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1/Downloads/"/>
    </mc:Choice>
  </mc:AlternateContent>
  <xr:revisionPtr revIDLastSave="0" documentId="13_ncr:1_{7FA05C7E-2FB4-EC48-A4EF-75F0862D0324}" xr6:coauthVersionLast="47" xr6:coauthVersionMax="47" xr10:uidLastSave="{00000000-0000-0000-0000-000000000000}"/>
  <bookViews>
    <workbookView xWindow="-120" yWindow="660" windowWidth="29040" windowHeight="15720" xr2:uid="{00000000-000D-0000-FFFF-FFFF00000000}"/>
  </bookViews>
  <sheets>
    <sheet name="Tìm nhanh CP" sheetId="4" r:id="rId1"/>
    <sheet name="Doanh thu" sheetId="6" r:id="rId2"/>
    <sheet name="Sheet2" sheetId="19" r:id="rId3"/>
    <sheet name="LNST" sheetId="7" r:id="rId4"/>
    <sheet name="Sheet1" sheetId="18" r:id="rId5"/>
    <sheet name="LNG" sheetId="8" r:id="rId6"/>
    <sheet name="Sheet3" sheetId="20" r:id="rId7"/>
    <sheet name="LNST năm" sheetId="9" r:id="rId8"/>
    <sheet name="Lọc" sheetId="12" r:id="rId9"/>
    <sheet name="EPS pha loãng" sheetId="17" r:id="rId10"/>
    <sheet name="SLCP lưu hành" sheetId="16" r:id="rId11"/>
    <sheet name="GIÁ CP" sheetId="11" r:id="rId12"/>
    <sheet name="P.B" sheetId="13" r:id="rId13"/>
    <sheet name="Tất cả CP" sheetId="1" r:id="rId14"/>
  </sheets>
  <definedNames>
    <definedName name="_xlnm._FilterDatabase" localSheetId="1" hidden="1">'Doanh thu'!$A$2:$Q$2</definedName>
    <definedName name="_xlnm._FilterDatabase" localSheetId="5" hidden="1">LNG!$A$1:$I$1670</definedName>
    <definedName name="_xlnm._FilterDatabase" localSheetId="8" hidden="1">Lọc!$A$2:$AA$1767</definedName>
    <definedName name="_xlnm._FilterDatabase" localSheetId="13" hidden="1">'Tất cả CP'!$A$1:$AD$746</definedName>
    <definedName name="AccountrEquity">#REF!</definedName>
    <definedName name="IV">#REF!</definedName>
    <definedName name="ListCP">#REF!</definedName>
    <definedName name="MCK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7" l="1"/>
  <c r="L5" i="7"/>
  <c r="L6" i="7"/>
  <c r="L7" i="7"/>
  <c r="L8" i="7"/>
  <c r="L9" i="7"/>
  <c r="L10" i="7"/>
  <c r="Q10" i="7" s="1"/>
  <c r="L11" i="7"/>
  <c r="Q11" i="7" s="1"/>
  <c r="L12" i="7"/>
  <c r="L13" i="7"/>
  <c r="T13" i="7" s="1"/>
  <c r="L14" i="7"/>
  <c r="L15" i="7"/>
  <c r="L16" i="7"/>
  <c r="L17" i="7"/>
  <c r="T17" i="7" s="1"/>
  <c r="L18" i="7"/>
  <c r="L19" i="7"/>
  <c r="L20" i="7"/>
  <c r="T20" i="7" s="1"/>
  <c r="L21" i="7"/>
  <c r="L22" i="7"/>
  <c r="L23" i="7"/>
  <c r="L24" i="7"/>
  <c r="L25" i="7"/>
  <c r="L26" i="7"/>
  <c r="L27" i="7"/>
  <c r="L28" i="7"/>
  <c r="S28" i="7" s="1"/>
  <c r="L29" i="7"/>
  <c r="L30" i="7"/>
  <c r="Q30" i="7" s="1"/>
  <c r="L31" i="7"/>
  <c r="L32" i="7"/>
  <c r="L33" i="7"/>
  <c r="L34" i="7"/>
  <c r="L35" i="7"/>
  <c r="L36" i="7"/>
  <c r="L37" i="7"/>
  <c r="R37" i="7" s="1"/>
  <c r="L38" i="7"/>
  <c r="L39" i="7"/>
  <c r="L40" i="7"/>
  <c r="T40" i="7" s="1"/>
  <c r="L41" i="7"/>
  <c r="L42" i="7"/>
  <c r="L43" i="7"/>
  <c r="L44" i="7"/>
  <c r="L45" i="7"/>
  <c r="L46" i="7"/>
  <c r="L47" i="7"/>
  <c r="L48" i="7"/>
  <c r="L49" i="7"/>
  <c r="L50" i="7"/>
  <c r="R50" i="7" s="1"/>
  <c r="L51" i="7"/>
  <c r="T51" i="7" s="1"/>
  <c r="L52" i="7"/>
  <c r="L53" i="7"/>
  <c r="L54" i="7"/>
  <c r="R54" i="7" s="1"/>
  <c r="L55" i="7"/>
  <c r="L56" i="7"/>
  <c r="L57" i="7"/>
  <c r="L58" i="7"/>
  <c r="L59" i="7"/>
  <c r="L60" i="7"/>
  <c r="R60" i="7" s="1"/>
  <c r="L61" i="7"/>
  <c r="L62" i="7"/>
  <c r="L63" i="7"/>
  <c r="L64" i="7"/>
  <c r="L65" i="7"/>
  <c r="L66" i="7"/>
  <c r="L67" i="7"/>
  <c r="L68" i="7"/>
  <c r="L69" i="7"/>
  <c r="L70" i="7"/>
  <c r="L71" i="7"/>
  <c r="Q71" i="7" s="1"/>
  <c r="L72" i="7"/>
  <c r="L73" i="7"/>
  <c r="L74" i="7"/>
  <c r="L75" i="7"/>
  <c r="L76" i="7"/>
  <c r="L77" i="7"/>
  <c r="R77" i="7" s="1"/>
  <c r="L78" i="7"/>
  <c r="L79" i="7"/>
  <c r="L80" i="7"/>
  <c r="L81" i="7"/>
  <c r="L82" i="7"/>
  <c r="R82" i="7" s="1"/>
  <c r="L83" i="7"/>
  <c r="L84" i="7"/>
  <c r="L85" i="7"/>
  <c r="L86" i="7"/>
  <c r="L87" i="7"/>
  <c r="L88" i="7"/>
  <c r="L89" i="7"/>
  <c r="L90" i="7"/>
  <c r="S90" i="7" s="1"/>
  <c r="L91" i="7"/>
  <c r="Q91" i="7" s="1"/>
  <c r="L92" i="7"/>
  <c r="Q92" i="7" s="1"/>
  <c r="L93" i="7"/>
  <c r="S93" i="7" s="1"/>
  <c r="L94" i="7"/>
  <c r="Q94" i="7" s="1"/>
  <c r="L95" i="7"/>
  <c r="L96" i="7"/>
  <c r="L97" i="7"/>
  <c r="R97" i="7" s="1"/>
  <c r="L98" i="7"/>
  <c r="L99" i="7"/>
  <c r="L100" i="7"/>
  <c r="L101" i="7"/>
  <c r="L102" i="7"/>
  <c r="L103" i="7"/>
  <c r="L104" i="7"/>
  <c r="L105" i="7"/>
  <c r="L106" i="7"/>
  <c r="L107" i="7"/>
  <c r="L108" i="7"/>
  <c r="R108" i="7" s="1"/>
  <c r="L109" i="7"/>
  <c r="L110" i="7"/>
  <c r="T110" i="7" s="1"/>
  <c r="L111" i="7"/>
  <c r="T111" i="7" s="1"/>
  <c r="L112" i="7"/>
  <c r="L113" i="7"/>
  <c r="L114" i="7"/>
  <c r="R114" i="7" s="1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T127" i="7" s="1"/>
  <c r="L128" i="7"/>
  <c r="L129" i="7"/>
  <c r="L130" i="7"/>
  <c r="T130" i="7" s="1"/>
  <c r="L131" i="7"/>
  <c r="Q131" i="7" s="1"/>
  <c r="L132" i="7"/>
  <c r="L133" i="7"/>
  <c r="L134" i="7"/>
  <c r="L135" i="7"/>
  <c r="L136" i="7"/>
  <c r="L137" i="7"/>
  <c r="R137" i="7" s="1"/>
  <c r="L138" i="7"/>
  <c r="L139" i="7"/>
  <c r="L140" i="7"/>
  <c r="L141" i="7"/>
  <c r="L142" i="7"/>
  <c r="L143" i="7"/>
  <c r="L144" i="7"/>
  <c r="L145" i="7"/>
  <c r="L146" i="7"/>
  <c r="L147" i="7"/>
  <c r="L148" i="7"/>
  <c r="S148" i="7" s="1"/>
  <c r="L149" i="7"/>
  <c r="L150" i="7"/>
  <c r="R150" i="7" s="1"/>
  <c r="L151" i="7"/>
  <c r="T151" i="7" s="1"/>
  <c r="L152" i="7"/>
  <c r="L153" i="7"/>
  <c r="L154" i="7"/>
  <c r="L155" i="7"/>
  <c r="L156" i="7"/>
  <c r="L157" i="7"/>
  <c r="L158" i="7"/>
  <c r="L159" i="7"/>
  <c r="L160" i="7"/>
  <c r="L161" i="7"/>
  <c r="S161" i="7" s="1"/>
  <c r="L162" i="7"/>
  <c r="L163" i="7"/>
  <c r="L164" i="7"/>
  <c r="L165" i="7"/>
  <c r="L166" i="7"/>
  <c r="L167" i="7"/>
  <c r="L168" i="7"/>
  <c r="L169" i="7"/>
  <c r="L170" i="7"/>
  <c r="L171" i="7"/>
  <c r="S171" i="7" s="1"/>
  <c r="L172" i="7"/>
  <c r="L173" i="7"/>
  <c r="S173" i="7" s="1"/>
  <c r="L174" i="7"/>
  <c r="L175" i="7"/>
  <c r="L176" i="7"/>
  <c r="L177" i="7"/>
  <c r="R177" i="7" s="1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Q190" i="7" s="1"/>
  <c r="L191" i="7"/>
  <c r="T191" i="7" s="1"/>
  <c r="L192" i="7"/>
  <c r="T192" i="7" s="1"/>
  <c r="L193" i="7"/>
  <c r="T193" i="7" s="1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S208" i="7" s="1"/>
  <c r="L209" i="7"/>
  <c r="L210" i="7"/>
  <c r="Q210" i="7" s="1"/>
  <c r="L211" i="7"/>
  <c r="R211" i="7" s="1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T228" i="7" s="1"/>
  <c r="L229" i="7"/>
  <c r="L230" i="7"/>
  <c r="T230" i="7" s="1"/>
  <c r="L231" i="7"/>
  <c r="T231" i="7" s="1"/>
  <c r="L232" i="7"/>
  <c r="S232" i="7" s="1"/>
  <c r="L233" i="7"/>
  <c r="L234" i="7"/>
  <c r="L235" i="7"/>
  <c r="L236" i="7"/>
  <c r="L237" i="7"/>
  <c r="T237" i="7" s="1"/>
  <c r="L238" i="7"/>
  <c r="R238" i="7" s="1"/>
  <c r="L239" i="7"/>
  <c r="L240" i="7"/>
  <c r="L241" i="7"/>
  <c r="L242" i="7"/>
  <c r="L243" i="7"/>
  <c r="L244" i="7"/>
  <c r="L245" i="7"/>
  <c r="L246" i="7"/>
  <c r="L247" i="7"/>
  <c r="R247" i="7" s="1"/>
  <c r="L248" i="7"/>
  <c r="L249" i="7"/>
  <c r="L250" i="7"/>
  <c r="L251" i="7"/>
  <c r="S251" i="7" s="1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S272" i="7" s="1"/>
  <c r="L273" i="7"/>
  <c r="L274" i="7"/>
  <c r="L275" i="7"/>
  <c r="L276" i="7"/>
  <c r="L277" i="7"/>
  <c r="L278" i="7"/>
  <c r="L279" i="7"/>
  <c r="L280" i="7"/>
  <c r="S280" i="7" s="1"/>
  <c r="L281" i="7"/>
  <c r="L282" i="7"/>
  <c r="L283" i="7"/>
  <c r="L284" i="7"/>
  <c r="L285" i="7"/>
  <c r="L286" i="7"/>
  <c r="L287" i="7"/>
  <c r="L288" i="7"/>
  <c r="L289" i="7"/>
  <c r="L290" i="7"/>
  <c r="L291" i="7"/>
  <c r="S291" i="7" s="1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T307" i="7" s="1"/>
  <c r="L308" i="7"/>
  <c r="Q308" i="7" s="1"/>
  <c r="L309" i="7"/>
  <c r="L310" i="7"/>
  <c r="Q310" i="7" s="1"/>
  <c r="L311" i="7"/>
  <c r="Q311" i="7" s="1"/>
  <c r="L312" i="7"/>
  <c r="L313" i="7"/>
  <c r="L314" i="7"/>
  <c r="L315" i="7"/>
  <c r="L316" i="7"/>
  <c r="L317" i="7"/>
  <c r="L318" i="7"/>
  <c r="L319" i="7"/>
  <c r="L320" i="7"/>
  <c r="T320" i="7" s="1"/>
  <c r="L321" i="7"/>
  <c r="L322" i="7"/>
  <c r="T322" i="7" s="1"/>
  <c r="L323" i="7"/>
  <c r="L324" i="7"/>
  <c r="L325" i="7"/>
  <c r="L326" i="7"/>
  <c r="L327" i="7"/>
  <c r="L328" i="7"/>
  <c r="L329" i="7"/>
  <c r="L330" i="7"/>
  <c r="S330" i="7" s="1"/>
  <c r="L331" i="7"/>
  <c r="Q331" i="7" s="1"/>
  <c r="L332" i="7"/>
  <c r="Q332" i="7" s="1"/>
  <c r="L333" i="7"/>
  <c r="L334" i="7"/>
  <c r="L335" i="7"/>
  <c r="L336" i="7"/>
  <c r="L337" i="7"/>
  <c r="L338" i="7"/>
  <c r="R338" i="7" s="1"/>
  <c r="L339" i="7"/>
  <c r="L340" i="7"/>
  <c r="L341" i="7"/>
  <c r="L342" i="7"/>
  <c r="L343" i="7"/>
  <c r="L344" i="7"/>
  <c r="L345" i="7"/>
  <c r="L346" i="7"/>
  <c r="L347" i="7"/>
  <c r="L348" i="7"/>
  <c r="L349" i="7"/>
  <c r="L350" i="7"/>
  <c r="T350" i="7" s="1"/>
  <c r="L351" i="7"/>
  <c r="Q351" i="7" s="1"/>
  <c r="L352" i="7"/>
  <c r="L353" i="7"/>
  <c r="L354" i="7"/>
  <c r="L355" i="7"/>
  <c r="L356" i="7"/>
  <c r="L357" i="7"/>
  <c r="L358" i="7"/>
  <c r="L359" i="7"/>
  <c r="L360" i="7"/>
  <c r="L361" i="7"/>
  <c r="L362" i="7"/>
  <c r="T362" i="7" s="1"/>
  <c r="L363" i="7"/>
  <c r="L364" i="7"/>
  <c r="L365" i="7"/>
  <c r="L366" i="7"/>
  <c r="S366" i="7" s="1"/>
  <c r="L367" i="7"/>
  <c r="T367" i="7" s="1"/>
  <c r="L368" i="7"/>
  <c r="L369" i="7"/>
  <c r="L370" i="7"/>
  <c r="L371" i="7"/>
  <c r="T371" i="7" s="1"/>
  <c r="L372" i="7"/>
  <c r="L373" i="7"/>
  <c r="L374" i="7"/>
  <c r="L375" i="7"/>
  <c r="L376" i="7"/>
  <c r="L377" i="7"/>
  <c r="L378" i="7"/>
  <c r="L379" i="7"/>
  <c r="L380" i="7"/>
  <c r="T380" i="7" s="1"/>
  <c r="L381" i="7"/>
  <c r="L382" i="7"/>
  <c r="L383" i="7"/>
  <c r="L384" i="7"/>
  <c r="L385" i="7"/>
  <c r="L386" i="7"/>
  <c r="L387" i="7"/>
  <c r="L388" i="7"/>
  <c r="L389" i="7"/>
  <c r="L390" i="7"/>
  <c r="L391" i="7"/>
  <c r="S391" i="7" s="1"/>
  <c r="L392" i="7"/>
  <c r="L393" i="7"/>
  <c r="L394" i="7"/>
  <c r="L395" i="7"/>
  <c r="L396" i="7"/>
  <c r="L397" i="7"/>
  <c r="L398" i="7"/>
  <c r="L399" i="7"/>
  <c r="L400" i="7"/>
  <c r="L401" i="7"/>
  <c r="Q401" i="7" s="1"/>
  <c r="L402" i="7"/>
  <c r="L403" i="7"/>
  <c r="L404" i="7"/>
  <c r="L405" i="7"/>
  <c r="L406" i="7"/>
  <c r="L407" i="7"/>
  <c r="L408" i="7"/>
  <c r="L409" i="7"/>
  <c r="L410" i="7"/>
  <c r="L411" i="7"/>
  <c r="T411" i="7" s="1"/>
  <c r="L412" i="7"/>
  <c r="L413" i="7"/>
  <c r="L414" i="7"/>
  <c r="L415" i="7"/>
  <c r="L416" i="7"/>
  <c r="L417" i="7"/>
  <c r="L418" i="7"/>
  <c r="L419" i="7"/>
  <c r="L420" i="7"/>
  <c r="L421" i="7"/>
  <c r="L422" i="7"/>
  <c r="L423" i="7"/>
  <c r="L424" i="7"/>
  <c r="L425" i="7"/>
  <c r="L426" i="7"/>
  <c r="L427" i="7"/>
  <c r="L428" i="7"/>
  <c r="T428" i="7" s="1"/>
  <c r="L429" i="7"/>
  <c r="L430" i="7"/>
  <c r="L431" i="7"/>
  <c r="Q431" i="7" s="1"/>
  <c r="L432" i="7"/>
  <c r="L433" i="7"/>
  <c r="R433" i="7" s="1"/>
  <c r="L434" i="7"/>
  <c r="L435" i="7"/>
  <c r="L436" i="7"/>
  <c r="L437" i="7"/>
  <c r="L438" i="7"/>
  <c r="L439" i="7"/>
  <c r="L440" i="7"/>
  <c r="L441" i="7"/>
  <c r="L442" i="7"/>
  <c r="L443" i="7"/>
  <c r="L444" i="7"/>
  <c r="L445" i="7"/>
  <c r="L446" i="7"/>
  <c r="L447" i="7"/>
  <c r="L448" i="7"/>
  <c r="L449" i="7"/>
  <c r="L450" i="7"/>
  <c r="L451" i="7"/>
  <c r="Q451" i="7" s="1"/>
  <c r="L452" i="7"/>
  <c r="L453" i="7"/>
  <c r="L454" i="7"/>
  <c r="L455" i="7"/>
  <c r="L456" i="7"/>
  <c r="L457" i="7"/>
  <c r="L458" i="7"/>
  <c r="L459" i="7"/>
  <c r="S459" i="7" s="1"/>
  <c r="L460" i="7"/>
  <c r="L461" i="7"/>
  <c r="L462" i="7"/>
  <c r="L463" i="7"/>
  <c r="L464" i="7"/>
  <c r="L465" i="7"/>
  <c r="L466" i="7"/>
  <c r="Q466" i="7" s="1"/>
  <c r="L467" i="7"/>
  <c r="L468" i="7"/>
  <c r="L469" i="7"/>
  <c r="L470" i="7"/>
  <c r="T470" i="7" s="1"/>
  <c r="L471" i="7"/>
  <c r="Q471" i="7" s="1"/>
  <c r="L472" i="7"/>
  <c r="L473" i="7"/>
  <c r="L474" i="7"/>
  <c r="L475" i="7"/>
  <c r="L476" i="7"/>
  <c r="L477" i="7"/>
  <c r="L478" i="7"/>
  <c r="L479" i="7"/>
  <c r="L480" i="7"/>
  <c r="L481" i="7"/>
  <c r="L482" i="7"/>
  <c r="T482" i="7" s="1"/>
  <c r="L483" i="7"/>
  <c r="L484" i="7"/>
  <c r="L485" i="7"/>
  <c r="L486" i="7"/>
  <c r="L487" i="7"/>
  <c r="L488" i="7"/>
  <c r="R488" i="7" s="1"/>
  <c r="L489" i="7"/>
  <c r="L490" i="7"/>
  <c r="L491" i="7"/>
  <c r="S491" i="7" s="1"/>
  <c r="L492" i="7"/>
  <c r="L493" i="7"/>
  <c r="L494" i="7"/>
  <c r="L495" i="7"/>
  <c r="L496" i="7"/>
  <c r="L497" i="7"/>
  <c r="T497" i="7" s="1"/>
  <c r="L498" i="7"/>
  <c r="T498" i="7" s="1"/>
  <c r="L499" i="7"/>
  <c r="T499" i="7" s="1"/>
  <c r="L500" i="7"/>
  <c r="T500" i="7" s="1"/>
  <c r="L501" i="7"/>
  <c r="L502" i="7"/>
  <c r="L503" i="7"/>
  <c r="L504" i="7"/>
  <c r="L505" i="7"/>
  <c r="L506" i="7"/>
  <c r="L507" i="7"/>
  <c r="L508" i="7"/>
  <c r="L509" i="7"/>
  <c r="L510" i="7"/>
  <c r="T510" i="7" s="1"/>
  <c r="L511" i="7"/>
  <c r="T511" i="7" s="1"/>
  <c r="L512" i="7"/>
  <c r="S512" i="7" s="1"/>
  <c r="L513" i="7"/>
  <c r="L514" i="7"/>
  <c r="T514" i="7" s="1"/>
  <c r="L515" i="7"/>
  <c r="L516" i="7"/>
  <c r="L517" i="7"/>
  <c r="L518" i="7"/>
  <c r="L519" i="7"/>
  <c r="L520" i="7"/>
  <c r="S520" i="7" s="1"/>
  <c r="L521" i="7"/>
  <c r="L522" i="7"/>
  <c r="L523" i="7"/>
  <c r="L524" i="7"/>
  <c r="L525" i="7"/>
  <c r="L526" i="7"/>
  <c r="L527" i="7"/>
  <c r="L528" i="7"/>
  <c r="L529" i="7"/>
  <c r="L530" i="7"/>
  <c r="S530" i="7" s="1"/>
  <c r="L531" i="7"/>
  <c r="L532" i="7"/>
  <c r="R532" i="7" s="1"/>
  <c r="L533" i="7"/>
  <c r="L534" i="7"/>
  <c r="L535" i="7"/>
  <c r="L536" i="7"/>
  <c r="L537" i="7"/>
  <c r="L538" i="7"/>
  <c r="L539" i="7"/>
  <c r="L540" i="7"/>
  <c r="L541" i="7"/>
  <c r="Q541" i="7" s="1"/>
  <c r="L542" i="7"/>
  <c r="L543" i="7"/>
  <c r="L544" i="7"/>
  <c r="L545" i="7"/>
  <c r="L546" i="7"/>
  <c r="L547" i="7"/>
  <c r="L548" i="7"/>
  <c r="T548" i="7" s="1"/>
  <c r="L549" i="7"/>
  <c r="L550" i="7"/>
  <c r="L551" i="7"/>
  <c r="S551" i="7" s="1"/>
  <c r="L552" i="7"/>
  <c r="Q552" i="7" s="1"/>
  <c r="L553" i="7"/>
  <c r="R553" i="7" s="1"/>
  <c r="L554" i="7"/>
  <c r="L555" i="7"/>
  <c r="L556" i="7"/>
  <c r="L557" i="7"/>
  <c r="L558" i="7"/>
  <c r="L559" i="7"/>
  <c r="L560" i="7"/>
  <c r="L561" i="7"/>
  <c r="L562" i="7"/>
  <c r="R562" i="7" s="1"/>
  <c r="L563" i="7"/>
  <c r="L564" i="7"/>
  <c r="L565" i="7"/>
  <c r="L566" i="7"/>
  <c r="L567" i="7"/>
  <c r="L568" i="7"/>
  <c r="Q568" i="7" s="1"/>
  <c r="L569" i="7"/>
  <c r="L570" i="7"/>
  <c r="Q570" i="7" s="1"/>
  <c r="L571" i="7"/>
  <c r="Q571" i="7" s="1"/>
  <c r="L572" i="7"/>
  <c r="L573" i="7"/>
  <c r="L574" i="7"/>
  <c r="S574" i="7" s="1"/>
  <c r="L575" i="7"/>
  <c r="L576" i="7"/>
  <c r="L577" i="7"/>
  <c r="L578" i="7"/>
  <c r="L579" i="7"/>
  <c r="L580" i="7"/>
  <c r="L581" i="7"/>
  <c r="S581" i="7" s="1"/>
  <c r="L582" i="7"/>
  <c r="L583" i="7"/>
  <c r="L584" i="7"/>
  <c r="L585" i="7"/>
  <c r="L586" i="7"/>
  <c r="L587" i="7"/>
  <c r="L588" i="7"/>
  <c r="L589" i="7"/>
  <c r="L590" i="7"/>
  <c r="L591" i="7"/>
  <c r="L592" i="7"/>
  <c r="T592" i="7" s="1"/>
  <c r="L593" i="7"/>
  <c r="L594" i="7"/>
  <c r="L595" i="7"/>
  <c r="L596" i="7"/>
  <c r="L597" i="7"/>
  <c r="R597" i="7" s="1"/>
  <c r="L598" i="7"/>
  <c r="R598" i="7" s="1"/>
  <c r="L599" i="7"/>
  <c r="L600" i="7"/>
  <c r="L601" i="7"/>
  <c r="Q601" i="7" s="1"/>
  <c r="L602" i="7"/>
  <c r="L603" i="7"/>
  <c r="L604" i="7"/>
  <c r="L605" i="7"/>
  <c r="L606" i="7"/>
  <c r="L607" i="7"/>
  <c r="L608" i="7"/>
  <c r="L609" i="7"/>
  <c r="L610" i="7"/>
  <c r="L611" i="7"/>
  <c r="T611" i="7" s="1"/>
  <c r="L612" i="7"/>
  <c r="L613" i="7"/>
  <c r="L614" i="7"/>
  <c r="L615" i="7"/>
  <c r="L616" i="7"/>
  <c r="L617" i="7"/>
  <c r="L618" i="7"/>
  <c r="T618" i="7" s="1"/>
  <c r="L619" i="7"/>
  <c r="S619" i="7" s="1"/>
  <c r="L620" i="7"/>
  <c r="T620" i="7" s="1"/>
  <c r="L621" i="7"/>
  <c r="L622" i="7"/>
  <c r="T622" i="7" s="1"/>
  <c r="L623" i="7"/>
  <c r="L624" i="7"/>
  <c r="L625" i="7"/>
  <c r="L626" i="7"/>
  <c r="L627" i="7"/>
  <c r="L628" i="7"/>
  <c r="T628" i="7" s="1"/>
  <c r="L629" i="7"/>
  <c r="L630" i="7"/>
  <c r="S630" i="7" s="1"/>
  <c r="L631" i="7"/>
  <c r="T631" i="7" s="1"/>
  <c r="L632" i="7"/>
  <c r="L633" i="7"/>
  <c r="L634" i="7"/>
  <c r="R634" i="7" s="1"/>
  <c r="L635" i="7"/>
  <c r="L636" i="7"/>
  <c r="L637" i="7"/>
  <c r="L638" i="7"/>
  <c r="L639" i="7"/>
  <c r="L640" i="7"/>
  <c r="L641" i="7"/>
  <c r="Q641" i="7" s="1"/>
  <c r="L642" i="7"/>
  <c r="Q642" i="7" s="1"/>
  <c r="L643" i="7"/>
  <c r="L644" i="7"/>
  <c r="L645" i="7"/>
  <c r="L646" i="7"/>
  <c r="L647" i="7"/>
  <c r="L648" i="7"/>
  <c r="L649" i="7"/>
  <c r="L650" i="7"/>
  <c r="L651" i="7"/>
  <c r="L652" i="7"/>
  <c r="T652" i="7" s="1"/>
  <c r="L653" i="7"/>
  <c r="L654" i="7"/>
  <c r="L655" i="7"/>
  <c r="L656" i="7"/>
  <c r="L657" i="7"/>
  <c r="T657" i="7" s="1"/>
  <c r="L658" i="7"/>
  <c r="L659" i="7"/>
  <c r="L660" i="7"/>
  <c r="L661" i="7"/>
  <c r="L662" i="7"/>
  <c r="L663" i="7"/>
  <c r="L664" i="7"/>
  <c r="L665" i="7"/>
  <c r="L666" i="7"/>
  <c r="L667" i="7"/>
  <c r="L668" i="7"/>
  <c r="Q668" i="7" s="1"/>
  <c r="L669" i="7"/>
  <c r="L670" i="7"/>
  <c r="L671" i="7"/>
  <c r="S671" i="7" s="1"/>
  <c r="L672" i="7"/>
  <c r="L673" i="7"/>
  <c r="L674" i="7"/>
  <c r="L675" i="7"/>
  <c r="L676" i="7"/>
  <c r="L677" i="7"/>
  <c r="L678" i="7"/>
  <c r="L679" i="7"/>
  <c r="L680" i="7"/>
  <c r="L681" i="7"/>
  <c r="L682" i="7"/>
  <c r="L683" i="7"/>
  <c r="L684" i="7"/>
  <c r="L685" i="7"/>
  <c r="L686" i="7"/>
  <c r="L687" i="7"/>
  <c r="L688" i="7"/>
  <c r="L689" i="7"/>
  <c r="L690" i="7"/>
  <c r="L691" i="7"/>
  <c r="S691" i="7" s="1"/>
  <c r="L692" i="7"/>
  <c r="Q692" i="7" s="1"/>
  <c r="L693" i="7"/>
  <c r="L694" i="7"/>
  <c r="L695" i="7"/>
  <c r="L696" i="7"/>
  <c r="L697" i="7"/>
  <c r="L698" i="7"/>
  <c r="S698" i="7" s="1"/>
  <c r="L699" i="7"/>
  <c r="L700" i="7"/>
  <c r="L701" i="7"/>
  <c r="L702" i="7"/>
  <c r="L703" i="7"/>
  <c r="L704" i="7"/>
  <c r="L705" i="7"/>
  <c r="L706" i="7"/>
  <c r="L707" i="7"/>
  <c r="L708" i="7"/>
  <c r="L709" i="7"/>
  <c r="L710" i="7"/>
  <c r="L711" i="7"/>
  <c r="S711" i="7" s="1"/>
  <c r="L712" i="7"/>
  <c r="L713" i="7"/>
  <c r="T713" i="7" s="1"/>
  <c r="L714" i="7"/>
  <c r="L715" i="7"/>
  <c r="L716" i="7"/>
  <c r="L717" i="7"/>
  <c r="L718" i="7"/>
  <c r="L719" i="7"/>
  <c r="S719" i="7" s="1"/>
  <c r="L720" i="7"/>
  <c r="L721" i="7"/>
  <c r="L722" i="7"/>
  <c r="T722" i="7" s="1"/>
  <c r="L723" i="7"/>
  <c r="L724" i="7"/>
  <c r="L725" i="7"/>
  <c r="L726" i="7"/>
  <c r="L727" i="7"/>
  <c r="L728" i="7"/>
  <c r="L729" i="7"/>
  <c r="L730" i="7"/>
  <c r="L731" i="7"/>
  <c r="Q731" i="7" s="1"/>
  <c r="L732" i="7"/>
  <c r="T732" i="7" s="1"/>
  <c r="L733" i="7"/>
  <c r="S733" i="7" s="1"/>
  <c r="L734" i="7"/>
  <c r="Q734" i="7" s="1"/>
  <c r="L735" i="7"/>
  <c r="L736" i="7"/>
  <c r="L737" i="7"/>
  <c r="Q737" i="7" s="1"/>
  <c r="L738" i="7"/>
  <c r="T738" i="7" s="1"/>
  <c r="L739" i="7"/>
  <c r="L740" i="7"/>
  <c r="L741" i="7"/>
  <c r="L742" i="7"/>
  <c r="L743" i="7"/>
  <c r="L744" i="7"/>
  <c r="L745" i="7"/>
  <c r="L746" i="7"/>
  <c r="L747" i="7"/>
  <c r="L748" i="7"/>
  <c r="T748" i="7" s="1"/>
  <c r="L749" i="7"/>
  <c r="L750" i="7"/>
  <c r="L751" i="7"/>
  <c r="T751" i="7" s="1"/>
  <c r="L752" i="7"/>
  <c r="L753" i="7"/>
  <c r="T753" i="7" s="1"/>
  <c r="L754" i="7"/>
  <c r="L755" i="7"/>
  <c r="L756" i="7"/>
  <c r="L757" i="7"/>
  <c r="T757" i="7" s="1"/>
  <c r="L758" i="7"/>
  <c r="L759" i="7"/>
  <c r="T759" i="7" s="1"/>
  <c r="L760" i="7"/>
  <c r="L761" i="7"/>
  <c r="L762" i="7"/>
  <c r="R762" i="7" s="1"/>
  <c r="L763" i="7"/>
  <c r="L764" i="7"/>
  <c r="L765" i="7"/>
  <c r="L766" i="7"/>
  <c r="L767" i="7"/>
  <c r="L768" i="7"/>
  <c r="Q768" i="7" s="1"/>
  <c r="L769" i="7"/>
  <c r="L770" i="7"/>
  <c r="L771" i="7"/>
  <c r="Q771" i="7" s="1"/>
  <c r="L772" i="7"/>
  <c r="Q772" i="7" s="1"/>
  <c r="L773" i="7"/>
  <c r="L774" i="7"/>
  <c r="L775" i="7"/>
  <c r="L776" i="7"/>
  <c r="L777" i="7"/>
  <c r="L778" i="7"/>
  <c r="L779" i="7"/>
  <c r="L780" i="7"/>
  <c r="L781" i="7"/>
  <c r="L782" i="7"/>
  <c r="L783" i="7"/>
  <c r="L784" i="7"/>
  <c r="L785" i="7"/>
  <c r="L786" i="7"/>
  <c r="L787" i="7"/>
  <c r="L788" i="7"/>
  <c r="L789" i="7"/>
  <c r="L790" i="7"/>
  <c r="Q790" i="7" s="1"/>
  <c r="L791" i="7"/>
  <c r="T791" i="7" s="1"/>
  <c r="L792" i="7"/>
  <c r="R792" i="7" s="1"/>
  <c r="L793" i="7"/>
  <c r="L794" i="7"/>
  <c r="L795" i="7"/>
  <c r="L796" i="7"/>
  <c r="L797" i="7"/>
  <c r="L798" i="7"/>
  <c r="L799" i="7"/>
  <c r="L800" i="7"/>
  <c r="Q800" i="7" s="1"/>
  <c r="L801" i="7"/>
  <c r="L802" i="7"/>
  <c r="R802" i="7" s="1"/>
  <c r="L803" i="7"/>
  <c r="L804" i="7"/>
  <c r="L805" i="7"/>
  <c r="L806" i="7"/>
  <c r="L807" i="7"/>
  <c r="L808" i="7"/>
  <c r="L809" i="7"/>
  <c r="L810" i="7"/>
  <c r="L811" i="7"/>
  <c r="L812" i="7"/>
  <c r="L813" i="7"/>
  <c r="L814" i="7"/>
  <c r="L815" i="7"/>
  <c r="L816" i="7"/>
  <c r="L817" i="7"/>
  <c r="T817" i="7" s="1"/>
  <c r="L818" i="7"/>
  <c r="R818" i="7" s="1"/>
  <c r="L819" i="7"/>
  <c r="L820" i="7"/>
  <c r="L821" i="7"/>
  <c r="L822" i="7"/>
  <c r="L823" i="7"/>
  <c r="L824" i="7"/>
  <c r="L825" i="7"/>
  <c r="L826" i="7"/>
  <c r="L827" i="7"/>
  <c r="L828" i="7"/>
  <c r="L829" i="7"/>
  <c r="L830" i="7"/>
  <c r="L831" i="7"/>
  <c r="T831" i="7" s="1"/>
  <c r="L832" i="7"/>
  <c r="L833" i="7"/>
  <c r="L834" i="7"/>
  <c r="S834" i="7" s="1"/>
  <c r="L835" i="7"/>
  <c r="L836" i="7"/>
  <c r="L837" i="7"/>
  <c r="L838" i="7"/>
  <c r="L839" i="7"/>
  <c r="Q839" i="7" s="1"/>
  <c r="L840" i="7"/>
  <c r="L841" i="7"/>
  <c r="L842" i="7"/>
  <c r="L843" i="7"/>
  <c r="L844" i="7"/>
  <c r="L845" i="7"/>
  <c r="L846" i="7"/>
  <c r="L847" i="7"/>
  <c r="L848" i="7"/>
  <c r="L849" i="7"/>
  <c r="L850" i="7"/>
  <c r="L851" i="7"/>
  <c r="L852" i="7"/>
  <c r="S852" i="7" s="1"/>
  <c r="L853" i="7"/>
  <c r="L854" i="7"/>
  <c r="L855" i="7"/>
  <c r="L856" i="7"/>
  <c r="L857" i="7"/>
  <c r="Q857" i="7" s="1"/>
  <c r="L858" i="7"/>
  <c r="L859" i="7"/>
  <c r="T859" i="7" s="1"/>
  <c r="L860" i="7"/>
  <c r="L861" i="7"/>
  <c r="L862" i="7"/>
  <c r="L863" i="7"/>
  <c r="L864" i="7"/>
  <c r="L865" i="7"/>
  <c r="L866" i="7"/>
  <c r="L867" i="7"/>
  <c r="L868" i="7"/>
  <c r="L869" i="7"/>
  <c r="L870" i="7"/>
  <c r="L871" i="7"/>
  <c r="L872" i="7"/>
  <c r="S872" i="7" s="1"/>
  <c r="L873" i="7"/>
  <c r="R873" i="7" s="1"/>
  <c r="L874" i="7"/>
  <c r="L875" i="7"/>
  <c r="L876" i="7"/>
  <c r="L877" i="7"/>
  <c r="L878" i="7"/>
  <c r="L879" i="7"/>
  <c r="T879" i="7" s="1"/>
  <c r="L880" i="7"/>
  <c r="L881" i="7"/>
  <c r="L882" i="7"/>
  <c r="R882" i="7" s="1"/>
  <c r="L883" i="7"/>
  <c r="L884" i="7"/>
  <c r="L885" i="7"/>
  <c r="L886" i="7"/>
  <c r="S886" i="7" s="1"/>
  <c r="L887" i="7"/>
  <c r="L888" i="7"/>
  <c r="Q888" i="7" s="1"/>
  <c r="L889" i="7"/>
  <c r="L890" i="7"/>
  <c r="L891" i="7"/>
  <c r="Q891" i="7" s="1"/>
  <c r="L892" i="7"/>
  <c r="L893" i="7"/>
  <c r="L894" i="7"/>
  <c r="L895" i="7"/>
  <c r="L896" i="7"/>
  <c r="L897" i="7"/>
  <c r="L898" i="7"/>
  <c r="L899" i="7"/>
  <c r="R899" i="7" s="1"/>
  <c r="L900" i="7"/>
  <c r="L901" i="7"/>
  <c r="L902" i="7"/>
  <c r="L903" i="7"/>
  <c r="L904" i="7"/>
  <c r="L905" i="7"/>
  <c r="L906" i="7"/>
  <c r="L907" i="7"/>
  <c r="L908" i="7"/>
  <c r="T908" i="7" s="1"/>
  <c r="L909" i="7"/>
  <c r="L910" i="7"/>
  <c r="L911" i="7"/>
  <c r="T911" i="7" s="1"/>
  <c r="L912" i="7"/>
  <c r="T912" i="7" s="1"/>
  <c r="L913" i="7"/>
  <c r="R913" i="7" s="1"/>
  <c r="L914" i="7"/>
  <c r="L915" i="7"/>
  <c r="L916" i="7"/>
  <c r="L917" i="7"/>
  <c r="R917" i="7" s="1"/>
  <c r="L918" i="7"/>
  <c r="L919" i="7"/>
  <c r="L920" i="7"/>
  <c r="Q920" i="7" s="1"/>
  <c r="L921" i="7"/>
  <c r="L922" i="7"/>
  <c r="L923" i="7"/>
  <c r="L924" i="7"/>
  <c r="L925" i="7"/>
  <c r="L926" i="7"/>
  <c r="L927" i="7"/>
  <c r="T927" i="7" s="1"/>
  <c r="L928" i="7"/>
  <c r="L929" i="7"/>
  <c r="L930" i="7"/>
  <c r="L931" i="7"/>
  <c r="L932" i="7"/>
  <c r="Q932" i="7" s="1"/>
  <c r="L933" i="7"/>
  <c r="L934" i="7"/>
  <c r="L935" i="7"/>
  <c r="L936" i="7"/>
  <c r="L937" i="7"/>
  <c r="L938" i="7"/>
  <c r="L939" i="7"/>
  <c r="L940" i="7"/>
  <c r="T940" i="7" s="1"/>
  <c r="L941" i="7"/>
  <c r="L942" i="7"/>
  <c r="L943" i="7"/>
  <c r="L944" i="7"/>
  <c r="L945" i="7"/>
  <c r="L946" i="7"/>
  <c r="L947" i="7"/>
  <c r="L948" i="7"/>
  <c r="L949" i="7"/>
  <c r="L950" i="7"/>
  <c r="L951" i="7"/>
  <c r="Q951" i="7" s="1"/>
  <c r="L952" i="7"/>
  <c r="L953" i="7"/>
  <c r="T953" i="7" s="1"/>
  <c r="L954" i="7"/>
  <c r="L955" i="7"/>
  <c r="L956" i="7"/>
  <c r="L957" i="7"/>
  <c r="L958" i="7"/>
  <c r="R958" i="7" s="1"/>
  <c r="L959" i="7"/>
  <c r="L960" i="7"/>
  <c r="L961" i="7"/>
  <c r="L962" i="7"/>
  <c r="Q962" i="7" s="1"/>
  <c r="L963" i="7"/>
  <c r="L964" i="7"/>
  <c r="L965" i="7"/>
  <c r="L966" i="7"/>
  <c r="T966" i="7" s="1"/>
  <c r="L967" i="7"/>
  <c r="L968" i="7"/>
  <c r="L969" i="7"/>
  <c r="L970" i="7"/>
  <c r="L971" i="7"/>
  <c r="L972" i="7"/>
  <c r="L973" i="7"/>
  <c r="L974" i="7"/>
  <c r="R974" i="7" s="1"/>
  <c r="L975" i="7"/>
  <c r="L976" i="7"/>
  <c r="L977" i="7"/>
  <c r="Q977" i="7" s="1"/>
  <c r="L978" i="7"/>
  <c r="L979" i="7"/>
  <c r="L980" i="7"/>
  <c r="L981" i="7"/>
  <c r="L982" i="7"/>
  <c r="L983" i="7"/>
  <c r="T983" i="7" s="1"/>
  <c r="L984" i="7"/>
  <c r="L985" i="7"/>
  <c r="L986" i="7"/>
  <c r="L987" i="7"/>
  <c r="L988" i="7"/>
  <c r="L989" i="7"/>
  <c r="L990" i="7"/>
  <c r="L991" i="7"/>
  <c r="S991" i="7" s="1"/>
  <c r="L992" i="7"/>
  <c r="S992" i="7" s="1"/>
  <c r="L993" i="7"/>
  <c r="L994" i="7"/>
  <c r="L995" i="7"/>
  <c r="L996" i="7"/>
  <c r="L997" i="7"/>
  <c r="Q997" i="7" s="1"/>
  <c r="L998" i="7"/>
  <c r="R998" i="7" s="1"/>
  <c r="L999" i="7"/>
  <c r="L1000" i="7"/>
  <c r="L1001" i="7"/>
  <c r="S1001" i="7" s="1"/>
  <c r="L1002" i="7"/>
  <c r="L1003" i="7"/>
  <c r="L1004" i="7"/>
  <c r="L1005" i="7"/>
  <c r="L1006" i="7"/>
  <c r="L1007" i="7"/>
  <c r="T1007" i="7" s="1"/>
  <c r="L1008" i="7"/>
  <c r="Q1008" i="7" s="1"/>
  <c r="L1009" i="7"/>
  <c r="L1010" i="7"/>
  <c r="L1011" i="7"/>
  <c r="L1012" i="7"/>
  <c r="L1013" i="7"/>
  <c r="Q1013" i="7" s="1"/>
  <c r="L1014" i="7"/>
  <c r="L1015" i="7"/>
  <c r="L1016" i="7"/>
  <c r="L1017" i="7"/>
  <c r="Q1017" i="7" s="1"/>
  <c r="L1018" i="7"/>
  <c r="L1019" i="7"/>
  <c r="L1020" i="7"/>
  <c r="L1021" i="7"/>
  <c r="S1021" i="7" s="1"/>
  <c r="L1022" i="7"/>
  <c r="L1023" i="7"/>
  <c r="L1024" i="7"/>
  <c r="L1025" i="7"/>
  <c r="L1026" i="7"/>
  <c r="L1027" i="7"/>
  <c r="L1028" i="7"/>
  <c r="Q1028" i="7" s="1"/>
  <c r="L1029" i="7"/>
  <c r="L1030" i="7"/>
  <c r="T1030" i="7" s="1"/>
  <c r="L1031" i="7"/>
  <c r="T1031" i="7" s="1"/>
  <c r="L1032" i="7"/>
  <c r="L1033" i="7"/>
  <c r="L1034" i="7"/>
  <c r="T1034" i="7" s="1"/>
  <c r="L1035" i="7"/>
  <c r="L1036" i="7"/>
  <c r="L1037" i="7"/>
  <c r="L1038" i="7"/>
  <c r="L1039" i="7"/>
  <c r="L1040" i="7"/>
  <c r="Q1040" i="7" s="1"/>
  <c r="L1041" i="7"/>
  <c r="L1042" i="7"/>
  <c r="L1043" i="7"/>
  <c r="L1044" i="7"/>
  <c r="L1045" i="7"/>
  <c r="L1046" i="7"/>
  <c r="L1047" i="7"/>
  <c r="L1048" i="7"/>
  <c r="L1049" i="7"/>
  <c r="L1050" i="7"/>
  <c r="R1050" i="7" s="1"/>
  <c r="L1051" i="7"/>
  <c r="T1051" i="7" s="1"/>
  <c r="L1052" i="7"/>
  <c r="R1052" i="7" s="1"/>
  <c r="L1053" i="7"/>
  <c r="S1053" i="7" s="1"/>
  <c r="L1054" i="7"/>
  <c r="T1054" i="7" s="1"/>
  <c r="L1055" i="7"/>
  <c r="L1056" i="7"/>
  <c r="L1057" i="7"/>
  <c r="L1058" i="7"/>
  <c r="L1059" i="7"/>
  <c r="L1060" i="7"/>
  <c r="S1060" i="7" s="1"/>
  <c r="L1061" i="7"/>
  <c r="L1062" i="7"/>
  <c r="L1063" i="7"/>
  <c r="L1064" i="7"/>
  <c r="L1065" i="7"/>
  <c r="L1066" i="7"/>
  <c r="L1067" i="7"/>
  <c r="S1067" i="7" s="1"/>
  <c r="L1068" i="7"/>
  <c r="L1069" i="7"/>
  <c r="L1070" i="7"/>
  <c r="R1070" i="7" s="1"/>
  <c r="L1071" i="7"/>
  <c r="T1071" i="7" s="1"/>
  <c r="L1072" i="7"/>
  <c r="Q1072" i="7" s="1"/>
  <c r="L1073" i="7"/>
  <c r="Q1073" i="7" s="1"/>
  <c r="L1074" i="7"/>
  <c r="L1075" i="7"/>
  <c r="L1076" i="7"/>
  <c r="L1077" i="7"/>
  <c r="L1078" i="7"/>
  <c r="Q1078" i="7" s="1"/>
  <c r="L1079" i="7"/>
  <c r="L1080" i="7"/>
  <c r="L1081" i="7"/>
  <c r="L1082" i="7"/>
  <c r="R1082" i="7" s="1"/>
  <c r="L1083" i="7"/>
  <c r="L1084" i="7"/>
  <c r="L1085" i="7"/>
  <c r="L1086" i="7"/>
  <c r="L1087" i="7"/>
  <c r="L1088" i="7"/>
  <c r="T1088" i="7" s="1"/>
  <c r="L1089" i="7"/>
  <c r="L1090" i="7"/>
  <c r="L1091" i="7"/>
  <c r="R1091" i="7" s="1"/>
  <c r="L1092" i="7"/>
  <c r="L1093" i="7"/>
  <c r="T1093" i="7" s="1"/>
  <c r="L1094" i="7"/>
  <c r="L1095" i="7"/>
  <c r="L1096" i="7"/>
  <c r="L1097" i="7"/>
  <c r="L1098" i="7"/>
  <c r="L1099" i="7"/>
  <c r="L1100" i="7"/>
  <c r="L1101" i="7"/>
  <c r="L1102" i="7"/>
  <c r="L1103" i="7"/>
  <c r="L1104" i="7"/>
  <c r="L1105" i="7"/>
  <c r="L1106" i="7"/>
  <c r="L1107" i="7"/>
  <c r="L1108" i="7"/>
  <c r="L1109" i="7"/>
  <c r="L1110" i="7"/>
  <c r="L1111" i="7"/>
  <c r="R1111" i="7" s="1"/>
  <c r="L1112" i="7"/>
  <c r="L1113" i="7"/>
  <c r="S1113" i="7" s="1"/>
  <c r="L1114" i="7"/>
  <c r="S1114" i="7" s="1"/>
  <c r="L1115" i="7"/>
  <c r="L1116" i="7"/>
  <c r="L1117" i="7"/>
  <c r="S1117" i="7" s="1"/>
  <c r="L1118" i="7"/>
  <c r="R1118" i="7" s="1"/>
  <c r="L1119" i="7"/>
  <c r="L1120" i="7"/>
  <c r="T1120" i="7" s="1"/>
  <c r="L1121" i="7"/>
  <c r="Q1121" i="7" s="1"/>
  <c r="L1122" i="7"/>
  <c r="L1123" i="7"/>
  <c r="L1124" i="7"/>
  <c r="L1125" i="7"/>
  <c r="L1126" i="7"/>
  <c r="L1127" i="7"/>
  <c r="L1128" i="7"/>
  <c r="L1129" i="7"/>
  <c r="L1130" i="7"/>
  <c r="T1130" i="7" s="1"/>
  <c r="L1131" i="7"/>
  <c r="S1131" i="7" s="1"/>
  <c r="L1132" i="7"/>
  <c r="L1133" i="7"/>
  <c r="L1134" i="7"/>
  <c r="L1135" i="7"/>
  <c r="L1136" i="7"/>
  <c r="L1137" i="7"/>
  <c r="L1138" i="7"/>
  <c r="L1139" i="7"/>
  <c r="L1140" i="7"/>
  <c r="L1141" i="7"/>
  <c r="Q1141" i="7" s="1"/>
  <c r="L1142" i="7"/>
  <c r="L1143" i="7"/>
  <c r="L1144" i="7"/>
  <c r="L1145" i="7"/>
  <c r="L1146" i="7"/>
  <c r="L1147" i="7"/>
  <c r="L1148" i="7"/>
  <c r="L1149" i="7"/>
  <c r="L1150" i="7"/>
  <c r="L1151" i="7"/>
  <c r="S1151" i="7" s="1"/>
  <c r="L1152" i="7"/>
  <c r="Q1152" i="7" s="1"/>
  <c r="L1153" i="7"/>
  <c r="L1154" i="7"/>
  <c r="L1155" i="7"/>
  <c r="L1156" i="7"/>
  <c r="L1157" i="7"/>
  <c r="L1158" i="7"/>
  <c r="L1159" i="7"/>
  <c r="R1159" i="7" s="1"/>
  <c r="L1160" i="7"/>
  <c r="L1161" i="7"/>
  <c r="L1162" i="7"/>
  <c r="T1162" i="7" s="1"/>
  <c r="L1163" i="7"/>
  <c r="L1164" i="7"/>
  <c r="L1165" i="7"/>
  <c r="L1166" i="7"/>
  <c r="L1167" i="7"/>
  <c r="L1168" i="7"/>
  <c r="T1168" i="7" s="1"/>
  <c r="L1169" i="7"/>
  <c r="L1170" i="7"/>
  <c r="L1171" i="7"/>
  <c r="T1171" i="7" s="1"/>
  <c r="L1172" i="7"/>
  <c r="S1172" i="7" s="1"/>
  <c r="L1173" i="7"/>
  <c r="T1173" i="7" s="1"/>
  <c r="L1174" i="7"/>
  <c r="R1174" i="7" s="1"/>
  <c r="L1175" i="7"/>
  <c r="L1176" i="7"/>
  <c r="L1177" i="7"/>
  <c r="L1178" i="7"/>
  <c r="L1179" i="7"/>
  <c r="T1179" i="7" s="1"/>
  <c r="L1180" i="7"/>
  <c r="L1181" i="7"/>
  <c r="L1182" i="7"/>
  <c r="Q1182" i="7" s="1"/>
  <c r="L1183" i="7"/>
  <c r="L1184" i="7"/>
  <c r="L1185" i="7"/>
  <c r="L1186" i="7"/>
  <c r="L1187" i="7"/>
  <c r="S1187" i="7" s="1"/>
  <c r="L1188" i="7"/>
  <c r="L1189" i="7"/>
  <c r="L1190" i="7"/>
  <c r="L1191" i="7"/>
  <c r="S1191" i="7" s="1"/>
  <c r="L1192" i="7"/>
  <c r="T1192" i="7" s="1"/>
  <c r="L1193" i="7"/>
  <c r="S1193" i="7" s="1"/>
  <c r="L1194" i="7"/>
  <c r="S1194" i="7" s="1"/>
  <c r="L1195" i="7"/>
  <c r="L1196" i="7"/>
  <c r="L1197" i="7"/>
  <c r="Q1197" i="7" s="1"/>
  <c r="L1198" i="7"/>
  <c r="R1198" i="7" s="1"/>
  <c r="L1199" i="7"/>
  <c r="L1200" i="7"/>
  <c r="T1200" i="7" s="1"/>
  <c r="L1201" i="7"/>
  <c r="T1201" i="7" s="1"/>
  <c r="L1202" i="7"/>
  <c r="L1203" i="7"/>
  <c r="L1204" i="7"/>
  <c r="L1205" i="7"/>
  <c r="L1206" i="7"/>
  <c r="R1206" i="7" s="1"/>
  <c r="L1207" i="7"/>
  <c r="L1208" i="7"/>
  <c r="L1209" i="7"/>
  <c r="L1210" i="7"/>
  <c r="L1211" i="7"/>
  <c r="S1211" i="7" s="1"/>
  <c r="L1212" i="7"/>
  <c r="L1213" i="7"/>
  <c r="T1213" i="7" s="1"/>
  <c r="L1214" i="7"/>
  <c r="L1215" i="7"/>
  <c r="L1216" i="7"/>
  <c r="L1217" i="7"/>
  <c r="L1218" i="7"/>
  <c r="L1219" i="7"/>
  <c r="Q1219" i="7" s="1"/>
  <c r="L1220" i="7"/>
  <c r="L1221" i="7"/>
  <c r="L1222" i="7"/>
  <c r="L1223" i="7"/>
  <c r="L1224" i="7"/>
  <c r="L1225" i="7"/>
  <c r="L1226" i="7"/>
  <c r="L1227" i="7"/>
  <c r="T1227" i="7" s="1"/>
  <c r="L1228" i="7"/>
  <c r="L1229" i="7"/>
  <c r="L1230" i="7"/>
  <c r="L1231" i="7"/>
  <c r="R1231" i="7" s="1"/>
  <c r="L1232" i="7"/>
  <c r="L1233" i="7"/>
  <c r="L1234" i="7"/>
  <c r="L1235" i="7"/>
  <c r="L1236" i="7"/>
  <c r="L1237" i="7"/>
  <c r="L1238" i="7"/>
  <c r="S1238" i="7" s="1"/>
  <c r="L1239" i="7"/>
  <c r="L1240" i="7"/>
  <c r="L1241" i="7"/>
  <c r="Q1241" i="7" s="1"/>
  <c r="L1242" i="7"/>
  <c r="L1243" i="7"/>
  <c r="L1244" i="7"/>
  <c r="L1245" i="7"/>
  <c r="L1246" i="7"/>
  <c r="L1247" i="7"/>
  <c r="L1248" i="7"/>
  <c r="L1249" i="7"/>
  <c r="L1250" i="7"/>
  <c r="L1251" i="7"/>
  <c r="T1251" i="7" s="1"/>
  <c r="L1252" i="7"/>
  <c r="L1253" i="7"/>
  <c r="Q1253" i="7" s="1"/>
  <c r="L1254" i="7"/>
  <c r="L1255" i="7"/>
  <c r="L1256" i="7"/>
  <c r="L1257" i="7"/>
  <c r="R1257" i="7" s="1"/>
  <c r="L1258" i="7"/>
  <c r="L1259" i="7"/>
  <c r="L1260" i="7"/>
  <c r="S1260" i="7" s="1"/>
  <c r="L1261" i="7"/>
  <c r="L1262" i="7"/>
  <c r="L1263" i="7"/>
  <c r="L1264" i="7"/>
  <c r="L1265" i="7"/>
  <c r="L1266" i="7"/>
  <c r="L1267" i="7"/>
  <c r="L1268" i="7"/>
  <c r="L1269" i="7"/>
  <c r="L1270" i="7"/>
  <c r="L1271" i="7"/>
  <c r="L1272" i="7"/>
  <c r="R1272" i="7" s="1"/>
  <c r="L1273" i="7"/>
  <c r="L1274" i="7"/>
  <c r="L1275" i="7"/>
  <c r="L1276" i="7"/>
  <c r="L1277" i="7"/>
  <c r="L1278" i="7"/>
  <c r="L1279" i="7"/>
  <c r="L1280" i="7"/>
  <c r="T1280" i="7" s="1"/>
  <c r="L1281" i="7"/>
  <c r="L1282" i="7"/>
  <c r="L1283" i="7"/>
  <c r="T1283" i="7" s="1"/>
  <c r="L1284" i="7"/>
  <c r="L1285" i="7"/>
  <c r="L1286" i="7"/>
  <c r="L1287" i="7"/>
  <c r="Q1287" i="7" s="1"/>
  <c r="L1288" i="7"/>
  <c r="L1289" i="7"/>
  <c r="L1290" i="7"/>
  <c r="L1291" i="7"/>
  <c r="Q1291" i="7" s="1"/>
  <c r="L1292" i="7"/>
  <c r="S1292" i="7" s="1"/>
  <c r="L1293" i="7"/>
  <c r="L1294" i="7"/>
  <c r="Q1294" i="7" s="1"/>
  <c r="L1295" i="7"/>
  <c r="L1296" i="7"/>
  <c r="L1297" i="7"/>
  <c r="L1298" i="7"/>
  <c r="R1298" i="7" s="1"/>
  <c r="L1299" i="7"/>
  <c r="L1300" i="7"/>
  <c r="T1300" i="7" s="1"/>
  <c r="L1301" i="7"/>
  <c r="L1302" i="7"/>
  <c r="T1302" i="7" s="1"/>
  <c r="L1303" i="7"/>
  <c r="L1304" i="7"/>
  <c r="L1305" i="7"/>
  <c r="L1306" i="7"/>
  <c r="L1307" i="7"/>
  <c r="L1308" i="7"/>
  <c r="L1309" i="7"/>
  <c r="L1310" i="7"/>
  <c r="L1311" i="7"/>
  <c r="L1312" i="7"/>
  <c r="T1312" i="7" s="1"/>
  <c r="L1313" i="7"/>
  <c r="L1314" i="7"/>
  <c r="L1315" i="7"/>
  <c r="L1316" i="7"/>
  <c r="L1317" i="7"/>
  <c r="S1317" i="7" s="1"/>
  <c r="L1318" i="7"/>
  <c r="T1318" i="7" s="1"/>
  <c r="L1319" i="7"/>
  <c r="L1320" i="7"/>
  <c r="L1321" i="7"/>
  <c r="L1322" i="7"/>
  <c r="L1323" i="7"/>
  <c r="L1324" i="7"/>
  <c r="L1325" i="7"/>
  <c r="L1326" i="7"/>
  <c r="L1327" i="7"/>
  <c r="L1328" i="7"/>
  <c r="T1328" i="7" s="1"/>
  <c r="L1329" i="7"/>
  <c r="L1330" i="7"/>
  <c r="L1331" i="7"/>
  <c r="Q1331" i="7" s="1"/>
  <c r="L1332" i="7"/>
  <c r="S1332" i="7" s="1"/>
  <c r="L1333" i="7"/>
  <c r="Q1333" i="7" s="1"/>
  <c r="L1334" i="7"/>
  <c r="T1334" i="7" s="1"/>
  <c r="L1335" i="7"/>
  <c r="L1336" i="7"/>
  <c r="L1337" i="7"/>
  <c r="L1338" i="7"/>
  <c r="L1339" i="7"/>
  <c r="L1340" i="7"/>
  <c r="L1341" i="7"/>
  <c r="L1342" i="7"/>
  <c r="L1343" i="7"/>
  <c r="L1344" i="7"/>
  <c r="L1345" i="7"/>
  <c r="L1346" i="7"/>
  <c r="L1347" i="7"/>
  <c r="L1348" i="7"/>
  <c r="L1349" i="7"/>
  <c r="L1350" i="7"/>
  <c r="L1351" i="7"/>
  <c r="T1351" i="7" s="1"/>
  <c r="L1352" i="7"/>
  <c r="L1353" i="7"/>
  <c r="L1354" i="7"/>
  <c r="S1354" i="7" s="1"/>
  <c r="L1355" i="7"/>
  <c r="L1356" i="7"/>
  <c r="L1357" i="7"/>
  <c r="L1358" i="7"/>
  <c r="L1359" i="7"/>
  <c r="L1360" i="7"/>
  <c r="R1360" i="7" s="1"/>
  <c r="L1361" i="7"/>
  <c r="T1361" i="7" s="1"/>
  <c r="L1362" i="7"/>
  <c r="L1363" i="7"/>
  <c r="L1364" i="7"/>
  <c r="L1365" i="7"/>
  <c r="L1366" i="7"/>
  <c r="L1367" i="7"/>
  <c r="L1368" i="7"/>
  <c r="L1369" i="7"/>
  <c r="L1370" i="7"/>
  <c r="L1371" i="7"/>
  <c r="S1371" i="7" s="1"/>
  <c r="L1372" i="7"/>
  <c r="T1372" i="7" s="1"/>
  <c r="L1373" i="7"/>
  <c r="L1374" i="7"/>
  <c r="T1374" i="7" s="1"/>
  <c r="L1375" i="7"/>
  <c r="L1376" i="7"/>
  <c r="L1377" i="7"/>
  <c r="T1377" i="7" s="1"/>
  <c r="L1378" i="7"/>
  <c r="T1378" i="7" s="1"/>
  <c r="L1379" i="7"/>
  <c r="Q1379" i="7" s="1"/>
  <c r="L1380" i="7"/>
  <c r="Q1380" i="7" s="1"/>
  <c r="L1381" i="7"/>
  <c r="L1382" i="7"/>
  <c r="L1383" i="7"/>
  <c r="L1384" i="7"/>
  <c r="L1385" i="7"/>
  <c r="L1386" i="7"/>
  <c r="T1386" i="7" s="1"/>
  <c r="L1387" i="7"/>
  <c r="Q1387" i="7" s="1"/>
  <c r="L1388" i="7"/>
  <c r="L1389" i="7"/>
  <c r="L1390" i="7"/>
  <c r="L1391" i="7"/>
  <c r="T1391" i="7" s="1"/>
  <c r="L1392" i="7"/>
  <c r="R1392" i="7" s="1"/>
  <c r="L1393" i="7"/>
  <c r="Q1393" i="7" s="1"/>
  <c r="L1394" i="7"/>
  <c r="R1394" i="7" s="1"/>
  <c r="L1395" i="7"/>
  <c r="L1396" i="7"/>
  <c r="L1397" i="7"/>
  <c r="L1398" i="7"/>
  <c r="Q1398" i="7" s="1"/>
  <c r="L1399" i="7"/>
  <c r="L1400" i="7"/>
  <c r="L1401" i="7"/>
  <c r="T1401" i="7" s="1"/>
  <c r="L1402" i="7"/>
  <c r="L1403" i="7"/>
  <c r="L1404" i="7"/>
  <c r="L1405" i="7"/>
  <c r="S1405" i="7" s="1"/>
  <c r="L1406" i="7"/>
  <c r="T1406" i="7" s="1"/>
  <c r="L1407" i="7"/>
  <c r="L1408" i="7"/>
  <c r="L1409" i="7"/>
  <c r="L1410" i="7"/>
  <c r="L1411" i="7"/>
  <c r="Q1411" i="7" s="1"/>
  <c r="L1412" i="7"/>
  <c r="Q1412" i="7" s="1"/>
  <c r="L1413" i="7"/>
  <c r="S1413" i="7" s="1"/>
  <c r="L1414" i="7"/>
  <c r="L1415" i="7"/>
  <c r="L1416" i="7"/>
  <c r="L1417" i="7"/>
  <c r="L1418" i="7"/>
  <c r="L1419" i="7"/>
  <c r="S1419" i="7" s="1"/>
  <c r="L1420" i="7"/>
  <c r="T1420" i="7" s="1"/>
  <c r="L1421" i="7"/>
  <c r="L1422" i="7"/>
  <c r="S1422" i="7" s="1"/>
  <c r="L1423" i="7"/>
  <c r="T1423" i="7" s="1"/>
  <c r="L1424" i="7"/>
  <c r="L1425" i="7"/>
  <c r="L1426" i="7"/>
  <c r="L1427" i="7"/>
  <c r="T1427" i="7" s="1"/>
  <c r="L1428" i="7"/>
  <c r="L1429" i="7"/>
  <c r="L1430" i="7"/>
  <c r="L1431" i="7"/>
  <c r="T1431" i="7" s="1"/>
  <c r="L1432" i="7"/>
  <c r="L1433" i="7"/>
  <c r="R1433" i="7" s="1"/>
  <c r="L1434" i="7"/>
  <c r="S1434" i="7" s="1"/>
  <c r="L1435" i="7"/>
  <c r="L1436" i="7"/>
  <c r="L1437" i="7"/>
  <c r="L1438" i="7"/>
  <c r="L1439" i="7"/>
  <c r="L1440" i="7"/>
  <c r="L1441" i="7"/>
  <c r="R1441" i="7" s="1"/>
  <c r="L1442" i="7"/>
  <c r="S1442" i="7" s="1"/>
  <c r="L1443" i="7"/>
  <c r="L1444" i="7"/>
  <c r="L1445" i="7"/>
  <c r="L1446" i="7"/>
  <c r="L1447" i="7"/>
  <c r="L1448" i="7"/>
  <c r="L1449" i="7"/>
  <c r="L1450" i="7"/>
  <c r="S1450" i="7" s="1"/>
  <c r="L1451" i="7"/>
  <c r="T1451" i="7" s="1"/>
  <c r="L1452" i="7"/>
  <c r="Q1452" i="7" s="1"/>
  <c r="L1453" i="7"/>
  <c r="L1454" i="7"/>
  <c r="Q1454" i="7" s="1"/>
  <c r="L1455" i="7"/>
  <c r="L1456" i="7"/>
  <c r="L1457" i="7"/>
  <c r="L1458" i="7"/>
  <c r="T1458" i="7" s="1"/>
  <c r="L1459" i="7"/>
  <c r="L1460" i="7"/>
  <c r="L1461" i="7"/>
  <c r="L1462" i="7"/>
  <c r="L1463" i="7"/>
  <c r="L1464" i="7"/>
  <c r="L1465" i="7"/>
  <c r="L1466" i="7"/>
  <c r="L1467" i="7"/>
  <c r="L1468" i="7"/>
  <c r="L1469" i="7"/>
  <c r="L1470" i="7"/>
  <c r="L1471" i="7"/>
  <c r="Q1471" i="7" s="1"/>
  <c r="L1472" i="7"/>
  <c r="L1473" i="7"/>
  <c r="S1473" i="7" s="1"/>
  <c r="L1474" i="7"/>
  <c r="L1475" i="7"/>
  <c r="L1476" i="7"/>
  <c r="L1477" i="7"/>
  <c r="L1478" i="7"/>
  <c r="L1479" i="7"/>
  <c r="L1480" i="7"/>
  <c r="L1481" i="7"/>
  <c r="S1481" i="7" s="1"/>
  <c r="L1482" i="7"/>
  <c r="L1483" i="7"/>
  <c r="L1484" i="7"/>
  <c r="L1485" i="7"/>
  <c r="L1486" i="7"/>
  <c r="L1487" i="7"/>
  <c r="L1488" i="7"/>
  <c r="T1488" i="7" s="1"/>
  <c r="L1489" i="7"/>
  <c r="L1490" i="7"/>
  <c r="L1491" i="7"/>
  <c r="Q1491" i="7" s="1"/>
  <c r="L1492" i="7"/>
  <c r="S1492" i="7" s="1"/>
  <c r="L1493" i="7"/>
  <c r="Q1493" i="7" s="1"/>
  <c r="L1494" i="7"/>
  <c r="Q1494" i="7" s="1"/>
  <c r="L1495" i="7"/>
  <c r="L1496" i="7"/>
  <c r="L1497" i="7"/>
  <c r="L1498" i="7"/>
  <c r="L1499" i="7"/>
  <c r="L1500" i="7"/>
  <c r="L1501" i="7"/>
  <c r="L1502" i="7"/>
  <c r="T1502" i="7" s="1"/>
  <c r="L1503" i="7"/>
  <c r="L1504" i="7"/>
  <c r="L1505" i="7"/>
  <c r="L1506" i="7"/>
  <c r="L1507" i="7"/>
  <c r="L1508" i="7"/>
  <c r="Q1508" i="7" s="1"/>
  <c r="L1509" i="7"/>
  <c r="L1510" i="7"/>
  <c r="L1511" i="7"/>
  <c r="S1511" i="7" s="1"/>
  <c r="L1512" i="7"/>
  <c r="Q1512" i="7" s="1"/>
  <c r="L1513" i="7"/>
  <c r="T1513" i="7" s="1"/>
  <c r="L1514" i="7"/>
  <c r="L1515" i="7"/>
  <c r="L1516" i="7"/>
  <c r="L1517" i="7"/>
  <c r="Q1517" i="7" s="1"/>
  <c r="L1518" i="7"/>
  <c r="S1518" i="7" s="1"/>
  <c r="L1519" i="7"/>
  <c r="L1520" i="7"/>
  <c r="L1521" i="7"/>
  <c r="L1522" i="7"/>
  <c r="L1523" i="7"/>
  <c r="L1524" i="7"/>
  <c r="L1525" i="7"/>
  <c r="S1525" i="7" s="1"/>
  <c r="L1526" i="7"/>
  <c r="R1526" i="7" s="1"/>
  <c r="L1527" i="7"/>
  <c r="L1528" i="7"/>
  <c r="L1529" i="7"/>
  <c r="L1530" i="7"/>
  <c r="L1531" i="7"/>
  <c r="S1531" i="7" s="1"/>
  <c r="L1532" i="7"/>
  <c r="T1532" i="7" s="1"/>
  <c r="L1533" i="7"/>
  <c r="L1534" i="7"/>
  <c r="L1535" i="7"/>
  <c r="L1536" i="7"/>
  <c r="L1537" i="7"/>
  <c r="Q1537" i="7" s="1"/>
  <c r="L1538" i="7"/>
  <c r="L1539" i="7"/>
  <c r="L1540" i="7"/>
  <c r="R1540" i="7" s="1"/>
  <c r="L1541" i="7"/>
  <c r="L1542" i="7"/>
  <c r="S1542" i="7" s="1"/>
  <c r="L1543" i="7"/>
  <c r="L1544" i="7"/>
  <c r="L1545" i="7"/>
  <c r="L1546" i="7"/>
  <c r="L1547" i="7"/>
  <c r="L1548" i="7"/>
  <c r="R1548" i="7" s="1"/>
  <c r="L1549" i="7"/>
  <c r="L1550" i="7"/>
  <c r="L1551" i="7"/>
  <c r="S1551" i="7" s="1"/>
  <c r="L1552" i="7"/>
  <c r="Q1552" i="7" s="1"/>
  <c r="L1553" i="7"/>
  <c r="R1553" i="7" s="1"/>
  <c r="L1554" i="7"/>
  <c r="L1555" i="7"/>
  <c r="L1556" i="7"/>
  <c r="L1557" i="7"/>
  <c r="L1558" i="7"/>
  <c r="Q1558" i="7" s="1"/>
  <c r="L1559" i="7"/>
  <c r="L1560" i="7"/>
  <c r="S1560" i="7" s="1"/>
  <c r="L1561" i="7"/>
  <c r="L1562" i="7"/>
  <c r="L1563" i="7"/>
  <c r="L1564" i="7"/>
  <c r="L1565" i="7"/>
  <c r="L1566" i="7"/>
  <c r="R1566" i="7" s="1"/>
  <c r="L1567" i="7"/>
  <c r="T1567" i="7" s="1"/>
  <c r="L1568" i="7"/>
  <c r="L1569" i="7"/>
  <c r="L1570" i="7"/>
  <c r="L1571" i="7"/>
  <c r="L1572" i="7"/>
  <c r="L1573" i="7"/>
  <c r="T1573" i="7" s="1"/>
  <c r="L1574" i="7"/>
  <c r="Q1574" i="7" s="1"/>
  <c r="L1575" i="7"/>
  <c r="L1576" i="7"/>
  <c r="L1577" i="7"/>
  <c r="L1578" i="7"/>
  <c r="L1579" i="7"/>
  <c r="L1580" i="7"/>
  <c r="S1580" i="7" s="1"/>
  <c r="L1581" i="7"/>
  <c r="T1581" i="7" s="1"/>
  <c r="L1582" i="7"/>
  <c r="L1583" i="7"/>
  <c r="T1583" i="7" s="1"/>
  <c r="L1584" i="7"/>
  <c r="L1585" i="7"/>
  <c r="L1586" i="7"/>
  <c r="L1587" i="7"/>
  <c r="L1588" i="7"/>
  <c r="T1588" i="7" s="1"/>
  <c r="L1589" i="7"/>
  <c r="L1590" i="7"/>
  <c r="L1591" i="7"/>
  <c r="Q1591" i="7" s="1"/>
  <c r="L1592" i="7"/>
  <c r="Q1592" i="7" s="1"/>
  <c r="L1593" i="7"/>
  <c r="L1594" i="7"/>
  <c r="L1595" i="7"/>
  <c r="L1596" i="7"/>
  <c r="L1597" i="7"/>
  <c r="L1598" i="7"/>
  <c r="T1598" i="7" s="1"/>
  <c r="L1599" i="7"/>
  <c r="R1599" i="7" s="1"/>
  <c r="L1600" i="7"/>
  <c r="L1601" i="7"/>
  <c r="R1601" i="7" s="1"/>
  <c r="L1602" i="7"/>
  <c r="Q1602" i="7" s="1"/>
  <c r="L1603" i="7"/>
  <c r="L1604" i="7"/>
  <c r="L1605" i="7"/>
  <c r="L1606" i="7"/>
  <c r="T1606" i="7" s="1"/>
  <c r="L1607" i="7"/>
  <c r="T1607" i="7" s="1"/>
  <c r="L1608" i="7"/>
  <c r="L1609" i="7"/>
  <c r="L3" i="7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301" i="8"/>
  <c r="H302" i="8"/>
  <c r="H303" i="8"/>
  <c r="H304" i="8"/>
  <c r="H305" i="8"/>
  <c r="H306" i="8"/>
  <c r="H307" i="8"/>
  <c r="H308" i="8"/>
  <c r="H309" i="8"/>
  <c r="H310" i="8"/>
  <c r="H311" i="8"/>
  <c r="H312" i="8"/>
  <c r="H313" i="8"/>
  <c r="H314" i="8"/>
  <c r="H315" i="8"/>
  <c r="H316" i="8"/>
  <c r="H317" i="8"/>
  <c r="H318" i="8"/>
  <c r="H319" i="8"/>
  <c r="H320" i="8"/>
  <c r="H321" i="8"/>
  <c r="H322" i="8"/>
  <c r="H323" i="8"/>
  <c r="H324" i="8"/>
  <c r="H325" i="8"/>
  <c r="H326" i="8"/>
  <c r="H327" i="8"/>
  <c r="H328" i="8"/>
  <c r="H329" i="8"/>
  <c r="H330" i="8"/>
  <c r="H331" i="8"/>
  <c r="H332" i="8"/>
  <c r="H333" i="8"/>
  <c r="H334" i="8"/>
  <c r="H335" i="8"/>
  <c r="H336" i="8"/>
  <c r="H337" i="8"/>
  <c r="H338" i="8"/>
  <c r="H339" i="8"/>
  <c r="H340" i="8"/>
  <c r="H341" i="8"/>
  <c r="H342" i="8"/>
  <c r="H343" i="8"/>
  <c r="H344" i="8"/>
  <c r="H345" i="8"/>
  <c r="H346" i="8"/>
  <c r="H347" i="8"/>
  <c r="H348" i="8"/>
  <c r="H349" i="8"/>
  <c r="H350" i="8"/>
  <c r="H351" i="8"/>
  <c r="H352" i="8"/>
  <c r="H353" i="8"/>
  <c r="H354" i="8"/>
  <c r="H355" i="8"/>
  <c r="H356" i="8"/>
  <c r="H357" i="8"/>
  <c r="H358" i="8"/>
  <c r="H359" i="8"/>
  <c r="H360" i="8"/>
  <c r="H361" i="8"/>
  <c r="H362" i="8"/>
  <c r="H363" i="8"/>
  <c r="H364" i="8"/>
  <c r="H365" i="8"/>
  <c r="H366" i="8"/>
  <c r="H367" i="8"/>
  <c r="H368" i="8"/>
  <c r="H369" i="8"/>
  <c r="H370" i="8"/>
  <c r="H371" i="8"/>
  <c r="H372" i="8"/>
  <c r="H373" i="8"/>
  <c r="H374" i="8"/>
  <c r="H375" i="8"/>
  <c r="H376" i="8"/>
  <c r="H377" i="8"/>
  <c r="H378" i="8"/>
  <c r="H379" i="8"/>
  <c r="H380" i="8"/>
  <c r="H381" i="8"/>
  <c r="H382" i="8"/>
  <c r="H383" i="8"/>
  <c r="H384" i="8"/>
  <c r="H385" i="8"/>
  <c r="H386" i="8"/>
  <c r="H387" i="8"/>
  <c r="H388" i="8"/>
  <c r="H389" i="8"/>
  <c r="H390" i="8"/>
  <c r="H391" i="8"/>
  <c r="H392" i="8"/>
  <c r="H393" i="8"/>
  <c r="H394" i="8"/>
  <c r="H395" i="8"/>
  <c r="H396" i="8"/>
  <c r="H397" i="8"/>
  <c r="H398" i="8"/>
  <c r="H399" i="8"/>
  <c r="H400" i="8"/>
  <c r="H401" i="8"/>
  <c r="H402" i="8"/>
  <c r="H403" i="8"/>
  <c r="H404" i="8"/>
  <c r="H405" i="8"/>
  <c r="H406" i="8"/>
  <c r="H407" i="8"/>
  <c r="H408" i="8"/>
  <c r="H409" i="8"/>
  <c r="H410" i="8"/>
  <c r="H411" i="8"/>
  <c r="H412" i="8"/>
  <c r="H413" i="8"/>
  <c r="H414" i="8"/>
  <c r="H415" i="8"/>
  <c r="H416" i="8"/>
  <c r="H417" i="8"/>
  <c r="H418" i="8"/>
  <c r="H419" i="8"/>
  <c r="H420" i="8"/>
  <c r="H421" i="8"/>
  <c r="H422" i="8"/>
  <c r="H423" i="8"/>
  <c r="H424" i="8"/>
  <c r="H425" i="8"/>
  <c r="H426" i="8"/>
  <c r="H427" i="8"/>
  <c r="H428" i="8"/>
  <c r="H429" i="8"/>
  <c r="H430" i="8"/>
  <c r="H431" i="8"/>
  <c r="H432" i="8"/>
  <c r="H433" i="8"/>
  <c r="H434" i="8"/>
  <c r="H435" i="8"/>
  <c r="H436" i="8"/>
  <c r="H437" i="8"/>
  <c r="H438" i="8"/>
  <c r="H439" i="8"/>
  <c r="H440" i="8"/>
  <c r="H441" i="8"/>
  <c r="H442" i="8"/>
  <c r="H443" i="8"/>
  <c r="H444" i="8"/>
  <c r="H445" i="8"/>
  <c r="H446" i="8"/>
  <c r="H447" i="8"/>
  <c r="H448" i="8"/>
  <c r="H449" i="8"/>
  <c r="H450" i="8"/>
  <c r="H451" i="8"/>
  <c r="H452" i="8"/>
  <c r="H453" i="8"/>
  <c r="H454" i="8"/>
  <c r="H455" i="8"/>
  <c r="H456" i="8"/>
  <c r="H457" i="8"/>
  <c r="H458" i="8"/>
  <c r="H459" i="8"/>
  <c r="H460" i="8"/>
  <c r="H461" i="8"/>
  <c r="H462" i="8"/>
  <c r="H463" i="8"/>
  <c r="H464" i="8"/>
  <c r="H465" i="8"/>
  <c r="H466" i="8"/>
  <c r="H467" i="8"/>
  <c r="H468" i="8"/>
  <c r="H469" i="8"/>
  <c r="H470" i="8"/>
  <c r="H471" i="8"/>
  <c r="H472" i="8"/>
  <c r="H473" i="8"/>
  <c r="H474" i="8"/>
  <c r="H475" i="8"/>
  <c r="H476" i="8"/>
  <c r="H477" i="8"/>
  <c r="H478" i="8"/>
  <c r="H479" i="8"/>
  <c r="H480" i="8"/>
  <c r="H481" i="8"/>
  <c r="H482" i="8"/>
  <c r="H483" i="8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5" i="8"/>
  <c r="H586" i="8"/>
  <c r="H587" i="8"/>
  <c r="H588" i="8"/>
  <c r="H589" i="8"/>
  <c r="H590" i="8"/>
  <c r="H591" i="8"/>
  <c r="H592" i="8"/>
  <c r="H593" i="8"/>
  <c r="H594" i="8"/>
  <c r="H595" i="8"/>
  <c r="H596" i="8"/>
  <c r="H597" i="8"/>
  <c r="H598" i="8"/>
  <c r="H599" i="8"/>
  <c r="H600" i="8"/>
  <c r="H601" i="8"/>
  <c r="H602" i="8"/>
  <c r="H603" i="8"/>
  <c r="H604" i="8"/>
  <c r="H605" i="8"/>
  <c r="H606" i="8"/>
  <c r="H607" i="8"/>
  <c r="H608" i="8"/>
  <c r="H609" i="8"/>
  <c r="H610" i="8"/>
  <c r="H611" i="8"/>
  <c r="H612" i="8"/>
  <c r="H613" i="8"/>
  <c r="H614" i="8"/>
  <c r="H615" i="8"/>
  <c r="H616" i="8"/>
  <c r="H617" i="8"/>
  <c r="H618" i="8"/>
  <c r="H619" i="8"/>
  <c r="H620" i="8"/>
  <c r="H621" i="8"/>
  <c r="H622" i="8"/>
  <c r="H623" i="8"/>
  <c r="H624" i="8"/>
  <c r="H625" i="8"/>
  <c r="H626" i="8"/>
  <c r="H627" i="8"/>
  <c r="H628" i="8"/>
  <c r="H629" i="8"/>
  <c r="H630" i="8"/>
  <c r="H631" i="8"/>
  <c r="H632" i="8"/>
  <c r="H633" i="8"/>
  <c r="H634" i="8"/>
  <c r="H635" i="8"/>
  <c r="H636" i="8"/>
  <c r="H637" i="8"/>
  <c r="H638" i="8"/>
  <c r="H639" i="8"/>
  <c r="H640" i="8"/>
  <c r="H641" i="8"/>
  <c r="H642" i="8"/>
  <c r="H643" i="8"/>
  <c r="H644" i="8"/>
  <c r="H645" i="8"/>
  <c r="H646" i="8"/>
  <c r="H647" i="8"/>
  <c r="H648" i="8"/>
  <c r="H649" i="8"/>
  <c r="H650" i="8"/>
  <c r="H651" i="8"/>
  <c r="H652" i="8"/>
  <c r="H653" i="8"/>
  <c r="H654" i="8"/>
  <c r="H655" i="8"/>
  <c r="H656" i="8"/>
  <c r="H657" i="8"/>
  <c r="H658" i="8"/>
  <c r="H659" i="8"/>
  <c r="H660" i="8"/>
  <c r="H661" i="8"/>
  <c r="H662" i="8"/>
  <c r="H663" i="8"/>
  <c r="H664" i="8"/>
  <c r="H665" i="8"/>
  <c r="H666" i="8"/>
  <c r="H667" i="8"/>
  <c r="H668" i="8"/>
  <c r="H669" i="8"/>
  <c r="H670" i="8"/>
  <c r="H671" i="8"/>
  <c r="H672" i="8"/>
  <c r="H673" i="8"/>
  <c r="H674" i="8"/>
  <c r="H675" i="8"/>
  <c r="H676" i="8"/>
  <c r="H677" i="8"/>
  <c r="H678" i="8"/>
  <c r="H679" i="8"/>
  <c r="H680" i="8"/>
  <c r="H681" i="8"/>
  <c r="H682" i="8"/>
  <c r="H683" i="8"/>
  <c r="H684" i="8"/>
  <c r="H685" i="8"/>
  <c r="H686" i="8"/>
  <c r="H687" i="8"/>
  <c r="H688" i="8"/>
  <c r="H689" i="8"/>
  <c r="H690" i="8"/>
  <c r="H691" i="8"/>
  <c r="H692" i="8"/>
  <c r="H693" i="8"/>
  <c r="H694" i="8"/>
  <c r="H695" i="8"/>
  <c r="H696" i="8"/>
  <c r="H697" i="8"/>
  <c r="H698" i="8"/>
  <c r="H699" i="8"/>
  <c r="H700" i="8"/>
  <c r="H701" i="8"/>
  <c r="H702" i="8"/>
  <c r="H703" i="8"/>
  <c r="H704" i="8"/>
  <c r="H705" i="8"/>
  <c r="H706" i="8"/>
  <c r="H707" i="8"/>
  <c r="H708" i="8"/>
  <c r="H709" i="8"/>
  <c r="H710" i="8"/>
  <c r="H711" i="8"/>
  <c r="H712" i="8"/>
  <c r="H713" i="8"/>
  <c r="H714" i="8"/>
  <c r="H715" i="8"/>
  <c r="H716" i="8"/>
  <c r="H717" i="8"/>
  <c r="H718" i="8"/>
  <c r="H719" i="8"/>
  <c r="H720" i="8"/>
  <c r="H721" i="8"/>
  <c r="H722" i="8"/>
  <c r="H723" i="8"/>
  <c r="H724" i="8"/>
  <c r="H725" i="8"/>
  <c r="H726" i="8"/>
  <c r="H727" i="8"/>
  <c r="H728" i="8"/>
  <c r="H729" i="8"/>
  <c r="H730" i="8"/>
  <c r="H731" i="8"/>
  <c r="H732" i="8"/>
  <c r="H733" i="8"/>
  <c r="H734" i="8"/>
  <c r="H735" i="8"/>
  <c r="H736" i="8"/>
  <c r="H737" i="8"/>
  <c r="H738" i="8"/>
  <c r="H739" i="8"/>
  <c r="H740" i="8"/>
  <c r="H741" i="8"/>
  <c r="H742" i="8"/>
  <c r="H743" i="8"/>
  <c r="H744" i="8"/>
  <c r="H745" i="8"/>
  <c r="H746" i="8"/>
  <c r="H747" i="8"/>
  <c r="H748" i="8"/>
  <c r="H749" i="8"/>
  <c r="H750" i="8"/>
  <c r="H751" i="8"/>
  <c r="H752" i="8"/>
  <c r="H753" i="8"/>
  <c r="H754" i="8"/>
  <c r="H755" i="8"/>
  <c r="H756" i="8"/>
  <c r="H757" i="8"/>
  <c r="H758" i="8"/>
  <c r="H759" i="8"/>
  <c r="H760" i="8"/>
  <c r="H761" i="8"/>
  <c r="H762" i="8"/>
  <c r="H763" i="8"/>
  <c r="H764" i="8"/>
  <c r="H765" i="8"/>
  <c r="H766" i="8"/>
  <c r="H767" i="8"/>
  <c r="H768" i="8"/>
  <c r="H769" i="8"/>
  <c r="H770" i="8"/>
  <c r="H771" i="8"/>
  <c r="H772" i="8"/>
  <c r="H773" i="8"/>
  <c r="H774" i="8"/>
  <c r="H775" i="8"/>
  <c r="H776" i="8"/>
  <c r="H777" i="8"/>
  <c r="H778" i="8"/>
  <c r="H779" i="8"/>
  <c r="H780" i="8"/>
  <c r="H781" i="8"/>
  <c r="H782" i="8"/>
  <c r="H783" i="8"/>
  <c r="H784" i="8"/>
  <c r="H785" i="8"/>
  <c r="H786" i="8"/>
  <c r="H787" i="8"/>
  <c r="H788" i="8"/>
  <c r="H789" i="8"/>
  <c r="H790" i="8"/>
  <c r="H791" i="8"/>
  <c r="H792" i="8"/>
  <c r="H793" i="8"/>
  <c r="H794" i="8"/>
  <c r="H795" i="8"/>
  <c r="H796" i="8"/>
  <c r="H797" i="8"/>
  <c r="H798" i="8"/>
  <c r="H799" i="8"/>
  <c r="H800" i="8"/>
  <c r="H801" i="8"/>
  <c r="H802" i="8"/>
  <c r="H803" i="8"/>
  <c r="H804" i="8"/>
  <c r="H805" i="8"/>
  <c r="H806" i="8"/>
  <c r="H807" i="8"/>
  <c r="H808" i="8"/>
  <c r="H809" i="8"/>
  <c r="H810" i="8"/>
  <c r="H811" i="8"/>
  <c r="H812" i="8"/>
  <c r="H813" i="8"/>
  <c r="H814" i="8"/>
  <c r="H815" i="8"/>
  <c r="H816" i="8"/>
  <c r="H817" i="8"/>
  <c r="H818" i="8"/>
  <c r="H819" i="8"/>
  <c r="H820" i="8"/>
  <c r="H821" i="8"/>
  <c r="H822" i="8"/>
  <c r="H823" i="8"/>
  <c r="H824" i="8"/>
  <c r="H825" i="8"/>
  <c r="H826" i="8"/>
  <c r="H827" i="8"/>
  <c r="H828" i="8"/>
  <c r="H829" i="8"/>
  <c r="H830" i="8"/>
  <c r="H831" i="8"/>
  <c r="H832" i="8"/>
  <c r="H833" i="8"/>
  <c r="H834" i="8"/>
  <c r="H835" i="8"/>
  <c r="H836" i="8"/>
  <c r="H837" i="8"/>
  <c r="H838" i="8"/>
  <c r="H839" i="8"/>
  <c r="H840" i="8"/>
  <c r="H841" i="8"/>
  <c r="H842" i="8"/>
  <c r="H843" i="8"/>
  <c r="H844" i="8"/>
  <c r="H845" i="8"/>
  <c r="H846" i="8"/>
  <c r="H847" i="8"/>
  <c r="H848" i="8"/>
  <c r="H849" i="8"/>
  <c r="H850" i="8"/>
  <c r="H851" i="8"/>
  <c r="H852" i="8"/>
  <c r="H853" i="8"/>
  <c r="H854" i="8"/>
  <c r="H855" i="8"/>
  <c r="H856" i="8"/>
  <c r="H857" i="8"/>
  <c r="H858" i="8"/>
  <c r="H859" i="8"/>
  <c r="H860" i="8"/>
  <c r="H861" i="8"/>
  <c r="H862" i="8"/>
  <c r="H863" i="8"/>
  <c r="H864" i="8"/>
  <c r="H865" i="8"/>
  <c r="H866" i="8"/>
  <c r="H867" i="8"/>
  <c r="H868" i="8"/>
  <c r="H869" i="8"/>
  <c r="H870" i="8"/>
  <c r="H871" i="8"/>
  <c r="H872" i="8"/>
  <c r="H873" i="8"/>
  <c r="H874" i="8"/>
  <c r="H875" i="8"/>
  <c r="H876" i="8"/>
  <c r="H877" i="8"/>
  <c r="H878" i="8"/>
  <c r="H879" i="8"/>
  <c r="H880" i="8"/>
  <c r="H881" i="8"/>
  <c r="H882" i="8"/>
  <c r="H883" i="8"/>
  <c r="H884" i="8"/>
  <c r="H885" i="8"/>
  <c r="H886" i="8"/>
  <c r="H887" i="8"/>
  <c r="H888" i="8"/>
  <c r="H889" i="8"/>
  <c r="H890" i="8"/>
  <c r="H891" i="8"/>
  <c r="H892" i="8"/>
  <c r="H893" i="8"/>
  <c r="H894" i="8"/>
  <c r="H895" i="8"/>
  <c r="H896" i="8"/>
  <c r="H897" i="8"/>
  <c r="H898" i="8"/>
  <c r="H899" i="8"/>
  <c r="H900" i="8"/>
  <c r="H901" i="8"/>
  <c r="H902" i="8"/>
  <c r="H903" i="8"/>
  <c r="H904" i="8"/>
  <c r="H905" i="8"/>
  <c r="H906" i="8"/>
  <c r="H907" i="8"/>
  <c r="H908" i="8"/>
  <c r="H909" i="8"/>
  <c r="H910" i="8"/>
  <c r="H911" i="8"/>
  <c r="H912" i="8"/>
  <c r="H913" i="8"/>
  <c r="H914" i="8"/>
  <c r="H915" i="8"/>
  <c r="H916" i="8"/>
  <c r="H917" i="8"/>
  <c r="H918" i="8"/>
  <c r="H919" i="8"/>
  <c r="H920" i="8"/>
  <c r="H921" i="8"/>
  <c r="H922" i="8"/>
  <c r="H923" i="8"/>
  <c r="H924" i="8"/>
  <c r="H925" i="8"/>
  <c r="H926" i="8"/>
  <c r="H927" i="8"/>
  <c r="H928" i="8"/>
  <c r="H929" i="8"/>
  <c r="H930" i="8"/>
  <c r="H931" i="8"/>
  <c r="H932" i="8"/>
  <c r="H933" i="8"/>
  <c r="H934" i="8"/>
  <c r="H935" i="8"/>
  <c r="H936" i="8"/>
  <c r="H937" i="8"/>
  <c r="H938" i="8"/>
  <c r="H939" i="8"/>
  <c r="H940" i="8"/>
  <c r="H941" i="8"/>
  <c r="H942" i="8"/>
  <c r="H943" i="8"/>
  <c r="H944" i="8"/>
  <c r="H945" i="8"/>
  <c r="H946" i="8"/>
  <c r="H947" i="8"/>
  <c r="H948" i="8"/>
  <c r="H949" i="8"/>
  <c r="H950" i="8"/>
  <c r="H951" i="8"/>
  <c r="H952" i="8"/>
  <c r="H953" i="8"/>
  <c r="H954" i="8"/>
  <c r="H955" i="8"/>
  <c r="H956" i="8"/>
  <c r="H957" i="8"/>
  <c r="H958" i="8"/>
  <c r="H959" i="8"/>
  <c r="H960" i="8"/>
  <c r="H961" i="8"/>
  <c r="H962" i="8"/>
  <c r="H963" i="8"/>
  <c r="H964" i="8"/>
  <c r="H965" i="8"/>
  <c r="H966" i="8"/>
  <c r="H967" i="8"/>
  <c r="H968" i="8"/>
  <c r="H969" i="8"/>
  <c r="H970" i="8"/>
  <c r="H971" i="8"/>
  <c r="H972" i="8"/>
  <c r="H973" i="8"/>
  <c r="H974" i="8"/>
  <c r="H975" i="8"/>
  <c r="H976" i="8"/>
  <c r="H977" i="8"/>
  <c r="H978" i="8"/>
  <c r="H979" i="8"/>
  <c r="H980" i="8"/>
  <c r="H981" i="8"/>
  <c r="H982" i="8"/>
  <c r="H983" i="8"/>
  <c r="H984" i="8"/>
  <c r="H985" i="8"/>
  <c r="H986" i="8"/>
  <c r="H987" i="8"/>
  <c r="H988" i="8"/>
  <c r="H989" i="8"/>
  <c r="H990" i="8"/>
  <c r="H991" i="8"/>
  <c r="H992" i="8"/>
  <c r="H993" i="8"/>
  <c r="H994" i="8"/>
  <c r="H995" i="8"/>
  <c r="H996" i="8"/>
  <c r="H997" i="8"/>
  <c r="H998" i="8"/>
  <c r="H999" i="8"/>
  <c r="H1000" i="8"/>
  <c r="H1001" i="8"/>
  <c r="H1002" i="8"/>
  <c r="H1003" i="8"/>
  <c r="H1004" i="8"/>
  <c r="H1005" i="8"/>
  <c r="H1006" i="8"/>
  <c r="H1007" i="8"/>
  <c r="H1008" i="8"/>
  <c r="H1009" i="8"/>
  <c r="H1010" i="8"/>
  <c r="H1011" i="8"/>
  <c r="H1012" i="8"/>
  <c r="H1013" i="8"/>
  <c r="H1014" i="8"/>
  <c r="H1015" i="8"/>
  <c r="H1016" i="8"/>
  <c r="H1017" i="8"/>
  <c r="H1018" i="8"/>
  <c r="H1019" i="8"/>
  <c r="H1020" i="8"/>
  <c r="H1021" i="8"/>
  <c r="H1022" i="8"/>
  <c r="H1023" i="8"/>
  <c r="H1024" i="8"/>
  <c r="H1025" i="8"/>
  <c r="H1026" i="8"/>
  <c r="H1027" i="8"/>
  <c r="H1028" i="8"/>
  <c r="H1029" i="8"/>
  <c r="H1030" i="8"/>
  <c r="H1031" i="8"/>
  <c r="H1032" i="8"/>
  <c r="H1033" i="8"/>
  <c r="H1034" i="8"/>
  <c r="H1035" i="8"/>
  <c r="H1036" i="8"/>
  <c r="H1037" i="8"/>
  <c r="H1038" i="8"/>
  <c r="H1039" i="8"/>
  <c r="H1040" i="8"/>
  <c r="H1041" i="8"/>
  <c r="H1042" i="8"/>
  <c r="H1043" i="8"/>
  <c r="H1044" i="8"/>
  <c r="H1045" i="8"/>
  <c r="H1046" i="8"/>
  <c r="H1047" i="8"/>
  <c r="H1048" i="8"/>
  <c r="H1049" i="8"/>
  <c r="H1050" i="8"/>
  <c r="H1051" i="8"/>
  <c r="H1052" i="8"/>
  <c r="H1053" i="8"/>
  <c r="H1054" i="8"/>
  <c r="H1055" i="8"/>
  <c r="H1056" i="8"/>
  <c r="H1057" i="8"/>
  <c r="H1058" i="8"/>
  <c r="H1059" i="8"/>
  <c r="H1060" i="8"/>
  <c r="H1061" i="8"/>
  <c r="H1062" i="8"/>
  <c r="H1063" i="8"/>
  <c r="H1064" i="8"/>
  <c r="H1065" i="8"/>
  <c r="H1066" i="8"/>
  <c r="H1067" i="8"/>
  <c r="H1068" i="8"/>
  <c r="H1069" i="8"/>
  <c r="H1070" i="8"/>
  <c r="H1071" i="8"/>
  <c r="H1072" i="8"/>
  <c r="H1073" i="8"/>
  <c r="H1074" i="8"/>
  <c r="H1075" i="8"/>
  <c r="H1076" i="8"/>
  <c r="H1077" i="8"/>
  <c r="H1078" i="8"/>
  <c r="H1079" i="8"/>
  <c r="H1080" i="8"/>
  <c r="H1081" i="8"/>
  <c r="H1082" i="8"/>
  <c r="H1083" i="8"/>
  <c r="H1084" i="8"/>
  <c r="H1085" i="8"/>
  <c r="H1086" i="8"/>
  <c r="H1087" i="8"/>
  <c r="H1088" i="8"/>
  <c r="H1089" i="8"/>
  <c r="H1090" i="8"/>
  <c r="H1091" i="8"/>
  <c r="H1092" i="8"/>
  <c r="H1093" i="8"/>
  <c r="H1094" i="8"/>
  <c r="H1095" i="8"/>
  <c r="H1096" i="8"/>
  <c r="H1097" i="8"/>
  <c r="H1098" i="8"/>
  <c r="H1099" i="8"/>
  <c r="H1100" i="8"/>
  <c r="H1101" i="8"/>
  <c r="H1102" i="8"/>
  <c r="H1103" i="8"/>
  <c r="H1104" i="8"/>
  <c r="H1105" i="8"/>
  <c r="H1106" i="8"/>
  <c r="H1107" i="8"/>
  <c r="H1108" i="8"/>
  <c r="H1109" i="8"/>
  <c r="H1110" i="8"/>
  <c r="H1111" i="8"/>
  <c r="H1112" i="8"/>
  <c r="H1113" i="8"/>
  <c r="H1114" i="8"/>
  <c r="H1115" i="8"/>
  <c r="H1116" i="8"/>
  <c r="H1117" i="8"/>
  <c r="H1118" i="8"/>
  <c r="H1119" i="8"/>
  <c r="H1120" i="8"/>
  <c r="H1121" i="8"/>
  <c r="H1122" i="8"/>
  <c r="H1123" i="8"/>
  <c r="H1124" i="8"/>
  <c r="H1125" i="8"/>
  <c r="H1126" i="8"/>
  <c r="H1127" i="8"/>
  <c r="H1128" i="8"/>
  <c r="H1129" i="8"/>
  <c r="H1130" i="8"/>
  <c r="H1131" i="8"/>
  <c r="H1132" i="8"/>
  <c r="H1133" i="8"/>
  <c r="H1134" i="8"/>
  <c r="H1135" i="8"/>
  <c r="H1136" i="8"/>
  <c r="H1137" i="8"/>
  <c r="H1138" i="8"/>
  <c r="H1139" i="8"/>
  <c r="H1140" i="8"/>
  <c r="H1141" i="8"/>
  <c r="H1142" i="8"/>
  <c r="H1143" i="8"/>
  <c r="H1144" i="8"/>
  <c r="H1145" i="8"/>
  <c r="H1146" i="8"/>
  <c r="H1147" i="8"/>
  <c r="H1148" i="8"/>
  <c r="H1149" i="8"/>
  <c r="H1150" i="8"/>
  <c r="H1151" i="8"/>
  <c r="H1152" i="8"/>
  <c r="H1153" i="8"/>
  <c r="H1154" i="8"/>
  <c r="H1155" i="8"/>
  <c r="H1156" i="8"/>
  <c r="H1157" i="8"/>
  <c r="H1158" i="8"/>
  <c r="H1159" i="8"/>
  <c r="H1160" i="8"/>
  <c r="H1161" i="8"/>
  <c r="H1162" i="8"/>
  <c r="H1163" i="8"/>
  <c r="H1164" i="8"/>
  <c r="H1165" i="8"/>
  <c r="H1166" i="8"/>
  <c r="H1167" i="8"/>
  <c r="H1168" i="8"/>
  <c r="H1169" i="8"/>
  <c r="H1170" i="8"/>
  <c r="H1171" i="8"/>
  <c r="H1172" i="8"/>
  <c r="H1173" i="8"/>
  <c r="H1174" i="8"/>
  <c r="H1175" i="8"/>
  <c r="H1176" i="8"/>
  <c r="H1177" i="8"/>
  <c r="H1178" i="8"/>
  <c r="H1179" i="8"/>
  <c r="H1180" i="8"/>
  <c r="H1181" i="8"/>
  <c r="H1182" i="8"/>
  <c r="H1183" i="8"/>
  <c r="H1184" i="8"/>
  <c r="H1185" i="8"/>
  <c r="H1186" i="8"/>
  <c r="H1187" i="8"/>
  <c r="H1188" i="8"/>
  <c r="H1189" i="8"/>
  <c r="H1190" i="8"/>
  <c r="H1191" i="8"/>
  <c r="H1192" i="8"/>
  <c r="H1193" i="8"/>
  <c r="H1194" i="8"/>
  <c r="H1195" i="8"/>
  <c r="H1196" i="8"/>
  <c r="H1197" i="8"/>
  <c r="H1198" i="8"/>
  <c r="H1199" i="8"/>
  <c r="H1200" i="8"/>
  <c r="H1201" i="8"/>
  <c r="H1202" i="8"/>
  <c r="H1203" i="8"/>
  <c r="H1204" i="8"/>
  <c r="H1205" i="8"/>
  <c r="H1206" i="8"/>
  <c r="H1207" i="8"/>
  <c r="H1208" i="8"/>
  <c r="H1209" i="8"/>
  <c r="H1210" i="8"/>
  <c r="H1211" i="8"/>
  <c r="H1212" i="8"/>
  <c r="H1213" i="8"/>
  <c r="H1214" i="8"/>
  <c r="H1215" i="8"/>
  <c r="H1216" i="8"/>
  <c r="H1217" i="8"/>
  <c r="H1218" i="8"/>
  <c r="H1219" i="8"/>
  <c r="H1220" i="8"/>
  <c r="H1221" i="8"/>
  <c r="H1222" i="8"/>
  <c r="H1223" i="8"/>
  <c r="H1224" i="8"/>
  <c r="H1225" i="8"/>
  <c r="H1226" i="8"/>
  <c r="H1227" i="8"/>
  <c r="H1228" i="8"/>
  <c r="H1229" i="8"/>
  <c r="H1230" i="8"/>
  <c r="H1231" i="8"/>
  <c r="H1232" i="8"/>
  <c r="H1233" i="8"/>
  <c r="H1234" i="8"/>
  <c r="H1235" i="8"/>
  <c r="H1236" i="8"/>
  <c r="H1237" i="8"/>
  <c r="H1238" i="8"/>
  <c r="H1239" i="8"/>
  <c r="H1240" i="8"/>
  <c r="H1241" i="8"/>
  <c r="H1242" i="8"/>
  <c r="H1243" i="8"/>
  <c r="H1244" i="8"/>
  <c r="H1245" i="8"/>
  <c r="H1246" i="8"/>
  <c r="H1247" i="8"/>
  <c r="H1248" i="8"/>
  <c r="H1249" i="8"/>
  <c r="H1250" i="8"/>
  <c r="H1251" i="8"/>
  <c r="H1252" i="8"/>
  <c r="H1253" i="8"/>
  <c r="H1254" i="8"/>
  <c r="H1255" i="8"/>
  <c r="H1256" i="8"/>
  <c r="H1257" i="8"/>
  <c r="H1258" i="8"/>
  <c r="H1259" i="8"/>
  <c r="H1260" i="8"/>
  <c r="H1261" i="8"/>
  <c r="H1262" i="8"/>
  <c r="H1263" i="8"/>
  <c r="H1264" i="8"/>
  <c r="H1265" i="8"/>
  <c r="H1266" i="8"/>
  <c r="H1267" i="8"/>
  <c r="H1268" i="8"/>
  <c r="H1269" i="8"/>
  <c r="H1270" i="8"/>
  <c r="H1271" i="8"/>
  <c r="H1272" i="8"/>
  <c r="H1273" i="8"/>
  <c r="H1274" i="8"/>
  <c r="H1275" i="8"/>
  <c r="H1276" i="8"/>
  <c r="H1277" i="8"/>
  <c r="H1278" i="8"/>
  <c r="H1279" i="8"/>
  <c r="H1280" i="8"/>
  <c r="H1281" i="8"/>
  <c r="H1282" i="8"/>
  <c r="H1283" i="8"/>
  <c r="H1284" i="8"/>
  <c r="H1285" i="8"/>
  <c r="H1286" i="8"/>
  <c r="H1287" i="8"/>
  <c r="H1288" i="8"/>
  <c r="H1289" i="8"/>
  <c r="H1290" i="8"/>
  <c r="H1291" i="8"/>
  <c r="H1292" i="8"/>
  <c r="H1293" i="8"/>
  <c r="H1294" i="8"/>
  <c r="H1295" i="8"/>
  <c r="H1296" i="8"/>
  <c r="H1297" i="8"/>
  <c r="H1298" i="8"/>
  <c r="H1299" i="8"/>
  <c r="H1300" i="8"/>
  <c r="H1301" i="8"/>
  <c r="H1302" i="8"/>
  <c r="H1303" i="8"/>
  <c r="H1304" i="8"/>
  <c r="H1305" i="8"/>
  <c r="H1306" i="8"/>
  <c r="H1307" i="8"/>
  <c r="H1308" i="8"/>
  <c r="H1309" i="8"/>
  <c r="H1310" i="8"/>
  <c r="H1311" i="8"/>
  <c r="H1312" i="8"/>
  <c r="H1313" i="8"/>
  <c r="H1314" i="8"/>
  <c r="H1315" i="8"/>
  <c r="H1316" i="8"/>
  <c r="H1317" i="8"/>
  <c r="H1318" i="8"/>
  <c r="H1319" i="8"/>
  <c r="H1320" i="8"/>
  <c r="H1321" i="8"/>
  <c r="H1322" i="8"/>
  <c r="H1323" i="8"/>
  <c r="H1324" i="8"/>
  <c r="H1325" i="8"/>
  <c r="H1326" i="8"/>
  <c r="H1327" i="8"/>
  <c r="H1328" i="8"/>
  <c r="H1329" i="8"/>
  <c r="H1330" i="8"/>
  <c r="H1331" i="8"/>
  <c r="H1332" i="8"/>
  <c r="H1333" i="8"/>
  <c r="H1334" i="8"/>
  <c r="H1335" i="8"/>
  <c r="H1336" i="8"/>
  <c r="H1337" i="8"/>
  <c r="H1338" i="8"/>
  <c r="H1339" i="8"/>
  <c r="H1340" i="8"/>
  <c r="H1341" i="8"/>
  <c r="H1342" i="8"/>
  <c r="H1343" i="8"/>
  <c r="H1344" i="8"/>
  <c r="H1345" i="8"/>
  <c r="H1346" i="8"/>
  <c r="H1347" i="8"/>
  <c r="H1348" i="8"/>
  <c r="H1349" i="8"/>
  <c r="H1350" i="8"/>
  <c r="H1351" i="8"/>
  <c r="H1352" i="8"/>
  <c r="H1353" i="8"/>
  <c r="H1354" i="8"/>
  <c r="H1355" i="8"/>
  <c r="H1356" i="8"/>
  <c r="H1357" i="8"/>
  <c r="H1358" i="8"/>
  <c r="H1359" i="8"/>
  <c r="H1360" i="8"/>
  <c r="H1361" i="8"/>
  <c r="H1362" i="8"/>
  <c r="H1363" i="8"/>
  <c r="H1364" i="8"/>
  <c r="H1365" i="8"/>
  <c r="H1366" i="8"/>
  <c r="H1367" i="8"/>
  <c r="H1368" i="8"/>
  <c r="H1369" i="8"/>
  <c r="H1370" i="8"/>
  <c r="H1371" i="8"/>
  <c r="H1372" i="8"/>
  <c r="H1373" i="8"/>
  <c r="H1374" i="8"/>
  <c r="H1375" i="8"/>
  <c r="H1376" i="8"/>
  <c r="H1377" i="8"/>
  <c r="H1378" i="8"/>
  <c r="H1379" i="8"/>
  <c r="H1380" i="8"/>
  <c r="H1381" i="8"/>
  <c r="H1382" i="8"/>
  <c r="H1383" i="8"/>
  <c r="H1384" i="8"/>
  <c r="H1385" i="8"/>
  <c r="H1386" i="8"/>
  <c r="H1387" i="8"/>
  <c r="H1388" i="8"/>
  <c r="H1389" i="8"/>
  <c r="H1390" i="8"/>
  <c r="H1391" i="8"/>
  <c r="H1392" i="8"/>
  <c r="H1393" i="8"/>
  <c r="H1394" i="8"/>
  <c r="H1395" i="8"/>
  <c r="H1396" i="8"/>
  <c r="H1397" i="8"/>
  <c r="H1398" i="8"/>
  <c r="H1399" i="8"/>
  <c r="H1400" i="8"/>
  <c r="H1401" i="8"/>
  <c r="H1402" i="8"/>
  <c r="H1403" i="8"/>
  <c r="H1404" i="8"/>
  <c r="H1405" i="8"/>
  <c r="H1406" i="8"/>
  <c r="H1407" i="8"/>
  <c r="H1408" i="8"/>
  <c r="H1409" i="8"/>
  <c r="H1410" i="8"/>
  <c r="H1411" i="8"/>
  <c r="H1412" i="8"/>
  <c r="H1413" i="8"/>
  <c r="H1414" i="8"/>
  <c r="H1415" i="8"/>
  <c r="H1416" i="8"/>
  <c r="H1417" i="8"/>
  <c r="H1418" i="8"/>
  <c r="H1419" i="8"/>
  <c r="H1420" i="8"/>
  <c r="H1421" i="8"/>
  <c r="H1422" i="8"/>
  <c r="H1423" i="8"/>
  <c r="H1424" i="8"/>
  <c r="H1425" i="8"/>
  <c r="H1426" i="8"/>
  <c r="H1427" i="8"/>
  <c r="H1428" i="8"/>
  <c r="H1429" i="8"/>
  <c r="H1430" i="8"/>
  <c r="H1431" i="8"/>
  <c r="H1432" i="8"/>
  <c r="H1433" i="8"/>
  <c r="H1434" i="8"/>
  <c r="H1435" i="8"/>
  <c r="H1436" i="8"/>
  <c r="H1437" i="8"/>
  <c r="H1438" i="8"/>
  <c r="H1439" i="8"/>
  <c r="H1440" i="8"/>
  <c r="H1441" i="8"/>
  <c r="H1442" i="8"/>
  <c r="H1443" i="8"/>
  <c r="H1444" i="8"/>
  <c r="H1445" i="8"/>
  <c r="H1446" i="8"/>
  <c r="H1447" i="8"/>
  <c r="H1448" i="8"/>
  <c r="H1449" i="8"/>
  <c r="H1450" i="8"/>
  <c r="H1451" i="8"/>
  <c r="H1452" i="8"/>
  <c r="H1453" i="8"/>
  <c r="H1454" i="8"/>
  <c r="H1455" i="8"/>
  <c r="H1456" i="8"/>
  <c r="H1457" i="8"/>
  <c r="H1458" i="8"/>
  <c r="H1459" i="8"/>
  <c r="H1460" i="8"/>
  <c r="H1461" i="8"/>
  <c r="H1462" i="8"/>
  <c r="H1463" i="8"/>
  <c r="H1464" i="8"/>
  <c r="H1465" i="8"/>
  <c r="H1466" i="8"/>
  <c r="H1467" i="8"/>
  <c r="H1468" i="8"/>
  <c r="H1469" i="8"/>
  <c r="H1470" i="8"/>
  <c r="H1471" i="8"/>
  <c r="H1472" i="8"/>
  <c r="H1473" i="8"/>
  <c r="H1474" i="8"/>
  <c r="H1475" i="8"/>
  <c r="H1476" i="8"/>
  <c r="H1477" i="8"/>
  <c r="H1478" i="8"/>
  <c r="H1479" i="8"/>
  <c r="H1480" i="8"/>
  <c r="H1481" i="8"/>
  <c r="H1482" i="8"/>
  <c r="H1483" i="8"/>
  <c r="H1484" i="8"/>
  <c r="H1485" i="8"/>
  <c r="H1486" i="8"/>
  <c r="H1487" i="8"/>
  <c r="H1488" i="8"/>
  <c r="H1489" i="8"/>
  <c r="H1490" i="8"/>
  <c r="H1491" i="8"/>
  <c r="H1492" i="8"/>
  <c r="H1493" i="8"/>
  <c r="H1494" i="8"/>
  <c r="H1495" i="8"/>
  <c r="H1496" i="8"/>
  <c r="H1497" i="8"/>
  <c r="H1498" i="8"/>
  <c r="H1499" i="8"/>
  <c r="H1500" i="8"/>
  <c r="H1501" i="8"/>
  <c r="H1502" i="8"/>
  <c r="H1503" i="8"/>
  <c r="H1504" i="8"/>
  <c r="H1505" i="8"/>
  <c r="H1506" i="8"/>
  <c r="H1507" i="8"/>
  <c r="H1508" i="8"/>
  <c r="H1509" i="8"/>
  <c r="H1510" i="8"/>
  <c r="H1511" i="8"/>
  <c r="H1512" i="8"/>
  <c r="H1513" i="8"/>
  <c r="H1514" i="8"/>
  <c r="H1515" i="8"/>
  <c r="H1516" i="8"/>
  <c r="H1517" i="8"/>
  <c r="H1518" i="8"/>
  <c r="H1519" i="8"/>
  <c r="H1520" i="8"/>
  <c r="H1521" i="8"/>
  <c r="H1522" i="8"/>
  <c r="H1523" i="8"/>
  <c r="H1524" i="8"/>
  <c r="H1525" i="8"/>
  <c r="H1526" i="8"/>
  <c r="H1527" i="8"/>
  <c r="H1528" i="8"/>
  <c r="H1529" i="8"/>
  <c r="H1530" i="8"/>
  <c r="H1531" i="8"/>
  <c r="H1532" i="8"/>
  <c r="H1533" i="8"/>
  <c r="H1534" i="8"/>
  <c r="H1535" i="8"/>
  <c r="H1536" i="8"/>
  <c r="H1537" i="8"/>
  <c r="H1538" i="8"/>
  <c r="H1539" i="8"/>
  <c r="H1540" i="8"/>
  <c r="H1541" i="8"/>
  <c r="H1542" i="8"/>
  <c r="H1543" i="8"/>
  <c r="H1544" i="8"/>
  <c r="H1545" i="8"/>
  <c r="H1546" i="8"/>
  <c r="H1547" i="8"/>
  <c r="H1548" i="8"/>
  <c r="H1549" i="8"/>
  <c r="H1550" i="8"/>
  <c r="H1551" i="8"/>
  <c r="H1552" i="8"/>
  <c r="H1553" i="8"/>
  <c r="H1554" i="8"/>
  <c r="H1555" i="8"/>
  <c r="H1556" i="8"/>
  <c r="H1557" i="8"/>
  <c r="H1558" i="8"/>
  <c r="H1559" i="8"/>
  <c r="H1560" i="8"/>
  <c r="H1561" i="8"/>
  <c r="H1562" i="8"/>
  <c r="H1563" i="8"/>
  <c r="H1564" i="8"/>
  <c r="H1565" i="8"/>
  <c r="H1566" i="8"/>
  <c r="H1567" i="8"/>
  <c r="H1568" i="8"/>
  <c r="H1569" i="8"/>
  <c r="H1570" i="8"/>
  <c r="H1571" i="8"/>
  <c r="H1572" i="8"/>
  <c r="H1573" i="8"/>
  <c r="H1574" i="8"/>
  <c r="H1575" i="8"/>
  <c r="H1576" i="8"/>
  <c r="H1577" i="8"/>
  <c r="H1578" i="8"/>
  <c r="H1579" i="8"/>
  <c r="H1580" i="8"/>
  <c r="H1581" i="8"/>
  <c r="H1582" i="8"/>
  <c r="H1583" i="8"/>
  <c r="H1584" i="8"/>
  <c r="H1585" i="8"/>
  <c r="H1586" i="8"/>
  <c r="H1587" i="8"/>
  <c r="H1588" i="8"/>
  <c r="H1589" i="8"/>
  <c r="H1590" i="8"/>
  <c r="H1591" i="8"/>
  <c r="H1592" i="8"/>
  <c r="H1593" i="8"/>
  <c r="H1594" i="8"/>
  <c r="H1595" i="8"/>
  <c r="H1596" i="8"/>
  <c r="H1597" i="8"/>
  <c r="H1598" i="8"/>
  <c r="H1599" i="8"/>
  <c r="H1600" i="8"/>
  <c r="H1601" i="8"/>
  <c r="H1602" i="8"/>
  <c r="H1603" i="8"/>
  <c r="H1604" i="8"/>
  <c r="H1605" i="8"/>
  <c r="H1606" i="8"/>
  <c r="H1607" i="8"/>
  <c r="H1608" i="8"/>
  <c r="H2" i="8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71" i="6"/>
  <c r="L472" i="6"/>
  <c r="L473" i="6"/>
  <c r="L474" i="6"/>
  <c r="L475" i="6"/>
  <c r="L476" i="6"/>
  <c r="L477" i="6"/>
  <c r="L478" i="6"/>
  <c r="L479" i="6"/>
  <c r="L480" i="6"/>
  <c r="L481" i="6"/>
  <c r="L482" i="6"/>
  <c r="L483" i="6"/>
  <c r="L484" i="6"/>
  <c r="L485" i="6"/>
  <c r="L486" i="6"/>
  <c r="L487" i="6"/>
  <c r="L488" i="6"/>
  <c r="L489" i="6"/>
  <c r="L490" i="6"/>
  <c r="L491" i="6"/>
  <c r="L492" i="6"/>
  <c r="L493" i="6"/>
  <c r="L494" i="6"/>
  <c r="L495" i="6"/>
  <c r="L496" i="6"/>
  <c r="L497" i="6"/>
  <c r="L498" i="6"/>
  <c r="L499" i="6"/>
  <c r="L500" i="6"/>
  <c r="L501" i="6"/>
  <c r="L502" i="6"/>
  <c r="L503" i="6"/>
  <c r="L504" i="6"/>
  <c r="L505" i="6"/>
  <c r="L506" i="6"/>
  <c r="L507" i="6"/>
  <c r="L508" i="6"/>
  <c r="L509" i="6"/>
  <c r="L510" i="6"/>
  <c r="L511" i="6"/>
  <c r="L512" i="6"/>
  <c r="L513" i="6"/>
  <c r="L514" i="6"/>
  <c r="L515" i="6"/>
  <c r="L516" i="6"/>
  <c r="L517" i="6"/>
  <c r="L518" i="6"/>
  <c r="L519" i="6"/>
  <c r="L520" i="6"/>
  <c r="L521" i="6"/>
  <c r="L522" i="6"/>
  <c r="L523" i="6"/>
  <c r="L524" i="6"/>
  <c r="L525" i="6"/>
  <c r="L526" i="6"/>
  <c r="L527" i="6"/>
  <c r="L528" i="6"/>
  <c r="L529" i="6"/>
  <c r="L530" i="6"/>
  <c r="L531" i="6"/>
  <c r="L532" i="6"/>
  <c r="L533" i="6"/>
  <c r="L534" i="6"/>
  <c r="L535" i="6"/>
  <c r="L536" i="6"/>
  <c r="L537" i="6"/>
  <c r="L538" i="6"/>
  <c r="L539" i="6"/>
  <c r="L540" i="6"/>
  <c r="L541" i="6"/>
  <c r="L542" i="6"/>
  <c r="L543" i="6"/>
  <c r="L544" i="6"/>
  <c r="L545" i="6"/>
  <c r="L546" i="6"/>
  <c r="L547" i="6"/>
  <c r="L548" i="6"/>
  <c r="L549" i="6"/>
  <c r="L550" i="6"/>
  <c r="L551" i="6"/>
  <c r="L552" i="6"/>
  <c r="L553" i="6"/>
  <c r="L554" i="6"/>
  <c r="L555" i="6"/>
  <c r="L556" i="6"/>
  <c r="L557" i="6"/>
  <c r="L558" i="6"/>
  <c r="L559" i="6"/>
  <c r="L560" i="6"/>
  <c r="L561" i="6"/>
  <c r="L562" i="6"/>
  <c r="L563" i="6"/>
  <c r="L564" i="6"/>
  <c r="L565" i="6"/>
  <c r="L566" i="6"/>
  <c r="L567" i="6"/>
  <c r="L568" i="6"/>
  <c r="L569" i="6"/>
  <c r="L570" i="6"/>
  <c r="L571" i="6"/>
  <c r="L572" i="6"/>
  <c r="L573" i="6"/>
  <c r="L574" i="6"/>
  <c r="L575" i="6"/>
  <c r="L576" i="6"/>
  <c r="L577" i="6"/>
  <c r="L578" i="6"/>
  <c r="L579" i="6"/>
  <c r="L580" i="6"/>
  <c r="L581" i="6"/>
  <c r="L582" i="6"/>
  <c r="L583" i="6"/>
  <c r="L584" i="6"/>
  <c r="L585" i="6"/>
  <c r="L586" i="6"/>
  <c r="L587" i="6"/>
  <c r="L588" i="6"/>
  <c r="L589" i="6"/>
  <c r="L590" i="6"/>
  <c r="L591" i="6"/>
  <c r="L592" i="6"/>
  <c r="L593" i="6"/>
  <c r="L594" i="6"/>
  <c r="L595" i="6"/>
  <c r="L596" i="6"/>
  <c r="L597" i="6"/>
  <c r="L598" i="6"/>
  <c r="L599" i="6"/>
  <c r="L600" i="6"/>
  <c r="L601" i="6"/>
  <c r="L602" i="6"/>
  <c r="L603" i="6"/>
  <c r="L604" i="6"/>
  <c r="L605" i="6"/>
  <c r="L606" i="6"/>
  <c r="L607" i="6"/>
  <c r="L608" i="6"/>
  <c r="L609" i="6"/>
  <c r="L610" i="6"/>
  <c r="L611" i="6"/>
  <c r="L612" i="6"/>
  <c r="L613" i="6"/>
  <c r="L614" i="6"/>
  <c r="L615" i="6"/>
  <c r="L616" i="6"/>
  <c r="L617" i="6"/>
  <c r="L618" i="6"/>
  <c r="L619" i="6"/>
  <c r="L620" i="6"/>
  <c r="L621" i="6"/>
  <c r="L622" i="6"/>
  <c r="L623" i="6"/>
  <c r="L624" i="6"/>
  <c r="L625" i="6"/>
  <c r="L626" i="6"/>
  <c r="L627" i="6"/>
  <c r="L628" i="6"/>
  <c r="L629" i="6"/>
  <c r="L630" i="6"/>
  <c r="L631" i="6"/>
  <c r="L632" i="6"/>
  <c r="L633" i="6"/>
  <c r="L634" i="6"/>
  <c r="L635" i="6"/>
  <c r="L636" i="6"/>
  <c r="L637" i="6"/>
  <c r="L638" i="6"/>
  <c r="L639" i="6"/>
  <c r="L640" i="6"/>
  <c r="L641" i="6"/>
  <c r="L642" i="6"/>
  <c r="L643" i="6"/>
  <c r="L644" i="6"/>
  <c r="L645" i="6"/>
  <c r="L646" i="6"/>
  <c r="L647" i="6"/>
  <c r="L648" i="6"/>
  <c r="L649" i="6"/>
  <c r="L650" i="6"/>
  <c r="L651" i="6"/>
  <c r="L652" i="6"/>
  <c r="L653" i="6"/>
  <c r="L654" i="6"/>
  <c r="L655" i="6"/>
  <c r="L656" i="6"/>
  <c r="L657" i="6"/>
  <c r="L658" i="6"/>
  <c r="L659" i="6"/>
  <c r="L660" i="6"/>
  <c r="L661" i="6"/>
  <c r="L662" i="6"/>
  <c r="L663" i="6"/>
  <c r="L664" i="6"/>
  <c r="L665" i="6"/>
  <c r="L666" i="6"/>
  <c r="L667" i="6"/>
  <c r="L668" i="6"/>
  <c r="L669" i="6"/>
  <c r="L670" i="6"/>
  <c r="L671" i="6"/>
  <c r="L672" i="6"/>
  <c r="L673" i="6"/>
  <c r="L674" i="6"/>
  <c r="L675" i="6"/>
  <c r="L676" i="6"/>
  <c r="L677" i="6"/>
  <c r="L678" i="6"/>
  <c r="L679" i="6"/>
  <c r="L680" i="6"/>
  <c r="L681" i="6"/>
  <c r="L682" i="6"/>
  <c r="L683" i="6"/>
  <c r="L684" i="6"/>
  <c r="L685" i="6"/>
  <c r="L686" i="6"/>
  <c r="L687" i="6"/>
  <c r="L688" i="6"/>
  <c r="L689" i="6"/>
  <c r="L690" i="6"/>
  <c r="L691" i="6"/>
  <c r="L692" i="6"/>
  <c r="L693" i="6"/>
  <c r="L694" i="6"/>
  <c r="L695" i="6"/>
  <c r="L696" i="6"/>
  <c r="L697" i="6"/>
  <c r="L698" i="6"/>
  <c r="L699" i="6"/>
  <c r="L700" i="6"/>
  <c r="L701" i="6"/>
  <c r="L702" i="6"/>
  <c r="L703" i="6"/>
  <c r="L704" i="6"/>
  <c r="L705" i="6"/>
  <c r="L706" i="6"/>
  <c r="L707" i="6"/>
  <c r="L708" i="6"/>
  <c r="L709" i="6"/>
  <c r="L710" i="6"/>
  <c r="L711" i="6"/>
  <c r="L712" i="6"/>
  <c r="L713" i="6"/>
  <c r="L714" i="6"/>
  <c r="L715" i="6"/>
  <c r="L716" i="6"/>
  <c r="L717" i="6"/>
  <c r="L718" i="6"/>
  <c r="L719" i="6"/>
  <c r="L720" i="6"/>
  <c r="L721" i="6"/>
  <c r="L722" i="6"/>
  <c r="L723" i="6"/>
  <c r="L724" i="6"/>
  <c r="L725" i="6"/>
  <c r="L726" i="6"/>
  <c r="L727" i="6"/>
  <c r="L728" i="6"/>
  <c r="L729" i="6"/>
  <c r="L730" i="6"/>
  <c r="L731" i="6"/>
  <c r="L732" i="6"/>
  <c r="L733" i="6"/>
  <c r="L734" i="6"/>
  <c r="L735" i="6"/>
  <c r="L736" i="6"/>
  <c r="L737" i="6"/>
  <c r="L738" i="6"/>
  <c r="L739" i="6"/>
  <c r="L740" i="6"/>
  <c r="L741" i="6"/>
  <c r="L742" i="6"/>
  <c r="L743" i="6"/>
  <c r="L744" i="6"/>
  <c r="L745" i="6"/>
  <c r="L746" i="6"/>
  <c r="L747" i="6"/>
  <c r="L748" i="6"/>
  <c r="L749" i="6"/>
  <c r="L750" i="6"/>
  <c r="L751" i="6"/>
  <c r="L752" i="6"/>
  <c r="L753" i="6"/>
  <c r="L754" i="6"/>
  <c r="L755" i="6"/>
  <c r="L756" i="6"/>
  <c r="L757" i="6"/>
  <c r="L758" i="6"/>
  <c r="L759" i="6"/>
  <c r="L760" i="6"/>
  <c r="L761" i="6"/>
  <c r="L762" i="6"/>
  <c r="L763" i="6"/>
  <c r="L764" i="6"/>
  <c r="L765" i="6"/>
  <c r="L766" i="6"/>
  <c r="L767" i="6"/>
  <c r="L768" i="6"/>
  <c r="L769" i="6"/>
  <c r="L770" i="6"/>
  <c r="L771" i="6"/>
  <c r="L772" i="6"/>
  <c r="L773" i="6"/>
  <c r="L774" i="6"/>
  <c r="L775" i="6"/>
  <c r="L776" i="6"/>
  <c r="L777" i="6"/>
  <c r="L778" i="6"/>
  <c r="L779" i="6"/>
  <c r="L780" i="6"/>
  <c r="L781" i="6"/>
  <c r="L782" i="6"/>
  <c r="L783" i="6"/>
  <c r="L784" i="6"/>
  <c r="L785" i="6"/>
  <c r="L786" i="6"/>
  <c r="L787" i="6"/>
  <c r="L788" i="6"/>
  <c r="L789" i="6"/>
  <c r="L790" i="6"/>
  <c r="L791" i="6"/>
  <c r="L792" i="6"/>
  <c r="L793" i="6"/>
  <c r="L794" i="6"/>
  <c r="L795" i="6"/>
  <c r="L796" i="6"/>
  <c r="L797" i="6"/>
  <c r="L798" i="6"/>
  <c r="L799" i="6"/>
  <c r="L800" i="6"/>
  <c r="L801" i="6"/>
  <c r="L802" i="6"/>
  <c r="L803" i="6"/>
  <c r="L804" i="6"/>
  <c r="L805" i="6"/>
  <c r="L806" i="6"/>
  <c r="L807" i="6"/>
  <c r="L808" i="6"/>
  <c r="L809" i="6"/>
  <c r="L810" i="6"/>
  <c r="L811" i="6"/>
  <c r="L812" i="6"/>
  <c r="L813" i="6"/>
  <c r="L814" i="6"/>
  <c r="L815" i="6"/>
  <c r="L816" i="6"/>
  <c r="L817" i="6"/>
  <c r="L818" i="6"/>
  <c r="L819" i="6"/>
  <c r="L820" i="6"/>
  <c r="L821" i="6"/>
  <c r="L822" i="6"/>
  <c r="L823" i="6"/>
  <c r="L824" i="6"/>
  <c r="L825" i="6"/>
  <c r="L826" i="6"/>
  <c r="L827" i="6"/>
  <c r="L828" i="6"/>
  <c r="L829" i="6"/>
  <c r="L830" i="6"/>
  <c r="L831" i="6"/>
  <c r="L832" i="6"/>
  <c r="L833" i="6"/>
  <c r="L834" i="6"/>
  <c r="L835" i="6"/>
  <c r="L836" i="6"/>
  <c r="L837" i="6"/>
  <c r="L838" i="6"/>
  <c r="L839" i="6"/>
  <c r="L840" i="6"/>
  <c r="L841" i="6"/>
  <c r="L842" i="6"/>
  <c r="L843" i="6"/>
  <c r="L844" i="6"/>
  <c r="L845" i="6"/>
  <c r="L846" i="6"/>
  <c r="L847" i="6"/>
  <c r="L848" i="6"/>
  <c r="L849" i="6"/>
  <c r="L850" i="6"/>
  <c r="L851" i="6"/>
  <c r="L852" i="6"/>
  <c r="L853" i="6"/>
  <c r="L854" i="6"/>
  <c r="L855" i="6"/>
  <c r="L856" i="6"/>
  <c r="L857" i="6"/>
  <c r="L858" i="6"/>
  <c r="L859" i="6"/>
  <c r="L860" i="6"/>
  <c r="L861" i="6"/>
  <c r="L862" i="6"/>
  <c r="L863" i="6"/>
  <c r="L864" i="6"/>
  <c r="L865" i="6"/>
  <c r="L866" i="6"/>
  <c r="L867" i="6"/>
  <c r="L868" i="6"/>
  <c r="L869" i="6"/>
  <c r="L870" i="6"/>
  <c r="L871" i="6"/>
  <c r="L872" i="6"/>
  <c r="L873" i="6"/>
  <c r="L874" i="6"/>
  <c r="L875" i="6"/>
  <c r="L876" i="6"/>
  <c r="L877" i="6"/>
  <c r="L878" i="6"/>
  <c r="L879" i="6"/>
  <c r="L880" i="6"/>
  <c r="L881" i="6"/>
  <c r="L882" i="6"/>
  <c r="L883" i="6"/>
  <c r="L884" i="6"/>
  <c r="L885" i="6"/>
  <c r="L886" i="6"/>
  <c r="L887" i="6"/>
  <c r="L888" i="6"/>
  <c r="L889" i="6"/>
  <c r="L890" i="6"/>
  <c r="L891" i="6"/>
  <c r="L892" i="6"/>
  <c r="L893" i="6"/>
  <c r="L894" i="6"/>
  <c r="L895" i="6"/>
  <c r="L896" i="6"/>
  <c r="L897" i="6"/>
  <c r="L898" i="6"/>
  <c r="L899" i="6"/>
  <c r="L900" i="6"/>
  <c r="L901" i="6"/>
  <c r="L902" i="6"/>
  <c r="L903" i="6"/>
  <c r="L904" i="6"/>
  <c r="L905" i="6"/>
  <c r="L906" i="6"/>
  <c r="L907" i="6"/>
  <c r="L908" i="6"/>
  <c r="L909" i="6"/>
  <c r="L910" i="6"/>
  <c r="L911" i="6"/>
  <c r="L912" i="6"/>
  <c r="L913" i="6"/>
  <c r="L914" i="6"/>
  <c r="L915" i="6"/>
  <c r="L916" i="6"/>
  <c r="L917" i="6"/>
  <c r="L918" i="6"/>
  <c r="L919" i="6"/>
  <c r="L920" i="6"/>
  <c r="L921" i="6"/>
  <c r="L922" i="6"/>
  <c r="L923" i="6"/>
  <c r="L924" i="6"/>
  <c r="L925" i="6"/>
  <c r="L926" i="6"/>
  <c r="L927" i="6"/>
  <c r="L928" i="6"/>
  <c r="L929" i="6"/>
  <c r="L930" i="6"/>
  <c r="L931" i="6"/>
  <c r="L932" i="6"/>
  <c r="L933" i="6"/>
  <c r="L934" i="6"/>
  <c r="L935" i="6"/>
  <c r="L936" i="6"/>
  <c r="L937" i="6"/>
  <c r="L938" i="6"/>
  <c r="L939" i="6"/>
  <c r="L940" i="6"/>
  <c r="L941" i="6"/>
  <c r="L942" i="6"/>
  <c r="L943" i="6"/>
  <c r="L944" i="6"/>
  <c r="L945" i="6"/>
  <c r="L946" i="6"/>
  <c r="L947" i="6"/>
  <c r="L948" i="6"/>
  <c r="L949" i="6"/>
  <c r="L950" i="6"/>
  <c r="L951" i="6"/>
  <c r="L952" i="6"/>
  <c r="L953" i="6"/>
  <c r="L954" i="6"/>
  <c r="L955" i="6"/>
  <c r="L956" i="6"/>
  <c r="L957" i="6"/>
  <c r="L958" i="6"/>
  <c r="L959" i="6"/>
  <c r="L960" i="6"/>
  <c r="L961" i="6"/>
  <c r="L962" i="6"/>
  <c r="L963" i="6"/>
  <c r="L964" i="6"/>
  <c r="L965" i="6"/>
  <c r="L966" i="6"/>
  <c r="L967" i="6"/>
  <c r="L968" i="6"/>
  <c r="L969" i="6"/>
  <c r="L970" i="6"/>
  <c r="L971" i="6"/>
  <c r="L972" i="6"/>
  <c r="L973" i="6"/>
  <c r="L974" i="6"/>
  <c r="L975" i="6"/>
  <c r="L976" i="6"/>
  <c r="L977" i="6"/>
  <c r="L978" i="6"/>
  <c r="L979" i="6"/>
  <c r="L980" i="6"/>
  <c r="L981" i="6"/>
  <c r="L982" i="6"/>
  <c r="L983" i="6"/>
  <c r="L984" i="6"/>
  <c r="L985" i="6"/>
  <c r="L986" i="6"/>
  <c r="L987" i="6"/>
  <c r="L988" i="6"/>
  <c r="L989" i="6"/>
  <c r="L990" i="6"/>
  <c r="L991" i="6"/>
  <c r="L992" i="6"/>
  <c r="L993" i="6"/>
  <c r="L994" i="6"/>
  <c r="L995" i="6"/>
  <c r="L996" i="6"/>
  <c r="L997" i="6"/>
  <c r="L998" i="6"/>
  <c r="L999" i="6"/>
  <c r="L1000" i="6"/>
  <c r="L1001" i="6"/>
  <c r="L1002" i="6"/>
  <c r="L1003" i="6"/>
  <c r="L1004" i="6"/>
  <c r="L1005" i="6"/>
  <c r="L1006" i="6"/>
  <c r="L1007" i="6"/>
  <c r="L1008" i="6"/>
  <c r="L1009" i="6"/>
  <c r="L1010" i="6"/>
  <c r="L1011" i="6"/>
  <c r="L1012" i="6"/>
  <c r="L1013" i="6"/>
  <c r="L1014" i="6"/>
  <c r="L1015" i="6"/>
  <c r="L1016" i="6"/>
  <c r="L1017" i="6"/>
  <c r="L1018" i="6"/>
  <c r="L1019" i="6"/>
  <c r="L1020" i="6"/>
  <c r="L1021" i="6"/>
  <c r="L1022" i="6"/>
  <c r="L1023" i="6"/>
  <c r="L1024" i="6"/>
  <c r="L1025" i="6"/>
  <c r="L1026" i="6"/>
  <c r="L1027" i="6"/>
  <c r="L1028" i="6"/>
  <c r="L1029" i="6"/>
  <c r="L1030" i="6"/>
  <c r="L1031" i="6"/>
  <c r="L1032" i="6"/>
  <c r="L1033" i="6"/>
  <c r="L1034" i="6"/>
  <c r="L1035" i="6"/>
  <c r="L1036" i="6"/>
  <c r="L1037" i="6"/>
  <c r="L1038" i="6"/>
  <c r="L1039" i="6"/>
  <c r="L1040" i="6"/>
  <c r="L1041" i="6"/>
  <c r="L1042" i="6"/>
  <c r="L1043" i="6"/>
  <c r="L1044" i="6"/>
  <c r="L1045" i="6"/>
  <c r="L1046" i="6"/>
  <c r="L1047" i="6"/>
  <c r="L1048" i="6"/>
  <c r="L1049" i="6"/>
  <c r="L1050" i="6"/>
  <c r="L1051" i="6"/>
  <c r="L1052" i="6"/>
  <c r="L1053" i="6"/>
  <c r="L1054" i="6"/>
  <c r="L1055" i="6"/>
  <c r="L1056" i="6"/>
  <c r="L1057" i="6"/>
  <c r="L1058" i="6"/>
  <c r="L1059" i="6"/>
  <c r="L1060" i="6"/>
  <c r="L1061" i="6"/>
  <c r="L1062" i="6"/>
  <c r="L1063" i="6"/>
  <c r="L1064" i="6"/>
  <c r="L1065" i="6"/>
  <c r="L1066" i="6"/>
  <c r="L1067" i="6"/>
  <c r="L1068" i="6"/>
  <c r="L1069" i="6"/>
  <c r="L1070" i="6"/>
  <c r="L1071" i="6"/>
  <c r="L1072" i="6"/>
  <c r="L1073" i="6"/>
  <c r="L1074" i="6"/>
  <c r="L1075" i="6"/>
  <c r="L1076" i="6"/>
  <c r="L1077" i="6"/>
  <c r="L1078" i="6"/>
  <c r="L1079" i="6"/>
  <c r="L1080" i="6"/>
  <c r="L1081" i="6"/>
  <c r="L1082" i="6"/>
  <c r="L1083" i="6"/>
  <c r="L1084" i="6"/>
  <c r="L1085" i="6"/>
  <c r="L1086" i="6"/>
  <c r="L1087" i="6"/>
  <c r="L1088" i="6"/>
  <c r="L1089" i="6"/>
  <c r="L1090" i="6"/>
  <c r="L1091" i="6"/>
  <c r="L1092" i="6"/>
  <c r="L1093" i="6"/>
  <c r="L1094" i="6"/>
  <c r="L1095" i="6"/>
  <c r="L1096" i="6"/>
  <c r="L1097" i="6"/>
  <c r="L1098" i="6"/>
  <c r="L1099" i="6"/>
  <c r="L1100" i="6"/>
  <c r="L1101" i="6"/>
  <c r="L1102" i="6"/>
  <c r="L1103" i="6"/>
  <c r="L1104" i="6"/>
  <c r="L1105" i="6"/>
  <c r="L1106" i="6"/>
  <c r="L1107" i="6"/>
  <c r="L1108" i="6"/>
  <c r="L1109" i="6"/>
  <c r="L1110" i="6"/>
  <c r="L1111" i="6"/>
  <c r="L1112" i="6"/>
  <c r="L1113" i="6"/>
  <c r="L1114" i="6"/>
  <c r="L1115" i="6"/>
  <c r="L1116" i="6"/>
  <c r="L1117" i="6"/>
  <c r="L1118" i="6"/>
  <c r="L1119" i="6"/>
  <c r="L1120" i="6"/>
  <c r="L1121" i="6"/>
  <c r="L1122" i="6"/>
  <c r="L1123" i="6"/>
  <c r="L1124" i="6"/>
  <c r="L1125" i="6"/>
  <c r="L1126" i="6"/>
  <c r="L1127" i="6"/>
  <c r="L1128" i="6"/>
  <c r="L1129" i="6"/>
  <c r="L1130" i="6"/>
  <c r="L1131" i="6"/>
  <c r="L1132" i="6"/>
  <c r="L1133" i="6"/>
  <c r="L1134" i="6"/>
  <c r="L1135" i="6"/>
  <c r="L1136" i="6"/>
  <c r="L1137" i="6"/>
  <c r="L1138" i="6"/>
  <c r="L1139" i="6"/>
  <c r="L1140" i="6"/>
  <c r="L1141" i="6"/>
  <c r="L1142" i="6"/>
  <c r="L1143" i="6"/>
  <c r="L1144" i="6"/>
  <c r="L1145" i="6"/>
  <c r="L1146" i="6"/>
  <c r="L1147" i="6"/>
  <c r="L1148" i="6"/>
  <c r="L1149" i="6"/>
  <c r="L1150" i="6"/>
  <c r="L1151" i="6"/>
  <c r="L1152" i="6"/>
  <c r="L1153" i="6"/>
  <c r="L1154" i="6"/>
  <c r="L1155" i="6"/>
  <c r="L1156" i="6"/>
  <c r="L1157" i="6"/>
  <c r="L1158" i="6"/>
  <c r="L1159" i="6"/>
  <c r="L1160" i="6"/>
  <c r="L1161" i="6"/>
  <c r="L1162" i="6"/>
  <c r="L1163" i="6"/>
  <c r="L1164" i="6"/>
  <c r="L1165" i="6"/>
  <c r="L1166" i="6"/>
  <c r="L1167" i="6"/>
  <c r="L1168" i="6"/>
  <c r="L1169" i="6"/>
  <c r="L1170" i="6"/>
  <c r="L1171" i="6"/>
  <c r="L1172" i="6"/>
  <c r="L1173" i="6"/>
  <c r="L1174" i="6"/>
  <c r="L1175" i="6"/>
  <c r="L1176" i="6"/>
  <c r="L1177" i="6"/>
  <c r="L1178" i="6"/>
  <c r="L1179" i="6"/>
  <c r="L1180" i="6"/>
  <c r="L1181" i="6"/>
  <c r="L1182" i="6"/>
  <c r="L1183" i="6"/>
  <c r="L1184" i="6"/>
  <c r="L1185" i="6"/>
  <c r="L1186" i="6"/>
  <c r="L1187" i="6"/>
  <c r="L1188" i="6"/>
  <c r="L1189" i="6"/>
  <c r="L1190" i="6"/>
  <c r="L1191" i="6"/>
  <c r="L1192" i="6"/>
  <c r="L1193" i="6"/>
  <c r="L1194" i="6"/>
  <c r="L1195" i="6"/>
  <c r="L1196" i="6"/>
  <c r="L1197" i="6"/>
  <c r="L1198" i="6"/>
  <c r="L1199" i="6"/>
  <c r="L1200" i="6"/>
  <c r="L1201" i="6"/>
  <c r="L1202" i="6"/>
  <c r="L1203" i="6"/>
  <c r="L1204" i="6"/>
  <c r="L1205" i="6"/>
  <c r="L1206" i="6"/>
  <c r="L1207" i="6"/>
  <c r="L1208" i="6"/>
  <c r="L1209" i="6"/>
  <c r="L1210" i="6"/>
  <c r="L1211" i="6"/>
  <c r="L1212" i="6"/>
  <c r="L1213" i="6"/>
  <c r="L1214" i="6"/>
  <c r="L1215" i="6"/>
  <c r="L1216" i="6"/>
  <c r="L1217" i="6"/>
  <c r="L1218" i="6"/>
  <c r="L1219" i="6"/>
  <c r="L1220" i="6"/>
  <c r="L1221" i="6"/>
  <c r="L1222" i="6"/>
  <c r="L1223" i="6"/>
  <c r="L1224" i="6"/>
  <c r="L1225" i="6"/>
  <c r="L1226" i="6"/>
  <c r="L1227" i="6"/>
  <c r="L1228" i="6"/>
  <c r="L1229" i="6"/>
  <c r="L1230" i="6"/>
  <c r="L1231" i="6"/>
  <c r="L1232" i="6"/>
  <c r="L1233" i="6"/>
  <c r="L1234" i="6"/>
  <c r="L1235" i="6"/>
  <c r="L1236" i="6"/>
  <c r="L1237" i="6"/>
  <c r="L1238" i="6"/>
  <c r="L1239" i="6"/>
  <c r="L1240" i="6"/>
  <c r="L1241" i="6"/>
  <c r="L1242" i="6"/>
  <c r="L1243" i="6"/>
  <c r="L1244" i="6"/>
  <c r="L1245" i="6"/>
  <c r="L1246" i="6"/>
  <c r="L1247" i="6"/>
  <c r="L1248" i="6"/>
  <c r="L1249" i="6"/>
  <c r="L1250" i="6"/>
  <c r="L1251" i="6"/>
  <c r="L1252" i="6"/>
  <c r="L1253" i="6"/>
  <c r="L1254" i="6"/>
  <c r="L1255" i="6"/>
  <c r="L1256" i="6"/>
  <c r="L1257" i="6"/>
  <c r="L1258" i="6"/>
  <c r="L1259" i="6"/>
  <c r="L1260" i="6"/>
  <c r="L1261" i="6"/>
  <c r="L1262" i="6"/>
  <c r="L1263" i="6"/>
  <c r="L1264" i="6"/>
  <c r="L1265" i="6"/>
  <c r="L1266" i="6"/>
  <c r="L1267" i="6"/>
  <c r="L1268" i="6"/>
  <c r="L1269" i="6"/>
  <c r="L1270" i="6"/>
  <c r="L1271" i="6"/>
  <c r="L1272" i="6"/>
  <c r="L1273" i="6"/>
  <c r="L1274" i="6"/>
  <c r="L1275" i="6"/>
  <c r="L1276" i="6"/>
  <c r="L1277" i="6"/>
  <c r="L1278" i="6"/>
  <c r="L1279" i="6"/>
  <c r="L1280" i="6"/>
  <c r="L1281" i="6"/>
  <c r="L1282" i="6"/>
  <c r="L1283" i="6"/>
  <c r="L1284" i="6"/>
  <c r="L1285" i="6"/>
  <c r="L1286" i="6"/>
  <c r="L1287" i="6"/>
  <c r="L1288" i="6"/>
  <c r="L1289" i="6"/>
  <c r="L1290" i="6"/>
  <c r="L1291" i="6"/>
  <c r="L1292" i="6"/>
  <c r="L1293" i="6"/>
  <c r="L1294" i="6"/>
  <c r="L1295" i="6"/>
  <c r="L1296" i="6"/>
  <c r="L1297" i="6"/>
  <c r="L1298" i="6"/>
  <c r="L1299" i="6"/>
  <c r="L1300" i="6"/>
  <c r="L1301" i="6"/>
  <c r="L1302" i="6"/>
  <c r="L1303" i="6"/>
  <c r="L1304" i="6"/>
  <c r="L1305" i="6"/>
  <c r="L1306" i="6"/>
  <c r="L1307" i="6"/>
  <c r="L1308" i="6"/>
  <c r="L1309" i="6"/>
  <c r="L1310" i="6"/>
  <c r="L1311" i="6"/>
  <c r="L1312" i="6"/>
  <c r="L1313" i="6"/>
  <c r="L1314" i="6"/>
  <c r="L1315" i="6"/>
  <c r="L1316" i="6"/>
  <c r="L1317" i="6"/>
  <c r="L1318" i="6"/>
  <c r="L1319" i="6"/>
  <c r="L1320" i="6"/>
  <c r="L1321" i="6"/>
  <c r="L1322" i="6"/>
  <c r="L1323" i="6"/>
  <c r="L1324" i="6"/>
  <c r="L1325" i="6"/>
  <c r="L1326" i="6"/>
  <c r="L1327" i="6"/>
  <c r="L1328" i="6"/>
  <c r="L1329" i="6"/>
  <c r="L1330" i="6"/>
  <c r="L1331" i="6"/>
  <c r="L1332" i="6"/>
  <c r="L1333" i="6"/>
  <c r="L1334" i="6"/>
  <c r="L1335" i="6"/>
  <c r="L1336" i="6"/>
  <c r="L1337" i="6"/>
  <c r="L1338" i="6"/>
  <c r="L1339" i="6"/>
  <c r="L1340" i="6"/>
  <c r="L1341" i="6"/>
  <c r="L1342" i="6"/>
  <c r="L1343" i="6"/>
  <c r="L1344" i="6"/>
  <c r="L1345" i="6"/>
  <c r="L1346" i="6"/>
  <c r="L1347" i="6"/>
  <c r="L1348" i="6"/>
  <c r="L1349" i="6"/>
  <c r="L1350" i="6"/>
  <c r="L1351" i="6"/>
  <c r="L1352" i="6"/>
  <c r="L1353" i="6"/>
  <c r="L1354" i="6"/>
  <c r="L1355" i="6"/>
  <c r="L1356" i="6"/>
  <c r="L1357" i="6"/>
  <c r="L1358" i="6"/>
  <c r="L1359" i="6"/>
  <c r="L1360" i="6"/>
  <c r="L1361" i="6"/>
  <c r="L1362" i="6"/>
  <c r="L1363" i="6"/>
  <c r="L1364" i="6"/>
  <c r="L1365" i="6"/>
  <c r="L1366" i="6"/>
  <c r="L1367" i="6"/>
  <c r="L1368" i="6"/>
  <c r="L1369" i="6"/>
  <c r="L1370" i="6"/>
  <c r="L1371" i="6"/>
  <c r="L1372" i="6"/>
  <c r="L1373" i="6"/>
  <c r="L1374" i="6"/>
  <c r="L1375" i="6"/>
  <c r="L1376" i="6"/>
  <c r="L1377" i="6"/>
  <c r="L1378" i="6"/>
  <c r="L1379" i="6"/>
  <c r="L1380" i="6"/>
  <c r="L1381" i="6"/>
  <c r="L1382" i="6"/>
  <c r="L1383" i="6"/>
  <c r="L1384" i="6"/>
  <c r="L1385" i="6"/>
  <c r="L1386" i="6"/>
  <c r="L1387" i="6"/>
  <c r="L1388" i="6"/>
  <c r="L1389" i="6"/>
  <c r="L1390" i="6"/>
  <c r="L1391" i="6"/>
  <c r="L1392" i="6"/>
  <c r="L1393" i="6"/>
  <c r="L1394" i="6"/>
  <c r="L1395" i="6"/>
  <c r="L1396" i="6"/>
  <c r="L1397" i="6"/>
  <c r="L1398" i="6"/>
  <c r="L1399" i="6"/>
  <c r="L1400" i="6"/>
  <c r="L1401" i="6"/>
  <c r="L1402" i="6"/>
  <c r="L1403" i="6"/>
  <c r="L1404" i="6"/>
  <c r="L1405" i="6"/>
  <c r="L1406" i="6"/>
  <c r="L1407" i="6"/>
  <c r="L1408" i="6"/>
  <c r="L1409" i="6"/>
  <c r="L1410" i="6"/>
  <c r="L1411" i="6"/>
  <c r="L1412" i="6"/>
  <c r="L1413" i="6"/>
  <c r="L1414" i="6"/>
  <c r="L1415" i="6"/>
  <c r="L1416" i="6"/>
  <c r="L1417" i="6"/>
  <c r="L1418" i="6"/>
  <c r="L1419" i="6"/>
  <c r="L1420" i="6"/>
  <c r="L1421" i="6"/>
  <c r="L1422" i="6"/>
  <c r="L1423" i="6"/>
  <c r="L1424" i="6"/>
  <c r="L1425" i="6"/>
  <c r="L1426" i="6"/>
  <c r="L1427" i="6"/>
  <c r="L1428" i="6"/>
  <c r="L1429" i="6"/>
  <c r="L1430" i="6"/>
  <c r="L1431" i="6"/>
  <c r="L1432" i="6"/>
  <c r="L1433" i="6"/>
  <c r="L1434" i="6"/>
  <c r="L1435" i="6"/>
  <c r="L1436" i="6"/>
  <c r="L1437" i="6"/>
  <c r="L1438" i="6"/>
  <c r="L1439" i="6"/>
  <c r="L1440" i="6"/>
  <c r="L1441" i="6"/>
  <c r="L1442" i="6"/>
  <c r="L1443" i="6"/>
  <c r="L1444" i="6"/>
  <c r="L1445" i="6"/>
  <c r="L1446" i="6"/>
  <c r="L1447" i="6"/>
  <c r="L1448" i="6"/>
  <c r="L1449" i="6"/>
  <c r="L1450" i="6"/>
  <c r="L1451" i="6"/>
  <c r="L1452" i="6"/>
  <c r="L1453" i="6"/>
  <c r="L1454" i="6"/>
  <c r="L1455" i="6"/>
  <c r="L1456" i="6"/>
  <c r="L1457" i="6"/>
  <c r="L1458" i="6"/>
  <c r="L1459" i="6"/>
  <c r="L1460" i="6"/>
  <c r="L1461" i="6"/>
  <c r="L1462" i="6"/>
  <c r="L1463" i="6"/>
  <c r="L1464" i="6"/>
  <c r="L1465" i="6"/>
  <c r="L1466" i="6"/>
  <c r="L1467" i="6"/>
  <c r="L1468" i="6"/>
  <c r="L1469" i="6"/>
  <c r="L1470" i="6"/>
  <c r="L1471" i="6"/>
  <c r="L1472" i="6"/>
  <c r="L1473" i="6"/>
  <c r="L1474" i="6"/>
  <c r="L1475" i="6"/>
  <c r="L1476" i="6"/>
  <c r="L1477" i="6"/>
  <c r="L1478" i="6"/>
  <c r="L1479" i="6"/>
  <c r="L1480" i="6"/>
  <c r="L1481" i="6"/>
  <c r="L1482" i="6"/>
  <c r="L1483" i="6"/>
  <c r="L1484" i="6"/>
  <c r="L1485" i="6"/>
  <c r="L1486" i="6"/>
  <c r="L1487" i="6"/>
  <c r="L1488" i="6"/>
  <c r="L1489" i="6"/>
  <c r="L1490" i="6"/>
  <c r="L1491" i="6"/>
  <c r="L1492" i="6"/>
  <c r="L1493" i="6"/>
  <c r="L1494" i="6"/>
  <c r="L1495" i="6"/>
  <c r="L1496" i="6"/>
  <c r="L1497" i="6"/>
  <c r="L1498" i="6"/>
  <c r="L1499" i="6"/>
  <c r="L1500" i="6"/>
  <c r="L1501" i="6"/>
  <c r="L1502" i="6"/>
  <c r="L1503" i="6"/>
  <c r="L1504" i="6"/>
  <c r="L1505" i="6"/>
  <c r="L1506" i="6"/>
  <c r="L1507" i="6"/>
  <c r="L1508" i="6"/>
  <c r="L1509" i="6"/>
  <c r="L1510" i="6"/>
  <c r="L1511" i="6"/>
  <c r="L1512" i="6"/>
  <c r="L1513" i="6"/>
  <c r="L1514" i="6"/>
  <c r="L1515" i="6"/>
  <c r="L1516" i="6"/>
  <c r="L1517" i="6"/>
  <c r="L1518" i="6"/>
  <c r="L1519" i="6"/>
  <c r="L1520" i="6"/>
  <c r="L1521" i="6"/>
  <c r="L1522" i="6"/>
  <c r="L1523" i="6"/>
  <c r="L1524" i="6"/>
  <c r="L1525" i="6"/>
  <c r="L1526" i="6"/>
  <c r="L1527" i="6"/>
  <c r="L1528" i="6"/>
  <c r="L1529" i="6"/>
  <c r="L1530" i="6"/>
  <c r="L1531" i="6"/>
  <c r="L1532" i="6"/>
  <c r="L1533" i="6"/>
  <c r="L1534" i="6"/>
  <c r="L1535" i="6"/>
  <c r="L1536" i="6"/>
  <c r="L1537" i="6"/>
  <c r="L1538" i="6"/>
  <c r="L1539" i="6"/>
  <c r="L1540" i="6"/>
  <c r="L1541" i="6"/>
  <c r="L1542" i="6"/>
  <c r="L1543" i="6"/>
  <c r="L1544" i="6"/>
  <c r="L1545" i="6"/>
  <c r="L1546" i="6"/>
  <c r="L1547" i="6"/>
  <c r="L1548" i="6"/>
  <c r="L1549" i="6"/>
  <c r="L1550" i="6"/>
  <c r="L1551" i="6"/>
  <c r="L1552" i="6"/>
  <c r="L1553" i="6"/>
  <c r="L1554" i="6"/>
  <c r="L1555" i="6"/>
  <c r="L1556" i="6"/>
  <c r="L1557" i="6"/>
  <c r="L1558" i="6"/>
  <c r="L1559" i="6"/>
  <c r="L1560" i="6"/>
  <c r="L1561" i="6"/>
  <c r="L1562" i="6"/>
  <c r="L1563" i="6"/>
  <c r="L1564" i="6"/>
  <c r="L1565" i="6"/>
  <c r="L1566" i="6"/>
  <c r="L1567" i="6"/>
  <c r="L1568" i="6"/>
  <c r="L1569" i="6"/>
  <c r="L1570" i="6"/>
  <c r="L1571" i="6"/>
  <c r="L1572" i="6"/>
  <c r="L1573" i="6"/>
  <c r="L1574" i="6"/>
  <c r="L1575" i="6"/>
  <c r="L1576" i="6"/>
  <c r="L1577" i="6"/>
  <c r="L1578" i="6"/>
  <c r="L1579" i="6"/>
  <c r="L1580" i="6"/>
  <c r="L1581" i="6"/>
  <c r="L1582" i="6"/>
  <c r="L1583" i="6"/>
  <c r="L1584" i="6"/>
  <c r="L1585" i="6"/>
  <c r="L1586" i="6"/>
  <c r="L1587" i="6"/>
  <c r="L1588" i="6"/>
  <c r="L1589" i="6"/>
  <c r="L1590" i="6"/>
  <c r="L1591" i="6"/>
  <c r="L1592" i="6"/>
  <c r="L1593" i="6"/>
  <c r="L1594" i="6"/>
  <c r="L1595" i="6"/>
  <c r="L1596" i="6"/>
  <c r="L1597" i="6"/>
  <c r="L1598" i="6"/>
  <c r="L1599" i="6"/>
  <c r="L1600" i="6"/>
  <c r="L1601" i="6"/>
  <c r="L1602" i="6"/>
  <c r="L1603" i="6"/>
  <c r="L1604" i="6"/>
  <c r="L1605" i="6"/>
  <c r="L1606" i="6"/>
  <c r="L1607" i="6"/>
  <c r="L1608" i="6"/>
  <c r="L1609" i="6"/>
  <c r="L1610" i="6"/>
  <c r="L1611" i="6"/>
  <c r="L1612" i="6"/>
  <c r="L1613" i="6"/>
  <c r="L1614" i="6"/>
  <c r="L1615" i="6"/>
  <c r="L1616" i="6"/>
  <c r="L1617" i="6"/>
  <c r="L1618" i="6"/>
  <c r="L1619" i="6"/>
  <c r="L1620" i="6"/>
  <c r="L1621" i="6"/>
  <c r="L1622" i="6"/>
  <c r="L1623" i="6"/>
  <c r="L1624" i="6"/>
  <c r="L1625" i="6"/>
  <c r="L1626" i="6"/>
  <c r="L1627" i="6"/>
  <c r="L1628" i="6"/>
  <c r="L1629" i="6"/>
  <c r="L1630" i="6"/>
  <c r="L1631" i="6"/>
  <c r="L1632" i="6"/>
  <c r="L1633" i="6"/>
  <c r="L1634" i="6"/>
  <c r="L1635" i="6"/>
  <c r="L1636" i="6"/>
  <c r="L1637" i="6"/>
  <c r="L1638" i="6"/>
  <c r="L1639" i="6"/>
  <c r="L1640" i="6"/>
  <c r="L1641" i="6"/>
  <c r="L1642" i="6"/>
  <c r="L1643" i="6"/>
  <c r="L1644" i="6"/>
  <c r="L1645" i="6"/>
  <c r="L1646" i="6"/>
  <c r="L1647" i="6"/>
  <c r="L1648" i="6"/>
  <c r="L3" i="6"/>
  <c r="S6" i="7"/>
  <c r="R16" i="7"/>
  <c r="S18" i="7"/>
  <c r="Q25" i="7"/>
  <c r="S26" i="7"/>
  <c r="Q34" i="7"/>
  <c r="T37" i="7"/>
  <c r="T38" i="7"/>
  <c r="Q56" i="7"/>
  <c r="T58" i="7"/>
  <c r="T64" i="7"/>
  <c r="T66" i="7"/>
  <c r="T67" i="7"/>
  <c r="R76" i="7"/>
  <c r="S87" i="7"/>
  <c r="T88" i="7"/>
  <c r="Q93" i="7"/>
  <c r="T106" i="7"/>
  <c r="T113" i="7"/>
  <c r="Q116" i="7"/>
  <c r="R117" i="7"/>
  <c r="T126" i="7"/>
  <c r="T133" i="7"/>
  <c r="R134" i="7"/>
  <c r="T137" i="7"/>
  <c r="T138" i="7"/>
  <c r="T144" i="7"/>
  <c r="T146" i="7"/>
  <c r="T166" i="7"/>
  <c r="T176" i="7"/>
  <c r="R197" i="7"/>
  <c r="T199" i="7"/>
  <c r="S202" i="7"/>
  <c r="T205" i="7"/>
  <c r="T215" i="7"/>
  <c r="T216" i="7"/>
  <c r="T217" i="7"/>
  <c r="R223" i="7"/>
  <c r="T227" i="7"/>
  <c r="R233" i="7"/>
  <c r="T235" i="7"/>
  <c r="Q236" i="7"/>
  <c r="S238" i="7"/>
  <c r="R242" i="7"/>
  <c r="T246" i="7"/>
  <c r="R255" i="7"/>
  <c r="T257" i="7"/>
  <c r="T266" i="7"/>
  <c r="T273" i="7"/>
  <c r="R277" i="7"/>
  <c r="S283" i="7"/>
  <c r="T285" i="7"/>
  <c r="T297" i="7"/>
  <c r="T304" i="7"/>
  <c r="Q306" i="7"/>
  <c r="S309" i="7"/>
  <c r="T315" i="7"/>
  <c r="Q316" i="7"/>
  <c r="Q317" i="7"/>
  <c r="T325" i="7"/>
  <c r="T326" i="7"/>
  <c r="R327" i="7"/>
  <c r="Q328" i="7"/>
  <c r="T330" i="7"/>
  <c r="T335" i="7"/>
  <c r="T336" i="7"/>
  <c r="S337" i="7"/>
  <c r="T354" i="7"/>
  <c r="S355" i="7"/>
  <c r="T356" i="7"/>
  <c r="S358" i="7"/>
  <c r="T359" i="7"/>
  <c r="Q370" i="7"/>
  <c r="Q372" i="7"/>
  <c r="R375" i="7"/>
  <c r="S376" i="7"/>
  <c r="Q377" i="7"/>
  <c r="R386" i="7"/>
  <c r="S389" i="7"/>
  <c r="Q390" i="7"/>
  <c r="R396" i="7"/>
  <c r="S405" i="7"/>
  <c r="T409" i="7"/>
  <c r="T410" i="7"/>
  <c r="Q413" i="7"/>
  <c r="T421" i="7"/>
  <c r="T424" i="7"/>
  <c r="T425" i="7"/>
  <c r="R426" i="7"/>
  <c r="T429" i="7"/>
  <c r="Q430" i="7"/>
  <c r="Q436" i="7"/>
  <c r="T445" i="7"/>
  <c r="T446" i="7"/>
  <c r="S449" i="7"/>
  <c r="S450" i="7"/>
  <c r="T453" i="7"/>
  <c r="R475" i="7"/>
  <c r="Q485" i="7"/>
  <c r="S486" i="7"/>
  <c r="T490" i="7"/>
  <c r="T492" i="7"/>
  <c r="T496" i="7"/>
  <c r="S499" i="7"/>
  <c r="S505" i="7"/>
  <c r="T506" i="7"/>
  <c r="R524" i="7"/>
  <c r="T526" i="7"/>
  <c r="S529" i="7"/>
  <c r="S549" i="7"/>
  <c r="Q550" i="7"/>
  <c r="T552" i="7"/>
  <c r="T553" i="7"/>
  <c r="T556" i="7"/>
  <c r="T566" i="7"/>
  <c r="T567" i="7"/>
  <c r="Q586" i="7"/>
  <c r="T587" i="7"/>
  <c r="Q593" i="7"/>
  <c r="Q606" i="7"/>
  <c r="S607" i="7"/>
  <c r="T613" i="7"/>
  <c r="Q616" i="7"/>
  <c r="T625" i="7"/>
  <c r="T634" i="7"/>
  <c r="Q646" i="7"/>
  <c r="T650" i="7"/>
  <c r="T654" i="7"/>
  <c r="T656" i="7"/>
  <c r="S664" i="7"/>
  <c r="S665" i="7"/>
  <c r="T670" i="7"/>
  <c r="S672" i="7"/>
  <c r="T676" i="7"/>
  <c r="R678" i="7"/>
  <c r="T689" i="7"/>
  <c r="Q702" i="7"/>
  <c r="T706" i="7"/>
  <c r="T709" i="7"/>
  <c r="Q717" i="7"/>
  <c r="T729" i="7"/>
  <c r="S732" i="7"/>
  <c r="T743" i="7"/>
  <c r="T745" i="7"/>
  <c r="R746" i="7"/>
  <c r="R749" i="7"/>
  <c r="T752" i="7"/>
  <c r="T765" i="7"/>
  <c r="T767" i="7"/>
  <c r="T769" i="7"/>
  <c r="T774" i="7"/>
  <c r="T776" i="7"/>
  <c r="T777" i="7"/>
  <c r="T783" i="7"/>
  <c r="T789" i="7"/>
  <c r="Q795" i="7"/>
  <c r="S796" i="7"/>
  <c r="T803" i="7"/>
  <c r="S806" i="7"/>
  <c r="Q810" i="7"/>
  <c r="Q815" i="7"/>
  <c r="T825" i="7"/>
  <c r="Q826" i="7"/>
  <c r="S830" i="7"/>
  <c r="Q836" i="7"/>
  <c r="T843" i="7"/>
  <c r="Q849" i="7"/>
  <c r="T852" i="7"/>
  <c r="T869" i="7"/>
  <c r="T872" i="7"/>
  <c r="T873" i="7"/>
  <c r="T876" i="7"/>
  <c r="T885" i="7"/>
  <c r="T890" i="7"/>
  <c r="S902" i="7"/>
  <c r="S905" i="7"/>
  <c r="T906" i="7"/>
  <c r="S910" i="7"/>
  <c r="T913" i="7"/>
  <c r="Q916" i="7"/>
  <c r="Q937" i="7"/>
  <c r="T938" i="7"/>
  <c r="T942" i="7"/>
  <c r="Q944" i="7"/>
  <c r="S947" i="7"/>
  <c r="S949" i="7"/>
  <c r="Q955" i="7"/>
  <c r="T956" i="7"/>
  <c r="S965" i="7"/>
  <c r="R966" i="7"/>
  <c r="T969" i="7"/>
  <c r="R970" i="7"/>
  <c r="T973" i="7"/>
  <c r="T985" i="7"/>
  <c r="Q986" i="7"/>
  <c r="Q989" i="7"/>
  <c r="T992" i="7"/>
  <c r="Q995" i="7"/>
  <c r="T1005" i="7"/>
  <c r="S1012" i="7"/>
  <c r="R1015" i="7"/>
  <c r="R1016" i="7"/>
  <c r="R1022" i="7"/>
  <c r="T1027" i="7"/>
  <c r="S1029" i="7"/>
  <c r="T1037" i="7"/>
  <c r="R1043" i="7"/>
  <c r="Q1046" i="7"/>
  <c r="Q1047" i="7"/>
  <c r="T1049" i="7"/>
  <c r="Q1057" i="7"/>
  <c r="T1063" i="7"/>
  <c r="T1064" i="7"/>
  <c r="T1065" i="7"/>
  <c r="T1068" i="7"/>
  <c r="S1070" i="7"/>
  <c r="S1075" i="7"/>
  <c r="T1085" i="7"/>
  <c r="T1086" i="7"/>
  <c r="Q1087" i="7"/>
  <c r="Q1089" i="7"/>
  <c r="Q1090" i="7"/>
  <c r="T1096" i="7"/>
  <c r="Q1097" i="7"/>
  <c r="T1110" i="7"/>
  <c r="T1114" i="7"/>
  <c r="S1127" i="7"/>
  <c r="R1129" i="7"/>
  <c r="T1143" i="7"/>
  <c r="R1145" i="7"/>
  <c r="S1152" i="7"/>
  <c r="T1153" i="7"/>
  <c r="T1156" i="7"/>
  <c r="T1157" i="7"/>
  <c r="S1159" i="7"/>
  <c r="T1165" i="7"/>
  <c r="T1169" i="7"/>
  <c r="T1176" i="7"/>
  <c r="Q1186" i="7"/>
  <c r="S1189" i="7"/>
  <c r="T1194" i="7"/>
  <c r="T1197" i="7"/>
  <c r="T1204" i="7"/>
  <c r="T1205" i="7"/>
  <c r="T1208" i="7"/>
  <c r="R1209" i="7"/>
  <c r="T1210" i="7"/>
  <c r="Q1215" i="7"/>
  <c r="T1216" i="7"/>
  <c r="R1217" i="7"/>
  <c r="T1225" i="7"/>
  <c r="T1235" i="7"/>
  <c r="T1237" i="7"/>
  <c r="S1244" i="7"/>
  <c r="T1247" i="7"/>
  <c r="Q1249" i="7"/>
  <c r="R1253" i="7"/>
  <c r="Q1254" i="7"/>
  <c r="R1256" i="7"/>
  <c r="T1269" i="7"/>
  <c r="S1273" i="7"/>
  <c r="T1278" i="7"/>
  <c r="T1285" i="7"/>
  <c r="T1288" i="7"/>
  <c r="T1289" i="7"/>
  <c r="S1290" i="7"/>
  <c r="T1295" i="7"/>
  <c r="T1304" i="7"/>
  <c r="S1306" i="7"/>
  <c r="T1307" i="7"/>
  <c r="T1308" i="7"/>
  <c r="T1309" i="7"/>
  <c r="Q1310" i="7"/>
  <c r="R1316" i="7"/>
  <c r="T1317" i="7"/>
  <c r="T1336" i="7"/>
  <c r="T1337" i="7"/>
  <c r="Q1339" i="7"/>
  <c r="S1342" i="7"/>
  <c r="R1343" i="7"/>
  <c r="T1347" i="7"/>
  <c r="T1349" i="7"/>
  <c r="Q1357" i="7"/>
  <c r="T1364" i="7"/>
  <c r="T1365" i="7"/>
  <c r="R1366" i="7"/>
  <c r="T1368" i="7"/>
  <c r="T1369" i="7"/>
  <c r="Q1383" i="7"/>
  <c r="T1390" i="7"/>
  <c r="R1395" i="7"/>
  <c r="T1397" i="7"/>
  <c r="T1408" i="7"/>
  <c r="S1412" i="7"/>
  <c r="T1417" i="7"/>
  <c r="T1429" i="7"/>
  <c r="T1437" i="7"/>
  <c r="Q1445" i="7"/>
  <c r="Q1447" i="7"/>
  <c r="Q1448" i="7"/>
  <c r="T1449" i="7"/>
  <c r="T1463" i="7"/>
  <c r="T1467" i="7"/>
  <c r="Q1468" i="7"/>
  <c r="T1475" i="7"/>
  <c r="Q1477" i="7"/>
  <c r="Q1478" i="7"/>
  <c r="T1485" i="7"/>
  <c r="Q1497" i="7"/>
  <c r="S1504" i="7"/>
  <c r="S1509" i="7"/>
  <c r="R1512" i="7"/>
  <c r="S1515" i="7"/>
  <c r="T1517" i="7"/>
  <c r="Q1529" i="7"/>
  <c r="R1530" i="7"/>
  <c r="Q1534" i="7"/>
  <c r="R1536" i="7"/>
  <c r="T1537" i="7"/>
  <c r="Q1538" i="7"/>
  <c r="T1543" i="7"/>
  <c r="R1545" i="7"/>
  <c r="S1546" i="7"/>
  <c r="S1550" i="7"/>
  <c r="Q1555" i="7"/>
  <c r="T1557" i="7"/>
  <c r="S1569" i="7"/>
  <c r="S1572" i="7"/>
  <c r="S1573" i="7"/>
  <c r="T1575" i="7"/>
  <c r="T1577" i="7"/>
  <c r="T1584" i="7"/>
  <c r="T1585" i="7"/>
  <c r="R1586" i="7"/>
  <c r="R1589" i="7"/>
  <c r="R1592" i="7"/>
  <c r="Q1593" i="7"/>
  <c r="R1595" i="7"/>
  <c r="R1597" i="7"/>
  <c r="T1604" i="7"/>
  <c r="T3" i="7"/>
  <c r="G1625" i="9"/>
  <c r="G1626" i="9"/>
  <c r="G1627" i="9"/>
  <c r="G1628" i="9"/>
  <c r="G1629" i="9"/>
  <c r="G1630" i="9"/>
  <c r="G1631" i="9"/>
  <c r="G1632" i="9"/>
  <c r="G1633" i="9"/>
  <c r="G1634" i="9"/>
  <c r="G1635" i="9"/>
  <c r="G1636" i="9"/>
  <c r="G1637" i="9"/>
  <c r="G1638" i="9"/>
  <c r="G1639" i="9"/>
  <c r="G1640" i="9"/>
  <c r="G1641" i="9"/>
  <c r="G1642" i="9"/>
  <c r="G1643" i="9"/>
  <c r="G1644" i="9"/>
  <c r="G1645" i="9"/>
  <c r="G1646" i="9"/>
  <c r="G1647" i="9"/>
  <c r="G1648" i="9"/>
  <c r="G1649" i="9"/>
  <c r="G1650" i="9"/>
  <c r="G1651" i="9"/>
  <c r="G1652" i="9"/>
  <c r="G1653" i="9"/>
  <c r="G1654" i="9"/>
  <c r="G1655" i="9"/>
  <c r="G1656" i="9"/>
  <c r="G1657" i="9"/>
  <c r="G1658" i="9"/>
  <c r="G1659" i="9"/>
  <c r="G1660" i="9"/>
  <c r="G1661" i="9"/>
  <c r="G1662" i="9"/>
  <c r="G1663" i="9"/>
  <c r="G1664" i="9"/>
  <c r="G1665" i="9"/>
  <c r="G1666" i="9"/>
  <c r="G1667" i="9"/>
  <c r="G1668" i="9"/>
  <c r="G1669" i="9"/>
  <c r="G1670" i="9"/>
  <c r="G1671" i="9"/>
  <c r="G1672" i="9"/>
  <c r="G1673" i="9"/>
  <c r="G1674" i="9"/>
  <c r="G1675" i="9"/>
  <c r="G1676" i="9"/>
  <c r="G1677" i="9"/>
  <c r="G1678" i="9"/>
  <c r="G1679" i="9"/>
  <c r="G1680" i="9"/>
  <c r="G1681" i="9"/>
  <c r="G1682" i="9"/>
  <c r="G1683" i="9"/>
  <c r="G1684" i="9"/>
  <c r="G1685" i="9"/>
  <c r="G1686" i="9"/>
  <c r="G1687" i="9"/>
  <c r="G1688" i="9"/>
  <c r="G1689" i="9"/>
  <c r="G1690" i="9"/>
  <c r="G1691" i="9"/>
  <c r="G1692" i="9"/>
  <c r="G1693" i="9"/>
  <c r="G1694" i="9"/>
  <c r="G1695" i="9"/>
  <c r="G1696" i="9"/>
  <c r="G1697" i="9"/>
  <c r="G1698" i="9"/>
  <c r="G1699" i="9"/>
  <c r="G1700" i="9"/>
  <c r="G1701" i="9"/>
  <c r="G1702" i="9"/>
  <c r="G1703" i="9"/>
  <c r="G1704" i="9"/>
  <c r="G1705" i="9"/>
  <c r="G1706" i="9"/>
  <c r="G1707" i="9"/>
  <c r="G1708" i="9"/>
  <c r="G1709" i="9"/>
  <c r="G1710" i="9"/>
  <c r="G1711" i="9"/>
  <c r="G1712" i="9"/>
  <c r="G1713" i="9"/>
  <c r="G1714" i="9"/>
  <c r="G1715" i="9"/>
  <c r="G1716" i="9"/>
  <c r="G1717" i="9"/>
  <c r="G1718" i="9"/>
  <c r="G1719" i="9"/>
  <c r="G1720" i="9"/>
  <c r="G1721" i="9"/>
  <c r="G1722" i="9"/>
  <c r="G1723" i="9"/>
  <c r="G1724" i="9"/>
  <c r="G1725" i="9"/>
  <c r="G1726" i="9"/>
  <c r="G1727" i="9"/>
  <c r="G1728" i="9"/>
  <c r="G1729" i="9"/>
  <c r="G1730" i="9"/>
  <c r="G1731" i="9"/>
  <c r="G1732" i="9"/>
  <c r="G1733" i="9"/>
  <c r="G1734" i="9"/>
  <c r="G1735" i="9"/>
  <c r="G1736" i="9"/>
  <c r="G1737" i="9"/>
  <c r="G1738" i="9"/>
  <c r="G1739" i="9"/>
  <c r="G1740" i="9"/>
  <c r="H2" i="9"/>
  <c r="T4" i="7"/>
  <c r="T6" i="7"/>
  <c r="T9" i="7"/>
  <c r="T10" i="7"/>
  <c r="T14" i="7"/>
  <c r="T15" i="7"/>
  <c r="T16" i="7"/>
  <c r="T18" i="7"/>
  <c r="T19" i="7"/>
  <c r="T25" i="7"/>
  <c r="T26" i="7"/>
  <c r="T29" i="7"/>
  <c r="T31" i="7"/>
  <c r="T32" i="7"/>
  <c r="T33" i="7"/>
  <c r="T34" i="7"/>
  <c r="T35" i="7"/>
  <c r="T36" i="7"/>
  <c r="T39" i="7"/>
  <c r="T46" i="7"/>
  <c r="T49" i="7"/>
  <c r="T50" i="7"/>
  <c r="T52" i="7"/>
  <c r="T56" i="7"/>
  <c r="T57" i="7"/>
  <c r="T59" i="7"/>
  <c r="T69" i="7"/>
  <c r="T70" i="7"/>
  <c r="T76" i="7"/>
  <c r="T86" i="7"/>
  <c r="T89" i="7"/>
  <c r="T90" i="7"/>
  <c r="T91" i="7"/>
  <c r="T92" i="7"/>
  <c r="T109" i="7"/>
  <c r="T112" i="7"/>
  <c r="T114" i="7"/>
  <c r="T129" i="7"/>
  <c r="T132" i="7"/>
  <c r="T149" i="7"/>
  <c r="T150" i="7"/>
  <c r="T169" i="7"/>
  <c r="T170" i="7"/>
  <c r="T172" i="7"/>
  <c r="T173" i="7"/>
  <c r="T189" i="7"/>
  <c r="T190" i="7"/>
  <c r="T196" i="7"/>
  <c r="T197" i="7"/>
  <c r="T206" i="7"/>
  <c r="T209" i="7"/>
  <c r="T210" i="7"/>
  <c r="T211" i="7"/>
  <c r="T212" i="7"/>
  <c r="T213" i="7"/>
  <c r="T229" i="7"/>
  <c r="T232" i="7"/>
  <c r="T233" i="7"/>
  <c r="T236" i="7"/>
  <c r="T249" i="7"/>
  <c r="T250" i="7"/>
  <c r="T251" i="7"/>
  <c r="T252" i="7"/>
  <c r="T265" i="7"/>
  <c r="T269" i="7"/>
  <c r="T270" i="7"/>
  <c r="T271" i="7"/>
  <c r="T272" i="7"/>
  <c r="T276" i="7"/>
  <c r="T277" i="7"/>
  <c r="T286" i="7"/>
  <c r="T289" i="7"/>
  <c r="T290" i="7"/>
  <c r="T306" i="7"/>
  <c r="T309" i="7"/>
  <c r="T310" i="7"/>
  <c r="T312" i="7"/>
  <c r="T316" i="7"/>
  <c r="T332" i="7"/>
  <c r="T352" i="7"/>
  <c r="T353" i="7"/>
  <c r="T370" i="7"/>
  <c r="T372" i="7"/>
  <c r="T386" i="7"/>
  <c r="T389" i="7"/>
  <c r="T390" i="7"/>
  <c r="T391" i="7"/>
  <c r="T412" i="7"/>
  <c r="T431" i="7"/>
  <c r="T432" i="7"/>
  <c r="T449" i="7"/>
  <c r="T450" i="7"/>
  <c r="T452" i="7"/>
  <c r="T466" i="7"/>
  <c r="T472" i="7"/>
  <c r="T505" i="7"/>
  <c r="T512" i="7"/>
  <c r="T529" i="7"/>
  <c r="T532" i="7"/>
  <c r="T549" i="7"/>
  <c r="T550" i="7"/>
  <c r="T551" i="7"/>
  <c r="T571" i="7"/>
  <c r="T572" i="7"/>
  <c r="T590" i="7"/>
  <c r="T610" i="7"/>
  <c r="T616" i="7"/>
  <c r="T629" i="7"/>
  <c r="T630" i="7"/>
  <c r="T632" i="7"/>
  <c r="T649" i="7"/>
  <c r="T672" i="7"/>
  <c r="T711" i="7"/>
  <c r="T712" i="7"/>
  <c r="T731" i="7"/>
  <c r="T771" i="7"/>
  <c r="T772" i="7"/>
  <c r="T773" i="7"/>
  <c r="T792" i="7"/>
  <c r="T793" i="7"/>
  <c r="T806" i="7"/>
  <c r="T809" i="7"/>
  <c r="T810" i="7"/>
  <c r="T832" i="7"/>
  <c r="T891" i="7"/>
  <c r="T892" i="7"/>
  <c r="T932" i="7"/>
  <c r="T952" i="7"/>
  <c r="T971" i="7"/>
  <c r="T972" i="7"/>
  <c r="T991" i="7"/>
  <c r="T1011" i="7"/>
  <c r="T1012" i="7"/>
  <c r="T1016" i="7"/>
  <c r="T1032" i="7"/>
  <c r="T1072" i="7"/>
  <c r="T1132" i="7"/>
  <c r="T1151" i="7"/>
  <c r="T1152" i="7"/>
  <c r="T1172" i="7"/>
  <c r="T1211" i="7"/>
  <c r="T1231" i="7"/>
  <c r="T1252" i="7"/>
  <c r="T1271" i="7"/>
  <c r="T1272" i="7"/>
  <c r="T1291" i="7"/>
  <c r="T1292" i="7"/>
  <c r="T1296" i="7"/>
  <c r="T1389" i="7"/>
  <c r="T1392" i="7"/>
  <c r="T1411" i="7"/>
  <c r="T1412" i="7"/>
  <c r="T1450" i="7"/>
  <c r="T1471" i="7"/>
  <c r="T1492" i="7"/>
  <c r="T1511" i="7"/>
  <c r="T1512" i="7"/>
  <c r="T1551" i="7"/>
  <c r="T1552" i="7"/>
  <c r="T1571" i="7"/>
  <c r="T1610" i="7"/>
  <c r="T1611" i="7"/>
  <c r="T1612" i="7"/>
  <c r="T1613" i="7"/>
  <c r="T1614" i="7"/>
  <c r="T1615" i="7"/>
  <c r="T1616" i="7"/>
  <c r="T1617" i="7"/>
  <c r="T1618" i="7"/>
  <c r="I29" i="9" s="1"/>
  <c r="T1619" i="7"/>
  <c r="T1620" i="7"/>
  <c r="T1621" i="7"/>
  <c r="T1622" i="7"/>
  <c r="T1623" i="7"/>
  <c r="T1624" i="7"/>
  <c r="T1625" i="7"/>
  <c r="T1626" i="7"/>
  <c r="T1627" i="7"/>
  <c r="T1628" i="7"/>
  <c r="T1629" i="7"/>
  <c r="T1630" i="7"/>
  <c r="T1631" i="7"/>
  <c r="T1632" i="7"/>
  <c r="T1633" i="7"/>
  <c r="T1634" i="7"/>
  <c r="T1635" i="7"/>
  <c r="T1636" i="7"/>
  <c r="T1637" i="7"/>
  <c r="T1638" i="7"/>
  <c r="T1639" i="7"/>
  <c r="T1640" i="7"/>
  <c r="T1641" i="7"/>
  <c r="T1642" i="7"/>
  <c r="T1643" i="7"/>
  <c r="T1644" i="7"/>
  <c r="T1645" i="7"/>
  <c r="T1646" i="7"/>
  <c r="T1647" i="7"/>
  <c r="T1648" i="7"/>
  <c r="T1649" i="7"/>
  <c r="T1650" i="7"/>
  <c r="T1651" i="7"/>
  <c r="T1652" i="7"/>
  <c r="T1653" i="7"/>
  <c r="T1654" i="7"/>
  <c r="T1655" i="7"/>
  <c r="T1656" i="7"/>
  <c r="T1657" i="7"/>
  <c r="T1658" i="7"/>
  <c r="T1659" i="7"/>
  <c r="T1660" i="7"/>
  <c r="T1661" i="7"/>
  <c r="T1662" i="7"/>
  <c r="T1663" i="7"/>
  <c r="T1664" i="7"/>
  <c r="T1665" i="7"/>
  <c r="T1666" i="7"/>
  <c r="T1667" i="7"/>
  <c r="T1668" i="7"/>
  <c r="T1669" i="7"/>
  <c r="T1670" i="7"/>
  <c r="T1671" i="7"/>
  <c r="B8" i="4"/>
  <c r="M4" i="7"/>
  <c r="N4" i="7"/>
  <c r="O4" i="7"/>
  <c r="P4" i="7"/>
  <c r="M5" i="7"/>
  <c r="N5" i="7"/>
  <c r="O5" i="7"/>
  <c r="P5" i="7"/>
  <c r="M6" i="7"/>
  <c r="N6" i="7"/>
  <c r="O6" i="7"/>
  <c r="P6" i="7"/>
  <c r="Q6" i="7"/>
  <c r="R6" i="7"/>
  <c r="M7" i="7"/>
  <c r="N7" i="7"/>
  <c r="O7" i="7"/>
  <c r="P7" i="7"/>
  <c r="M8" i="7"/>
  <c r="N8" i="7"/>
  <c r="O8" i="7"/>
  <c r="P8" i="7"/>
  <c r="M9" i="7"/>
  <c r="N9" i="7"/>
  <c r="O9" i="7"/>
  <c r="P9" i="7"/>
  <c r="Q9" i="7"/>
  <c r="R9" i="7"/>
  <c r="S9" i="7"/>
  <c r="M10" i="7"/>
  <c r="N10" i="7"/>
  <c r="O10" i="7"/>
  <c r="P10" i="7"/>
  <c r="R10" i="7"/>
  <c r="S10" i="7"/>
  <c r="M11" i="7"/>
  <c r="N11" i="7"/>
  <c r="O11" i="7"/>
  <c r="P11" i="7"/>
  <c r="M12" i="7"/>
  <c r="N12" i="7"/>
  <c r="O12" i="7"/>
  <c r="P12" i="7"/>
  <c r="Q12" i="7"/>
  <c r="M13" i="7"/>
  <c r="N13" i="7"/>
  <c r="O13" i="7"/>
  <c r="P13" i="7"/>
  <c r="M14" i="7"/>
  <c r="N14" i="7"/>
  <c r="O14" i="7"/>
  <c r="P14" i="7"/>
  <c r="Q14" i="7"/>
  <c r="M15" i="7"/>
  <c r="N15" i="7"/>
  <c r="O15" i="7"/>
  <c r="P15" i="7"/>
  <c r="M16" i="7"/>
  <c r="N16" i="7"/>
  <c r="O16" i="7"/>
  <c r="P16" i="7"/>
  <c r="Q16" i="7"/>
  <c r="S16" i="7"/>
  <c r="M17" i="7"/>
  <c r="N17" i="7"/>
  <c r="O17" i="7"/>
  <c r="P17" i="7"/>
  <c r="M18" i="7"/>
  <c r="N18" i="7"/>
  <c r="O18" i="7"/>
  <c r="P18" i="7"/>
  <c r="M19" i="7"/>
  <c r="N19" i="7"/>
  <c r="O19" i="7"/>
  <c r="P19" i="7"/>
  <c r="M20" i="7"/>
  <c r="N20" i="7"/>
  <c r="O20" i="7"/>
  <c r="P20" i="7"/>
  <c r="M21" i="7"/>
  <c r="N21" i="7"/>
  <c r="O21" i="7"/>
  <c r="P21" i="7"/>
  <c r="M22" i="7"/>
  <c r="N22" i="7"/>
  <c r="O22" i="7"/>
  <c r="P22" i="7"/>
  <c r="M23" i="7"/>
  <c r="N23" i="7"/>
  <c r="O23" i="7"/>
  <c r="P23" i="7"/>
  <c r="M24" i="7"/>
  <c r="N24" i="7"/>
  <c r="O24" i="7"/>
  <c r="P24" i="7"/>
  <c r="M25" i="7"/>
  <c r="N25" i="7"/>
  <c r="O25" i="7"/>
  <c r="P25" i="7"/>
  <c r="M26" i="7"/>
  <c r="N26" i="7"/>
  <c r="O26" i="7"/>
  <c r="P26" i="7"/>
  <c r="M27" i="7"/>
  <c r="N27" i="7"/>
  <c r="O27" i="7"/>
  <c r="P27" i="7"/>
  <c r="M28" i="7"/>
  <c r="N28" i="7"/>
  <c r="O28" i="7"/>
  <c r="P28" i="7"/>
  <c r="M29" i="7"/>
  <c r="N29" i="7"/>
  <c r="O29" i="7"/>
  <c r="P29" i="7"/>
  <c r="Q29" i="7"/>
  <c r="R29" i="7"/>
  <c r="S29" i="7"/>
  <c r="M30" i="7"/>
  <c r="N30" i="7"/>
  <c r="O30" i="7"/>
  <c r="P30" i="7"/>
  <c r="R30" i="7"/>
  <c r="S30" i="7"/>
  <c r="M31" i="7"/>
  <c r="N31" i="7"/>
  <c r="O31" i="7"/>
  <c r="P31" i="7"/>
  <c r="Q31" i="7"/>
  <c r="R31" i="7"/>
  <c r="S31" i="7"/>
  <c r="M32" i="7"/>
  <c r="N32" i="7"/>
  <c r="O32" i="7"/>
  <c r="P32" i="7"/>
  <c r="Q32" i="7"/>
  <c r="R32" i="7"/>
  <c r="S32" i="7"/>
  <c r="M33" i="7"/>
  <c r="N33" i="7"/>
  <c r="O33" i="7"/>
  <c r="P33" i="7"/>
  <c r="R33" i="7"/>
  <c r="M34" i="7"/>
  <c r="N34" i="7"/>
  <c r="O34" i="7"/>
  <c r="P34" i="7"/>
  <c r="R34" i="7"/>
  <c r="M35" i="7"/>
  <c r="N35" i="7"/>
  <c r="O35" i="7"/>
  <c r="P35" i="7"/>
  <c r="M36" i="7"/>
  <c r="N36" i="7"/>
  <c r="O36" i="7"/>
  <c r="P36" i="7"/>
  <c r="M37" i="7"/>
  <c r="N37" i="7"/>
  <c r="O37" i="7"/>
  <c r="P37" i="7"/>
  <c r="M38" i="7"/>
  <c r="N38" i="7"/>
  <c r="O38" i="7"/>
  <c r="P38" i="7"/>
  <c r="M39" i="7"/>
  <c r="N39" i="7"/>
  <c r="O39" i="7"/>
  <c r="P39" i="7"/>
  <c r="M40" i="7"/>
  <c r="N40" i="7"/>
  <c r="O40" i="7"/>
  <c r="P40" i="7"/>
  <c r="M41" i="7"/>
  <c r="N41" i="7"/>
  <c r="O41" i="7"/>
  <c r="P41" i="7"/>
  <c r="M42" i="7"/>
  <c r="N42" i="7"/>
  <c r="O42" i="7"/>
  <c r="P42" i="7"/>
  <c r="M43" i="7"/>
  <c r="N43" i="7"/>
  <c r="O43" i="7"/>
  <c r="P43" i="7"/>
  <c r="M44" i="7"/>
  <c r="N44" i="7"/>
  <c r="O44" i="7"/>
  <c r="P44" i="7"/>
  <c r="M45" i="7"/>
  <c r="N45" i="7"/>
  <c r="O45" i="7"/>
  <c r="P45" i="7"/>
  <c r="M46" i="7"/>
  <c r="N46" i="7"/>
  <c r="O46" i="7"/>
  <c r="P46" i="7"/>
  <c r="Q46" i="7"/>
  <c r="R46" i="7"/>
  <c r="S46" i="7"/>
  <c r="M47" i="7"/>
  <c r="N47" i="7"/>
  <c r="O47" i="7"/>
  <c r="P47" i="7"/>
  <c r="M48" i="7"/>
  <c r="N48" i="7"/>
  <c r="O48" i="7"/>
  <c r="P48" i="7"/>
  <c r="M49" i="7"/>
  <c r="N49" i="7"/>
  <c r="O49" i="7"/>
  <c r="P49" i="7"/>
  <c r="Q49" i="7"/>
  <c r="R49" i="7"/>
  <c r="S49" i="7"/>
  <c r="M50" i="7"/>
  <c r="N50" i="7"/>
  <c r="O50" i="7"/>
  <c r="P50" i="7"/>
  <c r="Q50" i="7"/>
  <c r="M51" i="7"/>
  <c r="N51" i="7"/>
  <c r="O51" i="7"/>
  <c r="P51" i="7"/>
  <c r="S51" i="7"/>
  <c r="M52" i="7"/>
  <c r="N52" i="7"/>
  <c r="O52" i="7"/>
  <c r="P52" i="7"/>
  <c r="Q52" i="7"/>
  <c r="R52" i="7"/>
  <c r="S52" i="7"/>
  <c r="M53" i="7"/>
  <c r="N53" i="7"/>
  <c r="O53" i="7"/>
  <c r="P53" i="7"/>
  <c r="M54" i="7"/>
  <c r="N54" i="7"/>
  <c r="O54" i="7"/>
  <c r="P54" i="7"/>
  <c r="Q54" i="7"/>
  <c r="S54" i="7"/>
  <c r="M55" i="7"/>
  <c r="N55" i="7"/>
  <c r="O55" i="7"/>
  <c r="P55" i="7"/>
  <c r="M56" i="7"/>
  <c r="N56" i="7"/>
  <c r="O56" i="7"/>
  <c r="P56" i="7"/>
  <c r="R56" i="7"/>
  <c r="S56" i="7"/>
  <c r="M57" i="7"/>
  <c r="N57" i="7"/>
  <c r="O57" i="7"/>
  <c r="P57" i="7"/>
  <c r="M58" i="7"/>
  <c r="N58" i="7"/>
  <c r="O58" i="7"/>
  <c r="P58" i="7"/>
  <c r="M59" i="7"/>
  <c r="N59" i="7"/>
  <c r="O59" i="7"/>
  <c r="P59" i="7"/>
  <c r="M60" i="7"/>
  <c r="N60" i="7"/>
  <c r="O60" i="7"/>
  <c r="P60" i="7"/>
  <c r="M61" i="7"/>
  <c r="N61" i="7"/>
  <c r="O61" i="7"/>
  <c r="P61" i="7"/>
  <c r="M62" i="7"/>
  <c r="N62" i="7"/>
  <c r="O62" i="7"/>
  <c r="P62" i="7"/>
  <c r="M63" i="7"/>
  <c r="N63" i="7"/>
  <c r="O63" i="7"/>
  <c r="P63" i="7"/>
  <c r="M64" i="7"/>
  <c r="N64" i="7"/>
  <c r="O64" i="7"/>
  <c r="P64" i="7"/>
  <c r="M65" i="7"/>
  <c r="N65" i="7"/>
  <c r="O65" i="7"/>
  <c r="P65" i="7"/>
  <c r="M66" i="7"/>
  <c r="N66" i="7"/>
  <c r="O66" i="7"/>
  <c r="P66" i="7"/>
  <c r="M67" i="7"/>
  <c r="N67" i="7"/>
  <c r="O67" i="7"/>
  <c r="P67" i="7"/>
  <c r="M68" i="7"/>
  <c r="N68" i="7"/>
  <c r="O68" i="7"/>
  <c r="P68" i="7"/>
  <c r="M69" i="7"/>
  <c r="N69" i="7"/>
  <c r="O69" i="7"/>
  <c r="P69" i="7"/>
  <c r="Q69" i="7"/>
  <c r="R69" i="7"/>
  <c r="S69" i="7"/>
  <c r="M70" i="7"/>
  <c r="N70" i="7"/>
  <c r="O70" i="7"/>
  <c r="P70" i="7"/>
  <c r="Q70" i="7"/>
  <c r="R70" i="7"/>
  <c r="S70" i="7"/>
  <c r="M71" i="7"/>
  <c r="N71" i="7"/>
  <c r="O71" i="7"/>
  <c r="P71" i="7"/>
  <c r="S71" i="7"/>
  <c r="M72" i="7"/>
  <c r="N72" i="7"/>
  <c r="O72" i="7"/>
  <c r="P72" i="7"/>
  <c r="S72" i="7"/>
  <c r="M73" i="7"/>
  <c r="N73" i="7"/>
  <c r="O73" i="7"/>
  <c r="P73" i="7"/>
  <c r="S73" i="7"/>
  <c r="M74" i="7"/>
  <c r="N74" i="7"/>
  <c r="O74" i="7"/>
  <c r="P74" i="7"/>
  <c r="M75" i="7"/>
  <c r="N75" i="7"/>
  <c r="O75" i="7"/>
  <c r="P75" i="7"/>
  <c r="S75" i="7"/>
  <c r="M76" i="7"/>
  <c r="N76" i="7"/>
  <c r="O76" i="7"/>
  <c r="P76" i="7"/>
  <c r="Q76" i="7"/>
  <c r="S76" i="7"/>
  <c r="M77" i="7"/>
  <c r="N77" i="7"/>
  <c r="O77" i="7"/>
  <c r="P77" i="7"/>
  <c r="Q77" i="7"/>
  <c r="S77" i="7"/>
  <c r="M78" i="7"/>
  <c r="N78" i="7"/>
  <c r="O78" i="7"/>
  <c r="P78" i="7"/>
  <c r="M79" i="7"/>
  <c r="N79" i="7"/>
  <c r="O79" i="7"/>
  <c r="P79" i="7"/>
  <c r="Q79" i="7"/>
  <c r="R79" i="7"/>
  <c r="M80" i="7"/>
  <c r="N80" i="7"/>
  <c r="O80" i="7"/>
  <c r="P80" i="7"/>
  <c r="M81" i="7"/>
  <c r="N81" i="7"/>
  <c r="O81" i="7"/>
  <c r="P81" i="7"/>
  <c r="M82" i="7"/>
  <c r="N82" i="7"/>
  <c r="O82" i="7"/>
  <c r="P82" i="7"/>
  <c r="M83" i="7"/>
  <c r="N83" i="7"/>
  <c r="O83" i="7"/>
  <c r="P83" i="7"/>
  <c r="M84" i="7"/>
  <c r="N84" i="7"/>
  <c r="O84" i="7"/>
  <c r="P84" i="7"/>
  <c r="M85" i="7"/>
  <c r="N85" i="7"/>
  <c r="O85" i="7"/>
  <c r="P85" i="7"/>
  <c r="S85" i="7"/>
  <c r="M86" i="7"/>
  <c r="N86" i="7"/>
  <c r="O86" i="7"/>
  <c r="P86" i="7"/>
  <c r="M87" i="7"/>
  <c r="N87" i="7"/>
  <c r="O87" i="7"/>
  <c r="P87" i="7"/>
  <c r="M88" i="7"/>
  <c r="N88" i="7"/>
  <c r="O88" i="7"/>
  <c r="P88" i="7"/>
  <c r="M89" i="7"/>
  <c r="N89" i="7"/>
  <c r="O89" i="7"/>
  <c r="P89" i="7"/>
  <c r="Q89" i="7"/>
  <c r="R89" i="7"/>
  <c r="S89" i="7"/>
  <c r="M90" i="7"/>
  <c r="N90" i="7"/>
  <c r="O90" i="7"/>
  <c r="P90" i="7"/>
  <c r="Q90" i="7"/>
  <c r="R90" i="7"/>
  <c r="M91" i="7"/>
  <c r="N91" i="7"/>
  <c r="O91" i="7"/>
  <c r="P91" i="7"/>
  <c r="M92" i="7"/>
  <c r="N92" i="7"/>
  <c r="O92" i="7"/>
  <c r="P92" i="7"/>
  <c r="R92" i="7"/>
  <c r="S92" i="7"/>
  <c r="M93" i="7"/>
  <c r="N93" i="7"/>
  <c r="O93" i="7"/>
  <c r="P93" i="7"/>
  <c r="R93" i="7"/>
  <c r="M94" i="7"/>
  <c r="N94" i="7"/>
  <c r="O94" i="7"/>
  <c r="P94" i="7"/>
  <c r="M95" i="7"/>
  <c r="N95" i="7"/>
  <c r="O95" i="7"/>
  <c r="P95" i="7"/>
  <c r="M96" i="7"/>
  <c r="N96" i="7"/>
  <c r="O96" i="7"/>
  <c r="P96" i="7"/>
  <c r="Q96" i="7"/>
  <c r="S96" i="7"/>
  <c r="M97" i="7"/>
  <c r="N97" i="7"/>
  <c r="O97" i="7"/>
  <c r="P97" i="7"/>
  <c r="M98" i="7"/>
  <c r="N98" i="7"/>
  <c r="O98" i="7"/>
  <c r="P98" i="7"/>
  <c r="M99" i="7"/>
  <c r="N99" i="7"/>
  <c r="O99" i="7"/>
  <c r="P99" i="7"/>
  <c r="Q99" i="7"/>
  <c r="M100" i="7"/>
  <c r="N100" i="7"/>
  <c r="O100" i="7"/>
  <c r="P100" i="7"/>
  <c r="M101" i="7"/>
  <c r="N101" i="7"/>
  <c r="O101" i="7"/>
  <c r="P101" i="7"/>
  <c r="M102" i="7"/>
  <c r="N102" i="7"/>
  <c r="O102" i="7"/>
  <c r="P102" i="7"/>
  <c r="M103" i="7"/>
  <c r="N103" i="7"/>
  <c r="O103" i="7"/>
  <c r="P103" i="7"/>
  <c r="M104" i="7"/>
  <c r="N104" i="7"/>
  <c r="O104" i="7"/>
  <c r="P104" i="7"/>
  <c r="M105" i="7"/>
  <c r="N105" i="7"/>
  <c r="O105" i="7"/>
  <c r="P105" i="7"/>
  <c r="R105" i="7"/>
  <c r="S105" i="7"/>
  <c r="M106" i="7"/>
  <c r="N106" i="7"/>
  <c r="O106" i="7"/>
  <c r="P106" i="7"/>
  <c r="Q106" i="7"/>
  <c r="R106" i="7"/>
  <c r="M107" i="7"/>
  <c r="N107" i="7"/>
  <c r="O107" i="7"/>
  <c r="P107" i="7"/>
  <c r="M108" i="7"/>
  <c r="N108" i="7"/>
  <c r="O108" i="7"/>
  <c r="P108" i="7"/>
  <c r="M109" i="7"/>
  <c r="N109" i="7"/>
  <c r="O109" i="7"/>
  <c r="P109" i="7"/>
  <c r="Q109" i="7"/>
  <c r="R109" i="7"/>
  <c r="S109" i="7"/>
  <c r="M110" i="7"/>
  <c r="N110" i="7"/>
  <c r="O110" i="7"/>
  <c r="P110" i="7"/>
  <c r="R110" i="7"/>
  <c r="S110" i="7"/>
  <c r="M111" i="7"/>
  <c r="N111" i="7"/>
  <c r="O111" i="7"/>
  <c r="P111" i="7"/>
  <c r="M112" i="7"/>
  <c r="N112" i="7"/>
  <c r="O112" i="7"/>
  <c r="P112" i="7"/>
  <c r="Q112" i="7"/>
  <c r="R112" i="7"/>
  <c r="S112" i="7"/>
  <c r="M113" i="7"/>
  <c r="N113" i="7"/>
  <c r="O113" i="7"/>
  <c r="P113" i="7"/>
  <c r="Q113" i="7"/>
  <c r="R113" i="7"/>
  <c r="S113" i="7"/>
  <c r="M114" i="7"/>
  <c r="N114" i="7"/>
  <c r="O114" i="7"/>
  <c r="P114" i="7"/>
  <c r="S114" i="7"/>
  <c r="M115" i="7"/>
  <c r="N115" i="7"/>
  <c r="O115" i="7"/>
  <c r="P115" i="7"/>
  <c r="M116" i="7"/>
  <c r="N116" i="7"/>
  <c r="O116" i="7"/>
  <c r="P116" i="7"/>
  <c r="R116" i="7"/>
  <c r="M117" i="7"/>
  <c r="N117" i="7"/>
  <c r="O117" i="7"/>
  <c r="P117" i="7"/>
  <c r="M118" i="7"/>
  <c r="N118" i="7"/>
  <c r="O118" i="7"/>
  <c r="P118" i="7"/>
  <c r="M119" i="7"/>
  <c r="N119" i="7"/>
  <c r="O119" i="7"/>
  <c r="P119" i="7"/>
  <c r="M120" i="7"/>
  <c r="N120" i="7"/>
  <c r="O120" i="7"/>
  <c r="P120" i="7"/>
  <c r="M121" i="7"/>
  <c r="N121" i="7"/>
  <c r="O121" i="7"/>
  <c r="P121" i="7"/>
  <c r="M122" i="7"/>
  <c r="N122" i="7"/>
  <c r="O122" i="7"/>
  <c r="P122" i="7"/>
  <c r="M123" i="7"/>
  <c r="N123" i="7"/>
  <c r="O123" i="7"/>
  <c r="P123" i="7"/>
  <c r="M124" i="7"/>
  <c r="N124" i="7"/>
  <c r="O124" i="7"/>
  <c r="P124" i="7"/>
  <c r="M125" i="7"/>
  <c r="N125" i="7"/>
  <c r="O125" i="7"/>
  <c r="P125" i="7"/>
  <c r="M126" i="7"/>
  <c r="N126" i="7"/>
  <c r="O126" i="7"/>
  <c r="P126" i="7"/>
  <c r="Q126" i="7"/>
  <c r="R126" i="7"/>
  <c r="S126" i="7"/>
  <c r="M127" i="7"/>
  <c r="N127" i="7"/>
  <c r="O127" i="7"/>
  <c r="P127" i="7"/>
  <c r="M128" i="7"/>
  <c r="N128" i="7"/>
  <c r="O128" i="7"/>
  <c r="P128" i="7"/>
  <c r="M129" i="7"/>
  <c r="N129" i="7"/>
  <c r="O129" i="7"/>
  <c r="P129" i="7"/>
  <c r="Q129" i="7"/>
  <c r="R129" i="7"/>
  <c r="S129" i="7"/>
  <c r="M130" i="7"/>
  <c r="N130" i="7"/>
  <c r="O130" i="7"/>
  <c r="P130" i="7"/>
  <c r="Q130" i="7"/>
  <c r="R130" i="7"/>
  <c r="M131" i="7"/>
  <c r="N131" i="7"/>
  <c r="O131" i="7"/>
  <c r="P131" i="7"/>
  <c r="M132" i="7"/>
  <c r="N132" i="7"/>
  <c r="O132" i="7"/>
  <c r="P132" i="7"/>
  <c r="Q132" i="7"/>
  <c r="R132" i="7"/>
  <c r="S132" i="7"/>
  <c r="M133" i="7"/>
  <c r="N133" i="7"/>
  <c r="O133" i="7"/>
  <c r="P133" i="7"/>
  <c r="R133" i="7"/>
  <c r="M134" i="7"/>
  <c r="N134" i="7"/>
  <c r="O134" i="7"/>
  <c r="P134" i="7"/>
  <c r="Q134" i="7"/>
  <c r="S134" i="7"/>
  <c r="M135" i="7"/>
  <c r="N135" i="7"/>
  <c r="O135" i="7"/>
  <c r="P135" i="7"/>
  <c r="M136" i="7"/>
  <c r="N136" i="7"/>
  <c r="O136" i="7"/>
  <c r="P136" i="7"/>
  <c r="Q136" i="7"/>
  <c r="R136" i="7"/>
  <c r="M137" i="7"/>
  <c r="N137" i="7"/>
  <c r="O137" i="7"/>
  <c r="P137" i="7"/>
  <c r="M138" i="7"/>
  <c r="N138" i="7"/>
  <c r="O138" i="7"/>
  <c r="P138" i="7"/>
  <c r="M139" i="7"/>
  <c r="N139" i="7"/>
  <c r="O139" i="7"/>
  <c r="P139" i="7"/>
  <c r="M140" i="7"/>
  <c r="N140" i="7"/>
  <c r="O140" i="7"/>
  <c r="P140" i="7"/>
  <c r="M141" i="7"/>
  <c r="N141" i="7"/>
  <c r="O141" i="7"/>
  <c r="P141" i="7"/>
  <c r="M142" i="7"/>
  <c r="N142" i="7"/>
  <c r="O142" i="7"/>
  <c r="P142" i="7"/>
  <c r="M143" i="7"/>
  <c r="N143" i="7"/>
  <c r="O143" i="7"/>
  <c r="P143" i="7"/>
  <c r="M144" i="7"/>
  <c r="N144" i="7"/>
  <c r="O144" i="7"/>
  <c r="P144" i="7"/>
  <c r="M145" i="7"/>
  <c r="N145" i="7"/>
  <c r="O145" i="7"/>
  <c r="P145" i="7"/>
  <c r="M146" i="7"/>
  <c r="N146" i="7"/>
  <c r="O146" i="7"/>
  <c r="P146" i="7"/>
  <c r="Q146" i="7"/>
  <c r="R146" i="7"/>
  <c r="S146" i="7"/>
  <c r="M147" i="7"/>
  <c r="N147" i="7"/>
  <c r="O147" i="7"/>
  <c r="P147" i="7"/>
  <c r="M148" i="7"/>
  <c r="N148" i="7"/>
  <c r="O148" i="7"/>
  <c r="P148" i="7"/>
  <c r="M149" i="7"/>
  <c r="N149" i="7"/>
  <c r="O149" i="7"/>
  <c r="P149" i="7"/>
  <c r="Q149" i="7"/>
  <c r="R149" i="7"/>
  <c r="S149" i="7"/>
  <c r="M150" i="7"/>
  <c r="N150" i="7"/>
  <c r="O150" i="7"/>
  <c r="P150" i="7"/>
  <c r="Q150" i="7"/>
  <c r="S150" i="7"/>
  <c r="M151" i="7"/>
  <c r="N151" i="7"/>
  <c r="O151" i="7"/>
  <c r="P151" i="7"/>
  <c r="S151" i="7"/>
  <c r="M152" i="7"/>
  <c r="N152" i="7"/>
  <c r="O152" i="7"/>
  <c r="P152" i="7"/>
  <c r="Q152" i="7"/>
  <c r="R152" i="7"/>
  <c r="M153" i="7"/>
  <c r="N153" i="7"/>
  <c r="O153" i="7"/>
  <c r="P153" i="7"/>
  <c r="S153" i="7"/>
  <c r="M154" i="7"/>
  <c r="N154" i="7"/>
  <c r="O154" i="7"/>
  <c r="P154" i="7"/>
  <c r="M155" i="7"/>
  <c r="N155" i="7"/>
  <c r="O155" i="7"/>
  <c r="P155" i="7"/>
  <c r="M156" i="7"/>
  <c r="N156" i="7"/>
  <c r="O156" i="7"/>
  <c r="P156" i="7"/>
  <c r="M157" i="7"/>
  <c r="N157" i="7"/>
  <c r="O157" i="7"/>
  <c r="P157" i="7"/>
  <c r="R157" i="7"/>
  <c r="M158" i="7"/>
  <c r="N158" i="7"/>
  <c r="O158" i="7"/>
  <c r="P158" i="7"/>
  <c r="M159" i="7"/>
  <c r="N159" i="7"/>
  <c r="O159" i="7"/>
  <c r="P159" i="7"/>
  <c r="M160" i="7"/>
  <c r="N160" i="7"/>
  <c r="O160" i="7"/>
  <c r="P160" i="7"/>
  <c r="M161" i="7"/>
  <c r="N161" i="7"/>
  <c r="O161" i="7"/>
  <c r="P161" i="7"/>
  <c r="M162" i="7"/>
  <c r="N162" i="7"/>
  <c r="O162" i="7"/>
  <c r="P162" i="7"/>
  <c r="M163" i="7"/>
  <c r="N163" i="7"/>
  <c r="O163" i="7"/>
  <c r="P163" i="7"/>
  <c r="M164" i="7"/>
  <c r="N164" i="7"/>
  <c r="O164" i="7"/>
  <c r="P164" i="7"/>
  <c r="M165" i="7"/>
  <c r="N165" i="7"/>
  <c r="O165" i="7"/>
  <c r="P165" i="7"/>
  <c r="M166" i="7"/>
  <c r="N166" i="7"/>
  <c r="O166" i="7"/>
  <c r="P166" i="7"/>
  <c r="Q166" i="7"/>
  <c r="R166" i="7"/>
  <c r="S166" i="7"/>
  <c r="M167" i="7"/>
  <c r="N167" i="7"/>
  <c r="O167" i="7"/>
  <c r="P167" i="7"/>
  <c r="M168" i="7"/>
  <c r="N168" i="7"/>
  <c r="O168" i="7"/>
  <c r="P168" i="7"/>
  <c r="M169" i="7"/>
  <c r="N169" i="7"/>
  <c r="O169" i="7"/>
  <c r="P169" i="7"/>
  <c r="Q169" i="7"/>
  <c r="R169" i="7"/>
  <c r="S169" i="7"/>
  <c r="M170" i="7"/>
  <c r="N170" i="7"/>
  <c r="O170" i="7"/>
  <c r="P170" i="7"/>
  <c r="Q170" i="7"/>
  <c r="R170" i="7"/>
  <c r="S170" i="7"/>
  <c r="M171" i="7"/>
  <c r="N171" i="7"/>
  <c r="O171" i="7"/>
  <c r="P171" i="7"/>
  <c r="M172" i="7"/>
  <c r="N172" i="7"/>
  <c r="O172" i="7"/>
  <c r="P172" i="7"/>
  <c r="Q172" i="7"/>
  <c r="R172" i="7"/>
  <c r="S172" i="7"/>
  <c r="M173" i="7"/>
  <c r="N173" i="7"/>
  <c r="O173" i="7"/>
  <c r="P173" i="7"/>
  <c r="Q173" i="7"/>
  <c r="R173" i="7"/>
  <c r="M174" i="7"/>
  <c r="N174" i="7"/>
  <c r="O174" i="7"/>
  <c r="P174" i="7"/>
  <c r="M175" i="7"/>
  <c r="N175" i="7"/>
  <c r="O175" i="7"/>
  <c r="P175" i="7"/>
  <c r="M176" i="7"/>
  <c r="N176" i="7"/>
  <c r="O176" i="7"/>
  <c r="P176" i="7"/>
  <c r="Q176" i="7"/>
  <c r="R176" i="7"/>
  <c r="S176" i="7"/>
  <c r="M177" i="7"/>
  <c r="N177" i="7"/>
  <c r="O177" i="7"/>
  <c r="P177" i="7"/>
  <c r="M178" i="7"/>
  <c r="N178" i="7"/>
  <c r="O178" i="7"/>
  <c r="P178" i="7"/>
  <c r="M179" i="7"/>
  <c r="N179" i="7"/>
  <c r="O179" i="7"/>
  <c r="P179" i="7"/>
  <c r="M180" i="7"/>
  <c r="N180" i="7"/>
  <c r="O180" i="7"/>
  <c r="P180" i="7"/>
  <c r="M181" i="7"/>
  <c r="N181" i="7"/>
  <c r="O181" i="7"/>
  <c r="P181" i="7"/>
  <c r="M182" i="7"/>
  <c r="N182" i="7"/>
  <c r="O182" i="7"/>
  <c r="P182" i="7"/>
  <c r="M183" i="7"/>
  <c r="N183" i="7"/>
  <c r="O183" i="7"/>
  <c r="P183" i="7"/>
  <c r="M184" i="7"/>
  <c r="N184" i="7"/>
  <c r="O184" i="7"/>
  <c r="P184" i="7"/>
  <c r="M185" i="7"/>
  <c r="N185" i="7"/>
  <c r="O185" i="7"/>
  <c r="P185" i="7"/>
  <c r="M186" i="7"/>
  <c r="N186" i="7"/>
  <c r="O186" i="7"/>
  <c r="P186" i="7"/>
  <c r="R186" i="7"/>
  <c r="M187" i="7"/>
  <c r="N187" i="7"/>
  <c r="O187" i="7"/>
  <c r="P187" i="7"/>
  <c r="M188" i="7"/>
  <c r="N188" i="7"/>
  <c r="O188" i="7"/>
  <c r="P188" i="7"/>
  <c r="M189" i="7"/>
  <c r="N189" i="7"/>
  <c r="O189" i="7"/>
  <c r="P189" i="7"/>
  <c r="Q189" i="7"/>
  <c r="R189" i="7"/>
  <c r="S189" i="7"/>
  <c r="M190" i="7"/>
  <c r="N190" i="7"/>
  <c r="O190" i="7"/>
  <c r="P190" i="7"/>
  <c r="R190" i="7"/>
  <c r="S190" i="7"/>
  <c r="M191" i="7"/>
  <c r="N191" i="7"/>
  <c r="O191" i="7"/>
  <c r="P191" i="7"/>
  <c r="R191" i="7"/>
  <c r="M192" i="7"/>
  <c r="N192" i="7"/>
  <c r="O192" i="7"/>
  <c r="P192" i="7"/>
  <c r="Q192" i="7"/>
  <c r="R192" i="7"/>
  <c r="S192" i="7"/>
  <c r="M193" i="7"/>
  <c r="N193" i="7"/>
  <c r="O193" i="7"/>
  <c r="P193" i="7"/>
  <c r="Q193" i="7"/>
  <c r="R193" i="7"/>
  <c r="S193" i="7"/>
  <c r="M194" i="7"/>
  <c r="N194" i="7"/>
  <c r="O194" i="7"/>
  <c r="P194" i="7"/>
  <c r="M195" i="7"/>
  <c r="N195" i="7"/>
  <c r="O195" i="7"/>
  <c r="P195" i="7"/>
  <c r="M196" i="7"/>
  <c r="N196" i="7"/>
  <c r="O196" i="7"/>
  <c r="P196" i="7"/>
  <c r="M197" i="7"/>
  <c r="N197" i="7"/>
  <c r="O197" i="7"/>
  <c r="P197" i="7"/>
  <c r="M198" i="7"/>
  <c r="N198" i="7"/>
  <c r="O198" i="7"/>
  <c r="P198" i="7"/>
  <c r="M199" i="7"/>
  <c r="N199" i="7"/>
  <c r="O199" i="7"/>
  <c r="P199" i="7"/>
  <c r="Q199" i="7"/>
  <c r="M200" i="7"/>
  <c r="N200" i="7"/>
  <c r="O200" i="7"/>
  <c r="P200" i="7"/>
  <c r="M201" i="7"/>
  <c r="N201" i="7"/>
  <c r="O201" i="7"/>
  <c r="P201" i="7"/>
  <c r="M202" i="7"/>
  <c r="N202" i="7"/>
  <c r="O202" i="7"/>
  <c r="P202" i="7"/>
  <c r="M203" i="7"/>
  <c r="N203" i="7"/>
  <c r="O203" i="7"/>
  <c r="P203" i="7"/>
  <c r="M204" i="7"/>
  <c r="N204" i="7"/>
  <c r="O204" i="7"/>
  <c r="P204" i="7"/>
  <c r="M205" i="7"/>
  <c r="N205" i="7"/>
  <c r="O205" i="7"/>
  <c r="P205" i="7"/>
  <c r="M206" i="7"/>
  <c r="N206" i="7"/>
  <c r="O206" i="7"/>
  <c r="P206" i="7"/>
  <c r="Q206" i="7"/>
  <c r="R206" i="7"/>
  <c r="S206" i="7"/>
  <c r="M207" i="7"/>
  <c r="N207" i="7"/>
  <c r="O207" i="7"/>
  <c r="P207" i="7"/>
  <c r="M208" i="7"/>
  <c r="N208" i="7"/>
  <c r="O208" i="7"/>
  <c r="P208" i="7"/>
  <c r="M209" i="7"/>
  <c r="N209" i="7"/>
  <c r="O209" i="7"/>
  <c r="P209" i="7"/>
  <c r="Q209" i="7"/>
  <c r="R209" i="7"/>
  <c r="S209" i="7"/>
  <c r="M210" i="7"/>
  <c r="N210" i="7"/>
  <c r="O210" i="7"/>
  <c r="P210" i="7"/>
  <c r="S210" i="7"/>
  <c r="M211" i="7"/>
  <c r="N211" i="7"/>
  <c r="O211" i="7"/>
  <c r="P211" i="7"/>
  <c r="M212" i="7"/>
  <c r="N212" i="7"/>
  <c r="O212" i="7"/>
  <c r="P212" i="7"/>
  <c r="Q212" i="7"/>
  <c r="R212" i="7"/>
  <c r="S212" i="7"/>
  <c r="M213" i="7"/>
  <c r="N213" i="7"/>
  <c r="O213" i="7"/>
  <c r="P213" i="7"/>
  <c r="M214" i="7"/>
  <c r="N214" i="7"/>
  <c r="O214" i="7"/>
  <c r="P214" i="7"/>
  <c r="M215" i="7"/>
  <c r="N215" i="7"/>
  <c r="O215" i="7"/>
  <c r="P215" i="7"/>
  <c r="M216" i="7"/>
  <c r="N216" i="7"/>
  <c r="O216" i="7"/>
  <c r="P216" i="7"/>
  <c r="Q216" i="7"/>
  <c r="R216" i="7"/>
  <c r="S216" i="7"/>
  <c r="M217" i="7"/>
  <c r="N217" i="7"/>
  <c r="O217" i="7"/>
  <c r="P217" i="7"/>
  <c r="M218" i="7"/>
  <c r="N218" i="7"/>
  <c r="O218" i="7"/>
  <c r="P218" i="7"/>
  <c r="M219" i="7"/>
  <c r="N219" i="7"/>
  <c r="O219" i="7"/>
  <c r="P219" i="7"/>
  <c r="M220" i="7"/>
  <c r="N220" i="7"/>
  <c r="O220" i="7"/>
  <c r="P220" i="7"/>
  <c r="M221" i="7"/>
  <c r="N221" i="7"/>
  <c r="O221" i="7"/>
  <c r="P221" i="7"/>
  <c r="M222" i="7"/>
  <c r="N222" i="7"/>
  <c r="O222" i="7"/>
  <c r="P222" i="7"/>
  <c r="M223" i="7"/>
  <c r="N223" i="7"/>
  <c r="O223" i="7"/>
  <c r="P223" i="7"/>
  <c r="M224" i="7"/>
  <c r="N224" i="7"/>
  <c r="O224" i="7"/>
  <c r="P224" i="7"/>
  <c r="M225" i="7"/>
  <c r="N225" i="7"/>
  <c r="O225" i="7"/>
  <c r="P225" i="7"/>
  <c r="M226" i="7"/>
  <c r="N226" i="7"/>
  <c r="O226" i="7"/>
  <c r="P226" i="7"/>
  <c r="M227" i="7"/>
  <c r="N227" i="7"/>
  <c r="O227" i="7"/>
  <c r="P227" i="7"/>
  <c r="M228" i="7"/>
  <c r="N228" i="7"/>
  <c r="O228" i="7"/>
  <c r="P228" i="7"/>
  <c r="M229" i="7"/>
  <c r="N229" i="7"/>
  <c r="O229" i="7"/>
  <c r="P229" i="7"/>
  <c r="Q229" i="7"/>
  <c r="R229" i="7"/>
  <c r="S229" i="7"/>
  <c r="M230" i="7"/>
  <c r="N230" i="7"/>
  <c r="O230" i="7"/>
  <c r="P230" i="7"/>
  <c r="Q230" i="7"/>
  <c r="R230" i="7"/>
  <c r="S230" i="7"/>
  <c r="M231" i="7"/>
  <c r="N231" i="7"/>
  <c r="O231" i="7"/>
  <c r="P231" i="7"/>
  <c r="Q231" i="7"/>
  <c r="M232" i="7"/>
  <c r="N232" i="7"/>
  <c r="O232" i="7"/>
  <c r="P232" i="7"/>
  <c r="Q232" i="7"/>
  <c r="R232" i="7"/>
  <c r="M233" i="7"/>
  <c r="N233" i="7"/>
  <c r="O233" i="7"/>
  <c r="P233" i="7"/>
  <c r="Q233" i="7"/>
  <c r="S233" i="7"/>
  <c r="M234" i="7"/>
  <c r="N234" i="7"/>
  <c r="O234" i="7"/>
  <c r="P234" i="7"/>
  <c r="M235" i="7"/>
  <c r="N235" i="7"/>
  <c r="O235" i="7"/>
  <c r="P235" i="7"/>
  <c r="Q235" i="7"/>
  <c r="M236" i="7"/>
  <c r="N236" i="7"/>
  <c r="O236" i="7"/>
  <c r="P236" i="7"/>
  <c r="S236" i="7"/>
  <c r="M237" i="7"/>
  <c r="N237" i="7"/>
  <c r="O237" i="7"/>
  <c r="P237" i="7"/>
  <c r="R237" i="7"/>
  <c r="M238" i="7"/>
  <c r="N238" i="7"/>
  <c r="O238" i="7"/>
  <c r="P238" i="7"/>
  <c r="M239" i="7"/>
  <c r="N239" i="7"/>
  <c r="O239" i="7"/>
  <c r="P239" i="7"/>
  <c r="M240" i="7"/>
  <c r="N240" i="7"/>
  <c r="O240" i="7"/>
  <c r="P240" i="7"/>
  <c r="M241" i="7"/>
  <c r="N241" i="7"/>
  <c r="O241" i="7"/>
  <c r="P241" i="7"/>
  <c r="M242" i="7"/>
  <c r="N242" i="7"/>
  <c r="O242" i="7"/>
  <c r="P242" i="7"/>
  <c r="M243" i="7"/>
  <c r="N243" i="7"/>
  <c r="O243" i="7"/>
  <c r="P243" i="7"/>
  <c r="M244" i="7"/>
  <c r="N244" i="7"/>
  <c r="O244" i="7"/>
  <c r="P244" i="7"/>
  <c r="M245" i="7"/>
  <c r="N245" i="7"/>
  <c r="O245" i="7"/>
  <c r="P245" i="7"/>
  <c r="M246" i="7"/>
  <c r="N246" i="7"/>
  <c r="O246" i="7"/>
  <c r="P246" i="7"/>
  <c r="Q246" i="7"/>
  <c r="R246" i="7"/>
  <c r="S246" i="7"/>
  <c r="M247" i="7"/>
  <c r="N247" i="7"/>
  <c r="O247" i="7"/>
  <c r="P247" i="7"/>
  <c r="M248" i="7"/>
  <c r="N248" i="7"/>
  <c r="O248" i="7"/>
  <c r="P248" i="7"/>
  <c r="M249" i="7"/>
  <c r="N249" i="7"/>
  <c r="O249" i="7"/>
  <c r="P249" i="7"/>
  <c r="Q249" i="7"/>
  <c r="R249" i="7"/>
  <c r="S249" i="7"/>
  <c r="M250" i="7"/>
  <c r="N250" i="7"/>
  <c r="O250" i="7"/>
  <c r="P250" i="7"/>
  <c r="Q250" i="7"/>
  <c r="R250" i="7"/>
  <c r="S250" i="7"/>
  <c r="M251" i="7"/>
  <c r="N251" i="7"/>
  <c r="O251" i="7"/>
  <c r="P251" i="7"/>
  <c r="Q251" i="7"/>
  <c r="R251" i="7"/>
  <c r="M252" i="7"/>
  <c r="N252" i="7"/>
  <c r="O252" i="7"/>
  <c r="P252" i="7"/>
  <c r="Q252" i="7"/>
  <c r="M253" i="7"/>
  <c r="N253" i="7"/>
  <c r="O253" i="7"/>
  <c r="P253" i="7"/>
  <c r="S253" i="7"/>
  <c r="M254" i="7"/>
  <c r="N254" i="7"/>
  <c r="O254" i="7"/>
  <c r="P254" i="7"/>
  <c r="M255" i="7"/>
  <c r="N255" i="7"/>
  <c r="O255" i="7"/>
  <c r="P255" i="7"/>
  <c r="M256" i="7"/>
  <c r="N256" i="7"/>
  <c r="O256" i="7"/>
  <c r="P256" i="7"/>
  <c r="Q256" i="7"/>
  <c r="R256" i="7"/>
  <c r="M257" i="7"/>
  <c r="N257" i="7"/>
  <c r="O257" i="7"/>
  <c r="P257" i="7"/>
  <c r="R257" i="7"/>
  <c r="M258" i="7"/>
  <c r="N258" i="7"/>
  <c r="O258" i="7"/>
  <c r="P258" i="7"/>
  <c r="M259" i="7"/>
  <c r="N259" i="7"/>
  <c r="O259" i="7"/>
  <c r="P259" i="7"/>
  <c r="M260" i="7"/>
  <c r="N260" i="7"/>
  <c r="O260" i="7"/>
  <c r="P260" i="7"/>
  <c r="M261" i="7"/>
  <c r="N261" i="7"/>
  <c r="O261" i="7"/>
  <c r="P261" i="7"/>
  <c r="M262" i="7"/>
  <c r="N262" i="7"/>
  <c r="O262" i="7"/>
  <c r="P262" i="7"/>
  <c r="M263" i="7"/>
  <c r="N263" i="7"/>
  <c r="O263" i="7"/>
  <c r="P263" i="7"/>
  <c r="M264" i="7"/>
  <c r="N264" i="7"/>
  <c r="O264" i="7"/>
  <c r="P264" i="7"/>
  <c r="M265" i="7"/>
  <c r="N265" i="7"/>
  <c r="O265" i="7"/>
  <c r="P265" i="7"/>
  <c r="M266" i="7"/>
  <c r="N266" i="7"/>
  <c r="O266" i="7"/>
  <c r="P266" i="7"/>
  <c r="Q266" i="7"/>
  <c r="R266" i="7"/>
  <c r="S266" i="7"/>
  <c r="M267" i="7"/>
  <c r="N267" i="7"/>
  <c r="O267" i="7"/>
  <c r="P267" i="7"/>
  <c r="M268" i="7"/>
  <c r="N268" i="7"/>
  <c r="O268" i="7"/>
  <c r="P268" i="7"/>
  <c r="M269" i="7"/>
  <c r="N269" i="7"/>
  <c r="O269" i="7"/>
  <c r="P269" i="7"/>
  <c r="Q269" i="7"/>
  <c r="R269" i="7"/>
  <c r="S269" i="7"/>
  <c r="M270" i="7"/>
  <c r="N270" i="7"/>
  <c r="O270" i="7"/>
  <c r="P270" i="7"/>
  <c r="Q270" i="7"/>
  <c r="R270" i="7"/>
  <c r="S270" i="7"/>
  <c r="M271" i="7"/>
  <c r="N271" i="7"/>
  <c r="O271" i="7"/>
  <c r="P271" i="7"/>
  <c r="Q271" i="7"/>
  <c r="R271" i="7"/>
  <c r="S271" i="7"/>
  <c r="M272" i="7"/>
  <c r="N272" i="7"/>
  <c r="O272" i="7"/>
  <c r="P272" i="7"/>
  <c r="Q272" i="7"/>
  <c r="R272" i="7"/>
  <c r="M273" i="7"/>
  <c r="N273" i="7"/>
  <c r="O273" i="7"/>
  <c r="P273" i="7"/>
  <c r="Q273" i="7"/>
  <c r="R273" i="7"/>
  <c r="S273" i="7"/>
  <c r="M274" i="7"/>
  <c r="N274" i="7"/>
  <c r="O274" i="7"/>
  <c r="P274" i="7"/>
  <c r="M275" i="7"/>
  <c r="N275" i="7"/>
  <c r="O275" i="7"/>
  <c r="P275" i="7"/>
  <c r="M276" i="7"/>
  <c r="N276" i="7"/>
  <c r="O276" i="7"/>
  <c r="P276" i="7"/>
  <c r="Q276" i="7"/>
  <c r="R276" i="7"/>
  <c r="S276" i="7"/>
  <c r="M277" i="7"/>
  <c r="N277" i="7"/>
  <c r="O277" i="7"/>
  <c r="P277" i="7"/>
  <c r="M278" i="7"/>
  <c r="N278" i="7"/>
  <c r="O278" i="7"/>
  <c r="P278" i="7"/>
  <c r="M279" i="7"/>
  <c r="N279" i="7"/>
  <c r="O279" i="7"/>
  <c r="P279" i="7"/>
  <c r="M280" i="7"/>
  <c r="N280" i="7"/>
  <c r="O280" i="7"/>
  <c r="P280" i="7"/>
  <c r="M281" i="7"/>
  <c r="N281" i="7"/>
  <c r="O281" i="7"/>
  <c r="P281" i="7"/>
  <c r="M282" i="7"/>
  <c r="N282" i="7"/>
  <c r="O282" i="7"/>
  <c r="P282" i="7"/>
  <c r="M283" i="7"/>
  <c r="N283" i="7"/>
  <c r="O283" i="7"/>
  <c r="P283" i="7"/>
  <c r="M284" i="7"/>
  <c r="N284" i="7"/>
  <c r="O284" i="7"/>
  <c r="P284" i="7"/>
  <c r="M285" i="7"/>
  <c r="N285" i="7"/>
  <c r="O285" i="7"/>
  <c r="P285" i="7"/>
  <c r="Q285" i="7"/>
  <c r="R285" i="7"/>
  <c r="S285" i="7"/>
  <c r="M286" i="7"/>
  <c r="N286" i="7"/>
  <c r="O286" i="7"/>
  <c r="P286" i="7"/>
  <c r="M287" i="7"/>
  <c r="N287" i="7"/>
  <c r="O287" i="7"/>
  <c r="P287" i="7"/>
  <c r="M288" i="7"/>
  <c r="N288" i="7"/>
  <c r="O288" i="7"/>
  <c r="P288" i="7"/>
  <c r="M289" i="7"/>
  <c r="N289" i="7"/>
  <c r="O289" i="7"/>
  <c r="P289" i="7"/>
  <c r="Q289" i="7"/>
  <c r="R289" i="7"/>
  <c r="S289" i="7"/>
  <c r="M290" i="7"/>
  <c r="N290" i="7"/>
  <c r="O290" i="7"/>
  <c r="P290" i="7"/>
  <c r="Q290" i="7"/>
  <c r="R290" i="7"/>
  <c r="S290" i="7"/>
  <c r="M291" i="7"/>
  <c r="N291" i="7"/>
  <c r="O291" i="7"/>
  <c r="P291" i="7"/>
  <c r="Q291" i="7"/>
  <c r="R291" i="7"/>
  <c r="M292" i="7"/>
  <c r="N292" i="7"/>
  <c r="O292" i="7"/>
  <c r="P292" i="7"/>
  <c r="Q292" i="7"/>
  <c r="M293" i="7"/>
  <c r="N293" i="7"/>
  <c r="O293" i="7"/>
  <c r="P293" i="7"/>
  <c r="R293" i="7"/>
  <c r="M294" i="7"/>
  <c r="N294" i="7"/>
  <c r="O294" i="7"/>
  <c r="P294" i="7"/>
  <c r="M295" i="7"/>
  <c r="N295" i="7"/>
  <c r="O295" i="7"/>
  <c r="P295" i="7"/>
  <c r="M296" i="7"/>
  <c r="N296" i="7"/>
  <c r="O296" i="7"/>
  <c r="P296" i="7"/>
  <c r="M297" i="7"/>
  <c r="N297" i="7"/>
  <c r="O297" i="7"/>
  <c r="P297" i="7"/>
  <c r="R297" i="7"/>
  <c r="M298" i="7"/>
  <c r="N298" i="7"/>
  <c r="O298" i="7"/>
  <c r="P298" i="7"/>
  <c r="M299" i="7"/>
  <c r="N299" i="7"/>
  <c r="O299" i="7"/>
  <c r="P299" i="7"/>
  <c r="M300" i="7"/>
  <c r="N300" i="7"/>
  <c r="O300" i="7"/>
  <c r="P300" i="7"/>
  <c r="M301" i="7"/>
  <c r="N301" i="7"/>
  <c r="O301" i="7"/>
  <c r="P301" i="7"/>
  <c r="M302" i="7"/>
  <c r="N302" i="7"/>
  <c r="O302" i="7"/>
  <c r="P302" i="7"/>
  <c r="M303" i="7"/>
  <c r="N303" i="7"/>
  <c r="O303" i="7"/>
  <c r="P303" i="7"/>
  <c r="M304" i="7"/>
  <c r="N304" i="7"/>
  <c r="O304" i="7"/>
  <c r="P304" i="7"/>
  <c r="M305" i="7"/>
  <c r="N305" i="7"/>
  <c r="O305" i="7"/>
  <c r="P305" i="7"/>
  <c r="M306" i="7"/>
  <c r="N306" i="7"/>
  <c r="O306" i="7"/>
  <c r="P306" i="7"/>
  <c r="M307" i="7"/>
  <c r="N307" i="7"/>
  <c r="O307" i="7"/>
  <c r="P307" i="7"/>
  <c r="M308" i="7"/>
  <c r="N308" i="7"/>
  <c r="O308" i="7"/>
  <c r="P308" i="7"/>
  <c r="M309" i="7"/>
  <c r="N309" i="7"/>
  <c r="O309" i="7"/>
  <c r="P309" i="7"/>
  <c r="M310" i="7"/>
  <c r="N310" i="7"/>
  <c r="O310" i="7"/>
  <c r="P310" i="7"/>
  <c r="R310" i="7"/>
  <c r="S310" i="7"/>
  <c r="M311" i="7"/>
  <c r="N311" i="7"/>
  <c r="O311" i="7"/>
  <c r="P311" i="7"/>
  <c r="M312" i="7"/>
  <c r="N312" i="7"/>
  <c r="O312" i="7"/>
  <c r="P312" i="7"/>
  <c r="S312" i="7"/>
  <c r="M313" i="7"/>
  <c r="N313" i="7"/>
  <c r="O313" i="7"/>
  <c r="P313" i="7"/>
  <c r="Q313" i="7"/>
  <c r="R313" i="7"/>
  <c r="M314" i="7"/>
  <c r="N314" i="7"/>
  <c r="O314" i="7"/>
  <c r="P314" i="7"/>
  <c r="M315" i="7"/>
  <c r="N315" i="7"/>
  <c r="O315" i="7"/>
  <c r="P315" i="7"/>
  <c r="M316" i="7"/>
  <c r="N316" i="7"/>
  <c r="O316" i="7"/>
  <c r="P316" i="7"/>
  <c r="R316" i="7"/>
  <c r="S316" i="7"/>
  <c r="M317" i="7"/>
  <c r="N317" i="7"/>
  <c r="O317" i="7"/>
  <c r="P317" i="7"/>
  <c r="M318" i="7"/>
  <c r="N318" i="7"/>
  <c r="O318" i="7"/>
  <c r="P318" i="7"/>
  <c r="M319" i="7"/>
  <c r="N319" i="7"/>
  <c r="O319" i="7"/>
  <c r="P319" i="7"/>
  <c r="M320" i="7"/>
  <c r="N320" i="7"/>
  <c r="O320" i="7"/>
  <c r="P320" i="7"/>
  <c r="M321" i="7"/>
  <c r="N321" i="7"/>
  <c r="O321" i="7"/>
  <c r="P321" i="7"/>
  <c r="M322" i="7"/>
  <c r="N322" i="7"/>
  <c r="O322" i="7"/>
  <c r="P322" i="7"/>
  <c r="M323" i="7"/>
  <c r="N323" i="7"/>
  <c r="O323" i="7"/>
  <c r="P323" i="7"/>
  <c r="M324" i="7"/>
  <c r="N324" i="7"/>
  <c r="O324" i="7"/>
  <c r="P324" i="7"/>
  <c r="M325" i="7"/>
  <c r="N325" i="7"/>
  <c r="O325" i="7"/>
  <c r="P325" i="7"/>
  <c r="M326" i="7"/>
  <c r="N326" i="7"/>
  <c r="O326" i="7"/>
  <c r="P326" i="7"/>
  <c r="M327" i="7"/>
  <c r="N327" i="7"/>
  <c r="O327" i="7"/>
  <c r="P327" i="7"/>
  <c r="M328" i="7"/>
  <c r="N328" i="7"/>
  <c r="O328" i="7"/>
  <c r="P328" i="7"/>
  <c r="M329" i="7"/>
  <c r="N329" i="7"/>
  <c r="O329" i="7"/>
  <c r="P329" i="7"/>
  <c r="M330" i="7"/>
  <c r="N330" i="7"/>
  <c r="O330" i="7"/>
  <c r="P330" i="7"/>
  <c r="R330" i="7"/>
  <c r="M331" i="7"/>
  <c r="N331" i="7"/>
  <c r="O331" i="7"/>
  <c r="P331" i="7"/>
  <c r="M332" i="7"/>
  <c r="N332" i="7"/>
  <c r="O332" i="7"/>
  <c r="P332" i="7"/>
  <c r="R332" i="7"/>
  <c r="S332" i="7"/>
  <c r="M333" i="7"/>
  <c r="N333" i="7"/>
  <c r="O333" i="7"/>
  <c r="P333" i="7"/>
  <c r="Q333" i="7"/>
  <c r="M334" i="7"/>
  <c r="N334" i="7"/>
  <c r="O334" i="7"/>
  <c r="P334" i="7"/>
  <c r="M335" i="7"/>
  <c r="N335" i="7"/>
  <c r="O335" i="7"/>
  <c r="P335" i="7"/>
  <c r="R335" i="7"/>
  <c r="S335" i="7"/>
  <c r="M336" i="7"/>
  <c r="N336" i="7"/>
  <c r="O336" i="7"/>
  <c r="P336" i="7"/>
  <c r="Q336" i="7"/>
  <c r="R336" i="7"/>
  <c r="S336" i="7"/>
  <c r="M337" i="7"/>
  <c r="N337" i="7"/>
  <c r="O337" i="7"/>
  <c r="P337" i="7"/>
  <c r="M338" i="7"/>
  <c r="N338" i="7"/>
  <c r="O338" i="7"/>
  <c r="P338" i="7"/>
  <c r="S338" i="7"/>
  <c r="M339" i="7"/>
  <c r="N339" i="7"/>
  <c r="O339" i="7"/>
  <c r="P339" i="7"/>
  <c r="M340" i="7"/>
  <c r="N340" i="7"/>
  <c r="O340" i="7"/>
  <c r="P340" i="7"/>
  <c r="M341" i="7"/>
  <c r="N341" i="7"/>
  <c r="O341" i="7"/>
  <c r="P341" i="7"/>
  <c r="M342" i="7"/>
  <c r="N342" i="7"/>
  <c r="O342" i="7"/>
  <c r="P342" i="7"/>
  <c r="M343" i="7"/>
  <c r="N343" i="7"/>
  <c r="O343" i="7"/>
  <c r="P343" i="7"/>
  <c r="M344" i="7"/>
  <c r="N344" i="7"/>
  <c r="O344" i="7"/>
  <c r="P344" i="7"/>
  <c r="M345" i="7"/>
  <c r="N345" i="7"/>
  <c r="O345" i="7"/>
  <c r="P345" i="7"/>
  <c r="M346" i="7"/>
  <c r="N346" i="7"/>
  <c r="O346" i="7"/>
  <c r="P346" i="7"/>
  <c r="S346" i="7"/>
  <c r="M347" i="7"/>
  <c r="N347" i="7"/>
  <c r="O347" i="7"/>
  <c r="P347" i="7"/>
  <c r="M348" i="7"/>
  <c r="N348" i="7"/>
  <c r="O348" i="7"/>
  <c r="P348" i="7"/>
  <c r="M349" i="7"/>
  <c r="N349" i="7"/>
  <c r="O349" i="7"/>
  <c r="P349" i="7"/>
  <c r="S349" i="7"/>
  <c r="M350" i="7"/>
  <c r="N350" i="7"/>
  <c r="O350" i="7"/>
  <c r="P350" i="7"/>
  <c r="Q350" i="7"/>
  <c r="R350" i="7"/>
  <c r="S350" i="7"/>
  <c r="M351" i="7"/>
  <c r="N351" i="7"/>
  <c r="O351" i="7"/>
  <c r="P351" i="7"/>
  <c r="M352" i="7"/>
  <c r="N352" i="7"/>
  <c r="O352" i="7"/>
  <c r="P352" i="7"/>
  <c r="S352" i="7"/>
  <c r="M353" i="7"/>
  <c r="N353" i="7"/>
  <c r="O353" i="7"/>
  <c r="P353" i="7"/>
  <c r="M354" i="7"/>
  <c r="N354" i="7"/>
  <c r="O354" i="7"/>
  <c r="P354" i="7"/>
  <c r="M355" i="7"/>
  <c r="N355" i="7"/>
  <c r="O355" i="7"/>
  <c r="P355" i="7"/>
  <c r="M356" i="7"/>
  <c r="N356" i="7"/>
  <c r="O356" i="7"/>
  <c r="P356" i="7"/>
  <c r="M357" i="7"/>
  <c r="N357" i="7"/>
  <c r="O357" i="7"/>
  <c r="P357" i="7"/>
  <c r="M358" i="7"/>
  <c r="N358" i="7"/>
  <c r="O358" i="7"/>
  <c r="P358" i="7"/>
  <c r="M359" i="7"/>
  <c r="N359" i="7"/>
  <c r="O359" i="7"/>
  <c r="P359" i="7"/>
  <c r="Q359" i="7"/>
  <c r="M360" i="7"/>
  <c r="N360" i="7"/>
  <c r="O360" i="7"/>
  <c r="P360" i="7"/>
  <c r="M361" i="7"/>
  <c r="N361" i="7"/>
  <c r="O361" i="7"/>
  <c r="P361" i="7"/>
  <c r="M362" i="7"/>
  <c r="N362" i="7"/>
  <c r="O362" i="7"/>
  <c r="P362" i="7"/>
  <c r="M363" i="7"/>
  <c r="N363" i="7"/>
  <c r="O363" i="7"/>
  <c r="P363" i="7"/>
  <c r="M364" i="7"/>
  <c r="N364" i="7"/>
  <c r="O364" i="7"/>
  <c r="P364" i="7"/>
  <c r="M365" i="7"/>
  <c r="N365" i="7"/>
  <c r="O365" i="7"/>
  <c r="P365" i="7"/>
  <c r="M366" i="7"/>
  <c r="N366" i="7"/>
  <c r="O366" i="7"/>
  <c r="P366" i="7"/>
  <c r="M367" i="7"/>
  <c r="N367" i="7"/>
  <c r="O367" i="7"/>
  <c r="P367" i="7"/>
  <c r="M368" i="7"/>
  <c r="N368" i="7"/>
  <c r="O368" i="7"/>
  <c r="P368" i="7"/>
  <c r="M369" i="7"/>
  <c r="N369" i="7"/>
  <c r="O369" i="7"/>
  <c r="P369" i="7"/>
  <c r="Q369" i="7"/>
  <c r="M370" i="7"/>
  <c r="N370" i="7"/>
  <c r="O370" i="7"/>
  <c r="P370" i="7"/>
  <c r="R370" i="7"/>
  <c r="M371" i="7"/>
  <c r="N371" i="7"/>
  <c r="O371" i="7"/>
  <c r="P371" i="7"/>
  <c r="R371" i="7"/>
  <c r="S371" i="7"/>
  <c r="M372" i="7"/>
  <c r="N372" i="7"/>
  <c r="O372" i="7"/>
  <c r="P372" i="7"/>
  <c r="M373" i="7"/>
  <c r="N373" i="7"/>
  <c r="O373" i="7"/>
  <c r="P373" i="7"/>
  <c r="M374" i="7"/>
  <c r="N374" i="7"/>
  <c r="O374" i="7"/>
  <c r="P374" i="7"/>
  <c r="M375" i="7"/>
  <c r="N375" i="7"/>
  <c r="O375" i="7"/>
  <c r="P375" i="7"/>
  <c r="M376" i="7"/>
  <c r="N376" i="7"/>
  <c r="O376" i="7"/>
  <c r="P376" i="7"/>
  <c r="R376" i="7"/>
  <c r="M377" i="7"/>
  <c r="N377" i="7"/>
  <c r="O377" i="7"/>
  <c r="P377" i="7"/>
  <c r="S377" i="7"/>
  <c r="M378" i="7"/>
  <c r="N378" i="7"/>
  <c r="O378" i="7"/>
  <c r="P378" i="7"/>
  <c r="M379" i="7"/>
  <c r="N379" i="7"/>
  <c r="O379" i="7"/>
  <c r="P379" i="7"/>
  <c r="M380" i="7"/>
  <c r="N380" i="7"/>
  <c r="O380" i="7"/>
  <c r="P380" i="7"/>
  <c r="M381" i="7"/>
  <c r="N381" i="7"/>
  <c r="O381" i="7"/>
  <c r="P381" i="7"/>
  <c r="M382" i="7"/>
  <c r="N382" i="7"/>
  <c r="O382" i="7"/>
  <c r="P382" i="7"/>
  <c r="M383" i="7"/>
  <c r="N383" i="7"/>
  <c r="O383" i="7"/>
  <c r="P383" i="7"/>
  <c r="M384" i="7"/>
  <c r="N384" i="7"/>
  <c r="O384" i="7"/>
  <c r="P384" i="7"/>
  <c r="M385" i="7"/>
  <c r="N385" i="7"/>
  <c r="O385" i="7"/>
  <c r="P385" i="7"/>
  <c r="S385" i="7"/>
  <c r="M386" i="7"/>
  <c r="N386" i="7"/>
  <c r="O386" i="7"/>
  <c r="P386" i="7"/>
  <c r="M387" i="7"/>
  <c r="N387" i="7"/>
  <c r="O387" i="7"/>
  <c r="P387" i="7"/>
  <c r="M388" i="7"/>
  <c r="N388" i="7"/>
  <c r="O388" i="7"/>
  <c r="P388" i="7"/>
  <c r="M389" i="7"/>
  <c r="N389" i="7"/>
  <c r="O389" i="7"/>
  <c r="P389" i="7"/>
  <c r="Q389" i="7"/>
  <c r="M390" i="7"/>
  <c r="N390" i="7"/>
  <c r="O390" i="7"/>
  <c r="P390" i="7"/>
  <c r="S390" i="7"/>
  <c r="M391" i="7"/>
  <c r="N391" i="7"/>
  <c r="O391" i="7"/>
  <c r="P391" i="7"/>
  <c r="M392" i="7"/>
  <c r="N392" i="7"/>
  <c r="O392" i="7"/>
  <c r="P392" i="7"/>
  <c r="Q392" i="7"/>
  <c r="M393" i="7"/>
  <c r="N393" i="7"/>
  <c r="O393" i="7"/>
  <c r="P393" i="7"/>
  <c r="S393" i="7"/>
  <c r="M394" i="7"/>
  <c r="N394" i="7"/>
  <c r="O394" i="7"/>
  <c r="P394" i="7"/>
  <c r="M395" i="7"/>
  <c r="N395" i="7"/>
  <c r="O395" i="7"/>
  <c r="P395" i="7"/>
  <c r="M396" i="7"/>
  <c r="N396" i="7"/>
  <c r="O396" i="7"/>
  <c r="P396" i="7"/>
  <c r="Q396" i="7"/>
  <c r="M397" i="7"/>
  <c r="N397" i="7"/>
  <c r="O397" i="7"/>
  <c r="P397" i="7"/>
  <c r="M398" i="7"/>
  <c r="N398" i="7"/>
  <c r="O398" i="7"/>
  <c r="P398" i="7"/>
  <c r="M399" i="7"/>
  <c r="N399" i="7"/>
  <c r="O399" i="7"/>
  <c r="P399" i="7"/>
  <c r="M400" i="7"/>
  <c r="N400" i="7"/>
  <c r="O400" i="7"/>
  <c r="P400" i="7"/>
  <c r="M401" i="7"/>
  <c r="N401" i="7"/>
  <c r="O401" i="7"/>
  <c r="P401" i="7"/>
  <c r="M402" i="7"/>
  <c r="N402" i="7"/>
  <c r="O402" i="7"/>
  <c r="P402" i="7"/>
  <c r="M403" i="7"/>
  <c r="N403" i="7"/>
  <c r="O403" i="7"/>
  <c r="P403" i="7"/>
  <c r="M404" i="7"/>
  <c r="N404" i="7"/>
  <c r="O404" i="7"/>
  <c r="P404" i="7"/>
  <c r="M405" i="7"/>
  <c r="N405" i="7"/>
  <c r="O405" i="7"/>
  <c r="P405" i="7"/>
  <c r="Q405" i="7"/>
  <c r="R405" i="7"/>
  <c r="M406" i="7"/>
  <c r="N406" i="7"/>
  <c r="O406" i="7"/>
  <c r="P406" i="7"/>
  <c r="M407" i="7"/>
  <c r="N407" i="7"/>
  <c r="O407" i="7"/>
  <c r="P407" i="7"/>
  <c r="M408" i="7"/>
  <c r="N408" i="7"/>
  <c r="O408" i="7"/>
  <c r="P408" i="7"/>
  <c r="M409" i="7"/>
  <c r="N409" i="7"/>
  <c r="O409" i="7"/>
  <c r="P409" i="7"/>
  <c r="Q409" i="7"/>
  <c r="R409" i="7"/>
  <c r="S409" i="7"/>
  <c r="M410" i="7"/>
  <c r="N410" i="7"/>
  <c r="O410" i="7"/>
  <c r="P410" i="7"/>
  <c r="M411" i="7"/>
  <c r="N411" i="7"/>
  <c r="O411" i="7"/>
  <c r="P411" i="7"/>
  <c r="M412" i="7"/>
  <c r="N412" i="7"/>
  <c r="O412" i="7"/>
  <c r="P412" i="7"/>
  <c r="Q412" i="7"/>
  <c r="R412" i="7"/>
  <c r="S412" i="7"/>
  <c r="M413" i="7"/>
  <c r="N413" i="7"/>
  <c r="O413" i="7"/>
  <c r="P413" i="7"/>
  <c r="M414" i="7"/>
  <c r="N414" i="7"/>
  <c r="O414" i="7"/>
  <c r="P414" i="7"/>
  <c r="M415" i="7"/>
  <c r="N415" i="7"/>
  <c r="O415" i="7"/>
  <c r="P415" i="7"/>
  <c r="M416" i="7"/>
  <c r="N416" i="7"/>
  <c r="O416" i="7"/>
  <c r="P416" i="7"/>
  <c r="S416" i="7"/>
  <c r="M417" i="7"/>
  <c r="N417" i="7"/>
  <c r="O417" i="7"/>
  <c r="P417" i="7"/>
  <c r="M418" i="7"/>
  <c r="N418" i="7"/>
  <c r="O418" i="7"/>
  <c r="P418" i="7"/>
  <c r="M419" i="7"/>
  <c r="N419" i="7"/>
  <c r="O419" i="7"/>
  <c r="P419" i="7"/>
  <c r="M420" i="7"/>
  <c r="N420" i="7"/>
  <c r="O420" i="7"/>
  <c r="P420" i="7"/>
  <c r="M421" i="7"/>
  <c r="N421" i="7"/>
  <c r="O421" i="7"/>
  <c r="P421" i="7"/>
  <c r="M422" i="7"/>
  <c r="N422" i="7"/>
  <c r="O422" i="7"/>
  <c r="P422" i="7"/>
  <c r="M423" i="7"/>
  <c r="N423" i="7"/>
  <c r="O423" i="7"/>
  <c r="P423" i="7"/>
  <c r="M424" i="7"/>
  <c r="N424" i="7"/>
  <c r="O424" i="7"/>
  <c r="P424" i="7"/>
  <c r="M425" i="7"/>
  <c r="N425" i="7"/>
  <c r="O425" i="7"/>
  <c r="P425" i="7"/>
  <c r="Q425" i="7"/>
  <c r="R425" i="7"/>
  <c r="S425" i="7"/>
  <c r="M426" i="7"/>
  <c r="N426" i="7"/>
  <c r="O426" i="7"/>
  <c r="P426" i="7"/>
  <c r="M427" i="7"/>
  <c r="N427" i="7"/>
  <c r="O427" i="7"/>
  <c r="P427" i="7"/>
  <c r="M428" i="7"/>
  <c r="N428" i="7"/>
  <c r="O428" i="7"/>
  <c r="P428" i="7"/>
  <c r="M429" i="7"/>
  <c r="N429" i="7"/>
  <c r="O429" i="7"/>
  <c r="P429" i="7"/>
  <c r="S429" i="7"/>
  <c r="M430" i="7"/>
  <c r="N430" i="7"/>
  <c r="O430" i="7"/>
  <c r="P430" i="7"/>
  <c r="M431" i="7"/>
  <c r="N431" i="7"/>
  <c r="O431" i="7"/>
  <c r="P431" i="7"/>
  <c r="M432" i="7"/>
  <c r="N432" i="7"/>
  <c r="O432" i="7"/>
  <c r="P432" i="7"/>
  <c r="Q432" i="7"/>
  <c r="R432" i="7"/>
  <c r="S432" i="7"/>
  <c r="M433" i="7"/>
  <c r="N433" i="7"/>
  <c r="O433" i="7"/>
  <c r="P433" i="7"/>
  <c r="M434" i="7"/>
  <c r="N434" i="7"/>
  <c r="O434" i="7"/>
  <c r="P434" i="7"/>
  <c r="M435" i="7"/>
  <c r="N435" i="7"/>
  <c r="O435" i="7"/>
  <c r="P435" i="7"/>
  <c r="M436" i="7"/>
  <c r="N436" i="7"/>
  <c r="O436" i="7"/>
  <c r="P436" i="7"/>
  <c r="R436" i="7"/>
  <c r="M437" i="7"/>
  <c r="N437" i="7"/>
  <c r="O437" i="7"/>
  <c r="P437" i="7"/>
  <c r="M438" i="7"/>
  <c r="N438" i="7"/>
  <c r="O438" i="7"/>
  <c r="P438" i="7"/>
  <c r="M439" i="7"/>
  <c r="N439" i="7"/>
  <c r="O439" i="7"/>
  <c r="P439" i="7"/>
  <c r="M440" i="7"/>
  <c r="N440" i="7"/>
  <c r="O440" i="7"/>
  <c r="P440" i="7"/>
  <c r="M441" i="7"/>
  <c r="N441" i="7"/>
  <c r="O441" i="7"/>
  <c r="P441" i="7"/>
  <c r="M442" i="7"/>
  <c r="N442" i="7"/>
  <c r="O442" i="7"/>
  <c r="P442" i="7"/>
  <c r="M443" i="7"/>
  <c r="N443" i="7"/>
  <c r="O443" i="7"/>
  <c r="P443" i="7"/>
  <c r="M444" i="7"/>
  <c r="N444" i="7"/>
  <c r="O444" i="7"/>
  <c r="P444" i="7"/>
  <c r="M445" i="7"/>
  <c r="N445" i="7"/>
  <c r="O445" i="7"/>
  <c r="P445" i="7"/>
  <c r="M446" i="7"/>
  <c r="N446" i="7"/>
  <c r="O446" i="7"/>
  <c r="P446" i="7"/>
  <c r="Q446" i="7"/>
  <c r="R446" i="7"/>
  <c r="S446" i="7"/>
  <c r="M447" i="7"/>
  <c r="N447" i="7"/>
  <c r="O447" i="7"/>
  <c r="P447" i="7"/>
  <c r="M448" i="7"/>
  <c r="N448" i="7"/>
  <c r="O448" i="7"/>
  <c r="P448" i="7"/>
  <c r="M449" i="7"/>
  <c r="N449" i="7"/>
  <c r="O449" i="7"/>
  <c r="P449" i="7"/>
  <c r="Q449" i="7"/>
  <c r="R449" i="7"/>
  <c r="M450" i="7"/>
  <c r="N450" i="7"/>
  <c r="O450" i="7"/>
  <c r="P450" i="7"/>
  <c r="Q450" i="7"/>
  <c r="R450" i="7"/>
  <c r="M451" i="7"/>
  <c r="N451" i="7"/>
  <c r="O451" i="7"/>
  <c r="P451" i="7"/>
  <c r="R451" i="7"/>
  <c r="S451" i="7"/>
  <c r="M452" i="7"/>
  <c r="N452" i="7"/>
  <c r="O452" i="7"/>
  <c r="P452" i="7"/>
  <c r="Q452" i="7"/>
  <c r="R452" i="7"/>
  <c r="S452" i="7"/>
  <c r="M453" i="7"/>
  <c r="N453" i="7"/>
  <c r="O453" i="7"/>
  <c r="P453" i="7"/>
  <c r="Q453" i="7"/>
  <c r="M454" i="7"/>
  <c r="N454" i="7"/>
  <c r="O454" i="7"/>
  <c r="P454" i="7"/>
  <c r="M455" i="7"/>
  <c r="N455" i="7"/>
  <c r="O455" i="7"/>
  <c r="P455" i="7"/>
  <c r="M456" i="7"/>
  <c r="N456" i="7"/>
  <c r="O456" i="7"/>
  <c r="P456" i="7"/>
  <c r="M457" i="7"/>
  <c r="N457" i="7"/>
  <c r="O457" i="7"/>
  <c r="P457" i="7"/>
  <c r="M458" i="7"/>
  <c r="N458" i="7"/>
  <c r="O458" i="7"/>
  <c r="P458" i="7"/>
  <c r="M459" i="7"/>
  <c r="N459" i="7"/>
  <c r="O459" i="7"/>
  <c r="P459" i="7"/>
  <c r="M460" i="7"/>
  <c r="N460" i="7"/>
  <c r="O460" i="7"/>
  <c r="P460" i="7"/>
  <c r="M461" i="7"/>
  <c r="N461" i="7"/>
  <c r="O461" i="7"/>
  <c r="P461" i="7"/>
  <c r="M462" i="7"/>
  <c r="N462" i="7"/>
  <c r="O462" i="7"/>
  <c r="P462" i="7"/>
  <c r="M463" i="7"/>
  <c r="N463" i="7"/>
  <c r="O463" i="7"/>
  <c r="P463" i="7"/>
  <c r="M464" i="7"/>
  <c r="N464" i="7"/>
  <c r="O464" i="7"/>
  <c r="P464" i="7"/>
  <c r="M465" i="7"/>
  <c r="N465" i="7"/>
  <c r="O465" i="7"/>
  <c r="P465" i="7"/>
  <c r="M466" i="7"/>
  <c r="N466" i="7"/>
  <c r="O466" i="7"/>
  <c r="P466" i="7"/>
  <c r="R466" i="7"/>
  <c r="S466" i="7"/>
  <c r="M467" i="7"/>
  <c r="N467" i="7"/>
  <c r="O467" i="7"/>
  <c r="P467" i="7"/>
  <c r="M468" i="7"/>
  <c r="N468" i="7"/>
  <c r="O468" i="7"/>
  <c r="P468" i="7"/>
  <c r="M469" i="7"/>
  <c r="N469" i="7"/>
  <c r="O469" i="7"/>
  <c r="P469" i="7"/>
  <c r="S469" i="7"/>
  <c r="M470" i="7"/>
  <c r="N470" i="7"/>
  <c r="O470" i="7"/>
  <c r="P470" i="7"/>
  <c r="Q470" i="7"/>
  <c r="R470" i="7"/>
  <c r="S470" i="7"/>
  <c r="M471" i="7"/>
  <c r="N471" i="7"/>
  <c r="O471" i="7"/>
  <c r="P471" i="7"/>
  <c r="R471" i="7"/>
  <c r="M472" i="7"/>
  <c r="N472" i="7"/>
  <c r="O472" i="7"/>
  <c r="P472" i="7"/>
  <c r="Q472" i="7"/>
  <c r="R472" i="7"/>
  <c r="S472" i="7"/>
  <c r="M473" i="7"/>
  <c r="N473" i="7"/>
  <c r="O473" i="7"/>
  <c r="P473" i="7"/>
  <c r="M474" i="7"/>
  <c r="N474" i="7"/>
  <c r="O474" i="7"/>
  <c r="P474" i="7"/>
  <c r="M475" i="7"/>
  <c r="N475" i="7"/>
  <c r="O475" i="7"/>
  <c r="P475" i="7"/>
  <c r="M476" i="7"/>
  <c r="N476" i="7"/>
  <c r="O476" i="7"/>
  <c r="P476" i="7"/>
  <c r="Q476" i="7"/>
  <c r="S476" i="7"/>
  <c r="M477" i="7"/>
  <c r="N477" i="7"/>
  <c r="O477" i="7"/>
  <c r="P477" i="7"/>
  <c r="M478" i="7"/>
  <c r="N478" i="7"/>
  <c r="O478" i="7"/>
  <c r="P478" i="7"/>
  <c r="M479" i="7"/>
  <c r="N479" i="7"/>
  <c r="O479" i="7"/>
  <c r="P479" i="7"/>
  <c r="M480" i="7"/>
  <c r="N480" i="7"/>
  <c r="O480" i="7"/>
  <c r="P480" i="7"/>
  <c r="M481" i="7"/>
  <c r="N481" i="7"/>
  <c r="O481" i="7"/>
  <c r="P481" i="7"/>
  <c r="M482" i="7"/>
  <c r="N482" i="7"/>
  <c r="O482" i="7"/>
  <c r="P482" i="7"/>
  <c r="Q482" i="7"/>
  <c r="M483" i="7"/>
  <c r="N483" i="7"/>
  <c r="O483" i="7"/>
  <c r="P483" i="7"/>
  <c r="M484" i="7"/>
  <c r="N484" i="7"/>
  <c r="O484" i="7"/>
  <c r="P484" i="7"/>
  <c r="M485" i="7"/>
  <c r="N485" i="7"/>
  <c r="O485" i="7"/>
  <c r="P485" i="7"/>
  <c r="M486" i="7"/>
  <c r="N486" i="7"/>
  <c r="O486" i="7"/>
  <c r="P486" i="7"/>
  <c r="Q486" i="7"/>
  <c r="R486" i="7"/>
  <c r="M487" i="7"/>
  <c r="N487" i="7"/>
  <c r="O487" i="7"/>
  <c r="P487" i="7"/>
  <c r="M488" i="7"/>
  <c r="N488" i="7"/>
  <c r="O488" i="7"/>
  <c r="P488" i="7"/>
  <c r="M489" i="7"/>
  <c r="N489" i="7"/>
  <c r="O489" i="7"/>
  <c r="P489" i="7"/>
  <c r="M490" i="7"/>
  <c r="N490" i="7"/>
  <c r="O490" i="7"/>
  <c r="P490" i="7"/>
  <c r="Q490" i="7"/>
  <c r="R490" i="7"/>
  <c r="S490" i="7"/>
  <c r="M491" i="7"/>
  <c r="N491" i="7"/>
  <c r="O491" i="7"/>
  <c r="P491" i="7"/>
  <c r="M492" i="7"/>
  <c r="N492" i="7"/>
  <c r="O492" i="7"/>
  <c r="P492" i="7"/>
  <c r="Q492" i="7"/>
  <c r="R492" i="7"/>
  <c r="S492" i="7"/>
  <c r="M493" i="7"/>
  <c r="N493" i="7"/>
  <c r="O493" i="7"/>
  <c r="P493" i="7"/>
  <c r="M494" i="7"/>
  <c r="N494" i="7"/>
  <c r="O494" i="7"/>
  <c r="P494" i="7"/>
  <c r="M495" i="7"/>
  <c r="N495" i="7"/>
  <c r="O495" i="7"/>
  <c r="P495" i="7"/>
  <c r="M496" i="7"/>
  <c r="N496" i="7"/>
  <c r="O496" i="7"/>
  <c r="P496" i="7"/>
  <c r="Q496" i="7"/>
  <c r="R496" i="7"/>
  <c r="S496" i="7"/>
  <c r="M497" i="7"/>
  <c r="N497" i="7"/>
  <c r="O497" i="7"/>
  <c r="P497" i="7"/>
  <c r="M498" i="7"/>
  <c r="N498" i="7"/>
  <c r="O498" i="7"/>
  <c r="P498" i="7"/>
  <c r="M499" i="7"/>
  <c r="N499" i="7"/>
  <c r="O499" i="7"/>
  <c r="P499" i="7"/>
  <c r="M500" i="7"/>
  <c r="N500" i="7"/>
  <c r="O500" i="7"/>
  <c r="P500" i="7"/>
  <c r="M501" i="7"/>
  <c r="N501" i="7"/>
  <c r="O501" i="7"/>
  <c r="P501" i="7"/>
  <c r="M502" i="7"/>
  <c r="N502" i="7"/>
  <c r="O502" i="7"/>
  <c r="P502" i="7"/>
  <c r="M503" i="7"/>
  <c r="N503" i="7"/>
  <c r="O503" i="7"/>
  <c r="P503" i="7"/>
  <c r="M504" i="7"/>
  <c r="N504" i="7"/>
  <c r="O504" i="7"/>
  <c r="P504" i="7"/>
  <c r="M505" i="7"/>
  <c r="N505" i="7"/>
  <c r="O505" i="7"/>
  <c r="P505" i="7"/>
  <c r="Q505" i="7"/>
  <c r="M506" i="7"/>
  <c r="N506" i="7"/>
  <c r="O506" i="7"/>
  <c r="P506" i="7"/>
  <c r="M507" i="7"/>
  <c r="N507" i="7"/>
  <c r="O507" i="7"/>
  <c r="P507" i="7"/>
  <c r="M508" i="7"/>
  <c r="N508" i="7"/>
  <c r="O508" i="7"/>
  <c r="P508" i="7"/>
  <c r="M509" i="7"/>
  <c r="N509" i="7"/>
  <c r="O509" i="7"/>
  <c r="P509" i="7"/>
  <c r="M510" i="7"/>
  <c r="N510" i="7"/>
  <c r="O510" i="7"/>
  <c r="P510" i="7"/>
  <c r="Q510" i="7"/>
  <c r="R510" i="7"/>
  <c r="S510" i="7"/>
  <c r="M511" i="7"/>
  <c r="N511" i="7"/>
  <c r="O511" i="7"/>
  <c r="P511" i="7"/>
  <c r="Q511" i="7"/>
  <c r="R511" i="7"/>
  <c r="S511" i="7"/>
  <c r="M512" i="7"/>
  <c r="N512" i="7"/>
  <c r="O512" i="7"/>
  <c r="P512" i="7"/>
  <c r="Q512" i="7"/>
  <c r="R512" i="7"/>
  <c r="M513" i="7"/>
  <c r="N513" i="7"/>
  <c r="O513" i="7"/>
  <c r="P513" i="7"/>
  <c r="M514" i="7"/>
  <c r="N514" i="7"/>
  <c r="O514" i="7"/>
  <c r="P514" i="7"/>
  <c r="M515" i="7"/>
  <c r="N515" i="7"/>
  <c r="O515" i="7"/>
  <c r="P515" i="7"/>
  <c r="M516" i="7"/>
  <c r="N516" i="7"/>
  <c r="O516" i="7"/>
  <c r="P516" i="7"/>
  <c r="M517" i="7"/>
  <c r="N517" i="7"/>
  <c r="O517" i="7"/>
  <c r="P517" i="7"/>
  <c r="M518" i="7"/>
  <c r="N518" i="7"/>
  <c r="O518" i="7"/>
  <c r="P518" i="7"/>
  <c r="M519" i="7"/>
  <c r="N519" i="7"/>
  <c r="O519" i="7"/>
  <c r="P519" i="7"/>
  <c r="M520" i="7"/>
  <c r="N520" i="7"/>
  <c r="O520" i="7"/>
  <c r="P520" i="7"/>
  <c r="M521" i="7"/>
  <c r="N521" i="7"/>
  <c r="O521" i="7"/>
  <c r="P521" i="7"/>
  <c r="M522" i="7"/>
  <c r="N522" i="7"/>
  <c r="O522" i="7"/>
  <c r="P522" i="7"/>
  <c r="M523" i="7"/>
  <c r="N523" i="7"/>
  <c r="O523" i="7"/>
  <c r="P523" i="7"/>
  <c r="M524" i="7"/>
  <c r="N524" i="7"/>
  <c r="O524" i="7"/>
  <c r="P524" i="7"/>
  <c r="M525" i="7"/>
  <c r="N525" i="7"/>
  <c r="O525" i="7"/>
  <c r="P525" i="7"/>
  <c r="M526" i="7"/>
  <c r="N526" i="7"/>
  <c r="O526" i="7"/>
  <c r="P526" i="7"/>
  <c r="M527" i="7"/>
  <c r="N527" i="7"/>
  <c r="O527" i="7"/>
  <c r="P527" i="7"/>
  <c r="M528" i="7"/>
  <c r="N528" i="7"/>
  <c r="O528" i="7"/>
  <c r="P528" i="7"/>
  <c r="M529" i="7"/>
  <c r="N529" i="7"/>
  <c r="O529" i="7"/>
  <c r="P529" i="7"/>
  <c r="R529" i="7"/>
  <c r="M530" i="7"/>
  <c r="N530" i="7"/>
  <c r="O530" i="7"/>
  <c r="P530" i="7"/>
  <c r="M531" i="7"/>
  <c r="N531" i="7"/>
  <c r="O531" i="7"/>
  <c r="P531" i="7"/>
  <c r="Q531" i="7"/>
  <c r="M532" i="7"/>
  <c r="N532" i="7"/>
  <c r="O532" i="7"/>
  <c r="P532" i="7"/>
  <c r="Q532" i="7"/>
  <c r="S532" i="7"/>
  <c r="M533" i="7"/>
  <c r="N533" i="7"/>
  <c r="O533" i="7"/>
  <c r="P533" i="7"/>
  <c r="Q533" i="7"/>
  <c r="R533" i="7"/>
  <c r="M534" i="7"/>
  <c r="N534" i="7"/>
  <c r="O534" i="7"/>
  <c r="P534" i="7"/>
  <c r="M535" i="7"/>
  <c r="N535" i="7"/>
  <c r="O535" i="7"/>
  <c r="P535" i="7"/>
  <c r="M536" i="7"/>
  <c r="N536" i="7"/>
  <c r="O536" i="7"/>
  <c r="P536" i="7"/>
  <c r="M537" i="7"/>
  <c r="N537" i="7"/>
  <c r="O537" i="7"/>
  <c r="P537" i="7"/>
  <c r="M538" i="7"/>
  <c r="N538" i="7"/>
  <c r="O538" i="7"/>
  <c r="P538" i="7"/>
  <c r="M539" i="7"/>
  <c r="N539" i="7"/>
  <c r="O539" i="7"/>
  <c r="P539" i="7"/>
  <c r="M540" i="7"/>
  <c r="N540" i="7"/>
  <c r="O540" i="7"/>
  <c r="P540" i="7"/>
  <c r="M541" i="7"/>
  <c r="N541" i="7"/>
  <c r="O541" i="7"/>
  <c r="P541" i="7"/>
  <c r="M542" i="7"/>
  <c r="N542" i="7"/>
  <c r="O542" i="7"/>
  <c r="P542" i="7"/>
  <c r="M543" i="7"/>
  <c r="N543" i="7"/>
  <c r="O543" i="7"/>
  <c r="P543" i="7"/>
  <c r="M544" i="7"/>
  <c r="N544" i="7"/>
  <c r="O544" i="7"/>
  <c r="P544" i="7"/>
  <c r="M545" i="7"/>
  <c r="N545" i="7"/>
  <c r="O545" i="7"/>
  <c r="P545" i="7"/>
  <c r="M546" i="7"/>
  <c r="N546" i="7"/>
  <c r="O546" i="7"/>
  <c r="P546" i="7"/>
  <c r="M547" i="7"/>
  <c r="N547" i="7"/>
  <c r="O547" i="7"/>
  <c r="P547" i="7"/>
  <c r="M548" i="7"/>
  <c r="N548" i="7"/>
  <c r="O548" i="7"/>
  <c r="P548" i="7"/>
  <c r="M549" i="7"/>
  <c r="N549" i="7"/>
  <c r="O549" i="7"/>
  <c r="P549" i="7"/>
  <c r="M550" i="7"/>
  <c r="N550" i="7"/>
  <c r="O550" i="7"/>
  <c r="P550" i="7"/>
  <c r="M551" i="7"/>
  <c r="N551" i="7"/>
  <c r="O551" i="7"/>
  <c r="P551" i="7"/>
  <c r="M552" i="7"/>
  <c r="N552" i="7"/>
  <c r="O552" i="7"/>
  <c r="P552" i="7"/>
  <c r="R552" i="7"/>
  <c r="S552" i="7"/>
  <c r="M553" i="7"/>
  <c r="N553" i="7"/>
  <c r="O553" i="7"/>
  <c r="P553" i="7"/>
  <c r="M554" i="7"/>
  <c r="N554" i="7"/>
  <c r="O554" i="7"/>
  <c r="P554" i="7"/>
  <c r="M555" i="7"/>
  <c r="N555" i="7"/>
  <c r="O555" i="7"/>
  <c r="P555" i="7"/>
  <c r="M556" i="7"/>
  <c r="N556" i="7"/>
  <c r="O556" i="7"/>
  <c r="P556" i="7"/>
  <c r="M557" i="7"/>
  <c r="N557" i="7"/>
  <c r="O557" i="7"/>
  <c r="P557" i="7"/>
  <c r="M558" i="7"/>
  <c r="N558" i="7"/>
  <c r="O558" i="7"/>
  <c r="P558" i="7"/>
  <c r="M559" i="7"/>
  <c r="N559" i="7"/>
  <c r="O559" i="7"/>
  <c r="P559" i="7"/>
  <c r="M560" i="7"/>
  <c r="N560" i="7"/>
  <c r="O560" i="7"/>
  <c r="P560" i="7"/>
  <c r="M561" i="7"/>
  <c r="N561" i="7"/>
  <c r="O561" i="7"/>
  <c r="P561" i="7"/>
  <c r="M562" i="7"/>
  <c r="N562" i="7"/>
  <c r="O562" i="7"/>
  <c r="P562" i="7"/>
  <c r="M563" i="7"/>
  <c r="N563" i="7"/>
  <c r="O563" i="7"/>
  <c r="P563" i="7"/>
  <c r="M564" i="7"/>
  <c r="N564" i="7"/>
  <c r="O564" i="7"/>
  <c r="P564" i="7"/>
  <c r="M565" i="7"/>
  <c r="N565" i="7"/>
  <c r="O565" i="7"/>
  <c r="P565" i="7"/>
  <c r="M566" i="7"/>
  <c r="N566" i="7"/>
  <c r="O566" i="7"/>
  <c r="P566" i="7"/>
  <c r="M567" i="7"/>
  <c r="N567" i="7"/>
  <c r="O567" i="7"/>
  <c r="P567" i="7"/>
  <c r="M568" i="7"/>
  <c r="N568" i="7"/>
  <c r="O568" i="7"/>
  <c r="P568" i="7"/>
  <c r="M569" i="7"/>
  <c r="N569" i="7"/>
  <c r="O569" i="7"/>
  <c r="P569" i="7"/>
  <c r="M570" i="7"/>
  <c r="N570" i="7"/>
  <c r="O570" i="7"/>
  <c r="P570" i="7"/>
  <c r="R570" i="7"/>
  <c r="S570" i="7"/>
  <c r="M571" i="7"/>
  <c r="N571" i="7"/>
  <c r="O571" i="7"/>
  <c r="P571" i="7"/>
  <c r="M572" i="7"/>
  <c r="N572" i="7"/>
  <c r="O572" i="7"/>
  <c r="P572" i="7"/>
  <c r="Q572" i="7"/>
  <c r="R572" i="7"/>
  <c r="S572" i="7"/>
  <c r="M573" i="7"/>
  <c r="N573" i="7"/>
  <c r="O573" i="7"/>
  <c r="P573" i="7"/>
  <c r="M574" i="7"/>
  <c r="N574" i="7"/>
  <c r="O574" i="7"/>
  <c r="P574" i="7"/>
  <c r="M575" i="7"/>
  <c r="N575" i="7"/>
  <c r="O575" i="7"/>
  <c r="P575" i="7"/>
  <c r="M576" i="7"/>
  <c r="N576" i="7"/>
  <c r="O576" i="7"/>
  <c r="P576" i="7"/>
  <c r="M577" i="7"/>
  <c r="N577" i="7"/>
  <c r="O577" i="7"/>
  <c r="P577" i="7"/>
  <c r="R577" i="7"/>
  <c r="S577" i="7"/>
  <c r="M578" i="7"/>
  <c r="N578" i="7"/>
  <c r="O578" i="7"/>
  <c r="P578" i="7"/>
  <c r="M579" i="7"/>
  <c r="N579" i="7"/>
  <c r="O579" i="7"/>
  <c r="P579" i="7"/>
  <c r="M580" i="7"/>
  <c r="N580" i="7"/>
  <c r="O580" i="7"/>
  <c r="P580" i="7"/>
  <c r="M581" i="7"/>
  <c r="N581" i="7"/>
  <c r="O581" i="7"/>
  <c r="P581" i="7"/>
  <c r="M582" i="7"/>
  <c r="N582" i="7"/>
  <c r="O582" i="7"/>
  <c r="P582" i="7"/>
  <c r="M583" i="7"/>
  <c r="N583" i="7"/>
  <c r="O583" i="7"/>
  <c r="P583" i="7"/>
  <c r="M584" i="7"/>
  <c r="N584" i="7"/>
  <c r="O584" i="7"/>
  <c r="P584" i="7"/>
  <c r="M585" i="7"/>
  <c r="N585" i="7"/>
  <c r="O585" i="7"/>
  <c r="P585" i="7"/>
  <c r="M586" i="7"/>
  <c r="N586" i="7"/>
  <c r="O586" i="7"/>
  <c r="P586" i="7"/>
  <c r="S586" i="7"/>
  <c r="M587" i="7"/>
  <c r="N587" i="7"/>
  <c r="O587" i="7"/>
  <c r="P587" i="7"/>
  <c r="M588" i="7"/>
  <c r="N588" i="7"/>
  <c r="O588" i="7"/>
  <c r="P588" i="7"/>
  <c r="M589" i="7"/>
  <c r="N589" i="7"/>
  <c r="O589" i="7"/>
  <c r="P589" i="7"/>
  <c r="M590" i="7"/>
  <c r="N590" i="7"/>
  <c r="O590" i="7"/>
  <c r="P590" i="7"/>
  <c r="Q590" i="7"/>
  <c r="R590" i="7"/>
  <c r="S590" i="7"/>
  <c r="M591" i="7"/>
  <c r="N591" i="7"/>
  <c r="O591" i="7"/>
  <c r="P591" i="7"/>
  <c r="M592" i="7"/>
  <c r="N592" i="7"/>
  <c r="O592" i="7"/>
  <c r="P592" i="7"/>
  <c r="Q592" i="7"/>
  <c r="R592" i="7"/>
  <c r="S592" i="7"/>
  <c r="M593" i="7"/>
  <c r="N593" i="7"/>
  <c r="O593" i="7"/>
  <c r="P593" i="7"/>
  <c r="R593" i="7"/>
  <c r="S593" i="7"/>
  <c r="M594" i="7"/>
  <c r="N594" i="7"/>
  <c r="O594" i="7"/>
  <c r="P594" i="7"/>
  <c r="M595" i="7"/>
  <c r="N595" i="7"/>
  <c r="O595" i="7"/>
  <c r="P595" i="7"/>
  <c r="M596" i="7"/>
  <c r="N596" i="7"/>
  <c r="O596" i="7"/>
  <c r="P596" i="7"/>
  <c r="R596" i="7"/>
  <c r="S596" i="7"/>
  <c r="M597" i="7"/>
  <c r="N597" i="7"/>
  <c r="O597" i="7"/>
  <c r="P597" i="7"/>
  <c r="M598" i="7"/>
  <c r="N598" i="7"/>
  <c r="O598" i="7"/>
  <c r="P598" i="7"/>
  <c r="M599" i="7"/>
  <c r="N599" i="7"/>
  <c r="O599" i="7"/>
  <c r="P599" i="7"/>
  <c r="M600" i="7"/>
  <c r="N600" i="7"/>
  <c r="O600" i="7"/>
  <c r="P600" i="7"/>
  <c r="M601" i="7"/>
  <c r="N601" i="7"/>
  <c r="O601" i="7"/>
  <c r="P601" i="7"/>
  <c r="M602" i="7"/>
  <c r="N602" i="7"/>
  <c r="O602" i="7"/>
  <c r="P602" i="7"/>
  <c r="M603" i="7"/>
  <c r="N603" i="7"/>
  <c r="O603" i="7"/>
  <c r="P603" i="7"/>
  <c r="M604" i="7"/>
  <c r="N604" i="7"/>
  <c r="O604" i="7"/>
  <c r="P604" i="7"/>
  <c r="M605" i="7"/>
  <c r="N605" i="7"/>
  <c r="O605" i="7"/>
  <c r="P605" i="7"/>
  <c r="M606" i="7"/>
  <c r="N606" i="7"/>
  <c r="O606" i="7"/>
  <c r="P606" i="7"/>
  <c r="M607" i="7"/>
  <c r="N607" i="7"/>
  <c r="O607" i="7"/>
  <c r="P607" i="7"/>
  <c r="M608" i="7"/>
  <c r="N608" i="7"/>
  <c r="O608" i="7"/>
  <c r="P608" i="7"/>
  <c r="M609" i="7"/>
  <c r="N609" i="7"/>
  <c r="O609" i="7"/>
  <c r="P609" i="7"/>
  <c r="M610" i="7"/>
  <c r="N610" i="7"/>
  <c r="O610" i="7"/>
  <c r="P610" i="7"/>
  <c r="Q610" i="7"/>
  <c r="R610" i="7"/>
  <c r="S610" i="7"/>
  <c r="M611" i="7"/>
  <c r="N611" i="7"/>
  <c r="O611" i="7"/>
  <c r="P611" i="7"/>
  <c r="Q611" i="7"/>
  <c r="R611" i="7"/>
  <c r="S611" i="7"/>
  <c r="M612" i="7"/>
  <c r="N612" i="7"/>
  <c r="O612" i="7"/>
  <c r="P612" i="7"/>
  <c r="S612" i="7"/>
  <c r="M613" i="7"/>
  <c r="N613" i="7"/>
  <c r="O613" i="7"/>
  <c r="P613" i="7"/>
  <c r="Q613" i="7"/>
  <c r="R613" i="7"/>
  <c r="S613" i="7"/>
  <c r="M614" i="7"/>
  <c r="N614" i="7"/>
  <c r="O614" i="7"/>
  <c r="P614" i="7"/>
  <c r="M615" i="7"/>
  <c r="N615" i="7"/>
  <c r="O615" i="7"/>
  <c r="P615" i="7"/>
  <c r="M616" i="7"/>
  <c r="N616" i="7"/>
  <c r="O616" i="7"/>
  <c r="P616" i="7"/>
  <c r="R616" i="7"/>
  <c r="S616" i="7"/>
  <c r="M617" i="7"/>
  <c r="N617" i="7"/>
  <c r="O617" i="7"/>
  <c r="P617" i="7"/>
  <c r="Q617" i="7"/>
  <c r="R617" i="7"/>
  <c r="M618" i="7"/>
  <c r="N618" i="7"/>
  <c r="O618" i="7"/>
  <c r="P618" i="7"/>
  <c r="M619" i="7"/>
  <c r="N619" i="7"/>
  <c r="O619" i="7"/>
  <c r="P619" i="7"/>
  <c r="M620" i="7"/>
  <c r="N620" i="7"/>
  <c r="O620" i="7"/>
  <c r="P620" i="7"/>
  <c r="M621" i="7"/>
  <c r="N621" i="7"/>
  <c r="O621" i="7"/>
  <c r="P621" i="7"/>
  <c r="M622" i="7"/>
  <c r="N622" i="7"/>
  <c r="O622" i="7"/>
  <c r="P622" i="7"/>
  <c r="M623" i="7"/>
  <c r="N623" i="7"/>
  <c r="O623" i="7"/>
  <c r="P623" i="7"/>
  <c r="M624" i="7"/>
  <c r="N624" i="7"/>
  <c r="O624" i="7"/>
  <c r="P624" i="7"/>
  <c r="M625" i="7"/>
  <c r="N625" i="7"/>
  <c r="O625" i="7"/>
  <c r="P625" i="7"/>
  <c r="M626" i="7"/>
  <c r="N626" i="7"/>
  <c r="O626" i="7"/>
  <c r="P626" i="7"/>
  <c r="M627" i="7"/>
  <c r="N627" i="7"/>
  <c r="O627" i="7"/>
  <c r="P627" i="7"/>
  <c r="M628" i="7"/>
  <c r="N628" i="7"/>
  <c r="O628" i="7"/>
  <c r="P628" i="7"/>
  <c r="M629" i="7"/>
  <c r="N629" i="7"/>
  <c r="O629" i="7"/>
  <c r="P629" i="7"/>
  <c r="Q629" i="7"/>
  <c r="M630" i="7"/>
  <c r="N630" i="7"/>
  <c r="O630" i="7"/>
  <c r="P630" i="7"/>
  <c r="Q630" i="7"/>
  <c r="R630" i="7"/>
  <c r="M631" i="7"/>
  <c r="N631" i="7"/>
  <c r="O631" i="7"/>
  <c r="P631" i="7"/>
  <c r="M632" i="7"/>
  <c r="N632" i="7"/>
  <c r="O632" i="7"/>
  <c r="P632" i="7"/>
  <c r="Q632" i="7"/>
  <c r="R632" i="7"/>
  <c r="S632" i="7"/>
  <c r="M633" i="7"/>
  <c r="N633" i="7"/>
  <c r="O633" i="7"/>
  <c r="P633" i="7"/>
  <c r="M634" i="7"/>
  <c r="N634" i="7"/>
  <c r="O634" i="7"/>
  <c r="P634" i="7"/>
  <c r="M635" i="7"/>
  <c r="N635" i="7"/>
  <c r="O635" i="7"/>
  <c r="P635" i="7"/>
  <c r="M636" i="7"/>
  <c r="N636" i="7"/>
  <c r="O636" i="7"/>
  <c r="P636" i="7"/>
  <c r="M637" i="7"/>
  <c r="N637" i="7"/>
  <c r="O637" i="7"/>
  <c r="P637" i="7"/>
  <c r="M638" i="7"/>
  <c r="N638" i="7"/>
  <c r="O638" i="7"/>
  <c r="P638" i="7"/>
  <c r="M639" i="7"/>
  <c r="N639" i="7"/>
  <c r="O639" i="7"/>
  <c r="P639" i="7"/>
  <c r="M640" i="7"/>
  <c r="N640" i="7"/>
  <c r="O640" i="7"/>
  <c r="P640" i="7"/>
  <c r="M641" i="7"/>
  <c r="N641" i="7"/>
  <c r="O641" i="7"/>
  <c r="P641" i="7"/>
  <c r="M642" i="7"/>
  <c r="N642" i="7"/>
  <c r="O642" i="7"/>
  <c r="P642" i="7"/>
  <c r="M643" i="7"/>
  <c r="N643" i="7"/>
  <c r="O643" i="7"/>
  <c r="P643" i="7"/>
  <c r="M644" i="7"/>
  <c r="N644" i="7"/>
  <c r="O644" i="7"/>
  <c r="P644" i="7"/>
  <c r="M645" i="7"/>
  <c r="N645" i="7"/>
  <c r="O645" i="7"/>
  <c r="P645" i="7"/>
  <c r="M646" i="7"/>
  <c r="N646" i="7"/>
  <c r="O646" i="7"/>
  <c r="P646" i="7"/>
  <c r="M647" i="7"/>
  <c r="N647" i="7"/>
  <c r="O647" i="7"/>
  <c r="P647" i="7"/>
  <c r="M648" i="7"/>
  <c r="N648" i="7"/>
  <c r="O648" i="7"/>
  <c r="P648" i="7"/>
  <c r="M649" i="7"/>
  <c r="N649" i="7"/>
  <c r="O649" i="7"/>
  <c r="P649" i="7"/>
  <c r="M650" i="7"/>
  <c r="N650" i="7"/>
  <c r="O650" i="7"/>
  <c r="P650" i="7"/>
  <c r="R650" i="7"/>
  <c r="S650" i="7"/>
  <c r="M651" i="7"/>
  <c r="N651" i="7"/>
  <c r="O651" i="7"/>
  <c r="P651" i="7"/>
  <c r="S651" i="7"/>
  <c r="M652" i="7"/>
  <c r="N652" i="7"/>
  <c r="O652" i="7"/>
  <c r="P652" i="7"/>
  <c r="Q652" i="7"/>
  <c r="M653" i="7"/>
  <c r="N653" i="7"/>
  <c r="O653" i="7"/>
  <c r="P653" i="7"/>
  <c r="M654" i="7"/>
  <c r="N654" i="7"/>
  <c r="O654" i="7"/>
  <c r="P654" i="7"/>
  <c r="M655" i="7"/>
  <c r="N655" i="7"/>
  <c r="O655" i="7"/>
  <c r="P655" i="7"/>
  <c r="M656" i="7"/>
  <c r="N656" i="7"/>
  <c r="O656" i="7"/>
  <c r="P656" i="7"/>
  <c r="S656" i="7"/>
  <c r="M657" i="7"/>
  <c r="N657" i="7"/>
  <c r="O657" i="7"/>
  <c r="P657" i="7"/>
  <c r="M658" i="7"/>
  <c r="N658" i="7"/>
  <c r="O658" i="7"/>
  <c r="P658" i="7"/>
  <c r="M659" i="7"/>
  <c r="N659" i="7"/>
  <c r="O659" i="7"/>
  <c r="P659" i="7"/>
  <c r="M660" i="7"/>
  <c r="N660" i="7"/>
  <c r="O660" i="7"/>
  <c r="P660" i="7"/>
  <c r="M661" i="7"/>
  <c r="N661" i="7"/>
  <c r="O661" i="7"/>
  <c r="P661" i="7"/>
  <c r="M662" i="7"/>
  <c r="N662" i="7"/>
  <c r="O662" i="7"/>
  <c r="P662" i="7"/>
  <c r="M663" i="7"/>
  <c r="N663" i="7"/>
  <c r="O663" i="7"/>
  <c r="P663" i="7"/>
  <c r="M664" i="7"/>
  <c r="N664" i="7"/>
  <c r="O664" i="7"/>
  <c r="P664" i="7"/>
  <c r="M665" i="7"/>
  <c r="N665" i="7"/>
  <c r="O665" i="7"/>
  <c r="P665" i="7"/>
  <c r="M666" i="7"/>
  <c r="N666" i="7"/>
  <c r="O666" i="7"/>
  <c r="P666" i="7"/>
  <c r="S666" i="7"/>
  <c r="M667" i="7"/>
  <c r="N667" i="7"/>
  <c r="O667" i="7"/>
  <c r="P667" i="7"/>
  <c r="M668" i="7"/>
  <c r="N668" i="7"/>
  <c r="O668" i="7"/>
  <c r="P668" i="7"/>
  <c r="M669" i="7"/>
  <c r="N669" i="7"/>
  <c r="O669" i="7"/>
  <c r="P669" i="7"/>
  <c r="M670" i="7"/>
  <c r="N670" i="7"/>
  <c r="O670" i="7"/>
  <c r="P670" i="7"/>
  <c r="Q670" i="7"/>
  <c r="M671" i="7"/>
  <c r="N671" i="7"/>
  <c r="O671" i="7"/>
  <c r="P671" i="7"/>
  <c r="M672" i="7"/>
  <c r="N672" i="7"/>
  <c r="O672" i="7"/>
  <c r="P672" i="7"/>
  <c r="Q672" i="7"/>
  <c r="R672" i="7"/>
  <c r="M673" i="7"/>
  <c r="N673" i="7"/>
  <c r="O673" i="7"/>
  <c r="P673" i="7"/>
  <c r="Q673" i="7"/>
  <c r="M674" i="7"/>
  <c r="N674" i="7"/>
  <c r="O674" i="7"/>
  <c r="P674" i="7"/>
  <c r="M675" i="7"/>
  <c r="N675" i="7"/>
  <c r="O675" i="7"/>
  <c r="P675" i="7"/>
  <c r="M676" i="7"/>
  <c r="N676" i="7"/>
  <c r="O676" i="7"/>
  <c r="P676" i="7"/>
  <c r="M677" i="7"/>
  <c r="N677" i="7"/>
  <c r="O677" i="7"/>
  <c r="P677" i="7"/>
  <c r="M678" i="7"/>
  <c r="N678" i="7"/>
  <c r="O678" i="7"/>
  <c r="P678" i="7"/>
  <c r="M679" i="7"/>
  <c r="N679" i="7"/>
  <c r="O679" i="7"/>
  <c r="P679" i="7"/>
  <c r="M680" i="7"/>
  <c r="N680" i="7"/>
  <c r="O680" i="7"/>
  <c r="P680" i="7"/>
  <c r="M681" i="7"/>
  <c r="N681" i="7"/>
  <c r="O681" i="7"/>
  <c r="P681" i="7"/>
  <c r="M682" i="7"/>
  <c r="N682" i="7"/>
  <c r="O682" i="7"/>
  <c r="P682" i="7"/>
  <c r="M683" i="7"/>
  <c r="N683" i="7"/>
  <c r="O683" i="7"/>
  <c r="P683" i="7"/>
  <c r="M684" i="7"/>
  <c r="N684" i="7"/>
  <c r="O684" i="7"/>
  <c r="P684" i="7"/>
  <c r="M685" i="7"/>
  <c r="N685" i="7"/>
  <c r="O685" i="7"/>
  <c r="P685" i="7"/>
  <c r="M686" i="7"/>
  <c r="N686" i="7"/>
  <c r="O686" i="7"/>
  <c r="P686" i="7"/>
  <c r="M687" i="7"/>
  <c r="N687" i="7"/>
  <c r="O687" i="7"/>
  <c r="P687" i="7"/>
  <c r="R687" i="7"/>
  <c r="M688" i="7"/>
  <c r="N688" i="7"/>
  <c r="O688" i="7"/>
  <c r="P688" i="7"/>
  <c r="M689" i="7"/>
  <c r="N689" i="7"/>
  <c r="O689" i="7"/>
  <c r="P689" i="7"/>
  <c r="R689" i="7"/>
  <c r="S689" i="7"/>
  <c r="M690" i="7"/>
  <c r="N690" i="7"/>
  <c r="O690" i="7"/>
  <c r="P690" i="7"/>
  <c r="M691" i="7"/>
  <c r="N691" i="7"/>
  <c r="O691" i="7"/>
  <c r="P691" i="7"/>
  <c r="M692" i="7"/>
  <c r="N692" i="7"/>
  <c r="O692" i="7"/>
  <c r="P692" i="7"/>
  <c r="R692" i="7"/>
  <c r="S692" i="7"/>
  <c r="M693" i="7"/>
  <c r="N693" i="7"/>
  <c r="O693" i="7"/>
  <c r="P693" i="7"/>
  <c r="M694" i="7"/>
  <c r="N694" i="7"/>
  <c r="O694" i="7"/>
  <c r="P694" i="7"/>
  <c r="M695" i="7"/>
  <c r="N695" i="7"/>
  <c r="O695" i="7"/>
  <c r="P695" i="7"/>
  <c r="Q695" i="7"/>
  <c r="S695" i="7"/>
  <c r="M696" i="7"/>
  <c r="N696" i="7"/>
  <c r="O696" i="7"/>
  <c r="P696" i="7"/>
  <c r="M697" i="7"/>
  <c r="N697" i="7"/>
  <c r="O697" i="7"/>
  <c r="P697" i="7"/>
  <c r="M698" i="7"/>
  <c r="N698" i="7"/>
  <c r="O698" i="7"/>
  <c r="P698" i="7"/>
  <c r="M699" i="7"/>
  <c r="N699" i="7"/>
  <c r="O699" i="7"/>
  <c r="P699" i="7"/>
  <c r="M700" i="7"/>
  <c r="N700" i="7"/>
  <c r="O700" i="7"/>
  <c r="P700" i="7"/>
  <c r="M701" i="7"/>
  <c r="N701" i="7"/>
  <c r="O701" i="7"/>
  <c r="P701" i="7"/>
  <c r="M702" i="7"/>
  <c r="N702" i="7"/>
  <c r="O702" i="7"/>
  <c r="P702" i="7"/>
  <c r="M703" i="7"/>
  <c r="N703" i="7"/>
  <c r="O703" i="7"/>
  <c r="P703" i="7"/>
  <c r="M704" i="7"/>
  <c r="N704" i="7"/>
  <c r="O704" i="7"/>
  <c r="P704" i="7"/>
  <c r="M705" i="7"/>
  <c r="N705" i="7"/>
  <c r="O705" i="7"/>
  <c r="P705" i="7"/>
  <c r="M706" i="7"/>
  <c r="N706" i="7"/>
  <c r="O706" i="7"/>
  <c r="P706" i="7"/>
  <c r="M707" i="7"/>
  <c r="N707" i="7"/>
  <c r="O707" i="7"/>
  <c r="P707" i="7"/>
  <c r="M708" i="7"/>
  <c r="N708" i="7"/>
  <c r="O708" i="7"/>
  <c r="P708" i="7"/>
  <c r="M709" i="7"/>
  <c r="N709" i="7"/>
  <c r="O709" i="7"/>
  <c r="P709" i="7"/>
  <c r="Q709" i="7"/>
  <c r="R709" i="7"/>
  <c r="M710" i="7"/>
  <c r="N710" i="7"/>
  <c r="O710" i="7"/>
  <c r="P710" i="7"/>
  <c r="M711" i="7"/>
  <c r="N711" i="7"/>
  <c r="O711" i="7"/>
  <c r="P711" i="7"/>
  <c r="Q711" i="7"/>
  <c r="R711" i="7"/>
  <c r="M712" i="7"/>
  <c r="N712" i="7"/>
  <c r="O712" i="7"/>
  <c r="P712" i="7"/>
  <c r="Q712" i="7"/>
  <c r="R712" i="7"/>
  <c r="S712" i="7"/>
  <c r="M713" i="7"/>
  <c r="N713" i="7"/>
  <c r="O713" i="7"/>
  <c r="P713" i="7"/>
  <c r="S713" i="7"/>
  <c r="M714" i="7"/>
  <c r="N714" i="7"/>
  <c r="O714" i="7"/>
  <c r="P714" i="7"/>
  <c r="M715" i="7"/>
  <c r="N715" i="7"/>
  <c r="O715" i="7"/>
  <c r="P715" i="7"/>
  <c r="M716" i="7"/>
  <c r="N716" i="7"/>
  <c r="O716" i="7"/>
  <c r="P716" i="7"/>
  <c r="Q716" i="7"/>
  <c r="R716" i="7"/>
  <c r="M717" i="7"/>
  <c r="N717" i="7"/>
  <c r="O717" i="7"/>
  <c r="P717" i="7"/>
  <c r="M718" i="7"/>
  <c r="N718" i="7"/>
  <c r="O718" i="7"/>
  <c r="P718" i="7"/>
  <c r="M719" i="7"/>
  <c r="N719" i="7"/>
  <c r="O719" i="7"/>
  <c r="P719" i="7"/>
  <c r="R719" i="7"/>
  <c r="M720" i="7"/>
  <c r="N720" i="7"/>
  <c r="O720" i="7"/>
  <c r="P720" i="7"/>
  <c r="M721" i="7"/>
  <c r="N721" i="7"/>
  <c r="O721" i="7"/>
  <c r="P721" i="7"/>
  <c r="M722" i="7"/>
  <c r="N722" i="7"/>
  <c r="O722" i="7"/>
  <c r="P722" i="7"/>
  <c r="M723" i="7"/>
  <c r="N723" i="7"/>
  <c r="O723" i="7"/>
  <c r="P723" i="7"/>
  <c r="M724" i="7"/>
  <c r="N724" i="7"/>
  <c r="O724" i="7"/>
  <c r="P724" i="7"/>
  <c r="M725" i="7"/>
  <c r="N725" i="7"/>
  <c r="O725" i="7"/>
  <c r="P725" i="7"/>
  <c r="M726" i="7"/>
  <c r="N726" i="7"/>
  <c r="O726" i="7"/>
  <c r="P726" i="7"/>
  <c r="M727" i="7"/>
  <c r="N727" i="7"/>
  <c r="O727" i="7"/>
  <c r="P727" i="7"/>
  <c r="M728" i="7"/>
  <c r="N728" i="7"/>
  <c r="O728" i="7"/>
  <c r="P728" i="7"/>
  <c r="M729" i="7"/>
  <c r="N729" i="7"/>
  <c r="O729" i="7"/>
  <c r="P729" i="7"/>
  <c r="Q729" i="7"/>
  <c r="R729" i="7"/>
  <c r="M730" i="7"/>
  <c r="N730" i="7"/>
  <c r="O730" i="7"/>
  <c r="P730" i="7"/>
  <c r="M731" i="7"/>
  <c r="N731" i="7"/>
  <c r="O731" i="7"/>
  <c r="P731" i="7"/>
  <c r="M732" i="7"/>
  <c r="N732" i="7"/>
  <c r="O732" i="7"/>
  <c r="P732" i="7"/>
  <c r="Q732" i="7"/>
  <c r="R732" i="7"/>
  <c r="M733" i="7"/>
  <c r="N733" i="7"/>
  <c r="O733" i="7"/>
  <c r="P733" i="7"/>
  <c r="M734" i="7"/>
  <c r="N734" i="7"/>
  <c r="O734" i="7"/>
  <c r="P734" i="7"/>
  <c r="M735" i="7"/>
  <c r="N735" i="7"/>
  <c r="O735" i="7"/>
  <c r="P735" i="7"/>
  <c r="M736" i="7"/>
  <c r="N736" i="7"/>
  <c r="O736" i="7"/>
  <c r="P736" i="7"/>
  <c r="M737" i="7"/>
  <c r="N737" i="7"/>
  <c r="O737" i="7"/>
  <c r="P737" i="7"/>
  <c r="M738" i="7"/>
  <c r="N738" i="7"/>
  <c r="O738" i="7"/>
  <c r="P738" i="7"/>
  <c r="M739" i="7"/>
  <c r="N739" i="7"/>
  <c r="O739" i="7"/>
  <c r="P739" i="7"/>
  <c r="M740" i="7"/>
  <c r="N740" i="7"/>
  <c r="O740" i="7"/>
  <c r="P740" i="7"/>
  <c r="M741" i="7"/>
  <c r="N741" i="7"/>
  <c r="O741" i="7"/>
  <c r="P741" i="7"/>
  <c r="M742" i="7"/>
  <c r="N742" i="7"/>
  <c r="O742" i="7"/>
  <c r="P742" i="7"/>
  <c r="M743" i="7"/>
  <c r="N743" i="7"/>
  <c r="O743" i="7"/>
  <c r="P743" i="7"/>
  <c r="M744" i="7"/>
  <c r="N744" i="7"/>
  <c r="O744" i="7"/>
  <c r="P744" i="7"/>
  <c r="M745" i="7"/>
  <c r="N745" i="7"/>
  <c r="O745" i="7"/>
  <c r="P745" i="7"/>
  <c r="Q745" i="7"/>
  <c r="R745" i="7"/>
  <c r="S745" i="7"/>
  <c r="M746" i="7"/>
  <c r="N746" i="7"/>
  <c r="O746" i="7"/>
  <c r="P746" i="7"/>
  <c r="M747" i="7"/>
  <c r="N747" i="7"/>
  <c r="O747" i="7"/>
  <c r="P747" i="7"/>
  <c r="M748" i="7"/>
  <c r="N748" i="7"/>
  <c r="O748" i="7"/>
  <c r="P748" i="7"/>
  <c r="M749" i="7"/>
  <c r="N749" i="7"/>
  <c r="O749" i="7"/>
  <c r="P749" i="7"/>
  <c r="S749" i="7"/>
  <c r="M750" i="7"/>
  <c r="N750" i="7"/>
  <c r="O750" i="7"/>
  <c r="P750" i="7"/>
  <c r="M751" i="7"/>
  <c r="N751" i="7"/>
  <c r="O751" i="7"/>
  <c r="P751" i="7"/>
  <c r="Q751" i="7"/>
  <c r="M752" i="7"/>
  <c r="N752" i="7"/>
  <c r="O752" i="7"/>
  <c r="P752" i="7"/>
  <c r="S752" i="7"/>
  <c r="M753" i="7"/>
  <c r="N753" i="7"/>
  <c r="O753" i="7"/>
  <c r="P753" i="7"/>
  <c r="R753" i="7"/>
  <c r="M754" i="7"/>
  <c r="N754" i="7"/>
  <c r="O754" i="7"/>
  <c r="P754" i="7"/>
  <c r="M755" i="7"/>
  <c r="N755" i="7"/>
  <c r="O755" i="7"/>
  <c r="P755" i="7"/>
  <c r="M756" i="7"/>
  <c r="N756" i="7"/>
  <c r="O756" i="7"/>
  <c r="P756" i="7"/>
  <c r="M757" i="7"/>
  <c r="N757" i="7"/>
  <c r="O757" i="7"/>
  <c r="P757" i="7"/>
  <c r="M758" i="7"/>
  <c r="N758" i="7"/>
  <c r="O758" i="7"/>
  <c r="P758" i="7"/>
  <c r="M759" i="7"/>
  <c r="N759" i="7"/>
  <c r="O759" i="7"/>
  <c r="P759" i="7"/>
  <c r="Q759" i="7"/>
  <c r="M760" i="7"/>
  <c r="N760" i="7"/>
  <c r="O760" i="7"/>
  <c r="P760" i="7"/>
  <c r="M761" i="7"/>
  <c r="N761" i="7"/>
  <c r="O761" i="7"/>
  <c r="P761" i="7"/>
  <c r="M762" i="7"/>
  <c r="N762" i="7"/>
  <c r="O762" i="7"/>
  <c r="P762" i="7"/>
  <c r="M763" i="7"/>
  <c r="N763" i="7"/>
  <c r="O763" i="7"/>
  <c r="P763" i="7"/>
  <c r="M764" i="7"/>
  <c r="N764" i="7"/>
  <c r="O764" i="7"/>
  <c r="P764" i="7"/>
  <c r="M765" i="7"/>
  <c r="N765" i="7"/>
  <c r="O765" i="7"/>
  <c r="P765" i="7"/>
  <c r="S765" i="7"/>
  <c r="M766" i="7"/>
  <c r="N766" i="7"/>
  <c r="O766" i="7"/>
  <c r="P766" i="7"/>
  <c r="M767" i="7"/>
  <c r="N767" i="7"/>
  <c r="O767" i="7"/>
  <c r="P767" i="7"/>
  <c r="M768" i="7"/>
  <c r="N768" i="7"/>
  <c r="O768" i="7"/>
  <c r="P768" i="7"/>
  <c r="M769" i="7"/>
  <c r="N769" i="7"/>
  <c r="O769" i="7"/>
  <c r="P769" i="7"/>
  <c r="Q769" i="7"/>
  <c r="R769" i="7"/>
  <c r="M770" i="7"/>
  <c r="N770" i="7"/>
  <c r="O770" i="7"/>
  <c r="P770" i="7"/>
  <c r="M771" i="7"/>
  <c r="N771" i="7"/>
  <c r="O771" i="7"/>
  <c r="P771" i="7"/>
  <c r="M772" i="7"/>
  <c r="N772" i="7"/>
  <c r="O772" i="7"/>
  <c r="P772" i="7"/>
  <c r="R772" i="7"/>
  <c r="S772" i="7"/>
  <c r="M773" i="7"/>
  <c r="N773" i="7"/>
  <c r="O773" i="7"/>
  <c r="P773" i="7"/>
  <c r="M774" i="7"/>
  <c r="N774" i="7"/>
  <c r="O774" i="7"/>
  <c r="P774" i="7"/>
  <c r="Q774" i="7"/>
  <c r="R774" i="7"/>
  <c r="M775" i="7"/>
  <c r="N775" i="7"/>
  <c r="O775" i="7"/>
  <c r="P775" i="7"/>
  <c r="Q775" i="7"/>
  <c r="M776" i="7"/>
  <c r="N776" i="7"/>
  <c r="O776" i="7"/>
  <c r="P776" i="7"/>
  <c r="M777" i="7"/>
  <c r="N777" i="7"/>
  <c r="O777" i="7"/>
  <c r="P777" i="7"/>
  <c r="M778" i="7"/>
  <c r="N778" i="7"/>
  <c r="O778" i="7"/>
  <c r="P778" i="7"/>
  <c r="M779" i="7"/>
  <c r="N779" i="7"/>
  <c r="O779" i="7"/>
  <c r="P779" i="7"/>
  <c r="M780" i="7"/>
  <c r="N780" i="7"/>
  <c r="O780" i="7"/>
  <c r="P780" i="7"/>
  <c r="M781" i="7"/>
  <c r="N781" i="7"/>
  <c r="O781" i="7"/>
  <c r="P781" i="7"/>
  <c r="M782" i="7"/>
  <c r="N782" i="7"/>
  <c r="O782" i="7"/>
  <c r="P782" i="7"/>
  <c r="M783" i="7"/>
  <c r="N783" i="7"/>
  <c r="O783" i="7"/>
  <c r="P783" i="7"/>
  <c r="M784" i="7"/>
  <c r="N784" i="7"/>
  <c r="O784" i="7"/>
  <c r="P784" i="7"/>
  <c r="M785" i="7"/>
  <c r="N785" i="7"/>
  <c r="O785" i="7"/>
  <c r="P785" i="7"/>
  <c r="M786" i="7"/>
  <c r="N786" i="7"/>
  <c r="O786" i="7"/>
  <c r="P786" i="7"/>
  <c r="M787" i="7"/>
  <c r="N787" i="7"/>
  <c r="O787" i="7"/>
  <c r="P787" i="7"/>
  <c r="M788" i="7"/>
  <c r="N788" i="7"/>
  <c r="O788" i="7"/>
  <c r="P788" i="7"/>
  <c r="M789" i="7"/>
  <c r="N789" i="7"/>
  <c r="O789" i="7"/>
  <c r="P789" i="7"/>
  <c r="Q789" i="7"/>
  <c r="S789" i="7"/>
  <c r="M790" i="7"/>
  <c r="N790" i="7"/>
  <c r="O790" i="7"/>
  <c r="P790" i="7"/>
  <c r="M791" i="7"/>
  <c r="N791" i="7"/>
  <c r="O791" i="7"/>
  <c r="P791" i="7"/>
  <c r="Q791" i="7"/>
  <c r="R791" i="7"/>
  <c r="M792" i="7"/>
  <c r="N792" i="7"/>
  <c r="O792" i="7"/>
  <c r="P792" i="7"/>
  <c r="Q792" i="7"/>
  <c r="S792" i="7"/>
  <c r="M793" i="7"/>
  <c r="N793" i="7"/>
  <c r="O793" i="7"/>
  <c r="P793" i="7"/>
  <c r="M794" i="7"/>
  <c r="N794" i="7"/>
  <c r="O794" i="7"/>
  <c r="P794" i="7"/>
  <c r="M795" i="7"/>
  <c r="N795" i="7"/>
  <c r="O795" i="7"/>
  <c r="P795" i="7"/>
  <c r="M796" i="7"/>
  <c r="N796" i="7"/>
  <c r="O796" i="7"/>
  <c r="P796" i="7"/>
  <c r="M797" i="7"/>
  <c r="N797" i="7"/>
  <c r="O797" i="7"/>
  <c r="P797" i="7"/>
  <c r="Q797" i="7"/>
  <c r="M798" i="7"/>
  <c r="N798" i="7"/>
  <c r="O798" i="7"/>
  <c r="P798" i="7"/>
  <c r="M799" i="7"/>
  <c r="N799" i="7"/>
  <c r="O799" i="7"/>
  <c r="P799" i="7"/>
  <c r="M800" i="7"/>
  <c r="N800" i="7"/>
  <c r="O800" i="7"/>
  <c r="P800" i="7"/>
  <c r="M801" i="7"/>
  <c r="N801" i="7"/>
  <c r="O801" i="7"/>
  <c r="P801" i="7"/>
  <c r="M802" i="7"/>
  <c r="N802" i="7"/>
  <c r="O802" i="7"/>
  <c r="P802" i="7"/>
  <c r="M803" i="7"/>
  <c r="N803" i="7"/>
  <c r="O803" i="7"/>
  <c r="P803" i="7"/>
  <c r="M804" i="7"/>
  <c r="N804" i="7"/>
  <c r="O804" i="7"/>
  <c r="P804" i="7"/>
  <c r="M805" i="7"/>
  <c r="N805" i="7"/>
  <c r="O805" i="7"/>
  <c r="P805" i="7"/>
  <c r="M806" i="7"/>
  <c r="N806" i="7"/>
  <c r="O806" i="7"/>
  <c r="P806" i="7"/>
  <c r="M807" i="7"/>
  <c r="N807" i="7"/>
  <c r="O807" i="7"/>
  <c r="P807" i="7"/>
  <c r="M808" i="7"/>
  <c r="N808" i="7"/>
  <c r="O808" i="7"/>
  <c r="P808" i="7"/>
  <c r="M809" i="7"/>
  <c r="N809" i="7"/>
  <c r="O809" i="7"/>
  <c r="P809" i="7"/>
  <c r="M810" i="7"/>
  <c r="N810" i="7"/>
  <c r="O810" i="7"/>
  <c r="P810" i="7"/>
  <c r="M811" i="7"/>
  <c r="N811" i="7"/>
  <c r="O811" i="7"/>
  <c r="P811" i="7"/>
  <c r="M812" i="7"/>
  <c r="N812" i="7"/>
  <c r="O812" i="7"/>
  <c r="P812" i="7"/>
  <c r="S812" i="7"/>
  <c r="M813" i="7"/>
  <c r="N813" i="7"/>
  <c r="O813" i="7"/>
  <c r="P813" i="7"/>
  <c r="M814" i="7"/>
  <c r="N814" i="7"/>
  <c r="O814" i="7"/>
  <c r="P814" i="7"/>
  <c r="S814" i="7"/>
  <c r="M815" i="7"/>
  <c r="N815" i="7"/>
  <c r="O815" i="7"/>
  <c r="P815" i="7"/>
  <c r="M816" i="7"/>
  <c r="N816" i="7"/>
  <c r="O816" i="7"/>
  <c r="P816" i="7"/>
  <c r="M817" i="7"/>
  <c r="N817" i="7"/>
  <c r="O817" i="7"/>
  <c r="P817" i="7"/>
  <c r="R817" i="7"/>
  <c r="S817" i="7"/>
  <c r="M818" i="7"/>
  <c r="N818" i="7"/>
  <c r="O818" i="7"/>
  <c r="P818" i="7"/>
  <c r="M819" i="7"/>
  <c r="N819" i="7"/>
  <c r="O819" i="7"/>
  <c r="P819" i="7"/>
  <c r="M820" i="7"/>
  <c r="N820" i="7"/>
  <c r="O820" i="7"/>
  <c r="P820" i="7"/>
  <c r="M821" i="7"/>
  <c r="N821" i="7"/>
  <c r="O821" i="7"/>
  <c r="P821" i="7"/>
  <c r="M822" i="7"/>
  <c r="N822" i="7"/>
  <c r="O822" i="7"/>
  <c r="P822" i="7"/>
  <c r="M823" i="7"/>
  <c r="N823" i="7"/>
  <c r="O823" i="7"/>
  <c r="P823" i="7"/>
  <c r="M824" i="7"/>
  <c r="N824" i="7"/>
  <c r="O824" i="7"/>
  <c r="P824" i="7"/>
  <c r="M825" i="7"/>
  <c r="N825" i="7"/>
  <c r="O825" i="7"/>
  <c r="P825" i="7"/>
  <c r="M826" i="7"/>
  <c r="N826" i="7"/>
  <c r="O826" i="7"/>
  <c r="P826" i="7"/>
  <c r="M827" i="7"/>
  <c r="N827" i="7"/>
  <c r="O827" i="7"/>
  <c r="P827" i="7"/>
  <c r="M828" i="7"/>
  <c r="N828" i="7"/>
  <c r="O828" i="7"/>
  <c r="P828" i="7"/>
  <c r="M829" i="7"/>
  <c r="N829" i="7"/>
  <c r="O829" i="7"/>
  <c r="P829" i="7"/>
  <c r="M830" i="7"/>
  <c r="N830" i="7"/>
  <c r="O830" i="7"/>
  <c r="P830" i="7"/>
  <c r="M831" i="7"/>
  <c r="N831" i="7"/>
  <c r="O831" i="7"/>
  <c r="P831" i="7"/>
  <c r="M832" i="7"/>
  <c r="N832" i="7"/>
  <c r="O832" i="7"/>
  <c r="P832" i="7"/>
  <c r="M833" i="7"/>
  <c r="N833" i="7"/>
  <c r="O833" i="7"/>
  <c r="P833" i="7"/>
  <c r="M834" i="7"/>
  <c r="N834" i="7"/>
  <c r="O834" i="7"/>
  <c r="P834" i="7"/>
  <c r="M835" i="7"/>
  <c r="N835" i="7"/>
  <c r="O835" i="7"/>
  <c r="P835" i="7"/>
  <c r="M836" i="7"/>
  <c r="N836" i="7"/>
  <c r="O836" i="7"/>
  <c r="P836" i="7"/>
  <c r="M837" i="7"/>
  <c r="N837" i="7"/>
  <c r="O837" i="7"/>
  <c r="P837" i="7"/>
  <c r="M838" i="7"/>
  <c r="N838" i="7"/>
  <c r="O838" i="7"/>
  <c r="P838" i="7"/>
  <c r="M839" i="7"/>
  <c r="N839" i="7"/>
  <c r="O839" i="7"/>
  <c r="P839" i="7"/>
  <c r="M840" i="7"/>
  <c r="N840" i="7"/>
  <c r="O840" i="7"/>
  <c r="P840" i="7"/>
  <c r="M841" i="7"/>
  <c r="N841" i="7"/>
  <c r="O841" i="7"/>
  <c r="P841" i="7"/>
  <c r="M842" i="7"/>
  <c r="N842" i="7"/>
  <c r="O842" i="7"/>
  <c r="P842" i="7"/>
  <c r="M843" i="7"/>
  <c r="N843" i="7"/>
  <c r="O843" i="7"/>
  <c r="P843" i="7"/>
  <c r="M844" i="7"/>
  <c r="N844" i="7"/>
  <c r="O844" i="7"/>
  <c r="P844" i="7"/>
  <c r="M845" i="7"/>
  <c r="N845" i="7"/>
  <c r="O845" i="7"/>
  <c r="P845" i="7"/>
  <c r="M846" i="7"/>
  <c r="N846" i="7"/>
  <c r="O846" i="7"/>
  <c r="P846" i="7"/>
  <c r="M847" i="7"/>
  <c r="N847" i="7"/>
  <c r="O847" i="7"/>
  <c r="P847" i="7"/>
  <c r="M848" i="7"/>
  <c r="N848" i="7"/>
  <c r="O848" i="7"/>
  <c r="P848" i="7"/>
  <c r="M849" i="7"/>
  <c r="N849" i="7"/>
  <c r="O849" i="7"/>
  <c r="P849" i="7"/>
  <c r="M850" i="7"/>
  <c r="N850" i="7"/>
  <c r="O850" i="7"/>
  <c r="P850" i="7"/>
  <c r="M851" i="7"/>
  <c r="N851" i="7"/>
  <c r="O851" i="7"/>
  <c r="P851" i="7"/>
  <c r="S851" i="7"/>
  <c r="M852" i="7"/>
  <c r="N852" i="7"/>
  <c r="O852" i="7"/>
  <c r="P852" i="7"/>
  <c r="Q852" i="7"/>
  <c r="R852" i="7"/>
  <c r="M853" i="7"/>
  <c r="N853" i="7"/>
  <c r="O853" i="7"/>
  <c r="P853" i="7"/>
  <c r="M854" i="7"/>
  <c r="N854" i="7"/>
  <c r="O854" i="7"/>
  <c r="P854" i="7"/>
  <c r="M855" i="7"/>
  <c r="N855" i="7"/>
  <c r="O855" i="7"/>
  <c r="P855" i="7"/>
  <c r="S855" i="7"/>
  <c r="M856" i="7"/>
  <c r="N856" i="7"/>
  <c r="O856" i="7"/>
  <c r="P856" i="7"/>
  <c r="M857" i="7"/>
  <c r="N857" i="7"/>
  <c r="O857" i="7"/>
  <c r="P857" i="7"/>
  <c r="M858" i="7"/>
  <c r="N858" i="7"/>
  <c r="O858" i="7"/>
  <c r="P858" i="7"/>
  <c r="M859" i="7"/>
  <c r="N859" i="7"/>
  <c r="O859" i="7"/>
  <c r="P859" i="7"/>
  <c r="M860" i="7"/>
  <c r="N860" i="7"/>
  <c r="O860" i="7"/>
  <c r="P860" i="7"/>
  <c r="M861" i="7"/>
  <c r="N861" i="7"/>
  <c r="O861" i="7"/>
  <c r="P861" i="7"/>
  <c r="M862" i="7"/>
  <c r="N862" i="7"/>
  <c r="O862" i="7"/>
  <c r="P862" i="7"/>
  <c r="M863" i="7"/>
  <c r="N863" i="7"/>
  <c r="O863" i="7"/>
  <c r="P863" i="7"/>
  <c r="M864" i="7"/>
  <c r="N864" i="7"/>
  <c r="O864" i="7"/>
  <c r="P864" i="7"/>
  <c r="M865" i="7"/>
  <c r="N865" i="7"/>
  <c r="O865" i="7"/>
  <c r="P865" i="7"/>
  <c r="S865" i="7"/>
  <c r="M866" i="7"/>
  <c r="N866" i="7"/>
  <c r="O866" i="7"/>
  <c r="P866" i="7"/>
  <c r="M867" i="7"/>
  <c r="N867" i="7"/>
  <c r="O867" i="7"/>
  <c r="P867" i="7"/>
  <c r="M868" i="7"/>
  <c r="N868" i="7"/>
  <c r="O868" i="7"/>
  <c r="P868" i="7"/>
  <c r="M869" i="7"/>
  <c r="N869" i="7"/>
  <c r="O869" i="7"/>
  <c r="P869" i="7"/>
  <c r="Q869" i="7"/>
  <c r="R869" i="7"/>
  <c r="S869" i="7"/>
  <c r="M870" i="7"/>
  <c r="N870" i="7"/>
  <c r="O870" i="7"/>
  <c r="P870" i="7"/>
  <c r="M871" i="7"/>
  <c r="N871" i="7"/>
  <c r="O871" i="7"/>
  <c r="P871" i="7"/>
  <c r="M872" i="7"/>
  <c r="N872" i="7"/>
  <c r="O872" i="7"/>
  <c r="P872" i="7"/>
  <c r="Q872" i="7"/>
  <c r="R872" i="7"/>
  <c r="M873" i="7"/>
  <c r="N873" i="7"/>
  <c r="O873" i="7"/>
  <c r="P873" i="7"/>
  <c r="M874" i="7"/>
  <c r="N874" i="7"/>
  <c r="O874" i="7"/>
  <c r="P874" i="7"/>
  <c r="M875" i="7"/>
  <c r="N875" i="7"/>
  <c r="O875" i="7"/>
  <c r="P875" i="7"/>
  <c r="M876" i="7"/>
  <c r="N876" i="7"/>
  <c r="O876" i="7"/>
  <c r="P876" i="7"/>
  <c r="Q876" i="7"/>
  <c r="S876" i="7"/>
  <c r="M877" i="7"/>
  <c r="N877" i="7"/>
  <c r="O877" i="7"/>
  <c r="P877" i="7"/>
  <c r="M878" i="7"/>
  <c r="N878" i="7"/>
  <c r="O878" i="7"/>
  <c r="P878" i="7"/>
  <c r="M879" i="7"/>
  <c r="N879" i="7"/>
  <c r="O879" i="7"/>
  <c r="P879" i="7"/>
  <c r="M880" i="7"/>
  <c r="N880" i="7"/>
  <c r="O880" i="7"/>
  <c r="P880" i="7"/>
  <c r="M881" i="7"/>
  <c r="N881" i="7"/>
  <c r="O881" i="7"/>
  <c r="P881" i="7"/>
  <c r="M882" i="7"/>
  <c r="N882" i="7"/>
  <c r="O882" i="7"/>
  <c r="P882" i="7"/>
  <c r="M883" i="7"/>
  <c r="N883" i="7"/>
  <c r="O883" i="7"/>
  <c r="P883" i="7"/>
  <c r="M884" i="7"/>
  <c r="N884" i="7"/>
  <c r="O884" i="7"/>
  <c r="P884" i="7"/>
  <c r="M885" i="7"/>
  <c r="N885" i="7"/>
  <c r="O885" i="7"/>
  <c r="P885" i="7"/>
  <c r="M886" i="7"/>
  <c r="N886" i="7"/>
  <c r="O886" i="7"/>
  <c r="P886" i="7"/>
  <c r="M887" i="7"/>
  <c r="N887" i="7"/>
  <c r="O887" i="7"/>
  <c r="P887" i="7"/>
  <c r="M888" i="7"/>
  <c r="N888" i="7"/>
  <c r="O888" i="7"/>
  <c r="P888" i="7"/>
  <c r="M889" i="7"/>
  <c r="N889" i="7"/>
  <c r="O889" i="7"/>
  <c r="P889" i="7"/>
  <c r="M890" i="7"/>
  <c r="N890" i="7"/>
  <c r="O890" i="7"/>
  <c r="P890" i="7"/>
  <c r="S890" i="7"/>
  <c r="M891" i="7"/>
  <c r="N891" i="7"/>
  <c r="O891" i="7"/>
  <c r="P891" i="7"/>
  <c r="M892" i="7"/>
  <c r="N892" i="7"/>
  <c r="O892" i="7"/>
  <c r="P892" i="7"/>
  <c r="Q892" i="7"/>
  <c r="R892" i="7"/>
  <c r="S892" i="7"/>
  <c r="M893" i="7"/>
  <c r="N893" i="7"/>
  <c r="O893" i="7"/>
  <c r="P893" i="7"/>
  <c r="M894" i="7"/>
  <c r="N894" i="7"/>
  <c r="O894" i="7"/>
  <c r="P894" i="7"/>
  <c r="M895" i="7"/>
  <c r="N895" i="7"/>
  <c r="O895" i="7"/>
  <c r="P895" i="7"/>
  <c r="Q895" i="7"/>
  <c r="S895" i="7"/>
  <c r="M896" i="7"/>
  <c r="N896" i="7"/>
  <c r="O896" i="7"/>
  <c r="P896" i="7"/>
  <c r="Q896" i="7"/>
  <c r="M897" i="7"/>
  <c r="N897" i="7"/>
  <c r="O897" i="7"/>
  <c r="P897" i="7"/>
  <c r="M898" i="7"/>
  <c r="N898" i="7"/>
  <c r="O898" i="7"/>
  <c r="P898" i="7"/>
  <c r="M899" i="7"/>
  <c r="N899" i="7"/>
  <c r="O899" i="7"/>
  <c r="P899" i="7"/>
  <c r="M900" i="7"/>
  <c r="N900" i="7"/>
  <c r="O900" i="7"/>
  <c r="P900" i="7"/>
  <c r="M901" i="7"/>
  <c r="N901" i="7"/>
  <c r="O901" i="7"/>
  <c r="P901" i="7"/>
  <c r="M902" i="7"/>
  <c r="N902" i="7"/>
  <c r="O902" i="7"/>
  <c r="P902" i="7"/>
  <c r="M903" i="7"/>
  <c r="N903" i="7"/>
  <c r="O903" i="7"/>
  <c r="P903" i="7"/>
  <c r="M904" i="7"/>
  <c r="N904" i="7"/>
  <c r="O904" i="7"/>
  <c r="P904" i="7"/>
  <c r="M905" i="7"/>
  <c r="N905" i="7"/>
  <c r="O905" i="7"/>
  <c r="P905" i="7"/>
  <c r="M906" i="7"/>
  <c r="N906" i="7"/>
  <c r="O906" i="7"/>
  <c r="P906" i="7"/>
  <c r="M907" i="7"/>
  <c r="N907" i="7"/>
  <c r="O907" i="7"/>
  <c r="P907" i="7"/>
  <c r="M908" i="7"/>
  <c r="N908" i="7"/>
  <c r="O908" i="7"/>
  <c r="P908" i="7"/>
  <c r="M909" i="7"/>
  <c r="N909" i="7"/>
  <c r="O909" i="7"/>
  <c r="P909" i="7"/>
  <c r="M910" i="7"/>
  <c r="N910" i="7"/>
  <c r="O910" i="7"/>
  <c r="P910" i="7"/>
  <c r="M911" i="7"/>
  <c r="N911" i="7"/>
  <c r="O911" i="7"/>
  <c r="P911" i="7"/>
  <c r="Q911" i="7"/>
  <c r="M912" i="7"/>
  <c r="N912" i="7"/>
  <c r="O912" i="7"/>
  <c r="P912" i="7"/>
  <c r="S912" i="7"/>
  <c r="M913" i="7"/>
  <c r="N913" i="7"/>
  <c r="O913" i="7"/>
  <c r="P913" i="7"/>
  <c r="Q913" i="7"/>
  <c r="M914" i="7"/>
  <c r="N914" i="7"/>
  <c r="O914" i="7"/>
  <c r="P914" i="7"/>
  <c r="M915" i="7"/>
  <c r="N915" i="7"/>
  <c r="O915" i="7"/>
  <c r="P915" i="7"/>
  <c r="M916" i="7"/>
  <c r="N916" i="7"/>
  <c r="O916" i="7"/>
  <c r="P916" i="7"/>
  <c r="M917" i="7"/>
  <c r="N917" i="7"/>
  <c r="O917" i="7"/>
  <c r="P917" i="7"/>
  <c r="M918" i="7"/>
  <c r="N918" i="7"/>
  <c r="O918" i="7"/>
  <c r="P918" i="7"/>
  <c r="M919" i="7"/>
  <c r="N919" i="7"/>
  <c r="O919" i="7"/>
  <c r="P919" i="7"/>
  <c r="M920" i="7"/>
  <c r="N920" i="7"/>
  <c r="O920" i="7"/>
  <c r="P920" i="7"/>
  <c r="M921" i="7"/>
  <c r="N921" i="7"/>
  <c r="O921" i="7"/>
  <c r="P921" i="7"/>
  <c r="M922" i="7"/>
  <c r="N922" i="7"/>
  <c r="O922" i="7"/>
  <c r="P922" i="7"/>
  <c r="M923" i="7"/>
  <c r="N923" i="7"/>
  <c r="O923" i="7"/>
  <c r="P923" i="7"/>
  <c r="M924" i="7"/>
  <c r="N924" i="7"/>
  <c r="O924" i="7"/>
  <c r="P924" i="7"/>
  <c r="M925" i="7"/>
  <c r="N925" i="7"/>
  <c r="O925" i="7"/>
  <c r="P925" i="7"/>
  <c r="M926" i="7"/>
  <c r="N926" i="7"/>
  <c r="O926" i="7"/>
  <c r="P926" i="7"/>
  <c r="M927" i="7"/>
  <c r="N927" i="7"/>
  <c r="O927" i="7"/>
  <c r="P927" i="7"/>
  <c r="M928" i="7"/>
  <c r="N928" i="7"/>
  <c r="O928" i="7"/>
  <c r="P928" i="7"/>
  <c r="M929" i="7"/>
  <c r="N929" i="7"/>
  <c r="O929" i="7"/>
  <c r="P929" i="7"/>
  <c r="M930" i="7"/>
  <c r="N930" i="7"/>
  <c r="O930" i="7"/>
  <c r="P930" i="7"/>
  <c r="M931" i="7"/>
  <c r="N931" i="7"/>
  <c r="O931" i="7"/>
  <c r="P931" i="7"/>
  <c r="M932" i="7"/>
  <c r="N932" i="7"/>
  <c r="O932" i="7"/>
  <c r="P932" i="7"/>
  <c r="R932" i="7"/>
  <c r="S932" i="7"/>
  <c r="M933" i="7"/>
  <c r="N933" i="7"/>
  <c r="O933" i="7"/>
  <c r="P933" i="7"/>
  <c r="M934" i="7"/>
  <c r="N934" i="7"/>
  <c r="O934" i="7"/>
  <c r="P934" i="7"/>
  <c r="M935" i="7"/>
  <c r="N935" i="7"/>
  <c r="O935" i="7"/>
  <c r="P935" i="7"/>
  <c r="Q935" i="7"/>
  <c r="M936" i="7"/>
  <c r="N936" i="7"/>
  <c r="O936" i="7"/>
  <c r="P936" i="7"/>
  <c r="M937" i="7"/>
  <c r="N937" i="7"/>
  <c r="O937" i="7"/>
  <c r="P937" i="7"/>
  <c r="M938" i="7"/>
  <c r="N938" i="7"/>
  <c r="O938" i="7"/>
  <c r="P938" i="7"/>
  <c r="M939" i="7"/>
  <c r="N939" i="7"/>
  <c r="O939" i="7"/>
  <c r="P939" i="7"/>
  <c r="Q939" i="7"/>
  <c r="M940" i="7"/>
  <c r="N940" i="7"/>
  <c r="O940" i="7"/>
  <c r="P940" i="7"/>
  <c r="M941" i="7"/>
  <c r="N941" i="7"/>
  <c r="O941" i="7"/>
  <c r="P941" i="7"/>
  <c r="M942" i="7"/>
  <c r="N942" i="7"/>
  <c r="O942" i="7"/>
  <c r="P942" i="7"/>
  <c r="M943" i="7"/>
  <c r="N943" i="7"/>
  <c r="O943" i="7"/>
  <c r="P943" i="7"/>
  <c r="M944" i="7"/>
  <c r="N944" i="7"/>
  <c r="O944" i="7"/>
  <c r="P944" i="7"/>
  <c r="M945" i="7"/>
  <c r="N945" i="7"/>
  <c r="O945" i="7"/>
  <c r="P945" i="7"/>
  <c r="M946" i="7"/>
  <c r="N946" i="7"/>
  <c r="O946" i="7"/>
  <c r="P946" i="7"/>
  <c r="M947" i="7"/>
  <c r="N947" i="7"/>
  <c r="O947" i="7"/>
  <c r="P947" i="7"/>
  <c r="M948" i="7"/>
  <c r="N948" i="7"/>
  <c r="O948" i="7"/>
  <c r="P948" i="7"/>
  <c r="M949" i="7"/>
  <c r="N949" i="7"/>
  <c r="O949" i="7"/>
  <c r="P949" i="7"/>
  <c r="Q949" i="7"/>
  <c r="R949" i="7"/>
  <c r="M950" i="7"/>
  <c r="N950" i="7"/>
  <c r="O950" i="7"/>
  <c r="P950" i="7"/>
  <c r="M951" i="7"/>
  <c r="N951" i="7"/>
  <c r="O951" i="7"/>
  <c r="P951" i="7"/>
  <c r="M952" i="7"/>
  <c r="N952" i="7"/>
  <c r="O952" i="7"/>
  <c r="P952" i="7"/>
  <c r="Q952" i="7"/>
  <c r="R952" i="7"/>
  <c r="S952" i="7"/>
  <c r="M953" i="7"/>
  <c r="N953" i="7"/>
  <c r="O953" i="7"/>
  <c r="P953" i="7"/>
  <c r="Q953" i="7"/>
  <c r="M954" i="7"/>
  <c r="N954" i="7"/>
  <c r="O954" i="7"/>
  <c r="P954" i="7"/>
  <c r="M955" i="7"/>
  <c r="N955" i="7"/>
  <c r="O955" i="7"/>
  <c r="P955" i="7"/>
  <c r="M956" i="7"/>
  <c r="N956" i="7"/>
  <c r="O956" i="7"/>
  <c r="P956" i="7"/>
  <c r="Q956" i="7"/>
  <c r="R956" i="7"/>
  <c r="S956" i="7"/>
  <c r="M957" i="7"/>
  <c r="N957" i="7"/>
  <c r="O957" i="7"/>
  <c r="P957" i="7"/>
  <c r="M958" i="7"/>
  <c r="N958" i="7"/>
  <c r="O958" i="7"/>
  <c r="P958" i="7"/>
  <c r="M959" i="7"/>
  <c r="N959" i="7"/>
  <c r="O959" i="7"/>
  <c r="P959" i="7"/>
  <c r="M960" i="7"/>
  <c r="N960" i="7"/>
  <c r="O960" i="7"/>
  <c r="P960" i="7"/>
  <c r="M961" i="7"/>
  <c r="N961" i="7"/>
  <c r="O961" i="7"/>
  <c r="P961" i="7"/>
  <c r="M962" i="7"/>
  <c r="N962" i="7"/>
  <c r="O962" i="7"/>
  <c r="P962" i="7"/>
  <c r="M963" i="7"/>
  <c r="N963" i="7"/>
  <c r="O963" i="7"/>
  <c r="P963" i="7"/>
  <c r="M964" i="7"/>
  <c r="N964" i="7"/>
  <c r="O964" i="7"/>
  <c r="P964" i="7"/>
  <c r="M965" i="7"/>
  <c r="N965" i="7"/>
  <c r="O965" i="7"/>
  <c r="P965" i="7"/>
  <c r="Q965" i="7"/>
  <c r="R965" i="7"/>
  <c r="M966" i="7"/>
  <c r="N966" i="7"/>
  <c r="O966" i="7"/>
  <c r="P966" i="7"/>
  <c r="M967" i="7"/>
  <c r="N967" i="7"/>
  <c r="O967" i="7"/>
  <c r="P967" i="7"/>
  <c r="M968" i="7"/>
  <c r="N968" i="7"/>
  <c r="O968" i="7"/>
  <c r="P968" i="7"/>
  <c r="M969" i="7"/>
  <c r="N969" i="7"/>
  <c r="O969" i="7"/>
  <c r="P969" i="7"/>
  <c r="M970" i="7"/>
  <c r="N970" i="7"/>
  <c r="O970" i="7"/>
  <c r="P970" i="7"/>
  <c r="M971" i="7"/>
  <c r="N971" i="7"/>
  <c r="O971" i="7"/>
  <c r="P971" i="7"/>
  <c r="M972" i="7"/>
  <c r="N972" i="7"/>
  <c r="O972" i="7"/>
  <c r="P972" i="7"/>
  <c r="Q972" i="7"/>
  <c r="R972" i="7"/>
  <c r="S972" i="7"/>
  <c r="M973" i="7"/>
  <c r="N973" i="7"/>
  <c r="O973" i="7"/>
  <c r="P973" i="7"/>
  <c r="Q973" i="7"/>
  <c r="M974" i="7"/>
  <c r="N974" i="7"/>
  <c r="O974" i="7"/>
  <c r="P974" i="7"/>
  <c r="M975" i="7"/>
  <c r="N975" i="7"/>
  <c r="O975" i="7"/>
  <c r="P975" i="7"/>
  <c r="M976" i="7"/>
  <c r="N976" i="7"/>
  <c r="O976" i="7"/>
  <c r="P976" i="7"/>
  <c r="R976" i="7"/>
  <c r="M977" i="7"/>
  <c r="N977" i="7"/>
  <c r="O977" i="7"/>
  <c r="P977" i="7"/>
  <c r="S977" i="7"/>
  <c r="M978" i="7"/>
  <c r="N978" i="7"/>
  <c r="O978" i="7"/>
  <c r="P978" i="7"/>
  <c r="M979" i="7"/>
  <c r="N979" i="7"/>
  <c r="O979" i="7"/>
  <c r="P979" i="7"/>
  <c r="M980" i="7"/>
  <c r="N980" i="7"/>
  <c r="O980" i="7"/>
  <c r="P980" i="7"/>
  <c r="M981" i="7"/>
  <c r="N981" i="7"/>
  <c r="O981" i="7"/>
  <c r="P981" i="7"/>
  <c r="M982" i="7"/>
  <c r="N982" i="7"/>
  <c r="O982" i="7"/>
  <c r="P982" i="7"/>
  <c r="M983" i="7"/>
  <c r="N983" i="7"/>
  <c r="O983" i="7"/>
  <c r="P983" i="7"/>
  <c r="M984" i="7"/>
  <c r="N984" i="7"/>
  <c r="O984" i="7"/>
  <c r="P984" i="7"/>
  <c r="M985" i="7"/>
  <c r="N985" i="7"/>
  <c r="O985" i="7"/>
  <c r="P985" i="7"/>
  <c r="M986" i="7"/>
  <c r="N986" i="7"/>
  <c r="O986" i="7"/>
  <c r="P986" i="7"/>
  <c r="M987" i="7"/>
  <c r="N987" i="7"/>
  <c r="O987" i="7"/>
  <c r="P987" i="7"/>
  <c r="M988" i="7"/>
  <c r="N988" i="7"/>
  <c r="O988" i="7"/>
  <c r="P988" i="7"/>
  <c r="M989" i="7"/>
  <c r="N989" i="7"/>
  <c r="O989" i="7"/>
  <c r="P989" i="7"/>
  <c r="M990" i="7"/>
  <c r="N990" i="7"/>
  <c r="O990" i="7"/>
  <c r="P990" i="7"/>
  <c r="S990" i="7"/>
  <c r="M991" i="7"/>
  <c r="N991" i="7"/>
  <c r="O991" i="7"/>
  <c r="P991" i="7"/>
  <c r="M992" i="7"/>
  <c r="N992" i="7"/>
  <c r="O992" i="7"/>
  <c r="P992" i="7"/>
  <c r="Q992" i="7"/>
  <c r="R992" i="7"/>
  <c r="M993" i="7"/>
  <c r="N993" i="7"/>
  <c r="O993" i="7"/>
  <c r="P993" i="7"/>
  <c r="M994" i="7"/>
  <c r="N994" i="7"/>
  <c r="O994" i="7"/>
  <c r="P994" i="7"/>
  <c r="M995" i="7"/>
  <c r="N995" i="7"/>
  <c r="O995" i="7"/>
  <c r="P995" i="7"/>
  <c r="M996" i="7"/>
  <c r="N996" i="7"/>
  <c r="O996" i="7"/>
  <c r="P996" i="7"/>
  <c r="M997" i="7"/>
  <c r="N997" i="7"/>
  <c r="O997" i="7"/>
  <c r="P997" i="7"/>
  <c r="M998" i="7"/>
  <c r="N998" i="7"/>
  <c r="O998" i="7"/>
  <c r="P998" i="7"/>
  <c r="M999" i="7"/>
  <c r="N999" i="7"/>
  <c r="O999" i="7"/>
  <c r="P999" i="7"/>
  <c r="M1000" i="7"/>
  <c r="N1000" i="7"/>
  <c r="O1000" i="7"/>
  <c r="P1000" i="7"/>
  <c r="M1001" i="7"/>
  <c r="N1001" i="7"/>
  <c r="O1001" i="7"/>
  <c r="P1001" i="7"/>
  <c r="M1002" i="7"/>
  <c r="N1002" i="7"/>
  <c r="O1002" i="7"/>
  <c r="P1002" i="7"/>
  <c r="M1003" i="7"/>
  <c r="N1003" i="7"/>
  <c r="O1003" i="7"/>
  <c r="P1003" i="7"/>
  <c r="M1004" i="7"/>
  <c r="N1004" i="7"/>
  <c r="O1004" i="7"/>
  <c r="P1004" i="7"/>
  <c r="M1005" i="7"/>
  <c r="N1005" i="7"/>
  <c r="O1005" i="7"/>
  <c r="P1005" i="7"/>
  <c r="M1006" i="7"/>
  <c r="N1006" i="7"/>
  <c r="O1006" i="7"/>
  <c r="P1006" i="7"/>
  <c r="M1007" i="7"/>
  <c r="N1007" i="7"/>
  <c r="O1007" i="7"/>
  <c r="P1007" i="7"/>
  <c r="M1008" i="7"/>
  <c r="N1008" i="7"/>
  <c r="O1008" i="7"/>
  <c r="P1008" i="7"/>
  <c r="M1009" i="7"/>
  <c r="N1009" i="7"/>
  <c r="O1009" i="7"/>
  <c r="P1009" i="7"/>
  <c r="M1010" i="7"/>
  <c r="N1010" i="7"/>
  <c r="O1010" i="7"/>
  <c r="P1010" i="7"/>
  <c r="M1011" i="7"/>
  <c r="N1011" i="7"/>
  <c r="O1011" i="7"/>
  <c r="P1011" i="7"/>
  <c r="Q1011" i="7"/>
  <c r="M1012" i="7"/>
  <c r="N1012" i="7"/>
  <c r="O1012" i="7"/>
  <c r="P1012" i="7"/>
  <c r="Q1012" i="7"/>
  <c r="R1012" i="7"/>
  <c r="M1013" i="7"/>
  <c r="N1013" i="7"/>
  <c r="O1013" i="7"/>
  <c r="P1013" i="7"/>
  <c r="S1013" i="7"/>
  <c r="M1014" i="7"/>
  <c r="N1014" i="7"/>
  <c r="O1014" i="7"/>
  <c r="P1014" i="7"/>
  <c r="M1015" i="7"/>
  <c r="N1015" i="7"/>
  <c r="O1015" i="7"/>
  <c r="P1015" i="7"/>
  <c r="M1016" i="7"/>
  <c r="N1016" i="7"/>
  <c r="O1016" i="7"/>
  <c r="P1016" i="7"/>
  <c r="M1017" i="7"/>
  <c r="N1017" i="7"/>
  <c r="O1017" i="7"/>
  <c r="P1017" i="7"/>
  <c r="S1017" i="7"/>
  <c r="M1018" i="7"/>
  <c r="N1018" i="7"/>
  <c r="O1018" i="7"/>
  <c r="P1018" i="7"/>
  <c r="M1019" i="7"/>
  <c r="N1019" i="7"/>
  <c r="O1019" i="7"/>
  <c r="P1019" i="7"/>
  <c r="M1020" i="7"/>
  <c r="N1020" i="7"/>
  <c r="O1020" i="7"/>
  <c r="P1020" i="7"/>
  <c r="M1021" i="7"/>
  <c r="N1021" i="7"/>
  <c r="O1021" i="7"/>
  <c r="P1021" i="7"/>
  <c r="M1022" i="7"/>
  <c r="N1022" i="7"/>
  <c r="O1022" i="7"/>
  <c r="P1022" i="7"/>
  <c r="M1023" i="7"/>
  <c r="N1023" i="7"/>
  <c r="O1023" i="7"/>
  <c r="P1023" i="7"/>
  <c r="M1024" i="7"/>
  <c r="N1024" i="7"/>
  <c r="O1024" i="7"/>
  <c r="P1024" i="7"/>
  <c r="M1025" i="7"/>
  <c r="N1025" i="7"/>
  <c r="O1025" i="7"/>
  <c r="P1025" i="7"/>
  <c r="M1026" i="7"/>
  <c r="N1026" i="7"/>
  <c r="O1026" i="7"/>
  <c r="P1026" i="7"/>
  <c r="M1027" i="7"/>
  <c r="N1027" i="7"/>
  <c r="O1027" i="7"/>
  <c r="P1027" i="7"/>
  <c r="M1028" i="7"/>
  <c r="N1028" i="7"/>
  <c r="O1028" i="7"/>
  <c r="P1028" i="7"/>
  <c r="M1029" i="7"/>
  <c r="N1029" i="7"/>
  <c r="O1029" i="7"/>
  <c r="P1029" i="7"/>
  <c r="M1030" i="7"/>
  <c r="N1030" i="7"/>
  <c r="O1030" i="7"/>
  <c r="P1030" i="7"/>
  <c r="M1031" i="7"/>
  <c r="N1031" i="7"/>
  <c r="O1031" i="7"/>
  <c r="P1031" i="7"/>
  <c r="Q1031" i="7"/>
  <c r="M1032" i="7"/>
  <c r="N1032" i="7"/>
  <c r="O1032" i="7"/>
  <c r="P1032" i="7"/>
  <c r="Q1032" i="7"/>
  <c r="R1032" i="7"/>
  <c r="S1032" i="7"/>
  <c r="M1033" i="7"/>
  <c r="N1033" i="7"/>
  <c r="O1033" i="7"/>
  <c r="P1033" i="7"/>
  <c r="M1034" i="7"/>
  <c r="N1034" i="7"/>
  <c r="O1034" i="7"/>
  <c r="P1034" i="7"/>
  <c r="R1034" i="7"/>
  <c r="S1034" i="7"/>
  <c r="M1035" i="7"/>
  <c r="N1035" i="7"/>
  <c r="O1035" i="7"/>
  <c r="P1035" i="7"/>
  <c r="M1036" i="7"/>
  <c r="N1036" i="7"/>
  <c r="O1036" i="7"/>
  <c r="P1036" i="7"/>
  <c r="R1036" i="7"/>
  <c r="M1037" i="7"/>
  <c r="N1037" i="7"/>
  <c r="O1037" i="7"/>
  <c r="P1037" i="7"/>
  <c r="M1038" i="7"/>
  <c r="N1038" i="7"/>
  <c r="O1038" i="7"/>
  <c r="P1038" i="7"/>
  <c r="M1039" i="7"/>
  <c r="N1039" i="7"/>
  <c r="O1039" i="7"/>
  <c r="P1039" i="7"/>
  <c r="M1040" i="7"/>
  <c r="N1040" i="7"/>
  <c r="O1040" i="7"/>
  <c r="P1040" i="7"/>
  <c r="M1041" i="7"/>
  <c r="N1041" i="7"/>
  <c r="O1041" i="7"/>
  <c r="P1041" i="7"/>
  <c r="M1042" i="7"/>
  <c r="N1042" i="7"/>
  <c r="O1042" i="7"/>
  <c r="P1042" i="7"/>
  <c r="M1043" i="7"/>
  <c r="N1043" i="7"/>
  <c r="O1043" i="7"/>
  <c r="P1043" i="7"/>
  <c r="M1044" i="7"/>
  <c r="N1044" i="7"/>
  <c r="O1044" i="7"/>
  <c r="P1044" i="7"/>
  <c r="M1045" i="7"/>
  <c r="N1045" i="7"/>
  <c r="O1045" i="7"/>
  <c r="P1045" i="7"/>
  <c r="M1046" i="7"/>
  <c r="N1046" i="7"/>
  <c r="O1046" i="7"/>
  <c r="P1046" i="7"/>
  <c r="M1047" i="7"/>
  <c r="N1047" i="7"/>
  <c r="O1047" i="7"/>
  <c r="P1047" i="7"/>
  <c r="M1048" i="7"/>
  <c r="N1048" i="7"/>
  <c r="O1048" i="7"/>
  <c r="P1048" i="7"/>
  <c r="M1049" i="7"/>
  <c r="N1049" i="7"/>
  <c r="O1049" i="7"/>
  <c r="P1049" i="7"/>
  <c r="M1050" i="7"/>
  <c r="N1050" i="7"/>
  <c r="O1050" i="7"/>
  <c r="P1050" i="7"/>
  <c r="M1051" i="7"/>
  <c r="N1051" i="7"/>
  <c r="O1051" i="7"/>
  <c r="P1051" i="7"/>
  <c r="Q1051" i="7"/>
  <c r="M1052" i="7"/>
  <c r="N1052" i="7"/>
  <c r="O1052" i="7"/>
  <c r="P1052" i="7"/>
  <c r="Q1052" i="7"/>
  <c r="S1052" i="7"/>
  <c r="M1053" i="7"/>
  <c r="N1053" i="7"/>
  <c r="O1053" i="7"/>
  <c r="P1053" i="7"/>
  <c r="M1054" i="7"/>
  <c r="N1054" i="7"/>
  <c r="O1054" i="7"/>
  <c r="P1054" i="7"/>
  <c r="M1055" i="7"/>
  <c r="N1055" i="7"/>
  <c r="O1055" i="7"/>
  <c r="P1055" i="7"/>
  <c r="M1056" i="7"/>
  <c r="N1056" i="7"/>
  <c r="O1056" i="7"/>
  <c r="P1056" i="7"/>
  <c r="M1057" i="7"/>
  <c r="N1057" i="7"/>
  <c r="O1057" i="7"/>
  <c r="P1057" i="7"/>
  <c r="R1057" i="7"/>
  <c r="M1058" i="7"/>
  <c r="N1058" i="7"/>
  <c r="O1058" i="7"/>
  <c r="P1058" i="7"/>
  <c r="M1059" i="7"/>
  <c r="N1059" i="7"/>
  <c r="O1059" i="7"/>
  <c r="P1059" i="7"/>
  <c r="M1060" i="7"/>
  <c r="N1060" i="7"/>
  <c r="O1060" i="7"/>
  <c r="P1060" i="7"/>
  <c r="M1061" i="7"/>
  <c r="N1061" i="7"/>
  <c r="O1061" i="7"/>
  <c r="P1061" i="7"/>
  <c r="M1062" i="7"/>
  <c r="N1062" i="7"/>
  <c r="O1062" i="7"/>
  <c r="P1062" i="7"/>
  <c r="M1063" i="7"/>
  <c r="N1063" i="7"/>
  <c r="O1063" i="7"/>
  <c r="P1063" i="7"/>
  <c r="M1064" i="7"/>
  <c r="N1064" i="7"/>
  <c r="O1064" i="7"/>
  <c r="P1064" i="7"/>
  <c r="M1065" i="7"/>
  <c r="N1065" i="7"/>
  <c r="O1065" i="7"/>
  <c r="P1065" i="7"/>
  <c r="M1066" i="7"/>
  <c r="N1066" i="7"/>
  <c r="O1066" i="7"/>
  <c r="P1066" i="7"/>
  <c r="M1067" i="7"/>
  <c r="N1067" i="7"/>
  <c r="O1067" i="7"/>
  <c r="P1067" i="7"/>
  <c r="M1068" i="7"/>
  <c r="N1068" i="7"/>
  <c r="O1068" i="7"/>
  <c r="P1068" i="7"/>
  <c r="M1069" i="7"/>
  <c r="N1069" i="7"/>
  <c r="O1069" i="7"/>
  <c r="P1069" i="7"/>
  <c r="M1070" i="7"/>
  <c r="N1070" i="7"/>
  <c r="O1070" i="7"/>
  <c r="P1070" i="7"/>
  <c r="M1071" i="7"/>
  <c r="N1071" i="7"/>
  <c r="O1071" i="7"/>
  <c r="P1071" i="7"/>
  <c r="Q1071" i="7"/>
  <c r="R1071" i="7"/>
  <c r="S1071" i="7"/>
  <c r="M1072" i="7"/>
  <c r="N1072" i="7"/>
  <c r="O1072" i="7"/>
  <c r="P1072" i="7"/>
  <c r="M1073" i="7"/>
  <c r="N1073" i="7"/>
  <c r="O1073" i="7"/>
  <c r="P1073" i="7"/>
  <c r="M1074" i="7"/>
  <c r="N1074" i="7"/>
  <c r="O1074" i="7"/>
  <c r="P1074" i="7"/>
  <c r="M1075" i="7"/>
  <c r="N1075" i="7"/>
  <c r="O1075" i="7"/>
  <c r="P1075" i="7"/>
  <c r="M1076" i="7"/>
  <c r="N1076" i="7"/>
  <c r="O1076" i="7"/>
  <c r="P1076" i="7"/>
  <c r="M1077" i="7"/>
  <c r="N1077" i="7"/>
  <c r="O1077" i="7"/>
  <c r="P1077" i="7"/>
  <c r="M1078" i="7"/>
  <c r="N1078" i="7"/>
  <c r="O1078" i="7"/>
  <c r="P1078" i="7"/>
  <c r="M1079" i="7"/>
  <c r="N1079" i="7"/>
  <c r="O1079" i="7"/>
  <c r="P1079" i="7"/>
  <c r="M1080" i="7"/>
  <c r="N1080" i="7"/>
  <c r="O1080" i="7"/>
  <c r="P1080" i="7"/>
  <c r="M1081" i="7"/>
  <c r="N1081" i="7"/>
  <c r="O1081" i="7"/>
  <c r="P1081" i="7"/>
  <c r="M1082" i="7"/>
  <c r="N1082" i="7"/>
  <c r="O1082" i="7"/>
  <c r="P1082" i="7"/>
  <c r="M1083" i="7"/>
  <c r="N1083" i="7"/>
  <c r="O1083" i="7"/>
  <c r="P1083" i="7"/>
  <c r="M1084" i="7"/>
  <c r="N1084" i="7"/>
  <c r="O1084" i="7"/>
  <c r="P1084" i="7"/>
  <c r="M1085" i="7"/>
  <c r="N1085" i="7"/>
  <c r="O1085" i="7"/>
  <c r="P1085" i="7"/>
  <c r="M1086" i="7"/>
  <c r="N1086" i="7"/>
  <c r="O1086" i="7"/>
  <c r="P1086" i="7"/>
  <c r="M1087" i="7"/>
  <c r="N1087" i="7"/>
  <c r="O1087" i="7"/>
  <c r="P1087" i="7"/>
  <c r="M1088" i="7"/>
  <c r="N1088" i="7"/>
  <c r="O1088" i="7"/>
  <c r="P1088" i="7"/>
  <c r="M1089" i="7"/>
  <c r="N1089" i="7"/>
  <c r="O1089" i="7"/>
  <c r="P1089" i="7"/>
  <c r="M1090" i="7"/>
  <c r="N1090" i="7"/>
  <c r="O1090" i="7"/>
  <c r="P1090" i="7"/>
  <c r="M1091" i="7"/>
  <c r="N1091" i="7"/>
  <c r="O1091" i="7"/>
  <c r="P1091" i="7"/>
  <c r="M1092" i="7"/>
  <c r="N1092" i="7"/>
  <c r="O1092" i="7"/>
  <c r="P1092" i="7"/>
  <c r="S1092" i="7"/>
  <c r="M1093" i="7"/>
  <c r="N1093" i="7"/>
  <c r="O1093" i="7"/>
  <c r="P1093" i="7"/>
  <c r="M1094" i="7"/>
  <c r="N1094" i="7"/>
  <c r="O1094" i="7"/>
  <c r="P1094" i="7"/>
  <c r="M1095" i="7"/>
  <c r="N1095" i="7"/>
  <c r="O1095" i="7"/>
  <c r="P1095" i="7"/>
  <c r="M1096" i="7"/>
  <c r="N1096" i="7"/>
  <c r="O1096" i="7"/>
  <c r="P1096" i="7"/>
  <c r="Q1096" i="7"/>
  <c r="M1097" i="7"/>
  <c r="N1097" i="7"/>
  <c r="O1097" i="7"/>
  <c r="P1097" i="7"/>
  <c r="M1098" i="7"/>
  <c r="N1098" i="7"/>
  <c r="O1098" i="7"/>
  <c r="P1098" i="7"/>
  <c r="M1099" i="7"/>
  <c r="N1099" i="7"/>
  <c r="O1099" i="7"/>
  <c r="P1099" i="7"/>
  <c r="M1100" i="7"/>
  <c r="N1100" i="7"/>
  <c r="O1100" i="7"/>
  <c r="P1100" i="7"/>
  <c r="M1101" i="7"/>
  <c r="N1101" i="7"/>
  <c r="O1101" i="7"/>
  <c r="P1101" i="7"/>
  <c r="M1102" i="7"/>
  <c r="N1102" i="7"/>
  <c r="O1102" i="7"/>
  <c r="P1102" i="7"/>
  <c r="M1103" i="7"/>
  <c r="N1103" i="7"/>
  <c r="O1103" i="7"/>
  <c r="P1103" i="7"/>
  <c r="M1104" i="7"/>
  <c r="N1104" i="7"/>
  <c r="O1104" i="7"/>
  <c r="P1104" i="7"/>
  <c r="M1105" i="7"/>
  <c r="N1105" i="7"/>
  <c r="O1105" i="7"/>
  <c r="P1105" i="7"/>
  <c r="Q1105" i="7"/>
  <c r="M1106" i="7"/>
  <c r="N1106" i="7"/>
  <c r="O1106" i="7"/>
  <c r="P1106" i="7"/>
  <c r="M1107" i="7"/>
  <c r="N1107" i="7"/>
  <c r="O1107" i="7"/>
  <c r="P1107" i="7"/>
  <c r="M1108" i="7"/>
  <c r="N1108" i="7"/>
  <c r="O1108" i="7"/>
  <c r="P1108" i="7"/>
  <c r="M1109" i="7"/>
  <c r="N1109" i="7"/>
  <c r="O1109" i="7"/>
  <c r="P1109" i="7"/>
  <c r="M1110" i="7"/>
  <c r="N1110" i="7"/>
  <c r="O1110" i="7"/>
  <c r="P1110" i="7"/>
  <c r="Q1110" i="7"/>
  <c r="S1110" i="7"/>
  <c r="M1111" i="7"/>
  <c r="N1111" i="7"/>
  <c r="O1111" i="7"/>
  <c r="P1111" i="7"/>
  <c r="M1112" i="7"/>
  <c r="N1112" i="7"/>
  <c r="O1112" i="7"/>
  <c r="P1112" i="7"/>
  <c r="S1112" i="7"/>
  <c r="M1113" i="7"/>
  <c r="N1113" i="7"/>
  <c r="O1113" i="7"/>
  <c r="P1113" i="7"/>
  <c r="M1114" i="7"/>
  <c r="N1114" i="7"/>
  <c r="O1114" i="7"/>
  <c r="P1114" i="7"/>
  <c r="M1115" i="7"/>
  <c r="N1115" i="7"/>
  <c r="O1115" i="7"/>
  <c r="P1115" i="7"/>
  <c r="M1116" i="7"/>
  <c r="N1116" i="7"/>
  <c r="O1116" i="7"/>
  <c r="P1116" i="7"/>
  <c r="M1117" i="7"/>
  <c r="N1117" i="7"/>
  <c r="O1117" i="7"/>
  <c r="P1117" i="7"/>
  <c r="Q1117" i="7"/>
  <c r="R1117" i="7"/>
  <c r="M1118" i="7"/>
  <c r="N1118" i="7"/>
  <c r="O1118" i="7"/>
  <c r="P1118" i="7"/>
  <c r="M1119" i="7"/>
  <c r="N1119" i="7"/>
  <c r="O1119" i="7"/>
  <c r="P1119" i="7"/>
  <c r="M1120" i="7"/>
  <c r="N1120" i="7"/>
  <c r="O1120" i="7"/>
  <c r="P1120" i="7"/>
  <c r="M1121" i="7"/>
  <c r="N1121" i="7"/>
  <c r="O1121" i="7"/>
  <c r="P1121" i="7"/>
  <c r="M1122" i="7"/>
  <c r="N1122" i="7"/>
  <c r="O1122" i="7"/>
  <c r="P1122" i="7"/>
  <c r="M1123" i="7"/>
  <c r="N1123" i="7"/>
  <c r="O1123" i="7"/>
  <c r="P1123" i="7"/>
  <c r="M1124" i="7"/>
  <c r="N1124" i="7"/>
  <c r="O1124" i="7"/>
  <c r="P1124" i="7"/>
  <c r="M1125" i="7"/>
  <c r="N1125" i="7"/>
  <c r="O1125" i="7"/>
  <c r="P1125" i="7"/>
  <c r="M1126" i="7"/>
  <c r="N1126" i="7"/>
  <c r="O1126" i="7"/>
  <c r="P1126" i="7"/>
  <c r="M1127" i="7"/>
  <c r="N1127" i="7"/>
  <c r="O1127" i="7"/>
  <c r="P1127" i="7"/>
  <c r="M1128" i="7"/>
  <c r="N1128" i="7"/>
  <c r="O1128" i="7"/>
  <c r="P1128" i="7"/>
  <c r="M1129" i="7"/>
  <c r="N1129" i="7"/>
  <c r="O1129" i="7"/>
  <c r="P1129" i="7"/>
  <c r="M1130" i="7"/>
  <c r="N1130" i="7"/>
  <c r="O1130" i="7"/>
  <c r="P1130" i="7"/>
  <c r="Q1130" i="7"/>
  <c r="R1130" i="7"/>
  <c r="S1130" i="7"/>
  <c r="M1131" i="7"/>
  <c r="N1131" i="7"/>
  <c r="O1131" i="7"/>
  <c r="P1131" i="7"/>
  <c r="M1132" i="7"/>
  <c r="N1132" i="7"/>
  <c r="O1132" i="7"/>
  <c r="P1132" i="7"/>
  <c r="Q1132" i="7"/>
  <c r="R1132" i="7"/>
  <c r="S1132" i="7"/>
  <c r="M1133" i="7"/>
  <c r="N1133" i="7"/>
  <c r="O1133" i="7"/>
  <c r="P1133" i="7"/>
  <c r="M1134" i="7"/>
  <c r="N1134" i="7"/>
  <c r="O1134" i="7"/>
  <c r="P1134" i="7"/>
  <c r="M1135" i="7"/>
  <c r="N1135" i="7"/>
  <c r="O1135" i="7"/>
  <c r="P1135" i="7"/>
  <c r="M1136" i="7"/>
  <c r="N1136" i="7"/>
  <c r="O1136" i="7"/>
  <c r="P1136" i="7"/>
  <c r="M1137" i="7"/>
  <c r="N1137" i="7"/>
  <c r="O1137" i="7"/>
  <c r="P1137" i="7"/>
  <c r="M1138" i="7"/>
  <c r="N1138" i="7"/>
  <c r="O1138" i="7"/>
  <c r="P1138" i="7"/>
  <c r="M1139" i="7"/>
  <c r="N1139" i="7"/>
  <c r="O1139" i="7"/>
  <c r="P1139" i="7"/>
  <c r="M1140" i="7"/>
  <c r="N1140" i="7"/>
  <c r="O1140" i="7"/>
  <c r="P1140" i="7"/>
  <c r="M1141" i="7"/>
  <c r="N1141" i="7"/>
  <c r="O1141" i="7"/>
  <c r="P1141" i="7"/>
  <c r="M1142" i="7"/>
  <c r="N1142" i="7"/>
  <c r="O1142" i="7"/>
  <c r="P1142" i="7"/>
  <c r="M1143" i="7"/>
  <c r="N1143" i="7"/>
  <c r="O1143" i="7"/>
  <c r="P1143" i="7"/>
  <c r="M1144" i="7"/>
  <c r="N1144" i="7"/>
  <c r="O1144" i="7"/>
  <c r="P1144" i="7"/>
  <c r="M1145" i="7"/>
  <c r="N1145" i="7"/>
  <c r="O1145" i="7"/>
  <c r="P1145" i="7"/>
  <c r="M1146" i="7"/>
  <c r="N1146" i="7"/>
  <c r="O1146" i="7"/>
  <c r="P1146" i="7"/>
  <c r="M1147" i="7"/>
  <c r="N1147" i="7"/>
  <c r="O1147" i="7"/>
  <c r="P1147" i="7"/>
  <c r="M1148" i="7"/>
  <c r="N1148" i="7"/>
  <c r="O1148" i="7"/>
  <c r="P1148" i="7"/>
  <c r="M1149" i="7"/>
  <c r="N1149" i="7"/>
  <c r="O1149" i="7"/>
  <c r="P1149" i="7"/>
  <c r="Q1149" i="7"/>
  <c r="M1150" i="7"/>
  <c r="N1150" i="7"/>
  <c r="O1150" i="7"/>
  <c r="P1150" i="7"/>
  <c r="M1151" i="7"/>
  <c r="N1151" i="7"/>
  <c r="O1151" i="7"/>
  <c r="P1151" i="7"/>
  <c r="M1152" i="7"/>
  <c r="N1152" i="7"/>
  <c r="O1152" i="7"/>
  <c r="P1152" i="7"/>
  <c r="R1152" i="7"/>
  <c r="M1153" i="7"/>
  <c r="N1153" i="7"/>
  <c r="O1153" i="7"/>
  <c r="P1153" i="7"/>
  <c r="M1154" i="7"/>
  <c r="N1154" i="7"/>
  <c r="O1154" i="7"/>
  <c r="P1154" i="7"/>
  <c r="M1155" i="7"/>
  <c r="N1155" i="7"/>
  <c r="O1155" i="7"/>
  <c r="P1155" i="7"/>
  <c r="Q1155" i="7"/>
  <c r="M1156" i="7"/>
  <c r="N1156" i="7"/>
  <c r="O1156" i="7"/>
  <c r="P1156" i="7"/>
  <c r="M1157" i="7"/>
  <c r="N1157" i="7"/>
  <c r="O1157" i="7"/>
  <c r="P1157" i="7"/>
  <c r="Q1157" i="7"/>
  <c r="M1158" i="7"/>
  <c r="N1158" i="7"/>
  <c r="O1158" i="7"/>
  <c r="P1158" i="7"/>
  <c r="M1159" i="7"/>
  <c r="N1159" i="7"/>
  <c r="O1159" i="7"/>
  <c r="P1159" i="7"/>
  <c r="M1160" i="7"/>
  <c r="N1160" i="7"/>
  <c r="O1160" i="7"/>
  <c r="P1160" i="7"/>
  <c r="M1161" i="7"/>
  <c r="N1161" i="7"/>
  <c r="O1161" i="7"/>
  <c r="P1161" i="7"/>
  <c r="M1162" i="7"/>
  <c r="N1162" i="7"/>
  <c r="O1162" i="7"/>
  <c r="P1162" i="7"/>
  <c r="M1163" i="7"/>
  <c r="N1163" i="7"/>
  <c r="O1163" i="7"/>
  <c r="P1163" i="7"/>
  <c r="M1164" i="7"/>
  <c r="N1164" i="7"/>
  <c r="O1164" i="7"/>
  <c r="P1164" i="7"/>
  <c r="M1165" i="7"/>
  <c r="N1165" i="7"/>
  <c r="O1165" i="7"/>
  <c r="P1165" i="7"/>
  <c r="M1166" i="7"/>
  <c r="N1166" i="7"/>
  <c r="O1166" i="7"/>
  <c r="P1166" i="7"/>
  <c r="M1167" i="7"/>
  <c r="N1167" i="7"/>
  <c r="O1167" i="7"/>
  <c r="P1167" i="7"/>
  <c r="M1168" i="7"/>
  <c r="N1168" i="7"/>
  <c r="O1168" i="7"/>
  <c r="P1168" i="7"/>
  <c r="M1169" i="7"/>
  <c r="N1169" i="7"/>
  <c r="O1169" i="7"/>
  <c r="P1169" i="7"/>
  <c r="M1170" i="7"/>
  <c r="N1170" i="7"/>
  <c r="O1170" i="7"/>
  <c r="P1170" i="7"/>
  <c r="M1171" i="7"/>
  <c r="N1171" i="7"/>
  <c r="O1171" i="7"/>
  <c r="P1171" i="7"/>
  <c r="Q1171" i="7"/>
  <c r="R1171" i="7"/>
  <c r="S1171" i="7"/>
  <c r="M1172" i="7"/>
  <c r="N1172" i="7"/>
  <c r="O1172" i="7"/>
  <c r="P1172" i="7"/>
  <c r="M1173" i="7"/>
  <c r="N1173" i="7"/>
  <c r="O1173" i="7"/>
  <c r="P1173" i="7"/>
  <c r="M1174" i="7"/>
  <c r="N1174" i="7"/>
  <c r="O1174" i="7"/>
  <c r="P1174" i="7"/>
  <c r="M1175" i="7"/>
  <c r="N1175" i="7"/>
  <c r="O1175" i="7"/>
  <c r="P1175" i="7"/>
  <c r="M1176" i="7"/>
  <c r="N1176" i="7"/>
  <c r="O1176" i="7"/>
  <c r="P1176" i="7"/>
  <c r="Q1176" i="7"/>
  <c r="S1176" i="7"/>
  <c r="M1177" i="7"/>
  <c r="N1177" i="7"/>
  <c r="O1177" i="7"/>
  <c r="P1177" i="7"/>
  <c r="M1178" i="7"/>
  <c r="N1178" i="7"/>
  <c r="O1178" i="7"/>
  <c r="P1178" i="7"/>
  <c r="M1179" i="7"/>
  <c r="N1179" i="7"/>
  <c r="O1179" i="7"/>
  <c r="P1179" i="7"/>
  <c r="R1179" i="7"/>
  <c r="S1179" i="7"/>
  <c r="M1180" i="7"/>
  <c r="N1180" i="7"/>
  <c r="O1180" i="7"/>
  <c r="P1180" i="7"/>
  <c r="M1181" i="7"/>
  <c r="N1181" i="7"/>
  <c r="O1181" i="7"/>
  <c r="P1181" i="7"/>
  <c r="M1182" i="7"/>
  <c r="N1182" i="7"/>
  <c r="O1182" i="7"/>
  <c r="P1182" i="7"/>
  <c r="M1183" i="7"/>
  <c r="N1183" i="7"/>
  <c r="O1183" i="7"/>
  <c r="P1183" i="7"/>
  <c r="M1184" i="7"/>
  <c r="N1184" i="7"/>
  <c r="O1184" i="7"/>
  <c r="P1184" i="7"/>
  <c r="M1185" i="7"/>
  <c r="N1185" i="7"/>
  <c r="O1185" i="7"/>
  <c r="P1185" i="7"/>
  <c r="M1186" i="7"/>
  <c r="N1186" i="7"/>
  <c r="O1186" i="7"/>
  <c r="P1186" i="7"/>
  <c r="M1187" i="7"/>
  <c r="N1187" i="7"/>
  <c r="O1187" i="7"/>
  <c r="P1187" i="7"/>
  <c r="M1188" i="7"/>
  <c r="N1188" i="7"/>
  <c r="O1188" i="7"/>
  <c r="P1188" i="7"/>
  <c r="M1189" i="7"/>
  <c r="N1189" i="7"/>
  <c r="O1189" i="7"/>
  <c r="P1189" i="7"/>
  <c r="M1190" i="7"/>
  <c r="N1190" i="7"/>
  <c r="O1190" i="7"/>
  <c r="P1190" i="7"/>
  <c r="M1191" i="7"/>
  <c r="N1191" i="7"/>
  <c r="O1191" i="7"/>
  <c r="P1191" i="7"/>
  <c r="M1192" i="7"/>
  <c r="N1192" i="7"/>
  <c r="O1192" i="7"/>
  <c r="P1192" i="7"/>
  <c r="Q1192" i="7"/>
  <c r="R1192" i="7"/>
  <c r="M1193" i="7"/>
  <c r="N1193" i="7"/>
  <c r="O1193" i="7"/>
  <c r="P1193" i="7"/>
  <c r="Q1193" i="7"/>
  <c r="M1194" i="7"/>
  <c r="N1194" i="7"/>
  <c r="O1194" i="7"/>
  <c r="P1194" i="7"/>
  <c r="M1195" i="7"/>
  <c r="N1195" i="7"/>
  <c r="O1195" i="7"/>
  <c r="P1195" i="7"/>
  <c r="M1196" i="7"/>
  <c r="N1196" i="7"/>
  <c r="O1196" i="7"/>
  <c r="P1196" i="7"/>
  <c r="S1196" i="7"/>
  <c r="M1197" i="7"/>
  <c r="N1197" i="7"/>
  <c r="O1197" i="7"/>
  <c r="P1197" i="7"/>
  <c r="M1198" i="7"/>
  <c r="N1198" i="7"/>
  <c r="O1198" i="7"/>
  <c r="P1198" i="7"/>
  <c r="M1199" i="7"/>
  <c r="N1199" i="7"/>
  <c r="O1199" i="7"/>
  <c r="P1199" i="7"/>
  <c r="M1200" i="7"/>
  <c r="N1200" i="7"/>
  <c r="O1200" i="7"/>
  <c r="P1200" i="7"/>
  <c r="M1201" i="7"/>
  <c r="N1201" i="7"/>
  <c r="O1201" i="7"/>
  <c r="P1201" i="7"/>
  <c r="M1202" i="7"/>
  <c r="N1202" i="7"/>
  <c r="O1202" i="7"/>
  <c r="P1202" i="7"/>
  <c r="M1203" i="7"/>
  <c r="N1203" i="7"/>
  <c r="O1203" i="7"/>
  <c r="P1203" i="7"/>
  <c r="M1204" i="7"/>
  <c r="N1204" i="7"/>
  <c r="O1204" i="7"/>
  <c r="P1204" i="7"/>
  <c r="M1205" i="7"/>
  <c r="N1205" i="7"/>
  <c r="O1205" i="7"/>
  <c r="P1205" i="7"/>
  <c r="M1206" i="7"/>
  <c r="N1206" i="7"/>
  <c r="O1206" i="7"/>
  <c r="P1206" i="7"/>
  <c r="M1207" i="7"/>
  <c r="N1207" i="7"/>
  <c r="O1207" i="7"/>
  <c r="P1207" i="7"/>
  <c r="M1208" i="7"/>
  <c r="N1208" i="7"/>
  <c r="O1208" i="7"/>
  <c r="P1208" i="7"/>
  <c r="M1209" i="7"/>
  <c r="N1209" i="7"/>
  <c r="O1209" i="7"/>
  <c r="P1209" i="7"/>
  <c r="M1210" i="7"/>
  <c r="N1210" i="7"/>
  <c r="O1210" i="7"/>
  <c r="P1210" i="7"/>
  <c r="M1211" i="7"/>
  <c r="N1211" i="7"/>
  <c r="O1211" i="7"/>
  <c r="P1211" i="7"/>
  <c r="R1211" i="7"/>
  <c r="M1212" i="7"/>
  <c r="N1212" i="7"/>
  <c r="O1212" i="7"/>
  <c r="P1212" i="7"/>
  <c r="R1212" i="7"/>
  <c r="S1212" i="7"/>
  <c r="M1213" i="7"/>
  <c r="N1213" i="7"/>
  <c r="O1213" i="7"/>
  <c r="P1213" i="7"/>
  <c r="M1214" i="7"/>
  <c r="N1214" i="7"/>
  <c r="O1214" i="7"/>
  <c r="P1214" i="7"/>
  <c r="M1215" i="7"/>
  <c r="N1215" i="7"/>
  <c r="O1215" i="7"/>
  <c r="P1215" i="7"/>
  <c r="M1216" i="7"/>
  <c r="N1216" i="7"/>
  <c r="O1216" i="7"/>
  <c r="P1216" i="7"/>
  <c r="M1217" i="7"/>
  <c r="N1217" i="7"/>
  <c r="O1217" i="7"/>
  <c r="P1217" i="7"/>
  <c r="M1218" i="7"/>
  <c r="N1218" i="7"/>
  <c r="O1218" i="7"/>
  <c r="P1218" i="7"/>
  <c r="M1219" i="7"/>
  <c r="N1219" i="7"/>
  <c r="O1219" i="7"/>
  <c r="P1219" i="7"/>
  <c r="M1220" i="7"/>
  <c r="N1220" i="7"/>
  <c r="O1220" i="7"/>
  <c r="P1220" i="7"/>
  <c r="M1221" i="7"/>
  <c r="N1221" i="7"/>
  <c r="O1221" i="7"/>
  <c r="P1221" i="7"/>
  <c r="M1222" i="7"/>
  <c r="N1222" i="7"/>
  <c r="O1222" i="7"/>
  <c r="P1222" i="7"/>
  <c r="M1223" i="7"/>
  <c r="N1223" i="7"/>
  <c r="O1223" i="7"/>
  <c r="P1223" i="7"/>
  <c r="M1224" i="7"/>
  <c r="N1224" i="7"/>
  <c r="O1224" i="7"/>
  <c r="P1224" i="7"/>
  <c r="M1225" i="7"/>
  <c r="N1225" i="7"/>
  <c r="O1225" i="7"/>
  <c r="P1225" i="7"/>
  <c r="M1226" i="7"/>
  <c r="N1226" i="7"/>
  <c r="O1226" i="7"/>
  <c r="P1226" i="7"/>
  <c r="M1227" i="7"/>
  <c r="N1227" i="7"/>
  <c r="O1227" i="7"/>
  <c r="P1227" i="7"/>
  <c r="M1228" i="7"/>
  <c r="N1228" i="7"/>
  <c r="O1228" i="7"/>
  <c r="P1228" i="7"/>
  <c r="M1229" i="7"/>
  <c r="N1229" i="7"/>
  <c r="O1229" i="7"/>
  <c r="P1229" i="7"/>
  <c r="M1230" i="7"/>
  <c r="N1230" i="7"/>
  <c r="O1230" i="7"/>
  <c r="P1230" i="7"/>
  <c r="M1231" i="7"/>
  <c r="N1231" i="7"/>
  <c r="O1231" i="7"/>
  <c r="P1231" i="7"/>
  <c r="Q1231" i="7"/>
  <c r="S1231" i="7"/>
  <c r="M1232" i="7"/>
  <c r="N1232" i="7"/>
  <c r="O1232" i="7"/>
  <c r="P1232" i="7"/>
  <c r="M1233" i="7"/>
  <c r="N1233" i="7"/>
  <c r="O1233" i="7"/>
  <c r="P1233" i="7"/>
  <c r="Q1233" i="7"/>
  <c r="S1233" i="7"/>
  <c r="M1234" i="7"/>
  <c r="N1234" i="7"/>
  <c r="O1234" i="7"/>
  <c r="P1234" i="7"/>
  <c r="M1235" i="7"/>
  <c r="N1235" i="7"/>
  <c r="O1235" i="7"/>
  <c r="P1235" i="7"/>
  <c r="M1236" i="7"/>
  <c r="N1236" i="7"/>
  <c r="O1236" i="7"/>
  <c r="P1236" i="7"/>
  <c r="M1237" i="7"/>
  <c r="N1237" i="7"/>
  <c r="O1237" i="7"/>
  <c r="P1237" i="7"/>
  <c r="M1238" i="7"/>
  <c r="N1238" i="7"/>
  <c r="O1238" i="7"/>
  <c r="P1238" i="7"/>
  <c r="R1238" i="7"/>
  <c r="M1239" i="7"/>
  <c r="N1239" i="7"/>
  <c r="O1239" i="7"/>
  <c r="P1239" i="7"/>
  <c r="M1240" i="7"/>
  <c r="N1240" i="7"/>
  <c r="O1240" i="7"/>
  <c r="P1240" i="7"/>
  <c r="M1241" i="7"/>
  <c r="N1241" i="7"/>
  <c r="O1241" i="7"/>
  <c r="P1241" i="7"/>
  <c r="M1242" i="7"/>
  <c r="N1242" i="7"/>
  <c r="O1242" i="7"/>
  <c r="P1242" i="7"/>
  <c r="M1243" i="7"/>
  <c r="N1243" i="7"/>
  <c r="O1243" i="7"/>
  <c r="P1243" i="7"/>
  <c r="M1244" i="7"/>
  <c r="N1244" i="7"/>
  <c r="O1244" i="7"/>
  <c r="P1244" i="7"/>
  <c r="M1245" i="7"/>
  <c r="N1245" i="7"/>
  <c r="O1245" i="7"/>
  <c r="P1245" i="7"/>
  <c r="M1246" i="7"/>
  <c r="N1246" i="7"/>
  <c r="O1246" i="7"/>
  <c r="P1246" i="7"/>
  <c r="M1247" i="7"/>
  <c r="N1247" i="7"/>
  <c r="O1247" i="7"/>
  <c r="P1247" i="7"/>
  <c r="M1248" i="7"/>
  <c r="N1248" i="7"/>
  <c r="O1248" i="7"/>
  <c r="P1248" i="7"/>
  <c r="M1249" i="7"/>
  <c r="N1249" i="7"/>
  <c r="O1249" i="7"/>
  <c r="P1249" i="7"/>
  <c r="M1250" i="7"/>
  <c r="N1250" i="7"/>
  <c r="O1250" i="7"/>
  <c r="P1250" i="7"/>
  <c r="M1251" i="7"/>
  <c r="N1251" i="7"/>
  <c r="O1251" i="7"/>
  <c r="P1251" i="7"/>
  <c r="M1252" i="7"/>
  <c r="N1252" i="7"/>
  <c r="O1252" i="7"/>
  <c r="P1252" i="7"/>
  <c r="M1253" i="7"/>
  <c r="N1253" i="7"/>
  <c r="O1253" i="7"/>
  <c r="P1253" i="7"/>
  <c r="S1253" i="7"/>
  <c r="M1254" i="7"/>
  <c r="N1254" i="7"/>
  <c r="O1254" i="7"/>
  <c r="P1254" i="7"/>
  <c r="M1255" i="7"/>
  <c r="N1255" i="7"/>
  <c r="O1255" i="7"/>
  <c r="P1255" i="7"/>
  <c r="M1256" i="7"/>
  <c r="N1256" i="7"/>
  <c r="O1256" i="7"/>
  <c r="P1256" i="7"/>
  <c r="M1257" i="7"/>
  <c r="N1257" i="7"/>
  <c r="O1257" i="7"/>
  <c r="P1257" i="7"/>
  <c r="M1258" i="7"/>
  <c r="N1258" i="7"/>
  <c r="O1258" i="7"/>
  <c r="P1258" i="7"/>
  <c r="M1259" i="7"/>
  <c r="N1259" i="7"/>
  <c r="O1259" i="7"/>
  <c r="P1259" i="7"/>
  <c r="M1260" i="7"/>
  <c r="N1260" i="7"/>
  <c r="O1260" i="7"/>
  <c r="P1260" i="7"/>
  <c r="M1261" i="7"/>
  <c r="N1261" i="7"/>
  <c r="O1261" i="7"/>
  <c r="P1261" i="7"/>
  <c r="M1262" i="7"/>
  <c r="N1262" i="7"/>
  <c r="O1262" i="7"/>
  <c r="P1262" i="7"/>
  <c r="M1263" i="7"/>
  <c r="N1263" i="7"/>
  <c r="O1263" i="7"/>
  <c r="P1263" i="7"/>
  <c r="M1264" i="7"/>
  <c r="N1264" i="7"/>
  <c r="O1264" i="7"/>
  <c r="P1264" i="7"/>
  <c r="M1265" i="7"/>
  <c r="N1265" i="7"/>
  <c r="O1265" i="7"/>
  <c r="P1265" i="7"/>
  <c r="M1266" i="7"/>
  <c r="N1266" i="7"/>
  <c r="O1266" i="7"/>
  <c r="P1266" i="7"/>
  <c r="M1267" i="7"/>
  <c r="N1267" i="7"/>
  <c r="O1267" i="7"/>
  <c r="P1267" i="7"/>
  <c r="M1268" i="7"/>
  <c r="N1268" i="7"/>
  <c r="O1268" i="7"/>
  <c r="P1268" i="7"/>
  <c r="M1269" i="7"/>
  <c r="N1269" i="7"/>
  <c r="O1269" i="7"/>
  <c r="P1269" i="7"/>
  <c r="M1270" i="7"/>
  <c r="N1270" i="7"/>
  <c r="O1270" i="7"/>
  <c r="P1270" i="7"/>
  <c r="M1271" i="7"/>
  <c r="N1271" i="7"/>
  <c r="O1271" i="7"/>
  <c r="P1271" i="7"/>
  <c r="M1272" i="7"/>
  <c r="N1272" i="7"/>
  <c r="O1272" i="7"/>
  <c r="P1272" i="7"/>
  <c r="Q1272" i="7"/>
  <c r="S1272" i="7"/>
  <c r="M1273" i="7"/>
  <c r="N1273" i="7"/>
  <c r="O1273" i="7"/>
  <c r="P1273" i="7"/>
  <c r="Q1273" i="7"/>
  <c r="M1274" i="7"/>
  <c r="N1274" i="7"/>
  <c r="O1274" i="7"/>
  <c r="P1274" i="7"/>
  <c r="M1275" i="7"/>
  <c r="N1275" i="7"/>
  <c r="O1275" i="7"/>
  <c r="P1275" i="7"/>
  <c r="M1276" i="7"/>
  <c r="N1276" i="7"/>
  <c r="O1276" i="7"/>
  <c r="P1276" i="7"/>
  <c r="R1276" i="7"/>
  <c r="M1277" i="7"/>
  <c r="N1277" i="7"/>
  <c r="O1277" i="7"/>
  <c r="P1277" i="7"/>
  <c r="M1278" i="7"/>
  <c r="N1278" i="7"/>
  <c r="O1278" i="7"/>
  <c r="P1278" i="7"/>
  <c r="M1279" i="7"/>
  <c r="N1279" i="7"/>
  <c r="O1279" i="7"/>
  <c r="P1279" i="7"/>
  <c r="M1280" i="7"/>
  <c r="N1280" i="7"/>
  <c r="O1280" i="7"/>
  <c r="P1280" i="7"/>
  <c r="M1281" i="7"/>
  <c r="N1281" i="7"/>
  <c r="O1281" i="7"/>
  <c r="P1281" i="7"/>
  <c r="M1282" i="7"/>
  <c r="N1282" i="7"/>
  <c r="O1282" i="7"/>
  <c r="P1282" i="7"/>
  <c r="M1283" i="7"/>
  <c r="N1283" i="7"/>
  <c r="O1283" i="7"/>
  <c r="P1283" i="7"/>
  <c r="M1284" i="7"/>
  <c r="N1284" i="7"/>
  <c r="O1284" i="7"/>
  <c r="P1284" i="7"/>
  <c r="M1285" i="7"/>
  <c r="N1285" i="7"/>
  <c r="O1285" i="7"/>
  <c r="P1285" i="7"/>
  <c r="M1286" i="7"/>
  <c r="N1286" i="7"/>
  <c r="O1286" i="7"/>
  <c r="P1286" i="7"/>
  <c r="M1287" i="7"/>
  <c r="N1287" i="7"/>
  <c r="O1287" i="7"/>
  <c r="P1287" i="7"/>
  <c r="M1288" i="7"/>
  <c r="N1288" i="7"/>
  <c r="O1288" i="7"/>
  <c r="P1288" i="7"/>
  <c r="M1289" i="7"/>
  <c r="N1289" i="7"/>
  <c r="O1289" i="7"/>
  <c r="P1289" i="7"/>
  <c r="M1290" i="7"/>
  <c r="N1290" i="7"/>
  <c r="O1290" i="7"/>
  <c r="P1290" i="7"/>
  <c r="M1291" i="7"/>
  <c r="N1291" i="7"/>
  <c r="O1291" i="7"/>
  <c r="P1291" i="7"/>
  <c r="R1291" i="7"/>
  <c r="S1291" i="7"/>
  <c r="M1292" i="7"/>
  <c r="N1292" i="7"/>
  <c r="O1292" i="7"/>
  <c r="P1292" i="7"/>
  <c r="Q1292" i="7"/>
  <c r="M1293" i="7"/>
  <c r="N1293" i="7"/>
  <c r="O1293" i="7"/>
  <c r="P1293" i="7"/>
  <c r="M1294" i="7"/>
  <c r="N1294" i="7"/>
  <c r="O1294" i="7"/>
  <c r="P1294" i="7"/>
  <c r="R1294" i="7"/>
  <c r="M1295" i="7"/>
  <c r="N1295" i="7"/>
  <c r="O1295" i="7"/>
  <c r="P1295" i="7"/>
  <c r="M1296" i="7"/>
  <c r="N1296" i="7"/>
  <c r="O1296" i="7"/>
  <c r="P1296" i="7"/>
  <c r="M1297" i="7"/>
  <c r="N1297" i="7"/>
  <c r="O1297" i="7"/>
  <c r="P1297" i="7"/>
  <c r="M1298" i="7"/>
  <c r="N1298" i="7"/>
  <c r="O1298" i="7"/>
  <c r="P1298" i="7"/>
  <c r="Q1298" i="7"/>
  <c r="M1299" i="7"/>
  <c r="N1299" i="7"/>
  <c r="O1299" i="7"/>
  <c r="P1299" i="7"/>
  <c r="M1300" i="7"/>
  <c r="N1300" i="7"/>
  <c r="O1300" i="7"/>
  <c r="P1300" i="7"/>
  <c r="M1301" i="7"/>
  <c r="N1301" i="7"/>
  <c r="O1301" i="7"/>
  <c r="P1301" i="7"/>
  <c r="M1302" i="7"/>
  <c r="N1302" i="7"/>
  <c r="O1302" i="7"/>
  <c r="P1302" i="7"/>
  <c r="M1303" i="7"/>
  <c r="N1303" i="7"/>
  <c r="O1303" i="7"/>
  <c r="P1303" i="7"/>
  <c r="M1304" i="7"/>
  <c r="N1304" i="7"/>
  <c r="O1304" i="7"/>
  <c r="P1304" i="7"/>
  <c r="M1305" i="7"/>
  <c r="N1305" i="7"/>
  <c r="O1305" i="7"/>
  <c r="P1305" i="7"/>
  <c r="M1306" i="7"/>
  <c r="N1306" i="7"/>
  <c r="O1306" i="7"/>
  <c r="P1306" i="7"/>
  <c r="M1307" i="7"/>
  <c r="N1307" i="7"/>
  <c r="O1307" i="7"/>
  <c r="P1307" i="7"/>
  <c r="M1308" i="7"/>
  <c r="N1308" i="7"/>
  <c r="O1308" i="7"/>
  <c r="P1308" i="7"/>
  <c r="M1309" i="7"/>
  <c r="N1309" i="7"/>
  <c r="O1309" i="7"/>
  <c r="P1309" i="7"/>
  <c r="M1310" i="7"/>
  <c r="N1310" i="7"/>
  <c r="O1310" i="7"/>
  <c r="P1310" i="7"/>
  <c r="R1310" i="7"/>
  <c r="M1311" i="7"/>
  <c r="N1311" i="7"/>
  <c r="O1311" i="7"/>
  <c r="P1311" i="7"/>
  <c r="M1312" i="7"/>
  <c r="N1312" i="7"/>
  <c r="O1312" i="7"/>
  <c r="P1312" i="7"/>
  <c r="Q1312" i="7"/>
  <c r="R1312" i="7"/>
  <c r="S1312" i="7"/>
  <c r="M1313" i="7"/>
  <c r="N1313" i="7"/>
  <c r="O1313" i="7"/>
  <c r="P1313" i="7"/>
  <c r="Q1313" i="7"/>
  <c r="S1313" i="7"/>
  <c r="M1314" i="7"/>
  <c r="N1314" i="7"/>
  <c r="O1314" i="7"/>
  <c r="P1314" i="7"/>
  <c r="M1315" i="7"/>
  <c r="N1315" i="7"/>
  <c r="O1315" i="7"/>
  <c r="P1315" i="7"/>
  <c r="M1316" i="7"/>
  <c r="N1316" i="7"/>
  <c r="O1316" i="7"/>
  <c r="P1316" i="7"/>
  <c r="M1317" i="7"/>
  <c r="N1317" i="7"/>
  <c r="O1317" i="7"/>
  <c r="P1317" i="7"/>
  <c r="M1318" i="7"/>
  <c r="N1318" i="7"/>
  <c r="O1318" i="7"/>
  <c r="P1318" i="7"/>
  <c r="M1319" i="7"/>
  <c r="N1319" i="7"/>
  <c r="O1319" i="7"/>
  <c r="P1319" i="7"/>
  <c r="M1320" i="7"/>
  <c r="N1320" i="7"/>
  <c r="O1320" i="7"/>
  <c r="P1320" i="7"/>
  <c r="M1321" i="7"/>
  <c r="N1321" i="7"/>
  <c r="O1321" i="7"/>
  <c r="P1321" i="7"/>
  <c r="M1322" i="7"/>
  <c r="N1322" i="7"/>
  <c r="O1322" i="7"/>
  <c r="P1322" i="7"/>
  <c r="S1322" i="7"/>
  <c r="M1323" i="7"/>
  <c r="N1323" i="7"/>
  <c r="O1323" i="7"/>
  <c r="P1323" i="7"/>
  <c r="M1324" i="7"/>
  <c r="N1324" i="7"/>
  <c r="O1324" i="7"/>
  <c r="P1324" i="7"/>
  <c r="M1325" i="7"/>
  <c r="N1325" i="7"/>
  <c r="O1325" i="7"/>
  <c r="P1325" i="7"/>
  <c r="M1326" i="7"/>
  <c r="N1326" i="7"/>
  <c r="O1326" i="7"/>
  <c r="P1326" i="7"/>
  <c r="M1327" i="7"/>
  <c r="N1327" i="7"/>
  <c r="O1327" i="7"/>
  <c r="P1327" i="7"/>
  <c r="M1328" i="7"/>
  <c r="N1328" i="7"/>
  <c r="O1328" i="7"/>
  <c r="P1328" i="7"/>
  <c r="M1329" i="7"/>
  <c r="N1329" i="7"/>
  <c r="O1329" i="7"/>
  <c r="P1329" i="7"/>
  <c r="M1330" i="7"/>
  <c r="N1330" i="7"/>
  <c r="O1330" i="7"/>
  <c r="P1330" i="7"/>
  <c r="M1331" i="7"/>
  <c r="N1331" i="7"/>
  <c r="O1331" i="7"/>
  <c r="P1331" i="7"/>
  <c r="M1332" i="7"/>
  <c r="N1332" i="7"/>
  <c r="O1332" i="7"/>
  <c r="P1332" i="7"/>
  <c r="Q1332" i="7"/>
  <c r="R1332" i="7"/>
  <c r="M1333" i="7"/>
  <c r="N1333" i="7"/>
  <c r="O1333" i="7"/>
  <c r="P1333" i="7"/>
  <c r="M1334" i="7"/>
  <c r="N1334" i="7"/>
  <c r="O1334" i="7"/>
  <c r="P1334" i="7"/>
  <c r="M1335" i="7"/>
  <c r="N1335" i="7"/>
  <c r="O1335" i="7"/>
  <c r="P1335" i="7"/>
  <c r="S1335" i="7"/>
  <c r="M1336" i="7"/>
  <c r="N1336" i="7"/>
  <c r="O1336" i="7"/>
  <c r="P1336" i="7"/>
  <c r="M1337" i="7"/>
  <c r="N1337" i="7"/>
  <c r="O1337" i="7"/>
  <c r="P1337" i="7"/>
  <c r="M1338" i="7"/>
  <c r="N1338" i="7"/>
  <c r="O1338" i="7"/>
  <c r="P1338" i="7"/>
  <c r="M1339" i="7"/>
  <c r="N1339" i="7"/>
  <c r="O1339" i="7"/>
  <c r="P1339" i="7"/>
  <c r="M1340" i="7"/>
  <c r="N1340" i="7"/>
  <c r="O1340" i="7"/>
  <c r="P1340" i="7"/>
  <c r="M1341" i="7"/>
  <c r="N1341" i="7"/>
  <c r="O1341" i="7"/>
  <c r="P1341" i="7"/>
  <c r="M1342" i="7"/>
  <c r="N1342" i="7"/>
  <c r="O1342" i="7"/>
  <c r="P1342" i="7"/>
  <c r="M1343" i="7"/>
  <c r="N1343" i="7"/>
  <c r="O1343" i="7"/>
  <c r="P1343" i="7"/>
  <c r="M1344" i="7"/>
  <c r="N1344" i="7"/>
  <c r="O1344" i="7"/>
  <c r="P1344" i="7"/>
  <c r="M1345" i="7"/>
  <c r="N1345" i="7"/>
  <c r="O1345" i="7"/>
  <c r="P1345" i="7"/>
  <c r="M1346" i="7"/>
  <c r="N1346" i="7"/>
  <c r="O1346" i="7"/>
  <c r="P1346" i="7"/>
  <c r="M1347" i="7"/>
  <c r="N1347" i="7"/>
  <c r="O1347" i="7"/>
  <c r="P1347" i="7"/>
  <c r="M1348" i="7"/>
  <c r="N1348" i="7"/>
  <c r="O1348" i="7"/>
  <c r="P1348" i="7"/>
  <c r="M1349" i="7"/>
  <c r="N1349" i="7"/>
  <c r="O1349" i="7"/>
  <c r="P1349" i="7"/>
  <c r="M1350" i="7"/>
  <c r="N1350" i="7"/>
  <c r="O1350" i="7"/>
  <c r="P1350" i="7"/>
  <c r="M1351" i="7"/>
  <c r="N1351" i="7"/>
  <c r="O1351" i="7"/>
  <c r="P1351" i="7"/>
  <c r="Q1351" i="7"/>
  <c r="R1351" i="7"/>
  <c r="S1351" i="7"/>
  <c r="M1352" i="7"/>
  <c r="N1352" i="7"/>
  <c r="O1352" i="7"/>
  <c r="P1352" i="7"/>
  <c r="M1353" i="7"/>
  <c r="N1353" i="7"/>
  <c r="O1353" i="7"/>
  <c r="P1353" i="7"/>
  <c r="M1354" i="7"/>
  <c r="N1354" i="7"/>
  <c r="O1354" i="7"/>
  <c r="P1354" i="7"/>
  <c r="M1355" i="7"/>
  <c r="N1355" i="7"/>
  <c r="O1355" i="7"/>
  <c r="P1355" i="7"/>
  <c r="Q1355" i="7"/>
  <c r="R1355" i="7"/>
  <c r="M1356" i="7"/>
  <c r="N1356" i="7"/>
  <c r="O1356" i="7"/>
  <c r="P1356" i="7"/>
  <c r="M1357" i="7"/>
  <c r="N1357" i="7"/>
  <c r="O1357" i="7"/>
  <c r="P1357" i="7"/>
  <c r="M1358" i="7"/>
  <c r="N1358" i="7"/>
  <c r="O1358" i="7"/>
  <c r="P1358" i="7"/>
  <c r="M1359" i="7"/>
  <c r="N1359" i="7"/>
  <c r="O1359" i="7"/>
  <c r="P1359" i="7"/>
  <c r="M1360" i="7"/>
  <c r="N1360" i="7"/>
  <c r="O1360" i="7"/>
  <c r="P1360" i="7"/>
  <c r="M1361" i="7"/>
  <c r="N1361" i="7"/>
  <c r="O1361" i="7"/>
  <c r="P1361" i="7"/>
  <c r="M1362" i="7"/>
  <c r="N1362" i="7"/>
  <c r="O1362" i="7"/>
  <c r="P1362" i="7"/>
  <c r="M1363" i="7"/>
  <c r="N1363" i="7"/>
  <c r="O1363" i="7"/>
  <c r="P1363" i="7"/>
  <c r="M1364" i="7"/>
  <c r="N1364" i="7"/>
  <c r="O1364" i="7"/>
  <c r="P1364" i="7"/>
  <c r="M1365" i="7"/>
  <c r="N1365" i="7"/>
  <c r="O1365" i="7"/>
  <c r="P1365" i="7"/>
  <c r="M1366" i="7"/>
  <c r="N1366" i="7"/>
  <c r="O1366" i="7"/>
  <c r="P1366" i="7"/>
  <c r="M1367" i="7"/>
  <c r="N1367" i="7"/>
  <c r="O1367" i="7"/>
  <c r="P1367" i="7"/>
  <c r="M1368" i="7"/>
  <c r="N1368" i="7"/>
  <c r="O1368" i="7"/>
  <c r="P1368" i="7"/>
  <c r="M1369" i="7"/>
  <c r="N1369" i="7"/>
  <c r="O1369" i="7"/>
  <c r="P1369" i="7"/>
  <c r="M1370" i="7"/>
  <c r="N1370" i="7"/>
  <c r="O1370" i="7"/>
  <c r="P1370" i="7"/>
  <c r="M1371" i="7"/>
  <c r="N1371" i="7"/>
  <c r="O1371" i="7"/>
  <c r="P1371" i="7"/>
  <c r="M1372" i="7"/>
  <c r="N1372" i="7"/>
  <c r="O1372" i="7"/>
  <c r="P1372" i="7"/>
  <c r="Q1372" i="7"/>
  <c r="R1372" i="7"/>
  <c r="M1373" i="7"/>
  <c r="N1373" i="7"/>
  <c r="O1373" i="7"/>
  <c r="P1373" i="7"/>
  <c r="M1374" i="7"/>
  <c r="N1374" i="7"/>
  <c r="O1374" i="7"/>
  <c r="P1374" i="7"/>
  <c r="M1375" i="7"/>
  <c r="N1375" i="7"/>
  <c r="O1375" i="7"/>
  <c r="P1375" i="7"/>
  <c r="R1375" i="7"/>
  <c r="S1375" i="7"/>
  <c r="M1376" i="7"/>
  <c r="N1376" i="7"/>
  <c r="O1376" i="7"/>
  <c r="P1376" i="7"/>
  <c r="M1377" i="7"/>
  <c r="N1377" i="7"/>
  <c r="O1377" i="7"/>
  <c r="P1377" i="7"/>
  <c r="M1378" i="7"/>
  <c r="N1378" i="7"/>
  <c r="O1378" i="7"/>
  <c r="P1378" i="7"/>
  <c r="M1379" i="7"/>
  <c r="N1379" i="7"/>
  <c r="O1379" i="7"/>
  <c r="P1379" i="7"/>
  <c r="M1380" i="7"/>
  <c r="N1380" i="7"/>
  <c r="O1380" i="7"/>
  <c r="P1380" i="7"/>
  <c r="M1381" i="7"/>
  <c r="N1381" i="7"/>
  <c r="O1381" i="7"/>
  <c r="P1381" i="7"/>
  <c r="M1382" i="7"/>
  <c r="N1382" i="7"/>
  <c r="O1382" i="7"/>
  <c r="P1382" i="7"/>
  <c r="M1383" i="7"/>
  <c r="N1383" i="7"/>
  <c r="O1383" i="7"/>
  <c r="P1383" i="7"/>
  <c r="M1384" i="7"/>
  <c r="N1384" i="7"/>
  <c r="O1384" i="7"/>
  <c r="P1384" i="7"/>
  <c r="M1385" i="7"/>
  <c r="N1385" i="7"/>
  <c r="O1385" i="7"/>
  <c r="P1385" i="7"/>
  <c r="M1386" i="7"/>
  <c r="N1386" i="7"/>
  <c r="O1386" i="7"/>
  <c r="P1386" i="7"/>
  <c r="M1387" i="7"/>
  <c r="N1387" i="7"/>
  <c r="O1387" i="7"/>
  <c r="P1387" i="7"/>
  <c r="M1388" i="7"/>
  <c r="N1388" i="7"/>
  <c r="O1388" i="7"/>
  <c r="P1388" i="7"/>
  <c r="M1389" i="7"/>
  <c r="N1389" i="7"/>
  <c r="O1389" i="7"/>
  <c r="P1389" i="7"/>
  <c r="M1390" i="7"/>
  <c r="N1390" i="7"/>
  <c r="O1390" i="7"/>
  <c r="P1390" i="7"/>
  <c r="M1391" i="7"/>
  <c r="N1391" i="7"/>
  <c r="O1391" i="7"/>
  <c r="P1391" i="7"/>
  <c r="S1391" i="7"/>
  <c r="M1392" i="7"/>
  <c r="N1392" i="7"/>
  <c r="O1392" i="7"/>
  <c r="P1392" i="7"/>
  <c r="Q1392" i="7"/>
  <c r="S1392" i="7"/>
  <c r="M1393" i="7"/>
  <c r="N1393" i="7"/>
  <c r="O1393" i="7"/>
  <c r="P1393" i="7"/>
  <c r="S1393" i="7"/>
  <c r="M1394" i="7"/>
  <c r="N1394" i="7"/>
  <c r="O1394" i="7"/>
  <c r="P1394" i="7"/>
  <c r="M1395" i="7"/>
  <c r="N1395" i="7"/>
  <c r="O1395" i="7"/>
  <c r="P1395" i="7"/>
  <c r="Q1395" i="7"/>
  <c r="M1396" i="7"/>
  <c r="N1396" i="7"/>
  <c r="O1396" i="7"/>
  <c r="P1396" i="7"/>
  <c r="M1397" i="7"/>
  <c r="N1397" i="7"/>
  <c r="O1397" i="7"/>
  <c r="P1397" i="7"/>
  <c r="S1397" i="7"/>
  <c r="M1398" i="7"/>
  <c r="N1398" i="7"/>
  <c r="O1398" i="7"/>
  <c r="P1398" i="7"/>
  <c r="M1399" i="7"/>
  <c r="N1399" i="7"/>
  <c r="O1399" i="7"/>
  <c r="P1399" i="7"/>
  <c r="M1400" i="7"/>
  <c r="N1400" i="7"/>
  <c r="O1400" i="7"/>
  <c r="P1400" i="7"/>
  <c r="M1401" i="7"/>
  <c r="N1401" i="7"/>
  <c r="O1401" i="7"/>
  <c r="P1401" i="7"/>
  <c r="M1402" i="7"/>
  <c r="N1402" i="7"/>
  <c r="O1402" i="7"/>
  <c r="P1402" i="7"/>
  <c r="M1403" i="7"/>
  <c r="N1403" i="7"/>
  <c r="O1403" i="7"/>
  <c r="P1403" i="7"/>
  <c r="M1404" i="7"/>
  <c r="N1404" i="7"/>
  <c r="O1404" i="7"/>
  <c r="P1404" i="7"/>
  <c r="M1405" i="7"/>
  <c r="N1405" i="7"/>
  <c r="O1405" i="7"/>
  <c r="P1405" i="7"/>
  <c r="M1406" i="7"/>
  <c r="N1406" i="7"/>
  <c r="O1406" i="7"/>
  <c r="P1406" i="7"/>
  <c r="M1407" i="7"/>
  <c r="N1407" i="7"/>
  <c r="O1407" i="7"/>
  <c r="P1407" i="7"/>
  <c r="M1408" i="7"/>
  <c r="N1408" i="7"/>
  <c r="O1408" i="7"/>
  <c r="P1408" i="7"/>
  <c r="M1409" i="7"/>
  <c r="N1409" i="7"/>
  <c r="O1409" i="7"/>
  <c r="P1409" i="7"/>
  <c r="M1410" i="7"/>
  <c r="N1410" i="7"/>
  <c r="O1410" i="7"/>
  <c r="P1410" i="7"/>
  <c r="M1411" i="7"/>
  <c r="N1411" i="7"/>
  <c r="O1411" i="7"/>
  <c r="P1411" i="7"/>
  <c r="M1412" i="7"/>
  <c r="N1412" i="7"/>
  <c r="O1412" i="7"/>
  <c r="P1412" i="7"/>
  <c r="R1412" i="7"/>
  <c r="M1413" i="7"/>
  <c r="N1413" i="7"/>
  <c r="O1413" i="7"/>
  <c r="P1413" i="7"/>
  <c r="Q1413" i="7"/>
  <c r="M1414" i="7"/>
  <c r="N1414" i="7"/>
  <c r="O1414" i="7"/>
  <c r="P1414" i="7"/>
  <c r="M1415" i="7"/>
  <c r="N1415" i="7"/>
  <c r="O1415" i="7"/>
  <c r="P1415" i="7"/>
  <c r="M1416" i="7"/>
  <c r="N1416" i="7"/>
  <c r="O1416" i="7"/>
  <c r="P1416" i="7"/>
  <c r="R1416" i="7"/>
  <c r="M1417" i="7"/>
  <c r="N1417" i="7"/>
  <c r="O1417" i="7"/>
  <c r="P1417" i="7"/>
  <c r="M1418" i="7"/>
  <c r="N1418" i="7"/>
  <c r="O1418" i="7"/>
  <c r="P1418" i="7"/>
  <c r="M1419" i="7"/>
  <c r="N1419" i="7"/>
  <c r="O1419" i="7"/>
  <c r="P1419" i="7"/>
  <c r="M1420" i="7"/>
  <c r="N1420" i="7"/>
  <c r="O1420" i="7"/>
  <c r="P1420" i="7"/>
  <c r="M1421" i="7"/>
  <c r="N1421" i="7"/>
  <c r="O1421" i="7"/>
  <c r="P1421" i="7"/>
  <c r="M1422" i="7"/>
  <c r="N1422" i="7"/>
  <c r="O1422" i="7"/>
  <c r="P1422" i="7"/>
  <c r="M1423" i="7"/>
  <c r="N1423" i="7"/>
  <c r="O1423" i="7"/>
  <c r="P1423" i="7"/>
  <c r="M1424" i="7"/>
  <c r="N1424" i="7"/>
  <c r="O1424" i="7"/>
  <c r="P1424" i="7"/>
  <c r="M1425" i="7"/>
  <c r="N1425" i="7"/>
  <c r="O1425" i="7"/>
  <c r="P1425" i="7"/>
  <c r="M1426" i="7"/>
  <c r="N1426" i="7"/>
  <c r="O1426" i="7"/>
  <c r="P1426" i="7"/>
  <c r="M1427" i="7"/>
  <c r="N1427" i="7"/>
  <c r="O1427" i="7"/>
  <c r="P1427" i="7"/>
  <c r="M1428" i="7"/>
  <c r="N1428" i="7"/>
  <c r="O1428" i="7"/>
  <c r="P1428" i="7"/>
  <c r="M1429" i="7"/>
  <c r="N1429" i="7"/>
  <c r="O1429" i="7"/>
  <c r="P1429" i="7"/>
  <c r="Q1429" i="7"/>
  <c r="R1429" i="7"/>
  <c r="S1429" i="7"/>
  <c r="M1430" i="7"/>
  <c r="N1430" i="7"/>
  <c r="O1430" i="7"/>
  <c r="P1430" i="7"/>
  <c r="M1431" i="7"/>
  <c r="N1431" i="7"/>
  <c r="O1431" i="7"/>
  <c r="P1431" i="7"/>
  <c r="M1432" i="7"/>
  <c r="N1432" i="7"/>
  <c r="O1432" i="7"/>
  <c r="P1432" i="7"/>
  <c r="Q1432" i="7"/>
  <c r="S1432" i="7"/>
  <c r="M1433" i="7"/>
  <c r="N1433" i="7"/>
  <c r="O1433" i="7"/>
  <c r="P1433" i="7"/>
  <c r="M1434" i="7"/>
  <c r="N1434" i="7"/>
  <c r="O1434" i="7"/>
  <c r="P1434" i="7"/>
  <c r="M1435" i="7"/>
  <c r="N1435" i="7"/>
  <c r="O1435" i="7"/>
  <c r="P1435" i="7"/>
  <c r="Q1435" i="7"/>
  <c r="R1435" i="7"/>
  <c r="M1436" i="7"/>
  <c r="N1436" i="7"/>
  <c r="O1436" i="7"/>
  <c r="P1436" i="7"/>
  <c r="M1437" i="7"/>
  <c r="N1437" i="7"/>
  <c r="O1437" i="7"/>
  <c r="P1437" i="7"/>
  <c r="M1438" i="7"/>
  <c r="N1438" i="7"/>
  <c r="O1438" i="7"/>
  <c r="P1438" i="7"/>
  <c r="M1439" i="7"/>
  <c r="N1439" i="7"/>
  <c r="O1439" i="7"/>
  <c r="P1439" i="7"/>
  <c r="M1440" i="7"/>
  <c r="N1440" i="7"/>
  <c r="O1440" i="7"/>
  <c r="P1440" i="7"/>
  <c r="M1441" i="7"/>
  <c r="N1441" i="7"/>
  <c r="O1441" i="7"/>
  <c r="P1441" i="7"/>
  <c r="M1442" i="7"/>
  <c r="N1442" i="7"/>
  <c r="O1442" i="7"/>
  <c r="P1442" i="7"/>
  <c r="M1443" i="7"/>
  <c r="N1443" i="7"/>
  <c r="O1443" i="7"/>
  <c r="P1443" i="7"/>
  <c r="M1444" i="7"/>
  <c r="N1444" i="7"/>
  <c r="O1444" i="7"/>
  <c r="P1444" i="7"/>
  <c r="M1445" i="7"/>
  <c r="N1445" i="7"/>
  <c r="O1445" i="7"/>
  <c r="P1445" i="7"/>
  <c r="M1446" i="7"/>
  <c r="N1446" i="7"/>
  <c r="O1446" i="7"/>
  <c r="P1446" i="7"/>
  <c r="M1447" i="7"/>
  <c r="N1447" i="7"/>
  <c r="O1447" i="7"/>
  <c r="P1447" i="7"/>
  <c r="M1448" i="7"/>
  <c r="N1448" i="7"/>
  <c r="O1448" i="7"/>
  <c r="P1448" i="7"/>
  <c r="M1449" i="7"/>
  <c r="N1449" i="7"/>
  <c r="O1449" i="7"/>
  <c r="P1449" i="7"/>
  <c r="M1450" i="7"/>
  <c r="N1450" i="7"/>
  <c r="O1450" i="7"/>
  <c r="P1450" i="7"/>
  <c r="M1451" i="7"/>
  <c r="N1451" i="7"/>
  <c r="O1451" i="7"/>
  <c r="P1451" i="7"/>
  <c r="Q1451" i="7"/>
  <c r="R1451" i="7"/>
  <c r="S1451" i="7"/>
  <c r="M1452" i="7"/>
  <c r="N1452" i="7"/>
  <c r="O1452" i="7"/>
  <c r="P1452" i="7"/>
  <c r="R1452" i="7"/>
  <c r="S1452" i="7"/>
  <c r="M1453" i="7"/>
  <c r="N1453" i="7"/>
  <c r="O1453" i="7"/>
  <c r="P1453" i="7"/>
  <c r="M1454" i="7"/>
  <c r="N1454" i="7"/>
  <c r="O1454" i="7"/>
  <c r="P1454" i="7"/>
  <c r="M1455" i="7"/>
  <c r="N1455" i="7"/>
  <c r="O1455" i="7"/>
  <c r="P1455" i="7"/>
  <c r="M1456" i="7"/>
  <c r="N1456" i="7"/>
  <c r="O1456" i="7"/>
  <c r="P1456" i="7"/>
  <c r="M1457" i="7"/>
  <c r="N1457" i="7"/>
  <c r="O1457" i="7"/>
  <c r="P1457" i="7"/>
  <c r="M1458" i="7"/>
  <c r="N1458" i="7"/>
  <c r="O1458" i="7"/>
  <c r="P1458" i="7"/>
  <c r="M1459" i="7"/>
  <c r="N1459" i="7"/>
  <c r="O1459" i="7"/>
  <c r="P1459" i="7"/>
  <c r="M1460" i="7"/>
  <c r="N1460" i="7"/>
  <c r="O1460" i="7"/>
  <c r="P1460" i="7"/>
  <c r="M1461" i="7"/>
  <c r="N1461" i="7"/>
  <c r="O1461" i="7"/>
  <c r="P1461" i="7"/>
  <c r="M1462" i="7"/>
  <c r="N1462" i="7"/>
  <c r="O1462" i="7"/>
  <c r="P1462" i="7"/>
  <c r="M1463" i="7"/>
  <c r="N1463" i="7"/>
  <c r="O1463" i="7"/>
  <c r="P1463" i="7"/>
  <c r="M1464" i="7"/>
  <c r="N1464" i="7"/>
  <c r="O1464" i="7"/>
  <c r="P1464" i="7"/>
  <c r="M1465" i="7"/>
  <c r="N1465" i="7"/>
  <c r="O1465" i="7"/>
  <c r="P1465" i="7"/>
  <c r="M1466" i="7"/>
  <c r="N1466" i="7"/>
  <c r="O1466" i="7"/>
  <c r="P1466" i="7"/>
  <c r="M1467" i="7"/>
  <c r="N1467" i="7"/>
  <c r="O1467" i="7"/>
  <c r="P1467" i="7"/>
  <c r="M1468" i="7"/>
  <c r="N1468" i="7"/>
  <c r="O1468" i="7"/>
  <c r="P1468" i="7"/>
  <c r="M1469" i="7"/>
  <c r="N1469" i="7"/>
  <c r="O1469" i="7"/>
  <c r="P1469" i="7"/>
  <c r="M1470" i="7"/>
  <c r="N1470" i="7"/>
  <c r="O1470" i="7"/>
  <c r="P1470" i="7"/>
  <c r="R1470" i="7"/>
  <c r="M1471" i="7"/>
  <c r="N1471" i="7"/>
  <c r="O1471" i="7"/>
  <c r="P1471" i="7"/>
  <c r="M1472" i="7"/>
  <c r="N1472" i="7"/>
  <c r="O1472" i="7"/>
  <c r="P1472" i="7"/>
  <c r="M1473" i="7"/>
  <c r="N1473" i="7"/>
  <c r="O1473" i="7"/>
  <c r="P1473" i="7"/>
  <c r="M1474" i="7"/>
  <c r="N1474" i="7"/>
  <c r="O1474" i="7"/>
  <c r="P1474" i="7"/>
  <c r="M1475" i="7"/>
  <c r="N1475" i="7"/>
  <c r="O1475" i="7"/>
  <c r="P1475" i="7"/>
  <c r="Q1475" i="7"/>
  <c r="M1476" i="7"/>
  <c r="N1476" i="7"/>
  <c r="O1476" i="7"/>
  <c r="P1476" i="7"/>
  <c r="M1477" i="7"/>
  <c r="N1477" i="7"/>
  <c r="O1477" i="7"/>
  <c r="P1477" i="7"/>
  <c r="S1477" i="7"/>
  <c r="M1478" i="7"/>
  <c r="N1478" i="7"/>
  <c r="O1478" i="7"/>
  <c r="P1478" i="7"/>
  <c r="R1478" i="7"/>
  <c r="M1479" i="7"/>
  <c r="N1479" i="7"/>
  <c r="O1479" i="7"/>
  <c r="P1479" i="7"/>
  <c r="M1480" i="7"/>
  <c r="N1480" i="7"/>
  <c r="O1480" i="7"/>
  <c r="P1480" i="7"/>
  <c r="M1481" i="7"/>
  <c r="N1481" i="7"/>
  <c r="O1481" i="7"/>
  <c r="P1481" i="7"/>
  <c r="M1482" i="7"/>
  <c r="N1482" i="7"/>
  <c r="O1482" i="7"/>
  <c r="P1482" i="7"/>
  <c r="M1483" i="7"/>
  <c r="N1483" i="7"/>
  <c r="O1483" i="7"/>
  <c r="P1483" i="7"/>
  <c r="M1484" i="7"/>
  <c r="N1484" i="7"/>
  <c r="O1484" i="7"/>
  <c r="P1484" i="7"/>
  <c r="M1485" i="7"/>
  <c r="N1485" i="7"/>
  <c r="O1485" i="7"/>
  <c r="P1485" i="7"/>
  <c r="M1486" i="7"/>
  <c r="N1486" i="7"/>
  <c r="O1486" i="7"/>
  <c r="P1486" i="7"/>
  <c r="M1487" i="7"/>
  <c r="N1487" i="7"/>
  <c r="O1487" i="7"/>
  <c r="P1487" i="7"/>
  <c r="M1488" i="7"/>
  <c r="N1488" i="7"/>
  <c r="O1488" i="7"/>
  <c r="P1488" i="7"/>
  <c r="M1489" i="7"/>
  <c r="N1489" i="7"/>
  <c r="O1489" i="7"/>
  <c r="P1489" i="7"/>
  <c r="M1490" i="7"/>
  <c r="N1490" i="7"/>
  <c r="O1490" i="7"/>
  <c r="P1490" i="7"/>
  <c r="M1491" i="7"/>
  <c r="N1491" i="7"/>
  <c r="O1491" i="7"/>
  <c r="P1491" i="7"/>
  <c r="M1492" i="7"/>
  <c r="N1492" i="7"/>
  <c r="O1492" i="7"/>
  <c r="P1492" i="7"/>
  <c r="Q1492" i="7"/>
  <c r="R1492" i="7"/>
  <c r="M1493" i="7"/>
  <c r="N1493" i="7"/>
  <c r="O1493" i="7"/>
  <c r="P1493" i="7"/>
  <c r="M1494" i="7"/>
  <c r="N1494" i="7"/>
  <c r="O1494" i="7"/>
  <c r="P1494" i="7"/>
  <c r="M1495" i="7"/>
  <c r="N1495" i="7"/>
  <c r="O1495" i="7"/>
  <c r="P1495" i="7"/>
  <c r="M1496" i="7"/>
  <c r="N1496" i="7"/>
  <c r="O1496" i="7"/>
  <c r="P1496" i="7"/>
  <c r="Q1496" i="7"/>
  <c r="R1496" i="7"/>
  <c r="M1497" i="7"/>
  <c r="N1497" i="7"/>
  <c r="O1497" i="7"/>
  <c r="P1497" i="7"/>
  <c r="M1498" i="7"/>
  <c r="N1498" i="7"/>
  <c r="O1498" i="7"/>
  <c r="P1498" i="7"/>
  <c r="M1499" i="7"/>
  <c r="N1499" i="7"/>
  <c r="O1499" i="7"/>
  <c r="P1499" i="7"/>
  <c r="M1500" i="7"/>
  <c r="N1500" i="7"/>
  <c r="O1500" i="7"/>
  <c r="P1500" i="7"/>
  <c r="M1501" i="7"/>
  <c r="N1501" i="7"/>
  <c r="O1501" i="7"/>
  <c r="P1501" i="7"/>
  <c r="M1502" i="7"/>
  <c r="N1502" i="7"/>
  <c r="O1502" i="7"/>
  <c r="P1502" i="7"/>
  <c r="M1503" i="7"/>
  <c r="N1503" i="7"/>
  <c r="O1503" i="7"/>
  <c r="P1503" i="7"/>
  <c r="M1504" i="7"/>
  <c r="N1504" i="7"/>
  <c r="O1504" i="7"/>
  <c r="P1504" i="7"/>
  <c r="M1505" i="7"/>
  <c r="N1505" i="7"/>
  <c r="O1505" i="7"/>
  <c r="P1505" i="7"/>
  <c r="M1506" i="7"/>
  <c r="N1506" i="7"/>
  <c r="O1506" i="7"/>
  <c r="P1506" i="7"/>
  <c r="M1507" i="7"/>
  <c r="N1507" i="7"/>
  <c r="O1507" i="7"/>
  <c r="P1507" i="7"/>
  <c r="M1508" i="7"/>
  <c r="N1508" i="7"/>
  <c r="O1508" i="7"/>
  <c r="P1508" i="7"/>
  <c r="M1509" i="7"/>
  <c r="N1509" i="7"/>
  <c r="O1509" i="7"/>
  <c r="P1509" i="7"/>
  <c r="M1510" i="7"/>
  <c r="N1510" i="7"/>
  <c r="O1510" i="7"/>
  <c r="P1510" i="7"/>
  <c r="M1511" i="7"/>
  <c r="N1511" i="7"/>
  <c r="O1511" i="7"/>
  <c r="P1511" i="7"/>
  <c r="Q1511" i="7"/>
  <c r="R1511" i="7"/>
  <c r="M1512" i="7"/>
  <c r="N1512" i="7"/>
  <c r="O1512" i="7"/>
  <c r="P1512" i="7"/>
  <c r="M1513" i="7"/>
  <c r="N1513" i="7"/>
  <c r="O1513" i="7"/>
  <c r="P1513" i="7"/>
  <c r="R1513" i="7"/>
  <c r="M1514" i="7"/>
  <c r="N1514" i="7"/>
  <c r="O1514" i="7"/>
  <c r="P1514" i="7"/>
  <c r="M1515" i="7"/>
  <c r="N1515" i="7"/>
  <c r="O1515" i="7"/>
  <c r="P1515" i="7"/>
  <c r="R1515" i="7"/>
  <c r="M1516" i="7"/>
  <c r="N1516" i="7"/>
  <c r="O1516" i="7"/>
  <c r="P1516" i="7"/>
  <c r="M1517" i="7"/>
  <c r="N1517" i="7"/>
  <c r="O1517" i="7"/>
  <c r="P1517" i="7"/>
  <c r="S1517" i="7"/>
  <c r="M1518" i="7"/>
  <c r="N1518" i="7"/>
  <c r="O1518" i="7"/>
  <c r="P1518" i="7"/>
  <c r="M1519" i="7"/>
  <c r="N1519" i="7"/>
  <c r="O1519" i="7"/>
  <c r="P1519" i="7"/>
  <c r="M1520" i="7"/>
  <c r="N1520" i="7"/>
  <c r="O1520" i="7"/>
  <c r="P1520" i="7"/>
  <c r="M1521" i="7"/>
  <c r="N1521" i="7"/>
  <c r="O1521" i="7"/>
  <c r="P1521" i="7"/>
  <c r="M1522" i="7"/>
  <c r="N1522" i="7"/>
  <c r="O1522" i="7"/>
  <c r="P1522" i="7"/>
  <c r="M1523" i="7"/>
  <c r="N1523" i="7"/>
  <c r="O1523" i="7"/>
  <c r="P1523" i="7"/>
  <c r="M1524" i="7"/>
  <c r="N1524" i="7"/>
  <c r="O1524" i="7"/>
  <c r="P1524" i="7"/>
  <c r="M1525" i="7"/>
  <c r="N1525" i="7"/>
  <c r="O1525" i="7"/>
  <c r="P1525" i="7"/>
  <c r="M1526" i="7"/>
  <c r="N1526" i="7"/>
  <c r="O1526" i="7"/>
  <c r="P1526" i="7"/>
  <c r="Q1526" i="7"/>
  <c r="M1527" i="7"/>
  <c r="N1527" i="7"/>
  <c r="O1527" i="7"/>
  <c r="P1527" i="7"/>
  <c r="M1528" i="7"/>
  <c r="N1528" i="7"/>
  <c r="O1528" i="7"/>
  <c r="P1528" i="7"/>
  <c r="M1529" i="7"/>
  <c r="N1529" i="7"/>
  <c r="O1529" i="7"/>
  <c r="P1529" i="7"/>
  <c r="M1530" i="7"/>
  <c r="N1530" i="7"/>
  <c r="O1530" i="7"/>
  <c r="P1530" i="7"/>
  <c r="M1531" i="7"/>
  <c r="N1531" i="7"/>
  <c r="O1531" i="7"/>
  <c r="P1531" i="7"/>
  <c r="M1532" i="7"/>
  <c r="N1532" i="7"/>
  <c r="O1532" i="7"/>
  <c r="P1532" i="7"/>
  <c r="Q1532" i="7"/>
  <c r="R1532" i="7"/>
  <c r="M1533" i="7"/>
  <c r="N1533" i="7"/>
  <c r="O1533" i="7"/>
  <c r="P1533" i="7"/>
  <c r="S1533" i="7"/>
  <c r="M1534" i="7"/>
  <c r="N1534" i="7"/>
  <c r="O1534" i="7"/>
  <c r="P1534" i="7"/>
  <c r="M1535" i="7"/>
  <c r="N1535" i="7"/>
  <c r="O1535" i="7"/>
  <c r="P1535" i="7"/>
  <c r="M1536" i="7"/>
  <c r="N1536" i="7"/>
  <c r="O1536" i="7"/>
  <c r="P1536" i="7"/>
  <c r="M1537" i="7"/>
  <c r="N1537" i="7"/>
  <c r="O1537" i="7"/>
  <c r="P1537" i="7"/>
  <c r="M1538" i="7"/>
  <c r="N1538" i="7"/>
  <c r="O1538" i="7"/>
  <c r="P1538" i="7"/>
  <c r="M1539" i="7"/>
  <c r="N1539" i="7"/>
  <c r="O1539" i="7"/>
  <c r="P1539" i="7"/>
  <c r="M1540" i="7"/>
  <c r="N1540" i="7"/>
  <c r="O1540" i="7"/>
  <c r="P1540" i="7"/>
  <c r="M1541" i="7"/>
  <c r="N1541" i="7"/>
  <c r="O1541" i="7"/>
  <c r="P1541" i="7"/>
  <c r="M1542" i="7"/>
  <c r="N1542" i="7"/>
  <c r="O1542" i="7"/>
  <c r="P1542" i="7"/>
  <c r="M1543" i="7"/>
  <c r="N1543" i="7"/>
  <c r="O1543" i="7"/>
  <c r="P1543" i="7"/>
  <c r="M1544" i="7"/>
  <c r="N1544" i="7"/>
  <c r="O1544" i="7"/>
  <c r="P1544" i="7"/>
  <c r="M1545" i="7"/>
  <c r="N1545" i="7"/>
  <c r="O1545" i="7"/>
  <c r="P1545" i="7"/>
  <c r="M1546" i="7"/>
  <c r="N1546" i="7"/>
  <c r="O1546" i="7"/>
  <c r="P1546" i="7"/>
  <c r="M1547" i="7"/>
  <c r="N1547" i="7"/>
  <c r="O1547" i="7"/>
  <c r="P1547" i="7"/>
  <c r="M1548" i="7"/>
  <c r="N1548" i="7"/>
  <c r="O1548" i="7"/>
  <c r="P1548" i="7"/>
  <c r="M1549" i="7"/>
  <c r="N1549" i="7"/>
  <c r="O1549" i="7"/>
  <c r="P1549" i="7"/>
  <c r="M1550" i="7"/>
  <c r="N1550" i="7"/>
  <c r="O1550" i="7"/>
  <c r="P1550" i="7"/>
  <c r="M1551" i="7"/>
  <c r="N1551" i="7"/>
  <c r="O1551" i="7"/>
  <c r="P1551" i="7"/>
  <c r="M1552" i="7"/>
  <c r="N1552" i="7"/>
  <c r="O1552" i="7"/>
  <c r="P1552" i="7"/>
  <c r="R1552" i="7"/>
  <c r="S1552" i="7"/>
  <c r="M1553" i="7"/>
  <c r="N1553" i="7"/>
  <c r="O1553" i="7"/>
  <c r="P1553" i="7"/>
  <c r="M1554" i="7"/>
  <c r="N1554" i="7"/>
  <c r="O1554" i="7"/>
  <c r="P1554" i="7"/>
  <c r="M1555" i="7"/>
  <c r="N1555" i="7"/>
  <c r="O1555" i="7"/>
  <c r="P1555" i="7"/>
  <c r="M1556" i="7"/>
  <c r="N1556" i="7"/>
  <c r="O1556" i="7"/>
  <c r="P1556" i="7"/>
  <c r="M1557" i="7"/>
  <c r="N1557" i="7"/>
  <c r="O1557" i="7"/>
  <c r="P1557" i="7"/>
  <c r="M1558" i="7"/>
  <c r="N1558" i="7"/>
  <c r="O1558" i="7"/>
  <c r="P1558" i="7"/>
  <c r="M1559" i="7"/>
  <c r="N1559" i="7"/>
  <c r="O1559" i="7"/>
  <c r="P1559" i="7"/>
  <c r="M1560" i="7"/>
  <c r="N1560" i="7"/>
  <c r="O1560" i="7"/>
  <c r="P1560" i="7"/>
  <c r="M1561" i="7"/>
  <c r="N1561" i="7"/>
  <c r="O1561" i="7"/>
  <c r="P1561" i="7"/>
  <c r="M1562" i="7"/>
  <c r="N1562" i="7"/>
  <c r="O1562" i="7"/>
  <c r="P1562" i="7"/>
  <c r="M1563" i="7"/>
  <c r="N1563" i="7"/>
  <c r="O1563" i="7"/>
  <c r="P1563" i="7"/>
  <c r="M1564" i="7"/>
  <c r="N1564" i="7"/>
  <c r="O1564" i="7"/>
  <c r="P1564" i="7"/>
  <c r="M1565" i="7"/>
  <c r="N1565" i="7"/>
  <c r="O1565" i="7"/>
  <c r="P1565" i="7"/>
  <c r="M1566" i="7"/>
  <c r="N1566" i="7"/>
  <c r="O1566" i="7"/>
  <c r="P1566" i="7"/>
  <c r="M1567" i="7"/>
  <c r="N1567" i="7"/>
  <c r="O1567" i="7"/>
  <c r="P1567" i="7"/>
  <c r="M1568" i="7"/>
  <c r="N1568" i="7"/>
  <c r="O1568" i="7"/>
  <c r="P1568" i="7"/>
  <c r="M1569" i="7"/>
  <c r="N1569" i="7"/>
  <c r="O1569" i="7"/>
  <c r="P1569" i="7"/>
  <c r="Q1569" i="7"/>
  <c r="M1570" i="7"/>
  <c r="N1570" i="7"/>
  <c r="O1570" i="7"/>
  <c r="P1570" i="7"/>
  <c r="M1571" i="7"/>
  <c r="N1571" i="7"/>
  <c r="O1571" i="7"/>
  <c r="P1571" i="7"/>
  <c r="Q1571" i="7"/>
  <c r="R1571" i="7"/>
  <c r="S1571" i="7"/>
  <c r="M1572" i="7"/>
  <c r="N1572" i="7"/>
  <c r="O1572" i="7"/>
  <c r="P1572" i="7"/>
  <c r="M1573" i="7"/>
  <c r="N1573" i="7"/>
  <c r="O1573" i="7"/>
  <c r="P1573" i="7"/>
  <c r="M1574" i="7"/>
  <c r="N1574" i="7"/>
  <c r="O1574" i="7"/>
  <c r="P1574" i="7"/>
  <c r="M1575" i="7"/>
  <c r="N1575" i="7"/>
  <c r="O1575" i="7"/>
  <c r="P1575" i="7"/>
  <c r="S1575" i="7"/>
  <c r="M1576" i="7"/>
  <c r="N1576" i="7"/>
  <c r="O1576" i="7"/>
  <c r="P1576" i="7"/>
  <c r="M1577" i="7"/>
  <c r="N1577" i="7"/>
  <c r="O1577" i="7"/>
  <c r="P1577" i="7"/>
  <c r="M1578" i="7"/>
  <c r="N1578" i="7"/>
  <c r="O1578" i="7"/>
  <c r="P1578" i="7"/>
  <c r="M1579" i="7"/>
  <c r="N1579" i="7"/>
  <c r="O1579" i="7"/>
  <c r="P1579" i="7"/>
  <c r="M1580" i="7"/>
  <c r="N1580" i="7"/>
  <c r="O1580" i="7"/>
  <c r="P1580" i="7"/>
  <c r="R1580" i="7"/>
  <c r="M1581" i="7"/>
  <c r="N1581" i="7"/>
  <c r="O1581" i="7"/>
  <c r="P1581" i="7"/>
  <c r="M1582" i="7"/>
  <c r="N1582" i="7"/>
  <c r="O1582" i="7"/>
  <c r="P1582" i="7"/>
  <c r="M1583" i="7"/>
  <c r="N1583" i="7"/>
  <c r="O1583" i="7"/>
  <c r="P1583" i="7"/>
  <c r="M1584" i="7"/>
  <c r="N1584" i="7"/>
  <c r="O1584" i="7"/>
  <c r="P1584" i="7"/>
  <c r="M1585" i="7"/>
  <c r="N1585" i="7"/>
  <c r="O1585" i="7"/>
  <c r="P1585" i="7"/>
  <c r="M1586" i="7"/>
  <c r="N1586" i="7"/>
  <c r="O1586" i="7"/>
  <c r="P1586" i="7"/>
  <c r="M1587" i="7"/>
  <c r="N1587" i="7"/>
  <c r="O1587" i="7"/>
  <c r="P1587" i="7"/>
  <c r="M1588" i="7"/>
  <c r="N1588" i="7"/>
  <c r="O1588" i="7"/>
  <c r="P1588" i="7"/>
  <c r="M1589" i="7"/>
  <c r="N1589" i="7"/>
  <c r="O1589" i="7"/>
  <c r="P1589" i="7"/>
  <c r="M1590" i="7"/>
  <c r="N1590" i="7"/>
  <c r="O1590" i="7"/>
  <c r="P1590" i="7"/>
  <c r="M1591" i="7"/>
  <c r="N1591" i="7"/>
  <c r="O1591" i="7"/>
  <c r="P1591" i="7"/>
  <c r="M1592" i="7"/>
  <c r="N1592" i="7"/>
  <c r="O1592" i="7"/>
  <c r="P1592" i="7"/>
  <c r="S1592" i="7"/>
  <c r="M1593" i="7"/>
  <c r="N1593" i="7"/>
  <c r="O1593" i="7"/>
  <c r="P1593" i="7"/>
  <c r="M1594" i="7"/>
  <c r="N1594" i="7"/>
  <c r="O1594" i="7"/>
  <c r="P1594" i="7"/>
  <c r="M1595" i="7"/>
  <c r="N1595" i="7"/>
  <c r="O1595" i="7"/>
  <c r="P1595" i="7"/>
  <c r="S1595" i="7"/>
  <c r="M1596" i="7"/>
  <c r="N1596" i="7"/>
  <c r="O1596" i="7"/>
  <c r="P1596" i="7"/>
  <c r="Q1596" i="7"/>
  <c r="M1597" i="7"/>
  <c r="N1597" i="7"/>
  <c r="O1597" i="7"/>
  <c r="P1597" i="7"/>
  <c r="M1598" i="7"/>
  <c r="N1598" i="7"/>
  <c r="O1598" i="7"/>
  <c r="P1598" i="7"/>
  <c r="M1599" i="7"/>
  <c r="N1599" i="7"/>
  <c r="O1599" i="7"/>
  <c r="P1599" i="7"/>
  <c r="M1600" i="7"/>
  <c r="N1600" i="7"/>
  <c r="O1600" i="7"/>
  <c r="P1600" i="7"/>
  <c r="M1601" i="7"/>
  <c r="N1601" i="7"/>
  <c r="O1601" i="7"/>
  <c r="P1601" i="7"/>
  <c r="M1602" i="7"/>
  <c r="N1602" i="7"/>
  <c r="O1602" i="7"/>
  <c r="P1602" i="7"/>
  <c r="M1603" i="7"/>
  <c r="N1603" i="7"/>
  <c r="O1603" i="7"/>
  <c r="P1603" i="7"/>
  <c r="M1604" i="7"/>
  <c r="N1604" i="7"/>
  <c r="O1604" i="7"/>
  <c r="P1604" i="7"/>
  <c r="M1605" i="7"/>
  <c r="N1605" i="7"/>
  <c r="O1605" i="7"/>
  <c r="P1605" i="7"/>
  <c r="M1606" i="7"/>
  <c r="N1606" i="7"/>
  <c r="O1606" i="7"/>
  <c r="P1606" i="7"/>
  <c r="M1607" i="7"/>
  <c r="N1607" i="7"/>
  <c r="O1607" i="7"/>
  <c r="P1607" i="7"/>
  <c r="M1608" i="7"/>
  <c r="N1608" i="7"/>
  <c r="O1608" i="7"/>
  <c r="P1608" i="7"/>
  <c r="M1609" i="7"/>
  <c r="N1609" i="7"/>
  <c r="O1609" i="7"/>
  <c r="P1609" i="7"/>
  <c r="S1609" i="7"/>
  <c r="M1610" i="7"/>
  <c r="N1610" i="7"/>
  <c r="O1610" i="7"/>
  <c r="P1610" i="7"/>
  <c r="Q1610" i="7"/>
  <c r="R1610" i="7"/>
  <c r="S1610" i="7"/>
  <c r="M1611" i="7"/>
  <c r="N1611" i="7"/>
  <c r="O1611" i="7"/>
  <c r="P1611" i="7"/>
  <c r="Q1611" i="7"/>
  <c r="R1611" i="7"/>
  <c r="S1611" i="7"/>
  <c r="M1612" i="7"/>
  <c r="N1612" i="7"/>
  <c r="O1612" i="7"/>
  <c r="P1612" i="7"/>
  <c r="Q1612" i="7"/>
  <c r="R1612" i="7"/>
  <c r="S1612" i="7"/>
  <c r="M1613" i="7"/>
  <c r="N1613" i="7"/>
  <c r="O1613" i="7"/>
  <c r="P1613" i="7"/>
  <c r="Q1613" i="7"/>
  <c r="R1613" i="7"/>
  <c r="S1613" i="7"/>
  <c r="M1614" i="7"/>
  <c r="N1614" i="7"/>
  <c r="O1614" i="7"/>
  <c r="P1614" i="7"/>
  <c r="Q1614" i="7"/>
  <c r="R1614" i="7"/>
  <c r="S1614" i="7"/>
  <c r="M1615" i="7"/>
  <c r="N1615" i="7"/>
  <c r="O1615" i="7"/>
  <c r="P1615" i="7"/>
  <c r="Q1615" i="7"/>
  <c r="R1615" i="7"/>
  <c r="S1615" i="7"/>
  <c r="M1616" i="7"/>
  <c r="N1616" i="7"/>
  <c r="O1616" i="7"/>
  <c r="P1616" i="7"/>
  <c r="Q1616" i="7"/>
  <c r="R1616" i="7"/>
  <c r="S1616" i="7"/>
  <c r="M1617" i="7"/>
  <c r="N1617" i="7"/>
  <c r="O1617" i="7"/>
  <c r="P1617" i="7"/>
  <c r="Q1617" i="7"/>
  <c r="R1617" i="7"/>
  <c r="S1617" i="7"/>
  <c r="M1618" i="7"/>
  <c r="N1618" i="7"/>
  <c r="O1618" i="7"/>
  <c r="P1618" i="7"/>
  <c r="Q1618" i="7"/>
  <c r="R1618" i="7"/>
  <c r="S1618" i="7"/>
  <c r="M1619" i="7"/>
  <c r="N1619" i="7"/>
  <c r="O1619" i="7"/>
  <c r="P1619" i="7"/>
  <c r="Q1619" i="7"/>
  <c r="R1619" i="7"/>
  <c r="S1619" i="7"/>
  <c r="M1620" i="7"/>
  <c r="N1620" i="7"/>
  <c r="O1620" i="7"/>
  <c r="P1620" i="7"/>
  <c r="Q1620" i="7"/>
  <c r="R1620" i="7"/>
  <c r="S1620" i="7"/>
  <c r="M1621" i="7"/>
  <c r="N1621" i="7"/>
  <c r="O1621" i="7"/>
  <c r="P1621" i="7"/>
  <c r="Q1621" i="7"/>
  <c r="R1621" i="7"/>
  <c r="S1621" i="7"/>
  <c r="M1622" i="7"/>
  <c r="N1622" i="7"/>
  <c r="O1622" i="7"/>
  <c r="P1622" i="7"/>
  <c r="Q1622" i="7"/>
  <c r="R1622" i="7"/>
  <c r="S1622" i="7"/>
  <c r="M1623" i="7"/>
  <c r="N1623" i="7"/>
  <c r="O1623" i="7"/>
  <c r="P1623" i="7"/>
  <c r="Q1623" i="7"/>
  <c r="R1623" i="7"/>
  <c r="S1623" i="7"/>
  <c r="M1624" i="7"/>
  <c r="N1624" i="7"/>
  <c r="O1624" i="7"/>
  <c r="P1624" i="7"/>
  <c r="Q1624" i="7"/>
  <c r="R1624" i="7"/>
  <c r="S1624" i="7"/>
  <c r="M1625" i="7"/>
  <c r="N1625" i="7"/>
  <c r="O1625" i="7"/>
  <c r="P1625" i="7"/>
  <c r="Q1625" i="7"/>
  <c r="R1625" i="7"/>
  <c r="S1625" i="7"/>
  <c r="M1626" i="7"/>
  <c r="N1626" i="7"/>
  <c r="O1626" i="7"/>
  <c r="P1626" i="7"/>
  <c r="Q1626" i="7"/>
  <c r="R1626" i="7"/>
  <c r="S1626" i="7"/>
  <c r="M1627" i="7"/>
  <c r="N1627" i="7"/>
  <c r="O1627" i="7"/>
  <c r="P1627" i="7"/>
  <c r="Q1627" i="7"/>
  <c r="R1627" i="7"/>
  <c r="S1627" i="7"/>
  <c r="M1628" i="7"/>
  <c r="N1628" i="7"/>
  <c r="O1628" i="7"/>
  <c r="P1628" i="7"/>
  <c r="Q1628" i="7"/>
  <c r="R1628" i="7"/>
  <c r="S1628" i="7"/>
  <c r="M1629" i="7"/>
  <c r="N1629" i="7"/>
  <c r="O1629" i="7"/>
  <c r="P1629" i="7"/>
  <c r="Q1629" i="7"/>
  <c r="R1629" i="7"/>
  <c r="S1629" i="7"/>
  <c r="M1630" i="7"/>
  <c r="N1630" i="7"/>
  <c r="O1630" i="7"/>
  <c r="P1630" i="7"/>
  <c r="Q1630" i="7"/>
  <c r="R1630" i="7"/>
  <c r="S1630" i="7"/>
  <c r="M1631" i="7"/>
  <c r="N1631" i="7"/>
  <c r="O1631" i="7"/>
  <c r="P1631" i="7"/>
  <c r="Q1631" i="7"/>
  <c r="R1631" i="7"/>
  <c r="S1631" i="7"/>
  <c r="M1632" i="7"/>
  <c r="N1632" i="7"/>
  <c r="O1632" i="7"/>
  <c r="P1632" i="7"/>
  <c r="Q1632" i="7"/>
  <c r="R1632" i="7"/>
  <c r="S1632" i="7"/>
  <c r="M1633" i="7"/>
  <c r="N1633" i="7"/>
  <c r="O1633" i="7"/>
  <c r="P1633" i="7"/>
  <c r="Q1633" i="7"/>
  <c r="R1633" i="7"/>
  <c r="S1633" i="7"/>
  <c r="M1634" i="7"/>
  <c r="N1634" i="7"/>
  <c r="O1634" i="7"/>
  <c r="P1634" i="7"/>
  <c r="Q1634" i="7"/>
  <c r="R1634" i="7"/>
  <c r="S1634" i="7"/>
  <c r="M1635" i="7"/>
  <c r="N1635" i="7"/>
  <c r="O1635" i="7"/>
  <c r="P1635" i="7"/>
  <c r="Q1635" i="7"/>
  <c r="R1635" i="7"/>
  <c r="S1635" i="7"/>
  <c r="M1636" i="7"/>
  <c r="N1636" i="7"/>
  <c r="O1636" i="7"/>
  <c r="P1636" i="7"/>
  <c r="Q1636" i="7"/>
  <c r="R1636" i="7"/>
  <c r="S1636" i="7"/>
  <c r="M1637" i="7"/>
  <c r="N1637" i="7"/>
  <c r="O1637" i="7"/>
  <c r="P1637" i="7"/>
  <c r="Q1637" i="7"/>
  <c r="R1637" i="7"/>
  <c r="S1637" i="7"/>
  <c r="M1638" i="7"/>
  <c r="N1638" i="7"/>
  <c r="O1638" i="7"/>
  <c r="P1638" i="7"/>
  <c r="Q1638" i="7"/>
  <c r="R1638" i="7"/>
  <c r="S1638" i="7"/>
  <c r="M1639" i="7"/>
  <c r="N1639" i="7"/>
  <c r="O1639" i="7"/>
  <c r="P1639" i="7"/>
  <c r="Q1639" i="7"/>
  <c r="R1639" i="7"/>
  <c r="S1639" i="7"/>
  <c r="M1640" i="7"/>
  <c r="N1640" i="7"/>
  <c r="O1640" i="7"/>
  <c r="P1640" i="7"/>
  <c r="Q1640" i="7"/>
  <c r="R1640" i="7"/>
  <c r="S1640" i="7"/>
  <c r="M1641" i="7"/>
  <c r="N1641" i="7"/>
  <c r="O1641" i="7"/>
  <c r="P1641" i="7"/>
  <c r="Q1641" i="7"/>
  <c r="R1641" i="7"/>
  <c r="S1641" i="7"/>
  <c r="M1642" i="7"/>
  <c r="N1642" i="7"/>
  <c r="O1642" i="7"/>
  <c r="P1642" i="7"/>
  <c r="Q1642" i="7"/>
  <c r="R1642" i="7"/>
  <c r="S1642" i="7"/>
  <c r="M1643" i="7"/>
  <c r="N1643" i="7"/>
  <c r="O1643" i="7"/>
  <c r="P1643" i="7"/>
  <c r="Q1643" i="7"/>
  <c r="R1643" i="7"/>
  <c r="S1643" i="7"/>
  <c r="M1644" i="7"/>
  <c r="N1644" i="7"/>
  <c r="O1644" i="7"/>
  <c r="P1644" i="7"/>
  <c r="Q1644" i="7"/>
  <c r="R1644" i="7"/>
  <c r="S1644" i="7"/>
  <c r="M1645" i="7"/>
  <c r="N1645" i="7"/>
  <c r="O1645" i="7"/>
  <c r="P1645" i="7"/>
  <c r="Q1645" i="7"/>
  <c r="R1645" i="7"/>
  <c r="S1645" i="7"/>
  <c r="M1646" i="7"/>
  <c r="N1646" i="7"/>
  <c r="O1646" i="7"/>
  <c r="P1646" i="7"/>
  <c r="Q1646" i="7"/>
  <c r="R1646" i="7"/>
  <c r="S1646" i="7"/>
  <c r="M1647" i="7"/>
  <c r="N1647" i="7"/>
  <c r="O1647" i="7"/>
  <c r="P1647" i="7"/>
  <c r="Q1647" i="7"/>
  <c r="R1647" i="7"/>
  <c r="S1647" i="7"/>
  <c r="M1648" i="7"/>
  <c r="N1648" i="7"/>
  <c r="O1648" i="7"/>
  <c r="P1648" i="7"/>
  <c r="Q1648" i="7"/>
  <c r="R1648" i="7"/>
  <c r="S1648" i="7"/>
  <c r="M1649" i="7"/>
  <c r="N1649" i="7"/>
  <c r="O1649" i="7"/>
  <c r="P1649" i="7"/>
  <c r="Q1649" i="7"/>
  <c r="R1649" i="7"/>
  <c r="S1649" i="7"/>
  <c r="M1650" i="7"/>
  <c r="N1650" i="7"/>
  <c r="O1650" i="7"/>
  <c r="P1650" i="7"/>
  <c r="Q1650" i="7"/>
  <c r="R1650" i="7"/>
  <c r="S1650" i="7"/>
  <c r="M1651" i="7"/>
  <c r="N1651" i="7"/>
  <c r="O1651" i="7"/>
  <c r="P1651" i="7"/>
  <c r="Q1651" i="7"/>
  <c r="R1651" i="7"/>
  <c r="S1651" i="7"/>
  <c r="M1652" i="7"/>
  <c r="N1652" i="7"/>
  <c r="O1652" i="7"/>
  <c r="P1652" i="7"/>
  <c r="Q1652" i="7"/>
  <c r="R1652" i="7"/>
  <c r="S1652" i="7"/>
  <c r="M1653" i="7"/>
  <c r="N1653" i="7"/>
  <c r="O1653" i="7"/>
  <c r="P1653" i="7"/>
  <c r="Q1653" i="7"/>
  <c r="R1653" i="7"/>
  <c r="S1653" i="7"/>
  <c r="M1654" i="7"/>
  <c r="N1654" i="7"/>
  <c r="O1654" i="7"/>
  <c r="P1654" i="7"/>
  <c r="Q1654" i="7"/>
  <c r="R1654" i="7"/>
  <c r="S1654" i="7"/>
  <c r="M1655" i="7"/>
  <c r="N1655" i="7"/>
  <c r="O1655" i="7"/>
  <c r="P1655" i="7"/>
  <c r="Q1655" i="7"/>
  <c r="R1655" i="7"/>
  <c r="S1655" i="7"/>
  <c r="M1656" i="7"/>
  <c r="N1656" i="7"/>
  <c r="O1656" i="7"/>
  <c r="P1656" i="7"/>
  <c r="Q1656" i="7"/>
  <c r="R1656" i="7"/>
  <c r="S1656" i="7"/>
  <c r="M1657" i="7"/>
  <c r="N1657" i="7"/>
  <c r="O1657" i="7"/>
  <c r="P1657" i="7"/>
  <c r="Q1657" i="7"/>
  <c r="R1657" i="7"/>
  <c r="S1657" i="7"/>
  <c r="M1658" i="7"/>
  <c r="N1658" i="7"/>
  <c r="O1658" i="7"/>
  <c r="P1658" i="7"/>
  <c r="Q1658" i="7"/>
  <c r="R1658" i="7"/>
  <c r="S1658" i="7"/>
  <c r="M1659" i="7"/>
  <c r="N1659" i="7"/>
  <c r="O1659" i="7"/>
  <c r="P1659" i="7"/>
  <c r="Q1659" i="7"/>
  <c r="R1659" i="7"/>
  <c r="S1659" i="7"/>
  <c r="M1660" i="7"/>
  <c r="N1660" i="7"/>
  <c r="O1660" i="7"/>
  <c r="P1660" i="7"/>
  <c r="Q1660" i="7"/>
  <c r="R1660" i="7"/>
  <c r="S1660" i="7"/>
  <c r="M1661" i="7"/>
  <c r="N1661" i="7"/>
  <c r="O1661" i="7"/>
  <c r="P1661" i="7"/>
  <c r="Q1661" i="7"/>
  <c r="R1661" i="7"/>
  <c r="S1661" i="7"/>
  <c r="M1662" i="7"/>
  <c r="N1662" i="7"/>
  <c r="O1662" i="7"/>
  <c r="P1662" i="7"/>
  <c r="Q1662" i="7"/>
  <c r="R1662" i="7"/>
  <c r="S1662" i="7"/>
  <c r="M1663" i="7"/>
  <c r="N1663" i="7"/>
  <c r="O1663" i="7"/>
  <c r="P1663" i="7"/>
  <c r="Q1663" i="7"/>
  <c r="R1663" i="7"/>
  <c r="S1663" i="7"/>
  <c r="M1664" i="7"/>
  <c r="N1664" i="7"/>
  <c r="O1664" i="7"/>
  <c r="P1664" i="7"/>
  <c r="Q1664" i="7"/>
  <c r="R1664" i="7"/>
  <c r="S1664" i="7"/>
  <c r="M1665" i="7"/>
  <c r="N1665" i="7"/>
  <c r="O1665" i="7"/>
  <c r="P1665" i="7"/>
  <c r="Q1665" i="7"/>
  <c r="R1665" i="7"/>
  <c r="S1665" i="7"/>
  <c r="M1666" i="7"/>
  <c r="N1666" i="7"/>
  <c r="O1666" i="7"/>
  <c r="P1666" i="7"/>
  <c r="Q1666" i="7"/>
  <c r="R1666" i="7"/>
  <c r="S1666" i="7"/>
  <c r="M1667" i="7"/>
  <c r="N1667" i="7"/>
  <c r="O1667" i="7"/>
  <c r="P1667" i="7"/>
  <c r="Q1667" i="7"/>
  <c r="R1667" i="7"/>
  <c r="S1667" i="7"/>
  <c r="M1668" i="7"/>
  <c r="N1668" i="7"/>
  <c r="O1668" i="7"/>
  <c r="P1668" i="7"/>
  <c r="Q1668" i="7"/>
  <c r="R1668" i="7"/>
  <c r="S1668" i="7"/>
  <c r="M1669" i="7"/>
  <c r="N1669" i="7"/>
  <c r="O1669" i="7"/>
  <c r="P1669" i="7"/>
  <c r="Q1669" i="7"/>
  <c r="R1669" i="7"/>
  <c r="S1669" i="7"/>
  <c r="M1670" i="7"/>
  <c r="N1670" i="7"/>
  <c r="O1670" i="7"/>
  <c r="P1670" i="7"/>
  <c r="Q1670" i="7"/>
  <c r="R1670" i="7"/>
  <c r="S1670" i="7"/>
  <c r="M1671" i="7"/>
  <c r="N1671" i="7"/>
  <c r="O1671" i="7"/>
  <c r="P1671" i="7"/>
  <c r="Q1671" i="7"/>
  <c r="R1671" i="7"/>
  <c r="S1671" i="7"/>
  <c r="P3" i="7"/>
  <c r="O3" i="7"/>
  <c r="N3" i="7"/>
  <c r="M3" i="7"/>
  <c r="S91" i="7" l="1"/>
  <c r="T1091" i="7"/>
  <c r="R1434" i="7"/>
  <c r="R1411" i="7"/>
  <c r="R1292" i="7"/>
  <c r="Q1172" i="7"/>
  <c r="Q1091" i="7"/>
  <c r="R1031" i="7"/>
  <c r="S791" i="7"/>
  <c r="R751" i="7"/>
  <c r="Q391" i="7"/>
  <c r="R231" i="7"/>
  <c r="T291" i="7"/>
  <c r="T119" i="7"/>
  <c r="R119" i="7"/>
  <c r="S119" i="7"/>
  <c r="S1532" i="7"/>
  <c r="R1391" i="7"/>
  <c r="S1372" i="7"/>
  <c r="Q1354" i="7"/>
  <c r="Q1211" i="7"/>
  <c r="S1192" i="7"/>
  <c r="Q1179" i="7"/>
  <c r="S1093" i="7"/>
  <c r="S951" i="7"/>
  <c r="S831" i="7"/>
  <c r="S753" i="7"/>
  <c r="S571" i="7"/>
  <c r="S411" i="7"/>
  <c r="Q371" i="7"/>
  <c r="R171" i="7"/>
  <c r="R51" i="7"/>
  <c r="T1452" i="7"/>
  <c r="T951" i="7"/>
  <c r="T692" i="7"/>
  <c r="R951" i="7"/>
  <c r="S14" i="7"/>
  <c r="R14" i="7"/>
  <c r="R831" i="7"/>
  <c r="S731" i="7"/>
  <c r="R691" i="7"/>
  <c r="R571" i="7"/>
  <c r="R411" i="7"/>
  <c r="Q51" i="7"/>
  <c r="Q1353" i="7"/>
  <c r="S1353" i="7"/>
  <c r="Q1153" i="7"/>
  <c r="R1153" i="7"/>
  <c r="Q1033" i="7"/>
  <c r="T1033" i="7"/>
  <c r="R693" i="7"/>
  <c r="S693" i="7"/>
  <c r="S533" i="7"/>
  <c r="T533" i="7"/>
  <c r="R153" i="7"/>
  <c r="Q153" i="7"/>
  <c r="T153" i="7"/>
  <c r="R53" i="7"/>
  <c r="S53" i="7"/>
  <c r="T53" i="7"/>
  <c r="Q53" i="7"/>
  <c r="R1551" i="7"/>
  <c r="S1491" i="7"/>
  <c r="S1431" i="7"/>
  <c r="Q1391" i="7"/>
  <c r="S331" i="7"/>
  <c r="Q171" i="7"/>
  <c r="T1191" i="7"/>
  <c r="T691" i="7"/>
  <c r="Q1551" i="7"/>
  <c r="R1491" i="7"/>
  <c r="R1431" i="7"/>
  <c r="S1111" i="7"/>
  <c r="S1051" i="7"/>
  <c r="S891" i="7"/>
  <c r="Q831" i="7"/>
  <c r="S771" i="7"/>
  <c r="R731" i="7"/>
  <c r="Q691" i="7"/>
  <c r="Q411" i="7"/>
  <c r="R331" i="7"/>
  <c r="Q1431" i="7"/>
  <c r="S1298" i="7"/>
  <c r="S1174" i="7"/>
  <c r="Q1111" i="7"/>
  <c r="R1051" i="7"/>
  <c r="R891" i="7"/>
  <c r="R771" i="7"/>
  <c r="S471" i="7"/>
  <c r="S191" i="7"/>
  <c r="T671" i="7"/>
  <c r="T171" i="7"/>
  <c r="T1572" i="7"/>
  <c r="R1572" i="7"/>
  <c r="S1472" i="7"/>
  <c r="Q1472" i="7"/>
  <c r="R1432" i="7"/>
  <c r="T1432" i="7"/>
  <c r="T1352" i="7"/>
  <c r="R1352" i="7"/>
  <c r="Q1252" i="7"/>
  <c r="R1252" i="7"/>
  <c r="S1252" i="7"/>
  <c r="T1232" i="7"/>
  <c r="Q1232" i="7"/>
  <c r="R1232" i="7"/>
  <c r="S1232" i="7"/>
  <c r="T1212" i="7"/>
  <c r="Q1212" i="7"/>
  <c r="T1112" i="7"/>
  <c r="Q1112" i="7"/>
  <c r="R1112" i="7"/>
  <c r="Q1092" i="7"/>
  <c r="R1092" i="7"/>
  <c r="R832" i="7"/>
  <c r="S832" i="7"/>
  <c r="Q832" i="7"/>
  <c r="Q812" i="7"/>
  <c r="T812" i="7"/>
  <c r="R812" i="7"/>
  <c r="Q752" i="7"/>
  <c r="R752" i="7"/>
  <c r="Q612" i="7"/>
  <c r="R612" i="7"/>
  <c r="R392" i="7"/>
  <c r="T392" i="7"/>
  <c r="S392" i="7"/>
  <c r="R372" i="7"/>
  <c r="S372" i="7"/>
  <c r="Q352" i="7"/>
  <c r="R352" i="7"/>
  <c r="Q312" i="7"/>
  <c r="R312" i="7"/>
  <c r="T292" i="7"/>
  <c r="R292" i="7"/>
  <c r="S292" i="7"/>
  <c r="R252" i="7"/>
  <c r="S252" i="7"/>
  <c r="S152" i="7"/>
  <c r="T152" i="7"/>
  <c r="Q72" i="7"/>
  <c r="T72" i="7"/>
  <c r="R72" i="7"/>
  <c r="T12" i="7"/>
  <c r="R12" i="7"/>
  <c r="S12" i="7"/>
  <c r="Q1271" i="7"/>
  <c r="R1271" i="7"/>
  <c r="Q991" i="7"/>
  <c r="R991" i="7"/>
  <c r="S931" i="7"/>
  <c r="T931" i="7"/>
  <c r="Q851" i="7"/>
  <c r="R851" i="7"/>
  <c r="R811" i="7"/>
  <c r="T811" i="7"/>
  <c r="Q651" i="7"/>
  <c r="R651" i="7"/>
  <c r="T651" i="7"/>
  <c r="T591" i="7"/>
  <c r="Q591" i="7"/>
  <c r="R591" i="7"/>
  <c r="R531" i="7"/>
  <c r="T531" i="7"/>
  <c r="S531" i="7"/>
  <c r="Q1311" i="7"/>
  <c r="R1311" i="7"/>
  <c r="Q1131" i="7"/>
  <c r="T1131" i="7"/>
  <c r="R1131" i="7"/>
  <c r="Q971" i="7"/>
  <c r="R971" i="7"/>
  <c r="S1471" i="7"/>
  <c r="S1271" i="7"/>
  <c r="R1151" i="7"/>
  <c r="R1114" i="7"/>
  <c r="S211" i="7"/>
  <c r="S11" i="7"/>
  <c r="T851" i="7"/>
  <c r="R1471" i="7"/>
  <c r="Q1151" i="7"/>
  <c r="Q1114" i="7"/>
  <c r="S811" i="7"/>
  <c r="R551" i="7"/>
  <c r="R11" i="7"/>
  <c r="T471" i="7"/>
  <c r="T11" i="7"/>
  <c r="S1591" i="7"/>
  <c r="R1371" i="7"/>
  <c r="R1191" i="7"/>
  <c r="S634" i="7"/>
  <c r="Q551" i="7"/>
  <c r="Q211" i="7"/>
  <c r="R91" i="7"/>
  <c r="T1371" i="7"/>
  <c r="T311" i="7"/>
  <c r="T1531" i="7"/>
  <c r="Q1531" i="7"/>
  <c r="R1531" i="7"/>
  <c r="T1331" i="7"/>
  <c r="R1331" i="7"/>
  <c r="S1331" i="7"/>
  <c r="R1011" i="7"/>
  <c r="S1011" i="7"/>
  <c r="R911" i="7"/>
  <c r="S911" i="7"/>
  <c r="Q871" i="7"/>
  <c r="R871" i="7"/>
  <c r="R631" i="7"/>
  <c r="S631" i="7"/>
  <c r="T351" i="7"/>
  <c r="R351" i="7"/>
  <c r="Q151" i="7"/>
  <c r="R151" i="7"/>
  <c r="R131" i="7"/>
  <c r="S131" i="7"/>
  <c r="Q631" i="7"/>
  <c r="S351" i="7"/>
  <c r="Q191" i="7"/>
  <c r="T871" i="7"/>
  <c r="T491" i="7"/>
  <c r="T331" i="7"/>
  <c r="Q1572" i="7"/>
  <c r="S1512" i="7"/>
  <c r="Q811" i="7"/>
  <c r="R71" i="7"/>
  <c r="T71" i="7"/>
  <c r="R1591" i="7"/>
  <c r="S1553" i="7"/>
  <c r="Q1371" i="7"/>
  <c r="S1352" i="7"/>
  <c r="S1311" i="7"/>
  <c r="S1251" i="7"/>
  <c r="Q1191" i="7"/>
  <c r="S1072" i="7"/>
  <c r="R931" i="7"/>
  <c r="R912" i="7"/>
  <c r="S871" i="7"/>
  <c r="R671" i="7"/>
  <c r="S431" i="7"/>
  <c r="S311" i="7"/>
  <c r="S111" i="7"/>
  <c r="T1092" i="7"/>
  <c r="S1493" i="7"/>
  <c r="Q1352" i="7"/>
  <c r="R1251" i="7"/>
  <c r="S1091" i="7"/>
  <c r="R1072" i="7"/>
  <c r="S971" i="7"/>
  <c r="Q931" i="7"/>
  <c r="Q912" i="7"/>
  <c r="Q671" i="7"/>
  <c r="S652" i="7"/>
  <c r="S591" i="7"/>
  <c r="R491" i="7"/>
  <c r="R431" i="7"/>
  <c r="R311" i="7"/>
  <c r="R111" i="7"/>
  <c r="T1592" i="7"/>
  <c r="T1332" i="7"/>
  <c r="T1052" i="7"/>
  <c r="T612" i="7"/>
  <c r="T451" i="7"/>
  <c r="T131" i="7"/>
  <c r="T1491" i="7"/>
  <c r="T1298" i="7"/>
  <c r="R1172" i="7"/>
  <c r="T719" i="7"/>
  <c r="T1111" i="7"/>
  <c r="R834" i="7"/>
  <c r="T1238" i="7"/>
  <c r="S1411" i="7"/>
  <c r="Q1251" i="7"/>
  <c r="S1031" i="7"/>
  <c r="S751" i="7"/>
  <c r="R652" i="7"/>
  <c r="Q491" i="7"/>
  <c r="R391" i="7"/>
  <c r="S231" i="7"/>
  <c r="Q111" i="7"/>
  <c r="T1591" i="7"/>
  <c r="T1311" i="7"/>
  <c r="Q1419" i="7"/>
  <c r="R1537" i="7"/>
  <c r="T30" i="7"/>
  <c r="T530" i="7"/>
  <c r="Q530" i="7"/>
  <c r="S130" i="7"/>
  <c r="T1117" i="7"/>
  <c r="T570" i="7"/>
  <c r="R1517" i="7"/>
  <c r="R210" i="7"/>
  <c r="Q110" i="7"/>
  <c r="S50" i="7"/>
  <c r="R1269" i="7"/>
  <c r="Q1029" i="7"/>
  <c r="T1589" i="7"/>
  <c r="S989" i="7"/>
  <c r="Q1269" i="7"/>
  <c r="S969" i="7"/>
  <c r="T937" i="7"/>
  <c r="R1472" i="7"/>
  <c r="R969" i="7"/>
  <c r="S729" i="7"/>
  <c r="T1310" i="7"/>
  <c r="S1257" i="7"/>
  <c r="Q969" i="7"/>
  <c r="T1472" i="7"/>
  <c r="T949" i="7"/>
  <c r="T1570" i="7"/>
  <c r="S1570" i="7"/>
  <c r="Q1570" i="7"/>
  <c r="R1570" i="7"/>
  <c r="T1510" i="7"/>
  <c r="S1510" i="7"/>
  <c r="T1470" i="7"/>
  <c r="Q1470" i="7"/>
  <c r="S1470" i="7"/>
  <c r="T1430" i="7"/>
  <c r="Q1430" i="7"/>
  <c r="R1430" i="7"/>
  <c r="S1430" i="7"/>
  <c r="T1350" i="7"/>
  <c r="Q1350" i="7"/>
  <c r="R1350" i="7"/>
  <c r="S1350" i="7"/>
  <c r="Q1250" i="7"/>
  <c r="T1250" i="7"/>
  <c r="R1250" i="7"/>
  <c r="Q1230" i="7"/>
  <c r="R1230" i="7"/>
  <c r="T1230" i="7"/>
  <c r="T1190" i="7"/>
  <c r="S1190" i="7"/>
  <c r="R1150" i="7"/>
  <c r="S1150" i="7"/>
  <c r="Q1150" i="7"/>
  <c r="T1150" i="7"/>
  <c r="R1010" i="7"/>
  <c r="T1010" i="7"/>
  <c r="Q1010" i="7"/>
  <c r="S1010" i="7"/>
  <c r="Q950" i="7"/>
  <c r="R950" i="7"/>
  <c r="T930" i="7"/>
  <c r="Q930" i="7"/>
  <c r="R930" i="7"/>
  <c r="S930" i="7"/>
  <c r="T850" i="7"/>
  <c r="Q850" i="7"/>
  <c r="R850" i="7"/>
  <c r="S850" i="7"/>
  <c r="S790" i="7"/>
  <c r="T790" i="7"/>
  <c r="Q770" i="7"/>
  <c r="R770" i="7"/>
  <c r="T770" i="7"/>
  <c r="S770" i="7"/>
  <c r="S750" i="7"/>
  <c r="Q750" i="7"/>
  <c r="R750" i="7"/>
  <c r="R730" i="7"/>
  <c r="S730" i="7"/>
  <c r="Q730" i="7"/>
  <c r="Q710" i="7"/>
  <c r="R710" i="7"/>
  <c r="S710" i="7"/>
  <c r="T710" i="7"/>
  <c r="S690" i="7"/>
  <c r="T690" i="7"/>
  <c r="Q690" i="7"/>
  <c r="R690" i="7"/>
  <c r="S1310" i="7"/>
  <c r="R1110" i="7"/>
  <c r="R830" i="7"/>
  <c r="R790" i="7"/>
  <c r="R1549" i="7"/>
  <c r="S1549" i="7"/>
  <c r="Q1549" i="7"/>
  <c r="T1549" i="7"/>
  <c r="Q1509" i="7"/>
  <c r="T1509" i="7"/>
  <c r="T1489" i="7"/>
  <c r="Q1489" i="7"/>
  <c r="R1489" i="7"/>
  <c r="S1489" i="7"/>
  <c r="Q1469" i="7"/>
  <c r="S1469" i="7"/>
  <c r="Q1409" i="7"/>
  <c r="R1409" i="7"/>
  <c r="S1409" i="7"/>
  <c r="T1409" i="7"/>
  <c r="R1389" i="7"/>
  <c r="Q1389" i="7"/>
  <c r="S1389" i="7"/>
  <c r="S1329" i="7"/>
  <c r="Q1329" i="7"/>
  <c r="R1329" i="7"/>
  <c r="S1309" i="7"/>
  <c r="R1309" i="7"/>
  <c r="Q1309" i="7"/>
  <c r="R1249" i="7"/>
  <c r="T1249" i="7"/>
  <c r="S1249" i="7"/>
  <c r="Q1229" i="7"/>
  <c r="T1229" i="7"/>
  <c r="R1149" i="7"/>
  <c r="T1149" i="7"/>
  <c r="S1129" i="7"/>
  <c r="Q1129" i="7"/>
  <c r="Q1109" i="7"/>
  <c r="T1109" i="7"/>
  <c r="T1009" i="7"/>
  <c r="S1009" i="7"/>
  <c r="R909" i="7"/>
  <c r="Q909" i="7"/>
  <c r="R889" i="7"/>
  <c r="S889" i="7"/>
  <c r="T829" i="7"/>
  <c r="Q829" i="7"/>
  <c r="R829" i="7"/>
  <c r="R809" i="7"/>
  <c r="S809" i="7"/>
  <c r="Q809" i="7"/>
  <c r="T669" i="7"/>
  <c r="Q669" i="7"/>
  <c r="R669" i="7"/>
  <c r="S669" i="7"/>
  <c r="S649" i="7"/>
  <c r="Q649" i="7"/>
  <c r="R649" i="7"/>
  <c r="R629" i="7"/>
  <c r="S629" i="7"/>
  <c r="R609" i="7"/>
  <c r="S609" i="7"/>
  <c r="Q609" i="7"/>
  <c r="T609" i="7"/>
  <c r="R589" i="7"/>
  <c r="T589" i="7"/>
  <c r="S589" i="7"/>
  <c r="Q589" i="7"/>
  <c r="T569" i="7"/>
  <c r="Q569" i="7"/>
  <c r="R569" i="7"/>
  <c r="S569" i="7"/>
  <c r="Q509" i="7"/>
  <c r="R509" i="7"/>
  <c r="T509" i="7"/>
  <c r="T489" i="7"/>
  <c r="Q489" i="7"/>
  <c r="R489" i="7"/>
  <c r="S489" i="7"/>
  <c r="Q469" i="7"/>
  <c r="R469" i="7"/>
  <c r="R369" i="7"/>
  <c r="S369" i="7"/>
  <c r="T369" i="7"/>
  <c r="Q349" i="7"/>
  <c r="T349" i="7"/>
  <c r="R349" i="7"/>
  <c r="S329" i="7"/>
  <c r="T329" i="7"/>
  <c r="Q329" i="7"/>
  <c r="R329" i="7"/>
  <c r="T1609" i="7"/>
  <c r="Q1609" i="7"/>
  <c r="R1609" i="7"/>
  <c r="R63" i="7"/>
  <c r="S63" i="7"/>
  <c r="S1529" i="7"/>
  <c r="R1450" i="7"/>
  <c r="Q1190" i="7"/>
  <c r="Q1169" i="7"/>
  <c r="R985" i="7"/>
  <c r="Q890" i="7"/>
  <c r="R789" i="7"/>
  <c r="R607" i="7"/>
  <c r="Q529" i="7"/>
  <c r="T1090" i="7"/>
  <c r="Q1450" i="7"/>
  <c r="S1269" i="7"/>
  <c r="Q985" i="7"/>
  <c r="Q607" i="7"/>
  <c r="T1087" i="7"/>
  <c r="T1507" i="7"/>
  <c r="Q1507" i="7"/>
  <c r="Q689" i="7"/>
  <c r="T1550" i="7"/>
  <c r="T1209" i="7"/>
  <c r="T749" i="7"/>
  <c r="R1369" i="7"/>
  <c r="R1189" i="7"/>
  <c r="R910" i="7"/>
  <c r="Q749" i="7"/>
  <c r="R429" i="7"/>
  <c r="S1089" i="7"/>
  <c r="R1067" i="7"/>
  <c r="S849" i="7"/>
  <c r="R549" i="7"/>
  <c r="T1189" i="7"/>
  <c r="T730" i="7"/>
  <c r="T469" i="7"/>
  <c r="S885" i="7"/>
  <c r="S810" i="7"/>
  <c r="S1365" i="7"/>
  <c r="Q906" i="7"/>
  <c r="R810" i="7"/>
  <c r="T750" i="7"/>
  <c r="S1369" i="7"/>
  <c r="S1589" i="7"/>
  <c r="Q1369" i="7"/>
  <c r="Q1347" i="7"/>
  <c r="S1307" i="7"/>
  <c r="Q1189" i="7"/>
  <c r="Q910" i="7"/>
  <c r="Q429" i="7"/>
  <c r="S1250" i="7"/>
  <c r="Q1606" i="7"/>
  <c r="Q1589" i="7"/>
  <c r="S1049" i="7"/>
  <c r="R849" i="7"/>
  <c r="Q549" i="7"/>
  <c r="T1329" i="7"/>
  <c r="T1186" i="7"/>
  <c r="T849" i="7"/>
  <c r="T687" i="7"/>
  <c r="Q687" i="7"/>
  <c r="S527" i="7"/>
  <c r="R527" i="7"/>
  <c r="R1546" i="7"/>
  <c r="T1546" i="7"/>
  <c r="Q1546" i="7"/>
  <c r="T1486" i="7"/>
  <c r="R1486" i="7"/>
  <c r="Q1486" i="7"/>
  <c r="T1326" i="7"/>
  <c r="Q1326" i="7"/>
  <c r="R1326" i="7"/>
  <c r="S1326" i="7"/>
  <c r="Q1266" i="7"/>
  <c r="R1266" i="7"/>
  <c r="Q1246" i="7"/>
  <c r="R1246" i="7"/>
  <c r="S1246" i="7"/>
  <c r="S1026" i="7"/>
  <c r="Q1026" i="7"/>
  <c r="T1006" i="7"/>
  <c r="S1006" i="7"/>
  <c r="T946" i="7"/>
  <c r="Q946" i="7"/>
  <c r="R946" i="7"/>
  <c r="S946" i="7"/>
  <c r="T866" i="7"/>
  <c r="R866" i="7"/>
  <c r="S866" i="7"/>
  <c r="R846" i="7"/>
  <c r="S846" i="7"/>
  <c r="T726" i="7"/>
  <c r="Q726" i="7"/>
  <c r="R726" i="7"/>
  <c r="S1486" i="7"/>
  <c r="R1385" i="7"/>
  <c r="T1385" i="7"/>
  <c r="S1230" i="7"/>
  <c r="R1190" i="7"/>
  <c r="S985" i="7"/>
  <c r="R890" i="7"/>
  <c r="R1307" i="7"/>
  <c r="R1510" i="7"/>
  <c r="S1209" i="7"/>
  <c r="R1049" i="7"/>
  <c r="S509" i="7"/>
  <c r="Q1510" i="7"/>
  <c r="Q1209" i="7"/>
  <c r="S1149" i="7"/>
  <c r="Q1049" i="7"/>
  <c r="Q866" i="7"/>
  <c r="S769" i="7"/>
  <c r="S709" i="7"/>
  <c r="R389" i="7"/>
  <c r="Q1238" i="7"/>
  <c r="Q650" i="7"/>
  <c r="S646" i="7"/>
  <c r="S625" i="7"/>
  <c r="Q330" i="7"/>
  <c r="S306" i="7"/>
  <c r="R1397" i="7"/>
  <c r="R1317" i="7"/>
  <c r="Q917" i="7"/>
  <c r="Q817" i="7"/>
  <c r="S670" i="7"/>
  <c r="R625" i="7"/>
  <c r="S485" i="7"/>
  <c r="R306" i="7"/>
  <c r="R670" i="7"/>
  <c r="Q625" i="7"/>
  <c r="R505" i="7"/>
  <c r="S370" i="7"/>
  <c r="T1538" i="7"/>
  <c r="S1577" i="7"/>
  <c r="R1237" i="7"/>
  <c r="Q1037" i="7"/>
  <c r="S1033" i="7"/>
  <c r="S825" i="7"/>
  <c r="Q753" i="7"/>
  <c r="R737" i="7"/>
  <c r="R713" i="7"/>
  <c r="R656" i="7"/>
  <c r="S410" i="7"/>
  <c r="Q386" i="7"/>
  <c r="Q325" i="7"/>
  <c r="R309" i="7"/>
  <c r="R1577" i="7"/>
  <c r="R1357" i="7"/>
  <c r="S1215" i="7"/>
  <c r="R1033" i="7"/>
  <c r="S953" i="7"/>
  <c r="Q713" i="7"/>
  <c r="Q656" i="7"/>
  <c r="Q619" i="7"/>
  <c r="S553" i="7"/>
  <c r="S430" i="7"/>
  <c r="R410" i="7"/>
  <c r="Q309" i="7"/>
  <c r="R530" i="7"/>
  <c r="S1237" i="7"/>
  <c r="Q1577" i="7"/>
  <c r="S706" i="7"/>
  <c r="Q410" i="7"/>
  <c r="R390" i="7"/>
  <c r="S325" i="7"/>
  <c r="T430" i="7"/>
  <c r="R1477" i="7"/>
  <c r="S386" i="7"/>
  <c r="R325" i="7"/>
  <c r="S1437" i="7"/>
  <c r="R1336" i="7"/>
  <c r="S1156" i="7"/>
  <c r="S777" i="7"/>
  <c r="S550" i="7"/>
  <c r="R430" i="7"/>
  <c r="R1437" i="7"/>
  <c r="S1197" i="7"/>
  <c r="R1156" i="7"/>
  <c r="S1118" i="7"/>
  <c r="R1093" i="7"/>
  <c r="R937" i="7"/>
  <c r="S857" i="7"/>
  <c r="R777" i="7"/>
  <c r="S676" i="7"/>
  <c r="Q553" i="7"/>
  <c r="R550" i="7"/>
  <c r="S937" i="7"/>
  <c r="R706" i="7"/>
  <c r="S453" i="7"/>
  <c r="S426" i="7"/>
  <c r="Q1437" i="7"/>
  <c r="R1197" i="7"/>
  <c r="Q1173" i="7"/>
  <c r="Q1156" i="7"/>
  <c r="Q1075" i="7"/>
  <c r="S873" i="7"/>
  <c r="R857" i="7"/>
  <c r="Q777" i="7"/>
  <c r="Q706" i="7"/>
  <c r="R453" i="7"/>
  <c r="S396" i="7"/>
  <c r="Q335" i="7"/>
  <c r="T1597" i="7"/>
  <c r="T1477" i="7"/>
  <c r="T486" i="7"/>
  <c r="T396" i="7"/>
  <c r="T448" i="7"/>
  <c r="Q448" i="7"/>
  <c r="R448" i="7"/>
  <c r="Q1207" i="7"/>
  <c r="R1207" i="7"/>
  <c r="S1207" i="7"/>
  <c r="T1207" i="7"/>
  <c r="T1447" i="7"/>
  <c r="R768" i="7"/>
  <c r="R1525" i="7"/>
  <c r="R1567" i="7"/>
  <c r="S1347" i="7"/>
  <c r="Q1343" i="7"/>
  <c r="Q1165" i="7"/>
  <c r="Q966" i="7"/>
  <c r="Q927" i="7"/>
  <c r="Q806" i="7"/>
  <c r="S746" i="7"/>
  <c r="Q228" i="7"/>
  <c r="R87" i="7"/>
  <c r="T1387" i="7"/>
  <c r="T1008" i="7"/>
  <c r="T826" i="7"/>
  <c r="T607" i="7"/>
  <c r="T327" i="7"/>
  <c r="T148" i="7"/>
  <c r="S3" i="7"/>
  <c r="R3" i="7"/>
  <c r="Q3" i="7"/>
  <c r="R1590" i="7"/>
  <c r="Q1590" i="7"/>
  <c r="S1590" i="7"/>
  <c r="Q1550" i="7"/>
  <c r="R1550" i="7"/>
  <c r="T1530" i="7"/>
  <c r="S1530" i="7"/>
  <c r="Q1530" i="7"/>
  <c r="S1490" i="7"/>
  <c r="T1490" i="7"/>
  <c r="Q1490" i="7"/>
  <c r="R1490" i="7"/>
  <c r="Q1410" i="7"/>
  <c r="R1410" i="7"/>
  <c r="S1410" i="7"/>
  <c r="T1410" i="7"/>
  <c r="T1370" i="7"/>
  <c r="Q1370" i="7"/>
  <c r="R1370" i="7"/>
  <c r="S1370" i="7"/>
  <c r="Q1330" i="7"/>
  <c r="R1330" i="7"/>
  <c r="S1330" i="7"/>
  <c r="T1330" i="7"/>
  <c r="T1270" i="7"/>
  <c r="Q1270" i="7"/>
  <c r="R1270" i="7"/>
  <c r="S1270" i="7"/>
  <c r="T1147" i="7"/>
  <c r="R1147" i="7"/>
  <c r="S768" i="7"/>
  <c r="T965" i="7"/>
  <c r="S1606" i="7"/>
  <c r="S1507" i="7"/>
  <c r="S1366" i="7"/>
  <c r="R1606" i="7"/>
  <c r="Q1567" i="7"/>
  <c r="R1507" i="7"/>
  <c r="S1386" i="7"/>
  <c r="R1347" i="7"/>
  <c r="S1247" i="7"/>
  <c r="S726" i="7"/>
  <c r="S687" i="7"/>
  <c r="Q87" i="7"/>
  <c r="Q1587" i="7"/>
  <c r="S1587" i="7"/>
  <c r="T1587" i="7"/>
  <c r="R1587" i="7"/>
  <c r="Q1547" i="7"/>
  <c r="R1547" i="7"/>
  <c r="Q1487" i="7"/>
  <c r="R1487" i="7"/>
  <c r="S1487" i="7"/>
  <c r="Q887" i="7"/>
  <c r="R887" i="7"/>
  <c r="S887" i="7"/>
  <c r="Q867" i="7"/>
  <c r="R867" i="7"/>
  <c r="S867" i="7"/>
  <c r="T847" i="7"/>
  <c r="R847" i="7"/>
  <c r="T827" i="7"/>
  <c r="Q827" i="7"/>
  <c r="R827" i="7"/>
  <c r="T807" i="7"/>
  <c r="Q807" i="7"/>
  <c r="R807" i="7"/>
  <c r="S807" i="7"/>
  <c r="T787" i="7"/>
  <c r="S787" i="7"/>
  <c r="Q747" i="7"/>
  <c r="R747" i="7"/>
  <c r="S747" i="7"/>
  <c r="Q727" i="7"/>
  <c r="R727" i="7"/>
  <c r="S727" i="7"/>
  <c r="T727" i="7"/>
  <c r="Q707" i="7"/>
  <c r="R707" i="7"/>
  <c r="S707" i="7"/>
  <c r="Q667" i="7"/>
  <c r="R667" i="7"/>
  <c r="S667" i="7"/>
  <c r="T647" i="7"/>
  <c r="Q647" i="7"/>
  <c r="R647" i="7"/>
  <c r="R627" i="7"/>
  <c r="S627" i="7"/>
  <c r="T627" i="7"/>
  <c r="Q627" i="7"/>
  <c r="Q527" i="7"/>
  <c r="T527" i="7"/>
  <c r="Q487" i="7"/>
  <c r="R487" i="7"/>
  <c r="S487" i="7"/>
  <c r="Q467" i="7"/>
  <c r="R467" i="7"/>
  <c r="S467" i="7"/>
  <c r="T467" i="7"/>
  <c r="Q447" i="7"/>
  <c r="R447" i="7"/>
  <c r="S447" i="7"/>
  <c r="S427" i="7"/>
  <c r="T427" i="7"/>
  <c r="Q427" i="7"/>
  <c r="R427" i="7"/>
  <c r="Q407" i="7"/>
  <c r="R407" i="7"/>
  <c r="T407" i="7"/>
  <c r="R387" i="7"/>
  <c r="S387" i="7"/>
  <c r="Q387" i="7"/>
  <c r="Q347" i="7"/>
  <c r="R347" i="7"/>
  <c r="S347" i="7"/>
  <c r="T347" i="7"/>
  <c r="Q307" i="7"/>
  <c r="R307" i="7"/>
  <c r="S307" i="7"/>
  <c r="S287" i="7"/>
  <c r="Q287" i="7"/>
  <c r="T267" i="7"/>
  <c r="Q267" i="7"/>
  <c r="R267" i="7"/>
  <c r="S267" i="7"/>
  <c r="Q247" i="7"/>
  <c r="T247" i="7"/>
  <c r="T207" i="7"/>
  <c r="R207" i="7"/>
  <c r="Q207" i="7"/>
  <c r="T187" i="7"/>
  <c r="R187" i="7"/>
  <c r="Q167" i="7"/>
  <c r="R167" i="7"/>
  <c r="Q147" i="7"/>
  <c r="R147" i="7"/>
  <c r="S147" i="7"/>
  <c r="T147" i="7"/>
  <c r="R107" i="7"/>
  <c r="S107" i="7"/>
  <c r="Q107" i="7"/>
  <c r="S47" i="7"/>
  <c r="R47" i="7"/>
  <c r="Q47" i="7"/>
  <c r="S27" i="7"/>
  <c r="Q27" i="7"/>
  <c r="T7" i="7"/>
  <c r="Q7" i="7"/>
  <c r="R7" i="7"/>
  <c r="S7" i="7"/>
  <c r="S1447" i="7"/>
  <c r="R1408" i="7"/>
  <c r="Q1307" i="7"/>
  <c r="S1227" i="7"/>
  <c r="R1168" i="7"/>
  <c r="S587" i="7"/>
  <c r="S67" i="7"/>
  <c r="T1187" i="7"/>
  <c r="T667" i="7"/>
  <c r="T387" i="7"/>
  <c r="T1586" i="7"/>
  <c r="S1586" i="7"/>
  <c r="Q1586" i="7"/>
  <c r="T1566" i="7"/>
  <c r="Q1566" i="7"/>
  <c r="S1566" i="7"/>
  <c r="T1526" i="7"/>
  <c r="S1526" i="7"/>
  <c r="Q1506" i="7"/>
  <c r="R1506" i="7"/>
  <c r="S1506" i="7"/>
  <c r="T1466" i="7"/>
  <c r="S1466" i="7"/>
  <c r="Q1446" i="7"/>
  <c r="R1446" i="7"/>
  <c r="S1446" i="7"/>
  <c r="T1426" i="7"/>
  <c r="Q1426" i="7"/>
  <c r="Q1386" i="7"/>
  <c r="R1386" i="7"/>
  <c r="Q1366" i="7"/>
  <c r="T1366" i="7"/>
  <c r="Q1346" i="7"/>
  <c r="T1346" i="7"/>
  <c r="R1346" i="7"/>
  <c r="S1346" i="7"/>
  <c r="T1286" i="7"/>
  <c r="Q1286" i="7"/>
  <c r="R1286" i="7"/>
  <c r="S1286" i="7"/>
  <c r="T1266" i="7"/>
  <c r="S1266" i="7"/>
  <c r="T1226" i="7"/>
  <c r="Q1226" i="7"/>
  <c r="R1226" i="7"/>
  <c r="S1226" i="7"/>
  <c r="S1206" i="7"/>
  <c r="T1206" i="7"/>
  <c r="Q1206" i="7"/>
  <c r="T1166" i="7"/>
  <c r="Q1166" i="7"/>
  <c r="R1166" i="7"/>
  <c r="S1166" i="7"/>
  <c r="S1146" i="7"/>
  <c r="T1146" i="7"/>
  <c r="T1126" i="7"/>
  <c r="S1126" i="7"/>
  <c r="T1106" i="7"/>
  <c r="Q1106" i="7"/>
  <c r="R1106" i="7"/>
  <c r="S1106" i="7"/>
  <c r="R1086" i="7"/>
  <c r="S1086" i="7"/>
  <c r="Q1086" i="7"/>
  <c r="Q1066" i="7"/>
  <c r="S1066" i="7"/>
  <c r="T1066" i="7"/>
  <c r="R1066" i="7"/>
  <c r="T1046" i="7"/>
  <c r="R1046" i="7"/>
  <c r="S1046" i="7"/>
  <c r="T1026" i="7"/>
  <c r="R1026" i="7"/>
  <c r="Q1006" i="7"/>
  <c r="R1006" i="7"/>
  <c r="T986" i="7"/>
  <c r="R986" i="7"/>
  <c r="S986" i="7"/>
  <c r="Q926" i="7"/>
  <c r="R926" i="7"/>
  <c r="S926" i="7"/>
  <c r="T926" i="7"/>
  <c r="R906" i="7"/>
  <c r="S906" i="7"/>
  <c r="Q886" i="7"/>
  <c r="R886" i="7"/>
  <c r="Q846" i="7"/>
  <c r="T846" i="7"/>
  <c r="R826" i="7"/>
  <c r="S826" i="7"/>
  <c r="R786" i="7"/>
  <c r="T786" i="7"/>
  <c r="S786" i="7"/>
  <c r="Q766" i="7"/>
  <c r="R766" i="7"/>
  <c r="S766" i="7"/>
  <c r="Q746" i="7"/>
  <c r="T746" i="7"/>
  <c r="Q686" i="7"/>
  <c r="R686" i="7"/>
  <c r="S686" i="7"/>
  <c r="T686" i="7"/>
  <c r="T666" i="7"/>
  <c r="Q666" i="7"/>
  <c r="R666" i="7"/>
  <c r="T646" i="7"/>
  <c r="R646" i="7"/>
  <c r="Q626" i="7"/>
  <c r="R626" i="7"/>
  <c r="S626" i="7"/>
  <c r="T626" i="7"/>
  <c r="R606" i="7"/>
  <c r="S606" i="7"/>
  <c r="T606" i="7"/>
  <c r="R586" i="7"/>
  <c r="T586" i="7"/>
  <c r="S566" i="7"/>
  <c r="Q566" i="7"/>
  <c r="R566" i="7"/>
  <c r="T546" i="7"/>
  <c r="Q546" i="7"/>
  <c r="R546" i="7"/>
  <c r="S546" i="7"/>
  <c r="R688" i="7"/>
  <c r="S688" i="7"/>
  <c r="T1345" i="7"/>
  <c r="Q1345" i="7"/>
  <c r="R1345" i="7"/>
  <c r="S1345" i="7"/>
  <c r="T1325" i="7"/>
  <c r="Q1325" i="7"/>
  <c r="Q1305" i="7"/>
  <c r="R1305" i="7"/>
  <c r="S1305" i="7"/>
  <c r="Q1265" i="7"/>
  <c r="S1265" i="7"/>
  <c r="T1265" i="7"/>
  <c r="Q1245" i="7"/>
  <c r="R1245" i="7"/>
  <c r="T1185" i="7"/>
  <c r="S1185" i="7"/>
  <c r="Q1185" i="7"/>
  <c r="R1185" i="7"/>
  <c r="S1145" i="7"/>
  <c r="Q1145" i="7"/>
  <c r="T1145" i="7"/>
  <c r="T1125" i="7"/>
  <c r="Q1125" i="7"/>
  <c r="R1125" i="7"/>
  <c r="S1125" i="7"/>
  <c r="T1105" i="7"/>
  <c r="R1105" i="7"/>
  <c r="S1105" i="7"/>
  <c r="R1085" i="7"/>
  <c r="S1085" i="7"/>
  <c r="Q1045" i="7"/>
  <c r="R1045" i="7"/>
  <c r="S1045" i="7"/>
  <c r="T1045" i="7"/>
  <c r="T1025" i="7"/>
  <c r="Q1025" i="7"/>
  <c r="Q945" i="7"/>
  <c r="R945" i="7"/>
  <c r="S945" i="7"/>
  <c r="T925" i="7"/>
  <c r="R925" i="7"/>
  <c r="S925" i="7"/>
  <c r="Q905" i="7"/>
  <c r="T905" i="7"/>
  <c r="T865" i="7"/>
  <c r="Q865" i="7"/>
  <c r="S845" i="7"/>
  <c r="T845" i="7"/>
  <c r="Q845" i="7"/>
  <c r="Q825" i="7"/>
  <c r="R825" i="7"/>
  <c r="R805" i="7"/>
  <c r="S805" i="7"/>
  <c r="T805" i="7"/>
  <c r="Q805" i="7"/>
  <c r="T785" i="7"/>
  <c r="Q785" i="7"/>
  <c r="R785" i="7"/>
  <c r="S785" i="7"/>
  <c r="Q765" i="7"/>
  <c r="R765" i="7"/>
  <c r="Q725" i="7"/>
  <c r="R725" i="7"/>
  <c r="S725" i="7"/>
  <c r="T725" i="7"/>
  <c r="T705" i="7"/>
  <c r="Q705" i="7"/>
  <c r="R705" i="7"/>
  <c r="S705" i="7"/>
  <c r="S685" i="7"/>
  <c r="T685" i="7"/>
  <c r="Q685" i="7"/>
  <c r="R685" i="7"/>
  <c r="T665" i="7"/>
  <c r="R665" i="7"/>
  <c r="T645" i="7"/>
  <c r="S645" i="7"/>
  <c r="Q645" i="7"/>
  <c r="R645" i="7"/>
  <c r="T605" i="7"/>
  <c r="Q605" i="7"/>
  <c r="R605" i="7"/>
  <c r="Q585" i="7"/>
  <c r="R585" i="7"/>
  <c r="S585" i="7"/>
  <c r="T585" i="7"/>
  <c r="R565" i="7"/>
  <c r="S565" i="7"/>
  <c r="R545" i="7"/>
  <c r="S545" i="7"/>
  <c r="T545" i="7"/>
  <c r="T525" i="7"/>
  <c r="Q525" i="7"/>
  <c r="R525" i="7"/>
  <c r="R485" i="7"/>
  <c r="T485" i="7"/>
  <c r="Q465" i="7"/>
  <c r="R465" i="7"/>
  <c r="S465" i="7"/>
  <c r="T465" i="7"/>
  <c r="Q445" i="7"/>
  <c r="R445" i="7"/>
  <c r="S445" i="7"/>
  <c r="T385" i="7"/>
  <c r="R385" i="7"/>
  <c r="Q385" i="7"/>
  <c r="T365" i="7"/>
  <c r="Q365" i="7"/>
  <c r="R365" i="7"/>
  <c r="S365" i="7"/>
  <c r="T345" i="7"/>
  <c r="R345" i="7"/>
  <c r="Q345" i="7"/>
  <c r="S345" i="7"/>
  <c r="Q305" i="7"/>
  <c r="S305" i="7"/>
  <c r="R305" i="7"/>
  <c r="T305" i="7"/>
  <c r="Q265" i="7"/>
  <c r="R265" i="7"/>
  <c r="S265" i="7"/>
  <c r="Q245" i="7"/>
  <c r="R245" i="7"/>
  <c r="S245" i="7"/>
  <c r="T245" i="7"/>
  <c r="T225" i="7"/>
  <c r="S225" i="7"/>
  <c r="Q205" i="7"/>
  <c r="S205" i="7"/>
  <c r="T185" i="7"/>
  <c r="R185" i="7"/>
  <c r="Q185" i="7"/>
  <c r="Q165" i="7"/>
  <c r="R165" i="7"/>
  <c r="S165" i="7"/>
  <c r="T145" i="7"/>
  <c r="S145" i="7"/>
  <c r="Q145" i="7"/>
  <c r="R145" i="7"/>
  <c r="R125" i="7"/>
  <c r="S125" i="7"/>
  <c r="Q125" i="7"/>
  <c r="T125" i="7"/>
  <c r="T105" i="7"/>
  <c r="Q105" i="7"/>
  <c r="Q85" i="7"/>
  <c r="R85" i="7"/>
  <c r="T85" i="7"/>
  <c r="S65" i="7"/>
  <c r="T65" i="7"/>
  <c r="Q65" i="7"/>
  <c r="R65" i="7"/>
  <c r="Q45" i="7"/>
  <c r="R45" i="7"/>
  <c r="S45" i="7"/>
  <c r="S5" i="7"/>
  <c r="Q5" i="7"/>
  <c r="T5" i="7"/>
  <c r="R348" i="7"/>
  <c r="T348" i="7"/>
  <c r="S348" i="7"/>
  <c r="Q187" i="7"/>
  <c r="T1545" i="7"/>
  <c r="T1446" i="7"/>
  <c r="T887" i="7"/>
  <c r="R1462" i="7"/>
  <c r="T1462" i="7"/>
  <c r="T1102" i="7"/>
  <c r="Q1102" i="7"/>
  <c r="Q547" i="7"/>
  <c r="R547" i="7"/>
  <c r="S547" i="7"/>
  <c r="T959" i="7"/>
  <c r="R959" i="7"/>
  <c r="S959" i="7"/>
  <c r="Q959" i="7"/>
  <c r="T1067" i="7"/>
  <c r="Q1067" i="7"/>
  <c r="Q1505" i="7"/>
  <c r="S1505" i="7"/>
  <c r="T1505" i="7"/>
  <c r="R1505" i="7"/>
  <c r="S1423" i="7"/>
  <c r="Q1365" i="7"/>
  <c r="S1005" i="7"/>
  <c r="Q1427" i="7"/>
  <c r="R1423" i="7"/>
  <c r="Q1187" i="7"/>
  <c r="Q925" i="7"/>
  <c r="T1445" i="7"/>
  <c r="R845" i="7"/>
  <c r="R787" i="7"/>
  <c r="S1540" i="7"/>
  <c r="S1488" i="7"/>
  <c r="S1328" i="7"/>
  <c r="Q1285" i="7"/>
  <c r="Q1205" i="7"/>
  <c r="S1186" i="7"/>
  <c r="R1143" i="7"/>
  <c r="Q1065" i="7"/>
  <c r="R888" i="7"/>
  <c r="R767" i="7"/>
  <c r="S668" i="7"/>
  <c r="Q628" i="7"/>
  <c r="R367" i="7"/>
  <c r="T947" i="7"/>
  <c r="T707" i="7"/>
  <c r="T488" i="7"/>
  <c r="T287" i="7"/>
  <c r="T165" i="7"/>
  <c r="Q987" i="7"/>
  <c r="R987" i="7"/>
  <c r="S987" i="7"/>
  <c r="T987" i="7"/>
  <c r="S1008" i="7"/>
  <c r="T1506" i="7"/>
  <c r="T487" i="7"/>
  <c r="T45" i="7"/>
  <c r="S1388" i="7"/>
  <c r="Q1388" i="7"/>
  <c r="Q1027" i="7"/>
  <c r="R1027" i="7"/>
  <c r="S1027" i="7"/>
  <c r="T1425" i="7"/>
  <c r="Q1425" i="7"/>
  <c r="R1425" i="7"/>
  <c r="S1425" i="7"/>
  <c r="R1187" i="7"/>
  <c r="R1306" i="7"/>
  <c r="R1025" i="7"/>
  <c r="S908" i="7"/>
  <c r="R865" i="7"/>
  <c r="R748" i="7"/>
  <c r="S428" i="7"/>
  <c r="S328" i="7"/>
  <c r="S127" i="7"/>
  <c r="T1245" i="7"/>
  <c r="T108" i="7"/>
  <c r="R127" i="7"/>
  <c r="S108" i="7"/>
  <c r="T565" i="7"/>
  <c r="T107" i="7"/>
  <c r="Q108" i="7"/>
  <c r="Q688" i="7"/>
  <c r="T1590" i="7"/>
  <c r="T1306" i="7"/>
  <c r="T945" i="7"/>
  <c r="T1608" i="7"/>
  <c r="Q1608" i="7"/>
  <c r="S1608" i="7"/>
  <c r="R1608" i="7"/>
  <c r="T1568" i="7"/>
  <c r="Q1568" i="7"/>
  <c r="R1568" i="7"/>
  <c r="S1568" i="7"/>
  <c r="T1528" i="7"/>
  <c r="Q1528" i="7"/>
  <c r="T1468" i="7"/>
  <c r="S1468" i="7"/>
  <c r="R1468" i="7"/>
  <c r="Q1428" i="7"/>
  <c r="T1428" i="7"/>
  <c r="R1428" i="7"/>
  <c r="S1428" i="7"/>
  <c r="Q1348" i="7"/>
  <c r="R1348" i="7"/>
  <c r="T1348" i="7"/>
  <c r="Q1308" i="7"/>
  <c r="R1308" i="7"/>
  <c r="S1308" i="7"/>
  <c r="T1268" i="7"/>
  <c r="Q1268" i="7"/>
  <c r="S1268" i="7"/>
  <c r="Q1248" i="7"/>
  <c r="R1248" i="7"/>
  <c r="S1248" i="7"/>
  <c r="S1228" i="7"/>
  <c r="T1228" i="7"/>
  <c r="R1188" i="7"/>
  <c r="Q1188" i="7"/>
  <c r="S1188" i="7"/>
  <c r="S1148" i="7"/>
  <c r="Q1148" i="7"/>
  <c r="R1148" i="7"/>
  <c r="T1128" i="7"/>
  <c r="Q1128" i="7"/>
  <c r="R1128" i="7"/>
  <c r="S1128" i="7"/>
  <c r="R1108" i="7"/>
  <c r="S1108" i="7"/>
  <c r="T1108" i="7"/>
  <c r="Q1088" i="7"/>
  <c r="R1088" i="7"/>
  <c r="S1088" i="7"/>
  <c r="Q1048" i="7"/>
  <c r="R1048" i="7"/>
  <c r="S1048" i="7"/>
  <c r="T1048" i="7"/>
  <c r="R1028" i="7"/>
  <c r="S1028" i="7"/>
  <c r="T988" i="7"/>
  <c r="Q988" i="7"/>
  <c r="R988" i="7"/>
  <c r="R968" i="7"/>
  <c r="S968" i="7"/>
  <c r="Q968" i="7"/>
  <c r="Q948" i="7"/>
  <c r="S948" i="7"/>
  <c r="T928" i="7"/>
  <c r="R928" i="7"/>
  <c r="R868" i="7"/>
  <c r="S868" i="7"/>
  <c r="R848" i="7"/>
  <c r="S848" i="7"/>
  <c r="Q848" i="7"/>
  <c r="T848" i="7"/>
  <c r="T828" i="7"/>
  <c r="Q828" i="7"/>
  <c r="R828" i="7"/>
  <c r="S828" i="7"/>
  <c r="Q808" i="7"/>
  <c r="R808" i="7"/>
  <c r="S808" i="7"/>
  <c r="T788" i="7"/>
  <c r="Q788" i="7"/>
  <c r="R788" i="7"/>
  <c r="S788" i="7"/>
  <c r="Q728" i="7"/>
  <c r="R728" i="7"/>
  <c r="S728" i="7"/>
  <c r="T728" i="7"/>
  <c r="R708" i="7"/>
  <c r="S708" i="7"/>
  <c r="Q708" i="7"/>
  <c r="T708" i="7"/>
  <c r="S648" i="7"/>
  <c r="R648" i="7"/>
  <c r="Q648" i="7"/>
  <c r="T648" i="7"/>
  <c r="R608" i="7"/>
  <c r="Q608" i="7"/>
  <c r="S608" i="7"/>
  <c r="Q588" i="7"/>
  <c r="R588" i="7"/>
  <c r="T588" i="7"/>
  <c r="T568" i="7"/>
  <c r="R568" i="7"/>
  <c r="Q548" i="7"/>
  <c r="R548" i="7"/>
  <c r="S548" i="7"/>
  <c r="Q528" i="7"/>
  <c r="R528" i="7"/>
  <c r="T528" i="7"/>
  <c r="R508" i="7"/>
  <c r="T508" i="7"/>
  <c r="S508" i="7"/>
  <c r="T468" i="7"/>
  <c r="Q468" i="7"/>
  <c r="R468" i="7"/>
  <c r="T408" i="7"/>
  <c r="Q408" i="7"/>
  <c r="R408" i="7"/>
  <c r="S408" i="7"/>
  <c r="Q388" i="7"/>
  <c r="R388" i="7"/>
  <c r="S388" i="7"/>
  <c r="Q368" i="7"/>
  <c r="R368" i="7"/>
  <c r="S368" i="7"/>
  <c r="T368" i="7"/>
  <c r="R308" i="7"/>
  <c r="S308" i="7"/>
  <c r="T308" i="7"/>
  <c r="T288" i="7"/>
  <c r="Q288" i="7"/>
  <c r="Q268" i="7"/>
  <c r="R268" i="7"/>
  <c r="S268" i="7"/>
  <c r="T268" i="7"/>
  <c r="T248" i="7"/>
  <c r="Q248" i="7"/>
  <c r="R248" i="7"/>
  <c r="S248" i="7"/>
  <c r="R208" i="7"/>
  <c r="Q208" i="7"/>
  <c r="T188" i="7"/>
  <c r="R188" i="7"/>
  <c r="S188" i="7"/>
  <c r="Q188" i="7"/>
  <c r="Q168" i="7"/>
  <c r="R168" i="7"/>
  <c r="S168" i="7"/>
  <c r="T168" i="7"/>
  <c r="R148" i="7"/>
  <c r="Q148" i="7"/>
  <c r="Q128" i="7"/>
  <c r="R128" i="7"/>
  <c r="S128" i="7"/>
  <c r="T128" i="7"/>
  <c r="Q88" i="7"/>
  <c r="R88" i="7"/>
  <c r="S88" i="7"/>
  <c r="R68" i="7"/>
  <c r="S68" i="7"/>
  <c r="T68" i="7"/>
  <c r="Q48" i="7"/>
  <c r="R48" i="7"/>
  <c r="R28" i="7"/>
  <c r="Q28" i="7"/>
  <c r="T8" i="7"/>
  <c r="R8" i="7"/>
  <c r="S8" i="7"/>
  <c r="Q8" i="7"/>
  <c r="S1408" i="7"/>
  <c r="S1168" i="7"/>
  <c r="S48" i="7"/>
  <c r="T1188" i="7"/>
  <c r="T668" i="7"/>
  <c r="T388" i="7"/>
  <c r="T1527" i="7"/>
  <c r="S1527" i="7"/>
  <c r="Q1527" i="7"/>
  <c r="T1407" i="7"/>
  <c r="Q1407" i="7"/>
  <c r="R1407" i="7"/>
  <c r="S1407" i="7"/>
  <c r="T1367" i="7"/>
  <c r="Q1367" i="7"/>
  <c r="R1367" i="7"/>
  <c r="S1367" i="7"/>
  <c r="T1327" i="7"/>
  <c r="Q1327" i="7"/>
  <c r="R1327" i="7"/>
  <c r="S1327" i="7"/>
  <c r="R1287" i="7"/>
  <c r="S1287" i="7"/>
  <c r="T1287" i="7"/>
  <c r="T1267" i="7"/>
  <c r="R1267" i="7"/>
  <c r="Q1267" i="7"/>
  <c r="S1267" i="7"/>
  <c r="Q1247" i="7"/>
  <c r="R1247" i="7"/>
  <c r="R1167" i="7"/>
  <c r="Q1167" i="7"/>
  <c r="S1167" i="7"/>
  <c r="T1167" i="7"/>
  <c r="T1127" i="7"/>
  <c r="Q1127" i="7"/>
  <c r="Q1107" i="7"/>
  <c r="T1107" i="7"/>
  <c r="R1047" i="7"/>
  <c r="S1047" i="7"/>
  <c r="T1047" i="7"/>
  <c r="Q907" i="7"/>
  <c r="T907" i="7"/>
  <c r="T507" i="7"/>
  <c r="Q507" i="7"/>
  <c r="S1467" i="7"/>
  <c r="R1447" i="7"/>
  <c r="Q1408" i="7"/>
  <c r="R1227" i="7"/>
  <c r="Q1168" i="7"/>
  <c r="R587" i="7"/>
  <c r="S567" i="7"/>
  <c r="S227" i="7"/>
  <c r="R67" i="7"/>
  <c r="T1548" i="7"/>
  <c r="T747" i="7"/>
  <c r="T28" i="7"/>
  <c r="R1605" i="7"/>
  <c r="Q1605" i="7"/>
  <c r="S1605" i="7"/>
  <c r="Q1565" i="7"/>
  <c r="T1565" i="7"/>
  <c r="R1565" i="7"/>
  <c r="S1565" i="7"/>
  <c r="Q1545" i="7"/>
  <c r="S1545" i="7"/>
  <c r="T1525" i="7"/>
  <c r="Q1525" i="7"/>
  <c r="T1405" i="7"/>
  <c r="Q1405" i="7"/>
  <c r="R1405" i="7"/>
  <c r="S1585" i="7"/>
  <c r="R1467" i="7"/>
  <c r="S1385" i="7"/>
  <c r="Q1227" i="7"/>
  <c r="S1087" i="7"/>
  <c r="Q587" i="7"/>
  <c r="R567" i="7"/>
  <c r="R227" i="7"/>
  <c r="S207" i="7"/>
  <c r="Q67" i="7"/>
  <c r="T1547" i="7"/>
  <c r="T1448" i="7"/>
  <c r="T808" i="7"/>
  <c r="T447" i="7"/>
  <c r="T27" i="7"/>
  <c r="T1484" i="7"/>
  <c r="R1484" i="7"/>
  <c r="R1585" i="7"/>
  <c r="Q1467" i="7"/>
  <c r="S1427" i="7"/>
  <c r="Q1385" i="7"/>
  <c r="R1365" i="7"/>
  <c r="Q1108" i="7"/>
  <c r="R1087" i="7"/>
  <c r="Q567" i="7"/>
  <c r="Q348" i="7"/>
  <c r="Q227" i="7"/>
  <c r="S187" i="7"/>
  <c r="R27" i="7"/>
  <c r="T1248" i="7"/>
  <c r="T968" i="7"/>
  <c r="T888" i="7"/>
  <c r="S1500" i="7"/>
  <c r="T1500" i="7"/>
  <c r="T1460" i="7"/>
  <c r="R1460" i="7"/>
  <c r="R420" i="7"/>
  <c r="S420" i="7"/>
  <c r="Q300" i="7"/>
  <c r="S300" i="7"/>
  <c r="R1588" i="7"/>
  <c r="Q1560" i="7"/>
  <c r="Q1368" i="7"/>
  <c r="Q1306" i="7"/>
  <c r="R1260" i="7"/>
  <c r="R1127" i="7"/>
  <c r="S988" i="7"/>
  <c r="R908" i="7"/>
  <c r="Q885" i="7"/>
  <c r="Q787" i="7"/>
  <c r="Q748" i="7"/>
  <c r="Q665" i="7"/>
  <c r="S525" i="7"/>
  <c r="R428" i="7"/>
  <c r="Q1588" i="7"/>
  <c r="S1528" i="7"/>
  <c r="R1500" i="7"/>
  <c r="S1485" i="7"/>
  <c r="R1466" i="7"/>
  <c r="S1325" i="7"/>
  <c r="S1285" i="7"/>
  <c r="Q1260" i="7"/>
  <c r="S1245" i="7"/>
  <c r="S1205" i="7"/>
  <c r="S1147" i="7"/>
  <c r="S1107" i="7"/>
  <c r="S1065" i="7"/>
  <c r="R948" i="7"/>
  <c r="S928" i="7"/>
  <c r="Q908" i="7"/>
  <c r="S628" i="7"/>
  <c r="Q545" i="7"/>
  <c r="Q508" i="7"/>
  <c r="S488" i="7"/>
  <c r="S448" i="7"/>
  <c r="Q428" i="7"/>
  <c r="S288" i="7"/>
  <c r="Q127" i="7"/>
  <c r="T1578" i="7"/>
  <c r="S1578" i="7"/>
  <c r="Q1578" i="7"/>
  <c r="T1558" i="7"/>
  <c r="R1558" i="7"/>
  <c r="T1478" i="7"/>
  <c r="S1478" i="7"/>
  <c r="T1438" i="7"/>
  <c r="Q1438" i="7"/>
  <c r="R1438" i="7"/>
  <c r="S1438" i="7"/>
  <c r="T1398" i="7"/>
  <c r="R1398" i="7"/>
  <c r="S1398" i="7"/>
  <c r="T1358" i="7"/>
  <c r="S1358" i="7"/>
  <c r="T1218" i="7"/>
  <c r="S1218" i="7"/>
  <c r="T1018" i="7"/>
  <c r="S1018" i="7"/>
  <c r="T378" i="7"/>
  <c r="R378" i="7"/>
  <c r="Q258" i="7"/>
  <c r="R258" i="7"/>
  <c r="S258" i="7"/>
  <c r="T218" i="7"/>
  <c r="Q218" i="7"/>
  <c r="R218" i="7"/>
  <c r="S218" i="7"/>
  <c r="T78" i="7"/>
  <c r="R78" i="7"/>
  <c r="S78" i="7"/>
  <c r="S1607" i="7"/>
  <c r="S1548" i="7"/>
  <c r="R1528" i="7"/>
  <c r="Q1500" i="7"/>
  <c r="R1485" i="7"/>
  <c r="Q1466" i="7"/>
  <c r="R1325" i="7"/>
  <c r="R1285" i="7"/>
  <c r="R1205" i="7"/>
  <c r="Q1147" i="7"/>
  <c r="S1143" i="7"/>
  <c r="R1107" i="7"/>
  <c r="R1065" i="7"/>
  <c r="R1008" i="7"/>
  <c r="Q928" i="7"/>
  <c r="S888" i="7"/>
  <c r="Q868" i="7"/>
  <c r="S767" i="7"/>
  <c r="R628" i="7"/>
  <c r="S605" i="7"/>
  <c r="Q488" i="7"/>
  <c r="S468" i="7"/>
  <c r="S367" i="7"/>
  <c r="R288" i="7"/>
  <c r="T1028" i="7"/>
  <c r="T948" i="7"/>
  <c r="T867" i="7"/>
  <c r="T167" i="7"/>
  <c r="T47" i="7"/>
  <c r="R1607" i="7"/>
  <c r="Q1548" i="7"/>
  <c r="Q1485" i="7"/>
  <c r="S1445" i="7"/>
  <c r="S1426" i="7"/>
  <c r="S1406" i="7"/>
  <c r="S1387" i="7"/>
  <c r="Q1607" i="7"/>
  <c r="R1488" i="7"/>
  <c r="R1445" i="7"/>
  <c r="R1426" i="7"/>
  <c r="R1406" i="7"/>
  <c r="S1390" i="7"/>
  <c r="R1387" i="7"/>
  <c r="S1348" i="7"/>
  <c r="R1328" i="7"/>
  <c r="R1268" i="7"/>
  <c r="S1225" i="7"/>
  <c r="Q1200" i="7"/>
  <c r="R1186" i="7"/>
  <c r="S1068" i="7"/>
  <c r="Q767" i="7"/>
  <c r="R668" i="7"/>
  <c r="Q367" i="7"/>
  <c r="S1598" i="7"/>
  <c r="Q1488" i="7"/>
  <c r="Q1406" i="7"/>
  <c r="R1390" i="7"/>
  <c r="Q1328" i="7"/>
  <c r="S1288" i="7"/>
  <c r="R1225" i="7"/>
  <c r="S1208" i="7"/>
  <c r="R1126" i="7"/>
  <c r="Q1085" i="7"/>
  <c r="R1068" i="7"/>
  <c r="S827" i="7"/>
  <c r="Q786" i="7"/>
  <c r="Q565" i="7"/>
  <c r="S528" i="7"/>
  <c r="S407" i="7"/>
  <c r="S327" i="7"/>
  <c r="R225" i="7"/>
  <c r="S25" i="7"/>
  <c r="R1598" i="7"/>
  <c r="S1448" i="7"/>
  <c r="Q1390" i="7"/>
  <c r="S1378" i="7"/>
  <c r="R1358" i="7"/>
  <c r="R1288" i="7"/>
  <c r="Q1225" i="7"/>
  <c r="R1208" i="7"/>
  <c r="Q1126" i="7"/>
  <c r="Q1068" i="7"/>
  <c r="R947" i="7"/>
  <c r="S907" i="7"/>
  <c r="S507" i="7"/>
  <c r="Q327" i="7"/>
  <c r="Q225" i="7"/>
  <c r="R25" i="7"/>
  <c r="R5" i="7"/>
  <c r="T1305" i="7"/>
  <c r="T547" i="7"/>
  <c r="T405" i="7"/>
  <c r="T87" i="7"/>
  <c r="T1508" i="7"/>
  <c r="R1508" i="7"/>
  <c r="S1508" i="7"/>
  <c r="S1007" i="7"/>
  <c r="R1007" i="7"/>
  <c r="T1383" i="7"/>
  <c r="R1383" i="7"/>
  <c r="Q1585" i="7"/>
  <c r="S748" i="7"/>
  <c r="T1246" i="7"/>
  <c r="T886" i="7"/>
  <c r="T1301" i="7"/>
  <c r="Q1301" i="7"/>
  <c r="R1301" i="7"/>
  <c r="S1301" i="7"/>
  <c r="T48" i="7"/>
  <c r="Q858" i="7"/>
  <c r="T858" i="7"/>
  <c r="S858" i="7"/>
  <c r="R1527" i="7"/>
  <c r="S1460" i="7"/>
  <c r="R1448" i="7"/>
  <c r="Q1358" i="7"/>
  <c r="Q1288" i="7"/>
  <c r="R1228" i="7"/>
  <c r="Q1208" i="7"/>
  <c r="S1165" i="7"/>
  <c r="R1146" i="7"/>
  <c r="Q1007" i="7"/>
  <c r="S966" i="7"/>
  <c r="Q947" i="7"/>
  <c r="S927" i="7"/>
  <c r="R907" i="7"/>
  <c r="S847" i="7"/>
  <c r="R507" i="7"/>
  <c r="R287" i="7"/>
  <c r="S228" i="7"/>
  <c r="R205" i="7"/>
  <c r="S185" i="7"/>
  <c r="T1487" i="7"/>
  <c r="T768" i="7"/>
  <c r="R967" i="7"/>
  <c r="S967" i="7"/>
  <c r="Q967" i="7"/>
  <c r="T967" i="7"/>
  <c r="S1465" i="7"/>
  <c r="T1465" i="7"/>
  <c r="Q1465" i="7"/>
  <c r="R1465" i="7"/>
  <c r="R1427" i="7"/>
  <c r="R1388" i="7"/>
  <c r="S1368" i="7"/>
  <c r="S1025" i="7"/>
  <c r="R1005" i="7"/>
  <c r="R905" i="7"/>
  <c r="S167" i="7"/>
  <c r="S1588" i="7"/>
  <c r="R1368" i="7"/>
  <c r="R1265" i="7"/>
  <c r="Q1005" i="7"/>
  <c r="R885" i="7"/>
  <c r="R328" i="7"/>
  <c r="T1605" i="7"/>
  <c r="T1148" i="7"/>
  <c r="T868" i="7"/>
  <c r="R1578" i="7"/>
  <c r="S1567" i="7"/>
  <c r="S1547" i="7"/>
  <c r="R1518" i="7"/>
  <c r="Q1460" i="7"/>
  <c r="Q1228" i="7"/>
  <c r="R1165" i="7"/>
  <c r="Q1146" i="7"/>
  <c r="R1064" i="7"/>
  <c r="R927" i="7"/>
  <c r="R858" i="7"/>
  <c r="Q847" i="7"/>
  <c r="R806" i="7"/>
  <c r="S647" i="7"/>
  <c r="S588" i="7"/>
  <c r="S568" i="7"/>
  <c r="S247" i="7"/>
  <c r="R228" i="7"/>
  <c r="Q68" i="7"/>
  <c r="T1388" i="7"/>
  <c r="T766" i="7"/>
  <c r="T688" i="7"/>
  <c r="T608" i="7"/>
  <c r="T328" i="7"/>
  <c r="T208" i="7"/>
  <c r="T1290" i="7"/>
  <c r="Q1290" i="7"/>
  <c r="R1290" i="7"/>
  <c r="Q1210" i="7"/>
  <c r="R1210" i="7"/>
  <c r="T1170" i="7"/>
  <c r="Q1170" i="7"/>
  <c r="R1170" i="7"/>
  <c r="S1170" i="7"/>
  <c r="T1070" i="7"/>
  <c r="Q1070" i="7"/>
  <c r="Q1030" i="7"/>
  <c r="R1030" i="7"/>
  <c r="S1030" i="7"/>
  <c r="Q990" i="7"/>
  <c r="R990" i="7"/>
  <c r="T970" i="7"/>
  <c r="Q970" i="7"/>
  <c r="S970" i="7"/>
  <c r="T950" i="7"/>
  <c r="S950" i="7"/>
  <c r="S1537" i="7"/>
  <c r="Q37" i="7"/>
  <c r="Q4" i="7"/>
  <c r="R4" i="7"/>
  <c r="S4" i="7"/>
  <c r="T1569" i="7"/>
  <c r="R1569" i="7"/>
  <c r="R1529" i="7"/>
  <c r="T1529" i="7"/>
  <c r="T1469" i="7"/>
  <c r="R1469" i="7"/>
  <c r="T1089" i="7"/>
  <c r="R1089" i="7"/>
  <c r="T1069" i="7"/>
  <c r="S1069" i="7"/>
  <c r="Q1069" i="7"/>
  <c r="T1029" i="7"/>
  <c r="R1029" i="7"/>
  <c r="Q1009" i="7"/>
  <c r="R1009" i="7"/>
  <c r="R989" i="7"/>
  <c r="T989" i="7"/>
  <c r="Q929" i="7"/>
  <c r="T929" i="7"/>
  <c r="R929" i="7"/>
  <c r="S929" i="7"/>
  <c r="Q506" i="7"/>
  <c r="R506" i="7"/>
  <c r="T426" i="7"/>
  <c r="Q426" i="7"/>
  <c r="Q406" i="7"/>
  <c r="R406" i="7"/>
  <c r="S406" i="7"/>
  <c r="Q366" i="7"/>
  <c r="R366" i="7"/>
  <c r="T366" i="7"/>
  <c r="T346" i="7"/>
  <c r="Q346" i="7"/>
  <c r="R346" i="7"/>
  <c r="R326" i="7"/>
  <c r="S326" i="7"/>
  <c r="R286" i="7"/>
  <c r="S286" i="7"/>
  <c r="Q286" i="7"/>
  <c r="Q226" i="7"/>
  <c r="R226" i="7"/>
  <c r="S226" i="7"/>
  <c r="T226" i="7"/>
  <c r="S186" i="7"/>
  <c r="T186" i="7"/>
  <c r="Q186" i="7"/>
  <c r="T682" i="7"/>
  <c r="R682" i="7"/>
  <c r="S682" i="7"/>
  <c r="Q57" i="7"/>
  <c r="R57" i="7"/>
  <c r="S57" i="7"/>
  <c r="T516" i="7"/>
  <c r="Q516" i="7"/>
  <c r="R516" i="7"/>
  <c r="S516" i="7"/>
  <c r="R476" i="7"/>
  <c r="T476" i="7"/>
  <c r="T456" i="7"/>
  <c r="Q456" i="7"/>
  <c r="R456" i="7"/>
  <c r="S456" i="7"/>
  <c r="T416" i="7"/>
  <c r="Q416" i="7"/>
  <c r="R416" i="7"/>
  <c r="T1497" i="7"/>
  <c r="T1137" i="7"/>
  <c r="S1137" i="7"/>
  <c r="Q1137" i="7"/>
  <c r="R1137" i="7"/>
  <c r="T990" i="7"/>
  <c r="T1457" i="7"/>
  <c r="Q1457" i="7"/>
  <c r="S1457" i="7"/>
  <c r="T1357" i="7"/>
  <c r="S1357" i="7"/>
  <c r="T1297" i="7"/>
  <c r="R1297" i="7"/>
  <c r="S1297" i="7"/>
  <c r="T1277" i="7"/>
  <c r="Q1277" i="7"/>
  <c r="T1257" i="7"/>
  <c r="Q1257" i="7"/>
  <c r="T1217" i="7"/>
  <c r="Q1217" i="7"/>
  <c r="S1217" i="7"/>
  <c r="T1177" i="7"/>
  <c r="Q1177" i="7"/>
  <c r="S1177" i="7"/>
  <c r="R1017" i="7"/>
  <c r="T1017" i="7"/>
  <c r="T997" i="7"/>
  <c r="R997" i="7"/>
  <c r="S997" i="7"/>
  <c r="T977" i="7"/>
  <c r="R977" i="7"/>
  <c r="T957" i="7"/>
  <c r="R957" i="7"/>
  <c r="S957" i="7"/>
  <c r="Q957" i="7"/>
  <c r="T837" i="7"/>
  <c r="Q837" i="7"/>
  <c r="R837" i="7"/>
  <c r="S837" i="7"/>
  <c r="R797" i="7"/>
  <c r="S797" i="7"/>
  <c r="T797" i="7"/>
  <c r="T737" i="7"/>
  <c r="S737" i="7"/>
  <c r="T637" i="7"/>
  <c r="Q637" i="7"/>
  <c r="R637" i="7"/>
  <c r="S617" i="7"/>
  <c r="T617" i="7"/>
  <c r="T577" i="7"/>
  <c r="Q577" i="7"/>
  <c r="T557" i="7"/>
  <c r="Q557" i="7"/>
  <c r="R557" i="7"/>
  <c r="T517" i="7"/>
  <c r="R517" i="7"/>
  <c r="R497" i="7"/>
  <c r="Q497" i="7"/>
  <c r="S497" i="7"/>
  <c r="Q417" i="7"/>
  <c r="S417" i="7"/>
  <c r="Q97" i="7"/>
  <c r="T97" i="7"/>
  <c r="Q17" i="7"/>
  <c r="R17" i="7"/>
  <c r="S17" i="7"/>
  <c r="S1557" i="7"/>
  <c r="S1417" i="7"/>
  <c r="R1576" i="7"/>
  <c r="T1576" i="7"/>
  <c r="T1076" i="7"/>
  <c r="Q1076" i="7"/>
  <c r="R1076" i="7"/>
  <c r="S1076" i="7"/>
  <c r="T1036" i="7"/>
  <c r="S1036" i="7"/>
  <c r="T756" i="7"/>
  <c r="Q756" i="7"/>
  <c r="R756" i="7"/>
  <c r="S756" i="7"/>
  <c r="Q736" i="7"/>
  <c r="T736" i="7"/>
  <c r="T716" i="7"/>
  <c r="S716" i="7"/>
  <c r="Q696" i="7"/>
  <c r="T696" i="7"/>
  <c r="T636" i="7"/>
  <c r="S636" i="7"/>
  <c r="Q636" i="7"/>
  <c r="R636" i="7"/>
  <c r="Q536" i="7"/>
  <c r="R536" i="7"/>
  <c r="S536" i="7"/>
  <c r="T536" i="7"/>
  <c r="R1557" i="7"/>
  <c r="R1509" i="7"/>
  <c r="R1457" i="7"/>
  <c r="R1417" i="7"/>
  <c r="Q1297" i="7"/>
  <c r="R1177" i="7"/>
  <c r="S1090" i="7"/>
  <c r="R676" i="7"/>
  <c r="S657" i="7"/>
  <c r="T77" i="7"/>
  <c r="Q1597" i="7"/>
  <c r="Q1557" i="7"/>
  <c r="Q1417" i="7"/>
  <c r="S1349" i="7"/>
  <c r="R1097" i="7"/>
  <c r="R1090" i="7"/>
  <c r="S1050" i="7"/>
  <c r="Q676" i="7"/>
  <c r="R657" i="7"/>
  <c r="R217" i="7"/>
  <c r="S1497" i="7"/>
  <c r="S1449" i="7"/>
  <c r="S1377" i="7"/>
  <c r="R1349" i="7"/>
  <c r="S1337" i="7"/>
  <c r="S1289" i="7"/>
  <c r="S1229" i="7"/>
  <c r="S1210" i="7"/>
  <c r="S1109" i="7"/>
  <c r="Q1050" i="7"/>
  <c r="R757" i="7"/>
  <c r="Q657" i="7"/>
  <c r="S556" i="7"/>
  <c r="S526" i="7"/>
  <c r="S517" i="7"/>
  <c r="Q326" i="7"/>
  <c r="T1050" i="7"/>
  <c r="T909" i="7"/>
  <c r="T596" i="7"/>
  <c r="Q596" i="7"/>
  <c r="R1497" i="7"/>
  <c r="R1449" i="7"/>
  <c r="R1377" i="7"/>
  <c r="Q1349" i="7"/>
  <c r="R1337" i="7"/>
  <c r="R1289" i="7"/>
  <c r="R1229" i="7"/>
  <c r="S1169" i="7"/>
  <c r="R1109" i="7"/>
  <c r="S1037" i="7"/>
  <c r="S916" i="7"/>
  <c r="S909" i="7"/>
  <c r="Q757" i="7"/>
  <c r="R556" i="7"/>
  <c r="R526" i="7"/>
  <c r="Q517" i="7"/>
  <c r="S506" i="7"/>
  <c r="R576" i="7"/>
  <c r="S576" i="7"/>
  <c r="Q576" i="7"/>
  <c r="S1597" i="7"/>
  <c r="S1277" i="7"/>
  <c r="Q1449" i="7"/>
  <c r="Q1377" i="7"/>
  <c r="Q1337" i="7"/>
  <c r="Q1289" i="7"/>
  <c r="R1277" i="7"/>
  <c r="R1169" i="7"/>
  <c r="R1157" i="7"/>
  <c r="R1069" i="7"/>
  <c r="S1057" i="7"/>
  <c r="R1037" i="7"/>
  <c r="R916" i="7"/>
  <c r="S637" i="7"/>
  <c r="Q556" i="7"/>
  <c r="Q526" i="7"/>
  <c r="S37" i="7"/>
  <c r="T1129" i="7"/>
  <c r="T576" i="7"/>
  <c r="T406" i="7"/>
  <c r="T870" i="7"/>
  <c r="Q870" i="7"/>
  <c r="R870" i="7"/>
  <c r="S870" i="7"/>
  <c r="T830" i="7"/>
  <c r="Q830" i="7"/>
  <c r="T889" i="7"/>
  <c r="Q889" i="7"/>
  <c r="Q86" i="7"/>
  <c r="R86" i="7"/>
  <c r="S86" i="7"/>
  <c r="T376" i="7"/>
  <c r="Q376" i="7"/>
  <c r="Q296" i="7"/>
  <c r="T296" i="7"/>
  <c r="R296" i="7"/>
  <c r="S296" i="7"/>
  <c r="S256" i="7"/>
  <c r="T256" i="7"/>
  <c r="Q196" i="7"/>
  <c r="R196" i="7"/>
  <c r="S196" i="7"/>
  <c r="Q156" i="7"/>
  <c r="R156" i="7"/>
  <c r="S156" i="7"/>
  <c r="T156" i="7"/>
  <c r="T136" i="7"/>
  <c r="S136" i="7"/>
  <c r="T96" i="7"/>
  <c r="R96" i="7"/>
  <c r="Q36" i="7"/>
  <c r="R36" i="7"/>
  <c r="S36" i="7"/>
  <c r="S223" i="7"/>
  <c r="S356" i="7"/>
  <c r="R236" i="7"/>
  <c r="R26" i="7"/>
  <c r="R356" i="7"/>
  <c r="S116" i="7"/>
  <c r="S66" i="7"/>
  <c r="Q26" i="7"/>
  <c r="T116" i="7"/>
  <c r="Q356" i="7"/>
  <c r="R66" i="7"/>
  <c r="S829" i="7"/>
  <c r="S106" i="7"/>
  <c r="Q66" i="7"/>
  <c r="T910" i="7"/>
  <c r="T323" i="7"/>
  <c r="R323" i="7"/>
  <c r="Q323" i="7"/>
  <c r="S323" i="7"/>
  <c r="T303" i="7"/>
  <c r="Q303" i="7"/>
  <c r="R303" i="7"/>
  <c r="S303" i="7"/>
  <c r="T283" i="7"/>
  <c r="Q283" i="7"/>
  <c r="R283" i="7"/>
  <c r="T263" i="7"/>
  <c r="Q263" i="7"/>
  <c r="R263" i="7"/>
  <c r="S263" i="7"/>
  <c r="T243" i="7"/>
  <c r="Q243" i="7"/>
  <c r="S243" i="7"/>
  <c r="R243" i="7"/>
  <c r="T223" i="7"/>
  <c r="Q223" i="7"/>
  <c r="T203" i="7"/>
  <c r="Q203" i="7"/>
  <c r="R203" i="7"/>
  <c r="S203" i="7"/>
  <c r="T183" i="7"/>
  <c r="Q183" i="7"/>
  <c r="R183" i="7"/>
  <c r="S183" i="7"/>
  <c r="T163" i="7"/>
  <c r="Q163" i="7"/>
  <c r="S163" i="7"/>
  <c r="R163" i="7"/>
  <c r="T143" i="7"/>
  <c r="Q143" i="7"/>
  <c r="R143" i="7"/>
  <c r="S143" i="7"/>
  <c r="T123" i="7"/>
  <c r="Q123" i="7"/>
  <c r="S123" i="7"/>
  <c r="T103" i="7"/>
  <c r="Q103" i="7"/>
  <c r="R103" i="7"/>
  <c r="S103" i="7"/>
  <c r="T83" i="7"/>
  <c r="R83" i="7"/>
  <c r="Q83" i="7"/>
  <c r="S83" i="7"/>
  <c r="T63" i="7"/>
  <c r="Q63" i="7"/>
  <c r="T43" i="7"/>
  <c r="R43" i="7"/>
  <c r="S43" i="7"/>
  <c r="Q43" i="7"/>
  <c r="T23" i="7"/>
  <c r="Q23" i="7"/>
  <c r="R23" i="7"/>
  <c r="S23" i="7"/>
  <c r="T1564" i="7"/>
  <c r="R1564" i="7"/>
  <c r="S1564" i="7"/>
  <c r="Q1544" i="7"/>
  <c r="R1544" i="7"/>
  <c r="S1544" i="7"/>
  <c r="T1524" i="7"/>
  <c r="Q1524" i="7"/>
  <c r="S1524" i="7"/>
  <c r="Q1504" i="7"/>
  <c r="R1504" i="7"/>
  <c r="T1464" i="7"/>
  <c r="Q1464" i="7"/>
  <c r="R1464" i="7"/>
  <c r="S1464" i="7"/>
  <c r="T1444" i="7"/>
  <c r="R1444" i="7"/>
  <c r="T1424" i="7"/>
  <c r="R1424" i="7"/>
  <c r="S1424" i="7"/>
  <c r="Q1424" i="7"/>
  <c r="T1404" i="7"/>
  <c r="Q1404" i="7"/>
  <c r="T1384" i="7"/>
  <c r="Q1384" i="7"/>
  <c r="R1384" i="7"/>
  <c r="S1384" i="7"/>
  <c r="T1344" i="7"/>
  <c r="Q1344" i="7"/>
  <c r="R1344" i="7"/>
  <c r="S1344" i="7"/>
  <c r="T1324" i="7"/>
  <c r="S1324" i="7"/>
  <c r="T1284" i="7"/>
  <c r="Q1284" i="7"/>
  <c r="R1284" i="7"/>
  <c r="S1284" i="7"/>
  <c r="T1264" i="7"/>
  <c r="Q1264" i="7"/>
  <c r="R1264" i="7"/>
  <c r="S1264" i="7"/>
  <c r="T1244" i="7"/>
  <c r="Q1244" i="7"/>
  <c r="R1244" i="7"/>
  <c r="T1224" i="7"/>
  <c r="Q1224" i="7"/>
  <c r="R1224" i="7"/>
  <c r="S1224" i="7"/>
  <c r="S1184" i="7"/>
  <c r="Q1184" i="7"/>
  <c r="R1184" i="7"/>
  <c r="Q1164" i="7"/>
  <c r="S1164" i="7"/>
  <c r="T1164" i="7"/>
  <c r="R1164" i="7"/>
  <c r="T1144" i="7"/>
  <c r="Q1144" i="7"/>
  <c r="T1124" i="7"/>
  <c r="R1124" i="7"/>
  <c r="S1124" i="7"/>
  <c r="Q1104" i="7"/>
  <c r="R1104" i="7"/>
  <c r="S1104" i="7"/>
  <c r="T1104" i="7"/>
  <c r="Q1084" i="7"/>
  <c r="R1084" i="7"/>
  <c r="S1084" i="7"/>
  <c r="T1084" i="7"/>
  <c r="Q1044" i="7"/>
  <c r="R1044" i="7"/>
  <c r="S1044" i="7"/>
  <c r="T1044" i="7"/>
  <c r="T1024" i="7"/>
  <c r="Q1024" i="7"/>
  <c r="R1024" i="7"/>
  <c r="S1024" i="7"/>
  <c r="T1004" i="7"/>
  <c r="S1004" i="7"/>
  <c r="Q1004" i="7"/>
  <c r="R1004" i="7"/>
  <c r="T984" i="7"/>
  <c r="Q984" i="7"/>
  <c r="S984" i="7"/>
  <c r="R984" i="7"/>
  <c r="Q964" i="7"/>
  <c r="T964" i="7"/>
  <c r="S964" i="7"/>
  <c r="R964" i="7"/>
  <c r="T924" i="7"/>
  <c r="S924" i="7"/>
  <c r="T904" i="7"/>
  <c r="Q904" i="7"/>
  <c r="R904" i="7"/>
  <c r="S904" i="7"/>
  <c r="R884" i="7"/>
  <c r="S884" i="7"/>
  <c r="Q884" i="7"/>
  <c r="T884" i="7"/>
  <c r="T864" i="7"/>
  <c r="Q864" i="7"/>
  <c r="R864" i="7"/>
  <c r="S864" i="7"/>
  <c r="T844" i="7"/>
  <c r="S844" i="7"/>
  <c r="Q844" i="7"/>
  <c r="R844" i="7"/>
  <c r="Q824" i="7"/>
  <c r="R824" i="7"/>
  <c r="S824" i="7"/>
  <c r="T804" i="7"/>
  <c r="S804" i="7"/>
  <c r="Q804" i="7"/>
  <c r="R804" i="7"/>
  <c r="T784" i="7"/>
  <c r="Q784" i="7"/>
  <c r="R784" i="7"/>
  <c r="S784" i="7"/>
  <c r="Q764" i="7"/>
  <c r="R764" i="7"/>
  <c r="S764" i="7"/>
  <c r="T764" i="7"/>
  <c r="Q744" i="7"/>
  <c r="T744" i="7"/>
  <c r="R744" i="7"/>
  <c r="S744" i="7"/>
  <c r="T724" i="7"/>
  <c r="Q724" i="7"/>
  <c r="R724" i="7"/>
  <c r="S724" i="7"/>
  <c r="T704" i="7"/>
  <c r="Q704" i="7"/>
  <c r="R704" i="7"/>
  <c r="S704" i="7"/>
  <c r="Q624" i="7"/>
  <c r="R624" i="7"/>
  <c r="S624" i="7"/>
  <c r="Q604" i="7"/>
  <c r="S604" i="7"/>
  <c r="T604" i="7"/>
  <c r="R604" i="7"/>
  <c r="Q564" i="7"/>
  <c r="S564" i="7"/>
  <c r="R564" i="7"/>
  <c r="T564" i="7"/>
  <c r="Q544" i="7"/>
  <c r="S544" i="7"/>
  <c r="T544" i="7"/>
  <c r="R544" i="7"/>
  <c r="R504" i="7"/>
  <c r="Q504" i="7"/>
  <c r="S504" i="7"/>
  <c r="T504" i="7"/>
  <c r="T484" i="7"/>
  <c r="Q484" i="7"/>
  <c r="R484" i="7"/>
  <c r="S484" i="7"/>
  <c r="T464" i="7"/>
  <c r="Q464" i="7"/>
  <c r="R464" i="7"/>
  <c r="S464" i="7"/>
  <c r="R444" i="7"/>
  <c r="S444" i="7"/>
  <c r="T444" i="7"/>
  <c r="Q444" i="7"/>
  <c r="Q404" i="7"/>
  <c r="S404" i="7"/>
  <c r="R404" i="7"/>
  <c r="T404" i="7"/>
  <c r="R384" i="7"/>
  <c r="Q384" i="7"/>
  <c r="S384" i="7"/>
  <c r="T384" i="7"/>
  <c r="T364" i="7"/>
  <c r="Q364" i="7"/>
  <c r="R364" i="7"/>
  <c r="S364" i="7"/>
  <c r="Q324" i="7"/>
  <c r="R324" i="7"/>
  <c r="S324" i="7"/>
  <c r="R284" i="7"/>
  <c r="Q284" i="7"/>
  <c r="S284" i="7"/>
  <c r="T264" i="7"/>
  <c r="Q264" i="7"/>
  <c r="R264" i="7"/>
  <c r="R204" i="7"/>
  <c r="Q204" i="7"/>
  <c r="S204" i="7"/>
  <c r="T204" i="7"/>
  <c r="Q184" i="7"/>
  <c r="T184" i="7"/>
  <c r="R184" i="7"/>
  <c r="S184" i="7"/>
  <c r="T164" i="7"/>
  <c r="Q164" i="7"/>
  <c r="S164" i="7"/>
  <c r="R124" i="7"/>
  <c r="T124" i="7"/>
  <c r="S124" i="7"/>
  <c r="Q124" i="7"/>
  <c r="Q104" i="7"/>
  <c r="T104" i="7"/>
  <c r="R104" i="7"/>
  <c r="S104" i="7"/>
  <c r="Q84" i="7"/>
  <c r="R84" i="7"/>
  <c r="S84" i="7"/>
  <c r="T84" i="7"/>
  <c r="Q44" i="7"/>
  <c r="R44" i="7"/>
  <c r="S44" i="7"/>
  <c r="T24" i="7"/>
  <c r="Q24" i="7"/>
  <c r="S24" i="7"/>
  <c r="Q1484" i="7"/>
  <c r="Q1064" i="7"/>
  <c r="T1603" i="7"/>
  <c r="R1603" i="7"/>
  <c r="S1603" i="7"/>
  <c r="Q1603" i="7"/>
  <c r="T1563" i="7"/>
  <c r="Q1563" i="7"/>
  <c r="T1523" i="7"/>
  <c r="Q1523" i="7"/>
  <c r="R1523" i="7"/>
  <c r="S1523" i="7"/>
  <c r="T1503" i="7"/>
  <c r="Q1503" i="7"/>
  <c r="T1483" i="7"/>
  <c r="Q1483" i="7"/>
  <c r="R1483" i="7"/>
  <c r="S1483" i="7"/>
  <c r="T1443" i="7"/>
  <c r="Q1443" i="7"/>
  <c r="R1443" i="7"/>
  <c r="S1443" i="7"/>
  <c r="T1403" i="7"/>
  <c r="Q1403" i="7"/>
  <c r="R1403" i="7"/>
  <c r="S1403" i="7"/>
  <c r="T1363" i="7"/>
  <c r="Q1363" i="7"/>
  <c r="R1363" i="7"/>
  <c r="T1343" i="7"/>
  <c r="S1343" i="7"/>
  <c r="T1323" i="7"/>
  <c r="Q1323" i="7"/>
  <c r="R1323" i="7"/>
  <c r="S1323" i="7"/>
  <c r="T1303" i="7"/>
  <c r="R1303" i="7"/>
  <c r="S1303" i="7"/>
  <c r="Q1303" i="7"/>
  <c r="T1263" i="7"/>
  <c r="Q1263" i="7"/>
  <c r="R1263" i="7"/>
  <c r="T1243" i="7"/>
  <c r="Q1243" i="7"/>
  <c r="R1243" i="7"/>
  <c r="S1243" i="7"/>
  <c r="T1223" i="7"/>
  <c r="Q1223" i="7"/>
  <c r="T1203" i="7"/>
  <c r="Q1203" i="7"/>
  <c r="R1203" i="7"/>
  <c r="T1183" i="7"/>
  <c r="Q1183" i="7"/>
  <c r="R1183" i="7"/>
  <c r="S1183" i="7"/>
  <c r="T1163" i="7"/>
  <c r="Q1163" i="7"/>
  <c r="R1163" i="7"/>
  <c r="S1163" i="7"/>
  <c r="T1123" i="7"/>
  <c r="Q1123" i="7"/>
  <c r="T1103" i="7"/>
  <c r="R1103" i="7"/>
  <c r="Q1103" i="7"/>
  <c r="S1103" i="7"/>
  <c r="T1083" i="7"/>
  <c r="R1083" i="7"/>
  <c r="Q1083" i="7"/>
  <c r="S1083" i="7"/>
  <c r="T1043" i="7"/>
  <c r="Q1043" i="7"/>
  <c r="T1023" i="7"/>
  <c r="Q1023" i="7"/>
  <c r="R1023" i="7"/>
  <c r="S1023" i="7"/>
  <c r="T1003" i="7"/>
  <c r="Q1003" i="7"/>
  <c r="R1003" i="7"/>
  <c r="T963" i="7"/>
  <c r="Q963" i="7"/>
  <c r="R963" i="7"/>
  <c r="S963" i="7"/>
  <c r="T943" i="7"/>
  <c r="Q943" i="7"/>
  <c r="R943" i="7"/>
  <c r="S943" i="7"/>
  <c r="T923" i="7"/>
  <c r="R923" i="7"/>
  <c r="S923" i="7"/>
  <c r="Q923" i="7"/>
  <c r="T903" i="7"/>
  <c r="Q903" i="7"/>
  <c r="R903" i="7"/>
  <c r="S903" i="7"/>
  <c r="T863" i="7"/>
  <c r="Q863" i="7"/>
  <c r="R863" i="7"/>
  <c r="S863" i="7"/>
  <c r="T823" i="7"/>
  <c r="Q823" i="7"/>
  <c r="R823" i="7"/>
  <c r="S823" i="7"/>
  <c r="T703" i="7"/>
  <c r="Q703" i="7"/>
  <c r="R703" i="7"/>
  <c r="S703" i="7"/>
  <c r="T683" i="7"/>
  <c r="Q683" i="7"/>
  <c r="R683" i="7"/>
  <c r="S683" i="7"/>
  <c r="T643" i="7"/>
  <c r="Q643" i="7"/>
  <c r="R643" i="7"/>
  <c r="S643" i="7"/>
  <c r="T623" i="7"/>
  <c r="Q623" i="7"/>
  <c r="R623" i="7"/>
  <c r="S623" i="7"/>
  <c r="T603" i="7"/>
  <c r="Q603" i="7"/>
  <c r="R603" i="7"/>
  <c r="S603" i="7"/>
  <c r="T583" i="7"/>
  <c r="R583" i="7"/>
  <c r="S583" i="7"/>
  <c r="Q583" i="7"/>
  <c r="T563" i="7"/>
  <c r="Q563" i="7"/>
  <c r="R563" i="7"/>
  <c r="S563" i="7"/>
  <c r="T543" i="7"/>
  <c r="Q543" i="7"/>
  <c r="R543" i="7"/>
  <c r="S543" i="7"/>
  <c r="T483" i="7"/>
  <c r="R483" i="7"/>
  <c r="Q483" i="7"/>
  <c r="T463" i="7"/>
  <c r="Q463" i="7"/>
  <c r="S463" i="7"/>
  <c r="T443" i="7"/>
  <c r="S443" i="7"/>
  <c r="Q443" i="7"/>
  <c r="R443" i="7"/>
  <c r="T423" i="7"/>
  <c r="Q423" i="7"/>
  <c r="R423" i="7"/>
  <c r="S423" i="7"/>
  <c r="T403" i="7"/>
  <c r="Q403" i="7"/>
  <c r="R403" i="7"/>
  <c r="S403" i="7"/>
  <c r="T383" i="7"/>
  <c r="Q383" i="7"/>
  <c r="S383" i="7"/>
  <c r="T363" i="7"/>
  <c r="R363" i="7"/>
  <c r="S363" i="7"/>
  <c r="T343" i="7"/>
  <c r="Q343" i="7"/>
  <c r="S343" i="7"/>
  <c r="Q1564" i="7"/>
  <c r="R1524" i="7"/>
  <c r="Q1423" i="7"/>
  <c r="S1203" i="7"/>
  <c r="Q1143" i="7"/>
  <c r="S424" i="7"/>
  <c r="R164" i="7"/>
  <c r="T1504" i="7"/>
  <c r="Q1482" i="7"/>
  <c r="T1482" i="7"/>
  <c r="T1599" i="7"/>
  <c r="Q1599" i="7"/>
  <c r="S1599" i="7"/>
  <c r="T1579" i="7"/>
  <c r="Q1579" i="7"/>
  <c r="R1579" i="7"/>
  <c r="S1579" i="7"/>
  <c r="T1559" i="7"/>
  <c r="R1559" i="7"/>
  <c r="Q1559" i="7"/>
  <c r="S1559" i="7"/>
  <c r="T1539" i="7"/>
  <c r="R1539" i="7"/>
  <c r="Q1539" i="7"/>
  <c r="T1519" i="7"/>
  <c r="R1519" i="7"/>
  <c r="S1519" i="7"/>
  <c r="R1499" i="7"/>
  <c r="T1499" i="7"/>
  <c r="Q1499" i="7"/>
  <c r="R1479" i="7"/>
  <c r="Q1479" i="7"/>
  <c r="S1479" i="7"/>
  <c r="T1479" i="7"/>
  <c r="R1459" i="7"/>
  <c r="S1459" i="7"/>
  <c r="T1459" i="7"/>
  <c r="T1439" i="7"/>
  <c r="R1439" i="7"/>
  <c r="Q1439" i="7"/>
  <c r="S1439" i="7"/>
  <c r="T1419" i="7"/>
  <c r="R1419" i="7"/>
  <c r="T1399" i="7"/>
  <c r="R1399" i="7"/>
  <c r="Q1399" i="7"/>
  <c r="S1399" i="7"/>
  <c r="T1379" i="7"/>
  <c r="R1379" i="7"/>
  <c r="S1379" i="7"/>
  <c r="R1359" i="7"/>
  <c r="T1359" i="7"/>
  <c r="Q1359" i="7"/>
  <c r="S1359" i="7"/>
  <c r="T1339" i="7"/>
  <c r="R1339" i="7"/>
  <c r="T1319" i="7"/>
  <c r="R1319" i="7"/>
  <c r="S1319" i="7"/>
  <c r="R1299" i="7"/>
  <c r="S1299" i="7"/>
  <c r="Q1299" i="7"/>
  <c r="R1279" i="7"/>
  <c r="Q1279" i="7"/>
  <c r="T1279" i="7"/>
  <c r="S1279" i="7"/>
  <c r="T1259" i="7"/>
  <c r="R1259" i="7"/>
  <c r="Q1259" i="7"/>
  <c r="S1259" i="7"/>
  <c r="R1239" i="7"/>
  <c r="T1239" i="7"/>
  <c r="Q1239" i="7"/>
  <c r="S1239" i="7"/>
  <c r="T1219" i="7"/>
  <c r="R1219" i="7"/>
  <c r="S1219" i="7"/>
  <c r="T1199" i="7"/>
  <c r="R1199" i="7"/>
  <c r="Q1199" i="7"/>
  <c r="S1199" i="7"/>
  <c r="T1159" i="7"/>
  <c r="Q1159" i="7"/>
  <c r="T1139" i="7"/>
  <c r="Q1139" i="7"/>
  <c r="R1139" i="7"/>
  <c r="S1139" i="7"/>
  <c r="T1119" i="7"/>
  <c r="Q1119" i="7"/>
  <c r="R1119" i="7"/>
  <c r="S1119" i="7"/>
  <c r="T1099" i="7"/>
  <c r="S1099" i="7"/>
  <c r="T1079" i="7"/>
  <c r="Q1079" i="7"/>
  <c r="Q1059" i="7"/>
  <c r="R1059" i="7"/>
  <c r="T1059" i="7"/>
  <c r="S1059" i="7"/>
  <c r="T1039" i="7"/>
  <c r="Q1039" i="7"/>
  <c r="R1039" i="7"/>
  <c r="S1039" i="7"/>
  <c r="T1019" i="7"/>
  <c r="R1019" i="7"/>
  <c r="S1019" i="7"/>
  <c r="T999" i="7"/>
  <c r="R999" i="7"/>
  <c r="S999" i="7"/>
  <c r="T979" i="7"/>
  <c r="Q979" i="7"/>
  <c r="R979" i="7"/>
  <c r="T939" i="7"/>
  <c r="R939" i="7"/>
  <c r="S939" i="7"/>
  <c r="Q919" i="7"/>
  <c r="R919" i="7"/>
  <c r="T919" i="7"/>
  <c r="T899" i="7"/>
  <c r="S899" i="7"/>
  <c r="R859" i="7"/>
  <c r="S859" i="7"/>
  <c r="R839" i="7"/>
  <c r="S839" i="7"/>
  <c r="T839" i="7"/>
  <c r="Q819" i="7"/>
  <c r="R819" i="7"/>
  <c r="S819" i="7"/>
  <c r="T819" i="7"/>
  <c r="T799" i="7"/>
  <c r="Q799" i="7"/>
  <c r="R799" i="7"/>
  <c r="T779" i="7"/>
  <c r="Q779" i="7"/>
  <c r="R779" i="7"/>
  <c r="S779" i="7"/>
  <c r="T739" i="7"/>
  <c r="Q739" i="7"/>
  <c r="R739" i="7"/>
  <c r="S739" i="7"/>
  <c r="Q699" i="7"/>
  <c r="R699" i="7"/>
  <c r="S699" i="7"/>
  <c r="T699" i="7"/>
  <c r="T679" i="7"/>
  <c r="Q679" i="7"/>
  <c r="R679" i="7"/>
  <c r="S679" i="7"/>
  <c r="T659" i="7"/>
  <c r="Q659" i="7"/>
  <c r="R659" i="7"/>
  <c r="S659" i="7"/>
  <c r="R639" i="7"/>
  <c r="S639" i="7"/>
  <c r="T639" i="7"/>
  <c r="Q639" i="7"/>
  <c r="T599" i="7"/>
  <c r="Q599" i="7"/>
  <c r="R599" i="7"/>
  <c r="S599" i="7"/>
  <c r="T579" i="7"/>
  <c r="Q579" i="7"/>
  <c r="R579" i="7"/>
  <c r="S579" i="7"/>
  <c r="T559" i="7"/>
  <c r="Q559" i="7"/>
  <c r="R559" i="7"/>
  <c r="S559" i="7"/>
  <c r="T539" i="7"/>
  <c r="Q539" i="7"/>
  <c r="R539" i="7"/>
  <c r="S539" i="7"/>
  <c r="Q519" i="7"/>
  <c r="R519" i="7"/>
  <c r="S519" i="7"/>
  <c r="T519" i="7"/>
  <c r="T479" i="7"/>
  <c r="S479" i="7"/>
  <c r="Q439" i="7"/>
  <c r="S439" i="7"/>
  <c r="T439" i="7"/>
  <c r="R439" i="7"/>
  <c r="R419" i="7"/>
  <c r="T419" i="7"/>
  <c r="Q419" i="7"/>
  <c r="S419" i="7"/>
  <c r="T399" i="7"/>
  <c r="Q399" i="7"/>
  <c r="S399" i="7"/>
  <c r="R399" i="7"/>
  <c r="T379" i="7"/>
  <c r="Q379" i="7"/>
  <c r="R379" i="7"/>
  <c r="S379" i="7"/>
  <c r="T339" i="7"/>
  <c r="Q339" i="7"/>
  <c r="R339" i="7"/>
  <c r="S339" i="7"/>
  <c r="S319" i="7"/>
  <c r="Q319" i="7"/>
  <c r="R319" i="7"/>
  <c r="R299" i="7"/>
  <c r="T299" i="7"/>
  <c r="Q299" i="7"/>
  <c r="S299" i="7"/>
  <c r="T279" i="7"/>
  <c r="Q279" i="7"/>
  <c r="R279" i="7"/>
  <c r="S279" i="7"/>
  <c r="Q1540" i="7"/>
  <c r="Q1519" i="7"/>
  <c r="R1503" i="7"/>
  <c r="S1499" i="7"/>
  <c r="Q1463" i="7"/>
  <c r="S1334" i="7"/>
  <c r="R1304" i="7"/>
  <c r="S1235" i="7"/>
  <c r="R1215" i="7"/>
  <c r="R1162" i="7"/>
  <c r="S1063" i="7"/>
  <c r="Q1034" i="7"/>
  <c r="S979" i="7"/>
  <c r="R962" i="7"/>
  <c r="Q899" i="7"/>
  <c r="Q843" i="7"/>
  <c r="R783" i="7"/>
  <c r="Q622" i="7"/>
  <c r="S541" i="7"/>
  <c r="S215" i="7"/>
  <c r="T1540" i="7"/>
  <c r="T1182" i="7"/>
  <c r="S1563" i="7"/>
  <c r="S1475" i="7"/>
  <c r="Q1459" i="7"/>
  <c r="S1361" i="7"/>
  <c r="Q1304" i="7"/>
  <c r="S1300" i="7"/>
  <c r="S1280" i="7"/>
  <c r="R1235" i="7"/>
  <c r="S1182" i="7"/>
  <c r="Q1162" i="7"/>
  <c r="S1079" i="7"/>
  <c r="R1063" i="7"/>
  <c r="S983" i="7"/>
  <c r="R920" i="7"/>
  <c r="Q783" i="7"/>
  <c r="Q363" i="7"/>
  <c r="S359" i="7"/>
  <c r="S235" i="7"/>
  <c r="R215" i="7"/>
  <c r="R24" i="7"/>
  <c r="T1574" i="7"/>
  <c r="T1260" i="7"/>
  <c r="T1215" i="7"/>
  <c r="T619" i="7"/>
  <c r="Q664" i="7"/>
  <c r="R664" i="7"/>
  <c r="T222" i="7"/>
  <c r="R222" i="7"/>
  <c r="Q222" i="7"/>
  <c r="S222" i="7"/>
  <c r="T61" i="7"/>
  <c r="S61" i="7"/>
  <c r="Q80" i="7"/>
  <c r="S80" i="7"/>
  <c r="R80" i="7"/>
  <c r="T80" i="7"/>
  <c r="S1162" i="7"/>
  <c r="R843" i="7"/>
  <c r="S783" i="7"/>
  <c r="R622" i="7"/>
  <c r="Q304" i="7"/>
  <c r="T1544" i="7"/>
  <c r="T1184" i="7"/>
  <c r="T944" i="7"/>
  <c r="T624" i="7"/>
  <c r="T459" i="7"/>
  <c r="Q459" i="7"/>
  <c r="R459" i="7"/>
  <c r="R1563" i="7"/>
  <c r="S1543" i="7"/>
  <c r="R1475" i="7"/>
  <c r="R1361" i="7"/>
  <c r="R1280" i="7"/>
  <c r="S1263" i="7"/>
  <c r="Q1235" i="7"/>
  <c r="R1182" i="7"/>
  <c r="R1079" i="7"/>
  <c r="Q1063" i="7"/>
  <c r="R983" i="7"/>
  <c r="Q859" i="7"/>
  <c r="S774" i="7"/>
  <c r="R642" i="7"/>
  <c r="R463" i="7"/>
  <c r="R359" i="7"/>
  <c r="R235" i="7"/>
  <c r="Q215" i="7"/>
  <c r="T1254" i="7"/>
  <c r="T664" i="7"/>
  <c r="T60" i="7"/>
  <c r="T684" i="7"/>
  <c r="Q684" i="7"/>
  <c r="R684" i="7"/>
  <c r="S684" i="7"/>
  <c r="T262" i="7"/>
  <c r="Q262" i="7"/>
  <c r="R262" i="7"/>
  <c r="S262" i="7"/>
  <c r="T221" i="7"/>
  <c r="Q221" i="7"/>
  <c r="R221" i="7"/>
  <c r="R160" i="7"/>
  <c r="S160" i="7"/>
  <c r="Q160" i="7"/>
  <c r="T160" i="7"/>
  <c r="T95" i="7"/>
  <c r="Q95" i="7"/>
  <c r="R95" i="7"/>
  <c r="S95" i="7"/>
  <c r="T1594" i="7"/>
  <c r="Q1594" i="7"/>
  <c r="R1594" i="7"/>
  <c r="S1594" i="7"/>
  <c r="R1482" i="7"/>
  <c r="R1454" i="7"/>
  <c r="Q1401" i="7"/>
  <c r="S1364" i="7"/>
  <c r="S1283" i="7"/>
  <c r="S1254" i="7"/>
  <c r="S1201" i="7"/>
  <c r="R1194" i="7"/>
  <c r="R1120" i="7"/>
  <c r="Q999" i="7"/>
  <c r="S974" i="7"/>
  <c r="Q803" i="7"/>
  <c r="S799" i="7"/>
  <c r="S795" i="7"/>
  <c r="Q719" i="7"/>
  <c r="Q634" i="7"/>
  <c r="S264" i="7"/>
  <c r="Q61" i="7"/>
  <c r="T324" i="7"/>
  <c r="Q524" i="7"/>
  <c r="S524" i="7"/>
  <c r="T524" i="7"/>
  <c r="T663" i="7"/>
  <c r="Q663" i="7"/>
  <c r="R663" i="7"/>
  <c r="S663" i="7"/>
  <c r="T402" i="7"/>
  <c r="Q402" i="7"/>
  <c r="R402" i="7"/>
  <c r="S402" i="7"/>
  <c r="T521" i="7"/>
  <c r="R521" i="7"/>
  <c r="Q521" i="7"/>
  <c r="S521" i="7"/>
  <c r="R200" i="7"/>
  <c r="T200" i="7"/>
  <c r="S200" i="7"/>
  <c r="Q200" i="7"/>
  <c r="R675" i="7"/>
  <c r="T675" i="7"/>
  <c r="S675" i="7"/>
  <c r="R174" i="7"/>
  <c r="S174" i="7"/>
  <c r="T174" i="7"/>
  <c r="Q174" i="7"/>
  <c r="R1494" i="7"/>
  <c r="S1441" i="7"/>
  <c r="R1364" i="7"/>
  <c r="R1324" i="7"/>
  <c r="R1283" i="7"/>
  <c r="R1254" i="7"/>
  <c r="R1201" i="7"/>
  <c r="Q1194" i="7"/>
  <c r="Q1120" i="7"/>
  <c r="S1003" i="7"/>
  <c r="S995" i="7"/>
  <c r="S362" i="7"/>
  <c r="T1299" i="7"/>
  <c r="T1015" i="7"/>
  <c r="Q644" i="7"/>
  <c r="S644" i="7"/>
  <c r="T644" i="7"/>
  <c r="R644" i="7"/>
  <c r="T763" i="7"/>
  <c r="S763" i="7"/>
  <c r="R763" i="7"/>
  <c r="S242" i="7"/>
  <c r="T242" i="7"/>
  <c r="Q242" i="7"/>
  <c r="S1223" i="7"/>
  <c r="T141" i="7"/>
  <c r="S141" i="7"/>
  <c r="R140" i="7"/>
  <c r="T140" i="7"/>
  <c r="Q140" i="7"/>
  <c r="S140" i="7"/>
  <c r="T75" i="7"/>
  <c r="Q75" i="7"/>
  <c r="R75" i="7"/>
  <c r="Q141" i="7"/>
  <c r="R154" i="7"/>
  <c r="Q154" i="7"/>
  <c r="S154" i="7"/>
  <c r="T154" i="7"/>
  <c r="Q1324" i="7"/>
  <c r="Q1283" i="7"/>
  <c r="Q1201" i="7"/>
  <c r="R1099" i="7"/>
  <c r="S1040" i="7"/>
  <c r="S919" i="7"/>
  <c r="S654" i="7"/>
  <c r="S483" i="7"/>
  <c r="R479" i="7"/>
  <c r="R362" i="7"/>
  <c r="S64" i="7"/>
  <c r="T584" i="7"/>
  <c r="Q584" i="7"/>
  <c r="S584" i="7"/>
  <c r="R584" i="7"/>
  <c r="T883" i="7"/>
  <c r="Q883" i="7"/>
  <c r="R883" i="7"/>
  <c r="T782" i="7"/>
  <c r="Q782" i="7"/>
  <c r="R782" i="7"/>
  <c r="S782" i="7"/>
  <c r="T1101" i="7"/>
  <c r="Q1101" i="7"/>
  <c r="R1101" i="7"/>
  <c r="S1101" i="7"/>
  <c r="S55" i="7"/>
  <c r="Q55" i="7"/>
  <c r="R55" i="7"/>
  <c r="T55" i="7"/>
  <c r="Q1434" i="7"/>
  <c r="T1434" i="7"/>
  <c r="S722" i="7"/>
  <c r="R654" i="7"/>
  <c r="S475" i="7"/>
  <c r="Q362" i="7"/>
  <c r="S221" i="7"/>
  <c r="S144" i="7"/>
  <c r="R123" i="7"/>
  <c r="R64" i="7"/>
  <c r="T319" i="7"/>
  <c r="T1582" i="7"/>
  <c r="Q1582" i="7"/>
  <c r="R1582" i="7"/>
  <c r="S1582" i="7"/>
  <c r="T1522" i="7"/>
  <c r="Q1522" i="7"/>
  <c r="Q1462" i="7"/>
  <c r="S1462" i="7"/>
  <c r="T1422" i="7"/>
  <c r="Q1422" i="7"/>
  <c r="R1422" i="7"/>
  <c r="T1382" i="7"/>
  <c r="Q1382" i="7"/>
  <c r="S1382" i="7"/>
  <c r="R1382" i="7"/>
  <c r="T1342" i="7"/>
  <c r="Q1342" i="7"/>
  <c r="R1342" i="7"/>
  <c r="Q1302" i="7"/>
  <c r="S1302" i="7"/>
  <c r="R1302" i="7"/>
  <c r="T1242" i="7"/>
  <c r="Q1242" i="7"/>
  <c r="T1202" i="7"/>
  <c r="Q1202" i="7"/>
  <c r="R1202" i="7"/>
  <c r="S1202" i="7"/>
  <c r="T1122" i="7"/>
  <c r="Q1122" i="7"/>
  <c r="R1122" i="7"/>
  <c r="S1122" i="7"/>
  <c r="T1082" i="7"/>
  <c r="S1082" i="7"/>
  <c r="S1042" i="7"/>
  <c r="Q1042" i="7"/>
  <c r="R1042" i="7"/>
  <c r="T1042" i="7"/>
  <c r="T1002" i="7"/>
  <c r="Q1002" i="7"/>
  <c r="S1002" i="7"/>
  <c r="T962" i="7"/>
  <c r="S962" i="7"/>
  <c r="T902" i="7"/>
  <c r="R902" i="7"/>
  <c r="Q902" i="7"/>
  <c r="S862" i="7"/>
  <c r="T862" i="7"/>
  <c r="R862" i="7"/>
  <c r="Q862" i="7"/>
  <c r="T822" i="7"/>
  <c r="Q822" i="7"/>
  <c r="R822" i="7"/>
  <c r="S822" i="7"/>
  <c r="T762" i="7"/>
  <c r="Q762" i="7"/>
  <c r="T582" i="7"/>
  <c r="Q582" i="7"/>
  <c r="R582" i="7"/>
  <c r="S582" i="7"/>
  <c r="T542" i="7"/>
  <c r="Q542" i="7"/>
  <c r="R542" i="7"/>
  <c r="S542" i="7"/>
  <c r="Q442" i="7"/>
  <c r="S442" i="7"/>
  <c r="T442" i="7"/>
  <c r="R442" i="7"/>
  <c r="S322" i="7"/>
  <c r="Q322" i="7"/>
  <c r="R322" i="7"/>
  <c r="R302" i="7"/>
  <c r="Q302" i="7"/>
  <c r="S302" i="7"/>
  <c r="T302" i="7"/>
  <c r="T202" i="7"/>
  <c r="Q202" i="7"/>
  <c r="R202" i="7"/>
  <c r="T162" i="7"/>
  <c r="S162" i="7"/>
  <c r="Q162" i="7"/>
  <c r="R162" i="7"/>
  <c r="S42" i="7"/>
  <c r="Q42" i="7"/>
  <c r="R42" i="7"/>
  <c r="S1583" i="7"/>
  <c r="S882" i="7"/>
  <c r="R343" i="7"/>
  <c r="T1541" i="7"/>
  <c r="Q1541" i="7"/>
  <c r="R1541" i="7"/>
  <c r="S1541" i="7"/>
  <c r="T1501" i="7"/>
  <c r="Q1501" i="7"/>
  <c r="R1501" i="7"/>
  <c r="S1501" i="7"/>
  <c r="T1461" i="7"/>
  <c r="Q1461" i="7"/>
  <c r="R1461" i="7"/>
  <c r="S1461" i="7"/>
  <c r="T1421" i="7"/>
  <c r="R1421" i="7"/>
  <c r="S1421" i="7"/>
  <c r="Q1421" i="7"/>
  <c r="T1381" i="7"/>
  <c r="Q1381" i="7"/>
  <c r="S1381" i="7"/>
  <c r="R1381" i="7"/>
  <c r="T1341" i="7"/>
  <c r="Q1341" i="7"/>
  <c r="R1341" i="7"/>
  <c r="S1341" i="7"/>
  <c r="T1261" i="7"/>
  <c r="Q1261" i="7"/>
  <c r="R1261" i="7"/>
  <c r="S1261" i="7"/>
  <c r="T1221" i="7"/>
  <c r="Q1221" i="7"/>
  <c r="R1221" i="7"/>
  <c r="S1221" i="7"/>
  <c r="T1181" i="7"/>
  <c r="Q1181" i="7"/>
  <c r="R1181" i="7"/>
  <c r="S1181" i="7"/>
  <c r="T1121" i="7"/>
  <c r="S1121" i="7"/>
  <c r="T1061" i="7"/>
  <c r="S1061" i="7"/>
  <c r="T1041" i="7"/>
  <c r="Q1041" i="7"/>
  <c r="R1041" i="7"/>
  <c r="S1041" i="7"/>
  <c r="T1001" i="7"/>
  <c r="Q1001" i="7"/>
  <c r="R1001" i="7"/>
  <c r="T941" i="7"/>
  <c r="R941" i="7"/>
  <c r="Q941" i="7"/>
  <c r="S941" i="7"/>
  <c r="T901" i="7"/>
  <c r="Q901" i="7"/>
  <c r="R901" i="7"/>
  <c r="S901" i="7"/>
  <c r="T861" i="7"/>
  <c r="Q861" i="7"/>
  <c r="R861" i="7"/>
  <c r="S861" i="7"/>
  <c r="T821" i="7"/>
  <c r="Q821" i="7"/>
  <c r="R821" i="7"/>
  <c r="S821" i="7"/>
  <c r="T781" i="7"/>
  <c r="R781" i="7"/>
  <c r="S781" i="7"/>
  <c r="Q781" i="7"/>
  <c r="T741" i="7"/>
  <c r="Q741" i="7"/>
  <c r="R741" i="7"/>
  <c r="S741" i="7"/>
  <c r="T721" i="7"/>
  <c r="Q721" i="7"/>
  <c r="R721" i="7"/>
  <c r="S721" i="7"/>
  <c r="T681" i="7"/>
  <c r="Q681" i="7"/>
  <c r="R681" i="7"/>
  <c r="S681" i="7"/>
  <c r="T641" i="7"/>
  <c r="R641" i="7"/>
  <c r="S641" i="7"/>
  <c r="T601" i="7"/>
  <c r="R601" i="7"/>
  <c r="S601" i="7"/>
  <c r="T561" i="7"/>
  <c r="R561" i="7"/>
  <c r="Q561" i="7"/>
  <c r="S561" i="7"/>
  <c r="T501" i="7"/>
  <c r="Q501" i="7"/>
  <c r="S501" i="7"/>
  <c r="R501" i="7"/>
  <c r="T441" i="7"/>
  <c r="Q441" i="7"/>
  <c r="R441" i="7"/>
  <c r="S441" i="7"/>
  <c r="T401" i="7"/>
  <c r="R401" i="7"/>
  <c r="S401" i="7"/>
  <c r="T361" i="7"/>
  <c r="R361" i="7"/>
  <c r="S361" i="7"/>
  <c r="Q361" i="7"/>
  <c r="T321" i="7"/>
  <c r="Q321" i="7"/>
  <c r="R321" i="7"/>
  <c r="S321" i="7"/>
  <c r="T281" i="7"/>
  <c r="R281" i="7"/>
  <c r="Q281" i="7"/>
  <c r="S281" i="7"/>
  <c r="T241" i="7"/>
  <c r="R241" i="7"/>
  <c r="S241" i="7"/>
  <c r="Q241" i="7"/>
  <c r="T121" i="7"/>
  <c r="R121" i="7"/>
  <c r="Q121" i="7"/>
  <c r="S121" i="7"/>
  <c r="T81" i="7"/>
  <c r="Q81" i="7"/>
  <c r="R81" i="7"/>
  <c r="S81" i="7"/>
  <c r="T21" i="7"/>
  <c r="R21" i="7"/>
  <c r="Q21" i="7"/>
  <c r="S21" i="7"/>
  <c r="R1583" i="7"/>
  <c r="S1463" i="7"/>
  <c r="R1223" i="7"/>
  <c r="R1121" i="7"/>
  <c r="S762" i="7"/>
  <c r="Q424" i="7"/>
  <c r="R304" i="7"/>
  <c r="T1600" i="7"/>
  <c r="Q1600" i="7"/>
  <c r="S1600" i="7"/>
  <c r="R1600" i="7"/>
  <c r="T1560" i="7"/>
  <c r="R1560" i="7"/>
  <c r="T1520" i="7"/>
  <c r="Q1520" i="7"/>
  <c r="S1520" i="7"/>
  <c r="R1520" i="7"/>
  <c r="T1480" i="7"/>
  <c r="Q1480" i="7"/>
  <c r="R1480" i="7"/>
  <c r="S1480" i="7"/>
  <c r="T1440" i="7"/>
  <c r="S1440" i="7"/>
  <c r="Q1440" i="7"/>
  <c r="R1440" i="7"/>
  <c r="Q1400" i="7"/>
  <c r="R1400" i="7"/>
  <c r="T1400" i="7"/>
  <c r="T1340" i="7"/>
  <c r="Q1340" i="7"/>
  <c r="R1340" i="7"/>
  <c r="S1340" i="7"/>
  <c r="Q1300" i="7"/>
  <c r="R1300" i="7"/>
  <c r="T1220" i="7"/>
  <c r="Q1220" i="7"/>
  <c r="Q1180" i="7"/>
  <c r="R1180" i="7"/>
  <c r="S1180" i="7"/>
  <c r="T1180" i="7"/>
  <c r="T1140" i="7"/>
  <c r="Q1140" i="7"/>
  <c r="T1100" i="7"/>
  <c r="S1100" i="7"/>
  <c r="Q1100" i="7"/>
  <c r="R1100" i="7"/>
  <c r="Q1060" i="7"/>
  <c r="T1060" i="7"/>
  <c r="R1060" i="7"/>
  <c r="T1020" i="7"/>
  <c r="S1020" i="7"/>
  <c r="Q1020" i="7"/>
  <c r="R1020" i="7"/>
  <c r="Q980" i="7"/>
  <c r="R980" i="7"/>
  <c r="S980" i="7"/>
  <c r="Q940" i="7"/>
  <c r="R940" i="7"/>
  <c r="T900" i="7"/>
  <c r="Q900" i="7"/>
  <c r="R900" i="7"/>
  <c r="S900" i="7"/>
  <c r="T880" i="7"/>
  <c r="Q880" i="7"/>
  <c r="R880" i="7"/>
  <c r="S880" i="7"/>
  <c r="Q840" i="7"/>
  <c r="R840" i="7"/>
  <c r="S840" i="7"/>
  <c r="T840" i="7"/>
  <c r="R800" i="7"/>
  <c r="S800" i="7"/>
  <c r="T800" i="7"/>
  <c r="T760" i="7"/>
  <c r="Q760" i="7"/>
  <c r="R760" i="7"/>
  <c r="S760" i="7"/>
  <c r="S720" i="7"/>
  <c r="T720" i="7"/>
  <c r="Q720" i="7"/>
  <c r="R720" i="7"/>
  <c r="T680" i="7"/>
  <c r="Q680" i="7"/>
  <c r="R680" i="7"/>
  <c r="S680" i="7"/>
  <c r="T640" i="7"/>
  <c r="Q640" i="7"/>
  <c r="R640" i="7"/>
  <c r="S640" i="7"/>
  <c r="T600" i="7"/>
  <c r="Q600" i="7"/>
  <c r="R600" i="7"/>
  <c r="S600" i="7"/>
  <c r="T560" i="7"/>
  <c r="Q560" i="7"/>
  <c r="Q520" i="7"/>
  <c r="R520" i="7"/>
  <c r="T520" i="7"/>
  <c r="Q480" i="7"/>
  <c r="T480" i="7"/>
  <c r="S480" i="7"/>
  <c r="R480" i="7"/>
  <c r="Q440" i="7"/>
  <c r="T440" i="7"/>
  <c r="R440" i="7"/>
  <c r="S440" i="7"/>
  <c r="Q400" i="7"/>
  <c r="S400" i="7"/>
  <c r="T400" i="7"/>
  <c r="R400" i="7"/>
  <c r="Q360" i="7"/>
  <c r="T360" i="7"/>
  <c r="S360" i="7"/>
  <c r="R360" i="7"/>
  <c r="Q320" i="7"/>
  <c r="S320" i="7"/>
  <c r="R320" i="7"/>
  <c r="R280" i="7"/>
  <c r="T280" i="7"/>
  <c r="R260" i="7"/>
  <c r="Q260" i="7"/>
  <c r="S260" i="7"/>
  <c r="T260" i="7"/>
  <c r="R220" i="7"/>
  <c r="T220" i="7"/>
  <c r="Q220" i="7"/>
  <c r="S220" i="7"/>
  <c r="Q40" i="7"/>
  <c r="R40" i="7"/>
  <c r="S40" i="7"/>
  <c r="S1503" i="7"/>
  <c r="R1463" i="7"/>
  <c r="R1543" i="7"/>
  <c r="S1242" i="7"/>
  <c r="T1535" i="7"/>
  <c r="S1535" i="7"/>
  <c r="Q1535" i="7"/>
  <c r="R1535" i="7"/>
  <c r="T1455" i="7"/>
  <c r="S1455" i="7"/>
  <c r="Q1455" i="7"/>
  <c r="R1455" i="7"/>
  <c r="T1415" i="7"/>
  <c r="Q1415" i="7"/>
  <c r="R1415" i="7"/>
  <c r="S1415" i="7"/>
  <c r="Q1375" i="7"/>
  <c r="T1375" i="7"/>
  <c r="T1335" i="7"/>
  <c r="Q1335" i="7"/>
  <c r="R1335" i="7"/>
  <c r="T1255" i="7"/>
  <c r="Q1255" i="7"/>
  <c r="R1255" i="7"/>
  <c r="S1255" i="7"/>
  <c r="R1175" i="7"/>
  <c r="T1175" i="7"/>
  <c r="Q1175" i="7"/>
  <c r="S1175" i="7"/>
  <c r="T1135" i="7"/>
  <c r="R1135" i="7"/>
  <c r="S1135" i="7"/>
  <c r="Q1135" i="7"/>
  <c r="T1095" i="7"/>
  <c r="R1095" i="7"/>
  <c r="Q1095" i="7"/>
  <c r="S1095" i="7"/>
  <c r="R1055" i="7"/>
  <c r="T1055" i="7"/>
  <c r="S1055" i="7"/>
  <c r="Q1055" i="7"/>
  <c r="T975" i="7"/>
  <c r="R975" i="7"/>
  <c r="S975" i="7"/>
  <c r="Q975" i="7"/>
  <c r="T935" i="7"/>
  <c r="R935" i="7"/>
  <c r="S935" i="7"/>
  <c r="R915" i="7"/>
  <c r="Q915" i="7"/>
  <c r="S915" i="7"/>
  <c r="T915" i="7"/>
  <c r="R855" i="7"/>
  <c r="T855" i="7"/>
  <c r="R835" i="7"/>
  <c r="T835" i="7"/>
  <c r="Q835" i="7"/>
  <c r="S835" i="7"/>
  <c r="R795" i="7"/>
  <c r="T795" i="7"/>
  <c r="T735" i="7"/>
  <c r="R735" i="7"/>
  <c r="Q735" i="7"/>
  <c r="S735" i="7"/>
  <c r="R715" i="7"/>
  <c r="T715" i="7"/>
  <c r="Q715" i="7"/>
  <c r="S715" i="7"/>
  <c r="R655" i="7"/>
  <c r="T655" i="7"/>
  <c r="Q655" i="7"/>
  <c r="S655" i="7"/>
  <c r="R615" i="7"/>
  <c r="S615" i="7"/>
  <c r="Q615" i="7"/>
  <c r="T615" i="7"/>
  <c r="R575" i="7"/>
  <c r="T575" i="7"/>
  <c r="Q575" i="7"/>
  <c r="S575" i="7"/>
  <c r="T535" i="7"/>
  <c r="R535" i="7"/>
  <c r="Q535" i="7"/>
  <c r="S535" i="7"/>
  <c r="T495" i="7"/>
  <c r="Q495" i="7"/>
  <c r="S495" i="7"/>
  <c r="R495" i="7"/>
  <c r="Q455" i="7"/>
  <c r="R455" i="7"/>
  <c r="S455" i="7"/>
  <c r="T455" i="7"/>
  <c r="T415" i="7"/>
  <c r="R415" i="7"/>
  <c r="S415" i="7"/>
  <c r="Q415" i="7"/>
  <c r="Q375" i="7"/>
  <c r="S375" i="7"/>
  <c r="T375" i="7"/>
  <c r="T295" i="7"/>
  <c r="Q295" i="7"/>
  <c r="R295" i="7"/>
  <c r="S295" i="7"/>
  <c r="T155" i="7"/>
  <c r="Q155" i="7"/>
  <c r="R155" i="7"/>
  <c r="S155" i="7"/>
  <c r="T115" i="7"/>
  <c r="Q115" i="7"/>
  <c r="S115" i="7"/>
  <c r="R115" i="7"/>
  <c r="S35" i="7"/>
  <c r="R35" i="7"/>
  <c r="Q35" i="7"/>
  <c r="Q1543" i="7"/>
  <c r="R1401" i="7"/>
  <c r="R1242" i="7"/>
  <c r="S1120" i="7"/>
  <c r="Q924" i="7"/>
  <c r="R803" i="7"/>
  <c r="R61" i="7"/>
  <c r="T1514" i="7"/>
  <c r="Q1514" i="7"/>
  <c r="R1514" i="7"/>
  <c r="Q1474" i="7"/>
  <c r="S1474" i="7"/>
  <c r="T1474" i="7"/>
  <c r="T1414" i="7"/>
  <c r="Q1414" i="7"/>
  <c r="R1414" i="7"/>
  <c r="S1414" i="7"/>
  <c r="Q1374" i="7"/>
  <c r="R1374" i="7"/>
  <c r="S1374" i="7"/>
  <c r="Q1334" i="7"/>
  <c r="R1334" i="7"/>
  <c r="T1274" i="7"/>
  <c r="Q1274" i="7"/>
  <c r="R1274" i="7"/>
  <c r="S1274" i="7"/>
  <c r="T1234" i="7"/>
  <c r="Q1234" i="7"/>
  <c r="R1234" i="7"/>
  <c r="S1234" i="7"/>
  <c r="T1174" i="7"/>
  <c r="Q1174" i="7"/>
  <c r="T1134" i="7"/>
  <c r="Q1134" i="7"/>
  <c r="R1134" i="7"/>
  <c r="S1134" i="7"/>
  <c r="T1094" i="7"/>
  <c r="S1094" i="7"/>
  <c r="R1094" i="7"/>
  <c r="T994" i="7"/>
  <c r="Q994" i="7"/>
  <c r="R994" i="7"/>
  <c r="T954" i="7"/>
  <c r="Q954" i="7"/>
  <c r="R954" i="7"/>
  <c r="S954" i="7"/>
  <c r="T934" i="7"/>
  <c r="Q934" i="7"/>
  <c r="R934" i="7"/>
  <c r="S934" i="7"/>
  <c r="Q894" i="7"/>
  <c r="T894" i="7"/>
  <c r="R894" i="7"/>
  <c r="S894" i="7"/>
  <c r="Q854" i="7"/>
  <c r="T854" i="7"/>
  <c r="R854" i="7"/>
  <c r="T814" i="7"/>
  <c r="R814" i="7"/>
  <c r="Q814" i="7"/>
  <c r="Q794" i="7"/>
  <c r="R794" i="7"/>
  <c r="S794" i="7"/>
  <c r="T794" i="7"/>
  <c r="T754" i="7"/>
  <c r="Q754" i="7"/>
  <c r="R754" i="7"/>
  <c r="S754" i="7"/>
  <c r="S714" i="7"/>
  <c r="Q714" i="7"/>
  <c r="R714" i="7"/>
  <c r="T714" i="7"/>
  <c r="Q674" i="7"/>
  <c r="R674" i="7"/>
  <c r="T674" i="7"/>
  <c r="S674" i="7"/>
  <c r="T614" i="7"/>
  <c r="S614" i="7"/>
  <c r="Q614" i="7"/>
  <c r="R614" i="7"/>
  <c r="T574" i="7"/>
  <c r="Q574" i="7"/>
  <c r="R574" i="7"/>
  <c r="T554" i="7"/>
  <c r="Q554" i="7"/>
  <c r="R554" i="7"/>
  <c r="S554" i="7"/>
  <c r="T534" i="7"/>
  <c r="Q534" i="7"/>
  <c r="R534" i="7"/>
  <c r="S534" i="7"/>
  <c r="S494" i="7"/>
  <c r="Q494" i="7"/>
  <c r="R494" i="7"/>
  <c r="T494" i="7"/>
  <c r="S454" i="7"/>
  <c r="Q454" i="7"/>
  <c r="R454" i="7"/>
  <c r="T454" i="7"/>
  <c r="S414" i="7"/>
  <c r="T414" i="7"/>
  <c r="S374" i="7"/>
  <c r="T374" i="7"/>
  <c r="Q374" i="7"/>
  <c r="R374" i="7"/>
  <c r="S334" i="7"/>
  <c r="T334" i="7"/>
  <c r="Q334" i="7"/>
  <c r="R334" i="7"/>
  <c r="R294" i="7"/>
  <c r="Q294" i="7"/>
  <c r="S294" i="7"/>
  <c r="T294" i="7"/>
  <c r="R254" i="7"/>
  <c r="S254" i="7"/>
  <c r="T254" i="7"/>
  <c r="Q254" i="7"/>
  <c r="R234" i="7"/>
  <c r="Q234" i="7"/>
  <c r="S234" i="7"/>
  <c r="T234" i="7"/>
  <c r="R194" i="7"/>
  <c r="T194" i="7"/>
  <c r="Q194" i="7"/>
  <c r="S194" i="7"/>
  <c r="Q1575" i="7"/>
  <c r="Q1364" i="7"/>
  <c r="S1581" i="7"/>
  <c r="S1514" i="7"/>
  <c r="R1474" i="7"/>
  <c r="R1380" i="7"/>
  <c r="S1360" i="7"/>
  <c r="S1295" i="7"/>
  <c r="S1144" i="7"/>
  <c r="S1123" i="7"/>
  <c r="Q1099" i="7"/>
  <c r="Q1082" i="7"/>
  <c r="S815" i="7"/>
  <c r="Q479" i="7"/>
  <c r="R1581" i="7"/>
  <c r="R1534" i="7"/>
  <c r="S1404" i="7"/>
  <c r="Q1319" i="7"/>
  <c r="R1295" i="7"/>
  <c r="R1241" i="7"/>
  <c r="S1204" i="7"/>
  <c r="R1144" i="7"/>
  <c r="R1123" i="7"/>
  <c r="S940" i="7"/>
  <c r="S854" i="7"/>
  <c r="R722" i="7"/>
  <c r="Q654" i="7"/>
  <c r="R414" i="7"/>
  <c r="R383" i="7"/>
  <c r="Q280" i="7"/>
  <c r="R144" i="7"/>
  <c r="Q64" i="7"/>
  <c r="T284" i="7"/>
  <c r="T344" i="7"/>
  <c r="Q344" i="7"/>
  <c r="R344" i="7"/>
  <c r="S344" i="7"/>
  <c r="T723" i="7"/>
  <c r="R723" i="7"/>
  <c r="S723" i="7"/>
  <c r="Q723" i="7"/>
  <c r="R62" i="7"/>
  <c r="Q62" i="7"/>
  <c r="S62" i="7"/>
  <c r="T62" i="7"/>
  <c r="S304" i="7"/>
  <c r="T201" i="7"/>
  <c r="R201" i="7"/>
  <c r="S201" i="7"/>
  <c r="Q201" i="7"/>
  <c r="R100" i="7"/>
  <c r="Q100" i="7"/>
  <c r="T100" i="7"/>
  <c r="S100" i="7"/>
  <c r="T1454" i="7"/>
  <c r="S1454" i="7"/>
  <c r="Q1154" i="7"/>
  <c r="R1154" i="7"/>
  <c r="S1154" i="7"/>
  <c r="T1154" i="7"/>
  <c r="R1522" i="7"/>
  <c r="S1574" i="7"/>
  <c r="S1420" i="7"/>
  <c r="R1404" i="7"/>
  <c r="S1400" i="7"/>
  <c r="Q1295" i="7"/>
  <c r="R1204" i="7"/>
  <c r="S1140" i="7"/>
  <c r="Q1019" i="7"/>
  <c r="S1015" i="7"/>
  <c r="S802" i="7"/>
  <c r="Q722" i="7"/>
  <c r="Q675" i="7"/>
  <c r="S560" i="7"/>
  <c r="Q414" i="7"/>
  <c r="Q144" i="7"/>
  <c r="S60" i="7"/>
  <c r="T244" i="7"/>
  <c r="Q244" i="7"/>
  <c r="R244" i="7"/>
  <c r="S244" i="7"/>
  <c r="T503" i="7"/>
  <c r="S503" i="7"/>
  <c r="Q503" i="7"/>
  <c r="R503" i="7"/>
  <c r="T44" i="7"/>
  <c r="S82" i="7"/>
  <c r="T82" i="7"/>
  <c r="Q82" i="7"/>
  <c r="T42" i="7"/>
  <c r="T181" i="7"/>
  <c r="Q181" i="7"/>
  <c r="R181" i="7"/>
  <c r="S181" i="7"/>
  <c r="R120" i="7"/>
  <c r="T120" i="7"/>
  <c r="Q120" i="7"/>
  <c r="S120" i="7"/>
  <c r="Q195" i="7"/>
  <c r="T195" i="7"/>
  <c r="S195" i="7"/>
  <c r="T1294" i="7"/>
  <c r="S1294" i="7"/>
  <c r="S1539" i="7"/>
  <c r="R1420" i="7"/>
  <c r="Q1204" i="7"/>
  <c r="R1140" i="7"/>
  <c r="R1061" i="7"/>
  <c r="Q1015" i="7"/>
  <c r="R1002" i="7"/>
  <c r="S944" i="7"/>
  <c r="S879" i="7"/>
  <c r="S743" i="7"/>
  <c r="R560" i="7"/>
  <c r="S421" i="7"/>
  <c r="Q60" i="7"/>
  <c r="T224" i="7"/>
  <c r="Q224" i="7"/>
  <c r="R224" i="7"/>
  <c r="S224" i="7"/>
  <c r="T523" i="7"/>
  <c r="Q523" i="7"/>
  <c r="R523" i="7"/>
  <c r="S523" i="7"/>
  <c r="T102" i="7"/>
  <c r="Q102" i="7"/>
  <c r="R102" i="7"/>
  <c r="S102" i="7"/>
  <c r="T461" i="7"/>
  <c r="S461" i="7"/>
  <c r="Q461" i="7"/>
  <c r="R461" i="7"/>
  <c r="R180" i="7"/>
  <c r="Q180" i="7"/>
  <c r="T180" i="7"/>
  <c r="S180" i="7"/>
  <c r="S255" i="7"/>
  <c r="T255" i="7"/>
  <c r="Q255" i="7"/>
  <c r="T1534" i="7"/>
  <c r="S1534" i="7"/>
  <c r="Q1214" i="7"/>
  <c r="R1214" i="7"/>
  <c r="S1214" i="7"/>
  <c r="T1214" i="7"/>
  <c r="S1102" i="7"/>
  <c r="Q1094" i="7"/>
  <c r="Q1061" i="7"/>
  <c r="S994" i="7"/>
  <c r="R944" i="7"/>
  <c r="S883" i="7"/>
  <c r="R879" i="7"/>
  <c r="S759" i="7"/>
  <c r="R743" i="7"/>
  <c r="R499" i="7"/>
  <c r="S482" i="7"/>
  <c r="R421" i="7"/>
  <c r="T824" i="7"/>
  <c r="T1602" i="7"/>
  <c r="R1602" i="7"/>
  <c r="S1602" i="7"/>
  <c r="T1562" i="7"/>
  <c r="Q1562" i="7"/>
  <c r="S1562" i="7"/>
  <c r="R1562" i="7"/>
  <c r="Q1542" i="7"/>
  <c r="R1542" i="7"/>
  <c r="T1542" i="7"/>
  <c r="Q1502" i="7"/>
  <c r="S1502" i="7"/>
  <c r="R1502" i="7"/>
  <c r="T1442" i="7"/>
  <c r="Q1442" i="7"/>
  <c r="R1442" i="7"/>
  <c r="T1402" i="7"/>
  <c r="Q1402" i="7"/>
  <c r="R1402" i="7"/>
  <c r="S1402" i="7"/>
  <c r="T1362" i="7"/>
  <c r="Q1362" i="7"/>
  <c r="R1362" i="7"/>
  <c r="S1362" i="7"/>
  <c r="T1322" i="7"/>
  <c r="Q1322" i="7"/>
  <c r="R1322" i="7"/>
  <c r="T1282" i="7"/>
  <c r="Q1282" i="7"/>
  <c r="R1282" i="7"/>
  <c r="Q1262" i="7"/>
  <c r="T1262" i="7"/>
  <c r="R1262" i="7"/>
  <c r="S1262" i="7"/>
  <c r="T1222" i="7"/>
  <c r="Q1222" i="7"/>
  <c r="S1222" i="7"/>
  <c r="T1142" i="7"/>
  <c r="Q1142" i="7"/>
  <c r="R1142" i="7"/>
  <c r="S1142" i="7"/>
  <c r="Q1062" i="7"/>
  <c r="R1062" i="7"/>
  <c r="S1062" i="7"/>
  <c r="T1062" i="7"/>
  <c r="T1022" i="7"/>
  <c r="Q1022" i="7"/>
  <c r="S1022" i="7"/>
  <c r="T982" i="7"/>
  <c r="Q982" i="7"/>
  <c r="R982" i="7"/>
  <c r="S982" i="7"/>
  <c r="R942" i="7"/>
  <c r="S942" i="7"/>
  <c r="Q942" i="7"/>
  <c r="T922" i="7"/>
  <c r="Q922" i="7"/>
  <c r="R922" i="7"/>
  <c r="S922" i="7"/>
  <c r="Q882" i="7"/>
  <c r="T882" i="7"/>
  <c r="Q842" i="7"/>
  <c r="R842" i="7"/>
  <c r="S842" i="7"/>
  <c r="T842" i="7"/>
  <c r="T802" i="7"/>
  <c r="Q802" i="7"/>
  <c r="Q742" i="7"/>
  <c r="R742" i="7"/>
  <c r="S742" i="7"/>
  <c r="T742" i="7"/>
  <c r="T702" i="7"/>
  <c r="R702" i="7"/>
  <c r="S702" i="7"/>
  <c r="Q662" i="7"/>
  <c r="R662" i="7"/>
  <c r="S662" i="7"/>
  <c r="T662" i="7"/>
  <c r="S642" i="7"/>
  <c r="T642" i="7"/>
  <c r="T602" i="7"/>
  <c r="Q602" i="7"/>
  <c r="R602" i="7"/>
  <c r="S602" i="7"/>
  <c r="T562" i="7"/>
  <c r="Q562" i="7"/>
  <c r="S562" i="7"/>
  <c r="Q522" i="7"/>
  <c r="R522" i="7"/>
  <c r="S522" i="7"/>
  <c r="T522" i="7"/>
  <c r="T502" i="7"/>
  <c r="Q502" i="7"/>
  <c r="R502" i="7"/>
  <c r="S502" i="7"/>
  <c r="R462" i="7"/>
  <c r="T462" i="7"/>
  <c r="S462" i="7"/>
  <c r="Q462" i="7"/>
  <c r="T422" i="7"/>
  <c r="R422" i="7"/>
  <c r="Q422" i="7"/>
  <c r="S422" i="7"/>
  <c r="Q382" i="7"/>
  <c r="R382" i="7"/>
  <c r="S382" i="7"/>
  <c r="Q342" i="7"/>
  <c r="R342" i="7"/>
  <c r="S342" i="7"/>
  <c r="T342" i="7"/>
  <c r="Q282" i="7"/>
  <c r="R282" i="7"/>
  <c r="S282" i="7"/>
  <c r="T282" i="7"/>
  <c r="Q182" i="7"/>
  <c r="R182" i="7"/>
  <c r="S182" i="7"/>
  <c r="T182" i="7"/>
  <c r="T142" i="7"/>
  <c r="R142" i="7"/>
  <c r="Q142" i="7"/>
  <c r="S142" i="7"/>
  <c r="Q122" i="7"/>
  <c r="R122" i="7"/>
  <c r="S122" i="7"/>
  <c r="T122" i="7"/>
  <c r="T22" i="7"/>
  <c r="Q22" i="7"/>
  <c r="S22" i="7"/>
  <c r="R22" i="7"/>
  <c r="Q682" i="7"/>
  <c r="R424" i="7"/>
  <c r="T1601" i="7"/>
  <c r="Q1601" i="7"/>
  <c r="T1561" i="7"/>
  <c r="S1561" i="7"/>
  <c r="T1521" i="7"/>
  <c r="Q1521" i="7"/>
  <c r="R1521" i="7"/>
  <c r="T1481" i="7"/>
  <c r="R1481" i="7"/>
  <c r="T1441" i="7"/>
  <c r="Q1441" i="7"/>
  <c r="T1321" i="7"/>
  <c r="Q1321" i="7"/>
  <c r="R1321" i="7"/>
  <c r="S1321" i="7"/>
  <c r="T1281" i="7"/>
  <c r="Q1281" i="7"/>
  <c r="R1281" i="7"/>
  <c r="S1281" i="7"/>
  <c r="T1241" i="7"/>
  <c r="S1241" i="7"/>
  <c r="T1161" i="7"/>
  <c r="R1161" i="7"/>
  <c r="Q1161" i="7"/>
  <c r="S1161" i="7"/>
  <c r="T1141" i="7"/>
  <c r="R1141" i="7"/>
  <c r="S1141" i="7"/>
  <c r="T1081" i="7"/>
  <c r="Q1081" i="7"/>
  <c r="R1081" i="7"/>
  <c r="S1081" i="7"/>
  <c r="T1021" i="7"/>
  <c r="Q1021" i="7"/>
  <c r="R1021" i="7"/>
  <c r="T981" i="7"/>
  <c r="R981" i="7"/>
  <c r="Q981" i="7"/>
  <c r="S981" i="7"/>
  <c r="T961" i="7"/>
  <c r="R961" i="7"/>
  <c r="Q961" i="7"/>
  <c r="S961" i="7"/>
  <c r="T921" i="7"/>
  <c r="R921" i="7"/>
  <c r="S921" i="7"/>
  <c r="Q921" i="7"/>
  <c r="T881" i="7"/>
  <c r="Q881" i="7"/>
  <c r="R881" i="7"/>
  <c r="S881" i="7"/>
  <c r="T841" i="7"/>
  <c r="Q841" i="7"/>
  <c r="R841" i="7"/>
  <c r="S841" i="7"/>
  <c r="T801" i="7"/>
  <c r="Q801" i="7"/>
  <c r="R801" i="7"/>
  <c r="S801" i="7"/>
  <c r="T761" i="7"/>
  <c r="Q761" i="7"/>
  <c r="R761" i="7"/>
  <c r="S761" i="7"/>
  <c r="T701" i="7"/>
  <c r="S701" i="7"/>
  <c r="Q701" i="7"/>
  <c r="R701" i="7"/>
  <c r="T661" i="7"/>
  <c r="R661" i="7"/>
  <c r="Q661" i="7"/>
  <c r="S661" i="7"/>
  <c r="T621" i="7"/>
  <c r="R621" i="7"/>
  <c r="Q621" i="7"/>
  <c r="S621" i="7"/>
  <c r="T581" i="7"/>
  <c r="R581" i="7"/>
  <c r="T541" i="7"/>
  <c r="R541" i="7"/>
  <c r="T481" i="7"/>
  <c r="Q481" i="7"/>
  <c r="R481" i="7"/>
  <c r="S481" i="7"/>
  <c r="T381" i="7"/>
  <c r="Q381" i="7"/>
  <c r="S381" i="7"/>
  <c r="R381" i="7"/>
  <c r="T341" i="7"/>
  <c r="Q341" i="7"/>
  <c r="R341" i="7"/>
  <c r="S341" i="7"/>
  <c r="T301" i="7"/>
  <c r="Q301" i="7"/>
  <c r="R301" i="7"/>
  <c r="S301" i="7"/>
  <c r="T261" i="7"/>
  <c r="Q261" i="7"/>
  <c r="R261" i="7"/>
  <c r="S261" i="7"/>
  <c r="T161" i="7"/>
  <c r="Q161" i="7"/>
  <c r="R161" i="7"/>
  <c r="T101" i="7"/>
  <c r="Q101" i="7"/>
  <c r="R101" i="7"/>
  <c r="S101" i="7"/>
  <c r="T41" i="7"/>
  <c r="Q41" i="7"/>
  <c r="R41" i="7"/>
  <c r="S41" i="7"/>
  <c r="S843" i="7"/>
  <c r="S622" i="7"/>
  <c r="T1580" i="7"/>
  <c r="Q1580" i="7"/>
  <c r="T1380" i="7"/>
  <c r="S1380" i="7"/>
  <c r="T1360" i="7"/>
  <c r="Q1360" i="7"/>
  <c r="T1320" i="7"/>
  <c r="Q1320" i="7"/>
  <c r="R1320" i="7"/>
  <c r="S1320" i="7"/>
  <c r="Q1240" i="7"/>
  <c r="R1240" i="7"/>
  <c r="S1240" i="7"/>
  <c r="T1240" i="7"/>
  <c r="T1160" i="7"/>
  <c r="Q1160" i="7"/>
  <c r="R1160" i="7"/>
  <c r="S1160" i="7"/>
  <c r="Q1080" i="7"/>
  <c r="S1080" i="7"/>
  <c r="T1080" i="7"/>
  <c r="R1080" i="7"/>
  <c r="T1040" i="7"/>
  <c r="R1040" i="7"/>
  <c r="T1000" i="7"/>
  <c r="Q1000" i="7"/>
  <c r="R1000" i="7"/>
  <c r="S1000" i="7"/>
  <c r="T960" i="7"/>
  <c r="Q960" i="7"/>
  <c r="R960" i="7"/>
  <c r="S960" i="7"/>
  <c r="S920" i="7"/>
  <c r="T920" i="7"/>
  <c r="T860" i="7"/>
  <c r="Q860" i="7"/>
  <c r="R860" i="7"/>
  <c r="S860" i="7"/>
  <c r="Q820" i="7"/>
  <c r="R820" i="7"/>
  <c r="S820" i="7"/>
  <c r="T820" i="7"/>
  <c r="T780" i="7"/>
  <c r="Q780" i="7"/>
  <c r="R780" i="7"/>
  <c r="S780" i="7"/>
  <c r="Q740" i="7"/>
  <c r="R740" i="7"/>
  <c r="S740" i="7"/>
  <c r="T740" i="7"/>
  <c r="T700" i="7"/>
  <c r="Q700" i="7"/>
  <c r="R700" i="7"/>
  <c r="S700" i="7"/>
  <c r="T660" i="7"/>
  <c r="S660" i="7"/>
  <c r="Q660" i="7"/>
  <c r="R660" i="7"/>
  <c r="Q620" i="7"/>
  <c r="S620" i="7"/>
  <c r="R620" i="7"/>
  <c r="Q580" i="7"/>
  <c r="R580" i="7"/>
  <c r="S580" i="7"/>
  <c r="T580" i="7"/>
  <c r="Q540" i="7"/>
  <c r="T540" i="7"/>
  <c r="R540" i="7"/>
  <c r="S540" i="7"/>
  <c r="Q500" i="7"/>
  <c r="R500" i="7"/>
  <c r="S500" i="7"/>
  <c r="Q460" i="7"/>
  <c r="T460" i="7"/>
  <c r="R460" i="7"/>
  <c r="S460" i="7"/>
  <c r="Q420" i="7"/>
  <c r="T420" i="7"/>
  <c r="Q380" i="7"/>
  <c r="R380" i="7"/>
  <c r="S380" i="7"/>
  <c r="Q340" i="7"/>
  <c r="R340" i="7"/>
  <c r="T340" i="7"/>
  <c r="S340" i="7"/>
  <c r="R300" i="7"/>
  <c r="T300" i="7"/>
  <c r="R240" i="7"/>
  <c r="T240" i="7"/>
  <c r="S240" i="7"/>
  <c r="Q240" i="7"/>
  <c r="S20" i="7"/>
  <c r="Q20" i="7"/>
  <c r="R20" i="7"/>
  <c r="Q1583" i="7"/>
  <c r="S1304" i="7"/>
  <c r="S1401" i="7"/>
  <c r="Q1361" i="7"/>
  <c r="Q1280" i="7"/>
  <c r="R1222" i="7"/>
  <c r="Q1124" i="7"/>
  <c r="Q983" i="7"/>
  <c r="R924" i="7"/>
  <c r="S803" i="7"/>
  <c r="R141" i="7"/>
  <c r="T980" i="7"/>
  <c r="T1595" i="7"/>
  <c r="Q1595" i="7"/>
  <c r="T1555" i="7"/>
  <c r="S1555" i="7"/>
  <c r="T1515" i="7"/>
  <c r="Q1515" i="7"/>
  <c r="T1495" i="7"/>
  <c r="Q1495" i="7"/>
  <c r="R1495" i="7"/>
  <c r="S1495" i="7"/>
  <c r="S1435" i="7"/>
  <c r="T1435" i="7"/>
  <c r="T1395" i="7"/>
  <c r="S1395" i="7"/>
  <c r="T1355" i="7"/>
  <c r="S1355" i="7"/>
  <c r="T1315" i="7"/>
  <c r="R1315" i="7"/>
  <c r="S1315" i="7"/>
  <c r="Q1315" i="7"/>
  <c r="S1275" i="7"/>
  <c r="T1275" i="7"/>
  <c r="R1275" i="7"/>
  <c r="Q1275" i="7"/>
  <c r="T1195" i="7"/>
  <c r="R1195" i="7"/>
  <c r="S1195" i="7"/>
  <c r="Q1195" i="7"/>
  <c r="T1155" i="7"/>
  <c r="R1155" i="7"/>
  <c r="S1155" i="7"/>
  <c r="R1115" i="7"/>
  <c r="Q1115" i="7"/>
  <c r="S1115" i="7"/>
  <c r="T1115" i="7"/>
  <c r="R1075" i="7"/>
  <c r="T1075" i="7"/>
  <c r="R1035" i="7"/>
  <c r="Q1035" i="7"/>
  <c r="S1035" i="7"/>
  <c r="T1035" i="7"/>
  <c r="R995" i="7"/>
  <c r="T995" i="7"/>
  <c r="T955" i="7"/>
  <c r="R955" i="7"/>
  <c r="S955" i="7"/>
  <c r="T895" i="7"/>
  <c r="R895" i="7"/>
  <c r="T875" i="7"/>
  <c r="R875" i="7"/>
  <c r="Q875" i="7"/>
  <c r="S875" i="7"/>
  <c r="R815" i="7"/>
  <c r="T815" i="7"/>
  <c r="R775" i="7"/>
  <c r="S775" i="7"/>
  <c r="T775" i="7"/>
  <c r="T755" i="7"/>
  <c r="R755" i="7"/>
  <c r="Q755" i="7"/>
  <c r="S755" i="7"/>
  <c r="T695" i="7"/>
  <c r="R695" i="7"/>
  <c r="R635" i="7"/>
  <c r="Q635" i="7"/>
  <c r="S635" i="7"/>
  <c r="T635" i="7"/>
  <c r="R595" i="7"/>
  <c r="S595" i="7"/>
  <c r="Q595" i="7"/>
  <c r="T595" i="7"/>
  <c r="T555" i="7"/>
  <c r="R555" i="7"/>
  <c r="Q555" i="7"/>
  <c r="S555" i="7"/>
  <c r="R515" i="7"/>
  <c r="T515" i="7"/>
  <c r="Q515" i="7"/>
  <c r="S515" i="7"/>
  <c r="T475" i="7"/>
  <c r="Q475" i="7"/>
  <c r="T435" i="7"/>
  <c r="Q435" i="7"/>
  <c r="R435" i="7"/>
  <c r="S435" i="7"/>
  <c r="R395" i="7"/>
  <c r="T395" i="7"/>
  <c r="Q395" i="7"/>
  <c r="S395" i="7"/>
  <c r="T355" i="7"/>
  <c r="R355" i="7"/>
  <c r="Q355" i="7"/>
  <c r="Q315" i="7"/>
  <c r="R315" i="7"/>
  <c r="S315" i="7"/>
  <c r="Q275" i="7"/>
  <c r="S275" i="7"/>
  <c r="T275" i="7"/>
  <c r="R275" i="7"/>
  <c r="T175" i="7"/>
  <c r="R175" i="7"/>
  <c r="S175" i="7"/>
  <c r="Q175" i="7"/>
  <c r="T135" i="7"/>
  <c r="S135" i="7"/>
  <c r="Q135" i="7"/>
  <c r="R135" i="7"/>
  <c r="R15" i="7"/>
  <c r="Q15" i="7"/>
  <c r="S15" i="7"/>
  <c r="R1575" i="7"/>
  <c r="R1555" i="7"/>
  <c r="S1482" i="7"/>
  <c r="Q855" i="7"/>
  <c r="T1554" i="7"/>
  <c r="R1554" i="7"/>
  <c r="T1494" i="7"/>
  <c r="S1494" i="7"/>
  <c r="T1394" i="7"/>
  <c r="Q1394" i="7"/>
  <c r="S1394" i="7"/>
  <c r="T1354" i="7"/>
  <c r="R1354" i="7"/>
  <c r="T1314" i="7"/>
  <c r="Q1314" i="7"/>
  <c r="R1314" i="7"/>
  <c r="S1314" i="7"/>
  <c r="T1074" i="7"/>
  <c r="Q1074" i="7"/>
  <c r="S1074" i="7"/>
  <c r="R1074" i="7"/>
  <c r="Q1054" i="7"/>
  <c r="R1054" i="7"/>
  <c r="S1054" i="7"/>
  <c r="Q1014" i="7"/>
  <c r="R1014" i="7"/>
  <c r="S1014" i="7"/>
  <c r="T1014" i="7"/>
  <c r="T974" i="7"/>
  <c r="Q974" i="7"/>
  <c r="S914" i="7"/>
  <c r="T914" i="7"/>
  <c r="Q914" i="7"/>
  <c r="R914" i="7"/>
  <c r="T874" i="7"/>
  <c r="Q874" i="7"/>
  <c r="R874" i="7"/>
  <c r="S874" i="7"/>
  <c r="T834" i="7"/>
  <c r="Q834" i="7"/>
  <c r="T734" i="7"/>
  <c r="S734" i="7"/>
  <c r="Q694" i="7"/>
  <c r="R694" i="7"/>
  <c r="S694" i="7"/>
  <c r="T694" i="7"/>
  <c r="Q594" i="7"/>
  <c r="S594" i="7"/>
  <c r="T594" i="7"/>
  <c r="S514" i="7"/>
  <c r="Q514" i="7"/>
  <c r="R514" i="7"/>
  <c r="S474" i="7"/>
  <c r="R474" i="7"/>
  <c r="Q474" i="7"/>
  <c r="T474" i="7"/>
  <c r="S434" i="7"/>
  <c r="T434" i="7"/>
  <c r="Q434" i="7"/>
  <c r="R434" i="7"/>
  <c r="S394" i="7"/>
  <c r="T394" i="7"/>
  <c r="Q394" i="7"/>
  <c r="R394" i="7"/>
  <c r="S354" i="7"/>
  <c r="R354" i="7"/>
  <c r="Q354" i="7"/>
  <c r="S314" i="7"/>
  <c r="T314" i="7"/>
  <c r="R314" i="7"/>
  <c r="Q314" i="7"/>
  <c r="R274" i="7"/>
  <c r="T274" i="7"/>
  <c r="Q274" i="7"/>
  <c r="S274" i="7"/>
  <c r="R214" i="7"/>
  <c r="Q214" i="7"/>
  <c r="S214" i="7"/>
  <c r="T214" i="7"/>
  <c r="S1522" i="7"/>
  <c r="S1601" i="7"/>
  <c r="S1604" i="7"/>
  <c r="S1584" i="7"/>
  <c r="Q1581" i="7"/>
  <c r="S1554" i="7"/>
  <c r="R1604" i="7"/>
  <c r="R1584" i="7"/>
  <c r="R1574" i="7"/>
  <c r="R1561" i="7"/>
  <c r="Q1554" i="7"/>
  <c r="S1521" i="7"/>
  <c r="Q1481" i="7"/>
  <c r="S1444" i="7"/>
  <c r="Q1604" i="7"/>
  <c r="Q1584" i="7"/>
  <c r="Q1561" i="7"/>
  <c r="Q1444" i="7"/>
  <c r="Q1420" i="7"/>
  <c r="S1363" i="7"/>
  <c r="S1282" i="7"/>
  <c r="S1220" i="7"/>
  <c r="S1200" i="7"/>
  <c r="S1484" i="7"/>
  <c r="S1383" i="7"/>
  <c r="S1339" i="7"/>
  <c r="R1220" i="7"/>
  <c r="R1200" i="7"/>
  <c r="R1102" i="7"/>
  <c r="S1064" i="7"/>
  <c r="S1043" i="7"/>
  <c r="Q879" i="7"/>
  <c r="Q763" i="7"/>
  <c r="R759" i="7"/>
  <c r="Q743" i="7"/>
  <c r="R734" i="7"/>
  <c r="R619" i="7"/>
  <c r="R594" i="7"/>
  <c r="Q581" i="7"/>
  <c r="Q499" i="7"/>
  <c r="R482" i="7"/>
  <c r="Q421" i="7"/>
  <c r="R195" i="7"/>
  <c r="T382" i="7"/>
  <c r="Q259" i="7"/>
  <c r="R259" i="7"/>
  <c r="S259" i="7"/>
  <c r="T239" i="7"/>
  <c r="S239" i="7"/>
  <c r="Q239" i="7"/>
  <c r="R239" i="7"/>
  <c r="T219" i="7"/>
  <c r="R219" i="7"/>
  <c r="Q219" i="7"/>
  <c r="S219" i="7"/>
  <c r="T179" i="7"/>
  <c r="Q179" i="7"/>
  <c r="S179" i="7"/>
  <c r="S159" i="7"/>
  <c r="T159" i="7"/>
  <c r="T139" i="7"/>
  <c r="R139" i="7"/>
  <c r="Q139" i="7"/>
  <c r="S139" i="7"/>
  <c r="T99" i="7"/>
  <c r="R99" i="7"/>
  <c r="S99" i="7"/>
  <c r="S79" i="7"/>
  <c r="T79" i="7"/>
  <c r="Q59" i="7"/>
  <c r="S59" i="7"/>
  <c r="R59" i="7"/>
  <c r="Q39" i="7"/>
  <c r="R39" i="7"/>
  <c r="S39" i="7"/>
  <c r="T1518" i="7"/>
  <c r="Q1518" i="7"/>
  <c r="T1498" i="7"/>
  <c r="Q1498" i="7"/>
  <c r="R1498" i="7"/>
  <c r="T1418" i="7"/>
  <c r="R1418" i="7"/>
  <c r="S1418" i="7"/>
  <c r="Q1338" i="7"/>
  <c r="R1338" i="7"/>
  <c r="S1338" i="7"/>
  <c r="T1258" i="7"/>
  <c r="Q1258" i="7"/>
  <c r="R1258" i="7"/>
  <c r="S1258" i="7"/>
  <c r="Q1198" i="7"/>
  <c r="T1198" i="7"/>
  <c r="Q1178" i="7"/>
  <c r="T1178" i="7"/>
  <c r="R1178" i="7"/>
  <c r="S1178" i="7"/>
  <c r="Q1158" i="7"/>
  <c r="S1158" i="7"/>
  <c r="Q1138" i="7"/>
  <c r="T1138" i="7"/>
  <c r="S1138" i="7"/>
  <c r="T1118" i="7"/>
  <c r="Q1118" i="7"/>
  <c r="Q1098" i="7"/>
  <c r="T1098" i="7"/>
  <c r="R1098" i="7"/>
  <c r="S1098" i="7"/>
  <c r="Q1058" i="7"/>
  <c r="T1058" i="7"/>
  <c r="Q1038" i="7"/>
  <c r="R1038" i="7"/>
  <c r="S1038" i="7"/>
  <c r="T1038" i="7"/>
  <c r="Q1018" i="7"/>
  <c r="R1018" i="7"/>
  <c r="T998" i="7"/>
  <c r="Q998" i="7"/>
  <c r="Q978" i="7"/>
  <c r="T978" i="7"/>
  <c r="S978" i="7"/>
  <c r="R978" i="7"/>
  <c r="Q958" i="7"/>
  <c r="T958" i="7"/>
  <c r="S958" i="7"/>
  <c r="Q938" i="7"/>
  <c r="S938" i="7"/>
  <c r="Q918" i="7"/>
  <c r="R918" i="7"/>
  <c r="S918" i="7"/>
  <c r="T898" i="7"/>
  <c r="Q898" i="7"/>
  <c r="Q878" i="7"/>
  <c r="R878" i="7"/>
  <c r="S878" i="7"/>
  <c r="Q838" i="7"/>
  <c r="T838" i="7"/>
  <c r="R838" i="7"/>
  <c r="S838" i="7"/>
  <c r="Q818" i="7"/>
  <c r="T818" i="7"/>
  <c r="Q798" i="7"/>
  <c r="R798" i="7"/>
  <c r="S798" i="7"/>
  <c r="T778" i="7"/>
  <c r="Q778" i="7"/>
  <c r="S778" i="7"/>
  <c r="Q758" i="7"/>
  <c r="R758" i="7"/>
  <c r="S758" i="7"/>
  <c r="T758" i="7"/>
  <c r="Q738" i="7"/>
  <c r="R738" i="7"/>
  <c r="S738" i="7"/>
  <c r="Q718" i="7"/>
  <c r="T718" i="7"/>
  <c r="R718" i="7"/>
  <c r="S718" i="7"/>
  <c r="Q698" i="7"/>
  <c r="T698" i="7"/>
  <c r="T678" i="7"/>
  <c r="Q678" i="7"/>
  <c r="S678" i="7"/>
  <c r="Q658" i="7"/>
  <c r="S658" i="7"/>
  <c r="T658" i="7"/>
  <c r="R658" i="7"/>
  <c r="Q638" i="7"/>
  <c r="S638" i="7"/>
  <c r="R638" i="7"/>
  <c r="T638" i="7"/>
  <c r="Q618" i="7"/>
  <c r="S618" i="7"/>
  <c r="R618" i="7"/>
  <c r="Q598" i="7"/>
  <c r="S598" i="7"/>
  <c r="T598" i="7"/>
  <c r="Q578" i="7"/>
  <c r="S578" i="7"/>
  <c r="T578" i="7"/>
  <c r="T558" i="7"/>
  <c r="Q558" i="7"/>
  <c r="S558" i="7"/>
  <c r="R558" i="7"/>
  <c r="Q538" i="7"/>
  <c r="S538" i="7"/>
  <c r="T538" i="7"/>
  <c r="Q518" i="7"/>
  <c r="S518" i="7"/>
  <c r="Q498" i="7"/>
  <c r="S498" i="7"/>
  <c r="R498" i="7"/>
  <c r="T478" i="7"/>
  <c r="Q478" i="7"/>
  <c r="R478" i="7"/>
  <c r="S478" i="7"/>
  <c r="T458" i="7"/>
  <c r="R458" i="7"/>
  <c r="S458" i="7"/>
  <c r="Q458" i="7"/>
  <c r="T438" i="7"/>
  <c r="Q438" i="7"/>
  <c r="R438" i="7"/>
  <c r="S438" i="7"/>
  <c r="T418" i="7"/>
  <c r="R418" i="7"/>
  <c r="S418" i="7"/>
  <c r="R398" i="7"/>
  <c r="Q398" i="7"/>
  <c r="T398" i="7"/>
  <c r="Q378" i="7"/>
  <c r="S378" i="7"/>
  <c r="R358" i="7"/>
  <c r="T358" i="7"/>
  <c r="Q358" i="7"/>
  <c r="T338" i="7"/>
  <c r="Q338" i="7"/>
  <c r="T318" i="7"/>
  <c r="R318" i="7"/>
  <c r="S318" i="7"/>
  <c r="Q318" i="7"/>
  <c r="T298" i="7"/>
  <c r="Q298" i="7"/>
  <c r="R298" i="7"/>
  <c r="S298" i="7"/>
  <c r="R278" i="7"/>
  <c r="T278" i="7"/>
  <c r="S278" i="7"/>
  <c r="Q238" i="7"/>
  <c r="T238" i="7"/>
  <c r="R198" i="7"/>
  <c r="T198" i="7"/>
  <c r="Q198" i="7"/>
  <c r="S198" i="7"/>
  <c r="Q178" i="7"/>
  <c r="T178" i="7"/>
  <c r="R178" i="7"/>
  <c r="S178" i="7"/>
  <c r="T158" i="7"/>
  <c r="Q158" i="7"/>
  <c r="R158" i="7"/>
  <c r="S158" i="7"/>
  <c r="T118" i="7"/>
  <c r="R118" i="7"/>
  <c r="Q118" i="7"/>
  <c r="T98" i="7"/>
  <c r="Q98" i="7"/>
  <c r="S98" i="7"/>
  <c r="S58" i="7"/>
  <c r="Q58" i="7"/>
  <c r="R58" i="7"/>
  <c r="R38" i="7"/>
  <c r="S38" i="7"/>
  <c r="Q18" i="7"/>
  <c r="R18" i="7"/>
  <c r="Q1598" i="7"/>
  <c r="S998" i="7"/>
  <c r="S818" i="7"/>
  <c r="R778" i="7"/>
  <c r="R698" i="7"/>
  <c r="T1338" i="7"/>
  <c r="T1253" i="7"/>
  <c r="R1596" i="7"/>
  <c r="T1596" i="7"/>
  <c r="T1556" i="7"/>
  <c r="S1556" i="7"/>
  <c r="T1536" i="7"/>
  <c r="S1536" i="7"/>
  <c r="Q1536" i="7"/>
  <c r="S1516" i="7"/>
  <c r="T1516" i="7"/>
  <c r="T1496" i="7"/>
  <c r="S1496" i="7"/>
  <c r="Q1476" i="7"/>
  <c r="S1476" i="7"/>
  <c r="T1476" i="7"/>
  <c r="Q1456" i="7"/>
  <c r="S1456" i="7"/>
  <c r="R1456" i="7"/>
  <c r="T1456" i="7"/>
  <c r="Q1436" i="7"/>
  <c r="S1436" i="7"/>
  <c r="T1416" i="7"/>
  <c r="Q1416" i="7"/>
  <c r="S1416" i="7"/>
  <c r="Q1396" i="7"/>
  <c r="S1396" i="7"/>
  <c r="T1376" i="7"/>
  <c r="Q1376" i="7"/>
  <c r="S1376" i="7"/>
  <c r="R1376" i="7"/>
  <c r="Q1356" i="7"/>
  <c r="S1356" i="7"/>
  <c r="T1356" i="7"/>
  <c r="Q1336" i="7"/>
  <c r="S1336" i="7"/>
  <c r="T1316" i="7"/>
  <c r="Q1316" i="7"/>
  <c r="S1316" i="7"/>
  <c r="Q1296" i="7"/>
  <c r="S1296" i="7"/>
  <c r="R1296" i="7"/>
  <c r="Q1276" i="7"/>
  <c r="S1276" i="7"/>
  <c r="T1276" i="7"/>
  <c r="T1256" i="7"/>
  <c r="Q1256" i="7"/>
  <c r="S1256" i="7"/>
  <c r="Q1236" i="7"/>
  <c r="S1236" i="7"/>
  <c r="T1236" i="7"/>
  <c r="Q1216" i="7"/>
  <c r="S1216" i="7"/>
  <c r="R1216" i="7"/>
  <c r="T1196" i="7"/>
  <c r="R1196" i="7"/>
  <c r="Q1196" i="7"/>
  <c r="Q1136" i="7"/>
  <c r="R1136" i="7"/>
  <c r="S1136" i="7"/>
  <c r="T1136" i="7"/>
  <c r="Q1116" i="7"/>
  <c r="R1116" i="7"/>
  <c r="T1056" i="7"/>
  <c r="Q1056" i="7"/>
  <c r="R1056" i="7"/>
  <c r="S1056" i="7"/>
  <c r="R996" i="7"/>
  <c r="Q996" i="7"/>
  <c r="S996" i="7"/>
  <c r="T976" i="7"/>
  <c r="Q976" i="7"/>
  <c r="T936" i="7"/>
  <c r="Q936" i="7"/>
  <c r="R936" i="7"/>
  <c r="S936" i="7"/>
  <c r="T896" i="7"/>
  <c r="R896" i="7"/>
  <c r="S896" i="7"/>
  <c r="T856" i="7"/>
  <c r="Q856" i="7"/>
  <c r="R856" i="7"/>
  <c r="S856" i="7"/>
  <c r="R836" i="7"/>
  <c r="T836" i="7"/>
  <c r="S836" i="7"/>
  <c r="Q816" i="7"/>
  <c r="R816" i="7"/>
  <c r="S816" i="7"/>
  <c r="T816" i="7"/>
  <c r="Q796" i="7"/>
  <c r="R796" i="7"/>
  <c r="S1593" i="7"/>
  <c r="T1593" i="7"/>
  <c r="Q1553" i="7"/>
  <c r="T1553" i="7"/>
  <c r="T1533" i="7"/>
  <c r="Q1533" i="7"/>
  <c r="R1533" i="7"/>
  <c r="T1493" i="7"/>
  <c r="R1493" i="7"/>
  <c r="R1473" i="7"/>
  <c r="T1473" i="7"/>
  <c r="R1453" i="7"/>
  <c r="Q1453" i="7"/>
  <c r="S1453" i="7"/>
  <c r="T1453" i="7"/>
  <c r="R1413" i="7"/>
  <c r="T1413" i="7"/>
  <c r="T1393" i="7"/>
  <c r="R1393" i="7"/>
  <c r="T1373" i="7"/>
  <c r="R1373" i="7"/>
  <c r="Q1373" i="7"/>
  <c r="S1373" i="7"/>
  <c r="R1353" i="7"/>
  <c r="T1353" i="7"/>
  <c r="T1333" i="7"/>
  <c r="R1333" i="7"/>
  <c r="T1313" i="7"/>
  <c r="R1313" i="7"/>
  <c r="T1293" i="7"/>
  <c r="R1293" i="7"/>
  <c r="Q1293" i="7"/>
  <c r="S1293" i="7"/>
  <c r="T1273" i="7"/>
  <c r="R1273" i="7"/>
  <c r="T1233" i="7"/>
  <c r="R1233" i="7"/>
  <c r="R1213" i="7"/>
  <c r="Q1213" i="7"/>
  <c r="S1213" i="7"/>
  <c r="R1193" i="7"/>
  <c r="T1193" i="7"/>
  <c r="T1133" i="7"/>
  <c r="Q1133" i="7"/>
  <c r="R1133" i="7"/>
  <c r="S1133" i="7"/>
  <c r="T1113" i="7"/>
  <c r="Q1113" i="7"/>
  <c r="R1113" i="7"/>
  <c r="T1073" i="7"/>
  <c r="R1073" i="7"/>
  <c r="S1073" i="7"/>
  <c r="T1053" i="7"/>
  <c r="Q1053" i="7"/>
  <c r="R1053" i="7"/>
  <c r="R1013" i="7"/>
  <c r="T1013" i="7"/>
  <c r="T993" i="7"/>
  <c r="R993" i="7"/>
  <c r="Q993" i="7"/>
  <c r="S993" i="7"/>
  <c r="T933" i="7"/>
  <c r="Q933" i="7"/>
  <c r="R933" i="7"/>
  <c r="S933" i="7"/>
  <c r="T893" i="7"/>
  <c r="Q893" i="7"/>
  <c r="R893" i="7"/>
  <c r="S893" i="7"/>
  <c r="T853" i="7"/>
  <c r="Q853" i="7"/>
  <c r="R853" i="7"/>
  <c r="S853" i="7"/>
  <c r="T833" i="7"/>
  <c r="R833" i="7"/>
  <c r="S833" i="7"/>
  <c r="Q813" i="7"/>
  <c r="R813" i="7"/>
  <c r="T813" i="7"/>
  <c r="S813" i="7"/>
  <c r="Q793" i="7"/>
  <c r="R793" i="7"/>
  <c r="Q773" i="7"/>
  <c r="R773" i="7"/>
  <c r="S773" i="7"/>
  <c r="T733" i="7"/>
  <c r="Q733" i="7"/>
  <c r="R733" i="7"/>
  <c r="T693" i="7"/>
  <c r="Q693" i="7"/>
  <c r="T673" i="7"/>
  <c r="R673" i="7"/>
  <c r="S673" i="7"/>
  <c r="T653" i="7"/>
  <c r="Q653" i="7"/>
  <c r="R653" i="7"/>
  <c r="S653" i="7"/>
  <c r="T633" i="7"/>
  <c r="Q633" i="7"/>
  <c r="R633" i="7"/>
  <c r="S633" i="7"/>
  <c r="T573" i="7"/>
  <c r="Q573" i="7"/>
  <c r="R573" i="7"/>
  <c r="S573" i="7"/>
  <c r="T513" i="7"/>
  <c r="Q513" i="7"/>
  <c r="R513" i="7"/>
  <c r="S513" i="7"/>
  <c r="Q493" i="7"/>
  <c r="R493" i="7"/>
  <c r="S493" i="7"/>
  <c r="T473" i="7"/>
  <c r="Q473" i="7"/>
  <c r="R473" i="7"/>
  <c r="S473" i="7"/>
  <c r="Q433" i="7"/>
  <c r="S433" i="7"/>
  <c r="T433" i="7"/>
  <c r="T413" i="7"/>
  <c r="R413" i="7"/>
  <c r="S413" i="7"/>
  <c r="T393" i="7"/>
  <c r="Q393" i="7"/>
  <c r="R393" i="7"/>
  <c r="Q373" i="7"/>
  <c r="R373" i="7"/>
  <c r="T373" i="7"/>
  <c r="S373" i="7"/>
  <c r="Q353" i="7"/>
  <c r="R353" i="7"/>
  <c r="S353" i="7"/>
  <c r="T333" i="7"/>
  <c r="R333" i="7"/>
  <c r="S333" i="7"/>
  <c r="R159" i="7"/>
  <c r="Q119" i="7"/>
  <c r="Q78" i="7"/>
  <c r="Q38" i="7"/>
  <c r="R1556" i="7"/>
  <c r="S1538" i="7"/>
  <c r="Q1378" i="7"/>
  <c r="S1318" i="7"/>
  <c r="R1278" i="7"/>
  <c r="Q1218" i="7"/>
  <c r="S1116" i="7"/>
  <c r="R1078" i="7"/>
  <c r="Q1036" i="7"/>
  <c r="R938" i="7"/>
  <c r="R518" i="7"/>
  <c r="Q278" i="7"/>
  <c r="Q159" i="7"/>
  <c r="T798" i="7"/>
  <c r="R1158" i="7"/>
  <c r="S1078" i="7"/>
  <c r="Q1556" i="7"/>
  <c r="R1538" i="7"/>
  <c r="S1458" i="7"/>
  <c r="Q1418" i="7"/>
  <c r="R1396" i="7"/>
  <c r="R1318" i="7"/>
  <c r="Q1278" i="7"/>
  <c r="S898" i="7"/>
  <c r="S138" i="7"/>
  <c r="R98" i="7"/>
  <c r="Q1473" i="7"/>
  <c r="R1458" i="7"/>
  <c r="R1356" i="7"/>
  <c r="Q1318" i="7"/>
  <c r="Q1093" i="7"/>
  <c r="R898" i="7"/>
  <c r="Q873" i="7"/>
  <c r="S793" i="7"/>
  <c r="R138" i="7"/>
  <c r="T1436" i="7"/>
  <c r="T1078" i="7"/>
  <c r="T918" i="7"/>
  <c r="T796" i="7"/>
  <c r="T493" i="7"/>
  <c r="S1576" i="7"/>
  <c r="R1573" i="7"/>
  <c r="S1498" i="7"/>
  <c r="Q1458" i="7"/>
  <c r="S1433" i="7"/>
  <c r="S1173" i="7"/>
  <c r="R1138" i="7"/>
  <c r="S1096" i="7"/>
  <c r="S1058" i="7"/>
  <c r="S1016" i="7"/>
  <c r="S973" i="7"/>
  <c r="Q833" i="7"/>
  <c r="Q138" i="7"/>
  <c r="T1158" i="7"/>
  <c r="T1116" i="7"/>
  <c r="T996" i="7"/>
  <c r="T916" i="7"/>
  <c r="T878" i="7"/>
  <c r="Q1576" i="7"/>
  <c r="Q1573" i="7"/>
  <c r="S1513" i="7"/>
  <c r="R1476" i="7"/>
  <c r="Q1433" i="7"/>
  <c r="S1333" i="7"/>
  <c r="R1236" i="7"/>
  <c r="R1173" i="7"/>
  <c r="R1096" i="7"/>
  <c r="R1058" i="7"/>
  <c r="Q1016" i="7"/>
  <c r="R973" i="7"/>
  <c r="S398" i="7"/>
  <c r="R179" i="7"/>
  <c r="S118" i="7"/>
  <c r="T593" i="7"/>
  <c r="T259" i="7"/>
  <c r="T1396" i="7"/>
  <c r="T258" i="7"/>
  <c r="R1378" i="7"/>
  <c r="S1278" i="7"/>
  <c r="R1218" i="7"/>
  <c r="R1516" i="7"/>
  <c r="R1436" i="7"/>
  <c r="R578" i="7"/>
  <c r="R538" i="7"/>
  <c r="S199" i="7"/>
  <c r="T1433" i="7"/>
  <c r="T518" i="7"/>
  <c r="S1596" i="7"/>
  <c r="R1593" i="7"/>
  <c r="S1558" i="7"/>
  <c r="Q1516" i="7"/>
  <c r="Q1513" i="7"/>
  <c r="S1198" i="7"/>
  <c r="R1176" i="7"/>
  <c r="S1153" i="7"/>
  <c r="S976" i="7"/>
  <c r="R953" i="7"/>
  <c r="S913" i="7"/>
  <c r="R876" i="7"/>
  <c r="Q418" i="7"/>
  <c r="R199" i="7"/>
  <c r="Q19" i="7"/>
  <c r="R19" i="7"/>
  <c r="T1097" i="7"/>
  <c r="S1097" i="7"/>
  <c r="T1077" i="7"/>
  <c r="Q1077" i="7"/>
  <c r="S1077" i="7"/>
  <c r="T917" i="7"/>
  <c r="S917" i="7"/>
  <c r="T897" i="7"/>
  <c r="Q897" i="7"/>
  <c r="R897" i="7"/>
  <c r="S897" i="7"/>
  <c r="T877" i="7"/>
  <c r="Q877" i="7"/>
  <c r="R877" i="7"/>
  <c r="S877" i="7"/>
  <c r="T717" i="7"/>
  <c r="S717" i="7"/>
  <c r="Q697" i="7"/>
  <c r="R697" i="7"/>
  <c r="S697" i="7"/>
  <c r="T697" i="7"/>
  <c r="T677" i="7"/>
  <c r="Q677" i="7"/>
  <c r="R677" i="7"/>
  <c r="T597" i="7"/>
  <c r="Q597" i="7"/>
  <c r="S597" i="7"/>
  <c r="T537" i="7"/>
  <c r="Q537" i="7"/>
  <c r="R537" i="7"/>
  <c r="S537" i="7"/>
  <c r="R477" i="7"/>
  <c r="S477" i="7"/>
  <c r="Q477" i="7"/>
  <c r="R457" i="7"/>
  <c r="T457" i="7"/>
  <c r="Q457" i="7"/>
  <c r="R437" i="7"/>
  <c r="T437" i="7"/>
  <c r="Q437" i="7"/>
  <c r="S437" i="7"/>
  <c r="R417" i="7"/>
  <c r="T417" i="7"/>
  <c r="R397" i="7"/>
  <c r="Q397" i="7"/>
  <c r="S397" i="7"/>
  <c r="T377" i="7"/>
  <c r="R377" i="7"/>
  <c r="R357" i="7"/>
  <c r="T357" i="7"/>
  <c r="S357" i="7"/>
  <c r="Q357" i="7"/>
  <c r="R337" i="7"/>
  <c r="T337" i="7"/>
  <c r="Q337" i="7"/>
  <c r="T313" i="7"/>
  <c r="S313" i="7"/>
  <c r="Q293" i="7"/>
  <c r="S293" i="7"/>
  <c r="T293" i="7"/>
  <c r="T253" i="7"/>
  <c r="Q253" i="7"/>
  <c r="R253" i="7"/>
  <c r="T857" i="7"/>
  <c r="S776" i="7"/>
  <c r="S736" i="7"/>
  <c r="S696" i="7"/>
  <c r="R776" i="7"/>
  <c r="R736" i="7"/>
  <c r="R696" i="7"/>
  <c r="T477" i="7"/>
  <c r="S1157" i="7"/>
  <c r="R1077" i="7"/>
  <c r="Q776" i="7"/>
  <c r="S757" i="7"/>
  <c r="S677" i="7"/>
  <c r="S19" i="7"/>
  <c r="T1057" i="7"/>
  <c r="T397" i="7"/>
  <c r="Q1397" i="7"/>
  <c r="Q1317" i="7"/>
  <c r="Q1237" i="7"/>
  <c r="R717" i="7"/>
  <c r="S557" i="7"/>
  <c r="S457" i="7"/>
  <c r="R94" i="7"/>
  <c r="S94" i="7"/>
  <c r="T94" i="7"/>
  <c r="Q74" i="7"/>
  <c r="S74" i="7"/>
  <c r="R74" i="7"/>
  <c r="Q213" i="7"/>
  <c r="S213" i="7"/>
  <c r="T54" i="7"/>
  <c r="R213" i="7"/>
  <c r="S34" i="7"/>
  <c r="Q114" i="7"/>
  <c r="T134" i="7"/>
  <c r="T74" i="7"/>
  <c r="R317" i="7"/>
  <c r="T317" i="7"/>
  <c r="Q297" i="7"/>
  <c r="S297" i="7"/>
  <c r="Q277" i="7"/>
  <c r="S277" i="7"/>
  <c r="Q257" i="7"/>
  <c r="S257" i="7"/>
  <c r="Q237" i="7"/>
  <c r="S237" i="7"/>
  <c r="Q217" i="7"/>
  <c r="S217" i="7"/>
  <c r="Q197" i="7"/>
  <c r="S197" i="7"/>
  <c r="T177" i="7"/>
  <c r="Q177" i="7"/>
  <c r="S177" i="7"/>
  <c r="Q157" i="7"/>
  <c r="T157" i="7"/>
  <c r="S157" i="7"/>
  <c r="Q137" i="7"/>
  <c r="S137" i="7"/>
  <c r="Q117" i="7"/>
  <c r="S117" i="7"/>
  <c r="T117" i="7"/>
  <c r="Q73" i="7"/>
  <c r="T73" i="7"/>
  <c r="S317" i="7"/>
  <c r="S133" i="7"/>
  <c r="Q133" i="7"/>
  <c r="S436" i="7"/>
  <c r="T436" i="7"/>
  <c r="T93" i="7"/>
  <c r="R73" i="7"/>
  <c r="Q33" i="7"/>
  <c r="S33" i="7"/>
  <c r="Q13" i="7"/>
  <c r="S13" i="7"/>
  <c r="S97" i="7"/>
  <c r="R13" i="7"/>
  <c r="I14" i="4"/>
  <c r="I13" i="4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301" i="9"/>
  <c r="H302" i="9"/>
  <c r="H303" i="9"/>
  <c r="H304" i="9"/>
  <c r="H305" i="9"/>
  <c r="H306" i="9"/>
  <c r="H307" i="9"/>
  <c r="H308" i="9"/>
  <c r="H309" i="9"/>
  <c r="H310" i="9"/>
  <c r="H311" i="9"/>
  <c r="H312" i="9"/>
  <c r="H313" i="9"/>
  <c r="H314" i="9"/>
  <c r="H315" i="9"/>
  <c r="H316" i="9"/>
  <c r="H317" i="9"/>
  <c r="H318" i="9"/>
  <c r="H319" i="9"/>
  <c r="H320" i="9"/>
  <c r="H321" i="9"/>
  <c r="H322" i="9"/>
  <c r="H323" i="9"/>
  <c r="H324" i="9"/>
  <c r="H325" i="9"/>
  <c r="H326" i="9"/>
  <c r="H327" i="9"/>
  <c r="H328" i="9"/>
  <c r="H329" i="9"/>
  <c r="H330" i="9"/>
  <c r="H331" i="9"/>
  <c r="H332" i="9"/>
  <c r="H333" i="9"/>
  <c r="H334" i="9"/>
  <c r="H335" i="9"/>
  <c r="H336" i="9"/>
  <c r="H337" i="9"/>
  <c r="H338" i="9"/>
  <c r="H339" i="9"/>
  <c r="H340" i="9"/>
  <c r="H341" i="9"/>
  <c r="H342" i="9"/>
  <c r="H343" i="9"/>
  <c r="H344" i="9"/>
  <c r="H345" i="9"/>
  <c r="H346" i="9"/>
  <c r="H347" i="9"/>
  <c r="H348" i="9"/>
  <c r="H349" i="9"/>
  <c r="H350" i="9"/>
  <c r="H351" i="9"/>
  <c r="H352" i="9"/>
  <c r="H353" i="9"/>
  <c r="H354" i="9"/>
  <c r="H355" i="9"/>
  <c r="H356" i="9"/>
  <c r="H357" i="9"/>
  <c r="H358" i="9"/>
  <c r="H359" i="9"/>
  <c r="H360" i="9"/>
  <c r="H361" i="9"/>
  <c r="H362" i="9"/>
  <c r="H363" i="9"/>
  <c r="H364" i="9"/>
  <c r="H365" i="9"/>
  <c r="H366" i="9"/>
  <c r="H367" i="9"/>
  <c r="H368" i="9"/>
  <c r="H369" i="9"/>
  <c r="H370" i="9"/>
  <c r="H371" i="9"/>
  <c r="H372" i="9"/>
  <c r="H373" i="9"/>
  <c r="H374" i="9"/>
  <c r="H375" i="9"/>
  <c r="H376" i="9"/>
  <c r="H377" i="9"/>
  <c r="H378" i="9"/>
  <c r="H379" i="9"/>
  <c r="H380" i="9"/>
  <c r="H381" i="9"/>
  <c r="H382" i="9"/>
  <c r="H383" i="9"/>
  <c r="H384" i="9"/>
  <c r="H385" i="9"/>
  <c r="H386" i="9"/>
  <c r="H387" i="9"/>
  <c r="H388" i="9"/>
  <c r="H389" i="9"/>
  <c r="H390" i="9"/>
  <c r="H391" i="9"/>
  <c r="H392" i="9"/>
  <c r="H393" i="9"/>
  <c r="H394" i="9"/>
  <c r="H395" i="9"/>
  <c r="H396" i="9"/>
  <c r="H397" i="9"/>
  <c r="H398" i="9"/>
  <c r="H399" i="9"/>
  <c r="H400" i="9"/>
  <c r="H401" i="9"/>
  <c r="H402" i="9"/>
  <c r="H403" i="9"/>
  <c r="H404" i="9"/>
  <c r="H405" i="9"/>
  <c r="H406" i="9"/>
  <c r="H407" i="9"/>
  <c r="H408" i="9"/>
  <c r="H409" i="9"/>
  <c r="H410" i="9"/>
  <c r="H411" i="9"/>
  <c r="H412" i="9"/>
  <c r="H413" i="9"/>
  <c r="H414" i="9"/>
  <c r="H415" i="9"/>
  <c r="H416" i="9"/>
  <c r="H417" i="9"/>
  <c r="H418" i="9"/>
  <c r="H419" i="9"/>
  <c r="H420" i="9"/>
  <c r="H421" i="9"/>
  <c r="H422" i="9"/>
  <c r="H423" i="9"/>
  <c r="H424" i="9"/>
  <c r="H425" i="9"/>
  <c r="H426" i="9"/>
  <c r="H427" i="9"/>
  <c r="H428" i="9"/>
  <c r="H429" i="9"/>
  <c r="H430" i="9"/>
  <c r="H431" i="9"/>
  <c r="H432" i="9"/>
  <c r="H433" i="9"/>
  <c r="H434" i="9"/>
  <c r="H435" i="9"/>
  <c r="H436" i="9"/>
  <c r="H437" i="9"/>
  <c r="H438" i="9"/>
  <c r="H439" i="9"/>
  <c r="H440" i="9"/>
  <c r="H441" i="9"/>
  <c r="H442" i="9"/>
  <c r="H443" i="9"/>
  <c r="H444" i="9"/>
  <c r="H445" i="9"/>
  <c r="H446" i="9"/>
  <c r="H447" i="9"/>
  <c r="H448" i="9"/>
  <c r="H449" i="9"/>
  <c r="H450" i="9"/>
  <c r="H451" i="9"/>
  <c r="H452" i="9"/>
  <c r="H453" i="9"/>
  <c r="H454" i="9"/>
  <c r="H455" i="9"/>
  <c r="H456" i="9"/>
  <c r="H457" i="9"/>
  <c r="H458" i="9"/>
  <c r="H459" i="9"/>
  <c r="H460" i="9"/>
  <c r="H461" i="9"/>
  <c r="H462" i="9"/>
  <c r="H463" i="9"/>
  <c r="H464" i="9"/>
  <c r="H465" i="9"/>
  <c r="H466" i="9"/>
  <c r="H467" i="9"/>
  <c r="H468" i="9"/>
  <c r="H469" i="9"/>
  <c r="H470" i="9"/>
  <c r="H471" i="9"/>
  <c r="H472" i="9"/>
  <c r="H473" i="9"/>
  <c r="H474" i="9"/>
  <c r="H475" i="9"/>
  <c r="H476" i="9"/>
  <c r="H477" i="9"/>
  <c r="H478" i="9"/>
  <c r="H479" i="9"/>
  <c r="H480" i="9"/>
  <c r="H481" i="9"/>
  <c r="H482" i="9"/>
  <c r="H483" i="9"/>
  <c r="H484" i="9"/>
  <c r="H485" i="9"/>
  <c r="H486" i="9"/>
  <c r="H487" i="9"/>
  <c r="H488" i="9"/>
  <c r="H489" i="9"/>
  <c r="H490" i="9"/>
  <c r="H491" i="9"/>
  <c r="H492" i="9"/>
  <c r="H493" i="9"/>
  <c r="H494" i="9"/>
  <c r="H495" i="9"/>
  <c r="H496" i="9"/>
  <c r="H497" i="9"/>
  <c r="H498" i="9"/>
  <c r="H499" i="9"/>
  <c r="H500" i="9"/>
  <c r="H501" i="9"/>
  <c r="H502" i="9"/>
  <c r="H503" i="9"/>
  <c r="H504" i="9"/>
  <c r="H505" i="9"/>
  <c r="H506" i="9"/>
  <c r="H507" i="9"/>
  <c r="H508" i="9"/>
  <c r="H509" i="9"/>
  <c r="H510" i="9"/>
  <c r="H511" i="9"/>
  <c r="H512" i="9"/>
  <c r="H513" i="9"/>
  <c r="H514" i="9"/>
  <c r="H515" i="9"/>
  <c r="H516" i="9"/>
  <c r="H517" i="9"/>
  <c r="H518" i="9"/>
  <c r="H519" i="9"/>
  <c r="H520" i="9"/>
  <c r="H521" i="9"/>
  <c r="H522" i="9"/>
  <c r="H523" i="9"/>
  <c r="H524" i="9"/>
  <c r="H525" i="9"/>
  <c r="H526" i="9"/>
  <c r="H527" i="9"/>
  <c r="H528" i="9"/>
  <c r="H529" i="9"/>
  <c r="H530" i="9"/>
  <c r="H531" i="9"/>
  <c r="H532" i="9"/>
  <c r="H533" i="9"/>
  <c r="H534" i="9"/>
  <c r="H535" i="9"/>
  <c r="H536" i="9"/>
  <c r="H537" i="9"/>
  <c r="H538" i="9"/>
  <c r="H539" i="9"/>
  <c r="H540" i="9"/>
  <c r="H541" i="9"/>
  <c r="H542" i="9"/>
  <c r="H543" i="9"/>
  <c r="H544" i="9"/>
  <c r="H545" i="9"/>
  <c r="H546" i="9"/>
  <c r="H547" i="9"/>
  <c r="H548" i="9"/>
  <c r="H549" i="9"/>
  <c r="H550" i="9"/>
  <c r="H551" i="9"/>
  <c r="H552" i="9"/>
  <c r="H553" i="9"/>
  <c r="H554" i="9"/>
  <c r="H555" i="9"/>
  <c r="H556" i="9"/>
  <c r="H557" i="9"/>
  <c r="H558" i="9"/>
  <c r="H559" i="9"/>
  <c r="H560" i="9"/>
  <c r="H561" i="9"/>
  <c r="H562" i="9"/>
  <c r="H563" i="9"/>
  <c r="H564" i="9"/>
  <c r="H565" i="9"/>
  <c r="H566" i="9"/>
  <c r="H567" i="9"/>
  <c r="H568" i="9"/>
  <c r="H569" i="9"/>
  <c r="H570" i="9"/>
  <c r="H571" i="9"/>
  <c r="H572" i="9"/>
  <c r="H573" i="9"/>
  <c r="H574" i="9"/>
  <c r="H575" i="9"/>
  <c r="H576" i="9"/>
  <c r="H577" i="9"/>
  <c r="H578" i="9"/>
  <c r="H579" i="9"/>
  <c r="H580" i="9"/>
  <c r="H581" i="9"/>
  <c r="H582" i="9"/>
  <c r="H583" i="9"/>
  <c r="H584" i="9"/>
  <c r="H585" i="9"/>
  <c r="H586" i="9"/>
  <c r="H587" i="9"/>
  <c r="H588" i="9"/>
  <c r="H589" i="9"/>
  <c r="H590" i="9"/>
  <c r="H591" i="9"/>
  <c r="H592" i="9"/>
  <c r="H593" i="9"/>
  <c r="H594" i="9"/>
  <c r="H595" i="9"/>
  <c r="H596" i="9"/>
  <c r="H597" i="9"/>
  <c r="H598" i="9"/>
  <c r="H599" i="9"/>
  <c r="H600" i="9"/>
  <c r="H601" i="9"/>
  <c r="H602" i="9"/>
  <c r="H603" i="9"/>
  <c r="H604" i="9"/>
  <c r="H605" i="9"/>
  <c r="H606" i="9"/>
  <c r="H607" i="9"/>
  <c r="H608" i="9"/>
  <c r="H609" i="9"/>
  <c r="H610" i="9"/>
  <c r="H611" i="9"/>
  <c r="H612" i="9"/>
  <c r="H613" i="9"/>
  <c r="H614" i="9"/>
  <c r="H615" i="9"/>
  <c r="H616" i="9"/>
  <c r="H617" i="9"/>
  <c r="H618" i="9"/>
  <c r="H619" i="9"/>
  <c r="H620" i="9"/>
  <c r="H621" i="9"/>
  <c r="H622" i="9"/>
  <c r="H623" i="9"/>
  <c r="H624" i="9"/>
  <c r="H625" i="9"/>
  <c r="H626" i="9"/>
  <c r="H627" i="9"/>
  <c r="H628" i="9"/>
  <c r="H629" i="9"/>
  <c r="H630" i="9"/>
  <c r="H631" i="9"/>
  <c r="H632" i="9"/>
  <c r="H633" i="9"/>
  <c r="H634" i="9"/>
  <c r="H635" i="9"/>
  <c r="H636" i="9"/>
  <c r="H637" i="9"/>
  <c r="H638" i="9"/>
  <c r="H639" i="9"/>
  <c r="H640" i="9"/>
  <c r="H641" i="9"/>
  <c r="H642" i="9"/>
  <c r="H643" i="9"/>
  <c r="H644" i="9"/>
  <c r="H645" i="9"/>
  <c r="H646" i="9"/>
  <c r="H647" i="9"/>
  <c r="H648" i="9"/>
  <c r="H649" i="9"/>
  <c r="H650" i="9"/>
  <c r="H651" i="9"/>
  <c r="H652" i="9"/>
  <c r="H653" i="9"/>
  <c r="H654" i="9"/>
  <c r="H655" i="9"/>
  <c r="H656" i="9"/>
  <c r="H657" i="9"/>
  <c r="H658" i="9"/>
  <c r="H659" i="9"/>
  <c r="H660" i="9"/>
  <c r="H661" i="9"/>
  <c r="H662" i="9"/>
  <c r="H663" i="9"/>
  <c r="H664" i="9"/>
  <c r="H665" i="9"/>
  <c r="H666" i="9"/>
  <c r="H667" i="9"/>
  <c r="H668" i="9"/>
  <c r="H669" i="9"/>
  <c r="H670" i="9"/>
  <c r="H671" i="9"/>
  <c r="H672" i="9"/>
  <c r="H673" i="9"/>
  <c r="H674" i="9"/>
  <c r="H675" i="9"/>
  <c r="H676" i="9"/>
  <c r="H677" i="9"/>
  <c r="H678" i="9"/>
  <c r="H679" i="9"/>
  <c r="H680" i="9"/>
  <c r="H681" i="9"/>
  <c r="H682" i="9"/>
  <c r="H683" i="9"/>
  <c r="H684" i="9"/>
  <c r="H685" i="9"/>
  <c r="H686" i="9"/>
  <c r="H687" i="9"/>
  <c r="H688" i="9"/>
  <c r="H689" i="9"/>
  <c r="H690" i="9"/>
  <c r="H691" i="9"/>
  <c r="H692" i="9"/>
  <c r="H693" i="9"/>
  <c r="H694" i="9"/>
  <c r="H695" i="9"/>
  <c r="H696" i="9"/>
  <c r="H697" i="9"/>
  <c r="H698" i="9"/>
  <c r="H699" i="9"/>
  <c r="H700" i="9"/>
  <c r="H701" i="9"/>
  <c r="H702" i="9"/>
  <c r="H703" i="9"/>
  <c r="H704" i="9"/>
  <c r="H705" i="9"/>
  <c r="H706" i="9"/>
  <c r="H707" i="9"/>
  <c r="H708" i="9"/>
  <c r="H709" i="9"/>
  <c r="H710" i="9"/>
  <c r="H711" i="9"/>
  <c r="H712" i="9"/>
  <c r="H713" i="9"/>
  <c r="H714" i="9"/>
  <c r="H715" i="9"/>
  <c r="H716" i="9"/>
  <c r="H717" i="9"/>
  <c r="H718" i="9"/>
  <c r="H719" i="9"/>
  <c r="H720" i="9"/>
  <c r="H721" i="9"/>
  <c r="H722" i="9"/>
  <c r="H723" i="9"/>
  <c r="H724" i="9"/>
  <c r="H725" i="9"/>
  <c r="H726" i="9"/>
  <c r="H727" i="9"/>
  <c r="H728" i="9"/>
  <c r="H729" i="9"/>
  <c r="H730" i="9"/>
  <c r="H731" i="9"/>
  <c r="H732" i="9"/>
  <c r="H733" i="9"/>
  <c r="H734" i="9"/>
  <c r="H735" i="9"/>
  <c r="H736" i="9"/>
  <c r="H737" i="9"/>
  <c r="H738" i="9"/>
  <c r="H739" i="9"/>
  <c r="H740" i="9"/>
  <c r="H741" i="9"/>
  <c r="H742" i="9"/>
  <c r="H743" i="9"/>
  <c r="H744" i="9"/>
  <c r="H745" i="9"/>
  <c r="H746" i="9"/>
  <c r="H747" i="9"/>
  <c r="H748" i="9"/>
  <c r="H749" i="9"/>
  <c r="H750" i="9"/>
  <c r="H751" i="9"/>
  <c r="H752" i="9"/>
  <c r="H753" i="9"/>
  <c r="H754" i="9"/>
  <c r="H755" i="9"/>
  <c r="H756" i="9"/>
  <c r="H757" i="9"/>
  <c r="H758" i="9"/>
  <c r="H759" i="9"/>
  <c r="H760" i="9"/>
  <c r="H761" i="9"/>
  <c r="H762" i="9"/>
  <c r="H763" i="9"/>
  <c r="H764" i="9"/>
  <c r="H765" i="9"/>
  <c r="H766" i="9"/>
  <c r="H767" i="9"/>
  <c r="H768" i="9"/>
  <c r="H769" i="9"/>
  <c r="H770" i="9"/>
  <c r="H771" i="9"/>
  <c r="H772" i="9"/>
  <c r="H773" i="9"/>
  <c r="H774" i="9"/>
  <c r="H775" i="9"/>
  <c r="H776" i="9"/>
  <c r="H777" i="9"/>
  <c r="H778" i="9"/>
  <c r="H779" i="9"/>
  <c r="H780" i="9"/>
  <c r="H781" i="9"/>
  <c r="H782" i="9"/>
  <c r="H783" i="9"/>
  <c r="H784" i="9"/>
  <c r="H785" i="9"/>
  <c r="H786" i="9"/>
  <c r="H787" i="9"/>
  <c r="H788" i="9"/>
  <c r="H789" i="9"/>
  <c r="H790" i="9"/>
  <c r="H791" i="9"/>
  <c r="H792" i="9"/>
  <c r="H793" i="9"/>
  <c r="H794" i="9"/>
  <c r="H795" i="9"/>
  <c r="H796" i="9"/>
  <c r="H797" i="9"/>
  <c r="H798" i="9"/>
  <c r="H799" i="9"/>
  <c r="H800" i="9"/>
  <c r="H801" i="9"/>
  <c r="H802" i="9"/>
  <c r="H803" i="9"/>
  <c r="H804" i="9"/>
  <c r="H805" i="9"/>
  <c r="H806" i="9"/>
  <c r="H807" i="9"/>
  <c r="H808" i="9"/>
  <c r="H809" i="9"/>
  <c r="H810" i="9"/>
  <c r="H811" i="9"/>
  <c r="H812" i="9"/>
  <c r="H813" i="9"/>
  <c r="H814" i="9"/>
  <c r="H815" i="9"/>
  <c r="H816" i="9"/>
  <c r="H817" i="9"/>
  <c r="H818" i="9"/>
  <c r="H819" i="9"/>
  <c r="H820" i="9"/>
  <c r="H821" i="9"/>
  <c r="H822" i="9"/>
  <c r="H823" i="9"/>
  <c r="H824" i="9"/>
  <c r="H825" i="9"/>
  <c r="H826" i="9"/>
  <c r="H827" i="9"/>
  <c r="H828" i="9"/>
  <c r="H829" i="9"/>
  <c r="H830" i="9"/>
  <c r="H831" i="9"/>
  <c r="H832" i="9"/>
  <c r="H833" i="9"/>
  <c r="H834" i="9"/>
  <c r="H835" i="9"/>
  <c r="H836" i="9"/>
  <c r="H837" i="9"/>
  <c r="H838" i="9"/>
  <c r="H839" i="9"/>
  <c r="H840" i="9"/>
  <c r="H841" i="9"/>
  <c r="H842" i="9"/>
  <c r="H843" i="9"/>
  <c r="H844" i="9"/>
  <c r="H845" i="9"/>
  <c r="H846" i="9"/>
  <c r="H847" i="9"/>
  <c r="H848" i="9"/>
  <c r="H849" i="9"/>
  <c r="H850" i="9"/>
  <c r="H851" i="9"/>
  <c r="H852" i="9"/>
  <c r="H853" i="9"/>
  <c r="H854" i="9"/>
  <c r="H855" i="9"/>
  <c r="H856" i="9"/>
  <c r="H857" i="9"/>
  <c r="H858" i="9"/>
  <c r="H859" i="9"/>
  <c r="H860" i="9"/>
  <c r="H861" i="9"/>
  <c r="H862" i="9"/>
  <c r="H863" i="9"/>
  <c r="H864" i="9"/>
  <c r="H865" i="9"/>
  <c r="H866" i="9"/>
  <c r="H867" i="9"/>
  <c r="H868" i="9"/>
  <c r="H869" i="9"/>
  <c r="H870" i="9"/>
  <c r="H871" i="9"/>
  <c r="H872" i="9"/>
  <c r="H873" i="9"/>
  <c r="H874" i="9"/>
  <c r="H875" i="9"/>
  <c r="H876" i="9"/>
  <c r="H877" i="9"/>
  <c r="H878" i="9"/>
  <c r="H879" i="9"/>
  <c r="H880" i="9"/>
  <c r="H881" i="9"/>
  <c r="H882" i="9"/>
  <c r="H883" i="9"/>
  <c r="H884" i="9"/>
  <c r="H885" i="9"/>
  <c r="H886" i="9"/>
  <c r="H887" i="9"/>
  <c r="H888" i="9"/>
  <c r="H889" i="9"/>
  <c r="H890" i="9"/>
  <c r="H891" i="9"/>
  <c r="H892" i="9"/>
  <c r="H893" i="9"/>
  <c r="H894" i="9"/>
  <c r="H895" i="9"/>
  <c r="H896" i="9"/>
  <c r="H897" i="9"/>
  <c r="H898" i="9"/>
  <c r="H899" i="9"/>
  <c r="H900" i="9"/>
  <c r="H901" i="9"/>
  <c r="H902" i="9"/>
  <c r="H903" i="9"/>
  <c r="H904" i="9"/>
  <c r="H905" i="9"/>
  <c r="H906" i="9"/>
  <c r="H907" i="9"/>
  <c r="H908" i="9"/>
  <c r="H909" i="9"/>
  <c r="H910" i="9"/>
  <c r="H911" i="9"/>
  <c r="H912" i="9"/>
  <c r="H913" i="9"/>
  <c r="H914" i="9"/>
  <c r="H915" i="9"/>
  <c r="H916" i="9"/>
  <c r="H917" i="9"/>
  <c r="H918" i="9"/>
  <c r="H919" i="9"/>
  <c r="H920" i="9"/>
  <c r="H921" i="9"/>
  <c r="H922" i="9"/>
  <c r="H923" i="9"/>
  <c r="H924" i="9"/>
  <c r="H925" i="9"/>
  <c r="H926" i="9"/>
  <c r="H927" i="9"/>
  <c r="H928" i="9"/>
  <c r="H929" i="9"/>
  <c r="H930" i="9"/>
  <c r="H931" i="9"/>
  <c r="H932" i="9"/>
  <c r="H933" i="9"/>
  <c r="H934" i="9"/>
  <c r="H935" i="9"/>
  <c r="H936" i="9"/>
  <c r="H937" i="9"/>
  <c r="H938" i="9"/>
  <c r="H939" i="9"/>
  <c r="H940" i="9"/>
  <c r="H941" i="9"/>
  <c r="H942" i="9"/>
  <c r="H943" i="9"/>
  <c r="H944" i="9"/>
  <c r="H945" i="9"/>
  <c r="H946" i="9"/>
  <c r="H947" i="9"/>
  <c r="H948" i="9"/>
  <c r="H949" i="9"/>
  <c r="H950" i="9"/>
  <c r="H951" i="9"/>
  <c r="H952" i="9"/>
  <c r="H953" i="9"/>
  <c r="H954" i="9"/>
  <c r="H955" i="9"/>
  <c r="H956" i="9"/>
  <c r="H957" i="9"/>
  <c r="H958" i="9"/>
  <c r="H959" i="9"/>
  <c r="H960" i="9"/>
  <c r="H961" i="9"/>
  <c r="H962" i="9"/>
  <c r="H963" i="9"/>
  <c r="H964" i="9"/>
  <c r="H965" i="9"/>
  <c r="H966" i="9"/>
  <c r="H967" i="9"/>
  <c r="H968" i="9"/>
  <c r="H969" i="9"/>
  <c r="H970" i="9"/>
  <c r="H971" i="9"/>
  <c r="H972" i="9"/>
  <c r="H973" i="9"/>
  <c r="H974" i="9"/>
  <c r="H975" i="9"/>
  <c r="H976" i="9"/>
  <c r="H977" i="9"/>
  <c r="H978" i="9"/>
  <c r="H979" i="9"/>
  <c r="H980" i="9"/>
  <c r="H981" i="9"/>
  <c r="H982" i="9"/>
  <c r="H983" i="9"/>
  <c r="H984" i="9"/>
  <c r="H985" i="9"/>
  <c r="H986" i="9"/>
  <c r="H987" i="9"/>
  <c r="H988" i="9"/>
  <c r="H989" i="9"/>
  <c r="H990" i="9"/>
  <c r="H991" i="9"/>
  <c r="H992" i="9"/>
  <c r="H993" i="9"/>
  <c r="H994" i="9"/>
  <c r="H995" i="9"/>
  <c r="H996" i="9"/>
  <c r="H997" i="9"/>
  <c r="H998" i="9"/>
  <c r="H999" i="9"/>
  <c r="H1000" i="9"/>
  <c r="H1001" i="9"/>
  <c r="H1002" i="9"/>
  <c r="H1003" i="9"/>
  <c r="H1004" i="9"/>
  <c r="H1005" i="9"/>
  <c r="H1006" i="9"/>
  <c r="H1007" i="9"/>
  <c r="H1008" i="9"/>
  <c r="H1009" i="9"/>
  <c r="H1010" i="9"/>
  <c r="H1011" i="9"/>
  <c r="H1012" i="9"/>
  <c r="H1013" i="9"/>
  <c r="H1014" i="9"/>
  <c r="H1015" i="9"/>
  <c r="H1016" i="9"/>
  <c r="H1017" i="9"/>
  <c r="H1018" i="9"/>
  <c r="H1019" i="9"/>
  <c r="H1020" i="9"/>
  <c r="H1021" i="9"/>
  <c r="H1022" i="9"/>
  <c r="H1023" i="9"/>
  <c r="H1024" i="9"/>
  <c r="H1025" i="9"/>
  <c r="H1026" i="9"/>
  <c r="H1027" i="9"/>
  <c r="H1028" i="9"/>
  <c r="H1029" i="9"/>
  <c r="H1030" i="9"/>
  <c r="H1031" i="9"/>
  <c r="H1032" i="9"/>
  <c r="H1033" i="9"/>
  <c r="H1034" i="9"/>
  <c r="H1035" i="9"/>
  <c r="H1036" i="9"/>
  <c r="H1037" i="9"/>
  <c r="H1038" i="9"/>
  <c r="H1039" i="9"/>
  <c r="H1040" i="9"/>
  <c r="H1041" i="9"/>
  <c r="H1042" i="9"/>
  <c r="H1043" i="9"/>
  <c r="H1044" i="9"/>
  <c r="H1045" i="9"/>
  <c r="H1046" i="9"/>
  <c r="H1047" i="9"/>
  <c r="H1048" i="9"/>
  <c r="H1049" i="9"/>
  <c r="H1050" i="9"/>
  <c r="H1051" i="9"/>
  <c r="H1052" i="9"/>
  <c r="H1053" i="9"/>
  <c r="H1054" i="9"/>
  <c r="H1055" i="9"/>
  <c r="H1056" i="9"/>
  <c r="H1057" i="9"/>
  <c r="H1058" i="9"/>
  <c r="H1059" i="9"/>
  <c r="H1060" i="9"/>
  <c r="H1061" i="9"/>
  <c r="H1062" i="9"/>
  <c r="H1063" i="9"/>
  <c r="H1064" i="9"/>
  <c r="H1065" i="9"/>
  <c r="H1066" i="9"/>
  <c r="H1067" i="9"/>
  <c r="H1068" i="9"/>
  <c r="H1069" i="9"/>
  <c r="H1070" i="9"/>
  <c r="H1071" i="9"/>
  <c r="H1072" i="9"/>
  <c r="H1073" i="9"/>
  <c r="H1074" i="9"/>
  <c r="H1075" i="9"/>
  <c r="H1076" i="9"/>
  <c r="H1077" i="9"/>
  <c r="H1078" i="9"/>
  <c r="H1079" i="9"/>
  <c r="H1080" i="9"/>
  <c r="H1081" i="9"/>
  <c r="H1082" i="9"/>
  <c r="H1083" i="9"/>
  <c r="H1084" i="9"/>
  <c r="H1085" i="9"/>
  <c r="H1086" i="9"/>
  <c r="H1087" i="9"/>
  <c r="H1088" i="9"/>
  <c r="H1089" i="9"/>
  <c r="H1090" i="9"/>
  <c r="H1091" i="9"/>
  <c r="H1092" i="9"/>
  <c r="H1093" i="9"/>
  <c r="H1094" i="9"/>
  <c r="H1095" i="9"/>
  <c r="H1096" i="9"/>
  <c r="H1097" i="9"/>
  <c r="H1098" i="9"/>
  <c r="H1099" i="9"/>
  <c r="H1100" i="9"/>
  <c r="H1101" i="9"/>
  <c r="H1102" i="9"/>
  <c r="H1103" i="9"/>
  <c r="H1104" i="9"/>
  <c r="H1105" i="9"/>
  <c r="H1106" i="9"/>
  <c r="H1107" i="9"/>
  <c r="H1108" i="9"/>
  <c r="H1109" i="9"/>
  <c r="H1110" i="9"/>
  <c r="H1111" i="9"/>
  <c r="H1112" i="9"/>
  <c r="H1113" i="9"/>
  <c r="H1114" i="9"/>
  <c r="H1115" i="9"/>
  <c r="H1116" i="9"/>
  <c r="H1117" i="9"/>
  <c r="H1118" i="9"/>
  <c r="H1119" i="9"/>
  <c r="H1120" i="9"/>
  <c r="H1121" i="9"/>
  <c r="H1122" i="9"/>
  <c r="H1123" i="9"/>
  <c r="H1124" i="9"/>
  <c r="H1125" i="9"/>
  <c r="H1126" i="9"/>
  <c r="H1127" i="9"/>
  <c r="H1128" i="9"/>
  <c r="H1129" i="9"/>
  <c r="H1130" i="9"/>
  <c r="H1131" i="9"/>
  <c r="H1132" i="9"/>
  <c r="H1133" i="9"/>
  <c r="H1134" i="9"/>
  <c r="H1135" i="9"/>
  <c r="H1136" i="9"/>
  <c r="H1137" i="9"/>
  <c r="H1138" i="9"/>
  <c r="H1139" i="9"/>
  <c r="H1140" i="9"/>
  <c r="H1141" i="9"/>
  <c r="H1142" i="9"/>
  <c r="H1143" i="9"/>
  <c r="H1144" i="9"/>
  <c r="H1145" i="9"/>
  <c r="H1146" i="9"/>
  <c r="H1147" i="9"/>
  <c r="H1148" i="9"/>
  <c r="H1149" i="9"/>
  <c r="H1150" i="9"/>
  <c r="H1151" i="9"/>
  <c r="H1152" i="9"/>
  <c r="H1153" i="9"/>
  <c r="H1154" i="9"/>
  <c r="H1155" i="9"/>
  <c r="H1156" i="9"/>
  <c r="H1157" i="9"/>
  <c r="H1158" i="9"/>
  <c r="H1159" i="9"/>
  <c r="H1160" i="9"/>
  <c r="H1161" i="9"/>
  <c r="H1162" i="9"/>
  <c r="H1163" i="9"/>
  <c r="H1164" i="9"/>
  <c r="H1165" i="9"/>
  <c r="H1166" i="9"/>
  <c r="H1167" i="9"/>
  <c r="H1168" i="9"/>
  <c r="H1169" i="9"/>
  <c r="H1170" i="9"/>
  <c r="H1171" i="9"/>
  <c r="H1172" i="9"/>
  <c r="H1173" i="9"/>
  <c r="H1174" i="9"/>
  <c r="H1175" i="9"/>
  <c r="H1176" i="9"/>
  <c r="H1177" i="9"/>
  <c r="H1178" i="9"/>
  <c r="H1179" i="9"/>
  <c r="H1180" i="9"/>
  <c r="H1181" i="9"/>
  <c r="H1182" i="9"/>
  <c r="H1183" i="9"/>
  <c r="H1184" i="9"/>
  <c r="H1185" i="9"/>
  <c r="H1186" i="9"/>
  <c r="H1187" i="9"/>
  <c r="H1188" i="9"/>
  <c r="H1189" i="9"/>
  <c r="H1190" i="9"/>
  <c r="H1191" i="9"/>
  <c r="H1192" i="9"/>
  <c r="H1193" i="9"/>
  <c r="H1194" i="9"/>
  <c r="H1195" i="9"/>
  <c r="H1196" i="9"/>
  <c r="H1197" i="9"/>
  <c r="H1198" i="9"/>
  <c r="H1199" i="9"/>
  <c r="H1200" i="9"/>
  <c r="H1201" i="9"/>
  <c r="H1202" i="9"/>
  <c r="H1203" i="9"/>
  <c r="H1204" i="9"/>
  <c r="H1205" i="9"/>
  <c r="H1206" i="9"/>
  <c r="H1207" i="9"/>
  <c r="H1208" i="9"/>
  <c r="H1209" i="9"/>
  <c r="H1210" i="9"/>
  <c r="H1211" i="9"/>
  <c r="H1212" i="9"/>
  <c r="H1213" i="9"/>
  <c r="H1214" i="9"/>
  <c r="H1215" i="9"/>
  <c r="H1216" i="9"/>
  <c r="H1217" i="9"/>
  <c r="H1218" i="9"/>
  <c r="H1219" i="9"/>
  <c r="H1220" i="9"/>
  <c r="H1221" i="9"/>
  <c r="H1222" i="9"/>
  <c r="H1223" i="9"/>
  <c r="H1224" i="9"/>
  <c r="H1225" i="9"/>
  <c r="H1226" i="9"/>
  <c r="H1227" i="9"/>
  <c r="H1228" i="9"/>
  <c r="H1229" i="9"/>
  <c r="H1230" i="9"/>
  <c r="H1231" i="9"/>
  <c r="H1232" i="9"/>
  <c r="H1233" i="9"/>
  <c r="H1234" i="9"/>
  <c r="H1235" i="9"/>
  <c r="H1236" i="9"/>
  <c r="H1237" i="9"/>
  <c r="H1238" i="9"/>
  <c r="H1239" i="9"/>
  <c r="H1240" i="9"/>
  <c r="H1241" i="9"/>
  <c r="H1242" i="9"/>
  <c r="H1243" i="9"/>
  <c r="H1244" i="9"/>
  <c r="H1245" i="9"/>
  <c r="H1246" i="9"/>
  <c r="H1247" i="9"/>
  <c r="H1248" i="9"/>
  <c r="H1249" i="9"/>
  <c r="H1250" i="9"/>
  <c r="H1251" i="9"/>
  <c r="H1252" i="9"/>
  <c r="H1253" i="9"/>
  <c r="H1254" i="9"/>
  <c r="H1255" i="9"/>
  <c r="H1256" i="9"/>
  <c r="H1257" i="9"/>
  <c r="H1258" i="9"/>
  <c r="H1259" i="9"/>
  <c r="H1260" i="9"/>
  <c r="H1261" i="9"/>
  <c r="H1262" i="9"/>
  <c r="H1263" i="9"/>
  <c r="H1264" i="9"/>
  <c r="H1265" i="9"/>
  <c r="H1266" i="9"/>
  <c r="H1267" i="9"/>
  <c r="H1268" i="9"/>
  <c r="H1269" i="9"/>
  <c r="H1270" i="9"/>
  <c r="H1271" i="9"/>
  <c r="H1272" i="9"/>
  <c r="H1273" i="9"/>
  <c r="H1274" i="9"/>
  <c r="H1275" i="9"/>
  <c r="H1276" i="9"/>
  <c r="H1277" i="9"/>
  <c r="H1278" i="9"/>
  <c r="H1279" i="9"/>
  <c r="H1280" i="9"/>
  <c r="H1281" i="9"/>
  <c r="H1282" i="9"/>
  <c r="H1283" i="9"/>
  <c r="H1284" i="9"/>
  <c r="H1285" i="9"/>
  <c r="H1286" i="9"/>
  <c r="H1287" i="9"/>
  <c r="H1288" i="9"/>
  <c r="H1289" i="9"/>
  <c r="H1290" i="9"/>
  <c r="H1291" i="9"/>
  <c r="H1292" i="9"/>
  <c r="H1293" i="9"/>
  <c r="H1294" i="9"/>
  <c r="H1295" i="9"/>
  <c r="H1296" i="9"/>
  <c r="H1297" i="9"/>
  <c r="H1298" i="9"/>
  <c r="H1299" i="9"/>
  <c r="H1300" i="9"/>
  <c r="H1301" i="9"/>
  <c r="H1302" i="9"/>
  <c r="H1303" i="9"/>
  <c r="H1304" i="9"/>
  <c r="H1305" i="9"/>
  <c r="H1306" i="9"/>
  <c r="H1307" i="9"/>
  <c r="H1308" i="9"/>
  <c r="H1309" i="9"/>
  <c r="H1310" i="9"/>
  <c r="H1311" i="9"/>
  <c r="H1312" i="9"/>
  <c r="H1313" i="9"/>
  <c r="H1314" i="9"/>
  <c r="H1315" i="9"/>
  <c r="H1316" i="9"/>
  <c r="H1317" i="9"/>
  <c r="H1318" i="9"/>
  <c r="H1319" i="9"/>
  <c r="H1320" i="9"/>
  <c r="H1321" i="9"/>
  <c r="H1322" i="9"/>
  <c r="H1323" i="9"/>
  <c r="H1324" i="9"/>
  <c r="H1325" i="9"/>
  <c r="H1326" i="9"/>
  <c r="H1327" i="9"/>
  <c r="H1328" i="9"/>
  <c r="H1329" i="9"/>
  <c r="H1330" i="9"/>
  <c r="H1331" i="9"/>
  <c r="H1332" i="9"/>
  <c r="H1333" i="9"/>
  <c r="H1334" i="9"/>
  <c r="H1335" i="9"/>
  <c r="H1336" i="9"/>
  <c r="H1337" i="9"/>
  <c r="H1338" i="9"/>
  <c r="H1339" i="9"/>
  <c r="H1340" i="9"/>
  <c r="H1341" i="9"/>
  <c r="H1342" i="9"/>
  <c r="H1343" i="9"/>
  <c r="H1344" i="9"/>
  <c r="H1345" i="9"/>
  <c r="H1346" i="9"/>
  <c r="H1347" i="9"/>
  <c r="H1348" i="9"/>
  <c r="H1349" i="9"/>
  <c r="H1350" i="9"/>
  <c r="H1351" i="9"/>
  <c r="H1352" i="9"/>
  <c r="H1353" i="9"/>
  <c r="H1354" i="9"/>
  <c r="H1355" i="9"/>
  <c r="H1356" i="9"/>
  <c r="H1357" i="9"/>
  <c r="H1358" i="9"/>
  <c r="H1359" i="9"/>
  <c r="H1360" i="9"/>
  <c r="H1361" i="9"/>
  <c r="H1362" i="9"/>
  <c r="H1363" i="9"/>
  <c r="H1364" i="9"/>
  <c r="H1365" i="9"/>
  <c r="H1366" i="9"/>
  <c r="H1367" i="9"/>
  <c r="H1368" i="9"/>
  <c r="H1369" i="9"/>
  <c r="H1370" i="9"/>
  <c r="H1371" i="9"/>
  <c r="H1372" i="9"/>
  <c r="H1373" i="9"/>
  <c r="H1374" i="9"/>
  <c r="H1375" i="9"/>
  <c r="H1376" i="9"/>
  <c r="H1377" i="9"/>
  <c r="H1378" i="9"/>
  <c r="H1379" i="9"/>
  <c r="H1380" i="9"/>
  <c r="H1381" i="9"/>
  <c r="H1382" i="9"/>
  <c r="H1383" i="9"/>
  <c r="H1384" i="9"/>
  <c r="H1385" i="9"/>
  <c r="H1386" i="9"/>
  <c r="H1387" i="9"/>
  <c r="H1388" i="9"/>
  <c r="H1389" i="9"/>
  <c r="H1390" i="9"/>
  <c r="H1391" i="9"/>
  <c r="H1392" i="9"/>
  <c r="H1393" i="9"/>
  <c r="H1394" i="9"/>
  <c r="H1395" i="9"/>
  <c r="H1396" i="9"/>
  <c r="H1397" i="9"/>
  <c r="H1398" i="9"/>
  <c r="H1399" i="9"/>
  <c r="H1400" i="9"/>
  <c r="H1401" i="9"/>
  <c r="H1402" i="9"/>
  <c r="H1403" i="9"/>
  <c r="H1404" i="9"/>
  <c r="H1405" i="9"/>
  <c r="H1406" i="9"/>
  <c r="H1407" i="9"/>
  <c r="H1408" i="9"/>
  <c r="H1409" i="9"/>
  <c r="H1410" i="9"/>
  <c r="H1411" i="9"/>
  <c r="H1412" i="9"/>
  <c r="H1413" i="9"/>
  <c r="H1414" i="9"/>
  <c r="H1415" i="9"/>
  <c r="H1416" i="9"/>
  <c r="H1417" i="9"/>
  <c r="H1418" i="9"/>
  <c r="H1419" i="9"/>
  <c r="H1420" i="9"/>
  <c r="H1421" i="9"/>
  <c r="H1422" i="9"/>
  <c r="H1423" i="9"/>
  <c r="H1424" i="9"/>
  <c r="H1425" i="9"/>
  <c r="H1426" i="9"/>
  <c r="H1427" i="9"/>
  <c r="H1428" i="9"/>
  <c r="H1429" i="9"/>
  <c r="H1430" i="9"/>
  <c r="H1431" i="9"/>
  <c r="H1432" i="9"/>
  <c r="H1433" i="9"/>
  <c r="H1434" i="9"/>
  <c r="H1435" i="9"/>
  <c r="H1436" i="9"/>
  <c r="H1437" i="9"/>
  <c r="H1438" i="9"/>
  <c r="H1439" i="9"/>
  <c r="H1440" i="9"/>
  <c r="H1441" i="9"/>
  <c r="H1442" i="9"/>
  <c r="H1443" i="9"/>
  <c r="H1444" i="9"/>
  <c r="H1445" i="9"/>
  <c r="H1446" i="9"/>
  <c r="H1447" i="9"/>
  <c r="H1448" i="9"/>
  <c r="H1449" i="9"/>
  <c r="H1450" i="9"/>
  <c r="H1451" i="9"/>
  <c r="H1452" i="9"/>
  <c r="H1453" i="9"/>
  <c r="H1454" i="9"/>
  <c r="H1455" i="9"/>
  <c r="H1456" i="9"/>
  <c r="H1457" i="9"/>
  <c r="H1458" i="9"/>
  <c r="H1459" i="9"/>
  <c r="H1460" i="9"/>
  <c r="H1461" i="9"/>
  <c r="H1462" i="9"/>
  <c r="H1463" i="9"/>
  <c r="H1464" i="9"/>
  <c r="H1465" i="9"/>
  <c r="H1466" i="9"/>
  <c r="H1467" i="9"/>
  <c r="H1468" i="9"/>
  <c r="H1469" i="9"/>
  <c r="H1470" i="9"/>
  <c r="H1471" i="9"/>
  <c r="H1472" i="9"/>
  <c r="H1473" i="9"/>
  <c r="H1474" i="9"/>
  <c r="H1475" i="9"/>
  <c r="H1476" i="9"/>
  <c r="H1477" i="9"/>
  <c r="H1478" i="9"/>
  <c r="H1479" i="9"/>
  <c r="H1480" i="9"/>
  <c r="H1481" i="9"/>
  <c r="H1482" i="9"/>
  <c r="H1483" i="9"/>
  <c r="H1484" i="9"/>
  <c r="H1485" i="9"/>
  <c r="H1486" i="9"/>
  <c r="H1487" i="9"/>
  <c r="H1488" i="9"/>
  <c r="H1489" i="9"/>
  <c r="H1490" i="9"/>
  <c r="H1491" i="9"/>
  <c r="H1492" i="9"/>
  <c r="H1493" i="9"/>
  <c r="H1494" i="9"/>
  <c r="H1495" i="9"/>
  <c r="H1496" i="9"/>
  <c r="H1497" i="9"/>
  <c r="H1498" i="9"/>
  <c r="H1499" i="9"/>
  <c r="H1500" i="9"/>
  <c r="H1501" i="9"/>
  <c r="H1502" i="9"/>
  <c r="H1503" i="9"/>
  <c r="H1504" i="9"/>
  <c r="H1505" i="9"/>
  <c r="H1506" i="9"/>
  <c r="H1507" i="9"/>
  <c r="H1508" i="9"/>
  <c r="H1509" i="9"/>
  <c r="H1510" i="9"/>
  <c r="H1511" i="9"/>
  <c r="H1512" i="9"/>
  <c r="H1513" i="9"/>
  <c r="H1514" i="9"/>
  <c r="H1515" i="9"/>
  <c r="H1516" i="9"/>
  <c r="H1517" i="9"/>
  <c r="H1518" i="9"/>
  <c r="H1519" i="9"/>
  <c r="H1520" i="9"/>
  <c r="H1521" i="9"/>
  <c r="H1522" i="9"/>
  <c r="H1523" i="9"/>
  <c r="H1524" i="9"/>
  <c r="H1525" i="9"/>
  <c r="H1526" i="9"/>
  <c r="H1527" i="9"/>
  <c r="H1528" i="9"/>
  <c r="H1529" i="9"/>
  <c r="H1530" i="9"/>
  <c r="H1531" i="9"/>
  <c r="H1532" i="9"/>
  <c r="H1533" i="9"/>
  <c r="H1534" i="9"/>
  <c r="H1535" i="9"/>
  <c r="H1536" i="9"/>
  <c r="H1537" i="9"/>
  <c r="H1538" i="9"/>
  <c r="H1539" i="9"/>
  <c r="H1540" i="9"/>
  <c r="H1541" i="9"/>
  <c r="H1542" i="9"/>
  <c r="H1543" i="9"/>
  <c r="H1544" i="9"/>
  <c r="H1545" i="9"/>
  <c r="H1546" i="9"/>
  <c r="H1547" i="9"/>
  <c r="H1548" i="9"/>
  <c r="H1549" i="9"/>
  <c r="H1550" i="9"/>
  <c r="H1551" i="9"/>
  <c r="H1552" i="9"/>
  <c r="H1553" i="9"/>
  <c r="H1554" i="9"/>
  <c r="H1555" i="9"/>
  <c r="H1556" i="9"/>
  <c r="H1557" i="9"/>
  <c r="H1558" i="9"/>
  <c r="H1559" i="9"/>
  <c r="H1560" i="9"/>
  <c r="H1561" i="9"/>
  <c r="H1562" i="9"/>
  <c r="H1563" i="9"/>
  <c r="H1564" i="9"/>
  <c r="H1565" i="9"/>
  <c r="H1566" i="9"/>
  <c r="H1567" i="9"/>
  <c r="H1568" i="9"/>
  <c r="H1569" i="9"/>
  <c r="H1570" i="9"/>
  <c r="H1571" i="9"/>
  <c r="H1572" i="9"/>
  <c r="H1573" i="9"/>
  <c r="H1574" i="9"/>
  <c r="H1575" i="9"/>
  <c r="H1576" i="9"/>
  <c r="H1577" i="9"/>
  <c r="H1578" i="9"/>
  <c r="H1579" i="9"/>
  <c r="H1580" i="9"/>
  <c r="H1581" i="9"/>
  <c r="H1582" i="9"/>
  <c r="H1583" i="9"/>
  <c r="H1584" i="9"/>
  <c r="H1585" i="9"/>
  <c r="H1586" i="9"/>
  <c r="H1587" i="9"/>
  <c r="H1588" i="9"/>
  <c r="H1589" i="9"/>
  <c r="H1590" i="9"/>
  <c r="H1591" i="9"/>
  <c r="H1592" i="9"/>
  <c r="H1593" i="9"/>
  <c r="H1594" i="9"/>
  <c r="H1595" i="9"/>
  <c r="H1596" i="9"/>
  <c r="H1597" i="9"/>
  <c r="H1598" i="9"/>
  <c r="H1599" i="9"/>
  <c r="H1600" i="9"/>
  <c r="H1601" i="9"/>
  <c r="H1602" i="9"/>
  <c r="H1603" i="9"/>
  <c r="H1604" i="9"/>
  <c r="H1605" i="9"/>
  <c r="H1606" i="9"/>
  <c r="H1607" i="9"/>
  <c r="H1608" i="9"/>
  <c r="H1609" i="9"/>
  <c r="H1610" i="9"/>
  <c r="H1611" i="9"/>
  <c r="H1612" i="9"/>
  <c r="H1613" i="9"/>
  <c r="H1614" i="9"/>
  <c r="H1615" i="9"/>
  <c r="H1616" i="9"/>
  <c r="H1617" i="9"/>
  <c r="H1618" i="9"/>
  <c r="H1619" i="9"/>
  <c r="H1620" i="9"/>
  <c r="H1621" i="9"/>
  <c r="H1622" i="9"/>
  <c r="H1623" i="9"/>
  <c r="H1624" i="9"/>
  <c r="F10" i="4" l="1"/>
  <c r="C12" i="4"/>
  <c r="I174" i="9"/>
  <c r="E2" i="7"/>
  <c r="F2" i="7"/>
  <c r="G2" i="7"/>
  <c r="H2" i="7"/>
  <c r="D1" i="8" s="1"/>
  <c r="I2" i="7"/>
  <c r="J2" i="7"/>
  <c r="F1" i="8" s="1"/>
  <c r="K2" i="7"/>
  <c r="G1" i="8" s="1"/>
  <c r="L2" i="7"/>
  <c r="H1" i="8" s="1"/>
  <c r="D2" i="7"/>
  <c r="J13" i="4"/>
  <c r="K13" i="4"/>
  <c r="L13" i="4"/>
  <c r="M13" i="4"/>
  <c r="Q802" i="12"/>
  <c r="R18" i="12"/>
  <c r="P1587" i="12"/>
  <c r="S1656" i="12"/>
  <c r="Q1590" i="12"/>
  <c r="R1130" i="12"/>
  <c r="R1695" i="12"/>
  <c r="P1612" i="12"/>
  <c r="Q879" i="12"/>
  <c r="P1654" i="12"/>
  <c r="Q668" i="12"/>
  <c r="R1460" i="12"/>
  <c r="P1496" i="12"/>
  <c r="Q1421" i="12"/>
  <c r="R666" i="12"/>
  <c r="P1107" i="12"/>
  <c r="Q1482" i="12"/>
  <c r="R1233" i="12"/>
  <c r="P721" i="12"/>
  <c r="Q995" i="12"/>
  <c r="Q785" i="12"/>
  <c r="R1547" i="12"/>
  <c r="P776" i="12"/>
  <c r="S776" i="12"/>
  <c r="Q1207" i="12"/>
  <c r="R1291" i="12"/>
  <c r="P1514" i="12"/>
  <c r="S186" i="12"/>
  <c r="R165" i="12"/>
  <c r="Q1495" i="12"/>
  <c r="S675" i="12"/>
  <c r="R1294" i="12"/>
  <c r="S975" i="12"/>
  <c r="P631" i="12"/>
  <c r="S1519" i="12"/>
  <c r="Q1149" i="12"/>
  <c r="R736" i="12"/>
  <c r="S1634" i="12"/>
  <c r="Q757" i="12"/>
  <c r="R801" i="12"/>
  <c r="P1024" i="12"/>
  <c r="S900" i="12"/>
  <c r="Q1546" i="12"/>
  <c r="R1401" i="12"/>
  <c r="P1709" i="12"/>
  <c r="Q752" i="12"/>
  <c r="P741" i="12"/>
  <c r="P1093" i="12"/>
  <c r="H18" i="4"/>
  <c r="R984" i="12"/>
  <c r="S1048" i="12"/>
  <c r="Q707" i="12"/>
  <c r="R992" i="12"/>
  <c r="P754" i="12"/>
  <c r="S1308" i="12"/>
  <c r="Q1490" i="12"/>
  <c r="R1565" i="12"/>
  <c r="P839" i="12"/>
  <c r="S1200" i="12"/>
  <c r="Q1339" i="12"/>
  <c r="P1585" i="12"/>
  <c r="R1585" i="12"/>
  <c r="P1602" i="12"/>
  <c r="S719" i="12"/>
  <c r="Q769" i="12"/>
  <c r="S769" i="12"/>
  <c r="Q935" i="12"/>
  <c r="R1264" i="12"/>
  <c r="Q714" i="12"/>
  <c r="Q737" i="12"/>
  <c r="P1218" i="12"/>
  <c r="S1313" i="12"/>
  <c r="S1489" i="12"/>
  <c r="R1064" i="12"/>
  <c r="S1131" i="12"/>
  <c r="S1568" i="12"/>
  <c r="Q973" i="12"/>
  <c r="P1418" i="12"/>
  <c r="S887" i="12"/>
  <c r="Q1116" i="12"/>
  <c r="R1372" i="12"/>
  <c r="Q1517" i="12"/>
  <c r="P1327" i="12"/>
  <c r="R1327" i="12"/>
  <c r="P762" i="12"/>
  <c r="S1351" i="12"/>
  <c r="P720" i="12"/>
  <c r="R720" i="12"/>
  <c r="P783" i="12"/>
  <c r="S1672" i="12"/>
  <c r="Q759" i="12"/>
  <c r="Q1643" i="12"/>
  <c r="R1118" i="12"/>
  <c r="P862" i="12"/>
  <c r="R862" i="12"/>
  <c r="P775" i="12"/>
  <c r="S705" i="12"/>
  <c r="Q974" i="12"/>
  <c r="Q1378" i="12"/>
  <c r="R1341" i="12"/>
  <c r="R1286" i="12"/>
  <c r="P1287" i="12"/>
  <c r="S1021" i="12"/>
  <c r="Q506" i="12"/>
  <c r="R805" i="12"/>
  <c r="R1075" i="12"/>
  <c r="P706" i="12"/>
  <c r="S1700" i="12"/>
  <c r="Q1571" i="12"/>
  <c r="S1571" i="12"/>
  <c r="Q654" i="12"/>
  <c r="P1647" i="12"/>
  <c r="R1647" i="12"/>
  <c r="P832" i="12"/>
  <c r="S1206" i="12"/>
  <c r="Q891" i="12"/>
  <c r="S891" i="12"/>
  <c r="Q1228" i="12"/>
  <c r="R1404" i="12"/>
  <c r="S693" i="12"/>
  <c r="Q1694" i="12"/>
  <c r="S1694" i="12"/>
  <c r="P896" i="12"/>
  <c r="P1113" i="12"/>
  <c r="P1115" i="12"/>
  <c r="S1483" i="12"/>
  <c r="Q1667" i="12"/>
  <c r="S1667" i="12"/>
  <c r="R831" i="12"/>
  <c r="P1446" i="12"/>
  <c r="R1446" i="12"/>
  <c r="P1549" i="12"/>
  <c r="R1549" i="12"/>
  <c r="P997" i="12"/>
  <c r="S1011" i="12"/>
  <c r="Q1573" i="12"/>
  <c r="S1573" i="12"/>
  <c r="Q1124" i="12"/>
  <c r="P662" i="12"/>
  <c r="R662" i="12"/>
  <c r="P740" i="12"/>
  <c r="R740" i="12"/>
  <c r="S1556" i="12"/>
  <c r="Q328" i="12"/>
  <c r="R1236" i="12"/>
  <c r="Q1077" i="12"/>
  <c r="S1077" i="12"/>
  <c r="Q1252" i="12"/>
  <c r="R1317" i="12"/>
  <c r="P867" i="12"/>
  <c r="R867" i="12"/>
  <c r="S919" i="12"/>
  <c r="P1567" i="12"/>
  <c r="Q812" i="12"/>
  <c r="Q1022" i="12"/>
  <c r="S1022" i="12"/>
  <c r="P814" i="12"/>
  <c r="R814" i="12"/>
  <c r="P1166" i="12"/>
  <c r="R1166" i="12"/>
  <c r="S1158" i="12"/>
  <c r="P907" i="12"/>
  <c r="S1083" i="12"/>
  <c r="Q897" i="12"/>
  <c r="S897" i="12"/>
  <c r="Q833" i="12"/>
  <c r="R872" i="12"/>
  <c r="R1455" i="12"/>
  <c r="S738" i="12"/>
  <c r="P1464" i="12"/>
  <c r="Q619" i="12"/>
  <c r="S619" i="12"/>
  <c r="Q1508" i="12"/>
  <c r="R998" i="12"/>
  <c r="R1687" i="12"/>
  <c r="S399" i="12"/>
  <c r="Q747" i="12"/>
  <c r="S747" i="12"/>
  <c r="Q1306" i="12"/>
  <c r="R633" i="12"/>
  <c r="P1088" i="12"/>
  <c r="Q1392" i="12"/>
  <c r="Q1279" i="12"/>
  <c r="S1279" i="12"/>
  <c r="Q650" i="12"/>
  <c r="P682" i="12"/>
  <c r="R682" i="12"/>
  <c r="R894" i="12"/>
  <c r="P621" i="12"/>
  <c r="S699" i="12"/>
  <c r="Q1529" i="12"/>
  <c r="S1529" i="12"/>
  <c r="Q882" i="12"/>
  <c r="R1538" i="12"/>
  <c r="P1129" i="12"/>
  <c r="R1129" i="12"/>
  <c r="S1509" i="12"/>
  <c r="Q870" i="12"/>
  <c r="S870" i="12"/>
  <c r="Q1350" i="12"/>
  <c r="Q639" i="12"/>
  <c r="P1507" i="12"/>
  <c r="S1364" i="12"/>
  <c r="Q849" i="12"/>
  <c r="R1362" i="12"/>
  <c r="S710" i="12"/>
  <c r="P987" i="12"/>
  <c r="S1653" i="12"/>
  <c r="Q657" i="12"/>
  <c r="R1650" i="12"/>
  <c r="S1239" i="12"/>
  <c r="Q852" i="12"/>
  <c r="R1636" i="12"/>
  <c r="P1386" i="12"/>
  <c r="Q764" i="12"/>
  <c r="P1047" i="12"/>
  <c r="S21" i="12"/>
  <c r="Q1358" i="12"/>
  <c r="S1358" i="12"/>
  <c r="Q1702" i="12"/>
  <c r="R12" i="12"/>
  <c r="P1193" i="12"/>
  <c r="Q701" i="12"/>
  <c r="R431" i="12"/>
  <c r="P20" i="12"/>
  <c r="S22" i="12"/>
  <c r="P777" i="12"/>
  <c r="P35" i="12"/>
  <c r="R35" i="12"/>
  <c r="S40" i="12"/>
  <c r="S37" i="12"/>
  <c r="Q1441" i="12"/>
  <c r="R39" i="12"/>
  <c r="P45" i="12"/>
  <c r="Q1097" i="12"/>
  <c r="P53" i="12"/>
  <c r="R53" i="12"/>
  <c r="P142" i="12"/>
  <c r="Q967" i="12"/>
  <c r="S967" i="12"/>
  <c r="Q837" i="12"/>
  <c r="R499" i="12"/>
  <c r="R55" i="12"/>
  <c r="P56" i="12"/>
  <c r="Q390" i="12"/>
  <c r="S58" i="12"/>
  <c r="Q978" i="12"/>
  <c r="S978" i="12"/>
  <c r="Q808" i="12"/>
  <c r="R1462" i="12"/>
  <c r="R729" i="12"/>
  <c r="P1284" i="12"/>
  <c r="Q13" i="12"/>
  <c r="S78" i="12"/>
  <c r="P249" i="12"/>
  <c r="Q545" i="12"/>
  <c r="S545" i="12"/>
  <c r="Q79" i="12"/>
  <c r="P146" i="12"/>
  <c r="S1027" i="12"/>
  <c r="Q88" i="12"/>
  <c r="R95" i="12"/>
  <c r="P1036" i="12"/>
  <c r="S94" i="12"/>
  <c r="Q104" i="12"/>
  <c r="P856" i="12"/>
  <c r="R102" i="12"/>
  <c r="P1144" i="12"/>
  <c r="P1335" i="12"/>
  <c r="S841" i="12"/>
  <c r="Q114" i="12"/>
  <c r="S114" i="12"/>
  <c r="Q1471" i="12"/>
  <c r="R124" i="12"/>
  <c r="R126" i="12"/>
  <c r="P244" i="12"/>
  <c r="Q116" i="12"/>
  <c r="Q1384" i="12"/>
  <c r="S1384" i="12"/>
  <c r="Q197" i="12"/>
  <c r="R1475" i="12"/>
  <c r="P627" i="12"/>
  <c r="S160" i="12"/>
  <c r="Q1103" i="12"/>
  <c r="Q138" i="12"/>
  <c r="R614" i="12"/>
  <c r="P847" i="12"/>
  <c r="S145" i="12"/>
  <c r="Q1310" i="12"/>
  <c r="S1099" i="12"/>
  <c r="R153" i="12"/>
  <c r="P135" i="12"/>
  <c r="R135" i="12"/>
  <c r="P1492" i="12"/>
  <c r="S162" i="12"/>
  <c r="Q961" i="12"/>
  <c r="R1095" i="12"/>
  <c r="S169" i="12"/>
  <c r="S999" i="12"/>
  <c r="Q170" i="12"/>
  <c r="S170" i="12"/>
  <c r="S172" i="12"/>
  <c r="P1094" i="12"/>
  <c r="Q348" i="12"/>
  <c r="P181" i="12"/>
  <c r="P183" i="12"/>
  <c r="P393" i="12"/>
  <c r="P194" i="12"/>
  <c r="S214" i="12"/>
  <c r="S794" i="12"/>
  <c r="S525" i="12"/>
  <c r="Q726" i="12"/>
  <c r="R1045" i="12"/>
  <c r="P564" i="12"/>
  <c r="R201" i="12"/>
  <c r="P799" i="12"/>
  <c r="S799" i="12"/>
  <c r="Q209" i="12"/>
  <c r="R1292" i="12"/>
  <c r="R1012" i="12"/>
  <c r="R1468" i="12"/>
  <c r="S218" i="12"/>
  <c r="Q263" i="12"/>
  <c r="S263" i="12"/>
  <c r="Q265" i="12"/>
  <c r="P223" i="12"/>
  <c r="S224" i="12"/>
  <c r="P226" i="12"/>
  <c r="Q213" i="12"/>
  <c r="S213" i="12"/>
  <c r="S227" i="12"/>
  <c r="Q1023" i="12"/>
  <c r="R234" i="12"/>
  <c r="P1186" i="12"/>
  <c r="Q208" i="12"/>
  <c r="P65" i="12"/>
  <c r="R65" i="12"/>
  <c r="P1323" i="12"/>
  <c r="S753" i="12"/>
  <c r="S266" i="12"/>
  <c r="P248" i="12"/>
  <c r="R248" i="12"/>
  <c r="R251" i="12"/>
  <c r="P817" i="12"/>
  <c r="S252" i="12"/>
  <c r="S965" i="12"/>
  <c r="R1309" i="12"/>
  <c r="P259" i="12"/>
  <c r="R259" i="12"/>
  <c r="S1203" i="12"/>
  <c r="P1510" i="12"/>
  <c r="S1413" i="12"/>
  <c r="Q949" i="12"/>
  <c r="S949" i="12"/>
  <c r="Q702" i="12"/>
  <c r="R670" i="12"/>
  <c r="R269" i="12"/>
  <c r="P1263" i="12"/>
  <c r="Q660" i="12"/>
  <c r="S660" i="12"/>
  <c r="R1504" i="12"/>
  <c r="P1513" i="12"/>
  <c r="R1513" i="12"/>
  <c r="S277" i="12"/>
  <c r="P1685" i="12"/>
  <c r="S278" i="12"/>
  <c r="Q286" i="12"/>
  <c r="R807" i="12"/>
  <c r="P76" i="12"/>
  <c r="Q289" i="12"/>
  <c r="S289" i="12"/>
  <c r="Q561" i="12"/>
  <c r="R982" i="12"/>
  <c r="P347" i="12"/>
  <c r="P732" i="12"/>
  <c r="R732" i="12"/>
  <c r="P298" i="12"/>
  <c r="S1541" i="12"/>
  <c r="Q290" i="12"/>
  <c r="R302" i="12"/>
  <c r="S1481" i="12"/>
  <c r="P310" i="12"/>
  <c r="P314" i="12"/>
  <c r="R308" i="12"/>
  <c r="Q319" i="12"/>
  <c r="S49" i="12"/>
  <c r="P663" i="12"/>
  <c r="Q629" i="12"/>
  <c r="P863" i="12"/>
  <c r="P354" i="12"/>
  <c r="S957" i="12"/>
  <c r="P815" i="12"/>
  <c r="S377" i="12"/>
  <c r="P381" i="12"/>
  <c r="R382" i="12"/>
  <c r="Q388" i="12"/>
  <c r="P389" i="12"/>
  <c r="S391" i="12"/>
  <c r="R396" i="12"/>
  <c r="Q407" i="12"/>
  <c r="P810" i="12"/>
  <c r="R810" i="12"/>
  <c r="S432" i="12"/>
  <c r="Q554" i="12"/>
  <c r="R433" i="12"/>
  <c r="P1215" i="12"/>
  <c r="R1607" i="12"/>
  <c r="Q902" i="12"/>
  <c r="R1451" i="12"/>
  <c r="S450" i="12"/>
  <c r="Q454" i="12"/>
  <c r="R680" i="12"/>
  <c r="P826" i="12"/>
  <c r="S479" i="12"/>
  <c r="S489" i="12"/>
  <c r="P497" i="12"/>
  <c r="P123" i="12"/>
  <c r="Q626" i="12"/>
  <c r="P1102" i="12"/>
  <c r="S1297" i="12"/>
  <c r="P510" i="12"/>
  <c r="R1014" i="12"/>
  <c r="R840" i="12"/>
  <c r="P526" i="12"/>
  <c r="Q520" i="12"/>
  <c r="R523" i="12"/>
  <c r="S523" i="12"/>
  <c r="P470" i="12"/>
  <c r="R255" i="12"/>
  <c r="Q1331" i="12"/>
  <c r="P534" i="12"/>
  <c r="S536" i="12"/>
  <c r="P543" i="12"/>
  <c r="Q543" i="12"/>
  <c r="R880" i="12"/>
  <c r="P1214" i="12"/>
  <c r="Q548" i="12"/>
  <c r="P1488" i="12"/>
  <c r="S893" i="12"/>
  <c r="R1135" i="12"/>
  <c r="Q1087" i="12"/>
  <c r="P566" i="12"/>
  <c r="S570" i="12"/>
  <c r="P565" i="12"/>
  <c r="R575" i="12"/>
  <c r="S572" i="12"/>
  <c r="Q578" i="12"/>
  <c r="P582" i="12"/>
  <c r="R583" i="12"/>
  <c r="R936" i="12"/>
  <c r="S586" i="12"/>
  <c r="P804" i="12"/>
  <c r="Q1293" i="12"/>
  <c r="R727" i="12"/>
  <c r="R1285" i="12"/>
  <c r="S557" i="12"/>
  <c r="S691" i="12"/>
  <c r="P593" i="12"/>
  <c r="R593" i="12"/>
  <c r="Q594" i="12"/>
  <c r="Q1104" i="12"/>
  <c r="R17" i="12"/>
  <c r="E1" i="8"/>
  <c r="F13" i="4"/>
  <c r="M9" i="4"/>
  <c r="M5" i="4"/>
  <c r="C13" i="4"/>
  <c r="I4" i="4"/>
  <c r="J4" i="4"/>
  <c r="K4" i="4"/>
  <c r="K12" i="4" s="1"/>
  <c r="L4" i="4"/>
  <c r="L12" i="4" s="1"/>
  <c r="M4" i="4"/>
  <c r="M12" i="4" s="1"/>
  <c r="B1" i="6"/>
  <c r="C1" i="6"/>
  <c r="D1" i="6" s="1"/>
  <c r="E1" i="6" s="1"/>
  <c r="F1" i="6" s="1"/>
  <c r="G1" i="6" s="1"/>
  <c r="H1" i="6"/>
  <c r="I1" i="6" s="1"/>
  <c r="J1" i="6" s="1"/>
  <c r="K1" i="6" s="1"/>
  <c r="L1" i="6" s="1"/>
  <c r="M1" i="6" s="1"/>
  <c r="N1" i="6" s="1"/>
  <c r="O1" i="6" s="1"/>
  <c r="P1" i="6" s="1"/>
  <c r="Q1" i="6" s="1"/>
  <c r="M57" i="6"/>
  <c r="N57" i="6"/>
  <c r="O57" i="6"/>
  <c r="M776" i="6"/>
  <c r="N776" i="6"/>
  <c r="O776" i="6"/>
  <c r="M415" i="6"/>
  <c r="N415" i="6"/>
  <c r="O415" i="6"/>
  <c r="M873" i="6"/>
  <c r="N873" i="6"/>
  <c r="O873" i="6"/>
  <c r="M104" i="12" s="1"/>
  <c r="M766" i="6"/>
  <c r="N766" i="6"/>
  <c r="O766" i="6"/>
  <c r="M537" i="6"/>
  <c r="N537" i="6"/>
  <c r="O537" i="6"/>
  <c r="M1028" i="6"/>
  <c r="N1028" i="6"/>
  <c r="O1028" i="6"/>
  <c r="M555" i="6"/>
  <c r="N555" i="6"/>
  <c r="O555" i="6"/>
  <c r="M740" i="12" s="1"/>
  <c r="M195" i="6"/>
  <c r="N195" i="6"/>
  <c r="O195" i="6"/>
  <c r="M326" i="6"/>
  <c r="N326" i="6"/>
  <c r="O326" i="6"/>
  <c r="M1029" i="6"/>
  <c r="N1029" i="6"/>
  <c r="O1029" i="6"/>
  <c r="M466" i="6"/>
  <c r="N466" i="6"/>
  <c r="O466" i="6"/>
  <c r="M273" i="6"/>
  <c r="N273" i="6"/>
  <c r="O273" i="6"/>
  <c r="M115" i="6"/>
  <c r="N115" i="6"/>
  <c r="O115" i="6"/>
  <c r="M683" i="6"/>
  <c r="N683" i="6"/>
  <c r="O683" i="6"/>
  <c r="M597" i="6"/>
  <c r="N597" i="6"/>
  <c r="O597" i="6"/>
  <c r="M144" i="6"/>
  <c r="N144" i="6"/>
  <c r="O144" i="6"/>
  <c r="M795" i="6"/>
  <c r="N795" i="6"/>
  <c r="O795" i="6"/>
  <c r="M48" i="6"/>
  <c r="N48" i="6"/>
  <c r="O48" i="6"/>
  <c r="M251" i="6"/>
  <c r="N251" i="6"/>
  <c r="O251" i="6"/>
  <c r="M66" i="6"/>
  <c r="N66" i="6"/>
  <c r="O66" i="6"/>
  <c r="M158" i="6"/>
  <c r="N158" i="6"/>
  <c r="O158" i="6"/>
  <c r="M307" i="6"/>
  <c r="N307" i="6"/>
  <c r="O307" i="6"/>
  <c r="M1030" i="6"/>
  <c r="N1030" i="6"/>
  <c r="O1030" i="6"/>
  <c r="M203" i="12" s="1"/>
  <c r="M117" i="6"/>
  <c r="N117" i="6"/>
  <c r="O117" i="6"/>
  <c r="M294" i="6"/>
  <c r="N294" i="6"/>
  <c r="O294" i="6"/>
  <c r="M903" i="6"/>
  <c r="N903" i="6"/>
  <c r="O903" i="6"/>
  <c r="M150" i="6"/>
  <c r="N150" i="6"/>
  <c r="O150" i="6"/>
  <c r="M169" i="6"/>
  <c r="N169" i="6"/>
  <c r="O169" i="6"/>
  <c r="M79" i="6"/>
  <c r="N79" i="6"/>
  <c r="O79" i="6"/>
  <c r="M116" i="6"/>
  <c r="N116" i="6"/>
  <c r="O116" i="6"/>
  <c r="M1031" i="6"/>
  <c r="N1031" i="6"/>
  <c r="O1031" i="6"/>
  <c r="M1032" i="6"/>
  <c r="N1032" i="6"/>
  <c r="O1032" i="6"/>
  <c r="M651" i="6"/>
  <c r="N651" i="6"/>
  <c r="O651" i="6"/>
  <c r="M740" i="6"/>
  <c r="N740" i="6"/>
  <c r="O740" i="6"/>
  <c r="M1033" i="6"/>
  <c r="N1033" i="6"/>
  <c r="O1033" i="6"/>
  <c r="M148" i="6"/>
  <c r="N148" i="6"/>
  <c r="O148" i="6"/>
  <c r="M641" i="6"/>
  <c r="N641" i="6"/>
  <c r="O641" i="6"/>
  <c r="M300" i="6"/>
  <c r="N300" i="6"/>
  <c r="O300" i="6"/>
  <c r="M717" i="6"/>
  <c r="N717" i="6"/>
  <c r="O717" i="6"/>
  <c r="M663" i="6"/>
  <c r="N663" i="6"/>
  <c r="O663" i="6"/>
  <c r="M1034" i="6"/>
  <c r="N1034" i="6"/>
  <c r="O1034" i="6"/>
  <c r="M176" i="6"/>
  <c r="N176" i="6"/>
  <c r="O176" i="6"/>
  <c r="M476" i="6"/>
  <c r="N476" i="6"/>
  <c r="O476" i="6"/>
  <c r="M504" i="6"/>
  <c r="N504" i="6"/>
  <c r="O504" i="6"/>
  <c r="M70" i="6"/>
  <c r="N70" i="6"/>
  <c r="O70" i="6"/>
  <c r="M569" i="6"/>
  <c r="N569" i="6"/>
  <c r="O569" i="6"/>
  <c r="M622" i="6"/>
  <c r="N622" i="6"/>
  <c r="O622" i="6"/>
  <c r="M1306" i="12" s="1"/>
  <c r="M407" i="6"/>
  <c r="N407" i="6"/>
  <c r="O407" i="6"/>
  <c r="M506" i="6"/>
  <c r="N506" i="6"/>
  <c r="O506" i="6"/>
  <c r="O245" i="6"/>
  <c r="O243" i="6"/>
  <c r="O51" i="6"/>
  <c r="M951" i="6"/>
  <c r="N951" i="6"/>
  <c r="O951" i="6"/>
  <c r="M162" i="6"/>
  <c r="N162" i="6"/>
  <c r="O162" i="6"/>
  <c r="M355" i="6"/>
  <c r="N355" i="6"/>
  <c r="O355" i="6"/>
  <c r="M159" i="6"/>
  <c r="N159" i="6"/>
  <c r="O159" i="6"/>
  <c r="M632" i="6"/>
  <c r="N632" i="6"/>
  <c r="O632" i="6"/>
  <c r="M315" i="6"/>
  <c r="N315" i="6"/>
  <c r="O315" i="6"/>
  <c r="M95" i="6"/>
  <c r="N95" i="6"/>
  <c r="O95" i="6"/>
  <c r="M130" i="6"/>
  <c r="N130" i="6"/>
  <c r="O130" i="6"/>
  <c r="M177" i="6"/>
  <c r="N177" i="6"/>
  <c r="O177" i="6"/>
  <c r="M207" i="6"/>
  <c r="N207" i="6"/>
  <c r="O207" i="6"/>
  <c r="M136" i="6"/>
  <c r="N136" i="6"/>
  <c r="O136" i="6"/>
  <c r="M644" i="6"/>
  <c r="N644" i="6"/>
  <c r="O644" i="6"/>
  <c r="M238" i="6"/>
  <c r="N238" i="6"/>
  <c r="O238" i="6"/>
  <c r="M105" i="6"/>
  <c r="N105" i="6"/>
  <c r="O105" i="6"/>
  <c r="M131" i="6"/>
  <c r="N131" i="6"/>
  <c r="O131" i="6"/>
  <c r="M301" i="6"/>
  <c r="N301" i="6"/>
  <c r="O301" i="6"/>
  <c r="M36" i="6"/>
  <c r="N36" i="6"/>
  <c r="O36" i="6"/>
  <c r="M101" i="6"/>
  <c r="N101" i="6"/>
  <c r="O101" i="6"/>
  <c r="M1035" i="6"/>
  <c r="N1035" i="6"/>
  <c r="O1035" i="6"/>
  <c r="M374" i="6"/>
  <c r="N374" i="6"/>
  <c r="O374" i="6"/>
  <c r="M65" i="6"/>
  <c r="N65" i="6"/>
  <c r="O65" i="6"/>
  <c r="M319" i="6"/>
  <c r="N319" i="6"/>
  <c r="O319" i="6"/>
  <c r="M335" i="6"/>
  <c r="N335" i="6"/>
  <c r="O335" i="6"/>
  <c r="M813" i="6"/>
  <c r="N813" i="6"/>
  <c r="O813" i="6"/>
  <c r="M792" i="6"/>
  <c r="N792" i="6"/>
  <c r="O792" i="6"/>
  <c r="M851" i="6"/>
  <c r="N851" i="6"/>
  <c r="O851" i="6"/>
  <c r="M191" i="6"/>
  <c r="N191" i="6"/>
  <c r="O191" i="6"/>
  <c r="M50" i="6"/>
  <c r="N50" i="6"/>
  <c r="O50" i="6"/>
  <c r="M275" i="6"/>
  <c r="N275" i="6"/>
  <c r="O275" i="6"/>
  <c r="M439" i="6"/>
  <c r="N439" i="6"/>
  <c r="O439" i="6"/>
  <c r="M554" i="6"/>
  <c r="N554" i="6"/>
  <c r="O554" i="6"/>
  <c r="M358" i="6"/>
  <c r="N358" i="6"/>
  <c r="O358" i="6"/>
  <c r="M61" i="6"/>
  <c r="N61" i="6"/>
  <c r="O61" i="6"/>
  <c r="M731" i="12" s="1"/>
  <c r="M573" i="6"/>
  <c r="N573" i="6"/>
  <c r="O573" i="6"/>
  <c r="M71" i="6"/>
  <c r="N71" i="6"/>
  <c r="O71" i="6"/>
  <c r="M33" i="6"/>
  <c r="N33" i="6"/>
  <c r="N157" i="6"/>
  <c r="N32" i="6"/>
  <c r="O33" i="6"/>
  <c r="M625" i="6"/>
  <c r="N625" i="6"/>
  <c r="O625" i="6"/>
  <c r="M170" i="6"/>
  <c r="N170" i="6"/>
  <c r="O170" i="6"/>
  <c r="M120" i="6"/>
  <c r="N120" i="6"/>
  <c r="O120" i="6"/>
  <c r="M151" i="6"/>
  <c r="N151" i="6"/>
  <c r="O151" i="6"/>
  <c r="M995" i="6"/>
  <c r="N995" i="6"/>
  <c r="O995" i="6"/>
  <c r="M368" i="6"/>
  <c r="N368" i="6"/>
  <c r="O368" i="6"/>
  <c r="M264" i="6"/>
  <c r="N264" i="6"/>
  <c r="O264" i="6"/>
  <c r="M259" i="6"/>
  <c r="N259" i="6"/>
  <c r="O259" i="6"/>
  <c r="M49" i="6"/>
  <c r="N49" i="6"/>
  <c r="O49" i="6"/>
  <c r="M437" i="6"/>
  <c r="N437" i="6"/>
  <c r="O437" i="6"/>
  <c r="M462" i="6"/>
  <c r="N462" i="6"/>
  <c r="O462" i="6"/>
  <c r="M152" i="6"/>
  <c r="N152" i="6"/>
  <c r="O152" i="6"/>
  <c r="M988" i="6"/>
  <c r="N988" i="6"/>
  <c r="O988" i="6"/>
  <c r="M855" i="6"/>
  <c r="N855" i="6"/>
  <c r="O855" i="6"/>
  <c r="M715" i="6"/>
  <c r="N715" i="6"/>
  <c r="O715" i="6"/>
  <c r="M780" i="6"/>
  <c r="N780" i="6"/>
  <c r="O780" i="6"/>
  <c r="M282" i="6"/>
  <c r="N282" i="6"/>
  <c r="O282" i="6"/>
  <c r="O1074" i="6"/>
  <c r="O1071" i="6"/>
  <c r="O279" i="6"/>
  <c r="O276" i="6"/>
  <c r="M729" i="6"/>
  <c r="N729" i="6"/>
  <c r="O729" i="6"/>
  <c r="M490" i="6"/>
  <c r="N490" i="6"/>
  <c r="O490" i="6"/>
  <c r="M506" i="12" s="1"/>
  <c r="M140" i="6"/>
  <c r="N140" i="6"/>
  <c r="O140" i="6"/>
  <c r="M226" i="6"/>
  <c r="N226" i="6"/>
  <c r="O226" i="6"/>
  <c r="M787" i="6"/>
  <c r="N787" i="6"/>
  <c r="O787" i="6"/>
  <c r="M1036" i="6"/>
  <c r="N1036" i="6"/>
  <c r="O1036" i="6"/>
  <c r="M1037" i="6"/>
  <c r="N1037" i="6"/>
  <c r="O1037" i="6"/>
  <c r="M565" i="6"/>
  <c r="N565" i="6"/>
  <c r="O565" i="6"/>
  <c r="M464" i="6"/>
  <c r="N464" i="6"/>
  <c r="O464" i="6"/>
  <c r="M1038" i="6"/>
  <c r="N1038" i="6"/>
  <c r="O1038" i="6"/>
  <c r="M501" i="6"/>
  <c r="N501" i="6"/>
  <c r="O501" i="6"/>
  <c r="M626" i="6"/>
  <c r="N626" i="6"/>
  <c r="O626" i="6"/>
  <c r="M214" i="6"/>
  <c r="N214" i="6"/>
  <c r="O214" i="6"/>
  <c r="M945" i="6"/>
  <c r="N945" i="6"/>
  <c r="O945" i="6"/>
  <c r="M1039" i="6"/>
  <c r="N1039" i="6"/>
  <c r="O1039" i="6"/>
  <c r="M267" i="6"/>
  <c r="N267" i="6"/>
  <c r="N478" i="6"/>
  <c r="O267" i="6"/>
  <c r="M106" i="6"/>
  <c r="N106" i="6"/>
  <c r="O106" i="6"/>
  <c r="M14" i="6"/>
  <c r="N14" i="6"/>
  <c r="O14" i="6"/>
  <c r="M19" i="6"/>
  <c r="N19" i="6"/>
  <c r="O19" i="6"/>
  <c r="M333" i="6"/>
  <c r="N333" i="6"/>
  <c r="O333" i="6"/>
  <c r="M1040" i="6"/>
  <c r="N1040" i="6"/>
  <c r="O1040" i="6"/>
  <c r="M1041" i="6"/>
  <c r="N1041" i="6"/>
  <c r="L224" i="12" s="1"/>
  <c r="O1041" i="6"/>
  <c r="M1042" i="6"/>
  <c r="N1042" i="6"/>
  <c r="O1042" i="6"/>
  <c r="M1043" i="6"/>
  <c r="N1043" i="6"/>
  <c r="O1043" i="6"/>
  <c r="M1044" i="6"/>
  <c r="N1044" i="6"/>
  <c r="O1044" i="6"/>
  <c r="M1045" i="6"/>
  <c r="N1045" i="6"/>
  <c r="O1045" i="6"/>
  <c r="M1046" i="6"/>
  <c r="N1046" i="6"/>
  <c r="O1046" i="6"/>
  <c r="M1047" i="6"/>
  <c r="N1047" i="6"/>
  <c r="O1047" i="6"/>
  <c r="M1048" i="6"/>
  <c r="N1048" i="6"/>
  <c r="L213" i="12" s="1"/>
  <c r="O1048" i="6"/>
  <c r="M1049" i="6"/>
  <c r="N1049" i="6"/>
  <c r="O1049" i="6"/>
  <c r="M1050" i="6"/>
  <c r="N1050" i="6"/>
  <c r="O1050" i="6"/>
  <c r="M1051" i="6"/>
  <c r="N1051" i="6"/>
  <c r="O1051" i="6"/>
  <c r="M1052" i="6"/>
  <c r="N1052" i="6"/>
  <c r="O1052" i="6"/>
  <c r="M1053" i="6"/>
  <c r="N1053" i="6"/>
  <c r="O1053" i="6"/>
  <c r="M1054" i="6"/>
  <c r="N1054" i="6"/>
  <c r="O1054" i="6"/>
  <c r="M1055" i="6"/>
  <c r="N1055" i="6"/>
  <c r="O1055" i="6"/>
  <c r="M1056" i="6"/>
  <c r="N1056" i="6"/>
  <c r="L728" i="12" s="1"/>
  <c r="O1056" i="6"/>
  <c r="M728" i="12" s="1"/>
  <c r="M1057" i="6"/>
  <c r="N1057" i="6"/>
  <c r="O1057" i="6"/>
  <c r="M9" i="6"/>
  <c r="N9" i="6"/>
  <c r="O9" i="6"/>
  <c r="M654" i="6"/>
  <c r="N654" i="6"/>
  <c r="O654" i="6"/>
  <c r="M182" i="6"/>
  <c r="N182" i="6"/>
  <c r="O182" i="6"/>
  <c r="M24" i="6"/>
  <c r="N24" i="6"/>
  <c r="O24" i="6"/>
  <c r="M400" i="6"/>
  <c r="N400" i="6"/>
  <c r="O400" i="6"/>
  <c r="M1008" i="6"/>
  <c r="N1008" i="6"/>
  <c r="O1008" i="6"/>
  <c r="M146" i="6"/>
  <c r="N146" i="6"/>
  <c r="O146" i="6"/>
  <c r="M880" i="6"/>
  <c r="N880" i="6"/>
  <c r="O880" i="6"/>
  <c r="M257" i="6"/>
  <c r="N257" i="6"/>
  <c r="O257" i="6"/>
  <c r="M662" i="6"/>
  <c r="N662" i="6"/>
  <c r="O662" i="6"/>
  <c r="M37" i="6"/>
  <c r="N37" i="6"/>
  <c r="O37" i="6"/>
  <c r="M122" i="6"/>
  <c r="N122" i="6"/>
  <c r="O122" i="6"/>
  <c r="M192" i="6"/>
  <c r="N192" i="6"/>
  <c r="O192" i="6"/>
  <c r="M649" i="6"/>
  <c r="N649" i="6"/>
  <c r="O649" i="6"/>
  <c r="M947" i="6"/>
  <c r="N947" i="6"/>
  <c r="O947" i="6"/>
  <c r="M876" i="6"/>
  <c r="N876" i="6"/>
  <c r="O876" i="6"/>
  <c r="M141" i="6"/>
  <c r="N141" i="6"/>
  <c r="O141" i="6"/>
  <c r="M93" i="6"/>
  <c r="N93" i="6"/>
  <c r="O93" i="6"/>
  <c r="M433" i="6"/>
  <c r="N433" i="6"/>
  <c r="O433" i="6"/>
  <c r="M924" i="12" s="1"/>
  <c r="M164" i="6"/>
  <c r="N164" i="6"/>
  <c r="L1049" i="12" s="1"/>
  <c r="O164" i="6"/>
  <c r="M1058" i="6"/>
  <c r="N1058" i="6"/>
  <c r="O1058" i="6"/>
  <c r="M616" i="6"/>
  <c r="N616" i="6"/>
  <c r="O616" i="6"/>
  <c r="M166" i="6"/>
  <c r="N166" i="6"/>
  <c r="O166" i="6"/>
  <c r="M266" i="6"/>
  <c r="N266" i="6"/>
  <c r="L989" i="12" s="1"/>
  <c r="O266" i="6"/>
  <c r="M528" i="6"/>
  <c r="N528" i="6"/>
  <c r="O528" i="6"/>
  <c r="M197" i="6"/>
  <c r="N197" i="6"/>
  <c r="O197" i="6"/>
  <c r="M1059" i="6"/>
  <c r="N1059" i="6"/>
  <c r="O1059" i="6"/>
  <c r="M92" i="6"/>
  <c r="N92" i="6"/>
  <c r="O92" i="6"/>
  <c r="M168" i="6"/>
  <c r="N168" i="6"/>
  <c r="O168" i="6"/>
  <c r="M577" i="6"/>
  <c r="N577" i="6"/>
  <c r="O577" i="6"/>
  <c r="M593" i="6"/>
  <c r="N593" i="6"/>
  <c r="O593" i="6"/>
  <c r="M5" i="6"/>
  <c r="N5" i="6"/>
  <c r="O5" i="6"/>
  <c r="M318" i="6"/>
  <c r="N318" i="6"/>
  <c r="O318" i="6"/>
  <c r="M889" i="6"/>
  <c r="N889" i="6"/>
  <c r="O889" i="6"/>
  <c r="M801" i="6"/>
  <c r="N801" i="6"/>
  <c r="O801" i="6"/>
  <c r="M18" i="6"/>
  <c r="N18" i="6"/>
  <c r="L1104" i="12" s="1"/>
  <c r="O18" i="6"/>
  <c r="M742" i="6"/>
  <c r="N742" i="6"/>
  <c r="O742" i="6"/>
  <c r="M102" i="6"/>
  <c r="N102" i="6"/>
  <c r="O102" i="6"/>
  <c r="M128" i="6"/>
  <c r="N128" i="6"/>
  <c r="O128" i="6"/>
  <c r="M560" i="6"/>
  <c r="N560" i="6"/>
  <c r="O560" i="6"/>
  <c r="M669" i="6"/>
  <c r="N669" i="6"/>
  <c r="O669" i="6"/>
  <c r="M252" i="6"/>
  <c r="N252" i="6"/>
  <c r="O252" i="6"/>
  <c r="O939" i="6"/>
  <c r="O936" i="6"/>
  <c r="O250" i="6"/>
  <c r="M691" i="6"/>
  <c r="N691" i="6"/>
  <c r="L1456" i="12" s="1"/>
  <c r="O691" i="6"/>
  <c r="M673" i="6"/>
  <c r="N673" i="6"/>
  <c r="O673" i="6"/>
  <c r="M635" i="6"/>
  <c r="N635" i="6"/>
  <c r="O635" i="6"/>
  <c r="M574" i="6"/>
  <c r="N574" i="6"/>
  <c r="O574" i="6"/>
  <c r="M8" i="6"/>
  <c r="N8" i="6"/>
  <c r="O8" i="6"/>
  <c r="M699" i="6"/>
  <c r="N699" i="6"/>
  <c r="O699" i="6"/>
  <c r="M581" i="6"/>
  <c r="N581" i="6"/>
  <c r="O581" i="6"/>
  <c r="M96" i="6"/>
  <c r="N96" i="6"/>
  <c r="L645" i="12" s="1"/>
  <c r="O96" i="6"/>
  <c r="M480" i="6"/>
  <c r="N480" i="6"/>
  <c r="L979" i="12" s="1"/>
  <c r="O480" i="6"/>
  <c r="M550" i="6"/>
  <c r="N550" i="6"/>
  <c r="O550" i="6"/>
  <c r="M240" i="6"/>
  <c r="N240" i="6"/>
  <c r="O240" i="6"/>
  <c r="M646" i="6"/>
  <c r="N646" i="6"/>
  <c r="O646" i="6"/>
  <c r="M512" i="6"/>
  <c r="N512" i="6"/>
  <c r="O512" i="6"/>
  <c r="M413" i="6"/>
  <c r="N413" i="6"/>
  <c r="O413" i="6"/>
  <c r="M543" i="6"/>
  <c r="N543" i="6"/>
  <c r="O543" i="6"/>
  <c r="M489" i="6"/>
  <c r="N489" i="6"/>
  <c r="O489" i="6"/>
  <c r="M85" i="6"/>
  <c r="N85" i="6"/>
  <c r="L652" i="12" s="1"/>
  <c r="O85" i="6"/>
  <c r="M310" i="6"/>
  <c r="N310" i="6"/>
  <c r="O310" i="6"/>
  <c r="M761" i="6"/>
  <c r="N761" i="6"/>
  <c r="O761" i="6"/>
  <c r="O790" i="6"/>
  <c r="O786" i="6"/>
  <c r="M37" i="12" s="1"/>
  <c r="O754" i="6"/>
  <c r="O749" i="6"/>
  <c r="M103" i="6"/>
  <c r="N103" i="6"/>
  <c r="O103" i="6"/>
  <c r="M587" i="6"/>
  <c r="N587" i="6"/>
  <c r="O587" i="6"/>
  <c r="M389" i="6"/>
  <c r="N389" i="6"/>
  <c r="O389" i="6"/>
  <c r="M1013" i="6"/>
  <c r="N1013" i="6"/>
  <c r="O1013" i="6"/>
  <c r="M739" i="6"/>
  <c r="N739" i="6"/>
  <c r="O739" i="6"/>
  <c r="M409" i="6"/>
  <c r="N409" i="6"/>
  <c r="O409" i="6"/>
  <c r="M588" i="6"/>
  <c r="N588" i="6"/>
  <c r="O588" i="6"/>
  <c r="M448" i="6"/>
  <c r="N448" i="6"/>
  <c r="O448" i="6"/>
  <c r="M329" i="6"/>
  <c r="N329" i="6"/>
  <c r="O329" i="6"/>
  <c r="M1027" i="6"/>
  <c r="N1027" i="6"/>
  <c r="O1027" i="6"/>
  <c r="M888" i="6"/>
  <c r="N888" i="6"/>
  <c r="O888" i="6"/>
  <c r="M201" i="6"/>
  <c r="N201" i="6"/>
  <c r="O201" i="6"/>
  <c r="M797" i="6"/>
  <c r="N797" i="6"/>
  <c r="O797" i="6"/>
  <c r="M633" i="6"/>
  <c r="N633" i="6"/>
  <c r="O633" i="6"/>
  <c r="M184" i="6"/>
  <c r="N184" i="6"/>
  <c r="O184" i="6"/>
  <c r="M343" i="6"/>
  <c r="N343" i="6"/>
  <c r="O343" i="6"/>
  <c r="M1060" i="6"/>
  <c r="N1060" i="6"/>
  <c r="O1060" i="6"/>
  <c r="M185" i="6"/>
  <c r="N185" i="6"/>
  <c r="O185" i="6"/>
  <c r="M1519" i="12" s="1"/>
  <c r="M1061" i="6"/>
  <c r="N1061" i="6"/>
  <c r="O1061" i="6"/>
  <c r="M545" i="6"/>
  <c r="N545" i="6"/>
  <c r="O545" i="6"/>
  <c r="M700" i="6"/>
  <c r="N700" i="6"/>
  <c r="O700" i="6"/>
  <c r="M949" i="6"/>
  <c r="N949" i="6"/>
  <c r="O949" i="6"/>
  <c r="M1062" i="6"/>
  <c r="N1062" i="6"/>
  <c r="O1062" i="6"/>
  <c r="M1063" i="6"/>
  <c r="N1063" i="6"/>
  <c r="O1063" i="6"/>
  <c r="M179" i="6"/>
  <c r="N179" i="6"/>
  <c r="O179" i="6"/>
  <c r="M11" i="6"/>
  <c r="N11" i="6"/>
  <c r="O11" i="6"/>
  <c r="M4" i="6"/>
  <c r="N4" i="6"/>
  <c r="O4" i="6"/>
  <c r="M809" i="12" s="1"/>
  <c r="M1064" i="6"/>
  <c r="N1064" i="6"/>
  <c r="O1064" i="6"/>
  <c r="M871" i="12"/>
  <c r="M330" i="6"/>
  <c r="N330" i="6"/>
  <c r="O330" i="6"/>
  <c r="M913" i="6"/>
  <c r="N913" i="6"/>
  <c r="O913" i="6"/>
  <c r="M807" i="6"/>
  <c r="N807" i="6"/>
  <c r="O807" i="6"/>
  <c r="M438" i="6"/>
  <c r="N438" i="6"/>
  <c r="O438" i="6"/>
  <c r="M777" i="6"/>
  <c r="N777" i="6"/>
  <c r="O777" i="6"/>
  <c r="M255" i="6"/>
  <c r="N255" i="6"/>
  <c r="O255" i="6"/>
  <c r="M668" i="6"/>
  <c r="N668" i="6"/>
  <c r="O668" i="6"/>
  <c r="M948" i="12" s="1"/>
  <c r="M30" i="6"/>
  <c r="N30" i="6"/>
  <c r="O30" i="6"/>
  <c r="M1174" i="12" s="1"/>
  <c r="M416" i="6"/>
  <c r="N416" i="6"/>
  <c r="O416" i="6"/>
  <c r="M711" i="6"/>
  <c r="N711" i="6"/>
  <c r="O711" i="6"/>
  <c r="M336" i="6"/>
  <c r="N336" i="6"/>
  <c r="O336" i="6"/>
  <c r="M302" i="6"/>
  <c r="N302" i="6"/>
  <c r="O302" i="6"/>
  <c r="M371" i="6"/>
  <c r="N371" i="6"/>
  <c r="N915" i="6"/>
  <c r="N912" i="6"/>
  <c r="N244" i="6"/>
  <c r="N242" i="6"/>
  <c r="O371" i="6"/>
  <c r="M760" i="6"/>
  <c r="N760" i="6"/>
  <c r="O760" i="6"/>
  <c r="M193" i="6"/>
  <c r="N193" i="6"/>
  <c r="O193" i="6"/>
  <c r="M551" i="6"/>
  <c r="N551" i="6"/>
  <c r="O551" i="6"/>
  <c r="M1065" i="6"/>
  <c r="N1065" i="6"/>
  <c r="L798" i="12" s="1"/>
  <c r="N927" i="6"/>
  <c r="N924" i="6"/>
  <c r="N248" i="6"/>
  <c r="N246" i="6"/>
  <c r="O1065" i="6"/>
  <c r="M538" i="6"/>
  <c r="N538" i="6"/>
  <c r="O538" i="6"/>
  <c r="M401" i="6"/>
  <c r="N401" i="6"/>
  <c r="O401" i="6"/>
  <c r="M246" i="6"/>
  <c r="O246" i="6"/>
  <c r="M175" i="6"/>
  <c r="N175" i="6"/>
  <c r="O175" i="6"/>
  <c r="M47" i="6"/>
  <c r="N47" i="6"/>
  <c r="O47" i="6"/>
  <c r="M76" i="6"/>
  <c r="N76" i="6"/>
  <c r="O76" i="6"/>
  <c r="M328" i="6"/>
  <c r="N328" i="6"/>
  <c r="O328" i="6"/>
  <c r="M479" i="6"/>
  <c r="N479" i="6"/>
  <c r="L974" i="12" s="1"/>
  <c r="O479" i="6"/>
  <c r="M38" i="6"/>
  <c r="N38" i="6"/>
  <c r="O38" i="6"/>
  <c r="M147" i="6"/>
  <c r="N147" i="6"/>
  <c r="O147" i="6"/>
  <c r="M72" i="6"/>
  <c r="N72" i="6"/>
  <c r="O72" i="6"/>
  <c r="M1066" i="6"/>
  <c r="N1066" i="6"/>
  <c r="O1066" i="6"/>
  <c r="M17" i="6"/>
  <c r="N17" i="6"/>
  <c r="O17" i="6"/>
  <c r="M418" i="6"/>
  <c r="N418" i="6"/>
  <c r="O418" i="6"/>
  <c r="M320" i="6"/>
  <c r="N320" i="6"/>
  <c r="O320" i="6"/>
  <c r="M370" i="6"/>
  <c r="N370" i="6"/>
  <c r="O370" i="6"/>
  <c r="M435" i="6"/>
  <c r="N435" i="6"/>
  <c r="O435" i="6"/>
  <c r="M274" i="6"/>
  <c r="N274" i="6"/>
  <c r="O274" i="6"/>
  <c r="M3" i="6"/>
  <c r="N3" i="6"/>
  <c r="L1232" i="12" s="1"/>
  <c r="O3" i="6"/>
  <c r="M237" i="6"/>
  <c r="N237" i="6"/>
  <c r="N992" i="6"/>
  <c r="N269" i="6"/>
  <c r="L914" i="12" s="1"/>
  <c r="O237" i="6"/>
  <c r="M1506" i="12" s="1"/>
  <c r="M513" i="6"/>
  <c r="N513" i="6"/>
  <c r="O513" i="6"/>
  <c r="M15" i="6"/>
  <c r="N15" i="6"/>
  <c r="L1054" i="12" s="1"/>
  <c r="O15" i="6"/>
  <c r="M250" i="6"/>
  <c r="N250" i="6"/>
  <c r="M26" i="6"/>
  <c r="N26" i="6"/>
  <c r="O26" i="6"/>
  <c r="M77" i="6"/>
  <c r="N77" i="6"/>
  <c r="O77" i="6"/>
  <c r="M248" i="6"/>
  <c r="O248" i="6"/>
  <c r="M109" i="6"/>
  <c r="N109" i="6"/>
  <c r="O109" i="6"/>
  <c r="M1012" i="6"/>
  <c r="N1012" i="6"/>
  <c r="O1012" i="6"/>
  <c r="M799" i="6"/>
  <c r="N799" i="6"/>
  <c r="O799" i="6"/>
  <c r="M88" i="6"/>
  <c r="N88" i="6"/>
  <c r="O88" i="6"/>
  <c r="M278" i="6"/>
  <c r="N278" i="6"/>
  <c r="O278" i="6"/>
  <c r="M67" i="6"/>
  <c r="N67" i="6"/>
  <c r="O67" i="6"/>
  <c r="M843" i="6"/>
  <c r="N843" i="6"/>
  <c r="O843" i="6"/>
  <c r="M750" i="6"/>
  <c r="N750" i="6"/>
  <c r="O750" i="6"/>
  <c r="M362" i="6"/>
  <c r="N362" i="6"/>
  <c r="O362" i="6"/>
  <c r="M58" i="6"/>
  <c r="N58" i="6"/>
  <c r="O58" i="6"/>
  <c r="M233" i="6"/>
  <c r="N233" i="6"/>
  <c r="L1337" i="12" s="1"/>
  <c r="O233" i="6"/>
  <c r="M82" i="6"/>
  <c r="N82" i="6"/>
  <c r="O82" i="6"/>
  <c r="M276" i="6"/>
  <c r="N276" i="6"/>
  <c r="M731" i="6"/>
  <c r="N731" i="6"/>
  <c r="O731" i="6"/>
  <c r="M23" i="6"/>
  <c r="N23" i="6"/>
  <c r="O23" i="6"/>
  <c r="M1282" i="12" s="1"/>
  <c r="M212" i="6"/>
  <c r="N212" i="6"/>
  <c r="O212" i="6"/>
  <c r="M405" i="6"/>
  <c r="N405" i="6"/>
  <c r="O405" i="6"/>
  <c r="M680" i="6"/>
  <c r="N680" i="6"/>
  <c r="O680" i="6"/>
  <c r="M165" i="6"/>
  <c r="N165" i="6"/>
  <c r="O165" i="6"/>
  <c r="M27" i="6"/>
  <c r="N27" i="6"/>
  <c r="O27" i="6"/>
  <c r="M1587" i="12" s="1"/>
  <c r="M603" i="6"/>
  <c r="N603" i="6"/>
  <c r="O603" i="6"/>
  <c r="M180" i="6"/>
  <c r="N180" i="6"/>
  <c r="O180" i="6"/>
  <c r="M652" i="6"/>
  <c r="N652" i="6"/>
  <c r="O652" i="6"/>
  <c r="M882" i="12" s="1"/>
  <c r="M410" i="6"/>
  <c r="N410" i="6"/>
  <c r="O410" i="6"/>
  <c r="M265" i="6"/>
  <c r="N265" i="6"/>
  <c r="O265" i="6"/>
  <c r="M305" i="6"/>
  <c r="N305" i="6"/>
  <c r="O305" i="6"/>
  <c r="M392" i="6"/>
  <c r="N392" i="6"/>
  <c r="O392" i="6"/>
  <c r="M283" i="6"/>
  <c r="N283" i="6"/>
  <c r="O283" i="6"/>
  <c r="M847" i="6"/>
  <c r="N847" i="6"/>
  <c r="O847" i="6"/>
  <c r="M562" i="6"/>
  <c r="N562" i="6"/>
  <c r="O562" i="6"/>
  <c r="M363" i="6"/>
  <c r="N363" i="6"/>
  <c r="O363" i="6"/>
  <c r="M1565" i="12" s="1"/>
  <c r="M1067" i="6"/>
  <c r="N1067" i="6"/>
  <c r="O1067" i="6"/>
  <c r="M81" i="6"/>
  <c r="N81" i="6"/>
  <c r="O81" i="6"/>
  <c r="M694" i="6"/>
  <c r="N694" i="6"/>
  <c r="O694" i="6"/>
  <c r="M84" i="6"/>
  <c r="N84" i="6"/>
  <c r="O84" i="6"/>
  <c r="M1502" i="12" s="1"/>
  <c r="M684" i="6"/>
  <c r="N684" i="6"/>
  <c r="O684" i="6"/>
  <c r="M874" i="6"/>
  <c r="N874" i="6"/>
  <c r="O874" i="6"/>
  <c r="M544" i="6"/>
  <c r="N544" i="6"/>
  <c r="O544" i="6"/>
  <c r="M564" i="6"/>
  <c r="N564" i="6"/>
  <c r="O564" i="6"/>
  <c r="M948" i="6"/>
  <c r="N948" i="6"/>
  <c r="O948" i="6"/>
  <c r="M314" i="6"/>
  <c r="N314" i="6"/>
  <c r="O314" i="6"/>
  <c r="M74" i="6"/>
  <c r="N74" i="6"/>
  <c r="O74" i="6"/>
  <c r="M627" i="6"/>
  <c r="N627" i="6"/>
  <c r="O627" i="6"/>
  <c r="M633" i="12" s="1"/>
  <c r="M454" i="6"/>
  <c r="N454" i="6"/>
  <c r="O454" i="6"/>
  <c r="M366" i="6"/>
  <c r="N366" i="6"/>
  <c r="O366" i="6"/>
  <c r="M1068" i="6"/>
  <c r="N1068" i="6"/>
  <c r="O1068" i="6"/>
  <c r="M655" i="6"/>
  <c r="N655" i="6"/>
  <c r="O655" i="6"/>
  <c r="M78" i="6"/>
  <c r="N78" i="6"/>
  <c r="O78" i="6"/>
  <c r="M885" i="6"/>
  <c r="N885" i="6"/>
  <c r="O885" i="6"/>
  <c r="M1069" i="6"/>
  <c r="N1069" i="6"/>
  <c r="O1069" i="6"/>
  <c r="M247" i="6"/>
  <c r="N247" i="6"/>
  <c r="O247" i="6"/>
  <c r="M369" i="6"/>
  <c r="N369" i="6"/>
  <c r="O369" i="6"/>
  <c r="M40" i="6"/>
  <c r="N40" i="6"/>
  <c r="O40" i="6"/>
  <c r="M703" i="6"/>
  <c r="N703" i="6"/>
  <c r="O703" i="6"/>
  <c r="M295" i="6"/>
  <c r="N295" i="6"/>
  <c r="O295" i="6"/>
  <c r="M790" i="12" s="1"/>
  <c r="M993" i="6"/>
  <c r="N993" i="6"/>
  <c r="O993" i="6"/>
  <c r="M408" i="6"/>
  <c r="N408" i="6"/>
  <c r="O408" i="6"/>
  <c r="M549" i="6"/>
  <c r="N549" i="6"/>
  <c r="O549" i="6"/>
  <c r="M557" i="6"/>
  <c r="N557" i="6"/>
  <c r="O557" i="6"/>
  <c r="M1555" i="12" s="1"/>
  <c r="M1070" i="6"/>
  <c r="N1070" i="6"/>
  <c r="O1070" i="6"/>
  <c r="M385" i="6"/>
  <c r="N385" i="6"/>
  <c r="O385" i="6"/>
  <c r="M97" i="6"/>
  <c r="N97" i="6"/>
  <c r="O97" i="6"/>
  <c r="M695" i="6"/>
  <c r="N695" i="6"/>
  <c r="O695" i="6"/>
  <c r="M792" i="12" s="1"/>
  <c r="M327" i="6"/>
  <c r="N327" i="6"/>
  <c r="O327" i="6"/>
  <c r="M157" i="6"/>
  <c r="O157" i="6"/>
  <c r="M239" i="6"/>
  <c r="N239" i="6"/>
  <c r="O239" i="6"/>
  <c r="M461" i="6"/>
  <c r="N461" i="6"/>
  <c r="O461" i="6"/>
  <c r="M872" i="6"/>
  <c r="N872" i="6"/>
  <c r="O872" i="6"/>
  <c r="M540" i="6"/>
  <c r="N540" i="6"/>
  <c r="O540" i="6"/>
  <c r="M272" i="6"/>
  <c r="N272" i="6"/>
  <c r="O272" i="6"/>
  <c r="M906" i="6"/>
  <c r="N906" i="6"/>
  <c r="O906" i="6"/>
  <c r="M567" i="6"/>
  <c r="N567" i="6"/>
  <c r="O567" i="6"/>
  <c r="M133" i="6"/>
  <c r="N133" i="6"/>
  <c r="O133" i="6"/>
  <c r="M322" i="6"/>
  <c r="N322" i="6"/>
  <c r="O322" i="6"/>
  <c r="M912" i="6"/>
  <c r="O912" i="6"/>
  <c r="M317" i="6"/>
  <c r="N317" i="6"/>
  <c r="O317" i="6"/>
  <c r="M753" i="6"/>
  <c r="N753" i="6"/>
  <c r="O753" i="6"/>
  <c r="M707" i="6"/>
  <c r="N707" i="6"/>
  <c r="O707" i="6"/>
  <c r="M558" i="6"/>
  <c r="N558" i="6"/>
  <c r="L740" i="12" s="1"/>
  <c r="O558" i="6"/>
  <c r="M171" i="6"/>
  <c r="N171" i="6"/>
  <c r="O171" i="6"/>
  <c r="M119" i="6"/>
  <c r="N119" i="6"/>
  <c r="L1498" i="12" s="1"/>
  <c r="O119" i="6"/>
  <c r="M1449" i="12" s="1"/>
  <c r="M553" i="6"/>
  <c r="N553" i="6"/>
  <c r="O553" i="6"/>
  <c r="M196" i="6"/>
  <c r="N196" i="6"/>
  <c r="O196" i="6"/>
  <c r="M228" i="6"/>
  <c r="N228" i="6"/>
  <c r="L1484" i="12" s="1"/>
  <c r="O228" i="6"/>
  <c r="M419" i="6"/>
  <c r="N419" i="6"/>
  <c r="O419" i="6"/>
  <c r="M532" i="6"/>
  <c r="N532" i="6"/>
  <c r="O532" i="6"/>
  <c r="M745" i="6"/>
  <c r="N745" i="6"/>
  <c r="O745" i="6"/>
  <c r="M595" i="6"/>
  <c r="N595" i="6"/>
  <c r="O595" i="6"/>
  <c r="M529" i="6"/>
  <c r="N529" i="6"/>
  <c r="O529" i="6"/>
  <c r="M429" i="6"/>
  <c r="N429" i="6"/>
  <c r="O429" i="6"/>
  <c r="M1071" i="6"/>
  <c r="N1071" i="6"/>
  <c r="M610" i="6"/>
  <c r="N610" i="6"/>
  <c r="O610" i="6"/>
  <c r="M1508" i="12" s="1"/>
  <c r="M224" i="6"/>
  <c r="N224" i="6"/>
  <c r="O224" i="6"/>
  <c r="M495" i="6"/>
  <c r="N495" i="6"/>
  <c r="O495" i="6"/>
  <c r="M524" i="6"/>
  <c r="N524" i="6"/>
  <c r="O524" i="6"/>
  <c r="M498" i="6"/>
  <c r="N498" i="6"/>
  <c r="O498" i="6"/>
  <c r="M1700" i="12" s="1"/>
  <c r="M778" i="6"/>
  <c r="N778" i="6"/>
  <c r="O778" i="6"/>
  <c r="M321" i="6"/>
  <c r="N321" i="6"/>
  <c r="O321" i="6"/>
  <c r="O1259" i="6"/>
  <c r="O1255" i="6"/>
  <c r="O313" i="6"/>
  <c r="M388" i="6"/>
  <c r="N388" i="6"/>
  <c r="O388" i="6"/>
  <c r="M612" i="6"/>
  <c r="N612" i="6"/>
  <c r="O612" i="6"/>
  <c r="M279" i="6"/>
  <c r="N279" i="6"/>
  <c r="M263" i="6"/>
  <c r="N263" i="6"/>
  <c r="O263" i="6"/>
  <c r="M286" i="6"/>
  <c r="N286" i="6"/>
  <c r="O286" i="6"/>
  <c r="M209" i="6"/>
  <c r="N209" i="6"/>
  <c r="O209" i="6"/>
  <c r="M244" i="6"/>
  <c r="O244" i="6"/>
  <c r="M353" i="6"/>
  <c r="N353" i="6"/>
  <c r="O353" i="6"/>
  <c r="M1072" i="6"/>
  <c r="N1072" i="6"/>
  <c r="O1072" i="6"/>
  <c r="M242" i="6"/>
  <c r="O242" i="6"/>
  <c r="M1048" i="12" s="1"/>
  <c r="M62" i="6"/>
  <c r="N62" i="6"/>
  <c r="O62" i="6"/>
  <c r="M172" i="6"/>
  <c r="N172" i="6"/>
  <c r="O172" i="6"/>
  <c r="M423" i="6"/>
  <c r="N423" i="6"/>
  <c r="O423" i="6"/>
  <c r="M348" i="6"/>
  <c r="N348" i="6"/>
  <c r="O348" i="6"/>
  <c r="M154" i="6"/>
  <c r="N154" i="6"/>
  <c r="O154" i="6"/>
  <c r="M1251" i="12" s="1"/>
  <c r="M64" i="6"/>
  <c r="N64" i="6"/>
  <c r="L1136" i="12" s="1"/>
  <c r="O64" i="6"/>
  <c r="M1073" i="6"/>
  <c r="N1073" i="6"/>
  <c r="O1073" i="6"/>
  <c r="M20" i="6"/>
  <c r="N20" i="6"/>
  <c r="N393" i="6"/>
  <c r="N391" i="6"/>
  <c r="O20" i="6"/>
  <c r="M1074" i="6"/>
  <c r="N1074" i="6"/>
  <c r="L266" i="12" s="1"/>
  <c r="M10" i="6"/>
  <c r="N10" i="6"/>
  <c r="O10" i="6"/>
  <c r="M396" i="6"/>
  <c r="N396" i="6"/>
  <c r="O396" i="6"/>
  <c r="M523" i="6"/>
  <c r="N523" i="6"/>
  <c r="O523" i="6"/>
  <c r="M293" i="6"/>
  <c r="N293" i="6"/>
  <c r="O293" i="6"/>
  <c r="M12" i="6"/>
  <c r="N12" i="6"/>
  <c r="O12" i="6"/>
  <c r="M296" i="6"/>
  <c r="N296" i="6"/>
  <c r="O296" i="6"/>
  <c r="M112" i="6"/>
  <c r="N112" i="6"/>
  <c r="O112" i="6"/>
  <c r="M473" i="6"/>
  <c r="N473" i="6"/>
  <c r="O473" i="6"/>
  <c r="M482" i="6"/>
  <c r="N482" i="6"/>
  <c r="O482" i="6"/>
  <c r="O953" i="6"/>
  <c r="M404" i="6"/>
  <c r="N404" i="6"/>
  <c r="O404" i="6"/>
  <c r="M13" i="6"/>
  <c r="N13" i="6"/>
  <c r="O13" i="6"/>
  <c r="M357" i="6"/>
  <c r="N357" i="6"/>
  <c r="O357" i="6"/>
  <c r="M134" i="6"/>
  <c r="N134" i="6"/>
  <c r="O134" i="6"/>
  <c r="M1075" i="6"/>
  <c r="N1075" i="6"/>
  <c r="O1075" i="6"/>
  <c r="M250" i="12" s="1"/>
  <c r="M608" i="6"/>
  <c r="N608" i="6"/>
  <c r="O608" i="6"/>
  <c r="M51" i="6"/>
  <c r="N51" i="6"/>
  <c r="M930" i="6"/>
  <c r="N930" i="6"/>
  <c r="O930" i="6"/>
  <c r="M527" i="6"/>
  <c r="N527" i="6"/>
  <c r="O527" i="6"/>
  <c r="M624" i="6"/>
  <c r="N624" i="6"/>
  <c r="L1458" i="12" s="1"/>
  <c r="O624" i="6"/>
  <c r="M929" i="6"/>
  <c r="N929" i="6"/>
  <c r="O929" i="6"/>
  <c r="M73" i="6"/>
  <c r="N73" i="6"/>
  <c r="O73" i="6"/>
  <c r="M216" i="6"/>
  <c r="N216" i="6"/>
  <c r="O216" i="6"/>
  <c r="M304" i="6"/>
  <c r="N304" i="6"/>
  <c r="O304" i="6"/>
  <c r="M1076" i="6"/>
  <c r="N1076" i="6"/>
  <c r="O1076" i="6"/>
  <c r="M822" i="6"/>
  <c r="N822" i="6"/>
  <c r="O822" i="6"/>
  <c r="M367" i="6"/>
  <c r="N367" i="6"/>
  <c r="L839" i="12" s="1"/>
  <c r="O367" i="6"/>
  <c r="M35" i="6"/>
  <c r="N35" i="6"/>
  <c r="L1387" i="12" s="1"/>
  <c r="O35" i="6"/>
  <c r="M460" i="6"/>
  <c r="N460" i="6"/>
  <c r="O460" i="6"/>
  <c r="M642" i="6"/>
  <c r="N642" i="6"/>
  <c r="O642" i="6"/>
  <c r="M980" i="6"/>
  <c r="N980" i="6"/>
  <c r="O980" i="6"/>
  <c r="M636" i="6"/>
  <c r="N636" i="6"/>
  <c r="L1301" i="12" s="1"/>
  <c r="O636" i="6"/>
  <c r="O425" i="6"/>
  <c r="O424" i="6"/>
  <c r="O100" i="6"/>
  <c r="M1077" i="6"/>
  <c r="N1077" i="6"/>
  <c r="O1077" i="6"/>
  <c r="M763" i="6"/>
  <c r="N763" i="6"/>
  <c r="O763" i="6"/>
  <c r="M243" i="6"/>
  <c r="N243" i="6"/>
  <c r="M1078" i="6"/>
  <c r="N1078" i="6"/>
  <c r="L1148" i="12" s="1"/>
  <c r="O1078" i="6"/>
  <c r="M772" i="6"/>
  <c r="N772" i="6"/>
  <c r="O772" i="6"/>
  <c r="M829" i="6"/>
  <c r="N829" i="6"/>
  <c r="O829" i="6"/>
  <c r="M589" i="6"/>
  <c r="N589" i="6"/>
  <c r="O589" i="6"/>
  <c r="M814" i="12" s="1"/>
  <c r="M1079" i="6"/>
  <c r="N1079" i="6"/>
  <c r="O1079" i="6"/>
  <c r="M1080" i="6"/>
  <c r="N1080" i="6"/>
  <c r="O1080" i="6"/>
  <c r="M868" i="6"/>
  <c r="N868" i="6"/>
  <c r="O868" i="6"/>
  <c r="M617" i="6"/>
  <c r="N617" i="6"/>
  <c r="O617" i="6"/>
  <c r="M1065" i="12" s="1"/>
  <c r="M1081" i="6"/>
  <c r="N1081" i="6"/>
  <c r="O1081" i="6"/>
  <c r="M458" i="6"/>
  <c r="N458" i="6"/>
  <c r="O458" i="6"/>
  <c r="M1082" i="6"/>
  <c r="N1082" i="6"/>
  <c r="O1082" i="6"/>
  <c r="M1690" i="12" s="1"/>
  <c r="M960" i="6"/>
  <c r="N960" i="6"/>
  <c r="O960" i="6"/>
  <c r="M915" i="6"/>
  <c r="O915" i="6"/>
  <c r="M676" i="6"/>
  <c r="N676" i="6"/>
  <c r="O676" i="6"/>
  <c r="M1083" i="6"/>
  <c r="N1083" i="6"/>
  <c r="O1083" i="6"/>
  <c r="M685" i="6"/>
  <c r="N685" i="6"/>
  <c r="O685" i="6"/>
  <c r="M962" i="6"/>
  <c r="N962" i="6"/>
  <c r="O962" i="6"/>
  <c r="M969" i="6"/>
  <c r="N969" i="6"/>
  <c r="O969" i="6"/>
  <c r="M229" i="6"/>
  <c r="N229" i="6"/>
  <c r="O229" i="6"/>
  <c r="M508" i="6"/>
  <c r="N508" i="6"/>
  <c r="O508" i="6"/>
  <c r="M391" i="6"/>
  <c r="O391" i="6"/>
  <c r="M812" i="6"/>
  <c r="N812" i="6"/>
  <c r="N805" i="6"/>
  <c r="O812" i="6"/>
  <c r="M1084" i="6"/>
  <c r="N1084" i="6"/>
  <c r="O1084" i="6"/>
  <c r="M911" i="6"/>
  <c r="N911" i="6"/>
  <c r="O911" i="6"/>
  <c r="M474" i="6"/>
  <c r="N474" i="6"/>
  <c r="O474" i="6"/>
  <c r="M578" i="6"/>
  <c r="N578" i="6"/>
  <c r="O578" i="6"/>
  <c r="M754" i="6"/>
  <c r="N754" i="6"/>
  <c r="O80" i="6"/>
  <c r="O746" i="6"/>
  <c r="M298" i="6"/>
  <c r="N298" i="6"/>
  <c r="O298" i="6"/>
  <c r="M347" i="6"/>
  <c r="N347" i="6"/>
  <c r="O347" i="6"/>
  <c r="M721" i="6"/>
  <c r="N721" i="6"/>
  <c r="O721" i="6"/>
  <c r="M1085" i="6"/>
  <c r="N1085" i="6"/>
  <c r="O1085" i="6"/>
  <c r="M682" i="6"/>
  <c r="N682" i="6"/>
  <c r="O682" i="6"/>
  <c r="M1507" i="12" s="1"/>
  <c r="M463" i="6"/>
  <c r="N463" i="6"/>
  <c r="O463" i="6"/>
  <c r="M547" i="6"/>
  <c r="N547" i="6"/>
  <c r="O547" i="6"/>
  <c r="M28" i="6"/>
  <c r="N28" i="6"/>
  <c r="O28" i="6"/>
  <c r="M867" i="6"/>
  <c r="N867" i="6"/>
  <c r="O867" i="6"/>
  <c r="M1275" i="12" s="1"/>
  <c r="M837" i="6"/>
  <c r="N837" i="6"/>
  <c r="O837" i="6"/>
  <c r="M865" i="6"/>
  <c r="N865" i="6"/>
  <c r="O865" i="6"/>
  <c r="M1086" i="6"/>
  <c r="N1086" i="6"/>
  <c r="O1086" i="6"/>
  <c r="M656" i="6"/>
  <c r="N656" i="6"/>
  <c r="O656" i="6"/>
  <c r="M465" i="12" s="1"/>
  <c r="M1014" i="6"/>
  <c r="N1014" i="6"/>
  <c r="O1014" i="6"/>
  <c r="M991" i="6"/>
  <c r="N991" i="6"/>
  <c r="O991" i="6"/>
  <c r="M221" i="6"/>
  <c r="N221" i="6"/>
  <c r="O221" i="6"/>
  <c r="M866" i="6"/>
  <c r="N866" i="6"/>
  <c r="O866" i="6"/>
  <c r="M856" i="6"/>
  <c r="N856" i="6"/>
  <c r="O856" i="6"/>
  <c r="M879" i="6"/>
  <c r="N879" i="6"/>
  <c r="O879" i="6"/>
  <c r="M800" i="6"/>
  <c r="N800" i="6"/>
  <c r="O800" i="6"/>
  <c r="M956" i="6"/>
  <c r="N956" i="6"/>
  <c r="O956" i="6"/>
  <c r="M806" i="6"/>
  <c r="N806" i="6"/>
  <c r="O806" i="6"/>
  <c r="M687" i="6"/>
  <c r="N687" i="6"/>
  <c r="O687" i="6"/>
  <c r="M653" i="6"/>
  <c r="N653" i="6"/>
  <c r="O653" i="6"/>
  <c r="M234" i="6"/>
  <c r="N234" i="6"/>
  <c r="O234" i="6"/>
  <c r="M1625" i="12" s="1"/>
  <c r="M966" i="6"/>
  <c r="N966" i="6"/>
  <c r="O966" i="6"/>
  <c r="M1087" i="6"/>
  <c r="N1087" i="6"/>
  <c r="O1087" i="6"/>
  <c r="M440" i="6"/>
  <c r="N440" i="6"/>
  <c r="O440" i="6"/>
  <c r="M87" i="6"/>
  <c r="N87" i="6"/>
  <c r="O87" i="6"/>
  <c r="M953" i="12" s="1"/>
  <c r="M575" i="6"/>
  <c r="N575" i="6"/>
  <c r="O575" i="6"/>
  <c r="M922" i="6"/>
  <c r="N922" i="6"/>
  <c r="O922" i="6"/>
  <c r="M1088" i="6"/>
  <c r="N1088" i="6"/>
  <c r="O1088" i="6"/>
  <c r="M1089" i="6"/>
  <c r="N1089" i="6"/>
  <c r="O1089" i="6"/>
  <c r="M782" i="6"/>
  <c r="N782" i="6"/>
  <c r="O782" i="6"/>
  <c r="M421" i="6"/>
  <c r="N421" i="6"/>
  <c r="O421" i="6"/>
  <c r="M660" i="6"/>
  <c r="N660" i="6"/>
  <c r="O660" i="6"/>
  <c r="M52" i="6"/>
  <c r="N52" i="6"/>
  <c r="O52" i="6"/>
  <c r="M1612" i="12" s="1"/>
  <c r="M1090" i="6"/>
  <c r="N1090" i="6"/>
  <c r="O1090" i="6"/>
  <c r="M271" i="6"/>
  <c r="N271" i="6"/>
  <c r="O271" i="6"/>
  <c r="M846" i="6"/>
  <c r="N846" i="6"/>
  <c r="O846" i="6"/>
  <c r="M933" i="6"/>
  <c r="N933" i="6"/>
  <c r="O933" i="6"/>
  <c r="M971" i="6"/>
  <c r="N971" i="6"/>
  <c r="O971" i="6"/>
  <c r="M830" i="6"/>
  <c r="N830" i="6"/>
  <c r="O830" i="6"/>
  <c r="M712" i="6"/>
  <c r="N712" i="6"/>
  <c r="O712" i="6"/>
  <c r="M989" i="6"/>
  <c r="N989" i="6"/>
  <c r="O989" i="6"/>
  <c r="M1247" i="12" s="1"/>
  <c r="M475" i="6"/>
  <c r="N475" i="6"/>
  <c r="O475" i="6"/>
  <c r="M771" i="6"/>
  <c r="N771" i="6"/>
  <c r="O771" i="6"/>
  <c r="M583" i="6"/>
  <c r="N583" i="6"/>
  <c r="O583" i="6"/>
  <c r="M810" i="6"/>
  <c r="N810" i="6"/>
  <c r="O810" i="6"/>
  <c r="M142" i="12" s="1"/>
  <c r="M220" i="6"/>
  <c r="N220" i="6"/>
  <c r="O220" i="6"/>
  <c r="M816" i="6"/>
  <c r="N816" i="6"/>
  <c r="O816" i="6"/>
  <c r="M883" i="6"/>
  <c r="N883" i="6"/>
  <c r="O883" i="6"/>
  <c r="M483" i="6"/>
  <c r="N483" i="6"/>
  <c r="O483" i="6"/>
  <c r="M910" i="6"/>
  <c r="N910" i="6"/>
  <c r="O910" i="6"/>
  <c r="M702" i="6"/>
  <c r="N702" i="6"/>
  <c r="O702" i="6"/>
  <c r="M935" i="6"/>
  <c r="N935" i="6"/>
  <c r="O935" i="6"/>
  <c r="M1091" i="6"/>
  <c r="N1091" i="6"/>
  <c r="O1091" i="6"/>
  <c r="M964" i="6"/>
  <c r="N964" i="6"/>
  <c r="O964" i="6"/>
  <c r="M708" i="6"/>
  <c r="N708" i="6"/>
  <c r="O708" i="6"/>
  <c r="M414" i="6"/>
  <c r="N414" i="6"/>
  <c r="O414" i="6"/>
  <c r="M741" i="6"/>
  <c r="N741" i="6"/>
  <c r="O741" i="6"/>
  <c r="M1702" i="12" s="1"/>
  <c r="M704" i="6"/>
  <c r="N704" i="6"/>
  <c r="O704" i="6"/>
  <c r="M183" i="6"/>
  <c r="N183" i="6"/>
  <c r="O183" i="6"/>
  <c r="M958" i="6"/>
  <c r="N958" i="6"/>
  <c r="O958" i="6"/>
  <c r="M835" i="6"/>
  <c r="N835" i="6"/>
  <c r="O835" i="6"/>
  <c r="M914" i="6"/>
  <c r="N914" i="6"/>
  <c r="O914" i="6"/>
  <c r="M303" i="6"/>
  <c r="N303" i="6"/>
  <c r="O303" i="6"/>
  <c r="M1092" i="6"/>
  <c r="N1092" i="6"/>
  <c r="O1092" i="6"/>
  <c r="M981" i="6"/>
  <c r="N981" i="6"/>
  <c r="O981" i="6"/>
  <c r="M31" i="6"/>
  <c r="N31" i="6"/>
  <c r="O31" i="6"/>
  <c r="M306" i="6"/>
  <c r="N306" i="6"/>
  <c r="O306" i="6"/>
  <c r="M982" i="6"/>
  <c r="N982" i="6"/>
  <c r="O982" i="6"/>
  <c r="O351" i="6"/>
  <c r="O349" i="6"/>
  <c r="O972" i="6"/>
  <c r="O967" i="6"/>
  <c r="M69" i="6"/>
  <c r="N69" i="6"/>
  <c r="O69" i="6"/>
  <c r="M1093" i="6"/>
  <c r="N1093" i="6"/>
  <c r="O1093" i="6"/>
  <c r="M747" i="6"/>
  <c r="N747" i="6"/>
  <c r="O747" i="6"/>
  <c r="M953" i="6"/>
  <c r="N953" i="6"/>
  <c r="M280" i="6"/>
  <c r="N280" i="6"/>
  <c r="O280" i="6"/>
  <c r="M615" i="6"/>
  <c r="N615" i="6"/>
  <c r="O615" i="6"/>
  <c r="M536" i="6"/>
  <c r="N536" i="6"/>
  <c r="O536" i="6"/>
  <c r="M857" i="6"/>
  <c r="N857" i="6"/>
  <c r="O857" i="6"/>
  <c r="M85" i="12" s="1"/>
  <c r="M927" i="6"/>
  <c r="O927" i="6"/>
  <c r="M507" i="6"/>
  <c r="N507" i="6"/>
  <c r="O507" i="6"/>
  <c r="M793" i="6"/>
  <c r="N793" i="6"/>
  <c r="O793" i="6"/>
  <c r="M137" i="6"/>
  <c r="N137" i="6"/>
  <c r="O137" i="6"/>
  <c r="M909" i="6"/>
  <c r="N909" i="6"/>
  <c r="O909" i="6"/>
  <c r="M124" i="6"/>
  <c r="N124" i="6"/>
  <c r="O124" i="6"/>
  <c r="M970" i="6"/>
  <c r="N970" i="6"/>
  <c r="O970" i="6"/>
  <c r="M430" i="6"/>
  <c r="N430" i="6"/>
  <c r="O430" i="6"/>
  <c r="M53" i="6"/>
  <c r="N53" i="6"/>
  <c r="O53" i="6"/>
  <c r="M1094" i="6"/>
  <c r="N1094" i="6"/>
  <c r="O1094" i="6"/>
  <c r="M1095" i="6"/>
  <c r="N1095" i="6"/>
  <c r="O1095" i="6"/>
  <c r="M838" i="6"/>
  <c r="N838" i="6"/>
  <c r="L1284" i="12" s="1"/>
  <c r="O838" i="6"/>
  <c r="M1096" i="6"/>
  <c r="N1096" i="6"/>
  <c r="O1096" i="6"/>
  <c r="M864" i="6"/>
  <c r="N864" i="6"/>
  <c r="O864" i="6"/>
  <c r="M977" i="6"/>
  <c r="N977" i="6"/>
  <c r="O977" i="6"/>
  <c r="M884" i="6"/>
  <c r="N884" i="6"/>
  <c r="O884" i="6"/>
  <c r="M809" i="6"/>
  <c r="N809" i="6"/>
  <c r="O809" i="6"/>
  <c r="M108" i="6"/>
  <c r="N108" i="6"/>
  <c r="O108" i="6"/>
  <c r="M875" i="6"/>
  <c r="N875" i="6"/>
  <c r="O875" i="6"/>
  <c r="M1097" i="6"/>
  <c r="N1097" i="6"/>
  <c r="O1097" i="6"/>
  <c r="M725" i="6"/>
  <c r="N725" i="6"/>
  <c r="O725" i="6"/>
  <c r="M420" i="6"/>
  <c r="N420" i="6"/>
  <c r="O420" i="6"/>
  <c r="M1098" i="6"/>
  <c r="N1098" i="6"/>
  <c r="L670" i="12" s="1"/>
  <c r="O1098" i="6"/>
  <c r="M858" i="6"/>
  <c r="N858" i="6"/>
  <c r="O858" i="6"/>
  <c r="M738" i="6"/>
  <c r="N738" i="6"/>
  <c r="O738" i="6"/>
  <c r="M1099" i="6"/>
  <c r="N1099" i="6"/>
  <c r="O1099" i="6"/>
  <c r="M200" i="6"/>
  <c r="N200" i="6"/>
  <c r="O200" i="6"/>
  <c r="M954" i="6"/>
  <c r="N954" i="6"/>
  <c r="O954" i="6"/>
  <c r="M542" i="6"/>
  <c r="N542" i="6"/>
  <c r="O542" i="6"/>
  <c r="M852" i="6"/>
  <c r="N852" i="6"/>
  <c r="O852" i="6"/>
  <c r="M211" i="6"/>
  <c r="N211" i="6"/>
  <c r="O211" i="6"/>
  <c r="M1100" i="6"/>
  <c r="N1100" i="6"/>
  <c r="O1100" i="6"/>
  <c r="M571" i="6"/>
  <c r="N571" i="6"/>
  <c r="O571" i="6"/>
  <c r="M459" i="6"/>
  <c r="N459" i="6"/>
  <c r="O459" i="6"/>
  <c r="M1101" i="6"/>
  <c r="N1101" i="6"/>
  <c r="O1101" i="6"/>
  <c r="M828" i="6"/>
  <c r="N828" i="6"/>
  <c r="O828" i="6"/>
  <c r="M354" i="6"/>
  <c r="N354" i="6"/>
  <c r="O354" i="6"/>
  <c r="M129" i="6"/>
  <c r="N129" i="6"/>
  <c r="L492" i="12" s="1"/>
  <c r="O129" i="6"/>
  <c r="M1102" i="6"/>
  <c r="N1102" i="6"/>
  <c r="O1102" i="6"/>
  <c r="M665" i="6"/>
  <c r="N665" i="6"/>
  <c r="O665" i="6"/>
  <c r="M217" i="6"/>
  <c r="N217" i="6"/>
  <c r="O217" i="6"/>
  <c r="M289" i="6"/>
  <c r="N289" i="6"/>
  <c r="O289" i="6"/>
  <c r="M403" i="6"/>
  <c r="N403" i="6"/>
  <c r="O403" i="6"/>
  <c r="M882" i="6"/>
  <c r="N882" i="6"/>
  <c r="O882" i="6"/>
  <c r="M1103" i="6"/>
  <c r="N1103" i="6"/>
  <c r="O1103" i="6"/>
  <c r="M290" i="6"/>
  <c r="N290" i="6"/>
  <c r="O290" i="6"/>
  <c r="M356" i="6"/>
  <c r="N356" i="6"/>
  <c r="O356" i="6"/>
  <c r="M950" i="6"/>
  <c r="N950" i="6"/>
  <c r="O950" i="6"/>
  <c r="M939" i="6"/>
  <c r="N939" i="6"/>
  <c r="M511" i="6"/>
  <c r="N511" i="6"/>
  <c r="O511" i="6"/>
  <c r="M457" i="6"/>
  <c r="N457" i="6"/>
  <c r="O457" i="6"/>
  <c r="M804" i="6"/>
  <c r="N804" i="6"/>
  <c r="O804" i="6"/>
  <c r="M155" i="6"/>
  <c r="N155" i="6"/>
  <c r="O155" i="6"/>
  <c r="M1104" i="6"/>
  <c r="N1104" i="6"/>
  <c r="O1104" i="6"/>
  <c r="M1105" i="6"/>
  <c r="N1105" i="6"/>
  <c r="O1105" i="6"/>
  <c r="M556" i="6"/>
  <c r="N556" i="6"/>
  <c r="O556" i="6"/>
  <c r="M690" i="6"/>
  <c r="N690" i="6"/>
  <c r="L1681" i="12" s="1"/>
  <c r="O690" i="6"/>
  <c r="M188" i="6"/>
  <c r="N188" i="6"/>
  <c r="O188" i="6"/>
  <c r="M1106" i="6"/>
  <c r="N1106" i="6"/>
  <c r="O1106" i="6"/>
  <c r="M755" i="6"/>
  <c r="N755" i="6"/>
  <c r="O755" i="6"/>
  <c r="M584" i="6"/>
  <c r="N584" i="6"/>
  <c r="L1022" i="12" s="1"/>
  <c r="O584" i="6"/>
  <c r="M1107" i="6"/>
  <c r="N1107" i="6"/>
  <c r="O1107" i="6"/>
  <c r="M840" i="6"/>
  <c r="N840" i="6"/>
  <c r="O840" i="6"/>
  <c r="M752" i="6"/>
  <c r="N752" i="6"/>
  <c r="O752" i="6"/>
  <c r="M104" i="6"/>
  <c r="N104" i="6"/>
  <c r="O104" i="6"/>
  <c r="M1108" i="6"/>
  <c r="N1108" i="6"/>
  <c r="O1108" i="6"/>
  <c r="O586" i="6"/>
  <c r="O582" i="6"/>
  <c r="M531" i="6"/>
  <c r="N531" i="6"/>
  <c r="O531" i="6"/>
  <c r="M870" i="6"/>
  <c r="N870" i="6"/>
  <c r="O870" i="6"/>
  <c r="M791" i="6"/>
  <c r="N791" i="6"/>
  <c r="O791" i="6"/>
  <c r="M341" i="6"/>
  <c r="N341" i="6"/>
  <c r="O341" i="6"/>
  <c r="M99" i="6"/>
  <c r="N99" i="6"/>
  <c r="O99" i="6"/>
  <c r="M1025" i="12" s="1"/>
  <c r="M227" i="6"/>
  <c r="N227" i="6"/>
  <c r="O227" i="6"/>
  <c r="M579" i="6"/>
  <c r="N579" i="6"/>
  <c r="O579" i="6"/>
  <c r="M497" i="6"/>
  <c r="N497" i="6"/>
  <c r="O497" i="6"/>
  <c r="M284" i="6"/>
  <c r="N284" i="6"/>
  <c r="O284" i="6"/>
  <c r="M590" i="6"/>
  <c r="N590" i="6"/>
  <c r="O590" i="6"/>
  <c r="M1015" i="6"/>
  <c r="N1015" i="6"/>
  <c r="O1015" i="6"/>
  <c r="M789" i="6"/>
  <c r="N789" i="6"/>
  <c r="O789" i="6"/>
  <c r="M675" i="6"/>
  <c r="N675" i="6"/>
  <c r="O675" i="6"/>
  <c r="M156" i="6"/>
  <c r="N156" i="6"/>
  <c r="O156" i="6"/>
  <c r="M123" i="6"/>
  <c r="N123" i="6"/>
  <c r="O123" i="6"/>
  <c r="M790" i="6"/>
  <c r="N790" i="6"/>
  <c r="M1109" i="6"/>
  <c r="N1109" i="6"/>
  <c r="O1109" i="6"/>
  <c r="M446" i="6"/>
  <c r="N446" i="6"/>
  <c r="O446" i="6"/>
  <c r="M107" i="6"/>
  <c r="N107" i="6"/>
  <c r="O107" i="6"/>
  <c r="M203" i="6"/>
  <c r="N203" i="6"/>
  <c r="O203" i="6"/>
  <c r="M596" i="6"/>
  <c r="N596" i="6"/>
  <c r="O596" i="6"/>
  <c r="M205" i="6"/>
  <c r="N205" i="6"/>
  <c r="N1024" i="6"/>
  <c r="N1021" i="6"/>
  <c r="N604" i="6"/>
  <c r="O205" i="6"/>
  <c r="M618" i="6"/>
  <c r="N618" i="6"/>
  <c r="O618" i="6"/>
  <c r="M1110" i="6"/>
  <c r="N1110" i="6"/>
  <c r="O1110" i="6"/>
  <c r="M586" i="6"/>
  <c r="N586" i="6"/>
  <c r="M1016" i="6"/>
  <c r="N1016" i="6"/>
  <c r="O1016" i="6"/>
  <c r="M535" i="6"/>
  <c r="N535" i="6"/>
  <c r="O535" i="6"/>
  <c r="M269" i="6"/>
  <c r="O269" i="6"/>
  <c r="M149" i="6"/>
  <c r="N149" i="6"/>
  <c r="O149" i="6"/>
  <c r="M1111" i="6"/>
  <c r="N1111" i="6"/>
  <c r="O1111" i="6"/>
  <c r="M45" i="6"/>
  <c r="N45" i="6"/>
  <c r="O45" i="6"/>
  <c r="M1112" i="6"/>
  <c r="N1112" i="6"/>
  <c r="O1112" i="6"/>
  <c r="O629" i="6"/>
  <c r="M628" i="6"/>
  <c r="N628" i="6"/>
  <c r="O628" i="6"/>
  <c r="M836" i="6"/>
  <c r="N836" i="6"/>
  <c r="L13" i="12" s="1"/>
  <c r="O836" i="6"/>
  <c r="M1113" i="6"/>
  <c r="N1113" i="6"/>
  <c r="O1113" i="6"/>
  <c r="M941" i="6"/>
  <c r="N941" i="6"/>
  <c r="O941" i="6"/>
  <c r="M325" i="6"/>
  <c r="N325" i="6"/>
  <c r="O325" i="6"/>
  <c r="M287" i="6"/>
  <c r="N287" i="6"/>
  <c r="N621" i="6"/>
  <c r="O287" i="6"/>
  <c r="M455" i="6"/>
  <c r="N455" i="6"/>
  <c r="O455" i="6"/>
  <c r="M467" i="6"/>
  <c r="N467" i="6"/>
  <c r="O467" i="6"/>
  <c r="M759" i="12" s="1"/>
  <c r="M377" i="6"/>
  <c r="N377" i="6"/>
  <c r="O377" i="6"/>
  <c r="M223" i="6"/>
  <c r="N223" i="6"/>
  <c r="O223" i="6"/>
  <c r="M723" i="6"/>
  <c r="N723" i="6"/>
  <c r="O723" i="6"/>
  <c r="M552" i="6"/>
  <c r="N552" i="6"/>
  <c r="O552" i="6"/>
  <c r="M928" i="6"/>
  <c r="N928" i="6"/>
  <c r="O928" i="6"/>
  <c r="M895" i="6"/>
  <c r="N895" i="6"/>
  <c r="O895" i="6"/>
  <c r="M1114" i="6"/>
  <c r="N1114" i="6"/>
  <c r="O1114" i="6"/>
  <c r="M811" i="6"/>
  <c r="N811" i="6"/>
  <c r="O811" i="6"/>
  <c r="M899" i="6"/>
  <c r="N899" i="6"/>
  <c r="O899" i="6"/>
  <c r="M631" i="6"/>
  <c r="N631" i="6"/>
  <c r="O631" i="6"/>
  <c r="M607" i="6"/>
  <c r="N607" i="6"/>
  <c r="O607" i="6"/>
  <c r="M757" i="6"/>
  <c r="N757" i="6"/>
  <c r="O757" i="6"/>
  <c r="M481" i="6"/>
  <c r="N481" i="6"/>
  <c r="O481" i="6"/>
  <c r="O650" i="6"/>
  <c r="O516" i="6"/>
  <c r="M1115" i="6"/>
  <c r="N1115" i="6"/>
  <c r="O1115" i="6"/>
  <c r="M904" i="6"/>
  <c r="N904" i="6"/>
  <c r="O904" i="6"/>
  <c r="M744" i="6"/>
  <c r="N744" i="6"/>
  <c r="O744" i="6"/>
  <c r="M181" i="6"/>
  <c r="N181" i="6"/>
  <c r="L1353" i="12" s="1"/>
  <c r="O181" i="6"/>
  <c r="M219" i="6"/>
  <c r="N219" i="6"/>
  <c r="O219" i="6"/>
  <c r="M262" i="6"/>
  <c r="N262" i="6"/>
  <c r="O262" i="6"/>
  <c r="M470" i="6"/>
  <c r="N470" i="6"/>
  <c r="O470" i="6"/>
  <c r="M383" i="6"/>
  <c r="N383" i="6"/>
  <c r="O383" i="6"/>
  <c r="M952" i="6"/>
  <c r="N952" i="6"/>
  <c r="O952" i="6"/>
  <c r="M832" i="6"/>
  <c r="N832" i="6"/>
  <c r="O832" i="6"/>
  <c r="M426" i="6"/>
  <c r="N426" i="6"/>
  <c r="O426" i="6"/>
  <c r="M1009" i="6"/>
  <c r="N1009" i="6"/>
  <c r="O1009" i="6"/>
  <c r="M859" i="6"/>
  <c r="N859" i="6"/>
  <c r="O859" i="6"/>
  <c r="M647" i="6"/>
  <c r="N647" i="6"/>
  <c r="O647" i="6"/>
  <c r="O1266" i="6"/>
  <c r="O1262" i="6"/>
  <c r="M710" i="6"/>
  <c r="N710" i="6"/>
  <c r="O710" i="6"/>
  <c r="M728" i="6"/>
  <c r="N728" i="6"/>
  <c r="O728" i="6"/>
  <c r="M848" i="6"/>
  <c r="N848" i="6"/>
  <c r="O848" i="6"/>
  <c r="M422" i="6"/>
  <c r="N422" i="6"/>
  <c r="O422" i="6"/>
  <c r="M291" i="6"/>
  <c r="N291" i="6"/>
  <c r="O291" i="6"/>
  <c r="M187" i="6"/>
  <c r="N187" i="6"/>
  <c r="O187" i="6"/>
  <c r="M955" i="6"/>
  <c r="N955" i="6"/>
  <c r="O955" i="6"/>
  <c r="M235" i="6"/>
  <c r="N235" i="6"/>
  <c r="O235" i="6"/>
  <c r="M143" i="6"/>
  <c r="N143" i="6"/>
  <c r="O143" i="6"/>
  <c r="M643" i="6"/>
  <c r="N643" i="6"/>
  <c r="O643" i="6"/>
  <c r="M926" i="6"/>
  <c r="N926" i="6"/>
  <c r="O926" i="6"/>
  <c r="M592" i="6"/>
  <c r="N592" i="6"/>
  <c r="O592" i="6"/>
  <c r="M360" i="6"/>
  <c r="N360" i="6"/>
  <c r="O360" i="6"/>
  <c r="O677" i="6"/>
  <c r="M361" i="6"/>
  <c r="N361" i="6"/>
  <c r="O361" i="6"/>
  <c r="M689" i="6"/>
  <c r="N689" i="6"/>
  <c r="O689" i="6"/>
  <c r="M114" i="6"/>
  <c r="N114" i="6"/>
  <c r="O114" i="6"/>
  <c r="M1080" i="12" s="1"/>
  <c r="M268" i="6"/>
  <c r="N268" i="6"/>
  <c r="L1137" i="12" s="1"/>
  <c r="O268" i="6"/>
  <c r="M985" i="6"/>
  <c r="N985" i="6"/>
  <c r="O985" i="6"/>
  <c r="M1116" i="6"/>
  <c r="N1116" i="6"/>
  <c r="N1353" i="6"/>
  <c r="N1349" i="6"/>
  <c r="O1116" i="6"/>
  <c r="M428" i="6"/>
  <c r="N428" i="6"/>
  <c r="O428" i="6"/>
  <c r="M1418" i="12" s="1"/>
  <c r="M16" i="6"/>
  <c r="N16" i="6"/>
  <c r="O16" i="6"/>
  <c r="M204" i="6"/>
  <c r="N204" i="6"/>
  <c r="O204" i="6"/>
  <c r="M637" i="6"/>
  <c r="N637" i="6"/>
  <c r="O637" i="6"/>
  <c r="O1155" i="6"/>
  <c r="O1152" i="6"/>
  <c r="O630" i="6"/>
  <c r="M113" i="6"/>
  <c r="N113" i="6"/>
  <c r="O113" i="6"/>
  <c r="M678" i="6"/>
  <c r="N678" i="6"/>
  <c r="O678" i="6"/>
  <c r="M908" i="6"/>
  <c r="N908" i="6"/>
  <c r="N316" i="6"/>
  <c r="N897" i="6"/>
  <c r="N887" i="6"/>
  <c r="O908" i="6"/>
  <c r="M194" i="6"/>
  <c r="N194" i="6"/>
  <c r="O194" i="6"/>
  <c r="M714" i="6"/>
  <c r="N714" i="6"/>
  <c r="O714" i="6"/>
  <c r="M774" i="6"/>
  <c r="N774" i="6"/>
  <c r="O774" i="6"/>
  <c r="M399" i="6"/>
  <c r="N399" i="6"/>
  <c r="O399" i="6"/>
  <c r="M1117" i="6"/>
  <c r="N1117" i="6"/>
  <c r="O1117" i="6"/>
  <c r="M696" i="6"/>
  <c r="N696" i="6"/>
  <c r="O696" i="6"/>
  <c r="M860" i="6"/>
  <c r="N860" i="6"/>
  <c r="O860" i="6"/>
  <c r="M896" i="6"/>
  <c r="N896" i="6"/>
  <c r="O896" i="6"/>
  <c r="M1471" i="12" s="1"/>
  <c r="M604" i="6"/>
  <c r="O604" i="6"/>
  <c r="M91" i="6"/>
  <c r="N91" i="6"/>
  <c r="O91" i="6"/>
  <c r="M833" i="6"/>
  <c r="N833" i="6"/>
  <c r="O833" i="6"/>
  <c r="M998" i="6"/>
  <c r="N998" i="6"/>
  <c r="O998" i="6"/>
  <c r="M679" i="6"/>
  <c r="N679" i="6"/>
  <c r="O679" i="6"/>
  <c r="M842" i="6"/>
  <c r="N842" i="6"/>
  <c r="O842" i="6"/>
  <c r="M432" i="6"/>
  <c r="N432" i="6"/>
  <c r="O432" i="6"/>
  <c r="M640" i="6"/>
  <c r="N640" i="6"/>
  <c r="O640" i="6"/>
  <c r="M1118" i="6"/>
  <c r="N1118" i="6"/>
  <c r="O1118" i="6"/>
  <c r="M1685" i="12" s="1"/>
  <c r="M619" i="6"/>
  <c r="N619" i="6"/>
  <c r="O619" i="6"/>
  <c r="M288" i="6"/>
  <c r="N288" i="6"/>
  <c r="O288" i="6"/>
  <c r="M686" i="12" s="1"/>
  <c r="M706" i="6"/>
  <c r="N706" i="6"/>
  <c r="O706" i="6"/>
  <c r="M701" i="6"/>
  <c r="N701" i="6"/>
  <c r="O701" i="6"/>
  <c r="M427" i="6"/>
  <c r="N427" i="6"/>
  <c r="O427" i="6"/>
  <c r="M897" i="6"/>
  <c r="O897" i="6"/>
  <c r="M138" i="6"/>
  <c r="N138" i="6"/>
  <c r="O138" i="6"/>
  <c r="M1119" i="6"/>
  <c r="N1119" i="6"/>
  <c r="O1119" i="6"/>
  <c r="M992" i="6"/>
  <c r="O992" i="6"/>
  <c r="M814" i="6"/>
  <c r="N814" i="6"/>
  <c r="O814" i="6"/>
  <c r="O1487" i="6"/>
  <c r="O1482" i="6"/>
  <c r="O697" i="6"/>
  <c r="M905" i="6"/>
  <c r="N905" i="6"/>
  <c r="O905" i="6"/>
  <c r="M770" i="12" s="1"/>
  <c r="M942" i="6"/>
  <c r="N942" i="6"/>
  <c r="O942" i="6"/>
  <c r="M672" i="6"/>
  <c r="N672" i="6"/>
  <c r="L1604" i="12" s="1"/>
  <c r="O672" i="6"/>
  <c r="M90" i="6"/>
  <c r="N90" i="6"/>
  <c r="O90" i="6"/>
  <c r="M86" i="6"/>
  <c r="N86" i="6"/>
  <c r="O86" i="6"/>
  <c r="M666" i="12" s="1"/>
  <c r="M664" i="6"/>
  <c r="N664" i="6"/>
  <c r="O664" i="6"/>
  <c r="M384" i="6"/>
  <c r="N384" i="6"/>
  <c r="O384" i="6"/>
  <c r="M1120" i="6"/>
  <c r="N1120" i="6"/>
  <c r="O1120" i="6"/>
  <c r="M891" i="6"/>
  <c r="N891" i="6"/>
  <c r="O891" i="6"/>
  <c r="M277" i="6"/>
  <c r="N277" i="6"/>
  <c r="O277" i="6"/>
  <c r="M984" i="6"/>
  <c r="N984" i="6"/>
  <c r="O984" i="6"/>
  <c r="M425" i="6"/>
  <c r="N425" i="6"/>
  <c r="M720" i="6"/>
  <c r="N720" i="6"/>
  <c r="O720" i="6"/>
  <c r="M472" i="6"/>
  <c r="N472" i="6"/>
  <c r="O472" i="6"/>
  <c r="M332" i="6"/>
  <c r="N332" i="6"/>
  <c r="O332" i="6"/>
  <c r="M1121" i="6"/>
  <c r="N1121" i="6"/>
  <c r="O1121" i="6"/>
  <c r="M1122" i="6"/>
  <c r="N1122" i="6"/>
  <c r="O1122" i="6"/>
  <c r="M379" i="6"/>
  <c r="N379" i="6"/>
  <c r="O379" i="6"/>
  <c r="M1123" i="6"/>
  <c r="N1123" i="6"/>
  <c r="O1123" i="6"/>
  <c r="M1124" i="6"/>
  <c r="N1124" i="6"/>
  <c r="O1124" i="6"/>
  <c r="M858" i="12" s="1"/>
  <c r="M611" i="6"/>
  <c r="N611" i="6"/>
  <c r="O611" i="6"/>
  <c r="M1017" i="6"/>
  <c r="N1017" i="6"/>
  <c r="O1017" i="6"/>
  <c r="M359" i="6"/>
  <c r="N359" i="6"/>
  <c r="O359" i="6"/>
  <c r="M160" i="6"/>
  <c r="N160" i="6"/>
  <c r="O160" i="6"/>
  <c r="M748" i="6"/>
  <c r="N748" i="6"/>
  <c r="O748" i="6"/>
  <c r="M893" i="6"/>
  <c r="N893" i="6"/>
  <c r="O893" i="6"/>
  <c r="M285" i="6"/>
  <c r="N285" i="6"/>
  <c r="O285" i="6"/>
  <c r="M1125" i="6"/>
  <c r="N1125" i="6"/>
  <c r="O1125" i="6"/>
  <c r="M572" i="6"/>
  <c r="N572" i="6"/>
  <c r="O572" i="6"/>
  <c r="M526" i="6"/>
  <c r="N526" i="6"/>
  <c r="O526" i="6"/>
  <c r="M1126" i="6"/>
  <c r="N1126" i="6"/>
  <c r="O1126" i="6"/>
  <c r="M402" i="6"/>
  <c r="N402" i="6"/>
  <c r="O402" i="6"/>
  <c r="M1127" i="6"/>
  <c r="N1127" i="6"/>
  <c r="O1127" i="6"/>
  <c r="M634" i="6"/>
  <c r="N634" i="6"/>
  <c r="O634" i="6"/>
  <c r="M1128" i="6"/>
  <c r="N1128" i="6"/>
  <c r="O1128" i="6"/>
  <c r="M1129" i="6"/>
  <c r="N1129" i="6"/>
  <c r="O1129" i="6"/>
  <c r="M1130" i="6"/>
  <c r="N1130" i="6"/>
  <c r="O1130" i="6"/>
  <c r="M29" i="6"/>
  <c r="N29" i="6"/>
  <c r="O29" i="6"/>
  <c r="M270" i="6"/>
  <c r="N270" i="6"/>
  <c r="O270" i="6"/>
  <c r="M1131" i="6"/>
  <c r="N1131" i="6"/>
  <c r="O1131" i="6"/>
  <c r="M289" i="12" s="1"/>
  <c r="M600" i="6"/>
  <c r="N600" i="6"/>
  <c r="O600" i="6"/>
  <c r="M442" i="6"/>
  <c r="N442" i="6"/>
  <c r="O442" i="6"/>
  <c r="M1132" i="6"/>
  <c r="N1132" i="6"/>
  <c r="O1132" i="6"/>
  <c r="M1133" i="6"/>
  <c r="N1133" i="6"/>
  <c r="O1133" i="6"/>
  <c r="M1134" i="6"/>
  <c r="N1134" i="6"/>
  <c r="O1134" i="6"/>
  <c r="M1135" i="6"/>
  <c r="N1135" i="6"/>
  <c r="O1135" i="6"/>
  <c r="M1136" i="6"/>
  <c r="N1136" i="6"/>
  <c r="O1136" i="6"/>
  <c r="M186" i="6"/>
  <c r="N186" i="6"/>
  <c r="O186" i="6"/>
  <c r="M339" i="6"/>
  <c r="N339" i="6"/>
  <c r="O339" i="6"/>
  <c r="M794" i="6"/>
  <c r="N794" i="6"/>
  <c r="O794" i="6"/>
  <c r="M63" i="6"/>
  <c r="N63" i="6"/>
  <c r="O63" i="6"/>
  <c r="M1137" i="6"/>
  <c r="N1137" i="6"/>
  <c r="O1137" i="6"/>
  <c r="M1138" i="6"/>
  <c r="N1138" i="6"/>
  <c r="O1138" i="6"/>
  <c r="O769" i="6"/>
  <c r="M30" i="12" s="1"/>
  <c r="O765" i="6"/>
  <c r="O210" i="6"/>
  <c r="M1139" i="6"/>
  <c r="N1139" i="6"/>
  <c r="O1139" i="6"/>
  <c r="M1003" i="6"/>
  <c r="N1003" i="6"/>
  <c r="O1003" i="6"/>
  <c r="M1140" i="6"/>
  <c r="N1140" i="6"/>
  <c r="O1140" i="6"/>
  <c r="O768" i="6"/>
  <c r="M1141" i="6"/>
  <c r="N1141" i="6"/>
  <c r="O1141" i="6"/>
  <c r="M1142" i="6"/>
  <c r="N1142" i="6"/>
  <c r="O1142" i="6"/>
  <c r="M963" i="6"/>
  <c r="N963" i="6"/>
  <c r="O963" i="6"/>
  <c r="M599" i="6"/>
  <c r="N599" i="6"/>
  <c r="N213" i="6"/>
  <c r="O599" i="6"/>
  <c r="M1143" i="6"/>
  <c r="N1143" i="6"/>
  <c r="O1143" i="6"/>
  <c r="M499" i="6"/>
  <c r="N499" i="6"/>
  <c r="O499" i="6"/>
  <c r="M1144" i="6"/>
  <c r="N1144" i="6"/>
  <c r="O1144" i="6"/>
  <c r="M1145" i="6"/>
  <c r="N1145" i="6"/>
  <c r="O1145" i="6"/>
  <c r="M1146" i="6"/>
  <c r="N1146" i="6"/>
  <c r="N781" i="6"/>
  <c r="O1146" i="6"/>
  <c r="M1147" i="6"/>
  <c r="N1147" i="6"/>
  <c r="O1147" i="6"/>
  <c r="M1148" i="6"/>
  <c r="N1148" i="6"/>
  <c r="O1148" i="6"/>
  <c r="M121" i="6"/>
  <c r="N121" i="6"/>
  <c r="L1126" i="12" s="1"/>
  <c r="O121" i="6"/>
  <c r="M1149" i="6"/>
  <c r="N1149" i="6"/>
  <c r="O1149" i="6"/>
  <c r="M1150" i="6"/>
  <c r="N1150" i="6"/>
  <c r="L1724" i="12" s="1"/>
  <c r="O1150" i="6"/>
  <c r="M1724" i="12" s="1"/>
  <c r="M1151" i="6"/>
  <c r="N1151" i="6"/>
  <c r="O1151" i="6"/>
  <c r="M412" i="6"/>
  <c r="N412" i="6"/>
  <c r="O412" i="6"/>
  <c r="M1152" i="6"/>
  <c r="N1152" i="6"/>
  <c r="M297" i="6"/>
  <c r="N297" i="6"/>
  <c r="O297" i="6"/>
  <c r="M759" i="6"/>
  <c r="N759" i="6"/>
  <c r="L777" i="12" s="1"/>
  <c r="O759" i="6"/>
  <c r="M666" i="6"/>
  <c r="N666" i="6"/>
  <c r="L1550" i="12" s="1"/>
  <c r="O666" i="6"/>
  <c r="M1525" i="12" s="1"/>
  <c r="M1153" i="6"/>
  <c r="N1153" i="6"/>
  <c r="O1153" i="6"/>
  <c r="M1154" i="6"/>
  <c r="N1154" i="6"/>
  <c r="O1154" i="6"/>
  <c r="M749" i="6"/>
  <c r="N749" i="6"/>
  <c r="M733" i="6"/>
  <c r="N733" i="6"/>
  <c r="O733" i="6"/>
  <c r="M1155" i="6"/>
  <c r="N1155" i="6"/>
  <c r="M1156" i="6"/>
  <c r="N1156" i="6"/>
  <c r="O1156" i="6"/>
  <c r="M1157" i="6"/>
  <c r="N1157" i="6"/>
  <c r="O1157" i="6"/>
  <c r="M312" i="12" s="1"/>
  <c r="M1158" i="6"/>
  <c r="N1158" i="6"/>
  <c r="O1158" i="6"/>
  <c r="M1159" i="6"/>
  <c r="N1159" i="6"/>
  <c r="O1159" i="6"/>
  <c r="M1160" i="6"/>
  <c r="N1160" i="6"/>
  <c r="O1160" i="6"/>
  <c r="M1018" i="6"/>
  <c r="N1018" i="6"/>
  <c r="O1018" i="6"/>
  <c r="M1161" i="6"/>
  <c r="N1161" i="6"/>
  <c r="O1161" i="6"/>
  <c r="M1162" i="6"/>
  <c r="N1162" i="6"/>
  <c r="O1162" i="6"/>
  <c r="M1163" i="6"/>
  <c r="N1163" i="6"/>
  <c r="O1163" i="6"/>
  <c r="M1164" i="6"/>
  <c r="N1164" i="6"/>
  <c r="O1164" i="6"/>
  <c r="M1165" i="6"/>
  <c r="N1165" i="6"/>
  <c r="O1165" i="6"/>
  <c r="M1166" i="6"/>
  <c r="N1166" i="6"/>
  <c r="O1166" i="6"/>
  <c r="M189" i="6"/>
  <c r="N189" i="6"/>
  <c r="O189" i="6"/>
  <c r="M1167" i="6"/>
  <c r="N1167" i="6"/>
  <c r="O1167" i="6"/>
  <c r="M806" i="12" s="1"/>
  <c r="M671" i="6"/>
  <c r="N671" i="6"/>
  <c r="O671" i="6"/>
  <c r="M1168" i="6"/>
  <c r="N1168" i="6"/>
  <c r="O1168" i="6"/>
  <c r="M613" i="6"/>
  <c r="N613" i="6"/>
  <c r="O613" i="6"/>
  <c r="M488" i="6"/>
  <c r="N488" i="6"/>
  <c r="O488" i="6"/>
  <c r="M674" i="6"/>
  <c r="N674" i="6"/>
  <c r="O674" i="6"/>
  <c r="M1169" i="6"/>
  <c r="N1169" i="6"/>
  <c r="O1169" i="6"/>
  <c r="M923" i="6"/>
  <c r="N923" i="6"/>
  <c r="O923" i="6"/>
  <c r="M713" i="6"/>
  <c r="N713" i="6"/>
  <c r="O713" i="6"/>
  <c r="M1170" i="6"/>
  <c r="N1170" i="6"/>
  <c r="O1170" i="6"/>
  <c r="M779" i="6"/>
  <c r="N779" i="6"/>
  <c r="O779" i="6"/>
  <c r="M1171" i="6"/>
  <c r="N1171" i="6"/>
  <c r="O1171" i="6"/>
  <c r="M492" i="6"/>
  <c r="N492" i="6"/>
  <c r="O492" i="6"/>
  <c r="M521" i="6"/>
  <c r="N521" i="6"/>
  <c r="O521" i="6"/>
  <c r="M445" i="6"/>
  <c r="N445" i="6"/>
  <c r="O445" i="6"/>
  <c r="M697" i="6"/>
  <c r="N697" i="6"/>
  <c r="M236" i="6"/>
  <c r="N236" i="6"/>
  <c r="O236" i="6"/>
  <c r="M6" i="6"/>
  <c r="N6" i="6"/>
  <c r="O6" i="6"/>
  <c r="M1172" i="6"/>
  <c r="N1172" i="6"/>
  <c r="L1037" i="12" s="1"/>
  <c r="O1172" i="6"/>
  <c r="M1173" i="6"/>
  <c r="N1173" i="6"/>
  <c r="O1173" i="6"/>
  <c r="M1174" i="6"/>
  <c r="N1174" i="6"/>
  <c r="O1174" i="6"/>
  <c r="M1175" i="6"/>
  <c r="N1175" i="6"/>
  <c r="O1175" i="6"/>
  <c r="M1176" i="6"/>
  <c r="N1176" i="6"/>
  <c r="O1176" i="6"/>
  <c r="M1010" i="6"/>
  <c r="N1010" i="6"/>
  <c r="O1010" i="6"/>
  <c r="M1177" i="6"/>
  <c r="N1177" i="6"/>
  <c r="O1177" i="6"/>
  <c r="M1178" i="6"/>
  <c r="N1178" i="6"/>
  <c r="O1178" i="6"/>
  <c r="M451" i="6"/>
  <c r="N451" i="6"/>
  <c r="L1019" i="12" s="1"/>
  <c r="O451" i="6"/>
  <c r="M1179" i="6"/>
  <c r="N1179" i="6"/>
  <c r="O1179" i="6"/>
  <c r="M1180" i="6"/>
  <c r="N1180" i="6"/>
  <c r="O1180" i="6"/>
  <c r="M585" i="6"/>
  <c r="N585" i="6"/>
  <c r="O585" i="6"/>
  <c r="M1181" i="6"/>
  <c r="N1181" i="6"/>
  <c r="O1181" i="6"/>
  <c r="O839" i="6"/>
  <c r="O1215" i="6"/>
  <c r="O1209" i="6"/>
  <c r="M1182" i="6"/>
  <c r="N1182" i="6"/>
  <c r="O1182" i="6"/>
  <c r="M436" i="6"/>
  <c r="N436" i="6"/>
  <c r="O436" i="6"/>
  <c r="M1183" i="6"/>
  <c r="N1183" i="6"/>
  <c r="L327" i="12" s="1"/>
  <c r="O1183" i="6"/>
  <c r="M839" i="6"/>
  <c r="N839" i="6"/>
  <c r="M1184" i="6"/>
  <c r="N1184" i="6"/>
  <c r="O1184" i="6"/>
  <c r="M231" i="6"/>
  <c r="N231" i="6"/>
  <c r="O231" i="6"/>
  <c r="M1185" i="6"/>
  <c r="N1185" i="6"/>
  <c r="O1185" i="6"/>
  <c r="M1674" i="12" s="1"/>
  <c r="M258" i="6"/>
  <c r="N258" i="6"/>
  <c r="O258" i="6"/>
  <c r="M961" i="6"/>
  <c r="N961" i="6"/>
  <c r="O961" i="6"/>
  <c r="M1186" i="6"/>
  <c r="N1186" i="6"/>
  <c r="O1186" i="6"/>
  <c r="M1187" i="6"/>
  <c r="N1187" i="6"/>
  <c r="O1187" i="6"/>
  <c r="M331" i="12" s="1"/>
  <c r="M1188" i="6"/>
  <c r="N1188" i="6"/>
  <c r="O1188" i="6"/>
  <c r="M198" i="6"/>
  <c r="N198" i="6"/>
  <c r="O198" i="6"/>
  <c r="M1189" i="6"/>
  <c r="N1189" i="6"/>
  <c r="O1189" i="6"/>
  <c r="M484" i="6"/>
  <c r="N484" i="6"/>
  <c r="O484" i="6"/>
  <c r="M110" i="6"/>
  <c r="N110" i="6"/>
  <c r="O110" i="6"/>
  <c r="M342" i="6"/>
  <c r="N342" i="6"/>
  <c r="O342" i="6"/>
  <c r="M337" i="6"/>
  <c r="N337" i="6"/>
  <c r="O337" i="6"/>
  <c r="M1190" i="6"/>
  <c r="N1190" i="6"/>
  <c r="N861" i="6"/>
  <c r="O1190" i="6"/>
  <c r="M1191" i="6"/>
  <c r="N1191" i="6"/>
  <c r="O1191" i="6"/>
  <c r="M1192" i="6"/>
  <c r="N1192" i="6"/>
  <c r="O1192" i="6"/>
  <c r="M1193" i="6"/>
  <c r="N1193" i="6"/>
  <c r="O1193" i="6"/>
  <c r="M1194" i="6"/>
  <c r="N1194" i="6"/>
  <c r="O1194" i="6"/>
  <c r="M775" i="6"/>
  <c r="N775" i="6"/>
  <c r="O775" i="6"/>
  <c r="O863" i="6"/>
  <c r="O990" i="6"/>
  <c r="M1195" i="6"/>
  <c r="N1195" i="6"/>
  <c r="L1553" i="12" s="1"/>
  <c r="O1195" i="6"/>
  <c r="M1196" i="6"/>
  <c r="N1196" i="6"/>
  <c r="O1196" i="6"/>
  <c r="M324" i="12" s="1"/>
  <c r="M1197" i="6"/>
  <c r="N1197" i="6"/>
  <c r="O1197" i="6"/>
  <c r="M934" i="6"/>
  <c r="N934" i="6"/>
  <c r="O934" i="6"/>
  <c r="M215" i="6"/>
  <c r="N215" i="6"/>
  <c r="O215" i="6"/>
  <c r="M1198" i="6"/>
  <c r="N1198" i="6"/>
  <c r="O1198" i="6"/>
  <c r="M1199" i="6"/>
  <c r="N1199" i="6"/>
  <c r="O1199" i="6"/>
  <c r="M1200" i="6"/>
  <c r="N1200" i="6"/>
  <c r="O1200" i="6"/>
  <c r="M1201" i="6"/>
  <c r="N1201" i="6"/>
  <c r="N563" i="6"/>
  <c r="O1201" i="6"/>
  <c r="M1202" i="6"/>
  <c r="N1202" i="6"/>
  <c r="O1202" i="6"/>
  <c r="M469" i="6"/>
  <c r="N469" i="6"/>
  <c r="O469" i="6"/>
  <c r="M1203" i="6"/>
  <c r="N1203" i="6"/>
  <c r="O1203" i="6"/>
  <c r="M1204" i="6"/>
  <c r="N1204" i="6"/>
  <c r="O1204" i="6"/>
  <c r="M1205" i="6"/>
  <c r="N1205" i="6"/>
  <c r="O1205" i="6"/>
  <c r="M620" i="6"/>
  <c r="N620" i="6"/>
  <c r="O620" i="6"/>
  <c r="M1206" i="6"/>
  <c r="N1206" i="6"/>
  <c r="O1206" i="6"/>
  <c r="M1207" i="6"/>
  <c r="N1207" i="6"/>
  <c r="O1207" i="6"/>
  <c r="M1208" i="6"/>
  <c r="N1208" i="6"/>
  <c r="L1699" i="12" s="1"/>
  <c r="O1208" i="6"/>
  <c r="M1209" i="6"/>
  <c r="N1209" i="6"/>
  <c r="M1210" i="6"/>
  <c r="N1210" i="6"/>
  <c r="O1210" i="6"/>
  <c r="M452" i="6"/>
  <c r="N452" i="6"/>
  <c r="O452" i="6"/>
  <c r="M1211" i="6"/>
  <c r="N1211" i="6"/>
  <c r="O1211" i="6"/>
  <c r="M346" i="12" s="1"/>
  <c r="M530" i="6"/>
  <c r="N530" i="6"/>
  <c r="O530" i="6"/>
  <c r="M487" i="6"/>
  <c r="N487" i="6"/>
  <c r="O487" i="6"/>
  <c r="M1212" i="6"/>
  <c r="N1212" i="6"/>
  <c r="O1212" i="6"/>
  <c r="M940" i="6"/>
  <c r="N940" i="6"/>
  <c r="O940" i="6"/>
  <c r="M129" i="12" s="1"/>
  <c r="M1213" i="6"/>
  <c r="N1213" i="6"/>
  <c r="O1213" i="6"/>
  <c r="M213" i="6"/>
  <c r="O213" i="6"/>
  <c r="M1452" i="12" s="1"/>
  <c r="M1214" i="6"/>
  <c r="N1214" i="6"/>
  <c r="O1214" i="6"/>
  <c r="M570" i="6"/>
  <c r="N570" i="6"/>
  <c r="O570" i="6"/>
  <c r="M1215" i="6"/>
  <c r="N1215" i="6"/>
  <c r="M767" i="6"/>
  <c r="N767" i="6"/>
  <c r="O767" i="6"/>
  <c r="M1216" i="6"/>
  <c r="N1216" i="6"/>
  <c r="O1216" i="6"/>
  <c r="M1217" i="6"/>
  <c r="N1217" i="6"/>
  <c r="O1217" i="6"/>
  <c r="M1218" i="6"/>
  <c r="N1218" i="6"/>
  <c r="O1218" i="6"/>
  <c r="O900" i="6"/>
  <c r="O387" i="6"/>
  <c r="M568" i="6"/>
  <c r="N568" i="6"/>
  <c r="O568" i="6"/>
  <c r="M924" i="6"/>
  <c r="O924" i="6"/>
  <c r="M1219" i="6"/>
  <c r="N1219" i="6"/>
  <c r="O1219" i="6"/>
  <c r="M907" i="6"/>
  <c r="N907" i="6"/>
  <c r="O907" i="6"/>
  <c r="M477" i="6"/>
  <c r="N477" i="6"/>
  <c r="N471" i="6"/>
  <c r="O477" i="6"/>
  <c r="O902" i="6"/>
  <c r="O241" i="6"/>
  <c r="M1280" i="12" s="1"/>
  <c r="M539" i="6"/>
  <c r="N539" i="6"/>
  <c r="O539" i="6"/>
  <c r="M994" i="6"/>
  <c r="N994" i="6"/>
  <c r="O994" i="6"/>
  <c r="M56" i="6"/>
  <c r="N56" i="6"/>
  <c r="O56" i="6"/>
  <c r="M1220" i="6"/>
  <c r="N1220" i="6"/>
  <c r="O1220" i="6"/>
  <c r="M1221" i="6"/>
  <c r="N1221" i="6"/>
  <c r="O1221" i="6"/>
  <c r="M1222" i="6"/>
  <c r="N1222" i="6"/>
  <c r="O1222" i="6"/>
  <c r="M1223" i="6"/>
  <c r="N1223" i="6"/>
  <c r="O1223" i="6"/>
  <c r="M509" i="6"/>
  <c r="N509" i="6"/>
  <c r="O509" i="6"/>
  <c r="M781" i="6"/>
  <c r="O781" i="6"/>
  <c r="M1224" i="6"/>
  <c r="N1224" i="6"/>
  <c r="L957" i="12" s="1"/>
  <c r="O1224" i="6"/>
  <c r="M1225" i="6"/>
  <c r="N1225" i="6"/>
  <c r="O1225" i="6"/>
  <c r="M1226" i="6"/>
  <c r="N1226" i="6"/>
  <c r="O1226" i="6"/>
  <c r="M516" i="6"/>
  <c r="N516" i="6"/>
  <c r="M1227" i="6"/>
  <c r="N1227" i="6"/>
  <c r="O1227" i="6"/>
  <c r="M1228" i="6"/>
  <c r="N1228" i="6"/>
  <c r="O1228" i="6"/>
  <c r="M1229" i="6"/>
  <c r="N1229" i="6"/>
  <c r="O1229" i="6"/>
  <c r="M417" i="6"/>
  <c r="N417" i="6"/>
  <c r="O417" i="6"/>
  <c r="M1230" i="6"/>
  <c r="N1230" i="6"/>
  <c r="O1230" i="6"/>
  <c r="M358" i="12" s="1"/>
  <c r="M1231" i="6"/>
  <c r="N1231" i="6"/>
  <c r="O1231" i="6"/>
  <c r="M1232" i="6"/>
  <c r="N1232" i="6"/>
  <c r="O1232" i="6"/>
  <c r="M1233" i="6"/>
  <c r="N1233" i="6"/>
  <c r="O1233" i="6"/>
  <c r="M881" i="6"/>
  <c r="N881" i="6"/>
  <c r="O881" i="6"/>
  <c r="M1696" i="12" s="1"/>
  <c r="M1234" i="6"/>
  <c r="N1234" i="6"/>
  <c r="O1234" i="6"/>
  <c r="M716" i="6"/>
  <c r="N716" i="6"/>
  <c r="O716" i="6"/>
  <c r="M334" i="6"/>
  <c r="N334" i="6"/>
  <c r="O334" i="6"/>
  <c r="M178" i="6"/>
  <c r="N178" i="6"/>
  <c r="O178" i="6"/>
  <c r="M975" i="12" s="1"/>
  <c r="M1235" i="6"/>
  <c r="N1235" i="6"/>
  <c r="O1235" i="6"/>
  <c r="M1236" i="6"/>
  <c r="N1236" i="6"/>
  <c r="O1236" i="6"/>
  <c r="M1237" i="6"/>
  <c r="N1237" i="6"/>
  <c r="O1237" i="6"/>
  <c r="M145" i="6"/>
  <c r="N145" i="6"/>
  <c r="O145" i="6"/>
  <c r="M493" i="6"/>
  <c r="N493" i="6"/>
  <c r="O493" i="6"/>
  <c r="M1238" i="6"/>
  <c r="N1238" i="6"/>
  <c r="O1238" i="6"/>
  <c r="M1239" i="6"/>
  <c r="N1239" i="6"/>
  <c r="N938" i="6"/>
  <c r="N249" i="6"/>
  <c r="O1239" i="6"/>
  <c r="M1240" i="6"/>
  <c r="N1240" i="6"/>
  <c r="O1240" i="6"/>
  <c r="M762" i="6"/>
  <c r="N762" i="6"/>
  <c r="O762" i="6"/>
  <c r="M1241" i="6"/>
  <c r="N1241" i="6"/>
  <c r="O1241" i="6"/>
  <c r="M1242" i="6"/>
  <c r="N1242" i="6"/>
  <c r="O1242" i="6"/>
  <c r="M1243" i="6"/>
  <c r="N1243" i="6"/>
  <c r="O1243" i="6"/>
  <c r="M957" i="6"/>
  <c r="N957" i="6"/>
  <c r="O957" i="6"/>
  <c r="M1244" i="6"/>
  <c r="N1244" i="6"/>
  <c r="O1244" i="6"/>
  <c r="O576" i="6"/>
  <c r="M500" i="6"/>
  <c r="N500" i="6"/>
  <c r="O500" i="6"/>
  <c r="M1245" i="6"/>
  <c r="N1245" i="6"/>
  <c r="O1245" i="6"/>
  <c r="M1246" i="6"/>
  <c r="N1246" i="6"/>
  <c r="N1278" i="6"/>
  <c r="O1246" i="6"/>
  <c r="M1247" i="6"/>
  <c r="N1247" i="6"/>
  <c r="O1247" i="6"/>
  <c r="M208" i="6"/>
  <c r="N208" i="6"/>
  <c r="L900" i="12" s="1"/>
  <c r="O208" i="6"/>
  <c r="M1248" i="6"/>
  <c r="N1248" i="6"/>
  <c r="O1248" i="6"/>
  <c r="O932" i="6"/>
  <c r="M1249" i="6"/>
  <c r="N1249" i="6"/>
  <c r="O1249" i="6"/>
  <c r="M1682" i="12" s="1"/>
  <c r="M393" i="6"/>
  <c r="O393" i="6"/>
  <c r="M1250" i="6"/>
  <c r="N1250" i="6"/>
  <c r="L1537" i="12" s="1"/>
  <c r="O1250" i="6"/>
  <c r="M1251" i="6"/>
  <c r="N1251" i="6"/>
  <c r="O1251" i="6"/>
  <c r="M503" i="6"/>
  <c r="N503" i="6"/>
  <c r="O503" i="6"/>
  <c r="M1252" i="6"/>
  <c r="N1252" i="6"/>
  <c r="O1252" i="6"/>
  <c r="M1253" i="6"/>
  <c r="N1253" i="6"/>
  <c r="O1253" i="6"/>
  <c r="M1254" i="6"/>
  <c r="N1254" i="6"/>
  <c r="O1254" i="6"/>
  <c r="M1255" i="6"/>
  <c r="N1255" i="6"/>
  <c r="M1256" i="6"/>
  <c r="N1256" i="6"/>
  <c r="O1256" i="6"/>
  <c r="M232" i="6"/>
  <c r="N232" i="6"/>
  <c r="N943" i="6"/>
  <c r="O232" i="6"/>
  <c r="M727" i="6"/>
  <c r="N727" i="6"/>
  <c r="O727" i="6"/>
  <c r="M1257" i="6"/>
  <c r="N1257" i="6"/>
  <c r="O1257" i="6"/>
  <c r="M1258" i="6"/>
  <c r="N1258" i="6"/>
  <c r="O1258" i="6"/>
  <c r="M1259" i="6"/>
  <c r="N1259" i="6"/>
  <c r="M386" i="6"/>
  <c r="N386" i="6"/>
  <c r="O386" i="6"/>
  <c r="M546" i="6"/>
  <c r="N546" i="6"/>
  <c r="O546" i="6"/>
  <c r="M515" i="6"/>
  <c r="N515" i="6"/>
  <c r="O515" i="6"/>
  <c r="M854" i="6"/>
  <c r="N854" i="6"/>
  <c r="O854" i="6"/>
  <c r="M902" i="6"/>
  <c r="N902" i="6"/>
  <c r="M667" i="6"/>
  <c r="N667" i="6"/>
  <c r="O667" i="6"/>
  <c r="M1260" i="6"/>
  <c r="N1260" i="6"/>
  <c r="O1260" i="6"/>
  <c r="M1261" i="6"/>
  <c r="N1261" i="6"/>
  <c r="O1261" i="6"/>
  <c r="M1262" i="6"/>
  <c r="N1262" i="6"/>
  <c r="M1263" i="6"/>
  <c r="N1263" i="6"/>
  <c r="O1263" i="6"/>
  <c r="M468" i="6"/>
  <c r="N468" i="6"/>
  <c r="O468" i="6"/>
  <c r="M1264" i="6"/>
  <c r="N1264" i="6"/>
  <c r="O1264" i="6"/>
  <c r="M352" i="6"/>
  <c r="N352" i="6"/>
  <c r="L1156" i="12" s="1"/>
  <c r="O352" i="6"/>
  <c r="M1265" i="6"/>
  <c r="N1265" i="6"/>
  <c r="O1265" i="6"/>
  <c r="M1266" i="6"/>
  <c r="N1266" i="6"/>
  <c r="M1267" i="6"/>
  <c r="N1267" i="6"/>
  <c r="O1267" i="6"/>
  <c r="M127" i="6"/>
  <c r="N127" i="6"/>
  <c r="O127" i="6"/>
  <c r="M1268" i="6"/>
  <c r="N1268" i="6"/>
  <c r="O1268" i="6"/>
  <c r="M657" i="6"/>
  <c r="N657" i="6"/>
  <c r="O657" i="6"/>
  <c r="M881" i="12"/>
  <c r="M563" i="6"/>
  <c r="N986" i="6"/>
  <c r="N983" i="6"/>
  <c r="N1299" i="6"/>
  <c r="N1292" i="6"/>
  <c r="L392" i="12" s="1"/>
  <c r="O563" i="6"/>
  <c r="M1269" i="6"/>
  <c r="N1269" i="6"/>
  <c r="O1269" i="6"/>
  <c r="M968" i="6"/>
  <c r="N968" i="6"/>
  <c r="O968" i="6"/>
  <c r="M921" i="6"/>
  <c r="N921" i="6"/>
  <c r="O921" i="6"/>
  <c r="M1270" i="6"/>
  <c r="N1270" i="6"/>
  <c r="O1270" i="6"/>
  <c r="M1271" i="6"/>
  <c r="N1271" i="6"/>
  <c r="O1271" i="6"/>
  <c r="M1001" i="6"/>
  <c r="N1001" i="6"/>
  <c r="O1001" i="6"/>
  <c r="M972" i="6"/>
  <c r="N972" i="6"/>
  <c r="M1272" i="6"/>
  <c r="N1272" i="6"/>
  <c r="O1272" i="6"/>
  <c r="M1273" i="6"/>
  <c r="N1273" i="6"/>
  <c r="O1273" i="6"/>
  <c r="M1274" i="6"/>
  <c r="N1274" i="6"/>
  <c r="O1274" i="6"/>
  <c r="M1275" i="6"/>
  <c r="N1275" i="6"/>
  <c r="O1275" i="6"/>
  <c r="M1276" i="6"/>
  <c r="N1276" i="6"/>
  <c r="O1276" i="6"/>
  <c r="M386" i="12" s="1"/>
  <c r="M1277" i="6"/>
  <c r="N1277" i="6"/>
  <c r="O1277" i="6"/>
  <c r="M1278" i="6"/>
  <c r="O1278" i="6"/>
  <c r="M1279" i="6"/>
  <c r="N1279" i="6"/>
  <c r="O1279" i="6"/>
  <c r="M1280" i="6"/>
  <c r="N1280" i="6"/>
  <c r="O1280" i="6"/>
  <c r="M566" i="6"/>
  <c r="N566" i="6"/>
  <c r="O566" i="6"/>
  <c r="M1011" i="6"/>
  <c r="N1011" i="6"/>
  <c r="O1011" i="6"/>
  <c r="M1281" i="6"/>
  <c r="N1281" i="6"/>
  <c r="O1281" i="6"/>
  <c r="M1282" i="6"/>
  <c r="N1282" i="6"/>
  <c r="O1282" i="6"/>
  <c r="M1283" i="6"/>
  <c r="N1283" i="6"/>
  <c r="O1283" i="6"/>
  <c r="O943" i="6"/>
  <c r="M346" i="6"/>
  <c r="N346" i="6"/>
  <c r="O346" i="6"/>
  <c r="M1284" i="6"/>
  <c r="N1284" i="6"/>
  <c r="O1284" i="6"/>
  <c r="M525" i="6"/>
  <c r="N525" i="6"/>
  <c r="L955" i="12" s="1"/>
  <c r="O525" i="6"/>
  <c r="M41" i="6"/>
  <c r="N41" i="6"/>
  <c r="O41" i="6"/>
  <c r="M1285" i="6"/>
  <c r="N1285" i="6"/>
  <c r="O1285" i="6"/>
  <c r="M1286" i="6"/>
  <c r="N1286" i="6"/>
  <c r="O1286" i="6"/>
  <c r="M1287" i="6"/>
  <c r="N1287" i="6"/>
  <c r="L389" i="12" s="1"/>
  <c r="O1287" i="6"/>
  <c r="M1288" i="6"/>
  <c r="N1288" i="6"/>
  <c r="O1288" i="6"/>
  <c r="M1289" i="6"/>
  <c r="N1289" i="6"/>
  <c r="O1289" i="6"/>
  <c r="M743" i="6"/>
  <c r="N743" i="6"/>
  <c r="O743" i="6"/>
  <c r="M1290" i="6"/>
  <c r="N1290" i="6"/>
  <c r="L391" i="12" s="1"/>
  <c r="O1290" i="6"/>
  <c r="M1291" i="6"/>
  <c r="N1291" i="6"/>
  <c r="O1291" i="6"/>
  <c r="M1292" i="6"/>
  <c r="O1292" i="6"/>
  <c r="M453" i="6"/>
  <c r="N453" i="6"/>
  <c r="O453" i="6"/>
  <c r="M987" i="6"/>
  <c r="N987" i="6"/>
  <c r="O987" i="6"/>
  <c r="M1293" i="6"/>
  <c r="N1293" i="6"/>
  <c r="O1293" i="6"/>
  <c r="M541" i="6"/>
  <c r="N541" i="6"/>
  <c r="O541" i="6"/>
  <c r="M39" i="6"/>
  <c r="N39" i="6"/>
  <c r="O39" i="6"/>
  <c r="O1025" i="6"/>
  <c r="O1022" i="6"/>
  <c r="O1321" i="6"/>
  <c r="M409" i="12" s="1"/>
  <c r="O1314" i="6"/>
  <c r="M44" i="6"/>
  <c r="N44" i="6"/>
  <c r="O44" i="6"/>
  <c r="M1294" i="6"/>
  <c r="N1294" i="6"/>
  <c r="O1294" i="6"/>
  <c r="M983" i="6"/>
  <c r="O983" i="6"/>
  <c r="M1295" i="6"/>
  <c r="N1295" i="6"/>
  <c r="O1295" i="6"/>
  <c r="M1730" i="12" s="1"/>
  <c r="M639" i="6"/>
  <c r="N639" i="6"/>
  <c r="O639" i="6"/>
  <c r="M1170" i="12" s="1"/>
  <c r="M1296" i="6"/>
  <c r="N1296" i="6"/>
  <c r="O1296" i="6"/>
  <c r="M869" i="6"/>
  <c r="N869" i="6"/>
  <c r="O869" i="6"/>
  <c r="M1297" i="6"/>
  <c r="N1297" i="6"/>
  <c r="O1297" i="6"/>
  <c r="M396" i="12" s="1"/>
  <c r="M901" i="6"/>
  <c r="N901" i="6"/>
  <c r="N1425" i="6"/>
  <c r="N1420" i="6"/>
  <c r="N1022" i="6"/>
  <c r="O901" i="6"/>
  <c r="M834" i="6"/>
  <c r="N834" i="6"/>
  <c r="O834" i="6"/>
  <c r="M1298" i="6"/>
  <c r="N1298" i="6"/>
  <c r="O1298" i="6"/>
  <c r="M785" i="6"/>
  <c r="N785" i="6"/>
  <c r="O785" i="6"/>
  <c r="M1299" i="6"/>
  <c r="O1299" i="6"/>
  <c r="M1300" i="6"/>
  <c r="N1300" i="6"/>
  <c r="O1300" i="6"/>
  <c r="M1301" i="6"/>
  <c r="N1301" i="6"/>
  <c r="O1301" i="6"/>
  <c r="M815" i="6"/>
  <c r="N815" i="6"/>
  <c r="O815" i="6"/>
  <c r="M845" i="6"/>
  <c r="N845" i="6"/>
  <c r="O845" i="6"/>
  <c r="M1302" i="6"/>
  <c r="N1302" i="6"/>
  <c r="O1302" i="6"/>
  <c r="M1303" i="6"/>
  <c r="N1303" i="6"/>
  <c r="O1303" i="6"/>
  <c r="M225" i="6"/>
  <c r="N225" i="6"/>
  <c r="O225" i="6"/>
  <c r="M1304" i="6"/>
  <c r="N1304" i="6"/>
  <c r="O1304" i="6"/>
  <c r="M1305" i="6"/>
  <c r="N1305" i="6"/>
  <c r="O1305" i="6"/>
  <c r="M756" i="6"/>
  <c r="N756" i="6"/>
  <c r="O756" i="6"/>
  <c r="M1306" i="6"/>
  <c r="N1306" i="6"/>
  <c r="O1306" i="6"/>
  <c r="M863" i="6"/>
  <c r="N863" i="6"/>
  <c r="M1307" i="6"/>
  <c r="N1307" i="6"/>
  <c r="O1307" i="6"/>
  <c r="M1308" i="6"/>
  <c r="N1308" i="6"/>
  <c r="O1308" i="6"/>
  <c r="M1309" i="6"/>
  <c r="N1309" i="6"/>
  <c r="O1309" i="6"/>
  <c r="M1310" i="6"/>
  <c r="N1310" i="6"/>
  <c r="O1310" i="6"/>
  <c r="M605" i="6"/>
  <c r="N605" i="6"/>
  <c r="L1043" i="12" s="1"/>
  <c r="O605" i="6"/>
  <c r="M1311" i="6"/>
  <c r="N1311" i="6"/>
  <c r="O1311" i="6"/>
  <c r="M245" i="6"/>
  <c r="N245" i="6"/>
  <c r="M1312" i="6"/>
  <c r="N1312" i="6"/>
  <c r="O1312" i="6"/>
  <c r="M1313" i="6"/>
  <c r="N1313" i="6"/>
  <c r="O1313" i="6"/>
  <c r="M1314" i="6"/>
  <c r="N1314" i="6"/>
  <c r="M520" i="6"/>
  <c r="N520" i="6"/>
  <c r="O520" i="6"/>
  <c r="M1315" i="6"/>
  <c r="N1315" i="6"/>
  <c r="O1315" i="6"/>
  <c r="M1316" i="6"/>
  <c r="N1316" i="6"/>
  <c r="O1316" i="6"/>
  <c r="M709" i="6"/>
  <c r="N709" i="6"/>
  <c r="O709" i="6"/>
  <c r="M1317" i="6"/>
  <c r="N1317" i="6"/>
  <c r="N601" i="6"/>
  <c r="O1317" i="6"/>
  <c r="M1318" i="6"/>
  <c r="N1318" i="6"/>
  <c r="O1318" i="6"/>
  <c r="M1319" i="6"/>
  <c r="N1319" i="6"/>
  <c r="O1319" i="6"/>
  <c r="M1320" i="6"/>
  <c r="N1320" i="6"/>
  <c r="O1320" i="6"/>
  <c r="M1321" i="6"/>
  <c r="N1321" i="6"/>
  <c r="M892" i="6"/>
  <c r="N892" i="6"/>
  <c r="O892" i="6"/>
  <c r="M681" i="6"/>
  <c r="N681" i="6"/>
  <c r="O681" i="6"/>
  <c r="M894" i="6"/>
  <c r="N894" i="6"/>
  <c r="O894" i="6"/>
  <c r="M1322" i="6"/>
  <c r="N1322" i="6"/>
  <c r="O1322" i="6"/>
  <c r="M1323" i="6"/>
  <c r="N1323" i="6"/>
  <c r="O1323" i="6"/>
  <c r="M1324" i="6"/>
  <c r="N1324" i="6"/>
  <c r="O1324" i="6"/>
  <c r="M1325" i="6"/>
  <c r="N1325" i="6"/>
  <c r="O1325" i="6"/>
  <c r="M784" i="6"/>
  <c r="N784" i="6"/>
  <c r="O784" i="6"/>
  <c r="M732" i="6"/>
  <c r="N732" i="6"/>
  <c r="O732" i="6"/>
  <c r="M976" i="6"/>
  <c r="N976" i="6"/>
  <c r="O976" i="6"/>
  <c r="M1326" i="6"/>
  <c r="N1326" i="6"/>
  <c r="O1326" i="6"/>
  <c r="M1327" i="6"/>
  <c r="N1327" i="6"/>
  <c r="O1327" i="6"/>
  <c r="M1328" i="6"/>
  <c r="N1328" i="6"/>
  <c r="O1328" i="6"/>
  <c r="M1329" i="6"/>
  <c r="N1329" i="6"/>
  <c r="O1329" i="6"/>
  <c r="M1330" i="6"/>
  <c r="N1330" i="6"/>
  <c r="O1330" i="6"/>
  <c r="M1331" i="6"/>
  <c r="N1331" i="6"/>
  <c r="O1331" i="6"/>
  <c r="M1332" i="6"/>
  <c r="N1332" i="6"/>
  <c r="O1332" i="6"/>
  <c r="M1333" i="6"/>
  <c r="N1333" i="6"/>
  <c r="O1333" i="6"/>
  <c r="M1334" i="6"/>
  <c r="N1334" i="6"/>
  <c r="O1334" i="6"/>
  <c r="M1335" i="6"/>
  <c r="N1335" i="6"/>
  <c r="O1335" i="6"/>
  <c r="O281" i="6"/>
  <c r="M1268" i="12"/>
  <c r="M1336" i="6"/>
  <c r="N1336" i="6"/>
  <c r="O1336" i="6"/>
  <c r="M59" i="6"/>
  <c r="N59" i="6"/>
  <c r="O59" i="6"/>
  <c r="M253" i="6"/>
  <c r="N253" i="6"/>
  <c r="O253" i="6"/>
  <c r="M444" i="6"/>
  <c r="N444" i="6"/>
  <c r="O444" i="6"/>
  <c r="M519" i="6"/>
  <c r="N519" i="6"/>
  <c r="O519" i="6"/>
  <c r="M1337" i="6"/>
  <c r="N1337" i="6"/>
  <c r="O1337" i="6"/>
  <c r="M770" i="6"/>
  <c r="N770" i="6"/>
  <c r="O770" i="6"/>
  <c r="M769" i="6"/>
  <c r="N769" i="6"/>
  <c r="M1338" i="6"/>
  <c r="N1338" i="6"/>
  <c r="O1338" i="6"/>
  <c r="M1339" i="6"/>
  <c r="N1339" i="6"/>
  <c r="O1339" i="6"/>
  <c r="M1340" i="6"/>
  <c r="N1340" i="6"/>
  <c r="O1340" i="6"/>
  <c r="M861" i="6"/>
  <c r="O861" i="6"/>
  <c r="M88" i="12" s="1"/>
  <c r="M1341" i="6"/>
  <c r="N1341" i="6"/>
  <c r="O1341" i="6"/>
  <c r="M1342" i="6"/>
  <c r="N1342" i="6"/>
  <c r="O1342" i="6"/>
  <c r="M1343" i="6"/>
  <c r="N1343" i="6"/>
  <c r="O1343" i="6"/>
  <c r="M365" i="6"/>
  <c r="N365" i="6"/>
  <c r="O365" i="6"/>
  <c r="M839" i="12" s="1"/>
  <c r="M1344" i="6"/>
  <c r="N1344" i="6"/>
  <c r="O1344" i="6"/>
  <c r="M190" i="6"/>
  <c r="N190" i="6"/>
  <c r="O190" i="6"/>
  <c r="M1345" i="6"/>
  <c r="N1345" i="6"/>
  <c r="O1345" i="6"/>
  <c r="M1346" i="6"/>
  <c r="N1346" i="6"/>
  <c r="O1346" i="6"/>
  <c r="M554" i="12" s="1"/>
  <c r="M375" i="6"/>
  <c r="N375" i="6"/>
  <c r="O375" i="6"/>
  <c r="M602" i="6"/>
  <c r="N602" i="6"/>
  <c r="O602" i="6"/>
  <c r="M485" i="6"/>
  <c r="N485" i="6"/>
  <c r="O485" i="6"/>
  <c r="M1347" i="6"/>
  <c r="N1347" i="6"/>
  <c r="O1347" i="6"/>
  <c r="M849" i="6"/>
  <c r="N849" i="6"/>
  <c r="O849" i="6"/>
  <c r="M494" i="6"/>
  <c r="N494" i="6"/>
  <c r="O494" i="6"/>
  <c r="M1348" i="6"/>
  <c r="N1348" i="6"/>
  <c r="O1348" i="6"/>
  <c r="M979" i="6"/>
  <c r="N979" i="6"/>
  <c r="O979" i="6"/>
  <c r="M1349" i="6"/>
  <c r="O1349" i="6"/>
  <c r="M877" i="6"/>
  <c r="N877" i="6"/>
  <c r="O877" i="6"/>
  <c r="M1350" i="6"/>
  <c r="N1350" i="6"/>
  <c r="O1350" i="6"/>
  <c r="M465" i="6"/>
  <c r="N465" i="6"/>
  <c r="O465" i="6"/>
  <c r="M1004" i="6"/>
  <c r="N1004" i="6"/>
  <c r="O1004" i="6"/>
  <c r="M1351" i="6"/>
  <c r="N1351" i="6"/>
  <c r="O1351" i="6"/>
  <c r="M1352" i="6"/>
  <c r="N1352" i="6"/>
  <c r="O1352" i="6"/>
  <c r="M496" i="6"/>
  <c r="N496" i="6"/>
  <c r="O496" i="6"/>
  <c r="M1353" i="6"/>
  <c r="O1353" i="6"/>
  <c r="M1354" i="6"/>
  <c r="N1354" i="6"/>
  <c r="O1354" i="6"/>
  <c r="M1355" i="6"/>
  <c r="N1355" i="6"/>
  <c r="O1355" i="6"/>
  <c r="M898" i="6"/>
  <c r="N898" i="6"/>
  <c r="O898" i="6"/>
  <c r="M1356" i="6"/>
  <c r="N1356" i="6"/>
  <c r="O1356" i="6"/>
  <c r="M719" i="6"/>
  <c r="N719" i="6"/>
  <c r="O719" i="6"/>
  <c r="M100" i="6"/>
  <c r="N100" i="6"/>
  <c r="M1357" i="6"/>
  <c r="N1357" i="6"/>
  <c r="O1357" i="6"/>
  <c r="M254" i="6"/>
  <c r="N254" i="6"/>
  <c r="O254" i="6"/>
  <c r="M1358" i="6"/>
  <c r="N1358" i="6"/>
  <c r="O1358" i="6"/>
  <c r="M821" i="6"/>
  <c r="N821" i="6"/>
  <c r="O821" i="6"/>
  <c r="M1359" i="6"/>
  <c r="N1359" i="6"/>
  <c r="O1359" i="6"/>
  <c r="M1360" i="6"/>
  <c r="N1360" i="6"/>
  <c r="O1360" i="6"/>
  <c r="M1361" i="6"/>
  <c r="N1361" i="6"/>
  <c r="O1361" i="6"/>
  <c r="M1362" i="6"/>
  <c r="N1362" i="6"/>
  <c r="O1362" i="6"/>
  <c r="M1363" i="6"/>
  <c r="N1363" i="6"/>
  <c r="O1363" i="6"/>
  <c r="M936" i="6"/>
  <c r="N936" i="6"/>
  <c r="M1364" i="6"/>
  <c r="N1364" i="6"/>
  <c r="O1364" i="6"/>
  <c r="M817" i="6"/>
  <c r="N817" i="6"/>
  <c r="O817" i="6"/>
  <c r="M967" i="12" s="1"/>
  <c r="M582" i="6"/>
  <c r="N582" i="6"/>
  <c r="M434" i="6"/>
  <c r="N434" i="6"/>
  <c r="O434" i="6"/>
  <c r="M932" i="6"/>
  <c r="N932" i="6"/>
  <c r="M1365" i="6"/>
  <c r="N1365" i="6"/>
  <c r="O1365" i="6"/>
  <c r="M1366" i="6"/>
  <c r="N1366" i="6"/>
  <c r="O1366" i="6"/>
  <c r="M1367" i="6"/>
  <c r="N1367" i="6"/>
  <c r="O1367" i="6"/>
  <c r="M98" i="6"/>
  <c r="N98" i="6"/>
  <c r="O98" i="6"/>
  <c r="M1368" i="6"/>
  <c r="N1368" i="6"/>
  <c r="O1368" i="6"/>
  <c r="M1369" i="6"/>
  <c r="N1369" i="6"/>
  <c r="O1369" i="6"/>
  <c r="M591" i="6"/>
  <c r="N591" i="6"/>
  <c r="O591" i="6"/>
  <c r="M1370" i="6"/>
  <c r="N1370" i="6"/>
  <c r="O1370" i="6"/>
  <c r="M1371" i="6"/>
  <c r="N1371" i="6"/>
  <c r="O1371" i="6"/>
  <c r="M1372" i="6"/>
  <c r="N1372" i="6"/>
  <c r="O1372" i="6"/>
  <c r="M1373" i="6"/>
  <c r="N1373" i="6"/>
  <c r="O1373" i="6"/>
  <c r="M1374" i="6"/>
  <c r="N1374" i="6"/>
  <c r="O1374" i="6"/>
  <c r="M1019" i="6"/>
  <c r="N1019" i="6"/>
  <c r="O1019" i="6"/>
  <c r="M1375" i="6"/>
  <c r="N1375" i="6"/>
  <c r="O1375" i="6"/>
  <c r="M111" i="6"/>
  <c r="N111" i="6"/>
  <c r="O111" i="6"/>
  <c r="M411" i="6"/>
  <c r="N411" i="6"/>
  <c r="L1598" i="12" s="1"/>
  <c r="O411" i="6"/>
  <c r="M642" i="12" s="1"/>
  <c r="M1376" i="6"/>
  <c r="N1376" i="6"/>
  <c r="O1376" i="6"/>
  <c r="M768" i="6"/>
  <c r="N768" i="6"/>
  <c r="M1377" i="6"/>
  <c r="N1377" i="6"/>
  <c r="O1377" i="6"/>
  <c r="M1378" i="6"/>
  <c r="N1378" i="6"/>
  <c r="O1378" i="6"/>
  <c r="M1379" i="6"/>
  <c r="N1379" i="6"/>
  <c r="O1379" i="6"/>
  <c r="M1380" i="6"/>
  <c r="N1380" i="6"/>
  <c r="O1380" i="6"/>
  <c r="M1381" i="6"/>
  <c r="N1381" i="6"/>
  <c r="O1381" i="6"/>
  <c r="M1382" i="6"/>
  <c r="N1382" i="6"/>
  <c r="O1382" i="6"/>
  <c r="M1383" i="6"/>
  <c r="N1383" i="6"/>
  <c r="O1383" i="6"/>
  <c r="M629" i="6"/>
  <c r="N629" i="6"/>
  <c r="M1384" i="6"/>
  <c r="N1384" i="6"/>
  <c r="O1384" i="6"/>
  <c r="M1385" i="6"/>
  <c r="N1385" i="6"/>
  <c r="O1385" i="6"/>
  <c r="M918" i="6"/>
  <c r="N918" i="6"/>
  <c r="O918" i="6"/>
  <c r="M1386" i="6"/>
  <c r="N1386" i="6"/>
  <c r="L1304" i="12" s="1"/>
  <c r="O1386" i="6"/>
  <c r="M623" i="6"/>
  <c r="N623" i="6"/>
  <c r="N1405" i="6"/>
  <c r="N1399" i="6"/>
  <c r="O623" i="6"/>
  <c r="M1387" i="6"/>
  <c r="N1387" i="6"/>
  <c r="O1387" i="6"/>
  <c r="M1388" i="6"/>
  <c r="N1388" i="6"/>
  <c r="O1388" i="6"/>
  <c r="M312" i="6"/>
  <c r="N312" i="6"/>
  <c r="O312" i="6"/>
  <c r="M1588" i="12" s="1"/>
  <c r="M1389" i="6"/>
  <c r="N1389" i="6"/>
  <c r="O1389" i="6"/>
  <c r="M94" i="6"/>
  <c r="N94" i="6"/>
  <c r="O94" i="6"/>
  <c r="M1390" i="6"/>
  <c r="N1390" i="6"/>
  <c r="O1390" i="6"/>
  <c r="M1391" i="6"/>
  <c r="N1391" i="6"/>
  <c r="O1391" i="6"/>
  <c r="M1392" i="6"/>
  <c r="N1392" i="6"/>
  <c r="O1392" i="6"/>
  <c r="M1393" i="6"/>
  <c r="N1393" i="6"/>
  <c r="L1457" i="12" s="1"/>
  <c r="O1393" i="6"/>
  <c r="M1394" i="6"/>
  <c r="N1394" i="6"/>
  <c r="O1394" i="6"/>
  <c r="M1395" i="6"/>
  <c r="N1395" i="6"/>
  <c r="O1395" i="6"/>
  <c r="M920" i="6"/>
  <c r="N920" i="6"/>
  <c r="O920" i="6"/>
  <c r="M517" i="6"/>
  <c r="N517" i="6"/>
  <c r="L1404" i="12" s="1"/>
  <c r="O517" i="6"/>
  <c r="M1396" i="6"/>
  <c r="N1396" i="6"/>
  <c r="O1396" i="6"/>
  <c r="M1020" i="6"/>
  <c r="N1020" i="6"/>
  <c r="O1020" i="6"/>
  <c r="M1397" i="6"/>
  <c r="N1397" i="6"/>
  <c r="O1397" i="6"/>
  <c r="M43" i="6"/>
  <c r="N43" i="6"/>
  <c r="L962" i="12" s="1"/>
  <c r="O43" i="6"/>
  <c r="M1398" i="6"/>
  <c r="N1398" i="6"/>
  <c r="O1398" i="6"/>
  <c r="M1399" i="6"/>
  <c r="O1399" i="6"/>
  <c r="M132" i="6"/>
  <c r="N132" i="6"/>
  <c r="O132" i="6"/>
  <c r="M1400" i="6"/>
  <c r="N1400" i="6"/>
  <c r="O1400" i="6"/>
  <c r="M1401" i="6"/>
  <c r="N1401" i="6"/>
  <c r="O1401" i="6"/>
  <c r="M1402" i="6"/>
  <c r="N1402" i="6"/>
  <c r="O1402" i="6"/>
  <c r="O638" i="6"/>
  <c r="M900" i="6"/>
  <c r="N900" i="6"/>
  <c r="M25" i="6"/>
  <c r="N25" i="6"/>
  <c r="O25" i="6"/>
  <c r="M210" i="6"/>
  <c r="N210" i="6"/>
  <c r="M1403" i="6"/>
  <c r="N1403" i="6"/>
  <c r="L447" i="12" s="1"/>
  <c r="O1403" i="6"/>
  <c r="M406" i="6"/>
  <c r="N406" i="6"/>
  <c r="O406" i="6"/>
  <c r="M1313" i="12" s="1"/>
  <c r="M1404" i="6"/>
  <c r="N1404" i="6"/>
  <c r="O1404" i="6"/>
  <c r="M1405" i="6"/>
  <c r="O1405" i="6"/>
  <c r="M997" i="6"/>
  <c r="N997" i="6"/>
  <c r="O997" i="6"/>
  <c r="M878" i="12" s="1"/>
  <c r="M1406" i="6"/>
  <c r="N1406" i="6"/>
  <c r="O1406" i="6"/>
  <c r="M1407" i="6"/>
  <c r="N1407" i="6"/>
  <c r="O1407" i="6"/>
  <c r="M1408" i="6"/>
  <c r="N1408" i="6"/>
  <c r="O1408" i="6"/>
  <c r="M1409" i="6"/>
  <c r="N1409" i="6"/>
  <c r="O1409" i="6"/>
  <c r="M1007" i="6"/>
  <c r="N1007" i="6"/>
  <c r="O1007" i="6"/>
  <c r="M844" i="6"/>
  <c r="N844" i="6"/>
  <c r="O844" i="6"/>
  <c r="M1410" i="6"/>
  <c r="N1410" i="6"/>
  <c r="O1410" i="6"/>
  <c r="M323" i="6"/>
  <c r="N323" i="6"/>
  <c r="O323" i="6"/>
  <c r="M1411" i="6"/>
  <c r="N1411" i="6"/>
  <c r="O1411" i="6"/>
  <c r="M381" i="6"/>
  <c r="N381" i="6"/>
  <c r="O381" i="6"/>
  <c r="M1412" i="6"/>
  <c r="N1412" i="6"/>
  <c r="L1061" i="12" s="1"/>
  <c r="O1412" i="6"/>
  <c r="M1413" i="6"/>
  <c r="N1413" i="6"/>
  <c r="O1413" i="6"/>
  <c r="M89" i="6"/>
  <c r="N89" i="6"/>
  <c r="O89" i="6"/>
  <c r="M163" i="6"/>
  <c r="N163" i="6"/>
  <c r="O163" i="6"/>
  <c r="M1414" i="6"/>
  <c r="N1414" i="6"/>
  <c r="O1414" i="6"/>
  <c r="M1415" i="6"/>
  <c r="N1415" i="6"/>
  <c r="O1415" i="6"/>
  <c r="M1021" i="6"/>
  <c r="O1021" i="6"/>
  <c r="M1416" i="6"/>
  <c r="N1416" i="6"/>
  <c r="O1416" i="6"/>
  <c r="M1417" i="6"/>
  <c r="N1417" i="6"/>
  <c r="O1417" i="6"/>
  <c r="M1418" i="6"/>
  <c r="N1418" i="6"/>
  <c r="O1418" i="6"/>
  <c r="M1419" i="6"/>
  <c r="N1419" i="6"/>
  <c r="O1419" i="6"/>
  <c r="M54" i="6"/>
  <c r="N54" i="6"/>
  <c r="O54" i="6"/>
  <c r="M1420" i="6"/>
  <c r="O1420" i="6"/>
  <c r="M1133" i="12" s="1"/>
  <c r="M313" i="6"/>
  <c r="N313" i="6"/>
  <c r="M1421" i="6"/>
  <c r="N1421" i="6"/>
  <c r="O1421" i="6"/>
  <c r="M1422" i="6"/>
  <c r="N1422" i="6"/>
  <c r="O1422" i="6"/>
  <c r="M1423" i="6"/>
  <c r="N1423" i="6"/>
  <c r="O1423" i="6"/>
  <c r="M1424" i="6"/>
  <c r="N1424" i="6"/>
  <c r="O1424" i="6"/>
  <c r="M1425" i="6"/>
  <c r="O1425" i="6"/>
  <c r="M919" i="6"/>
  <c r="N919" i="6"/>
  <c r="O919" i="6"/>
  <c r="M1426" i="6"/>
  <c r="N1426" i="6"/>
  <c r="O1426" i="6"/>
  <c r="M135" i="6"/>
  <c r="N135" i="6"/>
  <c r="O135" i="6"/>
  <c r="M1427" i="6"/>
  <c r="N1427" i="6"/>
  <c r="O1427" i="6"/>
  <c r="M1428" i="6"/>
  <c r="N1428" i="6"/>
  <c r="O1428" i="6"/>
  <c r="M533" i="6"/>
  <c r="N533" i="6"/>
  <c r="O533" i="6"/>
  <c r="M46" i="6"/>
  <c r="N46" i="6"/>
  <c r="L1333" i="12" s="1"/>
  <c r="O46" i="6"/>
  <c r="M1429" i="6"/>
  <c r="N1429" i="6"/>
  <c r="O1429" i="6"/>
  <c r="M1430" i="6"/>
  <c r="N1430" i="6"/>
  <c r="O1430" i="6"/>
  <c r="M1431" i="6"/>
  <c r="N1431" i="6"/>
  <c r="O1431" i="6"/>
  <c r="M645" i="6"/>
  <c r="N645" i="6"/>
  <c r="L894" i="12" s="1"/>
  <c r="O645" i="6"/>
  <c r="M1432" i="6"/>
  <c r="N1432" i="6"/>
  <c r="O1432" i="6"/>
  <c r="M677" i="6"/>
  <c r="N677" i="6"/>
  <c r="M153" i="6"/>
  <c r="N153" i="6"/>
  <c r="O153" i="6"/>
  <c r="M447" i="6"/>
  <c r="N447" i="6"/>
  <c r="O447" i="6"/>
  <c r="M734" i="6"/>
  <c r="N734" i="6"/>
  <c r="O734" i="6"/>
  <c r="M1433" i="6"/>
  <c r="N1433" i="6"/>
  <c r="O1433" i="6"/>
  <c r="M1434" i="6"/>
  <c r="N1434" i="6"/>
  <c r="O1434" i="6"/>
  <c r="M1435" i="6"/>
  <c r="N1435" i="6"/>
  <c r="O1435" i="6"/>
  <c r="M495" i="12" s="1"/>
  <c r="M299" i="6"/>
  <c r="N299" i="6"/>
  <c r="O299" i="6"/>
  <c r="M659" i="6"/>
  <c r="N659" i="6"/>
  <c r="O659" i="6"/>
  <c r="M886" i="6"/>
  <c r="N886" i="6"/>
  <c r="O886" i="6"/>
  <c r="M1436" i="6"/>
  <c r="N1436" i="6"/>
  <c r="O1436" i="6"/>
  <c r="M626" i="12" s="1"/>
  <c r="M1437" i="6"/>
  <c r="N1437" i="6"/>
  <c r="O1437" i="6"/>
  <c r="M1438" i="6"/>
  <c r="N1438" i="6"/>
  <c r="O1438" i="6"/>
  <c r="M1439" i="6"/>
  <c r="N1439" i="6"/>
  <c r="O1439" i="6"/>
  <c r="M1440" i="6"/>
  <c r="N1440" i="6"/>
  <c r="L617" i="12" s="1"/>
  <c r="O1440" i="6"/>
  <c r="M1342" i="12" s="1"/>
  <c r="O316" i="6"/>
  <c r="M1441" i="6"/>
  <c r="N1441" i="6"/>
  <c r="O1441" i="6"/>
  <c r="M1442" i="6"/>
  <c r="N1442" i="6"/>
  <c r="O1442" i="6"/>
  <c r="M497" i="12" s="1"/>
  <c r="M735" i="6"/>
  <c r="N735" i="6"/>
  <c r="O735" i="6"/>
  <c r="M796" i="6"/>
  <c r="N796" i="6"/>
  <c r="O796" i="6"/>
  <c r="M450" i="6"/>
  <c r="N450" i="6"/>
  <c r="O450" i="6"/>
  <c r="M765" i="6"/>
  <c r="N765" i="6"/>
  <c r="M486" i="6"/>
  <c r="N486" i="6"/>
  <c r="L1286" i="12" s="1"/>
  <c r="O486" i="6"/>
  <c r="M1443" i="6"/>
  <c r="N1443" i="6"/>
  <c r="O1443" i="6"/>
  <c r="M1102" i="12" s="1"/>
  <c r="M1444" i="6"/>
  <c r="N1444" i="6"/>
  <c r="O1444" i="6"/>
  <c r="M1445" i="6"/>
  <c r="N1445" i="6"/>
  <c r="O1445" i="6"/>
  <c r="M1446" i="6"/>
  <c r="N1446" i="6"/>
  <c r="O1446" i="6"/>
  <c r="M693" i="6"/>
  <c r="N693" i="6"/>
  <c r="O693" i="6"/>
  <c r="M710" i="12" s="1"/>
  <c r="M1447" i="6"/>
  <c r="N1447" i="6"/>
  <c r="O1447" i="6"/>
  <c r="M1448" i="6"/>
  <c r="N1448" i="6"/>
  <c r="O1448" i="6"/>
  <c r="M1449" i="6"/>
  <c r="N1449" i="6"/>
  <c r="O1449" i="6"/>
  <c r="M1450" i="6"/>
  <c r="N1450" i="6"/>
  <c r="O1450" i="6"/>
  <c r="M1451" i="6"/>
  <c r="N1451" i="6"/>
  <c r="O1451" i="6"/>
  <c r="M1452" i="6"/>
  <c r="N1452" i="6"/>
  <c r="O1452" i="6"/>
  <c r="M1453" i="6"/>
  <c r="N1453" i="6"/>
  <c r="O1453" i="6"/>
  <c r="M1454" i="6"/>
  <c r="N1454" i="6"/>
  <c r="O1454" i="6"/>
  <c r="M7" i="6"/>
  <c r="N7" i="6"/>
  <c r="O7" i="6"/>
  <c r="M1455" i="6"/>
  <c r="N1455" i="6"/>
  <c r="O1455" i="6"/>
  <c r="M1456" i="6"/>
  <c r="N1456" i="6"/>
  <c r="O1456" i="6"/>
  <c r="M1022" i="6"/>
  <c r="M395" i="6"/>
  <c r="N395" i="6"/>
  <c r="O395" i="6"/>
  <c r="M256" i="6"/>
  <c r="N256" i="6"/>
  <c r="O256" i="6"/>
  <c r="M387" i="6"/>
  <c r="N387" i="6"/>
  <c r="M431" i="6"/>
  <c r="N431" i="6"/>
  <c r="O431" i="6"/>
  <c r="M1457" i="6"/>
  <c r="N1457" i="6"/>
  <c r="O1457" i="6"/>
  <c r="M1085" i="12" s="1"/>
  <c r="M1458" i="6"/>
  <c r="N1458" i="6"/>
  <c r="O1458" i="6"/>
  <c r="M1459" i="6"/>
  <c r="N1459" i="6"/>
  <c r="O1459" i="6"/>
  <c r="M1460" i="6"/>
  <c r="N1460" i="6"/>
  <c r="O1460" i="6"/>
  <c r="M887" i="6"/>
  <c r="O887" i="6"/>
  <c r="M324" i="6"/>
  <c r="N324" i="6"/>
  <c r="O324" i="6"/>
  <c r="M1461" i="6"/>
  <c r="N1461" i="6"/>
  <c r="O1461" i="6"/>
  <c r="M80" i="6"/>
  <c r="N80" i="6"/>
  <c r="M1462" i="6"/>
  <c r="N1462" i="6"/>
  <c r="O1462" i="6"/>
  <c r="M990" i="6"/>
  <c r="N990" i="6"/>
  <c r="L878" i="12" s="1"/>
  <c r="M1463" i="6"/>
  <c r="N1463" i="6"/>
  <c r="O1463" i="6"/>
  <c r="M1002" i="6"/>
  <c r="N1002" i="6"/>
  <c r="O1002" i="6"/>
  <c r="M218" i="6"/>
  <c r="N218" i="6"/>
  <c r="O218" i="6"/>
  <c r="M491" i="6"/>
  <c r="N491" i="6"/>
  <c r="O491" i="6"/>
  <c r="M1464" i="6"/>
  <c r="N1464" i="6"/>
  <c r="O1464" i="6"/>
  <c r="M614" i="6"/>
  <c r="N614" i="6"/>
  <c r="L1306" i="12" s="1"/>
  <c r="O614" i="6"/>
  <c r="M986" i="6"/>
  <c r="O986" i="6"/>
  <c r="M1465" i="6"/>
  <c r="N1465" i="6"/>
  <c r="O1465" i="6"/>
  <c r="M1466" i="6"/>
  <c r="N1466" i="6"/>
  <c r="O1466" i="6"/>
  <c r="M1467" i="6"/>
  <c r="N1467" i="6"/>
  <c r="O1467" i="6"/>
  <c r="M1468" i="6"/>
  <c r="N1468" i="6"/>
  <c r="O1468" i="6"/>
  <c r="M1469" i="6"/>
  <c r="N1469" i="6"/>
  <c r="O1469" i="6"/>
  <c r="M1470" i="6"/>
  <c r="N1470" i="6"/>
  <c r="O1470" i="6"/>
  <c r="M594" i="6"/>
  <c r="N594" i="6"/>
  <c r="O594" i="6"/>
  <c r="M1471" i="6"/>
  <c r="N1471" i="6"/>
  <c r="O1471" i="6"/>
  <c r="M1472" i="6"/>
  <c r="N1472" i="6"/>
  <c r="O1472" i="6"/>
  <c r="O999" i="6"/>
  <c r="M190" i="12" s="1"/>
  <c r="M601" i="6"/>
  <c r="O601" i="6"/>
  <c r="M1473" i="6"/>
  <c r="N1473" i="6"/>
  <c r="O1473" i="6"/>
  <c r="O344" i="6"/>
  <c r="M1474" i="6"/>
  <c r="N1474" i="6"/>
  <c r="L834" i="12"/>
  <c r="O1474" i="6"/>
  <c r="M260" i="6"/>
  <c r="N260" i="6"/>
  <c r="L1539" i="12" s="1"/>
  <c r="O260" i="6"/>
  <c r="M139" i="6"/>
  <c r="N139" i="6"/>
  <c r="N345" i="6"/>
  <c r="O139" i="6"/>
  <c r="M241" i="6"/>
  <c r="N241" i="6"/>
  <c r="M1475" i="6"/>
  <c r="N1475" i="6"/>
  <c r="O1475" i="6"/>
  <c r="M424" i="6"/>
  <c r="N424" i="6"/>
  <c r="L1050" i="12" s="1"/>
  <c r="M1476" i="6"/>
  <c r="N1476" i="6"/>
  <c r="O1476" i="6"/>
  <c r="M456" i="6"/>
  <c r="N456" i="6"/>
  <c r="O456" i="6"/>
  <c r="M389" i="12"/>
  <c r="M758" i="6"/>
  <c r="N758" i="6"/>
  <c r="O758" i="6"/>
  <c r="M1477" i="6"/>
  <c r="N1477" i="6"/>
  <c r="L1352" i="12" s="1"/>
  <c r="O1477" i="6"/>
  <c r="M1478" i="6"/>
  <c r="N1478" i="6"/>
  <c r="O1478" i="6"/>
  <c r="M390" i="6"/>
  <c r="N390" i="6"/>
  <c r="O390" i="6"/>
  <c r="M686" i="6"/>
  <c r="N686" i="6"/>
  <c r="O686" i="6"/>
  <c r="M773" i="6"/>
  <c r="N773" i="6"/>
  <c r="L32" i="12" s="1"/>
  <c r="O773" i="6"/>
  <c r="M1479" i="6"/>
  <c r="N1479" i="6"/>
  <c r="O1479" i="6"/>
  <c r="M1480" i="6"/>
  <c r="N1480" i="6"/>
  <c r="O1480" i="6"/>
  <c r="M1481" i="6"/>
  <c r="N1481" i="6"/>
  <c r="O1481" i="6"/>
  <c r="M1482" i="6"/>
  <c r="N1482" i="6"/>
  <c r="L255" i="12" s="1"/>
  <c r="M638" i="6"/>
  <c r="N638" i="6"/>
  <c r="M808" i="6"/>
  <c r="N808" i="6"/>
  <c r="O808" i="6"/>
  <c r="M1483" i="6"/>
  <c r="N1483" i="6"/>
  <c r="O1483" i="6"/>
  <c r="M1484" i="6"/>
  <c r="N1484" i="6"/>
  <c r="O1484" i="6"/>
  <c r="M1485" i="6"/>
  <c r="N1485" i="6"/>
  <c r="O1485" i="6"/>
  <c r="M1486" i="6"/>
  <c r="N1486" i="6"/>
  <c r="O1486" i="6"/>
  <c r="M1000" i="6"/>
  <c r="N1000" i="6"/>
  <c r="O1000" i="6"/>
  <c r="M1487" i="6"/>
  <c r="N1487" i="6"/>
  <c r="M1488" i="6"/>
  <c r="N1488" i="6"/>
  <c r="O1488" i="6"/>
  <c r="M1023" i="6"/>
  <c r="N1023" i="6"/>
  <c r="O1023" i="6"/>
  <c r="M1045" i="12" s="1"/>
  <c r="M965" i="6"/>
  <c r="N965" i="6"/>
  <c r="O965" i="6"/>
  <c r="M376" i="6"/>
  <c r="N376" i="6"/>
  <c r="O376" i="6"/>
  <c r="M311" i="6"/>
  <c r="N311" i="6"/>
  <c r="L901" i="12" s="1"/>
  <c r="O311" i="6"/>
  <c r="M1489" i="6"/>
  <c r="N1489" i="6"/>
  <c r="O1489" i="6"/>
  <c r="M788" i="6"/>
  <c r="N788" i="6"/>
  <c r="L1441" i="12" s="1"/>
  <c r="O788" i="6"/>
  <c r="M1490" i="6"/>
  <c r="N1490" i="6"/>
  <c r="O1490" i="6"/>
  <c r="M978" i="6"/>
  <c r="N978" i="6"/>
  <c r="O978" i="6"/>
  <c r="M1491" i="6"/>
  <c r="N1491" i="6"/>
  <c r="O1491" i="6"/>
  <c r="M975" i="6"/>
  <c r="N975" i="6"/>
  <c r="L506" i="12"/>
  <c r="O975" i="6"/>
  <c r="M959" i="6"/>
  <c r="N959" i="6"/>
  <c r="O959" i="6"/>
  <c r="M1005" i="6"/>
  <c r="N1005" i="6"/>
  <c r="O1005" i="6"/>
  <c r="M510" i="6"/>
  <c r="N510" i="6"/>
  <c r="N670" i="6"/>
  <c r="L646" i="12"/>
  <c r="O510" i="6"/>
  <c r="M818" i="6"/>
  <c r="N818" i="6"/>
  <c r="O818" i="6"/>
  <c r="M1492" i="6"/>
  <c r="N1492" i="6"/>
  <c r="L843" i="12" s="1"/>
  <c r="O1492" i="6"/>
  <c r="M1493" i="6"/>
  <c r="N1493" i="6"/>
  <c r="O1493" i="6"/>
  <c r="M309" i="6"/>
  <c r="N309" i="6"/>
  <c r="O309" i="6"/>
  <c r="M68" i="6"/>
  <c r="N68" i="6"/>
  <c r="O68" i="6"/>
  <c r="M1494" i="6"/>
  <c r="N1494" i="6"/>
  <c r="O1494" i="6"/>
  <c r="M1495" i="6"/>
  <c r="N1495" i="6"/>
  <c r="O1495" i="6"/>
  <c r="M1496" i="6"/>
  <c r="N1496" i="6"/>
  <c r="O1496" i="6"/>
  <c r="O350" i="6"/>
  <c r="M825" i="6"/>
  <c r="N825" i="6"/>
  <c r="O825" i="6"/>
  <c r="M1497" i="6"/>
  <c r="N1497" i="6"/>
  <c r="O1497" i="6"/>
  <c r="M55" i="6"/>
  <c r="N55" i="6"/>
  <c r="O55" i="6"/>
  <c r="M1498" i="6"/>
  <c r="N1498" i="6"/>
  <c r="O1498" i="6"/>
  <c r="M1499" i="6"/>
  <c r="N1499" i="6"/>
  <c r="O1499" i="6"/>
  <c r="M548" i="6"/>
  <c r="N548" i="6"/>
  <c r="O548" i="6"/>
  <c r="M1500" i="6"/>
  <c r="N1500" i="6"/>
  <c r="O1500" i="6"/>
  <c r="M1501" i="6"/>
  <c r="N1501" i="6"/>
  <c r="O1501" i="6"/>
  <c r="M1502" i="6"/>
  <c r="N1502" i="6"/>
  <c r="O1502" i="6"/>
  <c r="M1503" i="6"/>
  <c r="N1503" i="6"/>
  <c r="O1503" i="6"/>
  <c r="M350" i="6"/>
  <c r="N350" i="6"/>
  <c r="M1504" i="6"/>
  <c r="N1504" i="6"/>
  <c r="O1504" i="6"/>
  <c r="M1505" i="6"/>
  <c r="N1505" i="6"/>
  <c r="O1505" i="6"/>
  <c r="M937" i="6"/>
  <c r="N937" i="6"/>
  <c r="O937" i="6"/>
  <c r="M1506" i="6"/>
  <c r="N1506" i="6"/>
  <c r="O1506" i="6"/>
  <c r="M1507" i="6"/>
  <c r="N1507" i="6"/>
  <c r="O1507" i="6"/>
  <c r="M1508" i="6"/>
  <c r="N1508" i="6"/>
  <c r="O1508" i="6"/>
  <c r="M1509" i="6"/>
  <c r="N1509" i="6"/>
  <c r="L125" i="12" s="1"/>
  <c r="O1509" i="6"/>
  <c r="M1510" i="6"/>
  <c r="N1510" i="6"/>
  <c r="O1510" i="6"/>
  <c r="M199" i="6"/>
  <c r="N199" i="6"/>
  <c r="O199" i="6"/>
  <c r="M1511" i="6"/>
  <c r="N1511" i="6"/>
  <c r="O1511" i="6"/>
  <c r="M1512" i="6"/>
  <c r="N1512" i="6"/>
  <c r="L355" i="12" s="1"/>
  <c r="O1512" i="6"/>
  <c r="M1513" i="6"/>
  <c r="N1513" i="6"/>
  <c r="O1513" i="6"/>
  <c r="M621" i="6"/>
  <c r="O621" i="6"/>
  <c r="M805" i="6"/>
  <c r="O805" i="6"/>
  <c r="M722" i="6"/>
  <c r="N722" i="6"/>
  <c r="O722" i="6"/>
  <c r="M890" i="6"/>
  <c r="N890" i="6"/>
  <c r="O890" i="6"/>
  <c r="M783" i="6"/>
  <c r="N783" i="6"/>
  <c r="O783" i="6"/>
  <c r="M1514" i="6"/>
  <c r="N1514" i="6"/>
  <c r="L534" i="12" s="1"/>
  <c r="O1514" i="6"/>
  <c r="M692" i="6"/>
  <c r="N692" i="6"/>
  <c r="O692" i="6"/>
  <c r="M345" i="6"/>
  <c r="O345" i="6"/>
  <c r="M609" i="6"/>
  <c r="N609" i="6"/>
  <c r="O609" i="6"/>
  <c r="M1515" i="6"/>
  <c r="N1515" i="6"/>
  <c r="O1515" i="6"/>
  <c r="M351" i="6"/>
  <c r="N351" i="6"/>
  <c r="M1516" i="6"/>
  <c r="N1516" i="6"/>
  <c r="O1516" i="6"/>
  <c r="M764" i="6"/>
  <c r="N764" i="6"/>
  <c r="O764" i="6"/>
  <c r="M746" i="6"/>
  <c r="N746" i="6"/>
  <c r="M1517" i="6"/>
  <c r="N1517" i="6"/>
  <c r="O1517" i="6"/>
  <c r="M1518" i="6"/>
  <c r="N1518" i="6"/>
  <c r="O1518" i="6"/>
  <c r="M1519" i="6"/>
  <c r="N1519" i="6"/>
  <c r="O1519" i="6"/>
  <c r="M1520" i="6"/>
  <c r="N1520" i="6"/>
  <c r="O1520" i="6"/>
  <c r="M967" i="6"/>
  <c r="N967" i="6"/>
  <c r="L161" i="12" s="1"/>
  <c r="M1521" i="6"/>
  <c r="N1521" i="6"/>
  <c r="O1521" i="6"/>
  <c r="M1522" i="6"/>
  <c r="N1522" i="6"/>
  <c r="O1522" i="6"/>
  <c r="M1523" i="6"/>
  <c r="N1523" i="6"/>
  <c r="O1523" i="6"/>
  <c r="M505" i="6"/>
  <c r="N505" i="6"/>
  <c r="O505" i="6"/>
  <c r="M1706" i="12"/>
  <c r="M1524" i="6"/>
  <c r="N1524" i="6"/>
  <c r="O1524" i="6"/>
  <c r="M1525" i="6"/>
  <c r="N1525" i="6"/>
  <c r="O1525" i="6"/>
  <c r="M1526" i="6"/>
  <c r="N1526" i="6"/>
  <c r="O1526" i="6"/>
  <c r="M534" i="6"/>
  <c r="N534" i="6"/>
  <c r="L1113" i="12" s="1"/>
  <c r="O534" i="6"/>
  <c r="M1527" i="6"/>
  <c r="N1527" i="6"/>
  <c r="O1527" i="6"/>
  <c r="M1528" i="6"/>
  <c r="N1528" i="6"/>
  <c r="O1528" i="6"/>
  <c r="M340" i="6"/>
  <c r="N340" i="6"/>
  <c r="O340" i="6"/>
  <c r="M372" i="6"/>
  <c r="N372" i="6"/>
  <c r="O372" i="6"/>
  <c r="M1339" i="12" s="1"/>
  <c r="M718" i="6"/>
  <c r="N718" i="6"/>
  <c r="O718" i="6"/>
  <c r="M1529" i="6"/>
  <c r="N1529" i="6"/>
  <c r="O1529" i="6"/>
  <c r="M1530" i="6"/>
  <c r="N1530" i="6"/>
  <c r="O1530" i="6"/>
  <c r="M1531" i="6"/>
  <c r="N1531" i="6"/>
  <c r="O1531" i="6"/>
  <c r="M826" i="6"/>
  <c r="N826" i="6"/>
  <c r="O826" i="6"/>
  <c r="M1532" i="6"/>
  <c r="N1532" i="6"/>
  <c r="O1532" i="6"/>
  <c r="M670" i="6"/>
  <c r="O670" i="6"/>
  <c r="M1533" i="6"/>
  <c r="N1533" i="6"/>
  <c r="O1533" i="6"/>
  <c r="M1534" i="6"/>
  <c r="N1534" i="6"/>
  <c r="O1534" i="6"/>
  <c r="M142" i="6"/>
  <c r="N142" i="6"/>
  <c r="L165" i="12" s="1"/>
  <c r="O142" i="6"/>
  <c r="M1535" i="6"/>
  <c r="N1535" i="6"/>
  <c r="O1535" i="6"/>
  <c r="M1536" i="6"/>
  <c r="N1536" i="6"/>
  <c r="O1536" i="6"/>
  <c r="M1537" i="6"/>
  <c r="N1537" i="6"/>
  <c r="O1537" i="6"/>
  <c r="M292" i="6"/>
  <c r="N292" i="6"/>
  <c r="O292" i="6"/>
  <c r="M1538" i="6"/>
  <c r="N1538" i="6"/>
  <c r="L912" i="12" s="1"/>
  <c r="O1538" i="6"/>
  <c r="M118" i="6"/>
  <c r="N118" i="6"/>
  <c r="O118" i="6"/>
  <c r="M853" i="6"/>
  <c r="N853" i="6"/>
  <c r="O853" i="6"/>
  <c r="M316" i="6"/>
  <c r="M478" i="6"/>
  <c r="O478" i="6"/>
  <c r="M1539" i="6"/>
  <c r="N1539" i="6"/>
  <c r="O1539" i="6"/>
  <c r="M1540" i="6"/>
  <c r="N1540" i="6"/>
  <c r="O1540" i="6"/>
  <c r="M996" i="6"/>
  <c r="N996" i="6"/>
  <c r="O996" i="6"/>
  <c r="M1541" i="6"/>
  <c r="N1541" i="6"/>
  <c r="O1541" i="6"/>
  <c r="M222" i="6"/>
  <c r="N222" i="6"/>
  <c r="O222" i="6"/>
  <c r="M1542" i="6"/>
  <c r="N1542" i="6"/>
  <c r="O1542" i="6"/>
  <c r="M993" i="12" s="1"/>
  <c r="M1543" i="6"/>
  <c r="N1543" i="6"/>
  <c r="L692" i="12" s="1"/>
  <c r="O1543" i="6"/>
  <c r="M397" i="6"/>
  <c r="N397" i="6"/>
  <c r="O397" i="6"/>
  <c r="M1544" i="6"/>
  <c r="N1544" i="6"/>
  <c r="O1544" i="6"/>
  <c r="M1545" i="6"/>
  <c r="N1545" i="6"/>
  <c r="O1545" i="6"/>
  <c r="M658" i="6"/>
  <c r="N658" i="6"/>
  <c r="O658" i="6"/>
  <c r="M943" i="6"/>
  <c r="M1546" i="6"/>
  <c r="N1546" i="6"/>
  <c r="O1546" i="6"/>
  <c r="M1547" i="6"/>
  <c r="N1547" i="6"/>
  <c r="O1547" i="6"/>
  <c r="M1548" i="6"/>
  <c r="N1548" i="6"/>
  <c r="L1382" i="12" s="1"/>
  <c r="O1548" i="6"/>
  <c r="M698" i="6"/>
  <c r="N698" i="6"/>
  <c r="O698" i="6"/>
  <c r="M1650" i="12" s="1"/>
  <c r="M688" i="6"/>
  <c r="N688" i="6"/>
  <c r="O688" i="6"/>
  <c r="M871" i="6"/>
  <c r="N871" i="6"/>
  <c r="O871" i="6"/>
  <c r="M394" i="6"/>
  <c r="N394" i="6"/>
  <c r="O394" i="6"/>
  <c r="M580" i="6"/>
  <c r="N580" i="6"/>
  <c r="O580" i="6"/>
  <c r="M598" i="6"/>
  <c r="N598" i="6"/>
  <c r="O598" i="6"/>
  <c r="M1549" i="6"/>
  <c r="N1549" i="6"/>
  <c r="O1549" i="6"/>
  <c r="M1550" i="6"/>
  <c r="N1550" i="6"/>
  <c r="O1550" i="6"/>
  <c r="M1551" i="6"/>
  <c r="N1551" i="6"/>
  <c r="O1551" i="6"/>
  <c r="M331" i="6"/>
  <c r="N331" i="6"/>
  <c r="O331" i="6"/>
  <c r="M1552" i="6"/>
  <c r="N1552" i="6"/>
  <c r="O1552" i="6"/>
  <c r="M1553" i="6"/>
  <c r="N1553" i="6"/>
  <c r="O1553" i="6"/>
  <c r="M1554" i="6"/>
  <c r="N1554" i="6"/>
  <c r="O1554" i="6"/>
  <c r="M1555" i="6"/>
  <c r="N1555" i="6"/>
  <c r="O1555" i="6"/>
  <c r="M1556" i="6"/>
  <c r="N1556" i="6"/>
  <c r="O1556" i="6"/>
  <c r="M1557" i="6"/>
  <c r="N1557" i="6"/>
  <c r="O1557" i="6"/>
  <c r="M1558" i="6"/>
  <c r="N1558" i="6"/>
  <c r="O1558" i="6"/>
  <c r="M1559" i="6"/>
  <c r="N1559" i="6"/>
  <c r="O1559" i="6"/>
  <c r="M1560" i="6"/>
  <c r="N1560" i="6"/>
  <c r="O1560" i="6"/>
  <c r="M737" i="6"/>
  <c r="N737" i="6"/>
  <c r="O737" i="6"/>
  <c r="M1561" i="6"/>
  <c r="N1561" i="6"/>
  <c r="O1561" i="6"/>
  <c r="M380" i="6"/>
  <c r="N380" i="6"/>
  <c r="O380" i="6"/>
  <c r="M1562" i="6"/>
  <c r="N1562" i="6"/>
  <c r="O1562" i="6"/>
  <c r="M606" i="6"/>
  <c r="N606" i="6"/>
  <c r="O606" i="6"/>
  <c r="M308" i="6"/>
  <c r="N308" i="6"/>
  <c r="O308" i="6"/>
  <c r="M261" i="6"/>
  <c r="N261" i="6"/>
  <c r="O261" i="6"/>
  <c r="M1563" i="6"/>
  <c r="N1563" i="6"/>
  <c r="O1563" i="6"/>
  <c r="M471" i="6"/>
  <c r="O471" i="6"/>
  <c r="M966" i="12" s="1"/>
  <c r="M1564" i="6"/>
  <c r="N1564" i="6"/>
  <c r="O1564" i="6"/>
  <c r="M518" i="6"/>
  <c r="N518" i="6"/>
  <c r="O518" i="6"/>
  <c r="M1565" i="6"/>
  <c r="N1565" i="6"/>
  <c r="O1565" i="6"/>
  <c r="M576" i="6"/>
  <c r="N576" i="6"/>
  <c r="M1566" i="6"/>
  <c r="N1566" i="6"/>
  <c r="O1566" i="6"/>
  <c r="M202" i="6"/>
  <c r="N202" i="6"/>
  <c r="L954" i="12" s="1"/>
  <c r="O202" i="6"/>
  <c r="M1567" i="6"/>
  <c r="N1567" i="6"/>
  <c r="O1567" i="6"/>
  <c r="M1568" i="6"/>
  <c r="N1568" i="6"/>
  <c r="O1568" i="6"/>
  <c r="M60" i="6"/>
  <c r="N60" i="6"/>
  <c r="O60" i="6"/>
  <c r="M1569" i="6"/>
  <c r="N1569" i="6"/>
  <c r="O1569" i="6"/>
  <c r="M1570" i="6"/>
  <c r="N1570" i="6"/>
  <c r="O1570" i="6"/>
  <c r="M75" i="6"/>
  <c r="N75" i="6"/>
  <c r="O75" i="6"/>
  <c r="M1571" i="6"/>
  <c r="N1571" i="6"/>
  <c r="O1571" i="6"/>
  <c r="M1572" i="6"/>
  <c r="N1572" i="6"/>
  <c r="O1572" i="6"/>
  <c r="M1573" i="6"/>
  <c r="N1573" i="6"/>
  <c r="O1573" i="6"/>
  <c r="M1574" i="6"/>
  <c r="N1574" i="6"/>
  <c r="O1574" i="6"/>
  <c r="M1575" i="6"/>
  <c r="N1575" i="6"/>
  <c r="O1575" i="6"/>
  <c r="M32" i="6"/>
  <c r="O32" i="6"/>
  <c r="M1590" i="12" s="1"/>
  <c r="M1576" i="6"/>
  <c r="N1576" i="6"/>
  <c r="O1576" i="6"/>
  <c r="M378" i="6"/>
  <c r="N378" i="6"/>
  <c r="O378" i="6"/>
  <c r="O382" i="6"/>
  <c r="M1577" i="6"/>
  <c r="N1577" i="6"/>
  <c r="O1577" i="6"/>
  <c r="M338" i="6"/>
  <c r="N338" i="6"/>
  <c r="L1518" i="12" s="1"/>
  <c r="O338" i="6"/>
  <c r="M1578" i="6"/>
  <c r="N1578" i="6"/>
  <c r="O1578" i="6"/>
  <c r="M1579" i="6"/>
  <c r="N1579" i="6"/>
  <c r="O1579" i="6"/>
  <c r="M173" i="6"/>
  <c r="N173" i="6"/>
  <c r="O173" i="6"/>
  <c r="M705" i="6"/>
  <c r="N705" i="6"/>
  <c r="L1563" i="12" s="1"/>
  <c r="O705" i="6"/>
  <c r="M1580" i="6"/>
  <c r="N1580" i="6"/>
  <c r="O1580" i="6"/>
  <c r="M230" i="6"/>
  <c r="N230" i="6"/>
  <c r="O230" i="6"/>
  <c r="M1581" i="6"/>
  <c r="N1581" i="6"/>
  <c r="L1092" i="12" s="1"/>
  <c r="O1581" i="6"/>
  <c r="M1582" i="6"/>
  <c r="N1582" i="6"/>
  <c r="O1582" i="6"/>
  <c r="M1583" i="6"/>
  <c r="N1583" i="6"/>
  <c r="O1583" i="6"/>
  <c r="M1584" i="6"/>
  <c r="N1584" i="6"/>
  <c r="O1584" i="6"/>
  <c r="M1585" i="6"/>
  <c r="N1585" i="6"/>
  <c r="O1585" i="6"/>
  <c r="M726" i="6"/>
  <c r="N726" i="6"/>
  <c r="O726" i="6"/>
  <c r="M1586" i="6"/>
  <c r="N1586" i="6"/>
  <c r="O1586" i="6"/>
  <c r="M1587" i="6"/>
  <c r="N1587" i="6"/>
  <c r="O1587" i="6"/>
  <c r="M1588" i="6"/>
  <c r="N1588" i="6"/>
  <c r="O1588" i="6"/>
  <c r="M974" i="6"/>
  <c r="N974" i="6"/>
  <c r="O974" i="6"/>
  <c r="M650" i="6"/>
  <c r="N650" i="6"/>
  <c r="M1589" i="6"/>
  <c r="N1589" i="6"/>
  <c r="O1589" i="6"/>
  <c r="M1590" i="6"/>
  <c r="N1590" i="6"/>
  <c r="O1590" i="6"/>
  <c r="M841" i="6"/>
  <c r="N841" i="6"/>
  <c r="O841" i="6"/>
  <c r="M1161" i="12" s="1"/>
  <c r="M1591" i="6"/>
  <c r="N1591" i="6"/>
  <c r="O1591" i="6"/>
  <c r="M1592" i="6"/>
  <c r="N1592" i="6"/>
  <c r="O1592" i="6"/>
  <c r="M917" i="6"/>
  <c r="N917" i="6"/>
  <c r="O917" i="6"/>
  <c r="M449" i="6"/>
  <c r="N449" i="6"/>
  <c r="L1227" i="12" s="1"/>
  <c r="O449" i="6"/>
  <c r="M1593" i="6"/>
  <c r="N1593" i="6"/>
  <c r="O1593" i="6"/>
  <c r="M661" i="6"/>
  <c r="N661" i="6"/>
  <c r="O661" i="6"/>
  <c r="M281" i="6"/>
  <c r="N281" i="6"/>
  <c r="M125" i="6"/>
  <c r="N125" i="6"/>
  <c r="O125" i="6"/>
  <c r="M1594" i="6"/>
  <c r="N1594" i="6"/>
  <c r="O1594" i="6"/>
  <c r="M1595" i="6"/>
  <c r="N1595" i="6"/>
  <c r="O1595" i="6"/>
  <c r="M630" i="6"/>
  <c r="N630" i="6"/>
  <c r="L633" i="12" s="1"/>
  <c r="M1596" i="6"/>
  <c r="N1596" i="6"/>
  <c r="O1596" i="6"/>
  <c r="M1597" i="6"/>
  <c r="N1597" i="6"/>
  <c r="O1597" i="6"/>
  <c r="M1598" i="6"/>
  <c r="N1598" i="6"/>
  <c r="O1598" i="6"/>
  <c r="M1599" i="6"/>
  <c r="N1599" i="6"/>
  <c r="O1599" i="6"/>
  <c r="M1600" i="6"/>
  <c r="N1600" i="6"/>
  <c r="O1600" i="6"/>
  <c r="M22" i="6"/>
  <c r="N22" i="6"/>
  <c r="O22" i="6"/>
  <c r="M1601" i="6"/>
  <c r="N1601" i="6"/>
  <c r="O1601" i="6"/>
  <c r="M1602" i="6"/>
  <c r="N1602" i="6"/>
  <c r="O1602" i="6"/>
  <c r="M824" i="6"/>
  <c r="N824" i="6"/>
  <c r="O824" i="6"/>
  <c r="M944" i="6"/>
  <c r="N944" i="6"/>
  <c r="O944" i="6"/>
  <c r="M1603" i="6"/>
  <c r="N1603" i="6"/>
  <c r="O1603" i="6"/>
  <c r="M1604" i="6"/>
  <c r="N1604" i="6"/>
  <c r="O1604" i="6"/>
  <c r="M1605" i="6"/>
  <c r="N1605" i="6"/>
  <c r="O1605" i="6"/>
  <c r="M1606" i="6"/>
  <c r="N1606" i="6"/>
  <c r="O1606" i="6"/>
  <c r="M798" i="6"/>
  <c r="N798" i="6"/>
  <c r="O798" i="6"/>
  <c r="M1607" i="6"/>
  <c r="N1607" i="6"/>
  <c r="O1607" i="6"/>
  <c r="M1608" i="6"/>
  <c r="N1608" i="6"/>
  <c r="O1608" i="6"/>
  <c r="M1609" i="6"/>
  <c r="N1609" i="6"/>
  <c r="O1609" i="6"/>
  <c r="M1610" i="6"/>
  <c r="N1610" i="6"/>
  <c r="O1610" i="6"/>
  <c r="M1611" i="6"/>
  <c r="N1611" i="6"/>
  <c r="O1611" i="6"/>
  <c r="M1612" i="6"/>
  <c r="N1612" i="6"/>
  <c r="O1612" i="6"/>
  <c r="M1613" i="6"/>
  <c r="N1613" i="6"/>
  <c r="O1613" i="6"/>
  <c r="M936" i="12" s="1"/>
  <c r="M398" i="6"/>
  <c r="N398" i="6"/>
  <c r="O398" i="6"/>
  <c r="M1614" i="6"/>
  <c r="N1614" i="6"/>
  <c r="L601" i="12" s="1"/>
  <c r="O1614" i="6"/>
  <c r="M1615" i="6"/>
  <c r="N1615" i="6"/>
  <c r="O1615" i="6"/>
  <c r="M1616" i="6"/>
  <c r="N1616" i="6"/>
  <c r="O1616" i="6"/>
  <c r="M1617" i="6"/>
  <c r="N1617" i="6"/>
  <c r="O1617" i="6"/>
  <c r="M1618" i="6"/>
  <c r="N1618" i="6"/>
  <c r="O1618" i="6"/>
  <c r="M1619" i="6"/>
  <c r="N1619" i="6"/>
  <c r="O1619" i="6"/>
  <c r="M1024" i="6"/>
  <c r="O1024" i="6"/>
  <c r="M1620" i="6"/>
  <c r="N1620" i="6"/>
  <c r="O1620" i="6"/>
  <c r="M522" i="6"/>
  <c r="N522" i="6"/>
  <c r="O522" i="6"/>
  <c r="M441" i="6"/>
  <c r="N441" i="6"/>
  <c r="O441" i="6"/>
  <c r="M1621" i="6"/>
  <c r="N1621" i="6"/>
  <c r="O1621" i="6"/>
  <c r="M1622" i="6"/>
  <c r="N1622" i="6"/>
  <c r="O1622" i="6"/>
  <c r="M1623" i="6"/>
  <c r="N1623" i="6"/>
  <c r="O1623" i="6"/>
  <c r="M1006" i="6"/>
  <c r="N1006" i="6"/>
  <c r="O1006" i="6"/>
  <c r="M1025" i="6"/>
  <c r="N1025" i="6"/>
  <c r="M161" i="6"/>
  <c r="N161" i="6"/>
  <c r="O161" i="6"/>
  <c r="M1624" i="6"/>
  <c r="N1624" i="6"/>
  <c r="O1624" i="6"/>
  <c r="M999" i="6"/>
  <c r="N999" i="6"/>
  <c r="M1625" i="6"/>
  <c r="N1625" i="6"/>
  <c r="O1625" i="6"/>
  <c r="M724" i="6"/>
  <c r="N724" i="6"/>
  <c r="O724" i="6"/>
  <c r="M349" i="6"/>
  <c r="N349" i="6"/>
  <c r="M850" i="6"/>
  <c r="N850" i="6"/>
  <c r="O850" i="6"/>
  <c r="M83" i="6"/>
  <c r="N83" i="6"/>
  <c r="O83" i="6"/>
  <c r="M21" i="6"/>
  <c r="N21" i="6"/>
  <c r="O21" i="6"/>
  <c r="M1626" i="6"/>
  <c r="N1626" i="6"/>
  <c r="O1626" i="6"/>
  <c r="M382" i="6"/>
  <c r="N382" i="6"/>
  <c r="M42" i="6"/>
  <c r="N42" i="6"/>
  <c r="O42" i="6"/>
  <c r="M502" i="6"/>
  <c r="N502" i="6"/>
  <c r="O502" i="6"/>
  <c r="M1627" i="6"/>
  <c r="N1627" i="6"/>
  <c r="O1627" i="6"/>
  <c r="M443" i="6"/>
  <c r="N443" i="6"/>
  <c r="O443" i="6"/>
  <c r="M1026" i="6"/>
  <c r="N1026" i="6"/>
  <c r="O1026" i="6"/>
  <c r="M1628" i="6"/>
  <c r="N1628" i="6"/>
  <c r="O1628" i="6"/>
  <c r="M1629" i="6"/>
  <c r="N1629" i="6"/>
  <c r="O1629" i="6"/>
  <c r="M1630" i="6"/>
  <c r="N1630" i="6"/>
  <c r="O1630" i="6"/>
  <c r="M1631" i="6"/>
  <c r="N1631" i="6"/>
  <c r="O1631" i="6"/>
  <c r="M803" i="6"/>
  <c r="N803" i="6"/>
  <c r="O803" i="6"/>
  <c r="M1632" i="6"/>
  <c r="N1632" i="6"/>
  <c r="O1632" i="6"/>
  <c r="M1633" i="6"/>
  <c r="N1633" i="6"/>
  <c r="O1633" i="6"/>
  <c r="M938" i="6"/>
  <c r="O938" i="6"/>
  <c r="M1634" i="6"/>
  <c r="N1634" i="6"/>
  <c r="O1634" i="6"/>
  <c r="M344" i="6"/>
  <c r="N344" i="6"/>
  <c r="M206" i="6"/>
  <c r="N206" i="6"/>
  <c r="O206" i="6"/>
  <c r="M1635" i="6"/>
  <c r="N1635" i="6"/>
  <c r="O1635" i="6"/>
  <c r="M786" i="6"/>
  <c r="N786" i="6"/>
  <c r="M1636" i="6"/>
  <c r="N1636" i="6"/>
  <c r="O1636" i="6"/>
  <c r="M736" i="6"/>
  <c r="N736" i="6"/>
  <c r="O736" i="6"/>
  <c r="M1637" i="6"/>
  <c r="N1637" i="6"/>
  <c r="O1637" i="6"/>
  <c r="M1638" i="6"/>
  <c r="N1638" i="6"/>
  <c r="O1638" i="6"/>
  <c r="M1639" i="6"/>
  <c r="N1639" i="6"/>
  <c r="O1639" i="6"/>
  <c r="M1640" i="6"/>
  <c r="N1640" i="6"/>
  <c r="O1640" i="6"/>
  <c r="M514" i="6"/>
  <c r="N514" i="6"/>
  <c r="O514" i="6"/>
  <c r="M925" i="6"/>
  <c r="N925" i="6"/>
  <c r="O925" i="6"/>
  <c r="M1641" i="6"/>
  <c r="N1641" i="6"/>
  <c r="O1641" i="6"/>
  <c r="M1642" i="6"/>
  <c r="N1642" i="6"/>
  <c r="O1642" i="6"/>
  <c r="M819" i="6"/>
  <c r="N819" i="6"/>
  <c r="O819" i="6"/>
  <c r="M1643" i="6"/>
  <c r="N1643" i="6"/>
  <c r="O1643" i="6"/>
  <c r="M827" i="6"/>
  <c r="N827" i="6"/>
  <c r="O827" i="6"/>
  <c r="M1644" i="6"/>
  <c r="N1644" i="6"/>
  <c r="O1644" i="6"/>
  <c r="M751" i="6"/>
  <c r="N751" i="6"/>
  <c r="O751" i="6"/>
  <c r="M820" i="6"/>
  <c r="N820" i="6"/>
  <c r="O820" i="6"/>
  <c r="M1645" i="6"/>
  <c r="N1645" i="6"/>
  <c r="O1645" i="6"/>
  <c r="M1646" i="6"/>
  <c r="N1646" i="6"/>
  <c r="O1646" i="6"/>
  <c r="M1647" i="6"/>
  <c r="N1647" i="6"/>
  <c r="O1647" i="6"/>
  <c r="M1648" i="6"/>
  <c r="N1648" i="6"/>
  <c r="O1648" i="6"/>
  <c r="M946" i="6"/>
  <c r="N946" i="6"/>
  <c r="L253" i="12" s="1"/>
  <c r="O946" i="6"/>
  <c r="M1649" i="6"/>
  <c r="N1649" i="6"/>
  <c r="O1649" i="6"/>
  <c r="M34" i="6"/>
  <c r="N34" i="6"/>
  <c r="O34" i="6"/>
  <c r="M1650" i="6"/>
  <c r="N1650" i="6"/>
  <c r="O1650" i="6"/>
  <c r="M167" i="6"/>
  <c r="N167" i="6"/>
  <c r="L1096" i="12" s="1"/>
  <c r="O167" i="6"/>
  <c r="M559" i="6"/>
  <c r="N559" i="6"/>
  <c r="O559" i="6"/>
  <c r="M802" i="6"/>
  <c r="N802" i="6"/>
  <c r="O802" i="6"/>
  <c r="M823" i="6"/>
  <c r="N823" i="6"/>
  <c r="O823" i="6"/>
  <c r="M648" i="6"/>
  <c r="N648" i="6"/>
  <c r="O648" i="6"/>
  <c r="M931" i="6"/>
  <c r="N931" i="6"/>
  <c r="O931" i="6"/>
  <c r="M1651" i="6"/>
  <c r="N1651" i="6"/>
  <c r="O1651" i="6"/>
  <c r="M1652" i="6"/>
  <c r="N1652" i="6"/>
  <c r="O1652" i="6"/>
  <c r="M1653" i="6"/>
  <c r="N1653" i="6"/>
  <c r="O1653" i="6"/>
  <c r="M1654" i="6"/>
  <c r="N1654" i="6"/>
  <c r="O1654" i="6"/>
  <c r="M878" i="6"/>
  <c r="N878" i="6"/>
  <c r="L104" i="12" s="1"/>
  <c r="O878" i="6"/>
  <c r="M126" i="6"/>
  <c r="N126" i="6"/>
  <c r="O126" i="6"/>
  <c r="M1655" i="6"/>
  <c r="N1655" i="6"/>
  <c r="O1655" i="6"/>
  <c r="M831" i="6"/>
  <c r="N831" i="6"/>
  <c r="O831" i="6"/>
  <c r="M973" i="6"/>
  <c r="N973" i="6"/>
  <c r="O973" i="6"/>
  <c r="M364" i="6"/>
  <c r="N364" i="6"/>
  <c r="O364" i="6"/>
  <c r="M1656" i="6"/>
  <c r="N1656" i="6"/>
  <c r="O1656" i="6"/>
  <c r="M174" i="6"/>
  <c r="N174" i="6"/>
  <c r="O174" i="6"/>
  <c r="M1657" i="6"/>
  <c r="N1657" i="6"/>
  <c r="O1657" i="6"/>
  <c r="M1658" i="6"/>
  <c r="N1658" i="6"/>
  <c r="O1658" i="6"/>
  <c r="M599" i="12"/>
  <c r="M1659" i="6"/>
  <c r="N1659" i="6"/>
  <c r="O1659" i="6"/>
  <c r="M1660" i="6"/>
  <c r="N1660" i="6"/>
  <c r="O1660" i="6"/>
  <c r="M1661" i="6"/>
  <c r="N1661" i="6"/>
  <c r="O1661" i="6"/>
  <c r="M1662" i="6"/>
  <c r="N1662" i="6"/>
  <c r="O1662" i="6"/>
  <c r="M373" i="6"/>
  <c r="N373" i="6"/>
  <c r="O373" i="6"/>
  <c r="M1663" i="6"/>
  <c r="N1663" i="6"/>
  <c r="O1663" i="6"/>
  <c r="M1664" i="6"/>
  <c r="N1664" i="6"/>
  <c r="O1664" i="6"/>
  <c r="M1665" i="6"/>
  <c r="N1665" i="6"/>
  <c r="O1665" i="6"/>
  <c r="M1666" i="6"/>
  <c r="N1666" i="6"/>
  <c r="O1666" i="6"/>
  <c r="M730" i="6"/>
  <c r="N730" i="6"/>
  <c r="O730" i="6"/>
  <c r="M561" i="6"/>
  <c r="N561" i="6"/>
  <c r="L1046" i="12" s="1"/>
  <c r="O561" i="6"/>
  <c r="M1667" i="6"/>
  <c r="N1667" i="6"/>
  <c r="O1667" i="6"/>
  <c r="M249" i="6"/>
  <c r="O249" i="6"/>
  <c r="M1668" i="6"/>
  <c r="N1668" i="6"/>
  <c r="O1668" i="6"/>
  <c r="M862" i="6"/>
  <c r="N862" i="6"/>
  <c r="L85" i="12" s="1"/>
  <c r="O862" i="6"/>
  <c r="M916" i="6"/>
  <c r="N916" i="6"/>
  <c r="O916" i="6"/>
  <c r="AA1767" i="12"/>
  <c r="AA1766" i="12"/>
  <c r="AA1765" i="12"/>
  <c r="AA1764" i="12"/>
  <c r="AA1763" i="12"/>
  <c r="AA1762" i="12"/>
  <c r="AA1761" i="12"/>
  <c r="AA1760" i="12"/>
  <c r="AA1759" i="12"/>
  <c r="AA1758" i="12"/>
  <c r="AA1757" i="12"/>
  <c r="AA1756" i="12"/>
  <c r="AA1755" i="12"/>
  <c r="AA1754" i="12"/>
  <c r="AA1753" i="12"/>
  <c r="AA1752" i="12"/>
  <c r="AA1751" i="12"/>
  <c r="AA1750" i="12"/>
  <c r="AA1749" i="12"/>
  <c r="AA1748" i="12"/>
  <c r="AA1747" i="12"/>
  <c r="AA1746" i="12"/>
  <c r="AA1745" i="12"/>
  <c r="AA1744" i="12"/>
  <c r="C1744" i="12"/>
  <c r="AA1743" i="12"/>
  <c r="C1743" i="12"/>
  <c r="AA1742" i="12"/>
  <c r="C1742" i="12"/>
  <c r="AA1741" i="12"/>
  <c r="C1741" i="12"/>
  <c r="AA1740" i="12"/>
  <c r="C1740" i="12"/>
  <c r="AA1739" i="12"/>
  <c r="C1739" i="12"/>
  <c r="AA1738" i="12"/>
  <c r="C1738" i="12"/>
  <c r="AA1737" i="12"/>
  <c r="C1737" i="12"/>
  <c r="AA1736" i="12"/>
  <c r="C1736" i="12"/>
  <c r="AA1735" i="12"/>
  <c r="C1735" i="12"/>
  <c r="AA1734" i="12"/>
  <c r="C1734" i="12"/>
  <c r="AA1733" i="12"/>
  <c r="C1733" i="12"/>
  <c r="Z1732" i="12"/>
  <c r="AA1732" i="12" s="1"/>
  <c r="I1232" i="9"/>
  <c r="I1225" i="9"/>
  <c r="I1423" i="9"/>
  <c r="X1732" i="12"/>
  <c r="G1732" i="12"/>
  <c r="W1732" i="12" s="1"/>
  <c r="F1732" i="12"/>
  <c r="V1732" i="12" s="1"/>
  <c r="E1732" i="12"/>
  <c r="U1732" i="12" s="1"/>
  <c r="D1732" i="12"/>
  <c r="T1732" i="12" s="1"/>
  <c r="Q1415" i="6"/>
  <c r="O1000" i="12" s="1"/>
  <c r="Q163" i="6"/>
  <c r="Q1419" i="6"/>
  <c r="Q142" i="6"/>
  <c r="Q1534" i="6"/>
  <c r="O1056" i="12" s="1"/>
  <c r="Q1414" i="6"/>
  <c r="Q670" i="6"/>
  <c r="P1415" i="6"/>
  <c r="P163" i="6"/>
  <c r="P1419" i="6"/>
  <c r="P142" i="6"/>
  <c r="P1534" i="6"/>
  <c r="P1414" i="6"/>
  <c r="P670" i="6"/>
  <c r="K1732" i="12"/>
  <c r="J1732" i="12"/>
  <c r="I1732" i="12"/>
  <c r="H1732" i="12"/>
  <c r="C1732" i="12"/>
  <c r="Z1731" i="12"/>
  <c r="AA1731" i="12" s="1"/>
  <c r="I798" i="9"/>
  <c r="I794" i="9"/>
  <c r="I1174" i="9"/>
  <c r="X1731" i="12"/>
  <c r="G1731" i="12"/>
  <c r="W1731" i="12" s="1"/>
  <c r="F1731" i="12"/>
  <c r="V1731" i="12" s="1"/>
  <c r="E1731" i="12"/>
  <c r="U1731" i="12" s="1"/>
  <c r="D1731" i="12"/>
  <c r="T1731" i="12" s="1"/>
  <c r="Q297" i="6"/>
  <c r="Q412" i="6"/>
  <c r="Q1154" i="6"/>
  <c r="Q749" i="6"/>
  <c r="Q1394" i="6"/>
  <c r="Q1392" i="6"/>
  <c r="Q1153" i="6"/>
  <c r="Q1390" i="6"/>
  <c r="P297" i="6"/>
  <c r="P412" i="6"/>
  <c r="P1154" i="6"/>
  <c r="P749" i="6"/>
  <c r="P1394" i="6"/>
  <c r="P1392" i="6"/>
  <c r="P1153" i="6"/>
  <c r="P1390" i="6"/>
  <c r="K1731" i="12"/>
  <c r="J1731" i="12"/>
  <c r="I1731" i="12"/>
  <c r="H1731" i="12"/>
  <c r="C1731" i="12"/>
  <c r="Z1730" i="12"/>
  <c r="AA1730" i="12" s="1"/>
  <c r="I1033" i="9"/>
  <c r="I1032" i="9"/>
  <c r="I1324" i="9"/>
  <c r="Y407" i="12" s="1"/>
  <c r="X1730" i="12"/>
  <c r="G1730" i="12"/>
  <c r="W1730" i="12" s="1"/>
  <c r="F1730" i="12"/>
  <c r="V1730" i="12" s="1"/>
  <c r="E1730" i="12"/>
  <c r="U1730" i="12" s="1"/>
  <c r="D1730" i="12"/>
  <c r="T1730" i="12" s="1"/>
  <c r="Q1294" i="6"/>
  <c r="O1410" i="12" s="1"/>
  <c r="Q39" i="6"/>
  <c r="O985" i="12" s="1"/>
  <c r="Q869" i="6"/>
  <c r="O820" i="12" s="1"/>
  <c r="Q1297" i="6"/>
  <c r="Q1480" i="6"/>
  <c r="Q1479" i="6"/>
  <c r="Q1296" i="6"/>
  <c r="Q686" i="6"/>
  <c r="O869" i="12" s="1"/>
  <c r="P1294" i="6"/>
  <c r="P39" i="6"/>
  <c r="P869" i="6"/>
  <c r="P1297" i="6"/>
  <c r="P1480" i="6"/>
  <c r="P1479" i="6"/>
  <c r="P1296" i="6"/>
  <c r="P686" i="6"/>
  <c r="K1730" i="12"/>
  <c r="J1730" i="12"/>
  <c r="I1730" i="12"/>
  <c r="H1730" i="12"/>
  <c r="C1730" i="12"/>
  <c r="Z1729" i="12"/>
  <c r="AA1729" i="12" s="1"/>
  <c r="I1056" i="9"/>
  <c r="I1053" i="9"/>
  <c r="I616" i="9"/>
  <c r="X1729" i="12"/>
  <c r="G1729" i="12"/>
  <c r="W1729" i="12" s="1"/>
  <c r="F1729" i="12"/>
  <c r="V1729" i="12" s="1"/>
  <c r="E1729" i="12"/>
  <c r="U1729" i="12" s="1"/>
  <c r="D1729" i="12"/>
  <c r="T1729" i="12" s="1"/>
  <c r="Q863" i="6"/>
  <c r="Q756" i="6"/>
  <c r="Q605" i="6"/>
  <c r="Q1311" i="6"/>
  <c r="Q1111" i="6"/>
  <c r="Q535" i="6"/>
  <c r="Q1309" i="6"/>
  <c r="Q1308" i="6"/>
  <c r="P863" i="6"/>
  <c r="P756" i="6"/>
  <c r="P605" i="6"/>
  <c r="P1311" i="6"/>
  <c r="P1111" i="6"/>
  <c r="P535" i="6"/>
  <c r="P1309" i="6"/>
  <c r="P1308" i="6"/>
  <c r="K1729" i="12"/>
  <c r="J1729" i="12"/>
  <c r="I1729" i="12"/>
  <c r="H1729" i="12"/>
  <c r="C1729" i="12"/>
  <c r="Z1728" i="12"/>
  <c r="AA1728" i="12" s="1"/>
  <c r="I708" i="9"/>
  <c r="Y1101" i="12" s="1"/>
  <c r="I1134" i="9"/>
  <c r="X1728" i="12"/>
  <c r="G1728" i="12"/>
  <c r="W1728" i="12" s="1"/>
  <c r="F1728" i="12"/>
  <c r="V1728" i="12" s="1"/>
  <c r="E1728" i="12"/>
  <c r="U1728" i="12" s="1"/>
  <c r="D1728" i="12"/>
  <c r="T1728" i="12" s="1"/>
  <c r="Q842" i="6"/>
  <c r="Q998" i="6"/>
  <c r="Q288" i="6"/>
  <c r="Q706" i="6"/>
  <c r="O1101" i="12" s="1"/>
  <c r="Q1367" i="6"/>
  <c r="Q932" i="6"/>
  <c r="Q619" i="6"/>
  <c r="O1593" i="12" s="1"/>
  <c r="Q582" i="6"/>
  <c r="P842" i="6"/>
  <c r="N679" i="12" s="1"/>
  <c r="P998" i="6"/>
  <c r="P288" i="6"/>
  <c r="P706" i="6"/>
  <c r="P1367" i="6"/>
  <c r="P932" i="6"/>
  <c r="P619" i="6"/>
  <c r="P582" i="6"/>
  <c r="K1728" i="12"/>
  <c r="J1728" i="12"/>
  <c r="I1728" i="12"/>
  <c r="H1728" i="12"/>
  <c r="C1728" i="12"/>
  <c r="Z1727" i="12"/>
  <c r="AA1727" i="12" s="1"/>
  <c r="I618" i="9"/>
  <c r="Y1562" i="12" s="1"/>
  <c r="I1079" i="9"/>
  <c r="X1727" i="12"/>
  <c r="G1727" i="12"/>
  <c r="W1727" i="12" s="1"/>
  <c r="F1727" i="12"/>
  <c r="V1727" i="12" s="1"/>
  <c r="E1727" i="12"/>
  <c r="U1727" i="12" s="1"/>
  <c r="D1727" i="12"/>
  <c r="T1727" i="12" s="1"/>
  <c r="Q790" i="6"/>
  <c r="Q156" i="6"/>
  <c r="Q205" i="6"/>
  <c r="Q618" i="6"/>
  <c r="Q593" i="6"/>
  <c r="O907" i="12" s="1"/>
  <c r="Q596" i="6"/>
  <c r="P790" i="6"/>
  <c r="P156" i="6"/>
  <c r="P205" i="6"/>
  <c r="P618" i="6"/>
  <c r="P593" i="6"/>
  <c r="P596" i="6"/>
  <c r="K1727" i="12"/>
  <c r="J1727" i="12"/>
  <c r="I1727" i="12"/>
  <c r="H1727" i="12"/>
  <c r="C1727" i="12"/>
  <c r="Z1726" i="12"/>
  <c r="AA1726" i="12" s="1"/>
  <c r="I658" i="9"/>
  <c r="I659" i="9"/>
  <c r="I1105" i="9"/>
  <c r="X1726" i="12"/>
  <c r="G1726" i="12"/>
  <c r="W1726" i="12" s="1"/>
  <c r="F1726" i="12"/>
  <c r="V1726" i="12" s="1"/>
  <c r="E1726" i="12"/>
  <c r="U1726" i="12" s="1"/>
  <c r="D1726" i="12"/>
  <c r="T1726" i="12" s="1"/>
  <c r="Q219" i="6"/>
  <c r="Q744" i="6"/>
  <c r="Q832" i="6"/>
  <c r="Q426" i="6"/>
  <c r="Q1004" i="6"/>
  <c r="Q877" i="6"/>
  <c r="Q952" i="6"/>
  <c r="Q979" i="6"/>
  <c r="P219" i="6"/>
  <c r="P744" i="6"/>
  <c r="P832" i="6"/>
  <c r="P426" i="6"/>
  <c r="P1004" i="6"/>
  <c r="P877" i="6"/>
  <c r="P952" i="6"/>
  <c r="P979" i="6"/>
  <c r="K1726" i="12"/>
  <c r="J1726" i="12"/>
  <c r="I1726" i="12"/>
  <c r="H1726" i="12"/>
  <c r="C1726" i="12"/>
  <c r="Z1725" i="12"/>
  <c r="AA1725" i="12" s="1"/>
  <c r="I181" i="9"/>
  <c r="Y631" i="12" s="1"/>
  <c r="I192" i="9"/>
  <c r="I823" i="9"/>
  <c r="X1725" i="12"/>
  <c r="G1725" i="12"/>
  <c r="W1725" i="12" s="1"/>
  <c r="F1725" i="12"/>
  <c r="V1725" i="12" s="1"/>
  <c r="E1725" i="12"/>
  <c r="U1725" i="12" s="1"/>
  <c r="D1725" i="12"/>
  <c r="T1725" i="12" s="1"/>
  <c r="Q691" i="6"/>
  <c r="Q699" i="6"/>
  <c r="O657" i="12" s="1"/>
  <c r="Q581" i="6"/>
  <c r="O1567" i="12" s="1"/>
  <c r="Q451" i="6"/>
  <c r="O1019" i="12" s="1"/>
  <c r="Q1176" i="6"/>
  <c r="Q480" i="6"/>
  <c r="Q1175" i="6"/>
  <c r="P691" i="6"/>
  <c r="P699" i="6"/>
  <c r="P581" i="6"/>
  <c r="P451" i="6"/>
  <c r="P1176" i="6"/>
  <c r="P480" i="6"/>
  <c r="P1175" i="6"/>
  <c r="K1725" i="12"/>
  <c r="J1725" i="12"/>
  <c r="I1725" i="12"/>
  <c r="H1725" i="12"/>
  <c r="C1725" i="12"/>
  <c r="Z1724" i="12"/>
  <c r="AA1724" i="12" s="1"/>
  <c r="I757" i="9"/>
  <c r="I755" i="9"/>
  <c r="I1156" i="9"/>
  <c r="X1689" i="12"/>
  <c r="X1724" i="12"/>
  <c r="G1724" i="12"/>
  <c r="W1724" i="12" s="1"/>
  <c r="F1724" i="12"/>
  <c r="V1724" i="12" s="1"/>
  <c r="E1724" i="12"/>
  <c r="U1724" i="12" s="1"/>
  <c r="D1724" i="12"/>
  <c r="T1724" i="12" s="1"/>
  <c r="Q1128" i="6"/>
  <c r="Q1127" i="6"/>
  <c r="Q270" i="6"/>
  <c r="O915" i="12" s="1"/>
  <c r="Q1131" i="6"/>
  <c r="Q884" i="6"/>
  <c r="Q864" i="6"/>
  <c r="Q29" i="6"/>
  <c r="P1128" i="6"/>
  <c r="P1127" i="6"/>
  <c r="P270" i="6"/>
  <c r="P1131" i="6"/>
  <c r="N289" i="12" s="1"/>
  <c r="P884" i="6"/>
  <c r="P864" i="6"/>
  <c r="P29" i="6"/>
  <c r="K1724" i="12"/>
  <c r="J1724" i="12"/>
  <c r="I1724" i="12"/>
  <c r="H1724" i="12"/>
  <c r="C1724" i="12"/>
  <c r="Z1723" i="12"/>
  <c r="AA1723" i="12" s="1"/>
  <c r="Y1723" i="12"/>
  <c r="X1723" i="12"/>
  <c r="W1723" i="12"/>
  <c r="V1723" i="12"/>
  <c r="U1723" i="12"/>
  <c r="T1723" i="12"/>
  <c r="S1723" i="12"/>
  <c r="R1723" i="12"/>
  <c r="Q1723" i="12"/>
  <c r="P1723" i="12"/>
  <c r="O1723" i="12"/>
  <c r="N1723" i="12"/>
  <c r="M1723" i="12"/>
  <c r="L1723" i="12"/>
  <c r="K1723" i="12"/>
  <c r="J1723" i="12"/>
  <c r="Z1722" i="12"/>
  <c r="AA1722" i="12" s="1"/>
  <c r="Y1722" i="12"/>
  <c r="X1722" i="12"/>
  <c r="W1722" i="12"/>
  <c r="V1722" i="12"/>
  <c r="U1722" i="12"/>
  <c r="T1722" i="12"/>
  <c r="S1722" i="12"/>
  <c r="R1722" i="12"/>
  <c r="Q1722" i="12"/>
  <c r="P1722" i="12"/>
  <c r="O1722" i="12"/>
  <c r="N1722" i="12"/>
  <c r="M1722" i="12"/>
  <c r="L1722" i="12"/>
  <c r="K1722" i="12"/>
  <c r="J1722" i="12"/>
  <c r="Z1721" i="12"/>
  <c r="AA1721" i="12" s="1"/>
  <c r="Y1721" i="12"/>
  <c r="X1721" i="12"/>
  <c r="W1721" i="12"/>
  <c r="V1721" i="12"/>
  <c r="U1721" i="12"/>
  <c r="T1721" i="12"/>
  <c r="S1721" i="12"/>
  <c r="R1721" i="12"/>
  <c r="Q1721" i="12"/>
  <c r="P1721" i="12"/>
  <c r="O1721" i="12"/>
  <c r="N1721" i="12"/>
  <c r="M1721" i="12"/>
  <c r="L1721" i="12"/>
  <c r="K1721" i="12"/>
  <c r="J1721" i="12"/>
  <c r="Z1720" i="12"/>
  <c r="AA1720" i="12" s="1"/>
  <c r="Y1720" i="12"/>
  <c r="X1720" i="12"/>
  <c r="W1720" i="12"/>
  <c r="V1720" i="12"/>
  <c r="U1720" i="12"/>
  <c r="T1720" i="12"/>
  <c r="S1720" i="12"/>
  <c r="R1720" i="12"/>
  <c r="Q1720" i="12"/>
  <c r="P1720" i="12"/>
  <c r="O1720" i="12"/>
  <c r="N1720" i="12"/>
  <c r="M1720" i="12"/>
  <c r="L1720" i="12"/>
  <c r="K1720" i="12"/>
  <c r="J1720" i="12"/>
  <c r="Z1719" i="12"/>
  <c r="AA1719" i="12" s="1"/>
  <c r="Y1719" i="12"/>
  <c r="X1719" i="12"/>
  <c r="W1719" i="12"/>
  <c r="V1719" i="12"/>
  <c r="U1719" i="12"/>
  <c r="T1719" i="12"/>
  <c r="S1719" i="12"/>
  <c r="R1719" i="12"/>
  <c r="Q1719" i="12"/>
  <c r="P1719" i="12"/>
  <c r="O1719" i="12"/>
  <c r="N1719" i="12"/>
  <c r="M1719" i="12"/>
  <c r="L1719" i="12"/>
  <c r="K1719" i="12"/>
  <c r="J1719" i="12"/>
  <c r="Z1718" i="12"/>
  <c r="AA1718" i="12" s="1"/>
  <c r="Y1718" i="12"/>
  <c r="X1718" i="12"/>
  <c r="W1718" i="12"/>
  <c r="V1718" i="12"/>
  <c r="U1718" i="12"/>
  <c r="T1718" i="12"/>
  <c r="S1718" i="12"/>
  <c r="R1718" i="12"/>
  <c r="Q1718" i="12"/>
  <c r="P1718" i="12"/>
  <c r="O1718" i="12"/>
  <c r="N1718" i="12"/>
  <c r="M1718" i="12"/>
  <c r="L1718" i="12"/>
  <c r="K1718" i="12"/>
  <c r="J1718" i="12"/>
  <c r="Z1717" i="12"/>
  <c r="AA1717" i="12" s="1"/>
  <c r="Y1717" i="12"/>
  <c r="X1717" i="12"/>
  <c r="W1717" i="12"/>
  <c r="V1717" i="12"/>
  <c r="U1717" i="12"/>
  <c r="T1717" i="12"/>
  <c r="S1717" i="12"/>
  <c r="R1717" i="12"/>
  <c r="Q1717" i="12"/>
  <c r="P1717" i="12"/>
  <c r="O1717" i="12"/>
  <c r="N1717" i="12"/>
  <c r="M1717" i="12"/>
  <c r="L1717" i="12"/>
  <c r="K1717" i="12"/>
  <c r="J1717" i="12"/>
  <c r="Z1716" i="12"/>
  <c r="AA1716" i="12" s="1"/>
  <c r="Y1716" i="12"/>
  <c r="X1716" i="12"/>
  <c r="W1716" i="12"/>
  <c r="V1716" i="12"/>
  <c r="U1716" i="12"/>
  <c r="T1716" i="12"/>
  <c r="S1716" i="12"/>
  <c r="R1716" i="12"/>
  <c r="Q1716" i="12"/>
  <c r="P1716" i="12"/>
  <c r="O1716" i="12"/>
  <c r="N1716" i="12"/>
  <c r="M1716" i="12"/>
  <c r="L1716" i="12"/>
  <c r="K1716" i="12"/>
  <c r="J1716" i="12"/>
  <c r="Z1715" i="12"/>
  <c r="AA1715" i="12" s="1"/>
  <c r="Y1715" i="12"/>
  <c r="X1715" i="12"/>
  <c r="W1715" i="12"/>
  <c r="V1715" i="12"/>
  <c r="U1715" i="12"/>
  <c r="T1715" i="12"/>
  <c r="S1715" i="12"/>
  <c r="R1715" i="12"/>
  <c r="Q1715" i="12"/>
  <c r="P1715" i="12"/>
  <c r="O1715" i="12"/>
  <c r="N1715" i="12"/>
  <c r="M1715" i="12"/>
  <c r="L1715" i="12"/>
  <c r="K1715" i="12"/>
  <c r="J1715" i="12"/>
  <c r="Z1714" i="12"/>
  <c r="AA1714" i="12" s="1"/>
  <c r="Y1714" i="12"/>
  <c r="X1714" i="12"/>
  <c r="W1714" i="12"/>
  <c r="V1714" i="12"/>
  <c r="U1714" i="12"/>
  <c r="T1714" i="12"/>
  <c r="S1714" i="12"/>
  <c r="R1714" i="12"/>
  <c r="Q1714" i="12"/>
  <c r="P1714" i="12"/>
  <c r="O1714" i="12"/>
  <c r="N1714" i="12"/>
  <c r="M1714" i="12"/>
  <c r="L1714" i="12"/>
  <c r="K1714" i="12"/>
  <c r="J1714" i="12"/>
  <c r="Z1713" i="12"/>
  <c r="AA1713" i="12" s="1"/>
  <c r="Y1713" i="12"/>
  <c r="X1713" i="12"/>
  <c r="W1713" i="12"/>
  <c r="V1713" i="12"/>
  <c r="U1713" i="12"/>
  <c r="T1713" i="12"/>
  <c r="S1713" i="12"/>
  <c r="R1713" i="12"/>
  <c r="Q1713" i="12"/>
  <c r="P1713" i="12"/>
  <c r="O1713" i="12"/>
  <c r="N1713" i="12"/>
  <c r="M1713" i="12"/>
  <c r="L1713" i="12"/>
  <c r="K1713" i="12"/>
  <c r="J1713" i="12"/>
  <c r="Z1712" i="12"/>
  <c r="AA1712" i="12" s="1"/>
  <c r="Y1712" i="12"/>
  <c r="X1712" i="12"/>
  <c r="W1712" i="12"/>
  <c r="V1712" i="12"/>
  <c r="U1712" i="12"/>
  <c r="T1712" i="12"/>
  <c r="S1712" i="12"/>
  <c r="R1712" i="12"/>
  <c r="Q1712" i="12"/>
  <c r="P1712" i="12"/>
  <c r="O1712" i="12"/>
  <c r="N1712" i="12"/>
  <c r="M1712" i="12"/>
  <c r="L1712" i="12"/>
  <c r="K1712" i="12"/>
  <c r="J1712" i="12"/>
  <c r="Z1711" i="12"/>
  <c r="AA1711" i="12" s="1"/>
  <c r="Y1711" i="12"/>
  <c r="X1711" i="12"/>
  <c r="W1711" i="12"/>
  <c r="V1711" i="12"/>
  <c r="U1711" i="12"/>
  <c r="T1711" i="12"/>
  <c r="S1711" i="12"/>
  <c r="R1711" i="12"/>
  <c r="Q1711" i="12"/>
  <c r="P1711" i="12"/>
  <c r="O1711" i="12"/>
  <c r="N1711" i="12"/>
  <c r="M1711" i="12"/>
  <c r="L1711" i="12"/>
  <c r="K1711" i="12"/>
  <c r="J1711" i="12"/>
  <c r="Z1710" i="12"/>
  <c r="AA1710" i="12" s="1"/>
  <c r="Y1710" i="12"/>
  <c r="X1710" i="12"/>
  <c r="W1710" i="12"/>
  <c r="V1710" i="12"/>
  <c r="U1710" i="12"/>
  <c r="T1710" i="12"/>
  <c r="S1710" i="12"/>
  <c r="R1710" i="12"/>
  <c r="Q1710" i="12"/>
  <c r="P1710" i="12"/>
  <c r="O1710" i="12"/>
  <c r="N1710" i="12"/>
  <c r="M1710" i="12"/>
  <c r="L1710" i="12"/>
  <c r="K1710" i="12"/>
  <c r="J1710" i="12"/>
  <c r="Z1709" i="12"/>
  <c r="AA1709" i="12" s="1"/>
  <c r="I784" i="9"/>
  <c r="I780" i="9"/>
  <c r="I214" i="9"/>
  <c r="Y1466" i="12" s="1"/>
  <c r="X1709" i="12"/>
  <c r="G1709" i="12"/>
  <c r="W1709" i="12" s="1"/>
  <c r="F1709" i="12"/>
  <c r="V1709" i="12" s="1"/>
  <c r="E1709" i="12"/>
  <c r="U1709" i="12" s="1"/>
  <c r="D1709" i="12"/>
  <c r="T1709" i="12" s="1"/>
  <c r="P734" i="12"/>
  <c r="Q599" i="6"/>
  <c r="Q1142" i="6"/>
  <c r="Q1145" i="6"/>
  <c r="O1481" i="12" s="1"/>
  <c r="Q1146" i="6"/>
  <c r="Q201" i="6"/>
  <c r="Q1144" i="6"/>
  <c r="O313" i="12" s="1"/>
  <c r="P599" i="6"/>
  <c r="P1142" i="6"/>
  <c r="P1145" i="6"/>
  <c r="P1146" i="6"/>
  <c r="P201" i="6"/>
  <c r="P1144" i="6"/>
  <c r="N313" i="12" s="1"/>
  <c r="K1709" i="12"/>
  <c r="J1709" i="12"/>
  <c r="I1709" i="12"/>
  <c r="H1709" i="12"/>
  <c r="C1709" i="12"/>
  <c r="Z1708" i="12"/>
  <c r="AA1708" i="12" s="1"/>
  <c r="I965" i="9"/>
  <c r="I964" i="9"/>
  <c r="I267" i="9"/>
  <c r="X1708" i="12"/>
  <c r="G1708" i="12"/>
  <c r="W1708" i="12" s="1"/>
  <c r="F1708" i="12"/>
  <c r="V1708" i="12" s="1"/>
  <c r="E1708" i="12"/>
  <c r="U1708" i="12" s="1"/>
  <c r="D1708" i="12"/>
  <c r="T1708" i="12" s="1"/>
  <c r="Q1254" i="6"/>
  <c r="O371" i="12" s="1"/>
  <c r="Q1252" i="6"/>
  <c r="O1366" i="12" s="1"/>
  <c r="Q1257" i="6"/>
  <c r="Q1258" i="6"/>
  <c r="Q274" i="6"/>
  <c r="Q727" i="6"/>
  <c r="P1254" i="6"/>
  <c r="P1252" i="6"/>
  <c r="P1257" i="6"/>
  <c r="P1258" i="6"/>
  <c r="P274" i="6"/>
  <c r="P727" i="6"/>
  <c r="K1708" i="12"/>
  <c r="J1708" i="12"/>
  <c r="I1708" i="12"/>
  <c r="H1708" i="12"/>
  <c r="C1708" i="12"/>
  <c r="Z1707" i="12"/>
  <c r="AA1707" i="12" s="1"/>
  <c r="I535" i="9"/>
  <c r="I541" i="9"/>
  <c r="Y831" i="12" s="1"/>
  <c r="I1083" i="9"/>
  <c r="X1707" i="12"/>
  <c r="G1707" i="12"/>
  <c r="W1707" i="12" s="1"/>
  <c r="F1707" i="12"/>
  <c r="V1707" i="12" s="1"/>
  <c r="E1707" i="12"/>
  <c r="U1707" i="12" s="1"/>
  <c r="D1707" i="12"/>
  <c r="T1707" i="12" s="1"/>
  <c r="Q137" i="6"/>
  <c r="Q793" i="6"/>
  <c r="Q1095" i="6"/>
  <c r="Q838" i="6"/>
  <c r="Q1340" i="6"/>
  <c r="Q769" i="6"/>
  <c r="Q1094" i="6"/>
  <c r="Q1337" i="6"/>
  <c r="P137" i="6"/>
  <c r="P793" i="6"/>
  <c r="P1095" i="6"/>
  <c r="P838" i="6"/>
  <c r="P1340" i="6"/>
  <c r="P769" i="6"/>
  <c r="P1094" i="6"/>
  <c r="P1337" i="6"/>
  <c r="K1707" i="12"/>
  <c r="J1707" i="12"/>
  <c r="I1707" i="12"/>
  <c r="H1707" i="12"/>
  <c r="C1707" i="12"/>
  <c r="Z1706" i="12"/>
  <c r="AA1706" i="12" s="1"/>
  <c r="I1187" i="9"/>
  <c r="I1182" i="9"/>
  <c r="I1406" i="9"/>
  <c r="X1706" i="12"/>
  <c r="G1706" i="12"/>
  <c r="W1706" i="12" s="1"/>
  <c r="F1706" i="12"/>
  <c r="V1706" i="12" s="1"/>
  <c r="E1706" i="12"/>
  <c r="U1706" i="12" s="1"/>
  <c r="D1706" i="12"/>
  <c r="T1706" i="12" s="1"/>
  <c r="Q312" i="6"/>
  <c r="O1256" i="12" s="1"/>
  <c r="Q1387" i="6"/>
  <c r="O458" i="12" s="1"/>
  <c r="Q1391" i="6"/>
  <c r="Q1524" i="6"/>
  <c r="O893" i="12" s="1"/>
  <c r="Q505" i="6"/>
  <c r="O772" i="12" s="1"/>
  <c r="Q1389" i="6"/>
  <c r="O459" i="12" s="1"/>
  <c r="Q1522" i="6"/>
  <c r="P312" i="6"/>
  <c r="P1387" i="6"/>
  <c r="P1391" i="6"/>
  <c r="P1524" i="6"/>
  <c r="P505" i="6"/>
  <c r="P1389" i="6"/>
  <c r="P1522" i="6"/>
  <c r="K1706" i="12"/>
  <c r="J1706" i="12"/>
  <c r="I1706" i="12"/>
  <c r="H1706" i="12"/>
  <c r="C1706" i="12"/>
  <c r="Z1705" i="12"/>
  <c r="AA1705" i="12" s="1"/>
  <c r="I1506" i="9"/>
  <c r="I1497" i="9"/>
  <c r="Y1501" i="12" s="1"/>
  <c r="I704" i="9"/>
  <c r="X1705" i="12"/>
  <c r="G1705" i="12"/>
  <c r="W1705" i="12" s="1"/>
  <c r="F1705" i="12"/>
  <c r="V1705" i="12" s="1"/>
  <c r="E1705" i="12"/>
  <c r="U1705" i="12" s="1"/>
  <c r="D1705" i="12"/>
  <c r="T1705" i="12" s="1"/>
  <c r="Q1571" i="6"/>
  <c r="Q1570" i="6"/>
  <c r="Q1574" i="6"/>
  <c r="Q90" i="6"/>
  <c r="Q814" i="6"/>
  <c r="Q75" i="6"/>
  <c r="P1571" i="6"/>
  <c r="P1570" i="6"/>
  <c r="P1574" i="6"/>
  <c r="P90" i="6"/>
  <c r="P814" i="6"/>
  <c r="P75" i="6"/>
  <c r="K1705" i="12"/>
  <c r="J1705" i="12"/>
  <c r="I1705" i="12"/>
  <c r="H1705" i="12"/>
  <c r="C1705" i="12"/>
  <c r="Z1704" i="12"/>
  <c r="AA1704" i="12" s="1"/>
  <c r="I1488" i="9"/>
  <c r="Y521" i="12" s="1"/>
  <c r="I1565" i="9"/>
  <c r="X1704" i="12"/>
  <c r="G1704" i="12"/>
  <c r="W1704" i="12" s="1"/>
  <c r="F1704" i="12"/>
  <c r="V1704" i="12" s="1"/>
  <c r="E1704" i="12"/>
  <c r="U1704" i="12" s="1"/>
  <c r="D1704" i="12"/>
  <c r="T1704" i="12" s="1"/>
  <c r="Q1278" i="12"/>
  <c r="Q576" i="6"/>
  <c r="Q518" i="6"/>
  <c r="Q1567" i="6"/>
  <c r="Q1024" i="6"/>
  <c r="Q1620" i="6"/>
  <c r="Q1565" i="6"/>
  <c r="Q1619" i="6"/>
  <c r="P576" i="6"/>
  <c r="P518" i="6"/>
  <c r="P1567" i="6"/>
  <c r="P1024" i="6"/>
  <c r="P1620" i="6"/>
  <c r="P1565" i="6"/>
  <c r="P1619" i="6"/>
  <c r="K1704" i="12"/>
  <c r="J1704" i="12"/>
  <c r="I1704" i="12"/>
  <c r="H1704" i="12"/>
  <c r="C1704" i="12"/>
  <c r="Z1703" i="12"/>
  <c r="AA1703" i="12" s="1"/>
  <c r="I949" i="9"/>
  <c r="I948" i="9"/>
  <c r="Y1057" i="12" s="1"/>
  <c r="I580" i="9"/>
  <c r="X1703" i="12"/>
  <c r="G1703" i="12"/>
  <c r="W1703" i="12" s="1"/>
  <c r="F1703" i="12"/>
  <c r="V1703" i="12" s="1"/>
  <c r="E1703" i="12"/>
  <c r="U1703" i="12" s="1"/>
  <c r="D1703" i="12"/>
  <c r="T1703" i="12" s="1"/>
  <c r="Q1243" i="6"/>
  <c r="Q1241" i="6"/>
  <c r="Q1246" i="6"/>
  <c r="O1296" i="12" s="1"/>
  <c r="Q1247" i="6"/>
  <c r="O369" i="12" s="1"/>
  <c r="Q584" i="6"/>
  <c r="Q188" i="6"/>
  <c r="Q1245" i="6"/>
  <c r="P1243" i="6"/>
  <c r="P1241" i="6"/>
  <c r="P1246" i="6"/>
  <c r="P1247" i="6"/>
  <c r="P584" i="6"/>
  <c r="P188" i="6"/>
  <c r="P1245" i="6"/>
  <c r="K1703" i="12"/>
  <c r="J1703" i="12"/>
  <c r="I1703" i="12"/>
  <c r="H1703" i="12"/>
  <c r="C1703" i="12"/>
  <c r="Z1702" i="12"/>
  <c r="AA1702" i="12" s="1"/>
  <c r="I63" i="9"/>
  <c r="I75" i="9"/>
  <c r="I745" i="9"/>
  <c r="Y9" i="12" s="1"/>
  <c r="X1702" i="12"/>
  <c r="G1702" i="12"/>
  <c r="W1702" i="12" s="1"/>
  <c r="F1702" i="12"/>
  <c r="V1702" i="12" s="1"/>
  <c r="E1702" i="12"/>
  <c r="U1702" i="12" s="1"/>
  <c r="D1702" i="12"/>
  <c r="T1702" i="12" s="1"/>
  <c r="Q131" i="6"/>
  <c r="Q319" i="6"/>
  <c r="Q335" i="6"/>
  <c r="Q1133" i="6"/>
  <c r="Q813" i="6"/>
  <c r="P131" i="6"/>
  <c r="P319" i="6"/>
  <c r="P335" i="6"/>
  <c r="P1133" i="6"/>
  <c r="P813" i="6"/>
  <c r="K1702" i="12"/>
  <c r="J1702" i="12"/>
  <c r="I1702" i="12"/>
  <c r="H1702" i="12"/>
  <c r="C1702" i="12"/>
  <c r="Z1701" i="12"/>
  <c r="AA1701" i="12" s="1"/>
  <c r="I721" i="9"/>
  <c r="Y1701" i="12"/>
  <c r="X1701" i="12"/>
  <c r="G1701" i="12"/>
  <c r="W1701" i="12" s="1"/>
  <c r="F1701" i="12"/>
  <c r="V1701" i="12" s="1"/>
  <c r="E1701" i="12"/>
  <c r="U1701" i="12" s="1"/>
  <c r="D1701" i="12"/>
  <c r="T1701" i="12" s="1"/>
  <c r="S1701" i="12"/>
  <c r="R1701" i="12"/>
  <c r="Q1701" i="12"/>
  <c r="P1701" i="12"/>
  <c r="O1701" i="12"/>
  <c r="N1701" i="12"/>
  <c r="M1701" i="12"/>
  <c r="L1701" i="12"/>
  <c r="K1701" i="12"/>
  <c r="J1701" i="12"/>
  <c r="I1701" i="12"/>
  <c r="H1701" i="12"/>
  <c r="C1701" i="12"/>
  <c r="Z1700" i="12"/>
  <c r="AA1700" i="12" s="1"/>
  <c r="I467" i="9"/>
  <c r="Y632" i="12" s="1"/>
  <c r="I474" i="9"/>
  <c r="I492" i="9"/>
  <c r="X1700" i="12"/>
  <c r="G1700" i="12"/>
  <c r="W1700" i="12" s="1"/>
  <c r="F1700" i="12"/>
  <c r="V1700" i="12" s="1"/>
  <c r="E1700" i="12"/>
  <c r="U1700" i="12" s="1"/>
  <c r="D1700" i="12"/>
  <c r="T1700" i="12" s="1"/>
  <c r="Q866" i="6"/>
  <c r="Q221" i="6"/>
  <c r="Q687" i="6"/>
  <c r="Q653" i="6"/>
  <c r="O724" i="12" s="1"/>
  <c r="Q989" i="6"/>
  <c r="Q712" i="6"/>
  <c r="O1478" i="12" s="1"/>
  <c r="P866" i="6"/>
  <c r="P221" i="6"/>
  <c r="P687" i="6"/>
  <c r="P653" i="6"/>
  <c r="P989" i="6"/>
  <c r="P712" i="6"/>
  <c r="K1700" i="12"/>
  <c r="J1700" i="12"/>
  <c r="I1700" i="12"/>
  <c r="H1700" i="12"/>
  <c r="C1700" i="12"/>
  <c r="Z1699" i="12"/>
  <c r="AA1699" i="12" s="1"/>
  <c r="I128" i="9"/>
  <c r="I138" i="9"/>
  <c r="G1699" i="12"/>
  <c r="W1699" i="12" s="1"/>
  <c r="F1699" i="12"/>
  <c r="V1699" i="12" s="1"/>
  <c r="E1699" i="12"/>
  <c r="U1699" i="12" s="1"/>
  <c r="D1699" i="12"/>
  <c r="T1699" i="12" s="1"/>
  <c r="Q1046" i="6"/>
  <c r="Q1052" i="6"/>
  <c r="Q1053" i="6"/>
  <c r="Q46" i="6"/>
  <c r="Q533" i="6"/>
  <c r="O1115" i="12" s="1"/>
  <c r="Q1054" i="6"/>
  <c r="Q1427" i="6"/>
  <c r="O795" i="12" s="1"/>
  <c r="P1046" i="6"/>
  <c r="P1052" i="6"/>
  <c r="P1053" i="6"/>
  <c r="P46" i="6"/>
  <c r="P533" i="6"/>
  <c r="P1054" i="6"/>
  <c r="P1427" i="6"/>
  <c r="K1699" i="12"/>
  <c r="J1699" i="12"/>
  <c r="I1699" i="12"/>
  <c r="H1699" i="12"/>
  <c r="C1699" i="12"/>
  <c r="Z1698" i="12"/>
  <c r="AA1698" i="12" s="1"/>
  <c r="G1698" i="12"/>
  <c r="W1698" i="12" s="1"/>
  <c r="F1698" i="12"/>
  <c r="V1698" i="12" s="1"/>
  <c r="E1698" i="12"/>
  <c r="U1698" i="12" s="1"/>
  <c r="D1698" i="12"/>
  <c r="T1698" i="12" s="1"/>
  <c r="K1698" i="12"/>
  <c r="J1698" i="12"/>
  <c r="I1698" i="12"/>
  <c r="H1698" i="12"/>
  <c r="C1698" i="12"/>
  <c r="Z1697" i="12"/>
  <c r="AA1697" i="12" s="1"/>
  <c r="I741" i="9"/>
  <c r="I739" i="9"/>
  <c r="I531" i="9"/>
  <c r="X1697" i="12"/>
  <c r="G1697" i="12"/>
  <c r="W1697" i="12" s="1"/>
  <c r="F1697" i="12"/>
  <c r="V1697" i="12" s="1"/>
  <c r="E1697" i="12"/>
  <c r="U1697" i="12" s="1"/>
  <c r="D1697" i="12"/>
  <c r="T1697" i="12" s="1"/>
  <c r="Q1123" i="6"/>
  <c r="Q1122" i="6"/>
  <c r="O807" i="12" s="1"/>
  <c r="Q359" i="6"/>
  <c r="Q160" i="6"/>
  <c r="O1244" i="12" s="1"/>
  <c r="Q124" i="6"/>
  <c r="Q1017" i="6"/>
  <c r="P1123" i="6"/>
  <c r="P1122" i="6"/>
  <c r="P359" i="6"/>
  <c r="P160" i="6"/>
  <c r="P124" i="6"/>
  <c r="P1017" i="6"/>
  <c r="K1697" i="12"/>
  <c r="J1697" i="12"/>
  <c r="I1697" i="12"/>
  <c r="H1697" i="12"/>
  <c r="C1697" i="12"/>
  <c r="Z1696" i="12"/>
  <c r="AA1696" i="12" s="1"/>
  <c r="I210" i="9"/>
  <c r="I221" i="9"/>
  <c r="I889" i="9"/>
  <c r="X1696" i="12"/>
  <c r="G1696" i="12"/>
  <c r="W1696" i="12" s="1"/>
  <c r="F1696" i="12"/>
  <c r="V1696" i="12" s="1"/>
  <c r="E1696" i="12"/>
  <c r="U1696" i="12" s="1"/>
  <c r="D1696" i="12"/>
  <c r="T1696" i="12" s="1"/>
  <c r="Q888" i="6"/>
  <c r="O1662" i="12" s="1"/>
  <c r="Q343" i="6"/>
  <c r="Q1060" i="6"/>
  <c r="O798" i="12" s="1"/>
  <c r="Q477" i="6"/>
  <c r="Q568" i="6"/>
  <c r="Q1061" i="6"/>
  <c r="Q1218" i="6"/>
  <c r="P888" i="6"/>
  <c r="P343" i="6"/>
  <c r="P1060" i="6"/>
  <c r="P477" i="6"/>
  <c r="P568" i="6"/>
  <c r="P1061" i="6"/>
  <c r="P1218" i="6"/>
  <c r="K1696" i="12"/>
  <c r="J1696" i="12"/>
  <c r="I1696" i="12"/>
  <c r="H1696" i="12"/>
  <c r="C1696" i="12"/>
  <c r="Z1695" i="12"/>
  <c r="AA1695" i="12" s="1"/>
  <c r="I222" i="9"/>
  <c r="I232" i="9"/>
  <c r="I48" i="9"/>
  <c r="X1695" i="12"/>
  <c r="G1695" i="12"/>
  <c r="W1695" i="12" s="1"/>
  <c r="F1695" i="12"/>
  <c r="V1695" i="12" s="1"/>
  <c r="E1695" i="12"/>
  <c r="U1695" i="12" s="1"/>
  <c r="D1695" i="12"/>
  <c r="T1695" i="12" s="1"/>
  <c r="Q949" i="6"/>
  <c r="Q4" i="6"/>
  <c r="Q1064" i="6"/>
  <c r="Q622" i="6"/>
  <c r="Q913" i="6"/>
  <c r="P949" i="6"/>
  <c r="P4" i="6"/>
  <c r="P1064" i="6"/>
  <c r="P622" i="6"/>
  <c r="P913" i="6"/>
  <c r="K1695" i="12"/>
  <c r="J1695" i="12"/>
  <c r="I1695" i="12"/>
  <c r="H1695" i="12"/>
  <c r="C1695" i="12"/>
  <c r="Z1694" i="12"/>
  <c r="AA1694" i="12" s="1"/>
  <c r="I680" i="9"/>
  <c r="I681" i="9"/>
  <c r="I518" i="9"/>
  <c r="X1694" i="12"/>
  <c r="G1694" i="12"/>
  <c r="W1694" i="12" s="1"/>
  <c r="F1694" i="12"/>
  <c r="V1694" i="12" s="1"/>
  <c r="E1694" i="12"/>
  <c r="U1694" i="12" s="1"/>
  <c r="D1694" i="12"/>
  <c r="T1694" i="12" s="1"/>
  <c r="Q360" i="6"/>
  <c r="Q926" i="6"/>
  <c r="Q985" i="6"/>
  <c r="Q1116" i="6"/>
  <c r="Q982" i="6"/>
  <c r="Q306" i="6"/>
  <c r="O1230" i="12" s="1"/>
  <c r="Q268" i="6"/>
  <c r="P360" i="6"/>
  <c r="P926" i="6"/>
  <c r="P985" i="6"/>
  <c r="P1116" i="6"/>
  <c r="P982" i="6"/>
  <c r="P306" i="6"/>
  <c r="P268" i="6"/>
  <c r="K1694" i="12"/>
  <c r="J1694" i="12"/>
  <c r="I1694" i="12"/>
  <c r="H1694" i="12"/>
  <c r="C1694" i="12"/>
  <c r="Z1693" i="12"/>
  <c r="AA1693" i="12" s="1"/>
  <c r="I364" i="9"/>
  <c r="I375" i="9"/>
  <c r="Y1479" i="12" s="1"/>
  <c r="I89" i="9"/>
  <c r="X1693" i="12"/>
  <c r="G1693" i="12"/>
  <c r="W1693" i="12" s="1"/>
  <c r="F1693" i="12"/>
  <c r="V1693" i="12" s="1"/>
  <c r="E1693" i="12"/>
  <c r="U1693" i="12" s="1"/>
  <c r="D1693" i="12"/>
  <c r="T1693" i="12" s="1"/>
  <c r="Q495" i="6"/>
  <c r="Q388" i="6"/>
  <c r="Q612" i="6"/>
  <c r="O1043" i="12" s="1"/>
  <c r="Q995" i="6"/>
  <c r="Q263" i="6"/>
  <c r="P495" i="6"/>
  <c r="P388" i="6"/>
  <c r="P612" i="6"/>
  <c r="P995" i="6"/>
  <c r="P263" i="6"/>
  <c r="K1693" i="12"/>
  <c r="J1693" i="12"/>
  <c r="I1693" i="12"/>
  <c r="H1693" i="12"/>
  <c r="C1693" i="12"/>
  <c r="Z1692" i="12"/>
  <c r="AA1692" i="12" s="1"/>
  <c r="I463" i="9"/>
  <c r="I470" i="9"/>
  <c r="I116" i="9"/>
  <c r="X1692" i="12"/>
  <c r="G1692" i="12"/>
  <c r="W1692" i="12" s="1"/>
  <c r="F1692" i="12"/>
  <c r="V1692" i="12" s="1"/>
  <c r="E1692" i="12"/>
  <c r="U1692" i="12" s="1"/>
  <c r="D1692" i="12"/>
  <c r="T1692" i="12" s="1"/>
  <c r="P176" i="12"/>
  <c r="Q656" i="6"/>
  <c r="O465" i="12" s="1"/>
  <c r="Q1086" i="6"/>
  <c r="Q879" i="6"/>
  <c r="Q800" i="6"/>
  <c r="Q214" i="6"/>
  <c r="P656" i="6"/>
  <c r="P1086" i="6"/>
  <c r="P879" i="6"/>
  <c r="P800" i="6"/>
  <c r="P214" i="6"/>
  <c r="K1692" i="12"/>
  <c r="J1692" i="12"/>
  <c r="I1692" i="12"/>
  <c r="H1692" i="12"/>
  <c r="C1692" i="12"/>
  <c r="Z1691" i="12"/>
  <c r="AA1691" i="12" s="1"/>
  <c r="I1511" i="9"/>
  <c r="I1502" i="9"/>
  <c r="I1573" i="9"/>
  <c r="X1691" i="12"/>
  <c r="G1691" i="12"/>
  <c r="W1691" i="12" s="1"/>
  <c r="F1691" i="12"/>
  <c r="V1691" i="12" s="1"/>
  <c r="E1691" i="12"/>
  <c r="U1691" i="12" s="1"/>
  <c r="D1691" i="12"/>
  <c r="T1691" i="12" s="1"/>
  <c r="Q1020" i="12"/>
  <c r="P943" i="12"/>
  <c r="Q32" i="6"/>
  <c r="Q1577" i="6"/>
  <c r="Q1006" i="6"/>
  <c r="Q1025" i="6"/>
  <c r="Q1575" i="6"/>
  <c r="O1472" i="12" s="1"/>
  <c r="Q1623" i="6"/>
  <c r="P32" i="6"/>
  <c r="P1577" i="6"/>
  <c r="P1006" i="6"/>
  <c r="P1025" i="6"/>
  <c r="P1575" i="6"/>
  <c r="P1623" i="6"/>
  <c r="K1691" i="12"/>
  <c r="J1691" i="12"/>
  <c r="I1691" i="12"/>
  <c r="H1691" i="12"/>
  <c r="C1691" i="12"/>
  <c r="Z1690" i="12"/>
  <c r="AA1690" i="12" s="1"/>
  <c r="I596" i="9"/>
  <c r="I601" i="9"/>
  <c r="Y860" i="12" s="1"/>
  <c r="I1088" i="9"/>
  <c r="Y257" i="12" s="1"/>
  <c r="X1690" i="12"/>
  <c r="G1690" i="12"/>
  <c r="W1690" i="12" s="1"/>
  <c r="F1690" i="12"/>
  <c r="V1690" i="12" s="1"/>
  <c r="E1690" i="12"/>
  <c r="U1690" i="12" s="1"/>
  <c r="D1690" i="12"/>
  <c r="T1690" i="12" s="1"/>
  <c r="S1228" i="12"/>
  <c r="S1186" i="12"/>
  <c r="Q752" i="6"/>
  <c r="Q840" i="6"/>
  <c r="O618" i="12" s="1"/>
  <c r="Q99" i="6"/>
  <c r="O1025" i="12" s="1"/>
  <c r="Q227" i="6"/>
  <c r="O1325" i="12" s="1"/>
  <c r="Q365" i="6"/>
  <c r="Q1341" i="6"/>
  <c r="Q341" i="6"/>
  <c r="P752" i="6"/>
  <c r="P840" i="6"/>
  <c r="P99" i="6"/>
  <c r="P227" i="6"/>
  <c r="P365" i="6"/>
  <c r="P1341" i="6"/>
  <c r="P341" i="6"/>
  <c r="K1690" i="12"/>
  <c r="J1690" i="12"/>
  <c r="I1690" i="12"/>
  <c r="H1690" i="12"/>
  <c r="C1690" i="12"/>
  <c r="Z1689" i="12"/>
  <c r="AA1689" i="12" s="1"/>
  <c r="I87" i="9"/>
  <c r="I98" i="9"/>
  <c r="G1689" i="12"/>
  <c r="W1689" i="12" s="1"/>
  <c r="F1689" i="12"/>
  <c r="V1689" i="12" s="1"/>
  <c r="E1689" i="12"/>
  <c r="U1689" i="12" s="1"/>
  <c r="D1689" i="12"/>
  <c r="T1689" i="12" s="1"/>
  <c r="Q120" i="6"/>
  <c r="Q49" i="6"/>
  <c r="Q437" i="6"/>
  <c r="Q795" i="6"/>
  <c r="Q462" i="6"/>
  <c r="P120" i="6"/>
  <c r="P49" i="6"/>
  <c r="P437" i="6"/>
  <c r="P795" i="6"/>
  <c r="P462" i="6"/>
  <c r="K1689" i="12"/>
  <c r="J1689" i="12"/>
  <c r="I1689" i="12"/>
  <c r="H1689" i="12"/>
  <c r="C1689" i="12"/>
  <c r="Z1688" i="12"/>
  <c r="AA1688" i="12" s="1"/>
  <c r="I951" i="9"/>
  <c r="I950" i="9"/>
  <c r="I894" i="9"/>
  <c r="X1688" i="12"/>
  <c r="G1688" i="12"/>
  <c r="W1688" i="12" s="1"/>
  <c r="F1688" i="12"/>
  <c r="V1688" i="12" s="1"/>
  <c r="E1688" i="12"/>
  <c r="U1688" i="12" s="1"/>
  <c r="D1688" i="12"/>
  <c r="T1688" i="12" s="1"/>
  <c r="Q1244" i="6"/>
  <c r="Q208" i="6"/>
  <c r="Q1248" i="6"/>
  <c r="Q1221" i="6"/>
  <c r="Q539" i="6"/>
  <c r="O831" i="12" s="1"/>
  <c r="P1244" i="6"/>
  <c r="P208" i="6"/>
  <c r="P1248" i="6"/>
  <c r="P1221" i="6"/>
  <c r="P539" i="6"/>
  <c r="K1688" i="12"/>
  <c r="J1688" i="12"/>
  <c r="I1688" i="12"/>
  <c r="H1688" i="12"/>
  <c r="C1688" i="12"/>
  <c r="Z1687" i="12"/>
  <c r="AA1687" i="12" s="1"/>
  <c r="I1036" i="9"/>
  <c r="I1035" i="9"/>
  <c r="I610" i="9"/>
  <c r="X1687" i="12"/>
  <c r="G1687" i="12"/>
  <c r="W1687" i="12" s="1"/>
  <c r="F1687" i="12"/>
  <c r="V1687" i="12" s="1"/>
  <c r="E1687" i="12"/>
  <c r="U1687" i="12" s="1"/>
  <c r="D1687" i="12"/>
  <c r="T1687" i="12" s="1"/>
  <c r="Q639" i="6"/>
  <c r="Q983" i="6"/>
  <c r="Q834" i="6"/>
  <c r="O1300" i="12" s="1"/>
  <c r="Q1298" i="6"/>
  <c r="Q586" i="6"/>
  <c r="Q901" i="6"/>
  <c r="P639" i="6"/>
  <c r="P983" i="6"/>
  <c r="P834" i="6"/>
  <c r="P1298" i="6"/>
  <c r="P586" i="6"/>
  <c r="P901" i="6"/>
  <c r="K1687" i="12"/>
  <c r="J1687" i="12"/>
  <c r="I1687" i="12"/>
  <c r="H1687" i="12"/>
  <c r="C1687" i="12"/>
  <c r="Z1686" i="12"/>
  <c r="AA1686" i="12" s="1"/>
  <c r="I334" i="9"/>
  <c r="Y1381" i="12" s="1"/>
  <c r="I345" i="9"/>
  <c r="I971" i="9"/>
  <c r="Y1686" i="12" s="1"/>
  <c r="X1686" i="12"/>
  <c r="G1686" i="12"/>
  <c r="W1686" i="12" s="1"/>
  <c r="F1686" i="12"/>
  <c r="V1686" i="12" s="1"/>
  <c r="E1686" i="12"/>
  <c r="U1686" i="12" s="1"/>
  <c r="D1686" i="12"/>
  <c r="T1686" i="12" s="1"/>
  <c r="Q327" i="6"/>
  <c r="Q540" i="6"/>
  <c r="O1669" i="12" s="1"/>
  <c r="Q272" i="6"/>
  <c r="O1581" i="12" s="1"/>
  <c r="Q921" i="6"/>
  <c r="O1103" i="12" s="1"/>
  <c r="Q657" i="6"/>
  <c r="Q567" i="6"/>
  <c r="Q1268" i="6"/>
  <c r="P327" i="6"/>
  <c r="P540" i="6"/>
  <c r="P272" i="6"/>
  <c r="P921" i="6"/>
  <c r="P657" i="6"/>
  <c r="P567" i="6"/>
  <c r="P1268" i="6"/>
  <c r="K1686" i="12"/>
  <c r="J1686" i="12"/>
  <c r="I1686" i="12"/>
  <c r="H1686" i="12"/>
  <c r="C1686" i="12"/>
  <c r="Z1685" i="12"/>
  <c r="AA1685" i="12" s="1"/>
  <c r="I703" i="9"/>
  <c r="Y1181" i="12" s="1"/>
  <c r="I1125" i="9"/>
  <c r="X1685" i="12"/>
  <c r="G1685" i="12"/>
  <c r="W1685" i="12" s="1"/>
  <c r="F1685" i="12"/>
  <c r="V1685" i="12" s="1"/>
  <c r="E1685" i="12"/>
  <c r="U1685" i="12" s="1"/>
  <c r="D1685" i="12"/>
  <c r="T1685" i="12" s="1"/>
  <c r="Q604" i="6"/>
  <c r="Q860" i="6"/>
  <c r="Q432" i="6"/>
  <c r="Q936" i="6"/>
  <c r="Q1361" i="6"/>
  <c r="Q679" i="6"/>
  <c r="Q1359" i="6"/>
  <c r="P604" i="6"/>
  <c r="P860" i="6"/>
  <c r="P432" i="6"/>
  <c r="P936" i="6"/>
  <c r="P1361" i="6"/>
  <c r="N931" i="12" s="1"/>
  <c r="P679" i="6"/>
  <c r="P1359" i="6"/>
  <c r="K1685" i="12"/>
  <c r="J1685" i="12"/>
  <c r="I1685" i="12"/>
  <c r="H1685" i="12"/>
  <c r="C1685" i="12"/>
  <c r="Z1684" i="12"/>
  <c r="AA1684" i="12" s="1"/>
  <c r="I838" i="9"/>
  <c r="Y1300" i="12" s="1"/>
  <c r="I834" i="9"/>
  <c r="I1221" i="9"/>
  <c r="X1684" i="12"/>
  <c r="G1684" i="12"/>
  <c r="W1684" i="12" s="1"/>
  <c r="F1684" i="12"/>
  <c r="V1684" i="12" s="1"/>
  <c r="E1684" i="12"/>
  <c r="U1684" i="12" s="1"/>
  <c r="D1684" i="12"/>
  <c r="T1684" i="12" s="1"/>
  <c r="Q1093" i="12"/>
  <c r="Q1172" i="6"/>
  <c r="O1037" i="12" s="1"/>
  <c r="Q236" i="6"/>
  <c r="Q1010" i="6"/>
  <c r="O794" i="12" s="1"/>
  <c r="Q1177" i="6"/>
  <c r="Q1422" i="6"/>
  <c r="Q1421" i="6"/>
  <c r="O487" i="12" s="1"/>
  <c r="Q1420" i="6"/>
  <c r="P1172" i="6"/>
  <c r="P236" i="6"/>
  <c r="P1010" i="6"/>
  <c r="P1177" i="6"/>
  <c r="P1422" i="6"/>
  <c r="P1421" i="6"/>
  <c r="P1420" i="6"/>
  <c r="K1684" i="12"/>
  <c r="J1684" i="12"/>
  <c r="I1684" i="12"/>
  <c r="H1684" i="12"/>
  <c r="C1684" i="12"/>
  <c r="Z1683" i="12"/>
  <c r="AA1683" i="12" s="1"/>
  <c r="I1413" i="9"/>
  <c r="Y1683" i="12"/>
  <c r="X1683" i="12"/>
  <c r="G1683" i="12"/>
  <c r="W1683" i="12" s="1"/>
  <c r="F1683" i="12"/>
  <c r="V1683" i="12" s="1"/>
  <c r="E1683" i="12"/>
  <c r="U1683" i="12" s="1"/>
  <c r="D1683" i="12"/>
  <c r="T1683" i="12" s="1"/>
  <c r="S1683" i="12"/>
  <c r="R1683" i="12"/>
  <c r="Q1683" i="12"/>
  <c r="P1683" i="12"/>
  <c r="Q1516" i="6"/>
  <c r="Q1515" i="6"/>
  <c r="O1683" i="12"/>
  <c r="P1516" i="6"/>
  <c r="P1515" i="6"/>
  <c r="N1683" i="12"/>
  <c r="M1683" i="12"/>
  <c r="L1683" i="12"/>
  <c r="K1683" i="12"/>
  <c r="J1683" i="12"/>
  <c r="I1683" i="12"/>
  <c r="H1683" i="12"/>
  <c r="C1683" i="12"/>
  <c r="Z1682" i="12"/>
  <c r="AA1682" i="12" s="1"/>
  <c r="I944" i="9"/>
  <c r="I943" i="9"/>
  <c r="Y139" i="12" s="1"/>
  <c r="I1278" i="9"/>
  <c r="X1616" i="12"/>
  <c r="X1682" i="12"/>
  <c r="G1682" i="12"/>
  <c r="W1682" i="12" s="1"/>
  <c r="F1682" i="12"/>
  <c r="V1682" i="12" s="1"/>
  <c r="E1682" i="12"/>
  <c r="U1682" i="12" s="1"/>
  <c r="D1682" i="12"/>
  <c r="T1682" i="12" s="1"/>
  <c r="Q1239" i="6"/>
  <c r="Q493" i="6"/>
  <c r="Q957" i="6"/>
  <c r="Q256" i="6"/>
  <c r="Q395" i="6"/>
  <c r="Q1242" i="6"/>
  <c r="Q1456" i="6"/>
  <c r="O514" i="12" s="1"/>
  <c r="P1239" i="6"/>
  <c r="P493" i="6"/>
  <c r="P957" i="6"/>
  <c r="P256" i="6"/>
  <c r="P395" i="6"/>
  <c r="P1242" i="6"/>
  <c r="P1456" i="6"/>
  <c r="K1682" i="12"/>
  <c r="J1682" i="12"/>
  <c r="I1682" i="12"/>
  <c r="H1682" i="12"/>
  <c r="C1682" i="12"/>
  <c r="Z1681" i="12"/>
  <c r="AA1681" i="12" s="1"/>
  <c r="I1449" i="9"/>
  <c r="I1440" i="9"/>
  <c r="Y795" i="12" s="1"/>
  <c r="I687" i="9"/>
  <c r="X1681" i="12"/>
  <c r="G1681" i="12"/>
  <c r="W1681" i="12" s="1"/>
  <c r="F1681" i="12"/>
  <c r="V1681" i="12" s="1"/>
  <c r="E1681" i="12"/>
  <c r="U1681" i="12" s="1"/>
  <c r="D1681" i="12"/>
  <c r="T1681" i="12" s="1"/>
  <c r="Q316" i="6"/>
  <c r="O698" i="12" s="1"/>
  <c r="Q118" i="6"/>
  <c r="Q1540" i="6"/>
  <c r="Q91" i="6"/>
  <c r="O1693" i="12" s="1"/>
  <c r="Q853" i="6"/>
  <c r="O81" i="12" s="1"/>
  <c r="P316" i="6"/>
  <c r="P118" i="6"/>
  <c r="P1540" i="6"/>
  <c r="P91" i="6"/>
  <c r="P853" i="6"/>
  <c r="K1681" i="12"/>
  <c r="J1681" i="12"/>
  <c r="I1681" i="12"/>
  <c r="H1681" i="12"/>
  <c r="C1681" i="12"/>
  <c r="Z1680" i="12"/>
  <c r="AA1680" i="12" s="1"/>
  <c r="I962" i="9"/>
  <c r="I961" i="9"/>
  <c r="Y1223" i="12" s="1"/>
  <c r="I1284" i="9"/>
  <c r="Y1534" i="12" s="1"/>
  <c r="X1680" i="12"/>
  <c r="G1680" i="12"/>
  <c r="W1680" i="12" s="1"/>
  <c r="F1680" i="12"/>
  <c r="V1680" i="12" s="1"/>
  <c r="E1680" i="12"/>
  <c r="U1680" i="12" s="1"/>
  <c r="D1680" i="12"/>
  <c r="T1680" i="12" s="1"/>
  <c r="Q503" i="6"/>
  <c r="O1606" i="12" s="1"/>
  <c r="Q1250" i="6"/>
  <c r="O1537" i="12" s="1"/>
  <c r="Q1256" i="6"/>
  <c r="Q232" i="6"/>
  <c r="Q1460" i="6"/>
  <c r="Q1459" i="6"/>
  <c r="Q1255" i="6"/>
  <c r="O1680" i="12" s="1"/>
  <c r="Q1457" i="6"/>
  <c r="P503" i="6"/>
  <c r="P1250" i="6"/>
  <c r="P1256" i="6"/>
  <c r="P232" i="6"/>
  <c r="P1460" i="6"/>
  <c r="P1459" i="6"/>
  <c r="P1255" i="6"/>
  <c r="P1457" i="6"/>
  <c r="K1680" i="12"/>
  <c r="J1680" i="12"/>
  <c r="I1680" i="12"/>
  <c r="H1680" i="12"/>
  <c r="C1680" i="12"/>
  <c r="Z1679" i="12"/>
  <c r="AA1679" i="12" s="1"/>
  <c r="I963" i="9"/>
  <c r="I1330" i="9"/>
  <c r="X1679" i="12"/>
  <c r="G1679" i="12"/>
  <c r="W1679" i="12" s="1"/>
  <c r="F1679" i="12"/>
  <c r="V1679" i="12" s="1"/>
  <c r="E1679" i="12"/>
  <c r="U1679" i="12" s="1"/>
  <c r="D1679" i="12"/>
  <c r="T1679" i="12" s="1"/>
  <c r="S1680" i="12"/>
  <c r="Q1253" i="6"/>
  <c r="Q1484" i="6"/>
  <c r="Q1483" i="6"/>
  <c r="Q638" i="6"/>
  <c r="P1253" i="6"/>
  <c r="P1484" i="6"/>
  <c r="P1483" i="6"/>
  <c r="P638" i="6"/>
  <c r="M1679" i="12"/>
  <c r="K1679" i="12"/>
  <c r="J1679" i="12"/>
  <c r="I1679" i="12"/>
  <c r="H1679" i="12"/>
  <c r="C1679" i="12"/>
  <c r="Z1678" i="12"/>
  <c r="AA1678" i="12" s="1"/>
  <c r="I268" i="9"/>
  <c r="I280" i="9"/>
  <c r="I878" i="9"/>
  <c r="X1678" i="12"/>
  <c r="G1678" i="12"/>
  <c r="W1678" i="12" s="1"/>
  <c r="F1678" i="12"/>
  <c r="V1678" i="12" s="1"/>
  <c r="E1678" i="12"/>
  <c r="U1678" i="12" s="1"/>
  <c r="D1678" i="12"/>
  <c r="T1678" i="12" s="1"/>
  <c r="Q77" i="6"/>
  <c r="Q88" i="6"/>
  <c r="O1107" i="12" s="1"/>
  <c r="Q278" i="6"/>
  <c r="Q1214" i="6"/>
  <c r="O629" i="12" s="1"/>
  <c r="Q1212" i="6"/>
  <c r="Q843" i="6"/>
  <c r="Q487" i="6"/>
  <c r="O1599" i="12" s="1"/>
  <c r="P77" i="6"/>
  <c r="P88" i="6"/>
  <c r="P278" i="6"/>
  <c r="P1214" i="6"/>
  <c r="P1212" i="6"/>
  <c r="P843" i="6"/>
  <c r="P487" i="6"/>
  <c r="K1678" i="12"/>
  <c r="J1678" i="12"/>
  <c r="I1678" i="12"/>
  <c r="H1678" i="12"/>
  <c r="C1678" i="12"/>
  <c r="Z1677" i="12"/>
  <c r="AA1677" i="12" s="1"/>
  <c r="I1492" i="9"/>
  <c r="I1483" i="9"/>
  <c r="I1562" i="9"/>
  <c r="X1677" i="12"/>
  <c r="G1677" i="12"/>
  <c r="W1677" i="12" s="1"/>
  <c r="F1677" i="12"/>
  <c r="V1677" i="12" s="1"/>
  <c r="E1677" i="12"/>
  <c r="U1677" i="12" s="1"/>
  <c r="D1677" i="12"/>
  <c r="T1677" i="12" s="1"/>
  <c r="Q1563" i="6"/>
  <c r="Q308" i="6"/>
  <c r="Q1617" i="6"/>
  <c r="Q1618" i="6"/>
  <c r="Q261" i="6"/>
  <c r="Q1616" i="6"/>
  <c r="P1563" i="6"/>
  <c r="P308" i="6"/>
  <c r="P1617" i="6"/>
  <c r="P1618" i="6"/>
  <c r="P261" i="6"/>
  <c r="P1616" i="6"/>
  <c r="K1677" i="12"/>
  <c r="J1677" i="12"/>
  <c r="I1677" i="12"/>
  <c r="H1677" i="12"/>
  <c r="C1677" i="12"/>
  <c r="Z1676" i="12"/>
  <c r="AA1676" i="12" s="1"/>
  <c r="I788" i="9"/>
  <c r="I1170" i="9"/>
  <c r="X1676" i="12"/>
  <c r="G1676" i="12"/>
  <c r="W1676" i="12" s="1"/>
  <c r="F1676" i="12"/>
  <c r="V1676" i="12" s="1"/>
  <c r="E1676" i="12"/>
  <c r="U1676" i="12" s="1"/>
  <c r="D1676" i="12"/>
  <c r="T1676" i="12" s="1"/>
  <c r="Q499" i="6"/>
  <c r="Q121" i="6"/>
  <c r="Q1149" i="6"/>
  <c r="Q1148" i="6"/>
  <c r="Q1388" i="6"/>
  <c r="P499" i="6"/>
  <c r="P121" i="6"/>
  <c r="P1149" i="6"/>
  <c r="P1148" i="6"/>
  <c r="P1388" i="6"/>
  <c r="K1676" i="12"/>
  <c r="J1676" i="12"/>
  <c r="I1676" i="12"/>
  <c r="H1676" i="12"/>
  <c r="C1676" i="12"/>
  <c r="Z1675" i="12"/>
  <c r="AA1675" i="12" s="1"/>
  <c r="I1650" i="9"/>
  <c r="I1639" i="9"/>
  <c r="I1636" i="9"/>
  <c r="H1650" i="9"/>
  <c r="H1639" i="9"/>
  <c r="H1636" i="9"/>
  <c r="X1675" i="12" s="1"/>
  <c r="G1675" i="12"/>
  <c r="W1675" i="12" s="1"/>
  <c r="F1675" i="12"/>
  <c r="V1675" i="12" s="1"/>
  <c r="E1675" i="12"/>
  <c r="U1675" i="12" s="1"/>
  <c r="D1675" i="12"/>
  <c r="T1675" i="12" s="1"/>
  <c r="R1474" i="12"/>
  <c r="P599" i="12"/>
  <c r="Q878" i="6"/>
  <c r="O102" i="12" s="1"/>
  <c r="Q1653" i="6"/>
  <c r="Q973" i="6"/>
  <c r="O169" i="12" s="1"/>
  <c r="Q1654" i="6"/>
  <c r="Q1652" i="6"/>
  <c r="P878" i="6"/>
  <c r="P1653" i="6"/>
  <c r="P973" i="6"/>
  <c r="P1654" i="6"/>
  <c r="P1652" i="6"/>
  <c r="K1675" i="12"/>
  <c r="J1675" i="12"/>
  <c r="I1675" i="12"/>
  <c r="H1675" i="12"/>
  <c r="C1675" i="12"/>
  <c r="Z1674" i="12"/>
  <c r="AA1674" i="12" s="1"/>
  <c r="I840" i="9"/>
  <c r="Y13" i="12" s="1"/>
  <c r="I836" i="9"/>
  <c r="I1207" i="9"/>
  <c r="Y496" i="12" s="1"/>
  <c r="X1674" i="12"/>
  <c r="G1674" i="12"/>
  <c r="W1674" i="12" s="1"/>
  <c r="F1674" i="12"/>
  <c r="V1674" i="12" s="1"/>
  <c r="E1674" i="12"/>
  <c r="U1674" i="12" s="1"/>
  <c r="D1674" i="12"/>
  <c r="T1674" i="12" s="1"/>
  <c r="Q1174" i="6"/>
  <c r="Q1178" i="6"/>
  <c r="Q1413" i="6"/>
  <c r="O637" i="12" s="1"/>
  <c r="Q1412" i="6"/>
  <c r="O1061" i="12" s="1"/>
  <c r="Q1411" i="6"/>
  <c r="P1174" i="6"/>
  <c r="P1178" i="6"/>
  <c r="N326" i="12" s="1"/>
  <c r="P1413" i="6"/>
  <c r="P1412" i="6"/>
  <c r="P1411" i="6"/>
  <c r="K1674" i="12"/>
  <c r="J1674" i="12"/>
  <c r="I1674" i="12"/>
  <c r="H1674" i="12"/>
  <c r="C1674" i="12"/>
  <c r="Z1673" i="12"/>
  <c r="AA1673" i="12" s="1"/>
  <c r="I892" i="9"/>
  <c r="Y1662" i="12" s="1"/>
  <c r="I570" i="9"/>
  <c r="X1673" i="12"/>
  <c r="G1673" i="12"/>
  <c r="W1673" i="12" s="1"/>
  <c r="F1673" i="12"/>
  <c r="V1673" i="12" s="1"/>
  <c r="E1673" i="12"/>
  <c r="U1673" i="12" s="1"/>
  <c r="D1673" i="12"/>
  <c r="T1673" i="12" s="1"/>
  <c r="R1077" i="12"/>
  <c r="Q1211" i="6"/>
  <c r="Q1210" i="6"/>
  <c r="Q1213" i="6"/>
  <c r="Q213" i="6"/>
  <c r="Q457" i="6"/>
  <c r="Q950" i="6"/>
  <c r="Q940" i="6"/>
  <c r="O129" i="12" s="1"/>
  <c r="P1211" i="6"/>
  <c r="P1210" i="6"/>
  <c r="P1213" i="6"/>
  <c r="P213" i="6"/>
  <c r="P457" i="6"/>
  <c r="P950" i="6"/>
  <c r="P940" i="6"/>
  <c r="K1673" i="12"/>
  <c r="J1673" i="12"/>
  <c r="I1673" i="12"/>
  <c r="H1673" i="12"/>
  <c r="C1673" i="12"/>
  <c r="Z1672" i="12"/>
  <c r="AA1672" i="12" s="1"/>
  <c r="I253" i="9"/>
  <c r="I265" i="9"/>
  <c r="I454" i="9"/>
  <c r="X1672" i="12"/>
  <c r="G1672" i="12"/>
  <c r="W1672" i="12" s="1"/>
  <c r="F1672" i="12"/>
  <c r="V1672" i="12" s="1"/>
  <c r="E1672" i="12"/>
  <c r="U1672" i="12" s="1"/>
  <c r="D1672" i="12"/>
  <c r="T1672" i="12" s="1"/>
  <c r="Q147" i="6"/>
  <c r="Q320" i="6"/>
  <c r="Q370" i="6"/>
  <c r="O1339" i="12" s="1"/>
  <c r="Q1085" i="6"/>
  <c r="P147" i="6"/>
  <c r="P320" i="6"/>
  <c r="P370" i="6"/>
  <c r="P1085" i="6"/>
  <c r="K1672" i="12"/>
  <c r="J1672" i="12"/>
  <c r="I1672" i="12"/>
  <c r="H1672" i="12"/>
  <c r="C1672" i="12"/>
  <c r="Z1671" i="12"/>
  <c r="AA1671" i="12" s="1"/>
  <c r="I1643" i="9"/>
  <c r="I1633" i="9"/>
  <c r="I725" i="9"/>
  <c r="H1643" i="9"/>
  <c r="H1633" i="9"/>
  <c r="X1671" i="12"/>
  <c r="G1671" i="12"/>
  <c r="W1671" i="12" s="1"/>
  <c r="F1671" i="12"/>
  <c r="V1671" i="12" s="1"/>
  <c r="E1671" i="12"/>
  <c r="U1671" i="12" s="1"/>
  <c r="D1671" i="12"/>
  <c r="T1671" i="12" s="1"/>
  <c r="R1232" i="12"/>
  <c r="Q809" i="12"/>
  <c r="Q648" i="6"/>
  <c r="O699" i="12" s="1"/>
  <c r="Q802" i="6"/>
  <c r="Q748" i="6"/>
  <c r="Q611" i="6"/>
  <c r="Q823" i="6"/>
  <c r="O58" i="12" s="1"/>
  <c r="P648" i="6"/>
  <c r="P802" i="6"/>
  <c r="P748" i="6"/>
  <c r="P611" i="6"/>
  <c r="P823" i="6"/>
  <c r="K1671" i="12"/>
  <c r="J1671" i="12"/>
  <c r="I1671" i="12"/>
  <c r="H1671" i="12"/>
  <c r="C1671" i="12"/>
  <c r="Z1670" i="12"/>
  <c r="AA1670" i="12" s="1"/>
  <c r="I970" i="9"/>
  <c r="I969" i="9"/>
  <c r="I260" i="9"/>
  <c r="X1665" i="12"/>
  <c r="X1670" i="12"/>
  <c r="G1670" i="12"/>
  <c r="W1670" i="12" s="1"/>
  <c r="F1670" i="12"/>
  <c r="V1670" i="12" s="1"/>
  <c r="E1670" i="12"/>
  <c r="U1670" i="12" s="1"/>
  <c r="D1670" i="12"/>
  <c r="T1670" i="12" s="1"/>
  <c r="Q989" i="12"/>
  <c r="Q515" i="6"/>
  <c r="Q854" i="6"/>
  <c r="Q72" i="6"/>
  <c r="Q546" i="6"/>
  <c r="P515" i="6"/>
  <c r="P854" i="6"/>
  <c r="P72" i="6"/>
  <c r="P546" i="6"/>
  <c r="K1670" i="12"/>
  <c r="J1670" i="12"/>
  <c r="I1670" i="12"/>
  <c r="H1670" i="12"/>
  <c r="C1670" i="12"/>
  <c r="Z1669" i="12"/>
  <c r="AA1669" i="12" s="1"/>
  <c r="I748" i="9"/>
  <c r="Y1702" i="12" s="1"/>
  <c r="I746" i="9"/>
  <c r="Y1639" i="12" s="1"/>
  <c r="X1669" i="12"/>
  <c r="G1669" i="12"/>
  <c r="W1669" i="12" s="1"/>
  <c r="F1669" i="12"/>
  <c r="V1669" i="12" s="1"/>
  <c r="E1669" i="12"/>
  <c r="U1669" i="12" s="1"/>
  <c r="D1669" i="12"/>
  <c r="T1669" i="12" s="1"/>
  <c r="R803" i="12"/>
  <c r="Q893" i="6"/>
  <c r="Q526" i="6"/>
  <c r="Q1126" i="6"/>
  <c r="Q430" i="6"/>
  <c r="Q572" i="6"/>
  <c r="O1077" i="12" s="1"/>
  <c r="P893" i="6"/>
  <c r="P526" i="6"/>
  <c r="P1126" i="6"/>
  <c r="P430" i="6"/>
  <c r="P572" i="6"/>
  <c r="K1669" i="12"/>
  <c r="J1669" i="12"/>
  <c r="I1669" i="12"/>
  <c r="H1669" i="12"/>
  <c r="C1669" i="12"/>
  <c r="Z1668" i="12"/>
  <c r="AA1668" i="12" s="1"/>
  <c r="I1626" i="9"/>
  <c r="I1616" i="9"/>
  <c r="I407" i="9"/>
  <c r="Y1489" i="12" s="1"/>
  <c r="H1626" i="9"/>
  <c r="X1668" i="12"/>
  <c r="G1668" i="12"/>
  <c r="W1668" i="12" s="1"/>
  <c r="F1668" i="12"/>
  <c r="V1668" i="12" s="1"/>
  <c r="E1668" i="12"/>
  <c r="U1668" i="12" s="1"/>
  <c r="D1668" i="12"/>
  <c r="T1668" i="12" s="1"/>
  <c r="Q1643" i="6"/>
  <c r="Q1642" i="6"/>
  <c r="Q820" i="6"/>
  <c r="Q929" i="6"/>
  <c r="Q819" i="6"/>
  <c r="P1643" i="6"/>
  <c r="P1642" i="6"/>
  <c r="P820" i="6"/>
  <c r="P929" i="6"/>
  <c r="P819" i="6"/>
  <c r="K1668" i="12"/>
  <c r="J1668" i="12"/>
  <c r="I1668" i="12"/>
  <c r="H1668" i="12"/>
  <c r="C1668" i="12"/>
  <c r="Z1667" i="12"/>
  <c r="AA1667" i="12" s="1"/>
  <c r="I736" i="9"/>
  <c r="I734" i="9"/>
  <c r="I530" i="9"/>
  <c r="X1660" i="12"/>
  <c r="X1667" i="12"/>
  <c r="G1667" i="12"/>
  <c r="W1667" i="12" s="1"/>
  <c r="F1667" i="12"/>
  <c r="V1667" i="12" s="1"/>
  <c r="E1667" i="12"/>
  <c r="U1667" i="12" s="1"/>
  <c r="D1667" i="12"/>
  <c r="T1667" i="12" s="1"/>
  <c r="Q472" i="6"/>
  <c r="O1318" i="12" s="1"/>
  <c r="Q425" i="6"/>
  <c r="Q379" i="6"/>
  <c r="O719" i="12" s="1"/>
  <c r="Q909" i="6"/>
  <c r="P472" i="6"/>
  <c r="P425" i="6"/>
  <c r="P379" i="6"/>
  <c r="P909" i="6"/>
  <c r="K1667" i="12"/>
  <c r="J1667" i="12"/>
  <c r="I1667" i="12"/>
  <c r="H1667" i="12"/>
  <c r="C1667" i="12"/>
  <c r="Z1666" i="12"/>
  <c r="AA1666" i="12" s="1"/>
  <c r="I642" i="9"/>
  <c r="I177" i="9"/>
  <c r="I644" i="9"/>
  <c r="I178" i="9"/>
  <c r="X1666" i="12"/>
  <c r="G1666" i="12"/>
  <c r="W1666" i="12" s="1"/>
  <c r="F1666" i="12"/>
  <c r="V1666" i="12" s="1"/>
  <c r="E1666" i="12"/>
  <c r="U1666" i="12" s="1"/>
  <c r="D1666" i="12"/>
  <c r="T1666" i="12" s="1"/>
  <c r="Q723" i="6"/>
  <c r="Q377" i="6"/>
  <c r="Q811" i="6"/>
  <c r="Q899" i="6"/>
  <c r="O124" i="12" s="1"/>
  <c r="Q18" i="6"/>
  <c r="O1104" i="12" s="1"/>
  <c r="Q1114" i="6"/>
  <c r="P723" i="6"/>
  <c r="P377" i="6"/>
  <c r="P811" i="6"/>
  <c r="P899" i="6"/>
  <c r="P18" i="6"/>
  <c r="P1114" i="6"/>
  <c r="N278" i="12" s="1"/>
  <c r="K1666" i="12"/>
  <c r="J1666" i="12"/>
  <c r="I1666" i="12"/>
  <c r="H1666" i="12"/>
  <c r="C1666" i="12"/>
  <c r="Z1665" i="12"/>
  <c r="AA1665" i="12" s="1"/>
  <c r="I1602" i="9"/>
  <c r="I1593" i="9"/>
  <c r="G1665" i="12"/>
  <c r="W1665" i="12" s="1"/>
  <c r="F1665" i="12"/>
  <c r="V1665" i="12" s="1"/>
  <c r="E1665" i="12"/>
  <c r="U1665" i="12" s="1"/>
  <c r="D1665" i="12"/>
  <c r="T1665" i="12" s="1"/>
  <c r="R612" i="12"/>
  <c r="Q1629" i="6"/>
  <c r="Q1026" i="6"/>
  <c r="Q1632" i="6"/>
  <c r="Q1269" i="6"/>
  <c r="Q127" i="6"/>
  <c r="Q1628" i="6"/>
  <c r="Q1267" i="6"/>
  <c r="P1629" i="6"/>
  <c r="P1026" i="6"/>
  <c r="P1632" i="6"/>
  <c r="P1269" i="6"/>
  <c r="P127" i="6"/>
  <c r="P1628" i="6"/>
  <c r="P1267" i="6"/>
  <c r="K1665" i="12"/>
  <c r="J1665" i="12"/>
  <c r="I1665" i="12"/>
  <c r="H1665" i="12"/>
  <c r="C1665" i="12"/>
  <c r="Z1664" i="12"/>
  <c r="AA1664" i="12" s="1"/>
  <c r="I1528" i="9"/>
  <c r="I1519" i="9"/>
  <c r="I388" i="9"/>
  <c r="X1664" i="12"/>
  <c r="G1664" i="12"/>
  <c r="W1664" i="12" s="1"/>
  <c r="F1664" i="12"/>
  <c r="V1664" i="12" s="1"/>
  <c r="E1664" i="12"/>
  <c r="U1664" i="12" s="1"/>
  <c r="D1664" i="12"/>
  <c r="T1664" i="12" s="1"/>
  <c r="Q1586" i="6"/>
  <c r="Q1585" i="6"/>
  <c r="Q974" i="6"/>
  <c r="Q10" i="6"/>
  <c r="Q726" i="6"/>
  <c r="O1084" i="12" s="1"/>
  <c r="P1586" i="6"/>
  <c r="P1585" i="6"/>
  <c r="P974" i="6"/>
  <c r="P10" i="6"/>
  <c r="P726" i="6"/>
  <c r="K1664" i="12"/>
  <c r="J1664" i="12"/>
  <c r="I1664" i="12"/>
  <c r="H1664" i="12"/>
  <c r="C1664" i="12"/>
  <c r="Z1663" i="12"/>
  <c r="AA1663" i="12" s="1"/>
  <c r="I94" i="9"/>
  <c r="Y712" i="12" s="1"/>
  <c r="I105" i="9"/>
  <c r="I424" i="9"/>
  <c r="X1663" i="12"/>
  <c r="G1663" i="12"/>
  <c r="W1663" i="12" s="1"/>
  <c r="F1663" i="12"/>
  <c r="V1663" i="12" s="1"/>
  <c r="E1663" i="12"/>
  <c r="U1663" i="12" s="1"/>
  <c r="D1663" i="12"/>
  <c r="T1663" i="12" s="1"/>
  <c r="Q780" i="6"/>
  <c r="O34" i="12" s="1"/>
  <c r="Q282" i="6"/>
  <c r="Q772" i="6"/>
  <c r="O1424" i="12" s="1"/>
  <c r="Q729" i="6"/>
  <c r="P780" i="6"/>
  <c r="P282" i="6"/>
  <c r="P772" i="6"/>
  <c r="N1424" i="12" s="1"/>
  <c r="P729" i="6"/>
  <c r="K1663" i="12"/>
  <c r="J1663" i="12"/>
  <c r="I1663" i="12"/>
  <c r="H1663" i="12"/>
  <c r="C1663" i="12"/>
  <c r="Z1662" i="12"/>
  <c r="AA1662" i="12" s="1"/>
  <c r="I298" i="9"/>
  <c r="Y1522" i="12" s="1"/>
  <c r="I310" i="9"/>
  <c r="Y1615" i="12" s="1"/>
  <c r="I896" i="9"/>
  <c r="Y841" i="12" s="1"/>
  <c r="X1662" i="12"/>
  <c r="G1662" i="12"/>
  <c r="W1662" i="12" s="1"/>
  <c r="F1662" i="12"/>
  <c r="V1662" i="12" s="1"/>
  <c r="E1662" i="12"/>
  <c r="U1662" i="12" s="1"/>
  <c r="D1662" i="12"/>
  <c r="T1662" i="12" s="1"/>
  <c r="Q847" i="6"/>
  <c r="O679" i="12" s="1"/>
  <c r="Q694" i="6"/>
  <c r="Q84" i="6"/>
  <c r="Q509" i="6"/>
  <c r="O832" i="12" s="1"/>
  <c r="Q1220" i="6"/>
  <c r="O352" i="12" s="1"/>
  <c r="Q874" i="6"/>
  <c r="O1411" i="12" s="1"/>
  <c r="Q56" i="6"/>
  <c r="P847" i="6"/>
  <c r="P694" i="6"/>
  <c r="P84" i="6"/>
  <c r="P509" i="6"/>
  <c r="P1220" i="6"/>
  <c r="P874" i="6"/>
  <c r="P56" i="6"/>
  <c r="M1662" i="12"/>
  <c r="K1662" i="12"/>
  <c r="J1662" i="12"/>
  <c r="I1662" i="12"/>
  <c r="H1662" i="12"/>
  <c r="C1662" i="12"/>
  <c r="Z1661" i="12"/>
  <c r="AA1661" i="12" s="1"/>
  <c r="I155" i="9"/>
  <c r="I30" i="9"/>
  <c r="Y1656" i="12" s="1"/>
  <c r="I165" i="9"/>
  <c r="Y675" i="12" s="1"/>
  <c r="I795" i="9"/>
  <c r="X1656" i="12"/>
  <c r="X1661" i="12"/>
  <c r="G1661" i="12"/>
  <c r="W1661" i="12" s="1"/>
  <c r="F1661" i="12"/>
  <c r="V1661" i="12" s="1"/>
  <c r="E1661" i="12"/>
  <c r="U1661" i="12" s="1"/>
  <c r="D1661" i="12"/>
  <c r="T1661" i="12" s="1"/>
  <c r="Q876" i="6"/>
  <c r="Q616" i="6"/>
  <c r="O1562" i="12" s="1"/>
  <c r="Q166" i="6"/>
  <c r="Q1165" i="6"/>
  <c r="Q1161" i="6"/>
  <c r="Q266" i="6"/>
  <c r="P876" i="6"/>
  <c r="P616" i="6"/>
  <c r="P166" i="6"/>
  <c r="P1165" i="6"/>
  <c r="P1161" i="6"/>
  <c r="P266" i="6"/>
  <c r="K1661" i="12"/>
  <c r="J1661" i="12"/>
  <c r="I1661" i="12"/>
  <c r="H1661" i="12"/>
  <c r="C1661" i="12"/>
  <c r="Z1660" i="12"/>
  <c r="AA1660" i="12" s="1"/>
  <c r="I1576" i="9"/>
  <c r="I1567" i="9"/>
  <c r="G1660" i="12"/>
  <c r="W1660" i="12" s="1"/>
  <c r="F1660" i="12"/>
  <c r="V1660" i="12" s="1"/>
  <c r="E1660" i="12"/>
  <c r="U1660" i="12" s="1"/>
  <c r="D1660" i="12"/>
  <c r="T1660" i="12" s="1"/>
  <c r="Q1621" i="6"/>
  <c r="P1621" i="6"/>
  <c r="K1660" i="12"/>
  <c r="J1660" i="12"/>
  <c r="I1660" i="12"/>
  <c r="H1660" i="12"/>
  <c r="C1660" i="12"/>
  <c r="Z1659" i="12"/>
  <c r="AA1659" i="12" s="1"/>
  <c r="I1564" i="9"/>
  <c r="Y1221" i="12" s="1"/>
  <c r="I393" i="9"/>
  <c r="X1659" i="12"/>
  <c r="G1659" i="12"/>
  <c r="W1659" i="12" s="1"/>
  <c r="F1659" i="12"/>
  <c r="V1659" i="12" s="1"/>
  <c r="E1659" i="12"/>
  <c r="U1659" i="12" s="1"/>
  <c r="D1659" i="12"/>
  <c r="T1659" i="12" s="1"/>
  <c r="Q1615" i="6"/>
  <c r="Q296" i="6"/>
  <c r="P1615" i="6"/>
  <c r="P296" i="6"/>
  <c r="K1659" i="12"/>
  <c r="J1659" i="12"/>
  <c r="I1659" i="12"/>
  <c r="H1659" i="12"/>
  <c r="C1659" i="12"/>
  <c r="Z1658" i="12"/>
  <c r="AA1658" i="12" s="1"/>
  <c r="I700" i="9"/>
  <c r="I472" i="9"/>
  <c r="Y1212" i="12" s="1"/>
  <c r="X1658" i="12"/>
  <c r="G1658" i="12"/>
  <c r="W1658" i="12" s="1"/>
  <c r="F1658" i="12"/>
  <c r="V1658" i="12" s="1"/>
  <c r="E1658" i="12"/>
  <c r="U1658" i="12" s="1"/>
  <c r="D1658" i="12"/>
  <c r="T1658" i="12" s="1"/>
  <c r="Q696" i="6"/>
  <c r="Q399" i="6"/>
  <c r="Q833" i="6"/>
  <c r="Q806" i="6"/>
  <c r="P696" i="6"/>
  <c r="P399" i="6"/>
  <c r="P833" i="6"/>
  <c r="P806" i="6"/>
  <c r="K1658" i="12"/>
  <c r="J1658" i="12"/>
  <c r="I1658" i="12"/>
  <c r="H1658" i="12"/>
  <c r="C1658" i="12"/>
  <c r="Z1657" i="12"/>
  <c r="AA1657" i="12" s="1"/>
  <c r="I1070" i="9"/>
  <c r="Y1323" i="12" s="1"/>
  <c r="I1066" i="9"/>
  <c r="I1334" i="9"/>
  <c r="Y1098" i="12" s="1"/>
  <c r="X1657" i="12"/>
  <c r="G1657" i="12"/>
  <c r="W1657" i="12" s="1"/>
  <c r="F1657" i="12"/>
  <c r="V1657" i="12" s="1"/>
  <c r="E1657" i="12"/>
  <c r="U1657" i="12" s="1"/>
  <c r="D1657" i="12"/>
  <c r="T1657" i="12" s="1"/>
  <c r="Q709" i="6"/>
  <c r="Q1315" i="6"/>
  <c r="Q1321" i="6"/>
  <c r="Q892" i="6"/>
  <c r="Q1488" i="6"/>
  <c r="Q1487" i="6"/>
  <c r="Q1318" i="6"/>
  <c r="Q1317" i="6"/>
  <c r="Q1486" i="6"/>
  <c r="P709" i="6"/>
  <c r="P1315" i="6"/>
  <c r="P1321" i="6"/>
  <c r="P892" i="6"/>
  <c r="P1488" i="6"/>
  <c r="N884" i="12" s="1"/>
  <c r="P1487" i="6"/>
  <c r="P1318" i="6"/>
  <c r="P1317" i="6"/>
  <c r="P589" i="6"/>
  <c r="P1047" i="6"/>
  <c r="P1486" i="6"/>
  <c r="K1657" i="12"/>
  <c r="J1657" i="12"/>
  <c r="I1657" i="12"/>
  <c r="H1657" i="12"/>
  <c r="C1657" i="12"/>
  <c r="Z1656" i="12"/>
  <c r="AA1656" i="12" s="1"/>
  <c r="I145" i="9"/>
  <c r="Y188" i="12" s="1"/>
  <c r="G1656" i="12"/>
  <c r="W1656" i="12" s="1"/>
  <c r="F1656" i="12"/>
  <c r="V1656" i="12" s="1"/>
  <c r="E1656" i="12"/>
  <c r="U1656" i="12" s="1"/>
  <c r="D1656" i="12"/>
  <c r="T1656" i="12" s="1"/>
  <c r="Q1008" i="6"/>
  <c r="O194" i="12" s="1"/>
  <c r="Q122" i="6"/>
  <c r="Q192" i="6"/>
  <c r="Q79" i="6"/>
  <c r="O1033" i="12" s="1"/>
  <c r="Q649" i="6"/>
  <c r="O1303" i="12" s="1"/>
  <c r="P1008" i="6"/>
  <c r="P122" i="6"/>
  <c r="P192" i="6"/>
  <c r="P79" i="6"/>
  <c r="P649" i="6"/>
  <c r="K1656" i="12"/>
  <c r="J1656" i="12"/>
  <c r="I1656" i="12"/>
  <c r="H1656" i="12"/>
  <c r="C1656" i="12"/>
  <c r="Z1655" i="12"/>
  <c r="AA1655" i="12" s="1"/>
  <c r="I1031" i="9"/>
  <c r="I275" i="9"/>
  <c r="X1655" i="12"/>
  <c r="G1655" i="12"/>
  <c r="W1655" i="12" s="1"/>
  <c r="F1655" i="12"/>
  <c r="V1655" i="12" s="1"/>
  <c r="E1655" i="12"/>
  <c r="U1655" i="12" s="1"/>
  <c r="D1655" i="12"/>
  <c r="T1655" i="12" s="1"/>
  <c r="Q44" i="6"/>
  <c r="O1283" i="12" s="1"/>
  <c r="Q541" i="6"/>
  <c r="O1446" i="12" s="1"/>
  <c r="Q109" i="6"/>
  <c r="O1575" i="12" s="1"/>
  <c r="P44" i="6"/>
  <c r="P541" i="6"/>
  <c r="P109" i="6"/>
  <c r="K1655" i="12"/>
  <c r="J1655" i="12"/>
  <c r="I1655" i="12"/>
  <c r="H1655" i="12"/>
  <c r="C1655" i="12"/>
  <c r="Z1654" i="12"/>
  <c r="AA1654" i="12" s="1"/>
  <c r="I281" i="9"/>
  <c r="Y1655" i="12" s="1"/>
  <c r="I293" i="9"/>
  <c r="I62" i="9"/>
  <c r="X1654" i="12"/>
  <c r="G1654" i="12"/>
  <c r="W1654" i="12" s="1"/>
  <c r="F1654" i="12"/>
  <c r="V1654" i="12" s="1"/>
  <c r="E1654" i="12"/>
  <c r="U1654" i="12" s="1"/>
  <c r="D1654" i="12"/>
  <c r="T1654" i="12" s="1"/>
  <c r="Q82" i="6"/>
  <c r="O1125" i="12" s="1"/>
  <c r="Q405" i="6"/>
  <c r="Q680" i="6"/>
  <c r="O640" i="12" s="1"/>
  <c r="Q644" i="6"/>
  <c r="Q27" i="6"/>
  <c r="P82" i="6"/>
  <c r="N1125" i="12" s="1"/>
  <c r="P405" i="6"/>
  <c r="P680" i="6"/>
  <c r="P644" i="6"/>
  <c r="P27" i="6"/>
  <c r="N18" i="12" s="1"/>
  <c r="K1654" i="12"/>
  <c r="J1654" i="12"/>
  <c r="I1654" i="12"/>
  <c r="H1654" i="12"/>
  <c r="C1654" i="12"/>
  <c r="Z1653" i="12"/>
  <c r="AA1653" i="12" s="1"/>
  <c r="I1477" i="9"/>
  <c r="I1468" i="9"/>
  <c r="I694" i="9"/>
  <c r="X1653" i="12"/>
  <c r="G1653" i="12"/>
  <c r="W1653" i="12" s="1"/>
  <c r="F1653" i="12"/>
  <c r="V1653" i="12" s="1"/>
  <c r="E1653" i="12"/>
  <c r="U1653" i="12" s="1"/>
  <c r="D1653" i="12"/>
  <c r="T1653" i="12" s="1"/>
  <c r="Q1264" i="12"/>
  <c r="Q1553" i="6"/>
  <c r="Q331" i="6"/>
  <c r="Q1556" i="6"/>
  <c r="Q701" i="6"/>
  <c r="O1181" i="12" s="1"/>
  <c r="Q1118" i="6"/>
  <c r="Q1552" i="6"/>
  <c r="P1553" i="6"/>
  <c r="P331" i="6"/>
  <c r="P1556" i="6"/>
  <c r="P701" i="6"/>
  <c r="P1118" i="6"/>
  <c r="P1552" i="6"/>
  <c r="K1653" i="12"/>
  <c r="J1653" i="12"/>
  <c r="I1653" i="12"/>
  <c r="H1653" i="12"/>
  <c r="C1653" i="12"/>
  <c r="Z1652" i="12"/>
  <c r="AA1652" i="12" s="1"/>
  <c r="I1507" i="9"/>
  <c r="I1498" i="9"/>
  <c r="I705" i="9"/>
  <c r="X1652" i="12"/>
  <c r="G1652" i="12"/>
  <c r="W1652" i="12" s="1"/>
  <c r="F1652" i="12"/>
  <c r="V1652" i="12" s="1"/>
  <c r="E1652" i="12"/>
  <c r="U1652" i="12" s="1"/>
  <c r="D1652" i="12"/>
  <c r="T1652" i="12" s="1"/>
  <c r="Q1652" i="12"/>
  <c r="Q1572" i="6"/>
  <c r="Q86" i="6"/>
  <c r="O666" i="12" s="1"/>
  <c r="Q905" i="6"/>
  <c r="P1572" i="6"/>
  <c r="P86" i="6"/>
  <c r="P905" i="6"/>
  <c r="K1652" i="12"/>
  <c r="J1652" i="12"/>
  <c r="I1652" i="12"/>
  <c r="H1652" i="12"/>
  <c r="C1652" i="12"/>
  <c r="Z1651" i="12"/>
  <c r="AA1651" i="12" s="1"/>
  <c r="I341" i="9"/>
  <c r="Y892" i="12" s="1"/>
  <c r="I352" i="9"/>
  <c r="I78" i="9"/>
  <c r="X1651" i="12"/>
  <c r="G1651" i="12"/>
  <c r="W1651" i="12" s="1"/>
  <c r="F1651" i="12"/>
  <c r="V1651" i="12" s="1"/>
  <c r="E1651" i="12"/>
  <c r="U1651" i="12" s="1"/>
  <c r="D1651" i="12"/>
  <c r="T1651" i="12" s="1"/>
  <c r="Q906" i="6"/>
  <c r="Q317" i="6"/>
  <c r="Q753" i="6"/>
  <c r="Q275" i="6"/>
  <c r="O914" i="12" s="1"/>
  <c r="Q558" i="6"/>
  <c r="P906" i="6"/>
  <c r="P317" i="6"/>
  <c r="P753" i="6"/>
  <c r="P275" i="6"/>
  <c r="P558" i="6"/>
  <c r="K1651" i="12"/>
  <c r="J1651" i="12"/>
  <c r="I1651" i="12"/>
  <c r="H1651" i="12"/>
  <c r="C1651" i="12"/>
  <c r="Z1650" i="12"/>
  <c r="AA1650" i="12" s="1"/>
  <c r="I1499" i="9"/>
  <c r="I1490" i="9"/>
  <c r="I701" i="9"/>
  <c r="X1650" i="12"/>
  <c r="G1650" i="12"/>
  <c r="W1650" i="12" s="1"/>
  <c r="F1650" i="12"/>
  <c r="V1650" i="12" s="1"/>
  <c r="E1650" i="12"/>
  <c r="U1650" i="12" s="1"/>
  <c r="D1650" i="12"/>
  <c r="T1650" i="12" s="1"/>
  <c r="Q202" i="6"/>
  <c r="Q60" i="6"/>
  <c r="O1217" i="12" s="1"/>
  <c r="Q138" i="6"/>
  <c r="Q1566" i="6"/>
  <c r="P202" i="6"/>
  <c r="P60" i="6"/>
  <c r="N1217" i="12" s="1"/>
  <c r="P138" i="6"/>
  <c r="P1566" i="6"/>
  <c r="K1650" i="12"/>
  <c r="J1650" i="12"/>
  <c r="I1650" i="12"/>
  <c r="H1650" i="12"/>
  <c r="C1650" i="12"/>
  <c r="Z1649" i="12"/>
  <c r="AA1649" i="12" s="1"/>
  <c r="I1491" i="9"/>
  <c r="Y1632" i="12" s="1"/>
  <c r="I1482" i="9"/>
  <c r="I699" i="9"/>
  <c r="X1649" i="12"/>
  <c r="G1649" i="12"/>
  <c r="W1649" i="12" s="1"/>
  <c r="F1649" i="12"/>
  <c r="V1649" i="12" s="1"/>
  <c r="E1649" i="12"/>
  <c r="U1649" i="12" s="1"/>
  <c r="D1649" i="12"/>
  <c r="T1649" i="12" s="1"/>
  <c r="Q606" i="6"/>
  <c r="Q1564" i="6"/>
  <c r="Q992" i="6"/>
  <c r="Q427" i="6"/>
  <c r="P606" i="6"/>
  <c r="P1564" i="6"/>
  <c r="P992" i="6"/>
  <c r="P427" i="6"/>
  <c r="M1649" i="12"/>
  <c r="K1649" i="12"/>
  <c r="J1649" i="12"/>
  <c r="I1649" i="12"/>
  <c r="H1649" i="12"/>
  <c r="C1649" i="12"/>
  <c r="Z1648" i="12"/>
  <c r="AA1648" i="12" s="1"/>
  <c r="I175" i="9"/>
  <c r="I185" i="9"/>
  <c r="Y1371" i="12" s="1"/>
  <c r="I816" i="9"/>
  <c r="X1648" i="12"/>
  <c r="G1648" i="12"/>
  <c r="W1648" i="12" s="1"/>
  <c r="F1648" i="12"/>
  <c r="V1648" i="12" s="1"/>
  <c r="E1648" i="12"/>
  <c r="U1648" i="12" s="1"/>
  <c r="D1648" i="12"/>
  <c r="T1648" i="12" s="1"/>
  <c r="Q669" i="6"/>
  <c r="O1604" i="12" s="1"/>
  <c r="Q252" i="6"/>
  <c r="Q445" i="6"/>
  <c r="Q673" i="6"/>
  <c r="Q521" i="6"/>
  <c r="P669" i="6"/>
  <c r="P252" i="6"/>
  <c r="P445" i="6"/>
  <c r="P673" i="6"/>
  <c r="N646" i="12" s="1"/>
  <c r="P521" i="6"/>
  <c r="K1648" i="12"/>
  <c r="J1648" i="12"/>
  <c r="I1648" i="12"/>
  <c r="H1648" i="12"/>
  <c r="C1648" i="12"/>
  <c r="Z1647" i="12"/>
  <c r="AA1647" i="12" s="1"/>
  <c r="I560" i="9"/>
  <c r="Y635" i="12" s="1"/>
  <c r="I565" i="9"/>
  <c r="I501" i="9"/>
  <c r="X1647" i="12"/>
  <c r="G1647" i="12"/>
  <c r="W1647" i="12" s="1"/>
  <c r="F1647" i="12"/>
  <c r="V1647" i="12" s="1"/>
  <c r="E1647" i="12"/>
  <c r="U1647" i="12" s="1"/>
  <c r="D1647" i="12"/>
  <c r="T1647" i="12" s="1"/>
  <c r="Q954" i="6"/>
  <c r="O149" i="12" s="1"/>
  <c r="Q200" i="6"/>
  <c r="Q1101" i="6"/>
  <c r="O1041" i="12" s="1"/>
  <c r="Q828" i="6"/>
  <c r="Q910" i="6"/>
  <c r="Q483" i="6"/>
  <c r="Q459" i="6"/>
  <c r="P954" i="6"/>
  <c r="P200" i="6"/>
  <c r="P1101" i="6"/>
  <c r="P828" i="6"/>
  <c r="P910" i="6"/>
  <c r="P483" i="6"/>
  <c r="N979" i="12" s="1"/>
  <c r="P459" i="6"/>
  <c r="K1647" i="12"/>
  <c r="J1647" i="12"/>
  <c r="I1647" i="12"/>
  <c r="H1647" i="12"/>
  <c r="C1647" i="12"/>
  <c r="Z1646" i="12"/>
  <c r="AA1646" i="12" s="1"/>
  <c r="I534" i="9"/>
  <c r="I540" i="9"/>
  <c r="I170" i="9"/>
  <c r="Y1477" i="12" s="1"/>
  <c r="Y1646" i="12"/>
  <c r="X1646" i="12"/>
  <c r="G1646" i="12"/>
  <c r="W1646" i="12" s="1"/>
  <c r="F1646" i="12"/>
  <c r="V1646" i="12" s="1"/>
  <c r="E1646" i="12"/>
  <c r="U1646" i="12" s="1"/>
  <c r="D1646" i="12"/>
  <c r="T1646" i="12" s="1"/>
  <c r="S1646" i="12"/>
  <c r="Q507" i="6"/>
  <c r="O1647" i="12" s="1"/>
  <c r="Q1059" i="6"/>
  <c r="Q53" i="6"/>
  <c r="O828" i="12" s="1"/>
  <c r="P507" i="6"/>
  <c r="P1059" i="6"/>
  <c r="P53" i="6"/>
  <c r="K1646" i="12"/>
  <c r="J1646" i="12"/>
  <c r="I1646" i="12"/>
  <c r="H1646" i="12"/>
  <c r="C1646" i="12"/>
  <c r="Z1645" i="12"/>
  <c r="AA1645" i="12" s="1"/>
  <c r="I875" i="9"/>
  <c r="I873" i="9"/>
  <c r="I234" i="9"/>
  <c r="X1275" i="12"/>
  <c r="X1645" i="12"/>
  <c r="G1645" i="12"/>
  <c r="W1645" i="12" s="1"/>
  <c r="F1645" i="12"/>
  <c r="V1645" i="12" s="1"/>
  <c r="E1645" i="12"/>
  <c r="U1645" i="12" s="1"/>
  <c r="D1645" i="12"/>
  <c r="T1645" i="12" s="1"/>
  <c r="R760" i="12"/>
  <c r="P1046" i="12"/>
  <c r="Q1197" i="6"/>
  <c r="Q1195" i="6"/>
  <c r="Q1200" i="6"/>
  <c r="O1684" i="12" s="1"/>
  <c r="Q1201" i="6"/>
  <c r="O496" i="12" s="1"/>
  <c r="Q1199" i="6"/>
  <c r="O70" i="12" s="1"/>
  <c r="P1197" i="6"/>
  <c r="P1195" i="6"/>
  <c r="P1200" i="6"/>
  <c r="P1201" i="6"/>
  <c r="P1199" i="6"/>
  <c r="N70" i="12" s="1"/>
  <c r="K1645" i="12"/>
  <c r="J1645" i="12"/>
  <c r="I1645" i="12"/>
  <c r="H1645" i="12"/>
  <c r="C1645" i="12"/>
  <c r="Z1644" i="12"/>
  <c r="AA1644" i="12" s="1"/>
  <c r="I1648" i="9"/>
  <c r="I1637" i="9"/>
  <c r="I413" i="9"/>
  <c r="H1648" i="9"/>
  <c r="H1637" i="9"/>
  <c r="X1644" i="12"/>
  <c r="G1644" i="12"/>
  <c r="W1644" i="12" s="1"/>
  <c r="F1644" i="12"/>
  <c r="V1644" i="12" s="1"/>
  <c r="E1644" i="12"/>
  <c r="U1644" i="12" s="1"/>
  <c r="D1644" i="12"/>
  <c r="T1644" i="12" s="1"/>
  <c r="P685" i="12"/>
  <c r="Q1651" i="6"/>
  <c r="Q1655" i="6"/>
  <c r="Q367" i="6"/>
  <c r="O796" i="12" s="1"/>
  <c r="P1651" i="6"/>
  <c r="P1655" i="6"/>
  <c r="P367" i="6"/>
  <c r="K1644" i="12"/>
  <c r="J1644" i="12"/>
  <c r="I1644" i="12"/>
  <c r="H1644" i="12"/>
  <c r="C1644" i="12"/>
  <c r="Z1643" i="12"/>
  <c r="AA1643" i="12" s="1"/>
  <c r="I277" i="9"/>
  <c r="Y1485" i="12" s="1"/>
  <c r="I458" i="9"/>
  <c r="X1643" i="12"/>
  <c r="G1643" i="12"/>
  <c r="W1643" i="12" s="1"/>
  <c r="F1643" i="12"/>
  <c r="V1643" i="12" s="1"/>
  <c r="E1643" i="12"/>
  <c r="U1643" i="12" s="1"/>
  <c r="D1643" i="12"/>
  <c r="T1643" i="12" s="1"/>
  <c r="Q15" i="6"/>
  <c r="Q1012" i="6"/>
  <c r="Q28" i="6"/>
  <c r="P15" i="6"/>
  <c r="P1012" i="6"/>
  <c r="P28" i="6"/>
  <c r="K1643" i="12"/>
  <c r="J1643" i="12"/>
  <c r="I1643" i="12"/>
  <c r="H1643" i="12"/>
  <c r="C1643" i="12"/>
  <c r="Z1642" i="12"/>
  <c r="AA1642" i="12" s="1"/>
  <c r="I1434" i="9"/>
  <c r="Y487" i="12" s="1"/>
  <c r="I1426" i="9"/>
  <c r="I1529" i="9"/>
  <c r="Y548" i="12" s="1"/>
  <c r="X1642" i="12"/>
  <c r="G1642" i="12"/>
  <c r="W1642" i="12" s="1"/>
  <c r="F1642" i="12"/>
  <c r="V1642" i="12" s="1"/>
  <c r="E1642" i="12"/>
  <c r="U1642" i="12" s="1"/>
  <c r="D1642" i="12"/>
  <c r="T1642" i="12" s="1"/>
  <c r="Q1530" i="6"/>
  <c r="Q718" i="6"/>
  <c r="Q281" i="6"/>
  <c r="Q1529" i="6"/>
  <c r="Q1593" i="6"/>
  <c r="P1530" i="6"/>
  <c r="P718" i="6"/>
  <c r="P281" i="6"/>
  <c r="P1529" i="6"/>
  <c r="P1593" i="6"/>
  <c r="N568" i="12" s="1"/>
  <c r="K1642" i="12"/>
  <c r="J1642" i="12"/>
  <c r="I1642" i="12"/>
  <c r="H1642" i="12"/>
  <c r="C1642" i="12"/>
  <c r="Z1641" i="12"/>
  <c r="AA1641" i="12" s="1"/>
  <c r="I223" i="9"/>
  <c r="Y752" i="12" s="1"/>
  <c r="I233" i="9"/>
  <c r="I49" i="9"/>
  <c r="Y1695" i="12" s="1"/>
  <c r="X1641" i="12"/>
  <c r="G1641" i="12"/>
  <c r="W1641" i="12" s="1"/>
  <c r="F1641" i="12"/>
  <c r="V1641" i="12" s="1"/>
  <c r="E1641" i="12"/>
  <c r="U1641" i="12" s="1"/>
  <c r="D1641" i="12"/>
  <c r="T1641" i="12" s="1"/>
  <c r="Q1062" i="6"/>
  <c r="Q330" i="6"/>
  <c r="Q407" i="6"/>
  <c r="Q807" i="6"/>
  <c r="P1062" i="6"/>
  <c r="P330" i="6"/>
  <c r="P407" i="6"/>
  <c r="P807" i="6"/>
  <c r="K1641" i="12"/>
  <c r="J1641" i="12"/>
  <c r="I1641" i="12"/>
  <c r="H1641" i="12"/>
  <c r="C1641" i="12"/>
  <c r="Z1640" i="12"/>
  <c r="AA1640" i="12" s="1"/>
  <c r="I323" i="9"/>
  <c r="X1640" i="12"/>
  <c r="G1640" i="12"/>
  <c r="W1640" i="12" s="1"/>
  <c r="F1640" i="12"/>
  <c r="V1640" i="12" s="1"/>
  <c r="E1640" i="12"/>
  <c r="U1640" i="12" s="1"/>
  <c r="D1640" i="12"/>
  <c r="T1640" i="12" s="1"/>
  <c r="Q40" i="6"/>
  <c r="Q549" i="6"/>
  <c r="Q557" i="6"/>
  <c r="Q792" i="6"/>
  <c r="Q385" i="6"/>
  <c r="P40" i="6"/>
  <c r="P549" i="6"/>
  <c r="P557" i="6"/>
  <c r="P792" i="6"/>
  <c r="P385" i="6"/>
  <c r="K1640" i="12"/>
  <c r="J1640" i="12"/>
  <c r="I1640" i="12"/>
  <c r="H1640" i="12"/>
  <c r="C1640" i="12"/>
  <c r="Z1639" i="12"/>
  <c r="AA1639" i="12" s="1"/>
  <c r="I59" i="9"/>
  <c r="Y1217" i="12" s="1"/>
  <c r="I71" i="9"/>
  <c r="I742" i="9"/>
  <c r="X1639" i="12"/>
  <c r="G1639" i="12"/>
  <c r="W1639" i="12" s="1"/>
  <c r="F1639" i="12"/>
  <c r="V1639" i="12" s="1"/>
  <c r="E1639" i="12"/>
  <c r="U1639" i="12" s="1"/>
  <c r="D1639" i="12"/>
  <c r="T1639" i="12" s="1"/>
  <c r="Q136" i="6"/>
  <c r="Q101" i="6"/>
  <c r="Q1035" i="6"/>
  <c r="Q600" i="6"/>
  <c r="O928" i="12" s="1"/>
  <c r="Q1130" i="6"/>
  <c r="O1070" i="12" s="1"/>
  <c r="Q374" i="6"/>
  <c r="O1479" i="12" s="1"/>
  <c r="P136" i="6"/>
  <c r="P101" i="6"/>
  <c r="P1035" i="6"/>
  <c r="P600" i="6"/>
  <c r="P1130" i="6"/>
  <c r="P374" i="6"/>
  <c r="K1639" i="12"/>
  <c r="J1639" i="12"/>
  <c r="I1639" i="12"/>
  <c r="H1639" i="12"/>
  <c r="C1639" i="12"/>
  <c r="Z1638" i="12"/>
  <c r="AA1638" i="12" s="1"/>
  <c r="I1443" i="9"/>
  <c r="Y123" i="12" s="1"/>
  <c r="I1435" i="9"/>
  <c r="I685" i="9"/>
  <c r="Y1499" i="12" s="1"/>
  <c r="X1638" i="12"/>
  <c r="G1638" i="12"/>
  <c r="W1638" i="12" s="1"/>
  <c r="F1638" i="12"/>
  <c r="V1638" i="12" s="1"/>
  <c r="E1638" i="12"/>
  <c r="U1638" i="12" s="1"/>
  <c r="D1638" i="12"/>
  <c r="T1638" i="12" s="1"/>
  <c r="Q1536" i="6"/>
  <c r="Q896" i="6"/>
  <c r="Q1535" i="6"/>
  <c r="O765" i="12" s="1"/>
  <c r="P1536" i="6"/>
  <c r="P896" i="6"/>
  <c r="P1535" i="6"/>
  <c r="K1638" i="12"/>
  <c r="J1638" i="12"/>
  <c r="I1638" i="12"/>
  <c r="H1638" i="12"/>
  <c r="C1638" i="12"/>
  <c r="Z1637" i="12"/>
  <c r="AA1637" i="12" s="1"/>
  <c r="I754" i="9"/>
  <c r="I752" i="9"/>
  <c r="I537" i="9"/>
  <c r="X1637" i="12"/>
  <c r="G1637" i="12"/>
  <c r="W1637" i="12" s="1"/>
  <c r="F1637" i="12"/>
  <c r="V1637" i="12" s="1"/>
  <c r="E1637" i="12"/>
  <c r="U1637" i="12" s="1"/>
  <c r="D1637" i="12"/>
  <c r="T1637" i="12" s="1"/>
  <c r="S1114" i="12"/>
  <c r="R1389" i="12"/>
  <c r="P1389" i="12"/>
  <c r="Q402" i="6"/>
  <c r="O1218" i="12" s="1"/>
  <c r="Q1129" i="6"/>
  <c r="O347" i="12" s="1"/>
  <c r="Q1096" i="6"/>
  <c r="P402" i="6"/>
  <c r="P1129" i="6"/>
  <c r="P1096" i="6"/>
  <c r="K1637" i="12"/>
  <c r="J1637" i="12"/>
  <c r="I1637" i="12"/>
  <c r="H1637" i="12"/>
  <c r="C1637" i="12"/>
  <c r="Z1636" i="12"/>
  <c r="AA1636" i="12" s="1"/>
  <c r="I1570" i="9"/>
  <c r="I1561" i="9"/>
  <c r="I714" i="9"/>
  <c r="X1636" i="12"/>
  <c r="G1636" i="12"/>
  <c r="W1636" i="12" s="1"/>
  <c r="F1636" i="12"/>
  <c r="V1636" i="12" s="1"/>
  <c r="E1636" i="12"/>
  <c r="U1636" i="12" s="1"/>
  <c r="D1636" i="12"/>
  <c r="T1636" i="12" s="1"/>
  <c r="Q1614" i="6"/>
  <c r="Q1613" i="6"/>
  <c r="Q277" i="6"/>
  <c r="Q398" i="6"/>
  <c r="P1614" i="6"/>
  <c r="P1613" i="6"/>
  <c r="P277" i="6"/>
  <c r="P398" i="6"/>
  <c r="K1636" i="12"/>
  <c r="J1636" i="12"/>
  <c r="I1636" i="12"/>
  <c r="H1636" i="12"/>
  <c r="C1636" i="12"/>
  <c r="Z1635" i="12"/>
  <c r="AA1635" i="12" s="1"/>
  <c r="I1387" i="9"/>
  <c r="I1378" i="9"/>
  <c r="I673" i="9"/>
  <c r="X1635" i="12"/>
  <c r="G1635" i="12"/>
  <c r="W1635" i="12" s="1"/>
  <c r="F1635" i="12"/>
  <c r="V1635" i="12" s="1"/>
  <c r="E1635" i="12"/>
  <c r="U1635" i="12" s="1"/>
  <c r="D1635" i="12"/>
  <c r="T1635" i="12" s="1"/>
  <c r="Q1501" i="6"/>
  <c r="Q548" i="6"/>
  <c r="Q1505" i="6"/>
  <c r="Q678" i="6"/>
  <c r="Q204" i="6"/>
  <c r="Q1502" i="6"/>
  <c r="P1501" i="6"/>
  <c r="N536" i="12" s="1"/>
  <c r="P548" i="6"/>
  <c r="P1505" i="6"/>
  <c r="P678" i="6"/>
  <c r="P204" i="6"/>
  <c r="P1502" i="6"/>
  <c r="K1635" i="12"/>
  <c r="J1635" i="12"/>
  <c r="I1635" i="12"/>
  <c r="H1635" i="12"/>
  <c r="C1635" i="12"/>
  <c r="Z1634" i="12"/>
  <c r="AA1634" i="12" s="1"/>
  <c r="I308" i="9"/>
  <c r="I320" i="9"/>
  <c r="I191" i="9"/>
  <c r="X1634" i="12"/>
  <c r="G1634" i="12"/>
  <c r="W1634" i="12" s="1"/>
  <c r="F1634" i="12"/>
  <c r="V1634" i="12" s="1"/>
  <c r="E1634" i="12"/>
  <c r="U1634" i="12" s="1"/>
  <c r="D1634" i="12"/>
  <c r="T1634" i="12" s="1"/>
  <c r="Q564" i="6"/>
  <c r="Q454" i="6"/>
  <c r="Q366" i="6"/>
  <c r="Q655" i="6"/>
  <c r="P564" i="6"/>
  <c r="P454" i="6"/>
  <c r="P366" i="6"/>
  <c r="P655" i="6"/>
  <c r="K1634" i="12"/>
  <c r="J1634" i="12"/>
  <c r="I1634" i="12"/>
  <c r="H1634" i="12"/>
  <c r="C1634" i="12"/>
  <c r="Z1633" i="12"/>
  <c r="AA1633" i="12" s="1"/>
  <c r="I820" i="9"/>
  <c r="I1194" i="9"/>
  <c r="X1633" i="12"/>
  <c r="G1633" i="12"/>
  <c r="W1633" i="12" s="1"/>
  <c r="F1633" i="12"/>
  <c r="V1633" i="12" s="1"/>
  <c r="E1633" i="12"/>
  <c r="U1633" i="12" s="1"/>
  <c r="D1633" i="12"/>
  <c r="T1633" i="12" s="1"/>
  <c r="Q671" i="6"/>
  <c r="Q189" i="6"/>
  <c r="O1559" i="12" s="1"/>
  <c r="Q674" i="6"/>
  <c r="Q1169" i="6"/>
  <c r="Q997" i="6"/>
  <c r="O1147" i="12" s="1"/>
  <c r="Q1404" i="6"/>
  <c r="O1395" i="12" s="1"/>
  <c r="Q488" i="6"/>
  <c r="Q1403" i="6"/>
  <c r="O1177" i="12" s="1"/>
  <c r="P671" i="6"/>
  <c r="P189" i="6"/>
  <c r="P674" i="6"/>
  <c r="P1169" i="6"/>
  <c r="P997" i="6"/>
  <c r="P1404" i="6"/>
  <c r="P488" i="6"/>
  <c r="P1403" i="6"/>
  <c r="K1633" i="12"/>
  <c r="J1633" i="12"/>
  <c r="I1633" i="12"/>
  <c r="H1633" i="12"/>
  <c r="C1633" i="12"/>
  <c r="Z1632" i="12"/>
  <c r="AA1632" i="12" s="1"/>
  <c r="I1415" i="9"/>
  <c r="Y473" i="12" s="1"/>
  <c r="I1522" i="9"/>
  <c r="X1632" i="12"/>
  <c r="G1632" i="12"/>
  <c r="W1632" i="12" s="1"/>
  <c r="F1632" i="12"/>
  <c r="V1632" i="12" s="1"/>
  <c r="E1632" i="12"/>
  <c r="U1632" i="12" s="1"/>
  <c r="D1632" i="12"/>
  <c r="T1632" i="12" s="1"/>
  <c r="Q1523" i="6"/>
  <c r="Q1521" i="6"/>
  <c r="O1488" i="12" s="1"/>
  <c r="Q534" i="6"/>
  <c r="O1483" i="12" s="1"/>
  <c r="Q841" i="6"/>
  <c r="O1161" i="12" s="1"/>
  <c r="Q1589" i="6"/>
  <c r="P1523" i="6"/>
  <c r="P1521" i="6"/>
  <c r="P534" i="6"/>
  <c r="P841" i="6"/>
  <c r="P1589" i="6"/>
  <c r="K1632" i="12"/>
  <c r="J1632" i="12"/>
  <c r="I1632" i="12"/>
  <c r="H1632" i="12"/>
  <c r="C1632" i="12"/>
  <c r="Z1631" i="12"/>
  <c r="AA1631" i="12" s="1"/>
  <c r="I732" i="9"/>
  <c r="Y1047" i="12" s="1"/>
  <c r="I495" i="9"/>
  <c r="X1631" i="12"/>
  <c r="G1631" i="12"/>
  <c r="W1631" i="12" s="1"/>
  <c r="F1631" i="12"/>
  <c r="V1631" i="12" s="1"/>
  <c r="E1631" i="12"/>
  <c r="U1631" i="12" s="1"/>
  <c r="D1631" i="12"/>
  <c r="T1631" i="12" s="1"/>
  <c r="Q1121" i="6"/>
  <c r="O1728" i="12" s="1"/>
  <c r="Q583" i="6"/>
  <c r="Q771" i="6"/>
  <c r="Q332" i="6"/>
  <c r="Q1283" i="6"/>
  <c r="Q1279" i="6"/>
  <c r="Q328" i="6"/>
  <c r="Q324" i="6"/>
  <c r="P1121" i="6"/>
  <c r="P583" i="6"/>
  <c r="P771" i="6"/>
  <c r="P332" i="6"/>
  <c r="K1631" i="12"/>
  <c r="J1631" i="12"/>
  <c r="I1631" i="12"/>
  <c r="H1631" i="12"/>
  <c r="C1631" i="12"/>
  <c r="Z1630" i="12"/>
  <c r="AA1630" i="12" s="1"/>
  <c r="I841" i="9"/>
  <c r="I837" i="9"/>
  <c r="I557" i="9"/>
  <c r="X1630" i="12"/>
  <c r="G1630" i="12"/>
  <c r="W1630" i="12" s="1"/>
  <c r="F1630" i="12"/>
  <c r="V1630" i="12" s="1"/>
  <c r="E1630" i="12"/>
  <c r="U1630" i="12" s="1"/>
  <c r="D1630" i="12"/>
  <c r="T1630" i="12" s="1"/>
  <c r="Q1173" i="6"/>
  <c r="Q1179" i="6"/>
  <c r="Q129" i="6"/>
  <c r="P1173" i="6"/>
  <c r="P1179" i="6"/>
  <c r="P129" i="6"/>
  <c r="K1630" i="12"/>
  <c r="J1630" i="12"/>
  <c r="I1630" i="12"/>
  <c r="H1630" i="12"/>
  <c r="C1630" i="12"/>
  <c r="Z1629" i="12"/>
  <c r="AA1629" i="12" s="1"/>
  <c r="I1328" i="9"/>
  <c r="I452" i="9"/>
  <c r="X1629" i="12"/>
  <c r="G1629" i="12"/>
  <c r="W1629" i="12" s="1"/>
  <c r="F1629" i="12"/>
  <c r="V1629" i="12" s="1"/>
  <c r="E1629" i="12"/>
  <c r="U1629" i="12" s="1"/>
  <c r="D1629" i="12"/>
  <c r="T1629" i="12" s="1"/>
  <c r="Q424" i="6"/>
  <c r="Q241" i="6"/>
  <c r="Q1477" i="6"/>
  <c r="Q347" i="6"/>
  <c r="Q1476" i="6"/>
  <c r="P424" i="6"/>
  <c r="P241" i="6"/>
  <c r="P1477" i="6"/>
  <c r="P347" i="6"/>
  <c r="P1476" i="6"/>
  <c r="K1629" i="12"/>
  <c r="J1629" i="12"/>
  <c r="I1629" i="12"/>
  <c r="H1629" i="12"/>
  <c r="C1629" i="12"/>
  <c r="Z1628" i="12"/>
  <c r="AA1628" i="12" s="1"/>
  <c r="I1160" i="9"/>
  <c r="I1155" i="9"/>
  <c r="I629" i="9"/>
  <c r="X1628" i="12"/>
  <c r="G1628" i="12"/>
  <c r="W1628" i="12" s="1"/>
  <c r="F1628" i="12"/>
  <c r="V1628" i="12" s="1"/>
  <c r="E1628" i="12"/>
  <c r="U1628" i="12" s="1"/>
  <c r="D1628" i="12"/>
  <c r="T1628" i="12" s="1"/>
  <c r="P971" i="12"/>
  <c r="Q591" i="6"/>
  <c r="Q1368" i="6"/>
  <c r="Q1373" i="6"/>
  <c r="O450" i="12" s="1"/>
  <c r="Q1362" i="6"/>
  <c r="Q1374" i="6"/>
  <c r="Q467" i="6"/>
  <c r="O766" i="12" s="1"/>
  <c r="Q1370" i="6"/>
  <c r="P591" i="6"/>
  <c r="P1368" i="6"/>
  <c r="P1373" i="6"/>
  <c r="P1374" i="6"/>
  <c r="P467" i="6"/>
  <c r="P318" i="6"/>
  <c r="P464" i="6"/>
  <c r="P463" i="6"/>
  <c r="P1370" i="6"/>
  <c r="K1628" i="12"/>
  <c r="J1628" i="12"/>
  <c r="I1628" i="12"/>
  <c r="H1628" i="12"/>
  <c r="C1628" i="12"/>
  <c r="Z1627" i="12"/>
  <c r="AA1627" i="12" s="1"/>
  <c r="I1129" i="9"/>
  <c r="I626" i="9"/>
  <c r="Y1458" i="12" s="1"/>
  <c r="X1627" i="12"/>
  <c r="G1627" i="12"/>
  <c r="W1627" i="12" s="1"/>
  <c r="F1627" i="12"/>
  <c r="V1627" i="12" s="1"/>
  <c r="E1627" i="12"/>
  <c r="U1627" i="12" s="1"/>
  <c r="D1627" i="12"/>
  <c r="T1627" i="12" s="1"/>
  <c r="Q1351" i="6"/>
  <c r="O616" i="12" s="1"/>
  <c r="Q465" i="6"/>
  <c r="O632" i="12" s="1"/>
  <c r="Q1355" i="6"/>
  <c r="Q898" i="6"/>
  <c r="Q325" i="6"/>
  <c r="Q496" i="6"/>
  <c r="Q1352" i="6"/>
  <c r="P1351" i="6"/>
  <c r="P465" i="6"/>
  <c r="P1355" i="6"/>
  <c r="P898" i="6"/>
  <c r="P325" i="6"/>
  <c r="P496" i="6"/>
  <c r="N711" i="12" s="1"/>
  <c r="P1352" i="6"/>
  <c r="K1627" i="12"/>
  <c r="J1627" i="12"/>
  <c r="I1627" i="12"/>
  <c r="H1627" i="12"/>
  <c r="C1627" i="12"/>
  <c r="Z1626" i="12"/>
  <c r="AA1626" i="12" s="1"/>
  <c r="I1318" i="9"/>
  <c r="Y1586" i="12" s="1"/>
  <c r="I1312" i="9"/>
  <c r="Y986" i="12" s="1"/>
  <c r="I1009" i="9"/>
  <c r="X1626" i="12"/>
  <c r="G1626" i="12"/>
  <c r="W1626" i="12" s="1"/>
  <c r="F1626" i="12"/>
  <c r="V1626" i="12" s="1"/>
  <c r="E1626" i="12"/>
  <c r="U1626" i="12" s="1"/>
  <c r="D1626" i="12"/>
  <c r="T1626" i="12" s="1"/>
  <c r="Q986" i="6"/>
  <c r="Q1464" i="6"/>
  <c r="Q1469" i="6"/>
  <c r="Q987" i="6"/>
  <c r="Q1466" i="6"/>
  <c r="Q1290" i="6"/>
  <c r="O391" i="12" s="1"/>
  <c r="Q1462" i="6"/>
  <c r="Q1465" i="6"/>
  <c r="O526" i="12" s="1"/>
  <c r="Q1292" i="6"/>
  <c r="O392" i="12" s="1"/>
  <c r="P986" i="6"/>
  <c r="P1464" i="6"/>
  <c r="P1469" i="6"/>
  <c r="P987" i="6"/>
  <c r="P1466" i="6"/>
  <c r="P1465" i="6"/>
  <c r="P1293" i="6"/>
  <c r="P1289" i="6"/>
  <c r="P1461" i="6"/>
  <c r="P1455" i="6"/>
  <c r="P1292" i="6"/>
  <c r="K1626" i="12"/>
  <c r="J1626" i="12"/>
  <c r="I1626" i="12"/>
  <c r="H1626" i="12"/>
  <c r="C1626" i="12"/>
  <c r="Z1625" i="12"/>
  <c r="AA1625" i="12" s="1"/>
  <c r="I850" i="9"/>
  <c r="I846" i="9"/>
  <c r="I229" i="9"/>
  <c r="Y741" i="12" s="1"/>
  <c r="Y1625" i="12"/>
  <c r="X1625" i="12"/>
  <c r="G1625" i="12"/>
  <c r="W1625" i="12" s="1"/>
  <c r="F1625" i="12"/>
  <c r="V1625" i="12" s="1"/>
  <c r="E1625" i="12"/>
  <c r="U1625" i="12" s="1"/>
  <c r="D1625" i="12"/>
  <c r="T1625" i="12" s="1"/>
  <c r="R613" i="12"/>
  <c r="Q1181" i="6"/>
  <c r="Q1180" i="6"/>
  <c r="Q1184" i="6"/>
  <c r="Q231" i="6"/>
  <c r="O1093" i="12" s="1"/>
  <c r="Q11" i="6"/>
  <c r="Q839" i="6"/>
  <c r="P1181" i="6"/>
  <c r="P1180" i="6"/>
  <c r="P1184" i="6"/>
  <c r="P231" i="6"/>
  <c r="P11" i="6"/>
  <c r="P839" i="6"/>
  <c r="K1625" i="12"/>
  <c r="J1625" i="12"/>
  <c r="I1625" i="12"/>
  <c r="H1625" i="12"/>
  <c r="C1625" i="12"/>
  <c r="Z1624" i="12"/>
  <c r="AA1624" i="12" s="1"/>
  <c r="I70" i="9"/>
  <c r="I82" i="9"/>
  <c r="I15" i="9"/>
  <c r="Y1358" i="12" s="1"/>
  <c r="X1624" i="12"/>
  <c r="G1624" i="12"/>
  <c r="W1624" i="12" s="1"/>
  <c r="F1624" i="12"/>
  <c r="V1624" i="12" s="1"/>
  <c r="E1624" i="12"/>
  <c r="U1624" i="12" s="1"/>
  <c r="D1624" i="12"/>
  <c r="T1624" i="12" s="1"/>
  <c r="Q439" i="6"/>
  <c r="O1073" i="12" s="1"/>
  <c r="Q115" i="6"/>
  <c r="Q554" i="6"/>
  <c r="P439" i="6"/>
  <c r="P115" i="6"/>
  <c r="P554" i="6"/>
  <c r="K1624" i="12"/>
  <c r="J1624" i="12"/>
  <c r="I1624" i="12"/>
  <c r="H1624" i="12"/>
  <c r="C1624" i="12"/>
  <c r="Z1623" i="12"/>
  <c r="AA1623" i="12" s="1"/>
  <c r="I402" i="9"/>
  <c r="I411" i="9"/>
  <c r="I952" i="9"/>
  <c r="Y148" i="12" s="1"/>
  <c r="Y1623" i="12"/>
  <c r="X1623" i="12"/>
  <c r="G1623" i="12"/>
  <c r="W1623" i="12" s="1"/>
  <c r="F1623" i="12"/>
  <c r="V1623" i="12" s="1"/>
  <c r="E1623" i="12"/>
  <c r="U1623" i="12" s="1"/>
  <c r="D1623" i="12"/>
  <c r="T1623" i="12" s="1"/>
  <c r="Q608" i="6"/>
  <c r="Q1075" i="6"/>
  <c r="Q624" i="6"/>
  <c r="Q575" i="6"/>
  <c r="Q73" i="6"/>
  <c r="P608" i="6"/>
  <c r="P1075" i="6"/>
  <c r="P624" i="6"/>
  <c r="P575" i="6"/>
  <c r="P73" i="6"/>
  <c r="K1623" i="12"/>
  <c r="J1623" i="12"/>
  <c r="I1623" i="12"/>
  <c r="H1623" i="12"/>
  <c r="C1623" i="12"/>
  <c r="Z1622" i="12"/>
  <c r="AA1622" i="12" s="1"/>
  <c r="I905" i="9"/>
  <c r="I240" i="9"/>
  <c r="Y1280" i="12" s="1"/>
  <c r="X1622" i="12"/>
  <c r="G1622" i="12"/>
  <c r="W1622" i="12" s="1"/>
  <c r="F1622" i="12"/>
  <c r="V1622" i="12" s="1"/>
  <c r="E1622" i="12"/>
  <c r="U1622" i="12" s="1"/>
  <c r="D1622" i="12"/>
  <c r="T1622" i="12" s="1"/>
  <c r="Q1216" i="6"/>
  <c r="O782" i="12" s="1"/>
  <c r="Q30" i="6"/>
  <c r="Q907" i="6"/>
  <c r="P1216" i="6"/>
  <c r="P30" i="6"/>
  <c r="P907" i="6"/>
  <c r="K1622" i="12"/>
  <c r="J1622" i="12"/>
  <c r="I1622" i="12"/>
  <c r="H1622" i="12"/>
  <c r="C1622" i="12"/>
  <c r="Z1621" i="12"/>
  <c r="AA1621" i="12" s="1"/>
  <c r="I1273" i="9"/>
  <c r="I1266" i="9"/>
  <c r="I654" i="9"/>
  <c r="X1509" i="12"/>
  <c r="X1621" i="12"/>
  <c r="G1621" i="12"/>
  <c r="W1621" i="12" s="1"/>
  <c r="F1621" i="12"/>
  <c r="V1621" i="12" s="1"/>
  <c r="E1621" i="12"/>
  <c r="U1621" i="12" s="1"/>
  <c r="D1621" i="12"/>
  <c r="T1621" i="12" s="1"/>
  <c r="Q1441" i="6"/>
  <c r="Q1439" i="6"/>
  <c r="O501" i="12" s="1"/>
  <c r="Q765" i="6"/>
  <c r="Q728" i="6"/>
  <c r="Q859" i="6"/>
  <c r="O1027" i="12" s="1"/>
  <c r="Q1440" i="6"/>
  <c r="P1441" i="6"/>
  <c r="P1439" i="6"/>
  <c r="P765" i="6"/>
  <c r="P728" i="6"/>
  <c r="P859" i="6"/>
  <c r="P1440" i="6"/>
  <c r="K1621" i="12"/>
  <c r="J1621" i="12"/>
  <c r="I1621" i="12"/>
  <c r="H1621" i="12"/>
  <c r="C1621" i="12"/>
  <c r="Z1620" i="12"/>
  <c r="AA1620" i="12" s="1"/>
  <c r="I1259" i="9"/>
  <c r="Y1537" i="12" s="1"/>
  <c r="I316" i="9"/>
  <c r="Y698" i="12" s="1"/>
  <c r="X1620" i="12"/>
  <c r="G1620" i="12"/>
  <c r="W1620" i="12" s="1"/>
  <c r="F1620" i="12"/>
  <c r="V1620" i="12" s="1"/>
  <c r="E1620" i="12"/>
  <c r="U1620" i="12" s="1"/>
  <c r="D1620" i="12"/>
  <c r="T1620" i="12" s="1"/>
  <c r="Q659" i="6"/>
  <c r="Q1435" i="6"/>
  <c r="O495" i="12" s="1"/>
  <c r="Q299" i="6"/>
  <c r="P659" i="6"/>
  <c r="N465" i="12" s="1"/>
  <c r="P1435" i="6"/>
  <c r="P299" i="6"/>
  <c r="L1620" i="12"/>
  <c r="K1620" i="12"/>
  <c r="J1620" i="12"/>
  <c r="I1620" i="12"/>
  <c r="H1620" i="12"/>
  <c r="C1620" i="12"/>
  <c r="Z1619" i="12"/>
  <c r="AA1619" i="12" s="1"/>
  <c r="I627" i="9"/>
  <c r="I1029" i="9"/>
  <c r="X1619" i="12"/>
  <c r="G1619" i="12"/>
  <c r="W1619" i="12" s="1"/>
  <c r="F1619" i="12"/>
  <c r="V1619" i="12" s="1"/>
  <c r="E1619" i="12"/>
  <c r="U1619" i="12" s="1"/>
  <c r="D1619" i="12"/>
  <c r="T1619" i="12" s="1"/>
  <c r="Q269" i="6"/>
  <c r="O1187" i="12" s="1"/>
  <c r="Q1016" i="6"/>
  <c r="O493" i="12" s="1"/>
  <c r="Q502" i="6"/>
  <c r="Q500" i="6"/>
  <c r="Q1003" i="6"/>
  <c r="Q628" i="6"/>
  <c r="Q836" i="6"/>
  <c r="Q225" i="6"/>
  <c r="Q845" i="6"/>
  <c r="Q1112" i="6"/>
  <c r="Q1301" i="6"/>
  <c r="P269" i="6"/>
  <c r="P1016" i="6"/>
  <c r="P502" i="6"/>
  <c r="P500" i="6"/>
  <c r="P1003" i="6"/>
  <c r="P628" i="6"/>
  <c r="P836" i="6"/>
  <c r="P225" i="6"/>
  <c r="P845" i="6"/>
  <c r="N618" i="12" s="1"/>
  <c r="P1112" i="6"/>
  <c r="P1301" i="6"/>
  <c r="K1619" i="12"/>
  <c r="J1619" i="12"/>
  <c r="I1619" i="12"/>
  <c r="H1619" i="12"/>
  <c r="C1619" i="12"/>
  <c r="Z1618" i="12"/>
  <c r="AA1618" i="12" s="1"/>
  <c r="I1237" i="9"/>
  <c r="I650" i="9"/>
  <c r="I1230" i="9"/>
  <c r="Y957" i="12" s="1"/>
  <c r="I309" i="9"/>
  <c r="X1618" i="12"/>
  <c r="G1618" i="12"/>
  <c r="W1618" i="12" s="1"/>
  <c r="F1618" i="12"/>
  <c r="V1618" i="12" s="1"/>
  <c r="E1618" i="12"/>
  <c r="U1618" i="12" s="1"/>
  <c r="D1618" i="12"/>
  <c r="T1618" i="12" s="1"/>
  <c r="Q1417" i="6"/>
  <c r="Q544" i="6"/>
  <c r="Q1418" i="6"/>
  <c r="P1417" i="6"/>
  <c r="N484" i="12" s="1"/>
  <c r="P544" i="6"/>
  <c r="P1418" i="6"/>
  <c r="K1618" i="12"/>
  <c r="J1618" i="12"/>
  <c r="I1618" i="12"/>
  <c r="H1618" i="12"/>
  <c r="C1618" i="12"/>
  <c r="Z1617" i="12"/>
  <c r="AA1617" i="12" s="1"/>
  <c r="I608" i="9"/>
  <c r="I611" i="9"/>
  <c r="I172" i="9"/>
  <c r="X1617" i="12"/>
  <c r="G1617" i="12"/>
  <c r="W1617" i="12" s="1"/>
  <c r="F1617" i="12"/>
  <c r="V1617" i="12" s="1"/>
  <c r="E1617" i="12"/>
  <c r="U1617" i="12" s="1"/>
  <c r="D1617" i="12"/>
  <c r="T1617" i="12" s="1"/>
  <c r="P239" i="12"/>
  <c r="Q497" i="6"/>
  <c r="Q579" i="6"/>
  <c r="O867" i="12" s="1"/>
  <c r="Q123" i="6"/>
  <c r="O875" i="12" s="1"/>
  <c r="Q168" i="6"/>
  <c r="O1426" i="12" s="1"/>
  <c r="P497" i="6"/>
  <c r="P579" i="6"/>
  <c r="P123" i="6"/>
  <c r="N875" i="12" s="1"/>
  <c r="P168" i="6"/>
  <c r="K1617" i="12"/>
  <c r="J1617" i="12"/>
  <c r="I1617" i="12"/>
  <c r="H1617" i="12"/>
  <c r="C1617" i="12"/>
  <c r="Z1616" i="12"/>
  <c r="AA1616" i="12" s="1"/>
  <c r="I387" i="9"/>
  <c r="Y1264" i="12" s="1"/>
  <c r="I398" i="9"/>
  <c r="G1616" i="12"/>
  <c r="W1616" i="12" s="1"/>
  <c r="F1616" i="12"/>
  <c r="V1616" i="12" s="1"/>
  <c r="E1616" i="12"/>
  <c r="U1616" i="12" s="1"/>
  <c r="D1616" i="12"/>
  <c r="T1616" i="12" s="1"/>
  <c r="Q1074" i="6"/>
  <c r="Q12" i="6"/>
  <c r="O691" i="12" s="1"/>
  <c r="Q1251" i="6"/>
  <c r="Q473" i="6"/>
  <c r="O775" i="12" s="1"/>
  <c r="P1074" i="6"/>
  <c r="P12" i="6"/>
  <c r="P1251" i="6"/>
  <c r="P473" i="6"/>
  <c r="K1616" i="12"/>
  <c r="J1616" i="12"/>
  <c r="I1616" i="12"/>
  <c r="H1616" i="12"/>
  <c r="C1616" i="12"/>
  <c r="Z1615" i="12"/>
  <c r="AA1615" i="12" s="1"/>
  <c r="I1216" i="9"/>
  <c r="I305" i="9"/>
  <c r="Y1503" i="12" s="1"/>
  <c r="X1615" i="12"/>
  <c r="G1615" i="12"/>
  <c r="W1615" i="12" s="1"/>
  <c r="F1615" i="12"/>
  <c r="V1615" i="12" s="1"/>
  <c r="E1615" i="12"/>
  <c r="U1615" i="12" s="1"/>
  <c r="D1615" i="12"/>
  <c r="T1615" i="12" s="1"/>
  <c r="Q844" i="6"/>
  <c r="O78" i="12" s="1"/>
  <c r="Q1409" i="6"/>
  <c r="O478" i="12" s="1"/>
  <c r="Q81" i="6"/>
  <c r="O1421" i="12" s="1"/>
  <c r="Q1410" i="6"/>
  <c r="P844" i="6"/>
  <c r="P1409" i="6"/>
  <c r="P81" i="6"/>
  <c r="P1410" i="6"/>
  <c r="K1615" i="12"/>
  <c r="J1615" i="12"/>
  <c r="I1615" i="12"/>
  <c r="H1615" i="12"/>
  <c r="C1615" i="12"/>
  <c r="Z1614" i="12"/>
  <c r="AA1614" i="12" s="1"/>
  <c r="I152" i="9"/>
  <c r="I162" i="9"/>
  <c r="I435" i="9"/>
  <c r="X1614" i="12"/>
  <c r="G1614" i="12"/>
  <c r="W1614" i="12" s="1"/>
  <c r="F1614" i="12"/>
  <c r="V1614" i="12" s="1"/>
  <c r="E1614" i="12"/>
  <c r="U1614" i="12" s="1"/>
  <c r="D1614" i="12"/>
  <c r="T1614" i="12" s="1"/>
  <c r="Q433" i="6"/>
  <c r="Q164" i="6"/>
  <c r="Q915" i="6"/>
  <c r="Q1058" i="6"/>
  <c r="O240" i="12" s="1"/>
  <c r="P433" i="6"/>
  <c r="P164" i="6"/>
  <c r="N1049" i="12" s="1"/>
  <c r="P569" i="6"/>
  <c r="P915" i="6"/>
  <c r="P1058" i="6"/>
  <c r="K1614" i="12"/>
  <c r="J1614" i="12"/>
  <c r="I1614" i="12"/>
  <c r="H1614" i="12"/>
  <c r="C1614" i="12"/>
  <c r="Z1613" i="12"/>
  <c r="AA1613" i="12" s="1"/>
  <c r="I100" i="9"/>
  <c r="I19" i="9"/>
  <c r="X1613" i="12"/>
  <c r="G1613" i="12"/>
  <c r="W1613" i="12" s="1"/>
  <c r="F1613" i="12"/>
  <c r="V1613" i="12" s="1"/>
  <c r="E1613" i="12"/>
  <c r="U1613" i="12" s="1"/>
  <c r="D1613" i="12"/>
  <c r="T1613" i="12" s="1"/>
  <c r="Q152" i="6"/>
  <c r="Q48" i="6"/>
  <c r="Q988" i="6"/>
  <c r="P152" i="6"/>
  <c r="P48" i="6"/>
  <c r="P988" i="6"/>
  <c r="N175" i="12" s="1"/>
  <c r="K1613" i="12"/>
  <c r="J1613" i="12"/>
  <c r="I1613" i="12"/>
  <c r="H1613" i="12"/>
  <c r="C1613" i="12"/>
  <c r="Z1612" i="12"/>
  <c r="AA1612" i="12" s="1"/>
  <c r="I227" i="9"/>
  <c r="Y1325" i="12" s="1"/>
  <c r="I237" i="9"/>
  <c r="Y1506" i="12" s="1"/>
  <c r="I50" i="9"/>
  <c r="X1612" i="12"/>
  <c r="G1612" i="12"/>
  <c r="W1612" i="12" s="1"/>
  <c r="F1612" i="12"/>
  <c r="V1612" i="12" s="1"/>
  <c r="E1612" i="12"/>
  <c r="U1612" i="12" s="1"/>
  <c r="D1612" i="12"/>
  <c r="T1612" i="12" s="1"/>
  <c r="Q438" i="6"/>
  <c r="O1372" i="12" s="1"/>
  <c r="Q777" i="6"/>
  <c r="Q506" i="6"/>
  <c r="Q668" i="6"/>
  <c r="P438" i="6"/>
  <c r="P777" i="6"/>
  <c r="P506" i="6"/>
  <c r="P668" i="6"/>
  <c r="K1612" i="12"/>
  <c r="J1612" i="12"/>
  <c r="I1612" i="12"/>
  <c r="H1612" i="12"/>
  <c r="C1612" i="12"/>
  <c r="Z1611" i="12"/>
  <c r="AA1611" i="12" s="1"/>
  <c r="I522" i="9"/>
  <c r="X1611" i="12"/>
  <c r="G1611" i="12"/>
  <c r="W1611" i="12" s="1"/>
  <c r="F1611" i="12"/>
  <c r="V1611" i="12" s="1"/>
  <c r="E1611" i="12"/>
  <c r="U1611" i="12" s="1"/>
  <c r="D1611" i="12"/>
  <c r="T1611" i="12" s="1"/>
  <c r="Q1117" i="6"/>
  <c r="Q774" i="6"/>
  <c r="O33" i="12" s="1"/>
  <c r="Q953" i="6"/>
  <c r="Q747" i="6"/>
  <c r="P1117" i="6"/>
  <c r="P774" i="6"/>
  <c r="P767" i="6"/>
  <c r="P762" i="6"/>
  <c r="P953" i="6"/>
  <c r="P747" i="6"/>
  <c r="L1611" i="12"/>
  <c r="K1611" i="12"/>
  <c r="J1611" i="12"/>
  <c r="I1611" i="12"/>
  <c r="H1611" i="12"/>
  <c r="C1611" i="12"/>
  <c r="Z1610" i="12"/>
  <c r="AA1610" i="12" s="1"/>
  <c r="I1271" i="9"/>
  <c r="I322" i="9"/>
  <c r="Y1515" i="12" s="1"/>
  <c r="X1610" i="12"/>
  <c r="G1610" i="12"/>
  <c r="W1610" i="12" s="1"/>
  <c r="F1610" i="12"/>
  <c r="V1610" i="12" s="1"/>
  <c r="E1610" i="12"/>
  <c r="U1610" i="12" s="1"/>
  <c r="D1610" i="12"/>
  <c r="T1610" i="12" s="1"/>
  <c r="Q796" i="6"/>
  <c r="Q1446" i="6"/>
  <c r="O1297" i="12" s="1"/>
  <c r="Q247" i="6"/>
  <c r="Q450" i="6"/>
  <c r="P796" i="6"/>
  <c r="P1446" i="6"/>
  <c r="P247" i="6"/>
  <c r="P450" i="6"/>
  <c r="K1610" i="12"/>
  <c r="J1610" i="12"/>
  <c r="I1610" i="12"/>
  <c r="H1610" i="12"/>
  <c r="C1610" i="12"/>
  <c r="Z1609" i="12"/>
  <c r="AA1609" i="12" s="1"/>
  <c r="I79" i="9"/>
  <c r="I90" i="9"/>
  <c r="I421" i="9"/>
  <c r="X1609" i="12"/>
  <c r="G1609" i="12"/>
  <c r="W1609" i="12" s="1"/>
  <c r="F1609" i="12"/>
  <c r="V1609" i="12" s="1"/>
  <c r="E1609" i="12"/>
  <c r="U1609" i="12" s="1"/>
  <c r="D1609" i="12"/>
  <c r="T1609" i="12" s="1"/>
  <c r="Q625" i="6"/>
  <c r="Q170" i="6"/>
  <c r="O1240" i="12" s="1"/>
  <c r="Q763" i="6"/>
  <c r="P625" i="6"/>
  <c r="P170" i="6"/>
  <c r="P763" i="6"/>
  <c r="K1609" i="12"/>
  <c r="J1609" i="12"/>
  <c r="I1609" i="12"/>
  <c r="H1609" i="12"/>
  <c r="C1609" i="12"/>
  <c r="Z1608" i="12"/>
  <c r="AA1608" i="12" s="1"/>
  <c r="I604" i="9"/>
  <c r="Y1608" i="12"/>
  <c r="X1608" i="12"/>
  <c r="G1608" i="12"/>
  <c r="W1608" i="12" s="1"/>
  <c r="F1608" i="12"/>
  <c r="V1608" i="12" s="1"/>
  <c r="E1608" i="12"/>
  <c r="U1608" i="12" s="1"/>
  <c r="D1608" i="12"/>
  <c r="T1608" i="12" s="1"/>
  <c r="S1608" i="12"/>
  <c r="R1608" i="12"/>
  <c r="Q1608" i="12"/>
  <c r="P1608" i="12"/>
  <c r="O1608" i="12"/>
  <c r="N1608" i="12"/>
  <c r="M1608" i="12"/>
  <c r="L1608" i="12"/>
  <c r="K1608" i="12"/>
  <c r="J1608" i="12"/>
  <c r="I1608" i="12"/>
  <c r="H1608" i="12"/>
  <c r="C1608" i="12"/>
  <c r="Z1607" i="12"/>
  <c r="AA1607" i="12" s="1"/>
  <c r="I1171" i="9"/>
  <c r="I1166" i="9"/>
  <c r="Y806" i="12" s="1"/>
  <c r="I1397" i="9"/>
  <c r="X1607" i="12"/>
  <c r="G1607" i="12"/>
  <c r="W1607" i="12" s="1"/>
  <c r="F1607" i="12"/>
  <c r="V1607" i="12" s="1"/>
  <c r="E1607" i="12"/>
  <c r="U1607" i="12" s="1"/>
  <c r="D1607" i="12"/>
  <c r="T1607" i="12" s="1"/>
  <c r="P664" i="12"/>
  <c r="Q768" i="6"/>
  <c r="Q411" i="6"/>
  <c r="Q1380" i="6"/>
  <c r="O455" i="12" s="1"/>
  <c r="Q1381" i="6"/>
  <c r="O703" i="12" s="1"/>
  <c r="Q1518" i="6"/>
  <c r="Q1517" i="6"/>
  <c r="Q1377" i="6"/>
  <c r="Q764" i="6"/>
  <c r="P768" i="6"/>
  <c r="P411" i="6"/>
  <c r="N1598" i="12" s="1"/>
  <c r="P1380" i="6"/>
  <c r="P1381" i="6"/>
  <c r="P1518" i="6"/>
  <c r="P1517" i="6"/>
  <c r="P1377" i="6"/>
  <c r="P764" i="6"/>
  <c r="K1607" i="12"/>
  <c r="J1607" i="12"/>
  <c r="I1607" i="12"/>
  <c r="H1607" i="12"/>
  <c r="C1607" i="12"/>
  <c r="Z1606" i="12"/>
  <c r="AA1606" i="12" s="1"/>
  <c r="I512" i="9"/>
  <c r="I497" i="9"/>
  <c r="X1606" i="12"/>
  <c r="G1606" i="12"/>
  <c r="W1606" i="12" s="1"/>
  <c r="F1606" i="12"/>
  <c r="V1606" i="12" s="1"/>
  <c r="E1606" i="12"/>
  <c r="U1606" i="12" s="1"/>
  <c r="D1606" i="12"/>
  <c r="T1606" i="12" s="1"/>
  <c r="R1179" i="12"/>
  <c r="Q741" i="6"/>
  <c r="O8" i="12" s="1"/>
  <c r="Q414" i="6"/>
  <c r="Q303" i="6"/>
  <c r="Q1092" i="6"/>
  <c r="Q220" i="6"/>
  <c r="Q810" i="6"/>
  <c r="P741" i="6"/>
  <c r="P414" i="6"/>
  <c r="P303" i="6"/>
  <c r="P1092" i="6"/>
  <c r="P220" i="6"/>
  <c r="P810" i="6"/>
  <c r="K1606" i="12"/>
  <c r="J1606" i="12"/>
  <c r="I1606" i="12"/>
  <c r="H1606" i="12"/>
  <c r="C1606" i="12"/>
  <c r="Z1605" i="12"/>
  <c r="AA1605" i="12" s="1"/>
  <c r="I940" i="9"/>
  <c r="I939" i="9"/>
  <c r="I251" i="9"/>
  <c r="X1605" i="12"/>
  <c r="G1605" i="12"/>
  <c r="W1605" i="12" s="1"/>
  <c r="F1605" i="12"/>
  <c r="V1605" i="12" s="1"/>
  <c r="E1605" i="12"/>
  <c r="U1605" i="12" s="1"/>
  <c r="D1605" i="12"/>
  <c r="T1605" i="12" s="1"/>
  <c r="Q1539" i="12"/>
  <c r="Q1237" i="6"/>
  <c r="O136" i="12" s="1"/>
  <c r="Q1235" i="6"/>
  <c r="Q1240" i="6"/>
  <c r="Q762" i="6"/>
  <c r="Q401" i="6"/>
  <c r="P1237" i="6"/>
  <c r="P1235" i="6"/>
  <c r="P1240" i="6"/>
  <c r="P401" i="6"/>
  <c r="K1605" i="12"/>
  <c r="J1605" i="12"/>
  <c r="I1605" i="12"/>
  <c r="H1605" i="12"/>
  <c r="C1605" i="12"/>
  <c r="Z1604" i="12"/>
  <c r="AA1604" i="12" s="1"/>
  <c r="I1350" i="9"/>
  <c r="I1343" i="9"/>
  <c r="Y424" i="12" s="1"/>
  <c r="I665" i="9"/>
  <c r="Y1525" i="12" s="1"/>
  <c r="X1604" i="12"/>
  <c r="G1604" i="12"/>
  <c r="W1604" i="12" s="1"/>
  <c r="F1604" i="12"/>
  <c r="V1604" i="12" s="1"/>
  <c r="E1604" i="12"/>
  <c r="U1604" i="12" s="1"/>
  <c r="D1604" i="12"/>
  <c r="T1604" i="12" s="1"/>
  <c r="Q1000" i="6"/>
  <c r="Q114" i="6"/>
  <c r="O1080" i="12" s="1"/>
  <c r="P1000" i="6"/>
  <c r="P114" i="6"/>
  <c r="K1604" i="12"/>
  <c r="J1604" i="12"/>
  <c r="I1604" i="12"/>
  <c r="H1604" i="12"/>
  <c r="C1604" i="12"/>
  <c r="Z1603" i="12"/>
  <c r="AA1603" i="12" s="1"/>
  <c r="I917" i="9"/>
  <c r="I916" i="9"/>
  <c r="I273" i="9"/>
  <c r="Y1262" i="12" s="1"/>
  <c r="X1603" i="12"/>
  <c r="G1603" i="12"/>
  <c r="W1603" i="12" s="1"/>
  <c r="F1603" i="12"/>
  <c r="V1603" i="12" s="1"/>
  <c r="E1603" i="12"/>
  <c r="U1603" i="12" s="1"/>
  <c r="D1603" i="12"/>
  <c r="T1603" i="12" s="1"/>
  <c r="P968" i="12"/>
  <c r="Q1222" i="6"/>
  <c r="Q1225" i="6"/>
  <c r="O1409" i="12" s="1"/>
  <c r="Q1226" i="6"/>
  <c r="Q1224" i="6"/>
  <c r="O957" i="12" s="1"/>
  <c r="P1222" i="6"/>
  <c r="P1225" i="6"/>
  <c r="P1226" i="6"/>
  <c r="P1224" i="6"/>
  <c r="K1603" i="12"/>
  <c r="J1603" i="12"/>
  <c r="I1603" i="12"/>
  <c r="H1603" i="12"/>
  <c r="C1603" i="12"/>
  <c r="Z1602" i="12"/>
  <c r="AA1602" i="12" s="1"/>
  <c r="I1447" i="9"/>
  <c r="Y494" i="12" s="1"/>
  <c r="I1438" i="9"/>
  <c r="I371" i="9"/>
  <c r="Y1339" i="12" s="1"/>
  <c r="X1602" i="12"/>
  <c r="G1602" i="12"/>
  <c r="W1602" i="12" s="1"/>
  <c r="F1602" i="12"/>
  <c r="V1602" i="12" s="1"/>
  <c r="E1602" i="12"/>
  <c r="U1602" i="12" s="1"/>
  <c r="D1602" i="12"/>
  <c r="T1602" i="12" s="1"/>
  <c r="Q292" i="6"/>
  <c r="Q478" i="6"/>
  <c r="Q279" i="6"/>
  <c r="O1491" i="12" s="1"/>
  <c r="Q1538" i="6"/>
  <c r="P292" i="6"/>
  <c r="P478" i="6"/>
  <c r="P279" i="6"/>
  <c r="P1538" i="6"/>
  <c r="K1602" i="12"/>
  <c r="J1602" i="12"/>
  <c r="I1602" i="12"/>
  <c r="H1602" i="12"/>
  <c r="C1602" i="12"/>
  <c r="Z1601" i="12"/>
  <c r="AA1601" i="12" s="1"/>
  <c r="I499" i="9"/>
  <c r="Y706" i="12" s="1"/>
  <c r="I506" i="9"/>
  <c r="I149" i="9"/>
  <c r="X1601" i="12"/>
  <c r="G1601" i="12"/>
  <c r="W1601" i="12" s="1"/>
  <c r="F1601" i="12"/>
  <c r="V1601" i="12" s="1"/>
  <c r="E1601" i="12"/>
  <c r="U1601" i="12" s="1"/>
  <c r="D1601" i="12"/>
  <c r="T1601" i="12" s="1"/>
  <c r="Q702" i="6"/>
  <c r="O1649" i="12" s="1"/>
  <c r="Q935" i="6"/>
  <c r="O137" i="12" s="1"/>
  <c r="Q24" i="6"/>
  <c r="O1191" i="12" s="1"/>
  <c r="P702" i="6"/>
  <c r="P935" i="6"/>
  <c r="P24" i="6"/>
  <c r="K1601" i="12"/>
  <c r="J1601" i="12"/>
  <c r="I1601" i="12"/>
  <c r="H1601" i="12"/>
  <c r="C1601" i="12"/>
  <c r="Z1600" i="12"/>
  <c r="AA1600" i="12" s="1"/>
  <c r="I967" i="9"/>
  <c r="Y1492" i="12" s="1"/>
  <c r="I966" i="9"/>
  <c r="I1292" i="9"/>
  <c r="X1600" i="12"/>
  <c r="G1600" i="12"/>
  <c r="W1600" i="12" s="1"/>
  <c r="F1600" i="12"/>
  <c r="V1600" i="12" s="1"/>
  <c r="E1600" i="12"/>
  <c r="U1600" i="12" s="1"/>
  <c r="D1600" i="12"/>
  <c r="T1600" i="12" s="1"/>
  <c r="Q1259" i="6"/>
  <c r="O669" i="12" s="1"/>
  <c r="Q386" i="6"/>
  <c r="Q218" i="6"/>
  <c r="O1709" i="12" s="1"/>
  <c r="Q1002" i="6"/>
  <c r="O183" i="12" s="1"/>
  <c r="Q990" i="6"/>
  <c r="P1259" i="6"/>
  <c r="P386" i="6"/>
  <c r="P218" i="6"/>
  <c r="P1002" i="6"/>
  <c r="P990" i="6"/>
  <c r="K1600" i="12"/>
  <c r="J1600" i="12"/>
  <c r="I1600" i="12"/>
  <c r="H1600" i="12"/>
  <c r="C1600" i="12"/>
  <c r="Z1599" i="12"/>
  <c r="AA1599" i="12" s="1"/>
  <c r="I1120" i="9"/>
  <c r="I1117" i="9"/>
  <c r="Y1685" i="12" s="1"/>
  <c r="I480" i="9"/>
  <c r="X1599" i="12"/>
  <c r="G1599" i="12"/>
  <c r="W1599" i="12" s="1"/>
  <c r="F1599" i="12"/>
  <c r="V1599" i="12" s="1"/>
  <c r="E1599" i="12"/>
  <c r="U1599" i="12" s="1"/>
  <c r="D1599" i="12"/>
  <c r="T1599" i="12" s="1"/>
  <c r="Q494" i="6"/>
  <c r="Q1347" i="6"/>
  <c r="Q1350" i="6"/>
  <c r="O854" i="12" s="1"/>
  <c r="Q922" i="6"/>
  <c r="O305" i="12" s="1"/>
  <c r="Q1348" i="6"/>
  <c r="P494" i="6"/>
  <c r="P1347" i="6"/>
  <c r="P1350" i="6"/>
  <c r="P922" i="6"/>
  <c r="P1348" i="6"/>
  <c r="K1599" i="12"/>
  <c r="J1599" i="12"/>
  <c r="I1599" i="12"/>
  <c r="H1599" i="12"/>
  <c r="C1599" i="12"/>
  <c r="Z1598" i="12"/>
  <c r="AA1598" i="12" s="1"/>
  <c r="I1617" i="9"/>
  <c r="I1608" i="9"/>
  <c r="Y568" i="12" s="1"/>
  <c r="I403" i="9"/>
  <c r="Y1659" i="12" s="1"/>
  <c r="X1598" i="12"/>
  <c r="G1598" i="12"/>
  <c r="W1598" i="12" s="1"/>
  <c r="F1598" i="12"/>
  <c r="V1598" i="12" s="1"/>
  <c r="E1598" i="12"/>
  <c r="U1598" i="12" s="1"/>
  <c r="D1598" i="12"/>
  <c r="T1598" i="12" s="1"/>
  <c r="Q1638" i="6"/>
  <c r="Q736" i="6"/>
  <c r="Q925" i="6"/>
  <c r="O788" i="12" s="1"/>
  <c r="Q51" i="6"/>
  <c r="Q1637" i="6"/>
  <c r="P1638" i="6"/>
  <c r="P736" i="6"/>
  <c r="P925" i="6"/>
  <c r="P51" i="6"/>
  <c r="P1637" i="6"/>
  <c r="K1598" i="12"/>
  <c r="J1598" i="12"/>
  <c r="I1598" i="12"/>
  <c r="H1598" i="12"/>
  <c r="C1598" i="12"/>
  <c r="Z1597" i="12"/>
  <c r="AA1597" i="12" s="1"/>
  <c r="I479" i="9"/>
  <c r="Y1528" i="12" s="1"/>
  <c r="I993" i="9"/>
  <c r="Y348" i="12" s="1"/>
  <c r="X1597" i="12"/>
  <c r="G1597" i="12"/>
  <c r="W1597" i="12" s="1"/>
  <c r="F1597" i="12"/>
  <c r="V1597" i="12" s="1"/>
  <c r="E1597" i="12"/>
  <c r="U1597" i="12" s="1"/>
  <c r="D1597" i="12"/>
  <c r="T1597" i="12" s="1"/>
  <c r="R1498" i="12"/>
  <c r="Q956" i="6"/>
  <c r="Q440" i="6"/>
  <c r="Q87" i="6"/>
  <c r="O953" i="12" s="1"/>
  <c r="Q1284" i="6"/>
  <c r="O658" i="12" s="1"/>
  <c r="Q1282" i="6"/>
  <c r="Q1011" i="6"/>
  <c r="P956" i="6"/>
  <c r="P440" i="6"/>
  <c r="N622" i="12" s="1"/>
  <c r="P87" i="6"/>
  <c r="P1284" i="6"/>
  <c r="P1282" i="6"/>
  <c r="P1011" i="6"/>
  <c r="K1597" i="12"/>
  <c r="J1597" i="12"/>
  <c r="I1597" i="12"/>
  <c r="H1597" i="12"/>
  <c r="C1597" i="12"/>
  <c r="Z1596" i="12"/>
  <c r="AA1596" i="12" s="1"/>
  <c r="I1243" i="9"/>
  <c r="I1236" i="9"/>
  <c r="I313" i="9"/>
  <c r="X1596" i="12"/>
  <c r="G1596" i="12"/>
  <c r="W1596" i="12" s="1"/>
  <c r="F1596" i="12"/>
  <c r="V1596" i="12" s="1"/>
  <c r="E1596" i="12"/>
  <c r="U1596" i="12" s="1"/>
  <c r="D1596" i="12"/>
  <c r="T1596" i="12" s="1"/>
  <c r="Q1423" i="6"/>
  <c r="O1560" i="12" s="1"/>
  <c r="Q135" i="6"/>
  <c r="Q74" i="6"/>
  <c r="O1460" i="12" s="1"/>
  <c r="P1423" i="6"/>
  <c r="P135" i="6"/>
  <c r="P74" i="6"/>
  <c r="K1596" i="12"/>
  <c r="J1596" i="12"/>
  <c r="I1596" i="12"/>
  <c r="H1596" i="12"/>
  <c r="C1596" i="12"/>
  <c r="Z1595" i="12"/>
  <c r="AA1595" i="12" s="1"/>
  <c r="I1087" i="9"/>
  <c r="I1349" i="9"/>
  <c r="Y1234" i="12" s="1"/>
  <c r="X1595" i="12"/>
  <c r="G1595" i="12"/>
  <c r="W1595" i="12" s="1"/>
  <c r="F1595" i="12"/>
  <c r="V1595" i="12" s="1"/>
  <c r="E1595" i="12"/>
  <c r="U1595" i="12" s="1"/>
  <c r="D1595" i="12"/>
  <c r="T1595" i="12" s="1"/>
  <c r="Q1327" i="6"/>
  <c r="Q976" i="6"/>
  <c r="Q1332" i="6"/>
  <c r="Q1333" i="6"/>
  <c r="O1180" i="12" s="1"/>
  <c r="Q1492" i="6"/>
  <c r="O843" i="12" s="1"/>
  <c r="Q818" i="6"/>
  <c r="O499" i="12" s="1"/>
  <c r="Q1329" i="6"/>
  <c r="Q1328" i="6"/>
  <c r="O1260" i="12" s="1"/>
  <c r="Q1005" i="6"/>
  <c r="P1327" i="6"/>
  <c r="P976" i="6"/>
  <c r="P1332" i="6"/>
  <c r="P1333" i="6"/>
  <c r="P1492" i="6"/>
  <c r="P818" i="6"/>
  <c r="P1329" i="6"/>
  <c r="P1328" i="6"/>
  <c r="P1005" i="6"/>
  <c r="K1595" i="12"/>
  <c r="J1595" i="12"/>
  <c r="I1595" i="12"/>
  <c r="H1595" i="12"/>
  <c r="C1595" i="12"/>
  <c r="Z1594" i="12"/>
  <c r="AA1594" i="12" s="1"/>
  <c r="I829" i="9"/>
  <c r="Y61" i="12" s="1"/>
  <c r="I1205" i="9"/>
  <c r="X1594" i="12"/>
  <c r="G1594" i="12"/>
  <c r="W1594" i="12" s="1"/>
  <c r="F1594" i="12"/>
  <c r="V1594" i="12" s="1"/>
  <c r="E1594" i="12"/>
  <c r="U1594" i="12" s="1"/>
  <c r="D1594" i="12"/>
  <c r="T1594" i="12" s="1"/>
  <c r="Q492" i="6"/>
  <c r="Q6" i="6"/>
  <c r="O1018" i="12" s="1"/>
  <c r="P492" i="6"/>
  <c r="P6" i="6"/>
  <c r="K1594" i="12"/>
  <c r="J1594" i="12"/>
  <c r="I1594" i="12"/>
  <c r="H1594" i="12"/>
  <c r="C1594" i="12"/>
  <c r="Z1593" i="12"/>
  <c r="AA1593" i="12" s="1"/>
  <c r="I1051" i="9"/>
  <c r="I1049" i="9"/>
  <c r="I614" i="9"/>
  <c r="Y1043" i="12" s="1"/>
  <c r="X1593" i="12"/>
  <c r="G1593" i="12"/>
  <c r="W1593" i="12" s="1"/>
  <c r="F1593" i="12"/>
  <c r="V1593" i="12" s="1"/>
  <c r="E1593" i="12"/>
  <c r="U1593" i="12" s="1"/>
  <c r="D1593" i="12"/>
  <c r="T1593" i="12" s="1"/>
  <c r="S1235" i="12"/>
  <c r="Q1302" i="6"/>
  <c r="O1679" i="12" s="1"/>
  <c r="Q1307" i="6"/>
  <c r="Q993" i="6"/>
  <c r="O181" i="12" s="1"/>
  <c r="Q1295" i="6"/>
  <c r="Q1306" i="6"/>
  <c r="P1302" i="6"/>
  <c r="P1307" i="6"/>
  <c r="P1306" i="6"/>
  <c r="K1593" i="12"/>
  <c r="J1593" i="12"/>
  <c r="I1593" i="12"/>
  <c r="H1593" i="12"/>
  <c r="C1593" i="12"/>
  <c r="Z1592" i="12"/>
  <c r="AA1592" i="12" s="1"/>
  <c r="I1148" i="9"/>
  <c r="I1143" i="9"/>
  <c r="I287" i="9"/>
  <c r="X1592" i="12"/>
  <c r="G1592" i="12"/>
  <c r="W1592" i="12" s="1"/>
  <c r="F1592" i="12"/>
  <c r="V1592" i="12" s="1"/>
  <c r="E1592" i="12"/>
  <c r="U1592" i="12" s="1"/>
  <c r="D1592" i="12"/>
  <c r="T1592" i="12" s="1"/>
  <c r="Q1365" i="6"/>
  <c r="Q731" i="6"/>
  <c r="Q1364" i="6"/>
  <c r="P1362" i="6"/>
  <c r="P1365" i="6"/>
  <c r="N440" i="12" s="1"/>
  <c r="P731" i="6"/>
  <c r="P1364" i="6"/>
  <c r="L1592" i="12"/>
  <c r="K1592" i="12"/>
  <c r="J1592" i="12"/>
  <c r="I1592" i="12"/>
  <c r="H1592" i="12"/>
  <c r="C1592" i="12"/>
  <c r="Z1591" i="12"/>
  <c r="AA1591" i="12" s="1"/>
  <c r="I252" i="9"/>
  <c r="I264" i="9"/>
  <c r="X1591" i="12"/>
  <c r="G1591" i="12"/>
  <c r="W1591" i="12" s="1"/>
  <c r="F1591" i="12"/>
  <c r="V1591" i="12" s="1"/>
  <c r="E1591" i="12"/>
  <c r="U1591" i="12" s="1"/>
  <c r="D1591" i="12"/>
  <c r="T1591" i="12" s="1"/>
  <c r="Q38" i="6"/>
  <c r="Q418" i="6"/>
  <c r="Q110" i="6"/>
  <c r="Q1188" i="6"/>
  <c r="Q435" i="6"/>
  <c r="Q134" i="6"/>
  <c r="Q429" i="6"/>
  <c r="Q1187" i="6"/>
  <c r="O331" i="12" s="1"/>
  <c r="P38" i="6"/>
  <c r="P418" i="6"/>
  <c r="P110" i="6"/>
  <c r="P1188" i="6"/>
  <c r="P435" i="6"/>
  <c r="P1187" i="6"/>
  <c r="K1591" i="12"/>
  <c r="J1591" i="12"/>
  <c r="I1591" i="12"/>
  <c r="H1591" i="12"/>
  <c r="C1591" i="12"/>
  <c r="Z1590" i="12"/>
  <c r="AA1590" i="12" s="1"/>
  <c r="I141" i="9"/>
  <c r="I151" i="9"/>
  <c r="I32" i="9"/>
  <c r="Y1590" i="12" s="1"/>
  <c r="X1590" i="12"/>
  <c r="G1590" i="12"/>
  <c r="W1590" i="12" s="1"/>
  <c r="F1590" i="12"/>
  <c r="V1590" i="12" s="1"/>
  <c r="E1590" i="12"/>
  <c r="U1590" i="12" s="1"/>
  <c r="D1590" i="12"/>
  <c r="T1590" i="12" s="1"/>
  <c r="Q654" i="6"/>
  <c r="Q880" i="6"/>
  <c r="Q257" i="6"/>
  <c r="O1605" i="12" s="1"/>
  <c r="Q1031" i="6"/>
  <c r="Q662" i="6"/>
  <c r="O870" i="12" s="1"/>
  <c r="P654" i="6"/>
  <c r="P880" i="6"/>
  <c r="P257" i="6"/>
  <c r="P1031" i="6"/>
  <c r="P662" i="6"/>
  <c r="K1590" i="12"/>
  <c r="J1590" i="12"/>
  <c r="I1590" i="12"/>
  <c r="H1590" i="12"/>
  <c r="C1590" i="12"/>
  <c r="Z1589" i="12"/>
  <c r="AA1589" i="12" s="1"/>
  <c r="I344" i="9"/>
  <c r="X1589" i="12"/>
  <c r="G1589" i="12"/>
  <c r="W1589" i="12" s="1"/>
  <c r="F1589" i="12"/>
  <c r="V1589" i="12" s="1"/>
  <c r="E1589" i="12"/>
  <c r="U1589" i="12" s="1"/>
  <c r="D1589" i="12"/>
  <c r="T1589" i="12" s="1"/>
  <c r="S834" i="12"/>
  <c r="S1352" i="12"/>
  <c r="R834" i="12"/>
  <c r="Q834" i="12"/>
  <c r="P834" i="12"/>
  <c r="Q260" i="6"/>
  <c r="O1539" i="12" s="1"/>
  <c r="Q1473" i="6"/>
  <c r="O903" i="12" s="1"/>
  <c r="Q133" i="6"/>
  <c r="Q139" i="6"/>
  <c r="P260" i="6"/>
  <c r="P1473" i="6"/>
  <c r="P133" i="6"/>
  <c r="P139" i="6"/>
  <c r="K1589" i="12"/>
  <c r="J1589" i="12"/>
  <c r="I1589" i="12"/>
  <c r="H1589" i="12"/>
  <c r="C1589" i="12"/>
  <c r="Z1588" i="12"/>
  <c r="AA1588" i="12" s="1"/>
  <c r="I1265" i="9"/>
  <c r="Y1703" i="12" s="1"/>
  <c r="I1258" i="9"/>
  <c r="I315" i="9"/>
  <c r="Y1588" i="12" s="1"/>
  <c r="X1588" i="12"/>
  <c r="G1588" i="12"/>
  <c r="W1588" i="12" s="1"/>
  <c r="F1588" i="12"/>
  <c r="V1588" i="12" s="1"/>
  <c r="E1588" i="12"/>
  <c r="U1588" i="12" s="1"/>
  <c r="D1588" i="12"/>
  <c r="T1588" i="12" s="1"/>
  <c r="Q1434" i="6"/>
  <c r="O1182" i="12" s="1"/>
  <c r="Q1438" i="6"/>
  <c r="P1434" i="6"/>
  <c r="P1438" i="6"/>
  <c r="K1588" i="12"/>
  <c r="J1588" i="12"/>
  <c r="I1588" i="12"/>
  <c r="H1588" i="12"/>
  <c r="C1588" i="12"/>
  <c r="Z1587" i="12"/>
  <c r="AA1587" i="12" s="1"/>
  <c r="I117" i="9"/>
  <c r="Y1692" i="12" s="1"/>
  <c r="I126" i="9"/>
  <c r="I27" i="9"/>
  <c r="Y1587" i="12" s="1"/>
  <c r="X1498" i="12"/>
  <c r="X1587" i="12"/>
  <c r="G1587" i="12"/>
  <c r="W1587" i="12" s="1"/>
  <c r="F1587" i="12"/>
  <c r="V1587" i="12" s="1"/>
  <c r="E1587" i="12"/>
  <c r="U1587" i="12" s="1"/>
  <c r="D1587" i="12"/>
  <c r="T1587" i="12" s="1"/>
  <c r="Q267" i="6"/>
  <c r="Q1040" i="6"/>
  <c r="O223" i="12" s="1"/>
  <c r="Q1041" i="6"/>
  <c r="Q903" i="6"/>
  <c r="Q1042" i="6"/>
  <c r="P267" i="6"/>
  <c r="P1040" i="6"/>
  <c r="P1041" i="6"/>
  <c r="N224" i="12" s="1"/>
  <c r="P903" i="6"/>
  <c r="P1042" i="6"/>
  <c r="K1587" i="12"/>
  <c r="J1587" i="12"/>
  <c r="I1587" i="12"/>
  <c r="H1587" i="12"/>
  <c r="C1587" i="12"/>
  <c r="Z1586" i="12"/>
  <c r="AA1586" i="12" s="1"/>
  <c r="I1074" i="9"/>
  <c r="I1337" i="9"/>
  <c r="X1586" i="12"/>
  <c r="G1586" i="12"/>
  <c r="W1586" i="12" s="1"/>
  <c r="F1586" i="12"/>
  <c r="V1586" i="12" s="1"/>
  <c r="E1586" i="12"/>
  <c r="U1586" i="12" s="1"/>
  <c r="D1586" i="12"/>
  <c r="T1586" i="12" s="1"/>
  <c r="Q725" i="12"/>
  <c r="Q1320" i="6"/>
  <c r="Q1322" i="6"/>
  <c r="Q1323" i="6"/>
  <c r="O1098" i="12" s="1"/>
  <c r="Q376" i="6"/>
  <c r="Q965" i="6"/>
  <c r="P1320" i="6"/>
  <c r="N400" i="12" s="1"/>
  <c r="P1322" i="6"/>
  <c r="P1323" i="6"/>
  <c r="N1098" i="12" s="1"/>
  <c r="P376" i="6"/>
  <c r="P965" i="6"/>
  <c r="K1586" i="12"/>
  <c r="J1586" i="12"/>
  <c r="I1586" i="12"/>
  <c r="H1586" i="12"/>
  <c r="C1586" i="12"/>
  <c r="Z1585" i="12"/>
  <c r="AA1585" i="12" s="1"/>
  <c r="I1430" i="9"/>
  <c r="I369" i="9"/>
  <c r="X1585" i="12"/>
  <c r="G1585" i="12"/>
  <c r="W1585" i="12" s="1"/>
  <c r="F1585" i="12"/>
  <c r="V1585" i="12" s="1"/>
  <c r="E1585" i="12"/>
  <c r="U1585" i="12" s="1"/>
  <c r="D1585" i="12"/>
  <c r="T1585" i="12" s="1"/>
  <c r="R527" i="12"/>
  <c r="Q826" i="6"/>
  <c r="Q1532" i="6"/>
  <c r="P826" i="6"/>
  <c r="P1532" i="6"/>
  <c r="K1585" i="12"/>
  <c r="J1585" i="12"/>
  <c r="I1585" i="12"/>
  <c r="H1585" i="12"/>
  <c r="C1585" i="12"/>
  <c r="Z1584" i="12"/>
  <c r="AA1584" i="12" s="1"/>
  <c r="I1078" i="9"/>
  <c r="Y248" i="12" s="1"/>
  <c r="I278" i="9"/>
  <c r="X1584" i="12"/>
  <c r="G1584" i="12"/>
  <c r="W1584" i="12" s="1"/>
  <c r="F1584" i="12"/>
  <c r="V1584" i="12" s="1"/>
  <c r="E1584" i="12"/>
  <c r="U1584" i="12" s="1"/>
  <c r="D1584" i="12"/>
  <c r="T1584" i="12" s="1"/>
  <c r="Q894" i="6"/>
  <c r="Q784" i="6"/>
  <c r="Q732" i="6"/>
  <c r="P894" i="6"/>
  <c r="P784" i="6"/>
  <c r="P732" i="6"/>
  <c r="K1584" i="12"/>
  <c r="J1584" i="12"/>
  <c r="I1584" i="12"/>
  <c r="H1584" i="12"/>
  <c r="C1584" i="12"/>
  <c r="Z1583" i="12"/>
  <c r="AA1583" i="12" s="1"/>
  <c r="I1008" i="9"/>
  <c r="Y393" i="12" s="1"/>
  <c r="I1311" i="9"/>
  <c r="X1583" i="12"/>
  <c r="G1583" i="12"/>
  <c r="W1583" i="12" s="1"/>
  <c r="F1583" i="12"/>
  <c r="V1583" i="12" s="1"/>
  <c r="E1583" i="12"/>
  <c r="U1583" i="12" s="1"/>
  <c r="D1583" i="12"/>
  <c r="T1583" i="12" s="1"/>
  <c r="Q566" i="6"/>
  <c r="Q346" i="6"/>
  <c r="P566" i="6"/>
  <c r="P1279" i="6"/>
  <c r="P346" i="6"/>
  <c r="P1283" i="6"/>
  <c r="K1583" i="12"/>
  <c r="J1583" i="12"/>
  <c r="I1583" i="12"/>
  <c r="H1583" i="12"/>
  <c r="C1583" i="12"/>
  <c r="Z1582" i="12"/>
  <c r="AA1582" i="12" s="1"/>
  <c r="I686" i="9"/>
  <c r="I520" i="9"/>
  <c r="X1582" i="12"/>
  <c r="G1582" i="12"/>
  <c r="W1582" i="12" s="1"/>
  <c r="F1582" i="12"/>
  <c r="V1582" i="12" s="1"/>
  <c r="E1582" i="12"/>
  <c r="U1582" i="12" s="1"/>
  <c r="D1582" i="12"/>
  <c r="T1582" i="12" s="1"/>
  <c r="S991" i="12"/>
  <c r="Q637" i="6"/>
  <c r="Q113" i="6"/>
  <c r="Q1093" i="6"/>
  <c r="Q69" i="6"/>
  <c r="P637" i="6"/>
  <c r="P113" i="6"/>
  <c r="P1093" i="6"/>
  <c r="P69" i="6"/>
  <c r="K1582" i="12"/>
  <c r="J1582" i="12"/>
  <c r="I1582" i="12"/>
  <c r="H1582" i="12"/>
  <c r="C1582" i="12"/>
  <c r="Z1581" i="12"/>
  <c r="AA1581" i="12" s="1"/>
  <c r="I990" i="9"/>
  <c r="I989" i="9"/>
  <c r="Y533" i="12" s="1"/>
  <c r="X1581" i="12"/>
  <c r="G1581" i="12"/>
  <c r="W1581" i="12" s="1"/>
  <c r="F1581" i="12"/>
  <c r="V1581" i="12" s="1"/>
  <c r="E1581" i="12"/>
  <c r="U1581" i="12" s="1"/>
  <c r="D1581" i="12"/>
  <c r="T1581" i="12" s="1"/>
  <c r="Q1270" i="6"/>
  <c r="Q968" i="6"/>
  <c r="O164" i="12" s="1"/>
  <c r="P1270" i="6"/>
  <c r="N379" i="12" s="1"/>
  <c r="P968" i="6"/>
  <c r="K1581" i="12"/>
  <c r="J1581" i="12"/>
  <c r="I1581" i="12"/>
  <c r="H1581" i="12"/>
  <c r="C1581" i="12"/>
  <c r="Z1580" i="12"/>
  <c r="AA1580" i="12" s="1"/>
  <c r="I985" i="9"/>
  <c r="I984" i="9"/>
  <c r="I981" i="9"/>
  <c r="Y1580" i="12" s="1"/>
  <c r="X1580" i="12"/>
  <c r="G1580" i="12"/>
  <c r="W1580" i="12" s="1"/>
  <c r="F1580" i="12"/>
  <c r="V1580" i="12" s="1"/>
  <c r="E1580" i="12"/>
  <c r="U1580" i="12" s="1"/>
  <c r="D1580" i="12"/>
  <c r="T1580" i="12" s="1"/>
  <c r="Q352" i="6"/>
  <c r="Q468" i="6"/>
  <c r="Q1274" i="6"/>
  <c r="Q972" i="6"/>
  <c r="Q1001" i="6"/>
  <c r="P352" i="6"/>
  <c r="P468" i="6"/>
  <c r="P1274" i="6"/>
  <c r="P972" i="6"/>
  <c r="P1001" i="6"/>
  <c r="K1580" i="12"/>
  <c r="J1580" i="12"/>
  <c r="I1580" i="12"/>
  <c r="H1580" i="12"/>
  <c r="C1580" i="12"/>
  <c r="Z1579" i="12"/>
  <c r="AA1579" i="12" s="1"/>
  <c r="I983" i="9"/>
  <c r="I1297" i="9"/>
  <c r="X1579" i="12"/>
  <c r="G1579" i="12"/>
  <c r="W1579" i="12" s="1"/>
  <c r="F1579" i="12"/>
  <c r="V1579" i="12" s="1"/>
  <c r="E1579" i="12"/>
  <c r="U1579" i="12" s="1"/>
  <c r="D1579" i="12"/>
  <c r="T1579" i="12" s="1"/>
  <c r="Q1264" i="6"/>
  <c r="Q1263" i="6"/>
  <c r="P1264" i="6"/>
  <c r="P1263" i="6"/>
  <c r="P912" i="6"/>
  <c r="K1579" i="12"/>
  <c r="J1579" i="12"/>
  <c r="I1579" i="12"/>
  <c r="H1579" i="12"/>
  <c r="C1579" i="12"/>
  <c r="Z1578" i="12"/>
  <c r="AA1578" i="12" s="1"/>
  <c r="I887" i="9"/>
  <c r="I885" i="9"/>
  <c r="Y1696" i="12" s="1"/>
  <c r="X1578" i="12"/>
  <c r="G1578" i="12"/>
  <c r="W1578" i="12" s="1"/>
  <c r="F1578" i="12"/>
  <c r="V1578" i="12" s="1"/>
  <c r="E1578" i="12"/>
  <c r="U1578" i="12" s="1"/>
  <c r="D1578" i="12"/>
  <c r="T1578" i="12" s="1"/>
  <c r="Q620" i="6"/>
  <c r="Q1032" i="6"/>
  <c r="Q607" i="6"/>
  <c r="O667" i="12" s="1"/>
  <c r="Q1204" i="6"/>
  <c r="Q452" i="6"/>
  <c r="Q290" i="6"/>
  <c r="Q403" i="6"/>
  <c r="Q1209" i="6"/>
  <c r="P620" i="6"/>
  <c r="P1204" i="6"/>
  <c r="P452" i="6"/>
  <c r="P290" i="6"/>
  <c r="P580" i="6"/>
  <c r="P577" i="6"/>
  <c r="P167" i="6"/>
  <c r="P403" i="6"/>
  <c r="P1209" i="6"/>
  <c r="K1578" i="12"/>
  <c r="J1578" i="12"/>
  <c r="I1578" i="12"/>
  <c r="H1578" i="12"/>
  <c r="C1578" i="12"/>
  <c r="Z1577" i="12"/>
  <c r="AA1577" i="12" s="1"/>
  <c r="I1418" i="9"/>
  <c r="I1410" i="9"/>
  <c r="I370" i="9"/>
  <c r="Y1423" i="12" s="1"/>
  <c r="X1577" i="12"/>
  <c r="G1577" i="12"/>
  <c r="W1577" i="12" s="1"/>
  <c r="F1577" i="12"/>
  <c r="V1577" i="12" s="1"/>
  <c r="E1577" i="12"/>
  <c r="U1577" i="12" s="1"/>
  <c r="D1577" i="12"/>
  <c r="T1577" i="12" s="1"/>
  <c r="Q1519" i="6"/>
  <c r="O550" i="12" s="1"/>
  <c r="Q1520" i="6"/>
  <c r="O551" i="12" s="1"/>
  <c r="Q1512" i="6"/>
  <c r="O355" i="12" s="1"/>
  <c r="P1519" i="6"/>
  <c r="P1520" i="6"/>
  <c r="M1577" i="12"/>
  <c r="K1577" i="12"/>
  <c r="J1577" i="12"/>
  <c r="I1577" i="12"/>
  <c r="H1577" i="12"/>
  <c r="C1577" i="12"/>
  <c r="Z1576" i="12"/>
  <c r="AA1576" i="12" s="1"/>
  <c r="I294" i="9"/>
  <c r="I306" i="9"/>
  <c r="Y1230" i="12" s="1"/>
  <c r="I1414" i="9"/>
  <c r="X1576" i="12"/>
  <c r="G1576" i="12"/>
  <c r="W1576" i="12" s="1"/>
  <c r="F1576" i="12"/>
  <c r="V1576" i="12" s="1"/>
  <c r="E1576" i="12"/>
  <c r="U1576" i="12" s="1"/>
  <c r="D1576" i="12"/>
  <c r="T1576" i="12" s="1"/>
  <c r="Q265" i="6"/>
  <c r="Q562" i="6"/>
  <c r="O328" i="12" s="1"/>
  <c r="Q363" i="6"/>
  <c r="Q372" i="6"/>
  <c r="Q1528" i="6"/>
  <c r="O1412" i="12" s="1"/>
  <c r="P265" i="6"/>
  <c r="P562" i="6"/>
  <c r="P363" i="6"/>
  <c r="P372" i="6"/>
  <c r="P1528" i="6"/>
  <c r="K1576" i="12"/>
  <c r="J1576" i="12"/>
  <c r="I1576" i="12"/>
  <c r="H1576" i="12"/>
  <c r="C1576" i="12"/>
  <c r="Z1575" i="12"/>
  <c r="AA1575" i="12" s="1"/>
  <c r="I433" i="9"/>
  <c r="I441" i="9"/>
  <c r="Y1073" i="12" s="1"/>
  <c r="I107" i="9"/>
  <c r="X1575" i="12"/>
  <c r="G1575" i="12"/>
  <c r="W1575" i="12" s="1"/>
  <c r="F1575" i="12"/>
  <c r="V1575" i="12" s="1"/>
  <c r="E1575" i="12"/>
  <c r="U1575" i="12" s="1"/>
  <c r="D1575" i="12"/>
  <c r="T1575" i="12" s="1"/>
  <c r="S785" i="12"/>
  <c r="R157" i="12"/>
  <c r="Q1082" i="6"/>
  <c r="O965" i="12" s="1"/>
  <c r="Q458" i="6"/>
  <c r="Q1083" i="6"/>
  <c r="Q685" i="6"/>
  <c r="Q226" i="6"/>
  <c r="Q962" i="6"/>
  <c r="P1082" i="6"/>
  <c r="P458" i="6"/>
  <c r="P1083" i="6"/>
  <c r="N256" i="12" s="1"/>
  <c r="P685" i="6"/>
  <c r="P226" i="6"/>
  <c r="P962" i="6"/>
  <c r="K1575" i="12"/>
  <c r="J1575" i="12"/>
  <c r="I1575" i="12"/>
  <c r="H1575" i="12"/>
  <c r="C1575" i="12"/>
  <c r="Z1574" i="12"/>
  <c r="AA1574" i="12" s="1"/>
  <c r="I1353" i="9"/>
  <c r="Y1574" i="12"/>
  <c r="X1574" i="12"/>
  <c r="G1574" i="12"/>
  <c r="W1574" i="12" s="1"/>
  <c r="F1574" i="12"/>
  <c r="V1574" i="12" s="1"/>
  <c r="E1574" i="12"/>
  <c r="U1574" i="12" s="1"/>
  <c r="D1574" i="12"/>
  <c r="T1574" i="12" s="1"/>
  <c r="S1574" i="12"/>
  <c r="R1574" i="12"/>
  <c r="Q1574" i="12"/>
  <c r="P1574" i="12"/>
  <c r="O1574" i="12"/>
  <c r="N1574" i="12"/>
  <c r="M1574" i="12"/>
  <c r="L1574" i="12"/>
  <c r="K1574" i="12"/>
  <c r="J1574" i="12"/>
  <c r="I1574" i="12"/>
  <c r="H1574" i="12"/>
  <c r="C1574" i="12"/>
  <c r="Z1573" i="12"/>
  <c r="AA1573" i="12" s="1"/>
  <c r="I781" i="9"/>
  <c r="Y1326" i="12" s="1"/>
  <c r="I777" i="9"/>
  <c r="Y33" i="12" s="1"/>
  <c r="I543" i="9"/>
  <c r="Y1446" i="12" s="1"/>
  <c r="X1573" i="12"/>
  <c r="G1573" i="12"/>
  <c r="W1573" i="12" s="1"/>
  <c r="F1573" i="12"/>
  <c r="V1573" i="12" s="1"/>
  <c r="E1573" i="12"/>
  <c r="U1573" i="12" s="1"/>
  <c r="D1573" i="12"/>
  <c r="T1573" i="12" s="1"/>
  <c r="P1127" i="12"/>
  <c r="Q1141" i="6"/>
  <c r="Q1143" i="6"/>
  <c r="Q420" i="6"/>
  <c r="Q1097" i="6"/>
  <c r="P1141" i="6"/>
  <c r="P1143" i="6"/>
  <c r="P420" i="6"/>
  <c r="P1097" i="6"/>
  <c r="K1573" i="12"/>
  <c r="J1573" i="12"/>
  <c r="I1573" i="12"/>
  <c r="H1573" i="12"/>
  <c r="C1573" i="12"/>
  <c r="Z1572" i="12"/>
  <c r="AA1572" i="12" s="1"/>
  <c r="I953" i="9"/>
  <c r="I583" i="9"/>
  <c r="X1572" i="12"/>
  <c r="G1572" i="12"/>
  <c r="W1572" i="12" s="1"/>
  <c r="F1572" i="12"/>
  <c r="V1572" i="12" s="1"/>
  <c r="E1572" i="12"/>
  <c r="U1572" i="12" s="1"/>
  <c r="D1572" i="12"/>
  <c r="T1572" i="12" s="1"/>
  <c r="S1572" i="12"/>
  <c r="R1224" i="12"/>
  <c r="Q1249" i="6"/>
  <c r="Q393" i="6"/>
  <c r="P1249" i="6"/>
  <c r="P393" i="6"/>
  <c r="K1572" i="12"/>
  <c r="J1572" i="12"/>
  <c r="I1572" i="12"/>
  <c r="H1572" i="12"/>
  <c r="C1572" i="12"/>
  <c r="Z1571" i="12"/>
  <c r="AA1571" i="12" s="1"/>
  <c r="I516" i="9"/>
  <c r="Y1228" i="12" s="1"/>
  <c r="I494" i="9"/>
  <c r="X1571" i="12"/>
  <c r="G1571" i="12"/>
  <c r="W1571" i="12" s="1"/>
  <c r="F1571" i="12"/>
  <c r="V1571" i="12" s="1"/>
  <c r="E1571" i="12"/>
  <c r="U1571" i="12" s="1"/>
  <c r="D1571" i="12"/>
  <c r="T1571" i="12" s="1"/>
  <c r="R1495" i="12"/>
  <c r="Q835" i="6"/>
  <c r="O885" i="12" s="1"/>
  <c r="Q958" i="6"/>
  <c r="Q475" i="6"/>
  <c r="O694" i="12" s="1"/>
  <c r="P835" i="6"/>
  <c r="P958" i="6"/>
  <c r="P475" i="6"/>
  <c r="K1571" i="12"/>
  <c r="J1571" i="12"/>
  <c r="I1571" i="12"/>
  <c r="H1571" i="12"/>
  <c r="C1571" i="12"/>
  <c r="Z1570" i="12"/>
  <c r="AA1570" i="12" s="1"/>
  <c r="I1316" i="9"/>
  <c r="I1310" i="9"/>
  <c r="Y400" i="12" s="1"/>
  <c r="X1570" i="12"/>
  <c r="G1570" i="12"/>
  <c r="W1570" i="12" s="1"/>
  <c r="F1570" i="12"/>
  <c r="V1570" i="12" s="1"/>
  <c r="E1570" i="12"/>
  <c r="U1570" i="12" s="1"/>
  <c r="D1570" i="12"/>
  <c r="T1570" i="12" s="1"/>
  <c r="Q1467" i="6"/>
  <c r="Q695" i="6"/>
  <c r="Q614" i="6"/>
  <c r="P1467" i="6"/>
  <c r="P695" i="6"/>
  <c r="P614" i="6"/>
  <c r="K1570" i="12"/>
  <c r="J1570" i="12"/>
  <c r="I1570" i="12"/>
  <c r="H1570" i="12"/>
  <c r="C1570" i="12"/>
  <c r="Z1569" i="12"/>
  <c r="AA1569" i="12" s="1"/>
  <c r="I937" i="9"/>
  <c r="Y138" i="12" s="1"/>
  <c r="I936" i="9"/>
  <c r="Y1245" i="12" s="1"/>
  <c r="I577" i="9"/>
  <c r="X1569" i="12"/>
  <c r="G1569" i="12"/>
  <c r="W1569" i="12" s="1"/>
  <c r="F1569" i="12"/>
  <c r="V1569" i="12" s="1"/>
  <c r="E1569" i="12"/>
  <c r="U1569" i="12" s="1"/>
  <c r="D1569" i="12"/>
  <c r="T1569" i="12" s="1"/>
  <c r="Q178" i="6"/>
  <c r="O975" i="12" s="1"/>
  <c r="Q716" i="6"/>
  <c r="Q1238" i="6"/>
  <c r="Q1105" i="6"/>
  <c r="Q145" i="6"/>
  <c r="P178" i="6"/>
  <c r="P716" i="6"/>
  <c r="P1238" i="6"/>
  <c r="P1105" i="6"/>
  <c r="P145" i="6"/>
  <c r="K1569" i="12"/>
  <c r="J1569" i="12"/>
  <c r="I1569" i="12"/>
  <c r="H1569" i="12"/>
  <c r="C1569" i="12"/>
  <c r="Z1568" i="12"/>
  <c r="AA1568" i="12" s="1"/>
  <c r="I1628" i="9"/>
  <c r="I1618" i="9"/>
  <c r="I408" i="9"/>
  <c r="Y1425" i="12" s="1"/>
  <c r="H1628" i="9"/>
  <c r="X1568" i="12"/>
  <c r="G1568" i="12"/>
  <c r="W1568" i="12" s="1"/>
  <c r="F1568" i="12"/>
  <c r="V1568" i="12" s="1"/>
  <c r="E1568" i="12"/>
  <c r="U1568" i="12" s="1"/>
  <c r="D1568" i="12"/>
  <c r="T1568" i="12" s="1"/>
  <c r="Q1644" i="6"/>
  <c r="Q1541" i="6"/>
  <c r="Q1635" i="6"/>
  <c r="Q1646" i="6"/>
  <c r="Q827" i="6"/>
  <c r="P1644" i="6"/>
  <c r="P1646" i="6"/>
  <c r="P827" i="6"/>
  <c r="K1568" i="12"/>
  <c r="J1568" i="12"/>
  <c r="I1568" i="12"/>
  <c r="H1568" i="12"/>
  <c r="C1568" i="12"/>
  <c r="Z1567" i="12"/>
  <c r="AA1567" i="12" s="1"/>
  <c r="I927" i="9"/>
  <c r="I926" i="9"/>
  <c r="Y305" i="12" s="1"/>
  <c r="I575" i="9"/>
  <c r="X1567" i="12"/>
  <c r="G1567" i="12"/>
  <c r="W1567" i="12" s="1"/>
  <c r="F1567" i="12"/>
  <c r="V1567" i="12" s="1"/>
  <c r="E1567" i="12"/>
  <c r="U1567" i="12" s="1"/>
  <c r="D1567" i="12"/>
  <c r="T1567" i="12" s="1"/>
  <c r="Q1229" i="6"/>
  <c r="O345" i="12" s="1"/>
  <c r="Q1227" i="6"/>
  <c r="Q1233" i="6"/>
  <c r="O749" i="12" s="1"/>
  <c r="Q881" i="6"/>
  <c r="O1696" i="12" s="1"/>
  <c r="Q556" i="6"/>
  <c r="O1051" i="12" s="1"/>
  <c r="Q155" i="6"/>
  <c r="O1220" i="12" s="1"/>
  <c r="Q1232" i="6"/>
  <c r="P1229" i="6"/>
  <c r="P1227" i="6"/>
  <c r="P1233" i="6"/>
  <c r="N749" i="12" s="1"/>
  <c r="P881" i="6"/>
  <c r="N856" i="12" s="1"/>
  <c r="P556" i="6"/>
  <c r="P155" i="6"/>
  <c r="P1232" i="6"/>
  <c r="M1567" i="12"/>
  <c r="K1567" i="12"/>
  <c r="J1567" i="12"/>
  <c r="I1567" i="12"/>
  <c r="H1567" i="12"/>
  <c r="C1567" i="12"/>
  <c r="Z1566" i="12"/>
  <c r="AA1566" i="12" s="1"/>
  <c r="I226" i="9"/>
  <c r="Y988" i="12" s="1"/>
  <c r="I236" i="9"/>
  <c r="I449" i="9"/>
  <c r="X1566" i="12"/>
  <c r="G1566" i="12"/>
  <c r="W1566" i="12" s="1"/>
  <c r="F1566" i="12"/>
  <c r="V1566" i="12" s="1"/>
  <c r="E1566" i="12"/>
  <c r="U1566" i="12" s="1"/>
  <c r="D1566" i="12"/>
  <c r="T1566" i="12" s="1"/>
  <c r="Q578" i="6"/>
  <c r="Q255" i="6"/>
  <c r="P578" i="6"/>
  <c r="P255" i="6"/>
  <c r="K1566" i="12"/>
  <c r="J1566" i="12"/>
  <c r="I1566" i="12"/>
  <c r="H1566" i="12"/>
  <c r="C1566" i="12"/>
  <c r="Z1565" i="12"/>
  <c r="AA1565" i="12" s="1"/>
  <c r="I1392" i="9"/>
  <c r="I1383" i="9"/>
  <c r="I357" i="9"/>
  <c r="Y1308" i="12" s="1"/>
  <c r="Y1565" i="12"/>
  <c r="X1565" i="12"/>
  <c r="G1565" i="12"/>
  <c r="W1565" i="12" s="1"/>
  <c r="F1565" i="12"/>
  <c r="V1565" i="12" s="1"/>
  <c r="E1565" i="12"/>
  <c r="U1565" i="12" s="1"/>
  <c r="D1565" i="12"/>
  <c r="T1565" i="12" s="1"/>
  <c r="Q350" i="6"/>
  <c r="Q1509" i="6"/>
  <c r="O125" i="12" s="1"/>
  <c r="Q745" i="6"/>
  <c r="O14" i="12" s="1"/>
  <c r="Q937" i="6"/>
  <c r="P350" i="6"/>
  <c r="P1509" i="6"/>
  <c r="P745" i="6"/>
  <c r="P937" i="6"/>
  <c r="K1565" i="12"/>
  <c r="J1565" i="12"/>
  <c r="I1565" i="12"/>
  <c r="H1565" i="12"/>
  <c r="C1565" i="12"/>
  <c r="Z1564" i="12"/>
  <c r="AA1564" i="12" s="1"/>
  <c r="I718" i="9"/>
  <c r="I201" i="9"/>
  <c r="X1564" i="12"/>
  <c r="G1564" i="12"/>
  <c r="W1564" i="12" s="1"/>
  <c r="F1564" i="12"/>
  <c r="V1564" i="12" s="1"/>
  <c r="E1564" i="12"/>
  <c r="U1564" i="12" s="1"/>
  <c r="D1564" i="12"/>
  <c r="T1564" i="12" s="1"/>
  <c r="Q942" i="6"/>
  <c r="Q672" i="6"/>
  <c r="Q310" i="6"/>
  <c r="P942" i="6"/>
  <c r="P672" i="6"/>
  <c r="P310" i="6"/>
  <c r="K1564" i="12"/>
  <c r="J1564" i="12"/>
  <c r="I1564" i="12"/>
  <c r="H1564" i="12"/>
  <c r="C1564" i="12"/>
  <c r="Z1563" i="12"/>
  <c r="AA1563" i="12" s="1"/>
  <c r="I1503" i="9"/>
  <c r="I1494" i="9"/>
  <c r="I702" i="9"/>
  <c r="X1563" i="12"/>
  <c r="G1563" i="12"/>
  <c r="W1563" i="12" s="1"/>
  <c r="F1563" i="12"/>
  <c r="V1563" i="12" s="1"/>
  <c r="E1563" i="12"/>
  <c r="U1563" i="12" s="1"/>
  <c r="D1563" i="12"/>
  <c r="T1563" i="12" s="1"/>
  <c r="Q1569" i="6"/>
  <c r="Q1568" i="6"/>
  <c r="O583" i="12" s="1"/>
  <c r="Q1119" i="6"/>
  <c r="P1569" i="6"/>
  <c r="N584" i="12" s="1"/>
  <c r="P1568" i="6"/>
  <c r="P1119" i="6"/>
  <c r="K1563" i="12"/>
  <c r="J1563" i="12"/>
  <c r="I1563" i="12"/>
  <c r="H1563" i="12"/>
  <c r="C1563" i="12"/>
  <c r="Z1562" i="12"/>
  <c r="AA1562" i="12" s="1"/>
  <c r="I1039" i="9"/>
  <c r="Y1536" i="12" s="1"/>
  <c r="I1038" i="9"/>
  <c r="X1558" i="12"/>
  <c r="X1562" i="12"/>
  <c r="G1562" i="12"/>
  <c r="W1562" i="12" s="1"/>
  <c r="F1562" i="12"/>
  <c r="V1562" i="12" s="1"/>
  <c r="E1562" i="12"/>
  <c r="U1562" i="12" s="1"/>
  <c r="D1562" i="12"/>
  <c r="T1562" i="12" s="1"/>
  <c r="Q1299" i="6"/>
  <c r="O394" i="12" s="1"/>
  <c r="Q1300" i="6"/>
  <c r="Q785" i="6"/>
  <c r="P1299" i="6"/>
  <c r="P1300" i="6"/>
  <c r="P785" i="6"/>
  <c r="K1562" i="12"/>
  <c r="J1562" i="12"/>
  <c r="I1562" i="12"/>
  <c r="H1562" i="12"/>
  <c r="C1562" i="12"/>
  <c r="Z1561" i="12"/>
  <c r="AA1561" i="12" s="1"/>
  <c r="I1099" i="9"/>
  <c r="I1096" i="9"/>
  <c r="X1561" i="12"/>
  <c r="G1561" i="12"/>
  <c r="W1561" i="12" s="1"/>
  <c r="F1561" i="12"/>
  <c r="V1561" i="12" s="1"/>
  <c r="E1561" i="12"/>
  <c r="U1561" i="12" s="1"/>
  <c r="D1561" i="12"/>
  <c r="T1561" i="12" s="1"/>
  <c r="Q444" i="6"/>
  <c r="Q59" i="6"/>
  <c r="Q1338" i="6"/>
  <c r="O1234" i="12" s="1"/>
  <c r="Q1339" i="6"/>
  <c r="Q770" i="6"/>
  <c r="O210" i="12" s="1"/>
  <c r="Q1219" i="6"/>
  <c r="P444" i="6"/>
  <c r="P190" i="6"/>
  <c r="P59" i="6"/>
  <c r="P1338" i="6"/>
  <c r="P1339" i="6"/>
  <c r="P770" i="6"/>
  <c r="P1219" i="6"/>
  <c r="K1561" i="12"/>
  <c r="J1561" i="12"/>
  <c r="I1561" i="12"/>
  <c r="H1561" i="12"/>
  <c r="C1561" i="12"/>
  <c r="Z1560" i="12"/>
  <c r="AA1560" i="12" s="1"/>
  <c r="I1303" i="9"/>
  <c r="I1462" i="9"/>
  <c r="Y1369" i="12" s="1"/>
  <c r="X1560" i="12"/>
  <c r="G1560" i="12"/>
  <c r="W1560" i="12" s="1"/>
  <c r="F1560" i="12"/>
  <c r="V1560" i="12" s="1"/>
  <c r="E1560" i="12"/>
  <c r="U1560" i="12" s="1"/>
  <c r="D1560" i="12"/>
  <c r="T1560" i="12" s="1"/>
  <c r="Q80" i="6"/>
  <c r="Q1555" i="6"/>
  <c r="P80" i="6"/>
  <c r="P1555" i="6"/>
  <c r="N572" i="12" s="1"/>
  <c r="K1560" i="12"/>
  <c r="J1560" i="12"/>
  <c r="I1560" i="12"/>
  <c r="H1560" i="12"/>
  <c r="C1560" i="12"/>
  <c r="Z1559" i="12"/>
  <c r="AA1559" i="12" s="1"/>
  <c r="I651" i="9"/>
  <c r="Y1303" i="12" s="1"/>
  <c r="I653" i="9"/>
  <c r="I183" i="9"/>
  <c r="Y1666" i="12" s="1"/>
  <c r="X1559" i="12"/>
  <c r="G1559" i="12"/>
  <c r="W1559" i="12" s="1"/>
  <c r="F1559" i="12"/>
  <c r="V1559" i="12" s="1"/>
  <c r="E1559" i="12"/>
  <c r="U1559" i="12" s="1"/>
  <c r="D1559" i="12"/>
  <c r="T1559" i="12" s="1"/>
  <c r="Q757" i="6"/>
  <c r="Q631" i="6"/>
  <c r="Q181" i="6"/>
  <c r="P757" i="6"/>
  <c r="P631" i="6"/>
  <c r="P181" i="6"/>
  <c r="K1559" i="12"/>
  <c r="J1559" i="12"/>
  <c r="I1559" i="12"/>
  <c r="H1559" i="12"/>
  <c r="C1559" i="12"/>
  <c r="Z1558" i="12"/>
  <c r="AA1558" i="12" s="1"/>
  <c r="I526" i="9"/>
  <c r="I532" i="9"/>
  <c r="Y1558" i="12"/>
  <c r="G1558" i="12"/>
  <c r="W1558" i="12" s="1"/>
  <c r="F1558" i="12"/>
  <c r="V1558" i="12" s="1"/>
  <c r="E1558" i="12"/>
  <c r="U1558" i="12" s="1"/>
  <c r="D1558" i="12"/>
  <c r="T1558" i="12" s="1"/>
  <c r="Q1310" i="6"/>
  <c r="O725" i="12" s="1"/>
  <c r="Q999" i="6"/>
  <c r="Q996" i="6"/>
  <c r="O184" i="12" s="1"/>
  <c r="Q1305" i="6"/>
  <c r="Q927" i="6"/>
  <c r="P1310" i="6"/>
  <c r="P927" i="6"/>
  <c r="K1558" i="12"/>
  <c r="J1558" i="12"/>
  <c r="I1558" i="12"/>
  <c r="H1558" i="12"/>
  <c r="C1558" i="12"/>
  <c r="Z1557" i="12"/>
  <c r="AA1557" i="12" s="1"/>
  <c r="I835" i="9"/>
  <c r="I830" i="9"/>
  <c r="Y808" i="12" s="1"/>
  <c r="I1206" i="9"/>
  <c r="Y1684" i="12" s="1"/>
  <c r="Y1557" i="12"/>
  <c r="X1557" i="12"/>
  <c r="G1557" i="12"/>
  <c r="W1557" i="12" s="1"/>
  <c r="F1557" i="12"/>
  <c r="V1557" i="12" s="1"/>
  <c r="E1557" i="12"/>
  <c r="U1557" i="12" s="1"/>
  <c r="D1557" i="12"/>
  <c r="T1557" i="12" s="1"/>
  <c r="Q697" i="6"/>
  <c r="Q354" i="6"/>
  <c r="Q381" i="6"/>
  <c r="Q323" i="6"/>
  <c r="P697" i="6"/>
  <c r="P354" i="6"/>
  <c r="P381" i="6"/>
  <c r="P323" i="6"/>
  <c r="M1557" i="12"/>
  <c r="K1557" i="12"/>
  <c r="J1557" i="12"/>
  <c r="I1557" i="12"/>
  <c r="H1557" i="12"/>
  <c r="C1557" i="12"/>
  <c r="Z1556" i="12"/>
  <c r="AA1556" i="12" s="1"/>
  <c r="I819" i="9"/>
  <c r="I555" i="9"/>
  <c r="X1556" i="12"/>
  <c r="G1556" i="12"/>
  <c r="W1556" i="12" s="1"/>
  <c r="F1556" i="12"/>
  <c r="V1556" i="12" s="1"/>
  <c r="E1556" i="12"/>
  <c r="U1556" i="12" s="1"/>
  <c r="D1556" i="12"/>
  <c r="T1556" i="12" s="1"/>
  <c r="Q741" i="12"/>
  <c r="Q1168" i="6"/>
  <c r="Q713" i="6"/>
  <c r="O1253" i="12" s="1"/>
  <c r="Q1170" i="6"/>
  <c r="O49" i="12" s="1"/>
  <c r="Q766" i="6"/>
  <c r="Q1159" i="6"/>
  <c r="O317" i="12" s="1"/>
  <c r="Q1100" i="6"/>
  <c r="O269" i="12" s="1"/>
  <c r="Q923" i="6"/>
  <c r="P1168" i="6"/>
  <c r="P713" i="6"/>
  <c r="P1170" i="6"/>
  <c r="P1100" i="6"/>
  <c r="P923" i="6"/>
  <c r="K1556" i="12"/>
  <c r="J1556" i="12"/>
  <c r="I1556" i="12"/>
  <c r="H1556" i="12"/>
  <c r="C1556" i="12"/>
  <c r="Z1555" i="12"/>
  <c r="AA1555" i="12" s="1"/>
  <c r="I812" i="9"/>
  <c r="I552" i="9"/>
  <c r="X1555" i="12"/>
  <c r="G1555" i="12"/>
  <c r="W1555" i="12" s="1"/>
  <c r="F1555" i="12"/>
  <c r="V1555" i="12" s="1"/>
  <c r="E1555" i="12"/>
  <c r="U1555" i="12" s="1"/>
  <c r="D1555" i="12"/>
  <c r="T1555" i="12" s="1"/>
  <c r="Q1163" i="6"/>
  <c r="Q211" i="6"/>
  <c r="O1546" i="12" s="1"/>
  <c r="Q542" i="6"/>
  <c r="O1637" i="12" s="1"/>
  <c r="Q1167" i="6"/>
  <c r="O1108" i="12" s="1"/>
  <c r="P1163" i="6"/>
  <c r="P211" i="6"/>
  <c r="P542" i="6"/>
  <c r="P1167" i="6"/>
  <c r="K1555" i="12"/>
  <c r="J1555" i="12"/>
  <c r="I1555" i="12"/>
  <c r="H1555" i="12"/>
  <c r="C1555" i="12"/>
  <c r="Z1554" i="12"/>
  <c r="AA1554" i="12" s="1"/>
  <c r="I790" i="9"/>
  <c r="I753" i="9"/>
  <c r="Y1554" i="12" s="1"/>
  <c r="X1554" i="12"/>
  <c r="G1554" i="12"/>
  <c r="W1554" i="12" s="1"/>
  <c r="F1554" i="12"/>
  <c r="V1554" i="12" s="1"/>
  <c r="E1554" i="12"/>
  <c r="U1554" i="12" s="1"/>
  <c r="D1554" i="12"/>
  <c r="T1554" i="12" s="1"/>
  <c r="Q1150" i="6"/>
  <c r="Q759" i="6"/>
  <c r="Q63" i="6"/>
  <c r="O930" i="12" s="1"/>
  <c r="Q1136" i="6"/>
  <c r="O803" i="12" s="1"/>
  <c r="Q1152" i="6"/>
  <c r="P1150" i="6"/>
  <c r="P759" i="6"/>
  <c r="P63" i="6"/>
  <c r="P1136" i="6"/>
  <c r="N803" i="12" s="1"/>
  <c r="P1152" i="6"/>
  <c r="K1554" i="12"/>
  <c r="J1554" i="12"/>
  <c r="I1554" i="12"/>
  <c r="H1554" i="12"/>
  <c r="C1554" i="12"/>
  <c r="Z1553" i="12"/>
  <c r="AA1553" i="12" s="1"/>
  <c r="I843" i="9"/>
  <c r="I839" i="9"/>
  <c r="I1210" i="9"/>
  <c r="X1553" i="12"/>
  <c r="G1553" i="12"/>
  <c r="W1553" i="12" s="1"/>
  <c r="F1553" i="12"/>
  <c r="V1553" i="12" s="1"/>
  <c r="E1553" i="12"/>
  <c r="U1553" i="12" s="1"/>
  <c r="D1553" i="12"/>
  <c r="T1553" i="12" s="1"/>
  <c r="Q585" i="6"/>
  <c r="O916" i="12" s="1"/>
  <c r="P585" i="6"/>
  <c r="K1553" i="12"/>
  <c r="J1553" i="12"/>
  <c r="I1553" i="12"/>
  <c r="H1553" i="12"/>
  <c r="C1553" i="12"/>
  <c r="Z1552" i="12"/>
  <c r="AA1552" i="12" s="1"/>
  <c r="I775" i="9"/>
  <c r="Y1552" i="12"/>
  <c r="X1552" i="12"/>
  <c r="G1552" i="12"/>
  <c r="W1552" i="12" s="1"/>
  <c r="F1552" i="12"/>
  <c r="V1552" i="12" s="1"/>
  <c r="E1552" i="12"/>
  <c r="U1552" i="12" s="1"/>
  <c r="D1552" i="12"/>
  <c r="T1552" i="12" s="1"/>
  <c r="S1552" i="12"/>
  <c r="Q1138" i="6"/>
  <c r="Q963" i="6"/>
  <c r="O1665" i="12" s="1"/>
  <c r="Q623" i="6"/>
  <c r="O1422" i="12" s="1"/>
  <c r="Q918" i="6"/>
  <c r="O246" i="12" s="1"/>
  <c r="P1138" i="6"/>
  <c r="P963" i="6"/>
  <c r="P623" i="6"/>
  <c r="P918" i="6"/>
  <c r="M1552" i="12"/>
  <c r="K1552" i="12"/>
  <c r="J1552" i="12"/>
  <c r="I1552" i="12"/>
  <c r="H1552" i="12"/>
  <c r="C1552" i="12"/>
  <c r="Z1551" i="12"/>
  <c r="AA1551" i="12" s="1"/>
  <c r="I776" i="9"/>
  <c r="I774" i="9"/>
  <c r="I1165" i="9"/>
  <c r="X1551" i="12"/>
  <c r="G1551" i="12"/>
  <c r="W1551" i="12" s="1"/>
  <c r="F1551" i="12"/>
  <c r="V1551" i="12" s="1"/>
  <c r="E1551" i="12"/>
  <c r="U1551" i="12" s="1"/>
  <c r="D1551" i="12"/>
  <c r="T1551" i="12" s="1"/>
  <c r="Q1139" i="6"/>
  <c r="O1724" i="12" s="1"/>
  <c r="Q1137" i="6"/>
  <c r="Q1386" i="6"/>
  <c r="Q1385" i="6"/>
  <c r="P1139" i="6"/>
  <c r="P1137" i="6"/>
  <c r="P1386" i="6"/>
  <c r="P1385" i="6"/>
  <c r="K1551" i="12"/>
  <c r="J1551" i="12"/>
  <c r="I1551" i="12"/>
  <c r="H1551" i="12"/>
  <c r="C1551" i="12"/>
  <c r="Z1550" i="12"/>
  <c r="AA1550" i="12" s="1"/>
  <c r="I1338" i="9"/>
  <c r="I1332" i="9"/>
  <c r="I662" i="9"/>
  <c r="Y1509" i="12" s="1"/>
  <c r="X1550" i="12"/>
  <c r="G1550" i="12"/>
  <c r="W1550" i="12" s="1"/>
  <c r="F1550" i="12"/>
  <c r="V1550" i="12" s="1"/>
  <c r="E1550" i="12"/>
  <c r="U1550" i="12" s="1"/>
  <c r="D1550" i="12"/>
  <c r="T1550" i="12" s="1"/>
  <c r="S972" i="12"/>
  <c r="R1156" i="12"/>
  <c r="Q456" i="6"/>
  <c r="Q773" i="6"/>
  <c r="Q643" i="6"/>
  <c r="O682" i="12" s="1"/>
  <c r="Q1478" i="6"/>
  <c r="P456" i="6"/>
  <c r="P773" i="6"/>
  <c r="P643" i="6"/>
  <c r="P1478" i="6"/>
  <c r="K1550" i="12"/>
  <c r="J1550" i="12"/>
  <c r="I1550" i="12"/>
  <c r="H1550" i="12"/>
  <c r="C1550" i="12"/>
  <c r="Z1549" i="12"/>
  <c r="AA1549" i="12" s="1"/>
  <c r="I538" i="9"/>
  <c r="X1549" i="12"/>
  <c r="G1549" i="12"/>
  <c r="W1549" i="12" s="1"/>
  <c r="F1549" i="12"/>
  <c r="V1549" i="12" s="1"/>
  <c r="E1549" i="12"/>
  <c r="U1549" i="12" s="1"/>
  <c r="D1549" i="12"/>
  <c r="T1549" i="12" s="1"/>
  <c r="K1549" i="12"/>
  <c r="J1549" i="12"/>
  <c r="I1549" i="12"/>
  <c r="H1549" i="12"/>
  <c r="C1549" i="12"/>
  <c r="Z1548" i="12"/>
  <c r="AA1548" i="12" s="1"/>
  <c r="I166" i="9"/>
  <c r="I176" i="9"/>
  <c r="Y1617" i="12" s="1"/>
  <c r="I804" i="9"/>
  <c r="Y1548" i="12" s="1"/>
  <c r="X1548" i="12"/>
  <c r="G1548" i="12"/>
  <c r="W1548" i="12" s="1"/>
  <c r="F1548" i="12"/>
  <c r="V1548" i="12" s="1"/>
  <c r="E1548" i="12"/>
  <c r="U1548" i="12" s="1"/>
  <c r="D1548" i="12"/>
  <c r="T1548" i="12" s="1"/>
  <c r="Q318" i="6"/>
  <c r="O1596" i="12" s="1"/>
  <c r="Q889" i="6"/>
  <c r="O110" i="12" s="1"/>
  <c r="Q801" i="6"/>
  <c r="O1548" i="12" s="1"/>
  <c r="P889" i="6"/>
  <c r="P801" i="6"/>
  <c r="K1548" i="12"/>
  <c r="J1548" i="12"/>
  <c r="I1548" i="12"/>
  <c r="H1548" i="12"/>
  <c r="C1548" i="12"/>
  <c r="Z1547" i="12"/>
  <c r="AA1547" i="12" s="1"/>
  <c r="I436" i="9"/>
  <c r="I444" i="9"/>
  <c r="I108" i="9"/>
  <c r="X1547" i="12"/>
  <c r="G1547" i="12"/>
  <c r="W1547" i="12" s="1"/>
  <c r="F1547" i="12"/>
  <c r="V1547" i="12" s="1"/>
  <c r="E1547" i="12"/>
  <c r="U1547" i="12" s="1"/>
  <c r="D1547" i="12"/>
  <c r="T1547" i="12" s="1"/>
  <c r="Q676" i="6"/>
  <c r="O905" i="12" s="1"/>
  <c r="Q969" i="6"/>
  <c r="O791" i="12" s="1"/>
  <c r="Q229" i="6"/>
  <c r="O741" i="12" s="1"/>
  <c r="Q787" i="6"/>
  <c r="Q508" i="6"/>
  <c r="P676" i="6"/>
  <c r="P969" i="6"/>
  <c r="P229" i="6"/>
  <c r="P787" i="6"/>
  <c r="P508" i="6"/>
  <c r="K1547" i="12"/>
  <c r="J1547" i="12"/>
  <c r="I1547" i="12"/>
  <c r="H1547" i="12"/>
  <c r="C1547" i="12"/>
  <c r="Z1546" i="12"/>
  <c r="AA1546" i="12" s="1"/>
  <c r="I738" i="9"/>
  <c r="I205" i="9"/>
  <c r="X1546" i="12"/>
  <c r="G1546" i="12"/>
  <c r="W1546" i="12" s="1"/>
  <c r="F1546" i="12"/>
  <c r="V1546" i="12" s="1"/>
  <c r="E1546" i="12"/>
  <c r="U1546" i="12" s="1"/>
  <c r="D1546" i="12"/>
  <c r="T1546" i="12" s="1"/>
  <c r="Q1124" i="6"/>
  <c r="Q389" i="6"/>
  <c r="P1124" i="6"/>
  <c r="P389" i="6"/>
  <c r="K1546" i="12"/>
  <c r="J1546" i="12"/>
  <c r="I1546" i="12"/>
  <c r="H1546" i="12"/>
  <c r="C1546" i="12"/>
  <c r="Z1545" i="12"/>
  <c r="AA1545" i="12" s="1"/>
  <c r="I1372" i="9"/>
  <c r="I1364" i="9"/>
  <c r="I670" i="9"/>
  <c r="X1545" i="12"/>
  <c r="G1545" i="12"/>
  <c r="W1545" i="12" s="1"/>
  <c r="F1545" i="12"/>
  <c r="V1545" i="12" s="1"/>
  <c r="E1545" i="12"/>
  <c r="U1545" i="12" s="1"/>
  <c r="D1545" i="12"/>
  <c r="T1545" i="12" s="1"/>
  <c r="Q510" i="6"/>
  <c r="O1206" i="12" s="1"/>
  <c r="Q1495" i="6"/>
  <c r="O1352" i="12" s="1"/>
  <c r="Q1493" i="6"/>
  <c r="O700" i="12" s="1"/>
  <c r="P510" i="6"/>
  <c r="P1495" i="6"/>
  <c r="P1493" i="6"/>
  <c r="K1545" i="12"/>
  <c r="J1545" i="12"/>
  <c r="I1545" i="12"/>
  <c r="H1545" i="12"/>
  <c r="C1545" i="12"/>
  <c r="Z1544" i="12"/>
  <c r="AA1544" i="12" s="1"/>
  <c r="I1563" i="9"/>
  <c r="Y1382" i="12" s="1"/>
  <c r="I1555" i="9"/>
  <c r="I713" i="9"/>
  <c r="X1544" i="12"/>
  <c r="G1544" i="12"/>
  <c r="W1544" i="12" s="1"/>
  <c r="F1544" i="12"/>
  <c r="V1544" i="12" s="1"/>
  <c r="E1544" i="12"/>
  <c r="U1544" i="12" s="1"/>
  <c r="D1544" i="12"/>
  <c r="T1544" i="12" s="1"/>
  <c r="Q1608" i="6"/>
  <c r="Q798" i="6"/>
  <c r="O46" i="12" s="1"/>
  <c r="Q1612" i="6"/>
  <c r="Q720" i="6"/>
  <c r="Q891" i="6"/>
  <c r="Q1607" i="6"/>
  <c r="P1608" i="6"/>
  <c r="P798" i="6"/>
  <c r="P1612" i="6"/>
  <c r="P720" i="6"/>
  <c r="P891" i="6"/>
  <c r="P1607" i="6"/>
  <c r="K1544" i="12"/>
  <c r="J1544" i="12"/>
  <c r="I1544" i="12"/>
  <c r="H1544" i="12"/>
  <c r="C1544" i="12"/>
  <c r="Z1543" i="12"/>
  <c r="AA1543" i="12" s="1"/>
  <c r="I729" i="9"/>
  <c r="Y1671" i="12" s="1"/>
  <c r="I728" i="9"/>
  <c r="I529" i="9"/>
  <c r="X1543" i="12"/>
  <c r="G1543" i="12"/>
  <c r="W1543" i="12" s="1"/>
  <c r="F1543" i="12"/>
  <c r="V1543" i="12" s="1"/>
  <c r="E1543" i="12"/>
  <c r="U1543" i="12" s="1"/>
  <c r="D1543" i="12"/>
  <c r="T1543" i="12" s="1"/>
  <c r="Q384" i="6"/>
  <c r="Q984" i="6"/>
  <c r="P384" i="6"/>
  <c r="P984" i="6"/>
  <c r="P725" i="6"/>
  <c r="P529" i="6"/>
  <c r="L1543" i="12"/>
  <c r="K1543" i="12"/>
  <c r="J1543" i="12"/>
  <c r="I1543" i="12"/>
  <c r="H1543" i="12"/>
  <c r="C1543" i="12"/>
  <c r="Z1542" i="12"/>
  <c r="AA1542" i="12" s="1"/>
  <c r="I1331" i="9"/>
  <c r="I1325" i="9"/>
  <c r="I1473" i="9"/>
  <c r="Y1085" i="12" s="1"/>
  <c r="X1542" i="12"/>
  <c r="G1542" i="12"/>
  <c r="W1542" i="12" s="1"/>
  <c r="F1542" i="12"/>
  <c r="V1542" i="12" s="1"/>
  <c r="E1542" i="12"/>
  <c r="U1542" i="12" s="1"/>
  <c r="D1542" i="12"/>
  <c r="T1542" i="12" s="1"/>
  <c r="Q1474" i="6"/>
  <c r="Q1303" i="6"/>
  <c r="Q1562" i="6"/>
  <c r="P1474" i="6"/>
  <c r="P1562" i="6"/>
  <c r="K1542" i="12"/>
  <c r="J1542" i="12"/>
  <c r="I1542" i="12"/>
  <c r="H1542" i="12"/>
  <c r="C1542" i="12"/>
  <c r="Z1541" i="12"/>
  <c r="AA1541" i="12" s="1"/>
  <c r="I720" i="9"/>
  <c r="I1149" i="9"/>
  <c r="X1541" i="12"/>
  <c r="G1541" i="12"/>
  <c r="W1541" i="12" s="1"/>
  <c r="F1541" i="12"/>
  <c r="V1541" i="12" s="1"/>
  <c r="E1541" i="12"/>
  <c r="U1541" i="12" s="1"/>
  <c r="D1541" i="12"/>
  <c r="T1541" i="12" s="1"/>
  <c r="Q1375" i="6"/>
  <c r="P1375" i="6"/>
  <c r="K1541" i="12"/>
  <c r="J1541" i="12"/>
  <c r="I1541" i="12"/>
  <c r="H1541" i="12"/>
  <c r="C1541" i="12"/>
  <c r="Z1540" i="12"/>
  <c r="AA1540" i="12" s="1"/>
  <c r="I1285" i="9"/>
  <c r="Y386" i="12" s="1"/>
  <c r="I325" i="9"/>
  <c r="Y630" i="12" s="1"/>
  <c r="X1540" i="12"/>
  <c r="G1540" i="12"/>
  <c r="W1540" i="12" s="1"/>
  <c r="F1540" i="12"/>
  <c r="V1540" i="12" s="1"/>
  <c r="E1540" i="12"/>
  <c r="U1540" i="12" s="1"/>
  <c r="D1540" i="12"/>
  <c r="T1540" i="12" s="1"/>
  <c r="Q1447" i="6"/>
  <c r="O485" i="12" s="1"/>
  <c r="Q1452" i="6"/>
  <c r="O1014" i="12" s="1"/>
  <c r="Q703" i="6"/>
  <c r="Q693" i="6"/>
  <c r="P1447" i="6"/>
  <c r="P1452" i="6"/>
  <c r="P703" i="6"/>
  <c r="P693" i="6"/>
  <c r="K1540" i="12"/>
  <c r="J1540" i="12"/>
  <c r="I1540" i="12"/>
  <c r="H1540" i="12"/>
  <c r="C1540" i="12"/>
  <c r="Z1539" i="12"/>
  <c r="AA1539" i="12" s="1"/>
  <c r="I947" i="9"/>
  <c r="I946" i="9"/>
  <c r="I254" i="9"/>
  <c r="X1539" i="12"/>
  <c r="G1539" i="12"/>
  <c r="W1539" i="12" s="1"/>
  <c r="F1539" i="12"/>
  <c r="V1539" i="12" s="1"/>
  <c r="E1539" i="12"/>
  <c r="U1539" i="12" s="1"/>
  <c r="D1539" i="12"/>
  <c r="T1539" i="12" s="1"/>
  <c r="Q47" i="6"/>
  <c r="O1277" i="12" s="1"/>
  <c r="P47" i="6"/>
  <c r="K1539" i="12"/>
  <c r="J1539" i="12"/>
  <c r="I1539" i="12"/>
  <c r="H1539" i="12"/>
  <c r="C1539" i="12"/>
  <c r="Z1538" i="12"/>
  <c r="AA1538" i="12" s="1"/>
  <c r="I1244" i="9"/>
  <c r="Y463" i="12" s="1"/>
  <c r="X1538" i="12"/>
  <c r="G1538" i="12"/>
  <c r="W1538" i="12" s="1"/>
  <c r="F1538" i="12"/>
  <c r="V1538" i="12" s="1"/>
  <c r="E1538" i="12"/>
  <c r="U1538" i="12" s="1"/>
  <c r="D1538" i="12"/>
  <c r="T1538" i="12" s="1"/>
  <c r="Q1424" i="6"/>
  <c r="Q1009" i="6"/>
  <c r="O214" i="12" s="1"/>
  <c r="P1424" i="6"/>
  <c r="N422" i="12" s="1"/>
  <c r="P1156" i="6"/>
  <c r="P1009" i="6"/>
  <c r="K1538" i="12"/>
  <c r="J1538" i="12"/>
  <c r="I1538" i="12"/>
  <c r="H1538" i="12"/>
  <c r="C1538" i="12"/>
  <c r="Z1537" i="12"/>
  <c r="AA1537" i="12" s="1"/>
  <c r="I945" i="9"/>
  <c r="Y129" i="12" s="1"/>
  <c r="I1279" i="9"/>
  <c r="X1537" i="12"/>
  <c r="G1537" i="12"/>
  <c r="W1537" i="12" s="1"/>
  <c r="F1537" i="12"/>
  <c r="V1537" i="12" s="1"/>
  <c r="E1537" i="12"/>
  <c r="U1537" i="12" s="1"/>
  <c r="D1537" i="12"/>
  <c r="T1537" i="12" s="1"/>
  <c r="Q387" i="6"/>
  <c r="Q1022" i="6"/>
  <c r="O1619" i="12" s="1"/>
  <c r="P387" i="6"/>
  <c r="P1022" i="6"/>
  <c r="K1537" i="12"/>
  <c r="J1537" i="12"/>
  <c r="I1537" i="12"/>
  <c r="H1537" i="12"/>
  <c r="C1537" i="12"/>
  <c r="Z1536" i="12"/>
  <c r="AA1536" i="12" s="1"/>
  <c r="I549" i="9"/>
  <c r="I1044" i="9"/>
  <c r="X1536" i="12"/>
  <c r="G1536" i="12"/>
  <c r="W1536" i="12" s="1"/>
  <c r="F1536" i="12"/>
  <c r="V1536" i="12" s="1"/>
  <c r="E1536" i="12"/>
  <c r="U1536" i="12" s="1"/>
  <c r="D1536" i="12"/>
  <c r="T1536" i="12" s="1"/>
  <c r="Q875" i="6"/>
  <c r="Q1313" i="6"/>
  <c r="Q108" i="6"/>
  <c r="O785" i="12" s="1"/>
  <c r="P875" i="6"/>
  <c r="N99" i="12" s="1"/>
  <c r="P1313" i="6"/>
  <c r="P108" i="6"/>
  <c r="K1536" i="12"/>
  <c r="J1536" i="12"/>
  <c r="I1536" i="12"/>
  <c r="H1536" i="12"/>
  <c r="C1536" i="12"/>
  <c r="Z1535" i="12"/>
  <c r="AA1535" i="12" s="1"/>
  <c r="I95" i="9"/>
  <c r="Y645" i="12" s="1"/>
  <c r="I106" i="9"/>
  <c r="I171" i="9"/>
  <c r="X1535" i="12"/>
  <c r="G1535" i="12"/>
  <c r="W1535" i="12" s="1"/>
  <c r="F1535" i="12"/>
  <c r="V1535" i="12" s="1"/>
  <c r="E1535" i="12"/>
  <c r="U1535" i="12" s="1"/>
  <c r="D1535" i="12"/>
  <c r="T1535" i="12" s="1"/>
  <c r="Q92" i="6"/>
  <c r="O1216" i="12" s="1"/>
  <c r="Q490" i="6"/>
  <c r="P92" i="6"/>
  <c r="P490" i="6"/>
  <c r="K1535" i="12"/>
  <c r="J1535" i="12"/>
  <c r="I1535" i="12"/>
  <c r="H1535" i="12"/>
  <c r="C1535" i="12"/>
  <c r="Z1534" i="12"/>
  <c r="AA1534" i="12" s="1"/>
  <c r="I1001" i="9"/>
  <c r="I1000" i="9"/>
  <c r="Y179" i="12" s="1"/>
  <c r="I1305" i="9"/>
  <c r="X1534" i="12"/>
  <c r="G1534" i="12"/>
  <c r="W1534" i="12" s="1"/>
  <c r="F1534" i="12"/>
  <c r="V1534" i="12" s="1"/>
  <c r="E1534" i="12"/>
  <c r="U1534" i="12" s="1"/>
  <c r="D1534" i="12"/>
  <c r="T1534" i="12" s="1"/>
  <c r="Q1273" i="6"/>
  <c r="Q1278" i="6"/>
  <c r="O821" i="12" s="1"/>
  <c r="Q1472" i="6"/>
  <c r="Q1471" i="6"/>
  <c r="Q1277" i="6"/>
  <c r="Q1470" i="6"/>
  <c r="O72" i="12" s="1"/>
  <c r="P1273" i="6"/>
  <c r="P1278" i="6"/>
  <c r="P1472" i="6"/>
  <c r="P1471" i="6"/>
  <c r="P1277" i="6"/>
  <c r="P1470" i="6"/>
  <c r="K1534" i="12"/>
  <c r="J1534" i="12"/>
  <c r="I1534" i="12"/>
  <c r="H1534" i="12"/>
  <c r="C1534" i="12"/>
  <c r="Z1533" i="12"/>
  <c r="AA1533" i="12" s="1"/>
  <c r="I346" i="9"/>
  <c r="I81" i="9"/>
  <c r="X1533" i="12"/>
  <c r="G1533" i="12"/>
  <c r="W1533" i="12" s="1"/>
  <c r="F1533" i="12"/>
  <c r="V1533" i="12" s="1"/>
  <c r="E1533" i="12"/>
  <c r="U1533" i="12" s="1"/>
  <c r="D1533" i="12"/>
  <c r="T1533" i="12" s="1"/>
  <c r="Q119" i="6"/>
  <c r="O1498" i="12" s="1"/>
  <c r="Q553" i="6"/>
  <c r="O662" i="12" s="1"/>
  <c r="Q358" i="6"/>
  <c r="Q228" i="6"/>
  <c r="O1484" i="12" s="1"/>
  <c r="P119" i="6"/>
  <c r="P553" i="6"/>
  <c r="P358" i="6"/>
  <c r="P228" i="6"/>
  <c r="P361" i="6"/>
  <c r="K1533" i="12"/>
  <c r="J1533" i="12"/>
  <c r="I1533" i="12"/>
  <c r="H1533" i="12"/>
  <c r="C1533" i="12"/>
  <c r="Z1532" i="12"/>
  <c r="AA1532" i="12" s="1"/>
  <c r="I932" i="9"/>
  <c r="Y723" i="12" s="1"/>
  <c r="I931" i="9"/>
  <c r="I248" i="9"/>
  <c r="Y707" i="12" s="1"/>
  <c r="X1532" i="12"/>
  <c r="G1532" i="12"/>
  <c r="W1532" i="12" s="1"/>
  <c r="F1532" i="12"/>
  <c r="V1532" i="12" s="1"/>
  <c r="E1532" i="12"/>
  <c r="U1532" i="12" s="1"/>
  <c r="D1532" i="12"/>
  <c r="T1532" i="12" s="1"/>
  <c r="R706" i="12"/>
  <c r="Q1231" i="6"/>
  <c r="O360" i="12" s="1"/>
  <c r="Q551" i="6"/>
  <c r="Q334" i="6"/>
  <c r="P1231" i="6"/>
  <c r="P551" i="6"/>
  <c r="P334" i="6"/>
  <c r="K1532" i="12"/>
  <c r="J1532" i="12"/>
  <c r="I1532" i="12"/>
  <c r="H1532" i="12"/>
  <c r="C1532" i="12"/>
  <c r="Z1531" i="12"/>
  <c r="AA1531" i="12" s="1"/>
  <c r="I675" i="9"/>
  <c r="I676" i="9"/>
  <c r="I539" i="9"/>
  <c r="Y1697" i="12" s="1"/>
  <c r="X1531" i="12"/>
  <c r="G1531" i="12"/>
  <c r="W1531" i="12" s="1"/>
  <c r="F1531" i="12"/>
  <c r="V1531" i="12" s="1"/>
  <c r="E1531" i="12"/>
  <c r="U1531" i="12" s="1"/>
  <c r="D1531" i="12"/>
  <c r="T1531" i="12" s="1"/>
  <c r="Q235" i="6"/>
  <c r="O1265" i="12" s="1"/>
  <c r="Q187" i="6"/>
  <c r="Q361" i="6"/>
  <c r="O1151" i="12" s="1"/>
  <c r="Q977" i="6"/>
  <c r="O170" i="12" s="1"/>
  <c r="Q592" i="6"/>
  <c r="O1158" i="12" s="1"/>
  <c r="P235" i="6"/>
  <c r="N1265" i="12" s="1"/>
  <c r="P187" i="6"/>
  <c r="P977" i="6"/>
  <c r="P592" i="6"/>
  <c r="K1531" i="12"/>
  <c r="J1531" i="12"/>
  <c r="I1531" i="12"/>
  <c r="H1531" i="12"/>
  <c r="C1531" i="12"/>
  <c r="Z1530" i="12"/>
  <c r="AA1530" i="12" s="1"/>
  <c r="I674" i="9"/>
  <c r="I190" i="9"/>
  <c r="X1530" i="12"/>
  <c r="G1530" i="12"/>
  <c r="W1530" i="12" s="1"/>
  <c r="F1530" i="12"/>
  <c r="V1530" i="12" s="1"/>
  <c r="E1530" i="12"/>
  <c r="U1530" i="12" s="1"/>
  <c r="D1530" i="12"/>
  <c r="T1530" i="12" s="1"/>
  <c r="Q422" i="6"/>
  <c r="O1034" i="12" s="1"/>
  <c r="P422" i="6"/>
  <c r="K1530" i="12"/>
  <c r="J1530" i="12"/>
  <c r="I1530" i="12"/>
  <c r="H1530" i="12"/>
  <c r="C1530" i="12"/>
  <c r="Z1529" i="12"/>
  <c r="AA1529" i="12" s="1"/>
  <c r="I1224" i="9"/>
  <c r="I1219" i="9"/>
  <c r="Y341" i="12" s="1"/>
  <c r="I645" i="9"/>
  <c r="X1529" i="12"/>
  <c r="G1529" i="12"/>
  <c r="W1529" i="12" s="1"/>
  <c r="F1529" i="12"/>
  <c r="V1529" i="12" s="1"/>
  <c r="E1529" i="12"/>
  <c r="U1529" i="12" s="1"/>
  <c r="D1529" i="12"/>
  <c r="T1529" i="12" s="1"/>
  <c r="Q470" i="6"/>
  <c r="O1212" i="12" s="1"/>
  <c r="P470" i="6"/>
  <c r="N1212" i="12" s="1"/>
  <c r="L1529" i="12"/>
  <c r="K1529" i="12"/>
  <c r="J1529" i="12"/>
  <c r="I1529" i="12"/>
  <c r="H1529" i="12"/>
  <c r="C1529" i="12"/>
  <c r="Z1528" i="12"/>
  <c r="AA1528" i="12" s="1"/>
  <c r="I327" i="9"/>
  <c r="Y1610" i="12" s="1"/>
  <c r="I338" i="9"/>
  <c r="X1528" i="12"/>
  <c r="G1528" i="12"/>
  <c r="W1528" i="12" s="1"/>
  <c r="F1528" i="12"/>
  <c r="V1528" i="12" s="1"/>
  <c r="E1528" i="12"/>
  <c r="U1528" i="12" s="1"/>
  <c r="D1528" i="12"/>
  <c r="T1528" i="12" s="1"/>
  <c r="Q408" i="6"/>
  <c r="Q97" i="6"/>
  <c r="Q157" i="6"/>
  <c r="P408" i="6"/>
  <c r="P97" i="6"/>
  <c r="P157" i="6"/>
  <c r="K1528" i="12"/>
  <c r="J1528" i="12"/>
  <c r="I1528" i="12"/>
  <c r="H1528" i="12"/>
  <c r="C1528" i="12"/>
  <c r="Z1527" i="12"/>
  <c r="AA1527" i="12" s="1"/>
  <c r="I1327" i="9"/>
  <c r="Y1407" i="12" s="1"/>
  <c r="I1321" i="9"/>
  <c r="I343" i="9"/>
  <c r="X1527" i="12"/>
  <c r="G1527" i="12"/>
  <c r="W1527" i="12" s="1"/>
  <c r="F1527" i="12"/>
  <c r="V1527" i="12" s="1"/>
  <c r="E1527" i="12"/>
  <c r="U1527" i="12" s="1"/>
  <c r="D1527" i="12"/>
  <c r="T1527" i="12" s="1"/>
  <c r="R1352" i="12"/>
  <c r="Q601" i="6"/>
  <c r="O872" i="12" s="1"/>
  <c r="P601" i="6"/>
  <c r="K1527" i="12"/>
  <c r="J1527" i="12"/>
  <c r="I1527" i="12"/>
  <c r="H1527" i="12"/>
  <c r="C1527" i="12"/>
  <c r="Z1526" i="12"/>
  <c r="AA1526" i="12" s="1"/>
  <c r="Y1526" i="12"/>
  <c r="X1526" i="12"/>
  <c r="G1526" i="12"/>
  <c r="W1526" i="12" s="1"/>
  <c r="F1526" i="12"/>
  <c r="V1526" i="12" s="1"/>
  <c r="E1526" i="12"/>
  <c r="U1526" i="12" s="1"/>
  <c r="D1526" i="12"/>
  <c r="T1526" i="12" s="1"/>
  <c r="S1526" i="12"/>
  <c r="R1526" i="12"/>
  <c r="Q1526" i="12"/>
  <c r="P1526" i="12"/>
  <c r="O1526" i="12"/>
  <c r="N1526" i="12"/>
  <c r="M1526" i="12"/>
  <c r="L1526" i="12"/>
  <c r="K1526" i="12"/>
  <c r="J1526" i="12"/>
  <c r="I1526" i="12"/>
  <c r="H1526" i="12"/>
  <c r="C1526" i="12"/>
  <c r="Z1525" i="12"/>
  <c r="AA1525" i="12" s="1"/>
  <c r="I1290" i="9"/>
  <c r="X1525" i="12"/>
  <c r="G1525" i="12"/>
  <c r="W1525" i="12" s="1"/>
  <c r="F1525" i="12"/>
  <c r="V1525" i="12" s="1"/>
  <c r="E1525" i="12"/>
  <c r="U1525" i="12" s="1"/>
  <c r="D1525" i="12"/>
  <c r="T1525" i="12" s="1"/>
  <c r="Q1458" i="6"/>
  <c r="Q955" i="6"/>
  <c r="O1223" i="12" s="1"/>
  <c r="P1458" i="6"/>
  <c r="P955" i="6"/>
  <c r="K1525" i="12"/>
  <c r="J1525" i="12"/>
  <c r="I1525" i="12"/>
  <c r="H1525" i="12"/>
  <c r="C1525" i="12"/>
  <c r="Z1524" i="12"/>
  <c r="AA1524" i="12" s="1"/>
  <c r="I362" i="9"/>
  <c r="I373" i="9"/>
  <c r="X1524" i="12"/>
  <c r="G1524" i="12"/>
  <c r="W1524" i="12" s="1"/>
  <c r="F1524" i="12"/>
  <c r="V1524" i="12" s="1"/>
  <c r="E1524" i="12"/>
  <c r="U1524" i="12" s="1"/>
  <c r="D1524" i="12"/>
  <c r="T1524" i="12" s="1"/>
  <c r="Q610" i="6"/>
  <c r="Q778" i="6"/>
  <c r="Q321" i="6"/>
  <c r="P610" i="6"/>
  <c r="P778" i="6"/>
  <c r="P321" i="6"/>
  <c r="K1524" i="12"/>
  <c r="J1524" i="12"/>
  <c r="I1524" i="12"/>
  <c r="H1524" i="12"/>
  <c r="C1524" i="12"/>
  <c r="Z1523" i="12"/>
  <c r="AA1523" i="12" s="1"/>
  <c r="I891" i="9"/>
  <c r="I567" i="9"/>
  <c r="X1523" i="12"/>
  <c r="G1523" i="12"/>
  <c r="W1523" i="12" s="1"/>
  <c r="F1523" i="12"/>
  <c r="V1523" i="12" s="1"/>
  <c r="E1523" i="12"/>
  <c r="U1523" i="12" s="1"/>
  <c r="D1523" i="12"/>
  <c r="T1523" i="12" s="1"/>
  <c r="Q1103" i="6"/>
  <c r="P1103" i="6"/>
  <c r="M1523" i="12"/>
  <c r="K1523" i="12"/>
  <c r="J1523" i="12"/>
  <c r="I1523" i="12"/>
  <c r="H1523" i="12"/>
  <c r="C1523" i="12"/>
  <c r="Z1522" i="12"/>
  <c r="AA1522" i="12" s="1"/>
  <c r="I1226" i="9"/>
  <c r="Y352" i="12" s="1"/>
  <c r="I1220" i="9"/>
  <c r="X1522" i="12"/>
  <c r="G1522" i="12"/>
  <c r="W1522" i="12" s="1"/>
  <c r="F1522" i="12"/>
  <c r="V1522" i="12" s="1"/>
  <c r="E1522" i="12"/>
  <c r="U1522" i="12" s="1"/>
  <c r="D1522" i="12"/>
  <c r="T1522" i="12" s="1"/>
  <c r="K1522" i="12"/>
  <c r="J1522" i="12"/>
  <c r="I1522" i="12"/>
  <c r="H1522" i="12"/>
  <c r="C1522" i="12"/>
  <c r="Z1521" i="12"/>
  <c r="AA1521" i="12" s="1"/>
  <c r="I826" i="9"/>
  <c r="I821" i="9"/>
  <c r="I556" i="9"/>
  <c r="Y1001" i="12" s="1"/>
  <c r="X1521" i="12"/>
  <c r="G1521" i="12"/>
  <c r="W1521" i="12" s="1"/>
  <c r="F1521" i="12"/>
  <c r="V1521" i="12" s="1"/>
  <c r="E1521" i="12"/>
  <c r="U1521" i="12" s="1"/>
  <c r="D1521" i="12"/>
  <c r="T1521" i="12" s="1"/>
  <c r="Q779" i="6"/>
  <c r="Q1171" i="6"/>
  <c r="Q571" i="6"/>
  <c r="O1578" i="12" s="1"/>
  <c r="P779" i="6"/>
  <c r="P1171" i="6"/>
  <c r="P571" i="6"/>
  <c r="K1521" i="12"/>
  <c r="J1521" i="12"/>
  <c r="I1521" i="12"/>
  <c r="H1521" i="12"/>
  <c r="C1521" i="12"/>
  <c r="Z1520" i="12"/>
  <c r="AA1520" i="12" s="1"/>
  <c r="I1306" i="9"/>
  <c r="I336" i="9"/>
  <c r="X1520" i="12"/>
  <c r="G1520" i="12"/>
  <c r="W1520" i="12" s="1"/>
  <c r="F1520" i="12"/>
  <c r="V1520" i="12" s="1"/>
  <c r="E1520" i="12"/>
  <c r="U1520" i="12" s="1"/>
  <c r="D1520" i="12"/>
  <c r="T1520" i="12" s="1"/>
  <c r="Q1463" i="6"/>
  <c r="O453" i="12" s="1"/>
  <c r="P1463" i="6"/>
  <c r="N453" i="12" s="1"/>
  <c r="P1462" i="6"/>
  <c r="P1291" i="6"/>
  <c r="M1520" i="12"/>
  <c r="K1520" i="12"/>
  <c r="J1520" i="12"/>
  <c r="I1520" i="12"/>
  <c r="H1520" i="12"/>
  <c r="C1520" i="12"/>
  <c r="Z1519" i="12"/>
  <c r="AA1519" i="12" s="1"/>
  <c r="I594" i="9"/>
  <c r="Y1158" i="12" s="1"/>
  <c r="I599" i="9"/>
  <c r="Y1437" i="12" s="1"/>
  <c r="I179" i="9"/>
  <c r="X1519" i="12"/>
  <c r="G1519" i="12"/>
  <c r="W1519" i="12" s="1"/>
  <c r="F1519" i="12"/>
  <c r="V1519" i="12" s="1"/>
  <c r="E1519" i="12"/>
  <c r="U1519" i="12" s="1"/>
  <c r="D1519" i="12"/>
  <c r="T1519" i="12" s="1"/>
  <c r="Q1107" i="6"/>
  <c r="Q791" i="6"/>
  <c r="Q742" i="6"/>
  <c r="Q870" i="6"/>
  <c r="O1678" i="12" s="1"/>
  <c r="P1107" i="6"/>
  <c r="P791" i="6"/>
  <c r="P742" i="6"/>
  <c r="N774" i="12" s="1"/>
  <c r="P870" i="6"/>
  <c r="K1519" i="12"/>
  <c r="J1519" i="12"/>
  <c r="I1519" i="12"/>
  <c r="H1519" i="12"/>
  <c r="C1519" i="12"/>
  <c r="Z1518" i="12"/>
  <c r="AA1518" i="12" s="1"/>
  <c r="I593" i="9"/>
  <c r="I598" i="9"/>
  <c r="I333" i="9"/>
  <c r="X1455" i="12"/>
  <c r="X1518" i="12"/>
  <c r="G1518" i="12"/>
  <c r="W1518" i="12" s="1"/>
  <c r="F1518" i="12"/>
  <c r="V1518" i="12" s="1"/>
  <c r="E1518" i="12"/>
  <c r="U1518" i="12" s="1"/>
  <c r="D1518" i="12"/>
  <c r="T1518" i="12" s="1"/>
  <c r="P891" i="12"/>
  <c r="Q755" i="6"/>
  <c r="O1554" i="12" s="1"/>
  <c r="Q531" i="6"/>
  <c r="P755" i="6"/>
  <c r="P531" i="6"/>
  <c r="K1518" i="12"/>
  <c r="J1518" i="12"/>
  <c r="I1518" i="12"/>
  <c r="H1518" i="12"/>
  <c r="C1518" i="12"/>
  <c r="Z1517" i="12"/>
  <c r="AA1517" i="12" s="1"/>
  <c r="I134" i="9"/>
  <c r="I144" i="9"/>
  <c r="I434" i="9"/>
  <c r="Y1609" i="12" s="1"/>
  <c r="X1517" i="12"/>
  <c r="G1517" i="12"/>
  <c r="W1517" i="12" s="1"/>
  <c r="F1517" i="12"/>
  <c r="V1517" i="12" s="1"/>
  <c r="E1517" i="12"/>
  <c r="U1517" i="12" s="1"/>
  <c r="D1517" i="12"/>
  <c r="T1517" i="12" s="1"/>
  <c r="Q9" i="6"/>
  <c r="Q960" i="6"/>
  <c r="O135" i="12" s="1"/>
  <c r="Q182" i="6"/>
  <c r="P9" i="6"/>
  <c r="P960" i="6"/>
  <c r="P182" i="6"/>
  <c r="K1517" i="12"/>
  <c r="J1517" i="12"/>
  <c r="I1517" i="12"/>
  <c r="H1517" i="12"/>
  <c r="C1517" i="12"/>
  <c r="Z1516" i="12"/>
  <c r="AA1516" i="12" s="1"/>
  <c r="I749" i="9"/>
  <c r="I747" i="9"/>
  <c r="Y14" i="12" s="1"/>
  <c r="I1150" i="9"/>
  <c r="X1516" i="12"/>
  <c r="G1516" i="12"/>
  <c r="W1516" i="12" s="1"/>
  <c r="F1516" i="12"/>
  <c r="V1516" i="12" s="1"/>
  <c r="E1516" i="12"/>
  <c r="U1516" i="12" s="1"/>
  <c r="D1516" i="12"/>
  <c r="T1516" i="12" s="1"/>
  <c r="Q285" i="6"/>
  <c r="Q1376" i="6"/>
  <c r="Q111" i="6"/>
  <c r="O653" i="12" s="1"/>
  <c r="P285" i="6"/>
  <c r="P1376" i="6"/>
  <c r="P111" i="6"/>
  <c r="L1516" i="12"/>
  <c r="K1516" i="12"/>
  <c r="J1516" i="12"/>
  <c r="I1516" i="12"/>
  <c r="H1516" i="12"/>
  <c r="C1516" i="12"/>
  <c r="Z1515" i="12"/>
  <c r="AA1515" i="12" s="1"/>
  <c r="I1192" i="9"/>
  <c r="I317" i="9"/>
  <c r="Y789" i="12" s="1"/>
  <c r="X1515" i="12"/>
  <c r="G1515" i="12"/>
  <c r="W1515" i="12" s="1"/>
  <c r="F1515" i="12"/>
  <c r="V1515" i="12" s="1"/>
  <c r="E1515" i="12"/>
  <c r="U1515" i="12" s="1"/>
  <c r="D1515" i="12"/>
  <c r="T1515" i="12" s="1"/>
  <c r="Q920" i="6"/>
  <c r="Q517" i="6"/>
  <c r="Q1068" i="6"/>
  <c r="O1727" i="12" s="1"/>
  <c r="Q1393" i="6"/>
  <c r="P920" i="6"/>
  <c r="N127" i="12" s="1"/>
  <c r="P517" i="6"/>
  <c r="P1068" i="6"/>
  <c r="P1393" i="6"/>
  <c r="K1515" i="12"/>
  <c r="J1515" i="12"/>
  <c r="I1515" i="12"/>
  <c r="H1515" i="12"/>
  <c r="C1515" i="12"/>
  <c r="Z1514" i="12"/>
  <c r="AA1514" i="12" s="1"/>
  <c r="I481" i="9"/>
  <c r="Y1658" i="12" s="1"/>
  <c r="I488" i="9"/>
  <c r="I122" i="9"/>
  <c r="G1514" i="12"/>
  <c r="W1514" i="12" s="1"/>
  <c r="F1514" i="12"/>
  <c r="V1514" i="12" s="1"/>
  <c r="E1514" i="12"/>
  <c r="U1514" i="12" s="1"/>
  <c r="D1514" i="12"/>
  <c r="T1514" i="12" s="1"/>
  <c r="Q52" i="6"/>
  <c r="Q1090" i="6"/>
  <c r="O1510" i="12" s="1"/>
  <c r="Q19" i="6"/>
  <c r="O17" i="12" s="1"/>
  <c r="P52" i="6"/>
  <c r="P1090" i="6"/>
  <c r="P19" i="6"/>
  <c r="K1514" i="12"/>
  <c r="J1514" i="12"/>
  <c r="I1514" i="12"/>
  <c r="H1514" i="12"/>
  <c r="C1514" i="12"/>
  <c r="Z1513" i="12"/>
  <c r="AA1513" i="12" s="1"/>
  <c r="I692" i="9"/>
  <c r="I1123" i="9"/>
  <c r="Y858" i="12" s="1"/>
  <c r="X1513" i="12"/>
  <c r="G1513" i="12"/>
  <c r="W1513" i="12" s="1"/>
  <c r="F1513" i="12"/>
  <c r="V1513" i="12" s="1"/>
  <c r="E1513" i="12"/>
  <c r="U1513" i="12" s="1"/>
  <c r="D1513" i="12"/>
  <c r="T1513" i="12" s="1"/>
  <c r="Q714" i="6"/>
  <c r="Q1358" i="6"/>
  <c r="P714" i="6"/>
  <c r="P1358" i="6"/>
  <c r="N1379" i="12" s="1"/>
  <c r="K1513" i="12"/>
  <c r="J1513" i="12"/>
  <c r="I1513" i="12"/>
  <c r="H1513" i="12"/>
  <c r="C1513" i="12"/>
  <c r="Z1512" i="12"/>
  <c r="AA1512" i="12" s="1"/>
  <c r="I1153" i="9"/>
  <c r="Y1551" i="12" s="1"/>
  <c r="X1512" i="12"/>
  <c r="G1512" i="12"/>
  <c r="W1512" i="12" s="1"/>
  <c r="F1512" i="12"/>
  <c r="V1512" i="12" s="1"/>
  <c r="E1512" i="12"/>
  <c r="U1512" i="12" s="1"/>
  <c r="D1512" i="12"/>
  <c r="T1512" i="12" s="1"/>
  <c r="Q1369" i="6"/>
  <c r="Q692" i="6"/>
  <c r="Q1514" i="6"/>
  <c r="Q890" i="6"/>
  <c r="O1465" i="12" s="1"/>
  <c r="P1369" i="6"/>
  <c r="P724" i="6"/>
  <c r="P721" i="6"/>
  <c r="N1271" i="12" s="1"/>
  <c r="P1134" i="6"/>
  <c r="P692" i="6"/>
  <c r="P1514" i="6"/>
  <c r="P890" i="6"/>
  <c r="K1512" i="12"/>
  <c r="J1512" i="12"/>
  <c r="I1512" i="12"/>
  <c r="H1512" i="12"/>
  <c r="C1512" i="12"/>
  <c r="Z1511" i="12"/>
  <c r="AA1511" i="12" s="1"/>
  <c r="I554" i="9"/>
  <c r="Y1511" i="12"/>
  <c r="X1511" i="12"/>
  <c r="G1511" i="12"/>
  <c r="W1511" i="12" s="1"/>
  <c r="F1511" i="12"/>
  <c r="V1511" i="12" s="1"/>
  <c r="E1511" i="12"/>
  <c r="U1511" i="12" s="1"/>
  <c r="D1511" i="12"/>
  <c r="T1511" i="12" s="1"/>
  <c r="R1511" i="12"/>
  <c r="Q1098" i="6"/>
  <c r="Q852" i="6"/>
  <c r="O146" i="12" s="1"/>
  <c r="Q1324" i="6"/>
  <c r="O235" i="12"/>
  <c r="P1098" i="6"/>
  <c r="P852" i="6"/>
  <c r="P1324" i="6"/>
  <c r="P150" i="6"/>
  <c r="P148" i="6"/>
  <c r="P1319" i="6"/>
  <c r="P1312" i="6"/>
  <c r="N406" i="12" s="1"/>
  <c r="K1511" i="12"/>
  <c r="J1511" i="12"/>
  <c r="I1511" i="12"/>
  <c r="H1511" i="12"/>
  <c r="C1511" i="12"/>
  <c r="Z1510" i="12"/>
  <c r="AA1510" i="12" s="1"/>
  <c r="I547" i="9"/>
  <c r="I553" i="9"/>
  <c r="I1101" i="9"/>
  <c r="X1510" i="12"/>
  <c r="G1510" i="12"/>
  <c r="W1510" i="12" s="1"/>
  <c r="F1510" i="12"/>
  <c r="V1510" i="12" s="1"/>
  <c r="E1510" i="12"/>
  <c r="U1510" i="12" s="1"/>
  <c r="D1510" i="12"/>
  <c r="T1510" i="12" s="1"/>
  <c r="Q858" i="6"/>
  <c r="Q849" i="6"/>
  <c r="O79" i="12" s="1"/>
  <c r="P858" i="6"/>
  <c r="N1027" i="12" s="1"/>
  <c r="P849" i="6"/>
  <c r="K1510" i="12"/>
  <c r="J1510" i="12"/>
  <c r="I1510" i="12"/>
  <c r="H1510" i="12"/>
  <c r="C1510" i="12"/>
  <c r="Z1509" i="12"/>
  <c r="AA1509" i="12" s="1"/>
  <c r="I1280" i="9"/>
  <c r="I656" i="9"/>
  <c r="Y994" i="12" s="1"/>
  <c r="G1509" i="12"/>
  <c r="W1509" i="12" s="1"/>
  <c r="F1509" i="12"/>
  <c r="V1509" i="12" s="1"/>
  <c r="E1509" i="12"/>
  <c r="U1509" i="12" s="1"/>
  <c r="D1509" i="12"/>
  <c r="T1509" i="12" s="1"/>
  <c r="Q1443" i="6"/>
  <c r="Q710" i="6"/>
  <c r="Q486" i="6"/>
  <c r="P1443" i="6"/>
  <c r="P710" i="6"/>
  <c r="P486" i="6"/>
  <c r="K1509" i="12"/>
  <c r="J1509" i="12"/>
  <c r="I1509" i="12"/>
  <c r="H1509" i="12"/>
  <c r="C1509" i="12"/>
  <c r="Z1508" i="12"/>
  <c r="AA1508" i="12" s="1"/>
  <c r="I1022" i="9"/>
  <c r="I1021" i="9"/>
  <c r="I605" i="9"/>
  <c r="Y1455" i="12" s="1"/>
  <c r="X1508" i="12"/>
  <c r="G1508" i="12"/>
  <c r="W1508" i="12" s="1"/>
  <c r="F1508" i="12"/>
  <c r="V1508" i="12" s="1"/>
  <c r="E1508" i="12"/>
  <c r="U1508" i="12" s="1"/>
  <c r="D1508" i="12"/>
  <c r="T1508" i="12" s="1"/>
  <c r="R391" i="12"/>
  <c r="Q1289" i="6"/>
  <c r="Q1287" i="6"/>
  <c r="O389" i="12" s="1"/>
  <c r="Q453" i="6"/>
  <c r="Q203" i="6"/>
  <c r="O801" i="12" s="1"/>
  <c r="Q1109" i="6"/>
  <c r="O1504" i="12" s="1"/>
  <c r="P1287" i="6"/>
  <c r="P453" i="6"/>
  <c r="P203" i="6"/>
  <c r="P1109" i="6"/>
  <c r="K1508" i="12"/>
  <c r="J1508" i="12"/>
  <c r="I1508" i="12"/>
  <c r="H1508" i="12"/>
  <c r="C1508" i="12"/>
  <c r="Z1507" i="12"/>
  <c r="AA1507" i="12" s="1"/>
  <c r="I679" i="9"/>
  <c r="X1507" i="12"/>
  <c r="G1507" i="12"/>
  <c r="W1507" i="12" s="1"/>
  <c r="F1507" i="12"/>
  <c r="V1507" i="12" s="1"/>
  <c r="E1507" i="12"/>
  <c r="U1507" i="12" s="1"/>
  <c r="D1507" i="12"/>
  <c r="T1507" i="12" s="1"/>
  <c r="Q864" i="12"/>
  <c r="Q1526" i="6"/>
  <c r="Q340" i="6"/>
  <c r="Q1525" i="6"/>
  <c r="O1691" i="12" s="1"/>
  <c r="P1526" i="6"/>
  <c r="P340" i="6"/>
  <c r="P1525" i="6"/>
  <c r="K1507" i="12"/>
  <c r="J1507" i="12"/>
  <c r="I1507" i="12"/>
  <c r="H1507" i="12"/>
  <c r="C1507" i="12"/>
  <c r="Z1506" i="12"/>
  <c r="AA1506" i="12" s="1"/>
  <c r="I862" i="9"/>
  <c r="Y86" i="12" s="1"/>
  <c r="I860" i="9"/>
  <c r="X1506" i="12"/>
  <c r="G1506" i="12"/>
  <c r="W1506" i="12" s="1"/>
  <c r="F1506" i="12"/>
  <c r="V1506" i="12" s="1"/>
  <c r="E1506" i="12"/>
  <c r="U1506" i="12" s="1"/>
  <c r="D1506" i="12"/>
  <c r="T1506" i="12" s="1"/>
  <c r="Q1189" i="6"/>
  <c r="O663" i="12" s="1"/>
  <c r="Q1190" i="6"/>
  <c r="O353" i="12" s="1"/>
  <c r="Q1191" i="6"/>
  <c r="O1146" i="12" s="1"/>
  <c r="Q337" i="6"/>
  <c r="O1197" i="12" s="1"/>
  <c r="P1189" i="6"/>
  <c r="P1190" i="6"/>
  <c r="N353" i="12" s="1"/>
  <c r="P1191" i="6"/>
  <c r="P337" i="6"/>
  <c r="K1506" i="12"/>
  <c r="J1506" i="12"/>
  <c r="I1506" i="12"/>
  <c r="H1506" i="12"/>
  <c r="C1506" i="12"/>
  <c r="Z1505" i="12"/>
  <c r="AA1505" i="12" s="1"/>
  <c r="Y1505" i="12"/>
  <c r="X1505" i="12"/>
  <c r="G1505" i="12"/>
  <c r="W1505" i="12" s="1"/>
  <c r="F1505" i="12"/>
  <c r="V1505" i="12" s="1"/>
  <c r="E1505" i="12"/>
  <c r="U1505" i="12" s="1"/>
  <c r="D1505" i="12"/>
  <c r="T1505" i="12" s="1"/>
  <c r="Q873" i="12"/>
  <c r="P648" i="12"/>
  <c r="Q857" i="6"/>
  <c r="Q536" i="6"/>
  <c r="O1667" i="12" s="1"/>
  <c r="Q970" i="6"/>
  <c r="O1095" i="12" s="1"/>
  <c r="P857" i="6"/>
  <c r="P536" i="6"/>
  <c r="N1115" i="12" s="1"/>
  <c r="P970" i="6"/>
  <c r="P1305" i="6"/>
  <c r="P1303" i="6"/>
  <c r="N405" i="12" s="1"/>
  <c r="K1505" i="12"/>
  <c r="J1505" i="12"/>
  <c r="I1505" i="12"/>
  <c r="H1505" i="12"/>
  <c r="C1505" i="12"/>
  <c r="Z1504" i="12"/>
  <c r="AA1504" i="12" s="1"/>
  <c r="I689" i="9"/>
  <c r="Y849" i="12" s="1"/>
  <c r="I1121" i="9"/>
  <c r="X1504" i="12"/>
  <c r="G1504" i="12"/>
  <c r="W1504" i="12" s="1"/>
  <c r="F1504" i="12"/>
  <c r="V1504" i="12" s="1"/>
  <c r="E1504" i="12"/>
  <c r="U1504" i="12" s="1"/>
  <c r="D1504" i="12"/>
  <c r="T1504" i="12" s="1"/>
  <c r="Q16" i="6"/>
  <c r="Q908" i="6"/>
  <c r="Q194" i="6"/>
  <c r="O1295" i="12" s="1"/>
  <c r="Q1360" i="6"/>
  <c r="Q1357" i="6"/>
  <c r="P16" i="6"/>
  <c r="P908" i="6"/>
  <c r="P194" i="6"/>
  <c r="P1360" i="6"/>
  <c r="P1357" i="6"/>
  <c r="K1504" i="12"/>
  <c r="J1504" i="12"/>
  <c r="I1504" i="12"/>
  <c r="H1504" i="12"/>
  <c r="C1504" i="12"/>
  <c r="Z1503" i="12"/>
  <c r="AA1503" i="12" s="1"/>
  <c r="I300" i="9"/>
  <c r="X1503" i="12"/>
  <c r="G1503" i="12"/>
  <c r="W1503" i="12" s="1"/>
  <c r="F1503" i="12"/>
  <c r="V1503" i="12" s="1"/>
  <c r="E1503" i="12"/>
  <c r="U1503" i="12" s="1"/>
  <c r="D1503" i="12"/>
  <c r="T1503" i="12" s="1"/>
  <c r="Q1353" i="6"/>
  <c r="O1215" i="12" s="1"/>
  <c r="Q254" i="6"/>
  <c r="Q283" i="6"/>
  <c r="P1353" i="6"/>
  <c r="P254" i="6"/>
  <c r="P283" i="6"/>
  <c r="K1503" i="12"/>
  <c r="J1503" i="12"/>
  <c r="I1503" i="12"/>
  <c r="H1503" i="12"/>
  <c r="C1503" i="12"/>
  <c r="Z1502" i="12"/>
  <c r="AA1502" i="12" s="1"/>
  <c r="I347" i="9"/>
  <c r="I358" i="9"/>
  <c r="X1502" i="12"/>
  <c r="G1502" i="12"/>
  <c r="W1502" i="12" s="1"/>
  <c r="F1502" i="12"/>
  <c r="V1502" i="12" s="1"/>
  <c r="E1502" i="12"/>
  <c r="U1502" i="12" s="1"/>
  <c r="D1502" i="12"/>
  <c r="T1502" i="12" s="1"/>
  <c r="Q196" i="6"/>
  <c r="Q355" i="6"/>
  <c r="O1429" i="12" s="1"/>
  <c r="Q61" i="6"/>
  <c r="Q419" i="6"/>
  <c r="O939" i="12" s="1"/>
  <c r="P196" i="6"/>
  <c r="P61" i="6"/>
  <c r="N731" i="12" s="1"/>
  <c r="P419" i="6"/>
  <c r="K1502" i="12"/>
  <c r="J1502" i="12"/>
  <c r="I1502" i="12"/>
  <c r="H1502" i="12"/>
  <c r="C1502" i="12"/>
  <c r="Z1501" i="12"/>
  <c r="AA1501" i="12" s="1"/>
  <c r="I314" i="9"/>
  <c r="I326" i="9"/>
  <c r="X1165" i="12"/>
  <c r="X1501" i="12"/>
  <c r="G1501" i="12"/>
  <c r="W1501" i="12" s="1"/>
  <c r="F1501" i="12"/>
  <c r="V1501" i="12" s="1"/>
  <c r="E1501" i="12"/>
  <c r="U1501" i="12" s="1"/>
  <c r="D1501" i="12"/>
  <c r="T1501" i="12" s="1"/>
  <c r="Q1069" i="6"/>
  <c r="O266" i="12" s="1"/>
  <c r="Q661" i="6"/>
  <c r="Q449" i="6"/>
  <c r="Q1314" i="6"/>
  <c r="O408" i="12" s="1"/>
  <c r="P1069" i="6"/>
  <c r="N266" i="12" s="1"/>
  <c r="P661" i="6"/>
  <c r="P449" i="6"/>
  <c r="K1501" i="12"/>
  <c r="J1501" i="12"/>
  <c r="I1501" i="12"/>
  <c r="H1501" i="12"/>
  <c r="C1501" i="12"/>
  <c r="Z1500" i="12"/>
  <c r="AA1500" i="12" s="1"/>
  <c r="I471" i="9"/>
  <c r="Y1118" i="12" s="1"/>
  <c r="I478" i="9"/>
  <c r="I997" i="9"/>
  <c r="Y1500" i="12"/>
  <c r="X1500" i="12"/>
  <c r="G1500" i="12"/>
  <c r="W1500" i="12" s="1"/>
  <c r="F1500" i="12"/>
  <c r="V1500" i="12" s="1"/>
  <c r="E1500" i="12"/>
  <c r="U1500" i="12" s="1"/>
  <c r="D1500" i="12"/>
  <c r="T1500" i="12" s="1"/>
  <c r="Q1087" i="6"/>
  <c r="Q1286" i="6"/>
  <c r="Q525" i="6"/>
  <c r="O955" i="12" s="1"/>
  <c r="P1087" i="6"/>
  <c r="P1286" i="6"/>
  <c r="P525" i="6"/>
  <c r="K1500" i="12"/>
  <c r="J1500" i="12"/>
  <c r="I1500" i="12"/>
  <c r="H1500" i="12"/>
  <c r="C1500" i="12"/>
  <c r="Z1499" i="12"/>
  <c r="AA1499" i="12" s="1"/>
  <c r="I1362" i="9"/>
  <c r="I1354" i="9"/>
  <c r="X1499" i="12"/>
  <c r="G1499" i="12"/>
  <c r="W1499" i="12" s="1"/>
  <c r="F1499" i="12"/>
  <c r="V1499" i="12" s="1"/>
  <c r="E1499" i="12"/>
  <c r="U1499" i="12" s="1"/>
  <c r="D1499" i="12"/>
  <c r="T1499" i="12" s="1"/>
  <c r="Q1489" i="6"/>
  <c r="Q975" i="6"/>
  <c r="Q788" i="6"/>
  <c r="P1489" i="6"/>
  <c r="P975" i="6"/>
  <c r="P788" i="6"/>
  <c r="M1499" i="12"/>
  <c r="K1499" i="12"/>
  <c r="J1499" i="12"/>
  <c r="I1499" i="12"/>
  <c r="H1499" i="12"/>
  <c r="C1499" i="12"/>
  <c r="Z1498" i="12"/>
  <c r="AA1498" i="12" s="1"/>
  <c r="I464" i="9"/>
  <c r="Y1672" i="12" s="1"/>
  <c r="X1318" i="12"/>
  <c r="G1498" i="12"/>
  <c r="W1498" i="12" s="1"/>
  <c r="F1498" i="12"/>
  <c r="V1498" i="12" s="1"/>
  <c r="E1498" i="12"/>
  <c r="U1498" i="12" s="1"/>
  <c r="D1498" i="12"/>
  <c r="T1498" i="12" s="1"/>
  <c r="Q1014" i="6"/>
  <c r="Q945" i="6"/>
  <c r="P1014" i="6"/>
  <c r="P945" i="6"/>
  <c r="K1498" i="12"/>
  <c r="J1498" i="12"/>
  <c r="I1498" i="12"/>
  <c r="H1498" i="12"/>
  <c r="C1498" i="12"/>
  <c r="Z1497" i="12"/>
  <c r="AA1497" i="12" s="1"/>
  <c r="I461" i="9"/>
  <c r="I468" i="9"/>
  <c r="Y1643" i="12" s="1"/>
  <c r="I1369" i="9"/>
  <c r="Y1497" i="12" s="1"/>
  <c r="X1497" i="12"/>
  <c r="G1497" i="12"/>
  <c r="W1497" i="12" s="1"/>
  <c r="F1497" i="12"/>
  <c r="V1497" i="12" s="1"/>
  <c r="E1497" i="12"/>
  <c r="U1497" i="12" s="1"/>
  <c r="D1497" i="12"/>
  <c r="T1497" i="12" s="1"/>
  <c r="R1207" i="12"/>
  <c r="Q865" i="6"/>
  <c r="O1030" i="12" s="1"/>
  <c r="Q837" i="6"/>
  <c r="O98" i="12" s="1"/>
  <c r="Q856" i="6"/>
  <c r="Q1504" i="6"/>
  <c r="P865" i="6"/>
  <c r="P837" i="6"/>
  <c r="N98" i="12" s="1"/>
  <c r="P856" i="6"/>
  <c r="P1504" i="6"/>
  <c r="K1497" i="12"/>
  <c r="J1497" i="12"/>
  <c r="I1497" i="12"/>
  <c r="H1497" i="12"/>
  <c r="C1497" i="12"/>
  <c r="Z1496" i="12"/>
  <c r="AA1496" i="12" s="1"/>
  <c r="I319" i="9"/>
  <c r="I330" i="9"/>
  <c r="Y1540" i="12" s="1"/>
  <c r="I74" i="9"/>
  <c r="X1496" i="12"/>
  <c r="G1496" i="12"/>
  <c r="W1496" i="12" s="1"/>
  <c r="F1496" i="12"/>
  <c r="V1496" i="12" s="1"/>
  <c r="E1496" i="12"/>
  <c r="U1496" i="12" s="1"/>
  <c r="D1496" i="12"/>
  <c r="T1496" i="12" s="1"/>
  <c r="Q885" i="6"/>
  <c r="Q295" i="6"/>
  <c r="O790" i="12" s="1"/>
  <c r="P885" i="6"/>
  <c r="P295" i="6"/>
  <c r="K1496" i="12"/>
  <c r="J1496" i="12"/>
  <c r="I1496" i="12"/>
  <c r="H1496" i="12"/>
  <c r="C1496" i="12"/>
  <c r="Z1495" i="12"/>
  <c r="AA1495" i="12" s="1"/>
  <c r="I514" i="9"/>
  <c r="Y891" i="12" s="1"/>
  <c r="Y1495" i="12"/>
  <c r="X1495" i="12"/>
  <c r="G1495" i="12"/>
  <c r="W1495" i="12" s="1"/>
  <c r="F1495" i="12"/>
  <c r="V1495" i="12" s="1"/>
  <c r="E1495" i="12"/>
  <c r="U1495" i="12" s="1"/>
  <c r="D1495" i="12"/>
  <c r="T1495" i="12" s="1"/>
  <c r="Q183" i="6"/>
  <c r="O1363" i="12" s="1"/>
  <c r="Q704" i="6"/>
  <c r="Q31" i="6"/>
  <c r="O1656" i="12" s="1"/>
  <c r="Q146" i="6"/>
  <c r="Q981" i="6"/>
  <c r="P183" i="6"/>
  <c r="P704" i="6"/>
  <c r="P31" i="6"/>
  <c r="P146" i="6"/>
  <c r="P981" i="6"/>
  <c r="K1495" i="12"/>
  <c r="J1495" i="12"/>
  <c r="I1495" i="12"/>
  <c r="H1495" i="12"/>
  <c r="C1495" i="12"/>
  <c r="Z1494" i="12"/>
  <c r="AA1494" i="12" s="1"/>
  <c r="I448" i="9"/>
  <c r="Y1227" i="12" s="1"/>
  <c r="Y1494" i="12"/>
  <c r="X1494" i="12"/>
  <c r="G1494" i="12"/>
  <c r="W1494" i="12" s="1"/>
  <c r="F1494" i="12"/>
  <c r="V1494" i="12" s="1"/>
  <c r="E1494" i="12"/>
  <c r="U1494" i="12" s="1"/>
  <c r="D1494" i="12"/>
  <c r="T1494" i="12" s="1"/>
  <c r="S1494" i="12"/>
  <c r="R1494" i="12"/>
  <c r="Q1494" i="12"/>
  <c r="P1494" i="12"/>
  <c r="O1494" i="12"/>
  <c r="N1494" i="12"/>
  <c r="M1494" i="12"/>
  <c r="L1494" i="12"/>
  <c r="K1494" i="12"/>
  <c r="J1494" i="12"/>
  <c r="I1494" i="12"/>
  <c r="H1494" i="12"/>
  <c r="C1494" i="12"/>
  <c r="Z1493" i="12"/>
  <c r="AA1493" i="12" s="1"/>
  <c r="I250" i="9"/>
  <c r="I262" i="9"/>
  <c r="I54" i="9"/>
  <c r="X1187" i="12"/>
  <c r="X1493" i="12"/>
  <c r="G1493" i="12"/>
  <c r="W1493" i="12" s="1"/>
  <c r="F1493" i="12"/>
  <c r="V1493" i="12" s="1"/>
  <c r="E1493" i="12"/>
  <c r="U1493" i="12" s="1"/>
  <c r="D1493" i="12"/>
  <c r="T1493" i="12" s="1"/>
  <c r="Q1066" i="6"/>
  <c r="Q17" i="6"/>
  <c r="Q159" i="6"/>
  <c r="O970" i="12" s="1"/>
  <c r="P328" i="6"/>
  <c r="P1066" i="6"/>
  <c r="P17" i="6"/>
  <c r="P159" i="6"/>
  <c r="N970" i="12" s="1"/>
  <c r="K1493" i="12"/>
  <c r="J1493" i="12"/>
  <c r="I1493" i="12"/>
  <c r="H1493" i="12"/>
  <c r="C1493" i="12"/>
  <c r="Z1492" i="12"/>
  <c r="AA1492" i="12" s="1"/>
  <c r="I429" i="9"/>
  <c r="I437" i="9"/>
  <c r="Y1663" i="12" s="1"/>
  <c r="I968" i="9"/>
  <c r="Y1665" i="12" s="1"/>
  <c r="X1492" i="12"/>
  <c r="G1492" i="12"/>
  <c r="W1492" i="12" s="1"/>
  <c r="F1492" i="12"/>
  <c r="V1492" i="12" s="1"/>
  <c r="E1492" i="12"/>
  <c r="U1492" i="12" s="1"/>
  <c r="D1492" i="12"/>
  <c r="T1492" i="12" s="1"/>
  <c r="Q868" i="6"/>
  <c r="Q1080" i="6"/>
  <c r="P868" i="6"/>
  <c r="P1080" i="6"/>
  <c r="K1492" i="12"/>
  <c r="J1492" i="12"/>
  <c r="I1492" i="12"/>
  <c r="H1492" i="12"/>
  <c r="C1492" i="12"/>
  <c r="Z1491" i="12"/>
  <c r="AA1491" i="12" s="1"/>
  <c r="I1013" i="9"/>
  <c r="I1012" i="9"/>
  <c r="I272" i="9"/>
  <c r="X1491" i="12"/>
  <c r="G1491" i="12"/>
  <c r="W1491" i="12" s="1"/>
  <c r="F1491" i="12"/>
  <c r="V1491" i="12" s="1"/>
  <c r="E1491" i="12"/>
  <c r="U1491" i="12" s="1"/>
  <c r="D1491" i="12"/>
  <c r="T1491" i="12" s="1"/>
  <c r="Q1281" i="6"/>
  <c r="Q1285" i="6"/>
  <c r="Q26" i="6"/>
  <c r="Q41" i="6"/>
  <c r="O1432" i="12" s="1"/>
  <c r="P1281" i="6"/>
  <c r="P1285" i="6"/>
  <c r="P26" i="6"/>
  <c r="P41" i="6"/>
  <c r="K1491" i="12"/>
  <c r="J1491" i="12"/>
  <c r="I1491" i="12"/>
  <c r="H1491" i="12"/>
  <c r="C1491" i="12"/>
  <c r="Z1490" i="12"/>
  <c r="AA1490" i="12" s="1"/>
  <c r="I1377" i="9"/>
  <c r="X1490" i="12"/>
  <c r="G1490" i="12"/>
  <c r="W1490" i="12" s="1"/>
  <c r="F1490" i="12"/>
  <c r="V1490" i="12" s="1"/>
  <c r="E1490" i="12"/>
  <c r="U1490" i="12" s="1"/>
  <c r="D1490" i="12"/>
  <c r="T1490" i="12" s="1"/>
  <c r="P1001" i="12"/>
  <c r="Q68" i="6"/>
  <c r="O1305" i="12" s="1"/>
  <c r="Q1498" i="6"/>
  <c r="Q1496" i="6"/>
  <c r="P68" i="6"/>
  <c r="N668" i="12" s="1"/>
  <c r="P1498" i="6"/>
  <c r="P1496" i="6"/>
  <c r="K1490" i="12"/>
  <c r="J1490" i="12"/>
  <c r="I1490" i="12"/>
  <c r="H1490" i="12"/>
  <c r="C1490" i="12"/>
  <c r="Z1489" i="12"/>
  <c r="AA1489" i="12" s="1"/>
  <c r="I1597" i="9"/>
  <c r="I1588" i="9"/>
  <c r="Y853" i="12" s="1"/>
  <c r="I397" i="9"/>
  <c r="X1489" i="12"/>
  <c r="G1489" i="12"/>
  <c r="W1489" i="12" s="1"/>
  <c r="F1489" i="12"/>
  <c r="V1489" i="12" s="1"/>
  <c r="E1489" i="12"/>
  <c r="U1489" i="12" s="1"/>
  <c r="D1489" i="12"/>
  <c r="T1489" i="12" s="1"/>
  <c r="Q382" i="6"/>
  <c r="O1031" i="12" s="1"/>
  <c r="Q404" i="6"/>
  <c r="O1248" i="12" s="1"/>
  <c r="Q42" i="6"/>
  <c r="O656" i="12" s="1"/>
  <c r="P382" i="6"/>
  <c r="P404" i="6"/>
  <c r="P42" i="6"/>
  <c r="K1489" i="12"/>
  <c r="J1489" i="12"/>
  <c r="I1489" i="12"/>
  <c r="H1489" i="12"/>
  <c r="C1489" i="12"/>
  <c r="Z1488" i="12"/>
  <c r="AA1488" i="12" s="1"/>
  <c r="I1504" i="9"/>
  <c r="I1495" i="9"/>
  <c r="Y522" i="12" s="1"/>
  <c r="X1488" i="12"/>
  <c r="G1488" i="12"/>
  <c r="W1488" i="12" s="1"/>
  <c r="F1488" i="12"/>
  <c r="V1488" i="12" s="1"/>
  <c r="E1488" i="12"/>
  <c r="U1488" i="12" s="1"/>
  <c r="D1488" i="12"/>
  <c r="T1488" i="12" s="1"/>
  <c r="Q1622" i="6"/>
  <c r="Q441" i="6"/>
  <c r="O1053" i="12" s="1"/>
  <c r="P1622" i="6"/>
  <c r="P1611" i="6"/>
  <c r="P1606" i="6"/>
  <c r="P441" i="6"/>
  <c r="K1488" i="12"/>
  <c r="J1488" i="12"/>
  <c r="I1488" i="12"/>
  <c r="H1488" i="12"/>
  <c r="C1488" i="12"/>
  <c r="Z1487" i="12"/>
  <c r="AA1487" i="12" s="1"/>
  <c r="Y1487" i="12"/>
  <c r="X1487" i="12"/>
  <c r="G1487" i="12"/>
  <c r="W1487" i="12" s="1"/>
  <c r="F1487" i="12"/>
  <c r="V1487" i="12" s="1"/>
  <c r="E1487" i="12"/>
  <c r="U1487" i="12" s="1"/>
  <c r="D1487" i="12"/>
  <c r="T1487" i="12" s="1"/>
  <c r="S1487" i="12"/>
  <c r="R1487" i="12"/>
  <c r="Q1487" i="12"/>
  <c r="P1487" i="12"/>
  <c r="O1487" i="12"/>
  <c r="N1487" i="12"/>
  <c r="M1487" i="12"/>
  <c r="L1487" i="12"/>
  <c r="K1487" i="12"/>
  <c r="J1487" i="12"/>
  <c r="I1487" i="12"/>
  <c r="H1487" i="12"/>
  <c r="C1487" i="12"/>
  <c r="Z1486" i="12"/>
  <c r="AA1486" i="12" s="1"/>
  <c r="I1309" i="9"/>
  <c r="Y1486" i="12"/>
  <c r="X1486" i="12"/>
  <c r="G1486" i="12"/>
  <c r="W1486" i="12" s="1"/>
  <c r="F1486" i="12"/>
  <c r="V1486" i="12" s="1"/>
  <c r="E1486" i="12"/>
  <c r="U1486" i="12" s="1"/>
  <c r="D1486" i="12"/>
  <c r="T1486" i="12" s="1"/>
  <c r="R1444" i="12"/>
  <c r="P324" i="6"/>
  <c r="K1486" i="12"/>
  <c r="J1486" i="12"/>
  <c r="I1486" i="12"/>
  <c r="H1486" i="12"/>
  <c r="C1486" i="12"/>
  <c r="Z1485" i="12"/>
  <c r="AA1485" i="12" s="1"/>
  <c r="I1005" i="9"/>
  <c r="I1004" i="9"/>
  <c r="I270" i="9"/>
  <c r="Y915" i="12" s="1"/>
  <c r="X1485" i="12"/>
  <c r="G1485" i="12"/>
  <c r="W1485" i="12" s="1"/>
  <c r="F1485" i="12"/>
  <c r="V1485" i="12" s="1"/>
  <c r="E1485" i="12"/>
  <c r="U1485" i="12" s="1"/>
  <c r="D1485" i="12"/>
  <c r="T1485" i="12" s="1"/>
  <c r="Q1275" i="6"/>
  <c r="O1534" i="12" s="1"/>
  <c r="Q513" i="6"/>
  <c r="O1145" i="12" s="1"/>
  <c r="P1275" i="6"/>
  <c r="P513" i="6"/>
  <c r="K1485" i="12"/>
  <c r="J1485" i="12"/>
  <c r="I1485" i="12"/>
  <c r="H1485" i="12"/>
  <c r="C1485" i="12"/>
  <c r="Z1484" i="12"/>
  <c r="AA1484" i="12" s="1"/>
  <c r="I817" i="9"/>
  <c r="I813" i="9"/>
  <c r="Y142" i="12" s="1"/>
  <c r="X1484" i="12"/>
  <c r="G1484" i="12"/>
  <c r="W1484" i="12" s="1"/>
  <c r="F1484" i="12"/>
  <c r="V1484" i="12" s="1"/>
  <c r="E1484" i="12"/>
  <c r="U1484" i="12" s="1"/>
  <c r="D1484" i="12"/>
  <c r="T1484" i="12" s="1"/>
  <c r="Q1166" i="6"/>
  <c r="Q1164" i="6"/>
  <c r="O318" i="12" s="1"/>
  <c r="Q613" i="6"/>
  <c r="O998" i="12" s="1"/>
  <c r="Q545" i="6"/>
  <c r="O997" i="12" s="1"/>
  <c r="P1166" i="6"/>
  <c r="P1164" i="6"/>
  <c r="P613" i="6"/>
  <c r="P545" i="6"/>
  <c r="K1484" i="12"/>
  <c r="J1484" i="12"/>
  <c r="I1484" i="12"/>
  <c r="H1484" i="12"/>
  <c r="C1484" i="12"/>
  <c r="Z1483" i="12"/>
  <c r="AA1483" i="12" s="1"/>
  <c r="I727" i="9"/>
  <c r="Y838" i="12" s="1"/>
  <c r="I528" i="9"/>
  <c r="X1483" i="12"/>
  <c r="G1483" i="12"/>
  <c r="W1483" i="12" s="1"/>
  <c r="F1483" i="12"/>
  <c r="V1483" i="12" s="1"/>
  <c r="E1483" i="12"/>
  <c r="U1483" i="12" s="1"/>
  <c r="D1483" i="12"/>
  <c r="T1483" i="12" s="1"/>
  <c r="Q1270" i="12"/>
  <c r="Q664" i="6"/>
  <c r="P664" i="6"/>
  <c r="M1483" i="12"/>
  <c r="K1483" i="12"/>
  <c r="J1483" i="12"/>
  <c r="I1483" i="12"/>
  <c r="H1483" i="12"/>
  <c r="C1483" i="12"/>
  <c r="Z1482" i="12"/>
  <c r="AA1482" i="12" s="1"/>
  <c r="I376" i="9"/>
  <c r="I91" i="9"/>
  <c r="X1482" i="12"/>
  <c r="G1482" i="12"/>
  <c r="W1482" i="12" s="1"/>
  <c r="F1482" i="12"/>
  <c r="V1482" i="12" s="1"/>
  <c r="E1482" i="12"/>
  <c r="U1482" i="12" s="1"/>
  <c r="D1482" i="12"/>
  <c r="T1482" i="12" s="1"/>
  <c r="Q353" i="6"/>
  <c r="Q423" i="6"/>
  <c r="Q348" i="6"/>
  <c r="Q264" i="6"/>
  <c r="Q64" i="6"/>
  <c r="P353" i="6"/>
  <c r="P423" i="6"/>
  <c r="P348" i="6"/>
  <c r="N606" i="12" s="1"/>
  <c r="P264" i="6"/>
  <c r="P64" i="6"/>
  <c r="K1482" i="12"/>
  <c r="J1482" i="12"/>
  <c r="I1482" i="12"/>
  <c r="H1482" i="12"/>
  <c r="C1482" i="12"/>
  <c r="Z1481" i="12"/>
  <c r="AA1481" i="12" s="1"/>
  <c r="I768" i="9"/>
  <c r="I766" i="9"/>
  <c r="I1163" i="9"/>
  <c r="X1481" i="12"/>
  <c r="G1481" i="12"/>
  <c r="W1481" i="12" s="1"/>
  <c r="F1481" i="12"/>
  <c r="V1481" i="12" s="1"/>
  <c r="E1481" i="12"/>
  <c r="U1481" i="12" s="1"/>
  <c r="D1481" i="12"/>
  <c r="T1481" i="12" s="1"/>
  <c r="Q1135" i="6"/>
  <c r="O615" i="12" s="1"/>
  <c r="Q794" i="6"/>
  <c r="O60" i="12" s="1"/>
  <c r="Q1384" i="6"/>
  <c r="O457" i="12" s="1"/>
  <c r="Q339" i="6"/>
  <c r="O1570" i="12" s="1"/>
  <c r="Q1383" i="6"/>
  <c r="P1135" i="6"/>
  <c r="P794" i="6"/>
  <c r="P1384" i="6"/>
  <c r="P1379" i="6"/>
  <c r="P339" i="6"/>
  <c r="P1383" i="6"/>
  <c r="M1481" i="12"/>
  <c r="K1481" i="12"/>
  <c r="J1481" i="12"/>
  <c r="I1481" i="12"/>
  <c r="H1481" i="12"/>
  <c r="C1481" i="12"/>
  <c r="Z1480" i="12"/>
  <c r="AA1480" i="12" s="1"/>
  <c r="I1484" i="9"/>
  <c r="I1475" i="9"/>
  <c r="I377" i="9"/>
  <c r="X1480" i="12"/>
  <c r="G1480" i="12"/>
  <c r="W1480" i="12" s="1"/>
  <c r="F1480" i="12"/>
  <c r="V1480" i="12" s="1"/>
  <c r="E1480" i="12"/>
  <c r="U1480" i="12" s="1"/>
  <c r="D1480" i="12"/>
  <c r="T1480" i="12" s="1"/>
  <c r="S632" i="12"/>
  <c r="Q1560" i="6"/>
  <c r="Q1558" i="6"/>
  <c r="Q380" i="6"/>
  <c r="Q1072" i="6"/>
  <c r="Q1559" i="6"/>
  <c r="P1560" i="6"/>
  <c r="P1558" i="6"/>
  <c r="P380" i="6"/>
  <c r="P1072" i="6"/>
  <c r="P1559" i="6"/>
  <c r="K1480" i="12"/>
  <c r="J1480" i="12"/>
  <c r="I1480" i="12"/>
  <c r="H1480" i="12"/>
  <c r="C1480" i="12"/>
  <c r="Z1479" i="12"/>
  <c r="AA1479" i="12" s="1"/>
  <c r="I382" i="9"/>
  <c r="I367" i="9"/>
  <c r="X1479" i="12"/>
  <c r="G1479" i="12"/>
  <c r="W1479" i="12" s="1"/>
  <c r="F1479" i="12"/>
  <c r="V1479" i="12" s="1"/>
  <c r="E1479" i="12"/>
  <c r="U1479" i="12" s="1"/>
  <c r="D1479" i="12"/>
  <c r="T1479" i="12" s="1"/>
  <c r="Q62" i="6"/>
  <c r="P62" i="6"/>
  <c r="M1479" i="12"/>
  <c r="L1479" i="12"/>
  <c r="K1479" i="12"/>
  <c r="J1479" i="12"/>
  <c r="I1479" i="12"/>
  <c r="H1479" i="12"/>
  <c r="C1479" i="12"/>
  <c r="Z1478" i="12"/>
  <c r="AA1478" i="12" s="1"/>
  <c r="I1526" i="9"/>
  <c r="I1517" i="9"/>
  <c r="Y537" i="12" s="1"/>
  <c r="I710" i="9"/>
  <c r="Y1376" i="12" s="1"/>
  <c r="Y1478" i="12"/>
  <c r="X1478" i="12"/>
  <c r="G1478" i="12"/>
  <c r="W1478" i="12" s="1"/>
  <c r="F1478" i="12"/>
  <c r="V1478" i="12" s="1"/>
  <c r="E1478" i="12"/>
  <c r="U1478" i="12" s="1"/>
  <c r="D1478" i="12"/>
  <c r="T1478" i="12" s="1"/>
  <c r="Q1583" i="6"/>
  <c r="Q1587" i="6"/>
  <c r="Q1584" i="6"/>
  <c r="P1583" i="6"/>
  <c r="N594" i="12" s="1"/>
  <c r="P1587" i="6"/>
  <c r="P1584" i="6"/>
  <c r="K1478" i="12"/>
  <c r="J1478" i="12"/>
  <c r="I1478" i="12"/>
  <c r="H1478" i="12"/>
  <c r="C1478" i="12"/>
  <c r="Z1477" i="12"/>
  <c r="AA1477" i="12" s="1"/>
  <c r="I571" i="9"/>
  <c r="I576" i="9"/>
  <c r="X1317" i="12"/>
  <c r="X1477" i="12"/>
  <c r="G1477" i="12"/>
  <c r="W1477" i="12" s="1"/>
  <c r="F1477" i="12"/>
  <c r="V1477" i="12" s="1"/>
  <c r="E1477" i="12"/>
  <c r="U1477" i="12" s="1"/>
  <c r="D1477" i="12"/>
  <c r="T1477" i="12" s="1"/>
  <c r="R1096" i="12"/>
  <c r="R217" i="12"/>
  <c r="Q1102" i="6"/>
  <c r="Q356" i="6"/>
  <c r="P1102" i="6"/>
  <c r="P356" i="6"/>
  <c r="L1477" i="12"/>
  <c r="K1477" i="12"/>
  <c r="J1477" i="12"/>
  <c r="I1477" i="12"/>
  <c r="H1477" i="12"/>
  <c r="C1477" i="12"/>
  <c r="Z1476" i="12"/>
  <c r="AA1476" i="12" s="1"/>
  <c r="I60" i="9"/>
  <c r="I72" i="9"/>
  <c r="Y1467" i="12" s="1"/>
  <c r="I418" i="9"/>
  <c r="X1476" i="12"/>
  <c r="G1476" i="12"/>
  <c r="W1476" i="12" s="1"/>
  <c r="F1476" i="12"/>
  <c r="V1476" i="12" s="1"/>
  <c r="E1476" i="12"/>
  <c r="U1476" i="12" s="1"/>
  <c r="D1476" i="12"/>
  <c r="T1476" i="12" s="1"/>
  <c r="Q980" i="6"/>
  <c r="O173" i="12" s="1"/>
  <c r="Q65" i="6"/>
  <c r="O1136" i="12" s="1"/>
  <c r="P980" i="6"/>
  <c r="P65" i="6"/>
  <c r="N1136" i="12" s="1"/>
  <c r="K1476" i="12"/>
  <c r="J1476" i="12"/>
  <c r="I1476" i="12"/>
  <c r="H1476" i="12"/>
  <c r="C1476" i="12"/>
  <c r="Z1475" i="12"/>
  <c r="AA1475" i="12" s="1"/>
  <c r="I368" i="9"/>
  <c r="Y796" i="12" s="1"/>
  <c r="I921" i="9"/>
  <c r="X1475" i="12"/>
  <c r="G1475" i="12"/>
  <c r="W1475" i="12" s="1"/>
  <c r="F1475" i="12"/>
  <c r="V1475" i="12" s="1"/>
  <c r="E1475" i="12"/>
  <c r="U1475" i="12" s="1"/>
  <c r="D1475" i="12"/>
  <c r="T1475" i="12" s="1"/>
  <c r="Q224" i="6"/>
  <c r="Q524" i="6"/>
  <c r="O1694" i="12" s="1"/>
  <c r="P224" i="6"/>
  <c r="P524" i="6"/>
  <c r="K1475" i="12"/>
  <c r="J1475" i="12"/>
  <c r="I1475" i="12"/>
  <c r="H1475" i="12"/>
  <c r="C1475" i="12"/>
  <c r="Z1474" i="12"/>
  <c r="AA1474" i="12" s="1"/>
  <c r="I1655" i="9"/>
  <c r="I1644" i="9"/>
  <c r="Y1474" i="12"/>
  <c r="H1655" i="9"/>
  <c r="H1644" i="9"/>
  <c r="X1474" i="12"/>
  <c r="G1474" i="12"/>
  <c r="W1474" i="12" s="1"/>
  <c r="F1474" i="12"/>
  <c r="V1474" i="12" s="1"/>
  <c r="E1474" i="12"/>
  <c r="U1474" i="12" s="1"/>
  <c r="D1474" i="12"/>
  <c r="T1474" i="12" s="1"/>
  <c r="Q364" i="6"/>
  <c r="Q831" i="6"/>
  <c r="Q1658" i="6"/>
  <c r="Q1185" i="6"/>
  <c r="O1674" i="12" s="1"/>
  <c r="P364" i="6"/>
  <c r="P831" i="6"/>
  <c r="P1658" i="6"/>
  <c r="P1185" i="6"/>
  <c r="K1474" i="12"/>
  <c r="J1474" i="12"/>
  <c r="I1474" i="12"/>
  <c r="H1474" i="12"/>
  <c r="C1474" i="12"/>
  <c r="Z1473" i="12"/>
  <c r="AA1473" i="12" s="1"/>
  <c r="I195" i="9"/>
  <c r="I206" i="9"/>
  <c r="I442" i="9"/>
  <c r="Y1473" i="12" s="1"/>
  <c r="X1431" i="12"/>
  <c r="X1473" i="12"/>
  <c r="G1473" i="12"/>
  <c r="W1473" i="12" s="1"/>
  <c r="F1473" i="12"/>
  <c r="V1473" i="12" s="1"/>
  <c r="E1473" i="12"/>
  <c r="U1473" i="12" s="1"/>
  <c r="D1473" i="12"/>
  <c r="T1473" i="12" s="1"/>
  <c r="Q543" i="6"/>
  <c r="Q103" i="6"/>
  <c r="Q587" i="6"/>
  <c r="Q1013" i="6"/>
  <c r="P543" i="6"/>
  <c r="P711" i="6"/>
  <c r="P199" i="6"/>
  <c r="P103" i="6"/>
  <c r="P587" i="6"/>
  <c r="P1013" i="6"/>
  <c r="M1473" i="12"/>
  <c r="K1473" i="12"/>
  <c r="J1473" i="12"/>
  <c r="I1473" i="12"/>
  <c r="H1473" i="12"/>
  <c r="C1473" i="12"/>
  <c r="Z1472" i="12"/>
  <c r="AA1472" i="12" s="1"/>
  <c r="I1554" i="9"/>
  <c r="X1472" i="12"/>
  <c r="G1472" i="12"/>
  <c r="W1472" i="12" s="1"/>
  <c r="F1472" i="12"/>
  <c r="V1472" i="12" s="1"/>
  <c r="E1472" i="12"/>
  <c r="U1472" i="12" s="1"/>
  <c r="D1472" i="12"/>
  <c r="T1472" i="12" s="1"/>
  <c r="Q1606" i="6"/>
  <c r="Q1611" i="6"/>
  <c r="Q1649" i="6"/>
  <c r="Q34" i="6"/>
  <c r="O1332" i="12" s="1"/>
  <c r="Q946" i="6"/>
  <c r="P1649" i="6"/>
  <c r="P34" i="6"/>
  <c r="P946" i="6"/>
  <c r="K1472" i="12"/>
  <c r="J1472" i="12"/>
  <c r="I1472" i="12"/>
  <c r="H1472" i="12"/>
  <c r="C1472" i="12"/>
  <c r="Z1471" i="12"/>
  <c r="AA1471" i="12" s="1"/>
  <c r="I328" i="9"/>
  <c r="Y977" i="12" s="1"/>
  <c r="I339" i="9"/>
  <c r="I904" i="9"/>
  <c r="X1471" i="12"/>
  <c r="G1471" i="12"/>
  <c r="W1471" i="12" s="1"/>
  <c r="F1471" i="12"/>
  <c r="V1471" i="12" s="1"/>
  <c r="E1471" i="12"/>
  <c r="U1471" i="12" s="1"/>
  <c r="D1471" i="12"/>
  <c r="T1471" i="12" s="1"/>
  <c r="Q851" i="6"/>
  <c r="O1010" i="12" s="1"/>
  <c r="Q345" i="6"/>
  <c r="Q239" i="6"/>
  <c r="P851" i="6"/>
  <c r="N1010" i="12" s="1"/>
  <c r="P239" i="6"/>
  <c r="K1471" i="12"/>
  <c r="J1471" i="12"/>
  <c r="I1471" i="12"/>
  <c r="H1471" i="12"/>
  <c r="C1471" i="12"/>
  <c r="Z1470" i="12"/>
  <c r="AA1470" i="12" s="1"/>
  <c r="I1474" i="9"/>
  <c r="X1470" i="12"/>
  <c r="G1470" i="12"/>
  <c r="W1470" i="12" s="1"/>
  <c r="F1470" i="12"/>
  <c r="V1470" i="12" s="1"/>
  <c r="E1470" i="12"/>
  <c r="U1470" i="12" s="1"/>
  <c r="D1470" i="12"/>
  <c r="T1470" i="12" s="1"/>
  <c r="Q1557" i="6"/>
  <c r="Q1561" i="6"/>
  <c r="O578" i="12" s="1"/>
  <c r="P1557" i="6"/>
  <c r="P1561" i="6"/>
  <c r="K1470" i="12"/>
  <c r="J1470" i="12"/>
  <c r="I1470" i="12"/>
  <c r="H1470" i="12"/>
  <c r="C1470" i="12"/>
  <c r="Z1469" i="12"/>
  <c r="AA1469" i="12" s="1"/>
  <c r="I799" i="9"/>
  <c r="I218" i="9"/>
  <c r="X1469" i="12"/>
  <c r="G1469" i="12"/>
  <c r="W1469" i="12" s="1"/>
  <c r="F1469" i="12"/>
  <c r="V1469" i="12" s="1"/>
  <c r="E1469" i="12"/>
  <c r="U1469" i="12" s="1"/>
  <c r="D1469" i="12"/>
  <c r="T1469" i="12" s="1"/>
  <c r="Q733" i="6"/>
  <c r="Q153" i="6"/>
  <c r="O1601" i="12" s="1"/>
  <c r="P733" i="6"/>
  <c r="N21" i="12" s="1"/>
  <c r="P153" i="6"/>
  <c r="K1469" i="12"/>
  <c r="J1469" i="12"/>
  <c r="I1469" i="12"/>
  <c r="H1469" i="12"/>
  <c r="C1469" i="12"/>
  <c r="Z1468" i="12"/>
  <c r="AA1468" i="12" s="1"/>
  <c r="I559" i="9"/>
  <c r="Y1555" i="12" s="1"/>
  <c r="I564" i="9"/>
  <c r="I1037" i="9"/>
  <c r="X1468" i="12"/>
  <c r="G1468" i="12"/>
  <c r="W1468" i="12" s="1"/>
  <c r="F1468" i="12"/>
  <c r="V1468" i="12" s="1"/>
  <c r="E1468" i="12"/>
  <c r="U1468" i="12" s="1"/>
  <c r="D1468" i="12"/>
  <c r="T1468" i="12" s="1"/>
  <c r="Q1099" i="6"/>
  <c r="Q642" i="6"/>
  <c r="P1099" i="6"/>
  <c r="K1468" i="12"/>
  <c r="J1468" i="12"/>
  <c r="I1468" i="12"/>
  <c r="H1468" i="12"/>
  <c r="C1468" i="12"/>
  <c r="Z1467" i="12"/>
  <c r="AA1467" i="12" s="1"/>
  <c r="I307" i="9"/>
  <c r="X1467" i="12"/>
  <c r="G1467" i="12"/>
  <c r="W1467" i="12" s="1"/>
  <c r="F1467" i="12"/>
  <c r="V1467" i="12" s="1"/>
  <c r="E1467" i="12"/>
  <c r="U1467" i="12" s="1"/>
  <c r="D1467" i="12"/>
  <c r="T1467" i="12" s="1"/>
  <c r="Q627" i="6"/>
  <c r="O633" i="12" s="1"/>
  <c r="P627" i="6"/>
  <c r="K1467" i="12"/>
  <c r="J1467" i="12"/>
  <c r="I1467" i="12"/>
  <c r="H1467" i="12"/>
  <c r="C1467" i="12"/>
  <c r="Z1466" i="12"/>
  <c r="AA1466" i="12" s="1"/>
  <c r="I763" i="9"/>
  <c r="I761" i="9"/>
  <c r="Y19" i="12" s="1"/>
  <c r="I209" i="9"/>
  <c r="X1466" i="12"/>
  <c r="G1466" i="12"/>
  <c r="W1466" i="12" s="1"/>
  <c r="F1466" i="12"/>
  <c r="V1466" i="12" s="1"/>
  <c r="E1466" i="12"/>
  <c r="U1466" i="12" s="1"/>
  <c r="D1466" i="12"/>
  <c r="T1466" i="12" s="1"/>
  <c r="R303" i="12"/>
  <c r="R1114" i="12"/>
  <c r="Q1134" i="6"/>
  <c r="Q588" i="6"/>
  <c r="O1572" i="12" s="1"/>
  <c r="P588" i="6"/>
  <c r="N916" i="12" s="1"/>
  <c r="K1466" i="12"/>
  <c r="J1466" i="12"/>
  <c r="I1466" i="12"/>
  <c r="H1466" i="12"/>
  <c r="C1466" i="12"/>
  <c r="Z1465" i="12"/>
  <c r="AA1465" i="12" s="1"/>
  <c r="I301" i="9"/>
  <c r="Y971" i="12" s="1"/>
  <c r="I898" i="9"/>
  <c r="Y1465" i="12"/>
  <c r="X1465" i="12"/>
  <c r="G1465" i="12"/>
  <c r="W1465" i="12" s="1"/>
  <c r="F1465" i="12"/>
  <c r="V1465" i="12" s="1"/>
  <c r="E1465" i="12"/>
  <c r="U1465" i="12" s="1"/>
  <c r="D1465" i="12"/>
  <c r="T1465" i="12" s="1"/>
  <c r="Q1067" i="6"/>
  <c r="Q948" i="6"/>
  <c r="O1307" i="12" s="1"/>
  <c r="P1067" i="6"/>
  <c r="P948" i="6"/>
  <c r="K1465" i="12"/>
  <c r="J1465" i="12"/>
  <c r="I1465" i="12"/>
  <c r="H1465" i="12"/>
  <c r="C1465" i="12"/>
  <c r="Z1464" i="12"/>
  <c r="AA1464" i="12" s="1"/>
  <c r="I1018" i="9"/>
  <c r="Y525" i="12" s="1"/>
  <c r="I1017" i="9"/>
  <c r="I600" i="9"/>
  <c r="X1464" i="12"/>
  <c r="G1464" i="12"/>
  <c r="W1464" i="12" s="1"/>
  <c r="F1464" i="12"/>
  <c r="V1464" i="12" s="1"/>
  <c r="E1464" i="12"/>
  <c r="U1464" i="12" s="1"/>
  <c r="D1464" i="12"/>
  <c r="T1464" i="12" s="1"/>
  <c r="R658" i="12"/>
  <c r="P619" i="12"/>
  <c r="Q743" i="6"/>
  <c r="Q789" i="6"/>
  <c r="O40" i="12" s="1"/>
  <c r="P743" i="6"/>
  <c r="P1290" i="6"/>
  <c r="N391" i="12" s="1"/>
  <c r="P789" i="6"/>
  <c r="K1464" i="12"/>
  <c r="J1464" i="12"/>
  <c r="I1464" i="12"/>
  <c r="H1464" i="12"/>
  <c r="C1464" i="12"/>
  <c r="Z1463" i="12"/>
  <c r="AA1463" i="12" s="1"/>
  <c r="I1142" i="9"/>
  <c r="I1137" i="9"/>
  <c r="I1379" i="9"/>
  <c r="Y444" i="12" s="1"/>
  <c r="X1463" i="12"/>
  <c r="G1463" i="12"/>
  <c r="W1463" i="12" s="1"/>
  <c r="F1463" i="12"/>
  <c r="V1463" i="12" s="1"/>
  <c r="E1463" i="12"/>
  <c r="U1463" i="12" s="1"/>
  <c r="D1463" i="12"/>
  <c r="T1463" i="12" s="1"/>
  <c r="Q821" i="6"/>
  <c r="Q1363" i="6"/>
  <c r="Q1511" i="6"/>
  <c r="Q1510" i="6"/>
  <c r="O542" i="12" s="1"/>
  <c r="P821" i="6"/>
  <c r="P1363" i="6"/>
  <c r="P1512" i="6"/>
  <c r="P1511" i="6"/>
  <c r="P1510" i="6"/>
  <c r="K1463" i="12"/>
  <c r="J1463" i="12"/>
  <c r="I1463" i="12"/>
  <c r="H1463" i="12"/>
  <c r="C1463" i="12"/>
  <c r="Z1462" i="12"/>
  <c r="AA1462" i="12" s="1"/>
  <c r="I197" i="9"/>
  <c r="Y709" i="12" s="1"/>
  <c r="I208" i="9"/>
  <c r="Y900" i="12" s="1"/>
  <c r="I832" i="9"/>
  <c r="X1462" i="12"/>
  <c r="G1462" i="12"/>
  <c r="W1462" i="12" s="1"/>
  <c r="F1462" i="12"/>
  <c r="V1462" i="12" s="1"/>
  <c r="E1462" i="12"/>
  <c r="U1462" i="12" s="1"/>
  <c r="D1462" i="12"/>
  <c r="T1462" i="12" s="1"/>
  <c r="Q85" i="6"/>
  <c r="Q1182" i="6"/>
  <c r="O1430" i="12" s="1"/>
  <c r="Q409" i="6"/>
  <c r="O1007" i="12" s="1"/>
  <c r="P85" i="6"/>
  <c r="N652" i="12" s="1"/>
  <c r="P1182" i="6"/>
  <c r="P409" i="6"/>
  <c r="K1462" i="12"/>
  <c r="J1462" i="12"/>
  <c r="I1462" i="12"/>
  <c r="H1462" i="12"/>
  <c r="C1462" i="12"/>
  <c r="Z1461" i="12"/>
  <c r="AA1461" i="12" s="1"/>
  <c r="I715" i="9"/>
  <c r="I199" i="9"/>
  <c r="X1461" i="12"/>
  <c r="G1461" i="12"/>
  <c r="W1461" i="12" s="1"/>
  <c r="F1461" i="12"/>
  <c r="V1461" i="12" s="1"/>
  <c r="E1461" i="12"/>
  <c r="U1461" i="12" s="1"/>
  <c r="D1461" i="12"/>
  <c r="T1461" i="12" s="1"/>
  <c r="Q489" i="6"/>
  <c r="O711" i="12" s="1"/>
  <c r="P489" i="6"/>
  <c r="P1356" i="6"/>
  <c r="P485" i="6"/>
  <c r="P482" i="6"/>
  <c r="N506" i="12"/>
  <c r="K1461" i="12"/>
  <c r="J1461" i="12"/>
  <c r="I1461" i="12"/>
  <c r="H1461" i="12"/>
  <c r="C1461" i="12"/>
  <c r="Z1460" i="12"/>
  <c r="AA1460" i="12" s="1"/>
  <c r="I311" i="9"/>
  <c r="Y901" i="12" s="1"/>
  <c r="X1460" i="12"/>
  <c r="G1460" i="12"/>
  <c r="W1460" i="12" s="1"/>
  <c r="F1460" i="12"/>
  <c r="V1460" i="12" s="1"/>
  <c r="E1460" i="12"/>
  <c r="U1460" i="12" s="1"/>
  <c r="D1460" i="12"/>
  <c r="T1460" i="12" s="1"/>
  <c r="Q78" i="6"/>
  <c r="O780" i="12" s="1"/>
  <c r="P78" i="6"/>
  <c r="N780" i="12" s="1"/>
  <c r="L1460" i="12"/>
  <c r="K1460" i="12"/>
  <c r="J1460" i="12"/>
  <c r="I1460" i="12"/>
  <c r="H1460" i="12"/>
  <c r="C1460" i="12"/>
  <c r="Z1459" i="12"/>
  <c r="AA1459" i="12" s="1"/>
  <c r="I1662" i="9"/>
  <c r="Y1459" i="12"/>
  <c r="H1662" i="9"/>
  <c r="X1459" i="12"/>
  <c r="G1459" i="12"/>
  <c r="W1459" i="12" s="1"/>
  <c r="F1459" i="12"/>
  <c r="V1459" i="12" s="1"/>
  <c r="E1459" i="12"/>
  <c r="U1459" i="12" s="1"/>
  <c r="D1459" i="12"/>
  <c r="T1459" i="12" s="1"/>
  <c r="S598" i="12"/>
  <c r="Q1660" i="6"/>
  <c r="Q1663" i="6"/>
  <c r="Q1659" i="6"/>
  <c r="P1660" i="6"/>
  <c r="P1663" i="6"/>
  <c r="P1659" i="6"/>
  <c r="M1459" i="12"/>
  <c r="K1459" i="12"/>
  <c r="J1459" i="12"/>
  <c r="I1459" i="12"/>
  <c r="H1459" i="12"/>
  <c r="C1459" i="12"/>
  <c r="Z1458" i="12"/>
  <c r="AA1458" i="12" s="1"/>
  <c r="I1075" i="9"/>
  <c r="I1071" i="9"/>
  <c r="I619" i="9"/>
  <c r="X1458" i="12"/>
  <c r="G1458" i="12"/>
  <c r="W1458" i="12" s="1"/>
  <c r="F1458" i="12"/>
  <c r="V1458" i="12" s="1"/>
  <c r="E1458" i="12"/>
  <c r="U1458" i="12" s="1"/>
  <c r="D1458" i="12"/>
  <c r="T1458" i="12" s="1"/>
  <c r="P1175" i="12"/>
  <c r="Q1319" i="6"/>
  <c r="O823" i="12" s="1"/>
  <c r="Q681" i="6"/>
  <c r="P681" i="6"/>
  <c r="K1458" i="12"/>
  <c r="J1458" i="12"/>
  <c r="I1458" i="12"/>
  <c r="H1458" i="12"/>
  <c r="C1458" i="12"/>
  <c r="Z1457" i="12"/>
  <c r="AA1457" i="12" s="1"/>
  <c r="I1248" i="9"/>
  <c r="Y1154" i="12" s="1"/>
  <c r="I1241" i="9"/>
  <c r="Y1450" i="12" s="1"/>
  <c r="I1431" i="9"/>
  <c r="X1457" i="12"/>
  <c r="G1457" i="12"/>
  <c r="W1457" i="12" s="1"/>
  <c r="F1457" i="12"/>
  <c r="V1457" i="12" s="1"/>
  <c r="E1457" i="12"/>
  <c r="U1457" i="12" s="1"/>
  <c r="D1457" i="12"/>
  <c r="T1457" i="12" s="1"/>
  <c r="Q919" i="6"/>
  <c r="O160" i="12" s="1"/>
  <c r="Q1429" i="6"/>
  <c r="Q1582" i="6"/>
  <c r="Q1234" i="6"/>
  <c r="O1450" i="12" s="1"/>
  <c r="O946" i="12"/>
  <c r="Q1426" i="6"/>
  <c r="O515" i="12" s="1"/>
  <c r="P919" i="6"/>
  <c r="P1429" i="6"/>
  <c r="P1426" i="6"/>
  <c r="K1457" i="12"/>
  <c r="J1457" i="12"/>
  <c r="I1457" i="12"/>
  <c r="H1457" i="12"/>
  <c r="C1457" i="12"/>
  <c r="Z1456" i="12"/>
  <c r="AA1456" i="12" s="1"/>
  <c r="I1458" i="9"/>
  <c r="I690" i="9"/>
  <c r="I688" i="9"/>
  <c r="X1456" i="12"/>
  <c r="G1456" i="12"/>
  <c r="W1456" i="12" s="1"/>
  <c r="F1456" i="12"/>
  <c r="V1456" i="12" s="1"/>
  <c r="E1456" i="12"/>
  <c r="U1456" i="12" s="1"/>
  <c r="D1456" i="12"/>
  <c r="T1456" i="12" s="1"/>
  <c r="Q710" i="12"/>
  <c r="Q397" i="6"/>
  <c r="O1067" i="12" s="1"/>
  <c r="Q1542" i="6"/>
  <c r="O558" i="12" s="1"/>
  <c r="Q658" i="6"/>
  <c r="O1621" i="12" s="1"/>
  <c r="Q1543" i="6"/>
  <c r="P397" i="6"/>
  <c r="P1542" i="6"/>
  <c r="N558" i="12" s="1"/>
  <c r="P658" i="6"/>
  <c r="P1543" i="6"/>
  <c r="N1412" i="12" s="1"/>
  <c r="K1456" i="12"/>
  <c r="J1456" i="12"/>
  <c r="I1456" i="12"/>
  <c r="H1456" i="12"/>
  <c r="C1456" i="12"/>
  <c r="Z1455" i="12"/>
  <c r="AA1455" i="12" s="1"/>
  <c r="I1014" i="9"/>
  <c r="Y214" i="12" s="1"/>
  <c r="G1455" i="12"/>
  <c r="W1455" i="12" s="1"/>
  <c r="F1455" i="12"/>
  <c r="V1455" i="12" s="1"/>
  <c r="E1455" i="12"/>
  <c r="U1455" i="12" s="1"/>
  <c r="D1455" i="12"/>
  <c r="T1455" i="12" s="1"/>
  <c r="Q675" i="6"/>
  <c r="O639" i="12" s="1"/>
  <c r="Q590" i="6"/>
  <c r="O771" i="12" s="1"/>
  <c r="P675" i="6"/>
  <c r="P590" i="6"/>
  <c r="K1455" i="12"/>
  <c r="J1455" i="12"/>
  <c r="I1455" i="12"/>
  <c r="H1455" i="12"/>
  <c r="C1455" i="12"/>
  <c r="Z1454" i="12"/>
  <c r="AA1454" i="12" s="1"/>
  <c r="I39" i="9"/>
  <c r="Y1454" i="12" s="1"/>
  <c r="X1454" i="12"/>
  <c r="G1454" i="12"/>
  <c r="W1454" i="12" s="1"/>
  <c r="F1454" i="12"/>
  <c r="V1454" i="12" s="1"/>
  <c r="E1454" i="12"/>
  <c r="U1454" i="12" s="1"/>
  <c r="D1454" i="12"/>
  <c r="T1454" i="12" s="1"/>
  <c r="Q5" i="6"/>
  <c r="Q102" i="6"/>
  <c r="Q300" i="6"/>
  <c r="O1074" i="12" s="1"/>
  <c r="Q560" i="6"/>
  <c r="O1556" i="12" s="1"/>
  <c r="P5" i="6"/>
  <c r="P102" i="6"/>
  <c r="N730" i="12" s="1"/>
  <c r="P300" i="6"/>
  <c r="P560" i="6"/>
  <c r="K1454" i="12"/>
  <c r="J1454" i="12"/>
  <c r="I1454" i="12"/>
  <c r="H1454" i="12"/>
  <c r="C1454" i="12"/>
  <c r="Z1453" i="12"/>
  <c r="AA1453" i="12" s="1"/>
  <c r="I884" i="9"/>
  <c r="Y1144" i="12" s="1"/>
  <c r="I239" i="9"/>
  <c r="I854" i="9"/>
  <c r="X1453" i="12"/>
  <c r="G1453" i="12"/>
  <c r="W1453" i="12" s="1"/>
  <c r="F1453" i="12"/>
  <c r="V1453" i="12" s="1"/>
  <c r="E1453" i="12"/>
  <c r="U1453" i="12" s="1"/>
  <c r="D1453" i="12"/>
  <c r="T1453" i="12" s="1"/>
  <c r="Q215" i="6"/>
  <c r="O942" i="12" s="1"/>
  <c r="Q416" i="6"/>
  <c r="Q775" i="6"/>
  <c r="P215" i="6"/>
  <c r="P416" i="6"/>
  <c r="P775" i="6"/>
  <c r="K1453" i="12"/>
  <c r="J1453" i="12"/>
  <c r="I1453" i="12"/>
  <c r="H1453" i="12"/>
  <c r="C1453" i="12"/>
  <c r="Z1452" i="12"/>
  <c r="AA1452" i="12" s="1"/>
  <c r="I740" i="9"/>
  <c r="I207" i="9"/>
  <c r="X1452" i="12"/>
  <c r="G1452" i="12"/>
  <c r="W1452" i="12" s="1"/>
  <c r="F1452" i="12"/>
  <c r="V1452" i="12" s="1"/>
  <c r="E1452" i="12"/>
  <c r="U1452" i="12" s="1"/>
  <c r="D1452" i="12"/>
  <c r="T1452" i="12" s="1"/>
  <c r="Q739" i="6"/>
  <c r="P739" i="6"/>
  <c r="N933" i="12" s="1"/>
  <c r="K1452" i="12"/>
  <c r="J1452" i="12"/>
  <c r="I1452" i="12"/>
  <c r="H1452" i="12"/>
  <c r="C1452" i="12"/>
  <c r="Z1451" i="12"/>
  <c r="AA1451" i="12" s="1"/>
  <c r="I1193" i="9"/>
  <c r="I297" i="9"/>
  <c r="Y1274" i="12" s="1"/>
  <c r="I1188" i="9"/>
  <c r="Y1430" i="12" s="1"/>
  <c r="X1367" i="12"/>
  <c r="X1451" i="12"/>
  <c r="G1451" i="12"/>
  <c r="W1451" i="12" s="1"/>
  <c r="F1451" i="12"/>
  <c r="V1451" i="12" s="1"/>
  <c r="E1451" i="12"/>
  <c r="U1451" i="12" s="1"/>
  <c r="D1451" i="12"/>
  <c r="T1451" i="12" s="1"/>
  <c r="S682" i="12"/>
  <c r="Q1396" i="6"/>
  <c r="Q1527" i="6"/>
  <c r="Q1405" i="6"/>
  <c r="O434" i="12" s="1"/>
  <c r="P1396" i="6"/>
  <c r="P1527" i="6"/>
  <c r="K1451" i="12"/>
  <c r="J1451" i="12"/>
  <c r="I1451" i="12"/>
  <c r="H1451" i="12"/>
  <c r="C1451" i="12"/>
  <c r="Z1450" i="12"/>
  <c r="AA1450" i="12" s="1"/>
  <c r="I1109" i="9"/>
  <c r="I1106" i="9"/>
  <c r="X1450" i="12"/>
  <c r="G1450" i="12"/>
  <c r="W1450" i="12" s="1"/>
  <c r="F1450" i="12"/>
  <c r="V1450" i="12" s="1"/>
  <c r="E1450" i="12"/>
  <c r="U1450" i="12" s="1"/>
  <c r="D1450" i="12"/>
  <c r="T1450" i="12" s="1"/>
  <c r="Q1343" i="6"/>
  <c r="Q1346" i="6"/>
  <c r="O554" i="12" s="1"/>
  <c r="Q375" i="6"/>
  <c r="O1167" i="12" s="1"/>
  <c r="Q1344" i="6"/>
  <c r="P1343" i="6"/>
  <c r="P1346" i="6"/>
  <c r="P375" i="6"/>
  <c r="P1344" i="6"/>
  <c r="K1450" i="12"/>
  <c r="J1450" i="12"/>
  <c r="I1450" i="12"/>
  <c r="H1450" i="12"/>
  <c r="C1450" i="12"/>
  <c r="Z1449" i="12"/>
  <c r="AA1449" i="12" s="1"/>
  <c r="I465" i="9"/>
  <c r="I118" i="9"/>
  <c r="X1449" i="12"/>
  <c r="G1449" i="12"/>
  <c r="W1449" i="12" s="1"/>
  <c r="F1449" i="12"/>
  <c r="V1449" i="12" s="1"/>
  <c r="E1449" i="12"/>
  <c r="U1449" i="12" s="1"/>
  <c r="D1449" i="12"/>
  <c r="T1449" i="12" s="1"/>
  <c r="Q991" i="6"/>
  <c r="O1196" i="12" s="1"/>
  <c r="Q466" i="6"/>
  <c r="Q1039" i="6"/>
  <c r="P991" i="6"/>
  <c r="P1039" i="6"/>
  <c r="N1082" i="12" s="1"/>
  <c r="K1449" i="12"/>
  <c r="J1449" i="12"/>
  <c r="I1449" i="12"/>
  <c r="H1449" i="12"/>
  <c r="C1449" i="12"/>
  <c r="Z1448" i="12"/>
  <c r="AA1448" i="12" s="1"/>
  <c r="I114" i="9"/>
  <c r="Y776" i="12" s="1"/>
  <c r="I125" i="9"/>
  <c r="I809" i="9"/>
  <c r="X1448" i="12"/>
  <c r="G1448" i="12"/>
  <c r="W1448" i="12" s="1"/>
  <c r="F1448" i="12"/>
  <c r="V1448" i="12" s="1"/>
  <c r="E1448" i="12"/>
  <c r="U1448" i="12" s="1"/>
  <c r="D1448" i="12"/>
  <c r="T1448" i="12" s="1"/>
  <c r="Q333" i="6"/>
  <c r="P333" i="6"/>
  <c r="K1448" i="12"/>
  <c r="J1448" i="12"/>
  <c r="I1448" i="12"/>
  <c r="H1448" i="12"/>
  <c r="C1448" i="12"/>
  <c r="Z1447" i="12"/>
  <c r="AA1447" i="12" s="1"/>
  <c r="I1421" i="9"/>
  <c r="Y476" i="12" s="1"/>
  <c r="I365" i="9"/>
  <c r="Y1447" i="12" s="1"/>
  <c r="X1447" i="12"/>
  <c r="G1447" i="12"/>
  <c r="W1447" i="12" s="1"/>
  <c r="F1447" i="12"/>
  <c r="V1447" i="12" s="1"/>
  <c r="E1447" i="12"/>
  <c r="U1447" i="12" s="1"/>
  <c r="D1447" i="12"/>
  <c r="T1447" i="12" s="1"/>
  <c r="R842" i="12"/>
  <c r="K1447" i="12"/>
  <c r="J1447" i="12"/>
  <c r="I1447" i="12"/>
  <c r="H1447" i="12"/>
  <c r="C1447" i="12"/>
  <c r="Z1446" i="12"/>
  <c r="AA1446" i="12" s="1"/>
  <c r="I750" i="9"/>
  <c r="Y1320" i="12" s="1"/>
  <c r="I536" i="9"/>
  <c r="X1446" i="12"/>
  <c r="G1446" i="12"/>
  <c r="W1446" i="12" s="1"/>
  <c r="F1446" i="12"/>
  <c r="V1446" i="12" s="1"/>
  <c r="E1446" i="12"/>
  <c r="U1446" i="12" s="1"/>
  <c r="D1446" i="12"/>
  <c r="T1446" i="12" s="1"/>
  <c r="Q1125" i="6"/>
  <c r="O294" i="12" s="1"/>
  <c r="P1125" i="6"/>
  <c r="P302" i="6"/>
  <c r="P1120" i="6"/>
  <c r="P1113" i="6"/>
  <c r="K1446" i="12"/>
  <c r="J1446" i="12"/>
  <c r="I1446" i="12"/>
  <c r="H1446" i="12"/>
  <c r="C1446" i="12"/>
  <c r="Z1445" i="12"/>
  <c r="AA1445" i="12" s="1"/>
  <c r="I168" i="9"/>
  <c r="Y813" i="12" s="1"/>
  <c r="I806" i="9"/>
  <c r="Y1445" i="12" s="1"/>
  <c r="X1445" i="12"/>
  <c r="G1445" i="12"/>
  <c r="W1445" i="12" s="1"/>
  <c r="F1445" i="12"/>
  <c r="V1445" i="12" s="1"/>
  <c r="E1445" i="12"/>
  <c r="U1445" i="12" s="1"/>
  <c r="D1445" i="12"/>
  <c r="T1445" i="12" s="1"/>
  <c r="K1445" i="12"/>
  <c r="J1445" i="12"/>
  <c r="I1445" i="12"/>
  <c r="H1445" i="12"/>
  <c r="C1445" i="12"/>
  <c r="Z1444" i="12"/>
  <c r="AA1444" i="12" s="1"/>
  <c r="I1317" i="9"/>
  <c r="Y555" i="12" s="1"/>
  <c r="Y1444" i="12"/>
  <c r="X1444" i="12"/>
  <c r="G1444" i="12"/>
  <c r="W1444" i="12" s="1"/>
  <c r="F1444" i="12"/>
  <c r="V1444" i="12" s="1"/>
  <c r="E1444" i="12"/>
  <c r="U1444" i="12" s="1"/>
  <c r="D1444" i="12"/>
  <c r="T1444" i="12" s="1"/>
  <c r="R1006" i="12"/>
  <c r="P1006" i="12"/>
  <c r="Q491" i="6"/>
  <c r="O1141" i="12" s="1"/>
  <c r="Q1468" i="6"/>
  <c r="Q872" i="6"/>
  <c r="P491" i="6"/>
  <c r="P1468" i="6"/>
  <c r="P872" i="6"/>
  <c r="K1444" i="12"/>
  <c r="J1444" i="12"/>
  <c r="I1444" i="12"/>
  <c r="H1444" i="12"/>
  <c r="C1444" i="12"/>
  <c r="Z1443" i="12"/>
  <c r="AA1443" i="12" s="1"/>
  <c r="I1558" i="9"/>
  <c r="I391" i="9"/>
  <c r="X1443" i="12"/>
  <c r="G1443" i="12"/>
  <c r="W1443" i="12" s="1"/>
  <c r="F1443" i="12"/>
  <c r="V1443" i="12" s="1"/>
  <c r="E1443" i="12"/>
  <c r="U1443" i="12" s="1"/>
  <c r="D1443" i="12"/>
  <c r="T1443" i="12" s="1"/>
  <c r="Q1610" i="6"/>
  <c r="Q293" i="6"/>
  <c r="P1610" i="6"/>
  <c r="P293" i="6"/>
  <c r="K1443" i="12"/>
  <c r="J1443" i="12"/>
  <c r="I1443" i="12"/>
  <c r="H1443" i="12"/>
  <c r="C1443" i="12"/>
  <c r="Z1442" i="12"/>
  <c r="AA1442" i="12" s="1"/>
  <c r="I153" i="9"/>
  <c r="Y1251" i="12" s="1"/>
  <c r="I163" i="9"/>
  <c r="Y1049" i="12" s="1"/>
  <c r="I35" i="9"/>
  <c r="Y1442" i="12" s="1"/>
  <c r="X1426" i="12"/>
  <c r="X1442" i="12"/>
  <c r="G1442" i="12"/>
  <c r="W1442" i="12" s="1"/>
  <c r="F1442" i="12"/>
  <c r="V1442" i="12" s="1"/>
  <c r="E1442" i="12"/>
  <c r="U1442" i="12" s="1"/>
  <c r="D1442" i="12"/>
  <c r="T1442" i="12" s="1"/>
  <c r="Q740" i="6"/>
  <c r="P740" i="6"/>
  <c r="K1442" i="12"/>
  <c r="J1442" i="12"/>
  <c r="I1442" i="12"/>
  <c r="H1442" i="12"/>
  <c r="C1442" i="12"/>
  <c r="Z1441" i="12"/>
  <c r="AA1441" i="12" s="1"/>
  <c r="I159" i="9"/>
  <c r="I792" i="9"/>
  <c r="Y1441" i="12" s="1"/>
  <c r="X1441" i="12"/>
  <c r="G1441" i="12"/>
  <c r="W1441" i="12" s="1"/>
  <c r="F1441" i="12"/>
  <c r="V1441" i="12" s="1"/>
  <c r="E1441" i="12"/>
  <c r="U1441" i="12" s="1"/>
  <c r="D1441" i="12"/>
  <c r="T1441" i="12" s="1"/>
  <c r="Q141" i="6"/>
  <c r="Q165" i="6"/>
  <c r="Q1162" i="6"/>
  <c r="Q93" i="6"/>
  <c r="O1482" i="12" s="1"/>
  <c r="P141" i="6"/>
  <c r="P165" i="6"/>
  <c r="P1162" i="6"/>
  <c r="P1159" i="6"/>
  <c r="P93" i="6"/>
  <c r="K1441" i="12"/>
  <c r="J1441" i="12"/>
  <c r="I1441" i="12"/>
  <c r="H1441" i="12"/>
  <c r="C1441" i="12"/>
  <c r="Z1440" i="12"/>
  <c r="AA1440" i="12" s="1"/>
  <c r="I900" i="9"/>
  <c r="Y1471" i="12" s="1"/>
  <c r="I386" i="9"/>
  <c r="X1440" i="12"/>
  <c r="G1440" i="12"/>
  <c r="W1440" i="12" s="1"/>
  <c r="F1440" i="12"/>
  <c r="V1440" i="12" s="1"/>
  <c r="E1440" i="12"/>
  <c r="U1440" i="12" s="1"/>
  <c r="D1440" i="12"/>
  <c r="T1440" i="12" s="1"/>
  <c r="Q570" i="6"/>
  <c r="Q20" i="6"/>
  <c r="Q1217" i="6"/>
  <c r="P570" i="6"/>
  <c r="P563" i="6"/>
  <c r="P20" i="6"/>
  <c r="P1217" i="6"/>
  <c r="K1440" i="12"/>
  <c r="J1440" i="12"/>
  <c r="I1440" i="12"/>
  <c r="H1440" i="12"/>
  <c r="C1440" i="12"/>
  <c r="Z1439" i="12"/>
  <c r="AA1439" i="12" s="1"/>
  <c r="I217" i="9"/>
  <c r="Y1127" i="12" s="1"/>
  <c r="I47" i="9"/>
  <c r="Y1439" i="12" s="1"/>
  <c r="X1439" i="12"/>
  <c r="G1439" i="12"/>
  <c r="W1439" i="12" s="1"/>
  <c r="F1439" i="12"/>
  <c r="V1439" i="12" s="1"/>
  <c r="E1439" i="12"/>
  <c r="U1439" i="12" s="1"/>
  <c r="D1439" i="12"/>
  <c r="T1439" i="12" s="1"/>
  <c r="Q797" i="6"/>
  <c r="Q70" i="6"/>
  <c r="Q184" i="6"/>
  <c r="P797" i="6"/>
  <c r="P781" i="6"/>
  <c r="P216" i="6"/>
  <c r="P70" i="6"/>
  <c r="N1322" i="12" s="1"/>
  <c r="P184" i="6"/>
  <c r="K1439" i="12"/>
  <c r="J1439" i="12"/>
  <c r="I1439" i="12"/>
  <c r="H1439" i="12"/>
  <c r="C1439" i="12"/>
  <c r="Z1438" i="12"/>
  <c r="AA1438" i="12" s="1"/>
  <c r="I1388" i="9"/>
  <c r="I356" i="9"/>
  <c r="X1438" i="12"/>
  <c r="G1438" i="12"/>
  <c r="W1438" i="12" s="1"/>
  <c r="F1438" i="12"/>
  <c r="V1438" i="12" s="1"/>
  <c r="E1438" i="12"/>
  <c r="U1438" i="12" s="1"/>
  <c r="D1438" i="12"/>
  <c r="T1438" i="12" s="1"/>
  <c r="Q1500" i="6"/>
  <c r="Q1503" i="6"/>
  <c r="Q1371" i="6"/>
  <c r="O448" i="12" s="1"/>
  <c r="P1500" i="6"/>
  <c r="P1503" i="6"/>
  <c r="L1438" i="12"/>
  <c r="K1438" i="12"/>
  <c r="J1438" i="12"/>
  <c r="I1438" i="12"/>
  <c r="H1438" i="12"/>
  <c r="C1438" i="12"/>
  <c r="Z1437" i="12"/>
  <c r="AA1437" i="12" s="1"/>
  <c r="I992" i="9"/>
  <c r="I991" i="9"/>
  <c r="I592" i="9"/>
  <c r="Y771" i="12" s="1"/>
  <c r="X1437" i="12"/>
  <c r="G1437" i="12"/>
  <c r="W1437" i="12" s="1"/>
  <c r="F1437" i="12"/>
  <c r="V1437" i="12" s="1"/>
  <c r="E1437" i="12"/>
  <c r="U1437" i="12" s="1"/>
  <c r="D1437" i="12"/>
  <c r="T1437" i="12" s="1"/>
  <c r="S881" i="12"/>
  <c r="S860" i="12"/>
  <c r="R881" i="12"/>
  <c r="Q563" i="6"/>
  <c r="Q1271" i="6"/>
  <c r="P1271" i="6"/>
  <c r="L1437" i="12"/>
  <c r="K1437" i="12"/>
  <c r="J1437" i="12"/>
  <c r="I1437" i="12"/>
  <c r="H1437" i="12"/>
  <c r="C1437" i="12"/>
  <c r="Z1436" i="12"/>
  <c r="AA1436" i="12" s="1"/>
  <c r="I1151" i="9"/>
  <c r="Y1481" i="12" s="1"/>
  <c r="X1436" i="12"/>
  <c r="G1436" i="12"/>
  <c r="W1436" i="12" s="1"/>
  <c r="F1436" i="12"/>
  <c r="V1436" i="12" s="1"/>
  <c r="E1436" i="12"/>
  <c r="U1436" i="12" s="1"/>
  <c r="D1436" i="12"/>
  <c r="T1436" i="12" s="1"/>
  <c r="S1274" i="12"/>
  <c r="P436" i="12"/>
  <c r="Q603" i="6"/>
  <c r="Q98" i="6"/>
  <c r="P1371" i="6"/>
  <c r="P603" i="6"/>
  <c r="P98" i="6"/>
  <c r="K1436" i="12"/>
  <c r="J1436" i="12"/>
  <c r="I1436" i="12"/>
  <c r="H1436" i="12"/>
  <c r="C1436" i="12"/>
  <c r="Z1435" i="12"/>
  <c r="AA1435" i="12" s="1"/>
  <c r="I101" i="9"/>
  <c r="I112" i="9"/>
  <c r="I23" i="9"/>
  <c r="Y1191" i="12" s="1"/>
  <c r="X1435" i="12"/>
  <c r="G1435" i="12"/>
  <c r="W1435" i="12" s="1"/>
  <c r="F1435" i="12"/>
  <c r="V1435" i="12" s="1"/>
  <c r="E1435" i="12"/>
  <c r="U1435" i="12" s="1"/>
  <c r="D1435" i="12"/>
  <c r="T1435" i="12" s="1"/>
  <c r="Q1036" i="6"/>
  <c r="Q1037" i="6"/>
  <c r="Q307" i="6"/>
  <c r="O1122" i="12" s="1"/>
  <c r="Q565" i="6"/>
  <c r="P1036" i="6"/>
  <c r="P1037" i="6"/>
  <c r="P307" i="6"/>
  <c r="P565" i="6"/>
  <c r="K1435" i="12"/>
  <c r="J1435" i="12"/>
  <c r="I1435" i="12"/>
  <c r="H1435" i="12"/>
  <c r="C1435" i="12"/>
  <c r="Z1434" i="12"/>
  <c r="AA1434" i="12" s="1"/>
  <c r="I1108" i="9"/>
  <c r="Y660" i="12" s="1"/>
  <c r="I623" i="9"/>
  <c r="Y1729" i="12" s="1"/>
  <c r="X1434" i="12"/>
  <c r="G1434" i="12"/>
  <c r="W1434" i="12" s="1"/>
  <c r="F1434" i="12"/>
  <c r="V1434" i="12" s="1"/>
  <c r="E1434" i="12"/>
  <c r="U1434" i="12" s="1"/>
  <c r="D1434" i="12"/>
  <c r="T1434" i="12" s="1"/>
  <c r="R1088" i="12"/>
  <c r="Q1342" i="6"/>
  <c r="Q861" i="6"/>
  <c r="Q1345" i="6"/>
  <c r="P1342" i="6"/>
  <c r="P861" i="6"/>
  <c r="P1345" i="6"/>
  <c r="P640" i="6"/>
  <c r="P1088" i="6"/>
  <c r="K1434" i="12"/>
  <c r="J1434" i="12"/>
  <c r="I1434" i="12"/>
  <c r="H1434" i="12"/>
  <c r="C1434" i="12"/>
  <c r="Z1433" i="12"/>
  <c r="AA1433" i="12" s="1"/>
  <c r="I96" i="9"/>
  <c r="I425" i="9"/>
  <c r="X1433" i="12"/>
  <c r="G1433" i="12"/>
  <c r="W1433" i="12" s="1"/>
  <c r="F1433" i="12"/>
  <c r="V1433" i="12" s="1"/>
  <c r="E1433" i="12"/>
  <c r="U1433" i="12" s="1"/>
  <c r="D1433" i="12"/>
  <c r="T1433" i="12" s="1"/>
  <c r="Q829" i="6"/>
  <c r="Q140" i="6"/>
  <c r="P829" i="6"/>
  <c r="N63" i="12" s="1"/>
  <c r="P140" i="6"/>
  <c r="K1433" i="12"/>
  <c r="J1433" i="12"/>
  <c r="I1433" i="12"/>
  <c r="H1433" i="12"/>
  <c r="C1433" i="12"/>
  <c r="Z1432" i="12"/>
  <c r="AA1432" i="12" s="1"/>
  <c r="I187" i="9"/>
  <c r="I40" i="9"/>
  <c r="Y1432" i="12" s="1"/>
  <c r="X1432" i="12"/>
  <c r="G1432" i="12"/>
  <c r="W1432" i="12" s="1"/>
  <c r="F1432" i="12"/>
  <c r="V1432" i="12" s="1"/>
  <c r="E1432" i="12"/>
  <c r="U1432" i="12" s="1"/>
  <c r="D1432" i="12"/>
  <c r="T1432" i="12" s="1"/>
  <c r="Q717" i="6"/>
  <c r="Q574" i="6"/>
  <c r="P717" i="6"/>
  <c r="P574" i="6"/>
  <c r="K1432" i="12"/>
  <c r="J1432" i="12"/>
  <c r="I1432" i="12"/>
  <c r="H1432" i="12"/>
  <c r="C1432" i="12"/>
  <c r="Z1431" i="12"/>
  <c r="AA1431" i="12" s="1"/>
  <c r="I696" i="9"/>
  <c r="G1431" i="12"/>
  <c r="W1431" i="12" s="1"/>
  <c r="F1431" i="12"/>
  <c r="V1431" i="12" s="1"/>
  <c r="E1431" i="12"/>
  <c r="U1431" i="12" s="1"/>
  <c r="D1431" i="12"/>
  <c r="T1431" i="12" s="1"/>
  <c r="Q240" i="6"/>
  <c r="O1280" i="12" s="1"/>
  <c r="P240" i="6"/>
  <c r="M1431" i="12"/>
  <c r="K1431" i="12"/>
  <c r="J1431" i="12"/>
  <c r="I1431" i="12"/>
  <c r="H1431" i="12"/>
  <c r="C1431" i="12"/>
  <c r="Z1430" i="12"/>
  <c r="AA1430" i="12" s="1"/>
  <c r="I156" i="9"/>
  <c r="I1202" i="9"/>
  <c r="X1430" i="12"/>
  <c r="G1430" i="12"/>
  <c r="W1430" i="12" s="1"/>
  <c r="F1430" i="12"/>
  <c r="V1430" i="12" s="1"/>
  <c r="E1430" i="12"/>
  <c r="U1430" i="12" s="1"/>
  <c r="D1430" i="12"/>
  <c r="T1430" i="12" s="1"/>
  <c r="Q528" i="6"/>
  <c r="O1611" i="12" s="1"/>
  <c r="Q1007" i="6"/>
  <c r="O193" i="12" s="1"/>
  <c r="P528" i="6"/>
  <c r="N955" i="12" s="1"/>
  <c r="P169" i="6"/>
  <c r="N813" i="12" s="1"/>
  <c r="P1007" i="6"/>
  <c r="K1430" i="12"/>
  <c r="J1430" i="12"/>
  <c r="I1430" i="12"/>
  <c r="H1430" i="12"/>
  <c r="C1430" i="12"/>
  <c r="Z1429" i="12"/>
  <c r="AA1429" i="12" s="1"/>
  <c r="I1368" i="9"/>
  <c r="I1360" i="9"/>
  <c r="I349" i="9"/>
  <c r="Y606" i="12" s="1"/>
  <c r="X1429" i="12"/>
  <c r="G1429" i="12"/>
  <c r="W1429" i="12" s="1"/>
  <c r="F1429" i="12"/>
  <c r="V1429" i="12" s="1"/>
  <c r="E1429" i="12"/>
  <c r="U1429" i="12" s="1"/>
  <c r="D1429" i="12"/>
  <c r="T1429" i="12" s="1"/>
  <c r="Q959" i="6"/>
  <c r="Q1491" i="6"/>
  <c r="O531" i="12" s="1"/>
  <c r="Q707" i="6"/>
  <c r="O1705" i="12" s="1"/>
  <c r="P959" i="6"/>
  <c r="P1491" i="6"/>
  <c r="P707" i="6"/>
  <c r="L1429" i="12"/>
  <c r="K1429" i="12"/>
  <c r="J1429" i="12"/>
  <c r="I1429" i="12"/>
  <c r="H1429" i="12"/>
  <c r="C1429" i="12"/>
  <c r="Z1428" i="12"/>
  <c r="AA1428" i="12" s="1"/>
  <c r="I86" i="9"/>
  <c r="I419" i="9"/>
  <c r="X1428" i="12"/>
  <c r="G1428" i="12"/>
  <c r="W1428" i="12" s="1"/>
  <c r="F1428" i="12"/>
  <c r="V1428" i="12" s="1"/>
  <c r="E1428" i="12"/>
  <c r="U1428" i="12" s="1"/>
  <c r="D1428" i="12"/>
  <c r="T1428" i="12" s="1"/>
  <c r="Q191" i="6"/>
  <c r="Q573" i="6"/>
  <c r="O1523" i="12" s="1"/>
  <c r="Q636" i="6"/>
  <c r="Q71" i="6"/>
  <c r="Q373" i="6"/>
  <c r="O845" i="12" s="1"/>
  <c r="P191" i="6"/>
  <c r="P573" i="6"/>
  <c r="P636" i="6"/>
  <c r="P71" i="6"/>
  <c r="N1072" i="12" s="1"/>
  <c r="K1428" i="12"/>
  <c r="J1428" i="12"/>
  <c r="I1428" i="12"/>
  <c r="H1428" i="12"/>
  <c r="C1428" i="12"/>
  <c r="Z1427" i="12"/>
  <c r="AA1427" i="12" s="1"/>
  <c r="Y1427" i="12"/>
  <c r="X1427" i="12"/>
  <c r="G1427" i="12"/>
  <c r="W1427" i="12" s="1"/>
  <c r="F1427" i="12"/>
  <c r="V1427" i="12" s="1"/>
  <c r="E1427" i="12"/>
  <c r="U1427" i="12" s="1"/>
  <c r="D1427" i="12"/>
  <c r="T1427" i="12" s="1"/>
  <c r="S1427" i="12"/>
  <c r="R1427" i="12"/>
  <c r="Q1427" i="12"/>
  <c r="P1427" i="12"/>
  <c r="O1427" i="12"/>
  <c r="N1427" i="12"/>
  <c r="M1427" i="12"/>
  <c r="L1427" i="12"/>
  <c r="K1427" i="12"/>
  <c r="J1427" i="12"/>
  <c r="I1427" i="12"/>
  <c r="H1427" i="12"/>
  <c r="C1427" i="12"/>
  <c r="Z1426" i="12"/>
  <c r="AA1426" i="12" s="1"/>
  <c r="G1426" i="12"/>
  <c r="W1426" i="12" s="1"/>
  <c r="F1426" i="12"/>
  <c r="V1426" i="12" s="1"/>
  <c r="E1426" i="12"/>
  <c r="U1426" i="12" s="1"/>
  <c r="D1426" i="12"/>
  <c r="T1426" i="12" s="1"/>
  <c r="Q665" i="6"/>
  <c r="Q217" i="6"/>
  <c r="O1127" i="12" s="1"/>
  <c r="P665" i="6"/>
  <c r="P217" i="6"/>
  <c r="K1426" i="12"/>
  <c r="J1426" i="12"/>
  <c r="I1426" i="12"/>
  <c r="H1426" i="12"/>
  <c r="C1426" i="12"/>
  <c r="Z1425" i="12"/>
  <c r="AA1425" i="12" s="1"/>
  <c r="I1600" i="9"/>
  <c r="Y846" i="12" s="1"/>
  <c r="I1591" i="9"/>
  <c r="Y717" i="12" s="1"/>
  <c r="X1425" i="12"/>
  <c r="G1425" i="12"/>
  <c r="W1425" i="12" s="1"/>
  <c r="F1425" i="12"/>
  <c r="V1425" i="12" s="1"/>
  <c r="E1425" i="12"/>
  <c r="U1425" i="12" s="1"/>
  <c r="D1425" i="12"/>
  <c r="T1425" i="12" s="1"/>
  <c r="Q1627" i="6"/>
  <c r="Q1631" i="6"/>
  <c r="Q13" i="6"/>
  <c r="Q443" i="6"/>
  <c r="P1627" i="6"/>
  <c r="P1631" i="6"/>
  <c r="P13" i="6"/>
  <c r="P443" i="6"/>
  <c r="M1425" i="12"/>
  <c r="K1425" i="12"/>
  <c r="J1425" i="12"/>
  <c r="I1425" i="12"/>
  <c r="H1425" i="12"/>
  <c r="C1425" i="12"/>
  <c r="Z1424" i="12"/>
  <c r="AA1424" i="12" s="1"/>
  <c r="I22" i="9"/>
  <c r="I772" i="9"/>
  <c r="Y1424" i="12"/>
  <c r="X1424" i="12"/>
  <c r="G1424" i="12"/>
  <c r="W1424" i="12" s="1"/>
  <c r="F1424" i="12"/>
  <c r="V1424" i="12" s="1"/>
  <c r="E1424" i="12"/>
  <c r="U1424" i="12" s="1"/>
  <c r="D1424" i="12"/>
  <c r="T1424" i="12" s="1"/>
  <c r="Q251" i="6"/>
  <c r="O950" i="12" s="1"/>
  <c r="Q294" i="6"/>
  <c r="O686" i="12" s="1"/>
  <c r="Q1147" i="6"/>
  <c r="O1551" i="12" s="1"/>
  <c r="Q66" i="6"/>
  <c r="O1255" i="12" s="1"/>
  <c r="P251" i="6"/>
  <c r="P294" i="6"/>
  <c r="P1147" i="6"/>
  <c r="P66" i="6"/>
  <c r="K1424" i="12"/>
  <c r="J1424" i="12"/>
  <c r="I1424" i="12"/>
  <c r="H1424" i="12"/>
  <c r="C1424" i="12"/>
  <c r="Z1423" i="12"/>
  <c r="AA1423" i="12" s="1"/>
  <c r="I1403" i="9"/>
  <c r="I363" i="9"/>
  <c r="X1423" i="12"/>
  <c r="G1423" i="12"/>
  <c r="W1423" i="12" s="1"/>
  <c r="F1423" i="12"/>
  <c r="V1423" i="12" s="1"/>
  <c r="E1423" i="12"/>
  <c r="U1423" i="12" s="1"/>
  <c r="D1423" i="12"/>
  <c r="T1423" i="12" s="1"/>
  <c r="Q609" i="6"/>
  <c r="O913" i="12" s="1"/>
  <c r="Q351" i="6"/>
  <c r="P609" i="6"/>
  <c r="P351" i="6"/>
  <c r="M1423" i="12"/>
  <c r="L1423" i="12"/>
  <c r="K1423" i="12"/>
  <c r="J1423" i="12"/>
  <c r="I1423" i="12"/>
  <c r="H1423" i="12"/>
  <c r="C1423" i="12"/>
  <c r="Z1422" i="12"/>
  <c r="AA1422" i="12" s="1"/>
  <c r="I1067" i="9"/>
  <c r="I1064" i="9"/>
  <c r="Y798" i="12" s="1"/>
  <c r="X1422" i="12"/>
  <c r="G1422" i="12"/>
  <c r="W1422" i="12" s="1"/>
  <c r="F1422" i="12"/>
  <c r="V1422" i="12" s="1"/>
  <c r="E1422" i="12"/>
  <c r="U1422" i="12" s="1"/>
  <c r="D1422" i="12"/>
  <c r="T1422" i="12" s="1"/>
  <c r="R1062" i="12"/>
  <c r="Q520" i="6"/>
  <c r="O620" i="12" s="1"/>
  <c r="Q149" i="6"/>
  <c r="O934" i="12" s="1"/>
  <c r="Q1316" i="6"/>
  <c r="P520" i="6"/>
  <c r="P149" i="6"/>
  <c r="P1316" i="6"/>
  <c r="K1422" i="12"/>
  <c r="J1422" i="12"/>
  <c r="I1422" i="12"/>
  <c r="H1422" i="12"/>
  <c r="C1422" i="12"/>
  <c r="Z1421" i="12"/>
  <c r="AA1421" i="12" s="1"/>
  <c r="I147" i="9"/>
  <c r="Y1374" i="12" s="1"/>
  <c r="I157" i="9"/>
  <c r="Y898" i="12" s="1"/>
  <c r="X1421" i="12"/>
  <c r="G1421" i="12"/>
  <c r="W1421" i="12" s="1"/>
  <c r="F1421" i="12"/>
  <c r="V1421" i="12" s="1"/>
  <c r="E1421" i="12"/>
  <c r="U1421" i="12" s="1"/>
  <c r="D1421" i="12"/>
  <c r="T1421" i="12" s="1"/>
  <c r="Q947" i="6"/>
  <c r="P947" i="6"/>
  <c r="K1421" i="12"/>
  <c r="J1421" i="12"/>
  <c r="I1421" i="12"/>
  <c r="H1421" i="12"/>
  <c r="C1421" i="12"/>
  <c r="Z1420" i="12"/>
  <c r="AA1420" i="12" s="1"/>
  <c r="I825" i="9"/>
  <c r="I225" i="9"/>
  <c r="Y689" i="12" s="1"/>
  <c r="X1420" i="12"/>
  <c r="G1420" i="12"/>
  <c r="W1420" i="12" s="1"/>
  <c r="F1420" i="12"/>
  <c r="V1420" i="12" s="1"/>
  <c r="E1420" i="12"/>
  <c r="U1420" i="12" s="1"/>
  <c r="D1420" i="12"/>
  <c r="T1420" i="12" s="1"/>
  <c r="R1420" i="12"/>
  <c r="K1420" i="12"/>
  <c r="J1420" i="12"/>
  <c r="I1420" i="12"/>
  <c r="H1420" i="12"/>
  <c r="C1420" i="12"/>
  <c r="Z1419" i="12"/>
  <c r="AA1419" i="12" s="1"/>
  <c r="I385" i="9"/>
  <c r="I396" i="9"/>
  <c r="Y1440" i="12" s="1"/>
  <c r="I941" i="9"/>
  <c r="X1419" i="12"/>
  <c r="G1419" i="12"/>
  <c r="W1419" i="12" s="1"/>
  <c r="F1419" i="12"/>
  <c r="V1419" i="12" s="1"/>
  <c r="E1419" i="12"/>
  <c r="U1419" i="12" s="1"/>
  <c r="D1419" i="12"/>
  <c r="T1419" i="12" s="1"/>
  <c r="Q1073" i="6"/>
  <c r="Q523" i="6"/>
  <c r="O688" i="12" s="1"/>
  <c r="P1073" i="6"/>
  <c r="P523" i="6"/>
  <c r="M1419" i="12"/>
  <c r="K1419" i="12"/>
  <c r="J1419" i="12"/>
  <c r="I1419" i="12"/>
  <c r="H1419" i="12"/>
  <c r="C1419" i="12"/>
  <c r="Z1418" i="12"/>
  <c r="AA1418" i="12" s="1"/>
  <c r="I46" i="9"/>
  <c r="Y1277" i="12" s="1"/>
  <c r="I58" i="9"/>
  <c r="Y921" i="12" s="1"/>
  <c r="I417" i="9"/>
  <c r="X1418" i="12"/>
  <c r="G1418" i="12"/>
  <c r="W1418" i="12" s="1"/>
  <c r="F1418" i="12"/>
  <c r="V1418" i="12" s="1"/>
  <c r="E1418" i="12"/>
  <c r="U1418" i="12" s="1"/>
  <c r="D1418" i="12"/>
  <c r="T1418" i="12" s="1"/>
  <c r="Q632" i="6"/>
  <c r="Q315" i="6"/>
  <c r="Q95" i="6"/>
  <c r="P632" i="6"/>
  <c r="P315" i="6"/>
  <c r="P311" i="6"/>
  <c r="P642" i="6"/>
  <c r="P95" i="6"/>
  <c r="K1418" i="12"/>
  <c r="J1418" i="12"/>
  <c r="I1418" i="12"/>
  <c r="H1418" i="12"/>
  <c r="C1418" i="12"/>
  <c r="Z1417" i="12"/>
  <c r="AA1417" i="12" s="1"/>
  <c r="I1417" i="9"/>
  <c r="I1409" i="9"/>
  <c r="I1472" i="9"/>
  <c r="Y514" i="12" s="1"/>
  <c r="X1417" i="12"/>
  <c r="G1417" i="12"/>
  <c r="W1417" i="12" s="1"/>
  <c r="F1417" i="12"/>
  <c r="V1417" i="12" s="1"/>
  <c r="E1417" i="12"/>
  <c r="U1417" i="12" s="1"/>
  <c r="D1417" i="12"/>
  <c r="T1417" i="12" s="1"/>
  <c r="Q746" i="6"/>
  <c r="O1702" i="12" s="1"/>
  <c r="P746" i="6"/>
  <c r="K1417" i="12"/>
  <c r="J1417" i="12"/>
  <c r="I1417" i="12"/>
  <c r="H1417" i="12"/>
  <c r="C1417" i="12"/>
  <c r="Z1416" i="12"/>
  <c r="AA1416" i="12" s="1"/>
  <c r="I1612" i="9"/>
  <c r="Y936" i="12" s="1"/>
  <c r="I1603" i="9"/>
  <c r="I1615" i="9"/>
  <c r="Y1416" i="12"/>
  <c r="X1416" i="12"/>
  <c r="G1416" i="12"/>
  <c r="W1416" i="12" s="1"/>
  <c r="F1416" i="12"/>
  <c r="V1416" i="12" s="1"/>
  <c r="E1416" i="12"/>
  <c r="U1416" i="12" s="1"/>
  <c r="D1416" i="12"/>
  <c r="T1416" i="12" s="1"/>
  <c r="Q344" i="6"/>
  <c r="O1444" i="12" s="1"/>
  <c r="Q1600" i="6"/>
  <c r="O603" i="12" s="1"/>
  <c r="Q1595" i="6"/>
  <c r="Q206" i="6"/>
  <c r="P1635" i="6"/>
  <c r="P344" i="6"/>
  <c r="P206" i="6"/>
  <c r="K1416" i="12"/>
  <c r="J1416" i="12"/>
  <c r="I1416" i="12"/>
  <c r="H1416" i="12"/>
  <c r="C1416" i="12"/>
  <c r="Z1415" i="12"/>
  <c r="AA1415" i="12" s="1"/>
  <c r="I224" i="9"/>
  <c r="I852" i="9"/>
  <c r="Y545" i="12" s="1"/>
  <c r="X1415" i="12"/>
  <c r="G1415" i="12"/>
  <c r="W1415" i="12" s="1"/>
  <c r="F1415" i="12"/>
  <c r="V1415" i="12" s="1"/>
  <c r="E1415" i="12"/>
  <c r="U1415" i="12" s="1"/>
  <c r="D1415" i="12"/>
  <c r="T1415" i="12" s="1"/>
  <c r="Q633" i="6"/>
  <c r="Q1194" i="6"/>
  <c r="Q1193" i="6"/>
  <c r="P633" i="6"/>
  <c r="P1194" i="6"/>
  <c r="N336" i="12" s="1"/>
  <c r="P1193" i="6"/>
  <c r="K1415" i="12"/>
  <c r="J1415" i="12"/>
  <c r="I1415" i="12"/>
  <c r="H1415" i="12"/>
  <c r="C1415" i="12"/>
  <c r="Z1414" i="12"/>
  <c r="AA1414" i="12" s="1"/>
  <c r="I1572" i="9"/>
  <c r="X1414" i="12"/>
  <c r="G1414" i="12"/>
  <c r="W1414" i="12" s="1"/>
  <c r="F1414" i="12"/>
  <c r="V1414" i="12" s="1"/>
  <c r="E1414" i="12"/>
  <c r="U1414" i="12" s="1"/>
  <c r="D1414" i="12"/>
  <c r="T1414" i="12" s="1"/>
  <c r="K1414" i="12"/>
  <c r="J1414" i="12"/>
  <c r="I1414" i="12"/>
  <c r="H1414" i="12"/>
  <c r="C1414" i="12"/>
  <c r="Z1413" i="12"/>
  <c r="AA1413" i="12" s="1"/>
  <c r="I652" i="9"/>
  <c r="Y1529" i="12" s="1"/>
  <c r="I1102" i="9"/>
  <c r="Y1413" i="12" s="1"/>
  <c r="X1413" i="12"/>
  <c r="G1413" i="12"/>
  <c r="W1413" i="12" s="1"/>
  <c r="F1413" i="12"/>
  <c r="V1413" i="12" s="1"/>
  <c r="E1413" i="12"/>
  <c r="U1413" i="12" s="1"/>
  <c r="D1413" i="12"/>
  <c r="T1413" i="12" s="1"/>
  <c r="Q1039" i="12"/>
  <c r="P1273" i="12"/>
  <c r="Q481" i="6"/>
  <c r="Q262" i="6"/>
  <c r="O876" i="12" s="1"/>
  <c r="P481" i="6"/>
  <c r="P607" i="6"/>
  <c r="P262" i="6"/>
  <c r="K1413" i="12"/>
  <c r="J1413" i="12"/>
  <c r="I1413" i="12"/>
  <c r="H1413" i="12"/>
  <c r="C1413" i="12"/>
  <c r="Z1412" i="12"/>
  <c r="AA1412" i="12" s="1"/>
  <c r="I871" i="9"/>
  <c r="X1412" i="12"/>
  <c r="G1412" i="12"/>
  <c r="W1412" i="12" s="1"/>
  <c r="F1412" i="12"/>
  <c r="V1412" i="12" s="1"/>
  <c r="E1412" i="12"/>
  <c r="U1412" i="12" s="1"/>
  <c r="D1412" i="12"/>
  <c r="T1412" i="12" s="1"/>
  <c r="Q1198" i="6"/>
  <c r="Q1624" i="6"/>
  <c r="Q161" i="6"/>
  <c r="O873" i="12" s="1"/>
  <c r="P1198" i="6"/>
  <c r="P1624" i="6"/>
  <c r="P999" i="6"/>
  <c r="P161" i="6"/>
  <c r="K1412" i="12"/>
  <c r="J1412" i="12"/>
  <c r="I1412" i="12"/>
  <c r="H1412" i="12"/>
  <c r="C1412" i="12"/>
  <c r="Z1411" i="12"/>
  <c r="AA1411" i="12" s="1"/>
  <c r="I282" i="9"/>
  <c r="I882" i="9"/>
  <c r="Y1411" i="12" s="1"/>
  <c r="X1411" i="12"/>
  <c r="G1411" i="12"/>
  <c r="W1411" i="12" s="1"/>
  <c r="F1411" i="12"/>
  <c r="V1411" i="12" s="1"/>
  <c r="E1411" i="12"/>
  <c r="U1411" i="12" s="1"/>
  <c r="D1411" i="12"/>
  <c r="T1411" i="12" s="1"/>
  <c r="Q67" i="6"/>
  <c r="Q1071" i="6"/>
  <c r="O212" i="12" s="1"/>
  <c r="Q276" i="6"/>
  <c r="O677" i="12" s="1"/>
  <c r="Q362" i="6"/>
  <c r="O1168" i="12" s="1"/>
  <c r="P67" i="6"/>
  <c r="P314" i="6"/>
  <c r="P362" i="6"/>
  <c r="N1438" i="12" s="1"/>
  <c r="K1411" i="12"/>
  <c r="J1411" i="12"/>
  <c r="I1411" i="12"/>
  <c r="H1411" i="12"/>
  <c r="C1411" i="12"/>
  <c r="Z1410" i="12"/>
  <c r="AA1410" i="12" s="1"/>
  <c r="I1028" i="9"/>
  <c r="I1323" i="9"/>
  <c r="Y1410" i="12"/>
  <c r="X1410" i="12"/>
  <c r="G1410" i="12"/>
  <c r="W1410" i="12" s="1"/>
  <c r="F1410" i="12"/>
  <c r="V1410" i="12" s="1"/>
  <c r="E1410" i="12"/>
  <c r="U1410" i="12" s="1"/>
  <c r="D1410" i="12"/>
  <c r="T1410" i="12" s="1"/>
  <c r="Q1293" i="6"/>
  <c r="O1081" i="12" s="1"/>
  <c r="Q390" i="6"/>
  <c r="O1278" i="12" s="1"/>
  <c r="P1295" i="6"/>
  <c r="P390" i="6"/>
  <c r="L1410" i="12"/>
  <c r="K1410" i="12"/>
  <c r="J1410" i="12"/>
  <c r="I1410" i="12"/>
  <c r="H1410" i="12"/>
  <c r="C1410" i="12"/>
  <c r="Z1409" i="12"/>
  <c r="AA1409" i="12" s="1"/>
  <c r="I890" i="9"/>
  <c r="I888" i="9"/>
  <c r="Y1561" i="12" s="1"/>
  <c r="I1249" i="9"/>
  <c r="X1409" i="12"/>
  <c r="G1409" i="12"/>
  <c r="W1409" i="12" s="1"/>
  <c r="F1409" i="12"/>
  <c r="V1409" i="12" s="1"/>
  <c r="E1409" i="12"/>
  <c r="U1409" i="12" s="1"/>
  <c r="D1409" i="12"/>
  <c r="T1409" i="12" s="1"/>
  <c r="Q863" i="12"/>
  <c r="Q1208" i="6"/>
  <c r="O1699" i="12" s="1"/>
  <c r="Q1206" i="6"/>
  <c r="O909" i="12" s="1"/>
  <c r="Q530" i="6"/>
  <c r="O1185" i="12" s="1"/>
  <c r="Q1437" i="6"/>
  <c r="Q1428" i="6"/>
  <c r="O497" i="12" s="1"/>
  <c r="Q1436" i="6"/>
  <c r="O626" i="12" s="1"/>
  <c r="P1208" i="6"/>
  <c r="P1206" i="6"/>
  <c r="P258" i="6"/>
  <c r="N989" i="12" s="1"/>
  <c r="P530" i="6"/>
  <c r="P1437" i="6"/>
  <c r="P1436" i="6"/>
  <c r="N488" i="12" s="1"/>
  <c r="K1409" i="12"/>
  <c r="J1409" i="12"/>
  <c r="I1409" i="12"/>
  <c r="H1409" i="12"/>
  <c r="C1409" i="12"/>
  <c r="Z1408" i="12"/>
  <c r="AA1408" i="12" s="1"/>
  <c r="I582" i="9"/>
  <c r="X1408" i="12"/>
  <c r="G1408" i="12"/>
  <c r="W1408" i="12" s="1"/>
  <c r="F1408" i="12"/>
  <c r="V1408" i="12" s="1"/>
  <c r="E1408" i="12"/>
  <c r="U1408" i="12" s="1"/>
  <c r="D1408" i="12"/>
  <c r="T1408" i="12" s="1"/>
  <c r="K1408" i="12"/>
  <c r="J1408" i="12"/>
  <c r="I1408" i="12"/>
  <c r="H1408" i="12"/>
  <c r="C1408" i="12"/>
  <c r="Z1407" i="12"/>
  <c r="AA1407" i="12" s="1"/>
  <c r="I1085" i="9"/>
  <c r="I1342" i="9"/>
  <c r="I1081" i="9"/>
  <c r="I1347" i="9"/>
  <c r="X1407" i="12"/>
  <c r="G1407" i="12"/>
  <c r="W1407" i="12" s="1"/>
  <c r="F1407" i="12"/>
  <c r="V1407" i="12" s="1"/>
  <c r="E1407" i="12"/>
  <c r="U1407" i="12" s="1"/>
  <c r="D1407" i="12"/>
  <c r="T1407" i="12" s="1"/>
  <c r="Q1330" i="6"/>
  <c r="Q1331" i="6"/>
  <c r="O418" i="12" s="1"/>
  <c r="Q1326" i="6"/>
  <c r="Q602" i="6"/>
  <c r="O797" i="12" s="1"/>
  <c r="P1330" i="6"/>
  <c r="P1084" i="6"/>
  <c r="P1081" i="6"/>
  <c r="P1331" i="6"/>
  <c r="N823" i="12" s="1"/>
  <c r="P1326" i="6"/>
  <c r="P1314" i="6"/>
  <c r="K1407" i="12"/>
  <c r="J1407" i="12"/>
  <c r="I1407" i="12"/>
  <c r="H1407" i="12"/>
  <c r="C1407" i="12"/>
  <c r="Z1406" i="12"/>
  <c r="AA1406" i="12" s="1"/>
  <c r="I422" i="9"/>
  <c r="I430" i="9"/>
  <c r="Y1406" i="12"/>
  <c r="X1406" i="12"/>
  <c r="G1406" i="12"/>
  <c r="W1406" i="12" s="1"/>
  <c r="F1406" i="12"/>
  <c r="V1406" i="12" s="1"/>
  <c r="E1406" i="12"/>
  <c r="U1406" i="12" s="1"/>
  <c r="D1406" i="12"/>
  <c r="T1406" i="12" s="1"/>
  <c r="Q945" i="12"/>
  <c r="P1120" i="12"/>
  <c r="Q243" i="6"/>
  <c r="Q589" i="6"/>
  <c r="O814" i="12" s="1"/>
  <c r="Q1079" i="6"/>
  <c r="P243" i="6"/>
  <c r="P1079" i="6"/>
  <c r="K1406" i="12"/>
  <c r="J1406" i="12"/>
  <c r="I1406" i="12"/>
  <c r="H1406" i="12"/>
  <c r="C1406" i="12"/>
  <c r="Z1405" i="12"/>
  <c r="AA1405" i="12" s="1"/>
  <c r="I773" i="9"/>
  <c r="I771" i="9"/>
  <c r="Y25" i="12" s="1"/>
  <c r="I542" i="9"/>
  <c r="X1405" i="12"/>
  <c r="G1405" i="12"/>
  <c r="W1405" i="12" s="1"/>
  <c r="F1405" i="12"/>
  <c r="V1405" i="12" s="1"/>
  <c r="E1405" i="12"/>
  <c r="U1405" i="12" s="1"/>
  <c r="D1405" i="12"/>
  <c r="T1405" i="12" s="1"/>
  <c r="Q1140" i="6"/>
  <c r="Q725" i="6"/>
  <c r="P1140" i="6"/>
  <c r="L1405" i="12"/>
  <c r="K1405" i="12"/>
  <c r="J1405" i="12"/>
  <c r="I1405" i="12"/>
  <c r="H1405" i="12"/>
  <c r="C1405" i="12"/>
  <c r="Z1404" i="12"/>
  <c r="AA1404" i="12" s="1"/>
  <c r="I603" i="9"/>
  <c r="Y872" i="12" s="1"/>
  <c r="I607" i="9"/>
  <c r="I511" i="9"/>
  <c r="X1404" i="12"/>
  <c r="G1404" i="12"/>
  <c r="W1404" i="12" s="1"/>
  <c r="F1404" i="12"/>
  <c r="V1404" i="12" s="1"/>
  <c r="E1404" i="12"/>
  <c r="U1404" i="12" s="1"/>
  <c r="D1404" i="12"/>
  <c r="T1404" i="12" s="1"/>
  <c r="Q1015" i="6"/>
  <c r="O726" i="12" s="1"/>
  <c r="P1015" i="6"/>
  <c r="K1404" i="12"/>
  <c r="J1404" i="12"/>
  <c r="I1404" i="12"/>
  <c r="H1404" i="12"/>
  <c r="C1404" i="12"/>
  <c r="Z1403" i="12"/>
  <c r="AA1403" i="12" s="1"/>
  <c r="I124" i="9"/>
  <c r="I133" i="9"/>
  <c r="I28" i="9"/>
  <c r="Y1403" i="12" s="1"/>
  <c r="X1403" i="12"/>
  <c r="G1403" i="12"/>
  <c r="W1403" i="12" s="1"/>
  <c r="F1403" i="12"/>
  <c r="V1403" i="12" s="1"/>
  <c r="E1403" i="12"/>
  <c r="U1403" i="12" s="1"/>
  <c r="D1403" i="12"/>
  <c r="T1403" i="12" s="1"/>
  <c r="Q1047" i="6"/>
  <c r="Q1048" i="6"/>
  <c r="Q150" i="6"/>
  <c r="Q1049" i="6"/>
  <c r="O1267" i="12" s="1"/>
  <c r="P1048" i="6"/>
  <c r="P1049" i="6"/>
  <c r="K1403" i="12"/>
  <c r="J1403" i="12"/>
  <c r="I1403" i="12"/>
  <c r="H1403" i="12"/>
  <c r="C1403" i="12"/>
  <c r="Z1402" i="12"/>
  <c r="AA1402" i="12" s="1"/>
  <c r="I194" i="9"/>
  <c r="Y851" i="12" s="1"/>
  <c r="X1402" i="12"/>
  <c r="G1402" i="12"/>
  <c r="W1402" i="12" s="1"/>
  <c r="F1402" i="12"/>
  <c r="V1402" i="12" s="1"/>
  <c r="E1402" i="12"/>
  <c r="U1402" i="12" s="1"/>
  <c r="D1402" i="12"/>
  <c r="T1402" i="12" s="1"/>
  <c r="Q413" i="6"/>
  <c r="Q761" i="6"/>
  <c r="Q595" i="6"/>
  <c r="O1238" i="12" s="1"/>
  <c r="P413" i="6"/>
  <c r="P761" i="6"/>
  <c r="P595" i="6"/>
  <c r="N1158" i="12" s="1"/>
  <c r="K1402" i="12"/>
  <c r="J1402" i="12"/>
  <c r="I1402" i="12"/>
  <c r="H1402" i="12"/>
  <c r="C1402" i="12"/>
  <c r="Z1401" i="12"/>
  <c r="AA1401" i="12" s="1"/>
  <c r="I211" i="9"/>
  <c r="X1401" i="12"/>
  <c r="G1401" i="12"/>
  <c r="W1401" i="12" s="1"/>
  <c r="F1401" i="12"/>
  <c r="V1401" i="12" s="1"/>
  <c r="E1401" i="12"/>
  <c r="U1401" i="12" s="1"/>
  <c r="D1401" i="12"/>
  <c r="T1401" i="12" s="1"/>
  <c r="Q329" i="6"/>
  <c r="P329" i="6"/>
  <c r="K1401" i="12"/>
  <c r="J1401" i="12"/>
  <c r="I1401" i="12"/>
  <c r="H1401" i="12"/>
  <c r="C1401" i="12"/>
  <c r="Z1400" i="12"/>
  <c r="AA1400" i="12" s="1"/>
  <c r="I1201" i="9"/>
  <c r="Y414" i="12" s="1"/>
  <c r="I1196" i="9"/>
  <c r="I639" i="9"/>
  <c r="Y1393" i="12" s="1"/>
  <c r="X1170" i="12"/>
  <c r="X1400" i="12"/>
  <c r="G1400" i="12"/>
  <c r="W1400" i="12" s="1"/>
  <c r="F1400" i="12"/>
  <c r="V1400" i="12" s="1"/>
  <c r="E1400" i="12"/>
  <c r="U1400" i="12" s="1"/>
  <c r="D1400" i="12"/>
  <c r="T1400" i="12" s="1"/>
  <c r="R929" i="12"/>
  <c r="Q621" i="12"/>
  <c r="Q43" i="6"/>
  <c r="Q1020" i="6"/>
  <c r="Q1030" i="6"/>
  <c r="O203" i="12" s="1"/>
  <c r="Q1027" i="6"/>
  <c r="O393" i="12"/>
  <c r="Q1400" i="6"/>
  <c r="O469" i="12" s="1"/>
  <c r="Q1401" i="6"/>
  <c r="O472" i="12" s="1"/>
  <c r="Q1115" i="6"/>
  <c r="O280" i="12" s="1"/>
  <c r="Q1398" i="6"/>
  <c r="P43" i="6"/>
  <c r="P1020" i="6"/>
  <c r="P1400" i="6"/>
  <c r="P1401" i="6"/>
  <c r="P1115" i="6"/>
  <c r="P1398" i="6"/>
  <c r="K1400" i="12"/>
  <c r="J1400" i="12"/>
  <c r="I1400" i="12"/>
  <c r="H1400" i="12"/>
  <c r="C1400" i="12"/>
  <c r="Z1399" i="12"/>
  <c r="AA1399" i="12" s="1"/>
  <c r="I1356" i="9"/>
  <c r="I1485" i="9"/>
  <c r="I1348" i="9"/>
  <c r="I666" i="9"/>
  <c r="X1399" i="12"/>
  <c r="G1399" i="12"/>
  <c r="W1399" i="12" s="1"/>
  <c r="F1399" i="12"/>
  <c r="V1399" i="12" s="1"/>
  <c r="E1399" i="12"/>
  <c r="U1399" i="12" s="1"/>
  <c r="D1399" i="12"/>
  <c r="T1399" i="12" s="1"/>
  <c r="K1399" i="12"/>
  <c r="J1399" i="12"/>
  <c r="I1399" i="12"/>
  <c r="H1399" i="12"/>
  <c r="C1399" i="12"/>
  <c r="Z1398" i="12"/>
  <c r="AA1398" i="12" s="1"/>
  <c r="I1568" i="9"/>
  <c r="Y911" i="12" s="1"/>
  <c r="I1559" i="9"/>
  <c r="Y566" i="12" s="1"/>
  <c r="I1595" i="9"/>
  <c r="Y1398" i="12" s="1"/>
  <c r="X1398" i="12"/>
  <c r="G1398" i="12"/>
  <c r="W1398" i="12" s="1"/>
  <c r="F1398" i="12"/>
  <c r="V1398" i="12" s="1"/>
  <c r="E1398" i="12"/>
  <c r="U1398" i="12" s="1"/>
  <c r="D1398" i="12"/>
  <c r="T1398" i="12" s="1"/>
  <c r="Q803" i="6"/>
  <c r="P803" i="6"/>
  <c r="L1398" i="12"/>
  <c r="K1398" i="12"/>
  <c r="J1398" i="12"/>
  <c r="I1398" i="12"/>
  <c r="H1398" i="12"/>
  <c r="C1398" i="12"/>
  <c r="Z1397" i="12"/>
  <c r="AA1397" i="12" s="1"/>
  <c r="Y1397" i="12"/>
  <c r="X1397" i="12"/>
  <c r="G1397" i="12"/>
  <c r="W1397" i="12" s="1"/>
  <c r="F1397" i="12"/>
  <c r="V1397" i="12" s="1"/>
  <c r="E1397" i="12"/>
  <c r="U1397" i="12" s="1"/>
  <c r="D1397" i="12"/>
  <c r="T1397" i="12" s="1"/>
  <c r="S1397" i="12"/>
  <c r="R1397" i="12"/>
  <c r="Q1397" i="12"/>
  <c r="P1397" i="12"/>
  <c r="O1397" i="12"/>
  <c r="N1397" i="12"/>
  <c r="M1397" i="12"/>
  <c r="L1397" i="12"/>
  <c r="K1397" i="12"/>
  <c r="J1397" i="12"/>
  <c r="I1397" i="12"/>
  <c r="H1397" i="12"/>
  <c r="C1397" i="12"/>
  <c r="Z1396" i="12"/>
  <c r="AA1396" i="12" s="1"/>
  <c r="I1365" i="9"/>
  <c r="I1357" i="9"/>
  <c r="Y1463" i="12" s="1"/>
  <c r="I348" i="9"/>
  <c r="X1396" i="12"/>
  <c r="G1396" i="12"/>
  <c r="W1396" i="12" s="1"/>
  <c r="F1396" i="12"/>
  <c r="V1396" i="12" s="1"/>
  <c r="E1396" i="12"/>
  <c r="U1396" i="12" s="1"/>
  <c r="D1396" i="12"/>
  <c r="T1396" i="12" s="1"/>
  <c r="Q978" i="6"/>
  <c r="O171" i="12" s="1"/>
  <c r="P978" i="6"/>
  <c r="K1396" i="12"/>
  <c r="J1396" i="12"/>
  <c r="I1396" i="12"/>
  <c r="H1396" i="12"/>
  <c r="C1396" i="12"/>
  <c r="Z1395" i="12"/>
  <c r="AA1395" i="12" s="1"/>
  <c r="I1274" i="9"/>
  <c r="I1267" i="9"/>
  <c r="I1442" i="9"/>
  <c r="X1395" i="12"/>
  <c r="G1395" i="12"/>
  <c r="W1395" i="12" s="1"/>
  <c r="F1395" i="12"/>
  <c r="V1395" i="12" s="1"/>
  <c r="E1395" i="12"/>
  <c r="U1395" i="12" s="1"/>
  <c r="D1395" i="12"/>
  <c r="T1395" i="12" s="1"/>
  <c r="Q1442" i="6"/>
  <c r="Q1545" i="6"/>
  <c r="Q1544" i="6"/>
  <c r="P1442" i="6"/>
  <c r="P1545" i="6"/>
  <c r="P1544" i="6"/>
  <c r="K1395" i="12"/>
  <c r="J1395" i="12"/>
  <c r="I1395" i="12"/>
  <c r="H1395" i="12"/>
  <c r="C1395" i="12"/>
  <c r="Z1394" i="12"/>
  <c r="AA1394" i="12" s="1"/>
  <c r="I1638" i="9"/>
  <c r="I414" i="9"/>
  <c r="I1630" i="9"/>
  <c r="H1638" i="9"/>
  <c r="H1630" i="9"/>
  <c r="X1394" i="12"/>
  <c r="G1394" i="12"/>
  <c r="W1394" i="12" s="1"/>
  <c r="F1394" i="12"/>
  <c r="V1394" i="12" s="1"/>
  <c r="E1394" i="12"/>
  <c r="U1394" i="12" s="1"/>
  <c r="D1394" i="12"/>
  <c r="T1394" i="12" s="1"/>
  <c r="S1034" i="12"/>
  <c r="Q1650" i="6"/>
  <c r="Q1626" i="6"/>
  <c r="Q559" i="6"/>
  <c r="Q719" i="6"/>
  <c r="Q167" i="6"/>
  <c r="P1650" i="6"/>
  <c r="P559" i="6"/>
  <c r="K1394" i="12"/>
  <c r="J1394" i="12"/>
  <c r="I1394" i="12"/>
  <c r="H1394" i="12"/>
  <c r="C1394" i="12"/>
  <c r="Z1393" i="12"/>
  <c r="AA1393" i="12" s="1"/>
  <c r="I1177" i="9"/>
  <c r="I1172" i="9"/>
  <c r="I632" i="9"/>
  <c r="Y1132" i="12" s="1"/>
  <c r="X1393" i="12"/>
  <c r="G1393" i="12"/>
  <c r="W1393" i="12" s="1"/>
  <c r="F1393" i="12"/>
  <c r="V1393" i="12" s="1"/>
  <c r="E1393" i="12"/>
  <c r="U1393" i="12" s="1"/>
  <c r="D1393" i="12"/>
  <c r="T1393" i="12" s="1"/>
  <c r="S444" i="12"/>
  <c r="Q1382" i="6"/>
  <c r="Q552" i="6"/>
  <c r="P1382" i="6"/>
  <c r="P552" i="6"/>
  <c r="K1393" i="12"/>
  <c r="J1393" i="12"/>
  <c r="I1393" i="12"/>
  <c r="H1393" i="12"/>
  <c r="C1393" i="12"/>
  <c r="Z1392" i="12"/>
  <c r="AA1392" i="12" s="1"/>
  <c r="I1133" i="9"/>
  <c r="I1427" i="9"/>
  <c r="I1128" i="9"/>
  <c r="X1347" i="12"/>
  <c r="X1392" i="12"/>
  <c r="G1392" i="12"/>
  <c r="W1392" i="12" s="1"/>
  <c r="F1392" i="12"/>
  <c r="V1392" i="12" s="1"/>
  <c r="E1392" i="12"/>
  <c r="U1392" i="12" s="1"/>
  <c r="D1392" i="12"/>
  <c r="T1392" i="12" s="1"/>
  <c r="Q1354" i="6"/>
  <c r="Q100" i="6"/>
  <c r="O721" i="12" s="1"/>
  <c r="Q287" i="6"/>
  <c r="P1354" i="6"/>
  <c r="P100" i="6"/>
  <c r="P287" i="6"/>
  <c r="K1392" i="12"/>
  <c r="J1392" i="12"/>
  <c r="I1392" i="12"/>
  <c r="H1392" i="12"/>
  <c r="C1392" i="12"/>
  <c r="Z1391" i="12"/>
  <c r="AA1391" i="12" s="1"/>
  <c r="I374" i="9"/>
  <c r="I88" i="9"/>
  <c r="X1391" i="12"/>
  <c r="G1391" i="12"/>
  <c r="W1391" i="12" s="1"/>
  <c r="F1391" i="12"/>
  <c r="V1391" i="12" s="1"/>
  <c r="E1391" i="12"/>
  <c r="U1391" i="12" s="1"/>
  <c r="D1391" i="12"/>
  <c r="T1391" i="12" s="1"/>
  <c r="Q151" i="6"/>
  <c r="P151" i="6"/>
  <c r="K1391" i="12"/>
  <c r="J1391" i="12"/>
  <c r="I1391" i="12"/>
  <c r="H1391" i="12"/>
  <c r="C1391" i="12"/>
  <c r="Z1390" i="12"/>
  <c r="AA1390" i="12" s="1"/>
  <c r="I585" i="9"/>
  <c r="Y1569" i="12" s="1"/>
  <c r="Y1390" i="12"/>
  <c r="X1390" i="12"/>
  <c r="G1390" i="12"/>
  <c r="W1390" i="12" s="1"/>
  <c r="F1390" i="12"/>
  <c r="V1390" i="12" s="1"/>
  <c r="E1390" i="12"/>
  <c r="U1390" i="12" s="1"/>
  <c r="D1390" i="12"/>
  <c r="T1390" i="12" s="1"/>
  <c r="Q1104" i="6"/>
  <c r="O660" i="12" s="1"/>
  <c r="P1104" i="6"/>
  <c r="K1390" i="12"/>
  <c r="J1390" i="12"/>
  <c r="I1390" i="12"/>
  <c r="H1390" i="12"/>
  <c r="C1390" i="12"/>
  <c r="Z1389" i="12"/>
  <c r="AA1389" i="12" s="1"/>
  <c r="I751" i="9"/>
  <c r="Y12" i="12" s="1"/>
  <c r="X1389" i="12"/>
  <c r="G1389" i="12"/>
  <c r="W1389" i="12" s="1"/>
  <c r="F1389" i="12"/>
  <c r="V1389" i="12" s="1"/>
  <c r="E1389" i="12"/>
  <c r="U1389" i="12" s="1"/>
  <c r="D1389" i="12"/>
  <c r="T1389" i="12" s="1"/>
  <c r="Q634" i="6"/>
  <c r="P634" i="6"/>
  <c r="K1389" i="12"/>
  <c r="J1389" i="12"/>
  <c r="I1389" i="12"/>
  <c r="H1389" i="12"/>
  <c r="C1389" i="12"/>
  <c r="Z1388" i="12"/>
  <c r="AA1388" i="12" s="1"/>
  <c r="I879" i="9"/>
  <c r="Y99" i="12" s="1"/>
  <c r="I877" i="9"/>
  <c r="X1388" i="12"/>
  <c r="G1388" i="12"/>
  <c r="W1388" i="12" s="1"/>
  <c r="F1388" i="12"/>
  <c r="V1388" i="12" s="1"/>
  <c r="E1388" i="12"/>
  <c r="U1388" i="12" s="1"/>
  <c r="D1388" i="12"/>
  <c r="T1388" i="12" s="1"/>
  <c r="Q1046" i="12"/>
  <c r="Q1203" i="6"/>
  <c r="O339" i="12" s="1"/>
  <c r="Q289" i="6"/>
  <c r="O938" i="12" s="1"/>
  <c r="Q469" i="6"/>
  <c r="P1203" i="6"/>
  <c r="P289" i="6"/>
  <c r="P469" i="6"/>
  <c r="K1388" i="12"/>
  <c r="J1388" i="12"/>
  <c r="I1388" i="12"/>
  <c r="H1388" i="12"/>
  <c r="C1388" i="12"/>
  <c r="Z1387" i="12"/>
  <c r="AA1387" i="12" s="1"/>
  <c r="I154" i="9"/>
  <c r="Y1220" i="12" s="1"/>
  <c r="I34" i="9"/>
  <c r="Y1387" i="12" s="1"/>
  <c r="X1387" i="12"/>
  <c r="G1387" i="12"/>
  <c r="W1387" i="12" s="1"/>
  <c r="F1387" i="12"/>
  <c r="V1387" i="12" s="1"/>
  <c r="E1387" i="12"/>
  <c r="U1387" i="12" s="1"/>
  <c r="D1387" i="12"/>
  <c r="T1387" i="12" s="1"/>
  <c r="Q400" i="6"/>
  <c r="Q37" i="6"/>
  <c r="O889" i="12" s="1"/>
  <c r="Q651" i="6"/>
  <c r="O1229" i="12" s="1"/>
  <c r="P400" i="6"/>
  <c r="P37" i="6"/>
  <c r="P651" i="6"/>
  <c r="K1387" i="12"/>
  <c r="J1387" i="12"/>
  <c r="I1387" i="12"/>
  <c r="H1387" i="12"/>
  <c r="C1387" i="12"/>
  <c r="Z1386" i="12"/>
  <c r="AA1386" i="12" s="1"/>
  <c r="I1574" i="9"/>
  <c r="Y927" i="12" s="1"/>
  <c r="I717" i="9"/>
  <c r="I716" i="9"/>
  <c r="Y1386" i="12"/>
  <c r="X1349" i="12"/>
  <c r="X1386" i="12"/>
  <c r="G1386" i="12"/>
  <c r="W1386" i="12" s="1"/>
  <c r="F1386" i="12"/>
  <c r="V1386" i="12" s="1"/>
  <c r="E1386" i="12"/>
  <c r="U1386" i="12" s="1"/>
  <c r="D1386" i="12"/>
  <c r="T1386" i="12" s="1"/>
  <c r="Q522" i="6"/>
  <c r="O693" i="12" s="1"/>
  <c r="P522" i="6"/>
  <c r="K1386" i="12"/>
  <c r="J1386" i="12"/>
  <c r="I1386" i="12"/>
  <c r="H1386" i="12"/>
  <c r="C1386" i="12"/>
  <c r="Z1385" i="12"/>
  <c r="AA1385" i="12" s="1"/>
  <c r="I258" i="9"/>
  <c r="Y1385" i="12" s="1"/>
  <c r="X1385" i="12"/>
  <c r="G1385" i="12"/>
  <c r="W1385" i="12" s="1"/>
  <c r="F1385" i="12"/>
  <c r="V1385" i="12" s="1"/>
  <c r="E1385" i="12"/>
  <c r="U1385" i="12" s="1"/>
  <c r="D1385" i="12"/>
  <c r="T1385" i="12" s="1"/>
  <c r="K1385" i="12"/>
  <c r="J1385" i="12"/>
  <c r="I1385" i="12"/>
  <c r="H1385" i="12"/>
  <c r="C1385" i="12"/>
  <c r="Z1384" i="12"/>
  <c r="AA1384" i="12" s="1"/>
  <c r="I350" i="9"/>
  <c r="I361" i="9"/>
  <c r="Y1168" i="12" s="1"/>
  <c r="I914" i="9"/>
  <c r="X1384" i="12"/>
  <c r="G1384" i="12"/>
  <c r="W1384" i="12" s="1"/>
  <c r="F1384" i="12"/>
  <c r="V1384" i="12" s="1"/>
  <c r="E1384" i="12"/>
  <c r="U1384" i="12" s="1"/>
  <c r="D1384" i="12"/>
  <c r="T1384" i="12" s="1"/>
  <c r="Q171" i="6"/>
  <c r="O1477" i="12" s="1"/>
  <c r="Q532" i="6"/>
  <c r="O1058" i="12" s="1"/>
  <c r="P171" i="6"/>
  <c r="P532" i="6"/>
  <c r="K1384" i="12"/>
  <c r="J1384" i="12"/>
  <c r="I1384" i="12"/>
  <c r="H1384" i="12"/>
  <c r="C1384" i="12"/>
  <c r="Z1383" i="12"/>
  <c r="AA1383" i="12" s="1"/>
  <c r="I426" i="9"/>
  <c r="Y1357" i="12" s="1"/>
  <c r="I482" i="9"/>
  <c r="X1383" i="12"/>
  <c r="G1383" i="12"/>
  <c r="W1383" i="12" s="1"/>
  <c r="F1383" i="12"/>
  <c r="V1383" i="12" s="1"/>
  <c r="E1383" i="12"/>
  <c r="U1383" i="12" s="1"/>
  <c r="D1383" i="12"/>
  <c r="T1383" i="12" s="1"/>
  <c r="Q150" i="12"/>
  <c r="P1223" i="12"/>
  <c r="Q1078" i="6"/>
  <c r="O817" i="12" s="1"/>
  <c r="Q1089" i="6"/>
  <c r="P1078" i="6"/>
  <c r="N817" i="12" s="1"/>
  <c r="P1089" i="6"/>
  <c r="M1383" i="12"/>
  <c r="K1383" i="12"/>
  <c r="J1383" i="12"/>
  <c r="I1383" i="12"/>
  <c r="H1383" i="12"/>
  <c r="C1383" i="12"/>
  <c r="Z1382" i="12"/>
  <c r="AA1382" i="12" s="1"/>
  <c r="I127" i="9"/>
  <c r="X1382" i="12"/>
  <c r="G1382" i="12"/>
  <c r="W1382" i="12" s="1"/>
  <c r="F1382" i="12"/>
  <c r="V1382" i="12" s="1"/>
  <c r="E1382" i="12"/>
  <c r="U1382" i="12" s="1"/>
  <c r="D1382" i="12"/>
  <c r="T1382" i="12" s="1"/>
  <c r="Q106" i="6"/>
  <c r="Q1633" i="6"/>
  <c r="Q938" i="6"/>
  <c r="Q1043" i="6"/>
  <c r="O213" i="12" s="1"/>
  <c r="P106" i="6"/>
  <c r="P1633" i="6"/>
  <c r="P938" i="6"/>
  <c r="N138" i="12" s="1"/>
  <c r="P1043" i="6"/>
  <c r="M1382" i="12"/>
  <c r="K1382" i="12"/>
  <c r="J1382" i="12"/>
  <c r="I1382" i="12"/>
  <c r="H1382" i="12"/>
  <c r="C1382" i="12"/>
  <c r="Z1381" i="12"/>
  <c r="AA1381" i="12" s="1"/>
  <c r="I1293" i="9"/>
  <c r="Y658" i="12" s="1"/>
  <c r="I1286" i="9"/>
  <c r="I329" i="9"/>
  <c r="Y937" i="12" s="1"/>
  <c r="X1381" i="12"/>
  <c r="G1381" i="12"/>
  <c r="W1381" i="12" s="1"/>
  <c r="F1381" i="12"/>
  <c r="V1381" i="12" s="1"/>
  <c r="E1381" i="12"/>
  <c r="U1381" i="12" s="1"/>
  <c r="D1381" i="12"/>
  <c r="T1381" i="12" s="1"/>
  <c r="Q7" i="6"/>
  <c r="O865" i="12" s="1"/>
  <c r="Q1453" i="6"/>
  <c r="O511" i="12" s="1"/>
  <c r="Q1454" i="6"/>
  <c r="O1184" i="12" s="1"/>
  <c r="P7" i="6"/>
  <c r="P1453" i="6"/>
  <c r="P1454" i="6"/>
  <c r="K1381" i="12"/>
  <c r="J1381" i="12"/>
  <c r="I1381" i="12"/>
  <c r="H1381" i="12"/>
  <c r="C1381" i="12"/>
  <c r="Z1380" i="12"/>
  <c r="AA1380" i="12" s="1"/>
  <c r="I1162" i="9"/>
  <c r="Y296" i="12" s="1"/>
  <c r="I1157" i="9"/>
  <c r="Y1676" i="12" s="1"/>
  <c r="I1390" i="9"/>
  <c r="Y547" i="12" s="1"/>
  <c r="X1380" i="12"/>
  <c r="G1380" i="12"/>
  <c r="W1380" i="12" s="1"/>
  <c r="F1380" i="12"/>
  <c r="V1380" i="12" s="1"/>
  <c r="E1380" i="12"/>
  <c r="U1380" i="12" s="1"/>
  <c r="D1380" i="12"/>
  <c r="T1380" i="12" s="1"/>
  <c r="S438" i="12"/>
  <c r="Q1019" i="6"/>
  <c r="Q1372" i="6"/>
  <c r="Q1113" i="6"/>
  <c r="P1019" i="6"/>
  <c r="P345" i="6"/>
  <c r="P1372" i="6"/>
  <c r="K1380" i="12"/>
  <c r="J1380" i="12"/>
  <c r="I1380" i="12"/>
  <c r="H1380" i="12"/>
  <c r="C1380" i="12"/>
  <c r="Z1379" i="12"/>
  <c r="AA1379" i="12" s="1"/>
  <c r="I1158" i="9"/>
  <c r="I1391" i="9"/>
  <c r="Y454" i="12" s="1"/>
  <c r="X1379" i="12"/>
  <c r="G1379" i="12"/>
  <c r="W1379" i="12" s="1"/>
  <c r="F1379" i="12"/>
  <c r="V1379" i="12" s="1"/>
  <c r="E1379" i="12"/>
  <c r="U1379" i="12" s="1"/>
  <c r="D1379" i="12"/>
  <c r="T1379" i="12" s="1"/>
  <c r="K1379" i="12"/>
  <c r="J1379" i="12"/>
  <c r="I1379" i="12"/>
  <c r="H1379" i="12"/>
  <c r="C1379" i="12"/>
  <c r="Z1378" i="12"/>
  <c r="AA1378" i="12" s="1"/>
  <c r="Y1378" i="12"/>
  <c r="X1378" i="12"/>
  <c r="G1378" i="12"/>
  <c r="W1378" i="12" s="1"/>
  <c r="F1378" i="12"/>
  <c r="V1378" i="12" s="1"/>
  <c r="E1378" i="12"/>
  <c r="U1378" i="12" s="1"/>
  <c r="D1378" i="12"/>
  <c r="T1378" i="12" s="1"/>
  <c r="Q912" i="6"/>
  <c r="O665" i="12" s="1"/>
  <c r="Q902" i="6"/>
  <c r="O117" i="12" s="1"/>
  <c r="K1378" i="12"/>
  <c r="J1378" i="12"/>
  <c r="I1378" i="12"/>
  <c r="H1378" i="12"/>
  <c r="C1378" i="12"/>
  <c r="Z1377" i="12"/>
  <c r="AA1377" i="12" s="1"/>
  <c r="I230" i="9"/>
  <c r="Y1420" i="12" s="1"/>
  <c r="I856" i="9"/>
  <c r="Y1377" i="12" s="1"/>
  <c r="X1377" i="12"/>
  <c r="G1377" i="12"/>
  <c r="W1377" i="12" s="1"/>
  <c r="F1377" i="12"/>
  <c r="V1377" i="12" s="1"/>
  <c r="E1377" i="12"/>
  <c r="U1377" i="12" s="1"/>
  <c r="D1377" i="12"/>
  <c r="T1377" i="12" s="1"/>
  <c r="Q711" i="6"/>
  <c r="Q1196" i="6"/>
  <c r="P1196" i="6"/>
  <c r="K1377" i="12"/>
  <c r="J1377" i="12"/>
  <c r="I1377" i="12"/>
  <c r="H1377" i="12"/>
  <c r="C1377" i="12"/>
  <c r="Z1376" i="12"/>
  <c r="AA1376" i="12" s="1"/>
  <c r="I1516" i="9"/>
  <c r="I706" i="9"/>
  <c r="X1376" i="12"/>
  <c r="G1376" i="12"/>
  <c r="W1376" i="12" s="1"/>
  <c r="F1376" i="12"/>
  <c r="V1376" i="12" s="1"/>
  <c r="E1376" i="12"/>
  <c r="U1376" i="12" s="1"/>
  <c r="D1376" i="12"/>
  <c r="T1376" i="12" s="1"/>
  <c r="Q1578" i="6"/>
  <c r="Q705" i="6"/>
  <c r="Q338" i="6"/>
  <c r="P1578" i="6"/>
  <c r="P705" i="6"/>
  <c r="P338" i="6"/>
  <c r="K1376" i="12"/>
  <c r="J1376" i="12"/>
  <c r="I1376" i="12"/>
  <c r="H1376" i="12"/>
  <c r="C1376" i="12"/>
  <c r="Z1375" i="12"/>
  <c r="AA1375" i="12" s="1"/>
  <c r="I863" i="9"/>
  <c r="X1375" i="12"/>
  <c r="G1375" i="12"/>
  <c r="W1375" i="12" s="1"/>
  <c r="F1375" i="12"/>
  <c r="V1375" i="12" s="1"/>
  <c r="E1375" i="12"/>
  <c r="U1375" i="12" s="1"/>
  <c r="D1375" i="12"/>
  <c r="T1375" i="12" s="1"/>
  <c r="Q185" i="6"/>
  <c r="O1519" i="12" s="1"/>
  <c r="Q1205" i="6"/>
  <c r="O342" i="12" s="1"/>
  <c r="Q825" i="6"/>
  <c r="Q1202" i="6"/>
  <c r="P185" i="6"/>
  <c r="N1559" i="12" s="1"/>
  <c r="P1205" i="6"/>
  <c r="P234" i="6"/>
  <c r="N1625" i="12" s="1"/>
  <c r="P1202" i="6"/>
  <c r="K1375" i="12"/>
  <c r="J1375" i="12"/>
  <c r="I1375" i="12"/>
  <c r="H1375" i="12"/>
  <c r="C1375" i="12"/>
  <c r="Z1374" i="12"/>
  <c r="AA1374" i="12" s="1"/>
  <c r="I502" i="9"/>
  <c r="X1374" i="12"/>
  <c r="G1374" i="12"/>
  <c r="W1374" i="12" s="1"/>
  <c r="F1374" i="12"/>
  <c r="V1374" i="12" s="1"/>
  <c r="E1374" i="12"/>
  <c r="U1374" i="12" s="1"/>
  <c r="D1374" i="12"/>
  <c r="T1374" i="12" s="1"/>
  <c r="P716" i="12"/>
  <c r="Q816" i="6"/>
  <c r="O390" i="12" s="1"/>
  <c r="Q883" i="6"/>
  <c r="P816" i="6"/>
  <c r="P883" i="6"/>
  <c r="N625" i="12" s="1"/>
  <c r="K1374" i="12"/>
  <c r="J1374" i="12"/>
  <c r="I1374" i="12"/>
  <c r="H1374" i="12"/>
  <c r="C1374" i="12"/>
  <c r="Z1373" i="12"/>
  <c r="AA1373" i="12" s="1"/>
  <c r="I1098" i="9"/>
  <c r="Y949" i="12" s="1"/>
  <c r="I1355" i="9"/>
  <c r="Y432" i="12" s="1"/>
  <c r="X1373" i="12"/>
  <c r="G1373" i="12"/>
  <c r="W1373" i="12" s="1"/>
  <c r="F1373" i="12"/>
  <c r="V1373" i="12" s="1"/>
  <c r="E1373" i="12"/>
  <c r="U1373" i="12" s="1"/>
  <c r="D1373" i="12"/>
  <c r="T1373" i="12" s="1"/>
  <c r="Q519" i="6"/>
  <c r="Q1494" i="6"/>
  <c r="O118" i="12" s="1"/>
  <c r="Q309" i="6"/>
  <c r="P519" i="6"/>
  <c r="P650" i="6"/>
  <c r="P646" i="6"/>
  <c r="P516" i="6"/>
  <c r="P1494" i="6"/>
  <c r="P309" i="6"/>
  <c r="M1373" i="12"/>
  <c r="K1373" i="12"/>
  <c r="J1373" i="12"/>
  <c r="I1373" i="12"/>
  <c r="H1373" i="12"/>
  <c r="C1373" i="12"/>
  <c r="Z1372" i="12"/>
  <c r="AA1372" i="12" s="1"/>
  <c r="I870" i="9"/>
  <c r="I868" i="9"/>
  <c r="I427" i="9"/>
  <c r="X1372" i="12"/>
  <c r="G1372" i="12"/>
  <c r="W1372" i="12" s="1"/>
  <c r="F1372" i="12"/>
  <c r="V1372" i="12" s="1"/>
  <c r="E1372" i="12"/>
  <c r="U1372" i="12" s="1"/>
  <c r="D1372" i="12"/>
  <c r="T1372" i="12" s="1"/>
  <c r="Q934" i="6"/>
  <c r="P934" i="6"/>
  <c r="K1372" i="12"/>
  <c r="J1372" i="12"/>
  <c r="I1372" i="12"/>
  <c r="H1372" i="12"/>
  <c r="C1372" i="12"/>
  <c r="Z1371" i="12"/>
  <c r="AA1371" i="12" s="1"/>
  <c r="I647" i="9"/>
  <c r="Y894" i="12" s="1"/>
  <c r="I180" i="9"/>
  <c r="Y1353" i="12" s="1"/>
  <c r="X1371" i="12"/>
  <c r="G1371" i="12"/>
  <c r="W1371" i="12" s="1"/>
  <c r="F1371" i="12"/>
  <c r="V1371" i="12" s="1"/>
  <c r="E1371" i="12"/>
  <c r="U1371" i="12" s="1"/>
  <c r="D1371" i="12"/>
  <c r="T1371" i="12" s="1"/>
  <c r="Q895" i="6"/>
  <c r="P895" i="6"/>
  <c r="N115" i="12" s="1"/>
  <c r="K1371" i="12"/>
  <c r="J1371" i="12"/>
  <c r="I1371" i="12"/>
  <c r="H1371" i="12"/>
  <c r="C1371" i="12"/>
  <c r="Z1370" i="12"/>
  <c r="AA1370" i="12" s="1"/>
  <c r="I1656" i="9"/>
  <c r="I1645" i="9"/>
  <c r="H1656" i="9"/>
  <c r="H1645" i="9"/>
  <c r="X1370" i="12"/>
  <c r="G1370" i="12"/>
  <c r="W1370" i="12" s="1"/>
  <c r="F1370" i="12"/>
  <c r="V1370" i="12" s="1"/>
  <c r="E1370" i="12"/>
  <c r="U1370" i="12" s="1"/>
  <c r="D1370" i="12"/>
  <c r="T1370" i="12" s="1"/>
  <c r="Q1656" i="6"/>
  <c r="Q126" i="6"/>
  <c r="P1656" i="6"/>
  <c r="P126" i="6"/>
  <c r="K1370" i="12"/>
  <c r="J1370" i="12"/>
  <c r="I1370" i="12"/>
  <c r="H1370" i="12"/>
  <c r="C1370" i="12"/>
  <c r="Z1369" i="12"/>
  <c r="AA1369" i="12" s="1"/>
  <c r="I1370" i="9"/>
  <c r="X1369" i="12"/>
  <c r="G1369" i="12"/>
  <c r="W1369" i="12" s="1"/>
  <c r="F1369" i="12"/>
  <c r="V1369" i="12" s="1"/>
  <c r="E1369" i="12"/>
  <c r="U1369" i="12" s="1"/>
  <c r="D1369" i="12"/>
  <c r="T1369" i="12" s="1"/>
  <c r="Q1573" i="6"/>
  <c r="P1573" i="6"/>
  <c r="M1369" i="12"/>
  <c r="K1369" i="12"/>
  <c r="J1369" i="12"/>
  <c r="I1369" i="12"/>
  <c r="H1369" i="12"/>
  <c r="C1369" i="12"/>
  <c r="Z1368" i="12"/>
  <c r="AA1368" i="12" s="1"/>
  <c r="I707" i="9"/>
  <c r="Y1563" i="12" s="1"/>
  <c r="X1368" i="12"/>
  <c r="G1368" i="12"/>
  <c r="W1368" i="12" s="1"/>
  <c r="F1368" i="12"/>
  <c r="V1368" i="12" s="1"/>
  <c r="E1368" i="12"/>
  <c r="U1368" i="12" s="1"/>
  <c r="D1368" i="12"/>
  <c r="T1368" i="12" s="1"/>
  <c r="R1185" i="12"/>
  <c r="Q646" i="6"/>
  <c r="O1170" i="12" s="1"/>
  <c r="K1368" i="12"/>
  <c r="J1368" i="12"/>
  <c r="I1368" i="12"/>
  <c r="H1368" i="12"/>
  <c r="C1368" i="12"/>
  <c r="Z1367" i="12"/>
  <c r="AA1367" i="12" s="1"/>
  <c r="I1198" i="9"/>
  <c r="G1367" i="12"/>
  <c r="W1367" i="12" s="1"/>
  <c r="F1367" i="12"/>
  <c r="V1367" i="12" s="1"/>
  <c r="E1367" i="12"/>
  <c r="U1367" i="12" s="1"/>
  <c r="D1367" i="12"/>
  <c r="T1367" i="12" s="1"/>
  <c r="Q1399" i="6"/>
  <c r="O449" i="12" s="1"/>
  <c r="P1399" i="6"/>
  <c r="K1367" i="12"/>
  <c r="J1367" i="12"/>
  <c r="I1367" i="12"/>
  <c r="H1367" i="12"/>
  <c r="C1367" i="12"/>
  <c r="Z1366" i="12"/>
  <c r="AA1366" i="12" s="1"/>
  <c r="I975" i="9"/>
  <c r="Y1095" i="12" s="1"/>
  <c r="I974" i="9"/>
  <c r="I1281" i="9"/>
  <c r="X1366" i="12"/>
  <c r="G1366" i="12"/>
  <c r="W1366" i="12" s="1"/>
  <c r="F1366" i="12"/>
  <c r="V1366" i="12" s="1"/>
  <c r="E1366" i="12"/>
  <c r="U1366" i="12" s="1"/>
  <c r="D1366" i="12"/>
  <c r="T1366" i="12" s="1"/>
  <c r="R1238" i="12"/>
  <c r="Q1261" i="6"/>
  <c r="O674" i="12" s="1"/>
  <c r="Q1262" i="6"/>
  <c r="O1600" i="12" s="1"/>
  <c r="Q431" i="6"/>
  <c r="O887" i="12" s="1"/>
  <c r="Q1260" i="6"/>
  <c r="P1261" i="6"/>
  <c r="P1262" i="6"/>
  <c r="P431" i="6"/>
  <c r="P1260" i="6"/>
  <c r="K1366" i="12"/>
  <c r="J1366" i="12"/>
  <c r="I1366" i="12"/>
  <c r="H1366" i="12"/>
  <c r="C1366" i="12"/>
  <c r="Z1365" i="12"/>
  <c r="AA1365" i="12" s="1"/>
  <c r="I160" i="9"/>
  <c r="X1365" i="12"/>
  <c r="G1365" i="12"/>
  <c r="W1365" i="12" s="1"/>
  <c r="F1365" i="12"/>
  <c r="V1365" i="12" s="1"/>
  <c r="E1365" i="12"/>
  <c r="U1365" i="12" s="1"/>
  <c r="D1365" i="12"/>
  <c r="T1365" i="12" s="1"/>
  <c r="Q809" i="6"/>
  <c r="Q738" i="6"/>
  <c r="O1660" i="12" s="1"/>
  <c r="P809" i="6"/>
  <c r="P738" i="6"/>
  <c r="N1358" i="12" s="1"/>
  <c r="K1365" i="12"/>
  <c r="J1365" i="12"/>
  <c r="I1365" i="12"/>
  <c r="H1365" i="12"/>
  <c r="C1365" i="12"/>
  <c r="Z1364" i="12"/>
  <c r="AA1364" i="12" s="1"/>
  <c r="I1419" i="9"/>
  <c r="I682" i="9"/>
  <c r="Y640" i="12" s="1"/>
  <c r="X1364" i="12"/>
  <c r="G1364" i="12"/>
  <c r="W1364" i="12" s="1"/>
  <c r="F1364" i="12"/>
  <c r="V1364" i="12" s="1"/>
  <c r="E1364" i="12"/>
  <c r="U1364" i="12" s="1"/>
  <c r="D1364" i="12"/>
  <c r="T1364" i="12" s="1"/>
  <c r="K1364" i="12"/>
  <c r="J1364" i="12"/>
  <c r="I1364" i="12"/>
  <c r="H1364" i="12"/>
  <c r="C1364" i="12"/>
  <c r="Z1363" i="12"/>
  <c r="AA1363" i="12" s="1"/>
  <c r="I640" i="9"/>
  <c r="X1363" i="12"/>
  <c r="G1363" i="12"/>
  <c r="W1363" i="12" s="1"/>
  <c r="F1363" i="12"/>
  <c r="V1363" i="12" s="1"/>
  <c r="E1363" i="12"/>
  <c r="U1363" i="12" s="1"/>
  <c r="D1363" i="12"/>
  <c r="T1363" i="12" s="1"/>
  <c r="Q455" i="6"/>
  <c r="Q928" i="6"/>
  <c r="O330" i="12" s="1"/>
  <c r="P455" i="6"/>
  <c r="P928" i="6"/>
  <c r="L1363" i="12"/>
  <c r="K1363" i="12"/>
  <c r="J1363" i="12"/>
  <c r="I1363" i="12"/>
  <c r="H1363" i="12"/>
  <c r="C1363" i="12"/>
  <c r="Z1362" i="12"/>
  <c r="AA1362" i="12" s="1"/>
  <c r="I1465" i="9"/>
  <c r="I1456" i="9"/>
  <c r="Y504" i="12" s="1"/>
  <c r="Y1362" i="12"/>
  <c r="X1362" i="12"/>
  <c r="G1362" i="12"/>
  <c r="W1362" i="12" s="1"/>
  <c r="F1362" i="12"/>
  <c r="V1362" i="12" s="1"/>
  <c r="E1362" i="12"/>
  <c r="U1362" i="12" s="1"/>
  <c r="D1362" i="12"/>
  <c r="T1362" i="12" s="1"/>
  <c r="R539" i="12"/>
  <c r="Q1548" i="6"/>
  <c r="O1382" i="12" s="1"/>
  <c r="Q1546" i="6"/>
  <c r="Q871" i="6"/>
  <c r="O95" i="12" s="1"/>
  <c r="Q1280" i="6"/>
  <c r="Q1276" i="6"/>
  <c r="Q640" i="6"/>
  <c r="O650" i="12" s="1"/>
  <c r="Q1547" i="6"/>
  <c r="O570" i="12" s="1"/>
  <c r="P1548" i="6"/>
  <c r="P1546" i="6"/>
  <c r="P871" i="6"/>
  <c r="N94" i="12" s="1"/>
  <c r="P1547" i="6"/>
  <c r="K1362" i="12"/>
  <c r="J1362" i="12"/>
  <c r="I1362" i="12"/>
  <c r="H1362" i="12"/>
  <c r="C1362" i="12"/>
  <c r="Z1361" i="12"/>
  <c r="AA1361" i="12" s="1"/>
  <c r="I649" i="9"/>
  <c r="Y621" i="12" s="1"/>
  <c r="I515" i="9"/>
  <c r="Y1145" i="12" s="1"/>
  <c r="I182" i="9"/>
  <c r="X1361" i="12"/>
  <c r="G1361" i="12"/>
  <c r="W1361" i="12" s="1"/>
  <c r="F1361" i="12"/>
  <c r="V1361" i="12" s="1"/>
  <c r="E1361" i="12"/>
  <c r="U1361" i="12" s="1"/>
  <c r="D1361" i="12"/>
  <c r="T1361" i="12" s="1"/>
  <c r="S1149" i="12"/>
  <c r="Q904" i="6"/>
  <c r="P904" i="6"/>
  <c r="K1361" i="12"/>
  <c r="J1361" i="12"/>
  <c r="I1361" i="12"/>
  <c r="H1361" i="12"/>
  <c r="C1361" i="12"/>
  <c r="Z1360" i="12"/>
  <c r="AA1360" i="12" s="1"/>
  <c r="I545" i="9"/>
  <c r="Y1549" i="12" s="1"/>
  <c r="I169" i="9"/>
  <c r="Y1240" i="12" s="1"/>
  <c r="X1353" i="12"/>
  <c r="X1360" i="12"/>
  <c r="G1360" i="12"/>
  <c r="W1360" i="12" s="1"/>
  <c r="F1360" i="12"/>
  <c r="V1360" i="12" s="1"/>
  <c r="E1360" i="12"/>
  <c r="U1360" i="12" s="1"/>
  <c r="D1360" i="12"/>
  <c r="T1360" i="12" s="1"/>
  <c r="R207" i="12"/>
  <c r="Q197" i="6"/>
  <c r="P197" i="6"/>
  <c r="K1360" i="12"/>
  <c r="J1360" i="12"/>
  <c r="I1360" i="12"/>
  <c r="H1360" i="12"/>
  <c r="C1360" i="12"/>
  <c r="Z1359" i="12"/>
  <c r="AA1359" i="12" s="1"/>
  <c r="I1228" i="9"/>
  <c r="Y344" i="12" s="1"/>
  <c r="X1359" i="12"/>
  <c r="G1359" i="12"/>
  <c r="W1359" i="12" s="1"/>
  <c r="F1359" i="12"/>
  <c r="V1359" i="12" s="1"/>
  <c r="E1359" i="12"/>
  <c r="U1359" i="12" s="1"/>
  <c r="D1359" i="12"/>
  <c r="T1359" i="12" s="1"/>
  <c r="Q458" i="12"/>
  <c r="Q1021" i="6"/>
  <c r="P1021" i="6"/>
  <c r="K1359" i="12"/>
  <c r="J1359" i="12"/>
  <c r="I1359" i="12"/>
  <c r="H1359" i="12"/>
  <c r="C1359" i="12"/>
  <c r="Z1358" i="12"/>
  <c r="AA1358" i="12" s="1"/>
  <c r="I743" i="9"/>
  <c r="X1358" i="12"/>
  <c r="G1358" i="12"/>
  <c r="W1358" i="12" s="1"/>
  <c r="F1358" i="12"/>
  <c r="V1358" i="12" s="1"/>
  <c r="E1358" i="12"/>
  <c r="U1358" i="12" s="1"/>
  <c r="D1358" i="12"/>
  <c r="T1358" i="12" s="1"/>
  <c r="Q105" i="6"/>
  <c r="Q442" i="6"/>
  <c r="O923" i="12" s="1"/>
  <c r="P105" i="6"/>
  <c r="N995" i="12" s="1"/>
  <c r="P442" i="6"/>
  <c r="K1358" i="12"/>
  <c r="J1358" i="12"/>
  <c r="I1358" i="12"/>
  <c r="H1358" i="12"/>
  <c r="C1358" i="12"/>
  <c r="Z1357" i="12"/>
  <c r="AA1357" i="12" s="1"/>
  <c r="I1649" i="9"/>
  <c r="H1649" i="9"/>
  <c r="X1357" i="12"/>
  <c r="G1357" i="12"/>
  <c r="W1357" i="12" s="1"/>
  <c r="F1357" i="12"/>
  <c r="V1357" i="12" s="1"/>
  <c r="E1357" i="12"/>
  <c r="U1357" i="12" s="1"/>
  <c r="D1357" i="12"/>
  <c r="T1357" i="12" s="1"/>
  <c r="M1357" i="12"/>
  <c r="K1357" i="12"/>
  <c r="J1357" i="12"/>
  <c r="I1357" i="12"/>
  <c r="H1357" i="12"/>
  <c r="C1357" i="12"/>
  <c r="Z1356" i="12"/>
  <c r="AA1356" i="12" s="1"/>
  <c r="I1173" i="9"/>
  <c r="I1168" i="9"/>
  <c r="I1398" i="9"/>
  <c r="Y722" i="12" s="1"/>
  <c r="X1356" i="12"/>
  <c r="G1356" i="12"/>
  <c r="W1356" i="12" s="1"/>
  <c r="F1356" i="12"/>
  <c r="V1356" i="12" s="1"/>
  <c r="E1356" i="12"/>
  <c r="U1356" i="12" s="1"/>
  <c r="D1356" i="12"/>
  <c r="T1356" i="12" s="1"/>
  <c r="Q1378" i="6"/>
  <c r="O547" i="12" s="1"/>
  <c r="Q223" i="6"/>
  <c r="Q1379" i="6"/>
  <c r="O454" i="12" s="1"/>
  <c r="P1378" i="6"/>
  <c r="P223" i="6"/>
  <c r="K1356" i="12"/>
  <c r="J1356" i="12"/>
  <c r="I1356" i="12"/>
  <c r="H1356" i="12"/>
  <c r="C1356" i="12"/>
  <c r="Z1355" i="12"/>
  <c r="AA1355" i="12" s="1"/>
  <c r="I521" i="9"/>
  <c r="Y1355" i="12" s="1"/>
  <c r="X1355" i="12"/>
  <c r="G1355" i="12"/>
  <c r="W1355" i="12" s="1"/>
  <c r="F1355" i="12"/>
  <c r="V1355" i="12" s="1"/>
  <c r="E1355" i="12"/>
  <c r="U1355" i="12" s="1"/>
  <c r="D1355" i="12"/>
  <c r="T1355" i="12" s="1"/>
  <c r="Q428" i="6"/>
  <c r="P428" i="6"/>
  <c r="K1355" i="12"/>
  <c r="J1355" i="12"/>
  <c r="I1355" i="12"/>
  <c r="H1355" i="12"/>
  <c r="C1355" i="12"/>
  <c r="Z1354" i="12"/>
  <c r="AA1354" i="12" s="1"/>
  <c r="I955" i="9"/>
  <c r="Y1099" i="12" s="1"/>
  <c r="I954" i="9"/>
  <c r="I255" i="9"/>
  <c r="X1354" i="12"/>
  <c r="G1354" i="12"/>
  <c r="W1354" i="12" s="1"/>
  <c r="F1354" i="12"/>
  <c r="V1354" i="12" s="1"/>
  <c r="E1354" i="12"/>
  <c r="U1354" i="12" s="1"/>
  <c r="D1354" i="12"/>
  <c r="T1354" i="12" s="1"/>
  <c r="Q76" i="6"/>
  <c r="P76" i="6"/>
  <c r="K1354" i="12"/>
  <c r="J1354" i="12"/>
  <c r="I1354" i="12"/>
  <c r="H1354" i="12"/>
  <c r="C1354" i="12"/>
  <c r="Z1353" i="12"/>
  <c r="AA1353" i="12" s="1"/>
  <c r="I533" i="9"/>
  <c r="G1353" i="12"/>
  <c r="W1353" i="12" s="1"/>
  <c r="F1353" i="12"/>
  <c r="V1353" i="12" s="1"/>
  <c r="E1353" i="12"/>
  <c r="U1353" i="12" s="1"/>
  <c r="D1353" i="12"/>
  <c r="T1353" i="12" s="1"/>
  <c r="M1353" i="12"/>
  <c r="K1353" i="12"/>
  <c r="J1353" i="12"/>
  <c r="I1353" i="12"/>
  <c r="H1353" i="12"/>
  <c r="C1353" i="12"/>
  <c r="Z1352" i="12"/>
  <c r="AA1352" i="12" s="1"/>
  <c r="I1326" i="9"/>
  <c r="I1320" i="9"/>
  <c r="Y725" i="12" s="1"/>
  <c r="I1525" i="9"/>
  <c r="X1352" i="12"/>
  <c r="G1352" i="12"/>
  <c r="W1352" i="12" s="1"/>
  <c r="F1352" i="12"/>
  <c r="V1352" i="12" s="1"/>
  <c r="E1352" i="12"/>
  <c r="U1352" i="12" s="1"/>
  <c r="D1352" i="12"/>
  <c r="T1352" i="12" s="1"/>
  <c r="Q594" i="6"/>
  <c r="Q1592" i="6"/>
  <c r="O599" i="12" s="1"/>
  <c r="P594" i="6"/>
  <c r="P1592" i="6"/>
  <c r="K1352" i="12"/>
  <c r="J1352" i="12"/>
  <c r="I1352" i="12"/>
  <c r="H1352" i="12"/>
  <c r="C1352" i="12"/>
  <c r="Z1351" i="12"/>
  <c r="AA1351" i="12" s="1"/>
  <c r="I212" i="9"/>
  <c r="Y1351" i="12"/>
  <c r="X1351" i="12"/>
  <c r="G1351" i="12"/>
  <c r="W1351" i="12" s="1"/>
  <c r="F1351" i="12"/>
  <c r="V1351" i="12" s="1"/>
  <c r="E1351" i="12"/>
  <c r="U1351" i="12" s="1"/>
  <c r="D1351" i="12"/>
  <c r="T1351" i="12" s="1"/>
  <c r="Q448" i="6"/>
  <c r="Q812" i="6"/>
  <c r="P448" i="6"/>
  <c r="P812" i="6"/>
  <c r="N824" i="12" s="1"/>
  <c r="P446" i="6"/>
  <c r="P1027" i="6"/>
  <c r="K1351" i="12"/>
  <c r="J1351" i="12"/>
  <c r="I1351" i="12"/>
  <c r="H1351" i="12"/>
  <c r="C1351" i="12"/>
  <c r="Z1350" i="12"/>
  <c r="AA1350" i="12" s="1"/>
  <c r="I1308" i="9"/>
  <c r="I1302" i="9"/>
  <c r="I660" i="9"/>
  <c r="Y1350" i="12" s="1"/>
  <c r="X1350" i="12"/>
  <c r="G1350" i="12"/>
  <c r="W1350" i="12" s="1"/>
  <c r="F1350" i="12"/>
  <c r="V1350" i="12" s="1"/>
  <c r="E1350" i="12"/>
  <c r="U1350" i="12" s="1"/>
  <c r="D1350" i="12"/>
  <c r="T1350" i="12" s="1"/>
  <c r="Q1461" i="6"/>
  <c r="Q887" i="6"/>
  <c r="O109" i="12" s="1"/>
  <c r="Q143" i="6"/>
  <c r="O174" i="12" s="1"/>
  <c r="P887" i="6"/>
  <c r="P143" i="6"/>
  <c r="K1350" i="12"/>
  <c r="J1350" i="12"/>
  <c r="I1350" i="12"/>
  <c r="H1350" i="12"/>
  <c r="C1350" i="12"/>
  <c r="Z1349" i="12"/>
  <c r="AA1349" i="12" s="1"/>
  <c r="I1583" i="9"/>
  <c r="Y583" i="12" s="1"/>
  <c r="G1349" i="12"/>
  <c r="W1349" i="12" s="1"/>
  <c r="F1349" i="12"/>
  <c r="V1349" i="12" s="1"/>
  <c r="E1349" i="12"/>
  <c r="U1349" i="12" s="1"/>
  <c r="D1349" i="12"/>
  <c r="T1349" i="12" s="1"/>
  <c r="P851" i="12"/>
  <c r="K1349" i="12"/>
  <c r="J1349" i="12"/>
  <c r="I1349" i="12"/>
  <c r="H1349" i="12"/>
  <c r="C1349" i="12"/>
  <c r="Z1348" i="12"/>
  <c r="AA1348" i="12" s="1"/>
  <c r="I1167" i="9"/>
  <c r="Y7" i="12" s="1"/>
  <c r="I630" i="9"/>
  <c r="X1348" i="12"/>
  <c r="G1348" i="12"/>
  <c r="W1348" i="12" s="1"/>
  <c r="F1348" i="12"/>
  <c r="V1348" i="12" s="1"/>
  <c r="E1348" i="12"/>
  <c r="U1348" i="12" s="1"/>
  <c r="D1348" i="12"/>
  <c r="T1348" i="12" s="1"/>
  <c r="K1348" i="12"/>
  <c r="J1348" i="12"/>
  <c r="I1348" i="12"/>
  <c r="H1348" i="12"/>
  <c r="C1348" i="12"/>
  <c r="Z1347" i="12"/>
  <c r="AA1347" i="12" s="1"/>
  <c r="I1138" i="9"/>
  <c r="G1347" i="12"/>
  <c r="W1347" i="12" s="1"/>
  <c r="F1347" i="12"/>
  <c r="V1347" i="12" s="1"/>
  <c r="E1347" i="12"/>
  <c r="U1347" i="12" s="1"/>
  <c r="D1347" i="12"/>
  <c r="T1347" i="12" s="1"/>
  <c r="Q1356" i="6"/>
  <c r="Q1537" i="6"/>
  <c r="P1537" i="6"/>
  <c r="K1347" i="12"/>
  <c r="J1347" i="12"/>
  <c r="I1347" i="12"/>
  <c r="H1347" i="12"/>
  <c r="C1347" i="12"/>
  <c r="Z1346" i="12"/>
  <c r="AA1346" i="12" s="1"/>
  <c r="I257" i="9"/>
  <c r="I269" i="9"/>
  <c r="I455" i="9"/>
  <c r="X1346" i="12"/>
  <c r="G1346" i="12"/>
  <c r="W1346" i="12" s="1"/>
  <c r="F1346" i="12"/>
  <c r="V1346" i="12" s="1"/>
  <c r="E1346" i="12"/>
  <c r="U1346" i="12" s="1"/>
  <c r="D1346" i="12"/>
  <c r="T1346" i="12" s="1"/>
  <c r="Q3" i="6"/>
  <c r="Q237" i="6"/>
  <c r="Q682" i="6"/>
  <c r="P3" i="6"/>
  <c r="P237" i="6"/>
  <c r="P682" i="6"/>
  <c r="M1346" i="12"/>
  <c r="K1346" i="12"/>
  <c r="J1346" i="12"/>
  <c r="I1346" i="12"/>
  <c r="H1346" i="12"/>
  <c r="C1346" i="12"/>
  <c r="Z1345" i="12"/>
  <c r="AA1345" i="12" s="1"/>
  <c r="I726" i="9"/>
  <c r="I1139" i="9"/>
  <c r="X1345" i="12"/>
  <c r="G1345" i="12"/>
  <c r="W1345" i="12" s="1"/>
  <c r="F1345" i="12"/>
  <c r="V1345" i="12" s="1"/>
  <c r="E1345" i="12"/>
  <c r="U1345" i="12" s="1"/>
  <c r="D1345" i="12"/>
  <c r="T1345" i="12" s="1"/>
  <c r="L1345" i="12"/>
  <c r="K1345" i="12"/>
  <c r="J1345" i="12"/>
  <c r="I1345" i="12"/>
  <c r="H1345" i="12"/>
  <c r="C1345" i="12"/>
  <c r="Z1344" i="12"/>
  <c r="AA1344" i="12" s="1"/>
  <c r="Y1344" i="12"/>
  <c r="X1344" i="12"/>
  <c r="G1344" i="12"/>
  <c r="W1344" i="12" s="1"/>
  <c r="F1344" i="12"/>
  <c r="V1344" i="12" s="1"/>
  <c r="E1344" i="12"/>
  <c r="U1344" i="12" s="1"/>
  <c r="D1344" i="12"/>
  <c r="T1344" i="12" s="1"/>
  <c r="Q128" i="6"/>
  <c r="P128" i="6"/>
  <c r="K1344" i="12"/>
  <c r="J1344" i="12"/>
  <c r="I1344" i="12"/>
  <c r="H1344" i="12"/>
  <c r="C1344" i="12"/>
  <c r="Z1343" i="12"/>
  <c r="AA1343" i="12" s="1"/>
  <c r="I18" i="9"/>
  <c r="Y17" i="12" s="1"/>
  <c r="Y1343" i="12"/>
  <c r="X1343" i="12"/>
  <c r="G1343" i="12"/>
  <c r="W1343" i="12" s="1"/>
  <c r="F1343" i="12"/>
  <c r="V1343" i="12" s="1"/>
  <c r="E1343" i="12"/>
  <c r="U1343" i="12" s="1"/>
  <c r="D1343" i="12"/>
  <c r="T1343" i="12" s="1"/>
  <c r="Q597" i="6"/>
  <c r="O1437" i="12" s="1"/>
  <c r="Q158" i="6"/>
  <c r="Q144" i="6"/>
  <c r="P597" i="6"/>
  <c r="P158" i="6"/>
  <c r="P144" i="6"/>
  <c r="K1343" i="12"/>
  <c r="J1343" i="12"/>
  <c r="I1343" i="12"/>
  <c r="H1343" i="12"/>
  <c r="C1343" i="12"/>
  <c r="Z1342" i="12"/>
  <c r="AA1342" i="12" s="1"/>
  <c r="I1402" i="9"/>
  <c r="X1342" i="12"/>
  <c r="G1342" i="12"/>
  <c r="W1342" i="12" s="1"/>
  <c r="F1342" i="12"/>
  <c r="V1342" i="12" s="1"/>
  <c r="E1342" i="12"/>
  <c r="U1342" i="12" s="1"/>
  <c r="D1342" i="12"/>
  <c r="T1342" i="12" s="1"/>
  <c r="R1133" i="12"/>
  <c r="Q1395" i="6"/>
  <c r="O464" i="12" s="1"/>
  <c r="K1342" i="12"/>
  <c r="J1342" i="12"/>
  <c r="I1342" i="12"/>
  <c r="H1342" i="12"/>
  <c r="C1342" i="12"/>
  <c r="Z1341" i="12"/>
  <c r="AA1341" i="12" s="1"/>
  <c r="I366" i="9"/>
  <c r="X1341" i="12"/>
  <c r="G1341" i="12"/>
  <c r="W1341" i="12" s="1"/>
  <c r="F1341" i="12"/>
  <c r="V1341" i="12" s="1"/>
  <c r="E1341" i="12"/>
  <c r="U1341" i="12" s="1"/>
  <c r="D1341" i="12"/>
  <c r="T1341" i="12" s="1"/>
  <c r="Q1475" i="12"/>
  <c r="Q498" i="6"/>
  <c r="Q209" i="6"/>
  <c r="O982" i="12" s="1"/>
  <c r="P498" i="6"/>
  <c r="P209" i="6"/>
  <c r="K1341" i="12"/>
  <c r="J1341" i="12"/>
  <c r="I1341" i="12"/>
  <c r="H1341" i="12"/>
  <c r="C1341" i="12"/>
  <c r="Z1340" i="12"/>
  <c r="AA1340" i="12" s="1"/>
  <c r="I61" i="9"/>
  <c r="Y1172" i="12" s="1"/>
  <c r="I73" i="9"/>
  <c r="Y1460" i="12" s="1"/>
  <c r="I13" i="9"/>
  <c r="Y1340" i="12" s="1"/>
  <c r="X1340" i="12"/>
  <c r="G1340" i="12"/>
  <c r="W1340" i="12" s="1"/>
  <c r="F1340" i="12"/>
  <c r="V1340" i="12" s="1"/>
  <c r="E1340" i="12"/>
  <c r="U1340" i="12" s="1"/>
  <c r="D1340" i="12"/>
  <c r="T1340" i="12" s="1"/>
  <c r="Q238" i="6"/>
  <c r="O760" i="12" s="1"/>
  <c r="P238" i="6"/>
  <c r="P466" i="6"/>
  <c r="P461" i="6"/>
  <c r="N783" i="12" s="1"/>
  <c r="K1340" i="12"/>
  <c r="J1340" i="12"/>
  <c r="I1340" i="12"/>
  <c r="H1340" i="12"/>
  <c r="C1340" i="12"/>
  <c r="Z1339" i="12"/>
  <c r="AA1339" i="12" s="1"/>
  <c r="X1339" i="12"/>
  <c r="G1339" i="12"/>
  <c r="W1339" i="12" s="1"/>
  <c r="F1339" i="12"/>
  <c r="V1339" i="12" s="1"/>
  <c r="E1339" i="12"/>
  <c r="U1339" i="12" s="1"/>
  <c r="D1339" i="12"/>
  <c r="T1339" i="12" s="1"/>
  <c r="K1339" i="12"/>
  <c r="J1339" i="12"/>
  <c r="I1339" i="12"/>
  <c r="H1339" i="12"/>
  <c r="C1339" i="12"/>
  <c r="Z1338" i="12"/>
  <c r="AA1338" i="12" s="1"/>
  <c r="I1089" i="9"/>
  <c r="Y258" i="12" s="1"/>
  <c r="X1338" i="12"/>
  <c r="G1338" i="12"/>
  <c r="W1338" i="12" s="1"/>
  <c r="F1338" i="12"/>
  <c r="V1338" i="12" s="1"/>
  <c r="E1338" i="12"/>
  <c r="U1338" i="12" s="1"/>
  <c r="D1338" i="12"/>
  <c r="T1338" i="12" s="1"/>
  <c r="R1338" i="12"/>
  <c r="Q1098" i="12"/>
  <c r="Q1334" i="6"/>
  <c r="O419" i="12" s="1"/>
  <c r="Q1335" i="6"/>
  <c r="O1328" i="12" s="1"/>
  <c r="Q1490" i="6"/>
  <c r="O82" i="12" s="1"/>
  <c r="P1334" i="6"/>
  <c r="N411" i="12" s="1"/>
  <c r="P1335" i="6"/>
  <c r="N1081" i="12"/>
  <c r="P1490" i="6"/>
  <c r="K1338" i="12"/>
  <c r="J1338" i="12"/>
  <c r="I1338" i="12"/>
  <c r="H1338" i="12"/>
  <c r="C1338" i="12"/>
  <c r="Z1337" i="12"/>
  <c r="AA1337" i="12" s="1"/>
  <c r="I1215" i="9"/>
  <c r="I228" i="9"/>
  <c r="Y1337" i="12" s="1"/>
  <c r="X1337" i="12"/>
  <c r="G1337" i="12"/>
  <c r="W1337" i="12" s="1"/>
  <c r="F1337" i="12"/>
  <c r="V1337" i="12" s="1"/>
  <c r="E1337" i="12"/>
  <c r="U1337" i="12" s="1"/>
  <c r="D1337" i="12"/>
  <c r="T1337" i="12" s="1"/>
  <c r="R1337" i="12"/>
  <c r="Q1408" i="6"/>
  <c r="Q179" i="6"/>
  <c r="Q641" i="6"/>
  <c r="Q177" i="6"/>
  <c r="P1408" i="6"/>
  <c r="N476" i="12" s="1"/>
  <c r="P179" i="6"/>
  <c r="M1337" i="12"/>
  <c r="K1337" i="12"/>
  <c r="J1337" i="12"/>
  <c r="I1337" i="12"/>
  <c r="H1337" i="12"/>
  <c r="C1337" i="12"/>
  <c r="Z1336" i="12"/>
  <c r="AA1336" i="12" s="1"/>
  <c r="I1094" i="9"/>
  <c r="Y1203" i="12" s="1"/>
  <c r="I1090" i="9"/>
  <c r="Y1152" i="12" s="1"/>
  <c r="I621" i="9"/>
  <c r="Y1593" i="12" s="1"/>
  <c r="X1336" i="12"/>
  <c r="G1336" i="12"/>
  <c r="W1336" i="12" s="1"/>
  <c r="F1336" i="12"/>
  <c r="V1336" i="12" s="1"/>
  <c r="E1336" i="12"/>
  <c r="U1336" i="12" s="1"/>
  <c r="D1336" i="12"/>
  <c r="T1336" i="12" s="1"/>
  <c r="S1268" i="12"/>
  <c r="Q1336" i="6"/>
  <c r="P1336" i="6"/>
  <c r="K1336" i="12"/>
  <c r="J1336" i="12"/>
  <c r="I1336" i="12"/>
  <c r="H1336" i="12"/>
  <c r="C1336" i="12"/>
  <c r="Z1335" i="12"/>
  <c r="AA1335" i="12" s="1"/>
  <c r="X1335" i="12"/>
  <c r="G1335" i="12"/>
  <c r="W1335" i="12" s="1"/>
  <c r="F1335" i="12"/>
  <c r="V1335" i="12" s="1"/>
  <c r="E1335" i="12"/>
  <c r="U1335" i="12" s="1"/>
  <c r="D1335" i="12"/>
  <c r="T1335" i="12" s="1"/>
  <c r="Q369" i="6"/>
  <c r="Q1223" i="6"/>
  <c r="P369" i="6"/>
  <c r="P1223" i="6"/>
  <c r="K1335" i="12"/>
  <c r="J1335" i="12"/>
  <c r="I1335" i="12"/>
  <c r="H1335" i="12"/>
  <c r="C1335" i="12"/>
  <c r="Z1334" i="12"/>
  <c r="AA1334" i="12" s="1"/>
  <c r="I683" i="9"/>
  <c r="I845" i="9"/>
  <c r="Y1334" i="12" s="1"/>
  <c r="X1334" i="12"/>
  <c r="G1334" i="12"/>
  <c r="W1334" i="12" s="1"/>
  <c r="F1334" i="12"/>
  <c r="V1334" i="12" s="1"/>
  <c r="E1334" i="12"/>
  <c r="U1334" i="12" s="1"/>
  <c r="D1334" i="12"/>
  <c r="T1334" i="12" s="1"/>
  <c r="S1263" i="12"/>
  <c r="R1263" i="12"/>
  <c r="Q689" i="6"/>
  <c r="Q484" i="6"/>
  <c r="P689" i="6"/>
  <c r="P484" i="6"/>
  <c r="M1334" i="12"/>
  <c r="K1334" i="12"/>
  <c r="J1334" i="12"/>
  <c r="I1334" i="12"/>
  <c r="H1334" i="12"/>
  <c r="C1334" i="12"/>
  <c r="Z1333" i="12"/>
  <c r="AA1333" i="12" s="1"/>
  <c r="I161" i="9"/>
  <c r="Y648" i="12" s="1"/>
  <c r="I45" i="9"/>
  <c r="Y1333" i="12" s="1"/>
  <c r="X1333" i="12"/>
  <c r="G1333" i="12"/>
  <c r="W1333" i="12" s="1"/>
  <c r="F1333" i="12"/>
  <c r="V1333" i="12" s="1"/>
  <c r="E1333" i="12"/>
  <c r="U1333" i="12" s="1"/>
  <c r="D1333" i="12"/>
  <c r="T1333" i="12" s="1"/>
  <c r="Q476" i="6"/>
  <c r="P476" i="6"/>
  <c r="K1333" i="12"/>
  <c r="J1333" i="12"/>
  <c r="I1333" i="12"/>
  <c r="H1333" i="12"/>
  <c r="C1333" i="12"/>
  <c r="Z1332" i="12"/>
  <c r="AA1332" i="12" s="1"/>
  <c r="I143" i="9"/>
  <c r="I33" i="9"/>
  <c r="Y1332" i="12" s="1"/>
  <c r="X1332" i="12"/>
  <c r="G1332" i="12"/>
  <c r="W1332" i="12" s="1"/>
  <c r="F1332" i="12"/>
  <c r="V1332" i="12" s="1"/>
  <c r="E1332" i="12"/>
  <c r="U1332" i="12" s="1"/>
  <c r="D1332" i="12"/>
  <c r="T1332" i="12" s="1"/>
  <c r="P1032" i="6"/>
  <c r="K1332" i="12"/>
  <c r="J1332" i="12"/>
  <c r="I1332" i="12"/>
  <c r="H1332" i="12"/>
  <c r="C1332" i="12"/>
  <c r="Z1331" i="12"/>
  <c r="AA1331" i="12" s="1"/>
  <c r="I1607" i="9"/>
  <c r="I1598" i="9"/>
  <c r="I1537" i="9"/>
  <c r="Y1331" i="12" s="1"/>
  <c r="X1331" i="12"/>
  <c r="G1331" i="12"/>
  <c r="W1331" i="12" s="1"/>
  <c r="F1331" i="12"/>
  <c r="V1331" i="12" s="1"/>
  <c r="E1331" i="12"/>
  <c r="U1331" i="12" s="1"/>
  <c r="D1331" i="12"/>
  <c r="T1331" i="12" s="1"/>
  <c r="R763" i="12"/>
  <c r="P581" i="12"/>
  <c r="Q1598" i="6"/>
  <c r="Q1599" i="6"/>
  <c r="O602" i="12" s="1"/>
  <c r="Q1597" i="6"/>
  <c r="P1598" i="6"/>
  <c r="N601" i="12" s="1"/>
  <c r="P1599" i="6"/>
  <c r="P1597" i="6"/>
  <c r="K1331" i="12"/>
  <c r="J1331" i="12"/>
  <c r="I1331" i="12"/>
  <c r="H1331" i="12"/>
  <c r="C1331" i="12"/>
  <c r="Z1330" i="12"/>
  <c r="AA1330" i="12" s="1"/>
  <c r="I1076" i="9"/>
  <c r="Y1707" i="12" s="1"/>
  <c r="I1072" i="9"/>
  <c r="I1340" i="9"/>
  <c r="X1330" i="12"/>
  <c r="G1330" i="12"/>
  <c r="W1330" i="12" s="1"/>
  <c r="F1330" i="12"/>
  <c r="V1330" i="12" s="1"/>
  <c r="E1330" i="12"/>
  <c r="U1330" i="12" s="1"/>
  <c r="D1330" i="12"/>
  <c r="T1330" i="12" s="1"/>
  <c r="P408" i="12"/>
  <c r="Q1325" i="6"/>
  <c r="O416" i="12" s="1"/>
  <c r="P1325" i="6"/>
  <c r="N407" i="12" s="1"/>
  <c r="N235" i="12"/>
  <c r="K1330" i="12"/>
  <c r="J1330" i="12"/>
  <c r="I1330" i="12"/>
  <c r="H1330" i="12"/>
  <c r="C1330" i="12"/>
  <c r="Z1329" i="12"/>
  <c r="AA1329" i="12" s="1"/>
  <c r="I1136" i="9"/>
  <c r="I1131" i="9"/>
  <c r="I288" i="9"/>
  <c r="X1329" i="12"/>
  <c r="G1329" i="12"/>
  <c r="W1329" i="12" s="1"/>
  <c r="F1329" i="12"/>
  <c r="V1329" i="12" s="1"/>
  <c r="E1329" i="12"/>
  <c r="U1329" i="12" s="1"/>
  <c r="D1329" i="12"/>
  <c r="T1329" i="12" s="1"/>
  <c r="Q23" i="6"/>
  <c r="O1282" i="12" s="1"/>
  <c r="P23" i="6"/>
  <c r="P719" i="6"/>
  <c r="K1329" i="12"/>
  <c r="J1329" i="12"/>
  <c r="I1329" i="12"/>
  <c r="H1329" i="12"/>
  <c r="C1329" i="12"/>
  <c r="Z1328" i="12"/>
  <c r="AA1328" i="12" s="1"/>
  <c r="I1115" i="9"/>
  <c r="Y1513" i="12" s="1"/>
  <c r="I1112" i="9"/>
  <c r="Y991" i="12" s="1"/>
  <c r="I283" i="9"/>
  <c r="Y1194" i="12" s="1"/>
  <c r="X1328" i="12"/>
  <c r="G1328" i="12"/>
  <c r="W1328" i="12" s="1"/>
  <c r="F1328" i="12"/>
  <c r="V1328" i="12" s="1"/>
  <c r="E1328" i="12"/>
  <c r="U1328" i="12" s="1"/>
  <c r="D1328" i="12"/>
  <c r="T1328" i="12" s="1"/>
  <c r="Q58" i="6"/>
  <c r="O1312" i="12" s="1"/>
  <c r="Q485" i="6"/>
  <c r="P58" i="6"/>
  <c r="P602" i="6"/>
  <c r="N797" i="12" s="1"/>
  <c r="K1328" i="12"/>
  <c r="J1328" i="12"/>
  <c r="I1328" i="12"/>
  <c r="H1328" i="12"/>
  <c r="C1328" i="12"/>
  <c r="Z1327" i="12"/>
  <c r="AA1327" i="12" s="1"/>
  <c r="I189" i="9"/>
  <c r="Y1261" i="12" s="1"/>
  <c r="I439" i="9"/>
  <c r="Y1100" i="12" s="1"/>
  <c r="Y1327" i="12"/>
  <c r="X1327" i="12"/>
  <c r="G1327" i="12"/>
  <c r="W1327" i="12" s="1"/>
  <c r="F1327" i="12"/>
  <c r="V1327" i="12" s="1"/>
  <c r="E1327" i="12"/>
  <c r="U1327" i="12" s="1"/>
  <c r="D1327" i="12"/>
  <c r="T1327" i="12" s="1"/>
  <c r="Q635" i="6"/>
  <c r="O1348" i="12" s="1"/>
  <c r="P635" i="6"/>
  <c r="P195" i="6"/>
  <c r="N1327" i="12"/>
  <c r="K1327" i="12"/>
  <c r="J1327" i="12"/>
  <c r="I1327" i="12"/>
  <c r="H1327" i="12"/>
  <c r="C1327" i="12"/>
  <c r="Z1326" i="12"/>
  <c r="AA1326" i="12" s="1"/>
  <c r="I416" i="9"/>
  <c r="I778" i="9"/>
  <c r="X1326" i="12"/>
  <c r="G1326" i="12"/>
  <c r="W1326" i="12" s="1"/>
  <c r="F1326" i="12"/>
  <c r="V1326" i="12" s="1"/>
  <c r="E1326" i="12"/>
  <c r="U1326" i="12" s="1"/>
  <c r="D1326" i="12"/>
  <c r="T1326" i="12" s="1"/>
  <c r="Q460" i="6"/>
  <c r="P460" i="6"/>
  <c r="K1326" i="12"/>
  <c r="J1326" i="12"/>
  <c r="I1326" i="12"/>
  <c r="H1326" i="12"/>
  <c r="C1326" i="12"/>
  <c r="Z1325" i="12"/>
  <c r="AA1325" i="12" s="1"/>
  <c r="I815" i="9"/>
  <c r="Y824" i="12" s="1"/>
  <c r="I811" i="9"/>
  <c r="X1325" i="12"/>
  <c r="G1325" i="12"/>
  <c r="W1325" i="12" s="1"/>
  <c r="F1325" i="12"/>
  <c r="V1325" i="12" s="1"/>
  <c r="E1325" i="12"/>
  <c r="U1325" i="12" s="1"/>
  <c r="D1325" i="12"/>
  <c r="T1325" i="12" s="1"/>
  <c r="Q25" i="6"/>
  <c r="Q846" i="6"/>
  <c r="P25" i="6"/>
  <c r="K1325" i="12"/>
  <c r="J1325" i="12"/>
  <c r="I1325" i="12"/>
  <c r="H1325" i="12"/>
  <c r="C1325" i="12"/>
  <c r="Z1324" i="12"/>
  <c r="AA1324" i="12" s="1"/>
  <c r="I1227" i="9"/>
  <c r="Y1324" i="12"/>
  <c r="X1324" i="12"/>
  <c r="G1324" i="12"/>
  <c r="W1324" i="12" s="1"/>
  <c r="F1324" i="12"/>
  <c r="V1324" i="12" s="1"/>
  <c r="E1324" i="12"/>
  <c r="U1324" i="12" s="1"/>
  <c r="D1324" i="12"/>
  <c r="T1324" i="12" s="1"/>
  <c r="S1324" i="12"/>
  <c r="R1324" i="12"/>
  <c r="Q1324" i="12"/>
  <c r="P1324" i="12"/>
  <c r="O1324" i="12"/>
  <c r="N1324" i="12"/>
  <c r="M1324" i="12"/>
  <c r="L1324" i="12"/>
  <c r="K1324" i="12"/>
  <c r="J1324" i="12"/>
  <c r="I1324" i="12"/>
  <c r="H1324" i="12"/>
  <c r="C1324" i="12"/>
  <c r="Z1323" i="12"/>
  <c r="AA1323" i="12" s="1"/>
  <c r="I886" i="9"/>
  <c r="I1077" i="9"/>
  <c r="Y1148" i="12" s="1"/>
  <c r="X1323" i="12"/>
  <c r="G1323" i="12"/>
  <c r="W1323" i="12" s="1"/>
  <c r="F1323" i="12"/>
  <c r="V1323" i="12" s="1"/>
  <c r="E1323" i="12"/>
  <c r="U1323" i="12" s="1"/>
  <c r="D1323" i="12"/>
  <c r="T1323" i="12" s="1"/>
  <c r="Q253" i="6"/>
  <c r="O811" i="12" s="1"/>
  <c r="P253" i="6"/>
  <c r="K1323" i="12"/>
  <c r="J1323" i="12"/>
  <c r="I1323" i="12"/>
  <c r="H1323" i="12"/>
  <c r="C1323" i="12"/>
  <c r="Z1322" i="12"/>
  <c r="AA1322" i="12" s="1"/>
  <c r="I303" i="9"/>
  <c r="I68" i="9"/>
  <c r="X1322" i="12"/>
  <c r="G1322" i="12"/>
  <c r="W1322" i="12" s="1"/>
  <c r="F1322" i="12"/>
  <c r="V1322" i="12" s="1"/>
  <c r="E1322" i="12"/>
  <c r="U1322" i="12" s="1"/>
  <c r="D1322" i="12"/>
  <c r="T1322" i="12" s="1"/>
  <c r="K1322" i="12"/>
  <c r="J1322" i="12"/>
  <c r="I1322" i="12"/>
  <c r="H1322" i="12"/>
  <c r="C1322" i="12"/>
  <c r="Z1321" i="12"/>
  <c r="AA1321" i="12" s="1"/>
  <c r="I1432" i="9"/>
  <c r="I1424" i="9"/>
  <c r="Y636" i="12" s="1"/>
  <c r="I1527" i="9"/>
  <c r="Y1214" i="12" s="1"/>
  <c r="X1321" i="12"/>
  <c r="G1321" i="12"/>
  <c r="W1321" i="12" s="1"/>
  <c r="F1321" i="12"/>
  <c r="V1321" i="12" s="1"/>
  <c r="E1321" i="12"/>
  <c r="U1321" i="12" s="1"/>
  <c r="D1321" i="12"/>
  <c r="T1321" i="12" s="1"/>
  <c r="K1321" i="12"/>
  <c r="J1321" i="12"/>
  <c r="I1321" i="12"/>
  <c r="H1321" i="12"/>
  <c r="C1321" i="12"/>
  <c r="Z1320" i="12"/>
  <c r="AA1320" i="12" s="1"/>
  <c r="I65" i="9"/>
  <c r="I77" i="9"/>
  <c r="X1320" i="12"/>
  <c r="G1320" i="12"/>
  <c r="W1320" i="12" s="1"/>
  <c r="F1320" i="12"/>
  <c r="V1320" i="12" s="1"/>
  <c r="E1320" i="12"/>
  <c r="U1320" i="12" s="1"/>
  <c r="D1320" i="12"/>
  <c r="T1320" i="12" s="1"/>
  <c r="Q36" i="6"/>
  <c r="P36" i="6"/>
  <c r="K1320" i="12"/>
  <c r="J1320" i="12"/>
  <c r="I1320" i="12"/>
  <c r="H1320" i="12"/>
  <c r="C1320" i="12"/>
  <c r="Z1319" i="12"/>
  <c r="AA1319" i="12" s="1"/>
  <c r="I93" i="9"/>
  <c r="Y983" i="12" s="1"/>
  <c r="I104" i="9"/>
  <c r="I758" i="9"/>
  <c r="X1319" i="12"/>
  <c r="G1319" i="12"/>
  <c r="W1319" i="12" s="1"/>
  <c r="F1319" i="12"/>
  <c r="V1319" i="12" s="1"/>
  <c r="E1319" i="12"/>
  <c r="U1319" i="12" s="1"/>
  <c r="D1319" i="12"/>
  <c r="T1319" i="12" s="1"/>
  <c r="Q715" i="6"/>
  <c r="O1544" i="12" s="1"/>
  <c r="P715" i="6"/>
  <c r="K1319" i="12"/>
  <c r="J1319" i="12"/>
  <c r="I1319" i="12"/>
  <c r="H1319" i="12"/>
  <c r="C1319" i="12"/>
  <c r="Z1318" i="12"/>
  <c r="AA1318" i="12" s="1"/>
  <c r="Y1318" i="12"/>
  <c r="G1318" i="12"/>
  <c r="W1318" i="12" s="1"/>
  <c r="F1318" i="12"/>
  <c r="V1318" i="12" s="1"/>
  <c r="E1318" i="12"/>
  <c r="U1318" i="12" s="1"/>
  <c r="D1318" i="12"/>
  <c r="T1318" i="12" s="1"/>
  <c r="Q314" i="6"/>
  <c r="O1618" i="12" s="1"/>
  <c r="L1318" i="12"/>
  <c r="K1318" i="12"/>
  <c r="J1318" i="12"/>
  <c r="I1318" i="12"/>
  <c r="H1318" i="12"/>
  <c r="C1318" i="12"/>
  <c r="Z1317" i="12"/>
  <c r="AA1317" i="12" s="1"/>
  <c r="I1211" i="9"/>
  <c r="G1317" i="12"/>
  <c r="W1317" i="12" s="1"/>
  <c r="F1317" i="12"/>
  <c r="V1317" i="12" s="1"/>
  <c r="E1317" i="12"/>
  <c r="U1317" i="12" s="1"/>
  <c r="D1317" i="12"/>
  <c r="T1317" i="12" s="1"/>
  <c r="P1337" i="12"/>
  <c r="Q1406" i="6"/>
  <c r="O617" i="12" s="1"/>
  <c r="Q804" i="6"/>
  <c r="O1068" i="12" s="1"/>
  <c r="Q939" i="6"/>
  <c r="Q1407" i="6"/>
  <c r="P1406" i="6"/>
  <c r="P1405" i="6"/>
  <c r="P804" i="6"/>
  <c r="P939" i="6"/>
  <c r="P760" i="6"/>
  <c r="P930" i="6"/>
  <c r="P1407" i="6"/>
  <c r="M1317" i="12"/>
  <c r="K1317" i="12"/>
  <c r="J1317" i="12"/>
  <c r="I1317" i="12"/>
  <c r="H1317" i="12"/>
  <c r="C1317" i="12"/>
  <c r="Z1316" i="12"/>
  <c r="AA1316" i="12" s="1"/>
  <c r="I1584" i="9"/>
  <c r="I1575" i="9"/>
  <c r="Y577" i="12" s="1"/>
  <c r="X1316" i="12"/>
  <c r="G1316" i="12"/>
  <c r="W1316" i="12" s="1"/>
  <c r="F1316" i="12"/>
  <c r="V1316" i="12" s="1"/>
  <c r="E1316" i="12"/>
  <c r="U1316" i="12" s="1"/>
  <c r="D1316" i="12"/>
  <c r="T1316" i="12" s="1"/>
  <c r="R1119" i="12"/>
  <c r="Q1625" i="6"/>
  <c r="Q21" i="6"/>
  <c r="P1625" i="6"/>
  <c r="P971" i="6"/>
  <c r="N1095" i="12"/>
  <c r="P1626" i="6"/>
  <c r="P21" i="6"/>
  <c r="N1613" i="12" s="1"/>
  <c r="M1316" i="12"/>
  <c r="K1316" i="12"/>
  <c r="J1316" i="12"/>
  <c r="I1316" i="12"/>
  <c r="H1316" i="12"/>
  <c r="C1316" i="12"/>
  <c r="Z1315" i="12"/>
  <c r="AA1315" i="12" s="1"/>
  <c r="I103" i="9"/>
  <c r="Y995" i="12" s="1"/>
  <c r="I764" i="9"/>
  <c r="X1315" i="12"/>
  <c r="G1315" i="12"/>
  <c r="W1315" i="12" s="1"/>
  <c r="F1315" i="12"/>
  <c r="V1315" i="12" s="1"/>
  <c r="E1315" i="12"/>
  <c r="U1315" i="12" s="1"/>
  <c r="D1315" i="12"/>
  <c r="T1315" i="12" s="1"/>
  <c r="Q464" i="6"/>
  <c r="Q1038" i="6"/>
  <c r="O205" i="12" s="1"/>
  <c r="P1038" i="6"/>
  <c r="K1315" i="12"/>
  <c r="J1315" i="12"/>
  <c r="I1315" i="12"/>
  <c r="H1315" i="12"/>
  <c r="C1315" i="12"/>
  <c r="Z1314" i="12"/>
  <c r="AA1314" i="12" s="1"/>
  <c r="I507" i="9"/>
  <c r="I513" i="9"/>
  <c r="I1019" i="9"/>
  <c r="X1314" i="12"/>
  <c r="G1314" i="12"/>
  <c r="W1314" i="12" s="1"/>
  <c r="F1314" i="12"/>
  <c r="V1314" i="12" s="1"/>
  <c r="E1314" i="12"/>
  <c r="U1314" i="12" s="1"/>
  <c r="D1314" i="12"/>
  <c r="T1314" i="12" s="1"/>
  <c r="K1314" i="12"/>
  <c r="J1314" i="12"/>
  <c r="I1314" i="12"/>
  <c r="H1314" i="12"/>
  <c r="C1314" i="12"/>
  <c r="Z1313" i="12"/>
  <c r="AA1313" i="12" s="1"/>
  <c r="I1579" i="9"/>
  <c r="I395" i="9"/>
  <c r="X1313" i="12"/>
  <c r="G1313" i="12"/>
  <c r="W1313" i="12" s="1"/>
  <c r="F1313" i="12"/>
  <c r="V1313" i="12" s="1"/>
  <c r="E1313" i="12"/>
  <c r="U1313" i="12" s="1"/>
  <c r="D1313" i="12"/>
  <c r="T1313" i="12" s="1"/>
  <c r="P1204" i="12"/>
  <c r="Q83" i="6"/>
  <c r="P83" i="6"/>
  <c r="L1313" i="12"/>
  <c r="K1313" i="12"/>
  <c r="J1313" i="12"/>
  <c r="I1313" i="12"/>
  <c r="H1313" i="12"/>
  <c r="C1313" i="12"/>
  <c r="Z1312" i="12"/>
  <c r="AA1312" i="12" s="1"/>
  <c r="I261" i="9"/>
  <c r="Y1354" i="12" s="1"/>
  <c r="I56" i="9"/>
  <c r="Y879" i="12" s="1"/>
  <c r="X1312" i="12"/>
  <c r="G1312" i="12"/>
  <c r="W1312" i="12" s="1"/>
  <c r="F1312" i="12"/>
  <c r="V1312" i="12" s="1"/>
  <c r="E1312" i="12"/>
  <c r="U1312" i="12" s="1"/>
  <c r="D1312" i="12"/>
  <c r="T1312" i="12" s="1"/>
  <c r="Q250" i="6"/>
  <c r="O969" i="12" s="1"/>
  <c r="Q248" i="6"/>
  <c r="O707" i="12" s="1"/>
  <c r="P250" i="6"/>
  <c r="P248" i="6"/>
  <c r="K1312" i="12"/>
  <c r="J1312" i="12"/>
  <c r="I1312" i="12"/>
  <c r="H1312" i="12"/>
  <c r="C1312" i="12"/>
  <c r="Z1311" i="12"/>
  <c r="AA1311" i="12" s="1"/>
  <c r="I1550" i="9"/>
  <c r="Y1316" i="12" s="1"/>
  <c r="I406" i="9"/>
  <c r="Y1311" i="12" s="1"/>
  <c r="X1311" i="12"/>
  <c r="G1311" i="12"/>
  <c r="W1311" i="12" s="1"/>
  <c r="F1311" i="12"/>
  <c r="V1311" i="12" s="1"/>
  <c r="E1311" i="12"/>
  <c r="U1311" i="12" s="1"/>
  <c r="D1311" i="12"/>
  <c r="T1311" i="12" s="1"/>
  <c r="S1443" i="12"/>
  <c r="Q1604" i="6"/>
  <c r="O1176" i="12" s="1"/>
  <c r="Q406" i="6"/>
  <c r="O1425" i="12" s="1"/>
  <c r="Q944" i="6"/>
  <c r="Q1603" i="6"/>
  <c r="O445" i="12" s="1"/>
  <c r="P1604" i="6"/>
  <c r="P944" i="6"/>
  <c r="P1603" i="6"/>
  <c r="K1311" i="12"/>
  <c r="J1311" i="12"/>
  <c r="I1311" i="12"/>
  <c r="H1311" i="12"/>
  <c r="C1311" i="12"/>
  <c r="Z1310" i="12"/>
  <c r="AA1310" i="12" s="1"/>
  <c r="Y1310" i="12"/>
  <c r="X1310" i="12"/>
  <c r="G1310" i="12"/>
  <c r="W1310" i="12" s="1"/>
  <c r="F1310" i="12"/>
  <c r="V1310" i="12" s="1"/>
  <c r="E1310" i="12"/>
  <c r="U1310" i="12" s="1"/>
  <c r="D1310" i="12"/>
  <c r="T1310" i="12" s="1"/>
  <c r="Q1076" i="6"/>
  <c r="O251" i="12" s="1"/>
  <c r="Q822" i="6"/>
  <c r="O56" i="12" s="1"/>
  <c r="P1076" i="6"/>
  <c r="P822" i="6"/>
  <c r="P815" i="6"/>
  <c r="K1310" i="12"/>
  <c r="J1310" i="12"/>
  <c r="I1310" i="12"/>
  <c r="H1310" i="12"/>
  <c r="C1310" i="12"/>
  <c r="Z1309" i="12"/>
  <c r="AA1309" i="12" s="1"/>
  <c r="I646" i="9"/>
  <c r="I1097" i="9"/>
  <c r="X1309" i="12"/>
  <c r="G1309" i="12"/>
  <c r="W1309" i="12" s="1"/>
  <c r="F1309" i="12"/>
  <c r="V1309" i="12" s="1"/>
  <c r="E1309" i="12"/>
  <c r="U1309" i="12" s="1"/>
  <c r="D1309" i="12"/>
  <c r="T1309" i="12" s="1"/>
  <c r="K1309" i="12"/>
  <c r="J1309" i="12"/>
  <c r="I1309" i="12"/>
  <c r="H1309" i="12"/>
  <c r="C1309" i="12"/>
  <c r="Z1308" i="12"/>
  <c r="AA1308" i="12" s="1"/>
  <c r="I1374" i="9"/>
  <c r="I1366" i="9"/>
  <c r="Y1512" i="12" s="1"/>
  <c r="X1308" i="12"/>
  <c r="G1308" i="12"/>
  <c r="W1308" i="12" s="1"/>
  <c r="F1308" i="12"/>
  <c r="V1308" i="12" s="1"/>
  <c r="E1308" i="12"/>
  <c r="U1308" i="12" s="1"/>
  <c r="D1308" i="12"/>
  <c r="T1308" i="12" s="1"/>
  <c r="P1308" i="12"/>
  <c r="P825" i="6"/>
  <c r="K1308" i="12"/>
  <c r="J1308" i="12"/>
  <c r="I1308" i="12"/>
  <c r="H1308" i="12"/>
  <c r="C1308" i="12"/>
  <c r="Z1307" i="12"/>
  <c r="AA1307" i="12" s="1"/>
  <c r="I331" i="9"/>
  <c r="Y825" i="12" s="1"/>
  <c r="I342" i="9"/>
  <c r="Y1520" i="12" s="1"/>
  <c r="I956" i="9"/>
  <c r="X1307" i="12"/>
  <c r="G1307" i="12"/>
  <c r="W1307" i="12" s="1"/>
  <c r="F1307" i="12"/>
  <c r="V1307" i="12" s="1"/>
  <c r="E1307" i="12"/>
  <c r="U1307" i="12" s="1"/>
  <c r="D1307" i="12"/>
  <c r="T1307" i="12" s="1"/>
  <c r="Q461" i="6"/>
  <c r="Q882" i="6"/>
  <c r="O107" i="12" s="1"/>
  <c r="O625" i="12"/>
  <c r="P336" i="6"/>
  <c r="N1069" i="12"/>
  <c r="P902" i="6"/>
  <c r="L1307" i="12"/>
  <c r="K1307" i="12"/>
  <c r="J1307" i="12"/>
  <c r="I1307" i="12"/>
  <c r="H1307" i="12"/>
  <c r="C1307" i="12"/>
  <c r="Z1306" i="12"/>
  <c r="AA1306" i="12" s="1"/>
  <c r="I1063" i="9"/>
  <c r="I617" i="9"/>
  <c r="Y1687" i="12" s="1"/>
  <c r="X1306" i="12"/>
  <c r="G1306" i="12"/>
  <c r="W1306" i="12" s="1"/>
  <c r="F1306" i="12"/>
  <c r="V1306" i="12" s="1"/>
  <c r="E1306" i="12"/>
  <c r="U1306" i="12" s="1"/>
  <c r="D1306" i="12"/>
  <c r="T1306" i="12" s="1"/>
  <c r="P1306" i="12"/>
  <c r="P818" i="12"/>
  <c r="Q1312" i="6"/>
  <c r="Q45" i="6"/>
  <c r="P45" i="6"/>
  <c r="K1306" i="12"/>
  <c r="J1306" i="12"/>
  <c r="I1306" i="12"/>
  <c r="H1306" i="12"/>
  <c r="C1306" i="12"/>
  <c r="Z1305" i="12"/>
  <c r="AA1305" i="12" s="1"/>
  <c r="I295" i="9"/>
  <c r="I66" i="9"/>
  <c r="X1305" i="12"/>
  <c r="G1305" i="12"/>
  <c r="W1305" i="12" s="1"/>
  <c r="F1305" i="12"/>
  <c r="V1305" i="12" s="1"/>
  <c r="E1305" i="12"/>
  <c r="U1305" i="12" s="1"/>
  <c r="D1305" i="12"/>
  <c r="T1305" i="12" s="1"/>
  <c r="Q305" i="6"/>
  <c r="Q301" i="6"/>
  <c r="P305" i="6"/>
  <c r="P301" i="6"/>
  <c r="K1305" i="12"/>
  <c r="J1305" i="12"/>
  <c r="I1305" i="12"/>
  <c r="H1305" i="12"/>
  <c r="C1305" i="12"/>
  <c r="Z1304" i="12"/>
  <c r="AA1304" i="12" s="1"/>
  <c r="I1250" i="9"/>
  <c r="I1425" i="9"/>
  <c r="X1304" i="12"/>
  <c r="G1304" i="12"/>
  <c r="W1304" i="12" s="1"/>
  <c r="F1304" i="12"/>
  <c r="V1304" i="12" s="1"/>
  <c r="E1304" i="12"/>
  <c r="U1304" i="12" s="1"/>
  <c r="D1304" i="12"/>
  <c r="T1304" i="12" s="1"/>
  <c r="Q1431" i="6"/>
  <c r="O1417" i="12" s="1"/>
  <c r="Q1533" i="6"/>
  <c r="P1428" i="6"/>
  <c r="P1431" i="6"/>
  <c r="P1533" i="6"/>
  <c r="K1304" i="12"/>
  <c r="J1304" i="12"/>
  <c r="I1304" i="12"/>
  <c r="H1304" i="12"/>
  <c r="C1304" i="12"/>
  <c r="Z1303" i="12"/>
  <c r="AA1303" i="12" s="1"/>
  <c r="I1222" i="9"/>
  <c r="Y782" i="12" s="1"/>
  <c r="I1217" i="9"/>
  <c r="X1303" i="12"/>
  <c r="G1303" i="12"/>
  <c r="W1303" i="12" s="1"/>
  <c r="F1303" i="12"/>
  <c r="V1303" i="12" s="1"/>
  <c r="E1303" i="12"/>
  <c r="U1303" i="12" s="1"/>
  <c r="D1303" i="12"/>
  <c r="T1303" i="12" s="1"/>
  <c r="Q89" i="6"/>
  <c r="O1524" i="12" s="1"/>
  <c r="P89" i="6"/>
  <c r="K1303" i="12"/>
  <c r="J1303" i="12"/>
  <c r="I1303" i="12"/>
  <c r="H1303" i="12"/>
  <c r="C1303" i="12"/>
  <c r="Z1302" i="12"/>
  <c r="AA1302" i="12" s="1"/>
  <c r="Y1302" i="12"/>
  <c r="X1302" i="12"/>
  <c r="G1302" i="12"/>
  <c r="W1302" i="12" s="1"/>
  <c r="F1302" i="12"/>
  <c r="V1302" i="12" s="1"/>
  <c r="E1302" i="12"/>
  <c r="U1302" i="12" s="1"/>
  <c r="D1302" i="12"/>
  <c r="T1302" i="12" s="1"/>
  <c r="K1302" i="12"/>
  <c r="J1302" i="12"/>
  <c r="I1302" i="12"/>
  <c r="H1302" i="12"/>
  <c r="C1302" i="12"/>
  <c r="Z1301" i="12"/>
  <c r="AA1301" i="12" s="1"/>
  <c r="I1176" i="9"/>
  <c r="Y49" i="12" s="1"/>
  <c r="I631" i="9"/>
  <c r="X1153" i="12"/>
  <c r="X1301" i="12"/>
  <c r="G1301" i="12"/>
  <c r="W1301" i="12" s="1"/>
  <c r="F1301" i="12"/>
  <c r="V1301" i="12" s="1"/>
  <c r="E1301" i="12"/>
  <c r="U1301" i="12" s="1"/>
  <c r="D1301" i="12"/>
  <c r="T1301" i="12" s="1"/>
  <c r="P441" i="12"/>
  <c r="M1301" i="12"/>
  <c r="K1301" i="12"/>
  <c r="J1301" i="12"/>
  <c r="I1301" i="12"/>
  <c r="H1301" i="12"/>
  <c r="C1301" i="12"/>
  <c r="Z1300" i="12"/>
  <c r="AA1300" i="12" s="1"/>
  <c r="I219" i="9"/>
  <c r="Y734" i="12" s="1"/>
  <c r="X1300" i="12"/>
  <c r="G1300" i="12"/>
  <c r="W1300" i="12" s="1"/>
  <c r="F1300" i="12"/>
  <c r="V1300" i="12" s="1"/>
  <c r="E1300" i="12"/>
  <c r="U1300" i="12" s="1"/>
  <c r="D1300" i="12"/>
  <c r="T1300" i="12" s="1"/>
  <c r="Q1186" i="6"/>
  <c r="O988" i="12" s="1"/>
  <c r="P1186" i="6"/>
  <c r="K1300" i="12"/>
  <c r="J1300" i="12"/>
  <c r="I1300" i="12"/>
  <c r="H1300" i="12"/>
  <c r="C1300" i="12"/>
  <c r="Z1299" i="12"/>
  <c r="AA1299" i="12" s="1"/>
  <c r="I1073" i="9"/>
  <c r="I1069" i="9"/>
  <c r="I271" i="9"/>
  <c r="Y881" i="12" s="1"/>
  <c r="X1299" i="12"/>
  <c r="G1299" i="12"/>
  <c r="W1299" i="12" s="1"/>
  <c r="F1299" i="12"/>
  <c r="V1299" i="12" s="1"/>
  <c r="E1299" i="12"/>
  <c r="U1299" i="12" s="1"/>
  <c r="D1299" i="12"/>
  <c r="T1299" i="12" s="1"/>
  <c r="R1299" i="12"/>
  <c r="K1299" i="12"/>
  <c r="J1299" i="12"/>
  <c r="I1299" i="12"/>
  <c r="H1299" i="12"/>
  <c r="C1299" i="12"/>
  <c r="Z1298" i="12"/>
  <c r="AA1298" i="12" s="1"/>
  <c r="I1479" i="9"/>
  <c r="Y453" i="12" s="1"/>
  <c r="I379" i="9"/>
  <c r="Y1298" i="12" s="1"/>
  <c r="X1298" i="12"/>
  <c r="G1298" i="12"/>
  <c r="W1298" i="12" s="1"/>
  <c r="F1298" i="12"/>
  <c r="V1298" i="12" s="1"/>
  <c r="E1298" i="12"/>
  <c r="U1298" i="12" s="1"/>
  <c r="D1298" i="12"/>
  <c r="T1298" i="12" s="1"/>
  <c r="S1181" i="12"/>
  <c r="M1298" i="12"/>
  <c r="L1298" i="12"/>
  <c r="K1298" i="12"/>
  <c r="J1298" i="12"/>
  <c r="I1298" i="12"/>
  <c r="H1298" i="12"/>
  <c r="C1298" i="12"/>
  <c r="Z1297" i="12"/>
  <c r="AA1297" i="12" s="1"/>
  <c r="I1367" i="9"/>
  <c r="Y436" i="12" s="1"/>
  <c r="I1359" i="9"/>
  <c r="X1297" i="12"/>
  <c r="G1297" i="12"/>
  <c r="W1297" i="12" s="1"/>
  <c r="F1297" i="12"/>
  <c r="V1297" i="12" s="1"/>
  <c r="E1297" i="12"/>
  <c r="U1297" i="12" s="1"/>
  <c r="D1297" i="12"/>
  <c r="T1297" i="12" s="1"/>
  <c r="K1297" i="12"/>
  <c r="J1297" i="12"/>
  <c r="I1297" i="12"/>
  <c r="H1297" i="12"/>
  <c r="C1297" i="12"/>
  <c r="Z1296" i="12"/>
  <c r="AA1296" i="12" s="1"/>
  <c r="I1275" i="9"/>
  <c r="X1296" i="12"/>
  <c r="G1296" i="12"/>
  <c r="W1296" i="12" s="1"/>
  <c r="F1296" i="12"/>
  <c r="V1296" i="12" s="1"/>
  <c r="E1296" i="12"/>
  <c r="U1296" i="12" s="1"/>
  <c r="D1296" i="12"/>
  <c r="T1296" i="12" s="1"/>
  <c r="Q1455" i="6"/>
  <c r="O512" i="12" s="1"/>
  <c r="M1296" i="12"/>
  <c r="K1296" i="12"/>
  <c r="J1296" i="12"/>
  <c r="I1296" i="12"/>
  <c r="H1296" i="12"/>
  <c r="C1296" i="12"/>
  <c r="Z1295" i="12"/>
  <c r="AA1295" i="12" s="1"/>
  <c r="I671" i="9"/>
  <c r="Y1604" i="12" s="1"/>
  <c r="I188" i="9"/>
  <c r="X1295" i="12"/>
  <c r="G1295" i="12"/>
  <c r="W1295" i="12" s="1"/>
  <c r="F1295" i="12"/>
  <c r="V1295" i="12" s="1"/>
  <c r="E1295" i="12"/>
  <c r="U1295" i="12" s="1"/>
  <c r="D1295" i="12"/>
  <c r="T1295" i="12" s="1"/>
  <c r="Q848" i="6"/>
  <c r="O545" i="12" s="1"/>
  <c r="P848" i="6"/>
  <c r="N545" i="12" s="1"/>
  <c r="M1295" i="12"/>
  <c r="K1295" i="12"/>
  <c r="J1295" i="12"/>
  <c r="I1295" i="12"/>
  <c r="H1295" i="12"/>
  <c r="C1295" i="12"/>
  <c r="Z1294" i="12"/>
  <c r="AA1294" i="12" s="1"/>
  <c r="I597" i="9"/>
  <c r="Y1238" i="12" s="1"/>
  <c r="Y1294" i="12"/>
  <c r="X1294" i="12"/>
  <c r="G1294" i="12"/>
  <c r="W1294" i="12" s="1"/>
  <c r="F1294" i="12"/>
  <c r="V1294" i="12" s="1"/>
  <c r="E1294" i="12"/>
  <c r="U1294" i="12" s="1"/>
  <c r="D1294" i="12"/>
  <c r="T1294" i="12" s="1"/>
  <c r="R1267" i="12"/>
  <c r="P234" i="12"/>
  <c r="Q1106" i="6"/>
  <c r="Q1108" i="6"/>
  <c r="P1106" i="6"/>
  <c r="N1041" i="12" s="1"/>
  <c r="P1108" i="6"/>
  <c r="N991" i="12" s="1"/>
  <c r="K1294" i="12"/>
  <c r="J1294" i="12"/>
  <c r="I1294" i="12"/>
  <c r="H1294" i="12"/>
  <c r="C1294" i="12"/>
  <c r="Z1293" i="12"/>
  <c r="AA1293" i="12" s="1"/>
  <c r="I9" i="9"/>
  <c r="Y1293" i="12" s="1"/>
  <c r="X1293" i="12"/>
  <c r="G1293" i="12"/>
  <c r="W1293" i="12" s="1"/>
  <c r="F1293" i="12"/>
  <c r="V1293" i="12" s="1"/>
  <c r="E1293" i="12"/>
  <c r="U1293" i="12" s="1"/>
  <c r="D1293" i="12"/>
  <c r="T1293" i="12" s="1"/>
  <c r="Q555" i="6"/>
  <c r="O740" i="12" s="1"/>
  <c r="P555" i="6"/>
  <c r="L1293" i="12"/>
  <c r="K1293" i="12"/>
  <c r="J1293" i="12"/>
  <c r="I1293" i="12"/>
  <c r="H1293" i="12"/>
  <c r="C1293" i="12"/>
  <c r="Z1292" i="12"/>
  <c r="AA1292" i="12" s="1"/>
  <c r="I548" i="9"/>
  <c r="Y1292" i="12"/>
  <c r="X1292" i="12"/>
  <c r="G1292" i="12"/>
  <c r="W1292" i="12" s="1"/>
  <c r="F1292" i="12"/>
  <c r="V1292" i="12" s="1"/>
  <c r="E1292" i="12"/>
  <c r="U1292" i="12" s="1"/>
  <c r="D1292" i="12"/>
  <c r="T1292" i="12" s="1"/>
  <c r="Q1304" i="6"/>
  <c r="Q550" i="6"/>
  <c r="Q1034" i="6"/>
  <c r="O263" i="12" s="1"/>
  <c r="Q1029" i="6"/>
  <c r="O1292" i="12" s="1"/>
  <c r="P1304" i="6"/>
  <c r="K1292" i="12"/>
  <c r="J1292" i="12"/>
  <c r="I1292" i="12"/>
  <c r="H1292" i="12"/>
  <c r="C1292" i="12"/>
  <c r="Z1291" i="12"/>
  <c r="AA1291" i="12" s="1"/>
  <c r="I477" i="9"/>
  <c r="Y694" i="12" s="1"/>
  <c r="I120" i="9"/>
  <c r="X1291" i="12"/>
  <c r="G1291" i="12"/>
  <c r="W1291" i="12" s="1"/>
  <c r="F1291" i="12"/>
  <c r="V1291" i="12" s="1"/>
  <c r="E1291" i="12"/>
  <c r="U1291" i="12" s="1"/>
  <c r="D1291" i="12"/>
  <c r="T1291" i="12" s="1"/>
  <c r="Q966" i="6"/>
  <c r="O1686" i="12" s="1"/>
  <c r="O1291" i="12"/>
  <c r="P966" i="6"/>
  <c r="K1291" i="12"/>
  <c r="J1291" i="12"/>
  <c r="I1291" i="12"/>
  <c r="H1291" i="12"/>
  <c r="C1291" i="12"/>
  <c r="Z1290" i="12"/>
  <c r="AA1290" i="12" s="1"/>
  <c r="I1183" i="9"/>
  <c r="I636" i="9"/>
  <c r="X1290" i="12"/>
  <c r="G1290" i="12"/>
  <c r="W1290" i="12" s="1"/>
  <c r="F1290" i="12"/>
  <c r="V1290" i="12" s="1"/>
  <c r="E1290" i="12"/>
  <c r="U1290" i="12" s="1"/>
  <c r="D1290" i="12"/>
  <c r="T1290" i="12" s="1"/>
  <c r="Q920" i="12"/>
  <c r="Q94" i="6"/>
  <c r="O983" i="12" s="1"/>
  <c r="P94" i="6"/>
  <c r="L1290" i="12"/>
  <c r="K1290" i="12"/>
  <c r="J1290" i="12"/>
  <c r="I1290" i="12"/>
  <c r="H1290" i="12"/>
  <c r="C1290" i="12"/>
  <c r="Z1289" i="12"/>
  <c r="AA1289" i="12" s="1"/>
  <c r="I1627" i="9"/>
  <c r="I1622" i="9"/>
  <c r="H1627" i="9"/>
  <c r="X1289" i="12"/>
  <c r="G1289" i="12"/>
  <c r="W1289" i="12" s="1"/>
  <c r="F1289" i="12"/>
  <c r="V1289" i="12" s="1"/>
  <c r="E1289" i="12"/>
  <c r="U1289" i="12" s="1"/>
  <c r="D1289" i="12"/>
  <c r="T1289" i="12" s="1"/>
  <c r="S838" i="12"/>
  <c r="P588" i="12"/>
  <c r="Q1645" i="6"/>
  <c r="Q1647" i="6"/>
  <c r="P1645" i="6"/>
  <c r="P1647" i="6"/>
  <c r="K1289" i="12"/>
  <c r="J1289" i="12"/>
  <c r="I1289" i="12"/>
  <c r="H1289" i="12"/>
  <c r="C1289" i="12"/>
  <c r="Z1288" i="12"/>
  <c r="AA1288" i="12" s="1"/>
  <c r="I459" i="9"/>
  <c r="Y1566" i="12" s="1"/>
  <c r="I466" i="9"/>
  <c r="I213" i="9"/>
  <c r="Y1389" i="12" s="1"/>
  <c r="Y1288" i="12"/>
  <c r="X1257" i="12"/>
  <c r="X1288" i="12"/>
  <c r="G1288" i="12"/>
  <c r="W1288" i="12" s="1"/>
  <c r="F1288" i="12"/>
  <c r="V1288" i="12" s="1"/>
  <c r="E1288" i="12"/>
  <c r="U1288" i="12" s="1"/>
  <c r="D1288" i="12"/>
  <c r="T1288" i="12" s="1"/>
  <c r="Q867" i="6"/>
  <c r="O1275" i="12" s="1"/>
  <c r="P867" i="6"/>
  <c r="K1288" i="12"/>
  <c r="J1288" i="12"/>
  <c r="I1288" i="12"/>
  <c r="H1288" i="12"/>
  <c r="C1288" i="12"/>
  <c r="Z1287" i="12"/>
  <c r="AA1287" i="12" s="1"/>
  <c r="I390" i="9"/>
  <c r="I401" i="9"/>
  <c r="Y1443" i="12" s="1"/>
  <c r="X1287" i="12"/>
  <c r="G1287" i="12"/>
  <c r="W1287" i="12" s="1"/>
  <c r="F1287" i="12"/>
  <c r="V1287" i="12" s="1"/>
  <c r="E1287" i="12"/>
  <c r="U1287" i="12" s="1"/>
  <c r="D1287" i="12"/>
  <c r="T1287" i="12" s="1"/>
  <c r="Q482" i="6"/>
  <c r="O1616" i="12"/>
  <c r="K1287" i="12"/>
  <c r="J1287" i="12"/>
  <c r="I1287" i="12"/>
  <c r="H1287" i="12"/>
  <c r="C1287" i="12"/>
  <c r="Z1286" i="12"/>
  <c r="AA1286" i="12" s="1"/>
  <c r="I476" i="9"/>
  <c r="X1286" i="12"/>
  <c r="G1286" i="12"/>
  <c r="W1286" i="12" s="1"/>
  <c r="F1286" i="12"/>
  <c r="V1286" i="12" s="1"/>
  <c r="E1286" i="12"/>
  <c r="U1286" i="12" s="1"/>
  <c r="D1286" i="12"/>
  <c r="T1286" i="12" s="1"/>
  <c r="Q172" i="6"/>
  <c r="O1249" i="12" s="1"/>
  <c r="P172" i="6"/>
  <c r="M1286" i="12"/>
  <c r="K1286" i="12"/>
  <c r="J1286" i="12"/>
  <c r="I1286" i="12"/>
  <c r="H1286" i="12"/>
  <c r="C1286" i="12"/>
  <c r="Z1285" i="12"/>
  <c r="AA1285" i="12" s="1"/>
  <c r="I10" i="9"/>
  <c r="Y1285" i="12" s="1"/>
  <c r="X1285" i="12"/>
  <c r="G1285" i="12"/>
  <c r="W1285" i="12" s="1"/>
  <c r="F1285" i="12"/>
  <c r="V1285" i="12" s="1"/>
  <c r="E1285" i="12"/>
  <c r="U1285" i="12" s="1"/>
  <c r="D1285" i="12"/>
  <c r="T1285" i="12" s="1"/>
  <c r="Q195" i="6"/>
  <c r="O851" i="12" s="1"/>
  <c r="Q368" i="6"/>
  <c r="O1200" i="12" s="1"/>
  <c r="P368" i="6"/>
  <c r="N1029" i="12" s="1"/>
  <c r="K1285" i="12"/>
  <c r="J1285" i="12"/>
  <c r="I1285" i="12"/>
  <c r="H1285" i="12"/>
  <c r="C1285" i="12"/>
  <c r="Z1284" i="12"/>
  <c r="AA1284" i="12" s="1"/>
  <c r="I246" i="9"/>
  <c r="Y1222" i="12" s="1"/>
  <c r="Y1284" i="12"/>
  <c r="X1284" i="12"/>
  <c r="G1284" i="12"/>
  <c r="W1284" i="12" s="1"/>
  <c r="F1284" i="12"/>
  <c r="V1284" i="12" s="1"/>
  <c r="E1284" i="12"/>
  <c r="U1284" i="12" s="1"/>
  <c r="D1284" i="12"/>
  <c r="T1284" i="12" s="1"/>
  <c r="Q246" i="6"/>
  <c r="O1222" i="12" s="1"/>
  <c r="Q479" i="6"/>
  <c r="Q961" i="6"/>
  <c r="O161" i="12" s="1"/>
  <c r="P246" i="6"/>
  <c r="P479" i="6"/>
  <c r="P961" i="6"/>
  <c r="K1284" i="12"/>
  <c r="J1284" i="12"/>
  <c r="I1284" i="12"/>
  <c r="H1284" i="12"/>
  <c r="C1284" i="12"/>
  <c r="Z1283" i="12"/>
  <c r="AA1283" i="12" s="1"/>
  <c r="I196" i="9"/>
  <c r="I43" i="9"/>
  <c r="Y1283" i="12" s="1"/>
  <c r="X1283" i="12"/>
  <c r="G1283" i="12"/>
  <c r="W1283" i="12" s="1"/>
  <c r="F1283" i="12"/>
  <c r="V1283" i="12" s="1"/>
  <c r="E1283" i="12"/>
  <c r="U1283" i="12" s="1"/>
  <c r="D1283" i="12"/>
  <c r="T1283" i="12" s="1"/>
  <c r="Q8" i="6"/>
  <c r="O784" i="12" s="1"/>
  <c r="Q512" i="6"/>
  <c r="P8" i="6"/>
  <c r="P550" i="6"/>
  <c r="P198" i="6"/>
  <c r="N757" i="12" s="1"/>
  <c r="P824" i="6"/>
  <c r="N742" i="12" s="1"/>
  <c r="N1725" i="12"/>
  <c r="P1034" i="6"/>
  <c r="P512" i="6"/>
  <c r="K1283" i="12"/>
  <c r="J1283" i="12"/>
  <c r="I1283" i="12"/>
  <c r="H1283" i="12"/>
  <c r="C1283" i="12"/>
  <c r="Z1282" i="12"/>
  <c r="AA1282" i="12" s="1"/>
  <c r="I99" i="9"/>
  <c r="I110" i="9"/>
  <c r="Y653" i="12" s="1"/>
  <c r="I21" i="9"/>
  <c r="Y1282" i="12" s="1"/>
  <c r="X1282" i="12"/>
  <c r="G1282" i="12"/>
  <c r="W1282" i="12" s="1"/>
  <c r="F1282" i="12"/>
  <c r="V1282" i="12" s="1"/>
  <c r="E1282" i="12"/>
  <c r="U1282" i="12" s="1"/>
  <c r="D1282" i="12"/>
  <c r="T1282" i="12" s="1"/>
  <c r="L1282" i="12"/>
  <c r="K1282" i="12"/>
  <c r="J1282" i="12"/>
  <c r="I1282" i="12"/>
  <c r="H1282" i="12"/>
  <c r="C1282" i="12"/>
  <c r="Z1281" i="12"/>
  <c r="AA1281" i="12" s="1"/>
  <c r="I203" i="9"/>
  <c r="Y801" i="12" s="1"/>
  <c r="I44" i="9"/>
  <c r="Y1281" i="12" s="1"/>
  <c r="X1281" i="12"/>
  <c r="G1281" i="12"/>
  <c r="W1281" i="12" s="1"/>
  <c r="F1281" i="12"/>
  <c r="V1281" i="12" s="1"/>
  <c r="E1281" i="12"/>
  <c r="U1281" i="12" s="1"/>
  <c r="D1281" i="12"/>
  <c r="T1281" i="12" s="1"/>
  <c r="Q176" i="6"/>
  <c r="P176" i="6"/>
  <c r="K1281" i="12"/>
  <c r="J1281" i="12"/>
  <c r="I1281" i="12"/>
  <c r="H1281" i="12"/>
  <c r="C1281" i="12"/>
  <c r="Z1280" i="12"/>
  <c r="AA1280" i="12" s="1"/>
  <c r="I881" i="9"/>
  <c r="I235" i="9"/>
  <c r="Y1265" i="12" s="1"/>
  <c r="X1280" i="12"/>
  <c r="G1280" i="12"/>
  <c r="W1280" i="12" s="1"/>
  <c r="F1280" i="12"/>
  <c r="V1280" i="12" s="1"/>
  <c r="E1280" i="12"/>
  <c r="U1280" i="12" s="1"/>
  <c r="D1280" i="12"/>
  <c r="T1280" i="12" s="1"/>
  <c r="Q1280" i="12"/>
  <c r="K1280" i="12"/>
  <c r="J1280" i="12"/>
  <c r="I1280" i="12"/>
  <c r="H1280" i="12"/>
  <c r="C1280" i="12"/>
  <c r="Z1279" i="12"/>
  <c r="AA1279" i="12" s="1"/>
  <c r="I1179" i="9"/>
  <c r="I633" i="9"/>
  <c r="Y1279" i="12" s="1"/>
  <c r="X1279" i="12"/>
  <c r="G1279" i="12"/>
  <c r="W1279" i="12" s="1"/>
  <c r="F1279" i="12"/>
  <c r="V1279" i="12" s="1"/>
  <c r="E1279" i="12"/>
  <c r="U1279" i="12" s="1"/>
  <c r="D1279" i="12"/>
  <c r="T1279" i="12" s="1"/>
  <c r="Q1153" i="12"/>
  <c r="P1393" i="12"/>
  <c r="Q629" i="6"/>
  <c r="P629" i="6"/>
  <c r="N633" i="12"/>
  <c r="K1279" i="12"/>
  <c r="J1279" i="12"/>
  <c r="I1279" i="12"/>
  <c r="H1279" i="12"/>
  <c r="C1279" i="12"/>
  <c r="Z1278" i="12"/>
  <c r="AA1278" i="12" s="1"/>
  <c r="I1501" i="9"/>
  <c r="Y527" i="12" s="1"/>
  <c r="X1278" i="12"/>
  <c r="G1278" i="12"/>
  <c r="W1278" i="12" s="1"/>
  <c r="F1278" i="12"/>
  <c r="V1278" i="12" s="1"/>
  <c r="E1278" i="12"/>
  <c r="U1278" i="12" s="1"/>
  <c r="D1278" i="12"/>
  <c r="T1278" i="12" s="1"/>
  <c r="P383" i="6"/>
  <c r="N1278" i="12"/>
  <c r="K1278" i="12"/>
  <c r="J1278" i="12"/>
  <c r="I1278" i="12"/>
  <c r="H1278" i="12"/>
  <c r="C1278" i="12"/>
  <c r="Z1277" i="12"/>
  <c r="AA1277" i="12" s="1"/>
  <c r="I216" i="9"/>
  <c r="X1277" i="12"/>
  <c r="G1277" i="12"/>
  <c r="W1277" i="12" s="1"/>
  <c r="F1277" i="12"/>
  <c r="V1277" i="12" s="1"/>
  <c r="E1277" i="12"/>
  <c r="U1277" i="12" s="1"/>
  <c r="D1277" i="12"/>
  <c r="T1277" i="12" s="1"/>
  <c r="Q504" i="6"/>
  <c r="O681" i="12" s="1"/>
  <c r="P504" i="6"/>
  <c r="K1277" i="12"/>
  <c r="J1277" i="12"/>
  <c r="I1277" i="12"/>
  <c r="H1277" i="12"/>
  <c r="C1277" i="12"/>
  <c r="Z1276" i="12"/>
  <c r="AA1276" i="12" s="1"/>
  <c r="I1152" i="9"/>
  <c r="I1147" i="9"/>
  <c r="I1385" i="9"/>
  <c r="Y1276" i="12" s="1"/>
  <c r="X1276" i="12"/>
  <c r="G1276" i="12"/>
  <c r="W1276" i="12" s="1"/>
  <c r="F1276" i="12"/>
  <c r="V1276" i="12" s="1"/>
  <c r="E1276" i="12"/>
  <c r="U1276" i="12" s="1"/>
  <c r="D1276" i="12"/>
  <c r="T1276" i="12" s="1"/>
  <c r="S1592" i="12"/>
  <c r="Q434" i="6"/>
  <c r="O1159" i="12" s="1"/>
  <c r="Q817" i="6"/>
  <c r="Q783" i="6"/>
  <c r="O767" i="12" s="1"/>
  <c r="Q805" i="6"/>
  <c r="P434" i="6"/>
  <c r="P817" i="6"/>
  <c r="P783" i="6"/>
  <c r="P805" i="6"/>
  <c r="L1276" i="12"/>
  <c r="K1276" i="12"/>
  <c r="J1276" i="12"/>
  <c r="I1276" i="12"/>
  <c r="H1276" i="12"/>
  <c r="C1276" i="12"/>
  <c r="Z1275" i="12"/>
  <c r="AA1275" i="12" s="1"/>
  <c r="Y1275" i="12"/>
  <c r="G1275" i="12"/>
  <c r="W1275" i="12" s="1"/>
  <c r="F1275" i="12"/>
  <c r="V1275" i="12" s="1"/>
  <c r="E1275" i="12"/>
  <c r="U1275" i="12" s="1"/>
  <c r="D1275" i="12"/>
  <c r="T1275" i="12" s="1"/>
  <c r="Q760" i="6"/>
  <c r="K1275" i="12"/>
  <c r="J1275" i="12"/>
  <c r="I1275" i="12"/>
  <c r="H1275" i="12"/>
  <c r="C1275" i="12"/>
  <c r="Z1274" i="12"/>
  <c r="AA1274" i="12" s="1"/>
  <c r="I292" i="9"/>
  <c r="Y1592" i="12" s="1"/>
  <c r="X1274" i="12"/>
  <c r="G1274" i="12"/>
  <c r="W1274" i="12" s="1"/>
  <c r="F1274" i="12"/>
  <c r="V1274" i="12" s="1"/>
  <c r="E1274" i="12"/>
  <c r="U1274" i="12" s="1"/>
  <c r="D1274" i="12"/>
  <c r="T1274" i="12" s="1"/>
  <c r="R1274" i="12"/>
  <c r="Q1366" i="6"/>
  <c r="O980" i="12" s="1"/>
  <c r="O287" i="12"/>
  <c r="P1366" i="6"/>
  <c r="K1274" i="12"/>
  <c r="J1274" i="12"/>
  <c r="I1274" i="12"/>
  <c r="H1274" i="12"/>
  <c r="C1274" i="12"/>
  <c r="Z1273" i="12"/>
  <c r="AA1273" i="12" s="1"/>
  <c r="X1273" i="12"/>
  <c r="G1273" i="12"/>
  <c r="W1273" i="12" s="1"/>
  <c r="F1273" i="12"/>
  <c r="V1273" i="12" s="1"/>
  <c r="E1273" i="12"/>
  <c r="U1273" i="12" s="1"/>
  <c r="D1273" i="12"/>
  <c r="T1273" i="12" s="1"/>
  <c r="Q650" i="6"/>
  <c r="Q516" i="6"/>
  <c r="O990" i="12" s="1"/>
  <c r="K1273" i="12"/>
  <c r="J1273" i="12"/>
  <c r="I1273" i="12"/>
  <c r="H1273" i="12"/>
  <c r="C1273" i="12"/>
  <c r="Z1272" i="12"/>
  <c r="AA1272" i="12" s="1"/>
  <c r="I353" i="9"/>
  <c r="Y1156" i="12" s="1"/>
  <c r="I918" i="9"/>
  <c r="X1272" i="12"/>
  <c r="G1272" i="12"/>
  <c r="W1272" i="12" s="1"/>
  <c r="F1272" i="12"/>
  <c r="V1272" i="12" s="1"/>
  <c r="E1272" i="12"/>
  <c r="U1272" i="12" s="1"/>
  <c r="D1272" i="12"/>
  <c r="T1272" i="12" s="1"/>
  <c r="Q529" i="6"/>
  <c r="O1582" i="12" s="1"/>
  <c r="Q1236" i="6"/>
  <c r="O463" i="12" s="1"/>
  <c r="Q626" i="6"/>
  <c r="Q1065" i="6"/>
  <c r="P1236" i="6"/>
  <c r="P436" i="6"/>
  <c r="P1071" i="6"/>
  <c r="P626" i="6"/>
  <c r="P1065" i="6"/>
  <c r="P1234" i="6"/>
  <c r="K1272" i="12"/>
  <c r="J1272" i="12"/>
  <c r="I1272" i="12"/>
  <c r="H1272" i="12"/>
  <c r="C1272" i="12"/>
  <c r="Z1271" i="12"/>
  <c r="AA1271" i="12" s="1"/>
  <c r="I1604" i="9"/>
  <c r="I719" i="9"/>
  <c r="X1271" i="12"/>
  <c r="G1271" i="12"/>
  <c r="W1271" i="12" s="1"/>
  <c r="F1271" i="12"/>
  <c r="V1271" i="12" s="1"/>
  <c r="E1271" i="12"/>
  <c r="U1271" i="12" s="1"/>
  <c r="D1271" i="12"/>
  <c r="T1271" i="12" s="1"/>
  <c r="P1060" i="12"/>
  <c r="Q1630" i="6"/>
  <c r="P1630" i="6"/>
  <c r="P1588" i="6"/>
  <c r="M1271" i="12"/>
  <c r="K1271" i="12"/>
  <c r="J1271" i="12"/>
  <c r="I1271" i="12"/>
  <c r="H1271" i="12"/>
  <c r="C1271" i="12"/>
  <c r="Z1270" i="12"/>
  <c r="AA1270" i="12" s="1"/>
  <c r="I731" i="9"/>
  <c r="I730" i="9"/>
  <c r="I1145" i="9"/>
  <c r="Y301" i="12" s="1"/>
  <c r="Y1270" i="12"/>
  <c r="X1270" i="12"/>
  <c r="G1270" i="12"/>
  <c r="W1270" i="12" s="1"/>
  <c r="F1270" i="12"/>
  <c r="V1270" i="12" s="1"/>
  <c r="E1270" i="12"/>
  <c r="U1270" i="12" s="1"/>
  <c r="D1270" i="12"/>
  <c r="T1270" i="12" s="1"/>
  <c r="M1270" i="12"/>
  <c r="K1270" i="12"/>
  <c r="J1270" i="12"/>
  <c r="I1270" i="12"/>
  <c r="H1270" i="12"/>
  <c r="C1270" i="12"/>
  <c r="Z1269" i="12"/>
  <c r="AA1269" i="12" s="1"/>
  <c r="I450" i="9"/>
  <c r="X1269" i="12"/>
  <c r="G1269" i="12"/>
  <c r="W1269" i="12" s="1"/>
  <c r="F1269" i="12"/>
  <c r="V1269" i="12" s="1"/>
  <c r="E1269" i="12"/>
  <c r="U1269" i="12" s="1"/>
  <c r="D1269" i="12"/>
  <c r="T1269" i="12" s="1"/>
  <c r="Q754" i="6"/>
  <c r="Q357" i="6"/>
  <c r="P754" i="6"/>
  <c r="N16" i="12" s="1"/>
  <c r="P357" i="6"/>
  <c r="P406" i="6"/>
  <c r="K1269" i="12"/>
  <c r="J1269" i="12"/>
  <c r="I1269" i="12"/>
  <c r="H1269" i="12"/>
  <c r="C1269" i="12"/>
  <c r="Z1268" i="12"/>
  <c r="AA1268" i="12" s="1"/>
  <c r="I1093" i="9"/>
  <c r="Y259" i="12" s="1"/>
  <c r="X1268" i="12"/>
  <c r="G1268" i="12"/>
  <c r="W1268" i="12" s="1"/>
  <c r="F1268" i="12"/>
  <c r="V1268" i="12" s="1"/>
  <c r="E1268" i="12"/>
  <c r="U1268" i="12" s="1"/>
  <c r="D1268" i="12"/>
  <c r="T1268" i="12" s="1"/>
  <c r="K1268" i="12"/>
  <c r="J1268" i="12"/>
  <c r="I1268" i="12"/>
  <c r="H1268" i="12"/>
  <c r="C1268" i="12"/>
  <c r="Z1267" i="12"/>
  <c r="AA1267" i="12" s="1"/>
  <c r="I588" i="9"/>
  <c r="I1059" i="9"/>
  <c r="Y1267" i="12" s="1"/>
  <c r="X1267" i="12"/>
  <c r="G1267" i="12"/>
  <c r="W1267" i="12" s="1"/>
  <c r="F1267" i="12"/>
  <c r="V1267" i="12" s="1"/>
  <c r="E1267" i="12"/>
  <c r="U1267" i="12" s="1"/>
  <c r="D1267" i="12"/>
  <c r="T1267" i="12" s="1"/>
  <c r="K1267" i="12"/>
  <c r="J1267" i="12"/>
  <c r="I1267" i="12"/>
  <c r="H1267" i="12"/>
  <c r="C1267" i="12"/>
  <c r="Z1266" i="12"/>
  <c r="AA1266" i="12" s="1"/>
  <c r="I445" i="9"/>
  <c r="I453" i="9"/>
  <c r="Y1019" i="12" s="1"/>
  <c r="I111" i="9"/>
  <c r="X1266" i="12"/>
  <c r="G1266" i="12"/>
  <c r="W1266" i="12" s="1"/>
  <c r="F1266" i="12"/>
  <c r="V1266" i="12" s="1"/>
  <c r="E1266" i="12"/>
  <c r="U1266" i="12" s="1"/>
  <c r="D1266" i="12"/>
  <c r="T1266" i="12" s="1"/>
  <c r="P791" i="12"/>
  <c r="Q1084" i="6"/>
  <c r="O257" i="12" s="1"/>
  <c r="Q298" i="6"/>
  <c r="Q234" i="6"/>
  <c r="O1625" i="12" s="1"/>
  <c r="Q447" i="6"/>
  <c r="P298" i="6"/>
  <c r="K1266" i="12"/>
  <c r="J1266" i="12"/>
  <c r="I1266" i="12"/>
  <c r="H1266" i="12"/>
  <c r="C1266" i="12"/>
  <c r="Z1265" i="12"/>
  <c r="AA1265" i="12" s="1"/>
  <c r="I859" i="9"/>
  <c r="Y1375" i="12" s="1"/>
  <c r="I857" i="9"/>
  <c r="X1265" i="12"/>
  <c r="G1265" i="12"/>
  <c r="W1265" i="12" s="1"/>
  <c r="F1265" i="12"/>
  <c r="V1265" i="12" s="1"/>
  <c r="E1265" i="12"/>
  <c r="U1265" i="12" s="1"/>
  <c r="D1265" i="12"/>
  <c r="T1265" i="12" s="1"/>
  <c r="Q342" i="6"/>
  <c r="O696" i="12" s="1"/>
  <c r="P342" i="6"/>
  <c r="K1265" i="12"/>
  <c r="J1265" i="12"/>
  <c r="I1265" i="12"/>
  <c r="H1265" i="12"/>
  <c r="C1265" i="12"/>
  <c r="Z1264" i="12"/>
  <c r="AA1264" i="12" s="1"/>
  <c r="I1487" i="9"/>
  <c r="Y884" i="12" s="1"/>
  <c r="I1478" i="9"/>
  <c r="Y368" i="12" s="1"/>
  <c r="I378" i="9"/>
  <c r="Y1577" i="12" s="1"/>
  <c r="X1264" i="12"/>
  <c r="G1264" i="12"/>
  <c r="W1264" i="12" s="1"/>
  <c r="F1264" i="12"/>
  <c r="V1264" i="12" s="1"/>
  <c r="E1264" i="12"/>
  <c r="U1264" i="12" s="1"/>
  <c r="D1264" i="12"/>
  <c r="T1264" i="12" s="1"/>
  <c r="Q737" i="6"/>
  <c r="Q242" i="6"/>
  <c r="P737" i="6"/>
  <c r="N755" i="12" s="1"/>
  <c r="P242" i="6"/>
  <c r="N1162" i="12"/>
  <c r="M1264" i="12"/>
  <c r="K1264" i="12"/>
  <c r="J1264" i="12"/>
  <c r="I1264" i="12"/>
  <c r="H1264" i="12"/>
  <c r="C1264" i="12"/>
  <c r="Z1263" i="12"/>
  <c r="AA1263" i="12" s="1"/>
  <c r="I677" i="9"/>
  <c r="Y639" i="12" s="1"/>
  <c r="I1113" i="9"/>
  <c r="Y1263" i="12"/>
  <c r="X1263" i="12"/>
  <c r="G1263" i="12"/>
  <c r="W1263" i="12" s="1"/>
  <c r="F1263" i="12"/>
  <c r="V1263" i="12" s="1"/>
  <c r="E1263" i="12"/>
  <c r="U1263" i="12" s="1"/>
  <c r="D1263" i="12"/>
  <c r="T1263" i="12" s="1"/>
  <c r="K1263" i="12"/>
  <c r="J1263" i="12"/>
  <c r="I1263" i="12"/>
  <c r="H1263" i="12"/>
  <c r="C1263" i="12"/>
  <c r="Z1262" i="12"/>
  <c r="AA1262" i="12" s="1"/>
  <c r="I973" i="9"/>
  <c r="I266" i="9"/>
  <c r="Y989" i="12" s="1"/>
  <c r="X1262" i="12"/>
  <c r="G1262" i="12"/>
  <c r="W1262" i="12" s="1"/>
  <c r="F1262" i="12"/>
  <c r="V1262" i="12" s="1"/>
  <c r="E1262" i="12"/>
  <c r="U1262" i="12" s="1"/>
  <c r="D1262" i="12"/>
  <c r="T1262" i="12" s="1"/>
  <c r="Q667" i="6"/>
  <c r="O676" i="12" s="1"/>
  <c r="P667" i="6"/>
  <c r="K1262" i="12"/>
  <c r="J1262" i="12"/>
  <c r="I1262" i="12"/>
  <c r="H1262" i="12"/>
  <c r="C1262" i="12"/>
  <c r="Z1261" i="12"/>
  <c r="AA1261" i="12" s="1"/>
  <c r="I184" i="9"/>
  <c r="Y1519" i="12" s="1"/>
  <c r="X1149" i="12"/>
  <c r="X1261" i="12"/>
  <c r="G1261" i="12"/>
  <c r="W1261" i="12" s="1"/>
  <c r="F1261" i="12"/>
  <c r="V1261" i="12" s="1"/>
  <c r="E1261" i="12"/>
  <c r="U1261" i="12" s="1"/>
  <c r="D1261" i="12"/>
  <c r="T1261" i="12" s="1"/>
  <c r="L1261" i="12"/>
  <c r="K1261" i="12"/>
  <c r="J1261" i="12"/>
  <c r="I1261" i="12"/>
  <c r="H1261" i="12"/>
  <c r="C1261" i="12"/>
  <c r="Z1260" i="12"/>
  <c r="AA1260" i="12" s="1"/>
  <c r="I1103" i="9"/>
  <c r="Y670" i="12" s="1"/>
  <c r="X1260" i="12"/>
  <c r="G1260" i="12"/>
  <c r="W1260" i="12" s="1"/>
  <c r="F1260" i="12"/>
  <c r="V1260" i="12" s="1"/>
  <c r="E1260" i="12"/>
  <c r="U1260" i="12" s="1"/>
  <c r="D1260" i="12"/>
  <c r="T1260" i="12" s="1"/>
  <c r="S1450" i="12"/>
  <c r="Q190" i="6"/>
  <c r="Q55" i="6"/>
  <c r="Q1497" i="6"/>
  <c r="O534" i="12" s="1"/>
  <c r="P55" i="6"/>
  <c r="N750" i="12" s="1"/>
  <c r="P1497" i="6"/>
  <c r="K1260" i="12"/>
  <c r="J1260" i="12"/>
  <c r="I1260" i="12"/>
  <c r="H1260" i="12"/>
  <c r="C1260" i="12"/>
  <c r="Z1259" i="12"/>
  <c r="AA1259" i="12" s="1"/>
  <c r="X1259" i="12"/>
  <c r="G1259" i="12"/>
  <c r="W1259" i="12" s="1"/>
  <c r="F1259" i="12"/>
  <c r="V1259" i="12" s="1"/>
  <c r="E1259" i="12"/>
  <c r="U1259" i="12" s="1"/>
  <c r="D1259" i="12"/>
  <c r="T1259" i="12" s="1"/>
  <c r="R1259" i="12"/>
  <c r="Q446" i="6"/>
  <c r="O1227" i="12" s="1"/>
  <c r="Q107" i="6"/>
  <c r="O1406" i="12" s="1"/>
  <c r="P107" i="6"/>
  <c r="K1259" i="12"/>
  <c r="J1259" i="12"/>
  <c r="I1259" i="12"/>
  <c r="H1259" i="12"/>
  <c r="C1259" i="12"/>
  <c r="Z1258" i="12"/>
  <c r="AA1258" i="12" s="1"/>
  <c r="I1344" i="9"/>
  <c r="Y1180" i="12" s="1"/>
  <c r="I1496" i="9"/>
  <c r="Y1258" i="12" s="1"/>
  <c r="X1258" i="12"/>
  <c r="G1258" i="12"/>
  <c r="W1258" i="12" s="1"/>
  <c r="F1258" i="12"/>
  <c r="V1258" i="12" s="1"/>
  <c r="E1258" i="12"/>
  <c r="U1258" i="12" s="1"/>
  <c r="D1258" i="12"/>
  <c r="T1258" i="12" s="1"/>
  <c r="R496" i="12"/>
  <c r="Q495" i="12"/>
  <c r="P495" i="12"/>
  <c r="Q808" i="6"/>
  <c r="O53" i="12" s="1"/>
  <c r="Q1045" i="6"/>
  <c r="O227" i="12" s="1"/>
  <c r="O400" i="12"/>
  <c r="Q1576" i="6"/>
  <c r="Q1481" i="6"/>
  <c r="Q1033" i="6"/>
  <c r="P808" i="6"/>
  <c r="P1045" i="6"/>
  <c r="N227" i="12" s="1"/>
  <c r="P1576" i="6"/>
  <c r="P1481" i="6"/>
  <c r="K1258" i="12"/>
  <c r="J1258" i="12"/>
  <c r="I1258" i="12"/>
  <c r="H1258" i="12"/>
  <c r="C1258" i="12"/>
  <c r="Z1257" i="12"/>
  <c r="AA1257" i="12" s="1"/>
  <c r="I318" i="9"/>
  <c r="I1025" i="9"/>
  <c r="G1257" i="12"/>
  <c r="W1257" i="12" s="1"/>
  <c r="F1257" i="12"/>
  <c r="V1257" i="12" s="1"/>
  <c r="E1257" i="12"/>
  <c r="U1257" i="12" s="1"/>
  <c r="D1257" i="12"/>
  <c r="T1257" i="12" s="1"/>
  <c r="P993" i="6"/>
  <c r="L1257" i="12"/>
  <c r="K1257" i="12"/>
  <c r="J1257" i="12"/>
  <c r="I1257" i="12"/>
  <c r="H1257" i="12"/>
  <c r="C1257" i="12"/>
  <c r="Z1256" i="12"/>
  <c r="AA1256" i="12" s="1"/>
  <c r="I1213" i="9"/>
  <c r="I1208" i="9"/>
  <c r="Y338" i="12" s="1"/>
  <c r="X1256" i="12"/>
  <c r="G1256" i="12"/>
  <c r="W1256" i="12" s="1"/>
  <c r="F1256" i="12"/>
  <c r="V1256" i="12" s="1"/>
  <c r="E1256" i="12"/>
  <c r="U1256" i="12" s="1"/>
  <c r="D1256" i="12"/>
  <c r="T1256" i="12" s="1"/>
  <c r="K1256" i="12"/>
  <c r="J1256" i="12"/>
  <c r="I1256" i="12"/>
  <c r="H1256" i="12"/>
  <c r="C1256" i="12"/>
  <c r="Z1255" i="12"/>
  <c r="AA1255" i="12" s="1"/>
  <c r="I242" i="9"/>
  <c r="Y1048" i="12" s="1"/>
  <c r="I64" i="9"/>
  <c r="Y1136" i="12" s="1"/>
  <c r="X1255" i="12"/>
  <c r="G1255" i="12"/>
  <c r="W1255" i="12" s="1"/>
  <c r="F1255" i="12"/>
  <c r="V1255" i="12" s="1"/>
  <c r="E1255" i="12"/>
  <c r="U1255" i="12" s="1"/>
  <c r="D1255" i="12"/>
  <c r="T1255" i="12" s="1"/>
  <c r="Q302" i="6"/>
  <c r="O1367" i="12" s="1"/>
  <c r="K1255" i="12"/>
  <c r="J1255" i="12"/>
  <c r="I1255" i="12"/>
  <c r="H1255" i="12"/>
  <c r="C1255" i="12"/>
  <c r="Z1254" i="12"/>
  <c r="AA1254" i="12" s="1"/>
  <c r="I129" i="9"/>
  <c r="Y492" i="12" s="1"/>
  <c r="I139" i="9"/>
  <c r="I31" i="9"/>
  <c r="Y1254" i="12" s="1"/>
  <c r="X1254" i="12"/>
  <c r="G1254" i="12"/>
  <c r="W1254" i="12" s="1"/>
  <c r="F1254" i="12"/>
  <c r="V1254" i="12" s="1"/>
  <c r="E1254" i="12"/>
  <c r="U1254" i="12" s="1"/>
  <c r="D1254" i="12"/>
  <c r="T1254" i="12" s="1"/>
  <c r="Q116" i="6"/>
  <c r="O1195" i="12" s="1"/>
  <c r="Q1055" i="6"/>
  <c r="O238" i="12" s="1"/>
  <c r="P116" i="6"/>
  <c r="N1195" i="12" s="1"/>
  <c r="P1055" i="6"/>
  <c r="N165" i="12"/>
  <c r="K1254" i="12"/>
  <c r="J1254" i="12"/>
  <c r="I1254" i="12"/>
  <c r="H1254" i="12"/>
  <c r="C1254" i="12"/>
  <c r="Z1253" i="12"/>
  <c r="AA1253" i="12" s="1"/>
  <c r="I1548" i="9"/>
  <c r="I1540" i="9"/>
  <c r="I711" i="9"/>
  <c r="Y1253" i="12" s="1"/>
  <c r="X1253" i="12"/>
  <c r="G1253" i="12"/>
  <c r="W1253" i="12" s="1"/>
  <c r="F1253" i="12"/>
  <c r="V1253" i="12" s="1"/>
  <c r="E1253" i="12"/>
  <c r="U1253" i="12" s="1"/>
  <c r="D1253" i="12"/>
  <c r="T1253" i="12" s="1"/>
  <c r="Q630" i="6"/>
  <c r="O1132" i="12" s="1"/>
  <c r="Q22" i="6"/>
  <c r="O802" i="12" s="1"/>
  <c r="Q1596" i="6"/>
  <c r="O579" i="12" s="1"/>
  <c r="Q1551" i="6"/>
  <c r="O565" i="12" s="1"/>
  <c r="Q1594" i="6"/>
  <c r="O1160" i="12" s="1"/>
  <c r="P630" i="6"/>
  <c r="P22" i="6"/>
  <c r="P1596" i="6"/>
  <c r="N579" i="12" s="1"/>
  <c r="K1253" i="12"/>
  <c r="J1253" i="12"/>
  <c r="I1253" i="12"/>
  <c r="H1253" i="12"/>
  <c r="C1253" i="12"/>
  <c r="Z1252" i="12"/>
  <c r="AA1252" i="12" s="1"/>
  <c r="I893" i="9"/>
  <c r="I568" i="9"/>
  <c r="X1252" i="12"/>
  <c r="G1252" i="12"/>
  <c r="W1252" i="12" s="1"/>
  <c r="F1252" i="12"/>
  <c r="V1252" i="12" s="1"/>
  <c r="E1252" i="12"/>
  <c r="U1252" i="12" s="1"/>
  <c r="D1252" i="12"/>
  <c r="T1252" i="12" s="1"/>
  <c r="K1252" i="12"/>
  <c r="J1252" i="12"/>
  <c r="I1252" i="12"/>
  <c r="H1252" i="12"/>
  <c r="C1252" i="12"/>
  <c r="Z1251" i="12"/>
  <c r="AA1251" i="12" s="1"/>
  <c r="I505" i="9"/>
  <c r="X1251" i="12"/>
  <c r="G1251" i="12"/>
  <c r="W1251" i="12" s="1"/>
  <c r="F1251" i="12"/>
  <c r="V1251" i="12" s="1"/>
  <c r="E1251" i="12"/>
  <c r="U1251" i="12" s="1"/>
  <c r="D1251" i="12"/>
  <c r="T1251" i="12" s="1"/>
  <c r="P895" i="12"/>
  <c r="L1251" i="12"/>
  <c r="K1251" i="12"/>
  <c r="J1251" i="12"/>
  <c r="I1251" i="12"/>
  <c r="H1251" i="12"/>
  <c r="C1251" i="12"/>
  <c r="Z1250" i="12"/>
  <c r="AA1250" i="12" s="1"/>
  <c r="Y1250" i="12"/>
  <c r="X1250" i="12"/>
  <c r="G1250" i="12"/>
  <c r="W1250" i="12" s="1"/>
  <c r="F1250" i="12"/>
  <c r="V1250" i="12" s="1"/>
  <c r="E1250" i="12"/>
  <c r="U1250" i="12" s="1"/>
  <c r="D1250" i="12"/>
  <c r="T1250" i="12" s="1"/>
  <c r="S1250" i="12"/>
  <c r="R1250" i="12"/>
  <c r="Q1250" i="12"/>
  <c r="P1250" i="12"/>
  <c r="O1250" i="12"/>
  <c r="N1250" i="12"/>
  <c r="M1250" i="12"/>
  <c r="L1250" i="12"/>
  <c r="K1250" i="12"/>
  <c r="J1250" i="12"/>
  <c r="I1250" i="12"/>
  <c r="H1250" i="12"/>
  <c r="C1250" i="12"/>
  <c r="Z1249" i="12"/>
  <c r="AA1249" i="12" s="1"/>
  <c r="I590" i="9"/>
  <c r="Y1572" i="12" s="1"/>
  <c r="I595" i="9"/>
  <c r="I167" i="9"/>
  <c r="Y1249" i="12" s="1"/>
  <c r="X1238" i="12"/>
  <c r="X1249" i="12"/>
  <c r="G1249" i="12"/>
  <c r="W1249" i="12" s="1"/>
  <c r="F1249" i="12"/>
  <c r="V1249" i="12" s="1"/>
  <c r="E1249" i="12"/>
  <c r="U1249" i="12" s="1"/>
  <c r="D1249" i="12"/>
  <c r="T1249" i="12" s="1"/>
  <c r="S1249" i="12"/>
  <c r="R1040" i="12"/>
  <c r="Q690" i="6"/>
  <c r="Q104" i="6"/>
  <c r="P690" i="6"/>
  <c r="P104" i="6"/>
  <c r="N800" i="12" s="1"/>
  <c r="N1166" i="12"/>
  <c r="K1249" i="12"/>
  <c r="J1249" i="12"/>
  <c r="I1249" i="12"/>
  <c r="H1249" i="12"/>
  <c r="C1249" i="12"/>
  <c r="Z1248" i="12"/>
  <c r="AA1248" i="12" s="1"/>
  <c r="X1248" i="12"/>
  <c r="G1248" i="12"/>
  <c r="W1248" i="12" s="1"/>
  <c r="F1248" i="12"/>
  <c r="V1248" i="12" s="1"/>
  <c r="E1248" i="12"/>
  <c r="U1248" i="12" s="1"/>
  <c r="D1248" i="12"/>
  <c r="T1248" i="12" s="1"/>
  <c r="R1248" i="12"/>
  <c r="Q850" i="6"/>
  <c r="O1377" i="12" s="1"/>
  <c r="P850" i="6"/>
  <c r="K1248" i="12"/>
  <c r="J1248" i="12"/>
  <c r="I1248" i="12"/>
  <c r="H1248" i="12"/>
  <c r="C1248" i="12"/>
  <c r="Z1247" i="12"/>
  <c r="AA1247" i="12" s="1"/>
  <c r="I473" i="9"/>
  <c r="Y862" i="12" s="1"/>
  <c r="I996" i="9"/>
  <c r="X1247" i="12"/>
  <c r="G1247" i="12"/>
  <c r="W1247" i="12" s="1"/>
  <c r="F1247" i="12"/>
  <c r="V1247" i="12" s="1"/>
  <c r="E1247" i="12"/>
  <c r="U1247" i="12" s="1"/>
  <c r="D1247" i="12"/>
  <c r="T1247" i="12" s="1"/>
  <c r="P1247" i="12"/>
  <c r="K1247" i="12"/>
  <c r="J1247" i="12"/>
  <c r="I1247" i="12"/>
  <c r="H1247" i="12"/>
  <c r="C1247" i="12"/>
  <c r="Z1246" i="12"/>
  <c r="AA1246" i="12" s="1"/>
  <c r="I1299" i="9"/>
  <c r="X1246" i="12"/>
  <c r="G1246" i="12"/>
  <c r="W1246" i="12" s="1"/>
  <c r="F1246" i="12"/>
  <c r="V1246" i="12" s="1"/>
  <c r="E1246" i="12"/>
  <c r="U1246" i="12" s="1"/>
  <c r="D1246" i="12"/>
  <c r="T1246" i="12" s="1"/>
  <c r="K1246" i="12"/>
  <c r="J1246" i="12"/>
  <c r="I1246" i="12"/>
  <c r="H1246" i="12"/>
  <c r="C1246" i="12"/>
  <c r="Z1245" i="12"/>
  <c r="AA1245" i="12" s="1"/>
  <c r="I1011" i="9"/>
  <c r="Y192" i="12" s="1"/>
  <c r="I938" i="9"/>
  <c r="X1245" i="12"/>
  <c r="G1245" i="12"/>
  <c r="W1245" i="12" s="1"/>
  <c r="F1245" i="12"/>
  <c r="V1245" i="12" s="1"/>
  <c r="E1245" i="12"/>
  <c r="U1245" i="12" s="1"/>
  <c r="D1245" i="12"/>
  <c r="T1245" i="12" s="1"/>
  <c r="R1245" i="12"/>
  <c r="M1245" i="12"/>
  <c r="K1245" i="12"/>
  <c r="J1245" i="12"/>
  <c r="I1245" i="12"/>
  <c r="H1245" i="12"/>
  <c r="C1245" i="12"/>
  <c r="Z1244" i="12"/>
  <c r="AA1244" i="12" s="1"/>
  <c r="I1605" i="9"/>
  <c r="Y848" i="12" s="1"/>
  <c r="I1596" i="9"/>
  <c r="Y1244" i="12"/>
  <c r="X1244" i="12"/>
  <c r="G1244" i="12"/>
  <c r="W1244" i="12" s="1"/>
  <c r="F1244" i="12"/>
  <c r="V1244" i="12" s="1"/>
  <c r="E1244" i="12"/>
  <c r="U1244" i="12" s="1"/>
  <c r="D1244" i="12"/>
  <c r="T1244" i="12" s="1"/>
  <c r="Q1634" i="6"/>
  <c r="P1634" i="6"/>
  <c r="K1244" i="12"/>
  <c r="J1244" i="12"/>
  <c r="I1244" i="12"/>
  <c r="H1244" i="12"/>
  <c r="C1244" i="12"/>
  <c r="Z1243" i="12"/>
  <c r="AA1243" i="12" s="1"/>
  <c r="I779" i="9"/>
  <c r="Y27" i="12" s="1"/>
  <c r="Y1243" i="12"/>
  <c r="X1243" i="12"/>
  <c r="G1243" i="12"/>
  <c r="W1243" i="12" s="1"/>
  <c r="F1243" i="12"/>
  <c r="V1243" i="12" s="1"/>
  <c r="E1243" i="12"/>
  <c r="U1243" i="12" s="1"/>
  <c r="D1243" i="12"/>
  <c r="T1243" i="12" s="1"/>
  <c r="S1243" i="12"/>
  <c r="R1243" i="12"/>
  <c r="Q1243" i="12"/>
  <c r="P1243" i="12"/>
  <c r="O1243" i="12"/>
  <c r="N1243" i="12"/>
  <c r="M1243" i="12"/>
  <c r="L1243" i="12"/>
  <c r="K1243" i="12"/>
  <c r="J1243" i="12"/>
  <c r="I1243" i="12"/>
  <c r="H1243" i="12"/>
  <c r="C1243" i="12"/>
  <c r="Z1242" i="12"/>
  <c r="AA1242" i="12" s="1"/>
  <c r="I259" i="9"/>
  <c r="Y1150" i="12" s="1"/>
  <c r="I12" i="9"/>
  <c r="Y1242" i="12" s="1"/>
  <c r="X91" i="12"/>
  <c r="X1242" i="12"/>
  <c r="G1242" i="12"/>
  <c r="W1242" i="12" s="1"/>
  <c r="F1242" i="12"/>
  <c r="V1242" i="12" s="1"/>
  <c r="E1242" i="12"/>
  <c r="U1242" i="12" s="1"/>
  <c r="D1242" i="12"/>
  <c r="T1242" i="12" s="1"/>
  <c r="P1029" i="6"/>
  <c r="K1242" i="12"/>
  <c r="J1242" i="12"/>
  <c r="I1242" i="12"/>
  <c r="H1242" i="12"/>
  <c r="C1242" i="12"/>
  <c r="Z1241" i="12"/>
  <c r="AA1241" i="12" s="1"/>
  <c r="I1510" i="9"/>
  <c r="Y700" i="12" s="1"/>
  <c r="X1241" i="12"/>
  <c r="G1241" i="12"/>
  <c r="W1241" i="12" s="1"/>
  <c r="F1241" i="12"/>
  <c r="V1241" i="12" s="1"/>
  <c r="E1241" i="12"/>
  <c r="U1241" i="12" s="1"/>
  <c r="D1241" i="12"/>
  <c r="T1241" i="12" s="1"/>
  <c r="P719" i="12"/>
  <c r="P1239" i="12"/>
  <c r="Q1579" i="6"/>
  <c r="Q1581" i="6"/>
  <c r="O592" i="12" s="1"/>
  <c r="Q1120" i="6"/>
  <c r="Q173" i="6"/>
  <c r="P1579" i="6"/>
  <c r="P1581" i="6"/>
  <c r="P173" i="6"/>
  <c r="N1294" i="12" s="1"/>
  <c r="K1241" i="12"/>
  <c r="J1241" i="12"/>
  <c r="I1241" i="12"/>
  <c r="H1241" i="12"/>
  <c r="C1241" i="12"/>
  <c r="Z1240" i="12"/>
  <c r="AA1240" i="12" s="1"/>
  <c r="X1240" i="12"/>
  <c r="G1240" i="12"/>
  <c r="W1240" i="12" s="1"/>
  <c r="F1240" i="12"/>
  <c r="V1240" i="12" s="1"/>
  <c r="E1240" i="12"/>
  <c r="U1240" i="12" s="1"/>
  <c r="D1240" i="12"/>
  <c r="T1240" i="12" s="1"/>
  <c r="S877" i="12"/>
  <c r="R1240" i="12"/>
  <c r="P882" i="6"/>
  <c r="N1240" i="12"/>
  <c r="K1240" i="12"/>
  <c r="J1240" i="12"/>
  <c r="I1240" i="12"/>
  <c r="H1240" i="12"/>
  <c r="C1240" i="12"/>
  <c r="Z1239" i="12"/>
  <c r="AA1239" i="12" s="1"/>
  <c r="I1518" i="9"/>
  <c r="Y737" i="12"/>
  <c r="I1509" i="9"/>
  <c r="X1239" i="12"/>
  <c r="G1239" i="12"/>
  <c r="W1239" i="12" s="1"/>
  <c r="F1239" i="12"/>
  <c r="V1239" i="12" s="1"/>
  <c r="E1239" i="12"/>
  <c r="U1239" i="12" s="1"/>
  <c r="D1239" i="12"/>
  <c r="T1239" i="12" s="1"/>
  <c r="S1028" i="12"/>
  <c r="Q1028" i="12"/>
  <c r="Q230" i="6"/>
  <c r="O1420" i="12" s="1"/>
  <c r="P230" i="6"/>
  <c r="K1239" i="12"/>
  <c r="J1239" i="12"/>
  <c r="I1239" i="12"/>
  <c r="H1239" i="12"/>
  <c r="C1239" i="12"/>
  <c r="Z1238" i="12"/>
  <c r="AA1238" i="12" s="1"/>
  <c r="I982" i="9"/>
  <c r="G1238" i="12"/>
  <c r="W1238" i="12" s="1"/>
  <c r="F1238" i="12"/>
  <c r="V1238" i="12" s="1"/>
  <c r="E1238" i="12"/>
  <c r="U1238" i="12" s="1"/>
  <c r="D1238" i="12"/>
  <c r="T1238" i="12" s="1"/>
  <c r="Q1266" i="6"/>
  <c r="O377" i="12" s="1"/>
  <c r="Q1265" i="6"/>
  <c r="O1111" i="12" s="1"/>
  <c r="P1266" i="6"/>
  <c r="N377" i="12" s="1"/>
  <c r="P1265" i="6"/>
  <c r="P304" i="6"/>
  <c r="N661" i="12" s="1"/>
  <c r="K1238" i="12"/>
  <c r="J1238" i="12"/>
  <c r="I1238" i="12"/>
  <c r="H1238" i="12"/>
  <c r="C1238" i="12"/>
  <c r="Z1237" i="12"/>
  <c r="AA1237" i="12" s="1"/>
  <c r="I1375" i="9"/>
  <c r="I351" i="9"/>
  <c r="X1237" i="12"/>
  <c r="G1237" i="12"/>
  <c r="W1237" i="12" s="1"/>
  <c r="F1237" i="12"/>
  <c r="V1237" i="12" s="1"/>
  <c r="E1237" i="12"/>
  <c r="U1237" i="12" s="1"/>
  <c r="D1237" i="12"/>
  <c r="T1237" i="12" s="1"/>
  <c r="K1237" i="12"/>
  <c r="J1237" i="12"/>
  <c r="I1237" i="12"/>
  <c r="H1237" i="12"/>
  <c r="C1237" i="12"/>
  <c r="Z1236" i="12"/>
  <c r="AA1236" i="12" s="1"/>
  <c r="I866" i="9"/>
  <c r="I561" i="9"/>
  <c r="X1236" i="12"/>
  <c r="G1236" i="12"/>
  <c r="W1236" i="12" s="1"/>
  <c r="F1236" i="12"/>
  <c r="V1236" i="12" s="1"/>
  <c r="E1236" i="12"/>
  <c r="U1236" i="12" s="1"/>
  <c r="D1236" i="12"/>
  <c r="T1236" i="12" s="1"/>
  <c r="S349" i="12"/>
  <c r="P1412" i="12"/>
  <c r="K1236" i="12"/>
  <c r="J1236" i="12"/>
  <c r="I1236" i="12"/>
  <c r="H1236" i="12"/>
  <c r="C1236" i="12"/>
  <c r="Z1235" i="12"/>
  <c r="AA1235" i="12" s="1"/>
  <c r="I1055" i="9"/>
  <c r="Y234" i="12" s="1"/>
  <c r="I1052" i="9"/>
  <c r="I1282" i="9"/>
  <c r="X1235" i="12"/>
  <c r="G1235" i="12"/>
  <c r="W1235" i="12" s="1"/>
  <c r="F1235" i="12"/>
  <c r="V1235" i="12" s="1"/>
  <c r="E1235" i="12"/>
  <c r="U1235" i="12" s="1"/>
  <c r="D1235" i="12"/>
  <c r="T1235" i="12" s="1"/>
  <c r="K1235" i="12"/>
  <c r="J1235" i="12"/>
  <c r="I1235" i="12"/>
  <c r="H1235" i="12"/>
  <c r="C1235" i="12"/>
  <c r="Z1234" i="12"/>
  <c r="AA1234" i="12" s="1"/>
  <c r="I1119" i="9"/>
  <c r="I1116" i="9"/>
  <c r="Y277" i="12" s="1"/>
  <c r="X1234" i="12"/>
  <c r="G1234" i="12"/>
  <c r="W1234" i="12" s="1"/>
  <c r="F1234" i="12"/>
  <c r="V1234" i="12" s="1"/>
  <c r="E1234" i="12"/>
  <c r="U1234" i="12" s="1"/>
  <c r="D1234" i="12"/>
  <c r="T1234" i="12" s="1"/>
  <c r="K1234" i="12"/>
  <c r="J1234" i="12"/>
  <c r="I1234" i="12"/>
  <c r="H1234" i="12"/>
  <c r="C1234" i="12"/>
  <c r="Z1233" i="12"/>
  <c r="AA1233" i="12" s="1"/>
  <c r="X1233" i="12"/>
  <c r="G1233" i="12"/>
  <c r="W1233" i="12" s="1"/>
  <c r="F1233" i="12"/>
  <c r="V1233" i="12" s="1"/>
  <c r="E1233" i="12"/>
  <c r="U1233" i="12" s="1"/>
  <c r="D1233" i="12"/>
  <c r="T1233" i="12" s="1"/>
  <c r="Q35" i="6"/>
  <c r="O1387" i="12" s="1"/>
  <c r="P35" i="6"/>
  <c r="P421" i="6"/>
  <c r="K1233" i="12"/>
  <c r="J1233" i="12"/>
  <c r="I1233" i="12"/>
  <c r="H1233" i="12"/>
  <c r="C1233" i="12"/>
  <c r="Z1232" i="12"/>
  <c r="AA1232" i="12" s="1"/>
  <c r="I55" i="9"/>
  <c r="I2" i="9"/>
  <c r="Y1232" i="12" s="1"/>
  <c r="X1232" i="12"/>
  <c r="G1232" i="12"/>
  <c r="W1232" i="12" s="1"/>
  <c r="F1232" i="12"/>
  <c r="V1232" i="12" s="1"/>
  <c r="E1232" i="12"/>
  <c r="U1232" i="12" s="1"/>
  <c r="D1232" i="12"/>
  <c r="T1232" i="12" s="1"/>
  <c r="Q162" i="6"/>
  <c r="Q57" i="6"/>
  <c r="P162" i="6"/>
  <c r="P355" i="6"/>
  <c r="P57" i="6"/>
  <c r="K1232" i="12"/>
  <c r="J1232" i="12"/>
  <c r="I1232" i="12"/>
  <c r="H1232" i="12"/>
  <c r="C1232" i="12"/>
  <c r="Z1231" i="12"/>
  <c r="AA1231" i="12" s="1"/>
  <c r="I304" i="9"/>
  <c r="I69" i="9"/>
  <c r="X1231" i="12"/>
  <c r="G1231" i="12"/>
  <c r="W1231" i="12" s="1"/>
  <c r="F1231" i="12"/>
  <c r="V1231" i="12" s="1"/>
  <c r="E1231" i="12"/>
  <c r="U1231" i="12" s="1"/>
  <c r="D1231" i="12"/>
  <c r="T1231" i="12" s="1"/>
  <c r="K1231" i="12"/>
  <c r="J1231" i="12"/>
  <c r="I1231" i="12"/>
  <c r="H1231" i="12"/>
  <c r="C1231" i="12"/>
  <c r="Z1230" i="12"/>
  <c r="AA1230" i="12" s="1"/>
  <c r="I1209" i="9"/>
  <c r="Y339" i="12" s="1"/>
  <c r="I1204" i="9"/>
  <c r="X1230" i="12"/>
  <c r="G1230" i="12"/>
  <c r="W1230" i="12" s="1"/>
  <c r="F1230" i="12"/>
  <c r="V1230" i="12" s="1"/>
  <c r="E1230" i="12"/>
  <c r="U1230" i="12" s="1"/>
  <c r="D1230" i="12"/>
  <c r="T1230" i="12" s="1"/>
  <c r="Q1402" i="6"/>
  <c r="Q210" i="6"/>
  <c r="O1109" i="12" s="1"/>
  <c r="Q734" i="6"/>
  <c r="Q207" i="6"/>
  <c r="O1134" i="12" s="1"/>
  <c r="P1402" i="6"/>
  <c r="N1170" i="12"/>
  <c r="P210" i="6"/>
  <c r="N1109" i="12" s="1"/>
  <c r="K1230" i="12"/>
  <c r="J1230" i="12"/>
  <c r="I1230" i="12"/>
  <c r="H1230" i="12"/>
  <c r="C1230" i="12"/>
  <c r="Z1229" i="12"/>
  <c r="AA1229" i="12" s="1"/>
  <c r="I1231" i="9"/>
  <c r="X1229" i="12"/>
  <c r="G1229" i="12"/>
  <c r="W1229" i="12" s="1"/>
  <c r="F1229" i="12"/>
  <c r="V1229" i="12" s="1"/>
  <c r="E1229" i="12"/>
  <c r="U1229" i="12" s="1"/>
  <c r="D1229" i="12"/>
  <c r="T1229" i="12" s="1"/>
  <c r="Q383" i="6"/>
  <c r="Q186" i="6"/>
  <c r="O1371" i="12" s="1"/>
  <c r="K1229" i="12"/>
  <c r="J1229" i="12"/>
  <c r="I1229" i="12"/>
  <c r="H1229" i="12"/>
  <c r="C1229" i="12"/>
  <c r="Z1228" i="12"/>
  <c r="AA1228" i="12" s="1"/>
  <c r="I602" i="9"/>
  <c r="Y928" i="12" s="1"/>
  <c r="I508" i="9"/>
  <c r="X1228" i="12"/>
  <c r="G1228" i="12"/>
  <c r="W1228" i="12" s="1"/>
  <c r="F1228" i="12"/>
  <c r="V1228" i="12" s="1"/>
  <c r="E1228" i="12"/>
  <c r="U1228" i="12" s="1"/>
  <c r="D1228" i="12"/>
  <c r="T1228" i="12" s="1"/>
  <c r="K1228" i="12"/>
  <c r="J1228" i="12"/>
  <c r="I1228" i="12"/>
  <c r="H1228" i="12"/>
  <c r="C1228" i="12"/>
  <c r="Z1227" i="12"/>
  <c r="AA1227" i="12" s="1"/>
  <c r="I113" i="9"/>
  <c r="X1227" i="12"/>
  <c r="G1227" i="12"/>
  <c r="W1227" i="12" s="1"/>
  <c r="F1227" i="12"/>
  <c r="V1227" i="12" s="1"/>
  <c r="E1227" i="12"/>
  <c r="U1227" i="12" s="1"/>
  <c r="D1227" i="12"/>
  <c r="T1227" i="12" s="1"/>
  <c r="Q14" i="6"/>
  <c r="P14" i="6"/>
  <c r="K1227" i="12"/>
  <c r="J1227" i="12"/>
  <c r="I1227" i="12"/>
  <c r="H1227" i="12"/>
  <c r="C1227" i="12"/>
  <c r="Z1226" i="12"/>
  <c r="AA1226" i="12" s="1"/>
  <c r="I722" i="9"/>
  <c r="X1226" i="12"/>
  <c r="G1226" i="12"/>
  <c r="W1226" i="12" s="1"/>
  <c r="F1226" i="12"/>
  <c r="V1226" i="12" s="1"/>
  <c r="E1226" i="12"/>
  <c r="U1226" i="12" s="1"/>
  <c r="D1226" i="12"/>
  <c r="T1226" i="12" s="1"/>
  <c r="Q1063" i="6"/>
  <c r="O241" i="12" s="1"/>
  <c r="P1063" i="6"/>
  <c r="K1226" i="12"/>
  <c r="J1226" i="12"/>
  <c r="I1226" i="12"/>
  <c r="H1226" i="12"/>
  <c r="C1226" i="12"/>
  <c r="Z1225" i="12"/>
  <c r="AA1225" i="12" s="1"/>
  <c r="I858" i="9"/>
  <c r="I231" i="9"/>
  <c r="Y1225" i="12" s="1"/>
  <c r="X1225" i="12"/>
  <c r="G1225" i="12"/>
  <c r="W1225" i="12" s="1"/>
  <c r="F1225" i="12"/>
  <c r="V1225" i="12" s="1"/>
  <c r="E1225" i="12"/>
  <c r="U1225" i="12" s="1"/>
  <c r="D1225" i="12"/>
  <c r="T1225" i="12" s="1"/>
  <c r="Q1430" i="6"/>
  <c r="P1430" i="6"/>
  <c r="N458" i="12"/>
  <c r="M1225" i="12"/>
  <c r="K1225" i="12"/>
  <c r="J1225" i="12"/>
  <c r="I1225" i="12"/>
  <c r="H1225" i="12"/>
  <c r="C1225" i="12"/>
  <c r="Z1224" i="12"/>
  <c r="AA1224" i="12" s="1"/>
  <c r="I960" i="9"/>
  <c r="Y1224" i="12"/>
  <c r="X1224" i="12"/>
  <c r="G1224" i="12"/>
  <c r="W1224" i="12" s="1"/>
  <c r="F1224" i="12"/>
  <c r="V1224" i="12" s="1"/>
  <c r="E1224" i="12"/>
  <c r="U1224" i="12" s="1"/>
  <c r="D1224" i="12"/>
  <c r="T1224" i="12" s="1"/>
  <c r="Q1224" i="12"/>
  <c r="N1224" i="12"/>
  <c r="K1224" i="12"/>
  <c r="J1224" i="12"/>
  <c r="I1224" i="12"/>
  <c r="H1224" i="12"/>
  <c r="C1224" i="12"/>
  <c r="Z1223" i="12"/>
  <c r="AA1223" i="12" s="1"/>
  <c r="X1223" i="12"/>
  <c r="G1223" i="12"/>
  <c r="W1223" i="12" s="1"/>
  <c r="F1223" i="12"/>
  <c r="V1223" i="12" s="1"/>
  <c r="E1223" i="12"/>
  <c r="U1223" i="12" s="1"/>
  <c r="D1223" i="12"/>
  <c r="T1223" i="12" s="1"/>
  <c r="N1223" i="12"/>
  <c r="L1223" i="12"/>
  <c r="K1223" i="12"/>
  <c r="J1223" i="12"/>
  <c r="I1223" i="12"/>
  <c r="H1223" i="12"/>
  <c r="C1223" i="12"/>
  <c r="Z1222" i="12"/>
  <c r="AA1222" i="12" s="1"/>
  <c r="I907" i="9"/>
  <c r="I241" i="9"/>
  <c r="Y984" i="12" s="1"/>
  <c r="X1222" i="12"/>
  <c r="G1222" i="12"/>
  <c r="W1222" i="12" s="1"/>
  <c r="F1222" i="12"/>
  <c r="V1222" i="12" s="1"/>
  <c r="E1222" i="12"/>
  <c r="U1222" i="12" s="1"/>
  <c r="D1222" i="12"/>
  <c r="T1222" i="12" s="1"/>
  <c r="Q924" i="6"/>
  <c r="O134" i="12" s="1"/>
  <c r="Q994" i="6"/>
  <c r="P924" i="6"/>
  <c r="P994" i="6"/>
  <c r="K1222" i="12"/>
  <c r="J1222" i="12"/>
  <c r="I1222" i="12"/>
  <c r="H1222" i="12"/>
  <c r="C1222" i="12"/>
  <c r="Z1221" i="12"/>
  <c r="AA1221" i="12" s="1"/>
  <c r="I1542" i="9"/>
  <c r="Y1412" i="12" s="1"/>
  <c r="I1534" i="9"/>
  <c r="Y551" i="12" s="1"/>
  <c r="X560" i="12"/>
  <c r="X1221" i="12"/>
  <c r="G1221" i="12"/>
  <c r="W1221" i="12" s="1"/>
  <c r="F1221" i="12"/>
  <c r="V1221" i="12" s="1"/>
  <c r="E1221" i="12"/>
  <c r="U1221" i="12" s="1"/>
  <c r="D1221" i="12"/>
  <c r="T1221" i="12" s="1"/>
  <c r="M1221" i="12"/>
  <c r="K1221" i="12"/>
  <c r="J1221" i="12"/>
  <c r="I1221" i="12"/>
  <c r="H1221" i="12"/>
  <c r="C1221" i="12"/>
  <c r="Z1220" i="12"/>
  <c r="AA1220" i="12" s="1"/>
  <c r="I150" i="9"/>
  <c r="X1137" i="12"/>
  <c r="X1220" i="12"/>
  <c r="G1220" i="12"/>
  <c r="W1220" i="12" s="1"/>
  <c r="F1220" i="12"/>
  <c r="V1220" i="12" s="1"/>
  <c r="E1220" i="12"/>
  <c r="U1220" i="12" s="1"/>
  <c r="D1220" i="12"/>
  <c r="T1220" i="12" s="1"/>
  <c r="S1220" i="12"/>
  <c r="Q1220" i="12"/>
  <c r="Q1091" i="6"/>
  <c r="O1413" i="12" s="1"/>
  <c r="P1091" i="6"/>
  <c r="N1152" i="12" s="1"/>
  <c r="K1220" i="12"/>
  <c r="J1220" i="12"/>
  <c r="I1220" i="12"/>
  <c r="H1220" i="12"/>
  <c r="C1220" i="12"/>
  <c r="Z1219" i="12"/>
  <c r="AA1219" i="12" s="1"/>
  <c r="I1040" i="9"/>
  <c r="I276" i="9"/>
  <c r="X1219" i="12"/>
  <c r="G1219" i="12"/>
  <c r="W1219" i="12" s="1"/>
  <c r="F1219" i="12"/>
  <c r="V1219" i="12" s="1"/>
  <c r="E1219" i="12"/>
  <c r="U1219" i="12" s="1"/>
  <c r="D1219" i="12"/>
  <c r="T1219" i="12" s="1"/>
  <c r="K1219" i="12"/>
  <c r="J1219" i="12"/>
  <c r="I1219" i="12"/>
  <c r="H1219" i="12"/>
  <c r="C1219" i="12"/>
  <c r="Z1218" i="12"/>
  <c r="AA1218" i="12" s="1"/>
  <c r="I1587" i="9"/>
  <c r="I1578" i="9"/>
  <c r="Y581" i="12" s="1"/>
  <c r="I394" i="9"/>
  <c r="Y943" i="12" s="1"/>
  <c r="X1218" i="12"/>
  <c r="G1218" i="12"/>
  <c r="W1218" i="12" s="1"/>
  <c r="F1218" i="12"/>
  <c r="V1218" i="12" s="1"/>
  <c r="E1218" i="12"/>
  <c r="U1218" i="12" s="1"/>
  <c r="D1218" i="12"/>
  <c r="T1218" i="12" s="1"/>
  <c r="Q112" i="6"/>
  <c r="O166" i="12" s="1"/>
  <c r="P112" i="6"/>
  <c r="P391" i="6"/>
  <c r="M1218" i="12"/>
  <c r="K1218" i="12"/>
  <c r="J1218" i="12"/>
  <c r="I1218" i="12"/>
  <c r="H1218" i="12"/>
  <c r="C1218" i="12"/>
  <c r="Z1217" i="12"/>
  <c r="AA1217" i="12" s="1"/>
  <c r="I279" i="9"/>
  <c r="Y1491" i="12" s="1"/>
  <c r="X1030" i="12"/>
  <c r="X1217" i="12"/>
  <c r="G1217" i="12"/>
  <c r="W1217" i="12" s="1"/>
  <c r="F1217" i="12"/>
  <c r="V1217" i="12" s="1"/>
  <c r="E1217" i="12"/>
  <c r="U1217" i="12" s="1"/>
  <c r="D1217" i="12"/>
  <c r="T1217" i="12" s="1"/>
  <c r="Q799" i="6"/>
  <c r="Q130" i="6"/>
  <c r="O492" i="12" s="1"/>
  <c r="O731" i="12"/>
  <c r="P799" i="6"/>
  <c r="P130" i="6"/>
  <c r="K1217" i="12"/>
  <c r="J1217" i="12"/>
  <c r="I1217" i="12"/>
  <c r="H1217" i="12"/>
  <c r="C1217" i="12"/>
  <c r="Z1216" i="12"/>
  <c r="AA1216" i="12" s="1"/>
  <c r="I372" i="9"/>
  <c r="Y1107" i="12"/>
  <c r="I383" i="9"/>
  <c r="Y1031" i="12" s="1"/>
  <c r="Y1216" i="12"/>
  <c r="X1216" i="12"/>
  <c r="G1216" i="12"/>
  <c r="W1216" i="12" s="1"/>
  <c r="F1216" i="12"/>
  <c r="V1216" i="12" s="1"/>
  <c r="E1216" i="12"/>
  <c r="U1216" i="12" s="1"/>
  <c r="D1216" i="12"/>
  <c r="T1216" i="12" s="1"/>
  <c r="K1216" i="12"/>
  <c r="J1216" i="12"/>
  <c r="I1216" i="12"/>
  <c r="H1216" i="12"/>
  <c r="C1216" i="12"/>
  <c r="Z1215" i="12"/>
  <c r="AA1215" i="12" s="1"/>
  <c r="I1252" i="9"/>
  <c r="I1245" i="9"/>
  <c r="I1386" i="9"/>
  <c r="X1215" i="12"/>
  <c r="G1215" i="12"/>
  <c r="W1215" i="12" s="1"/>
  <c r="F1215" i="12"/>
  <c r="V1215" i="12" s="1"/>
  <c r="E1215" i="12"/>
  <c r="U1215" i="12" s="1"/>
  <c r="D1215" i="12"/>
  <c r="T1215" i="12" s="1"/>
  <c r="Q1432" i="6"/>
  <c r="O1542" i="12" s="1"/>
  <c r="Q722" i="6"/>
  <c r="O612" i="12" s="1"/>
  <c r="P1432" i="6"/>
  <c r="P722" i="6"/>
  <c r="N612" i="12" s="1"/>
  <c r="P1507" i="6"/>
  <c r="K1215" i="12"/>
  <c r="J1215" i="12"/>
  <c r="I1215" i="12"/>
  <c r="H1215" i="12"/>
  <c r="C1215" i="12"/>
  <c r="Z1214" i="12"/>
  <c r="AA1214" i="12" s="1"/>
  <c r="I1322" i="9"/>
  <c r="X1214" i="12"/>
  <c r="G1214" i="12"/>
  <c r="W1214" i="12" s="1"/>
  <c r="F1214" i="12"/>
  <c r="V1214" i="12" s="1"/>
  <c r="E1214" i="12"/>
  <c r="U1214" i="12" s="1"/>
  <c r="D1214" i="12"/>
  <c r="T1214" i="12" s="1"/>
  <c r="K1214" i="12"/>
  <c r="J1214" i="12"/>
  <c r="I1214" i="12"/>
  <c r="H1214" i="12"/>
  <c r="C1214" i="12"/>
  <c r="Z1213" i="12"/>
  <c r="AA1213" i="12" s="1"/>
  <c r="Y1213" i="12"/>
  <c r="X1213" i="12"/>
  <c r="G1213" i="12"/>
  <c r="W1213" i="12" s="1"/>
  <c r="F1213" i="12"/>
  <c r="V1213" i="12" s="1"/>
  <c r="E1213" i="12"/>
  <c r="U1213" i="12" s="1"/>
  <c r="D1213" i="12"/>
  <c r="T1213" i="12" s="1"/>
  <c r="Q410" i="6"/>
  <c r="Q392" i="6"/>
  <c r="O943" i="12" s="1"/>
  <c r="P410" i="6"/>
  <c r="P392" i="6"/>
  <c r="N643" i="12" s="1"/>
  <c r="K1213" i="12"/>
  <c r="J1213" i="12"/>
  <c r="I1213" i="12"/>
  <c r="H1213" i="12"/>
  <c r="C1213" i="12"/>
  <c r="Z1212" i="12"/>
  <c r="AA1212" i="12" s="1"/>
  <c r="I14" i="9"/>
  <c r="Y1054" i="12" s="1"/>
  <c r="I462" i="9"/>
  <c r="Y1629" i="12" s="1"/>
  <c r="X1212" i="12"/>
  <c r="G1212" i="12"/>
  <c r="W1212" i="12" s="1"/>
  <c r="F1212" i="12"/>
  <c r="V1212" i="12" s="1"/>
  <c r="E1212" i="12"/>
  <c r="U1212" i="12" s="1"/>
  <c r="D1212" i="12"/>
  <c r="T1212" i="12" s="1"/>
  <c r="Q273" i="6"/>
  <c r="O1262" i="12" s="1"/>
  <c r="Q463" i="6"/>
  <c r="O1346" i="12" s="1"/>
  <c r="P273" i="6"/>
  <c r="K1212" i="12"/>
  <c r="J1212" i="12"/>
  <c r="I1212" i="12"/>
  <c r="H1212" i="12"/>
  <c r="C1212" i="12"/>
  <c r="Z1211" i="12"/>
  <c r="AA1211" i="12" s="1"/>
  <c r="I1289" i="9"/>
  <c r="I657" i="9"/>
  <c r="Y1538" i="12" s="1"/>
  <c r="X1211" i="12"/>
  <c r="G1211" i="12"/>
  <c r="W1211" i="12" s="1"/>
  <c r="F1211" i="12"/>
  <c r="V1211" i="12" s="1"/>
  <c r="E1211" i="12"/>
  <c r="U1211" i="12" s="1"/>
  <c r="D1211" i="12"/>
  <c r="T1211" i="12" s="1"/>
  <c r="P1000" i="12"/>
  <c r="Q1451" i="6"/>
  <c r="Q1272" i="6"/>
  <c r="O380" i="12" s="1"/>
  <c r="Q1449" i="6"/>
  <c r="Q291" i="6"/>
  <c r="Q1450" i="6"/>
  <c r="P1451" i="6"/>
  <c r="P1449" i="6"/>
  <c r="P291" i="6"/>
  <c r="N1140" i="12" s="1"/>
  <c r="P1450" i="6"/>
  <c r="K1211" i="12"/>
  <c r="J1211" i="12"/>
  <c r="I1211" i="12"/>
  <c r="H1211" i="12"/>
  <c r="C1211" i="12"/>
  <c r="Z1210" i="12"/>
  <c r="AA1210" i="12" s="1"/>
  <c r="I678" i="9"/>
  <c r="Y905" i="12" s="1"/>
  <c r="Y1210" i="12"/>
  <c r="X1210" i="12"/>
  <c r="G1210" i="12"/>
  <c r="W1210" i="12" s="1"/>
  <c r="F1210" i="12"/>
  <c r="V1210" i="12" s="1"/>
  <c r="E1210" i="12"/>
  <c r="U1210" i="12" s="1"/>
  <c r="D1210" i="12"/>
  <c r="T1210" i="12" s="1"/>
  <c r="S1210" i="12"/>
  <c r="K1210" i="12"/>
  <c r="J1210" i="12"/>
  <c r="I1210" i="12"/>
  <c r="H1210" i="12"/>
  <c r="C1210" i="12"/>
  <c r="Z1209" i="12"/>
  <c r="AA1209" i="12" s="1"/>
  <c r="I915" i="9"/>
  <c r="Y1272" i="12" s="1"/>
  <c r="I1261" i="9"/>
  <c r="X1209" i="12"/>
  <c r="G1209" i="12"/>
  <c r="W1209" i="12" s="1"/>
  <c r="F1209" i="12"/>
  <c r="V1209" i="12" s="1"/>
  <c r="E1209" i="12"/>
  <c r="U1209" i="12" s="1"/>
  <c r="D1209" i="12"/>
  <c r="T1209" i="12" s="1"/>
  <c r="Q781" i="6"/>
  <c r="Q1444" i="6"/>
  <c r="P1444" i="6"/>
  <c r="K1209" i="12"/>
  <c r="J1209" i="12"/>
  <c r="I1209" i="12"/>
  <c r="H1209" i="12"/>
  <c r="C1209" i="12"/>
  <c r="Z1208" i="12"/>
  <c r="AA1208" i="12" s="1"/>
  <c r="I861" i="9"/>
  <c r="X1208" i="12"/>
  <c r="G1208" i="12"/>
  <c r="W1208" i="12" s="1"/>
  <c r="F1208" i="12"/>
  <c r="V1208" i="12" s="1"/>
  <c r="E1208" i="12"/>
  <c r="U1208" i="12" s="1"/>
  <c r="D1208" i="12"/>
  <c r="T1208" i="12" s="1"/>
  <c r="P1208" i="12"/>
  <c r="Q198" i="6"/>
  <c r="Q1192" i="6"/>
  <c r="P1192" i="6"/>
  <c r="K1208" i="12"/>
  <c r="J1208" i="12"/>
  <c r="I1208" i="12"/>
  <c r="H1208" i="12"/>
  <c r="C1208" i="12"/>
  <c r="Z1207" i="12"/>
  <c r="AA1207" i="12" s="1"/>
  <c r="I456" i="9"/>
  <c r="I115" i="9"/>
  <c r="Y1195" i="12" s="1"/>
  <c r="Y1207" i="12"/>
  <c r="X1207" i="12"/>
  <c r="G1207" i="12"/>
  <c r="W1207" i="12" s="1"/>
  <c r="F1207" i="12"/>
  <c r="V1207" i="12" s="1"/>
  <c r="E1207" i="12"/>
  <c r="U1207" i="12" s="1"/>
  <c r="D1207" i="12"/>
  <c r="T1207" i="12" s="1"/>
  <c r="M1207" i="12"/>
  <c r="K1207" i="12"/>
  <c r="J1207" i="12"/>
  <c r="I1207" i="12"/>
  <c r="H1207" i="12"/>
  <c r="C1207" i="12"/>
  <c r="Z1206" i="12"/>
  <c r="AA1206" i="12" s="1"/>
  <c r="Y1096" i="12"/>
  <c r="I573" i="9"/>
  <c r="I504" i="9"/>
  <c r="Y1206" i="12"/>
  <c r="X1096" i="12"/>
  <c r="X1206" i="12"/>
  <c r="G1206" i="12"/>
  <c r="W1206" i="12" s="1"/>
  <c r="F1206" i="12"/>
  <c r="V1206" i="12" s="1"/>
  <c r="E1206" i="12"/>
  <c r="U1206" i="12" s="1"/>
  <c r="D1206" i="12"/>
  <c r="T1206" i="12" s="1"/>
  <c r="K1206" i="12"/>
  <c r="J1206" i="12"/>
  <c r="I1206" i="12"/>
  <c r="H1206" i="12"/>
  <c r="C1206" i="12"/>
  <c r="Z1205" i="12"/>
  <c r="AA1205" i="12" s="1"/>
  <c r="I1363" i="9"/>
  <c r="I668" i="9"/>
  <c r="Y1205" i="12"/>
  <c r="X1205" i="12"/>
  <c r="G1205" i="12"/>
  <c r="W1205" i="12" s="1"/>
  <c r="F1205" i="12"/>
  <c r="V1205" i="12" s="1"/>
  <c r="E1205" i="12"/>
  <c r="U1205" i="12" s="1"/>
  <c r="D1205" i="12"/>
  <c r="T1205" i="12" s="1"/>
  <c r="Q311" i="6"/>
  <c r="K1205" i="12"/>
  <c r="J1205" i="12"/>
  <c r="I1205" i="12"/>
  <c r="H1205" i="12"/>
  <c r="C1205" i="12"/>
  <c r="Z1204" i="12"/>
  <c r="AA1204" i="12" s="1"/>
  <c r="I1601" i="9"/>
  <c r="Y859" i="12" s="1"/>
  <c r="I1592" i="9"/>
  <c r="Y727" i="12" s="1"/>
  <c r="X1204" i="12"/>
  <c r="G1204" i="12"/>
  <c r="W1204" i="12" s="1"/>
  <c r="F1204" i="12"/>
  <c r="V1204" i="12" s="1"/>
  <c r="E1204" i="12"/>
  <c r="U1204" i="12" s="1"/>
  <c r="D1204" i="12"/>
  <c r="T1204" i="12" s="1"/>
  <c r="K1204" i="12"/>
  <c r="J1204" i="12"/>
  <c r="I1204" i="12"/>
  <c r="H1204" i="12"/>
  <c r="C1204" i="12"/>
  <c r="Z1203" i="12"/>
  <c r="AA1203" i="12" s="1"/>
  <c r="I566" i="9"/>
  <c r="I1100" i="9"/>
  <c r="Y702" i="12" s="1"/>
  <c r="X1203" i="12"/>
  <c r="G1203" i="12"/>
  <c r="W1203" i="12" s="1"/>
  <c r="F1203" i="12"/>
  <c r="V1203" i="12" s="1"/>
  <c r="E1203" i="12"/>
  <c r="U1203" i="12" s="1"/>
  <c r="D1203" i="12"/>
  <c r="T1203" i="12" s="1"/>
  <c r="Q1349" i="6"/>
  <c r="O1009" i="12" s="1"/>
  <c r="P1349" i="6"/>
  <c r="N949" i="12"/>
  <c r="M1203" i="12"/>
  <c r="K1203" i="12"/>
  <c r="J1203" i="12"/>
  <c r="I1203" i="12"/>
  <c r="H1203" i="12"/>
  <c r="C1203" i="12"/>
  <c r="Z1202" i="12"/>
  <c r="AA1202" i="12" s="1"/>
  <c r="X1202" i="12"/>
  <c r="G1202" i="12"/>
  <c r="W1202" i="12" s="1"/>
  <c r="F1202" i="12"/>
  <c r="V1202" i="12" s="1"/>
  <c r="E1202" i="12"/>
  <c r="U1202" i="12" s="1"/>
  <c r="D1202" i="12"/>
  <c r="T1202" i="12" s="1"/>
  <c r="R1202" i="12"/>
  <c r="Q538" i="6"/>
  <c r="Q249" i="6"/>
  <c r="O1202" i="12" s="1"/>
  <c r="P538" i="6"/>
  <c r="K1202" i="12"/>
  <c r="J1202" i="12"/>
  <c r="I1202" i="12"/>
  <c r="H1202" i="12"/>
  <c r="C1202" i="12"/>
  <c r="Z1201" i="12"/>
  <c r="AA1201" i="12" s="1"/>
  <c r="I1272" i="9"/>
  <c r="X1201" i="12"/>
  <c r="G1201" i="12"/>
  <c r="W1201" i="12" s="1"/>
  <c r="F1201" i="12"/>
  <c r="V1201" i="12" s="1"/>
  <c r="E1201" i="12"/>
  <c r="U1201" i="12" s="1"/>
  <c r="D1201" i="12"/>
  <c r="T1201" i="12" s="1"/>
  <c r="K1201" i="12"/>
  <c r="J1201" i="12"/>
  <c r="I1201" i="12"/>
  <c r="H1201" i="12"/>
  <c r="C1201" i="12"/>
  <c r="Z1200" i="12"/>
  <c r="AA1200" i="12" s="1"/>
  <c r="I1399" i="9"/>
  <c r="Y1304" i="12" s="1"/>
  <c r="Y1200" i="12"/>
  <c r="X1200" i="12"/>
  <c r="G1200" i="12"/>
  <c r="W1200" i="12" s="1"/>
  <c r="F1200" i="12"/>
  <c r="V1200" i="12" s="1"/>
  <c r="E1200" i="12"/>
  <c r="U1200" i="12" s="1"/>
  <c r="D1200" i="12"/>
  <c r="T1200" i="12" s="1"/>
  <c r="M1200" i="12"/>
  <c r="K1200" i="12"/>
  <c r="J1200" i="12"/>
  <c r="I1200" i="12"/>
  <c r="H1200" i="12"/>
  <c r="C1200" i="12"/>
  <c r="Z1199" i="12"/>
  <c r="AA1199" i="12" s="1"/>
  <c r="I1016" i="9"/>
  <c r="Y1314" i="12" s="1"/>
  <c r="I1015" i="9"/>
  <c r="Y794" i="12" s="1"/>
  <c r="I1315" i="9"/>
  <c r="Y1657" i="12" s="1"/>
  <c r="X1199" i="12"/>
  <c r="G1199" i="12"/>
  <c r="W1199" i="12" s="1"/>
  <c r="F1199" i="12"/>
  <c r="V1199" i="12" s="1"/>
  <c r="E1199" i="12"/>
  <c r="U1199" i="12" s="1"/>
  <c r="D1199" i="12"/>
  <c r="T1199" i="12" s="1"/>
  <c r="Q1199" i="12"/>
  <c r="Q1288" i="6"/>
  <c r="O649" i="12" s="1"/>
  <c r="P1288" i="6"/>
  <c r="N821" i="12" s="1"/>
  <c r="M1199" i="12"/>
  <c r="K1199" i="12"/>
  <c r="J1199" i="12"/>
  <c r="I1199" i="12"/>
  <c r="H1199" i="12"/>
  <c r="C1199" i="12"/>
  <c r="Z1198" i="12"/>
  <c r="AA1198" i="12" s="1"/>
  <c r="I1420" i="9"/>
  <c r="Y1002" i="12" s="1"/>
  <c r="Y1167" i="12"/>
  <c r="I1412" i="9"/>
  <c r="X1167" i="12"/>
  <c r="X1198" i="12"/>
  <c r="G1198" i="12"/>
  <c r="W1198" i="12" s="1"/>
  <c r="F1198" i="12"/>
  <c r="V1198" i="12" s="1"/>
  <c r="E1198" i="12"/>
  <c r="U1198" i="12" s="1"/>
  <c r="D1198" i="12"/>
  <c r="T1198" i="12" s="1"/>
  <c r="P1198" i="12"/>
  <c r="Q967" i="6"/>
  <c r="O961" i="12" s="1"/>
  <c r="P967" i="6"/>
  <c r="P349" i="6"/>
  <c r="K1198" i="12"/>
  <c r="J1198" i="12"/>
  <c r="I1198" i="12"/>
  <c r="H1198" i="12"/>
  <c r="C1198" i="12"/>
  <c r="Z1197" i="12"/>
  <c r="AA1197" i="12" s="1"/>
  <c r="I1405" i="9"/>
  <c r="Y460" i="12" s="1"/>
  <c r="I332" i="9"/>
  <c r="Y1197" i="12"/>
  <c r="X1197" i="12"/>
  <c r="G1197" i="12"/>
  <c r="W1197" i="12" s="1"/>
  <c r="F1197" i="12"/>
  <c r="V1197" i="12" s="1"/>
  <c r="E1197" i="12"/>
  <c r="U1197" i="12" s="1"/>
  <c r="D1197" i="12"/>
  <c r="T1197" i="12" s="1"/>
  <c r="K1197" i="12"/>
  <c r="J1197" i="12"/>
  <c r="I1197" i="12"/>
  <c r="H1197" i="12"/>
  <c r="C1197" i="12"/>
  <c r="Z1196" i="12"/>
  <c r="AA1196" i="12" s="1"/>
  <c r="I486" i="9"/>
  <c r="I493" i="9"/>
  <c r="I999" i="9"/>
  <c r="Y1196" i="12" s="1"/>
  <c r="X963" i="12"/>
  <c r="X1196" i="12"/>
  <c r="G1196" i="12"/>
  <c r="W1196" i="12" s="1"/>
  <c r="F1196" i="12"/>
  <c r="V1196" i="12" s="1"/>
  <c r="E1196" i="12"/>
  <c r="U1196" i="12" s="1"/>
  <c r="D1196" i="12"/>
  <c r="T1196" i="12" s="1"/>
  <c r="Q660" i="6"/>
  <c r="Q421" i="6"/>
  <c r="Q971" i="6"/>
  <c r="Q830" i="6"/>
  <c r="O1462" i="12" s="1"/>
  <c r="P660" i="6"/>
  <c r="P830" i="6"/>
  <c r="N1196" i="12"/>
  <c r="K1196" i="12"/>
  <c r="J1196" i="12"/>
  <c r="I1196" i="12"/>
  <c r="H1196" i="12"/>
  <c r="C1196" i="12"/>
  <c r="Z1195" i="12"/>
  <c r="AA1195" i="12" s="1"/>
  <c r="I457" i="9"/>
  <c r="Y781" i="12" s="1"/>
  <c r="X1195" i="12"/>
  <c r="G1195" i="12"/>
  <c r="W1195" i="12" s="1"/>
  <c r="F1195" i="12"/>
  <c r="V1195" i="12" s="1"/>
  <c r="E1195" i="12"/>
  <c r="U1195" i="12" s="1"/>
  <c r="D1195" i="12"/>
  <c r="T1195" i="12" s="1"/>
  <c r="S1195" i="12"/>
  <c r="Q547" i="6"/>
  <c r="O1405" i="12" s="1"/>
  <c r="Q501" i="6"/>
  <c r="P547" i="6"/>
  <c r="N1531" i="12" s="1"/>
  <c r="P501" i="6"/>
  <c r="K1195" i="12"/>
  <c r="J1195" i="12"/>
  <c r="I1195" i="12"/>
  <c r="H1195" i="12"/>
  <c r="C1195" i="12"/>
  <c r="Z1194" i="12"/>
  <c r="AA1194" i="12" s="1"/>
  <c r="I1062" i="9"/>
  <c r="Y240" i="12" s="1"/>
  <c r="X1062" i="12"/>
  <c r="X1194" i="12"/>
  <c r="G1194" i="12"/>
  <c r="W1194" i="12" s="1"/>
  <c r="F1194" i="12"/>
  <c r="V1194" i="12" s="1"/>
  <c r="E1194" i="12"/>
  <c r="U1194" i="12" s="1"/>
  <c r="D1194" i="12"/>
  <c r="T1194" i="12" s="1"/>
  <c r="S981" i="12"/>
  <c r="R1422" i="12"/>
  <c r="K1194" i="12"/>
  <c r="J1194" i="12"/>
  <c r="I1194" i="12"/>
  <c r="H1194" i="12"/>
  <c r="C1194" i="12"/>
  <c r="Z1193" i="12"/>
  <c r="AA1193" i="12" s="1"/>
  <c r="Y1193" i="12"/>
  <c r="X1193" i="12"/>
  <c r="G1193" i="12"/>
  <c r="W1193" i="12" s="1"/>
  <c r="F1193" i="12"/>
  <c r="V1193" i="12" s="1"/>
  <c r="E1193" i="12"/>
  <c r="U1193" i="12" s="1"/>
  <c r="D1193" i="12"/>
  <c r="T1193" i="12" s="1"/>
  <c r="Q33" i="6"/>
  <c r="P33" i="6"/>
  <c r="K1193" i="12"/>
  <c r="J1193" i="12"/>
  <c r="I1193" i="12"/>
  <c r="H1193" i="12"/>
  <c r="C1193" i="12"/>
  <c r="Z1192" i="12"/>
  <c r="AA1192" i="12" s="1"/>
  <c r="I558" i="9"/>
  <c r="Y1051" i="12" s="1"/>
  <c r="X1192" i="12"/>
  <c r="G1192" i="12"/>
  <c r="W1192" i="12" s="1"/>
  <c r="F1192" i="12"/>
  <c r="V1192" i="12" s="1"/>
  <c r="E1192" i="12"/>
  <c r="U1192" i="12" s="1"/>
  <c r="D1192" i="12"/>
  <c r="T1192" i="12" s="1"/>
  <c r="R335" i="12"/>
  <c r="Q436" i="6"/>
  <c r="O1433" i="12" s="1"/>
  <c r="Q258" i="6"/>
  <c r="K1192" i="12"/>
  <c r="J1192" i="12"/>
  <c r="I1192" i="12"/>
  <c r="H1192" i="12"/>
  <c r="C1192" i="12"/>
  <c r="Z1191" i="12"/>
  <c r="AA1191" i="12" s="1"/>
  <c r="X1191" i="12"/>
  <c r="G1191" i="12"/>
  <c r="W1191" i="12" s="1"/>
  <c r="F1191" i="12"/>
  <c r="V1191" i="12" s="1"/>
  <c r="E1191" i="12"/>
  <c r="U1191" i="12" s="1"/>
  <c r="D1191" i="12"/>
  <c r="T1191" i="12" s="1"/>
  <c r="K1191" i="12"/>
  <c r="J1191" i="12"/>
  <c r="I1191" i="12"/>
  <c r="H1191" i="12"/>
  <c r="C1191" i="12"/>
  <c r="Z1190" i="12"/>
  <c r="AA1190" i="12" s="1"/>
  <c r="I572" i="9"/>
  <c r="Y1190" i="12" s="1"/>
  <c r="X1190" i="12"/>
  <c r="G1190" i="12"/>
  <c r="W1190" i="12" s="1"/>
  <c r="F1190" i="12"/>
  <c r="V1190" i="12" s="1"/>
  <c r="E1190" i="12"/>
  <c r="U1190" i="12" s="1"/>
  <c r="D1190" i="12"/>
  <c r="T1190" i="12" s="1"/>
  <c r="Q511" i="6"/>
  <c r="O877" i="12" s="1"/>
  <c r="P511" i="6"/>
  <c r="N877" i="12" s="1"/>
  <c r="K1190" i="12"/>
  <c r="J1190" i="12"/>
  <c r="I1190" i="12"/>
  <c r="H1190" i="12"/>
  <c r="C1190" i="12"/>
  <c r="Z1189" i="12"/>
  <c r="AA1189" i="12" s="1"/>
  <c r="X1189" i="12"/>
  <c r="G1189" i="12"/>
  <c r="W1189" i="12" s="1"/>
  <c r="F1189" i="12"/>
  <c r="V1189" i="12" s="1"/>
  <c r="E1189" i="12"/>
  <c r="U1189" i="12" s="1"/>
  <c r="D1189" i="12"/>
  <c r="T1189" i="12" s="1"/>
  <c r="Q1475" i="6"/>
  <c r="O1189" i="12"/>
  <c r="P1475" i="6"/>
  <c r="K1189" i="12"/>
  <c r="J1189" i="12"/>
  <c r="I1189" i="12"/>
  <c r="H1189" i="12"/>
  <c r="C1189" i="12"/>
  <c r="Z1188" i="12"/>
  <c r="AA1188" i="12" s="1"/>
  <c r="X1188" i="12"/>
  <c r="G1188" i="12"/>
  <c r="W1188" i="12" s="1"/>
  <c r="F1188" i="12"/>
  <c r="V1188" i="12" s="1"/>
  <c r="E1188" i="12"/>
  <c r="U1188" i="12" s="1"/>
  <c r="D1188" i="12"/>
  <c r="T1188" i="12" s="1"/>
  <c r="K1188" i="12"/>
  <c r="J1188" i="12"/>
  <c r="I1188" i="12"/>
  <c r="H1188" i="12"/>
  <c r="C1188" i="12"/>
  <c r="Z1187" i="12"/>
  <c r="AA1187" i="12" s="1"/>
  <c r="I976" i="9"/>
  <c r="Y168" i="12" s="1"/>
  <c r="Y1187" i="12"/>
  <c r="G1187" i="12"/>
  <c r="W1187" i="12" s="1"/>
  <c r="F1187" i="12"/>
  <c r="V1187" i="12" s="1"/>
  <c r="E1187" i="12"/>
  <c r="U1187" i="12" s="1"/>
  <c r="D1187" i="12"/>
  <c r="T1187" i="12" s="1"/>
  <c r="Q1187" i="12"/>
  <c r="K1187" i="12"/>
  <c r="J1187" i="12"/>
  <c r="I1187" i="12"/>
  <c r="H1187" i="12"/>
  <c r="C1187" i="12"/>
  <c r="Z1186" i="12"/>
  <c r="AA1186" i="12" s="1"/>
  <c r="I1065" i="9"/>
  <c r="X1186" i="12"/>
  <c r="G1186" i="12"/>
  <c r="W1186" i="12" s="1"/>
  <c r="F1186" i="12"/>
  <c r="V1186" i="12" s="1"/>
  <c r="E1186" i="12"/>
  <c r="U1186" i="12" s="1"/>
  <c r="D1186" i="12"/>
  <c r="T1186" i="12" s="1"/>
  <c r="N1186" i="12"/>
  <c r="K1186" i="12"/>
  <c r="J1186" i="12"/>
  <c r="I1186" i="12"/>
  <c r="H1186" i="12"/>
  <c r="C1186" i="12"/>
  <c r="Z1185" i="12"/>
  <c r="AA1185" i="12" s="1"/>
  <c r="I524" i="9"/>
  <c r="Y693" i="12" s="1"/>
  <c r="X1185" i="12"/>
  <c r="G1185" i="12"/>
  <c r="W1185" i="12" s="1"/>
  <c r="F1185" i="12"/>
  <c r="V1185" i="12" s="1"/>
  <c r="E1185" i="12"/>
  <c r="U1185" i="12" s="1"/>
  <c r="D1185" i="12"/>
  <c r="T1185" i="12" s="1"/>
  <c r="Q615" i="6"/>
  <c r="O1687" i="12" s="1"/>
  <c r="Q280" i="6"/>
  <c r="O739" i="12" s="1"/>
  <c r="P615" i="6"/>
  <c r="N1113" i="12"/>
  <c r="P280" i="6"/>
  <c r="K1185" i="12"/>
  <c r="J1185" i="12"/>
  <c r="I1185" i="12"/>
  <c r="H1185" i="12"/>
  <c r="C1185" i="12"/>
  <c r="Z1184" i="12"/>
  <c r="AA1184" i="12" s="1"/>
  <c r="I1389" i="9"/>
  <c r="I1380" i="9"/>
  <c r="I1500" i="9"/>
  <c r="Y683" i="12" s="1"/>
  <c r="X1184" i="12"/>
  <c r="G1184" i="12"/>
  <c r="W1184" i="12" s="1"/>
  <c r="F1184" i="12"/>
  <c r="V1184" i="12" s="1"/>
  <c r="E1184" i="12"/>
  <c r="U1184" i="12" s="1"/>
  <c r="D1184" i="12"/>
  <c r="T1184" i="12" s="1"/>
  <c r="Q1565" i="12"/>
  <c r="Q1506" i="6"/>
  <c r="O884" i="12" s="1"/>
  <c r="P1506" i="6"/>
  <c r="N935" i="12" s="1"/>
  <c r="K1184" i="12"/>
  <c r="J1184" i="12"/>
  <c r="I1184" i="12"/>
  <c r="H1184" i="12"/>
  <c r="C1184" i="12"/>
  <c r="Z1183" i="12"/>
  <c r="AA1183" i="12" s="1"/>
  <c r="X1183" i="12"/>
  <c r="G1183" i="12"/>
  <c r="W1183" i="12" s="1"/>
  <c r="F1183" i="12"/>
  <c r="V1183" i="12" s="1"/>
  <c r="E1183" i="12"/>
  <c r="U1183" i="12" s="1"/>
  <c r="D1183" i="12"/>
  <c r="T1183" i="12" s="1"/>
  <c r="K1183" i="12"/>
  <c r="J1183" i="12"/>
  <c r="I1183" i="12"/>
  <c r="H1183" i="12"/>
  <c r="C1183" i="12"/>
  <c r="Z1182" i="12"/>
  <c r="AA1182" i="12" s="1"/>
  <c r="I1476" i="9"/>
  <c r="X1182" i="12"/>
  <c r="G1182" i="12"/>
  <c r="W1182" i="12" s="1"/>
  <c r="F1182" i="12"/>
  <c r="V1182" i="12" s="1"/>
  <c r="E1182" i="12"/>
  <c r="U1182" i="12" s="1"/>
  <c r="D1182" i="12"/>
  <c r="T1182" i="12" s="1"/>
  <c r="S499" i="12"/>
  <c r="P647" i="12"/>
  <c r="Q471" i="6"/>
  <c r="P471" i="6"/>
  <c r="K1182" i="12"/>
  <c r="J1182" i="12"/>
  <c r="I1182" i="12"/>
  <c r="H1182" i="12"/>
  <c r="C1182" i="12"/>
  <c r="Z1181" i="12"/>
  <c r="AA1181" i="12" s="1"/>
  <c r="I698" i="9"/>
  <c r="X1181" i="12"/>
  <c r="G1181" i="12"/>
  <c r="W1181" i="12" s="1"/>
  <c r="F1181" i="12"/>
  <c r="V1181" i="12" s="1"/>
  <c r="E1181" i="12"/>
  <c r="U1181" i="12" s="1"/>
  <c r="D1181" i="12"/>
  <c r="T1181" i="12" s="1"/>
  <c r="K1181" i="12"/>
  <c r="J1181" i="12"/>
  <c r="I1181" i="12"/>
  <c r="H1181" i="12"/>
  <c r="C1181" i="12"/>
  <c r="Z1180" i="12"/>
  <c r="AA1180" i="12" s="1"/>
  <c r="X1180" i="12"/>
  <c r="G1180" i="12"/>
  <c r="W1180" i="12" s="1"/>
  <c r="F1180" i="12"/>
  <c r="V1180" i="12" s="1"/>
  <c r="E1180" i="12"/>
  <c r="U1180" i="12" s="1"/>
  <c r="D1180" i="12"/>
  <c r="T1180" i="12" s="1"/>
  <c r="Q1499" i="6"/>
  <c r="O744" i="12" s="1"/>
  <c r="P1499" i="6"/>
  <c r="K1180" i="12"/>
  <c r="J1180" i="12"/>
  <c r="I1180" i="12"/>
  <c r="H1180" i="12"/>
  <c r="C1180" i="12"/>
  <c r="Z1179" i="12"/>
  <c r="AA1179" i="12" s="1"/>
  <c r="I510" i="9"/>
  <c r="Y877" i="12" s="1"/>
  <c r="I148" i="9"/>
  <c r="Y934" i="12" s="1"/>
  <c r="X1179" i="12"/>
  <c r="G1179" i="12"/>
  <c r="W1179" i="12" s="1"/>
  <c r="F1179" i="12"/>
  <c r="V1179" i="12" s="1"/>
  <c r="E1179" i="12"/>
  <c r="U1179" i="12" s="1"/>
  <c r="D1179" i="12"/>
  <c r="T1179" i="12" s="1"/>
  <c r="S1251" i="12"/>
  <c r="P1251" i="12"/>
  <c r="Q708" i="6"/>
  <c r="O1563" i="12" s="1"/>
  <c r="Q964" i="6"/>
  <c r="Q914" i="6"/>
  <c r="O1475" i="12" s="1"/>
  <c r="P708" i="6"/>
  <c r="P964" i="6"/>
  <c r="P914" i="6"/>
  <c r="L1179" i="12"/>
  <c r="K1179" i="12"/>
  <c r="J1179" i="12"/>
  <c r="I1179" i="12"/>
  <c r="H1179" i="12"/>
  <c r="C1179" i="12"/>
  <c r="Z1178" i="12"/>
  <c r="AA1178" i="12" s="1"/>
  <c r="I935" i="9"/>
  <c r="I934" i="9"/>
  <c r="I249" i="9"/>
  <c r="Y968" i="12" s="1"/>
  <c r="X1178" i="12"/>
  <c r="G1178" i="12"/>
  <c r="W1178" i="12" s="1"/>
  <c r="F1178" i="12"/>
  <c r="V1178" i="12" s="1"/>
  <c r="E1178" i="12"/>
  <c r="U1178" i="12" s="1"/>
  <c r="D1178" i="12"/>
  <c r="T1178" i="12" s="1"/>
  <c r="S1178" i="12"/>
  <c r="Q931" i="6"/>
  <c r="O1245" i="12" s="1"/>
  <c r="N1390" i="12"/>
  <c r="K1178" i="12"/>
  <c r="J1178" i="12"/>
  <c r="I1178" i="12"/>
  <c r="H1178" i="12"/>
  <c r="C1178" i="12"/>
  <c r="Z1177" i="12"/>
  <c r="AA1177" i="12" s="1"/>
  <c r="I1441" i="9"/>
  <c r="Y497" i="12" s="1"/>
  <c r="X1177" i="12"/>
  <c r="G1177" i="12"/>
  <c r="W1177" i="12" s="1"/>
  <c r="F1177" i="12"/>
  <c r="V1177" i="12" s="1"/>
  <c r="E1177" i="12"/>
  <c r="U1177" i="12" s="1"/>
  <c r="D1177" i="12"/>
  <c r="T1177" i="12" s="1"/>
  <c r="Q117" i="6"/>
  <c r="O1207" i="12" s="1"/>
  <c r="P117" i="6"/>
  <c r="K1177" i="12"/>
  <c r="J1177" i="12"/>
  <c r="I1177" i="12"/>
  <c r="H1177" i="12"/>
  <c r="C1177" i="12"/>
  <c r="Z1176" i="12"/>
  <c r="AA1176" i="12" s="1"/>
  <c r="I1676" i="9"/>
  <c r="I1664" i="9"/>
  <c r="I1657" i="9"/>
  <c r="H1676" i="9"/>
  <c r="H1664" i="9"/>
  <c r="H1657" i="9"/>
  <c r="X1176" i="12" s="1"/>
  <c r="G1176" i="12"/>
  <c r="W1176" i="12" s="1"/>
  <c r="F1176" i="12"/>
  <c r="V1176" i="12" s="1"/>
  <c r="E1176" i="12"/>
  <c r="U1176" i="12" s="1"/>
  <c r="D1176" i="12"/>
  <c r="T1176" i="12" s="1"/>
  <c r="Q916" i="6"/>
  <c r="Q1668" i="6"/>
  <c r="Q1672" i="6"/>
  <c r="Q561" i="6"/>
  <c r="O1046" i="12" s="1"/>
  <c r="Q1667" i="6"/>
  <c r="Q862" i="6"/>
  <c r="O92" i="12" s="1"/>
  <c r="Q730" i="6"/>
  <c r="P916" i="6"/>
  <c r="P1668" i="6"/>
  <c r="P1672" i="6"/>
  <c r="P561" i="6"/>
  <c r="N1046" i="12" s="1"/>
  <c r="P1667" i="6"/>
  <c r="P862" i="6"/>
  <c r="P730" i="6"/>
  <c r="O1672" i="6"/>
  <c r="N1672" i="6"/>
  <c r="K1176" i="12"/>
  <c r="J1176" i="12"/>
  <c r="I1176" i="12"/>
  <c r="H1176" i="12"/>
  <c r="C1176" i="12"/>
  <c r="Z1175" i="12"/>
  <c r="AA1175" i="12" s="1"/>
  <c r="I1086" i="9"/>
  <c r="I808" i="9"/>
  <c r="Y1173" i="12" s="1"/>
  <c r="I1082" i="9"/>
  <c r="Y817" i="12" s="1"/>
  <c r="Y1175" i="12"/>
  <c r="X1175" i="12"/>
  <c r="G1175" i="12"/>
  <c r="W1175" i="12" s="1"/>
  <c r="F1175" i="12"/>
  <c r="V1175" i="12" s="1"/>
  <c r="E1175" i="12"/>
  <c r="U1175" i="12" s="1"/>
  <c r="D1175" i="12"/>
  <c r="T1175" i="12" s="1"/>
  <c r="K1175" i="12"/>
  <c r="J1175" i="12"/>
  <c r="I1175" i="12"/>
  <c r="H1175" i="12"/>
  <c r="C1175" i="12"/>
  <c r="Z1174" i="12"/>
  <c r="AA1174" i="12" s="1"/>
  <c r="Y1174" i="12"/>
  <c r="X1174" i="12"/>
  <c r="G1174" i="12"/>
  <c r="W1174" i="12" s="1"/>
  <c r="F1174" i="12"/>
  <c r="V1174" i="12" s="1"/>
  <c r="E1174" i="12"/>
  <c r="U1174" i="12" s="1"/>
  <c r="D1174" i="12"/>
  <c r="T1174" i="12" s="1"/>
  <c r="Q169" i="6"/>
  <c r="O813" i="12" s="1"/>
  <c r="Q598" i="6"/>
  <c r="Q1050" i="6"/>
  <c r="Q1044" i="6"/>
  <c r="P1050" i="6"/>
  <c r="L1174" i="12"/>
  <c r="K1174" i="12"/>
  <c r="J1174" i="12"/>
  <c r="I1174" i="12"/>
  <c r="H1174" i="12"/>
  <c r="C1174" i="12"/>
  <c r="Z1173" i="12"/>
  <c r="AA1173" i="12" s="1"/>
  <c r="X1173" i="12"/>
  <c r="G1173" i="12"/>
  <c r="W1173" i="12" s="1"/>
  <c r="F1173" i="12"/>
  <c r="V1173" i="12" s="1"/>
  <c r="E1173" i="12"/>
  <c r="U1173" i="12" s="1"/>
  <c r="D1173" i="12"/>
  <c r="T1173" i="12" s="1"/>
  <c r="M1173" i="12"/>
  <c r="K1173" i="12"/>
  <c r="J1173" i="12"/>
  <c r="I1173" i="12"/>
  <c r="H1173" i="12"/>
  <c r="C1173" i="12"/>
  <c r="Z1172" i="12"/>
  <c r="AA1172" i="12" s="1"/>
  <c r="X1172" i="12"/>
  <c r="G1172" i="12"/>
  <c r="W1172" i="12" s="1"/>
  <c r="F1172" i="12"/>
  <c r="V1172" i="12" s="1"/>
  <c r="E1172" i="12"/>
  <c r="U1172" i="12" s="1"/>
  <c r="D1172" i="12"/>
  <c r="T1172" i="12" s="1"/>
  <c r="Q233" i="6"/>
  <c r="O746" i="12" s="1"/>
  <c r="P233" i="6"/>
  <c r="P207" i="6"/>
  <c r="K1172" i="12"/>
  <c r="J1172" i="12"/>
  <c r="I1172" i="12"/>
  <c r="H1172" i="12"/>
  <c r="C1172" i="12"/>
  <c r="Z1171" i="12"/>
  <c r="AA1171" i="12" s="1"/>
  <c r="I803" i="9"/>
  <c r="I220" i="9"/>
  <c r="Y861" i="12" s="1"/>
  <c r="Y1171" i="12"/>
  <c r="X1171" i="12"/>
  <c r="G1171" i="12"/>
  <c r="W1171" i="12" s="1"/>
  <c r="F1171" i="12"/>
  <c r="V1171" i="12" s="1"/>
  <c r="E1171" i="12"/>
  <c r="U1171" i="12" s="1"/>
  <c r="D1171" i="12"/>
  <c r="T1171" i="12" s="1"/>
  <c r="Q1157" i="6"/>
  <c r="O316" i="12" s="1"/>
  <c r="Q1158" i="6"/>
  <c r="O307" i="12" s="1"/>
  <c r="Q1156" i="6"/>
  <c r="O296" i="12" s="1"/>
  <c r="Q735" i="6"/>
  <c r="O292" i="12"/>
  <c r="P1157" i="6"/>
  <c r="P1158" i="6"/>
  <c r="K1171" i="12"/>
  <c r="J1171" i="12"/>
  <c r="I1171" i="12"/>
  <c r="H1171" i="12"/>
  <c r="C1171" i="12"/>
  <c r="Z1170" i="12"/>
  <c r="AA1170" i="12" s="1"/>
  <c r="Y829" i="12"/>
  <c r="I641" i="9"/>
  <c r="Y1153" i="12" s="1"/>
  <c r="G1170" i="12"/>
  <c r="W1170" i="12" s="1"/>
  <c r="F1170" i="12"/>
  <c r="V1170" i="12" s="1"/>
  <c r="E1170" i="12"/>
  <c r="U1170" i="12" s="1"/>
  <c r="D1170" i="12"/>
  <c r="T1170" i="12" s="1"/>
  <c r="R1170" i="12"/>
  <c r="K1170" i="12"/>
  <c r="J1170" i="12"/>
  <c r="I1170" i="12"/>
  <c r="H1170" i="12"/>
  <c r="C1170" i="12"/>
  <c r="Z1169" i="12"/>
  <c r="AA1169" i="12" s="1"/>
  <c r="I1667" i="9"/>
  <c r="H1667" i="9"/>
  <c r="X1169" i="12"/>
  <c r="G1169" i="12"/>
  <c r="W1169" i="12" s="1"/>
  <c r="F1169" i="12"/>
  <c r="V1169" i="12" s="1"/>
  <c r="E1169" i="12"/>
  <c r="U1169" i="12" s="1"/>
  <c r="D1169" i="12"/>
  <c r="T1169" i="12" s="1"/>
  <c r="Q773" i="12"/>
  <c r="Q1664" i="6"/>
  <c r="P1664" i="6"/>
  <c r="P373" i="6"/>
  <c r="N842" i="12" s="1"/>
  <c r="M1169" i="12"/>
  <c r="L1169" i="12"/>
  <c r="K1169" i="12"/>
  <c r="J1169" i="12"/>
  <c r="I1169" i="12"/>
  <c r="H1169" i="12"/>
  <c r="C1169" i="12"/>
  <c r="Z1168" i="12"/>
  <c r="AA1168" i="12" s="1"/>
  <c r="I1384" i="9"/>
  <c r="Y1451" i="12" s="1"/>
  <c r="I354" i="9"/>
  <c r="X1168" i="12"/>
  <c r="G1168" i="12"/>
  <c r="W1168" i="12" s="1"/>
  <c r="F1168" i="12"/>
  <c r="V1168" i="12" s="1"/>
  <c r="E1168" i="12"/>
  <c r="U1168" i="12" s="1"/>
  <c r="D1168" i="12"/>
  <c r="T1168" i="12" s="1"/>
  <c r="P1168" i="12"/>
  <c r="K1168" i="12"/>
  <c r="J1168" i="12"/>
  <c r="I1168" i="12"/>
  <c r="H1168" i="12"/>
  <c r="C1168" i="12"/>
  <c r="Z1167" i="12"/>
  <c r="AA1167" i="12" s="1"/>
  <c r="I1428" i="9"/>
  <c r="G1167" i="12"/>
  <c r="W1167" i="12" s="1"/>
  <c r="F1167" i="12"/>
  <c r="V1167" i="12" s="1"/>
  <c r="E1167" i="12"/>
  <c r="U1167" i="12" s="1"/>
  <c r="D1167" i="12"/>
  <c r="T1167" i="12" s="1"/>
  <c r="K1167" i="12"/>
  <c r="J1167" i="12"/>
  <c r="I1167" i="12"/>
  <c r="H1167" i="12"/>
  <c r="C1167" i="12"/>
  <c r="Z1166" i="12"/>
  <c r="AA1166" i="12" s="1"/>
  <c r="I972" i="9"/>
  <c r="Y961" i="12" s="1"/>
  <c r="I586" i="9"/>
  <c r="Y1166" i="12" s="1"/>
  <c r="X961" i="12"/>
  <c r="X1158" i="12"/>
  <c r="X1166" i="12"/>
  <c r="G1166" i="12"/>
  <c r="W1166" i="12" s="1"/>
  <c r="F1166" i="12"/>
  <c r="V1166" i="12" s="1"/>
  <c r="E1166" i="12"/>
  <c r="U1166" i="12" s="1"/>
  <c r="D1166" i="12"/>
  <c r="T1166" i="12" s="1"/>
  <c r="K1166" i="12"/>
  <c r="J1166" i="12"/>
  <c r="I1166" i="12"/>
  <c r="H1166" i="12"/>
  <c r="C1166" i="12"/>
  <c r="Z1165" i="12"/>
  <c r="AA1165" i="12" s="1"/>
  <c r="I1260" i="9"/>
  <c r="I1253" i="9"/>
  <c r="Y367" i="12" s="1"/>
  <c r="Y1165" i="12"/>
  <c r="G1165" i="12"/>
  <c r="W1165" i="12" s="1"/>
  <c r="F1165" i="12"/>
  <c r="V1165" i="12" s="1"/>
  <c r="E1165" i="12"/>
  <c r="U1165" i="12" s="1"/>
  <c r="D1165" i="12"/>
  <c r="T1165" i="12" s="1"/>
  <c r="S835" i="12"/>
  <c r="Q677" i="6"/>
  <c r="P447" i="6"/>
  <c r="P677" i="6"/>
  <c r="K1165" i="12"/>
  <c r="J1165" i="12"/>
  <c r="I1165" i="12"/>
  <c r="H1165" i="12"/>
  <c r="C1165" i="12"/>
  <c r="Z1164" i="12"/>
  <c r="AA1164" i="12" s="1"/>
  <c r="I16" i="9"/>
  <c r="Y1164" i="12" s="1"/>
  <c r="X1164" i="12"/>
  <c r="G1164" i="12"/>
  <c r="W1164" i="12" s="1"/>
  <c r="F1164" i="12"/>
  <c r="V1164" i="12" s="1"/>
  <c r="E1164" i="12"/>
  <c r="U1164" i="12" s="1"/>
  <c r="D1164" i="12"/>
  <c r="T1164" i="12" s="1"/>
  <c r="Q683" i="6"/>
  <c r="O1499" i="12" s="1"/>
  <c r="P683" i="6"/>
  <c r="M1164" i="12"/>
  <c r="K1164" i="12"/>
  <c r="J1164" i="12"/>
  <c r="I1164" i="12"/>
  <c r="H1164" i="12"/>
  <c r="C1164" i="12"/>
  <c r="Z1163" i="12"/>
  <c r="AA1163" i="12" s="1"/>
  <c r="I760" i="9"/>
  <c r="X1163" i="12"/>
  <c r="G1163" i="12"/>
  <c r="W1163" i="12" s="1"/>
  <c r="F1163" i="12"/>
  <c r="V1163" i="12" s="1"/>
  <c r="E1163" i="12"/>
  <c r="U1163" i="12" s="1"/>
  <c r="D1163" i="12"/>
  <c r="T1163" i="12" s="1"/>
  <c r="L1163" i="12"/>
  <c r="K1163" i="12"/>
  <c r="J1163" i="12"/>
  <c r="I1163" i="12"/>
  <c r="H1163" i="12"/>
  <c r="C1163" i="12"/>
  <c r="Z1162" i="12"/>
  <c r="AA1162" i="12" s="1"/>
  <c r="X1162" i="12"/>
  <c r="G1162" i="12"/>
  <c r="W1162" i="12" s="1"/>
  <c r="F1162" i="12"/>
  <c r="V1162" i="12" s="1"/>
  <c r="E1162" i="12"/>
  <c r="U1162" i="12" s="1"/>
  <c r="D1162" i="12"/>
  <c r="T1162" i="12" s="1"/>
  <c r="Q286" i="6"/>
  <c r="O1268" i="12" s="1"/>
  <c r="Q371" i="6"/>
  <c r="P286" i="6"/>
  <c r="L1162" i="12"/>
  <c r="K1162" i="12"/>
  <c r="J1162" i="12"/>
  <c r="I1162" i="12"/>
  <c r="H1162" i="12"/>
  <c r="C1162" i="12"/>
  <c r="Z1161" i="12"/>
  <c r="AA1161" i="12" s="1"/>
  <c r="I291" i="9"/>
  <c r="I844" i="9"/>
  <c r="Y618" i="12" s="1"/>
  <c r="X1161" i="12"/>
  <c r="G1161" i="12"/>
  <c r="W1161" i="12" s="1"/>
  <c r="F1161" i="12"/>
  <c r="V1161" i="12" s="1"/>
  <c r="E1161" i="12"/>
  <c r="U1161" i="12" s="1"/>
  <c r="D1161" i="12"/>
  <c r="T1161" i="12" s="1"/>
  <c r="Q212" i="6"/>
  <c r="O1452" i="12" s="1"/>
  <c r="P212" i="6"/>
  <c r="K1161" i="12"/>
  <c r="J1161" i="12"/>
  <c r="I1161" i="12"/>
  <c r="H1161" i="12"/>
  <c r="C1161" i="12"/>
  <c r="Z1160" i="12"/>
  <c r="AA1160" i="12" s="1"/>
  <c r="I1663" i="9"/>
  <c r="I1651" i="9"/>
  <c r="I1647" i="9"/>
  <c r="H1663" i="9"/>
  <c r="H1651" i="9"/>
  <c r="H1647" i="9"/>
  <c r="X1160" i="12" s="1"/>
  <c r="G1160" i="12"/>
  <c r="W1160" i="12" s="1"/>
  <c r="F1160" i="12"/>
  <c r="V1160" i="12" s="1"/>
  <c r="E1160" i="12"/>
  <c r="U1160" i="12" s="1"/>
  <c r="D1160" i="12"/>
  <c r="T1160" i="12" s="1"/>
  <c r="S1160" i="12"/>
  <c r="Q1661" i="6"/>
  <c r="Q1641" i="6"/>
  <c r="Q1657" i="6"/>
  <c r="P1661" i="6"/>
  <c r="P1641" i="6"/>
  <c r="P1657" i="6"/>
  <c r="M1160" i="12"/>
  <c r="L1160" i="12"/>
  <c r="K1160" i="12"/>
  <c r="J1160" i="12"/>
  <c r="I1160" i="12"/>
  <c r="H1160" i="12"/>
  <c r="C1160" i="12"/>
  <c r="Z1159" i="12"/>
  <c r="AA1159" i="12" s="1"/>
  <c r="I102" i="9"/>
  <c r="I423" i="9"/>
  <c r="Y1159" i="12" s="1"/>
  <c r="X1159" i="12"/>
  <c r="G1159" i="12"/>
  <c r="W1159" i="12" s="1"/>
  <c r="F1159" i="12"/>
  <c r="V1159" i="12" s="1"/>
  <c r="E1159" i="12"/>
  <c r="U1159" i="12" s="1"/>
  <c r="D1159" i="12"/>
  <c r="T1159" i="12" s="1"/>
  <c r="Q855" i="6"/>
  <c r="O1375" i="12" s="1"/>
  <c r="P855" i="6"/>
  <c r="N945" i="12"/>
  <c r="M1159" i="12"/>
  <c r="L1159" i="12"/>
  <c r="K1159" i="12"/>
  <c r="J1159" i="12"/>
  <c r="I1159" i="12"/>
  <c r="H1159" i="12"/>
  <c r="C1159" i="12"/>
  <c r="Z1158" i="12"/>
  <c r="AA1158" i="12" s="1"/>
  <c r="I587" i="9"/>
  <c r="Y916" i="12" s="1"/>
  <c r="G1158" i="12"/>
  <c r="W1158" i="12" s="1"/>
  <c r="F1158" i="12"/>
  <c r="V1158" i="12" s="1"/>
  <c r="E1158" i="12"/>
  <c r="U1158" i="12" s="1"/>
  <c r="D1158" i="12"/>
  <c r="T1158" i="12" s="1"/>
  <c r="K1158" i="12"/>
  <c r="J1158" i="12"/>
  <c r="I1158" i="12"/>
  <c r="H1158" i="12"/>
  <c r="C1158" i="12"/>
  <c r="Z1157" i="12"/>
  <c r="AA1157" i="12" s="1"/>
  <c r="I1169" i="9"/>
  <c r="I1164" i="9"/>
  <c r="I1395" i="9"/>
  <c r="Y932" i="12" s="1"/>
  <c r="Y1157" i="12"/>
  <c r="X1157" i="12"/>
  <c r="G1157" i="12"/>
  <c r="W1157" i="12" s="1"/>
  <c r="F1157" i="12"/>
  <c r="V1157" i="12" s="1"/>
  <c r="E1157" i="12"/>
  <c r="U1157" i="12" s="1"/>
  <c r="D1157" i="12"/>
  <c r="T1157" i="12" s="1"/>
  <c r="K1157" i="12"/>
  <c r="J1157" i="12"/>
  <c r="I1157" i="12"/>
  <c r="H1157" i="12"/>
  <c r="C1157" i="12"/>
  <c r="Z1156" i="12"/>
  <c r="AA1156" i="12" s="1"/>
  <c r="I1336" i="9"/>
  <c r="X1156" i="12"/>
  <c r="G1156" i="12"/>
  <c r="W1156" i="12" s="1"/>
  <c r="F1156" i="12"/>
  <c r="V1156" i="12" s="1"/>
  <c r="E1156" i="12"/>
  <c r="U1156" i="12" s="1"/>
  <c r="D1156" i="12"/>
  <c r="T1156" i="12" s="1"/>
  <c r="Q1156" i="12"/>
  <c r="Q758" i="6"/>
  <c r="O701" i="12" s="1"/>
  <c r="P758" i="6"/>
  <c r="K1156" i="12"/>
  <c r="J1156" i="12"/>
  <c r="I1156" i="12"/>
  <c r="H1156" i="12"/>
  <c r="C1156" i="12"/>
  <c r="Z1155" i="12"/>
  <c r="AA1155" i="12" s="1"/>
  <c r="I1269" i="9"/>
  <c r="I321" i="9"/>
  <c r="I1262" i="9"/>
  <c r="Y1155" i="12"/>
  <c r="X1155" i="12"/>
  <c r="G1155" i="12"/>
  <c r="W1155" i="12" s="1"/>
  <c r="F1155" i="12"/>
  <c r="V1155" i="12" s="1"/>
  <c r="E1155" i="12"/>
  <c r="U1155" i="12" s="1"/>
  <c r="D1155" i="12"/>
  <c r="T1155" i="12" s="1"/>
  <c r="P1201" i="12"/>
  <c r="Q886" i="6"/>
  <c r="P886" i="6"/>
  <c r="N1688" i="12" s="1"/>
  <c r="K1155" i="12"/>
  <c r="J1155" i="12"/>
  <c r="I1155" i="12"/>
  <c r="H1155" i="12"/>
  <c r="C1155" i="12"/>
  <c r="Z1154" i="12"/>
  <c r="AA1154" i="12" s="1"/>
  <c r="I922" i="9"/>
  <c r="I1268" i="9"/>
  <c r="X1154" i="12"/>
  <c r="G1154" i="12"/>
  <c r="W1154" i="12" s="1"/>
  <c r="F1154" i="12"/>
  <c r="V1154" i="12" s="1"/>
  <c r="E1154" i="12"/>
  <c r="U1154" i="12" s="1"/>
  <c r="D1154" i="12"/>
  <c r="T1154" i="12" s="1"/>
  <c r="S969" i="12"/>
  <c r="R365" i="12"/>
  <c r="Q417" i="6"/>
  <c r="O1668" i="12" s="1"/>
  <c r="Q1228" i="6"/>
  <c r="P417" i="6"/>
  <c r="N1668" i="12" s="1"/>
  <c r="P1228" i="6"/>
  <c r="N496" i="12"/>
  <c r="K1154" i="12"/>
  <c r="J1154" i="12"/>
  <c r="I1154" i="12"/>
  <c r="H1154" i="12"/>
  <c r="C1154" i="12"/>
  <c r="Z1153" i="12"/>
  <c r="AA1153" i="12" s="1"/>
  <c r="I1181" i="9"/>
  <c r="I634" i="9"/>
  <c r="Y1392" i="12" s="1"/>
  <c r="G1153" i="12"/>
  <c r="W1153" i="12" s="1"/>
  <c r="F1153" i="12"/>
  <c r="V1153" i="12" s="1"/>
  <c r="E1153" i="12"/>
  <c r="U1153" i="12" s="1"/>
  <c r="D1153" i="12"/>
  <c r="T1153" i="12" s="1"/>
  <c r="K1153" i="12"/>
  <c r="J1153" i="12"/>
  <c r="I1153" i="12"/>
  <c r="H1153" i="12"/>
  <c r="C1153" i="12"/>
  <c r="Z1152" i="12"/>
  <c r="AA1152" i="12" s="1"/>
  <c r="I551" i="9"/>
  <c r="X1152" i="12"/>
  <c r="G1152" i="12"/>
  <c r="W1152" i="12" s="1"/>
  <c r="F1152" i="12"/>
  <c r="V1152" i="12" s="1"/>
  <c r="E1152" i="12"/>
  <c r="U1152" i="12" s="1"/>
  <c r="D1152" i="12"/>
  <c r="T1152" i="12" s="1"/>
  <c r="M1152" i="12"/>
  <c r="K1152" i="12"/>
  <c r="J1152" i="12"/>
  <c r="I1152" i="12"/>
  <c r="H1152" i="12"/>
  <c r="C1152" i="12"/>
  <c r="Z1151" i="12"/>
  <c r="AA1151" i="12" s="1"/>
  <c r="I1376" i="9"/>
  <c r="I355" i="9"/>
  <c r="Y1151" i="12" s="1"/>
  <c r="X1085" i="12"/>
  <c r="X1151" i="12"/>
  <c r="G1151" i="12"/>
  <c r="W1151" i="12" s="1"/>
  <c r="F1151" i="12"/>
  <c r="V1151" i="12" s="1"/>
  <c r="E1151" i="12"/>
  <c r="U1151" i="12" s="1"/>
  <c r="D1151" i="12"/>
  <c r="T1151" i="12" s="1"/>
  <c r="K1151" i="12"/>
  <c r="J1151" i="12"/>
  <c r="I1151" i="12"/>
  <c r="H1151" i="12"/>
  <c r="C1151" i="12"/>
  <c r="Z1150" i="12"/>
  <c r="AA1150" i="12" s="1"/>
  <c r="I942" i="9"/>
  <c r="X1150" i="12"/>
  <c r="G1150" i="12"/>
  <c r="W1150" i="12" s="1"/>
  <c r="F1150" i="12"/>
  <c r="V1150" i="12" s="1"/>
  <c r="E1150" i="12"/>
  <c r="U1150" i="12" s="1"/>
  <c r="D1150" i="12"/>
  <c r="T1150" i="12" s="1"/>
  <c r="Q175" i="6"/>
  <c r="P175" i="6"/>
  <c r="K1150" i="12"/>
  <c r="J1150" i="12"/>
  <c r="I1150" i="12"/>
  <c r="H1150" i="12"/>
  <c r="C1150" i="12"/>
  <c r="Z1149" i="12"/>
  <c r="AA1149" i="12" s="1"/>
  <c r="I648" i="9"/>
  <c r="G1149" i="12"/>
  <c r="W1149" i="12" s="1"/>
  <c r="F1149" i="12"/>
  <c r="V1149" i="12" s="1"/>
  <c r="E1149" i="12"/>
  <c r="U1149" i="12" s="1"/>
  <c r="D1149" i="12"/>
  <c r="T1149" i="12" s="1"/>
  <c r="K1149" i="12"/>
  <c r="J1149" i="12"/>
  <c r="I1149" i="12"/>
  <c r="H1149" i="12"/>
  <c r="C1149" i="12"/>
  <c r="Z1148" i="12"/>
  <c r="AA1148" i="12" s="1"/>
  <c r="I625" i="9"/>
  <c r="Y1422" i="12" s="1"/>
  <c r="I1084" i="9"/>
  <c r="Y252" i="12" s="1"/>
  <c r="X1052" i="12"/>
  <c r="X1148" i="12"/>
  <c r="G1148" i="12"/>
  <c r="W1148" i="12" s="1"/>
  <c r="F1148" i="12"/>
  <c r="V1148" i="12" s="1"/>
  <c r="E1148" i="12"/>
  <c r="U1148" i="12" s="1"/>
  <c r="D1148" i="12"/>
  <c r="T1148" i="12" s="1"/>
  <c r="Q1110" i="6"/>
  <c r="O276" i="12" s="1"/>
  <c r="P1110" i="6"/>
  <c r="N276" i="12" s="1"/>
  <c r="K1148" i="12"/>
  <c r="J1148" i="12"/>
  <c r="I1148" i="12"/>
  <c r="H1148" i="12"/>
  <c r="C1148" i="12"/>
  <c r="Z1147" i="12"/>
  <c r="AA1147" i="12" s="1"/>
  <c r="I487" i="9"/>
  <c r="Y1287" i="12" s="1"/>
  <c r="X1147" i="12"/>
  <c r="G1147" i="12"/>
  <c r="W1147" i="12" s="1"/>
  <c r="F1147" i="12"/>
  <c r="V1147" i="12" s="1"/>
  <c r="E1147" i="12"/>
  <c r="U1147" i="12" s="1"/>
  <c r="D1147" i="12"/>
  <c r="T1147" i="12" s="1"/>
  <c r="M1147" i="12"/>
  <c r="K1147" i="12"/>
  <c r="J1147" i="12"/>
  <c r="I1147" i="12"/>
  <c r="H1147" i="12"/>
  <c r="C1147" i="12"/>
  <c r="Z1146" i="12"/>
  <c r="AA1146" i="12" s="1"/>
  <c r="X1146" i="12"/>
  <c r="G1146" i="12"/>
  <c r="W1146" i="12" s="1"/>
  <c r="F1146" i="12"/>
  <c r="V1146" i="12" s="1"/>
  <c r="E1146" i="12"/>
  <c r="U1146" i="12" s="1"/>
  <c r="D1146" i="12"/>
  <c r="T1146" i="12" s="1"/>
  <c r="Q1416" i="6"/>
  <c r="P1416" i="6"/>
  <c r="K1146" i="12"/>
  <c r="J1146" i="12"/>
  <c r="I1146" i="12"/>
  <c r="H1146" i="12"/>
  <c r="C1146" i="12"/>
  <c r="Z1145" i="12"/>
  <c r="AA1145" i="12" s="1"/>
  <c r="X1145" i="12"/>
  <c r="G1145" i="12"/>
  <c r="W1145" i="12" s="1"/>
  <c r="F1145" i="12"/>
  <c r="V1145" i="12" s="1"/>
  <c r="E1145" i="12"/>
  <c r="U1145" i="12" s="1"/>
  <c r="D1145" i="12"/>
  <c r="T1145" i="12" s="1"/>
  <c r="N1145" i="12"/>
  <c r="L1145" i="12"/>
  <c r="K1145" i="12"/>
  <c r="J1145" i="12"/>
  <c r="I1145" i="12"/>
  <c r="H1145" i="12"/>
  <c r="C1145" i="12"/>
  <c r="Z1144" i="12"/>
  <c r="AA1144" i="12" s="1"/>
  <c r="I290" i="9"/>
  <c r="X1144" i="12"/>
  <c r="G1144" i="12"/>
  <c r="W1144" i="12" s="1"/>
  <c r="F1144" i="12"/>
  <c r="V1144" i="12" s="1"/>
  <c r="E1144" i="12"/>
  <c r="U1144" i="12" s="1"/>
  <c r="D1144" i="12"/>
  <c r="T1144" i="12" s="1"/>
  <c r="M1144" i="12"/>
  <c r="K1144" i="12"/>
  <c r="J1144" i="12"/>
  <c r="I1144" i="12"/>
  <c r="H1144" i="12"/>
  <c r="C1144" i="12"/>
  <c r="Z1143" i="12"/>
  <c r="AA1143" i="12" s="1"/>
  <c r="I1515" i="9"/>
  <c r="Y744" i="12" s="1"/>
  <c r="X1143" i="12"/>
  <c r="G1143" i="12"/>
  <c r="W1143" i="12" s="1"/>
  <c r="F1143" i="12"/>
  <c r="V1143" i="12" s="1"/>
  <c r="E1143" i="12"/>
  <c r="U1143" i="12" s="1"/>
  <c r="D1143" i="12"/>
  <c r="T1143" i="12" s="1"/>
  <c r="R1241" i="12"/>
  <c r="Q1143" i="12"/>
  <c r="P1691" i="12"/>
  <c r="P1143" i="12"/>
  <c r="Q378" i="6"/>
  <c r="O1602" i="12" s="1"/>
  <c r="Q724" i="6"/>
  <c r="O1226" i="12" s="1"/>
  <c r="P378" i="6"/>
  <c r="K1143" i="12"/>
  <c r="J1143" i="12"/>
  <c r="I1143" i="12"/>
  <c r="H1143" i="12"/>
  <c r="C1143" i="12"/>
  <c r="Z1142" i="12"/>
  <c r="AA1142" i="12" s="1"/>
  <c r="I1467" i="9"/>
  <c r="I693" i="9"/>
  <c r="X1142" i="12"/>
  <c r="G1142" i="12"/>
  <c r="W1142" i="12" s="1"/>
  <c r="F1142" i="12"/>
  <c r="V1142" i="12" s="1"/>
  <c r="E1142" i="12"/>
  <c r="U1142" i="12" s="1"/>
  <c r="D1142" i="12"/>
  <c r="T1142" i="12" s="1"/>
  <c r="Q688" i="6"/>
  <c r="O1364" i="12" s="1"/>
  <c r="P1551" i="6"/>
  <c r="L1142" i="12"/>
  <c r="K1142" i="12"/>
  <c r="J1142" i="12"/>
  <c r="I1142" i="12"/>
  <c r="H1142" i="12"/>
  <c r="C1142" i="12"/>
  <c r="Z1141" i="12"/>
  <c r="AA1141" i="12" s="1"/>
  <c r="X1141" i="12"/>
  <c r="G1141" i="12"/>
  <c r="W1141" i="12" s="1"/>
  <c r="F1141" i="12"/>
  <c r="V1141" i="12" s="1"/>
  <c r="E1141" i="12"/>
  <c r="U1141" i="12" s="1"/>
  <c r="D1141" i="12"/>
  <c r="T1141" i="12" s="1"/>
  <c r="Q1088" i="6"/>
  <c r="Q1077" i="6"/>
  <c r="Q1056" i="6"/>
  <c r="O207" i="12" s="1"/>
  <c r="O728" i="12"/>
  <c r="P1077" i="6"/>
  <c r="N1690" i="12" s="1"/>
  <c r="K1141" i="12"/>
  <c r="J1141" i="12"/>
  <c r="I1141" i="12"/>
  <c r="H1141" i="12"/>
  <c r="C1141" i="12"/>
  <c r="Z1140" i="12"/>
  <c r="AA1140" i="12" s="1"/>
  <c r="I286" i="9"/>
  <c r="Y1268" i="12" s="1"/>
  <c r="Y1140" i="12"/>
  <c r="X1140" i="12"/>
  <c r="G1140" i="12"/>
  <c r="W1140" i="12" s="1"/>
  <c r="F1140" i="12"/>
  <c r="V1140" i="12" s="1"/>
  <c r="E1140" i="12"/>
  <c r="U1140" i="12" s="1"/>
  <c r="D1140" i="12"/>
  <c r="T1140" i="12" s="1"/>
  <c r="P276" i="6"/>
  <c r="K1140" i="12"/>
  <c r="J1140" i="12"/>
  <c r="I1140" i="12"/>
  <c r="H1140" i="12"/>
  <c r="C1140" i="12"/>
  <c r="Z1139" i="12"/>
  <c r="AA1139" i="12" s="1"/>
  <c r="I489" i="9"/>
  <c r="I123" i="9"/>
  <c r="Y1139" i="12" s="1"/>
  <c r="X1139" i="12"/>
  <c r="G1139" i="12"/>
  <c r="W1139" i="12" s="1"/>
  <c r="F1139" i="12"/>
  <c r="V1139" i="12" s="1"/>
  <c r="E1139" i="12"/>
  <c r="U1139" i="12" s="1"/>
  <c r="D1139" i="12"/>
  <c r="T1139" i="12" s="1"/>
  <c r="Q271" i="6"/>
  <c r="O881" i="12" s="1"/>
  <c r="P271" i="6"/>
  <c r="N915" i="12" s="1"/>
  <c r="K1139" i="12"/>
  <c r="J1139" i="12"/>
  <c r="I1139" i="12"/>
  <c r="H1139" i="12"/>
  <c r="C1139" i="12"/>
  <c r="Z1138" i="12"/>
  <c r="AA1138" i="12" s="1"/>
  <c r="I1640" i="9"/>
  <c r="I1580" i="9"/>
  <c r="H1640" i="9"/>
  <c r="X1138" i="12"/>
  <c r="G1138" i="12"/>
  <c r="W1138" i="12" s="1"/>
  <c r="F1138" i="12"/>
  <c r="V1138" i="12" s="1"/>
  <c r="E1138" i="12"/>
  <c r="U1138" i="12" s="1"/>
  <c r="D1138" i="12"/>
  <c r="T1138" i="12" s="1"/>
  <c r="S1135" i="12"/>
  <c r="Q349" i="6"/>
  <c r="O1527" i="12" s="1"/>
  <c r="Q1580" i="6"/>
  <c r="O1097" i="12"/>
  <c r="P931" i="6"/>
  <c r="N1245" i="12" s="1"/>
  <c r="P1580" i="6"/>
  <c r="N1097" i="12"/>
  <c r="K1138" i="12"/>
  <c r="J1138" i="12"/>
  <c r="I1138" i="12"/>
  <c r="H1138" i="12"/>
  <c r="C1138" i="12"/>
  <c r="Z1137" i="12"/>
  <c r="AA1137" i="12" s="1"/>
  <c r="Y1137" i="12"/>
  <c r="G1137" i="12"/>
  <c r="W1137" i="12" s="1"/>
  <c r="F1137" i="12"/>
  <c r="V1137" i="12" s="1"/>
  <c r="E1137" i="12"/>
  <c r="U1137" i="12" s="1"/>
  <c r="D1137" i="12"/>
  <c r="T1137" i="12" s="1"/>
  <c r="K1137" i="12"/>
  <c r="J1137" i="12"/>
  <c r="I1137" i="12"/>
  <c r="H1137" i="12"/>
  <c r="C1137" i="12"/>
  <c r="Z1136" i="12"/>
  <c r="AA1136" i="12" s="1"/>
  <c r="X1136" i="12"/>
  <c r="G1136" i="12"/>
  <c r="W1136" i="12" s="1"/>
  <c r="F1136" i="12"/>
  <c r="V1136" i="12" s="1"/>
  <c r="E1136" i="12"/>
  <c r="U1136" i="12" s="1"/>
  <c r="D1136" i="12"/>
  <c r="T1136" i="12" s="1"/>
  <c r="Q652" i="6"/>
  <c r="Q645" i="6"/>
  <c r="O894" i="12" s="1"/>
  <c r="P652" i="6"/>
  <c r="N1303" i="12" s="1"/>
  <c r="N795" i="12"/>
  <c r="K1136" i="12"/>
  <c r="J1136" i="12"/>
  <c r="I1136" i="12"/>
  <c r="H1136" i="12"/>
  <c r="C1136" i="12"/>
  <c r="Z1135" i="12"/>
  <c r="AA1135" i="12" s="1"/>
  <c r="I1629" i="9"/>
  <c r="H1629" i="9"/>
  <c r="X1135" i="12"/>
  <c r="G1135" i="12"/>
  <c r="W1135" i="12" s="1"/>
  <c r="F1135" i="12"/>
  <c r="V1135" i="12" s="1"/>
  <c r="E1135" i="12"/>
  <c r="U1135" i="12" s="1"/>
  <c r="D1135" i="12"/>
  <c r="T1135" i="12" s="1"/>
  <c r="K1135" i="12"/>
  <c r="J1135" i="12"/>
  <c r="I1135" i="12"/>
  <c r="H1135" i="12"/>
  <c r="C1135" i="12"/>
  <c r="Z1134" i="12"/>
  <c r="AA1134" i="12" s="1"/>
  <c r="I202" i="9"/>
  <c r="X1134" i="12"/>
  <c r="G1134" i="12"/>
  <c r="W1134" i="12" s="1"/>
  <c r="F1134" i="12"/>
  <c r="V1134" i="12" s="1"/>
  <c r="E1134" i="12"/>
  <c r="U1134" i="12" s="1"/>
  <c r="D1134" i="12"/>
  <c r="T1134" i="12" s="1"/>
  <c r="K1134" i="12"/>
  <c r="J1134" i="12"/>
  <c r="I1134" i="12"/>
  <c r="H1134" i="12"/>
  <c r="C1134" i="12"/>
  <c r="Z1133" i="12"/>
  <c r="AA1133" i="12" s="1"/>
  <c r="I1416" i="9"/>
  <c r="Y1177" i="12" s="1"/>
  <c r="I1408" i="9"/>
  <c r="Y464" i="12" s="1"/>
  <c r="I1459" i="9"/>
  <c r="X845" i="12"/>
  <c r="X1133" i="12"/>
  <c r="G1133" i="12"/>
  <c r="W1133" i="12" s="1"/>
  <c r="F1133" i="12"/>
  <c r="V1133" i="12" s="1"/>
  <c r="E1133" i="12"/>
  <c r="U1133" i="12" s="1"/>
  <c r="D1133" i="12"/>
  <c r="T1133" i="12" s="1"/>
  <c r="P1133" i="12"/>
  <c r="K1133" i="12"/>
  <c r="J1133" i="12"/>
  <c r="I1133" i="12"/>
  <c r="H1133" i="12"/>
  <c r="C1133" i="12"/>
  <c r="Z1132" i="12"/>
  <c r="AA1132" i="12" s="1"/>
  <c r="X1132" i="12"/>
  <c r="G1132" i="12"/>
  <c r="W1132" i="12" s="1"/>
  <c r="F1132" i="12"/>
  <c r="V1132" i="12" s="1"/>
  <c r="E1132" i="12"/>
  <c r="U1132" i="12" s="1"/>
  <c r="D1132" i="12"/>
  <c r="T1132" i="12" s="1"/>
  <c r="Q941" i="6"/>
  <c r="O141" i="12" s="1"/>
  <c r="P941" i="6"/>
  <c r="K1132" i="12"/>
  <c r="J1132" i="12"/>
  <c r="I1132" i="12"/>
  <c r="H1132" i="12"/>
  <c r="C1132" i="12"/>
  <c r="Z1131" i="12"/>
  <c r="AA1131" i="12" s="1"/>
  <c r="I405" i="9"/>
  <c r="X1131" i="12"/>
  <c r="G1131" i="12"/>
  <c r="W1131" i="12" s="1"/>
  <c r="F1131" i="12"/>
  <c r="V1131" i="12" s="1"/>
  <c r="E1131" i="12"/>
  <c r="U1131" i="12" s="1"/>
  <c r="D1131" i="12"/>
  <c r="T1131" i="12" s="1"/>
  <c r="S1064" i="12"/>
  <c r="R1289" i="12"/>
  <c r="P1131" i="12"/>
  <c r="Q1640" i="6"/>
  <c r="Q527" i="6"/>
  <c r="O1355" i="12" s="1"/>
  <c r="Q514" i="6"/>
  <c r="O1273" i="12" s="1"/>
  <c r="P1640" i="6"/>
  <c r="P1609" i="6"/>
  <c r="P527" i="6"/>
  <c r="P514" i="6"/>
  <c r="K1131" i="12"/>
  <c r="J1131" i="12"/>
  <c r="I1131" i="12"/>
  <c r="H1131" i="12"/>
  <c r="C1131" i="12"/>
  <c r="Z1130" i="12"/>
  <c r="AA1130" i="12" s="1"/>
  <c r="I37" i="9"/>
  <c r="Y1130" i="12" s="1"/>
  <c r="X1130" i="12"/>
  <c r="G1130" i="12"/>
  <c r="W1130" i="12" s="1"/>
  <c r="F1130" i="12"/>
  <c r="V1130" i="12" s="1"/>
  <c r="E1130" i="12"/>
  <c r="U1130" i="12" s="1"/>
  <c r="D1130" i="12"/>
  <c r="T1130" i="12" s="1"/>
  <c r="Q148" i="6"/>
  <c r="O1374" i="12" s="1"/>
  <c r="Q577" i="6"/>
  <c r="K1130" i="12"/>
  <c r="J1130" i="12"/>
  <c r="I1130" i="12"/>
  <c r="H1130" i="12"/>
  <c r="C1130" i="12"/>
  <c r="Z1129" i="12"/>
  <c r="AA1129" i="12" s="1"/>
  <c r="I1263" i="9"/>
  <c r="I1256" i="9"/>
  <c r="Y1129" i="12"/>
  <c r="X1129" i="12"/>
  <c r="G1129" i="12"/>
  <c r="W1129" i="12" s="1"/>
  <c r="F1129" i="12"/>
  <c r="V1129" i="12" s="1"/>
  <c r="E1129" i="12"/>
  <c r="U1129" i="12" s="1"/>
  <c r="D1129" i="12"/>
  <c r="T1129" i="12" s="1"/>
  <c r="Q1433" i="6"/>
  <c r="O503" i="12" s="1"/>
  <c r="P734" i="6"/>
  <c r="N863" i="12"/>
  <c r="P1433" i="6"/>
  <c r="K1129" i="12"/>
  <c r="J1129" i="12"/>
  <c r="I1129" i="12"/>
  <c r="H1129" i="12"/>
  <c r="C1129" i="12"/>
  <c r="Z1128" i="12"/>
  <c r="AA1128" i="12" s="1"/>
  <c r="X408" i="12"/>
  <c r="X1128" i="12"/>
  <c r="G1128" i="12"/>
  <c r="W1128" i="12" s="1"/>
  <c r="F1128" i="12"/>
  <c r="V1128" i="12" s="1"/>
  <c r="E1128" i="12"/>
  <c r="U1128" i="12" s="1"/>
  <c r="D1128" i="12"/>
  <c r="T1128" i="12" s="1"/>
  <c r="Q1023" i="6"/>
  <c r="O799" i="12" s="1"/>
  <c r="P1023" i="6"/>
  <c r="K1128" i="12"/>
  <c r="J1128" i="12"/>
  <c r="I1128" i="12"/>
  <c r="H1128" i="12"/>
  <c r="C1128" i="12"/>
  <c r="Z1127" i="12"/>
  <c r="AA1127" i="12" s="1"/>
  <c r="X1127" i="12"/>
  <c r="G1127" i="12"/>
  <c r="W1127" i="12" s="1"/>
  <c r="F1127" i="12"/>
  <c r="V1127" i="12" s="1"/>
  <c r="E1127" i="12"/>
  <c r="U1127" i="12" s="1"/>
  <c r="D1127" i="12"/>
  <c r="T1127" i="12" s="1"/>
  <c r="Q1127" i="12"/>
  <c r="K1127" i="12"/>
  <c r="J1127" i="12"/>
  <c r="I1127" i="12"/>
  <c r="H1127" i="12"/>
  <c r="C1127" i="12"/>
  <c r="Z1126" i="12"/>
  <c r="AA1126" i="12" s="1"/>
  <c r="I475" i="9"/>
  <c r="I119" i="9"/>
  <c r="X1126" i="12"/>
  <c r="G1126" i="12"/>
  <c r="W1126" i="12" s="1"/>
  <c r="F1126" i="12"/>
  <c r="V1126" i="12" s="1"/>
  <c r="E1126" i="12"/>
  <c r="U1126" i="12" s="1"/>
  <c r="D1126" i="12"/>
  <c r="T1126" i="12" s="1"/>
  <c r="P1126" i="12"/>
  <c r="M1126" i="12"/>
  <c r="K1126" i="12"/>
  <c r="J1126" i="12"/>
  <c r="I1126" i="12"/>
  <c r="H1126" i="12"/>
  <c r="C1126" i="12"/>
  <c r="Z1125" i="12"/>
  <c r="AA1125" i="12" s="1"/>
  <c r="I80" i="9"/>
  <c r="Y1421" i="12" s="1"/>
  <c r="X1125" i="12"/>
  <c r="G1125" i="12"/>
  <c r="W1125" i="12" s="1"/>
  <c r="F1125" i="12"/>
  <c r="V1125" i="12" s="1"/>
  <c r="E1125" i="12"/>
  <c r="U1125" i="12" s="1"/>
  <c r="D1125" i="12"/>
  <c r="T1125" i="12" s="1"/>
  <c r="Q322" i="6"/>
  <c r="O1515" i="12" s="1"/>
  <c r="P322" i="6"/>
  <c r="N1515" i="12" s="1"/>
  <c r="K1125" i="12"/>
  <c r="J1125" i="12"/>
  <c r="I1125" i="12"/>
  <c r="H1125" i="12"/>
  <c r="C1125" i="12"/>
  <c r="Z1124" i="12"/>
  <c r="AA1124" i="12" s="1"/>
  <c r="I791" i="9"/>
  <c r="Y36" i="12" s="1"/>
  <c r="I787" i="9"/>
  <c r="Y1124" i="12"/>
  <c r="X1124" i="12"/>
  <c r="G1124" i="12"/>
  <c r="W1124" i="12" s="1"/>
  <c r="F1124" i="12"/>
  <c r="V1124" i="12" s="1"/>
  <c r="E1124" i="12"/>
  <c r="U1124" i="12" s="1"/>
  <c r="D1124" i="12"/>
  <c r="T1124" i="12" s="1"/>
  <c r="R312" i="12"/>
  <c r="R1124" i="12"/>
  <c r="Q1151" i="6"/>
  <c r="O1124" i="12"/>
  <c r="P1151" i="6"/>
  <c r="N1124" i="12"/>
  <c r="M1124" i="12"/>
  <c r="L1124" i="12"/>
  <c r="K1124" i="12"/>
  <c r="J1124" i="12"/>
  <c r="I1124" i="12"/>
  <c r="H1124" i="12"/>
  <c r="C1124" i="12"/>
  <c r="Z1123" i="12"/>
  <c r="AA1123" i="12" s="1"/>
  <c r="I902" i="9"/>
  <c r="Y121" i="12" s="1"/>
  <c r="I238" i="9"/>
  <c r="Y760" i="12" s="1"/>
  <c r="X1123" i="12"/>
  <c r="G1123" i="12"/>
  <c r="W1123" i="12" s="1"/>
  <c r="F1123" i="12"/>
  <c r="V1123" i="12" s="1"/>
  <c r="E1123" i="12"/>
  <c r="U1123" i="12" s="1"/>
  <c r="D1123" i="12"/>
  <c r="T1123" i="12" s="1"/>
  <c r="Q767" i="6"/>
  <c r="O22" i="12" s="1"/>
  <c r="O856" i="12"/>
  <c r="K1123" i="12"/>
  <c r="J1123" i="12"/>
  <c r="I1123" i="12"/>
  <c r="H1123" i="12"/>
  <c r="C1123" i="12"/>
  <c r="Z1122" i="12"/>
  <c r="AA1122" i="12" s="1"/>
  <c r="I1212" i="9"/>
  <c r="I302" i="9"/>
  <c r="X353" i="12"/>
  <c r="X1122" i="12"/>
  <c r="G1122" i="12"/>
  <c r="W1122" i="12" s="1"/>
  <c r="F1122" i="12"/>
  <c r="V1122" i="12" s="1"/>
  <c r="E1122" i="12"/>
  <c r="U1122" i="12" s="1"/>
  <c r="D1122" i="12"/>
  <c r="T1122" i="12" s="1"/>
  <c r="L1122" i="12"/>
  <c r="K1122" i="12"/>
  <c r="J1122" i="12"/>
  <c r="I1122" i="12"/>
  <c r="H1122" i="12"/>
  <c r="C1122" i="12"/>
  <c r="Z1121" i="12"/>
  <c r="AA1121" i="12" s="1"/>
  <c r="X1121" i="12"/>
  <c r="G1121" i="12"/>
  <c r="W1121" i="12" s="1"/>
  <c r="F1121" i="12"/>
  <c r="V1121" i="12" s="1"/>
  <c r="E1121" i="12"/>
  <c r="U1121" i="12" s="1"/>
  <c r="D1121" i="12"/>
  <c r="T1121" i="12" s="1"/>
  <c r="K1121" i="12"/>
  <c r="J1121" i="12"/>
  <c r="I1121" i="12"/>
  <c r="H1121" i="12"/>
  <c r="C1121" i="12"/>
  <c r="Z1120" i="12"/>
  <c r="AA1120" i="12" s="1"/>
  <c r="I420" i="9"/>
  <c r="X1120" i="12"/>
  <c r="G1120" i="12"/>
  <c r="W1120" i="12" s="1"/>
  <c r="F1120" i="12"/>
  <c r="V1120" i="12" s="1"/>
  <c r="E1120" i="12"/>
  <c r="U1120" i="12" s="1"/>
  <c r="D1120" i="12"/>
  <c r="T1120" i="12" s="1"/>
  <c r="K1120" i="12"/>
  <c r="J1120" i="12"/>
  <c r="I1120" i="12"/>
  <c r="H1120" i="12"/>
  <c r="C1120" i="12"/>
  <c r="Z1119" i="12"/>
  <c r="AA1119" i="12" s="1"/>
  <c r="I1590" i="9"/>
  <c r="Y1472" i="12" s="1"/>
  <c r="I1581" i="9"/>
  <c r="Y855" i="12" s="1"/>
  <c r="X1119" i="12"/>
  <c r="G1119" i="12"/>
  <c r="W1119" i="12" s="1"/>
  <c r="F1119" i="12"/>
  <c r="V1119" i="12" s="1"/>
  <c r="E1119" i="12"/>
  <c r="U1119" i="12" s="1"/>
  <c r="D1119" i="12"/>
  <c r="T1119" i="12" s="1"/>
  <c r="S577" i="12"/>
  <c r="P1095" i="12"/>
  <c r="K1119" i="12"/>
  <c r="J1119" i="12"/>
  <c r="I1119" i="12"/>
  <c r="H1119" i="12"/>
  <c r="C1119" i="12"/>
  <c r="Z1118" i="12"/>
  <c r="AA1118" i="12" s="1"/>
  <c r="X1118" i="12"/>
  <c r="G1118" i="12"/>
  <c r="W1118" i="12" s="1"/>
  <c r="F1118" i="12"/>
  <c r="V1118" i="12" s="1"/>
  <c r="E1118" i="12"/>
  <c r="U1118" i="12" s="1"/>
  <c r="D1118" i="12"/>
  <c r="T1118" i="12" s="1"/>
  <c r="L1118" i="12"/>
  <c r="K1118" i="12"/>
  <c r="J1118" i="12"/>
  <c r="I1118" i="12"/>
  <c r="H1118" i="12"/>
  <c r="C1118" i="12"/>
  <c r="Z1117" i="12"/>
  <c r="AA1117" i="12" s="1"/>
  <c r="I546" i="9"/>
  <c r="Y1531" i="12" s="1"/>
  <c r="I733" i="9"/>
  <c r="Y1169" i="12" s="1"/>
  <c r="Y1117" i="12"/>
  <c r="X1117" i="12"/>
  <c r="G1117" i="12"/>
  <c r="W1117" i="12" s="1"/>
  <c r="F1117" i="12"/>
  <c r="V1117" i="12" s="1"/>
  <c r="E1117" i="12"/>
  <c r="U1117" i="12" s="1"/>
  <c r="D1117" i="12"/>
  <c r="T1117" i="12" s="1"/>
  <c r="S1117" i="12"/>
  <c r="K1117" i="12"/>
  <c r="J1117" i="12"/>
  <c r="I1117" i="12"/>
  <c r="H1117" i="12"/>
  <c r="C1117" i="12"/>
  <c r="Z1116" i="12"/>
  <c r="AA1116" i="12" s="1"/>
  <c r="I92" i="9"/>
  <c r="Y1482" i="12" s="1"/>
  <c r="X1104" i="12"/>
  <c r="X1116" i="12"/>
  <c r="G1116" i="12"/>
  <c r="W1116" i="12" s="1"/>
  <c r="F1116" i="12"/>
  <c r="V1116" i="12" s="1"/>
  <c r="E1116" i="12"/>
  <c r="U1116" i="12" s="1"/>
  <c r="D1116" i="12"/>
  <c r="T1116" i="12" s="1"/>
  <c r="K1116" i="12"/>
  <c r="J1116" i="12"/>
  <c r="I1116" i="12"/>
  <c r="H1116" i="12"/>
  <c r="C1116" i="12"/>
  <c r="Z1115" i="12"/>
  <c r="AA1115" i="12" s="1"/>
  <c r="I527" i="9"/>
  <c r="X1115" i="12"/>
  <c r="G1115" i="12"/>
  <c r="W1115" i="12" s="1"/>
  <c r="F1115" i="12"/>
  <c r="V1115" i="12" s="1"/>
  <c r="E1115" i="12"/>
  <c r="U1115" i="12" s="1"/>
  <c r="D1115" i="12"/>
  <c r="T1115" i="12" s="1"/>
  <c r="S287" i="12"/>
  <c r="Q1024" i="12"/>
  <c r="Q1115" i="12"/>
  <c r="Q897" i="6"/>
  <c r="O1004" i="12" s="1"/>
  <c r="P897" i="6"/>
  <c r="N1004" i="12" s="1"/>
  <c r="N1058" i="12"/>
  <c r="K1115" i="12"/>
  <c r="J1115" i="12"/>
  <c r="I1115" i="12"/>
  <c r="H1115" i="12"/>
  <c r="C1115" i="12"/>
  <c r="Z1114" i="12"/>
  <c r="AA1114" i="12" s="1"/>
  <c r="I1159" i="9"/>
  <c r="Y1121" i="12" s="1"/>
  <c r="Y1114" i="12"/>
  <c r="X1114" i="12"/>
  <c r="G1114" i="12"/>
  <c r="W1114" i="12" s="1"/>
  <c r="F1114" i="12"/>
  <c r="V1114" i="12" s="1"/>
  <c r="E1114" i="12"/>
  <c r="U1114" i="12" s="1"/>
  <c r="D1114" i="12"/>
  <c r="T1114" i="12" s="1"/>
  <c r="Q1114" i="12"/>
  <c r="P1114" i="12"/>
  <c r="Q1132" i="6"/>
  <c r="O298" i="12" s="1"/>
  <c r="P1132" i="6"/>
  <c r="N1702" i="12"/>
  <c r="K1114" i="12"/>
  <c r="J1114" i="12"/>
  <c r="I1114" i="12"/>
  <c r="H1114" i="12"/>
  <c r="C1114" i="12"/>
  <c r="Z1113" i="12"/>
  <c r="AA1113" i="12" s="1"/>
  <c r="I525" i="9"/>
  <c r="X1113" i="12"/>
  <c r="G1113" i="12"/>
  <c r="W1113" i="12" s="1"/>
  <c r="F1113" i="12"/>
  <c r="V1113" i="12" s="1"/>
  <c r="E1113" i="12"/>
  <c r="U1113" i="12" s="1"/>
  <c r="D1113" i="12"/>
  <c r="T1113" i="12" s="1"/>
  <c r="K1113" i="12"/>
  <c r="J1113" i="12"/>
  <c r="I1113" i="12"/>
  <c r="H1113" i="12"/>
  <c r="C1113" i="12"/>
  <c r="Z1112" i="12"/>
  <c r="AA1112" i="12" s="1"/>
  <c r="I312" i="9"/>
  <c r="Y1256" i="12" s="1"/>
  <c r="I324" i="9"/>
  <c r="Y1201" i="12" s="1"/>
  <c r="X937" i="12"/>
  <c r="X1112" i="12"/>
  <c r="G1112" i="12"/>
  <c r="W1112" i="12" s="1"/>
  <c r="F1112" i="12"/>
  <c r="V1112" i="12" s="1"/>
  <c r="E1112" i="12"/>
  <c r="U1112" i="12" s="1"/>
  <c r="D1112" i="12"/>
  <c r="T1112" i="12" s="1"/>
  <c r="K1112" i="12"/>
  <c r="J1112" i="12"/>
  <c r="I1112" i="12"/>
  <c r="H1112" i="12"/>
  <c r="C1112" i="12"/>
  <c r="Z1111" i="12"/>
  <c r="AA1111" i="12" s="1"/>
  <c r="I980" i="9"/>
  <c r="Y999" i="12" s="1"/>
  <c r="I979" i="9"/>
  <c r="I1295" i="9"/>
  <c r="Y1189" i="12" s="1"/>
  <c r="X999" i="12"/>
  <c r="X1083" i="12"/>
  <c r="X1111" i="12"/>
  <c r="G1111" i="12"/>
  <c r="W1111" i="12" s="1"/>
  <c r="F1111" i="12"/>
  <c r="V1111" i="12" s="1"/>
  <c r="E1111" i="12"/>
  <c r="U1111" i="12" s="1"/>
  <c r="D1111" i="12"/>
  <c r="T1111" i="12" s="1"/>
  <c r="P1111" i="12"/>
  <c r="L1111" i="12"/>
  <c r="K1111" i="12"/>
  <c r="J1111" i="12"/>
  <c r="I1111" i="12"/>
  <c r="H1111" i="12"/>
  <c r="C1111" i="12"/>
  <c r="Z1110" i="12"/>
  <c r="AA1110" i="12" s="1"/>
  <c r="I446" i="9"/>
  <c r="X1110" i="12"/>
  <c r="G1110" i="12"/>
  <c r="W1110" i="12" s="1"/>
  <c r="F1110" i="12"/>
  <c r="V1110" i="12" s="1"/>
  <c r="E1110" i="12"/>
  <c r="U1110" i="12" s="1"/>
  <c r="D1110" i="12"/>
  <c r="T1110" i="12" s="1"/>
  <c r="Q911" i="6"/>
  <c r="Q700" i="6"/>
  <c r="P911" i="6"/>
  <c r="P700" i="6"/>
  <c r="K1110" i="12"/>
  <c r="J1110" i="12"/>
  <c r="I1110" i="12"/>
  <c r="H1110" i="12"/>
  <c r="C1110" i="12"/>
  <c r="Z1109" i="12"/>
  <c r="AA1109" i="12" s="1"/>
  <c r="I735" i="9"/>
  <c r="I204" i="9"/>
  <c r="X1109" i="12"/>
  <c r="G1109" i="12"/>
  <c r="W1109" i="12" s="1"/>
  <c r="F1109" i="12"/>
  <c r="V1109" i="12" s="1"/>
  <c r="E1109" i="12"/>
  <c r="U1109" i="12" s="1"/>
  <c r="D1109" i="12"/>
  <c r="T1109" i="12" s="1"/>
  <c r="S1109" i="12"/>
  <c r="Q1109" i="12"/>
  <c r="P1109" i="12"/>
  <c r="K1109" i="12"/>
  <c r="J1109" i="12"/>
  <c r="I1109" i="12"/>
  <c r="H1109" i="12"/>
  <c r="C1109" i="12"/>
  <c r="Z1108" i="12"/>
  <c r="AA1108" i="12" s="1"/>
  <c r="I805" i="9"/>
  <c r="Y1097" i="12" s="1"/>
  <c r="I801" i="9"/>
  <c r="Y46" i="12" s="1"/>
  <c r="I1186" i="9"/>
  <c r="Y159" i="12" s="1"/>
  <c r="X1108" i="12"/>
  <c r="G1108" i="12"/>
  <c r="W1108" i="12" s="1"/>
  <c r="F1108" i="12"/>
  <c r="V1108" i="12" s="1"/>
  <c r="E1108" i="12"/>
  <c r="U1108" i="12" s="1"/>
  <c r="D1108" i="12"/>
  <c r="T1108" i="12" s="1"/>
  <c r="Q740" i="12"/>
  <c r="Q1155" i="6"/>
  <c r="Q1160" i="6"/>
  <c r="Q132" i="6"/>
  <c r="P1155" i="6"/>
  <c r="P1160" i="6"/>
  <c r="N806" i="12" s="1"/>
  <c r="P132" i="6"/>
  <c r="N1108" i="12"/>
  <c r="K1108" i="12"/>
  <c r="J1108" i="12"/>
  <c r="I1108" i="12"/>
  <c r="H1108" i="12"/>
  <c r="C1108" i="12"/>
  <c r="Z1107" i="12"/>
  <c r="AA1107" i="12" s="1"/>
  <c r="X1107" i="12"/>
  <c r="G1107" i="12"/>
  <c r="W1107" i="12" s="1"/>
  <c r="F1107" i="12"/>
  <c r="V1107" i="12" s="1"/>
  <c r="E1107" i="12"/>
  <c r="U1107" i="12" s="1"/>
  <c r="D1107" i="12"/>
  <c r="T1107" i="12" s="1"/>
  <c r="K1107" i="12"/>
  <c r="J1107" i="12"/>
  <c r="I1107" i="12"/>
  <c r="H1107" i="12"/>
  <c r="C1107" i="12"/>
  <c r="Z1106" i="12"/>
  <c r="AA1106" i="12" s="1"/>
  <c r="I1276" i="9"/>
  <c r="Y1579" i="12" s="1"/>
  <c r="X1106" i="12"/>
  <c r="G1106" i="12"/>
  <c r="W1106" i="12" s="1"/>
  <c r="F1106" i="12"/>
  <c r="V1106" i="12" s="1"/>
  <c r="E1106" i="12"/>
  <c r="U1106" i="12" s="1"/>
  <c r="D1106" i="12"/>
  <c r="T1106" i="12" s="1"/>
  <c r="S937" i="12"/>
  <c r="P735" i="6"/>
  <c r="K1106" i="12"/>
  <c r="J1106" i="12"/>
  <c r="I1106" i="12"/>
  <c r="H1106" i="12"/>
  <c r="C1106" i="12"/>
  <c r="Z1105" i="12"/>
  <c r="AA1105" i="12" s="1"/>
  <c r="I1048" i="9"/>
  <c r="I1046" i="9"/>
  <c r="Y226" i="12" s="1"/>
  <c r="X1033" i="12"/>
  <c r="X1105" i="12"/>
  <c r="G1105" i="12"/>
  <c r="W1105" i="12" s="1"/>
  <c r="F1105" i="12"/>
  <c r="V1105" i="12" s="1"/>
  <c r="E1105" i="12"/>
  <c r="U1105" i="12" s="1"/>
  <c r="D1105" i="12"/>
  <c r="T1105" i="12" s="1"/>
  <c r="P1065" i="12"/>
  <c r="P1081" i="12"/>
  <c r="K1105" i="12"/>
  <c r="J1105" i="12"/>
  <c r="I1105" i="12"/>
  <c r="H1105" i="12"/>
  <c r="C1105" i="12"/>
  <c r="Z1104" i="12"/>
  <c r="AA1104" i="12" s="1"/>
  <c r="I17" i="9"/>
  <c r="Y1104" i="12" s="1"/>
  <c r="G1104" i="12"/>
  <c r="W1104" i="12" s="1"/>
  <c r="F1104" i="12"/>
  <c r="V1104" i="12" s="1"/>
  <c r="E1104" i="12"/>
  <c r="U1104" i="12" s="1"/>
  <c r="D1104" i="12"/>
  <c r="T1104" i="12" s="1"/>
  <c r="Q50" i="6"/>
  <c r="P50" i="6"/>
  <c r="N1104" i="12"/>
  <c r="K1104" i="12"/>
  <c r="J1104" i="12"/>
  <c r="I1104" i="12"/>
  <c r="H1104" i="12"/>
  <c r="C1104" i="12"/>
  <c r="Z1103" i="12"/>
  <c r="AA1103" i="12" s="1"/>
  <c r="I381" i="9"/>
  <c r="Y1038" i="12" s="1"/>
  <c r="I928" i="9"/>
  <c r="X1103" i="12"/>
  <c r="G1103" i="12"/>
  <c r="W1103" i="12" s="1"/>
  <c r="F1103" i="12"/>
  <c r="V1103" i="12" s="1"/>
  <c r="E1103" i="12"/>
  <c r="U1103" i="12" s="1"/>
  <c r="D1103" i="12"/>
  <c r="T1103" i="12" s="1"/>
  <c r="Q244" i="6"/>
  <c r="O1091" i="12" s="1"/>
  <c r="P244" i="6"/>
  <c r="K1103" i="12"/>
  <c r="J1103" i="12"/>
  <c r="I1103" i="12"/>
  <c r="H1103" i="12"/>
  <c r="C1103" i="12"/>
  <c r="Z1102" i="12"/>
  <c r="AA1102" i="12" s="1"/>
  <c r="X1102" i="12"/>
  <c r="G1102" i="12"/>
  <c r="W1102" i="12" s="1"/>
  <c r="F1102" i="12"/>
  <c r="V1102" i="12" s="1"/>
  <c r="E1102" i="12"/>
  <c r="U1102" i="12" s="1"/>
  <c r="D1102" i="12"/>
  <c r="T1102" i="12" s="1"/>
  <c r="K1102" i="12"/>
  <c r="J1102" i="12"/>
  <c r="I1102" i="12"/>
  <c r="H1102" i="12"/>
  <c r="C1102" i="12"/>
  <c r="Z1101" i="12"/>
  <c r="AA1101" i="12" s="1"/>
  <c r="I1505" i="9"/>
  <c r="X1101" i="12"/>
  <c r="G1101" i="12"/>
  <c r="W1101" i="12" s="1"/>
  <c r="F1101" i="12"/>
  <c r="V1101" i="12" s="1"/>
  <c r="E1101" i="12"/>
  <c r="U1101" i="12" s="1"/>
  <c r="D1101" i="12"/>
  <c r="T1101" i="12" s="1"/>
  <c r="Q1101" i="12"/>
  <c r="K1101" i="12"/>
  <c r="J1101" i="12"/>
  <c r="I1101" i="12"/>
  <c r="H1101" i="12"/>
  <c r="C1101" i="12"/>
  <c r="Z1100" i="12"/>
  <c r="AA1100" i="12" s="1"/>
  <c r="X1100" i="12"/>
  <c r="G1100" i="12"/>
  <c r="W1100" i="12" s="1"/>
  <c r="F1100" i="12"/>
  <c r="V1100" i="12" s="1"/>
  <c r="E1100" i="12"/>
  <c r="U1100" i="12" s="1"/>
  <c r="D1100" i="12"/>
  <c r="T1100" i="12" s="1"/>
  <c r="K1100" i="12"/>
  <c r="J1100" i="12"/>
  <c r="I1100" i="12"/>
  <c r="H1100" i="12"/>
  <c r="C1100" i="12"/>
  <c r="Z1099" i="12"/>
  <c r="AA1099" i="12" s="1"/>
  <c r="I957" i="9"/>
  <c r="Y1042" i="12" s="1"/>
  <c r="X1099" i="12"/>
  <c r="G1099" i="12"/>
  <c r="W1099" i="12" s="1"/>
  <c r="F1099" i="12"/>
  <c r="V1099" i="12" s="1"/>
  <c r="E1099" i="12"/>
  <c r="U1099" i="12" s="1"/>
  <c r="D1099" i="12"/>
  <c r="T1099" i="12" s="1"/>
  <c r="K1099" i="12"/>
  <c r="J1099" i="12"/>
  <c r="I1099" i="12"/>
  <c r="H1099" i="12"/>
  <c r="C1099" i="12"/>
  <c r="Z1098" i="12"/>
  <c r="AA1098" i="12" s="1"/>
  <c r="I1092" i="9"/>
  <c r="Y1090" i="12" s="1"/>
  <c r="X1098" i="12"/>
  <c r="G1098" i="12"/>
  <c r="W1098" i="12" s="1"/>
  <c r="F1098" i="12"/>
  <c r="V1098" i="12" s="1"/>
  <c r="E1098" i="12"/>
  <c r="U1098" i="12" s="1"/>
  <c r="D1098" i="12"/>
  <c r="T1098" i="12" s="1"/>
  <c r="K1098" i="12"/>
  <c r="J1098" i="12"/>
  <c r="I1098" i="12"/>
  <c r="H1098" i="12"/>
  <c r="C1098" i="12"/>
  <c r="Z1097" i="12"/>
  <c r="AA1097" i="12" s="1"/>
  <c r="I1582" i="9"/>
  <c r="Y582" i="12" s="1"/>
  <c r="X1097" i="12"/>
  <c r="G1097" i="12"/>
  <c r="W1097" i="12" s="1"/>
  <c r="F1097" i="12"/>
  <c r="V1097" i="12" s="1"/>
  <c r="E1097" i="12"/>
  <c r="U1097" i="12" s="1"/>
  <c r="D1097" i="12"/>
  <c r="T1097" i="12" s="1"/>
  <c r="K1097" i="12"/>
  <c r="J1097" i="12"/>
  <c r="I1097" i="12"/>
  <c r="H1097" i="12"/>
  <c r="C1097" i="12"/>
  <c r="Z1096" i="12"/>
  <c r="AA1096" i="12" s="1"/>
  <c r="I563" i="9"/>
  <c r="G1096" i="12"/>
  <c r="W1096" i="12" s="1"/>
  <c r="F1096" i="12"/>
  <c r="V1096" i="12" s="1"/>
  <c r="E1096" i="12"/>
  <c r="U1096" i="12" s="1"/>
  <c r="D1096" i="12"/>
  <c r="T1096" i="12" s="1"/>
  <c r="K1096" i="12"/>
  <c r="J1096" i="12"/>
  <c r="I1096" i="12"/>
  <c r="H1096" i="12"/>
  <c r="C1096" i="12"/>
  <c r="Z1095" i="12"/>
  <c r="AA1095" i="12" s="1"/>
  <c r="I1589" i="9"/>
  <c r="X1095" i="12"/>
  <c r="G1095" i="12"/>
  <c r="W1095" i="12" s="1"/>
  <c r="F1095" i="12"/>
  <c r="V1095" i="12" s="1"/>
  <c r="E1095" i="12"/>
  <c r="U1095" i="12" s="1"/>
  <c r="D1095" i="12"/>
  <c r="T1095" i="12" s="1"/>
  <c r="K1095" i="12"/>
  <c r="J1095" i="12"/>
  <c r="I1095" i="12"/>
  <c r="H1095" i="12"/>
  <c r="C1095" i="12"/>
  <c r="Z1094" i="12"/>
  <c r="AA1094" i="12" s="1"/>
  <c r="I484" i="9"/>
  <c r="Y1078" i="12" s="1"/>
  <c r="Y1094" i="12"/>
  <c r="X1094" i="12"/>
  <c r="G1094" i="12"/>
  <c r="W1094" i="12" s="1"/>
  <c r="F1094" i="12"/>
  <c r="V1094" i="12" s="1"/>
  <c r="E1094" i="12"/>
  <c r="U1094" i="12" s="1"/>
  <c r="D1094" i="12"/>
  <c r="T1094" i="12" s="1"/>
  <c r="Q782" i="6"/>
  <c r="P782" i="6"/>
  <c r="N1326" i="12" s="1"/>
  <c r="N1094" i="12"/>
  <c r="P1280" i="6"/>
  <c r="L1094" i="12"/>
  <c r="K1094" i="12"/>
  <c r="J1094" i="12"/>
  <c r="I1094" i="12"/>
  <c r="H1094" i="12"/>
  <c r="C1094" i="12"/>
  <c r="Z1093" i="12"/>
  <c r="AA1093" i="12" s="1"/>
  <c r="I831" i="9"/>
  <c r="Y1093" i="12"/>
  <c r="X1093" i="12"/>
  <c r="G1093" i="12"/>
  <c r="W1093" i="12" s="1"/>
  <c r="F1093" i="12"/>
  <c r="V1093" i="12" s="1"/>
  <c r="E1093" i="12"/>
  <c r="U1093" i="12" s="1"/>
  <c r="D1093" i="12"/>
  <c r="T1093" i="12" s="1"/>
  <c r="S1093" i="12"/>
  <c r="K1093" i="12"/>
  <c r="J1093" i="12"/>
  <c r="I1093" i="12"/>
  <c r="H1093" i="12"/>
  <c r="C1093" i="12"/>
  <c r="Z1092" i="12"/>
  <c r="AA1092" i="12" s="1"/>
  <c r="I1524" i="9"/>
  <c r="Y542" i="12" s="1"/>
  <c r="X1092" i="12"/>
  <c r="G1092" i="12"/>
  <c r="W1092" i="12" s="1"/>
  <c r="F1092" i="12"/>
  <c r="V1092" i="12" s="1"/>
  <c r="E1092" i="12"/>
  <c r="U1092" i="12" s="1"/>
  <c r="D1092" i="12"/>
  <c r="T1092" i="12" s="1"/>
  <c r="S1092" i="12"/>
  <c r="Q1092" i="12"/>
  <c r="P1582" i="6"/>
  <c r="N855" i="12" s="1"/>
  <c r="K1092" i="12"/>
  <c r="J1092" i="12"/>
  <c r="I1092" i="12"/>
  <c r="H1092" i="12"/>
  <c r="C1092" i="12"/>
  <c r="Z1091" i="12"/>
  <c r="AA1091" i="12" s="1"/>
  <c r="X1091" i="12"/>
  <c r="G1091" i="12"/>
  <c r="W1091" i="12" s="1"/>
  <c r="F1091" i="12"/>
  <c r="V1091" i="12" s="1"/>
  <c r="E1091" i="12"/>
  <c r="U1091" i="12" s="1"/>
  <c r="D1091" i="12"/>
  <c r="T1091" i="12" s="1"/>
  <c r="P1091" i="12"/>
  <c r="K1091" i="12"/>
  <c r="J1091" i="12"/>
  <c r="I1091" i="12"/>
  <c r="H1091" i="12"/>
  <c r="C1091" i="12"/>
  <c r="Z1090" i="12"/>
  <c r="AA1090" i="12" s="1"/>
  <c r="X1090" i="12"/>
  <c r="G1090" i="12"/>
  <c r="W1090" i="12" s="1"/>
  <c r="F1090" i="12"/>
  <c r="V1090" i="12" s="1"/>
  <c r="E1090" i="12"/>
  <c r="U1090" i="12" s="1"/>
  <c r="D1090" i="12"/>
  <c r="T1090" i="12" s="1"/>
  <c r="K1090" i="12"/>
  <c r="J1090" i="12"/>
  <c r="I1090" i="12"/>
  <c r="H1090" i="12"/>
  <c r="C1090" i="12"/>
  <c r="Z1089" i="12"/>
  <c r="AA1089" i="12" s="1"/>
  <c r="I483" i="9"/>
  <c r="Y1341" i="12" s="1"/>
  <c r="I490" i="9"/>
  <c r="Y1141" i="12" s="1"/>
  <c r="Y1089" i="12"/>
  <c r="X1089" i="12"/>
  <c r="G1089" i="12"/>
  <c r="W1089" i="12" s="1"/>
  <c r="F1089" i="12"/>
  <c r="V1089" i="12" s="1"/>
  <c r="E1089" i="12"/>
  <c r="U1089" i="12" s="1"/>
  <c r="D1089" i="12"/>
  <c r="T1089" i="12" s="1"/>
  <c r="Q1089" i="12"/>
  <c r="P846" i="6"/>
  <c r="M1089" i="12"/>
  <c r="K1089" i="12"/>
  <c r="J1089" i="12"/>
  <c r="I1089" i="12"/>
  <c r="H1089" i="12"/>
  <c r="C1089" i="12"/>
  <c r="Z1088" i="12"/>
  <c r="AA1088" i="12" s="1"/>
  <c r="I1114" i="9"/>
  <c r="Y276" i="12" s="1"/>
  <c r="I1111" i="9"/>
  <c r="Y105" i="12" s="1"/>
  <c r="I624" i="9"/>
  <c r="Y1088" i="12" s="1"/>
  <c r="X1088" i="12"/>
  <c r="G1088" i="12"/>
  <c r="W1088" i="12" s="1"/>
  <c r="F1088" i="12"/>
  <c r="V1088" i="12" s="1"/>
  <c r="E1088" i="12"/>
  <c r="U1088" i="12" s="1"/>
  <c r="D1088" i="12"/>
  <c r="T1088" i="12" s="1"/>
  <c r="M1088" i="12"/>
  <c r="K1088" i="12"/>
  <c r="J1088" i="12"/>
  <c r="I1088" i="12"/>
  <c r="H1088" i="12"/>
  <c r="C1088" i="12"/>
  <c r="Z1087" i="12"/>
  <c r="AA1087" i="12" s="1"/>
  <c r="I1523" i="9"/>
  <c r="I1514" i="9"/>
  <c r="Y535" i="12" s="1"/>
  <c r="I1586" i="9"/>
  <c r="X1087" i="12"/>
  <c r="G1087" i="12"/>
  <c r="W1087" i="12" s="1"/>
  <c r="F1087" i="12"/>
  <c r="V1087" i="12" s="1"/>
  <c r="E1087" i="12"/>
  <c r="U1087" i="12" s="1"/>
  <c r="D1087" i="12"/>
  <c r="T1087" i="12" s="1"/>
  <c r="S737" i="12"/>
  <c r="K1087" i="12"/>
  <c r="J1087" i="12"/>
  <c r="I1087" i="12"/>
  <c r="H1087" i="12"/>
  <c r="C1087" i="12"/>
  <c r="Z1086" i="12"/>
  <c r="AA1086" i="12" s="1"/>
  <c r="Y1086" i="12"/>
  <c r="X1086" i="12"/>
  <c r="G1086" i="12"/>
  <c r="W1086" i="12" s="1"/>
  <c r="F1086" i="12"/>
  <c r="V1086" i="12" s="1"/>
  <c r="E1086" i="12"/>
  <c r="U1086" i="12" s="1"/>
  <c r="D1086" i="12"/>
  <c r="T1086" i="12" s="1"/>
  <c r="S1086" i="12"/>
  <c r="S662" i="12"/>
  <c r="Q1590" i="6"/>
  <c r="O588" i="12" s="1"/>
  <c r="P1590" i="6"/>
  <c r="N911" i="12" s="1"/>
  <c r="N470" i="12"/>
  <c r="K1086" i="12"/>
  <c r="J1086" i="12"/>
  <c r="I1086" i="12"/>
  <c r="H1086" i="12"/>
  <c r="C1086" i="12"/>
  <c r="Z1085" i="12"/>
  <c r="AA1085" i="12" s="1"/>
  <c r="I1394" i="9"/>
  <c r="G1085" i="12"/>
  <c r="W1085" i="12" s="1"/>
  <c r="F1085" i="12"/>
  <c r="V1085" i="12" s="1"/>
  <c r="E1085" i="12"/>
  <c r="U1085" i="12" s="1"/>
  <c r="D1085" i="12"/>
  <c r="T1085" i="12" s="1"/>
  <c r="P1073" i="12"/>
  <c r="Q199" i="6"/>
  <c r="O757" i="12" s="1"/>
  <c r="Q1507" i="6"/>
  <c r="O993" i="12" s="1"/>
  <c r="K1085" i="12"/>
  <c r="J1085" i="12"/>
  <c r="I1085" i="12"/>
  <c r="H1085" i="12"/>
  <c r="C1085" i="12"/>
  <c r="Z1084" i="12"/>
  <c r="AA1084" i="12" s="1"/>
  <c r="I1641" i="9"/>
  <c r="I1631" i="9"/>
  <c r="I724" i="9"/>
  <c r="Y1084" i="12"/>
  <c r="H1641" i="9"/>
  <c r="H1631" i="9"/>
  <c r="X1084" i="12"/>
  <c r="G1084" i="12"/>
  <c r="W1084" i="12" s="1"/>
  <c r="F1084" i="12"/>
  <c r="V1084" i="12" s="1"/>
  <c r="E1084" i="12"/>
  <c r="U1084" i="12" s="1"/>
  <c r="D1084" i="12"/>
  <c r="T1084" i="12" s="1"/>
  <c r="P1084" i="12"/>
  <c r="K1084" i="12"/>
  <c r="J1084" i="12"/>
  <c r="I1084" i="12"/>
  <c r="H1084" i="12"/>
  <c r="C1084" i="12"/>
  <c r="Z1083" i="12"/>
  <c r="AA1083" i="12" s="1"/>
  <c r="I589" i="9"/>
  <c r="G1083" i="12"/>
  <c r="W1083" i="12" s="1"/>
  <c r="F1083" i="12"/>
  <c r="V1083" i="12" s="1"/>
  <c r="E1083" i="12"/>
  <c r="U1083" i="12" s="1"/>
  <c r="D1083" i="12"/>
  <c r="T1083" i="12" s="1"/>
  <c r="K1083" i="12"/>
  <c r="J1083" i="12"/>
  <c r="I1083" i="12"/>
  <c r="H1083" i="12"/>
  <c r="C1083" i="12"/>
  <c r="Z1082" i="12"/>
  <c r="AA1082" i="12" s="1"/>
  <c r="I581" i="9"/>
  <c r="I1050" i="9"/>
  <c r="X1082" i="12"/>
  <c r="G1082" i="12"/>
  <c r="W1082" i="12" s="1"/>
  <c r="F1082" i="12"/>
  <c r="V1082" i="12" s="1"/>
  <c r="E1082" i="12"/>
  <c r="U1082" i="12" s="1"/>
  <c r="D1082" i="12"/>
  <c r="T1082" i="12" s="1"/>
  <c r="S221" i="12"/>
  <c r="S219" i="12"/>
  <c r="R220" i="12"/>
  <c r="Q221" i="12"/>
  <c r="P220" i="12"/>
  <c r="K1082" i="12"/>
  <c r="J1082" i="12"/>
  <c r="I1082" i="12"/>
  <c r="H1082" i="12"/>
  <c r="C1082" i="12"/>
  <c r="Z1081" i="12"/>
  <c r="AA1081" i="12" s="1"/>
  <c r="I1045" i="9"/>
  <c r="Y224" i="12" s="1"/>
  <c r="I1043" i="9"/>
  <c r="X1081" i="12"/>
  <c r="G1081" i="12"/>
  <c r="W1081" i="12" s="1"/>
  <c r="F1081" i="12"/>
  <c r="V1081" i="12" s="1"/>
  <c r="E1081" i="12"/>
  <c r="U1081" i="12" s="1"/>
  <c r="D1081" i="12"/>
  <c r="T1081" i="12" s="1"/>
  <c r="Q1033" i="12"/>
  <c r="M1081" i="12"/>
  <c r="K1081" i="12"/>
  <c r="J1081" i="12"/>
  <c r="I1081" i="12"/>
  <c r="H1081" i="12"/>
  <c r="C1081" i="12"/>
  <c r="Z1080" i="12"/>
  <c r="AA1080" i="12" s="1"/>
  <c r="I447" i="9"/>
  <c r="Y1080" i="12"/>
  <c r="X1080" i="12"/>
  <c r="G1080" i="12"/>
  <c r="W1080" i="12" s="1"/>
  <c r="F1080" i="12"/>
  <c r="V1080" i="12" s="1"/>
  <c r="E1080" i="12"/>
  <c r="U1080" i="12" s="1"/>
  <c r="D1080" i="12"/>
  <c r="T1080" i="12" s="1"/>
  <c r="S791" i="12"/>
  <c r="Q1080" i="12"/>
  <c r="P653" i="12"/>
  <c r="Q474" i="6"/>
  <c r="O705" i="12" s="1"/>
  <c r="Q721" i="6"/>
  <c r="P474" i="6"/>
  <c r="N166" i="12"/>
  <c r="L1080" i="12"/>
  <c r="K1080" i="12"/>
  <c r="J1080" i="12"/>
  <c r="I1080" i="12"/>
  <c r="H1080" i="12"/>
  <c r="C1080" i="12"/>
  <c r="Z1079" i="12"/>
  <c r="AA1079" i="12" s="1"/>
  <c r="Y1079" i="12"/>
  <c r="X1079" i="12"/>
  <c r="G1079" i="12"/>
  <c r="W1079" i="12" s="1"/>
  <c r="F1079" i="12"/>
  <c r="V1079" i="12" s="1"/>
  <c r="E1079" i="12"/>
  <c r="U1079" i="12" s="1"/>
  <c r="D1079" i="12"/>
  <c r="T1079" i="12" s="1"/>
  <c r="P250" i="12"/>
  <c r="K1079" i="12"/>
  <c r="J1079" i="12"/>
  <c r="I1079" i="12"/>
  <c r="H1079" i="12"/>
  <c r="C1079" i="12"/>
  <c r="Z1078" i="12"/>
  <c r="AA1078" i="12" s="1"/>
  <c r="I384" i="9"/>
  <c r="Y935" i="12" s="1"/>
  <c r="X1078" i="12"/>
  <c r="G1078" i="12"/>
  <c r="W1078" i="12" s="1"/>
  <c r="F1078" i="12"/>
  <c r="V1078" i="12" s="1"/>
  <c r="E1078" i="12"/>
  <c r="U1078" i="12" s="1"/>
  <c r="D1078" i="12"/>
  <c r="T1078" i="12" s="1"/>
  <c r="K1078" i="12"/>
  <c r="J1078" i="12"/>
  <c r="I1078" i="12"/>
  <c r="H1078" i="12"/>
  <c r="C1078" i="12"/>
  <c r="Z1077" i="12"/>
  <c r="AA1077" i="12" s="1"/>
  <c r="X1077" i="12"/>
  <c r="G1077" i="12"/>
  <c r="W1077" i="12" s="1"/>
  <c r="F1077" i="12"/>
  <c r="V1077" i="12" s="1"/>
  <c r="E1077" i="12"/>
  <c r="U1077" i="12" s="1"/>
  <c r="D1077" i="12"/>
  <c r="T1077" i="12" s="1"/>
  <c r="Q1207" i="6"/>
  <c r="O158" i="12" s="1"/>
  <c r="P1207" i="6"/>
  <c r="K1077" i="12"/>
  <c r="J1077" i="12"/>
  <c r="I1077" i="12"/>
  <c r="H1077" i="12"/>
  <c r="C1077" i="12"/>
  <c r="Z1076" i="12"/>
  <c r="AA1076" i="12" s="1"/>
  <c r="Y1076" i="12"/>
  <c r="X1076" i="12"/>
  <c r="G1076" i="12"/>
  <c r="W1076" i="12" s="1"/>
  <c r="F1076" i="12"/>
  <c r="V1076" i="12" s="1"/>
  <c r="E1076" i="12"/>
  <c r="U1076" i="12" s="1"/>
  <c r="D1076" i="12"/>
  <c r="T1076" i="12" s="1"/>
  <c r="P1076" i="12"/>
  <c r="K1076" i="12"/>
  <c r="J1076" i="12"/>
  <c r="I1076" i="12"/>
  <c r="H1076" i="12"/>
  <c r="C1076" i="12"/>
  <c r="Z1075" i="12"/>
  <c r="AA1075" i="12" s="1"/>
  <c r="I443" i="9"/>
  <c r="Y1053" i="12" s="1"/>
  <c r="I451" i="9"/>
  <c r="Y762" i="12" s="1"/>
  <c r="Y1075" i="12"/>
  <c r="X1075" i="12"/>
  <c r="G1075" i="12"/>
  <c r="W1075" i="12" s="1"/>
  <c r="F1075" i="12"/>
  <c r="V1075" i="12" s="1"/>
  <c r="E1075" i="12"/>
  <c r="U1075" i="12" s="1"/>
  <c r="D1075" i="12"/>
  <c r="T1075" i="12" s="1"/>
  <c r="Q1075" i="12"/>
  <c r="P805" i="12"/>
  <c r="Q391" i="6"/>
  <c r="O857" i="12" s="1"/>
  <c r="Q933" i="6"/>
  <c r="O119" i="12" s="1"/>
  <c r="P933" i="6"/>
  <c r="M1075" i="12"/>
  <c r="K1075" i="12"/>
  <c r="J1075" i="12"/>
  <c r="I1075" i="12"/>
  <c r="H1075" i="12"/>
  <c r="C1075" i="12"/>
  <c r="Z1074" i="12"/>
  <c r="AA1074" i="12" s="1"/>
  <c r="Y1074" i="12"/>
  <c r="X1074" i="12"/>
  <c r="G1074" i="12"/>
  <c r="W1074" i="12" s="1"/>
  <c r="F1074" i="12"/>
  <c r="V1074" i="12" s="1"/>
  <c r="E1074" i="12"/>
  <c r="U1074" i="12" s="1"/>
  <c r="D1074" i="12"/>
  <c r="T1074" i="12" s="1"/>
  <c r="R1074" i="12"/>
  <c r="K1074" i="12"/>
  <c r="J1074" i="12"/>
  <c r="I1074" i="12"/>
  <c r="H1074" i="12"/>
  <c r="C1074" i="12"/>
  <c r="Z1073" i="12"/>
  <c r="AA1073" i="12" s="1"/>
  <c r="I1393" i="9"/>
  <c r="Y703" i="12" s="1"/>
  <c r="I428" i="9"/>
  <c r="X1073" i="12"/>
  <c r="G1073" i="12"/>
  <c r="W1073" i="12" s="1"/>
  <c r="F1073" i="12"/>
  <c r="V1073" i="12" s="1"/>
  <c r="E1073" i="12"/>
  <c r="U1073" i="12" s="1"/>
  <c r="D1073" i="12"/>
  <c r="T1073" i="12" s="1"/>
  <c r="P515" i="12"/>
  <c r="K1073" i="12"/>
  <c r="J1073" i="12"/>
  <c r="I1073" i="12"/>
  <c r="H1073" i="12"/>
  <c r="C1073" i="12"/>
  <c r="Z1072" i="12"/>
  <c r="AA1072" i="12" s="1"/>
  <c r="Y1072" i="12"/>
  <c r="X1072" i="12"/>
  <c r="G1072" i="12"/>
  <c r="W1072" i="12" s="1"/>
  <c r="F1072" i="12"/>
  <c r="V1072" i="12" s="1"/>
  <c r="E1072" i="12"/>
  <c r="U1072" i="12" s="1"/>
  <c r="D1072" i="12"/>
  <c r="T1072" i="12" s="1"/>
  <c r="Q684" i="6"/>
  <c r="P684" i="6"/>
  <c r="N1076" i="12" s="1"/>
  <c r="K1072" i="12"/>
  <c r="J1072" i="12"/>
  <c r="I1072" i="12"/>
  <c r="H1072" i="12"/>
  <c r="C1072" i="12"/>
  <c r="Z1071" i="12"/>
  <c r="AA1071" i="12" s="1"/>
  <c r="I1536" i="9"/>
  <c r="Y1652" i="12" s="1"/>
  <c r="Y1071" i="12"/>
  <c r="X1071" i="12"/>
  <c r="G1071" i="12"/>
  <c r="W1071" i="12" s="1"/>
  <c r="F1071" i="12"/>
  <c r="V1071" i="12" s="1"/>
  <c r="E1071" i="12"/>
  <c r="U1071" i="12" s="1"/>
  <c r="D1071" i="12"/>
  <c r="T1071" i="12" s="1"/>
  <c r="S1003" i="12"/>
  <c r="Q1591" i="6"/>
  <c r="O598" i="12" s="1"/>
  <c r="P1591" i="6"/>
  <c r="N598" i="12" s="1"/>
  <c r="M1071" i="12"/>
  <c r="K1071" i="12"/>
  <c r="J1071" i="12"/>
  <c r="I1071" i="12"/>
  <c r="H1071" i="12"/>
  <c r="C1071" i="12"/>
  <c r="Z1070" i="12"/>
  <c r="AA1070" i="12" s="1"/>
  <c r="I737" i="9"/>
  <c r="X1070" i="12"/>
  <c r="G1070" i="12"/>
  <c r="W1070" i="12" s="1"/>
  <c r="F1070" i="12"/>
  <c r="V1070" i="12" s="1"/>
  <c r="E1070" i="12"/>
  <c r="U1070" i="12" s="1"/>
  <c r="D1070" i="12"/>
  <c r="T1070" i="12" s="1"/>
  <c r="R1070" i="12"/>
  <c r="P1070" i="12"/>
  <c r="K1070" i="12"/>
  <c r="J1070" i="12"/>
  <c r="I1070" i="12"/>
  <c r="H1070" i="12"/>
  <c r="C1070" i="12"/>
  <c r="Z1069" i="12"/>
  <c r="AA1069" i="12" s="1"/>
  <c r="I1314" i="9"/>
  <c r="Y818" i="12" s="1"/>
  <c r="Y1069" i="12"/>
  <c r="X1069" i="12"/>
  <c r="G1069" i="12"/>
  <c r="W1069" i="12" s="1"/>
  <c r="F1069" i="12"/>
  <c r="V1069" i="12" s="1"/>
  <c r="E1069" i="12"/>
  <c r="U1069" i="12" s="1"/>
  <c r="D1069" i="12"/>
  <c r="T1069" i="12" s="1"/>
  <c r="Q336" i="6"/>
  <c r="K1069" i="12"/>
  <c r="J1069" i="12"/>
  <c r="I1069" i="12"/>
  <c r="H1069" i="12"/>
  <c r="C1069" i="12"/>
  <c r="Z1068" i="12"/>
  <c r="AA1068" i="12" s="1"/>
  <c r="I807" i="9"/>
  <c r="Y1068" i="12" s="1"/>
  <c r="X1068" i="12"/>
  <c r="G1068" i="12"/>
  <c r="W1068" i="12" s="1"/>
  <c r="F1068" i="12"/>
  <c r="V1068" i="12" s="1"/>
  <c r="E1068" i="12"/>
  <c r="U1068" i="12" s="1"/>
  <c r="D1068" i="12"/>
  <c r="T1068" i="12" s="1"/>
  <c r="N1068" i="12"/>
  <c r="M1068" i="12"/>
  <c r="K1068" i="12"/>
  <c r="J1068" i="12"/>
  <c r="I1068" i="12"/>
  <c r="H1068" i="12"/>
  <c r="C1068" i="12"/>
  <c r="Z1067" i="12"/>
  <c r="AA1067" i="12" s="1"/>
  <c r="I1530" i="9"/>
  <c r="Y1704" i="12" s="1"/>
  <c r="I1521" i="9"/>
  <c r="Y993" i="12" s="1"/>
  <c r="I389" i="9"/>
  <c r="Y1032" i="12" s="1"/>
  <c r="X1067" i="12"/>
  <c r="G1067" i="12"/>
  <c r="W1067" i="12" s="1"/>
  <c r="F1067" i="12"/>
  <c r="V1067" i="12" s="1"/>
  <c r="E1067" i="12"/>
  <c r="U1067" i="12" s="1"/>
  <c r="D1067" i="12"/>
  <c r="T1067" i="12" s="1"/>
  <c r="P846" i="12"/>
  <c r="Q1588" i="6"/>
  <c r="Q396" i="6"/>
  <c r="O1664" i="12" s="1"/>
  <c r="P396" i="6"/>
  <c r="P1541" i="6"/>
  <c r="K1067" i="12"/>
  <c r="J1067" i="12"/>
  <c r="I1067" i="12"/>
  <c r="H1067" i="12"/>
  <c r="C1067" i="12"/>
  <c r="Z1066" i="12"/>
  <c r="AA1066" i="12" s="1"/>
  <c r="Y1066" i="12"/>
  <c r="X1066" i="12"/>
  <c r="G1066" i="12"/>
  <c r="W1066" i="12" s="1"/>
  <c r="F1066" i="12"/>
  <c r="V1066" i="12" s="1"/>
  <c r="E1066" i="12"/>
  <c r="U1066" i="12" s="1"/>
  <c r="D1066" i="12"/>
  <c r="T1066" i="12" s="1"/>
  <c r="S1066" i="12"/>
  <c r="R1066" i="12"/>
  <c r="Q1066" i="12"/>
  <c r="P1066" i="12"/>
  <c r="O1066" i="12"/>
  <c r="N1066" i="12"/>
  <c r="M1066" i="12"/>
  <c r="L1066" i="12"/>
  <c r="K1066" i="12"/>
  <c r="J1066" i="12"/>
  <c r="I1066" i="12"/>
  <c r="H1066" i="12"/>
  <c r="C1066" i="12"/>
  <c r="Z1065" i="12"/>
  <c r="AA1065" i="12" s="1"/>
  <c r="I1041" i="9"/>
  <c r="Y219" i="12" s="1"/>
  <c r="I612" i="9"/>
  <c r="Y1065" i="12" s="1"/>
  <c r="X1065" i="12"/>
  <c r="G1065" i="12"/>
  <c r="W1065" i="12" s="1"/>
  <c r="F1065" i="12"/>
  <c r="V1065" i="12" s="1"/>
  <c r="E1065" i="12"/>
  <c r="U1065" i="12" s="1"/>
  <c r="D1065" i="12"/>
  <c r="T1065" i="12" s="1"/>
  <c r="Q815" i="6"/>
  <c r="N201" i="12"/>
  <c r="K1065" i="12"/>
  <c r="J1065" i="12"/>
  <c r="I1065" i="12"/>
  <c r="H1065" i="12"/>
  <c r="C1065" i="12"/>
  <c r="Z1064" i="12"/>
  <c r="AA1064" i="12" s="1"/>
  <c r="I1609" i="9"/>
  <c r="Y1160" i="12" s="1"/>
  <c r="I404" i="9"/>
  <c r="X1064" i="12"/>
  <c r="G1064" i="12"/>
  <c r="W1064" i="12" s="1"/>
  <c r="F1064" i="12"/>
  <c r="V1064" i="12" s="1"/>
  <c r="E1064" i="12"/>
  <c r="U1064" i="12" s="1"/>
  <c r="D1064" i="12"/>
  <c r="T1064" i="12" s="1"/>
  <c r="Q1639" i="6"/>
  <c r="Q930" i="6"/>
  <c r="P1639" i="6"/>
  <c r="K1064" i="12"/>
  <c r="J1064" i="12"/>
  <c r="I1064" i="12"/>
  <c r="H1064" i="12"/>
  <c r="C1064" i="12"/>
  <c r="Z1063" i="12"/>
  <c r="AA1063" i="12" s="1"/>
  <c r="I1154" i="9"/>
  <c r="Y922" i="12" s="1"/>
  <c r="I628" i="9"/>
  <c r="X1063" i="12"/>
  <c r="G1063" i="12"/>
  <c r="W1063" i="12" s="1"/>
  <c r="F1063" i="12"/>
  <c r="V1063" i="12" s="1"/>
  <c r="E1063" i="12"/>
  <c r="U1063" i="12" s="1"/>
  <c r="D1063" i="12"/>
  <c r="T1063" i="12" s="1"/>
  <c r="S1063" i="12"/>
  <c r="Q1063" i="12"/>
  <c r="M1063" i="12"/>
  <c r="K1063" i="12"/>
  <c r="J1063" i="12"/>
  <c r="I1063" i="12"/>
  <c r="H1063" i="12"/>
  <c r="C1063" i="12"/>
  <c r="Z1062" i="12"/>
  <c r="AA1062" i="12" s="1"/>
  <c r="Y913" i="12"/>
  <c r="I609" i="9"/>
  <c r="Y1062" i="12" s="1"/>
  <c r="G1062" i="12"/>
  <c r="W1062" i="12" s="1"/>
  <c r="F1062" i="12"/>
  <c r="V1062" i="12" s="1"/>
  <c r="E1062" i="12"/>
  <c r="U1062" i="12" s="1"/>
  <c r="D1062" i="12"/>
  <c r="T1062" i="12" s="1"/>
  <c r="Q245" i="6"/>
  <c r="P245" i="6"/>
  <c r="N1622" i="12" s="1"/>
  <c r="K1062" i="12"/>
  <c r="J1062" i="12"/>
  <c r="I1062" i="12"/>
  <c r="H1062" i="12"/>
  <c r="C1062" i="12"/>
  <c r="Z1061" i="12"/>
  <c r="AA1061" i="12" s="1"/>
  <c r="I1450" i="9"/>
  <c r="X1061" i="12"/>
  <c r="G1061" i="12"/>
  <c r="W1061" i="12" s="1"/>
  <c r="F1061" i="12"/>
  <c r="V1061" i="12" s="1"/>
  <c r="E1061" i="12"/>
  <c r="U1061" i="12" s="1"/>
  <c r="D1061" i="12"/>
  <c r="T1061" i="12" s="1"/>
  <c r="Q1448" i="6"/>
  <c r="P1448" i="6"/>
  <c r="N819" i="12" s="1"/>
  <c r="N434" i="12"/>
  <c r="P688" i="6"/>
  <c r="M1061" i="12"/>
  <c r="K1061" i="12"/>
  <c r="J1061" i="12"/>
  <c r="I1061" i="12"/>
  <c r="H1061" i="12"/>
  <c r="C1061" i="12"/>
  <c r="Z1060" i="12"/>
  <c r="AA1060" i="12" s="1"/>
  <c r="I1594" i="9"/>
  <c r="I1611" i="9"/>
  <c r="Y579" i="12" s="1"/>
  <c r="X1060" i="12"/>
  <c r="G1060" i="12"/>
  <c r="W1060" i="12" s="1"/>
  <c r="F1060" i="12"/>
  <c r="V1060" i="12" s="1"/>
  <c r="E1060" i="12"/>
  <c r="U1060" i="12" s="1"/>
  <c r="D1060" i="12"/>
  <c r="T1060" i="12" s="1"/>
  <c r="R1060" i="12"/>
  <c r="Q1060" i="12"/>
  <c r="M1060" i="12"/>
  <c r="K1060" i="12"/>
  <c r="J1060" i="12"/>
  <c r="I1060" i="12"/>
  <c r="H1060" i="12"/>
  <c r="C1060" i="12"/>
  <c r="Z1059" i="12"/>
  <c r="AA1059" i="12" s="1"/>
  <c r="I1547" i="9"/>
  <c r="Y563" i="12" s="1"/>
  <c r="I1539" i="9"/>
  <c r="Y1691" i="12" s="1"/>
  <c r="I485" i="9"/>
  <c r="X1059" i="12"/>
  <c r="G1059" i="12"/>
  <c r="W1059" i="12" s="1"/>
  <c r="F1059" i="12"/>
  <c r="V1059" i="12" s="1"/>
  <c r="E1059" i="12"/>
  <c r="U1059" i="12" s="1"/>
  <c r="D1059" i="12"/>
  <c r="T1059" i="12" s="1"/>
  <c r="Q1531" i="6"/>
  <c r="O1704" i="12" s="1"/>
  <c r="P1595" i="6"/>
  <c r="P1600" i="6"/>
  <c r="N603" i="12" s="1"/>
  <c r="K1059" i="12"/>
  <c r="J1059" i="12"/>
  <c r="I1059" i="12"/>
  <c r="H1059" i="12"/>
  <c r="C1059" i="12"/>
  <c r="Z1058" i="12"/>
  <c r="AA1058" i="12" s="1"/>
  <c r="I712" i="9"/>
  <c r="Y1241" i="12" s="1"/>
  <c r="Y1058" i="12"/>
  <c r="X1058" i="12"/>
  <c r="G1058" i="12"/>
  <c r="W1058" i="12" s="1"/>
  <c r="F1058" i="12"/>
  <c r="V1058" i="12" s="1"/>
  <c r="E1058" i="12"/>
  <c r="U1058" i="12" s="1"/>
  <c r="D1058" i="12"/>
  <c r="T1058" i="12" s="1"/>
  <c r="K1058" i="12"/>
  <c r="J1058" i="12"/>
  <c r="I1058" i="12"/>
  <c r="H1058" i="12"/>
  <c r="C1058" i="12"/>
  <c r="Z1057" i="12"/>
  <c r="AA1057" i="12" s="1"/>
  <c r="I299" i="9"/>
  <c r="Y1436" i="12" s="1"/>
  <c r="X1057" i="12"/>
  <c r="G1057" i="12"/>
  <c r="W1057" i="12" s="1"/>
  <c r="F1057" i="12"/>
  <c r="V1057" i="12" s="1"/>
  <c r="E1057" i="12"/>
  <c r="U1057" i="12" s="1"/>
  <c r="D1057" i="12"/>
  <c r="T1057" i="12" s="1"/>
  <c r="Q951" i="6"/>
  <c r="O1042" i="12" s="1"/>
  <c r="Q943" i="6"/>
  <c r="P951" i="6"/>
  <c r="P943" i="6"/>
  <c r="N1057" i="12" s="1"/>
  <c r="M1057" i="12"/>
  <c r="K1057" i="12"/>
  <c r="J1057" i="12"/>
  <c r="I1057" i="12"/>
  <c r="H1057" i="12"/>
  <c r="C1057" i="12"/>
  <c r="Z1056" i="12"/>
  <c r="AA1056" i="12" s="1"/>
  <c r="I1551" i="9"/>
  <c r="Y560" i="12" s="1"/>
  <c r="X1056" i="12"/>
  <c r="G1056" i="12"/>
  <c r="W1056" i="12" s="1"/>
  <c r="F1056" i="12"/>
  <c r="V1056" i="12" s="1"/>
  <c r="E1056" i="12"/>
  <c r="U1056" i="12" s="1"/>
  <c r="D1056" i="12"/>
  <c r="T1056" i="12" s="1"/>
  <c r="Q1605" i="6"/>
  <c r="P1605" i="6"/>
  <c r="M1056" i="12"/>
  <c r="L1056" i="12"/>
  <c r="K1056" i="12"/>
  <c r="J1056" i="12"/>
  <c r="I1056" i="12"/>
  <c r="H1056" i="12"/>
  <c r="C1056" i="12"/>
  <c r="Z1055" i="12"/>
  <c r="AA1055" i="12" s="1"/>
  <c r="I911" i="9"/>
  <c r="I910" i="9"/>
  <c r="Y1055" i="12"/>
  <c r="X1055" i="12"/>
  <c r="G1055" i="12"/>
  <c r="W1055" i="12" s="1"/>
  <c r="F1055" i="12"/>
  <c r="V1055" i="12" s="1"/>
  <c r="E1055" i="12"/>
  <c r="U1055" i="12" s="1"/>
  <c r="D1055" i="12"/>
  <c r="T1055" i="12" s="1"/>
  <c r="K1055" i="12"/>
  <c r="J1055" i="12"/>
  <c r="I1055" i="12"/>
  <c r="H1055" i="12"/>
  <c r="C1055" i="12"/>
  <c r="Z1054" i="12"/>
  <c r="AA1054" i="12" s="1"/>
  <c r="X1054" i="12"/>
  <c r="G1054" i="12"/>
  <c r="W1054" i="12" s="1"/>
  <c r="F1054" i="12"/>
  <c r="V1054" i="12" s="1"/>
  <c r="E1054" i="12"/>
  <c r="U1054" i="12" s="1"/>
  <c r="D1054" i="12"/>
  <c r="T1054" i="12" s="1"/>
  <c r="K1054" i="12"/>
  <c r="J1054" i="12"/>
  <c r="I1054" i="12"/>
  <c r="H1054" i="12"/>
  <c r="C1054" i="12"/>
  <c r="Z1053" i="12"/>
  <c r="AA1053" i="12" s="1"/>
  <c r="I132" i="9"/>
  <c r="X1053" i="12"/>
  <c r="G1053" i="12"/>
  <c r="W1053" i="12" s="1"/>
  <c r="F1053" i="12"/>
  <c r="V1053" i="12" s="1"/>
  <c r="E1053" i="12"/>
  <c r="U1053" i="12" s="1"/>
  <c r="D1053" i="12"/>
  <c r="T1053" i="12" s="1"/>
  <c r="Q617" i="6"/>
  <c r="O1065" i="12" s="1"/>
  <c r="P617" i="6"/>
  <c r="K1053" i="12"/>
  <c r="J1053" i="12"/>
  <c r="I1053" i="12"/>
  <c r="H1053" i="12"/>
  <c r="C1053" i="12"/>
  <c r="Z1052" i="12"/>
  <c r="AA1052" i="12" s="1"/>
  <c r="Y903" i="12"/>
  <c r="X903" i="12"/>
  <c r="G1052" i="12"/>
  <c r="W1052" i="12" s="1"/>
  <c r="F1052" i="12"/>
  <c r="V1052" i="12" s="1"/>
  <c r="E1052" i="12"/>
  <c r="U1052" i="12" s="1"/>
  <c r="D1052" i="12"/>
  <c r="T1052" i="12" s="1"/>
  <c r="Q886" i="12"/>
  <c r="P886" i="12"/>
  <c r="K1052" i="12"/>
  <c r="J1052" i="12"/>
  <c r="I1052" i="12"/>
  <c r="H1052" i="12"/>
  <c r="C1052" i="12"/>
  <c r="Z1051" i="12"/>
  <c r="AA1051" i="12" s="1"/>
  <c r="X1051" i="12"/>
  <c r="G1051" i="12"/>
  <c r="W1051" i="12" s="1"/>
  <c r="F1051" i="12"/>
  <c r="V1051" i="12" s="1"/>
  <c r="E1051" i="12"/>
  <c r="U1051" i="12" s="1"/>
  <c r="D1051" i="12"/>
  <c r="T1051" i="12" s="1"/>
  <c r="R1051" i="12"/>
  <c r="Q1051" i="12"/>
  <c r="Q1018" i="6"/>
  <c r="O200" i="12" s="1"/>
  <c r="P1018" i="6"/>
  <c r="N200" i="12" s="1"/>
  <c r="N906" i="12"/>
  <c r="K1051" i="12"/>
  <c r="J1051" i="12"/>
  <c r="I1051" i="12"/>
  <c r="H1051" i="12"/>
  <c r="C1051" i="12"/>
  <c r="Z1050" i="12"/>
  <c r="AA1050" i="12" s="1"/>
  <c r="I1623" i="9"/>
  <c r="X1050" i="12"/>
  <c r="G1050" i="12"/>
  <c r="W1050" i="12" s="1"/>
  <c r="F1050" i="12"/>
  <c r="V1050" i="12" s="1"/>
  <c r="E1050" i="12"/>
  <c r="U1050" i="12" s="1"/>
  <c r="D1050" i="12"/>
  <c r="T1050" i="12" s="1"/>
  <c r="M1050" i="12"/>
  <c r="K1050" i="12"/>
  <c r="J1050" i="12"/>
  <c r="I1050" i="12"/>
  <c r="H1050" i="12"/>
  <c r="C1050" i="12"/>
  <c r="Z1049" i="12"/>
  <c r="AA1049" i="12" s="1"/>
  <c r="X1049" i="12"/>
  <c r="G1049" i="12"/>
  <c r="W1049" i="12" s="1"/>
  <c r="F1049" i="12"/>
  <c r="V1049" i="12" s="1"/>
  <c r="E1049" i="12"/>
  <c r="U1049" i="12" s="1"/>
  <c r="D1049" i="12"/>
  <c r="T1049" i="12" s="1"/>
  <c r="O1049" i="12"/>
  <c r="K1049" i="12"/>
  <c r="J1049" i="12"/>
  <c r="I1049" i="12"/>
  <c r="H1049" i="12"/>
  <c r="C1049" i="12"/>
  <c r="Z1048" i="12"/>
  <c r="AA1048" i="12" s="1"/>
  <c r="I899" i="9"/>
  <c r="X1048" i="12"/>
  <c r="G1048" i="12"/>
  <c r="W1048" i="12" s="1"/>
  <c r="F1048" i="12"/>
  <c r="V1048" i="12" s="1"/>
  <c r="E1048" i="12"/>
  <c r="U1048" i="12" s="1"/>
  <c r="D1048" i="12"/>
  <c r="T1048" i="12" s="1"/>
  <c r="L1048" i="12"/>
  <c r="K1048" i="12"/>
  <c r="J1048" i="12"/>
  <c r="I1048" i="12"/>
  <c r="H1048" i="12"/>
  <c r="C1048" i="12"/>
  <c r="Z1047" i="12"/>
  <c r="AA1047" i="12" s="1"/>
  <c r="I1665" i="9"/>
  <c r="I1653" i="9"/>
  <c r="H1665" i="9"/>
  <c r="H1653" i="9"/>
  <c r="X1047" i="12"/>
  <c r="G1047" i="12"/>
  <c r="W1047" i="12" s="1"/>
  <c r="F1047" i="12"/>
  <c r="V1047" i="12" s="1"/>
  <c r="E1047" i="12"/>
  <c r="U1047" i="12" s="1"/>
  <c r="D1047" i="12"/>
  <c r="T1047" i="12" s="1"/>
  <c r="R951" i="12"/>
  <c r="Q1666" i="6"/>
  <c r="Q1662" i="6"/>
  <c r="P1666" i="6"/>
  <c r="P1662" i="6"/>
  <c r="K1047" i="12"/>
  <c r="J1047" i="12"/>
  <c r="I1047" i="12"/>
  <c r="H1047" i="12"/>
  <c r="C1047" i="12"/>
  <c r="Z1046" i="12"/>
  <c r="AA1046" i="12" s="1"/>
  <c r="I876" i="9"/>
  <c r="I874" i="9"/>
  <c r="I562" i="9"/>
  <c r="Y1046" i="12" s="1"/>
  <c r="X1036" i="12"/>
  <c r="X1046" i="12"/>
  <c r="G1046" i="12"/>
  <c r="W1046" i="12" s="1"/>
  <c r="F1046" i="12"/>
  <c r="V1046" i="12" s="1"/>
  <c r="E1046" i="12"/>
  <c r="U1046" i="12" s="1"/>
  <c r="D1046" i="12"/>
  <c r="T1046" i="12" s="1"/>
  <c r="R1046" i="12"/>
  <c r="K1046" i="12"/>
  <c r="J1046" i="12"/>
  <c r="I1046" i="12"/>
  <c r="H1046" i="12"/>
  <c r="C1046" i="12"/>
  <c r="Z1045" i="12"/>
  <c r="AA1045" i="12" s="1"/>
  <c r="X1045" i="12"/>
  <c r="G1045" i="12"/>
  <c r="W1045" i="12" s="1"/>
  <c r="F1045" i="12"/>
  <c r="V1045" i="12" s="1"/>
  <c r="E1045" i="12"/>
  <c r="U1045" i="12" s="1"/>
  <c r="D1045" i="12"/>
  <c r="T1045" i="12" s="1"/>
  <c r="K1045" i="12"/>
  <c r="J1045" i="12"/>
  <c r="I1045" i="12"/>
  <c r="H1045" i="12"/>
  <c r="C1045" i="12"/>
  <c r="Z1044" i="12"/>
  <c r="AA1044" i="12" s="1"/>
  <c r="I1480" i="9"/>
  <c r="Y500" i="12" s="1"/>
  <c r="I1471" i="9"/>
  <c r="Y513" i="12" s="1"/>
  <c r="I695" i="9"/>
  <c r="Y1044" i="12"/>
  <c r="X647" i="12"/>
  <c r="X1044" i="12"/>
  <c r="G1044" i="12"/>
  <c r="W1044" i="12" s="1"/>
  <c r="F1044" i="12"/>
  <c r="V1044" i="12" s="1"/>
  <c r="E1044" i="12"/>
  <c r="U1044" i="12" s="1"/>
  <c r="D1044" i="12"/>
  <c r="T1044" i="12" s="1"/>
  <c r="Q1554" i="6"/>
  <c r="O575" i="12" s="1"/>
  <c r="P1554" i="6"/>
  <c r="N544" i="12"/>
  <c r="K1044" i="12"/>
  <c r="J1044" i="12"/>
  <c r="I1044" i="12"/>
  <c r="H1044" i="12"/>
  <c r="C1044" i="12"/>
  <c r="Z1043" i="12"/>
  <c r="AA1043" i="12" s="1"/>
  <c r="I1024" i="9"/>
  <c r="Y564" i="12" s="1"/>
  <c r="X1043" i="12"/>
  <c r="G1043" i="12"/>
  <c r="W1043" i="12" s="1"/>
  <c r="F1043" i="12"/>
  <c r="V1043" i="12" s="1"/>
  <c r="E1043" i="12"/>
  <c r="U1043" i="12" s="1"/>
  <c r="D1043" i="12"/>
  <c r="T1043" i="12" s="1"/>
  <c r="Q1043" i="12"/>
  <c r="Q1291" i="6"/>
  <c r="O1603" i="12" s="1"/>
  <c r="K1043" i="12"/>
  <c r="J1043" i="12"/>
  <c r="I1043" i="12"/>
  <c r="H1043" i="12"/>
  <c r="C1043" i="12"/>
  <c r="Z1042" i="12"/>
  <c r="AA1042" i="12" s="1"/>
  <c r="I431" i="9"/>
  <c r="Y1476" i="12" s="1"/>
  <c r="I959" i="9"/>
  <c r="Y1105" i="12" s="1"/>
  <c r="X923" i="12"/>
  <c r="X1042" i="12"/>
  <c r="G1042" i="12"/>
  <c r="W1042" i="12" s="1"/>
  <c r="F1042" i="12"/>
  <c r="V1042" i="12" s="1"/>
  <c r="E1042" i="12"/>
  <c r="U1042" i="12" s="1"/>
  <c r="D1042" i="12"/>
  <c r="T1042" i="12" s="1"/>
  <c r="P156" i="12"/>
  <c r="Q1081" i="6"/>
  <c r="N1042" i="12"/>
  <c r="L1042" i="12"/>
  <c r="K1042" i="12"/>
  <c r="J1042" i="12"/>
  <c r="I1042" i="12"/>
  <c r="H1042" i="12"/>
  <c r="C1042" i="12"/>
  <c r="Z1041" i="12"/>
  <c r="AA1041" i="12" s="1"/>
  <c r="I663" i="9"/>
  <c r="Y1211" i="12" s="1"/>
  <c r="I664" i="9"/>
  <c r="Y972" i="12" s="1"/>
  <c r="Y1041" i="12"/>
  <c r="X1041" i="12"/>
  <c r="G1041" i="12"/>
  <c r="W1041" i="12" s="1"/>
  <c r="F1041" i="12"/>
  <c r="V1041" i="12" s="1"/>
  <c r="E1041" i="12"/>
  <c r="U1041" i="12" s="1"/>
  <c r="D1041" i="12"/>
  <c r="T1041" i="12" s="1"/>
  <c r="Q647" i="6"/>
  <c r="O621" i="12" s="1"/>
  <c r="P647" i="6"/>
  <c r="K1041" i="12"/>
  <c r="J1041" i="12"/>
  <c r="I1041" i="12"/>
  <c r="H1041" i="12"/>
  <c r="C1041" i="12"/>
  <c r="Z1040" i="12"/>
  <c r="AA1040" i="12" s="1"/>
  <c r="Y1040" i="12"/>
  <c r="X1040" i="12"/>
  <c r="G1040" i="12"/>
  <c r="W1040" i="12" s="1"/>
  <c r="F1040" i="12"/>
  <c r="V1040" i="12" s="1"/>
  <c r="E1040" i="12"/>
  <c r="U1040" i="12" s="1"/>
  <c r="D1040" i="12"/>
  <c r="T1040" i="12" s="1"/>
  <c r="M1040" i="12"/>
  <c r="K1040" i="12"/>
  <c r="J1040" i="12"/>
  <c r="I1040" i="12"/>
  <c r="H1040" i="12"/>
  <c r="C1040" i="12"/>
  <c r="Z1039" i="12"/>
  <c r="AA1039" i="12" s="1"/>
  <c r="Y1039" i="12"/>
  <c r="X1039" i="12"/>
  <c r="G1039" i="12"/>
  <c r="W1039" i="12" s="1"/>
  <c r="F1039" i="12"/>
  <c r="V1039" i="12" s="1"/>
  <c r="E1039" i="12"/>
  <c r="U1039" i="12" s="1"/>
  <c r="D1039" i="12"/>
  <c r="T1039" i="12" s="1"/>
  <c r="K1039" i="12"/>
  <c r="J1039" i="12"/>
  <c r="I1039" i="12"/>
  <c r="H1039" i="12"/>
  <c r="C1039" i="12"/>
  <c r="Z1038" i="12"/>
  <c r="AA1038" i="12" s="1"/>
  <c r="X1038" i="12"/>
  <c r="G1038" i="12"/>
  <c r="W1038" i="12" s="1"/>
  <c r="F1038" i="12"/>
  <c r="V1038" i="12" s="1"/>
  <c r="E1038" i="12"/>
  <c r="U1038" i="12" s="1"/>
  <c r="D1038" i="12"/>
  <c r="T1038" i="12" s="1"/>
  <c r="R700" i="12"/>
  <c r="Q700" i="12"/>
  <c r="P996" i="6"/>
  <c r="K1038" i="12"/>
  <c r="J1038" i="12"/>
  <c r="I1038" i="12"/>
  <c r="H1038" i="12"/>
  <c r="C1038" i="12"/>
  <c r="Z1037" i="12"/>
  <c r="AA1037" i="12" s="1"/>
  <c r="I814" i="9"/>
  <c r="I810" i="9"/>
  <c r="Y1448" i="12" s="1"/>
  <c r="I1191" i="9"/>
  <c r="X1037" i="12"/>
  <c r="G1037" i="12"/>
  <c r="W1037" i="12" s="1"/>
  <c r="F1037" i="12"/>
  <c r="V1037" i="12" s="1"/>
  <c r="E1037" i="12"/>
  <c r="U1037" i="12" s="1"/>
  <c r="D1037" i="12"/>
  <c r="T1037" i="12" s="1"/>
  <c r="M1037" i="12"/>
  <c r="K1037" i="12"/>
  <c r="J1037" i="12"/>
  <c r="I1037" i="12"/>
  <c r="H1037" i="12"/>
  <c r="C1037" i="12"/>
  <c r="Z1036" i="12"/>
  <c r="AA1036" i="12" s="1"/>
  <c r="G1036" i="12"/>
  <c r="W1036" i="12" s="1"/>
  <c r="F1036" i="12"/>
  <c r="V1036" i="12" s="1"/>
  <c r="E1036" i="12"/>
  <c r="U1036" i="12" s="1"/>
  <c r="D1036" i="12"/>
  <c r="T1036" i="12" s="1"/>
  <c r="Q750" i="6"/>
  <c r="P750" i="6"/>
  <c r="M1036" i="12"/>
  <c r="K1036" i="12"/>
  <c r="J1036" i="12"/>
  <c r="I1036" i="12"/>
  <c r="H1036" i="12"/>
  <c r="C1036" i="12"/>
  <c r="Z1035" i="12"/>
  <c r="AA1035" i="12" s="1"/>
  <c r="I786" i="9"/>
  <c r="I782" i="9"/>
  <c r="Y756" i="12" s="1"/>
  <c r="I544" i="9"/>
  <c r="Y1637" i="12" s="1"/>
  <c r="Y1035" i="12"/>
  <c r="X1035" i="12"/>
  <c r="G1035" i="12"/>
  <c r="W1035" i="12" s="1"/>
  <c r="F1035" i="12"/>
  <c r="V1035" i="12" s="1"/>
  <c r="E1035" i="12"/>
  <c r="U1035" i="12" s="1"/>
  <c r="D1035" i="12"/>
  <c r="T1035" i="12" s="1"/>
  <c r="S1035" i="12"/>
  <c r="Q1035" i="12"/>
  <c r="K1035" i="12"/>
  <c r="J1035" i="12"/>
  <c r="I1035" i="12"/>
  <c r="H1035" i="12"/>
  <c r="C1035" i="12"/>
  <c r="Z1034" i="12"/>
  <c r="AA1034" i="12" s="1"/>
  <c r="I412" i="9"/>
  <c r="Y1034" i="12" s="1"/>
  <c r="X1034" i="12"/>
  <c r="G1034" i="12"/>
  <c r="W1034" i="12" s="1"/>
  <c r="F1034" i="12"/>
  <c r="V1034" i="12" s="1"/>
  <c r="E1034" i="12"/>
  <c r="U1034" i="12" s="1"/>
  <c r="D1034" i="12"/>
  <c r="T1034" i="12" s="1"/>
  <c r="S717" i="12"/>
  <c r="Q1648" i="6"/>
  <c r="P1648" i="6"/>
  <c r="K1034" i="12"/>
  <c r="J1034" i="12"/>
  <c r="I1034" i="12"/>
  <c r="H1034" i="12"/>
  <c r="C1034" i="12"/>
  <c r="Z1033" i="12"/>
  <c r="AA1033" i="12" s="1"/>
  <c r="Y1033" i="12"/>
  <c r="G1033" i="12"/>
  <c r="W1033" i="12" s="1"/>
  <c r="F1033" i="12"/>
  <c r="V1033" i="12" s="1"/>
  <c r="E1033" i="12"/>
  <c r="U1033" i="12" s="1"/>
  <c r="D1033" i="12"/>
  <c r="T1033" i="12" s="1"/>
  <c r="K1033" i="12"/>
  <c r="J1033" i="12"/>
  <c r="I1033" i="12"/>
  <c r="H1033" i="12"/>
  <c r="C1033" i="12"/>
  <c r="Z1032" i="12"/>
  <c r="AA1032" i="12" s="1"/>
  <c r="I380" i="9"/>
  <c r="X1032" i="12"/>
  <c r="G1032" i="12"/>
  <c r="W1032" i="12" s="1"/>
  <c r="F1032" i="12"/>
  <c r="V1032" i="12" s="1"/>
  <c r="E1032" i="12"/>
  <c r="U1032" i="12" s="1"/>
  <c r="D1032" i="12"/>
  <c r="T1032" i="12" s="1"/>
  <c r="P1677" i="12"/>
  <c r="K1032" i="12"/>
  <c r="J1032" i="12"/>
  <c r="I1032" i="12"/>
  <c r="H1032" i="12"/>
  <c r="C1032" i="12"/>
  <c r="Z1031" i="12"/>
  <c r="AA1031" i="12" s="1"/>
  <c r="X1031" i="12"/>
  <c r="G1031" i="12"/>
  <c r="W1031" i="12" s="1"/>
  <c r="F1031" i="12"/>
  <c r="V1031" i="12" s="1"/>
  <c r="E1031" i="12"/>
  <c r="U1031" i="12" s="1"/>
  <c r="D1031" i="12"/>
  <c r="T1031" i="12" s="1"/>
  <c r="R657" i="12"/>
  <c r="Q542" i="12"/>
  <c r="Q698" i="6"/>
  <c r="Q1609" i="6"/>
  <c r="P698" i="6"/>
  <c r="N1044" i="12" s="1"/>
  <c r="P598" i="6"/>
  <c r="N993" i="12"/>
  <c r="L1031" i="12"/>
  <c r="K1031" i="12"/>
  <c r="J1031" i="12"/>
  <c r="I1031" i="12"/>
  <c r="H1031" i="12"/>
  <c r="C1031" i="12"/>
  <c r="Z1030" i="12"/>
  <c r="AA1030" i="12" s="1"/>
  <c r="G1030" i="12"/>
  <c r="W1030" i="12" s="1"/>
  <c r="F1030" i="12"/>
  <c r="V1030" i="12" s="1"/>
  <c r="E1030" i="12"/>
  <c r="U1030" i="12" s="1"/>
  <c r="D1030" i="12"/>
  <c r="T1030" i="12" s="1"/>
  <c r="L1030" i="12"/>
  <c r="K1030" i="12"/>
  <c r="J1030" i="12"/>
  <c r="I1030" i="12"/>
  <c r="H1030" i="12"/>
  <c r="C1030" i="12"/>
  <c r="Z1029" i="12"/>
  <c r="AA1029" i="12" s="1"/>
  <c r="I360" i="9"/>
  <c r="Y1029" i="12" s="1"/>
  <c r="X1029" i="12"/>
  <c r="G1029" i="12"/>
  <c r="W1029" i="12" s="1"/>
  <c r="F1029" i="12"/>
  <c r="V1029" i="12" s="1"/>
  <c r="E1029" i="12"/>
  <c r="U1029" i="12" s="1"/>
  <c r="D1029" i="12"/>
  <c r="T1029" i="12" s="1"/>
  <c r="P429" i="6"/>
  <c r="K1029" i="12"/>
  <c r="J1029" i="12"/>
  <c r="I1029" i="12"/>
  <c r="H1029" i="12"/>
  <c r="C1029" i="12"/>
  <c r="Z1028" i="12"/>
  <c r="AA1028" i="12" s="1"/>
  <c r="I1512" i="9"/>
  <c r="I1247" i="9"/>
  <c r="Y349" i="12" s="1"/>
  <c r="X1028" i="12"/>
  <c r="G1028" i="12"/>
  <c r="W1028" i="12" s="1"/>
  <c r="F1028" i="12"/>
  <c r="V1028" i="12" s="1"/>
  <c r="E1028" i="12"/>
  <c r="U1028" i="12" s="1"/>
  <c r="D1028" i="12"/>
  <c r="T1028" i="12" s="1"/>
  <c r="K1028" i="12"/>
  <c r="J1028" i="12"/>
  <c r="I1028" i="12"/>
  <c r="H1028" i="12"/>
  <c r="C1028" i="12"/>
  <c r="Z1027" i="12"/>
  <c r="AA1027" i="12" s="1"/>
  <c r="I1141" i="9"/>
  <c r="I867" i="9"/>
  <c r="X1027" i="12"/>
  <c r="G1027" i="12"/>
  <c r="W1027" i="12" s="1"/>
  <c r="F1027" i="12"/>
  <c r="V1027" i="12" s="1"/>
  <c r="E1027" i="12"/>
  <c r="U1027" i="12" s="1"/>
  <c r="D1027" i="12"/>
  <c r="T1027" i="12" s="1"/>
  <c r="K1027" i="12"/>
  <c r="J1027" i="12"/>
  <c r="I1027" i="12"/>
  <c r="H1027" i="12"/>
  <c r="C1027" i="12"/>
  <c r="Z1026" i="12"/>
  <c r="AA1026" i="12" s="1"/>
  <c r="I1197" i="9"/>
  <c r="Y1146" i="12" s="1"/>
  <c r="X1026" i="12"/>
  <c r="G1026" i="12"/>
  <c r="W1026" i="12" s="1"/>
  <c r="F1026" i="12"/>
  <c r="V1026" i="12" s="1"/>
  <c r="E1026" i="12"/>
  <c r="U1026" i="12" s="1"/>
  <c r="D1026" i="12"/>
  <c r="T1026" i="12" s="1"/>
  <c r="Q1397" i="6"/>
  <c r="P1397" i="6"/>
  <c r="N929" i="12"/>
  <c r="K1026" i="12"/>
  <c r="J1026" i="12"/>
  <c r="I1026" i="12"/>
  <c r="H1026" i="12"/>
  <c r="C1026" i="12"/>
  <c r="Z1025" i="12"/>
  <c r="AA1025" i="12" s="1"/>
  <c r="I409" i="9"/>
  <c r="I97" i="9"/>
  <c r="Y1025" i="12" s="1"/>
  <c r="X1025" i="12"/>
  <c r="G1025" i="12"/>
  <c r="W1025" i="12" s="1"/>
  <c r="F1025" i="12"/>
  <c r="V1025" i="12" s="1"/>
  <c r="E1025" i="12"/>
  <c r="U1025" i="12" s="1"/>
  <c r="D1025" i="12"/>
  <c r="T1025" i="12" s="1"/>
  <c r="Q216" i="6"/>
  <c r="Q776" i="6"/>
  <c r="O27" i="12" s="1"/>
  <c r="K1025" i="12"/>
  <c r="J1025" i="12"/>
  <c r="I1025" i="12"/>
  <c r="H1025" i="12"/>
  <c r="C1025" i="12"/>
  <c r="Z1024" i="12"/>
  <c r="AA1024" i="12" s="1"/>
  <c r="I200" i="9"/>
  <c r="Y1024" i="12" s="1"/>
  <c r="X1024" i="12"/>
  <c r="G1024" i="12"/>
  <c r="W1024" i="12" s="1"/>
  <c r="F1024" i="12"/>
  <c r="V1024" i="12" s="1"/>
  <c r="E1024" i="12"/>
  <c r="U1024" i="12" s="1"/>
  <c r="D1024" i="12"/>
  <c r="T1024" i="12" s="1"/>
  <c r="S1024" i="12"/>
  <c r="O1024" i="12"/>
  <c r="K1024" i="12"/>
  <c r="J1024" i="12"/>
  <c r="I1024" i="12"/>
  <c r="H1024" i="12"/>
  <c r="C1024" i="12"/>
  <c r="Z1023" i="12"/>
  <c r="AA1023" i="12" s="1"/>
  <c r="I591" i="9"/>
  <c r="I1058" i="9"/>
  <c r="Y1023" i="12"/>
  <c r="X1023" i="12"/>
  <c r="G1023" i="12"/>
  <c r="W1023" i="12" s="1"/>
  <c r="F1023" i="12"/>
  <c r="V1023" i="12" s="1"/>
  <c r="E1023" i="12"/>
  <c r="U1023" i="12" s="1"/>
  <c r="D1023" i="12"/>
  <c r="T1023" i="12" s="1"/>
  <c r="K1023" i="12"/>
  <c r="J1023" i="12"/>
  <c r="I1023" i="12"/>
  <c r="H1023" i="12"/>
  <c r="C1023" i="12"/>
  <c r="Z1022" i="12"/>
  <c r="AA1022" i="12" s="1"/>
  <c r="I578" i="9"/>
  <c r="X1022" i="12"/>
  <c r="G1022" i="12"/>
  <c r="W1022" i="12" s="1"/>
  <c r="F1022" i="12"/>
  <c r="V1022" i="12" s="1"/>
  <c r="E1022" i="12"/>
  <c r="U1022" i="12" s="1"/>
  <c r="D1022" i="12"/>
  <c r="T1022" i="12" s="1"/>
  <c r="P1022" i="12"/>
  <c r="K1022" i="12"/>
  <c r="J1022" i="12"/>
  <c r="I1022" i="12"/>
  <c r="H1022" i="12"/>
  <c r="C1022" i="12"/>
  <c r="Z1021" i="12"/>
  <c r="AA1021" i="12" s="1"/>
  <c r="Y1021" i="12"/>
  <c r="X1021" i="12"/>
  <c r="G1021" i="12"/>
  <c r="W1021" i="12" s="1"/>
  <c r="F1021" i="12"/>
  <c r="V1021" i="12" s="1"/>
  <c r="E1021" i="12"/>
  <c r="U1021" i="12" s="1"/>
  <c r="D1021" i="12"/>
  <c r="T1021" i="12" s="1"/>
  <c r="M1021" i="12"/>
  <c r="K1021" i="12"/>
  <c r="J1021" i="12"/>
  <c r="I1021" i="12"/>
  <c r="H1021" i="12"/>
  <c r="C1021" i="12"/>
  <c r="Z1020" i="12"/>
  <c r="AA1020" i="12" s="1"/>
  <c r="Y1020" i="12"/>
  <c r="X1020" i="12"/>
  <c r="G1020" i="12"/>
  <c r="W1020" i="12" s="1"/>
  <c r="F1020" i="12"/>
  <c r="V1020" i="12" s="1"/>
  <c r="E1020" i="12"/>
  <c r="U1020" i="12" s="1"/>
  <c r="D1020" i="12"/>
  <c r="T1020" i="12" s="1"/>
  <c r="K1020" i="12"/>
  <c r="J1020" i="12"/>
  <c r="I1020" i="12"/>
  <c r="H1020" i="12"/>
  <c r="C1020" i="12"/>
  <c r="Z1019" i="12"/>
  <c r="AA1019" i="12" s="1"/>
  <c r="X1019" i="12"/>
  <c r="G1019" i="12"/>
  <c r="W1019" i="12" s="1"/>
  <c r="F1019" i="12"/>
  <c r="V1019" i="12" s="1"/>
  <c r="E1019" i="12"/>
  <c r="U1019" i="12" s="1"/>
  <c r="D1019" i="12"/>
  <c r="T1019" i="12" s="1"/>
  <c r="M1019" i="12"/>
  <c r="K1019" i="12"/>
  <c r="J1019" i="12"/>
  <c r="I1019" i="12"/>
  <c r="H1019" i="12"/>
  <c r="C1019" i="12"/>
  <c r="Z1018" i="12"/>
  <c r="AA1018" i="12" s="1"/>
  <c r="I5" i="9"/>
  <c r="Y1018" i="12" s="1"/>
  <c r="X1018" i="12"/>
  <c r="G1018" i="12"/>
  <c r="W1018" i="12" s="1"/>
  <c r="F1018" i="12"/>
  <c r="V1018" i="12" s="1"/>
  <c r="E1018" i="12"/>
  <c r="U1018" i="12" s="1"/>
  <c r="D1018" i="12"/>
  <c r="T1018" i="12" s="1"/>
  <c r="Q873" i="6"/>
  <c r="O104" i="12" s="1"/>
  <c r="P177" i="6"/>
  <c r="P873" i="6"/>
  <c r="K1018" i="12"/>
  <c r="J1018" i="12"/>
  <c r="I1018" i="12"/>
  <c r="H1018" i="12"/>
  <c r="C1018" i="12"/>
  <c r="Z1017" i="12"/>
  <c r="AA1017" i="12" s="1"/>
  <c r="I697" i="9"/>
  <c r="Y792" i="12" s="1"/>
  <c r="Y1017" i="12"/>
  <c r="X1017" i="12"/>
  <c r="G1017" i="12"/>
  <c r="W1017" i="12" s="1"/>
  <c r="F1017" i="12"/>
  <c r="V1017" i="12" s="1"/>
  <c r="E1017" i="12"/>
  <c r="U1017" i="12" s="1"/>
  <c r="D1017" i="12"/>
  <c r="T1017" i="12" s="1"/>
  <c r="K1017" i="12"/>
  <c r="J1017" i="12"/>
  <c r="I1017" i="12"/>
  <c r="H1017" i="12"/>
  <c r="C1017" i="12"/>
  <c r="Z1016" i="12"/>
  <c r="AA1016" i="12" s="1"/>
  <c r="I1493" i="9"/>
  <c r="Y623" i="12" s="1"/>
  <c r="Y1016" i="12"/>
  <c r="X1016" i="12"/>
  <c r="G1016" i="12"/>
  <c r="W1016" i="12" s="1"/>
  <c r="F1016" i="12"/>
  <c r="V1016" i="12" s="1"/>
  <c r="E1016" i="12"/>
  <c r="U1016" i="12" s="1"/>
  <c r="D1016" i="12"/>
  <c r="T1016" i="12" s="1"/>
  <c r="K1016" i="12"/>
  <c r="J1016" i="12"/>
  <c r="I1016" i="12"/>
  <c r="H1016" i="12"/>
  <c r="C1016" i="12"/>
  <c r="Z1015" i="12"/>
  <c r="AA1015" i="12" s="1"/>
  <c r="I1599" i="9"/>
  <c r="Y1015" i="12"/>
  <c r="X1015" i="12"/>
  <c r="G1015" i="12"/>
  <c r="W1015" i="12" s="1"/>
  <c r="F1015" i="12"/>
  <c r="V1015" i="12" s="1"/>
  <c r="E1015" i="12"/>
  <c r="U1015" i="12" s="1"/>
  <c r="D1015" i="12"/>
  <c r="T1015" i="12" s="1"/>
  <c r="R1015" i="12"/>
  <c r="K1015" i="12"/>
  <c r="J1015" i="12"/>
  <c r="I1015" i="12"/>
  <c r="H1015" i="12"/>
  <c r="C1015" i="12"/>
  <c r="Z1014" i="12"/>
  <c r="AA1014" i="12" s="1"/>
  <c r="I1545" i="9"/>
  <c r="Y1135" i="12" s="1"/>
  <c r="Y1014" i="12"/>
  <c r="X1014" i="12"/>
  <c r="G1014" i="12"/>
  <c r="W1014" i="12" s="1"/>
  <c r="F1014" i="12"/>
  <c r="V1014" i="12" s="1"/>
  <c r="E1014" i="12"/>
  <c r="U1014" i="12" s="1"/>
  <c r="D1014" i="12"/>
  <c r="T1014" i="12" s="1"/>
  <c r="R564" i="12"/>
  <c r="Q564" i="12"/>
  <c r="Q125" i="6"/>
  <c r="P125" i="6"/>
  <c r="P1594" i="6"/>
  <c r="K1014" i="12"/>
  <c r="J1014" i="12"/>
  <c r="I1014" i="12"/>
  <c r="H1014" i="12"/>
  <c r="C1014" i="12"/>
  <c r="Z1013" i="12"/>
  <c r="AA1013" i="12" s="1"/>
  <c r="I1277" i="9"/>
  <c r="I1270" i="9"/>
  <c r="Y674" i="12" s="1"/>
  <c r="I655" i="9"/>
  <c r="Y724" i="12" s="1"/>
  <c r="X1013" i="12"/>
  <c r="G1013" i="12"/>
  <c r="W1013" i="12" s="1"/>
  <c r="F1013" i="12"/>
  <c r="V1013" i="12" s="1"/>
  <c r="E1013" i="12"/>
  <c r="U1013" i="12" s="1"/>
  <c r="D1013" i="12"/>
  <c r="T1013" i="12" s="1"/>
  <c r="S478" i="12"/>
  <c r="Q1445" i="6"/>
  <c r="P1445" i="6"/>
  <c r="M1013" i="12"/>
  <c r="K1013" i="12"/>
  <c r="J1013" i="12"/>
  <c r="I1013" i="12"/>
  <c r="H1013" i="12"/>
  <c r="C1013" i="12"/>
  <c r="Z1012" i="12"/>
  <c r="AA1012" i="12" s="1"/>
  <c r="Y1012" i="12"/>
  <c r="X1012" i="12"/>
  <c r="G1012" i="12"/>
  <c r="W1012" i="12" s="1"/>
  <c r="F1012" i="12"/>
  <c r="V1012" i="12" s="1"/>
  <c r="E1012" i="12"/>
  <c r="U1012" i="12" s="1"/>
  <c r="D1012" i="12"/>
  <c r="T1012" i="12" s="1"/>
  <c r="S1012" i="12"/>
  <c r="L1012" i="12"/>
  <c r="K1012" i="12"/>
  <c r="J1012" i="12"/>
  <c r="I1012" i="12"/>
  <c r="H1012" i="12"/>
  <c r="C1012" i="12"/>
  <c r="Z1011" i="12"/>
  <c r="AA1011" i="12" s="1"/>
  <c r="I770" i="9"/>
  <c r="Y1011" i="12"/>
  <c r="X1011" i="12"/>
  <c r="G1011" i="12"/>
  <c r="W1011" i="12" s="1"/>
  <c r="F1011" i="12"/>
  <c r="V1011" i="12" s="1"/>
  <c r="E1011" i="12"/>
  <c r="U1011" i="12" s="1"/>
  <c r="D1011" i="12"/>
  <c r="T1011" i="12" s="1"/>
  <c r="P1011" i="12"/>
  <c r="Q96" i="6"/>
  <c r="O645" i="12" s="1"/>
  <c r="O1193" i="12"/>
  <c r="P186" i="6"/>
  <c r="N1011" i="12"/>
  <c r="L1011" i="12"/>
  <c r="K1011" i="12"/>
  <c r="J1011" i="12"/>
  <c r="I1011" i="12"/>
  <c r="H1011" i="12"/>
  <c r="C1011" i="12"/>
  <c r="Z1010" i="12"/>
  <c r="AA1010" i="12" s="1"/>
  <c r="X1010" i="12"/>
  <c r="G1010" i="12"/>
  <c r="W1010" i="12" s="1"/>
  <c r="F1010" i="12"/>
  <c r="V1010" i="12" s="1"/>
  <c r="E1010" i="12"/>
  <c r="U1010" i="12" s="1"/>
  <c r="D1010" i="12"/>
  <c r="T1010" i="12" s="1"/>
  <c r="K1010" i="12"/>
  <c r="J1010" i="12"/>
  <c r="I1010" i="12"/>
  <c r="H1010" i="12"/>
  <c r="C1010" i="12"/>
  <c r="Z1009" i="12"/>
  <c r="AA1009" i="12" s="1"/>
  <c r="I1358" i="9"/>
  <c r="Y1009" i="12" s="1"/>
  <c r="X1009" i="12"/>
  <c r="G1009" i="12"/>
  <c r="W1009" i="12" s="1"/>
  <c r="F1009" i="12"/>
  <c r="V1009" i="12" s="1"/>
  <c r="E1009" i="12"/>
  <c r="U1009" i="12" s="1"/>
  <c r="D1009" i="12"/>
  <c r="T1009" i="12" s="1"/>
  <c r="M1009" i="12"/>
  <c r="K1009" i="12"/>
  <c r="J1009" i="12"/>
  <c r="I1009" i="12"/>
  <c r="H1009" i="12"/>
  <c r="C1009" i="12"/>
  <c r="Z1008" i="12"/>
  <c r="AA1008" i="12" s="1"/>
  <c r="I908" i="9"/>
  <c r="Y1008" i="12"/>
  <c r="X1008" i="12"/>
  <c r="G1008" i="12"/>
  <c r="W1008" i="12" s="1"/>
  <c r="F1008" i="12"/>
  <c r="V1008" i="12" s="1"/>
  <c r="E1008" i="12"/>
  <c r="U1008" i="12" s="1"/>
  <c r="D1008" i="12"/>
  <c r="T1008" i="12" s="1"/>
  <c r="S1008" i="12"/>
  <c r="R1008" i="12"/>
  <c r="Q1008" i="12"/>
  <c r="P1008" i="12"/>
  <c r="O1008" i="12"/>
  <c r="N1008" i="12"/>
  <c r="M1008" i="12"/>
  <c r="L1008" i="12"/>
  <c r="K1008" i="12"/>
  <c r="J1008" i="12"/>
  <c r="I1008" i="12"/>
  <c r="H1008" i="12"/>
  <c r="C1008" i="12"/>
  <c r="Z1007" i="12"/>
  <c r="AA1007" i="12" s="1"/>
  <c r="I1606" i="9"/>
  <c r="Y598" i="12" s="1"/>
  <c r="Y1007" i="12"/>
  <c r="X1007" i="12"/>
  <c r="G1007" i="12"/>
  <c r="W1007" i="12" s="1"/>
  <c r="F1007" i="12"/>
  <c r="V1007" i="12" s="1"/>
  <c r="E1007" i="12"/>
  <c r="U1007" i="12" s="1"/>
  <c r="D1007" i="12"/>
  <c r="T1007" i="12" s="1"/>
  <c r="P1007" i="12"/>
  <c r="Q786" i="6"/>
  <c r="Q1636" i="6"/>
  <c r="P786" i="6"/>
  <c r="P1636" i="6"/>
  <c r="N936" i="12" s="1"/>
  <c r="N844" i="12"/>
  <c r="K1007" i="12"/>
  <c r="J1007" i="12"/>
  <c r="I1007" i="12"/>
  <c r="H1007" i="12"/>
  <c r="C1007" i="12"/>
  <c r="Z1006" i="12"/>
  <c r="AA1006" i="12" s="1"/>
  <c r="I1319" i="9"/>
  <c r="Y1128" i="12" s="1"/>
  <c r="I1313" i="9"/>
  <c r="I1470" i="9"/>
  <c r="Y512" i="12" s="1"/>
  <c r="Y1006" i="12"/>
  <c r="X1006" i="12"/>
  <c r="G1006" i="12"/>
  <c r="W1006" i="12" s="1"/>
  <c r="F1006" i="12"/>
  <c r="V1006" i="12" s="1"/>
  <c r="E1006" i="12"/>
  <c r="U1006" i="12" s="1"/>
  <c r="D1006" i="12"/>
  <c r="T1006" i="12" s="1"/>
  <c r="Q1006" i="12"/>
  <c r="K1006" i="12"/>
  <c r="J1006" i="12"/>
  <c r="I1006" i="12"/>
  <c r="H1006" i="12"/>
  <c r="C1006" i="12"/>
  <c r="Z1005" i="12"/>
  <c r="AA1005" i="12" s="1"/>
  <c r="X1005" i="12"/>
  <c r="G1005" i="12"/>
  <c r="W1005" i="12" s="1"/>
  <c r="F1005" i="12"/>
  <c r="V1005" i="12" s="1"/>
  <c r="E1005" i="12"/>
  <c r="U1005" i="12" s="1"/>
  <c r="D1005" i="12"/>
  <c r="T1005" i="12" s="1"/>
  <c r="S1005" i="12"/>
  <c r="P1005" i="12"/>
  <c r="K1005" i="12"/>
  <c r="J1005" i="12"/>
  <c r="I1005" i="12"/>
  <c r="H1005" i="12"/>
  <c r="C1005" i="12"/>
  <c r="Z1004" i="12"/>
  <c r="AA1004" i="12" s="1"/>
  <c r="I337" i="9"/>
  <c r="X1004" i="12"/>
  <c r="G1004" i="12"/>
  <c r="W1004" i="12" s="1"/>
  <c r="F1004" i="12"/>
  <c r="V1004" i="12" s="1"/>
  <c r="E1004" i="12"/>
  <c r="U1004" i="12" s="1"/>
  <c r="D1004" i="12"/>
  <c r="T1004" i="12" s="1"/>
  <c r="K1004" i="12"/>
  <c r="J1004" i="12"/>
  <c r="I1004" i="12"/>
  <c r="H1004" i="12"/>
  <c r="C1004" i="12"/>
  <c r="Z1003" i="12"/>
  <c r="AA1003" i="12" s="1"/>
  <c r="I1535" i="9"/>
  <c r="Y1488" i="12" s="1"/>
  <c r="X1003" i="12"/>
  <c r="G1003" i="12"/>
  <c r="W1003" i="12" s="1"/>
  <c r="F1003" i="12"/>
  <c r="V1003" i="12" s="1"/>
  <c r="E1003" i="12"/>
  <c r="U1003" i="12" s="1"/>
  <c r="D1003" i="12"/>
  <c r="T1003" i="12" s="1"/>
  <c r="Q917" i="6"/>
  <c r="P917" i="6"/>
  <c r="M1003" i="12"/>
  <c r="K1003" i="12"/>
  <c r="J1003" i="12"/>
  <c r="I1003" i="12"/>
  <c r="H1003" i="12"/>
  <c r="C1003" i="12"/>
  <c r="Z1002" i="12"/>
  <c r="AA1002" i="12" s="1"/>
  <c r="I1382" i="9"/>
  <c r="I1445" i="9"/>
  <c r="Y1542" i="12" s="1"/>
  <c r="X1002" i="12"/>
  <c r="G1002" i="12"/>
  <c r="W1002" i="12" s="1"/>
  <c r="F1002" i="12"/>
  <c r="V1002" i="12" s="1"/>
  <c r="E1002" i="12"/>
  <c r="U1002" i="12" s="1"/>
  <c r="D1002" i="12"/>
  <c r="T1002" i="12" s="1"/>
  <c r="Q1508" i="6"/>
  <c r="O880" i="12" s="1"/>
  <c r="O432" i="12"/>
  <c r="P1508" i="6"/>
  <c r="M1002" i="12"/>
  <c r="K1002" i="12"/>
  <c r="J1002" i="12"/>
  <c r="I1002" i="12"/>
  <c r="H1002" i="12"/>
  <c r="C1002" i="12"/>
  <c r="Z1001" i="12"/>
  <c r="AA1001" i="12" s="1"/>
  <c r="I1371" i="9"/>
  <c r="Y437" i="12" s="1"/>
  <c r="X1001" i="12"/>
  <c r="G1001" i="12"/>
  <c r="W1001" i="12" s="1"/>
  <c r="F1001" i="12"/>
  <c r="V1001" i="12" s="1"/>
  <c r="E1001" i="12"/>
  <c r="U1001" i="12" s="1"/>
  <c r="D1001" i="12"/>
  <c r="T1001" i="12" s="1"/>
  <c r="M1001" i="12"/>
  <c r="K1001" i="12"/>
  <c r="J1001" i="12"/>
  <c r="I1001" i="12"/>
  <c r="H1001" i="12"/>
  <c r="C1001" i="12"/>
  <c r="Z1000" i="12"/>
  <c r="AA1000" i="12" s="1"/>
  <c r="I24" i="9"/>
  <c r="I1453" i="9"/>
  <c r="X836" i="12"/>
  <c r="X1000" i="12"/>
  <c r="G1000" i="12"/>
  <c r="W1000" i="12" s="1"/>
  <c r="F1000" i="12"/>
  <c r="V1000" i="12" s="1"/>
  <c r="E1000" i="12"/>
  <c r="U1000" i="12" s="1"/>
  <c r="D1000" i="12"/>
  <c r="T1000" i="12" s="1"/>
  <c r="Q580" i="6"/>
  <c r="O919" i="12" s="1"/>
  <c r="K1000" i="12"/>
  <c r="J1000" i="12"/>
  <c r="I1000" i="12"/>
  <c r="H1000" i="12"/>
  <c r="C1000" i="12"/>
  <c r="Z999" i="12"/>
  <c r="AA999" i="12" s="1"/>
  <c r="G999" i="12"/>
  <c r="W999" i="12" s="1"/>
  <c r="F999" i="12"/>
  <c r="V999" i="12" s="1"/>
  <c r="E999" i="12"/>
  <c r="U999" i="12" s="1"/>
  <c r="D999" i="12"/>
  <c r="T999" i="12" s="1"/>
  <c r="N999" i="12"/>
  <c r="K999" i="12"/>
  <c r="J999" i="12"/>
  <c r="I999" i="12"/>
  <c r="H999" i="12"/>
  <c r="C999" i="12"/>
  <c r="Z998" i="12"/>
  <c r="AA998" i="12" s="1"/>
  <c r="I1027" i="9"/>
  <c r="I1026" i="9"/>
  <c r="Y1619" i="12" s="1"/>
  <c r="X998" i="12"/>
  <c r="G998" i="12"/>
  <c r="W998" i="12" s="1"/>
  <c r="F998" i="12"/>
  <c r="V998" i="12" s="1"/>
  <c r="E998" i="12"/>
  <c r="U998" i="12" s="1"/>
  <c r="D998" i="12"/>
  <c r="T998" i="12" s="1"/>
  <c r="S998" i="12"/>
  <c r="Q998" i="12"/>
  <c r="M998" i="12"/>
  <c r="K998" i="12"/>
  <c r="J998" i="12"/>
  <c r="I998" i="12"/>
  <c r="H998" i="12"/>
  <c r="C998" i="12"/>
  <c r="Z997" i="12"/>
  <c r="AA997" i="12" s="1"/>
  <c r="I767" i="9"/>
  <c r="Y1315" i="12" s="1"/>
  <c r="I765" i="9"/>
  <c r="Y997" i="12"/>
  <c r="X997" i="12"/>
  <c r="G997" i="12"/>
  <c r="W997" i="12" s="1"/>
  <c r="F997" i="12"/>
  <c r="V997" i="12" s="1"/>
  <c r="E997" i="12"/>
  <c r="U997" i="12" s="1"/>
  <c r="D997" i="12"/>
  <c r="T997" i="12" s="1"/>
  <c r="K997" i="12"/>
  <c r="J997" i="12"/>
  <c r="I997" i="12"/>
  <c r="H997" i="12"/>
  <c r="C997" i="12"/>
  <c r="Z996" i="12"/>
  <c r="AA996" i="12" s="1"/>
  <c r="Y996" i="12"/>
  <c r="X996" i="12"/>
  <c r="G996" i="12"/>
  <c r="W996" i="12" s="1"/>
  <c r="F996" i="12"/>
  <c r="V996" i="12" s="1"/>
  <c r="E996" i="12"/>
  <c r="U996" i="12" s="1"/>
  <c r="D996" i="12"/>
  <c r="T996" i="12" s="1"/>
  <c r="N996" i="12"/>
  <c r="K996" i="12"/>
  <c r="J996" i="12"/>
  <c r="I996" i="12"/>
  <c r="H996" i="12"/>
  <c r="C996" i="12"/>
  <c r="Z995" i="12"/>
  <c r="AA995" i="12" s="1"/>
  <c r="I415" i="9"/>
  <c r="Y1131" i="12" s="1"/>
  <c r="X149" i="12"/>
  <c r="X995" i="12"/>
  <c r="G995" i="12"/>
  <c r="W995" i="12" s="1"/>
  <c r="F995" i="12"/>
  <c r="V995" i="12" s="1"/>
  <c r="E995" i="12"/>
  <c r="U995" i="12" s="1"/>
  <c r="D995" i="12"/>
  <c r="T995" i="12" s="1"/>
  <c r="K995" i="12"/>
  <c r="J995" i="12"/>
  <c r="I995" i="12"/>
  <c r="H995" i="12"/>
  <c r="C995" i="12"/>
  <c r="Z994" i="12"/>
  <c r="AA994" i="12" s="1"/>
  <c r="I1246" i="9"/>
  <c r="Y363" i="12" s="1"/>
  <c r="I1239" i="9"/>
  <c r="Y361" i="12" s="1"/>
  <c r="X994" i="12"/>
  <c r="G994" i="12"/>
  <c r="W994" i="12" s="1"/>
  <c r="F994" i="12"/>
  <c r="V994" i="12" s="1"/>
  <c r="E994" i="12"/>
  <c r="U994" i="12" s="1"/>
  <c r="D994" i="12"/>
  <c r="T994" i="12" s="1"/>
  <c r="Q1425" i="6"/>
  <c r="P1425" i="6"/>
  <c r="K994" i="12"/>
  <c r="J994" i="12"/>
  <c r="I994" i="12"/>
  <c r="H994" i="12"/>
  <c r="C994" i="12"/>
  <c r="Z993" i="12"/>
  <c r="AA993" i="12" s="1"/>
  <c r="I1463" i="9"/>
  <c r="X993" i="12"/>
  <c r="G993" i="12"/>
  <c r="W993" i="12" s="1"/>
  <c r="F993" i="12"/>
  <c r="V993" i="12" s="1"/>
  <c r="E993" i="12"/>
  <c r="U993" i="12" s="1"/>
  <c r="D993" i="12"/>
  <c r="T993" i="12" s="1"/>
  <c r="R993" i="12"/>
  <c r="P544" i="12"/>
  <c r="Q1549" i="6"/>
  <c r="O1221" i="12" s="1"/>
  <c r="P1549" i="6"/>
  <c r="K993" i="12"/>
  <c r="J993" i="12"/>
  <c r="I993" i="12"/>
  <c r="H993" i="12"/>
  <c r="C993" i="12"/>
  <c r="Z992" i="12"/>
  <c r="AA992" i="12" s="1"/>
  <c r="I1333" i="9"/>
  <c r="Y992" i="12"/>
  <c r="X818" i="12"/>
  <c r="X676" i="12"/>
  <c r="X992" i="12"/>
  <c r="G992" i="12"/>
  <c r="W992" i="12" s="1"/>
  <c r="F992" i="12"/>
  <c r="V992" i="12" s="1"/>
  <c r="E992" i="12"/>
  <c r="U992" i="12" s="1"/>
  <c r="D992" i="12"/>
  <c r="T992" i="12" s="1"/>
  <c r="K992" i="12"/>
  <c r="J992" i="12"/>
  <c r="I992" i="12"/>
  <c r="H992" i="12"/>
  <c r="C992" i="12"/>
  <c r="Z991" i="12"/>
  <c r="AA991" i="12" s="1"/>
  <c r="X991" i="12"/>
  <c r="G991" i="12"/>
  <c r="W991" i="12" s="1"/>
  <c r="F991" i="12"/>
  <c r="V991" i="12" s="1"/>
  <c r="E991" i="12"/>
  <c r="U991" i="12" s="1"/>
  <c r="D991" i="12"/>
  <c r="T991" i="12" s="1"/>
  <c r="K991" i="12"/>
  <c r="J991" i="12"/>
  <c r="I991" i="12"/>
  <c r="H991" i="12"/>
  <c r="C991" i="12"/>
  <c r="Z990" i="12"/>
  <c r="AA990" i="12" s="1"/>
  <c r="I606" i="9"/>
  <c r="Y738" i="12" s="1"/>
  <c r="Y990" i="12"/>
  <c r="X990" i="12"/>
  <c r="G990" i="12"/>
  <c r="W990" i="12" s="1"/>
  <c r="F990" i="12"/>
  <c r="V990" i="12" s="1"/>
  <c r="E990" i="12"/>
  <c r="U990" i="12" s="1"/>
  <c r="D990" i="12"/>
  <c r="T990" i="12" s="1"/>
  <c r="Q284" i="6"/>
  <c r="P284" i="6"/>
  <c r="M990" i="12"/>
  <c r="L990" i="12"/>
  <c r="K990" i="12"/>
  <c r="J990" i="12"/>
  <c r="I990" i="12"/>
  <c r="H990" i="12"/>
  <c r="C990" i="12"/>
  <c r="Z989" i="12"/>
  <c r="AA989" i="12" s="1"/>
  <c r="X989" i="12"/>
  <c r="G989" i="12"/>
  <c r="W989" i="12" s="1"/>
  <c r="F989" i="12"/>
  <c r="V989" i="12" s="1"/>
  <c r="E989" i="12"/>
  <c r="U989" i="12" s="1"/>
  <c r="D989" i="12"/>
  <c r="T989" i="12" s="1"/>
  <c r="R989" i="12"/>
  <c r="K989" i="12"/>
  <c r="J989" i="12"/>
  <c r="I989" i="12"/>
  <c r="H989" i="12"/>
  <c r="C989" i="12"/>
  <c r="Z988" i="12"/>
  <c r="AA988" i="12" s="1"/>
  <c r="I849" i="9"/>
  <c r="X613" i="12"/>
  <c r="X988" i="12"/>
  <c r="G988" i="12"/>
  <c r="W988" i="12" s="1"/>
  <c r="F988" i="12"/>
  <c r="V988" i="12" s="1"/>
  <c r="E988" i="12"/>
  <c r="U988" i="12" s="1"/>
  <c r="D988" i="12"/>
  <c r="T988" i="12" s="1"/>
  <c r="Q988" i="12"/>
  <c r="P988" i="12"/>
  <c r="Q1183" i="6"/>
  <c r="O327" i="12" s="1"/>
  <c r="Q900" i="6"/>
  <c r="P1183" i="6"/>
  <c r="P900" i="6"/>
  <c r="K988" i="12"/>
  <c r="J988" i="12"/>
  <c r="I988" i="12"/>
  <c r="H988" i="12"/>
  <c r="C988" i="12"/>
  <c r="Z987" i="12"/>
  <c r="AA987" i="12" s="1"/>
  <c r="I1464" i="9"/>
  <c r="I691" i="9"/>
  <c r="Y655" i="12" s="1"/>
  <c r="Y987" i="12"/>
  <c r="X987" i="12"/>
  <c r="G987" i="12"/>
  <c r="W987" i="12" s="1"/>
  <c r="F987" i="12"/>
  <c r="V987" i="12" s="1"/>
  <c r="E987" i="12"/>
  <c r="U987" i="12" s="1"/>
  <c r="D987" i="12"/>
  <c r="T987" i="12" s="1"/>
  <c r="Q1550" i="6"/>
  <c r="O987" i="12"/>
  <c r="P1550" i="6"/>
  <c r="N765" i="12" s="1"/>
  <c r="K987" i="12"/>
  <c r="J987" i="12"/>
  <c r="I987" i="12"/>
  <c r="H987" i="12"/>
  <c r="C987" i="12"/>
  <c r="Z986" i="12"/>
  <c r="AA986" i="12" s="1"/>
  <c r="X986" i="12"/>
  <c r="G986" i="12"/>
  <c r="W986" i="12" s="1"/>
  <c r="F986" i="12"/>
  <c r="V986" i="12" s="1"/>
  <c r="E986" i="12"/>
  <c r="U986" i="12" s="1"/>
  <c r="D986" i="12"/>
  <c r="T986" i="12" s="1"/>
  <c r="Q1485" i="6"/>
  <c r="O528" i="12" s="1"/>
  <c r="P1485" i="6"/>
  <c r="K986" i="12"/>
  <c r="J986" i="12"/>
  <c r="I986" i="12"/>
  <c r="H986" i="12"/>
  <c r="C986" i="12"/>
  <c r="Z985" i="12"/>
  <c r="AA985" i="12" s="1"/>
  <c r="I38" i="9"/>
  <c r="Y985" i="12" s="1"/>
  <c r="X985" i="12"/>
  <c r="G985" i="12"/>
  <c r="W985" i="12" s="1"/>
  <c r="F985" i="12"/>
  <c r="V985" i="12" s="1"/>
  <c r="E985" i="12"/>
  <c r="U985" i="12" s="1"/>
  <c r="D985" i="12"/>
  <c r="T985" i="12" s="1"/>
  <c r="P641" i="6"/>
  <c r="K985" i="12"/>
  <c r="J985" i="12"/>
  <c r="I985" i="12"/>
  <c r="H985" i="12"/>
  <c r="C985" i="12"/>
  <c r="Z984" i="12"/>
  <c r="AA984" i="12" s="1"/>
  <c r="I895" i="9"/>
  <c r="Y1335" i="12" s="1"/>
  <c r="X984" i="12"/>
  <c r="G984" i="12"/>
  <c r="W984" i="12" s="1"/>
  <c r="F984" i="12"/>
  <c r="V984" i="12" s="1"/>
  <c r="E984" i="12"/>
  <c r="U984" i="12" s="1"/>
  <c r="D984" i="12"/>
  <c r="T984" i="12" s="1"/>
  <c r="Q1215" i="6"/>
  <c r="P1215" i="6"/>
  <c r="M984" i="12"/>
  <c r="K984" i="12"/>
  <c r="J984" i="12"/>
  <c r="I984" i="12"/>
  <c r="H984" i="12"/>
  <c r="C984" i="12"/>
  <c r="Z983" i="12"/>
  <c r="AA983" i="12" s="1"/>
  <c r="X983" i="12"/>
  <c r="G983" i="12"/>
  <c r="W983" i="12" s="1"/>
  <c r="F983" i="12"/>
  <c r="V983" i="12" s="1"/>
  <c r="E983" i="12"/>
  <c r="U983" i="12" s="1"/>
  <c r="D983" i="12"/>
  <c r="T983" i="12" s="1"/>
  <c r="Q259" i="6"/>
  <c r="Q394" i="6"/>
  <c r="P259" i="6"/>
  <c r="N1150" i="12" s="1"/>
  <c r="K983" i="12"/>
  <c r="J983" i="12"/>
  <c r="I983" i="12"/>
  <c r="H983" i="12"/>
  <c r="C983" i="12"/>
  <c r="Z982" i="12"/>
  <c r="AA982" i="12" s="1"/>
  <c r="I1144" i="9"/>
  <c r="Y982" i="12" s="1"/>
  <c r="X982" i="12"/>
  <c r="G982" i="12"/>
  <c r="W982" i="12" s="1"/>
  <c r="F982" i="12"/>
  <c r="V982" i="12" s="1"/>
  <c r="E982" i="12"/>
  <c r="U982" i="12" s="1"/>
  <c r="D982" i="12"/>
  <c r="T982" i="12" s="1"/>
  <c r="P982" i="12"/>
  <c r="K982" i="12"/>
  <c r="J982" i="12"/>
  <c r="I982" i="12"/>
  <c r="H982" i="12"/>
  <c r="C982" i="12"/>
  <c r="Z981" i="12"/>
  <c r="AA981" i="12" s="1"/>
  <c r="I1335" i="9"/>
  <c r="Y981" i="12" s="1"/>
  <c r="X981" i="12"/>
  <c r="G981" i="12"/>
  <c r="W981" i="12" s="1"/>
  <c r="F981" i="12"/>
  <c r="V981" i="12" s="1"/>
  <c r="E981" i="12"/>
  <c r="U981" i="12" s="1"/>
  <c r="D981" i="12"/>
  <c r="T981" i="12" s="1"/>
  <c r="P981" i="12"/>
  <c r="P1056" i="6"/>
  <c r="N981" i="12"/>
  <c r="L981" i="12"/>
  <c r="K981" i="12"/>
  <c r="J981" i="12"/>
  <c r="I981" i="12"/>
  <c r="H981" i="12"/>
  <c r="C981" i="12"/>
  <c r="Z980" i="12"/>
  <c r="AA980" i="12" s="1"/>
  <c r="I1180" i="9"/>
  <c r="Y1633" i="12" s="1"/>
  <c r="Y902" i="12"/>
  <c r="I1175" i="9"/>
  <c r="Y980" i="12"/>
  <c r="X902" i="12"/>
  <c r="X980" i="12"/>
  <c r="G980" i="12"/>
  <c r="W980" i="12" s="1"/>
  <c r="F980" i="12"/>
  <c r="V980" i="12" s="1"/>
  <c r="E980" i="12"/>
  <c r="U980" i="12" s="1"/>
  <c r="D980" i="12"/>
  <c r="T980" i="12" s="1"/>
  <c r="P980" i="12"/>
  <c r="M980" i="12"/>
  <c r="L980" i="12"/>
  <c r="K980" i="12"/>
  <c r="J980" i="12"/>
  <c r="I980" i="12"/>
  <c r="H980" i="12"/>
  <c r="C980" i="12"/>
  <c r="Z979" i="12"/>
  <c r="AA979" i="12" s="1"/>
  <c r="I919" i="9"/>
  <c r="Y665" i="12" s="1"/>
  <c r="Y979" i="12"/>
  <c r="X979" i="12"/>
  <c r="G979" i="12"/>
  <c r="W979" i="12" s="1"/>
  <c r="F979" i="12"/>
  <c r="V979" i="12" s="1"/>
  <c r="U979" i="12"/>
  <c r="D979" i="12"/>
  <c r="T979" i="12" s="1"/>
  <c r="K979" i="12"/>
  <c r="J979" i="12"/>
  <c r="I979" i="12"/>
  <c r="H979" i="12"/>
  <c r="C979" i="12"/>
  <c r="Z978" i="12"/>
  <c r="AA978" i="12" s="1"/>
  <c r="I496" i="9"/>
  <c r="Y910" i="12" s="1"/>
  <c r="I503" i="9"/>
  <c r="I827" i="9"/>
  <c r="Y742" i="12" s="1"/>
  <c r="X832" i="12"/>
  <c r="X978" i="12"/>
  <c r="G978" i="12"/>
  <c r="W978" i="12" s="1"/>
  <c r="F978" i="12"/>
  <c r="V978" i="12" s="1"/>
  <c r="E978" i="12"/>
  <c r="U978" i="12" s="1"/>
  <c r="D978" i="12"/>
  <c r="T978" i="12" s="1"/>
  <c r="R190" i="12"/>
  <c r="L978" i="12"/>
  <c r="K978" i="12"/>
  <c r="J978" i="12"/>
  <c r="I978" i="12"/>
  <c r="H978" i="12"/>
  <c r="C978" i="12"/>
  <c r="Z977" i="12"/>
  <c r="AA977" i="12" s="1"/>
  <c r="I243" i="9"/>
  <c r="X977" i="12"/>
  <c r="G977" i="12"/>
  <c r="W977" i="12" s="1"/>
  <c r="F977" i="12"/>
  <c r="V977" i="12" s="1"/>
  <c r="E977" i="12"/>
  <c r="U977" i="12" s="1"/>
  <c r="D977" i="12"/>
  <c r="T977" i="12" s="1"/>
  <c r="P371" i="6"/>
  <c r="K977" i="12"/>
  <c r="J977" i="12"/>
  <c r="I977" i="12"/>
  <c r="H977" i="12"/>
  <c r="C977" i="12"/>
  <c r="Z976" i="12"/>
  <c r="AA976" i="12" s="1"/>
  <c r="Y976" i="12"/>
  <c r="X976" i="12"/>
  <c r="G976" i="12"/>
  <c r="W976" i="12" s="1"/>
  <c r="F976" i="12"/>
  <c r="V976" i="12" s="1"/>
  <c r="E976" i="12"/>
  <c r="U976" i="12" s="1"/>
  <c r="D976" i="12"/>
  <c r="T976" i="12" s="1"/>
  <c r="K976" i="12"/>
  <c r="J976" i="12"/>
  <c r="I976" i="12"/>
  <c r="H976" i="12"/>
  <c r="C976" i="12"/>
  <c r="Z975" i="12"/>
  <c r="AA975" i="12" s="1"/>
  <c r="I173" i="9"/>
  <c r="Y975" i="12" s="1"/>
  <c r="X975" i="12"/>
  <c r="G975" i="12"/>
  <c r="W975" i="12" s="1"/>
  <c r="F975" i="12"/>
  <c r="V975" i="12" s="1"/>
  <c r="E975" i="12"/>
  <c r="U975" i="12" s="1"/>
  <c r="D975" i="12"/>
  <c r="T975" i="12" s="1"/>
  <c r="K975" i="12"/>
  <c r="J975" i="12"/>
  <c r="I975" i="12"/>
  <c r="H975" i="12"/>
  <c r="C975" i="12"/>
  <c r="Z974" i="12"/>
  <c r="AA974" i="12" s="1"/>
  <c r="I469" i="9"/>
  <c r="Y766" i="12" s="1"/>
  <c r="Y974" i="12"/>
  <c r="X974" i="12"/>
  <c r="G974" i="12"/>
  <c r="W974" i="12" s="1"/>
  <c r="F974" i="12"/>
  <c r="V974" i="12" s="1"/>
  <c r="E974" i="12"/>
  <c r="U974" i="12" s="1"/>
  <c r="D974" i="12"/>
  <c r="T974" i="12" s="1"/>
  <c r="K974" i="12"/>
  <c r="J974" i="12"/>
  <c r="I974" i="12"/>
  <c r="H974" i="12"/>
  <c r="C974" i="12"/>
  <c r="Z973" i="12"/>
  <c r="AA973" i="12" s="1"/>
  <c r="I1632" i="9"/>
  <c r="I410" i="9"/>
  <c r="Y973" i="12"/>
  <c r="H1632" i="9"/>
  <c r="X973" i="12"/>
  <c r="G973" i="12"/>
  <c r="W973" i="12" s="1"/>
  <c r="F973" i="12"/>
  <c r="V973" i="12" s="1"/>
  <c r="E973" i="12"/>
  <c r="U973" i="12" s="1"/>
  <c r="D973" i="12"/>
  <c r="T973" i="12" s="1"/>
  <c r="S973" i="12"/>
  <c r="Q727" i="12"/>
  <c r="Q304" i="6"/>
  <c r="N1302" i="12"/>
  <c r="K973" i="12"/>
  <c r="J973" i="12"/>
  <c r="I973" i="12"/>
  <c r="H973" i="12"/>
  <c r="C973" i="12"/>
  <c r="Z972" i="12"/>
  <c r="AA972" i="12" s="1"/>
  <c r="I1341" i="9"/>
  <c r="Y904" i="12" s="1"/>
  <c r="X972" i="12"/>
  <c r="G972" i="12"/>
  <c r="W972" i="12" s="1"/>
  <c r="F972" i="12"/>
  <c r="V972" i="12" s="1"/>
  <c r="E972" i="12"/>
  <c r="U972" i="12" s="1"/>
  <c r="D972" i="12"/>
  <c r="T972" i="12" s="1"/>
  <c r="P499" i="12"/>
  <c r="P501" i="12"/>
  <c r="K972" i="12"/>
  <c r="J972" i="12"/>
  <c r="I972" i="12"/>
  <c r="H972" i="12"/>
  <c r="C972" i="12"/>
  <c r="Z971" i="12"/>
  <c r="AA971" i="12" s="1"/>
  <c r="I1161" i="9"/>
  <c r="I296" i="9"/>
  <c r="X971" i="12"/>
  <c r="G971" i="12"/>
  <c r="W971" i="12" s="1"/>
  <c r="F971" i="12"/>
  <c r="V971" i="12" s="1"/>
  <c r="E971" i="12"/>
  <c r="U971" i="12" s="1"/>
  <c r="D971" i="12"/>
  <c r="T971" i="12" s="1"/>
  <c r="K971" i="12"/>
  <c r="J971" i="12"/>
  <c r="I971" i="12"/>
  <c r="H971" i="12"/>
  <c r="C971" i="12"/>
  <c r="Z970" i="12"/>
  <c r="AA970" i="12" s="1"/>
  <c r="I519" i="9"/>
  <c r="Y1404" i="12" s="1"/>
  <c r="X970" i="12"/>
  <c r="G970" i="12"/>
  <c r="W970" i="12" s="1"/>
  <c r="F970" i="12"/>
  <c r="V970" i="12" s="1"/>
  <c r="E970" i="12"/>
  <c r="U970" i="12" s="1"/>
  <c r="D970" i="12"/>
  <c r="T970" i="12" s="1"/>
  <c r="S898" i="12"/>
  <c r="Q970" i="12"/>
  <c r="P970" i="12"/>
  <c r="K970" i="12"/>
  <c r="J970" i="12"/>
  <c r="I970" i="12"/>
  <c r="H970" i="12"/>
  <c r="C970" i="12"/>
  <c r="Z969" i="12"/>
  <c r="AA969" i="12" s="1"/>
  <c r="I920" i="9"/>
  <c r="Y969" i="12"/>
  <c r="X969" i="12"/>
  <c r="G969" i="12"/>
  <c r="W969" i="12" s="1"/>
  <c r="F969" i="12"/>
  <c r="V969" i="12" s="1"/>
  <c r="E969" i="12"/>
  <c r="U969" i="12" s="1"/>
  <c r="D969" i="12"/>
  <c r="T969" i="12" s="1"/>
  <c r="K969" i="12"/>
  <c r="J969" i="12"/>
  <c r="I969" i="12"/>
  <c r="H969" i="12"/>
  <c r="C969" i="12"/>
  <c r="Z968" i="12"/>
  <c r="AA968" i="12" s="1"/>
  <c r="I244" i="9"/>
  <c r="Y1091" i="12" s="1"/>
  <c r="X363" i="12"/>
  <c r="X968" i="12"/>
  <c r="G968" i="12"/>
  <c r="W968" i="12" s="1"/>
  <c r="F968" i="12"/>
  <c r="V968" i="12" s="1"/>
  <c r="E968" i="12"/>
  <c r="U968" i="12" s="1"/>
  <c r="D968" i="12"/>
  <c r="T968" i="12" s="1"/>
  <c r="M968" i="12"/>
  <c r="K968" i="12"/>
  <c r="J968" i="12"/>
  <c r="I968" i="12"/>
  <c r="H968" i="12"/>
  <c r="C968" i="12"/>
  <c r="Z967" i="12"/>
  <c r="AA967" i="12" s="1"/>
  <c r="Y967" i="12"/>
  <c r="X967" i="12"/>
  <c r="G967" i="12"/>
  <c r="W967" i="12" s="1"/>
  <c r="F967" i="12"/>
  <c r="V967" i="12" s="1"/>
  <c r="E967" i="12"/>
  <c r="U967" i="12" s="1"/>
  <c r="D967" i="12"/>
  <c r="T967" i="12" s="1"/>
  <c r="K967" i="12"/>
  <c r="J967" i="12"/>
  <c r="I967" i="12"/>
  <c r="H967" i="12"/>
  <c r="C967" i="12"/>
  <c r="Z966" i="12"/>
  <c r="AA966" i="12" s="1"/>
  <c r="I460" i="9"/>
  <c r="Y966" i="12" s="1"/>
  <c r="X966" i="12"/>
  <c r="G966" i="12"/>
  <c r="W966" i="12" s="1"/>
  <c r="F966" i="12"/>
  <c r="V966" i="12" s="1"/>
  <c r="E966" i="12"/>
  <c r="U966" i="12" s="1"/>
  <c r="D966" i="12"/>
  <c r="T966" i="12" s="1"/>
  <c r="Q180" i="6"/>
  <c r="O1522" i="12"/>
  <c r="P180" i="6"/>
  <c r="K966" i="12"/>
  <c r="J966" i="12"/>
  <c r="I966" i="12"/>
  <c r="H966" i="12"/>
  <c r="C966" i="12"/>
  <c r="Z965" i="12"/>
  <c r="AA965" i="12" s="1"/>
  <c r="I637" i="9"/>
  <c r="Y965" i="12"/>
  <c r="X920" i="12"/>
  <c r="X965" i="12"/>
  <c r="G965" i="12"/>
  <c r="W965" i="12" s="1"/>
  <c r="F965" i="12"/>
  <c r="V965" i="12" s="1"/>
  <c r="E965" i="12"/>
  <c r="U965" i="12" s="1"/>
  <c r="D965" i="12"/>
  <c r="T965" i="12" s="1"/>
  <c r="S251" i="12"/>
  <c r="Q251" i="12"/>
  <c r="Q254" i="12"/>
  <c r="M965" i="12"/>
  <c r="K965" i="12"/>
  <c r="J965" i="12"/>
  <c r="I965" i="12"/>
  <c r="H965" i="12"/>
  <c r="C965" i="12"/>
  <c r="Z964" i="12"/>
  <c r="AA964" i="12" s="1"/>
  <c r="I569" i="9"/>
  <c r="Y964" i="12" s="1"/>
  <c r="X964" i="12"/>
  <c r="G964" i="12"/>
  <c r="W964" i="12" s="1"/>
  <c r="F964" i="12"/>
  <c r="V964" i="12" s="1"/>
  <c r="E964" i="12"/>
  <c r="U964" i="12" s="1"/>
  <c r="D964" i="12"/>
  <c r="T964" i="12" s="1"/>
  <c r="P964" i="12"/>
  <c r="K964" i="12"/>
  <c r="J964" i="12"/>
  <c r="I964" i="12"/>
  <c r="H964" i="12"/>
  <c r="C964" i="12"/>
  <c r="Z963" i="12"/>
  <c r="AA963" i="12" s="1"/>
  <c r="I498" i="9"/>
  <c r="Y711" i="12" s="1"/>
  <c r="Y963" i="12"/>
  <c r="G963" i="12"/>
  <c r="W963" i="12" s="1"/>
  <c r="F963" i="12"/>
  <c r="V963" i="12" s="1"/>
  <c r="E963" i="12"/>
  <c r="U963" i="12" s="1"/>
  <c r="D963" i="12"/>
  <c r="T963" i="12" s="1"/>
  <c r="S963" i="12"/>
  <c r="K963" i="12"/>
  <c r="J963" i="12"/>
  <c r="I963" i="12"/>
  <c r="H963" i="12"/>
  <c r="C963" i="12"/>
  <c r="Z962" i="12"/>
  <c r="AA962" i="12" s="1"/>
  <c r="I42" i="9"/>
  <c r="Y962" i="12" s="1"/>
  <c r="X962" i="12"/>
  <c r="G962" i="12"/>
  <c r="W962" i="12" s="1"/>
  <c r="F962" i="12"/>
  <c r="V962" i="12" s="1"/>
  <c r="E962" i="12"/>
  <c r="U962" i="12" s="1"/>
  <c r="D962" i="12"/>
  <c r="T962" i="12" s="1"/>
  <c r="Q326" i="6"/>
  <c r="Q663" i="6"/>
  <c r="P96" i="6"/>
  <c r="N645" i="12" s="1"/>
  <c r="P326" i="6"/>
  <c r="N630" i="12" s="1"/>
  <c r="P663" i="6"/>
  <c r="N962" i="12"/>
  <c r="K962" i="12"/>
  <c r="J962" i="12"/>
  <c r="I962" i="12"/>
  <c r="H962" i="12"/>
  <c r="C962" i="12"/>
  <c r="Z961" i="12"/>
  <c r="AA961" i="12" s="1"/>
  <c r="G961" i="12"/>
  <c r="W961" i="12" s="1"/>
  <c r="F961" i="12"/>
  <c r="V961" i="12" s="1"/>
  <c r="E961" i="12"/>
  <c r="U961" i="12" s="1"/>
  <c r="D961" i="12"/>
  <c r="T961" i="12" s="1"/>
  <c r="P134" i="6"/>
  <c r="P415" i="6"/>
  <c r="N961" i="12"/>
  <c r="M961" i="12"/>
  <c r="K961" i="12"/>
  <c r="J961" i="12"/>
  <c r="I961" i="12"/>
  <c r="H961" i="12"/>
  <c r="C961" i="12"/>
  <c r="Z960" i="12"/>
  <c r="AA960" i="12" s="1"/>
  <c r="Y960" i="12"/>
  <c r="X960" i="12"/>
  <c r="G960" i="12"/>
  <c r="W960" i="12" s="1"/>
  <c r="F960" i="12"/>
  <c r="V960" i="12" s="1"/>
  <c r="E960" i="12"/>
  <c r="U960" i="12" s="1"/>
  <c r="D960" i="12"/>
  <c r="T960" i="12" s="1"/>
  <c r="S960" i="12"/>
  <c r="R960" i="12"/>
  <c r="Q960" i="12"/>
  <c r="P960" i="12"/>
  <c r="O960" i="12"/>
  <c r="N960" i="12"/>
  <c r="M960" i="12"/>
  <c r="L960" i="12"/>
  <c r="K960" i="12"/>
  <c r="J960" i="12"/>
  <c r="I960" i="12"/>
  <c r="H960" i="12"/>
  <c r="C960" i="12"/>
  <c r="Z959" i="12"/>
  <c r="AA959" i="12" s="1"/>
  <c r="I723" i="9"/>
  <c r="Y959" i="12"/>
  <c r="X959" i="12"/>
  <c r="G959" i="12"/>
  <c r="W959" i="12" s="1"/>
  <c r="F959" i="12"/>
  <c r="V959" i="12" s="1"/>
  <c r="E959" i="12"/>
  <c r="U959" i="12" s="1"/>
  <c r="D959" i="12"/>
  <c r="T959" i="12" s="1"/>
  <c r="R959" i="12"/>
  <c r="K959" i="12"/>
  <c r="J959" i="12"/>
  <c r="I959" i="12"/>
  <c r="H959" i="12"/>
  <c r="C959" i="12"/>
  <c r="Z958" i="12"/>
  <c r="AA958" i="12" s="1"/>
  <c r="I1238" i="9"/>
  <c r="Y360" i="12" s="1"/>
  <c r="X958" i="12"/>
  <c r="G958" i="12"/>
  <c r="W958" i="12" s="1"/>
  <c r="F958" i="12"/>
  <c r="V958" i="12" s="1"/>
  <c r="E958" i="12"/>
  <c r="U958" i="12" s="1"/>
  <c r="D958" i="12"/>
  <c r="T958" i="12" s="1"/>
  <c r="Q54" i="6"/>
  <c r="O958" i="12"/>
  <c r="P54" i="6"/>
  <c r="N733" i="12" s="1"/>
  <c r="K958" i="12"/>
  <c r="J958" i="12"/>
  <c r="I958" i="12"/>
  <c r="H958" i="12"/>
  <c r="C958" i="12"/>
  <c r="Z957" i="12"/>
  <c r="AA957" i="12" s="1"/>
  <c r="X957" i="12"/>
  <c r="G957" i="12"/>
  <c r="W957" i="12" s="1"/>
  <c r="F957" i="12"/>
  <c r="V957" i="12" s="1"/>
  <c r="E957" i="12"/>
  <c r="U957" i="12" s="1"/>
  <c r="D957" i="12"/>
  <c r="T957" i="12" s="1"/>
  <c r="K957" i="12"/>
  <c r="J957" i="12"/>
  <c r="I957" i="12"/>
  <c r="H957" i="12"/>
  <c r="C957" i="12"/>
  <c r="Z956" i="12"/>
  <c r="AA956" i="12" s="1"/>
  <c r="Y956" i="12"/>
  <c r="X956" i="12"/>
  <c r="G956" i="12"/>
  <c r="W956" i="12" s="1"/>
  <c r="F956" i="12"/>
  <c r="V956" i="12" s="1"/>
  <c r="E956" i="12"/>
  <c r="U956" i="12" s="1"/>
  <c r="D956" i="12"/>
  <c r="T956" i="12" s="1"/>
  <c r="K956" i="12"/>
  <c r="J956" i="12"/>
  <c r="I956" i="12"/>
  <c r="H956" i="12"/>
  <c r="C956" i="12"/>
  <c r="Z955" i="12"/>
  <c r="AA955" i="12" s="1"/>
  <c r="I684" i="9"/>
  <c r="Y1507" i="12" s="1"/>
  <c r="Y955" i="12"/>
  <c r="X955" i="12"/>
  <c r="G955" i="12"/>
  <c r="W955" i="12" s="1"/>
  <c r="F955" i="12"/>
  <c r="V955" i="12" s="1"/>
  <c r="E955" i="12"/>
  <c r="U955" i="12" s="1"/>
  <c r="D955" i="12"/>
  <c r="T955" i="12" s="1"/>
  <c r="P955" i="12"/>
  <c r="K955" i="12"/>
  <c r="J955" i="12"/>
  <c r="I955" i="12"/>
  <c r="H955" i="12"/>
  <c r="C955" i="12"/>
  <c r="Z954" i="12"/>
  <c r="AA954" i="12" s="1"/>
  <c r="Y954" i="12"/>
  <c r="X954" i="12"/>
  <c r="G954" i="12"/>
  <c r="W954" i="12" s="1"/>
  <c r="F954" i="12"/>
  <c r="V954" i="12" s="1"/>
  <c r="E954" i="12"/>
  <c r="U954" i="12" s="1"/>
  <c r="D954" i="12"/>
  <c r="T954" i="12" s="1"/>
  <c r="S954" i="12"/>
  <c r="N954" i="12"/>
  <c r="K954" i="12"/>
  <c r="J954" i="12"/>
  <c r="I954" i="12"/>
  <c r="H954" i="12"/>
  <c r="C954" i="12"/>
  <c r="Z953" i="12"/>
  <c r="AA953" i="12" s="1"/>
  <c r="I85" i="9"/>
  <c r="Y953" i="12"/>
  <c r="X770" i="12"/>
  <c r="X953" i="12"/>
  <c r="G953" i="12"/>
  <c r="W953" i="12" s="1"/>
  <c r="F953" i="12"/>
  <c r="V953" i="12" s="1"/>
  <c r="E953" i="12"/>
  <c r="U953" i="12" s="1"/>
  <c r="D953" i="12"/>
  <c r="T953" i="12" s="1"/>
  <c r="K953" i="12"/>
  <c r="J953" i="12"/>
  <c r="I953" i="12"/>
  <c r="H953" i="12"/>
  <c r="C953" i="12"/>
  <c r="Z952" i="12"/>
  <c r="AA952" i="12" s="1"/>
  <c r="I1433" i="9"/>
  <c r="Y952" i="12"/>
  <c r="X952" i="12"/>
  <c r="G952" i="12"/>
  <c r="W952" i="12" s="1"/>
  <c r="F952" i="12"/>
  <c r="V952" i="12" s="1"/>
  <c r="E952" i="12"/>
  <c r="U952" i="12" s="1"/>
  <c r="D952" i="12"/>
  <c r="T952" i="12" s="1"/>
  <c r="K952" i="12"/>
  <c r="J952" i="12"/>
  <c r="I952" i="12"/>
  <c r="H952" i="12"/>
  <c r="C952" i="12"/>
  <c r="Z951" i="12"/>
  <c r="AA951" i="12" s="1"/>
  <c r="I1669" i="9"/>
  <c r="Y951" i="12"/>
  <c r="H1669" i="9"/>
  <c r="X951" i="12"/>
  <c r="G951" i="12"/>
  <c r="W951" i="12" s="1"/>
  <c r="F951" i="12"/>
  <c r="V951" i="12" s="1"/>
  <c r="E951" i="12"/>
  <c r="U951" i="12" s="1"/>
  <c r="D951" i="12"/>
  <c r="T951" i="12" s="1"/>
  <c r="Q601" i="12"/>
  <c r="Q1665" i="6"/>
  <c r="P249" i="6"/>
  <c r="N968" i="12" s="1"/>
  <c r="P1665" i="6"/>
  <c r="K951" i="12"/>
  <c r="J951" i="12"/>
  <c r="I951" i="12"/>
  <c r="H951" i="12"/>
  <c r="C951" i="12"/>
  <c r="Z950" i="12"/>
  <c r="AA950" i="12" s="1"/>
  <c r="I923" i="9"/>
  <c r="I245" i="9"/>
  <c r="X950" i="12"/>
  <c r="G950" i="12"/>
  <c r="W950" i="12" s="1"/>
  <c r="F950" i="12"/>
  <c r="V950" i="12" s="1"/>
  <c r="E950" i="12"/>
  <c r="U950" i="12" s="1"/>
  <c r="D950" i="12"/>
  <c r="T950" i="12" s="1"/>
  <c r="R950" i="12"/>
  <c r="Q1230" i="6"/>
  <c r="O126" i="12"/>
  <c r="P1230" i="6"/>
  <c r="N1028" i="12" s="1"/>
  <c r="K950" i="12"/>
  <c r="J950" i="12"/>
  <c r="I950" i="12"/>
  <c r="H950" i="12"/>
  <c r="C950" i="12"/>
  <c r="Z949" i="12"/>
  <c r="AA949" i="12" s="1"/>
  <c r="I1104" i="9"/>
  <c r="Y269" i="12" s="1"/>
  <c r="X949" i="12"/>
  <c r="G949" i="12"/>
  <c r="W949" i="12" s="1"/>
  <c r="F949" i="12"/>
  <c r="V949" i="12" s="1"/>
  <c r="E949" i="12"/>
  <c r="U949" i="12" s="1"/>
  <c r="D949" i="12"/>
  <c r="T949" i="12" s="1"/>
  <c r="K949" i="12"/>
  <c r="J949" i="12"/>
  <c r="I949" i="12"/>
  <c r="H949" i="12"/>
  <c r="C949" i="12"/>
  <c r="Z948" i="12"/>
  <c r="AA948" i="12" s="1"/>
  <c r="I661" i="9"/>
  <c r="X948" i="12"/>
  <c r="G948" i="12"/>
  <c r="W948" i="12" s="1"/>
  <c r="F948" i="12"/>
  <c r="V948" i="12" s="1"/>
  <c r="E948" i="12"/>
  <c r="U948" i="12" s="1"/>
  <c r="D948" i="12"/>
  <c r="T948" i="12" s="1"/>
  <c r="K948" i="12"/>
  <c r="J948" i="12"/>
  <c r="I948" i="12"/>
  <c r="H948" i="12"/>
  <c r="C948" i="12"/>
  <c r="Z947" i="12"/>
  <c r="AA947" i="12" s="1"/>
  <c r="I913" i="9"/>
  <c r="Y947" i="12"/>
  <c r="X947" i="12"/>
  <c r="G947" i="12"/>
  <c r="W947" i="12" s="1"/>
  <c r="F947" i="12"/>
  <c r="V947" i="12" s="1"/>
  <c r="E947" i="12"/>
  <c r="U947" i="12" s="1"/>
  <c r="D947" i="12"/>
  <c r="T947" i="12" s="1"/>
  <c r="Q947" i="12"/>
  <c r="K947" i="12"/>
  <c r="J947" i="12"/>
  <c r="I947" i="12"/>
  <c r="H947" i="12"/>
  <c r="C947" i="12"/>
  <c r="Z946" i="12"/>
  <c r="AA946" i="12" s="1"/>
  <c r="I1233" i="9"/>
  <c r="Y946" i="12" s="1"/>
  <c r="X946" i="12"/>
  <c r="G946" i="12"/>
  <c r="W946" i="12" s="1"/>
  <c r="F946" i="12"/>
  <c r="V946" i="12" s="1"/>
  <c r="E946" i="12"/>
  <c r="U946" i="12" s="1"/>
  <c r="D946" i="12"/>
  <c r="T946" i="12" s="1"/>
  <c r="K946" i="12"/>
  <c r="J946" i="12"/>
  <c r="I946" i="12"/>
  <c r="H946" i="12"/>
  <c r="C946" i="12"/>
  <c r="Z945" i="12"/>
  <c r="AA945" i="12" s="1"/>
  <c r="Y945" i="12"/>
  <c r="X945" i="12"/>
  <c r="G945" i="12"/>
  <c r="W945" i="12" s="1"/>
  <c r="F945" i="12"/>
  <c r="V945" i="12" s="1"/>
  <c r="E945" i="12"/>
  <c r="U945" i="12" s="1"/>
  <c r="D945" i="12"/>
  <c r="T945" i="12" s="1"/>
  <c r="K945" i="12"/>
  <c r="J945" i="12"/>
  <c r="I945" i="12"/>
  <c r="H945" i="12"/>
  <c r="C945" i="12"/>
  <c r="Z944" i="12"/>
  <c r="AA944" i="12" s="1"/>
  <c r="Y944" i="12"/>
  <c r="X944" i="12"/>
  <c r="G944" i="12"/>
  <c r="W944" i="12" s="1"/>
  <c r="F944" i="12"/>
  <c r="V944" i="12" s="1"/>
  <c r="E944" i="12"/>
  <c r="U944" i="12" s="1"/>
  <c r="D944" i="12"/>
  <c r="T944" i="12" s="1"/>
  <c r="K944" i="12"/>
  <c r="J944" i="12"/>
  <c r="I944" i="12"/>
  <c r="H944" i="12"/>
  <c r="C944" i="12"/>
  <c r="Z943" i="12"/>
  <c r="AA943" i="12" s="1"/>
  <c r="I1508" i="9"/>
  <c r="X943" i="12"/>
  <c r="G943" i="12"/>
  <c r="W943" i="12" s="1"/>
  <c r="F943" i="12"/>
  <c r="V943" i="12" s="1"/>
  <c r="E943" i="12"/>
  <c r="U943" i="12" s="1"/>
  <c r="D943" i="12"/>
  <c r="T943" i="12" s="1"/>
  <c r="K943" i="12"/>
  <c r="J943" i="12"/>
  <c r="I943" i="12"/>
  <c r="H943" i="12"/>
  <c r="C943" i="12"/>
  <c r="Z942" i="12"/>
  <c r="AA942" i="12" s="1"/>
  <c r="I769" i="9"/>
  <c r="X942" i="12"/>
  <c r="G942" i="12"/>
  <c r="W942" i="12" s="1"/>
  <c r="F942" i="12"/>
  <c r="V942" i="12" s="1"/>
  <c r="E942" i="12"/>
  <c r="U942" i="12" s="1"/>
  <c r="D942" i="12"/>
  <c r="T942" i="12" s="1"/>
  <c r="K942" i="12"/>
  <c r="J942" i="12"/>
  <c r="I942" i="12"/>
  <c r="H942" i="12"/>
  <c r="C942" i="12"/>
  <c r="Z941" i="12"/>
  <c r="AA941" i="12" s="1"/>
  <c r="I978" i="9"/>
  <c r="Y169" i="12" s="1"/>
  <c r="I977" i="9"/>
  <c r="I1294" i="9"/>
  <c r="X941" i="12"/>
  <c r="G941" i="12"/>
  <c r="W941" i="12" s="1"/>
  <c r="F941" i="12"/>
  <c r="V941" i="12" s="1"/>
  <c r="E941" i="12"/>
  <c r="U941" i="12" s="1"/>
  <c r="D941" i="12"/>
  <c r="T941" i="12" s="1"/>
  <c r="K941" i="12"/>
  <c r="J941" i="12"/>
  <c r="I941" i="12"/>
  <c r="H941" i="12"/>
  <c r="C941" i="12"/>
  <c r="Z940" i="12"/>
  <c r="AA940" i="12" s="1"/>
  <c r="Y940" i="12"/>
  <c r="X940" i="12"/>
  <c r="G940" i="12"/>
  <c r="W940" i="12" s="1"/>
  <c r="F940" i="12"/>
  <c r="V940" i="12" s="1"/>
  <c r="E940" i="12"/>
  <c r="U940" i="12" s="1"/>
  <c r="D940" i="12"/>
  <c r="T940" i="12" s="1"/>
  <c r="Q154" i="6"/>
  <c r="O1251" i="12" s="1"/>
  <c r="P154" i="6"/>
  <c r="N1086" i="12"/>
  <c r="L940" i="12"/>
  <c r="K940" i="12"/>
  <c r="J940" i="12"/>
  <c r="I940" i="12"/>
  <c r="H940" i="12"/>
  <c r="C940" i="12"/>
  <c r="Z939" i="12"/>
  <c r="AA939" i="12" s="1"/>
  <c r="I1619" i="9"/>
  <c r="Y1176" i="12" s="1"/>
  <c r="Y939" i="12"/>
  <c r="X939" i="12"/>
  <c r="G939" i="12"/>
  <c r="W939" i="12" s="1"/>
  <c r="F939" i="12"/>
  <c r="V939" i="12" s="1"/>
  <c r="E939" i="12"/>
  <c r="U939" i="12" s="1"/>
  <c r="D939" i="12"/>
  <c r="T939" i="12" s="1"/>
  <c r="Q751" i="6"/>
  <c r="P751" i="6"/>
  <c r="K939" i="12"/>
  <c r="J939" i="12"/>
  <c r="I939" i="12"/>
  <c r="H939" i="12"/>
  <c r="C939" i="12"/>
  <c r="Z938" i="12"/>
  <c r="AA938" i="12" s="1"/>
  <c r="I284" i="9"/>
  <c r="X938" i="12"/>
  <c r="G938" i="12"/>
  <c r="W938" i="12" s="1"/>
  <c r="F938" i="12"/>
  <c r="V938" i="12" s="1"/>
  <c r="E938" i="12"/>
  <c r="U938" i="12" s="1"/>
  <c r="D938" i="12"/>
  <c r="T938" i="12" s="1"/>
  <c r="K938" i="12"/>
  <c r="J938" i="12"/>
  <c r="I938" i="12"/>
  <c r="H938" i="12"/>
  <c r="C938" i="12"/>
  <c r="Z937" i="12"/>
  <c r="AA937" i="12" s="1"/>
  <c r="G937" i="12"/>
  <c r="W937" i="12" s="1"/>
  <c r="F937" i="12"/>
  <c r="V937" i="12" s="1"/>
  <c r="E937" i="12"/>
  <c r="U937" i="12" s="1"/>
  <c r="D937" i="12"/>
  <c r="T937" i="12" s="1"/>
  <c r="K937" i="12"/>
  <c r="J937" i="12"/>
  <c r="I937" i="12"/>
  <c r="H937" i="12"/>
  <c r="C937" i="12"/>
  <c r="Z936" i="12"/>
  <c r="AA936" i="12" s="1"/>
  <c r="I1666" i="9"/>
  <c r="I1654" i="9"/>
  <c r="H1666" i="9"/>
  <c r="H1654" i="9"/>
  <c r="X936" i="12"/>
  <c r="G936" i="12"/>
  <c r="W936" i="12" s="1"/>
  <c r="F936" i="12"/>
  <c r="V936" i="12" s="1"/>
  <c r="E936" i="12"/>
  <c r="U936" i="12" s="1"/>
  <c r="D936" i="12"/>
  <c r="T936" i="12" s="1"/>
  <c r="S602" i="12"/>
  <c r="R602" i="12"/>
  <c r="Q936" i="12"/>
  <c r="P936" i="12"/>
  <c r="K936" i="12"/>
  <c r="J936" i="12"/>
  <c r="I936" i="12"/>
  <c r="H936" i="12"/>
  <c r="C936" i="12"/>
  <c r="Z935" i="12"/>
  <c r="AA935" i="12" s="1"/>
  <c r="I1469" i="9"/>
  <c r="I1460" i="9"/>
  <c r="Y1297" i="12" s="1"/>
  <c r="X935" i="12"/>
  <c r="G935" i="12"/>
  <c r="W935" i="12" s="1"/>
  <c r="F935" i="12"/>
  <c r="V935" i="12" s="1"/>
  <c r="E935" i="12"/>
  <c r="U935" i="12" s="1"/>
  <c r="D935" i="12"/>
  <c r="T935" i="12" s="1"/>
  <c r="P394" i="6"/>
  <c r="K935" i="12"/>
  <c r="J935" i="12"/>
  <c r="I935" i="12"/>
  <c r="H935" i="12"/>
  <c r="C935" i="12"/>
  <c r="Z934" i="12"/>
  <c r="AA934" i="12" s="1"/>
  <c r="I146" i="9"/>
  <c r="X934" i="12"/>
  <c r="G934" i="12"/>
  <c r="W934" i="12" s="1"/>
  <c r="F934" i="12"/>
  <c r="V934" i="12" s="1"/>
  <c r="E934" i="12"/>
  <c r="U934" i="12" s="1"/>
  <c r="D934" i="12"/>
  <c r="T934" i="12" s="1"/>
  <c r="S934" i="12"/>
  <c r="K934" i="12"/>
  <c r="J934" i="12"/>
  <c r="I934" i="12"/>
  <c r="H934" i="12"/>
  <c r="C934" i="12"/>
  <c r="Z933" i="12"/>
  <c r="AA933" i="12" s="1"/>
  <c r="Y933" i="12"/>
  <c r="X933" i="12"/>
  <c r="G933" i="12"/>
  <c r="W933" i="12" s="1"/>
  <c r="F933" i="12"/>
  <c r="V933" i="12" s="1"/>
  <c r="E933" i="12"/>
  <c r="U933" i="12" s="1"/>
  <c r="D933" i="12"/>
  <c r="T933" i="12" s="1"/>
  <c r="L933" i="12"/>
  <c r="K933" i="12"/>
  <c r="J933" i="12"/>
  <c r="I933" i="12"/>
  <c r="H933" i="12"/>
  <c r="C933" i="12"/>
  <c r="Z932" i="12"/>
  <c r="AA932" i="12" s="1"/>
  <c r="I1229" i="9"/>
  <c r="Y1028" i="12" s="1"/>
  <c r="X932" i="12"/>
  <c r="G932" i="12"/>
  <c r="W932" i="12" s="1"/>
  <c r="F932" i="12"/>
  <c r="V932" i="12" s="1"/>
  <c r="E932" i="12"/>
  <c r="U932" i="12" s="1"/>
  <c r="D932" i="12"/>
  <c r="T932" i="12" s="1"/>
  <c r="S708" i="12"/>
  <c r="R932" i="12"/>
  <c r="K932" i="12"/>
  <c r="J932" i="12"/>
  <c r="I932" i="12"/>
  <c r="H932" i="12"/>
  <c r="C932" i="12"/>
  <c r="Z931" i="12"/>
  <c r="AA931" i="12" s="1"/>
  <c r="I1396" i="9"/>
  <c r="X931" i="12"/>
  <c r="G931" i="12"/>
  <c r="W931" i="12" s="1"/>
  <c r="F931" i="12"/>
  <c r="V931" i="12" s="1"/>
  <c r="E931" i="12"/>
  <c r="U931" i="12" s="1"/>
  <c r="D931" i="12"/>
  <c r="T931" i="12" s="1"/>
  <c r="O931" i="12"/>
  <c r="K931" i="12"/>
  <c r="J931" i="12"/>
  <c r="I931" i="12"/>
  <c r="H931" i="12"/>
  <c r="C931" i="12"/>
  <c r="Z930" i="12"/>
  <c r="AA930" i="12" s="1"/>
  <c r="I289" i="9"/>
  <c r="Y938" i="12" s="1"/>
  <c r="Y930" i="12"/>
  <c r="X930" i="12"/>
  <c r="G930" i="12"/>
  <c r="W930" i="12" s="1"/>
  <c r="F930" i="12"/>
  <c r="V930" i="12" s="1"/>
  <c r="E930" i="12"/>
  <c r="U930" i="12" s="1"/>
  <c r="D930" i="12"/>
  <c r="T930" i="12" s="1"/>
  <c r="M930" i="12"/>
  <c r="L930" i="12"/>
  <c r="K930" i="12"/>
  <c r="J930" i="12"/>
  <c r="I930" i="12"/>
  <c r="H930" i="12"/>
  <c r="C930" i="12"/>
  <c r="Z929" i="12"/>
  <c r="AA929" i="12" s="1"/>
  <c r="I1199" i="9"/>
  <c r="Y335" i="12" s="1"/>
  <c r="Y929" i="12"/>
  <c r="X929" i="12"/>
  <c r="G929" i="12"/>
  <c r="W929" i="12" s="1"/>
  <c r="F929" i="12"/>
  <c r="V929" i="12" s="1"/>
  <c r="E929" i="12"/>
  <c r="U929" i="12" s="1"/>
  <c r="D929" i="12"/>
  <c r="T929" i="12" s="1"/>
  <c r="S929" i="12"/>
  <c r="K929" i="12"/>
  <c r="J929" i="12"/>
  <c r="I929" i="12"/>
  <c r="H929" i="12"/>
  <c r="C929" i="12"/>
  <c r="Z928" i="12"/>
  <c r="AA928" i="12" s="1"/>
  <c r="I998" i="9"/>
  <c r="X928" i="12"/>
  <c r="G928" i="12"/>
  <c r="W928" i="12" s="1"/>
  <c r="F928" i="12"/>
  <c r="V928" i="12" s="1"/>
  <c r="E928" i="12"/>
  <c r="U928" i="12" s="1"/>
  <c r="D928" i="12"/>
  <c r="T928" i="12" s="1"/>
  <c r="Q914" i="12"/>
  <c r="Q928" i="12"/>
  <c r="P1276" i="6"/>
  <c r="N928" i="12"/>
  <c r="K928" i="12"/>
  <c r="J928" i="12"/>
  <c r="I928" i="12"/>
  <c r="H928" i="12"/>
  <c r="C928" i="12"/>
  <c r="Z927" i="12"/>
  <c r="AA927" i="12" s="1"/>
  <c r="I1146" i="9"/>
  <c r="X927" i="12"/>
  <c r="G927" i="12"/>
  <c r="W927" i="12" s="1"/>
  <c r="F927" i="12"/>
  <c r="V927" i="12" s="1"/>
  <c r="E927" i="12"/>
  <c r="U927" i="12" s="1"/>
  <c r="D927" i="12"/>
  <c r="T927" i="12" s="1"/>
  <c r="Q1463" i="12"/>
  <c r="P1602" i="6"/>
  <c r="K927" i="12"/>
  <c r="J927" i="12"/>
  <c r="I927" i="12"/>
  <c r="H927" i="12"/>
  <c r="C927" i="12"/>
  <c r="Z926" i="12"/>
  <c r="AA926" i="12" s="1"/>
  <c r="I1296" i="9"/>
  <c r="Y389" i="12" s="1"/>
  <c r="Y926" i="12"/>
  <c r="X926" i="12"/>
  <c r="G926" i="12"/>
  <c r="W926" i="12" s="1"/>
  <c r="F926" i="12"/>
  <c r="V926" i="12" s="1"/>
  <c r="E926" i="12"/>
  <c r="U926" i="12" s="1"/>
  <c r="D926" i="12"/>
  <c r="T926" i="12" s="1"/>
  <c r="R836" i="12"/>
  <c r="K926" i="12"/>
  <c r="J926" i="12"/>
  <c r="I926" i="12"/>
  <c r="H926" i="12"/>
  <c r="C926" i="12"/>
  <c r="Z925" i="12"/>
  <c r="AA925" i="12" s="1"/>
  <c r="Y925" i="12"/>
  <c r="X925" i="12"/>
  <c r="G925" i="12"/>
  <c r="W925" i="12" s="1"/>
  <c r="F925" i="12"/>
  <c r="V925" i="12" s="1"/>
  <c r="E925" i="12"/>
  <c r="U925" i="12" s="1"/>
  <c r="D925" i="12"/>
  <c r="T925" i="12" s="1"/>
  <c r="S925" i="12"/>
  <c r="R925" i="12"/>
  <c r="Q925" i="12"/>
  <c r="P925" i="12"/>
  <c r="O925" i="12"/>
  <c r="N925" i="12"/>
  <c r="M925" i="12"/>
  <c r="L925" i="12"/>
  <c r="K925" i="12"/>
  <c r="J925" i="12"/>
  <c r="I925" i="12"/>
  <c r="H925" i="12"/>
  <c r="C925" i="12"/>
  <c r="Z924" i="12"/>
  <c r="AA924" i="12" s="1"/>
  <c r="I137" i="9"/>
  <c r="Y924" i="12"/>
  <c r="X924" i="12"/>
  <c r="G924" i="12"/>
  <c r="W924" i="12" s="1"/>
  <c r="F924" i="12"/>
  <c r="V924" i="12" s="1"/>
  <c r="E924" i="12"/>
  <c r="U924" i="12" s="1"/>
  <c r="D924" i="12"/>
  <c r="T924" i="12" s="1"/>
  <c r="Q1051" i="6"/>
  <c r="P1051" i="6"/>
  <c r="N234" i="12" s="1"/>
  <c r="N186" i="12"/>
  <c r="N924" i="12"/>
  <c r="K924" i="12"/>
  <c r="J924" i="12"/>
  <c r="I924" i="12"/>
  <c r="H924" i="12"/>
  <c r="C924" i="12"/>
  <c r="Z923" i="12"/>
  <c r="AA923" i="12" s="1"/>
  <c r="Y923" i="12"/>
  <c r="G923" i="12"/>
  <c r="W923" i="12" s="1"/>
  <c r="F923" i="12"/>
  <c r="V923" i="12" s="1"/>
  <c r="E923" i="12"/>
  <c r="U923" i="12" s="1"/>
  <c r="D923" i="12"/>
  <c r="T923" i="12" s="1"/>
  <c r="S518" i="12"/>
  <c r="M923" i="12"/>
  <c r="K923" i="12"/>
  <c r="J923" i="12"/>
  <c r="I923" i="12"/>
  <c r="H923" i="12"/>
  <c r="C923" i="12"/>
  <c r="Z922" i="12"/>
  <c r="AA922" i="12" s="1"/>
  <c r="X922" i="12"/>
  <c r="G922" i="12"/>
  <c r="W922" i="12" s="1"/>
  <c r="F922" i="12"/>
  <c r="V922" i="12" s="1"/>
  <c r="E922" i="12"/>
  <c r="U922" i="12" s="1"/>
  <c r="D922" i="12"/>
  <c r="T922" i="12" s="1"/>
  <c r="O922" i="12"/>
  <c r="M922" i="12"/>
  <c r="K922" i="12"/>
  <c r="J922" i="12"/>
  <c r="I922" i="12"/>
  <c r="H922" i="12"/>
  <c r="C922" i="12"/>
  <c r="Z921" i="12"/>
  <c r="AA921" i="12" s="1"/>
  <c r="I263" i="9"/>
  <c r="Y715" i="12" s="1"/>
  <c r="I57" i="9"/>
  <c r="X921" i="12"/>
  <c r="G921" i="12"/>
  <c r="W921" i="12" s="1"/>
  <c r="F921" i="12"/>
  <c r="V921" i="12" s="1"/>
  <c r="E921" i="12"/>
  <c r="U921" i="12" s="1"/>
  <c r="D921" i="12"/>
  <c r="T921" i="12" s="1"/>
  <c r="O921" i="12"/>
  <c r="N921" i="12"/>
  <c r="L921" i="12"/>
  <c r="K921" i="12"/>
  <c r="J921" i="12"/>
  <c r="I921" i="12"/>
  <c r="H921" i="12"/>
  <c r="C921" i="12"/>
  <c r="Z920" i="12"/>
  <c r="AA920" i="12" s="1"/>
  <c r="I1195" i="9"/>
  <c r="I1190" i="9"/>
  <c r="Y920" i="12"/>
  <c r="G920" i="12"/>
  <c r="W920" i="12" s="1"/>
  <c r="F920" i="12"/>
  <c r="V920" i="12" s="1"/>
  <c r="E920" i="12"/>
  <c r="U920" i="12" s="1"/>
  <c r="D920" i="12"/>
  <c r="T920" i="12" s="1"/>
  <c r="R1515" i="12"/>
  <c r="R920" i="12"/>
  <c r="P450" i="12"/>
  <c r="P1395" i="6"/>
  <c r="M920" i="12"/>
  <c r="K920" i="12"/>
  <c r="J920" i="12"/>
  <c r="I920" i="12"/>
  <c r="H920" i="12"/>
  <c r="C920" i="12"/>
  <c r="Z919" i="12"/>
  <c r="AA919" i="12" s="1"/>
  <c r="I924" i="9"/>
  <c r="Y1162" i="12" s="1"/>
  <c r="I574" i="9"/>
  <c r="Y919" i="12" s="1"/>
  <c r="X919" i="12"/>
  <c r="G919" i="12"/>
  <c r="W919" i="12" s="1"/>
  <c r="F919" i="12"/>
  <c r="V919" i="12" s="1"/>
  <c r="E919" i="12"/>
  <c r="U919" i="12" s="1"/>
  <c r="D919" i="12"/>
  <c r="T919" i="12" s="1"/>
  <c r="K919" i="12"/>
  <c r="J919" i="12"/>
  <c r="I919" i="12"/>
  <c r="H919" i="12"/>
  <c r="C919" i="12"/>
  <c r="Z918" i="12"/>
  <c r="AA918" i="12" s="1"/>
  <c r="Y918" i="12"/>
  <c r="X918" i="12"/>
  <c r="G918" i="12"/>
  <c r="W918" i="12" s="1"/>
  <c r="F918" i="12"/>
  <c r="V918" i="12" s="1"/>
  <c r="E918" i="12"/>
  <c r="U918" i="12" s="1"/>
  <c r="D918" i="12"/>
  <c r="T918" i="12" s="1"/>
  <c r="R918" i="12"/>
  <c r="N918" i="12"/>
  <c r="K918" i="12"/>
  <c r="J918" i="12"/>
  <c r="I918" i="12"/>
  <c r="H918" i="12"/>
  <c r="C918" i="12"/>
  <c r="Z917" i="12"/>
  <c r="AA917" i="12" s="1"/>
  <c r="X917" i="12"/>
  <c r="G917" i="12"/>
  <c r="W917" i="12" s="1"/>
  <c r="F917" i="12"/>
  <c r="V917" i="12" s="1"/>
  <c r="E917" i="12"/>
  <c r="U917" i="12" s="1"/>
  <c r="D917" i="12"/>
  <c r="T917" i="12" s="1"/>
  <c r="P917" i="12"/>
  <c r="K917" i="12"/>
  <c r="J917" i="12"/>
  <c r="I917" i="12"/>
  <c r="H917" i="12"/>
  <c r="C917" i="12"/>
  <c r="Z916" i="12"/>
  <c r="AA916" i="12" s="1"/>
  <c r="I1057" i="9"/>
  <c r="Y1052" i="12" s="1"/>
  <c r="I1054" i="9"/>
  <c r="I579" i="9"/>
  <c r="Y1317" i="12" s="1"/>
  <c r="X916" i="12"/>
  <c r="G916" i="12"/>
  <c r="W916" i="12" s="1"/>
  <c r="F916" i="12"/>
  <c r="V916" i="12" s="1"/>
  <c r="E916" i="12"/>
  <c r="U916" i="12" s="1"/>
  <c r="D916" i="12"/>
  <c r="T916" i="12" s="1"/>
  <c r="S916" i="12"/>
  <c r="M916" i="12"/>
  <c r="K916" i="12"/>
  <c r="J916" i="12"/>
  <c r="I916" i="12"/>
  <c r="H916" i="12"/>
  <c r="C916" i="12"/>
  <c r="Z915" i="12"/>
  <c r="AA915" i="12" s="1"/>
  <c r="X915" i="12"/>
  <c r="G915" i="12"/>
  <c r="W915" i="12" s="1"/>
  <c r="F915" i="12"/>
  <c r="V915" i="12" s="1"/>
  <c r="E915" i="12"/>
  <c r="U915" i="12" s="1"/>
  <c r="D915" i="12"/>
  <c r="T915" i="12" s="1"/>
  <c r="M915" i="12"/>
  <c r="K915" i="12"/>
  <c r="J915" i="12"/>
  <c r="I915" i="12"/>
  <c r="H915" i="12"/>
  <c r="C915" i="12"/>
  <c r="Z914" i="12"/>
  <c r="AA914" i="12" s="1"/>
  <c r="I995" i="9"/>
  <c r="Y914" i="12"/>
  <c r="X914" i="12"/>
  <c r="G914" i="12"/>
  <c r="W914" i="12" s="1"/>
  <c r="F914" i="12"/>
  <c r="V914" i="12" s="1"/>
  <c r="E914" i="12"/>
  <c r="U914" i="12" s="1"/>
  <c r="D914" i="12"/>
  <c r="T914" i="12" s="1"/>
  <c r="S381" i="12"/>
  <c r="R860" i="12"/>
  <c r="P677" i="12"/>
  <c r="O860" i="12"/>
  <c r="P1272" i="6"/>
  <c r="K914" i="12"/>
  <c r="J914" i="12"/>
  <c r="I914" i="12"/>
  <c r="H914" i="12"/>
  <c r="C914" i="12"/>
  <c r="Z913" i="12"/>
  <c r="AA913" i="12" s="1"/>
  <c r="X913" i="12"/>
  <c r="G913" i="12"/>
  <c r="W913" i="12" s="1"/>
  <c r="F913" i="12"/>
  <c r="V913" i="12" s="1"/>
  <c r="E913" i="12"/>
  <c r="U913" i="12" s="1"/>
  <c r="D913" i="12"/>
  <c r="T913" i="12" s="1"/>
  <c r="Q913" i="12"/>
  <c r="K913" i="12"/>
  <c r="J913" i="12"/>
  <c r="I913" i="12"/>
  <c r="H913" i="12"/>
  <c r="C913" i="12"/>
  <c r="Z912" i="12"/>
  <c r="AA912" i="12" s="1"/>
  <c r="I1571" i="9"/>
  <c r="X912" i="12"/>
  <c r="G912" i="12"/>
  <c r="W912" i="12" s="1"/>
  <c r="F912" i="12"/>
  <c r="V912" i="12" s="1"/>
  <c r="E912" i="12"/>
  <c r="U912" i="12" s="1"/>
  <c r="D912" i="12"/>
  <c r="T912" i="12" s="1"/>
  <c r="S912" i="12"/>
  <c r="O912" i="12"/>
  <c r="M912" i="12"/>
  <c r="K912" i="12"/>
  <c r="J912" i="12"/>
  <c r="I912" i="12"/>
  <c r="H912" i="12"/>
  <c r="C912" i="12"/>
  <c r="Z911" i="12"/>
  <c r="AA911" i="12" s="1"/>
  <c r="I1660" i="9"/>
  <c r="H1660" i="9"/>
  <c r="X911" i="12"/>
  <c r="G911" i="12"/>
  <c r="W911" i="12" s="1"/>
  <c r="F911" i="12"/>
  <c r="V911" i="12" s="1"/>
  <c r="E911" i="12"/>
  <c r="U911" i="12" s="1"/>
  <c r="D911" i="12"/>
  <c r="T911" i="12" s="1"/>
  <c r="S911" i="12"/>
  <c r="Q1370" i="12"/>
  <c r="P911" i="12"/>
  <c r="Q174" i="6"/>
  <c r="O1360" i="12" s="1"/>
  <c r="P174" i="6"/>
  <c r="K911" i="12"/>
  <c r="J911" i="12"/>
  <c r="I911" i="12"/>
  <c r="H911" i="12"/>
  <c r="C911" i="12"/>
  <c r="Z910" i="12"/>
  <c r="AA910" i="12" s="1"/>
  <c r="X910" i="12"/>
  <c r="G910" i="12"/>
  <c r="W910" i="12" s="1"/>
  <c r="F910" i="12"/>
  <c r="V910" i="12" s="1"/>
  <c r="E910" i="12"/>
  <c r="U910" i="12" s="1"/>
  <c r="D910" i="12"/>
  <c r="T910" i="12" s="1"/>
  <c r="K910" i="12"/>
  <c r="J910" i="12"/>
  <c r="I910" i="12"/>
  <c r="H910" i="12"/>
  <c r="C910" i="12"/>
  <c r="Z909" i="12"/>
  <c r="AA909" i="12" s="1"/>
  <c r="Y909" i="12"/>
  <c r="X909" i="12"/>
  <c r="G909" i="12"/>
  <c r="W909" i="12" s="1"/>
  <c r="F909" i="12"/>
  <c r="V909" i="12" s="1"/>
  <c r="E909" i="12"/>
  <c r="U909" i="12" s="1"/>
  <c r="D909" i="12"/>
  <c r="T909" i="12" s="1"/>
  <c r="Q909" i="12"/>
  <c r="M909" i="12"/>
  <c r="K909" i="12"/>
  <c r="J909" i="12"/>
  <c r="I909" i="12"/>
  <c r="H909" i="12"/>
  <c r="C909" i="12"/>
  <c r="Z908" i="12"/>
  <c r="AA908" i="12" s="1"/>
  <c r="I880" i="9"/>
  <c r="I1242" i="9"/>
  <c r="Y908" i="12"/>
  <c r="X908" i="12"/>
  <c r="G908" i="12"/>
  <c r="W908" i="12" s="1"/>
  <c r="F908" i="12"/>
  <c r="V908" i="12" s="1"/>
  <c r="E908" i="12"/>
  <c r="U908" i="12" s="1"/>
  <c r="D908" i="12"/>
  <c r="T908" i="12" s="1"/>
  <c r="P908" i="12"/>
  <c r="M908" i="12"/>
  <c r="K908" i="12"/>
  <c r="J908" i="12"/>
  <c r="I908" i="12"/>
  <c r="H908" i="12"/>
  <c r="C908" i="12"/>
  <c r="Z907" i="12"/>
  <c r="AA907" i="12" s="1"/>
  <c r="I523" i="9"/>
  <c r="Y907" i="12"/>
  <c r="X896" i="12"/>
  <c r="X907" i="12"/>
  <c r="G907" i="12"/>
  <c r="W907" i="12" s="1"/>
  <c r="F907" i="12"/>
  <c r="V907" i="12" s="1"/>
  <c r="E907" i="12"/>
  <c r="U907" i="12" s="1"/>
  <c r="D907" i="12"/>
  <c r="T907" i="12" s="1"/>
  <c r="S907" i="12"/>
  <c r="R203" i="12"/>
  <c r="K907" i="12"/>
  <c r="J907" i="12"/>
  <c r="I907" i="12"/>
  <c r="H907" i="12"/>
  <c r="C907" i="12"/>
  <c r="Z906" i="12"/>
  <c r="AA906" i="12" s="1"/>
  <c r="Y906" i="12"/>
  <c r="X906" i="12"/>
  <c r="G906" i="12"/>
  <c r="W906" i="12" s="1"/>
  <c r="F906" i="12"/>
  <c r="V906" i="12" s="1"/>
  <c r="E906" i="12"/>
  <c r="U906" i="12" s="1"/>
  <c r="D906" i="12"/>
  <c r="T906" i="12" s="1"/>
  <c r="O906" i="12"/>
  <c r="L906" i="12"/>
  <c r="K906" i="12"/>
  <c r="J906" i="12"/>
  <c r="I906" i="12"/>
  <c r="H906" i="12"/>
  <c r="C906" i="12"/>
  <c r="Z905" i="12"/>
  <c r="AA905" i="12" s="1"/>
  <c r="I1381" i="9"/>
  <c r="I1373" i="9"/>
  <c r="I672" i="9"/>
  <c r="X512" i="12"/>
  <c r="X905" i="12"/>
  <c r="G905" i="12"/>
  <c r="W905" i="12" s="1"/>
  <c r="F905" i="12"/>
  <c r="V905" i="12" s="1"/>
  <c r="E905" i="12"/>
  <c r="U905" i="12" s="1"/>
  <c r="D905" i="12"/>
  <c r="T905" i="12" s="1"/>
  <c r="P905" i="12"/>
  <c r="K905" i="12"/>
  <c r="J905" i="12"/>
  <c r="I905" i="12"/>
  <c r="H905" i="12"/>
  <c r="C905" i="12"/>
  <c r="Z904" i="12"/>
  <c r="AA904" i="12" s="1"/>
  <c r="I1361" i="9"/>
  <c r="Y433" i="12" s="1"/>
  <c r="X904" i="12"/>
  <c r="G904" i="12"/>
  <c r="W904" i="12" s="1"/>
  <c r="F904" i="12"/>
  <c r="V904" i="12" s="1"/>
  <c r="E904" i="12"/>
  <c r="U904" i="12" s="1"/>
  <c r="D904" i="12"/>
  <c r="T904" i="12" s="1"/>
  <c r="R904" i="12"/>
  <c r="K904" i="12"/>
  <c r="J904" i="12"/>
  <c r="I904" i="12"/>
  <c r="H904" i="12"/>
  <c r="C904" i="12"/>
  <c r="Z903" i="12"/>
  <c r="AA903" i="12" s="1"/>
  <c r="G903" i="12"/>
  <c r="W903" i="12" s="1"/>
  <c r="F903" i="12"/>
  <c r="V903" i="12" s="1"/>
  <c r="E903" i="12"/>
  <c r="U903" i="12" s="1"/>
  <c r="D903" i="12"/>
  <c r="T903" i="12" s="1"/>
  <c r="R684" i="12"/>
  <c r="Q684" i="12"/>
  <c r="N903" i="12"/>
  <c r="L903" i="12"/>
  <c r="K903" i="12"/>
  <c r="J903" i="12"/>
  <c r="I903" i="12"/>
  <c r="H903" i="12"/>
  <c r="C903" i="12"/>
  <c r="Z902" i="12"/>
  <c r="AA902" i="12" s="1"/>
  <c r="I1185" i="9"/>
  <c r="Y573" i="12" s="1"/>
  <c r="G902" i="12"/>
  <c r="W902" i="12" s="1"/>
  <c r="F902" i="12"/>
  <c r="V902" i="12" s="1"/>
  <c r="E902" i="12"/>
  <c r="U902" i="12" s="1"/>
  <c r="D902" i="12"/>
  <c r="T902" i="12" s="1"/>
  <c r="K902" i="12"/>
  <c r="J902" i="12"/>
  <c r="I902" i="12"/>
  <c r="H902" i="12"/>
  <c r="C902" i="12"/>
  <c r="Z901" i="12"/>
  <c r="AA901" i="12" s="1"/>
  <c r="I1223" i="9"/>
  <c r="I1218" i="9"/>
  <c r="X901" i="12"/>
  <c r="G901" i="12"/>
  <c r="W901" i="12" s="1"/>
  <c r="F901" i="12"/>
  <c r="V901" i="12" s="1"/>
  <c r="E901" i="12"/>
  <c r="U901" i="12" s="1"/>
  <c r="D901" i="12"/>
  <c r="T901" i="12" s="1"/>
  <c r="K901" i="12"/>
  <c r="J901" i="12"/>
  <c r="I901" i="12"/>
  <c r="H901" i="12"/>
  <c r="C901" i="12"/>
  <c r="Z900" i="12"/>
  <c r="AA900" i="12" s="1"/>
  <c r="X900" i="12"/>
  <c r="G900" i="12"/>
  <c r="W900" i="12" s="1"/>
  <c r="F900" i="12"/>
  <c r="V900" i="12" s="1"/>
  <c r="E900" i="12"/>
  <c r="U900" i="12" s="1"/>
  <c r="D900" i="12"/>
  <c r="T900" i="12" s="1"/>
  <c r="M900" i="12"/>
  <c r="K900" i="12"/>
  <c r="J900" i="12"/>
  <c r="I900" i="12"/>
  <c r="H900" i="12"/>
  <c r="C900" i="12"/>
  <c r="Z899" i="12"/>
  <c r="AA899" i="12" s="1"/>
  <c r="I783" i="9"/>
  <c r="X899" i="12"/>
  <c r="G899" i="12"/>
  <c r="W899" i="12" s="1"/>
  <c r="F899" i="12"/>
  <c r="V899" i="12" s="1"/>
  <c r="E899" i="12"/>
  <c r="U899" i="12" s="1"/>
  <c r="D899" i="12"/>
  <c r="T899" i="12" s="1"/>
  <c r="L899" i="12"/>
  <c r="K899" i="12"/>
  <c r="J899" i="12"/>
  <c r="I899" i="12"/>
  <c r="H899" i="12"/>
  <c r="C899" i="12"/>
  <c r="Z898" i="12"/>
  <c r="AA898" i="12" s="1"/>
  <c r="X898" i="12"/>
  <c r="G898" i="12"/>
  <c r="W898" i="12" s="1"/>
  <c r="F898" i="12"/>
  <c r="V898" i="12" s="1"/>
  <c r="E898" i="12"/>
  <c r="U898" i="12" s="1"/>
  <c r="D898" i="12"/>
  <c r="T898" i="12" s="1"/>
  <c r="Q898" i="12"/>
  <c r="P898" i="12"/>
  <c r="M898" i="12"/>
  <c r="K898" i="12"/>
  <c r="J898" i="12"/>
  <c r="I898" i="12"/>
  <c r="H898" i="12"/>
  <c r="C898" i="12"/>
  <c r="Z897" i="12"/>
  <c r="AA897" i="12" s="1"/>
  <c r="I988" i="9"/>
  <c r="I987" i="9"/>
  <c r="Y176" i="12" s="1"/>
  <c r="Y897" i="12"/>
  <c r="X897" i="12"/>
  <c r="G897" i="12"/>
  <c r="W897" i="12" s="1"/>
  <c r="F897" i="12"/>
  <c r="V897" i="12" s="1"/>
  <c r="E897" i="12"/>
  <c r="U897" i="12" s="1"/>
  <c r="D897" i="12"/>
  <c r="T897" i="12" s="1"/>
  <c r="K897" i="12"/>
  <c r="J897" i="12"/>
  <c r="I897" i="12"/>
  <c r="H897" i="12"/>
  <c r="C897" i="12"/>
  <c r="Z896" i="12"/>
  <c r="AA896" i="12" s="1"/>
  <c r="Y896" i="12"/>
  <c r="G896" i="12"/>
  <c r="W896" i="12" s="1"/>
  <c r="F896" i="12"/>
  <c r="V896" i="12" s="1"/>
  <c r="E896" i="12"/>
  <c r="U896" i="12" s="1"/>
  <c r="D896" i="12"/>
  <c r="T896" i="12" s="1"/>
  <c r="N896" i="12"/>
  <c r="K896" i="12"/>
  <c r="J896" i="12"/>
  <c r="I896" i="12"/>
  <c r="H896" i="12"/>
  <c r="C896" i="12"/>
  <c r="Z895" i="12"/>
  <c r="AA895" i="12" s="1"/>
  <c r="Y895" i="12"/>
  <c r="X895" i="12"/>
  <c r="G895" i="12"/>
  <c r="W895" i="12" s="1"/>
  <c r="F895" i="12"/>
  <c r="V895" i="12" s="1"/>
  <c r="E895" i="12"/>
  <c r="U895" i="12" s="1"/>
  <c r="D895" i="12"/>
  <c r="T895" i="12" s="1"/>
  <c r="R895" i="12"/>
  <c r="O895" i="12"/>
  <c r="K895" i="12"/>
  <c r="J895" i="12"/>
  <c r="I895" i="12"/>
  <c r="H895" i="12"/>
  <c r="C895" i="12"/>
  <c r="Z894" i="12"/>
  <c r="AA894" i="12" s="1"/>
  <c r="I1200" i="9"/>
  <c r="X894" i="12"/>
  <c r="G894" i="12"/>
  <c r="W894" i="12" s="1"/>
  <c r="F894" i="12"/>
  <c r="V894" i="12" s="1"/>
  <c r="E894" i="12"/>
  <c r="U894" i="12" s="1"/>
  <c r="D894" i="12"/>
  <c r="T894" i="12" s="1"/>
  <c r="K894" i="12"/>
  <c r="J894" i="12"/>
  <c r="I894" i="12"/>
  <c r="H894" i="12"/>
  <c r="C894" i="12"/>
  <c r="Z893" i="12"/>
  <c r="AA893" i="12" s="1"/>
  <c r="X893" i="12"/>
  <c r="G893" i="12"/>
  <c r="W893" i="12" s="1"/>
  <c r="F893" i="12"/>
  <c r="V893" i="12" s="1"/>
  <c r="E893" i="12"/>
  <c r="U893" i="12" s="1"/>
  <c r="D893" i="12"/>
  <c r="T893" i="12" s="1"/>
  <c r="K893" i="12"/>
  <c r="J893" i="12"/>
  <c r="I893" i="12"/>
  <c r="H893" i="12"/>
  <c r="C893" i="12"/>
  <c r="Z892" i="12"/>
  <c r="AA892" i="12" s="1"/>
  <c r="I335" i="9"/>
  <c r="X892" i="12"/>
  <c r="G892" i="12"/>
  <c r="W892" i="12" s="1"/>
  <c r="F892" i="12"/>
  <c r="V892" i="12" s="1"/>
  <c r="E892" i="12"/>
  <c r="U892" i="12" s="1"/>
  <c r="D892" i="12"/>
  <c r="T892" i="12" s="1"/>
  <c r="K892" i="12"/>
  <c r="J892" i="12"/>
  <c r="I892" i="12"/>
  <c r="H892" i="12"/>
  <c r="C892" i="12"/>
  <c r="Z891" i="12"/>
  <c r="AA891" i="12" s="1"/>
  <c r="X891" i="12"/>
  <c r="G891" i="12"/>
  <c r="W891" i="12" s="1"/>
  <c r="F891" i="12"/>
  <c r="V891" i="12" s="1"/>
  <c r="E891" i="12"/>
  <c r="U891" i="12" s="1"/>
  <c r="D891" i="12"/>
  <c r="T891" i="12" s="1"/>
  <c r="K891" i="12"/>
  <c r="J891" i="12"/>
  <c r="I891" i="12"/>
  <c r="H891" i="12"/>
  <c r="C891" i="12"/>
  <c r="Z890" i="12"/>
  <c r="AA890" i="12" s="1"/>
  <c r="I1047" i="9"/>
  <c r="Y213" i="12" s="1"/>
  <c r="X890" i="12"/>
  <c r="G890" i="12"/>
  <c r="W890" i="12" s="1"/>
  <c r="F890" i="12"/>
  <c r="V890" i="12" s="1"/>
  <c r="E890" i="12"/>
  <c r="U890" i="12" s="1"/>
  <c r="D890" i="12"/>
  <c r="T890" i="12" s="1"/>
  <c r="Q890" i="12"/>
  <c r="L890" i="12"/>
  <c r="K890" i="12"/>
  <c r="J890" i="12"/>
  <c r="I890" i="12"/>
  <c r="H890" i="12"/>
  <c r="C890" i="12"/>
  <c r="Z889" i="12"/>
  <c r="AA889" i="12" s="1"/>
  <c r="I158" i="9"/>
  <c r="Y970" i="12" s="1"/>
  <c r="I36" i="9"/>
  <c r="Y889" i="12" s="1"/>
  <c r="X889" i="12"/>
  <c r="G889" i="12"/>
  <c r="W889" i="12" s="1"/>
  <c r="F889" i="12"/>
  <c r="V889" i="12" s="1"/>
  <c r="E889" i="12"/>
  <c r="U889" i="12" s="1"/>
  <c r="D889" i="12"/>
  <c r="T889" i="12" s="1"/>
  <c r="P1033" i="6"/>
  <c r="K889" i="12"/>
  <c r="J889" i="12"/>
  <c r="I889" i="12"/>
  <c r="H889" i="12"/>
  <c r="C889" i="12"/>
  <c r="Z888" i="12"/>
  <c r="AA888" i="12" s="1"/>
  <c r="I1132" i="9"/>
  <c r="I1429" i="9"/>
  <c r="Y888" i="12"/>
  <c r="X858" i="12"/>
  <c r="X888" i="12"/>
  <c r="G888" i="12"/>
  <c r="W888" i="12" s="1"/>
  <c r="F888" i="12"/>
  <c r="V888" i="12" s="1"/>
  <c r="E888" i="12"/>
  <c r="U888" i="12" s="1"/>
  <c r="D888" i="12"/>
  <c r="T888" i="12" s="1"/>
  <c r="S888" i="12"/>
  <c r="N888" i="12"/>
  <c r="K888" i="12"/>
  <c r="J888" i="12"/>
  <c r="I888" i="12"/>
  <c r="H888" i="12"/>
  <c r="C888" i="12"/>
  <c r="Z887" i="12"/>
  <c r="AA887" i="12" s="1"/>
  <c r="Y887" i="12"/>
  <c r="X887" i="12"/>
  <c r="G887" i="12"/>
  <c r="W887" i="12" s="1"/>
  <c r="F887" i="12"/>
  <c r="V887" i="12" s="1"/>
  <c r="E887" i="12"/>
  <c r="U887" i="12" s="1"/>
  <c r="D887" i="12"/>
  <c r="T887" i="12" s="1"/>
  <c r="N887" i="12"/>
  <c r="L887" i="12"/>
  <c r="K887" i="12"/>
  <c r="J887" i="12"/>
  <c r="I887" i="12"/>
  <c r="H887" i="12"/>
  <c r="C887" i="12"/>
  <c r="Z886" i="12"/>
  <c r="AA886" i="12" s="1"/>
  <c r="I620" i="9"/>
  <c r="I622" i="9"/>
  <c r="Y886" i="12"/>
  <c r="X886" i="12"/>
  <c r="G886" i="12"/>
  <c r="W886" i="12" s="1"/>
  <c r="F886" i="12"/>
  <c r="V886" i="12" s="1"/>
  <c r="E886" i="12"/>
  <c r="U886" i="12" s="1"/>
  <c r="D886" i="12"/>
  <c r="T886" i="12" s="1"/>
  <c r="S886" i="12"/>
  <c r="O886" i="12"/>
  <c r="L886" i="12"/>
  <c r="K886" i="12"/>
  <c r="J886" i="12"/>
  <c r="I886" i="12"/>
  <c r="H886" i="12"/>
  <c r="C886" i="12"/>
  <c r="Z885" i="12"/>
  <c r="AA885" i="12" s="1"/>
  <c r="Y885" i="12"/>
  <c r="X885" i="12"/>
  <c r="G885" i="12"/>
  <c r="W885" i="12" s="1"/>
  <c r="F885" i="12"/>
  <c r="V885" i="12" s="1"/>
  <c r="E885" i="12"/>
  <c r="U885" i="12" s="1"/>
  <c r="D885" i="12"/>
  <c r="T885" i="12" s="1"/>
  <c r="K885" i="12"/>
  <c r="J885" i="12"/>
  <c r="I885" i="12"/>
  <c r="H885" i="12"/>
  <c r="C885" i="12"/>
  <c r="Z884" i="12"/>
  <c r="AA884" i="12" s="1"/>
  <c r="I1411" i="9"/>
  <c r="Y826" i="12" s="1"/>
  <c r="X884" i="12"/>
  <c r="G884" i="12"/>
  <c r="W884" i="12" s="1"/>
  <c r="F884" i="12"/>
  <c r="V884" i="12" s="1"/>
  <c r="E884" i="12"/>
  <c r="U884" i="12" s="1"/>
  <c r="D884" i="12"/>
  <c r="T884" i="12" s="1"/>
  <c r="R884" i="12"/>
  <c r="M884" i="12"/>
  <c r="L884" i="12"/>
  <c r="K884" i="12"/>
  <c r="J884" i="12"/>
  <c r="I884" i="12"/>
  <c r="H884" i="12"/>
  <c r="C884" i="12"/>
  <c r="Z883" i="12"/>
  <c r="AA883" i="12" s="1"/>
  <c r="Y883" i="12"/>
  <c r="X883" i="12"/>
  <c r="G883" i="12"/>
  <c r="W883" i="12" s="1"/>
  <c r="F883" i="12"/>
  <c r="V883" i="12" s="1"/>
  <c r="E883" i="12"/>
  <c r="U883" i="12" s="1"/>
  <c r="D883" i="12"/>
  <c r="T883" i="12" s="1"/>
  <c r="S883" i="12"/>
  <c r="R883" i="12"/>
  <c r="P883" i="12"/>
  <c r="O883" i="12"/>
  <c r="K883" i="12"/>
  <c r="J883" i="12"/>
  <c r="I883" i="12"/>
  <c r="H883" i="12"/>
  <c r="C883" i="12"/>
  <c r="Z882" i="12"/>
  <c r="AA882" i="12" s="1"/>
  <c r="I1234" i="9"/>
  <c r="Y356" i="12" s="1"/>
  <c r="Y882" i="12"/>
  <c r="X882" i="12"/>
  <c r="G882" i="12"/>
  <c r="W882" i="12" s="1"/>
  <c r="F882" i="12"/>
  <c r="V882" i="12" s="1"/>
  <c r="E882" i="12"/>
  <c r="U882" i="12" s="1"/>
  <c r="D882" i="12"/>
  <c r="T882" i="12" s="1"/>
  <c r="S994" i="12"/>
  <c r="Q994" i="12"/>
  <c r="P882" i="12"/>
  <c r="K882" i="12"/>
  <c r="J882" i="12"/>
  <c r="I882" i="12"/>
  <c r="H882" i="12"/>
  <c r="C882" i="12"/>
  <c r="Z881" i="12"/>
  <c r="AA881" i="12" s="1"/>
  <c r="I986" i="9"/>
  <c r="X881" i="12"/>
  <c r="G881" i="12"/>
  <c r="W881" i="12" s="1"/>
  <c r="F881" i="12"/>
  <c r="V881" i="12" s="1"/>
  <c r="E881" i="12"/>
  <c r="U881" i="12" s="1"/>
  <c r="D881" i="12"/>
  <c r="T881" i="12" s="1"/>
  <c r="K881" i="12"/>
  <c r="J881" i="12"/>
  <c r="I881" i="12"/>
  <c r="H881" i="12"/>
  <c r="C881" i="12"/>
  <c r="Z880" i="12"/>
  <c r="AA880" i="12" s="1"/>
  <c r="I1652" i="9"/>
  <c r="I1556" i="9"/>
  <c r="Y880" i="12" s="1"/>
  <c r="H1652" i="9"/>
  <c r="X880" i="12"/>
  <c r="G880" i="12"/>
  <c r="W880" i="12" s="1"/>
  <c r="F880" i="12"/>
  <c r="V880" i="12" s="1"/>
  <c r="E880" i="12"/>
  <c r="U880" i="12" s="1"/>
  <c r="D880" i="12"/>
  <c r="T880" i="12" s="1"/>
  <c r="S859" i="12"/>
  <c r="P859" i="12"/>
  <c r="K880" i="12"/>
  <c r="J880" i="12"/>
  <c r="I880" i="12"/>
  <c r="H880" i="12"/>
  <c r="C880" i="12"/>
  <c r="Z879" i="12"/>
  <c r="AA879" i="12" s="1"/>
  <c r="X879" i="12"/>
  <c r="G879" i="12"/>
  <c r="W879" i="12" s="1"/>
  <c r="F879" i="12"/>
  <c r="V879" i="12" s="1"/>
  <c r="E879" i="12"/>
  <c r="U879" i="12" s="1"/>
  <c r="D879" i="12"/>
  <c r="T879" i="12" s="1"/>
  <c r="O879" i="12"/>
  <c r="M879" i="12"/>
  <c r="K879" i="12"/>
  <c r="J879" i="12"/>
  <c r="I879" i="12"/>
  <c r="H879" i="12"/>
  <c r="C879" i="12"/>
  <c r="Z878" i="12"/>
  <c r="AA878" i="12" s="1"/>
  <c r="X878" i="12"/>
  <c r="G878" i="12"/>
  <c r="W878" i="12" s="1"/>
  <c r="F878" i="12"/>
  <c r="V878" i="12" s="1"/>
  <c r="E878" i="12"/>
  <c r="U878" i="12" s="1"/>
  <c r="D878" i="12"/>
  <c r="T878" i="12" s="1"/>
  <c r="K878" i="12"/>
  <c r="J878" i="12"/>
  <c r="I878" i="12"/>
  <c r="H878" i="12"/>
  <c r="C878" i="12"/>
  <c r="Z877" i="12"/>
  <c r="AA877" i="12" s="1"/>
  <c r="X877" i="12"/>
  <c r="G877" i="12"/>
  <c r="W877" i="12" s="1"/>
  <c r="F877" i="12"/>
  <c r="V877" i="12" s="1"/>
  <c r="E877" i="12"/>
  <c r="U877" i="12" s="1"/>
  <c r="D877" i="12"/>
  <c r="T877" i="12" s="1"/>
  <c r="R877" i="12"/>
  <c r="M877" i="12"/>
  <c r="L877" i="12"/>
  <c r="K877" i="12"/>
  <c r="J877" i="12"/>
  <c r="I877" i="12"/>
  <c r="H877" i="12"/>
  <c r="C877" i="12"/>
  <c r="Z876" i="12"/>
  <c r="AA876" i="12" s="1"/>
  <c r="I256" i="9"/>
  <c r="Y876" i="12" s="1"/>
  <c r="X876" i="12"/>
  <c r="G876" i="12"/>
  <c r="W876" i="12" s="1"/>
  <c r="F876" i="12"/>
  <c r="V876" i="12" s="1"/>
  <c r="E876" i="12"/>
  <c r="U876" i="12" s="1"/>
  <c r="D876" i="12"/>
  <c r="T876" i="12" s="1"/>
  <c r="M876" i="12"/>
  <c r="K876" i="12"/>
  <c r="J876" i="12"/>
  <c r="I876" i="12"/>
  <c r="H876" i="12"/>
  <c r="C876" i="12"/>
  <c r="Z875" i="12"/>
  <c r="AA875" i="12" s="1"/>
  <c r="I121" i="9"/>
  <c r="X875" i="12"/>
  <c r="G875" i="12"/>
  <c r="W875" i="12" s="1"/>
  <c r="F875" i="12"/>
  <c r="V875" i="12" s="1"/>
  <c r="E875" i="12"/>
  <c r="U875" i="12" s="1"/>
  <c r="D875" i="12"/>
  <c r="T875" i="12" s="1"/>
  <c r="K875" i="12"/>
  <c r="J875" i="12"/>
  <c r="I875" i="12"/>
  <c r="H875" i="12"/>
  <c r="C875" i="12"/>
  <c r="Z874" i="12"/>
  <c r="AA874" i="12" s="1"/>
  <c r="Y874" i="12"/>
  <c r="X874" i="12"/>
  <c r="G874" i="12"/>
  <c r="W874" i="12" s="1"/>
  <c r="F874" i="12"/>
  <c r="V874" i="12" s="1"/>
  <c r="E874" i="12"/>
  <c r="U874" i="12" s="1"/>
  <c r="D874" i="12"/>
  <c r="T874" i="12" s="1"/>
  <c r="P1044" i="6"/>
  <c r="K874" i="12"/>
  <c r="J874" i="12"/>
  <c r="I874" i="12"/>
  <c r="H874" i="12"/>
  <c r="C874" i="12"/>
  <c r="Z873" i="12"/>
  <c r="AA873" i="12" s="1"/>
  <c r="Y873" i="12"/>
  <c r="X873" i="12"/>
  <c r="G873" i="12"/>
  <c r="W873" i="12" s="1"/>
  <c r="F873" i="12"/>
  <c r="V873" i="12" s="1"/>
  <c r="E873" i="12"/>
  <c r="U873" i="12" s="1"/>
  <c r="D873" i="12"/>
  <c r="T873" i="12" s="1"/>
  <c r="P537" i="6"/>
  <c r="N873" i="12"/>
  <c r="K873" i="12"/>
  <c r="J873" i="12"/>
  <c r="I873" i="12"/>
  <c r="H873" i="12"/>
  <c r="C873" i="12"/>
  <c r="Z872" i="12"/>
  <c r="AA872" i="12" s="1"/>
  <c r="X872" i="12"/>
  <c r="G872" i="12"/>
  <c r="W872" i="12" s="1"/>
  <c r="F872" i="12"/>
  <c r="V872" i="12" s="1"/>
  <c r="E872" i="12"/>
  <c r="U872" i="12" s="1"/>
  <c r="D872" i="12"/>
  <c r="T872" i="12" s="1"/>
  <c r="Q872" i="12"/>
  <c r="K872" i="12"/>
  <c r="J872" i="12"/>
  <c r="I872" i="12"/>
  <c r="H872" i="12"/>
  <c r="C872" i="12"/>
  <c r="Z871" i="12"/>
  <c r="AA871" i="12" s="1"/>
  <c r="Y871" i="12"/>
  <c r="X871" i="12"/>
  <c r="G871" i="12"/>
  <c r="W871" i="12" s="1"/>
  <c r="F871" i="12"/>
  <c r="V871" i="12" s="1"/>
  <c r="E871" i="12"/>
  <c r="U871" i="12" s="1"/>
  <c r="D871" i="12"/>
  <c r="T871" i="12" s="1"/>
  <c r="Q871" i="12"/>
  <c r="Q569" i="6"/>
  <c r="O871" i="12"/>
  <c r="N871" i="12"/>
  <c r="K871" i="12"/>
  <c r="J871" i="12"/>
  <c r="I871" i="12"/>
  <c r="H871" i="12"/>
  <c r="C871" i="12"/>
  <c r="Z870" i="12"/>
  <c r="AA870" i="12" s="1"/>
  <c r="I1287" i="9"/>
  <c r="Y821" i="12" s="1"/>
  <c r="X870" i="12"/>
  <c r="G870" i="12"/>
  <c r="W870" i="12" s="1"/>
  <c r="F870" i="12"/>
  <c r="V870" i="12" s="1"/>
  <c r="E870" i="12"/>
  <c r="U870" i="12" s="1"/>
  <c r="D870" i="12"/>
  <c r="T870" i="12" s="1"/>
  <c r="R926" i="12"/>
  <c r="Q485" i="12"/>
  <c r="P926" i="12"/>
  <c r="K870" i="12"/>
  <c r="J870" i="12"/>
  <c r="I870" i="12"/>
  <c r="H870" i="12"/>
  <c r="C870" i="12"/>
  <c r="Z869" i="12"/>
  <c r="AA869" i="12" s="1"/>
  <c r="I1439" i="9"/>
  <c r="Y515" i="12" s="1"/>
  <c r="Y869" i="12"/>
  <c r="X869" i="12"/>
  <c r="G869" i="12"/>
  <c r="W869" i="12" s="1"/>
  <c r="F869" i="12"/>
  <c r="V869" i="12" s="1"/>
  <c r="E869" i="12"/>
  <c r="U869" i="12" s="1"/>
  <c r="D869" i="12"/>
  <c r="T869" i="12" s="1"/>
  <c r="M869" i="12"/>
  <c r="K869" i="12"/>
  <c r="J869" i="12"/>
  <c r="I869" i="12"/>
  <c r="H869" i="12"/>
  <c r="C869" i="12"/>
  <c r="Z868" i="12"/>
  <c r="AA868" i="12" s="1"/>
  <c r="I1557" i="9"/>
  <c r="X868" i="12"/>
  <c r="G868" i="12"/>
  <c r="W868" i="12" s="1"/>
  <c r="F868" i="12"/>
  <c r="V868" i="12" s="1"/>
  <c r="E868" i="12"/>
  <c r="U868" i="12" s="1"/>
  <c r="D868" i="12"/>
  <c r="T868" i="12" s="1"/>
  <c r="K868" i="12"/>
  <c r="J868" i="12"/>
  <c r="I868" i="12"/>
  <c r="H868" i="12"/>
  <c r="C868" i="12"/>
  <c r="Z867" i="12"/>
  <c r="AA867" i="12" s="1"/>
  <c r="I1329" i="9"/>
  <c r="Y867" i="12"/>
  <c r="X867" i="12"/>
  <c r="G867" i="12"/>
  <c r="W867" i="12" s="1"/>
  <c r="F867" i="12"/>
  <c r="V867" i="12" s="1"/>
  <c r="E867" i="12"/>
  <c r="U867" i="12" s="1"/>
  <c r="D867" i="12"/>
  <c r="T867" i="12" s="1"/>
  <c r="L867" i="12"/>
  <c r="K867" i="12"/>
  <c r="J867" i="12"/>
  <c r="I867" i="12"/>
  <c r="H867" i="12"/>
  <c r="C867" i="12"/>
  <c r="Z866" i="12"/>
  <c r="AA866" i="12" s="1"/>
  <c r="I1254" i="9"/>
  <c r="X866" i="12"/>
  <c r="G866" i="12"/>
  <c r="W866" i="12" s="1"/>
  <c r="F866" i="12"/>
  <c r="V866" i="12" s="1"/>
  <c r="E866" i="12"/>
  <c r="U866" i="12" s="1"/>
  <c r="D866" i="12"/>
  <c r="T866" i="12" s="1"/>
  <c r="M866" i="12"/>
  <c r="K866" i="12"/>
  <c r="J866" i="12"/>
  <c r="I866" i="12"/>
  <c r="H866" i="12"/>
  <c r="C866" i="12"/>
  <c r="Z865" i="12"/>
  <c r="AA865" i="12" s="1"/>
  <c r="I6" i="9"/>
  <c r="Y865" i="12" s="1"/>
  <c r="X865" i="12"/>
  <c r="G865" i="12"/>
  <c r="W865" i="12" s="1"/>
  <c r="F865" i="12"/>
  <c r="V865" i="12" s="1"/>
  <c r="E865" i="12"/>
  <c r="U865" i="12" s="1"/>
  <c r="D865" i="12"/>
  <c r="T865" i="12" s="1"/>
  <c r="P766" i="6"/>
  <c r="N865" i="12"/>
  <c r="L865" i="12"/>
  <c r="K865" i="12"/>
  <c r="J865" i="12"/>
  <c r="I865" i="12"/>
  <c r="H865" i="12"/>
  <c r="C865" i="12"/>
  <c r="Z864" i="12"/>
  <c r="AA864" i="12" s="1"/>
  <c r="I1422" i="9"/>
  <c r="Y478" i="12" s="1"/>
  <c r="Y864" i="12"/>
  <c r="X864" i="12"/>
  <c r="G864" i="12"/>
  <c r="W864" i="12" s="1"/>
  <c r="F864" i="12"/>
  <c r="V864" i="12" s="1"/>
  <c r="E864" i="12"/>
  <c r="U864" i="12" s="1"/>
  <c r="D864" i="12"/>
  <c r="T864" i="12" s="1"/>
  <c r="R1364" i="12"/>
  <c r="M864" i="12"/>
  <c r="K864" i="12"/>
  <c r="J864" i="12"/>
  <c r="I864" i="12"/>
  <c r="H864" i="12"/>
  <c r="C864" i="12"/>
  <c r="Z863" i="12"/>
  <c r="AA863" i="12" s="1"/>
  <c r="Y863" i="12"/>
  <c r="X863" i="12"/>
  <c r="G863" i="12"/>
  <c r="W863" i="12" s="1"/>
  <c r="F863" i="12"/>
  <c r="V863" i="12" s="1"/>
  <c r="E863" i="12"/>
  <c r="U863" i="12" s="1"/>
  <c r="D863" i="12"/>
  <c r="T863" i="12" s="1"/>
  <c r="L863" i="12"/>
  <c r="K863" i="12"/>
  <c r="J863" i="12"/>
  <c r="I863" i="12"/>
  <c r="H863" i="12"/>
  <c r="C863" i="12"/>
  <c r="Z862" i="12"/>
  <c r="AA862" i="12" s="1"/>
  <c r="X862" i="12"/>
  <c r="G862" i="12"/>
  <c r="W862" i="12" s="1"/>
  <c r="F862" i="12"/>
  <c r="V862" i="12" s="1"/>
  <c r="E862" i="12"/>
  <c r="U862" i="12" s="1"/>
  <c r="D862" i="12"/>
  <c r="T862" i="12" s="1"/>
  <c r="K862" i="12"/>
  <c r="J862" i="12"/>
  <c r="I862" i="12"/>
  <c r="H862" i="12"/>
  <c r="C862" i="12"/>
  <c r="Z861" i="12"/>
  <c r="AA861" i="12" s="1"/>
  <c r="X861" i="12"/>
  <c r="G861" i="12"/>
  <c r="W861" i="12" s="1"/>
  <c r="F861" i="12"/>
  <c r="V861" i="12" s="1"/>
  <c r="E861" i="12"/>
  <c r="U861" i="12" s="1"/>
  <c r="D861" i="12"/>
  <c r="T861" i="12" s="1"/>
  <c r="L861" i="12"/>
  <c r="K861" i="12"/>
  <c r="J861" i="12"/>
  <c r="I861" i="12"/>
  <c r="H861" i="12"/>
  <c r="C861" i="12"/>
  <c r="Z860" i="12"/>
  <c r="AA860" i="12" s="1"/>
  <c r="I994" i="9"/>
  <c r="Y175" i="12" s="1"/>
  <c r="X860" i="12"/>
  <c r="G860" i="12"/>
  <c r="W860" i="12" s="1"/>
  <c r="F860" i="12"/>
  <c r="V860" i="12" s="1"/>
  <c r="E860" i="12"/>
  <c r="U860" i="12" s="1"/>
  <c r="D860" i="12"/>
  <c r="T860" i="12" s="1"/>
  <c r="K860" i="12"/>
  <c r="J860" i="12"/>
  <c r="I860" i="12"/>
  <c r="H860" i="12"/>
  <c r="C860" i="12"/>
  <c r="Z859" i="12"/>
  <c r="AA859" i="12" s="1"/>
  <c r="X859" i="12"/>
  <c r="G859" i="12"/>
  <c r="W859" i="12" s="1"/>
  <c r="F859" i="12"/>
  <c r="V859" i="12" s="1"/>
  <c r="E859" i="12"/>
  <c r="U859" i="12" s="1"/>
  <c r="D859" i="12"/>
  <c r="T859" i="12" s="1"/>
  <c r="K859" i="12"/>
  <c r="J859" i="12"/>
  <c r="I859" i="12"/>
  <c r="H859" i="12"/>
  <c r="C859" i="12"/>
  <c r="Z858" i="12"/>
  <c r="AA858" i="12" s="1"/>
  <c r="G858" i="12"/>
  <c r="W858" i="12" s="1"/>
  <c r="F858" i="12"/>
  <c r="V858" i="12" s="1"/>
  <c r="E858" i="12"/>
  <c r="U858" i="12" s="1"/>
  <c r="D858" i="12"/>
  <c r="T858" i="12" s="1"/>
  <c r="S858" i="12"/>
  <c r="Q858" i="12"/>
  <c r="P858" i="12"/>
  <c r="K858" i="12"/>
  <c r="J858" i="12"/>
  <c r="I858" i="12"/>
  <c r="H858" i="12"/>
  <c r="C858" i="12"/>
  <c r="Z857" i="12"/>
  <c r="AA857" i="12" s="1"/>
  <c r="Y857" i="12"/>
  <c r="X857" i="12"/>
  <c r="G857" i="12"/>
  <c r="W857" i="12" s="1"/>
  <c r="F857" i="12"/>
  <c r="V857" i="12" s="1"/>
  <c r="E857" i="12"/>
  <c r="U857" i="12" s="1"/>
  <c r="D857" i="12"/>
  <c r="T857" i="12" s="1"/>
  <c r="P857" i="12"/>
  <c r="K857" i="12"/>
  <c r="J857" i="12"/>
  <c r="I857" i="12"/>
  <c r="H857" i="12"/>
  <c r="C857" i="12"/>
  <c r="Z856" i="12"/>
  <c r="AA856" i="12" s="1"/>
  <c r="X856" i="12"/>
  <c r="G856" i="12"/>
  <c r="W856" i="12" s="1"/>
  <c r="F856" i="12"/>
  <c r="V856" i="12" s="1"/>
  <c r="E856" i="12"/>
  <c r="U856" i="12" s="1"/>
  <c r="D856" i="12"/>
  <c r="T856" i="12" s="1"/>
  <c r="M856" i="12"/>
  <c r="K856" i="12"/>
  <c r="J856" i="12"/>
  <c r="I856" i="12"/>
  <c r="H856" i="12"/>
  <c r="C856" i="12"/>
  <c r="Z855" i="12"/>
  <c r="AA855" i="12" s="1"/>
  <c r="I1621" i="9"/>
  <c r="X855" i="12"/>
  <c r="G855" i="12"/>
  <c r="W855" i="12" s="1"/>
  <c r="F855" i="12"/>
  <c r="V855" i="12" s="1"/>
  <c r="E855" i="12"/>
  <c r="U855" i="12" s="1"/>
  <c r="D855" i="12"/>
  <c r="T855" i="12" s="1"/>
  <c r="O855" i="12"/>
  <c r="K855" i="12"/>
  <c r="J855" i="12"/>
  <c r="I855" i="12"/>
  <c r="H855" i="12"/>
  <c r="C855" i="12"/>
  <c r="Z854" i="12"/>
  <c r="AA854" i="12" s="1"/>
  <c r="Y854" i="12"/>
  <c r="X854" i="12"/>
  <c r="G854" i="12"/>
  <c r="W854" i="12" s="1"/>
  <c r="F854" i="12"/>
  <c r="V854" i="12" s="1"/>
  <c r="E854" i="12"/>
  <c r="U854" i="12" s="1"/>
  <c r="D854" i="12"/>
  <c r="T854" i="12" s="1"/>
  <c r="Q854" i="12"/>
  <c r="P854" i="12"/>
  <c r="Q1513" i="6"/>
  <c r="O1214" i="12" s="1"/>
  <c r="P1513" i="6"/>
  <c r="K854" i="12"/>
  <c r="J854" i="12"/>
  <c r="I854" i="12"/>
  <c r="H854" i="12"/>
  <c r="C854" i="12"/>
  <c r="Z853" i="12"/>
  <c r="AA853" i="12" s="1"/>
  <c r="I1624" i="9"/>
  <c r="X853" i="12"/>
  <c r="G853" i="12"/>
  <c r="W853" i="12" s="1"/>
  <c r="F853" i="12"/>
  <c r="V853" i="12" s="1"/>
  <c r="E853" i="12"/>
  <c r="U853" i="12" s="1"/>
  <c r="D853" i="12"/>
  <c r="T853" i="12" s="1"/>
  <c r="L853" i="12"/>
  <c r="K853" i="12"/>
  <c r="J853" i="12"/>
  <c r="I853" i="12"/>
  <c r="H853" i="12"/>
  <c r="C853" i="12"/>
  <c r="Z852" i="12"/>
  <c r="AA852" i="12" s="1"/>
  <c r="I1549" i="9"/>
  <c r="Y765" i="12" s="1"/>
  <c r="I1541" i="9"/>
  <c r="Y552" i="12" s="1"/>
  <c r="I709" i="9"/>
  <c r="X852" i="12"/>
  <c r="G852" i="12"/>
  <c r="W852" i="12" s="1"/>
  <c r="F852" i="12"/>
  <c r="V852" i="12" s="1"/>
  <c r="E852" i="12"/>
  <c r="U852" i="12" s="1"/>
  <c r="D852" i="12"/>
  <c r="T852" i="12" s="1"/>
  <c r="Q1601" i="6"/>
  <c r="Q1539" i="6"/>
  <c r="O1092" i="12" s="1"/>
  <c r="P1601" i="6"/>
  <c r="N580" i="12" s="1"/>
  <c r="K852" i="12"/>
  <c r="J852" i="12"/>
  <c r="I852" i="12"/>
  <c r="H852" i="12"/>
  <c r="C852" i="12"/>
  <c r="Z851" i="12"/>
  <c r="AA851" i="12" s="1"/>
  <c r="X851" i="12"/>
  <c r="G851" i="12"/>
  <c r="W851" i="12" s="1"/>
  <c r="F851" i="12"/>
  <c r="V851" i="12" s="1"/>
  <c r="E851" i="12"/>
  <c r="U851" i="12" s="1"/>
  <c r="D851" i="12"/>
  <c r="T851" i="12" s="1"/>
  <c r="K851" i="12"/>
  <c r="J851" i="12"/>
  <c r="I851" i="12"/>
  <c r="H851" i="12"/>
  <c r="C851" i="12"/>
  <c r="Z850" i="12"/>
  <c r="AA850" i="12" s="1"/>
  <c r="I131" i="9"/>
  <c r="Y850" i="12"/>
  <c r="X850" i="12"/>
  <c r="G850" i="12"/>
  <c r="W850" i="12" s="1"/>
  <c r="F850" i="12"/>
  <c r="V850" i="12" s="1"/>
  <c r="E850" i="12"/>
  <c r="U850" i="12" s="1"/>
  <c r="D850" i="12"/>
  <c r="T850" i="12" s="1"/>
  <c r="Q1057" i="6"/>
  <c r="O189" i="12"/>
  <c r="P1057" i="6"/>
  <c r="N1052" i="12" s="1"/>
  <c r="K850" i="12"/>
  <c r="J850" i="12"/>
  <c r="I850" i="12"/>
  <c r="H850" i="12"/>
  <c r="C850" i="12"/>
  <c r="Z849" i="12"/>
  <c r="AA849" i="12" s="1"/>
  <c r="X849" i="12"/>
  <c r="G849" i="12"/>
  <c r="W849" i="12" s="1"/>
  <c r="F849" i="12"/>
  <c r="V849" i="12" s="1"/>
  <c r="E849" i="12"/>
  <c r="U849" i="12" s="1"/>
  <c r="D849" i="12"/>
  <c r="T849" i="12" s="1"/>
  <c r="S869" i="12"/>
  <c r="K849" i="12"/>
  <c r="J849" i="12"/>
  <c r="I849" i="12"/>
  <c r="H849" i="12"/>
  <c r="C849" i="12"/>
  <c r="Z848" i="12"/>
  <c r="AA848" i="12" s="1"/>
  <c r="I1543" i="9"/>
  <c r="Y532" i="12" s="1"/>
  <c r="I1642" i="9"/>
  <c r="H1642" i="9"/>
  <c r="X848" i="12"/>
  <c r="G848" i="12"/>
  <c r="W848" i="12" s="1"/>
  <c r="F848" i="12"/>
  <c r="V848" i="12" s="1"/>
  <c r="E848" i="12"/>
  <c r="U848" i="12" s="1"/>
  <c r="D848" i="12"/>
  <c r="T848" i="12" s="1"/>
  <c r="Q824" i="6"/>
  <c r="O742" i="12" s="1"/>
  <c r="M848" i="12"/>
  <c r="K848" i="12"/>
  <c r="J848" i="12"/>
  <c r="I848" i="12"/>
  <c r="H848" i="12"/>
  <c r="C848" i="12"/>
  <c r="Z847" i="12"/>
  <c r="AA847" i="12" s="1"/>
  <c r="Y847" i="12"/>
  <c r="X847" i="12"/>
  <c r="G847" i="12"/>
  <c r="W847" i="12" s="1"/>
  <c r="F847" i="12"/>
  <c r="V847" i="12" s="1"/>
  <c r="E847" i="12"/>
  <c r="U847" i="12" s="1"/>
  <c r="D847" i="12"/>
  <c r="T847" i="12" s="1"/>
  <c r="M847" i="12"/>
  <c r="L847" i="12"/>
  <c r="K847" i="12"/>
  <c r="J847" i="12"/>
  <c r="I847" i="12"/>
  <c r="H847" i="12"/>
  <c r="C847" i="12"/>
  <c r="Z846" i="12"/>
  <c r="AA846" i="12" s="1"/>
  <c r="I1531" i="9"/>
  <c r="Y549" i="12" s="1"/>
  <c r="X846" i="12"/>
  <c r="G846" i="12"/>
  <c r="W846" i="12" s="1"/>
  <c r="F846" i="12"/>
  <c r="V846" i="12" s="1"/>
  <c r="E846" i="12"/>
  <c r="U846" i="12" s="1"/>
  <c r="D846" i="12"/>
  <c r="T846" i="12" s="1"/>
  <c r="K846" i="12"/>
  <c r="J846" i="12"/>
  <c r="I846" i="12"/>
  <c r="H846" i="12"/>
  <c r="C846" i="12"/>
  <c r="Z845" i="12"/>
  <c r="AA845" i="12" s="1"/>
  <c r="Y845" i="12"/>
  <c r="G845" i="12"/>
  <c r="W845" i="12" s="1"/>
  <c r="F845" i="12"/>
  <c r="V845" i="12" s="1"/>
  <c r="E845" i="12"/>
  <c r="U845" i="12" s="1"/>
  <c r="D845" i="12"/>
  <c r="T845" i="12" s="1"/>
  <c r="S845" i="12"/>
  <c r="Q845" i="12"/>
  <c r="P845" i="12"/>
  <c r="K845" i="12"/>
  <c r="J845" i="12"/>
  <c r="I845" i="12"/>
  <c r="H845" i="12"/>
  <c r="C845" i="12"/>
  <c r="Z844" i="12"/>
  <c r="AA844" i="12" s="1"/>
  <c r="I1646" i="9"/>
  <c r="I1635" i="9"/>
  <c r="I1634" i="9"/>
  <c r="Y844" i="12" s="1"/>
  <c r="H1646" i="9"/>
  <c r="H1635" i="9"/>
  <c r="H1634" i="9"/>
  <c r="X844" i="12"/>
  <c r="G844" i="12"/>
  <c r="W844" i="12" s="1"/>
  <c r="F844" i="12"/>
  <c r="V844" i="12" s="1"/>
  <c r="E844" i="12"/>
  <c r="U844" i="12" s="1"/>
  <c r="D844" i="12"/>
  <c r="T844" i="12" s="1"/>
  <c r="Q844" i="12"/>
  <c r="P844" i="12"/>
  <c r="M844" i="12"/>
  <c r="K844" i="12"/>
  <c r="J844" i="12"/>
  <c r="I844" i="12"/>
  <c r="H844" i="12"/>
  <c r="C844" i="12"/>
  <c r="Z843" i="12"/>
  <c r="AA843" i="12" s="1"/>
  <c r="I1452" i="9"/>
  <c r="Y819" i="12" s="1"/>
  <c r="Y843" i="12"/>
  <c r="X843" i="12"/>
  <c r="G843" i="12"/>
  <c r="W843" i="12" s="1"/>
  <c r="F843" i="12"/>
  <c r="V843" i="12" s="1"/>
  <c r="E843" i="12"/>
  <c r="U843" i="12" s="1"/>
  <c r="D843" i="12"/>
  <c r="T843" i="12" s="1"/>
  <c r="S531" i="12"/>
  <c r="R1038" i="12"/>
  <c r="Q1038" i="12"/>
  <c r="Q843" i="12"/>
  <c r="Q222" i="6"/>
  <c r="O829" i="12"/>
  <c r="P222" i="6"/>
  <c r="P1539" i="6"/>
  <c r="M843" i="12"/>
  <c r="K843" i="12"/>
  <c r="J843" i="12"/>
  <c r="I843" i="12"/>
  <c r="H843" i="12"/>
  <c r="C843" i="12"/>
  <c r="Z842" i="12"/>
  <c r="AA842" i="12" s="1"/>
  <c r="Y842" i="12"/>
  <c r="X842" i="12"/>
  <c r="G842" i="12"/>
  <c r="W842" i="12" s="1"/>
  <c r="F842" i="12"/>
  <c r="V842" i="12" s="1"/>
  <c r="E842" i="12"/>
  <c r="U842" i="12" s="1"/>
  <c r="D842" i="12"/>
  <c r="T842" i="12" s="1"/>
  <c r="S842" i="12"/>
  <c r="P842" i="12"/>
  <c r="K842" i="12"/>
  <c r="J842" i="12"/>
  <c r="I842" i="12"/>
  <c r="H842" i="12"/>
  <c r="C842" i="12"/>
  <c r="Z841" i="12"/>
  <c r="AA841" i="12" s="1"/>
  <c r="I901" i="9"/>
  <c r="Y1004" i="12" s="1"/>
  <c r="X841" i="12"/>
  <c r="G841" i="12"/>
  <c r="W841" i="12" s="1"/>
  <c r="F841" i="12"/>
  <c r="V841" i="12" s="1"/>
  <c r="E841" i="12"/>
  <c r="U841" i="12" s="1"/>
  <c r="D841" i="12"/>
  <c r="T841" i="12" s="1"/>
  <c r="K841" i="12"/>
  <c r="J841" i="12"/>
  <c r="I841" i="12"/>
  <c r="H841" i="12"/>
  <c r="C841" i="12"/>
  <c r="Z840" i="12"/>
  <c r="AA840" i="12" s="1"/>
  <c r="Y840" i="12"/>
  <c r="X840" i="12"/>
  <c r="G840" i="12"/>
  <c r="W840" i="12" s="1"/>
  <c r="F840" i="12"/>
  <c r="V840" i="12" s="1"/>
  <c r="E840" i="12"/>
  <c r="U840" i="12" s="1"/>
  <c r="D840" i="12"/>
  <c r="T840" i="12" s="1"/>
  <c r="Q621" i="6"/>
  <c r="O1729" i="12" s="1"/>
  <c r="P621" i="6"/>
  <c r="N840" i="12"/>
  <c r="L840" i="12"/>
  <c r="K840" i="12"/>
  <c r="J840" i="12"/>
  <c r="I840" i="12"/>
  <c r="H840" i="12"/>
  <c r="C840" i="12"/>
  <c r="Z839" i="12"/>
  <c r="AA839" i="12" s="1"/>
  <c r="I359" i="9"/>
  <c r="X839" i="12"/>
  <c r="G839" i="12"/>
  <c r="W839" i="12" s="1"/>
  <c r="F839" i="12"/>
  <c r="V839" i="12" s="1"/>
  <c r="E839" i="12"/>
  <c r="U839" i="12" s="1"/>
  <c r="D839" i="12"/>
  <c r="T839" i="12" s="1"/>
  <c r="R839" i="12"/>
  <c r="N839" i="12"/>
  <c r="K839" i="12"/>
  <c r="J839" i="12"/>
  <c r="I839" i="12"/>
  <c r="H839" i="12"/>
  <c r="C839" i="12"/>
  <c r="Z838" i="12"/>
  <c r="AA838" i="12" s="1"/>
  <c r="X838" i="12"/>
  <c r="G838" i="12"/>
  <c r="W838" i="12" s="1"/>
  <c r="F838" i="12"/>
  <c r="V838" i="12" s="1"/>
  <c r="E838" i="12"/>
  <c r="U838" i="12" s="1"/>
  <c r="D838" i="12"/>
  <c r="T838" i="12" s="1"/>
  <c r="P838" i="12"/>
  <c r="N838" i="12"/>
  <c r="M838" i="12"/>
  <c r="K838" i="12"/>
  <c r="J838" i="12"/>
  <c r="I838" i="12"/>
  <c r="H838" i="12"/>
  <c r="C838" i="12"/>
  <c r="Z837" i="12"/>
  <c r="AA837" i="12" s="1"/>
  <c r="I1127" i="9"/>
  <c r="X837" i="12"/>
  <c r="G837" i="12"/>
  <c r="W837" i="12" s="1"/>
  <c r="F837" i="12"/>
  <c r="V837" i="12" s="1"/>
  <c r="E837" i="12"/>
  <c r="U837" i="12" s="1"/>
  <c r="D837" i="12"/>
  <c r="T837" i="12" s="1"/>
  <c r="R837" i="12"/>
  <c r="K837" i="12"/>
  <c r="J837" i="12"/>
  <c r="I837" i="12"/>
  <c r="H837" i="12"/>
  <c r="C837" i="12"/>
  <c r="Z836" i="12"/>
  <c r="AA836" i="12" s="1"/>
  <c r="G836" i="12"/>
  <c r="W836" i="12" s="1"/>
  <c r="F836" i="12"/>
  <c r="V836" i="12" s="1"/>
  <c r="E836" i="12"/>
  <c r="U836" i="12" s="1"/>
  <c r="D836" i="12"/>
  <c r="T836" i="12" s="1"/>
  <c r="O836" i="12"/>
  <c r="P1030" i="6"/>
  <c r="K836" i="12"/>
  <c r="J836" i="12"/>
  <c r="I836" i="12"/>
  <c r="H836" i="12"/>
  <c r="C836" i="12"/>
  <c r="Z835" i="12"/>
  <c r="AA835" i="12" s="1"/>
  <c r="I1255" i="9"/>
  <c r="I1437" i="9"/>
  <c r="Y835" i="12" s="1"/>
  <c r="X835" i="12"/>
  <c r="G835" i="12"/>
  <c r="W835" i="12" s="1"/>
  <c r="F835" i="12"/>
  <c r="V835" i="12" s="1"/>
  <c r="E835" i="12"/>
  <c r="U835" i="12" s="1"/>
  <c r="D835" i="12"/>
  <c r="T835" i="12" s="1"/>
  <c r="N469" i="12"/>
  <c r="K835" i="12"/>
  <c r="J835" i="12"/>
  <c r="I835" i="12"/>
  <c r="H835" i="12"/>
  <c r="C835" i="12"/>
  <c r="Z834" i="12"/>
  <c r="AA834" i="12" s="1"/>
  <c r="Y834" i="12"/>
  <c r="X834" i="12"/>
  <c r="G834" i="12"/>
  <c r="W834" i="12" s="1"/>
  <c r="F834" i="12"/>
  <c r="V834" i="12" s="1"/>
  <c r="E834" i="12"/>
  <c r="U834" i="12" s="1"/>
  <c r="D834" i="12"/>
  <c r="T834" i="12" s="1"/>
  <c r="M834" i="12"/>
  <c r="K834" i="12"/>
  <c r="J834" i="12"/>
  <c r="I834" i="12"/>
  <c r="H834" i="12"/>
  <c r="C834" i="12"/>
  <c r="Z833" i="12"/>
  <c r="AA833" i="12" s="1"/>
  <c r="I912" i="9"/>
  <c r="Y833" i="12"/>
  <c r="X833" i="12"/>
  <c r="G833" i="12"/>
  <c r="W833" i="12" s="1"/>
  <c r="F833" i="12"/>
  <c r="V833" i="12" s="1"/>
  <c r="E833" i="12"/>
  <c r="U833" i="12" s="1"/>
  <c r="D833" i="12"/>
  <c r="T833" i="12" s="1"/>
  <c r="S833" i="12"/>
  <c r="R833" i="12"/>
  <c r="O833" i="12"/>
  <c r="K833" i="12"/>
  <c r="J833" i="12"/>
  <c r="I833" i="12"/>
  <c r="H833" i="12"/>
  <c r="C833" i="12"/>
  <c r="Z832" i="12"/>
  <c r="AA832" i="12" s="1"/>
  <c r="Y832" i="12"/>
  <c r="X217" i="12"/>
  <c r="G832" i="12"/>
  <c r="W832" i="12" s="1"/>
  <c r="F832" i="12"/>
  <c r="V832" i="12" s="1"/>
  <c r="E832" i="12"/>
  <c r="U832" i="12" s="1"/>
  <c r="D832" i="12"/>
  <c r="T832" i="12" s="1"/>
  <c r="K832" i="12"/>
  <c r="J832" i="12"/>
  <c r="I832" i="12"/>
  <c r="H832" i="12"/>
  <c r="C832" i="12"/>
  <c r="Z831" i="12"/>
  <c r="AA831" i="12" s="1"/>
  <c r="X831" i="12"/>
  <c r="G831" i="12"/>
  <c r="W831" i="12" s="1"/>
  <c r="F831" i="12"/>
  <c r="V831" i="12" s="1"/>
  <c r="E831" i="12"/>
  <c r="U831" i="12" s="1"/>
  <c r="D831" i="12"/>
  <c r="T831" i="12" s="1"/>
  <c r="K831" i="12"/>
  <c r="J831" i="12"/>
  <c r="I831" i="12"/>
  <c r="H831" i="12"/>
  <c r="C831" i="12"/>
  <c r="Z830" i="12"/>
  <c r="AA830" i="12" s="1"/>
  <c r="I438" i="9"/>
  <c r="Y622" i="12" s="1"/>
  <c r="I440" i="9"/>
  <c r="Y830" i="12" s="1"/>
  <c r="X830" i="12"/>
  <c r="G830" i="12"/>
  <c r="W830" i="12" s="1"/>
  <c r="F830" i="12"/>
  <c r="V830" i="12" s="1"/>
  <c r="E830" i="12"/>
  <c r="U830" i="12" s="1"/>
  <c r="D830" i="12"/>
  <c r="T830" i="12" s="1"/>
  <c r="K830" i="12"/>
  <c r="J830" i="12"/>
  <c r="I830" i="12"/>
  <c r="H830" i="12"/>
  <c r="C830" i="12"/>
  <c r="Z829" i="12"/>
  <c r="AA829" i="12" s="1"/>
  <c r="X829" i="12"/>
  <c r="G829" i="12"/>
  <c r="W829" i="12" s="1"/>
  <c r="F829" i="12"/>
  <c r="V829" i="12" s="1"/>
  <c r="E829" i="12"/>
  <c r="U829" i="12" s="1"/>
  <c r="D829" i="12"/>
  <c r="T829" i="12" s="1"/>
  <c r="Q829" i="12"/>
  <c r="K829" i="12"/>
  <c r="J829" i="12"/>
  <c r="I829" i="12"/>
  <c r="H829" i="12"/>
  <c r="C829" i="12"/>
  <c r="Z828" i="12"/>
  <c r="AA828" i="12" s="1"/>
  <c r="I51" i="9"/>
  <c r="X828" i="12"/>
  <c r="G828" i="12"/>
  <c r="W828" i="12" s="1"/>
  <c r="F828" i="12"/>
  <c r="V828" i="12" s="1"/>
  <c r="E828" i="12"/>
  <c r="U828" i="12" s="1"/>
  <c r="D828" i="12"/>
  <c r="T828" i="12" s="1"/>
  <c r="Q193" i="6"/>
  <c r="O1530" i="12"/>
  <c r="P193" i="6"/>
  <c r="N1634" i="12" s="1"/>
  <c r="N1055" i="12"/>
  <c r="M828" i="12"/>
  <c r="K828" i="12"/>
  <c r="J828" i="12"/>
  <c r="I828" i="12"/>
  <c r="H828" i="12"/>
  <c r="C828" i="12"/>
  <c r="Z827" i="12"/>
  <c r="AA827" i="12" s="1"/>
  <c r="Y827" i="12"/>
  <c r="X827" i="12"/>
  <c r="G827" i="12"/>
  <c r="W827" i="12" s="1"/>
  <c r="F827" i="12"/>
  <c r="V827" i="12" s="1"/>
  <c r="E827" i="12"/>
  <c r="U827" i="12" s="1"/>
  <c r="D827" i="12"/>
  <c r="T827" i="12" s="1"/>
  <c r="Q827" i="12"/>
  <c r="K827" i="12"/>
  <c r="J827" i="12"/>
  <c r="I827" i="12"/>
  <c r="H827" i="12"/>
  <c r="C827" i="12"/>
  <c r="Z826" i="12"/>
  <c r="AA826" i="12" s="1"/>
  <c r="X826" i="12"/>
  <c r="G826" i="12"/>
  <c r="W826" i="12" s="1"/>
  <c r="F826" i="12"/>
  <c r="V826" i="12" s="1"/>
  <c r="E826" i="12"/>
  <c r="U826" i="12" s="1"/>
  <c r="D826" i="12"/>
  <c r="T826" i="12" s="1"/>
  <c r="L826" i="12"/>
  <c r="K826" i="12"/>
  <c r="J826" i="12"/>
  <c r="I826" i="12"/>
  <c r="H826" i="12"/>
  <c r="C826" i="12"/>
  <c r="Z825" i="12"/>
  <c r="AA825" i="12" s="1"/>
  <c r="I1288" i="9"/>
  <c r="Y483" i="12"/>
  <c r="X825" i="12"/>
  <c r="G825" i="12"/>
  <c r="W825" i="12" s="1"/>
  <c r="F825" i="12"/>
  <c r="V825" i="12" s="1"/>
  <c r="E825" i="12"/>
  <c r="U825" i="12" s="1"/>
  <c r="D825" i="12"/>
  <c r="T825" i="12" s="1"/>
  <c r="K825" i="12"/>
  <c r="J825" i="12"/>
  <c r="I825" i="12"/>
  <c r="H825" i="12"/>
  <c r="C825" i="12"/>
  <c r="Z824" i="12"/>
  <c r="AA824" i="12" s="1"/>
  <c r="I1130" i="9"/>
  <c r="I1126" i="9"/>
  <c r="Y807" i="12" s="1"/>
  <c r="X824" i="12"/>
  <c r="G824" i="12"/>
  <c r="W824" i="12" s="1"/>
  <c r="F824" i="12"/>
  <c r="V824" i="12" s="1"/>
  <c r="E824" i="12"/>
  <c r="U824" i="12" s="1"/>
  <c r="D824" i="12"/>
  <c r="T824" i="12" s="1"/>
  <c r="Q426" i="12"/>
  <c r="Q824" i="12"/>
  <c r="K824" i="12"/>
  <c r="J824" i="12"/>
  <c r="I824" i="12"/>
  <c r="H824" i="12"/>
  <c r="C824" i="12"/>
  <c r="Z823" i="12"/>
  <c r="AA823" i="12" s="1"/>
  <c r="Y823" i="12"/>
  <c r="X823" i="12"/>
  <c r="G823" i="12"/>
  <c r="W823" i="12" s="1"/>
  <c r="F823" i="12"/>
  <c r="V823" i="12" s="1"/>
  <c r="E823" i="12"/>
  <c r="U823" i="12" s="1"/>
  <c r="D823" i="12"/>
  <c r="T823" i="12" s="1"/>
  <c r="S823" i="12"/>
  <c r="K823" i="12"/>
  <c r="J823" i="12"/>
  <c r="I823" i="12"/>
  <c r="H823" i="12"/>
  <c r="C823" i="12"/>
  <c r="Z822" i="12"/>
  <c r="AA822" i="12" s="1"/>
  <c r="I1080" i="9"/>
  <c r="Y251" i="12" s="1"/>
  <c r="I1346" i="9"/>
  <c r="Y822" i="12" s="1"/>
  <c r="X822" i="12"/>
  <c r="G822" i="12"/>
  <c r="W822" i="12" s="1"/>
  <c r="F822" i="12"/>
  <c r="V822" i="12" s="1"/>
  <c r="E822" i="12"/>
  <c r="U822" i="12" s="1"/>
  <c r="D822" i="12"/>
  <c r="T822" i="12" s="1"/>
  <c r="N822" i="12"/>
  <c r="L822" i="12"/>
  <c r="K822" i="12"/>
  <c r="J822" i="12"/>
  <c r="I822" i="12"/>
  <c r="H822" i="12"/>
  <c r="C822" i="12"/>
  <c r="Z821" i="12"/>
  <c r="AA821" i="12" s="1"/>
  <c r="I1006" i="9"/>
  <c r="X821" i="12"/>
  <c r="G821" i="12"/>
  <c r="W821" i="12" s="1"/>
  <c r="F821" i="12"/>
  <c r="V821" i="12" s="1"/>
  <c r="E821" i="12"/>
  <c r="U821" i="12" s="1"/>
  <c r="D821" i="12"/>
  <c r="T821" i="12" s="1"/>
  <c r="P821" i="12"/>
  <c r="K821" i="12"/>
  <c r="J821" i="12"/>
  <c r="I821" i="12"/>
  <c r="H821" i="12"/>
  <c r="C821" i="12"/>
  <c r="Z820" i="12"/>
  <c r="AA820" i="12" s="1"/>
  <c r="I274" i="9"/>
  <c r="Y820" i="12"/>
  <c r="X820" i="12"/>
  <c r="G820" i="12"/>
  <c r="W820" i="12" s="1"/>
  <c r="F820" i="12"/>
  <c r="V820" i="12" s="1"/>
  <c r="E820" i="12"/>
  <c r="U820" i="12" s="1"/>
  <c r="D820" i="12"/>
  <c r="T820" i="12" s="1"/>
  <c r="M820" i="12"/>
  <c r="K820" i="12"/>
  <c r="J820" i="12"/>
  <c r="I820" i="12"/>
  <c r="H820" i="12"/>
  <c r="C820" i="12"/>
  <c r="Z819" i="12"/>
  <c r="AA819" i="12" s="1"/>
  <c r="I1291" i="9"/>
  <c r="Y743" i="12" s="1"/>
  <c r="X819" i="12"/>
  <c r="G819" i="12"/>
  <c r="W819" i="12" s="1"/>
  <c r="F819" i="12"/>
  <c r="V819" i="12" s="1"/>
  <c r="E819" i="12"/>
  <c r="U819" i="12" s="1"/>
  <c r="D819" i="12"/>
  <c r="T819" i="12" s="1"/>
  <c r="S819" i="12"/>
  <c r="K819" i="12"/>
  <c r="J819" i="12"/>
  <c r="I819" i="12"/>
  <c r="H819" i="12"/>
  <c r="C819" i="12"/>
  <c r="Z818" i="12"/>
  <c r="AA818" i="12" s="1"/>
  <c r="I1061" i="9"/>
  <c r="G818" i="12"/>
  <c r="W818" i="12" s="1"/>
  <c r="F818" i="12"/>
  <c r="V818" i="12" s="1"/>
  <c r="E818" i="12"/>
  <c r="U818" i="12" s="1"/>
  <c r="D818" i="12"/>
  <c r="T818" i="12" s="1"/>
  <c r="R818" i="12"/>
  <c r="N818" i="12"/>
  <c r="M818" i="12"/>
  <c r="K818" i="12"/>
  <c r="J818" i="12"/>
  <c r="I818" i="12"/>
  <c r="H818" i="12"/>
  <c r="C818" i="12"/>
  <c r="Z817" i="12"/>
  <c r="AA817" i="12" s="1"/>
  <c r="X817" i="12"/>
  <c r="G817" i="12"/>
  <c r="W817" i="12" s="1"/>
  <c r="F817" i="12"/>
  <c r="V817" i="12" s="1"/>
  <c r="E817" i="12"/>
  <c r="U817" i="12" s="1"/>
  <c r="D817" i="12"/>
  <c r="T817" i="12" s="1"/>
  <c r="M817" i="12"/>
  <c r="L817" i="12"/>
  <c r="K817" i="12"/>
  <c r="J817" i="12"/>
  <c r="I817" i="12"/>
  <c r="H817" i="12"/>
  <c r="C817" i="12"/>
  <c r="Z816" i="12"/>
  <c r="AA816" i="12" s="1"/>
  <c r="I1298" i="9"/>
  <c r="X816" i="12"/>
  <c r="G816" i="12"/>
  <c r="W816" i="12" s="1"/>
  <c r="F816" i="12"/>
  <c r="V816" i="12" s="1"/>
  <c r="E816" i="12"/>
  <c r="U816" i="12" s="1"/>
  <c r="D816" i="12"/>
  <c r="T816" i="12" s="1"/>
  <c r="S816" i="12"/>
  <c r="M816" i="12"/>
  <c r="K816" i="12"/>
  <c r="J816" i="12"/>
  <c r="I816" i="12"/>
  <c r="H816" i="12"/>
  <c r="C816" i="12"/>
  <c r="Z815" i="12"/>
  <c r="AA815" i="12" s="1"/>
  <c r="Y815" i="12"/>
  <c r="X815" i="12"/>
  <c r="G815" i="12"/>
  <c r="W815" i="12" s="1"/>
  <c r="F815" i="12"/>
  <c r="V815" i="12" s="1"/>
  <c r="E815" i="12"/>
  <c r="U815" i="12" s="1"/>
  <c r="D815" i="12"/>
  <c r="T815" i="12" s="1"/>
  <c r="S815" i="12"/>
  <c r="Q815" i="12"/>
  <c r="N815" i="12"/>
  <c r="K815" i="12"/>
  <c r="J815" i="12"/>
  <c r="I815" i="12"/>
  <c r="H815" i="12"/>
  <c r="C815" i="12"/>
  <c r="Z814" i="12"/>
  <c r="AA814" i="12" s="1"/>
  <c r="I584" i="9"/>
  <c r="Y814" i="12" s="1"/>
  <c r="X814" i="12"/>
  <c r="G814" i="12"/>
  <c r="W814" i="12" s="1"/>
  <c r="F814" i="12"/>
  <c r="V814" i="12" s="1"/>
  <c r="E814" i="12"/>
  <c r="U814" i="12" s="1"/>
  <c r="D814" i="12"/>
  <c r="T814" i="12" s="1"/>
  <c r="S814" i="12"/>
  <c r="K814" i="12"/>
  <c r="J814" i="12"/>
  <c r="I814" i="12"/>
  <c r="H814" i="12"/>
  <c r="C814" i="12"/>
  <c r="Z813" i="12"/>
  <c r="AA813" i="12" s="1"/>
  <c r="I164" i="9"/>
  <c r="Y1365" i="12" s="1"/>
  <c r="X813" i="12"/>
  <c r="G813" i="12"/>
  <c r="W813" i="12" s="1"/>
  <c r="F813" i="12"/>
  <c r="V813" i="12" s="1"/>
  <c r="E813" i="12"/>
  <c r="U813" i="12" s="1"/>
  <c r="D813" i="12"/>
  <c r="T813" i="12" s="1"/>
  <c r="Q813" i="12"/>
  <c r="M813" i="12"/>
  <c r="K813" i="12"/>
  <c r="J813" i="12"/>
  <c r="I813" i="12"/>
  <c r="H813" i="12"/>
  <c r="C813" i="12"/>
  <c r="Z812" i="12"/>
  <c r="AA812" i="12" s="1"/>
  <c r="I933" i="9"/>
  <c r="Y330" i="12" s="1"/>
  <c r="X812" i="12"/>
  <c r="G812" i="12"/>
  <c r="W812" i="12" s="1"/>
  <c r="F812" i="12"/>
  <c r="V812" i="12" s="1"/>
  <c r="E812" i="12"/>
  <c r="U812" i="12" s="1"/>
  <c r="D812" i="12"/>
  <c r="T812" i="12" s="1"/>
  <c r="K812" i="12"/>
  <c r="J812" i="12"/>
  <c r="I812" i="12"/>
  <c r="H812" i="12"/>
  <c r="C812" i="12"/>
  <c r="Z811" i="12"/>
  <c r="AA811" i="12" s="1"/>
  <c r="I247" i="9"/>
  <c r="Y811" i="12" s="1"/>
  <c r="X811" i="12"/>
  <c r="G811" i="12"/>
  <c r="W811" i="12" s="1"/>
  <c r="F811" i="12"/>
  <c r="V811" i="12" s="1"/>
  <c r="E811" i="12"/>
  <c r="U811" i="12" s="1"/>
  <c r="D811" i="12"/>
  <c r="T811" i="12" s="1"/>
  <c r="S811" i="12"/>
  <c r="K811" i="12"/>
  <c r="J811" i="12"/>
  <c r="I811" i="12"/>
  <c r="H811" i="12"/>
  <c r="C811" i="12"/>
  <c r="Z810" i="12"/>
  <c r="AA810" i="12" s="1"/>
  <c r="I1122" i="9"/>
  <c r="Y866" i="12" s="1"/>
  <c r="Y810" i="12"/>
  <c r="X810" i="12"/>
  <c r="G810" i="12"/>
  <c r="W810" i="12" s="1"/>
  <c r="F810" i="12"/>
  <c r="V810" i="12" s="1"/>
  <c r="E810" i="12"/>
  <c r="U810" i="12" s="1"/>
  <c r="D810" i="12"/>
  <c r="T810" i="12" s="1"/>
  <c r="P1234" i="12"/>
  <c r="K810" i="12"/>
  <c r="J810" i="12"/>
  <c r="I810" i="12"/>
  <c r="H810" i="12"/>
  <c r="C810" i="12"/>
  <c r="Z809" i="12"/>
  <c r="AA809" i="12" s="1"/>
  <c r="I3" i="9"/>
  <c r="Y809" i="12" s="1"/>
  <c r="X809" i="12"/>
  <c r="G809" i="12"/>
  <c r="W809" i="12" s="1"/>
  <c r="F809" i="12"/>
  <c r="V809" i="12" s="1"/>
  <c r="E809" i="12"/>
  <c r="U809" i="12" s="1"/>
  <c r="D809" i="12"/>
  <c r="T809" i="12" s="1"/>
  <c r="P776" i="6"/>
  <c r="K809" i="12"/>
  <c r="J809" i="12"/>
  <c r="I809" i="12"/>
  <c r="H809" i="12"/>
  <c r="C809" i="12"/>
  <c r="Z808" i="12"/>
  <c r="AA808" i="12" s="1"/>
  <c r="X808" i="12"/>
  <c r="G808" i="12"/>
  <c r="W808" i="12" s="1"/>
  <c r="F808" i="12"/>
  <c r="V808" i="12" s="1"/>
  <c r="E808" i="12"/>
  <c r="U808" i="12" s="1"/>
  <c r="D808" i="12"/>
  <c r="T808" i="12" s="1"/>
  <c r="K808" i="12"/>
  <c r="J808" i="12"/>
  <c r="I808" i="12"/>
  <c r="H808" i="12"/>
  <c r="C808" i="12"/>
  <c r="Z807" i="12"/>
  <c r="AA807" i="12" s="1"/>
  <c r="I1135" i="9"/>
  <c r="Y1070" i="12" s="1"/>
  <c r="X807" i="12"/>
  <c r="G807" i="12"/>
  <c r="W807" i="12" s="1"/>
  <c r="F807" i="12"/>
  <c r="V807" i="12" s="1"/>
  <c r="E807" i="12"/>
  <c r="U807" i="12" s="1"/>
  <c r="D807" i="12"/>
  <c r="T807" i="12" s="1"/>
  <c r="K807" i="12"/>
  <c r="J807" i="12"/>
  <c r="I807" i="12"/>
  <c r="H807" i="12"/>
  <c r="C807" i="12"/>
  <c r="Z806" i="12"/>
  <c r="AA806" i="12" s="1"/>
  <c r="I802" i="9"/>
  <c r="X806" i="12"/>
  <c r="G806" i="12"/>
  <c r="W806" i="12" s="1"/>
  <c r="F806" i="12"/>
  <c r="V806" i="12" s="1"/>
  <c r="E806" i="12"/>
  <c r="U806" i="12" s="1"/>
  <c r="D806" i="12"/>
  <c r="T806" i="12" s="1"/>
  <c r="Q666" i="6"/>
  <c r="O1550" i="12" s="1"/>
  <c r="O1326" i="12"/>
  <c r="P666" i="6"/>
  <c r="K806" i="12"/>
  <c r="J806" i="12"/>
  <c r="I806" i="12"/>
  <c r="H806" i="12"/>
  <c r="C806" i="12"/>
  <c r="Z805" i="12"/>
  <c r="AA805" i="12" s="1"/>
  <c r="Y805" i="12"/>
  <c r="X805" i="12"/>
  <c r="G805" i="12"/>
  <c r="W805" i="12" s="1"/>
  <c r="F805" i="12"/>
  <c r="V805" i="12" s="1"/>
  <c r="E805" i="12"/>
  <c r="U805" i="12" s="1"/>
  <c r="D805" i="12"/>
  <c r="T805" i="12" s="1"/>
  <c r="S805" i="12"/>
  <c r="Q805" i="12"/>
  <c r="K805" i="12"/>
  <c r="J805" i="12"/>
  <c r="I805" i="12"/>
  <c r="H805" i="12"/>
  <c r="C805" i="12"/>
  <c r="Z804" i="12"/>
  <c r="AA804" i="12" s="1"/>
  <c r="I53" i="9"/>
  <c r="Y733" i="12" s="1"/>
  <c r="I8" i="9"/>
  <c r="Y804" i="12" s="1"/>
  <c r="X804" i="12"/>
  <c r="G804" i="12"/>
  <c r="W804" i="12" s="1"/>
  <c r="F804" i="12"/>
  <c r="V804" i="12" s="1"/>
  <c r="E804" i="12"/>
  <c r="U804" i="12" s="1"/>
  <c r="D804" i="12"/>
  <c r="T804" i="12" s="1"/>
  <c r="Q1028" i="6"/>
  <c r="O216" i="12" s="1"/>
  <c r="P1028" i="6"/>
  <c r="N799" i="12" s="1"/>
  <c r="K804" i="12"/>
  <c r="J804" i="12"/>
  <c r="I804" i="12"/>
  <c r="H804" i="12"/>
  <c r="C804" i="12"/>
  <c r="Z803" i="12"/>
  <c r="AA803" i="12" s="1"/>
  <c r="Y803" i="12"/>
  <c r="X803" i="12"/>
  <c r="G803" i="12"/>
  <c r="W803" i="12" s="1"/>
  <c r="F803" i="12"/>
  <c r="V803" i="12" s="1"/>
  <c r="E803" i="12"/>
  <c r="U803" i="12" s="1"/>
  <c r="D803" i="12"/>
  <c r="T803" i="12" s="1"/>
  <c r="P803" i="12"/>
  <c r="M803" i="12"/>
  <c r="K803" i="12"/>
  <c r="J803" i="12"/>
  <c r="I803" i="12"/>
  <c r="H803" i="12"/>
  <c r="C803" i="12"/>
  <c r="Z802" i="12"/>
  <c r="AA802" i="12" s="1"/>
  <c r="I20" i="9"/>
  <c r="X802" i="12"/>
  <c r="G802" i="12"/>
  <c r="W802" i="12" s="1"/>
  <c r="F802" i="12"/>
  <c r="V802" i="12" s="1"/>
  <c r="E802" i="12"/>
  <c r="U802" i="12" s="1"/>
  <c r="D802" i="12"/>
  <c r="T802" i="12" s="1"/>
  <c r="K802" i="12"/>
  <c r="J802" i="12"/>
  <c r="I802" i="12"/>
  <c r="H802" i="12"/>
  <c r="C802" i="12"/>
  <c r="Z801" i="12"/>
  <c r="AA801" i="12" s="1"/>
  <c r="I198" i="9"/>
  <c r="Y757" i="12" s="1"/>
  <c r="X801" i="12"/>
  <c r="G801" i="12"/>
  <c r="W801" i="12" s="1"/>
  <c r="F801" i="12"/>
  <c r="V801" i="12" s="1"/>
  <c r="E801" i="12"/>
  <c r="U801" i="12" s="1"/>
  <c r="D801" i="12"/>
  <c r="T801" i="12" s="1"/>
  <c r="S801" i="12"/>
  <c r="Q801" i="12"/>
  <c r="K801" i="12"/>
  <c r="J801" i="12"/>
  <c r="I801" i="12"/>
  <c r="H801" i="12"/>
  <c r="C801" i="12"/>
  <c r="Z800" i="12"/>
  <c r="AA800" i="12" s="1"/>
  <c r="X645" i="12"/>
  <c r="X800" i="12"/>
  <c r="G800" i="12"/>
  <c r="W800" i="12" s="1"/>
  <c r="F800" i="12"/>
  <c r="V800" i="12" s="1"/>
  <c r="E800" i="12"/>
  <c r="U800" i="12" s="1"/>
  <c r="D800" i="12"/>
  <c r="T800" i="12" s="1"/>
  <c r="S800" i="12"/>
  <c r="K800" i="12"/>
  <c r="J800" i="12"/>
  <c r="I800" i="12"/>
  <c r="H800" i="12"/>
  <c r="C800" i="12"/>
  <c r="Z799" i="12"/>
  <c r="AA799" i="12" s="1"/>
  <c r="I615" i="9"/>
  <c r="Y998" i="12" s="1"/>
  <c r="I1030" i="9"/>
  <c r="X799" i="12"/>
  <c r="G799" i="12"/>
  <c r="W799" i="12" s="1"/>
  <c r="F799" i="12"/>
  <c r="V799" i="12" s="1"/>
  <c r="E799" i="12"/>
  <c r="U799" i="12" s="1"/>
  <c r="D799" i="12"/>
  <c r="T799" i="12" s="1"/>
  <c r="K799" i="12"/>
  <c r="J799" i="12"/>
  <c r="I799" i="12"/>
  <c r="H799" i="12"/>
  <c r="C799" i="12"/>
  <c r="Z798" i="12"/>
  <c r="AA798" i="12" s="1"/>
  <c r="X798" i="12"/>
  <c r="G798" i="12"/>
  <c r="W798" i="12" s="1"/>
  <c r="F798" i="12"/>
  <c r="V798" i="12" s="1"/>
  <c r="E798" i="12"/>
  <c r="U798" i="12" s="1"/>
  <c r="D798" i="12"/>
  <c r="T798" i="12" s="1"/>
  <c r="S798" i="12"/>
  <c r="M798" i="12"/>
  <c r="K798" i="12"/>
  <c r="J798" i="12"/>
  <c r="I798" i="12"/>
  <c r="H798" i="12"/>
  <c r="C798" i="12"/>
  <c r="Z797" i="12"/>
  <c r="AA797" i="12" s="1"/>
  <c r="I1010" i="9"/>
  <c r="Y797" i="12"/>
  <c r="X797" i="12"/>
  <c r="G797" i="12"/>
  <c r="W797" i="12" s="1"/>
  <c r="F797" i="12"/>
  <c r="V797" i="12" s="1"/>
  <c r="E797" i="12"/>
  <c r="U797" i="12" s="1"/>
  <c r="D797" i="12"/>
  <c r="T797" i="12" s="1"/>
  <c r="R797" i="12"/>
  <c r="Q797" i="12"/>
  <c r="K797" i="12"/>
  <c r="J797" i="12"/>
  <c r="I797" i="12"/>
  <c r="H797" i="12"/>
  <c r="C797" i="12"/>
  <c r="Z796" i="12"/>
  <c r="AA796" i="12" s="1"/>
  <c r="I1404" i="9"/>
  <c r="X518" i="12"/>
  <c r="X796" i="12"/>
  <c r="G796" i="12"/>
  <c r="W796" i="12" s="1"/>
  <c r="F796" i="12"/>
  <c r="V796" i="12" s="1"/>
  <c r="E796" i="12"/>
  <c r="U796" i="12" s="1"/>
  <c r="D796" i="12"/>
  <c r="T796" i="12" s="1"/>
  <c r="N796" i="12"/>
  <c r="K796" i="12"/>
  <c r="J796" i="12"/>
  <c r="I796" i="12"/>
  <c r="H796" i="12"/>
  <c r="C796" i="12"/>
  <c r="Z795" i="12"/>
  <c r="AA795" i="12" s="1"/>
  <c r="X795" i="12"/>
  <c r="G795" i="12"/>
  <c r="W795" i="12" s="1"/>
  <c r="F795" i="12"/>
  <c r="V795" i="12" s="1"/>
  <c r="E795" i="12"/>
  <c r="U795" i="12" s="1"/>
  <c r="D795" i="12"/>
  <c r="T795" i="12" s="1"/>
  <c r="K795" i="12"/>
  <c r="J795" i="12"/>
  <c r="I795" i="12"/>
  <c r="H795" i="12"/>
  <c r="C795" i="12"/>
  <c r="Z794" i="12"/>
  <c r="AA794" i="12" s="1"/>
  <c r="I509" i="9"/>
  <c r="Y1647" i="12" s="1"/>
  <c r="X794" i="12"/>
  <c r="G794" i="12"/>
  <c r="W794" i="12" s="1"/>
  <c r="F794" i="12"/>
  <c r="V794" i="12" s="1"/>
  <c r="E794" i="12"/>
  <c r="U794" i="12" s="1"/>
  <c r="D794" i="12"/>
  <c r="T794" i="12" s="1"/>
  <c r="N794" i="12"/>
  <c r="L794" i="12"/>
  <c r="K794" i="12"/>
  <c r="J794" i="12"/>
  <c r="I794" i="12"/>
  <c r="H794" i="12"/>
  <c r="C794" i="12"/>
  <c r="Z793" i="12"/>
  <c r="AA793" i="12" s="1"/>
  <c r="I1184" i="9"/>
  <c r="Y793" i="12"/>
  <c r="X691" i="12"/>
  <c r="X793" i="12"/>
  <c r="G793" i="12"/>
  <c r="W793" i="12" s="1"/>
  <c r="F793" i="12"/>
  <c r="V793" i="12" s="1"/>
  <c r="E793" i="12"/>
  <c r="U793" i="12" s="1"/>
  <c r="D793" i="12"/>
  <c r="T793" i="12" s="1"/>
  <c r="L793" i="12"/>
  <c r="K793" i="12"/>
  <c r="J793" i="12"/>
  <c r="I793" i="12"/>
  <c r="H793" i="12"/>
  <c r="C793" i="12"/>
  <c r="Z792" i="12"/>
  <c r="AA792" i="12" s="1"/>
  <c r="I1466" i="9"/>
  <c r="Y510" i="12" s="1"/>
  <c r="X792" i="12"/>
  <c r="G792" i="12"/>
  <c r="W792" i="12" s="1"/>
  <c r="F792" i="12"/>
  <c r="V792" i="12" s="1"/>
  <c r="E792" i="12"/>
  <c r="U792" i="12" s="1"/>
  <c r="D792" i="12"/>
  <c r="T792" i="12" s="1"/>
  <c r="K792" i="12"/>
  <c r="J792" i="12"/>
  <c r="I792" i="12"/>
  <c r="H792" i="12"/>
  <c r="C792" i="12"/>
  <c r="Z791" i="12"/>
  <c r="AA791" i="12" s="1"/>
  <c r="Y791" i="12"/>
  <c r="X791" i="12"/>
  <c r="G791" i="12"/>
  <c r="W791" i="12" s="1"/>
  <c r="F791" i="12"/>
  <c r="V791" i="12" s="1"/>
  <c r="E791" i="12"/>
  <c r="U791" i="12" s="1"/>
  <c r="D791" i="12"/>
  <c r="T791" i="12" s="1"/>
  <c r="K791" i="12"/>
  <c r="J791" i="12"/>
  <c r="I791" i="12"/>
  <c r="H791" i="12"/>
  <c r="C791" i="12"/>
  <c r="Z790" i="12"/>
  <c r="AA790" i="12" s="1"/>
  <c r="Y790" i="12"/>
  <c r="X790" i="12"/>
  <c r="G790" i="12"/>
  <c r="W790" i="12" s="1"/>
  <c r="F790" i="12"/>
  <c r="V790" i="12" s="1"/>
  <c r="E790" i="12"/>
  <c r="U790" i="12" s="1"/>
  <c r="D790" i="12"/>
  <c r="T790" i="12" s="1"/>
  <c r="K790" i="12"/>
  <c r="J790" i="12"/>
  <c r="I790" i="12"/>
  <c r="H790" i="12"/>
  <c r="C790" i="12"/>
  <c r="Z789" i="12"/>
  <c r="AA789" i="12" s="1"/>
  <c r="I1235" i="9"/>
  <c r="Y357" i="12" s="1"/>
  <c r="X789" i="12"/>
  <c r="G789" i="12"/>
  <c r="W789" i="12" s="1"/>
  <c r="F789" i="12"/>
  <c r="V789" i="12" s="1"/>
  <c r="E789" i="12"/>
  <c r="U789" i="12" s="1"/>
  <c r="D789" i="12"/>
  <c r="T789" i="12" s="1"/>
  <c r="P724" i="12"/>
  <c r="Q313" i="6"/>
  <c r="O708" i="12" s="1"/>
  <c r="O789" i="12"/>
  <c r="P313" i="6"/>
  <c r="N1165" i="12" s="1"/>
  <c r="N789" i="12"/>
  <c r="M789" i="12"/>
  <c r="L789" i="12"/>
  <c r="K789" i="12"/>
  <c r="J789" i="12"/>
  <c r="I789" i="12"/>
  <c r="H789" i="12"/>
  <c r="C789" i="12"/>
  <c r="Z788" i="12"/>
  <c r="AA788" i="12" s="1"/>
  <c r="X788" i="12"/>
  <c r="G788" i="12"/>
  <c r="W788" i="12" s="1"/>
  <c r="F788" i="12"/>
  <c r="V788" i="12" s="1"/>
  <c r="E788" i="12"/>
  <c r="U788" i="12" s="1"/>
  <c r="D788" i="12"/>
  <c r="T788" i="12" s="1"/>
  <c r="S788" i="12"/>
  <c r="K788" i="12"/>
  <c r="J788" i="12"/>
  <c r="I788" i="12"/>
  <c r="H788" i="12"/>
  <c r="C788" i="12"/>
  <c r="Z787" i="12"/>
  <c r="AA787" i="12" s="1"/>
  <c r="I1214" i="9"/>
  <c r="X787" i="12"/>
  <c r="G787" i="12"/>
  <c r="W787" i="12" s="1"/>
  <c r="F787" i="12"/>
  <c r="V787" i="12" s="1"/>
  <c r="E787" i="12"/>
  <c r="U787" i="12" s="1"/>
  <c r="D787" i="12"/>
  <c r="T787" i="12" s="1"/>
  <c r="N787" i="12"/>
  <c r="K787" i="12"/>
  <c r="J787" i="12"/>
  <c r="I787" i="12"/>
  <c r="H787" i="12"/>
  <c r="C787" i="12"/>
  <c r="Z786" i="12"/>
  <c r="AA786" i="12" s="1"/>
  <c r="I1283" i="9"/>
  <c r="Y384" i="12" s="1"/>
  <c r="Y786" i="12"/>
  <c r="X786" i="12"/>
  <c r="G786" i="12"/>
  <c r="W786" i="12" s="1"/>
  <c r="F786" i="12"/>
  <c r="V786" i="12" s="1"/>
  <c r="E786" i="12"/>
  <c r="U786" i="12" s="1"/>
  <c r="D786" i="12"/>
  <c r="T786" i="12" s="1"/>
  <c r="R786" i="12"/>
  <c r="M786" i="12"/>
  <c r="K786" i="12"/>
  <c r="J786" i="12"/>
  <c r="I786" i="12"/>
  <c r="H786" i="12"/>
  <c r="C786" i="12"/>
  <c r="Z785" i="12"/>
  <c r="AA785" i="12" s="1"/>
  <c r="X785" i="12"/>
  <c r="G785" i="12"/>
  <c r="W785" i="12" s="1"/>
  <c r="F785" i="12"/>
  <c r="V785" i="12" s="1"/>
  <c r="E785" i="12"/>
  <c r="U785" i="12" s="1"/>
  <c r="D785" i="12"/>
  <c r="T785" i="12" s="1"/>
  <c r="K785" i="12"/>
  <c r="J785" i="12"/>
  <c r="I785" i="12"/>
  <c r="H785" i="12"/>
  <c r="C785" i="12"/>
  <c r="Z784" i="12"/>
  <c r="AA784" i="12" s="1"/>
  <c r="I52" i="9"/>
  <c r="I7" i="9"/>
  <c r="Y784" i="12" s="1"/>
  <c r="X784" i="12"/>
  <c r="G784" i="12"/>
  <c r="W784" i="12" s="1"/>
  <c r="F784" i="12"/>
  <c r="V784" i="12" s="1"/>
  <c r="E784" i="12"/>
  <c r="U784" i="12" s="1"/>
  <c r="D784" i="12"/>
  <c r="T784" i="12" s="1"/>
  <c r="Q537" i="6"/>
  <c r="O1697" i="12" s="1"/>
  <c r="K784" i="12"/>
  <c r="J784" i="12"/>
  <c r="I784" i="12"/>
  <c r="H784" i="12"/>
  <c r="C784" i="12"/>
  <c r="Z783" i="12"/>
  <c r="AA783" i="12" s="1"/>
  <c r="Y783" i="12"/>
  <c r="X783" i="12"/>
  <c r="G783" i="12"/>
  <c r="W783" i="12" s="1"/>
  <c r="F783" i="12"/>
  <c r="V783" i="12" s="1"/>
  <c r="E783" i="12"/>
  <c r="U783" i="12" s="1"/>
  <c r="D783" i="12"/>
  <c r="T783" i="12" s="1"/>
  <c r="L783" i="12"/>
  <c r="K783" i="12"/>
  <c r="J783" i="12"/>
  <c r="I783" i="12"/>
  <c r="H783" i="12"/>
  <c r="C783" i="12"/>
  <c r="Z782" i="12"/>
  <c r="AA782" i="12" s="1"/>
  <c r="I136" i="9"/>
  <c r="I1240" i="9"/>
  <c r="Y749" i="12" s="1"/>
  <c r="X782" i="12"/>
  <c r="G782" i="12"/>
  <c r="W782" i="12" s="1"/>
  <c r="F782" i="12"/>
  <c r="V782" i="12" s="1"/>
  <c r="E782" i="12"/>
  <c r="U782" i="12" s="1"/>
  <c r="D782" i="12"/>
  <c r="T782" i="12" s="1"/>
  <c r="L782" i="12"/>
  <c r="K782" i="12"/>
  <c r="J782" i="12"/>
  <c r="I782" i="12"/>
  <c r="H782" i="12"/>
  <c r="C782" i="12"/>
  <c r="Z781" i="12"/>
  <c r="AA781" i="12" s="1"/>
  <c r="I215" i="9"/>
  <c r="Y942" i="12" s="1"/>
  <c r="X781" i="12"/>
  <c r="G781" i="12"/>
  <c r="W781" i="12" s="1"/>
  <c r="F781" i="12"/>
  <c r="V781" i="12" s="1"/>
  <c r="E781" i="12"/>
  <c r="U781" i="12" s="1"/>
  <c r="D781" i="12"/>
  <c r="T781" i="12" s="1"/>
  <c r="M781" i="12"/>
  <c r="L781" i="12"/>
  <c r="K781" i="12"/>
  <c r="J781" i="12"/>
  <c r="I781" i="12"/>
  <c r="H781" i="12"/>
  <c r="C781" i="12"/>
  <c r="Z780" i="12"/>
  <c r="AA780" i="12" s="1"/>
  <c r="I76" i="9"/>
  <c r="Y1640" i="12" s="1"/>
  <c r="Y780" i="12"/>
  <c r="X780" i="12"/>
  <c r="G780" i="12"/>
  <c r="W780" i="12" s="1"/>
  <c r="F780" i="12"/>
  <c r="V780" i="12" s="1"/>
  <c r="E780" i="12"/>
  <c r="U780" i="12" s="1"/>
  <c r="D780" i="12"/>
  <c r="T780" i="12" s="1"/>
  <c r="Q1070" i="6"/>
  <c r="O684" i="12" s="1"/>
  <c r="P1070" i="6"/>
  <c r="N705" i="12"/>
  <c r="L780" i="12"/>
  <c r="K780" i="12"/>
  <c r="J780" i="12"/>
  <c r="I780" i="12"/>
  <c r="H780" i="12"/>
  <c r="C780" i="12"/>
  <c r="Z779" i="12"/>
  <c r="AA779" i="12" s="1"/>
  <c r="Y779" i="12"/>
  <c r="X779" i="12"/>
  <c r="G779" i="12"/>
  <c r="W779" i="12" s="1"/>
  <c r="F779" i="12"/>
  <c r="V779" i="12" s="1"/>
  <c r="E779" i="12"/>
  <c r="U779" i="12" s="1"/>
  <c r="D779" i="12"/>
  <c r="T779" i="12" s="1"/>
  <c r="M779" i="12"/>
  <c r="L779" i="12"/>
  <c r="K779" i="12"/>
  <c r="J779" i="12"/>
  <c r="I779" i="12"/>
  <c r="H779" i="12"/>
  <c r="C779" i="12"/>
  <c r="Z778" i="12"/>
  <c r="AA778" i="12" s="1"/>
  <c r="Y778" i="12"/>
  <c r="X778" i="12"/>
  <c r="G778" i="12"/>
  <c r="W778" i="12" s="1"/>
  <c r="F778" i="12"/>
  <c r="V778" i="12" s="1"/>
  <c r="E778" i="12"/>
  <c r="U778" i="12" s="1"/>
  <c r="D778" i="12"/>
  <c r="T778" i="12" s="1"/>
  <c r="K778" i="12"/>
  <c r="J778" i="12"/>
  <c r="I778" i="12"/>
  <c r="H778" i="12"/>
  <c r="C778" i="12"/>
  <c r="Z777" i="12"/>
  <c r="AA777" i="12" s="1"/>
  <c r="Y777" i="12"/>
  <c r="X777" i="12"/>
  <c r="G777" i="12"/>
  <c r="W777" i="12" s="1"/>
  <c r="F777" i="12"/>
  <c r="V777" i="12" s="1"/>
  <c r="E777" i="12"/>
  <c r="U777" i="12" s="1"/>
  <c r="D777" i="12"/>
  <c r="T777" i="12" s="1"/>
  <c r="O777" i="12"/>
  <c r="N777" i="12"/>
  <c r="M777" i="12"/>
  <c r="K777" i="12"/>
  <c r="J777" i="12"/>
  <c r="I777" i="12"/>
  <c r="H777" i="12"/>
  <c r="C777" i="12"/>
  <c r="Z776" i="12"/>
  <c r="AA776" i="12" s="1"/>
  <c r="X776" i="12"/>
  <c r="G776" i="12"/>
  <c r="W776" i="12" s="1"/>
  <c r="F776" i="12"/>
  <c r="V776" i="12" s="1"/>
  <c r="E776" i="12"/>
  <c r="U776" i="12" s="1"/>
  <c r="D776" i="12"/>
  <c r="T776" i="12" s="1"/>
  <c r="L776" i="12"/>
  <c r="K776" i="12"/>
  <c r="J776" i="12"/>
  <c r="I776" i="12"/>
  <c r="H776" i="12"/>
  <c r="C776" i="12"/>
  <c r="Z775" i="12"/>
  <c r="AA775" i="12" s="1"/>
  <c r="Y775" i="12"/>
  <c r="X775" i="12"/>
  <c r="G775" i="12"/>
  <c r="W775" i="12" s="1"/>
  <c r="F775" i="12"/>
  <c r="V775" i="12" s="1"/>
  <c r="E775" i="12"/>
  <c r="U775" i="12" s="1"/>
  <c r="D775" i="12"/>
  <c r="T775" i="12" s="1"/>
  <c r="N775" i="12"/>
  <c r="K775" i="12"/>
  <c r="J775" i="12"/>
  <c r="I775" i="12"/>
  <c r="H775" i="12"/>
  <c r="C775" i="12"/>
  <c r="Z774" i="12"/>
  <c r="AA774" i="12" s="1"/>
  <c r="X774" i="12"/>
  <c r="G774" i="12"/>
  <c r="W774" i="12" s="1"/>
  <c r="F774" i="12"/>
  <c r="V774" i="12" s="1"/>
  <c r="E774" i="12"/>
  <c r="U774" i="12" s="1"/>
  <c r="D774" i="12"/>
  <c r="T774" i="12" s="1"/>
  <c r="K774" i="12"/>
  <c r="J774" i="12"/>
  <c r="I774" i="12"/>
  <c r="H774" i="12"/>
  <c r="C774" i="12"/>
  <c r="Z773" i="12"/>
  <c r="AA773" i="12" s="1"/>
  <c r="X773" i="12"/>
  <c r="G773" i="12"/>
  <c r="W773" i="12" s="1"/>
  <c r="F773" i="12"/>
  <c r="V773" i="12" s="1"/>
  <c r="E773" i="12"/>
  <c r="U773" i="12" s="1"/>
  <c r="D773" i="12"/>
  <c r="T773" i="12" s="1"/>
  <c r="S773" i="12"/>
  <c r="P1177" i="12"/>
  <c r="P808" i="12"/>
  <c r="N773" i="12"/>
  <c r="K773" i="12"/>
  <c r="J773" i="12"/>
  <c r="I773" i="12"/>
  <c r="H773" i="12"/>
  <c r="C773" i="12"/>
  <c r="Z772" i="12"/>
  <c r="AA772" i="12" s="1"/>
  <c r="Y772" i="12"/>
  <c r="X772" i="12"/>
  <c r="G772" i="12"/>
  <c r="W772" i="12" s="1"/>
  <c r="F772" i="12"/>
  <c r="V772" i="12" s="1"/>
  <c r="E772" i="12"/>
  <c r="U772" i="12" s="1"/>
  <c r="D772" i="12"/>
  <c r="T772" i="12" s="1"/>
  <c r="K772" i="12"/>
  <c r="J772" i="12"/>
  <c r="I772" i="12"/>
  <c r="H772" i="12"/>
  <c r="C772" i="12"/>
  <c r="Z771" i="12"/>
  <c r="AA771" i="12" s="1"/>
  <c r="X771" i="12"/>
  <c r="G771" i="12"/>
  <c r="W771" i="12" s="1"/>
  <c r="F771" i="12"/>
  <c r="V771" i="12" s="1"/>
  <c r="E771" i="12"/>
  <c r="U771" i="12" s="1"/>
  <c r="D771" i="12"/>
  <c r="T771" i="12" s="1"/>
  <c r="Q771" i="12"/>
  <c r="P771" i="12"/>
  <c r="K771" i="12"/>
  <c r="J771" i="12"/>
  <c r="I771" i="12"/>
  <c r="H771" i="12"/>
  <c r="C771" i="12"/>
  <c r="Z770" i="12"/>
  <c r="AA770" i="12" s="1"/>
  <c r="G770" i="12"/>
  <c r="W770" i="12" s="1"/>
  <c r="F770" i="12"/>
  <c r="V770" i="12" s="1"/>
  <c r="E770" i="12"/>
  <c r="U770" i="12" s="1"/>
  <c r="D770" i="12"/>
  <c r="T770" i="12" s="1"/>
  <c r="K770" i="12"/>
  <c r="J770" i="12"/>
  <c r="I770" i="12"/>
  <c r="H770" i="12"/>
  <c r="C770" i="12"/>
  <c r="Z769" i="12"/>
  <c r="AA769" i="12" s="1"/>
  <c r="Y769" i="12"/>
  <c r="X769" i="12"/>
  <c r="G769" i="12"/>
  <c r="W769" i="12" s="1"/>
  <c r="F769" i="12"/>
  <c r="V769" i="12" s="1"/>
  <c r="E769" i="12"/>
  <c r="U769" i="12" s="1"/>
  <c r="D769" i="12"/>
  <c r="T769" i="12" s="1"/>
  <c r="R769" i="12"/>
  <c r="P532" i="12"/>
  <c r="P1031" i="12"/>
  <c r="M769" i="12"/>
  <c r="K769" i="12"/>
  <c r="J769" i="12"/>
  <c r="I769" i="12"/>
  <c r="H769" i="12"/>
  <c r="C769" i="12"/>
  <c r="Z768" i="12"/>
  <c r="AA768" i="12" s="1"/>
  <c r="I1448" i="9"/>
  <c r="Y1182" i="12" s="1"/>
  <c r="Y768" i="12"/>
  <c r="X479" i="12"/>
  <c r="X768" i="12"/>
  <c r="G768" i="12"/>
  <c r="W768" i="12" s="1"/>
  <c r="F768" i="12"/>
  <c r="V768" i="12" s="1"/>
  <c r="E768" i="12"/>
  <c r="U768" i="12" s="1"/>
  <c r="D768" i="12"/>
  <c r="T768" i="12" s="1"/>
  <c r="Q768" i="12"/>
  <c r="O768" i="12"/>
  <c r="L768" i="12"/>
  <c r="K768" i="12"/>
  <c r="J768" i="12"/>
  <c r="I768" i="12"/>
  <c r="H768" i="12"/>
  <c r="C768" i="12"/>
  <c r="Z767" i="12"/>
  <c r="AA767" i="12" s="1"/>
  <c r="Y767" i="12"/>
  <c r="X767" i="12"/>
  <c r="G767" i="12"/>
  <c r="W767" i="12" s="1"/>
  <c r="F767" i="12"/>
  <c r="V767" i="12" s="1"/>
  <c r="E767" i="12"/>
  <c r="U767" i="12" s="1"/>
  <c r="D767" i="12"/>
  <c r="T767" i="12" s="1"/>
  <c r="K767" i="12"/>
  <c r="J767" i="12"/>
  <c r="I767" i="12"/>
  <c r="H767" i="12"/>
  <c r="C767" i="12"/>
  <c r="Z766" i="12"/>
  <c r="AA766" i="12" s="1"/>
  <c r="X766" i="12"/>
  <c r="G766" i="12"/>
  <c r="W766" i="12" s="1"/>
  <c r="F766" i="12"/>
  <c r="V766" i="12" s="1"/>
  <c r="E766" i="12"/>
  <c r="U766" i="12" s="1"/>
  <c r="D766" i="12"/>
  <c r="T766" i="12" s="1"/>
  <c r="N766" i="12"/>
  <c r="K766" i="12"/>
  <c r="J766" i="12"/>
  <c r="I766" i="12"/>
  <c r="H766" i="12"/>
  <c r="C766" i="12"/>
  <c r="Z765" i="12"/>
  <c r="AA765" i="12" s="1"/>
  <c r="I1553" i="9"/>
  <c r="Y1092" i="12" s="1"/>
  <c r="X566" i="12"/>
  <c r="X765" i="12"/>
  <c r="G765" i="12"/>
  <c r="W765" i="12" s="1"/>
  <c r="F765" i="12"/>
  <c r="V765" i="12" s="1"/>
  <c r="E765" i="12"/>
  <c r="U765" i="12" s="1"/>
  <c r="D765" i="12"/>
  <c r="T765" i="12" s="1"/>
  <c r="K765" i="12"/>
  <c r="J765" i="12"/>
  <c r="I765" i="12"/>
  <c r="H765" i="12"/>
  <c r="C765" i="12"/>
  <c r="Z764" i="12"/>
  <c r="AA764" i="12" s="1"/>
  <c r="I1614" i="9"/>
  <c r="Y602" i="12" s="1"/>
  <c r="Y764" i="12"/>
  <c r="X764" i="12"/>
  <c r="G764" i="12"/>
  <c r="W764" i="12" s="1"/>
  <c r="F764" i="12"/>
  <c r="V764" i="12" s="1"/>
  <c r="E764" i="12"/>
  <c r="U764" i="12" s="1"/>
  <c r="D764" i="12"/>
  <c r="T764" i="12" s="1"/>
  <c r="S764" i="12"/>
  <c r="N764" i="12"/>
  <c r="K764" i="12"/>
  <c r="J764" i="12"/>
  <c r="I764" i="12"/>
  <c r="H764" i="12"/>
  <c r="C764" i="12"/>
  <c r="Z763" i="12"/>
  <c r="AA763" i="12" s="1"/>
  <c r="I399" i="9"/>
  <c r="Y1067" i="12" s="1"/>
  <c r="Y763" i="12"/>
  <c r="X763" i="12"/>
  <c r="G763" i="12"/>
  <c r="W763" i="12" s="1"/>
  <c r="F763" i="12"/>
  <c r="V763" i="12" s="1"/>
  <c r="E763" i="12"/>
  <c r="U763" i="12" s="1"/>
  <c r="D763" i="12"/>
  <c r="T763" i="12" s="1"/>
  <c r="S763" i="12"/>
  <c r="K763" i="12"/>
  <c r="J763" i="12"/>
  <c r="I763" i="12"/>
  <c r="H763" i="12"/>
  <c r="C763" i="12"/>
  <c r="Z762" i="12"/>
  <c r="AA762" i="12" s="1"/>
  <c r="X762" i="12"/>
  <c r="G762" i="12"/>
  <c r="W762" i="12" s="1"/>
  <c r="F762" i="12"/>
  <c r="V762" i="12" s="1"/>
  <c r="E762" i="12"/>
  <c r="U762" i="12" s="1"/>
  <c r="D762" i="12"/>
  <c r="T762" i="12" s="1"/>
  <c r="K762" i="12"/>
  <c r="J762" i="12"/>
  <c r="I762" i="12"/>
  <c r="H762" i="12"/>
  <c r="C762" i="12"/>
  <c r="Z761" i="12"/>
  <c r="AA761" i="12" s="1"/>
  <c r="I1068" i="9"/>
  <c r="Y65" i="12" s="1"/>
  <c r="Y761" i="12"/>
  <c r="X761" i="12"/>
  <c r="G761" i="12"/>
  <c r="W761" i="12" s="1"/>
  <c r="F761" i="12"/>
  <c r="V761" i="12" s="1"/>
  <c r="E761" i="12"/>
  <c r="U761" i="12" s="1"/>
  <c r="D761" i="12"/>
  <c r="T761" i="12" s="1"/>
  <c r="S761" i="12"/>
  <c r="R761" i="12"/>
  <c r="Q761" i="12"/>
  <c r="P761" i="12"/>
  <c r="O761" i="12"/>
  <c r="N761" i="12"/>
  <c r="M761" i="12"/>
  <c r="L761" i="12"/>
  <c r="K761" i="12"/>
  <c r="J761" i="12"/>
  <c r="I761" i="12"/>
  <c r="H761" i="12"/>
  <c r="C761" i="12"/>
  <c r="Z760" i="12"/>
  <c r="AA760" i="12" s="1"/>
  <c r="I872" i="9"/>
  <c r="X760" i="12"/>
  <c r="G760" i="12"/>
  <c r="W760" i="12" s="1"/>
  <c r="F760" i="12"/>
  <c r="V760" i="12" s="1"/>
  <c r="E760" i="12"/>
  <c r="U760" i="12" s="1"/>
  <c r="D760" i="12"/>
  <c r="T760" i="12" s="1"/>
  <c r="P760" i="12"/>
  <c r="K760" i="12"/>
  <c r="J760" i="12"/>
  <c r="I760" i="12"/>
  <c r="H760" i="12"/>
  <c r="C760" i="12"/>
  <c r="Z759" i="12"/>
  <c r="AA759" i="12" s="1"/>
  <c r="I1658" i="9"/>
  <c r="Y759" i="12"/>
  <c r="H1658" i="9"/>
  <c r="X759" i="12"/>
  <c r="G759" i="12"/>
  <c r="W759" i="12" s="1"/>
  <c r="F759" i="12"/>
  <c r="V759" i="12" s="1"/>
  <c r="E759" i="12"/>
  <c r="U759" i="12" s="1"/>
  <c r="D759" i="12"/>
  <c r="T759" i="12" s="1"/>
  <c r="R759" i="12"/>
  <c r="K759" i="12"/>
  <c r="J759" i="12"/>
  <c r="I759" i="12"/>
  <c r="H759" i="12"/>
  <c r="C759" i="12"/>
  <c r="Z758" i="12"/>
  <c r="AA758" i="12" s="1"/>
  <c r="Y758" i="12"/>
  <c r="X758" i="12"/>
  <c r="G758" i="12"/>
  <c r="W758" i="12" s="1"/>
  <c r="F758" i="12"/>
  <c r="V758" i="12" s="1"/>
  <c r="E758" i="12"/>
  <c r="U758" i="12" s="1"/>
  <c r="D758" i="12"/>
  <c r="T758" i="12" s="1"/>
  <c r="O758" i="12"/>
  <c r="N758" i="12"/>
  <c r="K758" i="12"/>
  <c r="J758" i="12"/>
  <c r="I758" i="12"/>
  <c r="H758" i="12"/>
  <c r="C758" i="12"/>
  <c r="Z757" i="12"/>
  <c r="AA757" i="12" s="1"/>
  <c r="I193" i="9"/>
  <c r="X757" i="12"/>
  <c r="G757" i="12"/>
  <c r="W757" i="12" s="1"/>
  <c r="F757" i="12"/>
  <c r="V757" i="12" s="1"/>
  <c r="E757" i="12"/>
  <c r="U757" i="12" s="1"/>
  <c r="D757" i="12"/>
  <c r="T757" i="12" s="1"/>
  <c r="P757" i="12"/>
  <c r="L757" i="12"/>
  <c r="K757" i="12"/>
  <c r="J757" i="12"/>
  <c r="I757" i="12"/>
  <c r="H757" i="12"/>
  <c r="C757" i="12"/>
  <c r="Z756" i="12"/>
  <c r="AA756" i="12" s="1"/>
  <c r="X756" i="12"/>
  <c r="G756" i="12"/>
  <c r="W756" i="12" s="1"/>
  <c r="F756" i="12"/>
  <c r="V756" i="12" s="1"/>
  <c r="E756" i="12"/>
  <c r="U756" i="12" s="1"/>
  <c r="D756" i="12"/>
  <c r="T756" i="12" s="1"/>
  <c r="K756" i="12"/>
  <c r="J756" i="12"/>
  <c r="I756" i="12"/>
  <c r="H756" i="12"/>
  <c r="C756" i="12"/>
  <c r="Z755" i="12"/>
  <c r="AA755" i="12" s="1"/>
  <c r="Y755" i="12"/>
  <c r="X755" i="12"/>
  <c r="G755" i="12"/>
  <c r="W755" i="12" s="1"/>
  <c r="F755" i="12"/>
  <c r="V755" i="12" s="1"/>
  <c r="E755" i="12"/>
  <c r="U755" i="12" s="1"/>
  <c r="D755" i="12"/>
  <c r="T755" i="12" s="1"/>
  <c r="K755" i="12"/>
  <c r="J755" i="12"/>
  <c r="I755" i="12"/>
  <c r="H755" i="12"/>
  <c r="C755" i="12"/>
  <c r="Z754" i="12"/>
  <c r="AA754" i="12" s="1"/>
  <c r="I1352" i="9"/>
  <c r="I1345" i="9"/>
  <c r="Y754" i="12"/>
  <c r="X754" i="12"/>
  <c r="G754" i="12"/>
  <c r="W754" i="12" s="1"/>
  <c r="F754" i="12"/>
  <c r="V754" i="12" s="1"/>
  <c r="E754" i="12"/>
  <c r="U754" i="12" s="1"/>
  <c r="D754" i="12"/>
  <c r="T754" i="12" s="1"/>
  <c r="N754" i="12"/>
  <c r="K754" i="12"/>
  <c r="J754" i="12"/>
  <c r="I754" i="12"/>
  <c r="H754" i="12"/>
  <c r="C754" i="12"/>
  <c r="Z753" i="12"/>
  <c r="AA753" i="12" s="1"/>
  <c r="I669" i="9"/>
  <c r="Y676" i="12" s="1"/>
  <c r="Y753" i="12"/>
  <c r="X646" i="12"/>
  <c r="X753" i="12"/>
  <c r="G753" i="12"/>
  <c r="W753" i="12" s="1"/>
  <c r="F753" i="12"/>
  <c r="V753" i="12" s="1"/>
  <c r="E753" i="12"/>
  <c r="U753" i="12" s="1"/>
  <c r="D753" i="12"/>
  <c r="T753" i="12" s="1"/>
  <c r="S1188" i="12"/>
  <c r="K753" i="12"/>
  <c r="J753" i="12"/>
  <c r="I753" i="12"/>
  <c r="H753" i="12"/>
  <c r="C753" i="12"/>
  <c r="Z752" i="12"/>
  <c r="AA752" i="12" s="1"/>
  <c r="X752" i="12"/>
  <c r="G752" i="12"/>
  <c r="W752" i="12" s="1"/>
  <c r="F752" i="12"/>
  <c r="V752" i="12" s="1"/>
  <c r="E752" i="12"/>
  <c r="U752" i="12" s="1"/>
  <c r="D752" i="12"/>
  <c r="T752" i="12" s="1"/>
  <c r="N752" i="12"/>
  <c r="M752" i="12"/>
  <c r="K752" i="12"/>
  <c r="J752" i="12"/>
  <c r="I752" i="12"/>
  <c r="H752" i="12"/>
  <c r="C752" i="12"/>
  <c r="Z751" i="12"/>
  <c r="AA751" i="12" s="1"/>
  <c r="Y751" i="12"/>
  <c r="X751" i="12"/>
  <c r="G751" i="12"/>
  <c r="W751" i="12" s="1"/>
  <c r="F751" i="12"/>
  <c r="V751" i="12" s="1"/>
  <c r="E751" i="12"/>
  <c r="U751" i="12" s="1"/>
  <c r="D751" i="12"/>
  <c r="T751" i="12" s="1"/>
  <c r="S751" i="12"/>
  <c r="P751" i="12"/>
  <c r="K751" i="12"/>
  <c r="J751" i="12"/>
  <c r="I751" i="12"/>
  <c r="H751" i="12"/>
  <c r="C751" i="12"/>
  <c r="Z750" i="12"/>
  <c r="AA750" i="12" s="1"/>
  <c r="Y750" i="12"/>
  <c r="X750" i="12"/>
  <c r="G750" i="12"/>
  <c r="W750" i="12" s="1"/>
  <c r="F750" i="12"/>
  <c r="V750" i="12" s="1"/>
  <c r="E750" i="12"/>
  <c r="U750" i="12" s="1"/>
  <c r="D750" i="12"/>
  <c r="T750" i="12" s="1"/>
  <c r="L750" i="12"/>
  <c r="K750" i="12"/>
  <c r="J750" i="12"/>
  <c r="I750" i="12"/>
  <c r="H750" i="12"/>
  <c r="C750" i="12"/>
  <c r="Z749" i="12"/>
  <c r="AA749" i="12" s="1"/>
  <c r="X749" i="12"/>
  <c r="G749" i="12"/>
  <c r="W749" i="12" s="1"/>
  <c r="F749" i="12"/>
  <c r="V749" i="12" s="1"/>
  <c r="E749" i="12"/>
  <c r="U749" i="12" s="1"/>
  <c r="D749" i="12"/>
  <c r="T749" i="12" s="1"/>
  <c r="K749" i="12"/>
  <c r="J749" i="12"/>
  <c r="I749" i="12"/>
  <c r="H749" i="12"/>
  <c r="C749" i="12"/>
  <c r="Z748" i="12"/>
  <c r="AA748" i="12" s="1"/>
  <c r="I1023" i="9"/>
  <c r="Y200" i="12" s="1"/>
  <c r="X726" i="12"/>
  <c r="X748" i="12"/>
  <c r="G748" i="12"/>
  <c r="W748" i="12" s="1"/>
  <c r="F748" i="12"/>
  <c r="V748" i="12" s="1"/>
  <c r="E748" i="12"/>
  <c r="U748" i="12" s="1"/>
  <c r="D748" i="12"/>
  <c r="T748" i="12" s="1"/>
  <c r="S748" i="12"/>
  <c r="R748" i="12"/>
  <c r="Q748" i="12"/>
  <c r="P748" i="12"/>
  <c r="K748" i="12"/>
  <c r="J748" i="12"/>
  <c r="I748" i="12"/>
  <c r="H748" i="12"/>
  <c r="C748" i="12"/>
  <c r="Z747" i="12"/>
  <c r="AA747" i="12" s="1"/>
  <c r="Y747" i="12"/>
  <c r="X747" i="12"/>
  <c r="G747" i="12"/>
  <c r="W747" i="12" s="1"/>
  <c r="F747" i="12"/>
  <c r="V747" i="12" s="1"/>
  <c r="E747" i="12"/>
  <c r="U747" i="12" s="1"/>
  <c r="D747" i="12"/>
  <c r="T747" i="12" s="1"/>
  <c r="M747" i="12"/>
  <c r="K747" i="12"/>
  <c r="J747" i="12"/>
  <c r="I747" i="12"/>
  <c r="H747" i="12"/>
  <c r="C747" i="12"/>
  <c r="Z746" i="12"/>
  <c r="AA746" i="12" s="1"/>
  <c r="I848" i="9"/>
  <c r="Y746" i="12"/>
  <c r="X746" i="12"/>
  <c r="G746" i="12"/>
  <c r="W746" i="12" s="1"/>
  <c r="F746" i="12"/>
  <c r="V746" i="12" s="1"/>
  <c r="E746" i="12"/>
  <c r="U746" i="12" s="1"/>
  <c r="D746" i="12"/>
  <c r="T746" i="12" s="1"/>
  <c r="S746" i="12"/>
  <c r="Q746" i="12"/>
  <c r="K746" i="12"/>
  <c r="J746" i="12"/>
  <c r="I746" i="12"/>
  <c r="H746" i="12"/>
  <c r="C746" i="12"/>
  <c r="Z745" i="12"/>
  <c r="AA745" i="12" s="1"/>
  <c r="Y745" i="12"/>
  <c r="X745" i="12"/>
  <c r="G745" i="12"/>
  <c r="W745" i="12" s="1"/>
  <c r="F745" i="12"/>
  <c r="V745" i="12" s="1"/>
  <c r="E745" i="12"/>
  <c r="U745" i="12" s="1"/>
  <c r="D745" i="12"/>
  <c r="T745" i="12" s="1"/>
  <c r="S745" i="12"/>
  <c r="K745" i="12"/>
  <c r="J745" i="12"/>
  <c r="I745" i="12"/>
  <c r="H745" i="12"/>
  <c r="C745" i="12"/>
  <c r="Z744" i="12"/>
  <c r="AA744" i="12" s="1"/>
  <c r="I1451" i="9"/>
  <c r="I1546" i="9"/>
  <c r="Y1138" i="12" s="1"/>
  <c r="X744" i="12"/>
  <c r="G744" i="12"/>
  <c r="W744" i="12" s="1"/>
  <c r="F744" i="12"/>
  <c r="V744" i="12" s="1"/>
  <c r="E744" i="12"/>
  <c r="U744" i="12" s="1"/>
  <c r="D744" i="12"/>
  <c r="T744" i="12" s="1"/>
  <c r="R536" i="12"/>
  <c r="K744" i="12"/>
  <c r="J744" i="12"/>
  <c r="I744" i="12"/>
  <c r="H744" i="12"/>
  <c r="C744" i="12"/>
  <c r="Z743" i="12"/>
  <c r="AA743" i="12" s="1"/>
  <c r="I1042" i="9"/>
  <c r="Y205" i="12" s="1"/>
  <c r="X743" i="12"/>
  <c r="G743" i="12"/>
  <c r="W743" i="12" s="1"/>
  <c r="F743" i="12"/>
  <c r="V743" i="12" s="1"/>
  <c r="E743" i="12"/>
  <c r="U743" i="12" s="1"/>
  <c r="D743" i="12"/>
  <c r="T743" i="12" s="1"/>
  <c r="O743" i="12"/>
  <c r="N743" i="12"/>
  <c r="K743" i="12"/>
  <c r="J743" i="12"/>
  <c r="I743" i="12"/>
  <c r="H743" i="12"/>
  <c r="C743" i="12"/>
  <c r="Z742" i="12"/>
  <c r="AA742" i="12" s="1"/>
  <c r="X742" i="12"/>
  <c r="G742" i="12"/>
  <c r="W742" i="12" s="1"/>
  <c r="F742" i="12"/>
  <c r="V742" i="12" s="1"/>
  <c r="E742" i="12"/>
  <c r="U742" i="12" s="1"/>
  <c r="D742" i="12"/>
  <c r="T742" i="12" s="1"/>
  <c r="M742" i="12"/>
  <c r="K742" i="12"/>
  <c r="J742" i="12"/>
  <c r="I742" i="12"/>
  <c r="H742" i="12"/>
  <c r="C742" i="12"/>
  <c r="Z741" i="12"/>
  <c r="AA741" i="12" s="1"/>
  <c r="X741" i="12"/>
  <c r="G741" i="12"/>
  <c r="W741" i="12" s="1"/>
  <c r="F741" i="12"/>
  <c r="V741" i="12" s="1"/>
  <c r="E741" i="12"/>
  <c r="U741" i="12" s="1"/>
  <c r="D741" i="12"/>
  <c r="T741" i="12" s="1"/>
  <c r="S741" i="12"/>
  <c r="K741" i="12"/>
  <c r="J741" i="12"/>
  <c r="I741" i="12"/>
  <c r="H741" i="12"/>
  <c r="C741" i="12"/>
  <c r="Z740" i="12"/>
  <c r="AA740" i="12" s="1"/>
  <c r="I550" i="9"/>
  <c r="Y1573" i="12" s="1"/>
  <c r="Y740" i="12"/>
  <c r="X740" i="12"/>
  <c r="G740" i="12"/>
  <c r="W740" i="12" s="1"/>
  <c r="F740" i="12"/>
  <c r="V740" i="12" s="1"/>
  <c r="E740" i="12"/>
  <c r="U740" i="12" s="1"/>
  <c r="D740" i="12"/>
  <c r="T740" i="12" s="1"/>
  <c r="K740" i="12"/>
  <c r="J740" i="12"/>
  <c r="I740" i="12"/>
  <c r="H740" i="12"/>
  <c r="C740" i="12"/>
  <c r="Z739" i="12"/>
  <c r="AA739" i="12" s="1"/>
  <c r="Y739" i="12"/>
  <c r="X739" i="12"/>
  <c r="G739" i="12"/>
  <c r="W739" i="12" s="1"/>
  <c r="F739" i="12"/>
  <c r="V739" i="12" s="1"/>
  <c r="E739" i="12"/>
  <c r="U739" i="12" s="1"/>
  <c r="D739" i="12"/>
  <c r="T739" i="12" s="1"/>
  <c r="R739" i="12"/>
  <c r="N739" i="12"/>
  <c r="K739" i="12"/>
  <c r="J739" i="12"/>
  <c r="I739" i="12"/>
  <c r="H739" i="12"/>
  <c r="C739" i="12"/>
  <c r="Z738" i="12"/>
  <c r="AA738" i="12" s="1"/>
  <c r="X738" i="12"/>
  <c r="G738" i="12"/>
  <c r="W738" i="12" s="1"/>
  <c r="F738" i="12"/>
  <c r="V738" i="12" s="1"/>
  <c r="E738" i="12"/>
  <c r="U738" i="12" s="1"/>
  <c r="D738" i="12"/>
  <c r="T738" i="12" s="1"/>
  <c r="Q738" i="12"/>
  <c r="P738" i="12"/>
  <c r="O738" i="12"/>
  <c r="K738" i="12"/>
  <c r="J738" i="12"/>
  <c r="I738" i="12"/>
  <c r="H738" i="12"/>
  <c r="C738" i="12"/>
  <c r="Z737" i="12"/>
  <c r="AA737" i="12" s="1"/>
  <c r="X737" i="12"/>
  <c r="G737" i="12"/>
  <c r="W737" i="12" s="1"/>
  <c r="F737" i="12"/>
  <c r="V737" i="12" s="1"/>
  <c r="E737" i="12"/>
  <c r="U737" i="12" s="1"/>
  <c r="D737" i="12"/>
  <c r="T737" i="12" s="1"/>
  <c r="R737" i="12"/>
  <c r="P737" i="12"/>
  <c r="M737" i="12"/>
  <c r="K737" i="12"/>
  <c r="J737" i="12"/>
  <c r="I737" i="12"/>
  <c r="H737" i="12"/>
  <c r="C737" i="12"/>
  <c r="Z736" i="12"/>
  <c r="AA736" i="12" s="1"/>
  <c r="I186" i="9"/>
  <c r="Y1149" i="12" s="1"/>
  <c r="Y736" i="12"/>
  <c r="X736" i="12"/>
  <c r="G736" i="12"/>
  <c r="W736" i="12" s="1"/>
  <c r="F736" i="12"/>
  <c r="V736" i="12" s="1"/>
  <c r="E736" i="12"/>
  <c r="U736" i="12" s="1"/>
  <c r="D736" i="12"/>
  <c r="T736" i="12" s="1"/>
  <c r="O736" i="12"/>
  <c r="K736" i="12"/>
  <c r="J736" i="12"/>
  <c r="I736" i="12"/>
  <c r="H736" i="12"/>
  <c r="C736" i="12"/>
  <c r="Z735" i="12"/>
  <c r="AA735" i="12" s="1"/>
  <c r="I392" i="9"/>
  <c r="Y735" i="12" s="1"/>
  <c r="X735" i="12"/>
  <c r="G735" i="12"/>
  <c r="W735" i="12" s="1"/>
  <c r="F735" i="12"/>
  <c r="V735" i="12" s="1"/>
  <c r="E735" i="12"/>
  <c r="U735" i="12" s="1"/>
  <c r="D735" i="12"/>
  <c r="T735" i="12" s="1"/>
  <c r="K735" i="12"/>
  <c r="J735" i="12"/>
  <c r="I735" i="12"/>
  <c r="H735" i="12"/>
  <c r="C735" i="12"/>
  <c r="Z734" i="12"/>
  <c r="AA734" i="12" s="1"/>
  <c r="I785" i="9"/>
  <c r="Y899" i="12" s="1"/>
  <c r="X734" i="12"/>
  <c r="G734" i="12"/>
  <c r="W734" i="12" s="1"/>
  <c r="F734" i="12"/>
  <c r="V734" i="12" s="1"/>
  <c r="E734" i="12"/>
  <c r="U734" i="12" s="1"/>
  <c r="D734" i="12"/>
  <c r="T734" i="12" s="1"/>
  <c r="K734" i="12"/>
  <c r="J734" i="12"/>
  <c r="I734" i="12"/>
  <c r="H734" i="12"/>
  <c r="C734" i="12"/>
  <c r="Z733" i="12"/>
  <c r="AA733" i="12" s="1"/>
  <c r="X733" i="12"/>
  <c r="G733" i="12"/>
  <c r="W733" i="12" s="1"/>
  <c r="F733" i="12"/>
  <c r="V733" i="12" s="1"/>
  <c r="E733" i="12"/>
  <c r="U733" i="12" s="1"/>
  <c r="D733" i="12"/>
  <c r="T733" i="12" s="1"/>
  <c r="K733" i="12"/>
  <c r="J733" i="12"/>
  <c r="I733" i="12"/>
  <c r="H733" i="12"/>
  <c r="C733" i="12"/>
  <c r="Z732" i="12"/>
  <c r="AA732" i="12" s="1"/>
  <c r="Y732" i="12"/>
  <c r="X732" i="12"/>
  <c r="G732" i="12"/>
  <c r="W732" i="12" s="1"/>
  <c r="F732" i="12"/>
  <c r="V732" i="12" s="1"/>
  <c r="E732" i="12"/>
  <c r="U732" i="12" s="1"/>
  <c r="D732" i="12"/>
  <c r="T732" i="12" s="1"/>
  <c r="S732" i="12"/>
  <c r="Q732" i="12"/>
  <c r="N732" i="12"/>
  <c r="K732" i="12"/>
  <c r="J732" i="12"/>
  <c r="I732" i="12"/>
  <c r="H732" i="12"/>
  <c r="C732" i="12"/>
  <c r="Z731" i="12"/>
  <c r="AA731" i="12" s="1"/>
  <c r="Y731" i="12"/>
  <c r="X731" i="12"/>
  <c r="G731" i="12"/>
  <c r="W731" i="12" s="1"/>
  <c r="F731" i="12"/>
  <c r="V731" i="12" s="1"/>
  <c r="E731" i="12"/>
  <c r="U731" i="12" s="1"/>
  <c r="D731" i="12"/>
  <c r="T731" i="12" s="1"/>
  <c r="K731" i="12"/>
  <c r="J731" i="12"/>
  <c r="I731" i="12"/>
  <c r="H731" i="12"/>
  <c r="C731" i="12"/>
  <c r="Z730" i="12"/>
  <c r="AA730" i="12" s="1"/>
  <c r="Y730" i="12"/>
  <c r="X730" i="12"/>
  <c r="G730" i="12"/>
  <c r="W730" i="12" s="1"/>
  <c r="F730" i="12"/>
  <c r="V730" i="12" s="1"/>
  <c r="E730" i="12"/>
  <c r="U730" i="12" s="1"/>
  <c r="D730" i="12"/>
  <c r="T730" i="12" s="1"/>
  <c r="M730" i="12"/>
  <c r="K730" i="12"/>
  <c r="J730" i="12"/>
  <c r="I730" i="12"/>
  <c r="H730" i="12"/>
  <c r="C730" i="12"/>
  <c r="Z729" i="12"/>
  <c r="AA729" i="12" s="1"/>
  <c r="Y729" i="12"/>
  <c r="X729" i="12"/>
  <c r="G729" i="12"/>
  <c r="W729" i="12" s="1"/>
  <c r="F729" i="12"/>
  <c r="V729" i="12" s="1"/>
  <c r="E729" i="12"/>
  <c r="U729" i="12" s="1"/>
  <c r="D729" i="12"/>
  <c r="T729" i="12" s="1"/>
  <c r="N729" i="12"/>
  <c r="M729" i="12"/>
  <c r="K729" i="12"/>
  <c r="J729" i="12"/>
  <c r="I729" i="12"/>
  <c r="H729" i="12"/>
  <c r="C729" i="12"/>
  <c r="Z728" i="12"/>
  <c r="AA728" i="12" s="1"/>
  <c r="Y728" i="12"/>
  <c r="X728" i="12"/>
  <c r="G728" i="12"/>
  <c r="W728" i="12" s="1"/>
  <c r="F728" i="12"/>
  <c r="V728" i="12" s="1"/>
  <c r="E728" i="12"/>
  <c r="U728" i="12" s="1"/>
  <c r="D728" i="12"/>
  <c r="T728" i="12" s="1"/>
  <c r="P728" i="12"/>
  <c r="K728" i="12"/>
  <c r="J728" i="12"/>
  <c r="I728" i="12"/>
  <c r="H728" i="12"/>
  <c r="C728" i="12"/>
  <c r="Z727" i="12"/>
  <c r="AA727" i="12" s="1"/>
  <c r="I1625" i="9"/>
  <c r="H1625" i="9"/>
  <c r="X727" i="12"/>
  <c r="G727" i="12"/>
  <c r="W727" i="12" s="1"/>
  <c r="F727" i="12"/>
  <c r="V727" i="12" s="1"/>
  <c r="E727" i="12"/>
  <c r="U727" i="12" s="1"/>
  <c r="D727" i="12"/>
  <c r="T727" i="12" s="1"/>
  <c r="O727" i="12"/>
  <c r="K727" i="12"/>
  <c r="J727" i="12"/>
  <c r="I727" i="12"/>
  <c r="H727" i="12"/>
  <c r="C727" i="12"/>
  <c r="Z726" i="12"/>
  <c r="AA726" i="12" s="1"/>
  <c r="I517" i="9"/>
  <c r="Y678" i="12" s="1"/>
  <c r="X688" i="12"/>
  <c r="X654" i="12"/>
  <c r="G726" i="12"/>
  <c r="W726" i="12" s="1"/>
  <c r="F726" i="12"/>
  <c r="V726" i="12" s="1"/>
  <c r="E726" i="12"/>
  <c r="U726" i="12" s="1"/>
  <c r="D726" i="12"/>
  <c r="T726" i="12" s="1"/>
  <c r="L726" i="12"/>
  <c r="K726" i="12"/>
  <c r="J726" i="12"/>
  <c r="I726" i="12"/>
  <c r="H726" i="12"/>
  <c r="C726" i="12"/>
  <c r="Z725" i="12"/>
  <c r="AA725" i="12" s="1"/>
  <c r="I1339" i="9"/>
  <c r="Y1260" i="12" s="1"/>
  <c r="X725" i="12"/>
  <c r="G725" i="12"/>
  <c r="W725" i="12" s="1"/>
  <c r="F725" i="12"/>
  <c r="V725" i="12" s="1"/>
  <c r="E725" i="12"/>
  <c r="U725" i="12" s="1"/>
  <c r="D725" i="12"/>
  <c r="T725" i="12" s="1"/>
  <c r="L725" i="12"/>
  <c r="K725" i="12"/>
  <c r="J725" i="12"/>
  <c r="I725" i="12"/>
  <c r="H725" i="12"/>
  <c r="C725" i="12"/>
  <c r="Z724" i="12"/>
  <c r="AA724" i="12" s="1"/>
  <c r="X724" i="12"/>
  <c r="G724" i="12"/>
  <c r="W724" i="12" s="1"/>
  <c r="F724" i="12"/>
  <c r="V724" i="12" s="1"/>
  <c r="E724" i="12"/>
  <c r="U724" i="12" s="1"/>
  <c r="D724" i="12"/>
  <c r="T724" i="12" s="1"/>
  <c r="K724" i="12"/>
  <c r="J724" i="12"/>
  <c r="I724" i="12"/>
  <c r="H724" i="12"/>
  <c r="C724" i="12"/>
  <c r="Z723" i="12"/>
  <c r="AA723" i="12" s="1"/>
  <c r="X723" i="12"/>
  <c r="G723" i="12"/>
  <c r="W723" i="12" s="1"/>
  <c r="F723" i="12"/>
  <c r="V723" i="12" s="1"/>
  <c r="E723" i="12"/>
  <c r="U723" i="12" s="1"/>
  <c r="D723" i="12"/>
  <c r="T723" i="12" s="1"/>
  <c r="K723" i="12"/>
  <c r="J723" i="12"/>
  <c r="I723" i="12"/>
  <c r="H723" i="12"/>
  <c r="C723" i="12"/>
  <c r="Z722" i="12"/>
  <c r="AA722" i="12" s="1"/>
  <c r="X722" i="12"/>
  <c r="G722" i="12"/>
  <c r="W722" i="12" s="1"/>
  <c r="F722" i="12"/>
  <c r="V722" i="12" s="1"/>
  <c r="E722" i="12"/>
  <c r="U722" i="12" s="1"/>
  <c r="D722" i="12"/>
  <c r="T722" i="12" s="1"/>
  <c r="Q722" i="12"/>
  <c r="N722" i="12"/>
  <c r="K722" i="12"/>
  <c r="J722" i="12"/>
  <c r="I722" i="12"/>
  <c r="H722" i="12"/>
  <c r="C722" i="12"/>
  <c r="Z721" i="12"/>
  <c r="AA721" i="12" s="1"/>
  <c r="Y721" i="12"/>
  <c r="X721" i="12"/>
  <c r="G721" i="12"/>
  <c r="W721" i="12" s="1"/>
  <c r="F721" i="12"/>
  <c r="V721" i="12" s="1"/>
  <c r="E721" i="12"/>
  <c r="U721" i="12" s="1"/>
  <c r="D721" i="12"/>
  <c r="T721" i="12" s="1"/>
  <c r="M721" i="12"/>
  <c r="K721" i="12"/>
  <c r="J721" i="12"/>
  <c r="I721" i="12"/>
  <c r="H721" i="12"/>
  <c r="C721" i="12"/>
  <c r="Z720" i="12"/>
  <c r="AA720" i="12" s="1"/>
  <c r="Y720" i="12"/>
  <c r="X720" i="12"/>
  <c r="G720" i="12"/>
  <c r="W720" i="12" s="1"/>
  <c r="F720" i="12"/>
  <c r="V720" i="12" s="1"/>
  <c r="E720" i="12"/>
  <c r="U720" i="12" s="1"/>
  <c r="D720" i="12"/>
  <c r="T720" i="12" s="1"/>
  <c r="N720" i="12"/>
  <c r="M720" i="12"/>
  <c r="K720" i="12"/>
  <c r="J720" i="12"/>
  <c r="I720" i="12"/>
  <c r="H720" i="12"/>
  <c r="C720" i="12"/>
  <c r="Z719" i="12"/>
  <c r="AA719" i="12" s="1"/>
  <c r="I1520" i="9"/>
  <c r="Y719" i="12"/>
  <c r="X719" i="12"/>
  <c r="G719" i="12"/>
  <c r="W719" i="12" s="1"/>
  <c r="F719" i="12"/>
  <c r="V719" i="12" s="1"/>
  <c r="E719" i="12"/>
  <c r="U719" i="12" s="1"/>
  <c r="D719" i="12"/>
  <c r="T719" i="12" s="1"/>
  <c r="Q719" i="12"/>
  <c r="K719" i="12"/>
  <c r="J719" i="12"/>
  <c r="I719" i="12"/>
  <c r="H719" i="12"/>
  <c r="C719" i="12"/>
  <c r="Z718" i="12"/>
  <c r="AA718" i="12" s="1"/>
  <c r="Y718" i="12"/>
  <c r="X718" i="12"/>
  <c r="G718" i="12"/>
  <c r="W718" i="12" s="1"/>
  <c r="F718" i="12"/>
  <c r="V718" i="12" s="1"/>
  <c r="E718" i="12"/>
  <c r="U718" i="12" s="1"/>
  <c r="D718" i="12"/>
  <c r="T718" i="12" s="1"/>
  <c r="K718" i="12"/>
  <c r="J718" i="12"/>
  <c r="I718" i="12"/>
  <c r="H718" i="12"/>
  <c r="C718" i="12"/>
  <c r="Z717" i="12"/>
  <c r="AA717" i="12" s="1"/>
  <c r="Y593" i="12"/>
  <c r="X717" i="12"/>
  <c r="G717" i="12"/>
  <c r="W717" i="12" s="1"/>
  <c r="F717" i="12"/>
  <c r="V717" i="12" s="1"/>
  <c r="E717" i="12"/>
  <c r="U717" i="12" s="1"/>
  <c r="D717" i="12"/>
  <c r="T717" i="12" s="1"/>
  <c r="P717" i="12"/>
  <c r="K717" i="12"/>
  <c r="J717" i="12"/>
  <c r="I717" i="12"/>
  <c r="H717" i="12"/>
  <c r="C717" i="12"/>
  <c r="Z716" i="12"/>
  <c r="AA716" i="12" s="1"/>
  <c r="Y716" i="12"/>
  <c r="X716" i="12"/>
  <c r="G716" i="12"/>
  <c r="W716" i="12" s="1"/>
  <c r="F716" i="12"/>
  <c r="V716" i="12" s="1"/>
  <c r="E716" i="12"/>
  <c r="U716" i="12" s="1"/>
  <c r="D716" i="12"/>
  <c r="T716" i="12" s="1"/>
  <c r="R716" i="12"/>
  <c r="Q716" i="12"/>
  <c r="K716" i="12"/>
  <c r="J716" i="12"/>
  <c r="I716" i="12"/>
  <c r="H716" i="12"/>
  <c r="C716" i="12"/>
  <c r="Z715" i="12"/>
  <c r="AA715" i="12" s="1"/>
  <c r="X715" i="12"/>
  <c r="G715" i="12"/>
  <c r="W715" i="12" s="1"/>
  <c r="F715" i="12"/>
  <c r="V715" i="12" s="1"/>
  <c r="E715" i="12"/>
  <c r="U715" i="12" s="1"/>
  <c r="D715" i="12"/>
  <c r="T715" i="12" s="1"/>
  <c r="R715" i="12"/>
  <c r="Q715" i="12"/>
  <c r="K715" i="12"/>
  <c r="J715" i="12"/>
  <c r="I715" i="12"/>
  <c r="H715" i="12"/>
  <c r="C715" i="12"/>
  <c r="Z714" i="12"/>
  <c r="AA714" i="12" s="1"/>
  <c r="I1513" i="9"/>
  <c r="Y714" i="12"/>
  <c r="X714" i="12"/>
  <c r="G714" i="12"/>
  <c r="W714" i="12" s="1"/>
  <c r="F714" i="12"/>
  <c r="V714" i="12" s="1"/>
  <c r="E714" i="12"/>
  <c r="U714" i="12" s="1"/>
  <c r="D714" i="12"/>
  <c r="T714" i="12" s="1"/>
  <c r="O714" i="12"/>
  <c r="N714" i="12"/>
  <c r="K714" i="12"/>
  <c r="J714" i="12"/>
  <c r="I714" i="12"/>
  <c r="H714" i="12"/>
  <c r="C714" i="12"/>
  <c r="Z713" i="12"/>
  <c r="AA713" i="12" s="1"/>
  <c r="I1110" i="9"/>
  <c r="I1107" i="9"/>
  <c r="Y272" i="12" s="1"/>
  <c r="Y713" i="12"/>
  <c r="X713" i="12"/>
  <c r="G713" i="12"/>
  <c r="W713" i="12" s="1"/>
  <c r="F713" i="12"/>
  <c r="V713" i="12" s="1"/>
  <c r="E713" i="12"/>
  <c r="U713" i="12" s="1"/>
  <c r="D713" i="12"/>
  <c r="T713" i="12" s="1"/>
  <c r="S713" i="12"/>
  <c r="R713" i="12"/>
  <c r="Q713" i="12"/>
  <c r="M713" i="12"/>
  <c r="K713" i="12"/>
  <c r="J713" i="12"/>
  <c r="I713" i="12"/>
  <c r="H713" i="12"/>
  <c r="C713" i="12"/>
  <c r="Z712" i="12"/>
  <c r="AA712" i="12" s="1"/>
  <c r="I340" i="9"/>
  <c r="Y1570" i="12" s="1"/>
  <c r="X712" i="12"/>
  <c r="G712" i="12"/>
  <c r="W712" i="12" s="1"/>
  <c r="F712" i="12"/>
  <c r="V712" i="12" s="1"/>
  <c r="E712" i="12"/>
  <c r="U712" i="12" s="1"/>
  <c r="D712" i="12"/>
  <c r="T712" i="12" s="1"/>
  <c r="K712" i="12"/>
  <c r="J712" i="12"/>
  <c r="I712" i="12"/>
  <c r="H712" i="12"/>
  <c r="C712" i="12"/>
  <c r="Z711" i="12"/>
  <c r="AA711" i="12" s="1"/>
  <c r="X711" i="12"/>
  <c r="G711" i="12"/>
  <c r="W711" i="12" s="1"/>
  <c r="F711" i="12"/>
  <c r="V711" i="12" s="1"/>
  <c r="E711" i="12"/>
  <c r="U711" i="12" s="1"/>
  <c r="D711" i="12"/>
  <c r="T711" i="12" s="1"/>
  <c r="P711" i="12"/>
  <c r="M711" i="12"/>
  <c r="L711" i="12"/>
  <c r="K711" i="12"/>
  <c r="J711" i="12"/>
  <c r="I711" i="12"/>
  <c r="H711" i="12"/>
  <c r="C711" i="12"/>
  <c r="Z710" i="12"/>
  <c r="AA710" i="12" s="1"/>
  <c r="X710" i="12"/>
  <c r="G710" i="12"/>
  <c r="W710" i="12" s="1"/>
  <c r="F710" i="12"/>
  <c r="V710" i="12" s="1"/>
  <c r="E710" i="12"/>
  <c r="U710" i="12" s="1"/>
  <c r="D710" i="12"/>
  <c r="T710" i="12" s="1"/>
  <c r="K710" i="12"/>
  <c r="J710" i="12"/>
  <c r="I710" i="12"/>
  <c r="H710" i="12"/>
  <c r="C710" i="12"/>
  <c r="Z709" i="12"/>
  <c r="AA709" i="12" s="1"/>
  <c r="X709" i="12"/>
  <c r="G709" i="12"/>
  <c r="W709" i="12" s="1"/>
  <c r="F709" i="12"/>
  <c r="V709" i="12" s="1"/>
  <c r="E709" i="12"/>
  <c r="U709" i="12" s="1"/>
  <c r="D709" i="12"/>
  <c r="T709" i="12" s="1"/>
  <c r="R709" i="12"/>
  <c r="Q709" i="12"/>
  <c r="L709" i="12"/>
  <c r="K709" i="12"/>
  <c r="J709" i="12"/>
  <c r="I709" i="12"/>
  <c r="H709" i="12"/>
  <c r="C709" i="12"/>
  <c r="Z708" i="12"/>
  <c r="AA708" i="12" s="1"/>
  <c r="X708" i="12"/>
  <c r="G708" i="12"/>
  <c r="W708" i="12" s="1"/>
  <c r="F708" i="12"/>
  <c r="V708" i="12" s="1"/>
  <c r="E708" i="12"/>
  <c r="U708" i="12" s="1"/>
  <c r="D708" i="12"/>
  <c r="T708" i="12" s="1"/>
  <c r="Q708" i="12"/>
  <c r="M708" i="12"/>
  <c r="K708" i="12"/>
  <c r="J708" i="12"/>
  <c r="I708" i="12"/>
  <c r="H708" i="12"/>
  <c r="C708" i="12"/>
  <c r="Z707" i="12"/>
  <c r="AA707" i="12" s="1"/>
  <c r="X707" i="12"/>
  <c r="G707" i="12"/>
  <c r="W707" i="12" s="1"/>
  <c r="F707" i="12"/>
  <c r="V707" i="12" s="1"/>
  <c r="E707" i="12"/>
  <c r="U707" i="12" s="1"/>
  <c r="D707" i="12"/>
  <c r="T707" i="12" s="1"/>
  <c r="S707" i="12"/>
  <c r="M707" i="12"/>
  <c r="K707" i="12"/>
  <c r="J707" i="12"/>
  <c r="I707" i="12"/>
  <c r="H707" i="12"/>
  <c r="C707" i="12"/>
  <c r="Z706" i="12"/>
  <c r="AA706" i="12" s="1"/>
  <c r="I491" i="9"/>
  <c r="Y890" i="12" s="1"/>
  <c r="X706" i="12"/>
  <c r="G706" i="12"/>
  <c r="W706" i="12" s="1"/>
  <c r="F706" i="12"/>
  <c r="V706" i="12" s="1"/>
  <c r="E706" i="12"/>
  <c r="U706" i="12" s="1"/>
  <c r="D706" i="12"/>
  <c r="T706" i="12" s="1"/>
  <c r="S706" i="12"/>
  <c r="Q706" i="12"/>
  <c r="O706" i="12"/>
  <c r="K706" i="12"/>
  <c r="J706" i="12"/>
  <c r="I706" i="12"/>
  <c r="H706" i="12"/>
  <c r="C706" i="12"/>
  <c r="Z705" i="12"/>
  <c r="AA705" i="12" s="1"/>
  <c r="Y705" i="12"/>
  <c r="X705" i="12"/>
  <c r="G705" i="12"/>
  <c r="W705" i="12" s="1"/>
  <c r="F705" i="12"/>
  <c r="V705" i="12" s="1"/>
  <c r="E705" i="12"/>
  <c r="U705" i="12" s="1"/>
  <c r="D705" i="12"/>
  <c r="T705" i="12" s="1"/>
  <c r="K705" i="12"/>
  <c r="J705" i="12"/>
  <c r="I705" i="12"/>
  <c r="H705" i="12"/>
  <c r="C705" i="12"/>
  <c r="Z704" i="12"/>
  <c r="AA704" i="12" s="1"/>
  <c r="Y704" i="12"/>
  <c r="X704" i="12"/>
  <c r="G704" i="12"/>
  <c r="W704" i="12" s="1"/>
  <c r="F704" i="12"/>
  <c r="V704" i="12" s="1"/>
  <c r="E704" i="12"/>
  <c r="U704" i="12" s="1"/>
  <c r="D704" i="12"/>
  <c r="T704" i="12" s="1"/>
  <c r="S704" i="12"/>
  <c r="K704" i="12"/>
  <c r="J704" i="12"/>
  <c r="I704" i="12"/>
  <c r="H704" i="12"/>
  <c r="C704" i="12"/>
  <c r="Z703" i="12"/>
  <c r="AA703" i="12" s="1"/>
  <c r="X703" i="12"/>
  <c r="G703" i="12"/>
  <c r="W703" i="12" s="1"/>
  <c r="F703" i="12"/>
  <c r="V703" i="12" s="1"/>
  <c r="E703" i="12"/>
  <c r="U703" i="12" s="1"/>
  <c r="D703" i="12"/>
  <c r="T703" i="12" s="1"/>
  <c r="Q703" i="12"/>
  <c r="P703" i="12"/>
  <c r="L703" i="12"/>
  <c r="K703" i="12"/>
  <c r="J703" i="12"/>
  <c r="I703" i="12"/>
  <c r="H703" i="12"/>
  <c r="C703" i="12"/>
  <c r="Z702" i="12"/>
  <c r="AA702" i="12" s="1"/>
  <c r="X702" i="12"/>
  <c r="G702" i="12"/>
  <c r="W702" i="12" s="1"/>
  <c r="F702" i="12"/>
  <c r="V702" i="12" s="1"/>
  <c r="E702" i="12"/>
  <c r="U702" i="12" s="1"/>
  <c r="D702" i="12"/>
  <c r="T702" i="12" s="1"/>
  <c r="L702" i="12"/>
  <c r="K702" i="12"/>
  <c r="J702" i="12"/>
  <c r="I702" i="12"/>
  <c r="H702" i="12"/>
  <c r="C702" i="12"/>
  <c r="Z701" i="12"/>
  <c r="AA701" i="12" s="1"/>
  <c r="I756" i="9"/>
  <c r="X701" i="12"/>
  <c r="G701" i="12"/>
  <c r="W701" i="12" s="1"/>
  <c r="F701" i="12"/>
  <c r="V701" i="12" s="1"/>
  <c r="E701" i="12"/>
  <c r="U701" i="12" s="1"/>
  <c r="D701" i="12"/>
  <c r="T701" i="12" s="1"/>
  <c r="L701" i="12"/>
  <c r="K701" i="12"/>
  <c r="J701" i="12"/>
  <c r="I701" i="12"/>
  <c r="H701" i="12"/>
  <c r="C701" i="12"/>
  <c r="Z700" i="12"/>
  <c r="AA700" i="12" s="1"/>
  <c r="I1444" i="9"/>
  <c r="Y1417" i="12" s="1"/>
  <c r="X700" i="12"/>
  <c r="G700" i="12"/>
  <c r="W700" i="12" s="1"/>
  <c r="F700" i="12"/>
  <c r="V700" i="12" s="1"/>
  <c r="E700" i="12"/>
  <c r="U700" i="12" s="1"/>
  <c r="D700" i="12"/>
  <c r="T700" i="12" s="1"/>
  <c r="Q1602" i="6"/>
  <c r="N571" i="12"/>
  <c r="N700" i="12"/>
  <c r="K700" i="12"/>
  <c r="J700" i="12"/>
  <c r="I700" i="12"/>
  <c r="H700" i="12"/>
  <c r="C700" i="12"/>
  <c r="Z699" i="12"/>
  <c r="AA699" i="12" s="1"/>
  <c r="I1251" i="9"/>
  <c r="Y585" i="12" s="1"/>
  <c r="I643" i="9"/>
  <c r="X699" i="12"/>
  <c r="G699" i="12"/>
  <c r="W699" i="12" s="1"/>
  <c r="F699" i="12"/>
  <c r="V699" i="12" s="1"/>
  <c r="E699" i="12"/>
  <c r="U699" i="12" s="1"/>
  <c r="D699" i="12"/>
  <c r="T699" i="12" s="1"/>
  <c r="S465" i="12"/>
  <c r="R699" i="12"/>
  <c r="P645" i="6"/>
  <c r="N629" i="12"/>
  <c r="K699" i="12"/>
  <c r="J699" i="12"/>
  <c r="I699" i="12"/>
  <c r="H699" i="12"/>
  <c r="C699" i="12"/>
  <c r="Z698" i="12"/>
  <c r="AA698" i="12" s="1"/>
  <c r="X698" i="12"/>
  <c r="G698" i="12"/>
  <c r="W698" i="12" s="1"/>
  <c r="F698" i="12"/>
  <c r="V698" i="12" s="1"/>
  <c r="E698" i="12"/>
  <c r="U698" i="12" s="1"/>
  <c r="D698" i="12"/>
  <c r="T698" i="12" s="1"/>
  <c r="M698" i="12"/>
  <c r="K698" i="12"/>
  <c r="J698" i="12"/>
  <c r="I698" i="12"/>
  <c r="H698" i="12"/>
  <c r="C698" i="12"/>
  <c r="Z697" i="12"/>
  <c r="AA697" i="12" s="1"/>
  <c r="I667" i="9"/>
  <c r="Y697" i="12"/>
  <c r="X697" i="12"/>
  <c r="G697" i="12"/>
  <c r="W697" i="12" s="1"/>
  <c r="F697" i="12"/>
  <c r="V697" i="12" s="1"/>
  <c r="E697" i="12"/>
  <c r="U697" i="12" s="1"/>
  <c r="D697" i="12"/>
  <c r="T697" i="12" s="1"/>
  <c r="S501" i="12"/>
  <c r="K697" i="12"/>
  <c r="J697" i="12"/>
  <c r="I697" i="12"/>
  <c r="H697" i="12"/>
  <c r="C697" i="12"/>
  <c r="Z696" i="12"/>
  <c r="AA696" i="12" s="1"/>
  <c r="I1307" i="9"/>
  <c r="Y696" i="12"/>
  <c r="X696" i="12"/>
  <c r="G696" i="12"/>
  <c r="W696" i="12" s="1"/>
  <c r="F696" i="12"/>
  <c r="V696" i="12" s="1"/>
  <c r="E696" i="12"/>
  <c r="U696" i="12" s="1"/>
  <c r="D696" i="12"/>
  <c r="T696" i="12" s="1"/>
  <c r="P696" i="12"/>
  <c r="K696" i="12"/>
  <c r="J696" i="12"/>
  <c r="I696" i="12"/>
  <c r="H696" i="12"/>
  <c r="C696" i="12"/>
  <c r="Z695" i="12"/>
  <c r="AA695" i="12" s="1"/>
  <c r="Y695" i="12"/>
  <c r="X695" i="12"/>
  <c r="G695" i="12"/>
  <c r="W695" i="12" s="1"/>
  <c r="F695" i="12"/>
  <c r="V695" i="12" s="1"/>
  <c r="E695" i="12"/>
  <c r="U695" i="12" s="1"/>
  <c r="D695" i="12"/>
  <c r="T695" i="12" s="1"/>
  <c r="S695" i="12"/>
  <c r="R695" i="12"/>
  <c r="Q695" i="12"/>
  <c r="O695" i="12"/>
  <c r="K695" i="12"/>
  <c r="J695" i="12"/>
  <c r="I695" i="12"/>
  <c r="H695" i="12"/>
  <c r="C695" i="12"/>
  <c r="Z694" i="12"/>
  <c r="AA694" i="12" s="1"/>
  <c r="X694" i="12"/>
  <c r="G694" i="12"/>
  <c r="W694" i="12" s="1"/>
  <c r="F694" i="12"/>
  <c r="V694" i="12" s="1"/>
  <c r="E694" i="12"/>
  <c r="U694" i="12" s="1"/>
  <c r="D694" i="12"/>
  <c r="T694" i="12" s="1"/>
  <c r="N694" i="12"/>
  <c r="M694" i="12"/>
  <c r="L694" i="12"/>
  <c r="K694" i="12"/>
  <c r="J694" i="12"/>
  <c r="I694" i="12"/>
  <c r="H694" i="12"/>
  <c r="C694" i="12"/>
  <c r="Z693" i="12"/>
  <c r="AA693" i="12" s="1"/>
  <c r="X693" i="12"/>
  <c r="G693" i="12"/>
  <c r="W693" i="12" s="1"/>
  <c r="F693" i="12"/>
  <c r="V693" i="12" s="1"/>
  <c r="E693" i="12"/>
  <c r="U693" i="12" s="1"/>
  <c r="D693" i="12"/>
  <c r="T693" i="12" s="1"/>
  <c r="M693" i="12"/>
  <c r="K693" i="12"/>
  <c r="J693" i="12"/>
  <c r="I693" i="12"/>
  <c r="H693" i="12"/>
  <c r="C693" i="12"/>
  <c r="Z692" i="12"/>
  <c r="AA692" i="12" s="1"/>
  <c r="I1538" i="9"/>
  <c r="Y893" i="12" s="1"/>
  <c r="Y692" i="12"/>
  <c r="X562" i="12"/>
  <c r="X692" i="12"/>
  <c r="G692" i="12"/>
  <c r="W692" i="12" s="1"/>
  <c r="F692" i="12"/>
  <c r="V692" i="12" s="1"/>
  <c r="E692" i="12"/>
  <c r="U692" i="12" s="1"/>
  <c r="D692" i="12"/>
  <c r="T692" i="12" s="1"/>
  <c r="K692" i="12"/>
  <c r="J692" i="12"/>
  <c r="I692" i="12"/>
  <c r="H692" i="12"/>
  <c r="C692" i="12"/>
  <c r="Z691" i="12"/>
  <c r="AA691" i="12" s="1"/>
  <c r="I11" i="9"/>
  <c r="Y691" i="12" s="1"/>
  <c r="G691" i="12"/>
  <c r="W691" i="12" s="1"/>
  <c r="F691" i="12"/>
  <c r="V691" i="12" s="1"/>
  <c r="E691" i="12"/>
  <c r="U691" i="12" s="1"/>
  <c r="D691" i="12"/>
  <c r="T691" i="12" s="1"/>
  <c r="N691" i="12"/>
  <c r="K691" i="12"/>
  <c r="J691" i="12"/>
  <c r="I691" i="12"/>
  <c r="H691" i="12"/>
  <c r="C691" i="12"/>
  <c r="Z690" i="12"/>
  <c r="AA690" i="12" s="1"/>
  <c r="I1304" i="9"/>
  <c r="Y1730" i="12" s="1"/>
  <c r="Y690" i="12"/>
  <c r="X690" i="12"/>
  <c r="G690" i="12"/>
  <c r="W690" i="12" s="1"/>
  <c r="F690" i="12"/>
  <c r="V690" i="12" s="1"/>
  <c r="E690" i="12"/>
  <c r="U690" i="12" s="1"/>
  <c r="D690" i="12"/>
  <c r="T690" i="12" s="1"/>
  <c r="Q690" i="12"/>
  <c r="K690" i="12"/>
  <c r="J690" i="12"/>
  <c r="I690" i="12"/>
  <c r="H690" i="12"/>
  <c r="C690" i="12"/>
  <c r="Z689" i="12"/>
  <c r="AA689" i="12" s="1"/>
  <c r="X689" i="12"/>
  <c r="G689" i="12"/>
  <c r="W689" i="12" s="1"/>
  <c r="F689" i="12"/>
  <c r="V689" i="12" s="1"/>
  <c r="E689" i="12"/>
  <c r="U689" i="12" s="1"/>
  <c r="D689" i="12"/>
  <c r="T689" i="12" s="1"/>
  <c r="P689" i="12"/>
  <c r="K689" i="12"/>
  <c r="J689" i="12"/>
  <c r="I689" i="12"/>
  <c r="H689" i="12"/>
  <c r="C689" i="12"/>
  <c r="Z688" i="12"/>
  <c r="AA688" i="12" s="1"/>
  <c r="Y688" i="12"/>
  <c r="G688" i="12"/>
  <c r="W688" i="12" s="1"/>
  <c r="F688" i="12"/>
  <c r="V688" i="12" s="1"/>
  <c r="E688" i="12"/>
  <c r="U688" i="12" s="1"/>
  <c r="D688" i="12"/>
  <c r="T688" i="12" s="1"/>
  <c r="P688" i="12"/>
  <c r="K688" i="12"/>
  <c r="J688" i="12"/>
  <c r="I688" i="12"/>
  <c r="H688" i="12"/>
  <c r="C688" i="12"/>
  <c r="Z687" i="12"/>
  <c r="AA687" i="12" s="1"/>
  <c r="Y687" i="12"/>
  <c r="X687" i="12"/>
  <c r="G687" i="12"/>
  <c r="W687" i="12" s="1"/>
  <c r="F687" i="12"/>
  <c r="V687" i="12" s="1"/>
  <c r="E687" i="12"/>
  <c r="U687" i="12" s="1"/>
  <c r="D687" i="12"/>
  <c r="T687" i="12" s="1"/>
  <c r="O687" i="12"/>
  <c r="K687" i="12"/>
  <c r="J687" i="12"/>
  <c r="I687" i="12"/>
  <c r="H687" i="12"/>
  <c r="C687" i="12"/>
  <c r="Z686" i="12"/>
  <c r="AA686" i="12" s="1"/>
  <c r="I1140" i="9"/>
  <c r="Y686" i="12"/>
  <c r="X686" i="12"/>
  <c r="G686" i="12"/>
  <c r="W686" i="12" s="1"/>
  <c r="F686" i="12"/>
  <c r="V686" i="12" s="1"/>
  <c r="E686" i="12"/>
  <c r="U686" i="12" s="1"/>
  <c r="D686" i="12"/>
  <c r="T686" i="12" s="1"/>
  <c r="Q686" i="12"/>
  <c r="K686" i="12"/>
  <c r="J686" i="12"/>
  <c r="I686" i="12"/>
  <c r="H686" i="12"/>
  <c r="C686" i="12"/>
  <c r="Z685" i="12"/>
  <c r="AA685" i="12" s="1"/>
  <c r="I4" i="9"/>
  <c r="Y685" i="12" s="1"/>
  <c r="X685" i="12"/>
  <c r="G685" i="12"/>
  <c r="W685" i="12" s="1"/>
  <c r="F685" i="12"/>
  <c r="V685" i="12" s="1"/>
  <c r="E685" i="12"/>
  <c r="U685" i="12" s="1"/>
  <c r="D685" i="12"/>
  <c r="T685" i="12" s="1"/>
  <c r="Q415" i="6"/>
  <c r="O1311" i="12" s="1"/>
  <c r="N1034" i="12"/>
  <c r="K685" i="12"/>
  <c r="J685" i="12"/>
  <c r="I685" i="12"/>
  <c r="H685" i="12"/>
  <c r="C685" i="12"/>
  <c r="Z684" i="12"/>
  <c r="AA684" i="12" s="1"/>
  <c r="Y684" i="12"/>
  <c r="X684" i="12"/>
  <c r="G684" i="12"/>
  <c r="W684" i="12" s="1"/>
  <c r="F684" i="12"/>
  <c r="V684" i="12" s="1"/>
  <c r="E684" i="12"/>
  <c r="U684" i="12" s="1"/>
  <c r="D684" i="12"/>
  <c r="T684" i="12" s="1"/>
  <c r="L684" i="12"/>
  <c r="K684" i="12"/>
  <c r="J684" i="12"/>
  <c r="I684" i="12"/>
  <c r="H684" i="12"/>
  <c r="C684" i="12"/>
  <c r="Z683" i="12"/>
  <c r="AA683" i="12" s="1"/>
  <c r="Y529" i="12"/>
  <c r="X683" i="12"/>
  <c r="G683" i="12"/>
  <c r="W683" i="12" s="1"/>
  <c r="F683" i="12"/>
  <c r="V683" i="12" s="1"/>
  <c r="E683" i="12"/>
  <c r="U683" i="12" s="1"/>
  <c r="D683" i="12"/>
  <c r="T683" i="12" s="1"/>
  <c r="S952" i="12"/>
  <c r="P525" i="12"/>
  <c r="O525" i="12"/>
  <c r="P1531" i="6"/>
  <c r="K683" i="12"/>
  <c r="J683" i="12"/>
  <c r="I683" i="12"/>
  <c r="H683" i="12"/>
  <c r="C683" i="12"/>
  <c r="Z682" i="12"/>
  <c r="AA682" i="12" s="1"/>
  <c r="I638" i="9"/>
  <c r="Y682" i="12"/>
  <c r="X682" i="12"/>
  <c r="G682" i="12"/>
  <c r="W682" i="12" s="1"/>
  <c r="F682" i="12"/>
  <c r="V682" i="12" s="1"/>
  <c r="E682" i="12"/>
  <c r="U682" i="12" s="1"/>
  <c r="D682" i="12"/>
  <c r="T682" i="12" s="1"/>
  <c r="K682" i="12"/>
  <c r="J682" i="12"/>
  <c r="I682" i="12"/>
  <c r="H682" i="12"/>
  <c r="C682" i="12"/>
  <c r="Z681" i="12"/>
  <c r="AA681" i="12" s="1"/>
  <c r="Y681" i="12"/>
  <c r="X681" i="12"/>
  <c r="G681" i="12"/>
  <c r="W681" i="12" s="1"/>
  <c r="F681" i="12"/>
  <c r="V681" i="12" s="1"/>
  <c r="E681" i="12"/>
  <c r="U681" i="12" s="1"/>
  <c r="D681" i="12"/>
  <c r="T681" i="12" s="1"/>
  <c r="S681" i="12"/>
  <c r="R681" i="12"/>
  <c r="Q681" i="12"/>
  <c r="P681" i="12"/>
  <c r="K681" i="12"/>
  <c r="J681" i="12"/>
  <c r="I681" i="12"/>
  <c r="H681" i="12"/>
  <c r="C681" i="12"/>
  <c r="Z680" i="12"/>
  <c r="AA680" i="12" s="1"/>
  <c r="X680" i="12"/>
  <c r="G680" i="12"/>
  <c r="W680" i="12" s="1"/>
  <c r="F680" i="12"/>
  <c r="V680" i="12" s="1"/>
  <c r="E680" i="12"/>
  <c r="U680" i="12" s="1"/>
  <c r="D680" i="12"/>
  <c r="T680" i="12" s="1"/>
  <c r="N680" i="12"/>
  <c r="L680" i="12"/>
  <c r="K680" i="12"/>
  <c r="J680" i="12"/>
  <c r="I680" i="12"/>
  <c r="H680" i="12"/>
  <c r="C680" i="12"/>
  <c r="Z679" i="12"/>
  <c r="AA679" i="12" s="1"/>
  <c r="Y679" i="12"/>
  <c r="X679" i="12"/>
  <c r="G679" i="12"/>
  <c r="W679" i="12" s="1"/>
  <c r="F679" i="12"/>
  <c r="V679" i="12" s="1"/>
  <c r="E679" i="12"/>
  <c r="U679" i="12" s="1"/>
  <c r="D679" i="12"/>
  <c r="T679" i="12" s="1"/>
  <c r="M679" i="12"/>
  <c r="L679" i="12"/>
  <c r="K679" i="12"/>
  <c r="J679" i="12"/>
  <c r="I679" i="12"/>
  <c r="H679" i="12"/>
  <c r="C679" i="12"/>
  <c r="Z678" i="12"/>
  <c r="AA678" i="12" s="1"/>
  <c r="X678" i="12"/>
  <c r="G678" i="12"/>
  <c r="W678" i="12" s="1"/>
  <c r="F678" i="12"/>
  <c r="V678" i="12" s="1"/>
  <c r="E678" i="12"/>
  <c r="U678" i="12" s="1"/>
  <c r="D678" i="12"/>
  <c r="T678" i="12" s="1"/>
  <c r="R678" i="12"/>
  <c r="Q678" i="12"/>
  <c r="N678" i="12"/>
  <c r="K678" i="12"/>
  <c r="J678" i="12"/>
  <c r="I678" i="12"/>
  <c r="H678" i="12"/>
  <c r="C678" i="12"/>
  <c r="Z677" i="12"/>
  <c r="AA677" i="12" s="1"/>
  <c r="I1002" i="9"/>
  <c r="Y184" i="12" s="1"/>
  <c r="Y677" i="12"/>
  <c r="X677" i="12"/>
  <c r="G677" i="12"/>
  <c r="W677" i="12" s="1"/>
  <c r="F677" i="12"/>
  <c r="V677" i="12" s="1"/>
  <c r="E677" i="12"/>
  <c r="U677" i="12" s="1"/>
  <c r="D677" i="12"/>
  <c r="T677" i="12" s="1"/>
  <c r="R677" i="12"/>
  <c r="K677" i="12"/>
  <c r="J677" i="12"/>
  <c r="I677" i="12"/>
  <c r="H677" i="12"/>
  <c r="C677" i="12"/>
  <c r="Z676" i="12"/>
  <c r="AA676" i="12" s="1"/>
  <c r="G676" i="12"/>
  <c r="W676" i="12" s="1"/>
  <c r="F676" i="12"/>
  <c r="V676" i="12" s="1"/>
  <c r="E676" i="12"/>
  <c r="U676" i="12" s="1"/>
  <c r="D676" i="12"/>
  <c r="T676" i="12" s="1"/>
  <c r="P676" i="12"/>
  <c r="K676" i="12"/>
  <c r="J676" i="12"/>
  <c r="I676" i="12"/>
  <c r="H676" i="12"/>
  <c r="C676" i="12"/>
  <c r="Z675" i="12"/>
  <c r="AA675" i="12" s="1"/>
  <c r="X675" i="12"/>
  <c r="G675" i="12"/>
  <c r="W675" i="12" s="1"/>
  <c r="F675" i="12"/>
  <c r="V675" i="12" s="1"/>
  <c r="E675" i="12"/>
  <c r="U675" i="12" s="1"/>
  <c r="D675" i="12"/>
  <c r="T675" i="12" s="1"/>
  <c r="R675" i="12"/>
  <c r="O675" i="12"/>
  <c r="K675" i="12"/>
  <c r="J675" i="12"/>
  <c r="I675" i="12"/>
  <c r="H675" i="12"/>
  <c r="C675" i="12"/>
  <c r="Z674" i="12"/>
  <c r="AA674" i="12" s="1"/>
  <c r="X674" i="12"/>
  <c r="G674" i="12"/>
  <c r="W674" i="12" s="1"/>
  <c r="F674" i="12"/>
  <c r="V674" i="12" s="1"/>
  <c r="E674" i="12"/>
  <c r="U674" i="12" s="1"/>
  <c r="D674" i="12"/>
  <c r="T674" i="12" s="1"/>
  <c r="Q674" i="12"/>
  <c r="N674" i="12"/>
  <c r="K674" i="12"/>
  <c r="J674" i="12"/>
  <c r="I674" i="12"/>
  <c r="H674" i="12"/>
  <c r="C674" i="12"/>
  <c r="Z673" i="12"/>
  <c r="AA673" i="12" s="1"/>
  <c r="I500" i="9"/>
  <c r="Y673" i="12"/>
  <c r="X673" i="12"/>
  <c r="G673" i="12"/>
  <c r="W673" i="12" s="1"/>
  <c r="F673" i="12"/>
  <c r="V673" i="12" s="1"/>
  <c r="E673" i="12"/>
  <c r="U673" i="12" s="1"/>
  <c r="D673" i="12"/>
  <c r="T673" i="12" s="1"/>
  <c r="S673" i="12"/>
  <c r="R673" i="12"/>
  <c r="O673" i="12"/>
  <c r="N673" i="12"/>
  <c r="K673" i="12"/>
  <c r="J673" i="12"/>
  <c r="I673" i="12"/>
  <c r="H673" i="12"/>
  <c r="C673" i="12"/>
  <c r="Z672" i="12"/>
  <c r="AA672" i="12" s="1"/>
  <c r="Y672" i="12"/>
  <c r="X672" i="12"/>
  <c r="G672" i="12"/>
  <c r="W672" i="12" s="1"/>
  <c r="F672" i="12"/>
  <c r="V672" i="12" s="1"/>
  <c r="E672" i="12"/>
  <c r="U672" i="12" s="1"/>
  <c r="D672" i="12"/>
  <c r="T672" i="12" s="1"/>
  <c r="N672" i="12"/>
  <c r="K672" i="12"/>
  <c r="J672" i="12"/>
  <c r="I672" i="12"/>
  <c r="H672" i="12"/>
  <c r="C672" i="12"/>
  <c r="Z671" i="12"/>
  <c r="AA671" i="12" s="1"/>
  <c r="I1533" i="9"/>
  <c r="Y550" i="12" s="1"/>
  <c r="Y671" i="12"/>
  <c r="X671" i="12"/>
  <c r="G671" i="12"/>
  <c r="W671" i="12" s="1"/>
  <c r="F671" i="12"/>
  <c r="V671" i="12" s="1"/>
  <c r="E671" i="12"/>
  <c r="U671" i="12" s="1"/>
  <c r="D671" i="12"/>
  <c r="T671" i="12" s="1"/>
  <c r="K671" i="12"/>
  <c r="J671" i="12"/>
  <c r="I671" i="12"/>
  <c r="H671" i="12"/>
  <c r="C671" i="12"/>
  <c r="Z670" i="12"/>
  <c r="AA670" i="12" s="1"/>
  <c r="X670" i="12"/>
  <c r="G670" i="12"/>
  <c r="W670" i="12" s="1"/>
  <c r="F670" i="12"/>
  <c r="V670" i="12" s="1"/>
  <c r="E670" i="12"/>
  <c r="U670" i="12" s="1"/>
  <c r="D670" i="12"/>
  <c r="T670" i="12" s="1"/>
  <c r="O670" i="12"/>
  <c r="M670" i="12"/>
  <c r="K670" i="12"/>
  <c r="J670" i="12"/>
  <c r="I670" i="12"/>
  <c r="H670" i="12"/>
  <c r="C670" i="12"/>
  <c r="Z669" i="12"/>
  <c r="AA669" i="12" s="1"/>
  <c r="Y669" i="12"/>
  <c r="X669" i="12"/>
  <c r="G669" i="12"/>
  <c r="W669" i="12" s="1"/>
  <c r="F669" i="12"/>
  <c r="V669" i="12" s="1"/>
  <c r="E669" i="12"/>
  <c r="U669" i="12" s="1"/>
  <c r="D669" i="12"/>
  <c r="T669" i="12" s="1"/>
  <c r="P669" i="12"/>
  <c r="M669" i="12"/>
  <c r="K669" i="12"/>
  <c r="J669" i="12"/>
  <c r="I669" i="12"/>
  <c r="H669" i="12"/>
  <c r="C669" i="12"/>
  <c r="Z668" i="12"/>
  <c r="AA668" i="12" s="1"/>
  <c r="I67" i="9"/>
  <c r="X668" i="12"/>
  <c r="G668" i="12"/>
  <c r="W668" i="12" s="1"/>
  <c r="F668" i="12"/>
  <c r="V668" i="12" s="1"/>
  <c r="E668" i="12"/>
  <c r="U668" i="12" s="1"/>
  <c r="D668" i="12"/>
  <c r="T668" i="12" s="1"/>
  <c r="O668" i="12"/>
  <c r="K668" i="12"/>
  <c r="J668" i="12"/>
  <c r="I668" i="12"/>
  <c r="H668" i="12"/>
  <c r="C668" i="12"/>
  <c r="Z667" i="12"/>
  <c r="AA667" i="12" s="1"/>
  <c r="X667" i="12"/>
  <c r="G667" i="12"/>
  <c r="W667" i="12" s="1"/>
  <c r="F667" i="12"/>
  <c r="V667" i="12" s="1"/>
  <c r="E667" i="12"/>
  <c r="U667" i="12" s="1"/>
  <c r="D667" i="12"/>
  <c r="T667" i="12" s="1"/>
  <c r="S667" i="12"/>
  <c r="R667" i="12"/>
  <c r="N667" i="12"/>
  <c r="K667" i="12"/>
  <c r="J667" i="12"/>
  <c r="I667" i="12"/>
  <c r="H667" i="12"/>
  <c r="C667" i="12"/>
  <c r="Z666" i="12"/>
  <c r="AA666" i="12" s="1"/>
  <c r="I84" i="9"/>
  <c r="Y666" i="12" s="1"/>
  <c r="X666" i="12"/>
  <c r="G666" i="12"/>
  <c r="W666" i="12" s="1"/>
  <c r="F666" i="12"/>
  <c r="V666" i="12" s="1"/>
  <c r="E666" i="12"/>
  <c r="U666" i="12" s="1"/>
  <c r="D666" i="12"/>
  <c r="T666" i="12" s="1"/>
  <c r="N666" i="12"/>
  <c r="K666" i="12"/>
  <c r="J666" i="12"/>
  <c r="I666" i="12"/>
  <c r="H666" i="12"/>
  <c r="C666" i="12"/>
  <c r="Z665" i="12"/>
  <c r="AA665" i="12" s="1"/>
  <c r="X665" i="12"/>
  <c r="G665" i="12"/>
  <c r="W665" i="12" s="1"/>
  <c r="F665" i="12"/>
  <c r="V665" i="12" s="1"/>
  <c r="E665" i="12"/>
  <c r="U665" i="12" s="1"/>
  <c r="D665" i="12"/>
  <c r="T665" i="12" s="1"/>
  <c r="L665" i="12"/>
  <c r="K665" i="12"/>
  <c r="J665" i="12"/>
  <c r="I665" i="12"/>
  <c r="H665" i="12"/>
  <c r="C665" i="12"/>
  <c r="Z664" i="12"/>
  <c r="AA664" i="12" s="1"/>
  <c r="Y664" i="12"/>
  <c r="X664" i="12"/>
  <c r="G664" i="12"/>
  <c r="W664" i="12" s="1"/>
  <c r="F664" i="12"/>
  <c r="V664" i="12" s="1"/>
  <c r="E664" i="12"/>
  <c r="U664" i="12" s="1"/>
  <c r="D664" i="12"/>
  <c r="T664" i="12" s="1"/>
  <c r="S664" i="12"/>
  <c r="R664" i="12"/>
  <c r="O664" i="12"/>
  <c r="N664" i="12"/>
  <c r="M664" i="12"/>
  <c r="K664" i="12"/>
  <c r="J664" i="12"/>
  <c r="I664" i="12"/>
  <c r="H664" i="12"/>
  <c r="C664" i="12"/>
  <c r="Z663" i="12"/>
  <c r="AA663" i="12" s="1"/>
  <c r="Y663" i="12"/>
  <c r="X663" i="12"/>
  <c r="G663" i="12"/>
  <c r="W663" i="12" s="1"/>
  <c r="F663" i="12"/>
  <c r="V663" i="12" s="1"/>
  <c r="E663" i="12"/>
  <c r="U663" i="12" s="1"/>
  <c r="D663" i="12"/>
  <c r="T663" i="12" s="1"/>
  <c r="L663" i="12"/>
  <c r="K663" i="12"/>
  <c r="J663" i="12"/>
  <c r="I663" i="12"/>
  <c r="H663" i="12"/>
  <c r="C663" i="12"/>
  <c r="Z662" i="12"/>
  <c r="AA662" i="12" s="1"/>
  <c r="Y662" i="12"/>
  <c r="X662" i="12"/>
  <c r="G662" i="12"/>
  <c r="W662" i="12" s="1"/>
  <c r="F662" i="12"/>
  <c r="V662" i="12" s="1"/>
  <c r="E662" i="12"/>
  <c r="U662" i="12" s="1"/>
  <c r="D662" i="12"/>
  <c r="T662" i="12" s="1"/>
  <c r="K662" i="12"/>
  <c r="J662" i="12"/>
  <c r="I662" i="12"/>
  <c r="H662" i="12"/>
  <c r="C662" i="12"/>
  <c r="Z661" i="12"/>
  <c r="AA661" i="12" s="1"/>
  <c r="Y661" i="12"/>
  <c r="X661" i="12"/>
  <c r="G661" i="12"/>
  <c r="W661" i="12" s="1"/>
  <c r="F661" i="12"/>
  <c r="V661" i="12" s="1"/>
  <c r="E661" i="12"/>
  <c r="U661" i="12" s="1"/>
  <c r="D661" i="12"/>
  <c r="T661" i="12" s="1"/>
  <c r="Q661" i="12"/>
  <c r="P661" i="12"/>
  <c r="O661" i="12"/>
  <c r="K661" i="12"/>
  <c r="J661" i="12"/>
  <c r="I661" i="12"/>
  <c r="H661" i="12"/>
  <c r="C661" i="12"/>
  <c r="Z660" i="12"/>
  <c r="AA660" i="12" s="1"/>
  <c r="X660" i="12"/>
  <c r="G660" i="12"/>
  <c r="W660" i="12" s="1"/>
  <c r="F660" i="12"/>
  <c r="V660" i="12" s="1"/>
  <c r="E660" i="12"/>
  <c r="U660" i="12" s="1"/>
  <c r="D660" i="12"/>
  <c r="T660" i="12" s="1"/>
  <c r="N660" i="12"/>
  <c r="M660" i="12"/>
  <c r="K660" i="12"/>
  <c r="J660" i="12"/>
  <c r="I660" i="12"/>
  <c r="H660" i="12"/>
  <c r="C660" i="12"/>
  <c r="Z659" i="12"/>
  <c r="AA659" i="12" s="1"/>
  <c r="Y659" i="12"/>
  <c r="X659" i="12"/>
  <c r="G659" i="12"/>
  <c r="W659" i="12" s="1"/>
  <c r="F659" i="12"/>
  <c r="V659" i="12" s="1"/>
  <c r="E659" i="12"/>
  <c r="U659" i="12" s="1"/>
  <c r="D659" i="12"/>
  <c r="T659" i="12" s="1"/>
  <c r="S659" i="12"/>
  <c r="R659" i="12"/>
  <c r="Q659" i="12"/>
  <c r="P659" i="12"/>
  <c r="O659" i="12"/>
  <c r="N659" i="12"/>
  <c r="M659" i="12"/>
  <c r="L659" i="12"/>
  <c r="K659" i="12"/>
  <c r="J659" i="12"/>
  <c r="I659" i="12"/>
  <c r="H659" i="12"/>
  <c r="C659" i="12"/>
  <c r="Z658" i="12"/>
  <c r="AA658" i="12" s="1"/>
  <c r="X658" i="12"/>
  <c r="G658" i="12"/>
  <c r="W658" i="12" s="1"/>
  <c r="F658" i="12"/>
  <c r="V658" i="12" s="1"/>
  <c r="E658" i="12"/>
  <c r="U658" i="12" s="1"/>
  <c r="D658" i="12"/>
  <c r="T658" i="12" s="1"/>
  <c r="S658" i="12"/>
  <c r="Q658" i="12"/>
  <c r="P658" i="12"/>
  <c r="K658" i="12"/>
  <c r="J658" i="12"/>
  <c r="I658" i="12"/>
  <c r="H658" i="12"/>
  <c r="C658" i="12"/>
  <c r="Z657" i="12"/>
  <c r="AA657" i="12" s="1"/>
  <c r="I1481" i="9"/>
  <c r="Y526" i="12" s="1"/>
  <c r="Y657" i="12"/>
  <c r="X501" i="12"/>
  <c r="X657" i="12"/>
  <c r="G657" i="12"/>
  <c r="W657" i="12" s="1"/>
  <c r="F657" i="12"/>
  <c r="V657" i="12" s="1"/>
  <c r="E657" i="12"/>
  <c r="U657" i="12" s="1"/>
  <c r="D657" i="12"/>
  <c r="T657" i="12" s="1"/>
  <c r="P657" i="12"/>
  <c r="L657" i="12"/>
  <c r="K657" i="12"/>
  <c r="J657" i="12"/>
  <c r="I657" i="12"/>
  <c r="H657" i="12"/>
  <c r="C657" i="12"/>
  <c r="Z656" i="12"/>
  <c r="AA656" i="12" s="1"/>
  <c r="I41" i="9"/>
  <c r="Y656" i="12" s="1"/>
  <c r="X656" i="12"/>
  <c r="G656" i="12"/>
  <c r="W656" i="12" s="1"/>
  <c r="F656" i="12"/>
  <c r="V656" i="12" s="1"/>
  <c r="E656" i="12"/>
  <c r="U656" i="12" s="1"/>
  <c r="D656" i="12"/>
  <c r="T656" i="12" s="1"/>
  <c r="L656" i="12"/>
  <c r="K656" i="12"/>
  <c r="J656" i="12"/>
  <c r="I656" i="12"/>
  <c r="H656" i="12"/>
  <c r="C656" i="12"/>
  <c r="Z655" i="12"/>
  <c r="AA655" i="12" s="1"/>
  <c r="I1436" i="9"/>
  <c r="Y449" i="12" s="1"/>
  <c r="X655" i="12"/>
  <c r="G655" i="12"/>
  <c r="W655" i="12" s="1"/>
  <c r="F655" i="12"/>
  <c r="V655" i="12" s="1"/>
  <c r="E655" i="12"/>
  <c r="U655" i="12" s="1"/>
  <c r="D655" i="12"/>
  <c r="T655" i="12" s="1"/>
  <c r="R655" i="12"/>
  <c r="Q655" i="12"/>
  <c r="K655" i="12"/>
  <c r="J655" i="12"/>
  <c r="I655" i="12"/>
  <c r="H655" i="12"/>
  <c r="C655" i="12"/>
  <c r="Z654" i="12"/>
  <c r="AA654" i="12" s="1"/>
  <c r="Y654" i="12"/>
  <c r="G654" i="12"/>
  <c r="W654" i="12" s="1"/>
  <c r="F654" i="12"/>
  <c r="V654" i="12" s="1"/>
  <c r="E654" i="12"/>
  <c r="U654" i="12" s="1"/>
  <c r="D654" i="12"/>
  <c r="T654" i="12" s="1"/>
  <c r="P654" i="12"/>
  <c r="O654" i="12"/>
  <c r="N654" i="12"/>
  <c r="K654" i="12"/>
  <c r="J654" i="12"/>
  <c r="I654" i="12"/>
  <c r="H654" i="12"/>
  <c r="C654" i="12"/>
  <c r="Z653" i="12"/>
  <c r="AA653" i="12" s="1"/>
  <c r="I109" i="9"/>
  <c r="Y1547" i="12" s="1"/>
  <c r="X653" i="12"/>
  <c r="G653" i="12"/>
  <c r="W653" i="12" s="1"/>
  <c r="F653" i="12"/>
  <c r="V653" i="12" s="1"/>
  <c r="E653" i="12"/>
  <c r="U653" i="12" s="1"/>
  <c r="D653" i="12"/>
  <c r="T653" i="12" s="1"/>
  <c r="S653" i="12"/>
  <c r="Q653" i="12"/>
  <c r="K653" i="12"/>
  <c r="J653" i="12"/>
  <c r="I653" i="12"/>
  <c r="H653" i="12"/>
  <c r="C653" i="12"/>
  <c r="Z652" i="12"/>
  <c r="AA652" i="12" s="1"/>
  <c r="I83" i="9"/>
  <c r="Y1502" i="12" s="1"/>
  <c r="X652" i="12"/>
  <c r="G652" i="12"/>
  <c r="W652" i="12" s="1"/>
  <c r="F652" i="12"/>
  <c r="V652" i="12" s="1"/>
  <c r="E652" i="12"/>
  <c r="U652" i="12" s="1"/>
  <c r="D652" i="12"/>
  <c r="T652" i="12" s="1"/>
  <c r="K652" i="12"/>
  <c r="J652" i="12"/>
  <c r="I652" i="12"/>
  <c r="H652" i="12"/>
  <c r="C652" i="12"/>
  <c r="Z651" i="12"/>
  <c r="AA651" i="12" s="1"/>
  <c r="I130" i="9"/>
  <c r="I140" i="9"/>
  <c r="Y187" i="12" s="1"/>
  <c r="Y651" i="12"/>
  <c r="X651" i="12"/>
  <c r="G651" i="12"/>
  <c r="W651" i="12" s="1"/>
  <c r="F651" i="12"/>
  <c r="V651" i="12" s="1"/>
  <c r="E651" i="12"/>
  <c r="U651" i="12" s="1"/>
  <c r="D651" i="12"/>
  <c r="T651" i="12" s="1"/>
  <c r="N651" i="12"/>
  <c r="L651" i="12"/>
  <c r="K651" i="12"/>
  <c r="J651" i="12"/>
  <c r="I651" i="12"/>
  <c r="H651" i="12"/>
  <c r="C651" i="12"/>
  <c r="Z650" i="12"/>
  <c r="AA650" i="12" s="1"/>
  <c r="I1407" i="9"/>
  <c r="I635" i="9"/>
  <c r="Y650" i="12" s="1"/>
  <c r="X650" i="12"/>
  <c r="G650" i="12"/>
  <c r="W650" i="12" s="1"/>
  <c r="F650" i="12"/>
  <c r="V650" i="12" s="1"/>
  <c r="E650" i="12"/>
  <c r="U650" i="12" s="1"/>
  <c r="D650" i="12"/>
  <c r="T650" i="12" s="1"/>
  <c r="S650" i="12"/>
  <c r="R650" i="12"/>
  <c r="P650" i="12"/>
  <c r="N650" i="12"/>
  <c r="K650" i="12"/>
  <c r="J650" i="12"/>
  <c r="I650" i="12"/>
  <c r="H650" i="12"/>
  <c r="C650" i="12"/>
  <c r="Z649" i="12"/>
  <c r="AA649" i="12" s="1"/>
  <c r="I142" i="9"/>
  <c r="Y649" i="12"/>
  <c r="X649" i="12"/>
  <c r="G649" i="12"/>
  <c r="W649" i="12" s="1"/>
  <c r="F649" i="12"/>
  <c r="V649" i="12" s="1"/>
  <c r="E649" i="12"/>
  <c r="U649" i="12" s="1"/>
  <c r="D649" i="12"/>
  <c r="T649" i="12" s="1"/>
  <c r="M649" i="12"/>
  <c r="K649" i="12"/>
  <c r="J649" i="12"/>
  <c r="I649" i="12"/>
  <c r="H649" i="12"/>
  <c r="C649" i="12"/>
  <c r="Z648" i="12"/>
  <c r="AA648" i="12" s="1"/>
  <c r="X648" i="12"/>
  <c r="G648" i="12"/>
  <c r="W648" i="12" s="1"/>
  <c r="F648" i="12"/>
  <c r="V648" i="12" s="1"/>
  <c r="E648" i="12"/>
  <c r="U648" i="12" s="1"/>
  <c r="D648" i="12"/>
  <c r="T648" i="12" s="1"/>
  <c r="S648" i="12"/>
  <c r="Q648" i="12"/>
  <c r="N648" i="12"/>
  <c r="K648" i="12"/>
  <c r="J648" i="12"/>
  <c r="I648" i="12"/>
  <c r="H648" i="12"/>
  <c r="C648" i="12"/>
  <c r="Z647" i="12"/>
  <c r="AA647" i="12" s="1"/>
  <c r="G647" i="12"/>
  <c r="W647" i="12" s="1"/>
  <c r="F647" i="12"/>
  <c r="V647" i="12" s="1"/>
  <c r="E647" i="12"/>
  <c r="U647" i="12" s="1"/>
  <c r="D647" i="12"/>
  <c r="T647" i="12" s="1"/>
  <c r="R647" i="12"/>
  <c r="Q1482" i="6"/>
  <c r="O509" i="12" s="1"/>
  <c r="P1482" i="6"/>
  <c r="N398" i="12"/>
  <c r="K647" i="12"/>
  <c r="J647" i="12"/>
  <c r="I647" i="12"/>
  <c r="H647" i="12"/>
  <c r="C647" i="12"/>
  <c r="Z646" i="12"/>
  <c r="AA646" i="12" s="1"/>
  <c r="Y646" i="12"/>
  <c r="G646" i="12"/>
  <c r="W646" i="12" s="1"/>
  <c r="F646" i="12"/>
  <c r="V646" i="12" s="1"/>
  <c r="E646" i="12"/>
  <c r="U646" i="12" s="1"/>
  <c r="D646" i="12"/>
  <c r="T646" i="12" s="1"/>
  <c r="S646" i="12"/>
  <c r="Q646" i="12"/>
  <c r="P646" i="12"/>
  <c r="K646" i="12"/>
  <c r="J646" i="12"/>
  <c r="I646" i="12"/>
  <c r="H646" i="12"/>
  <c r="C646" i="12"/>
  <c r="Z645" i="12"/>
  <c r="AA645" i="12" s="1"/>
  <c r="G645" i="12"/>
  <c r="W645" i="12" s="1"/>
  <c r="F645" i="12"/>
  <c r="V645" i="12" s="1"/>
  <c r="E645" i="12"/>
  <c r="U645" i="12" s="1"/>
  <c r="D645" i="12"/>
  <c r="T645" i="12" s="1"/>
  <c r="K645" i="12"/>
  <c r="J645" i="12"/>
  <c r="I645" i="12"/>
  <c r="H645" i="12"/>
  <c r="C645" i="12"/>
  <c r="Z644" i="12"/>
  <c r="AA644" i="12" s="1"/>
  <c r="X644" i="12"/>
  <c r="G644" i="12"/>
  <c r="W644" i="12" s="1"/>
  <c r="F644" i="12"/>
  <c r="V644" i="12" s="1"/>
  <c r="E644" i="12"/>
  <c r="U644" i="12" s="1"/>
  <c r="D644" i="12"/>
  <c r="T644" i="12" s="1"/>
  <c r="O644" i="12"/>
  <c r="N644" i="12"/>
  <c r="L644" i="12"/>
  <c r="K644" i="12"/>
  <c r="J644" i="12"/>
  <c r="I644" i="12"/>
  <c r="H644" i="12"/>
  <c r="C644" i="12"/>
  <c r="Z643" i="12"/>
  <c r="AA643" i="12" s="1"/>
  <c r="X643" i="12"/>
  <c r="G643" i="12"/>
  <c r="W643" i="12" s="1"/>
  <c r="F643" i="12"/>
  <c r="V643" i="12" s="1"/>
  <c r="E643" i="12"/>
  <c r="U643" i="12" s="1"/>
  <c r="D643" i="12"/>
  <c r="T643" i="12" s="1"/>
  <c r="R1472" i="12"/>
  <c r="Q643" i="12"/>
  <c r="P562" i="12"/>
  <c r="K643" i="12"/>
  <c r="J643" i="12"/>
  <c r="I643" i="12"/>
  <c r="H643" i="12"/>
  <c r="C643" i="12"/>
  <c r="Z642" i="12"/>
  <c r="AA642" i="12" s="1"/>
  <c r="I1613" i="9"/>
  <c r="Y601" i="12" s="1"/>
  <c r="I400" i="9"/>
  <c r="X584" i="12"/>
  <c r="X642" i="12"/>
  <c r="G642" i="12"/>
  <c r="W642" i="12" s="1"/>
  <c r="F642" i="12"/>
  <c r="V642" i="12" s="1"/>
  <c r="E642" i="12"/>
  <c r="U642" i="12" s="1"/>
  <c r="D642" i="12"/>
  <c r="T642" i="12" s="1"/>
  <c r="S642" i="12"/>
  <c r="R642" i="12"/>
  <c r="O642" i="12"/>
  <c r="K642" i="12"/>
  <c r="J642" i="12"/>
  <c r="I642" i="12"/>
  <c r="H642" i="12"/>
  <c r="C642" i="12"/>
  <c r="Z641" i="12"/>
  <c r="AA641" i="12" s="1"/>
  <c r="Y641" i="12"/>
  <c r="X641" i="12"/>
  <c r="G641" i="12"/>
  <c r="W641" i="12" s="1"/>
  <c r="F641" i="12"/>
  <c r="V641" i="12" s="1"/>
  <c r="E641" i="12"/>
  <c r="U641" i="12" s="1"/>
  <c r="D641" i="12"/>
  <c r="T641" i="12" s="1"/>
  <c r="R464" i="12"/>
  <c r="P466" i="12"/>
  <c r="K641" i="12"/>
  <c r="J641" i="12"/>
  <c r="I641" i="12"/>
  <c r="H641" i="12"/>
  <c r="C641" i="12"/>
  <c r="Z640" i="12"/>
  <c r="AA640" i="12" s="1"/>
  <c r="I1401" i="9"/>
  <c r="Y1347" i="12" s="1"/>
  <c r="X640" i="12"/>
  <c r="G640" i="12"/>
  <c r="W640" i="12" s="1"/>
  <c r="F640" i="12"/>
  <c r="V640" i="12" s="1"/>
  <c r="E640" i="12"/>
  <c r="U640" i="12" s="1"/>
  <c r="D640" i="12"/>
  <c r="T640" i="12" s="1"/>
  <c r="Q640" i="12"/>
  <c r="N640" i="12"/>
  <c r="K640" i="12"/>
  <c r="J640" i="12"/>
  <c r="I640" i="12"/>
  <c r="H640" i="12"/>
  <c r="C640" i="12"/>
  <c r="Z639" i="12"/>
  <c r="AA639" i="12" s="1"/>
  <c r="I1577" i="9"/>
  <c r="Y1060" i="12" s="1"/>
  <c r="X639" i="12"/>
  <c r="G639" i="12"/>
  <c r="W639" i="12" s="1"/>
  <c r="F639" i="12"/>
  <c r="V639" i="12" s="1"/>
  <c r="E639" i="12"/>
  <c r="U639" i="12" s="1"/>
  <c r="D639" i="12"/>
  <c r="T639" i="12" s="1"/>
  <c r="S639" i="12"/>
  <c r="P639" i="12"/>
  <c r="N639" i="12"/>
  <c r="K639" i="12"/>
  <c r="J639" i="12"/>
  <c r="I639" i="12"/>
  <c r="H639" i="12"/>
  <c r="C639" i="12"/>
  <c r="Z638" i="12"/>
  <c r="AA638" i="12" s="1"/>
  <c r="Y638" i="12"/>
  <c r="X638" i="12"/>
  <c r="G638" i="12"/>
  <c r="W638" i="12" s="1"/>
  <c r="F638" i="12"/>
  <c r="V638" i="12" s="1"/>
  <c r="E638" i="12"/>
  <c r="U638" i="12" s="1"/>
  <c r="D638" i="12"/>
  <c r="T638" i="12" s="1"/>
  <c r="R638" i="12"/>
  <c r="P638" i="12"/>
  <c r="O638" i="12"/>
  <c r="K638" i="12"/>
  <c r="J638" i="12"/>
  <c r="I638" i="12"/>
  <c r="H638" i="12"/>
  <c r="C638" i="12"/>
  <c r="Z637" i="12"/>
  <c r="AA637" i="12" s="1"/>
  <c r="Y637" i="12"/>
  <c r="X637" i="12"/>
  <c r="G637" i="12"/>
  <c r="W637" i="12" s="1"/>
  <c r="F637" i="12"/>
  <c r="V637" i="12" s="1"/>
  <c r="E637" i="12"/>
  <c r="U637" i="12" s="1"/>
  <c r="D637" i="12"/>
  <c r="T637" i="12" s="1"/>
  <c r="K637" i="12"/>
  <c r="J637" i="12"/>
  <c r="I637" i="12"/>
  <c r="H637" i="12"/>
  <c r="C637" i="12"/>
  <c r="Z636" i="12"/>
  <c r="AA636" i="12" s="1"/>
  <c r="X636" i="12"/>
  <c r="G636" i="12"/>
  <c r="W636" i="12" s="1"/>
  <c r="F636" i="12"/>
  <c r="V636" i="12" s="1"/>
  <c r="E636" i="12"/>
  <c r="U636" i="12" s="1"/>
  <c r="D636" i="12"/>
  <c r="T636" i="12" s="1"/>
  <c r="R636" i="12"/>
  <c r="Q636" i="12"/>
  <c r="K636" i="12"/>
  <c r="J636" i="12"/>
  <c r="I636" i="12"/>
  <c r="H636" i="12"/>
  <c r="C636" i="12"/>
  <c r="Z635" i="12"/>
  <c r="AA635" i="12" s="1"/>
  <c r="X635" i="12"/>
  <c r="G635" i="12"/>
  <c r="W635" i="12" s="1"/>
  <c r="F635" i="12"/>
  <c r="V635" i="12" s="1"/>
  <c r="E635" i="12"/>
  <c r="U635" i="12" s="1"/>
  <c r="D635" i="12"/>
  <c r="T635" i="12" s="1"/>
  <c r="S635" i="12"/>
  <c r="Q635" i="12"/>
  <c r="N635" i="12"/>
  <c r="M635" i="12"/>
  <c r="L635" i="12"/>
  <c r="K635" i="12"/>
  <c r="J635" i="12"/>
  <c r="I635" i="12"/>
  <c r="H635" i="12"/>
  <c r="C635" i="12"/>
  <c r="Z634" i="12"/>
  <c r="AA634" i="12" s="1"/>
  <c r="Y634" i="12"/>
  <c r="X634" i="12"/>
  <c r="G634" i="12"/>
  <c r="W634" i="12" s="1"/>
  <c r="F634" i="12"/>
  <c r="V634" i="12" s="1"/>
  <c r="E634" i="12"/>
  <c r="U634" i="12" s="1"/>
  <c r="D634" i="12"/>
  <c r="T634" i="12" s="1"/>
  <c r="P634" i="12"/>
  <c r="L634" i="12"/>
  <c r="K634" i="12"/>
  <c r="J634" i="12"/>
  <c r="I634" i="12"/>
  <c r="H634" i="12"/>
  <c r="C634" i="12"/>
  <c r="Z633" i="12"/>
  <c r="AA633" i="12" s="1"/>
  <c r="Y633" i="12"/>
  <c r="X633" i="12"/>
  <c r="G633" i="12"/>
  <c r="W633" i="12" s="1"/>
  <c r="F633" i="12"/>
  <c r="V633" i="12" s="1"/>
  <c r="E633" i="12"/>
  <c r="U633" i="12" s="1"/>
  <c r="D633" i="12"/>
  <c r="T633" i="12" s="1"/>
  <c r="Q633" i="12"/>
  <c r="P633" i="12"/>
  <c r="K633" i="12"/>
  <c r="J633" i="12"/>
  <c r="I633" i="12"/>
  <c r="H633" i="12"/>
  <c r="C633" i="12"/>
  <c r="Z632" i="12"/>
  <c r="AA632" i="12" s="1"/>
  <c r="X632" i="12"/>
  <c r="G632" i="12"/>
  <c r="W632" i="12" s="1"/>
  <c r="F632" i="12"/>
  <c r="V632" i="12" s="1"/>
  <c r="E632" i="12"/>
  <c r="U632" i="12" s="1"/>
  <c r="D632" i="12"/>
  <c r="T632" i="12" s="1"/>
  <c r="R632" i="12"/>
  <c r="Q632" i="12"/>
  <c r="P632" i="12"/>
  <c r="N632" i="12"/>
  <c r="K632" i="12"/>
  <c r="J632" i="12"/>
  <c r="I632" i="12"/>
  <c r="H632" i="12"/>
  <c r="C632" i="12"/>
  <c r="Z631" i="12"/>
  <c r="AA631" i="12" s="1"/>
  <c r="X631" i="12"/>
  <c r="G631" i="12"/>
  <c r="W631" i="12" s="1"/>
  <c r="F631" i="12"/>
  <c r="V631" i="12" s="1"/>
  <c r="E631" i="12"/>
  <c r="U631" i="12" s="1"/>
  <c r="D631" i="12"/>
  <c r="T631" i="12" s="1"/>
  <c r="Q631" i="12"/>
  <c r="N631" i="12"/>
  <c r="K631" i="12"/>
  <c r="J631" i="12"/>
  <c r="I631" i="12"/>
  <c r="H631" i="12"/>
  <c r="C631" i="12"/>
  <c r="Z630" i="12"/>
  <c r="AA630" i="12" s="1"/>
  <c r="X630" i="12"/>
  <c r="G630" i="12"/>
  <c r="W630" i="12" s="1"/>
  <c r="F630" i="12"/>
  <c r="V630" i="12" s="1"/>
  <c r="E630" i="12"/>
  <c r="U630" i="12" s="1"/>
  <c r="D630" i="12"/>
  <c r="T630" i="12" s="1"/>
  <c r="R630" i="12"/>
  <c r="L630" i="12"/>
  <c r="K630" i="12"/>
  <c r="J630" i="12"/>
  <c r="I630" i="12"/>
  <c r="H630" i="12"/>
  <c r="C630" i="12"/>
  <c r="Z629" i="12"/>
  <c r="AA629" i="12" s="1"/>
  <c r="Y629" i="12"/>
  <c r="X629" i="12"/>
  <c r="G629" i="12"/>
  <c r="W629" i="12" s="1"/>
  <c r="F629" i="12"/>
  <c r="V629" i="12" s="1"/>
  <c r="E629" i="12"/>
  <c r="U629" i="12" s="1"/>
  <c r="D629" i="12"/>
  <c r="T629" i="12" s="1"/>
  <c r="S629" i="12"/>
  <c r="R629" i="12"/>
  <c r="K629" i="12"/>
  <c r="J629" i="12"/>
  <c r="I629" i="12"/>
  <c r="H629" i="12"/>
  <c r="C629" i="12"/>
  <c r="Z628" i="12"/>
  <c r="AA628" i="12" s="1"/>
  <c r="Y628" i="12"/>
  <c r="X628" i="12"/>
  <c r="G628" i="12"/>
  <c r="W628" i="12" s="1"/>
  <c r="F628" i="12"/>
  <c r="V628" i="12" s="1"/>
  <c r="E628" i="12"/>
  <c r="U628" i="12" s="1"/>
  <c r="D628" i="12"/>
  <c r="T628" i="12" s="1"/>
  <c r="R628" i="12"/>
  <c r="P628" i="12"/>
  <c r="K628" i="12"/>
  <c r="J628" i="12"/>
  <c r="I628" i="12"/>
  <c r="H628" i="12"/>
  <c r="C628" i="12"/>
  <c r="Z627" i="12"/>
  <c r="AA627" i="12" s="1"/>
  <c r="X115" i="12"/>
  <c r="X627" i="12"/>
  <c r="G627" i="12"/>
  <c r="W627" i="12" s="1"/>
  <c r="F627" i="12"/>
  <c r="V627" i="12" s="1"/>
  <c r="E627" i="12"/>
  <c r="U627" i="12" s="1"/>
  <c r="D627" i="12"/>
  <c r="T627" i="12" s="1"/>
  <c r="L627" i="12"/>
  <c r="K627" i="12"/>
  <c r="J627" i="12"/>
  <c r="I627" i="12"/>
  <c r="H627" i="12"/>
  <c r="C627" i="12"/>
  <c r="Z626" i="12"/>
  <c r="AA626" i="12" s="1"/>
  <c r="Y626" i="12"/>
  <c r="X626" i="12"/>
  <c r="G626" i="12"/>
  <c r="W626" i="12" s="1"/>
  <c r="F626" i="12"/>
  <c r="V626" i="12" s="1"/>
  <c r="E626" i="12"/>
  <c r="U626" i="12" s="1"/>
  <c r="D626" i="12"/>
  <c r="T626" i="12" s="1"/>
  <c r="S626" i="12"/>
  <c r="P626" i="12"/>
  <c r="L626" i="12"/>
  <c r="K626" i="12"/>
  <c r="J626" i="12"/>
  <c r="I626" i="12"/>
  <c r="H626" i="12"/>
  <c r="C626" i="12"/>
  <c r="Z625" i="12"/>
  <c r="AA625" i="12" s="1"/>
  <c r="Y625" i="12"/>
  <c r="X625" i="12"/>
  <c r="G625" i="12"/>
  <c r="W625" i="12" s="1"/>
  <c r="F625" i="12"/>
  <c r="V625" i="12" s="1"/>
  <c r="E625" i="12"/>
  <c r="U625" i="12" s="1"/>
  <c r="D625" i="12"/>
  <c r="T625" i="12" s="1"/>
  <c r="K625" i="12"/>
  <c r="J625" i="12"/>
  <c r="I625" i="12"/>
  <c r="H625" i="12"/>
  <c r="C625" i="12"/>
  <c r="Z624" i="12"/>
  <c r="AA624" i="12" s="1"/>
  <c r="Y624" i="12"/>
  <c r="X624" i="12"/>
  <c r="G624" i="12"/>
  <c r="W624" i="12" s="1"/>
  <c r="F624" i="12"/>
  <c r="V624" i="12" s="1"/>
  <c r="E624" i="12"/>
  <c r="U624" i="12" s="1"/>
  <c r="D624" i="12"/>
  <c r="T624" i="12" s="1"/>
  <c r="K624" i="12"/>
  <c r="J624" i="12"/>
  <c r="I624" i="12"/>
  <c r="H624" i="12"/>
  <c r="C624" i="12"/>
  <c r="Z623" i="12"/>
  <c r="AA623" i="12" s="1"/>
  <c r="X623" i="12"/>
  <c r="G623" i="12"/>
  <c r="W623" i="12" s="1"/>
  <c r="F623" i="12"/>
  <c r="V623" i="12" s="1"/>
  <c r="E623" i="12"/>
  <c r="U623" i="12" s="1"/>
  <c r="D623" i="12"/>
  <c r="T623" i="12" s="1"/>
  <c r="Q623" i="12"/>
  <c r="K623" i="12"/>
  <c r="J623" i="12"/>
  <c r="I623" i="12"/>
  <c r="H623" i="12"/>
  <c r="C623" i="12"/>
  <c r="Z622" i="12"/>
  <c r="AA622" i="12" s="1"/>
  <c r="X622" i="12"/>
  <c r="G622" i="12"/>
  <c r="W622" i="12" s="1"/>
  <c r="F622" i="12"/>
  <c r="V622" i="12" s="1"/>
  <c r="E622" i="12"/>
  <c r="U622" i="12" s="1"/>
  <c r="D622" i="12"/>
  <c r="T622" i="12" s="1"/>
  <c r="O622" i="12"/>
  <c r="K622" i="12"/>
  <c r="J622" i="12"/>
  <c r="I622" i="12"/>
  <c r="H622" i="12"/>
  <c r="C622" i="12"/>
  <c r="Z621" i="12"/>
  <c r="AA621" i="12" s="1"/>
  <c r="X621" i="12"/>
  <c r="G621" i="12"/>
  <c r="W621" i="12" s="1"/>
  <c r="F621" i="12"/>
  <c r="V621" i="12" s="1"/>
  <c r="E621" i="12"/>
  <c r="U621" i="12" s="1"/>
  <c r="D621" i="12"/>
  <c r="T621" i="12" s="1"/>
  <c r="S621" i="12"/>
  <c r="R621" i="12"/>
  <c r="K621" i="12"/>
  <c r="J621" i="12"/>
  <c r="I621" i="12"/>
  <c r="H621" i="12"/>
  <c r="C621" i="12"/>
  <c r="Z620" i="12"/>
  <c r="AA620" i="12" s="1"/>
  <c r="Y620" i="12"/>
  <c r="X620" i="12"/>
  <c r="G620" i="12"/>
  <c r="W620" i="12" s="1"/>
  <c r="F620" i="12"/>
  <c r="V620" i="12" s="1"/>
  <c r="E620" i="12"/>
  <c r="U620" i="12" s="1"/>
  <c r="D620" i="12"/>
  <c r="T620" i="12" s="1"/>
  <c r="M620" i="12"/>
  <c r="L620" i="12"/>
  <c r="K620" i="12"/>
  <c r="J620" i="12"/>
  <c r="I620" i="12"/>
  <c r="H620" i="12"/>
  <c r="C620" i="12"/>
  <c r="Z619" i="12"/>
  <c r="AA619" i="12" s="1"/>
  <c r="Y619" i="12"/>
  <c r="X619" i="12"/>
  <c r="G619" i="12"/>
  <c r="W619" i="12" s="1"/>
  <c r="F619" i="12"/>
  <c r="V619" i="12" s="1"/>
  <c r="E619" i="12"/>
  <c r="U619" i="12" s="1"/>
  <c r="D619" i="12"/>
  <c r="T619" i="12" s="1"/>
  <c r="N619" i="12"/>
  <c r="M619" i="12"/>
  <c r="K619" i="12"/>
  <c r="J619" i="12"/>
  <c r="I619" i="12"/>
  <c r="H619" i="12"/>
  <c r="C619" i="12"/>
  <c r="Z618" i="12"/>
  <c r="AA618" i="12" s="1"/>
  <c r="X618" i="12"/>
  <c r="G618" i="12"/>
  <c r="W618" i="12" s="1"/>
  <c r="F618" i="12"/>
  <c r="V618" i="12" s="1"/>
  <c r="E618" i="12"/>
  <c r="U618" i="12" s="1"/>
  <c r="D618" i="12"/>
  <c r="T618" i="12" s="1"/>
  <c r="M618" i="12"/>
  <c r="K618" i="12"/>
  <c r="J618" i="12"/>
  <c r="I618" i="12"/>
  <c r="H618" i="12"/>
  <c r="C618" i="12"/>
  <c r="Z617" i="12"/>
  <c r="AA617" i="12" s="1"/>
  <c r="Y617" i="12"/>
  <c r="X617" i="12"/>
  <c r="G617" i="12"/>
  <c r="W617" i="12" s="1"/>
  <c r="F617" i="12"/>
  <c r="V617" i="12" s="1"/>
  <c r="E617" i="12"/>
  <c r="U617" i="12" s="1"/>
  <c r="D617" i="12"/>
  <c r="T617" i="12" s="1"/>
  <c r="Q617" i="12"/>
  <c r="N617" i="12"/>
  <c r="K617" i="12"/>
  <c r="J617" i="12"/>
  <c r="I617" i="12"/>
  <c r="H617" i="12"/>
  <c r="C617" i="12"/>
  <c r="Z616" i="12"/>
  <c r="AA616" i="12" s="1"/>
  <c r="Y616" i="12"/>
  <c r="X616" i="12"/>
  <c r="G616" i="12"/>
  <c r="W616" i="12" s="1"/>
  <c r="F616" i="12"/>
  <c r="V616" i="12" s="1"/>
  <c r="E616" i="12"/>
  <c r="U616" i="12" s="1"/>
  <c r="D616" i="12"/>
  <c r="T616" i="12" s="1"/>
  <c r="P616" i="12"/>
  <c r="M616" i="12"/>
  <c r="K616" i="12"/>
  <c r="J616" i="12"/>
  <c r="I616" i="12"/>
  <c r="H616" i="12"/>
  <c r="C616" i="12"/>
  <c r="Z615" i="12"/>
  <c r="AA615" i="12" s="1"/>
  <c r="Y615" i="12"/>
  <c r="X615" i="12"/>
  <c r="G615" i="12"/>
  <c r="W615" i="12" s="1"/>
  <c r="F615" i="12"/>
  <c r="V615" i="12" s="1"/>
  <c r="E615" i="12"/>
  <c r="U615" i="12" s="1"/>
  <c r="D615" i="12"/>
  <c r="T615" i="12" s="1"/>
  <c r="R615" i="12"/>
  <c r="P615" i="12"/>
  <c r="K615" i="12"/>
  <c r="J615" i="12"/>
  <c r="I615" i="12"/>
  <c r="H615" i="12"/>
  <c r="C615" i="12"/>
  <c r="Z614" i="12"/>
  <c r="AA614" i="12" s="1"/>
  <c r="Y614" i="12"/>
  <c r="X614" i="12"/>
  <c r="G614" i="12"/>
  <c r="W614" i="12" s="1"/>
  <c r="F614" i="12"/>
  <c r="V614" i="12" s="1"/>
  <c r="E614" i="12"/>
  <c r="U614" i="12" s="1"/>
  <c r="D614" i="12"/>
  <c r="T614" i="12" s="1"/>
  <c r="Q614" i="12"/>
  <c r="O614" i="12"/>
  <c r="N614" i="12"/>
  <c r="K614" i="12"/>
  <c r="J614" i="12"/>
  <c r="I614" i="12"/>
  <c r="H614" i="12"/>
  <c r="C614" i="12"/>
  <c r="Z613" i="12"/>
  <c r="AA613" i="12" s="1"/>
  <c r="I851" i="9"/>
  <c r="Y1415" i="12" s="1"/>
  <c r="X337" i="12"/>
  <c r="G613" i="12"/>
  <c r="W613" i="12" s="1"/>
  <c r="F613" i="12"/>
  <c r="V613" i="12" s="1"/>
  <c r="E613" i="12"/>
  <c r="U613" i="12" s="1"/>
  <c r="D613" i="12"/>
  <c r="T613" i="12" s="1"/>
  <c r="Q613" i="12"/>
  <c r="O613" i="12"/>
  <c r="N613" i="12"/>
  <c r="K613" i="12"/>
  <c r="J613" i="12"/>
  <c r="I613" i="12"/>
  <c r="H613" i="12"/>
  <c r="C613" i="12"/>
  <c r="Z612" i="12"/>
  <c r="AA612" i="12" s="1"/>
  <c r="Y612" i="12"/>
  <c r="X612" i="12"/>
  <c r="G612" i="12"/>
  <c r="W612" i="12" s="1"/>
  <c r="F612" i="12"/>
  <c r="V612" i="12" s="1"/>
  <c r="E612" i="12"/>
  <c r="U612" i="12" s="1"/>
  <c r="D612" i="12"/>
  <c r="T612" i="12" s="1"/>
  <c r="S612" i="12"/>
  <c r="Q612" i="12"/>
  <c r="P612" i="12"/>
  <c r="M612" i="12"/>
  <c r="L612" i="12"/>
  <c r="K612" i="12"/>
  <c r="J612" i="12"/>
  <c r="I612" i="12"/>
  <c r="H612" i="12"/>
  <c r="C612" i="12"/>
  <c r="Z611" i="12"/>
  <c r="AA611" i="12" s="1"/>
  <c r="Y611" i="12"/>
  <c r="X611" i="12"/>
  <c r="G611" i="12"/>
  <c r="W611" i="12" s="1"/>
  <c r="F611" i="12"/>
  <c r="V611" i="12" s="1"/>
  <c r="E611" i="12"/>
  <c r="U611" i="12" s="1"/>
  <c r="D611" i="12"/>
  <c r="T611" i="12" s="1"/>
  <c r="S611" i="12"/>
  <c r="R611" i="12"/>
  <c r="Q611" i="12"/>
  <c r="P611" i="12"/>
  <c r="O611" i="12"/>
  <c r="N611" i="12"/>
  <c r="M611" i="12"/>
  <c r="L611" i="12"/>
  <c r="K611" i="12"/>
  <c r="J611" i="12"/>
  <c r="I611" i="12"/>
  <c r="H611" i="12"/>
  <c r="C611" i="12"/>
  <c r="Z610" i="12"/>
  <c r="AA610" i="12" s="1"/>
  <c r="Y610" i="12"/>
  <c r="X610" i="12"/>
  <c r="G610" i="12"/>
  <c r="W610" i="12" s="1"/>
  <c r="F610" i="12"/>
  <c r="V610" i="12" s="1"/>
  <c r="E610" i="12"/>
  <c r="U610" i="12" s="1"/>
  <c r="D610" i="12"/>
  <c r="T610" i="12" s="1"/>
  <c r="S610" i="12"/>
  <c r="R610" i="12"/>
  <c r="Q610" i="12"/>
  <c r="P610" i="12"/>
  <c r="O610" i="12"/>
  <c r="N610" i="12"/>
  <c r="M610" i="12"/>
  <c r="L610" i="12"/>
  <c r="K610" i="12"/>
  <c r="J610" i="12"/>
  <c r="I610" i="12"/>
  <c r="H610" i="12"/>
  <c r="C610" i="12"/>
  <c r="Z609" i="12"/>
  <c r="AA609" i="12" s="1"/>
  <c r="Y609" i="12"/>
  <c r="X609" i="12"/>
  <c r="G609" i="12"/>
  <c r="W609" i="12" s="1"/>
  <c r="F609" i="12"/>
  <c r="V609" i="12" s="1"/>
  <c r="E609" i="12"/>
  <c r="U609" i="12" s="1"/>
  <c r="D609" i="12"/>
  <c r="T609" i="12" s="1"/>
  <c r="S609" i="12"/>
  <c r="R609" i="12"/>
  <c r="P609" i="12"/>
  <c r="K609" i="12"/>
  <c r="J609" i="12"/>
  <c r="I609" i="12"/>
  <c r="H609" i="12"/>
  <c r="C609" i="12"/>
  <c r="Z608" i="12"/>
  <c r="AA608" i="12" s="1"/>
  <c r="I1672" i="9"/>
  <c r="Y608" i="12"/>
  <c r="H1672" i="9"/>
  <c r="X608" i="12"/>
  <c r="G608" i="12"/>
  <c r="W608" i="12" s="1"/>
  <c r="F608" i="12"/>
  <c r="V608" i="12" s="1"/>
  <c r="E608" i="12"/>
  <c r="U608" i="12" s="1"/>
  <c r="D608" i="12"/>
  <c r="T608" i="12" s="1"/>
  <c r="S608" i="12"/>
  <c r="Q608" i="12"/>
  <c r="P608" i="12"/>
  <c r="L608" i="12"/>
  <c r="K608" i="12"/>
  <c r="J608" i="12"/>
  <c r="I608" i="12"/>
  <c r="H608" i="12"/>
  <c r="C608" i="12"/>
  <c r="Z607" i="12"/>
  <c r="AA607" i="12" s="1"/>
  <c r="Y607" i="12"/>
  <c r="X607" i="12"/>
  <c r="G607" i="12"/>
  <c r="W607" i="12" s="1"/>
  <c r="F607" i="12"/>
  <c r="V607" i="12" s="1"/>
  <c r="E607" i="12"/>
  <c r="U607" i="12" s="1"/>
  <c r="D607" i="12"/>
  <c r="T607" i="12" s="1"/>
  <c r="Q607" i="12"/>
  <c r="P607" i="12"/>
  <c r="K607" i="12"/>
  <c r="J607" i="12"/>
  <c r="I607" i="12"/>
  <c r="H607" i="12"/>
  <c r="C607" i="12"/>
  <c r="Z606" i="12"/>
  <c r="AA606" i="12" s="1"/>
  <c r="X606" i="12"/>
  <c r="G606" i="12"/>
  <c r="W606" i="12" s="1"/>
  <c r="F606" i="12"/>
  <c r="V606" i="12" s="1"/>
  <c r="E606" i="12"/>
  <c r="U606" i="12" s="1"/>
  <c r="D606" i="12"/>
  <c r="T606" i="12" s="1"/>
  <c r="R606" i="12"/>
  <c r="P606" i="12"/>
  <c r="K606" i="12"/>
  <c r="J606" i="12"/>
  <c r="I606" i="12"/>
  <c r="H606" i="12"/>
  <c r="C606" i="12"/>
  <c r="Z605" i="12"/>
  <c r="AA605" i="12" s="1"/>
  <c r="I1675" i="9"/>
  <c r="Y605" i="12"/>
  <c r="H1675" i="9"/>
  <c r="X605" i="12"/>
  <c r="G605" i="12"/>
  <c r="W605" i="12" s="1"/>
  <c r="F605" i="12"/>
  <c r="V605" i="12" s="1"/>
  <c r="E605" i="12"/>
  <c r="U605" i="12" s="1"/>
  <c r="D605" i="12"/>
  <c r="T605" i="12" s="1"/>
  <c r="S605" i="12"/>
  <c r="Q605" i="12"/>
  <c r="Q1671" i="6"/>
  <c r="P1671" i="6"/>
  <c r="O1671" i="6"/>
  <c r="N1671" i="6"/>
  <c r="K605" i="12"/>
  <c r="J605" i="12"/>
  <c r="I605" i="12"/>
  <c r="H605" i="12"/>
  <c r="C605" i="12"/>
  <c r="Z604" i="12"/>
  <c r="AA604" i="12" s="1"/>
  <c r="I1673" i="9"/>
  <c r="I1661" i="9"/>
  <c r="Y604" i="12"/>
  <c r="H1673" i="9"/>
  <c r="H1661" i="9"/>
  <c r="X604" i="12"/>
  <c r="G604" i="12"/>
  <c r="W604" i="12" s="1"/>
  <c r="F604" i="12"/>
  <c r="V604" i="12" s="1"/>
  <c r="E604" i="12"/>
  <c r="U604" i="12" s="1"/>
  <c r="D604" i="12"/>
  <c r="T604" i="12" s="1"/>
  <c r="Q604" i="12"/>
  <c r="Q1669" i="6"/>
  <c r="O604" i="12"/>
  <c r="P1669" i="6"/>
  <c r="O1669" i="6"/>
  <c r="N1669" i="6"/>
  <c r="K604" i="12"/>
  <c r="J604" i="12"/>
  <c r="I604" i="12"/>
  <c r="H604" i="12"/>
  <c r="C604" i="12"/>
  <c r="Z603" i="12"/>
  <c r="AA603" i="12" s="1"/>
  <c r="I1671" i="9"/>
  <c r="I1659" i="9"/>
  <c r="Y603" i="12"/>
  <c r="H1671" i="9"/>
  <c r="H1659" i="9"/>
  <c r="X603" i="12"/>
  <c r="G603" i="12"/>
  <c r="W603" i="12" s="1"/>
  <c r="F603" i="12"/>
  <c r="V603" i="12" s="1"/>
  <c r="E603" i="12"/>
  <c r="U603" i="12" s="1"/>
  <c r="D603" i="12"/>
  <c r="T603" i="12" s="1"/>
  <c r="Q603" i="12"/>
  <c r="M603" i="12"/>
  <c r="K603" i="12"/>
  <c r="J603" i="12"/>
  <c r="I603" i="12"/>
  <c r="H603" i="12"/>
  <c r="C603" i="12"/>
  <c r="Z602" i="12"/>
  <c r="AA602" i="12" s="1"/>
  <c r="I1670" i="9"/>
  <c r="H1670" i="9"/>
  <c r="X602" i="12"/>
  <c r="G602" i="12"/>
  <c r="W602" i="12" s="1"/>
  <c r="F602" i="12"/>
  <c r="V602" i="12" s="1"/>
  <c r="E602" i="12"/>
  <c r="U602" i="12" s="1"/>
  <c r="D602" i="12"/>
  <c r="T602" i="12" s="1"/>
  <c r="Q602" i="12"/>
  <c r="P602" i="12"/>
  <c r="K602" i="12"/>
  <c r="J602" i="12"/>
  <c r="I602" i="12"/>
  <c r="H602" i="12"/>
  <c r="C602" i="12"/>
  <c r="Z601" i="12"/>
  <c r="AA601" i="12" s="1"/>
  <c r="I1668" i="9"/>
  <c r="H1668" i="9"/>
  <c r="X601" i="12"/>
  <c r="G601" i="12"/>
  <c r="W601" i="12" s="1"/>
  <c r="F601" i="12"/>
  <c r="V601" i="12" s="1"/>
  <c r="E601" i="12"/>
  <c r="U601" i="12" s="1"/>
  <c r="D601" i="12"/>
  <c r="T601" i="12" s="1"/>
  <c r="R601" i="12"/>
  <c r="K601" i="12"/>
  <c r="J601" i="12"/>
  <c r="I601" i="12"/>
  <c r="H601" i="12"/>
  <c r="C601" i="12"/>
  <c r="Z600" i="12"/>
  <c r="AA600" i="12" s="1"/>
  <c r="X600" i="12"/>
  <c r="G600" i="12"/>
  <c r="W600" i="12" s="1"/>
  <c r="F600" i="12"/>
  <c r="V600" i="12" s="1"/>
  <c r="E600" i="12"/>
  <c r="U600" i="12" s="1"/>
  <c r="D600" i="12"/>
  <c r="T600" i="12" s="1"/>
  <c r="S600" i="12"/>
  <c r="K600" i="12"/>
  <c r="J600" i="12"/>
  <c r="I600" i="12"/>
  <c r="H600" i="12"/>
  <c r="C600" i="12"/>
  <c r="Z599" i="12"/>
  <c r="AA599" i="12" s="1"/>
  <c r="Y599" i="12"/>
  <c r="X599" i="12"/>
  <c r="G599" i="12"/>
  <c r="W599" i="12" s="1"/>
  <c r="F599" i="12"/>
  <c r="V599" i="12" s="1"/>
  <c r="E599" i="12"/>
  <c r="U599" i="12" s="1"/>
  <c r="D599" i="12"/>
  <c r="T599" i="12" s="1"/>
  <c r="N599" i="12"/>
  <c r="K599" i="12"/>
  <c r="J599" i="12"/>
  <c r="I599" i="12"/>
  <c r="H599" i="12"/>
  <c r="C599" i="12"/>
  <c r="Z598" i="12"/>
  <c r="AA598" i="12" s="1"/>
  <c r="X598" i="12"/>
  <c r="G598" i="12"/>
  <c r="W598" i="12" s="1"/>
  <c r="F598" i="12"/>
  <c r="V598" i="12" s="1"/>
  <c r="E598" i="12"/>
  <c r="U598" i="12" s="1"/>
  <c r="D598" i="12"/>
  <c r="T598" i="12" s="1"/>
  <c r="R598" i="12"/>
  <c r="K598" i="12"/>
  <c r="J598" i="12"/>
  <c r="I598" i="12"/>
  <c r="H598" i="12"/>
  <c r="C598" i="12"/>
  <c r="Z597" i="12"/>
  <c r="AA597" i="12" s="1"/>
  <c r="Y597" i="12"/>
  <c r="X597" i="12"/>
  <c r="G597" i="12"/>
  <c r="W597" i="12" s="1"/>
  <c r="F597" i="12"/>
  <c r="V597" i="12" s="1"/>
  <c r="E597" i="12"/>
  <c r="U597" i="12" s="1"/>
  <c r="D597" i="12"/>
  <c r="T597" i="12" s="1"/>
  <c r="S597" i="12"/>
  <c r="R597" i="12"/>
  <c r="Q597" i="12"/>
  <c r="P597" i="12"/>
  <c r="O597" i="12"/>
  <c r="N597" i="12"/>
  <c r="M597" i="12"/>
  <c r="L597" i="12"/>
  <c r="K597" i="12"/>
  <c r="J597" i="12"/>
  <c r="I597" i="12"/>
  <c r="H597" i="12"/>
  <c r="C597" i="12"/>
  <c r="Z596" i="12"/>
  <c r="AA596" i="12" s="1"/>
  <c r="Y596" i="12"/>
  <c r="X596" i="12"/>
  <c r="G596" i="12"/>
  <c r="W596" i="12" s="1"/>
  <c r="F596" i="12"/>
  <c r="V596" i="12" s="1"/>
  <c r="E596" i="12"/>
  <c r="U596" i="12" s="1"/>
  <c r="D596" i="12"/>
  <c r="T596" i="12" s="1"/>
  <c r="S596" i="12"/>
  <c r="Q596" i="12"/>
  <c r="P596" i="12"/>
  <c r="O596" i="12"/>
  <c r="N596" i="12"/>
  <c r="M596" i="12"/>
  <c r="K596" i="12"/>
  <c r="J596" i="12"/>
  <c r="I596" i="12"/>
  <c r="H596" i="12"/>
  <c r="C596" i="12"/>
  <c r="Z595" i="12"/>
  <c r="AA595" i="12" s="1"/>
  <c r="Y595" i="12"/>
  <c r="X595" i="12"/>
  <c r="G595" i="12"/>
  <c r="W595" i="12" s="1"/>
  <c r="F595" i="12"/>
  <c r="V595" i="12" s="1"/>
  <c r="E595" i="12"/>
  <c r="U595" i="12" s="1"/>
  <c r="D595" i="12"/>
  <c r="T595" i="12" s="1"/>
  <c r="S595" i="12"/>
  <c r="R595" i="12"/>
  <c r="Q595" i="12"/>
  <c r="P595" i="12"/>
  <c r="O595" i="12"/>
  <c r="N595" i="12"/>
  <c r="M595" i="12"/>
  <c r="L595" i="12"/>
  <c r="K595" i="12"/>
  <c r="J595" i="12"/>
  <c r="I595" i="12"/>
  <c r="H595" i="12"/>
  <c r="C595" i="12"/>
  <c r="Z594" i="12"/>
  <c r="AA594" i="12" s="1"/>
  <c r="Y594" i="12"/>
  <c r="X594" i="12"/>
  <c r="G594" i="12"/>
  <c r="W594" i="12" s="1"/>
  <c r="F594" i="12"/>
  <c r="V594" i="12" s="1"/>
  <c r="E594" i="12"/>
  <c r="U594" i="12" s="1"/>
  <c r="D594" i="12"/>
  <c r="T594" i="12" s="1"/>
  <c r="R594" i="12"/>
  <c r="P594" i="12"/>
  <c r="K594" i="12"/>
  <c r="J594" i="12"/>
  <c r="I594" i="12"/>
  <c r="H594" i="12"/>
  <c r="C594" i="12"/>
  <c r="Z593" i="12"/>
  <c r="AA593" i="12" s="1"/>
  <c r="X593" i="12"/>
  <c r="G593" i="12"/>
  <c r="W593" i="12" s="1"/>
  <c r="F593" i="12"/>
  <c r="V593" i="12" s="1"/>
  <c r="E593" i="12"/>
  <c r="U593" i="12" s="1"/>
  <c r="D593" i="12"/>
  <c r="T593" i="12" s="1"/>
  <c r="K593" i="12"/>
  <c r="J593" i="12"/>
  <c r="I593" i="12"/>
  <c r="H593" i="12"/>
  <c r="C593" i="12"/>
  <c r="Z592" i="12"/>
  <c r="AA592" i="12" s="1"/>
  <c r="X592" i="12"/>
  <c r="G592" i="12"/>
  <c r="W592" i="12" s="1"/>
  <c r="F592" i="12"/>
  <c r="V592" i="12" s="1"/>
  <c r="E592" i="12"/>
  <c r="U592" i="12" s="1"/>
  <c r="D592" i="12"/>
  <c r="T592" i="12" s="1"/>
  <c r="R592" i="12"/>
  <c r="P592" i="12"/>
  <c r="N592" i="12"/>
  <c r="L592" i="12"/>
  <c r="K592" i="12"/>
  <c r="J592" i="12"/>
  <c r="I592" i="12"/>
  <c r="H592" i="12"/>
  <c r="C592" i="12"/>
  <c r="Z591" i="12"/>
  <c r="AA591" i="12" s="1"/>
  <c r="Y591" i="12"/>
  <c r="X591" i="12"/>
  <c r="G591" i="12"/>
  <c r="W591" i="12" s="1"/>
  <c r="F591" i="12"/>
  <c r="V591" i="12" s="1"/>
  <c r="E591" i="12"/>
  <c r="U591" i="12" s="1"/>
  <c r="D591" i="12"/>
  <c r="T591" i="12" s="1"/>
  <c r="S591" i="12"/>
  <c r="R591" i="12"/>
  <c r="Q591" i="12"/>
  <c r="P591" i="12"/>
  <c r="O591" i="12"/>
  <c r="N591" i="12"/>
  <c r="M591" i="12"/>
  <c r="L591" i="12"/>
  <c r="K591" i="12"/>
  <c r="J591" i="12"/>
  <c r="I591" i="12"/>
  <c r="H591" i="12"/>
  <c r="C591" i="12"/>
  <c r="Z590" i="12"/>
  <c r="AA590" i="12" s="1"/>
  <c r="Y590" i="12"/>
  <c r="X590" i="12"/>
  <c r="G590" i="12"/>
  <c r="W590" i="12" s="1"/>
  <c r="F590" i="12"/>
  <c r="V590" i="12" s="1"/>
  <c r="E590" i="12"/>
  <c r="U590" i="12" s="1"/>
  <c r="D590" i="12"/>
  <c r="T590" i="12" s="1"/>
  <c r="S590" i="12"/>
  <c r="R590" i="12"/>
  <c r="Q590" i="12"/>
  <c r="P590" i="12"/>
  <c r="O590" i="12"/>
  <c r="N590" i="12"/>
  <c r="M590" i="12"/>
  <c r="L590" i="12"/>
  <c r="K590" i="12"/>
  <c r="J590" i="12"/>
  <c r="I590" i="12"/>
  <c r="H590" i="12"/>
  <c r="C590" i="12"/>
  <c r="Z589" i="12"/>
  <c r="AA589" i="12" s="1"/>
  <c r="Y589" i="12"/>
  <c r="X589" i="12"/>
  <c r="G589" i="12"/>
  <c r="W589" i="12" s="1"/>
  <c r="F589" i="12"/>
  <c r="V589" i="12" s="1"/>
  <c r="E589" i="12"/>
  <c r="U589" i="12" s="1"/>
  <c r="D589" i="12"/>
  <c r="T589" i="12" s="1"/>
  <c r="S589" i="12"/>
  <c r="R589" i="12"/>
  <c r="Q589" i="12"/>
  <c r="P589" i="12"/>
  <c r="O589" i="12"/>
  <c r="N589" i="12"/>
  <c r="M589" i="12"/>
  <c r="L589" i="12"/>
  <c r="K589" i="12"/>
  <c r="J589" i="12"/>
  <c r="I589" i="12"/>
  <c r="H589" i="12"/>
  <c r="C589" i="12"/>
  <c r="Z588" i="12"/>
  <c r="AA588" i="12" s="1"/>
  <c r="Y588" i="12"/>
  <c r="X588" i="12"/>
  <c r="G588" i="12"/>
  <c r="W588" i="12" s="1"/>
  <c r="F588" i="12"/>
  <c r="V588" i="12" s="1"/>
  <c r="E588" i="12"/>
  <c r="U588" i="12" s="1"/>
  <c r="D588" i="12"/>
  <c r="T588" i="12" s="1"/>
  <c r="R588" i="12"/>
  <c r="K588" i="12"/>
  <c r="J588" i="12"/>
  <c r="I588" i="12"/>
  <c r="H588" i="12"/>
  <c r="C588" i="12"/>
  <c r="Z587" i="12"/>
  <c r="AA587" i="12" s="1"/>
  <c r="I1620" i="9"/>
  <c r="Y584" i="12" s="1"/>
  <c r="Y587" i="12"/>
  <c r="X587" i="12"/>
  <c r="G587" i="12"/>
  <c r="W587" i="12" s="1"/>
  <c r="F587" i="12"/>
  <c r="V587" i="12" s="1"/>
  <c r="E587" i="12"/>
  <c r="U587" i="12" s="1"/>
  <c r="D587" i="12"/>
  <c r="T587" i="12" s="1"/>
  <c r="R587" i="12"/>
  <c r="M587" i="12"/>
  <c r="K587" i="12"/>
  <c r="J587" i="12"/>
  <c r="I587" i="12"/>
  <c r="H587" i="12"/>
  <c r="C587" i="12"/>
  <c r="Z586" i="12"/>
  <c r="AA586" i="12" s="1"/>
  <c r="X586" i="12"/>
  <c r="G586" i="12"/>
  <c r="W586" i="12" s="1"/>
  <c r="F586" i="12"/>
  <c r="V586" i="12" s="1"/>
  <c r="E586" i="12"/>
  <c r="U586" i="12" s="1"/>
  <c r="D586" i="12"/>
  <c r="T586" i="12" s="1"/>
  <c r="O586" i="12"/>
  <c r="N586" i="12"/>
  <c r="K586" i="12"/>
  <c r="J586" i="12"/>
  <c r="I586" i="12"/>
  <c r="H586" i="12"/>
  <c r="C586" i="12"/>
  <c r="Z585" i="12"/>
  <c r="AA585" i="12" s="1"/>
  <c r="X585" i="12"/>
  <c r="G585" i="12"/>
  <c r="W585" i="12" s="1"/>
  <c r="F585" i="12"/>
  <c r="V585" i="12" s="1"/>
  <c r="E585" i="12"/>
  <c r="U585" i="12" s="1"/>
  <c r="D585" i="12"/>
  <c r="T585" i="12" s="1"/>
  <c r="R585" i="12"/>
  <c r="Q585" i="12"/>
  <c r="M585" i="12"/>
  <c r="K585" i="12"/>
  <c r="J585" i="12"/>
  <c r="I585" i="12"/>
  <c r="H585" i="12"/>
  <c r="C585" i="12"/>
  <c r="Z584" i="12"/>
  <c r="AA584" i="12" s="1"/>
  <c r="G584" i="12"/>
  <c r="W584" i="12" s="1"/>
  <c r="F584" i="12"/>
  <c r="V584" i="12" s="1"/>
  <c r="E584" i="12"/>
  <c r="U584" i="12" s="1"/>
  <c r="D584" i="12"/>
  <c r="T584" i="12" s="1"/>
  <c r="P584" i="12"/>
  <c r="O584" i="12"/>
  <c r="K584" i="12"/>
  <c r="J584" i="12"/>
  <c r="I584" i="12"/>
  <c r="H584" i="12"/>
  <c r="C584" i="12"/>
  <c r="Z583" i="12"/>
  <c r="AA583" i="12" s="1"/>
  <c r="I1610" i="9"/>
  <c r="Y600" i="12" s="1"/>
  <c r="X583" i="12"/>
  <c r="G583" i="12"/>
  <c r="W583" i="12" s="1"/>
  <c r="F583" i="12"/>
  <c r="V583" i="12" s="1"/>
  <c r="E583" i="12"/>
  <c r="U583" i="12" s="1"/>
  <c r="D583" i="12"/>
  <c r="T583" i="12" s="1"/>
  <c r="K583" i="12"/>
  <c r="J583" i="12"/>
  <c r="I583" i="12"/>
  <c r="H583" i="12"/>
  <c r="C583" i="12"/>
  <c r="Z582" i="12"/>
  <c r="AA582" i="12" s="1"/>
  <c r="X582" i="12"/>
  <c r="G582" i="12"/>
  <c r="W582" i="12" s="1"/>
  <c r="F582" i="12"/>
  <c r="V582" i="12" s="1"/>
  <c r="E582" i="12"/>
  <c r="U582" i="12" s="1"/>
  <c r="D582" i="12"/>
  <c r="T582" i="12" s="1"/>
  <c r="Q582" i="12"/>
  <c r="M582" i="12"/>
  <c r="K582" i="12"/>
  <c r="J582" i="12"/>
  <c r="I582" i="12"/>
  <c r="H582" i="12"/>
  <c r="C582" i="12"/>
  <c r="Z581" i="12"/>
  <c r="AA581" i="12" s="1"/>
  <c r="X581" i="12"/>
  <c r="G581" i="12"/>
  <c r="W581" i="12" s="1"/>
  <c r="F581" i="12"/>
  <c r="V581" i="12" s="1"/>
  <c r="E581" i="12"/>
  <c r="U581" i="12" s="1"/>
  <c r="D581" i="12"/>
  <c r="T581" i="12" s="1"/>
  <c r="N581" i="12"/>
  <c r="K581" i="12"/>
  <c r="J581" i="12"/>
  <c r="I581" i="12"/>
  <c r="H581" i="12"/>
  <c r="C581" i="12"/>
  <c r="Z580" i="12"/>
  <c r="AA580" i="12" s="1"/>
  <c r="Y580" i="12"/>
  <c r="X580" i="12"/>
  <c r="G580" i="12"/>
  <c r="W580" i="12" s="1"/>
  <c r="F580" i="12"/>
  <c r="V580" i="12" s="1"/>
  <c r="E580" i="12"/>
  <c r="U580" i="12" s="1"/>
  <c r="D580" i="12"/>
  <c r="T580" i="12" s="1"/>
  <c r="S580" i="12"/>
  <c r="K580" i="12"/>
  <c r="J580" i="12"/>
  <c r="I580" i="12"/>
  <c r="H580" i="12"/>
  <c r="C580" i="12"/>
  <c r="Z579" i="12"/>
  <c r="AA579" i="12" s="1"/>
  <c r="X579" i="12"/>
  <c r="G579" i="12"/>
  <c r="W579" i="12" s="1"/>
  <c r="F579" i="12"/>
  <c r="V579" i="12" s="1"/>
  <c r="E579" i="12"/>
  <c r="U579" i="12" s="1"/>
  <c r="D579" i="12"/>
  <c r="T579" i="12" s="1"/>
  <c r="R579" i="12"/>
  <c r="K579" i="12"/>
  <c r="J579" i="12"/>
  <c r="I579" i="12"/>
  <c r="H579" i="12"/>
  <c r="C579" i="12"/>
  <c r="Z578" i="12"/>
  <c r="AA578" i="12" s="1"/>
  <c r="Y578" i="12"/>
  <c r="X578" i="12"/>
  <c r="G578" i="12"/>
  <c r="W578" i="12" s="1"/>
  <c r="F578" i="12"/>
  <c r="V578" i="12" s="1"/>
  <c r="E578" i="12"/>
  <c r="U578" i="12" s="1"/>
  <c r="D578" i="12"/>
  <c r="T578" i="12" s="1"/>
  <c r="S578" i="12"/>
  <c r="L578" i="12"/>
  <c r="K578" i="12"/>
  <c r="J578" i="12"/>
  <c r="I578" i="12"/>
  <c r="H578" i="12"/>
  <c r="C578" i="12"/>
  <c r="Z577" i="12"/>
  <c r="AA577" i="12" s="1"/>
  <c r="X577" i="12"/>
  <c r="G577" i="12"/>
  <c r="W577" i="12" s="1"/>
  <c r="F577" i="12"/>
  <c r="V577" i="12" s="1"/>
  <c r="E577" i="12"/>
  <c r="U577" i="12" s="1"/>
  <c r="D577" i="12"/>
  <c r="T577" i="12" s="1"/>
  <c r="M577" i="12"/>
  <c r="K577" i="12"/>
  <c r="J577" i="12"/>
  <c r="I577" i="12"/>
  <c r="H577" i="12"/>
  <c r="C577" i="12"/>
  <c r="Z576" i="12"/>
  <c r="AA576" i="12" s="1"/>
  <c r="I1585" i="9"/>
  <c r="Y586" i="12" s="1"/>
  <c r="I864" i="9"/>
  <c r="X576" i="12"/>
  <c r="G576" i="12"/>
  <c r="W576" i="12" s="1"/>
  <c r="F576" i="12"/>
  <c r="V576" i="12" s="1"/>
  <c r="E576" i="12"/>
  <c r="U576" i="12" s="1"/>
  <c r="D576" i="12"/>
  <c r="T576" i="12" s="1"/>
  <c r="S576" i="12"/>
  <c r="R576" i="12"/>
  <c r="Q576" i="12"/>
  <c r="K576" i="12"/>
  <c r="J576" i="12"/>
  <c r="I576" i="12"/>
  <c r="H576" i="12"/>
  <c r="C576" i="12"/>
  <c r="Z575" i="12"/>
  <c r="AA575" i="12" s="1"/>
  <c r="I1569" i="9"/>
  <c r="Y575" i="12" s="1"/>
  <c r="X551" i="12"/>
  <c r="X575" i="12"/>
  <c r="G575" i="12"/>
  <c r="W575" i="12" s="1"/>
  <c r="F575" i="12"/>
  <c r="V575" i="12" s="1"/>
  <c r="E575" i="12"/>
  <c r="U575" i="12" s="1"/>
  <c r="D575" i="12"/>
  <c r="T575" i="12" s="1"/>
  <c r="Q575" i="12"/>
  <c r="K575" i="12"/>
  <c r="J575" i="12"/>
  <c r="I575" i="12"/>
  <c r="H575" i="12"/>
  <c r="C575" i="12"/>
  <c r="Z574" i="12"/>
  <c r="AA574" i="12" s="1"/>
  <c r="Y574" i="12"/>
  <c r="X574" i="12"/>
  <c r="G574" i="12"/>
  <c r="W574" i="12" s="1"/>
  <c r="F574" i="12"/>
  <c r="V574" i="12" s="1"/>
  <c r="E574" i="12"/>
  <c r="U574" i="12" s="1"/>
  <c r="D574" i="12"/>
  <c r="T574" i="12" s="1"/>
  <c r="S574" i="12"/>
  <c r="R574" i="12"/>
  <c r="Q574" i="12"/>
  <c r="P574" i="12"/>
  <c r="O574" i="12"/>
  <c r="N574" i="12"/>
  <c r="M574" i="12"/>
  <c r="L574" i="12"/>
  <c r="K574" i="12"/>
  <c r="J574" i="12"/>
  <c r="I574" i="12"/>
  <c r="H574" i="12"/>
  <c r="C574" i="12"/>
  <c r="Z573" i="12"/>
  <c r="AA573" i="12" s="1"/>
  <c r="X573" i="12"/>
  <c r="G573" i="12"/>
  <c r="W573" i="12" s="1"/>
  <c r="F573" i="12"/>
  <c r="V573" i="12" s="1"/>
  <c r="E573" i="12"/>
  <c r="U573" i="12" s="1"/>
  <c r="D573" i="12"/>
  <c r="T573" i="12" s="1"/>
  <c r="S573" i="12"/>
  <c r="R573" i="12"/>
  <c r="Q573" i="12"/>
  <c r="P573" i="12"/>
  <c r="K573" i="12"/>
  <c r="J573" i="12"/>
  <c r="I573" i="12"/>
  <c r="H573" i="12"/>
  <c r="C573" i="12"/>
  <c r="Z572" i="12"/>
  <c r="AA572" i="12" s="1"/>
  <c r="I1566" i="9"/>
  <c r="Y565" i="12" s="1"/>
  <c r="Y572" i="12"/>
  <c r="X572" i="12"/>
  <c r="G572" i="12"/>
  <c r="W572" i="12" s="1"/>
  <c r="F572" i="12"/>
  <c r="V572" i="12" s="1"/>
  <c r="E572" i="12"/>
  <c r="U572" i="12" s="1"/>
  <c r="D572" i="12"/>
  <c r="T572" i="12" s="1"/>
  <c r="Q572" i="12"/>
  <c r="K572" i="12"/>
  <c r="J572" i="12"/>
  <c r="I572" i="12"/>
  <c r="H572" i="12"/>
  <c r="C572" i="12"/>
  <c r="Z571" i="12"/>
  <c r="AA571" i="12" s="1"/>
  <c r="Y571" i="12"/>
  <c r="X571" i="12"/>
  <c r="G571" i="12"/>
  <c r="W571" i="12" s="1"/>
  <c r="F571" i="12"/>
  <c r="V571" i="12" s="1"/>
  <c r="E571" i="12"/>
  <c r="U571" i="12" s="1"/>
  <c r="D571" i="12"/>
  <c r="T571" i="12" s="1"/>
  <c r="Q571" i="12"/>
  <c r="M571" i="12"/>
  <c r="K571" i="12"/>
  <c r="J571" i="12"/>
  <c r="I571" i="12"/>
  <c r="H571" i="12"/>
  <c r="C571" i="12"/>
  <c r="Z570" i="12"/>
  <c r="AA570" i="12" s="1"/>
  <c r="I1560" i="9"/>
  <c r="Y868" i="12" s="1"/>
  <c r="X355" i="12"/>
  <c r="X570" i="12"/>
  <c r="G570" i="12"/>
  <c r="W570" i="12" s="1"/>
  <c r="F570" i="12"/>
  <c r="V570" i="12" s="1"/>
  <c r="E570" i="12"/>
  <c r="U570" i="12" s="1"/>
  <c r="D570" i="12"/>
  <c r="T570" i="12" s="1"/>
  <c r="K570" i="12"/>
  <c r="J570" i="12"/>
  <c r="I570" i="12"/>
  <c r="H570" i="12"/>
  <c r="C570" i="12"/>
  <c r="Z569" i="12"/>
  <c r="AA569" i="12" s="1"/>
  <c r="Y569" i="12"/>
  <c r="X569" i="12"/>
  <c r="G569" i="12"/>
  <c r="W569" i="12" s="1"/>
  <c r="F569" i="12"/>
  <c r="V569" i="12" s="1"/>
  <c r="E569" i="12"/>
  <c r="U569" i="12" s="1"/>
  <c r="D569" i="12"/>
  <c r="T569" i="12" s="1"/>
  <c r="S569" i="12"/>
  <c r="R569" i="12"/>
  <c r="Q569" i="12"/>
  <c r="P569" i="12"/>
  <c r="O569" i="12"/>
  <c r="N569" i="12"/>
  <c r="M569" i="12"/>
  <c r="L569" i="12"/>
  <c r="K569" i="12"/>
  <c r="J569" i="12"/>
  <c r="I569" i="12"/>
  <c r="H569" i="12"/>
  <c r="C569" i="12"/>
  <c r="Z568" i="12"/>
  <c r="AA568" i="12" s="1"/>
  <c r="X568" i="12"/>
  <c r="G568" i="12"/>
  <c r="W568" i="12" s="1"/>
  <c r="F568" i="12"/>
  <c r="V568" i="12" s="1"/>
  <c r="E568" i="12"/>
  <c r="U568" i="12" s="1"/>
  <c r="D568" i="12"/>
  <c r="T568" i="12" s="1"/>
  <c r="S568" i="12"/>
  <c r="R568" i="12"/>
  <c r="K568" i="12"/>
  <c r="J568" i="12"/>
  <c r="I568" i="12"/>
  <c r="H568" i="12"/>
  <c r="C568" i="12"/>
  <c r="Z567" i="12"/>
  <c r="AA567" i="12" s="1"/>
  <c r="Y567" i="12"/>
  <c r="X567" i="12"/>
  <c r="G567" i="12"/>
  <c r="W567" i="12" s="1"/>
  <c r="F567" i="12"/>
  <c r="V567" i="12" s="1"/>
  <c r="E567" i="12"/>
  <c r="U567" i="12" s="1"/>
  <c r="D567" i="12"/>
  <c r="T567" i="12" s="1"/>
  <c r="S567" i="12"/>
  <c r="R567" i="12"/>
  <c r="Q567" i="12"/>
  <c r="P567" i="12"/>
  <c r="O567" i="12"/>
  <c r="N567" i="12"/>
  <c r="M567" i="12"/>
  <c r="L567" i="12"/>
  <c r="K567" i="12"/>
  <c r="J567" i="12"/>
  <c r="I567" i="12"/>
  <c r="H567" i="12"/>
  <c r="C567" i="12"/>
  <c r="Z566" i="12"/>
  <c r="AA566" i="12" s="1"/>
  <c r="G566" i="12"/>
  <c r="W566" i="12" s="1"/>
  <c r="F566" i="12"/>
  <c r="V566" i="12" s="1"/>
  <c r="E566" i="12"/>
  <c r="U566" i="12" s="1"/>
  <c r="D566" i="12"/>
  <c r="T566" i="12" s="1"/>
  <c r="S566" i="12"/>
  <c r="N566" i="12"/>
  <c r="K566" i="12"/>
  <c r="J566" i="12"/>
  <c r="I566" i="12"/>
  <c r="H566" i="12"/>
  <c r="C566" i="12"/>
  <c r="Z565" i="12"/>
  <c r="AA565" i="12" s="1"/>
  <c r="I1552" i="9"/>
  <c r="Y1087" i="12" s="1"/>
  <c r="X565" i="12"/>
  <c r="G565" i="12"/>
  <c r="W565" i="12" s="1"/>
  <c r="F565" i="12"/>
  <c r="V565" i="12" s="1"/>
  <c r="E565" i="12"/>
  <c r="U565" i="12" s="1"/>
  <c r="D565" i="12"/>
  <c r="T565" i="12" s="1"/>
  <c r="S565" i="12"/>
  <c r="K565" i="12"/>
  <c r="J565" i="12"/>
  <c r="I565" i="12"/>
  <c r="H565" i="12"/>
  <c r="C565" i="12"/>
  <c r="Z564" i="12"/>
  <c r="AA564" i="12" s="1"/>
  <c r="X564" i="12"/>
  <c r="G564" i="12"/>
  <c r="W564" i="12" s="1"/>
  <c r="F564" i="12"/>
  <c r="V564" i="12" s="1"/>
  <c r="E564" i="12"/>
  <c r="U564" i="12" s="1"/>
  <c r="D564" i="12"/>
  <c r="T564" i="12" s="1"/>
  <c r="S564" i="12"/>
  <c r="N564" i="12"/>
  <c r="K564" i="12"/>
  <c r="J564" i="12"/>
  <c r="I564" i="12"/>
  <c r="H564" i="12"/>
  <c r="C564" i="12"/>
  <c r="Z563" i="12"/>
  <c r="AA563" i="12" s="1"/>
  <c r="X563" i="12"/>
  <c r="G563" i="12"/>
  <c r="W563" i="12" s="1"/>
  <c r="F563" i="12"/>
  <c r="V563" i="12" s="1"/>
  <c r="E563" i="12"/>
  <c r="U563" i="12" s="1"/>
  <c r="D563" i="12"/>
  <c r="T563" i="12" s="1"/>
  <c r="M563" i="12"/>
  <c r="K563" i="12"/>
  <c r="J563" i="12"/>
  <c r="I563" i="12"/>
  <c r="H563" i="12"/>
  <c r="C563" i="12"/>
  <c r="Z562" i="12"/>
  <c r="AA562" i="12" s="1"/>
  <c r="Y562" i="12"/>
  <c r="G562" i="12"/>
  <c r="W562" i="12" s="1"/>
  <c r="F562" i="12"/>
  <c r="V562" i="12" s="1"/>
  <c r="E562" i="12"/>
  <c r="U562" i="12" s="1"/>
  <c r="D562" i="12"/>
  <c r="T562" i="12" s="1"/>
  <c r="M562" i="12"/>
  <c r="K562" i="12"/>
  <c r="J562" i="12"/>
  <c r="I562" i="12"/>
  <c r="H562" i="12"/>
  <c r="C562" i="12"/>
  <c r="Z561" i="12"/>
  <c r="AA561" i="12" s="1"/>
  <c r="I1544" i="9"/>
  <c r="Y1143" i="12" s="1"/>
  <c r="Y561" i="12"/>
  <c r="X561" i="12"/>
  <c r="G561" i="12"/>
  <c r="W561" i="12" s="1"/>
  <c r="F561" i="12"/>
  <c r="V561" i="12" s="1"/>
  <c r="E561" i="12"/>
  <c r="U561" i="12" s="1"/>
  <c r="D561" i="12"/>
  <c r="T561" i="12" s="1"/>
  <c r="O561" i="12"/>
  <c r="N561" i="12"/>
  <c r="L561" i="12"/>
  <c r="K561" i="12"/>
  <c r="J561" i="12"/>
  <c r="I561" i="12"/>
  <c r="H561" i="12"/>
  <c r="C561" i="12"/>
  <c r="Z560" i="12"/>
  <c r="AA560" i="12" s="1"/>
  <c r="G560" i="12"/>
  <c r="W560" i="12" s="1"/>
  <c r="F560" i="12"/>
  <c r="V560" i="12" s="1"/>
  <c r="E560" i="12"/>
  <c r="U560" i="12" s="1"/>
  <c r="D560" i="12"/>
  <c r="T560" i="12" s="1"/>
  <c r="P560" i="12"/>
  <c r="M560" i="12"/>
  <c r="K560" i="12"/>
  <c r="J560" i="12"/>
  <c r="I560" i="12"/>
  <c r="H560" i="12"/>
  <c r="C560" i="12"/>
  <c r="Z559" i="12"/>
  <c r="AA559" i="12" s="1"/>
  <c r="Y559" i="12"/>
  <c r="X559" i="12"/>
  <c r="G559" i="12"/>
  <c r="W559" i="12" s="1"/>
  <c r="F559" i="12"/>
  <c r="V559" i="12" s="1"/>
  <c r="E559" i="12"/>
  <c r="U559" i="12" s="1"/>
  <c r="D559" i="12"/>
  <c r="T559" i="12" s="1"/>
  <c r="R559" i="12"/>
  <c r="Q559" i="12"/>
  <c r="N559" i="12"/>
  <c r="K559" i="12"/>
  <c r="J559" i="12"/>
  <c r="I559" i="12"/>
  <c r="H559" i="12"/>
  <c r="C559" i="12"/>
  <c r="Z558" i="12"/>
  <c r="AA558" i="12" s="1"/>
  <c r="Y558" i="12"/>
  <c r="X558" i="12"/>
  <c r="G558" i="12"/>
  <c r="W558" i="12" s="1"/>
  <c r="F558" i="12"/>
  <c r="V558" i="12" s="1"/>
  <c r="E558" i="12"/>
  <c r="U558" i="12" s="1"/>
  <c r="D558" i="12"/>
  <c r="T558" i="12" s="1"/>
  <c r="Q558" i="12"/>
  <c r="M558" i="12"/>
  <c r="L558" i="12"/>
  <c r="K558" i="12"/>
  <c r="J558" i="12"/>
  <c r="I558" i="12"/>
  <c r="H558" i="12"/>
  <c r="C558" i="12"/>
  <c r="Z557" i="12"/>
  <c r="AA557" i="12" s="1"/>
  <c r="Y557" i="12"/>
  <c r="X557" i="12"/>
  <c r="G557" i="12"/>
  <c r="W557" i="12" s="1"/>
  <c r="F557" i="12"/>
  <c r="V557" i="12" s="1"/>
  <c r="E557" i="12"/>
  <c r="U557" i="12" s="1"/>
  <c r="D557" i="12"/>
  <c r="T557" i="12" s="1"/>
  <c r="K557" i="12"/>
  <c r="J557" i="12"/>
  <c r="I557" i="12"/>
  <c r="H557" i="12"/>
  <c r="C557" i="12"/>
  <c r="Z556" i="12"/>
  <c r="AA556" i="12" s="1"/>
  <c r="Y556" i="12"/>
  <c r="X556" i="12"/>
  <c r="G556" i="12"/>
  <c r="W556" i="12" s="1"/>
  <c r="F556" i="12"/>
  <c r="V556" i="12" s="1"/>
  <c r="E556" i="12"/>
  <c r="U556" i="12" s="1"/>
  <c r="D556" i="12"/>
  <c r="T556" i="12" s="1"/>
  <c r="S556" i="12"/>
  <c r="R556" i="12"/>
  <c r="Q556" i="12"/>
  <c r="P556" i="12"/>
  <c r="O556" i="12"/>
  <c r="N556" i="12"/>
  <c r="M556" i="12"/>
  <c r="L556" i="12"/>
  <c r="K556" i="12"/>
  <c r="J556" i="12"/>
  <c r="I556" i="12"/>
  <c r="H556" i="12"/>
  <c r="C556" i="12"/>
  <c r="Z555" i="12"/>
  <c r="AA555" i="12" s="1"/>
  <c r="I1532" i="9"/>
  <c r="X555" i="12"/>
  <c r="G555" i="12"/>
  <c r="W555" i="12" s="1"/>
  <c r="F555" i="12"/>
  <c r="V555" i="12" s="1"/>
  <c r="E555" i="12"/>
  <c r="U555" i="12" s="1"/>
  <c r="D555" i="12"/>
  <c r="T555" i="12" s="1"/>
  <c r="Q555" i="12"/>
  <c r="O555" i="12"/>
  <c r="K555" i="12"/>
  <c r="J555" i="12"/>
  <c r="I555" i="12"/>
  <c r="H555" i="12"/>
  <c r="C555" i="12"/>
  <c r="Z554" i="12"/>
  <c r="AA554" i="12" s="1"/>
  <c r="Y554" i="12"/>
  <c r="X554" i="12"/>
  <c r="G554" i="12"/>
  <c r="W554" i="12" s="1"/>
  <c r="F554" i="12"/>
  <c r="V554" i="12" s="1"/>
  <c r="E554" i="12"/>
  <c r="U554" i="12" s="1"/>
  <c r="D554" i="12"/>
  <c r="T554" i="12" s="1"/>
  <c r="P554" i="12"/>
  <c r="K554" i="12"/>
  <c r="J554" i="12"/>
  <c r="I554" i="12"/>
  <c r="H554" i="12"/>
  <c r="C554" i="12"/>
  <c r="Z553" i="12"/>
  <c r="AA553" i="12" s="1"/>
  <c r="Y553" i="12"/>
  <c r="X553" i="12"/>
  <c r="G553" i="12"/>
  <c r="W553" i="12" s="1"/>
  <c r="F553" i="12"/>
  <c r="V553" i="12" s="1"/>
  <c r="E553" i="12"/>
  <c r="U553" i="12" s="1"/>
  <c r="D553" i="12"/>
  <c r="T553" i="12" s="1"/>
  <c r="S553" i="12"/>
  <c r="R553" i="12"/>
  <c r="Q553" i="12"/>
  <c r="N553" i="12"/>
  <c r="K553" i="12"/>
  <c r="J553" i="12"/>
  <c r="I553" i="12"/>
  <c r="H553" i="12"/>
  <c r="C553" i="12"/>
  <c r="Z552" i="12"/>
  <c r="AA552" i="12" s="1"/>
  <c r="X552" i="12"/>
  <c r="G552" i="12"/>
  <c r="W552" i="12" s="1"/>
  <c r="F552" i="12"/>
  <c r="V552" i="12" s="1"/>
  <c r="E552" i="12"/>
  <c r="U552" i="12" s="1"/>
  <c r="D552" i="12"/>
  <c r="T552" i="12" s="1"/>
  <c r="P552" i="12"/>
  <c r="K552" i="12"/>
  <c r="J552" i="12"/>
  <c r="I552" i="12"/>
  <c r="H552" i="12"/>
  <c r="C552" i="12"/>
  <c r="Z551" i="12"/>
  <c r="AA551" i="12" s="1"/>
  <c r="G551" i="12"/>
  <c r="W551" i="12" s="1"/>
  <c r="F551" i="12"/>
  <c r="V551" i="12" s="1"/>
  <c r="E551" i="12"/>
  <c r="U551" i="12" s="1"/>
  <c r="D551" i="12"/>
  <c r="T551" i="12" s="1"/>
  <c r="P551" i="12"/>
  <c r="N551" i="12"/>
  <c r="K551" i="12"/>
  <c r="J551" i="12"/>
  <c r="I551" i="12"/>
  <c r="H551" i="12"/>
  <c r="C551" i="12"/>
  <c r="Z550" i="12"/>
  <c r="AA550" i="12" s="1"/>
  <c r="X550" i="12"/>
  <c r="G550" i="12"/>
  <c r="W550" i="12" s="1"/>
  <c r="F550" i="12"/>
  <c r="V550" i="12" s="1"/>
  <c r="E550" i="12"/>
  <c r="U550" i="12" s="1"/>
  <c r="D550" i="12"/>
  <c r="T550" i="12" s="1"/>
  <c r="Q550" i="12"/>
  <c r="K550" i="12"/>
  <c r="J550" i="12"/>
  <c r="I550" i="12"/>
  <c r="H550" i="12"/>
  <c r="C550" i="12"/>
  <c r="Z549" i="12"/>
  <c r="AA549" i="12" s="1"/>
  <c r="I1489" i="9"/>
  <c r="X549" i="12"/>
  <c r="G549" i="12"/>
  <c r="W549" i="12" s="1"/>
  <c r="F549" i="12"/>
  <c r="V549" i="12" s="1"/>
  <c r="E549" i="12"/>
  <c r="U549" i="12" s="1"/>
  <c r="D549" i="12"/>
  <c r="T549" i="12" s="1"/>
  <c r="S549" i="12"/>
  <c r="P549" i="12"/>
  <c r="N549" i="12"/>
  <c r="K549" i="12"/>
  <c r="J549" i="12"/>
  <c r="I549" i="12"/>
  <c r="H549" i="12"/>
  <c r="C549" i="12"/>
  <c r="Z548" i="12"/>
  <c r="AA548" i="12" s="1"/>
  <c r="X548" i="12"/>
  <c r="G548" i="12"/>
  <c r="W548" i="12" s="1"/>
  <c r="F548" i="12"/>
  <c r="V548" i="12" s="1"/>
  <c r="E548" i="12"/>
  <c r="U548" i="12" s="1"/>
  <c r="D548" i="12"/>
  <c r="T548" i="12" s="1"/>
  <c r="S548" i="12"/>
  <c r="R548" i="12"/>
  <c r="O548" i="12"/>
  <c r="N548" i="12"/>
  <c r="K548" i="12"/>
  <c r="J548" i="12"/>
  <c r="I548" i="12"/>
  <c r="H548" i="12"/>
  <c r="C548" i="12"/>
  <c r="Z547" i="12"/>
  <c r="AA547" i="12" s="1"/>
  <c r="I1486" i="9"/>
  <c r="Y72" i="12" s="1"/>
  <c r="X547" i="12"/>
  <c r="G547" i="12"/>
  <c r="W547" i="12" s="1"/>
  <c r="F547" i="12"/>
  <c r="V547" i="12" s="1"/>
  <c r="E547" i="12"/>
  <c r="U547" i="12" s="1"/>
  <c r="D547" i="12"/>
  <c r="T547" i="12" s="1"/>
  <c r="P547" i="12"/>
  <c r="N547" i="12"/>
  <c r="K547" i="12"/>
  <c r="J547" i="12"/>
  <c r="I547" i="12"/>
  <c r="H547" i="12"/>
  <c r="C547" i="12"/>
  <c r="Z546" i="12"/>
  <c r="AA546" i="12" s="1"/>
  <c r="X546" i="12"/>
  <c r="G546" i="12"/>
  <c r="W546" i="12" s="1"/>
  <c r="F546" i="12"/>
  <c r="V546" i="12" s="1"/>
  <c r="E546" i="12"/>
  <c r="U546" i="12" s="1"/>
  <c r="D546" i="12"/>
  <c r="T546" i="12" s="1"/>
  <c r="R546" i="12"/>
  <c r="O546" i="12"/>
  <c r="N546" i="12"/>
  <c r="K546" i="12"/>
  <c r="J546" i="12"/>
  <c r="I546" i="12"/>
  <c r="H546" i="12"/>
  <c r="C546" i="12"/>
  <c r="Z545" i="12"/>
  <c r="AA545" i="12" s="1"/>
  <c r="I853" i="9"/>
  <c r="Y1453" i="12" s="1"/>
  <c r="X545" i="12"/>
  <c r="G545" i="12"/>
  <c r="W545" i="12" s="1"/>
  <c r="F545" i="12"/>
  <c r="V545" i="12" s="1"/>
  <c r="E545" i="12"/>
  <c r="U545" i="12" s="1"/>
  <c r="D545" i="12"/>
  <c r="T545" i="12" s="1"/>
  <c r="P545" i="12"/>
  <c r="K545" i="12"/>
  <c r="J545" i="12"/>
  <c r="I545" i="12"/>
  <c r="H545" i="12"/>
  <c r="C545" i="12"/>
  <c r="Z544" i="12"/>
  <c r="AA544" i="12" s="1"/>
  <c r="Y544" i="12"/>
  <c r="X544" i="12"/>
  <c r="G544" i="12"/>
  <c r="W544" i="12" s="1"/>
  <c r="F544" i="12"/>
  <c r="V544" i="12" s="1"/>
  <c r="E544" i="12"/>
  <c r="U544" i="12" s="1"/>
  <c r="D544" i="12"/>
  <c r="T544" i="12" s="1"/>
  <c r="O544" i="12"/>
  <c r="K544" i="12"/>
  <c r="J544" i="12"/>
  <c r="I544" i="12"/>
  <c r="H544" i="12"/>
  <c r="C544" i="12"/>
  <c r="Z543" i="12"/>
  <c r="AA543" i="12" s="1"/>
  <c r="Y543" i="12"/>
  <c r="X543" i="12"/>
  <c r="G543" i="12"/>
  <c r="W543" i="12" s="1"/>
  <c r="F543" i="12"/>
  <c r="V543" i="12" s="1"/>
  <c r="E543" i="12"/>
  <c r="U543" i="12" s="1"/>
  <c r="D543" i="12"/>
  <c r="T543" i="12" s="1"/>
  <c r="S543" i="12"/>
  <c r="K543" i="12"/>
  <c r="J543" i="12"/>
  <c r="I543" i="12"/>
  <c r="H543" i="12"/>
  <c r="C543" i="12"/>
  <c r="Z542" i="12"/>
  <c r="AA542" i="12" s="1"/>
  <c r="X542" i="12"/>
  <c r="G542" i="12"/>
  <c r="W542" i="12" s="1"/>
  <c r="F542" i="12"/>
  <c r="V542" i="12" s="1"/>
  <c r="E542" i="12"/>
  <c r="U542" i="12" s="1"/>
  <c r="D542" i="12"/>
  <c r="T542" i="12" s="1"/>
  <c r="S542" i="12"/>
  <c r="R542" i="12"/>
  <c r="K542" i="12"/>
  <c r="J542" i="12"/>
  <c r="I542" i="12"/>
  <c r="H542" i="12"/>
  <c r="C542" i="12"/>
  <c r="Z541" i="12"/>
  <c r="AA541" i="12" s="1"/>
  <c r="Y541" i="12"/>
  <c r="X541" i="12"/>
  <c r="G541" i="12"/>
  <c r="W541" i="12" s="1"/>
  <c r="F541" i="12"/>
  <c r="V541" i="12" s="1"/>
  <c r="E541" i="12"/>
  <c r="U541" i="12" s="1"/>
  <c r="D541" i="12"/>
  <c r="T541" i="12" s="1"/>
  <c r="S541" i="12"/>
  <c r="R541" i="12"/>
  <c r="Q541" i="12"/>
  <c r="P541" i="12"/>
  <c r="O541" i="12"/>
  <c r="N541" i="12"/>
  <c r="M541" i="12"/>
  <c r="L541" i="12"/>
  <c r="K541" i="12"/>
  <c r="J541" i="12"/>
  <c r="I541" i="12"/>
  <c r="H541" i="12"/>
  <c r="C541" i="12"/>
  <c r="Z540" i="12"/>
  <c r="AA540" i="12" s="1"/>
  <c r="I1457" i="9"/>
  <c r="Y1102" i="12" s="1"/>
  <c r="Y540" i="12"/>
  <c r="X540" i="12"/>
  <c r="G540" i="12"/>
  <c r="W540" i="12" s="1"/>
  <c r="F540" i="12"/>
  <c r="V540" i="12" s="1"/>
  <c r="E540" i="12"/>
  <c r="U540" i="12" s="1"/>
  <c r="D540" i="12"/>
  <c r="T540" i="12" s="1"/>
  <c r="Q540" i="12"/>
  <c r="K540" i="12"/>
  <c r="J540" i="12"/>
  <c r="I540" i="12"/>
  <c r="H540" i="12"/>
  <c r="C540" i="12"/>
  <c r="Z539" i="12"/>
  <c r="AA539" i="12" s="1"/>
  <c r="I1455" i="9"/>
  <c r="Y502" i="12" s="1"/>
  <c r="Y539" i="12"/>
  <c r="X539" i="12"/>
  <c r="G539" i="12"/>
  <c r="W539" i="12" s="1"/>
  <c r="F539" i="12"/>
  <c r="V539" i="12" s="1"/>
  <c r="E539" i="12"/>
  <c r="U539" i="12" s="1"/>
  <c r="D539" i="12"/>
  <c r="T539" i="12" s="1"/>
  <c r="S539" i="12"/>
  <c r="Q539" i="12"/>
  <c r="N539" i="12"/>
  <c r="K539" i="12"/>
  <c r="J539" i="12"/>
  <c r="I539" i="12"/>
  <c r="H539" i="12"/>
  <c r="C539" i="12"/>
  <c r="Z538" i="12"/>
  <c r="AA538" i="12" s="1"/>
  <c r="I1454" i="9"/>
  <c r="Y1342" i="12" s="1"/>
  <c r="Y538" i="12"/>
  <c r="X538" i="12"/>
  <c r="G538" i="12"/>
  <c r="W538" i="12" s="1"/>
  <c r="F538" i="12"/>
  <c r="V538" i="12" s="1"/>
  <c r="E538" i="12"/>
  <c r="U538" i="12" s="1"/>
  <c r="D538" i="12"/>
  <c r="T538" i="12" s="1"/>
  <c r="S538" i="12"/>
  <c r="P538" i="12"/>
  <c r="K538" i="12"/>
  <c r="J538" i="12"/>
  <c r="I538" i="12"/>
  <c r="H538" i="12"/>
  <c r="C538" i="12"/>
  <c r="Z537" i="12"/>
  <c r="AA537" i="12" s="1"/>
  <c r="X537" i="12"/>
  <c r="G537" i="12"/>
  <c r="W537" i="12" s="1"/>
  <c r="F537" i="12"/>
  <c r="V537" i="12" s="1"/>
  <c r="E537" i="12"/>
  <c r="U537" i="12" s="1"/>
  <c r="D537" i="12"/>
  <c r="T537" i="12" s="1"/>
  <c r="S537" i="12"/>
  <c r="R537" i="12"/>
  <c r="P537" i="12"/>
  <c r="O537" i="12"/>
  <c r="N537" i="12"/>
  <c r="K537" i="12"/>
  <c r="J537" i="12"/>
  <c r="I537" i="12"/>
  <c r="H537" i="12"/>
  <c r="C537" i="12"/>
  <c r="Z536" i="12"/>
  <c r="AA536" i="12" s="1"/>
  <c r="I1461" i="9"/>
  <c r="Y485" i="12" s="1"/>
  <c r="Y536" i="12"/>
  <c r="X536" i="12"/>
  <c r="G536" i="12"/>
  <c r="W536" i="12" s="1"/>
  <c r="F536" i="12"/>
  <c r="V536" i="12" s="1"/>
  <c r="E536" i="12"/>
  <c r="U536" i="12" s="1"/>
  <c r="D536" i="12"/>
  <c r="T536" i="12" s="1"/>
  <c r="K536" i="12"/>
  <c r="J536" i="12"/>
  <c r="I536" i="12"/>
  <c r="H536" i="12"/>
  <c r="C536" i="12"/>
  <c r="Z535" i="12"/>
  <c r="AA535" i="12" s="1"/>
  <c r="X535" i="12"/>
  <c r="G535" i="12"/>
  <c r="W535" i="12" s="1"/>
  <c r="F535" i="12"/>
  <c r="V535" i="12" s="1"/>
  <c r="E535" i="12"/>
  <c r="U535" i="12" s="1"/>
  <c r="D535" i="12"/>
  <c r="T535" i="12" s="1"/>
  <c r="K535" i="12"/>
  <c r="J535" i="12"/>
  <c r="I535" i="12"/>
  <c r="H535" i="12"/>
  <c r="C535" i="12"/>
  <c r="Z534" i="12"/>
  <c r="AA534" i="12" s="1"/>
  <c r="Y534" i="12"/>
  <c r="X534" i="12"/>
  <c r="G534" i="12"/>
  <c r="W534" i="12" s="1"/>
  <c r="F534" i="12"/>
  <c r="V534" i="12" s="1"/>
  <c r="E534" i="12"/>
  <c r="U534" i="12" s="1"/>
  <c r="D534" i="12"/>
  <c r="T534" i="12" s="1"/>
  <c r="S534" i="12"/>
  <c r="R534" i="12"/>
  <c r="K534" i="12"/>
  <c r="J534" i="12"/>
  <c r="I534" i="12"/>
  <c r="H534" i="12"/>
  <c r="C534" i="12"/>
  <c r="Z533" i="12"/>
  <c r="AA533" i="12" s="1"/>
  <c r="I1446" i="9"/>
  <c r="X533" i="12"/>
  <c r="G533" i="12"/>
  <c r="W533" i="12" s="1"/>
  <c r="F533" i="12"/>
  <c r="V533" i="12" s="1"/>
  <c r="E533" i="12"/>
  <c r="U533" i="12" s="1"/>
  <c r="D533" i="12"/>
  <c r="T533" i="12" s="1"/>
  <c r="Q533" i="12"/>
  <c r="M533" i="12"/>
  <c r="K533" i="12"/>
  <c r="J533" i="12"/>
  <c r="I533" i="12"/>
  <c r="H533" i="12"/>
  <c r="C533" i="12"/>
  <c r="Z532" i="12"/>
  <c r="AA532" i="12" s="1"/>
  <c r="X532" i="12"/>
  <c r="G532" i="12"/>
  <c r="W532" i="12" s="1"/>
  <c r="F532" i="12"/>
  <c r="V532" i="12" s="1"/>
  <c r="E532" i="12"/>
  <c r="U532" i="12" s="1"/>
  <c r="D532" i="12"/>
  <c r="T532" i="12" s="1"/>
  <c r="Q532" i="12"/>
  <c r="N532" i="12"/>
  <c r="K532" i="12"/>
  <c r="J532" i="12"/>
  <c r="I532" i="12"/>
  <c r="H532" i="12"/>
  <c r="C532" i="12"/>
  <c r="Z531" i="12"/>
  <c r="AA531" i="12" s="1"/>
  <c r="X531" i="12"/>
  <c r="G531" i="12"/>
  <c r="W531" i="12" s="1"/>
  <c r="F531" i="12"/>
  <c r="V531" i="12" s="1"/>
  <c r="E531" i="12"/>
  <c r="U531" i="12" s="1"/>
  <c r="D531" i="12"/>
  <c r="T531" i="12" s="1"/>
  <c r="Q531" i="12"/>
  <c r="P531" i="12"/>
  <c r="N531" i="12"/>
  <c r="M531" i="12"/>
  <c r="K531" i="12"/>
  <c r="J531" i="12"/>
  <c r="I531" i="12"/>
  <c r="H531" i="12"/>
  <c r="C531" i="12"/>
  <c r="Z530" i="12"/>
  <c r="AA530" i="12" s="1"/>
  <c r="Y530" i="12"/>
  <c r="X530" i="12"/>
  <c r="G530" i="12"/>
  <c r="W530" i="12" s="1"/>
  <c r="F530" i="12"/>
  <c r="V530" i="12" s="1"/>
  <c r="E530" i="12"/>
  <c r="U530" i="12" s="1"/>
  <c r="D530" i="12"/>
  <c r="T530" i="12" s="1"/>
  <c r="S530" i="12"/>
  <c r="R530" i="12"/>
  <c r="Q530" i="12"/>
  <c r="P530" i="12"/>
  <c r="O530" i="12"/>
  <c r="N530" i="12"/>
  <c r="M530" i="12"/>
  <c r="L530" i="12"/>
  <c r="K530" i="12"/>
  <c r="J530" i="12"/>
  <c r="I530" i="12"/>
  <c r="H530" i="12"/>
  <c r="C530" i="12"/>
  <c r="Z529" i="12"/>
  <c r="AA529" i="12" s="1"/>
  <c r="X529" i="12"/>
  <c r="G529" i="12"/>
  <c r="W529" i="12" s="1"/>
  <c r="F529" i="12"/>
  <c r="V529" i="12" s="1"/>
  <c r="E529" i="12"/>
  <c r="U529" i="12" s="1"/>
  <c r="D529" i="12"/>
  <c r="T529" i="12" s="1"/>
  <c r="S529" i="12"/>
  <c r="R529" i="12"/>
  <c r="Q529" i="12"/>
  <c r="O529" i="12"/>
  <c r="K529" i="12"/>
  <c r="J529" i="12"/>
  <c r="I529" i="12"/>
  <c r="H529" i="12"/>
  <c r="C529" i="12"/>
  <c r="Z528" i="12"/>
  <c r="AA528" i="12" s="1"/>
  <c r="Y528" i="12"/>
  <c r="X528" i="12"/>
  <c r="G528" i="12"/>
  <c r="W528" i="12" s="1"/>
  <c r="F528" i="12"/>
  <c r="V528" i="12" s="1"/>
  <c r="E528" i="12"/>
  <c r="U528" i="12" s="1"/>
  <c r="D528" i="12"/>
  <c r="T528" i="12" s="1"/>
  <c r="S528" i="12"/>
  <c r="N528" i="12"/>
  <c r="K528" i="12"/>
  <c r="J528" i="12"/>
  <c r="I528" i="12"/>
  <c r="H528" i="12"/>
  <c r="C528" i="12"/>
  <c r="Z527" i="12"/>
  <c r="AA527" i="12" s="1"/>
  <c r="X527" i="12"/>
  <c r="G527" i="12"/>
  <c r="W527" i="12" s="1"/>
  <c r="F527" i="12"/>
  <c r="V527" i="12" s="1"/>
  <c r="E527" i="12"/>
  <c r="U527" i="12" s="1"/>
  <c r="D527" i="12"/>
  <c r="T527" i="12" s="1"/>
  <c r="K527" i="12"/>
  <c r="J527" i="12"/>
  <c r="I527" i="12"/>
  <c r="H527" i="12"/>
  <c r="C527" i="12"/>
  <c r="Z526" i="12"/>
  <c r="AA526" i="12" s="1"/>
  <c r="X526" i="12"/>
  <c r="G526" i="12"/>
  <c r="W526" i="12" s="1"/>
  <c r="F526" i="12"/>
  <c r="V526" i="12" s="1"/>
  <c r="E526" i="12"/>
  <c r="U526" i="12" s="1"/>
  <c r="D526" i="12"/>
  <c r="T526" i="12" s="1"/>
  <c r="R526" i="12"/>
  <c r="N526" i="12"/>
  <c r="K526" i="12"/>
  <c r="J526" i="12"/>
  <c r="I526" i="12"/>
  <c r="H526" i="12"/>
  <c r="C526" i="12"/>
  <c r="Z525" i="12"/>
  <c r="AA525" i="12" s="1"/>
  <c r="X525" i="12"/>
  <c r="G525" i="12"/>
  <c r="W525" i="12" s="1"/>
  <c r="F525" i="12"/>
  <c r="V525" i="12" s="1"/>
  <c r="E525" i="12"/>
  <c r="U525" i="12" s="1"/>
  <c r="D525" i="12"/>
  <c r="T525" i="12" s="1"/>
  <c r="M525" i="12"/>
  <c r="K525" i="12"/>
  <c r="J525" i="12"/>
  <c r="I525" i="12"/>
  <c r="H525" i="12"/>
  <c r="C525" i="12"/>
  <c r="Z524" i="12"/>
  <c r="AA524" i="12" s="1"/>
  <c r="Y524" i="12"/>
  <c r="X524" i="12"/>
  <c r="G524" i="12"/>
  <c r="W524" i="12" s="1"/>
  <c r="F524" i="12"/>
  <c r="V524" i="12" s="1"/>
  <c r="E524" i="12"/>
  <c r="U524" i="12" s="1"/>
  <c r="D524" i="12"/>
  <c r="T524" i="12" s="1"/>
  <c r="S524" i="12"/>
  <c r="R524" i="12"/>
  <c r="Q524" i="12"/>
  <c r="P524" i="12"/>
  <c r="O524" i="12"/>
  <c r="N524" i="12"/>
  <c r="M524" i="12"/>
  <c r="L524" i="12"/>
  <c r="K524" i="12"/>
  <c r="J524" i="12"/>
  <c r="I524" i="12"/>
  <c r="H524" i="12"/>
  <c r="C524" i="12"/>
  <c r="Z523" i="12"/>
  <c r="AA523" i="12" s="1"/>
  <c r="Y523" i="12"/>
  <c r="X523" i="12"/>
  <c r="G523" i="12"/>
  <c r="W523" i="12" s="1"/>
  <c r="F523" i="12"/>
  <c r="V523" i="12" s="1"/>
  <c r="E523" i="12"/>
  <c r="U523" i="12" s="1"/>
  <c r="D523" i="12"/>
  <c r="T523" i="12" s="1"/>
  <c r="Q523" i="12"/>
  <c r="K523" i="12"/>
  <c r="J523" i="12"/>
  <c r="I523" i="12"/>
  <c r="H523" i="12"/>
  <c r="C523" i="12"/>
  <c r="Z522" i="12"/>
  <c r="AA522" i="12" s="1"/>
  <c r="X522" i="12"/>
  <c r="G522" i="12"/>
  <c r="W522" i="12" s="1"/>
  <c r="F522" i="12"/>
  <c r="V522" i="12" s="1"/>
  <c r="E522" i="12"/>
  <c r="U522" i="12" s="1"/>
  <c r="D522" i="12"/>
  <c r="T522" i="12" s="1"/>
  <c r="S522" i="12"/>
  <c r="R522" i="12"/>
  <c r="Q522" i="12"/>
  <c r="P522" i="12"/>
  <c r="O522" i="12"/>
  <c r="K522" i="12"/>
  <c r="J522" i="12"/>
  <c r="I522" i="12"/>
  <c r="H522" i="12"/>
  <c r="C522" i="12"/>
  <c r="Z521" i="12"/>
  <c r="AA521" i="12" s="1"/>
  <c r="X521" i="12"/>
  <c r="G521" i="12"/>
  <c r="W521" i="12" s="1"/>
  <c r="F521" i="12"/>
  <c r="V521" i="12" s="1"/>
  <c r="E521" i="12"/>
  <c r="U521" i="12" s="1"/>
  <c r="D521" i="12"/>
  <c r="T521" i="12" s="1"/>
  <c r="O521" i="12"/>
  <c r="K521" i="12"/>
  <c r="J521" i="12"/>
  <c r="I521" i="12"/>
  <c r="H521" i="12"/>
  <c r="C521" i="12"/>
  <c r="Z520" i="12"/>
  <c r="AA520" i="12" s="1"/>
  <c r="Y520" i="12"/>
  <c r="X520" i="12"/>
  <c r="G520" i="12"/>
  <c r="W520" i="12" s="1"/>
  <c r="F520" i="12"/>
  <c r="V520" i="12" s="1"/>
  <c r="E520" i="12"/>
  <c r="U520" i="12" s="1"/>
  <c r="D520" i="12"/>
  <c r="T520" i="12" s="1"/>
  <c r="N520" i="12"/>
  <c r="M520" i="12"/>
  <c r="L520" i="12"/>
  <c r="K520" i="12"/>
  <c r="J520" i="12"/>
  <c r="I520" i="12"/>
  <c r="H520" i="12"/>
  <c r="C520" i="12"/>
  <c r="Z519" i="12"/>
  <c r="AA519" i="12" s="1"/>
  <c r="Y519" i="12"/>
  <c r="X519" i="12"/>
  <c r="G519" i="12"/>
  <c r="W519" i="12" s="1"/>
  <c r="F519" i="12"/>
  <c r="V519" i="12" s="1"/>
  <c r="E519" i="12"/>
  <c r="U519" i="12" s="1"/>
  <c r="D519" i="12"/>
  <c r="T519" i="12" s="1"/>
  <c r="S519" i="12"/>
  <c r="R519" i="12"/>
  <c r="Q519" i="12"/>
  <c r="P519" i="12"/>
  <c r="O519" i="12"/>
  <c r="N519" i="12"/>
  <c r="M519" i="12"/>
  <c r="L519" i="12"/>
  <c r="K519" i="12"/>
  <c r="J519" i="12"/>
  <c r="I519" i="12"/>
  <c r="H519" i="12"/>
  <c r="C519" i="12"/>
  <c r="Z518" i="12"/>
  <c r="AA518" i="12" s="1"/>
  <c r="Y518" i="12"/>
  <c r="G518" i="12"/>
  <c r="W518" i="12" s="1"/>
  <c r="F518" i="12"/>
  <c r="V518" i="12" s="1"/>
  <c r="E518" i="12"/>
  <c r="U518" i="12" s="1"/>
  <c r="D518" i="12"/>
  <c r="T518" i="12" s="1"/>
  <c r="Q518" i="12"/>
  <c r="O518" i="12"/>
  <c r="K518" i="12"/>
  <c r="J518" i="12"/>
  <c r="I518" i="12"/>
  <c r="H518" i="12"/>
  <c r="C518" i="12"/>
  <c r="Z517" i="12"/>
  <c r="AA517" i="12" s="1"/>
  <c r="I1400" i="9"/>
  <c r="Y458" i="12" s="1"/>
  <c r="Y517" i="12"/>
  <c r="X440" i="12"/>
  <c r="X517" i="12"/>
  <c r="G517" i="12"/>
  <c r="W517" i="12" s="1"/>
  <c r="F517" i="12"/>
  <c r="V517" i="12" s="1"/>
  <c r="E517" i="12"/>
  <c r="U517" i="12" s="1"/>
  <c r="D517" i="12"/>
  <c r="T517" i="12" s="1"/>
  <c r="O517" i="12"/>
  <c r="N517" i="12"/>
  <c r="K517" i="12"/>
  <c r="J517" i="12"/>
  <c r="I517" i="12"/>
  <c r="H517" i="12"/>
  <c r="C517" i="12"/>
  <c r="Z516" i="12"/>
  <c r="AA516" i="12" s="1"/>
  <c r="Y516" i="12"/>
  <c r="X516" i="12"/>
  <c r="G516" i="12"/>
  <c r="W516" i="12" s="1"/>
  <c r="F516" i="12"/>
  <c r="V516" i="12" s="1"/>
  <c r="E516" i="12"/>
  <c r="U516" i="12" s="1"/>
  <c r="D516" i="12"/>
  <c r="T516" i="12" s="1"/>
  <c r="R796" i="12"/>
  <c r="P516" i="12"/>
  <c r="O516" i="12"/>
  <c r="K516" i="12"/>
  <c r="J516" i="12"/>
  <c r="I516" i="12"/>
  <c r="H516" i="12"/>
  <c r="C516" i="12"/>
  <c r="Z515" i="12"/>
  <c r="AA515" i="12" s="1"/>
  <c r="X515" i="12"/>
  <c r="G515" i="12"/>
  <c r="W515" i="12" s="1"/>
  <c r="F515" i="12"/>
  <c r="V515" i="12" s="1"/>
  <c r="E515" i="12"/>
  <c r="U515" i="12" s="1"/>
  <c r="D515" i="12"/>
  <c r="T515" i="12" s="1"/>
  <c r="K515" i="12"/>
  <c r="J515" i="12"/>
  <c r="I515" i="12"/>
  <c r="H515" i="12"/>
  <c r="C515" i="12"/>
  <c r="Z514" i="12"/>
  <c r="AA514" i="12" s="1"/>
  <c r="X514" i="12"/>
  <c r="G514" i="12"/>
  <c r="W514" i="12" s="1"/>
  <c r="F514" i="12"/>
  <c r="V514" i="12" s="1"/>
  <c r="E514" i="12"/>
  <c r="U514" i="12" s="1"/>
  <c r="D514" i="12"/>
  <c r="T514" i="12" s="1"/>
  <c r="K514" i="12"/>
  <c r="J514" i="12"/>
  <c r="I514" i="12"/>
  <c r="H514" i="12"/>
  <c r="C514" i="12"/>
  <c r="Z513" i="12"/>
  <c r="AA513" i="12" s="1"/>
  <c r="X513" i="12"/>
  <c r="G513" i="12"/>
  <c r="W513" i="12" s="1"/>
  <c r="F513" i="12"/>
  <c r="V513" i="12" s="1"/>
  <c r="E513" i="12"/>
  <c r="U513" i="12" s="1"/>
  <c r="D513" i="12"/>
  <c r="T513" i="12" s="1"/>
  <c r="S513" i="12"/>
  <c r="O513" i="12"/>
  <c r="L513" i="12"/>
  <c r="K513" i="12"/>
  <c r="J513" i="12"/>
  <c r="I513" i="12"/>
  <c r="H513" i="12"/>
  <c r="C513" i="12"/>
  <c r="Z512" i="12"/>
  <c r="AA512" i="12" s="1"/>
  <c r="G512" i="12"/>
  <c r="W512" i="12" s="1"/>
  <c r="F512" i="12"/>
  <c r="V512" i="12" s="1"/>
  <c r="E512" i="12"/>
  <c r="U512" i="12" s="1"/>
  <c r="D512" i="12"/>
  <c r="T512" i="12" s="1"/>
  <c r="R512" i="12"/>
  <c r="Q512" i="12"/>
  <c r="P512" i="12"/>
  <c r="K512" i="12"/>
  <c r="J512" i="12"/>
  <c r="I512" i="12"/>
  <c r="H512" i="12"/>
  <c r="C512" i="12"/>
  <c r="Z511" i="12"/>
  <c r="AA511" i="12" s="1"/>
  <c r="Y511" i="12"/>
  <c r="X511" i="12"/>
  <c r="G511" i="12"/>
  <c r="W511" i="12" s="1"/>
  <c r="F511" i="12"/>
  <c r="V511" i="12" s="1"/>
  <c r="E511" i="12"/>
  <c r="U511" i="12" s="1"/>
  <c r="D511" i="12"/>
  <c r="T511" i="12" s="1"/>
  <c r="R511" i="12"/>
  <c r="K511" i="12"/>
  <c r="J511" i="12"/>
  <c r="I511" i="12"/>
  <c r="H511" i="12"/>
  <c r="C511" i="12"/>
  <c r="Z510" i="12"/>
  <c r="AA510" i="12" s="1"/>
  <c r="X510" i="12"/>
  <c r="G510" i="12"/>
  <c r="W510" i="12" s="1"/>
  <c r="F510" i="12"/>
  <c r="V510" i="12" s="1"/>
  <c r="E510" i="12"/>
  <c r="U510" i="12" s="1"/>
  <c r="D510" i="12"/>
  <c r="T510" i="12" s="1"/>
  <c r="S510" i="12"/>
  <c r="R510" i="12"/>
  <c r="O510" i="12"/>
  <c r="N510" i="12"/>
  <c r="K510" i="12"/>
  <c r="J510" i="12"/>
  <c r="I510" i="12"/>
  <c r="H510" i="12"/>
  <c r="C510" i="12"/>
  <c r="Z509" i="12"/>
  <c r="AA509" i="12" s="1"/>
  <c r="Y509" i="12"/>
  <c r="X509" i="12"/>
  <c r="G509" i="12"/>
  <c r="W509" i="12" s="1"/>
  <c r="F509" i="12"/>
  <c r="V509" i="12" s="1"/>
  <c r="E509" i="12"/>
  <c r="U509" i="12" s="1"/>
  <c r="D509" i="12"/>
  <c r="T509" i="12" s="1"/>
  <c r="S509" i="12"/>
  <c r="Q509" i="12"/>
  <c r="N509" i="12"/>
  <c r="M509" i="12"/>
  <c r="K509" i="12"/>
  <c r="J509" i="12"/>
  <c r="I509" i="12"/>
  <c r="H509" i="12"/>
  <c r="C509" i="12"/>
  <c r="Z508" i="12"/>
  <c r="AA508" i="12" s="1"/>
  <c r="Y508" i="12"/>
  <c r="X508" i="12"/>
  <c r="G508" i="12"/>
  <c r="W508" i="12" s="1"/>
  <c r="F508" i="12"/>
  <c r="V508" i="12" s="1"/>
  <c r="E508" i="12"/>
  <c r="U508" i="12" s="1"/>
  <c r="D508" i="12"/>
  <c r="T508" i="12" s="1"/>
  <c r="S508" i="12"/>
  <c r="R508" i="12"/>
  <c r="Q508" i="12"/>
  <c r="P508" i="12"/>
  <c r="O508" i="12"/>
  <c r="N508" i="12"/>
  <c r="M508" i="12"/>
  <c r="L508" i="12"/>
  <c r="K508" i="12"/>
  <c r="J508" i="12"/>
  <c r="I508" i="12"/>
  <c r="H508" i="12"/>
  <c r="C508" i="12"/>
  <c r="Z507" i="12"/>
  <c r="AA507" i="12" s="1"/>
  <c r="Y507" i="12"/>
  <c r="X507" i="12"/>
  <c r="G507" i="12"/>
  <c r="W507" i="12" s="1"/>
  <c r="F507" i="12"/>
  <c r="V507" i="12" s="1"/>
  <c r="E507" i="12"/>
  <c r="U507" i="12" s="1"/>
  <c r="D507" i="12"/>
  <c r="T507" i="12" s="1"/>
  <c r="R507" i="12"/>
  <c r="Q507" i="12"/>
  <c r="K507" i="12"/>
  <c r="J507" i="12"/>
  <c r="I507" i="12"/>
  <c r="H507" i="12"/>
  <c r="C507" i="12"/>
  <c r="Z506" i="12"/>
  <c r="AA506" i="12" s="1"/>
  <c r="Y506" i="12"/>
  <c r="X506" i="12"/>
  <c r="G506" i="12"/>
  <c r="W506" i="12" s="1"/>
  <c r="F506" i="12"/>
  <c r="V506" i="12" s="1"/>
  <c r="E506" i="12"/>
  <c r="U506" i="12" s="1"/>
  <c r="D506" i="12"/>
  <c r="T506" i="12" s="1"/>
  <c r="O506" i="12"/>
  <c r="K506" i="12"/>
  <c r="J506" i="12"/>
  <c r="I506" i="12"/>
  <c r="H506" i="12"/>
  <c r="C506" i="12"/>
  <c r="Z505" i="12"/>
  <c r="AA505" i="12" s="1"/>
  <c r="Y505" i="12"/>
  <c r="X505" i="12"/>
  <c r="G505" i="12"/>
  <c r="W505" i="12" s="1"/>
  <c r="F505" i="12"/>
  <c r="V505" i="12" s="1"/>
  <c r="E505" i="12"/>
  <c r="U505" i="12" s="1"/>
  <c r="D505" i="12"/>
  <c r="T505" i="12" s="1"/>
  <c r="R1399" i="12"/>
  <c r="R505" i="12"/>
  <c r="Q1399" i="12"/>
  <c r="P697" i="12"/>
  <c r="P505" i="12"/>
  <c r="K505" i="12"/>
  <c r="J505" i="12"/>
  <c r="I505" i="12"/>
  <c r="H505" i="12"/>
  <c r="C505" i="12"/>
  <c r="Z504" i="12"/>
  <c r="AA504" i="12" s="1"/>
  <c r="X504" i="12"/>
  <c r="G504" i="12"/>
  <c r="W504" i="12" s="1"/>
  <c r="F504" i="12"/>
  <c r="V504" i="12" s="1"/>
  <c r="E504" i="12"/>
  <c r="U504" i="12" s="1"/>
  <c r="D504" i="12"/>
  <c r="T504" i="12" s="1"/>
  <c r="Q504" i="12"/>
  <c r="N504" i="12"/>
  <c r="K504" i="12"/>
  <c r="J504" i="12"/>
  <c r="I504" i="12"/>
  <c r="H504" i="12"/>
  <c r="C504" i="12"/>
  <c r="Z503" i="12"/>
  <c r="AA503" i="12" s="1"/>
  <c r="I1351" i="9"/>
  <c r="Y1246" i="12" s="1"/>
  <c r="Y503" i="12"/>
  <c r="X503" i="12"/>
  <c r="G503" i="12"/>
  <c r="W503" i="12" s="1"/>
  <c r="F503" i="12"/>
  <c r="V503" i="12" s="1"/>
  <c r="E503" i="12"/>
  <c r="U503" i="12" s="1"/>
  <c r="D503" i="12"/>
  <c r="T503" i="12" s="1"/>
  <c r="N503" i="12"/>
  <c r="L503" i="12"/>
  <c r="K503" i="12"/>
  <c r="J503" i="12"/>
  <c r="I503" i="12"/>
  <c r="H503" i="12"/>
  <c r="C503" i="12"/>
  <c r="Z502" i="12"/>
  <c r="AA502" i="12" s="1"/>
  <c r="X502" i="12"/>
  <c r="G502" i="12"/>
  <c r="W502" i="12" s="1"/>
  <c r="F502" i="12"/>
  <c r="V502" i="12" s="1"/>
  <c r="E502" i="12"/>
  <c r="U502" i="12" s="1"/>
  <c r="D502" i="12"/>
  <c r="T502" i="12" s="1"/>
  <c r="S502" i="12"/>
  <c r="O502" i="12"/>
  <c r="K502" i="12"/>
  <c r="J502" i="12"/>
  <c r="I502" i="12"/>
  <c r="H502" i="12"/>
  <c r="C502" i="12"/>
  <c r="Z501" i="12"/>
  <c r="AA501" i="12" s="1"/>
  <c r="G501" i="12"/>
  <c r="W501" i="12" s="1"/>
  <c r="F501" i="12"/>
  <c r="V501" i="12" s="1"/>
  <c r="E501" i="12"/>
  <c r="U501" i="12" s="1"/>
  <c r="D501" i="12"/>
  <c r="T501" i="12" s="1"/>
  <c r="N501" i="12"/>
  <c r="M501" i="12"/>
  <c r="K501" i="12"/>
  <c r="J501" i="12"/>
  <c r="I501" i="12"/>
  <c r="H501" i="12"/>
  <c r="C501" i="12"/>
  <c r="Z500" i="12"/>
  <c r="AA500" i="12" s="1"/>
  <c r="X500" i="12"/>
  <c r="G500" i="12"/>
  <c r="W500" i="12" s="1"/>
  <c r="F500" i="12"/>
  <c r="V500" i="12" s="1"/>
  <c r="E500" i="12"/>
  <c r="U500" i="12" s="1"/>
  <c r="D500" i="12"/>
  <c r="T500" i="12" s="1"/>
  <c r="S500" i="12"/>
  <c r="P500" i="12"/>
  <c r="N500" i="12"/>
  <c r="K500" i="12"/>
  <c r="J500" i="12"/>
  <c r="I500" i="12"/>
  <c r="H500" i="12"/>
  <c r="C500" i="12"/>
  <c r="Z499" i="12"/>
  <c r="AA499" i="12" s="1"/>
  <c r="Y499" i="12"/>
  <c r="X499" i="12"/>
  <c r="G499" i="12"/>
  <c r="W499" i="12" s="1"/>
  <c r="F499" i="12"/>
  <c r="V499" i="12" s="1"/>
  <c r="E499" i="12"/>
  <c r="U499" i="12" s="1"/>
  <c r="D499" i="12"/>
  <c r="T499" i="12" s="1"/>
  <c r="K499" i="12"/>
  <c r="J499" i="12"/>
  <c r="I499" i="12"/>
  <c r="H499" i="12"/>
  <c r="C499" i="12"/>
  <c r="Z498" i="12"/>
  <c r="AA498" i="12" s="1"/>
  <c r="Y498" i="12"/>
  <c r="X498" i="12"/>
  <c r="G498" i="12"/>
  <c r="W498" i="12" s="1"/>
  <c r="F498" i="12"/>
  <c r="V498" i="12" s="1"/>
  <c r="E498" i="12"/>
  <c r="U498" i="12" s="1"/>
  <c r="D498" i="12"/>
  <c r="T498" i="12" s="1"/>
  <c r="S498" i="12"/>
  <c r="R498" i="12"/>
  <c r="Q498" i="12"/>
  <c r="P498" i="12"/>
  <c r="Q1680" i="6"/>
  <c r="O498" i="12"/>
  <c r="P1680" i="6"/>
  <c r="N498" i="12"/>
  <c r="O1680" i="6"/>
  <c r="M498" i="12"/>
  <c r="N1680" i="6"/>
  <c r="L498" i="12"/>
  <c r="K498" i="12"/>
  <c r="J498" i="12"/>
  <c r="I498" i="12"/>
  <c r="H498" i="12"/>
  <c r="C498" i="12"/>
  <c r="Z497" i="12"/>
  <c r="AA497" i="12" s="1"/>
  <c r="X497" i="12"/>
  <c r="G497" i="12"/>
  <c r="W497" i="12" s="1"/>
  <c r="F497" i="12"/>
  <c r="V497" i="12" s="1"/>
  <c r="E497" i="12"/>
  <c r="U497" i="12" s="1"/>
  <c r="D497" i="12"/>
  <c r="T497" i="12" s="1"/>
  <c r="S497" i="12"/>
  <c r="Q497" i="12"/>
  <c r="K497" i="12"/>
  <c r="J497" i="12"/>
  <c r="I497" i="12"/>
  <c r="H497" i="12"/>
  <c r="C497" i="12"/>
  <c r="Z496" i="12"/>
  <c r="AA496" i="12" s="1"/>
  <c r="X496" i="12"/>
  <c r="G496" i="12"/>
  <c r="W496" i="12" s="1"/>
  <c r="F496" i="12"/>
  <c r="V496" i="12" s="1"/>
  <c r="E496" i="12"/>
  <c r="U496" i="12" s="1"/>
  <c r="D496" i="12"/>
  <c r="T496" i="12" s="1"/>
  <c r="K496" i="12"/>
  <c r="J496" i="12"/>
  <c r="I496" i="12"/>
  <c r="H496" i="12"/>
  <c r="C496" i="12"/>
  <c r="Z495" i="12"/>
  <c r="AA495" i="12" s="1"/>
  <c r="Y495" i="12"/>
  <c r="X495" i="12"/>
  <c r="G495" i="12"/>
  <c r="W495" i="12" s="1"/>
  <c r="F495" i="12"/>
  <c r="V495" i="12" s="1"/>
  <c r="E495" i="12"/>
  <c r="U495" i="12" s="1"/>
  <c r="D495" i="12"/>
  <c r="T495" i="12" s="1"/>
  <c r="S495" i="12"/>
  <c r="R495" i="12"/>
  <c r="N495" i="12"/>
  <c r="L495" i="12"/>
  <c r="K495" i="12"/>
  <c r="J495" i="12"/>
  <c r="I495" i="12"/>
  <c r="H495" i="12"/>
  <c r="C495" i="12"/>
  <c r="Z494" i="12"/>
  <c r="AA494" i="12" s="1"/>
  <c r="X494" i="12"/>
  <c r="G494" i="12"/>
  <c r="W494" i="12" s="1"/>
  <c r="F494" i="12"/>
  <c r="V494" i="12" s="1"/>
  <c r="E494" i="12"/>
  <c r="U494" i="12" s="1"/>
  <c r="D494" i="12"/>
  <c r="T494" i="12" s="1"/>
  <c r="S494" i="12"/>
  <c r="R494" i="12"/>
  <c r="Q494" i="12"/>
  <c r="P494" i="12"/>
  <c r="O494" i="12"/>
  <c r="L494" i="12"/>
  <c r="K494" i="12"/>
  <c r="J494" i="12"/>
  <c r="I494" i="12"/>
  <c r="H494" i="12"/>
  <c r="C494" i="12"/>
  <c r="Z493" i="12"/>
  <c r="AA493" i="12" s="1"/>
  <c r="Y493" i="12"/>
  <c r="X493" i="12"/>
  <c r="G493" i="12"/>
  <c r="W493" i="12" s="1"/>
  <c r="F493" i="12"/>
  <c r="V493" i="12" s="1"/>
  <c r="E493" i="12"/>
  <c r="U493" i="12" s="1"/>
  <c r="D493" i="12"/>
  <c r="T493" i="12" s="1"/>
  <c r="S493" i="12"/>
  <c r="Q493" i="12"/>
  <c r="P493" i="12"/>
  <c r="N493" i="12"/>
  <c r="K493" i="12"/>
  <c r="J493" i="12"/>
  <c r="I493" i="12"/>
  <c r="H493" i="12"/>
  <c r="C493" i="12"/>
  <c r="Z492" i="12"/>
  <c r="AA492" i="12" s="1"/>
  <c r="X492" i="12"/>
  <c r="G492" i="12"/>
  <c r="W492" i="12" s="1"/>
  <c r="F492" i="12"/>
  <c r="V492" i="12" s="1"/>
  <c r="E492" i="12"/>
  <c r="U492" i="12" s="1"/>
  <c r="D492" i="12"/>
  <c r="T492" i="12" s="1"/>
  <c r="S492" i="12"/>
  <c r="Q492" i="12"/>
  <c r="P492" i="12"/>
  <c r="K492" i="12"/>
  <c r="J492" i="12"/>
  <c r="I492" i="12"/>
  <c r="H492" i="12"/>
  <c r="C492" i="12"/>
  <c r="Z491" i="12"/>
  <c r="AA491" i="12" s="1"/>
  <c r="I1300" i="9"/>
  <c r="Y491" i="12"/>
  <c r="X491" i="12"/>
  <c r="G491" i="12"/>
  <c r="W491" i="12" s="1"/>
  <c r="F491" i="12"/>
  <c r="V491" i="12" s="1"/>
  <c r="E491" i="12"/>
  <c r="U491" i="12" s="1"/>
  <c r="D491" i="12"/>
  <c r="T491" i="12" s="1"/>
  <c r="P491" i="12"/>
  <c r="K491" i="12"/>
  <c r="J491" i="12"/>
  <c r="I491" i="12"/>
  <c r="H491" i="12"/>
  <c r="C491" i="12"/>
  <c r="Z490" i="12"/>
  <c r="AA490" i="12" s="1"/>
  <c r="Y490" i="12"/>
  <c r="X489" i="12"/>
  <c r="X490" i="12"/>
  <c r="G490" i="12"/>
  <c r="W490" i="12" s="1"/>
  <c r="F490" i="12"/>
  <c r="V490" i="12" s="1"/>
  <c r="E490" i="12"/>
  <c r="U490" i="12" s="1"/>
  <c r="D490" i="12"/>
  <c r="T490" i="12" s="1"/>
  <c r="P490" i="12"/>
  <c r="O490" i="12"/>
  <c r="N490" i="12"/>
  <c r="K490" i="12"/>
  <c r="J490" i="12"/>
  <c r="I490" i="12"/>
  <c r="H490" i="12"/>
  <c r="C490" i="12"/>
  <c r="Z489" i="12"/>
  <c r="AA489" i="12" s="1"/>
  <c r="Y489" i="12"/>
  <c r="G489" i="12"/>
  <c r="W489" i="12" s="1"/>
  <c r="F489" i="12"/>
  <c r="V489" i="12" s="1"/>
  <c r="E489" i="12"/>
  <c r="U489" i="12" s="1"/>
  <c r="D489" i="12"/>
  <c r="T489" i="12" s="1"/>
  <c r="O489" i="12"/>
  <c r="N489" i="12"/>
  <c r="K489" i="12"/>
  <c r="J489" i="12"/>
  <c r="I489" i="12"/>
  <c r="H489" i="12"/>
  <c r="C489" i="12"/>
  <c r="Z488" i="12"/>
  <c r="AA488" i="12" s="1"/>
  <c r="I1301" i="9"/>
  <c r="Y392" i="12" s="1"/>
  <c r="Y488" i="12"/>
  <c r="X488" i="12"/>
  <c r="G488" i="12"/>
  <c r="W488" i="12" s="1"/>
  <c r="F488" i="12"/>
  <c r="V488" i="12" s="1"/>
  <c r="E488" i="12"/>
  <c r="U488" i="12" s="1"/>
  <c r="D488" i="12"/>
  <c r="T488" i="12" s="1"/>
  <c r="M488" i="12"/>
  <c r="K488" i="12"/>
  <c r="J488" i="12"/>
  <c r="I488" i="12"/>
  <c r="H488" i="12"/>
  <c r="C488" i="12"/>
  <c r="Z487" i="12"/>
  <c r="AA487" i="12" s="1"/>
  <c r="X487" i="12"/>
  <c r="G487" i="12"/>
  <c r="W487" i="12" s="1"/>
  <c r="F487" i="12"/>
  <c r="V487" i="12" s="1"/>
  <c r="E487" i="12"/>
  <c r="U487" i="12" s="1"/>
  <c r="D487" i="12"/>
  <c r="T487" i="12" s="1"/>
  <c r="S487" i="12"/>
  <c r="R487" i="12"/>
  <c r="P487" i="12"/>
  <c r="K487" i="12"/>
  <c r="J487" i="12"/>
  <c r="I487" i="12"/>
  <c r="H487" i="12"/>
  <c r="C487" i="12"/>
  <c r="Z486" i="12"/>
  <c r="AA486" i="12" s="1"/>
  <c r="Y486" i="12"/>
  <c r="X486" i="12"/>
  <c r="G486" i="12"/>
  <c r="W486" i="12" s="1"/>
  <c r="F486" i="12"/>
  <c r="V486" i="12" s="1"/>
  <c r="E486" i="12"/>
  <c r="U486" i="12" s="1"/>
  <c r="D486" i="12"/>
  <c r="T486" i="12" s="1"/>
  <c r="S486" i="12"/>
  <c r="R486" i="12"/>
  <c r="Q486" i="12"/>
  <c r="P486" i="12"/>
  <c r="O486" i="12"/>
  <c r="N486" i="12"/>
  <c r="M486" i="12"/>
  <c r="L486" i="12"/>
  <c r="K486" i="12"/>
  <c r="J486" i="12"/>
  <c r="I486" i="12"/>
  <c r="H486" i="12"/>
  <c r="C486" i="12"/>
  <c r="Z485" i="12"/>
  <c r="AA485" i="12" s="1"/>
  <c r="X485" i="12"/>
  <c r="G485" i="12"/>
  <c r="W485" i="12" s="1"/>
  <c r="F485" i="12"/>
  <c r="V485" i="12" s="1"/>
  <c r="E485" i="12"/>
  <c r="U485" i="12" s="1"/>
  <c r="D485" i="12"/>
  <c r="T485" i="12" s="1"/>
  <c r="R485" i="12"/>
  <c r="M485" i="12"/>
  <c r="K485" i="12"/>
  <c r="J485" i="12"/>
  <c r="I485" i="12"/>
  <c r="H485" i="12"/>
  <c r="C485" i="12"/>
  <c r="Z484" i="12"/>
  <c r="AA484" i="12" s="1"/>
  <c r="Y484" i="12"/>
  <c r="X484" i="12"/>
  <c r="G484" i="12"/>
  <c r="W484" i="12" s="1"/>
  <c r="F484" i="12"/>
  <c r="V484" i="12" s="1"/>
  <c r="E484" i="12"/>
  <c r="U484" i="12" s="1"/>
  <c r="D484" i="12"/>
  <c r="T484" i="12" s="1"/>
  <c r="P484" i="12"/>
  <c r="O484" i="12"/>
  <c r="K484" i="12"/>
  <c r="J484" i="12"/>
  <c r="I484" i="12"/>
  <c r="H484" i="12"/>
  <c r="C484" i="12"/>
  <c r="Z483" i="12"/>
  <c r="AA483" i="12" s="1"/>
  <c r="X483" i="12"/>
  <c r="G483" i="12"/>
  <c r="W483" i="12" s="1"/>
  <c r="F483" i="12"/>
  <c r="V483" i="12" s="1"/>
  <c r="E483" i="12"/>
  <c r="U483" i="12" s="1"/>
  <c r="D483" i="12"/>
  <c r="T483" i="12" s="1"/>
  <c r="S483" i="12"/>
  <c r="R483" i="12"/>
  <c r="Q483" i="12"/>
  <c r="O483" i="12"/>
  <c r="K483" i="12"/>
  <c r="J483" i="12"/>
  <c r="I483" i="12"/>
  <c r="H483" i="12"/>
  <c r="C483" i="12"/>
  <c r="Z482" i="12"/>
  <c r="AA482" i="12" s="1"/>
  <c r="Y482" i="12"/>
  <c r="X482" i="12"/>
  <c r="G482" i="12"/>
  <c r="W482" i="12" s="1"/>
  <c r="F482" i="12"/>
  <c r="V482" i="12" s="1"/>
  <c r="E482" i="12"/>
  <c r="U482" i="12" s="1"/>
  <c r="D482" i="12"/>
  <c r="T482" i="12" s="1"/>
  <c r="S482" i="12"/>
  <c r="R482" i="12"/>
  <c r="Q482" i="12"/>
  <c r="P482" i="12"/>
  <c r="O482" i="12"/>
  <c r="N482" i="12"/>
  <c r="M482" i="12"/>
  <c r="L482" i="12"/>
  <c r="K482" i="12"/>
  <c r="J482" i="12"/>
  <c r="I482" i="12"/>
  <c r="H482" i="12"/>
  <c r="C482" i="12"/>
  <c r="Z481" i="12"/>
  <c r="AA481" i="12" s="1"/>
  <c r="Y481" i="12"/>
  <c r="X481" i="12"/>
  <c r="G481" i="12"/>
  <c r="W481" i="12" s="1"/>
  <c r="F481" i="12"/>
  <c r="V481" i="12" s="1"/>
  <c r="E481" i="12"/>
  <c r="U481" i="12" s="1"/>
  <c r="D481" i="12"/>
  <c r="T481" i="12" s="1"/>
  <c r="S481" i="12"/>
  <c r="R481" i="12"/>
  <c r="Q481" i="12"/>
  <c r="P481" i="12"/>
  <c r="O481" i="12"/>
  <c r="N481" i="12"/>
  <c r="M481" i="12"/>
  <c r="L481" i="12"/>
  <c r="K481" i="12"/>
  <c r="J481" i="12"/>
  <c r="I481" i="12"/>
  <c r="H481" i="12"/>
  <c r="C481" i="12"/>
  <c r="Z480" i="12"/>
  <c r="AA480" i="12" s="1"/>
  <c r="Y480" i="12"/>
  <c r="X480" i="12"/>
  <c r="G480" i="12"/>
  <c r="W480" i="12" s="1"/>
  <c r="F480" i="12"/>
  <c r="V480" i="12" s="1"/>
  <c r="E480" i="12"/>
  <c r="U480" i="12" s="1"/>
  <c r="D480" i="12"/>
  <c r="T480" i="12" s="1"/>
  <c r="S480" i="12"/>
  <c r="R480" i="12"/>
  <c r="Q480" i="12"/>
  <c r="P480" i="12"/>
  <c r="O480" i="12"/>
  <c r="N480" i="12"/>
  <c r="M480" i="12"/>
  <c r="L480" i="12"/>
  <c r="K480" i="12"/>
  <c r="J480" i="12"/>
  <c r="I480" i="12"/>
  <c r="H480" i="12"/>
  <c r="C480" i="12"/>
  <c r="Z479" i="12"/>
  <c r="AA479" i="12" s="1"/>
  <c r="Y479" i="12"/>
  <c r="G479" i="12"/>
  <c r="W479" i="12" s="1"/>
  <c r="F479" i="12"/>
  <c r="V479" i="12" s="1"/>
  <c r="E479" i="12"/>
  <c r="U479" i="12" s="1"/>
  <c r="D479" i="12"/>
  <c r="T479" i="12" s="1"/>
  <c r="Q479" i="12"/>
  <c r="K479" i="12"/>
  <c r="J479" i="12"/>
  <c r="I479" i="12"/>
  <c r="H479" i="12"/>
  <c r="C479" i="12"/>
  <c r="Z478" i="12"/>
  <c r="AA478" i="12" s="1"/>
  <c r="X478" i="12"/>
  <c r="G478" i="12"/>
  <c r="W478" i="12" s="1"/>
  <c r="F478" i="12"/>
  <c r="V478" i="12" s="1"/>
  <c r="E478" i="12"/>
  <c r="U478" i="12" s="1"/>
  <c r="D478" i="12"/>
  <c r="T478" i="12" s="1"/>
  <c r="N478" i="12"/>
  <c r="K478" i="12"/>
  <c r="J478" i="12"/>
  <c r="I478" i="12"/>
  <c r="H478" i="12"/>
  <c r="C478" i="12"/>
  <c r="Z477" i="12"/>
  <c r="AA477" i="12" s="1"/>
  <c r="Y477" i="12"/>
  <c r="X477" i="12"/>
  <c r="G477" i="12"/>
  <c r="W477" i="12" s="1"/>
  <c r="F477" i="12"/>
  <c r="V477" i="12" s="1"/>
  <c r="E477" i="12"/>
  <c r="U477" i="12" s="1"/>
  <c r="D477" i="12"/>
  <c r="T477" i="12" s="1"/>
  <c r="S477" i="12"/>
  <c r="R477" i="12"/>
  <c r="Q477" i="12"/>
  <c r="P477" i="12"/>
  <c r="O477" i="12"/>
  <c r="N477" i="12"/>
  <c r="M477" i="12"/>
  <c r="L477" i="12"/>
  <c r="K477" i="12"/>
  <c r="J477" i="12"/>
  <c r="I477" i="12"/>
  <c r="H477" i="12"/>
  <c r="C477" i="12"/>
  <c r="Z476" i="12"/>
  <c r="AA476" i="12" s="1"/>
  <c r="X476" i="12"/>
  <c r="G476" i="12"/>
  <c r="W476" i="12" s="1"/>
  <c r="F476" i="12"/>
  <c r="V476" i="12" s="1"/>
  <c r="E476" i="12"/>
  <c r="U476" i="12" s="1"/>
  <c r="D476" i="12"/>
  <c r="T476" i="12" s="1"/>
  <c r="R476" i="12"/>
  <c r="Q476" i="12"/>
  <c r="P476" i="12"/>
  <c r="K476" i="12"/>
  <c r="J476" i="12"/>
  <c r="I476" i="12"/>
  <c r="H476" i="12"/>
  <c r="C476" i="12"/>
  <c r="Z475" i="12"/>
  <c r="AA475" i="12" s="1"/>
  <c r="Y475" i="12"/>
  <c r="X475" i="12"/>
  <c r="G475" i="12"/>
  <c r="W475" i="12" s="1"/>
  <c r="F475" i="12"/>
  <c r="V475" i="12" s="1"/>
  <c r="E475" i="12"/>
  <c r="U475" i="12" s="1"/>
  <c r="D475" i="12"/>
  <c r="T475" i="12" s="1"/>
  <c r="S475" i="12"/>
  <c r="R475" i="12"/>
  <c r="Q475" i="12"/>
  <c r="P475" i="12"/>
  <c r="O475" i="12"/>
  <c r="N475" i="12"/>
  <c r="M475" i="12"/>
  <c r="L475" i="12"/>
  <c r="K475" i="12"/>
  <c r="J475" i="12"/>
  <c r="I475" i="12"/>
  <c r="H475" i="12"/>
  <c r="C475" i="12"/>
  <c r="Z474" i="12"/>
  <c r="AA474" i="12" s="1"/>
  <c r="Y474" i="12"/>
  <c r="X474" i="12"/>
  <c r="G474" i="12"/>
  <c r="W474" i="12" s="1"/>
  <c r="F474" i="12"/>
  <c r="V474" i="12" s="1"/>
  <c r="E474" i="12"/>
  <c r="U474" i="12" s="1"/>
  <c r="D474" i="12"/>
  <c r="T474" i="12" s="1"/>
  <c r="S474" i="12"/>
  <c r="R474" i="12"/>
  <c r="Q474" i="12"/>
  <c r="P474" i="12"/>
  <c r="O474" i="12"/>
  <c r="N474" i="12"/>
  <c r="M474" i="12"/>
  <c r="L474" i="12"/>
  <c r="K474" i="12"/>
  <c r="J474" i="12"/>
  <c r="I474" i="12"/>
  <c r="H474" i="12"/>
  <c r="C474" i="12"/>
  <c r="Z473" i="12"/>
  <c r="AA473" i="12" s="1"/>
  <c r="I1264" i="9"/>
  <c r="X473" i="12"/>
  <c r="G473" i="12"/>
  <c r="W473" i="12" s="1"/>
  <c r="F473" i="12"/>
  <c r="V473" i="12" s="1"/>
  <c r="E473" i="12"/>
  <c r="U473" i="12" s="1"/>
  <c r="D473" i="12"/>
  <c r="T473" i="12" s="1"/>
  <c r="R473" i="12"/>
  <c r="P473" i="12"/>
  <c r="N473" i="12"/>
  <c r="K473" i="12"/>
  <c r="J473" i="12"/>
  <c r="I473" i="12"/>
  <c r="H473" i="12"/>
  <c r="C473" i="12"/>
  <c r="Z472" i="12"/>
  <c r="AA472" i="12" s="1"/>
  <c r="X472" i="12"/>
  <c r="G472" i="12"/>
  <c r="W472" i="12" s="1"/>
  <c r="F472" i="12"/>
  <c r="V472" i="12" s="1"/>
  <c r="E472" i="12"/>
  <c r="U472" i="12" s="1"/>
  <c r="D472" i="12"/>
  <c r="T472" i="12" s="1"/>
  <c r="R472" i="12"/>
  <c r="L472" i="12"/>
  <c r="K472" i="12"/>
  <c r="J472" i="12"/>
  <c r="I472" i="12"/>
  <c r="H472" i="12"/>
  <c r="C472" i="12"/>
  <c r="Z471" i="12"/>
  <c r="AA471" i="12" s="1"/>
  <c r="Y471" i="12"/>
  <c r="X471" i="12"/>
  <c r="G471" i="12"/>
  <c r="W471" i="12" s="1"/>
  <c r="F471" i="12"/>
  <c r="V471" i="12" s="1"/>
  <c r="E471" i="12"/>
  <c r="U471" i="12" s="1"/>
  <c r="D471" i="12"/>
  <c r="T471" i="12" s="1"/>
  <c r="S471" i="12"/>
  <c r="R471" i="12"/>
  <c r="Q471" i="12"/>
  <c r="P471" i="12"/>
  <c r="O471" i="12"/>
  <c r="N471" i="12"/>
  <c r="M471" i="12"/>
  <c r="L471" i="12"/>
  <c r="K471" i="12"/>
  <c r="J471" i="12"/>
  <c r="I471" i="12"/>
  <c r="H471" i="12"/>
  <c r="C471" i="12"/>
  <c r="Z470" i="12"/>
  <c r="AA470" i="12" s="1"/>
  <c r="X470" i="12"/>
  <c r="G470" i="12"/>
  <c r="W470" i="12" s="1"/>
  <c r="F470" i="12"/>
  <c r="V470" i="12" s="1"/>
  <c r="E470" i="12"/>
  <c r="U470" i="12" s="1"/>
  <c r="D470" i="12"/>
  <c r="T470" i="12" s="1"/>
  <c r="R470" i="12"/>
  <c r="O470" i="12"/>
  <c r="K470" i="12"/>
  <c r="J470" i="12"/>
  <c r="I470" i="12"/>
  <c r="H470" i="12"/>
  <c r="C470" i="12"/>
  <c r="Z469" i="12"/>
  <c r="AA469" i="12" s="1"/>
  <c r="I1257" i="9"/>
  <c r="Y370" i="12" s="1"/>
  <c r="Y469" i="12"/>
  <c r="X469" i="12"/>
  <c r="G469" i="12"/>
  <c r="W469" i="12" s="1"/>
  <c r="F469" i="12"/>
  <c r="V469" i="12" s="1"/>
  <c r="E469" i="12"/>
  <c r="U469" i="12" s="1"/>
  <c r="D469" i="12"/>
  <c r="T469" i="12" s="1"/>
  <c r="R469" i="12"/>
  <c r="P469" i="12"/>
  <c r="K469" i="12"/>
  <c r="J469" i="12"/>
  <c r="I469" i="12"/>
  <c r="H469" i="12"/>
  <c r="C469" i="12"/>
  <c r="Z468" i="12"/>
  <c r="AA468" i="12" s="1"/>
  <c r="Y468" i="12"/>
  <c r="X468" i="12"/>
  <c r="G468" i="12"/>
  <c r="W468" i="12" s="1"/>
  <c r="F468" i="12"/>
  <c r="V468" i="12" s="1"/>
  <c r="E468" i="12"/>
  <c r="U468" i="12" s="1"/>
  <c r="D468" i="12"/>
  <c r="T468" i="12" s="1"/>
  <c r="S468" i="12"/>
  <c r="R468" i="12"/>
  <c r="Q468" i="12"/>
  <c r="P468" i="12"/>
  <c r="O468" i="12"/>
  <c r="N468" i="12"/>
  <c r="M468" i="12"/>
  <c r="L468" i="12"/>
  <c r="K468" i="12"/>
  <c r="J468" i="12"/>
  <c r="I468" i="12"/>
  <c r="H468" i="12"/>
  <c r="C468" i="12"/>
  <c r="Z467" i="12"/>
  <c r="AA467" i="12" s="1"/>
  <c r="Y467" i="12"/>
  <c r="X467" i="12"/>
  <c r="G467" i="12"/>
  <c r="W467" i="12" s="1"/>
  <c r="F467" i="12"/>
  <c r="V467" i="12" s="1"/>
  <c r="E467" i="12"/>
  <c r="U467" i="12" s="1"/>
  <c r="D467" i="12"/>
  <c r="T467" i="12" s="1"/>
  <c r="S467" i="12"/>
  <c r="R467" i="12"/>
  <c r="Q467" i="12"/>
  <c r="P467" i="12"/>
  <c r="O467" i="12"/>
  <c r="N467" i="12"/>
  <c r="M467" i="12"/>
  <c r="L467" i="12"/>
  <c r="K467" i="12"/>
  <c r="J467" i="12"/>
  <c r="I467" i="12"/>
  <c r="H467" i="12"/>
  <c r="C467" i="12"/>
  <c r="Z466" i="12"/>
  <c r="AA466" i="12" s="1"/>
  <c r="Y466" i="12"/>
  <c r="X466" i="12"/>
  <c r="G466" i="12"/>
  <c r="W466" i="12" s="1"/>
  <c r="F466" i="12"/>
  <c r="V466" i="12" s="1"/>
  <c r="E466" i="12"/>
  <c r="U466" i="12" s="1"/>
  <c r="D466" i="12"/>
  <c r="T466" i="12" s="1"/>
  <c r="Q466" i="12"/>
  <c r="M466" i="12"/>
  <c r="K466" i="12"/>
  <c r="J466" i="12"/>
  <c r="I466" i="12"/>
  <c r="H466" i="12"/>
  <c r="C466" i="12"/>
  <c r="Z465" i="12"/>
  <c r="AA465" i="12" s="1"/>
  <c r="Y465" i="12"/>
  <c r="X465" i="12"/>
  <c r="G465" i="12"/>
  <c r="W465" i="12" s="1"/>
  <c r="F465" i="12"/>
  <c r="V465" i="12" s="1"/>
  <c r="E465" i="12"/>
  <c r="U465" i="12" s="1"/>
  <c r="D465" i="12"/>
  <c r="T465" i="12" s="1"/>
  <c r="P465" i="12"/>
  <c r="K465" i="12"/>
  <c r="J465" i="12"/>
  <c r="I465" i="12"/>
  <c r="H465" i="12"/>
  <c r="C465" i="12"/>
  <c r="Z464" i="12"/>
  <c r="AA464" i="12" s="1"/>
  <c r="X464" i="12"/>
  <c r="G464" i="12"/>
  <c r="W464" i="12" s="1"/>
  <c r="F464" i="12"/>
  <c r="V464" i="12" s="1"/>
  <c r="E464" i="12"/>
  <c r="U464" i="12" s="1"/>
  <c r="D464" i="12"/>
  <c r="T464" i="12" s="1"/>
  <c r="K464" i="12"/>
  <c r="J464" i="12"/>
  <c r="I464" i="12"/>
  <c r="H464" i="12"/>
  <c r="C464" i="12"/>
  <c r="Z463" i="12"/>
  <c r="AA463" i="12" s="1"/>
  <c r="X463" i="12"/>
  <c r="G463" i="12"/>
  <c r="W463" i="12" s="1"/>
  <c r="F463" i="12"/>
  <c r="V463" i="12" s="1"/>
  <c r="E463" i="12"/>
  <c r="U463" i="12" s="1"/>
  <c r="D463" i="12"/>
  <c r="T463" i="12" s="1"/>
  <c r="S463" i="12"/>
  <c r="N463" i="12"/>
  <c r="M463" i="12"/>
  <c r="K463" i="12"/>
  <c r="J463" i="12"/>
  <c r="I463" i="12"/>
  <c r="H463" i="12"/>
  <c r="C463" i="12"/>
  <c r="Z462" i="12"/>
  <c r="AA462" i="12" s="1"/>
  <c r="Y462" i="12"/>
  <c r="X462" i="12"/>
  <c r="G462" i="12"/>
  <c r="W462" i="12" s="1"/>
  <c r="F462" i="12"/>
  <c r="V462" i="12" s="1"/>
  <c r="E462" i="12"/>
  <c r="U462" i="12" s="1"/>
  <c r="D462" i="12"/>
  <c r="T462" i="12" s="1"/>
  <c r="S462" i="12"/>
  <c r="R462" i="12"/>
  <c r="Q462" i="12"/>
  <c r="P462" i="12"/>
  <c r="O462" i="12"/>
  <c r="N462" i="12"/>
  <c r="M462" i="12"/>
  <c r="L462" i="12"/>
  <c r="K462" i="12"/>
  <c r="J462" i="12"/>
  <c r="I462" i="12"/>
  <c r="H462" i="12"/>
  <c r="C462" i="12"/>
  <c r="Z461" i="12"/>
  <c r="AA461" i="12" s="1"/>
  <c r="Y461" i="12"/>
  <c r="X461" i="12"/>
  <c r="G461" i="12"/>
  <c r="W461" i="12" s="1"/>
  <c r="F461" i="12"/>
  <c r="V461" i="12" s="1"/>
  <c r="E461" i="12"/>
  <c r="U461" i="12" s="1"/>
  <c r="D461" i="12"/>
  <c r="T461" i="12" s="1"/>
  <c r="O461" i="12"/>
  <c r="N461" i="12"/>
  <c r="K461" i="12"/>
  <c r="J461" i="12"/>
  <c r="I461" i="12"/>
  <c r="H461" i="12"/>
  <c r="C461" i="12"/>
  <c r="Z460" i="12"/>
  <c r="AA460" i="12" s="1"/>
  <c r="X460" i="12"/>
  <c r="G460" i="12"/>
  <c r="W460" i="12" s="1"/>
  <c r="F460" i="12"/>
  <c r="V460" i="12" s="1"/>
  <c r="E460" i="12"/>
  <c r="U460" i="12" s="1"/>
  <c r="D460" i="12"/>
  <c r="T460" i="12" s="1"/>
  <c r="S460" i="12"/>
  <c r="R460" i="12"/>
  <c r="Q460" i="12"/>
  <c r="K460" i="12"/>
  <c r="J460" i="12"/>
  <c r="I460" i="12"/>
  <c r="H460" i="12"/>
  <c r="C460" i="12"/>
  <c r="Z459" i="12"/>
  <c r="AA459" i="12" s="1"/>
  <c r="Y459" i="12"/>
  <c r="X459" i="12"/>
  <c r="G459" i="12"/>
  <c r="W459" i="12" s="1"/>
  <c r="F459" i="12"/>
  <c r="V459" i="12" s="1"/>
  <c r="E459" i="12"/>
  <c r="U459" i="12" s="1"/>
  <c r="D459" i="12"/>
  <c r="T459" i="12" s="1"/>
  <c r="K459" i="12"/>
  <c r="J459" i="12"/>
  <c r="I459" i="12"/>
  <c r="H459" i="12"/>
  <c r="C459" i="12"/>
  <c r="Z458" i="12"/>
  <c r="AA458" i="12" s="1"/>
  <c r="X458" i="12"/>
  <c r="G458" i="12"/>
  <c r="W458" i="12" s="1"/>
  <c r="F458" i="12"/>
  <c r="V458" i="12" s="1"/>
  <c r="E458" i="12"/>
  <c r="U458" i="12" s="1"/>
  <c r="D458" i="12"/>
  <c r="T458" i="12" s="1"/>
  <c r="S458" i="12"/>
  <c r="R458" i="12"/>
  <c r="P458" i="12"/>
  <c r="K458" i="12"/>
  <c r="J458" i="12"/>
  <c r="I458" i="12"/>
  <c r="H458" i="12"/>
  <c r="C458" i="12"/>
  <c r="Z457" i="12"/>
  <c r="AA457" i="12" s="1"/>
  <c r="Y457" i="12"/>
  <c r="X457" i="12"/>
  <c r="G457" i="12"/>
  <c r="W457" i="12" s="1"/>
  <c r="F457" i="12"/>
  <c r="V457" i="12" s="1"/>
  <c r="E457" i="12"/>
  <c r="U457" i="12" s="1"/>
  <c r="D457" i="12"/>
  <c r="T457" i="12" s="1"/>
  <c r="S457" i="12"/>
  <c r="M457" i="12"/>
  <c r="L457" i="12"/>
  <c r="K457" i="12"/>
  <c r="J457" i="12"/>
  <c r="I457" i="12"/>
  <c r="H457" i="12"/>
  <c r="C457" i="12"/>
  <c r="Z456" i="12"/>
  <c r="AA456" i="12" s="1"/>
  <c r="Y456" i="12"/>
  <c r="X456" i="12"/>
  <c r="G456" i="12"/>
  <c r="W456" i="12" s="1"/>
  <c r="F456" i="12"/>
  <c r="V456" i="12" s="1"/>
  <c r="E456" i="12"/>
  <c r="U456" i="12" s="1"/>
  <c r="D456" i="12"/>
  <c r="T456" i="12" s="1"/>
  <c r="S456" i="12"/>
  <c r="R456" i="12"/>
  <c r="Q456" i="12"/>
  <c r="P456" i="12"/>
  <c r="Q1682" i="6"/>
  <c r="O456" i="12"/>
  <c r="P1682" i="6"/>
  <c r="N456" i="12"/>
  <c r="O1682" i="6"/>
  <c r="M456" i="12"/>
  <c r="N1682" i="6"/>
  <c r="L456" i="12"/>
  <c r="K456" i="12"/>
  <c r="J456" i="12"/>
  <c r="I456" i="12"/>
  <c r="H456" i="12"/>
  <c r="C456" i="12"/>
  <c r="Z455" i="12"/>
  <c r="AA455" i="12" s="1"/>
  <c r="Y455" i="12"/>
  <c r="X455" i="12"/>
  <c r="G455" i="12"/>
  <c r="W455" i="12" s="1"/>
  <c r="F455" i="12"/>
  <c r="V455" i="12" s="1"/>
  <c r="E455" i="12"/>
  <c r="U455" i="12" s="1"/>
  <c r="D455" i="12"/>
  <c r="T455" i="12" s="1"/>
  <c r="S455" i="12"/>
  <c r="R455" i="12"/>
  <c r="M455" i="12"/>
  <c r="K455" i="12"/>
  <c r="J455" i="12"/>
  <c r="I455" i="12"/>
  <c r="H455" i="12"/>
  <c r="C455" i="12"/>
  <c r="Z454" i="12"/>
  <c r="AA454" i="12" s="1"/>
  <c r="X454" i="12"/>
  <c r="G454" i="12"/>
  <c r="W454" i="12" s="1"/>
  <c r="F454" i="12"/>
  <c r="V454" i="12" s="1"/>
  <c r="E454" i="12"/>
  <c r="U454" i="12" s="1"/>
  <c r="D454" i="12"/>
  <c r="T454" i="12" s="1"/>
  <c r="R454" i="12"/>
  <c r="P454" i="12"/>
  <c r="K454" i="12"/>
  <c r="J454" i="12"/>
  <c r="I454" i="12"/>
  <c r="H454" i="12"/>
  <c r="C454" i="12"/>
  <c r="Z453" i="12"/>
  <c r="AA453" i="12" s="1"/>
  <c r="X453" i="12"/>
  <c r="G453" i="12"/>
  <c r="W453" i="12" s="1"/>
  <c r="F453" i="12"/>
  <c r="V453" i="12" s="1"/>
  <c r="E453" i="12"/>
  <c r="U453" i="12" s="1"/>
  <c r="D453" i="12"/>
  <c r="T453" i="12" s="1"/>
  <c r="R453" i="12"/>
  <c r="P453" i="12"/>
  <c r="K453" i="12"/>
  <c r="J453" i="12"/>
  <c r="I453" i="12"/>
  <c r="H453" i="12"/>
  <c r="C453" i="12"/>
  <c r="Z452" i="12"/>
  <c r="AA452" i="12" s="1"/>
  <c r="I1203" i="9"/>
  <c r="Y613" i="12" s="1"/>
  <c r="Y452" i="12"/>
  <c r="X452" i="12"/>
  <c r="G452" i="12"/>
  <c r="W452" i="12" s="1"/>
  <c r="F452" i="12"/>
  <c r="V452" i="12" s="1"/>
  <c r="E452" i="12"/>
  <c r="U452" i="12" s="1"/>
  <c r="D452" i="12"/>
  <c r="T452" i="12" s="1"/>
  <c r="S452" i="12"/>
  <c r="Q452" i="12"/>
  <c r="P452" i="12"/>
  <c r="M452" i="12"/>
  <c r="K452" i="12"/>
  <c r="J452" i="12"/>
  <c r="I452" i="12"/>
  <c r="H452" i="12"/>
  <c r="C452" i="12"/>
  <c r="Z451" i="12"/>
  <c r="AA451" i="12" s="1"/>
  <c r="Y451" i="12"/>
  <c r="X451" i="12"/>
  <c r="G451" i="12"/>
  <c r="W451" i="12" s="1"/>
  <c r="F451" i="12"/>
  <c r="V451" i="12" s="1"/>
  <c r="E451" i="12"/>
  <c r="U451" i="12" s="1"/>
  <c r="D451" i="12"/>
  <c r="T451" i="12" s="1"/>
  <c r="S451" i="12"/>
  <c r="R451" i="12"/>
  <c r="Q451" i="12"/>
  <c r="P451" i="12"/>
  <c r="O451" i="12"/>
  <c r="N451" i="12"/>
  <c r="M451" i="12"/>
  <c r="L451" i="12"/>
  <c r="K451" i="12"/>
  <c r="J451" i="12"/>
  <c r="I451" i="12"/>
  <c r="H451" i="12"/>
  <c r="C451" i="12"/>
  <c r="Z450" i="12"/>
  <c r="AA450" i="12" s="1"/>
  <c r="X450" i="12"/>
  <c r="G450" i="12"/>
  <c r="W450" i="12" s="1"/>
  <c r="F450" i="12"/>
  <c r="V450" i="12" s="1"/>
  <c r="E450" i="12"/>
  <c r="U450" i="12" s="1"/>
  <c r="D450" i="12"/>
  <c r="T450" i="12" s="1"/>
  <c r="Q450" i="12"/>
  <c r="K450" i="12"/>
  <c r="J450" i="12"/>
  <c r="I450" i="12"/>
  <c r="H450" i="12"/>
  <c r="C450" i="12"/>
  <c r="Z449" i="12"/>
  <c r="AA449" i="12" s="1"/>
  <c r="I1189" i="9"/>
  <c r="Y327" i="12" s="1"/>
  <c r="X449" i="12"/>
  <c r="G449" i="12"/>
  <c r="W449" i="12" s="1"/>
  <c r="F449" i="12"/>
  <c r="V449" i="12" s="1"/>
  <c r="E449" i="12"/>
  <c r="U449" i="12" s="1"/>
  <c r="D449" i="12"/>
  <c r="T449" i="12" s="1"/>
  <c r="S449" i="12"/>
  <c r="R449" i="12"/>
  <c r="Q449" i="12"/>
  <c r="P449" i="12"/>
  <c r="K449" i="12"/>
  <c r="J449" i="12"/>
  <c r="I449" i="12"/>
  <c r="H449" i="12"/>
  <c r="C449" i="12"/>
  <c r="Z448" i="12"/>
  <c r="AA448" i="12" s="1"/>
  <c r="Y448" i="12"/>
  <c r="X448" i="12"/>
  <c r="G448" i="12"/>
  <c r="W448" i="12" s="1"/>
  <c r="F448" i="12"/>
  <c r="V448" i="12" s="1"/>
  <c r="E448" i="12"/>
  <c r="U448" i="12" s="1"/>
  <c r="D448" i="12"/>
  <c r="T448" i="12" s="1"/>
  <c r="R448" i="12"/>
  <c r="P448" i="12"/>
  <c r="M448" i="12"/>
  <c r="K448" i="12"/>
  <c r="J448" i="12"/>
  <c r="I448" i="12"/>
  <c r="H448" i="12"/>
  <c r="C448" i="12"/>
  <c r="Z447" i="12"/>
  <c r="AA447" i="12" s="1"/>
  <c r="Y447" i="12"/>
  <c r="X447" i="12"/>
  <c r="G447" i="12"/>
  <c r="W447" i="12" s="1"/>
  <c r="F447" i="12"/>
  <c r="V447" i="12" s="1"/>
  <c r="E447" i="12"/>
  <c r="U447" i="12" s="1"/>
  <c r="D447" i="12"/>
  <c r="T447" i="12" s="1"/>
  <c r="R447" i="12"/>
  <c r="Q447" i="12"/>
  <c r="P447" i="12"/>
  <c r="O447" i="12"/>
  <c r="N447" i="12"/>
  <c r="K447" i="12"/>
  <c r="J447" i="12"/>
  <c r="I447" i="12"/>
  <c r="H447" i="12"/>
  <c r="C447" i="12"/>
  <c r="Z446" i="12"/>
  <c r="AA446" i="12" s="1"/>
  <c r="X446" i="12"/>
  <c r="G446" i="12"/>
  <c r="W446" i="12" s="1"/>
  <c r="F446" i="12"/>
  <c r="V446" i="12" s="1"/>
  <c r="E446" i="12"/>
  <c r="U446" i="12" s="1"/>
  <c r="D446" i="12"/>
  <c r="T446" i="12" s="1"/>
  <c r="R446" i="12"/>
  <c r="Q446" i="12"/>
  <c r="N446" i="12"/>
  <c r="K446" i="12"/>
  <c r="J446" i="12"/>
  <c r="I446" i="12"/>
  <c r="H446" i="12"/>
  <c r="C446" i="12"/>
  <c r="Z445" i="12"/>
  <c r="AA445" i="12" s="1"/>
  <c r="Y445" i="12"/>
  <c r="X445" i="12"/>
  <c r="G445" i="12"/>
  <c r="W445" i="12" s="1"/>
  <c r="F445" i="12"/>
  <c r="V445" i="12" s="1"/>
  <c r="E445" i="12"/>
  <c r="U445" i="12" s="1"/>
  <c r="D445" i="12"/>
  <c r="T445" i="12" s="1"/>
  <c r="K445" i="12"/>
  <c r="J445" i="12"/>
  <c r="I445" i="12"/>
  <c r="H445" i="12"/>
  <c r="C445" i="12"/>
  <c r="Z444" i="12"/>
  <c r="AA444" i="12" s="1"/>
  <c r="I1178" i="9"/>
  <c r="X444" i="12"/>
  <c r="G444" i="12"/>
  <c r="W444" i="12" s="1"/>
  <c r="F444" i="12"/>
  <c r="V444" i="12" s="1"/>
  <c r="E444" i="12"/>
  <c r="U444" i="12" s="1"/>
  <c r="D444" i="12"/>
  <c r="T444" i="12" s="1"/>
  <c r="R444" i="12"/>
  <c r="Q444" i="12"/>
  <c r="O444" i="12"/>
  <c r="N444" i="12"/>
  <c r="K444" i="12"/>
  <c r="J444" i="12"/>
  <c r="I444" i="12"/>
  <c r="H444" i="12"/>
  <c r="C444" i="12"/>
  <c r="Z443" i="12"/>
  <c r="AA443" i="12" s="1"/>
  <c r="Y443" i="12"/>
  <c r="X443" i="12"/>
  <c r="G443" i="12"/>
  <c r="W443" i="12" s="1"/>
  <c r="F443" i="12"/>
  <c r="V443" i="12" s="1"/>
  <c r="E443" i="12"/>
  <c r="U443" i="12" s="1"/>
  <c r="D443" i="12"/>
  <c r="T443" i="12" s="1"/>
  <c r="S443" i="12"/>
  <c r="Q443" i="12"/>
  <c r="K443" i="12"/>
  <c r="J443" i="12"/>
  <c r="I443" i="12"/>
  <c r="H443" i="12"/>
  <c r="C443" i="12"/>
  <c r="Z442" i="12"/>
  <c r="AA442" i="12" s="1"/>
  <c r="Y442" i="12"/>
  <c r="X442" i="12"/>
  <c r="G442" i="12"/>
  <c r="W442" i="12" s="1"/>
  <c r="F442" i="12"/>
  <c r="V442" i="12" s="1"/>
  <c r="E442" i="12"/>
  <c r="U442" i="12" s="1"/>
  <c r="D442" i="12"/>
  <c r="T442" i="12" s="1"/>
  <c r="S442" i="12"/>
  <c r="R442" i="12"/>
  <c r="Q442" i="12"/>
  <c r="P442" i="12"/>
  <c r="O442" i="12"/>
  <c r="N442" i="12"/>
  <c r="M442" i="12"/>
  <c r="L442" i="12"/>
  <c r="K442" i="12"/>
  <c r="J442" i="12"/>
  <c r="I442" i="12"/>
  <c r="H442" i="12"/>
  <c r="C442" i="12"/>
  <c r="Z441" i="12"/>
  <c r="AA441" i="12" s="1"/>
  <c r="Y441" i="12"/>
  <c r="X441" i="12"/>
  <c r="G441" i="12"/>
  <c r="W441" i="12" s="1"/>
  <c r="F441" i="12"/>
  <c r="V441" i="12" s="1"/>
  <c r="E441" i="12"/>
  <c r="U441" i="12" s="1"/>
  <c r="D441" i="12"/>
  <c r="T441" i="12" s="1"/>
  <c r="N441" i="12"/>
  <c r="K441" i="12"/>
  <c r="J441" i="12"/>
  <c r="I441" i="12"/>
  <c r="H441" i="12"/>
  <c r="C441" i="12"/>
  <c r="Z440" i="12"/>
  <c r="AA440" i="12" s="1"/>
  <c r="Y440" i="12"/>
  <c r="G440" i="12"/>
  <c r="W440" i="12" s="1"/>
  <c r="F440" i="12"/>
  <c r="V440" i="12" s="1"/>
  <c r="E440" i="12"/>
  <c r="U440" i="12" s="1"/>
  <c r="D440" i="12"/>
  <c r="T440" i="12" s="1"/>
  <c r="R440" i="12"/>
  <c r="Q440" i="12"/>
  <c r="O440" i="12"/>
  <c r="K440" i="12"/>
  <c r="J440" i="12"/>
  <c r="I440" i="12"/>
  <c r="H440" i="12"/>
  <c r="C440" i="12"/>
  <c r="Z439" i="12"/>
  <c r="AA439" i="12" s="1"/>
  <c r="Y439" i="12"/>
  <c r="X439" i="12"/>
  <c r="G439" i="12"/>
  <c r="W439" i="12" s="1"/>
  <c r="F439" i="12"/>
  <c r="V439" i="12" s="1"/>
  <c r="E439" i="12"/>
  <c r="U439" i="12" s="1"/>
  <c r="D439" i="12"/>
  <c r="T439" i="12" s="1"/>
  <c r="Q439" i="12"/>
  <c r="O439" i="12"/>
  <c r="K439" i="12"/>
  <c r="J439" i="12"/>
  <c r="I439" i="12"/>
  <c r="H439" i="12"/>
  <c r="C439" i="12"/>
  <c r="Z438" i="12"/>
  <c r="AA438" i="12" s="1"/>
  <c r="Y438" i="12"/>
  <c r="X438" i="12"/>
  <c r="G438" i="12"/>
  <c r="W438" i="12" s="1"/>
  <c r="F438" i="12"/>
  <c r="V438" i="12" s="1"/>
  <c r="E438" i="12"/>
  <c r="U438" i="12" s="1"/>
  <c r="D438" i="12"/>
  <c r="T438" i="12" s="1"/>
  <c r="Q438" i="12"/>
  <c r="O438" i="12"/>
  <c r="N438" i="12"/>
  <c r="M438" i="12"/>
  <c r="L438" i="12"/>
  <c r="K438" i="12"/>
  <c r="J438" i="12"/>
  <c r="I438" i="12"/>
  <c r="H438" i="12"/>
  <c r="C438" i="12"/>
  <c r="Z437" i="12"/>
  <c r="AA437" i="12" s="1"/>
  <c r="X437" i="12"/>
  <c r="G437" i="12"/>
  <c r="W437" i="12" s="1"/>
  <c r="F437" i="12"/>
  <c r="V437" i="12" s="1"/>
  <c r="E437" i="12"/>
  <c r="U437" i="12" s="1"/>
  <c r="D437" i="12"/>
  <c r="T437" i="12" s="1"/>
  <c r="P437" i="12"/>
  <c r="M437" i="12"/>
  <c r="K437" i="12"/>
  <c r="J437" i="12"/>
  <c r="I437" i="12"/>
  <c r="H437" i="12"/>
  <c r="C437" i="12"/>
  <c r="Z436" i="12"/>
  <c r="AA436" i="12" s="1"/>
  <c r="X436" i="12"/>
  <c r="G436" i="12"/>
  <c r="W436" i="12" s="1"/>
  <c r="F436" i="12"/>
  <c r="V436" i="12" s="1"/>
  <c r="E436" i="12"/>
  <c r="U436" i="12" s="1"/>
  <c r="D436" i="12"/>
  <c r="T436" i="12" s="1"/>
  <c r="S436" i="12"/>
  <c r="R436" i="12"/>
  <c r="L436" i="12"/>
  <c r="K436" i="12"/>
  <c r="J436" i="12"/>
  <c r="I436" i="12"/>
  <c r="H436" i="12"/>
  <c r="C436" i="12"/>
  <c r="Z435" i="12"/>
  <c r="AA435" i="12" s="1"/>
  <c r="Y435" i="12"/>
  <c r="X435" i="12"/>
  <c r="G435" i="12"/>
  <c r="W435" i="12" s="1"/>
  <c r="F435" i="12"/>
  <c r="V435" i="12" s="1"/>
  <c r="E435" i="12"/>
  <c r="U435" i="12" s="1"/>
  <c r="D435" i="12"/>
  <c r="T435" i="12" s="1"/>
  <c r="S435" i="12"/>
  <c r="R435" i="12"/>
  <c r="Q435" i="12"/>
  <c r="P435" i="12"/>
  <c r="O435" i="12"/>
  <c r="N435" i="12"/>
  <c r="M435" i="12"/>
  <c r="L435" i="12"/>
  <c r="K435" i="12"/>
  <c r="J435" i="12"/>
  <c r="I435" i="12"/>
  <c r="H435" i="12"/>
  <c r="C435" i="12"/>
  <c r="Z434" i="12"/>
  <c r="AA434" i="12" s="1"/>
  <c r="Y434" i="12"/>
  <c r="X434" i="12"/>
  <c r="G434" i="12"/>
  <c r="W434" i="12" s="1"/>
  <c r="F434" i="12"/>
  <c r="V434" i="12" s="1"/>
  <c r="E434" i="12"/>
  <c r="U434" i="12" s="1"/>
  <c r="D434" i="12"/>
  <c r="T434" i="12" s="1"/>
  <c r="S434" i="12"/>
  <c r="Q434" i="12"/>
  <c r="K434" i="12"/>
  <c r="J434" i="12"/>
  <c r="I434" i="12"/>
  <c r="H434" i="12"/>
  <c r="C434" i="12"/>
  <c r="Z433" i="12"/>
  <c r="AA433" i="12" s="1"/>
  <c r="X433" i="12"/>
  <c r="G433" i="12"/>
  <c r="W433" i="12" s="1"/>
  <c r="F433" i="12"/>
  <c r="V433" i="12" s="1"/>
  <c r="E433" i="12"/>
  <c r="U433" i="12" s="1"/>
  <c r="D433" i="12"/>
  <c r="T433" i="12" s="1"/>
  <c r="K433" i="12"/>
  <c r="J433" i="12"/>
  <c r="I433" i="12"/>
  <c r="H433" i="12"/>
  <c r="C433" i="12"/>
  <c r="Z432" i="12"/>
  <c r="AA432" i="12" s="1"/>
  <c r="X432" i="12"/>
  <c r="G432" i="12"/>
  <c r="W432" i="12" s="1"/>
  <c r="F432" i="12"/>
  <c r="V432" i="12" s="1"/>
  <c r="E432" i="12"/>
  <c r="U432" i="12" s="1"/>
  <c r="D432" i="12"/>
  <c r="T432" i="12" s="1"/>
  <c r="Q432" i="12"/>
  <c r="P432" i="12"/>
  <c r="M432" i="12"/>
  <c r="K432" i="12"/>
  <c r="J432" i="12"/>
  <c r="I432" i="12"/>
  <c r="H432" i="12"/>
  <c r="C432" i="12"/>
  <c r="Z431" i="12"/>
  <c r="AA431" i="12" s="1"/>
  <c r="I759" i="9"/>
  <c r="Y1689" i="12" s="1"/>
  <c r="Y431" i="12"/>
  <c r="X431" i="12"/>
  <c r="G431" i="12"/>
  <c r="W431" i="12" s="1"/>
  <c r="F431" i="12"/>
  <c r="V431" i="12" s="1"/>
  <c r="E431" i="12"/>
  <c r="U431" i="12" s="1"/>
  <c r="D431" i="12"/>
  <c r="T431" i="12" s="1"/>
  <c r="O431" i="12"/>
  <c r="M431" i="12"/>
  <c r="K431" i="12"/>
  <c r="J431" i="12"/>
  <c r="I431" i="12"/>
  <c r="H431" i="12"/>
  <c r="C431" i="12"/>
  <c r="Z430" i="12"/>
  <c r="AA430" i="12" s="1"/>
  <c r="Y430" i="12"/>
  <c r="X430" i="12"/>
  <c r="G430" i="12"/>
  <c r="W430" i="12" s="1"/>
  <c r="F430" i="12"/>
  <c r="V430" i="12" s="1"/>
  <c r="E430" i="12"/>
  <c r="U430" i="12" s="1"/>
  <c r="D430" i="12"/>
  <c r="T430" i="12" s="1"/>
  <c r="S430" i="12"/>
  <c r="R430" i="12"/>
  <c r="Q430" i="12"/>
  <c r="P430" i="12"/>
  <c r="O430" i="12"/>
  <c r="N430" i="12"/>
  <c r="M430" i="12"/>
  <c r="L430" i="12"/>
  <c r="K430" i="12"/>
  <c r="J430" i="12"/>
  <c r="I430" i="12"/>
  <c r="H430" i="12"/>
  <c r="C430" i="12"/>
  <c r="Z429" i="12"/>
  <c r="AA429" i="12" s="1"/>
  <c r="Y429" i="12"/>
  <c r="X429" i="12"/>
  <c r="G429" i="12"/>
  <c r="W429" i="12" s="1"/>
  <c r="F429" i="12"/>
  <c r="V429" i="12" s="1"/>
  <c r="E429" i="12"/>
  <c r="U429" i="12" s="1"/>
  <c r="D429" i="12"/>
  <c r="T429" i="12" s="1"/>
  <c r="Q429" i="12"/>
  <c r="P429" i="12"/>
  <c r="O429" i="12"/>
  <c r="K429" i="12"/>
  <c r="J429" i="12"/>
  <c r="I429" i="12"/>
  <c r="H429" i="12"/>
  <c r="C429" i="12"/>
  <c r="Z428" i="12"/>
  <c r="AA428" i="12" s="1"/>
  <c r="Y428" i="12"/>
  <c r="X428" i="12"/>
  <c r="G428" i="12"/>
  <c r="W428" i="12" s="1"/>
  <c r="F428" i="12"/>
  <c r="V428" i="12" s="1"/>
  <c r="E428" i="12"/>
  <c r="U428" i="12" s="1"/>
  <c r="D428" i="12"/>
  <c r="T428" i="12" s="1"/>
  <c r="S428" i="12"/>
  <c r="R428" i="12"/>
  <c r="Q428" i="12"/>
  <c r="P428" i="12"/>
  <c r="O428" i="12"/>
  <c r="N428" i="12"/>
  <c r="M428" i="12"/>
  <c r="L428" i="12"/>
  <c r="K428" i="12"/>
  <c r="J428" i="12"/>
  <c r="I428" i="12"/>
  <c r="H428" i="12"/>
  <c r="C428" i="12"/>
  <c r="Z427" i="12"/>
  <c r="AA427" i="12" s="1"/>
  <c r="I1124" i="9"/>
  <c r="Y1368" i="12" s="1"/>
  <c r="Y427" i="12"/>
  <c r="X427" i="12"/>
  <c r="G427" i="12"/>
  <c r="W427" i="12" s="1"/>
  <c r="F427" i="12"/>
  <c r="V427" i="12" s="1"/>
  <c r="E427" i="12"/>
  <c r="U427" i="12" s="1"/>
  <c r="D427" i="12"/>
  <c r="T427" i="12" s="1"/>
  <c r="S427" i="12"/>
  <c r="R427" i="12"/>
  <c r="Q427" i="12"/>
  <c r="O427" i="12"/>
  <c r="K427" i="12"/>
  <c r="J427" i="12"/>
  <c r="I427" i="12"/>
  <c r="H427" i="12"/>
  <c r="C427" i="12"/>
  <c r="Z426" i="12"/>
  <c r="AA426" i="12" s="1"/>
  <c r="Y426" i="12"/>
  <c r="X426" i="12"/>
  <c r="G426" i="12"/>
  <c r="W426" i="12" s="1"/>
  <c r="F426" i="12"/>
  <c r="V426" i="12" s="1"/>
  <c r="E426" i="12"/>
  <c r="U426" i="12" s="1"/>
  <c r="D426" i="12"/>
  <c r="T426" i="12" s="1"/>
  <c r="O426" i="12"/>
  <c r="N426" i="12"/>
  <c r="L426" i="12"/>
  <c r="K426" i="12"/>
  <c r="J426" i="12"/>
  <c r="I426" i="12"/>
  <c r="H426" i="12"/>
  <c r="C426" i="12"/>
  <c r="Z425" i="12"/>
  <c r="AA425" i="12" s="1"/>
  <c r="Y425" i="12"/>
  <c r="X425" i="12"/>
  <c r="G425" i="12"/>
  <c r="W425" i="12" s="1"/>
  <c r="F425" i="12"/>
  <c r="V425" i="12" s="1"/>
  <c r="E425" i="12"/>
  <c r="U425" i="12" s="1"/>
  <c r="D425" i="12"/>
  <c r="T425" i="12" s="1"/>
  <c r="S425" i="12"/>
  <c r="P425" i="12"/>
  <c r="M425" i="12"/>
  <c r="K425" i="12"/>
  <c r="J425" i="12"/>
  <c r="I425" i="12"/>
  <c r="H425" i="12"/>
  <c r="C425" i="12"/>
  <c r="Z424" i="12"/>
  <c r="AA424" i="12" s="1"/>
  <c r="I1118" i="9"/>
  <c r="Y278" i="12" s="1"/>
  <c r="X424" i="12"/>
  <c r="G424" i="12"/>
  <c r="W424" i="12" s="1"/>
  <c r="F424" i="12"/>
  <c r="V424" i="12" s="1"/>
  <c r="E424" i="12"/>
  <c r="U424" i="12" s="1"/>
  <c r="D424" i="12"/>
  <c r="T424" i="12" s="1"/>
  <c r="Q424" i="12"/>
  <c r="M424" i="12"/>
  <c r="K424" i="12"/>
  <c r="J424" i="12"/>
  <c r="I424" i="12"/>
  <c r="H424" i="12"/>
  <c r="C424" i="12"/>
  <c r="Z423" i="12"/>
  <c r="AA423" i="12" s="1"/>
  <c r="Y423" i="12"/>
  <c r="X423" i="12"/>
  <c r="G423" i="12"/>
  <c r="W423" i="12" s="1"/>
  <c r="F423" i="12"/>
  <c r="V423" i="12" s="1"/>
  <c r="E423" i="12"/>
  <c r="U423" i="12" s="1"/>
  <c r="D423" i="12"/>
  <c r="T423" i="12" s="1"/>
  <c r="S423" i="12"/>
  <c r="R423" i="12"/>
  <c r="Q423" i="12"/>
  <c r="P423" i="12"/>
  <c r="O423" i="12"/>
  <c r="N423" i="12"/>
  <c r="M423" i="12"/>
  <c r="L423" i="12"/>
  <c r="K423" i="12"/>
  <c r="J423" i="12"/>
  <c r="I423" i="12"/>
  <c r="H423" i="12"/>
  <c r="C423" i="12"/>
  <c r="Z422" i="12"/>
  <c r="AA422" i="12" s="1"/>
  <c r="X422" i="12"/>
  <c r="G422" i="12"/>
  <c r="W422" i="12" s="1"/>
  <c r="F422" i="12"/>
  <c r="V422" i="12" s="1"/>
  <c r="E422" i="12"/>
  <c r="U422" i="12" s="1"/>
  <c r="D422" i="12"/>
  <c r="T422" i="12" s="1"/>
  <c r="R422" i="12"/>
  <c r="Q422" i="12"/>
  <c r="K422" i="12"/>
  <c r="J422" i="12"/>
  <c r="I422" i="12"/>
  <c r="H422" i="12"/>
  <c r="C422" i="12"/>
  <c r="Z421" i="12"/>
  <c r="AA421" i="12" s="1"/>
  <c r="Y421" i="12"/>
  <c r="X421" i="12"/>
  <c r="G421" i="12"/>
  <c r="W421" i="12" s="1"/>
  <c r="F421" i="12"/>
  <c r="V421" i="12" s="1"/>
  <c r="E421" i="12"/>
  <c r="U421" i="12" s="1"/>
  <c r="D421" i="12"/>
  <c r="T421" i="12" s="1"/>
  <c r="N421" i="12"/>
  <c r="M421" i="12"/>
  <c r="K421" i="12"/>
  <c r="J421" i="12"/>
  <c r="I421" i="12"/>
  <c r="H421" i="12"/>
  <c r="C421" i="12"/>
  <c r="Z420" i="12"/>
  <c r="AA420" i="12" s="1"/>
  <c r="Y420" i="12"/>
  <c r="X420" i="12"/>
  <c r="G420" i="12"/>
  <c r="W420" i="12" s="1"/>
  <c r="F420" i="12"/>
  <c r="V420" i="12" s="1"/>
  <c r="E420" i="12"/>
  <c r="U420" i="12" s="1"/>
  <c r="D420" i="12"/>
  <c r="T420" i="12" s="1"/>
  <c r="S420" i="12"/>
  <c r="R420" i="12"/>
  <c r="Q420" i="12"/>
  <c r="P420" i="12"/>
  <c r="O420" i="12"/>
  <c r="N420" i="12"/>
  <c r="M420" i="12"/>
  <c r="L420" i="12"/>
  <c r="K420" i="12"/>
  <c r="J420" i="12"/>
  <c r="I420" i="12"/>
  <c r="H420" i="12"/>
  <c r="C420" i="12"/>
  <c r="Z419" i="12"/>
  <c r="AA419" i="12" s="1"/>
  <c r="Y419" i="12"/>
  <c r="X419" i="12"/>
  <c r="G419" i="12"/>
  <c r="W419" i="12" s="1"/>
  <c r="F419" i="12"/>
  <c r="V419" i="12" s="1"/>
  <c r="E419" i="12"/>
  <c r="U419" i="12" s="1"/>
  <c r="D419" i="12"/>
  <c r="T419" i="12" s="1"/>
  <c r="N419" i="12"/>
  <c r="K419" i="12"/>
  <c r="J419" i="12"/>
  <c r="I419" i="12"/>
  <c r="H419" i="12"/>
  <c r="C419" i="12"/>
  <c r="Z418" i="12"/>
  <c r="AA418" i="12" s="1"/>
  <c r="X418" i="12"/>
  <c r="G418" i="12"/>
  <c r="W418" i="12" s="1"/>
  <c r="F418" i="12"/>
  <c r="V418" i="12" s="1"/>
  <c r="E418" i="12"/>
  <c r="U418" i="12" s="1"/>
  <c r="D418" i="12"/>
  <c r="T418" i="12" s="1"/>
  <c r="K418" i="12"/>
  <c r="J418" i="12"/>
  <c r="I418" i="12"/>
  <c r="H418" i="12"/>
  <c r="C418" i="12"/>
  <c r="Z417" i="12"/>
  <c r="AA417" i="12" s="1"/>
  <c r="Y417" i="12"/>
  <c r="X417" i="12"/>
  <c r="G417" i="12"/>
  <c r="W417" i="12" s="1"/>
  <c r="F417" i="12"/>
  <c r="V417" i="12" s="1"/>
  <c r="E417" i="12"/>
  <c r="U417" i="12" s="1"/>
  <c r="D417" i="12"/>
  <c r="T417" i="12" s="1"/>
  <c r="S417" i="12"/>
  <c r="R417" i="12"/>
  <c r="Q417" i="12"/>
  <c r="P417" i="12"/>
  <c r="O417" i="12"/>
  <c r="N417" i="12"/>
  <c r="K417" i="12"/>
  <c r="J417" i="12"/>
  <c r="I417" i="12"/>
  <c r="H417" i="12"/>
  <c r="C417" i="12"/>
  <c r="Z416" i="12"/>
  <c r="AA416" i="12" s="1"/>
  <c r="Y416" i="12"/>
  <c r="X416" i="12"/>
  <c r="G416" i="12"/>
  <c r="W416" i="12" s="1"/>
  <c r="F416" i="12"/>
  <c r="V416" i="12" s="1"/>
  <c r="E416" i="12"/>
  <c r="U416" i="12" s="1"/>
  <c r="D416" i="12"/>
  <c r="T416" i="12" s="1"/>
  <c r="R416" i="12"/>
  <c r="Q416" i="12"/>
  <c r="L416" i="12"/>
  <c r="K416" i="12"/>
  <c r="J416" i="12"/>
  <c r="I416" i="12"/>
  <c r="H416" i="12"/>
  <c r="C416" i="12"/>
  <c r="Z415" i="12"/>
  <c r="AA415" i="12" s="1"/>
  <c r="Y415" i="12"/>
  <c r="X415" i="12"/>
  <c r="G415" i="12"/>
  <c r="W415" i="12" s="1"/>
  <c r="F415" i="12"/>
  <c r="V415" i="12" s="1"/>
  <c r="E415" i="12"/>
  <c r="U415" i="12" s="1"/>
  <c r="D415" i="12"/>
  <c r="T415" i="12" s="1"/>
  <c r="S415" i="12"/>
  <c r="R415" i="12"/>
  <c r="Q415" i="12"/>
  <c r="P415" i="12"/>
  <c r="K415" i="12"/>
  <c r="J415" i="12"/>
  <c r="I415" i="12"/>
  <c r="H415" i="12"/>
  <c r="C415" i="12"/>
  <c r="Z414" i="12"/>
  <c r="AA414" i="12" s="1"/>
  <c r="X414" i="12"/>
  <c r="G414" i="12"/>
  <c r="W414" i="12" s="1"/>
  <c r="F414" i="12"/>
  <c r="V414" i="12" s="1"/>
  <c r="E414" i="12"/>
  <c r="U414" i="12" s="1"/>
  <c r="D414" i="12"/>
  <c r="T414" i="12" s="1"/>
  <c r="S414" i="12"/>
  <c r="Q414" i="12"/>
  <c r="P414" i="12"/>
  <c r="K414" i="12"/>
  <c r="J414" i="12"/>
  <c r="I414" i="12"/>
  <c r="H414" i="12"/>
  <c r="C414" i="12"/>
  <c r="Z413" i="12"/>
  <c r="AA413" i="12" s="1"/>
  <c r="Y413" i="12"/>
  <c r="X413" i="12"/>
  <c r="G413" i="12"/>
  <c r="W413" i="12" s="1"/>
  <c r="F413" i="12"/>
  <c r="V413" i="12" s="1"/>
  <c r="E413" i="12"/>
  <c r="U413" i="12" s="1"/>
  <c r="D413" i="12"/>
  <c r="T413" i="12" s="1"/>
  <c r="S413" i="12"/>
  <c r="R413" i="12"/>
  <c r="Q413" i="12"/>
  <c r="P413" i="12"/>
  <c r="O413" i="12"/>
  <c r="N413" i="12"/>
  <c r="M413" i="12"/>
  <c r="L413" i="12"/>
  <c r="K413" i="12"/>
  <c r="J413" i="12"/>
  <c r="I413" i="12"/>
  <c r="H413" i="12"/>
  <c r="C413" i="12"/>
  <c r="Z412" i="12"/>
  <c r="AA412" i="12" s="1"/>
  <c r="Y412" i="12"/>
  <c r="X412" i="12"/>
  <c r="G412" i="12"/>
  <c r="W412" i="12" s="1"/>
  <c r="F412" i="12"/>
  <c r="V412" i="12" s="1"/>
  <c r="E412" i="12"/>
  <c r="U412" i="12" s="1"/>
  <c r="D412" i="12"/>
  <c r="T412" i="12" s="1"/>
  <c r="S412" i="12"/>
  <c r="R412" i="12"/>
  <c r="Q412" i="12"/>
  <c r="P412" i="12"/>
  <c r="O412" i="12"/>
  <c r="N412" i="12"/>
  <c r="M412" i="12"/>
  <c r="L412" i="12"/>
  <c r="K412" i="12"/>
  <c r="J412" i="12"/>
  <c r="I412" i="12"/>
  <c r="H412" i="12"/>
  <c r="C412" i="12"/>
  <c r="Z411" i="12"/>
  <c r="AA411" i="12" s="1"/>
  <c r="I1095" i="9"/>
  <c r="I1091" i="9"/>
  <c r="Y411" i="12"/>
  <c r="X411" i="12"/>
  <c r="G411" i="12"/>
  <c r="W411" i="12" s="1"/>
  <c r="F411" i="12"/>
  <c r="V411" i="12" s="1"/>
  <c r="E411" i="12"/>
  <c r="U411" i="12" s="1"/>
  <c r="D411" i="12"/>
  <c r="T411" i="12" s="1"/>
  <c r="S411" i="12"/>
  <c r="R411" i="12"/>
  <c r="Q411" i="12"/>
  <c r="P411" i="12"/>
  <c r="O411" i="12"/>
  <c r="K411" i="12"/>
  <c r="J411" i="12"/>
  <c r="I411" i="12"/>
  <c r="H411" i="12"/>
  <c r="C411" i="12"/>
  <c r="Z410" i="12"/>
  <c r="AA410" i="12" s="1"/>
  <c r="Y410" i="12"/>
  <c r="X410" i="12"/>
  <c r="G410" i="12"/>
  <c r="W410" i="12" s="1"/>
  <c r="F410" i="12"/>
  <c r="V410" i="12" s="1"/>
  <c r="E410" i="12"/>
  <c r="U410" i="12" s="1"/>
  <c r="D410" i="12"/>
  <c r="T410" i="12" s="1"/>
  <c r="S410" i="12"/>
  <c r="R410" i="12"/>
  <c r="Q410" i="12"/>
  <c r="P410" i="12"/>
  <c r="O410" i="12"/>
  <c r="N410" i="12"/>
  <c r="M410" i="12"/>
  <c r="L410" i="12"/>
  <c r="K410" i="12"/>
  <c r="J410" i="12"/>
  <c r="I410" i="12"/>
  <c r="H410" i="12"/>
  <c r="C410" i="12"/>
  <c r="Z409" i="12"/>
  <c r="AA409" i="12" s="1"/>
  <c r="Y409" i="12"/>
  <c r="X409" i="12"/>
  <c r="G409" i="12"/>
  <c r="W409" i="12" s="1"/>
  <c r="F409" i="12"/>
  <c r="V409" i="12" s="1"/>
  <c r="E409" i="12"/>
  <c r="U409" i="12" s="1"/>
  <c r="D409" i="12"/>
  <c r="T409" i="12" s="1"/>
  <c r="S409" i="12"/>
  <c r="R409" i="12"/>
  <c r="N409" i="12"/>
  <c r="L409" i="12"/>
  <c r="K409" i="12"/>
  <c r="J409" i="12"/>
  <c r="I409" i="12"/>
  <c r="H409" i="12"/>
  <c r="C409" i="12"/>
  <c r="Z408" i="12"/>
  <c r="AA408" i="12" s="1"/>
  <c r="Y408" i="12"/>
  <c r="G408" i="12"/>
  <c r="W408" i="12" s="1"/>
  <c r="F408" i="12"/>
  <c r="V408" i="12" s="1"/>
  <c r="E408" i="12"/>
  <c r="U408" i="12" s="1"/>
  <c r="D408" i="12"/>
  <c r="T408" i="12" s="1"/>
  <c r="R408" i="12"/>
  <c r="K408" i="12"/>
  <c r="J408" i="12"/>
  <c r="I408" i="12"/>
  <c r="H408" i="12"/>
  <c r="C408" i="12"/>
  <c r="Z407" i="12"/>
  <c r="AA407" i="12" s="1"/>
  <c r="X407" i="12"/>
  <c r="G407" i="12"/>
  <c r="W407" i="12" s="1"/>
  <c r="F407" i="12"/>
  <c r="V407" i="12" s="1"/>
  <c r="E407" i="12"/>
  <c r="U407" i="12" s="1"/>
  <c r="D407" i="12"/>
  <c r="T407" i="12" s="1"/>
  <c r="R407" i="12"/>
  <c r="O407" i="12"/>
  <c r="M407" i="12"/>
  <c r="K407" i="12"/>
  <c r="J407" i="12"/>
  <c r="I407" i="12"/>
  <c r="H407" i="12"/>
  <c r="C407" i="12"/>
  <c r="Z406" i="12"/>
  <c r="AA406" i="12" s="1"/>
  <c r="X406" i="12"/>
  <c r="G406" i="12"/>
  <c r="W406" i="12" s="1"/>
  <c r="F406" i="12"/>
  <c r="V406" i="12" s="1"/>
  <c r="E406" i="12"/>
  <c r="U406" i="12" s="1"/>
  <c r="D406" i="12"/>
  <c r="T406" i="12" s="1"/>
  <c r="R406" i="12"/>
  <c r="Q406" i="12"/>
  <c r="P406" i="12"/>
  <c r="K406" i="12"/>
  <c r="J406" i="12"/>
  <c r="I406" i="12"/>
  <c r="H406" i="12"/>
  <c r="C406" i="12"/>
  <c r="Z405" i="12"/>
  <c r="AA405" i="12" s="1"/>
  <c r="Y405" i="12"/>
  <c r="X405" i="12"/>
  <c r="G405" i="12"/>
  <c r="W405" i="12" s="1"/>
  <c r="F405" i="12"/>
  <c r="V405" i="12" s="1"/>
  <c r="E405" i="12"/>
  <c r="U405" i="12" s="1"/>
  <c r="D405" i="12"/>
  <c r="T405" i="12" s="1"/>
  <c r="Q405" i="12"/>
  <c r="P405" i="12"/>
  <c r="K405" i="12"/>
  <c r="J405" i="12"/>
  <c r="I405" i="12"/>
  <c r="H405" i="12"/>
  <c r="C405" i="12"/>
  <c r="Z404" i="12"/>
  <c r="AA404" i="12" s="1"/>
  <c r="I1060" i="9"/>
  <c r="Y404" i="12"/>
  <c r="X404" i="12"/>
  <c r="G404" i="12"/>
  <c r="W404" i="12" s="1"/>
  <c r="F404" i="12"/>
  <c r="V404" i="12" s="1"/>
  <c r="E404" i="12"/>
  <c r="U404" i="12" s="1"/>
  <c r="D404" i="12"/>
  <c r="T404" i="12" s="1"/>
  <c r="S404" i="12"/>
  <c r="R404" i="12"/>
  <c r="N404" i="12"/>
  <c r="K404" i="12"/>
  <c r="J404" i="12"/>
  <c r="I404" i="12"/>
  <c r="H404" i="12"/>
  <c r="C404" i="12"/>
  <c r="Z403" i="12"/>
  <c r="AA403" i="12" s="1"/>
  <c r="Y403" i="12"/>
  <c r="X403" i="12"/>
  <c r="G403" i="12"/>
  <c r="W403" i="12" s="1"/>
  <c r="F403" i="12"/>
  <c r="V403" i="12" s="1"/>
  <c r="E403" i="12"/>
  <c r="U403" i="12" s="1"/>
  <c r="D403" i="12"/>
  <c r="T403" i="12" s="1"/>
  <c r="S403" i="12"/>
  <c r="P403" i="12"/>
  <c r="O403" i="12"/>
  <c r="N403" i="12"/>
  <c r="K403" i="12"/>
  <c r="J403" i="12"/>
  <c r="I403" i="12"/>
  <c r="H403" i="12"/>
  <c r="C403" i="12"/>
  <c r="Z402" i="12"/>
  <c r="AA402" i="12" s="1"/>
  <c r="Y402" i="12"/>
  <c r="X402" i="12"/>
  <c r="G402" i="12"/>
  <c r="W402" i="12" s="1"/>
  <c r="F402" i="12"/>
  <c r="V402" i="12" s="1"/>
  <c r="E402" i="12"/>
  <c r="U402" i="12" s="1"/>
  <c r="D402" i="12"/>
  <c r="T402" i="12" s="1"/>
  <c r="S402" i="12"/>
  <c r="Q402" i="12"/>
  <c r="O402" i="12"/>
  <c r="M402" i="12"/>
  <c r="K402" i="12"/>
  <c r="J402" i="12"/>
  <c r="I402" i="12"/>
  <c r="H402" i="12"/>
  <c r="C402" i="12"/>
  <c r="Z401" i="12"/>
  <c r="AA401" i="12" s="1"/>
  <c r="Y401" i="12"/>
  <c r="X401" i="12"/>
  <c r="G401" i="12"/>
  <c r="W401" i="12" s="1"/>
  <c r="F401" i="12"/>
  <c r="V401" i="12" s="1"/>
  <c r="E401" i="12"/>
  <c r="U401" i="12" s="1"/>
  <c r="D401" i="12"/>
  <c r="T401" i="12" s="1"/>
  <c r="S401" i="12"/>
  <c r="R401" i="12"/>
  <c r="Q401" i="12"/>
  <c r="P401" i="12"/>
  <c r="O401" i="12"/>
  <c r="N401" i="12"/>
  <c r="M401" i="12"/>
  <c r="L401" i="12"/>
  <c r="K401" i="12"/>
  <c r="J401" i="12"/>
  <c r="I401" i="12"/>
  <c r="H401" i="12"/>
  <c r="C401" i="12"/>
  <c r="Z400" i="12"/>
  <c r="AA400" i="12" s="1"/>
  <c r="X400" i="12"/>
  <c r="G400" i="12"/>
  <c r="W400" i="12" s="1"/>
  <c r="F400" i="12"/>
  <c r="V400" i="12" s="1"/>
  <c r="E400" i="12"/>
  <c r="U400" i="12" s="1"/>
  <c r="D400" i="12"/>
  <c r="T400" i="12" s="1"/>
  <c r="R400" i="12"/>
  <c r="Q400" i="12"/>
  <c r="P400" i="12"/>
  <c r="K400" i="12"/>
  <c r="J400" i="12"/>
  <c r="I400" i="12"/>
  <c r="H400" i="12"/>
  <c r="C400" i="12"/>
  <c r="Z399" i="12"/>
  <c r="AA399" i="12" s="1"/>
  <c r="I613" i="9"/>
  <c r="Y748" i="12" s="1"/>
  <c r="X399" i="12"/>
  <c r="G399" i="12"/>
  <c r="W399" i="12" s="1"/>
  <c r="F399" i="12"/>
  <c r="V399" i="12" s="1"/>
  <c r="E399" i="12"/>
  <c r="U399" i="12" s="1"/>
  <c r="D399" i="12"/>
  <c r="T399" i="12" s="1"/>
  <c r="P399" i="12"/>
  <c r="L399" i="12"/>
  <c r="K399" i="12"/>
  <c r="J399" i="12"/>
  <c r="I399" i="12"/>
  <c r="H399" i="12"/>
  <c r="C399" i="12"/>
  <c r="Z398" i="12"/>
  <c r="AA398" i="12" s="1"/>
  <c r="Y398" i="12"/>
  <c r="X398" i="12"/>
  <c r="G398" i="12"/>
  <c r="W398" i="12" s="1"/>
  <c r="F398" i="12"/>
  <c r="V398" i="12" s="1"/>
  <c r="E398" i="12"/>
  <c r="U398" i="12" s="1"/>
  <c r="D398" i="12"/>
  <c r="T398" i="12" s="1"/>
  <c r="S398" i="12"/>
  <c r="R398" i="12"/>
  <c r="Q398" i="12"/>
  <c r="L398" i="12"/>
  <c r="K398" i="12"/>
  <c r="J398" i="12"/>
  <c r="I398" i="12"/>
  <c r="H398" i="12"/>
  <c r="C398" i="12"/>
  <c r="Z397" i="12"/>
  <c r="AA397" i="12" s="1"/>
  <c r="Y397" i="12"/>
  <c r="X397" i="12"/>
  <c r="G397" i="12"/>
  <c r="W397" i="12" s="1"/>
  <c r="F397" i="12"/>
  <c r="V397" i="12" s="1"/>
  <c r="E397" i="12"/>
  <c r="U397" i="12" s="1"/>
  <c r="D397" i="12"/>
  <c r="T397" i="12" s="1"/>
  <c r="S397" i="12"/>
  <c r="R397" i="12"/>
  <c r="Q397" i="12"/>
  <c r="P397" i="12"/>
  <c r="O397" i="12"/>
  <c r="N397" i="12"/>
  <c r="M397" i="12"/>
  <c r="L397" i="12"/>
  <c r="K397" i="12"/>
  <c r="J397" i="12"/>
  <c r="I397" i="12"/>
  <c r="H397" i="12"/>
  <c r="C397" i="12"/>
  <c r="Z396" i="12"/>
  <c r="AA396" i="12" s="1"/>
  <c r="Y396" i="12"/>
  <c r="X396" i="12"/>
  <c r="G396" i="12"/>
  <c r="W396" i="12" s="1"/>
  <c r="F396" i="12"/>
  <c r="V396" i="12" s="1"/>
  <c r="E396" i="12"/>
  <c r="U396" i="12" s="1"/>
  <c r="D396" i="12"/>
  <c r="T396" i="12" s="1"/>
  <c r="O396" i="12"/>
  <c r="N396" i="12"/>
  <c r="K396" i="12"/>
  <c r="J396" i="12"/>
  <c r="I396" i="12"/>
  <c r="H396" i="12"/>
  <c r="C396" i="12"/>
  <c r="Z395" i="12"/>
  <c r="AA395" i="12" s="1"/>
  <c r="Y395" i="12"/>
  <c r="X395" i="12"/>
  <c r="G395" i="12"/>
  <c r="W395" i="12" s="1"/>
  <c r="F395" i="12"/>
  <c r="V395" i="12" s="1"/>
  <c r="E395" i="12"/>
  <c r="U395" i="12" s="1"/>
  <c r="D395" i="12"/>
  <c r="T395" i="12" s="1"/>
  <c r="S395" i="12"/>
  <c r="R395" i="12"/>
  <c r="P395" i="12"/>
  <c r="N395" i="12"/>
  <c r="K395" i="12"/>
  <c r="J395" i="12"/>
  <c r="I395" i="12"/>
  <c r="H395" i="12"/>
  <c r="C395" i="12"/>
  <c r="Z394" i="12"/>
  <c r="AA394" i="12" s="1"/>
  <c r="I1034" i="9"/>
  <c r="Y203" i="12" s="1"/>
  <c r="Y394" i="12"/>
  <c r="X394" i="12"/>
  <c r="G394" i="12"/>
  <c r="W394" i="12" s="1"/>
  <c r="F394" i="12"/>
  <c r="V394" i="12" s="1"/>
  <c r="E394" i="12"/>
  <c r="U394" i="12" s="1"/>
  <c r="D394" i="12"/>
  <c r="T394" i="12" s="1"/>
  <c r="R394" i="12"/>
  <c r="P394" i="12"/>
  <c r="K394" i="12"/>
  <c r="J394" i="12"/>
  <c r="I394" i="12"/>
  <c r="H394" i="12"/>
  <c r="C394" i="12"/>
  <c r="Z393" i="12"/>
  <c r="AA393" i="12" s="1"/>
  <c r="X393" i="12"/>
  <c r="G393" i="12"/>
  <c r="W393" i="12" s="1"/>
  <c r="F393" i="12"/>
  <c r="V393" i="12" s="1"/>
  <c r="E393" i="12"/>
  <c r="U393" i="12" s="1"/>
  <c r="D393" i="12"/>
  <c r="T393" i="12" s="1"/>
  <c r="K393" i="12"/>
  <c r="J393" i="12"/>
  <c r="I393" i="12"/>
  <c r="H393" i="12"/>
  <c r="C393" i="12"/>
  <c r="Z392" i="12"/>
  <c r="AA392" i="12" s="1"/>
  <c r="X392" i="12"/>
  <c r="G392" i="12"/>
  <c r="W392" i="12" s="1"/>
  <c r="F392" i="12"/>
  <c r="V392" i="12" s="1"/>
  <c r="E392" i="12"/>
  <c r="U392" i="12" s="1"/>
  <c r="D392" i="12"/>
  <c r="T392" i="12" s="1"/>
  <c r="R392" i="12"/>
  <c r="N392" i="12"/>
  <c r="K392" i="12"/>
  <c r="J392" i="12"/>
  <c r="I392" i="12"/>
  <c r="H392" i="12"/>
  <c r="C392" i="12"/>
  <c r="Z391" i="12"/>
  <c r="AA391" i="12" s="1"/>
  <c r="Y391" i="12"/>
  <c r="X391" i="12"/>
  <c r="G391" i="12"/>
  <c r="W391" i="12" s="1"/>
  <c r="F391" i="12"/>
  <c r="V391" i="12" s="1"/>
  <c r="E391" i="12"/>
  <c r="U391" i="12" s="1"/>
  <c r="D391" i="12"/>
  <c r="T391" i="12" s="1"/>
  <c r="P391" i="12"/>
  <c r="K391" i="12"/>
  <c r="J391" i="12"/>
  <c r="I391" i="12"/>
  <c r="H391" i="12"/>
  <c r="C391" i="12"/>
  <c r="Z390" i="12"/>
  <c r="AA390" i="12" s="1"/>
  <c r="I818" i="9"/>
  <c r="Y390" i="12" s="1"/>
  <c r="X390" i="12"/>
  <c r="G390" i="12"/>
  <c r="W390" i="12" s="1"/>
  <c r="F390" i="12"/>
  <c r="V390" i="12" s="1"/>
  <c r="E390" i="12"/>
  <c r="U390" i="12" s="1"/>
  <c r="D390" i="12"/>
  <c r="T390" i="12" s="1"/>
  <c r="N390" i="12"/>
  <c r="M390" i="12"/>
  <c r="K390" i="12"/>
  <c r="J390" i="12"/>
  <c r="I390" i="12"/>
  <c r="H390" i="12"/>
  <c r="C390" i="12"/>
  <c r="Z389" i="12"/>
  <c r="AA389" i="12" s="1"/>
  <c r="I1020" i="9"/>
  <c r="Y726" i="12" s="1"/>
  <c r="X389" i="12"/>
  <c r="G389" i="12"/>
  <c r="W389" i="12" s="1"/>
  <c r="F389" i="12"/>
  <c r="V389" i="12" s="1"/>
  <c r="E389" i="12"/>
  <c r="U389" i="12" s="1"/>
  <c r="D389" i="12"/>
  <c r="T389" i="12" s="1"/>
  <c r="S389" i="12"/>
  <c r="Q389" i="12"/>
  <c r="K389" i="12"/>
  <c r="J389" i="12"/>
  <c r="I389" i="12"/>
  <c r="H389" i="12"/>
  <c r="C389" i="12"/>
  <c r="Z388" i="12"/>
  <c r="AA388" i="12" s="1"/>
  <c r="I1007" i="9"/>
  <c r="Y1626" i="12" s="1"/>
  <c r="Y388" i="12"/>
  <c r="X190" i="12"/>
  <c r="X388" i="12"/>
  <c r="G388" i="12"/>
  <c r="W388" i="12" s="1"/>
  <c r="F388" i="12"/>
  <c r="V388" i="12" s="1"/>
  <c r="E388" i="12"/>
  <c r="U388" i="12" s="1"/>
  <c r="D388" i="12"/>
  <c r="T388" i="12" s="1"/>
  <c r="R388" i="12"/>
  <c r="N388" i="12"/>
  <c r="M388" i="12"/>
  <c r="K388" i="12"/>
  <c r="J388" i="12"/>
  <c r="I388" i="12"/>
  <c r="H388" i="12"/>
  <c r="C388" i="12"/>
  <c r="Z387" i="12"/>
  <c r="AA387" i="12" s="1"/>
  <c r="Y387" i="12"/>
  <c r="X387" i="12"/>
  <c r="G387" i="12"/>
  <c r="W387" i="12" s="1"/>
  <c r="F387" i="12"/>
  <c r="V387" i="12" s="1"/>
  <c r="E387" i="12"/>
  <c r="U387" i="12" s="1"/>
  <c r="D387" i="12"/>
  <c r="T387" i="12" s="1"/>
  <c r="R387" i="12"/>
  <c r="Q387" i="12"/>
  <c r="P387" i="12"/>
  <c r="K387" i="12"/>
  <c r="J387" i="12"/>
  <c r="I387" i="12"/>
  <c r="H387" i="12"/>
  <c r="C387" i="12"/>
  <c r="Z386" i="12"/>
  <c r="AA386" i="12" s="1"/>
  <c r="I1003" i="9"/>
  <c r="Y1147" i="12" s="1"/>
  <c r="X386" i="12"/>
  <c r="G386" i="12"/>
  <c r="W386" i="12" s="1"/>
  <c r="F386" i="12"/>
  <c r="V386" i="12" s="1"/>
  <c r="E386" i="12"/>
  <c r="U386" i="12" s="1"/>
  <c r="D386" i="12"/>
  <c r="T386" i="12" s="1"/>
  <c r="S386" i="12"/>
  <c r="P386" i="12"/>
  <c r="N386" i="12"/>
  <c r="L386" i="12"/>
  <c r="K386" i="12"/>
  <c r="J386" i="12"/>
  <c r="I386" i="12"/>
  <c r="H386" i="12"/>
  <c r="C386" i="12"/>
  <c r="Z385" i="12"/>
  <c r="AA385" i="12" s="1"/>
  <c r="Y385" i="12"/>
  <c r="X385" i="12"/>
  <c r="G385" i="12"/>
  <c r="W385" i="12" s="1"/>
  <c r="F385" i="12"/>
  <c r="V385" i="12" s="1"/>
  <c r="E385" i="12"/>
  <c r="U385" i="12" s="1"/>
  <c r="D385" i="12"/>
  <c r="T385" i="12" s="1"/>
  <c r="S385" i="12"/>
  <c r="Q385" i="12"/>
  <c r="P385" i="12"/>
  <c r="O385" i="12"/>
  <c r="N385" i="12"/>
  <c r="K385" i="12"/>
  <c r="J385" i="12"/>
  <c r="I385" i="12"/>
  <c r="H385" i="12"/>
  <c r="C385" i="12"/>
  <c r="Z384" i="12"/>
  <c r="AA384" i="12" s="1"/>
  <c r="X384" i="12"/>
  <c r="G384" i="12"/>
  <c r="W384" i="12" s="1"/>
  <c r="F384" i="12"/>
  <c r="V384" i="12" s="1"/>
  <c r="E384" i="12"/>
  <c r="U384" i="12" s="1"/>
  <c r="D384" i="12"/>
  <c r="T384" i="12" s="1"/>
  <c r="S384" i="12"/>
  <c r="Q384" i="12"/>
  <c r="P384" i="12"/>
  <c r="K384" i="12"/>
  <c r="J384" i="12"/>
  <c r="I384" i="12"/>
  <c r="H384" i="12"/>
  <c r="C384" i="12"/>
  <c r="Z383" i="12"/>
  <c r="AA383" i="12" s="1"/>
  <c r="Y383" i="12"/>
  <c r="X383" i="12"/>
  <c r="G383" i="12"/>
  <c r="W383" i="12" s="1"/>
  <c r="F383" i="12"/>
  <c r="V383" i="12" s="1"/>
  <c r="E383" i="12"/>
  <c r="U383" i="12" s="1"/>
  <c r="D383" i="12"/>
  <c r="T383" i="12" s="1"/>
  <c r="S383" i="12"/>
  <c r="R383" i="12"/>
  <c r="Q383" i="12"/>
  <c r="P383" i="12"/>
  <c r="O383" i="12"/>
  <c r="N383" i="12"/>
  <c r="M383" i="12"/>
  <c r="L383" i="12"/>
  <c r="K383" i="12"/>
  <c r="J383" i="12"/>
  <c r="I383" i="12"/>
  <c r="H383" i="12"/>
  <c r="C383" i="12"/>
  <c r="Z382" i="12"/>
  <c r="AA382" i="12" s="1"/>
  <c r="Y382" i="12"/>
  <c r="X382" i="12"/>
  <c r="G382" i="12"/>
  <c r="W382" i="12" s="1"/>
  <c r="F382" i="12"/>
  <c r="V382" i="12" s="1"/>
  <c r="E382" i="12"/>
  <c r="U382" i="12" s="1"/>
  <c r="D382" i="12"/>
  <c r="T382" i="12" s="1"/>
  <c r="S382" i="12"/>
  <c r="Q382" i="12"/>
  <c r="L382" i="12"/>
  <c r="K382" i="12"/>
  <c r="J382" i="12"/>
  <c r="I382" i="12"/>
  <c r="H382" i="12"/>
  <c r="C382" i="12"/>
  <c r="Z381" i="12"/>
  <c r="AA381" i="12" s="1"/>
  <c r="Y381" i="12"/>
  <c r="X381" i="12"/>
  <c r="G381" i="12"/>
  <c r="W381" i="12" s="1"/>
  <c r="F381" i="12"/>
  <c r="V381" i="12" s="1"/>
  <c r="E381" i="12"/>
  <c r="U381" i="12" s="1"/>
  <c r="D381" i="12"/>
  <c r="T381" i="12" s="1"/>
  <c r="N381" i="12"/>
  <c r="K381" i="12"/>
  <c r="J381" i="12"/>
  <c r="I381" i="12"/>
  <c r="H381" i="12"/>
  <c r="C381" i="12"/>
  <c r="Z380" i="12"/>
  <c r="AA380" i="12" s="1"/>
  <c r="Y380" i="12"/>
  <c r="X380" i="12"/>
  <c r="G380" i="12"/>
  <c r="W380" i="12" s="1"/>
  <c r="F380" i="12"/>
  <c r="V380" i="12" s="1"/>
  <c r="E380" i="12"/>
  <c r="U380" i="12" s="1"/>
  <c r="D380" i="12"/>
  <c r="T380" i="12" s="1"/>
  <c r="S380" i="12"/>
  <c r="R380" i="12"/>
  <c r="Q380" i="12"/>
  <c r="P380" i="12"/>
  <c r="N380" i="12"/>
  <c r="K380" i="12"/>
  <c r="J380" i="12"/>
  <c r="I380" i="12"/>
  <c r="H380" i="12"/>
  <c r="C380" i="12"/>
  <c r="Z379" i="12"/>
  <c r="AA379" i="12" s="1"/>
  <c r="Y379" i="12"/>
  <c r="X379" i="12"/>
  <c r="G379" i="12"/>
  <c r="W379" i="12" s="1"/>
  <c r="F379" i="12"/>
  <c r="V379" i="12" s="1"/>
  <c r="E379" i="12"/>
  <c r="U379" i="12" s="1"/>
  <c r="D379" i="12"/>
  <c r="T379" i="12" s="1"/>
  <c r="S379" i="12"/>
  <c r="R379" i="12"/>
  <c r="Q379" i="12"/>
  <c r="P379" i="12"/>
  <c r="K379" i="12"/>
  <c r="J379" i="12"/>
  <c r="I379" i="12"/>
  <c r="H379" i="12"/>
  <c r="C379" i="12"/>
  <c r="Z378" i="12"/>
  <c r="AA378" i="12" s="1"/>
  <c r="Y378" i="12"/>
  <c r="X378" i="12"/>
  <c r="G378" i="12"/>
  <c r="W378" i="12" s="1"/>
  <c r="F378" i="12"/>
  <c r="V378" i="12" s="1"/>
  <c r="E378" i="12"/>
  <c r="U378" i="12" s="1"/>
  <c r="D378" i="12"/>
  <c r="T378" i="12" s="1"/>
  <c r="S378" i="12"/>
  <c r="R378" i="12"/>
  <c r="Q378" i="12"/>
  <c r="P378" i="12"/>
  <c r="K378" i="12"/>
  <c r="J378" i="12"/>
  <c r="I378" i="12"/>
  <c r="H378" i="12"/>
  <c r="C378" i="12"/>
  <c r="Z377" i="12"/>
  <c r="AA377" i="12" s="1"/>
  <c r="Y377" i="12"/>
  <c r="X377" i="12"/>
  <c r="G377" i="12"/>
  <c r="W377" i="12" s="1"/>
  <c r="F377" i="12"/>
  <c r="V377" i="12" s="1"/>
  <c r="E377" i="12"/>
  <c r="U377" i="12" s="1"/>
  <c r="D377" i="12"/>
  <c r="T377" i="12" s="1"/>
  <c r="R377" i="12"/>
  <c r="P377" i="12"/>
  <c r="K377" i="12"/>
  <c r="J377" i="12"/>
  <c r="I377" i="12"/>
  <c r="H377" i="12"/>
  <c r="C377" i="12"/>
  <c r="Z376" i="12"/>
  <c r="AA376" i="12" s="1"/>
  <c r="Y376" i="12"/>
  <c r="X376" i="12"/>
  <c r="G376" i="12"/>
  <c r="W376" i="12" s="1"/>
  <c r="F376" i="12"/>
  <c r="V376" i="12" s="1"/>
  <c r="E376" i="12"/>
  <c r="U376" i="12" s="1"/>
  <c r="D376" i="12"/>
  <c r="T376" i="12" s="1"/>
  <c r="S376" i="12"/>
  <c r="R376" i="12"/>
  <c r="Q376" i="12"/>
  <c r="P376" i="12"/>
  <c r="O376" i="12"/>
  <c r="N376" i="12"/>
  <c r="M376" i="12"/>
  <c r="L376" i="12"/>
  <c r="K376" i="12"/>
  <c r="J376" i="12"/>
  <c r="I376" i="12"/>
  <c r="H376" i="12"/>
  <c r="C376" i="12"/>
  <c r="Z375" i="12"/>
  <c r="AA375" i="12" s="1"/>
  <c r="Y375" i="12"/>
  <c r="X375" i="12"/>
  <c r="G375" i="12"/>
  <c r="W375" i="12" s="1"/>
  <c r="F375" i="12"/>
  <c r="V375" i="12" s="1"/>
  <c r="E375" i="12"/>
  <c r="U375" i="12" s="1"/>
  <c r="D375" i="12"/>
  <c r="T375" i="12" s="1"/>
  <c r="S375" i="12"/>
  <c r="R375" i="12"/>
  <c r="Q375" i="12"/>
  <c r="P375" i="12"/>
  <c r="O375" i="12"/>
  <c r="N375" i="12"/>
  <c r="M375" i="12"/>
  <c r="L375" i="12"/>
  <c r="K375" i="12"/>
  <c r="J375" i="12"/>
  <c r="I375" i="12"/>
  <c r="H375" i="12"/>
  <c r="C375" i="12"/>
  <c r="Z374" i="12"/>
  <c r="AA374" i="12" s="1"/>
  <c r="I958" i="9"/>
  <c r="Y374" i="12"/>
  <c r="X374" i="12"/>
  <c r="G374" i="12"/>
  <c r="W374" i="12" s="1"/>
  <c r="F374" i="12"/>
  <c r="V374" i="12" s="1"/>
  <c r="E374" i="12"/>
  <c r="U374" i="12" s="1"/>
  <c r="D374" i="12"/>
  <c r="T374" i="12" s="1"/>
  <c r="R374" i="12"/>
  <c r="M374" i="12"/>
  <c r="K374" i="12"/>
  <c r="J374" i="12"/>
  <c r="I374" i="12"/>
  <c r="H374" i="12"/>
  <c r="C374" i="12"/>
  <c r="Z373" i="12"/>
  <c r="AA373" i="12" s="1"/>
  <c r="Y373" i="12"/>
  <c r="X373" i="12"/>
  <c r="G373" i="12"/>
  <c r="W373" i="12" s="1"/>
  <c r="F373" i="12"/>
  <c r="V373" i="12" s="1"/>
  <c r="E373" i="12"/>
  <c r="U373" i="12" s="1"/>
  <c r="D373" i="12"/>
  <c r="T373" i="12" s="1"/>
  <c r="S373" i="12"/>
  <c r="R373" i="12"/>
  <c r="Q373" i="12"/>
  <c r="P373" i="12"/>
  <c r="N373" i="12"/>
  <c r="K373" i="12"/>
  <c r="J373" i="12"/>
  <c r="I373" i="12"/>
  <c r="H373" i="12"/>
  <c r="C373" i="12"/>
  <c r="Z372" i="12"/>
  <c r="AA372" i="12" s="1"/>
  <c r="Y372" i="12"/>
  <c r="X372" i="12"/>
  <c r="G372" i="12"/>
  <c r="W372" i="12" s="1"/>
  <c r="F372" i="12"/>
  <c r="V372" i="12" s="1"/>
  <c r="E372" i="12"/>
  <c r="U372" i="12" s="1"/>
  <c r="D372" i="12"/>
  <c r="T372" i="12" s="1"/>
  <c r="R372" i="12"/>
  <c r="P372" i="12"/>
  <c r="O372" i="12"/>
  <c r="N372" i="12"/>
  <c r="K372" i="12"/>
  <c r="J372" i="12"/>
  <c r="I372" i="12"/>
  <c r="H372" i="12"/>
  <c r="C372" i="12"/>
  <c r="Z371" i="12"/>
  <c r="AA371" i="12" s="1"/>
  <c r="Y371" i="12"/>
  <c r="X371" i="12"/>
  <c r="G371" i="12"/>
  <c r="W371" i="12" s="1"/>
  <c r="F371" i="12"/>
  <c r="V371" i="12" s="1"/>
  <c r="E371" i="12"/>
  <c r="U371" i="12" s="1"/>
  <c r="D371" i="12"/>
  <c r="T371" i="12" s="1"/>
  <c r="M371" i="12"/>
  <c r="L371" i="12"/>
  <c r="K371" i="12"/>
  <c r="J371" i="12"/>
  <c r="I371" i="12"/>
  <c r="H371" i="12"/>
  <c r="C371" i="12"/>
  <c r="Z370" i="12"/>
  <c r="AA370" i="12" s="1"/>
  <c r="X370" i="12"/>
  <c r="G370" i="12"/>
  <c r="W370" i="12" s="1"/>
  <c r="F370" i="12"/>
  <c r="V370" i="12" s="1"/>
  <c r="E370" i="12"/>
  <c r="U370" i="12" s="1"/>
  <c r="D370" i="12"/>
  <c r="T370" i="12" s="1"/>
  <c r="S370" i="12"/>
  <c r="Q370" i="12"/>
  <c r="P370" i="12"/>
  <c r="N370" i="12"/>
  <c r="K370" i="12"/>
  <c r="J370" i="12"/>
  <c r="I370" i="12"/>
  <c r="H370" i="12"/>
  <c r="C370" i="12"/>
  <c r="Z369" i="12"/>
  <c r="AA369" i="12" s="1"/>
  <c r="Y369" i="12"/>
  <c r="X369" i="12"/>
  <c r="G369" i="12"/>
  <c r="W369" i="12" s="1"/>
  <c r="F369" i="12"/>
  <c r="V369" i="12" s="1"/>
  <c r="E369" i="12"/>
  <c r="U369" i="12" s="1"/>
  <c r="D369" i="12"/>
  <c r="T369" i="12" s="1"/>
  <c r="P369" i="12"/>
  <c r="N369" i="12"/>
  <c r="K369" i="12"/>
  <c r="J369" i="12"/>
  <c r="I369" i="12"/>
  <c r="H369" i="12"/>
  <c r="C369" i="12"/>
  <c r="Z368" i="12"/>
  <c r="AA368" i="12" s="1"/>
  <c r="X368" i="12"/>
  <c r="G368" i="12"/>
  <c r="W368" i="12" s="1"/>
  <c r="F368" i="12"/>
  <c r="V368" i="12" s="1"/>
  <c r="E368" i="12"/>
  <c r="U368" i="12" s="1"/>
  <c r="D368" i="12"/>
  <c r="T368" i="12" s="1"/>
  <c r="S368" i="12"/>
  <c r="R368" i="12"/>
  <c r="Q368" i="12"/>
  <c r="M368" i="12"/>
  <c r="K368" i="12"/>
  <c r="J368" i="12"/>
  <c r="I368" i="12"/>
  <c r="H368" i="12"/>
  <c r="C368" i="12"/>
  <c r="Z367" i="12"/>
  <c r="AA367" i="12" s="1"/>
  <c r="I930" i="9"/>
  <c r="Y788" i="12" s="1"/>
  <c r="X367" i="12"/>
  <c r="G367" i="12"/>
  <c r="W367" i="12" s="1"/>
  <c r="F367" i="12"/>
  <c r="V367" i="12" s="1"/>
  <c r="E367" i="12"/>
  <c r="U367" i="12" s="1"/>
  <c r="D367" i="12"/>
  <c r="T367" i="12" s="1"/>
  <c r="O367" i="12"/>
  <c r="N367" i="12"/>
  <c r="K367" i="12"/>
  <c r="J367" i="12"/>
  <c r="I367" i="12"/>
  <c r="H367" i="12"/>
  <c r="C367" i="12"/>
  <c r="Z366" i="12"/>
  <c r="AA366" i="12" s="1"/>
  <c r="I929" i="9"/>
  <c r="Y134" i="12" s="1"/>
  <c r="Y366" i="12"/>
  <c r="X366" i="12"/>
  <c r="G366" i="12"/>
  <c r="W366" i="12" s="1"/>
  <c r="F366" i="12"/>
  <c r="V366" i="12" s="1"/>
  <c r="E366" i="12"/>
  <c r="U366" i="12" s="1"/>
  <c r="D366" i="12"/>
  <c r="T366" i="12" s="1"/>
  <c r="R366" i="12"/>
  <c r="Q366" i="12"/>
  <c r="N366" i="12"/>
  <c r="K366" i="12"/>
  <c r="J366" i="12"/>
  <c r="I366" i="12"/>
  <c r="H366" i="12"/>
  <c r="C366" i="12"/>
  <c r="Z365" i="12"/>
  <c r="AA365" i="12" s="1"/>
  <c r="I925" i="9"/>
  <c r="Y1103" i="12" s="1"/>
  <c r="X365" i="12"/>
  <c r="G365" i="12"/>
  <c r="W365" i="12" s="1"/>
  <c r="F365" i="12"/>
  <c r="V365" i="12" s="1"/>
  <c r="E365" i="12"/>
  <c r="U365" i="12" s="1"/>
  <c r="D365" i="12"/>
  <c r="T365" i="12" s="1"/>
  <c r="S365" i="12"/>
  <c r="P365" i="12"/>
  <c r="N365" i="12"/>
  <c r="K365" i="12"/>
  <c r="J365" i="12"/>
  <c r="I365" i="12"/>
  <c r="H365" i="12"/>
  <c r="C365" i="12"/>
  <c r="Z364" i="12"/>
  <c r="AA364" i="12" s="1"/>
  <c r="Y364" i="12"/>
  <c r="X364" i="12"/>
  <c r="G364" i="12"/>
  <c r="W364" i="12" s="1"/>
  <c r="F364" i="12"/>
  <c r="V364" i="12" s="1"/>
  <c r="E364" i="12"/>
  <c r="U364" i="12" s="1"/>
  <c r="D364" i="12"/>
  <c r="T364" i="12" s="1"/>
  <c r="R364" i="12"/>
  <c r="N364" i="12"/>
  <c r="K364" i="12"/>
  <c r="J364" i="12"/>
  <c r="I364" i="12"/>
  <c r="H364" i="12"/>
  <c r="C364" i="12"/>
  <c r="Z363" i="12"/>
  <c r="AA363" i="12" s="1"/>
  <c r="G363" i="12"/>
  <c r="W363" i="12" s="1"/>
  <c r="F363" i="12"/>
  <c r="V363" i="12" s="1"/>
  <c r="E363" i="12"/>
  <c r="U363" i="12" s="1"/>
  <c r="D363" i="12"/>
  <c r="T363" i="12" s="1"/>
  <c r="S363" i="12"/>
  <c r="R363" i="12"/>
  <c r="Q363" i="12"/>
  <c r="O363" i="12"/>
  <c r="N363" i="12"/>
  <c r="K363" i="12"/>
  <c r="J363" i="12"/>
  <c r="I363" i="12"/>
  <c r="H363" i="12"/>
  <c r="C363" i="12"/>
  <c r="Z362" i="12"/>
  <c r="AA362" i="12" s="1"/>
  <c r="Y362" i="12"/>
  <c r="X362" i="12"/>
  <c r="G362" i="12"/>
  <c r="W362" i="12" s="1"/>
  <c r="F362" i="12"/>
  <c r="V362" i="12" s="1"/>
  <c r="E362" i="12"/>
  <c r="U362" i="12" s="1"/>
  <c r="D362" i="12"/>
  <c r="T362" i="12" s="1"/>
  <c r="S362" i="12"/>
  <c r="R362" i="12"/>
  <c r="Q362" i="12"/>
  <c r="P362" i="12"/>
  <c r="O362" i="12"/>
  <c r="N362" i="12"/>
  <c r="M362" i="12"/>
  <c r="L362" i="12"/>
  <c r="K362" i="12"/>
  <c r="J362" i="12"/>
  <c r="I362" i="12"/>
  <c r="H362" i="12"/>
  <c r="C362" i="12"/>
  <c r="Z361" i="12"/>
  <c r="AA361" i="12" s="1"/>
  <c r="I909" i="9"/>
  <c r="Y770" i="12" s="1"/>
  <c r="X361" i="12"/>
  <c r="G361" i="12"/>
  <c r="W361" i="12" s="1"/>
  <c r="F361" i="12"/>
  <c r="V361" i="12" s="1"/>
  <c r="E361" i="12"/>
  <c r="U361" i="12" s="1"/>
  <c r="D361" i="12"/>
  <c r="T361" i="12" s="1"/>
  <c r="S361" i="12"/>
  <c r="R361" i="12"/>
  <c r="K361" i="12"/>
  <c r="J361" i="12"/>
  <c r="I361" i="12"/>
  <c r="H361" i="12"/>
  <c r="C361" i="12"/>
  <c r="Z360" i="12"/>
  <c r="AA360" i="12" s="1"/>
  <c r="X360" i="12"/>
  <c r="G360" i="12"/>
  <c r="W360" i="12" s="1"/>
  <c r="F360" i="12"/>
  <c r="V360" i="12" s="1"/>
  <c r="E360" i="12"/>
  <c r="U360" i="12" s="1"/>
  <c r="D360" i="12"/>
  <c r="T360" i="12" s="1"/>
  <c r="S360" i="12"/>
  <c r="Q360" i="12"/>
  <c r="P360" i="12"/>
  <c r="N360" i="12"/>
  <c r="L360" i="12"/>
  <c r="K360" i="12"/>
  <c r="J360" i="12"/>
  <c r="I360" i="12"/>
  <c r="H360" i="12"/>
  <c r="C360" i="12"/>
  <c r="Z359" i="12"/>
  <c r="AA359" i="12" s="1"/>
  <c r="Y359" i="12"/>
  <c r="X359" i="12"/>
  <c r="G359" i="12"/>
  <c r="W359" i="12" s="1"/>
  <c r="F359" i="12"/>
  <c r="V359" i="12" s="1"/>
  <c r="E359" i="12"/>
  <c r="U359" i="12" s="1"/>
  <c r="D359" i="12"/>
  <c r="T359" i="12" s="1"/>
  <c r="S359" i="12"/>
  <c r="R359" i="12"/>
  <c r="Q359" i="12"/>
  <c r="P359" i="12"/>
  <c r="O359" i="12"/>
  <c r="N359" i="12"/>
  <c r="M359" i="12"/>
  <c r="L359" i="12"/>
  <c r="K359" i="12"/>
  <c r="J359" i="12"/>
  <c r="I359" i="12"/>
  <c r="H359" i="12"/>
  <c r="C359" i="12"/>
  <c r="Z358" i="12"/>
  <c r="AA358" i="12" s="1"/>
  <c r="I906" i="9"/>
  <c r="Y358" i="12"/>
  <c r="X358" i="12"/>
  <c r="G358" i="12"/>
  <c r="W358" i="12" s="1"/>
  <c r="F358" i="12"/>
  <c r="V358" i="12" s="1"/>
  <c r="E358" i="12"/>
  <c r="U358" i="12" s="1"/>
  <c r="D358" i="12"/>
  <c r="T358" i="12" s="1"/>
  <c r="K358" i="12"/>
  <c r="J358" i="12"/>
  <c r="I358" i="12"/>
  <c r="H358" i="12"/>
  <c r="C358" i="12"/>
  <c r="Z357" i="12"/>
  <c r="AA357" i="12" s="1"/>
  <c r="I903" i="9"/>
  <c r="Y124" i="12" s="1"/>
  <c r="X357" i="12"/>
  <c r="G357" i="12"/>
  <c r="W357" i="12" s="1"/>
  <c r="F357" i="12"/>
  <c r="V357" i="12" s="1"/>
  <c r="E357" i="12"/>
  <c r="U357" i="12" s="1"/>
  <c r="D357" i="12"/>
  <c r="T357" i="12" s="1"/>
  <c r="S357" i="12"/>
  <c r="Q357" i="12"/>
  <c r="N357" i="12"/>
  <c r="K357" i="12"/>
  <c r="J357" i="12"/>
  <c r="I357" i="12"/>
  <c r="H357" i="12"/>
  <c r="C357" i="12"/>
  <c r="Z356" i="12"/>
  <c r="AA356" i="12" s="1"/>
  <c r="X356" i="12"/>
  <c r="G356" i="12"/>
  <c r="W356" i="12" s="1"/>
  <c r="F356" i="12"/>
  <c r="V356" i="12" s="1"/>
  <c r="E356" i="12"/>
  <c r="U356" i="12" s="1"/>
  <c r="D356" i="12"/>
  <c r="T356" i="12" s="1"/>
  <c r="R356" i="12"/>
  <c r="Q356" i="12"/>
  <c r="P356" i="12"/>
  <c r="K356" i="12"/>
  <c r="J356" i="12"/>
  <c r="I356" i="12"/>
  <c r="H356" i="12"/>
  <c r="C356" i="12"/>
  <c r="Z355" i="12"/>
  <c r="AA355" i="12" s="1"/>
  <c r="I897" i="9"/>
  <c r="Y1257" i="12" s="1"/>
  <c r="Y355" i="12"/>
  <c r="G355" i="12"/>
  <c r="W355" i="12" s="1"/>
  <c r="F355" i="12"/>
  <c r="V355" i="12" s="1"/>
  <c r="E355" i="12"/>
  <c r="U355" i="12" s="1"/>
  <c r="D355" i="12"/>
  <c r="T355" i="12" s="1"/>
  <c r="S355" i="12"/>
  <c r="R355" i="12"/>
  <c r="P355" i="12"/>
  <c r="K355" i="12"/>
  <c r="J355" i="12"/>
  <c r="I355" i="12"/>
  <c r="H355" i="12"/>
  <c r="C355" i="12"/>
  <c r="Z354" i="12"/>
  <c r="AA354" i="12" s="1"/>
  <c r="I883" i="9"/>
  <c r="Y354" i="12"/>
  <c r="X99" i="12"/>
  <c r="X354" i="12"/>
  <c r="G354" i="12"/>
  <c r="W354" i="12" s="1"/>
  <c r="F354" i="12"/>
  <c r="V354" i="12" s="1"/>
  <c r="E354" i="12"/>
  <c r="U354" i="12" s="1"/>
  <c r="D354" i="12"/>
  <c r="T354" i="12" s="1"/>
  <c r="S354" i="12"/>
  <c r="R354" i="12"/>
  <c r="N354" i="12"/>
  <c r="K354" i="12"/>
  <c r="J354" i="12"/>
  <c r="I354" i="12"/>
  <c r="H354" i="12"/>
  <c r="C354" i="12"/>
  <c r="Z353" i="12"/>
  <c r="AA353" i="12" s="1"/>
  <c r="Y353" i="12"/>
  <c r="G353" i="12"/>
  <c r="W353" i="12" s="1"/>
  <c r="F353" i="12"/>
  <c r="V353" i="12" s="1"/>
  <c r="E353" i="12"/>
  <c r="U353" i="12" s="1"/>
  <c r="D353" i="12"/>
  <c r="T353" i="12" s="1"/>
  <c r="R353" i="12"/>
  <c r="Q353" i="12"/>
  <c r="P353" i="12"/>
  <c r="K353" i="12"/>
  <c r="J353" i="12"/>
  <c r="I353" i="12"/>
  <c r="H353" i="12"/>
  <c r="C353" i="12"/>
  <c r="Z352" i="12"/>
  <c r="AA352" i="12" s="1"/>
  <c r="X352" i="12"/>
  <c r="G352" i="12"/>
  <c r="W352" i="12" s="1"/>
  <c r="F352" i="12"/>
  <c r="V352" i="12" s="1"/>
  <c r="E352" i="12"/>
  <c r="U352" i="12" s="1"/>
  <c r="D352" i="12"/>
  <c r="T352" i="12" s="1"/>
  <c r="P352" i="12"/>
  <c r="L352" i="12"/>
  <c r="K352" i="12"/>
  <c r="J352" i="12"/>
  <c r="I352" i="12"/>
  <c r="H352" i="12"/>
  <c r="C352" i="12"/>
  <c r="Z351" i="12"/>
  <c r="AA351" i="12" s="1"/>
  <c r="Y351" i="12"/>
  <c r="X351" i="12"/>
  <c r="G351" i="12"/>
  <c r="W351" i="12" s="1"/>
  <c r="F351" i="12"/>
  <c r="V351" i="12" s="1"/>
  <c r="E351" i="12"/>
  <c r="U351" i="12" s="1"/>
  <c r="D351" i="12"/>
  <c r="T351" i="12" s="1"/>
  <c r="P351" i="12"/>
  <c r="N351" i="12"/>
  <c r="M351" i="12"/>
  <c r="K351" i="12"/>
  <c r="J351" i="12"/>
  <c r="I351" i="12"/>
  <c r="H351" i="12"/>
  <c r="C351" i="12"/>
  <c r="Z350" i="12"/>
  <c r="AA350" i="12" s="1"/>
  <c r="I869" i="9"/>
  <c r="Y1030" i="12" s="1"/>
  <c r="Y350" i="12"/>
  <c r="X88" i="12"/>
  <c r="X350" i="12"/>
  <c r="G350" i="12"/>
  <c r="W350" i="12" s="1"/>
  <c r="F350" i="12"/>
  <c r="V350" i="12" s="1"/>
  <c r="E350" i="12"/>
  <c r="U350" i="12" s="1"/>
  <c r="D350" i="12"/>
  <c r="T350" i="12" s="1"/>
  <c r="R350" i="12"/>
  <c r="O350" i="12"/>
  <c r="K350" i="12"/>
  <c r="J350" i="12"/>
  <c r="I350" i="12"/>
  <c r="H350" i="12"/>
  <c r="C350" i="12"/>
  <c r="Z349" i="12"/>
  <c r="AA349" i="12" s="1"/>
  <c r="X349" i="12"/>
  <c r="G349" i="12"/>
  <c r="W349" i="12" s="1"/>
  <c r="F349" i="12"/>
  <c r="V349" i="12" s="1"/>
  <c r="E349" i="12"/>
  <c r="U349" i="12" s="1"/>
  <c r="D349" i="12"/>
  <c r="T349" i="12" s="1"/>
  <c r="R349" i="12"/>
  <c r="P349" i="12"/>
  <c r="M349" i="12"/>
  <c r="L349" i="12"/>
  <c r="K349" i="12"/>
  <c r="J349" i="12"/>
  <c r="I349" i="12"/>
  <c r="H349" i="12"/>
  <c r="C349" i="12"/>
  <c r="Z348" i="12"/>
  <c r="AA348" i="12" s="1"/>
  <c r="I865" i="9"/>
  <c r="Y88" i="12" s="1"/>
  <c r="X348" i="12"/>
  <c r="G348" i="12"/>
  <c r="W348" i="12" s="1"/>
  <c r="F348" i="12"/>
  <c r="V348" i="12" s="1"/>
  <c r="E348" i="12"/>
  <c r="U348" i="12" s="1"/>
  <c r="D348" i="12"/>
  <c r="T348" i="12" s="1"/>
  <c r="S348" i="12"/>
  <c r="R348" i="12"/>
  <c r="P348" i="12"/>
  <c r="N348" i="12"/>
  <c r="K348" i="12"/>
  <c r="J348" i="12"/>
  <c r="I348" i="12"/>
  <c r="H348" i="12"/>
  <c r="C348" i="12"/>
  <c r="Z347" i="12"/>
  <c r="AA347" i="12" s="1"/>
  <c r="Y347" i="12"/>
  <c r="X347" i="12"/>
  <c r="G347" i="12"/>
  <c r="W347" i="12" s="1"/>
  <c r="F347" i="12"/>
  <c r="V347" i="12" s="1"/>
  <c r="E347" i="12"/>
  <c r="U347" i="12" s="1"/>
  <c r="D347" i="12"/>
  <c r="T347" i="12" s="1"/>
  <c r="L347" i="12"/>
  <c r="K347" i="12"/>
  <c r="J347" i="12"/>
  <c r="I347" i="12"/>
  <c r="H347" i="12"/>
  <c r="C347" i="12"/>
  <c r="Z346" i="12"/>
  <c r="AA346" i="12" s="1"/>
  <c r="Y346" i="12"/>
  <c r="X346" i="12"/>
  <c r="G346" i="12"/>
  <c r="W346" i="12" s="1"/>
  <c r="F346" i="12"/>
  <c r="V346" i="12" s="1"/>
  <c r="E346" i="12"/>
  <c r="U346" i="12" s="1"/>
  <c r="D346" i="12"/>
  <c r="T346" i="12" s="1"/>
  <c r="S346" i="12"/>
  <c r="R346" i="12"/>
  <c r="P346" i="12"/>
  <c r="N346" i="12"/>
  <c r="L346" i="12"/>
  <c r="K346" i="12"/>
  <c r="J346" i="12"/>
  <c r="I346" i="12"/>
  <c r="H346" i="12"/>
  <c r="C346" i="12"/>
  <c r="Z345" i="12"/>
  <c r="AA345" i="12" s="1"/>
  <c r="Y345" i="12"/>
  <c r="X345" i="12"/>
  <c r="G345" i="12"/>
  <c r="W345" i="12" s="1"/>
  <c r="F345" i="12"/>
  <c r="V345" i="12" s="1"/>
  <c r="E345" i="12"/>
  <c r="U345" i="12" s="1"/>
  <c r="D345" i="12"/>
  <c r="T345" i="12" s="1"/>
  <c r="S345" i="12"/>
  <c r="Q345" i="12"/>
  <c r="M345" i="12"/>
  <c r="K345" i="12"/>
  <c r="J345" i="12"/>
  <c r="I345" i="12"/>
  <c r="H345" i="12"/>
  <c r="C345" i="12"/>
  <c r="Z344" i="12"/>
  <c r="AA344" i="12" s="1"/>
  <c r="X344" i="12"/>
  <c r="G344" i="12"/>
  <c r="W344" i="12" s="1"/>
  <c r="F344" i="12"/>
  <c r="V344" i="12" s="1"/>
  <c r="E344" i="12"/>
  <c r="U344" i="12" s="1"/>
  <c r="D344" i="12"/>
  <c r="T344" i="12" s="1"/>
  <c r="S344" i="12"/>
  <c r="Q344" i="12"/>
  <c r="N344" i="12"/>
  <c r="M344" i="12"/>
  <c r="K344" i="12"/>
  <c r="J344" i="12"/>
  <c r="I344" i="12"/>
  <c r="H344" i="12"/>
  <c r="C344" i="12"/>
  <c r="Z343" i="12"/>
  <c r="AA343" i="12" s="1"/>
  <c r="Y343" i="12"/>
  <c r="X343" i="12"/>
  <c r="G343" i="12"/>
  <c r="W343" i="12" s="1"/>
  <c r="F343" i="12"/>
  <c r="V343" i="12" s="1"/>
  <c r="E343" i="12"/>
  <c r="U343" i="12" s="1"/>
  <c r="D343" i="12"/>
  <c r="T343" i="12" s="1"/>
  <c r="S343" i="12"/>
  <c r="R343" i="12"/>
  <c r="Q343" i="12"/>
  <c r="P343" i="12"/>
  <c r="O343" i="12"/>
  <c r="N343" i="12"/>
  <c r="M343" i="12"/>
  <c r="L343" i="12"/>
  <c r="K343" i="12"/>
  <c r="J343" i="12"/>
  <c r="I343" i="12"/>
  <c r="H343" i="12"/>
  <c r="C343" i="12"/>
  <c r="Z342" i="12"/>
  <c r="AA342" i="12" s="1"/>
  <c r="Y342" i="12"/>
  <c r="X342" i="12"/>
  <c r="G342" i="12"/>
  <c r="W342" i="12" s="1"/>
  <c r="F342" i="12"/>
  <c r="V342" i="12" s="1"/>
  <c r="E342" i="12"/>
  <c r="U342" i="12" s="1"/>
  <c r="D342" i="12"/>
  <c r="T342" i="12" s="1"/>
  <c r="R342" i="12"/>
  <c r="Q342" i="12"/>
  <c r="N342" i="12"/>
  <c r="K342" i="12"/>
  <c r="J342" i="12"/>
  <c r="I342" i="12"/>
  <c r="H342" i="12"/>
  <c r="C342" i="12"/>
  <c r="Z341" i="12"/>
  <c r="AA341" i="12" s="1"/>
  <c r="I855" i="9"/>
  <c r="Y1010" i="12" s="1"/>
  <c r="X79" i="12"/>
  <c r="X341" i="12"/>
  <c r="G341" i="12"/>
  <c r="W341" i="12" s="1"/>
  <c r="F341" i="12"/>
  <c r="V341" i="12" s="1"/>
  <c r="E341" i="12"/>
  <c r="U341" i="12" s="1"/>
  <c r="D341" i="12"/>
  <c r="T341" i="12" s="1"/>
  <c r="R341" i="12"/>
  <c r="Q341" i="12"/>
  <c r="P341" i="12"/>
  <c r="N341" i="12"/>
  <c r="K341" i="12"/>
  <c r="J341" i="12"/>
  <c r="I341" i="12"/>
  <c r="H341" i="12"/>
  <c r="C341" i="12"/>
  <c r="Z340" i="12"/>
  <c r="AA340" i="12" s="1"/>
  <c r="Y340" i="12"/>
  <c r="X340" i="12"/>
  <c r="G340" i="12"/>
  <c r="W340" i="12" s="1"/>
  <c r="F340" i="12"/>
  <c r="V340" i="12" s="1"/>
  <c r="E340" i="12"/>
  <c r="U340" i="12" s="1"/>
  <c r="D340" i="12"/>
  <c r="T340" i="12" s="1"/>
  <c r="O340" i="12"/>
  <c r="M340" i="12"/>
  <c r="K340" i="12"/>
  <c r="J340" i="12"/>
  <c r="I340" i="12"/>
  <c r="H340" i="12"/>
  <c r="C340" i="12"/>
  <c r="Z339" i="12"/>
  <c r="AA339" i="12" s="1"/>
  <c r="X339" i="12"/>
  <c r="G339" i="12"/>
  <c r="W339" i="12" s="1"/>
  <c r="F339" i="12"/>
  <c r="V339" i="12" s="1"/>
  <c r="E339" i="12"/>
  <c r="U339" i="12" s="1"/>
  <c r="D339" i="12"/>
  <c r="T339" i="12" s="1"/>
  <c r="P339" i="12"/>
  <c r="K339" i="12"/>
  <c r="J339" i="12"/>
  <c r="I339" i="12"/>
  <c r="H339" i="12"/>
  <c r="C339" i="12"/>
  <c r="Z338" i="12"/>
  <c r="AA338" i="12" s="1"/>
  <c r="X338" i="12"/>
  <c r="G338" i="12"/>
  <c r="W338" i="12" s="1"/>
  <c r="F338" i="12"/>
  <c r="V338" i="12" s="1"/>
  <c r="E338" i="12"/>
  <c r="U338" i="12" s="1"/>
  <c r="D338" i="12"/>
  <c r="T338" i="12" s="1"/>
  <c r="R338" i="12"/>
  <c r="P338" i="12"/>
  <c r="O338" i="12"/>
  <c r="K338" i="12"/>
  <c r="J338" i="12"/>
  <c r="I338" i="12"/>
  <c r="H338" i="12"/>
  <c r="C338" i="12"/>
  <c r="Z337" i="12"/>
  <c r="AA337" i="12" s="1"/>
  <c r="Y337" i="12"/>
  <c r="G337" i="12"/>
  <c r="W337" i="12" s="1"/>
  <c r="F337" i="12"/>
  <c r="V337" i="12" s="1"/>
  <c r="E337" i="12"/>
  <c r="U337" i="12" s="1"/>
  <c r="D337" i="12"/>
  <c r="T337" i="12" s="1"/>
  <c r="S337" i="12"/>
  <c r="Q337" i="12"/>
  <c r="N337" i="12"/>
  <c r="L337" i="12"/>
  <c r="K337" i="12"/>
  <c r="J337" i="12"/>
  <c r="I337" i="12"/>
  <c r="H337" i="12"/>
  <c r="C337" i="12"/>
  <c r="Z336" i="12"/>
  <c r="AA336" i="12" s="1"/>
  <c r="I847" i="9"/>
  <c r="Y336" i="12"/>
  <c r="X336" i="12"/>
  <c r="G336" i="12"/>
  <c r="W336" i="12" s="1"/>
  <c r="F336" i="12"/>
  <c r="V336" i="12" s="1"/>
  <c r="E336" i="12"/>
  <c r="U336" i="12" s="1"/>
  <c r="D336" i="12"/>
  <c r="T336" i="12" s="1"/>
  <c r="R336" i="12"/>
  <c r="Q336" i="12"/>
  <c r="K336" i="12"/>
  <c r="J336" i="12"/>
  <c r="I336" i="12"/>
  <c r="H336" i="12"/>
  <c r="C336" i="12"/>
  <c r="Z335" i="12"/>
  <c r="AA335" i="12" s="1"/>
  <c r="I842" i="9"/>
  <c r="Y1591" i="12" s="1"/>
  <c r="X335" i="12"/>
  <c r="G335" i="12"/>
  <c r="W335" i="12" s="1"/>
  <c r="F335" i="12"/>
  <c r="V335" i="12" s="1"/>
  <c r="E335" i="12"/>
  <c r="U335" i="12" s="1"/>
  <c r="D335" i="12"/>
  <c r="T335" i="12" s="1"/>
  <c r="Q335" i="12"/>
  <c r="K335" i="12"/>
  <c r="J335" i="12"/>
  <c r="I335" i="12"/>
  <c r="H335" i="12"/>
  <c r="C335" i="12"/>
  <c r="Z334" i="12"/>
  <c r="AA334" i="12" s="1"/>
  <c r="Y334" i="12"/>
  <c r="X334" i="12"/>
  <c r="G334" i="12"/>
  <c r="W334" i="12" s="1"/>
  <c r="F334" i="12"/>
  <c r="V334" i="12" s="1"/>
  <c r="E334" i="12"/>
  <c r="U334" i="12" s="1"/>
  <c r="D334" i="12"/>
  <c r="T334" i="12" s="1"/>
  <c r="S334" i="12"/>
  <c r="R334" i="12"/>
  <c r="Q334" i="12"/>
  <c r="P334" i="12"/>
  <c r="O334" i="12"/>
  <c r="N334" i="12"/>
  <c r="M334" i="12"/>
  <c r="L334" i="12"/>
  <c r="K334" i="12"/>
  <c r="J334" i="12"/>
  <c r="I334" i="12"/>
  <c r="H334" i="12"/>
  <c r="C334" i="12"/>
  <c r="Z333" i="12"/>
  <c r="AA333" i="12" s="1"/>
  <c r="Y333" i="12"/>
  <c r="X333" i="12"/>
  <c r="G333" i="12"/>
  <c r="W333" i="12" s="1"/>
  <c r="F333" i="12"/>
  <c r="V333" i="12" s="1"/>
  <c r="E333" i="12"/>
  <c r="U333" i="12" s="1"/>
  <c r="D333" i="12"/>
  <c r="T333" i="12" s="1"/>
  <c r="S333" i="12"/>
  <c r="R333" i="12"/>
  <c r="N333" i="12"/>
  <c r="K333" i="12"/>
  <c r="J333" i="12"/>
  <c r="I333" i="12"/>
  <c r="H333" i="12"/>
  <c r="C333" i="12"/>
  <c r="Z332" i="12"/>
  <c r="AA332" i="12" s="1"/>
  <c r="Y332" i="12"/>
  <c r="X332" i="12"/>
  <c r="G332" i="12"/>
  <c r="W332" i="12" s="1"/>
  <c r="F332" i="12"/>
  <c r="V332" i="12" s="1"/>
  <c r="E332" i="12"/>
  <c r="U332" i="12" s="1"/>
  <c r="D332" i="12"/>
  <c r="T332" i="12" s="1"/>
  <c r="S332" i="12"/>
  <c r="R332" i="12"/>
  <c r="Q332" i="12"/>
  <c r="P332" i="12"/>
  <c r="O332" i="12"/>
  <c r="N332" i="12"/>
  <c r="M332" i="12"/>
  <c r="L332" i="12"/>
  <c r="K332" i="12"/>
  <c r="J332" i="12"/>
  <c r="I332" i="12"/>
  <c r="H332" i="12"/>
  <c r="C332" i="12"/>
  <c r="Z331" i="12"/>
  <c r="AA331" i="12" s="1"/>
  <c r="Y331" i="12"/>
  <c r="X331" i="12"/>
  <c r="G331" i="12"/>
  <c r="W331" i="12" s="1"/>
  <c r="F331" i="12"/>
  <c r="V331" i="12" s="1"/>
  <c r="E331" i="12"/>
  <c r="U331" i="12" s="1"/>
  <c r="D331" i="12"/>
  <c r="T331" i="12" s="1"/>
  <c r="S331" i="12"/>
  <c r="R331" i="12"/>
  <c r="Q331" i="12"/>
  <c r="P331" i="12"/>
  <c r="N331" i="12"/>
  <c r="K331" i="12"/>
  <c r="J331" i="12"/>
  <c r="I331" i="12"/>
  <c r="H331" i="12"/>
  <c r="C331" i="12"/>
  <c r="Z330" i="12"/>
  <c r="AA330" i="12" s="1"/>
  <c r="I833" i="9"/>
  <c r="X330" i="12"/>
  <c r="G330" i="12"/>
  <c r="W330" i="12" s="1"/>
  <c r="F330" i="12"/>
  <c r="V330" i="12" s="1"/>
  <c r="E330" i="12"/>
  <c r="U330" i="12" s="1"/>
  <c r="D330" i="12"/>
  <c r="T330" i="12" s="1"/>
  <c r="Q330" i="12"/>
  <c r="N330" i="12"/>
  <c r="K330" i="12"/>
  <c r="J330" i="12"/>
  <c r="I330" i="12"/>
  <c r="H330" i="12"/>
  <c r="C330" i="12"/>
  <c r="Z329" i="12"/>
  <c r="AA329" i="12" s="1"/>
  <c r="Y329" i="12"/>
  <c r="X329" i="12"/>
  <c r="G329" i="12"/>
  <c r="W329" i="12" s="1"/>
  <c r="F329" i="12"/>
  <c r="V329" i="12" s="1"/>
  <c r="E329" i="12"/>
  <c r="U329" i="12" s="1"/>
  <c r="D329" i="12"/>
  <c r="T329" i="12" s="1"/>
  <c r="S329" i="12"/>
  <c r="R329" i="12"/>
  <c r="Q329" i="12"/>
  <c r="P329" i="12"/>
  <c r="O329" i="12"/>
  <c r="N329" i="12"/>
  <c r="M329" i="12"/>
  <c r="L329" i="12"/>
  <c r="K329" i="12"/>
  <c r="J329" i="12"/>
  <c r="I329" i="12"/>
  <c r="H329" i="12"/>
  <c r="C329" i="12"/>
  <c r="Z328" i="12"/>
  <c r="AA328" i="12" s="1"/>
  <c r="I828" i="9"/>
  <c r="Y328" i="12"/>
  <c r="X328" i="12"/>
  <c r="G328" i="12"/>
  <c r="W328" i="12" s="1"/>
  <c r="F328" i="12"/>
  <c r="V328" i="12" s="1"/>
  <c r="E328" i="12"/>
  <c r="U328" i="12" s="1"/>
  <c r="D328" i="12"/>
  <c r="T328" i="12" s="1"/>
  <c r="R328" i="12"/>
  <c r="P328" i="12"/>
  <c r="N328" i="12"/>
  <c r="K328" i="12"/>
  <c r="J328" i="12"/>
  <c r="I328" i="12"/>
  <c r="H328" i="12"/>
  <c r="C328" i="12"/>
  <c r="Z327" i="12"/>
  <c r="AA327" i="12" s="1"/>
  <c r="X327" i="12"/>
  <c r="G327" i="12"/>
  <c r="W327" i="12" s="1"/>
  <c r="F327" i="12"/>
  <c r="V327" i="12" s="1"/>
  <c r="E327" i="12"/>
  <c r="U327" i="12" s="1"/>
  <c r="D327" i="12"/>
  <c r="T327" i="12" s="1"/>
  <c r="S327" i="12"/>
  <c r="N327" i="12"/>
  <c r="M327" i="12"/>
  <c r="K327" i="12"/>
  <c r="J327" i="12"/>
  <c r="I327" i="12"/>
  <c r="H327" i="12"/>
  <c r="C327" i="12"/>
  <c r="Z326" i="12"/>
  <c r="AA326" i="12" s="1"/>
  <c r="I824" i="9"/>
  <c r="Y1725" i="12" s="1"/>
  <c r="Y326" i="12"/>
  <c r="X326" i="12"/>
  <c r="G326" i="12"/>
  <c r="W326" i="12" s="1"/>
  <c r="F326" i="12"/>
  <c r="V326" i="12" s="1"/>
  <c r="E326" i="12"/>
  <c r="U326" i="12" s="1"/>
  <c r="D326" i="12"/>
  <c r="T326" i="12" s="1"/>
  <c r="S326" i="12"/>
  <c r="R326" i="12"/>
  <c r="L326" i="12"/>
  <c r="K326" i="12"/>
  <c r="J326" i="12"/>
  <c r="I326" i="12"/>
  <c r="H326" i="12"/>
  <c r="C326" i="12"/>
  <c r="Z325" i="12"/>
  <c r="AA325" i="12" s="1"/>
  <c r="Y325" i="12"/>
  <c r="X325" i="12"/>
  <c r="G325" i="12"/>
  <c r="W325" i="12" s="1"/>
  <c r="F325" i="12"/>
  <c r="V325" i="12" s="1"/>
  <c r="E325" i="12"/>
  <c r="U325" i="12" s="1"/>
  <c r="D325" i="12"/>
  <c r="T325" i="12" s="1"/>
  <c r="S325" i="12"/>
  <c r="R325" i="12"/>
  <c r="M325" i="12"/>
  <c r="K325" i="12"/>
  <c r="J325" i="12"/>
  <c r="I325" i="12"/>
  <c r="H325" i="12"/>
  <c r="C325" i="12"/>
  <c r="Z324" i="12"/>
  <c r="AA324" i="12" s="1"/>
  <c r="I822" i="9"/>
  <c r="Y55" i="12" s="1"/>
  <c r="Y324" i="12"/>
  <c r="X324" i="12"/>
  <c r="G324" i="12"/>
  <c r="W324" i="12" s="1"/>
  <c r="F324" i="12"/>
  <c r="V324" i="12" s="1"/>
  <c r="E324" i="12"/>
  <c r="U324" i="12" s="1"/>
  <c r="D324" i="12"/>
  <c r="T324" i="12" s="1"/>
  <c r="R324" i="12"/>
  <c r="O324" i="12"/>
  <c r="K324" i="12"/>
  <c r="J324" i="12"/>
  <c r="I324" i="12"/>
  <c r="H324" i="12"/>
  <c r="C324" i="12"/>
  <c r="Z323" i="12"/>
  <c r="AA323" i="12" s="1"/>
  <c r="Y323" i="12"/>
  <c r="X323" i="12"/>
  <c r="G323" i="12"/>
  <c r="W323" i="12" s="1"/>
  <c r="F323" i="12"/>
  <c r="V323" i="12" s="1"/>
  <c r="E323" i="12"/>
  <c r="U323" i="12" s="1"/>
  <c r="D323" i="12"/>
  <c r="T323" i="12" s="1"/>
  <c r="Q323" i="12"/>
  <c r="P323" i="12"/>
  <c r="O323" i="12"/>
  <c r="N323" i="12"/>
  <c r="K323" i="12"/>
  <c r="J323" i="12"/>
  <c r="I323" i="12"/>
  <c r="H323" i="12"/>
  <c r="C323" i="12"/>
  <c r="Z322" i="12"/>
  <c r="AA322" i="12" s="1"/>
  <c r="Y322" i="12"/>
  <c r="X322" i="12"/>
  <c r="G322" i="12"/>
  <c r="W322" i="12" s="1"/>
  <c r="F322" i="12"/>
  <c r="V322" i="12" s="1"/>
  <c r="E322" i="12"/>
  <c r="U322" i="12" s="1"/>
  <c r="D322" i="12"/>
  <c r="T322" i="12" s="1"/>
  <c r="S322" i="12"/>
  <c r="R322" i="12"/>
  <c r="Q322" i="12"/>
  <c r="P322" i="12"/>
  <c r="O322" i="12"/>
  <c r="N322" i="12"/>
  <c r="M322" i="12"/>
  <c r="L322" i="12"/>
  <c r="K322" i="12"/>
  <c r="J322" i="12"/>
  <c r="I322" i="12"/>
  <c r="H322" i="12"/>
  <c r="C322" i="12"/>
  <c r="Z321" i="12"/>
  <c r="AA321" i="12" s="1"/>
  <c r="Y321" i="12"/>
  <c r="X321" i="12"/>
  <c r="G321" i="12"/>
  <c r="W321" i="12" s="1"/>
  <c r="F321" i="12"/>
  <c r="V321" i="12" s="1"/>
  <c r="E321" i="12"/>
  <c r="U321" i="12" s="1"/>
  <c r="D321" i="12"/>
  <c r="T321" i="12" s="1"/>
  <c r="S321" i="12"/>
  <c r="Q321" i="12"/>
  <c r="O321" i="12"/>
  <c r="N321" i="12"/>
  <c r="K321" i="12"/>
  <c r="J321" i="12"/>
  <c r="I321" i="12"/>
  <c r="H321" i="12"/>
  <c r="C321" i="12"/>
  <c r="Z320" i="12"/>
  <c r="AA320" i="12" s="1"/>
  <c r="Y320" i="12"/>
  <c r="X320" i="12"/>
  <c r="G320" i="12"/>
  <c r="W320" i="12" s="1"/>
  <c r="F320" i="12"/>
  <c r="V320" i="12" s="1"/>
  <c r="E320" i="12"/>
  <c r="U320" i="12" s="1"/>
  <c r="D320" i="12"/>
  <c r="T320" i="12" s="1"/>
  <c r="O320" i="12"/>
  <c r="N320" i="12"/>
  <c r="M320" i="12"/>
  <c r="K320" i="12"/>
  <c r="J320" i="12"/>
  <c r="I320" i="12"/>
  <c r="H320" i="12"/>
  <c r="C320" i="12"/>
  <c r="Z319" i="12"/>
  <c r="AA319" i="12" s="1"/>
  <c r="Y319" i="12"/>
  <c r="X319" i="12"/>
  <c r="G319" i="12"/>
  <c r="W319" i="12" s="1"/>
  <c r="F319" i="12"/>
  <c r="V319" i="12" s="1"/>
  <c r="E319" i="12"/>
  <c r="U319" i="12" s="1"/>
  <c r="D319" i="12"/>
  <c r="T319" i="12" s="1"/>
  <c r="S319" i="12"/>
  <c r="R319" i="12"/>
  <c r="O319" i="12"/>
  <c r="N319" i="12"/>
  <c r="L319" i="12"/>
  <c r="K319" i="12"/>
  <c r="J319" i="12"/>
  <c r="I319" i="12"/>
  <c r="H319" i="12"/>
  <c r="C319" i="12"/>
  <c r="Z318" i="12"/>
  <c r="AA318" i="12" s="1"/>
  <c r="I800" i="9"/>
  <c r="Y45" i="12" s="1"/>
  <c r="Y318" i="12"/>
  <c r="X318" i="12"/>
  <c r="G318" i="12"/>
  <c r="W318" i="12" s="1"/>
  <c r="F318" i="12"/>
  <c r="V318" i="12" s="1"/>
  <c r="E318" i="12"/>
  <c r="U318" i="12" s="1"/>
  <c r="D318" i="12"/>
  <c r="T318" i="12" s="1"/>
  <c r="S318" i="12"/>
  <c r="R318" i="12"/>
  <c r="K318" i="12"/>
  <c r="J318" i="12"/>
  <c r="I318" i="12"/>
  <c r="H318" i="12"/>
  <c r="C318" i="12"/>
  <c r="Z317" i="12"/>
  <c r="AA317" i="12" s="1"/>
  <c r="I797" i="9"/>
  <c r="Y60" i="12" s="1"/>
  <c r="Y317" i="12"/>
  <c r="X317" i="12"/>
  <c r="G317" i="12"/>
  <c r="W317" i="12" s="1"/>
  <c r="F317" i="12"/>
  <c r="V317" i="12" s="1"/>
  <c r="E317" i="12"/>
  <c r="U317" i="12" s="1"/>
  <c r="D317" i="12"/>
  <c r="T317" i="12" s="1"/>
  <c r="R317" i="12"/>
  <c r="Q317" i="12"/>
  <c r="P317" i="12"/>
  <c r="N317" i="12"/>
  <c r="K317" i="12"/>
  <c r="J317" i="12"/>
  <c r="I317" i="12"/>
  <c r="H317" i="12"/>
  <c r="C317" i="12"/>
  <c r="Z316" i="12"/>
  <c r="AA316" i="12" s="1"/>
  <c r="I796" i="9"/>
  <c r="Y316" i="12"/>
  <c r="X316" i="12"/>
  <c r="G316" i="12"/>
  <c r="W316" i="12" s="1"/>
  <c r="F316" i="12"/>
  <c r="V316" i="12" s="1"/>
  <c r="E316" i="12"/>
  <c r="U316" i="12" s="1"/>
  <c r="D316" i="12"/>
  <c r="T316" i="12" s="1"/>
  <c r="S316" i="12"/>
  <c r="R316" i="12"/>
  <c r="P316" i="12"/>
  <c r="L316" i="12"/>
  <c r="K316" i="12"/>
  <c r="J316" i="12"/>
  <c r="I316" i="12"/>
  <c r="H316" i="12"/>
  <c r="C316" i="12"/>
  <c r="Z315" i="12"/>
  <c r="AA315" i="12" s="1"/>
  <c r="I793" i="9"/>
  <c r="Y315" i="12"/>
  <c r="X315" i="12"/>
  <c r="G315" i="12"/>
  <c r="W315" i="12" s="1"/>
  <c r="F315" i="12"/>
  <c r="V315" i="12" s="1"/>
  <c r="E315" i="12"/>
  <c r="U315" i="12" s="1"/>
  <c r="D315" i="12"/>
  <c r="T315" i="12" s="1"/>
  <c r="S315" i="12"/>
  <c r="Q315" i="12"/>
  <c r="O315" i="12"/>
  <c r="K315" i="12"/>
  <c r="J315" i="12"/>
  <c r="I315" i="12"/>
  <c r="H315" i="12"/>
  <c r="C315" i="12"/>
  <c r="Z314" i="12"/>
  <c r="AA314" i="12" s="1"/>
  <c r="Y314" i="12"/>
  <c r="X314" i="12"/>
  <c r="G314" i="12"/>
  <c r="W314" i="12" s="1"/>
  <c r="F314" i="12"/>
  <c r="V314" i="12" s="1"/>
  <c r="E314" i="12"/>
  <c r="U314" i="12" s="1"/>
  <c r="D314" i="12"/>
  <c r="T314" i="12" s="1"/>
  <c r="S314" i="12"/>
  <c r="Q314" i="12"/>
  <c r="N314" i="12"/>
  <c r="L314" i="12"/>
  <c r="K314" i="12"/>
  <c r="J314" i="12"/>
  <c r="I314" i="12"/>
  <c r="H314" i="12"/>
  <c r="C314" i="12"/>
  <c r="Z313" i="12"/>
  <c r="AA313" i="12" s="1"/>
  <c r="I789" i="9"/>
  <c r="Y313" i="12"/>
  <c r="X313" i="12"/>
  <c r="G313" i="12"/>
  <c r="W313" i="12" s="1"/>
  <c r="F313" i="12"/>
  <c r="V313" i="12" s="1"/>
  <c r="E313" i="12"/>
  <c r="U313" i="12" s="1"/>
  <c r="D313" i="12"/>
  <c r="T313" i="12" s="1"/>
  <c r="R313" i="12"/>
  <c r="P313" i="12"/>
  <c r="K313" i="12"/>
  <c r="J313" i="12"/>
  <c r="I313" i="12"/>
  <c r="H313" i="12"/>
  <c r="C313" i="12"/>
  <c r="Z312" i="12"/>
  <c r="AA312" i="12" s="1"/>
  <c r="Y312" i="12"/>
  <c r="X312" i="12"/>
  <c r="G312" i="12"/>
  <c r="W312" i="12" s="1"/>
  <c r="F312" i="12"/>
  <c r="V312" i="12" s="1"/>
  <c r="E312" i="12"/>
  <c r="U312" i="12" s="1"/>
  <c r="D312" i="12"/>
  <c r="T312" i="12" s="1"/>
  <c r="S312" i="12"/>
  <c r="Q312" i="12"/>
  <c r="P312" i="12"/>
  <c r="N312" i="12"/>
  <c r="K312" i="12"/>
  <c r="J312" i="12"/>
  <c r="I312" i="12"/>
  <c r="H312" i="12"/>
  <c r="C312" i="12"/>
  <c r="Z311" i="12"/>
  <c r="AA311" i="12" s="1"/>
  <c r="Y311" i="12"/>
  <c r="X311" i="12"/>
  <c r="G311" i="12"/>
  <c r="W311" i="12" s="1"/>
  <c r="F311" i="12"/>
  <c r="V311" i="12" s="1"/>
  <c r="E311" i="12"/>
  <c r="U311" i="12" s="1"/>
  <c r="D311" i="12"/>
  <c r="T311" i="12" s="1"/>
  <c r="R311" i="12"/>
  <c r="Q311" i="12"/>
  <c r="P311" i="12"/>
  <c r="K311" i="12"/>
  <c r="J311" i="12"/>
  <c r="I311" i="12"/>
  <c r="H311" i="12"/>
  <c r="C311" i="12"/>
  <c r="Z310" i="12"/>
  <c r="AA310" i="12" s="1"/>
  <c r="Y310" i="12"/>
  <c r="X310" i="12"/>
  <c r="G310" i="12"/>
  <c r="W310" i="12" s="1"/>
  <c r="F310" i="12"/>
  <c r="V310" i="12" s="1"/>
  <c r="E310" i="12"/>
  <c r="U310" i="12" s="1"/>
  <c r="D310" i="12"/>
  <c r="T310" i="12" s="1"/>
  <c r="S310" i="12"/>
  <c r="Q310" i="12"/>
  <c r="O310" i="12"/>
  <c r="L310" i="12"/>
  <c r="K310" i="12"/>
  <c r="J310" i="12"/>
  <c r="I310" i="12"/>
  <c r="H310" i="12"/>
  <c r="C310" i="12"/>
  <c r="Z309" i="12"/>
  <c r="AA309" i="12" s="1"/>
  <c r="Y309" i="12"/>
  <c r="X309" i="12"/>
  <c r="G309" i="12"/>
  <c r="W309" i="12" s="1"/>
  <c r="F309" i="12"/>
  <c r="V309" i="12" s="1"/>
  <c r="E309" i="12"/>
  <c r="U309" i="12" s="1"/>
  <c r="D309" i="12"/>
  <c r="T309" i="12" s="1"/>
  <c r="S309" i="12"/>
  <c r="R309" i="12"/>
  <c r="Q309" i="12"/>
  <c r="P309" i="12"/>
  <c r="O309" i="12"/>
  <c r="N309" i="12"/>
  <c r="M309" i="12"/>
  <c r="L309" i="12"/>
  <c r="K309" i="12"/>
  <c r="J309" i="12"/>
  <c r="I309" i="12"/>
  <c r="H309" i="12"/>
  <c r="C309" i="12"/>
  <c r="Z308" i="12"/>
  <c r="AA308" i="12" s="1"/>
  <c r="Y308" i="12"/>
  <c r="X308" i="12"/>
  <c r="G308" i="12"/>
  <c r="W308" i="12" s="1"/>
  <c r="F308" i="12"/>
  <c r="V308" i="12" s="1"/>
  <c r="E308" i="12"/>
  <c r="U308" i="12" s="1"/>
  <c r="D308" i="12"/>
  <c r="T308" i="12" s="1"/>
  <c r="S308" i="12"/>
  <c r="Q308" i="12"/>
  <c r="O308" i="12"/>
  <c r="K308" i="12"/>
  <c r="J308" i="12"/>
  <c r="I308" i="12"/>
  <c r="H308" i="12"/>
  <c r="C308" i="12"/>
  <c r="Z307" i="12"/>
  <c r="AA307" i="12" s="1"/>
  <c r="Y307" i="12"/>
  <c r="X307" i="12"/>
  <c r="G307" i="12"/>
  <c r="W307" i="12" s="1"/>
  <c r="F307" i="12"/>
  <c r="V307" i="12" s="1"/>
  <c r="E307" i="12"/>
  <c r="U307" i="12" s="1"/>
  <c r="D307" i="12"/>
  <c r="T307" i="12" s="1"/>
  <c r="S307" i="12"/>
  <c r="R307" i="12"/>
  <c r="Q307" i="12"/>
  <c r="P307" i="12"/>
  <c r="N307" i="12"/>
  <c r="K307" i="12"/>
  <c r="J307" i="12"/>
  <c r="I307" i="12"/>
  <c r="H307" i="12"/>
  <c r="C307" i="12"/>
  <c r="Z306" i="12"/>
  <c r="AA306" i="12" s="1"/>
  <c r="Y306" i="12"/>
  <c r="X306" i="12"/>
  <c r="G306" i="12"/>
  <c r="W306" i="12" s="1"/>
  <c r="F306" i="12"/>
  <c r="V306" i="12" s="1"/>
  <c r="E306" i="12"/>
  <c r="U306" i="12" s="1"/>
  <c r="D306" i="12"/>
  <c r="T306" i="12" s="1"/>
  <c r="S306" i="12"/>
  <c r="R306" i="12"/>
  <c r="Q306" i="12"/>
  <c r="O306" i="12"/>
  <c r="M306" i="12"/>
  <c r="L306" i="12"/>
  <c r="K306" i="12"/>
  <c r="J306" i="12"/>
  <c r="I306" i="12"/>
  <c r="H306" i="12"/>
  <c r="C306" i="12"/>
  <c r="Z305" i="12"/>
  <c r="AA305" i="12" s="1"/>
  <c r="X305" i="12"/>
  <c r="G305" i="12"/>
  <c r="W305" i="12" s="1"/>
  <c r="F305" i="12"/>
  <c r="V305" i="12" s="1"/>
  <c r="E305" i="12"/>
  <c r="U305" i="12" s="1"/>
  <c r="D305" i="12"/>
  <c r="T305" i="12" s="1"/>
  <c r="R305" i="12"/>
  <c r="P305" i="12"/>
  <c r="M305" i="12"/>
  <c r="K305" i="12"/>
  <c r="J305" i="12"/>
  <c r="I305" i="12"/>
  <c r="H305" i="12"/>
  <c r="C305" i="12"/>
  <c r="Z304" i="12"/>
  <c r="AA304" i="12" s="1"/>
  <c r="I762" i="9"/>
  <c r="Y22" i="12" s="1"/>
  <c r="Y304" i="12"/>
  <c r="X304" i="12"/>
  <c r="G304" i="12"/>
  <c r="W304" i="12" s="1"/>
  <c r="F304" i="12"/>
  <c r="V304" i="12" s="1"/>
  <c r="E304" i="12"/>
  <c r="U304" i="12" s="1"/>
  <c r="D304" i="12"/>
  <c r="T304" i="12" s="1"/>
  <c r="Q304" i="12"/>
  <c r="P304" i="12"/>
  <c r="K304" i="12"/>
  <c r="J304" i="12"/>
  <c r="I304" i="12"/>
  <c r="H304" i="12"/>
  <c r="C304" i="12"/>
  <c r="Z303" i="12"/>
  <c r="AA303" i="12" s="1"/>
  <c r="Y303" i="12"/>
  <c r="X303" i="12"/>
  <c r="G303" i="12"/>
  <c r="W303" i="12" s="1"/>
  <c r="F303" i="12"/>
  <c r="V303" i="12" s="1"/>
  <c r="E303" i="12"/>
  <c r="U303" i="12" s="1"/>
  <c r="D303" i="12"/>
  <c r="T303" i="12" s="1"/>
  <c r="Q303" i="12"/>
  <c r="P303" i="12"/>
  <c r="O303" i="12"/>
  <c r="L303" i="12"/>
  <c r="K303" i="12"/>
  <c r="J303" i="12"/>
  <c r="I303" i="12"/>
  <c r="H303" i="12"/>
  <c r="C303" i="12"/>
  <c r="Z302" i="12"/>
  <c r="AA302" i="12" s="1"/>
  <c r="Y302" i="12"/>
  <c r="X302" i="12"/>
  <c r="G302" i="12"/>
  <c r="W302" i="12" s="1"/>
  <c r="F302" i="12"/>
  <c r="V302" i="12" s="1"/>
  <c r="E302" i="12"/>
  <c r="U302" i="12" s="1"/>
  <c r="D302" i="12"/>
  <c r="T302" i="12" s="1"/>
  <c r="N302" i="12"/>
  <c r="K302" i="12"/>
  <c r="J302" i="12"/>
  <c r="I302" i="12"/>
  <c r="H302" i="12"/>
  <c r="C302" i="12"/>
  <c r="Z301" i="12"/>
  <c r="AA301" i="12" s="1"/>
  <c r="X301" i="12"/>
  <c r="G301" i="12"/>
  <c r="W301" i="12" s="1"/>
  <c r="F301" i="12"/>
  <c r="V301" i="12" s="1"/>
  <c r="E301" i="12"/>
  <c r="U301" i="12" s="1"/>
  <c r="D301" i="12"/>
  <c r="T301" i="12" s="1"/>
  <c r="R301" i="12"/>
  <c r="Q301" i="12"/>
  <c r="P301" i="12"/>
  <c r="O301" i="12"/>
  <c r="N301" i="12"/>
  <c r="K301" i="12"/>
  <c r="J301" i="12"/>
  <c r="I301" i="12"/>
  <c r="H301" i="12"/>
  <c r="C301" i="12"/>
  <c r="Z300" i="12"/>
  <c r="AA300" i="12" s="1"/>
  <c r="Y300" i="12"/>
  <c r="X300" i="12"/>
  <c r="G300" i="12"/>
  <c r="W300" i="12" s="1"/>
  <c r="F300" i="12"/>
  <c r="V300" i="12" s="1"/>
  <c r="E300" i="12"/>
  <c r="U300" i="12" s="1"/>
  <c r="D300" i="12"/>
  <c r="T300" i="12" s="1"/>
  <c r="R300" i="12"/>
  <c r="P300" i="12"/>
  <c r="K300" i="12"/>
  <c r="J300" i="12"/>
  <c r="I300" i="12"/>
  <c r="H300" i="12"/>
  <c r="C300" i="12"/>
  <c r="Z299" i="12"/>
  <c r="AA299" i="12" s="1"/>
  <c r="Y299" i="12"/>
  <c r="X299" i="12"/>
  <c r="G299" i="12"/>
  <c r="W299" i="12" s="1"/>
  <c r="F299" i="12"/>
  <c r="V299" i="12" s="1"/>
  <c r="E299" i="12"/>
  <c r="U299" i="12" s="1"/>
  <c r="D299" i="12"/>
  <c r="T299" i="12" s="1"/>
  <c r="S299" i="12"/>
  <c r="R299" i="12"/>
  <c r="Q299" i="12"/>
  <c r="P299" i="12"/>
  <c r="O299" i="12"/>
  <c r="N299" i="12"/>
  <c r="M299" i="12"/>
  <c r="L299" i="12"/>
  <c r="K299" i="12"/>
  <c r="J299" i="12"/>
  <c r="I299" i="12"/>
  <c r="H299" i="12"/>
  <c r="C299" i="12"/>
  <c r="Z298" i="12"/>
  <c r="AA298" i="12" s="1"/>
  <c r="I744" i="9"/>
  <c r="Y774" i="12" s="1"/>
  <c r="Y298" i="12"/>
  <c r="X298" i="12"/>
  <c r="G298" i="12"/>
  <c r="W298" i="12" s="1"/>
  <c r="F298" i="12"/>
  <c r="V298" i="12" s="1"/>
  <c r="E298" i="12"/>
  <c r="U298" i="12" s="1"/>
  <c r="D298" i="12"/>
  <c r="T298" i="12" s="1"/>
  <c r="S298" i="12"/>
  <c r="R298" i="12"/>
  <c r="Q298" i="12"/>
  <c r="K298" i="12"/>
  <c r="J298" i="12"/>
  <c r="I298" i="12"/>
  <c r="H298" i="12"/>
  <c r="C298" i="12"/>
  <c r="Z297" i="12"/>
  <c r="AA297" i="12" s="1"/>
  <c r="Y297" i="12"/>
  <c r="X297" i="12"/>
  <c r="G297" i="12"/>
  <c r="W297" i="12" s="1"/>
  <c r="F297" i="12"/>
  <c r="V297" i="12" s="1"/>
  <c r="E297" i="12"/>
  <c r="U297" i="12" s="1"/>
  <c r="D297" i="12"/>
  <c r="T297" i="12" s="1"/>
  <c r="S297" i="12"/>
  <c r="R297" i="12"/>
  <c r="Q297" i="12"/>
  <c r="P297" i="12"/>
  <c r="O297" i="12"/>
  <c r="N297" i="12"/>
  <c r="M297" i="12"/>
  <c r="L297" i="12"/>
  <c r="K297" i="12"/>
  <c r="J297" i="12"/>
  <c r="I297" i="12"/>
  <c r="H297" i="12"/>
  <c r="C297" i="12"/>
  <c r="Z296" i="12"/>
  <c r="AA296" i="12" s="1"/>
  <c r="X296" i="12"/>
  <c r="G296" i="12"/>
  <c r="W296" i="12" s="1"/>
  <c r="F296" i="12"/>
  <c r="V296" i="12" s="1"/>
  <c r="E296" i="12"/>
  <c r="U296" i="12" s="1"/>
  <c r="D296" i="12"/>
  <c r="T296" i="12" s="1"/>
  <c r="S296" i="12"/>
  <c r="R296" i="12"/>
  <c r="Q296" i="12"/>
  <c r="P296" i="12"/>
  <c r="M296" i="12"/>
  <c r="K296" i="12"/>
  <c r="J296" i="12"/>
  <c r="I296" i="12"/>
  <c r="H296" i="12"/>
  <c r="C296" i="12"/>
  <c r="Z295" i="12"/>
  <c r="AA295" i="12" s="1"/>
  <c r="Y295" i="12"/>
  <c r="X295" i="12"/>
  <c r="G295" i="12"/>
  <c r="W295" i="12" s="1"/>
  <c r="F295" i="12"/>
  <c r="V295" i="12" s="1"/>
  <c r="E295" i="12"/>
  <c r="U295" i="12" s="1"/>
  <c r="D295" i="12"/>
  <c r="T295" i="12" s="1"/>
  <c r="S295" i="12"/>
  <c r="R295" i="12"/>
  <c r="Q295" i="12"/>
  <c r="P295" i="12"/>
  <c r="O295" i="12"/>
  <c r="N295" i="12"/>
  <c r="M295" i="12"/>
  <c r="L295" i="12"/>
  <c r="K295" i="12"/>
  <c r="J295" i="12"/>
  <c r="I295" i="12"/>
  <c r="H295" i="12"/>
  <c r="C295" i="12"/>
  <c r="Z294" i="12"/>
  <c r="AA294" i="12" s="1"/>
  <c r="Y294" i="12"/>
  <c r="X294" i="12"/>
  <c r="G294" i="12"/>
  <c r="W294" i="12" s="1"/>
  <c r="F294" i="12"/>
  <c r="V294" i="12" s="1"/>
  <c r="E294" i="12"/>
  <c r="U294" i="12" s="1"/>
  <c r="D294" i="12"/>
  <c r="T294" i="12" s="1"/>
  <c r="S294" i="12"/>
  <c r="Q294" i="12"/>
  <c r="N294" i="12"/>
  <c r="K294" i="12"/>
  <c r="J294" i="12"/>
  <c r="I294" i="12"/>
  <c r="H294" i="12"/>
  <c r="C294" i="12"/>
  <c r="Z293" i="12"/>
  <c r="AA293" i="12" s="1"/>
  <c r="Y293" i="12"/>
  <c r="X293" i="12"/>
  <c r="G293" i="12"/>
  <c r="W293" i="12" s="1"/>
  <c r="F293" i="12"/>
  <c r="V293" i="12" s="1"/>
  <c r="E293" i="12"/>
  <c r="U293" i="12" s="1"/>
  <c r="D293" i="12"/>
  <c r="T293" i="12" s="1"/>
  <c r="S293" i="12"/>
  <c r="R293" i="12"/>
  <c r="Q293" i="12"/>
  <c r="P293" i="12"/>
  <c r="O293" i="12"/>
  <c r="N293" i="12"/>
  <c r="M293" i="12"/>
  <c r="L293" i="12"/>
  <c r="K293" i="12"/>
  <c r="J293" i="12"/>
  <c r="I293" i="12"/>
  <c r="H293" i="12"/>
  <c r="C293" i="12"/>
  <c r="Z292" i="12"/>
  <c r="AA292" i="12" s="1"/>
  <c r="Y292" i="12"/>
  <c r="X292" i="12"/>
  <c r="G292" i="12"/>
  <c r="W292" i="12" s="1"/>
  <c r="F292" i="12"/>
  <c r="V292" i="12" s="1"/>
  <c r="E292" i="12"/>
  <c r="U292" i="12" s="1"/>
  <c r="D292" i="12"/>
  <c r="T292" i="12" s="1"/>
  <c r="S292" i="12"/>
  <c r="N292" i="12"/>
  <c r="K292" i="12"/>
  <c r="J292" i="12"/>
  <c r="I292" i="12"/>
  <c r="H292" i="12"/>
  <c r="C292" i="12"/>
  <c r="Z291" i="12"/>
  <c r="AA291" i="12" s="1"/>
  <c r="Y291" i="12"/>
  <c r="X291" i="12"/>
  <c r="G291" i="12"/>
  <c r="W291" i="12" s="1"/>
  <c r="F291" i="12"/>
  <c r="V291" i="12" s="1"/>
  <c r="E291" i="12"/>
  <c r="U291" i="12" s="1"/>
  <c r="D291" i="12"/>
  <c r="T291" i="12" s="1"/>
  <c r="S291" i="12"/>
  <c r="R291" i="12"/>
  <c r="Q291" i="12"/>
  <c r="P291" i="12"/>
  <c r="O291" i="12"/>
  <c r="N291" i="12"/>
  <c r="M291" i="12"/>
  <c r="L291" i="12"/>
  <c r="K291" i="12"/>
  <c r="J291" i="12"/>
  <c r="I291" i="12"/>
  <c r="H291" i="12"/>
  <c r="C291" i="12"/>
  <c r="Z290" i="12"/>
  <c r="AA290" i="12" s="1"/>
  <c r="Y290" i="12"/>
  <c r="X290" i="12"/>
  <c r="G290" i="12"/>
  <c r="W290" i="12" s="1"/>
  <c r="F290" i="12"/>
  <c r="V290" i="12" s="1"/>
  <c r="E290" i="12"/>
  <c r="U290" i="12" s="1"/>
  <c r="D290" i="12"/>
  <c r="T290" i="12" s="1"/>
  <c r="P290" i="12"/>
  <c r="K290" i="12"/>
  <c r="J290" i="12"/>
  <c r="I290" i="12"/>
  <c r="H290" i="12"/>
  <c r="C290" i="12"/>
  <c r="Z289" i="12"/>
  <c r="AA289" i="12" s="1"/>
  <c r="Y289" i="12"/>
  <c r="X289" i="12"/>
  <c r="G289" i="12"/>
  <c r="W289" i="12" s="1"/>
  <c r="F289" i="12"/>
  <c r="V289" i="12" s="1"/>
  <c r="E289" i="12"/>
  <c r="U289" i="12" s="1"/>
  <c r="D289" i="12"/>
  <c r="T289" i="12" s="1"/>
  <c r="P289" i="12"/>
  <c r="K289" i="12"/>
  <c r="J289" i="12"/>
  <c r="I289" i="12"/>
  <c r="H289" i="12"/>
  <c r="C289" i="12"/>
  <c r="Z288" i="12"/>
  <c r="AA288" i="12" s="1"/>
  <c r="Y288" i="12"/>
  <c r="X288" i="12"/>
  <c r="G288" i="12"/>
  <c r="W288" i="12" s="1"/>
  <c r="F288" i="12"/>
  <c r="V288" i="12" s="1"/>
  <c r="E288" i="12"/>
  <c r="U288" i="12" s="1"/>
  <c r="D288" i="12"/>
  <c r="T288" i="12" s="1"/>
  <c r="R288" i="12"/>
  <c r="Q288" i="12"/>
  <c r="P288" i="12"/>
  <c r="O288" i="12"/>
  <c r="N288" i="12"/>
  <c r="M288" i="12"/>
  <c r="L288" i="12"/>
  <c r="K288" i="12"/>
  <c r="J288" i="12"/>
  <c r="I288" i="12"/>
  <c r="H288" i="12"/>
  <c r="C288" i="12"/>
  <c r="Z287" i="12"/>
  <c r="AA287" i="12" s="1"/>
  <c r="Y287" i="12"/>
  <c r="X287" i="12"/>
  <c r="G287" i="12"/>
  <c r="W287" i="12" s="1"/>
  <c r="F287" i="12"/>
  <c r="V287" i="12" s="1"/>
  <c r="E287" i="12"/>
  <c r="U287" i="12" s="1"/>
  <c r="D287" i="12"/>
  <c r="T287" i="12" s="1"/>
  <c r="Q287" i="12"/>
  <c r="P287" i="12"/>
  <c r="K287" i="12"/>
  <c r="J287" i="12"/>
  <c r="I287" i="12"/>
  <c r="H287" i="12"/>
  <c r="C287" i="12"/>
  <c r="Z286" i="12"/>
  <c r="AA286" i="12" s="1"/>
  <c r="Y286" i="12"/>
  <c r="X286" i="12"/>
  <c r="G286" i="12"/>
  <c r="W286" i="12" s="1"/>
  <c r="F286" i="12"/>
  <c r="V286" i="12" s="1"/>
  <c r="E286" i="12"/>
  <c r="U286" i="12" s="1"/>
  <c r="D286" i="12"/>
  <c r="T286" i="12" s="1"/>
  <c r="S286" i="12"/>
  <c r="R286" i="12"/>
  <c r="O286" i="12"/>
  <c r="N286" i="12"/>
  <c r="K286" i="12"/>
  <c r="J286" i="12"/>
  <c r="I286" i="12"/>
  <c r="H286" i="12"/>
  <c r="C286" i="12"/>
  <c r="Z285" i="12"/>
  <c r="AA285" i="12" s="1"/>
  <c r="Y285" i="12"/>
  <c r="X285" i="12"/>
  <c r="G285" i="12"/>
  <c r="W285" i="12" s="1"/>
  <c r="F285" i="12"/>
  <c r="V285" i="12" s="1"/>
  <c r="E285" i="12"/>
  <c r="U285" i="12" s="1"/>
  <c r="D285" i="12"/>
  <c r="T285" i="12" s="1"/>
  <c r="S285" i="12"/>
  <c r="R285" i="12"/>
  <c r="Q285" i="12"/>
  <c r="P285" i="12"/>
  <c r="O285" i="12"/>
  <c r="N285" i="12"/>
  <c r="M285" i="12"/>
  <c r="L285" i="12"/>
  <c r="K285" i="12"/>
  <c r="J285" i="12"/>
  <c r="I285" i="12"/>
  <c r="H285" i="12"/>
  <c r="C285" i="12"/>
  <c r="Z284" i="12"/>
  <c r="AA284" i="12" s="1"/>
  <c r="Y284" i="12"/>
  <c r="X284" i="12"/>
  <c r="G284" i="12"/>
  <c r="W284" i="12" s="1"/>
  <c r="F284" i="12"/>
  <c r="V284" i="12" s="1"/>
  <c r="E284" i="12"/>
  <c r="U284" i="12" s="1"/>
  <c r="D284" i="12"/>
  <c r="T284" i="12" s="1"/>
  <c r="S284" i="12"/>
  <c r="R284" i="12"/>
  <c r="Q284" i="12"/>
  <c r="P284" i="12"/>
  <c r="O284" i="12"/>
  <c r="N284" i="12"/>
  <c r="M284" i="12"/>
  <c r="L284" i="12"/>
  <c r="K284" i="12"/>
  <c r="J284" i="12"/>
  <c r="I284" i="12"/>
  <c r="H284" i="12"/>
  <c r="C284" i="12"/>
  <c r="Z283" i="12"/>
  <c r="AA283" i="12" s="1"/>
  <c r="Y283" i="12"/>
  <c r="X283" i="12"/>
  <c r="G283" i="12"/>
  <c r="W283" i="12" s="1"/>
  <c r="F283" i="12"/>
  <c r="V283" i="12" s="1"/>
  <c r="E283" i="12"/>
  <c r="U283" i="12" s="1"/>
  <c r="D283" i="12"/>
  <c r="T283" i="12" s="1"/>
  <c r="S283" i="12"/>
  <c r="R283" i="12"/>
  <c r="Q283" i="12"/>
  <c r="P283" i="12"/>
  <c r="O283" i="12"/>
  <c r="N283" i="12"/>
  <c r="M283" i="12"/>
  <c r="L283" i="12"/>
  <c r="K283" i="12"/>
  <c r="J283" i="12"/>
  <c r="I283" i="12"/>
  <c r="H283" i="12"/>
  <c r="C283" i="12"/>
  <c r="Z282" i="12"/>
  <c r="AA282" i="12" s="1"/>
  <c r="Y282" i="12"/>
  <c r="X282" i="12"/>
  <c r="G282" i="12"/>
  <c r="W282" i="12" s="1"/>
  <c r="F282" i="12"/>
  <c r="V282" i="12" s="1"/>
  <c r="E282" i="12"/>
  <c r="U282" i="12" s="1"/>
  <c r="D282" i="12"/>
  <c r="T282" i="12" s="1"/>
  <c r="S282" i="12"/>
  <c r="R282" i="12"/>
  <c r="Q282" i="12"/>
  <c r="P282" i="12"/>
  <c r="O282" i="12"/>
  <c r="N282" i="12"/>
  <c r="M282" i="12"/>
  <c r="L282" i="12"/>
  <c r="K282" i="12"/>
  <c r="J282" i="12"/>
  <c r="I282" i="12"/>
  <c r="H282" i="12"/>
  <c r="C282" i="12"/>
  <c r="Z281" i="12"/>
  <c r="AA281" i="12" s="1"/>
  <c r="Y281" i="12"/>
  <c r="X281" i="12"/>
  <c r="G281" i="12"/>
  <c r="W281" i="12" s="1"/>
  <c r="F281" i="12"/>
  <c r="V281" i="12" s="1"/>
  <c r="E281" i="12"/>
  <c r="U281" i="12" s="1"/>
  <c r="D281" i="12"/>
  <c r="T281" i="12" s="1"/>
  <c r="Q281" i="12"/>
  <c r="K281" i="12"/>
  <c r="J281" i="12"/>
  <c r="I281" i="12"/>
  <c r="H281" i="12"/>
  <c r="C281" i="12"/>
  <c r="Z280" i="12"/>
  <c r="AA280" i="12" s="1"/>
  <c r="Y280" i="12"/>
  <c r="X280" i="12"/>
  <c r="G280" i="12"/>
  <c r="W280" i="12" s="1"/>
  <c r="F280" i="12"/>
  <c r="V280" i="12" s="1"/>
  <c r="E280" i="12"/>
  <c r="U280" i="12" s="1"/>
  <c r="D280" i="12"/>
  <c r="T280" i="12" s="1"/>
  <c r="R280" i="12"/>
  <c r="Q280" i="12"/>
  <c r="P280" i="12"/>
  <c r="K280" i="12"/>
  <c r="J280" i="12"/>
  <c r="I280" i="12"/>
  <c r="H280" i="12"/>
  <c r="C280" i="12"/>
  <c r="Z279" i="12"/>
  <c r="AA279" i="12" s="1"/>
  <c r="Y279" i="12"/>
  <c r="X279" i="12"/>
  <c r="G279" i="12"/>
  <c r="W279" i="12" s="1"/>
  <c r="F279" i="12"/>
  <c r="V279" i="12" s="1"/>
  <c r="E279" i="12"/>
  <c r="U279" i="12" s="1"/>
  <c r="D279" i="12"/>
  <c r="T279" i="12" s="1"/>
  <c r="S279" i="12"/>
  <c r="R279" i="12"/>
  <c r="Q279" i="12"/>
  <c r="P279" i="12"/>
  <c r="O279" i="12"/>
  <c r="N279" i="12"/>
  <c r="M279" i="12"/>
  <c r="L279" i="12"/>
  <c r="K279" i="12"/>
  <c r="J279" i="12"/>
  <c r="I279" i="12"/>
  <c r="H279" i="12"/>
  <c r="C279" i="12"/>
  <c r="Z278" i="12"/>
  <c r="AA278" i="12" s="1"/>
  <c r="X278" i="12"/>
  <c r="G278" i="12"/>
  <c r="W278" i="12" s="1"/>
  <c r="F278" i="12"/>
  <c r="V278" i="12" s="1"/>
  <c r="E278" i="12"/>
  <c r="U278" i="12" s="1"/>
  <c r="D278" i="12"/>
  <c r="T278" i="12" s="1"/>
  <c r="R278" i="12"/>
  <c r="Q278" i="12"/>
  <c r="O278" i="12"/>
  <c r="M278" i="12"/>
  <c r="L278" i="12"/>
  <c r="K278" i="12"/>
  <c r="J278" i="12"/>
  <c r="I278" i="12"/>
  <c r="H278" i="12"/>
  <c r="C278" i="12"/>
  <c r="Z277" i="12"/>
  <c r="AA277" i="12" s="1"/>
  <c r="X277" i="12"/>
  <c r="G277" i="12"/>
  <c r="W277" i="12" s="1"/>
  <c r="F277" i="12"/>
  <c r="V277" i="12" s="1"/>
  <c r="E277" i="12"/>
  <c r="U277" i="12" s="1"/>
  <c r="D277" i="12"/>
  <c r="T277" i="12" s="1"/>
  <c r="Q277" i="12"/>
  <c r="P277" i="12"/>
  <c r="O277" i="12"/>
  <c r="N277" i="12"/>
  <c r="K277" i="12"/>
  <c r="J277" i="12"/>
  <c r="I277" i="12"/>
  <c r="H277" i="12"/>
  <c r="C277" i="12"/>
  <c r="Z276" i="12"/>
  <c r="AA276" i="12" s="1"/>
  <c r="X276" i="12"/>
  <c r="G276" i="12"/>
  <c r="W276" i="12" s="1"/>
  <c r="F276" i="12"/>
  <c r="V276" i="12" s="1"/>
  <c r="E276" i="12"/>
  <c r="U276" i="12" s="1"/>
  <c r="D276" i="12"/>
  <c r="T276" i="12" s="1"/>
  <c r="S276" i="12"/>
  <c r="R276" i="12"/>
  <c r="Q276" i="12"/>
  <c r="L276" i="12"/>
  <c r="K276" i="12"/>
  <c r="J276" i="12"/>
  <c r="I276" i="12"/>
  <c r="H276" i="12"/>
  <c r="C276" i="12"/>
  <c r="Z275" i="12"/>
  <c r="AA275" i="12" s="1"/>
  <c r="Y275" i="12"/>
  <c r="X275" i="12"/>
  <c r="G275" i="12"/>
  <c r="W275" i="12" s="1"/>
  <c r="F275" i="12"/>
  <c r="V275" i="12" s="1"/>
  <c r="E275" i="12"/>
  <c r="U275" i="12" s="1"/>
  <c r="D275" i="12"/>
  <c r="T275" i="12" s="1"/>
  <c r="S275" i="12"/>
  <c r="R275" i="12"/>
  <c r="Q275" i="12"/>
  <c r="P275" i="12"/>
  <c r="Q1679" i="6"/>
  <c r="O275" i="12"/>
  <c r="P1679" i="6"/>
  <c r="N275" i="12"/>
  <c r="O1679" i="6"/>
  <c r="M275" i="12"/>
  <c r="N1679" i="6"/>
  <c r="L275" i="12"/>
  <c r="K275" i="12"/>
  <c r="J275" i="12"/>
  <c r="I275" i="12"/>
  <c r="H275" i="12"/>
  <c r="C275" i="12"/>
  <c r="Z274" i="12"/>
  <c r="AA274" i="12" s="1"/>
  <c r="Y274" i="12"/>
  <c r="X274" i="12"/>
  <c r="G274" i="12"/>
  <c r="W274" i="12" s="1"/>
  <c r="F274" i="12"/>
  <c r="V274" i="12" s="1"/>
  <c r="E274" i="12"/>
  <c r="U274" i="12" s="1"/>
  <c r="D274" i="12"/>
  <c r="T274" i="12" s="1"/>
  <c r="S274" i="12"/>
  <c r="R274" i="12"/>
  <c r="Q274" i="12"/>
  <c r="P274" i="12"/>
  <c r="O274" i="12"/>
  <c r="N274" i="12"/>
  <c r="M274" i="12"/>
  <c r="L274" i="12"/>
  <c r="K274" i="12"/>
  <c r="J274" i="12"/>
  <c r="I274" i="12"/>
  <c r="H274" i="12"/>
  <c r="C274" i="12"/>
  <c r="Z273" i="12"/>
  <c r="AA273" i="12" s="1"/>
  <c r="Y273" i="12"/>
  <c r="X273" i="12"/>
  <c r="G273" i="12"/>
  <c r="W273" i="12" s="1"/>
  <c r="F273" i="12"/>
  <c r="V273" i="12" s="1"/>
  <c r="E273" i="12"/>
  <c r="U273" i="12" s="1"/>
  <c r="D273" i="12"/>
  <c r="T273" i="12" s="1"/>
  <c r="S273" i="12"/>
  <c r="M273" i="12"/>
  <c r="L273" i="12"/>
  <c r="K273" i="12"/>
  <c r="J273" i="12"/>
  <c r="I273" i="12"/>
  <c r="H273" i="12"/>
  <c r="C273" i="12"/>
  <c r="Z272" i="12"/>
  <c r="AA272" i="12" s="1"/>
  <c r="X272" i="12"/>
  <c r="G272" i="12"/>
  <c r="W272" i="12" s="1"/>
  <c r="F272" i="12"/>
  <c r="V272" i="12" s="1"/>
  <c r="E272" i="12"/>
  <c r="U272" i="12" s="1"/>
  <c r="D272" i="12"/>
  <c r="T272" i="12" s="1"/>
  <c r="Q272" i="12"/>
  <c r="N272" i="12"/>
  <c r="K272" i="12"/>
  <c r="J272" i="12"/>
  <c r="I272" i="12"/>
  <c r="H272" i="12"/>
  <c r="C272" i="12"/>
  <c r="Z271" i="12"/>
  <c r="AA271" i="12" s="1"/>
  <c r="Y271" i="12"/>
  <c r="X271" i="12"/>
  <c r="G271" i="12"/>
  <c r="W271" i="12" s="1"/>
  <c r="F271" i="12"/>
  <c r="V271" i="12" s="1"/>
  <c r="E271" i="12"/>
  <c r="U271" i="12" s="1"/>
  <c r="D271" i="12"/>
  <c r="T271" i="12" s="1"/>
  <c r="S271" i="12"/>
  <c r="R271" i="12"/>
  <c r="Q271" i="12"/>
  <c r="P271" i="12"/>
  <c r="O271" i="12"/>
  <c r="N271" i="12"/>
  <c r="M271" i="12"/>
  <c r="L271" i="12"/>
  <c r="K271" i="12"/>
  <c r="J271" i="12"/>
  <c r="I271" i="12"/>
  <c r="H271" i="12"/>
  <c r="C271" i="12"/>
  <c r="Z270" i="12"/>
  <c r="AA270" i="12" s="1"/>
  <c r="Y270" i="12"/>
  <c r="X270" i="12"/>
  <c r="G270" i="12"/>
  <c r="W270" i="12" s="1"/>
  <c r="F270" i="12"/>
  <c r="V270" i="12" s="1"/>
  <c r="E270" i="12"/>
  <c r="U270" i="12" s="1"/>
  <c r="D270" i="12"/>
  <c r="T270" i="12" s="1"/>
  <c r="S270" i="12"/>
  <c r="R270" i="12"/>
  <c r="Q270" i="12"/>
  <c r="P270" i="12"/>
  <c r="O270" i="12"/>
  <c r="N270" i="12"/>
  <c r="M270" i="12"/>
  <c r="L270" i="12"/>
  <c r="K270" i="12"/>
  <c r="J270" i="12"/>
  <c r="I270" i="12"/>
  <c r="H270" i="12"/>
  <c r="C270" i="12"/>
  <c r="Z269" i="12"/>
  <c r="AA269" i="12" s="1"/>
  <c r="X269" i="12"/>
  <c r="G269" i="12"/>
  <c r="W269" i="12" s="1"/>
  <c r="F269" i="12"/>
  <c r="V269" i="12" s="1"/>
  <c r="E269" i="12"/>
  <c r="U269" i="12" s="1"/>
  <c r="D269" i="12"/>
  <c r="T269" i="12" s="1"/>
  <c r="S269" i="12"/>
  <c r="P269" i="12"/>
  <c r="K269" i="12"/>
  <c r="J269" i="12"/>
  <c r="I269" i="12"/>
  <c r="H269" i="12"/>
  <c r="C269" i="12"/>
  <c r="Z268" i="12"/>
  <c r="AA268" i="12" s="1"/>
  <c r="Y268" i="12"/>
  <c r="X268" i="12"/>
  <c r="G268" i="12"/>
  <c r="W268" i="12" s="1"/>
  <c r="F268" i="12"/>
  <c r="V268" i="12" s="1"/>
  <c r="E268" i="12"/>
  <c r="U268" i="12" s="1"/>
  <c r="D268" i="12"/>
  <c r="T268" i="12" s="1"/>
  <c r="Q268" i="12"/>
  <c r="P268" i="12"/>
  <c r="O268" i="12"/>
  <c r="L268" i="12"/>
  <c r="K268" i="12"/>
  <c r="J268" i="12"/>
  <c r="I268" i="12"/>
  <c r="H268" i="12"/>
  <c r="C268" i="12"/>
  <c r="Z267" i="12"/>
  <c r="AA267" i="12" s="1"/>
  <c r="Y267" i="12"/>
  <c r="X267" i="12"/>
  <c r="G267" i="12"/>
  <c r="W267" i="12" s="1"/>
  <c r="F267" i="12"/>
  <c r="V267" i="12" s="1"/>
  <c r="E267" i="12"/>
  <c r="U267" i="12" s="1"/>
  <c r="D267" i="12"/>
  <c r="T267" i="12" s="1"/>
  <c r="S267" i="12"/>
  <c r="R267" i="12"/>
  <c r="Q267" i="12"/>
  <c r="P267" i="12"/>
  <c r="O267" i="12"/>
  <c r="N267" i="12"/>
  <c r="M267" i="12"/>
  <c r="L267" i="12"/>
  <c r="K267" i="12"/>
  <c r="J267" i="12"/>
  <c r="I267" i="12"/>
  <c r="H267" i="12"/>
  <c r="C267" i="12"/>
  <c r="Z266" i="12"/>
  <c r="AA266" i="12" s="1"/>
  <c r="Y266" i="12"/>
  <c r="X266" i="12"/>
  <c r="G266" i="12"/>
  <c r="W266" i="12" s="1"/>
  <c r="F266" i="12"/>
  <c r="V266" i="12" s="1"/>
  <c r="E266" i="12"/>
  <c r="U266" i="12" s="1"/>
  <c r="D266" i="12"/>
  <c r="T266" i="12" s="1"/>
  <c r="K266" i="12"/>
  <c r="J266" i="12"/>
  <c r="I266" i="12"/>
  <c r="H266" i="12"/>
  <c r="C266" i="12"/>
  <c r="Z265" i="12"/>
  <c r="AA265" i="12" s="1"/>
  <c r="Y265" i="12"/>
  <c r="X265" i="12"/>
  <c r="G265" i="12"/>
  <c r="W265" i="12" s="1"/>
  <c r="F265" i="12"/>
  <c r="V265" i="12" s="1"/>
  <c r="E265" i="12"/>
  <c r="U265" i="12" s="1"/>
  <c r="D265" i="12"/>
  <c r="T265" i="12" s="1"/>
  <c r="P265" i="12"/>
  <c r="O265" i="12"/>
  <c r="N265" i="12"/>
  <c r="K265" i="12"/>
  <c r="J265" i="12"/>
  <c r="I265" i="12"/>
  <c r="H265" i="12"/>
  <c r="C265" i="12"/>
  <c r="Z264" i="12"/>
  <c r="AA264" i="12" s="1"/>
  <c r="Y263" i="12"/>
  <c r="Y264" i="12"/>
  <c r="X264" i="12"/>
  <c r="G264" i="12"/>
  <c r="W264" i="12" s="1"/>
  <c r="F264" i="12"/>
  <c r="V264" i="12" s="1"/>
  <c r="E264" i="12"/>
  <c r="U264" i="12" s="1"/>
  <c r="D264" i="12"/>
  <c r="T264" i="12" s="1"/>
  <c r="S264" i="12"/>
  <c r="P264" i="12"/>
  <c r="O264" i="12"/>
  <c r="N264" i="12"/>
  <c r="K264" i="12"/>
  <c r="J264" i="12"/>
  <c r="I264" i="12"/>
  <c r="H264" i="12"/>
  <c r="C264" i="12"/>
  <c r="Z263" i="12"/>
  <c r="AA263" i="12" s="1"/>
  <c r="X263" i="12"/>
  <c r="G263" i="12"/>
  <c r="W263" i="12" s="1"/>
  <c r="F263" i="12"/>
  <c r="V263" i="12" s="1"/>
  <c r="E263" i="12"/>
  <c r="U263" i="12" s="1"/>
  <c r="D263" i="12"/>
  <c r="T263" i="12" s="1"/>
  <c r="K263" i="12"/>
  <c r="J263" i="12"/>
  <c r="I263" i="12"/>
  <c r="H263" i="12"/>
  <c r="C263" i="12"/>
  <c r="Z262" i="12"/>
  <c r="AA262" i="12" s="1"/>
  <c r="Y262" i="12"/>
  <c r="X262" i="12"/>
  <c r="G262" i="12"/>
  <c r="W262" i="12" s="1"/>
  <c r="F262" i="12"/>
  <c r="V262" i="12" s="1"/>
  <c r="E262" i="12"/>
  <c r="U262" i="12" s="1"/>
  <c r="D262" i="12"/>
  <c r="T262" i="12" s="1"/>
  <c r="S262" i="12"/>
  <c r="R262" i="12"/>
  <c r="Q262" i="12"/>
  <c r="P262" i="12"/>
  <c r="O262" i="12"/>
  <c r="N262" i="12"/>
  <c r="M262" i="12"/>
  <c r="L262" i="12"/>
  <c r="K262" i="12"/>
  <c r="J262" i="12"/>
  <c r="I262" i="12"/>
  <c r="H262" i="12"/>
  <c r="C262" i="12"/>
  <c r="Z261" i="12"/>
  <c r="AA261" i="12" s="1"/>
  <c r="Y261" i="12"/>
  <c r="X261" i="12"/>
  <c r="G261" i="12"/>
  <c r="W261" i="12" s="1"/>
  <c r="F261" i="12"/>
  <c r="V261" i="12" s="1"/>
  <c r="E261" i="12"/>
  <c r="U261" i="12" s="1"/>
  <c r="D261" i="12"/>
  <c r="T261" i="12" s="1"/>
  <c r="R261" i="12"/>
  <c r="Q261" i="12"/>
  <c r="K261" i="12"/>
  <c r="J261" i="12"/>
  <c r="I261" i="12"/>
  <c r="H261" i="12"/>
  <c r="C261" i="12"/>
  <c r="Z260" i="12"/>
  <c r="AA260" i="12" s="1"/>
  <c r="Y260" i="12"/>
  <c r="X260" i="12"/>
  <c r="G260" i="12"/>
  <c r="W260" i="12" s="1"/>
  <c r="F260" i="12"/>
  <c r="V260" i="12" s="1"/>
  <c r="E260" i="12"/>
  <c r="U260" i="12" s="1"/>
  <c r="D260" i="12"/>
  <c r="T260" i="12" s="1"/>
  <c r="S260" i="12"/>
  <c r="R260" i="12"/>
  <c r="Q260" i="12"/>
  <c r="P260" i="12"/>
  <c r="Q1678" i="6"/>
  <c r="O260" i="12"/>
  <c r="P1678" i="6"/>
  <c r="N260" i="12"/>
  <c r="O1678" i="6"/>
  <c r="M260" i="12"/>
  <c r="N1678" i="6"/>
  <c r="L260" i="12"/>
  <c r="K260" i="12"/>
  <c r="J260" i="12"/>
  <c r="I260" i="12"/>
  <c r="H260" i="12"/>
  <c r="C260" i="12"/>
  <c r="Z259" i="12"/>
  <c r="AA259" i="12" s="1"/>
  <c r="X259" i="12"/>
  <c r="G259" i="12"/>
  <c r="W259" i="12" s="1"/>
  <c r="F259" i="12"/>
  <c r="V259" i="12" s="1"/>
  <c r="E259" i="12"/>
  <c r="U259" i="12" s="1"/>
  <c r="D259" i="12"/>
  <c r="T259" i="12" s="1"/>
  <c r="S259" i="12"/>
  <c r="Q259" i="12"/>
  <c r="N259" i="12"/>
  <c r="K259" i="12"/>
  <c r="J259" i="12"/>
  <c r="I259" i="12"/>
  <c r="H259" i="12"/>
  <c r="C259" i="12"/>
  <c r="Z258" i="12"/>
  <c r="AA258" i="12" s="1"/>
  <c r="X258" i="12"/>
  <c r="G258" i="12"/>
  <c r="W258" i="12" s="1"/>
  <c r="F258" i="12"/>
  <c r="V258" i="12" s="1"/>
  <c r="E258" i="12"/>
  <c r="U258" i="12" s="1"/>
  <c r="D258" i="12"/>
  <c r="T258" i="12" s="1"/>
  <c r="R258" i="12"/>
  <c r="P258" i="12"/>
  <c r="O258" i="12"/>
  <c r="K258" i="12"/>
  <c r="J258" i="12"/>
  <c r="I258" i="12"/>
  <c r="H258" i="12"/>
  <c r="C258" i="12"/>
  <c r="Z257" i="12"/>
  <c r="AA257" i="12" s="1"/>
  <c r="Y256" i="12"/>
  <c r="X256" i="12"/>
  <c r="X257" i="12"/>
  <c r="G257" i="12"/>
  <c r="W257" i="12" s="1"/>
  <c r="F257" i="12"/>
  <c r="V257" i="12" s="1"/>
  <c r="E257" i="12"/>
  <c r="U257" i="12" s="1"/>
  <c r="D257" i="12"/>
  <c r="T257" i="12" s="1"/>
  <c r="S817" i="12"/>
  <c r="R253" i="12"/>
  <c r="R257" i="12"/>
  <c r="Q817" i="12"/>
  <c r="Q257" i="12"/>
  <c r="P252" i="12"/>
  <c r="P257" i="12"/>
  <c r="K257" i="12"/>
  <c r="J257" i="12"/>
  <c r="I257" i="12"/>
  <c r="H257" i="12"/>
  <c r="C257" i="12"/>
  <c r="Z256" i="12"/>
  <c r="AA256" i="12" s="1"/>
  <c r="G256" i="12"/>
  <c r="W256" i="12" s="1"/>
  <c r="F256" i="12"/>
  <c r="V256" i="12" s="1"/>
  <c r="E256" i="12"/>
  <c r="U256" i="12" s="1"/>
  <c r="D256" i="12"/>
  <c r="T256" i="12" s="1"/>
  <c r="K256" i="12"/>
  <c r="J256" i="12"/>
  <c r="I256" i="12"/>
  <c r="H256" i="12"/>
  <c r="C256" i="12"/>
  <c r="Z255" i="12"/>
  <c r="AA255" i="12" s="1"/>
  <c r="Y253" i="12"/>
  <c r="Y255" i="12"/>
  <c r="X253" i="12"/>
  <c r="X255" i="12"/>
  <c r="G255" i="12"/>
  <c r="W255" i="12" s="1"/>
  <c r="F255" i="12"/>
  <c r="V255" i="12" s="1"/>
  <c r="E255" i="12"/>
  <c r="U255" i="12" s="1"/>
  <c r="D255" i="12"/>
  <c r="T255" i="12" s="1"/>
  <c r="S255" i="12"/>
  <c r="K255" i="12"/>
  <c r="J255" i="12"/>
  <c r="I255" i="12"/>
  <c r="H255" i="12"/>
  <c r="C255" i="12"/>
  <c r="Z254" i="12"/>
  <c r="AA254" i="12" s="1"/>
  <c r="X254" i="12"/>
  <c r="G254" i="12"/>
  <c r="W254" i="12" s="1"/>
  <c r="F254" i="12"/>
  <c r="V254" i="12" s="1"/>
  <c r="E254" i="12"/>
  <c r="U254" i="12" s="1"/>
  <c r="D254" i="12"/>
  <c r="T254" i="12" s="1"/>
  <c r="R254" i="12"/>
  <c r="K254" i="12"/>
  <c r="J254" i="12"/>
  <c r="I254" i="12"/>
  <c r="H254" i="12"/>
  <c r="C254" i="12"/>
  <c r="Z253" i="12"/>
  <c r="AA253" i="12" s="1"/>
  <c r="G253" i="12"/>
  <c r="W253" i="12" s="1"/>
  <c r="F253" i="12"/>
  <c r="V253" i="12" s="1"/>
  <c r="E253" i="12"/>
  <c r="U253" i="12" s="1"/>
  <c r="D253" i="12"/>
  <c r="T253" i="12" s="1"/>
  <c r="N253" i="12"/>
  <c r="M253" i="12"/>
  <c r="K253" i="12"/>
  <c r="J253" i="12"/>
  <c r="I253" i="12"/>
  <c r="H253" i="12"/>
  <c r="C253" i="12"/>
  <c r="Z252" i="12"/>
  <c r="AA252" i="12" s="1"/>
  <c r="X251" i="12"/>
  <c r="X252" i="12"/>
  <c r="G252" i="12"/>
  <c r="W252" i="12" s="1"/>
  <c r="F252" i="12"/>
  <c r="V252" i="12" s="1"/>
  <c r="E252" i="12"/>
  <c r="U252" i="12" s="1"/>
  <c r="D252" i="12"/>
  <c r="T252" i="12" s="1"/>
  <c r="O252" i="12"/>
  <c r="N252" i="12"/>
  <c r="M252" i="12"/>
  <c r="L252" i="12"/>
  <c r="K252" i="12"/>
  <c r="J252" i="12"/>
  <c r="I252" i="12"/>
  <c r="H252" i="12"/>
  <c r="C252" i="12"/>
  <c r="Z251" i="12"/>
  <c r="AA251" i="12" s="1"/>
  <c r="Y250" i="12"/>
  <c r="G251" i="12"/>
  <c r="W251" i="12" s="1"/>
  <c r="F251" i="12"/>
  <c r="V251" i="12" s="1"/>
  <c r="E251" i="12"/>
  <c r="U251" i="12" s="1"/>
  <c r="D251" i="12"/>
  <c r="T251" i="12" s="1"/>
  <c r="K251" i="12"/>
  <c r="J251" i="12"/>
  <c r="I251" i="12"/>
  <c r="H251" i="12"/>
  <c r="C251" i="12"/>
  <c r="Z250" i="12"/>
  <c r="AA250" i="12" s="1"/>
  <c r="X250" i="12"/>
  <c r="G250" i="12"/>
  <c r="W250" i="12" s="1"/>
  <c r="F250" i="12"/>
  <c r="V250" i="12" s="1"/>
  <c r="E250" i="12"/>
  <c r="U250" i="12" s="1"/>
  <c r="D250" i="12"/>
  <c r="T250" i="12" s="1"/>
  <c r="R250" i="12"/>
  <c r="O250" i="12"/>
  <c r="L250" i="12"/>
  <c r="K250" i="12"/>
  <c r="J250" i="12"/>
  <c r="I250" i="12"/>
  <c r="H250" i="12"/>
  <c r="C250" i="12"/>
  <c r="Z249" i="12"/>
  <c r="AA249" i="12" s="1"/>
  <c r="Y249" i="12"/>
  <c r="X249" i="12"/>
  <c r="G249" i="12"/>
  <c r="W249" i="12" s="1"/>
  <c r="F249" i="12"/>
  <c r="V249" i="12" s="1"/>
  <c r="E249" i="12"/>
  <c r="U249" i="12" s="1"/>
  <c r="D249" i="12"/>
  <c r="T249" i="12" s="1"/>
  <c r="S249" i="12"/>
  <c r="Q249" i="12"/>
  <c r="N249" i="12"/>
  <c r="L249" i="12"/>
  <c r="K249" i="12"/>
  <c r="J249" i="12"/>
  <c r="I249" i="12"/>
  <c r="H249" i="12"/>
  <c r="C249" i="12"/>
  <c r="Z248" i="12"/>
  <c r="AA248" i="12" s="1"/>
  <c r="X248" i="12"/>
  <c r="G248" i="12"/>
  <c r="W248" i="12" s="1"/>
  <c r="F248" i="12"/>
  <c r="V248" i="12" s="1"/>
  <c r="E248" i="12"/>
  <c r="U248" i="12" s="1"/>
  <c r="D248" i="12"/>
  <c r="T248" i="12" s="1"/>
  <c r="S248" i="12"/>
  <c r="O248" i="12"/>
  <c r="N248" i="12"/>
  <c r="K248" i="12"/>
  <c r="J248" i="12"/>
  <c r="I248" i="12"/>
  <c r="H248" i="12"/>
  <c r="C248" i="12"/>
  <c r="Z247" i="12"/>
  <c r="AA247" i="12" s="1"/>
  <c r="Y247" i="12"/>
  <c r="X247" i="12"/>
  <c r="G247" i="12"/>
  <c r="W247" i="12" s="1"/>
  <c r="F247" i="12"/>
  <c r="V247" i="12" s="1"/>
  <c r="E247" i="12"/>
  <c r="U247" i="12" s="1"/>
  <c r="D247" i="12"/>
  <c r="T247" i="12" s="1"/>
  <c r="S247" i="12"/>
  <c r="R247" i="12"/>
  <c r="Q247" i="12"/>
  <c r="P247" i="12"/>
  <c r="O247" i="12"/>
  <c r="N247" i="12"/>
  <c r="M247" i="12"/>
  <c r="L247" i="12"/>
  <c r="K247" i="12"/>
  <c r="J247" i="12"/>
  <c r="I247" i="12"/>
  <c r="H247" i="12"/>
  <c r="C247" i="12"/>
  <c r="Z246" i="12"/>
  <c r="AA246" i="12" s="1"/>
  <c r="Y246" i="12"/>
  <c r="X246" i="12"/>
  <c r="G246" i="12"/>
  <c r="W246" i="12" s="1"/>
  <c r="F246" i="12"/>
  <c r="V246" i="12" s="1"/>
  <c r="E246" i="12"/>
  <c r="U246" i="12" s="1"/>
  <c r="D246" i="12"/>
  <c r="T246" i="12" s="1"/>
  <c r="S246" i="12"/>
  <c r="R246" i="12"/>
  <c r="Q246" i="12"/>
  <c r="P246" i="12"/>
  <c r="K246" i="12"/>
  <c r="J246" i="12"/>
  <c r="I246" i="12"/>
  <c r="H246" i="12"/>
  <c r="C246" i="12"/>
  <c r="Z245" i="12"/>
  <c r="AA245" i="12" s="1"/>
  <c r="Y245" i="12"/>
  <c r="X245" i="12"/>
  <c r="G245" i="12"/>
  <c r="W245" i="12" s="1"/>
  <c r="F245" i="12"/>
  <c r="V245" i="12" s="1"/>
  <c r="E245" i="12"/>
  <c r="U245" i="12" s="1"/>
  <c r="D245" i="12"/>
  <c r="T245" i="12" s="1"/>
  <c r="R245" i="12"/>
  <c r="P245" i="12"/>
  <c r="O245" i="12"/>
  <c r="N245" i="12"/>
  <c r="M245" i="12"/>
  <c r="K245" i="12"/>
  <c r="J245" i="12"/>
  <c r="I245" i="12"/>
  <c r="H245" i="12"/>
  <c r="C245" i="12"/>
  <c r="Z244" i="12"/>
  <c r="AA244" i="12" s="1"/>
  <c r="Y242" i="12"/>
  <c r="Y244" i="12"/>
  <c r="X242" i="12"/>
  <c r="X244" i="12"/>
  <c r="G244" i="12"/>
  <c r="W244" i="12" s="1"/>
  <c r="F244" i="12"/>
  <c r="V244" i="12" s="1"/>
  <c r="E244" i="12"/>
  <c r="U244" i="12" s="1"/>
  <c r="D244" i="12"/>
  <c r="T244" i="12" s="1"/>
  <c r="O244" i="12"/>
  <c r="K244" i="12"/>
  <c r="J244" i="12"/>
  <c r="I244" i="12"/>
  <c r="H244" i="12"/>
  <c r="C244" i="12"/>
  <c r="Z243" i="12"/>
  <c r="AA243" i="12" s="1"/>
  <c r="Y241" i="12"/>
  <c r="Y243" i="12"/>
  <c r="X241" i="12"/>
  <c r="X243" i="12"/>
  <c r="G243" i="12"/>
  <c r="W243" i="12" s="1"/>
  <c r="F243" i="12"/>
  <c r="V243" i="12" s="1"/>
  <c r="E243" i="12"/>
  <c r="U243" i="12" s="1"/>
  <c r="D243" i="12"/>
  <c r="T243" i="12" s="1"/>
  <c r="S243" i="12"/>
  <c r="R243" i="12"/>
  <c r="Q243" i="12"/>
  <c r="P243" i="12"/>
  <c r="Q1677" i="6"/>
  <c r="O243" i="12"/>
  <c r="P1677" i="6"/>
  <c r="N243" i="12"/>
  <c r="O1677" i="6"/>
  <c r="M243" i="12"/>
  <c r="N1677" i="6"/>
  <c r="L243" i="12"/>
  <c r="K243" i="12"/>
  <c r="J243" i="12"/>
  <c r="I243" i="12"/>
  <c r="H243" i="12"/>
  <c r="C243" i="12"/>
  <c r="Z242" i="12"/>
  <c r="AA242" i="12" s="1"/>
  <c r="G242" i="12"/>
  <c r="W242" i="12" s="1"/>
  <c r="F242" i="12"/>
  <c r="V242" i="12" s="1"/>
  <c r="E242" i="12"/>
  <c r="U242" i="12" s="1"/>
  <c r="D242" i="12"/>
  <c r="T242" i="12" s="1"/>
  <c r="S242" i="12"/>
  <c r="P242" i="12"/>
  <c r="N242" i="12"/>
  <c r="K242" i="12"/>
  <c r="J242" i="12"/>
  <c r="I242" i="12"/>
  <c r="H242" i="12"/>
  <c r="C242" i="12"/>
  <c r="Z241" i="12"/>
  <c r="AA241" i="12" s="1"/>
  <c r="X240" i="12"/>
  <c r="G241" i="12"/>
  <c r="W241" i="12" s="1"/>
  <c r="F241" i="12"/>
  <c r="V241" i="12" s="1"/>
  <c r="E241" i="12"/>
  <c r="U241" i="12" s="1"/>
  <c r="D241" i="12"/>
  <c r="T241" i="12" s="1"/>
  <c r="S241" i="12"/>
  <c r="R241" i="12"/>
  <c r="Q241" i="12"/>
  <c r="P241" i="12"/>
  <c r="L241" i="12"/>
  <c r="K241" i="12"/>
  <c r="J241" i="12"/>
  <c r="I241" i="12"/>
  <c r="H241" i="12"/>
  <c r="C241" i="12"/>
  <c r="Z240" i="12"/>
  <c r="AA240" i="12" s="1"/>
  <c r="G240" i="12"/>
  <c r="W240" i="12" s="1"/>
  <c r="F240" i="12"/>
  <c r="V240" i="12" s="1"/>
  <c r="E240" i="12"/>
  <c r="U240" i="12" s="1"/>
  <c r="D240" i="12"/>
  <c r="T240" i="12" s="1"/>
  <c r="Q240" i="12"/>
  <c r="N240" i="12"/>
  <c r="K240" i="12"/>
  <c r="J240" i="12"/>
  <c r="I240" i="12"/>
  <c r="H240" i="12"/>
  <c r="C240" i="12"/>
  <c r="Z239" i="12"/>
  <c r="AA239" i="12" s="1"/>
  <c r="Y239" i="12"/>
  <c r="X239" i="12"/>
  <c r="G239" i="12"/>
  <c r="W239" i="12" s="1"/>
  <c r="F239" i="12"/>
  <c r="V239" i="12" s="1"/>
  <c r="E239" i="12"/>
  <c r="U239" i="12" s="1"/>
  <c r="D239" i="12"/>
  <c r="T239" i="12" s="1"/>
  <c r="S239" i="12"/>
  <c r="R239" i="12"/>
  <c r="N239" i="12"/>
  <c r="M239" i="12"/>
  <c r="L239" i="12"/>
  <c r="K239" i="12"/>
  <c r="J239" i="12"/>
  <c r="I239" i="12"/>
  <c r="H239" i="12"/>
  <c r="C239" i="12"/>
  <c r="Z238" i="12"/>
  <c r="AA238" i="12" s="1"/>
  <c r="X238" i="12"/>
  <c r="G238" i="12"/>
  <c r="W238" i="12" s="1"/>
  <c r="F238" i="12"/>
  <c r="V238" i="12" s="1"/>
  <c r="E238" i="12"/>
  <c r="U238" i="12" s="1"/>
  <c r="D238" i="12"/>
  <c r="T238" i="12" s="1"/>
  <c r="Q238" i="12"/>
  <c r="P238" i="12"/>
  <c r="N238" i="12"/>
  <c r="K238" i="12"/>
  <c r="J238" i="12"/>
  <c r="I238" i="12"/>
  <c r="H238" i="12"/>
  <c r="C238" i="12"/>
  <c r="Z237" i="12"/>
  <c r="AA237" i="12" s="1"/>
  <c r="Y237" i="12"/>
  <c r="X237" i="12"/>
  <c r="G237" i="12"/>
  <c r="W237" i="12" s="1"/>
  <c r="F237" i="12"/>
  <c r="V237" i="12" s="1"/>
  <c r="E237" i="12"/>
  <c r="U237" i="12" s="1"/>
  <c r="D237" i="12"/>
  <c r="T237" i="12" s="1"/>
  <c r="S237" i="12"/>
  <c r="R237" i="12"/>
  <c r="Q237" i="12"/>
  <c r="P237" i="12"/>
  <c r="O237" i="12"/>
  <c r="N237" i="12"/>
  <c r="M237" i="12"/>
  <c r="L237" i="12"/>
  <c r="K237" i="12"/>
  <c r="J237" i="12"/>
  <c r="I237" i="12"/>
  <c r="H237" i="12"/>
  <c r="C237" i="12"/>
  <c r="Z236" i="12"/>
  <c r="AA236" i="12" s="1"/>
  <c r="Y236" i="12"/>
  <c r="X236" i="12"/>
  <c r="G236" i="12"/>
  <c r="W236" i="12" s="1"/>
  <c r="F236" i="12"/>
  <c r="V236" i="12" s="1"/>
  <c r="E236" i="12"/>
  <c r="U236" i="12" s="1"/>
  <c r="D236" i="12"/>
  <c r="T236" i="12" s="1"/>
  <c r="S236" i="12"/>
  <c r="R236" i="12"/>
  <c r="Q236" i="12"/>
  <c r="P236" i="12"/>
  <c r="O236" i="12"/>
  <c r="N236" i="12"/>
  <c r="M236" i="12"/>
  <c r="L236" i="12"/>
  <c r="K236" i="12"/>
  <c r="J236" i="12"/>
  <c r="I236" i="12"/>
  <c r="H236" i="12"/>
  <c r="C236" i="12"/>
  <c r="Z235" i="12"/>
  <c r="AA235" i="12" s="1"/>
  <c r="Y235" i="12"/>
  <c r="X235" i="12"/>
  <c r="G235" i="12"/>
  <c r="W235" i="12" s="1"/>
  <c r="F235" i="12"/>
  <c r="V235" i="12" s="1"/>
  <c r="E235" i="12"/>
  <c r="U235" i="12" s="1"/>
  <c r="D235" i="12"/>
  <c r="T235" i="12" s="1"/>
  <c r="S235" i="12"/>
  <c r="R235" i="12"/>
  <c r="Q235" i="12"/>
  <c r="P235" i="12"/>
  <c r="L235" i="12"/>
  <c r="K235" i="12"/>
  <c r="J235" i="12"/>
  <c r="I235" i="12"/>
  <c r="H235" i="12"/>
  <c r="C235" i="12"/>
  <c r="Z234" i="12"/>
  <c r="AA234" i="12" s="1"/>
  <c r="X234" i="12"/>
  <c r="G234" i="12"/>
  <c r="W234" i="12" s="1"/>
  <c r="F234" i="12"/>
  <c r="V234" i="12" s="1"/>
  <c r="E234" i="12"/>
  <c r="U234" i="12" s="1"/>
  <c r="D234" i="12"/>
  <c r="T234" i="12" s="1"/>
  <c r="S234" i="12"/>
  <c r="O234" i="12"/>
  <c r="M234" i="12"/>
  <c r="K234" i="12"/>
  <c r="J234" i="12"/>
  <c r="I234" i="12"/>
  <c r="H234" i="12"/>
  <c r="C234" i="12"/>
  <c r="Z233" i="12"/>
  <c r="AA233" i="12" s="1"/>
  <c r="Y233" i="12"/>
  <c r="X233" i="12"/>
  <c r="G233" i="12"/>
  <c r="W233" i="12" s="1"/>
  <c r="F233" i="12"/>
  <c r="V233" i="12" s="1"/>
  <c r="E233" i="12"/>
  <c r="U233" i="12" s="1"/>
  <c r="D233" i="12"/>
  <c r="T233" i="12" s="1"/>
  <c r="S233" i="12"/>
  <c r="R233" i="12"/>
  <c r="Q233" i="12"/>
  <c r="P233" i="12"/>
  <c r="O233" i="12"/>
  <c r="N233" i="12"/>
  <c r="M233" i="12"/>
  <c r="L233" i="12"/>
  <c r="K233" i="12"/>
  <c r="J233" i="12"/>
  <c r="I233" i="12"/>
  <c r="H233" i="12"/>
  <c r="C233" i="12"/>
  <c r="Z232" i="12"/>
  <c r="AA232" i="12" s="1"/>
  <c r="Y232" i="12"/>
  <c r="X232" i="12"/>
  <c r="G232" i="12"/>
  <c r="W232" i="12" s="1"/>
  <c r="F232" i="12"/>
  <c r="V232" i="12" s="1"/>
  <c r="E232" i="12"/>
  <c r="U232" i="12" s="1"/>
  <c r="D232" i="12"/>
  <c r="T232" i="12" s="1"/>
  <c r="S232" i="12"/>
  <c r="R232" i="12"/>
  <c r="Q232" i="12"/>
  <c r="P232" i="12"/>
  <c r="O232" i="12"/>
  <c r="N232" i="12"/>
  <c r="M232" i="12"/>
  <c r="L232" i="12"/>
  <c r="K232" i="12"/>
  <c r="J232" i="12"/>
  <c r="I232" i="12"/>
  <c r="H232" i="12"/>
  <c r="C232" i="12"/>
  <c r="Z231" i="12"/>
  <c r="AA231" i="12" s="1"/>
  <c r="Y231" i="12"/>
  <c r="X231" i="12"/>
  <c r="G231" i="12"/>
  <c r="W231" i="12" s="1"/>
  <c r="F231" i="12"/>
  <c r="V231" i="12" s="1"/>
  <c r="E231" i="12"/>
  <c r="U231" i="12" s="1"/>
  <c r="D231" i="12"/>
  <c r="T231" i="12" s="1"/>
  <c r="S231" i="12"/>
  <c r="R231" i="12"/>
  <c r="Q231" i="12"/>
  <c r="P231" i="12"/>
  <c r="O231" i="12"/>
  <c r="N231" i="12"/>
  <c r="M231" i="12"/>
  <c r="L231" i="12"/>
  <c r="K231" i="12"/>
  <c r="J231" i="12"/>
  <c r="I231" i="12"/>
  <c r="H231" i="12"/>
  <c r="C231" i="12"/>
  <c r="Z230" i="12"/>
  <c r="AA230" i="12" s="1"/>
  <c r="Y230" i="12"/>
  <c r="X230" i="12"/>
  <c r="G230" i="12"/>
  <c r="W230" i="12" s="1"/>
  <c r="F230" i="12"/>
  <c r="V230" i="12" s="1"/>
  <c r="E230" i="12"/>
  <c r="U230" i="12" s="1"/>
  <c r="D230" i="12"/>
  <c r="T230" i="12" s="1"/>
  <c r="S230" i="12"/>
  <c r="R230" i="12"/>
  <c r="Q230" i="12"/>
  <c r="P230" i="12"/>
  <c r="O230" i="12"/>
  <c r="N230" i="12"/>
  <c r="M230" i="12"/>
  <c r="L230" i="12"/>
  <c r="K230" i="12"/>
  <c r="J230" i="12"/>
  <c r="I230" i="12"/>
  <c r="H230" i="12"/>
  <c r="C230" i="12"/>
  <c r="Z229" i="12"/>
  <c r="AA229" i="12" s="1"/>
  <c r="Y229" i="12"/>
  <c r="X229" i="12"/>
  <c r="G229" i="12"/>
  <c r="W229" i="12" s="1"/>
  <c r="F229" i="12"/>
  <c r="V229" i="12" s="1"/>
  <c r="E229" i="12"/>
  <c r="U229" i="12" s="1"/>
  <c r="D229" i="12"/>
  <c r="T229" i="12" s="1"/>
  <c r="S229" i="12"/>
  <c r="R229" i="12"/>
  <c r="Q229" i="12"/>
  <c r="P229" i="12"/>
  <c r="O229" i="12"/>
  <c r="N229" i="12"/>
  <c r="M229" i="12"/>
  <c r="L229" i="12"/>
  <c r="K229" i="12"/>
  <c r="J229" i="12"/>
  <c r="I229" i="12"/>
  <c r="H229" i="12"/>
  <c r="C229" i="12"/>
  <c r="Z228" i="12"/>
  <c r="AA228" i="12" s="1"/>
  <c r="Y228" i="12"/>
  <c r="X228" i="12"/>
  <c r="G228" i="12"/>
  <c r="W228" i="12" s="1"/>
  <c r="F228" i="12"/>
  <c r="V228" i="12" s="1"/>
  <c r="E228" i="12"/>
  <c r="U228" i="12" s="1"/>
  <c r="D228" i="12"/>
  <c r="T228" i="12" s="1"/>
  <c r="S228" i="12"/>
  <c r="R228" i="12"/>
  <c r="N228" i="12"/>
  <c r="K228" i="12"/>
  <c r="J228" i="12"/>
  <c r="I228" i="12"/>
  <c r="H228" i="12"/>
  <c r="C228" i="12"/>
  <c r="Z227" i="12"/>
  <c r="AA227" i="12" s="1"/>
  <c r="Y227" i="12"/>
  <c r="X227" i="12"/>
  <c r="G227" i="12"/>
  <c r="W227" i="12" s="1"/>
  <c r="F227" i="12"/>
  <c r="V227" i="12" s="1"/>
  <c r="E227" i="12"/>
  <c r="U227" i="12" s="1"/>
  <c r="D227" i="12"/>
  <c r="T227" i="12" s="1"/>
  <c r="R227" i="12"/>
  <c r="K227" i="12"/>
  <c r="J227" i="12"/>
  <c r="I227" i="12"/>
  <c r="H227" i="12"/>
  <c r="C227" i="12"/>
  <c r="Z226" i="12"/>
  <c r="AA226" i="12" s="1"/>
  <c r="X226" i="12"/>
  <c r="G226" i="12"/>
  <c r="W226" i="12" s="1"/>
  <c r="F226" i="12"/>
  <c r="V226" i="12" s="1"/>
  <c r="E226" i="12"/>
  <c r="U226" i="12" s="1"/>
  <c r="D226" i="12"/>
  <c r="T226" i="12" s="1"/>
  <c r="S226" i="12"/>
  <c r="R226" i="12"/>
  <c r="Q226" i="12"/>
  <c r="M226" i="12"/>
  <c r="K226" i="12"/>
  <c r="J226" i="12"/>
  <c r="I226" i="12"/>
  <c r="H226" i="12"/>
  <c r="C226" i="12"/>
  <c r="Z225" i="12"/>
  <c r="AA225" i="12" s="1"/>
  <c r="Y225" i="12"/>
  <c r="X225" i="12"/>
  <c r="G225" i="12"/>
  <c r="W225" i="12" s="1"/>
  <c r="F225" i="12"/>
  <c r="V225" i="12" s="1"/>
  <c r="E225" i="12"/>
  <c r="U225" i="12" s="1"/>
  <c r="D225" i="12"/>
  <c r="T225" i="12" s="1"/>
  <c r="S225" i="12"/>
  <c r="R225" i="12"/>
  <c r="Q225" i="12"/>
  <c r="P225" i="12"/>
  <c r="O225" i="12"/>
  <c r="N225" i="12"/>
  <c r="M225" i="12"/>
  <c r="L225" i="12"/>
  <c r="K225" i="12"/>
  <c r="J225" i="12"/>
  <c r="I225" i="12"/>
  <c r="H225" i="12"/>
  <c r="C225" i="12"/>
  <c r="Z224" i="12"/>
  <c r="AA224" i="12" s="1"/>
  <c r="X224" i="12"/>
  <c r="G224" i="12"/>
  <c r="W224" i="12" s="1"/>
  <c r="F224" i="12"/>
  <c r="V224" i="12" s="1"/>
  <c r="E224" i="12"/>
  <c r="U224" i="12" s="1"/>
  <c r="D224" i="12"/>
  <c r="T224" i="12" s="1"/>
  <c r="R224" i="12"/>
  <c r="Q224" i="12"/>
  <c r="O224" i="12"/>
  <c r="K224" i="12"/>
  <c r="J224" i="12"/>
  <c r="I224" i="12"/>
  <c r="H224" i="12"/>
  <c r="C224" i="12"/>
  <c r="Z223" i="12"/>
  <c r="AA223" i="12" s="1"/>
  <c r="Y223" i="12"/>
  <c r="X219" i="12"/>
  <c r="X223" i="12"/>
  <c r="G223" i="12"/>
  <c r="W223" i="12" s="1"/>
  <c r="F223" i="12"/>
  <c r="V223" i="12" s="1"/>
  <c r="E223" i="12"/>
  <c r="U223" i="12" s="1"/>
  <c r="D223" i="12"/>
  <c r="T223" i="12" s="1"/>
  <c r="R223" i="12"/>
  <c r="Q223" i="12"/>
  <c r="M223" i="12"/>
  <c r="L223" i="12"/>
  <c r="K223" i="12"/>
  <c r="J223" i="12"/>
  <c r="I223" i="12"/>
  <c r="H223" i="12"/>
  <c r="C223" i="12"/>
  <c r="Z222" i="12"/>
  <c r="AA222" i="12" s="1"/>
  <c r="Y222" i="12"/>
  <c r="X222" i="12"/>
  <c r="G222" i="12"/>
  <c r="W222" i="12" s="1"/>
  <c r="F222" i="12"/>
  <c r="V222" i="12" s="1"/>
  <c r="E222" i="12"/>
  <c r="U222" i="12" s="1"/>
  <c r="D222" i="12"/>
  <c r="T222" i="12" s="1"/>
  <c r="S222" i="12"/>
  <c r="Q222" i="12"/>
  <c r="P222" i="12"/>
  <c r="N222" i="12"/>
  <c r="K222" i="12"/>
  <c r="J222" i="12"/>
  <c r="I222" i="12"/>
  <c r="H222" i="12"/>
  <c r="C222" i="12"/>
  <c r="Z221" i="12"/>
  <c r="AA221" i="12" s="1"/>
  <c r="Y221" i="12"/>
  <c r="X221" i="12"/>
  <c r="G221" i="12"/>
  <c r="W221" i="12" s="1"/>
  <c r="F221" i="12"/>
  <c r="V221" i="12" s="1"/>
  <c r="E221" i="12"/>
  <c r="U221" i="12" s="1"/>
  <c r="D221" i="12"/>
  <c r="T221" i="12" s="1"/>
  <c r="P221" i="12"/>
  <c r="N221" i="12"/>
  <c r="K221" i="12"/>
  <c r="J221" i="12"/>
  <c r="I221" i="12"/>
  <c r="H221" i="12"/>
  <c r="C221" i="12"/>
  <c r="Z220" i="12"/>
  <c r="AA220" i="12" s="1"/>
  <c r="Y220" i="12"/>
  <c r="X220" i="12"/>
  <c r="G220" i="12"/>
  <c r="W220" i="12" s="1"/>
  <c r="F220" i="12"/>
  <c r="V220" i="12" s="1"/>
  <c r="E220" i="12"/>
  <c r="U220" i="12" s="1"/>
  <c r="D220" i="12"/>
  <c r="T220" i="12" s="1"/>
  <c r="S220" i="12"/>
  <c r="Q220" i="12"/>
  <c r="O220" i="12"/>
  <c r="N220" i="12"/>
  <c r="M220" i="12"/>
  <c r="L220" i="12"/>
  <c r="K220" i="12"/>
  <c r="J220" i="12"/>
  <c r="I220" i="12"/>
  <c r="H220" i="12"/>
  <c r="C220" i="12"/>
  <c r="Z219" i="12"/>
  <c r="AA219" i="12" s="1"/>
  <c r="G219" i="12"/>
  <c r="W219" i="12" s="1"/>
  <c r="F219" i="12"/>
  <c r="V219" i="12" s="1"/>
  <c r="E219" i="12"/>
  <c r="U219" i="12" s="1"/>
  <c r="D219" i="12"/>
  <c r="T219" i="12" s="1"/>
  <c r="Q219" i="12"/>
  <c r="P219" i="12"/>
  <c r="O219" i="12"/>
  <c r="N219" i="12"/>
  <c r="K219" i="12"/>
  <c r="J219" i="12"/>
  <c r="I219" i="12"/>
  <c r="H219" i="12"/>
  <c r="C219" i="12"/>
  <c r="Z218" i="12"/>
  <c r="AA218" i="12" s="1"/>
  <c r="Y218" i="12"/>
  <c r="X218" i="12"/>
  <c r="G218" i="12"/>
  <c r="W218" i="12" s="1"/>
  <c r="F218" i="12"/>
  <c r="V218" i="12" s="1"/>
  <c r="E218" i="12"/>
  <c r="U218" i="12" s="1"/>
  <c r="D218" i="12"/>
  <c r="T218" i="12" s="1"/>
  <c r="Q218" i="12"/>
  <c r="N218" i="12"/>
  <c r="K218" i="12"/>
  <c r="J218" i="12"/>
  <c r="I218" i="12"/>
  <c r="H218" i="12"/>
  <c r="C218" i="12"/>
  <c r="Z217" i="12"/>
  <c r="AA217" i="12" s="1"/>
  <c r="Y217" i="12"/>
  <c r="G217" i="12"/>
  <c r="W217" i="12" s="1"/>
  <c r="F217" i="12"/>
  <c r="V217" i="12" s="1"/>
  <c r="E217" i="12"/>
  <c r="U217" i="12" s="1"/>
  <c r="D217" i="12"/>
  <c r="T217" i="12" s="1"/>
  <c r="Q217" i="12"/>
  <c r="P217" i="12"/>
  <c r="M217" i="12"/>
  <c r="L217" i="12"/>
  <c r="K217" i="12"/>
  <c r="J217" i="12"/>
  <c r="I217" i="12"/>
  <c r="H217" i="12"/>
  <c r="C217" i="12"/>
  <c r="Z216" i="12"/>
  <c r="AA216" i="12" s="1"/>
  <c r="Y216" i="12"/>
  <c r="X216" i="12"/>
  <c r="G216" i="12"/>
  <c r="W216" i="12" s="1"/>
  <c r="F216" i="12"/>
  <c r="V216" i="12" s="1"/>
  <c r="E216" i="12"/>
  <c r="U216" i="12" s="1"/>
  <c r="D216" i="12"/>
  <c r="T216" i="12" s="1"/>
  <c r="S216" i="12"/>
  <c r="R216" i="12"/>
  <c r="Q216" i="12"/>
  <c r="P216" i="12"/>
  <c r="L216" i="12"/>
  <c r="K216" i="12"/>
  <c r="J216" i="12"/>
  <c r="I216" i="12"/>
  <c r="H216" i="12"/>
  <c r="C216" i="12"/>
  <c r="Z215" i="12"/>
  <c r="AA215" i="12" s="1"/>
  <c r="X215" i="12"/>
  <c r="G215" i="12"/>
  <c r="W215" i="12" s="1"/>
  <c r="F215" i="12"/>
  <c r="V215" i="12" s="1"/>
  <c r="E215" i="12"/>
  <c r="U215" i="12" s="1"/>
  <c r="D215" i="12"/>
  <c r="T215" i="12" s="1"/>
  <c r="S215" i="12"/>
  <c r="R215" i="12"/>
  <c r="P215" i="12"/>
  <c r="N215" i="12"/>
  <c r="L215" i="12"/>
  <c r="K215" i="12"/>
  <c r="J215" i="12"/>
  <c r="I215" i="12"/>
  <c r="H215" i="12"/>
  <c r="C215" i="12"/>
  <c r="Z214" i="12"/>
  <c r="AA214" i="12" s="1"/>
  <c r="X214" i="12"/>
  <c r="G214" i="12"/>
  <c r="W214" i="12" s="1"/>
  <c r="F214" i="12"/>
  <c r="V214" i="12" s="1"/>
  <c r="E214" i="12"/>
  <c r="U214" i="12" s="1"/>
  <c r="D214" i="12"/>
  <c r="T214" i="12" s="1"/>
  <c r="R214" i="12"/>
  <c r="Q214" i="12"/>
  <c r="P214" i="12"/>
  <c r="N214" i="12"/>
  <c r="M214" i="12"/>
  <c r="K214" i="12"/>
  <c r="J214" i="12"/>
  <c r="I214" i="12"/>
  <c r="H214" i="12"/>
  <c r="C214" i="12"/>
  <c r="Z213" i="12"/>
  <c r="AA213" i="12" s="1"/>
  <c r="X212" i="12"/>
  <c r="X213" i="12"/>
  <c r="G213" i="12"/>
  <c r="W213" i="12" s="1"/>
  <c r="F213" i="12"/>
  <c r="V213" i="12" s="1"/>
  <c r="E213" i="12"/>
  <c r="U213" i="12" s="1"/>
  <c r="D213" i="12"/>
  <c r="T213" i="12" s="1"/>
  <c r="N213" i="12"/>
  <c r="K213" i="12"/>
  <c r="J213" i="12"/>
  <c r="I213" i="12"/>
  <c r="H213" i="12"/>
  <c r="C213" i="12"/>
  <c r="Z212" i="12"/>
  <c r="AA212" i="12" s="1"/>
  <c r="Y212" i="12"/>
  <c r="G212" i="12"/>
  <c r="W212" i="12" s="1"/>
  <c r="F212" i="12"/>
  <c r="V212" i="12" s="1"/>
  <c r="E212" i="12"/>
  <c r="U212" i="12" s="1"/>
  <c r="D212" i="12"/>
  <c r="T212" i="12" s="1"/>
  <c r="R212" i="12"/>
  <c r="Q212" i="12"/>
  <c r="P212" i="12"/>
  <c r="K212" i="12"/>
  <c r="J212" i="12"/>
  <c r="I212" i="12"/>
  <c r="H212" i="12"/>
  <c r="C212" i="12"/>
  <c r="Z211" i="12"/>
  <c r="AA211" i="12" s="1"/>
  <c r="Y211" i="12"/>
  <c r="X211" i="12"/>
  <c r="G211" i="12"/>
  <c r="W211" i="12" s="1"/>
  <c r="F211" i="12"/>
  <c r="V211" i="12" s="1"/>
  <c r="E211" i="12"/>
  <c r="U211" i="12" s="1"/>
  <c r="D211" i="12"/>
  <c r="T211" i="12" s="1"/>
  <c r="S211" i="12"/>
  <c r="R211" i="12"/>
  <c r="Q211" i="12"/>
  <c r="P211" i="12"/>
  <c r="O211" i="12"/>
  <c r="N211" i="12"/>
  <c r="M211" i="12"/>
  <c r="L211" i="12"/>
  <c r="K211" i="12"/>
  <c r="J211" i="12"/>
  <c r="I211" i="12"/>
  <c r="H211" i="12"/>
  <c r="C211" i="12"/>
  <c r="Z210" i="12"/>
  <c r="AA210" i="12" s="1"/>
  <c r="Y210" i="12"/>
  <c r="X210" i="12"/>
  <c r="G210" i="12"/>
  <c r="W210" i="12" s="1"/>
  <c r="F210" i="12"/>
  <c r="V210" i="12" s="1"/>
  <c r="E210" i="12"/>
  <c r="U210" i="12" s="1"/>
  <c r="D210" i="12"/>
  <c r="T210" i="12" s="1"/>
  <c r="S210" i="12"/>
  <c r="R210" i="12"/>
  <c r="Q210" i="12"/>
  <c r="K210" i="12"/>
  <c r="J210" i="12"/>
  <c r="I210" i="12"/>
  <c r="H210" i="12"/>
  <c r="C210" i="12"/>
  <c r="Z209" i="12"/>
  <c r="AA209" i="12" s="1"/>
  <c r="Y209" i="12"/>
  <c r="X209" i="12"/>
  <c r="G209" i="12"/>
  <c r="W209" i="12" s="1"/>
  <c r="F209" i="12"/>
  <c r="V209" i="12" s="1"/>
  <c r="E209" i="12"/>
  <c r="U209" i="12" s="1"/>
  <c r="D209" i="12"/>
  <c r="T209" i="12" s="1"/>
  <c r="R209" i="12"/>
  <c r="P209" i="12"/>
  <c r="O209" i="12"/>
  <c r="K209" i="12"/>
  <c r="J209" i="12"/>
  <c r="I209" i="12"/>
  <c r="H209" i="12"/>
  <c r="C209" i="12"/>
  <c r="Z208" i="12"/>
  <c r="AA208" i="12" s="1"/>
  <c r="Y208" i="12"/>
  <c r="X208" i="12"/>
  <c r="G208" i="12"/>
  <c r="W208" i="12" s="1"/>
  <c r="F208" i="12"/>
  <c r="V208" i="12" s="1"/>
  <c r="E208" i="12"/>
  <c r="U208" i="12" s="1"/>
  <c r="D208" i="12"/>
  <c r="T208" i="12" s="1"/>
  <c r="S208" i="12"/>
  <c r="R208" i="12"/>
  <c r="P208" i="12"/>
  <c r="N208" i="12"/>
  <c r="M208" i="12"/>
  <c r="K208" i="12"/>
  <c r="J208" i="12"/>
  <c r="I208" i="12"/>
  <c r="H208" i="12"/>
  <c r="C208" i="12"/>
  <c r="Z207" i="12"/>
  <c r="AA207" i="12" s="1"/>
  <c r="Y207" i="12"/>
  <c r="X207" i="12"/>
  <c r="G207" i="12"/>
  <c r="W207" i="12" s="1"/>
  <c r="F207" i="12"/>
  <c r="V207" i="12" s="1"/>
  <c r="E207" i="12"/>
  <c r="U207" i="12" s="1"/>
  <c r="D207" i="12"/>
  <c r="T207" i="12" s="1"/>
  <c r="S207" i="12"/>
  <c r="Q207" i="12"/>
  <c r="P207" i="12"/>
  <c r="K207" i="12"/>
  <c r="J207" i="12"/>
  <c r="I207" i="12"/>
  <c r="H207" i="12"/>
  <c r="C207" i="12"/>
  <c r="Z206" i="12"/>
  <c r="AA206" i="12" s="1"/>
  <c r="Y206" i="12"/>
  <c r="X206" i="12"/>
  <c r="G206" i="12"/>
  <c r="W206" i="12" s="1"/>
  <c r="F206" i="12"/>
  <c r="V206" i="12" s="1"/>
  <c r="E206" i="12"/>
  <c r="U206" i="12" s="1"/>
  <c r="D206" i="12"/>
  <c r="T206" i="12" s="1"/>
  <c r="S206" i="12"/>
  <c r="R206" i="12"/>
  <c r="Q206" i="12"/>
  <c r="P206" i="12"/>
  <c r="O206" i="12"/>
  <c r="N206" i="12"/>
  <c r="M206" i="12"/>
  <c r="L206" i="12"/>
  <c r="K206" i="12"/>
  <c r="J206" i="12"/>
  <c r="I206" i="12"/>
  <c r="H206" i="12"/>
  <c r="C206" i="12"/>
  <c r="Z205" i="12"/>
  <c r="AA205" i="12" s="1"/>
  <c r="X205" i="12"/>
  <c r="G205" i="12"/>
  <c r="W205" i="12" s="1"/>
  <c r="F205" i="12"/>
  <c r="V205" i="12" s="1"/>
  <c r="E205" i="12"/>
  <c r="U205" i="12" s="1"/>
  <c r="D205" i="12"/>
  <c r="T205" i="12" s="1"/>
  <c r="S205" i="12"/>
  <c r="R205" i="12"/>
  <c r="Q205" i="12"/>
  <c r="P205" i="12"/>
  <c r="L205" i="12"/>
  <c r="K205" i="12"/>
  <c r="J205" i="12"/>
  <c r="I205" i="12"/>
  <c r="H205" i="12"/>
  <c r="C205" i="12"/>
  <c r="Z204" i="12"/>
  <c r="AA204" i="12" s="1"/>
  <c r="Y204" i="12"/>
  <c r="X204" i="12"/>
  <c r="G204" i="12"/>
  <c r="W204" i="12" s="1"/>
  <c r="F204" i="12"/>
  <c r="V204" i="12" s="1"/>
  <c r="E204" i="12"/>
  <c r="U204" i="12" s="1"/>
  <c r="D204" i="12"/>
  <c r="T204" i="12" s="1"/>
  <c r="S204" i="12"/>
  <c r="Q204" i="12"/>
  <c r="P204" i="12"/>
  <c r="N204" i="12"/>
  <c r="M204" i="12"/>
  <c r="L204" i="12"/>
  <c r="K204" i="12"/>
  <c r="J204" i="12"/>
  <c r="I204" i="12"/>
  <c r="H204" i="12"/>
  <c r="C204" i="12"/>
  <c r="Z203" i="12"/>
  <c r="AA203" i="12" s="1"/>
  <c r="X203" i="12"/>
  <c r="G203" i="12"/>
  <c r="W203" i="12" s="1"/>
  <c r="F203" i="12"/>
  <c r="V203" i="12" s="1"/>
  <c r="E203" i="12"/>
  <c r="U203" i="12" s="1"/>
  <c r="D203" i="12"/>
  <c r="T203" i="12" s="1"/>
  <c r="S203" i="12"/>
  <c r="Q203" i="12"/>
  <c r="P203" i="12"/>
  <c r="K203" i="12"/>
  <c r="J203" i="12"/>
  <c r="I203" i="12"/>
  <c r="H203" i="12"/>
  <c r="C203" i="12"/>
  <c r="Z202" i="12"/>
  <c r="AA202" i="12" s="1"/>
  <c r="Y202" i="12"/>
  <c r="X202" i="12"/>
  <c r="G202" i="12"/>
  <c r="W202" i="12" s="1"/>
  <c r="F202" i="12"/>
  <c r="V202" i="12" s="1"/>
  <c r="E202" i="12"/>
  <c r="U202" i="12" s="1"/>
  <c r="D202" i="12"/>
  <c r="T202" i="12" s="1"/>
  <c r="S202" i="12"/>
  <c r="R202" i="12"/>
  <c r="Q202" i="12"/>
  <c r="P202" i="12"/>
  <c r="O202" i="12"/>
  <c r="N202" i="12"/>
  <c r="M202" i="12"/>
  <c r="L202" i="12"/>
  <c r="K202" i="12"/>
  <c r="J202" i="12"/>
  <c r="I202" i="12"/>
  <c r="H202" i="12"/>
  <c r="C202" i="12"/>
  <c r="Z201" i="12"/>
  <c r="AA201" i="12" s="1"/>
  <c r="Y201" i="12"/>
  <c r="X201" i="12"/>
  <c r="G201" i="12"/>
  <c r="W201" i="12" s="1"/>
  <c r="F201" i="12"/>
  <c r="V201" i="12" s="1"/>
  <c r="E201" i="12"/>
  <c r="U201" i="12" s="1"/>
  <c r="D201" i="12"/>
  <c r="T201" i="12" s="1"/>
  <c r="K201" i="12"/>
  <c r="J201" i="12"/>
  <c r="I201" i="12"/>
  <c r="H201" i="12"/>
  <c r="C201" i="12"/>
  <c r="Z200" i="12"/>
  <c r="AA200" i="12" s="1"/>
  <c r="X200" i="12"/>
  <c r="G200" i="12"/>
  <c r="W200" i="12" s="1"/>
  <c r="F200" i="12"/>
  <c r="V200" i="12" s="1"/>
  <c r="E200" i="12"/>
  <c r="U200" i="12" s="1"/>
  <c r="D200" i="12"/>
  <c r="T200" i="12" s="1"/>
  <c r="R200" i="12"/>
  <c r="Q200" i="12"/>
  <c r="P200" i="12"/>
  <c r="M200" i="12"/>
  <c r="L200" i="12"/>
  <c r="K200" i="12"/>
  <c r="J200" i="12"/>
  <c r="I200" i="12"/>
  <c r="H200" i="12"/>
  <c r="C200" i="12"/>
  <c r="Z199" i="12"/>
  <c r="AA199" i="12" s="1"/>
  <c r="Y199" i="12"/>
  <c r="X199" i="12"/>
  <c r="G199" i="12"/>
  <c r="W199" i="12" s="1"/>
  <c r="F199" i="12"/>
  <c r="V199" i="12" s="1"/>
  <c r="E199" i="12"/>
  <c r="U199" i="12" s="1"/>
  <c r="D199" i="12"/>
  <c r="T199" i="12" s="1"/>
  <c r="S199" i="12"/>
  <c r="R199" i="12"/>
  <c r="Q199" i="12"/>
  <c r="P199" i="12"/>
  <c r="O199" i="12"/>
  <c r="N199" i="12"/>
  <c r="M199" i="12"/>
  <c r="L199" i="12"/>
  <c r="K199" i="12"/>
  <c r="J199" i="12"/>
  <c r="I199" i="12"/>
  <c r="H199" i="12"/>
  <c r="C199" i="12"/>
  <c r="Z198" i="12"/>
  <c r="AA198" i="12" s="1"/>
  <c r="Y198" i="12"/>
  <c r="X198" i="12"/>
  <c r="G198" i="12"/>
  <c r="W198" i="12" s="1"/>
  <c r="F198" i="12"/>
  <c r="V198" i="12" s="1"/>
  <c r="E198" i="12"/>
  <c r="U198" i="12" s="1"/>
  <c r="D198" i="12"/>
  <c r="T198" i="12" s="1"/>
  <c r="S198" i="12"/>
  <c r="R198" i="12"/>
  <c r="Q198" i="12"/>
  <c r="P198" i="12"/>
  <c r="O198" i="12"/>
  <c r="N198" i="12"/>
  <c r="M198" i="12"/>
  <c r="L198" i="12"/>
  <c r="K198" i="12"/>
  <c r="J198" i="12"/>
  <c r="I198" i="12"/>
  <c r="H198" i="12"/>
  <c r="C198" i="12"/>
  <c r="Z197" i="12"/>
  <c r="AA197" i="12" s="1"/>
  <c r="Y197" i="12"/>
  <c r="X197" i="12"/>
  <c r="G197" i="12"/>
  <c r="W197" i="12" s="1"/>
  <c r="F197" i="12"/>
  <c r="V197" i="12" s="1"/>
  <c r="E197" i="12"/>
  <c r="U197" i="12" s="1"/>
  <c r="D197" i="12"/>
  <c r="T197" i="12" s="1"/>
  <c r="S197" i="12"/>
  <c r="P197" i="12"/>
  <c r="O197" i="12"/>
  <c r="N197" i="12"/>
  <c r="M197" i="12"/>
  <c r="K197" i="12"/>
  <c r="J197" i="12"/>
  <c r="I197" i="12"/>
  <c r="H197" i="12"/>
  <c r="C197" i="12"/>
  <c r="Z196" i="12"/>
  <c r="AA196" i="12" s="1"/>
  <c r="Y196" i="12"/>
  <c r="X196" i="12"/>
  <c r="G196" i="12"/>
  <c r="W196" i="12" s="1"/>
  <c r="F196" i="12"/>
  <c r="V196" i="12" s="1"/>
  <c r="E196" i="12"/>
  <c r="U196" i="12" s="1"/>
  <c r="D196" i="12"/>
  <c r="T196" i="12" s="1"/>
  <c r="S196" i="12"/>
  <c r="R196" i="12"/>
  <c r="Q196" i="12"/>
  <c r="P196" i="12"/>
  <c r="O196" i="12"/>
  <c r="N196" i="12"/>
  <c r="M196" i="12"/>
  <c r="L196" i="12"/>
  <c r="K196" i="12"/>
  <c r="J196" i="12"/>
  <c r="I196" i="12"/>
  <c r="H196" i="12"/>
  <c r="C196" i="12"/>
  <c r="Z195" i="12"/>
  <c r="AA195" i="12" s="1"/>
  <c r="Y195" i="12"/>
  <c r="X195" i="12"/>
  <c r="G195" i="12"/>
  <c r="W195" i="12" s="1"/>
  <c r="F195" i="12"/>
  <c r="V195" i="12" s="1"/>
  <c r="E195" i="12"/>
  <c r="U195" i="12" s="1"/>
  <c r="D195" i="12"/>
  <c r="T195" i="12" s="1"/>
  <c r="S195" i="12"/>
  <c r="R195" i="12"/>
  <c r="Q195" i="12"/>
  <c r="P195" i="12"/>
  <c r="O195" i="12"/>
  <c r="N195" i="12"/>
  <c r="M195" i="12"/>
  <c r="L195" i="12"/>
  <c r="K195" i="12"/>
  <c r="J195" i="12"/>
  <c r="I195" i="12"/>
  <c r="H195" i="12"/>
  <c r="C195" i="12"/>
  <c r="Z194" i="12"/>
  <c r="AA194" i="12" s="1"/>
  <c r="Y194" i="12"/>
  <c r="X194" i="12"/>
  <c r="G194" i="12"/>
  <c r="W194" i="12" s="1"/>
  <c r="F194" i="12"/>
  <c r="V194" i="12" s="1"/>
  <c r="E194" i="12"/>
  <c r="U194" i="12" s="1"/>
  <c r="D194" i="12"/>
  <c r="T194" i="12" s="1"/>
  <c r="S194" i="12"/>
  <c r="R194" i="12"/>
  <c r="Q194" i="12"/>
  <c r="K194" i="12"/>
  <c r="J194" i="12"/>
  <c r="I194" i="12"/>
  <c r="H194" i="12"/>
  <c r="C194" i="12"/>
  <c r="Z193" i="12"/>
  <c r="AA193" i="12" s="1"/>
  <c r="Y193" i="12"/>
  <c r="X193" i="12"/>
  <c r="G193" i="12"/>
  <c r="W193" i="12" s="1"/>
  <c r="F193" i="12"/>
  <c r="V193" i="12" s="1"/>
  <c r="E193" i="12"/>
  <c r="U193" i="12" s="1"/>
  <c r="D193" i="12"/>
  <c r="T193" i="12" s="1"/>
  <c r="P193" i="12"/>
  <c r="N193" i="12"/>
  <c r="K193" i="12"/>
  <c r="J193" i="12"/>
  <c r="I193" i="12"/>
  <c r="H193" i="12"/>
  <c r="C193" i="12"/>
  <c r="Z192" i="12"/>
  <c r="AA192" i="12" s="1"/>
  <c r="X192" i="12"/>
  <c r="G192" i="12"/>
  <c r="W192" i="12" s="1"/>
  <c r="F192" i="12"/>
  <c r="V192" i="12" s="1"/>
  <c r="E192" i="12"/>
  <c r="U192" i="12" s="1"/>
  <c r="D192" i="12"/>
  <c r="T192" i="12" s="1"/>
  <c r="S192" i="12"/>
  <c r="R192" i="12"/>
  <c r="Q192" i="12"/>
  <c r="P192" i="12"/>
  <c r="O192" i="12"/>
  <c r="N192" i="12"/>
  <c r="M192" i="12"/>
  <c r="K192" i="12"/>
  <c r="J192" i="12"/>
  <c r="I192" i="12"/>
  <c r="H192" i="12"/>
  <c r="C192" i="12"/>
  <c r="Z191" i="12"/>
  <c r="AA191" i="12" s="1"/>
  <c r="Y191" i="12"/>
  <c r="X191" i="12"/>
  <c r="G191" i="12"/>
  <c r="W191" i="12" s="1"/>
  <c r="F191" i="12"/>
  <c r="V191" i="12" s="1"/>
  <c r="E191" i="12"/>
  <c r="U191" i="12" s="1"/>
  <c r="D191" i="12"/>
  <c r="T191" i="12" s="1"/>
  <c r="S191" i="12"/>
  <c r="R191" i="12"/>
  <c r="Q191" i="12"/>
  <c r="P191" i="12"/>
  <c r="O191" i="12"/>
  <c r="N191" i="12"/>
  <c r="M191" i="12"/>
  <c r="L191" i="12"/>
  <c r="K191" i="12"/>
  <c r="J191" i="12"/>
  <c r="I191" i="12"/>
  <c r="H191" i="12"/>
  <c r="C191" i="12"/>
  <c r="Z190" i="12"/>
  <c r="AA190" i="12" s="1"/>
  <c r="Y190" i="12"/>
  <c r="G190" i="12"/>
  <c r="W190" i="12" s="1"/>
  <c r="F190" i="12"/>
  <c r="V190" i="12" s="1"/>
  <c r="E190" i="12"/>
  <c r="U190" i="12" s="1"/>
  <c r="D190" i="12"/>
  <c r="T190" i="12" s="1"/>
  <c r="Q190" i="12"/>
  <c r="P190" i="12"/>
  <c r="L190" i="12"/>
  <c r="K190" i="12"/>
  <c r="J190" i="12"/>
  <c r="I190" i="12"/>
  <c r="H190" i="12"/>
  <c r="C190" i="12"/>
  <c r="Z189" i="12"/>
  <c r="AA189" i="12" s="1"/>
  <c r="Y182" i="12"/>
  <c r="Y189" i="12"/>
  <c r="X189" i="12"/>
  <c r="G189" i="12"/>
  <c r="W189" i="12" s="1"/>
  <c r="F189" i="12"/>
  <c r="V189" i="12" s="1"/>
  <c r="E189" i="12"/>
  <c r="U189" i="12" s="1"/>
  <c r="D189" i="12"/>
  <c r="T189" i="12" s="1"/>
  <c r="S189" i="12"/>
  <c r="R189" i="12"/>
  <c r="Q189" i="12"/>
  <c r="K189" i="12"/>
  <c r="J189" i="12"/>
  <c r="I189" i="12"/>
  <c r="H189" i="12"/>
  <c r="C189" i="12"/>
  <c r="Z188" i="12"/>
  <c r="AA188" i="12" s="1"/>
  <c r="X188" i="12"/>
  <c r="G188" i="12"/>
  <c r="W188" i="12" s="1"/>
  <c r="F188" i="12"/>
  <c r="V188" i="12" s="1"/>
  <c r="E188" i="12"/>
  <c r="U188" i="12" s="1"/>
  <c r="D188" i="12"/>
  <c r="T188" i="12" s="1"/>
  <c r="S188" i="12"/>
  <c r="Q188" i="12"/>
  <c r="P188" i="12"/>
  <c r="K188" i="12"/>
  <c r="J188" i="12"/>
  <c r="I188" i="12"/>
  <c r="H188" i="12"/>
  <c r="C188" i="12"/>
  <c r="Z187" i="12"/>
  <c r="AA187" i="12" s="1"/>
  <c r="X187" i="12"/>
  <c r="G187" i="12"/>
  <c r="W187" i="12" s="1"/>
  <c r="F187" i="12"/>
  <c r="V187" i="12" s="1"/>
  <c r="E187" i="12"/>
  <c r="U187" i="12" s="1"/>
  <c r="D187" i="12"/>
  <c r="T187" i="12" s="1"/>
  <c r="Q187" i="12"/>
  <c r="P187" i="12"/>
  <c r="O187" i="12"/>
  <c r="K187" i="12"/>
  <c r="J187" i="12"/>
  <c r="I187" i="12"/>
  <c r="H187" i="12"/>
  <c r="C187" i="12"/>
  <c r="Z186" i="12"/>
  <c r="AA186" i="12" s="1"/>
  <c r="Y186" i="12"/>
  <c r="X186" i="12"/>
  <c r="G186" i="12"/>
  <c r="W186" i="12" s="1"/>
  <c r="F186" i="12"/>
  <c r="V186" i="12" s="1"/>
  <c r="E186" i="12"/>
  <c r="U186" i="12" s="1"/>
  <c r="D186" i="12"/>
  <c r="T186" i="12" s="1"/>
  <c r="M186" i="12"/>
  <c r="L186" i="12"/>
  <c r="K186" i="12"/>
  <c r="J186" i="12"/>
  <c r="I186" i="12"/>
  <c r="H186" i="12"/>
  <c r="C186" i="12"/>
  <c r="Z185" i="12"/>
  <c r="AA185" i="12" s="1"/>
  <c r="Y185" i="12"/>
  <c r="X185" i="12"/>
  <c r="G185" i="12"/>
  <c r="W185" i="12" s="1"/>
  <c r="F185" i="12"/>
  <c r="V185" i="12" s="1"/>
  <c r="E185" i="12"/>
  <c r="U185" i="12" s="1"/>
  <c r="D185" i="12"/>
  <c r="T185" i="12" s="1"/>
  <c r="S185" i="12"/>
  <c r="R185" i="12"/>
  <c r="Q185" i="12"/>
  <c r="P185" i="12"/>
  <c r="O185" i="12"/>
  <c r="N185" i="12"/>
  <c r="M185" i="12"/>
  <c r="L185" i="12"/>
  <c r="K185" i="12"/>
  <c r="J185" i="12"/>
  <c r="I185" i="12"/>
  <c r="H185" i="12"/>
  <c r="C185" i="12"/>
  <c r="Z184" i="12"/>
  <c r="AA184" i="12" s="1"/>
  <c r="X184" i="12"/>
  <c r="G184" i="12"/>
  <c r="W184" i="12" s="1"/>
  <c r="F184" i="12"/>
  <c r="V184" i="12" s="1"/>
  <c r="E184" i="12"/>
  <c r="U184" i="12" s="1"/>
  <c r="D184" i="12"/>
  <c r="T184" i="12" s="1"/>
  <c r="S184" i="12"/>
  <c r="Q184" i="12"/>
  <c r="K184" i="12"/>
  <c r="J184" i="12"/>
  <c r="I184" i="12"/>
  <c r="H184" i="12"/>
  <c r="C184" i="12"/>
  <c r="Z183" i="12"/>
  <c r="AA183" i="12" s="1"/>
  <c r="Y183" i="12"/>
  <c r="X183" i="12"/>
  <c r="G183" i="12"/>
  <c r="W183" i="12" s="1"/>
  <c r="F183" i="12"/>
  <c r="V183" i="12" s="1"/>
  <c r="E183" i="12"/>
  <c r="U183" i="12" s="1"/>
  <c r="D183" i="12"/>
  <c r="T183" i="12" s="1"/>
  <c r="Q183" i="12"/>
  <c r="N183" i="12"/>
  <c r="L183" i="12"/>
  <c r="K183" i="12"/>
  <c r="J183" i="12"/>
  <c r="I183" i="12"/>
  <c r="H183" i="12"/>
  <c r="C183" i="12"/>
  <c r="Z182" i="12"/>
  <c r="AA182" i="12" s="1"/>
  <c r="X182" i="12"/>
  <c r="G182" i="12"/>
  <c r="W182" i="12" s="1"/>
  <c r="F182" i="12"/>
  <c r="V182" i="12" s="1"/>
  <c r="E182" i="12"/>
  <c r="U182" i="12" s="1"/>
  <c r="D182" i="12"/>
  <c r="T182" i="12" s="1"/>
  <c r="S182" i="12"/>
  <c r="R182" i="12"/>
  <c r="Q182" i="12"/>
  <c r="P182" i="12"/>
  <c r="K182" i="12"/>
  <c r="J182" i="12"/>
  <c r="I182" i="12"/>
  <c r="H182" i="12"/>
  <c r="C182" i="12"/>
  <c r="Z181" i="12"/>
  <c r="AA181" i="12" s="1"/>
  <c r="X181" i="12"/>
  <c r="G181" i="12"/>
  <c r="W181" i="12" s="1"/>
  <c r="F181" i="12"/>
  <c r="V181" i="12" s="1"/>
  <c r="E181" i="12"/>
  <c r="U181" i="12" s="1"/>
  <c r="D181" i="12"/>
  <c r="T181" i="12" s="1"/>
  <c r="S181" i="12"/>
  <c r="R181" i="12"/>
  <c r="Q181" i="12"/>
  <c r="N181" i="12"/>
  <c r="K181" i="12"/>
  <c r="J181" i="12"/>
  <c r="I181" i="12"/>
  <c r="H181" i="12"/>
  <c r="C181" i="12"/>
  <c r="Z180" i="12"/>
  <c r="AA180" i="12" s="1"/>
  <c r="Y180" i="12"/>
  <c r="X180" i="12"/>
  <c r="G180" i="12"/>
  <c r="W180" i="12" s="1"/>
  <c r="F180" i="12"/>
  <c r="V180" i="12" s="1"/>
  <c r="E180" i="12"/>
  <c r="U180" i="12" s="1"/>
  <c r="D180" i="12"/>
  <c r="T180" i="12" s="1"/>
  <c r="S180" i="12"/>
  <c r="O180" i="12"/>
  <c r="M180" i="12"/>
  <c r="K180" i="12"/>
  <c r="J180" i="12"/>
  <c r="I180" i="12"/>
  <c r="H180" i="12"/>
  <c r="C180" i="12"/>
  <c r="Z179" i="12"/>
  <c r="AA179" i="12" s="1"/>
  <c r="X179" i="12"/>
  <c r="G179" i="12"/>
  <c r="W179" i="12" s="1"/>
  <c r="F179" i="12"/>
  <c r="V179" i="12" s="1"/>
  <c r="E179" i="12"/>
  <c r="U179" i="12" s="1"/>
  <c r="D179" i="12"/>
  <c r="T179" i="12" s="1"/>
  <c r="S179" i="12"/>
  <c r="R179" i="12"/>
  <c r="P179" i="12"/>
  <c r="N179" i="12"/>
  <c r="M179" i="12"/>
  <c r="L179" i="12"/>
  <c r="K179" i="12"/>
  <c r="J179" i="12"/>
  <c r="I179" i="12"/>
  <c r="H179" i="12"/>
  <c r="C179" i="12"/>
  <c r="Z178" i="12"/>
  <c r="AA178" i="12" s="1"/>
  <c r="Y178" i="12"/>
  <c r="X178" i="12"/>
  <c r="G178" i="12"/>
  <c r="W178" i="12" s="1"/>
  <c r="F178" i="12"/>
  <c r="V178" i="12" s="1"/>
  <c r="E178" i="12"/>
  <c r="U178" i="12" s="1"/>
  <c r="D178" i="12"/>
  <c r="T178" i="12" s="1"/>
  <c r="S178" i="12"/>
  <c r="R178" i="12"/>
  <c r="Q178" i="12"/>
  <c r="P178" i="12"/>
  <c r="O178" i="12"/>
  <c r="N178" i="12"/>
  <c r="M178" i="12"/>
  <c r="L178" i="12"/>
  <c r="K178" i="12"/>
  <c r="J178" i="12"/>
  <c r="I178" i="12"/>
  <c r="H178" i="12"/>
  <c r="C178" i="12"/>
  <c r="Z177" i="12"/>
  <c r="AA177" i="12" s="1"/>
  <c r="Y177" i="12"/>
  <c r="X177" i="12"/>
  <c r="G177" i="12"/>
  <c r="W177" i="12" s="1"/>
  <c r="F177" i="12"/>
  <c r="V177" i="12" s="1"/>
  <c r="E177" i="12"/>
  <c r="U177" i="12" s="1"/>
  <c r="D177" i="12"/>
  <c r="T177" i="12" s="1"/>
  <c r="S177" i="12"/>
  <c r="R177" i="12"/>
  <c r="Q177" i="12"/>
  <c r="P177" i="12"/>
  <c r="O177" i="12"/>
  <c r="N177" i="12"/>
  <c r="M177" i="12"/>
  <c r="L177" i="12"/>
  <c r="K177" i="12"/>
  <c r="J177" i="12"/>
  <c r="I177" i="12"/>
  <c r="H177" i="12"/>
  <c r="C177" i="12"/>
  <c r="Z176" i="12"/>
  <c r="AA176" i="12" s="1"/>
  <c r="X176" i="12"/>
  <c r="G176" i="12"/>
  <c r="W176" i="12" s="1"/>
  <c r="F176" i="12"/>
  <c r="V176" i="12" s="1"/>
  <c r="E176" i="12"/>
  <c r="U176" i="12" s="1"/>
  <c r="D176" i="12"/>
  <c r="T176" i="12" s="1"/>
  <c r="S176" i="12"/>
  <c r="Q176" i="12"/>
  <c r="N176" i="12"/>
  <c r="K176" i="12"/>
  <c r="J176" i="12"/>
  <c r="I176" i="12"/>
  <c r="H176" i="12"/>
  <c r="C176" i="12"/>
  <c r="Z175" i="12"/>
  <c r="AA175" i="12" s="1"/>
  <c r="Y173" i="12"/>
  <c r="X173" i="12"/>
  <c r="X175" i="12"/>
  <c r="G175" i="12"/>
  <c r="W175" i="12" s="1"/>
  <c r="F175" i="12"/>
  <c r="V175" i="12" s="1"/>
  <c r="E175" i="12"/>
  <c r="U175" i="12" s="1"/>
  <c r="D175" i="12"/>
  <c r="T175" i="12" s="1"/>
  <c r="S175" i="12"/>
  <c r="R175" i="12"/>
  <c r="Q175" i="12"/>
  <c r="O175" i="12"/>
  <c r="L175" i="12"/>
  <c r="K175" i="12"/>
  <c r="J175" i="12"/>
  <c r="I175" i="12"/>
  <c r="H175" i="12"/>
  <c r="C175" i="12"/>
  <c r="Z174" i="12"/>
  <c r="AA174" i="12" s="1"/>
  <c r="Y174" i="12"/>
  <c r="X174" i="12"/>
  <c r="G174" i="12"/>
  <c r="W174" i="12" s="1"/>
  <c r="F174" i="12"/>
  <c r="V174" i="12" s="1"/>
  <c r="E174" i="12"/>
  <c r="U174" i="12" s="1"/>
  <c r="D174" i="12"/>
  <c r="T174" i="12" s="1"/>
  <c r="S174" i="12"/>
  <c r="R174" i="12"/>
  <c r="Q174" i="12"/>
  <c r="P174" i="12"/>
  <c r="N174" i="12"/>
  <c r="K174" i="12"/>
  <c r="J174" i="12"/>
  <c r="I174" i="12"/>
  <c r="H174" i="12"/>
  <c r="C174" i="12"/>
  <c r="Z173" i="12"/>
  <c r="AA173" i="12" s="1"/>
  <c r="G173" i="12"/>
  <c r="W173" i="12" s="1"/>
  <c r="F173" i="12"/>
  <c r="V173" i="12" s="1"/>
  <c r="E173" i="12"/>
  <c r="U173" i="12" s="1"/>
  <c r="D173" i="12"/>
  <c r="T173" i="12" s="1"/>
  <c r="S173" i="12"/>
  <c r="Q173" i="12"/>
  <c r="N173" i="12"/>
  <c r="L173" i="12"/>
  <c r="K173" i="12"/>
  <c r="J173" i="12"/>
  <c r="I173" i="12"/>
  <c r="H173" i="12"/>
  <c r="C173" i="12"/>
  <c r="Z172" i="12"/>
  <c r="AA172" i="12" s="1"/>
  <c r="Y172" i="12"/>
  <c r="X172" i="12"/>
  <c r="G172" i="12"/>
  <c r="W172" i="12" s="1"/>
  <c r="F172" i="12"/>
  <c r="V172" i="12" s="1"/>
  <c r="E172" i="12"/>
  <c r="U172" i="12" s="1"/>
  <c r="D172" i="12"/>
  <c r="T172" i="12" s="1"/>
  <c r="R172" i="12"/>
  <c r="Q172" i="12"/>
  <c r="P172" i="12"/>
  <c r="M172" i="12"/>
  <c r="K172" i="12"/>
  <c r="J172" i="12"/>
  <c r="I172" i="12"/>
  <c r="H172" i="12"/>
  <c r="C172" i="12"/>
  <c r="Z171" i="12"/>
  <c r="AA171" i="12" s="1"/>
  <c r="Y171" i="12"/>
  <c r="X168" i="12"/>
  <c r="X171" i="12"/>
  <c r="G171" i="12"/>
  <c r="W171" i="12" s="1"/>
  <c r="F171" i="12"/>
  <c r="V171" i="12" s="1"/>
  <c r="E171" i="12"/>
  <c r="U171" i="12" s="1"/>
  <c r="D171" i="12"/>
  <c r="T171" i="12" s="1"/>
  <c r="Q171" i="12"/>
  <c r="P171" i="12"/>
  <c r="N171" i="12"/>
  <c r="K171" i="12"/>
  <c r="J171" i="12"/>
  <c r="I171" i="12"/>
  <c r="H171" i="12"/>
  <c r="C171" i="12"/>
  <c r="Z170" i="12"/>
  <c r="AA170" i="12" s="1"/>
  <c r="Y170" i="12"/>
  <c r="X170" i="12"/>
  <c r="G170" i="12"/>
  <c r="W170" i="12" s="1"/>
  <c r="F170" i="12"/>
  <c r="V170" i="12" s="1"/>
  <c r="E170" i="12"/>
  <c r="U170" i="12" s="1"/>
  <c r="D170" i="12"/>
  <c r="T170" i="12" s="1"/>
  <c r="R170" i="12"/>
  <c r="L170" i="12"/>
  <c r="K170" i="12"/>
  <c r="J170" i="12"/>
  <c r="I170" i="12"/>
  <c r="H170" i="12"/>
  <c r="C170" i="12"/>
  <c r="Z169" i="12"/>
  <c r="AA169" i="12" s="1"/>
  <c r="X169" i="12"/>
  <c r="G169" i="12"/>
  <c r="W169" i="12" s="1"/>
  <c r="F169" i="12"/>
  <c r="V169" i="12" s="1"/>
  <c r="E169" i="12"/>
  <c r="U169" i="12" s="1"/>
  <c r="D169" i="12"/>
  <c r="T169" i="12" s="1"/>
  <c r="Q169" i="12"/>
  <c r="P169" i="12"/>
  <c r="N169" i="12"/>
  <c r="L169" i="12"/>
  <c r="K169" i="12"/>
  <c r="J169" i="12"/>
  <c r="I169" i="12"/>
  <c r="H169" i="12"/>
  <c r="C169" i="12"/>
  <c r="Z168" i="12"/>
  <c r="AA168" i="12" s="1"/>
  <c r="Y164" i="12"/>
  <c r="X164" i="12"/>
  <c r="G168" i="12"/>
  <c r="W168" i="12" s="1"/>
  <c r="F168" i="12"/>
  <c r="V168" i="12" s="1"/>
  <c r="E168" i="12"/>
  <c r="U168" i="12" s="1"/>
  <c r="D168" i="12"/>
  <c r="T168" i="12" s="1"/>
  <c r="S168" i="12"/>
  <c r="R168" i="12"/>
  <c r="P168" i="12"/>
  <c r="O168" i="12"/>
  <c r="N168" i="12"/>
  <c r="M168" i="12"/>
  <c r="L168" i="12"/>
  <c r="K168" i="12"/>
  <c r="J168" i="12"/>
  <c r="I168" i="12"/>
  <c r="H168" i="12"/>
  <c r="C168" i="12"/>
  <c r="Z167" i="12"/>
  <c r="AA167" i="12" s="1"/>
  <c r="Y167" i="12"/>
  <c r="X167" i="12"/>
  <c r="G167" i="12"/>
  <c r="W167" i="12" s="1"/>
  <c r="F167" i="12"/>
  <c r="V167" i="12" s="1"/>
  <c r="E167" i="12"/>
  <c r="U167" i="12" s="1"/>
  <c r="D167" i="12"/>
  <c r="T167" i="12" s="1"/>
  <c r="S167" i="12"/>
  <c r="R167" i="12"/>
  <c r="Q167" i="12"/>
  <c r="P167" i="12"/>
  <c r="O167" i="12"/>
  <c r="N167" i="12"/>
  <c r="M167" i="12"/>
  <c r="L167" i="12"/>
  <c r="K167" i="12"/>
  <c r="J167" i="12"/>
  <c r="I167" i="12"/>
  <c r="H167" i="12"/>
  <c r="C167" i="12"/>
  <c r="Z166" i="12"/>
  <c r="AA166" i="12" s="1"/>
  <c r="Y166" i="12"/>
  <c r="X162" i="12"/>
  <c r="X166" i="12"/>
  <c r="G166" i="12"/>
  <c r="W166" i="12" s="1"/>
  <c r="F166" i="12"/>
  <c r="V166" i="12" s="1"/>
  <c r="E166" i="12"/>
  <c r="U166" i="12" s="1"/>
  <c r="D166" i="12"/>
  <c r="T166" i="12" s="1"/>
  <c r="S166" i="12"/>
  <c r="R166" i="12"/>
  <c r="Q166" i="12"/>
  <c r="K166" i="12"/>
  <c r="J166" i="12"/>
  <c r="I166" i="12"/>
  <c r="H166" i="12"/>
  <c r="C166" i="12"/>
  <c r="Z165" i="12"/>
  <c r="AA165" i="12" s="1"/>
  <c r="Y165" i="12"/>
  <c r="X165" i="12"/>
  <c r="G165" i="12"/>
  <c r="W165" i="12" s="1"/>
  <c r="F165" i="12"/>
  <c r="V165" i="12" s="1"/>
  <c r="E165" i="12"/>
  <c r="U165" i="12" s="1"/>
  <c r="D165" i="12"/>
  <c r="T165" i="12" s="1"/>
  <c r="P165" i="12"/>
  <c r="M165" i="12"/>
  <c r="K165" i="12"/>
  <c r="J165" i="12"/>
  <c r="I165" i="12"/>
  <c r="H165" i="12"/>
  <c r="C165" i="12"/>
  <c r="Z164" i="12"/>
  <c r="AA164" i="12" s="1"/>
  <c r="X159" i="12"/>
  <c r="G164" i="12"/>
  <c r="W164" i="12" s="1"/>
  <c r="F164" i="12"/>
  <c r="V164" i="12" s="1"/>
  <c r="E164" i="12"/>
  <c r="U164" i="12" s="1"/>
  <c r="D164" i="12"/>
  <c r="T164" i="12" s="1"/>
  <c r="L164" i="12"/>
  <c r="K164" i="12"/>
  <c r="J164" i="12"/>
  <c r="I164" i="12"/>
  <c r="H164" i="12"/>
  <c r="C164" i="12"/>
  <c r="Z163" i="12"/>
  <c r="AA163" i="12" s="1"/>
  <c r="Y163" i="12"/>
  <c r="X163" i="12"/>
  <c r="G163" i="12"/>
  <c r="W163" i="12" s="1"/>
  <c r="F163" i="12"/>
  <c r="V163" i="12" s="1"/>
  <c r="E163" i="12"/>
  <c r="U163" i="12" s="1"/>
  <c r="D163" i="12"/>
  <c r="T163" i="12" s="1"/>
  <c r="S163" i="12"/>
  <c r="R163" i="12"/>
  <c r="Q163" i="12"/>
  <c r="P163" i="12"/>
  <c r="O163" i="12"/>
  <c r="N163" i="12"/>
  <c r="M163" i="12"/>
  <c r="L163" i="12"/>
  <c r="K163" i="12"/>
  <c r="J163" i="12"/>
  <c r="I163" i="12"/>
  <c r="H163" i="12"/>
  <c r="C163" i="12"/>
  <c r="Z162" i="12"/>
  <c r="AA162" i="12" s="1"/>
  <c r="I432" i="9"/>
  <c r="Y1428" i="12" s="1"/>
  <c r="Y157" i="12"/>
  <c r="Y162" i="12"/>
  <c r="X157" i="12"/>
  <c r="G162" i="12"/>
  <c r="W162" i="12" s="1"/>
  <c r="F162" i="12"/>
  <c r="V162" i="12" s="1"/>
  <c r="E162" i="12"/>
  <c r="U162" i="12" s="1"/>
  <c r="D162" i="12"/>
  <c r="T162" i="12" s="1"/>
  <c r="R162" i="12"/>
  <c r="Q162" i="12"/>
  <c r="O162" i="12"/>
  <c r="K162" i="12"/>
  <c r="J162" i="12"/>
  <c r="I162" i="12"/>
  <c r="H162" i="12"/>
  <c r="C162" i="12"/>
  <c r="Z161" i="12"/>
  <c r="AA161" i="12" s="1"/>
  <c r="Y161" i="12"/>
  <c r="X153" i="12"/>
  <c r="X161" i="12"/>
  <c r="G161" i="12"/>
  <c r="W161" i="12" s="1"/>
  <c r="F161" i="12"/>
  <c r="V161" i="12" s="1"/>
  <c r="E161" i="12"/>
  <c r="U161" i="12" s="1"/>
  <c r="D161" i="12"/>
  <c r="T161" i="12" s="1"/>
  <c r="S161" i="12"/>
  <c r="Q161" i="12"/>
  <c r="P161" i="12"/>
  <c r="N161" i="12"/>
  <c r="K161" i="12"/>
  <c r="J161" i="12"/>
  <c r="I161" i="12"/>
  <c r="H161" i="12"/>
  <c r="C161" i="12"/>
  <c r="Z160" i="12"/>
  <c r="AA160" i="12" s="1"/>
  <c r="Y160" i="12"/>
  <c r="X160" i="12"/>
  <c r="G160" i="12"/>
  <c r="W160" i="12" s="1"/>
  <c r="F160" i="12"/>
  <c r="V160" i="12" s="1"/>
  <c r="E160" i="12"/>
  <c r="U160" i="12" s="1"/>
  <c r="D160" i="12"/>
  <c r="T160" i="12" s="1"/>
  <c r="N160" i="12"/>
  <c r="L160" i="12"/>
  <c r="K160" i="12"/>
  <c r="J160" i="12"/>
  <c r="I160" i="12"/>
  <c r="H160" i="12"/>
  <c r="C160" i="12"/>
  <c r="Z159" i="12"/>
  <c r="AA159" i="12" s="1"/>
  <c r="G159" i="12"/>
  <c r="W159" i="12" s="1"/>
  <c r="F159" i="12"/>
  <c r="V159" i="12" s="1"/>
  <c r="E159" i="12"/>
  <c r="U159" i="12" s="1"/>
  <c r="D159" i="12"/>
  <c r="T159" i="12" s="1"/>
  <c r="S159" i="12"/>
  <c r="P159" i="12"/>
  <c r="O159" i="12"/>
  <c r="N159" i="12"/>
  <c r="M159" i="12"/>
  <c r="K159" i="12"/>
  <c r="J159" i="12"/>
  <c r="I159" i="12"/>
  <c r="H159" i="12"/>
  <c r="C159" i="12"/>
  <c r="Z158" i="12"/>
  <c r="AA158" i="12" s="1"/>
  <c r="Y158" i="12"/>
  <c r="X158" i="12"/>
  <c r="G158" i="12"/>
  <c r="W158" i="12" s="1"/>
  <c r="F158" i="12"/>
  <c r="V158" i="12" s="1"/>
  <c r="E158" i="12"/>
  <c r="U158" i="12" s="1"/>
  <c r="D158" i="12"/>
  <c r="T158" i="12" s="1"/>
  <c r="S158" i="12"/>
  <c r="R158" i="12"/>
  <c r="Q158" i="12"/>
  <c r="P158" i="12"/>
  <c r="K158" i="12"/>
  <c r="J158" i="12"/>
  <c r="I158" i="12"/>
  <c r="H158" i="12"/>
  <c r="C158" i="12"/>
  <c r="Z157" i="12"/>
  <c r="AA157" i="12" s="1"/>
  <c r="G157" i="12"/>
  <c r="W157" i="12" s="1"/>
  <c r="F157" i="12"/>
  <c r="V157" i="12" s="1"/>
  <c r="E157" i="12"/>
  <c r="U157" i="12" s="1"/>
  <c r="D157" i="12"/>
  <c r="T157" i="12" s="1"/>
  <c r="P157" i="12"/>
  <c r="K157" i="12"/>
  <c r="J157" i="12"/>
  <c r="I157" i="12"/>
  <c r="H157" i="12"/>
  <c r="C157" i="12"/>
  <c r="Z156" i="12"/>
  <c r="AA156" i="12" s="1"/>
  <c r="Y156" i="12"/>
  <c r="X150" i="12"/>
  <c r="X156" i="12"/>
  <c r="G156" i="12"/>
  <c r="W156" i="12" s="1"/>
  <c r="F156" i="12"/>
  <c r="V156" i="12" s="1"/>
  <c r="E156" i="12"/>
  <c r="U156" i="12" s="1"/>
  <c r="D156" i="12"/>
  <c r="T156" i="12" s="1"/>
  <c r="S156" i="12"/>
  <c r="R156" i="12"/>
  <c r="Q156" i="12"/>
  <c r="N156" i="12"/>
  <c r="M156" i="12"/>
  <c r="L156" i="12"/>
  <c r="K156" i="12"/>
  <c r="J156" i="12"/>
  <c r="I156" i="12"/>
  <c r="H156" i="12"/>
  <c r="C156" i="12"/>
  <c r="Z155" i="12"/>
  <c r="AA155" i="12" s="1"/>
  <c r="Y155" i="12"/>
  <c r="X155" i="12"/>
  <c r="G155" i="12"/>
  <c r="W155" i="12" s="1"/>
  <c r="F155" i="12"/>
  <c r="V155" i="12" s="1"/>
  <c r="E155" i="12"/>
  <c r="U155" i="12" s="1"/>
  <c r="D155" i="12"/>
  <c r="T155" i="12" s="1"/>
  <c r="S155" i="12"/>
  <c r="R155" i="12"/>
  <c r="Q155" i="12"/>
  <c r="P155" i="12"/>
  <c r="O155" i="12"/>
  <c r="N155" i="12"/>
  <c r="M155" i="12"/>
  <c r="L155" i="12"/>
  <c r="K155" i="12"/>
  <c r="J155" i="12"/>
  <c r="I155" i="12"/>
  <c r="H155" i="12"/>
  <c r="C155" i="12"/>
  <c r="Z154" i="12"/>
  <c r="AA154" i="12" s="1"/>
  <c r="Y154" i="12"/>
  <c r="X154" i="12"/>
  <c r="G154" i="12"/>
  <c r="W154" i="12" s="1"/>
  <c r="F154" i="12"/>
  <c r="V154" i="12" s="1"/>
  <c r="E154" i="12"/>
  <c r="U154" i="12" s="1"/>
  <c r="D154" i="12"/>
  <c r="T154" i="12" s="1"/>
  <c r="S154" i="12"/>
  <c r="R154" i="12"/>
  <c r="Q154" i="12"/>
  <c r="P154" i="12"/>
  <c r="O154" i="12"/>
  <c r="N154" i="12"/>
  <c r="M154" i="12"/>
  <c r="L154" i="12"/>
  <c r="K154" i="12"/>
  <c r="J154" i="12"/>
  <c r="I154" i="12"/>
  <c r="H154" i="12"/>
  <c r="C154" i="12"/>
  <c r="Z153" i="12"/>
  <c r="AA153" i="12" s="1"/>
  <c r="Y153" i="12"/>
  <c r="G153" i="12"/>
  <c r="W153" i="12" s="1"/>
  <c r="F153" i="12"/>
  <c r="V153" i="12" s="1"/>
  <c r="E153" i="12"/>
  <c r="U153" i="12" s="1"/>
  <c r="D153" i="12"/>
  <c r="T153" i="12" s="1"/>
  <c r="S153" i="12"/>
  <c r="P153" i="12"/>
  <c r="O153" i="12"/>
  <c r="K153" i="12"/>
  <c r="J153" i="12"/>
  <c r="I153" i="12"/>
  <c r="H153" i="12"/>
  <c r="C153" i="12"/>
  <c r="Z152" i="12"/>
  <c r="AA152" i="12" s="1"/>
  <c r="Y152" i="12"/>
  <c r="X152" i="12"/>
  <c r="G152" i="12"/>
  <c r="W152" i="12" s="1"/>
  <c r="F152" i="12"/>
  <c r="V152" i="12" s="1"/>
  <c r="E152" i="12"/>
  <c r="U152" i="12" s="1"/>
  <c r="D152" i="12"/>
  <c r="T152" i="12" s="1"/>
  <c r="S152" i="12"/>
  <c r="R152" i="12"/>
  <c r="Q152" i="12"/>
  <c r="P152" i="12"/>
  <c r="O152" i="12"/>
  <c r="N152" i="12"/>
  <c r="M152" i="12"/>
  <c r="L152" i="12"/>
  <c r="K152" i="12"/>
  <c r="J152" i="12"/>
  <c r="I152" i="12"/>
  <c r="H152" i="12"/>
  <c r="C152" i="12"/>
  <c r="Z151" i="12"/>
  <c r="AA151" i="12" s="1"/>
  <c r="Y151" i="12"/>
  <c r="X151" i="12"/>
  <c r="G151" i="12"/>
  <c r="W151" i="12" s="1"/>
  <c r="F151" i="12"/>
  <c r="V151" i="12" s="1"/>
  <c r="E151" i="12"/>
  <c r="U151" i="12" s="1"/>
  <c r="D151" i="12"/>
  <c r="T151" i="12" s="1"/>
  <c r="S151" i="12"/>
  <c r="R151" i="12"/>
  <c r="Q151" i="12"/>
  <c r="P151" i="12"/>
  <c r="O151" i="12"/>
  <c r="N151" i="12"/>
  <c r="M151" i="12"/>
  <c r="L151" i="12"/>
  <c r="K151" i="12"/>
  <c r="J151" i="12"/>
  <c r="I151" i="12"/>
  <c r="H151" i="12"/>
  <c r="C151" i="12"/>
  <c r="Z150" i="12"/>
  <c r="AA150" i="12" s="1"/>
  <c r="Y150" i="12"/>
  <c r="G150" i="12"/>
  <c r="W150" i="12" s="1"/>
  <c r="F150" i="12"/>
  <c r="V150" i="12" s="1"/>
  <c r="E150" i="12"/>
  <c r="U150" i="12" s="1"/>
  <c r="D150" i="12"/>
  <c r="T150" i="12" s="1"/>
  <c r="S150" i="12"/>
  <c r="R150" i="12"/>
  <c r="P150" i="12"/>
  <c r="O150" i="12"/>
  <c r="N150" i="12"/>
  <c r="M150" i="12"/>
  <c r="K150" i="12"/>
  <c r="J150" i="12"/>
  <c r="I150" i="12"/>
  <c r="H150" i="12"/>
  <c r="C150" i="12"/>
  <c r="Z149" i="12"/>
  <c r="AA149" i="12" s="1"/>
  <c r="Y149" i="12"/>
  <c r="G149" i="12"/>
  <c r="W149" i="12" s="1"/>
  <c r="F149" i="12"/>
  <c r="V149" i="12" s="1"/>
  <c r="E149" i="12"/>
  <c r="U149" i="12" s="1"/>
  <c r="D149" i="12"/>
  <c r="T149" i="12" s="1"/>
  <c r="R149" i="12"/>
  <c r="Q149" i="12"/>
  <c r="N149" i="12"/>
  <c r="M149" i="12"/>
  <c r="L149" i="12"/>
  <c r="K149" i="12"/>
  <c r="J149" i="12"/>
  <c r="I149" i="12"/>
  <c r="H149" i="12"/>
  <c r="C149" i="12"/>
  <c r="Z148" i="12"/>
  <c r="AA148" i="12" s="1"/>
  <c r="X139" i="12"/>
  <c r="X148" i="12"/>
  <c r="G148" i="12"/>
  <c r="W148" i="12" s="1"/>
  <c r="F148" i="12"/>
  <c r="V148" i="12" s="1"/>
  <c r="E148" i="12"/>
  <c r="U148" i="12" s="1"/>
  <c r="D148" i="12"/>
  <c r="T148" i="12" s="1"/>
  <c r="P148" i="12"/>
  <c r="O148" i="12"/>
  <c r="K148" i="12"/>
  <c r="J148" i="12"/>
  <c r="I148" i="12"/>
  <c r="H148" i="12"/>
  <c r="C148" i="12"/>
  <c r="Z147" i="12"/>
  <c r="AA147" i="12" s="1"/>
  <c r="Y147" i="12"/>
  <c r="X147" i="12"/>
  <c r="G147" i="12"/>
  <c r="W147" i="12" s="1"/>
  <c r="F147" i="12"/>
  <c r="V147" i="12" s="1"/>
  <c r="E147" i="12"/>
  <c r="U147" i="12" s="1"/>
  <c r="D147" i="12"/>
  <c r="T147" i="12" s="1"/>
  <c r="S147" i="12"/>
  <c r="R147" i="12"/>
  <c r="Q147" i="12"/>
  <c r="P147" i="12"/>
  <c r="O147" i="12"/>
  <c r="N147" i="12"/>
  <c r="M147" i="12"/>
  <c r="L147" i="12"/>
  <c r="K147" i="12"/>
  <c r="J147" i="12"/>
  <c r="I147" i="12"/>
  <c r="H147" i="12"/>
  <c r="C147" i="12"/>
  <c r="Z146" i="12"/>
  <c r="AA146" i="12" s="1"/>
  <c r="X146" i="12"/>
  <c r="G146" i="12"/>
  <c r="W146" i="12" s="1"/>
  <c r="F146" i="12"/>
  <c r="V146" i="12" s="1"/>
  <c r="E146" i="12"/>
  <c r="U146" i="12" s="1"/>
  <c r="D146" i="12"/>
  <c r="T146" i="12" s="1"/>
  <c r="S146" i="12"/>
  <c r="Q146" i="12"/>
  <c r="K146" i="12"/>
  <c r="J146" i="12"/>
  <c r="I146" i="12"/>
  <c r="H146" i="12"/>
  <c r="C146" i="12"/>
  <c r="Z145" i="12"/>
  <c r="AA145" i="12" s="1"/>
  <c r="Y145" i="12"/>
  <c r="X138" i="12"/>
  <c r="X145" i="12"/>
  <c r="G145" i="12"/>
  <c r="W145" i="12" s="1"/>
  <c r="F145" i="12"/>
  <c r="V145" i="12" s="1"/>
  <c r="E145" i="12"/>
  <c r="U145" i="12" s="1"/>
  <c r="D145" i="12"/>
  <c r="T145" i="12" s="1"/>
  <c r="K145" i="12"/>
  <c r="J145" i="12"/>
  <c r="I145" i="12"/>
  <c r="H145" i="12"/>
  <c r="C145" i="12"/>
  <c r="Z144" i="12"/>
  <c r="AA144" i="12" s="1"/>
  <c r="Y144" i="12"/>
  <c r="X144" i="12"/>
  <c r="G144" i="12"/>
  <c r="W144" i="12" s="1"/>
  <c r="F144" i="12"/>
  <c r="V144" i="12" s="1"/>
  <c r="E144" i="12"/>
  <c r="U144" i="12" s="1"/>
  <c r="D144" i="12"/>
  <c r="T144" i="12" s="1"/>
  <c r="S144" i="12"/>
  <c r="R144" i="12"/>
  <c r="Q144" i="12"/>
  <c r="P144" i="12"/>
  <c r="O144" i="12"/>
  <c r="N144" i="12"/>
  <c r="M144" i="12"/>
  <c r="L144" i="12"/>
  <c r="K144" i="12"/>
  <c r="J144" i="12"/>
  <c r="I144" i="12"/>
  <c r="H144" i="12"/>
  <c r="C144" i="12"/>
  <c r="Z143" i="12"/>
  <c r="AA143" i="12" s="1"/>
  <c r="Y143" i="12"/>
  <c r="X137" i="12"/>
  <c r="X143" i="12"/>
  <c r="G143" i="12"/>
  <c r="W143" i="12" s="1"/>
  <c r="F143" i="12"/>
  <c r="V143" i="12" s="1"/>
  <c r="E143" i="12"/>
  <c r="U143" i="12" s="1"/>
  <c r="D143" i="12"/>
  <c r="T143" i="12" s="1"/>
  <c r="N143" i="12"/>
  <c r="K143" i="12"/>
  <c r="J143" i="12"/>
  <c r="I143" i="12"/>
  <c r="H143" i="12"/>
  <c r="C143" i="12"/>
  <c r="Z142" i="12"/>
  <c r="AA142" i="12" s="1"/>
  <c r="X142" i="12"/>
  <c r="G142" i="12"/>
  <c r="W142" i="12" s="1"/>
  <c r="F142" i="12"/>
  <c r="V142" i="12" s="1"/>
  <c r="E142" i="12"/>
  <c r="U142" i="12" s="1"/>
  <c r="D142" i="12"/>
  <c r="T142" i="12" s="1"/>
  <c r="N142" i="12"/>
  <c r="L142" i="12"/>
  <c r="K142" i="12"/>
  <c r="J142" i="12"/>
  <c r="I142" i="12"/>
  <c r="H142" i="12"/>
  <c r="C142" i="12"/>
  <c r="Z141" i="12"/>
  <c r="AA141" i="12" s="1"/>
  <c r="Y141" i="12"/>
  <c r="X141" i="12"/>
  <c r="G141" i="12"/>
  <c r="W141" i="12" s="1"/>
  <c r="F141" i="12"/>
  <c r="V141" i="12" s="1"/>
  <c r="E141" i="12"/>
  <c r="U141" i="12" s="1"/>
  <c r="D141" i="12"/>
  <c r="T141" i="12" s="1"/>
  <c r="S141" i="12"/>
  <c r="P141" i="12"/>
  <c r="K141" i="12"/>
  <c r="J141" i="12"/>
  <c r="I141" i="12"/>
  <c r="H141" i="12"/>
  <c r="C141" i="12"/>
  <c r="Z140" i="12"/>
  <c r="AA140" i="12" s="1"/>
  <c r="Y140" i="12"/>
  <c r="X140" i="12"/>
  <c r="G140" i="12"/>
  <c r="W140" i="12" s="1"/>
  <c r="F140" i="12"/>
  <c r="V140" i="12" s="1"/>
  <c r="E140" i="12"/>
  <c r="U140" i="12" s="1"/>
  <c r="D140" i="12"/>
  <c r="T140" i="12" s="1"/>
  <c r="S140" i="12"/>
  <c r="R140" i="12"/>
  <c r="Q140" i="12"/>
  <c r="P140" i="12"/>
  <c r="O140" i="12"/>
  <c r="N140" i="12"/>
  <c r="M140" i="12"/>
  <c r="L140" i="12"/>
  <c r="K140" i="12"/>
  <c r="J140" i="12"/>
  <c r="I140" i="12"/>
  <c r="H140" i="12"/>
  <c r="C140" i="12"/>
  <c r="Z139" i="12"/>
  <c r="AA139" i="12" s="1"/>
  <c r="Y136" i="12"/>
  <c r="G139" i="12"/>
  <c r="W139" i="12" s="1"/>
  <c r="F139" i="12"/>
  <c r="V139" i="12" s="1"/>
  <c r="E139" i="12"/>
  <c r="U139" i="12" s="1"/>
  <c r="D139" i="12"/>
  <c r="T139" i="12" s="1"/>
  <c r="Q139" i="12"/>
  <c r="O139" i="12"/>
  <c r="M139" i="12"/>
  <c r="K139" i="12"/>
  <c r="J139" i="12"/>
  <c r="I139" i="12"/>
  <c r="H139" i="12"/>
  <c r="C139" i="12"/>
  <c r="Z138" i="12"/>
  <c r="AA138" i="12" s="1"/>
  <c r="G138" i="12"/>
  <c r="W138" i="12" s="1"/>
  <c r="F138" i="12"/>
  <c r="V138" i="12" s="1"/>
  <c r="E138" i="12"/>
  <c r="U138" i="12" s="1"/>
  <c r="D138" i="12"/>
  <c r="T138" i="12" s="1"/>
  <c r="S138" i="12"/>
  <c r="O138" i="12"/>
  <c r="L138" i="12"/>
  <c r="K138" i="12"/>
  <c r="J138" i="12"/>
  <c r="I138" i="12"/>
  <c r="H138" i="12"/>
  <c r="C138" i="12"/>
  <c r="Z137" i="12"/>
  <c r="AA137" i="12" s="1"/>
  <c r="Y137" i="12"/>
  <c r="G137" i="12"/>
  <c r="W137" i="12" s="1"/>
  <c r="F137" i="12"/>
  <c r="V137" i="12" s="1"/>
  <c r="E137" i="12"/>
  <c r="U137" i="12" s="1"/>
  <c r="D137" i="12"/>
  <c r="T137" i="12" s="1"/>
  <c r="S137" i="12"/>
  <c r="Q137" i="12"/>
  <c r="N137" i="12"/>
  <c r="K137" i="12"/>
  <c r="J137" i="12"/>
  <c r="I137" i="12"/>
  <c r="H137" i="12"/>
  <c r="C137" i="12"/>
  <c r="Z136" i="12"/>
  <c r="AA136" i="12" s="1"/>
  <c r="X136" i="12"/>
  <c r="G136" i="12"/>
  <c r="W136" i="12" s="1"/>
  <c r="F136" i="12"/>
  <c r="V136" i="12" s="1"/>
  <c r="E136" i="12"/>
  <c r="U136" i="12" s="1"/>
  <c r="D136" i="12"/>
  <c r="T136" i="12" s="1"/>
  <c r="S136" i="12"/>
  <c r="R136" i="12"/>
  <c r="K136" i="12"/>
  <c r="J136" i="12"/>
  <c r="I136" i="12"/>
  <c r="H136" i="12"/>
  <c r="C136" i="12"/>
  <c r="Z135" i="12"/>
  <c r="AA135" i="12" s="1"/>
  <c r="Y135" i="12"/>
  <c r="X135" i="12"/>
  <c r="G135" i="12"/>
  <c r="W135" i="12" s="1"/>
  <c r="F135" i="12"/>
  <c r="V135" i="12" s="1"/>
  <c r="E135" i="12"/>
  <c r="U135" i="12" s="1"/>
  <c r="D135" i="12"/>
  <c r="T135" i="12" s="1"/>
  <c r="M135" i="12"/>
  <c r="K135" i="12"/>
  <c r="J135" i="12"/>
  <c r="I135" i="12"/>
  <c r="H135" i="12"/>
  <c r="C135" i="12"/>
  <c r="Z134" i="12"/>
  <c r="AA134" i="12" s="1"/>
  <c r="X134" i="12"/>
  <c r="G134" i="12"/>
  <c r="W134" i="12" s="1"/>
  <c r="F134" i="12"/>
  <c r="V134" i="12" s="1"/>
  <c r="E134" i="12"/>
  <c r="U134" i="12" s="1"/>
  <c r="D134" i="12"/>
  <c r="T134" i="12" s="1"/>
  <c r="M134" i="12"/>
  <c r="L134" i="12"/>
  <c r="K134" i="12"/>
  <c r="J134" i="12"/>
  <c r="I134" i="12"/>
  <c r="H134" i="12"/>
  <c r="C134" i="12"/>
  <c r="Z133" i="12"/>
  <c r="AA133" i="12" s="1"/>
  <c r="Y133" i="12"/>
  <c r="X133" i="12"/>
  <c r="G133" i="12"/>
  <c r="W133" i="12" s="1"/>
  <c r="F133" i="12"/>
  <c r="V133" i="12" s="1"/>
  <c r="E133" i="12"/>
  <c r="U133" i="12" s="1"/>
  <c r="D133" i="12"/>
  <c r="T133" i="12" s="1"/>
  <c r="S133" i="12"/>
  <c r="R133" i="12"/>
  <c r="Q133" i="12"/>
  <c r="P133" i="12"/>
  <c r="O133" i="12"/>
  <c r="N133" i="12"/>
  <c r="M133" i="12"/>
  <c r="L133" i="12"/>
  <c r="K133" i="12"/>
  <c r="J133" i="12"/>
  <c r="I133" i="12"/>
  <c r="H133" i="12"/>
  <c r="C133" i="12"/>
  <c r="Z132" i="12"/>
  <c r="AA132" i="12" s="1"/>
  <c r="Y132" i="12"/>
  <c r="X132" i="12"/>
  <c r="G132" i="12"/>
  <c r="W132" i="12" s="1"/>
  <c r="F132" i="12"/>
  <c r="V132" i="12" s="1"/>
  <c r="E132" i="12"/>
  <c r="U132" i="12" s="1"/>
  <c r="D132" i="12"/>
  <c r="T132" i="12" s="1"/>
  <c r="S132" i="12"/>
  <c r="R132" i="12"/>
  <c r="Q132" i="12"/>
  <c r="P132" i="12"/>
  <c r="O132" i="12"/>
  <c r="N132" i="12"/>
  <c r="M132" i="12"/>
  <c r="L132" i="12"/>
  <c r="K132" i="12"/>
  <c r="J132" i="12"/>
  <c r="I132" i="12"/>
  <c r="H132" i="12"/>
  <c r="C132" i="12"/>
  <c r="Z131" i="12"/>
  <c r="AA131" i="12" s="1"/>
  <c r="Y131" i="12"/>
  <c r="X131" i="12"/>
  <c r="G131" i="12"/>
  <c r="W131" i="12" s="1"/>
  <c r="F131" i="12"/>
  <c r="V131" i="12" s="1"/>
  <c r="E131" i="12"/>
  <c r="U131" i="12" s="1"/>
  <c r="D131" i="12"/>
  <c r="T131" i="12" s="1"/>
  <c r="S131" i="12"/>
  <c r="R131" i="12"/>
  <c r="Q131" i="12"/>
  <c r="P131" i="12"/>
  <c r="O131" i="12"/>
  <c r="N131" i="12"/>
  <c r="M131" i="12"/>
  <c r="L131" i="12"/>
  <c r="K131" i="12"/>
  <c r="J131" i="12"/>
  <c r="I131" i="12"/>
  <c r="H131" i="12"/>
  <c r="C131" i="12"/>
  <c r="Z130" i="12"/>
  <c r="AA130" i="12" s="1"/>
  <c r="Y130" i="12"/>
  <c r="X130" i="12"/>
  <c r="G130" i="12"/>
  <c r="W130" i="12" s="1"/>
  <c r="F130" i="12"/>
  <c r="V130" i="12" s="1"/>
  <c r="E130" i="12"/>
  <c r="U130" i="12" s="1"/>
  <c r="D130" i="12"/>
  <c r="T130" i="12" s="1"/>
  <c r="S130" i="12"/>
  <c r="R130" i="12"/>
  <c r="O130" i="12"/>
  <c r="K130" i="12"/>
  <c r="J130" i="12"/>
  <c r="I130" i="12"/>
  <c r="H130" i="12"/>
  <c r="C130" i="12"/>
  <c r="Z129" i="12"/>
  <c r="AA129" i="12" s="1"/>
  <c r="X129" i="12"/>
  <c r="G129" i="12"/>
  <c r="W129" i="12" s="1"/>
  <c r="F129" i="12"/>
  <c r="V129" i="12" s="1"/>
  <c r="E129" i="12"/>
  <c r="U129" i="12" s="1"/>
  <c r="D129" i="12"/>
  <c r="T129" i="12" s="1"/>
  <c r="N129" i="12"/>
  <c r="L129" i="12"/>
  <c r="K129" i="12"/>
  <c r="J129" i="12"/>
  <c r="I129" i="12"/>
  <c r="H129" i="12"/>
  <c r="C129" i="12"/>
  <c r="Z128" i="12"/>
  <c r="AA128" i="12" s="1"/>
  <c r="Y128" i="12"/>
  <c r="X128" i="12"/>
  <c r="G128" i="12"/>
  <c r="W128" i="12" s="1"/>
  <c r="F128" i="12"/>
  <c r="V128" i="12" s="1"/>
  <c r="E128" i="12"/>
  <c r="U128" i="12" s="1"/>
  <c r="D128" i="12"/>
  <c r="T128" i="12" s="1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C128" i="12"/>
  <c r="Z127" i="12"/>
  <c r="AA127" i="12" s="1"/>
  <c r="Y127" i="12"/>
  <c r="X127" i="12"/>
  <c r="G127" i="12"/>
  <c r="W127" i="12" s="1"/>
  <c r="F127" i="12"/>
  <c r="V127" i="12" s="1"/>
  <c r="E127" i="12"/>
  <c r="U127" i="12" s="1"/>
  <c r="D127" i="12"/>
  <c r="T127" i="12" s="1"/>
  <c r="O127" i="12"/>
  <c r="M127" i="12"/>
  <c r="L127" i="12"/>
  <c r="K127" i="12"/>
  <c r="J127" i="12"/>
  <c r="I127" i="12"/>
  <c r="H127" i="12"/>
  <c r="C127" i="12"/>
  <c r="Z126" i="12"/>
  <c r="AA126" i="12" s="1"/>
  <c r="Y126" i="12"/>
  <c r="X126" i="12"/>
  <c r="G126" i="12"/>
  <c r="W126" i="12" s="1"/>
  <c r="F126" i="12"/>
  <c r="V126" i="12" s="1"/>
  <c r="E126" i="12"/>
  <c r="U126" i="12" s="1"/>
  <c r="D126" i="12"/>
  <c r="T126" i="12" s="1"/>
  <c r="S126" i="12"/>
  <c r="Q126" i="12"/>
  <c r="M126" i="12"/>
  <c r="L126" i="12"/>
  <c r="K126" i="12"/>
  <c r="J126" i="12"/>
  <c r="I126" i="12"/>
  <c r="H126" i="12"/>
  <c r="C126" i="12"/>
  <c r="Z125" i="12"/>
  <c r="AA125" i="12" s="1"/>
  <c r="Y125" i="12"/>
  <c r="X125" i="12"/>
  <c r="G125" i="12"/>
  <c r="W125" i="12" s="1"/>
  <c r="F125" i="12"/>
  <c r="V125" i="12" s="1"/>
  <c r="E125" i="12"/>
  <c r="U125" i="12" s="1"/>
  <c r="D125" i="12"/>
  <c r="T125" i="12" s="1"/>
  <c r="S125" i="12"/>
  <c r="N125" i="12"/>
  <c r="M125" i="12"/>
  <c r="K125" i="12"/>
  <c r="J125" i="12"/>
  <c r="I125" i="12"/>
  <c r="H125" i="12"/>
  <c r="C125" i="12"/>
  <c r="Z124" i="12"/>
  <c r="AA124" i="12" s="1"/>
  <c r="X124" i="12"/>
  <c r="G124" i="12"/>
  <c r="W124" i="12" s="1"/>
  <c r="F124" i="12"/>
  <c r="V124" i="12" s="1"/>
  <c r="E124" i="12"/>
  <c r="U124" i="12" s="1"/>
  <c r="D124" i="12"/>
  <c r="T124" i="12" s="1"/>
  <c r="N124" i="12"/>
  <c r="K124" i="12"/>
  <c r="J124" i="12"/>
  <c r="I124" i="12"/>
  <c r="H124" i="12"/>
  <c r="C124" i="12"/>
  <c r="Z123" i="12"/>
  <c r="AA123" i="12" s="1"/>
  <c r="X123" i="12"/>
  <c r="G123" i="12"/>
  <c r="W123" i="12" s="1"/>
  <c r="F123" i="12"/>
  <c r="V123" i="12" s="1"/>
  <c r="E123" i="12"/>
  <c r="U123" i="12" s="1"/>
  <c r="D123" i="12"/>
  <c r="T123" i="12" s="1"/>
  <c r="N123" i="12"/>
  <c r="L123" i="12"/>
  <c r="K123" i="12"/>
  <c r="J123" i="12"/>
  <c r="I123" i="12"/>
  <c r="H123" i="12"/>
  <c r="C123" i="12"/>
  <c r="Z122" i="12"/>
  <c r="AA122" i="12" s="1"/>
  <c r="Y122" i="12"/>
  <c r="X122" i="12"/>
  <c r="G122" i="12"/>
  <c r="W122" i="12" s="1"/>
  <c r="F122" i="12"/>
  <c r="V122" i="12" s="1"/>
  <c r="E122" i="12"/>
  <c r="U122" i="12" s="1"/>
  <c r="D122" i="12"/>
  <c r="T122" i="12" s="1"/>
  <c r="S122" i="12"/>
  <c r="R122" i="12"/>
  <c r="Q122" i="12"/>
  <c r="P122" i="12"/>
  <c r="O122" i="12"/>
  <c r="N122" i="12"/>
  <c r="M122" i="12"/>
  <c r="L122" i="12"/>
  <c r="K122" i="12"/>
  <c r="J122" i="12"/>
  <c r="I122" i="12"/>
  <c r="H122" i="12"/>
  <c r="C122" i="12"/>
  <c r="Z121" i="12"/>
  <c r="AA121" i="12" s="1"/>
  <c r="X121" i="12"/>
  <c r="G121" i="12"/>
  <c r="W121" i="12" s="1"/>
  <c r="F121" i="12"/>
  <c r="V121" i="12" s="1"/>
  <c r="E121" i="12"/>
  <c r="U121" i="12" s="1"/>
  <c r="D121" i="12"/>
  <c r="T121" i="12" s="1"/>
  <c r="L121" i="12"/>
  <c r="K121" i="12"/>
  <c r="J121" i="12"/>
  <c r="I121" i="12"/>
  <c r="H121" i="12"/>
  <c r="C121" i="12"/>
  <c r="Z120" i="12"/>
  <c r="AA120" i="12" s="1"/>
  <c r="Y120" i="12"/>
  <c r="X120" i="12"/>
  <c r="G120" i="12"/>
  <c r="W120" i="12" s="1"/>
  <c r="F120" i="12"/>
  <c r="V120" i="12" s="1"/>
  <c r="E120" i="12"/>
  <c r="U120" i="12" s="1"/>
  <c r="D120" i="12"/>
  <c r="T120" i="12" s="1"/>
  <c r="S120" i="12"/>
  <c r="R120" i="12"/>
  <c r="Q120" i="12"/>
  <c r="P120" i="12"/>
  <c r="O120" i="12"/>
  <c r="N120" i="12"/>
  <c r="M120" i="12"/>
  <c r="L120" i="12"/>
  <c r="K120" i="12"/>
  <c r="J120" i="12"/>
  <c r="I120" i="12"/>
  <c r="H120" i="12"/>
  <c r="C120" i="12"/>
  <c r="Z119" i="12"/>
  <c r="AA119" i="12" s="1"/>
  <c r="Y119" i="12"/>
  <c r="X119" i="12"/>
  <c r="G119" i="12"/>
  <c r="W119" i="12" s="1"/>
  <c r="F119" i="12"/>
  <c r="V119" i="12" s="1"/>
  <c r="E119" i="12"/>
  <c r="U119" i="12" s="1"/>
  <c r="D119" i="12"/>
  <c r="T119" i="12" s="1"/>
  <c r="N119" i="12"/>
  <c r="K119" i="12"/>
  <c r="J119" i="12"/>
  <c r="I119" i="12"/>
  <c r="H119" i="12"/>
  <c r="C119" i="12"/>
  <c r="Z118" i="12"/>
  <c r="AA118" i="12" s="1"/>
  <c r="Y118" i="12"/>
  <c r="X118" i="12"/>
  <c r="G118" i="12"/>
  <c r="W118" i="12" s="1"/>
  <c r="F118" i="12"/>
  <c r="V118" i="12" s="1"/>
  <c r="E118" i="12"/>
  <c r="U118" i="12" s="1"/>
  <c r="D118" i="12"/>
  <c r="T118" i="12" s="1"/>
  <c r="K118" i="12"/>
  <c r="J118" i="12"/>
  <c r="I118" i="12"/>
  <c r="H118" i="12"/>
  <c r="C118" i="12"/>
  <c r="Z117" i="12"/>
  <c r="AA117" i="12" s="1"/>
  <c r="Y117" i="12"/>
  <c r="X117" i="12"/>
  <c r="G117" i="12"/>
  <c r="W117" i="12" s="1"/>
  <c r="F117" i="12"/>
  <c r="V117" i="12" s="1"/>
  <c r="E117" i="12"/>
  <c r="U117" i="12" s="1"/>
  <c r="D117" i="12"/>
  <c r="T117" i="12" s="1"/>
  <c r="Q117" i="12"/>
  <c r="N117" i="12"/>
  <c r="K117" i="12"/>
  <c r="J117" i="12"/>
  <c r="I117" i="12"/>
  <c r="H117" i="12"/>
  <c r="C117" i="12"/>
  <c r="Z116" i="12"/>
  <c r="AA116" i="12" s="1"/>
  <c r="Y116" i="12"/>
  <c r="X116" i="12"/>
  <c r="G116" i="12"/>
  <c r="W116" i="12" s="1"/>
  <c r="F116" i="12"/>
  <c r="V116" i="12" s="1"/>
  <c r="E116" i="12"/>
  <c r="U116" i="12" s="1"/>
  <c r="D116" i="12"/>
  <c r="T116" i="12" s="1"/>
  <c r="N116" i="12"/>
  <c r="M116" i="12"/>
  <c r="L116" i="12"/>
  <c r="K116" i="12"/>
  <c r="J116" i="12"/>
  <c r="I116" i="12"/>
  <c r="H116" i="12"/>
  <c r="C116" i="12"/>
  <c r="Z115" i="12"/>
  <c r="AA115" i="12" s="1"/>
  <c r="Y115" i="12"/>
  <c r="G115" i="12"/>
  <c r="W115" i="12" s="1"/>
  <c r="F115" i="12"/>
  <c r="V115" i="12" s="1"/>
  <c r="E115" i="12"/>
  <c r="U115" i="12" s="1"/>
  <c r="D115" i="12"/>
  <c r="T115" i="12" s="1"/>
  <c r="O115" i="12"/>
  <c r="K115" i="12"/>
  <c r="J115" i="12"/>
  <c r="I115" i="12"/>
  <c r="H115" i="12"/>
  <c r="C115" i="12"/>
  <c r="Z114" i="12"/>
  <c r="AA114" i="12" s="1"/>
  <c r="Y114" i="12"/>
  <c r="X111" i="12"/>
  <c r="X114" i="12"/>
  <c r="G114" i="12"/>
  <c r="W114" i="12" s="1"/>
  <c r="F114" i="12"/>
  <c r="V114" i="12" s="1"/>
  <c r="E114" i="12"/>
  <c r="U114" i="12" s="1"/>
  <c r="D114" i="12"/>
  <c r="T114" i="12" s="1"/>
  <c r="O114" i="12"/>
  <c r="K114" i="12"/>
  <c r="J114" i="12"/>
  <c r="I114" i="12"/>
  <c r="H114" i="12"/>
  <c r="C114" i="12"/>
  <c r="Z113" i="12"/>
  <c r="AA113" i="12" s="1"/>
  <c r="Y113" i="12"/>
  <c r="X113" i="12"/>
  <c r="G113" i="12"/>
  <c r="W113" i="12" s="1"/>
  <c r="F113" i="12"/>
  <c r="V113" i="12" s="1"/>
  <c r="E113" i="12"/>
  <c r="U113" i="12" s="1"/>
  <c r="D113" i="12"/>
  <c r="T113" i="12" s="1"/>
  <c r="S113" i="12"/>
  <c r="R113" i="12"/>
  <c r="Q113" i="12"/>
  <c r="P113" i="12"/>
  <c r="O113" i="12"/>
  <c r="N113" i="12"/>
  <c r="M113" i="12"/>
  <c r="L113" i="12"/>
  <c r="K113" i="12"/>
  <c r="J113" i="12"/>
  <c r="I113" i="12"/>
  <c r="H113" i="12"/>
  <c r="C113" i="12"/>
  <c r="Z112" i="12"/>
  <c r="AA112" i="12" s="1"/>
  <c r="Y112" i="12"/>
  <c r="X112" i="12"/>
  <c r="G112" i="12"/>
  <c r="W112" i="12" s="1"/>
  <c r="F112" i="12"/>
  <c r="V112" i="12" s="1"/>
  <c r="E112" i="12"/>
  <c r="U112" i="12" s="1"/>
  <c r="D112" i="12"/>
  <c r="T112" i="12" s="1"/>
  <c r="S112" i="12"/>
  <c r="R112" i="12"/>
  <c r="Q112" i="12"/>
  <c r="P112" i="12"/>
  <c r="O112" i="12"/>
  <c r="N112" i="12"/>
  <c r="M112" i="12"/>
  <c r="L112" i="12"/>
  <c r="K112" i="12"/>
  <c r="J112" i="12"/>
  <c r="I112" i="12"/>
  <c r="H112" i="12"/>
  <c r="C112" i="12"/>
  <c r="Z111" i="12"/>
  <c r="AA111" i="12" s="1"/>
  <c r="Y109" i="12"/>
  <c r="Y111" i="12"/>
  <c r="G111" i="12"/>
  <c r="W111" i="12" s="1"/>
  <c r="F111" i="12"/>
  <c r="V111" i="12" s="1"/>
  <c r="E111" i="12"/>
  <c r="U111" i="12" s="1"/>
  <c r="D111" i="12"/>
  <c r="T111" i="12" s="1"/>
  <c r="O111" i="12"/>
  <c r="N111" i="12"/>
  <c r="M111" i="12"/>
  <c r="K111" i="12"/>
  <c r="J111" i="12"/>
  <c r="I111" i="12"/>
  <c r="H111" i="12"/>
  <c r="C111" i="12"/>
  <c r="Z110" i="12"/>
  <c r="AA110" i="12" s="1"/>
  <c r="Y110" i="12"/>
  <c r="X110" i="12"/>
  <c r="G110" i="12"/>
  <c r="W110" i="12" s="1"/>
  <c r="F110" i="12"/>
  <c r="V110" i="12" s="1"/>
  <c r="E110" i="12"/>
  <c r="U110" i="12" s="1"/>
  <c r="D110" i="12"/>
  <c r="T110" i="12" s="1"/>
  <c r="N110" i="12"/>
  <c r="K110" i="12"/>
  <c r="J110" i="12"/>
  <c r="I110" i="12"/>
  <c r="H110" i="12"/>
  <c r="C110" i="12"/>
  <c r="Z109" i="12"/>
  <c r="AA109" i="12" s="1"/>
  <c r="X109" i="12"/>
  <c r="G109" i="12"/>
  <c r="W109" i="12" s="1"/>
  <c r="F109" i="12"/>
  <c r="V109" i="12" s="1"/>
  <c r="E109" i="12"/>
  <c r="U109" i="12" s="1"/>
  <c r="D109" i="12"/>
  <c r="T109" i="12" s="1"/>
  <c r="N109" i="12"/>
  <c r="M109" i="12"/>
  <c r="K109" i="12"/>
  <c r="J109" i="12"/>
  <c r="I109" i="12"/>
  <c r="H109" i="12"/>
  <c r="C109" i="12"/>
  <c r="Z108" i="12"/>
  <c r="AA108" i="12" s="1"/>
  <c r="Y108" i="12"/>
  <c r="X108" i="12"/>
  <c r="G108" i="12"/>
  <c r="W108" i="12" s="1"/>
  <c r="F108" i="12"/>
  <c r="V108" i="12" s="1"/>
  <c r="E108" i="12"/>
  <c r="U108" i="12" s="1"/>
  <c r="D108" i="12"/>
  <c r="T108" i="12" s="1"/>
  <c r="S108" i="12"/>
  <c r="R108" i="12"/>
  <c r="Q108" i="12"/>
  <c r="P108" i="12"/>
  <c r="O108" i="12"/>
  <c r="N108" i="12"/>
  <c r="M108" i="12"/>
  <c r="L108" i="12"/>
  <c r="K108" i="12"/>
  <c r="J108" i="12"/>
  <c r="I108" i="12"/>
  <c r="H108" i="12"/>
  <c r="C108" i="12"/>
  <c r="Z107" i="12"/>
  <c r="AA107" i="12" s="1"/>
  <c r="Y107" i="12"/>
  <c r="X107" i="12"/>
  <c r="G107" i="12"/>
  <c r="W107" i="12" s="1"/>
  <c r="F107" i="12"/>
  <c r="V107" i="12" s="1"/>
  <c r="E107" i="12"/>
  <c r="U107" i="12" s="1"/>
  <c r="D107" i="12"/>
  <c r="T107" i="12" s="1"/>
  <c r="N107" i="12"/>
  <c r="L107" i="12"/>
  <c r="K107" i="12"/>
  <c r="J107" i="12"/>
  <c r="I107" i="12"/>
  <c r="H107" i="12"/>
  <c r="C107" i="12"/>
  <c r="Z106" i="12"/>
  <c r="AA106" i="12" s="1"/>
  <c r="I285" i="9"/>
  <c r="Y1005" i="12" s="1"/>
  <c r="Y106" i="12"/>
  <c r="X106" i="12"/>
  <c r="G106" i="12"/>
  <c r="W106" i="12" s="1"/>
  <c r="F106" i="12"/>
  <c r="V106" i="12" s="1"/>
  <c r="E106" i="12"/>
  <c r="U106" i="12" s="1"/>
  <c r="D106" i="12"/>
  <c r="T106" i="12" s="1"/>
  <c r="N106" i="12"/>
  <c r="K106" i="12"/>
  <c r="J106" i="12"/>
  <c r="I106" i="12"/>
  <c r="H106" i="12"/>
  <c r="C106" i="12"/>
  <c r="Z105" i="12"/>
  <c r="AA105" i="12" s="1"/>
  <c r="X105" i="12"/>
  <c r="G105" i="12"/>
  <c r="W105" i="12" s="1"/>
  <c r="F105" i="12"/>
  <c r="V105" i="12" s="1"/>
  <c r="E105" i="12"/>
  <c r="U105" i="12" s="1"/>
  <c r="D105" i="12"/>
  <c r="T105" i="12" s="1"/>
  <c r="O105" i="12"/>
  <c r="K105" i="12"/>
  <c r="J105" i="12"/>
  <c r="I105" i="12"/>
  <c r="H105" i="12"/>
  <c r="C105" i="12"/>
  <c r="Z104" i="12"/>
  <c r="AA104" i="12" s="1"/>
  <c r="Y104" i="12"/>
  <c r="X104" i="12"/>
  <c r="G104" i="12"/>
  <c r="W104" i="12" s="1"/>
  <c r="F104" i="12"/>
  <c r="V104" i="12" s="1"/>
  <c r="E104" i="12"/>
  <c r="U104" i="12" s="1"/>
  <c r="D104" i="12"/>
  <c r="T104" i="12" s="1"/>
  <c r="N104" i="12"/>
  <c r="K104" i="12"/>
  <c r="J104" i="12"/>
  <c r="I104" i="12"/>
  <c r="H104" i="12"/>
  <c r="C104" i="12"/>
  <c r="Z103" i="12"/>
  <c r="AA103" i="12" s="1"/>
  <c r="Y103" i="12"/>
  <c r="X103" i="12"/>
  <c r="G103" i="12"/>
  <c r="W103" i="12" s="1"/>
  <c r="F103" i="12"/>
  <c r="V103" i="12" s="1"/>
  <c r="E103" i="12"/>
  <c r="U103" i="12" s="1"/>
  <c r="D103" i="12"/>
  <c r="T103" i="12" s="1"/>
  <c r="S103" i="12"/>
  <c r="R103" i="12"/>
  <c r="Q103" i="12"/>
  <c r="P103" i="12"/>
  <c r="O103" i="12"/>
  <c r="N103" i="12"/>
  <c r="M103" i="12"/>
  <c r="L103" i="12"/>
  <c r="K103" i="12"/>
  <c r="J103" i="12"/>
  <c r="I103" i="12"/>
  <c r="H103" i="12"/>
  <c r="C103" i="12"/>
  <c r="Z102" i="12"/>
  <c r="AA102" i="12" s="1"/>
  <c r="Y96" i="12"/>
  <c r="X96" i="12"/>
  <c r="X102" i="12"/>
  <c r="G102" i="12"/>
  <c r="W102" i="12" s="1"/>
  <c r="F102" i="12"/>
  <c r="V102" i="12" s="1"/>
  <c r="E102" i="12"/>
  <c r="U102" i="12" s="1"/>
  <c r="D102" i="12"/>
  <c r="T102" i="12" s="1"/>
  <c r="N102" i="12"/>
  <c r="L102" i="12"/>
  <c r="K102" i="12"/>
  <c r="J102" i="12"/>
  <c r="I102" i="12"/>
  <c r="H102" i="12"/>
  <c r="C102" i="12"/>
  <c r="Z101" i="12"/>
  <c r="AA101" i="12" s="1"/>
  <c r="Y101" i="12"/>
  <c r="X101" i="12"/>
  <c r="G101" i="12"/>
  <c r="W101" i="12" s="1"/>
  <c r="F101" i="12"/>
  <c r="V101" i="12" s="1"/>
  <c r="E101" i="12"/>
  <c r="U101" i="12" s="1"/>
  <c r="D101" i="12"/>
  <c r="T101" i="12" s="1"/>
  <c r="S101" i="12"/>
  <c r="R101" i="12"/>
  <c r="Q101" i="12"/>
  <c r="P101" i="12"/>
  <c r="O101" i="12"/>
  <c r="N101" i="12"/>
  <c r="M101" i="12"/>
  <c r="L101" i="12"/>
  <c r="K101" i="12"/>
  <c r="J101" i="12"/>
  <c r="I101" i="12"/>
  <c r="H101" i="12"/>
  <c r="C101" i="12"/>
  <c r="Z100" i="12"/>
  <c r="AA100" i="12" s="1"/>
  <c r="Y100" i="12"/>
  <c r="X100" i="12"/>
  <c r="G100" i="12"/>
  <c r="W100" i="12" s="1"/>
  <c r="F100" i="12"/>
  <c r="V100" i="12" s="1"/>
  <c r="E100" i="12"/>
  <c r="U100" i="12" s="1"/>
  <c r="D100" i="12"/>
  <c r="T100" i="12" s="1"/>
  <c r="S100" i="12"/>
  <c r="R100" i="12"/>
  <c r="Q100" i="12"/>
  <c r="P100" i="12"/>
  <c r="O100" i="12"/>
  <c r="N100" i="12"/>
  <c r="M100" i="12"/>
  <c r="L100" i="12"/>
  <c r="K100" i="12"/>
  <c r="J100" i="12"/>
  <c r="I100" i="12"/>
  <c r="H100" i="12"/>
  <c r="C100" i="12"/>
  <c r="Z99" i="12"/>
  <c r="AA99" i="12" s="1"/>
  <c r="G99" i="12"/>
  <c r="W99" i="12" s="1"/>
  <c r="F99" i="12"/>
  <c r="V99" i="12" s="1"/>
  <c r="E99" i="12"/>
  <c r="U99" i="12" s="1"/>
  <c r="D99" i="12"/>
  <c r="T99" i="12" s="1"/>
  <c r="K99" i="12"/>
  <c r="J99" i="12"/>
  <c r="I99" i="12"/>
  <c r="H99" i="12"/>
  <c r="C99" i="12"/>
  <c r="Z98" i="12"/>
  <c r="AA98" i="12" s="1"/>
  <c r="Y95" i="12"/>
  <c r="Y98" i="12"/>
  <c r="X95" i="12"/>
  <c r="X98" i="12"/>
  <c r="G98" i="12"/>
  <c r="W98" i="12" s="1"/>
  <c r="F98" i="12"/>
  <c r="V98" i="12" s="1"/>
  <c r="E98" i="12"/>
  <c r="U98" i="12" s="1"/>
  <c r="D98" i="12"/>
  <c r="T98" i="12" s="1"/>
  <c r="K98" i="12"/>
  <c r="J98" i="12"/>
  <c r="I98" i="12"/>
  <c r="H98" i="12"/>
  <c r="C98" i="12"/>
  <c r="Z97" i="12"/>
  <c r="AA97" i="12" s="1"/>
  <c r="Y97" i="12"/>
  <c r="X97" i="12"/>
  <c r="G97" i="12"/>
  <c r="W97" i="12" s="1"/>
  <c r="F97" i="12"/>
  <c r="V97" i="12" s="1"/>
  <c r="E97" i="12"/>
  <c r="U97" i="12" s="1"/>
  <c r="D97" i="12"/>
  <c r="T97" i="12" s="1"/>
  <c r="S97" i="12"/>
  <c r="R97" i="12"/>
  <c r="Q97" i="12"/>
  <c r="P97" i="12"/>
  <c r="O97" i="12"/>
  <c r="N97" i="12"/>
  <c r="M97" i="12"/>
  <c r="L97" i="12"/>
  <c r="K97" i="12"/>
  <c r="J97" i="12"/>
  <c r="I97" i="12"/>
  <c r="H97" i="12"/>
  <c r="C97" i="12"/>
  <c r="Z96" i="12"/>
  <c r="AA96" i="12" s="1"/>
  <c r="G96" i="12"/>
  <c r="W96" i="12" s="1"/>
  <c r="F96" i="12"/>
  <c r="V96" i="12" s="1"/>
  <c r="E96" i="12"/>
  <c r="U96" i="12" s="1"/>
  <c r="D96" i="12"/>
  <c r="T96" i="12" s="1"/>
  <c r="O96" i="12"/>
  <c r="M96" i="12"/>
  <c r="K96" i="12"/>
  <c r="J96" i="12"/>
  <c r="I96" i="12"/>
  <c r="H96" i="12"/>
  <c r="C96" i="12"/>
  <c r="Z95" i="12"/>
  <c r="AA95" i="12" s="1"/>
  <c r="G95" i="12"/>
  <c r="W95" i="12" s="1"/>
  <c r="F95" i="12"/>
  <c r="V95" i="12" s="1"/>
  <c r="E95" i="12"/>
  <c r="U95" i="12" s="1"/>
  <c r="D95" i="12"/>
  <c r="T95" i="12" s="1"/>
  <c r="K95" i="12"/>
  <c r="J95" i="12"/>
  <c r="I95" i="12"/>
  <c r="H95" i="12"/>
  <c r="C95" i="12"/>
  <c r="Z94" i="12"/>
  <c r="AA94" i="12" s="1"/>
  <c r="Y94" i="12"/>
  <c r="X94" i="12"/>
  <c r="G94" i="12"/>
  <c r="W94" i="12" s="1"/>
  <c r="F94" i="12"/>
  <c r="V94" i="12" s="1"/>
  <c r="E94" i="12"/>
  <c r="U94" i="12" s="1"/>
  <c r="D94" i="12"/>
  <c r="T94" i="12" s="1"/>
  <c r="R94" i="12"/>
  <c r="O94" i="12"/>
  <c r="K94" i="12"/>
  <c r="J94" i="12"/>
  <c r="I94" i="12"/>
  <c r="H94" i="12"/>
  <c r="C94" i="12"/>
  <c r="Z93" i="12"/>
  <c r="AA93" i="12" s="1"/>
  <c r="X93" i="12"/>
  <c r="G93" i="12"/>
  <c r="W93" i="12" s="1"/>
  <c r="F93" i="12"/>
  <c r="V93" i="12" s="1"/>
  <c r="E93" i="12"/>
  <c r="U93" i="12" s="1"/>
  <c r="D93" i="12"/>
  <c r="T93" i="12" s="1"/>
  <c r="O93" i="12"/>
  <c r="K93" i="12"/>
  <c r="J93" i="12"/>
  <c r="I93" i="12"/>
  <c r="H93" i="12"/>
  <c r="C93" i="12"/>
  <c r="Z92" i="12"/>
  <c r="AA92" i="12" s="1"/>
  <c r="Y92" i="12"/>
  <c r="X92" i="12"/>
  <c r="G92" i="12"/>
  <c r="W92" i="12" s="1"/>
  <c r="F92" i="12"/>
  <c r="V92" i="12" s="1"/>
  <c r="E92" i="12"/>
  <c r="U92" i="12" s="1"/>
  <c r="D92" i="12"/>
  <c r="T92" i="12" s="1"/>
  <c r="L92" i="12"/>
  <c r="K92" i="12"/>
  <c r="J92" i="12"/>
  <c r="I92" i="12"/>
  <c r="H92" i="12"/>
  <c r="C92" i="12"/>
  <c r="Z91" i="12"/>
  <c r="AA91" i="12" s="1"/>
  <c r="Y82" i="12"/>
  <c r="G91" i="12"/>
  <c r="W91" i="12" s="1"/>
  <c r="F91" i="12"/>
  <c r="V91" i="12" s="1"/>
  <c r="E91" i="12"/>
  <c r="U91" i="12" s="1"/>
  <c r="D91" i="12"/>
  <c r="T91" i="12" s="1"/>
  <c r="K91" i="12"/>
  <c r="J91" i="12"/>
  <c r="I91" i="12"/>
  <c r="H91" i="12"/>
  <c r="C91" i="12"/>
  <c r="Z90" i="12"/>
  <c r="AA90" i="12" s="1"/>
  <c r="Y90" i="12"/>
  <c r="X90" i="12"/>
  <c r="G90" i="12"/>
  <c r="W90" i="12" s="1"/>
  <c r="F90" i="12"/>
  <c r="V90" i="12" s="1"/>
  <c r="E90" i="12"/>
  <c r="U90" i="12" s="1"/>
  <c r="D90" i="12"/>
  <c r="T90" i="12" s="1"/>
  <c r="M90" i="12"/>
  <c r="K90" i="12"/>
  <c r="J90" i="12"/>
  <c r="I90" i="12"/>
  <c r="H90" i="12"/>
  <c r="C90" i="12"/>
  <c r="Z89" i="12"/>
  <c r="AA89" i="12" s="1"/>
  <c r="Y89" i="12"/>
  <c r="X89" i="12"/>
  <c r="G89" i="12"/>
  <c r="W89" i="12" s="1"/>
  <c r="F89" i="12"/>
  <c r="V89" i="12" s="1"/>
  <c r="E89" i="12"/>
  <c r="U89" i="12" s="1"/>
  <c r="D89" i="12"/>
  <c r="T89" i="12" s="1"/>
  <c r="O89" i="12"/>
  <c r="N89" i="12"/>
  <c r="K89" i="12"/>
  <c r="J89" i="12"/>
  <c r="I89" i="12"/>
  <c r="H89" i="12"/>
  <c r="C89" i="12"/>
  <c r="Z88" i="12"/>
  <c r="AA88" i="12" s="1"/>
  <c r="G88" i="12"/>
  <c r="W88" i="12" s="1"/>
  <c r="F88" i="12"/>
  <c r="V88" i="12" s="1"/>
  <c r="E88" i="12"/>
  <c r="U88" i="12" s="1"/>
  <c r="D88" i="12"/>
  <c r="T88" i="12" s="1"/>
  <c r="N88" i="12"/>
  <c r="L88" i="12"/>
  <c r="K88" i="12"/>
  <c r="J88" i="12"/>
  <c r="I88" i="12"/>
  <c r="H88" i="12"/>
  <c r="C88" i="12"/>
  <c r="Z87" i="12"/>
  <c r="AA87" i="12" s="1"/>
  <c r="Y87" i="12"/>
  <c r="X87" i="12"/>
  <c r="G87" i="12"/>
  <c r="W87" i="12" s="1"/>
  <c r="F87" i="12"/>
  <c r="V87" i="12" s="1"/>
  <c r="E87" i="12"/>
  <c r="U87" i="12" s="1"/>
  <c r="D87" i="12"/>
  <c r="T87" i="12" s="1"/>
  <c r="O87" i="12"/>
  <c r="M87" i="12"/>
  <c r="K87" i="12"/>
  <c r="J87" i="12"/>
  <c r="I87" i="12"/>
  <c r="H87" i="12"/>
  <c r="C87" i="12"/>
  <c r="Z86" i="12"/>
  <c r="AA86" i="12" s="1"/>
  <c r="X86" i="12"/>
  <c r="G86" i="12"/>
  <c r="W86" i="12" s="1"/>
  <c r="F86" i="12"/>
  <c r="V86" i="12" s="1"/>
  <c r="E86" i="12"/>
  <c r="U86" i="12" s="1"/>
  <c r="D86" i="12"/>
  <c r="T86" i="12" s="1"/>
  <c r="O86" i="12"/>
  <c r="N86" i="12"/>
  <c r="L86" i="12"/>
  <c r="K86" i="12"/>
  <c r="J86" i="12"/>
  <c r="I86" i="12"/>
  <c r="H86" i="12"/>
  <c r="C86" i="12"/>
  <c r="Z85" i="12"/>
  <c r="AA85" i="12" s="1"/>
  <c r="Y85" i="12"/>
  <c r="X85" i="12"/>
  <c r="G85" i="12"/>
  <c r="W85" i="12" s="1"/>
  <c r="F85" i="12"/>
  <c r="V85" i="12" s="1"/>
  <c r="E85" i="12"/>
  <c r="U85" i="12" s="1"/>
  <c r="D85" i="12"/>
  <c r="T85" i="12" s="1"/>
  <c r="K85" i="12"/>
  <c r="J85" i="12"/>
  <c r="I85" i="12"/>
  <c r="H85" i="12"/>
  <c r="C85" i="12"/>
  <c r="Z84" i="12"/>
  <c r="AA84" i="12" s="1"/>
  <c r="Y84" i="12"/>
  <c r="X84" i="12"/>
  <c r="G84" i="12"/>
  <c r="W84" i="12" s="1"/>
  <c r="F84" i="12"/>
  <c r="V84" i="12" s="1"/>
  <c r="E84" i="12"/>
  <c r="U84" i="12" s="1"/>
  <c r="D84" i="12"/>
  <c r="T84" i="12" s="1"/>
  <c r="K84" i="12"/>
  <c r="J84" i="12"/>
  <c r="I84" i="12"/>
  <c r="H84" i="12"/>
  <c r="C84" i="12"/>
  <c r="Z83" i="12"/>
  <c r="AA83" i="12" s="1"/>
  <c r="Y83" i="12"/>
  <c r="X83" i="12"/>
  <c r="G83" i="12"/>
  <c r="W83" i="12" s="1"/>
  <c r="F83" i="12"/>
  <c r="V83" i="12" s="1"/>
  <c r="E83" i="12"/>
  <c r="U83" i="12" s="1"/>
  <c r="D83" i="12"/>
  <c r="T83" i="12" s="1"/>
  <c r="S83" i="12"/>
  <c r="R83" i="12"/>
  <c r="Q83" i="12"/>
  <c r="P83" i="12"/>
  <c r="O83" i="12"/>
  <c r="N83" i="12"/>
  <c r="M83" i="12"/>
  <c r="L83" i="12"/>
  <c r="K83" i="12"/>
  <c r="J83" i="12"/>
  <c r="I83" i="12"/>
  <c r="H83" i="12"/>
  <c r="C83" i="12"/>
  <c r="Z82" i="12"/>
  <c r="AA82" i="12" s="1"/>
  <c r="X78" i="12"/>
  <c r="X82" i="12"/>
  <c r="G82" i="12"/>
  <c r="W82" i="12" s="1"/>
  <c r="F82" i="12"/>
  <c r="V82" i="12" s="1"/>
  <c r="E82" i="12"/>
  <c r="U82" i="12" s="1"/>
  <c r="D82" i="12"/>
  <c r="T82" i="12" s="1"/>
  <c r="N82" i="12"/>
  <c r="K82" i="12"/>
  <c r="J82" i="12"/>
  <c r="I82" i="12"/>
  <c r="H82" i="12"/>
  <c r="C82" i="12"/>
  <c r="Z81" i="12"/>
  <c r="AA81" i="12" s="1"/>
  <c r="Y77" i="12"/>
  <c r="Y81" i="12"/>
  <c r="X77" i="12"/>
  <c r="X81" i="12"/>
  <c r="G81" i="12"/>
  <c r="W81" i="12" s="1"/>
  <c r="F81" i="12"/>
  <c r="V81" i="12" s="1"/>
  <c r="E81" i="12"/>
  <c r="U81" i="12" s="1"/>
  <c r="D81" i="12"/>
  <c r="T81" i="12" s="1"/>
  <c r="N81" i="12"/>
  <c r="M81" i="12"/>
  <c r="L81" i="12"/>
  <c r="K81" i="12"/>
  <c r="J81" i="12"/>
  <c r="I81" i="12"/>
  <c r="H81" i="12"/>
  <c r="C81" i="12"/>
  <c r="Z80" i="12"/>
  <c r="AA80" i="12" s="1"/>
  <c r="Y80" i="12"/>
  <c r="X80" i="12"/>
  <c r="G80" i="12"/>
  <c r="W80" i="12" s="1"/>
  <c r="F80" i="12"/>
  <c r="V80" i="12" s="1"/>
  <c r="E80" i="12"/>
  <c r="U80" i="12" s="1"/>
  <c r="D80" i="12"/>
  <c r="T80" i="12" s="1"/>
  <c r="S80" i="12"/>
  <c r="R80" i="12"/>
  <c r="Q80" i="12"/>
  <c r="P80" i="12"/>
  <c r="O80" i="12"/>
  <c r="N80" i="12"/>
  <c r="M80" i="12"/>
  <c r="L80" i="12"/>
  <c r="K80" i="12"/>
  <c r="J80" i="12"/>
  <c r="I80" i="12"/>
  <c r="H80" i="12"/>
  <c r="C80" i="12"/>
  <c r="Z79" i="12"/>
  <c r="AA79" i="12" s="1"/>
  <c r="Y79" i="12"/>
  <c r="G79" i="12"/>
  <c r="W79" i="12" s="1"/>
  <c r="F79" i="12"/>
  <c r="V79" i="12" s="1"/>
  <c r="E79" i="12"/>
  <c r="U79" i="12" s="1"/>
  <c r="D79" i="12"/>
  <c r="T79" i="12" s="1"/>
  <c r="N79" i="12"/>
  <c r="K79" i="12"/>
  <c r="J79" i="12"/>
  <c r="I79" i="12"/>
  <c r="H79" i="12"/>
  <c r="C79" i="12"/>
  <c r="Z78" i="12"/>
  <c r="AA78" i="12" s="1"/>
  <c r="Y78" i="12"/>
  <c r="G78" i="12"/>
  <c r="W78" i="12" s="1"/>
  <c r="F78" i="12"/>
  <c r="V78" i="12" s="1"/>
  <c r="E78" i="12"/>
  <c r="U78" i="12" s="1"/>
  <c r="D78" i="12"/>
  <c r="T78" i="12" s="1"/>
  <c r="N78" i="12"/>
  <c r="M78" i="12"/>
  <c r="L78" i="12"/>
  <c r="K78" i="12"/>
  <c r="J78" i="12"/>
  <c r="I78" i="12"/>
  <c r="H78" i="12"/>
  <c r="C78" i="12"/>
  <c r="Z77" i="12"/>
  <c r="AA77" i="12" s="1"/>
  <c r="G77" i="12"/>
  <c r="W77" i="12" s="1"/>
  <c r="F77" i="12"/>
  <c r="V77" i="12" s="1"/>
  <c r="E77" i="12"/>
  <c r="U77" i="12" s="1"/>
  <c r="D77" i="12"/>
  <c r="T77" i="12" s="1"/>
  <c r="O77" i="12"/>
  <c r="N77" i="12"/>
  <c r="L77" i="12"/>
  <c r="K77" i="12"/>
  <c r="J77" i="12"/>
  <c r="I77" i="12"/>
  <c r="H77" i="12"/>
  <c r="C77" i="12"/>
  <c r="Z76" i="12"/>
  <c r="AA76" i="12" s="1"/>
  <c r="Y76" i="12"/>
  <c r="X76" i="12"/>
  <c r="G76" i="12"/>
  <c r="W76" i="12" s="1"/>
  <c r="F76" i="12"/>
  <c r="V76" i="12" s="1"/>
  <c r="E76" i="12"/>
  <c r="U76" i="12" s="1"/>
  <c r="D76" i="12"/>
  <c r="T76" i="12" s="1"/>
  <c r="N76" i="12"/>
  <c r="M76" i="12"/>
  <c r="K76" i="12"/>
  <c r="J76" i="12"/>
  <c r="I76" i="12"/>
  <c r="H76" i="12"/>
  <c r="C76" i="12"/>
  <c r="Z75" i="12"/>
  <c r="AA75" i="12" s="1"/>
  <c r="Y75" i="12"/>
  <c r="X75" i="12"/>
  <c r="G75" i="12"/>
  <c r="W75" i="12" s="1"/>
  <c r="F75" i="12"/>
  <c r="V75" i="12" s="1"/>
  <c r="E75" i="12"/>
  <c r="U75" i="12" s="1"/>
  <c r="D75" i="12"/>
  <c r="T75" i="12" s="1"/>
  <c r="N75" i="12"/>
  <c r="M75" i="12"/>
  <c r="L75" i="12"/>
  <c r="K75" i="12"/>
  <c r="J75" i="12"/>
  <c r="I75" i="12"/>
  <c r="H75" i="12"/>
  <c r="C75" i="12"/>
  <c r="Z74" i="12"/>
  <c r="AA74" i="12" s="1"/>
  <c r="Y74" i="12"/>
  <c r="X74" i="12"/>
  <c r="G74" i="12"/>
  <c r="W74" i="12" s="1"/>
  <c r="F74" i="12"/>
  <c r="V74" i="12" s="1"/>
  <c r="E74" i="12"/>
  <c r="U74" i="12" s="1"/>
  <c r="D74" i="12"/>
  <c r="T74" i="12" s="1"/>
  <c r="S74" i="12"/>
  <c r="R74" i="12"/>
  <c r="Q74" i="12"/>
  <c r="P74" i="12"/>
  <c r="O74" i="12"/>
  <c r="N74" i="12"/>
  <c r="M74" i="12"/>
  <c r="L74" i="12"/>
  <c r="K74" i="12"/>
  <c r="J74" i="12"/>
  <c r="I74" i="12"/>
  <c r="H74" i="12"/>
  <c r="C74" i="12"/>
  <c r="Z73" i="12"/>
  <c r="AA73" i="12" s="1"/>
  <c r="Y73" i="12"/>
  <c r="X73" i="12"/>
  <c r="G73" i="12"/>
  <c r="W73" i="12" s="1"/>
  <c r="F73" i="12"/>
  <c r="V73" i="12" s="1"/>
  <c r="E73" i="12"/>
  <c r="U73" i="12" s="1"/>
  <c r="D73" i="12"/>
  <c r="T73" i="12" s="1"/>
  <c r="S73" i="12"/>
  <c r="R73" i="12"/>
  <c r="Q73" i="12"/>
  <c r="P73" i="12"/>
  <c r="O73" i="12"/>
  <c r="N73" i="12"/>
  <c r="M73" i="12"/>
  <c r="L73" i="12"/>
  <c r="K73" i="12"/>
  <c r="J73" i="12"/>
  <c r="I73" i="12"/>
  <c r="H73" i="12"/>
  <c r="C73" i="12"/>
  <c r="Z72" i="12"/>
  <c r="AA72" i="12" s="1"/>
  <c r="X72" i="12"/>
  <c r="G72" i="12"/>
  <c r="W72" i="12" s="1"/>
  <c r="F72" i="12"/>
  <c r="V72" i="12" s="1"/>
  <c r="E72" i="12"/>
  <c r="U72" i="12" s="1"/>
  <c r="D72" i="12"/>
  <c r="T72" i="12" s="1"/>
  <c r="N72" i="12"/>
  <c r="M72" i="12"/>
  <c r="K72" i="12"/>
  <c r="J72" i="12"/>
  <c r="I72" i="12"/>
  <c r="H72" i="12"/>
  <c r="C72" i="12"/>
  <c r="Z71" i="12"/>
  <c r="AA71" i="12" s="1"/>
  <c r="Y71" i="12"/>
  <c r="X71" i="12"/>
  <c r="G71" i="12"/>
  <c r="W71" i="12" s="1"/>
  <c r="F71" i="12"/>
  <c r="V71" i="12" s="1"/>
  <c r="E71" i="12"/>
  <c r="U71" i="12" s="1"/>
  <c r="D71" i="12"/>
  <c r="T71" i="12" s="1"/>
  <c r="S71" i="12"/>
  <c r="R71" i="12"/>
  <c r="Q71" i="12"/>
  <c r="P71" i="12"/>
  <c r="O71" i="12"/>
  <c r="N71" i="12"/>
  <c r="M71" i="12"/>
  <c r="L71" i="12"/>
  <c r="K71" i="12"/>
  <c r="J71" i="12"/>
  <c r="I71" i="12"/>
  <c r="H71" i="12"/>
  <c r="C71" i="12"/>
  <c r="Z70" i="12"/>
  <c r="AA70" i="12" s="1"/>
  <c r="Y62" i="12"/>
  <c r="Y70" i="12"/>
  <c r="X62" i="12"/>
  <c r="X70" i="12"/>
  <c r="G70" i="12"/>
  <c r="W70" i="12" s="1"/>
  <c r="F70" i="12"/>
  <c r="V70" i="12" s="1"/>
  <c r="E70" i="12"/>
  <c r="U70" i="12" s="1"/>
  <c r="D70" i="12"/>
  <c r="T70" i="12" s="1"/>
  <c r="K70" i="12"/>
  <c r="J70" i="12"/>
  <c r="I70" i="12"/>
  <c r="H70" i="12"/>
  <c r="C70" i="12"/>
  <c r="Z69" i="12"/>
  <c r="AA69" i="12" s="1"/>
  <c r="Y69" i="12"/>
  <c r="X69" i="12"/>
  <c r="G69" i="12"/>
  <c r="W69" i="12" s="1"/>
  <c r="F69" i="12"/>
  <c r="V69" i="12" s="1"/>
  <c r="E69" i="12"/>
  <c r="U69" i="12" s="1"/>
  <c r="D69" i="12"/>
  <c r="T69" i="12" s="1"/>
  <c r="S69" i="12"/>
  <c r="R69" i="12"/>
  <c r="Q69" i="12"/>
  <c r="P69" i="12"/>
  <c r="O69" i="12"/>
  <c r="N69" i="12"/>
  <c r="M69" i="12"/>
  <c r="L69" i="12"/>
  <c r="K69" i="12"/>
  <c r="J69" i="12"/>
  <c r="I69" i="12"/>
  <c r="H69" i="12"/>
  <c r="C69" i="12"/>
  <c r="Z68" i="12"/>
  <c r="AA68" i="12" s="1"/>
  <c r="Y68" i="12"/>
  <c r="X68" i="12"/>
  <c r="G68" i="12"/>
  <c r="W68" i="12" s="1"/>
  <c r="F68" i="12"/>
  <c r="V68" i="12" s="1"/>
  <c r="E68" i="12"/>
  <c r="U68" i="12" s="1"/>
  <c r="D68" i="12"/>
  <c r="T68" i="12" s="1"/>
  <c r="S68" i="12"/>
  <c r="R68" i="12"/>
  <c r="Q68" i="12"/>
  <c r="P68" i="12"/>
  <c r="O68" i="12"/>
  <c r="N68" i="12"/>
  <c r="M68" i="12"/>
  <c r="L68" i="12"/>
  <c r="K68" i="12"/>
  <c r="J68" i="12"/>
  <c r="I68" i="12"/>
  <c r="H68" i="12"/>
  <c r="C68" i="12"/>
  <c r="Z67" i="12"/>
  <c r="AA67" i="12" s="1"/>
  <c r="Y67" i="12"/>
  <c r="X67" i="12"/>
  <c r="G67" i="12"/>
  <c r="W67" i="12" s="1"/>
  <c r="F67" i="12"/>
  <c r="V67" i="12" s="1"/>
  <c r="E67" i="12"/>
  <c r="U67" i="12" s="1"/>
  <c r="D67" i="12"/>
  <c r="T67" i="12" s="1"/>
  <c r="O67" i="12"/>
  <c r="N67" i="12"/>
  <c r="M67" i="12"/>
  <c r="L67" i="12"/>
  <c r="K67" i="12"/>
  <c r="J67" i="12"/>
  <c r="I67" i="12"/>
  <c r="H67" i="12"/>
  <c r="C67" i="12"/>
  <c r="Z66" i="12"/>
  <c r="AA66" i="12" s="1"/>
  <c r="Y66" i="12"/>
  <c r="X66" i="12"/>
  <c r="G66" i="12"/>
  <c r="W66" i="12" s="1"/>
  <c r="F66" i="12"/>
  <c r="V66" i="12" s="1"/>
  <c r="E66" i="12"/>
  <c r="U66" i="12" s="1"/>
  <c r="D66" i="12"/>
  <c r="T66" i="12" s="1"/>
  <c r="S66" i="12"/>
  <c r="R66" i="12"/>
  <c r="Q66" i="12"/>
  <c r="P66" i="12"/>
  <c r="O66" i="12"/>
  <c r="N66" i="12"/>
  <c r="M66" i="12"/>
  <c r="L66" i="12"/>
  <c r="K66" i="12"/>
  <c r="J66" i="12"/>
  <c r="I66" i="12"/>
  <c r="H66" i="12"/>
  <c r="C66" i="12"/>
  <c r="Z65" i="12"/>
  <c r="AA65" i="12" s="1"/>
  <c r="X65" i="12"/>
  <c r="G65" i="12"/>
  <c r="W65" i="12" s="1"/>
  <c r="F65" i="12"/>
  <c r="V65" i="12" s="1"/>
  <c r="E65" i="12"/>
  <c r="U65" i="12" s="1"/>
  <c r="D65" i="12"/>
  <c r="T65" i="12" s="1"/>
  <c r="O65" i="12"/>
  <c r="N65" i="12"/>
  <c r="K65" i="12"/>
  <c r="J65" i="12"/>
  <c r="I65" i="12"/>
  <c r="H65" i="12"/>
  <c r="C65" i="12"/>
  <c r="Z64" i="12"/>
  <c r="AA64" i="12" s="1"/>
  <c r="Y64" i="12"/>
  <c r="X64" i="12"/>
  <c r="G64" i="12"/>
  <c r="W64" i="12" s="1"/>
  <c r="F64" i="12"/>
  <c r="V64" i="12" s="1"/>
  <c r="E64" i="12"/>
  <c r="U64" i="12" s="1"/>
  <c r="D64" i="12"/>
  <c r="T64" i="12" s="1"/>
  <c r="O64" i="12"/>
  <c r="M64" i="12"/>
  <c r="L64" i="12"/>
  <c r="K64" i="12"/>
  <c r="J64" i="12"/>
  <c r="I64" i="12"/>
  <c r="H64" i="12"/>
  <c r="C64" i="12"/>
  <c r="Z63" i="12"/>
  <c r="AA63" i="12" s="1"/>
  <c r="Y63" i="12"/>
  <c r="X63" i="12"/>
  <c r="G63" i="12"/>
  <c r="W63" i="12" s="1"/>
  <c r="F63" i="12"/>
  <c r="V63" i="12" s="1"/>
  <c r="E63" i="12"/>
  <c r="U63" i="12" s="1"/>
  <c r="D63" i="12"/>
  <c r="T63" i="12" s="1"/>
  <c r="O63" i="12"/>
  <c r="L63" i="12"/>
  <c r="K63" i="12"/>
  <c r="J63" i="12"/>
  <c r="I63" i="12"/>
  <c r="H63" i="12"/>
  <c r="C63" i="12"/>
  <c r="Z62" i="12"/>
  <c r="AA62" i="12" s="1"/>
  <c r="X56" i="12"/>
  <c r="G62" i="12"/>
  <c r="W62" i="12" s="1"/>
  <c r="F62" i="12"/>
  <c r="V62" i="12" s="1"/>
  <c r="E62" i="12"/>
  <c r="U62" i="12" s="1"/>
  <c r="D62" i="12"/>
  <c r="T62" i="12" s="1"/>
  <c r="O62" i="12"/>
  <c r="N62" i="12"/>
  <c r="K62" i="12"/>
  <c r="J62" i="12"/>
  <c r="I62" i="12"/>
  <c r="H62" i="12"/>
  <c r="C62" i="12"/>
  <c r="Z61" i="12"/>
  <c r="AA61" i="12" s="1"/>
  <c r="X55" i="12"/>
  <c r="X61" i="12"/>
  <c r="G61" i="12"/>
  <c r="W61" i="12" s="1"/>
  <c r="F61" i="12"/>
  <c r="V61" i="12" s="1"/>
  <c r="E61" i="12"/>
  <c r="U61" i="12" s="1"/>
  <c r="D61" i="12"/>
  <c r="T61" i="12" s="1"/>
  <c r="Q61" i="12"/>
  <c r="O61" i="12"/>
  <c r="N61" i="12"/>
  <c r="L61" i="12"/>
  <c r="K61" i="12"/>
  <c r="J61" i="12"/>
  <c r="I61" i="12"/>
  <c r="H61" i="12"/>
  <c r="C61" i="12"/>
  <c r="Z60" i="12"/>
  <c r="AA60" i="12" s="1"/>
  <c r="X54" i="12"/>
  <c r="X60" i="12"/>
  <c r="G60" i="12"/>
  <c r="W60" i="12" s="1"/>
  <c r="F60" i="12"/>
  <c r="V60" i="12" s="1"/>
  <c r="E60" i="12"/>
  <c r="U60" i="12" s="1"/>
  <c r="D60" i="12"/>
  <c r="T60" i="12" s="1"/>
  <c r="N60" i="12"/>
  <c r="K60" i="12"/>
  <c r="J60" i="12"/>
  <c r="I60" i="12"/>
  <c r="H60" i="12"/>
  <c r="C60" i="12"/>
  <c r="Z59" i="12"/>
  <c r="AA59" i="12" s="1"/>
  <c r="Y59" i="12"/>
  <c r="X59" i="12"/>
  <c r="G59" i="12"/>
  <c r="W59" i="12" s="1"/>
  <c r="F59" i="12"/>
  <c r="V59" i="12" s="1"/>
  <c r="E59" i="12"/>
  <c r="U59" i="12" s="1"/>
  <c r="D59" i="12"/>
  <c r="T59" i="12" s="1"/>
  <c r="S59" i="12"/>
  <c r="R59" i="12"/>
  <c r="Q59" i="12"/>
  <c r="P59" i="12"/>
  <c r="O59" i="12"/>
  <c r="N59" i="12"/>
  <c r="M59" i="12"/>
  <c r="L59" i="12"/>
  <c r="K59" i="12"/>
  <c r="J59" i="12"/>
  <c r="I59" i="12"/>
  <c r="H59" i="12"/>
  <c r="C59" i="12"/>
  <c r="Z58" i="12"/>
  <c r="AA58" i="12" s="1"/>
  <c r="Y58" i="12"/>
  <c r="X58" i="12"/>
  <c r="G58" i="12"/>
  <c r="W58" i="12" s="1"/>
  <c r="F58" i="12"/>
  <c r="V58" i="12" s="1"/>
  <c r="E58" i="12"/>
  <c r="U58" i="12" s="1"/>
  <c r="D58" i="12"/>
  <c r="T58" i="12" s="1"/>
  <c r="N58" i="12"/>
  <c r="L58" i="12"/>
  <c r="K58" i="12"/>
  <c r="J58" i="12"/>
  <c r="I58" i="12"/>
  <c r="H58" i="12"/>
  <c r="C58" i="12"/>
  <c r="Z57" i="12"/>
  <c r="AA57" i="12" s="1"/>
  <c r="X57" i="12"/>
  <c r="G57" i="12"/>
  <c r="W57" i="12" s="1"/>
  <c r="F57" i="12"/>
  <c r="V57" i="12" s="1"/>
  <c r="E57" i="12"/>
  <c r="U57" i="12" s="1"/>
  <c r="D57" i="12"/>
  <c r="T57" i="12" s="1"/>
  <c r="O57" i="12"/>
  <c r="N57" i="12"/>
  <c r="K57" i="12"/>
  <c r="J57" i="12"/>
  <c r="I57" i="12"/>
  <c r="H57" i="12"/>
  <c r="C57" i="12"/>
  <c r="Z56" i="12"/>
  <c r="AA56" i="12" s="1"/>
  <c r="Y53" i="12"/>
  <c r="Y56" i="12"/>
  <c r="X53" i="12"/>
  <c r="G56" i="12"/>
  <c r="W56" i="12" s="1"/>
  <c r="F56" i="12"/>
  <c r="V56" i="12" s="1"/>
  <c r="E56" i="12"/>
  <c r="U56" i="12" s="1"/>
  <c r="D56" i="12"/>
  <c r="T56" i="12" s="1"/>
  <c r="N56" i="12"/>
  <c r="K56" i="12"/>
  <c r="J56" i="12"/>
  <c r="I56" i="12"/>
  <c r="H56" i="12"/>
  <c r="C56" i="12"/>
  <c r="Z55" i="12"/>
  <c r="AA55" i="12" s="1"/>
  <c r="G55" i="12"/>
  <c r="W55" i="12" s="1"/>
  <c r="F55" i="12"/>
  <c r="V55" i="12" s="1"/>
  <c r="E55" i="12"/>
  <c r="U55" i="12" s="1"/>
  <c r="D55" i="12"/>
  <c r="T55" i="12" s="1"/>
  <c r="O55" i="12"/>
  <c r="N55" i="12"/>
  <c r="M55" i="12"/>
  <c r="K55" i="12"/>
  <c r="J55" i="12"/>
  <c r="I55" i="12"/>
  <c r="H55" i="12"/>
  <c r="C55" i="12"/>
  <c r="Z54" i="12"/>
  <c r="AA54" i="12" s="1"/>
  <c r="Y54" i="12"/>
  <c r="G54" i="12"/>
  <c r="W54" i="12" s="1"/>
  <c r="F54" i="12"/>
  <c r="V54" i="12" s="1"/>
  <c r="E54" i="12"/>
  <c r="U54" i="12" s="1"/>
  <c r="D54" i="12"/>
  <c r="T54" i="12" s="1"/>
  <c r="O54" i="12"/>
  <c r="M54" i="12"/>
  <c r="L54" i="12"/>
  <c r="K54" i="12"/>
  <c r="J54" i="12"/>
  <c r="I54" i="12"/>
  <c r="H54" i="12"/>
  <c r="C54" i="12"/>
  <c r="Z53" i="12"/>
  <c r="AA53" i="12" s="1"/>
  <c r="G53" i="12"/>
  <c r="W53" i="12" s="1"/>
  <c r="F53" i="12"/>
  <c r="V53" i="12" s="1"/>
  <c r="E53" i="12"/>
  <c r="U53" i="12" s="1"/>
  <c r="D53" i="12"/>
  <c r="T53" i="12" s="1"/>
  <c r="Q53" i="12"/>
  <c r="K53" i="12"/>
  <c r="J53" i="12"/>
  <c r="I53" i="12"/>
  <c r="H53" i="12"/>
  <c r="C53" i="12"/>
  <c r="Z52" i="12"/>
  <c r="AA52" i="12" s="1"/>
  <c r="Y52" i="12"/>
  <c r="X52" i="12"/>
  <c r="G52" i="12"/>
  <c r="W52" i="12" s="1"/>
  <c r="F52" i="12"/>
  <c r="V52" i="12" s="1"/>
  <c r="E52" i="12"/>
  <c r="U52" i="12" s="1"/>
  <c r="D52" i="12"/>
  <c r="T52" i="12" s="1"/>
  <c r="S52" i="12"/>
  <c r="R52" i="12"/>
  <c r="Q52" i="12"/>
  <c r="P52" i="12"/>
  <c r="O52" i="12"/>
  <c r="N52" i="12"/>
  <c r="M52" i="12"/>
  <c r="L52" i="12"/>
  <c r="K52" i="12"/>
  <c r="J52" i="12"/>
  <c r="I52" i="12"/>
  <c r="H52" i="12"/>
  <c r="C52" i="12"/>
  <c r="Z51" i="12"/>
  <c r="AA51" i="12" s="1"/>
  <c r="Y51" i="12"/>
  <c r="X51" i="12"/>
  <c r="G51" i="12"/>
  <c r="W51" i="12" s="1"/>
  <c r="F51" i="12"/>
  <c r="V51" i="12" s="1"/>
  <c r="E51" i="12"/>
  <c r="U51" i="12" s="1"/>
  <c r="D51" i="12"/>
  <c r="T51" i="12" s="1"/>
  <c r="S51" i="12"/>
  <c r="R51" i="12"/>
  <c r="Q51" i="12"/>
  <c r="P51" i="12"/>
  <c r="O51" i="12"/>
  <c r="N51" i="12"/>
  <c r="M51" i="12"/>
  <c r="L51" i="12"/>
  <c r="K51" i="12"/>
  <c r="J51" i="12"/>
  <c r="I51" i="12"/>
  <c r="H51" i="12"/>
  <c r="C51" i="12"/>
  <c r="Z50" i="12"/>
  <c r="AA50" i="12" s="1"/>
  <c r="Y50" i="12"/>
  <c r="X50" i="12"/>
  <c r="G50" i="12"/>
  <c r="W50" i="12" s="1"/>
  <c r="F50" i="12"/>
  <c r="V50" i="12" s="1"/>
  <c r="E50" i="12"/>
  <c r="U50" i="12" s="1"/>
  <c r="D50" i="12"/>
  <c r="T50" i="12" s="1"/>
  <c r="S50" i="12"/>
  <c r="R50" i="12"/>
  <c r="Q50" i="12"/>
  <c r="P50" i="12"/>
  <c r="O50" i="12"/>
  <c r="N50" i="12"/>
  <c r="M50" i="12"/>
  <c r="L50" i="12"/>
  <c r="K50" i="12"/>
  <c r="J50" i="12"/>
  <c r="I50" i="12"/>
  <c r="H50" i="12"/>
  <c r="C50" i="12"/>
  <c r="Z49" i="12"/>
  <c r="AA49" i="12" s="1"/>
  <c r="Y42" i="12"/>
  <c r="X42" i="12"/>
  <c r="X49" i="12"/>
  <c r="G49" i="12"/>
  <c r="W49" i="12" s="1"/>
  <c r="F49" i="12"/>
  <c r="V49" i="12" s="1"/>
  <c r="E49" i="12"/>
  <c r="U49" i="12" s="1"/>
  <c r="D49" i="12"/>
  <c r="T49" i="12" s="1"/>
  <c r="N49" i="12"/>
  <c r="K49" i="12"/>
  <c r="J49" i="12"/>
  <c r="I49" i="12"/>
  <c r="H49" i="12"/>
  <c r="C49" i="12"/>
  <c r="Z48" i="12"/>
  <c r="AA48" i="12" s="1"/>
  <c r="Y48" i="12"/>
  <c r="X48" i="12"/>
  <c r="G48" i="12"/>
  <c r="W48" i="12" s="1"/>
  <c r="F48" i="12"/>
  <c r="V48" i="12" s="1"/>
  <c r="E48" i="12"/>
  <c r="U48" i="12" s="1"/>
  <c r="D48" i="12"/>
  <c r="T48" i="12" s="1"/>
  <c r="O48" i="12"/>
  <c r="M48" i="12"/>
  <c r="K48" i="12"/>
  <c r="J48" i="12"/>
  <c r="I48" i="12"/>
  <c r="H48" i="12"/>
  <c r="C48" i="12"/>
  <c r="Z47" i="12"/>
  <c r="AA47" i="12" s="1"/>
  <c r="Y47" i="12"/>
  <c r="X47" i="12"/>
  <c r="G47" i="12"/>
  <c r="W47" i="12" s="1"/>
  <c r="F47" i="12"/>
  <c r="V47" i="12" s="1"/>
  <c r="E47" i="12"/>
  <c r="U47" i="12" s="1"/>
  <c r="D47" i="12"/>
  <c r="T47" i="12" s="1"/>
  <c r="O47" i="12"/>
  <c r="N47" i="12"/>
  <c r="K47" i="12"/>
  <c r="J47" i="12"/>
  <c r="I47" i="12"/>
  <c r="H47" i="12"/>
  <c r="C47" i="12"/>
  <c r="Z46" i="12"/>
  <c r="AA46" i="12" s="1"/>
  <c r="X46" i="12"/>
  <c r="G46" i="12"/>
  <c r="W46" i="12" s="1"/>
  <c r="F46" i="12"/>
  <c r="V46" i="12" s="1"/>
  <c r="E46" i="12"/>
  <c r="U46" i="12" s="1"/>
  <c r="D46" i="12"/>
  <c r="T46" i="12" s="1"/>
  <c r="K46" i="12"/>
  <c r="J46" i="12"/>
  <c r="I46" i="12"/>
  <c r="H46" i="12"/>
  <c r="C46" i="12"/>
  <c r="Z45" i="12"/>
  <c r="AA45" i="12" s="1"/>
  <c r="X45" i="12"/>
  <c r="G45" i="12"/>
  <c r="W45" i="12" s="1"/>
  <c r="F45" i="12"/>
  <c r="V45" i="12" s="1"/>
  <c r="E45" i="12"/>
  <c r="U45" i="12" s="1"/>
  <c r="D45" i="12"/>
  <c r="T45" i="12" s="1"/>
  <c r="N45" i="12"/>
  <c r="M45" i="12"/>
  <c r="K45" i="12"/>
  <c r="J45" i="12"/>
  <c r="I45" i="12"/>
  <c r="H45" i="12"/>
  <c r="C45" i="12"/>
  <c r="Z44" i="12"/>
  <c r="AA44" i="12" s="1"/>
  <c r="Y44" i="12"/>
  <c r="X44" i="12"/>
  <c r="G44" i="12"/>
  <c r="W44" i="12" s="1"/>
  <c r="F44" i="12"/>
  <c r="V44" i="12" s="1"/>
  <c r="E44" i="12"/>
  <c r="U44" i="12" s="1"/>
  <c r="D44" i="12"/>
  <c r="T44" i="12" s="1"/>
  <c r="O44" i="12"/>
  <c r="N44" i="12"/>
  <c r="K44" i="12"/>
  <c r="J44" i="12"/>
  <c r="I44" i="12"/>
  <c r="H44" i="12"/>
  <c r="C44" i="12"/>
  <c r="Z43" i="12"/>
  <c r="AA43" i="12" s="1"/>
  <c r="Y43" i="12"/>
  <c r="X43" i="12"/>
  <c r="G43" i="12"/>
  <c r="W43" i="12" s="1"/>
  <c r="F43" i="12"/>
  <c r="V43" i="12" s="1"/>
  <c r="E43" i="12"/>
  <c r="U43" i="12" s="1"/>
  <c r="D43" i="12"/>
  <c r="T43" i="12" s="1"/>
  <c r="S43" i="12"/>
  <c r="R43" i="12"/>
  <c r="Q43" i="12"/>
  <c r="P43" i="12"/>
  <c r="O43" i="12"/>
  <c r="N43" i="12"/>
  <c r="M43" i="12"/>
  <c r="L43" i="12"/>
  <c r="K43" i="12"/>
  <c r="J43" i="12"/>
  <c r="I43" i="12"/>
  <c r="H43" i="12"/>
  <c r="C43" i="12"/>
  <c r="Z42" i="12"/>
  <c r="AA42" i="12" s="1"/>
  <c r="G42" i="12"/>
  <c r="W42" i="12" s="1"/>
  <c r="F42" i="12"/>
  <c r="V42" i="12" s="1"/>
  <c r="E42" i="12"/>
  <c r="U42" i="12" s="1"/>
  <c r="D42" i="12"/>
  <c r="T42" i="12" s="1"/>
  <c r="O42" i="12"/>
  <c r="N42" i="12"/>
  <c r="M42" i="12"/>
  <c r="L42" i="12"/>
  <c r="K42" i="12"/>
  <c r="J42" i="12"/>
  <c r="I42" i="12"/>
  <c r="H42" i="12"/>
  <c r="C42" i="12"/>
  <c r="Z41" i="12"/>
  <c r="AA41" i="12" s="1"/>
  <c r="Y41" i="12"/>
  <c r="X36" i="12"/>
  <c r="X41" i="12"/>
  <c r="G41" i="12"/>
  <c r="W41" i="12" s="1"/>
  <c r="F41" i="12"/>
  <c r="V41" i="12" s="1"/>
  <c r="E41" i="12"/>
  <c r="U41" i="12" s="1"/>
  <c r="D41" i="12"/>
  <c r="T41" i="12" s="1"/>
  <c r="O41" i="12"/>
  <c r="N41" i="12"/>
  <c r="K41" i="12"/>
  <c r="J41" i="12"/>
  <c r="I41" i="12"/>
  <c r="H41" i="12"/>
  <c r="C41" i="12"/>
  <c r="Z40" i="12"/>
  <c r="AA40" i="12" s="1"/>
  <c r="Y40" i="12"/>
  <c r="X40" i="12"/>
  <c r="G40" i="12"/>
  <c r="W40" i="12" s="1"/>
  <c r="F40" i="12"/>
  <c r="V40" i="12" s="1"/>
  <c r="E40" i="12"/>
  <c r="U40" i="12" s="1"/>
  <c r="D40" i="12"/>
  <c r="T40" i="12" s="1"/>
  <c r="N40" i="12"/>
  <c r="M40" i="12"/>
  <c r="L40" i="12"/>
  <c r="K40" i="12"/>
  <c r="J40" i="12"/>
  <c r="I40" i="12"/>
  <c r="H40" i="12"/>
  <c r="C40" i="12"/>
  <c r="Z39" i="12"/>
  <c r="AA39" i="12" s="1"/>
  <c r="Y39" i="12"/>
  <c r="X39" i="12"/>
  <c r="G39" i="12"/>
  <c r="W39" i="12" s="1"/>
  <c r="F39" i="12"/>
  <c r="V39" i="12" s="1"/>
  <c r="E39" i="12"/>
  <c r="U39" i="12" s="1"/>
  <c r="D39" i="12"/>
  <c r="T39" i="12" s="1"/>
  <c r="O39" i="12"/>
  <c r="K39" i="12"/>
  <c r="J39" i="12"/>
  <c r="I39" i="12"/>
  <c r="H39" i="12"/>
  <c r="C39" i="12"/>
  <c r="Z38" i="12"/>
  <c r="AA38" i="12" s="1"/>
  <c r="Y38" i="12"/>
  <c r="X38" i="12"/>
  <c r="G38" i="12"/>
  <c r="W38" i="12" s="1"/>
  <c r="F38" i="12"/>
  <c r="V38" i="12" s="1"/>
  <c r="E38" i="12"/>
  <c r="U38" i="12" s="1"/>
  <c r="D38" i="12"/>
  <c r="T38" i="12" s="1"/>
  <c r="S38" i="12"/>
  <c r="R38" i="12"/>
  <c r="Q38" i="12"/>
  <c r="P38" i="12"/>
  <c r="O38" i="12"/>
  <c r="N38" i="12"/>
  <c r="M38" i="12"/>
  <c r="L38" i="12"/>
  <c r="K38" i="12"/>
  <c r="J38" i="12"/>
  <c r="I38" i="12"/>
  <c r="H38" i="12"/>
  <c r="C38" i="12"/>
  <c r="Z37" i="12"/>
  <c r="AA37" i="12" s="1"/>
  <c r="Y37" i="12"/>
  <c r="X37" i="12"/>
  <c r="G37" i="12"/>
  <c r="W37" i="12" s="1"/>
  <c r="F37" i="12"/>
  <c r="V37" i="12" s="1"/>
  <c r="E37" i="12"/>
  <c r="U37" i="12" s="1"/>
  <c r="D37" i="12"/>
  <c r="T37" i="12" s="1"/>
  <c r="N37" i="12"/>
  <c r="K37" i="12"/>
  <c r="J37" i="12"/>
  <c r="I37" i="12"/>
  <c r="H37" i="12"/>
  <c r="C37" i="12"/>
  <c r="Z36" i="12"/>
  <c r="AA36" i="12" s="1"/>
  <c r="G36" i="12"/>
  <c r="W36" i="12" s="1"/>
  <c r="F36" i="12"/>
  <c r="V36" i="12" s="1"/>
  <c r="E36" i="12"/>
  <c r="U36" i="12" s="1"/>
  <c r="D36" i="12"/>
  <c r="T36" i="12" s="1"/>
  <c r="R36" i="12"/>
  <c r="O36" i="12"/>
  <c r="N36" i="12"/>
  <c r="K36" i="12"/>
  <c r="J36" i="12"/>
  <c r="I36" i="12"/>
  <c r="H36" i="12"/>
  <c r="C36" i="12"/>
  <c r="Z35" i="12"/>
  <c r="AA35" i="12" s="1"/>
  <c r="Y35" i="12"/>
  <c r="X35" i="12"/>
  <c r="G35" i="12"/>
  <c r="W35" i="12" s="1"/>
  <c r="F35" i="12"/>
  <c r="V35" i="12" s="1"/>
  <c r="E35" i="12"/>
  <c r="U35" i="12" s="1"/>
  <c r="D35" i="12"/>
  <c r="T35" i="12" s="1"/>
  <c r="O35" i="12"/>
  <c r="N35" i="12"/>
  <c r="K35" i="12"/>
  <c r="J35" i="12"/>
  <c r="I35" i="12"/>
  <c r="H35" i="12"/>
  <c r="C35" i="12"/>
  <c r="Z34" i="12"/>
  <c r="AA34" i="12" s="1"/>
  <c r="I135" i="9"/>
  <c r="Y34" i="12"/>
  <c r="X34" i="12"/>
  <c r="G34" i="12"/>
  <c r="W34" i="12" s="1"/>
  <c r="F34" i="12"/>
  <c r="V34" i="12" s="1"/>
  <c r="E34" i="12"/>
  <c r="U34" i="12" s="1"/>
  <c r="D34" i="12"/>
  <c r="T34" i="12" s="1"/>
  <c r="K34" i="12"/>
  <c r="J34" i="12"/>
  <c r="I34" i="12"/>
  <c r="H34" i="12"/>
  <c r="C34" i="12"/>
  <c r="Z33" i="12"/>
  <c r="AA33" i="12" s="1"/>
  <c r="X33" i="12"/>
  <c r="G33" i="12"/>
  <c r="W33" i="12" s="1"/>
  <c r="F33" i="12"/>
  <c r="V33" i="12" s="1"/>
  <c r="E33" i="12"/>
  <c r="U33" i="12" s="1"/>
  <c r="D33" i="12"/>
  <c r="T33" i="12" s="1"/>
  <c r="M33" i="12"/>
  <c r="L33" i="12"/>
  <c r="K33" i="12"/>
  <c r="J33" i="12"/>
  <c r="I33" i="12"/>
  <c r="H33" i="12"/>
  <c r="C33" i="12"/>
  <c r="Z32" i="12"/>
  <c r="AA32" i="12" s="1"/>
  <c r="Y32" i="12"/>
  <c r="X27" i="12"/>
  <c r="X32" i="12"/>
  <c r="G32" i="12"/>
  <c r="W32" i="12" s="1"/>
  <c r="F32" i="12"/>
  <c r="V32" i="12" s="1"/>
  <c r="E32" i="12"/>
  <c r="U32" i="12" s="1"/>
  <c r="D32" i="12"/>
  <c r="T32" i="12" s="1"/>
  <c r="M32" i="12"/>
  <c r="K32" i="12"/>
  <c r="J32" i="12"/>
  <c r="I32" i="12"/>
  <c r="H32" i="12"/>
  <c r="C32" i="12"/>
  <c r="Z31" i="12"/>
  <c r="AA31" i="12" s="1"/>
  <c r="Y31" i="12"/>
  <c r="X31" i="12"/>
  <c r="G31" i="12"/>
  <c r="W31" i="12" s="1"/>
  <c r="F31" i="12"/>
  <c r="V31" i="12" s="1"/>
  <c r="E31" i="12"/>
  <c r="U31" i="12" s="1"/>
  <c r="D31" i="12"/>
  <c r="T31" i="12" s="1"/>
  <c r="N31" i="12"/>
  <c r="L31" i="12"/>
  <c r="K31" i="12"/>
  <c r="J31" i="12"/>
  <c r="I31" i="12"/>
  <c r="H31" i="12"/>
  <c r="C31" i="12"/>
  <c r="Z30" i="12"/>
  <c r="AA30" i="12" s="1"/>
  <c r="Y24" i="12"/>
  <c r="Y30" i="12"/>
  <c r="X30" i="12"/>
  <c r="G30" i="12"/>
  <c r="W30" i="12" s="1"/>
  <c r="F30" i="12"/>
  <c r="V30" i="12" s="1"/>
  <c r="E30" i="12"/>
  <c r="U30" i="12" s="1"/>
  <c r="D30" i="12"/>
  <c r="T30" i="12" s="1"/>
  <c r="O30" i="12"/>
  <c r="N30" i="12"/>
  <c r="K30" i="12"/>
  <c r="J30" i="12"/>
  <c r="I30" i="12"/>
  <c r="H30" i="12"/>
  <c r="C30" i="12"/>
  <c r="Z29" i="12"/>
  <c r="AA29" i="12" s="1"/>
  <c r="Y29" i="12"/>
  <c r="X29" i="12"/>
  <c r="G29" i="12"/>
  <c r="W29" i="12" s="1"/>
  <c r="F29" i="12"/>
  <c r="V29" i="12" s="1"/>
  <c r="E29" i="12"/>
  <c r="U29" i="12" s="1"/>
  <c r="D29" i="12"/>
  <c r="T29" i="12" s="1"/>
  <c r="S29" i="12"/>
  <c r="R29" i="12"/>
  <c r="Q29" i="12"/>
  <c r="P29" i="12"/>
  <c r="O29" i="12"/>
  <c r="N29" i="12"/>
  <c r="M29" i="12"/>
  <c r="L29" i="12"/>
  <c r="K29" i="12"/>
  <c r="J29" i="12"/>
  <c r="I29" i="12"/>
  <c r="H29" i="12"/>
  <c r="C29" i="12"/>
  <c r="Z28" i="12"/>
  <c r="AA28" i="12" s="1"/>
  <c r="Y28" i="12"/>
  <c r="X28" i="12"/>
  <c r="G28" i="12"/>
  <c r="W28" i="12" s="1"/>
  <c r="F28" i="12"/>
  <c r="V28" i="12" s="1"/>
  <c r="E28" i="12"/>
  <c r="U28" i="12" s="1"/>
  <c r="D28" i="12"/>
  <c r="T28" i="12" s="1"/>
  <c r="S28" i="12"/>
  <c r="R28" i="12"/>
  <c r="Q28" i="12"/>
  <c r="P28" i="12"/>
  <c r="O28" i="12"/>
  <c r="N28" i="12"/>
  <c r="M28" i="12"/>
  <c r="L28" i="12"/>
  <c r="K28" i="12"/>
  <c r="J28" i="12"/>
  <c r="I28" i="12"/>
  <c r="H28" i="12"/>
  <c r="C28" i="12"/>
  <c r="Z27" i="12"/>
  <c r="AA27" i="12" s="1"/>
  <c r="G27" i="12"/>
  <c r="W27" i="12" s="1"/>
  <c r="F27" i="12"/>
  <c r="V27" i="12" s="1"/>
  <c r="E27" i="12"/>
  <c r="U27" i="12" s="1"/>
  <c r="D27" i="12"/>
  <c r="T27" i="12" s="1"/>
  <c r="N27" i="12"/>
  <c r="M27" i="12"/>
  <c r="K27" i="12"/>
  <c r="J27" i="12"/>
  <c r="I27" i="12"/>
  <c r="H27" i="12"/>
  <c r="C27" i="12"/>
  <c r="Z26" i="12"/>
  <c r="AA26" i="12" s="1"/>
  <c r="Y26" i="12"/>
  <c r="X26" i="12"/>
  <c r="G26" i="12"/>
  <c r="W26" i="12" s="1"/>
  <c r="F26" i="12"/>
  <c r="V26" i="12" s="1"/>
  <c r="E26" i="12"/>
  <c r="U26" i="12" s="1"/>
  <c r="D26" i="12"/>
  <c r="T26" i="12" s="1"/>
  <c r="S26" i="12"/>
  <c r="R26" i="12"/>
  <c r="Q26" i="12"/>
  <c r="P26" i="12"/>
  <c r="O26" i="12"/>
  <c r="N26" i="12"/>
  <c r="M26" i="12"/>
  <c r="L26" i="12"/>
  <c r="K26" i="12"/>
  <c r="J26" i="12"/>
  <c r="I26" i="12"/>
  <c r="H26" i="12"/>
  <c r="C26" i="12"/>
  <c r="Z25" i="12"/>
  <c r="AA25" i="12" s="1"/>
  <c r="X25" i="12"/>
  <c r="G25" i="12"/>
  <c r="W25" i="12" s="1"/>
  <c r="F25" i="12"/>
  <c r="V25" i="12" s="1"/>
  <c r="E25" i="12"/>
  <c r="U25" i="12" s="1"/>
  <c r="D25" i="12"/>
  <c r="T25" i="12" s="1"/>
  <c r="O25" i="12"/>
  <c r="K25" i="12"/>
  <c r="J25" i="12"/>
  <c r="I25" i="12"/>
  <c r="H25" i="12"/>
  <c r="C25" i="12"/>
  <c r="Z24" i="12"/>
  <c r="AA24" i="12" s="1"/>
  <c r="X20" i="12"/>
  <c r="X24" i="12"/>
  <c r="G24" i="12"/>
  <c r="W24" i="12" s="1"/>
  <c r="F24" i="12"/>
  <c r="V24" i="12" s="1"/>
  <c r="E24" i="12"/>
  <c r="U24" i="12" s="1"/>
  <c r="D24" i="12"/>
  <c r="T24" i="12" s="1"/>
  <c r="O24" i="12"/>
  <c r="M24" i="12"/>
  <c r="L24" i="12"/>
  <c r="K24" i="12"/>
  <c r="J24" i="12"/>
  <c r="I24" i="12"/>
  <c r="H24" i="12"/>
  <c r="C24" i="12"/>
  <c r="Z23" i="12"/>
  <c r="AA23" i="12" s="1"/>
  <c r="Y23" i="12"/>
  <c r="X23" i="12"/>
  <c r="G23" i="12"/>
  <c r="W23" i="12" s="1"/>
  <c r="F23" i="12"/>
  <c r="V23" i="12" s="1"/>
  <c r="E23" i="12"/>
  <c r="U23" i="12" s="1"/>
  <c r="D23" i="12"/>
  <c r="T23" i="12" s="1"/>
  <c r="O23" i="12"/>
  <c r="M23" i="12"/>
  <c r="K23" i="12"/>
  <c r="J23" i="12"/>
  <c r="I23" i="12"/>
  <c r="H23" i="12"/>
  <c r="C23" i="12"/>
  <c r="Z22" i="12"/>
  <c r="AA22" i="12" s="1"/>
  <c r="X22" i="12"/>
  <c r="G22" i="12"/>
  <c r="W22" i="12" s="1"/>
  <c r="F22" i="12"/>
  <c r="V22" i="12" s="1"/>
  <c r="E22" i="12"/>
  <c r="U22" i="12" s="1"/>
  <c r="D22" i="12"/>
  <c r="T22" i="12" s="1"/>
  <c r="N22" i="12"/>
  <c r="K22" i="12"/>
  <c r="J22" i="12"/>
  <c r="I22" i="12"/>
  <c r="H22" i="12"/>
  <c r="C22" i="12"/>
  <c r="Z21" i="12"/>
  <c r="AA21" i="12" s="1"/>
  <c r="Y21" i="12"/>
  <c r="X21" i="12"/>
  <c r="G21" i="12"/>
  <c r="W21" i="12" s="1"/>
  <c r="F21" i="12"/>
  <c r="V21" i="12" s="1"/>
  <c r="E21" i="12"/>
  <c r="U21" i="12" s="1"/>
  <c r="D21" i="12"/>
  <c r="T21" i="12" s="1"/>
  <c r="O21" i="12"/>
  <c r="K21" i="12"/>
  <c r="J21" i="12"/>
  <c r="I21" i="12"/>
  <c r="H21" i="12"/>
  <c r="C21" i="12"/>
  <c r="Z20" i="12"/>
  <c r="AA20" i="12" s="1"/>
  <c r="Y20" i="12"/>
  <c r="G20" i="12"/>
  <c r="W20" i="12" s="1"/>
  <c r="F20" i="12"/>
  <c r="V20" i="12" s="1"/>
  <c r="E20" i="12"/>
  <c r="U20" i="12" s="1"/>
  <c r="D20" i="12"/>
  <c r="T20" i="12" s="1"/>
  <c r="O20" i="12"/>
  <c r="K20" i="12"/>
  <c r="J20" i="12"/>
  <c r="I20" i="12"/>
  <c r="H20" i="12"/>
  <c r="C20" i="12"/>
  <c r="Z19" i="12"/>
  <c r="AA19" i="12" s="1"/>
  <c r="X19" i="12"/>
  <c r="G19" i="12"/>
  <c r="W19" i="12" s="1"/>
  <c r="F19" i="12"/>
  <c r="V19" i="12" s="1"/>
  <c r="E19" i="12"/>
  <c r="U19" i="12" s="1"/>
  <c r="D19" i="12"/>
  <c r="T19" i="12" s="1"/>
  <c r="N19" i="12"/>
  <c r="L19" i="12"/>
  <c r="K19" i="12"/>
  <c r="J19" i="12"/>
  <c r="I19" i="12"/>
  <c r="H19" i="12"/>
  <c r="C19" i="12"/>
  <c r="Z18" i="12"/>
  <c r="AA18" i="12" s="1"/>
  <c r="I25" i="9"/>
  <c r="X14" i="12"/>
  <c r="X18" i="12"/>
  <c r="G18" i="12"/>
  <c r="W18" i="12" s="1"/>
  <c r="F18" i="12"/>
  <c r="V18" i="12" s="1"/>
  <c r="E18" i="12"/>
  <c r="U18" i="12" s="1"/>
  <c r="D18" i="12"/>
  <c r="T18" i="12" s="1"/>
  <c r="L18" i="12"/>
  <c r="K18" i="12"/>
  <c r="J18" i="12"/>
  <c r="I18" i="12"/>
  <c r="H18" i="12"/>
  <c r="C18" i="12"/>
  <c r="Z17" i="12"/>
  <c r="AA17" i="12" s="1"/>
  <c r="X13" i="12"/>
  <c r="X17" i="12"/>
  <c r="G17" i="12"/>
  <c r="W17" i="12" s="1"/>
  <c r="F17" i="12"/>
  <c r="V17" i="12" s="1"/>
  <c r="E17" i="12"/>
  <c r="U17" i="12" s="1"/>
  <c r="D17" i="12"/>
  <c r="T17" i="12" s="1"/>
  <c r="N17" i="12"/>
  <c r="L17" i="12"/>
  <c r="K17" i="12"/>
  <c r="J17" i="12"/>
  <c r="I17" i="12"/>
  <c r="H17" i="12"/>
  <c r="C17" i="12"/>
  <c r="Z16" i="12"/>
  <c r="AA16" i="12" s="1"/>
  <c r="Y16" i="12"/>
  <c r="X16" i="12"/>
  <c r="G16" i="12"/>
  <c r="W16" i="12" s="1"/>
  <c r="F16" i="12"/>
  <c r="V16" i="12" s="1"/>
  <c r="E16" i="12"/>
  <c r="U16" i="12" s="1"/>
  <c r="D16" i="12"/>
  <c r="T16" i="12" s="1"/>
  <c r="S793" i="12"/>
  <c r="Q12" i="12"/>
  <c r="Q16" i="12"/>
  <c r="K16" i="12"/>
  <c r="J16" i="12"/>
  <c r="I16" i="12"/>
  <c r="H16" i="12"/>
  <c r="C16" i="12"/>
  <c r="Z15" i="12"/>
  <c r="AA15" i="12" s="1"/>
  <c r="Y15" i="12"/>
  <c r="X15" i="12"/>
  <c r="G15" i="12"/>
  <c r="W15" i="12" s="1"/>
  <c r="F15" i="12"/>
  <c r="V15" i="12" s="1"/>
  <c r="E15" i="12"/>
  <c r="U15" i="12" s="1"/>
  <c r="D15" i="12"/>
  <c r="T15" i="12" s="1"/>
  <c r="O15" i="12"/>
  <c r="N15" i="12"/>
  <c r="M15" i="12"/>
  <c r="L15" i="12"/>
  <c r="K15" i="12"/>
  <c r="J15" i="12"/>
  <c r="I15" i="12"/>
  <c r="H15" i="12"/>
  <c r="C15" i="12"/>
  <c r="Z14" i="12"/>
  <c r="AA14" i="12" s="1"/>
  <c r="G14" i="12"/>
  <c r="W14" i="12" s="1"/>
  <c r="F14" i="12"/>
  <c r="V14" i="12" s="1"/>
  <c r="E14" i="12"/>
  <c r="U14" i="12" s="1"/>
  <c r="D14" i="12"/>
  <c r="T14" i="12" s="1"/>
  <c r="M14" i="12"/>
  <c r="K14" i="12"/>
  <c r="J14" i="12"/>
  <c r="I14" i="12"/>
  <c r="H14" i="12"/>
  <c r="C14" i="12"/>
  <c r="Z13" i="12"/>
  <c r="AA13" i="12" s="1"/>
  <c r="G13" i="12"/>
  <c r="W13" i="12" s="1"/>
  <c r="F13" i="12"/>
  <c r="V13" i="12" s="1"/>
  <c r="E13" i="12"/>
  <c r="U13" i="12" s="1"/>
  <c r="D13" i="12"/>
  <c r="T13" i="12" s="1"/>
  <c r="O13" i="12"/>
  <c r="N13" i="12"/>
  <c r="K13" i="12"/>
  <c r="J13" i="12"/>
  <c r="I13" i="12"/>
  <c r="H13" i="12"/>
  <c r="C13" i="12"/>
  <c r="Z12" i="12"/>
  <c r="AA12" i="12" s="1"/>
  <c r="X12" i="12"/>
  <c r="G12" i="12"/>
  <c r="W12" i="12" s="1"/>
  <c r="F12" i="12"/>
  <c r="V12" i="12" s="1"/>
  <c r="E12" i="12"/>
  <c r="U12" i="12" s="1"/>
  <c r="D12" i="12"/>
  <c r="T12" i="12" s="1"/>
  <c r="O12" i="12"/>
  <c r="K12" i="12"/>
  <c r="J12" i="12"/>
  <c r="I12" i="12"/>
  <c r="H12" i="12"/>
  <c r="C12" i="12"/>
  <c r="Z11" i="12"/>
  <c r="AA11" i="12" s="1"/>
  <c r="Y11" i="12"/>
  <c r="X11" i="12"/>
  <c r="G11" i="12"/>
  <c r="W11" i="12" s="1"/>
  <c r="F11" i="12"/>
  <c r="V11" i="12" s="1"/>
  <c r="E11" i="12"/>
  <c r="U11" i="12" s="1"/>
  <c r="D11" i="12"/>
  <c r="T11" i="12" s="1"/>
  <c r="O11" i="12"/>
  <c r="M11" i="12"/>
  <c r="K11" i="12"/>
  <c r="J11" i="12"/>
  <c r="I11" i="12"/>
  <c r="H11" i="12"/>
  <c r="C11" i="12"/>
  <c r="Z10" i="12"/>
  <c r="AA10" i="12" s="1"/>
  <c r="Y10" i="12"/>
  <c r="X10" i="12"/>
  <c r="G10" i="12"/>
  <c r="W10" i="12" s="1"/>
  <c r="F10" i="12"/>
  <c r="V10" i="12" s="1"/>
  <c r="E10" i="12"/>
  <c r="U10" i="12" s="1"/>
  <c r="D10" i="12"/>
  <c r="T10" i="12" s="1"/>
  <c r="S10" i="12"/>
  <c r="R10" i="12"/>
  <c r="Q10" i="12"/>
  <c r="P10" i="12"/>
  <c r="O10" i="12"/>
  <c r="N10" i="12"/>
  <c r="M10" i="12"/>
  <c r="L10" i="12"/>
  <c r="K10" i="12"/>
  <c r="J10" i="12"/>
  <c r="I10" i="12"/>
  <c r="H10" i="12"/>
  <c r="C10" i="12"/>
  <c r="Z9" i="12"/>
  <c r="AA9" i="12" s="1"/>
  <c r="X9" i="12"/>
  <c r="G9" i="12"/>
  <c r="W9" i="12" s="1"/>
  <c r="F9" i="12"/>
  <c r="V9" i="12" s="1"/>
  <c r="E9" i="12"/>
  <c r="U9" i="12" s="1"/>
  <c r="D9" i="12"/>
  <c r="T9" i="12" s="1"/>
  <c r="L9" i="12"/>
  <c r="K9" i="12"/>
  <c r="J9" i="12"/>
  <c r="I9" i="12"/>
  <c r="H9" i="12"/>
  <c r="C9" i="12"/>
  <c r="Z8" i="12"/>
  <c r="AA8" i="12" s="1"/>
  <c r="Y8" i="12"/>
  <c r="X8" i="12"/>
  <c r="G8" i="12"/>
  <c r="W8" i="12" s="1"/>
  <c r="F8" i="12"/>
  <c r="V8" i="12" s="1"/>
  <c r="E8" i="12"/>
  <c r="U8" i="12" s="1"/>
  <c r="D8" i="12"/>
  <c r="T8" i="12" s="1"/>
  <c r="K8" i="12"/>
  <c r="J8" i="12"/>
  <c r="I8" i="12"/>
  <c r="H8" i="12"/>
  <c r="C8" i="12"/>
  <c r="Z7" i="12"/>
  <c r="AA7" i="12" s="1"/>
  <c r="X7" i="12"/>
  <c r="G7" i="12"/>
  <c r="W7" i="12" s="1"/>
  <c r="F7" i="12"/>
  <c r="V7" i="12" s="1"/>
  <c r="E7" i="12"/>
  <c r="U7" i="12" s="1"/>
  <c r="D7" i="12"/>
  <c r="T7" i="12" s="1"/>
  <c r="S7" i="12"/>
  <c r="O7" i="12"/>
  <c r="L7" i="12"/>
  <c r="K7" i="12"/>
  <c r="J7" i="12"/>
  <c r="I7" i="12"/>
  <c r="H7" i="12"/>
  <c r="C7" i="12"/>
  <c r="Z6" i="12"/>
  <c r="AA6" i="12" s="1"/>
  <c r="Y6" i="12"/>
  <c r="X6" i="12"/>
  <c r="G6" i="12"/>
  <c r="W6" i="12" s="1"/>
  <c r="F6" i="12"/>
  <c r="V6" i="12" s="1"/>
  <c r="E6" i="12"/>
  <c r="U6" i="12" s="1"/>
  <c r="D6" i="12"/>
  <c r="T6" i="12" s="1"/>
  <c r="S6" i="12"/>
  <c r="R6" i="12"/>
  <c r="Q6" i="12"/>
  <c r="P6" i="12"/>
  <c r="O6" i="12"/>
  <c r="N6" i="12"/>
  <c r="M6" i="12"/>
  <c r="L6" i="12"/>
  <c r="K6" i="12"/>
  <c r="J6" i="12"/>
  <c r="I6" i="12"/>
  <c r="H6" i="12"/>
  <c r="C6" i="12"/>
  <c r="Z5" i="12"/>
  <c r="AA5" i="12" s="1"/>
  <c r="Y5" i="12"/>
  <c r="X5" i="12"/>
  <c r="G5" i="12"/>
  <c r="W5" i="12" s="1"/>
  <c r="F5" i="12"/>
  <c r="V5" i="12" s="1"/>
  <c r="E5" i="12"/>
  <c r="U5" i="12" s="1"/>
  <c r="D5" i="12"/>
  <c r="T5" i="12" s="1"/>
  <c r="S5" i="12"/>
  <c r="R5" i="12"/>
  <c r="Q5" i="12"/>
  <c r="P5" i="12"/>
  <c r="O5" i="12"/>
  <c r="N5" i="12"/>
  <c r="M5" i="12"/>
  <c r="L5" i="12"/>
  <c r="K5" i="12"/>
  <c r="J5" i="12"/>
  <c r="I5" i="12"/>
  <c r="H5" i="12"/>
  <c r="C5" i="12"/>
  <c r="Z4" i="12"/>
  <c r="AA4" i="12" s="1"/>
  <c r="Y4" i="12"/>
  <c r="X4" i="12"/>
  <c r="G4" i="12"/>
  <c r="W4" i="12" s="1"/>
  <c r="F4" i="12"/>
  <c r="V4" i="12" s="1"/>
  <c r="E4" i="12"/>
  <c r="U4" i="12" s="1"/>
  <c r="D4" i="12"/>
  <c r="T4" i="12" s="1"/>
  <c r="S4" i="12"/>
  <c r="R4" i="12"/>
  <c r="Q4" i="12"/>
  <c r="P4" i="12"/>
  <c r="O4" i="12"/>
  <c r="N4" i="12"/>
  <c r="M4" i="12"/>
  <c r="L4" i="12"/>
  <c r="K4" i="12"/>
  <c r="J4" i="12"/>
  <c r="I4" i="12"/>
  <c r="H4" i="12"/>
  <c r="C4" i="12"/>
  <c r="Z3" i="12"/>
  <c r="AA3" i="12" s="1"/>
  <c r="Y3" i="12"/>
  <c r="X3" i="12"/>
  <c r="G3" i="12"/>
  <c r="W3" i="12" s="1"/>
  <c r="F3" i="12"/>
  <c r="V3" i="12" s="1"/>
  <c r="E3" i="12"/>
  <c r="U3" i="12" s="1"/>
  <c r="D3" i="12"/>
  <c r="T3" i="12" s="1"/>
  <c r="S3" i="12"/>
  <c r="R3" i="12"/>
  <c r="Q3" i="12"/>
  <c r="P3" i="12"/>
  <c r="O3" i="12"/>
  <c r="N3" i="12"/>
  <c r="M3" i="12"/>
  <c r="L3" i="12"/>
  <c r="K3" i="12"/>
  <c r="J3" i="12"/>
  <c r="I3" i="12"/>
  <c r="H3" i="12"/>
  <c r="C3" i="12"/>
  <c r="I1732" i="9"/>
  <c r="I1731" i="9"/>
  <c r="I1730" i="9"/>
  <c r="H1730" i="9"/>
  <c r="I1729" i="9"/>
  <c r="H1729" i="9"/>
  <c r="I1728" i="9"/>
  <c r="H1728" i="9"/>
  <c r="I1727" i="9"/>
  <c r="H1727" i="9"/>
  <c r="I1726" i="9"/>
  <c r="H1726" i="9"/>
  <c r="I1725" i="9"/>
  <c r="H1725" i="9"/>
  <c r="I1724" i="9"/>
  <c r="H1724" i="9"/>
  <c r="I1723" i="9"/>
  <c r="H1723" i="9"/>
  <c r="I1722" i="9"/>
  <c r="H1722" i="9"/>
  <c r="I1721" i="9"/>
  <c r="H1721" i="9"/>
  <c r="I1720" i="9"/>
  <c r="H1720" i="9"/>
  <c r="I1719" i="9"/>
  <c r="H1719" i="9"/>
  <c r="I1718" i="9"/>
  <c r="H1718" i="9"/>
  <c r="I1717" i="9"/>
  <c r="H1717" i="9"/>
  <c r="I1716" i="9"/>
  <c r="H1716" i="9"/>
  <c r="I1715" i="9"/>
  <c r="H1715" i="9"/>
  <c r="I1714" i="9"/>
  <c r="H1714" i="9"/>
  <c r="I1713" i="9"/>
  <c r="H1713" i="9"/>
  <c r="I1712" i="9"/>
  <c r="H1712" i="9"/>
  <c r="I1711" i="9"/>
  <c r="H1711" i="9"/>
  <c r="I1710" i="9"/>
  <c r="H1710" i="9"/>
  <c r="I1709" i="9"/>
  <c r="H1709" i="9"/>
  <c r="I1708" i="9"/>
  <c r="H1708" i="9"/>
  <c r="I1707" i="9"/>
  <c r="H1707" i="9"/>
  <c r="I1706" i="9"/>
  <c r="H1706" i="9"/>
  <c r="I1705" i="9"/>
  <c r="H1705" i="9"/>
  <c r="I1704" i="9"/>
  <c r="H1704" i="9"/>
  <c r="I1703" i="9"/>
  <c r="H1703" i="9"/>
  <c r="I1702" i="9"/>
  <c r="H1702" i="9"/>
  <c r="I1701" i="9"/>
  <c r="H1701" i="9"/>
  <c r="I1700" i="9"/>
  <c r="H1700" i="9"/>
  <c r="I1699" i="9"/>
  <c r="H1699" i="9"/>
  <c r="I1698" i="9"/>
  <c r="H1698" i="9"/>
  <c r="I1697" i="9"/>
  <c r="H1697" i="9"/>
  <c r="I1696" i="9"/>
  <c r="H1696" i="9"/>
  <c r="I1695" i="9"/>
  <c r="H1695" i="9"/>
  <c r="I1694" i="9"/>
  <c r="H1694" i="9"/>
  <c r="I1693" i="9"/>
  <c r="H1693" i="9"/>
  <c r="I1692" i="9"/>
  <c r="H1692" i="9"/>
  <c r="I1691" i="9"/>
  <c r="H1691" i="9"/>
  <c r="I1690" i="9"/>
  <c r="H1690" i="9"/>
  <c r="I1689" i="9"/>
  <c r="H1689" i="9"/>
  <c r="I1688" i="9"/>
  <c r="H1688" i="9"/>
  <c r="I1687" i="9"/>
  <c r="H1687" i="9"/>
  <c r="I1686" i="9"/>
  <c r="H1686" i="9"/>
  <c r="I1685" i="9"/>
  <c r="H1685" i="9"/>
  <c r="I1684" i="9"/>
  <c r="H1684" i="9"/>
  <c r="I1683" i="9"/>
  <c r="H1683" i="9"/>
  <c r="I1682" i="9"/>
  <c r="H1682" i="9"/>
  <c r="I1681" i="9"/>
  <c r="H1681" i="9"/>
  <c r="I1680" i="9"/>
  <c r="H1680" i="9"/>
  <c r="I1679" i="9"/>
  <c r="H1679" i="9"/>
  <c r="I1678" i="9"/>
  <c r="H1678" i="9"/>
  <c r="I1677" i="9"/>
  <c r="H1677" i="9"/>
  <c r="I1674" i="9"/>
  <c r="H1674" i="9"/>
  <c r="I26" i="9"/>
  <c r="R721" i="12"/>
  <c r="Q721" i="12"/>
  <c r="R1025" i="12"/>
  <c r="P149" i="12"/>
  <c r="R961" i="12"/>
  <c r="P145" i="12"/>
  <c r="S143" i="12"/>
  <c r="R143" i="12"/>
  <c r="Q143" i="12"/>
  <c r="P143" i="12"/>
  <c r="Q142" i="12"/>
  <c r="R141" i="12"/>
  <c r="Q141" i="12"/>
  <c r="R1269" i="12"/>
  <c r="Q1269" i="12"/>
  <c r="S614" i="12"/>
  <c r="R138" i="12"/>
  <c r="P138" i="12"/>
  <c r="P137" i="12"/>
  <c r="Q847" i="12"/>
  <c r="S940" i="12"/>
  <c r="P940" i="12"/>
  <c r="P136" i="12"/>
  <c r="R983" i="12"/>
  <c r="P983" i="12"/>
  <c r="Q788" i="12"/>
  <c r="S134" i="12"/>
  <c r="R134" i="12"/>
  <c r="Q134" i="12"/>
  <c r="P134" i="12"/>
  <c r="S129" i="12"/>
  <c r="Q129" i="12"/>
  <c r="P129" i="12"/>
  <c r="R979" i="12"/>
  <c r="S1524" i="12"/>
  <c r="Q1524" i="12"/>
  <c r="R1107" i="12"/>
  <c r="R953" i="12"/>
  <c r="Q953" i="12"/>
  <c r="P953" i="12"/>
  <c r="S127" i="12"/>
  <c r="Q127" i="12"/>
  <c r="S666" i="12"/>
  <c r="Q666" i="12"/>
  <c r="S723" i="12"/>
  <c r="P723" i="12"/>
  <c r="P126" i="12"/>
  <c r="S665" i="12"/>
  <c r="P665" i="12"/>
  <c r="S1272" i="12"/>
  <c r="R624" i="12"/>
  <c r="P624" i="12"/>
  <c r="Q125" i="12"/>
  <c r="S770" i="12"/>
  <c r="R770" i="12"/>
  <c r="Q652" i="12"/>
  <c r="S124" i="12"/>
  <c r="Q124" i="12"/>
  <c r="R123" i="12"/>
  <c r="Q123" i="12"/>
  <c r="S712" i="12"/>
  <c r="R712" i="12"/>
  <c r="Q712" i="12"/>
  <c r="P712" i="12"/>
  <c r="S121" i="12"/>
  <c r="R121" i="12"/>
  <c r="S119" i="12"/>
  <c r="Q119" i="12"/>
  <c r="P119" i="12"/>
  <c r="S627" i="12"/>
  <c r="R627" i="12"/>
  <c r="Q627" i="12"/>
  <c r="S118" i="12"/>
  <c r="Q118" i="12"/>
  <c r="S780" i="12"/>
  <c r="R780" i="12"/>
  <c r="P780" i="12"/>
  <c r="P117" i="12"/>
  <c r="S116" i="12"/>
  <c r="R116" i="12"/>
  <c r="Q115" i="12"/>
  <c r="R694" i="12"/>
  <c r="P694" i="12"/>
  <c r="R114" i="12"/>
  <c r="Q705" i="12"/>
  <c r="P705" i="12"/>
  <c r="R841" i="12"/>
  <c r="Q841" i="12"/>
  <c r="Q1335" i="12"/>
  <c r="R775" i="12"/>
  <c r="R1112" i="12"/>
  <c r="R111" i="12"/>
  <c r="Q111" i="12"/>
  <c r="S1072" i="12"/>
  <c r="S618" i="12"/>
  <c r="S862" i="12"/>
  <c r="S110" i="12"/>
  <c r="Q110" i="12"/>
  <c r="P110" i="12"/>
  <c r="R109" i="12"/>
  <c r="Q109" i="12"/>
  <c r="S668" i="12"/>
  <c r="R668" i="12"/>
  <c r="P668" i="12"/>
  <c r="S1305" i="12"/>
  <c r="Q1118" i="12"/>
  <c r="Q1136" i="12"/>
  <c r="P1136" i="12"/>
  <c r="R783" i="12"/>
  <c r="Q783" i="12"/>
  <c r="R625" i="12"/>
  <c r="P625" i="12"/>
  <c r="S107" i="12"/>
  <c r="R107" i="12"/>
  <c r="Q107" i="12"/>
  <c r="P107" i="12"/>
  <c r="P966" i="12"/>
  <c r="P106" i="12"/>
  <c r="Q105" i="12"/>
  <c r="P105" i="12"/>
  <c r="R104" i="12"/>
  <c r="R795" i="12"/>
  <c r="P795" i="12"/>
  <c r="R930" i="12"/>
  <c r="Q930" i="12"/>
  <c r="Q102" i="12"/>
  <c r="S731" i="12"/>
  <c r="R99" i="12"/>
  <c r="P99" i="12"/>
  <c r="S98" i="12"/>
  <c r="R98" i="12"/>
  <c r="Q98" i="12"/>
  <c r="R96" i="12"/>
  <c r="P96" i="12"/>
  <c r="R820" i="12"/>
  <c r="Q820" i="12"/>
  <c r="S95" i="12"/>
  <c r="Q95" i="12"/>
  <c r="S1242" i="12"/>
  <c r="S93" i="12"/>
  <c r="R93" i="12"/>
  <c r="P93" i="12"/>
  <c r="P92" i="12"/>
  <c r="P750" i="12"/>
  <c r="S733" i="12"/>
  <c r="R733" i="12"/>
  <c r="Q733" i="12"/>
  <c r="S91" i="12"/>
  <c r="R91" i="12"/>
  <c r="Q91" i="12"/>
  <c r="P91" i="12"/>
  <c r="R90" i="12"/>
  <c r="P90" i="12"/>
  <c r="S89" i="12"/>
  <c r="R89" i="12"/>
  <c r="Q89" i="12"/>
  <c r="S88" i="12"/>
  <c r="R88" i="12"/>
  <c r="P88" i="12"/>
  <c r="S87" i="12"/>
  <c r="Q87" i="12"/>
  <c r="P87" i="12"/>
  <c r="S828" i="12"/>
  <c r="R86" i="12"/>
  <c r="Q86" i="12"/>
  <c r="R85" i="12"/>
  <c r="S84" i="12"/>
  <c r="Q81" i="12"/>
  <c r="S79" i="12"/>
  <c r="R79" i="12"/>
  <c r="P79" i="12"/>
  <c r="R78" i="12"/>
  <c r="Q78" i="12"/>
  <c r="P78" i="12"/>
  <c r="R77" i="12"/>
  <c r="P77" i="12"/>
  <c r="S76" i="12"/>
  <c r="R76" i="12"/>
  <c r="Q76" i="12"/>
  <c r="S856" i="12"/>
  <c r="S75" i="12"/>
  <c r="Q75" i="12"/>
  <c r="P75" i="12"/>
  <c r="S679" i="12"/>
  <c r="R679" i="12"/>
  <c r="P679" i="12"/>
  <c r="R781" i="12"/>
  <c r="Q781" i="12"/>
  <c r="P885" i="12"/>
  <c r="P1300" i="12"/>
  <c r="S72" i="12"/>
  <c r="P1439" i="12"/>
  <c r="R70" i="12"/>
  <c r="P70" i="12"/>
  <c r="S67" i="12"/>
  <c r="Q67" i="12"/>
  <c r="P67" i="12"/>
  <c r="S729" i="12"/>
  <c r="P729" i="12"/>
  <c r="P64" i="12"/>
  <c r="R63" i="12"/>
  <c r="P63" i="12"/>
  <c r="R62" i="12"/>
  <c r="Q62" i="12"/>
  <c r="P62" i="12"/>
  <c r="R61" i="12"/>
  <c r="P61" i="12"/>
  <c r="S60" i="12"/>
  <c r="R60" i="12"/>
  <c r="Q60" i="12"/>
  <c r="P60" i="12"/>
  <c r="R58" i="12"/>
  <c r="Q58" i="12"/>
  <c r="P58" i="12"/>
  <c r="S57" i="12"/>
  <c r="R57" i="12"/>
  <c r="P57" i="12"/>
  <c r="S56" i="12"/>
  <c r="Q55" i="12"/>
  <c r="R54" i="12"/>
  <c r="P656" i="12"/>
  <c r="Q622" i="12"/>
  <c r="R779" i="12"/>
  <c r="Q779" i="12"/>
  <c r="S53" i="12"/>
  <c r="Q1344" i="12"/>
  <c r="S1068" i="12"/>
  <c r="Q49" i="12"/>
  <c r="P49" i="12"/>
  <c r="S985" i="12"/>
  <c r="R48" i="12"/>
  <c r="P48" i="12"/>
  <c r="S47" i="12"/>
  <c r="Q47" i="12"/>
  <c r="P47" i="12"/>
  <c r="R46" i="12"/>
  <c r="Q46" i="12"/>
  <c r="P46" i="12"/>
  <c r="S45" i="12"/>
  <c r="R45" i="12"/>
  <c r="Q45" i="12"/>
  <c r="S44" i="12"/>
  <c r="P44" i="12"/>
  <c r="S42" i="12"/>
  <c r="R42" i="12"/>
  <c r="Q42" i="12"/>
  <c r="P42" i="12"/>
  <c r="S41" i="12"/>
  <c r="Q41" i="12"/>
  <c r="P41" i="12"/>
  <c r="R40" i="12"/>
  <c r="P40" i="12"/>
  <c r="Q39" i="12"/>
  <c r="P39" i="12"/>
  <c r="R37" i="12"/>
  <c r="Q37" i="12"/>
  <c r="P37" i="12"/>
  <c r="S36" i="12"/>
  <c r="Q36" i="12"/>
  <c r="P36" i="12"/>
  <c r="Q35" i="12"/>
  <c r="P782" i="12"/>
  <c r="S34" i="12"/>
  <c r="S756" i="12"/>
  <c r="R756" i="12"/>
  <c r="S649" i="12"/>
  <c r="R649" i="12"/>
  <c r="P649" i="12"/>
  <c r="R850" i="12"/>
  <c r="Q850" i="12"/>
  <c r="R651" i="12"/>
  <c r="Q651" i="12"/>
  <c r="P651" i="12"/>
  <c r="S33" i="12"/>
  <c r="R33" i="12"/>
  <c r="P33" i="12"/>
  <c r="S32" i="12"/>
  <c r="P32" i="12"/>
  <c r="S31" i="12"/>
  <c r="R31" i="12"/>
  <c r="S874" i="12"/>
  <c r="Q874" i="12"/>
  <c r="S30" i="12"/>
  <c r="R30" i="12"/>
  <c r="S1227" i="12"/>
  <c r="Q27" i="12"/>
  <c r="S25" i="12"/>
  <c r="R25" i="12"/>
  <c r="Q25" i="12"/>
  <c r="P25" i="12"/>
  <c r="R21" i="12"/>
  <c r="P21" i="12"/>
  <c r="S20" i="12"/>
  <c r="Q20" i="12"/>
  <c r="R19" i="12"/>
  <c r="Q19" i="12"/>
  <c r="P19" i="12"/>
  <c r="S1159" i="12"/>
  <c r="S802" i="12"/>
  <c r="P802" i="12"/>
  <c r="S701" i="12"/>
  <c r="R701" i="12"/>
  <c r="Q976" i="12"/>
  <c r="S18" i="12"/>
  <c r="Q18" i="12"/>
  <c r="R16" i="12"/>
  <c r="P16" i="12"/>
  <c r="S15" i="12"/>
  <c r="R15" i="12"/>
  <c r="P15" i="12"/>
  <c r="Q14" i="12"/>
  <c r="S13" i="12"/>
  <c r="R13" i="12"/>
  <c r="S12" i="12"/>
  <c r="S11" i="12"/>
  <c r="P11" i="12"/>
  <c r="R9" i="12"/>
  <c r="P9" i="12"/>
  <c r="S774" i="12"/>
  <c r="R774" i="12"/>
  <c r="Q774" i="12"/>
  <c r="Q8" i="12"/>
  <c r="P8" i="12"/>
  <c r="Q865" i="12"/>
  <c r="R933" i="12"/>
  <c r="P755" i="12"/>
  <c r="R7" i="12"/>
  <c r="Q7" i="12"/>
  <c r="P7" i="12"/>
  <c r="Q1965" i="6"/>
  <c r="P1965" i="6"/>
  <c r="O1965" i="6"/>
  <c r="N1965" i="6"/>
  <c r="M1965" i="6"/>
  <c r="Q1964" i="6"/>
  <c r="P1964" i="6"/>
  <c r="O1964" i="6"/>
  <c r="N1964" i="6"/>
  <c r="M1964" i="6"/>
  <c r="Q1963" i="6"/>
  <c r="P1963" i="6"/>
  <c r="O1963" i="6"/>
  <c r="N1963" i="6"/>
  <c r="M1963" i="6"/>
  <c r="Q1962" i="6"/>
  <c r="P1962" i="6"/>
  <c r="O1962" i="6"/>
  <c r="N1962" i="6"/>
  <c r="M1962" i="6"/>
  <c r="Q1961" i="6"/>
  <c r="P1961" i="6"/>
  <c r="O1961" i="6"/>
  <c r="N1961" i="6"/>
  <c r="M1961" i="6"/>
  <c r="Q1960" i="6"/>
  <c r="P1960" i="6"/>
  <c r="O1960" i="6"/>
  <c r="N1960" i="6"/>
  <c r="M1960" i="6"/>
  <c r="Q1959" i="6"/>
  <c r="P1959" i="6"/>
  <c r="O1959" i="6"/>
  <c r="N1959" i="6"/>
  <c r="M1959" i="6"/>
  <c r="Q1958" i="6"/>
  <c r="P1958" i="6"/>
  <c r="O1958" i="6"/>
  <c r="N1958" i="6"/>
  <c r="M1958" i="6"/>
  <c r="Q1957" i="6"/>
  <c r="P1957" i="6"/>
  <c r="O1957" i="6"/>
  <c r="N1957" i="6"/>
  <c r="M1957" i="6"/>
  <c r="Q1956" i="6"/>
  <c r="P1956" i="6"/>
  <c r="O1956" i="6"/>
  <c r="N1956" i="6"/>
  <c r="M1956" i="6"/>
  <c r="Q1955" i="6"/>
  <c r="P1955" i="6"/>
  <c r="O1955" i="6"/>
  <c r="N1955" i="6"/>
  <c r="M1955" i="6"/>
  <c r="Q1954" i="6"/>
  <c r="P1954" i="6"/>
  <c r="O1954" i="6"/>
  <c r="N1954" i="6"/>
  <c r="M1954" i="6"/>
  <c r="Q1953" i="6"/>
  <c r="P1953" i="6"/>
  <c r="O1953" i="6"/>
  <c r="N1953" i="6"/>
  <c r="M1953" i="6"/>
  <c r="Q1952" i="6"/>
  <c r="P1952" i="6"/>
  <c r="O1952" i="6"/>
  <c r="N1952" i="6"/>
  <c r="M1952" i="6"/>
  <c r="Q1951" i="6"/>
  <c r="P1951" i="6"/>
  <c r="O1951" i="6"/>
  <c r="N1951" i="6"/>
  <c r="M1951" i="6"/>
  <c r="Q1950" i="6"/>
  <c r="P1950" i="6"/>
  <c r="O1950" i="6"/>
  <c r="N1950" i="6"/>
  <c r="M1950" i="6"/>
  <c r="Q1949" i="6"/>
  <c r="P1949" i="6"/>
  <c r="O1949" i="6"/>
  <c r="N1949" i="6"/>
  <c r="M1949" i="6"/>
  <c r="Q1948" i="6"/>
  <c r="P1948" i="6"/>
  <c r="O1948" i="6"/>
  <c r="N1948" i="6"/>
  <c r="M1948" i="6"/>
  <c r="Q1947" i="6"/>
  <c r="P1947" i="6"/>
  <c r="O1947" i="6"/>
  <c r="N1947" i="6"/>
  <c r="M1947" i="6"/>
  <c r="Q1946" i="6"/>
  <c r="P1946" i="6"/>
  <c r="O1946" i="6"/>
  <c r="N1946" i="6"/>
  <c r="M1946" i="6"/>
  <c r="Q1945" i="6"/>
  <c r="P1945" i="6"/>
  <c r="O1945" i="6"/>
  <c r="N1945" i="6"/>
  <c r="M1945" i="6"/>
  <c r="Q1944" i="6"/>
  <c r="P1944" i="6"/>
  <c r="O1944" i="6"/>
  <c r="N1944" i="6"/>
  <c r="M1944" i="6"/>
  <c r="Q1943" i="6"/>
  <c r="P1943" i="6"/>
  <c r="O1943" i="6"/>
  <c r="N1943" i="6"/>
  <c r="M1943" i="6"/>
  <c r="Q1942" i="6"/>
  <c r="P1942" i="6"/>
  <c r="O1942" i="6"/>
  <c r="N1942" i="6"/>
  <c r="M1942" i="6"/>
  <c r="Q1941" i="6"/>
  <c r="P1941" i="6"/>
  <c r="O1941" i="6"/>
  <c r="N1941" i="6"/>
  <c r="M1941" i="6"/>
  <c r="Q1940" i="6"/>
  <c r="P1940" i="6"/>
  <c r="O1940" i="6"/>
  <c r="N1940" i="6"/>
  <c r="M1940" i="6"/>
  <c r="Q1939" i="6"/>
  <c r="P1939" i="6"/>
  <c r="O1939" i="6"/>
  <c r="N1939" i="6"/>
  <c r="M1939" i="6"/>
  <c r="Q1938" i="6"/>
  <c r="P1938" i="6"/>
  <c r="O1938" i="6"/>
  <c r="N1938" i="6"/>
  <c r="M1938" i="6"/>
  <c r="Q1937" i="6"/>
  <c r="P1937" i="6"/>
  <c r="O1937" i="6"/>
  <c r="N1937" i="6"/>
  <c r="M1937" i="6"/>
  <c r="Q1936" i="6"/>
  <c r="P1936" i="6"/>
  <c r="O1936" i="6"/>
  <c r="N1936" i="6"/>
  <c r="M1936" i="6"/>
  <c r="Q1935" i="6"/>
  <c r="P1935" i="6"/>
  <c r="O1935" i="6"/>
  <c r="N1935" i="6"/>
  <c r="M1935" i="6"/>
  <c r="Q1934" i="6"/>
  <c r="P1934" i="6"/>
  <c r="O1934" i="6"/>
  <c r="N1934" i="6"/>
  <c r="M1934" i="6"/>
  <c r="Q1933" i="6"/>
  <c r="P1933" i="6"/>
  <c r="O1933" i="6"/>
  <c r="N1933" i="6"/>
  <c r="M1933" i="6"/>
  <c r="Q1932" i="6"/>
  <c r="P1932" i="6"/>
  <c r="O1932" i="6"/>
  <c r="N1932" i="6"/>
  <c r="M1932" i="6"/>
  <c r="Q1931" i="6"/>
  <c r="P1931" i="6"/>
  <c r="O1931" i="6"/>
  <c r="N1931" i="6"/>
  <c r="M1931" i="6"/>
  <c r="Q1930" i="6"/>
  <c r="P1930" i="6"/>
  <c r="O1930" i="6"/>
  <c r="N1930" i="6"/>
  <c r="M1930" i="6"/>
  <c r="Q1929" i="6"/>
  <c r="P1929" i="6"/>
  <c r="O1929" i="6"/>
  <c r="N1929" i="6"/>
  <c r="M1929" i="6"/>
  <c r="Q1928" i="6"/>
  <c r="P1928" i="6"/>
  <c r="O1928" i="6"/>
  <c r="N1928" i="6"/>
  <c r="M1928" i="6"/>
  <c r="Q1927" i="6"/>
  <c r="P1927" i="6"/>
  <c r="O1927" i="6"/>
  <c r="N1927" i="6"/>
  <c r="M1927" i="6"/>
  <c r="Q1926" i="6"/>
  <c r="P1926" i="6"/>
  <c r="O1926" i="6"/>
  <c r="N1926" i="6"/>
  <c r="M1926" i="6"/>
  <c r="Q1925" i="6"/>
  <c r="P1925" i="6"/>
  <c r="O1925" i="6"/>
  <c r="N1925" i="6"/>
  <c r="M1925" i="6"/>
  <c r="Q1924" i="6"/>
  <c r="P1924" i="6"/>
  <c r="O1924" i="6"/>
  <c r="N1924" i="6"/>
  <c r="M1924" i="6"/>
  <c r="Q1923" i="6"/>
  <c r="P1923" i="6"/>
  <c r="O1923" i="6"/>
  <c r="N1923" i="6"/>
  <c r="M1923" i="6"/>
  <c r="Q1922" i="6"/>
  <c r="P1922" i="6"/>
  <c r="O1922" i="6"/>
  <c r="N1922" i="6"/>
  <c r="M1922" i="6"/>
  <c r="Q1921" i="6"/>
  <c r="P1921" i="6"/>
  <c r="O1921" i="6"/>
  <c r="N1921" i="6"/>
  <c r="M1921" i="6"/>
  <c r="Q1920" i="6"/>
  <c r="P1920" i="6"/>
  <c r="O1920" i="6"/>
  <c r="N1920" i="6"/>
  <c r="M1920" i="6"/>
  <c r="Q1919" i="6"/>
  <c r="P1919" i="6"/>
  <c r="O1919" i="6"/>
  <c r="N1919" i="6"/>
  <c r="M1919" i="6"/>
  <c r="Q1918" i="6"/>
  <c r="P1918" i="6"/>
  <c r="O1918" i="6"/>
  <c r="N1918" i="6"/>
  <c r="M1918" i="6"/>
  <c r="Q1917" i="6"/>
  <c r="P1917" i="6"/>
  <c r="O1917" i="6"/>
  <c r="N1917" i="6"/>
  <c r="M1917" i="6"/>
  <c r="Q1916" i="6"/>
  <c r="P1916" i="6"/>
  <c r="O1916" i="6"/>
  <c r="N1916" i="6"/>
  <c r="M1916" i="6"/>
  <c r="Q1915" i="6"/>
  <c r="P1915" i="6"/>
  <c r="O1915" i="6"/>
  <c r="N1915" i="6"/>
  <c r="M1915" i="6"/>
  <c r="Q1914" i="6"/>
  <c r="P1914" i="6"/>
  <c r="O1914" i="6"/>
  <c r="N1914" i="6"/>
  <c r="M1914" i="6"/>
  <c r="Q1913" i="6"/>
  <c r="P1913" i="6"/>
  <c r="O1913" i="6"/>
  <c r="N1913" i="6"/>
  <c r="M1913" i="6"/>
  <c r="Q1912" i="6"/>
  <c r="P1912" i="6"/>
  <c r="O1912" i="6"/>
  <c r="N1912" i="6"/>
  <c r="M1912" i="6"/>
  <c r="Q1911" i="6"/>
  <c r="P1911" i="6"/>
  <c r="O1911" i="6"/>
  <c r="N1911" i="6"/>
  <c r="M1911" i="6"/>
  <c r="Q1910" i="6"/>
  <c r="P1910" i="6"/>
  <c r="O1910" i="6"/>
  <c r="N1910" i="6"/>
  <c r="M1910" i="6"/>
  <c r="Q1909" i="6"/>
  <c r="P1909" i="6"/>
  <c r="O1909" i="6"/>
  <c r="N1909" i="6"/>
  <c r="M1909" i="6"/>
  <c r="Q1908" i="6"/>
  <c r="P1908" i="6"/>
  <c r="O1908" i="6"/>
  <c r="N1908" i="6"/>
  <c r="M1908" i="6"/>
  <c r="Q1907" i="6"/>
  <c r="P1907" i="6"/>
  <c r="O1907" i="6"/>
  <c r="N1907" i="6"/>
  <c r="M1907" i="6"/>
  <c r="Q1906" i="6"/>
  <c r="P1906" i="6"/>
  <c r="O1906" i="6"/>
  <c r="N1906" i="6"/>
  <c r="M1906" i="6"/>
  <c r="Q1905" i="6"/>
  <c r="P1905" i="6"/>
  <c r="O1905" i="6"/>
  <c r="N1905" i="6"/>
  <c r="M1905" i="6"/>
  <c r="Q1904" i="6"/>
  <c r="P1904" i="6"/>
  <c r="O1904" i="6"/>
  <c r="N1904" i="6"/>
  <c r="M1904" i="6"/>
  <c r="Q1903" i="6"/>
  <c r="P1903" i="6"/>
  <c r="O1903" i="6"/>
  <c r="N1903" i="6"/>
  <c r="M1903" i="6"/>
  <c r="Q1902" i="6"/>
  <c r="P1902" i="6"/>
  <c r="O1902" i="6"/>
  <c r="N1902" i="6"/>
  <c r="M1902" i="6"/>
  <c r="Q1901" i="6"/>
  <c r="P1901" i="6"/>
  <c r="O1901" i="6"/>
  <c r="N1901" i="6"/>
  <c r="M1901" i="6"/>
  <c r="Q1900" i="6"/>
  <c r="P1900" i="6"/>
  <c r="O1900" i="6"/>
  <c r="N1900" i="6"/>
  <c r="M1900" i="6"/>
  <c r="Q1899" i="6"/>
  <c r="P1899" i="6"/>
  <c r="O1899" i="6"/>
  <c r="N1899" i="6"/>
  <c r="M1899" i="6"/>
  <c r="Q1898" i="6"/>
  <c r="P1898" i="6"/>
  <c r="O1898" i="6"/>
  <c r="N1898" i="6"/>
  <c r="M1898" i="6"/>
  <c r="Q1897" i="6"/>
  <c r="P1897" i="6"/>
  <c r="O1897" i="6"/>
  <c r="N1897" i="6"/>
  <c r="M1897" i="6"/>
  <c r="Q1896" i="6"/>
  <c r="P1896" i="6"/>
  <c r="O1896" i="6"/>
  <c r="N1896" i="6"/>
  <c r="M1896" i="6"/>
  <c r="Q1895" i="6"/>
  <c r="P1895" i="6"/>
  <c r="O1895" i="6"/>
  <c r="N1895" i="6"/>
  <c r="M1895" i="6"/>
  <c r="Q1894" i="6"/>
  <c r="P1894" i="6"/>
  <c r="O1894" i="6"/>
  <c r="N1894" i="6"/>
  <c r="M1894" i="6"/>
  <c r="Q1893" i="6"/>
  <c r="P1893" i="6"/>
  <c r="O1893" i="6"/>
  <c r="N1893" i="6"/>
  <c r="M1893" i="6"/>
  <c r="Q1892" i="6"/>
  <c r="P1892" i="6"/>
  <c r="O1892" i="6"/>
  <c r="N1892" i="6"/>
  <c r="M1892" i="6"/>
  <c r="Q1891" i="6"/>
  <c r="P1891" i="6"/>
  <c r="O1891" i="6"/>
  <c r="N1891" i="6"/>
  <c r="M1891" i="6"/>
  <c r="Q1890" i="6"/>
  <c r="P1890" i="6"/>
  <c r="O1890" i="6"/>
  <c r="N1890" i="6"/>
  <c r="M1890" i="6"/>
  <c r="Q1889" i="6"/>
  <c r="P1889" i="6"/>
  <c r="O1889" i="6"/>
  <c r="N1889" i="6"/>
  <c r="M1889" i="6"/>
  <c r="Q1888" i="6"/>
  <c r="P1888" i="6"/>
  <c r="O1888" i="6"/>
  <c r="N1888" i="6"/>
  <c r="M1888" i="6"/>
  <c r="Q1887" i="6"/>
  <c r="P1887" i="6"/>
  <c r="O1887" i="6"/>
  <c r="N1887" i="6"/>
  <c r="M1887" i="6"/>
  <c r="Q1886" i="6"/>
  <c r="P1886" i="6"/>
  <c r="O1886" i="6"/>
  <c r="N1886" i="6"/>
  <c r="M1886" i="6"/>
  <c r="Q1885" i="6"/>
  <c r="P1885" i="6"/>
  <c r="O1885" i="6"/>
  <c r="N1885" i="6"/>
  <c r="M1885" i="6"/>
  <c r="Q1884" i="6"/>
  <c r="P1884" i="6"/>
  <c r="O1884" i="6"/>
  <c r="N1884" i="6"/>
  <c r="M1884" i="6"/>
  <c r="Q1883" i="6"/>
  <c r="P1883" i="6"/>
  <c r="O1883" i="6"/>
  <c r="N1883" i="6"/>
  <c r="M1883" i="6"/>
  <c r="Q1882" i="6"/>
  <c r="P1882" i="6"/>
  <c r="O1882" i="6"/>
  <c r="N1882" i="6"/>
  <c r="M1882" i="6"/>
  <c r="Q1881" i="6"/>
  <c r="P1881" i="6"/>
  <c r="O1881" i="6"/>
  <c r="N1881" i="6"/>
  <c r="M1881" i="6"/>
  <c r="Q1880" i="6"/>
  <c r="P1880" i="6"/>
  <c r="O1880" i="6"/>
  <c r="N1880" i="6"/>
  <c r="M1880" i="6"/>
  <c r="Q1879" i="6"/>
  <c r="P1879" i="6"/>
  <c r="O1879" i="6"/>
  <c r="N1879" i="6"/>
  <c r="M1879" i="6"/>
  <c r="Q1878" i="6"/>
  <c r="P1878" i="6"/>
  <c r="O1878" i="6"/>
  <c r="N1878" i="6"/>
  <c r="M1878" i="6"/>
  <c r="Q1877" i="6"/>
  <c r="P1877" i="6"/>
  <c r="O1877" i="6"/>
  <c r="N1877" i="6"/>
  <c r="M1877" i="6"/>
  <c r="Q1876" i="6"/>
  <c r="P1876" i="6"/>
  <c r="O1876" i="6"/>
  <c r="N1876" i="6"/>
  <c r="M1876" i="6"/>
  <c r="Q1875" i="6"/>
  <c r="P1875" i="6"/>
  <c r="O1875" i="6"/>
  <c r="N1875" i="6"/>
  <c r="M1875" i="6"/>
  <c r="Q1874" i="6"/>
  <c r="P1874" i="6"/>
  <c r="O1874" i="6"/>
  <c r="N1874" i="6"/>
  <c r="M1874" i="6"/>
  <c r="Q1873" i="6"/>
  <c r="P1873" i="6"/>
  <c r="O1873" i="6"/>
  <c r="N1873" i="6"/>
  <c r="M1873" i="6"/>
  <c r="Q1872" i="6"/>
  <c r="P1872" i="6"/>
  <c r="O1872" i="6"/>
  <c r="N1872" i="6"/>
  <c r="M1872" i="6"/>
  <c r="Q1871" i="6"/>
  <c r="P1871" i="6"/>
  <c r="O1871" i="6"/>
  <c r="N1871" i="6"/>
  <c r="M1871" i="6"/>
  <c r="Q1870" i="6"/>
  <c r="P1870" i="6"/>
  <c r="O1870" i="6"/>
  <c r="N1870" i="6"/>
  <c r="M1870" i="6"/>
  <c r="Q1869" i="6"/>
  <c r="P1869" i="6"/>
  <c r="O1869" i="6"/>
  <c r="N1869" i="6"/>
  <c r="M1869" i="6"/>
  <c r="Q1868" i="6"/>
  <c r="P1868" i="6"/>
  <c r="O1868" i="6"/>
  <c r="N1868" i="6"/>
  <c r="M1868" i="6"/>
  <c r="Q1867" i="6"/>
  <c r="P1867" i="6"/>
  <c r="O1867" i="6"/>
  <c r="N1867" i="6"/>
  <c r="M1867" i="6"/>
  <c r="Q1866" i="6"/>
  <c r="P1866" i="6"/>
  <c r="O1866" i="6"/>
  <c r="N1866" i="6"/>
  <c r="M1866" i="6"/>
  <c r="Q1865" i="6"/>
  <c r="P1865" i="6"/>
  <c r="O1865" i="6"/>
  <c r="N1865" i="6"/>
  <c r="M1865" i="6"/>
  <c r="Q1864" i="6"/>
  <c r="P1864" i="6"/>
  <c r="O1864" i="6"/>
  <c r="N1864" i="6"/>
  <c r="M1864" i="6"/>
  <c r="Q1863" i="6"/>
  <c r="P1863" i="6"/>
  <c r="O1863" i="6"/>
  <c r="N1863" i="6"/>
  <c r="M1863" i="6"/>
  <c r="Q1862" i="6"/>
  <c r="P1862" i="6"/>
  <c r="O1862" i="6"/>
  <c r="N1862" i="6"/>
  <c r="M1862" i="6"/>
  <c r="Q1861" i="6"/>
  <c r="P1861" i="6"/>
  <c r="O1861" i="6"/>
  <c r="N1861" i="6"/>
  <c r="M1861" i="6"/>
  <c r="Q1860" i="6"/>
  <c r="P1860" i="6"/>
  <c r="O1860" i="6"/>
  <c r="N1860" i="6"/>
  <c r="M1860" i="6"/>
  <c r="Q1859" i="6"/>
  <c r="P1859" i="6"/>
  <c r="O1859" i="6"/>
  <c r="N1859" i="6"/>
  <c r="M1859" i="6"/>
  <c r="Q1858" i="6"/>
  <c r="P1858" i="6"/>
  <c r="O1858" i="6"/>
  <c r="N1858" i="6"/>
  <c r="M1858" i="6"/>
  <c r="Q1857" i="6"/>
  <c r="P1857" i="6"/>
  <c r="O1857" i="6"/>
  <c r="N1857" i="6"/>
  <c r="M1857" i="6"/>
  <c r="Q1856" i="6"/>
  <c r="P1856" i="6"/>
  <c r="O1856" i="6"/>
  <c r="N1856" i="6"/>
  <c r="M1856" i="6"/>
  <c r="Q1855" i="6"/>
  <c r="P1855" i="6"/>
  <c r="O1855" i="6"/>
  <c r="N1855" i="6"/>
  <c r="M1855" i="6"/>
  <c r="Q1854" i="6"/>
  <c r="P1854" i="6"/>
  <c r="O1854" i="6"/>
  <c r="N1854" i="6"/>
  <c r="M1854" i="6"/>
  <c r="Q1853" i="6"/>
  <c r="P1853" i="6"/>
  <c r="O1853" i="6"/>
  <c r="N1853" i="6"/>
  <c r="M1853" i="6"/>
  <c r="Q1852" i="6"/>
  <c r="P1852" i="6"/>
  <c r="O1852" i="6"/>
  <c r="N1852" i="6"/>
  <c r="M1852" i="6"/>
  <c r="Q1851" i="6"/>
  <c r="P1851" i="6"/>
  <c r="O1851" i="6"/>
  <c r="N1851" i="6"/>
  <c r="M1851" i="6"/>
  <c r="Q1850" i="6"/>
  <c r="P1850" i="6"/>
  <c r="O1850" i="6"/>
  <c r="N1850" i="6"/>
  <c r="M1850" i="6"/>
  <c r="Q1849" i="6"/>
  <c r="P1849" i="6"/>
  <c r="O1849" i="6"/>
  <c r="N1849" i="6"/>
  <c r="M1849" i="6"/>
  <c r="Q1848" i="6"/>
  <c r="P1848" i="6"/>
  <c r="O1848" i="6"/>
  <c r="N1848" i="6"/>
  <c r="M1848" i="6"/>
  <c r="Q1847" i="6"/>
  <c r="P1847" i="6"/>
  <c r="O1847" i="6"/>
  <c r="N1847" i="6"/>
  <c r="M1847" i="6"/>
  <c r="Q1846" i="6"/>
  <c r="P1846" i="6"/>
  <c r="O1846" i="6"/>
  <c r="N1846" i="6"/>
  <c r="M1846" i="6"/>
  <c r="Q1845" i="6"/>
  <c r="P1845" i="6"/>
  <c r="O1845" i="6"/>
  <c r="N1845" i="6"/>
  <c r="M1845" i="6"/>
  <c r="Q1844" i="6"/>
  <c r="P1844" i="6"/>
  <c r="O1844" i="6"/>
  <c r="N1844" i="6"/>
  <c r="M1844" i="6"/>
  <c r="Q1843" i="6"/>
  <c r="P1843" i="6"/>
  <c r="O1843" i="6"/>
  <c r="N1843" i="6"/>
  <c r="M1843" i="6"/>
  <c r="Q1842" i="6"/>
  <c r="P1842" i="6"/>
  <c r="O1842" i="6"/>
  <c r="N1842" i="6"/>
  <c r="M1842" i="6"/>
  <c r="Q1841" i="6"/>
  <c r="P1841" i="6"/>
  <c r="O1841" i="6"/>
  <c r="N1841" i="6"/>
  <c r="M1841" i="6"/>
  <c r="Q1840" i="6"/>
  <c r="P1840" i="6"/>
  <c r="O1840" i="6"/>
  <c r="N1840" i="6"/>
  <c r="M1840" i="6"/>
  <c r="Q1839" i="6"/>
  <c r="P1839" i="6"/>
  <c r="O1839" i="6"/>
  <c r="N1839" i="6"/>
  <c r="M1839" i="6"/>
  <c r="Q1838" i="6"/>
  <c r="P1838" i="6"/>
  <c r="O1838" i="6"/>
  <c r="N1838" i="6"/>
  <c r="M1838" i="6"/>
  <c r="Q1837" i="6"/>
  <c r="P1837" i="6"/>
  <c r="O1837" i="6"/>
  <c r="N1837" i="6"/>
  <c r="M1837" i="6"/>
  <c r="Q1836" i="6"/>
  <c r="P1836" i="6"/>
  <c r="O1836" i="6"/>
  <c r="N1836" i="6"/>
  <c r="M1836" i="6"/>
  <c r="Q1835" i="6"/>
  <c r="P1835" i="6"/>
  <c r="O1835" i="6"/>
  <c r="N1835" i="6"/>
  <c r="M1835" i="6"/>
  <c r="Q1834" i="6"/>
  <c r="P1834" i="6"/>
  <c r="O1834" i="6"/>
  <c r="N1834" i="6"/>
  <c r="M1834" i="6"/>
  <c r="Q1833" i="6"/>
  <c r="P1833" i="6"/>
  <c r="O1833" i="6"/>
  <c r="N1833" i="6"/>
  <c r="M1833" i="6"/>
  <c r="Q1832" i="6"/>
  <c r="P1832" i="6"/>
  <c r="O1832" i="6"/>
  <c r="N1832" i="6"/>
  <c r="M1832" i="6"/>
  <c r="Q1831" i="6"/>
  <c r="P1831" i="6"/>
  <c r="O1831" i="6"/>
  <c r="N1831" i="6"/>
  <c r="M1831" i="6"/>
  <c r="Q1830" i="6"/>
  <c r="P1830" i="6"/>
  <c r="O1830" i="6"/>
  <c r="N1830" i="6"/>
  <c r="M1830" i="6"/>
  <c r="Q1829" i="6"/>
  <c r="P1829" i="6"/>
  <c r="O1829" i="6"/>
  <c r="N1829" i="6"/>
  <c r="M1829" i="6"/>
  <c r="Q1828" i="6"/>
  <c r="P1828" i="6"/>
  <c r="O1828" i="6"/>
  <c r="N1828" i="6"/>
  <c r="M1828" i="6"/>
  <c r="Q1827" i="6"/>
  <c r="P1827" i="6"/>
  <c r="O1827" i="6"/>
  <c r="N1827" i="6"/>
  <c r="M1827" i="6"/>
  <c r="Q1826" i="6"/>
  <c r="P1826" i="6"/>
  <c r="O1826" i="6"/>
  <c r="N1826" i="6"/>
  <c r="M1826" i="6"/>
  <c r="Q1825" i="6"/>
  <c r="P1825" i="6"/>
  <c r="O1825" i="6"/>
  <c r="N1825" i="6"/>
  <c r="M1825" i="6"/>
  <c r="Q1824" i="6"/>
  <c r="P1824" i="6"/>
  <c r="O1824" i="6"/>
  <c r="N1824" i="6"/>
  <c r="M1824" i="6"/>
  <c r="Q1823" i="6"/>
  <c r="P1823" i="6"/>
  <c r="O1823" i="6"/>
  <c r="N1823" i="6"/>
  <c r="M1823" i="6"/>
  <c r="Q1822" i="6"/>
  <c r="P1822" i="6"/>
  <c r="O1822" i="6"/>
  <c r="N1822" i="6"/>
  <c r="M1822" i="6"/>
  <c r="Q1821" i="6"/>
  <c r="P1821" i="6"/>
  <c r="O1821" i="6"/>
  <c r="N1821" i="6"/>
  <c r="M1821" i="6"/>
  <c r="Q1820" i="6"/>
  <c r="P1820" i="6"/>
  <c r="O1820" i="6"/>
  <c r="N1820" i="6"/>
  <c r="M1820" i="6"/>
  <c r="Q1819" i="6"/>
  <c r="P1819" i="6"/>
  <c r="O1819" i="6"/>
  <c r="N1819" i="6"/>
  <c r="M1819" i="6"/>
  <c r="Q1818" i="6"/>
  <c r="P1818" i="6"/>
  <c r="O1818" i="6"/>
  <c r="N1818" i="6"/>
  <c r="M1818" i="6"/>
  <c r="Q1817" i="6"/>
  <c r="P1817" i="6"/>
  <c r="O1817" i="6"/>
  <c r="N1817" i="6"/>
  <c r="M1817" i="6"/>
  <c r="Q1816" i="6"/>
  <c r="P1816" i="6"/>
  <c r="O1816" i="6"/>
  <c r="N1816" i="6"/>
  <c r="M1816" i="6"/>
  <c r="Q1815" i="6"/>
  <c r="P1815" i="6"/>
  <c r="O1815" i="6"/>
  <c r="N1815" i="6"/>
  <c r="M1815" i="6"/>
  <c r="Q1814" i="6"/>
  <c r="P1814" i="6"/>
  <c r="O1814" i="6"/>
  <c r="N1814" i="6"/>
  <c r="M1814" i="6"/>
  <c r="Q1813" i="6"/>
  <c r="P1813" i="6"/>
  <c r="O1813" i="6"/>
  <c r="N1813" i="6"/>
  <c r="M1813" i="6"/>
  <c r="Q1812" i="6"/>
  <c r="P1812" i="6"/>
  <c r="O1812" i="6"/>
  <c r="N1812" i="6"/>
  <c r="M1812" i="6"/>
  <c r="Q1811" i="6"/>
  <c r="P1811" i="6"/>
  <c r="O1811" i="6"/>
  <c r="N1811" i="6"/>
  <c r="M1811" i="6"/>
  <c r="Q1810" i="6"/>
  <c r="P1810" i="6"/>
  <c r="O1810" i="6"/>
  <c r="N1810" i="6"/>
  <c r="M1810" i="6"/>
  <c r="Q1809" i="6"/>
  <c r="P1809" i="6"/>
  <c r="O1809" i="6"/>
  <c r="N1809" i="6"/>
  <c r="M1809" i="6"/>
  <c r="Q1808" i="6"/>
  <c r="P1808" i="6"/>
  <c r="O1808" i="6"/>
  <c r="N1808" i="6"/>
  <c r="M1808" i="6"/>
  <c r="Q1807" i="6"/>
  <c r="P1807" i="6"/>
  <c r="O1807" i="6"/>
  <c r="N1807" i="6"/>
  <c r="M1807" i="6"/>
  <c r="Q1806" i="6"/>
  <c r="P1806" i="6"/>
  <c r="O1806" i="6"/>
  <c r="N1806" i="6"/>
  <c r="M1806" i="6"/>
  <c r="Q1805" i="6"/>
  <c r="P1805" i="6"/>
  <c r="O1805" i="6"/>
  <c r="N1805" i="6"/>
  <c r="M1805" i="6"/>
  <c r="Q1804" i="6"/>
  <c r="P1804" i="6"/>
  <c r="O1804" i="6"/>
  <c r="N1804" i="6"/>
  <c r="M1804" i="6"/>
  <c r="Q1803" i="6"/>
  <c r="P1803" i="6"/>
  <c r="O1803" i="6"/>
  <c r="N1803" i="6"/>
  <c r="M1803" i="6"/>
  <c r="Q1802" i="6"/>
  <c r="P1802" i="6"/>
  <c r="O1802" i="6"/>
  <c r="N1802" i="6"/>
  <c r="M1802" i="6"/>
  <c r="Q1801" i="6"/>
  <c r="P1801" i="6"/>
  <c r="O1801" i="6"/>
  <c r="N1801" i="6"/>
  <c r="M1801" i="6"/>
  <c r="Q1800" i="6"/>
  <c r="P1800" i="6"/>
  <c r="O1800" i="6"/>
  <c r="N1800" i="6"/>
  <c r="M1800" i="6"/>
  <c r="Q1799" i="6"/>
  <c r="P1799" i="6"/>
  <c r="O1799" i="6"/>
  <c r="N1799" i="6"/>
  <c r="M1799" i="6"/>
  <c r="Q1798" i="6"/>
  <c r="P1798" i="6"/>
  <c r="O1798" i="6"/>
  <c r="N1798" i="6"/>
  <c r="M1798" i="6"/>
  <c r="Q1797" i="6"/>
  <c r="P1797" i="6"/>
  <c r="O1797" i="6"/>
  <c r="N1797" i="6"/>
  <c r="M1797" i="6"/>
  <c r="Q1796" i="6"/>
  <c r="P1796" i="6"/>
  <c r="O1796" i="6"/>
  <c r="N1796" i="6"/>
  <c r="M1796" i="6"/>
  <c r="Q1795" i="6"/>
  <c r="P1795" i="6"/>
  <c r="O1795" i="6"/>
  <c r="N1795" i="6"/>
  <c r="M1795" i="6"/>
  <c r="Q1794" i="6"/>
  <c r="P1794" i="6"/>
  <c r="O1794" i="6"/>
  <c r="N1794" i="6"/>
  <c r="M1794" i="6"/>
  <c r="Q1793" i="6"/>
  <c r="P1793" i="6"/>
  <c r="O1793" i="6"/>
  <c r="N1793" i="6"/>
  <c r="M1793" i="6"/>
  <c r="Q1792" i="6"/>
  <c r="P1792" i="6"/>
  <c r="O1792" i="6"/>
  <c r="N1792" i="6"/>
  <c r="M1792" i="6"/>
  <c r="Q1791" i="6"/>
  <c r="P1791" i="6"/>
  <c r="O1791" i="6"/>
  <c r="N1791" i="6"/>
  <c r="M1791" i="6"/>
  <c r="Q1790" i="6"/>
  <c r="P1790" i="6"/>
  <c r="O1790" i="6"/>
  <c r="N1790" i="6"/>
  <c r="M1790" i="6"/>
  <c r="Q1789" i="6"/>
  <c r="P1789" i="6"/>
  <c r="O1789" i="6"/>
  <c r="N1789" i="6"/>
  <c r="M1789" i="6"/>
  <c r="Q1788" i="6"/>
  <c r="P1788" i="6"/>
  <c r="O1788" i="6"/>
  <c r="N1788" i="6"/>
  <c r="M1788" i="6"/>
  <c r="Q1787" i="6"/>
  <c r="P1787" i="6"/>
  <c r="O1787" i="6"/>
  <c r="N1787" i="6"/>
  <c r="M1787" i="6"/>
  <c r="Q1786" i="6"/>
  <c r="P1786" i="6"/>
  <c r="O1786" i="6"/>
  <c r="N1786" i="6"/>
  <c r="M1786" i="6"/>
  <c r="Q1785" i="6"/>
  <c r="P1785" i="6"/>
  <c r="O1785" i="6"/>
  <c r="N1785" i="6"/>
  <c r="M1785" i="6"/>
  <c r="Q1784" i="6"/>
  <c r="P1784" i="6"/>
  <c r="O1784" i="6"/>
  <c r="N1784" i="6"/>
  <c r="M1784" i="6"/>
  <c r="Q1783" i="6"/>
  <c r="P1783" i="6"/>
  <c r="O1783" i="6"/>
  <c r="N1783" i="6"/>
  <c r="M1783" i="6"/>
  <c r="Q1782" i="6"/>
  <c r="P1782" i="6"/>
  <c r="O1782" i="6"/>
  <c r="N1782" i="6"/>
  <c r="M1782" i="6"/>
  <c r="Q1781" i="6"/>
  <c r="P1781" i="6"/>
  <c r="O1781" i="6"/>
  <c r="N1781" i="6"/>
  <c r="M1781" i="6"/>
  <c r="Q1780" i="6"/>
  <c r="P1780" i="6"/>
  <c r="O1780" i="6"/>
  <c r="N1780" i="6"/>
  <c r="M1780" i="6"/>
  <c r="Q1779" i="6"/>
  <c r="P1779" i="6"/>
  <c r="O1779" i="6"/>
  <c r="N1779" i="6"/>
  <c r="M1779" i="6"/>
  <c r="Q1778" i="6"/>
  <c r="P1778" i="6"/>
  <c r="O1778" i="6"/>
  <c r="N1778" i="6"/>
  <c r="M1778" i="6"/>
  <c r="Q1777" i="6"/>
  <c r="P1777" i="6"/>
  <c r="O1777" i="6"/>
  <c r="N1777" i="6"/>
  <c r="M1777" i="6"/>
  <c r="Q1776" i="6"/>
  <c r="P1776" i="6"/>
  <c r="O1776" i="6"/>
  <c r="N1776" i="6"/>
  <c r="M1776" i="6"/>
  <c r="Q1775" i="6"/>
  <c r="P1775" i="6"/>
  <c r="O1775" i="6"/>
  <c r="N1775" i="6"/>
  <c r="M1775" i="6"/>
  <c r="Q1774" i="6"/>
  <c r="P1774" i="6"/>
  <c r="O1774" i="6"/>
  <c r="N1774" i="6"/>
  <c r="M1774" i="6"/>
  <c r="Q1773" i="6"/>
  <c r="P1773" i="6"/>
  <c r="O1773" i="6"/>
  <c r="N1773" i="6"/>
  <c r="M1773" i="6"/>
  <c r="Q1772" i="6"/>
  <c r="P1772" i="6"/>
  <c r="O1772" i="6"/>
  <c r="N1772" i="6"/>
  <c r="M1772" i="6"/>
  <c r="Q1771" i="6"/>
  <c r="P1771" i="6"/>
  <c r="O1771" i="6"/>
  <c r="N1771" i="6"/>
  <c r="M1771" i="6"/>
  <c r="Q1770" i="6"/>
  <c r="P1770" i="6"/>
  <c r="O1770" i="6"/>
  <c r="N1770" i="6"/>
  <c r="M1770" i="6"/>
  <c r="Q1769" i="6"/>
  <c r="P1769" i="6"/>
  <c r="O1769" i="6"/>
  <c r="N1769" i="6"/>
  <c r="M1769" i="6"/>
  <c r="Q1768" i="6"/>
  <c r="P1768" i="6"/>
  <c r="O1768" i="6"/>
  <c r="N1768" i="6"/>
  <c r="M1768" i="6"/>
  <c r="Q1767" i="6"/>
  <c r="P1767" i="6"/>
  <c r="O1767" i="6"/>
  <c r="N1767" i="6"/>
  <c r="M1767" i="6"/>
  <c r="Q1766" i="6"/>
  <c r="P1766" i="6"/>
  <c r="O1766" i="6"/>
  <c r="N1766" i="6"/>
  <c r="M1766" i="6"/>
  <c r="Q1765" i="6"/>
  <c r="P1765" i="6"/>
  <c r="O1765" i="6"/>
  <c r="N1765" i="6"/>
  <c r="M1765" i="6"/>
  <c r="Q1764" i="6"/>
  <c r="P1764" i="6"/>
  <c r="O1764" i="6"/>
  <c r="N1764" i="6"/>
  <c r="M1764" i="6"/>
  <c r="Q1763" i="6"/>
  <c r="P1763" i="6"/>
  <c r="O1763" i="6"/>
  <c r="N1763" i="6"/>
  <c r="M1763" i="6"/>
  <c r="Q1762" i="6"/>
  <c r="P1762" i="6"/>
  <c r="O1762" i="6"/>
  <c r="N1762" i="6"/>
  <c r="M1762" i="6"/>
  <c r="Q1761" i="6"/>
  <c r="P1761" i="6"/>
  <c r="O1761" i="6"/>
  <c r="N1761" i="6"/>
  <c r="M1761" i="6"/>
  <c r="Q1760" i="6"/>
  <c r="P1760" i="6"/>
  <c r="O1760" i="6"/>
  <c r="N1760" i="6"/>
  <c r="M1760" i="6"/>
  <c r="Q1759" i="6"/>
  <c r="P1759" i="6"/>
  <c r="O1759" i="6"/>
  <c r="N1759" i="6"/>
  <c r="M1759" i="6"/>
  <c r="Q1758" i="6"/>
  <c r="P1758" i="6"/>
  <c r="O1758" i="6"/>
  <c r="N1758" i="6"/>
  <c r="M1758" i="6"/>
  <c r="Q1757" i="6"/>
  <c r="P1757" i="6"/>
  <c r="O1757" i="6"/>
  <c r="N1757" i="6"/>
  <c r="M1757" i="6"/>
  <c r="Q1756" i="6"/>
  <c r="P1756" i="6"/>
  <c r="O1756" i="6"/>
  <c r="N1756" i="6"/>
  <c r="M1756" i="6"/>
  <c r="Q1755" i="6"/>
  <c r="P1755" i="6"/>
  <c r="O1755" i="6"/>
  <c r="N1755" i="6"/>
  <c r="M1755" i="6"/>
  <c r="Q1754" i="6"/>
  <c r="P1754" i="6"/>
  <c r="O1754" i="6"/>
  <c r="N1754" i="6"/>
  <c r="M1754" i="6"/>
  <c r="Q1753" i="6"/>
  <c r="P1753" i="6"/>
  <c r="O1753" i="6"/>
  <c r="N1753" i="6"/>
  <c r="M1753" i="6"/>
  <c r="Q1752" i="6"/>
  <c r="P1752" i="6"/>
  <c r="O1752" i="6"/>
  <c r="N1752" i="6"/>
  <c r="M1752" i="6"/>
  <c r="Q1751" i="6"/>
  <c r="P1751" i="6"/>
  <c r="O1751" i="6"/>
  <c r="N1751" i="6"/>
  <c r="M1751" i="6"/>
  <c r="Q1750" i="6"/>
  <c r="P1750" i="6"/>
  <c r="O1750" i="6"/>
  <c r="N1750" i="6"/>
  <c r="M1750" i="6"/>
  <c r="Q1749" i="6"/>
  <c r="P1749" i="6"/>
  <c r="O1749" i="6"/>
  <c r="N1749" i="6"/>
  <c r="M1749" i="6"/>
  <c r="Q1748" i="6"/>
  <c r="P1748" i="6"/>
  <c r="O1748" i="6"/>
  <c r="N1748" i="6"/>
  <c r="M1748" i="6"/>
  <c r="Q1747" i="6"/>
  <c r="P1747" i="6"/>
  <c r="O1747" i="6"/>
  <c r="N1747" i="6"/>
  <c r="M1747" i="6"/>
  <c r="Q1746" i="6"/>
  <c r="P1746" i="6"/>
  <c r="O1746" i="6"/>
  <c r="N1746" i="6"/>
  <c r="M1746" i="6"/>
  <c r="Q1745" i="6"/>
  <c r="P1745" i="6"/>
  <c r="O1745" i="6"/>
  <c r="N1745" i="6"/>
  <c r="M1745" i="6"/>
  <c r="Q1744" i="6"/>
  <c r="P1744" i="6"/>
  <c r="O1744" i="6"/>
  <c r="N1744" i="6"/>
  <c r="M1744" i="6"/>
  <c r="Q1743" i="6"/>
  <c r="P1743" i="6"/>
  <c r="O1743" i="6"/>
  <c r="N1743" i="6"/>
  <c r="M1743" i="6"/>
  <c r="Q1742" i="6"/>
  <c r="P1742" i="6"/>
  <c r="O1742" i="6"/>
  <c r="N1742" i="6"/>
  <c r="M1742" i="6"/>
  <c r="Q1741" i="6"/>
  <c r="P1741" i="6"/>
  <c r="O1741" i="6"/>
  <c r="N1741" i="6"/>
  <c r="M1741" i="6"/>
  <c r="Q1740" i="6"/>
  <c r="P1740" i="6"/>
  <c r="O1740" i="6"/>
  <c r="N1740" i="6"/>
  <c r="M1740" i="6"/>
  <c r="Q1739" i="6"/>
  <c r="P1739" i="6"/>
  <c r="O1739" i="6"/>
  <c r="N1739" i="6"/>
  <c r="M1739" i="6"/>
  <c r="Q1738" i="6"/>
  <c r="P1738" i="6"/>
  <c r="O1738" i="6"/>
  <c r="N1738" i="6"/>
  <c r="M1738" i="6"/>
  <c r="Q1737" i="6"/>
  <c r="P1737" i="6"/>
  <c r="O1737" i="6"/>
  <c r="N1737" i="6"/>
  <c r="M1737" i="6"/>
  <c r="Q1736" i="6"/>
  <c r="P1736" i="6"/>
  <c r="O1736" i="6"/>
  <c r="N1736" i="6"/>
  <c r="M1736" i="6"/>
  <c r="Q1735" i="6"/>
  <c r="P1735" i="6"/>
  <c r="O1735" i="6"/>
  <c r="N1735" i="6"/>
  <c r="M1735" i="6"/>
  <c r="Q1734" i="6"/>
  <c r="P1734" i="6"/>
  <c r="O1734" i="6"/>
  <c r="N1734" i="6"/>
  <c r="M1734" i="6"/>
  <c r="Q1733" i="6"/>
  <c r="P1733" i="6"/>
  <c r="O1733" i="6"/>
  <c r="N1733" i="6"/>
  <c r="M1733" i="6"/>
  <c r="Q1732" i="6"/>
  <c r="P1732" i="6"/>
  <c r="O1732" i="6"/>
  <c r="N1732" i="6"/>
  <c r="M1732" i="6"/>
  <c r="Q1731" i="6"/>
  <c r="P1731" i="6"/>
  <c r="O1731" i="6"/>
  <c r="N1731" i="6"/>
  <c r="M1731" i="6"/>
  <c r="Q1730" i="6"/>
  <c r="P1730" i="6"/>
  <c r="O1730" i="6"/>
  <c r="N1730" i="6"/>
  <c r="M1730" i="6"/>
  <c r="Q1729" i="6"/>
  <c r="P1729" i="6"/>
  <c r="O1729" i="6"/>
  <c r="N1729" i="6"/>
  <c r="M1729" i="6"/>
  <c r="Q1728" i="6"/>
  <c r="P1728" i="6"/>
  <c r="O1728" i="6"/>
  <c r="N1728" i="6"/>
  <c r="M1728" i="6"/>
  <c r="Q1727" i="6"/>
  <c r="P1727" i="6"/>
  <c r="O1727" i="6"/>
  <c r="N1727" i="6"/>
  <c r="M1727" i="6"/>
  <c r="Q1726" i="6"/>
  <c r="P1726" i="6"/>
  <c r="O1726" i="6"/>
  <c r="N1726" i="6"/>
  <c r="M1726" i="6"/>
  <c r="Q1725" i="6"/>
  <c r="P1725" i="6"/>
  <c r="O1725" i="6"/>
  <c r="N1725" i="6"/>
  <c r="M1725" i="6"/>
  <c r="Q1724" i="6"/>
  <c r="P1724" i="6"/>
  <c r="O1724" i="6"/>
  <c r="N1724" i="6"/>
  <c r="M1724" i="6"/>
  <c r="Q1723" i="6"/>
  <c r="P1723" i="6"/>
  <c r="O1723" i="6"/>
  <c r="N1723" i="6"/>
  <c r="M1723" i="6"/>
  <c r="Q1722" i="6"/>
  <c r="P1722" i="6"/>
  <c r="O1722" i="6"/>
  <c r="N1722" i="6"/>
  <c r="M1722" i="6"/>
  <c r="Q1721" i="6"/>
  <c r="P1721" i="6"/>
  <c r="O1721" i="6"/>
  <c r="N1721" i="6"/>
  <c r="M1721" i="6"/>
  <c r="Q1720" i="6"/>
  <c r="P1720" i="6"/>
  <c r="O1720" i="6"/>
  <c r="N1720" i="6"/>
  <c r="M1720" i="6"/>
  <c r="Q1719" i="6"/>
  <c r="P1719" i="6"/>
  <c r="O1719" i="6"/>
  <c r="N1719" i="6"/>
  <c r="M1719" i="6"/>
  <c r="Q1718" i="6"/>
  <c r="P1718" i="6"/>
  <c r="O1718" i="6"/>
  <c r="N1718" i="6"/>
  <c r="M1718" i="6"/>
  <c r="Q1717" i="6"/>
  <c r="P1717" i="6"/>
  <c r="O1717" i="6"/>
  <c r="N1717" i="6"/>
  <c r="M1717" i="6"/>
  <c r="Q1716" i="6"/>
  <c r="P1716" i="6"/>
  <c r="O1716" i="6"/>
  <c r="N1716" i="6"/>
  <c r="M1716" i="6"/>
  <c r="Q1715" i="6"/>
  <c r="P1715" i="6"/>
  <c r="O1715" i="6"/>
  <c r="N1715" i="6"/>
  <c r="M1715" i="6"/>
  <c r="Q1714" i="6"/>
  <c r="P1714" i="6"/>
  <c r="O1714" i="6"/>
  <c r="N1714" i="6"/>
  <c r="M1714" i="6"/>
  <c r="Q1713" i="6"/>
  <c r="P1713" i="6"/>
  <c r="O1713" i="6"/>
  <c r="N1713" i="6"/>
  <c r="M1713" i="6"/>
  <c r="Q1712" i="6"/>
  <c r="P1712" i="6"/>
  <c r="O1712" i="6"/>
  <c r="N1712" i="6"/>
  <c r="M1712" i="6"/>
  <c r="Q1711" i="6"/>
  <c r="P1711" i="6"/>
  <c r="O1711" i="6"/>
  <c r="N1711" i="6"/>
  <c r="M1711" i="6"/>
  <c r="Q1710" i="6"/>
  <c r="P1710" i="6"/>
  <c r="O1710" i="6"/>
  <c r="N1710" i="6"/>
  <c r="M1710" i="6"/>
  <c r="Q1709" i="6"/>
  <c r="P1709" i="6"/>
  <c r="O1709" i="6"/>
  <c r="N1709" i="6"/>
  <c r="M1709" i="6"/>
  <c r="Q1708" i="6"/>
  <c r="P1708" i="6"/>
  <c r="O1708" i="6"/>
  <c r="N1708" i="6"/>
  <c r="M1708" i="6"/>
  <c r="Q1707" i="6"/>
  <c r="P1707" i="6"/>
  <c r="O1707" i="6"/>
  <c r="N1707" i="6"/>
  <c r="M1707" i="6"/>
  <c r="Q1706" i="6"/>
  <c r="P1706" i="6"/>
  <c r="O1706" i="6"/>
  <c r="N1706" i="6"/>
  <c r="M1706" i="6"/>
  <c r="Q1705" i="6"/>
  <c r="P1705" i="6"/>
  <c r="O1705" i="6"/>
  <c r="N1705" i="6"/>
  <c r="M1705" i="6"/>
  <c r="Q1704" i="6"/>
  <c r="P1704" i="6"/>
  <c r="O1704" i="6"/>
  <c r="N1704" i="6"/>
  <c r="M1704" i="6"/>
  <c r="Q1703" i="6"/>
  <c r="P1703" i="6"/>
  <c r="O1703" i="6"/>
  <c r="N1703" i="6"/>
  <c r="M1703" i="6"/>
  <c r="Q1702" i="6"/>
  <c r="P1702" i="6"/>
  <c r="O1702" i="6"/>
  <c r="N1702" i="6"/>
  <c r="M1702" i="6"/>
  <c r="Q1701" i="6"/>
  <c r="P1701" i="6"/>
  <c r="O1701" i="6"/>
  <c r="N1701" i="6"/>
  <c r="M1701" i="6"/>
  <c r="Q1700" i="6"/>
  <c r="P1700" i="6"/>
  <c r="O1700" i="6"/>
  <c r="N1700" i="6"/>
  <c r="M1700" i="6"/>
  <c r="Q1699" i="6"/>
  <c r="P1699" i="6"/>
  <c r="O1699" i="6"/>
  <c r="N1699" i="6"/>
  <c r="M1699" i="6"/>
  <c r="Q1698" i="6"/>
  <c r="P1698" i="6"/>
  <c r="O1698" i="6"/>
  <c r="N1698" i="6"/>
  <c r="M1698" i="6"/>
  <c r="Q1697" i="6"/>
  <c r="P1697" i="6"/>
  <c r="O1697" i="6"/>
  <c r="N1697" i="6"/>
  <c r="M1697" i="6"/>
  <c r="Q1696" i="6"/>
  <c r="P1696" i="6"/>
  <c r="O1696" i="6"/>
  <c r="N1696" i="6"/>
  <c r="M1696" i="6"/>
  <c r="Q1695" i="6"/>
  <c r="P1695" i="6"/>
  <c r="O1695" i="6"/>
  <c r="N1695" i="6"/>
  <c r="M1695" i="6"/>
  <c r="Q1694" i="6"/>
  <c r="P1694" i="6"/>
  <c r="O1694" i="6"/>
  <c r="N1694" i="6"/>
  <c r="M1694" i="6"/>
  <c r="Q1693" i="6"/>
  <c r="P1693" i="6"/>
  <c r="O1693" i="6"/>
  <c r="N1693" i="6"/>
  <c r="M1693" i="6"/>
  <c r="Q1692" i="6"/>
  <c r="P1692" i="6"/>
  <c r="O1692" i="6"/>
  <c r="N1692" i="6"/>
  <c r="M1692" i="6"/>
  <c r="Q1691" i="6"/>
  <c r="P1691" i="6"/>
  <c r="O1691" i="6"/>
  <c r="N1691" i="6"/>
  <c r="M1691" i="6"/>
  <c r="Q1690" i="6"/>
  <c r="P1690" i="6"/>
  <c r="O1690" i="6"/>
  <c r="N1690" i="6"/>
  <c r="M1690" i="6"/>
  <c r="Q1689" i="6"/>
  <c r="P1689" i="6"/>
  <c r="O1689" i="6"/>
  <c r="N1689" i="6"/>
  <c r="M1689" i="6"/>
  <c r="Q1688" i="6"/>
  <c r="P1688" i="6"/>
  <c r="O1688" i="6"/>
  <c r="N1688" i="6"/>
  <c r="M1688" i="6"/>
  <c r="Q1687" i="6"/>
  <c r="P1687" i="6"/>
  <c r="O1687" i="6"/>
  <c r="N1687" i="6"/>
  <c r="M1687" i="6"/>
  <c r="Q1686" i="6"/>
  <c r="P1686" i="6"/>
  <c r="O1686" i="6"/>
  <c r="N1686" i="6"/>
  <c r="M1686" i="6"/>
  <c r="Q1685" i="6"/>
  <c r="P1685" i="6"/>
  <c r="O1685" i="6"/>
  <c r="N1685" i="6"/>
  <c r="M1685" i="6"/>
  <c r="Q1684" i="6"/>
  <c r="P1684" i="6"/>
  <c r="O1684" i="6"/>
  <c r="N1684" i="6"/>
  <c r="M1684" i="6"/>
  <c r="Q1683" i="6"/>
  <c r="P1683" i="6"/>
  <c r="O1683" i="6"/>
  <c r="N1683" i="6"/>
  <c r="M1683" i="6"/>
  <c r="M1682" i="6"/>
  <c r="Q1681" i="6"/>
  <c r="P1681" i="6"/>
  <c r="O1681" i="6"/>
  <c r="N1681" i="6"/>
  <c r="M1681" i="6"/>
  <c r="M1680" i="6"/>
  <c r="M1679" i="6"/>
  <c r="M1678" i="6"/>
  <c r="M1677" i="6"/>
  <c r="Q1676" i="6"/>
  <c r="P1676" i="6"/>
  <c r="O1676" i="6"/>
  <c r="N1676" i="6"/>
  <c r="M1676" i="6"/>
  <c r="Q1675" i="6"/>
  <c r="P1675" i="6"/>
  <c r="O1675" i="6"/>
  <c r="N1675" i="6"/>
  <c r="M1675" i="6"/>
  <c r="Q1674" i="6"/>
  <c r="P1674" i="6"/>
  <c r="O1674" i="6"/>
  <c r="N1674" i="6"/>
  <c r="M1674" i="6"/>
  <c r="Q1673" i="6"/>
  <c r="P1673" i="6"/>
  <c r="O1673" i="6"/>
  <c r="N1673" i="6"/>
  <c r="M1673" i="6"/>
  <c r="M1672" i="6"/>
  <c r="M1671" i="6"/>
  <c r="Q1670" i="6"/>
  <c r="P1670" i="6"/>
  <c r="O1670" i="6"/>
  <c r="N1670" i="6"/>
  <c r="M1670" i="6"/>
  <c r="M1669" i="6"/>
  <c r="J12" i="4"/>
  <c r="I12" i="4"/>
  <c r="L9" i="4"/>
  <c r="L5" i="4"/>
  <c r="K9" i="4"/>
  <c r="K5" i="4"/>
  <c r="J9" i="4"/>
  <c r="J5" i="4"/>
  <c r="I9" i="4"/>
  <c r="I5" i="4"/>
  <c r="C10" i="4"/>
  <c r="K8" i="4"/>
  <c r="J8" i="4"/>
  <c r="I8" i="4"/>
  <c r="M6" i="4"/>
  <c r="L6" i="4"/>
  <c r="I6" i="4"/>
  <c r="Q1227" i="12"/>
  <c r="S652" i="12"/>
  <c r="R793" i="12"/>
  <c r="P24" i="12"/>
  <c r="Q742" i="12"/>
  <c r="Q22" i="12"/>
  <c r="P874" i="12"/>
  <c r="P1471" i="12"/>
  <c r="S778" i="12"/>
  <c r="Q84" i="12"/>
  <c r="S1213" i="12"/>
  <c r="Q985" i="12"/>
  <c r="R691" i="12"/>
  <c r="S951" i="12"/>
  <c r="S711" i="12"/>
  <c r="R698" i="12"/>
  <c r="R942" i="12"/>
  <c r="R339" i="12"/>
  <c r="S1074" i="12"/>
  <c r="Q609" i="12"/>
  <c r="P959" i="12"/>
  <c r="Q325" i="12"/>
  <c r="P1058" i="12"/>
  <c r="S364" i="12"/>
  <c r="P1276" i="12"/>
  <c r="R1440" i="12"/>
  <c r="R244" i="12"/>
  <c r="R1273" i="12"/>
  <c r="R1347" i="12"/>
  <c r="P1236" i="12"/>
  <c r="S606" i="12"/>
  <c r="Q164" i="12"/>
  <c r="P1280" i="12"/>
  <c r="Q179" i="12"/>
  <c r="P540" i="12"/>
  <c r="P710" i="12"/>
  <c r="R540" i="12"/>
  <c r="P557" i="12"/>
  <c r="R653" i="12"/>
  <c r="S908" i="12"/>
  <c r="Q437" i="12"/>
  <c r="S1600" i="12"/>
  <c r="S1171" i="12"/>
  <c r="P421" i="12"/>
  <c r="Q1374" i="12"/>
  <c r="P1122" i="12"/>
  <c r="P1078" i="12"/>
  <c r="R176" i="12"/>
  <c r="R429" i="12"/>
  <c r="Q1168" i="12"/>
  <c r="S81" i="12"/>
  <c r="S1142" i="12"/>
  <c r="Q878" i="12"/>
  <c r="Q911" i="12"/>
  <c r="P1220" i="12"/>
  <c r="R1093" i="12"/>
  <c r="R1646" i="12"/>
  <c r="P715" i="12"/>
  <c r="S777" i="12"/>
  <c r="Q720" i="12"/>
  <c r="Q21" i="12"/>
  <c r="R962" i="12"/>
  <c r="S974" i="12"/>
  <c r="Q1242" i="12"/>
  <c r="S1030" i="12"/>
  <c r="P756" i="12"/>
  <c r="S1332" i="12"/>
  <c r="P1322" i="12"/>
  <c r="S1576" i="12"/>
  <c r="P34" i="12"/>
  <c r="R804" i="12"/>
  <c r="S885" i="12"/>
  <c r="P1227" i="12"/>
  <c r="Q755" i="12"/>
  <c r="Q1375" i="12"/>
  <c r="P55" i="12"/>
  <c r="R1517" i="12"/>
  <c r="S687" i="12"/>
  <c r="Q1130" i="12"/>
  <c r="Q1322" i="12"/>
  <c r="R8" i="12"/>
  <c r="R44" i="12"/>
  <c r="S1281" i="12"/>
  <c r="R755" i="12"/>
  <c r="R1164" i="12"/>
  <c r="P1019" i="12"/>
  <c r="P774" i="12"/>
  <c r="Q694" i="12"/>
  <c r="Q1639" i="12"/>
  <c r="S1639" i="12"/>
  <c r="Q24" i="12"/>
  <c r="S804" i="12"/>
  <c r="R1144" i="12"/>
  <c r="R1090" i="12"/>
  <c r="Q30" i="12"/>
  <c r="R1191" i="12"/>
  <c r="Q1351" i="12"/>
  <c r="S1318" i="12"/>
  <c r="Q1428" i="12"/>
  <c r="P618" i="12"/>
  <c r="R1231" i="12"/>
  <c r="Q1318" i="12"/>
  <c r="Q1004" i="12"/>
  <c r="P733" i="12"/>
  <c r="R976" i="12"/>
  <c r="S1057" i="12"/>
  <c r="Q1159" i="12"/>
  <c r="P121" i="12"/>
  <c r="P1387" i="12"/>
  <c r="R67" i="12"/>
  <c r="R1227" i="12"/>
  <c r="P793" i="12"/>
  <c r="R24" i="12"/>
  <c r="P781" i="12"/>
  <c r="Q1430" i="12"/>
  <c r="Q92" i="12"/>
  <c r="R1125" i="12"/>
  <c r="R705" i="12"/>
  <c r="R1428" i="12"/>
  <c r="R1213" i="12"/>
  <c r="R1448" i="12"/>
  <c r="R1358" i="12"/>
  <c r="O45" i="12"/>
  <c r="O764" i="12"/>
  <c r="N1018" i="12"/>
  <c r="O826" i="12"/>
  <c r="N1310" i="12"/>
  <c r="N244" i="12"/>
  <c r="N1001" i="12"/>
  <c r="N1180" i="12"/>
  <c r="O1139" i="12"/>
  <c r="N1353" i="12"/>
  <c r="N1499" i="12"/>
  <c r="O552" i="12"/>
  <c r="N1338" i="12"/>
  <c r="N1163" i="12"/>
  <c r="O1086" i="12"/>
  <c r="N1380" i="12"/>
  <c r="M580" i="12"/>
  <c r="M1138" i="12"/>
  <c r="M623" i="12"/>
  <c r="L722" i="12"/>
  <c r="L1451" i="12"/>
  <c r="L1393" i="12"/>
  <c r="M1005" i="12"/>
  <c r="M913" i="12"/>
  <c r="L1372" i="12"/>
  <c r="M330" i="12"/>
  <c r="M256" i="12"/>
  <c r="M1510" i="12"/>
  <c r="O560" i="12"/>
  <c r="O737" i="12"/>
  <c r="O593" i="12"/>
  <c r="O888" i="12"/>
  <c r="L1241" i="12"/>
  <c r="N744" i="12"/>
  <c r="N573" i="12"/>
  <c r="N563" i="12"/>
  <c r="N449" i="12"/>
  <c r="M1637" i="12"/>
  <c r="N164" i="12"/>
  <c r="O349" i="12"/>
  <c r="N804" i="12"/>
  <c r="O920" i="12"/>
  <c r="O568" i="12"/>
  <c r="N1644" i="12"/>
  <c r="L517" i="12"/>
  <c r="R687" i="12"/>
  <c r="S899" i="12"/>
  <c r="P909" i="12"/>
  <c r="Q792" i="12"/>
  <c r="P809" i="12"/>
  <c r="P514" i="12"/>
  <c r="R1099" i="12"/>
  <c r="Q981" i="12"/>
  <c r="P974" i="12"/>
  <c r="S1163" i="12"/>
  <c r="R1127" i="12"/>
  <c r="P1495" i="12"/>
  <c r="R957" i="12"/>
  <c r="Q324" i="12"/>
  <c r="Q9" i="12"/>
  <c r="P22" i="12"/>
  <c r="P463" i="12"/>
  <c r="P1596" i="12"/>
  <c r="Q1142" i="12"/>
  <c r="P889" i="12"/>
  <c r="P1562" i="12"/>
  <c r="R337" i="12"/>
  <c r="S1103" i="12"/>
  <c r="Q756" i="12"/>
  <c r="Q1388" i="12"/>
  <c r="Q1442" i="12"/>
  <c r="S1277" i="12"/>
  <c r="Q665" i="12"/>
  <c r="Q775" i="12"/>
  <c r="Q48" i="12"/>
  <c r="S48" i="12"/>
  <c r="S1058" i="12"/>
  <c r="P704" i="12"/>
  <c r="Q1178" i="12"/>
  <c r="S955" i="12"/>
  <c r="P27" i="12"/>
  <c r="R14" i="12"/>
  <c r="P336" i="12"/>
  <c r="S8" i="12"/>
  <c r="Q1305" i="12"/>
  <c r="S1371" i="12"/>
  <c r="P1210" i="12"/>
  <c r="Q244" i="12"/>
  <c r="P576" i="12"/>
  <c r="S846" i="12"/>
  <c r="Q926" i="12"/>
  <c r="S928" i="12"/>
  <c r="S992" i="12"/>
  <c r="S1018" i="12"/>
  <c r="S1320" i="12"/>
  <c r="P416" i="12"/>
  <c r="S339" i="12"/>
  <c r="P1028" i="12"/>
  <c r="R868" i="12"/>
  <c r="P1340" i="12"/>
  <c r="S352" i="12"/>
  <c r="P419" i="12"/>
  <c r="Q1391" i="12"/>
  <c r="P865" i="12"/>
  <c r="Q1218" i="12"/>
  <c r="P579" i="12"/>
  <c r="S39" i="12"/>
  <c r="Q1493" i="12"/>
  <c r="Q1126" i="12"/>
  <c r="R1152" i="12"/>
  <c r="S651" i="12"/>
  <c r="R1007" i="12"/>
  <c r="R947" i="12"/>
  <c r="S1428" i="12"/>
  <c r="S882" i="12"/>
  <c r="Q1013" i="12"/>
  <c r="P644" i="12"/>
  <c r="P746" i="12"/>
  <c r="S1293" i="12"/>
  <c r="P1344" i="12"/>
  <c r="Q1333" i="12"/>
  <c r="R1159" i="12"/>
  <c r="Q1363" i="12"/>
  <c r="P1288" i="12"/>
  <c r="R799" i="12"/>
  <c r="S840" i="12"/>
  <c r="P1034" i="12"/>
  <c r="R605" i="12"/>
  <c r="P1216" i="12"/>
  <c r="Q800" i="12"/>
  <c r="R22" i="12"/>
  <c r="R887" i="12"/>
  <c r="R1282" i="12"/>
  <c r="S1122" i="12"/>
  <c r="S948" i="12"/>
  <c r="Q1111" i="12"/>
  <c r="S1236" i="12"/>
  <c r="R874" i="12"/>
  <c r="P990" i="12"/>
  <c r="S818" i="12"/>
  <c r="P904" i="12"/>
  <c r="P1421" i="12"/>
  <c r="R845" i="12"/>
  <c r="R493" i="12"/>
  <c r="S636" i="12"/>
  <c r="Q959" i="12"/>
  <c r="Q1414" i="12"/>
  <c r="P1314" i="12"/>
  <c r="S14" i="12"/>
  <c r="R1048" i="12"/>
  <c r="R802" i="12"/>
  <c r="Q831" i="12"/>
  <c r="S1020" i="12"/>
  <c r="Q1107" i="12"/>
  <c r="P485" i="12"/>
  <c r="S1538" i="12"/>
  <c r="Q546" i="12"/>
  <c r="Q821" i="12"/>
  <c r="P695" i="12"/>
  <c r="S1335" i="12"/>
  <c r="P919" i="12"/>
  <c r="R1193" i="12"/>
  <c r="Q355" i="12"/>
  <c r="S1164" i="12"/>
  <c r="S253" i="12"/>
  <c r="P1035" i="12"/>
  <c r="Q15" i="12"/>
  <c r="P319" i="12"/>
  <c r="P345" i="12"/>
  <c r="R535" i="12"/>
  <c r="Q789" i="12"/>
  <c r="P928" i="12"/>
  <c r="S187" i="12"/>
  <c r="S961" i="12"/>
  <c r="Q1065" i="12"/>
  <c r="S689" i="12"/>
  <c r="S104" i="12"/>
  <c r="Q1135" i="12"/>
  <c r="S936" i="12"/>
  <c r="P1260" i="12"/>
  <c r="P1181" i="12"/>
  <c r="S865" i="12"/>
  <c r="S716" i="12"/>
  <c r="S1515" i="12"/>
  <c r="S1344" i="12"/>
  <c r="Q1016" i="12"/>
  <c r="P111" i="12"/>
  <c r="P1125" i="12"/>
  <c r="R619" i="12"/>
  <c r="S1508" i="12"/>
  <c r="Q1152" i="12"/>
  <c r="S1147" i="12"/>
  <c r="Q448" i="12"/>
  <c r="S448" i="12"/>
  <c r="P1292" i="12"/>
  <c r="P325" i="12"/>
  <c r="S781" i="12"/>
  <c r="S1314" i="12"/>
  <c r="Q1579" i="12"/>
  <c r="R955" i="12"/>
  <c r="P1128" i="12"/>
  <c r="P14" i="12"/>
  <c r="Q77" i="12"/>
  <c r="S77" i="12"/>
  <c r="P18" i="12"/>
  <c r="R1333" i="12"/>
  <c r="Q644" i="12"/>
  <c r="P1072" i="12"/>
  <c r="S1231" i="12"/>
  <c r="P930" i="12"/>
  <c r="P1458" i="12"/>
  <c r="R466" i="12"/>
  <c r="S787" i="12"/>
  <c r="P1132" i="12"/>
  <c r="R849" i="12"/>
  <c r="R859" i="12"/>
  <c r="S759" i="12"/>
  <c r="P967" i="12"/>
  <c r="S1154" i="12"/>
  <c r="Q956" i="12"/>
  <c r="Q972" i="12"/>
  <c r="S657" i="12"/>
  <c r="R1021" i="12"/>
  <c r="P1140" i="12"/>
  <c r="P600" i="12"/>
  <c r="P812" i="12"/>
  <c r="R637" i="12"/>
  <c r="R1057" i="12"/>
  <c r="Q830" i="12"/>
  <c r="Q1181" i="12"/>
  <c r="P932" i="12"/>
  <c r="S1354" i="12"/>
  <c r="S931" i="12"/>
  <c r="Q1120" i="12"/>
  <c r="Q885" i="12"/>
  <c r="S579" i="12"/>
  <c r="Q404" i="12"/>
  <c r="Q904" i="12"/>
  <c r="R1027" i="12"/>
  <c r="R1047" i="12"/>
  <c r="Q997" i="12"/>
  <c r="R1260" i="12"/>
  <c r="R1134" i="12"/>
  <c r="S324" i="12"/>
  <c r="P947" i="12"/>
  <c r="P1226" i="12"/>
  <c r="R1226" i="12"/>
  <c r="Q1164" i="12"/>
  <c r="S988" i="12"/>
  <c r="R1198" i="12"/>
  <c r="R1600" i="12"/>
  <c r="N759" i="12"/>
  <c r="O1434" i="12"/>
  <c r="N1426" i="12"/>
  <c r="N1638" i="12"/>
  <c r="L1231" i="12"/>
  <c r="O404" i="12"/>
  <c r="N96" i="12"/>
  <c r="N450" i="12"/>
  <c r="O952" i="12"/>
  <c r="N1190" i="12"/>
  <c r="O479" i="12"/>
  <c r="N325" i="12"/>
  <c r="O325" i="12"/>
  <c r="N1031" i="12"/>
  <c r="M1400" i="12"/>
  <c r="M1234" i="12"/>
  <c r="M1083" i="12"/>
  <c r="M812" i="12"/>
  <c r="M1372" i="12"/>
  <c r="M746" i="12"/>
  <c r="L1544" i="12"/>
  <c r="M1460" i="12"/>
  <c r="M1684" i="12"/>
  <c r="M1303" i="12"/>
  <c r="M453" i="12"/>
  <c r="L1230" i="12"/>
  <c r="M1463" i="12"/>
  <c r="M1593" i="12"/>
  <c r="M394" i="12"/>
  <c r="M941" i="12"/>
  <c r="M801" i="12"/>
  <c r="L1726" i="12"/>
  <c r="M907" i="12"/>
  <c r="M1329" i="12"/>
  <c r="M1614" i="12"/>
  <c r="M785" i="12"/>
  <c r="M1438" i="12"/>
  <c r="M1387" i="12"/>
  <c r="O201" i="12"/>
  <c r="O261" i="12"/>
  <c r="N459" i="12"/>
  <c r="N1297" i="12"/>
  <c r="N1521" i="12"/>
  <c r="L548" i="12"/>
  <c r="L1283" i="12"/>
  <c r="N692" i="12"/>
  <c r="N826" i="12"/>
  <c r="N1347" i="12"/>
  <c r="N1226" i="12"/>
  <c r="L1081" i="12"/>
  <c r="L1579" i="12"/>
  <c r="L920" i="12"/>
  <c r="N878" i="12"/>
  <c r="N1123" i="12"/>
  <c r="N1157" i="12"/>
  <c r="N997" i="12"/>
  <c r="N1238" i="12"/>
  <c r="O846" i="12"/>
  <c r="N1289" i="12"/>
  <c r="L1129" i="12"/>
  <c r="L1328" i="12"/>
  <c r="P201" i="12"/>
  <c r="S515" i="12"/>
  <c r="Q1604" i="12"/>
  <c r="Q1067" i="12"/>
  <c r="Q250" i="12"/>
  <c r="P833" i="12"/>
  <c r="P963" i="12"/>
  <c r="R908" i="12"/>
  <c r="P507" i="12"/>
  <c r="P725" i="12"/>
  <c r="S1330" i="12"/>
  <c r="Q790" i="12"/>
  <c r="S1013" i="12"/>
  <c r="Q436" i="12"/>
  <c r="R948" i="12"/>
  <c r="R290" i="12"/>
  <c r="Q521" i="12"/>
  <c r="P635" i="12"/>
  <c r="S320" i="12"/>
  <c r="Q1072" i="12"/>
  <c r="Q511" i="12"/>
  <c r="R1257" i="12"/>
  <c r="P1299" i="12"/>
  <c r="S913" i="12"/>
  <c r="S1658" i="12"/>
  <c r="S1636" i="12"/>
  <c r="R1386" i="12"/>
  <c r="R1020" i="12"/>
  <c r="Q1210" i="12"/>
  <c r="Q999" i="12"/>
  <c r="P1617" i="12"/>
  <c r="S1112" i="12"/>
  <c r="R92" i="12"/>
  <c r="S971" i="12"/>
  <c r="Q534" i="12"/>
  <c r="Q811" i="12"/>
  <c r="S812" i="12"/>
  <c r="P825" i="12"/>
  <c r="P1030" i="12"/>
  <c r="Q453" i="12"/>
  <c r="R1296" i="12"/>
  <c r="Q1134" i="12"/>
  <c r="S1292" i="12"/>
  <c r="P164" i="12"/>
  <c r="P876" i="12"/>
  <c r="P999" i="12"/>
  <c r="R1247" i="12"/>
  <c r="R599" i="12"/>
  <c r="P730" i="12"/>
  <c r="R997" i="12"/>
  <c r="Q642" i="12"/>
  <c r="P1079" i="12"/>
  <c r="P184" i="12"/>
  <c r="R1068" i="12"/>
  <c r="Q745" i="12"/>
  <c r="R900" i="12"/>
  <c r="Q744" i="12"/>
  <c r="P603" i="12"/>
  <c r="S938" i="12"/>
  <c r="P1235" i="12"/>
  <c r="P444" i="12"/>
  <c r="Q579" i="12"/>
  <c r="S873" i="12"/>
  <c r="S506" i="12"/>
  <c r="P836" i="12"/>
  <c r="Q984" i="12"/>
  <c r="P993" i="12"/>
  <c r="R221" i="12"/>
  <c r="P604" i="12"/>
  <c r="R509" i="12"/>
  <c r="Q1040" i="12"/>
  <c r="S1348" i="12"/>
  <c r="R1216" i="12"/>
  <c r="P835" i="12"/>
  <c r="P363" i="12"/>
  <c r="S826" i="12"/>
  <c r="S1310" i="12"/>
  <c r="P770" i="12"/>
  <c r="P1663" i="12"/>
  <c r="S265" i="12"/>
  <c r="S1317" i="12"/>
  <c r="S628" i="12"/>
  <c r="P1092" i="12"/>
  <c r="Q835" i="12"/>
  <c r="P439" i="12"/>
  <c r="S1386" i="12"/>
  <c r="Q393" i="12"/>
  <c r="S939" i="12"/>
  <c r="Q933" i="12"/>
  <c r="P870" i="12"/>
  <c r="R1326" i="12"/>
  <c r="S1111" i="12"/>
  <c r="R1277" i="12"/>
  <c r="P879" i="12"/>
  <c r="R1030" i="12"/>
  <c r="R631" i="12"/>
  <c r="R857" i="12"/>
  <c r="R1380" i="12"/>
  <c r="R1034" i="12"/>
  <c r="Q1062" i="12"/>
  <c r="S964" i="12"/>
  <c r="P1445" i="12"/>
  <c r="Q598" i="12"/>
  <c r="Q1479" i="12"/>
  <c r="S1078" i="12"/>
  <c r="Q505" i="12"/>
  <c r="P824" i="12"/>
  <c r="R824" i="12"/>
  <c r="P991" i="12"/>
  <c r="Q338" i="12"/>
  <c r="R389" i="12"/>
  <c r="S209" i="12"/>
  <c r="S433" i="12"/>
  <c r="P1409" i="12"/>
  <c r="P115" i="12"/>
  <c r="R1115" i="12"/>
  <c r="P1237" i="12"/>
  <c r="S1429" i="12"/>
  <c r="S520" i="12"/>
  <c r="S1187" i="12"/>
  <c r="S725" i="12"/>
  <c r="Q867" i="12"/>
  <c r="P686" i="12"/>
  <c r="P655" i="12"/>
  <c r="R847" i="12"/>
  <c r="S472" i="12"/>
  <c r="Q333" i="12"/>
  <c r="R696" i="12"/>
  <c r="P837" i="12"/>
  <c r="Q810" i="12"/>
  <c r="S607" i="12"/>
  <c r="S1270" i="12"/>
  <c r="Q1231" i="12"/>
  <c r="S1168" i="12"/>
  <c r="S1389" i="12"/>
  <c r="R119" i="12"/>
  <c r="P667" i="12"/>
  <c r="R750" i="12"/>
  <c r="P272" i="12"/>
  <c r="Q374" i="12"/>
  <c r="Q922" i="12"/>
  <c r="R310" i="12"/>
  <c r="S300" i="12"/>
  <c r="S1039" i="12"/>
  <c r="S896" i="12"/>
  <c r="R916" i="12"/>
  <c r="S932" i="12"/>
  <c r="P1052" i="12"/>
  <c r="S466" i="12"/>
  <c r="Q1617" i="12"/>
  <c r="P773" i="12"/>
  <c r="S1006" i="12"/>
  <c r="Q1281" i="12"/>
  <c r="S1369" i="12"/>
  <c r="P645" i="12"/>
  <c r="Q1088" i="12"/>
  <c r="Q599" i="12"/>
  <c r="Q778" i="12"/>
  <c r="Q1036" i="12"/>
  <c r="P652" i="12"/>
  <c r="Q588" i="12"/>
  <c r="Q234" i="12"/>
  <c r="Q853" i="12"/>
  <c r="P1074" i="12"/>
  <c r="S703" i="12"/>
  <c r="Q581" i="12"/>
  <c r="R1351" i="12"/>
  <c r="Q568" i="12"/>
  <c r="R821" i="12"/>
  <c r="S892" i="12"/>
  <c r="R1330" i="12"/>
  <c r="R1035" i="12"/>
  <c r="S470" i="12"/>
  <c r="Q620" i="12"/>
  <c r="S1132" i="12"/>
  <c r="P479" i="12"/>
  <c r="S1120" i="12"/>
  <c r="P910" i="12"/>
  <c r="S1119" i="12"/>
  <c r="R1426" i="12"/>
  <c r="P613" i="12"/>
  <c r="Q168" i="12"/>
  <c r="R718" i="12"/>
  <c r="Q94" i="12"/>
  <c r="P1158" i="12"/>
  <c r="Q606" i="12"/>
  <c r="R164" i="12"/>
  <c r="Q364" i="12"/>
  <c r="S1495" i="12"/>
  <c r="S647" i="12"/>
  <c r="Q857" i="12"/>
  <c r="P671" i="12"/>
  <c r="Q929" i="12"/>
  <c r="Q478" i="12"/>
  <c r="S692" i="12"/>
  <c r="Q1154" i="12"/>
  <c r="R766" i="12"/>
  <c r="P337" i="12"/>
  <c r="R289" i="12"/>
  <c r="Q500" i="12"/>
  <c r="Q1387" i="12"/>
  <c r="Q1464" i="12"/>
  <c r="R1126" i="12"/>
  <c r="S694" i="12"/>
  <c r="P1149" i="12"/>
  <c r="R968" i="12"/>
  <c r="P767" i="12"/>
  <c r="R767" i="12"/>
  <c r="R988" i="12"/>
  <c r="R142" i="12"/>
  <c r="P461" i="12"/>
  <c r="Q584" i="12"/>
  <c r="P693" i="12"/>
  <c r="P684" i="12"/>
  <c r="R1032" i="12"/>
  <c r="S1067" i="12"/>
  <c r="Q1001" i="12"/>
  <c r="R711" i="12"/>
  <c r="R1622" i="12"/>
  <c r="S832" i="12"/>
  <c r="Q1137" i="12"/>
  <c r="S1252" i="12"/>
  <c r="S588" i="12"/>
  <c r="R879" i="12"/>
  <c r="Q908" i="12"/>
  <c r="P1244" i="12"/>
  <c r="P1354" i="12"/>
  <c r="R1348" i="12"/>
  <c r="S995" i="12"/>
  <c r="Q823" i="12"/>
  <c r="Q1009" i="12"/>
  <c r="P884" i="12"/>
  <c r="P116" i="12"/>
  <c r="Q215" i="12"/>
  <c r="S1518" i="12"/>
  <c r="R47" i="12"/>
  <c r="R414" i="12"/>
  <c r="S396" i="12"/>
  <c r="S288" i="12"/>
  <c r="Q1198" i="12"/>
  <c r="P109" i="12"/>
  <c r="P1246" i="12"/>
  <c r="Q649" i="12"/>
  <c r="Q566" i="12"/>
  <c r="S1237" i="12"/>
  <c r="R689" i="12"/>
  <c r="P1213" i="12"/>
  <c r="P1106" i="12"/>
  <c r="S615" i="12"/>
  <c r="P1321" i="12"/>
  <c r="R1357" i="12"/>
  <c r="S117" i="12"/>
  <c r="R1519" i="12"/>
  <c r="S547" i="12"/>
  <c r="Q256" i="12"/>
  <c r="P935" i="12"/>
  <c r="S613" i="12"/>
  <c r="S63" i="12"/>
  <c r="S223" i="12"/>
  <c r="R501" i="12"/>
  <c r="R800" i="12"/>
  <c r="R622" i="12"/>
  <c r="Q1478" i="12"/>
  <c r="R956" i="12"/>
  <c r="R504" i="12"/>
  <c r="S1265" i="12"/>
  <c r="P623" i="12"/>
  <c r="R623" i="12"/>
  <c r="P483" i="12"/>
  <c r="R646" i="12"/>
  <c r="S1037" i="12"/>
  <c r="R1183" i="12"/>
  <c r="P941" i="12"/>
  <c r="S1296" i="12"/>
  <c r="R1155" i="12"/>
  <c r="S35" i="12"/>
  <c r="P764" i="12"/>
  <c r="R707" i="12"/>
  <c r="P1356" i="12"/>
  <c r="S1106" i="12"/>
  <c r="Q672" i="12"/>
  <c r="Q698" i="12"/>
  <c r="Q472" i="12"/>
  <c r="Q1091" i="12"/>
  <c r="R145" i="12"/>
  <c r="R1484" i="12"/>
  <c r="P1516" i="12"/>
  <c r="P792" i="12"/>
  <c r="S1422" i="12"/>
  <c r="R572" i="12"/>
  <c r="S554" i="12"/>
  <c r="S1204" i="12"/>
  <c r="S256" i="12"/>
  <c r="S728" i="12"/>
  <c r="Q1497" i="12"/>
  <c r="P127" i="12"/>
  <c r="R1546" i="12"/>
  <c r="Q33" i="12"/>
  <c r="S447" i="12"/>
  <c r="S669" i="12"/>
  <c r="S54" i="12"/>
  <c r="S240" i="12"/>
  <c r="P747" i="12"/>
  <c r="P739" i="12"/>
  <c r="R1043" i="12"/>
  <c r="S758" i="12"/>
  <c r="P866" i="12"/>
  <c r="P186" i="12"/>
  <c r="R1106" i="12"/>
  <c r="Q866" i="12"/>
  <c r="P1044" i="12"/>
  <c r="P1155" i="12"/>
  <c r="P680" i="12"/>
  <c r="S356" i="12"/>
  <c r="Q1059" i="12"/>
  <c r="R82" i="12"/>
  <c r="R105" i="12"/>
  <c r="P1317" i="12"/>
  <c r="R923" i="12"/>
  <c r="Q537" i="12"/>
  <c r="R538" i="12"/>
  <c r="Q1185" i="12"/>
  <c r="Q1477" i="12"/>
  <c r="Q1341" i="12"/>
  <c r="P382" i="12"/>
  <c r="P1355" i="12"/>
  <c r="Q1409" i="12"/>
  <c r="S1475" i="12"/>
  <c r="S1295" i="12"/>
  <c r="P366" i="12"/>
  <c r="S123" i="12"/>
  <c r="P1211" i="12"/>
  <c r="P306" i="12"/>
  <c r="S688" i="12"/>
  <c r="R1067" i="12"/>
  <c r="S165" i="12"/>
  <c r="S680" i="12"/>
  <c r="S766" i="12"/>
  <c r="S1190" i="12"/>
  <c r="P996" i="12"/>
  <c r="S996" i="12"/>
  <c r="Q753" i="12"/>
  <c r="Q645" i="12"/>
  <c r="Q1030" i="12"/>
  <c r="R1200" i="12"/>
  <c r="S1025" i="12"/>
  <c r="S1396" i="12"/>
  <c r="P390" i="12"/>
  <c r="P404" i="12"/>
  <c r="S1062" i="12"/>
  <c r="P1423" i="12"/>
  <c r="R517" i="12"/>
  <c r="R1297" i="12"/>
  <c r="S622" i="12"/>
  <c r="Q1180" i="12"/>
  <c r="S1469" i="12"/>
  <c r="Q1555" i="12"/>
  <c r="Q1261" i="12"/>
  <c r="S1261" i="12"/>
  <c r="Q82" i="12"/>
  <c r="R1400" i="12"/>
  <c r="R939" i="12"/>
  <c r="P1069" i="12"/>
  <c r="R866" i="12"/>
  <c r="S1090" i="12"/>
  <c r="Q795" i="12"/>
  <c r="R846" i="12"/>
  <c r="S105" i="12"/>
  <c r="R853" i="12"/>
  <c r="Q352" i="12"/>
  <c r="P518" i="12"/>
  <c r="S796" i="12"/>
  <c r="S1185" i="12"/>
  <c r="R995" i="12"/>
  <c r="S990" i="12"/>
  <c r="P1309" i="12"/>
  <c r="Q1197" i="12"/>
  <c r="R1102" i="12"/>
  <c r="P778" i="12"/>
  <c r="Q1520" i="12"/>
  <c r="Q418" i="12"/>
  <c r="R129" i="12"/>
  <c r="S740" i="12"/>
  <c r="Q386" i="12"/>
  <c r="Q1076" i="12"/>
  <c r="S1076" i="12"/>
  <c r="R159" i="12"/>
  <c r="S90" i="12"/>
  <c r="Q895" i="12"/>
  <c r="P1303" i="12"/>
  <c r="S901" i="12"/>
  <c r="P210" i="12"/>
  <c r="S942" i="12"/>
  <c r="Q1676" i="12"/>
  <c r="P1461" i="12"/>
  <c r="S720" i="12"/>
  <c r="P506" i="12"/>
  <c r="S599" i="12"/>
  <c r="P620" i="12"/>
  <c r="S683" i="12"/>
  <c r="P752" i="12"/>
  <c r="S555" i="12"/>
  <c r="P1727" i="12"/>
  <c r="Q766" i="12"/>
  <c r="P1190" i="12"/>
  <c r="Q516" i="12"/>
  <c r="R1208" i="12"/>
  <c r="R1346" i="12"/>
  <c r="S1256" i="12"/>
  <c r="R1246" i="12"/>
  <c r="P256" i="12"/>
  <c r="Q1189" i="12"/>
  <c r="Q1196" i="12"/>
  <c r="P517" i="12"/>
  <c r="S923" i="12"/>
  <c r="R506" i="12"/>
  <c r="R1063" i="12"/>
  <c r="Q868" i="12"/>
  <c r="S61" i="12"/>
  <c r="Q624" i="12"/>
  <c r="S813" i="12"/>
  <c r="R719" i="12"/>
  <c r="P1162" i="12"/>
  <c r="S979" i="12"/>
  <c r="P956" i="12"/>
  <c r="S797" i="12"/>
  <c r="S824" i="12"/>
  <c r="Q1505" i="12"/>
  <c r="S1353" i="12"/>
  <c r="P920" i="12"/>
  <c r="Q228" i="12"/>
  <c r="P1023" i="12"/>
  <c r="R1023" i="12"/>
  <c r="S1303" i="12"/>
  <c r="S670" i="12"/>
  <c r="S366" i="12"/>
  <c r="P124" i="12"/>
  <c r="R384" i="12"/>
  <c r="P254" i="12"/>
  <c r="R1169" i="12"/>
  <c r="R714" i="12"/>
  <c r="S1257" i="12"/>
  <c r="R910" i="12"/>
  <c r="R652" i="12"/>
  <c r="Q828" i="12"/>
  <c r="P853" i="12"/>
  <c r="Q1317" i="12"/>
  <c r="R518" i="12"/>
  <c r="P539" i="12"/>
  <c r="Q1372" i="12"/>
  <c r="S1197" i="12"/>
  <c r="Q1342" i="12"/>
  <c r="S517" i="12"/>
  <c r="R946" i="12"/>
  <c r="P218" i="12"/>
  <c r="P1396" i="12"/>
  <c r="P713" i="12"/>
  <c r="R1009" i="12"/>
  <c r="P1398" i="12"/>
  <c r="Q884" i="12"/>
  <c r="P1068" i="12"/>
  <c r="R827" i="12"/>
  <c r="Q1056" i="12"/>
  <c r="R1281" i="12"/>
  <c r="R1298" i="12"/>
  <c r="R1481" i="12"/>
  <c r="P979" i="12"/>
  <c r="P1051" i="12"/>
  <c r="P797" i="12"/>
  <c r="Q1245" i="12"/>
  <c r="Q201" i="12"/>
  <c r="Q1455" i="12"/>
  <c r="R854" i="12"/>
  <c r="R1163" i="12"/>
  <c r="R1249" i="12"/>
  <c r="R980" i="12"/>
  <c r="P788" i="12"/>
  <c r="R1044" i="12"/>
  <c r="Q1052" i="12"/>
  <c r="R516" i="12"/>
  <c r="P1265" i="12"/>
  <c r="P643" i="12"/>
  <c r="Q1662" i="12"/>
  <c r="Q1332" i="12"/>
  <c r="S1365" i="12"/>
  <c r="Q965" i="12"/>
  <c r="Q350" i="12"/>
  <c r="Q1300" i="12"/>
  <c r="R813" i="12"/>
  <c r="P173" i="12"/>
  <c r="P446" i="12"/>
  <c r="R1011" i="12"/>
  <c r="P813" i="12"/>
  <c r="Q677" i="12"/>
  <c r="Q1251" i="12"/>
  <c r="R173" i="12"/>
  <c r="S1125" i="12"/>
  <c r="R1147" i="12"/>
  <c r="P1188" i="12"/>
  <c r="S268" i="12"/>
  <c r="R928" i="12"/>
  <c r="P1117" i="12"/>
  <c r="R1117" i="12"/>
  <c r="S1115" i="12"/>
  <c r="R566" i="12"/>
  <c r="S926" i="12"/>
  <c r="R1314" i="12"/>
  <c r="P1401" i="12"/>
  <c r="P785" i="12"/>
  <c r="S1492" i="12"/>
  <c r="Q767" i="12"/>
  <c r="S767" i="12"/>
  <c r="Q1593" i="12"/>
  <c r="S461" i="12"/>
  <c r="Q934" i="12"/>
  <c r="S655" i="12"/>
  <c r="R360" i="12"/>
  <c r="P972" i="12"/>
  <c r="R754" i="12"/>
  <c r="Q1202" i="12"/>
  <c r="Q1179" i="12"/>
  <c r="R438" i="12"/>
  <c r="Q455" i="12"/>
  <c r="S1337" i="12"/>
  <c r="R940" i="12"/>
  <c r="P798" i="12"/>
  <c r="R798" i="12"/>
  <c r="Q248" i="12"/>
  <c r="S620" i="12"/>
  <c r="S1201" i="12"/>
  <c r="S1123" i="12"/>
  <c r="R492" i="12"/>
  <c r="P426" i="12"/>
  <c r="Q1589" i="12"/>
  <c r="S1630" i="12"/>
  <c r="S290" i="12"/>
  <c r="Q917" i="12"/>
  <c r="S511" i="12"/>
  <c r="Q1321" i="12"/>
  <c r="Q93" i="12"/>
  <c r="S844" i="12"/>
  <c r="Q1412" i="12"/>
  <c r="Q673" i="12"/>
  <c r="P985" i="12"/>
  <c r="R1004" i="12"/>
  <c r="S930" i="12"/>
  <c r="R1410" i="12"/>
  <c r="S1299" i="12"/>
  <c r="Q861" i="12"/>
  <c r="S1431" i="12"/>
  <c r="S1145" i="12"/>
  <c r="P175" i="12"/>
  <c r="P1539" i="12"/>
  <c r="Q371" i="12"/>
  <c r="R1150" i="12"/>
  <c r="Q893" i="12"/>
  <c r="P902" i="12"/>
  <c r="R445" i="12"/>
  <c r="Q1353" i="12"/>
  <c r="S772" i="12"/>
  <c r="S1446" i="12"/>
  <c r="Q656" i="12"/>
  <c r="S1327" i="12"/>
  <c r="S1685" i="12"/>
  <c r="Q1229" i="12"/>
  <c r="R249" i="12"/>
  <c r="S491" i="12"/>
  <c r="R1024" i="12"/>
  <c r="R1042" i="12"/>
  <c r="S1238" i="12"/>
  <c r="Q1407" i="12"/>
  <c r="R764" i="12"/>
  <c r="R421" i="12"/>
  <c r="P978" i="12"/>
  <c r="Q647" i="12"/>
  <c r="P794" i="12"/>
  <c r="S654" i="12"/>
  <c r="P1157" i="12"/>
  <c r="S1356" i="12"/>
  <c r="Q1106" i="12"/>
  <c r="R277" i="12"/>
  <c r="P1228" i="12"/>
  <c r="Q1048" i="12"/>
  <c r="P1063" i="12"/>
  <c r="Q948" i="12"/>
  <c r="S1156" i="12"/>
  <c r="P521" i="12"/>
  <c r="S1051" i="12"/>
  <c r="P511" i="12"/>
  <c r="S512" i="12"/>
  <c r="Q1398" i="12"/>
  <c r="Q1389" i="12"/>
  <c r="S527" i="12"/>
  <c r="Q1257" i="12"/>
  <c r="Q1057" i="12"/>
  <c r="S1118" i="12"/>
  <c r="R876" i="12"/>
  <c r="P529" i="12"/>
  <c r="S807" i="12"/>
  <c r="S281" i="12"/>
  <c r="R117" i="12"/>
  <c r="Q394" i="12"/>
  <c r="S394" i="12"/>
  <c r="R728" i="12"/>
  <c r="S1267" i="12"/>
  <c r="Q912" i="12"/>
  <c r="Q776" i="12"/>
  <c r="P1272" i="12"/>
  <c r="R127" i="12"/>
  <c r="S272" i="12"/>
  <c r="Q679" i="12"/>
  <c r="Q918" i="12"/>
  <c r="R547" i="12"/>
  <c r="Q1488" i="12"/>
  <c r="S1101" i="12"/>
  <c r="P374" i="12"/>
  <c r="Q1549" i="12"/>
  <c r="R240" i="12"/>
  <c r="R896" i="12"/>
  <c r="P1124" i="12"/>
  <c r="R457" i="12"/>
  <c r="R954" i="12"/>
  <c r="Q1069" i="12"/>
  <c r="Q1133" i="12"/>
  <c r="S1133" i="12"/>
  <c r="R815" i="12"/>
  <c r="R582" i="12"/>
  <c r="Q499" i="12"/>
  <c r="S1202" i="12"/>
  <c r="S1179" i="12"/>
  <c r="Q1157" i="12"/>
  <c r="R1186" i="12"/>
  <c r="P1013" i="12"/>
  <c r="R1123" i="12"/>
  <c r="R730" i="12"/>
  <c r="R746" i="12"/>
  <c r="Q696" i="12"/>
  <c r="R635" i="12"/>
  <c r="R1443" i="12"/>
  <c r="Q1516" i="12"/>
  <c r="P673" i="12"/>
  <c r="P1118" i="12"/>
  <c r="R554" i="12"/>
  <c r="R1204" i="12"/>
  <c r="R256" i="12"/>
  <c r="S982" i="12"/>
  <c r="S584" i="12"/>
  <c r="Q1138" i="12"/>
  <c r="S1138" i="12"/>
  <c r="R87" i="12"/>
  <c r="Q638" i="12"/>
  <c r="S594" i="12"/>
  <c r="P921" i="12"/>
  <c r="Q814" i="12"/>
  <c r="Q369" i="12"/>
  <c r="S369" i="12"/>
  <c r="R640" i="12"/>
  <c r="S328" i="12"/>
  <c r="R1145" i="12"/>
  <c r="P660" i="12"/>
  <c r="S902" i="12"/>
  <c r="S1361" i="12"/>
  <c r="P1368" i="12"/>
  <c r="Q1368" i="12"/>
  <c r="P890" i="12"/>
  <c r="S1655" i="12"/>
  <c r="R315" i="12"/>
  <c r="S1420" i="12"/>
  <c r="P520" i="12"/>
  <c r="R520" i="12"/>
  <c r="Q354" i="12"/>
  <c r="P915" i="12"/>
  <c r="R915" i="12"/>
  <c r="P897" i="12"/>
  <c r="P388" i="12"/>
  <c r="S387" i="12"/>
  <c r="R1284" i="12"/>
  <c r="R686" i="12"/>
  <c r="P934" i="12"/>
  <c r="R978" i="12"/>
  <c r="P707" i="12"/>
  <c r="Q754" i="12"/>
  <c r="S193" i="12"/>
  <c r="Q630" i="12"/>
  <c r="S757" i="12"/>
  <c r="P1441" i="12"/>
  <c r="Q940" i="12"/>
  <c r="S1419" i="12"/>
  <c r="P722" i="12"/>
  <c r="S617" i="12"/>
  <c r="P1380" i="12"/>
  <c r="S1447" i="12"/>
  <c r="S1151" i="12"/>
  <c r="P1658" i="12"/>
  <c r="P1414" i="12"/>
  <c r="R1414" i="12"/>
  <c r="Q634" i="12"/>
  <c r="S592" i="12"/>
  <c r="S1323" i="12"/>
  <c r="P820" i="12"/>
  <c r="R370" i="12"/>
  <c r="Q728" i="12"/>
  <c r="R272" i="12"/>
  <c r="P918" i="12"/>
  <c r="R1022" i="12"/>
  <c r="Q669" i="12"/>
  <c r="S374" i="12"/>
  <c r="Q300" i="12"/>
  <c r="S244" i="12"/>
  <c r="Q896" i="12"/>
  <c r="P1043" i="12"/>
  <c r="P488" i="12"/>
  <c r="P396" i="12"/>
  <c r="Q1002" i="12"/>
  <c r="Q892" i="12"/>
  <c r="S1401" i="12"/>
  <c r="P1417" i="12"/>
  <c r="S353" i="12"/>
  <c r="R790" i="12"/>
  <c r="P1173" i="12"/>
  <c r="S1175" i="12"/>
  <c r="P422" i="12"/>
  <c r="R963" i="12"/>
  <c r="R1681" i="12"/>
  <c r="P438" i="12"/>
  <c r="Q136" i="12"/>
  <c r="S847" i="12"/>
  <c r="S722" i="12"/>
  <c r="R1201" i="12"/>
  <c r="Q1123" i="12"/>
  <c r="P617" i="12"/>
  <c r="S696" i="12"/>
  <c r="R426" i="12"/>
  <c r="S109" i="12"/>
  <c r="P1151" i="12"/>
  <c r="R1398" i="12"/>
  <c r="P1257" i="12"/>
  <c r="S1650" i="12"/>
  <c r="S1043" i="12"/>
  <c r="S1660" i="12"/>
  <c r="Q1015" i="12"/>
  <c r="R1109" i="12"/>
  <c r="P831" i="12"/>
  <c r="P1385" i="12"/>
  <c r="Q1084" i="12"/>
  <c r="S1084" i="12"/>
  <c r="S750" i="12"/>
  <c r="P1357" i="12"/>
  <c r="S638" i="12"/>
  <c r="R861" i="12"/>
  <c r="R921" i="12"/>
  <c r="R768" i="12"/>
  <c r="P1431" i="12"/>
  <c r="R1497" i="12"/>
  <c r="R1210" i="12"/>
  <c r="Q1247" i="12"/>
  <c r="P1150" i="12"/>
  <c r="Q547" i="12"/>
  <c r="R1101" i="12"/>
  <c r="Q772" i="12"/>
  <c r="Q1685" i="12"/>
  <c r="P998" i="12"/>
  <c r="S250" i="12"/>
  <c r="R160" i="12"/>
  <c r="R1555" i="12"/>
  <c r="P807" i="12"/>
  <c r="P1261" i="12"/>
  <c r="R1261" i="12"/>
  <c r="Q487" i="12"/>
  <c r="P1098" i="12"/>
  <c r="Q704" i="12"/>
  <c r="R1178" i="12"/>
  <c r="P1551" i="12"/>
  <c r="R1551" i="12"/>
  <c r="P1339" i="12"/>
  <c r="R1339" i="12"/>
  <c r="Q1238" i="12"/>
  <c r="S388" i="12"/>
  <c r="P899" i="12"/>
  <c r="S1284" i="12"/>
  <c r="R1276" i="12"/>
  <c r="P1338" i="12"/>
  <c r="R934" i="12"/>
  <c r="S754" i="12"/>
  <c r="S473" i="12"/>
  <c r="R1091" i="12"/>
  <c r="Q730" i="12"/>
  <c r="S1380" i="12"/>
  <c r="Q1542" i="12"/>
  <c r="R1589" i="12"/>
  <c r="R1496" i="12"/>
  <c r="Q1312" i="12"/>
  <c r="R844" i="12"/>
  <c r="P629" i="12"/>
  <c r="R204" i="12"/>
  <c r="P1012" i="12"/>
  <c r="R213" i="12"/>
  <c r="P779" i="12"/>
  <c r="Q1563" i="12"/>
  <c r="Q1054" i="12"/>
  <c r="Q1410" i="12"/>
  <c r="Q667" i="12"/>
  <c r="R1306" i="12"/>
  <c r="P278" i="12"/>
  <c r="R1431" i="12"/>
  <c r="P571" i="12"/>
  <c r="R571" i="12"/>
  <c r="S634" i="12"/>
  <c r="R1136" i="12"/>
  <c r="P294" i="12"/>
  <c r="P989" i="12"/>
  <c r="R1385" i="12"/>
  <c r="R1323" i="12"/>
  <c r="Q876" i="12"/>
  <c r="P1684" i="12"/>
  <c r="Q807" i="12"/>
  <c r="Q1267" i="12"/>
  <c r="R75" i="12"/>
  <c r="P1277" i="12"/>
  <c r="S550" i="12"/>
  <c r="P772" i="12"/>
  <c r="R1353" i="12"/>
  <c r="Q803" i="12"/>
  <c r="P240" i="12"/>
  <c r="R747" i="12"/>
  <c r="Q739" i="12"/>
  <c r="P758" i="12"/>
  <c r="S257" i="12"/>
  <c r="N900" i="12"/>
  <c r="N682" i="12"/>
  <c r="N1344" i="12"/>
  <c r="N762" i="12"/>
  <c r="L1508" i="12"/>
  <c r="N1002" i="12"/>
  <c r="N990" i="12"/>
  <c r="O759" i="12"/>
  <c r="O1419" i="12"/>
  <c r="N368" i="12"/>
  <c r="N1242" i="12"/>
  <c r="N1365" i="12"/>
  <c r="O535" i="12"/>
  <c r="O1469" i="12"/>
  <c r="N951" i="12"/>
  <c r="M1532" i="12"/>
  <c r="N671" i="12"/>
  <c r="N1674" i="12"/>
  <c r="N747" i="12"/>
  <c r="N296" i="12"/>
  <c r="L1034" i="12"/>
  <c r="M583" i="12"/>
  <c r="M1087" i="12"/>
  <c r="M903" i="12"/>
  <c r="M768" i="12"/>
  <c r="M1258" i="12"/>
  <c r="L792" i="12"/>
  <c r="M1576" i="12"/>
  <c r="L708" i="12"/>
  <c r="L621" i="12"/>
  <c r="L1731" i="12"/>
  <c r="L959" i="12"/>
  <c r="M1726" i="12"/>
  <c r="L259" i="12"/>
  <c r="L998" i="12"/>
  <c r="L860" i="12"/>
  <c r="L950" i="12"/>
  <c r="M121" i="12"/>
  <c r="L1236" i="12"/>
  <c r="L335" i="12"/>
  <c r="L55" i="12"/>
  <c r="L807" i="12"/>
  <c r="L431" i="12"/>
  <c r="L1117" i="12"/>
  <c r="L1414" i="12"/>
  <c r="L882" i="12"/>
  <c r="L738" i="12"/>
  <c r="L1523" i="12"/>
  <c r="L1185" i="12"/>
  <c r="L678" i="12"/>
  <c r="L805" i="12"/>
  <c r="L1021" i="12"/>
  <c r="L1465" i="12"/>
  <c r="L1346" i="12"/>
  <c r="L1110" i="12"/>
  <c r="L622" i="12"/>
  <c r="L1053" i="12"/>
  <c r="L1425" i="12"/>
  <c r="L769" i="12"/>
  <c r="L1029" i="12"/>
  <c r="L696" i="12"/>
  <c r="L786" i="12"/>
  <c r="L686" i="12"/>
  <c r="L1655" i="12"/>
  <c r="L1431" i="12"/>
  <c r="L1371" i="12"/>
  <c r="L1089" i="12"/>
  <c r="L1502" i="12"/>
  <c r="L1471" i="12"/>
  <c r="L1322" i="12"/>
  <c r="L828" i="12"/>
  <c r="L1242" i="12"/>
  <c r="N770" i="12"/>
  <c r="N771" i="12"/>
  <c r="N1203" i="12"/>
  <c r="N1456" i="12"/>
  <c r="O443" i="12"/>
  <c r="M1098" i="12"/>
  <c r="M399" i="12"/>
  <c r="M1410" i="12"/>
  <c r="M1049" i="12"/>
  <c r="O1002" i="12"/>
  <c r="O1252" i="12"/>
  <c r="M797" i="12"/>
  <c r="L1083" i="12"/>
  <c r="M1694" i="12"/>
  <c r="M963" i="12"/>
  <c r="M1575" i="12"/>
  <c r="M979" i="12"/>
  <c r="M685" i="12"/>
  <c r="M691" i="12"/>
  <c r="O123" i="12"/>
  <c r="N1173" i="12"/>
  <c r="O1615" i="12"/>
  <c r="L599" i="12"/>
  <c r="L797" i="12"/>
  <c r="L741" i="12"/>
  <c r="L1466" i="12"/>
  <c r="N431" i="12"/>
  <c r="O605" i="12"/>
  <c r="N642" i="12"/>
  <c r="O1082" i="12"/>
  <c r="N1179" i="12"/>
  <c r="O1118" i="12"/>
  <c r="O1166" i="12"/>
  <c r="N1036" i="12"/>
  <c r="O311" i="12"/>
  <c r="O1263" i="12"/>
  <c r="N721" i="12"/>
  <c r="N905" i="12"/>
  <c r="N1120" i="12"/>
  <c r="N695" i="12"/>
  <c r="N647" i="12"/>
  <c r="L936" i="12"/>
  <c r="L1443" i="12"/>
  <c r="L1311" i="12"/>
  <c r="L1602" i="12"/>
  <c r="L923" i="12"/>
  <c r="L948" i="12"/>
  <c r="L390" i="12"/>
  <c r="L1564" i="12"/>
  <c r="L1374" i="12"/>
  <c r="L1091" i="12"/>
  <c r="L995" i="12"/>
  <c r="L1254" i="12"/>
  <c r="L1164" i="12"/>
  <c r="O898" i="12"/>
  <c r="N479" i="12"/>
  <c r="N1621" i="12"/>
  <c r="N1090" i="12"/>
  <c r="O1219" i="12"/>
  <c r="N560" i="12"/>
  <c r="N715" i="12"/>
  <c r="O1495" i="12"/>
  <c r="N518" i="12"/>
  <c r="O1117" i="12"/>
  <c r="O594" i="12"/>
  <c r="M601" i="12"/>
  <c r="M1668" i="12"/>
  <c r="M1248" i="12"/>
  <c r="M842" i="12"/>
  <c r="M1129" i="12"/>
  <c r="M1058" i="12"/>
  <c r="N32" i="12"/>
  <c r="O90" i="12"/>
  <c r="O1047" i="12"/>
  <c r="O1290" i="12"/>
  <c r="O752" i="12"/>
  <c r="O1388" i="12"/>
  <c r="N677" i="12"/>
  <c r="L1576" i="12"/>
  <c r="N290" i="12"/>
  <c r="N609" i="12"/>
  <c r="M1658" i="12"/>
  <c r="L1668" i="12"/>
  <c r="M764" i="12"/>
  <c r="M946" i="12"/>
  <c r="L1248" i="12"/>
  <c r="M551" i="12"/>
  <c r="L1704" i="12"/>
  <c r="L546" i="12"/>
  <c r="L1073" i="12"/>
  <c r="L1076" i="12"/>
  <c r="M1338" i="12"/>
  <c r="M1484" i="12"/>
  <c r="L1637" i="12"/>
  <c r="M1231" i="12"/>
  <c r="R604" i="12"/>
  <c r="S625" i="12"/>
  <c r="P642" i="12"/>
  <c r="S676" i="12"/>
  <c r="S871" i="12"/>
  <c r="P1375" i="12"/>
  <c r="P1259" i="12"/>
  <c r="R1379" i="12"/>
  <c r="R41" i="12"/>
  <c r="Q551" i="12"/>
  <c r="S782" i="12"/>
  <c r="S1053" i="12"/>
  <c r="S1286" i="12"/>
  <c r="Q1406" i="12"/>
  <c r="S1044" i="12"/>
  <c r="Q968" i="12"/>
  <c r="Q731" i="12"/>
  <c r="Q1603" i="12"/>
  <c r="P523" i="12"/>
  <c r="P1332" i="12"/>
  <c r="R885" i="12"/>
  <c r="Q1284" i="12"/>
  <c r="P1573" i="12"/>
  <c r="Q57" i="12"/>
  <c r="R757" i="12"/>
  <c r="P938" i="12"/>
  <c r="S336" i="12"/>
  <c r="S1087" i="12"/>
  <c r="P790" i="12"/>
  <c r="R1218" i="12"/>
  <c r="P1348" i="12"/>
  <c r="S1455" i="12"/>
  <c r="Q842" i="12"/>
  <c r="Q616" i="12"/>
  <c r="S446" i="12"/>
  <c r="Q1325" i="12"/>
  <c r="R1619" i="12"/>
  <c r="S149" i="12"/>
  <c r="P166" i="12"/>
  <c r="P568" i="12"/>
  <c r="R753" i="12"/>
  <c r="P766" i="12"/>
  <c r="Q85" i="12"/>
  <c r="Q459" i="12"/>
  <c r="P860" i="12"/>
  <c r="P1269" i="12"/>
  <c r="R513" i="12"/>
  <c r="Q1105" i="12"/>
  <c r="P888" i="12"/>
  <c r="Q32" i="12"/>
  <c r="Q1297" i="12"/>
  <c r="Q1438" i="12"/>
  <c r="R618" i="12"/>
  <c r="Q1298" i="12"/>
  <c r="P459" i="12"/>
  <c r="S730" i="12"/>
  <c r="Q983" i="12"/>
  <c r="S1148" i="12"/>
  <c r="P1622" i="12"/>
  <c r="S820" i="12"/>
  <c r="Q349" i="12"/>
  <c r="P816" i="12"/>
  <c r="Q1470" i="12"/>
  <c r="P841" i="12"/>
  <c r="R1461" i="12"/>
  <c r="S1134" i="12"/>
  <c r="S1452" i="12"/>
  <c r="P1449" i="12"/>
  <c r="Q11" i="12"/>
  <c r="S950" i="12"/>
  <c r="Q1653" i="12"/>
  <c r="S1155" i="12"/>
  <c r="R1265" i="12"/>
  <c r="P1275" i="12"/>
  <c r="R1103" i="12"/>
  <c r="R1332" i="12"/>
  <c r="R888" i="12"/>
  <c r="S1563" i="12"/>
  <c r="R1319" i="12"/>
  <c r="Q1432" i="12"/>
  <c r="Q491" i="12"/>
  <c r="R648" i="12"/>
  <c r="Q992" i="12"/>
  <c r="S1412" i="12"/>
  <c r="P598" i="12"/>
  <c r="P759" i="12"/>
  <c r="S947" i="12"/>
  <c r="Q1211" i="12"/>
  <c r="Q825" i="12"/>
  <c r="S1166" i="12"/>
  <c r="S771" i="12"/>
  <c r="Q1703" i="12"/>
  <c r="Q372" i="12"/>
  <c r="S1539" i="12"/>
  <c r="R287" i="12"/>
  <c r="P1116" i="12"/>
  <c r="R917" i="12"/>
  <c r="R905" i="12"/>
  <c r="R1418" i="12"/>
  <c r="R685" i="12"/>
  <c r="Q1206" i="12"/>
  <c r="Q832" i="12"/>
  <c r="Q664" i="12"/>
  <c r="Q971" i="12"/>
  <c r="R897" i="12"/>
  <c r="R816" i="12"/>
  <c r="Q273" i="12"/>
  <c r="S1421" i="12"/>
  <c r="S1387" i="12"/>
  <c r="S1144" i="12"/>
  <c r="P1018" i="12"/>
  <c r="R1588" i="12"/>
  <c r="R600" i="12"/>
  <c r="P1293" i="12"/>
  <c r="S1595" i="12"/>
  <c r="Q1096" i="12"/>
  <c r="P873" i="12"/>
  <c r="Q269" i="12"/>
  <c r="S1545" i="12"/>
  <c r="S1611" i="12"/>
  <c r="S1224" i="12"/>
  <c r="R1094" i="12"/>
  <c r="R1013" i="12"/>
  <c r="Q916" i="12"/>
  <c r="Q1390" i="12"/>
  <c r="P1331" i="12"/>
  <c r="P1613" i="12"/>
  <c r="S1282" i="12"/>
  <c r="S616" i="12"/>
  <c r="Q1504" i="12"/>
  <c r="P726" i="12"/>
  <c r="Q1277" i="12"/>
  <c r="S261" i="12"/>
  <c r="R560" i="12"/>
  <c r="Q919" i="12"/>
  <c r="P1286" i="12"/>
  <c r="S157" i="12"/>
  <c r="R966" i="12"/>
  <c r="R1092" i="12"/>
  <c r="S342" i="12"/>
  <c r="P1419" i="12"/>
  <c r="Q1291" i="12"/>
  <c r="S1342" i="12"/>
  <c r="Q851" i="12"/>
  <c r="S1334" i="12"/>
  <c r="P224" i="12"/>
  <c r="P31" i="12"/>
  <c r="R1244" i="12"/>
  <c r="P431" i="12"/>
  <c r="Q1360" i="12"/>
  <c r="R1483" i="12"/>
  <c r="S790" i="12"/>
  <c r="S1007" i="12"/>
  <c r="S861" i="12"/>
  <c r="Q1255" i="12"/>
  <c r="Q804" i="12"/>
  <c r="Q1675" i="12"/>
  <c r="R898" i="12"/>
  <c r="S1089" i="12"/>
  <c r="R752" i="12"/>
  <c r="Q1147" i="12"/>
  <c r="P1373" i="12"/>
  <c r="R1562" i="12"/>
  <c r="Q1083" i="12"/>
  <c r="R1197" i="12"/>
  <c r="R967" i="12"/>
  <c r="Q1707" i="12"/>
  <c r="P622" i="12"/>
  <c r="S1439" i="12"/>
  <c r="R1548" i="12"/>
  <c r="P1296" i="12"/>
  <c r="Q365" i="12"/>
  <c r="Q915" i="12"/>
  <c r="P1407" i="12"/>
  <c r="Q1605" i="12"/>
  <c r="R776" i="12"/>
  <c r="R273" i="12"/>
  <c r="S1070" i="12"/>
  <c r="Q798" i="12"/>
  <c r="S784" i="12"/>
  <c r="P914" i="12"/>
  <c r="P894" i="12"/>
  <c r="P727" i="12"/>
  <c r="P1057" i="12"/>
  <c r="R1036" i="12"/>
  <c r="Q1047" i="12"/>
  <c r="Q723" i="12"/>
  <c r="P1342" i="12"/>
  <c r="S1244" i="12"/>
  <c r="Q1687" i="12"/>
  <c r="P1582" i="12"/>
  <c r="P698" i="12"/>
  <c r="S792" i="12"/>
  <c r="S983" i="12"/>
  <c r="S1285" i="12"/>
  <c r="R987" i="12"/>
  <c r="S685" i="12"/>
  <c r="Q1190" i="12"/>
  <c r="P1225" i="12"/>
  <c r="R1041" i="12"/>
  <c r="P509" i="12"/>
  <c r="S1517" i="12"/>
  <c r="R1524" i="12"/>
  <c r="P1493" i="12"/>
  <c r="S1141" i="12"/>
  <c r="S350" i="12"/>
  <c r="R1624" i="12"/>
  <c r="P1017" i="12"/>
  <c r="R1335" i="12"/>
  <c r="R1658" i="12"/>
  <c r="R1425" i="12"/>
  <c r="S989" i="12"/>
  <c r="R330" i="12"/>
  <c r="R882" i="12"/>
  <c r="R1105" i="12"/>
  <c r="P104" i="12"/>
  <c r="Q1236" i="12"/>
  <c r="R626" i="12"/>
  <c r="R1290" i="12"/>
  <c r="R1471" i="12"/>
  <c r="Q1158" i="12"/>
  <c r="R990" i="12"/>
  <c r="P1595" i="12"/>
  <c r="S984" i="12"/>
  <c r="P1518" i="12"/>
  <c r="R1523" i="12"/>
  <c r="Q1551" i="12"/>
  <c r="S1516" i="12"/>
  <c r="P861" i="12"/>
  <c r="N920" i="12"/>
  <c r="N1020" i="12"/>
  <c r="N1147" i="12"/>
  <c r="N1376" i="12"/>
  <c r="N1221" i="12"/>
  <c r="O1137" i="12"/>
  <c r="N298" i="12"/>
  <c r="N575" i="12"/>
  <c r="L603" i="12"/>
  <c r="L1459" i="12"/>
  <c r="L562" i="12"/>
  <c r="L557" i="12"/>
  <c r="L1577" i="12"/>
  <c r="L432" i="12"/>
  <c r="L1260" i="12"/>
  <c r="M416" i="12"/>
  <c r="L1702" i="12"/>
  <c r="L1211" i="12"/>
  <c r="L1588" i="12"/>
  <c r="M321" i="12"/>
  <c r="L929" i="12"/>
  <c r="M307" i="12"/>
  <c r="L440" i="12"/>
  <c r="L967" i="12"/>
  <c r="L1336" i="12"/>
  <c r="L915" i="12"/>
  <c r="M1223" i="12"/>
  <c r="L1335" i="12"/>
  <c r="L1036" i="12"/>
  <c r="L87" i="12"/>
  <c r="L1334" i="12"/>
  <c r="M499" i="12"/>
  <c r="L45" i="12"/>
  <c r="L869" i="12"/>
  <c r="L832" i="12"/>
  <c r="L1237" i="12"/>
  <c r="L992" i="12"/>
  <c r="L713" i="12"/>
  <c r="L1605" i="12"/>
  <c r="L984" i="12"/>
  <c r="M760" i="12"/>
  <c r="L746" i="12"/>
  <c r="L1295" i="12"/>
  <c r="L1617" i="12"/>
  <c r="L648" i="12"/>
  <c r="L1025" i="12"/>
  <c r="L1216" i="12"/>
  <c r="L1281" i="12"/>
  <c r="L1442" i="12"/>
  <c r="L1587" i="12"/>
  <c r="M1293" i="12"/>
  <c r="N557" i="12"/>
  <c r="N1103" i="12"/>
  <c r="N932" i="12"/>
  <c r="O1306" i="12"/>
  <c r="N1301" i="12"/>
  <c r="N258" i="12"/>
  <c r="N587" i="12"/>
  <c r="N1071" i="12"/>
  <c r="N540" i="12"/>
  <c r="N1314" i="12"/>
  <c r="N1468" i="12"/>
  <c r="N850" i="12"/>
  <c r="O937" i="12"/>
  <c r="N1560" i="12"/>
  <c r="N502" i="12"/>
  <c r="M403" i="12"/>
  <c r="M366" i="12"/>
  <c r="M1233" i="12"/>
  <c r="M976" i="12"/>
  <c r="N1632" i="12"/>
  <c r="N1039" i="12"/>
  <c r="N1230" i="12"/>
  <c r="O932" i="12"/>
  <c r="N1398" i="12"/>
  <c r="O1301" i="12"/>
  <c r="N1395" i="12"/>
  <c r="N1191" i="12"/>
  <c r="O1071" i="12"/>
  <c r="N836" i="12"/>
  <c r="N1452" i="12"/>
  <c r="O500" i="12"/>
  <c r="O1246" i="12"/>
  <c r="N443" i="12"/>
  <c r="N952" i="12"/>
  <c r="N39" i="12"/>
  <c r="N901" i="12"/>
  <c r="N727" i="12"/>
  <c r="O31" i="12"/>
  <c r="N542" i="12"/>
  <c r="N437" i="12"/>
  <c r="N897" i="12"/>
  <c r="O974" i="12"/>
  <c r="O646" i="12"/>
  <c r="N626" i="12"/>
  <c r="L993" i="12"/>
  <c r="L773" i="12"/>
  <c r="L1268" i="12"/>
  <c r="L1593" i="12"/>
  <c r="L1360" i="12"/>
  <c r="L976" i="12"/>
  <c r="L691" i="12"/>
  <c r="L809" i="12"/>
  <c r="O1476" i="12"/>
  <c r="N1445" i="12"/>
  <c r="O959" i="12"/>
  <c r="N1536" i="12"/>
  <c r="N1101" i="12"/>
  <c r="N1030" i="12"/>
  <c r="N139" i="12"/>
  <c r="N657" i="12"/>
  <c r="L864" i="12"/>
  <c r="L1350" i="12"/>
  <c r="L712" i="12"/>
  <c r="L879" i="12"/>
  <c r="N1006" i="12"/>
  <c r="N1167" i="12"/>
  <c r="N1171" i="12"/>
  <c r="O217" i="12"/>
  <c r="O1302" i="12"/>
  <c r="O242" i="12"/>
  <c r="O1270" i="12"/>
  <c r="N893" i="12"/>
  <c r="N1025" i="12"/>
  <c r="N46" i="12"/>
  <c r="N1506" i="12"/>
  <c r="N1343" i="12"/>
  <c r="N1490" i="12"/>
  <c r="O762" i="12"/>
  <c r="O1319" i="12"/>
  <c r="N1323" i="12"/>
  <c r="N347" i="12"/>
  <c r="O1231" i="12"/>
  <c r="N718" i="12"/>
  <c r="O754" i="12"/>
  <c r="O553" i="12"/>
  <c r="O1531" i="12"/>
  <c r="N683" i="12"/>
  <c r="N582" i="12"/>
  <c r="N1148" i="12"/>
  <c r="O239" i="12"/>
  <c r="N1437" i="12"/>
  <c r="N1471" i="12"/>
  <c r="N1321" i="12"/>
  <c r="N1198" i="12"/>
  <c r="O1666" i="12"/>
  <c r="N1350" i="12"/>
  <c r="N969" i="12"/>
  <c r="O504" i="12"/>
  <c r="N624" i="12"/>
  <c r="O1259" i="12"/>
  <c r="N923" i="12"/>
  <c r="N1056" i="12"/>
  <c r="N1259" i="12"/>
  <c r="O972" i="12"/>
  <c r="N1177" i="12"/>
  <c r="N696" i="12"/>
  <c r="N1370" i="12"/>
  <c r="O630" i="12"/>
  <c r="N269" i="12"/>
  <c r="O830" i="12"/>
  <c r="O927" i="12"/>
  <c r="O722" i="12"/>
  <c r="N919" i="12"/>
  <c r="O226" i="12"/>
  <c r="O996" i="12"/>
  <c r="N1584" i="12"/>
  <c r="N895" i="12"/>
  <c r="O1500" i="12"/>
  <c r="N1129" i="12"/>
  <c r="O947" i="12"/>
  <c r="N1142" i="12"/>
  <c r="N1092" i="12"/>
  <c r="N1349" i="12"/>
  <c r="N912" i="12"/>
  <c r="N315" i="12"/>
  <c r="O312" i="12"/>
  <c r="N212" i="12"/>
  <c r="O253" i="12"/>
  <c r="O994" i="12"/>
  <c r="O710" i="12"/>
  <c r="M608" i="12"/>
  <c r="M1474" i="12"/>
  <c r="M1416" i="12"/>
  <c r="M628" i="12"/>
  <c r="M1253" i="12"/>
  <c r="M662" i="12"/>
  <c r="M503" i="12"/>
  <c r="M935" i="12"/>
  <c r="M536" i="12"/>
  <c r="M518" i="12"/>
  <c r="M1183" i="12"/>
  <c r="M415" i="12"/>
  <c r="M1550" i="12"/>
  <c r="M491" i="12"/>
  <c r="M836" i="12"/>
  <c r="M636" i="12"/>
  <c r="M826" i="12"/>
  <c r="M902" i="12"/>
  <c r="M823" i="12"/>
  <c r="M1235" i="12"/>
  <c r="M1703" i="12"/>
  <c r="M56" i="12"/>
  <c r="M899" i="12"/>
  <c r="M1709" i="12"/>
  <c r="M1639" i="12"/>
  <c r="M1660" i="12"/>
  <c r="M1211" i="12"/>
  <c r="M1261" i="12"/>
  <c r="M964" i="12"/>
  <c r="M1292" i="12"/>
  <c r="M1558" i="12"/>
  <c r="M1547" i="12"/>
  <c r="M1482" i="12"/>
  <c r="M1381" i="12"/>
  <c r="M1322" i="12"/>
  <c r="M929" i="12"/>
  <c r="M1219" i="12"/>
  <c r="M1137" i="12"/>
  <c r="M1150" i="12"/>
  <c r="M1281" i="12"/>
  <c r="M1727" i="12"/>
  <c r="M1053" i="12"/>
  <c r="M1613" i="12"/>
  <c r="M780" i="12"/>
  <c r="M750" i="12"/>
  <c r="M865" i="12"/>
  <c r="N358" i="12"/>
  <c r="O1347" i="12"/>
  <c r="N454" i="12"/>
  <c r="O1468" i="12"/>
  <c r="N833" i="12"/>
  <c r="N972" i="12"/>
  <c r="M1176" i="12"/>
  <c r="M1598" i="12"/>
  <c r="M576" i="12"/>
  <c r="M1632" i="12"/>
  <c r="M719" i="12"/>
  <c r="M1704" i="12"/>
  <c r="M546" i="12"/>
  <c r="M987" i="12"/>
  <c r="M1362" i="12"/>
  <c r="M1076" i="12"/>
  <c r="M1429" i="12"/>
  <c r="M1422" i="12"/>
  <c r="M738" i="12"/>
  <c r="M1572" i="12"/>
  <c r="M1185" i="12"/>
  <c r="M1477" i="12"/>
  <c r="M995" i="12"/>
  <c r="M1216" i="12"/>
  <c r="M652" i="12"/>
  <c r="M1242" i="12"/>
  <c r="M1232" i="12"/>
  <c r="N998" i="12"/>
  <c r="N837" i="12"/>
  <c r="N525" i="12"/>
  <c r="M604" i="12"/>
  <c r="M1047" i="12"/>
  <c r="M1370" i="12"/>
  <c r="M593" i="12"/>
  <c r="M1135" i="12"/>
  <c r="M584" i="12"/>
  <c r="L1677" i="12"/>
  <c r="M852" i="12"/>
  <c r="M671" i="12"/>
  <c r="L719" i="12"/>
  <c r="M1478" i="12"/>
  <c r="M1020" i="12"/>
  <c r="L1362" i="12"/>
  <c r="L849" i="12"/>
  <c r="M683" i="12"/>
  <c r="L1133" i="12"/>
  <c r="M905" i="12"/>
  <c r="L1629" i="12"/>
  <c r="M1106" i="12"/>
  <c r="M1165" i="12"/>
  <c r="M1538" i="12"/>
  <c r="L1615" i="12"/>
  <c r="M454" i="12"/>
  <c r="M441" i="12"/>
  <c r="M1599" i="12"/>
  <c r="M1299" i="12"/>
  <c r="M1729" i="12"/>
  <c r="M1190" i="12"/>
  <c r="M1109" i="12"/>
  <c r="M745" i="12"/>
  <c r="M955" i="12"/>
  <c r="M653" i="12"/>
  <c r="M1454" i="12"/>
  <c r="M1403" i="12"/>
  <c r="M802" i="12"/>
  <c r="N1128" i="12"/>
  <c r="N494" i="12"/>
  <c r="N24" i="12"/>
  <c r="L1047" i="12"/>
  <c r="L855" i="12"/>
  <c r="L927" i="12"/>
  <c r="L764" i="12"/>
  <c r="L763" i="12"/>
  <c r="L1386" i="12"/>
  <c r="L795" i="12"/>
  <c r="L819" i="12"/>
  <c r="L888" i="12"/>
  <c r="L1165" i="12"/>
  <c r="L1359" i="12"/>
  <c r="L1299" i="12"/>
  <c r="L1190" i="12"/>
  <c r="L1109" i="12"/>
  <c r="L970" i="12"/>
  <c r="L1107" i="12"/>
  <c r="L784" i="12"/>
  <c r="M796" i="12"/>
  <c r="N135" i="12"/>
  <c r="N1378" i="12"/>
  <c r="M1030" i="12"/>
  <c r="M651" i="12"/>
  <c r="M1116" i="12"/>
  <c r="M933" i="12"/>
  <c r="N318" i="12"/>
  <c r="N748" i="12"/>
  <c r="N1605" i="12"/>
  <c r="O713" i="12"/>
  <c r="N1023" i="12"/>
  <c r="M266" i="12"/>
  <c r="M1052" i="12"/>
  <c r="M1360" i="12"/>
  <c r="M158" i="12"/>
  <c r="M804" i="12"/>
  <c r="N1309" i="12"/>
  <c r="O1401" i="12"/>
  <c r="M426" i="12"/>
  <c r="M1348" i="12"/>
  <c r="M1145" i="12"/>
  <c r="M934" i="12"/>
  <c r="M1118" i="12"/>
  <c r="M1034" i="12"/>
  <c r="M1664" i="12"/>
  <c r="O623" i="12"/>
  <c r="O491" i="12"/>
  <c r="M970" i="12"/>
  <c r="L1252" i="12"/>
  <c r="L1208" i="12"/>
  <c r="O1236" i="12"/>
  <c r="N956" i="12"/>
  <c r="N1628" i="12"/>
  <c r="N857" i="12"/>
  <c r="O793" i="12"/>
  <c r="O1060" i="12"/>
  <c r="N1677" i="12"/>
  <c r="N930" i="12"/>
  <c r="N1362" i="12"/>
  <c r="O967" i="12"/>
  <c r="N1200" i="12"/>
  <c r="O940" i="12"/>
  <c r="N1420" i="12"/>
  <c r="O897" i="12"/>
  <c r="N187" i="12"/>
  <c r="N704" i="12"/>
  <c r="N1311" i="12"/>
  <c r="N1401" i="12"/>
  <c r="N861" i="12"/>
  <c r="N1449" i="12"/>
  <c r="N338" i="12"/>
  <c r="O32" i="12"/>
  <c r="N522" i="12"/>
  <c r="O378" i="12"/>
  <c r="N1500" i="12"/>
  <c r="N552" i="12"/>
  <c r="N756" i="12"/>
  <c r="N90" i="12"/>
  <c r="O1607" i="12"/>
  <c r="O228" i="12"/>
  <c r="N864" i="12"/>
  <c r="O507" i="12"/>
  <c r="M1687" i="12"/>
  <c r="M1669" i="12"/>
  <c r="M1257" i="12"/>
  <c r="O1254" i="12"/>
  <c r="O1003" i="12"/>
  <c r="O346" i="12"/>
  <c r="O1152" i="12"/>
  <c r="N1332" i="12"/>
  <c r="N1348" i="12"/>
  <c r="N1587" i="12"/>
  <c r="O1011" i="12"/>
  <c r="O892" i="12"/>
  <c r="N1385" i="12"/>
  <c r="L1630" i="12"/>
  <c r="N1075" i="12"/>
  <c r="O1497" i="12"/>
  <c r="L245" i="12"/>
  <c r="L507" i="12"/>
  <c r="L609" i="12"/>
  <c r="N716" i="12"/>
  <c r="O585" i="12"/>
  <c r="O827" i="12"/>
  <c r="N1194" i="12"/>
  <c r="O1281" i="12"/>
  <c r="O539" i="12"/>
  <c r="N1244" i="12"/>
  <c r="O732" i="12"/>
  <c r="N1572" i="12"/>
  <c r="N1595" i="12"/>
  <c r="O1247" i="12"/>
  <c r="N593" i="12"/>
  <c r="O143" i="12"/>
  <c r="N831" i="12"/>
  <c r="M594" i="12"/>
  <c r="M1244" i="12"/>
  <c r="M1214" i="12"/>
  <c r="M427" i="12"/>
  <c r="M404" i="12"/>
  <c r="M1491" i="12"/>
  <c r="M364" i="12"/>
  <c r="M65" i="12"/>
  <c r="M1177" i="12"/>
  <c r="N12" i="12"/>
  <c r="N1236" i="12"/>
  <c r="N1336" i="12"/>
  <c r="O540" i="12"/>
  <c r="O1048" i="12"/>
  <c r="N310" i="12"/>
  <c r="O981" i="12"/>
  <c r="L642" i="12"/>
  <c r="L943" i="12"/>
  <c r="M505" i="12"/>
  <c r="M1560" i="12"/>
  <c r="M825" i="12"/>
  <c r="M1457" i="12"/>
  <c r="L1596" i="12"/>
  <c r="M1434" i="12"/>
  <c r="M1407" i="12"/>
  <c r="M947" i="12"/>
  <c r="M613" i="12"/>
  <c r="M311" i="12"/>
  <c r="L1401" i="12"/>
  <c r="L1639" i="12"/>
  <c r="L1728" i="12"/>
  <c r="L1638" i="12"/>
  <c r="M1364" i="12"/>
  <c r="M1039" i="12"/>
  <c r="L1558" i="12"/>
  <c r="M875" i="12"/>
  <c r="M1672" i="12"/>
  <c r="M644" i="12"/>
  <c r="M146" i="12"/>
  <c r="M136" i="12"/>
  <c r="M1475" i="12"/>
  <c r="M1570" i="12"/>
  <c r="M841" i="12"/>
  <c r="M105" i="12"/>
  <c r="M95" i="12"/>
  <c r="M1591" i="12"/>
  <c r="M1377" i="12"/>
  <c r="M1462" i="12"/>
  <c r="L234" i="12"/>
  <c r="L302" i="12"/>
  <c r="L918" i="12"/>
  <c r="L1203" i="12"/>
  <c r="N870" i="12"/>
  <c r="N1181" i="12"/>
  <c r="O1518" i="12"/>
  <c r="O1390" i="12"/>
  <c r="N194" i="12"/>
  <c r="N1675" i="12"/>
  <c r="O18" i="12"/>
  <c r="O1349" i="12"/>
  <c r="O75" i="12"/>
  <c r="L1671" i="12"/>
  <c r="L380" i="12"/>
  <c r="O756" i="12"/>
  <c r="L830" i="12"/>
  <c r="N889" i="12"/>
  <c r="L975" i="12"/>
  <c r="N349" i="12"/>
  <c r="N1334" i="12"/>
  <c r="L1368" i="12"/>
  <c r="O1338" i="12"/>
  <c r="N1308" i="12"/>
  <c r="N1448" i="12"/>
  <c r="O1589" i="12"/>
  <c r="O1457" i="12"/>
  <c r="N665" i="12"/>
  <c r="N439" i="12"/>
  <c r="O1096" i="12"/>
  <c r="O774" i="12"/>
  <c r="L1349" i="12"/>
  <c r="L917" i="12"/>
  <c r="L1381" i="12"/>
  <c r="L790" i="12"/>
  <c r="L318" i="12"/>
  <c r="L388" i="12"/>
  <c r="N432" i="12"/>
  <c r="N562" i="12"/>
  <c r="L721" i="12"/>
  <c r="L775" i="12"/>
  <c r="L820" i="12"/>
  <c r="L961" i="12"/>
  <c r="L1234" i="12"/>
  <c r="O1258" i="12"/>
  <c r="O1552" i="12"/>
  <c r="O337" i="12"/>
  <c r="N1486" i="12"/>
  <c r="N1553" i="12"/>
  <c r="N1307" i="12"/>
  <c r="M1224" i="12"/>
  <c r="N641" i="12"/>
  <c r="L833" i="12"/>
  <c r="O619" i="12"/>
  <c r="N1022" i="12"/>
  <c r="N944" i="12"/>
  <c r="N751" i="12"/>
  <c r="N892" i="12"/>
  <c r="M564" i="12"/>
  <c r="L735" i="12"/>
  <c r="L1028" i="12"/>
  <c r="M1447" i="12"/>
  <c r="M1380" i="12"/>
  <c r="L1422" i="12"/>
  <c r="M1455" i="12"/>
  <c r="L1569" i="12"/>
  <c r="M290" i="12"/>
  <c r="M263" i="12"/>
  <c r="M1492" i="12"/>
  <c r="L1664" i="12"/>
  <c r="M1610" i="12"/>
  <c r="O373" i="12"/>
  <c r="N967" i="12"/>
  <c r="N1054" i="12"/>
  <c r="N1014" i="12"/>
  <c r="N662" i="12"/>
  <c r="N725" i="12"/>
  <c r="N1286" i="12"/>
  <c r="N1485" i="12"/>
  <c r="O716" i="12"/>
  <c r="O1490" i="12"/>
  <c r="N910" i="12"/>
  <c r="O1408" i="12"/>
  <c r="N1119" i="12"/>
  <c r="L1106" i="12"/>
  <c r="L655" i="12"/>
  <c r="L1687" i="12"/>
  <c r="L1206" i="12"/>
  <c r="L1643" i="12"/>
  <c r="L1659" i="12"/>
  <c r="Q1474" i="12"/>
  <c r="R1363" i="12"/>
  <c r="R965" i="12"/>
  <c r="S1376" i="12"/>
  <c r="S1143" i="12"/>
  <c r="P881" i="12"/>
  <c r="Q1163" i="12"/>
  <c r="Q875" i="12"/>
  <c r="S909" i="12"/>
  <c r="P1020" i="12"/>
  <c r="P893" i="12"/>
  <c r="P1146" i="12"/>
  <c r="P787" i="12"/>
  <c r="R972" i="12"/>
  <c r="Q1568" i="12"/>
  <c r="Q939" i="12"/>
  <c r="Q1434" i="12"/>
  <c r="Q1624" i="12"/>
  <c r="R1478" i="12"/>
  <c r="R1087" i="12"/>
  <c r="S1498" i="12"/>
  <c r="Q628" i="12"/>
  <c r="Q1382" i="12"/>
  <c r="P1056" i="12"/>
  <c r="Q1550" i="12"/>
  <c r="Q676" i="12"/>
  <c r="P261" i="12"/>
  <c r="S1488" i="12"/>
  <c r="S1278" i="12"/>
  <c r="S783" i="12"/>
  <c r="Q899" i="12"/>
  <c r="Q782" i="12"/>
  <c r="P811" i="12"/>
  <c r="P849" i="12"/>
  <c r="Q1132" i="12"/>
  <c r="R1336" i="12"/>
  <c r="R1268" i="12"/>
  <c r="P1372" i="12"/>
  <c r="R344" i="12"/>
  <c r="R1225" i="12"/>
  <c r="R532" i="12"/>
  <c r="P630" i="12"/>
  <c r="R620" i="12"/>
  <c r="R1052" i="12"/>
  <c r="Q1585" i="12"/>
  <c r="Q1596" i="12"/>
  <c r="S1032" i="12"/>
  <c r="Q1094" i="12"/>
  <c r="S917" i="12"/>
  <c r="P1434" i="12"/>
  <c r="S55" i="12"/>
  <c r="Q1290" i="12"/>
  <c r="R808" i="12"/>
  <c r="Q1462" i="12"/>
  <c r="P1379" i="12"/>
  <c r="R1000" i="12"/>
  <c r="Q1205" i="12"/>
  <c r="P1282" i="12"/>
  <c r="S1019" i="12"/>
  <c r="Q44" i="12"/>
  <c r="R777" i="12"/>
  <c r="P1160" i="12"/>
  <c r="Q1466" i="12"/>
  <c r="S1017" i="12"/>
  <c r="Q1246" i="12"/>
  <c r="R1508" i="12"/>
  <c r="P1511" i="12"/>
  <c r="P901" i="12"/>
  <c r="R1676" i="12"/>
  <c r="Q955" i="12"/>
  <c r="S426" i="12"/>
  <c r="S678" i="12"/>
  <c r="R1387" i="12"/>
  <c r="Q1431" i="12"/>
  <c r="Q1386" i="12"/>
  <c r="S1385" i="12"/>
  <c r="Q65" i="12"/>
  <c r="P1452" i="12"/>
  <c r="Q784" i="12"/>
  <c r="Q1682" i="12"/>
  <c r="P1707" i="12"/>
  <c r="R772" i="12"/>
  <c r="P54" i="12"/>
  <c r="Q1121" i="12"/>
  <c r="P1611" i="12"/>
  <c r="S1372" i="12"/>
  <c r="R702" i="12"/>
  <c r="Q1241" i="12"/>
  <c r="S993" i="12"/>
  <c r="Q193" i="12"/>
  <c r="S631" i="12"/>
  <c r="P957" i="12"/>
  <c r="Q1200" i="12"/>
  <c r="S726" i="12"/>
  <c r="P745" i="12"/>
  <c r="Q1042" i="12"/>
  <c r="Q1527" i="12"/>
  <c r="R1312" i="12"/>
  <c r="R1614" i="12"/>
  <c r="R1305" i="12"/>
  <c r="S1247" i="12"/>
  <c r="R722" i="12"/>
  <c r="S533" i="12"/>
  <c r="R1587" i="12"/>
  <c r="R1016" i="12"/>
  <c r="S933" i="12"/>
  <c r="P1050" i="12"/>
  <c r="P583" i="12"/>
  <c r="S966" i="12"/>
  <c r="S441" i="12"/>
  <c r="R1476" i="12"/>
  <c r="P1391" i="12"/>
  <c r="S1130" i="12"/>
  <c r="R491" i="12"/>
  <c r="R64" i="12"/>
  <c r="S1395" i="12"/>
  <c r="S347" i="12"/>
  <c r="S1438" i="12"/>
  <c r="R450" i="12"/>
  <c r="S1325" i="12"/>
  <c r="S775" i="12"/>
  <c r="S1582" i="12"/>
  <c r="Q1208" i="12"/>
  <c r="P1420" i="12"/>
  <c r="P1500" i="12"/>
  <c r="R1190" i="12"/>
  <c r="R1641" i="12"/>
  <c r="P678" i="12"/>
  <c r="Q1345" i="12"/>
  <c r="S1454" i="12"/>
  <c r="S102" i="12"/>
  <c r="S1594" i="12"/>
  <c r="P1410" i="12"/>
  <c r="S1692" i="12"/>
  <c r="R656" i="12"/>
  <c r="R852" i="12"/>
  <c r="R186" i="12"/>
  <c r="P1161" i="12"/>
  <c r="Q1416" i="12"/>
  <c r="R1026" i="12"/>
  <c r="Q1085" i="12"/>
  <c r="R743" i="12"/>
  <c r="S317" i="12"/>
  <c r="R1506" i="12"/>
  <c r="Q1440" i="12"/>
  <c r="Q1287" i="12"/>
  <c r="Q1301" i="12"/>
  <c r="S1273" i="12"/>
  <c r="Q1068" i="12"/>
  <c r="S1199" i="12"/>
  <c r="P344" i="12"/>
  <c r="P1145" i="12"/>
  <c r="S484" i="12"/>
  <c r="R688" i="12"/>
  <c r="R1536" i="12"/>
  <c r="P1661" i="12"/>
  <c r="Q1557" i="12"/>
  <c r="P1498" i="12"/>
  <c r="R1069" i="12"/>
  <c r="R1168" i="12"/>
  <c r="S1614" i="12"/>
  <c r="R1543" i="12"/>
  <c r="S1357" i="12"/>
  <c r="R1537" i="12"/>
  <c r="P273" i="12"/>
  <c r="R1652" i="12"/>
  <c r="S1554" i="12"/>
  <c r="S139" i="12"/>
  <c r="Q717" i="12"/>
  <c r="Q839" i="12"/>
  <c r="R1609" i="12"/>
  <c r="Q266" i="12"/>
  <c r="Q966" i="12"/>
  <c r="S945" i="12"/>
  <c r="Q718" i="12"/>
  <c r="P1258" i="12"/>
  <c r="Q1670" i="12"/>
  <c r="S540" i="12"/>
  <c r="P1141" i="12"/>
  <c r="S418" i="12"/>
  <c r="P535" i="12"/>
  <c r="Q1128" i="12"/>
  <c r="S1096" i="12"/>
  <c r="R1470" i="12"/>
  <c r="P504" i="12"/>
  <c r="R1295" i="12"/>
  <c r="P1606" i="12"/>
  <c r="P1705" i="12"/>
  <c r="P1478" i="12"/>
  <c r="P1224" i="12"/>
  <c r="P330" i="12"/>
  <c r="P1519" i="12"/>
  <c r="P702" i="12"/>
  <c r="R515" i="12"/>
  <c r="P1732" i="12"/>
  <c r="Q950" i="12"/>
  <c r="S1056" i="12"/>
  <c r="R996" i="12"/>
  <c r="S1374" i="12"/>
  <c r="Q990" i="12"/>
  <c r="S1339" i="12"/>
  <c r="R1581" i="12"/>
  <c r="S302" i="12"/>
  <c r="S623" i="12"/>
  <c r="P1156" i="12"/>
  <c r="Q1420" i="12"/>
  <c r="R1407" i="12"/>
  <c r="S1157" i="12"/>
  <c r="P1468" i="12"/>
  <c r="P1671" i="12"/>
  <c r="Q1578" i="12"/>
  <c r="Q1449" i="12"/>
  <c r="Q734" i="12"/>
  <c r="R981" i="12"/>
  <c r="P315" i="12"/>
  <c r="N427" i="12"/>
  <c r="N182" i="12"/>
  <c r="N608" i="12"/>
  <c r="N693" i="12"/>
  <c r="N1268" i="12"/>
  <c r="N1122" i="12"/>
  <c r="N1511" i="12"/>
  <c r="N841" i="12"/>
  <c r="O1502" i="12"/>
  <c r="N1220" i="12"/>
  <c r="O991" i="12"/>
  <c r="O1333" i="12"/>
  <c r="N170" i="12"/>
  <c r="N1154" i="12"/>
  <c r="N1387" i="12"/>
  <c r="O1357" i="12"/>
  <c r="N136" i="12"/>
  <c r="O335" i="12"/>
  <c r="N554" i="12"/>
  <c r="O1393" i="12"/>
  <c r="O1525" i="12"/>
  <c r="N585" i="12"/>
  <c r="O1113" i="12"/>
  <c r="N1219" i="12"/>
  <c r="N1111" i="12"/>
  <c r="O379" i="12"/>
  <c r="N1141" i="12"/>
  <c r="N1476" i="12"/>
  <c r="N922" i="12"/>
  <c r="O709" i="12"/>
  <c r="O1726" i="12"/>
  <c r="N316" i="12"/>
  <c r="M699" i="12"/>
  <c r="M1698" i="12"/>
  <c r="M766" i="12"/>
  <c r="M977" i="12"/>
  <c r="M1100" i="12"/>
  <c r="N1130" i="12"/>
  <c r="N1156" i="12"/>
  <c r="O1237" i="12"/>
  <c r="N868" i="12"/>
  <c r="O1454" i="12"/>
  <c r="N1341" i="12"/>
  <c r="O1493" i="12"/>
  <c r="O1201" i="12"/>
  <c r="N1509" i="12"/>
  <c r="O1128" i="12"/>
  <c r="N890" i="12"/>
  <c r="N263" i="12"/>
  <c r="N971" i="12"/>
  <c r="O289" i="12"/>
  <c r="N1545" i="12"/>
  <c r="O1448" i="12"/>
  <c r="O1173" i="12"/>
  <c r="O1076" i="12"/>
  <c r="N1692" i="12"/>
  <c r="N1465" i="12"/>
  <c r="O1279" i="12"/>
  <c r="N246" i="12"/>
  <c r="O966" i="12"/>
  <c r="O608" i="12"/>
  <c r="O715" i="12"/>
  <c r="N1131" i="12"/>
  <c r="O222" i="12"/>
  <c r="N1199" i="12"/>
  <c r="O750" i="12"/>
  <c r="N415" i="12"/>
  <c r="N776" i="12"/>
  <c r="N1253" i="12"/>
  <c r="O302" i="12"/>
  <c r="N763" i="12"/>
  <c r="O1663" i="12"/>
  <c r="N1432" i="12"/>
  <c r="N1439" i="12"/>
  <c r="O505" i="12"/>
  <c r="O850" i="12"/>
  <c r="N845" i="12"/>
  <c r="O386" i="12"/>
  <c r="O924" i="12"/>
  <c r="N1671" i="12"/>
  <c r="O374" i="12"/>
  <c r="O968" i="12"/>
  <c r="N1300" i="12"/>
  <c r="O1199" i="12"/>
  <c r="N1474" i="12"/>
  <c r="N869" i="12"/>
  <c r="N1346" i="12"/>
  <c r="O822" i="12"/>
  <c r="N974" i="12"/>
  <c r="O1443" i="12"/>
  <c r="O1508" i="12"/>
  <c r="O624" i="12"/>
  <c r="O1545" i="12"/>
  <c r="N306" i="12"/>
  <c r="O215" i="12"/>
  <c r="O357" i="12"/>
  <c r="O176" i="12"/>
  <c r="O963" i="12"/>
  <c r="O1106" i="12"/>
  <c r="N1695" i="12"/>
  <c r="O1386" i="12"/>
  <c r="O425" i="12"/>
  <c r="N8" i="12"/>
  <c r="O891" i="12"/>
  <c r="O910" i="12"/>
  <c r="N1283" i="12"/>
  <c r="O776" i="12"/>
  <c r="N1330" i="12"/>
  <c r="N311" i="12"/>
  <c r="O249" i="12"/>
  <c r="N1070" i="12"/>
  <c r="N1067" i="12"/>
  <c r="N1279" i="12"/>
  <c r="N1051" i="12"/>
  <c r="O156" i="12"/>
  <c r="O1337" i="12"/>
  <c r="O563" i="12"/>
  <c r="N188" i="12"/>
  <c r="O99" i="12"/>
  <c r="N1527" i="12"/>
  <c r="O1126" i="12"/>
  <c r="O805" i="12"/>
  <c r="O1276" i="12"/>
  <c r="N84" i="12"/>
  <c r="N1252" i="12"/>
  <c r="N255" i="12"/>
  <c r="N1375" i="12"/>
  <c r="O734" i="12"/>
  <c r="N1423" i="12"/>
  <c r="N513" i="12"/>
  <c r="N1264" i="12"/>
  <c r="O954" i="12"/>
  <c r="N709" i="12"/>
  <c r="O364" i="12"/>
  <c r="N867" i="12"/>
  <c r="N1247" i="12"/>
  <c r="N1603" i="12"/>
  <c r="O1513" i="12"/>
  <c r="O145" i="12"/>
  <c r="O1503" i="12"/>
  <c r="N1328" i="12"/>
  <c r="N1579" i="12"/>
  <c r="N1275" i="12"/>
  <c r="N627" i="12"/>
  <c r="O254" i="12"/>
  <c r="O834" i="12"/>
  <c r="N1043" i="12"/>
  <c r="N448" i="12"/>
  <c r="L583" i="12"/>
  <c r="L1060" i="12"/>
  <c r="L571" i="12"/>
  <c r="L1143" i="12"/>
  <c r="L528" i="12"/>
  <c r="L1642" i="12"/>
  <c r="L500" i="12"/>
  <c r="L1258" i="12"/>
  <c r="L619" i="12"/>
  <c r="L358" i="12"/>
  <c r="L1192" i="12"/>
  <c r="L922" i="12"/>
  <c r="L300" i="12"/>
  <c r="L1530" i="12"/>
  <c r="L1384" i="12"/>
  <c r="O1261" i="12"/>
  <c r="L594" i="12"/>
  <c r="L1244" i="12"/>
  <c r="M639" i="12"/>
  <c r="M549" i="12"/>
  <c r="M542" i="12"/>
  <c r="M515" i="12"/>
  <c r="M754" i="12"/>
  <c r="L1214" i="12"/>
  <c r="M854" i="12"/>
  <c r="M1503" i="12"/>
  <c r="M938" i="12"/>
  <c r="L1491" i="12"/>
  <c r="M381" i="12"/>
  <c r="M1265" i="12"/>
  <c r="M1078" i="12"/>
  <c r="N1407" i="12"/>
  <c r="O1517" i="12"/>
  <c r="N335" i="12"/>
  <c r="O1566" i="12"/>
  <c r="O281" i="12"/>
  <c r="N254" i="12"/>
  <c r="O1516" i="12"/>
  <c r="O1343" i="12"/>
  <c r="O1439" i="12"/>
  <c r="N699" i="12"/>
  <c r="O370" i="12"/>
  <c r="N250" i="12"/>
  <c r="N300" i="12"/>
  <c r="N34" i="12"/>
  <c r="L1006" i="12"/>
  <c r="L1560" i="12"/>
  <c r="L370" i="12"/>
  <c r="L825" i="12"/>
  <c r="L341" i="12"/>
  <c r="L439" i="12"/>
  <c r="L1513" i="12"/>
  <c r="L1407" i="12"/>
  <c r="L394" i="12"/>
  <c r="L941" i="12"/>
  <c r="L1154" i="12"/>
  <c r="L1027" i="12"/>
  <c r="L348" i="12"/>
  <c r="L1265" i="12"/>
  <c r="L330" i="12"/>
  <c r="L1420" i="12"/>
  <c r="L311" i="12"/>
  <c r="L831" i="12"/>
  <c r="L286" i="12"/>
  <c r="L281" i="12"/>
  <c r="L1504" i="12"/>
  <c r="L1039" i="12"/>
  <c r="L256" i="12"/>
  <c r="L1510" i="12"/>
  <c r="L681" i="12"/>
  <c r="L875" i="12"/>
  <c r="L1672" i="12"/>
  <c r="L158" i="12"/>
  <c r="L136" i="12"/>
  <c r="L606" i="12"/>
  <c r="L841" i="12"/>
  <c r="L105" i="12"/>
  <c r="L1329" i="12"/>
  <c r="L95" i="12"/>
  <c r="L1591" i="12"/>
  <c r="L1385" i="12"/>
  <c r="L84" i="12"/>
  <c r="L1462" i="12"/>
  <c r="L1648" i="12"/>
  <c r="L1666" i="12"/>
  <c r="L1601" i="12"/>
  <c r="L785" i="12"/>
  <c r="L1612" i="12"/>
  <c r="N414" i="12"/>
  <c r="N20" i="12"/>
  <c r="N576" i="12"/>
  <c r="O382" i="12"/>
  <c r="O1330" i="12"/>
  <c r="N1234" i="12"/>
  <c r="N1620" i="12"/>
  <c r="N940" i="12"/>
  <c r="N1679" i="12"/>
  <c r="O576" i="12"/>
  <c r="N1215" i="12"/>
  <c r="O1340" i="12"/>
  <c r="O1020" i="12"/>
  <c r="N207" i="12"/>
  <c r="N847" i="12"/>
  <c r="N1288" i="12"/>
  <c r="N209" i="12"/>
  <c r="N261" i="12"/>
  <c r="N216" i="12"/>
  <c r="N1121" i="12"/>
  <c r="L585" i="12"/>
  <c r="L1331" i="12"/>
  <c r="L1015" i="12"/>
  <c r="L1097" i="12"/>
  <c r="L1221" i="12"/>
  <c r="L1264" i="12"/>
  <c r="L538" i="12"/>
  <c r="L533" i="12"/>
  <c r="L502" i="12"/>
  <c r="L487" i="12"/>
  <c r="L463" i="12"/>
  <c r="L718" i="12"/>
  <c r="L1279" i="12"/>
  <c r="L1607" i="12"/>
  <c r="L1270" i="12"/>
  <c r="L415" i="12"/>
  <c r="L407" i="12"/>
  <c r="L1062" i="12"/>
  <c r="L916" i="12"/>
  <c r="L379" i="12"/>
  <c r="L150" i="12"/>
  <c r="L374" i="12"/>
  <c r="L1178" i="12"/>
  <c r="L760" i="12"/>
  <c r="L1557" i="12"/>
  <c r="L324" i="12"/>
  <c r="L806" i="12"/>
  <c r="L296" i="12"/>
  <c r="L1044" i="12"/>
  <c r="L1685" i="12"/>
  <c r="L1582" i="12"/>
  <c r="L402" i="12"/>
  <c r="L1317" i="12"/>
  <c r="L1446" i="12"/>
  <c r="L1483" i="12"/>
  <c r="L1040" i="12"/>
  <c r="L1075" i="12"/>
  <c r="L766" i="12"/>
  <c r="L720" i="12"/>
  <c r="L1473" i="12"/>
  <c r="L1476" i="12"/>
  <c r="L1616" i="12"/>
  <c r="L1524" i="12"/>
  <c r="L1200" i="12"/>
  <c r="L1444" i="12"/>
  <c r="L1696" i="12"/>
  <c r="L1430" i="12"/>
  <c r="L898" i="12"/>
  <c r="O636" i="12"/>
  <c r="O1594" i="12"/>
  <c r="O344" i="12"/>
  <c r="N607" i="12"/>
  <c r="N1037" i="12"/>
  <c r="N1045" i="12"/>
  <c r="N978" i="12"/>
  <c r="N1659" i="12"/>
  <c r="O1685" i="12"/>
  <c r="N1444" i="12"/>
  <c r="N726" i="12"/>
  <c r="N1084" i="12"/>
  <c r="N33" i="12"/>
  <c r="O186" i="12"/>
  <c r="N25" i="12"/>
  <c r="N1117" i="12"/>
  <c r="N1229" i="12"/>
  <c r="O849" i="12"/>
  <c r="M592" i="12"/>
  <c r="M717" i="12"/>
  <c r="M1101" i="12"/>
  <c r="M534" i="12"/>
  <c r="M849" i="12"/>
  <c r="M517" i="12"/>
  <c r="M1151" i="12"/>
  <c r="M986" i="12"/>
  <c r="M1352" i="12"/>
  <c r="M1626" i="12"/>
  <c r="M690" i="12"/>
  <c r="M476" i="12"/>
  <c r="M894" i="12"/>
  <c r="M794" i="12"/>
  <c r="M1534" i="12"/>
  <c r="M380" i="12"/>
  <c r="M815" i="12"/>
  <c r="M1537" i="12"/>
  <c r="M1384" i="12"/>
  <c r="M969" i="12"/>
  <c r="M749" i="12"/>
  <c r="M863" i="12"/>
  <c r="M629" i="12"/>
  <c r="M1284" i="12"/>
  <c r="M1146" i="12"/>
  <c r="M1633" i="12"/>
  <c r="M318" i="12"/>
  <c r="M314" i="12"/>
  <c r="M1676" i="12"/>
  <c r="M298" i="12"/>
  <c r="M1041" i="12"/>
  <c r="M259" i="12"/>
  <c r="M1096" i="12"/>
  <c r="M170" i="12"/>
  <c r="M145" i="12"/>
  <c r="M1693" i="12"/>
  <c r="M723" i="12"/>
  <c r="M1222" i="12"/>
  <c r="M1110" i="12"/>
  <c r="M861" i="12"/>
  <c r="M1389" i="12"/>
  <c r="M622" i="12"/>
  <c r="M1517" i="12"/>
  <c r="M1476" i="12"/>
  <c r="M1641" i="12"/>
  <c r="M962" i="12"/>
  <c r="O1474" i="12"/>
  <c r="N1299" i="12"/>
  <c r="O1692" i="12"/>
  <c r="N1524" i="12"/>
  <c r="N1571" i="12"/>
  <c r="N741" i="12"/>
  <c r="O9" i="12"/>
  <c r="N656" i="12"/>
  <c r="N425" i="12"/>
  <c r="N1235" i="12"/>
  <c r="N849" i="12"/>
  <c r="O527" i="12"/>
  <c r="L911" i="12"/>
  <c r="L717" i="12"/>
  <c r="M522" i="12"/>
  <c r="M827" i="12"/>
  <c r="M411" i="12"/>
  <c r="M972" i="12"/>
  <c r="L1730" i="12"/>
  <c r="M1366" i="12"/>
  <c r="L476" i="12"/>
  <c r="M310" i="12"/>
  <c r="M269" i="12"/>
  <c r="M414" i="12"/>
  <c r="M674" i="12"/>
  <c r="L1224" i="12"/>
  <c r="M143" i="12"/>
  <c r="M356" i="12"/>
  <c r="M1252" i="12"/>
  <c r="M1208" i="12"/>
  <c r="M339" i="12"/>
  <c r="M1594" i="12"/>
  <c r="L1633" i="12"/>
  <c r="M41" i="12"/>
  <c r="M317" i="12"/>
  <c r="L1541" i="12"/>
  <c r="L1058" i="12"/>
  <c r="M277" i="12"/>
  <c r="M1263" i="12"/>
  <c r="M258" i="12"/>
  <c r="M242" i="12"/>
  <c r="M228" i="12"/>
  <c r="M1082" i="12"/>
  <c r="M1536" i="12"/>
  <c r="M193" i="12"/>
  <c r="M716" i="12"/>
  <c r="M1196" i="12"/>
  <c r="M137" i="12"/>
  <c r="M1272" i="12"/>
  <c r="M117" i="12"/>
  <c r="M114" i="12"/>
  <c r="M668" i="12"/>
  <c r="M98" i="12"/>
  <c r="M1055" i="12"/>
  <c r="M885" i="12"/>
  <c r="M62" i="12"/>
  <c r="L1725" i="12"/>
  <c r="M35" i="12"/>
  <c r="M1448" i="12"/>
  <c r="M1320" i="12"/>
  <c r="M1493" i="12"/>
  <c r="M1439" i="12"/>
  <c r="M985" i="12"/>
  <c r="M1656" i="12"/>
  <c r="N1626" i="12"/>
  <c r="O1579" i="12"/>
  <c r="O1153" i="12"/>
  <c r="O647" i="12"/>
  <c r="N728" i="12"/>
  <c r="N273" i="12"/>
  <c r="N371" i="12"/>
  <c r="N779" i="12"/>
  <c r="N975" i="12"/>
  <c r="O655" i="12"/>
  <c r="O218" i="12"/>
  <c r="O414" i="12"/>
  <c r="L1370" i="12"/>
  <c r="L868" i="12"/>
  <c r="L1020" i="12"/>
  <c r="L543" i="12"/>
  <c r="L537" i="12"/>
  <c r="L1447" i="12"/>
  <c r="L1246" i="12"/>
  <c r="L411" i="12"/>
  <c r="L336" i="12"/>
  <c r="L1325" i="12"/>
  <c r="L1380" i="12"/>
  <c r="L434" i="12"/>
  <c r="L280" i="12"/>
  <c r="L269" i="12"/>
  <c r="L1599" i="12"/>
  <c r="L182" i="12"/>
  <c r="L674" i="12"/>
  <c r="L1103" i="12"/>
  <c r="L356" i="12"/>
  <c r="L41" i="12"/>
  <c r="L290" i="12"/>
  <c r="L1024" i="12"/>
  <c r="L263" i="12"/>
  <c r="L673" i="12"/>
  <c r="L1536" i="12"/>
  <c r="L193" i="12"/>
  <c r="L716" i="12"/>
  <c r="L800" i="12"/>
  <c r="L1272" i="12"/>
  <c r="L1004" i="12"/>
  <c r="L117" i="12"/>
  <c r="L114" i="12"/>
  <c r="L1010" i="12"/>
  <c r="L1566" i="12"/>
  <c r="L885" i="12"/>
  <c r="L1327" i="12"/>
  <c r="L1403" i="12"/>
  <c r="L1448" i="12"/>
  <c r="L802" i="12"/>
  <c r="L666" i="12"/>
  <c r="L1493" i="12"/>
  <c r="L985" i="12"/>
  <c r="L1656" i="12"/>
  <c r="L8" i="4"/>
  <c r="N986" i="12"/>
  <c r="N203" i="12"/>
  <c r="N1417" i="12"/>
  <c r="M640" i="12"/>
  <c r="M1379" i="12"/>
  <c r="M697" i="12"/>
  <c r="M555" i="12"/>
  <c r="M484" i="12"/>
  <c r="M724" i="12"/>
  <c r="M70" i="12"/>
  <c r="M1359" i="12"/>
  <c r="M333" i="12"/>
  <c r="M1026" i="12"/>
  <c r="M449" i="12"/>
  <c r="M304" i="12"/>
  <c r="M439" i="12"/>
  <c r="M300" i="12"/>
  <c r="M417" i="12"/>
  <c r="M400" i="12"/>
  <c r="M1262" i="12"/>
  <c r="M1105" i="12"/>
  <c r="M373" i="12"/>
  <c r="M614" i="12"/>
  <c r="M308" i="12"/>
  <c r="M1134" i="12"/>
  <c r="M1376" i="12"/>
  <c r="M286" i="12"/>
  <c r="M688" i="12"/>
  <c r="M1486" i="12"/>
  <c r="M753" i="12"/>
  <c r="M870" i="12"/>
  <c r="M1267" i="12"/>
  <c r="M1408" i="12"/>
  <c r="M772" i="12"/>
  <c r="M1115" i="12"/>
  <c r="M800" i="12"/>
  <c r="M148" i="12"/>
  <c r="M939" i="12"/>
  <c r="M788" i="12"/>
  <c r="M130" i="12"/>
  <c r="M1480" i="12"/>
  <c r="M1277" i="12"/>
  <c r="M758" i="12"/>
  <c r="M1351" i="12"/>
  <c r="M1288" i="12"/>
  <c r="M1327" i="12"/>
  <c r="M1530" i="12"/>
  <c r="M1648" i="12"/>
  <c r="M736" i="12"/>
  <c r="M850" i="12"/>
  <c r="M189" i="12"/>
  <c r="M187" i="12"/>
  <c r="M1424" i="12"/>
  <c r="M1191" i="12"/>
  <c r="O1315" i="12"/>
  <c r="O748" i="12"/>
  <c r="O395" i="12"/>
  <c r="L1067" i="12"/>
  <c r="L523" i="12"/>
  <c r="L1038" i="12"/>
  <c r="L464" i="12"/>
  <c r="L1132" i="12"/>
  <c r="L264" i="12"/>
  <c r="L396" i="12"/>
  <c r="L1464" i="12"/>
  <c r="L184" i="12"/>
  <c r="L373" i="12"/>
  <c r="L614" i="12"/>
  <c r="L361" i="12"/>
  <c r="N1007" i="12"/>
  <c r="N565" i="12"/>
  <c r="M1015" i="12"/>
  <c r="O816" i="12"/>
  <c r="O751" i="12"/>
  <c r="O1121" i="12"/>
  <c r="L759" i="12"/>
  <c r="L848" i="12"/>
  <c r="L1357" i="12"/>
  <c r="L844" i="12"/>
  <c r="L973" i="12"/>
  <c r="L582" i="12"/>
  <c r="L554" i="12"/>
  <c r="L72" i="12"/>
  <c r="L1087" i="12"/>
  <c r="L368" i="12"/>
  <c r="L544" i="12"/>
  <c r="L488" i="12"/>
  <c r="L710" i="12"/>
  <c r="L636" i="12"/>
  <c r="L531" i="12"/>
  <c r="L1308" i="12"/>
  <c r="L1098" i="12"/>
  <c r="L499" i="12"/>
  <c r="L1679" i="12"/>
  <c r="L490" i="12"/>
  <c r="L404" i="12"/>
  <c r="L932" i="12"/>
  <c r="L429" i="12"/>
  <c r="L660" i="12"/>
  <c r="L424" i="12"/>
  <c r="L949" i="12"/>
  <c r="L1657" i="12"/>
  <c r="L226" i="12"/>
  <c r="L387" i="12"/>
  <c r="L1597" i="12"/>
  <c r="L172" i="12"/>
  <c r="L771" i="12"/>
  <c r="L1354" i="12"/>
  <c r="L1419" i="12"/>
  <c r="L1123" i="12"/>
  <c r="L1144" i="12"/>
  <c r="L11" i="12"/>
  <c r="L1225" i="12"/>
  <c r="L1161" i="12"/>
  <c r="L312" i="12"/>
  <c r="L1571" i="12"/>
  <c r="L693" i="12"/>
  <c r="L1533" i="12"/>
  <c r="L1151" i="12"/>
  <c r="L1439" i="12"/>
  <c r="L1469" i="12"/>
  <c r="L1315" i="12"/>
  <c r="L1207" i="12"/>
  <c r="L1428" i="12"/>
  <c r="L953" i="12"/>
  <c r="N162" i="12"/>
  <c r="N1227" i="12"/>
  <c r="M727" i="12"/>
  <c r="M586" i="12"/>
  <c r="M1086" i="12"/>
  <c r="M521" i="12"/>
  <c r="M529" i="12"/>
  <c r="M1417" i="12"/>
  <c r="M440" i="12"/>
  <c r="M937" i="12"/>
  <c r="M363" i="12"/>
  <c r="M447" i="12"/>
  <c r="M443" i="12"/>
  <c r="M1551" i="12"/>
  <c r="M931" i="12"/>
  <c r="M292" i="12"/>
  <c r="M434" i="12"/>
  <c r="M287" i="12"/>
  <c r="M406" i="12"/>
  <c r="M302" i="12"/>
  <c r="M1358" i="12"/>
  <c r="M218" i="12"/>
  <c r="M1192" i="12"/>
  <c r="M654" i="12"/>
  <c r="M1259" i="12"/>
  <c r="M181" i="12"/>
  <c r="M1141" i="12"/>
  <c r="M999" i="12"/>
  <c r="M174" i="12"/>
  <c r="M1643" i="12"/>
  <c r="M1266" i="12"/>
  <c r="M1269" i="12"/>
  <c r="M141" i="12"/>
  <c r="M1634" i="12"/>
  <c r="M1155" i="12"/>
  <c r="M733" i="12"/>
  <c r="M1187" i="12"/>
  <c r="M89" i="12"/>
  <c r="M1385" i="12"/>
  <c r="M1539" i="12"/>
  <c r="M84" i="12"/>
  <c r="M1202" i="12"/>
  <c r="M1566" i="12"/>
  <c r="M1123" i="12"/>
  <c r="M1564" i="12"/>
  <c r="M1333" i="12"/>
  <c r="M1426" i="12"/>
  <c r="M1285" i="12"/>
  <c r="M983" i="12"/>
  <c r="M1193" i="12"/>
  <c r="M1391" i="12"/>
  <c r="M1104" i="12"/>
  <c r="M774" i="12"/>
  <c r="M1072" i="12"/>
  <c r="M357" i="12"/>
  <c r="N1184" i="12"/>
  <c r="N1183" i="12"/>
  <c r="L505" i="12"/>
  <c r="L1330" i="12"/>
  <c r="L363" i="12"/>
  <c r="L1201" i="12"/>
  <c r="L357" i="12"/>
  <c r="L342" i="12"/>
  <c r="L724" i="12"/>
  <c r="L70" i="12"/>
  <c r="L441" i="12"/>
  <c r="L931" i="12"/>
  <c r="L292" i="12"/>
  <c r="L381" i="12"/>
  <c r="L1238" i="12"/>
  <c r="L157" i="12"/>
  <c r="L365" i="12"/>
  <c r="L244" i="12"/>
  <c r="L339" i="12"/>
  <c r="L787" i="12"/>
  <c r="L808" i="12"/>
  <c r="L1108" i="12"/>
  <c r="L36" i="12"/>
  <c r="L308" i="12"/>
  <c r="L20" i="12"/>
  <c r="L1549" i="12"/>
  <c r="L8" i="12"/>
  <c r="L1134" i="12"/>
  <c r="L1376" i="12"/>
  <c r="L96" i="12"/>
  <c r="L1275" i="12"/>
  <c r="L1415" i="12"/>
  <c r="L1093" i="12"/>
  <c r="L62" i="12"/>
  <c r="L57" i="12"/>
  <c r="L47" i="12"/>
  <c r="L1079" i="12"/>
  <c r="L1661" i="12"/>
  <c r="L1249" i="12"/>
  <c r="L35" i="12"/>
  <c r="L23" i="12"/>
  <c r="L21" i="12"/>
  <c r="L166" i="12"/>
  <c r="L1285" i="12"/>
  <c r="L983" i="12"/>
  <c r="L1320" i="12"/>
  <c r="L1033" i="12"/>
  <c r="L227" i="12"/>
  <c r="M605" i="12"/>
  <c r="L1552" i="12"/>
  <c r="O562" i="12"/>
  <c r="M106" i="12"/>
  <c r="M744" i="12"/>
  <c r="L815" i="12"/>
  <c r="L344" i="12"/>
  <c r="M625" i="12"/>
  <c r="L736" i="12"/>
  <c r="O1396" i="12"/>
  <c r="O473" i="12"/>
  <c r="O356" i="12"/>
  <c r="L1472" i="12"/>
  <c r="L536" i="12"/>
  <c r="L1003" i="12"/>
  <c r="L509" i="12"/>
  <c r="L1274" i="12"/>
  <c r="L76" i="12"/>
  <c r="L824" i="12"/>
  <c r="L1041" i="12"/>
  <c r="L1105" i="12"/>
  <c r="L1292" i="12"/>
  <c r="L1562" i="12"/>
  <c r="L1045" i="12"/>
  <c r="L393" i="12"/>
  <c r="L214" i="12"/>
  <c r="L345" i="12"/>
  <c r="L340" i="12"/>
  <c r="L98" i="12"/>
  <c r="L1625" i="12"/>
  <c r="L729" i="12"/>
  <c r="L333" i="12"/>
  <c r="L742" i="12"/>
  <c r="L956" i="12"/>
  <c r="L778" i="12"/>
  <c r="L1035" i="12"/>
  <c r="L30" i="12"/>
  <c r="L1500" i="12"/>
  <c r="L1692" i="12"/>
  <c r="L705" i="12"/>
  <c r="L1406" i="12"/>
  <c r="L1100" i="12"/>
  <c r="L1418" i="12"/>
  <c r="L731" i="12"/>
  <c r="L153" i="12"/>
  <c r="O1373" i="12"/>
  <c r="O1148" i="12"/>
  <c r="N669" i="12"/>
  <c r="N145" i="12"/>
  <c r="M1014" i="12"/>
  <c r="M255" i="12"/>
  <c r="M1067" i="12"/>
  <c r="M523" i="12"/>
  <c r="M1032" i="12"/>
  <c r="M1182" i="12"/>
  <c r="M545" i="12"/>
  <c r="M795" i="12"/>
  <c r="M537" i="12"/>
  <c r="M617" i="12"/>
  <c r="M527" i="12"/>
  <c r="M1304" i="12"/>
  <c r="M1006" i="12"/>
  <c r="M379" i="12"/>
  <c r="M892" i="12"/>
  <c r="M1600" i="12"/>
  <c r="M1000" i="12"/>
  <c r="M367" i="12"/>
  <c r="M829" i="12"/>
  <c r="M1325" i="12"/>
  <c r="M184" i="12"/>
  <c r="M677" i="12"/>
  <c r="M176" i="12"/>
  <c r="M1238" i="12"/>
  <c r="M157" i="12"/>
  <c r="M350" i="12"/>
  <c r="M79" i="12"/>
  <c r="M741" i="12"/>
  <c r="M315" i="12"/>
  <c r="M756" i="12"/>
  <c r="M734" i="12"/>
  <c r="M25" i="12"/>
  <c r="M997" i="12"/>
  <c r="M16" i="12"/>
  <c r="M1024" i="12"/>
  <c r="M1563" i="12"/>
  <c r="M238" i="12"/>
  <c r="M1166" i="12"/>
  <c r="M1390" i="12"/>
  <c r="M919" i="12"/>
  <c r="M219" i="12"/>
  <c r="M1077" i="12"/>
  <c r="M1647" i="12"/>
  <c r="M1556" i="12"/>
  <c r="M673" i="12"/>
  <c r="M956" i="12"/>
  <c r="M1314" i="12"/>
  <c r="M1228" i="12"/>
  <c r="M1107" i="12"/>
  <c r="M1585" i="12"/>
  <c r="M94" i="12"/>
  <c r="M57" i="12"/>
  <c r="M47" i="12"/>
  <c r="M1421" i="12"/>
  <c r="M1365" i="12"/>
  <c r="M874" i="12"/>
  <c r="M22" i="12"/>
  <c r="M1195" i="12"/>
  <c r="M1340" i="12"/>
  <c r="M1496" i="12"/>
  <c r="O1573" i="12"/>
  <c r="O1577" i="12"/>
  <c r="O441" i="12"/>
  <c r="L1665" i="12"/>
  <c r="L553" i="12"/>
  <c r="L754" i="12"/>
  <c r="L496" i="12"/>
  <c r="L395" i="12"/>
  <c r="L732" i="12"/>
  <c r="L1338" i="12"/>
  <c r="L240" i="12"/>
  <c r="L739" i="12"/>
  <c r="L194" i="12"/>
  <c r="L928" i="12"/>
  <c r="L996" i="12"/>
  <c r="L1581" i="12"/>
  <c r="L791" i="12"/>
  <c r="L1099" i="12"/>
  <c r="L1578" i="12"/>
  <c r="L93" i="12"/>
  <c r="L1388" i="12"/>
  <c r="L1375" i="12"/>
  <c r="L350" i="12"/>
  <c r="L79" i="12"/>
  <c r="L613" i="12"/>
  <c r="L1300" i="12"/>
  <c r="L1594" i="12"/>
  <c r="L1051" i="12"/>
  <c r="L39" i="12"/>
  <c r="L313" i="12"/>
  <c r="L687" i="12"/>
  <c r="L997" i="12"/>
  <c r="L16" i="12"/>
  <c r="L294" i="12"/>
  <c r="L638" i="12"/>
  <c r="L1263" i="12"/>
  <c r="L676" i="12"/>
  <c r="L753" i="12"/>
  <c r="L870" i="12"/>
  <c r="L1273" i="12"/>
  <c r="L682" i="12"/>
  <c r="L772" i="12"/>
  <c r="L1115" i="12"/>
  <c r="L963" i="12"/>
  <c r="L176" i="12"/>
  <c r="L1575" i="12"/>
  <c r="L788" i="12"/>
  <c r="L1475" i="12"/>
  <c r="L1378" i="12"/>
  <c r="L1168" i="12"/>
  <c r="L871" i="12"/>
  <c r="L1454" i="12"/>
  <c r="L1421" i="12"/>
  <c r="L1365" i="12"/>
  <c r="L850" i="12"/>
  <c r="L189" i="12"/>
  <c r="L924" i="12"/>
  <c r="L187" i="12"/>
  <c r="L874" i="12"/>
  <c r="L25" i="12"/>
  <c r="L22" i="12"/>
  <c r="L1195" i="12"/>
  <c r="L139" i="12"/>
  <c r="L364" i="12"/>
  <c r="N853" i="12"/>
  <c r="N1143" i="12"/>
  <c r="L90" i="12"/>
  <c r="L124" i="12"/>
  <c r="M621" i="12"/>
  <c r="O460" i="12"/>
  <c r="O121" i="12"/>
  <c r="L1361" i="12"/>
  <c r="L1364" i="12"/>
  <c r="L737" i="12"/>
  <c r="L518" i="12"/>
  <c r="L1342" i="12"/>
  <c r="L437" i="12"/>
  <c r="L1369" i="12"/>
  <c r="L1595" i="12"/>
  <c r="L466" i="12"/>
  <c r="L629" i="12"/>
  <c r="L818" i="12"/>
  <c r="L658" i="12"/>
  <c r="L377" i="12"/>
  <c r="L135" i="12"/>
  <c r="L1150" i="12"/>
  <c r="L305" i="12"/>
  <c r="L1055" i="12"/>
  <c r="L109" i="12"/>
  <c r="L964" i="12"/>
  <c r="L856" i="12"/>
  <c r="L321" i="12"/>
  <c r="L1068" i="12"/>
  <c r="L752" i="12"/>
  <c r="L37" i="12"/>
  <c r="L307" i="12"/>
  <c r="L1319" i="12"/>
  <c r="L1667" i="12"/>
  <c r="L1271" i="12"/>
  <c r="L649" i="12"/>
  <c r="N1652" i="12"/>
  <c r="N485" i="12"/>
  <c r="N957" i="12"/>
  <c r="N11" i="12"/>
  <c r="N64" i="12"/>
  <c r="M951" i="12"/>
  <c r="M602" i="12"/>
  <c r="M575" i="12"/>
  <c r="M548" i="12"/>
  <c r="M1386" i="12"/>
  <c r="M544" i="12"/>
  <c r="M868" i="12"/>
  <c r="M539" i="12"/>
  <c r="M765" i="12"/>
  <c r="M82" i="12"/>
  <c r="M714" i="12"/>
  <c r="M773" i="12"/>
  <c r="M543" i="12"/>
  <c r="M487" i="12"/>
  <c r="M464" i="12"/>
  <c r="M1396" i="12"/>
  <c r="M408" i="12"/>
  <c r="M493" i="12"/>
  <c r="M384" i="12"/>
  <c r="M469" i="12"/>
  <c r="M354" i="12"/>
  <c r="M445" i="12"/>
  <c r="M927" i="12"/>
  <c r="M280" i="12"/>
  <c r="M264" i="12"/>
  <c r="M821" i="12"/>
  <c r="M365" i="12"/>
  <c r="M244" i="12"/>
  <c r="M313" i="12"/>
  <c r="M1070" i="12"/>
  <c r="M240" i="12"/>
  <c r="M1120" i="12"/>
  <c r="M1433" i="12"/>
  <c r="M1004" i="12"/>
  <c r="M1156" i="12"/>
  <c r="M1136" i="12"/>
  <c r="M1302" i="12"/>
  <c r="M1010" i="12"/>
  <c r="M1274" i="12"/>
  <c r="M49" i="12"/>
  <c r="M44" i="12"/>
  <c r="M1535" i="12"/>
  <c r="M1661" i="12"/>
  <c r="M1249" i="12"/>
  <c r="M34" i="12"/>
  <c r="M21" i="12"/>
  <c r="M166" i="12"/>
  <c r="M1018" i="12"/>
  <c r="M1654" i="12"/>
  <c r="M860" i="12"/>
  <c r="L851" i="12"/>
  <c r="L550" i="12"/>
  <c r="L566" i="12"/>
  <c r="L1017" i="12"/>
  <c r="L422" i="12"/>
  <c r="L540" i="12"/>
  <c r="L479" i="12"/>
  <c r="L515" i="12"/>
  <c r="L433" i="12"/>
  <c r="L972" i="12"/>
  <c r="L1000" i="12"/>
  <c r="L403" i="12"/>
  <c r="L605" i="12"/>
  <c r="L366" i="12"/>
  <c r="L197" i="12"/>
  <c r="L947" i="12"/>
  <c r="L111" i="12"/>
  <c r="L317" i="12"/>
  <c r="L767" i="12"/>
  <c r="L315" i="12"/>
  <c r="L756" i="12"/>
  <c r="L615" i="12"/>
  <c r="L755" i="12"/>
  <c r="L801" i="12"/>
  <c r="L277" i="12"/>
  <c r="L688" i="12"/>
  <c r="L1486" i="12"/>
  <c r="L258" i="12"/>
  <c r="L238" i="12"/>
  <c r="L1267" i="12"/>
  <c r="L1408" i="12"/>
  <c r="L1390" i="12"/>
  <c r="L919" i="12"/>
  <c r="L219" i="12"/>
  <c r="L1077" i="12"/>
  <c r="L1647" i="12"/>
  <c r="L1556" i="12"/>
  <c r="L907" i="12"/>
  <c r="L896" i="12"/>
  <c r="L654" i="12"/>
  <c r="L1259" i="12"/>
  <c r="L1139" i="12"/>
  <c r="L1059" i="12"/>
  <c r="L1291" i="12"/>
  <c r="L1341" i="12"/>
  <c r="L1266" i="12"/>
  <c r="L1269" i="12"/>
  <c r="L653" i="12"/>
  <c r="L762" i="12"/>
  <c r="L141" i="12"/>
  <c r="L668" i="12"/>
  <c r="L1213" i="12"/>
  <c r="L661" i="12"/>
  <c r="L94" i="12"/>
  <c r="L733" i="12"/>
  <c r="L1187" i="12"/>
  <c r="L1377" i="12"/>
  <c r="L1277" i="12"/>
  <c r="L758" i="12"/>
  <c r="L1351" i="12"/>
  <c r="L1288" i="12"/>
  <c r="L56" i="12"/>
  <c r="L1210" i="12"/>
  <c r="L1332" i="12"/>
  <c r="L873" i="12"/>
  <c r="L106" i="12"/>
  <c r="L12" i="12"/>
  <c r="M182" i="12"/>
  <c r="L287" i="12"/>
  <c r="L261" i="12"/>
  <c r="M272" i="12"/>
  <c r="N866" i="12"/>
  <c r="N908" i="12"/>
  <c r="L1147" i="12"/>
  <c r="N1114" i="12"/>
  <c r="N14" i="12"/>
  <c r="M1361" i="12"/>
  <c r="O436" i="12"/>
  <c r="N1257" i="12"/>
  <c r="N786" i="12"/>
  <c r="L560" i="12"/>
  <c r="L1652" i="12"/>
  <c r="L485" i="12"/>
  <c r="L704" i="12"/>
  <c r="L427" i="12"/>
  <c r="L478" i="12"/>
  <c r="L452" i="12"/>
  <c r="L1013" i="12"/>
  <c r="L749" i="12"/>
  <c r="L460" i="12"/>
  <c r="L1618" i="12"/>
  <c r="L414" i="12"/>
  <c r="L455" i="12"/>
  <c r="L159" i="12"/>
  <c r="L664" i="12"/>
  <c r="L298" i="12"/>
  <c r="L289" i="12"/>
  <c r="L616" i="12"/>
  <c r="L858" i="12"/>
  <c r="L810" i="12"/>
  <c r="L1188" i="12"/>
  <c r="L1450" i="12"/>
  <c r="L965" i="12"/>
  <c r="L1586" i="12"/>
  <c r="L228" i="12"/>
  <c r="L986" i="12"/>
  <c r="L203" i="12"/>
  <c r="L385" i="12"/>
  <c r="L180" i="12"/>
  <c r="L669" i="12"/>
  <c r="L145" i="12"/>
  <c r="L367" i="12"/>
  <c r="L624" i="12"/>
  <c r="L968" i="12"/>
  <c r="L115" i="12"/>
  <c r="L908" i="12"/>
  <c r="L320" i="12"/>
  <c r="L48" i="12"/>
  <c r="L1554" i="12"/>
  <c r="L27" i="12"/>
  <c r="L1481" i="12"/>
  <c r="L1114" i="12"/>
  <c r="L14" i="12"/>
  <c r="L1452" i="12"/>
  <c r="L838" i="12"/>
  <c r="L1413" i="12"/>
  <c r="L699" i="12"/>
  <c r="L1383" i="12"/>
  <c r="L1116" i="12"/>
  <c r="L1641" i="12"/>
  <c r="L1280" i="12"/>
  <c r="L1519" i="12"/>
  <c r="N736" i="12"/>
  <c r="N882" i="12"/>
  <c r="N798" i="12"/>
  <c r="N738" i="12"/>
  <c r="M880" i="12"/>
  <c r="M846" i="12"/>
  <c r="M1671" i="12"/>
  <c r="M557" i="12"/>
  <c r="M588" i="12"/>
  <c r="M855" i="12"/>
  <c r="M763" i="12"/>
  <c r="M692" i="12"/>
  <c r="M1119" i="12"/>
  <c r="M1412" i="12"/>
  <c r="M851" i="12"/>
  <c r="M550" i="12"/>
  <c r="M1239" i="12"/>
  <c r="M514" i="12"/>
  <c r="M540" i="12"/>
  <c r="M479" i="12"/>
  <c r="M532" i="12"/>
  <c r="M835" i="12"/>
  <c r="M607" i="12"/>
  <c r="M511" i="12"/>
  <c r="M419" i="12"/>
  <c r="M646" i="12"/>
  <c r="M1175" i="12"/>
  <c r="M676" i="12"/>
  <c r="M392" i="12"/>
  <c r="M1542" i="12"/>
  <c r="M751" i="12"/>
  <c r="M492" i="12"/>
  <c r="M377" i="12"/>
  <c r="M1509" i="12"/>
  <c r="M1209" i="12"/>
  <c r="M1732" i="12"/>
  <c r="M353" i="12"/>
  <c r="M405" i="12"/>
  <c r="M222" i="12"/>
  <c r="M928" i="12"/>
  <c r="M996" i="12"/>
  <c r="M883" i="12"/>
  <c r="M119" i="12"/>
  <c r="M369" i="12"/>
  <c r="M221" i="12"/>
  <c r="M361" i="12"/>
  <c r="M1521" i="12"/>
  <c r="M53" i="12"/>
  <c r="M1549" i="12"/>
  <c r="M8" i="12"/>
  <c r="M1504" i="12"/>
  <c r="M704" i="12"/>
  <c r="M251" i="12"/>
  <c r="M1206" i="12"/>
  <c r="M1046" i="12"/>
  <c r="M681" i="12"/>
  <c r="M1413" i="12"/>
  <c r="M1528" i="12"/>
  <c r="M1287" i="12"/>
  <c r="M1378" i="12"/>
  <c r="M1168" i="12"/>
  <c r="M1651" i="12"/>
  <c r="M1308" i="12"/>
  <c r="M118" i="12"/>
  <c r="M606" i="12"/>
  <c r="M862" i="12"/>
  <c r="M958" i="12"/>
  <c r="M1213" i="12"/>
  <c r="M661" i="12"/>
  <c r="M1415" i="12"/>
  <c r="M1093" i="12"/>
  <c r="N1050" i="12"/>
  <c r="N583" i="12"/>
  <c r="N1038" i="12"/>
  <c r="N464" i="12"/>
  <c r="L580" i="12"/>
  <c r="L453" i="12"/>
  <c r="L323" i="12"/>
  <c r="L405" i="12"/>
  <c r="L222" i="12"/>
  <c r="L400" i="12"/>
  <c r="L209" i="12"/>
  <c r="L1065" i="12"/>
  <c r="L201" i="12"/>
  <c r="L883" i="12"/>
  <c r="L119" i="12"/>
  <c r="L369" i="12"/>
  <c r="L221" i="12"/>
  <c r="L988" i="12"/>
  <c r="L91" i="12"/>
  <c r="L942" i="12"/>
  <c r="L1070" i="12"/>
  <c r="L1226" i="12"/>
  <c r="L999" i="12"/>
  <c r="L1492" i="12"/>
  <c r="L1120" i="12"/>
  <c r="L1433" i="12"/>
  <c r="L939" i="12"/>
  <c r="L1287" i="12"/>
  <c r="L130" i="12"/>
  <c r="L1480" i="12"/>
  <c r="L1634" i="12"/>
  <c r="L862" i="12"/>
  <c r="L958" i="12"/>
  <c r="L44" i="12"/>
  <c r="L418" i="12"/>
  <c r="L641" i="12"/>
  <c r="O351" i="12"/>
  <c r="O341" i="12"/>
  <c r="M1007" i="12"/>
  <c r="M689" i="12"/>
  <c r="M20" i="12"/>
  <c r="M261" i="12"/>
  <c r="M581" i="12"/>
  <c r="N623" i="12"/>
  <c r="L1071" i="12"/>
  <c r="N1361" i="12"/>
  <c r="N894" i="12"/>
  <c r="L577" i="12"/>
  <c r="L563" i="12"/>
  <c r="L1650" i="12"/>
  <c r="L501" i="12"/>
  <c r="L535" i="12"/>
  <c r="L1177" i="12"/>
  <c r="L1002" i="12"/>
  <c r="L425" i="12"/>
  <c r="L1540" i="12"/>
  <c r="L969" i="12"/>
  <c r="L1302" i="12"/>
  <c r="L325" i="12"/>
  <c r="L421" i="12"/>
  <c r="L1373" i="12"/>
  <c r="L1173" i="12"/>
  <c r="L208" i="12"/>
  <c r="L1686" i="12"/>
  <c r="L1402" i="12"/>
  <c r="L1614" i="12"/>
  <c r="L813" i="12"/>
  <c r="L331" i="12"/>
  <c r="N1581" i="12"/>
  <c r="N791" i="12"/>
  <c r="O1235" i="12"/>
  <c r="O204" i="12"/>
  <c r="M1064" i="12"/>
  <c r="M572" i="12"/>
  <c r="M1705" i="12"/>
  <c r="M1297" i="12"/>
  <c r="M1017" i="12"/>
  <c r="M422" i="12"/>
  <c r="M952" i="12"/>
  <c r="M547" i="12"/>
  <c r="M512" i="12"/>
  <c r="M1246" i="12"/>
  <c r="M641" i="12"/>
  <c r="M341" i="12"/>
  <c r="M458" i="12"/>
  <c r="M336" i="12"/>
  <c r="M1347" i="12"/>
  <c r="M991" i="12"/>
  <c r="M1180" i="12"/>
  <c r="M257" i="12"/>
  <c r="M739" i="12"/>
  <c r="M194" i="12"/>
  <c r="M1581" i="12"/>
  <c r="M791" i="12"/>
  <c r="M372" i="12"/>
  <c r="M370" i="12"/>
  <c r="M1103" i="12"/>
  <c r="M1154" i="12"/>
  <c r="M124" i="12"/>
  <c r="M355" i="12"/>
  <c r="M99" i="12"/>
  <c r="M1578" i="12"/>
  <c r="M93" i="12"/>
  <c r="M1388" i="12"/>
  <c r="M1375" i="12"/>
  <c r="M988" i="12"/>
  <c r="M91" i="12"/>
  <c r="M58" i="12"/>
  <c r="M1420" i="12"/>
  <c r="M824" i="12"/>
  <c r="M1051" i="12"/>
  <c r="M39" i="12"/>
  <c r="M1108" i="12"/>
  <c r="M36" i="12"/>
  <c r="M1466" i="12"/>
  <c r="M12" i="12"/>
  <c r="M615" i="12"/>
  <c r="M755" i="12"/>
  <c r="M294" i="12"/>
  <c r="M638" i="12"/>
  <c r="M254" i="12"/>
  <c r="M1619" i="12"/>
  <c r="M1458" i="12"/>
  <c r="M799" i="12"/>
  <c r="M748" i="12"/>
  <c r="M1139" i="12"/>
  <c r="M1059" i="12"/>
  <c r="M1291" i="12"/>
  <c r="M910" i="12"/>
  <c r="M954" i="12"/>
  <c r="N810" i="12"/>
  <c r="L880" i="12"/>
  <c r="L846" i="12"/>
  <c r="L493" i="12"/>
  <c r="L384" i="12"/>
  <c r="L469" i="12"/>
  <c r="L354" i="12"/>
  <c r="L406" i="12"/>
  <c r="L881" i="12"/>
  <c r="L162" i="12"/>
  <c r="L372" i="12"/>
  <c r="L1622" i="12"/>
  <c r="L625" i="12"/>
  <c r="L1521" i="12"/>
  <c r="L53" i="12"/>
  <c r="L1052" i="12"/>
  <c r="L747" i="12"/>
  <c r="L799" i="12"/>
  <c r="L748" i="12"/>
  <c r="L242" i="12"/>
  <c r="L1294" i="12"/>
  <c r="L1166" i="12"/>
  <c r="L1314" i="12"/>
  <c r="L1228" i="12"/>
  <c r="L181" i="12"/>
  <c r="L1141" i="12"/>
  <c r="L1247" i="12"/>
  <c r="L1528" i="12"/>
  <c r="L910" i="12"/>
  <c r="L770" i="12"/>
  <c r="L1565" i="12"/>
  <c r="L1112" i="12"/>
  <c r="M687" i="12"/>
  <c r="L65" i="12"/>
  <c r="L539" i="12"/>
  <c r="M682" i="12"/>
  <c r="L689" i="12"/>
  <c r="L301" i="12"/>
  <c r="J6" i="4"/>
  <c r="M444" i="12"/>
  <c r="L497" i="12"/>
  <c r="L618" i="12"/>
  <c r="N1460" i="12"/>
  <c r="N1106" i="12"/>
  <c r="L804" i="12"/>
  <c r="L1305" i="12"/>
  <c r="M782" i="12"/>
  <c r="N852" i="12"/>
  <c r="N529" i="12"/>
  <c r="N834" i="12"/>
  <c r="N387" i="12"/>
  <c r="N416" i="12"/>
  <c r="O1690" i="12"/>
  <c r="M1394" i="12"/>
  <c r="M853" i="12"/>
  <c r="M565" i="12"/>
  <c r="M535" i="12"/>
  <c r="M1181" i="12"/>
  <c r="M657" i="12"/>
  <c r="M490" i="12"/>
  <c r="M489" i="12"/>
  <c r="M526" i="12"/>
  <c r="M433" i="12"/>
  <c r="M418" i="12"/>
  <c r="M886" i="12"/>
  <c r="M725" i="12"/>
  <c r="M235" i="12"/>
  <c r="M981" i="12"/>
  <c r="M1485" i="12"/>
  <c r="M989" i="12"/>
  <c r="M1307" i="12"/>
  <c r="M663" i="12"/>
  <c r="M1323" i="12"/>
  <c r="M347" i="12"/>
  <c r="M249" i="12"/>
  <c r="M319" i="12"/>
  <c r="M1441" i="12"/>
  <c r="M1546" i="12"/>
  <c r="M896" i="12"/>
  <c r="M702" i="12"/>
  <c r="M994" i="12"/>
  <c r="M227" i="12"/>
  <c r="M832" i="12"/>
  <c r="M1236" i="12"/>
  <c r="M1163" i="12"/>
  <c r="M1162" i="12"/>
  <c r="M1470" i="12"/>
  <c r="M1592" i="12"/>
  <c r="M92" i="12"/>
  <c r="M1300" i="12"/>
  <c r="M1171" i="12"/>
  <c r="M1344" i="12"/>
  <c r="M1319" i="12"/>
  <c r="M102" i="12"/>
  <c r="N1239" i="12"/>
  <c r="N514" i="12"/>
  <c r="M61" i="12"/>
  <c r="M107" i="12"/>
  <c r="M123" i="12"/>
  <c r="M352" i="12"/>
  <c r="N378" i="12"/>
  <c r="M472" i="12"/>
  <c r="M528" i="12"/>
  <c r="N697" i="12"/>
  <c r="N555" i="12"/>
  <c r="N1237" i="12"/>
  <c r="N1017" i="12"/>
  <c r="O1286" i="12"/>
  <c r="M911" i="12"/>
  <c r="M598" i="12"/>
  <c r="M1131" i="12"/>
  <c r="M634" i="12"/>
  <c r="M1095" i="12"/>
  <c r="M552" i="12"/>
  <c r="M570" i="12"/>
  <c r="M1031" i="12"/>
  <c r="M1198" i="12"/>
  <c r="M513" i="12"/>
  <c r="M1545" i="12"/>
  <c r="M647" i="12"/>
  <c r="M483" i="12"/>
  <c r="M1229" i="12"/>
  <c r="M703" i="12"/>
  <c r="M436" i="12"/>
  <c r="M1345" i="12"/>
  <c r="M1512" i="12"/>
  <c r="M807" i="12"/>
  <c r="M1328" i="12"/>
  <c r="M1309" i="12"/>
  <c r="M822" i="12"/>
  <c r="M395" i="12"/>
  <c r="M726" i="12"/>
  <c r="M378" i="12"/>
  <c r="M1569" i="12"/>
  <c r="M1603" i="12"/>
  <c r="M360" i="12"/>
  <c r="M1688" i="12"/>
  <c r="M1011" i="12"/>
  <c r="M701" i="12"/>
  <c r="M268" i="12"/>
  <c r="M1350" i="12"/>
  <c r="M949" i="12"/>
  <c r="M1529" i="12"/>
  <c r="M1079" i="12"/>
  <c r="M201" i="12"/>
  <c r="M1611" i="12"/>
  <c r="M1179" i="12"/>
  <c r="M1404" i="12"/>
  <c r="M169" i="12"/>
  <c r="M624" i="12"/>
  <c r="M1029" i="12"/>
  <c r="M1618" i="12"/>
  <c r="M1283" i="12"/>
  <c r="M1227" i="12"/>
  <c r="M887" i="12"/>
  <c r="M921" i="12"/>
  <c r="M1090" i="12"/>
  <c r="O452" i="12"/>
  <c r="M31" i="12"/>
  <c r="M164" i="12"/>
  <c r="M1097" i="12"/>
  <c r="N792" i="12"/>
  <c r="O825" i="12"/>
  <c r="O365" i="12"/>
  <c r="N1214" i="12"/>
  <c r="N382" i="12"/>
  <c r="L774" i="12"/>
  <c r="L1072" i="12"/>
  <c r="L685" i="12"/>
  <c r="L1217" i="12"/>
  <c r="O866" i="12"/>
  <c r="O908" i="12"/>
  <c r="O536" i="12"/>
  <c r="O1099" i="12"/>
  <c r="M579" i="12"/>
  <c r="M1398" i="12"/>
  <c r="M1092" i="12"/>
  <c r="M1659" i="12"/>
  <c r="M568" i="12"/>
  <c r="M538" i="12"/>
  <c r="M561" i="12"/>
  <c r="M1331" i="12"/>
  <c r="M700" i="12"/>
  <c r="M1321" i="12"/>
  <c r="M1073" i="12"/>
  <c r="M810" i="12"/>
  <c r="M510" i="12"/>
  <c r="M504" i="12"/>
  <c r="M473" i="12"/>
  <c r="M470" i="12"/>
  <c r="M957" i="12"/>
  <c r="M461" i="12"/>
  <c r="M1596" i="12"/>
  <c r="M337" i="12"/>
  <c r="M1615" i="12"/>
  <c r="M1430" i="12"/>
  <c r="M450" i="12"/>
  <c r="M1356" i="12"/>
  <c r="M398" i="12"/>
  <c r="M1583" i="12"/>
  <c r="M175" i="12"/>
  <c r="M1158" i="12"/>
  <c r="M1042" i="12"/>
  <c r="M338" i="12"/>
  <c r="M328" i="12"/>
  <c r="M837" i="12"/>
  <c r="M1121" i="12"/>
  <c r="M1127" i="12"/>
  <c r="M1315" i="12"/>
  <c r="M684" i="12"/>
  <c r="M1062" i="12"/>
  <c r="M209" i="12"/>
  <c r="M895" i="12"/>
  <c r="M183" i="12"/>
  <c r="M805" i="12"/>
  <c r="M173" i="12"/>
  <c r="M783" i="12"/>
  <c r="M1122" i="12"/>
  <c r="M1453" i="12"/>
  <c r="M656" i="12"/>
  <c r="M1435" i="12"/>
  <c r="M776" i="12"/>
  <c r="M18" i="12"/>
  <c r="M944" i="12"/>
  <c r="M793" i="12"/>
  <c r="M808" i="12"/>
  <c r="M830" i="12"/>
  <c r="N1464" i="12"/>
  <c r="N184" i="12"/>
  <c r="N384" i="12"/>
  <c r="L1424" i="12"/>
  <c r="M559" i="12"/>
  <c r="M1642" i="12"/>
  <c r="M553" i="12"/>
  <c r="M500" i="12"/>
  <c r="M1028" i="12"/>
  <c r="M840" i="12"/>
  <c r="M1278" i="12"/>
  <c r="M502" i="12"/>
  <c r="M1069" i="12"/>
  <c r="M1111" i="12"/>
  <c r="M819" i="12"/>
  <c r="M1256" i="12"/>
  <c r="M446" i="12"/>
  <c r="M1074" i="12"/>
  <c r="M1027" i="12"/>
  <c r="M1392" i="12"/>
  <c r="M281" i="12"/>
  <c r="M1561" i="12"/>
  <c r="M212" i="12"/>
  <c r="M667" i="12"/>
  <c r="M1033" i="12"/>
  <c r="M1043" i="12"/>
  <c r="M393" i="12"/>
  <c r="M382" i="12"/>
  <c r="M1409" i="12"/>
  <c r="M1446" i="12"/>
  <c r="M1117" i="12"/>
  <c r="M1728" i="12"/>
  <c r="M1142" i="12"/>
  <c r="M213" i="12"/>
  <c r="M906" i="12"/>
  <c r="M1094" i="12"/>
  <c r="M1497" i="12"/>
  <c r="M775" i="12"/>
  <c r="M162" i="12"/>
  <c r="M1310" i="12"/>
  <c r="M77" i="12"/>
  <c r="M1725" i="12"/>
  <c r="M757" i="12"/>
  <c r="M86" i="12"/>
  <c r="M205" i="12"/>
  <c r="M478" i="12"/>
  <c r="M1114" i="12"/>
  <c r="O948" i="12"/>
  <c r="N1262" i="12"/>
  <c r="N1105" i="12"/>
  <c r="M1498" i="12"/>
  <c r="N1475" i="12"/>
  <c r="N1447" i="12"/>
  <c r="N1263" i="12"/>
  <c r="N676" i="12"/>
  <c r="L1340" i="12"/>
  <c r="L1496" i="12"/>
  <c r="O1169" i="12"/>
  <c r="M859" i="12"/>
  <c r="M1675" i="12"/>
  <c r="M1489" i="12"/>
  <c r="M893" i="12"/>
  <c r="M1016" i="12"/>
  <c r="M494" i="12"/>
  <c r="M1653" i="12"/>
  <c r="M1681" i="12"/>
  <c r="M680" i="12"/>
  <c r="M516" i="12"/>
  <c r="M1276" i="12"/>
  <c r="M1589" i="12"/>
  <c r="M743" i="12"/>
  <c r="M637" i="12"/>
  <c r="M459" i="12"/>
  <c r="M722" i="12"/>
  <c r="M335" i="12"/>
  <c r="M672" i="12"/>
  <c r="M326" i="12"/>
  <c r="M1451" i="12"/>
  <c r="M316" i="12"/>
  <c r="M1153" i="12"/>
  <c r="M1157" i="12"/>
  <c r="M1516" i="12"/>
  <c r="M888" i="12"/>
  <c r="M904" i="12"/>
  <c r="M1330" i="12"/>
  <c r="M342" i="12"/>
  <c r="M323" i="12"/>
  <c r="M303" i="12"/>
  <c r="M732" i="12"/>
  <c r="M1543" i="12"/>
  <c r="M1544" i="12"/>
  <c r="M1513" i="12"/>
  <c r="M709" i="12"/>
  <c r="M507" i="12"/>
  <c r="M1666" i="12"/>
  <c r="M1279" i="12"/>
  <c r="M241" i="12"/>
  <c r="M678" i="12"/>
  <c r="M833" i="12"/>
  <c r="M224" i="12"/>
  <c r="M867" i="12"/>
  <c r="M1511" i="12"/>
  <c r="M609" i="12"/>
  <c r="M1405" i="12"/>
  <c r="M648" i="12"/>
  <c r="M1667" i="12"/>
  <c r="K6" i="4"/>
  <c r="M974" i="12"/>
  <c r="M645" i="12"/>
  <c r="M1568" i="12"/>
  <c r="M1125" i="12"/>
  <c r="M917" i="12"/>
  <c r="M1054" i="12"/>
  <c r="M992" i="12"/>
  <c r="M1099" i="12"/>
  <c r="M695" i="12"/>
  <c r="M115" i="12"/>
  <c r="M1518" i="12"/>
  <c r="M1335" i="12"/>
  <c r="M1540" i="12"/>
  <c r="M1467" i="12"/>
  <c r="M1515" i="12"/>
  <c r="M1305" i="12"/>
  <c r="M901" i="12"/>
  <c r="M1217" i="12"/>
  <c r="M762" i="12"/>
  <c r="M1548" i="12"/>
  <c r="M1363" i="12"/>
  <c r="M13" i="12"/>
  <c r="M784" i="12"/>
  <c r="M429" i="12"/>
  <c r="M7" i="12"/>
  <c r="N205" i="12"/>
  <c r="M276" i="12"/>
  <c r="O409" i="12"/>
  <c r="M665" i="12"/>
  <c r="M696" i="12"/>
  <c r="O1174" i="12"/>
  <c r="O901" i="12"/>
  <c r="O1171" i="12"/>
  <c r="O755" i="12"/>
  <c r="L1191" i="12"/>
  <c r="O783" i="12"/>
  <c r="O838" i="12"/>
  <c r="O587" i="12"/>
  <c r="N1707" i="12"/>
  <c r="N769" i="12"/>
  <c r="N1254" i="12"/>
  <c r="O747" i="12"/>
  <c r="N1251" i="12"/>
  <c r="O651" i="12"/>
  <c r="O680" i="12"/>
  <c r="N340" i="12"/>
  <c r="O853" i="12"/>
  <c r="N1457" i="12"/>
  <c r="O582" i="12"/>
  <c r="O824" i="12"/>
  <c r="N1461" i="12"/>
  <c r="N1016" i="12"/>
  <c r="N1399" i="12"/>
  <c r="N1083" i="12"/>
  <c r="O165" i="12"/>
  <c r="O1165" i="12"/>
  <c r="N1249" i="12"/>
  <c r="N814" i="12"/>
  <c r="O1289" i="12"/>
  <c r="O1528" i="12"/>
  <c r="O1520" i="12"/>
  <c r="O76" i="12"/>
  <c r="O1320" i="12"/>
  <c r="N828" i="12"/>
  <c r="N1354" i="12"/>
  <c r="O106" i="12"/>
  <c r="N148" i="12"/>
  <c r="N1246" i="12"/>
  <c r="N883" i="12"/>
  <c r="N851" i="12"/>
  <c r="O388" i="12"/>
  <c r="N1005" i="12"/>
  <c r="N977" i="12"/>
  <c r="N710" i="12"/>
  <c r="N1205" i="12"/>
  <c r="N1144" i="12"/>
  <c r="N790" i="12"/>
  <c r="O944" i="12"/>
  <c r="N1373" i="12"/>
  <c r="O1380" i="12"/>
  <c r="N712" i="12"/>
  <c r="N534" i="12"/>
  <c r="N304" i="12"/>
  <c r="N937" i="12"/>
  <c r="O1012" i="12"/>
  <c r="O1555" i="12"/>
  <c r="N1577" i="12"/>
  <c r="O941" i="12"/>
  <c r="N1175" i="12"/>
  <c r="N702" i="12"/>
  <c r="O1130" i="12"/>
  <c r="N1585" i="12"/>
  <c r="N389" i="12"/>
  <c r="O697" i="12"/>
  <c r="N1040" i="12"/>
  <c r="N1059" i="12"/>
  <c r="O415" i="12"/>
  <c r="O1313" i="12"/>
  <c r="N7" i="12"/>
  <c r="N939" i="12"/>
  <c r="O368" i="12"/>
  <c r="O609" i="12"/>
  <c r="N1369" i="12"/>
  <c r="O730" i="12"/>
  <c r="O1063" i="12"/>
  <c r="O992" i="12"/>
  <c r="N1112" i="12"/>
  <c r="O1110" i="12"/>
  <c r="N1062" i="12"/>
  <c r="N393" i="12"/>
  <c r="O1022" i="12"/>
  <c r="N1009" i="12"/>
  <c r="N953" i="12"/>
  <c r="N874" i="12"/>
  <c r="O1652" i="12"/>
  <c r="N772" i="12"/>
  <c r="O85" i="12"/>
  <c r="N1188" i="12"/>
  <c r="O862" i="12"/>
  <c r="O1362" i="12"/>
  <c r="N880" i="12"/>
  <c r="O809" i="12"/>
  <c r="O1035" i="12"/>
  <c r="O1529" i="12"/>
  <c r="N1513" i="12"/>
  <c r="N886" i="12"/>
  <c r="N121" i="12"/>
  <c r="N1093" i="12"/>
  <c r="N698" i="12"/>
  <c r="N280" i="12"/>
  <c r="N684" i="12"/>
  <c r="N1404" i="12"/>
  <c r="N1306" i="12"/>
  <c r="N418" i="12"/>
  <c r="N976" i="12"/>
  <c r="N788" i="12"/>
  <c r="N1548" i="12"/>
  <c r="O1418" i="12"/>
  <c r="O1001" i="12"/>
  <c r="O1232" i="12"/>
  <c r="N578" i="12"/>
  <c r="O1506" i="12"/>
  <c r="O1496" i="12"/>
  <c r="N1176" i="12"/>
  <c r="N825" i="12"/>
  <c r="N1087" i="12"/>
  <c r="O1059" i="12"/>
  <c r="N1258" i="12"/>
  <c r="N1325" i="12"/>
  <c r="O1036" i="12"/>
  <c r="O1015" i="12"/>
  <c r="N455" i="12"/>
  <c r="N1151" i="12"/>
  <c r="N1394" i="12"/>
  <c r="N1298" i="12"/>
  <c r="N1116" i="12"/>
  <c r="N946" i="12"/>
  <c r="N1316" i="12"/>
  <c r="N1455" i="12"/>
  <c r="O773" i="12"/>
  <c r="N1610" i="12"/>
  <c r="N1364" i="12"/>
  <c r="O208" i="12"/>
  <c r="O1257" i="12"/>
  <c r="O1630" i="12"/>
  <c r="N1261" i="12"/>
  <c r="O446" i="12"/>
  <c r="L1176" i="12"/>
  <c r="L1474" i="12"/>
  <c r="L859" i="12"/>
  <c r="L1394" i="12"/>
  <c r="L1131" i="12"/>
  <c r="L579" i="12"/>
  <c r="L1204" i="12"/>
  <c r="L1489" i="12"/>
  <c r="L1095" i="12"/>
  <c r="L576" i="12"/>
  <c r="L628" i="12"/>
  <c r="L570" i="12"/>
  <c r="L568" i="12"/>
  <c r="L565" i="12"/>
  <c r="L1253" i="12"/>
  <c r="L662" i="12"/>
  <c r="L1101" i="12"/>
  <c r="L1278" i="12"/>
  <c r="L1181" i="12"/>
  <c r="L987" i="12"/>
  <c r="L700" i="12"/>
  <c r="L845" i="12"/>
  <c r="L1198" i="12"/>
  <c r="L516" i="12"/>
  <c r="L510" i="12"/>
  <c r="L1545" i="12"/>
  <c r="L1102" i="12"/>
  <c r="L1626" i="12"/>
  <c r="L690" i="12"/>
  <c r="L491" i="12"/>
  <c r="L483" i="12"/>
  <c r="L637" i="12"/>
  <c r="L473" i="12"/>
  <c r="L470" i="12"/>
  <c r="L465" i="12"/>
  <c r="L459" i="12"/>
  <c r="L1229" i="12"/>
  <c r="L1522" i="12"/>
  <c r="L672" i="12"/>
  <c r="L1256" i="12"/>
  <c r="L1400" i="12"/>
  <c r="L450" i="12"/>
  <c r="L446" i="12"/>
  <c r="L902" i="12"/>
  <c r="L1153" i="12"/>
  <c r="L1356" i="12"/>
  <c r="L1074" i="12"/>
  <c r="L1512" i="12"/>
  <c r="L1392" i="12"/>
  <c r="L1561" i="12"/>
  <c r="L1235" i="12"/>
  <c r="L1583" i="12"/>
  <c r="L1485" i="12"/>
  <c r="L1534" i="12"/>
  <c r="L1580" i="12"/>
  <c r="L1158" i="12"/>
  <c r="L1572" i="12"/>
  <c r="L1603" i="12"/>
  <c r="L1323" i="12"/>
  <c r="L1146" i="12"/>
  <c r="L1674" i="12"/>
  <c r="L1555" i="12"/>
  <c r="L1121" i="12"/>
  <c r="L1709" i="12"/>
  <c r="L1546" i="12"/>
  <c r="L1531" i="12"/>
  <c r="L1468" i="12"/>
  <c r="L1511" i="12"/>
  <c r="L1514" i="12"/>
  <c r="L1449" i="12"/>
  <c r="L1497" i="12"/>
  <c r="L1310" i="12"/>
  <c r="L1344" i="12"/>
  <c r="L1517" i="12"/>
  <c r="L1435" i="12"/>
  <c r="O634" i="12"/>
  <c r="O399" i="12"/>
  <c r="O1511" i="12"/>
  <c r="O1294" i="12"/>
  <c r="O1398" i="12"/>
  <c r="N985" i="12"/>
  <c r="O1309" i="12"/>
  <c r="N507" i="12"/>
  <c r="N141" i="12"/>
  <c r="O1486" i="12"/>
  <c r="N1627" i="12"/>
  <c r="N1063" i="12"/>
  <c r="N521" i="12"/>
  <c r="N550" i="12"/>
  <c r="N1530" i="12"/>
  <c r="N615" i="12"/>
  <c r="O1327" i="12"/>
  <c r="N1413" i="12"/>
  <c r="O1271" i="12"/>
  <c r="N1255" i="12"/>
  <c r="N172" i="12"/>
  <c r="O1304" i="12"/>
  <c r="N268" i="12"/>
  <c r="N1366" i="12"/>
  <c r="N1313" i="12"/>
  <c r="N1396" i="12"/>
  <c r="O1456" i="12"/>
  <c r="N1169" i="12"/>
  <c r="N846" i="12"/>
  <c r="O1157" i="12"/>
  <c r="N1295" i="12"/>
  <c r="N1546" i="12"/>
  <c r="N1567" i="12"/>
  <c r="N941" i="12"/>
  <c r="N1593" i="12"/>
  <c r="N251" i="12"/>
  <c r="O607" i="12"/>
  <c r="N992" i="12"/>
  <c r="N1231" i="12"/>
  <c r="N53" i="12"/>
  <c r="O1650" i="12"/>
  <c r="O1143" i="12"/>
  <c r="N92" i="12"/>
  <c r="O1239" i="12"/>
  <c r="O1264" i="12"/>
  <c r="N616" i="12"/>
  <c r="O172" i="12"/>
  <c r="O1026" i="12"/>
  <c r="N1363" i="12"/>
  <c r="O1590" i="12"/>
  <c r="N153" i="12"/>
  <c r="N816" i="12"/>
  <c r="O868" i="12"/>
  <c r="N1458" i="12"/>
  <c r="N1272" i="12"/>
  <c r="O1378" i="12"/>
  <c r="O1505" i="12"/>
  <c r="O1564" i="12"/>
  <c r="N1013" i="12"/>
  <c r="N1091" i="12"/>
  <c r="N1503" i="12"/>
  <c r="N114" i="12"/>
  <c r="N1312" i="12"/>
  <c r="N1558" i="12"/>
  <c r="O978" i="12"/>
  <c r="N361" i="12"/>
  <c r="N1159" i="12"/>
  <c r="N737" i="12"/>
  <c r="N1204" i="12"/>
  <c r="N1543" i="12"/>
  <c r="O733" i="12"/>
  <c r="O1673" i="12"/>
  <c r="O902" i="12"/>
  <c r="N1342" i="12"/>
  <c r="N1541" i="12"/>
  <c r="O986" i="12"/>
  <c r="O336" i="12"/>
  <c r="O466" i="12"/>
  <c r="N1528" i="12"/>
  <c r="N577" i="12"/>
  <c r="O354" i="12"/>
  <c r="N1035" i="12"/>
  <c r="N1296" i="12"/>
  <c r="O1314" i="12"/>
  <c r="O1624" i="12"/>
  <c r="N1208" i="12"/>
  <c r="N1518" i="12"/>
  <c r="O1571" i="12"/>
  <c r="N1517" i="12"/>
  <c r="N1318" i="12"/>
  <c r="N1641" i="12"/>
  <c r="O1553" i="12"/>
  <c r="O437" i="12"/>
  <c r="O571" i="12"/>
  <c r="O933" i="12"/>
  <c r="O1321" i="12"/>
  <c r="O1353" i="12"/>
  <c r="N1024" i="12"/>
  <c r="O1142" i="12"/>
  <c r="N782" i="12"/>
  <c r="N913" i="12"/>
  <c r="N628" i="12"/>
  <c r="N778" i="12"/>
  <c r="N947" i="12"/>
  <c r="N802" i="12"/>
  <c r="N719" i="12"/>
  <c r="N1060" i="12"/>
  <c r="N965" i="12"/>
  <c r="N1270" i="12"/>
  <c r="N146" i="12"/>
  <c r="O989" i="12"/>
  <c r="O88" i="12"/>
  <c r="N859" i="12"/>
  <c r="O861" i="12"/>
  <c r="N926" i="12"/>
  <c r="N1267" i="12"/>
  <c r="N91" i="12"/>
  <c r="N686" i="12"/>
  <c r="O1610" i="12"/>
  <c r="N964" i="12"/>
  <c r="O1163" i="12"/>
  <c r="O787" i="12"/>
  <c r="O1379" i="12"/>
  <c r="O1198" i="12"/>
  <c r="O1045" i="12"/>
  <c r="O543" i="12"/>
  <c r="N95" i="12"/>
  <c r="O1586" i="12"/>
  <c r="O847" i="12"/>
  <c r="O628" i="12"/>
  <c r="N588" i="12"/>
  <c r="N1386" i="12"/>
  <c r="N1537" i="12"/>
  <c r="N1408" i="12"/>
  <c r="N1340" i="12"/>
  <c r="N1630" i="12"/>
  <c r="O810" i="12"/>
  <c r="M1731" i="12"/>
  <c r="P402" i="12"/>
  <c r="S393" i="12"/>
  <c r="S739" i="12"/>
  <c r="R314" i="12"/>
  <c r="R758" i="12"/>
  <c r="M1689" i="12"/>
  <c r="M1343" i="12"/>
  <c r="N854" i="12"/>
  <c r="Q54" i="12"/>
  <c r="S656" i="12"/>
  <c r="P1039" i="12"/>
  <c r="P949" i="12"/>
  <c r="R1039" i="12"/>
  <c r="R949" i="12"/>
  <c r="Q245" i="12"/>
  <c r="N445" i="12"/>
  <c r="N604" i="12"/>
  <c r="P784" i="12"/>
  <c r="Q526" i="12"/>
  <c r="S1467" i="12"/>
  <c r="S1045" i="12"/>
  <c r="Q1237" i="12"/>
  <c r="O1633" i="12"/>
  <c r="Q1452" i="12"/>
  <c r="Q1070" i="12"/>
  <c r="P302" i="12"/>
  <c r="N835" i="12"/>
  <c r="R1172" i="12"/>
  <c r="R731" i="12"/>
  <c r="P1203" i="12"/>
  <c r="P887" i="12"/>
  <c r="P1103" i="12"/>
  <c r="S672" i="12"/>
  <c r="P1207" i="12"/>
  <c r="P1195" i="12"/>
  <c r="P1541" i="12"/>
  <c r="P1134" i="12"/>
  <c r="N1551" i="12"/>
  <c r="Q1556" i="12"/>
  <c r="N1563" i="12"/>
  <c r="N287" i="12"/>
  <c r="R1441" i="12"/>
  <c r="Q1484" i="12"/>
  <c r="S1425" i="12"/>
  <c r="S1015" i="12"/>
  <c r="S372" i="12"/>
  <c r="Q1554" i="12"/>
  <c r="Q313" i="12"/>
  <c r="R1466" i="12"/>
  <c r="R304" i="12"/>
  <c r="P1304" i="12"/>
  <c r="P699" i="12"/>
  <c r="R1146" i="12"/>
  <c r="R787" i="12"/>
  <c r="R263" i="12"/>
  <c r="R264" i="12"/>
  <c r="Q318" i="12"/>
  <c r="Q942" i="12"/>
  <c r="Q1011" i="12"/>
  <c r="N472" i="12"/>
  <c r="N533" i="12"/>
  <c r="S1198" i="12"/>
  <c r="S884" i="12"/>
  <c r="Q457" i="12"/>
  <c r="Q932" i="12"/>
  <c r="R1563" i="12"/>
  <c r="R551" i="12"/>
  <c r="R1577" i="12"/>
  <c r="R1417" i="12"/>
  <c r="N637" i="12"/>
  <c r="N1670" i="12"/>
  <c r="N1284" i="12"/>
  <c r="S1410" i="12"/>
  <c r="S392" i="12"/>
  <c r="S1288" i="12"/>
  <c r="R171" i="12"/>
  <c r="R697" i="12"/>
  <c r="R822" i="12"/>
  <c r="R1082" i="12"/>
  <c r="R222" i="12"/>
  <c r="Q1195" i="12"/>
  <c r="S1081" i="12"/>
  <c r="S743" i="12"/>
  <c r="P1614" i="12"/>
  <c r="P1442" i="12"/>
  <c r="S1674" i="12"/>
  <c r="R1709" i="12"/>
  <c r="R734" i="12"/>
  <c r="R893" i="12"/>
  <c r="R912" i="12"/>
  <c r="Q986" i="12"/>
  <c r="R1033" i="12"/>
  <c r="R890" i="12"/>
  <c r="S977" i="12"/>
  <c r="S106" i="12"/>
  <c r="R265" i="12"/>
  <c r="Q395" i="12"/>
  <c r="S507" i="12"/>
  <c r="O929" i="12"/>
  <c r="R443" i="12"/>
  <c r="P962" i="12"/>
  <c r="Q1193" i="12"/>
  <c r="Q887" i="12"/>
  <c r="R1672" i="12"/>
  <c r="O1441" i="12"/>
  <c r="S1398" i="12"/>
  <c r="Q1451" i="12"/>
  <c r="R1489" i="12"/>
  <c r="R578" i="12"/>
  <c r="Q64" i="12"/>
  <c r="Q70" i="12"/>
  <c r="Q180" i="12"/>
  <c r="S313" i="12"/>
  <c r="S674" i="12"/>
  <c r="N724" i="12"/>
  <c r="P1364" i="12"/>
  <c r="P1167" i="12"/>
  <c r="O844" i="12"/>
  <c r="N1189" i="12"/>
  <c r="N948" i="12"/>
  <c r="P877" i="12"/>
  <c r="Q943" i="12"/>
  <c r="P1130" i="12"/>
  <c r="R999" i="12"/>
  <c r="R1195" i="12"/>
  <c r="S115" i="12"/>
  <c r="P276" i="12"/>
  <c r="P1504" i="12"/>
  <c r="R1079" i="12"/>
  <c r="S997" i="12"/>
  <c r="S304" i="12"/>
  <c r="P1424" i="12"/>
  <c r="Q99" i="12"/>
  <c r="R106" i="12"/>
  <c r="Q302" i="12"/>
  <c r="S1146" i="12"/>
  <c r="P1515" i="12"/>
  <c r="S1253" i="12"/>
  <c r="S1059" i="12"/>
  <c r="P994" i="12"/>
  <c r="P460" i="12"/>
  <c r="S1522" i="12"/>
  <c r="Q1594" i="12"/>
  <c r="S1107" i="12"/>
  <c r="S953" i="12"/>
  <c r="R858" i="12"/>
  <c r="N85" i="12"/>
  <c r="P130" i="12"/>
  <c r="O157" i="12"/>
  <c r="S245" i="12"/>
  <c r="Q292" i="12"/>
  <c r="P605" i="12"/>
  <c r="N879" i="12"/>
  <c r="P1139" i="12"/>
  <c r="R581" i="12"/>
  <c r="S1260" i="12"/>
  <c r="S1009" i="12"/>
  <c r="P1436" i="12"/>
  <c r="P1274" i="12"/>
  <c r="S1152" i="12"/>
  <c r="S212" i="12"/>
  <c r="N1512" i="12"/>
  <c r="N516" i="12"/>
  <c r="L89" i="12"/>
  <c r="M246" i="12"/>
  <c r="N499" i="12"/>
  <c r="N538" i="12"/>
  <c r="Q760" i="12"/>
  <c r="Q1364" i="12"/>
  <c r="Q1167" i="12"/>
  <c r="P587" i="12"/>
  <c r="P939" i="12"/>
  <c r="S906" i="12"/>
  <c r="S752" i="12"/>
  <c r="P1099" i="12"/>
  <c r="Q1691" i="12"/>
  <c r="Q552" i="12"/>
  <c r="S1562" i="12"/>
  <c r="R1083" i="12"/>
  <c r="R1111" i="12"/>
  <c r="Q1647" i="12"/>
  <c r="Q877" i="12"/>
  <c r="Q1259" i="12"/>
  <c r="P923" i="12"/>
  <c r="P796" i="12"/>
  <c r="O1708" i="12"/>
  <c r="R1533" i="12"/>
  <c r="R1378" i="12"/>
  <c r="Q1194" i="12"/>
  <c r="S1437" i="12"/>
  <c r="S280" i="12"/>
  <c r="O685" i="12"/>
  <c r="P916" i="12"/>
  <c r="S1269" i="12"/>
  <c r="S1287" i="12"/>
  <c r="R1165" i="12"/>
  <c r="O1436" i="12"/>
  <c r="P878" i="12"/>
  <c r="R1143" i="12"/>
  <c r="R552" i="12"/>
  <c r="S829" i="12"/>
  <c r="L171" i="12"/>
  <c r="R252" i="12"/>
  <c r="Q320" i="12"/>
  <c r="P392" i="12"/>
  <c r="R608" i="12"/>
  <c r="S760" i="12"/>
  <c r="R197" i="12"/>
  <c r="Q1307" i="12"/>
  <c r="Q340" i="12"/>
  <c r="P637" i="12"/>
  <c r="P1061" i="12"/>
  <c r="S637" i="12"/>
  <c r="S1061" i="12"/>
  <c r="P945" i="12"/>
  <c r="S1567" i="12"/>
  <c r="R924" i="12"/>
  <c r="O818" i="12"/>
  <c r="O1351" i="12"/>
  <c r="R791" i="12"/>
  <c r="Q662" i="12"/>
  <c r="S1275" i="12"/>
  <c r="R809" i="12"/>
  <c r="S1442" i="12"/>
  <c r="N1709" i="12"/>
  <c r="R994" i="12"/>
  <c r="Q1498" i="12"/>
  <c r="O1626" i="12"/>
  <c r="P1169" i="12"/>
  <c r="P1406" i="12"/>
  <c r="R478" i="12"/>
  <c r="R855" i="12"/>
  <c r="S1271" i="12"/>
  <c r="S82" i="12"/>
  <c r="R1349" i="12"/>
  <c r="R1648" i="12"/>
  <c r="Q409" i="12"/>
  <c r="P1381" i="12"/>
  <c r="Q1395" i="12"/>
  <c r="Q1621" i="12"/>
  <c r="S1280" i="12"/>
  <c r="S863" i="12"/>
  <c r="S581" i="12"/>
  <c r="P1589" i="12"/>
  <c r="N784" i="12"/>
  <c r="R139" i="12"/>
  <c r="R187" i="12"/>
  <c r="P743" i="12"/>
  <c r="N767" i="12"/>
  <c r="R1058" i="12"/>
  <c r="R1113" i="12"/>
  <c r="P1170" i="12"/>
  <c r="R1311" i="12"/>
  <c r="S1095" i="12"/>
  <c r="O573" i="12"/>
  <c r="R1280" i="12"/>
  <c r="Q517" i="12"/>
  <c r="Q1273" i="12"/>
  <c r="Q1380" i="12"/>
  <c r="S1381" i="12"/>
  <c r="Q1141" i="12"/>
  <c r="Q258" i="12"/>
  <c r="Q1309" i="12"/>
  <c r="S1023" i="12"/>
  <c r="Q958" i="12"/>
  <c r="P1038" i="12"/>
  <c r="S603" i="12"/>
  <c r="N483" i="12"/>
  <c r="O1094" i="12"/>
  <c r="P1620" i="12"/>
  <c r="Q1562" i="12"/>
  <c r="Q1219" i="12"/>
  <c r="N1225" i="12"/>
  <c r="Q791" i="12"/>
  <c r="Q1689" i="12"/>
  <c r="S1233" i="12"/>
  <c r="N1724" i="12"/>
  <c r="P286" i="12"/>
  <c r="P1185" i="12"/>
  <c r="Q1533" i="12"/>
  <c r="S1225" i="12"/>
  <c r="P1100" i="12"/>
  <c r="Q1146" i="12"/>
  <c r="R81" i="12"/>
  <c r="R717" i="12"/>
  <c r="R906" i="12"/>
  <c r="R1148" i="12"/>
  <c r="O1592" i="12"/>
  <c r="O1172" i="12"/>
  <c r="Q806" i="12"/>
  <c r="S171" i="12"/>
  <c r="Q1222" i="12"/>
  <c r="R169" i="12"/>
  <c r="R639" i="12"/>
  <c r="P1531" i="12"/>
  <c r="P409" i="12"/>
  <c r="P1268" i="12"/>
  <c r="R1340" i="12"/>
  <c r="Q1356" i="12"/>
  <c r="Q1348" i="12"/>
  <c r="R738" i="12"/>
  <c r="Q1521" i="12"/>
  <c r="P255" i="12"/>
  <c r="Q525" i="12"/>
  <c r="R784" i="12"/>
  <c r="N805" i="12"/>
  <c r="N1139" i="12"/>
  <c r="S1047" i="12"/>
  <c r="S825" i="12"/>
  <c r="P1528" i="12"/>
  <c r="Q252" i="12"/>
  <c r="R1223" i="12"/>
  <c r="S1208" i="12"/>
  <c r="R864" i="12"/>
  <c r="R856" i="12"/>
  <c r="R402" i="12"/>
  <c r="S927" i="12"/>
  <c r="R1161" i="12"/>
  <c r="P1041" i="12"/>
  <c r="Q1514" i="12"/>
  <c r="Q1099" i="12"/>
  <c r="P1148" i="12"/>
  <c r="P1726" i="12"/>
  <c r="N980" i="12"/>
  <c r="Q711" i="12"/>
  <c r="Q496" i="12"/>
  <c r="R1617" i="12"/>
  <c r="R1293" i="12"/>
  <c r="R865" i="12"/>
  <c r="R1365" i="12"/>
  <c r="R1189" i="12"/>
  <c r="S894" i="12"/>
  <c r="S1458" i="12"/>
  <c r="P1443" i="12"/>
  <c r="Q1518" i="12"/>
  <c r="Q1294" i="12"/>
  <c r="Q982" i="12"/>
  <c r="Q1543" i="12"/>
  <c r="Q1564" i="12"/>
  <c r="R1512" i="12"/>
  <c r="Q1173" i="12"/>
  <c r="P636" i="12"/>
  <c r="P961" i="12"/>
  <c r="S1079" i="12"/>
  <c r="N983" i="12"/>
  <c r="P1466" i="12"/>
  <c r="R146" i="12"/>
  <c r="R544" i="12"/>
  <c r="R1071" i="12"/>
  <c r="R1167" i="12"/>
  <c r="R1212" i="12"/>
  <c r="R1383" i="12"/>
  <c r="P1599" i="12"/>
  <c r="P443" i="12"/>
  <c r="S1471" i="12"/>
  <c r="S1191" i="12"/>
  <c r="S1340" i="12"/>
  <c r="S661" i="12"/>
  <c r="P1474" i="12"/>
  <c r="R838" i="12"/>
  <c r="P1560" i="12"/>
  <c r="Q1583" i="12"/>
  <c r="R1076" i="12"/>
  <c r="R1184" i="12"/>
  <c r="Q991" i="12"/>
  <c r="Q408" i="12"/>
  <c r="S408" i="12"/>
  <c r="P931" i="12"/>
  <c r="R931" i="12"/>
  <c r="Q1110" i="12"/>
  <c r="N988" i="12"/>
  <c r="S735" i="12"/>
  <c r="P601" i="12"/>
  <c r="P1003" i="12"/>
  <c r="S1065" i="12"/>
  <c r="N1484" i="12"/>
  <c r="S1124" i="12"/>
  <c r="S855" i="12"/>
  <c r="Q106" i="12"/>
  <c r="S1167" i="12"/>
  <c r="R1160" i="12"/>
  <c r="N1178" i="12"/>
  <c r="R676" i="12"/>
  <c r="S1073" i="12"/>
  <c r="S183" i="12"/>
  <c r="S1440" i="12"/>
  <c r="R945" i="12"/>
  <c r="Q670" i="12"/>
  <c r="S1528" i="12"/>
  <c r="P944" i="12"/>
  <c r="Q1359" i="12"/>
  <c r="Q1367" i="12"/>
  <c r="S1367" i="12"/>
  <c r="P1305" i="12"/>
  <c r="S1544" i="12"/>
  <c r="S1472" i="12"/>
  <c r="P1572" i="12"/>
  <c r="Q941" i="12"/>
  <c r="S810" i="12"/>
  <c r="R1382" i="12"/>
  <c r="R914" i="12"/>
  <c r="S872" i="12"/>
  <c r="Q993" i="12"/>
  <c r="N1193" i="12"/>
  <c r="S852" i="12"/>
  <c r="Q1086" i="12"/>
  <c r="Q1082" i="12"/>
  <c r="N180" i="12"/>
  <c r="S301" i="12"/>
  <c r="N1602" i="12"/>
  <c r="R826" i="12"/>
  <c r="Q1403" i="12"/>
  <c r="R266" i="12"/>
  <c r="P1490" i="12"/>
  <c r="Q1248" i="12"/>
  <c r="P561" i="12"/>
  <c r="Q1041" i="12"/>
  <c r="S935" i="12"/>
  <c r="R819" i="12"/>
  <c r="P1205" i="12"/>
  <c r="P1499" i="12"/>
  <c r="P1326" i="12"/>
  <c r="S1459" i="12"/>
  <c r="Q618" i="12"/>
  <c r="O1485" i="12"/>
  <c r="Q1492" i="12"/>
  <c r="R1501" i="12"/>
  <c r="N1502" i="12"/>
  <c r="Q1125" i="12"/>
  <c r="S803" i="12"/>
  <c r="Q560" i="12"/>
  <c r="P765" i="12"/>
  <c r="P139" i="12"/>
  <c r="R944" i="12"/>
  <c r="R1073" i="12"/>
  <c r="P1221" i="12"/>
  <c r="S558" i="12"/>
  <c r="Q1019" i="12"/>
  <c r="Q1032" i="12"/>
  <c r="O835" i="12"/>
  <c r="Q1129" i="12"/>
  <c r="P855" i="12"/>
  <c r="R1142" i="12"/>
  <c r="R1620" i="12"/>
  <c r="S1212" i="12"/>
  <c r="P1440" i="12"/>
  <c r="R452" i="12"/>
  <c r="P1310" i="12"/>
  <c r="O1242" i="12"/>
  <c r="R1251" i="12"/>
  <c r="R1137" i="12"/>
  <c r="P692" i="12"/>
  <c r="O745" i="12"/>
  <c r="N1216" i="12"/>
  <c r="Q465" i="12"/>
  <c r="N1371" i="12"/>
  <c r="R1503" i="12"/>
  <c r="S1477" i="12"/>
  <c r="S1240" i="12"/>
  <c r="R1486" i="12"/>
  <c r="S1491" i="12"/>
  <c r="S875" i="12"/>
  <c r="R1203" i="12"/>
  <c r="P1067" i="12"/>
  <c r="P1298" i="12"/>
  <c r="R1181" i="12"/>
  <c r="P1481" i="12"/>
  <c r="S946" i="12"/>
  <c r="O1341" i="12"/>
  <c r="P1632" i="12"/>
  <c r="Q1263" i="12"/>
  <c r="S367" i="12"/>
  <c r="Q1558" i="12"/>
  <c r="R1561" i="12"/>
  <c r="P1184" i="12"/>
  <c r="S839" i="12"/>
  <c r="P472" i="12"/>
  <c r="Q1081" i="12"/>
  <c r="P1312" i="12"/>
  <c r="S1312" i="12"/>
  <c r="P1289" i="12"/>
  <c r="R1569" i="12"/>
  <c r="P1408" i="12"/>
  <c r="S1153" i="12"/>
  <c r="Q1026" i="12"/>
  <c r="R1595" i="12"/>
  <c r="Q1457" i="12"/>
  <c r="P1264" i="12"/>
  <c r="R115" i="12"/>
  <c r="P1470" i="12"/>
  <c r="S1486" i="12"/>
  <c r="Q577" i="12"/>
  <c r="P864" i="12"/>
  <c r="S864" i="12"/>
  <c r="N1573" i="12"/>
  <c r="M1514" i="12"/>
  <c r="Q1697" i="12"/>
  <c r="Q1145" i="12"/>
  <c r="R1556" i="12"/>
  <c r="Q1545" i="12"/>
  <c r="S1546" i="12"/>
  <c r="S1484" i="12"/>
  <c r="R1541" i="12"/>
  <c r="R1408" i="12"/>
  <c r="Q1405" i="12"/>
  <c r="Q1417" i="12"/>
  <c r="P1231" i="12"/>
  <c r="Q1112" i="12"/>
  <c r="Q1357" i="12"/>
  <c r="P1016" i="12"/>
  <c r="S1016" i="12"/>
  <c r="R1354" i="12"/>
  <c r="P768" i="12"/>
  <c r="R1342" i="12"/>
  <c r="Q691" i="12"/>
  <c r="Q1422" i="12"/>
  <c r="R1228" i="12"/>
  <c r="Q445" i="12"/>
  <c r="S445" i="12"/>
  <c r="O1639" i="12"/>
  <c r="R782" i="12"/>
  <c r="P1657" i="12"/>
  <c r="S575" i="12"/>
  <c r="P572" i="12"/>
  <c r="Q1204" i="12"/>
  <c r="R1270" i="12"/>
  <c r="Q592" i="12"/>
  <c r="S92" i="12"/>
  <c r="P1252" i="12"/>
  <c r="Q921" i="12"/>
  <c r="S700" i="12"/>
  <c r="P1537" i="12"/>
  <c r="S1537" i="12"/>
  <c r="Q1408" i="12"/>
  <c r="Q826" i="12"/>
  <c r="R773" i="12"/>
  <c r="Q1601" i="12"/>
  <c r="S1194" i="12"/>
  <c r="O1154" i="12"/>
  <c r="Q1170" i="12"/>
  <c r="Q1453" i="12"/>
  <c r="R1256" i="12"/>
  <c r="S1258" i="12"/>
  <c r="S1259" i="12"/>
  <c r="Q1336" i="12"/>
  <c r="R125" i="12"/>
  <c r="P1040" i="12"/>
  <c r="S1218" i="12"/>
  <c r="S1088" i="12"/>
  <c r="R1584" i="12"/>
  <c r="S1531" i="12"/>
  <c r="S1391" i="12"/>
  <c r="Q1349" i="12"/>
  <c r="Q1393" i="12"/>
  <c r="P1404" i="12"/>
  <c r="N1433" i="12"/>
  <c r="R1436" i="12"/>
  <c r="Q816" i="12"/>
  <c r="R1473" i="12"/>
  <c r="S1264" i="12"/>
  <c r="R219" i="12"/>
  <c r="S1470" i="12"/>
  <c r="Q1286" i="12"/>
  <c r="S1216" i="12"/>
  <c r="Q1483" i="12"/>
  <c r="P1245" i="12"/>
  <c r="Q1275" i="12"/>
  <c r="O406" i="12"/>
  <c r="N1516" i="12"/>
  <c r="P1319" i="12"/>
  <c r="S677" i="12"/>
  <c r="P822" i="12"/>
  <c r="P1037" i="12"/>
  <c r="Q1045" i="12"/>
  <c r="S1002" i="12"/>
  <c r="P1004" i="12"/>
  <c r="S1004" i="12"/>
  <c r="P913" i="12"/>
  <c r="P1422" i="12"/>
  <c r="R913" i="12"/>
  <c r="S1631" i="12"/>
  <c r="Q1630" i="12"/>
  <c r="S768" i="12"/>
  <c r="P1569" i="12"/>
  <c r="S1430" i="12"/>
  <c r="N1132" i="12"/>
  <c r="R878" i="12"/>
  <c r="S721" i="12"/>
  <c r="Q1588" i="12"/>
  <c r="S99" i="12"/>
  <c r="N452" i="12"/>
  <c r="S671" i="12"/>
  <c r="S1375" i="12"/>
  <c r="R1376" i="12"/>
  <c r="Q692" i="12"/>
  <c r="R1271" i="12"/>
  <c r="Q762" i="12"/>
  <c r="Q56" i="12"/>
  <c r="S16" i="12"/>
  <c r="S1290" i="12"/>
  <c r="P1480" i="12"/>
  <c r="R463" i="12"/>
  <c r="S1462" i="12"/>
  <c r="N1383" i="12"/>
  <c r="P1395" i="12"/>
  <c r="Q1102" i="12"/>
  <c r="P1400" i="12"/>
  <c r="N1282" i="12"/>
  <c r="Q1244" i="12"/>
  <c r="R20" i="12"/>
  <c r="O1449" i="12"/>
  <c r="R985" i="12"/>
  <c r="Q1465" i="12"/>
  <c r="Q1078" i="12"/>
  <c r="S1479" i="12"/>
  <c r="O1514" i="12"/>
  <c r="R1706" i="12"/>
  <c r="S1359" i="12"/>
  <c r="S1540" i="12"/>
  <c r="R161" i="12"/>
  <c r="S956" i="12"/>
  <c r="N1705" i="12"/>
  <c r="R1405" i="12"/>
  <c r="Q358" i="12"/>
  <c r="S358" i="12"/>
  <c r="P1164" i="12"/>
  <c r="Q1553" i="12"/>
  <c r="S1553" i="12"/>
  <c r="S1444" i="12"/>
  <c r="P1594" i="12"/>
  <c r="R1345" i="12"/>
  <c r="P1555" i="12"/>
  <c r="R1586" i="12"/>
  <c r="Q1614" i="12"/>
  <c r="P1159" i="12"/>
  <c r="R986" i="12"/>
  <c r="P1121" i="12"/>
  <c r="R1121" i="12"/>
  <c r="P1578" i="12"/>
  <c r="R1578" i="12"/>
  <c r="Q1692" i="12"/>
  <c r="R1278" i="12"/>
  <c r="P1101" i="12"/>
  <c r="S1709" i="12"/>
  <c r="Q1235" i="12"/>
  <c r="P1554" i="12"/>
  <c r="R1554" i="12"/>
  <c r="R1149" i="12"/>
  <c r="S1474" i="12"/>
  <c r="R1395" i="12"/>
  <c r="Q1404" i="12"/>
  <c r="R1409" i="12"/>
  <c r="S1306" i="12"/>
  <c r="S640" i="12"/>
  <c r="Q1429" i="12"/>
  <c r="Q1282" i="12"/>
  <c r="R1438" i="12"/>
  <c r="N1442" i="12"/>
  <c r="P1472" i="12"/>
  <c r="Q1299" i="12"/>
  <c r="S1465" i="12"/>
  <c r="O1463" i="12"/>
  <c r="Q1216" i="12"/>
  <c r="R577" i="12"/>
  <c r="O1407" i="12"/>
  <c r="R1500" i="12"/>
  <c r="S1510" i="12"/>
  <c r="S1514" i="12"/>
  <c r="N907" i="12"/>
  <c r="P690" i="12"/>
  <c r="Q1640" i="12"/>
  <c r="Q901" i="12"/>
  <c r="R268" i="12"/>
  <c r="R367" i="12"/>
  <c r="Q786" i="12"/>
  <c r="P1546" i="12"/>
  <c r="Q1113" i="12"/>
  <c r="S1113" i="12"/>
  <c r="S1577" i="12"/>
  <c r="P1238" i="12"/>
  <c r="R1593" i="12"/>
  <c r="Q1007" i="12"/>
  <c r="S582" i="12"/>
  <c r="Q938" i="12"/>
  <c r="P1179" i="12"/>
  <c r="R654" i="12"/>
  <c r="P1428" i="12"/>
  <c r="Q1611" i="12"/>
  <c r="Q1226" i="12"/>
  <c r="R1615" i="12"/>
  <c r="Q1454" i="12"/>
  <c r="Q1705" i="12"/>
  <c r="Q1660" i="12"/>
  <c r="P1543" i="12"/>
  <c r="O1681" i="12"/>
  <c r="S1207" i="12"/>
  <c r="N1127" i="12"/>
  <c r="S1551" i="12"/>
  <c r="P1413" i="12"/>
  <c r="S1729" i="12"/>
  <c r="P1577" i="12"/>
  <c r="R1081" i="12"/>
  <c r="S1597" i="12"/>
  <c r="P1605" i="12"/>
  <c r="P1359" i="12"/>
  <c r="Q1186" i="12"/>
  <c r="P948" i="12"/>
  <c r="O1641" i="12"/>
  <c r="S1468" i="12"/>
  <c r="P1270" i="12"/>
  <c r="R1516" i="12"/>
  <c r="R1611" i="12"/>
  <c r="N1488" i="12"/>
  <c r="O1703" i="12"/>
  <c r="Q1646" i="12"/>
  <c r="S1127" i="12"/>
  <c r="S1549" i="12"/>
  <c r="Q346" i="12"/>
  <c r="S24" i="12"/>
  <c r="Q239" i="12"/>
  <c r="Q1223" i="12"/>
  <c r="S1409" i="12"/>
  <c r="P1371" i="12"/>
  <c r="S405" i="12"/>
  <c r="Q1177" i="12"/>
  <c r="Q1512" i="12"/>
  <c r="Q63" i="12"/>
  <c r="Q40" i="12"/>
  <c r="Q1445" i="12"/>
  <c r="Q1169" i="12"/>
  <c r="S431" i="12"/>
  <c r="S1464" i="12"/>
  <c r="S1502" i="12"/>
  <c r="R1017" i="12"/>
  <c r="N914" i="12"/>
  <c r="R1237" i="12"/>
  <c r="S1245" i="12"/>
  <c r="R1275" i="12"/>
  <c r="R1499" i="12"/>
  <c r="S111" i="12"/>
  <c r="P1378" i="12"/>
  <c r="R390" i="12"/>
  <c r="P1049" i="12"/>
  <c r="R891" i="12"/>
  <c r="R1359" i="12"/>
  <c r="N1535" i="12"/>
  <c r="Q1292" i="12"/>
  <c r="R937" i="12"/>
  <c r="P1571" i="12"/>
  <c r="S1559" i="12"/>
  <c r="Q1050" i="12"/>
  <c r="P1600" i="12"/>
  <c r="Q1446" i="12"/>
  <c r="R1576" i="12"/>
  <c r="N1440" i="12"/>
  <c r="S1478" i="12"/>
  <c r="S1523" i="12"/>
  <c r="R1684" i="12"/>
  <c r="Q1569" i="12"/>
  <c r="S1449" i="12"/>
  <c r="P922" i="12"/>
  <c r="R922" i="12"/>
  <c r="S736" i="12"/>
  <c r="P1178" i="12"/>
  <c r="S918" i="12"/>
  <c r="N1619" i="12"/>
  <c r="Q1503" i="12"/>
  <c r="S1503" i="12"/>
  <c r="S1557" i="12"/>
  <c r="S1555" i="12"/>
  <c r="P933" i="12"/>
  <c r="S1664" i="12"/>
  <c r="P292" i="12"/>
  <c r="R292" i="12"/>
  <c r="P924" i="12"/>
  <c r="S1368" i="12"/>
  <c r="M1505" i="12"/>
  <c r="M1609" i="12"/>
  <c r="M1326" i="12"/>
  <c r="M1624" i="12"/>
  <c r="M1212" i="12"/>
  <c r="Q1425" i="12"/>
  <c r="Q946" i="12"/>
  <c r="S643" i="12"/>
  <c r="S562" i="12"/>
  <c r="O1532" i="12"/>
  <c r="O720" i="12"/>
  <c r="P1489" i="12"/>
  <c r="P1015" i="12"/>
  <c r="M171" i="12"/>
  <c r="P281" i="12"/>
  <c r="R1456" i="12"/>
  <c r="R744" i="12"/>
  <c r="M1112" i="12"/>
  <c r="S690" i="12"/>
  <c r="L586" i="12"/>
  <c r="L727" i="12"/>
  <c r="L1316" i="12"/>
  <c r="L946" i="12"/>
  <c r="L1417" i="12"/>
  <c r="L632" i="12"/>
  <c r="L555" i="12"/>
  <c r="L697" i="12"/>
  <c r="L1090" i="12"/>
  <c r="L938" i="12"/>
  <c r="L1654" i="12"/>
  <c r="L1018" i="12"/>
  <c r="L174" i="12"/>
  <c r="R188" i="12"/>
  <c r="P559" i="12"/>
  <c r="N1102" i="12"/>
  <c r="Q1591" i="12"/>
  <c r="R762" i="12"/>
  <c r="R742" i="12"/>
  <c r="M1677" i="12"/>
  <c r="M573" i="12"/>
  <c r="R683" i="12"/>
  <c r="R869" i="12"/>
  <c r="O1501" i="12"/>
  <c r="P1601" i="12"/>
  <c r="P1137" i="12"/>
  <c r="P263" i="12"/>
  <c r="L623" i="12"/>
  <c r="Q924" i="12"/>
  <c r="Q1254" i="12"/>
  <c r="N433" i="12"/>
  <c r="N515" i="12"/>
  <c r="L842" i="12"/>
  <c r="R964" i="12"/>
  <c r="R663" i="12"/>
  <c r="O1317" i="12"/>
  <c r="M1635" i="12"/>
  <c r="M1355" i="12"/>
  <c r="N54" i="12"/>
  <c r="S601" i="12"/>
  <c r="O1675" i="12"/>
  <c r="O859" i="12"/>
  <c r="Q1602" i="12"/>
  <c r="L1183" i="12"/>
  <c r="L1184" i="12"/>
  <c r="R345" i="12"/>
  <c r="S1585" i="12"/>
  <c r="S849" i="12"/>
  <c r="N1580" i="12"/>
  <c r="N860" i="12"/>
  <c r="Q1003" i="12"/>
  <c r="Q735" i="12"/>
  <c r="S904" i="12"/>
  <c r="O1316" i="12"/>
  <c r="M301" i="12"/>
  <c r="Q441" i="12"/>
  <c r="Q724" i="12"/>
  <c r="O1162" i="12"/>
  <c r="N1368" i="12"/>
  <c r="N830" i="12"/>
  <c r="P868" i="12"/>
  <c r="P1209" i="12"/>
  <c r="P749" i="12"/>
  <c r="N210" i="12"/>
  <c r="R1514" i="12"/>
  <c r="R1089" i="12"/>
  <c r="M1678" i="12"/>
  <c r="M1673" i="12"/>
  <c r="R703" i="12"/>
  <c r="S1050" i="12"/>
  <c r="S727" i="12"/>
  <c r="M153" i="12"/>
  <c r="Q1424" i="12"/>
  <c r="L34" i="12"/>
  <c r="Q502" i="12"/>
  <c r="L512" i="12"/>
  <c r="L527" i="12"/>
  <c r="L584" i="12"/>
  <c r="Q1029" i="12"/>
  <c r="Q515" i="12"/>
  <c r="R1618" i="12"/>
  <c r="R459" i="12"/>
  <c r="R851" i="12"/>
  <c r="R634" i="12"/>
  <c r="N1522" i="12"/>
  <c r="N424" i="12"/>
  <c r="O1029" i="12"/>
  <c r="M46" i="12"/>
  <c r="Q396" i="12"/>
  <c r="Q527" i="12"/>
  <c r="Q869" i="12"/>
  <c r="P912" i="12"/>
  <c r="P951" i="12"/>
  <c r="O1054" i="12"/>
  <c r="O1090" i="12"/>
  <c r="P445" i="12"/>
  <c r="P1290" i="12"/>
  <c r="S464" i="12"/>
  <c r="P1029" i="12"/>
  <c r="O1416" i="12"/>
  <c r="P1453" i="12"/>
  <c r="R1419" i="12"/>
  <c r="P1311" i="12"/>
  <c r="O1149" i="12"/>
  <c r="N1498" i="12"/>
  <c r="N1100" i="12"/>
  <c r="S1505" i="12"/>
  <c r="R617" i="12"/>
  <c r="R1509" i="12"/>
  <c r="O1269" i="12"/>
  <c r="N1367" i="12"/>
  <c r="N966" i="12"/>
  <c r="S959" i="12"/>
  <c r="P1361" i="12"/>
  <c r="P1559" i="12"/>
  <c r="R1490" i="12"/>
  <c r="R1001" i="12"/>
  <c r="P1271" i="12"/>
  <c r="Q1456" i="12"/>
  <c r="Q903" i="12"/>
  <c r="P1241" i="12"/>
  <c r="R484" i="12"/>
  <c r="R870" i="12"/>
  <c r="N768" i="12"/>
  <c r="R514" i="12"/>
  <c r="R1177" i="12"/>
  <c r="S880" i="12"/>
  <c r="S1482" i="12"/>
  <c r="R1031" i="12"/>
  <c r="Q1313" i="12"/>
  <c r="P1138" i="12"/>
  <c r="S1603" i="12"/>
  <c r="S968" i="12"/>
  <c r="S1055" i="12"/>
  <c r="S1490" i="12"/>
  <c r="S1001" i="12"/>
  <c r="O1266" i="12"/>
  <c r="S1536" i="12"/>
  <c r="P1561" i="12"/>
  <c r="Q860" i="12"/>
  <c r="R1050" i="12"/>
  <c r="R1116" i="12"/>
  <c r="O1140" i="12"/>
  <c r="Q1727" i="12"/>
  <c r="Q1217" i="12"/>
  <c r="S1174" i="12"/>
  <c r="R1301" i="12"/>
  <c r="Q1480" i="12"/>
  <c r="N1135" i="12"/>
  <c r="N1403" i="12"/>
  <c r="O1208" i="12"/>
  <c r="O1203" i="12"/>
  <c r="R875" i="12"/>
  <c r="R886" i="12"/>
  <c r="S1622" i="12"/>
  <c r="Q1025" i="12"/>
  <c r="P829" i="12"/>
  <c r="P1383" i="12"/>
  <c r="P1415" i="12"/>
  <c r="N1706" i="12"/>
  <c r="S970" i="12"/>
  <c r="N126" i="12"/>
  <c r="S724" i="12"/>
  <c r="N950" i="12"/>
  <c r="S1031" i="12"/>
  <c r="R1120" i="12"/>
  <c r="N1053" i="12"/>
  <c r="R1085" i="12"/>
  <c r="P1702" i="12"/>
  <c r="P1320" i="12"/>
  <c r="S1621" i="12"/>
  <c r="Q1064" i="12"/>
  <c r="P1194" i="12"/>
  <c r="O1383" i="12"/>
  <c r="S1426" i="12"/>
  <c r="O1213" i="12"/>
  <c r="O1083" i="12"/>
  <c r="S1336" i="12"/>
  <c r="S1098" i="12"/>
  <c r="Q1510" i="12"/>
  <c r="Q1365" i="12"/>
  <c r="N1578" i="12"/>
  <c r="N1359" i="12"/>
  <c r="N1496" i="12"/>
  <c r="O1646" i="12"/>
  <c r="S1699" i="12"/>
  <c r="Q848" i="12"/>
  <c r="S987" i="12"/>
  <c r="R1221" i="12"/>
  <c r="R1406" i="12"/>
  <c r="O1404" i="12"/>
  <c r="R1235" i="12"/>
  <c r="N1293" i="12"/>
  <c r="S1493" i="12"/>
  <c r="N1400" i="12"/>
  <c r="N1149" i="12"/>
  <c r="S1433" i="12"/>
  <c r="P1402" i="12"/>
  <c r="O1549" i="12"/>
  <c r="R1675" i="12"/>
  <c r="P1032" i="12"/>
  <c r="N1061" i="12"/>
  <c r="S1727" i="12"/>
  <c r="S806" i="12"/>
  <c r="S943" i="12"/>
  <c r="S1241" i="12"/>
  <c r="P1673" i="12"/>
  <c r="R692" i="12"/>
  <c r="P1533" i="12"/>
  <c r="R848" i="12"/>
  <c r="Q253" i="12"/>
  <c r="O1075" i="12"/>
  <c r="O1079" i="12"/>
  <c r="S1620" i="12"/>
  <c r="S1140" i="12"/>
  <c r="N1192" i="12"/>
  <c r="R1209" i="12"/>
  <c r="Q1258" i="12"/>
  <c r="O1334" i="12"/>
  <c r="N1472" i="12"/>
  <c r="N1138" i="12"/>
  <c r="N543" i="12"/>
  <c r="L1619" i="12"/>
  <c r="L1640" i="12"/>
  <c r="L1358" i="12"/>
  <c r="S1619" i="12"/>
  <c r="Q889" i="12"/>
  <c r="Q1507" i="12"/>
  <c r="R1373" i="12"/>
  <c r="P819" i="12"/>
  <c r="Q1304" i="12"/>
  <c r="O1540" i="12"/>
  <c r="O839" i="12"/>
  <c r="N1274" i="12"/>
  <c r="N1276" i="12"/>
  <c r="R1287" i="12"/>
  <c r="P786" i="12"/>
  <c r="N793" i="12"/>
  <c r="Q729" i="12"/>
  <c r="S1485" i="12"/>
  <c r="R1590" i="12"/>
  <c r="Q1674" i="12"/>
  <c r="L1727" i="12"/>
  <c r="P1071" i="12"/>
  <c r="P1142" i="12"/>
  <c r="S1588" i="12"/>
  <c r="S1162" i="12"/>
  <c r="N1164" i="12"/>
  <c r="S1507" i="12"/>
  <c r="Q1151" i="12"/>
  <c r="Q1654" i="12"/>
  <c r="R1230" i="12"/>
  <c r="P1301" i="12"/>
  <c r="N1281" i="12"/>
  <c r="N1248" i="12"/>
  <c r="R829" i="12"/>
  <c r="O273" i="12"/>
  <c r="P1374" i="12"/>
  <c r="N1664" i="12"/>
  <c r="Q1260" i="12"/>
  <c r="S633" i="12"/>
  <c r="R1731" i="12"/>
  <c r="P1485" i="12"/>
  <c r="O1507" i="12"/>
  <c r="R1452" i="12"/>
  <c r="R1303" i="12"/>
  <c r="R1682" i="12"/>
  <c r="Q910" i="12"/>
  <c r="Q1191" i="12"/>
  <c r="P98" i="12"/>
  <c r="P1390" i="12"/>
  <c r="P1377" i="12"/>
  <c r="N1277" i="12"/>
  <c r="R1310" i="12"/>
  <c r="Q1473" i="12"/>
  <c r="S1604" i="12"/>
  <c r="P89" i="12"/>
  <c r="S86" i="12"/>
  <c r="N1519" i="12"/>
  <c r="Q1631" i="12"/>
  <c r="N1684" i="12"/>
  <c r="P1558" i="12"/>
  <c r="S1558" i="12"/>
  <c r="S921" i="12"/>
  <c r="O1435" i="12"/>
  <c r="Q1058" i="12"/>
  <c r="S1638" i="12"/>
  <c r="N355" i="12"/>
  <c r="P546" i="12"/>
  <c r="S546" i="12"/>
  <c r="S1432" i="12"/>
  <c r="P1450" i="12"/>
  <c r="S1402" i="12"/>
  <c r="P1724" i="12"/>
  <c r="N48" i="12"/>
  <c r="N1539" i="12"/>
  <c r="N1697" i="12"/>
  <c r="Q1592" i="12"/>
  <c r="S1527" i="12"/>
  <c r="S1530" i="12"/>
  <c r="N1538" i="12"/>
  <c r="R1560" i="12"/>
  <c r="Q1289" i="12"/>
  <c r="N1569" i="12"/>
  <c r="R1553" i="12"/>
  <c r="S1543" i="12"/>
  <c r="P1659" i="12"/>
  <c r="P1576" i="12"/>
  <c r="S64" i="12"/>
  <c r="O1323" i="12"/>
  <c r="N1333" i="12"/>
  <c r="P1524" i="12"/>
  <c r="O1350" i="12"/>
  <c r="N675" i="12"/>
  <c r="N1481" i="12"/>
  <c r="P1112" i="12"/>
  <c r="Q1491" i="12"/>
  <c r="Q1534" i="12"/>
  <c r="S1666" i="12"/>
  <c r="S1561" i="12"/>
  <c r="S1687" i="12"/>
  <c r="N1197" i="12"/>
  <c r="R1552" i="12"/>
  <c r="Q1638" i="12"/>
  <c r="S454" i="12"/>
  <c r="N1656" i="12"/>
  <c r="O1543" i="12"/>
  <c r="R1594" i="12"/>
  <c r="P1644" i="12"/>
  <c r="Q1650" i="12"/>
  <c r="Q1680" i="12"/>
  <c r="O1299" i="12"/>
  <c r="Q1531" i="12"/>
  <c r="Q1166" i="12"/>
  <c r="S1404" i="12"/>
  <c r="N1441" i="12"/>
  <c r="O1455" i="12"/>
  <c r="N350" i="12"/>
  <c r="O422" i="12"/>
  <c r="O1471" i="12"/>
  <c r="O1284" i="12"/>
  <c r="P1087" i="12"/>
  <c r="P942" i="12"/>
  <c r="N1228" i="12"/>
  <c r="P1467" i="12"/>
  <c r="P1295" i="12"/>
  <c r="O1541" i="12"/>
  <c r="O1414" i="12"/>
  <c r="R1631" i="12"/>
  <c r="Q1709" i="12"/>
  <c r="O1682" i="12"/>
  <c r="O1288" i="12"/>
  <c r="N1446" i="12"/>
  <c r="P1652" i="12"/>
  <c r="O1391" i="12"/>
  <c r="P1367" i="12"/>
  <c r="R1367" i="12"/>
  <c r="Q1361" i="12"/>
  <c r="N785" i="12"/>
  <c r="R1252" i="12"/>
  <c r="N1454" i="12"/>
  <c r="N1134" i="12"/>
  <c r="Q1664" i="12"/>
  <c r="R1479" i="12"/>
  <c r="N1554" i="12"/>
  <c r="Q1496" i="12"/>
  <c r="P1627" i="12"/>
  <c r="O1512" i="12"/>
  <c r="O1588" i="12"/>
  <c r="Q1530" i="12"/>
  <c r="O1055" i="12"/>
  <c r="N1533" i="12"/>
  <c r="Q1651" i="12"/>
  <c r="N753" i="12"/>
  <c r="P1687" i="12"/>
  <c r="Q1461" i="12"/>
  <c r="S1461" i="12"/>
  <c r="O1064" i="12"/>
  <c r="N1657" i="12"/>
  <c r="P1062" i="12"/>
  <c r="N1673" i="12"/>
  <c r="N1681" i="12"/>
  <c r="P1686" i="12"/>
  <c r="R1539" i="12"/>
  <c r="N1726" i="12"/>
  <c r="O1653" i="12"/>
  <c r="N1080" i="12"/>
  <c r="P1349" i="12"/>
  <c r="P1302" i="12"/>
  <c r="P1392" i="12"/>
  <c r="O1105" i="12"/>
  <c r="R1366" i="12"/>
  <c r="Q1394" i="12"/>
  <c r="N942" i="12"/>
  <c r="O1428" i="12"/>
  <c r="P1581" i="12"/>
  <c r="R1544" i="12"/>
  <c r="R1450" i="12"/>
  <c r="R1534" i="12"/>
  <c r="Q1467" i="12"/>
  <c r="N189" i="12"/>
  <c r="S1501" i="12"/>
  <c r="Q1560" i="12"/>
  <c r="P1668" i="12"/>
  <c r="N687" i="12"/>
  <c r="R941" i="12"/>
  <c r="N1586" i="12"/>
  <c r="S1589" i="12"/>
  <c r="R1592" i="12"/>
  <c r="S1570" i="12"/>
  <c r="P1674" i="12"/>
  <c r="Q1632" i="12"/>
  <c r="P1633" i="12"/>
  <c r="N1687" i="12"/>
  <c r="P12" i="12"/>
  <c r="P1104" i="12"/>
  <c r="O1642" i="12"/>
  <c r="O559" i="12"/>
  <c r="P1021" i="12"/>
  <c r="N1339" i="12"/>
  <c r="N723" i="12"/>
  <c r="Q1053" i="12"/>
  <c r="Q1174" i="12"/>
  <c r="S850" i="12"/>
  <c r="S1254" i="12"/>
  <c r="P1425" i="12"/>
  <c r="P946" i="12"/>
  <c r="N394" i="12"/>
  <c r="N497" i="12"/>
  <c r="Q1188" i="12"/>
  <c r="Q693" i="12"/>
  <c r="S1038" i="12"/>
  <c r="S843" i="12"/>
  <c r="R1053" i="12"/>
  <c r="R1174" i="12"/>
  <c r="S944" i="12"/>
  <c r="S645" i="12"/>
  <c r="R1154" i="12"/>
  <c r="R919" i="12"/>
  <c r="N1222" i="12"/>
  <c r="N1453" i="12"/>
  <c r="N1411" i="12"/>
  <c r="N663" i="12"/>
  <c r="Q743" i="12"/>
  <c r="Q399" i="12"/>
  <c r="Q1620" i="12"/>
  <c r="Q1140" i="12"/>
  <c r="O683" i="12"/>
  <c r="O692" i="12"/>
  <c r="R1480" i="12"/>
  <c r="R545" i="12"/>
  <c r="Q780" i="12"/>
  <c r="Q1528" i="12"/>
  <c r="P1662" i="12"/>
  <c r="O1583" i="12"/>
  <c r="P1692" i="12"/>
  <c r="P1497" i="12"/>
  <c r="L445" i="12"/>
  <c r="L604" i="12"/>
  <c r="L602" i="12"/>
  <c r="L951" i="12"/>
  <c r="L593" i="12"/>
  <c r="L588" i="12"/>
  <c r="L1135" i="12"/>
  <c r="L581" i="12"/>
  <c r="L1289" i="12"/>
  <c r="L572" i="12"/>
  <c r="L1138" i="12"/>
  <c r="L1412" i="12"/>
  <c r="L1119" i="12"/>
  <c r="L118" i="12"/>
  <c r="L564" i="12"/>
  <c r="L529" i="12"/>
  <c r="L852" i="12"/>
  <c r="L1321" i="12"/>
  <c r="L671" i="12"/>
  <c r="L521" i="12"/>
  <c r="L1086" i="12"/>
  <c r="L526" i="12"/>
  <c r="L1478" i="12"/>
  <c r="L514" i="12"/>
  <c r="L1239" i="12"/>
  <c r="L1014" i="12"/>
  <c r="L857" i="12"/>
  <c r="L1297" i="12"/>
  <c r="L1705" i="12"/>
  <c r="L504" i="12"/>
  <c r="L551" i="12"/>
  <c r="L647" i="12"/>
  <c r="L549" i="12"/>
  <c r="L1182" i="12"/>
  <c r="L1032" i="12"/>
  <c r="L484" i="12"/>
  <c r="L542" i="12"/>
  <c r="L835" i="12"/>
  <c r="L532" i="12"/>
  <c r="L461" i="12"/>
  <c r="L683" i="12"/>
  <c r="L547" i="12"/>
  <c r="L1026" i="12"/>
  <c r="L522" i="12"/>
  <c r="L1157" i="12"/>
  <c r="L1197" i="12"/>
  <c r="L1379" i="12"/>
  <c r="L640" i="12"/>
  <c r="L1215" i="12"/>
  <c r="L796" i="12"/>
  <c r="L827" i="12"/>
  <c r="L607" i="12"/>
  <c r="L1085" i="12"/>
  <c r="L419" i="12"/>
  <c r="L904" i="12"/>
  <c r="L905" i="12"/>
  <c r="L417" i="12"/>
  <c r="L1490" i="12"/>
  <c r="L1175" i="12"/>
  <c r="L408" i="12"/>
  <c r="L1396" i="12"/>
  <c r="L751" i="12"/>
  <c r="L1542" i="12"/>
  <c r="L821" i="12"/>
  <c r="L1527" i="12"/>
  <c r="L1600" i="12"/>
  <c r="L1366" i="12"/>
  <c r="L1209" i="12"/>
  <c r="L1509" i="12"/>
  <c r="L1409" i="12"/>
  <c r="L1140" i="12"/>
  <c r="L338" i="12"/>
  <c r="L1538" i="12"/>
  <c r="L353" i="12"/>
  <c r="L328" i="12"/>
  <c r="L1303" i="12"/>
  <c r="L573" i="12"/>
  <c r="L454" i="12"/>
  <c r="L49" i="12"/>
  <c r="L1170" i="12"/>
  <c r="L304" i="12"/>
  <c r="L1551" i="12"/>
  <c r="L443" i="12"/>
  <c r="L866" i="12"/>
  <c r="L854" i="12"/>
  <c r="L991" i="12"/>
  <c r="L1347" i="12"/>
  <c r="L272" i="12"/>
  <c r="L1503" i="12"/>
  <c r="L257" i="12"/>
  <c r="L1180" i="12"/>
  <c r="L254" i="12"/>
  <c r="L1434" i="12"/>
  <c r="L1707" i="12"/>
  <c r="L1189" i="12"/>
  <c r="L1636" i="12"/>
  <c r="L982" i="12"/>
  <c r="L1653" i="12"/>
  <c r="L745" i="12"/>
  <c r="L1621" i="12"/>
  <c r="L1455" i="12"/>
  <c r="L1673" i="12"/>
  <c r="L1082" i="12"/>
  <c r="L1669" i="12"/>
  <c r="L1697" i="12"/>
  <c r="L1505" i="12"/>
  <c r="L1609" i="12"/>
  <c r="L1326" i="12"/>
  <c r="L1644" i="12"/>
  <c r="L1233" i="12"/>
  <c r="L1570" i="12"/>
  <c r="L1645" i="12"/>
  <c r="L1391" i="12"/>
  <c r="L1193" i="12"/>
  <c r="L1689" i="12"/>
  <c r="L1343" i="12"/>
  <c r="L1624" i="12"/>
  <c r="L1212" i="12"/>
  <c r="R644" i="12"/>
  <c r="R1104" i="12"/>
  <c r="N93" i="12"/>
  <c r="S142" i="12"/>
  <c r="L188" i="12"/>
  <c r="L458" i="12"/>
  <c r="P1399" i="12"/>
  <c r="P502" i="12"/>
  <c r="L511" i="12"/>
  <c r="Q562" i="12"/>
  <c r="O723" i="12"/>
  <c r="Q765" i="12"/>
  <c r="Q563" i="12"/>
  <c r="L892" i="12"/>
  <c r="P735" i="12"/>
  <c r="Q1540" i="12"/>
  <c r="Q637" i="12"/>
  <c r="S1298" i="12"/>
  <c r="S1627" i="12"/>
  <c r="S837" i="12"/>
  <c r="L1660" i="12"/>
  <c r="L803" i="12"/>
  <c r="S1100" i="12"/>
  <c r="P1634" i="12"/>
  <c r="Q160" i="12"/>
  <c r="R34" i="12"/>
  <c r="R899" i="12"/>
  <c r="S1390" i="12"/>
  <c r="S1040" i="12"/>
  <c r="M1665" i="12"/>
  <c r="M1580" i="12"/>
  <c r="Q135" i="12"/>
  <c r="S1456" i="12"/>
  <c r="S744" i="12"/>
  <c r="O840" i="12"/>
  <c r="M1189" i="12"/>
  <c r="O1359" i="12"/>
  <c r="L829" i="12"/>
  <c r="P1675" i="12"/>
  <c r="Q1732" i="12"/>
  <c r="R1616" i="12"/>
  <c r="R1318" i="12"/>
  <c r="R1467" i="12"/>
  <c r="N1389" i="12"/>
  <c r="N1473" i="12"/>
  <c r="L1463" i="12"/>
  <c r="L1684" i="12"/>
  <c r="L698" i="12"/>
  <c r="L1676" i="12"/>
  <c r="L1706" i="12"/>
  <c r="N605" i="12"/>
  <c r="N706" i="12"/>
  <c r="O976" i="12"/>
  <c r="O808" i="12"/>
  <c r="P30" i="12"/>
  <c r="P1108" i="12"/>
  <c r="P906" i="12"/>
  <c r="R385" i="12"/>
  <c r="R1485" i="12"/>
  <c r="Q1729" i="12"/>
  <c r="R1097" i="12"/>
  <c r="R1262" i="12"/>
  <c r="Q157" i="12"/>
  <c r="L545" i="12"/>
  <c r="P253" i="12"/>
  <c r="R531" i="12"/>
  <c r="S559" i="12"/>
  <c r="L575" i="12"/>
  <c r="P763" i="12"/>
  <c r="O837" i="12"/>
  <c r="S765" i="12"/>
  <c r="S563" i="12"/>
  <c r="Q880" i="12"/>
  <c r="Q1232" i="12"/>
  <c r="M1184" i="12"/>
  <c r="P1196" i="12"/>
  <c r="O852" i="12"/>
  <c r="O900" i="12"/>
  <c r="R110" i="12"/>
  <c r="R1465" i="12"/>
  <c r="L1691" i="12"/>
  <c r="L1218" i="12"/>
  <c r="L1682" i="12"/>
  <c r="L1525" i="12"/>
  <c r="L1690" i="12"/>
  <c r="L1009" i="12"/>
  <c r="S1234" i="12"/>
  <c r="S424" i="12"/>
  <c r="Q1502" i="12"/>
  <c r="Q770" i="12"/>
  <c r="M1699" i="12"/>
  <c r="M1215" i="12"/>
  <c r="M1636" i="12"/>
  <c r="M982" i="12"/>
  <c r="Q1525" i="12"/>
  <c r="Q836" i="12"/>
  <c r="Q470" i="12"/>
  <c r="Q1155" i="12"/>
  <c r="M1680" i="12"/>
  <c r="M926" i="12"/>
  <c r="S644" i="12"/>
  <c r="S1104" i="12"/>
  <c r="R952" i="12"/>
  <c r="R525" i="12"/>
  <c r="M845" i="12"/>
  <c r="R765" i="12"/>
  <c r="R563" i="12"/>
  <c r="P1267" i="12"/>
  <c r="P1249" i="12"/>
  <c r="M715" i="12"/>
  <c r="P228" i="12"/>
  <c r="O538" i="12"/>
  <c r="P464" i="12"/>
  <c r="L714" i="12"/>
  <c r="P731" i="12"/>
  <c r="L743" i="12"/>
  <c r="L765" i="12"/>
  <c r="S808" i="12"/>
  <c r="O533" i="12"/>
  <c r="S587" i="12"/>
  <c r="S1094" i="12"/>
  <c r="S878" i="12"/>
  <c r="R1550" i="12"/>
  <c r="R1182" i="12"/>
  <c r="R1194" i="12"/>
  <c r="R403" i="12"/>
  <c r="P827" i="12"/>
  <c r="P1027" i="12"/>
  <c r="S1451" i="12"/>
  <c r="S920" i="12"/>
  <c r="N1525" i="12"/>
  <c r="N670" i="12"/>
  <c r="S1593" i="12"/>
  <c r="S890" i="12"/>
  <c r="R665" i="12"/>
  <c r="R723" i="12"/>
  <c r="R489" i="12"/>
  <c r="R490" i="12"/>
  <c r="R1421" i="12"/>
  <c r="R1656" i="12"/>
  <c r="L489" i="12"/>
  <c r="O717" i="12"/>
  <c r="L137" i="12"/>
  <c r="Q23" i="12"/>
  <c r="S200" i="12"/>
  <c r="L246" i="12"/>
  <c r="L449" i="12"/>
  <c r="Q641" i="12"/>
  <c r="Q464" i="12"/>
  <c r="M735" i="12"/>
  <c r="P1456" i="12"/>
  <c r="P744" i="12"/>
  <c r="Q1131" i="12"/>
  <c r="Q583" i="12"/>
  <c r="R32" i="12"/>
  <c r="R1403" i="12"/>
  <c r="R1377" i="12"/>
  <c r="R1255" i="12"/>
  <c r="Q1418" i="12"/>
  <c r="O1087" i="12"/>
  <c r="P1597" i="12"/>
  <c r="P875" i="12"/>
  <c r="S1448" i="12"/>
  <c r="S1382" i="12"/>
  <c r="P342" i="12"/>
  <c r="R1582" i="12"/>
  <c r="R1355" i="12"/>
  <c r="L448" i="12"/>
  <c r="N339" i="12"/>
  <c r="N460" i="12"/>
  <c r="P976" i="12"/>
  <c r="P701" i="12"/>
  <c r="P1217" i="12"/>
  <c r="N1182" i="12"/>
  <c r="N1032" i="12"/>
  <c r="R1188" i="12"/>
  <c r="R693" i="12"/>
  <c r="Q840" i="12"/>
  <c r="Q796" i="12"/>
  <c r="N1729" i="12"/>
  <c r="N620" i="12"/>
  <c r="Q165" i="12"/>
  <c r="S684" i="12"/>
  <c r="S1424" i="12"/>
  <c r="S135" i="12"/>
  <c r="R23" i="12"/>
  <c r="S65" i="12"/>
  <c r="P81" i="12"/>
  <c r="P85" i="12"/>
  <c r="Q255" i="12"/>
  <c r="P335" i="12"/>
  <c r="P424" i="12"/>
  <c r="S630" i="12"/>
  <c r="R710" i="12"/>
  <c r="P869" i="12"/>
  <c r="P1053" i="12"/>
  <c r="P1174" i="12"/>
  <c r="R927" i="12"/>
  <c r="R432" i="12"/>
  <c r="L952" i="12"/>
  <c r="S1129" i="12"/>
  <c r="S866" i="12"/>
  <c r="O1335" i="12"/>
  <c r="O1209" i="12"/>
  <c r="Q1215" i="12"/>
  <c r="R1019" i="12"/>
  <c r="M1522" i="12"/>
  <c r="P850" i="12"/>
  <c r="P1254" i="12"/>
  <c r="N492" i="12"/>
  <c r="N1382" i="12"/>
  <c r="R1171" i="12"/>
  <c r="R1108" i="12"/>
  <c r="P1089" i="12"/>
  <c r="O1310" i="12"/>
  <c r="O1085" i="12"/>
  <c r="O1241" i="12"/>
  <c r="R1028" i="12"/>
  <c r="Q1272" i="12"/>
  <c r="S1193" i="12"/>
  <c r="P1476" i="12"/>
  <c r="P1358" i="12"/>
  <c r="R1694" i="12"/>
  <c r="R1334" i="12"/>
  <c r="N1388" i="12"/>
  <c r="N832" i="12"/>
  <c r="N685" i="12"/>
  <c r="N843" i="12"/>
  <c r="Q1079" i="12"/>
  <c r="N1089" i="12"/>
  <c r="P1430" i="12"/>
  <c r="O911" i="12"/>
  <c r="R1061" i="12"/>
  <c r="R825" i="12"/>
  <c r="N1285" i="12"/>
  <c r="S1689" i="12"/>
  <c r="S1613" i="12"/>
  <c r="O1644" i="12"/>
  <c r="O1233" i="12"/>
  <c r="S641" i="12"/>
  <c r="P1448" i="12"/>
  <c r="P1382" i="12"/>
  <c r="P1565" i="12"/>
  <c r="P1085" i="12"/>
  <c r="S1033" i="12"/>
  <c r="Q1162" i="12"/>
  <c r="Q979" i="12"/>
  <c r="S1678" i="12"/>
  <c r="N1174" i="12"/>
  <c r="N891" i="12"/>
  <c r="N1137" i="12"/>
  <c r="S1137" i="12"/>
  <c r="P1248" i="12"/>
  <c r="P1097" i="12"/>
  <c r="R1396" i="12"/>
  <c r="R1205" i="12"/>
  <c r="N356" i="12"/>
  <c r="N1155" i="12"/>
  <c r="Q1439" i="12"/>
  <c r="N689" i="12"/>
  <c r="N885" i="12"/>
  <c r="P1059" i="12"/>
  <c r="P852" i="12"/>
  <c r="O1492" i="12"/>
  <c r="O1089" i="12"/>
  <c r="O366" i="12"/>
  <c r="O1211" i="12"/>
  <c r="O1285" i="12"/>
  <c r="N1694" i="12"/>
  <c r="N898" i="12"/>
  <c r="R1458" i="12"/>
  <c r="R1005" i="12"/>
  <c r="Q687" i="12"/>
  <c r="Q1100" i="12"/>
  <c r="P975" i="12"/>
  <c r="O962" i="12"/>
  <c r="R1010" i="12"/>
  <c r="N1033" i="12"/>
  <c r="N1320" i="12"/>
  <c r="Q1160" i="12"/>
  <c r="O1144" i="12"/>
  <c r="O1123" i="12"/>
  <c r="O1225" i="12"/>
  <c r="S1291" i="12"/>
  <c r="S1126" i="12"/>
  <c r="Q1262" i="12"/>
  <c r="O1445" i="12"/>
  <c r="S1693" i="12"/>
  <c r="Q881" i="12"/>
  <c r="S1581" i="12"/>
  <c r="Q514" i="12"/>
  <c r="P1255" i="12"/>
  <c r="N987" i="12"/>
  <c r="S1010" i="12"/>
  <c r="R1219" i="12"/>
  <c r="R1065" i="12"/>
  <c r="P1033" i="12"/>
  <c r="P1105" i="12"/>
  <c r="P1165" i="12"/>
  <c r="N1065" i="12"/>
  <c r="R969" i="12"/>
  <c r="S1609" i="12"/>
  <c r="S1116" i="12"/>
  <c r="S1217" i="12"/>
  <c r="S1036" i="12"/>
  <c r="S1547" i="12"/>
  <c r="P1365" i="12"/>
  <c r="R724" i="12"/>
  <c r="O977" i="12"/>
  <c r="N1073" i="12"/>
  <c r="R1086" i="12"/>
  <c r="N634" i="12"/>
  <c r="P806" i="12"/>
  <c r="S1172" i="12"/>
  <c r="N1335" i="12"/>
  <c r="N1209" i="12"/>
  <c r="N1207" i="12"/>
  <c r="N1315" i="12"/>
  <c r="R943" i="12"/>
  <c r="R1272" i="12"/>
  <c r="R1384" i="12"/>
  <c r="R1393" i="12"/>
  <c r="R1279" i="12"/>
  <c r="N1305" i="12"/>
  <c r="N1317" i="12"/>
  <c r="Q689" i="12"/>
  <c r="Q1337" i="12"/>
  <c r="Q1303" i="12"/>
  <c r="Q1437" i="12"/>
  <c r="N1552" i="12"/>
  <c r="N1153" i="12"/>
  <c r="Q1657" i="12"/>
  <c r="N820" i="12"/>
  <c r="N1523" i="12"/>
  <c r="R1528" i="12"/>
  <c r="L1732" i="12"/>
  <c r="L1680" i="12"/>
  <c r="L1678" i="12"/>
  <c r="O804" i="12"/>
  <c r="Q1698" i="12"/>
  <c r="Q923" i="12"/>
  <c r="N1425" i="12"/>
  <c r="N1269" i="12"/>
  <c r="Q1221" i="12"/>
  <c r="N1402" i="12"/>
  <c r="P843" i="12"/>
  <c r="N1064" i="12"/>
  <c r="O1131" i="12"/>
  <c r="P969" i="12"/>
  <c r="Q600" i="12"/>
  <c r="O1179" i="12"/>
  <c r="R1222" i="12"/>
  <c r="Q1673" i="12"/>
  <c r="P1285" i="12"/>
  <c r="O979" i="12"/>
  <c r="R562" i="12"/>
  <c r="Q906" i="12"/>
  <c r="N1329" i="12"/>
  <c r="P1376" i="12"/>
  <c r="S439" i="12"/>
  <c r="S1301" i="12"/>
  <c r="R911" i="12"/>
  <c r="R1521" i="12"/>
  <c r="Q1586" i="12"/>
  <c r="Q1330" i="12"/>
  <c r="P94" i="12"/>
  <c r="N399" i="12"/>
  <c r="N1604" i="12"/>
  <c r="Q894" i="12"/>
  <c r="Q951" i="12"/>
  <c r="R889" i="12"/>
  <c r="R1430" i="12"/>
  <c r="S1052" i="12"/>
  <c r="S1071" i="12"/>
  <c r="R1702" i="12"/>
  <c r="R1320" i="12"/>
  <c r="Q1663" i="12"/>
  <c r="R1242" i="12"/>
  <c r="S505" i="12"/>
  <c r="S1205" i="12"/>
  <c r="S1548" i="12"/>
  <c r="S1445" i="12"/>
  <c r="N1416" i="12"/>
  <c r="S1075" i="12"/>
  <c r="P954" i="12"/>
  <c r="O1078" i="12"/>
  <c r="R1394" i="12"/>
  <c r="N570" i="12"/>
  <c r="S1248" i="12"/>
  <c r="S1097" i="12"/>
  <c r="Q1319" i="12"/>
  <c r="Q1283" i="12"/>
  <c r="Q1285" i="12"/>
  <c r="S148" i="12"/>
  <c r="P1384" i="12"/>
  <c r="P1502" i="12"/>
  <c r="S1294" i="12"/>
  <c r="S1246" i="12"/>
  <c r="O1535" i="12"/>
  <c r="N809" i="12"/>
  <c r="S889" i="12"/>
  <c r="N1462" i="12"/>
  <c r="Q987" i="12"/>
  <c r="N1015" i="12"/>
  <c r="S755" i="12"/>
  <c r="P513" i="12"/>
  <c r="O778" i="12"/>
  <c r="P1082" i="12"/>
  <c r="P1192" i="12"/>
  <c r="N1218" i="12"/>
  <c r="N1419" i="12"/>
  <c r="P995" i="12"/>
  <c r="N157" i="12"/>
  <c r="R1122" i="12"/>
  <c r="S742" i="12"/>
  <c r="R1545" i="12"/>
  <c r="R1308" i="12"/>
  <c r="S1049" i="12"/>
  <c r="O142" i="12"/>
  <c r="N1304" i="12"/>
  <c r="P1346" i="12"/>
  <c r="Q1122" i="12"/>
  <c r="P1341" i="12"/>
  <c r="P1360" i="12"/>
  <c r="N1660" i="12"/>
  <c r="R1343" i="12"/>
  <c r="S532" i="12"/>
  <c r="N1463" i="12"/>
  <c r="Q130" i="12"/>
  <c r="N1549" i="12"/>
  <c r="N1360" i="12"/>
  <c r="Q121" i="12"/>
  <c r="Q488" i="12"/>
  <c r="S836" i="12"/>
  <c r="R1488" i="12"/>
  <c r="Q1572" i="12"/>
  <c r="P1086" i="12"/>
  <c r="S1394" i="12"/>
  <c r="P1163" i="12"/>
  <c r="Q1172" i="12"/>
  <c r="P1002" i="12"/>
  <c r="Q1532" i="12"/>
  <c r="P1328" i="12"/>
  <c r="P1014" i="12"/>
  <c r="Q1334" i="12"/>
  <c r="S1338" i="12"/>
  <c r="S1423" i="12"/>
  <c r="R1493" i="12"/>
  <c r="R1158" i="12"/>
  <c r="R351" i="12"/>
  <c r="S1082" i="12"/>
  <c r="S1329" i="12"/>
  <c r="N1510" i="12"/>
  <c r="S1321" i="12"/>
  <c r="S1642" i="12"/>
  <c r="N1187" i="12"/>
  <c r="O1648" i="12"/>
  <c r="P1191" i="12"/>
  <c r="Q954" i="12"/>
  <c r="Q1139" i="12"/>
  <c r="R1469" i="12"/>
  <c r="S604" i="12"/>
  <c r="Q1182" i="12"/>
  <c r="S1211" i="12"/>
  <c r="P1212" i="12"/>
  <c r="S1654" i="12"/>
  <c r="R465" i="12"/>
  <c r="N1232" i="12"/>
  <c r="S1673" i="12"/>
  <c r="P1256" i="12"/>
  <c r="O1473" i="12"/>
  <c r="Q1377" i="12"/>
  <c r="R56" i="12"/>
  <c r="P1616" i="12"/>
  <c r="O1293" i="12"/>
  <c r="Q1346" i="12"/>
  <c r="O1329" i="12"/>
  <c r="S1591" i="12"/>
  <c r="O84" i="12"/>
  <c r="N943" i="12"/>
  <c r="R892" i="12"/>
  <c r="P1447" i="12"/>
  <c r="P1009" i="12"/>
  <c r="O1661" i="12"/>
  <c r="P86" i="12"/>
  <c r="N1508" i="12"/>
  <c r="N1514" i="12"/>
  <c r="Q1021" i="12"/>
  <c r="R1356" i="12"/>
  <c r="Q1696" i="12"/>
  <c r="Q1609" i="12"/>
  <c r="N1160" i="12"/>
  <c r="R1304" i="12"/>
  <c r="P1182" i="12"/>
  <c r="Q1095" i="12"/>
  <c r="S1392" i="12"/>
  <c r="P1694" i="12"/>
  <c r="O1459" i="12"/>
  <c r="Q1595" i="12"/>
  <c r="Q1338" i="12"/>
  <c r="S1418" i="12"/>
  <c r="O643" i="12"/>
  <c r="Q1544" i="12"/>
  <c r="Q862" i="12"/>
  <c r="P830" i="12"/>
  <c r="O16" i="12"/>
  <c r="Q305" i="12"/>
  <c r="R1492" i="12"/>
  <c r="P1353" i="12"/>
  <c r="Q1706" i="12"/>
  <c r="Q1415" i="12"/>
  <c r="P1444" i="12"/>
  <c r="Q1552" i="12"/>
  <c r="Q1314" i="12"/>
  <c r="N1172" i="12"/>
  <c r="S1080" i="12"/>
  <c r="R193" i="12"/>
  <c r="Q846" i="12"/>
  <c r="Q1119" i="12"/>
  <c r="R1390" i="12"/>
  <c r="Q1256" i="12"/>
  <c r="P1266" i="12"/>
  <c r="S1319" i="12"/>
  <c r="O945" i="12"/>
  <c r="O1613" i="12"/>
  <c r="Q1323" i="12"/>
  <c r="R1329" i="12"/>
  <c r="R1239" i="12"/>
  <c r="R1447" i="12"/>
  <c r="N1482" i="12"/>
  <c r="N1493" i="12"/>
  <c r="R1632" i="12"/>
  <c r="P1635" i="12"/>
  <c r="S1085" i="12"/>
  <c r="R1688" i="12"/>
  <c r="R1572" i="12"/>
  <c r="O1595" i="12"/>
  <c r="O1369" i="12"/>
  <c r="R835" i="12"/>
  <c r="P1219" i="12"/>
  <c r="P1010" i="12"/>
  <c r="O1138" i="12"/>
  <c r="R1411" i="12"/>
  <c r="R1601" i="12"/>
  <c r="R1139" i="12"/>
  <c r="Q1000" i="12"/>
  <c r="Q1212" i="12"/>
  <c r="Q557" i="12"/>
  <c r="Q1192" i="12"/>
  <c r="N1384" i="12"/>
  <c r="S1648" i="12"/>
  <c r="R1302" i="12"/>
  <c r="O1344" i="12"/>
  <c r="N1377" i="12"/>
  <c r="O1400" i="12"/>
  <c r="R1432" i="12"/>
  <c r="R1535" i="12"/>
  <c r="N535" i="12"/>
  <c r="P577" i="12"/>
  <c r="R1100" i="12"/>
  <c r="O1558" i="12"/>
  <c r="L1627" i="12"/>
  <c r="L1694" i="12"/>
  <c r="L1631" i="12"/>
  <c r="L1663" i="12"/>
  <c r="L1646" i="12"/>
  <c r="O1336" i="12"/>
  <c r="S516" i="12"/>
  <c r="P1343" i="12"/>
  <c r="P1626" i="12"/>
  <c r="P1454" i="12"/>
  <c r="S1511" i="12"/>
  <c r="S830" i="12"/>
  <c r="N1467" i="12"/>
  <c r="O1032" i="12"/>
  <c r="N1168" i="12"/>
  <c r="P1512" i="12"/>
  <c r="N1504" i="12"/>
  <c r="Q1661" i="12"/>
  <c r="R1325" i="12"/>
  <c r="N1557" i="12"/>
  <c r="N1529" i="12"/>
  <c r="P1366" i="12"/>
  <c r="Q90" i="12"/>
  <c r="O1464" i="12"/>
  <c r="O1361" i="12"/>
  <c r="R1138" i="12"/>
  <c r="N1337" i="12"/>
  <c r="S1473" i="12"/>
  <c r="N1356" i="12"/>
  <c r="R183" i="12"/>
  <c r="S429" i="12"/>
  <c r="R441" i="12"/>
  <c r="Q1034" i="12"/>
  <c r="P1432" i="12"/>
  <c r="Q1450" i="12"/>
  <c r="N1686" i="12"/>
  <c r="P1548" i="12"/>
  <c r="O1461" i="12"/>
  <c r="N1480" i="12"/>
  <c r="N491" i="12"/>
  <c r="Q1044" i="12"/>
  <c r="Q996" i="12"/>
  <c r="Q697" i="12"/>
  <c r="S503" i="12"/>
  <c r="N1591" i="12"/>
  <c r="Q1506" i="12"/>
  <c r="S1506" i="12"/>
  <c r="P1592" i="12"/>
  <c r="N1406" i="12"/>
  <c r="R1667" i="12"/>
  <c r="Q1547" i="12"/>
  <c r="P1189" i="12"/>
  <c r="R1098" i="12"/>
  <c r="P1648" i="12"/>
  <c r="Q1686" i="12"/>
  <c r="O1394" i="12"/>
  <c r="P1351" i="12"/>
  <c r="R661" i="12"/>
  <c r="R1566" i="12"/>
  <c r="Q1074" i="12"/>
  <c r="P440" i="12"/>
  <c r="R439" i="12"/>
  <c r="N872" i="12"/>
  <c r="P800" i="12"/>
  <c r="N1415" i="12"/>
  <c r="Q793" i="12"/>
  <c r="P1535" i="12"/>
  <c r="Q1458" i="12"/>
  <c r="O1423" i="12"/>
  <c r="Q1017" i="12"/>
  <c r="S1496" i="12"/>
  <c r="Q1265" i="12"/>
  <c r="N1451" i="12"/>
  <c r="P1556" i="12"/>
  <c r="P1521" i="12"/>
  <c r="P1437" i="12"/>
  <c r="S1633" i="12"/>
  <c r="N1575" i="12"/>
  <c r="N1607" i="12"/>
  <c r="R1690" i="12"/>
  <c r="O1458" i="12"/>
  <c r="Q1148" i="12"/>
  <c r="S1696" i="12"/>
  <c r="P1704" i="12"/>
  <c r="P1650" i="12"/>
  <c r="O1677" i="12"/>
  <c r="Q1343" i="12"/>
  <c r="R1591" i="12"/>
  <c r="P1473" i="12"/>
  <c r="P1462" i="12"/>
  <c r="Q1018" i="12"/>
  <c r="Q1366" i="12"/>
  <c r="S1566" i="12"/>
  <c r="Q1233" i="12"/>
  <c r="S962" i="12"/>
  <c r="O1403" i="12"/>
  <c r="Q1383" i="12"/>
  <c r="O1467" i="12"/>
  <c r="O523" i="12"/>
  <c r="P1545" i="12"/>
  <c r="N1643" i="12"/>
  <c r="R1634" i="12"/>
  <c r="R1464" i="12"/>
  <c r="O1509" i="12"/>
  <c r="P1530" i="12"/>
  <c r="N1544" i="12"/>
  <c r="N1497" i="12"/>
  <c r="N1597" i="12"/>
  <c r="R1602" i="12"/>
  <c r="P1318" i="12"/>
  <c r="Q1385" i="12"/>
  <c r="L1649" i="12"/>
  <c r="L1729" i="12"/>
  <c r="L1708" i="12"/>
  <c r="L1693" i="12"/>
  <c r="L1651" i="12"/>
  <c r="L1613" i="12"/>
  <c r="O1725" i="12"/>
  <c r="O1732" i="12"/>
  <c r="M1644" i="12"/>
  <c r="M1645" i="12"/>
  <c r="Q1635" i="12"/>
  <c r="O1651" i="12"/>
  <c r="P553" i="12"/>
  <c r="P1631" i="12"/>
  <c r="O951" i="12"/>
  <c r="R596" i="12"/>
  <c r="N1689" i="12"/>
  <c r="M1652" i="12"/>
  <c r="M1541" i="12"/>
  <c r="M1627" i="12"/>
  <c r="M1631" i="12"/>
  <c r="M1646" i="12"/>
  <c r="S1661" i="12"/>
  <c r="Q1679" i="12"/>
  <c r="O1399" i="12"/>
  <c r="M1695" i="12"/>
  <c r="N1639" i="12"/>
  <c r="P1637" i="12"/>
  <c r="R1637" i="12"/>
  <c r="N1589" i="12"/>
  <c r="P1279" i="12"/>
  <c r="S440" i="12"/>
  <c r="N717" i="12"/>
  <c r="Q838" i="12"/>
  <c r="Q1201" i="12"/>
  <c r="R500" i="12"/>
  <c r="P1403" i="12"/>
  <c r="P1508" i="12"/>
  <c r="N1290" i="12"/>
  <c r="N1266" i="12"/>
  <c r="Q1433" i="12"/>
  <c r="S1417" i="12"/>
  <c r="R1445" i="12"/>
  <c r="Q699" i="12"/>
  <c r="Q1005" i="12"/>
  <c r="P691" i="12"/>
  <c r="P1206" i="12"/>
  <c r="S217" i="12"/>
  <c r="Q1499" i="12"/>
  <c r="Q1501" i="12"/>
  <c r="P1610" i="12"/>
  <c r="S1504" i="12"/>
  <c r="P1486" i="12"/>
  <c r="O917" i="12"/>
  <c r="R1369" i="12"/>
  <c r="R321" i="12"/>
  <c r="P326" i="12"/>
  <c r="O1569" i="12"/>
  <c r="P1603" i="12"/>
  <c r="R1603" i="12"/>
  <c r="O1609" i="12"/>
  <c r="S1624" i="12"/>
  <c r="P1630" i="12"/>
  <c r="P1553" i="12"/>
  <c r="R1630" i="12"/>
  <c r="P1638" i="12"/>
  <c r="R828" i="12"/>
  <c r="S1644" i="12"/>
  <c r="N9" i="12"/>
  <c r="R1381" i="12"/>
  <c r="P23" i="12"/>
  <c r="N1459" i="12"/>
  <c r="N1391" i="12"/>
  <c r="N1088" i="12"/>
  <c r="N1428" i="12"/>
  <c r="N1409" i="12"/>
  <c r="R1559" i="12"/>
  <c r="P1197" i="12"/>
  <c r="P1096" i="12"/>
  <c r="Q1396" i="12"/>
  <c r="N1435" i="12"/>
  <c r="O1442" i="12"/>
  <c r="R1454" i="12"/>
  <c r="N909" i="12"/>
  <c r="R830" i="12"/>
  <c r="P125" i="12"/>
  <c r="P1240" i="12"/>
  <c r="R1206" i="12"/>
  <c r="O935" i="12"/>
  <c r="S1102" i="12"/>
  <c r="Q1329" i="12"/>
  <c r="O704" i="12"/>
  <c r="R294" i="12"/>
  <c r="R1254" i="12"/>
  <c r="Q688" i="12"/>
  <c r="O1538" i="12"/>
  <c r="P1429" i="12"/>
  <c r="Q907" i="12"/>
  <c r="O984" i="12"/>
  <c r="P950" i="12"/>
  <c r="N1590" i="12"/>
  <c r="R1704" i="12"/>
  <c r="O1689" i="12"/>
  <c r="O91" i="12"/>
  <c r="S335" i="12"/>
  <c r="P1669" i="12"/>
  <c r="P1672" i="12"/>
  <c r="N1678" i="12"/>
  <c r="S1695" i="12"/>
  <c r="Q1637" i="12"/>
  <c r="S879" i="12"/>
  <c r="N1651" i="12"/>
  <c r="S1686" i="12"/>
  <c r="N1654" i="12"/>
  <c r="R1657" i="12"/>
  <c r="O1533" i="12"/>
  <c r="Q1536" i="12"/>
  <c r="N1547" i="12"/>
  <c r="R1573" i="12"/>
  <c r="P1590" i="12"/>
  <c r="P1593" i="12"/>
  <c r="Q855" i="12"/>
  <c r="S1641" i="12"/>
  <c r="R1570" i="12"/>
  <c r="N1596" i="12"/>
  <c r="P1639" i="12"/>
  <c r="N1640" i="12"/>
  <c r="N1653" i="12"/>
  <c r="S254" i="12"/>
  <c r="Q1600" i="12"/>
  <c r="O1671" i="12"/>
  <c r="P828" i="12"/>
  <c r="S1578" i="12"/>
  <c r="R1679" i="12"/>
  <c r="N1685" i="12"/>
  <c r="R1685" i="12"/>
  <c r="R1686" i="12"/>
  <c r="P1690" i="12"/>
  <c r="R1692" i="12"/>
  <c r="O1706" i="12"/>
  <c r="P1680" i="12"/>
  <c r="R1680" i="12"/>
  <c r="S922" i="12"/>
  <c r="N1550" i="12"/>
  <c r="R1558" i="12"/>
  <c r="S1602" i="12"/>
  <c r="N1612" i="12"/>
  <c r="P455" i="12"/>
  <c r="R672" i="12"/>
  <c r="O1156" i="12"/>
  <c r="R1651" i="12"/>
  <c r="R1705" i="12"/>
  <c r="O1654" i="12"/>
  <c r="S1414" i="12"/>
  <c r="R1613" i="12"/>
  <c r="N1594" i="12"/>
  <c r="Q1644" i="12"/>
  <c r="P1679" i="12"/>
  <c r="N1650" i="12"/>
  <c r="N1728" i="12"/>
  <c r="Q1658" i="12"/>
  <c r="Q1486" i="12"/>
  <c r="P1352" i="12"/>
  <c r="O1114" i="12"/>
  <c r="R1360" i="12"/>
  <c r="N1542" i="12"/>
  <c r="O1547" i="12"/>
  <c r="S1521" i="12"/>
  <c r="Q1561" i="12"/>
  <c r="Q1541" i="12"/>
  <c r="Q1688" i="12"/>
  <c r="P1334" i="12"/>
  <c r="N1126" i="12"/>
  <c r="S867" i="12"/>
  <c r="Q1274" i="12"/>
  <c r="S854" i="12"/>
  <c r="N1450" i="12"/>
  <c r="N1012" i="12"/>
  <c r="S1690" i="12"/>
  <c r="N1624" i="12"/>
  <c r="N1434" i="12"/>
  <c r="N1345" i="12"/>
  <c r="R1542" i="12"/>
  <c r="N1700" i="12"/>
  <c r="P1484" i="12"/>
  <c r="O1635" i="12"/>
  <c r="O1640" i="12"/>
  <c r="R1642" i="12"/>
  <c r="N1616" i="12"/>
  <c r="R1703" i="12"/>
  <c r="N1693" i="12"/>
  <c r="N1667" i="12"/>
  <c r="O1730" i="12"/>
  <c r="N1731" i="12"/>
  <c r="R1530" i="12"/>
  <c r="N1534" i="12"/>
  <c r="R1437" i="12"/>
  <c r="O1557" i="12"/>
  <c r="O770" i="12"/>
  <c r="Q1576" i="12"/>
  <c r="S1128" i="12"/>
  <c r="S1657" i="12"/>
  <c r="N1600" i="12"/>
  <c r="N1430" i="12"/>
  <c r="O1072" i="12"/>
  <c r="Q1671" i="12"/>
  <c r="P1363" i="12"/>
  <c r="O1112" i="12"/>
  <c r="N1703" i="12"/>
  <c r="S1704" i="12"/>
  <c r="P1563" i="12"/>
  <c r="O1707" i="12"/>
  <c r="P1729" i="12"/>
  <c r="P872" i="12"/>
  <c r="O1636" i="12"/>
  <c r="O1536" i="12"/>
  <c r="P1438" i="12"/>
  <c r="S1405" i="12"/>
  <c r="Q1213" i="12"/>
  <c r="S795" i="12"/>
  <c r="R1187" i="12"/>
  <c r="N1582" i="12"/>
  <c r="P709" i="12"/>
  <c r="S709" i="12"/>
  <c r="O1587" i="12"/>
  <c r="R1605" i="12"/>
  <c r="N1507" i="12"/>
  <c r="N1562" i="12"/>
  <c r="Q1570" i="12"/>
  <c r="R1412" i="12"/>
  <c r="N1443" i="12"/>
  <c r="R1659" i="12"/>
  <c r="S1659" i="12"/>
  <c r="R1668" i="12"/>
  <c r="Q1730" i="12"/>
  <c r="O1695" i="12"/>
  <c r="P927" i="12"/>
  <c r="P1463" i="12"/>
  <c r="O1298" i="12"/>
  <c r="O1480" i="12"/>
  <c r="N1520" i="12"/>
  <c r="N1570" i="12"/>
  <c r="S789" i="12"/>
  <c r="S958" i="12"/>
  <c r="R832" i="12"/>
  <c r="R935" i="12"/>
  <c r="P1552" i="12"/>
  <c r="P1405" i="12"/>
  <c r="N1672" i="12"/>
  <c r="R1707" i="12"/>
  <c r="R1505" i="12"/>
  <c r="L1698" i="12"/>
  <c r="Q510" i="12"/>
  <c r="P683" i="12"/>
  <c r="R975" i="12"/>
  <c r="S1041" i="12"/>
  <c r="S702" i="12"/>
  <c r="R584" i="12"/>
  <c r="N1501" i="12"/>
  <c r="N1352" i="12"/>
  <c r="P1048" i="12"/>
  <c r="O1447" i="12"/>
  <c r="N904" i="12"/>
  <c r="N1260" i="12"/>
  <c r="R817" i="12"/>
  <c r="R907" i="12"/>
  <c r="R1313" i="12"/>
  <c r="R1316" i="12"/>
  <c r="O1470" i="12"/>
  <c r="O769" i="12"/>
  <c r="P340" i="12"/>
  <c r="R1307" i="12"/>
  <c r="R974" i="12"/>
  <c r="Q1443" i="12"/>
  <c r="Q1472" i="12"/>
  <c r="O1402" i="12"/>
  <c r="P670" i="12"/>
  <c r="S504" i="12"/>
  <c r="S1399" i="12"/>
  <c r="N1431" i="12"/>
  <c r="N1210" i="12"/>
  <c r="S1110" i="12"/>
  <c r="P82" i="12"/>
  <c r="N457" i="12"/>
  <c r="O689" i="12"/>
  <c r="R778" i="12"/>
  <c r="Q736" i="12"/>
  <c r="Q1413" i="12"/>
  <c r="R1234" i="12"/>
  <c r="R1328" i="12"/>
  <c r="S1406" i="12"/>
  <c r="S1383" i="12"/>
  <c r="R788" i="12"/>
  <c r="R1078" i="12"/>
  <c r="R1180" i="12"/>
  <c r="R1434" i="12"/>
  <c r="Q1249" i="12"/>
  <c r="R789" i="12"/>
  <c r="Q682" i="12"/>
  <c r="Q944" i="12"/>
  <c r="S1180" i="12"/>
  <c r="S1434" i="12"/>
  <c r="O1224" i="12"/>
  <c r="O1354" i="12"/>
  <c r="O1440" i="12"/>
  <c r="O1392" i="12"/>
  <c r="O1088" i="12"/>
  <c r="R1370" i="12"/>
  <c r="R1215" i="12"/>
  <c r="P700" i="12"/>
  <c r="R1698" i="12"/>
  <c r="R1699" i="12"/>
  <c r="N938" i="12"/>
  <c r="N713" i="12"/>
  <c r="N1185" i="12"/>
  <c r="N1355" i="12"/>
  <c r="N1133" i="12"/>
  <c r="N1211" i="12"/>
  <c r="S1534" i="12"/>
  <c r="P1200" i="12"/>
  <c r="P840" i="12"/>
  <c r="S1170" i="12"/>
  <c r="S1026" i="12"/>
  <c r="R871" i="12"/>
  <c r="R1110" i="12"/>
  <c r="N1110" i="12"/>
  <c r="N1019" i="12"/>
  <c r="S924" i="12"/>
  <c r="O1062" i="12"/>
  <c r="P1615" i="12"/>
  <c r="P672" i="12"/>
  <c r="P84" i="12"/>
  <c r="P977" i="12"/>
  <c r="R84" i="12"/>
  <c r="R977" i="12"/>
  <c r="N466" i="12"/>
  <c r="R561" i="12"/>
  <c r="N688" i="12"/>
  <c r="P952" i="12"/>
  <c r="P1509" i="12"/>
  <c r="P1171" i="12"/>
  <c r="P1469" i="12"/>
  <c r="P1523" i="12"/>
  <c r="P1077" i="12"/>
  <c r="N1556" i="12"/>
  <c r="N1555" i="12"/>
  <c r="N1202" i="12"/>
  <c r="N1532" i="12"/>
  <c r="P687" i="12"/>
  <c r="P1315" i="12"/>
  <c r="N973" i="12"/>
  <c r="N1568" i="12"/>
  <c r="O1190" i="12"/>
  <c r="O964" i="12"/>
  <c r="O690" i="12"/>
  <c r="O1381" i="12"/>
  <c r="R1029" i="12"/>
  <c r="Q1014" i="12"/>
  <c r="Q671" i="12"/>
  <c r="S561" i="12"/>
  <c r="R771" i="12"/>
  <c r="Q777" i="12"/>
  <c r="Q1073" i="12"/>
  <c r="P1080" i="12"/>
  <c r="P1075" i="12"/>
  <c r="S1262" i="12"/>
  <c r="S1670" i="12"/>
  <c r="S910" i="12"/>
  <c r="R1131" i="12"/>
  <c r="R1598" i="12"/>
  <c r="R1176" i="12"/>
  <c r="P1090" i="12"/>
  <c r="Q905" i="12"/>
  <c r="P1229" i="12"/>
  <c r="P1522" i="12"/>
  <c r="S1331" i="12"/>
  <c r="S1436" i="12"/>
  <c r="S1276" i="12"/>
  <c r="R1214" i="12"/>
  <c r="R1626" i="12"/>
  <c r="Q1523" i="12"/>
  <c r="R1567" i="12"/>
  <c r="O188" i="12"/>
  <c r="Q1171" i="12"/>
  <c r="Q1469" i="12"/>
  <c r="Q1090" i="12"/>
  <c r="P1025" i="12"/>
  <c r="R902" i="12"/>
  <c r="R1153" i="12"/>
  <c r="R1229" i="12"/>
  <c r="Q1435" i="12"/>
  <c r="Q1436" i="12"/>
  <c r="Q1276" i="12"/>
  <c r="P973" i="12"/>
  <c r="P1568" i="12"/>
  <c r="Q1240" i="12"/>
  <c r="Q1203" i="12"/>
  <c r="O1272" i="12"/>
  <c r="O1384" i="12"/>
  <c r="N1418" i="12"/>
  <c r="N1357" i="12"/>
  <c r="Q1468" i="12"/>
  <c r="Q1511" i="12"/>
  <c r="P871" i="12"/>
  <c r="P1110" i="12"/>
  <c r="S1165" i="12"/>
  <c r="Q1253" i="12"/>
  <c r="S1255" i="12"/>
  <c r="S1612" i="12"/>
  <c r="P1544" i="12"/>
  <c r="Q683" i="12"/>
  <c r="Q952" i="12"/>
  <c r="N690" i="12"/>
  <c r="N1381" i="12"/>
  <c r="R973" i="12"/>
  <c r="R1568" i="12"/>
  <c r="N829" i="12"/>
  <c r="R1080" i="12"/>
  <c r="S1196" i="12"/>
  <c r="S1139" i="12"/>
  <c r="R1266" i="12"/>
  <c r="Q1400" i="12"/>
  <c r="R1415" i="12"/>
  <c r="R1300" i="12"/>
  <c r="S762" i="12"/>
  <c r="S1283" i="12"/>
  <c r="S1054" i="12"/>
  <c r="S1307" i="12"/>
  <c r="R1162" i="12"/>
  <c r="R1391" i="12"/>
  <c r="Q1176" i="12"/>
  <c r="Q1423" i="12"/>
  <c r="S1453" i="12"/>
  <c r="S1226" i="12"/>
  <c r="P1580" i="12"/>
  <c r="P1083" i="12"/>
  <c r="R1606" i="12"/>
  <c r="R1220" i="12"/>
  <c r="Q1613" i="12"/>
  <c r="Q937" i="12"/>
  <c r="Q1509" i="12"/>
  <c r="R1054" i="12"/>
  <c r="R1059" i="12"/>
  <c r="Q1071" i="12"/>
  <c r="Q1144" i="12"/>
  <c r="P1230" i="12"/>
  <c r="R1253" i="12"/>
  <c r="Q1371" i="12"/>
  <c r="S1378" i="12"/>
  <c r="Q1476" i="12"/>
  <c r="Q1513" i="12"/>
  <c r="Q1355" i="12"/>
  <c r="P1604" i="12"/>
  <c r="Q964" i="12"/>
  <c r="Q1031" i="12"/>
  <c r="N1078" i="12"/>
  <c r="P1176" i="12"/>
  <c r="P1147" i="12"/>
  <c r="Q1266" i="12"/>
  <c r="R1283" i="12"/>
  <c r="P1336" i="12"/>
  <c r="Q1362" i="12"/>
  <c r="N812" i="12"/>
  <c r="S1415" i="12"/>
  <c r="S1300" i="12"/>
  <c r="O1466" i="12"/>
  <c r="O1389" i="12"/>
  <c r="N1491" i="12"/>
  <c r="N1583" i="12"/>
  <c r="N1565" i="12"/>
  <c r="S848" i="12"/>
  <c r="R1192" i="12"/>
  <c r="R1625" i="12"/>
  <c r="R1211" i="12"/>
  <c r="R1540" i="12"/>
  <c r="Q1055" i="12"/>
  <c r="Q1230" i="12"/>
  <c r="P1253" i="12"/>
  <c r="R1258" i="12"/>
  <c r="P1347" i="12"/>
  <c r="N1436" i="12"/>
  <c r="S1463" i="12"/>
  <c r="S1466" i="12"/>
  <c r="S1476" i="12"/>
  <c r="O1489" i="12"/>
  <c r="Q1500" i="12"/>
  <c r="Q1700" i="12"/>
  <c r="R1510" i="12"/>
  <c r="N1561" i="12"/>
  <c r="N1696" i="12"/>
  <c r="S876" i="12"/>
  <c r="S1408" i="12"/>
  <c r="N934" i="12"/>
  <c r="N1374" i="12"/>
  <c r="O973" i="12"/>
  <c r="S1221" i="12"/>
  <c r="Q361" i="12"/>
  <c r="Q1622" i="12"/>
  <c r="R1141" i="12"/>
  <c r="O1331" i="12"/>
  <c r="N1372" i="12"/>
  <c r="Q1320" i="12"/>
  <c r="Q1340" i="12"/>
  <c r="S1370" i="12"/>
  <c r="S1513" i="12"/>
  <c r="S1355" i="12"/>
  <c r="R1532" i="12"/>
  <c r="R1633" i="12"/>
  <c r="P848" i="12"/>
  <c r="Q1165" i="12"/>
  <c r="S1176" i="12"/>
  <c r="O1194" i="12"/>
  <c r="O1655" i="12"/>
  <c r="P1232" i="12"/>
  <c r="Q1328" i="12"/>
  <c r="Q963" i="12"/>
  <c r="P1262" i="12"/>
  <c r="P1670" i="12"/>
  <c r="P1411" i="12"/>
  <c r="P1643" i="12"/>
  <c r="R1529" i="12"/>
  <c r="N1540" i="12"/>
  <c r="S1560" i="12"/>
  <c r="O1632" i="12"/>
  <c r="R603" i="12"/>
  <c r="N707" i="12"/>
  <c r="S1192" i="12"/>
  <c r="S1625" i="12"/>
  <c r="S1232" i="12"/>
  <c r="R1132" i="12"/>
  <c r="R1599" i="12"/>
  <c r="Q977" i="12"/>
  <c r="N858" i="12"/>
  <c r="P1283" i="12"/>
  <c r="R1315" i="12"/>
  <c r="R1361" i="12"/>
  <c r="R1371" i="12"/>
  <c r="P1370" i="12"/>
  <c r="R1520" i="12"/>
  <c r="R1350" i="12"/>
  <c r="R1525" i="12"/>
  <c r="N1588" i="12"/>
  <c r="N1629" i="12"/>
  <c r="N1566" i="12"/>
  <c r="O1356" i="12"/>
  <c r="S1362" i="12"/>
  <c r="R1388" i="12"/>
  <c r="Q1411" i="12"/>
  <c r="R1424" i="12"/>
  <c r="S1379" i="12"/>
  <c r="Q535" i="12"/>
  <c r="S1480" i="12"/>
  <c r="P1482" i="12"/>
  <c r="P1479" i="12"/>
  <c r="S1460" i="12"/>
  <c r="Q1295" i="12"/>
  <c r="P1550" i="12"/>
  <c r="P1629" i="12"/>
  <c r="P1579" i="12"/>
  <c r="R1580" i="12"/>
  <c r="O1597" i="12"/>
  <c r="O1614" i="12"/>
  <c r="O1623" i="12"/>
  <c r="P1651" i="12"/>
  <c r="R1673" i="12"/>
  <c r="P1153" i="12"/>
  <c r="S1341" i="12"/>
  <c r="S1346" i="12"/>
  <c r="S1388" i="12"/>
  <c r="S1645" i="12"/>
  <c r="Q1379" i="12"/>
  <c r="N1478" i="12"/>
  <c r="Q1460" i="12"/>
  <c r="R1522" i="12"/>
  <c r="Q1401" i="12"/>
  <c r="O1561" i="12"/>
  <c r="R1571" i="12"/>
  <c r="S1586" i="12"/>
  <c r="P1653" i="12"/>
  <c r="S1229" i="12"/>
  <c r="P1313" i="12"/>
  <c r="S1360" i="12"/>
  <c r="S1416" i="12"/>
  <c r="N1422" i="12"/>
  <c r="P1369" i="12"/>
  <c r="S1435" i="12"/>
  <c r="S1457" i="12"/>
  <c r="N1470" i="12"/>
  <c r="N1489" i="12"/>
  <c r="R1429" i="12"/>
  <c r="S1500" i="12"/>
  <c r="P1506" i="12"/>
  <c r="P1152" i="12"/>
  <c r="S1393" i="12"/>
  <c r="S1215" i="12"/>
  <c r="R1322" i="12"/>
  <c r="P1119" i="12"/>
  <c r="P1388" i="12"/>
  <c r="R1331" i="12"/>
  <c r="R1463" i="12"/>
  <c r="N701" i="12"/>
  <c r="P1583" i="12"/>
  <c r="R1507" i="12"/>
  <c r="Q1535" i="12"/>
  <c r="P1564" i="12"/>
  <c r="Q1444" i="12"/>
  <c r="P1575" i="12"/>
  <c r="N1576" i="12"/>
  <c r="Q1577" i="12"/>
  <c r="Q1606" i="12"/>
  <c r="P1625" i="12"/>
  <c r="P1678" i="12"/>
  <c r="Q1311" i="12"/>
  <c r="Q1315" i="12"/>
  <c r="S1322" i="12"/>
  <c r="S1662" i="12"/>
  <c r="N1331" i="12"/>
  <c r="S1347" i="12"/>
  <c r="N1351" i="12"/>
  <c r="Q1376" i="12"/>
  <c r="P1281" i="12"/>
  <c r="S1173" i="12"/>
  <c r="P1433" i="12"/>
  <c r="R1453" i="12"/>
  <c r="N1466" i="12"/>
  <c r="Q1402" i="12"/>
  <c r="P1483" i="12"/>
  <c r="P1455" i="12"/>
  <c r="N1292" i="12"/>
  <c r="P1529" i="12"/>
  <c r="Q1559" i="12"/>
  <c r="P1584" i="12"/>
  <c r="P1586" i="12"/>
  <c r="Q1616" i="12"/>
  <c r="Q1538" i="12"/>
  <c r="Q1619" i="12"/>
  <c r="S1677" i="12"/>
  <c r="Q1327" i="12"/>
  <c r="Q1648" i="12"/>
  <c r="S1350" i="12"/>
  <c r="O1368" i="12"/>
  <c r="P742" i="12"/>
  <c r="R405" i="12"/>
  <c r="P1435" i="12"/>
  <c r="S1377" i="12"/>
  <c r="N1079" i="12"/>
  <c r="N1727" i="12"/>
  <c r="P1457" i="12"/>
  <c r="R1459" i="12"/>
  <c r="P1477" i="12"/>
  <c r="P1325" i="12"/>
  <c r="R1392" i="12"/>
  <c r="O635" i="12"/>
  <c r="Q1049" i="12"/>
  <c r="P1525" i="12"/>
  <c r="Q1567" i="12"/>
  <c r="S1598" i="12"/>
  <c r="R1604" i="12"/>
  <c r="P1640" i="12"/>
  <c r="P1517" i="12"/>
  <c r="O1598" i="12"/>
  <c r="Q1626" i="12"/>
  <c r="P1642" i="12"/>
  <c r="S1647" i="12"/>
  <c r="Q1010" i="12"/>
  <c r="N1663" i="12"/>
  <c r="N1609" i="12"/>
  <c r="P1520" i="12"/>
  <c r="P1350" i="12"/>
  <c r="P1536" i="12"/>
  <c r="O1565" i="12"/>
  <c r="S1532" i="12"/>
  <c r="S1575" i="12"/>
  <c r="Q1582" i="12"/>
  <c r="S1583" i="12"/>
  <c r="S1587" i="12"/>
  <c r="R1597" i="12"/>
  <c r="Q1610" i="12"/>
  <c r="N1611" i="12"/>
  <c r="O1631" i="12"/>
  <c r="O1700" i="12"/>
  <c r="O1643" i="12"/>
  <c r="R1643" i="12"/>
  <c r="P1645" i="12"/>
  <c r="R1645" i="12"/>
  <c r="R1663" i="12"/>
  <c r="Q1678" i="12"/>
  <c r="N1680" i="12"/>
  <c r="P1609" i="12"/>
  <c r="P1693" i="12"/>
  <c r="P1666" i="12"/>
  <c r="R1666" i="12"/>
  <c r="R1375" i="12"/>
  <c r="S1550" i="12"/>
  <c r="R1564" i="12"/>
  <c r="R811" i="12"/>
  <c r="Q1575" i="12"/>
  <c r="O1576" i="12"/>
  <c r="R1579" i="12"/>
  <c r="Q1580" i="12"/>
  <c r="S1542" i="12"/>
  <c r="N1606" i="12"/>
  <c r="S1615" i="12"/>
  <c r="N1505" i="12"/>
  <c r="N1623" i="12"/>
  <c r="O1629" i="12"/>
  <c r="N1666" i="12"/>
  <c r="S1668" i="12"/>
  <c r="S1691" i="12"/>
  <c r="S1652" i="12"/>
  <c r="R1696" i="12"/>
  <c r="Q1587" i="12"/>
  <c r="N1592" i="12"/>
  <c r="P1598" i="12"/>
  <c r="S1618" i="12"/>
  <c r="S1623" i="12"/>
  <c r="Q1633" i="12"/>
  <c r="R1635" i="12"/>
  <c r="Q1448" i="12"/>
  <c r="O1591" i="12"/>
  <c r="S1407" i="12"/>
  <c r="R1596" i="12"/>
  <c r="Q1612" i="12"/>
  <c r="P1619" i="12"/>
  <c r="P1628" i="12"/>
  <c r="R1628" i="12"/>
  <c r="R1629" i="12"/>
  <c r="R1661" i="12"/>
  <c r="N1662" i="12"/>
  <c r="S1665" i="12"/>
  <c r="S1579" i="12"/>
  <c r="O1580" i="12"/>
  <c r="P1588" i="12"/>
  <c r="R1664" i="12"/>
  <c r="R1678" i="12"/>
  <c r="P1681" i="12"/>
  <c r="R1402" i="12"/>
  <c r="P1426" i="12"/>
  <c r="R1482" i="12"/>
  <c r="N1495" i="12"/>
  <c r="P1501" i="12"/>
  <c r="P1505" i="12"/>
  <c r="R1321" i="12"/>
  <c r="P1527" i="12"/>
  <c r="S1533" i="12"/>
  <c r="S1651" i="12"/>
  <c r="N1564" i="12"/>
  <c r="S1565" i="12"/>
  <c r="R1583" i="12"/>
  <c r="O1585" i="12"/>
  <c r="N1601" i="12"/>
  <c r="S1606" i="12"/>
  <c r="S1616" i="12"/>
  <c r="O1617" i="12"/>
  <c r="P1618" i="12"/>
  <c r="O1622" i="12"/>
  <c r="O1568" i="12"/>
  <c r="P1624" i="12"/>
  <c r="N1026" i="12"/>
  <c r="S1632" i="12"/>
  <c r="N1635" i="12"/>
  <c r="O1658" i="12"/>
  <c r="P1697" i="12"/>
  <c r="Q1704" i="12"/>
  <c r="R1689" i="12"/>
  <c r="R1531" i="12"/>
  <c r="N1047" i="12"/>
  <c r="R1697" i="12"/>
  <c r="P1725" i="12"/>
  <c r="S1366" i="12"/>
  <c r="R1374" i="12"/>
  <c r="N1393" i="12"/>
  <c r="S1400" i="12"/>
  <c r="N1410" i="12"/>
  <c r="S1411" i="12"/>
  <c r="S1643" i="12"/>
  <c r="R1423" i="12"/>
  <c r="N1429" i="12"/>
  <c r="O1431" i="12"/>
  <c r="S1441" i="12"/>
  <c r="Q1447" i="12"/>
  <c r="S1328" i="12"/>
  <c r="R1457" i="12"/>
  <c r="P1459" i="12"/>
  <c r="Q1481" i="12"/>
  <c r="Q1485" i="12"/>
  <c r="S1525" i="12"/>
  <c r="Q1548" i="12"/>
  <c r="R1575" i="12"/>
  <c r="S1580" i="12"/>
  <c r="S1590" i="12"/>
  <c r="Q1597" i="12"/>
  <c r="Q1598" i="12"/>
  <c r="Q1607" i="12"/>
  <c r="S1607" i="12"/>
  <c r="P1621" i="12"/>
  <c r="N1633" i="12"/>
  <c r="S1161" i="12"/>
  <c r="O1657" i="12"/>
  <c r="O1659" i="12"/>
  <c r="P1664" i="12"/>
  <c r="Q1537" i="12"/>
  <c r="N1704" i="12"/>
  <c r="N1637" i="12"/>
  <c r="N1732" i="12"/>
  <c r="P1706" i="12"/>
  <c r="P1728" i="12"/>
  <c r="R1728" i="12"/>
  <c r="R1727" i="12"/>
  <c r="S1731" i="12"/>
  <c r="Q1641" i="12"/>
  <c r="R1726" i="12"/>
  <c r="Q1695" i="12"/>
  <c r="R1693" i="12"/>
  <c r="O1645" i="12"/>
  <c r="N1599" i="12"/>
  <c r="N303" i="12"/>
  <c r="O290" i="12"/>
  <c r="Q931" i="12"/>
  <c r="P1566" i="12"/>
  <c r="N1615" i="12"/>
  <c r="Q1419" i="12"/>
  <c r="P1538" i="12"/>
  <c r="Q1623" i="12"/>
  <c r="S1626" i="12"/>
  <c r="Q1627" i="12"/>
  <c r="N1642" i="12"/>
  <c r="R1653" i="12"/>
  <c r="R1654" i="12"/>
  <c r="N1661" i="12"/>
  <c r="Q1665" i="12"/>
  <c r="P1667" i="12"/>
  <c r="R1669" i="12"/>
  <c r="R1670" i="12"/>
  <c r="R1671" i="12"/>
  <c r="P1591" i="12"/>
  <c r="O1676" i="12"/>
  <c r="Q1677" i="12"/>
  <c r="P1696" i="12"/>
  <c r="S1708" i="12"/>
  <c r="R1725" i="12"/>
  <c r="N1730" i="12"/>
  <c r="S1730" i="12"/>
  <c r="R1732" i="12"/>
  <c r="Q1690" i="12"/>
  <c r="S1697" i="12"/>
  <c r="S1702" i="12"/>
  <c r="P1731" i="12"/>
  <c r="S1610" i="12"/>
  <c r="Q1566" i="12"/>
  <c r="P1333" i="12"/>
  <c r="S1333" i="12"/>
  <c r="Q1618" i="12"/>
  <c r="Q1628" i="12"/>
  <c r="S1628" i="12"/>
  <c r="S1629" i="12"/>
  <c r="S1637" i="12"/>
  <c r="N1648" i="12"/>
  <c r="P1649" i="12"/>
  <c r="Q1655" i="12"/>
  <c r="N1658" i="12"/>
  <c r="S1663" i="12"/>
  <c r="Q1666" i="12"/>
  <c r="Q1668" i="12"/>
  <c r="N1669" i="12"/>
  <c r="S1671" i="12"/>
  <c r="Q1672" i="12"/>
  <c r="R1677" i="12"/>
  <c r="S1679" i="12"/>
  <c r="R1674" i="12"/>
  <c r="P1641" i="12"/>
  <c r="S1698" i="12"/>
  <c r="P1703" i="12"/>
  <c r="S1688" i="12"/>
  <c r="S1707" i="12"/>
  <c r="R1729" i="12"/>
  <c r="P1730" i="12"/>
  <c r="S1732" i="12"/>
  <c r="S1617" i="12"/>
  <c r="N1618" i="12"/>
  <c r="R1621" i="12"/>
  <c r="R1623" i="12"/>
  <c r="O1628" i="12"/>
  <c r="O1620" i="12"/>
  <c r="R1638" i="12"/>
  <c r="R1639" i="12"/>
  <c r="Q1642" i="12"/>
  <c r="Q1645" i="12"/>
  <c r="N1647" i="12"/>
  <c r="Q1649" i="12"/>
  <c r="N1665" i="12"/>
  <c r="R1665" i="12"/>
  <c r="S1669" i="12"/>
  <c r="O1672" i="12"/>
  <c r="P1676" i="12"/>
  <c r="P1689" i="12"/>
  <c r="R1691" i="12"/>
  <c r="P1695" i="12"/>
  <c r="R1700" i="12"/>
  <c r="S1682" i="12"/>
  <c r="S1706" i="12"/>
  <c r="S1725" i="12"/>
  <c r="Q1726" i="12"/>
  <c r="S1726" i="12"/>
  <c r="S1599" i="12"/>
  <c r="P1540" i="12"/>
  <c r="N1614" i="12"/>
  <c r="N1617" i="12"/>
  <c r="R1627" i="12"/>
  <c r="Q1629" i="12"/>
  <c r="S1635" i="12"/>
  <c r="N1636" i="12"/>
  <c r="Q1636" i="12"/>
  <c r="N1655" i="12"/>
  <c r="P1660" i="12"/>
  <c r="S1681" i="12"/>
  <c r="N1682" i="12"/>
  <c r="Q1684" i="12"/>
  <c r="N1691" i="12"/>
  <c r="N1645" i="12"/>
  <c r="Q1699" i="12"/>
  <c r="P1700" i="12"/>
  <c r="N1708" i="12"/>
  <c r="P1708" i="12"/>
  <c r="R1708" i="12"/>
  <c r="Q1599" i="12"/>
  <c r="S1569" i="12"/>
  <c r="R1612" i="12"/>
  <c r="P1623" i="12"/>
  <c r="P1570" i="12"/>
  <c r="N1631" i="12"/>
  <c r="R1640" i="12"/>
  <c r="S1046" i="12"/>
  <c r="N1646" i="12"/>
  <c r="N1649" i="12"/>
  <c r="S1649" i="12"/>
  <c r="R1655" i="12"/>
  <c r="P1656" i="12"/>
  <c r="Q1659" i="12"/>
  <c r="P1665" i="12"/>
  <c r="Q1669" i="12"/>
  <c r="N1676" i="12"/>
  <c r="S1676" i="12"/>
  <c r="Q1681" i="12"/>
  <c r="S1684" i="12"/>
  <c r="O1688" i="12"/>
  <c r="P1688" i="12"/>
  <c r="Q1724" i="12"/>
  <c r="S1724" i="12"/>
  <c r="Q1725" i="12"/>
  <c r="Q1728" i="12"/>
  <c r="S1728" i="12"/>
  <c r="O1731" i="12"/>
  <c r="M8" i="4"/>
  <c r="I18" i="4"/>
  <c r="X1514" i="12"/>
  <c r="P1699" i="12"/>
  <c r="P1698" i="12"/>
  <c r="X1699" i="12"/>
  <c r="X1698" i="12"/>
  <c r="O1634" i="12" l="1"/>
  <c r="O1638" i="12"/>
  <c r="O1183" i="12"/>
  <c r="O532" i="12"/>
  <c r="O1521" i="12"/>
  <c r="O792" i="12"/>
  <c r="O1365" i="12"/>
  <c r="O812" i="12"/>
  <c r="O433" i="12"/>
  <c r="O1040" i="12"/>
  <c r="O580" i="12"/>
  <c r="O1670" i="12"/>
  <c r="O858" i="12"/>
  <c r="O842" i="12"/>
  <c r="O936" i="12"/>
  <c r="O1358" i="12"/>
  <c r="O815" i="12"/>
  <c r="O1135" i="12"/>
  <c r="O896" i="12"/>
  <c r="O890" i="12"/>
  <c r="O781" i="12"/>
  <c r="O1415" i="12"/>
  <c r="O779" i="12"/>
  <c r="O1627" i="12"/>
  <c r="O1698" i="12"/>
  <c r="O1453" i="12"/>
  <c r="O1438" i="12"/>
  <c r="O648" i="12"/>
  <c r="O424" i="12"/>
  <c r="O37" i="12"/>
  <c r="O1150" i="12"/>
  <c r="O1038" i="12"/>
  <c r="O1116" i="12"/>
  <c r="O763" i="12"/>
  <c r="O995" i="12"/>
  <c r="O256" i="12"/>
  <c r="O1005" i="12"/>
  <c r="O878" i="12"/>
  <c r="O1370" i="12"/>
  <c r="O1028" i="12"/>
  <c r="O333" i="12"/>
  <c r="O1228" i="12"/>
  <c r="O1210" i="12"/>
  <c r="O735" i="12"/>
  <c r="M1472" i="12"/>
  <c r="M1553" i="12"/>
  <c r="O1205" i="12"/>
  <c r="O387" i="12"/>
  <c r="M945" i="12"/>
  <c r="Y238" i="12"/>
  <c r="O1164" i="12"/>
  <c r="L1245" i="12"/>
  <c r="Y1061" i="12"/>
  <c r="L598" i="12"/>
  <c r="M978" i="12"/>
  <c r="O672" i="12"/>
  <c r="N958" i="12"/>
  <c r="N808" i="12"/>
  <c r="N1479" i="12"/>
  <c r="N1280" i="12"/>
  <c r="M971" i="12"/>
  <c r="Y912" i="12"/>
  <c r="N523" i="12"/>
  <c r="O1039" i="12"/>
  <c r="Y1231" i="12"/>
  <c r="Y1239" i="12"/>
  <c r="L837" i="12"/>
  <c r="O904" i="12"/>
  <c r="M1691" i="12"/>
  <c r="L1199" i="12"/>
  <c r="L1590" i="12"/>
  <c r="N1161" i="12"/>
  <c r="O1178" i="12"/>
  <c r="M959" i="12"/>
  <c r="O358" i="12"/>
  <c r="N600" i="12"/>
  <c r="Y1601" i="12"/>
  <c r="L814" i="12"/>
  <c r="Y422" i="12"/>
  <c r="Y878" i="12"/>
  <c r="Y1307" i="12"/>
  <c r="O949" i="12"/>
  <c r="Y1533" i="12"/>
  <c r="L1001" i="12"/>
  <c r="M216" i="12"/>
  <c r="M460" i="12"/>
  <c r="M658" i="12"/>
  <c r="N223" i="12"/>
  <c r="Y941" i="12"/>
  <c r="O971" i="12"/>
  <c r="L1488" i="12"/>
  <c r="L1501" i="12"/>
  <c r="M1708" i="12"/>
  <c r="M1205" i="12"/>
  <c r="M9" i="12"/>
  <c r="M1620" i="12"/>
  <c r="L1023" i="12"/>
  <c r="Y446" i="12"/>
  <c r="Y800" i="12"/>
  <c r="M1260" i="12"/>
  <c r="L1296" i="12"/>
  <c r="M160" i="12"/>
  <c r="M890" i="12"/>
  <c r="L1482" i="12"/>
  <c r="Y254" i="12"/>
  <c r="N899" i="12"/>
  <c r="Y1113" i="12"/>
  <c r="L811" i="12"/>
  <c r="L218" i="12"/>
  <c r="M1501" i="12"/>
  <c r="O1376" i="12"/>
  <c r="O899" i="12"/>
  <c r="O1017" i="12"/>
  <c r="L552" i="12"/>
  <c r="M973" i="12"/>
  <c r="O259" i="12"/>
  <c r="O179" i="12"/>
  <c r="Y668" i="12"/>
  <c r="N848" i="12"/>
  <c r="O1023" i="12"/>
  <c r="O272" i="12"/>
  <c r="N324" i="12"/>
  <c r="O476" i="12"/>
  <c r="N1021" i="12"/>
  <c r="L46" i="12"/>
  <c r="M248" i="12"/>
  <c r="M1113" i="12"/>
  <c r="L525" i="12"/>
  <c r="L977" i="12"/>
  <c r="N1405" i="12"/>
  <c r="N1492" i="12"/>
  <c r="O1013" i="12"/>
  <c r="N638" i="12"/>
  <c r="O1175" i="12"/>
  <c r="O221" i="12"/>
  <c r="N681" i="12"/>
  <c r="O1119" i="12"/>
  <c r="N658" i="12"/>
  <c r="M1442" i="12"/>
  <c r="N402" i="12"/>
  <c r="N1099" i="12"/>
  <c r="N408" i="12"/>
  <c r="N1414" i="12"/>
  <c r="O806" i="12"/>
  <c r="O314" i="12"/>
  <c r="O182" i="12"/>
  <c r="O606" i="12"/>
  <c r="N781" i="12"/>
  <c r="N226" i="12"/>
  <c r="L1506" i="12"/>
  <c r="N927" i="12"/>
  <c r="O882" i="12"/>
  <c r="N1074" i="12"/>
  <c r="O421" i="12"/>
  <c r="N281" i="12"/>
  <c r="O1188" i="12"/>
  <c r="O1102" i="12"/>
  <c r="M1617" i="12"/>
  <c r="M1579" i="12"/>
  <c r="L935" i="12"/>
  <c r="M265" i="12"/>
  <c r="M1044" i="12"/>
  <c r="N655" i="12"/>
  <c r="N963" i="12"/>
  <c r="M771" i="12"/>
  <c r="L192" i="12"/>
  <c r="L265" i="12"/>
  <c r="N984" i="12"/>
  <c r="O1584" i="12"/>
  <c r="N241" i="12"/>
  <c r="N811" i="12"/>
  <c r="O1006" i="12"/>
  <c r="N876" i="12"/>
  <c r="M1241" i="12"/>
  <c r="M1443" i="12"/>
  <c r="M1368" i="12"/>
  <c r="M63" i="12"/>
  <c r="M1035" i="12"/>
  <c r="M1401" i="12"/>
  <c r="M1461" i="12"/>
  <c r="M1559" i="12"/>
  <c r="N217" i="12"/>
  <c r="L559" i="12"/>
  <c r="M387" i="12"/>
  <c r="M1444" i="12"/>
  <c r="L378" i="12"/>
  <c r="M496" i="12"/>
  <c r="L876" i="12"/>
  <c r="L207" i="12"/>
  <c r="O1345" i="12"/>
  <c r="M1254" i="12"/>
  <c r="O678" i="12"/>
  <c r="O300" i="12"/>
  <c r="N807" i="12"/>
  <c r="O718" i="12"/>
  <c r="M566" i="12"/>
  <c r="M385" i="12"/>
  <c r="M1367" i="12"/>
  <c r="L1658" i="12"/>
  <c r="M914" i="12"/>
  <c r="O1044" i="12"/>
  <c r="O255" i="12"/>
  <c r="O600" i="12"/>
  <c r="N982" i="12"/>
  <c r="N345" i="12"/>
  <c r="O116" i="12"/>
  <c r="N649" i="12"/>
  <c r="O564" i="12"/>
  <c r="L1395" i="12"/>
  <c r="L444" i="12"/>
  <c r="L913" i="12"/>
  <c r="L1606" i="12"/>
  <c r="L99" i="12"/>
  <c r="N881" i="12"/>
  <c r="O1133" i="12"/>
  <c r="N1048" i="12"/>
  <c r="N1469" i="12"/>
  <c r="N760" i="12"/>
  <c r="O1155" i="12"/>
  <c r="N308" i="12"/>
  <c r="N740" i="12"/>
  <c r="N130" i="12"/>
  <c r="N1003" i="12"/>
  <c r="N602" i="12"/>
  <c r="O1385" i="12"/>
  <c r="L587" i="12"/>
  <c r="L1589" i="12"/>
  <c r="O819" i="12"/>
  <c r="N118" i="12"/>
  <c r="N511" i="12"/>
  <c r="N436" i="12"/>
  <c r="M1148" i="12"/>
  <c r="M1597" i="12"/>
  <c r="L1202" i="12"/>
  <c r="M1655" i="12"/>
  <c r="O1052" i="12"/>
  <c r="O1016" i="12"/>
  <c r="O1308" i="12"/>
  <c r="N1213" i="12"/>
  <c r="O601" i="12"/>
  <c r="O361" i="12"/>
  <c r="N1319" i="12"/>
  <c r="O641" i="12"/>
  <c r="M1469" i="12"/>
  <c r="M831" i="12"/>
  <c r="M161" i="12"/>
  <c r="F12" i="4"/>
  <c r="Y1059" i="12"/>
  <c r="Y816" i="12"/>
  <c r="Y958" i="12"/>
  <c r="Y592" i="12"/>
  <c r="Y1000" i="12"/>
  <c r="Y1003" i="12"/>
  <c r="Y1391" i="12"/>
  <c r="Y1226" i="12"/>
  <c r="Y1670" i="12"/>
  <c r="Y576" i="12"/>
  <c r="Y1122" i="12"/>
  <c r="Y1163" i="12"/>
  <c r="Y1539" i="12"/>
  <c r="Y950" i="12"/>
  <c r="Y1468" i="12"/>
  <c r="Y1022" i="12"/>
  <c r="Y802" i="12"/>
  <c r="Y1115" i="12"/>
  <c r="Y1142" i="12"/>
  <c r="Y1219" i="12"/>
  <c r="Y146" i="12"/>
  <c r="Y1237" i="12"/>
  <c r="Y1252" i="12"/>
  <c r="Y1266" i="12"/>
  <c r="Y647" i="12"/>
  <c r="Y1611" i="12"/>
  <c r="Y1064" i="12"/>
  <c r="Y1361" i="12"/>
  <c r="Y91" i="12"/>
  <c r="Y1677" i="12"/>
  <c r="Y1545" i="12"/>
  <c r="Y57" i="12"/>
  <c r="Y1469" i="12"/>
  <c r="Y1248" i="12"/>
  <c r="Y1106" i="12"/>
  <c r="N134" i="12"/>
  <c r="N1477" i="12"/>
  <c r="L1309" i="12"/>
  <c r="L1426" i="12"/>
  <c r="L1172" i="12"/>
  <c r="L1088" i="12"/>
  <c r="N902" i="12"/>
  <c r="O1057" i="12"/>
  <c r="M778" i="12"/>
  <c r="N105" i="12"/>
  <c r="O874" i="12"/>
  <c r="M1084" i="12"/>
  <c r="L1007" i="12"/>
  <c r="O786" i="12"/>
  <c r="O19" i="12"/>
  <c r="M857" i="12"/>
  <c r="M1432" i="12"/>
  <c r="M1167" i="12"/>
  <c r="L1584" i="12"/>
  <c r="O1451" i="12"/>
  <c r="L1675" i="12"/>
  <c r="O712" i="12"/>
  <c r="N527" i="12"/>
  <c r="M1289" i="12"/>
  <c r="L1703" i="12"/>
  <c r="L1171" i="12"/>
  <c r="L1507" i="12"/>
  <c r="L600" i="12"/>
  <c r="M1607" i="12"/>
  <c r="N1256" i="12"/>
  <c r="N305" i="12"/>
  <c r="L816" i="12"/>
  <c r="L1389" i="12"/>
  <c r="L730" i="12"/>
  <c r="O1274" i="12"/>
  <c r="O848" i="12"/>
  <c r="M600" i="12"/>
  <c r="M675" i="12"/>
  <c r="L1205" i="12"/>
  <c r="O800" i="12"/>
  <c r="O918" i="12"/>
  <c r="N505" i="12"/>
  <c r="N1000" i="12"/>
  <c r="N1291" i="12"/>
  <c r="M1230" i="12"/>
  <c r="L836" i="12"/>
  <c r="M1012" i="12"/>
  <c r="Y450" i="12"/>
  <c r="Y1109" i="12"/>
  <c r="Y1532" i="12"/>
  <c r="Y839" i="12"/>
  <c r="Y799" i="12"/>
  <c r="Y852" i="12"/>
  <c r="Y1119" i="12"/>
  <c r="Y1338" i="12"/>
  <c r="Y1642" i="12"/>
  <c r="Y652" i="12"/>
  <c r="Y699" i="12"/>
  <c r="Y1229" i="12"/>
  <c r="Y1582" i="12"/>
  <c r="Y773" i="12"/>
  <c r="Y1402" i="12"/>
  <c r="Y1518" i="12"/>
  <c r="Y1644" i="12"/>
  <c r="Y1664" i="12"/>
  <c r="Y875" i="12"/>
  <c r="Y1108" i="12"/>
  <c r="Y1543" i="12"/>
  <c r="Y1125" i="12"/>
  <c r="Y1306" i="12"/>
  <c r="S1060" i="12"/>
  <c r="Q565" i="12"/>
  <c r="P1316" i="12"/>
  <c r="R903" i="12"/>
  <c r="P718" i="12"/>
  <c r="R281" i="12"/>
  <c r="R218" i="12"/>
  <c r="P170" i="12"/>
  <c r="S1223" i="12"/>
  <c r="S1326" i="12"/>
  <c r="S809" i="12"/>
  <c r="R660" i="12"/>
  <c r="Q264" i="12"/>
  <c r="R794" i="12"/>
  <c r="R1724" i="12"/>
  <c r="R1368" i="12"/>
  <c r="S201" i="12"/>
  <c r="P1045" i="12"/>
  <c r="Q794" i="12"/>
  <c r="R393" i="12"/>
  <c r="S1042" i="12"/>
  <c r="P1307" i="12"/>
  <c r="Q145" i="12"/>
  <c r="R137" i="12"/>
  <c r="S330" i="12"/>
  <c r="R1662" i="12"/>
  <c r="P102" i="12"/>
  <c r="R11" i="12"/>
  <c r="S85" i="12"/>
  <c r="Q1326" i="12"/>
  <c r="S1315" i="12"/>
  <c r="S9" i="12"/>
  <c r="R1084" i="12"/>
  <c r="S1349" i="12"/>
  <c r="P1636" i="12"/>
  <c r="Q1239" i="12"/>
  <c r="R1649" i="12"/>
  <c r="P1362" i="12"/>
  <c r="R704" i="12"/>
  <c r="S697" i="12"/>
  <c r="R1644" i="12"/>
  <c r="S1311" i="12"/>
  <c r="P1064" i="12"/>
  <c r="Q1489" i="12"/>
  <c r="R643" i="12"/>
  <c r="S857" i="12"/>
  <c r="S1029" i="12"/>
  <c r="Q1308" i="12"/>
  <c r="R1527" i="12"/>
  <c r="Q186" i="12"/>
  <c r="P1291" i="12"/>
  <c r="R785" i="12"/>
  <c r="P1233" i="12"/>
  <c r="Q1693" i="12"/>
  <c r="R1502" i="12"/>
  <c r="S1640" i="12"/>
  <c r="P1460" i="12"/>
  <c r="R1217" i="12"/>
  <c r="Q962" i="12"/>
  <c r="R1442" i="12"/>
  <c r="S1403" i="12"/>
  <c r="Q327" i="12"/>
  <c r="R323" i="12"/>
  <c r="R1413" i="12"/>
  <c r="S258" i="12"/>
  <c r="P965" i="12"/>
  <c r="Q1012" i="12"/>
  <c r="S164" i="12"/>
  <c r="P162" i="12"/>
  <c r="Q153" i="12"/>
  <c r="Q819" i="12"/>
  <c r="S476" i="12"/>
  <c r="R1002" i="12"/>
  <c r="P434" i="12"/>
  <c r="S469" i="12"/>
  <c r="Q883" i="12"/>
  <c r="P1682" i="12"/>
  <c r="P364" i="12"/>
  <c r="R180" i="12"/>
  <c r="Q34" i="12"/>
  <c r="S23" i="12"/>
  <c r="Q763" i="12"/>
  <c r="R735" i="12"/>
  <c r="S714" i="12"/>
  <c r="P1278" i="12"/>
  <c r="S1222" i="12"/>
  <c r="P1123" i="12"/>
  <c r="Q1225" i="12"/>
  <c r="R741" i="12"/>
  <c r="P1646" i="12"/>
  <c r="Q1426" i="12"/>
  <c r="R873" i="12"/>
  <c r="S1601" i="12"/>
  <c r="S560" i="12"/>
  <c r="P528" i="12"/>
  <c r="R521" i="12"/>
  <c r="R991" i="12"/>
  <c r="S1309" i="12"/>
  <c r="J14" i="4"/>
  <c r="Q469" i="12"/>
  <c r="P1607" i="12"/>
  <c r="Q421" i="12"/>
  <c r="P823" i="12"/>
  <c r="Q391" i="12"/>
  <c r="R751" i="12"/>
  <c r="Q377" i="12"/>
  <c r="R669" i="12"/>
  <c r="S371" i="12"/>
  <c r="Q367" i="12"/>
  <c r="Q799" i="12"/>
  <c r="R726" i="12"/>
  <c r="R148" i="12"/>
  <c r="P614" i="12"/>
  <c r="P1475" i="12"/>
  <c r="P1465" i="12"/>
  <c r="Q625" i="12"/>
  <c r="P95" i="12"/>
  <c r="Q1027" i="12"/>
  <c r="R1173" i="12"/>
  <c r="S46" i="12"/>
  <c r="S27" i="12"/>
  <c r="R1660" i="12"/>
  <c r="S1169" i="12"/>
  <c r="Q1271" i="12"/>
  <c r="R671" i="12"/>
  <c r="S1705" i="12"/>
  <c r="S1499" i="12"/>
  <c r="P640" i="12"/>
  <c r="R1433" i="12"/>
  <c r="R1151" i="12"/>
  <c r="P992" i="12"/>
  <c r="Q758" i="12"/>
  <c r="S1564" i="12"/>
  <c r="P801" i="12"/>
  <c r="Q1634" i="12"/>
  <c r="S1363" i="12"/>
  <c r="Q975" i="12"/>
  <c r="R1477" i="12"/>
  <c r="R1449" i="12"/>
  <c r="S1266" i="12"/>
  <c r="P1547" i="12"/>
  <c r="R645" i="12"/>
  <c r="P666" i="12"/>
  <c r="R1072" i="12"/>
  <c r="S1136" i="12"/>
  <c r="P1172" i="12"/>
  <c r="Q750" i="12"/>
  <c r="R1439" i="12"/>
  <c r="Q1656" i="12"/>
  <c r="R1435" i="12"/>
  <c r="Y948" i="12"/>
  <c r="Y710" i="12"/>
  <c r="Y1649" i="12"/>
  <c r="Y1614" i="12"/>
  <c r="Y1628" i="12"/>
  <c r="Y1081" i="12"/>
  <c r="Y1349" i="12"/>
  <c r="Y1409" i="12"/>
  <c r="Y1452" i="12"/>
  <c r="Y1524" i="12"/>
  <c r="Y1575" i="12"/>
  <c r="Y1576" i="12"/>
  <c r="Y546" i="12"/>
  <c r="Y642" i="12"/>
  <c r="Y917" i="12"/>
  <c r="Y1178" i="12"/>
  <c r="Y1198" i="12"/>
  <c r="Y1215" i="12"/>
  <c r="Y1405" i="12"/>
  <c r="Y1724" i="12"/>
  <c r="Y1185" i="12"/>
  <c r="Y1208" i="12"/>
  <c r="Y1418" i="12"/>
  <c r="Y1496" i="12"/>
  <c r="Y1596" i="12"/>
  <c r="Y870" i="12"/>
  <c r="Y1027" i="12"/>
  <c r="Y1056" i="12"/>
  <c r="Y1126" i="12"/>
  <c r="Y1045" i="12"/>
  <c r="Y1329" i="12"/>
  <c r="Y1352" i="12"/>
  <c r="Y1553" i="12"/>
  <c r="Y1706" i="12"/>
  <c r="Y667" i="12"/>
  <c r="Y1161" i="12"/>
  <c r="Y1321" i="12"/>
  <c r="Y1346" i="12"/>
  <c r="Y1364" i="12"/>
  <c r="Y1395" i="12"/>
  <c r="Y1462" i="12"/>
  <c r="Y1600" i="12"/>
  <c r="Y627" i="12"/>
  <c r="Y1170" i="12"/>
  <c r="Y1278" i="12"/>
  <c r="Y1299" i="12"/>
  <c r="Y1120" i="12"/>
  <c r="Y1330" i="12"/>
  <c r="Y1438" i="12"/>
  <c r="Y1523" i="12"/>
  <c r="Y1654" i="12"/>
  <c r="Y406" i="12"/>
  <c r="Y418" i="12"/>
  <c r="Y643" i="12"/>
  <c r="Y644" i="12"/>
  <c r="Y828" i="12"/>
  <c r="Y1013" i="12"/>
  <c r="Y1123" i="12"/>
  <c r="Y1134" i="12"/>
  <c r="Y1204" i="12"/>
  <c r="Y1247" i="12"/>
  <c r="Y1360" i="12"/>
  <c r="Y1384" i="12"/>
  <c r="Y1426" i="12"/>
  <c r="Y1470" i="12"/>
  <c r="Y1483" i="12"/>
  <c r="Y1584" i="12"/>
  <c r="Y1605" i="12"/>
  <c r="Y1618" i="12"/>
  <c r="Y1578" i="12"/>
  <c r="Y1370" i="12"/>
  <c r="Y1682" i="12"/>
  <c r="Y1731" i="12"/>
  <c r="Y1367" i="12"/>
  <c r="Y102" i="12"/>
  <c r="Y708" i="12"/>
  <c r="Y837" i="12"/>
  <c r="Y836" i="12"/>
  <c r="Y1082" i="12"/>
  <c r="Y1112" i="12"/>
  <c r="Y1133" i="12"/>
  <c r="Y1184" i="12"/>
  <c r="Y1186" i="12"/>
  <c r="Y1202" i="12"/>
  <c r="Y1273" i="12"/>
  <c r="Y1366" i="12"/>
  <c r="Y1372" i="12"/>
  <c r="Y1373" i="12"/>
  <c r="Y1394" i="12"/>
  <c r="Y1419" i="12"/>
  <c r="Y1431" i="12"/>
  <c r="Y1435" i="12"/>
  <c r="Y1490" i="12"/>
  <c r="Y1493" i="12"/>
  <c r="Y1514" i="12"/>
  <c r="Y1589" i="12"/>
  <c r="Y1622" i="12"/>
  <c r="Y1627" i="12"/>
  <c r="Y1634" i="12"/>
  <c r="Y1636" i="12"/>
  <c r="Y1667" i="12"/>
  <c r="Y1688" i="12"/>
  <c r="Y1694" i="12"/>
  <c r="Y1708" i="12"/>
  <c r="Y1322" i="12"/>
  <c r="Y1607" i="12"/>
  <c r="Y570" i="12"/>
  <c r="Y680" i="12"/>
  <c r="Y787" i="12"/>
  <c r="Y812" i="12"/>
  <c r="Y931" i="12"/>
  <c r="Y978" i="12"/>
  <c r="Y1077" i="12"/>
  <c r="Y1110" i="12"/>
  <c r="Y1111" i="12"/>
  <c r="Y1116" i="12"/>
  <c r="Y1179" i="12"/>
  <c r="Y1192" i="12"/>
  <c r="Y1026" i="12"/>
  <c r="Y1295" i="12"/>
  <c r="Y1296" i="12"/>
  <c r="Y1319" i="12"/>
  <c r="Y1328" i="12"/>
  <c r="Y1399" i="12"/>
  <c r="Y1475" i="12"/>
  <c r="Y1480" i="12"/>
  <c r="Y1510" i="12"/>
  <c r="Y1559" i="12"/>
  <c r="Y1568" i="12"/>
  <c r="Y1585" i="12"/>
  <c r="Y1598" i="12"/>
  <c r="Y1599" i="12"/>
  <c r="Y1606" i="12"/>
  <c r="Y1613" i="12"/>
  <c r="Y1620" i="12"/>
  <c r="Y1661" i="12"/>
  <c r="Y1363" i="12"/>
  <c r="Y1668" i="12"/>
  <c r="Y1673" i="12"/>
  <c r="Y1674" i="12"/>
  <c r="Y1680" i="12"/>
  <c r="Y1681" i="12"/>
  <c r="Y1700" i="12"/>
  <c r="Y472" i="12"/>
  <c r="Y1233" i="12"/>
  <c r="Y1269" i="12"/>
  <c r="Y1289" i="12"/>
  <c r="Y1504" i="12"/>
  <c r="Y1517" i="12"/>
  <c r="Y1541" i="12"/>
  <c r="Y1556" i="12"/>
  <c r="Y1567" i="12"/>
  <c r="Y1597" i="12"/>
  <c r="Y1616" i="12"/>
  <c r="Y1635" i="12"/>
  <c r="Y1645" i="12"/>
  <c r="Y1650" i="12"/>
  <c r="Y1651" i="12"/>
  <c r="Y1660" i="12"/>
  <c r="Y1669" i="12"/>
  <c r="Y1728" i="12"/>
  <c r="Y1732" i="12"/>
  <c r="Y18" i="12"/>
  <c r="Y215" i="12"/>
  <c r="Y365" i="12"/>
  <c r="Y1037" i="12"/>
  <c r="Y1036" i="12"/>
  <c r="Y1063" i="12"/>
  <c r="Y1199" i="12"/>
  <c r="Y1255" i="12"/>
  <c r="Y1290" i="12"/>
  <c r="Y1309" i="12"/>
  <c r="Y1345" i="12"/>
  <c r="Y1348" i="12"/>
  <c r="Y1400" i="12"/>
  <c r="Y1434" i="12"/>
  <c r="Y1449" i="12"/>
  <c r="Y1461" i="12"/>
  <c r="Y1484" i="12"/>
  <c r="Y1498" i="12"/>
  <c r="Y1508" i="12"/>
  <c r="Y1530" i="12"/>
  <c r="Y1546" i="12"/>
  <c r="Y1560" i="12"/>
  <c r="Y1571" i="12"/>
  <c r="Y1583" i="12"/>
  <c r="Y1603" i="12"/>
  <c r="Y1621" i="12"/>
  <c r="Y1630" i="12"/>
  <c r="Y1653" i="12"/>
  <c r="Y1678" i="12"/>
  <c r="Y1679" i="12"/>
  <c r="Y1705" i="12"/>
  <c r="Y1709" i="12"/>
  <c r="Y1726" i="12"/>
  <c r="Y1209" i="12"/>
  <c r="Y1379" i="12"/>
  <c r="Y93" i="12"/>
  <c r="Y501" i="12"/>
  <c r="Y1050" i="12"/>
  <c r="Y1083" i="12"/>
  <c r="Y1235" i="12"/>
  <c r="Y1236" i="12"/>
  <c r="Y1259" i="12"/>
  <c r="Y1271" i="12"/>
  <c r="Y1286" i="12"/>
  <c r="Y1291" i="12"/>
  <c r="Y1301" i="12"/>
  <c r="Y1305" i="12"/>
  <c r="Y1312" i="12"/>
  <c r="Y1356" i="12"/>
  <c r="Y1380" i="12"/>
  <c r="Y1401" i="12"/>
  <c r="Y1408" i="12"/>
  <c r="Y1429" i="12"/>
  <c r="Y1433" i="12"/>
  <c r="Y1188" i="12"/>
  <c r="Y1550" i="12"/>
  <c r="Y1564" i="12"/>
  <c r="Y1595" i="12"/>
  <c r="Y1602" i="12"/>
  <c r="Y1612" i="12"/>
  <c r="Y1638" i="12"/>
  <c r="Y1693" i="12"/>
  <c r="Y1698" i="12"/>
  <c r="Y181" i="12"/>
  <c r="Y399" i="12"/>
  <c r="Y531" i="12"/>
  <c r="Y701" i="12"/>
  <c r="Y470" i="12"/>
  <c r="Y785" i="12"/>
  <c r="Y1218" i="12"/>
  <c r="Y1313" i="12"/>
  <c r="Y1336" i="12"/>
  <c r="Y1359" i="12"/>
  <c r="J18" i="4"/>
  <c r="Y1383" i="12"/>
  <c r="Y1388" i="12"/>
  <c r="Y1396" i="12"/>
  <c r="Y1414" i="12"/>
  <c r="Y856" i="12"/>
  <c r="Y1456" i="12"/>
  <c r="Y1457" i="12"/>
  <c r="Y1464" i="12"/>
  <c r="Y1516" i="12"/>
  <c r="Y1521" i="12"/>
  <c r="Y1527" i="12"/>
  <c r="Y1535" i="12"/>
  <c r="Y1544" i="12"/>
  <c r="Y1594" i="12"/>
  <c r="Y1624" i="12"/>
  <c r="Y1631" i="12"/>
  <c r="Y1641" i="12"/>
  <c r="Y1648" i="12"/>
  <c r="Y1581" i="12"/>
  <c r="Y1675" i="12"/>
  <c r="Y1690" i="12"/>
  <c r="Y1727" i="12"/>
  <c r="Q17" i="12"/>
  <c r="Q685" i="12"/>
  <c r="R1018" i="12"/>
  <c r="P1242" i="12"/>
  <c r="S17" i="12"/>
  <c r="S976" i="12"/>
  <c r="P1054" i="12"/>
  <c r="N636" i="12"/>
  <c r="L1152" i="12"/>
  <c r="N917" i="12"/>
  <c r="O1322" i="12"/>
  <c r="O348" i="12"/>
  <c r="M138" i="12"/>
  <c r="M1628" i="12"/>
  <c r="L1548" i="12"/>
  <c r="M767" i="12"/>
  <c r="M1332" i="12"/>
  <c r="L1255" i="12"/>
  <c r="M215" i="12"/>
  <c r="M632" i="12"/>
  <c r="O520" i="12"/>
  <c r="N1483" i="12"/>
  <c r="N1118" i="12"/>
  <c r="N257" i="12"/>
  <c r="N1077" i="12"/>
  <c r="N746" i="12"/>
  <c r="M1371" i="12"/>
  <c r="L926" i="12"/>
  <c r="L596" i="12"/>
  <c r="M897" i="12"/>
  <c r="M1201" i="12"/>
  <c r="O1129" i="12"/>
  <c r="O631" i="12"/>
  <c r="N1146" i="12"/>
  <c r="N621" i="12"/>
  <c r="O1342" i="12"/>
  <c r="O999" i="12"/>
  <c r="M1395" i="12"/>
  <c r="M1629" i="12"/>
  <c r="L1078" i="12"/>
  <c r="L1367" i="12"/>
  <c r="L1440" i="12"/>
  <c r="L1432" i="12"/>
  <c r="L1167" i="12"/>
  <c r="M1622" i="12"/>
  <c r="M1022" i="12"/>
  <c r="M1172" i="12"/>
  <c r="M60" i="12"/>
  <c r="M889" i="12"/>
  <c r="O1069" i="12"/>
  <c r="O557" i="12"/>
  <c r="N1233" i="12"/>
  <c r="O1612" i="12"/>
  <c r="L893" i="12"/>
  <c r="M1488" i="12"/>
  <c r="M1188" i="12"/>
  <c r="M655" i="12"/>
  <c r="M1341" i="12"/>
  <c r="M1533" i="12"/>
  <c r="M1524" i="12"/>
  <c r="M1640" i="12"/>
  <c r="M1445" i="12"/>
  <c r="M1130" i="12"/>
  <c r="M1406" i="12"/>
  <c r="L60" i="12"/>
  <c r="M630" i="12"/>
  <c r="L889" i="12"/>
  <c r="M1468" i="12"/>
  <c r="M1601" i="12"/>
  <c r="L945" i="12"/>
  <c r="O864" i="12"/>
  <c r="O1120" i="12"/>
  <c r="O549" i="12"/>
  <c r="N1421" i="12"/>
  <c r="M712" i="12"/>
  <c r="L823" i="12"/>
  <c r="L695" i="12"/>
  <c r="M1490" i="12"/>
  <c r="L706" i="12"/>
  <c r="L944" i="12"/>
  <c r="L1445" i="12"/>
  <c r="L1130" i="12"/>
  <c r="M1692" i="12"/>
  <c r="M1312" i="12"/>
  <c r="O304" i="12"/>
  <c r="N653" i="12"/>
  <c r="N1107" i="12"/>
  <c r="M718" i="12"/>
  <c r="M391" i="12"/>
  <c r="L351" i="12"/>
  <c r="L1016" i="12"/>
  <c r="L677" i="12"/>
  <c r="M1197" i="12"/>
  <c r="L1547" i="12"/>
  <c r="L1467" i="12"/>
  <c r="L1695" i="12"/>
  <c r="M1531" i="12"/>
  <c r="L1312" i="12"/>
  <c r="O566" i="12"/>
  <c r="N801" i="12"/>
  <c r="O702" i="12"/>
  <c r="N352" i="12"/>
  <c r="O381" i="12"/>
  <c r="N862" i="12"/>
  <c r="O652" i="12"/>
  <c r="N1201" i="12"/>
  <c r="L1499" i="12"/>
  <c r="L1532" i="12"/>
  <c r="M1393" i="12"/>
  <c r="M1414" i="12"/>
  <c r="M1686" i="12"/>
  <c r="M873" i="12"/>
  <c r="L1125" i="12"/>
  <c r="L1585" i="12"/>
  <c r="M1204" i="12"/>
  <c r="L707" i="12"/>
  <c r="L110" i="12"/>
  <c r="L643" i="12"/>
  <c r="M1255" i="12"/>
  <c r="N735" i="12"/>
  <c r="Y1183" i="12"/>
  <c r="N708" i="12"/>
  <c r="O572" i="12"/>
  <c r="N1085" i="12"/>
  <c r="O577" i="12"/>
  <c r="P900" i="12"/>
  <c r="P675" i="12"/>
  <c r="L1128" i="12"/>
  <c r="M1573" i="12"/>
  <c r="Y1699" i="12"/>
  <c r="L1520" i="12"/>
  <c r="M1621" i="12"/>
  <c r="L212" i="12"/>
  <c r="M706" i="12"/>
  <c r="M1605" i="12"/>
  <c r="M1023" i="12"/>
  <c r="S485" i="12"/>
  <c r="S422" i="12"/>
  <c r="R607" i="12"/>
  <c r="P585" i="12"/>
  <c r="Q351" i="12"/>
  <c r="S338" i="12"/>
  <c r="Q787" i="12"/>
  <c r="P753" i="12"/>
  <c r="P213" i="12"/>
  <c r="S190" i="12"/>
  <c r="R533" i="12"/>
  <c r="L715" i="12"/>
  <c r="L1186" i="12"/>
  <c r="S583" i="12"/>
  <c r="P1416" i="12"/>
  <c r="Q927" i="12"/>
  <c r="R565" i="12"/>
  <c r="S868" i="12"/>
  <c r="P558" i="12"/>
  <c r="Q1316" i="12"/>
  <c r="P550" i="12"/>
  <c r="Q1214" i="12"/>
  <c r="R543" i="12"/>
  <c r="S535" i="12"/>
  <c r="P118" i="12"/>
  <c r="Q96" i="12"/>
  <c r="S903" i="12"/>
  <c r="S1014" i="12"/>
  <c r="S1304" i="12"/>
  <c r="P457" i="12"/>
  <c r="R555" i="12"/>
  <c r="S400" i="12"/>
  <c r="S749" i="12"/>
  <c r="P358" i="12"/>
  <c r="Q957" i="12"/>
  <c r="P1557" i="12"/>
  <c r="Q326" i="12"/>
  <c r="R1037" i="12"/>
  <c r="P308" i="12"/>
  <c r="Q1731" i="12"/>
  <c r="R690" i="12"/>
  <c r="R708" i="12"/>
  <c r="S1230" i="12"/>
  <c r="P929" i="12"/>
  <c r="R938" i="12"/>
  <c r="S1219" i="12"/>
  <c r="P1491" i="12"/>
  <c r="Q1581" i="12"/>
  <c r="S1605" i="12"/>
  <c r="P1532" i="12"/>
  <c r="K14" i="4"/>
  <c r="N1206" i="12"/>
  <c r="N87" i="12"/>
  <c r="O926" i="12"/>
  <c r="O841" i="12"/>
  <c r="L744" i="12"/>
  <c r="M1311" i="12"/>
  <c r="M1354" i="12"/>
  <c r="M1349" i="12"/>
  <c r="M1038" i="12"/>
  <c r="L639" i="12"/>
  <c r="M207" i="12"/>
  <c r="M110" i="12"/>
  <c r="L1628" i="12"/>
  <c r="M1318" i="12"/>
  <c r="L1610" i="12"/>
  <c r="M1399" i="12"/>
  <c r="M1210" i="12"/>
  <c r="L1411" i="12"/>
  <c r="S1497" i="12"/>
  <c r="S822" i="12"/>
  <c r="P407" i="12"/>
  <c r="Q969" i="12"/>
  <c r="R749" i="12"/>
  <c r="S914" i="12"/>
  <c r="M1437" i="12"/>
  <c r="L1515" i="12"/>
  <c r="L1262" i="12"/>
  <c r="Q1369" i="12"/>
  <c r="R502" i="12"/>
  <c r="S1182" i="12"/>
  <c r="P1542" i="12"/>
  <c r="R503" i="12"/>
  <c r="P478" i="12"/>
  <c r="Q473" i="12"/>
  <c r="R641" i="12"/>
  <c r="S980" i="12"/>
  <c r="R437" i="12"/>
  <c r="R616" i="12"/>
  <c r="P433" i="12"/>
  <c r="S827" i="12"/>
  <c r="P427" i="12"/>
  <c r="Q1234" i="12"/>
  <c r="R418" i="12"/>
  <c r="S1373" i="12"/>
  <c r="Q403" i="12"/>
  <c r="R1128" i="12"/>
  <c r="P555" i="12"/>
  <c r="S986" i="12"/>
  <c r="P398" i="12"/>
  <c r="Q392" i="12"/>
  <c r="S1189" i="12"/>
  <c r="R1199" i="12"/>
  <c r="S821" i="12"/>
  <c r="P1534" i="12"/>
  <c r="R674" i="12"/>
  <c r="S1703" i="12"/>
  <c r="R369" i="12"/>
  <c r="Q1296" i="12"/>
  <c r="S1209" i="12"/>
  <c r="Q749" i="12"/>
  <c r="P361" i="12"/>
  <c r="R1518" i="12"/>
  <c r="S786" i="12"/>
  <c r="P937" i="12"/>
  <c r="Q1515" i="12"/>
  <c r="S698" i="12"/>
  <c r="R958" i="12"/>
  <c r="P708" i="12"/>
  <c r="S1302" i="12"/>
  <c r="P1503" i="12"/>
  <c r="Q1522" i="12"/>
  <c r="O405" i="12"/>
  <c r="M1143" i="12"/>
  <c r="M932" i="12"/>
  <c r="L1461" i="12"/>
  <c r="L966" i="12"/>
  <c r="L143" i="12"/>
  <c r="L971" i="12"/>
  <c r="M950" i="12"/>
  <c r="M1697" i="12"/>
  <c r="M17" i="12"/>
  <c r="M1178" i="12"/>
  <c r="M1374" i="12"/>
  <c r="O1192" i="12"/>
  <c r="N429" i="12"/>
  <c r="L82" i="12"/>
  <c r="L1005" i="12"/>
  <c r="M1336" i="12"/>
  <c r="L251" i="12"/>
  <c r="L934" i="12"/>
  <c r="M1584" i="12"/>
  <c r="R461" i="12"/>
  <c r="S1343" i="12"/>
  <c r="P1451" i="12"/>
  <c r="R1344" i="12"/>
  <c r="S1520" i="12"/>
  <c r="S1596" i="12"/>
  <c r="P958" i="12"/>
  <c r="Q1302" i="12"/>
  <c r="R971" i="12"/>
  <c r="S686" i="12"/>
  <c r="Q1584" i="12"/>
  <c r="S915" i="12"/>
  <c r="Q1150" i="12"/>
  <c r="R1055" i="12"/>
  <c r="S1091" i="12"/>
  <c r="P984" i="12"/>
  <c r="L14" i="4"/>
  <c r="Q1625" i="12"/>
  <c r="S734" i="12"/>
  <c r="Q900" i="12"/>
  <c r="R745" i="12"/>
  <c r="S851" i="12"/>
  <c r="P736" i="12"/>
  <c r="Q1519" i="12"/>
  <c r="S1535" i="12"/>
  <c r="P1294" i="12"/>
  <c r="Q675" i="12"/>
  <c r="R970" i="12"/>
  <c r="P189" i="12"/>
  <c r="K10" i="4"/>
  <c r="F11" i="4"/>
  <c r="C11" i="4"/>
  <c r="P1042" i="12"/>
  <c r="Q593" i="12"/>
  <c r="R1288" i="12"/>
  <c r="S303" i="12"/>
  <c r="Q615" i="12"/>
  <c r="R347" i="12"/>
  <c r="S1345" i="12"/>
  <c r="P251" i="12"/>
  <c r="R242" i="12"/>
  <c r="S238" i="12"/>
  <c r="Q227" i="12"/>
  <c r="R1196" i="12"/>
  <c r="S895" i="12"/>
  <c r="P180" i="12"/>
  <c r="S1675" i="12"/>
  <c r="P1297" i="12"/>
  <c r="Q501" i="12"/>
  <c r="P489" i="12"/>
  <c r="Q484" i="12"/>
  <c r="R479" i="12"/>
  <c r="S1177" i="12"/>
  <c r="Q680" i="12"/>
  <c r="S437" i="12"/>
  <c r="Q433" i="12"/>
  <c r="Q751" i="12"/>
  <c r="R386" i="12"/>
  <c r="R371" i="12"/>
  <c r="P367" i="12"/>
  <c r="S340" i="12"/>
  <c r="P496" i="12"/>
  <c r="Q1037" i="12"/>
  <c r="Q1288" i="12"/>
  <c r="S311" i="12"/>
  <c r="Q347" i="12"/>
  <c r="P266" i="12"/>
  <c r="Q242" i="12"/>
  <c r="R238" i="12"/>
  <c r="P227" i="12"/>
  <c r="Q148" i="12"/>
  <c r="S624" i="12"/>
  <c r="Q856" i="12"/>
  <c r="P13" i="12"/>
  <c r="S390" i="12"/>
  <c r="R27" i="12"/>
  <c r="Q431" i="12"/>
  <c r="S905" i="12"/>
  <c r="R399" i="12"/>
  <c r="S831" i="12"/>
  <c r="P714" i="12"/>
  <c r="P1222" i="12"/>
  <c r="R1049" i="12"/>
  <c r="R863" i="12"/>
  <c r="R340" i="12"/>
  <c r="Q339" i="12"/>
  <c r="S663" i="12"/>
  <c r="P333" i="12"/>
  <c r="Q159" i="12"/>
  <c r="R320" i="12"/>
  <c r="S1108" i="12"/>
  <c r="P318" i="12"/>
  <c r="Q316" i="12"/>
  <c r="R1140" i="12"/>
  <c r="S1584" i="12"/>
  <c r="P1655" i="12"/>
  <c r="Q1708" i="12"/>
  <c r="S1150" i="12"/>
  <c r="P1202" i="12"/>
  <c r="P533" i="12"/>
  <c r="R557" i="12"/>
  <c r="S1289" i="12"/>
  <c r="R586" i="12"/>
  <c r="P578" i="12"/>
  <c r="R570" i="12"/>
  <c r="Q1459" i="12"/>
  <c r="P548" i="12"/>
  <c r="P903" i="12"/>
  <c r="Q503" i="12"/>
  <c r="S459" i="12"/>
  <c r="R424" i="12"/>
  <c r="S416" i="12"/>
  <c r="Q822" i="12"/>
  <c r="R725" i="12"/>
  <c r="P371" i="12"/>
  <c r="R352" i="12"/>
  <c r="S341" i="12"/>
  <c r="P1345" i="12"/>
  <c r="M14" i="4"/>
  <c r="S779" i="12"/>
  <c r="Q586" i="12"/>
  <c r="R580" i="12"/>
  <c r="P575" i="12"/>
  <c r="Q570" i="12"/>
  <c r="R1003" i="12"/>
  <c r="P1135" i="12"/>
  <c r="R549" i="12"/>
  <c r="S544" i="12"/>
  <c r="P880" i="12"/>
  <c r="Q536" i="12"/>
  <c r="R843" i="12"/>
  <c r="R72" i="12"/>
  <c r="S453" i="12"/>
  <c r="R497" i="12"/>
  <c r="S488" i="12"/>
  <c r="P503" i="12"/>
  <c r="Q1061" i="12"/>
  <c r="R434" i="12"/>
  <c r="P641" i="12"/>
  <c r="Q1347" i="12"/>
  <c r="Q980" i="12"/>
  <c r="R1157" i="12"/>
  <c r="S1512" i="12"/>
  <c r="R425" i="12"/>
  <c r="S419" i="12"/>
  <c r="P418" i="12"/>
  <c r="Q1373" i="12"/>
  <c r="R1175" i="12"/>
  <c r="S406" i="12"/>
  <c r="R1730" i="12"/>
  <c r="P1199" i="12"/>
  <c r="R381" i="12"/>
  <c r="S941" i="12"/>
  <c r="P674" i="12"/>
  <c r="S585" i="12"/>
  <c r="P1154" i="12"/>
  <c r="Q1209" i="12"/>
  <c r="R357" i="12"/>
  <c r="R909" i="12"/>
  <c r="S70" i="12"/>
  <c r="P324" i="12"/>
  <c r="Q663" i="12"/>
  <c r="R327" i="12"/>
  <c r="S323" i="12"/>
  <c r="P320" i="12"/>
  <c r="Q1108" i="12"/>
  <c r="R806" i="12"/>
  <c r="S1121" i="12"/>
  <c r="Q859" i="12"/>
  <c r="S853" i="12"/>
  <c r="P586" i="12"/>
  <c r="Q580" i="12"/>
  <c r="S571" i="12"/>
  <c r="P570" i="12"/>
  <c r="R1056" i="12"/>
  <c r="S552" i="12"/>
  <c r="Q549" i="12"/>
  <c r="P536" i="12"/>
  <c r="R528" i="12"/>
  <c r="Q72" i="12"/>
  <c r="S514" i="12"/>
  <c r="P1183" i="12"/>
  <c r="R488" i="12"/>
  <c r="S1000" i="12"/>
  <c r="Q461" i="12"/>
  <c r="Q425" i="12"/>
  <c r="R419" i="12"/>
  <c r="Q1175" i="12"/>
  <c r="P986" i="12"/>
  <c r="Q381" i="12"/>
  <c r="S715" i="12"/>
  <c r="S351" i="12"/>
  <c r="P350" i="12"/>
  <c r="R184" i="12"/>
  <c r="S305" i="12"/>
  <c r="P160" i="12"/>
  <c r="P114" i="12"/>
  <c r="Q1161" i="12"/>
  <c r="S62" i="12"/>
  <c r="Q31" i="12"/>
  <c r="S19" i="12"/>
  <c r="P17" i="12"/>
  <c r="R792" i="12"/>
  <c r="R812" i="12"/>
  <c r="P769" i="12"/>
  <c r="S593" i="12"/>
  <c r="P1394" i="12"/>
  <c r="Q587" i="12"/>
  <c r="R1416" i="12"/>
  <c r="P580" i="12"/>
  <c r="R558" i="12"/>
  <c r="S1316" i="12"/>
  <c r="P563" i="12"/>
  <c r="S551" i="12"/>
  <c r="R550" i="12"/>
  <c r="S1214" i="12"/>
  <c r="Q544" i="12"/>
  <c r="P542" i="12"/>
  <c r="Q538" i="12"/>
  <c r="R118" i="12"/>
  <c r="S96" i="12"/>
  <c r="Q528" i="12"/>
  <c r="P527" i="12"/>
  <c r="Q1352" i="12"/>
  <c r="S521" i="12"/>
  <c r="P72" i="12"/>
  <c r="S526" i="12"/>
  <c r="P368" i="12"/>
  <c r="Q513" i="12"/>
  <c r="Q888" i="12"/>
  <c r="S718" i="12"/>
  <c r="P1026" i="12"/>
  <c r="S421" i="12"/>
  <c r="Q419" i="12"/>
  <c r="P1180" i="12"/>
  <c r="R823" i="12"/>
  <c r="S407" i="12"/>
  <c r="P1330" i="12"/>
  <c r="Q818" i="12"/>
  <c r="Q463" i="12"/>
  <c r="R358" i="12"/>
  <c r="P357" i="12"/>
  <c r="S496" i="12"/>
  <c r="R1557" i="12"/>
  <c r="P327" i="12"/>
  <c r="P321" i="12"/>
  <c r="R49" i="12"/>
  <c r="S1105" i="12"/>
  <c r="Q1117" i="12"/>
  <c r="S1069" i="12"/>
  <c r="P892" i="12"/>
  <c r="Q1381" i="12"/>
  <c r="R1610" i="12"/>
  <c r="P789" i="12"/>
  <c r="R901" i="12"/>
  <c r="Q1615" i="12"/>
  <c r="P1329" i="12"/>
  <c r="Q1268" i="12"/>
  <c r="R1491" i="12"/>
  <c r="P1187" i="12"/>
  <c r="Q1354" i="12"/>
  <c r="P1055" i="12"/>
  <c r="O1021" i="12"/>
  <c r="O1287" i="12"/>
  <c r="N1273" i="12"/>
  <c r="O398" i="12"/>
  <c r="O627" i="12"/>
  <c r="N1392" i="12"/>
  <c r="O1186" i="12"/>
  <c r="N734" i="12"/>
  <c r="L1057" i="12"/>
  <c r="M787" i="12"/>
  <c r="M1571" i="12"/>
  <c r="M1527" i="12"/>
  <c r="L1339" i="12"/>
  <c r="M811" i="12"/>
  <c r="M1290" i="12"/>
  <c r="L1222" i="12"/>
  <c r="M1186" i="12"/>
  <c r="M1149" i="12"/>
  <c r="L1700" i="12"/>
  <c r="M1495" i="12"/>
  <c r="M1220" i="12"/>
  <c r="M631" i="12"/>
  <c r="O753" i="12"/>
  <c r="M1128" i="12"/>
  <c r="M1638" i="12"/>
  <c r="L1662" i="12"/>
  <c r="M1707" i="12"/>
  <c r="L937" i="12"/>
  <c r="L1568" i="12"/>
  <c r="L1688" i="12"/>
  <c r="M643" i="12"/>
  <c r="M1616" i="12"/>
  <c r="L1149" i="12"/>
  <c r="L1495" i="12"/>
  <c r="L1220" i="12"/>
  <c r="L631" i="12"/>
  <c r="M940" i="12"/>
  <c r="M918" i="12"/>
  <c r="M705" i="12"/>
  <c r="M1411" i="12"/>
  <c r="N745" i="12"/>
  <c r="O729" i="12"/>
  <c r="N158" i="12"/>
  <c r="O1204" i="12"/>
  <c r="O488" i="12"/>
  <c r="O384" i="12"/>
  <c r="M1554" i="12"/>
  <c r="L1063" i="12"/>
  <c r="L1155" i="12"/>
  <c r="M188" i="12"/>
  <c r="O671" i="12"/>
  <c r="O581" i="12"/>
  <c r="N512" i="12"/>
  <c r="N374" i="12"/>
  <c r="N1698" i="12"/>
  <c r="N23" i="12"/>
  <c r="N190" i="12"/>
  <c r="N487" i="12"/>
  <c r="N1096" i="12"/>
  <c r="M1582" i="12"/>
  <c r="L1632" i="12"/>
  <c r="L1355" i="12"/>
  <c r="M1450" i="12"/>
  <c r="M942" i="12"/>
  <c r="M1436" i="12"/>
  <c r="M1500" i="12"/>
  <c r="L1348" i="12"/>
  <c r="M1465" i="12"/>
  <c r="M1604" i="12"/>
  <c r="M1623" i="12"/>
  <c r="L1399" i="12"/>
  <c r="N1287" i="12"/>
  <c r="L1416" i="12"/>
  <c r="L1635" i="12"/>
  <c r="L1470" i="12"/>
  <c r="M1586" i="12"/>
  <c r="L909" i="12"/>
  <c r="L1436" i="12"/>
  <c r="L1064" i="12"/>
  <c r="M1606" i="12"/>
  <c r="M1440" i="12"/>
  <c r="L1127" i="12"/>
  <c r="L1219" i="12"/>
  <c r="M872" i="12"/>
  <c r="M1240" i="12"/>
  <c r="L1623" i="12"/>
  <c r="M1670" i="12"/>
  <c r="M1194" i="12"/>
  <c r="M1091" i="12"/>
  <c r="M650" i="12"/>
  <c r="N827" i="12"/>
  <c r="M1657" i="12"/>
  <c r="M348" i="12"/>
  <c r="L1535" i="12"/>
  <c r="L1453" i="12"/>
  <c r="L723" i="12"/>
  <c r="L1069" i="12"/>
  <c r="L994" i="12"/>
  <c r="L812" i="12"/>
  <c r="L872" i="12"/>
  <c r="L1240" i="12"/>
  <c r="L148" i="12"/>
  <c r="L1670" i="12"/>
  <c r="L1194" i="12"/>
  <c r="L650" i="12"/>
  <c r="M1132" i="12"/>
  <c r="M1226" i="12"/>
  <c r="M1464" i="12"/>
  <c r="M1630" i="12"/>
  <c r="O326" i="12"/>
  <c r="N1241" i="12"/>
  <c r="O863" i="12"/>
  <c r="O956" i="12"/>
  <c r="O190" i="12"/>
  <c r="M578" i="12"/>
  <c r="L1084" i="12"/>
  <c r="L667" i="12"/>
  <c r="M943" i="12"/>
  <c r="M627" i="12"/>
  <c r="L248" i="12"/>
  <c r="M1663" i="12"/>
  <c r="M1428" i="12"/>
  <c r="M19" i="12"/>
  <c r="L1573" i="12"/>
  <c r="L1559" i="12"/>
  <c r="L897" i="12"/>
  <c r="L895" i="12"/>
  <c r="L1196" i="12"/>
  <c r="L1567" i="12"/>
  <c r="L146" i="12"/>
  <c r="L675" i="12"/>
  <c r="M891" i="12"/>
  <c r="M1294" i="12"/>
  <c r="M210" i="12"/>
  <c r="N994" i="12"/>
  <c r="N959" i="12"/>
  <c r="O1050" i="12"/>
  <c r="O1100" i="12"/>
  <c r="N703" i="12"/>
  <c r="M1595" i="12"/>
  <c r="M1402" i="12"/>
  <c r="M1237" i="12"/>
  <c r="M1562" i="12"/>
  <c r="M1602" i="12"/>
  <c r="M1456" i="12"/>
  <c r="M1140" i="12"/>
  <c r="M1273" i="12"/>
  <c r="L734" i="12"/>
  <c r="L891" i="12"/>
  <c r="L210" i="12"/>
  <c r="L10" i="4"/>
  <c r="M10" i="4"/>
  <c r="J10" i="4"/>
  <c r="Q490" i="12"/>
  <c r="Q489" i="12"/>
  <c r="Q1183" i="12"/>
  <c r="Q1184" i="12"/>
  <c r="S1183" i="12"/>
  <c r="S1184" i="12"/>
  <c r="S490" i="12"/>
  <c r="N1699" i="12"/>
  <c r="I10" i="4"/>
</calcChain>
</file>

<file path=xl/sharedStrings.xml><?xml version="1.0" encoding="utf-8"?>
<sst xmlns="http://schemas.openxmlformats.org/spreadsheetml/2006/main" count="77412" uniqueCount="4489">
  <si>
    <t>AAA</t>
  </si>
  <si>
    <t>AAM</t>
  </si>
  <si>
    <t>ABT</t>
  </si>
  <si>
    <t>ACC</t>
  </si>
  <si>
    <t>ACL</t>
  </si>
  <si>
    <t>AGF</t>
  </si>
  <si>
    <t>AGM</t>
  </si>
  <si>
    <t>AGR</t>
  </si>
  <si>
    <t>AMD</t>
  </si>
  <si>
    <t>ANV</t>
  </si>
  <si>
    <t>APC</t>
  </si>
  <si>
    <t>APG</t>
  </si>
  <si>
    <t>HII</t>
  </si>
  <si>
    <t>ASM</t>
  </si>
  <si>
    <t>ASP</t>
  </si>
  <si>
    <t>ATG</t>
  </si>
  <si>
    <t>BBC</t>
  </si>
  <si>
    <t>BCE</t>
  </si>
  <si>
    <t>BCG</t>
  </si>
  <si>
    <t>BFC</t>
  </si>
  <si>
    <t>BHN</t>
  </si>
  <si>
    <t>BIC</t>
  </si>
  <si>
    <t>BID</t>
  </si>
  <si>
    <t>DBD</t>
  </si>
  <si>
    <t>BWE</t>
  </si>
  <si>
    <t>BMC</t>
  </si>
  <si>
    <t>BMI</t>
  </si>
  <si>
    <t>BMP</t>
  </si>
  <si>
    <t>BRC</t>
  </si>
  <si>
    <t>BSI</t>
  </si>
  <si>
    <t>BTP</t>
  </si>
  <si>
    <t>BTT</t>
  </si>
  <si>
    <t>BVH</t>
  </si>
  <si>
    <t>Tập đoàn Bảo Việt</t>
  </si>
  <si>
    <t>C32</t>
  </si>
  <si>
    <t>C47</t>
  </si>
  <si>
    <t>CAV</t>
  </si>
  <si>
    <t>CCI</t>
  </si>
  <si>
    <t>CCL</t>
  </si>
  <si>
    <t>CDC</t>
  </si>
  <si>
    <t>CEE</t>
  </si>
  <si>
    <t>STK</t>
  </si>
  <si>
    <t>CHP</t>
  </si>
  <si>
    <t>CIG</t>
  </si>
  <si>
    <t>CII</t>
  </si>
  <si>
    <t>CLC</t>
  </si>
  <si>
    <t>CLG</t>
  </si>
  <si>
    <t>CLL</t>
  </si>
  <si>
    <t>CLW</t>
  </si>
  <si>
    <t>CMG</t>
  </si>
  <si>
    <t>CMV</t>
  </si>
  <si>
    <t>CMX</t>
  </si>
  <si>
    <t>CNG</t>
  </si>
  <si>
    <t>COM</t>
  </si>
  <si>
    <t>CRC</t>
  </si>
  <si>
    <t>CSM</t>
  </si>
  <si>
    <t>CSV</t>
  </si>
  <si>
    <t>CTD</t>
  </si>
  <si>
    <t>CTF</t>
  </si>
  <si>
    <t>CTG</t>
  </si>
  <si>
    <t>CTI</t>
  </si>
  <si>
    <t>CTS</t>
  </si>
  <si>
    <t>CVT</t>
  </si>
  <si>
    <t>D2D</t>
  </si>
  <si>
    <t>DAG</t>
  </si>
  <si>
    <t>DAH</t>
  </si>
  <si>
    <t>ADS</t>
  </si>
  <si>
    <t>DPG</t>
  </si>
  <si>
    <t>DCL</t>
  </si>
  <si>
    <t>DCM</t>
  </si>
  <si>
    <t>DGW</t>
  </si>
  <si>
    <t>DHA</t>
  </si>
  <si>
    <t>DHC</t>
  </si>
  <si>
    <t>DHG</t>
  </si>
  <si>
    <t>DHM</t>
  </si>
  <si>
    <t>DIC</t>
  </si>
  <si>
    <t>DIG</t>
  </si>
  <si>
    <t>DLG</t>
  </si>
  <si>
    <t>DMC</t>
  </si>
  <si>
    <t>DPM</t>
  </si>
  <si>
    <t>DPR</t>
  </si>
  <si>
    <t>DQC</t>
  </si>
  <si>
    <t>DRC</t>
  </si>
  <si>
    <t>DRH</t>
  </si>
  <si>
    <t>DRL</t>
  </si>
  <si>
    <t>DSN</t>
  </si>
  <si>
    <t>DTA</t>
  </si>
  <si>
    <t>DTL</t>
  </si>
  <si>
    <t>DTT</t>
  </si>
  <si>
    <t>DVP</t>
  </si>
  <si>
    <t>DXG</t>
  </si>
  <si>
    <t>DXV</t>
  </si>
  <si>
    <t>EIB</t>
  </si>
  <si>
    <t>ELC</t>
  </si>
  <si>
    <t>EMC</t>
  </si>
  <si>
    <t>EVE</t>
  </si>
  <si>
    <t>EVG</t>
  </si>
  <si>
    <t>LEC</t>
  </si>
  <si>
    <t>ROS</t>
  </si>
  <si>
    <t>FCM</t>
  </si>
  <si>
    <t>FCN</t>
  </si>
  <si>
    <t>FDC</t>
  </si>
  <si>
    <t>FIT</t>
  </si>
  <si>
    <t>FLC</t>
  </si>
  <si>
    <t>FMC</t>
  </si>
  <si>
    <t>FTM</t>
  </si>
  <si>
    <t>FPT</t>
  </si>
  <si>
    <t>FRT</t>
  </si>
  <si>
    <t>FTS</t>
  </si>
  <si>
    <t>GAS</t>
  </si>
  <si>
    <t>GDT</t>
  </si>
  <si>
    <t>GEX</t>
  </si>
  <si>
    <t>GIL</t>
  </si>
  <si>
    <t>GMC</t>
  </si>
  <si>
    <t>GMD</t>
  </si>
  <si>
    <t>GSP</t>
  </si>
  <si>
    <t>GTA</t>
  </si>
  <si>
    <t>GTN</t>
  </si>
  <si>
    <t>HAG</t>
  </si>
  <si>
    <t>HAH</t>
  </si>
  <si>
    <t>HAI</t>
  </si>
  <si>
    <t>HPX</t>
  </si>
  <si>
    <t>HID</t>
  </si>
  <si>
    <t>HAP</t>
  </si>
  <si>
    <t>HAR</t>
  </si>
  <si>
    <t>HAS</t>
  </si>
  <si>
    <t>HAX</t>
  </si>
  <si>
    <t>HBC</t>
  </si>
  <si>
    <t>HCD</t>
  </si>
  <si>
    <t>HCM</t>
  </si>
  <si>
    <t>HDB</t>
  </si>
  <si>
    <t>HDC</t>
  </si>
  <si>
    <t>HDG</t>
  </si>
  <si>
    <t>HHS</t>
  </si>
  <si>
    <t>TCH</t>
  </si>
  <si>
    <t>HSL</t>
  </si>
  <si>
    <t>HLG</t>
  </si>
  <si>
    <t>HMC</t>
  </si>
  <si>
    <t>HNG</t>
  </si>
  <si>
    <t>HOT</t>
  </si>
  <si>
    <t>HPG</t>
  </si>
  <si>
    <t>HQC</t>
  </si>
  <si>
    <t>HRC</t>
  </si>
  <si>
    <t>HSG</t>
  </si>
  <si>
    <t>HT1</t>
  </si>
  <si>
    <t>HTI</t>
  </si>
  <si>
    <t>HTL</t>
  </si>
  <si>
    <t>HTT</t>
  </si>
  <si>
    <t>HTV</t>
  </si>
  <si>
    <t>HU1</t>
  </si>
  <si>
    <t>HU3</t>
  </si>
  <si>
    <t>HVG</t>
  </si>
  <si>
    <t>HVX</t>
  </si>
  <si>
    <t>IBC</t>
  </si>
  <si>
    <t>IDI</t>
  </si>
  <si>
    <t>IJC</t>
  </si>
  <si>
    <t>IMP</t>
  </si>
  <si>
    <t>ITA</t>
  </si>
  <si>
    <t>ITC</t>
  </si>
  <si>
    <t>ITD</t>
  </si>
  <si>
    <t>JVC</t>
  </si>
  <si>
    <t>KAC</t>
  </si>
  <si>
    <t>KBC</t>
  </si>
  <si>
    <t>KDC</t>
  </si>
  <si>
    <t>KDH</t>
  </si>
  <si>
    <t>KHP</t>
  </si>
  <si>
    <t>KMR</t>
  </si>
  <si>
    <t>KPF</t>
  </si>
  <si>
    <t>KSB</t>
  </si>
  <si>
    <t>KSH</t>
  </si>
  <si>
    <t>L10</t>
  </si>
  <si>
    <t>LAF</t>
  </si>
  <si>
    <t>LBM</t>
  </si>
  <si>
    <t>LCG</t>
  </si>
  <si>
    <t>LCM</t>
  </si>
  <si>
    <t>LDG</t>
  </si>
  <si>
    <t>LGC</t>
  </si>
  <si>
    <t>LGL</t>
  </si>
  <si>
    <t>LHG</t>
  </si>
  <si>
    <t>LIX</t>
  </si>
  <si>
    <t>LM8</t>
  </si>
  <si>
    <t>LMH</t>
  </si>
  <si>
    <t>LSS</t>
  </si>
  <si>
    <t>MBB</t>
  </si>
  <si>
    <t>MCG</t>
  </si>
  <si>
    <t>MCP</t>
  </si>
  <si>
    <t>MDG</t>
  </si>
  <si>
    <t>MHC</t>
  </si>
  <si>
    <t>MSN</t>
  </si>
  <si>
    <t>MWG</t>
  </si>
  <si>
    <t>NAF</t>
  </si>
  <si>
    <t>NAV</t>
  </si>
  <si>
    <t>NBB</t>
  </si>
  <si>
    <t>NCT</t>
  </si>
  <si>
    <t>VHM</t>
  </si>
  <si>
    <t>NKG</t>
  </si>
  <si>
    <t>NLG</t>
  </si>
  <si>
    <t>NNC</t>
  </si>
  <si>
    <t>NVL</t>
  </si>
  <si>
    <t>NSC</t>
  </si>
  <si>
    <t>NT2</t>
  </si>
  <si>
    <t>NTL</t>
  </si>
  <si>
    <t>NVT</t>
  </si>
  <si>
    <t>OGC</t>
  </si>
  <si>
    <t>OPC</t>
  </si>
  <si>
    <t>PAC</t>
  </si>
  <si>
    <t>PAN</t>
  </si>
  <si>
    <t>PC1</t>
  </si>
  <si>
    <t>PDN</t>
  </si>
  <si>
    <t>PDR</t>
  </si>
  <si>
    <t>PET</t>
  </si>
  <si>
    <t>PLX</t>
  </si>
  <si>
    <t>PGC</t>
  </si>
  <si>
    <t>PGD</t>
  </si>
  <si>
    <t>PGI</t>
  </si>
  <si>
    <t>PLP</t>
  </si>
  <si>
    <t>PHR</t>
  </si>
  <si>
    <t>PIT</t>
  </si>
  <si>
    <t>PJT</t>
  </si>
  <si>
    <t>PMG</t>
  </si>
  <si>
    <t>PME</t>
  </si>
  <si>
    <t>PNC</t>
  </si>
  <si>
    <t>PNJ</t>
  </si>
  <si>
    <t>POM</t>
  </si>
  <si>
    <t>PPC</t>
  </si>
  <si>
    <t>PTB</t>
  </si>
  <si>
    <t>PTC</t>
  </si>
  <si>
    <t>PTL</t>
  </si>
  <si>
    <t>DAT</t>
  </si>
  <si>
    <t>PVD</t>
  </si>
  <si>
    <t>PVT</t>
  </si>
  <si>
    <t>PXI</t>
  </si>
  <si>
    <t>PXS</t>
  </si>
  <si>
    <t>PXT</t>
  </si>
  <si>
    <t>QBS</t>
  </si>
  <si>
    <t>QCG</t>
  </si>
  <si>
    <t>RAL</t>
  </si>
  <si>
    <t>RDP</t>
  </si>
  <si>
    <t>REE</t>
  </si>
  <si>
    <t>RIC</t>
  </si>
  <si>
    <t>SAM</t>
  </si>
  <si>
    <t>SAV</t>
  </si>
  <si>
    <t>SBA</t>
  </si>
  <si>
    <t>SAB</t>
  </si>
  <si>
    <t>SBT</t>
  </si>
  <si>
    <t>SC5</t>
  </si>
  <si>
    <t>SCD</t>
  </si>
  <si>
    <t>SCR</t>
  </si>
  <si>
    <t>SFC</t>
  </si>
  <si>
    <t>SFG</t>
  </si>
  <si>
    <t>SFI</t>
  </si>
  <si>
    <t>SGR</t>
  </si>
  <si>
    <t>SGT</t>
  </si>
  <si>
    <t>SHA</t>
  </si>
  <si>
    <t>SHI</t>
  </si>
  <si>
    <t>SHP</t>
  </si>
  <si>
    <t>SBV</t>
  </si>
  <si>
    <t>SII</t>
  </si>
  <si>
    <t>SJD</t>
  </si>
  <si>
    <t>SJF</t>
  </si>
  <si>
    <t>SJS</t>
  </si>
  <si>
    <t>SKG</t>
  </si>
  <si>
    <t>SMA</t>
  </si>
  <si>
    <t>SMC</t>
  </si>
  <si>
    <t>SPM</t>
  </si>
  <si>
    <t>SRC</t>
  </si>
  <si>
    <t>SRF</t>
  </si>
  <si>
    <t>S4A</t>
  </si>
  <si>
    <t>SSC</t>
  </si>
  <si>
    <t>SSI</t>
  </si>
  <si>
    <t>ST8</t>
  </si>
  <si>
    <t>STB</t>
  </si>
  <si>
    <t>STG</t>
  </si>
  <si>
    <t>SVC</t>
  </si>
  <si>
    <t>SVI</t>
  </si>
  <si>
    <t>SVT</t>
  </si>
  <si>
    <t>SZL</t>
  </si>
  <si>
    <t>TAC</t>
  </si>
  <si>
    <t>AST</t>
  </si>
  <si>
    <t>TBC</t>
  </si>
  <si>
    <t>TCB</t>
  </si>
  <si>
    <t>TCL</t>
  </si>
  <si>
    <t>TCM</t>
  </si>
  <si>
    <t>TCO</t>
  </si>
  <si>
    <t>TCR</t>
  </si>
  <si>
    <t>TCT</t>
  </si>
  <si>
    <t>TDC</t>
  </si>
  <si>
    <t>TDG</t>
  </si>
  <si>
    <t>TDH</t>
  </si>
  <si>
    <t>TDW</t>
  </si>
  <si>
    <t>TEG</t>
  </si>
  <si>
    <t>TGG</t>
  </si>
  <si>
    <t>THG</t>
  </si>
  <si>
    <t>THI</t>
  </si>
  <si>
    <t>TIP</t>
  </si>
  <si>
    <t>TIX</t>
  </si>
  <si>
    <t>TLD</t>
  </si>
  <si>
    <t>TLG</t>
  </si>
  <si>
    <t>TLH</t>
  </si>
  <si>
    <t>TMP</t>
  </si>
  <si>
    <t>TMS</t>
  </si>
  <si>
    <t>TMT</t>
  </si>
  <si>
    <t>TNA</t>
  </si>
  <si>
    <t>TNC</t>
  </si>
  <si>
    <t>TNI</t>
  </si>
  <si>
    <t>TNT</t>
  </si>
  <si>
    <t>TPB</t>
  </si>
  <si>
    <t>TPC</t>
  </si>
  <si>
    <t>TRA</t>
  </si>
  <si>
    <t>TCD</t>
  </si>
  <si>
    <t>TRC</t>
  </si>
  <si>
    <t>TVB</t>
  </si>
  <si>
    <t>TS4</t>
  </si>
  <si>
    <t>TSC</t>
  </si>
  <si>
    <t>TTF</t>
  </si>
  <si>
    <t>TVS</t>
  </si>
  <si>
    <t>TYA</t>
  </si>
  <si>
    <t>UDC</t>
  </si>
  <si>
    <t>UIC</t>
  </si>
  <si>
    <t>VAF</t>
  </si>
  <si>
    <t>VCB</t>
  </si>
  <si>
    <t>VCF</t>
  </si>
  <si>
    <t>VCI</t>
  </si>
  <si>
    <t>VDS</t>
  </si>
  <si>
    <t>VFG</t>
  </si>
  <si>
    <t>VHC</t>
  </si>
  <si>
    <t>VIC</t>
  </si>
  <si>
    <t>TVT</t>
  </si>
  <si>
    <t>VID</t>
  </si>
  <si>
    <t>VDP</t>
  </si>
  <si>
    <t>VJC</t>
  </si>
  <si>
    <t>VIP</t>
  </si>
  <si>
    <t>VPS</t>
  </si>
  <si>
    <t>VIS</t>
  </si>
  <si>
    <t>VMD</t>
  </si>
  <si>
    <t>VND</t>
  </si>
  <si>
    <t>VNE</t>
  </si>
  <si>
    <t>VNG</t>
  </si>
  <si>
    <t>VNL</t>
  </si>
  <si>
    <t>VNM</t>
  </si>
  <si>
    <t>VPD</t>
  </si>
  <si>
    <t>VNS</t>
  </si>
  <si>
    <t>VOS</t>
  </si>
  <si>
    <t>VPB</t>
  </si>
  <si>
    <t>VPG</t>
  </si>
  <si>
    <t>VPH</t>
  </si>
  <si>
    <t>VPI</t>
  </si>
  <si>
    <t>VRC</t>
  </si>
  <si>
    <t>VRE</t>
  </si>
  <si>
    <t>VSC</t>
  </si>
  <si>
    <t>VSH</t>
  </si>
  <si>
    <t>VSI</t>
  </si>
  <si>
    <t>VTB</t>
  </si>
  <si>
    <t>VTO</t>
  </si>
  <si>
    <t>YEG</t>
  </si>
  <si>
    <t>AAV</t>
  </si>
  <si>
    <t>ACB</t>
  </si>
  <si>
    <t>ACM</t>
  </si>
  <si>
    <t>ADC</t>
  </si>
  <si>
    <t>CAG</t>
  </si>
  <si>
    <t>ALT</t>
  </si>
  <si>
    <t>AMC</t>
  </si>
  <si>
    <t>AME</t>
  </si>
  <si>
    <t>AMV</t>
  </si>
  <si>
    <t>API</t>
  </si>
  <si>
    <t>APP</t>
  </si>
  <si>
    <t>APS</t>
  </si>
  <si>
    <t>ARM</t>
  </si>
  <si>
    <t>ATS</t>
  </si>
  <si>
    <t>BBS</t>
  </si>
  <si>
    <t>BCC</t>
  </si>
  <si>
    <t>BDB</t>
  </si>
  <si>
    <t>BED</t>
  </si>
  <si>
    <t>BII</t>
  </si>
  <si>
    <t>BKC</t>
  </si>
  <si>
    <t>BLF</t>
  </si>
  <si>
    <t>BPC</t>
  </si>
  <si>
    <t>BSC</t>
  </si>
  <si>
    <t>BST</t>
  </si>
  <si>
    <t>BTS</t>
  </si>
  <si>
    <t>BTW</t>
  </si>
  <si>
    <t>BVS</t>
  </si>
  <si>
    <t>BXH</t>
  </si>
  <si>
    <t>C69</t>
  </si>
  <si>
    <t>C92</t>
  </si>
  <si>
    <t>CAN</t>
  </si>
  <si>
    <t>CAP</t>
  </si>
  <si>
    <t>VSM</t>
  </si>
  <si>
    <t>CEO</t>
  </si>
  <si>
    <t>CJC</t>
  </si>
  <si>
    <t>CKV</t>
  </si>
  <si>
    <t>CMC</t>
  </si>
  <si>
    <t>CMS</t>
  </si>
  <si>
    <t>CPC</t>
  </si>
  <si>
    <t>CIA</t>
  </si>
  <si>
    <t>CSC</t>
  </si>
  <si>
    <t>CT6</t>
  </si>
  <si>
    <t>CTA</t>
  </si>
  <si>
    <t>CTB</t>
  </si>
  <si>
    <t>CTC</t>
  </si>
  <si>
    <t>CTP</t>
  </si>
  <si>
    <t>CTT</t>
  </si>
  <si>
    <t>CTX</t>
  </si>
  <si>
    <t>CVN</t>
  </si>
  <si>
    <t>CX8</t>
  </si>
  <si>
    <t>D11</t>
  </si>
  <si>
    <t>DAD</t>
  </si>
  <si>
    <t>DAE</t>
  </si>
  <si>
    <t>DBC</t>
  </si>
  <si>
    <t>DBT</t>
  </si>
  <si>
    <t>DC2</t>
  </si>
  <si>
    <t>DC4</t>
  </si>
  <si>
    <t>DGC</t>
  </si>
  <si>
    <t>DHP</t>
  </si>
  <si>
    <t>DHT</t>
  </si>
  <si>
    <t>DID</t>
  </si>
  <si>
    <t>DIH</t>
  </si>
  <si>
    <t>DL1</t>
  </si>
  <si>
    <t>DNC</t>
  </si>
  <si>
    <t>DNM</t>
  </si>
  <si>
    <t>DNP</t>
  </si>
  <si>
    <t>CDN</t>
  </si>
  <si>
    <t>DNY</t>
  </si>
  <si>
    <t>DPC</t>
  </si>
  <si>
    <t>DPS</t>
  </si>
  <si>
    <t>DST</t>
  </si>
  <si>
    <t>DXP</t>
  </si>
  <si>
    <t>DZM</t>
  </si>
  <si>
    <t>EBS</t>
  </si>
  <si>
    <t>ECI</t>
  </si>
  <si>
    <t>EID</t>
  </si>
  <si>
    <t>FID</t>
  </si>
  <si>
    <t>DP3</t>
  </si>
  <si>
    <t>GLT</t>
  </si>
  <si>
    <t>GMX</t>
  </si>
  <si>
    <t>HAD</t>
  </si>
  <si>
    <t>HAT</t>
  </si>
  <si>
    <t>HBE</t>
  </si>
  <si>
    <t>HBS</t>
  </si>
  <si>
    <t>HCC</t>
  </si>
  <si>
    <t>HCT</t>
  </si>
  <si>
    <t>HDA</t>
  </si>
  <si>
    <t>HEV</t>
  </si>
  <si>
    <t>HGM</t>
  </si>
  <si>
    <t>HHC</t>
  </si>
  <si>
    <t>HHG</t>
  </si>
  <si>
    <t>HJS</t>
  </si>
  <si>
    <t>HKB</t>
  </si>
  <si>
    <t>HKT</t>
  </si>
  <si>
    <t>HLC</t>
  </si>
  <si>
    <t>HLD</t>
  </si>
  <si>
    <t>HLY</t>
  </si>
  <si>
    <t>HMH</t>
  </si>
  <si>
    <t>HNM</t>
  </si>
  <si>
    <t>HOM</t>
  </si>
  <si>
    <t>HPM</t>
  </si>
  <si>
    <t>HTC</t>
  </si>
  <si>
    <t>HTP</t>
  </si>
  <si>
    <t>HUT</t>
  </si>
  <si>
    <t>HVA</t>
  </si>
  <si>
    <t>HVT</t>
  </si>
  <si>
    <t>ICG</t>
  </si>
  <si>
    <t>IDJ</t>
  </si>
  <si>
    <t>IDV</t>
  </si>
  <si>
    <t>INC</t>
  </si>
  <si>
    <t>INN</t>
  </si>
  <si>
    <t>ITQ</t>
  </si>
  <si>
    <t>IVS</t>
  </si>
  <si>
    <t>KDM</t>
  </si>
  <si>
    <t>KHS</t>
  </si>
  <si>
    <t>KKC</t>
  </si>
  <si>
    <t>KLF</t>
  </si>
  <si>
    <t>GKM</t>
  </si>
  <si>
    <t>KMT</t>
  </si>
  <si>
    <t>KSD</t>
  </si>
  <si>
    <t>KSK</t>
  </si>
  <si>
    <t>KSQ</t>
  </si>
  <si>
    <t>KST</t>
  </si>
  <si>
    <t>KTS</t>
  </si>
  <si>
    <t>KTT</t>
  </si>
  <si>
    <t>KVC</t>
  </si>
  <si>
    <t>L14</t>
  </si>
  <si>
    <t>L18</t>
  </si>
  <si>
    <t>L35</t>
  </si>
  <si>
    <t>L43</t>
  </si>
  <si>
    <t>L61</t>
  </si>
  <si>
    <t>L62</t>
  </si>
  <si>
    <t>LAS</t>
  </si>
  <si>
    <t>LBE</t>
  </si>
  <si>
    <t>LCD</t>
  </si>
  <si>
    <t>LCS</t>
  </si>
  <si>
    <t>LDP</t>
  </si>
  <si>
    <t>LHC</t>
  </si>
  <si>
    <t>LIG</t>
  </si>
  <si>
    <t>LM7</t>
  </si>
  <si>
    <t>LO5</t>
  </si>
  <si>
    <t>LUT</t>
  </si>
  <si>
    <t>MAC</t>
  </si>
  <si>
    <t>MAS</t>
  </si>
  <si>
    <t>MCC</t>
  </si>
  <si>
    <t>MCF</t>
  </si>
  <si>
    <t>MCO</t>
  </si>
  <si>
    <t>MDC</t>
  </si>
  <si>
    <t>MEC</t>
  </si>
  <si>
    <t>MEL</t>
  </si>
  <si>
    <t>MHL</t>
  </si>
  <si>
    <t>MIM</t>
  </si>
  <si>
    <t>MKV</t>
  </si>
  <si>
    <t>MPT</t>
  </si>
  <si>
    <t>MST</t>
  </si>
  <si>
    <t>NAG</t>
  </si>
  <si>
    <t>NAP</t>
  </si>
  <si>
    <t>NBC</t>
  </si>
  <si>
    <t>NBP</t>
  </si>
  <si>
    <t>NBW</t>
  </si>
  <si>
    <t>NDF</t>
  </si>
  <si>
    <t>NDN</t>
  </si>
  <si>
    <t>NDX</t>
  </si>
  <si>
    <t>NET</t>
  </si>
  <si>
    <t>NRC</t>
  </si>
  <si>
    <t>NFC</t>
  </si>
  <si>
    <t>NGC</t>
  </si>
  <si>
    <t>NHA</t>
  </si>
  <si>
    <t>NHC</t>
  </si>
  <si>
    <t>NHP</t>
  </si>
  <si>
    <t>PMB</t>
  </si>
  <si>
    <t>NST</t>
  </si>
  <si>
    <t>NTP</t>
  </si>
  <si>
    <t>NVB</t>
  </si>
  <si>
    <t>OCH</t>
  </si>
  <si>
    <t>ONE</t>
  </si>
  <si>
    <t>PBP</t>
  </si>
  <si>
    <t>PCG</t>
  </si>
  <si>
    <t>PCT</t>
  </si>
  <si>
    <t>PDB</t>
  </si>
  <si>
    <t>PDC</t>
  </si>
  <si>
    <t>PEN</t>
  </si>
  <si>
    <t>PGS</t>
  </si>
  <si>
    <t>PGT</t>
  </si>
  <si>
    <t>PHC</t>
  </si>
  <si>
    <t>PHP</t>
  </si>
  <si>
    <t>PIC</t>
  </si>
  <si>
    <t>PJC</t>
  </si>
  <si>
    <t>PLC</t>
  </si>
  <si>
    <t>PMC</t>
  </si>
  <si>
    <t>PMP</t>
  </si>
  <si>
    <t>PMS</t>
  </si>
  <si>
    <t>POT</t>
  </si>
  <si>
    <t>PPE</t>
  </si>
  <si>
    <t>PPP</t>
  </si>
  <si>
    <t>PPS</t>
  </si>
  <si>
    <t>PRC</t>
  </si>
  <si>
    <t>PSC</t>
  </si>
  <si>
    <t>PSD</t>
  </si>
  <si>
    <t>PSE</t>
  </si>
  <si>
    <t>PSI</t>
  </si>
  <si>
    <t>PTD</t>
  </si>
  <si>
    <t>PTI</t>
  </si>
  <si>
    <t>PTS</t>
  </si>
  <si>
    <t>DTD</t>
  </si>
  <si>
    <t>PV2</t>
  </si>
  <si>
    <t>PVB</t>
  </si>
  <si>
    <t>PVC</t>
  </si>
  <si>
    <t>PCE</t>
  </si>
  <si>
    <t>PVE</t>
  </si>
  <si>
    <t>PSW</t>
  </si>
  <si>
    <t>PVG</t>
  </si>
  <si>
    <t>PVI</t>
  </si>
  <si>
    <t>PVL</t>
  </si>
  <si>
    <t>PPY</t>
  </si>
  <si>
    <t>PVS</t>
  </si>
  <si>
    <t>PVX</t>
  </si>
  <si>
    <t>QHD</t>
  </si>
  <si>
    <t>QNC</t>
  </si>
  <si>
    <t>QST</t>
  </si>
  <si>
    <t>QTC</t>
  </si>
  <si>
    <t>RCL</t>
  </si>
  <si>
    <t>DS3</t>
  </si>
  <si>
    <t>S55</t>
  </si>
  <si>
    <t>S74</t>
  </si>
  <si>
    <t>S99</t>
  </si>
  <si>
    <t>SAF</t>
  </si>
  <si>
    <t>SCI</t>
  </si>
  <si>
    <t>SCL</t>
  </si>
  <si>
    <t>SD2</t>
  </si>
  <si>
    <t>SD4</t>
  </si>
  <si>
    <t>SD5</t>
  </si>
  <si>
    <t>SD6</t>
  </si>
  <si>
    <t>SD9</t>
  </si>
  <si>
    <t>SDA</t>
  </si>
  <si>
    <t>SDC</t>
  </si>
  <si>
    <t>SDG</t>
  </si>
  <si>
    <t>SDN</t>
  </si>
  <si>
    <t>SDT</t>
  </si>
  <si>
    <t>SDU</t>
  </si>
  <si>
    <t>SEB</t>
  </si>
  <si>
    <t>SED</t>
  </si>
  <si>
    <t>SFN</t>
  </si>
  <si>
    <t>SGC</t>
  </si>
  <si>
    <t>SGD</t>
  </si>
  <si>
    <t>SGH</t>
  </si>
  <si>
    <t>SGO</t>
  </si>
  <si>
    <t>NSH</t>
  </si>
  <si>
    <t>SHB</t>
  </si>
  <si>
    <t>SHN</t>
  </si>
  <si>
    <t>SHS</t>
  </si>
  <si>
    <t>SIC</t>
  </si>
  <si>
    <t>SJ1</t>
  </si>
  <si>
    <t>SJC</t>
  </si>
  <si>
    <t>SJE</t>
  </si>
  <si>
    <t>SLS</t>
  </si>
  <si>
    <t>SMT</t>
  </si>
  <si>
    <t>SMN</t>
  </si>
  <si>
    <t>SPI</t>
  </si>
  <si>
    <t>SPP</t>
  </si>
  <si>
    <t>SRA</t>
  </si>
  <si>
    <t>SSM</t>
  </si>
  <si>
    <t>STC</t>
  </si>
  <si>
    <t>STP</t>
  </si>
  <si>
    <t>SVN</t>
  </si>
  <si>
    <t>TA9</t>
  </si>
  <si>
    <t>TBX</t>
  </si>
  <si>
    <t>TC6</t>
  </si>
  <si>
    <t>TDN</t>
  </si>
  <si>
    <t>TDT</t>
  </si>
  <si>
    <t>CET</t>
  </si>
  <si>
    <t>TET</t>
  </si>
  <si>
    <t>TFC</t>
  </si>
  <si>
    <t>THB</t>
  </si>
  <si>
    <t>THS</t>
  </si>
  <si>
    <t>THT</t>
  </si>
  <si>
    <t>TTH</t>
  </si>
  <si>
    <t>TIG</t>
  </si>
  <si>
    <t>TJC</t>
  </si>
  <si>
    <t>TKC</t>
  </si>
  <si>
    <t>TKU</t>
  </si>
  <si>
    <t>TTL</t>
  </si>
  <si>
    <t>MBS</t>
  </si>
  <si>
    <t>TMC</t>
  </si>
  <si>
    <t>TMX</t>
  </si>
  <si>
    <t>BAX</t>
  </si>
  <si>
    <t>TNG</t>
  </si>
  <si>
    <t>TPH</t>
  </si>
  <si>
    <t>TPP</t>
  </si>
  <si>
    <t>TSB</t>
  </si>
  <si>
    <t>TST</t>
  </si>
  <si>
    <t>TTB</t>
  </si>
  <si>
    <t>TTC</t>
  </si>
  <si>
    <t>TTT</t>
  </si>
  <si>
    <t>TTZ</t>
  </si>
  <si>
    <t>TV2</t>
  </si>
  <si>
    <t>TV3</t>
  </si>
  <si>
    <t>TV4</t>
  </si>
  <si>
    <t>TVC</t>
  </si>
  <si>
    <t>TVD</t>
  </si>
  <si>
    <t>TXM</t>
  </si>
  <si>
    <t>UNI</t>
  </si>
  <si>
    <t>V12</t>
  </si>
  <si>
    <t>V21</t>
  </si>
  <si>
    <t>VAT</t>
  </si>
  <si>
    <t>VBC</t>
  </si>
  <si>
    <t>VC1</t>
  </si>
  <si>
    <t>VC2</t>
  </si>
  <si>
    <t>VC3</t>
  </si>
  <si>
    <t>VC6</t>
  </si>
  <si>
    <t>VC7</t>
  </si>
  <si>
    <t>VC9</t>
  </si>
  <si>
    <t>VCC</t>
  </si>
  <si>
    <t>VCG</t>
  </si>
  <si>
    <t>CLM</t>
  </si>
  <si>
    <t>VCM</t>
  </si>
  <si>
    <t>VCR</t>
  </si>
  <si>
    <t>VCS</t>
  </si>
  <si>
    <t>VDL</t>
  </si>
  <si>
    <t>VE1</t>
  </si>
  <si>
    <t>VE2</t>
  </si>
  <si>
    <t>VE3</t>
  </si>
  <si>
    <t>VE4</t>
  </si>
  <si>
    <t>VE8</t>
  </si>
  <si>
    <t>VE9</t>
  </si>
  <si>
    <t>VGC</t>
  </si>
  <si>
    <t>VGP</t>
  </si>
  <si>
    <t>VGS</t>
  </si>
  <si>
    <t>VHL</t>
  </si>
  <si>
    <t>MBG</t>
  </si>
  <si>
    <t>VIE</t>
  </si>
  <si>
    <t>VIG</t>
  </si>
  <si>
    <t>VIT</t>
  </si>
  <si>
    <t>VIX</t>
  </si>
  <si>
    <t>VKC</t>
  </si>
  <si>
    <t>VLA</t>
  </si>
  <si>
    <t>VMC</t>
  </si>
  <si>
    <t>VMS</t>
  </si>
  <si>
    <t>VMI</t>
  </si>
  <si>
    <t>VNC</t>
  </si>
  <si>
    <t>TMB</t>
  </si>
  <si>
    <t>VNF</t>
  </si>
  <si>
    <t>VNR</t>
  </si>
  <si>
    <t>VNT</t>
  </si>
  <si>
    <t>VSA</t>
  </si>
  <si>
    <t>VTC</t>
  </si>
  <si>
    <t>VTH</t>
  </si>
  <si>
    <t>VTJ</t>
  </si>
  <si>
    <t>VTL</t>
  </si>
  <si>
    <t>VTS</t>
  </si>
  <si>
    <t>VTV</t>
  </si>
  <si>
    <t>CLH</t>
  </si>
  <si>
    <t>VXB</t>
  </si>
  <si>
    <t>WCS</t>
  </si>
  <si>
    <t>WSS</t>
  </si>
  <si>
    <t>X20</t>
  </si>
  <si>
    <t>Mã CK</t>
  </si>
  <si>
    <t>Tên</t>
  </si>
  <si>
    <t>I</t>
  </si>
  <si>
    <t>II</t>
  </si>
  <si>
    <t>III</t>
  </si>
  <si>
    <t>IV</t>
  </si>
  <si>
    <t>Cách sử dụng</t>
  </si>
  <si>
    <t>- Phân loại nhóm ngành, HĐKD của doanh nghiệp</t>
  </si>
  <si>
    <t>- Tìm cổ phiếu tăng trưởng trong quý hiện tại</t>
  </si>
  <si>
    <t>Chú ý: các DN phần LN ghi 0, LN% cùng kì 100%... Là các DN chưa ra báo cáo</t>
  </si>
  <si>
    <t>- Tìm nhanh 1CP bằng cách gõ tên vào ô bên dưới</t>
  </si>
  <si>
    <t>Và EPS cùng kì chỉ tính 3 quý thôi.</t>
  </si>
  <si>
    <t>CRE</t>
  </si>
  <si>
    <t>HHP</t>
  </si>
  <si>
    <t>SCS</t>
  </si>
  <si>
    <t>SGN</t>
  </si>
  <si>
    <t>SMB</t>
  </si>
  <si>
    <t>ART</t>
  </si>
  <si>
    <t>FIR</t>
  </si>
  <si>
    <t>TDM</t>
  </si>
  <si>
    <t>YBM</t>
  </si>
  <si>
    <t>Ngành</t>
  </si>
  <si>
    <t>Doanh thu</t>
  </si>
  <si>
    <t>Lợi nhuận</t>
  </si>
  <si>
    <t>Chú thích:</t>
  </si>
  <si>
    <t>DDG</t>
  </si>
  <si>
    <t>GDW</t>
  </si>
  <si>
    <t>HTN</t>
  </si>
  <si>
    <t>HUB</t>
  </si>
  <si>
    <t>HVH</t>
  </si>
  <si>
    <t>MSH</t>
  </si>
  <si>
    <t>PHN</t>
  </si>
  <si>
    <t>POW</t>
  </si>
  <si>
    <t>SHE</t>
  </si>
  <si>
    <t>SZC</t>
  </si>
  <si>
    <t>TAR</t>
  </si>
  <si>
    <t>TTE</t>
  </si>
  <si>
    <t>VHE</t>
  </si>
  <si>
    <t>HVN</t>
  </si>
  <si>
    <t>ILB</t>
  </si>
  <si>
    <t>NTH</t>
  </si>
  <si>
    <t>TN1</t>
  </si>
  <si>
    <t>EVS</t>
  </si>
  <si>
    <t>GAB</t>
  </si>
  <si>
    <t>KOS</t>
  </si>
  <si>
    <t>CTCP MHC</t>
  </si>
  <si>
    <t>PGN</t>
  </si>
  <si>
    <t>EPS 4 quy</t>
  </si>
  <si>
    <t>LN 4 năm</t>
  </si>
  <si>
    <t>P/E</t>
  </si>
  <si>
    <t>Lợi nhuận gộp</t>
  </si>
  <si>
    <t>GEG</t>
  </si>
  <si>
    <t>PIA</t>
  </si>
  <si>
    <t>EVF</t>
  </si>
  <si>
    <t>PXL</t>
  </si>
  <si>
    <t>C4G</t>
  </si>
  <si>
    <t>ORS</t>
  </si>
  <si>
    <t>LPB</t>
  </si>
  <si>
    <t>C71</t>
  </si>
  <si>
    <t>SGP</t>
  </si>
  <si>
    <t>VGT</t>
  </si>
  <si>
    <t>TTN</t>
  </si>
  <si>
    <t>ABC</t>
  </si>
  <si>
    <t>BSR</t>
  </si>
  <si>
    <t>SPA</t>
  </si>
  <si>
    <t>OIL</t>
  </si>
  <si>
    <t>VOC</t>
  </si>
  <si>
    <t>PBK</t>
  </si>
  <si>
    <t>VRG</t>
  </si>
  <si>
    <t>QTP</t>
  </si>
  <si>
    <t>DVN</t>
  </si>
  <si>
    <t>NNG</t>
  </si>
  <si>
    <t>MIG</t>
  </si>
  <si>
    <t>DTI</t>
  </si>
  <si>
    <t>PWA</t>
  </si>
  <si>
    <t>SEA</t>
  </si>
  <si>
    <t>GVR</t>
  </si>
  <si>
    <t>HND</t>
  </si>
  <si>
    <t>HTM</t>
  </si>
  <si>
    <t>VBB</t>
  </si>
  <si>
    <t>MSR</t>
  </si>
  <si>
    <t>VIB</t>
  </si>
  <si>
    <t>IDC</t>
  </si>
  <si>
    <t>SDV</t>
  </si>
  <si>
    <t>TID</t>
  </si>
  <si>
    <t>SNZ</t>
  </si>
  <si>
    <t>MPC</t>
  </si>
  <si>
    <t>MFS</t>
  </si>
  <si>
    <t>LTG</t>
  </si>
  <si>
    <t>QNS</t>
  </si>
  <si>
    <t>ABI</t>
  </si>
  <si>
    <t>BCM</t>
  </si>
  <si>
    <t>VGI</t>
  </si>
  <si>
    <t>VCP</t>
  </si>
  <si>
    <t>NHH</t>
  </si>
  <si>
    <t>WSB</t>
  </si>
  <si>
    <t>VEA</t>
  </si>
  <si>
    <t>CTR</t>
  </si>
  <si>
    <t>BOT</t>
  </si>
  <si>
    <t>MCH</t>
  </si>
  <si>
    <t>ACV</t>
  </si>
  <si>
    <t>SIP</t>
  </si>
  <si>
    <t>VTP</t>
  </si>
  <si>
    <t>NTC</t>
  </si>
  <si>
    <t>Sàn</t>
  </si>
  <si>
    <t>VNA</t>
  </si>
  <si>
    <t>G36</t>
  </si>
  <si>
    <t>SSN</t>
  </si>
  <si>
    <t>SBS</t>
  </si>
  <si>
    <t>DRI</t>
  </si>
  <si>
    <t>PFL</t>
  </si>
  <si>
    <t>SD3</t>
  </si>
  <si>
    <t>HAC</t>
  </si>
  <si>
    <t>FRM</t>
  </si>
  <si>
    <t>AFX</t>
  </si>
  <si>
    <t>BEL</t>
  </si>
  <si>
    <t>PVP</t>
  </si>
  <si>
    <t>CDO</t>
  </si>
  <si>
    <t>BDT</t>
  </si>
  <si>
    <t>PSP</t>
  </si>
  <si>
    <t>ITS</t>
  </si>
  <si>
    <t>CMT</t>
  </si>
  <si>
    <t>SDP</t>
  </si>
  <si>
    <t>BLI</t>
  </si>
  <si>
    <t>HTG</t>
  </si>
  <si>
    <t>BVG</t>
  </si>
  <si>
    <t>CEN</t>
  </si>
  <si>
    <t>TLP</t>
  </si>
  <si>
    <t>UDJ</t>
  </si>
  <si>
    <t>BSP</t>
  </si>
  <si>
    <t>PVM</t>
  </si>
  <si>
    <t>TCW</t>
  </si>
  <si>
    <t>TNB</t>
  </si>
  <si>
    <t>SWC</t>
  </si>
  <si>
    <t>TVU</t>
  </si>
  <si>
    <t>BSQ</t>
  </si>
  <si>
    <t>HAM</t>
  </si>
  <si>
    <t>MH3</t>
  </si>
  <si>
    <t>HMS</t>
  </si>
  <si>
    <t>VCA</t>
  </si>
  <si>
    <t>KLB</t>
  </si>
  <si>
    <t>TNS</t>
  </si>
  <si>
    <t>TL4</t>
  </si>
  <si>
    <t>VHD</t>
  </si>
  <si>
    <t>SZE</t>
  </si>
  <si>
    <t>XPH</t>
  </si>
  <si>
    <t>PVO</t>
  </si>
  <si>
    <t>GHC</t>
  </si>
  <si>
    <t>TLT</t>
  </si>
  <si>
    <t>BAB</t>
  </si>
  <si>
    <t>CLX</t>
  </si>
  <si>
    <t>SJM</t>
  </si>
  <si>
    <t>VNP</t>
  </si>
  <si>
    <t>CBS</t>
  </si>
  <si>
    <t>ILS</t>
  </si>
  <si>
    <t>MQN</t>
  </si>
  <si>
    <t>CI5</t>
  </si>
  <si>
    <t>MEG</t>
  </si>
  <si>
    <t>DWS</t>
  </si>
  <si>
    <t>VEC</t>
  </si>
  <si>
    <t>VEF</t>
  </si>
  <si>
    <t>VTK</t>
  </si>
  <si>
    <t>PCC</t>
  </si>
  <si>
    <t>VSN</t>
  </si>
  <si>
    <t>SRB</t>
  </si>
  <si>
    <t>TVN</t>
  </si>
  <si>
    <t>VIN</t>
  </si>
  <si>
    <t>GND</t>
  </si>
  <si>
    <t>SKV</t>
  </si>
  <si>
    <t>CC4</t>
  </si>
  <si>
    <t>PRT</t>
  </si>
  <si>
    <t>SAC</t>
  </si>
  <si>
    <t>TTD</t>
  </si>
  <si>
    <t>HDP</t>
  </si>
  <si>
    <t>HNA</t>
  </si>
  <si>
    <t>BSA</t>
  </si>
  <si>
    <t>HWS</t>
  </si>
  <si>
    <t>NAS</t>
  </si>
  <si>
    <t>PSB</t>
  </si>
  <si>
    <t>VGG</t>
  </si>
  <si>
    <t>CAT</t>
  </si>
  <si>
    <t>MKP</t>
  </si>
  <si>
    <t>NHT</t>
  </si>
  <si>
    <t>POS</t>
  </si>
  <si>
    <t>SID</t>
  </si>
  <si>
    <t>SKH</t>
  </si>
  <si>
    <t>FOC</t>
  </si>
  <si>
    <t>KHA</t>
  </si>
  <si>
    <t>PTP</t>
  </si>
  <si>
    <t>DNA</t>
  </si>
  <si>
    <t>HPD</t>
  </si>
  <si>
    <t>HSA</t>
  </si>
  <si>
    <t>KHD</t>
  </si>
  <si>
    <t>LDW</t>
  </si>
  <si>
    <t>NMK</t>
  </si>
  <si>
    <t>NQN</t>
  </si>
  <si>
    <t>SAS</t>
  </si>
  <si>
    <t>HPP</t>
  </si>
  <si>
    <t>ICC</t>
  </si>
  <si>
    <t>ILA</t>
  </si>
  <si>
    <t>MVY</t>
  </si>
  <si>
    <t>VIF</t>
  </si>
  <si>
    <t>BCP</t>
  </si>
  <si>
    <t>DC1</t>
  </si>
  <si>
    <t>DNH</t>
  </si>
  <si>
    <t>DSC</t>
  </si>
  <si>
    <t>HDW</t>
  </si>
  <si>
    <t>HPH</t>
  </si>
  <si>
    <t>HU4</t>
  </si>
  <si>
    <t>SCC</t>
  </si>
  <si>
    <t>TDB</t>
  </si>
  <si>
    <t>TDS</t>
  </si>
  <si>
    <t>VMG</t>
  </si>
  <si>
    <t>TA6</t>
  </si>
  <si>
    <t>BTD</t>
  </si>
  <si>
    <t>BWS</t>
  </si>
  <si>
    <t>CHS</t>
  </si>
  <si>
    <t>HEM</t>
  </si>
  <si>
    <t>HRT</t>
  </si>
  <si>
    <t>KTL</t>
  </si>
  <si>
    <t>NDC</t>
  </si>
  <si>
    <t>SPC</t>
  </si>
  <si>
    <t>AMS</t>
  </si>
  <si>
    <t>BTH</t>
  </si>
  <si>
    <t>DNE</t>
  </si>
  <si>
    <t>DNW</t>
  </si>
  <si>
    <t>DTG</t>
  </si>
  <si>
    <t>EIN</t>
  </si>
  <si>
    <t>ICF</t>
  </si>
  <si>
    <t>IN4</t>
  </si>
  <si>
    <t>SPV</t>
  </si>
  <si>
    <t>A32</t>
  </si>
  <si>
    <t>BDG</t>
  </si>
  <si>
    <t>BSL</t>
  </si>
  <si>
    <t>BWA</t>
  </si>
  <si>
    <t>DDV</t>
  </si>
  <si>
    <t>DSP</t>
  </si>
  <si>
    <t>HAF</t>
  </si>
  <si>
    <t>HPB</t>
  </si>
  <si>
    <t>HPI</t>
  </si>
  <si>
    <t>HTE</t>
  </si>
  <si>
    <t>LLM</t>
  </si>
  <si>
    <t>MVB</t>
  </si>
  <si>
    <t>NCS</t>
  </si>
  <si>
    <t>NTW</t>
  </si>
  <si>
    <t>NUE</t>
  </si>
  <si>
    <t>PGV</t>
  </si>
  <si>
    <t>PMJ</t>
  </si>
  <si>
    <t>SIV</t>
  </si>
  <si>
    <t>TVA</t>
  </si>
  <si>
    <t>VCX</t>
  </si>
  <si>
    <t>VLB</t>
  </si>
  <si>
    <t>VNB</t>
  </si>
  <si>
    <t>VSE</t>
  </si>
  <si>
    <t>ABR</t>
  </si>
  <si>
    <t>AC4</t>
  </si>
  <si>
    <t>ACE</t>
  </si>
  <si>
    <t>ACS</t>
  </si>
  <si>
    <t>ADP</t>
  </si>
  <si>
    <t>AFC</t>
  </si>
  <si>
    <t>AG1</t>
  </si>
  <si>
    <t>AGP</t>
  </si>
  <si>
    <t>AGX</t>
  </si>
  <si>
    <t>ALV</t>
  </si>
  <si>
    <t>AMP</t>
  </si>
  <si>
    <t>ANT</t>
  </si>
  <si>
    <t>APF</t>
  </si>
  <si>
    <t>APL</t>
  </si>
  <si>
    <t>APT</t>
  </si>
  <si>
    <t>AQN</t>
  </si>
  <si>
    <t>ASA</t>
  </si>
  <si>
    <t>ASD</t>
  </si>
  <si>
    <t>ATA</t>
  </si>
  <si>
    <t>ATB</t>
  </si>
  <si>
    <t>ATD</t>
  </si>
  <si>
    <t>AUM</t>
  </si>
  <si>
    <t>AVC</t>
  </si>
  <si>
    <t>AVF</t>
  </si>
  <si>
    <t>B82</t>
  </si>
  <si>
    <t>BAL</t>
  </si>
  <si>
    <t>BBM</t>
  </si>
  <si>
    <t>BBT</t>
  </si>
  <si>
    <t>BCB</t>
  </si>
  <si>
    <t>BDW</t>
  </si>
  <si>
    <t>BGW</t>
  </si>
  <si>
    <t>BHA</t>
  </si>
  <si>
    <t>BHC</t>
  </si>
  <si>
    <t>BHG</t>
  </si>
  <si>
    <t>BHK</t>
  </si>
  <si>
    <t>BHP</t>
  </si>
  <si>
    <t>BHT</t>
  </si>
  <si>
    <t>BIO</t>
  </si>
  <si>
    <t>BKH</t>
  </si>
  <si>
    <t>BLN</t>
  </si>
  <si>
    <t>BLT</t>
  </si>
  <si>
    <t>BLU</t>
  </si>
  <si>
    <t>BLW</t>
  </si>
  <si>
    <t>BMD</t>
  </si>
  <si>
    <t>BMF</t>
  </si>
  <si>
    <t>BMG</t>
  </si>
  <si>
    <t>BMJ</t>
  </si>
  <si>
    <t>BMN</t>
  </si>
  <si>
    <t>BMS</t>
  </si>
  <si>
    <t>BMV</t>
  </si>
  <si>
    <t>BNW</t>
  </si>
  <si>
    <t>BPW</t>
  </si>
  <si>
    <t>BQB</t>
  </si>
  <si>
    <t>BRR</t>
  </si>
  <si>
    <t>BRS</t>
  </si>
  <si>
    <t>BSD</t>
  </si>
  <si>
    <t>BSG</t>
  </si>
  <si>
    <t>BSH</t>
  </si>
  <si>
    <t>BT1</t>
  </si>
  <si>
    <t>BT6</t>
  </si>
  <si>
    <t>BTB</t>
  </si>
  <si>
    <t>BTG</t>
  </si>
  <si>
    <t>BTN</t>
  </si>
  <si>
    <t>BTR</t>
  </si>
  <si>
    <t>BTU</t>
  </si>
  <si>
    <t>BTV</t>
  </si>
  <si>
    <t>BUD</t>
  </si>
  <si>
    <t>BVN</t>
  </si>
  <si>
    <t>BXT</t>
  </si>
  <si>
    <t>C12</t>
  </si>
  <si>
    <t>C21</t>
  </si>
  <si>
    <t>C22</t>
  </si>
  <si>
    <t>C36</t>
  </si>
  <si>
    <t>CAB</t>
  </si>
  <si>
    <t>CAD</t>
  </si>
  <si>
    <t>CAM</t>
  </si>
  <si>
    <t>CBI</t>
  </si>
  <si>
    <t>CC1</t>
  </si>
  <si>
    <t>CCH</t>
  </si>
  <si>
    <t>CCM</t>
  </si>
  <si>
    <t>CCP</t>
  </si>
  <si>
    <t>CCR</t>
  </si>
  <si>
    <t>CCT</t>
  </si>
  <si>
    <t>CCV</t>
  </si>
  <si>
    <t>CDG</t>
  </si>
  <si>
    <t>CDH</t>
  </si>
  <si>
    <t>CDP</t>
  </si>
  <si>
    <t>CDR</t>
  </si>
  <si>
    <t>CE1</t>
  </si>
  <si>
    <t>CEC</t>
  </si>
  <si>
    <t>CEG</t>
  </si>
  <si>
    <t>CFC</t>
  </si>
  <si>
    <t>CFV</t>
  </si>
  <si>
    <t>CGV</t>
  </si>
  <si>
    <t>CH5</t>
  </si>
  <si>
    <t>CHC</t>
  </si>
  <si>
    <t>CID</t>
  </si>
  <si>
    <t>CIP</t>
  </si>
  <si>
    <t>CKA</t>
  </si>
  <si>
    <t>CKD</t>
  </si>
  <si>
    <t>CKH</t>
  </si>
  <si>
    <t>CMD</t>
  </si>
  <si>
    <t>CMF</t>
  </si>
  <si>
    <t>CMI</t>
  </si>
  <si>
    <t>CMK</t>
  </si>
  <si>
    <t>CMN</t>
  </si>
  <si>
    <t>CMP</t>
  </si>
  <si>
    <t>CMW</t>
  </si>
  <si>
    <t>CNC</t>
  </si>
  <si>
    <t>CNN</t>
  </si>
  <si>
    <t>CNT</t>
  </si>
  <si>
    <t>CPH</t>
  </si>
  <si>
    <t>CPI</t>
  </si>
  <si>
    <t>CQT</t>
  </si>
  <si>
    <t>CSI</t>
  </si>
  <si>
    <t>CT3</t>
  </si>
  <si>
    <t>CTN</t>
  </si>
  <si>
    <t>CTW</t>
  </si>
  <si>
    <t>CVH</t>
  </si>
  <si>
    <t>CXH</t>
  </si>
  <si>
    <t>CYC</t>
  </si>
  <si>
    <t>DAC</t>
  </si>
  <si>
    <t>DAP</t>
  </si>
  <si>
    <t>DAR</t>
  </si>
  <si>
    <t>DAS</t>
  </si>
  <si>
    <t>DBH</t>
  </si>
  <si>
    <t>DBM</t>
  </si>
  <si>
    <t>DBW</t>
  </si>
  <si>
    <t>DCF</t>
  </si>
  <si>
    <t>DCG</t>
  </si>
  <si>
    <t>DCH</t>
  </si>
  <si>
    <t>DCI</t>
  </si>
  <si>
    <t>DCR</t>
  </si>
  <si>
    <t>DCS</t>
  </si>
  <si>
    <t>DCT</t>
  </si>
  <si>
    <t>DDH</t>
  </si>
  <si>
    <t>DDM</t>
  </si>
  <si>
    <t>DDN</t>
  </si>
  <si>
    <t>DFC</t>
  </si>
  <si>
    <t>DGT</t>
  </si>
  <si>
    <t>DHB</t>
  </si>
  <si>
    <t>DHD</t>
  </si>
  <si>
    <t>DHN</t>
  </si>
  <si>
    <t>DKP</t>
  </si>
  <si>
    <t>DLD</t>
  </si>
  <si>
    <t>DLR</t>
  </si>
  <si>
    <t>DLT</t>
  </si>
  <si>
    <t>DM7</t>
  </si>
  <si>
    <t>DNB</t>
  </si>
  <si>
    <t>DND</t>
  </si>
  <si>
    <t>DNL</t>
  </si>
  <si>
    <t>DNN</t>
  </si>
  <si>
    <t>DNR</t>
  </si>
  <si>
    <t>DNS</t>
  </si>
  <si>
    <t>DOC</t>
  </si>
  <si>
    <t>DOP</t>
  </si>
  <si>
    <t>DP1</t>
  </si>
  <si>
    <t>DP2</t>
  </si>
  <si>
    <t>DPH</t>
  </si>
  <si>
    <t>DPP</t>
  </si>
  <si>
    <t>DSG</t>
  </si>
  <si>
    <t>DSS</t>
  </si>
  <si>
    <t>DSV</t>
  </si>
  <si>
    <t>DT4</t>
  </si>
  <si>
    <t>DTB</t>
  </si>
  <si>
    <t>DTC</t>
  </si>
  <si>
    <t>DTK</t>
  </si>
  <si>
    <t>DTN</t>
  </si>
  <si>
    <t>DTV</t>
  </si>
  <si>
    <t>DVC</t>
  </si>
  <si>
    <t>DVW</t>
  </si>
  <si>
    <t>DX2</t>
  </si>
  <si>
    <t>DXL</t>
  </si>
  <si>
    <t>EAD</t>
  </si>
  <si>
    <t>EFI</t>
  </si>
  <si>
    <t>EIC</t>
  </si>
  <si>
    <t>EME</t>
  </si>
  <si>
    <t>EMG</t>
  </si>
  <si>
    <t>EMS</t>
  </si>
  <si>
    <t>EPC</t>
  </si>
  <si>
    <t>EPH</t>
  </si>
  <si>
    <t>FBA</t>
  </si>
  <si>
    <t>FBC</t>
  </si>
  <si>
    <t>FCC</t>
  </si>
  <si>
    <t>FCS</t>
  </si>
  <si>
    <t>FDG</t>
  </si>
  <si>
    <t>FGL</t>
  </si>
  <si>
    <t>FHN</t>
  </si>
  <si>
    <t>FHS</t>
  </si>
  <si>
    <t>FIC</t>
  </si>
  <si>
    <t>FOX</t>
  </si>
  <si>
    <t>FRC</t>
  </si>
  <si>
    <t>FSO</t>
  </si>
  <si>
    <t>FT1</t>
  </si>
  <si>
    <t>FTI</t>
  </si>
  <si>
    <t>G20</t>
  </si>
  <si>
    <t>GCB</t>
  </si>
  <si>
    <t>GER</t>
  </si>
  <si>
    <t>GGG</t>
  </si>
  <si>
    <t>GLC</t>
  </si>
  <si>
    <t>GLW</t>
  </si>
  <si>
    <t>GSM</t>
  </si>
  <si>
    <t>GTD</t>
  </si>
  <si>
    <t>GTH</t>
  </si>
  <si>
    <t>GTS</t>
  </si>
  <si>
    <t>GTT</t>
  </si>
  <si>
    <t>GVT</t>
  </si>
  <si>
    <t>H11</t>
  </si>
  <si>
    <t>HAB</t>
  </si>
  <si>
    <t>HAN</t>
  </si>
  <si>
    <t>HAV</t>
  </si>
  <si>
    <t>HBD</t>
  </si>
  <si>
    <t>HBH</t>
  </si>
  <si>
    <t>HBW</t>
  </si>
  <si>
    <t>HC3</t>
  </si>
  <si>
    <t>HCI</t>
  </si>
  <si>
    <t>HCS</t>
  </si>
  <si>
    <t>HD2</t>
  </si>
  <si>
    <t>HD8</t>
  </si>
  <si>
    <t>HDM</t>
  </si>
  <si>
    <t>HDO</t>
  </si>
  <si>
    <t>HEC</t>
  </si>
  <si>
    <t>HEJ</t>
  </si>
  <si>
    <t>HEP</t>
  </si>
  <si>
    <t>HES</t>
  </si>
  <si>
    <t>HFB</t>
  </si>
  <si>
    <t>HFC</t>
  </si>
  <si>
    <t>HFS</t>
  </si>
  <si>
    <t>HFT</t>
  </si>
  <si>
    <t>HFX</t>
  </si>
  <si>
    <t>HGW</t>
  </si>
  <si>
    <t>HHN</t>
  </si>
  <si>
    <t>HHR</t>
  </si>
  <si>
    <t>HHV</t>
  </si>
  <si>
    <t>HIG</t>
  </si>
  <si>
    <t>HIZ</t>
  </si>
  <si>
    <t>HJC</t>
  </si>
  <si>
    <t>HKP</t>
  </si>
  <si>
    <t>HLA</t>
  </si>
  <si>
    <t>HLB</t>
  </si>
  <si>
    <t>HLE</t>
  </si>
  <si>
    <t>HLR</t>
  </si>
  <si>
    <t>HLS</t>
  </si>
  <si>
    <t>HMG</t>
  </si>
  <si>
    <t>HNB</t>
  </si>
  <si>
    <t>HNF</t>
  </si>
  <si>
    <t>HNI</t>
  </si>
  <si>
    <t>HNP</t>
  </si>
  <si>
    <t>HNR</t>
  </si>
  <si>
    <t>HNT</t>
  </si>
  <si>
    <t>HPT</t>
  </si>
  <si>
    <t>HPU</t>
  </si>
  <si>
    <t>HPW</t>
  </si>
  <si>
    <t>HRB</t>
  </si>
  <si>
    <t>HSI</t>
  </si>
  <si>
    <t>HSM</t>
  </si>
  <si>
    <t>HTK</t>
  </si>
  <si>
    <t>HTR</t>
  </si>
  <si>
    <t>HTU</t>
  </si>
  <si>
    <t>HTW</t>
  </si>
  <si>
    <t>HU6</t>
  </si>
  <si>
    <t>HUG</t>
  </si>
  <si>
    <t>I10</t>
  </si>
  <si>
    <t>IBD</t>
  </si>
  <si>
    <t>ICI</t>
  </si>
  <si>
    <t>ICN</t>
  </si>
  <si>
    <t>IFC</t>
  </si>
  <si>
    <t>IFS</t>
  </si>
  <si>
    <t>IHK</t>
  </si>
  <si>
    <t>IKH</t>
  </si>
  <si>
    <t>ILC</t>
  </si>
  <si>
    <t>IME</t>
  </si>
  <si>
    <t>IPA</t>
  </si>
  <si>
    <t>IPH</t>
  </si>
  <si>
    <t>IRC</t>
  </si>
  <si>
    <t>ISG</t>
  </si>
  <si>
    <t>ISH</t>
  </si>
  <si>
    <t>IST</t>
  </si>
  <si>
    <t>JOS</t>
  </si>
  <si>
    <t>KBE</t>
  </si>
  <si>
    <t>KCB</t>
  </si>
  <si>
    <t>KCE</t>
  </si>
  <si>
    <t>KGM</t>
  </si>
  <si>
    <t>KHB</t>
  </si>
  <si>
    <t>KHL</t>
  </si>
  <si>
    <t>KHW</t>
  </si>
  <si>
    <t>KIP</t>
  </si>
  <si>
    <t>KSE</t>
  </si>
  <si>
    <t>KSV</t>
  </si>
  <si>
    <t>KTB</t>
  </si>
  <si>
    <t>KTC</t>
  </si>
  <si>
    <t>KTU</t>
  </si>
  <si>
    <t>L12</t>
  </si>
  <si>
    <t>L44</t>
  </si>
  <si>
    <t>L45</t>
  </si>
  <si>
    <t>L63</t>
  </si>
  <si>
    <t>LAI</t>
  </si>
  <si>
    <t>LAW</t>
  </si>
  <si>
    <t>LBC</t>
  </si>
  <si>
    <t>LCC</t>
  </si>
  <si>
    <t>LCW</t>
  </si>
  <si>
    <t>LG9</t>
  </si>
  <si>
    <t>LIC</t>
  </si>
  <si>
    <t>LKW</t>
  </si>
  <si>
    <t>LM3</t>
  </si>
  <si>
    <t>LMC</t>
  </si>
  <si>
    <t>LMI</t>
  </si>
  <si>
    <t>LNC</t>
  </si>
  <si>
    <t>LQN</t>
  </si>
  <si>
    <t>LTC</t>
  </si>
  <si>
    <t>LWS</t>
  </si>
  <si>
    <t>M10</t>
  </si>
  <si>
    <t>MBN</t>
  </si>
  <si>
    <t>MC3</t>
  </si>
  <si>
    <t>MCI</t>
  </si>
  <si>
    <t>MCT</t>
  </si>
  <si>
    <t>MDA</t>
  </si>
  <si>
    <t>MDF</t>
  </si>
  <si>
    <t>MEF</t>
  </si>
  <si>
    <t>MES</t>
  </si>
  <si>
    <t>MGC</t>
  </si>
  <si>
    <t>MGG</t>
  </si>
  <si>
    <t>MHY</t>
  </si>
  <si>
    <t>MIC</t>
  </si>
  <si>
    <t>MIE</t>
  </si>
  <si>
    <t>MLC</t>
  </si>
  <si>
    <t>MLS</t>
  </si>
  <si>
    <t>MNB</t>
  </si>
  <si>
    <t>MND</t>
  </si>
  <si>
    <t>MPY</t>
  </si>
  <si>
    <t>MQB</t>
  </si>
  <si>
    <t>MRF</t>
  </si>
  <si>
    <t>MTA</t>
  </si>
  <si>
    <t>MTC</t>
  </si>
  <si>
    <t>MTG</t>
  </si>
  <si>
    <t>MTH</t>
  </si>
  <si>
    <t>MTL</t>
  </si>
  <si>
    <t>MTM</t>
  </si>
  <si>
    <t>MTP</t>
  </si>
  <si>
    <t>MTS</t>
  </si>
  <si>
    <t>MTV</t>
  </si>
  <si>
    <t>MVC</t>
  </si>
  <si>
    <t>MVN</t>
  </si>
  <si>
    <t>NAC</t>
  </si>
  <si>
    <t>NAU</t>
  </si>
  <si>
    <t>NAW</t>
  </si>
  <si>
    <t>NBE</t>
  </si>
  <si>
    <t>NBR</t>
  </si>
  <si>
    <t>NBT</t>
  </si>
  <si>
    <t>NCP</t>
  </si>
  <si>
    <t>ND2</t>
  </si>
  <si>
    <t>NDP</t>
  </si>
  <si>
    <t>NDT</t>
  </si>
  <si>
    <t>NDW</t>
  </si>
  <si>
    <t>NED</t>
  </si>
  <si>
    <t>NHV</t>
  </si>
  <si>
    <t>NLS</t>
  </si>
  <si>
    <t>NNB</t>
  </si>
  <si>
    <t>NNT</t>
  </si>
  <si>
    <t>NOS</t>
  </si>
  <si>
    <t>NQB</t>
  </si>
  <si>
    <t>NQT</t>
  </si>
  <si>
    <t>NS2</t>
  </si>
  <si>
    <t>NS3</t>
  </si>
  <si>
    <t>NSG</t>
  </si>
  <si>
    <t>NSL</t>
  </si>
  <si>
    <t>NSS</t>
  </si>
  <si>
    <t>NTB</t>
  </si>
  <si>
    <t>NTF</t>
  </si>
  <si>
    <t>NTR</t>
  </si>
  <si>
    <t>NTT</t>
  </si>
  <si>
    <t>NVP</t>
  </si>
  <si>
    <t>NWT</t>
  </si>
  <si>
    <t>ONW</t>
  </si>
  <si>
    <t>PAI</t>
  </si>
  <si>
    <t>PBT</t>
  </si>
  <si>
    <t>PCF</t>
  </si>
  <si>
    <t>PCM</t>
  </si>
  <si>
    <t>PCN</t>
  </si>
  <si>
    <t>PDT</t>
  </si>
  <si>
    <t>PDV</t>
  </si>
  <si>
    <t>PEC</t>
  </si>
  <si>
    <t>PEG</t>
  </si>
  <si>
    <t>PEQ</t>
  </si>
  <si>
    <t>PHH</t>
  </si>
  <si>
    <t>PHS</t>
  </si>
  <si>
    <t>PID</t>
  </si>
  <si>
    <t>PIS</t>
  </si>
  <si>
    <t>PIV</t>
  </si>
  <si>
    <t>PJS</t>
  </si>
  <si>
    <t>PKR</t>
  </si>
  <si>
    <t>PLA</t>
  </si>
  <si>
    <t>PMT</t>
  </si>
  <si>
    <t>PMW</t>
  </si>
  <si>
    <t>PND</t>
  </si>
  <si>
    <t>PNG</t>
  </si>
  <si>
    <t>PNP</t>
  </si>
  <si>
    <t>PNT</t>
  </si>
  <si>
    <t>POB</t>
  </si>
  <si>
    <t>POV</t>
  </si>
  <si>
    <t>PPH</t>
  </si>
  <si>
    <t>PPI</t>
  </si>
  <si>
    <t>PRO</t>
  </si>
  <si>
    <t>PSG</t>
  </si>
  <si>
    <t>PSL</t>
  </si>
  <si>
    <t>PSN</t>
  </si>
  <si>
    <t>PTE</t>
  </si>
  <si>
    <t>PTG</t>
  </si>
  <si>
    <t>PTH</t>
  </si>
  <si>
    <t>PTK</t>
  </si>
  <si>
    <t>PTO</t>
  </si>
  <si>
    <t>PTT</t>
  </si>
  <si>
    <t>PTX</t>
  </si>
  <si>
    <t>PVA</t>
  </si>
  <si>
    <t>PVH</t>
  </si>
  <si>
    <t>PVR</t>
  </si>
  <si>
    <t>PVV</t>
  </si>
  <si>
    <t>PVY</t>
  </si>
  <si>
    <t>PWS</t>
  </si>
  <si>
    <t>PX1</t>
  </si>
  <si>
    <t>PXA</t>
  </si>
  <si>
    <t>PXC</t>
  </si>
  <si>
    <t>PXM</t>
  </si>
  <si>
    <t>PYU</t>
  </si>
  <si>
    <t>QBR</t>
  </si>
  <si>
    <t>QCC</t>
  </si>
  <si>
    <t>QHW</t>
  </si>
  <si>
    <t>QLD</t>
  </si>
  <si>
    <t>QLT</t>
  </si>
  <si>
    <t>QNU</t>
  </si>
  <si>
    <t>QNW</t>
  </si>
  <si>
    <t>QPH</t>
  </si>
  <si>
    <t>QSP</t>
  </si>
  <si>
    <t>RAT</t>
  </si>
  <si>
    <t>RBC</t>
  </si>
  <si>
    <t>RCC</t>
  </si>
  <si>
    <t>RCD</t>
  </si>
  <si>
    <t>RGC</t>
  </si>
  <si>
    <t>RHN</t>
  </si>
  <si>
    <t>RLC</t>
  </si>
  <si>
    <t>RTB</t>
  </si>
  <si>
    <t>RTH</t>
  </si>
  <si>
    <t>RTS</t>
  </si>
  <si>
    <t>S12</t>
  </si>
  <si>
    <t>S27</t>
  </si>
  <si>
    <t>S72</t>
  </si>
  <si>
    <t>S96</t>
  </si>
  <si>
    <t>SAL</t>
  </si>
  <si>
    <t>SAP</t>
  </si>
  <si>
    <t>SB1</t>
  </si>
  <si>
    <t>SBD</t>
  </si>
  <si>
    <t>SBH</t>
  </si>
  <si>
    <t>SBL</t>
  </si>
  <si>
    <t>SBM</t>
  </si>
  <si>
    <t>SCJ</t>
  </si>
  <si>
    <t>SCO</t>
  </si>
  <si>
    <t>SCY</t>
  </si>
  <si>
    <t>SD1</t>
  </si>
  <si>
    <t>SD7</t>
  </si>
  <si>
    <t>SD8</t>
  </si>
  <si>
    <t>SDB</t>
  </si>
  <si>
    <t>SDD</t>
  </si>
  <si>
    <t>SDE</t>
  </si>
  <si>
    <t>SDH</t>
  </si>
  <si>
    <t>SDJ</t>
  </si>
  <si>
    <t>SDK</t>
  </si>
  <si>
    <t>SDX</t>
  </si>
  <si>
    <t>SDY</t>
  </si>
  <si>
    <t>SEP</t>
  </si>
  <si>
    <t>SGS</t>
  </si>
  <si>
    <t>SHC</t>
  </si>
  <si>
    <t>SHG</t>
  </si>
  <si>
    <t>SHX</t>
  </si>
  <si>
    <t>SJG</t>
  </si>
  <si>
    <t>SKN</t>
  </si>
  <si>
    <t>SNC</t>
  </si>
  <si>
    <t>SON</t>
  </si>
  <si>
    <t>SOV</t>
  </si>
  <si>
    <t>SP2</t>
  </si>
  <si>
    <t>SPB</t>
  </si>
  <si>
    <t>SPD</t>
  </si>
  <si>
    <t>SPH</t>
  </si>
  <si>
    <t>SQC</t>
  </si>
  <si>
    <t>SRT</t>
  </si>
  <si>
    <t>SSF</t>
  </si>
  <si>
    <t>SSG</t>
  </si>
  <si>
    <t>SSU</t>
  </si>
  <si>
    <t>STL</t>
  </si>
  <si>
    <t>STS</t>
  </si>
  <si>
    <t>STT</t>
  </si>
  <si>
    <t>STU</t>
  </si>
  <si>
    <t>STV</t>
  </si>
  <si>
    <t>STW</t>
  </si>
  <si>
    <t>SUM</t>
  </si>
  <si>
    <t>SVG</t>
  </si>
  <si>
    <t>SVH</t>
  </si>
  <si>
    <t>SVL</t>
  </si>
  <si>
    <t>T12</t>
  </si>
  <si>
    <t>TA3</t>
  </si>
  <si>
    <t>TAG</t>
  </si>
  <si>
    <t>TAN</t>
  </si>
  <si>
    <t>TAP</t>
  </si>
  <si>
    <t>TAW</t>
  </si>
  <si>
    <t>TB8</t>
  </si>
  <si>
    <t>TBD</t>
  </si>
  <si>
    <t>TBT</t>
  </si>
  <si>
    <t>TCI</t>
  </si>
  <si>
    <t>TCJ</t>
  </si>
  <si>
    <t>TCK</t>
  </si>
  <si>
    <t>TDP</t>
  </si>
  <si>
    <t>TEC</t>
  </si>
  <si>
    <t>TEL</t>
  </si>
  <si>
    <t>TGP</t>
  </si>
  <si>
    <t>TH1</t>
  </si>
  <si>
    <t>THN</t>
  </si>
  <si>
    <t>THR</t>
  </si>
  <si>
    <t>THU</t>
  </si>
  <si>
    <t>THW</t>
  </si>
  <si>
    <t>TIE</t>
  </si>
  <si>
    <t>TIS</t>
  </si>
  <si>
    <t>TLI</t>
  </si>
  <si>
    <t>TMG</t>
  </si>
  <si>
    <t>TMW</t>
  </si>
  <si>
    <t>TNM</t>
  </si>
  <si>
    <t>TNP</t>
  </si>
  <si>
    <t>TNW</t>
  </si>
  <si>
    <t>TOP</t>
  </si>
  <si>
    <t>TOT</t>
  </si>
  <si>
    <t>TOW</t>
  </si>
  <si>
    <t>TPS</t>
  </si>
  <si>
    <t>TQN</t>
  </si>
  <si>
    <t>TQW</t>
  </si>
  <si>
    <t>TRS</t>
  </si>
  <si>
    <t>TRT</t>
  </si>
  <si>
    <t>TS3</t>
  </si>
  <si>
    <t>TS5</t>
  </si>
  <si>
    <t>TSD</t>
  </si>
  <si>
    <t>TSG</t>
  </si>
  <si>
    <t>TSJ</t>
  </si>
  <si>
    <t>TTG</t>
  </si>
  <si>
    <t>TTP</t>
  </si>
  <si>
    <t>TTS</t>
  </si>
  <si>
    <t>TTV</t>
  </si>
  <si>
    <t>TUG</t>
  </si>
  <si>
    <t>TV1</t>
  </si>
  <si>
    <t>TVG</t>
  </si>
  <si>
    <t>TVH</t>
  </si>
  <si>
    <t>TVM</t>
  </si>
  <si>
    <t>TVP</t>
  </si>
  <si>
    <t>TVW</t>
  </si>
  <si>
    <t>TW3</t>
  </si>
  <si>
    <t>UCT</t>
  </si>
  <si>
    <t>UEM</t>
  </si>
  <si>
    <t>UMC</t>
  </si>
  <si>
    <t>UPC</t>
  </si>
  <si>
    <t>UPH</t>
  </si>
  <si>
    <t>USC</t>
  </si>
  <si>
    <t>USD</t>
  </si>
  <si>
    <t>V11</t>
  </si>
  <si>
    <t>V15</t>
  </si>
  <si>
    <t>VAV</t>
  </si>
  <si>
    <t>VBG</t>
  </si>
  <si>
    <t>VBH</t>
  </si>
  <si>
    <t>VC5</t>
  </si>
  <si>
    <t>VCE</t>
  </si>
  <si>
    <t>VCT</t>
  </si>
  <si>
    <t>VCW</t>
  </si>
  <si>
    <t>VDB</t>
  </si>
  <si>
    <t>VDM</t>
  </si>
  <si>
    <t>VDN</t>
  </si>
  <si>
    <t>VDT</t>
  </si>
  <si>
    <t>VES</t>
  </si>
  <si>
    <t>VET</t>
  </si>
  <si>
    <t>VFC</t>
  </si>
  <si>
    <t>VFR</t>
  </si>
  <si>
    <t>VGL</t>
  </si>
  <si>
    <t>VGR</t>
  </si>
  <si>
    <t>VGV</t>
  </si>
  <si>
    <t>VHF</t>
  </si>
  <si>
    <t>VHG</t>
  </si>
  <si>
    <t>VHH</t>
  </si>
  <si>
    <t>VIH</t>
  </si>
  <si>
    <t>VIM</t>
  </si>
  <si>
    <t>VIR</t>
  </si>
  <si>
    <t>VIW</t>
  </si>
  <si>
    <t>VKD</t>
  </si>
  <si>
    <t>VKP</t>
  </si>
  <si>
    <t>VLC</t>
  </si>
  <si>
    <t>VLF</t>
  </si>
  <si>
    <t>VLG</t>
  </si>
  <si>
    <t>VLP</t>
  </si>
  <si>
    <t>VLW</t>
  </si>
  <si>
    <t>VMA</t>
  </si>
  <si>
    <t>VNH</t>
  </si>
  <si>
    <t>VNI</t>
  </si>
  <si>
    <t>VNX</t>
  </si>
  <si>
    <t>VNY</t>
  </si>
  <si>
    <t>VPA</t>
  </si>
  <si>
    <t>VPC</t>
  </si>
  <si>
    <t>VPR</t>
  </si>
  <si>
    <t>VPW</t>
  </si>
  <si>
    <t>VQC</t>
  </si>
  <si>
    <t>VSF</t>
  </si>
  <si>
    <t>VSG</t>
  </si>
  <si>
    <t>VSP</t>
  </si>
  <si>
    <t>VST</t>
  </si>
  <si>
    <t>VT1</t>
  </si>
  <si>
    <t>VTA</t>
  </si>
  <si>
    <t>VTE</t>
  </si>
  <si>
    <t>VTG</t>
  </si>
  <si>
    <t>VTI</t>
  </si>
  <si>
    <t>VTM</t>
  </si>
  <si>
    <t>VTX</t>
  </si>
  <si>
    <t>VVN</t>
  </si>
  <si>
    <t>VWS</t>
  </si>
  <si>
    <t>VXP</t>
  </si>
  <si>
    <t>WTC</t>
  </si>
  <si>
    <t>X26</t>
  </si>
  <si>
    <t>X77</t>
  </si>
  <si>
    <t>XDH</t>
  </si>
  <si>
    <t>XHC</t>
  </si>
  <si>
    <t>XLV</t>
  </si>
  <si>
    <t>XMC</t>
  </si>
  <si>
    <t>XMD</t>
  </si>
  <si>
    <t>YBC</t>
  </si>
  <si>
    <t>YRC</t>
  </si>
  <si>
    <t>YTC</t>
  </si>
  <si>
    <t>VTR</t>
  </si>
  <si>
    <t>CPW</t>
  </si>
  <si>
    <t>PQN</t>
  </si>
  <si>
    <t>SIG</t>
  </si>
  <si>
    <t>LN19/18</t>
  </si>
  <si>
    <t>VTD</t>
  </si>
  <si>
    <t>MML</t>
  </si>
  <si>
    <t>SZB</t>
  </si>
  <si>
    <t>E29</t>
  </si>
  <si>
    <t>HCB</t>
  </si>
  <si>
    <t>PTV</t>
  </si>
  <si>
    <t>CBC</t>
  </si>
  <si>
    <t>DRG</t>
  </si>
  <si>
    <t>LGM</t>
  </si>
  <si>
    <t>PBC</t>
  </si>
  <si>
    <t>THP</t>
  </si>
  <si>
    <t>AGG</t>
  </si>
  <si>
    <t>ADG</t>
  </si>
  <si>
    <t>ICT</t>
  </si>
  <si>
    <t>CCA</t>
  </si>
  <si>
    <t>CPA</t>
  </si>
  <si>
    <t>CT5</t>
  </si>
  <si>
    <t>DNT</t>
  </si>
  <si>
    <t>DUS</t>
  </si>
  <si>
    <t>E12</t>
  </si>
  <si>
    <t>EBA</t>
  </si>
  <si>
    <t>GQN</t>
  </si>
  <si>
    <t>GTK</t>
  </si>
  <si>
    <t>HC1</t>
  </si>
  <si>
    <t>HGA</t>
  </si>
  <si>
    <t>HLT</t>
  </si>
  <si>
    <t>HNE</t>
  </si>
  <si>
    <t>KLM</t>
  </si>
  <si>
    <t>MDT</t>
  </si>
  <si>
    <t>NNQ</t>
  </si>
  <si>
    <t>QNT</t>
  </si>
  <si>
    <t>UDL</t>
  </si>
  <si>
    <t>VHI</t>
  </si>
  <si>
    <t>ABS</t>
  </si>
  <si>
    <t>STH</t>
  </si>
  <si>
    <t>CKG</t>
  </si>
  <si>
    <t>MED</t>
  </si>
  <si>
    <t>BCF</t>
  </si>
  <si>
    <t>DKH</t>
  </si>
  <si>
    <t>HGC</t>
  </si>
  <si>
    <t>HSP</t>
  </si>
  <si>
    <t>PLO</t>
  </si>
  <si>
    <t>VW3</t>
  </si>
  <si>
    <t>An Phát Bioplastics</t>
  </si>
  <si>
    <t>HOSE</t>
  </si>
  <si>
    <t>Thủy sản Mekong</t>
  </si>
  <si>
    <t>AAT</t>
  </si>
  <si>
    <t>Tiên Sơn Thanh Hóa</t>
  </si>
  <si>
    <t>DV Nông nghiệp Bình Thuận</t>
  </si>
  <si>
    <t>Thủy sản Bến Tre</t>
  </si>
  <si>
    <t>Đầu tư và XD Bình Dương ACC</t>
  </si>
  <si>
    <t>Thủy sản CL An Giang</t>
  </si>
  <si>
    <t>Dệt sợi DAMSAN</t>
  </si>
  <si>
    <t>Bất động sản An Gia</t>
  </si>
  <si>
    <t>XNK An Giang</t>
  </si>
  <si>
    <t>Agriseco</t>
  </si>
  <si>
    <t>FLC Stone</t>
  </si>
  <si>
    <t>Thủy sản Nam Việt</t>
  </si>
  <si>
    <t>Chiếu xạ An Phú</t>
  </si>
  <si>
    <t>Chứng khoán APG</t>
  </si>
  <si>
    <t>APH</t>
  </si>
  <si>
    <t>Tập đoàn An Phát Holdings</t>
  </si>
  <si>
    <t>ASG</t>
  </si>
  <si>
    <t>Tập đoàn ASG</t>
  </si>
  <si>
    <t>Tập đoàn Sao Mai</t>
  </si>
  <si>
    <t>Dầu khí An Pha</t>
  </si>
  <si>
    <t>Dịch vụ Hàng không Taseco</t>
  </si>
  <si>
    <t>An Trường An</t>
  </si>
  <si>
    <t>ATP</t>
  </si>
  <si>
    <t>T.Mại và DV An Thành</t>
  </si>
  <si>
    <t>Bánh kẹo BIBICA</t>
  </si>
  <si>
    <t>XD và GT Bình Dương</t>
  </si>
  <si>
    <t>Bamboo Capital</t>
  </si>
  <si>
    <t>Becamex IDC</t>
  </si>
  <si>
    <t>Phân bón Bình Điền</t>
  </si>
  <si>
    <t>HABECO</t>
  </si>
  <si>
    <t>Bảo hiểm BIDV</t>
  </si>
  <si>
    <t>BIDV</t>
  </si>
  <si>
    <t>Khoáng sản Bình Định</t>
  </si>
  <si>
    <t>Bảo hiểm Bảo Minh</t>
  </si>
  <si>
    <t>Nhựa Bình Minh</t>
  </si>
  <si>
    <t>Cao su Bến Thành</t>
  </si>
  <si>
    <t>Chứng khoán BIDV</t>
  </si>
  <si>
    <t>Nhiệt điện Bà Rịa</t>
  </si>
  <si>
    <t>TM - DV Bến Thành</t>
  </si>
  <si>
    <t>Nước - Môi trường Bình Dương</t>
  </si>
  <si>
    <t>CIC39</t>
  </si>
  <si>
    <t>Xây dựng 47</t>
  </si>
  <si>
    <t>Dây cáp điện Việt Nam</t>
  </si>
  <si>
    <t>CIDICO</t>
  </si>
  <si>
    <t>ĐT&amp;PT Dầu khí Cửu Long</t>
  </si>
  <si>
    <t>Chương Dương Corp</t>
  </si>
  <si>
    <t>Xây dựng Hạ tầng CII</t>
  </si>
  <si>
    <t>Thủy điện Miền Trung</t>
  </si>
  <si>
    <t>Xây dựng COMA 18</t>
  </si>
  <si>
    <t>Hạ tầng Kỹ thuật TP.HCM</t>
  </si>
  <si>
    <t>Xây dựng Kiên Giang</t>
  </si>
  <si>
    <t>Thuốc lá Cát Lợi</t>
  </si>
  <si>
    <t>Cotec Land</t>
  </si>
  <si>
    <t>Cảng Cát Lái</t>
  </si>
  <si>
    <t>Cấp nước Chợ Lớn</t>
  </si>
  <si>
    <t>Tập đoàn CMC</t>
  </si>
  <si>
    <t>Thương nghiệp Cà Mau</t>
  </si>
  <si>
    <t>CAMIMEX Group</t>
  </si>
  <si>
    <t>CNG Việt Nam</t>
  </si>
  <si>
    <t>Vật tư Xăng dầu</t>
  </si>
  <si>
    <t>Create Capital Việt Nam</t>
  </si>
  <si>
    <t>Bất động sản Thế Kỷ</t>
  </si>
  <si>
    <t>Cao su Miền Nam</t>
  </si>
  <si>
    <t>Hóa chất Cơ bản miền Nam</t>
  </si>
  <si>
    <t>Xây dựng Coteccons</t>
  </si>
  <si>
    <t>City Auto</t>
  </si>
  <si>
    <t>VietinBank</t>
  </si>
  <si>
    <t>Cường Thuận IDICO</t>
  </si>
  <si>
    <t>Chứng khoán Vietinbank</t>
  </si>
  <si>
    <t>CMC JSC</t>
  </si>
  <si>
    <t>Phát triển Đô thị số 2</t>
  </si>
  <si>
    <t>TĐ Nhựa Đông Á</t>
  </si>
  <si>
    <t>Tập đoàn Khách sạn Đông Á</t>
  </si>
  <si>
    <t>ĐT Du lịch và PT Thủy sản</t>
  </si>
  <si>
    <t>Tập đoàn DABACO</t>
  </si>
  <si>
    <t>Dược - TB Y tế Bình Định</t>
  </si>
  <si>
    <t>Dược phẩm Bến Tre</t>
  </si>
  <si>
    <t>Xây dựng DIC Holdings</t>
  </si>
  <si>
    <t>Dược phẩm Cửu Long</t>
  </si>
  <si>
    <t>Đạm Cà Mau</t>
  </si>
  <si>
    <t>Hóa chất Đức Giang</t>
  </si>
  <si>
    <t>Thế Giới Số</t>
  </si>
  <si>
    <t>Hóa An</t>
  </si>
  <si>
    <t>Đông Hải Bến Tre</t>
  </si>
  <si>
    <t>Dược Hậu Giang</t>
  </si>
  <si>
    <t>Khoáng sản Dương Hiếu</t>
  </si>
  <si>
    <t>DIC Corp</t>
  </si>
  <si>
    <t>Đức Long Gia Lai</t>
  </si>
  <si>
    <t>Dược phẩm DOMESCO</t>
  </si>
  <si>
    <t>Đạt Phương</t>
  </si>
  <si>
    <t>Đạm Phú Mỹ</t>
  </si>
  <si>
    <t>Cao su Đồng Phú</t>
  </si>
  <si>
    <t>Bóng đèn Điện Quang</t>
  </si>
  <si>
    <t>Cao su Đà Nẵng</t>
  </si>
  <si>
    <t>DRH Holdings</t>
  </si>
  <si>
    <t>Thủy điện - Điện lực 3</t>
  </si>
  <si>
    <t>Công viên nước Đầm Sen</t>
  </si>
  <si>
    <t>BĐS Đệ Tam</t>
  </si>
  <si>
    <t>Đại Thiên Lộc</t>
  </si>
  <si>
    <t>Kỹ nghệ &amp; Nhựa Đô Thành</t>
  </si>
  <si>
    <t>ĐT và PT Cảng Đình Vũ</t>
  </si>
  <si>
    <t>Địa ốc Đất Xanh</t>
  </si>
  <si>
    <t>Xi măng &amp; VLXD Đà Nẵng</t>
  </si>
  <si>
    <t>E1VFVN30</t>
  </si>
  <si>
    <t>Quỹ ETF VFMVN30</t>
  </si>
  <si>
    <t>Eximbank</t>
  </si>
  <si>
    <t>Phát triển Công nghệ ĐT-VT</t>
  </si>
  <si>
    <t>Cơ điện Thủ Đức</t>
  </si>
  <si>
    <t>Everpia</t>
  </si>
  <si>
    <t>Tập đoàn Everland</t>
  </si>
  <si>
    <t>Khoáng sản FECON</t>
  </si>
  <si>
    <t>FECON CORP</t>
  </si>
  <si>
    <t>FIDECO</t>
  </si>
  <si>
    <t>Địa ốc First Real</t>
  </si>
  <si>
    <t>Tập đoàn F.I.T</t>
  </si>
  <si>
    <t>Tập đoàn FLC</t>
  </si>
  <si>
    <t>Thực phẩm Sao Ta</t>
  </si>
  <si>
    <t>FPT Corp</t>
  </si>
  <si>
    <t>Bán lẻ FPT</t>
  </si>
  <si>
    <t>Phát triển Đức Quân</t>
  </si>
  <si>
    <t>Chứng khoán FPT</t>
  </si>
  <si>
    <t>FUCTVGF1</t>
  </si>
  <si>
    <t>Quỹ Đầu tư Tăng trưởng TVAM</t>
  </si>
  <si>
    <t>FUCTVGF2</t>
  </si>
  <si>
    <t>Quỹ Đầu tư Tăng trưởng Thiên Việt 2</t>
  </si>
  <si>
    <t>FUCVREIT</t>
  </si>
  <si>
    <t>Quỹ đầu tư BĐS Techcom Việt Nam</t>
  </si>
  <si>
    <t>FUEMAV30</t>
  </si>
  <si>
    <t>Chứng chỉ Quỹ ETF MAFM VN30</t>
  </si>
  <si>
    <t>FUESSV30</t>
  </si>
  <si>
    <t>Quỹ ETF SSIAM VN30</t>
  </si>
  <si>
    <t>FUESSV50</t>
  </si>
  <si>
    <t>Quỹ ETF SSIAM VNX50</t>
  </si>
  <si>
    <t>FUESSVFL</t>
  </si>
  <si>
    <t>Quỹ ETF SSIAM VNFIN LEAD</t>
  </si>
  <si>
    <t>FUEVFVND</t>
  </si>
  <si>
    <t>Quỹ ETF VFMVN DIAMOND</t>
  </si>
  <si>
    <t>FUEVN100</t>
  </si>
  <si>
    <t>Chứng chỉ Quỹ ETF VINACAPITAL VN100</t>
  </si>
  <si>
    <t>Đầu tư Khai khoáng &amp; Quản lý Tài sản FLC</t>
  </si>
  <si>
    <t>PV Gas</t>
  </si>
  <si>
    <t>Gỗ Đức Thành</t>
  </si>
  <si>
    <t>Điện Gia Lai</t>
  </si>
  <si>
    <t>Thiết bị điện Việt Nam</t>
  </si>
  <si>
    <t>XNK Bình Thạnh</t>
  </si>
  <si>
    <t>Garmex Sài Gòn</t>
  </si>
  <si>
    <t>Gemadept</t>
  </si>
  <si>
    <t>Gas Shipping</t>
  </si>
  <si>
    <t>Gỗ Thuận An</t>
  </si>
  <si>
    <t>GTNFOODS</t>
  </si>
  <si>
    <t>Tập đoàn CN Cao su VN</t>
  </si>
  <si>
    <t>Hoàng Anh Gia Lai</t>
  </si>
  <si>
    <t>Vận tải và Xếp dỡ Hải An</t>
  </si>
  <si>
    <t>Nông Dược HAI</t>
  </si>
  <si>
    <t>Tập đoàn Hapaco</t>
  </si>
  <si>
    <t>BĐS An Dương Thảo Điền</t>
  </si>
  <si>
    <t>Hacisco</t>
  </si>
  <si>
    <t>Ô tô Hàng Xanh</t>
  </si>
  <si>
    <t>Tập đoàn Xây dựng Hòa Bình</t>
  </si>
  <si>
    <t>SX và Thương mại HCD</t>
  </si>
  <si>
    <t>Chứng khoán TP.HCM</t>
  </si>
  <si>
    <t>HDBank</t>
  </si>
  <si>
    <t>Phát triển Nhà BR-VT</t>
  </si>
  <si>
    <t>Tập đoàn Hà Đô</t>
  </si>
  <si>
    <t>Đầu tư DV Hoàng Huy</t>
  </si>
  <si>
    <t>Halcom Vietnam</t>
  </si>
  <si>
    <t>An Tiến Industries</t>
  </si>
  <si>
    <t>Kim khí TP.HCM</t>
  </si>
  <si>
    <t>Nông nghiệp Quốc tế HAGL</t>
  </si>
  <si>
    <t>Du lịch - DV Hội An</t>
  </si>
  <si>
    <t>Hòa Phát</t>
  </si>
  <si>
    <t>Đầu tư Hải Phát</t>
  </si>
  <si>
    <t>Địa ốc Hoàng Quân</t>
  </si>
  <si>
    <t>Cao su Hòa Bình</t>
  </si>
  <si>
    <t>Tập đoàn Hoa Sen</t>
  </si>
  <si>
    <t>Thực phẩm Hồng Hà</t>
  </si>
  <si>
    <t>Xi măng Hà Tiên 1</t>
  </si>
  <si>
    <t>PT Hạ tầng IDICO</t>
  </si>
  <si>
    <t>Ô tô Trường Long</t>
  </si>
  <si>
    <t>Hưng Thịnh Incons</t>
  </si>
  <si>
    <t>Logistics Vicem</t>
  </si>
  <si>
    <t>Xây dựng HUD1</t>
  </si>
  <si>
    <t>Xây dựng HUD3</t>
  </si>
  <si>
    <t>Xây lắp Huế</t>
  </si>
  <si>
    <t>Đầu tư và Công nghệ HVC</t>
  </si>
  <si>
    <t>Vietnam Airlines</t>
  </si>
  <si>
    <t>Xi măng Vicem Hải Vân</t>
  </si>
  <si>
    <t>Đầu tư APAX Holdings</t>
  </si>
  <si>
    <t>Viễn thông - Tin học Bưu điện</t>
  </si>
  <si>
    <t>Đầu tư và PT Đa Quốc Gia</t>
  </si>
  <si>
    <t>Becamex IJC</t>
  </si>
  <si>
    <t>ICD Tân Cảng Long Bình</t>
  </si>
  <si>
    <t>IMEXPHARM</t>
  </si>
  <si>
    <t>Đầu tư CN Tân Tạo</t>
  </si>
  <si>
    <t>Đầu tư kinh doanh Nhà</t>
  </si>
  <si>
    <t>Công nghệ Tiên Phong</t>
  </si>
  <si>
    <t>Thiết bị Y tế Việt Nhật</t>
  </si>
  <si>
    <t>TCT Đô thị Kinh Bắc</t>
  </si>
  <si>
    <t>Tập đoàn KIDO</t>
  </si>
  <si>
    <t>Nhà Khang Điền</t>
  </si>
  <si>
    <t>Điện lực Khánh Hòa</t>
  </si>
  <si>
    <t>MIRAE</t>
  </si>
  <si>
    <t>Công ty KOSY</t>
  </si>
  <si>
    <t>Đầu tư Tài chính Hoàng Minh</t>
  </si>
  <si>
    <t>Khoáng sản Bình Dương</t>
  </si>
  <si>
    <t>LILAMA 10</t>
  </si>
  <si>
    <t>Chế biến Hàng XK Long An</t>
  </si>
  <si>
    <t>Khoáng sản Lâm Đồng</t>
  </si>
  <si>
    <t>LICOGI 16</t>
  </si>
  <si>
    <t>Khoáng sản Lào Cai</t>
  </si>
  <si>
    <t>Đầu tư LDG</t>
  </si>
  <si>
    <t>BĐS Điện lực Miền Trung</t>
  </si>
  <si>
    <t>Đầu tư Cầu đường CII</t>
  </si>
  <si>
    <t>Long Giang Land</t>
  </si>
  <si>
    <t>KCN Long Hậu</t>
  </si>
  <si>
    <t>Bột giặt LIX</t>
  </si>
  <si>
    <t>LILAMA 18</t>
  </si>
  <si>
    <t>LienViet Post Bank</t>
  </si>
  <si>
    <t>Mía đường Lam Sơn</t>
  </si>
  <si>
    <t>MBBank</t>
  </si>
  <si>
    <t>Cơ điện và XD VN</t>
  </si>
  <si>
    <t>In và Bao bì Mỹ Châu</t>
  </si>
  <si>
    <t>Xây dựng Miền Đông</t>
  </si>
  <si>
    <t>May Sông Hồng</t>
  </si>
  <si>
    <t>Tập đoàn Masan</t>
  </si>
  <si>
    <t>Thế giới di động</t>
  </si>
  <si>
    <t>Nafoods Group</t>
  </si>
  <si>
    <t>Tấm lợp và gỗ Nam Việt</t>
  </si>
  <si>
    <t>577 CORP</t>
  </si>
  <si>
    <t>DV Hàng hóa Nội Bài</t>
  </si>
  <si>
    <t>Nhựa Hà Nội</t>
  </si>
  <si>
    <t>Thép Nam Kim</t>
  </si>
  <si>
    <t>BĐS Nam Long</t>
  </si>
  <si>
    <t>Đá Núi Nhỏ</t>
  </si>
  <si>
    <t>Tập đoàn Giống cây trồng Việt Nam</t>
  </si>
  <si>
    <t>Điện lực Nhơn Trạch 2</t>
  </si>
  <si>
    <t>Đô thị Từ Liêm</t>
  </si>
  <si>
    <t>Đầu tư Địa ốc No Va (Novaland)</t>
  </si>
  <si>
    <t>Ninh Vân Bay</t>
  </si>
  <si>
    <t>Tập đoàn Đại Dương</t>
  </si>
  <si>
    <t>Dược phẩm OPC</t>
  </si>
  <si>
    <t>Pin Ắc quy Miền Nam</t>
  </si>
  <si>
    <t>Tập đoàn PAN</t>
  </si>
  <si>
    <t>Xây lắp điện I</t>
  </si>
  <si>
    <t>Cảng Đồng Nai</t>
  </si>
  <si>
    <t>BĐS Phát Đạt</t>
  </si>
  <si>
    <t>PETROLSETCO</t>
  </si>
  <si>
    <t>Gas Petrolimex</t>
  </si>
  <si>
    <t>PV GAS D</t>
  </si>
  <si>
    <t>Bảo hiểm PJICO</t>
  </si>
  <si>
    <t>Phuc Hung Holdings</t>
  </si>
  <si>
    <t>Cao su Phước Hòa</t>
  </si>
  <si>
    <t>XNK PETROLIMEX</t>
  </si>
  <si>
    <t>Vận tải thủy PETROLIMEX</t>
  </si>
  <si>
    <t>SX và CN Nhựa Pha Lê</t>
  </si>
  <si>
    <t>Petrolimex</t>
  </si>
  <si>
    <t>Dược phẩm Pymepharco</t>
  </si>
  <si>
    <t>ĐT và SX Petro Miền Trung</t>
  </si>
  <si>
    <t>Văn hóa Phương Nam</t>
  </si>
  <si>
    <t>Vàng Phú Nhuận</t>
  </si>
  <si>
    <t>Thép Pomina</t>
  </si>
  <si>
    <t>Điện lực Dầu khí Việt Nam</t>
  </si>
  <si>
    <t>Nhiệt điện Phả Lại</t>
  </si>
  <si>
    <t>PSH</t>
  </si>
  <si>
    <t>TMại ĐT Dầu khí Nam Sông Hậu</t>
  </si>
  <si>
    <t>Công ty Cổ phần Phú Tài</t>
  </si>
  <si>
    <t>Xây lắp Bưu Điện PTIC</t>
  </si>
  <si>
    <t>Petroland</t>
  </si>
  <si>
    <t>Khoan Dầu khí PVDrilling</t>
  </si>
  <si>
    <t>Vận tải Dầu khí PVTrans</t>
  </si>
  <si>
    <t>XL CN và dân dụng Dầu khí</t>
  </si>
  <si>
    <t>Lắp máy Dầu khí</t>
  </si>
  <si>
    <t>Xây lắp Đường ống Dầu khí</t>
  </si>
  <si>
    <t>Xuất nhập khẩu Quảng Bình</t>
  </si>
  <si>
    <t>Quốc Cường Gia Lai</t>
  </si>
  <si>
    <t>Bóng đèn &amp; Phích Rạng Đông</t>
  </si>
  <si>
    <t>Nhựa Rạng Đông</t>
  </si>
  <si>
    <t>Cơ Điện Lạnh REE</t>
  </si>
  <si>
    <t>Quốc tế Hoàng Gia</t>
  </si>
  <si>
    <t>Xây dựng FLC FAROS</t>
  </si>
  <si>
    <t>Thủy điện Sê San 4A</t>
  </si>
  <si>
    <t>SABECO</t>
  </si>
  <si>
    <t>SAM Holdings</t>
  </si>
  <si>
    <t>Savimex</t>
  </si>
  <si>
    <t>Sông Ba JSC</t>
  </si>
  <si>
    <t>Mía đường Thành Thành Công - Biên Hòa</t>
  </si>
  <si>
    <t>Siam Brothers Việt Nam</t>
  </si>
  <si>
    <t>Xây dựng Số 5</t>
  </si>
  <si>
    <t>Giải khát Chương Dương</t>
  </si>
  <si>
    <t>Sacomreal</t>
  </si>
  <si>
    <t>DV Hàng hóa Sài Gòn</t>
  </si>
  <si>
    <t>Nhiên liệu Sài Gòn</t>
  </si>
  <si>
    <t>Phân bón Miền Nam</t>
  </si>
  <si>
    <t>Vận tải SAFI</t>
  </si>
  <si>
    <t>Phục vụ mặt đất Sài Gòn</t>
  </si>
  <si>
    <t>Địa ốc Sài Gòn</t>
  </si>
  <si>
    <t>Sài Gòn Telecom</t>
  </si>
  <si>
    <t>Sơn Hà Sài Gòn</t>
  </si>
  <si>
    <t>SONHA CORP</t>
  </si>
  <si>
    <t>Thủy điện Miền Nam</t>
  </si>
  <si>
    <t>Hạ tầng Nước Sài Gòn</t>
  </si>
  <si>
    <t>Thủy điện Cần Đơn</t>
  </si>
  <si>
    <t>Đầu tư Sao Thái Dương</t>
  </si>
  <si>
    <t>SUDICO</t>
  </si>
  <si>
    <t>Tàu Cao tốc Superdong</t>
  </si>
  <si>
    <t>Thiết bị Phụ tùng Sài Gòn</t>
  </si>
  <si>
    <t>Bia Sài Gòn - Miền Trung</t>
  </si>
  <si>
    <t>Đầu tư &amp; TM SMC</t>
  </si>
  <si>
    <t>S.P.M CORP</t>
  </si>
  <si>
    <t>Cao su Sao Vàng</t>
  </si>
  <si>
    <t>SEAREFICO</t>
  </si>
  <si>
    <t>Giống cây trồng Miền Nam</t>
  </si>
  <si>
    <t>Chứng khoán SSI</t>
  </si>
  <si>
    <t>Thiết bị Siêu Thanh</t>
  </si>
  <si>
    <t>Sacombank</t>
  </si>
  <si>
    <t>Kho Vận Miền Nam</t>
  </si>
  <si>
    <t>Sợi Thế Kỷ</t>
  </si>
  <si>
    <t>SAVICO</t>
  </si>
  <si>
    <t>SVD</t>
  </si>
  <si>
    <t>Đầu tư &amp; Thương mại Vũ Đăng</t>
  </si>
  <si>
    <t>Bao bì Biên Hòa</t>
  </si>
  <si>
    <t>Công nghệ SG Viễn Đông</t>
  </si>
  <si>
    <t>Sonadezi Châu Đức</t>
  </si>
  <si>
    <t>Sonadezi Long Thành</t>
  </si>
  <si>
    <t>Dầu Tường An</t>
  </si>
  <si>
    <t>Thủy điện Thác Bà</t>
  </si>
  <si>
    <t>Techcombank</t>
  </si>
  <si>
    <t>ĐT Phát triển CN và Vận tải</t>
  </si>
  <si>
    <t>ĐT DV Tài chính Hoàng Huy</t>
  </si>
  <si>
    <t>Tan Cang Logistics</t>
  </si>
  <si>
    <t>Dệt may Thành Công</t>
  </si>
  <si>
    <t>Vận tải Duyên Hải</t>
  </si>
  <si>
    <t>Gốm sứ TAICERA</t>
  </si>
  <si>
    <t>Cáp treo Tây Ninh</t>
  </si>
  <si>
    <t>Becamex TDC</t>
  </si>
  <si>
    <t>Dầu khí Thái Dương</t>
  </si>
  <si>
    <t>Thủ Đức House</t>
  </si>
  <si>
    <t>Nước Thủ Dầu Một</t>
  </si>
  <si>
    <t>Công ty Thuận Đức</t>
  </si>
  <si>
    <t>Cấp nước Thủ Đức</t>
  </si>
  <si>
    <t>TECGROUP</t>
  </si>
  <si>
    <t>Đầu tư và XD Trường Giang</t>
  </si>
  <si>
    <t>XD Tiền Giang</t>
  </si>
  <si>
    <t>Thiết bị điện</t>
  </si>
  <si>
    <t>PT KCN Tín Nghĩa</t>
  </si>
  <si>
    <t>TANIMEX</t>
  </si>
  <si>
    <t>ĐT XD và PT Đô thị Thăng Long</t>
  </si>
  <si>
    <t>Tập đoàn Thiên Long</t>
  </si>
  <si>
    <t>Thép Tiến Lên</t>
  </si>
  <si>
    <t>Thủy điện Thác Mơ</t>
  </si>
  <si>
    <t>Transimex</t>
  </si>
  <si>
    <t>Ô tô TMT</t>
  </si>
  <si>
    <t>TNS Holdings</t>
  </si>
  <si>
    <t>XNK Thiên Nam</t>
  </si>
  <si>
    <t>Cao su Thống Nhất</t>
  </si>
  <si>
    <t>Tập đoàn Thành Nam</t>
  </si>
  <si>
    <t>TAI NGUYEN CORP</t>
  </si>
  <si>
    <t>Ngân hàng Tiên Phong</t>
  </si>
  <si>
    <t>Nhựa Tân Đại Hưng</t>
  </si>
  <si>
    <t>Traphaco</t>
  </si>
  <si>
    <t>Cao su Tây Ninh</t>
  </si>
  <si>
    <t>Thủy sản số 4</t>
  </si>
  <si>
    <t>Kỹ thuật NN Cần Thơ</t>
  </si>
  <si>
    <t>TTA</t>
  </si>
  <si>
    <t>XD và PT Trường Thành</t>
  </si>
  <si>
    <t>Tập đoàn Tiến Bộ</t>
  </si>
  <si>
    <t>ĐT Năng lượng Trường Thịnh</t>
  </si>
  <si>
    <t>Gỗ Trường Thành</t>
  </si>
  <si>
    <t>Tư vấn XD Điện 2</t>
  </si>
  <si>
    <t>Chứng khoán Trí Việt</t>
  </si>
  <si>
    <t>Chứng khoán Thiên Việt</t>
  </si>
  <si>
    <t>May Việt Thắng</t>
  </si>
  <si>
    <t>Dây &amp; Cáp điện TAYA</t>
  </si>
  <si>
    <t>XD &amp; PT Đô thị Tỉnh BR - VT</t>
  </si>
  <si>
    <t>PT Nhà &amp; Đô Thị IDICO</t>
  </si>
  <si>
    <t>Phân lân Văn Điển</t>
  </si>
  <si>
    <t>Vietcombank</t>
  </si>
  <si>
    <t>Vinacafé Biên Hòa</t>
  </si>
  <si>
    <t>Chứng khoán Bản Việt</t>
  </si>
  <si>
    <t>Dược phẩm VIDIPHA</t>
  </si>
  <si>
    <t>Chứng khoán Rồng Việt</t>
  </si>
  <si>
    <t>Khử trùng Việt Nam</t>
  </si>
  <si>
    <t>Tổng Công ty Viglacera</t>
  </si>
  <si>
    <t>Thủy sản Vĩnh Hoàn</t>
  </si>
  <si>
    <t>Vinhomes</t>
  </si>
  <si>
    <t>VIBBank</t>
  </si>
  <si>
    <t>VinGroup</t>
  </si>
  <si>
    <t>VIỄN ĐÔNG</t>
  </si>
  <si>
    <t>Vận tải Xăng dầu VIPCO</t>
  </si>
  <si>
    <t>Thép Việt Ý</t>
  </si>
  <si>
    <t>Vietjet Air</t>
  </si>
  <si>
    <t>Y Dược phẩm Vimedimex</t>
  </si>
  <si>
    <t>Chứng khoán VNDIRECT</t>
  </si>
  <si>
    <t>Xây dựng điện Việt Nam</t>
  </si>
  <si>
    <t>DL Thành Thành Công</t>
  </si>
  <si>
    <t>Logistics Vinalink</t>
  </si>
  <si>
    <t>VINAMILK</t>
  </si>
  <si>
    <t>Ánh Dương Việt Nam</t>
  </si>
  <si>
    <t>Vận tải Biển Việt Nam</t>
  </si>
  <si>
    <t>VPBank</t>
  </si>
  <si>
    <t>Phát triển Điện lực Việt Nam</t>
  </si>
  <si>
    <t>Đầu tư TMại XNK Việt Phát</t>
  </si>
  <si>
    <t>Vạn Phát Hưng</t>
  </si>
  <si>
    <t>Đầu tư Văn Phú - Invest</t>
  </si>
  <si>
    <t>Thuốc sát trùng Việt Nam</t>
  </si>
  <si>
    <t>Bất động sản và Đầu tư VRC</t>
  </si>
  <si>
    <t>Vincom Retail</t>
  </si>
  <si>
    <t>VICONSHIP</t>
  </si>
  <si>
    <t>Thủy điện Vĩnh Sơn - Sông Hinh</t>
  </si>
  <si>
    <t>Đầu tư &amp; XD Cấp thoát nước</t>
  </si>
  <si>
    <t>Viettronics Tân Bình</t>
  </si>
  <si>
    <t>VITACO</t>
  </si>
  <si>
    <t>Khoáng sản CN Yên Bái</t>
  </si>
  <si>
    <t>Tập đoàn Yeah1</t>
  </si>
  <si>
    <t>Việt Tiên Sơn Địa ốc</t>
  </si>
  <si>
    <t>HNX</t>
  </si>
  <si>
    <t>Ngân hàng Á Châu</t>
  </si>
  <si>
    <t>Tập đoàn Khoáng sản Á Cường</t>
  </si>
  <si>
    <t>Mĩ thuật và Truyền thông</t>
  </si>
  <si>
    <t>Văn hóa Tân Bình</t>
  </si>
  <si>
    <t>Khoáng sản Á Châu</t>
  </si>
  <si>
    <t>Alphanam Cơ điện</t>
  </si>
  <si>
    <t>Dược-TB Y tế Việt Mỹ</t>
  </si>
  <si>
    <t>APEC INVESTMENT</t>
  </si>
  <si>
    <t>Phụ gia và SP Dầu mỏ</t>
  </si>
  <si>
    <t>CK Châu Á - TBD</t>
  </si>
  <si>
    <t>XNK Hàng không</t>
  </si>
  <si>
    <t>Chứng khoán BOS</t>
  </si>
  <si>
    <t>Suất ăn công nghiệp Atesco</t>
  </si>
  <si>
    <t>Công ty Thống Nhất</t>
  </si>
  <si>
    <t>Bao bì Xi măng Bút Sơn</t>
  </si>
  <si>
    <t>Xi măng Bỉm Sơn</t>
  </si>
  <si>
    <t>Thực phẩm Bích Chi</t>
  </si>
  <si>
    <t>BCV</t>
  </si>
  <si>
    <t>Sách Bình Định</t>
  </si>
  <si>
    <t>Sách Đà Nẵng</t>
  </si>
  <si>
    <t>Khoáng sản Bắc Kạn</t>
  </si>
  <si>
    <t>Thủy sản Bạc Liêu</t>
  </si>
  <si>
    <t>BNA</t>
  </si>
  <si>
    <t>Đầu tư SX Bảo Ngọc</t>
  </si>
  <si>
    <t>Bao bì Bỉm Sơn</t>
  </si>
  <si>
    <t>Dịch vụ Bến Thành</t>
  </si>
  <si>
    <t>BISATHICO</t>
  </si>
  <si>
    <t>Xi măng Bút Sơn</t>
  </si>
  <si>
    <t>Cấp nước Bến Thành</t>
  </si>
  <si>
    <t>Chứng khoán Bảo Việt</t>
  </si>
  <si>
    <t>Bao bì Xi măng HP</t>
  </si>
  <si>
    <t>Xây dựng1369</t>
  </si>
  <si>
    <t>XD &amp; ĐT 492</t>
  </si>
  <si>
    <t>Cảng An Giang</t>
  </si>
  <si>
    <t>Đồ hộp Hạ Long</t>
  </si>
  <si>
    <t>Lâm nông sản Yên Bái</t>
  </si>
  <si>
    <t>Cảng Đà Nẵng</t>
  </si>
  <si>
    <t>Tập đoàn CEO</t>
  </si>
  <si>
    <t>DV Sân Bay Cam Ranh</t>
  </si>
  <si>
    <t>Cơ điện Miền Trung</t>
  </si>
  <si>
    <t>CokyVina</t>
  </si>
  <si>
    <t>Xi măng La Hiên</t>
  </si>
  <si>
    <t>Xuất nhập khẩu Than - Vinacomin</t>
  </si>
  <si>
    <t>Đầu tư CMC</t>
  </si>
  <si>
    <t>CM Vietnam</t>
  </si>
  <si>
    <t>Thuốc sát trùng Cần Thơ</t>
  </si>
  <si>
    <t>Tập đoàn COTANA</t>
  </si>
  <si>
    <t>Bơm Hải Dương</t>
  </si>
  <si>
    <t>Gia Lai CTC</t>
  </si>
  <si>
    <t>Minh Khang Capital Trading Public</t>
  </si>
  <si>
    <t>Chế tạo máy Vinacomin</t>
  </si>
  <si>
    <t>CONSTREXIM</t>
  </si>
  <si>
    <t>Vinam Group</t>
  </si>
  <si>
    <t>Constrexim số 8</t>
  </si>
  <si>
    <t>Địa ốc 11</t>
  </si>
  <si>
    <t>Phát triển GD Đà Nẵng</t>
  </si>
  <si>
    <t>Sách Giáo dục Đà Nẵng</t>
  </si>
  <si>
    <t>DIC Số 2</t>
  </si>
  <si>
    <t>Đầu tư CN XNK Đông Dương</t>
  </si>
  <si>
    <t>Điện cơ Hải Phòng</t>
  </si>
  <si>
    <t>Dược phẩm Hà Tây</t>
  </si>
  <si>
    <t>PT Xây dựng Hội An</t>
  </si>
  <si>
    <t>Tập đoàn Năng lượng Tái tạo Việt Nam</t>
  </si>
  <si>
    <t>Điện nước Hải Phòng</t>
  </si>
  <si>
    <t>Y tế Danameco</t>
  </si>
  <si>
    <t>Nhựa Đồng Nai</t>
  </si>
  <si>
    <t>Dược Phẩm TW3</t>
  </si>
  <si>
    <t>Nhựa Đà Nẵng</t>
  </si>
  <si>
    <t>Đầu tư Phát triển Sóc Sơn</t>
  </si>
  <si>
    <t>Quản lý Đường sông số 3</t>
  </si>
  <si>
    <t>Đầu tư Sao Thăng Long</t>
  </si>
  <si>
    <t>Đầu tư Phát triển Thành Đạt</t>
  </si>
  <si>
    <t>DVG</t>
  </si>
  <si>
    <t>Tập đoàn Sơn Đại Việt</t>
  </si>
  <si>
    <t>Cảng Đoạn Xá</t>
  </si>
  <si>
    <t>Cơ điện Dzĩ An</t>
  </si>
  <si>
    <t>Điện Bắc Nà</t>
  </si>
  <si>
    <t>Sách Giáo dục Hà Nội</t>
  </si>
  <si>
    <t>Bản đồ và tranh ảnh GD</t>
  </si>
  <si>
    <t>Phát triển GD Hà Nội</t>
  </si>
  <si>
    <t>Chứng khoán Everest</t>
  </si>
  <si>
    <t>Đầu tư và PT doanh nghiệp VN</t>
  </si>
  <si>
    <t>Cấp nước Gia Định</t>
  </si>
  <si>
    <t>GIC</t>
  </si>
  <si>
    <t>ĐT Dịch vụ và PT Xanh</t>
  </si>
  <si>
    <t>Khang Minh Group</t>
  </si>
  <si>
    <t>KT Điện Toàn Cầu</t>
  </si>
  <si>
    <t>GMA</t>
  </si>
  <si>
    <t>Enteco Việt Nam</t>
  </si>
  <si>
    <t>Gạch ngói Mỹ Xuân</t>
  </si>
  <si>
    <t>Bia Hà Nội - Hải Dương</t>
  </si>
  <si>
    <t>TM Bia Hà Nội</t>
  </si>
  <si>
    <t>Sách thiết bị Hà Tĩnh</t>
  </si>
  <si>
    <t>Chứng khoán Hòa Bình</t>
  </si>
  <si>
    <t>Bê tông Hòa Cầm</t>
  </si>
  <si>
    <t>TM-DV-VT Xi măng HP</t>
  </si>
  <si>
    <t>Hãng sơn Đông Á</t>
  </si>
  <si>
    <t>Sách Đại học - Dạy nghề</t>
  </si>
  <si>
    <t>Khoáng sản Hà Giang</t>
  </si>
  <si>
    <t>Bánh kẹo Hải Hà</t>
  </si>
  <si>
    <t>Vận tải Hoàng Hà</t>
  </si>
  <si>
    <t>Giấy Hoàng Hà Hải Phòng</t>
  </si>
  <si>
    <t>Thủy điện Nậm Mu</t>
  </si>
  <si>
    <t>Thực phẩm Hà Nội - Kinh Bắc</t>
  </si>
  <si>
    <t>Đầu tư Ego Việt Nam</t>
  </si>
  <si>
    <t>Than Hà Lầm</t>
  </si>
  <si>
    <t>Bất động sản HUDLAND</t>
  </si>
  <si>
    <t>Viglacera Hạ Long I</t>
  </si>
  <si>
    <t>Tập đoàn Hải Minh</t>
  </si>
  <si>
    <t>Xi măng VICEM Hoàng Mai</t>
  </si>
  <si>
    <t>Khoáng sản Hoàng Phúc</t>
  </si>
  <si>
    <t>Thương mại Hóc Môn</t>
  </si>
  <si>
    <t>In SGK Hòa Phát</t>
  </si>
  <si>
    <t>Xây dựng TASCO</t>
  </si>
  <si>
    <t>Hóa chất Việt trì</t>
  </si>
  <si>
    <t>Xây dựng Sông Hồng</t>
  </si>
  <si>
    <t>IDICO</t>
  </si>
  <si>
    <t>IDJ Financial</t>
  </si>
  <si>
    <t>PT Hạ tầng Vĩnh Phúc</t>
  </si>
  <si>
    <t>Tư vấn Đầu tư IDICO</t>
  </si>
  <si>
    <t>Bao bì và In Nông Nghiệp</t>
  </si>
  <si>
    <t>Tập đoàn Thiên Quang</t>
  </si>
  <si>
    <t>Chứng khoán Đầu tư Việt Nam</t>
  </si>
  <si>
    <t>Thủy sản Kiên Hùng</t>
  </si>
  <si>
    <t>Kim khí KKC</t>
  </si>
  <si>
    <t>KLF Global</t>
  </si>
  <si>
    <t>Kim khí Miền Trung</t>
  </si>
  <si>
    <t>Đầu tư DNA</t>
  </si>
  <si>
    <t>CNC Capital Việt Nam</t>
  </si>
  <si>
    <t>KASATI</t>
  </si>
  <si>
    <t>Đường Kon Tum</t>
  </si>
  <si>
    <t>Tập đoàn Đầu tư KTT</t>
  </si>
  <si>
    <t>XNK Inox Kim Vĩ</t>
  </si>
  <si>
    <t>Licogi 14</t>
  </si>
  <si>
    <t>LICOGI - 18</t>
  </si>
  <si>
    <t>Cơ khí Lilama</t>
  </si>
  <si>
    <t>L40</t>
  </si>
  <si>
    <t>LILAMA 45.3</t>
  </si>
  <si>
    <t>LILAMA 69-1</t>
  </si>
  <si>
    <t>LILAMA 69.2</t>
  </si>
  <si>
    <t>Hóa chất Lâm Thao</t>
  </si>
  <si>
    <t>Sách &amp; TBTH Long An</t>
  </si>
  <si>
    <t>Thí nghiệm cơ điện</t>
  </si>
  <si>
    <t>Licogi 16.6</t>
  </si>
  <si>
    <t>Dược Lâm Đồng - Ladophar</t>
  </si>
  <si>
    <t>XD Thủy lợi Lâm Đồng</t>
  </si>
  <si>
    <t>Licogi 13</t>
  </si>
  <si>
    <t>LILAMA 7</t>
  </si>
  <si>
    <t>LILAMA 5</t>
  </si>
  <si>
    <t>ĐT &amp; XD Lương Tài</t>
  </si>
  <si>
    <t>MASERCO</t>
  </si>
  <si>
    <t>Sân bay Đà Nẵng</t>
  </si>
  <si>
    <t>Tập đoàn MBG</t>
  </si>
  <si>
    <t>Chứng khoán MB</t>
  </si>
  <si>
    <t>Gạch ngói cao cấp</t>
  </si>
  <si>
    <t>MECOFOOD</t>
  </si>
  <si>
    <t>BDC Việt Nam</t>
  </si>
  <si>
    <t>Than Mông Dương</t>
  </si>
  <si>
    <t>Dược Mediplantex</t>
  </si>
  <si>
    <t>Thép Mê Lin</t>
  </si>
  <si>
    <t>Minh Hữu Liên</t>
  </si>
  <si>
    <t>Khoáng sản và Cơ khí</t>
  </si>
  <si>
    <t>Dược Thú Y Cai Lậy</t>
  </si>
  <si>
    <t>Tập đoàn Trường Tiền</t>
  </si>
  <si>
    <t>Đầu tư MST</t>
  </si>
  <si>
    <t>Mỏ Việt Bắc - TKV</t>
  </si>
  <si>
    <t>Tập đoàn Nagakawa</t>
  </si>
  <si>
    <t>Cảng Nghệ Tĩnh</t>
  </si>
  <si>
    <t>Than Núi Béo</t>
  </si>
  <si>
    <t>Nhiệt điện Ninh Bình</t>
  </si>
  <si>
    <t>Cấp nước Nhà Bè</t>
  </si>
  <si>
    <t>PT Nhà Đà Nẵng</t>
  </si>
  <si>
    <t>Phát triển Nhà Đà Nẵng</t>
  </si>
  <si>
    <t>Bột giặt Net</t>
  </si>
  <si>
    <t>Phân lân Ninh Bình</t>
  </si>
  <si>
    <t>Thủy sản Ngô Quyền</t>
  </si>
  <si>
    <t>PT Nhà và Đô thị Nam HN</t>
  </si>
  <si>
    <t>Gạch ngói Nhị Hiệp</t>
  </si>
  <si>
    <t>Sản xuất XNK NHP</t>
  </si>
  <si>
    <t>Nhôm Sông Hồng</t>
  </si>
  <si>
    <t>Thuốc lá Ngân Sơn</t>
  </si>
  <si>
    <t>Thủy điện Nước Trong</t>
  </si>
  <si>
    <t>Nhựa Tiền Phong</t>
  </si>
  <si>
    <t>Ngân hàng Quốc Dân</t>
  </si>
  <si>
    <t>NXT</t>
  </si>
  <si>
    <t>SX và Cung ứng VLXD Kon Tum</t>
  </si>
  <si>
    <t>Khách sạn và Dịch vụ OCH</t>
  </si>
  <si>
    <t>Truyền thông Số 1</t>
  </si>
  <si>
    <t>Bao bì Dầu khí VN</t>
  </si>
  <si>
    <t>Phân bón và Hóa chất DK Miền Trung</t>
  </si>
  <si>
    <t>Đầu tư PT Gas Đô thị</t>
  </si>
  <si>
    <t>Vận tải Khí và Hóa chất Việt Nam</t>
  </si>
  <si>
    <t>DUFAGO</t>
  </si>
  <si>
    <t>Dầu khí Phương Đông</t>
  </si>
  <si>
    <t>Xây lắp III Petrolimex</t>
  </si>
  <si>
    <t>Phụ Gia Nhựa</t>
  </si>
  <si>
    <t>Khí Miền Nam</t>
  </si>
  <si>
    <t>PGT Holdings</t>
  </si>
  <si>
    <t>Pin Hà Nội</t>
  </si>
  <si>
    <t>Cảng Hải Phòng</t>
  </si>
  <si>
    <t>Tin học Viễn thông Petrolimex</t>
  </si>
  <si>
    <t>Đầu tư Điện lực 3</t>
  </si>
  <si>
    <t>TM và Vận tải Petrolimex HN</t>
  </si>
  <si>
    <t>Hóa dầu Petrolimex</t>
  </si>
  <si>
    <t>Phân bón và Hóa chất Dầu khí Miền Bắc</t>
  </si>
  <si>
    <t>Pharmedic</t>
  </si>
  <si>
    <t>Bao bì Đạm Phú Mỹ</t>
  </si>
  <si>
    <t>Cơ khí xăng dầu</t>
  </si>
  <si>
    <t>Thiết bị Bưu điện Postef</t>
  </si>
  <si>
    <t>PVPower Engineering</t>
  </si>
  <si>
    <t>PP.Pharco</t>
  </si>
  <si>
    <t>DVKT Điện lực Dầu khí</t>
  </si>
  <si>
    <t>Xăng dầu dầu khí Phú Yên</t>
  </si>
  <si>
    <t>Vận tải Portserco</t>
  </si>
  <si>
    <t>PRE</t>
  </si>
  <si>
    <t>Tái bảo hiểm PVI</t>
  </si>
  <si>
    <t>Vận tải Petrolimex SG</t>
  </si>
  <si>
    <t>Phân phối Tổng hợp Dầu khí</t>
  </si>
  <si>
    <t>Hóa chất DK Đông Nam bộ</t>
  </si>
  <si>
    <t>Chứng khoán Dầu khí</t>
  </si>
  <si>
    <t>Phân bón hóa chất dầu khí Tây Nam Bộ</t>
  </si>
  <si>
    <t>Thiết kế-XD-TM Phúc Thịnh</t>
  </si>
  <si>
    <t>Bảo hiểm Bưu điện</t>
  </si>
  <si>
    <t>Vận tải Petrolimex HP</t>
  </si>
  <si>
    <t>Đầu tư PV2</t>
  </si>
  <si>
    <t>Bọc ống Dầu khí Việt Nam</t>
  </si>
  <si>
    <t>Hóa chất và Dịch vụ Dầu khí</t>
  </si>
  <si>
    <t>Kinh doanh LPG Việt Nam</t>
  </si>
  <si>
    <t>Bảo hiểm PVI</t>
  </si>
  <si>
    <t>Đầu tư Nhà Đất Việt</t>
  </si>
  <si>
    <t>DVKT Dầu khí PTSC</t>
  </si>
  <si>
    <t>PXK</t>
  </si>
  <si>
    <t>XL dầu khí Kinh Bắc</t>
  </si>
  <si>
    <t>Que hàn Việt Đức</t>
  </si>
  <si>
    <t>Sách Quảng Ninh</t>
  </si>
  <si>
    <t>GTVT Quảng Nam</t>
  </si>
  <si>
    <t>Địa Ốc Chợ Lớn</t>
  </si>
  <si>
    <t>Sông Đà 505</t>
  </si>
  <si>
    <t>Sông Đà 7.04</t>
  </si>
  <si>
    <t>Sông Đà 9.09 (SCI)</t>
  </si>
  <si>
    <t>Thực Phẩm SAFOCO</t>
  </si>
  <si>
    <t>Sông Đà 2</t>
  </si>
  <si>
    <t>Sông Đà 4</t>
  </si>
  <si>
    <t>Sông Đà 5</t>
  </si>
  <si>
    <t>Sông Đà 6</t>
  </si>
  <si>
    <t>Sông Đà 9</t>
  </si>
  <si>
    <t>XKLĐ Sông Đà</t>
  </si>
  <si>
    <t>Tư vấn Sông Đà</t>
  </si>
  <si>
    <t>Sadico Cần Thơ</t>
  </si>
  <si>
    <t>Sơn Đồng Nai</t>
  </si>
  <si>
    <t>Sông Đà 10</t>
  </si>
  <si>
    <t>Đô thị Sông Đà</t>
  </si>
  <si>
    <t>Điện miền Trung</t>
  </si>
  <si>
    <t>Phát triển GD Phương Nam</t>
  </si>
  <si>
    <t>Dệt lưới Sài Gòn</t>
  </si>
  <si>
    <t>Bánh phồng tôm Sa Giang</t>
  </si>
  <si>
    <t>Sách GD TP.HCM</t>
  </si>
  <si>
    <t>Khách sạn Sài Gòn</t>
  </si>
  <si>
    <t>PT Năng Lượng Sơn Hà</t>
  </si>
  <si>
    <t>Đầu tư Tổng hợp Hà Nội</t>
  </si>
  <si>
    <t>Chứng khoán SG - HN</t>
  </si>
  <si>
    <t>Công ty Cổ phần ANI</t>
  </si>
  <si>
    <t>Nông nghiệp Hùng Hậu</t>
  </si>
  <si>
    <t>Sông Đà 1.01</t>
  </si>
  <si>
    <t>Sông Đà 11</t>
  </si>
  <si>
    <t>Mía đường Sơn La</t>
  </si>
  <si>
    <t>Sách và thiết bị GD miền Nam</t>
  </si>
  <si>
    <t>SAMETEL</t>
  </si>
  <si>
    <t>Đá Spilít</t>
  </si>
  <si>
    <t>SARA Việt Nam</t>
  </si>
  <si>
    <t>Kết cấu Thép VNECO</t>
  </si>
  <si>
    <t>Sách &amp; TB TH TP.HCM</t>
  </si>
  <si>
    <t>CN Thương Mại Sông Đà</t>
  </si>
  <si>
    <t>Tập đoàn Vexilla Việt Nam</t>
  </si>
  <si>
    <t>Sonadezi Long Bình</t>
  </si>
  <si>
    <t>Xây lắp Thành An 96</t>
  </si>
  <si>
    <t>Nông nghiệp CN cao Trung An</t>
  </si>
  <si>
    <t>Xi măng Thái Bình</t>
  </si>
  <si>
    <t>Than Cọc Sáu</t>
  </si>
  <si>
    <t>TDI</t>
  </si>
  <si>
    <t>Đầu tư XD và CGCN Thành Đoàn</t>
  </si>
  <si>
    <t>Than Đèo Nai</t>
  </si>
  <si>
    <t>Đầu tư và Phát triển TDT</t>
  </si>
  <si>
    <t>May mặc Miền Bắc</t>
  </si>
  <si>
    <t>Trang Corp.</t>
  </si>
  <si>
    <t>Bia Hà Nội - Thanh Hóa</t>
  </si>
  <si>
    <t>THD</t>
  </si>
  <si>
    <t>Công ty Thaiholdings</t>
  </si>
  <si>
    <t>Thanh Hoa Sông Đà</t>
  </si>
  <si>
    <t>Than Hà Tu</t>
  </si>
  <si>
    <t>Tập đoàn Đầu tư Thăng Long</t>
  </si>
  <si>
    <t>TRANSCO</t>
  </si>
  <si>
    <t>Địa ốc Tân Kỷ</t>
  </si>
  <si>
    <t>Công nghiệp Tung Kuang</t>
  </si>
  <si>
    <t>Than Miền Bắc - Vinacomin</t>
  </si>
  <si>
    <t>XNK Thủ Đức</t>
  </si>
  <si>
    <t>Thương mại Xi măng</t>
  </si>
  <si>
    <t>ĐT &amp; TM TNG</t>
  </si>
  <si>
    <t>In Sách giáo khoa TP.Hà Nội</t>
  </si>
  <si>
    <t>Ắc quy Tia Sáng</t>
  </si>
  <si>
    <t>Dịch vụ KT Viễn Thông</t>
  </si>
  <si>
    <t>Gạch men Thanh Thanh</t>
  </si>
  <si>
    <t>TM và DV Tiến Thành</t>
  </si>
  <si>
    <t>TCT Thăng Long</t>
  </si>
  <si>
    <t>Du lịch - Thương Mại Tây Ninh</t>
  </si>
  <si>
    <t>Xây dựng Tiến Trung</t>
  </si>
  <si>
    <t>Tư vấn XD điện 3</t>
  </si>
  <si>
    <t>Tư vấn XD Điện 4</t>
  </si>
  <si>
    <t>TV6</t>
  </si>
  <si>
    <t>TM ĐT xây lắp điện Thịnh Vượng</t>
  </si>
  <si>
    <t>Tập đoàn Trí Việt</t>
  </si>
  <si>
    <t>Than Vàng Danh</t>
  </si>
  <si>
    <t>Thạch cao Xi măng</t>
  </si>
  <si>
    <t>Viễn Liên</t>
  </si>
  <si>
    <t>VINACONEX 12</t>
  </si>
  <si>
    <t>Vinaconex 21</t>
  </si>
  <si>
    <t>Viễn thông Vạn Xuân</t>
  </si>
  <si>
    <t>Nhựa - Bao bì Vinh</t>
  </si>
  <si>
    <t>Xây dựng số 1</t>
  </si>
  <si>
    <t>Đầu tư và Xây dựng VINA2</t>
  </si>
  <si>
    <t>Tập đoàn Nam Mê Kông</t>
  </si>
  <si>
    <t>Visicons</t>
  </si>
  <si>
    <t>Xây dựng số 9</t>
  </si>
  <si>
    <t>Vinaconex 25</t>
  </si>
  <si>
    <t>VINACONEX</t>
  </si>
  <si>
    <t>VINACONEX MEC</t>
  </si>
  <si>
    <t>VICOSTONE</t>
  </si>
  <si>
    <t>Thực phẩm Lâm Đồng</t>
  </si>
  <si>
    <t>VNECO 1</t>
  </si>
  <si>
    <t>Xây dựng Điện VNECO 2</t>
  </si>
  <si>
    <t>Xây dựng điện VNECO 3</t>
  </si>
  <si>
    <t>Xây dựng điện VNECO4</t>
  </si>
  <si>
    <t>Xây dựng Điện Vneco 8</t>
  </si>
  <si>
    <t>VNECO 9</t>
  </si>
  <si>
    <t>Cảng Rau Quả</t>
  </si>
  <si>
    <t>Ống thép Việt Đức</t>
  </si>
  <si>
    <t>Dược liệu và Thực phẩm VN</t>
  </si>
  <si>
    <t>Viglacera Hạ Long</t>
  </si>
  <si>
    <t>CN Viễn thông VI TE CO</t>
  </si>
  <si>
    <t>Lâm nghiệp Việt Nam</t>
  </si>
  <si>
    <t>CK TM và CN Việt Nam</t>
  </si>
  <si>
    <t>Viglacera Tiên Sơn</t>
  </si>
  <si>
    <t>Chứng khoán VIX</t>
  </si>
  <si>
    <t>Cáp nhựa Vĩnh Khánh</t>
  </si>
  <si>
    <t>PT Công nghệ Văn Lang</t>
  </si>
  <si>
    <t>VIMECO</t>
  </si>
  <si>
    <t>KS và Đầu tư VISACO</t>
  </si>
  <si>
    <t>Phát triển Hàng Hải</t>
  </si>
  <si>
    <t>VINACONTROL</t>
  </si>
  <si>
    <t>VINAFREIGHT</t>
  </si>
  <si>
    <t>Tái bảo hiểm Quốc gia</t>
  </si>
  <si>
    <t>Vận tải ngoại thương</t>
  </si>
  <si>
    <t>Đại lý Hàng hải VN</t>
  </si>
  <si>
    <t>Container Miền Trung</t>
  </si>
  <si>
    <t>Viễn thông VTC</t>
  </si>
  <si>
    <t>Dây cáp điện Việt Thái</t>
  </si>
  <si>
    <t>TM và Đầu tư VINATABA</t>
  </si>
  <si>
    <t>Vang Thăng Long</t>
  </si>
  <si>
    <t>Viglacera Từ Sơn</t>
  </si>
  <si>
    <t>Năng lượng và Môi trường VICEM</t>
  </si>
  <si>
    <t>VLXD Bến Tre</t>
  </si>
  <si>
    <t>Bến xe Miền Tây</t>
  </si>
  <si>
    <t>Chứng khoán Phố Wall</t>
  </si>
  <si>
    <t>May mặc X20</t>
  </si>
  <si>
    <t>Công ty 32</t>
  </si>
  <si>
    <t>UPCOM</t>
  </si>
  <si>
    <t>AAS</t>
  </si>
  <si>
    <t>Chứng khoán SmartInvest</t>
  </si>
  <si>
    <t>Truyền thông VMG</t>
  </si>
  <si>
    <t>BH NH Nông Nghiệp</t>
  </si>
  <si>
    <t>Đầu tư Nhãn Hiệu Việt</t>
  </si>
  <si>
    <t>Xây dựng ACC - 244</t>
  </si>
  <si>
    <t>Bê tông An Giang</t>
  </si>
  <si>
    <t>Xây lắp Thương mại 2</t>
  </si>
  <si>
    <t>Cảng Hàng không VN</t>
  </si>
  <si>
    <t>Clever Group</t>
  </si>
  <si>
    <t>Sơn Á Đông</t>
  </si>
  <si>
    <t>Nông Lâm Nghiệp Bình Dương</t>
  </si>
  <si>
    <t>XNK Nông sản An Giang</t>
  </si>
  <si>
    <t>Công ty 28.1</t>
  </si>
  <si>
    <t>AGB</t>
  </si>
  <si>
    <t>Công ty Bình Phú</t>
  </si>
  <si>
    <t>AGE</t>
  </si>
  <si>
    <t>Môi trường Đô thị An Giang</t>
  </si>
  <si>
    <t>Thủy sản An Giang</t>
  </si>
  <si>
    <t>Dược phẩm AGIMEXPHARM</t>
  </si>
  <si>
    <t>Nông sản Xuất khẩu Sài Gòn</t>
  </si>
  <si>
    <t>Xây dựng ALVICO</t>
  </si>
  <si>
    <t>Armephaco</t>
  </si>
  <si>
    <t>Cơ khí Xây dựng AMECC (Xây dựng LISEMCO 2)</t>
  </si>
  <si>
    <t>Rau quả thực phẩm An Giang</t>
  </si>
  <si>
    <t>Nông sản Quảng Ngãi</t>
  </si>
  <si>
    <t>Cơ khí và Thiết bị áp lực - VVMI</t>
  </si>
  <si>
    <t>Thủy hải sản Sài Gòn</t>
  </si>
  <si>
    <t>28 Quảng Ngãi</t>
  </si>
  <si>
    <t>Hàng tiêu dùng ASA</t>
  </si>
  <si>
    <t>Sông Đà Hà Nội</t>
  </si>
  <si>
    <t>NTACO</t>
  </si>
  <si>
    <t>Công ty An Thịnh</t>
  </si>
  <si>
    <t>Công ty 28 Đà Nẵng</t>
  </si>
  <si>
    <t>Vinacafe Sơn Thành</t>
  </si>
  <si>
    <t>Thủy điện A Vương</t>
  </si>
  <si>
    <t>Thủy sản Việt An</t>
  </si>
  <si>
    <t>Công ty 482</t>
  </si>
  <si>
    <t>Ngân hàng Bắc Á</t>
  </si>
  <si>
    <t>Bao bì Balpac</t>
  </si>
  <si>
    <t>BAM</t>
  </si>
  <si>
    <t>Khoáng sản và Luyện kim Bắc Á</t>
  </si>
  <si>
    <t>BBH</t>
  </si>
  <si>
    <t>Bao bì Hoàng Thạch</t>
  </si>
  <si>
    <t>Bia Hà Nội - Nam Định</t>
  </si>
  <si>
    <t>Bông Bạch Tuyết</t>
  </si>
  <si>
    <t>Công ty 397</t>
  </si>
  <si>
    <t>BCO</t>
  </si>
  <si>
    <t>Xây dựng Bình Phước</t>
  </si>
  <si>
    <t>Dược Enlie</t>
  </si>
  <si>
    <t>May mặc Bình Dương</t>
  </si>
  <si>
    <t>VLXD Đồng Tháp</t>
  </si>
  <si>
    <t>Cấp thoát nước Bình Định</t>
  </si>
  <si>
    <t>Điện tử Biên Hoà</t>
  </si>
  <si>
    <t>Nước sạch Bắc Giang</t>
  </si>
  <si>
    <t>Thủy điện Bắc Hà</t>
  </si>
  <si>
    <t>Bê tông Biên Hòa</t>
  </si>
  <si>
    <t>Chè Biển Hồ</t>
  </si>
  <si>
    <t>Bia Hà Nội - Kim Bài</t>
  </si>
  <si>
    <t>Bia Hà Nội - Hải Phòng</t>
  </si>
  <si>
    <t>Đầu tư XD Bạch Đằng</t>
  </si>
  <si>
    <t>Vắc xin và Sinh phẩm Nha Trang</t>
  </si>
  <si>
    <t>Bánh mứt kẹo Hà Nội</t>
  </si>
  <si>
    <t>Bảo hiểm Bảo Long</t>
  </si>
  <si>
    <t>Xe buýt Liên Ninh</t>
  </si>
  <si>
    <t>Lương Thực Bình Định</t>
  </si>
  <si>
    <t>DV Đô thị Bạc Liêu</t>
  </si>
  <si>
    <t>Cấp nước Bạc Liêu</t>
  </si>
  <si>
    <t>Môi trường và DV Đô thị Bình Thuận</t>
  </si>
  <si>
    <t>VLXD và Chất đốt Đồng Nai</t>
  </si>
  <si>
    <t>May Bình Minh</t>
  </si>
  <si>
    <t>Khoáng sản Miền Đông AHP</t>
  </si>
  <si>
    <t>Công ty 715</t>
  </si>
  <si>
    <t>Chứng khoán Bảo Minh</t>
  </si>
  <si>
    <t>Bột mỳ Vinafood 1</t>
  </si>
  <si>
    <t>Nước sạch Bắc Ninh</t>
  </si>
  <si>
    <t>BOT Cầu Thái Hà</t>
  </si>
  <si>
    <t>BPT</t>
  </si>
  <si>
    <t>Cấp nước Phú Thọ</t>
  </si>
  <si>
    <t>Cấp thoát nước Bình Phước</t>
  </si>
  <si>
    <t>Bia Hà Nội - Quảng Bình</t>
  </si>
  <si>
    <t>BRM</t>
  </si>
  <si>
    <t>Quản lý cầu đường Đà Nẵng</t>
  </si>
  <si>
    <t>Cao su Bà Rịa</t>
  </si>
  <si>
    <t>Dịch vụ Đô thị Bà Rịa</t>
  </si>
  <si>
    <t>Thủy điện Buôn Đôn</t>
  </si>
  <si>
    <t>Bia, rượu Sài Gòn - Đồng Xuân</t>
  </si>
  <si>
    <t>Xe khách Sài Gòn</t>
  </si>
  <si>
    <t>Bia Sài Gòn - Hà Nội</t>
  </si>
  <si>
    <t>Bia Sài Gòn - Sông Lam</t>
  </si>
  <si>
    <t>Bia Sài Gòn - Phú Thọ</t>
  </si>
  <si>
    <t>Bia Sài Gòn - Quảng Ngãi</t>
  </si>
  <si>
    <t>Lọc - Hóa dầu Bình Sơn</t>
  </si>
  <si>
    <t>Bảo vệ thực vật 1 TW</t>
  </si>
  <si>
    <t>Bê tông 6</t>
  </si>
  <si>
    <t>Bia Hà Nội - Thái Bình</t>
  </si>
  <si>
    <t>Bê tông ly tâm Thủ Đức</t>
  </si>
  <si>
    <t>Bao bì Tiền Giang</t>
  </si>
  <si>
    <t>Biến thế &amp; VL điện HN</t>
  </si>
  <si>
    <t>Gạch Tuy Nen Bình Định</t>
  </si>
  <si>
    <t>Đường sắt Bình Trị Thiên</t>
  </si>
  <si>
    <t>Công trình Đô thị Bến Tre</t>
  </si>
  <si>
    <t>DV Du lịch Bến Thành</t>
  </si>
  <si>
    <t>Khoa học Công nghệ Việt Nam</t>
  </si>
  <si>
    <t>BVB</t>
  </si>
  <si>
    <t>Ngân hàng Bản Việt</t>
  </si>
  <si>
    <t>Group Bắc Việt</t>
  </si>
  <si>
    <t>Bông Việt Nam</t>
  </si>
  <si>
    <t>Cấp thoát nước &amp; XD Bảo Lộc</t>
  </si>
  <si>
    <t>Cấp Nước Bà Rịa Vũng Tàu</t>
  </si>
  <si>
    <t>Ban QL và Điều hành Bến xe tàu</t>
  </si>
  <si>
    <t>Cầu 12</t>
  </si>
  <si>
    <t>Thế kỷ 21</t>
  </si>
  <si>
    <t>Công ty 22</t>
  </si>
  <si>
    <t>XD công trình giao thông 236</t>
  </si>
  <si>
    <t>Tập Đoàn Cienco4</t>
  </si>
  <si>
    <t>Xây dựng 471</t>
  </si>
  <si>
    <t>Truyền hình Cáp Việt Nam</t>
  </si>
  <si>
    <t>Thủy sản Cadovimex</t>
  </si>
  <si>
    <t>CAF</t>
  </si>
  <si>
    <t>AGRIMEXCO CAMAU</t>
  </si>
  <si>
    <t>Môi trường đô thị Cà Mau</t>
  </si>
  <si>
    <t>Thủy sản Cà Mau</t>
  </si>
  <si>
    <t>Chè Bàu Cạn</t>
  </si>
  <si>
    <t>Gang thép Cao Bằng</t>
  </si>
  <si>
    <t>Mía đường Cao Bằng</t>
  </si>
  <si>
    <t>CBV</t>
  </si>
  <si>
    <t>CTCBIO Việt Nam</t>
  </si>
  <si>
    <t>TCT Xây dựng số 1</t>
  </si>
  <si>
    <t>ĐT và XD số 4</t>
  </si>
  <si>
    <t>XNK thuỷ sản Cần Thơ</t>
  </si>
  <si>
    <t>Đầu tư Xây dựng CCIC Hà Nội</t>
  </si>
  <si>
    <t>Xi măng Cần Thơ</t>
  </si>
  <si>
    <t>Cảng Cửa Cấm</t>
  </si>
  <si>
    <t>Cảng Cam Ranh</t>
  </si>
  <si>
    <t>Cảng Cần Thơ</t>
  </si>
  <si>
    <t>XD CN và đô thị Việt Nam</t>
  </si>
  <si>
    <t>VLXD Cầu Đuống</t>
  </si>
  <si>
    <t>CTCC và DV Du lịch Hải Phòng</t>
  </si>
  <si>
    <t>Tư vấn Thiết kế và PT Đô thị</t>
  </si>
  <si>
    <t>Dược phẩm TW Codupha</t>
  </si>
  <si>
    <t>XD Cao su Đồng Nai</t>
  </si>
  <si>
    <t>CDV</t>
  </si>
  <si>
    <t>Thiết kế XD Việt Nam</t>
  </si>
  <si>
    <t>Thiết bị Công nghiệp CIE1</t>
  </si>
  <si>
    <t>Thiết kế CN hóa chất</t>
  </si>
  <si>
    <t>XD và Thiết bị Công nghiệp</t>
  </si>
  <si>
    <t>CENCON Việt Nam</t>
  </si>
  <si>
    <t>Cafico Việt Nam</t>
  </si>
  <si>
    <t>Cà phê Thắng Lợi</t>
  </si>
  <si>
    <t>CGC</t>
  </si>
  <si>
    <t>Thương mại và Dịch vụ Cần Giờ</t>
  </si>
  <si>
    <t>CGL</t>
  </si>
  <si>
    <t>Thương mại Gia Lai</t>
  </si>
  <si>
    <t>Sành sứ Thủy tinh Việt Nam</t>
  </si>
  <si>
    <t>Xây dựng số 5 Hà Nội</t>
  </si>
  <si>
    <t>Nội thất Cẩm Hà</t>
  </si>
  <si>
    <t>Chiếu sáng TPHCM</t>
  </si>
  <si>
    <t>Đầu tư XD số 5</t>
  </si>
  <si>
    <t>XD&amp;PT CS Hạ tầng</t>
  </si>
  <si>
    <t>XL và SX công nghiệp</t>
  </si>
  <si>
    <t>CK8</t>
  </si>
  <si>
    <t>Cơ khí 120</t>
  </si>
  <si>
    <t>Cơ khí An Giang</t>
  </si>
  <si>
    <t>Đông Anh Licogi</t>
  </si>
  <si>
    <t>Cơ khí Chế tạo HP</t>
  </si>
  <si>
    <t>XNK và Đầu tư Chợ Lớn (CHOLIMEX)</t>
  </si>
  <si>
    <t>VLXD và Nội thất TP.HCM</t>
  </si>
  <si>
    <t>Thực phẩm Cholimex</t>
  </si>
  <si>
    <t>CMISTONE Việt Nam</t>
  </si>
  <si>
    <t>Cơ khí Mạo Khê - Vinacomin</t>
  </si>
  <si>
    <t>Colusa -  Miliket</t>
  </si>
  <si>
    <t>Cảng Chân Mây</t>
  </si>
  <si>
    <t>CN mạng và Truyền thông</t>
  </si>
  <si>
    <t>Cấp nước Cà Mau</t>
  </si>
  <si>
    <t>Công nghệ cao Traphaco</t>
  </si>
  <si>
    <t>Xây dựng Coninco</t>
  </si>
  <si>
    <t>XD và Kinh Doanh C&amp;T</t>
  </si>
  <si>
    <t>CNX</t>
  </si>
  <si>
    <t>Công nghệ và Tư vấn CIC</t>
  </si>
  <si>
    <t>Cà phê Phước An</t>
  </si>
  <si>
    <t>PV mai táng Hải Phòng</t>
  </si>
  <si>
    <t>Đầu tư Cảng Cái Lân</t>
  </si>
  <si>
    <t>Công trình GT Công chánh</t>
  </si>
  <si>
    <t>CQN</t>
  </si>
  <si>
    <t>Cảng Quảng Ninh</t>
  </si>
  <si>
    <t>Xi măng Quán Triều VVMI</t>
  </si>
  <si>
    <t>Chứng khoán Kiến thiết VN</t>
  </si>
  <si>
    <t>Xây dựng công trình 3</t>
  </si>
  <si>
    <t>Công ty 319.5</t>
  </si>
  <si>
    <t>Công trình 6</t>
  </si>
  <si>
    <t>Xây dựng Vinavico</t>
  </si>
  <si>
    <t>VINAVICO</t>
  </si>
  <si>
    <t>Công trình Viettel</t>
  </si>
  <si>
    <t>Cấp thoát nước Cần Thơ</t>
  </si>
  <si>
    <t>CV, Cây xanh Hải Phòng</t>
  </si>
  <si>
    <t>Xe khách Hà Nội</t>
  </si>
  <si>
    <t>Gạch men Chang YIH</t>
  </si>
  <si>
    <t>Viglacera Đông Anh</t>
  </si>
  <si>
    <t>Bao bì Đông Á</t>
  </si>
  <si>
    <t>Xe lửa Dĩ An</t>
  </si>
  <si>
    <t>Thiết bị Dầu khí Đà Nẵng</t>
  </si>
  <si>
    <t>Đường bộ Hải Phòng</t>
  </si>
  <si>
    <t>BAMEPHARM</t>
  </si>
  <si>
    <t>Cấp nước Điện Biên</t>
  </si>
  <si>
    <t>Phát triển Xây dựng số 1 (DIC1)</t>
  </si>
  <si>
    <t>XD và Thiết kế số 1</t>
  </si>
  <si>
    <t>May Đáp Cầu</t>
  </si>
  <si>
    <t>Địa chính Hà Nội</t>
  </si>
  <si>
    <t>CN Hóa chất Đà Nẵng</t>
  </si>
  <si>
    <t>Gạch men COSEVCO</t>
  </si>
  <si>
    <t>Đại Châu</t>
  </si>
  <si>
    <t>Tấm lợp VLXD Đồng Nai</t>
  </si>
  <si>
    <t>Đảm bảo GTĐT Hải Phòng</t>
  </si>
  <si>
    <t>Hàng hải Đông Đô</t>
  </si>
  <si>
    <t>Dược - TB Y tế Đà Nẵng</t>
  </si>
  <si>
    <t>DAP - Vinachem</t>
  </si>
  <si>
    <t>Xích líp Đông Anh</t>
  </si>
  <si>
    <t>Công trình GT Đồng Nai</t>
  </si>
  <si>
    <t>Đạm Hà Bắc</t>
  </si>
  <si>
    <t>Dược Vật Tư Y Tế Hải Dương</t>
  </si>
  <si>
    <t>Dược Hà Nội</t>
  </si>
  <si>
    <t>DHQ</t>
  </si>
  <si>
    <t>Duyên hải Quảng Ninh</t>
  </si>
  <si>
    <t>ĐT và TM DIC</t>
  </si>
  <si>
    <t>DIC - Đồng Tiến</t>
  </si>
  <si>
    <t>DKC</t>
  </si>
  <si>
    <t>Chợ Lạng Sơn</t>
  </si>
  <si>
    <t>TT Đăng kiểm PTGT Thủy bộ</t>
  </si>
  <si>
    <t>DK Pharma</t>
  </si>
  <si>
    <t>Du lịch Đắk Lắk</t>
  </si>
  <si>
    <t>Địa ốc Đà Lạt</t>
  </si>
  <si>
    <t>Du lịch và TM - Vinacomin</t>
  </si>
  <si>
    <t>Dệt may 7</t>
  </si>
  <si>
    <t>DMH</t>
  </si>
  <si>
    <t>Dược Minh Hải</t>
  </si>
  <si>
    <t>Điện nước An Giang</t>
  </si>
  <si>
    <t>Sách và TB trường học Đắk Nông</t>
  </si>
  <si>
    <t>XD và Vật liệu Đồng Nai</t>
  </si>
  <si>
    <t>Môi trường Đô thị Đà Nẵng</t>
  </si>
  <si>
    <t>Thủy điện Đa Nhim-Hàm Thuận-Đa Mi</t>
  </si>
  <si>
    <t>Logistics Cảng Đà Nẵng</t>
  </si>
  <si>
    <t>Cấp nước Đà Nẵng</t>
  </si>
  <si>
    <t>Đường sắt Quảng Nam - Đà Nẵng</t>
  </si>
  <si>
    <t>Thép Đà Nẵng</t>
  </si>
  <si>
    <t>Du lịch Đồng Nai</t>
  </si>
  <si>
    <t>Cấp nước Đồng Nai</t>
  </si>
  <si>
    <t>Thép DANA Ý</t>
  </si>
  <si>
    <t>Vật tư nông nghiệp Đồng Nai</t>
  </si>
  <si>
    <t>Vận tải XD Đồng Tháp</t>
  </si>
  <si>
    <t>Dược phẩm Trung ương CPC1</t>
  </si>
  <si>
    <t>Dược phẩm TW 2</t>
  </si>
  <si>
    <t>Dược phẩm Hải Phòng</t>
  </si>
  <si>
    <t>Dược Đồng Nai</t>
  </si>
  <si>
    <t>Cao su Đắk Lắk</t>
  </si>
  <si>
    <t>Đầu tư Cao su Đắk Lắk</t>
  </si>
  <si>
    <t>Chứng khoán Đà Nẵng</t>
  </si>
  <si>
    <t>Kính Viglacera Đáp Cầu</t>
  </si>
  <si>
    <t>Dịch vụ Du lịch Phú Thọ</t>
  </si>
  <si>
    <t>Đường sắt Sài Gòn</t>
  </si>
  <si>
    <t>Đường sắt Vĩnh Phú</t>
  </si>
  <si>
    <t>Bảo trì đường thủy nội địa số 4</t>
  </si>
  <si>
    <t>Công trình Đô thị Bảo Lộc</t>
  </si>
  <si>
    <t>Viglacera Đông Triều</t>
  </si>
  <si>
    <t>DTF</t>
  </si>
  <si>
    <t>NGK Dona Newtower</t>
  </si>
  <si>
    <t>Dược phẩm Tipharco</t>
  </si>
  <si>
    <t>Đầu tư Đức Trung</t>
  </si>
  <si>
    <t>DTJ</t>
  </si>
  <si>
    <t>ĐT XD Viễn thông Đồng Tháp</t>
  </si>
  <si>
    <t>Vinacomin Power</t>
  </si>
  <si>
    <t>Diêm Thống Nhất</t>
  </si>
  <si>
    <t>DTP</t>
  </si>
  <si>
    <t>Dược phẩm CPC1 Hà Nội</t>
  </si>
  <si>
    <t>PT điện Nông thôn Trà Vinh</t>
  </si>
  <si>
    <t>Dịch vụ Đô thị Đà Lạt</t>
  </si>
  <si>
    <t>TM dịch vụ Cảng Hải Phòng</t>
  </si>
  <si>
    <t>Tổng Công ty Dược Việt Nam</t>
  </si>
  <si>
    <t>DV và XD cấp nước Đồng Nai</t>
  </si>
  <si>
    <t>DWC</t>
  </si>
  <si>
    <t>Cấp nước Đắk Lắk</t>
  </si>
  <si>
    <t>Cấp nước Đồng Tháp</t>
  </si>
  <si>
    <t>Đầu tư và XD 319.2</t>
  </si>
  <si>
    <t>DXD</t>
  </si>
  <si>
    <t>Đầu tư và Xây dựng - VVMI</t>
  </si>
  <si>
    <t>Du lịch &amp; XNK Lạng Sơn</t>
  </si>
  <si>
    <t>XD Điện VNECO 12</t>
  </si>
  <si>
    <t>Đầu tư XD và Kỹ thuật 29</t>
  </si>
  <si>
    <t>Điện lực Đắk Lắk</t>
  </si>
  <si>
    <t>Tài chính giáo dục</t>
  </si>
  <si>
    <t>EVN Quốc Tế</t>
  </si>
  <si>
    <t>Đầu tư - TM - DV Điện lực</t>
  </si>
  <si>
    <t>Điện Cơ</t>
  </si>
  <si>
    <t>Thiết bị phụ tùng cơ điện</t>
  </si>
  <si>
    <t>Chuyển phát nhanh Bưu điện</t>
  </si>
  <si>
    <t>Cà Phê Ea Pốk</t>
  </si>
  <si>
    <t>Xuất bản giáo dục Hà Nội</t>
  </si>
  <si>
    <t>ESL</t>
  </si>
  <si>
    <t>Tiếp vận Đông Sài Gòn</t>
  </si>
  <si>
    <t>Tài chính Điện lực</t>
  </si>
  <si>
    <t>Tập đoàn Quốc tế FBA</t>
  </si>
  <si>
    <t>Cơ khí Phổ Yên</t>
  </si>
  <si>
    <t>Liên hợp Thực phẩm</t>
  </si>
  <si>
    <t>Lương thực TP Hồ Chí Minh</t>
  </si>
  <si>
    <t>Thủy sản Docimexco</t>
  </si>
  <si>
    <t>Cà Phê Gia Lai</t>
  </si>
  <si>
    <t>FHH</t>
  </si>
  <si>
    <t>FLCHomes</t>
  </si>
  <si>
    <t>XNK lương thực Hà Nội</t>
  </si>
  <si>
    <t>Phát hành sách TP HCM - FAHASA</t>
  </si>
  <si>
    <t>VLXD số 1</t>
  </si>
  <si>
    <t>FPT Online</t>
  </si>
  <si>
    <t>FPT Telecom</t>
  </si>
  <si>
    <t>FOREXCO</t>
  </si>
  <si>
    <t>Lâm nghiệp Sài Gòn</t>
  </si>
  <si>
    <t>Đóng tàu thủy sản VN</t>
  </si>
  <si>
    <t>Phụ tùng máy số 1</t>
  </si>
  <si>
    <t>Công nghiệp - Thương mại Hữu Nghị</t>
  </si>
  <si>
    <t>Đầu tư Dệt may Vĩnh Phúc</t>
  </si>
  <si>
    <t>Tổng Công ty 36</t>
  </si>
  <si>
    <t>PETEC Bình Định</t>
  </si>
  <si>
    <t>GEM</t>
  </si>
  <si>
    <t>Vật tư Tổng hợp TP HCM</t>
  </si>
  <si>
    <t>Thể thao Ngôi sao Geru</t>
  </si>
  <si>
    <t>Ôtô Giải Phóng</t>
  </si>
  <si>
    <t>Thủy điện Gia Lai</t>
  </si>
  <si>
    <t>Vàng Lào Cai</t>
  </si>
  <si>
    <t>Cấp nước Gia Lai</t>
  </si>
  <si>
    <t>Gạch ngói Đồng Nai</t>
  </si>
  <si>
    <t>Giống Thủy sản Quảng Nam</t>
  </si>
  <si>
    <t>Thủy điện Hương Sơn</t>
  </si>
  <si>
    <t>Giầy Thượng Đình</t>
  </si>
  <si>
    <t>XD-GT Thừa Thiên Huế</t>
  </si>
  <si>
    <t>Giầy Thụy Khuê</t>
  </si>
  <si>
    <t>Công trình Giao thông Sài Gòn</t>
  </si>
  <si>
    <t>Thuận Thảo Group</t>
  </si>
  <si>
    <t>Giấy Việt Trì</t>
  </si>
  <si>
    <t>Xây dựng HUD101</t>
  </si>
  <si>
    <t>Sách và TB trường học Hà Nội</t>
  </si>
  <si>
    <t>Chứng khoán Hải Phòng</t>
  </si>
  <si>
    <t>Thực phẩm Hà Nội</t>
  </si>
  <si>
    <t>HAMACO</t>
  </si>
  <si>
    <t>Xây dựng Hà Nội</t>
  </si>
  <si>
    <t>Rượu Hapro</t>
  </si>
  <si>
    <t>HAW</t>
  </si>
  <si>
    <t>Bao bì PP Bình Dương</t>
  </si>
  <si>
    <t>HABECO Hải Phòng</t>
  </si>
  <si>
    <t>Nước sạch Hòa Bình</t>
  </si>
  <si>
    <t>Xây dựng số 1 Hà Nội</t>
  </si>
  <si>
    <t>Xây dựng số 3 Hải Phòng</t>
  </si>
  <si>
    <t>Dệt may 29/3</t>
  </si>
  <si>
    <t>Đầu tư - XD Hà Nội</t>
  </si>
  <si>
    <t>TTTH Đường sắt Hà Nội</t>
  </si>
  <si>
    <t>Đầu tư phát triển nhà HUD 2</t>
  </si>
  <si>
    <t>PT Nhà và Đô thị HUD8</t>
  </si>
  <si>
    <t>Dệt - May Huế</t>
  </si>
  <si>
    <t>Hưng Đạo Container</t>
  </si>
  <si>
    <t>Dược Hà Tĩnh</t>
  </si>
  <si>
    <t>HDS</t>
  </si>
  <si>
    <t>Giống cây trồng Hải Dương</t>
  </si>
  <si>
    <t>Nước sạch Hải Dương</t>
  </si>
  <si>
    <t>Tư vấn XD Thủy Lợi II (HEC II)</t>
  </si>
  <si>
    <t>Tư vấn Xây dựng Thủy Lợi VN</t>
  </si>
  <si>
    <t>Chế tạo điện cơ Hà Nội</t>
  </si>
  <si>
    <t>Môi trường và Công trình đô thị Huế</t>
  </si>
  <si>
    <t>Dịch vụ Giải trí Hà Nội</t>
  </si>
  <si>
    <t>Công trình Cầu phà TP HCM</t>
  </si>
  <si>
    <t>Xăng dầu HFC</t>
  </si>
  <si>
    <t>TM DV Thời trang Hà Nội</t>
  </si>
  <si>
    <t>Chứng khoán Pinetree</t>
  </si>
  <si>
    <t>XNK Thanh Hà</t>
  </si>
  <si>
    <t>Nông nghiệp Công nghệ Cao Hậu Giang</t>
  </si>
  <si>
    <t>TT Quy hoạch Kiến trúc Tỉnh Hậu Giang</t>
  </si>
  <si>
    <t>HGR</t>
  </si>
  <si>
    <t>TT Kỹ thuật Tài nguyên và Môi trường</t>
  </si>
  <si>
    <t>HGT</t>
  </si>
  <si>
    <t>Du lịch Hương Giang</t>
  </si>
  <si>
    <t>Công trình đô thị Hậu Giang</t>
  </si>
  <si>
    <t>Vận tải và DV Hàng hóa Hà Nội</t>
  </si>
  <si>
    <t>Đường sắt Hà Hải</t>
  </si>
  <si>
    <t>Đầu tư Hạ tầng Giao thông Đèo Cả</t>
  </si>
  <si>
    <t>Tập Đoàn HIPT</t>
  </si>
  <si>
    <t>Khu công nghiệp Hố Nai</t>
  </si>
  <si>
    <t>Công ty Cổ phần Hòa Việt</t>
  </si>
  <si>
    <t>HKC</t>
  </si>
  <si>
    <t>Dệt kim Hà Nội</t>
  </si>
  <si>
    <t>Bao bì Hà Tiên</t>
  </si>
  <si>
    <t>Hữu Liên Á Châu</t>
  </si>
  <si>
    <t>Bia và NGK Hạ Long</t>
  </si>
  <si>
    <t>Điện chiếu sáng Hải Phòng</t>
  </si>
  <si>
    <t>Tập đoàn Hoàng Long</t>
  </si>
  <si>
    <t>Đường sắt Hà Lạng</t>
  </si>
  <si>
    <t>Sứ Hoàng Liên Sơn</t>
  </si>
  <si>
    <t>Dệt may Hoàng Thị Loan</t>
  </si>
  <si>
    <t>Kim Khí Hà Nội</t>
  </si>
  <si>
    <t>XD Bảo tàng Hồ Chí Minh</t>
  </si>
  <si>
    <t>Thủy điện Hủa Na</t>
  </si>
  <si>
    <t>Bến xe Hà Nội</t>
  </si>
  <si>
    <t>HNC</t>
  </si>
  <si>
    <t>Xi măng Hữu Nghị</t>
  </si>
  <si>
    <t>Nhiệt điện Hải Phòng</t>
  </si>
  <si>
    <t>Hanel</t>
  </si>
  <si>
    <t>Bánh kẹo Hữu Nghị</t>
  </si>
  <si>
    <t>May Hữu Nghị</t>
  </si>
  <si>
    <t>HANOIMILK</t>
  </si>
  <si>
    <t>Hanel Xốp Nhựa</t>
  </si>
  <si>
    <t>Cồn Rượu và Nước Giải Khát Hà Nội</t>
  </si>
  <si>
    <t>Xe điện Hà Nội</t>
  </si>
  <si>
    <t>Bao bì PP</t>
  </si>
  <si>
    <t>Thủy điện Đăk Đoa</t>
  </si>
  <si>
    <t>Hóa Chất Hưng Phát Hà Bắc</t>
  </si>
  <si>
    <t>Khu công nghiệp Hiệp Phước</t>
  </si>
  <si>
    <t>Sơn Hải Phòng</t>
  </si>
  <si>
    <t>DV Công nghệ Tin học HPT</t>
  </si>
  <si>
    <t>Công ty 28 Hưng Phú</t>
  </si>
  <si>
    <t>Cấp nước Hải Phòng</t>
  </si>
  <si>
    <t>Harec Đầu tư và Thương Mại</t>
  </si>
  <si>
    <t>Vận tải đường sắt Hà Nội</t>
  </si>
  <si>
    <t>HESTIA</t>
  </si>
  <si>
    <t>Phân bón Hóa sinh</t>
  </si>
  <si>
    <t>HANOSIMEX</t>
  </si>
  <si>
    <t>Sơn Tổng hợp Hà Nội</t>
  </si>
  <si>
    <t>HT9</t>
  </si>
  <si>
    <t>Phát triển hạ tầng 319</t>
  </si>
  <si>
    <t>Kinh doanh điện lực TP HCM</t>
  </si>
  <si>
    <t>Dệt may Hòa Thọ</t>
  </si>
  <si>
    <t>Đăng kiểm xe cơ giới Hải Dương</t>
  </si>
  <si>
    <t>Thương mại Hà Nội - Hapro</t>
  </si>
  <si>
    <t>Đường sắt Hà Thái</t>
  </si>
  <si>
    <t>HTS</t>
  </si>
  <si>
    <t>Thép Hương Thịnh</t>
  </si>
  <si>
    <t>Thương mại Hà Tây</t>
  </si>
  <si>
    <t>Môi trường và CTĐT Hà Tĩnh</t>
  </si>
  <si>
    <t>Cấp nước Hà Tĩnh</t>
  </si>
  <si>
    <t>Đầu tư và Xây dựng HUD4</t>
  </si>
  <si>
    <t>PT Nhà và Đô thị HUD6</t>
  </si>
  <si>
    <t>May Hưng Yên</t>
  </si>
  <si>
    <t>HUX</t>
  </si>
  <si>
    <t>Khoáng sản Thừa Thiên Huế</t>
  </si>
  <si>
    <t>Đầu tư HVA</t>
  </si>
  <si>
    <t>Thủy sản Hùng Vương</t>
  </si>
  <si>
    <t>HWI</t>
  </si>
  <si>
    <t>Đầu tư XD hạ tầng nước sạch Hà Nội</t>
  </si>
  <si>
    <t>Cấp nước Thừa Thiên Huế</t>
  </si>
  <si>
    <t>Xây dựng số 10 IDICO</t>
  </si>
  <si>
    <t>In Tổng hợp Bình Dương</t>
  </si>
  <si>
    <t>Xây dựng công nghiệp</t>
  </si>
  <si>
    <t>Đầu tư &amp; TM Thủy sản</t>
  </si>
  <si>
    <t>Đầu tư và XD Công nghiệp</t>
  </si>
  <si>
    <t>XD Dầu Khí IDICO</t>
  </si>
  <si>
    <t>ICS</t>
  </si>
  <si>
    <t>INCOSAF</t>
  </si>
  <si>
    <t>IED</t>
  </si>
  <si>
    <t>Xuất nhập khẩu Đồng Nai</t>
  </si>
  <si>
    <t>Thực phẩm Sài Gòn</t>
  </si>
  <si>
    <t>Thực phẩm Quốc tế</t>
  </si>
  <si>
    <t>In Hàng Không</t>
  </si>
  <si>
    <t>In Khoa học Kỹ Thuật</t>
  </si>
  <si>
    <t>Công ty ILA</t>
  </si>
  <si>
    <t>Hợp tác LĐ với NN</t>
  </si>
  <si>
    <t>TM và Dịch vụ Quốc tế</t>
  </si>
  <si>
    <t>Xây lắp Công nghiệp</t>
  </si>
  <si>
    <t>IMI</t>
  </si>
  <si>
    <t>Viện Máy và Dụng cụ Công nghiệp</t>
  </si>
  <si>
    <t>In số 4</t>
  </si>
  <si>
    <t>IN7</t>
  </si>
  <si>
    <t>In số 7</t>
  </si>
  <si>
    <t>Tập đoàn Đầu tư I.P.A</t>
  </si>
  <si>
    <t>In và PH Biểu mẫu Thống kê</t>
  </si>
  <si>
    <t>Cao su Công nghiệp</t>
  </si>
  <si>
    <t>Vận tải biển và Hợp tác LĐ Quốc Tế</t>
  </si>
  <si>
    <t>Thủy điện Srok Phu Miêng</t>
  </si>
  <si>
    <t>ICD Tân Cảng Sóng Thần</t>
  </si>
  <si>
    <t>Thương mại và DV - Vinacomin</t>
  </si>
  <si>
    <t>Thủy sản Minh Hải</t>
  </si>
  <si>
    <t>Địa ốc Khang An</t>
  </si>
  <si>
    <t>Sách TBTH Kiên Giang</t>
  </si>
  <si>
    <t>Khoáng Sản Luyện Kim Cao Bằng</t>
  </si>
  <si>
    <t>Bê tông Ly tâm ĐL Khánh Hòa</t>
  </si>
  <si>
    <t>XNK Kiên Giang</t>
  </si>
  <si>
    <t>Đầu tư và DV Khánh Hội</t>
  </si>
  <si>
    <t>Khoáng sản Hòa Bình</t>
  </si>
  <si>
    <t>Khoáng sản Hải Dương</t>
  </si>
  <si>
    <t>VLXD Hưng Long</t>
  </si>
  <si>
    <t>Cấp thoát nước Khánh Hòa</t>
  </si>
  <si>
    <t>K.I.P Việt Nam</t>
  </si>
  <si>
    <t>Ngân hàng Kiên Long</t>
  </si>
  <si>
    <t>Kim loại màu Nghệ Tĩnh</t>
  </si>
  <si>
    <t>KSA</t>
  </si>
  <si>
    <t>CN Khoáng sản Bình Thuận</t>
  </si>
  <si>
    <t>Thủy sản Khánh Hòa</t>
  </si>
  <si>
    <t>Damac GLS</t>
  </si>
  <si>
    <t>Khoáng sản luyện kim màu</t>
  </si>
  <si>
    <t>KSS</t>
  </si>
  <si>
    <t>Na Rì Hamico</t>
  </si>
  <si>
    <t>Khoáng sản TKV</t>
  </si>
  <si>
    <t>Khoáng sản Tây Bắc</t>
  </si>
  <si>
    <t>Thương mại Kiên Giang</t>
  </si>
  <si>
    <t>Kim khí Thăng Long</t>
  </si>
  <si>
    <t>Môi trường Đô thị Kon Tum</t>
  </si>
  <si>
    <t>KTW</t>
  </si>
  <si>
    <t>Cấp nước Kon Tum</t>
  </si>
  <si>
    <t>KWA</t>
  </si>
  <si>
    <t>Cấp thoát nước Kiến Tường</t>
  </si>
  <si>
    <t>LICOGI 12</t>
  </si>
  <si>
    <t>LILAMA 45.4</t>
  </si>
  <si>
    <t>Lilama 45.1</t>
  </si>
  <si>
    <t>Lilama 69-3</t>
  </si>
  <si>
    <t>XD Long An IDICO</t>
  </si>
  <si>
    <t>Cấp thoát nước Long An</t>
  </si>
  <si>
    <t>Thương mại - Đầu tư Long Biên</t>
  </si>
  <si>
    <t>Xi măng Hồng Phong</t>
  </si>
  <si>
    <t>Nước sạch Lai Châu</t>
  </si>
  <si>
    <t>LDU</t>
  </si>
  <si>
    <t>DV và ĐT PT Đô thị huyện Long Điền</t>
  </si>
  <si>
    <t>Cấp thoát nước Lâm Đồng</t>
  </si>
  <si>
    <t>Cơ giới và XL số 9 (Licogi 9)</t>
  </si>
  <si>
    <t>Giày da và may mặc XK (Legamex)</t>
  </si>
  <si>
    <t>LICOGI</t>
  </si>
  <si>
    <t>Cấp nước Long Khánh</t>
  </si>
  <si>
    <t>LILAMA</t>
  </si>
  <si>
    <t>Lilama 3</t>
  </si>
  <si>
    <t>Khoáng sản LATCA</t>
  </si>
  <si>
    <t>Landmark Holding</t>
  </si>
  <si>
    <t>Lắp máy IDICO</t>
  </si>
  <si>
    <t>Lệ Ninh - Quảng Bình</t>
  </si>
  <si>
    <t>Licogi Quảng Ngãi</t>
  </si>
  <si>
    <t>Điện nhẹ Viễn thông</t>
  </si>
  <si>
    <t>Tập đoàn Lộc Trời (BVTV An Giang)</t>
  </si>
  <si>
    <t>Cấp nước Lào Cai</t>
  </si>
  <si>
    <t>May10</t>
  </si>
  <si>
    <t>MA1</t>
  </si>
  <si>
    <t>MACHINCO1</t>
  </si>
  <si>
    <t>Môi trường và Công trình ĐT Bắc Ninh</t>
  </si>
  <si>
    <t>Khoáng sản 3 - Vimico</t>
  </si>
  <si>
    <t>Hàng Tiêu Dùng MaSan</t>
  </si>
  <si>
    <t>Phát triển vật liệu xây dựng IDICO</t>
  </si>
  <si>
    <t>Kinh doanh vật tư và XD</t>
  </si>
  <si>
    <t>Môi trường Đô thị Đông Anh</t>
  </si>
  <si>
    <t>Gỗ MDF VRG - Quảng Trị</t>
  </si>
  <si>
    <t>Cơ khí Mỏ và Đóng tàu - TKV</t>
  </si>
  <si>
    <t>Lắp máy Sông Đà</t>
  </si>
  <si>
    <t>MEINFA</t>
  </si>
  <si>
    <t>Công ty Megram</t>
  </si>
  <si>
    <t>Cơ điện Công trình</t>
  </si>
  <si>
    <t>Mobifone Service</t>
  </si>
  <si>
    <t>Địa chất mỏ - TKV</t>
  </si>
  <si>
    <t>May Đức Giang</t>
  </si>
  <si>
    <t>KCN Cao su Bình Long</t>
  </si>
  <si>
    <t>MHP</t>
  </si>
  <si>
    <t>Môi trường và DV đô thị Việt Trì</t>
  </si>
  <si>
    <t>Công trình Đô thị Hưng Yên</t>
  </si>
  <si>
    <t>Khoáng sản Quảng Nam</t>
  </si>
  <si>
    <t>Máy và Thiết bị Công nghiệp</t>
  </si>
  <si>
    <t>Bảo hiểm Quân đội</t>
  </si>
  <si>
    <t>Dược phẩm Mekophar</t>
  </si>
  <si>
    <t>Môi trường Đô thị Tỉnh Lào Cai</t>
  </si>
  <si>
    <t>Chăn nuôi Mitraco</t>
  </si>
  <si>
    <t>MMC</t>
  </si>
  <si>
    <t>Khoáng sản Mangan</t>
  </si>
  <si>
    <t>Masan MEATLife</t>
  </si>
  <si>
    <t>May Nhà Bè</t>
  </si>
  <si>
    <t>Môi trường Nam Định</t>
  </si>
  <si>
    <t>Thủy sản Minh Phú</t>
  </si>
  <si>
    <t>Môi trường đô thị Phú Yên</t>
  </si>
  <si>
    <t>Môi trường và PT đô thị Quảng Bình</t>
  </si>
  <si>
    <t>Môi trường đô thị Quảng Ngãi</t>
  </si>
  <si>
    <t>Cao su y tế MERUFA</t>
  </si>
  <si>
    <t>Masan High-Tech Materials</t>
  </si>
  <si>
    <t>MT9</t>
  </si>
  <si>
    <t>319 Miền Trung</t>
  </si>
  <si>
    <t>Khoáng sản và TM Hà Tĩnh</t>
  </si>
  <si>
    <t>MTB</t>
  </si>
  <si>
    <t>Công trình đô thị tỉnh Thái Bình</t>
  </si>
  <si>
    <t>Dịch Vụ Du Lịch Mỹ Trà</t>
  </si>
  <si>
    <t>MTGAS</t>
  </si>
  <si>
    <t>Môi trường Đô thị Hà Đông</t>
  </si>
  <si>
    <t>Môi trường Đô thị Từ Liêm</t>
  </si>
  <si>
    <t>XNK khoáng sản Miền Trung</t>
  </si>
  <si>
    <t>Dược Medipharco</t>
  </si>
  <si>
    <t>Vật tư - TKV</t>
  </si>
  <si>
    <t>Công trình đô thị Vũng Tàu</t>
  </si>
  <si>
    <t>Vật liệu và XD Bình Dương</t>
  </si>
  <si>
    <t>Dịch vụ Đô thị Vĩnh Yên</t>
  </si>
  <si>
    <t>NAB</t>
  </si>
  <si>
    <t>Ngân hàng Nam Á</t>
  </si>
  <si>
    <t>Tư vấn xây dựng Tổng hợp</t>
  </si>
  <si>
    <t>DV Hàng không SB Nội Bài</t>
  </si>
  <si>
    <t>Công trình Đô thị Nghệ An</t>
  </si>
  <si>
    <t>Cấp nước Nghệ An</t>
  </si>
  <si>
    <t>Sách và Thiết bị GD Miền Bắc</t>
  </si>
  <si>
    <t>Đường Sắt Nghĩa Bình</t>
  </si>
  <si>
    <t>Cấp thoát nước Bến Tre</t>
  </si>
  <si>
    <t>Nhiệt điện Cẩm Phả - TKV</t>
  </si>
  <si>
    <t>Suất ăn Hàng không Nội Bài</t>
  </si>
  <si>
    <t>Đầu tư và PT điện Miền Bắc 2</t>
  </si>
  <si>
    <t>Dược phẩm Nam Dược</t>
  </si>
  <si>
    <t>Nông sản XK Nam Định</t>
  </si>
  <si>
    <t>Dược phẩm 2/9</t>
  </si>
  <si>
    <t>Dệt may Nam Định</t>
  </si>
  <si>
    <t>Cấp nước Nam Định</t>
  </si>
  <si>
    <t>Phát triển Điện Tây Bắc</t>
  </si>
  <si>
    <t>SX &amp; TM Nam Hoa</t>
  </si>
  <si>
    <t>Đầu tư NHV</t>
  </si>
  <si>
    <t>NJC</t>
  </si>
  <si>
    <t>May Nam Định</t>
  </si>
  <si>
    <t>Cấp thoát nước Lạng Sơn</t>
  </si>
  <si>
    <t>XD Công trình 510</t>
  </si>
  <si>
    <t>Cấp thoát nước Ninh Bình</t>
  </si>
  <si>
    <t>CN - DV - TM Ngọc Nghĩa</t>
  </si>
  <si>
    <t>Giống Nông nghiệp Quảng Nam</t>
  </si>
  <si>
    <t>Cấp nước Ninh Thuận</t>
  </si>
  <si>
    <t>Vận tải Biển và Thương mại Phương Đông</t>
  </si>
  <si>
    <t>Cấp nước Quảng Bình</t>
  </si>
  <si>
    <t>Nước sạch Quảng Ninh</t>
  </si>
  <si>
    <t>Nước sạch Quảng Trị</t>
  </si>
  <si>
    <t>Nước sạch số 2 Hà Nội</t>
  </si>
  <si>
    <t>Nước sạch số 3 Hà Nội</t>
  </si>
  <si>
    <t>Nhựa Sài Gòn</t>
  </si>
  <si>
    <t>Cấp nước Sơn La</t>
  </si>
  <si>
    <t>Nông súc sản Đồng Nai</t>
  </si>
  <si>
    <t>Công trình giao thông 584</t>
  </si>
  <si>
    <t>KCN Nam Tân Uyên</t>
  </si>
  <si>
    <t>Dược Nghệ An</t>
  </si>
  <si>
    <t>Đường sắt Nghệ Tĩnh</t>
  </si>
  <si>
    <t>Dệt - May Nha Trang</t>
  </si>
  <si>
    <t>Cấp nước Nhơn Trạch</t>
  </si>
  <si>
    <t>Môi trường Đô thị Nha Trang</t>
  </si>
  <si>
    <t>Nước sạch Vĩnh Phúc</t>
  </si>
  <si>
    <t>Vận tải Newway</t>
  </si>
  <si>
    <t>PV Oil</t>
  </si>
  <si>
    <t>Dịch vụ Một Thế giới</t>
  </si>
  <si>
    <t>Chứng khoán Tiên Phong</t>
  </si>
  <si>
    <t>CNTT, VT và Tự động hóa Dầu khí - PAIC</t>
  </si>
  <si>
    <t>PAS</t>
  </si>
  <si>
    <t>Quốc tế Phương Anh</t>
  </si>
  <si>
    <t>Dược Phẩm TW 1- Pharbaco</t>
  </si>
  <si>
    <t>Điện lực Dầu khí Bắc Kạn</t>
  </si>
  <si>
    <t>PV Building</t>
  </si>
  <si>
    <t>Xây lắp 1- Petrolimex</t>
  </si>
  <si>
    <t>Cà phê PETEC</t>
  </si>
  <si>
    <t>VLXD Bưu điện</t>
  </si>
  <si>
    <t>Dầu khí DMC-Miền Bắc</t>
  </si>
  <si>
    <t>Thương mại Dầu khí Đồng Tháp</t>
  </si>
  <si>
    <t>Vận tải Dầu Phương Đông Việt</t>
  </si>
  <si>
    <t>Cơ khí Điện lực</t>
  </si>
  <si>
    <t>TM Kỹ thuật và Đầu tư (PETEC)</t>
  </si>
  <si>
    <t>Thiết bị xăng dầu Petrolimex</t>
  </si>
  <si>
    <t>Dầu khí Đông Đô</t>
  </si>
  <si>
    <t>Tổng Công ty Phát điện 3</t>
  </si>
  <si>
    <t>Hồng Hà Việt Nam</t>
  </si>
  <si>
    <t>Chứng khoán Phú Hưng</t>
  </si>
  <si>
    <t>Trang trí nội thất Dầu khí</t>
  </si>
  <si>
    <t>Pisico Bình Định</t>
  </si>
  <si>
    <t>PIV JSC</t>
  </si>
  <si>
    <t>Cấp nước Phú Hòa Tân</t>
  </si>
  <si>
    <t>Đường sắt Phú Khánh</t>
  </si>
  <si>
    <t>Đầu tư và Dịch vụ hạ tầng Xăng dầu (PLAND)</t>
  </si>
  <si>
    <t>Kho vận Petec</t>
  </si>
  <si>
    <t>Vật tư Bưu điện</t>
  </si>
  <si>
    <t>Telvina Việt Nam</t>
  </si>
  <si>
    <t>Cấp Nước Phú Mỹ</t>
  </si>
  <si>
    <t>Xăng dầu Dầu khí Nam Định</t>
  </si>
  <si>
    <t>Thương Mại Phú Nhuận</t>
  </si>
  <si>
    <t>Tân Cảng - Phú Hữu</t>
  </si>
  <si>
    <t>Kỹ thuật XD Phú Nhuận</t>
  </si>
  <si>
    <t>PVOIL Thái Bình</t>
  </si>
  <si>
    <t>Bảo dưỡng công trình DK biển</t>
  </si>
  <si>
    <t>PV Oil Vũng Áng</t>
  </si>
  <si>
    <t>Phong Phú Corp.</t>
  </si>
  <si>
    <t>BĐS Thái Bình Dương</t>
  </si>
  <si>
    <t>DV Dầu khí Quảng Ngãi PTSC</t>
  </si>
  <si>
    <t>Procimex Việt Nam</t>
  </si>
  <si>
    <t>Sản xuất - XNK Bình Dương</t>
  </si>
  <si>
    <t>Sao Mai Bến Đình</t>
  </si>
  <si>
    <t>XL Dầu khí Sài Gòn</t>
  </si>
  <si>
    <t>Chăn nuôi Phú Sơn</t>
  </si>
  <si>
    <t>PTSC Thanh Hóa</t>
  </si>
  <si>
    <t>DV Dầu Khí Đình Vũ</t>
  </si>
  <si>
    <t>Xi măng Phú Thọ</t>
  </si>
  <si>
    <t>May Phan Thiết</t>
  </si>
  <si>
    <t>Vận tải và DV Petrolimex Hà Tây</t>
  </si>
  <si>
    <t>Luyện kim Phú Thịnh</t>
  </si>
  <si>
    <t>PTN</t>
  </si>
  <si>
    <t>Phát triển Nhà Khánh Hòa</t>
  </si>
  <si>
    <t>Xây dựng Công trình Bưu điện</t>
  </si>
  <si>
    <t>Viễn Thông và In Bưu điện</t>
  </si>
  <si>
    <t>Vận tải Dầu khí Đông Dương</t>
  </si>
  <si>
    <t>Thương mại dầu khí</t>
  </si>
  <si>
    <t>VT Petrolimex Nghệ Tĩnh</t>
  </si>
  <si>
    <t>Xây dựng dầu khí Nghệ An</t>
  </si>
  <si>
    <t>Tư vấn Dầu khí</t>
  </si>
  <si>
    <t>Xây lắp Dầu khí Thanh Hóa</t>
  </si>
  <si>
    <t>Thiết bị dầu khí (PV MACHINO)</t>
  </si>
  <si>
    <t>Dầu nhờn PV Oil</t>
  </si>
  <si>
    <t>Vận tải Dầu khí Thái Bình Dương</t>
  </si>
  <si>
    <t>Đầu tư PVR Hà Nội</t>
  </si>
  <si>
    <t>Vinaconex 39</t>
  </si>
  <si>
    <t>Xây lắp dầu khí VN</t>
  </si>
  <si>
    <t>Chế tạo Giàn khoan Dầu khí</t>
  </si>
  <si>
    <t>Bất động sản dầu khí</t>
  </si>
  <si>
    <t>Cấp thoát nước Phú Yên</t>
  </si>
  <si>
    <t>Xi măng Sông Lam 2</t>
  </si>
  <si>
    <t>ĐT&amp;TM Dầu khí Nghệ An</t>
  </si>
  <si>
    <t>Phát triển Đô thị Dầu khí</t>
  </si>
  <si>
    <t>KCN Dầu khí Long Sơn</t>
  </si>
  <si>
    <t>Xây lắp Dầu khí Miền Trung</t>
  </si>
  <si>
    <t>Công trình đô thị Phúc Yên</t>
  </si>
  <si>
    <t>Đường sắt Quảng Bình</t>
  </si>
  <si>
    <t>ĐT Xây dựng &amp; PT Hạ tầng Viễn Thông</t>
  </si>
  <si>
    <t>Nước khoáng Quảng Ninh</t>
  </si>
  <si>
    <t>QL và XD Giao thông Lạng Sơn</t>
  </si>
  <si>
    <t>Bảo trì đường thủy nội địa số 10</t>
  </si>
  <si>
    <t>Xi măng Quảng Ninh</t>
  </si>
  <si>
    <t>Đường Quảng Ngãi</t>
  </si>
  <si>
    <t>Môi trường Đô thị Quảng Nam</t>
  </si>
  <si>
    <t>Cấp thoát nước và XD Quảng Ngãi</t>
  </si>
  <si>
    <t>Thủy điện Quế Phong</t>
  </si>
  <si>
    <t>Tân cảng Quy Nhơn</t>
  </si>
  <si>
    <t>Nhiệt điện Quảng Ninh</t>
  </si>
  <si>
    <t>VT và TM Đường sắt</t>
  </si>
  <si>
    <t>CN và XNK Cao Su</t>
  </si>
  <si>
    <t>Công trình Đường sắt</t>
  </si>
  <si>
    <t>XD - Địa ốc Cao su</t>
  </si>
  <si>
    <t>REC</t>
  </si>
  <si>
    <t>Cơ khí Cao su</t>
  </si>
  <si>
    <t>REN</t>
  </si>
  <si>
    <t>XD và ĐT Khu du lịch Sinh Thái</t>
  </si>
  <si>
    <t>Đầu tư PV-Inconess</t>
  </si>
  <si>
    <t>Đường sắt Hà Ninh</t>
  </si>
  <si>
    <t>Đường bộ Lào Cai</t>
  </si>
  <si>
    <t>RRC</t>
  </si>
  <si>
    <t>Than Sông Hồng</t>
  </si>
  <si>
    <t>Cao su Tân Biên</t>
  </si>
  <si>
    <t>Đường sắt Thanh Hóa</t>
  </si>
  <si>
    <t>Thông tin Tín hiệu Đường sắt Đà Nẵng</t>
  </si>
  <si>
    <t>Sông Đà 12</t>
  </si>
  <si>
    <t>Sông Đà 27</t>
  </si>
  <si>
    <t>Sông Đà 7.02</t>
  </si>
  <si>
    <t>Sông Đà 9.06</t>
  </si>
  <si>
    <t>Dịch vụ cảng Sài Gòn</t>
  </si>
  <si>
    <t>SAD</t>
  </si>
  <si>
    <t>SX TM Sài Gòn</t>
  </si>
  <si>
    <t>Trục vớt Cứu hộ Việt Nam</t>
  </si>
  <si>
    <t>In Sách TP.HCM</t>
  </si>
  <si>
    <t>DV Hàng không sân bay TSN</t>
  </si>
  <si>
    <t>Bia Sài Gòn - Nghệ Tĩnh</t>
  </si>
  <si>
    <t>Công nghệ Sao Bắc Đẩu</t>
  </si>
  <si>
    <t>Thủy điện Sông Ba Hạ</t>
  </si>
  <si>
    <t>Bia Sài Gòn - Bạc Liêu</t>
  </si>
  <si>
    <t>Đầu tư PT Bắc Minh</t>
  </si>
  <si>
    <t>SBR</t>
  </si>
  <si>
    <t>Cao su Sông Bé</t>
  </si>
  <si>
    <t>Chứng khoán Sacombank</t>
  </si>
  <si>
    <t>SCA</t>
  </si>
  <si>
    <t>Nông nghiệp Sông Con</t>
  </si>
  <si>
    <t>Xi măng Sài Sơn</t>
  </si>
  <si>
    <t>Sông Đà Cao Cường</t>
  </si>
  <si>
    <t>Công nghiệp Thủy Sản</t>
  </si>
  <si>
    <t>Đóng tàu Sông Cấm</t>
  </si>
  <si>
    <t>Sông Đà 1</t>
  </si>
  <si>
    <t>Sông Đà 3</t>
  </si>
  <si>
    <t>Sông Đà 7</t>
  </si>
  <si>
    <t>Sông Đà 8</t>
  </si>
  <si>
    <t>Sông Đà 207</t>
  </si>
  <si>
    <t>Xây lắp Sông Đà</t>
  </si>
  <si>
    <t>Kỹ thuật điện Sông Đà</t>
  </si>
  <si>
    <t>Hạ tầng Sông Đà</t>
  </si>
  <si>
    <t>Sông Đà 25</t>
  </si>
  <si>
    <t>Cơ khí Luyện Kim</t>
  </si>
  <si>
    <t>Công ty Cổ phần SDP</t>
  </si>
  <si>
    <t>Dịch vụ Sonadezi</t>
  </si>
  <si>
    <t>PCCC và Đầu tư XD Sông Đà</t>
  </si>
  <si>
    <t>Xi măng Sông Đà Yaly</t>
  </si>
  <si>
    <t>SEAPRODEX</t>
  </si>
  <si>
    <t>Thương mại Quảng Trị</t>
  </si>
  <si>
    <t>SGB</t>
  </si>
  <si>
    <t>Sài Gòn Công thương</t>
  </si>
  <si>
    <t>Dầu thực vật Sài Gòn</t>
  </si>
  <si>
    <t>Cảng Sài Gòn</t>
  </si>
  <si>
    <t>Vận tải biển Sài Gòn</t>
  </si>
  <si>
    <t>SGV</t>
  </si>
  <si>
    <t>Vinaconex Sài Gòn</t>
  </si>
  <si>
    <t>Hàng hải Sài Gòn</t>
  </si>
  <si>
    <t>Tổng Công ty Sông Hồng</t>
  </si>
  <si>
    <t>Sài Gòn Hỏa xa</t>
  </si>
  <si>
    <t>Đầu tư PT Sài Gòn Co.op</t>
  </si>
  <si>
    <t>Đầu tư và Thương mại Sông Đà</t>
  </si>
  <si>
    <t>Đầu tư Sài Gòn VRG</t>
  </si>
  <si>
    <t>Sơn Sivico</t>
  </si>
  <si>
    <t>Tổng Công ty Sông Đà</t>
  </si>
  <si>
    <t>Sông Đà 19</t>
  </si>
  <si>
    <t>NGK Sanest Khánh Hòa</t>
  </si>
  <si>
    <t>NGK Sanna Khánh Hòa</t>
  </si>
  <si>
    <t>NGK Yến sào Khánh Hòa</t>
  </si>
  <si>
    <t>Thủy sản Năm Căn</t>
  </si>
  <si>
    <t>SONADEZI</t>
  </si>
  <si>
    <t>Cung ứng Nhân lực Quốc tế và Thương mại</t>
  </si>
  <si>
    <t>Mắt kính Sài Gòn</t>
  </si>
  <si>
    <t>Thủy điện Sử Pán 2</t>
  </si>
  <si>
    <t>Bao bì Sài Gòn</t>
  </si>
  <si>
    <t>Sợi Phú Bài</t>
  </si>
  <si>
    <t>BV Thực vật Sài Gòn</t>
  </si>
  <si>
    <t>Thủy sản Miền Trung</t>
  </si>
  <si>
    <t>XNK Thủy sản Hà Nội</t>
  </si>
  <si>
    <t>Bao bì Nhựa SG</t>
  </si>
  <si>
    <t>SPS</t>
  </si>
  <si>
    <t>Dịch vụ dầu khí Sài Gòn</t>
  </si>
  <si>
    <t>Thủy đặc sản</t>
  </si>
  <si>
    <t>Khoáng sản SG-Quy Nhơn</t>
  </si>
  <si>
    <t>SARA</t>
  </si>
  <si>
    <t>Vận tải Đường sắt Sài Gòn</t>
  </si>
  <si>
    <t>SSE</t>
  </si>
  <si>
    <t>Thương mại - Dịch vụ Sài Gòn</t>
  </si>
  <si>
    <t>Giáo dục G Sài Gòn</t>
  </si>
  <si>
    <t>Vận tải Biển Hải Âu</t>
  </si>
  <si>
    <t>Thủy sản Sài Gòn</t>
  </si>
  <si>
    <t>SST</t>
  </si>
  <si>
    <t>TM Sabeco Sông Tiền</t>
  </si>
  <si>
    <t>Môi trường Đô thị Sóc Sơn</t>
  </si>
  <si>
    <t>STD</t>
  </si>
  <si>
    <t>Bia - NGK Sài Gòn - Tây Đô</t>
  </si>
  <si>
    <t>Phát hành sách Thái Nguyên</t>
  </si>
  <si>
    <t>Sông Đà - Thăng Long</t>
  </si>
  <si>
    <t>STN</t>
  </si>
  <si>
    <t>Thương mại Sài Gòn Tây Nam</t>
  </si>
  <si>
    <t>Dịch vụ vận tải Sài Gòn</t>
  </si>
  <si>
    <t>Vận chuyển Sài Gòn Tourist</t>
  </si>
  <si>
    <t>Môi trường &amp; CT Đô thị Sơn Tây</t>
  </si>
  <si>
    <t>Chế tác đá Việt Nam</t>
  </si>
  <si>
    <t>Cấp nước Sóc Trăng</t>
  </si>
  <si>
    <t>Đo đạc và Khoáng sản</t>
  </si>
  <si>
    <t>Hơi kỹ nghệ Que hàn</t>
  </si>
  <si>
    <t>Thủy điện Sông Vàng</t>
  </si>
  <si>
    <t>Nhân lực Quốc tế Sovilaco</t>
  </si>
  <si>
    <t>Đường Sông Miền Nam</t>
  </si>
  <si>
    <t>Môi trường Sonadezi</t>
  </si>
  <si>
    <t>Thương mại dịch vụ Tràng Thi</t>
  </si>
  <si>
    <t>ĐT và Xây lắp Thành An 386</t>
  </si>
  <si>
    <t>Đầu tư và Xây lắp Thành An 665</t>
  </si>
  <si>
    <t>Trần Anh Company</t>
  </si>
  <si>
    <t>Cà phê Thuận An</t>
  </si>
  <si>
    <t>Đô thị Tân An</t>
  </si>
  <si>
    <t>Cấp nước Trung An</t>
  </si>
  <si>
    <t>SX và KD Vật tư Thiết bị - VVMI</t>
  </si>
  <si>
    <t>Thiết bị điện Đông Anh</t>
  </si>
  <si>
    <t>TBR</t>
  </si>
  <si>
    <t>Địa ốc Tân Bình</t>
  </si>
  <si>
    <t>XD Công trình GT Bến Tre</t>
  </si>
  <si>
    <t>Chứng khoán Thành Công</t>
  </si>
  <si>
    <t>Tô Châu</t>
  </si>
  <si>
    <t>COMA</t>
  </si>
  <si>
    <t>TCP</t>
  </si>
  <si>
    <t>Than Cẩm Phả - Vinacomin</t>
  </si>
  <si>
    <t>Kho Vận Tân Cảng</t>
  </si>
  <si>
    <t>Thủy điện Định Bình</t>
  </si>
  <si>
    <t>TDF</t>
  </si>
  <si>
    <t>Xây dựng Trung Đô</t>
  </si>
  <si>
    <t>Thép Thủ Đức</t>
  </si>
  <si>
    <t>Traenco</t>
  </si>
  <si>
    <t>Phát triển công trình viễn thông</t>
  </si>
  <si>
    <t>Cáp Trường Phú</t>
  </si>
  <si>
    <t>XNK Tổng hợp 1</t>
  </si>
  <si>
    <t>Cấp nước Thanh Hóa</t>
  </si>
  <si>
    <t>THO</t>
  </si>
  <si>
    <t>Xây Lắp Tây Hồ</t>
  </si>
  <si>
    <t>Thủy sản và TMại Thuận Phước</t>
  </si>
  <si>
    <t>Đường sắt Thuận Hải</t>
  </si>
  <si>
    <t>Môi trường và CTĐT Thanh Hóa</t>
  </si>
  <si>
    <t>Cấp nước Tân Hòa</t>
  </si>
  <si>
    <t>Tổng Công ty Tín Nghĩa</t>
  </si>
  <si>
    <t>Điện tử TIE</t>
  </si>
  <si>
    <t>Gang thép Thái Nguyên</t>
  </si>
  <si>
    <t>TKA</t>
  </si>
  <si>
    <t>Bao bì Tân Khánh An</t>
  </si>
  <si>
    <t>XD Thủy lợi 4</t>
  </si>
  <si>
    <t>May Quốc tế Thắng Lợi</t>
  </si>
  <si>
    <t>Thương mại XNK Thanh Lễ</t>
  </si>
  <si>
    <t>Viglacera Thăng long</t>
  </si>
  <si>
    <t>Kim loại màu Thái Nguyên - Vimico</t>
  </si>
  <si>
    <t>Gỗ Tân Mai</t>
  </si>
  <si>
    <t>Thép Nhà Bè</t>
  </si>
  <si>
    <t>XNK và XD Công trình</t>
  </si>
  <si>
    <t>Cảng Thị Nại</t>
  </si>
  <si>
    <t>Thép tấm lá Thống Nhất</t>
  </si>
  <si>
    <t>Nước sạch Thái Nguyên</t>
  </si>
  <si>
    <t>Phân phối Top One</t>
  </si>
  <si>
    <t>Vận tải Transimex</t>
  </si>
  <si>
    <t>Cấp nước Trà Nóc - Ô Môn</t>
  </si>
  <si>
    <t>Bến bãi vận tải Sài Gòn</t>
  </si>
  <si>
    <t>Thông Quảng Ninh</t>
  </si>
  <si>
    <t>Cấp thoát nước Tuyên Quang</t>
  </si>
  <si>
    <t>TR1</t>
  </si>
  <si>
    <t>Vận Tải 1 Traco</t>
  </si>
  <si>
    <t>Vận tải và Dịch vụ Hàng Hải</t>
  </si>
  <si>
    <t>Trúc Thôn</t>
  </si>
  <si>
    <t>Trường Sơn 532</t>
  </si>
  <si>
    <t>Trường Sơn 145</t>
  </si>
  <si>
    <t>Du lịch Trường Sơn Coecco</t>
  </si>
  <si>
    <t>TTTH Đường sắt Sài Gòn</t>
  </si>
  <si>
    <t>Hanoi Toserco</t>
  </si>
  <si>
    <t>Bệnh viện Tim Tâm Đức</t>
  </si>
  <si>
    <t>May Thanh Trì</t>
  </si>
  <si>
    <t>Công nghệ và Truyền thông VN</t>
  </si>
  <si>
    <t>Bao bì nhựa Tân Tiến</t>
  </si>
  <si>
    <t>Cán thép Thái Trung</t>
  </si>
  <si>
    <t>TTU</t>
  </si>
  <si>
    <t>Dịch vụ Đô Thị Tân Thành</t>
  </si>
  <si>
    <t>Thông tin Tín hiệu Đường sắt Vinh</t>
  </si>
  <si>
    <t>Lai dắt và VT cảng Hải Phòng</t>
  </si>
  <si>
    <t>Tư vấn XD Điện 1</t>
  </si>
  <si>
    <t>Sứ Viglacera Thanh Trì</t>
  </si>
  <si>
    <t>XD Giao thông Vận tải</t>
  </si>
  <si>
    <t>Tư vấn XD công trình Hàng hải</t>
  </si>
  <si>
    <t>Tư vấn đầu tư Mỏ</t>
  </si>
  <si>
    <t>Thép Việt Nam</t>
  </si>
  <si>
    <t>Dược phẩm TV.Pharm</t>
  </si>
  <si>
    <t>Công trình Đô thị Trà Vinh</t>
  </si>
  <si>
    <t>Cấp thoát nước Trà Vinh</t>
  </si>
  <si>
    <t>Dược TW3</t>
  </si>
  <si>
    <t>Đô thị Cần Thơ</t>
  </si>
  <si>
    <t>Becamex UDJ</t>
  </si>
  <si>
    <t>Đô thị và Môi trường Đắk Lắk</t>
  </si>
  <si>
    <t>Cơ điện Uông Bí - Vinacomin</t>
  </si>
  <si>
    <t>Công trình đô thị Nam Định</t>
  </si>
  <si>
    <t>Cây xanh Vũng Tàu</t>
  </si>
  <si>
    <t>Dược phẩm TW25</t>
  </si>
  <si>
    <t>Khảo sát và Xây dựng - USCO</t>
  </si>
  <si>
    <t>Công trình Đô thị Sóc Trăng</t>
  </si>
  <si>
    <t>VINACONEX No11</t>
  </si>
  <si>
    <t>Vinaconex 15</t>
  </si>
  <si>
    <t>V45</t>
  </si>
  <si>
    <t>Xây dựng số 45</t>
  </si>
  <si>
    <t>VIWACO</t>
  </si>
  <si>
    <t>VietBank</t>
  </si>
  <si>
    <t>Địa chất Việt Bắc - TKV</t>
  </si>
  <si>
    <t>Điện tử Bình Hòa</t>
  </si>
  <si>
    <t>Thép VICASA - VNSTEEL</t>
  </si>
  <si>
    <t>Xây lắp Môi trường</t>
  </si>
  <si>
    <t>Xây dựng và Năng lượng VCP</t>
  </si>
  <si>
    <t>Vinaconex - ITC</t>
  </si>
  <si>
    <t>Tư vấn XD Vinaconex</t>
  </si>
  <si>
    <t>Đầu tư Nước sạch Sông Đà</t>
  </si>
  <si>
    <t>Xi măng Yên Bình</t>
  </si>
  <si>
    <t>Vận tải và CB Than Đông Bắc</t>
  </si>
  <si>
    <t>Viện Nghiên cứu Dệt may</t>
  </si>
  <si>
    <t>Vinatex Đà Nẵng</t>
  </si>
  <si>
    <t>Lưới thép Bình Tây</t>
  </si>
  <si>
    <t>Máy động lực và Máy NN</t>
  </si>
  <si>
    <t>Điện tử và Tin học VN</t>
  </si>
  <si>
    <t>Triển lãm Việt Nam</t>
  </si>
  <si>
    <t>MÊ CA VNECO</t>
  </si>
  <si>
    <t>Thuốc thú y trung ương Navetco</t>
  </si>
  <si>
    <t>Vận tải biển VINAFCO</t>
  </si>
  <si>
    <t>Vận tải Vietfracht</t>
  </si>
  <si>
    <t>VFS</t>
  </si>
  <si>
    <t>Chứng khoán Nhất Việt</t>
  </si>
  <si>
    <t>May Việt Tiến</t>
  </si>
  <si>
    <t>Đầu tư Quốc tế Viettel</t>
  </si>
  <si>
    <t>Mạ CN Vingal-Vnsteel</t>
  </si>
  <si>
    <t>Cảng xanh VIP</t>
  </si>
  <si>
    <t>VINATEX</t>
  </si>
  <si>
    <t>Tư vấn Xây dựng Việt Nam</t>
  </si>
  <si>
    <t>PT Nhà và Đô thị Vinaconex</t>
  </si>
  <si>
    <t>Chế biến lương thực Vĩnh Hà</t>
  </si>
  <si>
    <t>Đầu tư Cao su Quảng Nam</t>
  </si>
  <si>
    <t>Kinh doanh nhà Thành Đạt</t>
  </si>
  <si>
    <t>Kinh doanh và Đầu tư Việt Hà</t>
  </si>
  <si>
    <t>Viglacera Hà Nội</t>
  </si>
  <si>
    <t>Khoáng sản Viglacera</t>
  </si>
  <si>
    <t>Kho vận ngoại thương VN</t>
  </si>
  <si>
    <t>Du lịch Vũng Tàu</t>
  </si>
  <si>
    <t>Đầu tư nước và môi trường VN - Viwaseen</t>
  </si>
  <si>
    <t>Nước khoáng Khánh Hòa</t>
  </si>
  <si>
    <t>Nhựa Tân Hóa</t>
  </si>
  <si>
    <t>VLXD Biên Hòa</t>
  </si>
  <si>
    <t>Chăn nuôi Việt Nam</t>
  </si>
  <si>
    <t>Lương thực Vĩnh Long</t>
  </si>
  <si>
    <t>Vinalines Logistics Việt Nam</t>
  </si>
  <si>
    <t>Công trình Công cộng Vĩnh Long</t>
  </si>
  <si>
    <t>Cấp nước Vĩnh Long</t>
  </si>
  <si>
    <t>CN ô tô Vinacomin</t>
  </si>
  <si>
    <t>Vimexco Gas</t>
  </si>
  <si>
    <t>Vận tải biển Vinaship</t>
  </si>
  <si>
    <t>Sách Việt Nam</t>
  </si>
  <si>
    <t>Đầu tư Việt Việt Nhật</t>
  </si>
  <si>
    <t>ĐT BĐS Việt Nam</t>
  </si>
  <si>
    <t>Nhựa Việt Nam</t>
  </si>
  <si>
    <t>QC và Hội chợ Thương mại</t>
  </si>
  <si>
    <t>Thuốc thú y Trung ương I</t>
  </si>
  <si>
    <t>Dầu thực vật Việt Nam</t>
  </si>
  <si>
    <t>Vận tải Hóa dầu VP</t>
  </si>
  <si>
    <t>V- Power</t>
  </si>
  <si>
    <t>VINAPRINT</t>
  </si>
  <si>
    <t>Cấp thoát nước số 1 Vĩnh Phúc</t>
  </si>
  <si>
    <t>Giám định Vinaconmin</t>
  </si>
  <si>
    <t>PT Đô thị và KCN Cao su VN</t>
  </si>
  <si>
    <t>DV Đường cao tốc Việt Nam</t>
  </si>
  <si>
    <t>Vinafood 2</t>
  </si>
  <si>
    <t>Container Phía Nam</t>
  </si>
  <si>
    <t>VN Kỹ Nghệ Súc Sản (VISSAN)</t>
  </si>
  <si>
    <t>ShinPetrol</t>
  </si>
  <si>
    <t>VITRANSCHART JSC</t>
  </si>
  <si>
    <t>Vật tư Bến Thành</t>
  </si>
  <si>
    <t>Gạch men VITALY</t>
  </si>
  <si>
    <t>Du lịch Vietourist</t>
  </si>
  <si>
    <t>Viễn thông Điện tử VINACAP</t>
  </si>
  <si>
    <t>Du lịch tỉnh BR-VT</t>
  </si>
  <si>
    <t>Sản xuất - XNK Dệt may</t>
  </si>
  <si>
    <t>Tư vấn thiết kế Viettel</t>
  </si>
  <si>
    <t>Đưa đón thợ mỏ - Vinacomin</t>
  </si>
  <si>
    <t>Bưu chính Viettel</t>
  </si>
  <si>
    <t>Du lịch Vietravel</t>
  </si>
  <si>
    <t>Vận tải Đa phương thức</t>
  </si>
  <si>
    <t>XD Công nghiệp Việt Nam</t>
  </si>
  <si>
    <t>VW1</t>
  </si>
  <si>
    <t>Viwaseen.1</t>
  </si>
  <si>
    <t>VIWASEEN.3</t>
  </si>
  <si>
    <t>Nước và Môi trường VN</t>
  </si>
  <si>
    <t>Thuốc Thú y Trung ương VETVACO</t>
  </si>
  <si>
    <t>VXT</t>
  </si>
  <si>
    <t>Kho vận và DV Thương mại</t>
  </si>
  <si>
    <t>Bia Sài Gòn - Miền Tây</t>
  </si>
  <si>
    <t>Vận tải thủy Vinacomin</t>
  </si>
  <si>
    <t>Công ty 26</t>
  </si>
  <si>
    <t>Thành An 77</t>
  </si>
  <si>
    <t>Đầu tư XD Dân dụng Hà Nội</t>
  </si>
  <si>
    <t>Nội thất Xuân Hòa</t>
  </si>
  <si>
    <t>XL và DV Sông Đà</t>
  </si>
  <si>
    <t>Bê tông Xuân Mai</t>
  </si>
  <si>
    <t>Xuân Mai - Đạo Tú</t>
  </si>
  <si>
    <t>Xà phòng Hà Nội</t>
  </si>
  <si>
    <t>XVC</t>
  </si>
  <si>
    <t>ĐT XD Viễn thông Cần Thơ</t>
  </si>
  <si>
    <t>Xi măng &amp; KS Yên Bái</t>
  </si>
  <si>
    <t>Đường sắt Yên Lào</t>
  </si>
  <si>
    <t>XNK Y tế TP.HCM</t>
  </si>
  <si>
    <t>Tăng trưởng 1</t>
  </si>
  <si>
    <t>Tăng trưởng 2</t>
  </si>
  <si>
    <t>Tăng trưởng 3</t>
  </si>
  <si>
    <t>Tăng trưởng 4</t>
  </si>
  <si>
    <t>bình quân 4 năm</t>
  </si>
  <si>
    <t>NHẬP MÃ</t>
  </si>
  <si>
    <t>Giá trị</t>
  </si>
  <si>
    <t>YoY%</t>
  </si>
  <si>
    <t>LNST</t>
  </si>
  <si>
    <t>Bình quân 4 năm</t>
  </si>
  <si>
    <t>EPS</t>
  </si>
  <si>
    <t>Trend tăng trưởng</t>
  </si>
  <si>
    <t>3Q gần nhất</t>
  </si>
  <si>
    <t>Biên</t>
  </si>
  <si>
    <t>d</t>
  </si>
  <si>
    <t>EPS 4 quý</t>
  </si>
  <si>
    <t>4 năm</t>
  </si>
  <si>
    <t>Biên gộp</t>
  </si>
  <si>
    <t>Doanh thu YoY%</t>
  </si>
  <si>
    <t>Lợi nhuận YoY%</t>
  </si>
  <si>
    <t>Tăng trưởng năm</t>
  </si>
  <si>
    <t>BKG</t>
  </si>
  <si>
    <t>Đầu tư BKG Việt Nam</t>
  </si>
  <si>
    <t>MSB</t>
  </si>
  <si>
    <t>MSB Bank</t>
  </si>
  <si>
    <t>OCB</t>
  </si>
  <si>
    <t>Ngân hàng Phương Đông</t>
  </si>
  <si>
    <t>SSB</t>
  </si>
  <si>
    <t>SeABank</t>
  </si>
  <si>
    <t>TNH</t>
  </si>
  <si>
    <t>Bệnh viện Quốc tế Thái Nguyên</t>
  </si>
  <si>
    <t>DL&amp;TM Bằng Giang Cao Bằng - Vimico</t>
  </si>
  <si>
    <t>CKM</t>
  </si>
  <si>
    <t>Cơ khí Mỏ Việt Bắc</t>
  </si>
  <si>
    <t>DFF</t>
  </si>
  <si>
    <t>Tập đoàn Đua Fat</t>
  </si>
  <si>
    <t>DO3</t>
  </si>
  <si>
    <t>Kinh doanh Địa ốc 3</t>
  </si>
  <si>
    <t>Đầu tư và Xây dựng 40</t>
  </si>
  <si>
    <t>Tập đoàn Danh Khôi</t>
  </si>
  <si>
    <t>XMP</t>
  </si>
  <si>
    <t>Thủy điện Xuân Minh</t>
  </si>
  <si>
    <t>ABB</t>
  </si>
  <si>
    <t>Ngân hàng An Bình</t>
  </si>
  <si>
    <t>AIC</t>
  </si>
  <si>
    <t>Bảo hiểm Hàng không</t>
  </si>
  <si>
    <t>BGT</t>
  </si>
  <si>
    <t>Công trình giao thông Bà Rịa - Vũng Tàu</t>
  </si>
  <si>
    <t>CFM</t>
  </si>
  <si>
    <t>Đầu tư CFM</t>
  </si>
  <si>
    <t>DAN</t>
  </si>
  <si>
    <t>Dược Danapha</t>
  </si>
  <si>
    <t>DMN</t>
  </si>
  <si>
    <t>Domenal</t>
  </si>
  <si>
    <t>DPD</t>
  </si>
  <si>
    <t>Cao su Đồng Phú Đắk Nông</t>
  </si>
  <si>
    <t>DTE</t>
  </si>
  <si>
    <t>Đại Trường Thành Holdings</t>
  </si>
  <si>
    <t>GH3</t>
  </si>
  <si>
    <t>Công trình giao thông Hà Nội</t>
  </si>
  <si>
    <t>HD6</t>
  </si>
  <si>
    <t>Phát triển nhà số 6 Hà Nội</t>
  </si>
  <si>
    <t>IDP</t>
  </si>
  <si>
    <t>Sữa Quốc tế</t>
  </si>
  <si>
    <t>KNA</t>
  </si>
  <si>
    <t>Khoáng sản Nghệ An</t>
  </si>
  <si>
    <t>MCM</t>
  </si>
  <si>
    <t>Giống bò sữa Mộc Châu</t>
  </si>
  <si>
    <t>TCT Hàng hải Việt Nam</t>
  </si>
  <si>
    <t>MXC</t>
  </si>
  <si>
    <t>Trung tâm Nông nghiệp Mùa Xuân</t>
  </si>
  <si>
    <t>PGB</t>
  </si>
  <si>
    <t>PG Bank</t>
  </si>
  <si>
    <t>PLE</t>
  </si>
  <si>
    <t>Tư vấn Xây dựng Petrolimex</t>
  </si>
  <si>
    <t>PPV</t>
  </si>
  <si>
    <t>Phốt Pho Việt Nam</t>
  </si>
  <si>
    <t>Tư vấn và Đầu tư Phát triển Quảng Nam</t>
  </si>
  <si>
    <t>SCG</t>
  </si>
  <si>
    <t>Xây dựng SCG</t>
  </si>
  <si>
    <t>TKG</t>
  </si>
  <si>
    <t>SX và T.Mại Tùng Khánh</t>
  </si>
  <si>
    <t>UTT</t>
  </si>
  <si>
    <t>Môi trường Đô thị Thanh Trì</t>
  </si>
  <si>
    <t>VMT</t>
  </si>
  <si>
    <t>Giao nhận Vận tải Miền Trung (Vinatrans Đà Nẵng)</t>
  </si>
  <si>
    <t>VTQ</t>
  </si>
  <si>
    <t>Việt Trung Quảng Bình</t>
  </si>
  <si>
    <t>20/19</t>
  </si>
  <si>
    <t>Thương mại Đầu tư SHB</t>
  </si>
  <si>
    <t>Louis Holdings</t>
  </si>
  <si>
    <t>HTC Holding JSC</t>
  </si>
  <si>
    <t>TCT Khu dân mới</t>
  </si>
  <si>
    <t>SCI E&amp;amp;C</t>
  </si>
  <si>
    <t>Nhựa Tân Phú VN</t>
  </si>
  <si>
    <t>BGI Group</t>
  </si>
  <si>
    <t>CST</t>
  </si>
  <si>
    <t>Than Cao Sơn - TKV</t>
  </si>
  <si>
    <t>CTCP Cấp nước và VSMT Nông thôn Hậu Giang</t>
  </si>
  <si>
    <t>HSV</t>
  </si>
  <si>
    <t>Gang Thép Hà Nội</t>
  </si>
  <si>
    <t>LPT</t>
  </si>
  <si>
    <t>TM và SX Lập Phương Thành</t>
  </si>
  <si>
    <t>SGI</t>
  </si>
  <si>
    <t>ĐT PT Sài Gòn 3 Group</t>
  </si>
  <si>
    <t>TBH</t>
  </si>
  <si>
    <t>Tổng Bách Hóa</t>
  </si>
  <si>
    <t>VAB</t>
  </si>
  <si>
    <t>Ngân hàng Việt Á</t>
  </si>
  <si>
    <t>Dịch vụ vận tải L4</t>
  </si>
  <si>
    <t>Thép và sản phẩm thép L4</t>
  </si>
  <si>
    <t>Khai thác Than L4</t>
  </si>
  <si>
    <t>Hàng May mặc L4</t>
  </si>
  <si>
    <t>Đào tạo &amp; Việc làm L4</t>
  </si>
  <si>
    <t>Nhựa, cao su &amp; sợi L4</t>
  </si>
  <si>
    <t>Nuôi trồng nông &amp; hải sản L4</t>
  </si>
  <si>
    <t>Bất động sản L4</t>
  </si>
  <si>
    <t>Ngân hàng L4</t>
  </si>
  <si>
    <t>Bảo hiểm phi nhân thọ L4</t>
  </si>
  <si>
    <t>Tư vấn &amp; Hỗ trợ KD L4</t>
  </si>
  <si>
    <t>Phân phối hàng chuyên dụng L4</t>
  </si>
  <si>
    <t>Vật liệu xây dựng &amp; Nội thất L4</t>
  </si>
  <si>
    <t>Xây dựng L4</t>
  </si>
  <si>
    <t>Khai khoáng L4</t>
  </si>
  <si>
    <t>Kho bãi, hậu cần và bảo dưỡng L4</t>
  </si>
  <si>
    <t>Sách, ấn bản &amp; sản phẩm văn hóa L4</t>
  </si>
  <si>
    <t>Phân phối thực phẩm L4</t>
  </si>
  <si>
    <t>Máy công nghiệp L4</t>
  </si>
  <si>
    <t>Dược phẩm L4</t>
  </si>
  <si>
    <t>Thực phẩm L4</t>
  </si>
  <si>
    <t>Sản phẩm hóa dầu, Nông dược &amp; Hóa chất khác L4</t>
  </si>
  <si>
    <t>Môi giới chứng khoán L4</t>
  </si>
  <si>
    <t>Chất thải &amp; Môi trường L4</t>
  </si>
  <si>
    <t>Thiết bị điện L4</t>
  </si>
  <si>
    <t>Công nghệ sinh học L4</t>
  </si>
  <si>
    <t>Containers &amp; Đóng gói L4</t>
  </si>
  <si>
    <t>Nhà cung cấp thiết bị L4</t>
  </si>
  <si>
    <t>Hàng cá nhân L4</t>
  </si>
  <si>
    <t>Giầy dép L4</t>
  </si>
  <si>
    <t>Phân phối xăng dầu &amp; khí đốt L4</t>
  </si>
  <si>
    <t>Nhà hàng và quán bar L4</t>
  </si>
  <si>
    <t>Sản xuất &amp; Phân phối Điện L4</t>
  </si>
  <si>
    <t>Khách sạn L4</t>
  </si>
  <si>
    <t>Đồ uống &amp; giải khát L4</t>
  </si>
  <si>
    <t>Nước L4</t>
  </si>
  <si>
    <t>Tài chính đặc biệt L4</t>
  </si>
  <si>
    <t>Điện tử tiêu dùng L4</t>
  </si>
  <si>
    <t>Sản xuất bia L4</t>
  </si>
  <si>
    <t>Vận tải hành khách &amp; Du lịch L4</t>
  </si>
  <si>
    <t>Sản xuất và Khai thác dầu khí L4</t>
  </si>
  <si>
    <t>Đường sắt L4</t>
  </si>
  <si>
    <t>Bán lẻ phức hợp L4</t>
  </si>
  <si>
    <t>Bảo hiểm nhân thọ L4</t>
  </si>
  <si>
    <t>Chăm sóc y tế L4</t>
  </si>
  <si>
    <t>Sản xuất giấy L4</t>
  </si>
  <si>
    <t>Hàng điện &amp; điện tử L4</t>
  </si>
  <si>
    <t>Thiết bị viễn thông L4</t>
  </si>
  <si>
    <t>Thuốc lá L4</t>
  </si>
  <si>
    <t>Dịch vụ truyền thông L4</t>
  </si>
  <si>
    <t>Sản xuất ô tô L4</t>
  </si>
  <si>
    <t>Dịch vụ Máy tính L4</t>
  </si>
  <si>
    <t>Phần mềm L4</t>
  </si>
  <si>
    <t>Dịch vụ tiêu dùng chuyên ngành L4</t>
  </si>
  <si>
    <t>Lốp xe L4</t>
  </si>
  <si>
    <t>Thiết bị gia dụng L4</t>
  </si>
  <si>
    <t>Vận tải Thủy L4</t>
  </si>
  <si>
    <t>Lâm sản và Chế biến gỗ L4</t>
  </si>
  <si>
    <t>Dụng cụ y tế L4</t>
  </si>
  <si>
    <t>Dịch vụ giải trí L4</t>
  </si>
  <si>
    <t>Quỹ đầu tư L4</t>
  </si>
  <si>
    <t>Chuyển phát nhanh L4</t>
  </si>
  <si>
    <t>Quản lý tài sản L4</t>
  </si>
  <si>
    <t>Tư Vấn, Định giá, Môi giới Bất động sản L4</t>
  </si>
  <si>
    <t>Xe tải &amp; Đóng tàu L4</t>
  </si>
  <si>
    <t>Viễn thông cố định L4</t>
  </si>
  <si>
    <t>Phụ tùng ô tô L4</t>
  </si>
  <si>
    <t>Khai thác vàng L4</t>
  </si>
  <si>
    <t>Vang &amp; Rượu mạnh L4</t>
  </si>
  <si>
    <t>Tiện ích khác L4</t>
  </si>
  <si>
    <t>Phần cứng L4</t>
  </si>
  <si>
    <t>Thiết bị y tế L4</t>
  </si>
  <si>
    <t>Kim Loại màu L4</t>
  </si>
  <si>
    <t>Đồ gia dụng lâu bền L4</t>
  </si>
  <si>
    <t>Viễn thông di động L4</t>
  </si>
  <si>
    <t>Đồ chơi L4</t>
  </si>
  <si>
    <t>Thiết bị và Dịch vụ Dầu khí L4</t>
  </si>
  <si>
    <t>Giải trí &amp; Truyền thông L4</t>
  </si>
  <si>
    <t>Tái bảo hiểm L4</t>
  </si>
  <si>
    <t>Công nghiệp phức hợp L4</t>
  </si>
  <si>
    <t>Hàng không L4</t>
  </si>
  <si>
    <t>Internet L4</t>
  </si>
  <si>
    <t>Nhôm L4</t>
  </si>
  <si>
    <t>Thiết bị văn phòng L4</t>
  </si>
  <si>
    <t>Bán lẻ hàng may mặc L4</t>
  </si>
  <si>
    <t>Đồ gia dụng một lần L4</t>
  </si>
  <si>
    <t>Tập đoàn Hoàng Kim Tây Nguyên</t>
  </si>
  <si>
    <t>Đầu tư và Phát triển Việt Trung Nam</t>
  </si>
  <si>
    <t>I, II, III, IV tương ứng 4 quý gần nhất</t>
  </si>
  <si>
    <t>OTC</t>
  </si>
  <si>
    <t>CTCP 382 Đông Anh</t>
  </si>
  <si>
    <t>Gốm Xây Dựng Yên Hưng</t>
  </si>
  <si>
    <t>DIN Capital</t>
  </si>
  <si>
    <t>VIMC Logistics</t>
  </si>
  <si>
    <t>SCV</t>
  </si>
  <si>
    <t>Muối Việt Nam</t>
  </si>
  <si>
    <t>LYF</t>
  </si>
  <si>
    <t>DXS</t>
  </si>
  <si>
    <t>Dịch vụ BĐS Đất Xanh</t>
  </si>
  <si>
    <t>GE2</t>
  </si>
  <si>
    <t>Tổng Công ty Phát điện 2</t>
  </si>
  <si>
    <t>Bến xe tàu Hậu Giang</t>
  </si>
  <si>
    <t>IBN</t>
  </si>
  <si>
    <t>In báo Nghệ An</t>
  </si>
  <si>
    <t>CTCP RedstarCera</t>
  </si>
  <si>
    <t>Du lịch &amp;amp; XNK Lạng Sơn</t>
  </si>
  <si>
    <t>Quỹ ETF DCVFMVN30</t>
  </si>
  <si>
    <t>Quỹ ETF DCVFMVN DIAMOND</t>
  </si>
  <si>
    <t>Tập đoàn Gelex</t>
  </si>
  <si>
    <t>Louis Land</t>
  </si>
  <si>
    <t>BVL</t>
  </si>
  <si>
    <t>BV Land</t>
  </si>
  <si>
    <t>SSH</t>
  </si>
  <si>
    <t>Phát triển Sunshine Homes</t>
  </si>
  <si>
    <t>Công ty Lương Thực Lương Yên</t>
  </si>
  <si>
    <t>HTH</t>
  </si>
  <si>
    <t>Hoa tiêu Hàng hải - TKV</t>
  </si>
  <si>
    <t>Chứng khoán DSC</t>
  </si>
  <si>
    <t>Quỹ ETF MAFM VN30</t>
  </si>
  <si>
    <t>Chứng khoán Goutai Junan (Việt Nam)</t>
  </si>
  <si>
    <t>KHG</t>
  </si>
  <si>
    <t>BĐS Khải Hoàn Land</t>
  </si>
  <si>
    <t>PAP</t>
  </si>
  <si>
    <t>Cảng Phước An</t>
  </si>
  <si>
    <t>Louis Capital</t>
  </si>
  <si>
    <t>Kính Đáp Cầu</t>
  </si>
  <si>
    <t>► Đăng ký mở tài khoản CK</t>
  </si>
  <si>
    <t>► Tham gia Room Tư vấn TVI</t>
  </si>
  <si>
    <t>Đầu tư TDG Global</t>
  </si>
  <si>
    <t>P/B</t>
  </si>
  <si>
    <t>ACG</t>
  </si>
  <si>
    <t>Gỗ An Cường</t>
  </si>
  <si>
    <t>BCA</t>
  </si>
  <si>
    <t>Công ty B.C.H</t>
  </si>
  <si>
    <t>DBV</t>
  </si>
  <si>
    <t>QL và Sửa chữa đường bộ Vĩnh Phúc</t>
  </si>
  <si>
    <t>TOS</t>
  </si>
  <si>
    <t>Dịch vụ biển Tân Cảng</t>
  </si>
  <si>
    <t>OTHER</t>
  </si>
  <si>
    <t>Tập đoàn Alpha 7</t>
  </si>
  <si>
    <t>Quoc te Holding</t>
  </si>
  <si>
    <t>Cấp thoát nước Gia Lai</t>
  </si>
  <si>
    <t>BAF</t>
  </si>
  <si>
    <t>Nông nghiệp BAF Việt Nam</t>
  </si>
  <si>
    <t>FUCTVGF3</t>
  </si>
  <si>
    <t>Quỹ Đầu tư Tăng trưởng Thiên Việt 3</t>
  </si>
  <si>
    <t>FUEIP100</t>
  </si>
  <si>
    <t>ETF IPAAM VN100</t>
  </si>
  <si>
    <t>KSF</t>
  </si>
  <si>
    <t>Tập đoàn KSFinance</t>
  </si>
  <si>
    <t>VTZ</t>
  </si>
  <si>
    <t>Nhựa Việt Thành</t>
  </si>
  <si>
    <t>BIG</t>
  </si>
  <si>
    <t>BIG Invest Group</t>
  </si>
  <si>
    <t>MEY</t>
  </si>
  <si>
    <t>Tập đoàn Meey Land</t>
  </si>
  <si>
    <t>TIN</t>
  </si>
  <si>
    <t>Tài chính Cổ phần Tín Việt</t>
  </si>
  <si>
    <t>Tập đoàn MPT</t>
  </si>
  <si>
    <t>Tập đoàn TNT</t>
  </si>
  <si>
    <t>Visalco.,JSC</t>
  </si>
  <si>
    <t>Năng lượng và Bất động sản MCG</t>
  </si>
  <si>
    <t>Tập đoàn Đạt Phương</t>
  </si>
  <si>
    <t>PVFCCO</t>
  </si>
  <si>
    <t>FUEKIV30</t>
  </si>
  <si>
    <t>KIM GROWTH VN30 ETF</t>
  </si>
  <si>
    <t>Quỹ ETF VINACAPITAL VN100</t>
  </si>
  <si>
    <t>GMH</t>
  </si>
  <si>
    <t>Minh Hưng Quảng Trị</t>
  </si>
  <si>
    <t>Đầu tư và Phát triển Y tế Việt Nhật</t>
  </si>
  <si>
    <t>CMH Group</t>
  </si>
  <si>
    <t>DONAPLAST</t>
  </si>
  <si>
    <t>HMR</t>
  </si>
  <si>
    <t>Đá Hoàng Mai</t>
  </si>
  <si>
    <t>HUD - Tasco</t>
  </si>
  <si>
    <t>Tập đoàn Thành Thái</t>
  </si>
  <si>
    <t>PVFCCO SE</t>
  </si>
  <si>
    <t>TDIGroup</t>
  </si>
  <si>
    <t>DORUCON</t>
  </si>
  <si>
    <t>CNA</t>
  </si>
  <si>
    <t>Đầu tư phát triển Chè Nghệ An</t>
  </si>
  <si>
    <t>DLM</t>
  </si>
  <si>
    <t>Chiếu sáng công cộng Đà Nẵng</t>
  </si>
  <si>
    <t>GEE</t>
  </si>
  <si>
    <t>Thiết bị điện GELEX</t>
  </si>
  <si>
    <t>GTM</t>
  </si>
  <si>
    <t>Tập đoàn Tân Mai</t>
  </si>
  <si>
    <t>HUEGATEX</t>
  </si>
  <si>
    <t>HDV</t>
  </si>
  <si>
    <t>Hóa Dược Việt Nam</t>
  </si>
  <si>
    <t>MCD</t>
  </si>
  <si>
    <t>Môi trường và Đô thị Đông Hà</t>
  </si>
  <si>
    <t>IDICO - MCI</t>
  </si>
  <si>
    <t>ODE</t>
  </si>
  <si>
    <t>Tập đoàn Truyền thông và Giải trí ODE</t>
  </si>
  <si>
    <t>SZG</t>
  </si>
  <si>
    <t>Sonadezi Giang Điền</t>
  </si>
  <si>
    <t>TED</t>
  </si>
  <si>
    <t>Thiết kế GTVT</t>
  </si>
  <si>
    <t>TPE</t>
  </si>
  <si>
    <t>Cơ điện Trần Phú</t>
  </si>
  <si>
    <t>Công ty Cổ phần Đầu tư và Phát triển Việt Trung Nam</t>
  </si>
  <si>
    <t>VUA</t>
  </si>
  <si>
    <t>Chứng khoán Stanley Brothers</t>
  </si>
  <si>
    <t>INLACO- HP</t>
  </si>
  <si>
    <t>Vinaceglass JSC</t>
  </si>
  <si>
    <t>Tập đoàn Khải Hoàn Land</t>
  </si>
  <si>
    <t>PETROSETCO</t>
  </si>
  <si>
    <t>ATESCO.,JSC</t>
  </si>
  <si>
    <t>28.1 JSC</t>
  </si>
  <si>
    <t>Tập đoàn PC1</t>
  </si>
  <si>
    <t>PETROCONs</t>
  </si>
  <si>
    <t>Victory Capital</t>
  </si>
  <si>
    <t>VKC Holdings</t>
  </si>
  <si>
    <t>Đầu tư IDJ Việt Nam</t>
  </si>
  <si>
    <t>Sản xuất và Thương mại Nam Hoa</t>
  </si>
  <si>
    <t>VINACAP Kim Long</t>
  </si>
  <si>
    <t>Cơ điện Alphanam</t>
  </si>
  <si>
    <t>Du lịch và Thương mại Bằng Giang Cao Bằng - Vimico</t>
  </si>
  <si>
    <t>Biến thế và Vật liệu Điện Hà Nội</t>
  </si>
  <si>
    <t>Cấp thoát nước và Xây dựng Bảo Lộc</t>
  </si>
  <si>
    <t>Xây dựng và Đầu tư 492</t>
  </si>
  <si>
    <t>Đầu tư và Phát triển Đô thị Dầu khí Cửu Long</t>
  </si>
  <si>
    <t>Xây dựng và Phát triển Cơ sở Hạ tầng</t>
  </si>
  <si>
    <t>Kỹ nghệ Đô Thành</t>
  </si>
  <si>
    <t>Du lịch và Xuất nhập khẩu Lạng Sơn</t>
  </si>
  <si>
    <t>Vật liệu Xây dựng Đà Nẵng</t>
  </si>
  <si>
    <t>Đầu tư Khai khoáng và Quản lý Tài sản FLC</t>
  </si>
  <si>
    <t>Đầu tư Thương mại Thủy sản</t>
  </si>
  <si>
    <t>Sách và Thiết bị Trường học Long An</t>
  </si>
  <si>
    <t>Đầu tư Xây dựng Lương Tài</t>
  </si>
  <si>
    <t>Đầu tư và Thương mại Dầu khí Nghệ An</t>
  </si>
  <si>
    <t>Đầu tư Xây dựng và Phát triển Hạ tầng Viễn Thông</t>
  </si>
  <si>
    <t>Bóng đèn Phích nước Rạng Đông</t>
  </si>
  <si>
    <t>Đầu tư Thương mại SMC</t>
  </si>
  <si>
    <t>Sách và Thiết bị trường học Thành phố Hồ Chí Minh</t>
  </si>
  <si>
    <t>Đầu tư và Thương mại TNG</t>
  </si>
  <si>
    <t>Dây và Cáp điện Taya</t>
  </si>
  <si>
    <t>Xây dựng và Phát triển đô thị Bà Rịa - Vũng Tàu</t>
  </si>
  <si>
    <t>Phát triển Nhà và Đô thị IDICO</t>
  </si>
  <si>
    <t>Đầu tư và Xây dựng Cấp thoát nước</t>
  </si>
  <si>
    <t>Xi măng và Khoáng sản Yên Bái</t>
  </si>
  <si>
    <t>Gạch Ngói Từ Sơn</t>
  </si>
  <si>
    <t>CRV</t>
  </si>
  <si>
    <t>Tập đoàn Bất động sản CRV</t>
  </si>
  <si>
    <t>GDA</t>
  </si>
  <si>
    <t>Tôn Đông Á</t>
  </si>
  <si>
    <t>LIZEN</t>
  </si>
  <si>
    <t>NO1</t>
  </si>
  <si>
    <t>Tập đoàn 911</t>
  </si>
  <si>
    <t xml:space="preserve">Thương mại - Dịch vụ - Vận tải Xi măng Hải Phòng </t>
  </si>
  <si>
    <t>MDD</t>
  </si>
  <si>
    <t>Công ty Mai Động</t>
  </si>
  <si>
    <t>TKD</t>
  </si>
  <si>
    <t>Tư vấn thiết kế đường bộ</t>
  </si>
  <si>
    <t>Tập đoàn CNT</t>
  </si>
  <si>
    <t>CVP</t>
  </si>
  <si>
    <t>Cảng Cửa Việt</t>
  </si>
  <si>
    <t>DKW</t>
  </si>
  <si>
    <t>Cấp nước sinh hoạt Châu Thành</t>
  </si>
  <si>
    <t>DTH</t>
  </si>
  <si>
    <t>Vật tư Y tế Thanh Hóa</t>
  </si>
  <si>
    <t>Đầu tư và phát triển xây lắp Đông Anh</t>
  </si>
  <si>
    <t>HCO</t>
  </si>
  <si>
    <t>Bánh kẹo Hải Châu</t>
  </si>
  <si>
    <t>HHI</t>
  </si>
  <si>
    <t>Hoàng Hạc</t>
  </si>
  <si>
    <t>KLC</t>
  </si>
  <si>
    <t>Du lịch Kim Liên</t>
  </si>
  <si>
    <t>LTQ</t>
  </si>
  <si>
    <t>Lâm nghiệp Nguyễn Văn Trỗi</t>
  </si>
  <si>
    <t>MGR</t>
  </si>
  <si>
    <t>Tập đoàn MGROUP</t>
  </si>
  <si>
    <t>NTG</t>
  </si>
  <si>
    <t>Vận tải thủy bộ Kiên Giang</t>
  </si>
  <si>
    <t>PAT</t>
  </si>
  <si>
    <t>Phốt pho Apatit Việt Nam</t>
  </si>
  <si>
    <t>Vận tải Phương Đông Việt</t>
  </si>
  <si>
    <t>PPT</t>
  </si>
  <si>
    <t>Petro Times</t>
  </si>
  <si>
    <t>TBW</t>
  </si>
  <si>
    <t>Nước sạch Thái Bình</t>
  </si>
  <si>
    <t>UNM</t>
  </si>
  <si>
    <t>Liên hiệp XNK và Đầu tư Hà Nội</t>
  </si>
  <si>
    <t>SLCP</t>
  </si>
  <si>
    <t>Vốn hóa</t>
  </si>
  <si>
    <t>Giá (VND)</t>
  </si>
  <si>
    <t>LNST4Q</t>
  </si>
  <si>
    <t>tỷ</t>
  </si>
  <si>
    <t xml:space="preserve">tỷ </t>
  </si>
  <si>
    <t>Tăng</t>
  </si>
  <si>
    <t>Tăng trưởng 5</t>
  </si>
  <si>
    <t xml:space="preserve"> Đầu tư ICAPITAL</t>
  </si>
  <si>
    <t>Đầu tư ICAPITAL</t>
  </si>
  <si>
    <t>Sách và Thiết bị Bình Thuận</t>
  </si>
  <si>
    <t>Phân bón và hóa chất dầu khí Đông Nam Bộ</t>
  </si>
  <si>
    <t>Dịch vụ Vận tải và Thương mại</t>
  </si>
  <si>
    <t>XNK Thuỷ sản Cần Thơ</t>
  </si>
  <si>
    <t>Xây dựng Cao su Đồng Nai</t>
  </si>
  <si>
    <t>Lâm đặc sản xuất khẩu Quảng Nam</t>
  </si>
  <si>
    <t>Vật tư Hậu Giang</t>
  </si>
  <si>
    <t>Dệt May Huế</t>
  </si>
  <si>
    <t>Hợp tác lao động với nước ngoài</t>
  </si>
  <si>
    <t>Xây lắp Dầu khí Việt Nam</t>
  </si>
  <si>
    <t>Vận tải và Thuê Tàu biển Việt Nam</t>
  </si>
  <si>
    <t>IV tương đương quý gần nhất</t>
  </si>
  <si>
    <t>Tổng công ty Chè Nghệ An - CTCP</t>
  </si>
  <si>
    <t>Bảo hiểm Nhà Rồng</t>
  </si>
  <si>
    <t>VICEM Hà Tiên</t>
  </si>
  <si>
    <t>ELCOM</t>
  </si>
  <si>
    <t>Tập đoàn Tiên Sơn Thanh Hóa</t>
  </si>
  <si>
    <t>Đầu tư &amp;amp; Thương mại Vũ Đăng</t>
  </si>
  <si>
    <t>Đầu tư Xây dựng số 5</t>
  </si>
  <si>
    <t>Công Nghiệp và Xuất nhập khẩu Cao Su</t>
  </si>
  <si>
    <t>NCG</t>
  </si>
  <si>
    <t>Nova Consumer</t>
  </si>
  <si>
    <t>DVM</t>
  </si>
  <si>
    <t>Dược liệu Việt Nam</t>
  </si>
  <si>
    <t>GPC</t>
  </si>
  <si>
    <t>Tập đoàn Green+</t>
  </si>
  <si>
    <t>APR</t>
  </si>
  <si>
    <t>Đầu tư BĐS An Phú</t>
  </si>
  <si>
    <t>CAR</t>
  </si>
  <si>
    <t>Tập đoàn Giáo dục Trí Việt</t>
  </si>
  <si>
    <t>CCD</t>
  </si>
  <si>
    <t>XD và Bảo trì cầu đường</t>
  </si>
  <si>
    <t>CMM</t>
  </si>
  <si>
    <t>CAMIMEX CORP</t>
  </si>
  <si>
    <t>DSD</t>
  </si>
  <si>
    <t>DHC Suối Đôi</t>
  </si>
  <si>
    <t>FVN</t>
  </si>
  <si>
    <t>Thiết kế và CN Việt Nam</t>
  </si>
  <si>
    <t>G30</t>
  </si>
  <si>
    <t>Gạch ngói 30-4</t>
  </si>
  <si>
    <t>IFA</t>
  </si>
  <si>
    <t>Bảo hiểm Viễn Đông</t>
  </si>
  <si>
    <t>KAT</t>
  </si>
  <si>
    <t>Chè Kim Anh</t>
  </si>
  <si>
    <t>LSG</t>
  </si>
  <si>
    <t>BĐS Sài Gòn Vina</t>
  </si>
  <si>
    <t>TLS</t>
  </si>
  <si>
    <t>TM Lạng Sơn</t>
  </si>
  <si>
    <t>VNW</t>
  </si>
  <si>
    <t>Điện cơ Thống Nhất</t>
  </si>
  <si>
    <t>Tập đoàn Công nghệ CMC</t>
  </si>
  <si>
    <t>Mạ kẽm công nghiệp Vingal-Vnsteel</t>
  </si>
  <si>
    <t>Xuất nhập khẩu Nông Sản Thực Phẩm Cà Mau</t>
  </si>
  <si>
    <t>Cơ khí và Lương thực Thực phẩm</t>
  </si>
  <si>
    <t>FUCTVGF4</t>
  </si>
  <si>
    <t>Quỹ Đầu tư Tăng trưởng Thiên Việt 4</t>
  </si>
  <si>
    <t>FUEDCMID</t>
  </si>
  <si>
    <t>Quỹ ETF DCVFMVNMIDCAP</t>
  </si>
  <si>
    <t>FUEKIVFS</t>
  </si>
  <si>
    <t>BCH</t>
  </si>
  <si>
    <t>Dược Bảo Châu</t>
  </si>
  <si>
    <t>PCH</t>
  </si>
  <si>
    <t>Nhựa Picomat</t>
  </si>
  <si>
    <t>Dầu khí DMC-miền Nam</t>
  </si>
  <si>
    <t>GCF</t>
  </si>
  <si>
    <t>VVS</t>
  </si>
  <si>
    <t>Đầu tư Phát triển Máy Việt Nam</t>
  </si>
  <si>
    <t>DMS</t>
  </si>
  <si>
    <t>Đầu tư Tài sản KOJI</t>
  </si>
  <si>
    <t>Viễn Đông</t>
  </si>
  <si>
    <t>Camimex</t>
  </si>
  <si>
    <t>KIM GROWTH VNFINSELECT ETF</t>
  </si>
  <si>
    <t>Tâp đoàn 911</t>
  </si>
  <si>
    <t>SCI E&amp;C</t>
  </si>
  <si>
    <t>Thực phẩm G.C</t>
  </si>
  <si>
    <t>Tập đoàn GCL</t>
  </si>
  <si>
    <t>Quốc tế Sơn Hà</t>
  </si>
  <si>
    <t>Giao nhận Vận tải Miền Trung</t>
  </si>
  <si>
    <t>ABW</t>
  </si>
  <si>
    <t>Chứng khoán An Bình</t>
  </si>
  <si>
    <t>CCS</t>
  </si>
  <si>
    <t>Chíp Sáng</t>
  </si>
  <si>
    <t>VNZ</t>
  </si>
  <si>
    <t>Chứng khoán HSC</t>
  </si>
  <si>
    <t>KienlongBank</t>
  </si>
  <si>
    <t>TPBank</t>
  </si>
  <si>
    <t>FUEFCV50</t>
  </si>
  <si>
    <t>Quỹ ETF FPT CAPITAL VNX50</t>
  </si>
  <si>
    <t>SBG</t>
  </si>
  <si>
    <t>FUEMAVND</t>
  </si>
  <si>
    <t>Quỹ ETF MAFM VNDIAMOND</t>
  </si>
  <si>
    <t>Chứng khoán Guotai Junan (Việt Nam)</t>
  </si>
  <si>
    <t>The Golden Group</t>
  </si>
  <si>
    <t>Đầu tư và Phát triển Sao Mai Việt</t>
  </si>
  <si>
    <t>Chứng khoán Vietcap</t>
  </si>
  <si>
    <t>Tập đoàn Điện Quang</t>
  </si>
  <si>
    <t>DDB</t>
  </si>
  <si>
    <t>Vận tải Sản phẩm Khí Quốc tế</t>
  </si>
  <si>
    <t>VinaCafé Biên Hòa</t>
  </si>
  <si>
    <t>Tập đoàn CMH Việt Nam</t>
  </si>
  <si>
    <t>Chứng khoán Đầu tư Tài chính Việt Nam</t>
  </si>
  <si>
    <t>BHI</t>
  </si>
  <si>
    <t>Bảo hiểm Sài Gòn - Hà Nội</t>
  </si>
  <si>
    <t>THM</t>
  </si>
  <si>
    <t>Tứ Hải Hà Nam</t>
  </si>
  <si>
    <t>Hội chợ Triển lãm Việt Nam</t>
  </si>
  <si>
    <t>FUEBFVND</t>
  </si>
  <si>
    <t>ETF BVFVN DIAMOND</t>
  </si>
  <si>
    <t>HLO</t>
  </si>
  <si>
    <t>Công Nghệ Ha Lô</t>
  </si>
  <si>
    <t>Đầu tư Châu Á - Thái Bình Dương</t>
  </si>
  <si>
    <t xml:space="preserve">HTC Holding </t>
  </si>
  <si>
    <t>Tổng Công ty Phân bón và Hóa chất Dầu khí</t>
  </si>
  <si>
    <t>h</t>
  </si>
  <si>
    <t>TAB</t>
  </si>
  <si>
    <t>VMK</t>
  </si>
  <si>
    <t>Vimarko</t>
  </si>
  <si>
    <t>HIO</t>
  </si>
  <si>
    <t>Helio Energy</t>
  </si>
  <si>
    <t>AAH</t>
  </si>
  <si>
    <t>BCR</t>
  </si>
  <si>
    <t>BCG Land</t>
  </si>
  <si>
    <t>G-Automobile</t>
  </si>
  <si>
    <t>MBT</t>
  </si>
  <si>
    <t>Dịch vụ Tổng hợp Dầu khí</t>
  </si>
  <si>
    <t>TTC Land</t>
  </si>
  <si>
    <t>SBB</t>
  </si>
  <si>
    <t>Bia Sài Gòn Bình Tây</t>
  </si>
  <si>
    <t>Spiral Galaxy</t>
  </si>
  <si>
    <t>VUG</t>
  </si>
  <si>
    <t>Thủy Sản Việt Úc</t>
  </si>
  <si>
    <t>Than Hợp Nhất</t>
  </si>
  <si>
    <t>FUCTVGF5</t>
  </si>
  <si>
    <t>Novaland</t>
  </si>
  <si>
    <t>Xây dựng Phục Hưng Holdings</t>
  </si>
  <si>
    <t>QNP</t>
  </si>
  <si>
    <t>Cảng Quy Nhơn</t>
  </si>
  <si>
    <t>RYG</t>
  </si>
  <si>
    <t>Tập Đoàn Cơ Khí Công Nghệ Cao Siba</t>
  </si>
  <si>
    <t>TCO Holdings</t>
  </si>
  <si>
    <t>Xây dựng 1369</t>
  </si>
  <si>
    <t xml:space="preserve">TM - DV - Vận tải Xi măng Hải Phòng </t>
  </si>
  <si>
    <t>AVG</t>
  </si>
  <si>
    <t>Phân Bón Quốc Tế Âu Việt</t>
  </si>
  <si>
    <t>Ngân hàng Bản Việt - BVBank</t>
  </si>
  <si>
    <t>CCC</t>
  </si>
  <si>
    <t>Xây Dựng CDC</t>
  </si>
  <si>
    <t>SIVICO</t>
  </si>
  <si>
    <t>TAL</t>
  </si>
  <si>
    <t>Đầu Tư Bất Động Sản Taseco</t>
  </si>
  <si>
    <t>Lũy kế 4 quý</t>
  </si>
  <si>
    <t>Luỹ kế 3 quý</t>
  </si>
  <si>
    <t xml:space="preserve">Nước </t>
  </si>
  <si>
    <t xml:space="preserve">Phân phối xăng dầu &amp; khí đốt </t>
  </si>
  <si>
    <t xml:space="preserve">Bán lẻ phức hợp </t>
  </si>
  <si>
    <t xml:space="preserve">Tiện ích khác </t>
  </si>
  <si>
    <t xml:space="preserve">Máy công nghiệp </t>
  </si>
  <si>
    <t xml:space="preserve">Thép và sản phẩm thép </t>
  </si>
  <si>
    <t xml:space="preserve">Nuôi trồng nông &amp; hải sản </t>
  </si>
  <si>
    <t xml:space="preserve">Thực phẩm </t>
  </si>
  <si>
    <t xml:space="preserve">Khai thác Than </t>
  </si>
  <si>
    <t xml:space="preserve">Tư Vấn, Định giá, Môi giới Bất động sản </t>
  </si>
  <si>
    <t xml:space="preserve">Hàng May mặc </t>
  </si>
  <si>
    <t xml:space="preserve">Kho bãi, hậu cần và bảo dưỡng </t>
  </si>
  <si>
    <t xml:space="preserve">Thiết bị và Dịch vụ Dầu khí </t>
  </si>
  <si>
    <t xml:space="preserve">Nhựa, cao su &amp; sợi </t>
  </si>
  <si>
    <t xml:space="preserve">Bất động sản </t>
  </si>
  <si>
    <t xml:space="preserve">Quỹ đầu tư </t>
  </si>
  <si>
    <t xml:space="preserve">Vật liệu xây dựng &amp; Nội thất </t>
  </si>
  <si>
    <t xml:space="preserve">Giải trí &amp; Truyền thông </t>
  </si>
  <si>
    <t xml:space="preserve">Đào tạo &amp; Việc làm </t>
  </si>
  <si>
    <t xml:space="preserve">Ngân hàng </t>
  </si>
  <si>
    <t xml:space="preserve">Bảo hiểm phi nhân thọ </t>
  </si>
  <si>
    <t xml:space="preserve">Tư vấn &amp; Hỗ trợ KD </t>
  </si>
  <si>
    <t xml:space="preserve">Phân phối hàng chuyên dụng </t>
  </si>
  <si>
    <t xml:space="preserve">Khai khoáng </t>
  </si>
  <si>
    <t xml:space="preserve">Xây dựng </t>
  </si>
  <si>
    <t xml:space="preserve">Sách, ấn bản &amp; sản phẩm văn hóa </t>
  </si>
  <si>
    <t xml:space="preserve">Phân phối thực phẩm </t>
  </si>
  <si>
    <t xml:space="preserve">Dược phẩm </t>
  </si>
  <si>
    <t xml:space="preserve">Sản phẩm hóa dầu, Nông dược &amp; Hóa chất khác </t>
  </si>
  <si>
    <t xml:space="preserve">Môi giới chứng khoán </t>
  </si>
  <si>
    <t xml:space="preserve">Chất thải &amp; Môi trường </t>
  </si>
  <si>
    <t xml:space="preserve">Thiết bị điện </t>
  </si>
  <si>
    <t xml:space="preserve">Lâm sản và Chế biến gỗ </t>
  </si>
  <si>
    <t xml:space="preserve">Công nghệ sinh học </t>
  </si>
  <si>
    <t xml:space="preserve">Containers &amp; Đóng gói </t>
  </si>
  <si>
    <t xml:space="preserve">Nhà cung cấp thiết bị </t>
  </si>
  <si>
    <t xml:space="preserve">Hàng cá nhân </t>
  </si>
  <si>
    <t xml:space="preserve">Giầy dép </t>
  </si>
  <si>
    <t xml:space="preserve">Nhà hàng và quán bar </t>
  </si>
  <si>
    <t xml:space="preserve">Sản xuất &amp; Phân phối Điện </t>
  </si>
  <si>
    <t xml:space="preserve">Khách sạn </t>
  </si>
  <si>
    <t xml:space="preserve">Đồ uống &amp; giải khát </t>
  </si>
  <si>
    <t xml:space="preserve">Tài chính đặc biệt </t>
  </si>
  <si>
    <t xml:space="preserve">Điện tử tiêu dùng </t>
  </si>
  <si>
    <t xml:space="preserve">Sản xuất bia </t>
  </si>
  <si>
    <t xml:space="preserve">Vận tải hành khách &amp; Du lịch </t>
  </si>
  <si>
    <t xml:space="preserve">Sản xuất và Khai thác dầu khí </t>
  </si>
  <si>
    <t xml:space="preserve">Bảo hiểm nhân thọ </t>
  </si>
  <si>
    <t xml:space="preserve">Chăm sóc y tế </t>
  </si>
  <si>
    <t xml:space="preserve">Sản xuất giấy </t>
  </si>
  <si>
    <t xml:space="preserve">Hàng điện &amp; điện tử </t>
  </si>
  <si>
    <t xml:space="preserve">Thiết bị viễn thông </t>
  </si>
  <si>
    <t xml:space="preserve">Thuốc lá </t>
  </si>
  <si>
    <t xml:space="preserve">Dịch vụ truyền thông </t>
  </si>
  <si>
    <t xml:space="preserve">Sản xuất ô tô </t>
  </si>
  <si>
    <t xml:space="preserve">Quản lý tài sản </t>
  </si>
  <si>
    <t xml:space="preserve">Dịch vụ Máy tính </t>
  </si>
  <si>
    <t xml:space="preserve">Phần mềm </t>
  </si>
  <si>
    <t xml:space="preserve">Dịch vụ tiêu dùng chuyên ngành </t>
  </si>
  <si>
    <t xml:space="preserve">Lốp xe </t>
  </si>
  <si>
    <t xml:space="preserve">Thiết bị y tế </t>
  </si>
  <si>
    <t xml:space="preserve">Xe tải &amp; Đóng tàu </t>
  </si>
  <si>
    <t xml:space="preserve">Thiết bị gia dụng </t>
  </si>
  <si>
    <t xml:space="preserve">Vận tải Thủy </t>
  </si>
  <si>
    <t xml:space="preserve">Phân phối dược phẩm </t>
  </si>
  <si>
    <t xml:space="preserve">Dụng cụ y tế </t>
  </si>
  <si>
    <t xml:space="preserve">Dịch vụ giải trí </t>
  </si>
  <si>
    <t xml:space="preserve">Dịch vụ vận tải </t>
  </si>
  <si>
    <t xml:space="preserve">Đường sắt </t>
  </si>
  <si>
    <t xml:space="preserve">Chuyển phát nhanh </t>
  </si>
  <si>
    <t xml:space="preserve">Tài chính cá nhân </t>
  </si>
  <si>
    <t xml:space="preserve">Viễn thông cố định </t>
  </si>
  <si>
    <t xml:space="preserve">Phụ tùng ô tô </t>
  </si>
  <si>
    <t xml:space="preserve">Khai thác vàng </t>
  </si>
  <si>
    <t xml:space="preserve">Vang &amp; Rượu mạnh </t>
  </si>
  <si>
    <t xml:space="preserve">Phần cứng </t>
  </si>
  <si>
    <t xml:space="preserve">Kim Loại màu </t>
  </si>
  <si>
    <t xml:space="preserve">Đồ gia dụng lâu bền </t>
  </si>
  <si>
    <t xml:space="preserve">Viễn thông di động </t>
  </si>
  <si>
    <t xml:space="preserve">Đồ chơi </t>
  </si>
  <si>
    <t xml:space="preserve">Tái bảo hiểm </t>
  </si>
  <si>
    <t xml:space="preserve">Công nghiệp phức hợp </t>
  </si>
  <si>
    <t xml:space="preserve">Dịch vụ hàng không </t>
  </si>
  <si>
    <t xml:space="preserve">Internet </t>
  </si>
  <si>
    <t xml:space="preserve">Nhôm </t>
  </si>
  <si>
    <t xml:space="preserve">Thiết bị văn phòng </t>
  </si>
  <si>
    <t>T</t>
  </si>
  <si>
    <t xml:space="preserve">Bán lẻ hàng may mặc </t>
  </si>
  <si>
    <t xml:space="preserve">Đồ gia dụng một lần </t>
  </si>
  <si>
    <t xml:space="preserve">Liên hệ trợ lý: </t>
  </si>
  <si>
    <t>TSA</t>
  </si>
  <si>
    <t>Đầu Tư Và Xây Lắp Trường Sơn</t>
  </si>
  <si>
    <t>BV Life</t>
  </si>
  <si>
    <t>Rox Key Holdings</t>
  </si>
  <si>
    <t>Q1.24</t>
  </si>
  <si>
    <t>FUEKIVND</t>
  </si>
  <si>
    <t>Quỹ ETF KIM GROWTH VN DIAMOND</t>
  </si>
  <si>
    <t>SJ Group</t>
  </si>
  <si>
    <t>Vận tải Biển Global Pacific</t>
  </si>
  <si>
    <t>TT6</t>
  </si>
  <si>
    <t>Tien Thinh Group</t>
  </si>
  <si>
    <t>Mã CP</t>
  </si>
  <si>
    <t>Tập đoàn Đầu tư ATS</t>
  </si>
  <si>
    <t>Q2.24</t>
  </si>
  <si>
    <t>ĐT &amp; PT Đô thị Dầu khí Cửu Long</t>
  </si>
  <si>
    <t>TM &amp; XD Đông Dương</t>
  </si>
  <si>
    <t>DSE</t>
  </si>
  <si>
    <t>Chứng Khoán DNSE</t>
  </si>
  <si>
    <t>FUEABVND</t>
  </si>
  <si>
    <t>Quỹ ETF ABFVN DIAMOND</t>
  </si>
  <si>
    <t>HHP Global</t>
  </si>
  <si>
    <t>LPBank</t>
  </si>
  <si>
    <t>Tập đoàn ST8</t>
  </si>
  <si>
    <t>Tập đoàn Bệnh viện TNH</t>
  </si>
  <si>
    <t>Vinalink Logistics</t>
  </si>
  <si>
    <t>Tập đoàn Đầu tư Bảo Ngọc</t>
  </si>
  <si>
    <t>Tập đoàn Sunshine</t>
  </si>
  <si>
    <t>CTCP Trang</t>
  </si>
  <si>
    <t>Xây dựng AMECC</t>
  </si>
  <si>
    <t>BGE</t>
  </si>
  <si>
    <t>BCG Energy</t>
  </si>
  <si>
    <t>Sữa Quốc tế LOF</t>
  </si>
  <si>
    <t>VDG</t>
  </si>
  <si>
    <t>Vạn Đạt Group</t>
  </si>
  <si>
    <t>Quỹ Đầu tư Tăng trưởng Thiên Việt 5</t>
  </si>
  <si>
    <t>Quỹ Đầu tư BĐS Techcom Việt Nam</t>
  </si>
  <si>
    <t>HMD</t>
  </si>
  <si>
    <t>Q3.24</t>
  </si>
  <si>
    <t>ECO</t>
  </si>
  <si>
    <t>Ecoplastic VN</t>
  </si>
  <si>
    <t>Freco Việt Nam</t>
  </si>
  <si>
    <t>AIG</t>
  </si>
  <si>
    <t>Nguyên liệu Á Châu AIG</t>
  </si>
  <si>
    <t>VL và XD Bình Dương</t>
  </si>
  <si>
    <t>Công ty Cổ phần Hoà Việt</t>
  </si>
  <si>
    <t>ĐT TM Thủy sản</t>
  </si>
  <si>
    <t>ICL</t>
  </si>
  <si>
    <t>Xuất Nhập Khẩu Vĩnh Long</t>
  </si>
  <si>
    <t>MZG</t>
  </si>
  <si>
    <t>Miza Corp</t>
  </si>
  <si>
    <t>Sách và TB Trường học TP HCM</t>
  </si>
  <si>
    <t>TNV</t>
  </si>
  <si>
    <t>Xe đạp Thống Nhất</t>
  </si>
  <si>
    <t>Tập đoàn Xây dựng Tracodi</t>
  </si>
  <si>
    <t>Victory Group</t>
  </si>
  <si>
    <t>CN Ô tô - Vinacomin</t>
  </si>
  <si>
    <t>Q4.24</t>
  </si>
  <si>
    <t>Lọc Hóa dầu Bình Sơn</t>
  </si>
  <si>
    <t>FUETCC50</t>
  </si>
  <si>
    <t>Quỹ ETF TECHCOM CAPITAL VNX50</t>
  </si>
  <si>
    <t>Sản xuất và Đầu tư Hoàng Gia</t>
  </si>
  <si>
    <t>Hoà Bình Takara</t>
  </si>
  <si>
    <t>Đầu tư QP Xanh</t>
  </si>
  <si>
    <t>Thương mại và Dịch vụ LVA</t>
  </si>
  <si>
    <t>UPCoM</t>
  </si>
  <si>
    <t>XNK Nông sản Thực phẩm An Giang</t>
  </si>
  <si>
    <t>BHH</t>
  </si>
  <si>
    <t>Habeco Trading 89</t>
  </si>
  <si>
    <t>BMK</t>
  </si>
  <si>
    <t>Black Cat</t>
  </si>
  <si>
    <t>XNK và ĐT Chợ Lớn (CHOLIMEX)</t>
  </si>
  <si>
    <t>EGL</t>
  </si>
  <si>
    <t>Urenco Gia Lam.,Jsc</t>
  </si>
  <si>
    <t>Cấp nước Huế</t>
  </si>
  <si>
    <t>ĐT&amp;DV Hạ tầng Xăng dầu (PLAND)</t>
  </si>
  <si>
    <t>RGG</t>
  </si>
  <si>
    <t>Regal Group</t>
  </si>
  <si>
    <t>Phát triển Công trình Viễn thông</t>
  </si>
  <si>
    <t>UXC</t>
  </si>
  <si>
    <t>Chế biến Thủy sản Út Xi</t>
  </si>
  <si>
    <t>VPL</t>
  </si>
  <si>
    <t xml:space="preserve">Vinpearl </t>
  </si>
  <si>
    <t>Mã</t>
  </si>
  <si>
    <t>Tên công ty</t>
  </si>
  <si>
    <t>Q1.25</t>
  </si>
  <si>
    <t>Q2.25</t>
  </si>
  <si>
    <t>Tập đoàn CIC</t>
  </si>
  <si>
    <t>Dicera Holdings</t>
  </si>
  <si>
    <t>Bê tông Phan Vũ Hà Nam</t>
  </si>
  <si>
    <t>Đầu tư và PT Đa Quốc Gia I.D.I</t>
  </si>
  <si>
    <t>Chế tạo máy - Vinacomin</t>
  </si>
  <si>
    <t>DNP Holding</t>
  </si>
  <si>
    <t>Chứng khoán EVS</t>
  </si>
  <si>
    <t>Tasco- CTCP</t>
  </si>
  <si>
    <t>Tập đoàn Macstar</t>
  </si>
  <si>
    <t>TD6</t>
  </si>
  <si>
    <t>Than Đèo Nai - Cọc Sáu - TKV</t>
  </si>
  <si>
    <t>Bảo hiểm DBV</t>
  </si>
  <si>
    <t>Tập đoàn MCST</t>
  </si>
  <si>
    <t>DL và TM Bằng Giang Cao Bằng - Vimico</t>
  </si>
  <si>
    <t>BIG Group Holdings</t>
  </si>
  <si>
    <t>DKG</t>
  </si>
  <si>
    <t>Tập đoàn DamiK</t>
  </si>
  <si>
    <t>DSH</t>
  </si>
  <si>
    <t>DVT</t>
  </si>
  <si>
    <t>F88</t>
  </si>
  <si>
    <t>Hóa chất Minh Đức</t>
  </si>
  <si>
    <t>Tập đoàn HSV Việt Nam</t>
  </si>
  <si>
    <t>Tổng công ty May 10</t>
  </si>
  <si>
    <t>BĐS cho thuê Minh Bảo Tín</t>
  </si>
  <si>
    <t>MT7</t>
  </si>
  <si>
    <t>Công Ty Cổ Phần Minh Thành</t>
  </si>
  <si>
    <t>Bao bì và TM Dầu khí Bình Sơn</t>
  </si>
  <si>
    <t>Đầu tư XD và PT Hạ tầng Viễn Thông</t>
  </si>
  <si>
    <t>SBC</t>
  </si>
  <si>
    <t>Sabetran Jsc.</t>
  </si>
  <si>
    <t>Chứng khoán SBS</t>
  </si>
  <si>
    <t>TRV</t>
  </si>
  <si>
    <t>Vận tải Đường sắt</t>
  </si>
  <si>
    <t>Tập đoàn EMA LAND</t>
  </si>
  <si>
    <t>Chứng khoán ARTEX</t>
  </si>
  <si>
    <t>Đầu tư F88</t>
  </si>
  <si>
    <t>Tập đoàn VNG</t>
  </si>
  <si>
    <t>Q3.25</t>
  </si>
  <si>
    <t>Becamex Group</t>
  </si>
  <si>
    <t>Đầu tư và Xây dựng 3-2</t>
  </si>
  <si>
    <t>Tài chính Tổng hợp Điện lực</t>
  </si>
  <si>
    <t>FUETPVND</t>
  </si>
  <si>
    <t>ETF VFCVN DIAMOND</t>
  </si>
  <si>
    <t>Công nghệ ITD</t>
  </si>
  <si>
    <t>Bột Giặt LIX</t>
  </si>
  <si>
    <t>TCX</t>
  </si>
  <si>
    <t>Chứng khoán TCBS</t>
  </si>
  <si>
    <t>Chứng khoán T-Cap</t>
  </si>
  <si>
    <t>GKM Holdings</t>
  </si>
  <si>
    <t>Tập đoàn NRC</t>
  </si>
  <si>
    <t>Tập đoàn Quản lý tài sản T-Corp</t>
  </si>
  <si>
    <t>AAN</t>
  </si>
  <si>
    <t>A An Food ., Jsc</t>
  </si>
  <si>
    <t>BQP</t>
  </si>
  <si>
    <t>Nhựa Chất Lượng Cao Bình Thuận</t>
  </si>
  <si>
    <t>Tập đoàn EDX</t>
  </si>
  <si>
    <t>HHB</t>
  </si>
  <si>
    <t>Bia Hà Nội - Hồng Hà</t>
  </si>
  <si>
    <t>HPO</t>
  </si>
  <si>
    <t>Công nghiệp Hapulico</t>
  </si>
  <si>
    <t>CTCP Quốc Tế Holding</t>
  </si>
  <si>
    <t>DV Hàng không SB Việt Nam</t>
  </si>
  <si>
    <t>PVOIL Hưng Yên</t>
  </si>
  <si>
    <t>Vận hành và Xây lắp PTSC</t>
  </si>
  <si>
    <t>PTM</t>
  </si>
  <si>
    <t>Ô tô PTM</t>
  </si>
  <si>
    <t>Công trình Đường sắt Việt Nam</t>
  </si>
  <si>
    <t>Đầu tư SGI Holdings</t>
  </si>
  <si>
    <t>SLD</t>
  </si>
  <si>
    <t>Địa Ốc Sacom</t>
  </si>
  <si>
    <t>Đầu tư Xây dựng UDCons</t>
  </si>
  <si>
    <t>Quỳnh Anh 0395.626.368 (zalo/SĐT)</t>
  </si>
  <si>
    <t>Q4.25</t>
  </si>
  <si>
    <t>2025/2024</t>
  </si>
  <si>
    <t>GEL</t>
  </si>
  <si>
    <t>Hạ tầng Gelex</t>
  </si>
  <si>
    <t>HPA</t>
  </si>
  <si>
    <t>Phát Triển Nông Nghiệp Hoà Phát</t>
  </si>
  <si>
    <t>Đầu tư Y tế - Dược phẩm Việt Nam</t>
  </si>
  <si>
    <t>VCK</t>
  </si>
  <si>
    <t>Chứng Khoán VPS</t>
  </si>
  <si>
    <t>VPX</t>
  </si>
  <si>
    <t>Chứng khoán VPBank</t>
  </si>
  <si>
    <t>ALC</t>
  </si>
  <si>
    <t>Công ty Âu Lạc</t>
  </si>
  <si>
    <t>ANI</t>
  </si>
  <si>
    <t>ATG Planet</t>
  </si>
  <si>
    <t>DCV</t>
  </si>
  <si>
    <t>Quản Lý Quỹ Dragon Capital Việt Nam</t>
  </si>
  <si>
    <t>ĐT Hạ tầng Đông Sơn</t>
  </si>
  <si>
    <t>ĐT &amp; DV GTVT Bình Định</t>
  </si>
  <si>
    <t>KHX</t>
  </si>
  <si>
    <t>Fahasa Khanh Hoa</t>
  </si>
  <si>
    <t>NHD</t>
  </si>
  <si>
    <t>Namha Pharma</t>
  </si>
  <si>
    <t>Địa ốc Dầu khí</t>
  </si>
  <si>
    <t>STH Holdings</t>
  </si>
  <si>
    <t>VLS</t>
  </si>
  <si>
    <t>Sản xuất Thép Việt Long</t>
  </si>
  <si>
    <t>2025 so với 2024</t>
  </si>
  <si>
    <t>Trường Thành Energy Group</t>
  </si>
  <si>
    <t>PVI Holdings</t>
  </si>
  <si>
    <t>Q1.26</t>
  </si>
  <si>
    <t>Vật tư - Xăng dầu</t>
  </si>
  <si>
    <t>Quỹ ETF BVFVN DIAMOND</t>
  </si>
  <si>
    <t>Quỹ ETF IPAAM VN100</t>
  </si>
  <si>
    <t>Hạ tầng GELEX</t>
  </si>
  <si>
    <t>Phát triển Nông nghiệp Hoà Phát</t>
  </si>
  <si>
    <t>Dược phẩm Imexpharm</t>
  </si>
  <si>
    <t>Janus Group</t>
  </si>
  <si>
    <t>Thép VICASA</t>
  </si>
  <si>
    <t>CTP Group</t>
  </si>
  <si>
    <t>Picomat Holding</t>
  </si>
  <si>
    <t>CLI</t>
  </si>
  <si>
    <t>Tập đoàn CNCTech</t>
  </si>
  <si>
    <t>DTR</t>
  </si>
  <si>
    <t>Dong Tay Land Corp</t>
  </si>
  <si>
    <t>GDH</t>
  </si>
  <si>
    <t>Tập Đoàn GDC</t>
  </si>
  <si>
    <t>GTX</t>
  </si>
  <si>
    <t>Global Tanker</t>
  </si>
  <si>
    <t>CTCP  Sức khỏe Hồi sinh Việt Nam</t>
  </si>
  <si>
    <t>Sunspace Holdings</t>
  </si>
  <si>
    <t>ULG</t>
  </si>
  <si>
    <t>U&amp;I Logistics</t>
  </si>
  <si>
    <t>UPS</t>
  </si>
  <si>
    <t>Chứng khoán UP</t>
  </si>
  <si>
    <t>VBT</t>
  </si>
  <si>
    <t>Vận tải Bảo Thắng</t>
  </si>
  <si>
    <t>Số CP lưu hành hiện thời
Chỉ số TTM
Ngày: 24/04/2026
Đơn vị: Cổ phiếu</t>
  </si>
  <si>
    <t>Giá đóng cửa (D)
Ngày: 28/04/2026
Đơn vị: VND</t>
  </si>
  <si>
    <t>P/B
Chỉ số TTM
Ngày: 28/04/2026
Đơn vị: Lần</t>
  </si>
  <si>
    <t>EPS pha loãng
Chỉ số TTM
Ngày: 28/04/2026
Đơn vị: VND</t>
  </si>
  <si>
    <t>Sản phẩm dành riêng cho khách hàng của đội ngũ TVI!</t>
  </si>
  <si>
    <t>28/04/2026</t>
  </si>
  <si>
    <t>Xuất bản</t>
  </si>
  <si>
    <t>Phân phối thực phẩm</t>
  </si>
  <si>
    <t>Nước giải khát</t>
  </si>
  <si>
    <t>Xây dựng nhà ở, chung cư</t>
  </si>
  <si>
    <t>Vận tải hàng hóa đường bộ</t>
  </si>
  <si>
    <t>Bán buôn sắt thép</t>
  </si>
  <si>
    <t>Bất động sản công nghiệp</t>
  </si>
  <si>
    <t>Nuôi trồng và chế biến cây ăn trái, rau củ</t>
  </si>
  <si>
    <t>Khai thác than</t>
  </si>
  <si>
    <t>Dịch vụ đặt chỗ và du lịch lữ hành</t>
  </si>
  <si>
    <t>Điện tử dân dụng</t>
  </si>
  <si>
    <t>Sản xuất và phân phối điện</t>
  </si>
  <si>
    <t>Xây dựng hệ thống tiện ích</t>
  </si>
  <si>
    <t>Bao bì, đóng gói từ giấy</t>
  </si>
  <si>
    <t>Sản xuất kết cấu kim loại</t>
  </si>
  <si>
    <t>Phân phối các mặt hàng tiêu dùng khác</t>
  </si>
  <si>
    <t>Thực phẩm khác</t>
  </si>
  <si>
    <t>Xây dựng cầu đường</t>
  </si>
  <si>
    <t>Hệ thống cung cấp và xử lý nước</t>
  </si>
  <si>
    <t>Sản xuất xi măng</t>
  </si>
  <si>
    <t>Sản phẩm kim loại khác</t>
  </si>
  <si>
    <t>Vận tải hành khách đường bộ</t>
  </si>
  <si>
    <t>Phân phối các mặt hàng điện, điện tử</t>
  </si>
  <si>
    <t>Sản xuất sản phẩm may mặc công nghiệp</t>
  </si>
  <si>
    <t>Sản xuất gạch</t>
  </si>
  <si>
    <t>Sản xuất lốp xe</t>
  </si>
  <si>
    <t>Nuôi trồng và chế biến cao su</t>
  </si>
  <si>
    <t>Bao bì, đóng gói bằng nhựa</t>
  </si>
  <si>
    <t>Lưu trữ và vận chuyển dầu khí</t>
  </si>
  <si>
    <t>Sòng bạc và máy trò chơi</t>
  </si>
  <si>
    <t>Cơ sở chăm sóc sức khỏe</t>
  </si>
  <si>
    <t>Vận tải hàng hóa đường thủy</t>
  </si>
  <si>
    <t>Ngân hàng đầu tư và môi giới - chứng khoán</t>
  </si>
  <si>
    <t>Sản xuất bê tông</t>
  </si>
  <si>
    <t>Xây dựng công trình khác</t>
  </si>
  <si>
    <t>Cửa hàng chuyên dụng</t>
  </si>
  <si>
    <t>Dược phẩm</t>
  </si>
  <si>
    <t>Tài chính chuyên biệt</t>
  </si>
  <si>
    <t>Sản xuất phân bón</t>
  </si>
  <si>
    <t>Sản phẩm làm từ giấy</t>
  </si>
  <si>
    <t>Bất động sản dân cư</t>
  </si>
  <si>
    <t>Tư vấn công nghệ thông tin và dịch vụ khác</t>
  </si>
  <si>
    <t>Dịch vụ tư vấn xây dựng</t>
  </si>
  <si>
    <t>Khai thác quặng kim loại</t>
  </si>
  <si>
    <t>Sản xuất và chế biến thép</t>
  </si>
  <si>
    <t>Sản xuất sợi và vải thành phẩm</t>
  </si>
  <si>
    <t>Hạt, cây giống thương mại</t>
  </si>
  <si>
    <t>Tư vấn và hỗ trợ kinh doanh</t>
  </si>
  <si>
    <t>Cho thuê bất động sản</t>
  </si>
  <si>
    <t>Sản xuất sơn và chất kết dính</t>
  </si>
  <si>
    <t>Nuôi trồng và chế biến các loại hạt</t>
  </si>
  <si>
    <t>Thiết bị điện nặng</t>
  </si>
  <si>
    <t>Cảng và dịch vụ hàng hải</t>
  </si>
  <si>
    <t>Sản xuất gạch ốp lát và vật liệu lát</t>
  </si>
  <si>
    <t>Phân phối hóa chất và nông dược</t>
  </si>
  <si>
    <t>Đại lý và môi giới bất động sản</t>
  </si>
  <si>
    <t>Sản xuất sữa và sản phẩm sữa</t>
  </si>
  <si>
    <t>Chuỗi cửa hàng bán hàng tổng hợp</t>
  </si>
  <si>
    <t>Bán lẻ xăng dầu và các sản phẩm dầu khí</t>
  </si>
  <si>
    <t>Linh kiện và thiết bị điện</t>
  </si>
  <si>
    <t>Sản xuất bia</t>
  </si>
  <si>
    <t>Sản phẩm từ nhựa</t>
  </si>
  <si>
    <t>Thực phẩm đóng gói sẵn</t>
  </si>
  <si>
    <t>Vật liệu xây dựng khác</t>
  </si>
  <si>
    <t>Khách sạn và dịch vụ lưu trú</t>
  </si>
  <si>
    <t>Sản xuất đường</t>
  </si>
  <si>
    <t>Ngân hàng</t>
  </si>
  <si>
    <t>Máy móc công nghiệp và phụ tùng liên quan</t>
  </si>
  <si>
    <t>Sắp xếp vận tải hàng hóa</t>
  </si>
  <si>
    <t>Gỗ và sản phẩm từ gỗ</t>
  </si>
  <si>
    <t>Dịch vụ viễn thông tích hợp</t>
  </si>
  <si>
    <t>Xử lý và tiêu hủy chất thải</t>
  </si>
  <si>
    <t>Nhà hàng và dịch vụ ăn uống</t>
  </si>
  <si>
    <t>Sản xuất ô tô</t>
  </si>
  <si>
    <t>Nuôi trồng và chế biến thủy sản</t>
  </si>
  <si>
    <t>Sản phẩm cao su</t>
  </si>
  <si>
    <t>Thuốc lá</t>
  </si>
  <si>
    <t>Tập đoàn đa lĩnh vực</t>
  </si>
  <si>
    <t>Vận tải hành khách hàng không</t>
  </si>
  <si>
    <t>Bảo hiểm phi nhân thọ</t>
  </si>
  <si>
    <t>Sản xuất xà phòng, chất tẩy rửa</t>
  </si>
  <si>
    <t>Phân phối khí đốt thiên nhiên</t>
  </si>
  <si>
    <t>Phân phối máy móc, thiết bị và vật tư</t>
  </si>
  <si>
    <t>Chăn nuôi và chế biến thịt</t>
  </si>
  <si>
    <t>Dịch vụ sân bay</t>
  </si>
  <si>
    <t>Sản xuất bánh kẹo, bánh mì</t>
  </si>
  <si>
    <t>Sản xuất nhựa xây dựng</t>
  </si>
  <si>
    <t>Tập đoàn công nghiệp</t>
  </si>
  <si>
    <t>Công ty thương mại và nhà phân phối</t>
  </si>
  <si>
    <t>Nhà thầu thiết bị xây dựng</t>
  </si>
  <si>
    <t>Dịch vụ giáo dục</t>
  </si>
  <si>
    <t>Nội thất</t>
  </si>
  <si>
    <t>Thiết bị điện gia dụng</t>
  </si>
  <si>
    <t>Phân phối bia, rượu, thức uống có cồn</t>
  </si>
  <si>
    <t>Phần mềm hệ thống và ứng dụng</t>
  </si>
  <si>
    <t>Nước chấm, dầu ăn và gia vị</t>
  </si>
  <si>
    <t>Chưng cất và pha chế rượu</t>
  </si>
  <si>
    <t>Khu vui chơi giải trí</t>
  </si>
  <si>
    <t>Cửa hàng dụng cụ, văn phòng phẩm và quà tặng</t>
  </si>
  <si>
    <t>Bán lẻ xe cơ giới và phụ tùng xe cơ giới</t>
  </si>
  <si>
    <t>Phân phối thiết bị truyền thông, công nghệ</t>
  </si>
  <si>
    <t>Hoạt động hỗ trợ vận tải đường thủy</t>
  </si>
  <si>
    <t>Nhựa đường và dầu nhớt</t>
  </si>
  <si>
    <t>Vận tải hành khách đường thủy</t>
  </si>
  <si>
    <t>Thiết bị và dịch vụ dầu khí</t>
  </si>
  <si>
    <t>Dịch vụ hỗ trợ khác</t>
  </si>
  <si>
    <t>Dịch vụ và cơ sở hạ tầng internet</t>
  </si>
  <si>
    <t>Đưa thư và chuyển phát nhanh</t>
  </si>
  <si>
    <t>Phân phối dược phẩm và tạp hóa dược</t>
  </si>
  <si>
    <t>Hoạt động hỗ trợ vận tải hàng không</t>
  </si>
  <si>
    <t>Bán buôn xi măng</t>
  </si>
  <si>
    <t>Dịch vụ nhân sự và việc làm</t>
  </si>
  <si>
    <t>Sản xuất hóa chất cơ bản</t>
  </si>
  <si>
    <t>Tái bảo hiểm</t>
  </si>
  <si>
    <t>Khai thác khoáng sản phi kim</t>
  </si>
  <si>
    <t>Hàng hóa xa xỉ</t>
  </si>
  <si>
    <t>Khai thác đá</t>
  </si>
  <si>
    <t>Phụ tùng và thiết bị ô tô</t>
  </si>
  <si>
    <t>Điện tái tạo</t>
  </si>
  <si>
    <t>Bảo quản rau quả và sản xuất thực phẩm chuyên biệt</t>
  </si>
  <si>
    <t>Sản phẩm giải trí</t>
  </si>
  <si>
    <t>Quảng cáo</t>
  </si>
  <si>
    <t>Lọc dầu</t>
  </si>
  <si>
    <t>Bảo hiểm nhân thọ và sức khỏe</t>
  </si>
  <si>
    <t>Nhà mạng thay thế</t>
  </si>
  <si>
    <t>Sản xuất phụ kiện và may mặc khác</t>
  </si>
  <si>
    <t>Các dịch vụ tài chính khác</t>
  </si>
  <si>
    <t>Tài chính tiêu dùng</t>
  </si>
  <si>
    <t>Nhà thầu về nền móng, cấu trúc và bề mặt ngoài</t>
  </si>
  <si>
    <t>Phân phối máy móc, thiết bị và vật tư y tế</t>
  </si>
  <si>
    <t>Sản xuất và chế biến nhôm</t>
  </si>
  <si>
    <t>Khoan dầu khí</t>
  </si>
  <si>
    <t>Văn phòng phẩm</t>
  </si>
  <si>
    <t>Dịch vụ taxi</t>
  </si>
  <si>
    <t>Chiếu xạ và khử khuẩn</t>
  </si>
  <si>
    <t>Phim và giải trí</t>
  </si>
  <si>
    <t>Máy và thiết bị xây dựng</t>
  </si>
  <si>
    <t>Vận tải đường sắt</t>
  </si>
  <si>
    <t>Bến xe khách</t>
  </si>
  <si>
    <t>Thức ăn chăn nuôi</t>
  </si>
  <si>
    <t>Cát xây dựng</t>
  </si>
  <si>
    <t>Phân phối khác</t>
  </si>
  <si>
    <t>In thương mại</t>
  </si>
  <si>
    <t>Hỗ trợ vận tải đường bộ khác</t>
  </si>
  <si>
    <t>Xử lý nước thải</t>
  </si>
  <si>
    <t>Sản xuất dụng cụ và thiết bị y tế</t>
  </si>
  <si>
    <t>Nước khoáng</t>
  </si>
  <si>
    <t>Dịch vụ môi trường và cơ sở vật chất</t>
  </si>
  <si>
    <t>Giày dép</t>
  </si>
  <si>
    <t>Vật tư chăm sóc sức khỏe</t>
  </si>
  <si>
    <t>Hỗ trợ cho khai thác than</t>
  </si>
  <si>
    <t>Dịch vụ nghiên cứu và tư vấn</t>
  </si>
  <si>
    <t>Cửa hàng đồ nội thất</t>
  </si>
  <si>
    <t>Dịch vụ mai táng</t>
  </si>
  <si>
    <t>Bao bì, đóng gói bằng kim loại</t>
  </si>
  <si>
    <t>Đóng tàu, thuyền</t>
  </si>
  <si>
    <t>Khai thác và chế biến vàng</t>
  </si>
  <si>
    <t>hpg</t>
  </si>
  <si>
    <t>Bluemarq Group</t>
  </si>
  <si>
    <t>Tập đoàn GDC</t>
  </si>
  <si>
    <t>Tập đoàn VinaLiving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</si>
</sst>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#,###"/>
    <numFmt numFmtId="166" formatCode="#,##0.0"/>
    <numFmt numFmtId="167" formatCode="0.0%"/>
    <numFmt numFmtId="168" formatCode="_(* #,##0_);_(* \(#,##0\);_(* &quot;-&quot;??_);_(@_)"/>
    <numFmt numFmtId="169" formatCode="_(* #,##0.0_);_(* \(#,##0.0\);_(* &quot;-&quot;??_);_(@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Arial"/>
      <family val="2"/>
    </font>
    <font>
      <b/>
      <sz val="11"/>
      <color theme="7" tint="-0.499984740745262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sz val="11"/>
      <color theme="0"/>
      <name val="Arial"/>
      <family val="2"/>
    </font>
    <font>
      <b/>
      <sz val="11"/>
      <color rgb="FFFFFFFF"/>
      <name val="Calibri"/>
      <family val="2"/>
    </font>
    <font>
      <sz val="8"/>
      <color theme="1"/>
      <name val="Trebuchet MS"/>
      <family val="2"/>
    </font>
    <font>
      <b/>
      <sz val="25"/>
      <color theme="0"/>
      <name val="Copperplate Gothic Light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b/>
      <sz val="12"/>
      <color rgb="FF00863D"/>
      <name val="Segoe UI"/>
      <family val="2"/>
    </font>
    <font>
      <b/>
      <u/>
      <sz val="12"/>
      <color theme="1"/>
      <name val="Segoe UI"/>
      <family val="2"/>
    </font>
    <font>
      <b/>
      <sz val="11"/>
      <color theme="0"/>
      <name val="Segoe UI"/>
      <family val="2"/>
    </font>
    <font>
      <b/>
      <sz val="14"/>
      <color rgb="FF00863D"/>
      <name val="Segoe UI"/>
      <family val="2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b/>
      <sz val="18"/>
      <color theme="9" tint="-0.499984740745262"/>
      <name val="Arial"/>
      <family val="2"/>
    </font>
    <font>
      <b/>
      <sz val="12"/>
      <color rgb="FF00863D"/>
      <name val="Arial"/>
      <family val="2"/>
    </font>
    <font>
      <b/>
      <sz val="12"/>
      <color theme="0"/>
      <name val="Arial"/>
      <family val="2"/>
    </font>
    <font>
      <i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rgb="FFFFFFFF"/>
      <name val="Segoe UI"/>
      <family val="2"/>
    </font>
    <font>
      <sz val="10"/>
      <color theme="1"/>
      <name val="Segoe UI"/>
      <family val="2"/>
    </font>
    <font>
      <b/>
      <sz val="8"/>
      <color theme="1" tint="4.9989318521683403E-2"/>
      <name val="Segoe UI"/>
      <family val="2"/>
    </font>
    <font>
      <b/>
      <sz val="10"/>
      <color theme="0"/>
      <name val="Segoe UI"/>
      <family val="2"/>
    </font>
    <font>
      <b/>
      <sz val="12"/>
      <color rgb="FFFF0000"/>
      <name val="Tahoma"/>
      <family val="2"/>
    </font>
    <font>
      <b/>
      <sz val="11"/>
      <color theme="0"/>
      <name val="Arial"/>
      <family val="2"/>
    </font>
    <font>
      <sz val="8"/>
      <color theme="1"/>
      <name val="Arial"/>
      <family val="2"/>
    </font>
    <font>
      <sz val="8"/>
      <color theme="1"/>
      <name val="Segoe UI"/>
      <family val="2"/>
    </font>
    <font>
      <b/>
      <sz val="13"/>
      <color rgb="FF7030A0"/>
      <name val="Arial"/>
      <family val="2"/>
    </font>
    <font>
      <sz val="9"/>
      <color theme="8" tint="-0.249977111117893"/>
      <name val="Segoe UI"/>
      <family val="2"/>
    </font>
    <font>
      <b/>
      <sz val="12"/>
      <color theme="1"/>
      <name val="Segoe UI"/>
      <family val="2"/>
    </font>
    <font>
      <sz val="10"/>
      <color theme="1" tint="4.9989318521683403E-2"/>
      <name val="Segoe UI"/>
      <family val="2"/>
    </font>
    <font>
      <sz val="12"/>
      <color theme="1"/>
      <name val="Segoe UI"/>
      <family val="2"/>
    </font>
    <font>
      <b/>
      <sz val="35"/>
      <color theme="0"/>
      <name val="Copperplate Gothic Bold"/>
      <family val="2"/>
    </font>
    <font>
      <b/>
      <sz val="11"/>
      <color rgb="FFB02095"/>
      <name val="Calibri"/>
      <family val="2"/>
      <scheme val="minor"/>
    </font>
    <font>
      <b/>
      <sz val="12"/>
      <color rgb="FFB02095"/>
      <name val="Calibri"/>
      <family val="2"/>
      <scheme val="minor"/>
    </font>
    <font>
      <sz val="10"/>
      <color theme="1"/>
      <name val="Trebuchet MS"/>
      <family val="2"/>
    </font>
    <font>
      <i/>
      <sz val="11"/>
      <color rgb="FF0F0F0F"/>
      <name val="Roboto"/>
    </font>
    <font>
      <b/>
      <sz val="12"/>
      <color rgb="FFFFFF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2"/>
      <color theme="1" tint="0.34998626667073579"/>
      <name val="Arial"/>
      <family val="2"/>
    </font>
    <font>
      <b/>
      <sz val="10.5"/>
      <color theme="9" tint="-0.499984740745262"/>
      <name val="Segoe UI"/>
      <family val="2"/>
    </font>
    <font>
      <sz val="10.5"/>
      <color theme="1"/>
      <name val="Arial"/>
      <family val="2"/>
    </font>
    <font>
      <b/>
      <i/>
      <sz val="10.5"/>
      <color rgb="FF00863D"/>
      <name val="Segoe UI"/>
      <family val="2"/>
    </font>
    <font>
      <sz val="10.5"/>
      <color theme="1"/>
      <name val="Segoe UI"/>
      <family val="2"/>
    </font>
    <font>
      <sz val="11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rgb="FF0070C0"/>
      </patternFill>
    </fill>
    <fill>
      <patternFill patternType="solid">
        <fgColor rgb="FF00863D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499984740745262"/>
        <bgColor rgb="FF0070C0"/>
      </patternFill>
    </fill>
    <fill>
      <patternFill patternType="solid">
        <fgColor theme="9" tint="-0.249977111117893"/>
        <bgColor rgb="FF0070C0"/>
      </patternFill>
    </fill>
    <fill>
      <patternFill patternType="solid">
        <fgColor theme="8" tint="-0.249977111117893"/>
        <bgColor rgb="FF0070C0"/>
      </patternFill>
    </fill>
    <fill>
      <patternFill patternType="solid">
        <fgColor rgb="FF002060"/>
        <bgColor rgb="FF0070C0"/>
      </patternFill>
    </fill>
    <fill>
      <patternFill patternType="solid">
        <fgColor rgb="FF00B0F0"/>
        <bgColor rgb="FF0070C0"/>
      </patternFill>
    </fill>
    <fill>
      <patternFill patternType="solid">
        <fgColor rgb="FF7030A0"/>
        <bgColor rgb="FF0070C0"/>
      </patternFill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616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70C0"/>
      </patternFill>
    </fill>
  </fills>
  <borders count="6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/>
      </bottom>
      <diagonal/>
    </border>
    <border>
      <left style="medium">
        <color indexed="64"/>
      </left>
      <right/>
      <top style="thin">
        <color theme="0"/>
      </top>
      <bottom/>
      <diagonal/>
    </border>
    <border>
      <left style="medium">
        <color indexed="64"/>
      </left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 style="medium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auto="1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auto="1"/>
      </right>
      <top style="thin">
        <color theme="0"/>
      </top>
      <bottom/>
      <diagonal/>
    </border>
    <border>
      <left style="thin">
        <color indexed="64"/>
      </left>
      <right style="thin">
        <color auto="1"/>
      </right>
      <top style="thin">
        <color theme="0"/>
      </top>
      <bottom/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85">
    <xf numFmtId="0" fontId="0" fillId="0" borderId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43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164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43" fontId="1" fillId="0" borderId="0"/>
    <xf numFmtId="0" fontId="47" fillId="0" borderId="0"/>
  </cellStyleXfs>
  <cellXfs count="215">
    <xf numFmtId="0" fontId="0" fillId="0" borderId="0" xfId="0"/>
    <xf numFmtId="0" fontId="2" fillId="3" borderId="1" xfId="7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8" fillId="4" borderId="1" xfId="0" applyNumberFormat="1" applyFont="1" applyFill="1" applyBorder="1" applyAlignment="1">
      <alignment horizontal="center" vertical="center"/>
    </xf>
    <xf numFmtId="3" fontId="8" fillId="5" borderId="1" xfId="0" applyNumberFormat="1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10" fontId="0" fillId="0" borderId="0" xfId="0" applyNumberFormat="1" applyAlignment="1">
      <alignment horizontal="center"/>
    </xf>
    <xf numFmtId="0" fontId="9" fillId="0" borderId="0" xfId="0" applyFont="1"/>
    <xf numFmtId="0" fontId="0" fillId="0" borderId="1" xfId="0" applyBorder="1" applyAlignment="1">
      <alignment horizontal="center" vertical="center"/>
    </xf>
    <xf numFmtId="165" fontId="7" fillId="0" borderId="0" xfId="0" applyNumberFormat="1" applyFont="1"/>
    <xf numFmtId="3" fontId="7" fillId="0" borderId="0" xfId="0" applyNumberFormat="1" applyFont="1"/>
    <xf numFmtId="3" fontId="0" fillId="0" borderId="0" xfId="0" applyNumberFormat="1"/>
    <xf numFmtId="3" fontId="7" fillId="0" borderId="0" xfId="0" applyNumberFormat="1" applyFont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3" fontId="8" fillId="8" borderId="6" xfId="0" applyNumberFormat="1" applyFont="1" applyFill="1" applyBorder="1" applyAlignment="1">
      <alignment horizontal="center" vertical="center"/>
    </xf>
    <xf numFmtId="3" fontId="8" fillId="5" borderId="6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vertical="center" wrapText="1"/>
    </xf>
    <xf numFmtId="49" fontId="0" fillId="0" borderId="1" xfId="0" applyNumberFormat="1" applyBorder="1"/>
    <xf numFmtId="165" fontId="0" fillId="0" borderId="1" xfId="0" applyNumberFormat="1" applyBorder="1"/>
    <xf numFmtId="0" fontId="12" fillId="0" borderId="0" xfId="0" applyFont="1"/>
    <xf numFmtId="9" fontId="0" fillId="0" borderId="0" xfId="9" applyFont="1"/>
    <xf numFmtId="0" fontId="11" fillId="3" borderId="7" xfId="0" applyFont="1" applyFill="1" applyBorder="1" applyAlignment="1">
      <alignment vertical="center" wrapText="1"/>
    </xf>
    <xf numFmtId="9" fontId="0" fillId="0" borderId="0" xfId="9" applyFont="1" applyFill="1" applyBorder="1"/>
    <xf numFmtId="0" fontId="2" fillId="3" borderId="1" xfId="0" applyFont="1" applyFill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/>
    <xf numFmtId="3" fontId="15" fillId="0" borderId="0" xfId="0" applyNumberFormat="1" applyFont="1" applyAlignment="1">
      <alignment horizontal="center" vertical="center"/>
    </xf>
    <xf numFmtId="0" fontId="15" fillId="0" borderId="0" xfId="0" applyFont="1"/>
    <xf numFmtId="49" fontId="3" fillId="6" borderId="2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Alignment="1">
      <alignment horizontal="left" vertical="center" indent="1"/>
    </xf>
    <xf numFmtId="0" fontId="3" fillId="6" borderId="0" xfId="0" applyFont="1" applyFill="1" applyAlignment="1">
      <alignment horizontal="left" vertical="center"/>
    </xf>
    <xf numFmtId="0" fontId="3" fillId="6" borderId="0" xfId="0" applyFont="1" applyFill="1" applyAlignment="1">
      <alignment horizontal="right" vertical="center"/>
    </xf>
    <xf numFmtId="0" fontId="3" fillId="6" borderId="0" xfId="0" applyFont="1" applyFill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10" fontId="15" fillId="0" borderId="0" xfId="0" applyNumberFormat="1" applyFont="1" applyAlignment="1">
      <alignment horizontal="center" vertical="center"/>
    </xf>
    <xf numFmtId="0" fontId="10" fillId="0" borderId="0" xfId="0" applyFont="1"/>
    <xf numFmtId="0" fontId="26" fillId="2" borderId="0" xfId="0" applyFont="1" applyFill="1" applyAlignment="1">
      <alignment horizontal="center" vertical="center"/>
    </xf>
    <xf numFmtId="165" fontId="29" fillId="0" borderId="1" xfId="0" applyNumberFormat="1" applyFont="1" applyBorder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29" fillId="0" borderId="0" xfId="10" applyNumberFormat="1" applyFont="1"/>
    <xf numFmtId="0" fontId="28" fillId="15" borderId="1" xfId="0" applyFont="1" applyFill="1" applyBorder="1" applyAlignment="1">
      <alignment horizontal="center" vertical="center" wrapText="1"/>
    </xf>
    <xf numFmtId="0" fontId="28" fillId="14" borderId="1" xfId="0" applyFont="1" applyFill="1" applyBorder="1" applyAlignment="1">
      <alignment horizontal="center" vertical="center" wrapText="1"/>
    </xf>
    <xf numFmtId="0" fontId="28" fillId="13" borderId="1" xfId="0" applyFont="1" applyFill="1" applyBorder="1" applyAlignment="1">
      <alignment horizontal="center" vertical="center" wrapText="1"/>
    </xf>
    <xf numFmtId="0" fontId="28" fillId="17" borderId="1" xfId="0" applyFont="1" applyFill="1" applyBorder="1" applyAlignment="1">
      <alignment horizontal="center" vertical="center" wrapText="1"/>
    </xf>
    <xf numFmtId="0" fontId="28" fillId="12" borderId="3" xfId="0" applyFont="1" applyFill="1" applyBorder="1" applyAlignment="1">
      <alignment horizontal="center" vertical="center" wrapText="1"/>
    </xf>
    <xf numFmtId="0" fontId="28" fillId="16" borderId="16" xfId="0" applyFont="1" applyFill="1" applyBorder="1" applyAlignment="1">
      <alignment horizontal="center" vertical="center" wrapText="1"/>
    </xf>
    <xf numFmtId="0" fontId="30" fillId="0" borderId="17" xfId="0" applyFont="1" applyBorder="1"/>
    <xf numFmtId="0" fontId="31" fillId="16" borderId="18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vertical="center" wrapText="1"/>
    </xf>
    <xf numFmtId="9" fontId="3" fillId="0" borderId="0" xfId="9" applyFont="1" applyAlignment="1" applyProtection="1">
      <alignment horizontal="center" vertical="center"/>
    </xf>
    <xf numFmtId="49" fontId="1" fillId="0" borderId="1" xfId="48" applyNumberFormat="1" applyBorder="1"/>
    <xf numFmtId="165" fontId="1" fillId="0" borderId="1" xfId="48" applyNumberFormat="1" applyBorder="1"/>
    <xf numFmtId="49" fontId="1" fillId="0" borderId="1" xfId="50" applyNumberFormat="1" applyBorder="1"/>
    <xf numFmtId="165" fontId="1" fillId="0" borderId="1" xfId="50" applyNumberFormat="1" applyBorder="1"/>
    <xf numFmtId="49" fontId="1" fillId="0" borderId="1" xfId="51" applyNumberFormat="1" applyBorder="1"/>
    <xf numFmtId="165" fontId="1" fillId="0" borderId="1" xfId="51" applyNumberFormat="1" applyBorder="1"/>
    <xf numFmtId="49" fontId="1" fillId="0" borderId="1" xfId="52" applyNumberFormat="1" applyBorder="1"/>
    <xf numFmtId="165" fontId="1" fillId="0" borderId="1" xfId="52" applyNumberFormat="1" applyBorder="1"/>
    <xf numFmtId="4" fontId="1" fillId="0" borderId="1" xfId="52" applyNumberFormat="1" applyBorder="1"/>
    <xf numFmtId="49" fontId="1" fillId="0" borderId="1" xfId="92" applyNumberFormat="1" applyBorder="1"/>
    <xf numFmtId="165" fontId="1" fillId="0" borderId="1" xfId="92" applyNumberFormat="1" applyBorder="1"/>
    <xf numFmtId="49" fontId="1" fillId="0" borderId="1" xfId="94" applyNumberFormat="1" applyBorder="1"/>
    <xf numFmtId="165" fontId="1" fillId="0" borderId="1" xfId="94" applyNumberFormat="1" applyBorder="1"/>
    <xf numFmtId="49" fontId="1" fillId="0" borderId="1" xfId="95" applyNumberFormat="1" applyBorder="1"/>
    <xf numFmtId="165" fontId="1" fillId="0" borderId="1" xfId="95" applyNumberFormat="1" applyBorder="1"/>
    <xf numFmtId="49" fontId="1" fillId="0" borderId="1" xfId="96" applyNumberFormat="1" applyBorder="1"/>
    <xf numFmtId="165" fontId="1" fillId="0" borderId="1" xfId="96" applyNumberFormat="1" applyBorder="1"/>
    <xf numFmtId="49" fontId="1" fillId="0" borderId="1" xfId="97" applyNumberFormat="1" applyBorder="1"/>
    <xf numFmtId="165" fontId="1" fillId="0" borderId="1" xfId="97" applyNumberFormat="1" applyBorder="1"/>
    <xf numFmtId="49" fontId="1" fillId="0" borderId="1" xfId="98" applyNumberFormat="1" applyBorder="1"/>
    <xf numFmtId="165" fontId="1" fillId="0" borderId="1" xfId="98" applyNumberFormat="1" applyBorder="1"/>
    <xf numFmtId="49" fontId="1" fillId="0" borderId="1" xfId="99" applyNumberFormat="1" applyBorder="1"/>
    <xf numFmtId="165" fontId="1" fillId="0" borderId="1" xfId="99" applyNumberFormat="1" applyBorder="1"/>
    <xf numFmtId="49" fontId="1" fillId="0" borderId="1" xfId="114" applyNumberFormat="1" applyBorder="1"/>
    <xf numFmtId="165" fontId="1" fillId="0" borderId="1" xfId="114" applyNumberFormat="1" applyBorder="1"/>
    <xf numFmtId="49" fontId="1" fillId="0" borderId="1" xfId="115" applyNumberFormat="1" applyBorder="1"/>
    <xf numFmtId="165" fontId="1" fillId="0" borderId="1" xfId="115" applyNumberFormat="1" applyBorder="1"/>
    <xf numFmtId="4" fontId="1" fillId="0" borderId="1" xfId="115" applyNumberFormat="1" applyBorder="1"/>
    <xf numFmtId="0" fontId="4" fillId="6" borderId="2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3" fillId="0" borderId="2" xfId="0" applyFont="1" applyBorder="1"/>
    <xf numFmtId="0" fontId="33" fillId="10" borderId="9" xfId="0" applyFont="1" applyFill="1" applyBorder="1" applyAlignment="1">
      <alignment horizontal="left" vertical="center"/>
    </xf>
    <xf numFmtId="0" fontId="15" fillId="0" borderId="10" xfId="0" applyFont="1" applyBorder="1" applyAlignment="1">
      <alignment horizontal="center" vertical="center" wrapText="1"/>
    </xf>
    <xf numFmtId="0" fontId="33" fillId="10" borderId="11" xfId="0" applyFont="1" applyFill="1" applyBorder="1" applyAlignment="1">
      <alignment horizontal="left" vertical="center"/>
    </xf>
    <xf numFmtId="166" fontId="21" fillId="0" borderId="19" xfId="0" applyNumberFormat="1" applyFont="1" applyBorder="1" applyAlignment="1">
      <alignment horizontal="right" vertical="center"/>
    </xf>
    <xf numFmtId="3" fontId="21" fillId="0" borderId="19" xfId="0" applyNumberFormat="1" applyFont="1" applyBorder="1" applyAlignment="1">
      <alignment horizontal="right" vertical="center"/>
    </xf>
    <xf numFmtId="0" fontId="33" fillId="10" borderId="12" xfId="0" applyFont="1" applyFill="1" applyBorder="1" applyAlignment="1">
      <alignment horizontal="left" vertical="center"/>
    </xf>
    <xf numFmtId="3" fontId="21" fillId="0" borderId="20" xfId="0" applyNumberFormat="1" applyFont="1" applyBorder="1" applyAlignment="1">
      <alignment horizontal="right" vertical="center"/>
    </xf>
    <xf numFmtId="0" fontId="33" fillId="10" borderId="21" xfId="0" applyFont="1" applyFill="1" applyBorder="1" applyAlignment="1">
      <alignment horizontal="left" vertical="center"/>
    </xf>
    <xf numFmtId="0" fontId="33" fillId="10" borderId="23" xfId="0" applyFont="1" applyFill="1" applyBorder="1" applyAlignment="1">
      <alignment horizontal="left" vertical="center"/>
    </xf>
    <xf numFmtId="3" fontId="21" fillId="0" borderId="24" xfId="0" applyNumberFormat="1" applyFont="1" applyBorder="1" applyAlignment="1">
      <alignment horizontal="right" vertical="center"/>
    </xf>
    <xf numFmtId="166" fontId="34" fillId="0" borderId="24" xfId="0" applyNumberFormat="1" applyFont="1" applyBorder="1" applyAlignment="1">
      <alignment horizontal="left" vertical="center"/>
    </xf>
    <xf numFmtId="0" fontId="15" fillId="0" borderId="24" xfId="0" applyFont="1" applyBorder="1" applyAlignment="1">
      <alignment horizontal="center" vertical="center" wrapText="1"/>
    </xf>
    <xf numFmtId="0" fontId="3" fillId="0" borderId="25" xfId="0" applyFont="1" applyBorder="1"/>
    <xf numFmtId="0" fontId="3" fillId="0" borderId="26" xfId="0" applyFont="1" applyBorder="1"/>
    <xf numFmtId="4" fontId="35" fillId="0" borderId="27" xfId="0" applyNumberFormat="1" applyFont="1" applyBorder="1" applyAlignment="1">
      <alignment horizontal="left" vertical="center"/>
    </xf>
    <xf numFmtId="0" fontId="3" fillId="0" borderId="28" xfId="0" applyFont="1" applyBorder="1"/>
    <xf numFmtId="166" fontId="21" fillId="0" borderId="29" xfId="0" applyNumberFormat="1" applyFont="1" applyBorder="1" applyAlignment="1">
      <alignment horizontal="right" vertical="center"/>
    </xf>
    <xf numFmtId="0" fontId="3" fillId="0" borderId="30" xfId="0" applyFont="1" applyBorder="1"/>
    <xf numFmtId="0" fontId="0" fillId="0" borderId="30" xfId="0" applyBorder="1"/>
    <xf numFmtId="0" fontId="3" fillId="0" borderId="31" xfId="0" applyFont="1" applyBorder="1"/>
    <xf numFmtId="0" fontId="3" fillId="0" borderId="32" xfId="0" applyFont="1" applyBorder="1"/>
    <xf numFmtId="0" fontId="6" fillId="0" borderId="33" xfId="0" applyFont="1" applyBorder="1" applyAlignment="1">
      <alignment horizontal="left" vertical="center"/>
    </xf>
    <xf numFmtId="0" fontId="3" fillId="0" borderId="34" xfId="0" applyFont="1" applyBorder="1" applyAlignment="1">
      <alignment vertical="center"/>
    </xf>
    <xf numFmtId="0" fontId="3" fillId="0" borderId="34" xfId="0" applyFont="1" applyBorder="1"/>
    <xf numFmtId="0" fontId="3" fillId="0" borderId="35" xfId="0" applyFont="1" applyBorder="1"/>
    <xf numFmtId="14" fontId="23" fillId="0" borderId="36" xfId="0" applyNumberFormat="1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0" fontId="15" fillId="0" borderId="40" xfId="0" applyFont="1" applyBorder="1"/>
    <xf numFmtId="0" fontId="15" fillId="0" borderId="41" xfId="0" applyFont="1" applyBorder="1"/>
    <xf numFmtId="4" fontId="15" fillId="0" borderId="41" xfId="0" applyNumberFormat="1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  <xf numFmtId="3" fontId="36" fillId="0" borderId="10" xfId="0" applyNumberFormat="1" applyFont="1" applyBorder="1" applyAlignment="1">
      <alignment horizontal="right" vertical="center"/>
    </xf>
    <xf numFmtId="0" fontId="2" fillId="3" borderId="6" xfId="0" applyFont="1" applyFill="1" applyBorder="1" applyAlignment="1">
      <alignment vertical="center" wrapText="1"/>
    </xf>
    <xf numFmtId="4" fontId="37" fillId="0" borderId="22" xfId="0" applyNumberFormat="1" applyFont="1" applyBorder="1" applyAlignment="1">
      <alignment horizontal="left" vertical="center"/>
    </xf>
    <xf numFmtId="0" fontId="37" fillId="0" borderId="27" xfId="0" applyFont="1" applyBorder="1" applyAlignment="1">
      <alignment horizontal="left" vertical="center"/>
    </xf>
    <xf numFmtId="0" fontId="38" fillId="11" borderId="1" xfId="0" applyFont="1" applyFill="1" applyBorder="1" applyAlignment="1">
      <alignment horizontal="center" vertical="center"/>
    </xf>
    <xf numFmtId="0" fontId="38" fillId="21" borderId="1" xfId="0" applyFont="1" applyFill="1" applyBorder="1" applyAlignment="1">
      <alignment horizontal="center" vertical="center"/>
    </xf>
    <xf numFmtId="0" fontId="38" fillId="2" borderId="1" xfId="0" applyFont="1" applyFill="1" applyBorder="1" applyAlignment="1">
      <alignment horizontal="center" vertical="center"/>
    </xf>
    <xf numFmtId="3" fontId="39" fillId="2" borderId="1" xfId="0" applyNumberFormat="1" applyFont="1" applyFill="1" applyBorder="1" applyAlignment="1">
      <alignment horizontal="center" vertical="center"/>
    </xf>
    <xf numFmtId="10" fontId="40" fillId="0" borderId="1" xfId="0" applyNumberFormat="1" applyFont="1" applyBorder="1" applyAlignment="1">
      <alignment horizontal="center" vertical="center"/>
    </xf>
    <xf numFmtId="0" fontId="3" fillId="0" borderId="43" xfId="0" applyFont="1" applyBorder="1"/>
    <xf numFmtId="3" fontId="21" fillId="0" borderId="43" xfId="0" applyNumberFormat="1" applyFont="1" applyBorder="1" applyAlignment="1">
      <alignment horizontal="right" vertical="center"/>
    </xf>
    <xf numFmtId="0" fontId="15" fillId="0" borderId="43" xfId="0" applyFont="1" applyBorder="1"/>
    <xf numFmtId="0" fontId="17" fillId="0" borderId="43" xfId="0" applyFont="1" applyBorder="1" applyAlignment="1">
      <alignment vertical="center"/>
    </xf>
    <xf numFmtId="0" fontId="3" fillId="0" borderId="29" xfId="0" applyFont="1" applyBorder="1"/>
    <xf numFmtId="0" fontId="15" fillId="0" borderId="29" xfId="0" applyFont="1" applyBorder="1"/>
    <xf numFmtId="0" fontId="32" fillId="0" borderId="43" xfId="0" applyFont="1" applyBorder="1"/>
    <xf numFmtId="0" fontId="3" fillId="0" borderId="44" xfId="0" applyFont="1" applyBorder="1"/>
    <xf numFmtId="0" fontId="3" fillId="0" borderId="45" xfId="0" applyFont="1" applyBorder="1"/>
    <xf numFmtId="0" fontId="15" fillId="0" borderId="46" xfId="0" applyFont="1" applyBorder="1"/>
    <xf numFmtId="0" fontId="15" fillId="0" borderId="47" xfId="0" applyFont="1" applyBorder="1"/>
    <xf numFmtId="0" fontId="15" fillId="0" borderId="48" xfId="0" applyFont="1" applyBorder="1"/>
    <xf numFmtId="0" fontId="3" fillId="0" borderId="49" xfId="0" applyFont="1" applyBorder="1"/>
    <xf numFmtId="0" fontId="3" fillId="0" borderId="50" xfId="0" applyFont="1" applyBorder="1"/>
    <xf numFmtId="0" fontId="3" fillId="0" borderId="49" xfId="0" applyFont="1" applyBorder="1" applyAlignment="1">
      <alignment horizontal="center" vertical="center"/>
    </xf>
    <xf numFmtId="0" fontId="3" fillId="0" borderId="36" xfId="0" applyFont="1" applyBorder="1"/>
    <xf numFmtId="0" fontId="3" fillId="0" borderId="44" xfId="0" applyFont="1" applyBorder="1" applyAlignment="1">
      <alignment horizontal="center" vertical="center"/>
    </xf>
    <xf numFmtId="0" fontId="3" fillId="0" borderId="51" xfId="0" applyFont="1" applyBorder="1"/>
    <xf numFmtId="0" fontId="3" fillId="0" borderId="43" xfId="0" applyFont="1" applyBorder="1" applyAlignment="1">
      <alignment horizontal="center" vertical="center"/>
    </xf>
    <xf numFmtId="0" fontId="3" fillId="0" borderId="33" xfId="0" applyFont="1" applyBorder="1"/>
    <xf numFmtId="0" fontId="10" fillId="0" borderId="43" xfId="0" applyFont="1" applyBorder="1"/>
    <xf numFmtId="0" fontId="0" fillId="0" borderId="1" xfId="0" applyBorder="1"/>
    <xf numFmtId="49" fontId="1" fillId="0" borderId="1" xfId="127" applyNumberFormat="1" applyBorder="1"/>
    <xf numFmtId="165" fontId="1" fillId="0" borderId="1" xfId="127" applyNumberFormat="1" applyBorder="1"/>
    <xf numFmtId="16" fontId="0" fillId="0" borderId="0" xfId="0" applyNumberFormat="1"/>
    <xf numFmtId="49" fontId="1" fillId="0" borderId="1" xfId="129" applyNumberFormat="1" applyBorder="1"/>
    <xf numFmtId="165" fontId="1" fillId="0" borderId="1" xfId="129" applyNumberFormat="1" applyBorder="1"/>
    <xf numFmtId="0" fontId="42" fillId="0" borderId="0" xfId="0" applyFont="1" applyAlignment="1">
      <alignment horizontal="left"/>
    </xf>
    <xf numFmtId="0" fontId="43" fillId="0" borderId="0" xfId="0" applyFont="1"/>
    <xf numFmtId="169" fontId="0" fillId="0" borderId="0" xfId="10" applyNumberFormat="1" applyFont="1"/>
    <xf numFmtId="0" fontId="27" fillId="22" borderId="0" xfId="0" applyFont="1" applyFill="1" applyAlignment="1">
      <alignment horizontal="center"/>
    </xf>
    <xf numFmtId="49" fontId="1" fillId="0" borderId="1" xfId="156" applyNumberFormat="1" applyBorder="1"/>
    <xf numFmtId="165" fontId="1" fillId="0" borderId="1" xfId="156" applyNumberFormat="1" applyBorder="1"/>
    <xf numFmtId="49" fontId="1" fillId="0" borderId="1" xfId="158" applyNumberFormat="1" applyBorder="1"/>
    <xf numFmtId="165" fontId="1" fillId="0" borderId="1" xfId="158" applyNumberFormat="1" applyBorder="1"/>
    <xf numFmtId="4" fontId="0" fillId="0" borderId="1" xfId="0" applyNumberFormat="1" applyBorder="1"/>
    <xf numFmtId="4" fontId="0" fillId="0" borderId="0" xfId="0" applyNumberFormat="1"/>
    <xf numFmtId="4" fontId="21" fillId="0" borderId="20" xfId="0" applyNumberFormat="1" applyFont="1" applyBorder="1" applyAlignment="1">
      <alignment horizontal="right" vertical="center"/>
    </xf>
    <xf numFmtId="0" fontId="2" fillId="9" borderId="7" xfId="0" applyFont="1" applyFill="1" applyBorder="1" applyAlignment="1">
      <alignment vertical="center" wrapText="1"/>
    </xf>
    <xf numFmtId="0" fontId="44" fillId="0" borderId="0" xfId="0" applyFont="1"/>
    <xf numFmtId="0" fontId="38" fillId="11" borderId="1" xfId="0" applyFont="1" applyFill="1" applyBorder="1" applyAlignment="1">
      <alignment horizontal="center" vertical="center" wrapText="1"/>
    </xf>
    <xf numFmtId="0" fontId="45" fillId="0" borderId="0" xfId="0" applyFont="1"/>
    <xf numFmtId="0" fontId="3" fillId="0" borderId="52" xfId="0" applyFont="1" applyBorder="1"/>
    <xf numFmtId="0" fontId="3" fillId="0" borderId="54" xfId="0" applyFont="1" applyBorder="1"/>
    <xf numFmtId="0" fontId="3" fillId="0" borderId="55" xfId="0" applyFont="1" applyBorder="1"/>
    <xf numFmtId="0" fontId="6" fillId="2" borderId="58" xfId="0" applyFont="1" applyFill="1" applyBorder="1" applyAlignment="1">
      <alignment horizontal="center" vertical="center"/>
    </xf>
    <xf numFmtId="3" fontId="0" fillId="0" borderId="1" xfId="0" applyNumberFormat="1" applyBorder="1"/>
    <xf numFmtId="0" fontId="46" fillId="24" borderId="1" xfId="0" applyFont="1" applyFill="1" applyBorder="1" applyAlignment="1">
      <alignment vertical="center" wrapText="1"/>
    </xf>
    <xf numFmtId="0" fontId="49" fillId="23" borderId="9" xfId="0" applyFont="1" applyFill="1" applyBorder="1" applyAlignment="1">
      <alignment horizontal="left" vertical="center"/>
    </xf>
    <xf numFmtId="0" fontId="49" fillId="23" borderId="56" xfId="0" applyFont="1" applyFill="1" applyBorder="1" applyAlignment="1">
      <alignment horizontal="left" vertical="center"/>
    </xf>
    <xf numFmtId="0" fontId="50" fillId="23" borderId="10" xfId="0" applyFont="1" applyFill="1" applyBorder="1"/>
    <xf numFmtId="0" fontId="49" fillId="23" borderId="11" xfId="0" applyFont="1" applyFill="1" applyBorder="1" applyAlignment="1">
      <alignment vertical="center"/>
    </xf>
    <xf numFmtId="49" fontId="51" fillId="23" borderId="0" xfId="0" applyNumberFormat="1" applyFont="1" applyFill="1" applyAlignment="1">
      <alignment horizontal="left" vertical="center"/>
    </xf>
    <xf numFmtId="0" fontId="50" fillId="23" borderId="53" xfId="0" applyFont="1" applyFill="1" applyBorder="1"/>
    <xf numFmtId="0" fontId="52" fillId="23" borderId="12" xfId="0" applyFont="1" applyFill="1" applyBorder="1"/>
    <xf numFmtId="0" fontId="51" fillId="23" borderId="57" xfId="0" applyFont="1" applyFill="1" applyBorder="1" applyAlignment="1">
      <alignment horizontal="left" vertical="center"/>
    </xf>
    <xf numFmtId="0" fontId="50" fillId="23" borderId="13" xfId="0" applyFont="1" applyFill="1" applyBorder="1"/>
    <xf numFmtId="0" fontId="53" fillId="0" borderId="61" xfId="0" applyFont="1" applyBorder="1"/>
    <xf numFmtId="4" fontId="53" fillId="0" borderId="61" xfId="0" applyNumberFormat="1" applyFont="1" applyBorder="1"/>
    <xf numFmtId="0" fontId="4" fillId="6" borderId="4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1" fillId="10" borderId="5" xfId="0" applyFont="1" applyFill="1" applyBorder="1" applyAlignment="1" applyProtection="1">
      <alignment horizontal="center" vertical="center"/>
      <protection locked="0"/>
    </xf>
    <xf numFmtId="0" fontId="41" fillId="10" borderId="0" xfId="0" applyFont="1" applyFill="1" applyAlignment="1" applyProtection="1">
      <alignment horizontal="center" vertical="center"/>
      <protection locked="0"/>
    </xf>
    <xf numFmtId="0" fontId="41" fillId="10" borderId="3" xfId="0" applyFont="1" applyFill="1" applyBorder="1" applyAlignment="1" applyProtection="1">
      <alignment horizontal="center" vertical="center"/>
      <protection locked="0"/>
    </xf>
    <xf numFmtId="0" fontId="41" fillId="10" borderId="8" xfId="0" applyFont="1" applyFill="1" applyBorder="1" applyAlignment="1" applyProtection="1">
      <alignment horizontal="center" vertical="center"/>
      <protection locked="0"/>
    </xf>
    <xf numFmtId="0" fontId="41" fillId="10" borderId="14" xfId="0" applyFont="1" applyFill="1" applyBorder="1" applyAlignment="1" applyProtection="1">
      <alignment horizontal="center" vertical="center"/>
      <protection locked="0"/>
    </xf>
    <xf numFmtId="0" fontId="41" fillId="10" borderId="15" xfId="0" applyFont="1" applyFill="1" applyBorder="1" applyAlignment="1" applyProtection="1">
      <alignment horizontal="center" vertical="center"/>
      <protection locked="0"/>
    </xf>
    <xf numFmtId="0" fontId="23" fillId="6" borderId="1" xfId="0" applyFont="1" applyFill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4" fillId="10" borderId="59" xfId="0" applyFont="1" applyFill="1" applyBorder="1" applyAlignment="1">
      <alignment horizontal="center" vertical="center"/>
    </xf>
    <xf numFmtId="0" fontId="24" fillId="10" borderId="16" xfId="0" applyFont="1" applyFill="1" applyBorder="1" applyAlignment="1">
      <alignment horizontal="center" vertical="center"/>
    </xf>
    <xf numFmtId="0" fontId="24" fillId="10" borderId="60" xfId="0" applyFont="1" applyFill="1" applyBorder="1" applyAlignment="1">
      <alignment horizontal="center" vertical="center"/>
    </xf>
    <xf numFmtId="0" fontId="48" fillId="0" borderId="45" xfId="0" applyFont="1" applyBorder="1" applyAlignment="1">
      <alignment horizontal="center" vertical="center" wrapText="1"/>
    </xf>
    <xf numFmtId="0" fontId="48" fillId="0" borderId="35" xfId="0" applyFont="1" applyBorder="1" applyAlignment="1">
      <alignment horizontal="center" vertical="center"/>
    </xf>
    <xf numFmtId="0" fontId="48" fillId="0" borderId="55" xfId="0" applyFont="1" applyBorder="1" applyAlignment="1">
      <alignment horizontal="center" vertical="center"/>
    </xf>
    <xf numFmtId="0" fontId="48" fillId="0" borderId="33" xfId="0" applyFont="1" applyBorder="1" applyAlignment="1">
      <alignment horizontal="center" vertical="center"/>
    </xf>
    <xf numFmtId="14" fontId="24" fillId="7" borderId="0" xfId="0" applyNumberFormat="1" applyFont="1" applyFill="1" applyAlignment="1">
      <alignment horizontal="center" vertical="center" wrapText="1"/>
    </xf>
    <xf numFmtId="0" fontId="27" fillId="7" borderId="1" xfId="0" applyFont="1" applyFill="1" applyBorder="1" applyAlignment="1">
      <alignment horizontal="center"/>
    </xf>
    <xf numFmtId="0" fontId="18" fillId="18" borderId="1" xfId="0" applyFont="1" applyFill="1" applyBorder="1" applyAlignment="1">
      <alignment horizontal="center"/>
    </xf>
    <xf numFmtId="0" fontId="18" fillId="20" borderId="1" xfId="0" applyFont="1" applyFill="1" applyBorder="1" applyAlignment="1">
      <alignment horizontal="center"/>
    </xf>
    <xf numFmtId="0" fontId="18" fillId="19" borderId="1" xfId="0" applyFont="1" applyFill="1" applyBorder="1" applyAlignment="1">
      <alignment horizontal="center"/>
    </xf>
  </cellXfs>
  <cellStyles count="185">
    <cellStyle name="Comma" xfId="10" builtinId="3"/>
    <cellStyle name="Comma 2" xfId="67" xr:uid="{00000000-0005-0000-0000-000001000000}"/>
    <cellStyle name="Comma 2 2" xfId="183" xr:uid="{00000000-0005-0000-0000-000002000000}"/>
    <cellStyle name="Comma 3" xfId="180" xr:uid="{00000000-0005-0000-0000-000003000000}"/>
    <cellStyle name="Hyperlink 2" xfId="184" xr:uid="{00000000-0005-0000-0000-000004000000}"/>
    <cellStyle name="Normal" xfId="0" builtinId="0"/>
    <cellStyle name="Normal 10" xfId="11" xr:uid="{00000000-0005-0000-0000-000006000000}"/>
    <cellStyle name="Normal 100" xfId="103" xr:uid="{00000000-0005-0000-0000-000007000000}"/>
    <cellStyle name="Normal 101" xfId="104" xr:uid="{00000000-0005-0000-0000-000008000000}"/>
    <cellStyle name="Normal 102" xfId="105" xr:uid="{00000000-0005-0000-0000-000009000000}"/>
    <cellStyle name="Normal 103" xfId="106" xr:uid="{00000000-0005-0000-0000-00000A000000}"/>
    <cellStyle name="Normal 104" xfId="107" xr:uid="{00000000-0005-0000-0000-00000B000000}"/>
    <cellStyle name="Normal 105" xfId="108" xr:uid="{00000000-0005-0000-0000-00000C000000}"/>
    <cellStyle name="Normal 106" xfId="109" xr:uid="{00000000-0005-0000-0000-00000D000000}"/>
    <cellStyle name="Normal 107" xfId="110" xr:uid="{00000000-0005-0000-0000-00000E000000}"/>
    <cellStyle name="Normal 108" xfId="111" xr:uid="{00000000-0005-0000-0000-00000F000000}"/>
    <cellStyle name="Normal 109" xfId="112" xr:uid="{00000000-0005-0000-0000-000010000000}"/>
    <cellStyle name="Normal 11" xfId="12" xr:uid="{00000000-0005-0000-0000-000011000000}"/>
    <cellStyle name="Normal 110" xfId="113" xr:uid="{00000000-0005-0000-0000-000012000000}"/>
    <cellStyle name="Normal 111" xfId="114" xr:uid="{00000000-0005-0000-0000-000013000000}"/>
    <cellStyle name="Normal 112" xfId="115" xr:uid="{00000000-0005-0000-0000-000014000000}"/>
    <cellStyle name="Normal 113" xfId="116" xr:uid="{00000000-0005-0000-0000-000015000000}"/>
    <cellStyle name="Normal 114" xfId="117" xr:uid="{00000000-0005-0000-0000-000016000000}"/>
    <cellStyle name="Normal 115" xfId="118" xr:uid="{00000000-0005-0000-0000-000017000000}"/>
    <cellStyle name="Normal 116" xfId="119" xr:uid="{00000000-0005-0000-0000-000018000000}"/>
    <cellStyle name="Normal 117" xfId="120" xr:uid="{00000000-0005-0000-0000-000019000000}"/>
    <cellStyle name="Normal 118" xfId="121" xr:uid="{00000000-0005-0000-0000-00001A000000}"/>
    <cellStyle name="Normal 119" xfId="122" xr:uid="{00000000-0005-0000-0000-00001B000000}"/>
    <cellStyle name="Normal 12" xfId="14" xr:uid="{00000000-0005-0000-0000-00001C000000}"/>
    <cellStyle name="Normal 120" xfId="123" xr:uid="{00000000-0005-0000-0000-00001D000000}"/>
    <cellStyle name="Normal 121" xfId="124" xr:uid="{00000000-0005-0000-0000-00001E000000}"/>
    <cellStyle name="Normal 122" xfId="125" xr:uid="{00000000-0005-0000-0000-00001F000000}"/>
    <cellStyle name="Normal 123" xfId="126" xr:uid="{00000000-0005-0000-0000-000020000000}"/>
    <cellStyle name="Normal 124" xfId="127" xr:uid="{00000000-0005-0000-0000-000021000000}"/>
    <cellStyle name="Normal 125" xfId="128" xr:uid="{00000000-0005-0000-0000-000022000000}"/>
    <cellStyle name="Normal 126" xfId="129" xr:uid="{00000000-0005-0000-0000-000023000000}"/>
    <cellStyle name="Normal 127" xfId="130" xr:uid="{00000000-0005-0000-0000-000024000000}"/>
    <cellStyle name="Normal 128" xfId="131" xr:uid="{00000000-0005-0000-0000-000025000000}"/>
    <cellStyle name="Normal 129" xfId="132" xr:uid="{00000000-0005-0000-0000-000026000000}"/>
    <cellStyle name="Normal 13" xfId="15" xr:uid="{00000000-0005-0000-0000-000027000000}"/>
    <cellStyle name="Normal 130" xfId="133" xr:uid="{00000000-0005-0000-0000-000028000000}"/>
    <cellStyle name="Normal 131" xfId="134" xr:uid="{00000000-0005-0000-0000-000029000000}"/>
    <cellStyle name="Normal 132" xfId="135" xr:uid="{00000000-0005-0000-0000-00002A000000}"/>
    <cellStyle name="Normal 133" xfId="136" xr:uid="{00000000-0005-0000-0000-00002B000000}"/>
    <cellStyle name="Normal 134" xfId="137" xr:uid="{00000000-0005-0000-0000-00002C000000}"/>
    <cellStyle name="Normal 135" xfId="138" xr:uid="{00000000-0005-0000-0000-00002D000000}"/>
    <cellStyle name="Normal 136" xfId="139" xr:uid="{00000000-0005-0000-0000-00002E000000}"/>
    <cellStyle name="Normal 137" xfId="140" xr:uid="{00000000-0005-0000-0000-00002F000000}"/>
    <cellStyle name="Normal 138" xfId="141" xr:uid="{00000000-0005-0000-0000-000030000000}"/>
    <cellStyle name="Normal 139" xfId="142" xr:uid="{00000000-0005-0000-0000-000031000000}"/>
    <cellStyle name="Normal 14" xfId="16" xr:uid="{00000000-0005-0000-0000-000032000000}"/>
    <cellStyle name="Normal 140" xfId="143" xr:uid="{00000000-0005-0000-0000-000033000000}"/>
    <cellStyle name="Normal 141" xfId="144" xr:uid="{00000000-0005-0000-0000-000034000000}"/>
    <cellStyle name="Normal 142" xfId="145" xr:uid="{00000000-0005-0000-0000-000035000000}"/>
    <cellStyle name="Normal 143" xfId="146" xr:uid="{00000000-0005-0000-0000-000036000000}"/>
    <cellStyle name="Normal 144" xfId="147" xr:uid="{00000000-0005-0000-0000-000037000000}"/>
    <cellStyle name="Normal 145" xfId="148" xr:uid="{00000000-0005-0000-0000-000038000000}"/>
    <cellStyle name="Normal 146" xfId="149" xr:uid="{00000000-0005-0000-0000-000039000000}"/>
    <cellStyle name="Normal 147" xfId="150" xr:uid="{00000000-0005-0000-0000-00003A000000}"/>
    <cellStyle name="Normal 148" xfId="151" xr:uid="{00000000-0005-0000-0000-00003B000000}"/>
    <cellStyle name="Normal 149" xfId="152" xr:uid="{00000000-0005-0000-0000-00003C000000}"/>
    <cellStyle name="Normal 15" xfId="17" xr:uid="{00000000-0005-0000-0000-00003D000000}"/>
    <cellStyle name="Normal 150" xfId="153" xr:uid="{00000000-0005-0000-0000-00003E000000}"/>
    <cellStyle name="Normal 151" xfId="154" xr:uid="{00000000-0005-0000-0000-00003F000000}"/>
    <cellStyle name="Normal 152" xfId="155" xr:uid="{00000000-0005-0000-0000-000040000000}"/>
    <cellStyle name="Normal 153" xfId="156" xr:uid="{00000000-0005-0000-0000-000041000000}"/>
    <cellStyle name="Normal 154" xfId="157" xr:uid="{00000000-0005-0000-0000-000042000000}"/>
    <cellStyle name="Normal 155" xfId="158" xr:uid="{00000000-0005-0000-0000-000043000000}"/>
    <cellStyle name="Normal 156" xfId="159" xr:uid="{00000000-0005-0000-0000-000044000000}"/>
    <cellStyle name="Normal 157" xfId="160" xr:uid="{00000000-0005-0000-0000-000045000000}"/>
    <cellStyle name="Normal 158" xfId="161" xr:uid="{00000000-0005-0000-0000-000046000000}"/>
    <cellStyle name="Normal 159" xfId="162" xr:uid="{00000000-0005-0000-0000-000047000000}"/>
    <cellStyle name="Normal 16" xfId="18" xr:uid="{00000000-0005-0000-0000-000048000000}"/>
    <cellStyle name="Normal 160" xfId="163" xr:uid="{00000000-0005-0000-0000-000049000000}"/>
    <cellStyle name="Normal 161" xfId="164" xr:uid="{00000000-0005-0000-0000-00004A000000}"/>
    <cellStyle name="Normal 162" xfId="165" xr:uid="{00000000-0005-0000-0000-00004B000000}"/>
    <cellStyle name="Normal 163" xfId="166" xr:uid="{00000000-0005-0000-0000-00004C000000}"/>
    <cellStyle name="Normal 164" xfId="167" xr:uid="{00000000-0005-0000-0000-00004D000000}"/>
    <cellStyle name="Normal 165" xfId="168" xr:uid="{00000000-0005-0000-0000-00004E000000}"/>
    <cellStyle name="Normal 166" xfId="169" xr:uid="{00000000-0005-0000-0000-00004F000000}"/>
    <cellStyle name="Normal 167" xfId="170" xr:uid="{00000000-0005-0000-0000-000050000000}"/>
    <cellStyle name="Normal 168" xfId="171" xr:uid="{00000000-0005-0000-0000-000051000000}"/>
    <cellStyle name="Normal 169" xfId="172" xr:uid="{00000000-0005-0000-0000-000052000000}"/>
    <cellStyle name="Normal 17" xfId="19" xr:uid="{00000000-0005-0000-0000-000053000000}"/>
    <cellStyle name="Normal 170" xfId="173" xr:uid="{00000000-0005-0000-0000-000054000000}"/>
    <cellStyle name="Normal 171" xfId="174" xr:uid="{00000000-0005-0000-0000-000055000000}"/>
    <cellStyle name="Normal 172" xfId="175" xr:uid="{00000000-0005-0000-0000-000056000000}"/>
    <cellStyle name="Normal 173" xfId="176" xr:uid="{00000000-0005-0000-0000-000057000000}"/>
    <cellStyle name="Normal 174" xfId="177" xr:uid="{00000000-0005-0000-0000-000058000000}"/>
    <cellStyle name="Normal 175" xfId="178" xr:uid="{00000000-0005-0000-0000-000059000000}"/>
    <cellStyle name="Normal 176" xfId="179" xr:uid="{00000000-0005-0000-0000-00005A000000}"/>
    <cellStyle name="Normal 177" xfId="181" xr:uid="{00000000-0005-0000-0000-00005B000000}"/>
    <cellStyle name="Normal 178" xfId="182" xr:uid="{00000000-0005-0000-0000-00005C000000}"/>
    <cellStyle name="Normal 18" xfId="20" xr:uid="{00000000-0005-0000-0000-00005D000000}"/>
    <cellStyle name="Normal 19" xfId="21" xr:uid="{00000000-0005-0000-0000-00005E000000}"/>
    <cellStyle name="Normal 2" xfId="3" xr:uid="{00000000-0005-0000-0000-00005F000000}"/>
    <cellStyle name="Normal 2 2" xfId="13" xr:uid="{00000000-0005-0000-0000-000060000000}"/>
    <cellStyle name="Normal 20" xfId="22" xr:uid="{00000000-0005-0000-0000-000061000000}"/>
    <cellStyle name="Normal 21" xfId="23" xr:uid="{00000000-0005-0000-0000-000062000000}"/>
    <cellStyle name="Normal 22" xfId="24" xr:uid="{00000000-0005-0000-0000-000063000000}"/>
    <cellStyle name="Normal 23" xfId="25" xr:uid="{00000000-0005-0000-0000-000064000000}"/>
    <cellStyle name="Normal 24" xfId="26" xr:uid="{00000000-0005-0000-0000-000065000000}"/>
    <cellStyle name="Normal 25" xfId="27" xr:uid="{00000000-0005-0000-0000-000066000000}"/>
    <cellStyle name="Normal 26" xfId="28" xr:uid="{00000000-0005-0000-0000-000067000000}"/>
    <cellStyle name="Normal 27" xfId="29" xr:uid="{00000000-0005-0000-0000-000068000000}"/>
    <cellStyle name="Normal 28" xfId="30" xr:uid="{00000000-0005-0000-0000-000069000000}"/>
    <cellStyle name="Normal 29" xfId="31" xr:uid="{00000000-0005-0000-0000-00006A000000}"/>
    <cellStyle name="Normal 3" xfId="2" xr:uid="{00000000-0005-0000-0000-00006B000000}"/>
    <cellStyle name="Normal 30" xfId="32" xr:uid="{00000000-0005-0000-0000-00006C000000}"/>
    <cellStyle name="Normal 31" xfId="33" xr:uid="{00000000-0005-0000-0000-00006D000000}"/>
    <cellStyle name="Normal 32" xfId="34" xr:uid="{00000000-0005-0000-0000-00006E000000}"/>
    <cellStyle name="Normal 33" xfId="35" xr:uid="{00000000-0005-0000-0000-00006F000000}"/>
    <cellStyle name="Normal 34" xfId="36" xr:uid="{00000000-0005-0000-0000-000070000000}"/>
    <cellStyle name="Normal 35" xfId="37" xr:uid="{00000000-0005-0000-0000-000071000000}"/>
    <cellStyle name="Normal 36" xfId="38" xr:uid="{00000000-0005-0000-0000-000072000000}"/>
    <cellStyle name="Normal 37" xfId="39" xr:uid="{00000000-0005-0000-0000-000073000000}"/>
    <cellStyle name="Normal 38" xfId="40" xr:uid="{00000000-0005-0000-0000-000074000000}"/>
    <cellStyle name="Normal 39" xfId="41" xr:uid="{00000000-0005-0000-0000-000075000000}"/>
    <cellStyle name="Normal 4" xfId="1" xr:uid="{00000000-0005-0000-0000-000076000000}"/>
    <cellStyle name="Normal 40" xfId="42" xr:uid="{00000000-0005-0000-0000-000077000000}"/>
    <cellStyle name="Normal 41" xfId="43" xr:uid="{00000000-0005-0000-0000-000078000000}"/>
    <cellStyle name="Normal 42" xfId="44" xr:uid="{00000000-0005-0000-0000-000079000000}"/>
    <cellStyle name="Normal 43" xfId="45" xr:uid="{00000000-0005-0000-0000-00007A000000}"/>
    <cellStyle name="Normal 44" xfId="46" xr:uid="{00000000-0005-0000-0000-00007B000000}"/>
    <cellStyle name="Normal 45" xfId="47" xr:uid="{00000000-0005-0000-0000-00007C000000}"/>
    <cellStyle name="Normal 46" xfId="48" xr:uid="{00000000-0005-0000-0000-00007D000000}"/>
    <cellStyle name="Normal 47" xfId="49" xr:uid="{00000000-0005-0000-0000-00007E000000}"/>
    <cellStyle name="Normal 48" xfId="50" xr:uid="{00000000-0005-0000-0000-00007F000000}"/>
    <cellStyle name="Normal 49" xfId="51" xr:uid="{00000000-0005-0000-0000-000080000000}"/>
    <cellStyle name="Normal 5" xfId="4" xr:uid="{00000000-0005-0000-0000-000081000000}"/>
    <cellStyle name="Normal 50" xfId="52" xr:uid="{00000000-0005-0000-0000-000082000000}"/>
    <cellStyle name="Normal 51" xfId="53" xr:uid="{00000000-0005-0000-0000-000083000000}"/>
    <cellStyle name="Normal 52" xfId="54" xr:uid="{00000000-0005-0000-0000-000084000000}"/>
    <cellStyle name="Normal 53" xfId="55" xr:uid="{00000000-0005-0000-0000-000085000000}"/>
    <cellStyle name="Normal 54" xfId="56" xr:uid="{00000000-0005-0000-0000-000086000000}"/>
    <cellStyle name="Normal 55" xfId="57" xr:uid="{00000000-0005-0000-0000-000087000000}"/>
    <cellStyle name="Normal 56" xfId="58" xr:uid="{00000000-0005-0000-0000-000088000000}"/>
    <cellStyle name="Normal 57" xfId="59" xr:uid="{00000000-0005-0000-0000-000089000000}"/>
    <cellStyle name="Normal 58" xfId="60" xr:uid="{00000000-0005-0000-0000-00008A000000}"/>
    <cellStyle name="Normal 59" xfId="61" xr:uid="{00000000-0005-0000-0000-00008B000000}"/>
    <cellStyle name="Normal 6" xfId="5" xr:uid="{00000000-0005-0000-0000-00008C000000}"/>
    <cellStyle name="Normal 60" xfId="62" xr:uid="{00000000-0005-0000-0000-00008D000000}"/>
    <cellStyle name="Normal 61" xfId="63" xr:uid="{00000000-0005-0000-0000-00008E000000}"/>
    <cellStyle name="Normal 62" xfId="64" xr:uid="{00000000-0005-0000-0000-00008F000000}"/>
    <cellStyle name="Normal 63" xfId="65" xr:uid="{00000000-0005-0000-0000-000090000000}"/>
    <cellStyle name="Normal 64" xfId="66" xr:uid="{00000000-0005-0000-0000-000091000000}"/>
    <cellStyle name="Normal 65" xfId="68" xr:uid="{00000000-0005-0000-0000-000092000000}"/>
    <cellStyle name="Normal 66" xfId="69" xr:uid="{00000000-0005-0000-0000-000093000000}"/>
    <cellStyle name="Normal 67" xfId="70" xr:uid="{00000000-0005-0000-0000-000094000000}"/>
    <cellStyle name="Normal 68" xfId="71" xr:uid="{00000000-0005-0000-0000-000095000000}"/>
    <cellStyle name="Normal 69" xfId="72" xr:uid="{00000000-0005-0000-0000-000096000000}"/>
    <cellStyle name="Normal 7" xfId="6" xr:uid="{00000000-0005-0000-0000-000097000000}"/>
    <cellStyle name="Normal 70" xfId="73" xr:uid="{00000000-0005-0000-0000-000098000000}"/>
    <cellStyle name="Normal 71" xfId="74" xr:uid="{00000000-0005-0000-0000-000099000000}"/>
    <cellStyle name="Normal 72" xfId="75" xr:uid="{00000000-0005-0000-0000-00009A000000}"/>
    <cellStyle name="Normal 73" xfId="76" xr:uid="{00000000-0005-0000-0000-00009B000000}"/>
    <cellStyle name="Normal 74" xfId="77" xr:uid="{00000000-0005-0000-0000-00009C000000}"/>
    <cellStyle name="Normal 75" xfId="78" xr:uid="{00000000-0005-0000-0000-00009D000000}"/>
    <cellStyle name="Normal 76" xfId="79" xr:uid="{00000000-0005-0000-0000-00009E000000}"/>
    <cellStyle name="Normal 77" xfId="80" xr:uid="{00000000-0005-0000-0000-00009F000000}"/>
    <cellStyle name="Normal 78" xfId="81" xr:uid="{00000000-0005-0000-0000-0000A0000000}"/>
    <cellStyle name="Normal 79" xfId="82" xr:uid="{00000000-0005-0000-0000-0000A1000000}"/>
    <cellStyle name="Normal 8" xfId="7" xr:uid="{00000000-0005-0000-0000-0000A2000000}"/>
    <cellStyle name="Normal 80" xfId="83" xr:uid="{00000000-0005-0000-0000-0000A3000000}"/>
    <cellStyle name="Normal 81" xfId="84" xr:uid="{00000000-0005-0000-0000-0000A4000000}"/>
    <cellStyle name="Normal 82" xfId="85" xr:uid="{00000000-0005-0000-0000-0000A5000000}"/>
    <cellStyle name="Normal 83" xfId="86" xr:uid="{00000000-0005-0000-0000-0000A6000000}"/>
    <cellStyle name="Normal 84" xfId="87" xr:uid="{00000000-0005-0000-0000-0000A7000000}"/>
    <cellStyle name="Normal 85" xfId="88" xr:uid="{00000000-0005-0000-0000-0000A8000000}"/>
    <cellStyle name="Normal 86" xfId="89" xr:uid="{00000000-0005-0000-0000-0000A9000000}"/>
    <cellStyle name="Normal 87" xfId="90" xr:uid="{00000000-0005-0000-0000-0000AA000000}"/>
    <cellStyle name="Normal 88" xfId="91" xr:uid="{00000000-0005-0000-0000-0000AB000000}"/>
    <cellStyle name="Normal 89" xfId="92" xr:uid="{00000000-0005-0000-0000-0000AC000000}"/>
    <cellStyle name="Normal 9" xfId="8" xr:uid="{00000000-0005-0000-0000-0000AD000000}"/>
    <cellStyle name="Normal 90" xfId="93" xr:uid="{00000000-0005-0000-0000-0000AE000000}"/>
    <cellStyle name="Normal 91" xfId="94" xr:uid="{00000000-0005-0000-0000-0000AF000000}"/>
    <cellStyle name="Normal 92" xfId="95" xr:uid="{00000000-0005-0000-0000-0000B0000000}"/>
    <cellStyle name="Normal 93" xfId="96" xr:uid="{00000000-0005-0000-0000-0000B1000000}"/>
    <cellStyle name="Normal 94" xfId="97" xr:uid="{00000000-0005-0000-0000-0000B2000000}"/>
    <cellStyle name="Normal 95" xfId="98" xr:uid="{00000000-0005-0000-0000-0000B3000000}"/>
    <cellStyle name="Normal 96" xfId="99" xr:uid="{00000000-0005-0000-0000-0000B4000000}"/>
    <cellStyle name="Normal 97" xfId="100" xr:uid="{00000000-0005-0000-0000-0000B5000000}"/>
    <cellStyle name="Normal 98" xfId="101" xr:uid="{00000000-0005-0000-0000-0000B6000000}"/>
    <cellStyle name="Normal 99" xfId="102" xr:uid="{00000000-0005-0000-0000-0000B7000000}"/>
    <cellStyle name="Percent" xfId="9" builtinId="5"/>
  </cellStyles>
  <dxfs count="68">
    <dxf>
      <font>
        <color theme="0"/>
      </font>
      <fill>
        <patternFill>
          <bgColor theme="0"/>
        </patternFill>
      </fill>
    </dxf>
    <dxf>
      <fill>
        <patternFill>
          <bgColor rgb="FFEB34F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00C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00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>
          <bgColor theme="0"/>
        </patternFill>
      </fill>
    </dxf>
    <dxf>
      <fill>
        <patternFill>
          <bgColor rgb="FFEB34F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00C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00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ill>
        <patternFill>
          <bgColor rgb="FFFF0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FF00FF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00CC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00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</dxf>
    <dxf>
      <font>
        <color theme="0"/>
      </font>
      <fill>
        <patternFill>
          <bgColor theme="0"/>
        </patternFill>
      </fill>
    </dxf>
    <dxf>
      <fill>
        <patternFill>
          <bgColor rgb="FFFF0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FF00FF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00CC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00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00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00CC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FF00FF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FF0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ill>
        <patternFill>
          <bgColor rgb="FF00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00CC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FF00FF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FF0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ont>
        <color theme="0"/>
      </font>
    </dxf>
    <dxf>
      <font>
        <color theme="0"/>
      </font>
      <fill>
        <patternFill>
          <bgColor theme="0"/>
        </patternFill>
      </fill>
    </dxf>
    <dxf>
      <fill>
        <patternFill>
          <bgColor rgb="FFFF0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FF00FF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00CC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00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</dxf>
    <dxf>
      <font>
        <color theme="0"/>
      </font>
      <fill>
        <patternFill>
          <bgColor theme="0"/>
        </patternFill>
      </fill>
    </dxf>
    <dxf>
      <fill>
        <patternFill>
          <bgColor rgb="FFFF0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FF00FF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00CC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00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00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00CC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FF00FF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FF0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ill>
        <patternFill>
          <bgColor rgb="FF00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00CC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FF00FF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FF0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>
          <bgColor theme="0"/>
        </patternFill>
      </fill>
    </dxf>
    <dxf>
      <font>
        <color theme="0"/>
      </font>
    </dxf>
  </dxfs>
  <tableStyles count="0" defaultTableStyle="TableStyleMedium2" defaultPivotStyle="PivotStyleLight16"/>
  <colors>
    <mruColors>
      <color rgb="FF00863D"/>
      <color rgb="FFFF6161"/>
      <color rgb="FFB02095"/>
      <color rgb="FF8F95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470647</xdr:colOff>
      <xdr:row>14</xdr:row>
      <xdr:rowOff>304800</xdr:rowOff>
    </xdr:from>
    <xdr:to>
      <xdr:col>2</xdr:col>
      <xdr:colOff>336176</xdr:colOff>
      <xdr:row>17</xdr:row>
      <xdr:rowOff>44823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70647" y="3819525"/>
          <a:ext cx="922804" cy="702048"/>
        </a:xfrm>
        <a:prstGeom prst="rect">
          <a:avLst/>
        </a:prstGeom>
        <a:solidFill>
          <a:srgbClr val="00863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1075236</xdr:colOff>
      <xdr:row>12</xdr:row>
      <xdr:rowOff>2703</xdr:rowOff>
    </xdr:from>
    <xdr:to>
      <xdr:col>7</xdr:col>
      <xdr:colOff>24849</xdr:colOff>
      <xdr:row>13</xdr:row>
      <xdr:rowOff>210484</xdr:rowOff>
    </xdr:to>
    <xdr:pic>
      <xdr:nvPicPr>
        <xdr:cNvPr id="7" name="Picture 6" descr="C:\Users\ADMIN\AppData\Local\Temp\Zalo Temp\TempDownloads\Logo TVI-onwhite (2)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4432" y="2860203"/>
          <a:ext cx="904308" cy="547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1068903</xdr:colOff>
      <xdr:row>4</xdr:row>
      <xdr:rowOff>282850</xdr:rowOff>
    </xdr:from>
    <xdr:to>
      <xdr:col>7</xdr:col>
      <xdr:colOff>18516</xdr:colOff>
      <xdr:row>6</xdr:row>
      <xdr:rowOff>154454</xdr:rowOff>
    </xdr:to>
    <xdr:pic>
      <xdr:nvPicPr>
        <xdr:cNvPr id="8" name="Picture 7" descr="C:\Users\ADMIN\AppData\Local\Temp\Zalo Temp\TempDownloads\Logo TVI-onwhite (2)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4432" y="551791"/>
          <a:ext cx="899437" cy="5551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127608</xdr:colOff>
      <xdr:row>14</xdr:row>
      <xdr:rowOff>204409</xdr:rowOff>
    </xdr:from>
    <xdr:to>
      <xdr:col>10</xdr:col>
      <xdr:colOff>1027045</xdr:colOff>
      <xdr:row>16</xdr:row>
      <xdr:rowOff>132043</xdr:rowOff>
    </xdr:to>
    <xdr:pic>
      <xdr:nvPicPr>
        <xdr:cNvPr id="9" name="Picture 8" descr="C:\Users\ADMIN\AppData\Local\Temp\Zalo Temp\TempDownloads\Logo TVI-onwhite (2)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2108" y="3734262"/>
          <a:ext cx="899437" cy="5551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470838</xdr:colOff>
      <xdr:row>15</xdr:row>
      <xdr:rowOff>53256</xdr:rowOff>
    </xdr:from>
    <xdr:to>
      <xdr:col>2</xdr:col>
      <xdr:colOff>317811</xdr:colOff>
      <xdr:row>16</xdr:row>
      <xdr:rowOff>284560</xdr:rowOff>
    </xdr:to>
    <xdr:pic>
      <xdr:nvPicPr>
        <xdr:cNvPr id="11" name="Picture 10" descr="C:\Users\ADMIN\AppData\Local\Temp\Zalo Temp\TempDownloads\Logo TVI-onblack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838" y="3901356"/>
          <a:ext cx="904248" cy="5265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19050</xdr:colOff>
      <xdr:row>606</xdr:row>
      <xdr:rowOff>45129</xdr:rowOff>
    </xdr:from>
    <xdr:to>
      <xdr:col>28</xdr:col>
      <xdr:colOff>47625</xdr:colOff>
      <xdr:row>633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4D351E-B23C-496C-A587-F01A7749A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01950" y="521379"/>
          <a:ext cx="904875" cy="765405"/>
        </a:xfrm>
        <a:prstGeom prst="rect">
          <a:avLst/>
        </a:prstGeom>
        <a:noFill/>
        <a:effectLst>
          <a:glow>
            <a:schemeClr val="accent1"/>
          </a:glow>
          <a:outerShdw dist="63500" sx="1000" sy="1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1:AA41"/>
  <sheetViews>
    <sheetView showGridLines="0" showRowColHeaders="0" tabSelected="1" topLeftCell="A4" zoomScale="110" zoomScaleNormal="110" workbookViewId="0">
      <selection activeCell="B6" sqref="B6:F7"/>
    </sheetView>
  </sheetViews>
  <sheetFormatPr baseColWidth="10" defaultColWidth="9.1640625" defaultRowHeight="14"/>
  <cols>
    <col min="1" max="1" width="7.1640625" style="26" customWidth="1"/>
    <col min="2" max="2" width="8.6640625" style="26" customWidth="1"/>
    <col min="3" max="3" width="21.5" style="26" customWidth="1"/>
    <col min="4" max="4" width="4.83203125" style="26" customWidth="1"/>
    <col min="5" max="5" width="12.6640625" style="26" customWidth="1"/>
    <col min="6" max="6" width="16.33203125" style="26" customWidth="1"/>
    <col min="7" max="7" width="13" style="26" customWidth="1"/>
    <col min="8" max="8" width="17.5" style="26" customWidth="1"/>
    <col min="9" max="13" width="19" style="26" customWidth="1"/>
    <col min="14" max="14" width="18.83203125" style="26" customWidth="1"/>
    <col min="15" max="16384" width="9.1640625" style="26"/>
  </cols>
  <sheetData>
    <row r="1" spans="1:17" s="25" customFormat="1" ht="29.25" hidden="1" customHeight="1">
      <c r="A1" s="192" t="s">
        <v>717</v>
      </c>
      <c r="B1" s="193"/>
      <c r="C1" s="85"/>
      <c r="D1" s="85"/>
      <c r="E1" s="85"/>
      <c r="F1" s="29" t="s">
        <v>718</v>
      </c>
      <c r="G1" s="30"/>
      <c r="H1" s="30"/>
      <c r="I1" s="31"/>
      <c r="J1" s="32"/>
      <c r="K1" s="33"/>
      <c r="L1" s="32"/>
      <c r="M1" s="34"/>
    </row>
    <row r="2" spans="1:17" s="25" customFormat="1" ht="29.25" hidden="1" customHeight="1">
      <c r="A2" s="35"/>
      <c r="B2" s="36"/>
      <c r="C2" s="36"/>
      <c r="D2" s="36"/>
      <c r="E2" s="36"/>
      <c r="F2" s="30" t="s">
        <v>719</v>
      </c>
      <c r="G2" s="30"/>
      <c r="H2" s="30"/>
      <c r="I2" s="31" t="s">
        <v>720</v>
      </c>
      <c r="J2" s="32"/>
      <c r="K2" s="33"/>
      <c r="L2" s="32"/>
      <c r="M2" s="34"/>
    </row>
    <row r="3" spans="1:17" s="25" customFormat="1" ht="29.25" hidden="1" customHeight="1">
      <c r="A3" s="35"/>
      <c r="B3" s="37"/>
      <c r="C3" s="37"/>
      <c r="D3" s="37"/>
      <c r="E3" s="37"/>
      <c r="F3" s="30" t="s">
        <v>721</v>
      </c>
      <c r="G3" s="30"/>
      <c r="H3" s="30"/>
      <c r="I3" s="31" t="s">
        <v>722</v>
      </c>
      <c r="J3" s="32"/>
      <c r="K3" s="33"/>
      <c r="L3" s="32"/>
      <c r="M3" s="34"/>
    </row>
    <row r="4" spans="1:17" s="25" customFormat="1" ht="21.5" customHeight="1">
      <c r="A4" s="210" t="s">
        <v>4327</v>
      </c>
      <c r="B4" s="210"/>
      <c r="C4" s="114"/>
      <c r="D4" s="114"/>
      <c r="E4" s="114"/>
      <c r="F4" s="42"/>
      <c r="G4" s="38"/>
      <c r="H4" s="173" t="s">
        <v>733</v>
      </c>
      <c r="I4" s="129" t="str">
        <f>'Doanh thu'!H2</f>
        <v>Q1.25</v>
      </c>
      <c r="J4" s="129" t="str">
        <f>'Doanh thu'!I2</f>
        <v>Q2.25</v>
      </c>
      <c r="K4" s="129" t="str">
        <f>'Doanh thu'!J2</f>
        <v>Q3.25</v>
      </c>
      <c r="L4" s="129" t="str">
        <f>'Doanh thu'!K2</f>
        <v>Q4.25</v>
      </c>
      <c r="M4" s="129" t="str">
        <f>'Doanh thu'!L2</f>
        <v>Q1.26</v>
      </c>
      <c r="O4" s="149"/>
      <c r="P4" s="151"/>
    </row>
    <row r="5" spans="1:17" s="25" customFormat="1" ht="24.75" customHeight="1">
      <c r="A5" s="113"/>
      <c r="B5" s="202" t="s">
        <v>3467</v>
      </c>
      <c r="C5" s="202"/>
      <c r="D5" s="202"/>
      <c r="E5" s="202"/>
      <c r="F5" s="202"/>
      <c r="G5" s="115"/>
      <c r="H5" s="130" t="s">
        <v>3468</v>
      </c>
      <c r="I5" s="131">
        <f>VLOOKUP($B$6,'Doanh thu'!$A$3:$L$2000,8,FALSE)</f>
        <v>37621674553578</v>
      </c>
      <c r="J5" s="131">
        <f>VLOOKUP($B$6,'Doanh thu'!$A$3:$L$2000,9,FALSE)</f>
        <v>35910519111209</v>
      </c>
      <c r="K5" s="131">
        <f>VLOOKUP($B$6,'Doanh thu'!$A$3:$L$2000,10,FALSE)</f>
        <v>36407416403924</v>
      </c>
      <c r="L5" s="131">
        <f>VLOOKUP($B$6,'Doanh thu'!$A$3:$L$2000,11,FALSE)</f>
        <v>46176484549771</v>
      </c>
      <c r="M5" s="131">
        <f>VLOOKUP($B$6,'Doanh thu'!$A$3:$L$2000,12,FALSE)</f>
        <v>52900847302653</v>
      </c>
      <c r="N5" s="147"/>
      <c r="O5" s="149"/>
      <c r="P5" s="151"/>
      <c r="Q5" s="56"/>
    </row>
    <row r="6" spans="1:17" ht="29.25" customHeight="1">
      <c r="A6" s="112"/>
      <c r="B6" s="194" t="s">
        <v>4485</v>
      </c>
      <c r="C6" s="195"/>
      <c r="D6" s="195"/>
      <c r="E6" s="195"/>
      <c r="F6" s="196"/>
      <c r="G6" s="116"/>
      <c r="H6" s="130" t="s">
        <v>3469</v>
      </c>
      <c r="I6" s="132">
        <f>VLOOKUP($B$6,'Doanh thu'!$A$3:$Q$2000,U41,FALSE)</f>
        <v>0.21940995928487664</v>
      </c>
      <c r="J6" s="132">
        <f>VLOOKUP($B$6,'Doanh thu'!$A$3:$Q$2000,V41,FALSE)</f>
        <v>-9.2148748231154085E-2</v>
      </c>
      <c r="K6" s="132">
        <f>VLOOKUP($B$6,'Doanh thu'!$A$3:$Q$2000,W41,FALSE)</f>
        <v>7.2185691174058514E-2</v>
      </c>
      <c r="L6" s="132">
        <f>VLOOKUP($B$6,'Doanh thu'!$A$3:$Q$2000,X41,FALSE)</f>
        <v>0.33879876132608505</v>
      </c>
      <c r="M6" s="132">
        <f>VLOOKUP($B$6,'Doanh thu'!$A$3:$Q$2000,Y41,FALSE)</f>
        <v>0.40612686517490165</v>
      </c>
      <c r="N6" s="145"/>
      <c r="O6" s="141"/>
      <c r="P6" s="133"/>
    </row>
    <row r="7" spans="1:17" ht="23" customHeight="1">
      <c r="A7" s="112"/>
      <c r="B7" s="197"/>
      <c r="C7" s="198"/>
      <c r="D7" s="198"/>
      <c r="E7" s="198"/>
      <c r="F7" s="199"/>
      <c r="G7" s="117"/>
      <c r="H7" s="119"/>
      <c r="I7" s="28"/>
      <c r="J7" s="27"/>
      <c r="K7" s="27"/>
      <c r="L7" s="27"/>
      <c r="M7" s="27"/>
      <c r="N7" s="113"/>
      <c r="O7" s="141"/>
      <c r="P7" s="133"/>
    </row>
    <row r="8" spans="1:17" ht="25.5" customHeight="1">
      <c r="A8" s="111"/>
      <c r="B8" s="200" t="str">
        <f>VLOOKUP($B$6,LNST!$A$2:$B$1671,2,FALSE)</f>
        <v>Hòa Phát</v>
      </c>
      <c r="C8" s="200"/>
      <c r="D8" s="200"/>
      <c r="E8" s="200"/>
      <c r="F8" s="200"/>
      <c r="G8" s="118"/>
      <c r="H8" s="128" t="s">
        <v>761</v>
      </c>
      <c r="I8" s="129" t="str">
        <f>I4</f>
        <v>Q1.25</v>
      </c>
      <c r="J8" s="129" t="str">
        <f>J4</f>
        <v>Q2.25</v>
      </c>
      <c r="K8" s="129" t="str">
        <f>K4</f>
        <v>Q3.25</v>
      </c>
      <c r="L8" s="129" t="str">
        <f>L4</f>
        <v>Q4.25</v>
      </c>
      <c r="M8" s="129" t="str">
        <f>M4</f>
        <v>Q1.26</v>
      </c>
      <c r="N8" s="146"/>
      <c r="O8" s="141"/>
      <c r="P8" s="133"/>
    </row>
    <row r="9" spans="1:17" ht="25.5" customHeight="1" thickBot="1">
      <c r="A9" s="110"/>
      <c r="B9" s="109"/>
      <c r="C9" s="88"/>
      <c r="D9" s="101"/>
      <c r="E9" s="102"/>
      <c r="F9" s="109"/>
      <c r="G9" s="39"/>
      <c r="H9" s="130" t="s">
        <v>3468</v>
      </c>
      <c r="I9" s="131">
        <f>VLOOKUP($B$6,LNG!$A$2:$I$1999,L41,FALSE)</f>
        <v>5424153925132</v>
      </c>
      <c r="J9" s="131">
        <f>VLOOKUP($B$6,LNG!$A$2:$I$1999,M41,FALSE)</f>
        <v>6589722485709</v>
      </c>
      <c r="K9" s="131">
        <f>VLOOKUP($B$6,LNG!$A$2:$I$1999,N41,FALSE)</f>
        <v>6087261275166</v>
      </c>
      <c r="L9" s="131">
        <f>VLOOKUP($B$6,LNG!$A$2:$I$1999,O41,FALSE)</f>
        <v>6396650497175</v>
      </c>
      <c r="M9" s="131">
        <f>VLOOKUP($B$6,LNG!$A$2:$I$1999,P41,FALSE)</f>
        <v>8365068607995</v>
      </c>
      <c r="N9" s="146"/>
      <c r="O9" s="148"/>
      <c r="P9" s="133"/>
    </row>
    <row r="10" spans="1:17" ht="29.25" customHeight="1">
      <c r="B10" s="89" t="s">
        <v>732</v>
      </c>
      <c r="C10" s="90" t="str">
        <f>VLOOKUP($B$6,'GIÁ CP'!$K$2:$M$2000,3,FALSE)</f>
        <v xml:space="preserve">Thép và sản phẩm thép </v>
      </c>
      <c r="D10" s="100"/>
      <c r="E10" s="96" t="s">
        <v>3857</v>
      </c>
      <c r="F10" s="124">
        <f>VLOOKUP($B$6,'GIÁ CP'!$A$2:$D$2000,4,FALSE)</f>
        <v>27000</v>
      </c>
      <c r="G10" s="103"/>
      <c r="H10" s="130" t="s">
        <v>3475</v>
      </c>
      <c r="I10" s="132">
        <f>I9/I5</f>
        <v>0.14417630234420645</v>
      </c>
      <c r="J10" s="132">
        <f>J9/J5</f>
        <v>0.18350396064455954</v>
      </c>
      <c r="K10" s="132">
        <f>K9/K5</f>
        <v>0.16719838638453657</v>
      </c>
      <c r="L10" s="132">
        <f>L9/L5</f>
        <v>0.1385261472271761</v>
      </c>
      <c r="M10" s="132">
        <f>M9/M5</f>
        <v>0.15812730862583912</v>
      </c>
      <c r="O10" s="141"/>
      <c r="P10" s="133"/>
    </row>
    <row r="11" spans="1:17" ht="23" customHeight="1">
      <c r="A11" s="108"/>
      <c r="B11" s="97" t="s">
        <v>760</v>
      </c>
      <c r="C11" s="92">
        <f>F10/C12</f>
        <v>9.8203399147906776</v>
      </c>
      <c r="D11" s="98"/>
      <c r="E11" s="91" t="s">
        <v>3858</v>
      </c>
      <c r="F11" s="93">
        <f>SUM(J13:M13)/10^9</f>
        <v>21102.892555977</v>
      </c>
      <c r="G11" s="126" t="s">
        <v>3859</v>
      </c>
      <c r="H11" s="122"/>
      <c r="I11" s="28"/>
      <c r="J11" s="121"/>
      <c r="K11" s="120"/>
      <c r="L11" s="121"/>
      <c r="M11" s="121"/>
      <c r="N11" s="141"/>
      <c r="O11" s="141"/>
      <c r="P11" s="133"/>
    </row>
    <row r="12" spans="1:17" ht="24" customHeight="1">
      <c r="A12" s="107"/>
      <c r="B12" s="97" t="s">
        <v>3472</v>
      </c>
      <c r="C12" s="93">
        <f>VLOOKUP(B6,'EPS pha loãng'!$A$1:$D$1672,4,FALSE)</f>
        <v>2749.395665962089</v>
      </c>
      <c r="D12" s="99"/>
      <c r="E12" s="97" t="s">
        <v>3856</v>
      </c>
      <c r="F12" s="93">
        <f>F10*F13/10^9</f>
        <v>207237.57808499999</v>
      </c>
      <c r="G12" s="127" t="s">
        <v>3860</v>
      </c>
      <c r="H12" s="128" t="s">
        <v>3470</v>
      </c>
      <c r="I12" s="129" t="str">
        <f>I4</f>
        <v>Q1.25</v>
      </c>
      <c r="J12" s="129" t="str">
        <f>J4</f>
        <v>Q2.25</v>
      </c>
      <c r="K12" s="129" t="str">
        <f>K4</f>
        <v>Q3.25</v>
      </c>
      <c r="L12" s="129" t="str">
        <f>L4</f>
        <v>Q4.25</v>
      </c>
      <c r="M12" s="129" t="str">
        <f>M4</f>
        <v>Q1.26</v>
      </c>
      <c r="N12" s="145"/>
      <c r="O12" s="141"/>
      <c r="P12" s="133"/>
    </row>
    <row r="13" spans="1:17" ht="27" customHeight="1" thickBot="1">
      <c r="A13" s="106"/>
      <c r="B13" s="94" t="s">
        <v>3700</v>
      </c>
      <c r="C13" s="170">
        <f>VLOOKUP($B$6,P.B!$A$2:$I$1997,4,FALSE)</f>
        <v>1.54</v>
      </c>
      <c r="D13" s="98"/>
      <c r="E13" s="94" t="s">
        <v>3855</v>
      </c>
      <c r="F13" s="95">
        <f>VLOOKUP($B$6,'SLCP lưu hành'!$A$1:$D$1677,4,FALSE)</f>
        <v>7675465855</v>
      </c>
      <c r="G13" s="40"/>
      <c r="H13" s="130" t="s">
        <v>3468</v>
      </c>
      <c r="I13" s="131">
        <f>VLOOKUP($B$6,LNST!$A$3:$L$1613,LNST!H1,FALSE)</f>
        <v>3344284694388</v>
      </c>
      <c r="J13" s="131">
        <f>VLOOKUP($B$6,LNST!$A$3:$L$1613,LNST!I1,FALSE)</f>
        <v>4256487211764</v>
      </c>
      <c r="K13" s="131">
        <f>VLOOKUP($B$6,LNST!$A$3:$L$1613,LNST!J1,FALSE)</f>
        <v>3988318474539</v>
      </c>
      <c r="L13" s="131">
        <f>VLOOKUP($B$6,LNST!$A$3:$L$1613,LNST!K1,FALSE)</f>
        <v>3864083625532</v>
      </c>
      <c r="M13" s="131">
        <f>VLOOKUP($B$6,LNST!$A$3:$L$1613,LNST!L1,FALSE)</f>
        <v>8994003244142</v>
      </c>
      <c r="O13" s="150"/>
      <c r="P13" s="133"/>
    </row>
    <row r="14" spans="1:17" ht="25.5" customHeight="1">
      <c r="B14" s="104"/>
      <c r="C14" s="104"/>
      <c r="D14" s="105"/>
      <c r="E14" s="104"/>
      <c r="G14" s="123"/>
      <c r="H14" s="130" t="s">
        <v>3469</v>
      </c>
      <c r="I14" s="132">
        <f>VLOOKUP($B$6,LNST!$A$3:$S$1671,LNST!M1,FALSE)</f>
        <v>0.16501702335608173</v>
      </c>
      <c r="J14" s="132">
        <f>VLOOKUP($B$6,LNST!$A$3:$S$1671,LNST!N1,FALSE)</f>
        <v>0.2823590748446197</v>
      </c>
      <c r="K14" s="132">
        <f>VLOOKUP($B$6,LNST!$A$3:$S$1671,LNST!O1,FALSE)</f>
        <v>0.31934796077902861</v>
      </c>
      <c r="L14" s="132">
        <f>VLOOKUP($B$6,LNST!$A$3:$S$1671,LNST!P1,FALSE)</f>
        <v>0.37578195807344777</v>
      </c>
      <c r="M14" s="132">
        <f>VLOOKUP($B$6,LNST!$A$3:$S$1671,LNST!Q1,FALSE)</f>
        <v>1.6893653100870025</v>
      </c>
      <c r="N14" s="145"/>
      <c r="O14" s="148"/>
      <c r="P14" s="133"/>
    </row>
    <row r="15" spans="1:17" ht="26.25" customHeight="1">
      <c r="A15" s="133"/>
      <c r="B15" s="133"/>
      <c r="C15" s="133"/>
      <c r="D15" s="134"/>
      <c r="E15"/>
      <c r="F15" s="133"/>
      <c r="G15" s="135"/>
      <c r="H15" s="143"/>
      <c r="I15" s="28"/>
      <c r="J15" s="143"/>
      <c r="K15" s="142"/>
      <c r="L15" s="28"/>
      <c r="M15" s="144"/>
      <c r="O15" s="140"/>
      <c r="P15" s="133"/>
    </row>
    <row r="16" spans="1:17" ht="23.25" customHeight="1" thickBot="1">
      <c r="A16" s="133"/>
      <c r="B16" s="135"/>
      <c r="C16" s="135"/>
      <c r="D16" s="135"/>
      <c r="E16" s="135"/>
      <c r="F16" s="133"/>
      <c r="G16" s="141"/>
      <c r="H16" s="203" t="s">
        <v>3473</v>
      </c>
      <c r="I16" s="204"/>
      <c r="J16" s="205"/>
      <c r="K16" s="152"/>
      <c r="L16" s="175"/>
      <c r="M16" s="140"/>
      <c r="N16" s="140"/>
      <c r="O16" s="140"/>
      <c r="P16" s="133"/>
    </row>
    <row r="17" spans="1:16" ht="26.25" customHeight="1">
      <c r="A17" s="133"/>
      <c r="B17" s="135"/>
      <c r="C17" s="135"/>
      <c r="D17" s="135"/>
      <c r="E17"/>
      <c r="F17" s="133"/>
      <c r="G17" s="133"/>
      <c r="H17" s="178" t="s">
        <v>3474</v>
      </c>
      <c r="I17" s="178" t="s">
        <v>4292</v>
      </c>
      <c r="J17" s="178" t="s">
        <v>3471</v>
      </c>
      <c r="L17" s="181" t="s">
        <v>3697</v>
      </c>
      <c r="M17" s="182"/>
      <c r="N17" s="183"/>
      <c r="O17" s="152"/>
    </row>
    <row r="18" spans="1:16" ht="26" customHeight="1">
      <c r="A18" s="133"/>
      <c r="B18" s="135"/>
      <c r="C18" s="135"/>
      <c r="D18" s="135"/>
      <c r="E18" s="135"/>
      <c r="F18" s="136"/>
      <c r="G18" s="136"/>
      <c r="H18" s="132">
        <f>VLOOKUP($B$6,LNST!$A$3:$S$1671,18,FALSE)</f>
        <v>0.83594504406043668</v>
      </c>
      <c r="I18" s="132">
        <f>VLOOKUP($B$6,'LNST năm'!$A$2:$J$2000,8,FALSE)</f>
        <v>0.28521041548972009</v>
      </c>
      <c r="J18" s="132">
        <f>VLOOKUP($B$6,'LNST năm'!$A$2:$J$2000,9,FALSE)</f>
        <v>0.22119519807614729</v>
      </c>
      <c r="K18" s="145"/>
      <c r="L18" s="184" t="s">
        <v>3698</v>
      </c>
      <c r="M18" s="185"/>
      <c r="N18" s="186"/>
      <c r="O18" s="152"/>
    </row>
    <row r="19" spans="1:16" ht="17" customHeight="1" thickBot="1">
      <c r="A19" s="137"/>
      <c r="B19" s="138"/>
      <c r="C19" s="138"/>
      <c r="D19" s="138"/>
      <c r="E19" s="138"/>
      <c r="F19" s="137"/>
      <c r="G19" s="137"/>
      <c r="H19" s="141"/>
      <c r="K19" s="177"/>
      <c r="L19" s="187" t="s">
        <v>4106</v>
      </c>
      <c r="M19" s="188" t="s">
        <v>4264</v>
      </c>
      <c r="N19" s="189"/>
      <c r="O19" s="152"/>
    </row>
    <row r="20" spans="1:16" ht="35" customHeight="1">
      <c r="A20" s="133"/>
      <c r="B20" s="135"/>
      <c r="C20" s="206" t="s">
        <v>4326</v>
      </c>
      <c r="D20" s="207"/>
      <c r="E20" s="207"/>
      <c r="F20" s="207"/>
      <c r="G20" s="207"/>
      <c r="H20" s="207"/>
      <c r="I20" s="208"/>
      <c r="J20" s="208"/>
      <c r="K20" s="209"/>
      <c r="L20" s="176"/>
      <c r="M20" s="150"/>
      <c r="N20" s="176"/>
      <c r="O20" s="141"/>
      <c r="P20" s="133"/>
    </row>
    <row r="21" spans="1:16">
      <c r="A21" s="133"/>
      <c r="B21" s="133"/>
      <c r="C21" s="133"/>
      <c r="D21" s="133"/>
      <c r="E21" s="133"/>
      <c r="F21" s="201"/>
      <c r="G21" s="201"/>
      <c r="H21" s="201"/>
      <c r="I21" s="201"/>
      <c r="J21" s="201"/>
      <c r="K21" s="201"/>
      <c r="L21" s="133"/>
      <c r="M21" s="137"/>
      <c r="N21" s="133"/>
      <c r="O21" s="141"/>
      <c r="P21" s="133"/>
    </row>
    <row r="22" spans="1:16" ht="15">
      <c r="A22" s="133"/>
      <c r="B22" s="133"/>
      <c r="C22" s="133"/>
      <c r="D22" s="174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52"/>
    </row>
    <row r="23" spans="1:16" ht="15">
      <c r="A23" s="133"/>
      <c r="B23" s="139"/>
      <c r="C23" s="139"/>
      <c r="D23" s="139"/>
      <c r="E23" s="139"/>
      <c r="F23" s="133"/>
      <c r="G23" s="133"/>
      <c r="H23" s="153">
        <v>12</v>
      </c>
      <c r="I23" s="153">
        <v>13</v>
      </c>
      <c r="J23" s="133"/>
      <c r="K23" s="133"/>
      <c r="L23" s="133"/>
      <c r="M23" s="133"/>
      <c r="N23" s="133"/>
      <c r="O23" s="133"/>
      <c r="P23" s="152"/>
    </row>
    <row r="24" spans="1:16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</row>
    <row r="25" spans="1:16">
      <c r="A25" s="133"/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</row>
    <row r="41" spans="9:27">
      <c r="I41" s="41">
        <v>1</v>
      </c>
      <c r="J41" s="41">
        <v>2</v>
      </c>
      <c r="K41" s="41">
        <v>3</v>
      </c>
      <c r="L41" s="41">
        <v>4</v>
      </c>
      <c r="M41" s="41">
        <v>5</v>
      </c>
      <c r="N41" s="41">
        <v>6</v>
      </c>
      <c r="O41" s="41">
        <v>7</v>
      </c>
      <c r="P41" s="41">
        <v>8</v>
      </c>
      <c r="Q41" s="41">
        <v>9</v>
      </c>
      <c r="R41" s="41">
        <v>10</v>
      </c>
      <c r="S41" s="41">
        <v>11</v>
      </c>
      <c r="T41" s="41">
        <v>12</v>
      </c>
      <c r="U41" s="41">
        <v>13</v>
      </c>
      <c r="V41" s="41">
        <v>14</v>
      </c>
      <c r="W41" s="41">
        <v>15</v>
      </c>
      <c r="X41" s="41">
        <v>16</v>
      </c>
      <c r="Y41" s="41">
        <v>17</v>
      </c>
      <c r="Z41" s="41">
        <v>18</v>
      </c>
      <c r="AA41" s="41">
        <v>19</v>
      </c>
    </row>
  </sheetData>
  <sheetProtection algorithmName="SHA-512" hashValue="NbSwg5BC19KRmMURm3PVvkEHQ15wUpAhp162hLugY1uFEuzRu/d/DRflCd1ERHUsX+vEZKexpdHwvgNNjJhvYQ==" saltValue="t0FdHt5nErRXj6fRroqe+g==" spinCount="100000" sheet="1" objects="1" scenarios="1" selectLockedCells="1"/>
  <mergeCells count="8">
    <mergeCell ref="A1:B1"/>
    <mergeCell ref="B6:F7"/>
    <mergeCell ref="B8:F8"/>
    <mergeCell ref="F21:K21"/>
    <mergeCell ref="B5:F5"/>
    <mergeCell ref="H16:J16"/>
    <mergeCell ref="C20:K20"/>
    <mergeCell ref="A4:B4"/>
  </mergeCells>
  <phoneticPr fontId="20" type="noConversion"/>
  <conditionalFormatting sqref="H18:J18">
    <cfRule type="containsErrors" dxfId="67" priority="1" stopIfTrue="1">
      <formula>ISERROR(H18)</formula>
    </cfRule>
    <cfRule type="containsBlanks" dxfId="66" priority="2" stopIfTrue="1">
      <formula>LEN(TRIM(H18))=0</formula>
    </cfRule>
    <cfRule type="cellIs" dxfId="65" priority="3" stopIfTrue="1" operator="lessThan">
      <formula>0</formula>
    </cfRule>
    <cfRule type="cellIs" dxfId="64" priority="4" stopIfTrue="1" operator="between">
      <formula>0</formula>
      <formula>0.25</formula>
    </cfRule>
    <cfRule type="cellIs" dxfId="63" priority="5" stopIfTrue="1" operator="greaterThan">
      <formula>1</formula>
    </cfRule>
    <cfRule type="cellIs" dxfId="62" priority="6" stopIfTrue="1" operator="between">
      <formula>0.5</formula>
      <formula>1</formula>
    </cfRule>
    <cfRule type="cellIs" dxfId="61" priority="7" stopIfTrue="1" operator="between">
      <formula>0.2</formula>
      <formula>" =0.5"</formula>
    </cfRule>
    <cfRule type="containsErrors" dxfId="60" priority="8" stopIfTrue="1">
      <formula>ISERROR(H18)</formula>
    </cfRule>
    <cfRule type="containsBlanks" dxfId="59" priority="9" stopIfTrue="1">
      <formula>LEN(TRIM(H18))=0</formula>
    </cfRule>
    <cfRule type="cellIs" dxfId="58" priority="10" stopIfTrue="1" operator="lessThan">
      <formula>0</formula>
    </cfRule>
    <cfRule type="cellIs" dxfId="57" priority="11" stopIfTrue="1" operator="between">
      <formula>0</formula>
      <formula>0.25</formula>
    </cfRule>
    <cfRule type="cellIs" dxfId="56" priority="12" stopIfTrue="1" operator="greaterThan">
      <formula>1</formula>
    </cfRule>
    <cfRule type="cellIs" dxfId="55" priority="13" stopIfTrue="1" operator="between">
      <formula>0.5</formula>
      <formula>1</formula>
    </cfRule>
    <cfRule type="cellIs" dxfId="54" priority="14" stopIfTrue="1" operator="between">
      <formula>0.2</formula>
      <formula>" =0.5"</formula>
    </cfRule>
  </conditionalFormatting>
  <conditionalFormatting sqref="I6:M6">
    <cfRule type="cellIs" dxfId="53" priority="56" stopIfTrue="1" operator="between">
      <formula>0.2</formula>
      <formula>" =0.5"</formula>
    </cfRule>
    <cfRule type="cellIs" dxfId="52" priority="55" stopIfTrue="1" operator="between">
      <formula>0.5</formula>
      <formula>1</formula>
    </cfRule>
    <cfRule type="cellIs" dxfId="51" priority="54" stopIfTrue="1" operator="greaterThan">
      <formula>1</formula>
    </cfRule>
    <cfRule type="cellIs" dxfId="50" priority="53" stopIfTrue="1" operator="between">
      <formula>0</formula>
      <formula>0.25</formula>
    </cfRule>
    <cfRule type="cellIs" dxfId="49" priority="52" stopIfTrue="1" operator="lessThan">
      <formula>0</formula>
    </cfRule>
    <cfRule type="containsBlanks" dxfId="48" priority="51" stopIfTrue="1">
      <formula>LEN(TRIM(I6))=0</formula>
    </cfRule>
    <cfRule type="containsErrors" dxfId="47" priority="50" stopIfTrue="1">
      <formula>ISERROR(I6)</formula>
    </cfRule>
    <cfRule type="cellIs" dxfId="46" priority="49" stopIfTrue="1" operator="between">
      <formula>0.2</formula>
      <formula>" =0.5"</formula>
    </cfRule>
    <cfRule type="cellIs" dxfId="45" priority="48" stopIfTrue="1" operator="between">
      <formula>0.5</formula>
      <formula>1</formula>
    </cfRule>
    <cfRule type="cellIs" dxfId="44" priority="47" stopIfTrue="1" operator="greaterThan">
      <formula>1</formula>
    </cfRule>
    <cfRule type="cellIs" dxfId="43" priority="46" stopIfTrue="1" operator="between">
      <formula>0</formula>
      <formula>0.25</formula>
    </cfRule>
    <cfRule type="cellIs" dxfId="42" priority="45" stopIfTrue="1" operator="lessThan">
      <formula>0</formula>
    </cfRule>
    <cfRule type="containsBlanks" dxfId="41" priority="44" stopIfTrue="1">
      <formula>LEN(TRIM(I6))=0</formula>
    </cfRule>
    <cfRule type="containsErrors" dxfId="40" priority="43" stopIfTrue="1">
      <formula>ISERROR(I6)</formula>
    </cfRule>
  </conditionalFormatting>
  <conditionalFormatting sqref="I10:M10">
    <cfRule type="containsErrors" dxfId="39" priority="29" stopIfTrue="1">
      <formula>ISERROR(I10)</formula>
    </cfRule>
    <cfRule type="containsBlanks" dxfId="38" priority="30" stopIfTrue="1">
      <formula>LEN(TRIM(I10))=0</formula>
    </cfRule>
    <cfRule type="cellIs" dxfId="37" priority="31" stopIfTrue="1" operator="lessThan">
      <formula>0</formula>
    </cfRule>
    <cfRule type="cellIs" dxfId="36" priority="32" stopIfTrue="1" operator="between">
      <formula>0</formula>
      <formula>0.25</formula>
    </cfRule>
    <cfRule type="cellIs" dxfId="35" priority="33" stopIfTrue="1" operator="greaterThan">
      <formula>1</formula>
    </cfRule>
    <cfRule type="cellIs" dxfId="34" priority="34" stopIfTrue="1" operator="between">
      <formula>0.5</formula>
      <formula>1</formula>
    </cfRule>
    <cfRule type="cellIs" dxfId="33" priority="35" stopIfTrue="1" operator="between">
      <formula>0.2</formula>
      <formula>" =0.5"</formula>
    </cfRule>
    <cfRule type="containsErrors" dxfId="32" priority="36" stopIfTrue="1">
      <formula>ISERROR(I10)</formula>
    </cfRule>
    <cfRule type="containsBlanks" dxfId="31" priority="37" stopIfTrue="1">
      <formula>LEN(TRIM(I10))=0</formula>
    </cfRule>
    <cfRule type="cellIs" dxfId="30" priority="38" stopIfTrue="1" operator="lessThan">
      <formula>0</formula>
    </cfRule>
    <cfRule type="cellIs" dxfId="29" priority="39" stopIfTrue="1" operator="between">
      <formula>0</formula>
      <formula>0.25</formula>
    </cfRule>
    <cfRule type="cellIs" dxfId="28" priority="40" stopIfTrue="1" operator="greaterThan">
      <formula>1</formula>
    </cfRule>
    <cfRule type="cellIs" dxfId="27" priority="41" stopIfTrue="1" operator="between">
      <formula>0.5</formula>
      <formula>1</formula>
    </cfRule>
    <cfRule type="cellIs" dxfId="26" priority="42" stopIfTrue="1" operator="between">
      <formula>0.2</formula>
      <formula>" =0.5"</formula>
    </cfRule>
  </conditionalFormatting>
  <conditionalFormatting sqref="I14:M14">
    <cfRule type="cellIs" dxfId="25" priority="28" stopIfTrue="1" operator="between">
      <formula>0.2</formula>
      <formula>" =0.5"</formula>
    </cfRule>
    <cfRule type="cellIs" dxfId="24" priority="27" stopIfTrue="1" operator="between">
      <formula>0.5</formula>
      <formula>1</formula>
    </cfRule>
    <cfRule type="cellIs" dxfId="23" priority="26" stopIfTrue="1" operator="greaterThan">
      <formula>1</formula>
    </cfRule>
    <cfRule type="cellIs" dxfId="22" priority="25" stopIfTrue="1" operator="between">
      <formula>0</formula>
      <formula>0.25</formula>
    </cfRule>
    <cfRule type="cellIs" dxfId="21" priority="24" stopIfTrue="1" operator="lessThan">
      <formula>0</formula>
    </cfRule>
    <cfRule type="containsBlanks" dxfId="20" priority="23" stopIfTrue="1">
      <formula>LEN(TRIM(I14))=0</formula>
    </cfRule>
    <cfRule type="containsErrors" dxfId="19" priority="22" stopIfTrue="1">
      <formula>ISERROR(I14)</formula>
    </cfRule>
    <cfRule type="cellIs" dxfId="18" priority="21" stopIfTrue="1" operator="between">
      <formula>0.2</formula>
      <formula>" =0.5"</formula>
    </cfRule>
    <cfRule type="cellIs" dxfId="17" priority="20" stopIfTrue="1" operator="between">
      <formula>0.5</formula>
      <formula>1</formula>
    </cfRule>
    <cfRule type="cellIs" dxfId="16" priority="19" stopIfTrue="1" operator="greaterThan">
      <formula>1</formula>
    </cfRule>
    <cfRule type="cellIs" dxfId="15" priority="18" stopIfTrue="1" operator="between">
      <formula>0</formula>
      <formula>0.25</formula>
    </cfRule>
    <cfRule type="cellIs" dxfId="14" priority="17" stopIfTrue="1" operator="lessThan">
      <formula>0</formula>
    </cfRule>
    <cfRule type="containsErrors" dxfId="13" priority="15" stopIfTrue="1">
      <formula>ISERROR(I14)</formula>
    </cfRule>
    <cfRule type="containsBlanks" dxfId="12" priority="16" stopIfTrue="1">
      <formula>LEN(TRIM(I14))=0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Q1965"/>
  <sheetViews>
    <sheetView topLeftCell="A2" workbookViewId="0">
      <selection activeCell="L3" sqref="L3:L1648"/>
    </sheetView>
  </sheetViews>
  <sheetFormatPr baseColWidth="10" defaultColWidth="8.83203125" defaultRowHeight="15"/>
  <cols>
    <col min="1" max="1" width="10.6640625" style="20" bestFit="1" customWidth="1"/>
    <col min="2" max="2" width="44.6640625" style="20" bestFit="1" customWidth="1"/>
    <col min="3" max="3" width="9.1640625" style="20"/>
    <col min="4" max="4" width="17.5" bestFit="1" customWidth="1"/>
    <col min="5" max="11" width="17.5" style="20" bestFit="1" customWidth="1"/>
    <col min="12" max="12" width="17.1640625" style="20" bestFit="1" customWidth="1"/>
    <col min="13" max="13" width="10.6640625" customWidth="1"/>
    <col min="14" max="17" width="14.83203125" customWidth="1"/>
  </cols>
  <sheetData>
    <row r="1" spans="1:17">
      <c r="A1" s="172">
        <v>1</v>
      </c>
      <c r="B1" s="172">
        <f>A1+1</f>
        <v>2</v>
      </c>
      <c r="C1" s="172">
        <f t="shared" ref="C1:Q1" si="0">B1+1</f>
        <v>3</v>
      </c>
      <c r="D1" s="172">
        <f t="shared" si="0"/>
        <v>4</v>
      </c>
      <c r="E1" s="172">
        <f t="shared" si="0"/>
        <v>5</v>
      </c>
      <c r="F1" s="172">
        <f t="shared" si="0"/>
        <v>6</v>
      </c>
      <c r="G1" s="172">
        <f t="shared" si="0"/>
        <v>7</v>
      </c>
      <c r="H1" s="172">
        <f t="shared" si="0"/>
        <v>8</v>
      </c>
      <c r="I1" s="172">
        <f t="shared" si="0"/>
        <v>9</v>
      </c>
      <c r="J1" s="172">
        <f t="shared" si="0"/>
        <v>10</v>
      </c>
      <c r="K1" s="172">
        <f t="shared" si="0"/>
        <v>11</v>
      </c>
      <c r="L1" s="172">
        <f t="shared" si="0"/>
        <v>12</v>
      </c>
      <c r="M1" s="172">
        <f t="shared" si="0"/>
        <v>13</v>
      </c>
      <c r="N1" s="172">
        <f t="shared" si="0"/>
        <v>14</v>
      </c>
      <c r="O1" s="172">
        <f t="shared" si="0"/>
        <v>15</v>
      </c>
      <c r="P1" s="172">
        <f t="shared" si="0"/>
        <v>16</v>
      </c>
      <c r="Q1" s="172">
        <f t="shared" si="0"/>
        <v>17</v>
      </c>
    </row>
    <row r="2" spans="1:17" ht="22" customHeight="1">
      <c r="A2" s="17" t="s">
        <v>711</v>
      </c>
      <c r="B2" s="17" t="s">
        <v>712</v>
      </c>
      <c r="C2" s="17" t="s">
        <v>815</v>
      </c>
      <c r="D2" s="24" t="s">
        <v>4111</v>
      </c>
      <c r="E2" s="24" t="s">
        <v>4120</v>
      </c>
      <c r="F2" s="24" t="s">
        <v>4144</v>
      </c>
      <c r="G2" s="24" t="s">
        <v>4163</v>
      </c>
      <c r="H2" s="24" t="s">
        <v>4191</v>
      </c>
      <c r="I2" s="24" t="s">
        <v>4192</v>
      </c>
      <c r="J2" s="24" t="s">
        <v>4230</v>
      </c>
      <c r="K2" s="24" t="s">
        <v>4265</v>
      </c>
      <c r="L2" s="24" t="s">
        <v>4295</v>
      </c>
      <c r="M2" s="55" t="s">
        <v>3861</v>
      </c>
      <c r="N2" s="86" t="s">
        <v>3462</v>
      </c>
      <c r="O2" s="86" t="s">
        <v>3463</v>
      </c>
      <c r="P2" s="86" t="s">
        <v>3464</v>
      </c>
      <c r="Q2" s="86" t="s">
        <v>3465</v>
      </c>
    </row>
    <row r="3" spans="1:17">
      <c r="A3" s="154" t="s">
        <v>0</v>
      </c>
      <c r="B3" s="154" t="s">
        <v>1640</v>
      </c>
      <c r="C3" s="154" t="s">
        <v>1641</v>
      </c>
      <c r="D3" s="179">
        <v>2963831327623</v>
      </c>
      <c r="E3" s="179">
        <v>2782480085532</v>
      </c>
      <c r="F3" s="179">
        <v>3193399535332</v>
      </c>
      <c r="G3" s="179">
        <v>3842519612561</v>
      </c>
      <c r="H3" s="179">
        <v>3856408101891</v>
      </c>
      <c r="I3" s="179">
        <v>2309974267663</v>
      </c>
      <c r="J3" s="179">
        <v>2369473905606</v>
      </c>
      <c r="K3" s="179">
        <v>2192291125691</v>
      </c>
      <c r="L3" s="179">
        <f>VLOOKUP(A3,Sheet2!$A$1:$E$2000,5,FALSE)</f>
        <v>2224065397921</v>
      </c>
      <c r="M3" s="21">
        <f t="shared" ref="M3:M66" si="1">(H3-D3)/ABS(D3)</f>
        <v>0.30115640048377812</v>
      </c>
      <c r="N3" s="21">
        <f t="shared" ref="N3:N66" si="2">(I3-E3)/ABS(E3)</f>
        <v>-0.16981462700339817</v>
      </c>
      <c r="O3" s="21">
        <f t="shared" ref="O3:O66" si="3">(J3-F3)/ABS(F3)</f>
        <v>-0.25800894019368015</v>
      </c>
      <c r="P3" s="21">
        <f t="shared" ref="P3:P66" si="4">(K3-G3)/ABS(G3)</f>
        <v>-0.42946520857707204</v>
      </c>
      <c r="Q3" s="21">
        <f t="shared" ref="Q3:Q66" si="5">(L3-H3)/ABS(H3)</f>
        <v>-0.42328059189834616</v>
      </c>
    </row>
    <row r="4" spans="1:17">
      <c r="A4" s="154" t="s">
        <v>1</v>
      </c>
      <c r="B4" s="154" t="s">
        <v>1642</v>
      </c>
      <c r="C4" s="154" t="s">
        <v>1641</v>
      </c>
      <c r="D4" s="179">
        <v>34565421958</v>
      </c>
      <c r="E4" s="179">
        <v>34000786456</v>
      </c>
      <c r="F4" s="179">
        <v>49775079174</v>
      </c>
      <c r="G4" s="179">
        <v>35142056786</v>
      </c>
      <c r="H4" s="179">
        <v>54375428180</v>
      </c>
      <c r="I4" s="179">
        <v>64320760366</v>
      </c>
      <c r="J4" s="179">
        <v>42450172367</v>
      </c>
      <c r="K4" s="179">
        <v>9309919152</v>
      </c>
      <c r="L4" s="179">
        <f>VLOOKUP(A4,Sheet2!$A$1:$E$2000,5,FALSE)</f>
        <v>33444004710</v>
      </c>
      <c r="M4" s="21">
        <f t="shared" si="1"/>
        <v>0.57311628499923661</v>
      </c>
      <c r="N4" s="21">
        <f t="shared" si="2"/>
        <v>0.89174331156241649</v>
      </c>
      <c r="O4" s="21">
        <f t="shared" si="3"/>
        <v>-0.14716012367140871</v>
      </c>
      <c r="P4" s="21">
        <f t="shared" si="4"/>
        <v>-0.73507756792115497</v>
      </c>
      <c r="Q4" s="21">
        <f t="shared" si="5"/>
        <v>-0.38494268772855117</v>
      </c>
    </row>
    <row r="5" spans="1:17">
      <c r="A5" s="154" t="s">
        <v>1643</v>
      </c>
      <c r="B5" s="154" t="s">
        <v>3881</v>
      </c>
      <c r="C5" s="154" t="s">
        <v>1641</v>
      </c>
      <c r="D5" s="179">
        <v>204683899039</v>
      </c>
      <c r="E5" s="179">
        <v>179718744794</v>
      </c>
      <c r="F5" s="179">
        <v>65332021050</v>
      </c>
      <c r="G5" s="179">
        <v>133277166354</v>
      </c>
      <c r="H5" s="179">
        <v>207268038521</v>
      </c>
      <c r="I5" s="179">
        <v>179192185423</v>
      </c>
      <c r="J5" s="179">
        <v>213108789097</v>
      </c>
      <c r="K5" s="179">
        <v>409112380019</v>
      </c>
      <c r="L5" s="179">
        <f>VLOOKUP(A5,Sheet2!$A$1:$E$2000,5,FALSE)</f>
        <v>235047541189</v>
      </c>
      <c r="M5" s="21">
        <f t="shared" si="1"/>
        <v>1.2625025681710431E-2</v>
      </c>
      <c r="N5" s="21">
        <f t="shared" si="2"/>
        <v>-2.9299079047294761E-3</v>
      </c>
      <c r="O5" s="21">
        <f t="shared" si="3"/>
        <v>2.2619347399937815</v>
      </c>
      <c r="P5" s="21">
        <f t="shared" si="4"/>
        <v>2.0696359414811454</v>
      </c>
      <c r="Q5" s="21">
        <f t="shared" si="5"/>
        <v>0.13402694822716449</v>
      </c>
    </row>
    <row r="6" spans="1:17">
      <c r="A6" s="154" t="s">
        <v>965</v>
      </c>
      <c r="B6" s="154" t="s">
        <v>2429</v>
      </c>
      <c r="C6" s="154" t="s">
        <v>1641</v>
      </c>
      <c r="D6" s="179">
        <v>16478251145</v>
      </c>
      <c r="E6" s="179">
        <v>-4044824828</v>
      </c>
      <c r="F6" s="179">
        <v>6356015314</v>
      </c>
      <c r="G6" s="179">
        <v>6106913728</v>
      </c>
      <c r="H6" s="179">
        <v>6365061149</v>
      </c>
      <c r="I6" s="179">
        <v>6260496681</v>
      </c>
      <c r="J6" s="179">
        <v>6107587629</v>
      </c>
      <c r="K6" s="179">
        <v>6918722892</v>
      </c>
      <c r="L6" s="179">
        <f>VLOOKUP(A6,Sheet2!$A$1:$E$2000,5,FALSE)</f>
        <v>6335090877</v>
      </c>
      <c r="M6" s="21">
        <f t="shared" si="1"/>
        <v>-0.61372957039003784</v>
      </c>
      <c r="N6" s="21">
        <f t="shared" si="2"/>
        <v>2.5477794335275474</v>
      </c>
      <c r="O6" s="21">
        <f t="shared" si="3"/>
        <v>-3.9085444689348652E-2</v>
      </c>
      <c r="P6" s="21">
        <f t="shared" si="4"/>
        <v>0.13293280372995633</v>
      </c>
      <c r="Q6" s="21">
        <f t="shared" si="5"/>
        <v>-4.7085599491386758E-3</v>
      </c>
    </row>
    <row r="7" spans="1:17">
      <c r="A7" s="154" t="s">
        <v>1630</v>
      </c>
      <c r="B7" s="154" t="s">
        <v>1645</v>
      </c>
      <c r="C7" s="154" t="s">
        <v>1641</v>
      </c>
      <c r="D7" s="179">
        <v>35974612465</v>
      </c>
      <c r="E7" s="179">
        <v>172571741971</v>
      </c>
      <c r="F7" s="179">
        <v>101023376333</v>
      </c>
      <c r="G7" s="179">
        <v>86571126645</v>
      </c>
      <c r="H7" s="179">
        <v>65838104122</v>
      </c>
      <c r="I7" s="179">
        <v>35255635011</v>
      </c>
      <c r="J7" s="179">
        <v>30017456759</v>
      </c>
      <c r="K7" s="179">
        <v>38913283093</v>
      </c>
      <c r="L7" s="179">
        <f>VLOOKUP(A7,Sheet2!$A$1:$E$2000,5,FALSE)</f>
        <v>42956175499</v>
      </c>
      <c r="M7" s="21">
        <f t="shared" si="1"/>
        <v>0.83012684809473458</v>
      </c>
      <c r="N7" s="21">
        <f t="shared" si="2"/>
        <v>-0.79570447276979694</v>
      </c>
      <c r="O7" s="21">
        <f t="shared" si="3"/>
        <v>-0.70286622909875385</v>
      </c>
      <c r="P7" s="21">
        <f t="shared" si="4"/>
        <v>-0.55050506328084758</v>
      </c>
      <c r="Q7" s="21">
        <f t="shared" si="5"/>
        <v>-0.34754841331091635</v>
      </c>
    </row>
    <row r="8" spans="1:17">
      <c r="A8" s="154" t="s">
        <v>2</v>
      </c>
      <c r="B8" s="154" t="s">
        <v>1646</v>
      </c>
      <c r="C8" s="154" t="s">
        <v>1641</v>
      </c>
      <c r="D8" s="179">
        <v>121866077150</v>
      </c>
      <c r="E8" s="179">
        <v>158672545091</v>
      </c>
      <c r="F8" s="179">
        <v>151758000405</v>
      </c>
      <c r="G8" s="179">
        <v>151194400776</v>
      </c>
      <c r="H8" s="179">
        <v>163767610564</v>
      </c>
      <c r="I8" s="179">
        <v>177492607944</v>
      </c>
      <c r="J8" s="179">
        <v>192791973602</v>
      </c>
      <c r="K8" s="179">
        <v>172768790575</v>
      </c>
      <c r="L8" s="179">
        <f>VLOOKUP(A8,Sheet2!$A$1:$E$2000,5,FALSE)</f>
        <v>187835693906</v>
      </c>
      <c r="M8" s="21">
        <f t="shared" si="1"/>
        <v>0.34383262671551418</v>
      </c>
      <c r="N8" s="21">
        <f t="shared" si="2"/>
        <v>0.11860944716180447</v>
      </c>
      <c r="O8" s="21">
        <f t="shared" si="3"/>
        <v>0.27039083993919077</v>
      </c>
      <c r="P8" s="21">
        <f t="shared" si="4"/>
        <v>0.14269304741624159</v>
      </c>
      <c r="Q8" s="21">
        <f t="shared" si="5"/>
        <v>0.14696485623202182</v>
      </c>
    </row>
    <row r="9" spans="1:17">
      <c r="A9" s="154" t="s">
        <v>356</v>
      </c>
      <c r="B9" s="154" t="s">
        <v>356</v>
      </c>
      <c r="C9" s="154" t="s">
        <v>1641</v>
      </c>
      <c r="D9" s="179"/>
      <c r="E9" s="179"/>
      <c r="F9" s="179"/>
      <c r="G9" s="179"/>
      <c r="H9" s="179"/>
      <c r="I9" s="179"/>
      <c r="J9" s="179"/>
      <c r="K9" s="179"/>
      <c r="L9" s="179">
        <f>VLOOKUP(A9,Sheet2!$A$1:$E$2000,5,FALSE)</f>
        <v>0</v>
      </c>
      <c r="M9" s="21" t="e">
        <f t="shared" si="1"/>
        <v>#DIV/0!</v>
      </c>
      <c r="N9" s="21" t="e">
        <f t="shared" si="2"/>
        <v>#DIV/0!</v>
      </c>
      <c r="O9" s="21" t="e">
        <f t="shared" si="3"/>
        <v>#DIV/0!</v>
      </c>
      <c r="P9" s="21" t="e">
        <f t="shared" si="4"/>
        <v>#DIV/0!</v>
      </c>
      <c r="Q9" s="21" t="e">
        <f t="shared" si="5"/>
        <v>#DIV/0!</v>
      </c>
    </row>
    <row r="10" spans="1:17">
      <c r="A10" s="154" t="s">
        <v>3</v>
      </c>
      <c r="B10" s="154" t="s">
        <v>1647</v>
      </c>
      <c r="C10" s="154" t="s">
        <v>1641</v>
      </c>
      <c r="D10" s="179">
        <v>111374088456</v>
      </c>
      <c r="E10" s="179">
        <v>143915267320</v>
      </c>
      <c r="F10" s="179">
        <v>178278200430</v>
      </c>
      <c r="G10" s="179">
        <v>266456354306</v>
      </c>
      <c r="H10" s="179">
        <v>130281092225</v>
      </c>
      <c r="I10" s="179">
        <v>197176052456</v>
      </c>
      <c r="J10" s="179">
        <v>329365260237</v>
      </c>
      <c r="K10" s="179">
        <v>111721499096</v>
      </c>
      <c r="L10" s="179">
        <f>VLOOKUP(A10,Sheet2!$A$1:$E$2000,5,FALSE)</f>
        <v>151639959465</v>
      </c>
      <c r="M10" s="21">
        <f t="shared" si="1"/>
        <v>0.16976124367086959</v>
      </c>
      <c r="N10" s="21">
        <f t="shared" si="2"/>
        <v>0.37008432897930849</v>
      </c>
      <c r="O10" s="21">
        <f t="shared" si="3"/>
        <v>0.8474791614599203</v>
      </c>
      <c r="P10" s="21">
        <f t="shared" si="4"/>
        <v>-0.58071369929613914</v>
      </c>
      <c r="Q10" s="21">
        <f t="shared" si="5"/>
        <v>0.1639444901422264</v>
      </c>
    </row>
    <row r="11" spans="1:17">
      <c r="A11" s="154" t="s">
        <v>3701</v>
      </c>
      <c r="B11" s="154" t="s">
        <v>3702</v>
      </c>
      <c r="C11" s="154" t="s">
        <v>1641</v>
      </c>
      <c r="D11" s="179">
        <v>694977577935</v>
      </c>
      <c r="E11" s="179">
        <v>1025855544080</v>
      </c>
      <c r="F11" s="179">
        <v>1043817347876</v>
      </c>
      <c r="G11" s="179">
        <v>1216213551747</v>
      </c>
      <c r="H11" s="179">
        <v>802034366779</v>
      </c>
      <c r="I11" s="179">
        <v>961089934272</v>
      </c>
      <c r="J11" s="179">
        <v>1177462519376</v>
      </c>
      <c r="K11" s="179">
        <v>1668116456301</v>
      </c>
      <c r="L11" s="179">
        <f>VLOOKUP(A11,Sheet2!$A$1:$E$2000,5,FALSE)</f>
        <v>1109927947175</v>
      </c>
      <c r="M11" s="21">
        <f t="shared" si="1"/>
        <v>0.1540435148456154</v>
      </c>
      <c r="N11" s="21">
        <f t="shared" si="2"/>
        <v>-6.3133264894603275E-2</v>
      </c>
      <c r="O11" s="21">
        <f t="shared" si="3"/>
        <v>0.12803501663576139</v>
      </c>
      <c r="P11" s="21">
        <f t="shared" si="4"/>
        <v>0.37156542443132229</v>
      </c>
      <c r="Q11" s="21">
        <f t="shared" si="5"/>
        <v>0.38389075724088001</v>
      </c>
    </row>
    <row r="12" spans="1:17">
      <c r="A12" s="154" t="s">
        <v>4</v>
      </c>
      <c r="B12" s="154" t="s">
        <v>1648</v>
      </c>
      <c r="C12" s="154" t="s">
        <v>1641</v>
      </c>
      <c r="D12" s="179">
        <v>316083402526</v>
      </c>
      <c r="E12" s="179">
        <v>561952923923</v>
      </c>
      <c r="F12" s="179">
        <v>415244211842</v>
      </c>
      <c r="G12" s="179">
        <v>455454523780</v>
      </c>
      <c r="H12" s="179">
        <v>418239076318</v>
      </c>
      <c r="I12" s="179">
        <v>581438536254</v>
      </c>
      <c r="J12" s="179">
        <v>542220091436</v>
      </c>
      <c r="K12" s="179">
        <v>569426349082</v>
      </c>
      <c r="L12" s="179">
        <f>VLOOKUP(A12,Sheet2!$A$1:$E$2000,5,FALSE)</f>
        <v>427960489100</v>
      </c>
      <c r="M12" s="21">
        <f t="shared" si="1"/>
        <v>0.32319214794455081</v>
      </c>
      <c r="N12" s="21">
        <f t="shared" si="2"/>
        <v>3.4674812607025353E-2</v>
      </c>
      <c r="O12" s="21">
        <f t="shared" si="3"/>
        <v>0.305786031383176</v>
      </c>
      <c r="P12" s="21">
        <f t="shared" si="4"/>
        <v>0.25023755249174395</v>
      </c>
      <c r="Q12" s="21">
        <f t="shared" si="5"/>
        <v>2.3243674090864985E-2</v>
      </c>
    </row>
    <row r="13" spans="1:17">
      <c r="A13" s="154" t="s">
        <v>1609</v>
      </c>
      <c r="B13" s="154" t="s">
        <v>2434</v>
      </c>
      <c r="C13" s="154" t="s">
        <v>1641</v>
      </c>
      <c r="D13" s="179">
        <v>84079773542</v>
      </c>
      <c r="E13" s="179">
        <v>118397334255</v>
      </c>
      <c r="F13" s="179">
        <v>108353091804</v>
      </c>
      <c r="G13" s="179">
        <v>153355832775</v>
      </c>
      <c r="H13" s="179">
        <v>84023894096</v>
      </c>
      <c r="I13" s="179">
        <v>114324685009</v>
      </c>
      <c r="J13" s="179">
        <v>117024077114</v>
      </c>
      <c r="K13" s="179">
        <v>182993617934</v>
      </c>
      <c r="L13" s="179">
        <f>VLOOKUP(A13,Sheet2!$A$1:$E$2000,5,FALSE)</f>
        <v>0</v>
      </c>
      <c r="M13" s="21">
        <f t="shared" si="1"/>
        <v>-6.6460033901122231E-4</v>
      </c>
      <c r="N13" s="21">
        <f t="shared" si="2"/>
        <v>-3.4398149853851201E-2</v>
      </c>
      <c r="O13" s="21">
        <f t="shared" si="3"/>
        <v>8.0025268920659434E-2</v>
      </c>
      <c r="P13" s="21">
        <f t="shared" si="4"/>
        <v>0.19326154488355096</v>
      </c>
      <c r="Q13" s="21">
        <f t="shared" si="5"/>
        <v>-1</v>
      </c>
    </row>
    <row r="14" spans="1:17">
      <c r="A14" s="154" t="s">
        <v>969</v>
      </c>
      <c r="B14" s="154" t="s">
        <v>2435</v>
      </c>
      <c r="C14" s="154" t="s">
        <v>1641</v>
      </c>
      <c r="D14" s="179">
        <v>166343628268</v>
      </c>
      <c r="E14" s="179">
        <v>245427056333</v>
      </c>
      <c r="F14" s="179">
        <v>214528322649</v>
      </c>
      <c r="G14" s="179">
        <v>191555691169</v>
      </c>
      <c r="H14" s="179">
        <v>200827697629</v>
      </c>
      <c r="I14" s="179">
        <v>175668167694</v>
      </c>
      <c r="J14" s="179">
        <v>140076412171</v>
      </c>
      <c r="K14" s="179">
        <v>135188360842</v>
      </c>
      <c r="L14" s="179">
        <f>VLOOKUP(A14,Sheet2!$A$1:$E$2000,5,FALSE)</f>
        <v>154364991714</v>
      </c>
      <c r="M14" s="21">
        <f t="shared" si="1"/>
        <v>0.20730622338862256</v>
      </c>
      <c r="N14" s="21">
        <f t="shared" si="2"/>
        <v>-0.28423471185813287</v>
      </c>
      <c r="O14" s="21">
        <f t="shared" si="3"/>
        <v>-0.34704932923851883</v>
      </c>
      <c r="P14" s="21">
        <f t="shared" si="4"/>
        <v>-0.29426079686282947</v>
      </c>
      <c r="Q14" s="21">
        <f t="shared" si="5"/>
        <v>-0.23135606524172328</v>
      </c>
    </row>
    <row r="15" spans="1:17">
      <c r="A15" s="154" t="s">
        <v>66</v>
      </c>
      <c r="B15" s="154" t="s">
        <v>1649</v>
      </c>
      <c r="C15" s="154" t="s">
        <v>1641</v>
      </c>
      <c r="D15" s="179">
        <v>389818986236</v>
      </c>
      <c r="E15" s="179">
        <v>391134872475</v>
      </c>
      <c r="F15" s="179">
        <v>365744169139</v>
      </c>
      <c r="G15" s="179">
        <v>481935542946</v>
      </c>
      <c r="H15" s="179">
        <v>356587407631</v>
      </c>
      <c r="I15" s="179">
        <v>445523957067</v>
      </c>
      <c r="J15" s="179">
        <v>430237235488</v>
      </c>
      <c r="K15" s="179">
        <v>637589253573</v>
      </c>
      <c r="L15" s="179">
        <f>VLOOKUP(A15,Sheet2!$A$1:$E$2000,5,FALSE)</f>
        <v>408191712082</v>
      </c>
      <c r="M15" s="21">
        <f t="shared" si="1"/>
        <v>-8.5248743079130829E-2</v>
      </c>
      <c r="N15" s="21">
        <f t="shared" si="2"/>
        <v>0.13905455232830555</v>
      </c>
      <c r="O15" s="21">
        <f t="shared" si="3"/>
        <v>0.17633381962267072</v>
      </c>
      <c r="P15" s="21">
        <f t="shared" si="4"/>
        <v>0.3229762006668197</v>
      </c>
      <c r="Q15" s="21">
        <f t="shared" si="5"/>
        <v>0.14471712502086057</v>
      </c>
    </row>
    <row r="16" spans="1:17">
      <c r="A16" s="154" t="s">
        <v>825</v>
      </c>
      <c r="B16" s="154" t="s">
        <v>4172</v>
      </c>
      <c r="C16" s="154" t="s">
        <v>1641</v>
      </c>
      <c r="D16" s="179">
        <v>396970062620</v>
      </c>
      <c r="E16" s="179">
        <v>609337697349</v>
      </c>
      <c r="F16" s="179">
        <v>358650589072</v>
      </c>
      <c r="G16" s="179">
        <v>692072587810</v>
      </c>
      <c r="H16" s="179">
        <v>307970517569</v>
      </c>
      <c r="I16" s="179">
        <v>713323995790</v>
      </c>
      <c r="J16" s="179">
        <v>735278673951</v>
      </c>
      <c r="K16" s="179">
        <v>1057049145042</v>
      </c>
      <c r="L16" s="179">
        <f>VLOOKUP(A16,Sheet2!$A$1:$E$2000,5,FALSE)</f>
        <v>884015930897</v>
      </c>
      <c r="M16" s="21">
        <f t="shared" si="1"/>
        <v>-0.22419712071888631</v>
      </c>
      <c r="N16" s="21">
        <f t="shared" si="2"/>
        <v>0.17065462861300953</v>
      </c>
      <c r="O16" s="21">
        <f t="shared" si="3"/>
        <v>1.0501253764939196</v>
      </c>
      <c r="P16" s="21">
        <f t="shared" si="4"/>
        <v>0.52736745199941337</v>
      </c>
      <c r="Q16" s="21">
        <f t="shared" si="5"/>
        <v>1.8704563601577171</v>
      </c>
    </row>
    <row r="17" spans="1:17">
      <c r="A17" s="154" t="s">
        <v>1608</v>
      </c>
      <c r="B17" s="154" t="s">
        <v>1650</v>
      </c>
      <c r="C17" s="154" t="s">
        <v>1641</v>
      </c>
      <c r="D17" s="179">
        <v>1312787417097</v>
      </c>
      <c r="E17" s="179">
        <v>169043316241</v>
      </c>
      <c r="F17" s="179">
        <v>268367573759</v>
      </c>
      <c r="G17" s="179">
        <v>163200171412</v>
      </c>
      <c r="H17" s="179">
        <v>191772044951</v>
      </c>
      <c r="I17" s="179">
        <v>193906331896</v>
      </c>
      <c r="J17" s="179">
        <v>170367839185</v>
      </c>
      <c r="K17" s="179">
        <v>273042314718</v>
      </c>
      <c r="L17" s="179">
        <f>VLOOKUP(A17,Sheet2!$A$1:$E$2000,5,FALSE)</f>
        <v>67263896896</v>
      </c>
      <c r="M17" s="21">
        <f t="shared" si="1"/>
        <v>-0.85391995501063656</v>
      </c>
      <c r="N17" s="21">
        <f t="shared" si="2"/>
        <v>0.14708073769419869</v>
      </c>
      <c r="O17" s="21">
        <f t="shared" si="3"/>
        <v>-0.3651698049854783</v>
      </c>
      <c r="P17" s="21">
        <f t="shared" si="4"/>
        <v>0.67305164177004895</v>
      </c>
      <c r="Q17" s="21">
        <f t="shared" si="5"/>
        <v>-0.64925077107465423</v>
      </c>
    </row>
    <row r="18" spans="1:17">
      <c r="A18" s="154" t="s">
        <v>7</v>
      </c>
      <c r="B18" s="154" t="s">
        <v>1652</v>
      </c>
      <c r="C18" s="154" t="s">
        <v>1641</v>
      </c>
      <c r="D18" s="179">
        <v>92248189883</v>
      </c>
      <c r="E18" s="179">
        <v>122101376845</v>
      </c>
      <c r="F18" s="179">
        <v>98115370595</v>
      </c>
      <c r="G18" s="179">
        <v>100431955672</v>
      </c>
      <c r="H18" s="179">
        <v>103757872066</v>
      </c>
      <c r="I18" s="179">
        <v>97968845732</v>
      </c>
      <c r="J18" s="179">
        <v>156899568846</v>
      </c>
      <c r="K18" s="179">
        <v>123385164667</v>
      </c>
      <c r="L18" s="179">
        <f>VLOOKUP(A18,Sheet2!$A$1:$E$2000,5,FALSE)</f>
        <v>145316560382</v>
      </c>
      <c r="M18" s="21">
        <f t="shared" si="1"/>
        <v>0.12476865071930335</v>
      </c>
      <c r="N18" s="21">
        <f t="shared" si="2"/>
        <v>-0.19764339876064402</v>
      </c>
      <c r="O18" s="21">
        <f t="shared" si="3"/>
        <v>0.59913342725523644</v>
      </c>
      <c r="P18" s="21">
        <f t="shared" si="4"/>
        <v>0.22854487738905255</v>
      </c>
      <c r="Q18" s="21">
        <f t="shared" si="5"/>
        <v>0.40053527976715514</v>
      </c>
    </row>
    <row r="19" spans="1:17">
      <c r="A19" s="154" t="s">
        <v>976</v>
      </c>
      <c r="B19" s="154" t="s">
        <v>2449</v>
      </c>
      <c r="C19" s="154" t="s">
        <v>1641</v>
      </c>
      <c r="D19" s="179">
        <v>293176003276</v>
      </c>
      <c r="E19" s="179">
        <v>404725261338</v>
      </c>
      <c r="F19" s="179">
        <v>415923493910</v>
      </c>
      <c r="G19" s="179">
        <v>293941042233</v>
      </c>
      <c r="H19" s="179">
        <v>467122052811</v>
      </c>
      <c r="I19" s="179">
        <v>519026260564</v>
      </c>
      <c r="J19" s="179">
        <v>464650862510</v>
      </c>
      <c r="K19" s="179">
        <v>348998785003</v>
      </c>
      <c r="L19" s="179">
        <f>VLOOKUP(A19,Sheet2!$A$1:$E$2000,5,FALSE)</f>
        <v>0</v>
      </c>
      <c r="M19" s="21">
        <f t="shared" si="1"/>
        <v>0.59331612270887246</v>
      </c>
      <c r="N19" s="21">
        <f t="shared" si="2"/>
        <v>0.28241627134448449</v>
      </c>
      <c r="O19" s="21">
        <f t="shared" si="3"/>
        <v>0.11715464337425459</v>
      </c>
      <c r="P19" s="21">
        <f t="shared" si="4"/>
        <v>0.18730879618490653</v>
      </c>
      <c r="Q19" s="21">
        <f t="shared" si="5"/>
        <v>-1</v>
      </c>
    </row>
    <row r="20" spans="1:17">
      <c r="A20" s="154" t="s">
        <v>9</v>
      </c>
      <c r="B20" s="154" t="s">
        <v>1654</v>
      </c>
      <c r="C20" s="154" t="s">
        <v>1641</v>
      </c>
      <c r="D20" s="179">
        <v>1016008704124</v>
      </c>
      <c r="E20" s="179">
        <v>1193412864585</v>
      </c>
      <c r="F20" s="179">
        <v>1341021310612</v>
      </c>
      <c r="G20" s="179">
        <v>1360823093592</v>
      </c>
      <c r="H20" s="179">
        <v>1106263191785</v>
      </c>
      <c r="I20" s="179">
        <v>1726231655961</v>
      </c>
      <c r="J20" s="179">
        <v>2000082975336</v>
      </c>
      <c r="K20" s="179">
        <v>2118930435283</v>
      </c>
      <c r="L20" s="179">
        <f>VLOOKUP(A20,Sheet2!$A$1:$E$2000,5,FALSE)</f>
        <v>1841296117934</v>
      </c>
      <c r="M20" s="21">
        <f t="shared" si="1"/>
        <v>8.8832396114969486E-2</v>
      </c>
      <c r="N20" s="21">
        <f t="shared" si="2"/>
        <v>0.44646643855417428</v>
      </c>
      <c r="O20" s="21">
        <f t="shared" si="3"/>
        <v>0.49146248423391942</v>
      </c>
      <c r="P20" s="21">
        <f t="shared" si="4"/>
        <v>0.55709470632947289</v>
      </c>
      <c r="Q20" s="21">
        <f t="shared" si="5"/>
        <v>0.66442862024812999</v>
      </c>
    </row>
    <row r="21" spans="1:17">
      <c r="A21" s="154" t="s">
        <v>11</v>
      </c>
      <c r="B21" s="154" t="s">
        <v>1656</v>
      </c>
      <c r="C21" s="154" t="s">
        <v>1641</v>
      </c>
      <c r="D21" s="179">
        <v>30204152396</v>
      </c>
      <c r="E21" s="179">
        <v>65033318681</v>
      </c>
      <c r="F21" s="179">
        <v>26227531639</v>
      </c>
      <c r="G21" s="179">
        <v>-5443203936</v>
      </c>
      <c r="H21" s="179">
        <v>24772441725</v>
      </c>
      <c r="I21" s="179">
        <v>161287771412</v>
      </c>
      <c r="J21" s="179">
        <v>87245906320</v>
      </c>
      <c r="K21" s="179">
        <v>73528174391</v>
      </c>
      <c r="L21" s="179">
        <f>VLOOKUP(A21,Sheet2!$A$1:$E$2000,5,FALSE)</f>
        <v>84974653113</v>
      </c>
      <c r="M21" s="21">
        <f t="shared" si="1"/>
        <v>-0.1798332427868207</v>
      </c>
      <c r="N21" s="21">
        <f t="shared" si="2"/>
        <v>1.4800790530642487</v>
      </c>
      <c r="O21" s="21">
        <f t="shared" si="3"/>
        <v>2.3265008511234226</v>
      </c>
      <c r="P21" s="21">
        <f t="shared" si="4"/>
        <v>14.508252723125603</v>
      </c>
      <c r="Q21" s="21">
        <f t="shared" si="5"/>
        <v>2.4302090224414483</v>
      </c>
    </row>
    <row r="22" spans="1:17">
      <c r="A22" s="154" t="s">
        <v>1657</v>
      </c>
      <c r="B22" s="154" t="s">
        <v>1658</v>
      </c>
      <c r="C22" s="154" t="s">
        <v>1641</v>
      </c>
      <c r="D22" s="179">
        <v>3388003823777</v>
      </c>
      <c r="E22" s="179">
        <v>3251992951586</v>
      </c>
      <c r="F22" s="179">
        <v>3708104440746</v>
      </c>
      <c r="G22" s="179">
        <v>3844470810350</v>
      </c>
      <c r="H22" s="179">
        <v>3857935255016</v>
      </c>
      <c r="I22" s="179">
        <v>2313608846262</v>
      </c>
      <c r="J22" s="179">
        <v>2371352239194</v>
      </c>
      <c r="K22" s="179">
        <v>2198391789388</v>
      </c>
      <c r="L22" s="179">
        <f>VLOOKUP(A22,Sheet2!$A$1:$E$2000,5,FALSE)</f>
        <v>2224721494680</v>
      </c>
      <c r="M22" s="21">
        <f t="shared" si="1"/>
        <v>0.13870451619358359</v>
      </c>
      <c r="N22" s="21">
        <f t="shared" si="2"/>
        <v>-0.28855662336732596</v>
      </c>
      <c r="O22" s="21">
        <f t="shared" si="3"/>
        <v>-0.36049475491123734</v>
      </c>
      <c r="P22" s="21">
        <f t="shared" si="4"/>
        <v>-0.4281679071487452</v>
      </c>
      <c r="Q22" s="21">
        <f t="shared" si="5"/>
        <v>-0.42333882047723131</v>
      </c>
    </row>
    <row r="23" spans="1:17">
      <c r="A23" s="154" t="s">
        <v>1659</v>
      </c>
      <c r="B23" s="154" t="s">
        <v>1660</v>
      </c>
      <c r="C23" s="154" t="s">
        <v>1641</v>
      </c>
      <c r="D23" s="179">
        <v>466769627959</v>
      </c>
      <c r="E23" s="179">
        <v>457172827313</v>
      </c>
      <c r="F23" s="179">
        <v>465399768020</v>
      </c>
      <c r="G23" s="179">
        <v>526191883825</v>
      </c>
      <c r="H23" s="179">
        <v>493732408070</v>
      </c>
      <c r="I23" s="179">
        <v>542380375487</v>
      </c>
      <c r="J23" s="179">
        <v>661130401282</v>
      </c>
      <c r="K23" s="179">
        <v>687962702124</v>
      </c>
      <c r="L23" s="179">
        <f>VLOOKUP(A23,Sheet2!$A$1:$E$2000,5,FALSE)</f>
        <v>661404788597</v>
      </c>
      <c r="M23" s="21">
        <f t="shared" si="1"/>
        <v>5.7764641261895365E-2</v>
      </c>
      <c r="N23" s="21">
        <f t="shared" si="2"/>
        <v>0.18637929265131781</v>
      </c>
      <c r="O23" s="21">
        <f t="shared" si="3"/>
        <v>0.42056452691138579</v>
      </c>
      <c r="P23" s="21">
        <f t="shared" si="4"/>
        <v>0.30743693179578091</v>
      </c>
      <c r="Q23" s="21">
        <f t="shared" si="5"/>
        <v>0.33960173119368714</v>
      </c>
    </row>
    <row r="24" spans="1:17">
      <c r="A24" s="154" t="s">
        <v>13</v>
      </c>
      <c r="B24" s="154" t="s">
        <v>1661</v>
      </c>
      <c r="C24" s="154" t="s">
        <v>1641</v>
      </c>
      <c r="D24" s="179">
        <v>2548539861601</v>
      </c>
      <c r="E24" s="179">
        <v>3379052176758</v>
      </c>
      <c r="F24" s="179">
        <v>3219264976930</v>
      </c>
      <c r="G24" s="179">
        <v>2866260874811</v>
      </c>
      <c r="H24" s="179">
        <v>2715104188695</v>
      </c>
      <c r="I24" s="179">
        <v>3354253351154</v>
      </c>
      <c r="J24" s="179">
        <v>2632778970719</v>
      </c>
      <c r="K24" s="179">
        <v>2615332055086</v>
      </c>
      <c r="L24" s="179">
        <f>VLOOKUP(A24,Sheet2!$A$1:$E$2000,5,FALSE)</f>
        <v>2469598309439</v>
      </c>
      <c r="M24" s="21">
        <f t="shared" si="1"/>
        <v>6.5356767458745496E-2</v>
      </c>
      <c r="N24" s="21">
        <f t="shared" si="2"/>
        <v>-7.3389886591786815E-3</v>
      </c>
      <c r="O24" s="21">
        <f t="shared" si="3"/>
        <v>-0.18218009713828928</v>
      </c>
      <c r="P24" s="21">
        <f t="shared" si="4"/>
        <v>-8.754570176433997E-2</v>
      </c>
      <c r="Q24" s="21">
        <f t="shared" si="5"/>
        <v>-9.0422268242310463E-2</v>
      </c>
    </row>
    <row r="25" spans="1:17">
      <c r="A25" s="154" t="s">
        <v>14</v>
      </c>
      <c r="B25" s="154" t="s">
        <v>1662</v>
      </c>
      <c r="C25" s="154" t="s">
        <v>1641</v>
      </c>
      <c r="D25" s="179">
        <v>930726905147</v>
      </c>
      <c r="E25" s="179">
        <v>794630715346</v>
      </c>
      <c r="F25" s="179">
        <v>738002858196</v>
      </c>
      <c r="G25" s="179">
        <v>843376496018</v>
      </c>
      <c r="H25" s="179">
        <v>735204536507</v>
      </c>
      <c r="I25" s="179">
        <v>838098202207</v>
      </c>
      <c r="J25" s="179">
        <v>867592266342</v>
      </c>
      <c r="K25" s="179">
        <v>798188117604</v>
      </c>
      <c r="L25" s="179">
        <f>VLOOKUP(A25,Sheet2!$A$1:$E$2000,5,FALSE)</f>
        <v>794013619169</v>
      </c>
      <c r="M25" s="21">
        <f t="shared" si="1"/>
        <v>-0.21007490764341769</v>
      </c>
      <c r="N25" s="21">
        <f t="shared" si="2"/>
        <v>5.4701493437833301E-2</v>
      </c>
      <c r="O25" s="21">
        <f t="shared" si="3"/>
        <v>0.17559472393206293</v>
      </c>
      <c r="P25" s="21">
        <f t="shared" si="4"/>
        <v>-5.358031511117136E-2</v>
      </c>
      <c r="Q25" s="21">
        <f t="shared" si="5"/>
        <v>7.9990097641950642E-2</v>
      </c>
    </row>
    <row r="26" spans="1:17">
      <c r="A26" s="154" t="s">
        <v>278</v>
      </c>
      <c r="B26" s="154" t="s">
        <v>1663</v>
      </c>
      <c r="C26" s="154" t="s">
        <v>1641</v>
      </c>
      <c r="D26" s="179">
        <v>339525473495</v>
      </c>
      <c r="E26" s="179">
        <v>309802933086</v>
      </c>
      <c r="F26" s="179">
        <v>329211695662</v>
      </c>
      <c r="G26" s="179">
        <v>351502149109</v>
      </c>
      <c r="H26" s="179">
        <v>384845799703</v>
      </c>
      <c r="I26" s="179">
        <v>393791048196</v>
      </c>
      <c r="J26" s="179">
        <v>458209035755</v>
      </c>
      <c r="K26" s="179">
        <v>490102667620</v>
      </c>
      <c r="L26" s="179">
        <f>VLOOKUP(A26,Sheet2!$A$1:$E$2000,5,FALSE)</f>
        <v>555973947060</v>
      </c>
      <c r="M26" s="21">
        <f t="shared" si="1"/>
        <v>0.13348137252113251</v>
      </c>
      <c r="N26" s="21">
        <f t="shared" si="2"/>
        <v>0.27110174288338729</v>
      </c>
      <c r="O26" s="21">
        <f t="shared" si="3"/>
        <v>0.39183705133441227</v>
      </c>
      <c r="P26" s="21">
        <f t="shared" si="4"/>
        <v>0.39430916386238168</v>
      </c>
      <c r="Q26" s="21">
        <f t="shared" si="5"/>
        <v>0.44466679248952706</v>
      </c>
    </row>
    <row r="27" spans="1:17">
      <c r="A27" s="154" t="s">
        <v>1665</v>
      </c>
      <c r="B27" s="154" t="s">
        <v>1666</v>
      </c>
      <c r="C27" s="154" t="s">
        <v>1641</v>
      </c>
      <c r="D27" s="179"/>
      <c r="E27" s="179"/>
      <c r="F27" s="179"/>
      <c r="G27" s="179"/>
      <c r="H27" s="179"/>
      <c r="I27" s="179"/>
      <c r="J27" s="179"/>
      <c r="K27" s="179"/>
      <c r="L27" s="179">
        <f>VLOOKUP(A27,Sheet2!$A$1:$E$2000,5,FALSE)</f>
        <v>0</v>
      </c>
      <c r="M27" s="21" t="e">
        <f t="shared" si="1"/>
        <v>#DIV/0!</v>
      </c>
      <c r="N27" s="21" t="e">
        <f t="shared" si="2"/>
        <v>#DIV/0!</v>
      </c>
      <c r="O27" s="21" t="e">
        <f t="shared" si="3"/>
        <v>#DIV/0!</v>
      </c>
      <c r="P27" s="21" t="e">
        <f t="shared" si="4"/>
        <v>#DIV/0!</v>
      </c>
      <c r="Q27" s="21" t="e">
        <f t="shared" si="5"/>
        <v>#DIV/0!</v>
      </c>
    </row>
    <row r="28" spans="1:17">
      <c r="A28" s="154" t="s">
        <v>3713</v>
      </c>
      <c r="B28" s="154" t="s">
        <v>3714</v>
      </c>
      <c r="C28" s="154" t="s">
        <v>1641</v>
      </c>
      <c r="D28" s="179">
        <v>1292013483890</v>
      </c>
      <c r="E28" s="179">
        <v>1321178494029</v>
      </c>
      <c r="F28" s="179">
        <v>1313762843295</v>
      </c>
      <c r="G28" s="179">
        <v>1713730913054</v>
      </c>
      <c r="H28" s="179">
        <v>1123604043904</v>
      </c>
      <c r="I28" s="179">
        <v>1386838129431</v>
      </c>
      <c r="J28" s="179">
        <v>1136263347895</v>
      </c>
      <c r="K28" s="179">
        <v>1391145758074</v>
      </c>
      <c r="L28" s="179">
        <f>VLOOKUP(A28,Sheet2!$A$1:$E$2000,5,FALSE)</f>
        <v>1762207980539</v>
      </c>
      <c r="M28" s="21">
        <f t="shared" si="1"/>
        <v>-0.13034650341183135</v>
      </c>
      <c r="N28" s="21">
        <f t="shared" si="2"/>
        <v>4.9697777929890191E-2</v>
      </c>
      <c r="O28" s="21">
        <f t="shared" si="3"/>
        <v>-0.13510771468830712</v>
      </c>
      <c r="P28" s="21">
        <f t="shared" si="4"/>
        <v>-0.1882355931860554</v>
      </c>
      <c r="Q28" s="21">
        <f t="shared" si="5"/>
        <v>0.56835318464692342</v>
      </c>
    </row>
    <row r="29" spans="1:17">
      <c r="A29" s="154" t="s">
        <v>17</v>
      </c>
      <c r="B29" s="154" t="s">
        <v>1668</v>
      </c>
      <c r="C29" s="154" t="s">
        <v>1641</v>
      </c>
      <c r="D29" s="179">
        <v>10588494898</v>
      </c>
      <c r="E29" s="179">
        <v>16562950556</v>
      </c>
      <c r="F29" s="179">
        <v>10350287177</v>
      </c>
      <c r="G29" s="179">
        <v>254464002316</v>
      </c>
      <c r="H29" s="179">
        <v>9379556294</v>
      </c>
      <c r="I29" s="179">
        <v>117973529093</v>
      </c>
      <c r="J29" s="179">
        <v>189949118469</v>
      </c>
      <c r="K29" s="179">
        <v>562243170086</v>
      </c>
      <c r="L29" s="179">
        <f>VLOOKUP(A29,Sheet2!$A$1:$E$2000,5,FALSE)</f>
        <v>63015458144</v>
      </c>
      <c r="M29" s="21">
        <f t="shared" si="1"/>
        <v>-0.11417473546956608</v>
      </c>
      <c r="N29" s="21">
        <f t="shared" si="2"/>
        <v>6.1227362959351215</v>
      </c>
      <c r="O29" s="21">
        <f t="shared" si="3"/>
        <v>17.352062625962439</v>
      </c>
      <c r="P29" s="21">
        <f t="shared" si="4"/>
        <v>1.2095194800394276</v>
      </c>
      <c r="Q29" s="21">
        <f t="shared" si="5"/>
        <v>5.7183837026822157</v>
      </c>
    </row>
    <row r="30" spans="1:17">
      <c r="A30" s="154" t="s">
        <v>18</v>
      </c>
      <c r="B30" s="154" t="s">
        <v>1669</v>
      </c>
      <c r="C30" s="154" t="s">
        <v>1641</v>
      </c>
      <c r="D30" s="179">
        <v>985437239704</v>
      </c>
      <c r="E30" s="179">
        <v>1114820056534</v>
      </c>
      <c r="F30" s="179">
        <v>1137868443276</v>
      </c>
      <c r="G30" s="179">
        <v>1133731815353</v>
      </c>
      <c r="H30" s="179"/>
      <c r="I30" s="179"/>
      <c r="J30" s="179"/>
      <c r="K30" s="179"/>
      <c r="L30" s="179">
        <f>VLOOKUP(A30,Sheet2!$A$1:$E$2000,5,FALSE)</f>
        <v>0</v>
      </c>
      <c r="M30" s="21">
        <f t="shared" si="1"/>
        <v>-1</v>
      </c>
      <c r="N30" s="21">
        <f t="shared" si="2"/>
        <v>-1</v>
      </c>
      <c r="O30" s="21">
        <f t="shared" si="3"/>
        <v>-1</v>
      </c>
      <c r="P30" s="21">
        <f t="shared" si="4"/>
        <v>-1</v>
      </c>
      <c r="Q30" s="21" t="e">
        <f t="shared" si="5"/>
        <v>#DIV/0!</v>
      </c>
    </row>
    <row r="31" spans="1:17">
      <c r="A31" s="154" t="s">
        <v>802</v>
      </c>
      <c r="B31" s="154" t="s">
        <v>4231</v>
      </c>
      <c r="C31" s="154" t="s">
        <v>1641</v>
      </c>
      <c r="D31" s="179">
        <v>811605444546</v>
      </c>
      <c r="E31" s="179">
        <v>1156018236714</v>
      </c>
      <c r="F31" s="179">
        <v>1227612256297</v>
      </c>
      <c r="G31" s="179">
        <v>2044000623070</v>
      </c>
      <c r="H31" s="179">
        <v>1842515299282</v>
      </c>
      <c r="I31" s="179">
        <v>2903596879027</v>
      </c>
      <c r="J31" s="179">
        <v>828384301042</v>
      </c>
      <c r="K31" s="179">
        <v>1376454513805</v>
      </c>
      <c r="L31" s="179">
        <f>VLOOKUP(A31,Sheet2!$A$1:$E$2000,5,FALSE)</f>
        <v>1104960466553</v>
      </c>
      <c r="M31" s="21">
        <f t="shared" si="1"/>
        <v>1.2702106197829608</v>
      </c>
      <c r="N31" s="21">
        <f t="shared" si="2"/>
        <v>1.5117223818895105</v>
      </c>
      <c r="O31" s="21">
        <f t="shared" si="3"/>
        <v>-0.32520688287948596</v>
      </c>
      <c r="P31" s="21">
        <f t="shared" si="4"/>
        <v>-0.32658801652534469</v>
      </c>
      <c r="Q31" s="21">
        <f t="shared" si="5"/>
        <v>-0.40029780649116664</v>
      </c>
    </row>
    <row r="32" spans="1:17">
      <c r="A32" s="154" t="s">
        <v>19</v>
      </c>
      <c r="B32" s="154" t="s">
        <v>1671</v>
      </c>
      <c r="C32" s="154" t="s">
        <v>1641</v>
      </c>
      <c r="D32" s="179">
        <v>1940449006153</v>
      </c>
      <c r="E32" s="179">
        <v>2916008103459</v>
      </c>
      <c r="F32" s="179">
        <v>2030983062685</v>
      </c>
      <c r="G32" s="179">
        <v>2470803574580</v>
      </c>
      <c r="H32" s="179">
        <v>2554263681231</v>
      </c>
      <c r="I32" s="179">
        <v>3534561210826</v>
      </c>
      <c r="J32" s="179">
        <v>2059537036302</v>
      </c>
      <c r="K32" s="179">
        <v>2468094589244</v>
      </c>
      <c r="L32" s="179">
        <f>VLOOKUP(A32,Sheet2!$A$1:$E$2000,5,FALSE)</f>
        <v>3345445434562</v>
      </c>
      <c r="M32" s="21">
        <f t="shared" si="1"/>
        <v>0.31632610449006671</v>
      </c>
      <c r="N32" s="21">
        <f t="shared" si="2"/>
        <v>0.21212324706274502</v>
      </c>
      <c r="O32" s="21">
        <f t="shared" si="3"/>
        <v>1.4059188449977066E-2</v>
      </c>
      <c r="P32" s="21">
        <f t="shared" si="4"/>
        <v>-1.0963985012286894E-3</v>
      </c>
      <c r="Q32" s="21">
        <f t="shared" si="5"/>
        <v>0.30974944331107523</v>
      </c>
    </row>
    <row r="33" spans="1:17">
      <c r="A33" s="154" t="s">
        <v>20</v>
      </c>
      <c r="B33" s="154" t="s">
        <v>1672</v>
      </c>
      <c r="C33" s="154" t="s">
        <v>1641</v>
      </c>
      <c r="D33" s="179">
        <v>1308100051331</v>
      </c>
      <c r="E33" s="179">
        <v>2305566275712</v>
      </c>
      <c r="F33" s="179">
        <v>2335256892188</v>
      </c>
      <c r="G33" s="179">
        <v>2270697593043</v>
      </c>
      <c r="H33" s="179">
        <v>1458025664821</v>
      </c>
      <c r="I33" s="179">
        <v>2356020079914</v>
      </c>
      <c r="J33" s="179">
        <v>2507409811105</v>
      </c>
      <c r="K33" s="179">
        <v>2203147758159</v>
      </c>
      <c r="L33" s="179">
        <f>VLOOKUP(A33,Sheet2!$A$1:$E$2000,5,FALSE)</f>
        <v>1929641088961</v>
      </c>
      <c r="M33" s="21">
        <f t="shared" si="1"/>
        <v>0.11461326168242998</v>
      </c>
      <c r="N33" s="21">
        <f t="shared" si="2"/>
        <v>2.1883475974430171E-2</v>
      </c>
      <c r="O33" s="21">
        <f t="shared" si="3"/>
        <v>7.3719049708361087E-2</v>
      </c>
      <c r="P33" s="21">
        <f t="shared" si="4"/>
        <v>-2.9748494511537018E-2</v>
      </c>
      <c r="Q33" s="21">
        <f t="shared" si="5"/>
        <v>0.32346167527709441</v>
      </c>
    </row>
    <row r="34" spans="1:17">
      <c r="A34" s="154" t="s">
        <v>21</v>
      </c>
      <c r="B34" s="154" t="s">
        <v>1673</v>
      </c>
      <c r="C34" s="154" t="s">
        <v>1641</v>
      </c>
      <c r="D34" s="179">
        <v>984231382085</v>
      </c>
      <c r="E34" s="179">
        <v>1124794719925</v>
      </c>
      <c r="F34" s="179">
        <v>983764299627</v>
      </c>
      <c r="G34" s="179">
        <v>1170862079783</v>
      </c>
      <c r="H34" s="179">
        <v>1033198742002</v>
      </c>
      <c r="I34" s="179">
        <v>1120979677832</v>
      </c>
      <c r="J34" s="179">
        <v>1035612243283</v>
      </c>
      <c r="K34" s="179">
        <v>1096571314717</v>
      </c>
      <c r="L34" s="179">
        <f>VLOOKUP(A34,Sheet2!$A$1:$E$2000,5,FALSE)</f>
        <v>1137200217440</v>
      </c>
      <c r="M34" s="21">
        <f t="shared" si="1"/>
        <v>4.9751878276089241E-2</v>
      </c>
      <c r="N34" s="21">
        <f t="shared" si="2"/>
        <v>-3.3917674269082474E-3</v>
      </c>
      <c r="O34" s="21">
        <f t="shared" si="3"/>
        <v>5.2703623902248184E-2</v>
      </c>
      <c r="P34" s="21">
        <f t="shared" si="4"/>
        <v>-6.3449629421569939E-2</v>
      </c>
      <c r="Q34" s="21">
        <f t="shared" si="5"/>
        <v>0.10065970002681118</v>
      </c>
    </row>
    <row r="35" spans="1:17">
      <c r="A35" s="154" t="s">
        <v>22</v>
      </c>
      <c r="B35" s="154" t="s">
        <v>1674</v>
      </c>
      <c r="C35" s="154" t="s">
        <v>1641</v>
      </c>
      <c r="D35" s="179"/>
      <c r="E35" s="179"/>
      <c r="F35" s="179"/>
      <c r="G35" s="179"/>
      <c r="H35" s="179"/>
      <c r="I35" s="179"/>
      <c r="J35" s="179"/>
      <c r="K35" s="179"/>
      <c r="L35" s="179">
        <f>VLOOKUP(A35,Sheet2!$A$1:$E$2000,5,FALSE)</f>
        <v>0</v>
      </c>
      <c r="M35" s="21" t="e">
        <f t="shared" si="1"/>
        <v>#DIV/0!</v>
      </c>
      <c r="N35" s="21" t="e">
        <f t="shared" si="2"/>
        <v>#DIV/0!</v>
      </c>
      <c r="O35" s="21" t="e">
        <f t="shared" si="3"/>
        <v>#DIV/0!</v>
      </c>
      <c r="P35" s="21" t="e">
        <f t="shared" si="4"/>
        <v>#DIV/0!</v>
      </c>
      <c r="Q35" s="21" t="e">
        <f t="shared" si="5"/>
        <v>#DIV/0!</v>
      </c>
    </row>
    <row r="36" spans="1:17">
      <c r="A36" s="154" t="s">
        <v>3483</v>
      </c>
      <c r="B36" s="154" t="s">
        <v>3484</v>
      </c>
      <c r="C36" s="154" t="s">
        <v>1641</v>
      </c>
      <c r="D36" s="179">
        <v>69734595158</v>
      </c>
      <c r="E36" s="179">
        <v>88471245041</v>
      </c>
      <c r="F36" s="179">
        <v>65169105897</v>
      </c>
      <c r="G36" s="179">
        <v>65351706715</v>
      </c>
      <c r="H36" s="179">
        <v>44475337897</v>
      </c>
      <c r="I36" s="179">
        <v>86302338481</v>
      </c>
      <c r="J36" s="179">
        <v>41179706272</v>
      </c>
      <c r="K36" s="179">
        <v>61864883210</v>
      </c>
      <c r="L36" s="179">
        <f>VLOOKUP(A36,Sheet2!$A$1:$E$2000,5,FALSE)</f>
        <v>46725536629</v>
      </c>
      <c r="M36" s="21">
        <f t="shared" si="1"/>
        <v>-0.36221988818848461</v>
      </c>
      <c r="N36" s="21">
        <f t="shared" si="2"/>
        <v>-2.4515384167984402E-2</v>
      </c>
      <c r="O36" s="21">
        <f t="shared" si="3"/>
        <v>-0.36811000081718676</v>
      </c>
      <c r="P36" s="21">
        <f t="shared" si="4"/>
        <v>-5.3354742825709234E-2</v>
      </c>
      <c r="Q36" s="21">
        <f t="shared" si="5"/>
        <v>5.0594303234102758E-2</v>
      </c>
    </row>
    <row r="37" spans="1:17">
      <c r="A37" s="154" t="s">
        <v>25</v>
      </c>
      <c r="B37" s="154" t="s">
        <v>1675</v>
      </c>
      <c r="C37" s="154" t="s">
        <v>1641</v>
      </c>
      <c r="D37" s="179">
        <v>40752593359</v>
      </c>
      <c r="E37" s="179">
        <v>47604246642</v>
      </c>
      <c r="F37" s="179">
        <v>46710990271</v>
      </c>
      <c r="G37" s="179">
        <v>60251731910</v>
      </c>
      <c r="H37" s="179">
        <v>11630507216</v>
      </c>
      <c r="I37" s="179">
        <v>38966853575</v>
      </c>
      <c r="J37" s="179">
        <v>39602162013</v>
      </c>
      <c r="K37" s="179">
        <v>29703235504</v>
      </c>
      <c r="L37" s="179">
        <f>VLOOKUP(A37,Sheet2!$A$1:$E$2000,5,FALSE)</f>
        <v>23608555252</v>
      </c>
      <c r="M37" s="21">
        <f t="shared" si="1"/>
        <v>-0.71460694259273538</v>
      </c>
      <c r="N37" s="21">
        <f t="shared" si="2"/>
        <v>-0.18144165019470029</v>
      </c>
      <c r="O37" s="21">
        <f t="shared" si="3"/>
        <v>-0.15218748771450125</v>
      </c>
      <c r="P37" s="21">
        <f t="shared" si="4"/>
        <v>-0.50701441166257755</v>
      </c>
      <c r="Q37" s="21">
        <f t="shared" si="5"/>
        <v>1.0298818283283373</v>
      </c>
    </row>
    <row r="38" spans="1:17">
      <c r="A38" s="154" t="s">
        <v>26</v>
      </c>
      <c r="B38" s="154" t="s">
        <v>1676</v>
      </c>
      <c r="C38" s="154" t="s">
        <v>1641</v>
      </c>
      <c r="D38" s="179">
        <v>1274319102954</v>
      </c>
      <c r="E38" s="179">
        <v>1278362337536</v>
      </c>
      <c r="F38" s="179">
        <v>1284431816427</v>
      </c>
      <c r="G38" s="179">
        <v>1285634849338</v>
      </c>
      <c r="H38" s="179">
        <v>1340438820817</v>
      </c>
      <c r="I38" s="179">
        <v>1349781084472</v>
      </c>
      <c r="J38" s="179">
        <v>1330844174779</v>
      </c>
      <c r="K38" s="179">
        <v>1340101826964</v>
      </c>
      <c r="L38" s="179">
        <f>VLOOKUP(A38,Sheet2!$A$1:$E$2000,5,FALSE)</f>
        <v>1360420068969</v>
      </c>
      <c r="M38" s="21">
        <f t="shared" si="1"/>
        <v>5.1886311450348534E-2</v>
      </c>
      <c r="N38" s="21">
        <f t="shared" si="2"/>
        <v>5.586737409180656E-2</v>
      </c>
      <c r="O38" s="21">
        <f t="shared" si="3"/>
        <v>3.613454428519898E-2</v>
      </c>
      <c r="P38" s="21">
        <f t="shared" si="4"/>
        <v>4.236582234375972E-2</v>
      </c>
      <c r="Q38" s="21">
        <f t="shared" si="5"/>
        <v>1.4906497664564349E-2</v>
      </c>
    </row>
    <row r="39" spans="1:17">
      <c r="A39" s="154" t="s">
        <v>27</v>
      </c>
      <c r="B39" s="154" t="s">
        <v>1677</v>
      </c>
      <c r="C39" s="154" t="s">
        <v>1641</v>
      </c>
      <c r="D39" s="179">
        <v>1002851021600</v>
      </c>
      <c r="E39" s="179">
        <v>1153199582323</v>
      </c>
      <c r="F39" s="179">
        <v>1406831392235</v>
      </c>
      <c r="G39" s="179">
        <v>1052796659388</v>
      </c>
      <c r="H39" s="179">
        <v>1383100181955</v>
      </c>
      <c r="I39" s="179">
        <v>1308129555745</v>
      </c>
      <c r="J39" s="179">
        <v>1532289910260</v>
      </c>
      <c r="K39" s="179">
        <v>1286058323278</v>
      </c>
      <c r="L39" s="179">
        <f>VLOOKUP(A39,Sheet2!$A$1:$E$2000,5,FALSE)</f>
        <v>1457310965938</v>
      </c>
      <c r="M39" s="21">
        <f t="shared" si="1"/>
        <v>0.37916814378703129</v>
      </c>
      <c r="N39" s="21">
        <f t="shared" si="2"/>
        <v>0.13434792710374535</v>
      </c>
      <c r="O39" s="21">
        <f t="shared" si="3"/>
        <v>8.9178076859435865E-2</v>
      </c>
      <c r="P39" s="21">
        <f t="shared" si="4"/>
        <v>0.22156383363298005</v>
      </c>
      <c r="Q39" s="21">
        <f t="shared" si="5"/>
        <v>5.3655393117007406E-2</v>
      </c>
    </row>
    <row r="40" spans="1:17">
      <c r="A40" s="154" t="s">
        <v>28</v>
      </c>
      <c r="B40" s="154" t="s">
        <v>1678</v>
      </c>
      <c r="C40" s="154" t="s">
        <v>1641</v>
      </c>
      <c r="D40" s="179">
        <v>73547629597</v>
      </c>
      <c r="E40" s="179">
        <v>103489553943</v>
      </c>
      <c r="F40" s="179">
        <v>123717111297</v>
      </c>
      <c r="G40" s="179">
        <v>118299997313</v>
      </c>
      <c r="H40" s="179">
        <v>97939222338</v>
      </c>
      <c r="I40" s="179">
        <v>114457491873</v>
      </c>
      <c r="J40" s="179">
        <v>111239328391</v>
      </c>
      <c r="K40" s="179">
        <v>113250645892</v>
      </c>
      <c r="L40" s="179">
        <f>VLOOKUP(A40,Sheet2!$A$1:$E$2000,5,FALSE)</f>
        <v>95250799894</v>
      </c>
      <c r="M40" s="21">
        <f t="shared" si="1"/>
        <v>0.33164349245043417</v>
      </c>
      <c r="N40" s="21">
        <f t="shared" si="2"/>
        <v>0.10598111125342102</v>
      </c>
      <c r="O40" s="21">
        <f t="shared" si="3"/>
        <v>-0.10085737352891598</v>
      </c>
      <c r="P40" s="21">
        <f t="shared" si="4"/>
        <v>-4.2682599625428107E-2</v>
      </c>
      <c r="Q40" s="21">
        <f t="shared" si="5"/>
        <v>-2.7449905970479648E-2</v>
      </c>
    </row>
    <row r="41" spans="1:17">
      <c r="A41" s="154" t="s">
        <v>29</v>
      </c>
      <c r="B41" s="154" t="s">
        <v>1679</v>
      </c>
      <c r="C41" s="154" t="s">
        <v>1641</v>
      </c>
      <c r="D41" s="179">
        <v>351747406193</v>
      </c>
      <c r="E41" s="179">
        <v>424150114113</v>
      </c>
      <c r="F41" s="179">
        <v>319111392500</v>
      </c>
      <c r="G41" s="179">
        <v>318505024865</v>
      </c>
      <c r="H41" s="179">
        <v>337183663045</v>
      </c>
      <c r="I41" s="179">
        <v>506431146251</v>
      </c>
      <c r="J41" s="179">
        <v>687921042574</v>
      </c>
      <c r="K41" s="179">
        <v>565654599730</v>
      </c>
      <c r="L41" s="179">
        <f>VLOOKUP(A41,Sheet2!$A$1:$E$2000,5,FALSE)</f>
        <v>697140773775</v>
      </c>
      <c r="M41" s="21">
        <f t="shared" si="1"/>
        <v>-4.1403981640191628E-2</v>
      </c>
      <c r="N41" s="21">
        <f t="shared" si="2"/>
        <v>0.19399035718773636</v>
      </c>
      <c r="O41" s="21">
        <f t="shared" si="3"/>
        <v>1.1557395277700717</v>
      </c>
      <c r="P41" s="21">
        <f t="shared" si="4"/>
        <v>0.77596758471787253</v>
      </c>
      <c r="Q41" s="21">
        <f t="shared" si="5"/>
        <v>1.0675401870877732</v>
      </c>
    </row>
    <row r="42" spans="1:17">
      <c r="A42" s="154" t="s">
        <v>774</v>
      </c>
      <c r="B42" s="154" t="s">
        <v>4164</v>
      </c>
      <c r="C42" s="154" t="s">
        <v>1641</v>
      </c>
      <c r="D42" s="179">
        <v>30689342319179</v>
      </c>
      <c r="E42" s="179">
        <v>24423588755537</v>
      </c>
      <c r="F42" s="179">
        <v>31945856725324</v>
      </c>
      <c r="G42" s="179">
        <v>35968276079519</v>
      </c>
      <c r="H42" s="179">
        <v>31894592097760</v>
      </c>
      <c r="I42" s="179">
        <v>36771954932170</v>
      </c>
      <c r="J42" s="179">
        <v>35290234805794</v>
      </c>
      <c r="K42" s="179">
        <v>37625367271578</v>
      </c>
      <c r="L42" s="179">
        <f>VLOOKUP(A42,Sheet2!$A$1:$E$2000,5,FALSE)</f>
        <v>45919538260329</v>
      </c>
      <c r="M42" s="21">
        <f t="shared" si="1"/>
        <v>3.9272584144880524E-2</v>
      </c>
      <c r="N42" s="21">
        <f t="shared" si="2"/>
        <v>0.50559179898709761</v>
      </c>
      <c r="O42" s="21">
        <f t="shared" si="3"/>
        <v>0.10468894633897413</v>
      </c>
      <c r="P42" s="21">
        <f t="shared" si="4"/>
        <v>4.6070909498011174E-2</v>
      </c>
      <c r="Q42" s="21">
        <f t="shared" si="5"/>
        <v>0.43972803036894742</v>
      </c>
    </row>
    <row r="43" spans="1:17">
      <c r="A43" s="154" t="s">
        <v>30</v>
      </c>
      <c r="B43" s="154" t="s">
        <v>1680</v>
      </c>
      <c r="C43" s="154" t="s">
        <v>1641</v>
      </c>
      <c r="D43" s="179">
        <v>49337909707</v>
      </c>
      <c r="E43" s="179">
        <v>154550543175</v>
      </c>
      <c r="F43" s="179">
        <v>74754248596</v>
      </c>
      <c r="G43" s="179">
        <v>78764061844</v>
      </c>
      <c r="H43" s="179">
        <v>56942027607</v>
      </c>
      <c r="I43" s="179">
        <v>66412488368</v>
      </c>
      <c r="J43" s="179">
        <v>67796700481</v>
      </c>
      <c r="K43" s="179">
        <v>72127190454</v>
      </c>
      <c r="L43" s="179">
        <f>VLOOKUP(A43,Sheet2!$A$1:$E$2000,5,FALSE)</f>
        <v>54780672813</v>
      </c>
      <c r="M43" s="21">
        <f t="shared" si="1"/>
        <v>0.15412322786186333</v>
      </c>
      <c r="N43" s="21">
        <f t="shared" si="2"/>
        <v>-0.57028628302651707</v>
      </c>
      <c r="O43" s="21">
        <f t="shared" si="3"/>
        <v>-9.3072276769193413E-2</v>
      </c>
      <c r="P43" s="21">
        <f t="shared" si="4"/>
        <v>-8.4262685730263368E-2</v>
      </c>
      <c r="Q43" s="21">
        <f t="shared" si="5"/>
        <v>-3.7957109798006212E-2</v>
      </c>
    </row>
    <row r="44" spans="1:17">
      <c r="A44" s="154" t="s">
        <v>31</v>
      </c>
      <c r="B44" s="154" t="s">
        <v>1681</v>
      </c>
      <c r="C44" s="154" t="s">
        <v>1641</v>
      </c>
      <c r="D44" s="179">
        <v>66140765965</v>
      </c>
      <c r="E44" s="179">
        <v>69915470607</v>
      </c>
      <c r="F44" s="179">
        <v>59982950252</v>
      </c>
      <c r="G44" s="179">
        <v>80478532804</v>
      </c>
      <c r="H44" s="179">
        <v>79222494630</v>
      </c>
      <c r="I44" s="179">
        <v>60169253989</v>
      </c>
      <c r="J44" s="179">
        <v>63070500996</v>
      </c>
      <c r="K44" s="179">
        <v>66243941752</v>
      </c>
      <c r="L44" s="179">
        <f>VLOOKUP(A44,Sheet2!$A$1:$E$2000,5,FALSE)</f>
        <v>61327349085</v>
      </c>
      <c r="M44" s="21">
        <f t="shared" si="1"/>
        <v>0.19778616824489931</v>
      </c>
      <c r="N44" s="21">
        <f t="shared" si="2"/>
        <v>-0.13940000022004001</v>
      </c>
      <c r="O44" s="21">
        <f t="shared" si="3"/>
        <v>5.1473805990345602E-2</v>
      </c>
      <c r="P44" s="21">
        <f t="shared" si="4"/>
        <v>-0.17687438570317104</v>
      </c>
      <c r="Q44" s="21">
        <f t="shared" si="5"/>
        <v>-0.22588465092619617</v>
      </c>
    </row>
    <row r="45" spans="1:17">
      <c r="A45" s="154" t="s">
        <v>32</v>
      </c>
      <c r="B45" s="154" t="s">
        <v>33</v>
      </c>
      <c r="C45" s="154" t="s">
        <v>1641</v>
      </c>
      <c r="D45" s="179">
        <v>9618629223508</v>
      </c>
      <c r="E45" s="179">
        <v>9990729929129</v>
      </c>
      <c r="F45" s="179">
        <v>9746436905802</v>
      </c>
      <c r="G45" s="179">
        <v>10467379625209</v>
      </c>
      <c r="H45" s="179">
        <v>9974027964437</v>
      </c>
      <c r="I45" s="179">
        <v>10660794116853</v>
      </c>
      <c r="J45" s="179">
        <v>9749591088065</v>
      </c>
      <c r="K45" s="179">
        <v>10563838232459</v>
      </c>
      <c r="L45" s="179">
        <f>VLOOKUP(A45,Sheet2!$A$1:$E$2000,5,FALSE)</f>
        <v>9819434237555</v>
      </c>
      <c r="M45" s="21">
        <f t="shared" si="1"/>
        <v>3.6949001013616666E-2</v>
      </c>
      <c r="N45" s="21">
        <f t="shared" si="2"/>
        <v>6.7068591832350408E-2</v>
      </c>
      <c r="O45" s="21">
        <f t="shared" si="3"/>
        <v>3.2362414013292724E-4</v>
      </c>
      <c r="P45" s="21">
        <f t="shared" si="4"/>
        <v>9.2151627918122848E-3</v>
      </c>
      <c r="Q45" s="21">
        <f t="shared" si="5"/>
        <v>-1.5499628378145046E-2</v>
      </c>
    </row>
    <row r="46" spans="1:17">
      <c r="A46" s="154" t="s">
        <v>24</v>
      </c>
      <c r="B46" s="154" t="s">
        <v>1682</v>
      </c>
      <c r="C46" s="154" t="s">
        <v>1641</v>
      </c>
      <c r="D46" s="179">
        <v>791698501791</v>
      </c>
      <c r="E46" s="179">
        <v>1034300694422</v>
      </c>
      <c r="F46" s="179">
        <v>942459342041</v>
      </c>
      <c r="G46" s="179">
        <v>1190539284818</v>
      </c>
      <c r="H46" s="179">
        <v>923926906721</v>
      </c>
      <c r="I46" s="179">
        <v>1325150951067</v>
      </c>
      <c r="J46" s="179">
        <v>903417770373</v>
      </c>
      <c r="K46" s="179">
        <v>1390372420937</v>
      </c>
      <c r="L46" s="179">
        <f>VLOOKUP(A46,Sheet2!$A$1:$E$2000,5,FALSE)</f>
        <v>1034748443534</v>
      </c>
      <c r="M46" s="21">
        <f t="shared" si="1"/>
        <v>0.16701863731062977</v>
      </c>
      <c r="N46" s="21">
        <f t="shared" si="2"/>
        <v>0.28120473882842778</v>
      </c>
      <c r="O46" s="21">
        <f t="shared" si="3"/>
        <v>-4.142520523320524E-2</v>
      </c>
      <c r="P46" s="21">
        <f t="shared" si="4"/>
        <v>0.16785093836659817</v>
      </c>
      <c r="Q46" s="21">
        <f t="shared" si="5"/>
        <v>0.11994621653167743</v>
      </c>
    </row>
    <row r="47" spans="1:17">
      <c r="A47" s="154" t="s">
        <v>34</v>
      </c>
      <c r="B47" s="154" t="s">
        <v>4232</v>
      </c>
      <c r="C47" s="154" t="s">
        <v>1641</v>
      </c>
      <c r="D47" s="179">
        <v>163595772831</v>
      </c>
      <c r="E47" s="179">
        <v>190844419480</v>
      </c>
      <c r="F47" s="179">
        <v>121671712919</v>
      </c>
      <c r="G47" s="179">
        <v>150720004119</v>
      </c>
      <c r="H47" s="179">
        <v>74567977001</v>
      </c>
      <c r="I47" s="179">
        <v>128133447785</v>
      </c>
      <c r="J47" s="179">
        <v>124174383636</v>
      </c>
      <c r="K47" s="179">
        <v>219957100132</v>
      </c>
      <c r="L47" s="179">
        <f>VLOOKUP(A47,Sheet2!$A$1:$E$2000,5,FALSE)</f>
        <v>0</v>
      </c>
      <c r="M47" s="21">
        <f t="shared" si="1"/>
        <v>-0.54419374223054495</v>
      </c>
      <c r="N47" s="21">
        <f t="shared" si="2"/>
        <v>-0.32859735624374359</v>
      </c>
      <c r="O47" s="21">
        <f t="shared" si="3"/>
        <v>2.0569043181516582E-2</v>
      </c>
      <c r="P47" s="21">
        <f t="shared" si="4"/>
        <v>0.45937562447473329</v>
      </c>
      <c r="Q47" s="21">
        <f t="shared" si="5"/>
        <v>-1</v>
      </c>
    </row>
    <row r="48" spans="1:17">
      <c r="A48" s="154" t="s">
        <v>35</v>
      </c>
      <c r="B48" s="154" t="s">
        <v>1684</v>
      </c>
      <c r="C48" s="154" t="s">
        <v>1641</v>
      </c>
      <c r="D48" s="179">
        <v>140777068734</v>
      </c>
      <c r="E48" s="179">
        <v>148279911665</v>
      </c>
      <c r="F48" s="179">
        <v>187657748159</v>
      </c>
      <c r="G48" s="179">
        <v>467076211073</v>
      </c>
      <c r="H48" s="179">
        <v>419130260917</v>
      </c>
      <c r="I48" s="179">
        <v>488696717652</v>
      </c>
      <c r="J48" s="179">
        <v>391927678649</v>
      </c>
      <c r="K48" s="179">
        <v>367098018212</v>
      </c>
      <c r="L48" s="179">
        <f>VLOOKUP(A48,Sheet2!$A$1:$E$2000,5,FALSE)</f>
        <v>435321320132</v>
      </c>
      <c r="M48" s="21">
        <f t="shared" si="1"/>
        <v>1.977262310447391</v>
      </c>
      <c r="N48" s="21">
        <f t="shared" si="2"/>
        <v>2.2957715725922703</v>
      </c>
      <c r="O48" s="21">
        <f t="shared" si="3"/>
        <v>1.0885238285867349</v>
      </c>
      <c r="P48" s="21">
        <f t="shared" si="4"/>
        <v>-0.21405113446330981</v>
      </c>
      <c r="Q48" s="21">
        <f t="shared" si="5"/>
        <v>3.8630136558444064E-2</v>
      </c>
    </row>
    <row r="49" spans="1:17">
      <c r="A49" s="154" t="s">
        <v>4010</v>
      </c>
      <c r="B49" s="154" t="s">
        <v>4011</v>
      </c>
      <c r="C49" s="154" t="s">
        <v>1641</v>
      </c>
      <c r="D49" s="179">
        <v>743985903403</v>
      </c>
      <c r="E49" s="179">
        <v>539833543846</v>
      </c>
      <c r="F49" s="179">
        <v>431927289665</v>
      </c>
      <c r="G49" s="179">
        <v>497491011139</v>
      </c>
      <c r="H49" s="179">
        <v>719822525129</v>
      </c>
      <c r="I49" s="179">
        <v>558644074316</v>
      </c>
      <c r="J49" s="179">
        <v>585172312610</v>
      </c>
      <c r="K49" s="179">
        <v>846943969040</v>
      </c>
      <c r="L49" s="179">
        <f>VLOOKUP(A49,Sheet2!$A$1:$E$2000,5,FALSE)</f>
        <v>703579864941</v>
      </c>
      <c r="M49" s="21">
        <f t="shared" si="1"/>
        <v>-3.2478274337559933E-2</v>
      </c>
      <c r="N49" s="21">
        <f t="shared" si="2"/>
        <v>3.4845056748393055E-2</v>
      </c>
      <c r="O49" s="21">
        <f t="shared" si="3"/>
        <v>0.35479356505548848</v>
      </c>
      <c r="P49" s="21">
        <f t="shared" si="4"/>
        <v>0.70243069739276587</v>
      </c>
      <c r="Q49" s="21">
        <f t="shared" si="5"/>
        <v>-2.2564812326606672E-2</v>
      </c>
    </row>
    <row r="50" spans="1:17">
      <c r="A50" s="154" t="s">
        <v>37</v>
      </c>
      <c r="B50" s="154" t="s">
        <v>1686</v>
      </c>
      <c r="C50" s="154" t="s">
        <v>1641</v>
      </c>
      <c r="D50" s="179">
        <v>105175205449</v>
      </c>
      <c r="E50" s="179">
        <v>112052527928</v>
      </c>
      <c r="F50" s="179">
        <v>105221891253</v>
      </c>
      <c r="G50" s="179">
        <v>101300275777</v>
      </c>
      <c r="H50" s="179">
        <v>92038736172</v>
      </c>
      <c r="I50" s="179">
        <v>96205771544</v>
      </c>
      <c r="J50" s="179">
        <v>94550876391</v>
      </c>
      <c r="K50" s="179">
        <v>99543428555</v>
      </c>
      <c r="L50" s="179">
        <f>VLOOKUP(A50,Sheet2!$A$1:$E$2000,5,FALSE)</f>
        <v>102047045541</v>
      </c>
      <c r="M50" s="21">
        <f t="shared" si="1"/>
        <v>-0.1249008187901277</v>
      </c>
      <c r="N50" s="21">
        <f t="shared" si="2"/>
        <v>-0.14142256919167789</v>
      </c>
      <c r="O50" s="21">
        <f t="shared" si="3"/>
        <v>-0.10141439898986568</v>
      </c>
      <c r="P50" s="21">
        <f t="shared" si="4"/>
        <v>-1.734296583621827E-2</v>
      </c>
      <c r="Q50" s="21">
        <f t="shared" si="5"/>
        <v>0.10874018685237798</v>
      </c>
    </row>
    <row r="51" spans="1:17">
      <c r="A51" s="154" t="s">
        <v>38</v>
      </c>
      <c r="B51" s="154" t="s">
        <v>4121</v>
      </c>
      <c r="C51" s="154" t="s">
        <v>1641</v>
      </c>
      <c r="D51" s="179">
        <v>82459935430</v>
      </c>
      <c r="E51" s="179">
        <v>88736315920</v>
      </c>
      <c r="F51" s="179">
        <v>79006363852</v>
      </c>
      <c r="G51" s="179">
        <v>51307915237</v>
      </c>
      <c r="H51" s="179">
        <v>67338744407</v>
      </c>
      <c r="I51" s="179">
        <v>131855419771</v>
      </c>
      <c r="J51" s="179">
        <v>79362422861</v>
      </c>
      <c r="K51" s="179">
        <v>28378291392</v>
      </c>
      <c r="L51" s="179">
        <f>VLOOKUP(A51,Sheet2!$A$1:$E$2000,5,FALSE)</f>
        <v>69304635981</v>
      </c>
      <c r="M51" s="21">
        <f t="shared" si="1"/>
        <v>-0.18337621711863134</v>
      </c>
      <c r="N51" s="21">
        <f t="shared" si="2"/>
        <v>0.48592398054787306</v>
      </c>
      <c r="O51" s="21">
        <f t="shared" si="3"/>
        <v>4.5067130246241116E-3</v>
      </c>
      <c r="P51" s="21">
        <f t="shared" si="4"/>
        <v>-0.44690227110347713</v>
      </c>
      <c r="Q51" s="21">
        <f t="shared" si="5"/>
        <v>2.9194063407508998E-2</v>
      </c>
    </row>
    <row r="52" spans="1:17">
      <c r="A52" s="154" t="s">
        <v>39</v>
      </c>
      <c r="B52" s="154" t="s">
        <v>1688</v>
      </c>
      <c r="C52" s="154" t="s">
        <v>1641</v>
      </c>
      <c r="D52" s="179">
        <v>214046516191</v>
      </c>
      <c r="E52" s="179">
        <v>279405133433</v>
      </c>
      <c r="F52" s="179">
        <v>234756814063</v>
      </c>
      <c r="G52" s="179">
        <v>440569689650</v>
      </c>
      <c r="H52" s="179">
        <v>256850514752</v>
      </c>
      <c r="I52" s="179">
        <v>244718780508</v>
      </c>
      <c r="J52" s="179">
        <v>289369378644</v>
      </c>
      <c r="K52" s="179">
        <v>449050321209</v>
      </c>
      <c r="L52" s="179">
        <f>VLOOKUP(A52,Sheet2!$A$1:$E$2000,5,FALSE)</f>
        <v>216934296516</v>
      </c>
      <c r="M52" s="21">
        <f t="shared" si="1"/>
        <v>0.19997521717571304</v>
      </c>
      <c r="N52" s="21">
        <f t="shared" si="2"/>
        <v>-0.12414357781768394</v>
      </c>
      <c r="O52" s="21">
        <f t="shared" si="3"/>
        <v>0.23263463000628395</v>
      </c>
      <c r="P52" s="21">
        <f t="shared" si="4"/>
        <v>1.9249239696306011E-2</v>
      </c>
      <c r="Q52" s="21">
        <f t="shared" si="5"/>
        <v>-0.15540641713153969</v>
      </c>
    </row>
    <row r="53" spans="1:17">
      <c r="A53" s="154" t="s">
        <v>42</v>
      </c>
      <c r="B53" s="154" t="s">
        <v>1690</v>
      </c>
      <c r="C53" s="154" t="s">
        <v>1641</v>
      </c>
      <c r="D53" s="179">
        <v>139003009414</v>
      </c>
      <c r="E53" s="179">
        <v>148226358376</v>
      </c>
      <c r="F53" s="179">
        <v>173113461220</v>
      </c>
      <c r="G53" s="179">
        <v>353856702510</v>
      </c>
      <c r="H53" s="179">
        <v>234142614024</v>
      </c>
      <c r="I53" s="179">
        <v>236645743450</v>
      </c>
      <c r="J53" s="179">
        <v>194264450486</v>
      </c>
      <c r="K53" s="179">
        <v>333813227723</v>
      </c>
      <c r="L53" s="179">
        <f>VLOOKUP(A53,Sheet2!$A$1:$E$2000,5,FALSE)</f>
        <v>198502925399</v>
      </c>
      <c r="M53" s="21">
        <f t="shared" si="1"/>
        <v>0.68444276862122244</v>
      </c>
      <c r="N53" s="21">
        <f t="shared" si="2"/>
        <v>0.59651593712981876</v>
      </c>
      <c r="O53" s="21">
        <f t="shared" si="3"/>
        <v>0.12217992244473939</v>
      </c>
      <c r="P53" s="21">
        <f t="shared" si="4"/>
        <v>-5.6642914052005472E-2</v>
      </c>
      <c r="Q53" s="21">
        <f t="shared" si="5"/>
        <v>-0.15221359329894077</v>
      </c>
    </row>
    <row r="54" spans="1:17">
      <c r="A54" s="154" t="s">
        <v>43</v>
      </c>
      <c r="B54" s="154" t="s">
        <v>1691</v>
      </c>
      <c r="C54" s="154" t="s">
        <v>1641</v>
      </c>
      <c r="D54" s="179">
        <v>4038536573</v>
      </c>
      <c r="E54" s="179">
        <v>51507247700</v>
      </c>
      <c r="F54" s="179">
        <v>10484957703</v>
      </c>
      <c r="G54" s="179">
        <v>28413373488</v>
      </c>
      <c r="H54" s="179">
        <v>74320200177</v>
      </c>
      <c r="I54" s="179">
        <v>245822092169</v>
      </c>
      <c r="J54" s="179">
        <v>62721721438</v>
      </c>
      <c r="K54" s="179">
        <v>32095147636</v>
      </c>
      <c r="L54" s="179">
        <f>VLOOKUP(A54,Sheet2!$A$1:$E$2000,5,FALSE)</f>
        <v>17326104407</v>
      </c>
      <c r="M54" s="21">
        <f t="shared" si="1"/>
        <v>17.402755263843442</v>
      </c>
      <c r="N54" s="21">
        <f t="shared" si="2"/>
        <v>3.7725728542276586</v>
      </c>
      <c r="O54" s="21">
        <f t="shared" si="3"/>
        <v>4.982067187553251</v>
      </c>
      <c r="P54" s="21">
        <f t="shared" si="4"/>
        <v>0.12957891640550698</v>
      </c>
      <c r="Q54" s="21">
        <f t="shared" si="5"/>
        <v>-0.76687220478771079</v>
      </c>
    </row>
    <row r="55" spans="1:17">
      <c r="A55" s="154" t="s">
        <v>44</v>
      </c>
      <c r="B55" s="154" t="s">
        <v>1692</v>
      </c>
      <c r="C55" s="154" t="s">
        <v>1641</v>
      </c>
      <c r="D55" s="179">
        <v>878054513506</v>
      </c>
      <c r="E55" s="179">
        <v>699294490016</v>
      </c>
      <c r="F55" s="179">
        <v>706559511340</v>
      </c>
      <c r="G55" s="179">
        <v>743834441258</v>
      </c>
      <c r="H55" s="179">
        <v>695623366271</v>
      </c>
      <c r="I55" s="179">
        <v>731145839966</v>
      </c>
      <c r="J55" s="179">
        <v>714486381176</v>
      </c>
      <c r="K55" s="179">
        <v>819012014140</v>
      </c>
      <c r="L55" s="179">
        <f>VLOOKUP(A55,Sheet2!$A$1:$E$2000,5,FALSE)</f>
        <v>833465515854</v>
      </c>
      <c r="M55" s="21">
        <f t="shared" si="1"/>
        <v>-0.2077674500032661</v>
      </c>
      <c r="N55" s="21">
        <f t="shared" si="2"/>
        <v>4.5547834860347941E-2</v>
      </c>
      <c r="O55" s="21">
        <f t="shared" si="3"/>
        <v>1.121896982317396E-2</v>
      </c>
      <c r="P55" s="21">
        <f t="shared" si="4"/>
        <v>0.10106761493170031</v>
      </c>
      <c r="Q55" s="21">
        <f t="shared" si="5"/>
        <v>0.19815629587304526</v>
      </c>
    </row>
    <row r="56" spans="1:17">
      <c r="A56" s="154" t="s">
        <v>1632</v>
      </c>
      <c r="B56" s="154" t="s">
        <v>4193</v>
      </c>
      <c r="C56" s="154" t="s">
        <v>1641</v>
      </c>
      <c r="D56" s="179">
        <v>281043349957</v>
      </c>
      <c r="E56" s="179">
        <v>268319601694</v>
      </c>
      <c r="F56" s="179">
        <v>300250751740</v>
      </c>
      <c r="G56" s="179">
        <v>444877756074</v>
      </c>
      <c r="H56" s="179">
        <v>138565291967</v>
      </c>
      <c r="I56" s="179">
        <v>155951813267</v>
      </c>
      <c r="J56" s="179">
        <v>132700813064</v>
      </c>
      <c r="K56" s="179">
        <v>427945462059</v>
      </c>
      <c r="L56" s="179">
        <f>VLOOKUP(A56,Sheet2!$A$1:$E$2000,5,FALSE)</f>
        <v>82758259768</v>
      </c>
      <c r="M56" s="21">
        <f t="shared" si="1"/>
        <v>-0.50696114322505526</v>
      </c>
      <c r="N56" s="21">
        <f t="shared" si="2"/>
        <v>-0.41878337518981457</v>
      </c>
      <c r="O56" s="21">
        <f t="shared" si="3"/>
        <v>-0.55803336945876714</v>
      </c>
      <c r="P56" s="21">
        <f t="shared" si="4"/>
        <v>-3.8060554351886988E-2</v>
      </c>
      <c r="Q56" s="21">
        <f t="shared" si="5"/>
        <v>-0.40274899584732027</v>
      </c>
    </row>
    <row r="57" spans="1:17">
      <c r="A57" s="154" t="s">
        <v>45</v>
      </c>
      <c r="B57" s="154" t="s">
        <v>1694</v>
      </c>
      <c r="C57" s="154" t="s">
        <v>1641</v>
      </c>
      <c r="D57" s="179">
        <v>912960340348</v>
      </c>
      <c r="E57" s="179">
        <v>922494498164</v>
      </c>
      <c r="F57" s="179">
        <v>880857812816</v>
      </c>
      <c r="G57" s="179">
        <v>975411164993</v>
      </c>
      <c r="H57" s="179">
        <v>952606036425</v>
      </c>
      <c r="I57" s="179">
        <v>1072346624444</v>
      </c>
      <c r="J57" s="179">
        <v>1000841664612</v>
      </c>
      <c r="K57" s="179">
        <v>1110407357945</v>
      </c>
      <c r="L57" s="179">
        <f>VLOOKUP(A57,Sheet2!$A$1:$E$2000,5,FALSE)</f>
        <v>1033859386838</v>
      </c>
      <c r="M57" s="21">
        <f t="shared" si="1"/>
        <v>4.3425430793508454E-2</v>
      </c>
      <c r="N57" s="21">
        <f t="shared" si="2"/>
        <v>0.16244229811477906</v>
      </c>
      <c r="O57" s="21">
        <f t="shared" si="3"/>
        <v>0.13621250791024442</v>
      </c>
      <c r="P57" s="21">
        <f t="shared" si="4"/>
        <v>0.13839926976124864</v>
      </c>
      <c r="Q57" s="21">
        <f t="shared" si="5"/>
        <v>8.5295859259860135E-2</v>
      </c>
    </row>
    <row r="58" spans="1:17">
      <c r="A58" s="154" t="s">
        <v>47</v>
      </c>
      <c r="B58" s="154" t="s">
        <v>1696</v>
      </c>
      <c r="C58" s="154" t="s">
        <v>1641</v>
      </c>
      <c r="D58" s="179">
        <v>76583641092</v>
      </c>
      <c r="E58" s="179">
        <v>78364588979</v>
      </c>
      <c r="F58" s="179">
        <v>74079856688</v>
      </c>
      <c r="G58" s="179">
        <v>93560612512</v>
      </c>
      <c r="H58" s="179">
        <v>73886039090</v>
      </c>
      <c r="I58" s="179">
        <v>127243549593</v>
      </c>
      <c r="J58" s="179">
        <v>105290877488</v>
      </c>
      <c r="K58" s="179">
        <v>92929436493</v>
      </c>
      <c r="L58" s="179">
        <f>VLOOKUP(A58,Sheet2!$A$1:$E$2000,5,FALSE)</f>
        <v>88104165859</v>
      </c>
      <c r="M58" s="21">
        <f t="shared" si="1"/>
        <v>-3.5224258908757917E-2</v>
      </c>
      <c r="N58" s="21">
        <f t="shared" si="2"/>
        <v>0.62373785469733656</v>
      </c>
      <c r="O58" s="21">
        <f t="shared" si="3"/>
        <v>0.42131589065365715</v>
      </c>
      <c r="P58" s="21">
        <f t="shared" si="4"/>
        <v>-6.7461723694791538E-3</v>
      </c>
      <c r="Q58" s="21">
        <f t="shared" si="5"/>
        <v>0.19243319772062775</v>
      </c>
    </row>
    <row r="59" spans="1:17">
      <c r="A59" s="154" t="s">
        <v>48</v>
      </c>
      <c r="B59" s="154" t="s">
        <v>1697</v>
      </c>
      <c r="C59" s="154" t="s">
        <v>1641</v>
      </c>
      <c r="D59" s="179">
        <v>326583786725</v>
      </c>
      <c r="E59" s="179">
        <v>337553086169</v>
      </c>
      <c r="F59" s="179">
        <v>321602369732</v>
      </c>
      <c r="G59" s="179">
        <v>317710029106</v>
      </c>
      <c r="H59" s="179">
        <v>305175487645</v>
      </c>
      <c r="I59" s="179">
        <v>330527527809</v>
      </c>
      <c r="J59" s="179">
        <v>315912009429</v>
      </c>
      <c r="K59" s="179">
        <v>324436377031</v>
      </c>
      <c r="L59" s="179">
        <f>VLOOKUP(A59,Sheet2!$A$1:$E$2000,5,FALSE)</f>
        <v>305261804811</v>
      </c>
      <c r="M59" s="21">
        <f t="shared" si="1"/>
        <v>-6.5552240956857008E-2</v>
      </c>
      <c r="N59" s="21">
        <f t="shared" si="2"/>
        <v>-2.0813195458336202E-2</v>
      </c>
      <c r="O59" s="21">
        <f t="shared" si="3"/>
        <v>-1.7693776036979865E-2</v>
      </c>
      <c r="P59" s="21">
        <f t="shared" si="4"/>
        <v>2.1171342761596733E-2</v>
      </c>
      <c r="Q59" s="21">
        <f t="shared" si="5"/>
        <v>2.8284436166907921E-4</v>
      </c>
    </row>
    <row r="60" spans="1:17">
      <c r="A60" s="154" t="s">
        <v>49</v>
      </c>
      <c r="B60" s="154" t="s">
        <v>3915</v>
      </c>
      <c r="C60" s="154" t="s">
        <v>1641</v>
      </c>
      <c r="D60" s="179">
        <v>1667820819838</v>
      </c>
      <c r="E60" s="179">
        <v>1793443900604</v>
      </c>
      <c r="F60" s="179">
        <v>2188266639355</v>
      </c>
      <c r="G60" s="179">
        <v>2303163023392</v>
      </c>
      <c r="H60" s="179">
        <v>1917768742969</v>
      </c>
      <c r="I60" s="179">
        <v>2210099350089</v>
      </c>
      <c r="J60" s="179">
        <v>2420132124172</v>
      </c>
      <c r="K60" s="179">
        <v>2563140708555</v>
      </c>
      <c r="L60" s="179">
        <f>VLOOKUP(A60,Sheet2!$A$1:$E$2000,5,FALSE)</f>
        <v>2367469466645</v>
      </c>
      <c r="M60" s="21">
        <f t="shared" si="1"/>
        <v>0.14986497359787013</v>
      </c>
      <c r="N60" s="21">
        <f t="shared" si="2"/>
        <v>0.23232142881340079</v>
      </c>
      <c r="O60" s="21">
        <f t="shared" si="3"/>
        <v>0.1059585155880927</v>
      </c>
      <c r="P60" s="21">
        <f t="shared" si="4"/>
        <v>0.11287854247508541</v>
      </c>
      <c r="Q60" s="21">
        <f t="shared" si="5"/>
        <v>0.23449163269800422</v>
      </c>
    </row>
    <row r="61" spans="1:17">
      <c r="A61" s="154" t="s">
        <v>50</v>
      </c>
      <c r="B61" s="154" t="s">
        <v>1699</v>
      </c>
      <c r="C61" s="154" t="s">
        <v>1641</v>
      </c>
      <c r="D61" s="179">
        <v>1163903472771</v>
      </c>
      <c r="E61" s="179">
        <v>1116931709075</v>
      </c>
      <c r="F61" s="179">
        <v>1113526137105</v>
      </c>
      <c r="G61" s="179">
        <v>1214505577462</v>
      </c>
      <c r="H61" s="179">
        <v>1049297246779</v>
      </c>
      <c r="I61" s="179">
        <v>1069487882031</v>
      </c>
      <c r="J61" s="179">
        <v>1131011228134</v>
      </c>
      <c r="K61" s="179">
        <v>1477264532928</v>
      </c>
      <c r="L61" s="179">
        <f>VLOOKUP(A61,Sheet2!$A$1:$E$2000,5,FALSE)</f>
        <v>1215720050510</v>
      </c>
      <c r="M61" s="21">
        <f t="shared" si="1"/>
        <v>-9.8467122637883028E-2</v>
      </c>
      <c r="N61" s="21">
        <f t="shared" si="2"/>
        <v>-4.2476927334519993E-2</v>
      </c>
      <c r="O61" s="21">
        <f t="shared" si="3"/>
        <v>1.570245227872118E-2</v>
      </c>
      <c r="P61" s="21">
        <f t="shared" si="4"/>
        <v>0.21635055477892304</v>
      </c>
      <c r="Q61" s="21">
        <f t="shared" si="5"/>
        <v>0.15860406023351695</v>
      </c>
    </row>
    <row r="62" spans="1:17">
      <c r="A62" s="154" t="s">
        <v>51</v>
      </c>
      <c r="B62" s="154" t="s">
        <v>1700</v>
      </c>
      <c r="C62" s="154" t="s">
        <v>1641</v>
      </c>
      <c r="D62" s="179">
        <v>789473383763</v>
      </c>
      <c r="E62" s="179">
        <v>692829255271</v>
      </c>
      <c r="F62" s="179">
        <v>515962750729</v>
      </c>
      <c r="G62" s="179">
        <v>982612662943</v>
      </c>
      <c r="H62" s="179">
        <v>538531926568</v>
      </c>
      <c r="I62" s="179">
        <v>979329697574</v>
      </c>
      <c r="J62" s="179">
        <v>715930371000</v>
      </c>
      <c r="K62" s="179">
        <v>707351330410</v>
      </c>
      <c r="L62" s="179">
        <f>VLOOKUP(A62,Sheet2!$A$1:$E$2000,5,FALSE)</f>
        <v>884888253624</v>
      </c>
      <c r="M62" s="21">
        <f t="shared" si="1"/>
        <v>-0.31785930008038454</v>
      </c>
      <c r="N62" s="21">
        <f t="shared" si="2"/>
        <v>0.4135224373441555</v>
      </c>
      <c r="O62" s="21">
        <f t="shared" si="3"/>
        <v>0.38756212534425638</v>
      </c>
      <c r="P62" s="21">
        <f t="shared" si="4"/>
        <v>-0.28013208348910473</v>
      </c>
      <c r="Q62" s="21">
        <f t="shared" si="5"/>
        <v>0.64314910587249252</v>
      </c>
    </row>
    <row r="63" spans="1:17">
      <c r="A63" s="154" t="s">
        <v>52</v>
      </c>
      <c r="B63" s="154" t="s">
        <v>1701</v>
      </c>
      <c r="C63" s="154" t="s">
        <v>1641</v>
      </c>
      <c r="D63" s="179">
        <v>631424291153</v>
      </c>
      <c r="E63" s="179">
        <v>840354664485</v>
      </c>
      <c r="F63" s="179">
        <v>988680907030</v>
      </c>
      <c r="G63" s="179">
        <v>1056660701281</v>
      </c>
      <c r="H63" s="179">
        <v>850284352286</v>
      </c>
      <c r="I63" s="179">
        <v>1095137262001</v>
      </c>
      <c r="J63" s="179">
        <v>1166042541874</v>
      </c>
      <c r="K63" s="179">
        <v>1569965572875</v>
      </c>
      <c r="L63" s="179">
        <f>VLOOKUP(A63,Sheet2!$A$1:$E$2000,5,FALSE)</f>
        <v>1191680262038</v>
      </c>
      <c r="M63" s="21">
        <f t="shared" si="1"/>
        <v>0.3466133061389749</v>
      </c>
      <c r="N63" s="21">
        <f t="shared" si="2"/>
        <v>0.30318460559999399</v>
      </c>
      <c r="O63" s="21">
        <f t="shared" si="3"/>
        <v>0.17939219174040166</v>
      </c>
      <c r="P63" s="21">
        <f t="shared" si="4"/>
        <v>0.48578022346408412</v>
      </c>
      <c r="Q63" s="21">
        <f t="shared" si="5"/>
        <v>0.4015079294757723</v>
      </c>
    </row>
    <row r="64" spans="1:17">
      <c r="A64" s="154" t="s">
        <v>53</v>
      </c>
      <c r="B64" s="154" t="s">
        <v>4296</v>
      </c>
      <c r="C64" s="154" t="s">
        <v>1641</v>
      </c>
      <c r="D64" s="179">
        <v>1084661593184</v>
      </c>
      <c r="E64" s="179">
        <v>1081868894836</v>
      </c>
      <c r="F64" s="179">
        <v>980963648780</v>
      </c>
      <c r="G64" s="179">
        <v>959049793113</v>
      </c>
      <c r="H64" s="179">
        <v>905056433681</v>
      </c>
      <c r="I64" s="179">
        <v>864977917935</v>
      </c>
      <c r="J64" s="179">
        <v>926181381819</v>
      </c>
      <c r="K64" s="179">
        <v>956237914372</v>
      </c>
      <c r="L64" s="179">
        <f>VLOOKUP(A64,Sheet2!$A$1:$E$2000,5,FALSE)</f>
        <v>1022655216960</v>
      </c>
      <c r="M64" s="21">
        <f t="shared" si="1"/>
        <v>-0.16558635488859991</v>
      </c>
      <c r="N64" s="21">
        <f t="shared" si="2"/>
        <v>-0.20047805971339847</v>
      </c>
      <c r="O64" s="21">
        <f t="shared" si="3"/>
        <v>-5.5845358825611265E-2</v>
      </c>
      <c r="P64" s="21">
        <f t="shared" si="4"/>
        <v>-2.9319423883851364E-3</v>
      </c>
      <c r="Q64" s="21">
        <f t="shared" si="5"/>
        <v>0.12993530447676963</v>
      </c>
    </row>
    <row r="65" spans="1:17">
      <c r="A65" s="154" t="s">
        <v>54</v>
      </c>
      <c r="B65" s="154" t="s">
        <v>1703</v>
      </c>
      <c r="C65" s="154" t="s">
        <v>1641</v>
      </c>
      <c r="D65" s="179">
        <v>72491025059</v>
      </c>
      <c r="E65" s="179">
        <v>149430965495</v>
      </c>
      <c r="F65" s="179">
        <v>100098397787</v>
      </c>
      <c r="G65" s="179">
        <v>142642903740</v>
      </c>
      <c r="H65" s="179">
        <v>131570035239</v>
      </c>
      <c r="I65" s="179">
        <v>139686991821</v>
      </c>
      <c r="J65" s="179">
        <v>97196158553</v>
      </c>
      <c r="K65" s="179">
        <v>209351709859</v>
      </c>
      <c r="L65" s="179">
        <f>VLOOKUP(A65,Sheet2!$A$1:$E$2000,5,FALSE)</f>
        <v>185362260118</v>
      </c>
      <c r="M65" s="21">
        <f t="shared" si="1"/>
        <v>0.81498378774359936</v>
      </c>
      <c r="N65" s="21">
        <f t="shared" si="2"/>
        <v>-6.5207192108559561E-2</v>
      </c>
      <c r="O65" s="21">
        <f t="shared" si="3"/>
        <v>-2.8993863020422093E-2</v>
      </c>
      <c r="P65" s="21">
        <f t="shared" si="4"/>
        <v>0.46766298476783941</v>
      </c>
      <c r="Q65" s="21">
        <f t="shared" si="5"/>
        <v>0.40884860128892708</v>
      </c>
    </row>
    <row r="66" spans="1:17">
      <c r="A66" s="154" t="s">
        <v>723</v>
      </c>
      <c r="B66" s="154" t="s">
        <v>1704</v>
      </c>
      <c r="C66" s="154" t="s">
        <v>1641</v>
      </c>
      <c r="D66" s="179">
        <v>493655261959</v>
      </c>
      <c r="E66" s="179">
        <v>333182204027</v>
      </c>
      <c r="F66" s="179">
        <v>328007239230</v>
      </c>
      <c r="G66" s="179">
        <v>383157895151</v>
      </c>
      <c r="H66" s="179">
        <v>154337029865</v>
      </c>
      <c r="I66" s="179">
        <v>349777141413</v>
      </c>
      <c r="J66" s="179">
        <v>334242688930</v>
      </c>
      <c r="K66" s="179">
        <v>517882372314</v>
      </c>
      <c r="L66" s="179">
        <f>VLOOKUP(A66,Sheet2!$A$1:$E$2000,5,FALSE)</f>
        <v>450173194202</v>
      </c>
      <c r="M66" s="21">
        <f t="shared" si="1"/>
        <v>-0.68735868579110115</v>
      </c>
      <c r="N66" s="21">
        <f t="shared" si="2"/>
        <v>4.9807394228820218E-2</v>
      </c>
      <c r="O66" s="21">
        <f t="shared" si="3"/>
        <v>1.9010097809541569E-2</v>
      </c>
      <c r="P66" s="21">
        <f t="shared" si="4"/>
        <v>0.35161608012776552</v>
      </c>
      <c r="Q66" s="21">
        <f t="shared" si="5"/>
        <v>1.9168190848027242</v>
      </c>
    </row>
    <row r="67" spans="1:17">
      <c r="A67" s="154" t="s">
        <v>3814</v>
      </c>
      <c r="B67" s="154" t="s">
        <v>3815</v>
      </c>
      <c r="C67" s="154" t="s">
        <v>1641</v>
      </c>
      <c r="D67" s="179">
        <v>1468374237407</v>
      </c>
      <c r="E67" s="179">
        <v>696305538215</v>
      </c>
      <c r="F67" s="179">
        <v>464708414039</v>
      </c>
      <c r="G67" s="179">
        <v>534586215369</v>
      </c>
      <c r="H67" s="179">
        <v>499316989336</v>
      </c>
      <c r="I67" s="179">
        <v>163243667803</v>
      </c>
      <c r="J67" s="179">
        <v>73471834400</v>
      </c>
      <c r="K67" s="179">
        <v>25473684411</v>
      </c>
      <c r="L67" s="179">
        <f>VLOOKUP(A67,Sheet2!$A$1:$E$2000,5,FALSE)</f>
        <v>69437096919</v>
      </c>
      <c r="M67" s="21">
        <f t="shared" ref="M67:M130" si="6">(H67-D67)/ABS(D67)</f>
        <v>-0.65995249942702405</v>
      </c>
      <c r="N67" s="21">
        <f t="shared" ref="N67:N130" si="7">(I67-E67)/ABS(E67)</f>
        <v>-0.76555741862763294</v>
      </c>
      <c r="O67" s="21">
        <f t="shared" ref="O67:O130" si="8">(J67-F67)/ABS(F67)</f>
        <v>-0.84189691389182808</v>
      </c>
      <c r="P67" s="21">
        <f t="shared" ref="P67:P130" si="9">(K67-G67)/ABS(G67)</f>
        <v>-0.95234878177055748</v>
      </c>
      <c r="Q67" s="21">
        <f t="shared" ref="Q67:Q130" si="10">(L67-H67)/ABS(H67)</f>
        <v>-0.86093584155560454</v>
      </c>
    </row>
    <row r="68" spans="1:17">
      <c r="A68" s="154" t="s">
        <v>55</v>
      </c>
      <c r="B68" s="154" t="s">
        <v>1705</v>
      </c>
      <c r="C68" s="154" t="s">
        <v>1641</v>
      </c>
      <c r="D68" s="179">
        <v>1147157030650</v>
      </c>
      <c r="E68" s="179">
        <v>1265111727953</v>
      </c>
      <c r="F68" s="179">
        <v>1107492003288</v>
      </c>
      <c r="G68" s="179">
        <v>1192415255071</v>
      </c>
      <c r="H68" s="179">
        <v>1021279199029</v>
      </c>
      <c r="I68" s="179">
        <v>1105999265657</v>
      </c>
      <c r="J68" s="179">
        <v>1027735841125</v>
      </c>
      <c r="K68" s="179">
        <v>987860466134</v>
      </c>
      <c r="L68" s="179">
        <f>VLOOKUP(A68,Sheet2!$A$1:$E$2000,5,FALSE)</f>
        <v>1105281530639</v>
      </c>
      <c r="M68" s="21">
        <f t="shared" si="6"/>
        <v>-0.10973025336354809</v>
      </c>
      <c r="N68" s="21">
        <f t="shared" si="7"/>
        <v>-0.12576949433031512</v>
      </c>
      <c r="O68" s="21">
        <f t="shared" si="8"/>
        <v>-7.2015113360831773E-2</v>
      </c>
      <c r="P68" s="21">
        <f t="shared" si="9"/>
        <v>-0.17154660515041817</v>
      </c>
      <c r="Q68" s="21">
        <f t="shared" si="10"/>
        <v>8.2252073370207443E-2</v>
      </c>
    </row>
    <row r="69" spans="1:17">
      <c r="A69" s="154" t="s">
        <v>56</v>
      </c>
      <c r="B69" s="154" t="s">
        <v>1706</v>
      </c>
      <c r="C69" s="154" t="s">
        <v>1641</v>
      </c>
      <c r="D69" s="179">
        <v>351247033151</v>
      </c>
      <c r="E69" s="179">
        <v>480504182130</v>
      </c>
      <c r="F69" s="179">
        <v>507752814154</v>
      </c>
      <c r="G69" s="179">
        <v>516074736726</v>
      </c>
      <c r="H69" s="179">
        <v>482474556535</v>
      </c>
      <c r="I69" s="179">
        <v>523585483782</v>
      </c>
      <c r="J69" s="179">
        <v>510068262517</v>
      </c>
      <c r="K69" s="179">
        <v>644015397847</v>
      </c>
      <c r="L69" s="179">
        <f>VLOOKUP(A69,Sheet2!$A$1:$E$2000,5,FALSE)</f>
        <v>628310844674</v>
      </c>
      <c r="M69" s="21">
        <f t="shared" si="6"/>
        <v>0.37360464572973545</v>
      </c>
      <c r="N69" s="21">
        <f t="shared" si="7"/>
        <v>8.9658536292082452E-2</v>
      </c>
      <c r="O69" s="21">
        <f t="shared" si="8"/>
        <v>4.5601881436303201E-3</v>
      </c>
      <c r="P69" s="21">
        <f t="shared" si="9"/>
        <v>0.24791111057414084</v>
      </c>
      <c r="Q69" s="21">
        <f t="shared" si="10"/>
        <v>0.3022673137136106</v>
      </c>
    </row>
    <row r="70" spans="1:17">
      <c r="A70" s="154" t="s">
        <v>57</v>
      </c>
      <c r="B70" s="154" t="s">
        <v>1707</v>
      </c>
      <c r="C70" s="154" t="s">
        <v>1641</v>
      </c>
      <c r="D70" s="179">
        <v>4665851979469</v>
      </c>
      <c r="E70" s="179">
        <v>6595419783047</v>
      </c>
      <c r="F70" s="179">
        <v>4758908674959</v>
      </c>
      <c r="G70" s="179">
        <v>6885597140605</v>
      </c>
      <c r="H70" s="179">
        <v>5002815167852</v>
      </c>
      <c r="I70" s="179">
        <v>8237210109012</v>
      </c>
      <c r="J70" s="179">
        <v>7451776029867</v>
      </c>
      <c r="K70" s="179">
        <v>10007247475921</v>
      </c>
      <c r="L70" s="179">
        <f>VLOOKUP(A70,Sheet2!$A$1:$E$2000,5,FALSE)</f>
        <v>6409416446902</v>
      </c>
      <c r="M70" s="21">
        <f t="shared" si="6"/>
        <v>7.2219005203278716E-2</v>
      </c>
      <c r="N70" s="21">
        <f t="shared" si="7"/>
        <v>0.24892885971945122</v>
      </c>
      <c r="O70" s="21">
        <f t="shared" si="8"/>
        <v>0.56585817018881968</v>
      </c>
      <c r="P70" s="21">
        <f t="shared" si="9"/>
        <v>0.45335942135030538</v>
      </c>
      <c r="Q70" s="21">
        <f t="shared" si="10"/>
        <v>0.28116195219219658</v>
      </c>
    </row>
    <row r="71" spans="1:17">
      <c r="A71" s="154" t="s">
        <v>58</v>
      </c>
      <c r="B71" s="154" t="s">
        <v>1708</v>
      </c>
      <c r="C71" s="154" t="s">
        <v>1641</v>
      </c>
      <c r="D71" s="179">
        <v>1504909301829</v>
      </c>
      <c r="E71" s="179">
        <v>1818735417535</v>
      </c>
      <c r="F71" s="179">
        <v>2076918642847</v>
      </c>
      <c r="G71" s="179">
        <v>2773510964627</v>
      </c>
      <c r="H71" s="179">
        <v>2010532177627</v>
      </c>
      <c r="I71" s="179">
        <v>2084807453999</v>
      </c>
      <c r="J71" s="179">
        <v>1939906935330</v>
      </c>
      <c r="K71" s="179">
        <v>2406980813973</v>
      </c>
      <c r="L71" s="179">
        <f>VLOOKUP(A71,Sheet2!$A$1:$E$2000,5,FALSE)</f>
        <v>1914554329693</v>
      </c>
      <c r="M71" s="21">
        <f t="shared" si="6"/>
        <v>0.33598229154639975</v>
      </c>
      <c r="N71" s="21">
        <f t="shared" si="7"/>
        <v>0.14629507618244844</v>
      </c>
      <c r="O71" s="21">
        <f t="shared" si="8"/>
        <v>-6.5968740753940658E-2</v>
      </c>
      <c r="P71" s="21">
        <f t="shared" si="9"/>
        <v>-0.13215384951733672</v>
      </c>
      <c r="Q71" s="21">
        <f t="shared" si="10"/>
        <v>-4.7737533873882666E-2</v>
      </c>
    </row>
    <row r="72" spans="1:17">
      <c r="A72" s="154" t="s">
        <v>59</v>
      </c>
      <c r="B72" s="154" t="s">
        <v>1709</v>
      </c>
      <c r="C72" s="154" t="s">
        <v>1641</v>
      </c>
      <c r="D72" s="179"/>
      <c r="E72" s="179"/>
      <c r="F72" s="179"/>
      <c r="G72" s="179"/>
      <c r="H72" s="179"/>
      <c r="I72" s="179"/>
      <c r="J72" s="179"/>
      <c r="K72" s="179"/>
      <c r="L72" s="179">
        <f>VLOOKUP(A72,Sheet2!$A$1:$E$2000,5,FALSE)</f>
        <v>0</v>
      </c>
      <c r="M72" s="21" t="e">
        <f t="shared" si="6"/>
        <v>#DIV/0!</v>
      </c>
      <c r="N72" s="21" t="e">
        <f t="shared" si="7"/>
        <v>#DIV/0!</v>
      </c>
      <c r="O72" s="21" t="e">
        <f t="shared" si="8"/>
        <v>#DIV/0!</v>
      </c>
      <c r="P72" s="21" t="e">
        <f t="shared" si="9"/>
        <v>#DIV/0!</v>
      </c>
      <c r="Q72" s="21" t="e">
        <f t="shared" si="10"/>
        <v>#DIV/0!</v>
      </c>
    </row>
    <row r="73" spans="1:17">
      <c r="A73" s="154" t="s">
        <v>60</v>
      </c>
      <c r="B73" s="154" t="s">
        <v>1710</v>
      </c>
      <c r="C73" s="154" t="s">
        <v>1641</v>
      </c>
      <c r="D73" s="179">
        <v>257338250265</v>
      </c>
      <c r="E73" s="179">
        <v>256511345612</v>
      </c>
      <c r="F73" s="179">
        <v>273429609837</v>
      </c>
      <c r="G73" s="179">
        <v>324310776466</v>
      </c>
      <c r="H73" s="179">
        <v>282486715839</v>
      </c>
      <c r="I73" s="179">
        <v>348066044583</v>
      </c>
      <c r="J73" s="179">
        <v>363383278162</v>
      </c>
      <c r="K73" s="179">
        <v>482825672702</v>
      </c>
      <c r="L73" s="179">
        <f>VLOOKUP(A73,Sheet2!$A$1:$E$2000,5,FALSE)</f>
        <v>358198735630</v>
      </c>
      <c r="M73" s="21">
        <f t="shared" si="6"/>
        <v>9.7725330564355617E-2</v>
      </c>
      <c r="N73" s="21">
        <f t="shared" si="7"/>
        <v>0.35692261000215553</v>
      </c>
      <c r="O73" s="21">
        <f t="shared" si="8"/>
        <v>0.32898290853951118</v>
      </c>
      <c r="P73" s="21">
        <f t="shared" si="9"/>
        <v>0.48877468076555985</v>
      </c>
      <c r="Q73" s="21">
        <f t="shared" si="10"/>
        <v>0.26801975295061725</v>
      </c>
    </row>
    <row r="74" spans="1:17">
      <c r="A74" s="154" t="s">
        <v>808</v>
      </c>
      <c r="B74" s="154" t="s">
        <v>2618</v>
      </c>
      <c r="C74" s="154" t="s">
        <v>1641</v>
      </c>
      <c r="D74" s="179">
        <v>2623099908208</v>
      </c>
      <c r="E74" s="179">
        <v>3008973474702</v>
      </c>
      <c r="F74" s="179">
        <v>3475567349174</v>
      </c>
      <c r="G74" s="179">
        <v>3501878827997</v>
      </c>
      <c r="H74" s="179">
        <v>2738456545036</v>
      </c>
      <c r="I74" s="179">
        <v>3236356740123</v>
      </c>
      <c r="J74" s="179">
        <v>3965175718709</v>
      </c>
      <c r="K74" s="179">
        <v>3999528265274</v>
      </c>
      <c r="L74" s="179">
        <f>VLOOKUP(A74,Sheet2!$A$1:$E$2000,5,FALSE)</f>
        <v>3804825619753</v>
      </c>
      <c r="M74" s="21">
        <f t="shared" si="6"/>
        <v>4.3977218125407648E-2</v>
      </c>
      <c r="N74" s="21">
        <f t="shared" si="7"/>
        <v>7.5568384810543857E-2</v>
      </c>
      <c r="O74" s="21">
        <f t="shared" si="8"/>
        <v>0.14087149531179705</v>
      </c>
      <c r="P74" s="21">
        <f t="shared" si="9"/>
        <v>0.14210926811583738</v>
      </c>
      <c r="Q74" s="21">
        <f t="shared" si="10"/>
        <v>0.3894051474543232</v>
      </c>
    </row>
    <row r="75" spans="1:17">
      <c r="A75" s="154" t="s">
        <v>61</v>
      </c>
      <c r="B75" s="154" t="s">
        <v>1711</v>
      </c>
      <c r="C75" s="154" t="s">
        <v>1641</v>
      </c>
      <c r="D75" s="179">
        <v>323737096591</v>
      </c>
      <c r="E75" s="179">
        <v>273734551773</v>
      </c>
      <c r="F75" s="179">
        <v>301660892474</v>
      </c>
      <c r="G75" s="179">
        <v>133114212574</v>
      </c>
      <c r="H75" s="179">
        <v>464733343775</v>
      </c>
      <c r="I75" s="179">
        <v>578312729348</v>
      </c>
      <c r="J75" s="179">
        <v>652910955482</v>
      </c>
      <c r="K75" s="179">
        <v>399884917712</v>
      </c>
      <c r="L75" s="179">
        <f>VLOOKUP(A75,Sheet2!$A$1:$E$2000,5,FALSE)</f>
        <v>351925777950</v>
      </c>
      <c r="M75" s="21">
        <f t="shared" si="6"/>
        <v>0.43552700221479573</v>
      </c>
      <c r="N75" s="21">
        <f t="shared" si="7"/>
        <v>1.1126771377680436</v>
      </c>
      <c r="O75" s="21">
        <f t="shared" si="8"/>
        <v>1.1643871372497316</v>
      </c>
      <c r="P75" s="21">
        <f t="shared" si="9"/>
        <v>2.0040737948226117</v>
      </c>
      <c r="Q75" s="21">
        <f t="shared" si="10"/>
        <v>-0.2427361138081274</v>
      </c>
    </row>
    <row r="76" spans="1:17">
      <c r="A76" s="154" t="s">
        <v>62</v>
      </c>
      <c r="B76" s="154" t="s">
        <v>1712</v>
      </c>
      <c r="C76" s="154" t="s">
        <v>1641</v>
      </c>
      <c r="D76" s="179">
        <v>294876217410</v>
      </c>
      <c r="E76" s="179">
        <v>431714097449</v>
      </c>
      <c r="F76" s="179">
        <v>456490661360</v>
      </c>
      <c r="G76" s="179">
        <v>528768883698</v>
      </c>
      <c r="H76" s="179">
        <v>470446371694</v>
      </c>
      <c r="I76" s="179">
        <v>593371180724</v>
      </c>
      <c r="J76" s="179">
        <v>521338360721</v>
      </c>
      <c r="K76" s="179">
        <v>529300315271</v>
      </c>
      <c r="L76" s="179">
        <f>VLOOKUP(A76,Sheet2!$A$1:$E$2000,5,FALSE)</f>
        <v>595276508359</v>
      </c>
      <c r="M76" s="21">
        <f t="shared" si="6"/>
        <v>0.59540289761613707</v>
      </c>
      <c r="N76" s="21">
        <f t="shared" si="7"/>
        <v>0.37445402925276761</v>
      </c>
      <c r="O76" s="21">
        <f t="shared" si="8"/>
        <v>0.14205701200502649</v>
      </c>
      <c r="P76" s="21">
        <f t="shared" si="9"/>
        <v>1.0050356391688145E-3</v>
      </c>
      <c r="Q76" s="21">
        <f t="shared" si="10"/>
        <v>0.2653440310645977</v>
      </c>
    </row>
    <row r="77" spans="1:17">
      <c r="A77" s="154" t="s">
        <v>63</v>
      </c>
      <c r="B77" s="154" t="s">
        <v>1713</v>
      </c>
      <c r="C77" s="154" t="s">
        <v>1641</v>
      </c>
      <c r="D77" s="179">
        <v>25760719127</v>
      </c>
      <c r="E77" s="179">
        <v>27456658901</v>
      </c>
      <c r="F77" s="179">
        <v>26815978444</v>
      </c>
      <c r="G77" s="179">
        <v>266288025401</v>
      </c>
      <c r="H77" s="179">
        <v>92017735264</v>
      </c>
      <c r="I77" s="179">
        <v>551522490811</v>
      </c>
      <c r="J77" s="179">
        <v>101610423686</v>
      </c>
      <c r="K77" s="179">
        <v>35811843031</v>
      </c>
      <c r="L77" s="179">
        <f>VLOOKUP(A77,Sheet2!$A$1:$E$2000,5,FALSE)</f>
        <v>44125900320</v>
      </c>
      <c r="M77" s="21">
        <f t="shared" si="6"/>
        <v>2.5720173342348791</v>
      </c>
      <c r="N77" s="21">
        <f t="shared" si="7"/>
        <v>19.087021250459319</v>
      </c>
      <c r="O77" s="21">
        <f t="shared" si="8"/>
        <v>2.7891745735921507</v>
      </c>
      <c r="P77" s="21">
        <f t="shared" si="9"/>
        <v>-0.86551463222174052</v>
      </c>
      <c r="Q77" s="21">
        <f t="shared" si="10"/>
        <v>-0.52046309123559431</v>
      </c>
    </row>
    <row r="78" spans="1:17">
      <c r="A78" s="154" t="s">
        <v>65</v>
      </c>
      <c r="B78" s="154" t="s">
        <v>1715</v>
      </c>
      <c r="C78" s="154" t="s">
        <v>1641</v>
      </c>
      <c r="D78" s="179">
        <v>19886922596</v>
      </c>
      <c r="E78" s="179">
        <v>20403887785</v>
      </c>
      <c r="F78" s="179">
        <v>20962600416</v>
      </c>
      <c r="G78" s="179">
        <v>13015206877</v>
      </c>
      <c r="H78" s="179">
        <v>11257582568</v>
      </c>
      <c r="I78" s="179">
        <v>13597004454</v>
      </c>
      <c r="J78" s="179">
        <v>11486260989</v>
      </c>
      <c r="K78" s="179">
        <v>16161684738</v>
      </c>
      <c r="L78" s="179">
        <f>VLOOKUP(A78,Sheet2!$A$1:$E$2000,5,FALSE)</f>
        <v>9803544980</v>
      </c>
      <c r="M78" s="21">
        <f t="shared" si="6"/>
        <v>-0.43392033062650331</v>
      </c>
      <c r="N78" s="21">
        <f t="shared" si="7"/>
        <v>-0.3336071734330997</v>
      </c>
      <c r="O78" s="21">
        <f t="shared" si="8"/>
        <v>-0.45205934564144296</v>
      </c>
      <c r="P78" s="21">
        <f t="shared" si="9"/>
        <v>0.24175396447676459</v>
      </c>
      <c r="Q78" s="21">
        <f t="shared" si="10"/>
        <v>-0.12916073048694693</v>
      </c>
    </row>
    <row r="79" spans="1:17">
      <c r="A79" s="154" t="s">
        <v>228</v>
      </c>
      <c r="B79" s="154" t="s">
        <v>1716</v>
      </c>
      <c r="C79" s="154" t="s">
        <v>1641</v>
      </c>
      <c r="D79" s="179">
        <v>704846521704</v>
      </c>
      <c r="E79" s="179">
        <v>765548092856</v>
      </c>
      <c r="F79" s="179">
        <v>812780999168</v>
      </c>
      <c r="G79" s="179">
        <v>655358985032</v>
      </c>
      <c r="H79" s="179">
        <v>581184107912</v>
      </c>
      <c r="I79" s="179">
        <v>716556597272</v>
      </c>
      <c r="J79" s="179">
        <v>562655688727</v>
      </c>
      <c r="K79" s="179">
        <v>673379770005</v>
      </c>
      <c r="L79" s="179">
        <f>VLOOKUP(A79,Sheet2!$A$1:$E$2000,5,FALSE)</f>
        <v>641935879522</v>
      </c>
      <c r="M79" s="21">
        <f t="shared" si="6"/>
        <v>-0.17544587365351572</v>
      </c>
      <c r="N79" s="21">
        <f t="shared" si="7"/>
        <v>-6.3995320530718533E-2</v>
      </c>
      <c r="O79" s="21">
        <f t="shared" si="8"/>
        <v>-0.30774010551063541</v>
      </c>
      <c r="P79" s="21">
        <f t="shared" si="9"/>
        <v>2.7497578250369265E-2</v>
      </c>
      <c r="Q79" s="21">
        <f t="shared" si="10"/>
        <v>0.10453102688623195</v>
      </c>
    </row>
    <row r="80" spans="1:17">
      <c r="A80" s="154" t="s">
        <v>408</v>
      </c>
      <c r="B80" s="154" t="s">
        <v>1717</v>
      </c>
      <c r="C80" s="154" t="s">
        <v>1641</v>
      </c>
      <c r="D80" s="179">
        <v>3252591683255</v>
      </c>
      <c r="E80" s="179">
        <v>3184669219459</v>
      </c>
      <c r="F80" s="179">
        <v>3525028180704</v>
      </c>
      <c r="G80" s="179">
        <v>3611234148480</v>
      </c>
      <c r="H80" s="179">
        <v>3609350336234</v>
      </c>
      <c r="I80" s="179">
        <v>3820095842716</v>
      </c>
      <c r="J80" s="179">
        <v>4841245769242</v>
      </c>
      <c r="K80" s="179">
        <v>2626978506282</v>
      </c>
      <c r="L80" s="179">
        <f>VLOOKUP(A80,Sheet2!$A$1:$E$2000,5,FALSE)</f>
        <v>4124177863856</v>
      </c>
      <c r="M80" s="21">
        <f t="shared" si="6"/>
        <v>0.10968442636549362</v>
      </c>
      <c r="N80" s="21">
        <f t="shared" si="7"/>
        <v>0.19952672615868847</v>
      </c>
      <c r="O80" s="21">
        <f t="shared" si="8"/>
        <v>0.37339207548551623</v>
      </c>
      <c r="P80" s="21">
        <f t="shared" si="9"/>
        <v>-0.27255381449366328</v>
      </c>
      <c r="Q80" s="21">
        <f t="shared" si="10"/>
        <v>0.14263717280466923</v>
      </c>
    </row>
    <row r="81" spans="1:17">
      <c r="A81" s="154" t="s">
        <v>23</v>
      </c>
      <c r="B81" s="154" t="s">
        <v>1718</v>
      </c>
      <c r="C81" s="154" t="s">
        <v>1641</v>
      </c>
      <c r="D81" s="179">
        <v>383778665897</v>
      </c>
      <c r="E81" s="179">
        <v>433050487585</v>
      </c>
      <c r="F81" s="179">
        <v>432818329034</v>
      </c>
      <c r="G81" s="179">
        <v>477900905055</v>
      </c>
      <c r="H81" s="179">
        <v>441045052970</v>
      </c>
      <c r="I81" s="179">
        <v>474537017072</v>
      </c>
      <c r="J81" s="179">
        <v>439698372187</v>
      </c>
      <c r="K81" s="179">
        <v>510099147402</v>
      </c>
      <c r="L81" s="179">
        <f>VLOOKUP(A81,Sheet2!$A$1:$E$2000,5,FALSE)</f>
        <v>448086937367</v>
      </c>
      <c r="M81" s="21">
        <f t="shared" si="6"/>
        <v>0.14921722378484001</v>
      </c>
      <c r="N81" s="21">
        <f t="shared" si="7"/>
        <v>9.5800676079037875E-2</v>
      </c>
      <c r="O81" s="21">
        <f t="shared" si="8"/>
        <v>1.5895914501484847E-2</v>
      </c>
      <c r="P81" s="21">
        <f t="shared" si="9"/>
        <v>6.7374307113510098E-2</v>
      </c>
      <c r="Q81" s="21">
        <f t="shared" si="10"/>
        <v>1.5966360691679702E-2</v>
      </c>
    </row>
    <row r="82" spans="1:17">
      <c r="A82" s="154" t="s">
        <v>409</v>
      </c>
      <c r="B82" s="154" t="s">
        <v>1719</v>
      </c>
      <c r="C82" s="154" t="s">
        <v>1641</v>
      </c>
      <c r="D82" s="179">
        <v>185370286930</v>
      </c>
      <c r="E82" s="179">
        <v>224091878454</v>
      </c>
      <c r="F82" s="179">
        <v>200555874144</v>
      </c>
      <c r="G82" s="179">
        <v>258393303616</v>
      </c>
      <c r="H82" s="179">
        <v>161230721110</v>
      </c>
      <c r="I82" s="179">
        <v>243175119984</v>
      </c>
      <c r="J82" s="179">
        <v>176992960512</v>
      </c>
      <c r="K82" s="179">
        <v>278913965821</v>
      </c>
      <c r="L82" s="179">
        <f>VLOOKUP(A82,Sheet2!$A$1:$E$2000,5,FALSE)</f>
        <v>189952055785</v>
      </c>
      <c r="M82" s="21">
        <f t="shared" si="6"/>
        <v>-0.13022349061322672</v>
      </c>
      <c r="N82" s="21">
        <f t="shared" si="7"/>
        <v>8.5158113099209315E-2</v>
      </c>
      <c r="O82" s="21">
        <f t="shared" si="8"/>
        <v>-0.11748802538230181</v>
      </c>
      <c r="P82" s="21">
        <f t="shared" si="9"/>
        <v>7.941638547837869E-2</v>
      </c>
      <c r="Q82" s="21">
        <f t="shared" si="10"/>
        <v>0.17813810220078846</v>
      </c>
    </row>
    <row r="83" spans="1:17">
      <c r="A83" s="154" t="s">
        <v>411</v>
      </c>
      <c r="B83" s="154" t="s">
        <v>4194</v>
      </c>
      <c r="C83" s="154" t="s">
        <v>1641</v>
      </c>
      <c r="D83" s="179">
        <v>111874323895</v>
      </c>
      <c r="E83" s="179">
        <v>495751240066</v>
      </c>
      <c r="F83" s="179">
        <v>283801770154</v>
      </c>
      <c r="G83" s="179">
        <v>203284585728</v>
      </c>
      <c r="H83" s="179">
        <v>291361094967</v>
      </c>
      <c r="I83" s="179">
        <v>491187145878</v>
      </c>
      <c r="J83" s="179">
        <v>520867899801</v>
      </c>
      <c r="K83" s="179">
        <v>342228051977</v>
      </c>
      <c r="L83" s="179">
        <f>VLOOKUP(A83,Sheet2!$A$1:$E$2000,5,FALSE)</f>
        <v>173489614678</v>
      </c>
      <c r="M83" s="21">
        <f t="shared" si="6"/>
        <v>1.6043607221301097</v>
      </c>
      <c r="N83" s="21">
        <f t="shared" si="7"/>
        <v>-9.2064201138304293E-3</v>
      </c>
      <c r="O83" s="21">
        <f t="shared" si="8"/>
        <v>0.83532294220138326</v>
      </c>
      <c r="P83" s="21">
        <f t="shared" si="9"/>
        <v>0.68349238458694517</v>
      </c>
      <c r="Q83" s="21">
        <f t="shared" si="10"/>
        <v>-0.40455463109222012</v>
      </c>
    </row>
    <row r="84" spans="1:17">
      <c r="A84" s="154" t="s">
        <v>68</v>
      </c>
      <c r="B84" s="154" t="s">
        <v>1721</v>
      </c>
      <c r="C84" s="154" t="s">
        <v>1641</v>
      </c>
      <c r="D84" s="179">
        <v>277940285207</v>
      </c>
      <c r="E84" s="179">
        <v>282978661265</v>
      </c>
      <c r="F84" s="179">
        <v>235615337806</v>
      </c>
      <c r="G84" s="179">
        <v>510263157742</v>
      </c>
      <c r="H84" s="179">
        <v>340016729737</v>
      </c>
      <c r="I84" s="179">
        <v>323238169368</v>
      </c>
      <c r="J84" s="179">
        <v>285741018794</v>
      </c>
      <c r="K84" s="179">
        <v>372593194366</v>
      </c>
      <c r="L84" s="179">
        <f>VLOOKUP(A84,Sheet2!$A$1:$E$2000,5,FALSE)</f>
        <v>324121488178</v>
      </c>
      <c r="M84" s="21">
        <f t="shared" si="6"/>
        <v>0.22334453778000438</v>
      </c>
      <c r="N84" s="21">
        <f t="shared" si="7"/>
        <v>0.1422704734096481</v>
      </c>
      <c r="O84" s="21">
        <f t="shared" si="8"/>
        <v>0.21274370953419119</v>
      </c>
      <c r="P84" s="21">
        <f t="shared" si="9"/>
        <v>-0.26980188807910932</v>
      </c>
      <c r="Q84" s="21">
        <f t="shared" si="10"/>
        <v>-4.6748410207035497E-2</v>
      </c>
    </row>
    <row r="85" spans="1:17">
      <c r="A85" s="154" t="s">
        <v>69</v>
      </c>
      <c r="B85" s="154" t="s">
        <v>1722</v>
      </c>
      <c r="C85" s="154" t="s">
        <v>1641</v>
      </c>
      <c r="D85" s="179">
        <v>2744041091639</v>
      </c>
      <c r="E85" s="179">
        <v>3863354077063</v>
      </c>
      <c r="F85" s="179">
        <v>2634448145488</v>
      </c>
      <c r="G85" s="179">
        <v>4213741835450</v>
      </c>
      <c r="H85" s="179">
        <v>3406707862936</v>
      </c>
      <c r="I85" s="179">
        <v>6037370666327</v>
      </c>
      <c r="J85" s="179">
        <v>2988230261406</v>
      </c>
      <c r="K85" s="179">
        <v>4198621498161</v>
      </c>
      <c r="L85" s="179">
        <f>VLOOKUP(A85,Sheet2!$A$1:$E$2000,5,FALSE)</f>
        <v>5286049223911</v>
      </c>
      <c r="M85" s="21">
        <f t="shared" si="6"/>
        <v>0.24149302039102954</v>
      </c>
      <c r="N85" s="21">
        <f t="shared" si="7"/>
        <v>0.56272776087785659</v>
      </c>
      <c r="O85" s="21">
        <f t="shared" si="8"/>
        <v>0.13429078743642003</v>
      </c>
      <c r="P85" s="21">
        <f t="shared" si="9"/>
        <v>-3.5883397416029039E-3</v>
      </c>
      <c r="Q85" s="21">
        <f t="shared" si="10"/>
        <v>0.55165909041444161</v>
      </c>
    </row>
    <row r="86" spans="1:17">
      <c r="A86" s="154" t="s">
        <v>412</v>
      </c>
      <c r="B86" s="154" t="s">
        <v>1723</v>
      </c>
      <c r="C86" s="154" t="s">
        <v>1641</v>
      </c>
      <c r="D86" s="179">
        <v>2384762557686</v>
      </c>
      <c r="E86" s="179">
        <v>2504507896170</v>
      </c>
      <c r="F86" s="179">
        <v>2558085048919</v>
      </c>
      <c r="G86" s="179">
        <v>2417614257698</v>
      </c>
      <c r="H86" s="179">
        <v>2810311035983</v>
      </c>
      <c r="I86" s="179">
        <v>2894397358486</v>
      </c>
      <c r="J86" s="179">
        <v>2816715906274</v>
      </c>
      <c r="K86" s="179">
        <v>2740572557296</v>
      </c>
      <c r="L86" s="179">
        <f>VLOOKUP(A86,Sheet2!$A$1:$E$2000,5,FALSE)</f>
        <v>2124590770642</v>
      </c>
      <c r="M86" s="21">
        <f t="shared" si="6"/>
        <v>0.17844480026972634</v>
      </c>
      <c r="N86" s="21">
        <f t="shared" si="7"/>
        <v>0.1556750780910835</v>
      </c>
      <c r="O86" s="21">
        <f t="shared" si="8"/>
        <v>0.10110330673497063</v>
      </c>
      <c r="P86" s="21">
        <f t="shared" si="9"/>
        <v>0.13358553729969888</v>
      </c>
      <c r="Q86" s="21">
        <f t="shared" si="10"/>
        <v>-0.24400155589936204</v>
      </c>
    </row>
    <row r="87" spans="1:17">
      <c r="A87" s="154" t="s">
        <v>70</v>
      </c>
      <c r="B87" s="154" t="s">
        <v>1724</v>
      </c>
      <c r="C87" s="154" t="s">
        <v>1641</v>
      </c>
      <c r="D87" s="179">
        <v>4984995842289</v>
      </c>
      <c r="E87" s="179">
        <v>5008009081182</v>
      </c>
      <c r="F87" s="179">
        <v>6225965771957</v>
      </c>
      <c r="G87" s="179">
        <v>5859853671283</v>
      </c>
      <c r="H87" s="179">
        <v>5519316701363</v>
      </c>
      <c r="I87" s="179">
        <v>5731443019058</v>
      </c>
      <c r="J87" s="179">
        <v>7390637382649</v>
      </c>
      <c r="K87" s="179">
        <v>7990148667177</v>
      </c>
      <c r="L87" s="179">
        <f>VLOOKUP(A87,Sheet2!$A$1:$E$2000,5,FALSE)</f>
        <v>8500182474845</v>
      </c>
      <c r="M87" s="21">
        <f t="shared" si="6"/>
        <v>0.10718581839952983</v>
      </c>
      <c r="N87" s="21">
        <f t="shared" si="7"/>
        <v>0.14445539657552972</v>
      </c>
      <c r="O87" s="21">
        <f t="shared" si="8"/>
        <v>0.18706681876375145</v>
      </c>
      <c r="P87" s="21">
        <f t="shared" si="9"/>
        <v>0.36354064715537127</v>
      </c>
      <c r="Q87" s="21">
        <f t="shared" si="10"/>
        <v>0.54007876966833102</v>
      </c>
    </row>
    <row r="88" spans="1:17">
      <c r="A88" s="154" t="s">
        <v>71</v>
      </c>
      <c r="B88" s="154" t="s">
        <v>1725</v>
      </c>
      <c r="C88" s="154" t="s">
        <v>1641</v>
      </c>
      <c r="D88" s="179">
        <v>81529814186</v>
      </c>
      <c r="E88" s="179">
        <v>82259781279</v>
      </c>
      <c r="F88" s="179">
        <v>61873671346</v>
      </c>
      <c r="G88" s="179">
        <v>70530148141</v>
      </c>
      <c r="H88" s="179">
        <v>75529977747</v>
      </c>
      <c r="I88" s="179">
        <v>121071889723</v>
      </c>
      <c r="J88" s="179">
        <v>103750464107</v>
      </c>
      <c r="K88" s="179">
        <v>103626751378</v>
      </c>
      <c r="L88" s="179">
        <f>VLOOKUP(A88,Sheet2!$A$1:$E$2000,5,FALSE)</f>
        <v>101054912888</v>
      </c>
      <c r="M88" s="21">
        <f t="shared" si="6"/>
        <v>-7.3590704197020851E-2</v>
      </c>
      <c r="N88" s="21">
        <f t="shared" si="7"/>
        <v>0.47182362802985345</v>
      </c>
      <c r="O88" s="21">
        <f t="shared" si="8"/>
        <v>0.67681118398200957</v>
      </c>
      <c r="P88" s="21">
        <f t="shared" si="9"/>
        <v>0.46925469617382753</v>
      </c>
      <c r="Q88" s="21">
        <f t="shared" si="10"/>
        <v>0.33794442819114734</v>
      </c>
    </row>
    <row r="89" spans="1:17">
      <c r="A89" s="154" t="s">
        <v>72</v>
      </c>
      <c r="B89" s="154" t="s">
        <v>1726</v>
      </c>
      <c r="C89" s="154" t="s">
        <v>1641</v>
      </c>
      <c r="D89" s="179">
        <v>810790584015</v>
      </c>
      <c r="E89" s="179">
        <v>1016068930774</v>
      </c>
      <c r="F89" s="179">
        <v>896404506051</v>
      </c>
      <c r="G89" s="179">
        <v>873243123889</v>
      </c>
      <c r="H89" s="179">
        <v>826057793082</v>
      </c>
      <c r="I89" s="179">
        <v>880696292336</v>
      </c>
      <c r="J89" s="179">
        <v>932285009944</v>
      </c>
      <c r="K89" s="179">
        <v>992000323334</v>
      </c>
      <c r="L89" s="179">
        <f>VLOOKUP(A89,Sheet2!$A$1:$E$2000,5,FALSE)</f>
        <v>967106518934</v>
      </c>
      <c r="M89" s="21">
        <f t="shared" si="6"/>
        <v>1.8830027590351923E-2</v>
      </c>
      <c r="N89" s="21">
        <f t="shared" si="7"/>
        <v>-0.13323174672300886</v>
      </c>
      <c r="O89" s="21">
        <f t="shared" si="8"/>
        <v>4.0027134681715461E-2</v>
      </c>
      <c r="P89" s="21">
        <f t="shared" si="9"/>
        <v>0.13599557350776861</v>
      </c>
      <c r="Q89" s="21">
        <f t="shared" si="10"/>
        <v>0.17074922243121865</v>
      </c>
    </row>
    <row r="90" spans="1:17">
      <c r="A90" s="154" t="s">
        <v>73</v>
      </c>
      <c r="B90" s="154" t="s">
        <v>1727</v>
      </c>
      <c r="C90" s="154" t="s">
        <v>1641</v>
      </c>
      <c r="D90" s="179">
        <v>1258518524048</v>
      </c>
      <c r="E90" s="179">
        <v>1105832177448</v>
      </c>
      <c r="F90" s="179">
        <v>1061838685412</v>
      </c>
      <c r="G90" s="179">
        <v>1458678268184</v>
      </c>
      <c r="H90" s="179">
        <v>1194544776752</v>
      </c>
      <c r="I90" s="179">
        <v>1184237014249</v>
      </c>
      <c r="J90" s="179">
        <v>1145709087537</v>
      </c>
      <c r="K90" s="179">
        <v>1742471805512</v>
      </c>
      <c r="L90" s="179">
        <f>VLOOKUP(A90,Sheet2!$A$1:$E$2000,5,FALSE)</f>
        <v>1198100182788</v>
      </c>
      <c r="M90" s="21">
        <f t="shared" si="6"/>
        <v>-5.0832582972421977E-2</v>
      </c>
      <c r="N90" s="21">
        <f t="shared" si="7"/>
        <v>7.0901207615372414E-2</v>
      </c>
      <c r="O90" s="21">
        <f t="shared" si="8"/>
        <v>7.8986011036561318E-2</v>
      </c>
      <c r="P90" s="21">
        <f t="shared" si="9"/>
        <v>0.19455526521370087</v>
      </c>
      <c r="Q90" s="21">
        <f t="shared" si="10"/>
        <v>2.9763689944442657E-3</v>
      </c>
    </row>
    <row r="91" spans="1:17">
      <c r="A91" s="154" t="s">
        <v>74</v>
      </c>
      <c r="B91" s="154" t="s">
        <v>1728</v>
      </c>
      <c r="C91" s="154" t="s">
        <v>1641</v>
      </c>
      <c r="D91" s="179">
        <v>977041722453</v>
      </c>
      <c r="E91" s="179">
        <v>1094874110996</v>
      </c>
      <c r="F91" s="179">
        <v>537158288341</v>
      </c>
      <c r="G91" s="179">
        <v>817139381181</v>
      </c>
      <c r="H91" s="179">
        <v>433549409718</v>
      </c>
      <c r="I91" s="179">
        <v>553434527588</v>
      </c>
      <c r="J91" s="179">
        <v>683802593319</v>
      </c>
      <c r="K91" s="179">
        <v>1226462154118</v>
      </c>
      <c r="L91" s="179">
        <f>VLOOKUP(A91,Sheet2!$A$1:$E$2000,5,FALSE)</f>
        <v>1082355789235</v>
      </c>
      <c r="M91" s="21">
        <f t="shared" si="6"/>
        <v>-0.55626315667511772</v>
      </c>
      <c r="N91" s="21">
        <f t="shared" si="7"/>
        <v>-0.49452222677496305</v>
      </c>
      <c r="O91" s="21">
        <f t="shared" si="8"/>
        <v>0.27300017175739255</v>
      </c>
      <c r="P91" s="21">
        <f t="shared" si="9"/>
        <v>0.50092160819052878</v>
      </c>
      <c r="Q91" s="21">
        <f t="shared" si="10"/>
        <v>1.496499280068246</v>
      </c>
    </row>
    <row r="92" spans="1:17">
      <c r="A92" s="154" t="s">
        <v>76</v>
      </c>
      <c r="B92" s="154" t="s">
        <v>1729</v>
      </c>
      <c r="C92" s="154" t="s">
        <v>1641</v>
      </c>
      <c r="D92" s="179">
        <v>488575919</v>
      </c>
      <c r="E92" s="179">
        <v>634728281094</v>
      </c>
      <c r="F92" s="179">
        <v>47280977662</v>
      </c>
      <c r="G92" s="179">
        <v>431979252276</v>
      </c>
      <c r="H92" s="179">
        <v>152827404622</v>
      </c>
      <c r="I92" s="179">
        <v>272247435126</v>
      </c>
      <c r="J92" s="179">
        <v>1339346732790</v>
      </c>
      <c r="K92" s="179">
        <v>2951182249239</v>
      </c>
      <c r="L92" s="179">
        <f>VLOOKUP(A92,Sheet2!$A$1:$E$2000,5,FALSE)</f>
        <v>144554673583</v>
      </c>
      <c r="M92" s="21">
        <f t="shared" si="6"/>
        <v>311.80175440247189</v>
      </c>
      <c r="N92" s="21">
        <f t="shared" si="7"/>
        <v>-0.57108034534594565</v>
      </c>
      <c r="O92" s="21">
        <f t="shared" si="8"/>
        <v>27.327390824374618</v>
      </c>
      <c r="P92" s="21">
        <f t="shared" si="9"/>
        <v>5.8317685020516494</v>
      </c>
      <c r="Q92" s="21">
        <f t="shared" si="10"/>
        <v>-5.4131201530652137E-2</v>
      </c>
    </row>
    <row r="93" spans="1:17">
      <c r="A93" s="154" t="s">
        <v>77</v>
      </c>
      <c r="B93" s="154" t="s">
        <v>1730</v>
      </c>
      <c r="C93" s="154" t="s">
        <v>1641</v>
      </c>
      <c r="D93" s="179">
        <v>266424033731</v>
      </c>
      <c r="E93" s="179">
        <v>328309954745</v>
      </c>
      <c r="F93" s="179">
        <v>220309114843</v>
      </c>
      <c r="G93" s="179">
        <v>243678785190</v>
      </c>
      <c r="H93" s="179">
        <v>153109060980</v>
      </c>
      <c r="I93" s="179">
        <v>162019808001</v>
      </c>
      <c r="J93" s="179">
        <v>172549122607</v>
      </c>
      <c r="K93" s="179">
        <v>211533706735</v>
      </c>
      <c r="L93" s="179">
        <f>VLOOKUP(A93,Sheet2!$A$1:$E$2000,5,FALSE)</f>
        <v>120162306327</v>
      </c>
      <c r="M93" s="21">
        <f t="shared" si="6"/>
        <v>-0.42531813351872971</v>
      </c>
      <c r="N93" s="21">
        <f t="shared" si="7"/>
        <v>-0.50650351699861917</v>
      </c>
      <c r="O93" s="21">
        <f t="shared" si="8"/>
        <v>-0.21678627445821044</v>
      </c>
      <c r="P93" s="21">
        <f t="shared" si="9"/>
        <v>-0.13191578589796399</v>
      </c>
      <c r="Q93" s="21">
        <f t="shared" si="10"/>
        <v>-0.2151848782960252</v>
      </c>
    </row>
    <row r="94" spans="1:17">
      <c r="A94" s="154" t="s">
        <v>78</v>
      </c>
      <c r="B94" s="154" t="s">
        <v>1731</v>
      </c>
      <c r="C94" s="154" t="s">
        <v>1641</v>
      </c>
      <c r="D94" s="179">
        <v>419177153567</v>
      </c>
      <c r="E94" s="179">
        <v>461664814827</v>
      </c>
      <c r="F94" s="179">
        <v>448076661348</v>
      </c>
      <c r="G94" s="179">
        <v>570508242479</v>
      </c>
      <c r="H94" s="179">
        <v>469129220826</v>
      </c>
      <c r="I94" s="179">
        <v>510288055478</v>
      </c>
      <c r="J94" s="179">
        <v>528896143729</v>
      </c>
      <c r="K94" s="179">
        <v>559003990583</v>
      </c>
      <c r="L94" s="179">
        <f>VLOOKUP(A94,Sheet2!$A$1:$E$2000,5,FALSE)</f>
        <v>519590347787</v>
      </c>
      <c r="M94" s="21">
        <f t="shared" si="6"/>
        <v>0.11916696039832193</v>
      </c>
      <c r="N94" s="21">
        <f t="shared" si="7"/>
        <v>0.10532152134925124</v>
      </c>
      <c r="O94" s="21">
        <f t="shared" si="8"/>
        <v>0.18036976560631734</v>
      </c>
      <c r="P94" s="21">
        <f t="shared" si="9"/>
        <v>-2.0164917944061892E-2</v>
      </c>
      <c r="Q94" s="21">
        <f t="shared" si="10"/>
        <v>0.10756338492868264</v>
      </c>
    </row>
    <row r="95" spans="1:17">
      <c r="A95" s="154" t="s">
        <v>67</v>
      </c>
      <c r="B95" s="154" t="s">
        <v>3733</v>
      </c>
      <c r="C95" s="154" t="s">
        <v>1641</v>
      </c>
      <c r="D95" s="179">
        <v>425754774693</v>
      </c>
      <c r="E95" s="179">
        <v>960252946514</v>
      </c>
      <c r="F95" s="179">
        <v>744685013462</v>
      </c>
      <c r="G95" s="179">
        <v>1446436937703</v>
      </c>
      <c r="H95" s="179">
        <v>527827038536</v>
      </c>
      <c r="I95" s="179">
        <v>1141522755949</v>
      </c>
      <c r="J95" s="179">
        <v>1176004267697</v>
      </c>
      <c r="K95" s="179">
        <v>1638629631184</v>
      </c>
      <c r="L95" s="179">
        <f>VLOOKUP(A95,Sheet2!$A$1:$E$2000,5,FALSE)</f>
        <v>496643992443</v>
      </c>
      <c r="M95" s="21">
        <f t="shared" si="6"/>
        <v>0.23974426103994134</v>
      </c>
      <c r="N95" s="21">
        <f t="shared" si="7"/>
        <v>0.18877297913332378</v>
      </c>
      <c r="O95" s="21">
        <f t="shared" si="8"/>
        <v>0.57919690397664958</v>
      </c>
      <c r="P95" s="21">
        <f t="shared" si="9"/>
        <v>0.13287319237450457</v>
      </c>
      <c r="Q95" s="21">
        <f t="shared" si="10"/>
        <v>-5.9078152152815845E-2</v>
      </c>
    </row>
    <row r="96" spans="1:17">
      <c r="A96" s="154" t="s">
        <v>79</v>
      </c>
      <c r="B96" s="154" t="s">
        <v>3977</v>
      </c>
      <c r="C96" s="154" t="s">
        <v>1641</v>
      </c>
      <c r="D96" s="179">
        <v>3307470287257</v>
      </c>
      <c r="E96" s="179">
        <v>3947609622958</v>
      </c>
      <c r="F96" s="179">
        <v>3077023991265</v>
      </c>
      <c r="G96" s="179">
        <v>3164038322223</v>
      </c>
      <c r="H96" s="179">
        <v>4120123662221</v>
      </c>
      <c r="I96" s="179">
        <v>5301128849642</v>
      </c>
      <c r="J96" s="179">
        <v>3728761982359</v>
      </c>
      <c r="K96" s="179">
        <v>3414363337789</v>
      </c>
      <c r="L96" s="179">
        <f>VLOOKUP(A96,Sheet2!$A$1:$E$2000,5,FALSE)</f>
        <v>5623198207327</v>
      </c>
      <c r="M96" s="21">
        <f t="shared" si="6"/>
        <v>0.24570239620745365</v>
      </c>
      <c r="N96" s="21">
        <f t="shared" si="7"/>
        <v>0.34287058649679469</v>
      </c>
      <c r="O96" s="21">
        <f t="shared" si="8"/>
        <v>0.21180790040771277</v>
      </c>
      <c r="P96" s="21">
        <f t="shared" si="9"/>
        <v>7.9115671200254575E-2</v>
      </c>
      <c r="Q96" s="21">
        <f t="shared" si="10"/>
        <v>0.36481296881651132</v>
      </c>
    </row>
    <row r="97" spans="1:17">
      <c r="A97" s="154" t="s">
        <v>80</v>
      </c>
      <c r="B97" s="154" t="s">
        <v>1734</v>
      </c>
      <c r="C97" s="154" t="s">
        <v>1641</v>
      </c>
      <c r="D97" s="179">
        <v>186534618637</v>
      </c>
      <c r="E97" s="179">
        <v>232804215235</v>
      </c>
      <c r="F97" s="179">
        <v>348380293974</v>
      </c>
      <c r="G97" s="179">
        <v>456736082997</v>
      </c>
      <c r="H97" s="179">
        <v>202581180882</v>
      </c>
      <c r="I97" s="179">
        <v>201555006425</v>
      </c>
      <c r="J97" s="179">
        <v>482207705413</v>
      </c>
      <c r="K97" s="179">
        <v>301661224090</v>
      </c>
      <c r="L97" s="179">
        <f>VLOOKUP(A97,Sheet2!$A$1:$E$2000,5,FALSE)</f>
        <v>379484074892</v>
      </c>
      <c r="M97" s="21">
        <f t="shared" si="6"/>
        <v>8.6024580114144503E-2</v>
      </c>
      <c r="N97" s="21">
        <f t="shared" si="7"/>
        <v>-0.13422956615478826</v>
      </c>
      <c r="O97" s="21">
        <f t="shared" si="8"/>
        <v>0.38414173750306235</v>
      </c>
      <c r="P97" s="21">
        <f t="shared" si="9"/>
        <v>-0.33952837246716633</v>
      </c>
      <c r="Q97" s="21">
        <f t="shared" si="10"/>
        <v>0.87324446051601823</v>
      </c>
    </row>
    <row r="98" spans="1:17">
      <c r="A98" s="154" t="s">
        <v>81</v>
      </c>
      <c r="B98" s="154" t="s">
        <v>3960</v>
      </c>
      <c r="C98" s="154" t="s">
        <v>1641</v>
      </c>
      <c r="D98" s="179">
        <v>169132616552</v>
      </c>
      <c r="E98" s="179">
        <v>206212541269</v>
      </c>
      <c r="F98" s="179">
        <v>214639883466</v>
      </c>
      <c r="G98" s="179">
        <v>223045967528</v>
      </c>
      <c r="H98" s="179">
        <v>170699707173</v>
      </c>
      <c r="I98" s="179">
        <v>187125809299</v>
      </c>
      <c r="J98" s="179">
        <v>240551462920</v>
      </c>
      <c r="K98" s="179">
        <v>321367502703</v>
      </c>
      <c r="L98" s="179">
        <f>VLOOKUP(A98,Sheet2!$A$1:$E$2000,5,FALSE)</f>
        <v>278865378520</v>
      </c>
      <c r="M98" s="21">
        <f t="shared" si="6"/>
        <v>9.2654548421663915E-3</v>
      </c>
      <c r="N98" s="21">
        <f t="shared" si="7"/>
        <v>-9.2558541069050468E-2</v>
      </c>
      <c r="O98" s="21">
        <f t="shared" si="8"/>
        <v>0.12072117742322815</v>
      </c>
      <c r="P98" s="21">
        <f t="shared" si="9"/>
        <v>0.44081287935706454</v>
      </c>
      <c r="Q98" s="21">
        <f t="shared" si="10"/>
        <v>0.63366055594563342</v>
      </c>
    </row>
    <row r="99" spans="1:17">
      <c r="A99" s="154" t="s">
        <v>82</v>
      </c>
      <c r="B99" s="154" t="s">
        <v>1736</v>
      </c>
      <c r="C99" s="154" t="s">
        <v>1641</v>
      </c>
      <c r="D99" s="179">
        <v>973317833106</v>
      </c>
      <c r="E99" s="179">
        <v>1364170241151</v>
      </c>
      <c r="F99" s="179">
        <v>1217719258123</v>
      </c>
      <c r="G99" s="179">
        <v>1117821524742</v>
      </c>
      <c r="H99" s="179">
        <v>1179789252470</v>
      </c>
      <c r="I99" s="179">
        <v>1377307278897</v>
      </c>
      <c r="J99" s="179">
        <v>1234208429049</v>
      </c>
      <c r="K99" s="179">
        <v>1212292448140</v>
      </c>
      <c r="L99" s="179">
        <f>VLOOKUP(A99,Sheet2!$A$1:$E$2000,5,FALSE)</f>
        <v>1154861461276</v>
      </c>
      <c r="M99" s="21">
        <f t="shared" si="6"/>
        <v>0.21213154875126392</v>
      </c>
      <c r="N99" s="21">
        <f t="shared" si="7"/>
        <v>9.6300574149131152E-3</v>
      </c>
      <c r="O99" s="21">
        <f t="shared" si="8"/>
        <v>1.3541028292035481E-2</v>
      </c>
      <c r="P99" s="21">
        <f t="shared" si="9"/>
        <v>8.4513423034866378E-2</v>
      </c>
      <c r="Q99" s="21">
        <f t="shared" si="10"/>
        <v>-2.112902040920556E-2</v>
      </c>
    </row>
    <row r="100" spans="1:17">
      <c r="A100" s="154" t="s">
        <v>83</v>
      </c>
      <c r="B100" s="154" t="s">
        <v>1737</v>
      </c>
      <c r="C100" s="154" t="s">
        <v>1641</v>
      </c>
      <c r="D100" s="179">
        <v>814851339</v>
      </c>
      <c r="E100" s="179">
        <v>466518210</v>
      </c>
      <c r="F100" s="179">
        <v>671018285</v>
      </c>
      <c r="G100" s="179">
        <v>1412263387</v>
      </c>
      <c r="H100" s="179">
        <v>910755123</v>
      </c>
      <c r="I100" s="179">
        <v>900915127</v>
      </c>
      <c r="J100" s="179">
        <v>1151248954</v>
      </c>
      <c r="K100" s="179">
        <v>2953936029</v>
      </c>
      <c r="L100" s="179">
        <f>VLOOKUP(A100,Sheet2!$A$1:$E$2000,5,FALSE)</f>
        <v>858405897</v>
      </c>
      <c r="M100" s="21">
        <f t="shared" si="6"/>
        <v>0.11769482285897059</v>
      </c>
      <c r="N100" s="21">
        <f t="shared" si="7"/>
        <v>0.93114675416421577</v>
      </c>
      <c r="O100" s="21">
        <f t="shared" si="8"/>
        <v>0.71567449015193374</v>
      </c>
      <c r="P100" s="21">
        <f t="shared" si="9"/>
        <v>1.091632521377544</v>
      </c>
      <c r="Q100" s="21">
        <f t="shared" si="10"/>
        <v>-5.7478925649699586E-2</v>
      </c>
    </row>
    <row r="101" spans="1:17">
      <c r="A101" s="154" t="s">
        <v>84</v>
      </c>
      <c r="B101" s="154" t="s">
        <v>1738</v>
      </c>
      <c r="C101" s="154" t="s">
        <v>1641</v>
      </c>
      <c r="D101" s="179">
        <v>19363976740</v>
      </c>
      <c r="E101" s="179">
        <v>20607678493</v>
      </c>
      <c r="F101" s="179">
        <v>19869924126</v>
      </c>
      <c r="G101" s="179">
        <v>31499833789</v>
      </c>
      <c r="H101" s="179">
        <v>22566465340</v>
      </c>
      <c r="I101" s="179">
        <v>26413640039</v>
      </c>
      <c r="J101" s="179">
        <v>21102061017</v>
      </c>
      <c r="K101" s="179">
        <v>32573996924</v>
      </c>
      <c r="L101" s="179">
        <f>VLOOKUP(A101,Sheet2!$A$1:$E$2000,5,FALSE)</f>
        <v>21647201481</v>
      </c>
      <c r="M101" s="21">
        <f t="shared" si="6"/>
        <v>0.16538382807415003</v>
      </c>
      <c r="N101" s="21">
        <f t="shared" si="7"/>
        <v>0.28173777788566357</v>
      </c>
      <c r="O101" s="21">
        <f t="shared" si="8"/>
        <v>6.2010145745233933E-2</v>
      </c>
      <c r="P101" s="21">
        <f t="shared" si="9"/>
        <v>3.4100596917279818E-2</v>
      </c>
      <c r="Q101" s="21">
        <f t="shared" si="10"/>
        <v>-4.0735837232362945E-2</v>
      </c>
    </row>
    <row r="102" spans="1:17">
      <c r="A102" s="154" t="s">
        <v>916</v>
      </c>
      <c r="B102" s="154" t="s">
        <v>3688</v>
      </c>
      <c r="C102" s="154" t="s">
        <v>1641</v>
      </c>
      <c r="D102" s="179">
        <v>133991022422</v>
      </c>
      <c r="E102" s="179">
        <v>112531423136</v>
      </c>
      <c r="F102" s="179">
        <v>146585582796</v>
      </c>
      <c r="G102" s="179">
        <v>110001206560</v>
      </c>
      <c r="H102" s="179">
        <v>131189001527</v>
      </c>
      <c r="I102" s="179">
        <v>126845544076</v>
      </c>
      <c r="J102" s="179">
        <v>259696363441</v>
      </c>
      <c r="K102" s="179">
        <v>177276027493</v>
      </c>
      <c r="L102" s="179">
        <f>VLOOKUP(A102,Sheet2!$A$1:$E$2000,5,FALSE)</f>
        <v>182817574371</v>
      </c>
      <c r="M102" s="21">
        <f t="shared" si="6"/>
        <v>-2.091200473248972E-2</v>
      </c>
      <c r="N102" s="21">
        <f t="shared" si="7"/>
        <v>0.12720110117776304</v>
      </c>
      <c r="O102" s="21">
        <f t="shared" si="8"/>
        <v>0.77163646306481481</v>
      </c>
      <c r="P102" s="21">
        <f t="shared" si="9"/>
        <v>0.61158257292664375</v>
      </c>
      <c r="Q102" s="21">
        <f t="shared" si="10"/>
        <v>0.39354345442879468</v>
      </c>
    </row>
    <row r="103" spans="1:17">
      <c r="A103" s="154" t="s">
        <v>4123</v>
      </c>
      <c r="B103" s="154" t="s">
        <v>4124</v>
      </c>
      <c r="C103" s="154" t="s">
        <v>1641</v>
      </c>
      <c r="D103" s="179">
        <v>181501594174</v>
      </c>
      <c r="E103" s="179">
        <v>198242308168</v>
      </c>
      <c r="F103" s="179">
        <v>193729118536</v>
      </c>
      <c r="G103" s="179">
        <v>233938948769</v>
      </c>
      <c r="H103" s="179">
        <v>243398849736</v>
      </c>
      <c r="I103" s="179">
        <v>290231457879</v>
      </c>
      <c r="J103" s="179">
        <v>489457959153</v>
      </c>
      <c r="K103" s="179">
        <v>434823959373</v>
      </c>
      <c r="L103" s="179">
        <f>VLOOKUP(A103,Sheet2!$A$1:$E$2000,5,FALSE)</f>
        <v>395142695948</v>
      </c>
      <c r="M103" s="21">
        <f t="shared" si="6"/>
        <v>0.34102871571839199</v>
      </c>
      <c r="N103" s="21">
        <f t="shared" si="7"/>
        <v>0.46402380279513294</v>
      </c>
      <c r="O103" s="21">
        <f t="shared" si="8"/>
        <v>1.5265069229231316</v>
      </c>
      <c r="P103" s="21">
        <f t="shared" si="9"/>
        <v>0.85870699026847952</v>
      </c>
      <c r="Q103" s="21">
        <f t="shared" si="10"/>
        <v>0.62343698984850326</v>
      </c>
    </row>
    <row r="104" spans="1:17">
      <c r="A104" s="154" t="s">
        <v>85</v>
      </c>
      <c r="B104" s="154" t="s">
        <v>1739</v>
      </c>
      <c r="C104" s="154" t="s">
        <v>1641</v>
      </c>
      <c r="D104" s="179">
        <v>50652318925</v>
      </c>
      <c r="E104" s="179">
        <v>85371627318</v>
      </c>
      <c r="F104" s="179">
        <v>64780481004</v>
      </c>
      <c r="G104" s="179">
        <v>16832236066</v>
      </c>
      <c r="H104" s="179">
        <v>37766465858</v>
      </c>
      <c r="I104" s="179">
        <v>67732587271</v>
      </c>
      <c r="J104" s="179">
        <v>60175227071</v>
      </c>
      <c r="K104" s="179">
        <v>15821167864</v>
      </c>
      <c r="L104" s="179">
        <f>VLOOKUP(A104,Sheet2!$A$1:$E$2000,5,FALSE)</f>
        <v>36490309359</v>
      </c>
      <c r="M104" s="21">
        <f t="shared" si="6"/>
        <v>-0.25439808759950078</v>
      </c>
      <c r="N104" s="21">
        <f t="shared" si="7"/>
        <v>-0.20661478059093918</v>
      </c>
      <c r="O104" s="21">
        <f t="shared" si="8"/>
        <v>-7.1090147242278731E-2</v>
      </c>
      <c r="P104" s="21">
        <f t="shared" si="9"/>
        <v>-6.006737298808984E-2</v>
      </c>
      <c r="Q104" s="21">
        <f t="shared" si="10"/>
        <v>-3.3790731274625584E-2</v>
      </c>
    </row>
    <row r="105" spans="1:17">
      <c r="A105" s="154" t="s">
        <v>86</v>
      </c>
      <c r="B105" s="154" t="s">
        <v>1740</v>
      </c>
      <c r="C105" s="154" t="s">
        <v>1641</v>
      </c>
      <c r="D105" s="179">
        <v>33741176553</v>
      </c>
      <c r="E105" s="179">
        <v>36887047530</v>
      </c>
      <c r="F105" s="179">
        <v>46931312872</v>
      </c>
      <c r="G105" s="179">
        <v>24302436961</v>
      </c>
      <c r="H105" s="179">
        <v>30042745994</v>
      </c>
      <c r="I105" s="179">
        <v>46007842308</v>
      </c>
      <c r="J105" s="179">
        <v>31146629207</v>
      </c>
      <c r="K105" s="179">
        <v>7326212169</v>
      </c>
      <c r="L105" s="179">
        <f>VLOOKUP(A105,Sheet2!$A$1:$E$2000,5,FALSE)</f>
        <v>12441391600</v>
      </c>
      <c r="M105" s="21">
        <f t="shared" si="6"/>
        <v>-0.10961178408199772</v>
      </c>
      <c r="N105" s="21">
        <f t="shared" si="7"/>
        <v>0.24726280330737005</v>
      </c>
      <c r="O105" s="21">
        <f t="shared" si="8"/>
        <v>-0.3363358640328471</v>
      </c>
      <c r="P105" s="21">
        <f t="shared" si="9"/>
        <v>-0.69854001963848567</v>
      </c>
      <c r="Q105" s="21">
        <f t="shared" si="10"/>
        <v>-0.58587701661876257</v>
      </c>
    </row>
    <row r="106" spans="1:17">
      <c r="A106" s="154" t="s">
        <v>87</v>
      </c>
      <c r="B106" s="154" t="s">
        <v>1741</v>
      </c>
      <c r="C106" s="154" t="s">
        <v>1641</v>
      </c>
      <c r="D106" s="179">
        <v>369891519751</v>
      </c>
      <c r="E106" s="179">
        <v>407288246498</v>
      </c>
      <c r="F106" s="179">
        <v>635167998083</v>
      </c>
      <c r="G106" s="179">
        <v>514575448443</v>
      </c>
      <c r="H106" s="179">
        <v>381500794750</v>
      </c>
      <c r="I106" s="179">
        <v>604947576003</v>
      </c>
      <c r="J106" s="179">
        <v>427111138172</v>
      </c>
      <c r="K106" s="179">
        <v>449414488830</v>
      </c>
      <c r="L106" s="179">
        <f>VLOOKUP(A106,Sheet2!$A$1:$E$2000,5,FALSE)</f>
        <v>303143725686</v>
      </c>
      <c r="M106" s="21">
        <f t="shared" si="6"/>
        <v>3.138562086207064E-2</v>
      </c>
      <c r="N106" s="21">
        <f t="shared" si="7"/>
        <v>0.4853057538599278</v>
      </c>
      <c r="O106" s="21">
        <f t="shared" si="8"/>
        <v>-0.32756193721808441</v>
      </c>
      <c r="P106" s="21">
        <f t="shared" si="9"/>
        <v>-0.12663052582505388</v>
      </c>
      <c r="Q106" s="21">
        <f t="shared" si="10"/>
        <v>-0.20539162733683924</v>
      </c>
    </row>
    <row r="107" spans="1:17">
      <c r="A107" s="154" t="s">
        <v>88</v>
      </c>
      <c r="B107" s="154" t="s">
        <v>3795</v>
      </c>
      <c r="C107" s="154" t="s">
        <v>1641</v>
      </c>
      <c r="D107" s="179">
        <v>44678101696</v>
      </c>
      <c r="E107" s="179">
        <v>54622343352</v>
      </c>
      <c r="F107" s="179">
        <v>46179425825</v>
      </c>
      <c r="G107" s="179">
        <v>51906513651</v>
      </c>
      <c r="H107" s="179">
        <v>45967497560</v>
      </c>
      <c r="I107" s="179">
        <v>46725940565</v>
      </c>
      <c r="J107" s="179">
        <v>55859726069</v>
      </c>
      <c r="K107" s="179">
        <v>57606840662</v>
      </c>
      <c r="L107" s="179">
        <f>VLOOKUP(A107,Sheet2!$A$1:$E$2000,5,FALSE)</f>
        <v>57772700409</v>
      </c>
      <c r="M107" s="21">
        <f t="shared" si="6"/>
        <v>2.8859683268849329E-2</v>
      </c>
      <c r="N107" s="21">
        <f t="shared" si="7"/>
        <v>-0.14456360350770034</v>
      </c>
      <c r="O107" s="21">
        <f t="shared" si="8"/>
        <v>0.20962365969391089</v>
      </c>
      <c r="P107" s="21">
        <f t="shared" si="9"/>
        <v>0.10981910766203387</v>
      </c>
      <c r="Q107" s="21">
        <f t="shared" si="10"/>
        <v>0.2568163044679781</v>
      </c>
    </row>
    <row r="108" spans="1:17">
      <c r="A108" s="154" t="s">
        <v>89</v>
      </c>
      <c r="B108" s="154" t="s">
        <v>1743</v>
      </c>
      <c r="C108" s="154" t="s">
        <v>1641</v>
      </c>
      <c r="D108" s="179">
        <v>151317474963</v>
      </c>
      <c r="E108" s="179">
        <v>190486762428</v>
      </c>
      <c r="F108" s="179">
        <v>178567337594</v>
      </c>
      <c r="G108" s="179">
        <v>173970280582</v>
      </c>
      <c r="H108" s="179">
        <v>158660086097</v>
      </c>
      <c r="I108" s="179">
        <v>148228595181</v>
      </c>
      <c r="J108" s="179">
        <v>129235433235</v>
      </c>
      <c r="K108" s="179">
        <v>151103043605</v>
      </c>
      <c r="L108" s="179">
        <f>VLOOKUP(A108,Sheet2!$A$1:$E$2000,5,FALSE)</f>
        <v>152719596708</v>
      </c>
      <c r="M108" s="21">
        <f t="shared" si="6"/>
        <v>4.8524541767534832E-2</v>
      </c>
      <c r="N108" s="21">
        <f t="shared" si="7"/>
        <v>-0.22184306514723143</v>
      </c>
      <c r="O108" s="21">
        <f t="shared" si="8"/>
        <v>-0.27626499349597511</v>
      </c>
      <c r="P108" s="21">
        <f t="shared" si="9"/>
        <v>-0.13144335285601638</v>
      </c>
      <c r="Q108" s="21">
        <f t="shared" si="10"/>
        <v>-3.7441612034473271E-2</v>
      </c>
    </row>
    <row r="109" spans="1:17">
      <c r="A109" s="154" t="s">
        <v>90</v>
      </c>
      <c r="B109" s="154" t="s">
        <v>1744</v>
      </c>
      <c r="C109" s="154" t="s">
        <v>1641</v>
      </c>
      <c r="D109" s="179">
        <v>1064682454919</v>
      </c>
      <c r="E109" s="179">
        <v>1125936190760</v>
      </c>
      <c r="F109" s="179">
        <v>1013079922357</v>
      </c>
      <c r="G109" s="179">
        <v>1591772749790</v>
      </c>
      <c r="H109" s="179">
        <v>924928832683</v>
      </c>
      <c r="I109" s="179">
        <v>734006844599</v>
      </c>
      <c r="J109" s="179">
        <v>1068288616852</v>
      </c>
      <c r="K109" s="179">
        <v>1464660879760</v>
      </c>
      <c r="L109" s="179">
        <f>VLOOKUP(A109,Sheet2!$A$1:$E$2000,5,FALSE)</f>
        <v>1352551016713</v>
      </c>
      <c r="M109" s="21">
        <f t="shared" si="6"/>
        <v>-0.13126319644915377</v>
      </c>
      <c r="N109" s="21">
        <f t="shared" si="7"/>
        <v>-0.34809196948936344</v>
      </c>
      <c r="O109" s="21">
        <f t="shared" si="8"/>
        <v>5.449589245294012E-2</v>
      </c>
      <c r="P109" s="21">
        <f t="shared" si="9"/>
        <v>-7.985553845344423E-2</v>
      </c>
      <c r="Q109" s="21">
        <f t="shared" si="10"/>
        <v>0.46232982357093255</v>
      </c>
    </row>
    <row r="110" spans="1:17">
      <c r="A110" s="154" t="s">
        <v>3668</v>
      </c>
      <c r="B110" s="154" t="s">
        <v>3669</v>
      </c>
      <c r="C110" s="154" t="s">
        <v>1641</v>
      </c>
      <c r="D110" s="179">
        <v>534187293135</v>
      </c>
      <c r="E110" s="179">
        <v>702464284278</v>
      </c>
      <c r="F110" s="179">
        <v>581705944140</v>
      </c>
      <c r="G110" s="179">
        <v>619529225168</v>
      </c>
      <c r="H110" s="179">
        <v>512463892908</v>
      </c>
      <c r="I110" s="179">
        <v>965086927800</v>
      </c>
      <c r="J110" s="179">
        <v>864110795720</v>
      </c>
      <c r="K110" s="179">
        <v>1597073777427</v>
      </c>
      <c r="L110" s="179">
        <f>VLOOKUP(A110,Sheet2!$A$1:$E$2000,5,FALSE)</f>
        <v>1415716957945</v>
      </c>
      <c r="M110" s="21">
        <f t="shared" si="6"/>
        <v>-4.0666261639267509E-2</v>
      </c>
      <c r="N110" s="21">
        <f t="shared" si="7"/>
        <v>0.37385906927912532</v>
      </c>
      <c r="O110" s="21">
        <f t="shared" si="8"/>
        <v>0.48547699129585176</v>
      </c>
      <c r="P110" s="21">
        <f t="shared" si="9"/>
        <v>1.5778828706489443</v>
      </c>
      <c r="Q110" s="21">
        <f t="shared" si="10"/>
        <v>1.7625691829944328</v>
      </c>
    </row>
    <row r="111" spans="1:17">
      <c r="A111" s="154" t="s">
        <v>91</v>
      </c>
      <c r="B111" s="154" t="s">
        <v>3797</v>
      </c>
      <c r="C111" s="154" t="s">
        <v>1641</v>
      </c>
      <c r="D111" s="179">
        <v>32358273081</v>
      </c>
      <c r="E111" s="179">
        <v>48592343298</v>
      </c>
      <c r="F111" s="179">
        <v>48447965987</v>
      </c>
      <c r="G111" s="179">
        <v>48226610840</v>
      </c>
      <c r="H111" s="179">
        <v>40265383665</v>
      </c>
      <c r="I111" s="179">
        <v>61112738964</v>
      </c>
      <c r="J111" s="179">
        <v>50856820325</v>
      </c>
      <c r="K111" s="179">
        <v>54499840655</v>
      </c>
      <c r="L111" s="179">
        <f>VLOOKUP(A111,Sheet2!$A$1:$E$2000,5,FALSE)</f>
        <v>52437090160</v>
      </c>
      <c r="M111" s="21">
        <f t="shared" si="6"/>
        <v>0.24436132806614039</v>
      </c>
      <c r="N111" s="21">
        <f t="shared" si="7"/>
        <v>0.25766190342410022</v>
      </c>
      <c r="O111" s="21">
        <f t="shared" si="8"/>
        <v>4.9720443137826795E-2</v>
      </c>
      <c r="P111" s="21">
        <f t="shared" si="9"/>
        <v>0.13007818102359522</v>
      </c>
      <c r="Q111" s="21">
        <f t="shared" si="10"/>
        <v>0.30228711084106841</v>
      </c>
    </row>
    <row r="112" spans="1:17">
      <c r="A112" s="154" t="s">
        <v>1746</v>
      </c>
      <c r="B112" s="154" t="s">
        <v>3677</v>
      </c>
      <c r="C112" s="154" t="s">
        <v>1641</v>
      </c>
      <c r="D112" s="179"/>
      <c r="E112" s="179"/>
      <c r="F112" s="179"/>
      <c r="G112" s="179"/>
      <c r="H112" s="179"/>
      <c r="I112" s="179"/>
      <c r="J112" s="179"/>
      <c r="K112" s="179"/>
      <c r="L112" s="179">
        <f>VLOOKUP(A112,Sheet2!$A$1:$E$2000,5,FALSE)</f>
        <v>0</v>
      </c>
      <c r="M112" s="21" t="e">
        <f t="shared" si="6"/>
        <v>#DIV/0!</v>
      </c>
      <c r="N112" s="21" t="e">
        <f t="shared" si="7"/>
        <v>#DIV/0!</v>
      </c>
      <c r="O112" s="21" t="e">
        <f t="shared" si="8"/>
        <v>#DIV/0!</v>
      </c>
      <c r="P112" s="21" t="e">
        <f t="shared" si="9"/>
        <v>#DIV/0!</v>
      </c>
      <c r="Q112" s="21" t="e">
        <f t="shared" si="10"/>
        <v>#DIV/0!</v>
      </c>
    </row>
    <row r="113" spans="1:17">
      <c r="A113" s="154" t="s">
        <v>92</v>
      </c>
      <c r="B113" s="154" t="s">
        <v>1748</v>
      </c>
      <c r="C113" s="154" t="s">
        <v>1641</v>
      </c>
      <c r="D113" s="179"/>
      <c r="E113" s="179"/>
      <c r="F113" s="179"/>
      <c r="G113" s="179"/>
      <c r="H113" s="179"/>
      <c r="I113" s="179"/>
      <c r="J113" s="179"/>
      <c r="K113" s="179"/>
      <c r="L113" s="179">
        <f>VLOOKUP(A113,Sheet2!$A$1:$E$2000,5,FALSE)</f>
        <v>0</v>
      </c>
      <c r="M113" s="21" t="e">
        <f t="shared" si="6"/>
        <v>#DIV/0!</v>
      </c>
      <c r="N113" s="21" t="e">
        <f t="shared" si="7"/>
        <v>#DIV/0!</v>
      </c>
      <c r="O113" s="21" t="e">
        <f t="shared" si="8"/>
        <v>#DIV/0!</v>
      </c>
      <c r="P113" s="21" t="e">
        <f t="shared" si="9"/>
        <v>#DIV/0!</v>
      </c>
      <c r="Q113" s="21" t="e">
        <f t="shared" si="10"/>
        <v>#DIV/0!</v>
      </c>
    </row>
    <row r="114" spans="1:17">
      <c r="A114" s="154" t="s">
        <v>93</v>
      </c>
      <c r="B114" s="154" t="s">
        <v>3880</v>
      </c>
      <c r="C114" s="154" t="s">
        <v>1641</v>
      </c>
      <c r="D114" s="179">
        <v>107366643687</v>
      </c>
      <c r="E114" s="179">
        <v>143220780925</v>
      </c>
      <c r="F114" s="179">
        <v>177037289650</v>
      </c>
      <c r="G114" s="179">
        <v>372520507119</v>
      </c>
      <c r="H114" s="179">
        <v>61372439153</v>
      </c>
      <c r="I114" s="179">
        <v>268635538139</v>
      </c>
      <c r="J114" s="179">
        <v>427600200690</v>
      </c>
      <c r="K114" s="179">
        <v>760127444147</v>
      </c>
      <c r="L114" s="179">
        <f>VLOOKUP(A114,Sheet2!$A$1:$E$2000,5,FALSE)</f>
        <v>114302504502</v>
      </c>
      <c r="M114" s="21">
        <f t="shared" si="6"/>
        <v>-0.42838448660167067</v>
      </c>
      <c r="N114" s="21">
        <f t="shared" si="7"/>
        <v>0.87567430092198406</v>
      </c>
      <c r="O114" s="21">
        <f t="shared" si="8"/>
        <v>1.4153114947441809</v>
      </c>
      <c r="P114" s="21">
        <f t="shared" si="9"/>
        <v>1.0404982534402616</v>
      </c>
      <c r="Q114" s="21">
        <f t="shared" si="10"/>
        <v>0.86244030837761931</v>
      </c>
    </row>
    <row r="115" spans="1:17">
      <c r="A115" s="154" t="s">
        <v>95</v>
      </c>
      <c r="B115" s="154" t="s">
        <v>1751</v>
      </c>
      <c r="C115" s="154" t="s">
        <v>1641</v>
      </c>
      <c r="D115" s="179">
        <v>167410445897</v>
      </c>
      <c r="E115" s="179">
        <v>169099414923</v>
      </c>
      <c r="F115" s="179">
        <v>208195720501</v>
      </c>
      <c r="G115" s="179">
        <v>196536107341</v>
      </c>
      <c r="H115" s="179">
        <v>143289810430</v>
      </c>
      <c r="I115" s="179">
        <v>188760934854</v>
      </c>
      <c r="J115" s="179">
        <v>205997999711</v>
      </c>
      <c r="K115" s="179">
        <v>212684101747</v>
      </c>
      <c r="L115" s="179">
        <f>VLOOKUP(A115,Sheet2!$A$1:$E$2000,5,FALSE)</f>
        <v>151685804553</v>
      </c>
      <c r="M115" s="21">
        <f t="shared" si="6"/>
        <v>-0.14408082684302942</v>
      </c>
      <c r="N115" s="21">
        <f t="shared" si="7"/>
        <v>0.11627195717946713</v>
      </c>
      <c r="O115" s="21">
        <f t="shared" si="8"/>
        <v>-1.0556032490540284E-2</v>
      </c>
      <c r="P115" s="21">
        <f t="shared" si="9"/>
        <v>8.2162990935718591E-2</v>
      </c>
      <c r="Q115" s="21">
        <f t="shared" si="10"/>
        <v>5.859449529456677E-2</v>
      </c>
    </row>
    <row r="116" spans="1:17">
      <c r="A116" s="154" t="s">
        <v>764</v>
      </c>
      <c r="B116" s="154" t="s">
        <v>4233</v>
      </c>
      <c r="C116" s="154" t="s">
        <v>1641</v>
      </c>
      <c r="D116" s="179"/>
      <c r="E116" s="179"/>
      <c r="F116" s="179"/>
      <c r="G116" s="179"/>
      <c r="H116" s="179"/>
      <c r="I116" s="179"/>
      <c r="J116" s="179"/>
      <c r="K116" s="179"/>
      <c r="L116" s="179">
        <f>VLOOKUP(A116,Sheet2!$A$1:$E$2000,5,FALSE)</f>
        <v>0</v>
      </c>
      <c r="M116" s="21" t="e">
        <f t="shared" si="6"/>
        <v>#DIV/0!</v>
      </c>
      <c r="N116" s="21" t="e">
        <f t="shared" si="7"/>
        <v>#DIV/0!</v>
      </c>
      <c r="O116" s="21" t="e">
        <f t="shared" si="8"/>
        <v>#DIV/0!</v>
      </c>
      <c r="P116" s="21" t="e">
        <f t="shared" si="9"/>
        <v>#DIV/0!</v>
      </c>
      <c r="Q116" s="21" t="e">
        <f t="shared" si="10"/>
        <v>#DIV/0!</v>
      </c>
    </row>
    <row r="117" spans="1:17">
      <c r="A117" s="154" t="s">
        <v>96</v>
      </c>
      <c r="B117" s="154" t="s">
        <v>1752</v>
      </c>
      <c r="C117" s="154" t="s">
        <v>1641</v>
      </c>
      <c r="D117" s="179">
        <v>143414908601</v>
      </c>
      <c r="E117" s="179">
        <v>486278494674</v>
      </c>
      <c r="F117" s="179">
        <v>332453929763</v>
      </c>
      <c r="G117" s="179">
        <v>230242273359</v>
      </c>
      <c r="H117" s="179">
        <v>191760881028</v>
      </c>
      <c r="I117" s="179">
        <v>195408771816</v>
      </c>
      <c r="J117" s="179">
        <v>187383993923</v>
      </c>
      <c r="K117" s="179">
        <v>544641208535</v>
      </c>
      <c r="L117" s="179">
        <f>VLOOKUP(A117,Sheet2!$A$1:$E$2000,5,FALSE)</f>
        <v>323088889571</v>
      </c>
      <c r="M117" s="21">
        <f t="shared" si="6"/>
        <v>0.33710562520041165</v>
      </c>
      <c r="N117" s="21">
        <f t="shared" si="7"/>
        <v>-0.59815460902296003</v>
      </c>
      <c r="O117" s="21">
        <f t="shared" si="8"/>
        <v>-0.43636101983639525</v>
      </c>
      <c r="P117" s="21">
        <f t="shared" si="9"/>
        <v>1.365513511438365</v>
      </c>
      <c r="Q117" s="21">
        <f t="shared" si="10"/>
        <v>0.68485296812869834</v>
      </c>
    </row>
    <row r="118" spans="1:17">
      <c r="A118" s="154" t="s">
        <v>99</v>
      </c>
      <c r="B118" s="154" t="s">
        <v>4195</v>
      </c>
      <c r="C118" s="154" t="s">
        <v>1641</v>
      </c>
      <c r="D118" s="179">
        <v>78947571502</v>
      </c>
      <c r="E118" s="179">
        <v>165388633712</v>
      </c>
      <c r="F118" s="179">
        <v>103344742676</v>
      </c>
      <c r="G118" s="179">
        <v>121393289444</v>
      </c>
      <c r="H118" s="179">
        <v>112051935900</v>
      </c>
      <c r="I118" s="179">
        <v>116276135909</v>
      </c>
      <c r="J118" s="179">
        <v>93142355192</v>
      </c>
      <c r="K118" s="179">
        <v>140560748936</v>
      </c>
      <c r="L118" s="179">
        <f>VLOOKUP(A118,Sheet2!$A$1:$E$2000,5,FALSE)</f>
        <v>121936472256</v>
      </c>
      <c r="M118" s="21">
        <f t="shared" si="6"/>
        <v>0.41932087039765825</v>
      </c>
      <c r="N118" s="21">
        <f t="shared" si="7"/>
        <v>-0.29695207403745894</v>
      </c>
      <c r="O118" s="21">
        <f t="shared" si="8"/>
        <v>-9.8721881924713775E-2</v>
      </c>
      <c r="P118" s="21">
        <f t="shared" si="9"/>
        <v>0.15789554414243095</v>
      </c>
      <c r="Q118" s="21">
        <f t="shared" si="10"/>
        <v>8.8213882933904753E-2</v>
      </c>
    </row>
    <row r="119" spans="1:17">
      <c r="A119" s="154" t="s">
        <v>100</v>
      </c>
      <c r="B119" s="154" t="s">
        <v>1754</v>
      </c>
      <c r="C119" s="154" t="s">
        <v>1641</v>
      </c>
      <c r="D119" s="179">
        <v>611622362836</v>
      </c>
      <c r="E119" s="179">
        <v>815940775234</v>
      </c>
      <c r="F119" s="179">
        <v>744389861303</v>
      </c>
      <c r="G119" s="179">
        <v>1202744357110</v>
      </c>
      <c r="H119" s="179">
        <v>820683657085</v>
      </c>
      <c r="I119" s="179">
        <v>1326314982713</v>
      </c>
      <c r="J119" s="179">
        <v>1142624340275</v>
      </c>
      <c r="K119" s="179">
        <v>1572214243882</v>
      </c>
      <c r="L119" s="179">
        <f>VLOOKUP(A119,Sheet2!$A$1:$E$2000,5,FALSE)</f>
        <v>1302197745510</v>
      </c>
      <c r="M119" s="21">
        <f t="shared" si="6"/>
        <v>0.34181433994599958</v>
      </c>
      <c r="N119" s="21">
        <f t="shared" si="7"/>
        <v>0.62550398628213189</v>
      </c>
      <c r="O119" s="21">
        <f t="shared" si="8"/>
        <v>0.534981062577773</v>
      </c>
      <c r="P119" s="21">
        <f t="shared" si="9"/>
        <v>0.30718904195050756</v>
      </c>
      <c r="Q119" s="21">
        <f t="shared" si="10"/>
        <v>0.58672313536167875</v>
      </c>
    </row>
    <row r="120" spans="1:17">
      <c r="A120" s="154" t="s">
        <v>101</v>
      </c>
      <c r="B120" s="154" t="s">
        <v>1755</v>
      </c>
      <c r="C120" s="154" t="s">
        <v>1641</v>
      </c>
      <c r="D120" s="179">
        <v>4866809629</v>
      </c>
      <c r="E120" s="179">
        <v>4315428503</v>
      </c>
      <c r="F120" s="179">
        <v>7187883236</v>
      </c>
      <c r="G120" s="179">
        <v>12568347521</v>
      </c>
      <c r="H120" s="179">
        <v>18583314049</v>
      </c>
      <c r="I120" s="179">
        <v>18871918758</v>
      </c>
      <c r="J120" s="179">
        <v>17975698419</v>
      </c>
      <c r="K120" s="179">
        <v>17863825704</v>
      </c>
      <c r="L120" s="179">
        <f>VLOOKUP(A120,Sheet2!$A$1:$E$2000,5,FALSE)</f>
        <v>17996754671</v>
      </c>
      <c r="M120" s="21">
        <f t="shared" si="6"/>
        <v>2.8183770201873251</v>
      </c>
      <c r="N120" s="21">
        <f t="shared" si="7"/>
        <v>3.3731274298440161</v>
      </c>
      <c r="O120" s="21">
        <f t="shared" si="8"/>
        <v>1.500833392641939</v>
      </c>
      <c r="P120" s="21">
        <f t="shared" si="9"/>
        <v>0.42133448125554895</v>
      </c>
      <c r="Q120" s="21">
        <f t="shared" si="10"/>
        <v>-3.1563766099705112E-2</v>
      </c>
    </row>
    <row r="121" spans="1:17">
      <c r="A121" s="154" t="s">
        <v>729</v>
      </c>
      <c r="B121" s="154" t="s">
        <v>1756</v>
      </c>
      <c r="C121" s="154" t="s">
        <v>1641</v>
      </c>
      <c r="D121" s="179">
        <v>27606930617</v>
      </c>
      <c r="E121" s="179">
        <v>14145199460</v>
      </c>
      <c r="F121" s="179">
        <v>27881759827</v>
      </c>
      <c r="G121" s="179">
        <v>276755455</v>
      </c>
      <c r="H121" s="179">
        <v>45770344261</v>
      </c>
      <c r="I121" s="179">
        <v>43097797288</v>
      </c>
      <c r="J121" s="179">
        <v>19117621675</v>
      </c>
      <c r="K121" s="179">
        <v>20769696029</v>
      </c>
      <c r="L121" s="179">
        <f>VLOOKUP(A121,Sheet2!$A$1:$E$2000,5,FALSE)</f>
        <v>0</v>
      </c>
      <c r="M121" s="21">
        <f t="shared" si="6"/>
        <v>0.65792948502631432</v>
      </c>
      <c r="N121" s="21">
        <f t="shared" si="7"/>
        <v>2.0468143916862096</v>
      </c>
      <c r="O121" s="21">
        <f t="shared" si="8"/>
        <v>-0.31433231640970621</v>
      </c>
      <c r="P121" s="21">
        <f t="shared" si="9"/>
        <v>74.047106222350706</v>
      </c>
      <c r="Q121" s="21">
        <f t="shared" si="10"/>
        <v>-1</v>
      </c>
    </row>
    <row r="122" spans="1:17">
      <c r="A122" s="154" t="s">
        <v>102</v>
      </c>
      <c r="B122" s="154" t="s">
        <v>1757</v>
      </c>
      <c r="C122" s="154" t="s">
        <v>1641</v>
      </c>
      <c r="D122" s="179">
        <v>408847011567</v>
      </c>
      <c r="E122" s="179">
        <v>468304334872</v>
      </c>
      <c r="F122" s="179">
        <v>398021642894</v>
      </c>
      <c r="G122" s="179">
        <v>678485085808</v>
      </c>
      <c r="H122" s="179">
        <v>515308580967</v>
      </c>
      <c r="I122" s="179">
        <v>538777789040</v>
      </c>
      <c r="J122" s="179">
        <v>487157387793</v>
      </c>
      <c r="K122" s="179">
        <v>531944042566</v>
      </c>
      <c r="L122" s="179">
        <f>VLOOKUP(A122,Sheet2!$A$1:$E$2000,5,FALSE)</f>
        <v>0</v>
      </c>
      <c r="M122" s="21">
        <f t="shared" si="6"/>
        <v>0.26039463757350606</v>
      </c>
      <c r="N122" s="21">
        <f t="shared" si="7"/>
        <v>0.15048644422064184</v>
      </c>
      <c r="O122" s="21">
        <f t="shared" si="8"/>
        <v>0.22394697999560387</v>
      </c>
      <c r="P122" s="21">
        <f t="shared" si="9"/>
        <v>-0.21598270368387829</v>
      </c>
      <c r="Q122" s="21">
        <f t="shared" si="10"/>
        <v>-1</v>
      </c>
    </row>
    <row r="123" spans="1:17">
      <c r="A123" s="154" t="s">
        <v>104</v>
      </c>
      <c r="B123" s="154" t="s">
        <v>1759</v>
      </c>
      <c r="C123" s="154" t="s">
        <v>1641</v>
      </c>
      <c r="D123" s="179">
        <v>1460715079260</v>
      </c>
      <c r="E123" s="179">
        <v>1242798664658</v>
      </c>
      <c r="F123" s="179">
        <v>2845078971792</v>
      </c>
      <c r="G123" s="179">
        <v>1364030773448</v>
      </c>
      <c r="H123" s="179">
        <v>1990479369633</v>
      </c>
      <c r="I123" s="179">
        <v>1876441530358</v>
      </c>
      <c r="J123" s="179">
        <v>2983564660010</v>
      </c>
      <c r="K123" s="179">
        <v>1334765171729</v>
      </c>
      <c r="L123" s="179">
        <f>VLOOKUP(A123,Sheet2!$A$1:$E$2000,5,FALSE)</f>
        <v>1398523350604</v>
      </c>
      <c r="M123" s="21">
        <f t="shared" si="6"/>
        <v>0.36267462278911999</v>
      </c>
      <c r="N123" s="21">
        <f t="shared" si="7"/>
        <v>0.50985158233523631</v>
      </c>
      <c r="O123" s="21">
        <f t="shared" si="8"/>
        <v>4.8675516423634976E-2</v>
      </c>
      <c r="P123" s="21">
        <f t="shared" si="9"/>
        <v>-2.1455235679927034E-2</v>
      </c>
      <c r="Q123" s="21">
        <f t="shared" si="10"/>
        <v>-0.297393697246982</v>
      </c>
    </row>
    <row r="124" spans="1:17">
      <c r="A124" s="154" t="s">
        <v>106</v>
      </c>
      <c r="B124" s="154" t="s">
        <v>1760</v>
      </c>
      <c r="C124" s="154" t="s">
        <v>1641</v>
      </c>
      <c r="D124" s="179">
        <v>14092928413699</v>
      </c>
      <c r="E124" s="179">
        <v>15245226416020</v>
      </c>
      <c r="F124" s="179">
        <v>15902821715757</v>
      </c>
      <c r="G124" s="179">
        <v>17607817805891</v>
      </c>
      <c r="H124" s="179">
        <v>16058140942460</v>
      </c>
      <c r="I124" s="179">
        <v>16624713040067</v>
      </c>
      <c r="J124" s="179">
        <v>17204521225302</v>
      </c>
      <c r="K124" s="179">
        <v>20225449892881</v>
      </c>
      <c r="L124" s="179">
        <f>VLOOKUP(A124,Sheet2!$A$1:$E$2000,5,FALSE)</f>
        <v>12479997206775</v>
      </c>
      <c r="M124" s="21">
        <f t="shared" si="6"/>
        <v>0.1394467119304118</v>
      </c>
      <c r="N124" s="21">
        <f t="shared" si="7"/>
        <v>9.0486463526537511E-2</v>
      </c>
      <c r="O124" s="21">
        <f t="shared" si="8"/>
        <v>8.1853367459639975E-2</v>
      </c>
      <c r="P124" s="21">
        <f t="shared" si="9"/>
        <v>0.14866306068400059</v>
      </c>
      <c r="Q124" s="21">
        <f t="shared" si="10"/>
        <v>-0.22282428261816292</v>
      </c>
    </row>
    <row r="125" spans="1:17">
      <c r="A125" s="154" t="s">
        <v>107</v>
      </c>
      <c r="B125" s="154" t="s">
        <v>1761</v>
      </c>
      <c r="C125" s="154" t="s">
        <v>1641</v>
      </c>
      <c r="D125" s="179">
        <v>9041655206754</v>
      </c>
      <c r="E125" s="179">
        <v>9239510142802</v>
      </c>
      <c r="F125" s="179">
        <v>10375679031706</v>
      </c>
      <c r="G125" s="179">
        <v>11447648149922</v>
      </c>
      <c r="H125" s="179">
        <v>11669845454347</v>
      </c>
      <c r="I125" s="179">
        <v>11390344662987</v>
      </c>
      <c r="J125" s="179">
        <v>13109916760952</v>
      </c>
      <c r="K125" s="179">
        <v>14912761566482</v>
      </c>
      <c r="L125" s="179">
        <f>VLOOKUP(A125,Sheet2!$A$1:$E$2000,5,FALSE)</f>
        <v>15116909090730</v>
      </c>
      <c r="M125" s="21">
        <f t="shared" si="6"/>
        <v>0.29067578750733336</v>
      </c>
      <c r="N125" s="21">
        <f t="shared" si="7"/>
        <v>0.23278663986971196</v>
      </c>
      <c r="O125" s="21">
        <f t="shared" si="8"/>
        <v>0.26352373862864459</v>
      </c>
      <c r="P125" s="21">
        <f t="shared" si="9"/>
        <v>0.30269216621438616</v>
      </c>
      <c r="Q125" s="21">
        <f t="shared" si="10"/>
        <v>0.29538211537317094</v>
      </c>
    </row>
    <row r="126" spans="1:17">
      <c r="A126" s="154" t="s">
        <v>108</v>
      </c>
      <c r="B126" s="154" t="s">
        <v>1763</v>
      </c>
      <c r="C126" s="154" t="s">
        <v>1641</v>
      </c>
      <c r="D126" s="179">
        <v>299216562768</v>
      </c>
      <c r="E126" s="179">
        <v>305238766482</v>
      </c>
      <c r="F126" s="179">
        <v>224627337542</v>
      </c>
      <c r="G126" s="179">
        <v>318665864268</v>
      </c>
      <c r="H126" s="179">
        <v>312063617998</v>
      </c>
      <c r="I126" s="179">
        <v>239142567744</v>
      </c>
      <c r="J126" s="179">
        <v>284407920603</v>
      </c>
      <c r="K126" s="179">
        <v>370193994657</v>
      </c>
      <c r="L126" s="179">
        <f>VLOOKUP(A126,Sheet2!$A$1:$E$2000,5,FALSE)</f>
        <v>378398564136</v>
      </c>
      <c r="M126" s="21">
        <f t="shared" si="6"/>
        <v>4.2935642035167247E-2</v>
      </c>
      <c r="N126" s="21">
        <f t="shared" si="7"/>
        <v>-0.21653933247007046</v>
      </c>
      <c r="O126" s="21">
        <f t="shared" si="8"/>
        <v>0.26613226918483351</v>
      </c>
      <c r="P126" s="21">
        <f t="shared" si="9"/>
        <v>0.1616995610978417</v>
      </c>
      <c r="Q126" s="21">
        <f t="shared" si="10"/>
        <v>0.21256866328591095</v>
      </c>
    </row>
    <row r="127" spans="1:17">
      <c r="A127" s="154" t="s">
        <v>3715</v>
      </c>
      <c r="B127" s="154" t="s">
        <v>3716</v>
      </c>
      <c r="C127" s="154" t="s">
        <v>1641</v>
      </c>
      <c r="D127" s="179"/>
      <c r="E127" s="179"/>
      <c r="F127" s="179"/>
      <c r="G127" s="179"/>
      <c r="H127" s="179"/>
      <c r="I127" s="179"/>
      <c r="J127" s="179"/>
      <c r="K127" s="179"/>
      <c r="L127" s="179">
        <f>VLOOKUP(A127,Sheet2!$A$1:$E$2000,5,FALSE)</f>
        <v>0</v>
      </c>
      <c r="M127" s="21" t="e">
        <f t="shared" si="6"/>
        <v>#DIV/0!</v>
      </c>
      <c r="N127" s="21" t="e">
        <f t="shared" si="7"/>
        <v>#DIV/0!</v>
      </c>
      <c r="O127" s="21" t="e">
        <f t="shared" si="8"/>
        <v>#DIV/0!</v>
      </c>
      <c r="P127" s="21" t="e">
        <f t="shared" si="9"/>
        <v>#DIV/0!</v>
      </c>
      <c r="Q127" s="21" t="e">
        <f t="shared" si="10"/>
        <v>#DIV/0!</v>
      </c>
    </row>
    <row r="128" spans="1:17">
      <c r="A128" s="154" t="s">
        <v>3919</v>
      </c>
      <c r="B128" s="154" t="s">
        <v>3920</v>
      </c>
      <c r="C128" s="154" t="s">
        <v>1641</v>
      </c>
      <c r="D128" s="179"/>
      <c r="E128" s="179"/>
      <c r="F128" s="179"/>
      <c r="G128" s="179"/>
      <c r="H128" s="179"/>
      <c r="I128" s="179"/>
      <c r="J128" s="179"/>
      <c r="K128" s="179"/>
      <c r="L128" s="179">
        <f>VLOOKUP(A128,Sheet2!$A$1:$E$2000,5,FALSE)</f>
        <v>0</v>
      </c>
      <c r="M128" s="21" t="e">
        <f t="shared" si="6"/>
        <v>#DIV/0!</v>
      </c>
      <c r="N128" s="21" t="e">
        <f t="shared" si="7"/>
        <v>#DIV/0!</v>
      </c>
      <c r="O128" s="21" t="e">
        <f t="shared" si="8"/>
        <v>#DIV/0!</v>
      </c>
      <c r="P128" s="21" t="e">
        <f t="shared" si="9"/>
        <v>#DIV/0!</v>
      </c>
      <c r="Q128" s="21" t="e">
        <f t="shared" si="10"/>
        <v>#DIV/0!</v>
      </c>
    </row>
    <row r="129" spans="1:17">
      <c r="A129" s="154" t="s">
        <v>3997</v>
      </c>
      <c r="B129" s="154" t="s">
        <v>4141</v>
      </c>
      <c r="C129" s="154" t="s">
        <v>1641</v>
      </c>
      <c r="D129" s="179"/>
      <c r="E129" s="179"/>
      <c r="F129" s="179"/>
      <c r="G129" s="179"/>
      <c r="H129" s="179"/>
      <c r="I129" s="179"/>
      <c r="J129" s="179"/>
      <c r="K129" s="179"/>
      <c r="L129" s="179">
        <f>VLOOKUP(A129,Sheet2!$A$1:$E$2000,5,FALSE)</f>
        <v>0</v>
      </c>
      <c r="M129" s="21" t="e">
        <f t="shared" si="6"/>
        <v>#DIV/0!</v>
      </c>
      <c r="N129" s="21" t="e">
        <f t="shared" si="7"/>
        <v>#DIV/0!</v>
      </c>
      <c r="O129" s="21" t="e">
        <f t="shared" si="8"/>
        <v>#DIV/0!</v>
      </c>
      <c r="P129" s="21" t="e">
        <f t="shared" si="9"/>
        <v>#DIV/0!</v>
      </c>
      <c r="Q129" s="21" t="e">
        <f t="shared" si="10"/>
        <v>#DIV/0!</v>
      </c>
    </row>
    <row r="130" spans="1:17">
      <c r="A130" s="154" t="s">
        <v>1768</v>
      </c>
      <c r="B130" s="154" t="s">
        <v>4142</v>
      </c>
      <c r="C130" s="154" t="s">
        <v>1641</v>
      </c>
      <c r="D130" s="179"/>
      <c r="E130" s="179"/>
      <c r="F130" s="179"/>
      <c r="G130" s="179"/>
      <c r="H130" s="179"/>
      <c r="I130" s="179"/>
      <c r="J130" s="179"/>
      <c r="K130" s="179"/>
      <c r="L130" s="179">
        <f>VLOOKUP(A130,Sheet2!$A$1:$E$2000,5,FALSE)</f>
        <v>0</v>
      </c>
      <c r="M130" s="21" t="e">
        <f t="shared" si="6"/>
        <v>#DIV/0!</v>
      </c>
      <c r="N130" s="21" t="e">
        <f t="shared" si="7"/>
        <v>#DIV/0!</v>
      </c>
      <c r="O130" s="21" t="e">
        <f t="shared" si="8"/>
        <v>#DIV/0!</v>
      </c>
      <c r="P130" s="21" t="e">
        <f t="shared" si="9"/>
        <v>#DIV/0!</v>
      </c>
      <c r="Q130" s="21" t="e">
        <f t="shared" si="10"/>
        <v>#DIV/0!</v>
      </c>
    </row>
    <row r="131" spans="1:17">
      <c r="A131" s="154" t="s">
        <v>4125</v>
      </c>
      <c r="B131" s="154" t="s">
        <v>4126</v>
      </c>
      <c r="C131" s="154" t="s">
        <v>1641</v>
      </c>
      <c r="D131" s="179"/>
      <c r="E131" s="179"/>
      <c r="F131" s="179"/>
      <c r="G131" s="179"/>
      <c r="H131" s="179"/>
      <c r="I131" s="179"/>
      <c r="J131" s="179"/>
      <c r="K131" s="179"/>
      <c r="L131" s="179">
        <f>VLOOKUP(A131,Sheet2!$A$1:$E$2000,5,FALSE)</f>
        <v>0</v>
      </c>
      <c r="M131" s="21" t="e">
        <f t="shared" ref="M131:M194" si="11">(H131-D131)/ABS(D131)</f>
        <v>#DIV/0!</v>
      </c>
      <c r="N131" s="21" t="e">
        <f t="shared" ref="N131:N194" si="12">(I131-E131)/ABS(E131)</f>
        <v>#DIV/0!</v>
      </c>
      <c r="O131" s="21" t="e">
        <f t="shared" ref="O131:O194" si="13">(J131-F131)/ABS(F131)</f>
        <v>#DIV/0!</v>
      </c>
      <c r="P131" s="21" t="e">
        <f t="shared" ref="P131:P194" si="14">(K131-G131)/ABS(G131)</f>
        <v>#DIV/0!</v>
      </c>
      <c r="Q131" s="21" t="e">
        <f t="shared" ref="Q131:Q194" si="15">(L131-H131)/ABS(H131)</f>
        <v>#DIV/0!</v>
      </c>
    </row>
    <row r="132" spans="1:17">
      <c r="A132" s="154" t="s">
        <v>3971</v>
      </c>
      <c r="B132" s="154" t="s">
        <v>4297</v>
      </c>
      <c r="C132" s="154" t="s">
        <v>1641</v>
      </c>
      <c r="D132" s="179"/>
      <c r="E132" s="179"/>
      <c r="F132" s="179"/>
      <c r="G132" s="179"/>
      <c r="H132" s="179"/>
      <c r="I132" s="179"/>
      <c r="J132" s="179"/>
      <c r="K132" s="179"/>
      <c r="L132" s="179">
        <f>VLOOKUP(A132,Sheet2!$A$1:$E$2000,5,FALSE)</f>
        <v>0</v>
      </c>
      <c r="M132" s="21" t="e">
        <f t="shared" si="11"/>
        <v>#DIV/0!</v>
      </c>
      <c r="N132" s="21" t="e">
        <f t="shared" si="12"/>
        <v>#DIV/0!</v>
      </c>
      <c r="O132" s="21" t="e">
        <f t="shared" si="13"/>
        <v>#DIV/0!</v>
      </c>
      <c r="P132" s="21" t="e">
        <f t="shared" si="14"/>
        <v>#DIV/0!</v>
      </c>
      <c r="Q132" s="21" t="e">
        <f t="shared" si="15"/>
        <v>#DIV/0!</v>
      </c>
    </row>
    <row r="133" spans="1:17">
      <c r="A133" s="154" t="s">
        <v>3921</v>
      </c>
      <c r="B133" s="154" t="s">
        <v>3922</v>
      </c>
      <c r="C133" s="154" t="s">
        <v>1641</v>
      </c>
      <c r="D133" s="179"/>
      <c r="E133" s="179"/>
      <c r="F133" s="179"/>
      <c r="G133" s="179"/>
      <c r="H133" s="179"/>
      <c r="I133" s="179"/>
      <c r="J133" s="179"/>
      <c r="K133" s="179"/>
      <c r="L133" s="179">
        <f>VLOOKUP(A133,Sheet2!$A$1:$E$2000,5,FALSE)</f>
        <v>0</v>
      </c>
      <c r="M133" s="21" t="e">
        <f t="shared" si="11"/>
        <v>#DIV/0!</v>
      </c>
      <c r="N133" s="21" t="e">
        <f t="shared" si="12"/>
        <v>#DIV/0!</v>
      </c>
      <c r="O133" s="21" t="e">
        <f t="shared" si="13"/>
        <v>#DIV/0!</v>
      </c>
      <c r="P133" s="21" t="e">
        <f t="shared" si="14"/>
        <v>#DIV/0!</v>
      </c>
      <c r="Q133" s="21" t="e">
        <f t="shared" si="15"/>
        <v>#DIV/0!</v>
      </c>
    </row>
    <row r="134" spans="1:17">
      <c r="A134" s="154" t="s">
        <v>3951</v>
      </c>
      <c r="B134" s="154" t="s">
        <v>3952</v>
      </c>
      <c r="C134" s="154" t="s">
        <v>1641</v>
      </c>
      <c r="D134" s="179"/>
      <c r="E134" s="179"/>
      <c r="F134" s="179"/>
      <c r="G134" s="179"/>
      <c r="H134" s="179"/>
      <c r="I134" s="179"/>
      <c r="J134" s="179"/>
      <c r="K134" s="179"/>
      <c r="L134" s="179">
        <f>VLOOKUP(A134,Sheet2!$A$1:$E$2000,5,FALSE)</f>
        <v>0</v>
      </c>
      <c r="M134" s="21" t="e">
        <f t="shared" si="11"/>
        <v>#DIV/0!</v>
      </c>
      <c r="N134" s="21" t="e">
        <f t="shared" si="12"/>
        <v>#DIV/0!</v>
      </c>
      <c r="O134" s="21" t="e">
        <f t="shared" si="13"/>
        <v>#DIV/0!</v>
      </c>
      <c r="P134" s="21" t="e">
        <f t="shared" si="14"/>
        <v>#DIV/0!</v>
      </c>
      <c r="Q134" s="21" t="e">
        <f t="shared" si="15"/>
        <v>#DIV/0!</v>
      </c>
    </row>
    <row r="135" spans="1:17">
      <c r="A135" s="154" t="s">
        <v>3717</v>
      </c>
      <c r="B135" s="154" t="s">
        <v>4298</v>
      </c>
      <c r="C135" s="154" t="s">
        <v>1641</v>
      </c>
      <c r="D135" s="179"/>
      <c r="E135" s="179"/>
      <c r="F135" s="179"/>
      <c r="G135" s="179"/>
      <c r="H135" s="179"/>
      <c r="I135" s="179"/>
      <c r="J135" s="179"/>
      <c r="K135" s="179"/>
      <c r="L135" s="179">
        <f>VLOOKUP(A135,Sheet2!$A$1:$E$2000,5,FALSE)</f>
        <v>0</v>
      </c>
      <c r="M135" s="21" t="e">
        <f t="shared" si="11"/>
        <v>#DIV/0!</v>
      </c>
      <c r="N135" s="21" t="e">
        <f t="shared" si="12"/>
        <v>#DIV/0!</v>
      </c>
      <c r="O135" s="21" t="e">
        <f t="shared" si="13"/>
        <v>#DIV/0!</v>
      </c>
      <c r="P135" s="21" t="e">
        <f t="shared" si="14"/>
        <v>#DIV/0!</v>
      </c>
      <c r="Q135" s="21" t="e">
        <f t="shared" si="15"/>
        <v>#DIV/0!</v>
      </c>
    </row>
    <row r="136" spans="1:17">
      <c r="A136" s="154" t="s">
        <v>3735</v>
      </c>
      <c r="B136" s="154" t="s">
        <v>3736</v>
      </c>
      <c r="C136" s="154" t="s">
        <v>1641</v>
      </c>
      <c r="D136" s="179"/>
      <c r="E136" s="179"/>
      <c r="F136" s="179"/>
      <c r="G136" s="179"/>
      <c r="H136" s="179"/>
      <c r="I136" s="179"/>
      <c r="J136" s="179"/>
      <c r="K136" s="179"/>
      <c r="L136" s="179">
        <f>VLOOKUP(A136,Sheet2!$A$1:$E$2000,5,FALSE)</f>
        <v>0</v>
      </c>
      <c r="M136" s="21" t="e">
        <f t="shared" si="11"/>
        <v>#DIV/0!</v>
      </c>
      <c r="N136" s="21" t="e">
        <f t="shared" si="12"/>
        <v>#DIV/0!</v>
      </c>
      <c r="O136" s="21" t="e">
        <f t="shared" si="13"/>
        <v>#DIV/0!</v>
      </c>
      <c r="P136" s="21" t="e">
        <f t="shared" si="14"/>
        <v>#DIV/0!</v>
      </c>
      <c r="Q136" s="21" t="e">
        <f t="shared" si="15"/>
        <v>#DIV/0!</v>
      </c>
    </row>
    <row r="137" spans="1:17">
      <c r="A137" s="154" t="s">
        <v>3923</v>
      </c>
      <c r="B137" s="154" t="s">
        <v>3936</v>
      </c>
      <c r="C137" s="154" t="s">
        <v>1641</v>
      </c>
      <c r="D137" s="179"/>
      <c r="E137" s="179"/>
      <c r="F137" s="179"/>
      <c r="G137" s="179"/>
      <c r="H137" s="179"/>
      <c r="I137" s="179"/>
      <c r="J137" s="179"/>
      <c r="K137" s="179"/>
      <c r="L137" s="179">
        <f>VLOOKUP(A137,Sheet2!$A$1:$E$2000,5,FALSE)</f>
        <v>0</v>
      </c>
      <c r="M137" s="21" t="e">
        <f t="shared" si="11"/>
        <v>#DIV/0!</v>
      </c>
      <c r="N137" s="21" t="e">
        <f t="shared" si="12"/>
        <v>#DIV/0!</v>
      </c>
      <c r="O137" s="21" t="e">
        <f t="shared" si="13"/>
        <v>#DIV/0!</v>
      </c>
      <c r="P137" s="21" t="e">
        <f t="shared" si="14"/>
        <v>#DIV/0!</v>
      </c>
      <c r="Q137" s="21" t="e">
        <f t="shared" si="15"/>
        <v>#DIV/0!</v>
      </c>
    </row>
    <row r="138" spans="1:17">
      <c r="A138" s="154" t="s">
        <v>4112</v>
      </c>
      <c r="B138" s="154" t="s">
        <v>4113</v>
      </c>
      <c r="C138" s="154" t="s">
        <v>1641</v>
      </c>
      <c r="D138" s="179"/>
      <c r="E138" s="179"/>
      <c r="F138" s="179"/>
      <c r="G138" s="179"/>
      <c r="H138" s="179"/>
      <c r="I138" s="179"/>
      <c r="J138" s="179"/>
      <c r="K138" s="179"/>
      <c r="L138" s="179">
        <f>VLOOKUP(A138,Sheet2!$A$1:$E$2000,5,FALSE)</f>
        <v>0</v>
      </c>
      <c r="M138" s="21" t="e">
        <f t="shared" si="11"/>
        <v>#DIV/0!</v>
      </c>
      <c r="N138" s="21" t="e">
        <f t="shared" si="12"/>
        <v>#DIV/0!</v>
      </c>
      <c r="O138" s="21" t="e">
        <f t="shared" si="13"/>
        <v>#DIV/0!</v>
      </c>
      <c r="P138" s="21" t="e">
        <f t="shared" si="14"/>
        <v>#DIV/0!</v>
      </c>
      <c r="Q138" s="21" t="e">
        <f t="shared" si="15"/>
        <v>#DIV/0!</v>
      </c>
    </row>
    <row r="139" spans="1:17">
      <c r="A139" s="154" t="s">
        <v>1770</v>
      </c>
      <c r="B139" s="154" t="s">
        <v>3689</v>
      </c>
      <c r="C139" s="154" t="s">
        <v>1641</v>
      </c>
      <c r="D139" s="179"/>
      <c r="E139" s="179"/>
      <c r="F139" s="179"/>
      <c r="G139" s="179"/>
      <c r="H139" s="179"/>
      <c r="I139" s="179"/>
      <c r="J139" s="179"/>
      <c r="K139" s="179"/>
      <c r="L139" s="179">
        <f>VLOOKUP(A139,Sheet2!$A$1:$E$2000,5,FALSE)</f>
        <v>0</v>
      </c>
      <c r="M139" s="21" t="e">
        <f t="shared" si="11"/>
        <v>#DIV/0!</v>
      </c>
      <c r="N139" s="21" t="e">
        <f t="shared" si="12"/>
        <v>#DIV/0!</v>
      </c>
      <c r="O139" s="21" t="e">
        <f t="shared" si="13"/>
        <v>#DIV/0!</v>
      </c>
      <c r="P139" s="21" t="e">
        <f t="shared" si="14"/>
        <v>#DIV/0!</v>
      </c>
      <c r="Q139" s="21" t="e">
        <f t="shared" si="15"/>
        <v>#DIV/0!</v>
      </c>
    </row>
    <row r="140" spans="1:17">
      <c r="A140" s="154" t="s">
        <v>3954</v>
      </c>
      <c r="B140" s="154" t="s">
        <v>3955</v>
      </c>
      <c r="C140" s="154" t="s">
        <v>1641</v>
      </c>
      <c r="D140" s="179"/>
      <c r="E140" s="179"/>
      <c r="F140" s="179"/>
      <c r="G140" s="179"/>
      <c r="H140" s="179"/>
      <c r="I140" s="179"/>
      <c r="J140" s="179"/>
      <c r="K140" s="179"/>
      <c r="L140" s="179">
        <f>VLOOKUP(A140,Sheet2!$A$1:$E$2000,5,FALSE)</f>
        <v>0</v>
      </c>
      <c r="M140" s="21" t="e">
        <f t="shared" si="11"/>
        <v>#DIV/0!</v>
      </c>
      <c r="N140" s="21" t="e">
        <f t="shared" si="12"/>
        <v>#DIV/0!</v>
      </c>
      <c r="O140" s="21" t="e">
        <f t="shared" si="13"/>
        <v>#DIV/0!</v>
      </c>
      <c r="P140" s="21" t="e">
        <f t="shared" si="14"/>
        <v>#DIV/0!</v>
      </c>
      <c r="Q140" s="21" t="e">
        <f t="shared" si="15"/>
        <v>#DIV/0!</v>
      </c>
    </row>
    <row r="141" spans="1:17">
      <c r="A141" s="154" t="s">
        <v>1772</v>
      </c>
      <c r="B141" s="154" t="s">
        <v>1773</v>
      </c>
      <c r="C141" s="154" t="s">
        <v>1641</v>
      </c>
      <c r="D141" s="179"/>
      <c r="E141" s="179"/>
      <c r="F141" s="179"/>
      <c r="G141" s="179"/>
      <c r="H141" s="179"/>
      <c r="I141" s="179"/>
      <c r="J141" s="179"/>
      <c r="K141" s="179"/>
      <c r="L141" s="179">
        <f>VLOOKUP(A141,Sheet2!$A$1:$E$2000,5,FALSE)</f>
        <v>0</v>
      </c>
      <c r="M141" s="21" t="e">
        <f t="shared" si="11"/>
        <v>#DIV/0!</v>
      </c>
      <c r="N141" s="21" t="e">
        <f t="shared" si="12"/>
        <v>#DIV/0!</v>
      </c>
      <c r="O141" s="21" t="e">
        <f t="shared" si="13"/>
        <v>#DIV/0!</v>
      </c>
      <c r="P141" s="21" t="e">
        <f t="shared" si="14"/>
        <v>#DIV/0!</v>
      </c>
      <c r="Q141" s="21" t="e">
        <f t="shared" si="15"/>
        <v>#DIV/0!</v>
      </c>
    </row>
    <row r="142" spans="1:17">
      <c r="A142" s="154" t="s">
        <v>1774</v>
      </c>
      <c r="B142" s="154" t="s">
        <v>1775</v>
      </c>
      <c r="C142" s="154" t="s">
        <v>1641</v>
      </c>
      <c r="D142" s="179"/>
      <c r="E142" s="179"/>
      <c r="F142" s="179"/>
      <c r="G142" s="179"/>
      <c r="H142" s="179"/>
      <c r="I142" s="179"/>
      <c r="J142" s="179"/>
      <c r="K142" s="179"/>
      <c r="L142" s="179">
        <f>VLOOKUP(A142,Sheet2!$A$1:$E$2000,5,FALSE)</f>
        <v>0</v>
      </c>
      <c r="M142" s="21" t="e">
        <f t="shared" si="11"/>
        <v>#DIV/0!</v>
      </c>
      <c r="N142" s="21" t="e">
        <f t="shared" si="12"/>
        <v>#DIV/0!</v>
      </c>
      <c r="O142" s="21" t="e">
        <f t="shared" si="13"/>
        <v>#DIV/0!</v>
      </c>
      <c r="P142" s="21" t="e">
        <f t="shared" si="14"/>
        <v>#DIV/0!</v>
      </c>
      <c r="Q142" s="21" t="e">
        <f t="shared" si="15"/>
        <v>#DIV/0!</v>
      </c>
    </row>
    <row r="143" spans="1:17">
      <c r="A143" s="154" t="s">
        <v>1776</v>
      </c>
      <c r="B143" s="154" t="s">
        <v>1777</v>
      </c>
      <c r="C143" s="154" t="s">
        <v>1641</v>
      </c>
      <c r="D143" s="179"/>
      <c r="E143" s="179"/>
      <c r="F143" s="179"/>
      <c r="G143" s="179"/>
      <c r="H143" s="179"/>
      <c r="I143" s="179"/>
      <c r="J143" s="179"/>
      <c r="K143" s="179"/>
      <c r="L143" s="179">
        <f>VLOOKUP(A143,Sheet2!$A$1:$E$2000,5,FALSE)</f>
        <v>0</v>
      </c>
      <c r="M143" s="21" t="e">
        <f t="shared" si="11"/>
        <v>#DIV/0!</v>
      </c>
      <c r="N143" s="21" t="e">
        <f t="shared" si="12"/>
        <v>#DIV/0!</v>
      </c>
      <c r="O143" s="21" t="e">
        <f t="shared" si="13"/>
        <v>#DIV/0!</v>
      </c>
      <c r="P143" s="21" t="e">
        <f t="shared" si="14"/>
        <v>#DIV/0!</v>
      </c>
      <c r="Q143" s="21" t="e">
        <f t="shared" si="15"/>
        <v>#DIV/0!</v>
      </c>
    </row>
    <row r="144" spans="1:17">
      <c r="A144" s="154" t="s">
        <v>4165</v>
      </c>
      <c r="B144" s="154" t="s">
        <v>4166</v>
      </c>
      <c r="C144" s="154" t="s">
        <v>1641</v>
      </c>
      <c r="D144" s="179"/>
      <c r="E144" s="179"/>
      <c r="F144" s="179"/>
      <c r="G144" s="179"/>
      <c r="H144" s="179"/>
      <c r="I144" s="179"/>
      <c r="J144" s="179"/>
      <c r="K144" s="179"/>
      <c r="L144" s="179">
        <f>VLOOKUP(A144,Sheet2!$A$1:$E$2000,5,FALSE)</f>
        <v>0</v>
      </c>
      <c r="M144" s="21" t="e">
        <f t="shared" si="11"/>
        <v>#DIV/0!</v>
      </c>
      <c r="N144" s="21" t="e">
        <f t="shared" si="12"/>
        <v>#DIV/0!</v>
      </c>
      <c r="O144" s="21" t="e">
        <f t="shared" si="13"/>
        <v>#DIV/0!</v>
      </c>
      <c r="P144" s="21" t="e">
        <f t="shared" si="14"/>
        <v>#DIV/0!</v>
      </c>
      <c r="Q144" s="21" t="e">
        <f t="shared" si="15"/>
        <v>#DIV/0!</v>
      </c>
    </row>
    <row r="145" spans="1:17">
      <c r="A145" s="154" t="s">
        <v>4234</v>
      </c>
      <c r="B145" s="154" t="s">
        <v>4235</v>
      </c>
      <c r="C145" s="154" t="s">
        <v>1641</v>
      </c>
      <c r="D145" s="179"/>
      <c r="E145" s="179"/>
      <c r="F145" s="179"/>
      <c r="G145" s="179"/>
      <c r="H145" s="179"/>
      <c r="I145" s="179"/>
      <c r="J145" s="179"/>
      <c r="K145" s="179"/>
      <c r="L145" s="179">
        <f>VLOOKUP(A145,Sheet2!$A$1:$E$2000,5,FALSE)</f>
        <v>0</v>
      </c>
      <c r="M145" s="21" t="e">
        <f t="shared" si="11"/>
        <v>#DIV/0!</v>
      </c>
      <c r="N145" s="21" t="e">
        <f t="shared" si="12"/>
        <v>#DIV/0!</v>
      </c>
      <c r="O145" s="21" t="e">
        <f t="shared" si="13"/>
        <v>#DIV/0!</v>
      </c>
      <c r="P145" s="21" t="e">
        <f t="shared" si="14"/>
        <v>#DIV/0!</v>
      </c>
      <c r="Q145" s="21" t="e">
        <f t="shared" si="15"/>
        <v>#DIV/0!</v>
      </c>
    </row>
    <row r="146" spans="1:17">
      <c r="A146" s="154" t="s">
        <v>1778</v>
      </c>
      <c r="B146" s="154" t="s">
        <v>3678</v>
      </c>
      <c r="C146" s="154" t="s">
        <v>1641</v>
      </c>
      <c r="D146" s="179"/>
      <c r="E146" s="179"/>
      <c r="F146" s="179"/>
      <c r="G146" s="179"/>
      <c r="H146" s="179"/>
      <c r="I146" s="179"/>
      <c r="J146" s="179"/>
      <c r="K146" s="179"/>
      <c r="L146" s="179">
        <f>VLOOKUP(A146,Sheet2!$A$1:$E$2000,5,FALSE)</f>
        <v>0</v>
      </c>
      <c r="M146" s="21" t="e">
        <f t="shared" si="11"/>
        <v>#DIV/0!</v>
      </c>
      <c r="N146" s="21" t="e">
        <f t="shared" si="12"/>
        <v>#DIV/0!</v>
      </c>
      <c r="O146" s="21" t="e">
        <f t="shared" si="13"/>
        <v>#DIV/0!</v>
      </c>
      <c r="P146" s="21" t="e">
        <f t="shared" si="14"/>
        <v>#DIV/0!</v>
      </c>
      <c r="Q146" s="21" t="e">
        <f t="shared" si="15"/>
        <v>#DIV/0!</v>
      </c>
    </row>
    <row r="147" spans="1:17">
      <c r="A147" s="154" t="s">
        <v>1780</v>
      </c>
      <c r="B147" s="154" t="s">
        <v>3737</v>
      </c>
      <c r="C147" s="154" t="s">
        <v>1641</v>
      </c>
      <c r="D147" s="179"/>
      <c r="E147" s="179"/>
      <c r="F147" s="179"/>
      <c r="G147" s="179"/>
      <c r="H147" s="179"/>
      <c r="I147" s="179"/>
      <c r="J147" s="179"/>
      <c r="K147" s="179"/>
      <c r="L147" s="179">
        <f>VLOOKUP(A147,Sheet2!$A$1:$E$2000,5,FALSE)</f>
        <v>0</v>
      </c>
      <c r="M147" s="21" t="e">
        <f t="shared" si="11"/>
        <v>#DIV/0!</v>
      </c>
      <c r="N147" s="21" t="e">
        <f t="shared" si="12"/>
        <v>#DIV/0!</v>
      </c>
      <c r="O147" s="21" t="e">
        <f t="shared" si="13"/>
        <v>#DIV/0!</v>
      </c>
      <c r="P147" s="21" t="e">
        <f t="shared" si="14"/>
        <v>#DIV/0!</v>
      </c>
      <c r="Q147" s="21" t="e">
        <f t="shared" si="15"/>
        <v>#DIV/0!</v>
      </c>
    </row>
    <row r="148" spans="1:17">
      <c r="A148" s="154" t="s">
        <v>109</v>
      </c>
      <c r="B148" s="154" t="s">
        <v>1783</v>
      </c>
      <c r="C148" s="154" t="s">
        <v>1641</v>
      </c>
      <c r="D148" s="179">
        <v>23314997603580</v>
      </c>
      <c r="E148" s="179">
        <v>30052003597472</v>
      </c>
      <c r="F148" s="179">
        <v>25252008025471</v>
      </c>
      <c r="G148" s="179">
        <v>24945117336365</v>
      </c>
      <c r="H148" s="179">
        <v>25675428574505</v>
      </c>
      <c r="I148" s="179">
        <v>30080421244663</v>
      </c>
      <c r="J148" s="179">
        <v>35690134900226</v>
      </c>
      <c r="K148" s="179">
        <v>43683070609001</v>
      </c>
      <c r="L148" s="179">
        <f>VLOOKUP(A148,Sheet2!$A$1:$E$2000,5,FALSE)</f>
        <v>38019609031268</v>
      </c>
      <c r="M148" s="21">
        <f t="shared" si="11"/>
        <v>0.10124088413213295</v>
      </c>
      <c r="N148" s="21">
        <f t="shared" si="12"/>
        <v>9.4561572571455824E-4</v>
      </c>
      <c r="O148" s="21">
        <f t="shared" si="13"/>
        <v>0.41335829072390406</v>
      </c>
      <c r="P148" s="21">
        <f t="shared" si="14"/>
        <v>0.75116717311727399</v>
      </c>
      <c r="Q148" s="21">
        <f t="shared" si="15"/>
        <v>0.48077797108401277</v>
      </c>
    </row>
    <row r="149" spans="1:17">
      <c r="A149" s="154" t="s">
        <v>110</v>
      </c>
      <c r="B149" s="154" t="s">
        <v>1784</v>
      </c>
      <c r="C149" s="154" t="s">
        <v>1641</v>
      </c>
      <c r="D149" s="179">
        <v>68682470722</v>
      </c>
      <c r="E149" s="179">
        <v>88597102839</v>
      </c>
      <c r="F149" s="179">
        <v>91702323476</v>
      </c>
      <c r="G149" s="179">
        <v>86527924722</v>
      </c>
      <c r="H149" s="179">
        <v>70550237911</v>
      </c>
      <c r="I149" s="179">
        <v>70513883225</v>
      </c>
      <c r="J149" s="179">
        <v>79672878894</v>
      </c>
      <c r="K149" s="179">
        <v>112094285055</v>
      </c>
      <c r="L149" s="179">
        <f>VLOOKUP(A149,Sheet2!$A$1:$E$2000,5,FALSE)</f>
        <v>67455138294</v>
      </c>
      <c r="M149" s="21">
        <f t="shared" si="11"/>
        <v>2.7194234123580047E-2</v>
      </c>
      <c r="N149" s="21">
        <f t="shared" si="12"/>
        <v>-0.20410621831349385</v>
      </c>
      <c r="O149" s="21">
        <f t="shared" si="13"/>
        <v>-0.13117927797269283</v>
      </c>
      <c r="P149" s="21">
        <f t="shared" si="14"/>
        <v>0.29546947318036937</v>
      </c>
      <c r="Q149" s="21">
        <f t="shared" si="15"/>
        <v>-4.3870860094114873E-2</v>
      </c>
    </row>
    <row r="150" spans="1:17">
      <c r="A150" s="154" t="s">
        <v>3754</v>
      </c>
      <c r="B150" s="154" t="s">
        <v>3755</v>
      </c>
      <c r="C150" s="154" t="s">
        <v>1641</v>
      </c>
      <c r="D150" s="179">
        <v>3720144773884</v>
      </c>
      <c r="E150" s="179">
        <v>5309989651609</v>
      </c>
      <c r="F150" s="179">
        <v>5618728185501</v>
      </c>
      <c r="G150" s="179">
        <v>6480759208333</v>
      </c>
      <c r="H150" s="179">
        <v>5280925242420</v>
      </c>
      <c r="I150" s="179">
        <v>6509730778000</v>
      </c>
      <c r="J150" s="179">
        <v>6444099274469</v>
      </c>
      <c r="K150" s="179">
        <v>7228395245265</v>
      </c>
      <c r="L150" s="179">
        <f>VLOOKUP(A150,Sheet2!$A$1:$E$2000,5,FALSE)</f>
        <v>7097351777384</v>
      </c>
      <c r="M150" s="21">
        <f t="shared" si="11"/>
        <v>0.41954831421963029</v>
      </c>
      <c r="N150" s="21">
        <f t="shared" si="12"/>
        <v>0.2259403887967017</v>
      </c>
      <c r="O150" s="21">
        <f t="shared" si="13"/>
        <v>0.14689642597373748</v>
      </c>
      <c r="P150" s="21">
        <f t="shared" si="14"/>
        <v>0.11536241555938152</v>
      </c>
      <c r="Q150" s="21">
        <f t="shared" si="15"/>
        <v>0.3439599031573522</v>
      </c>
    </row>
    <row r="151" spans="1:17">
      <c r="A151" s="154" t="s">
        <v>762</v>
      </c>
      <c r="B151" s="154" t="s">
        <v>1785</v>
      </c>
      <c r="C151" s="154" t="s">
        <v>1641</v>
      </c>
      <c r="D151" s="179">
        <v>739214916619</v>
      </c>
      <c r="E151" s="179">
        <v>487632741698</v>
      </c>
      <c r="F151" s="179">
        <v>543139233330</v>
      </c>
      <c r="G151" s="179">
        <v>555327531103</v>
      </c>
      <c r="H151" s="179">
        <v>1112755859981</v>
      </c>
      <c r="I151" s="179">
        <v>624339137173</v>
      </c>
      <c r="J151" s="179">
        <v>671328091438</v>
      </c>
      <c r="K151" s="179">
        <v>590444253989</v>
      </c>
      <c r="L151" s="179">
        <f>VLOOKUP(A151,Sheet2!$A$1:$E$2000,5,FALSE)</f>
        <v>767379199934</v>
      </c>
      <c r="M151" s="21">
        <f t="shared" si="11"/>
        <v>0.50532116569088037</v>
      </c>
      <c r="N151" s="21">
        <f t="shared" si="12"/>
        <v>0.28034703945221301</v>
      </c>
      <c r="O151" s="21">
        <f t="shared" si="13"/>
        <v>0.23601472742462545</v>
      </c>
      <c r="P151" s="21">
        <f t="shared" si="14"/>
        <v>6.3236056055514897E-2</v>
      </c>
      <c r="Q151" s="21">
        <f t="shared" si="15"/>
        <v>-0.31037954727364653</v>
      </c>
    </row>
    <row r="152" spans="1:17">
      <c r="A152" s="154" t="s">
        <v>4267</v>
      </c>
      <c r="B152" s="154" t="s">
        <v>4299</v>
      </c>
      <c r="C152" s="154" t="s">
        <v>1641</v>
      </c>
      <c r="D152" s="179"/>
      <c r="E152" s="179"/>
      <c r="F152" s="179"/>
      <c r="G152" s="179"/>
      <c r="H152" s="179">
        <v>2984702006176</v>
      </c>
      <c r="I152" s="179">
        <v>3505305829202</v>
      </c>
      <c r="J152" s="179">
        <v>3508554253871</v>
      </c>
      <c r="K152" s="179">
        <v>4303197395454</v>
      </c>
      <c r="L152" s="179">
        <f>VLOOKUP(A152,Sheet2!$A$1:$E$2000,5,FALSE)</f>
        <v>3536055100097</v>
      </c>
      <c r="M152" s="21" t="e">
        <f t="shared" si="11"/>
        <v>#DIV/0!</v>
      </c>
      <c r="N152" s="21" t="e">
        <f t="shared" si="12"/>
        <v>#DIV/0!</v>
      </c>
      <c r="O152" s="21" t="e">
        <f t="shared" si="13"/>
        <v>#DIV/0!</v>
      </c>
      <c r="P152" s="21" t="e">
        <f t="shared" si="14"/>
        <v>#DIV/0!</v>
      </c>
      <c r="Q152" s="21">
        <f t="shared" si="15"/>
        <v>0.18472634547104874</v>
      </c>
    </row>
    <row r="153" spans="1:17">
      <c r="A153" s="154" t="s">
        <v>111</v>
      </c>
      <c r="B153" s="154" t="s">
        <v>3679</v>
      </c>
      <c r="C153" s="154" t="s">
        <v>1641</v>
      </c>
      <c r="D153" s="179">
        <v>6660001228800</v>
      </c>
      <c r="E153" s="179">
        <v>8248282332683</v>
      </c>
      <c r="F153" s="179">
        <v>8708567347749</v>
      </c>
      <c r="G153" s="179">
        <v>10135454503741</v>
      </c>
      <c r="H153" s="179">
        <v>7916356896711</v>
      </c>
      <c r="I153" s="179">
        <v>10119234846647</v>
      </c>
      <c r="J153" s="179">
        <v>9841133304554</v>
      </c>
      <c r="K153" s="179">
        <v>11635803103041</v>
      </c>
      <c r="L153" s="179">
        <f>VLOOKUP(A153,Sheet2!$A$1:$E$2000,5,FALSE)</f>
        <v>10721709075577</v>
      </c>
      <c r="M153" s="21">
        <f t="shared" si="11"/>
        <v>0.18864195737353795</v>
      </c>
      <c r="N153" s="21">
        <f t="shared" si="12"/>
        <v>0.22682934925136308</v>
      </c>
      <c r="O153" s="21">
        <f t="shared" si="13"/>
        <v>0.13005192606080573</v>
      </c>
      <c r="P153" s="21">
        <f t="shared" si="14"/>
        <v>0.14802973056079732</v>
      </c>
      <c r="Q153" s="21">
        <f t="shared" si="15"/>
        <v>0.35437414147302232</v>
      </c>
    </row>
    <row r="154" spans="1:17">
      <c r="A154" s="154" t="s">
        <v>858</v>
      </c>
      <c r="B154" s="154" t="s">
        <v>2750</v>
      </c>
      <c r="C154" s="154" t="s">
        <v>1641</v>
      </c>
      <c r="D154" s="179">
        <v>73856610143</v>
      </c>
      <c r="E154" s="179">
        <v>65970868488</v>
      </c>
      <c r="F154" s="179">
        <v>84065238401</v>
      </c>
      <c r="G154" s="179">
        <v>92732365803</v>
      </c>
      <c r="H154" s="179">
        <v>69327168595</v>
      </c>
      <c r="I154" s="179">
        <v>74945619564</v>
      </c>
      <c r="J154" s="179">
        <v>91450272999</v>
      </c>
      <c r="K154" s="179">
        <v>98028460342</v>
      </c>
      <c r="L154" s="179">
        <f>VLOOKUP(A154,Sheet2!$A$1:$E$2000,5,FALSE)</f>
        <v>86791237783</v>
      </c>
      <c r="M154" s="21">
        <f t="shared" si="11"/>
        <v>-6.1327503919150456E-2</v>
      </c>
      <c r="N154" s="21">
        <f t="shared" si="12"/>
        <v>0.13604112363069001</v>
      </c>
      <c r="O154" s="21">
        <f t="shared" si="13"/>
        <v>8.7848850945650217E-2</v>
      </c>
      <c r="P154" s="21">
        <f t="shared" si="14"/>
        <v>5.7111608154708213E-2</v>
      </c>
      <c r="Q154" s="21">
        <f t="shared" si="15"/>
        <v>0.25190801156214448</v>
      </c>
    </row>
    <row r="155" spans="1:17">
      <c r="A155" s="154" t="s">
        <v>112</v>
      </c>
      <c r="B155" s="154" t="s">
        <v>1787</v>
      </c>
      <c r="C155" s="154" t="s">
        <v>1641</v>
      </c>
      <c r="D155" s="179">
        <v>221496606406</v>
      </c>
      <c r="E155" s="179">
        <v>145072453584</v>
      </c>
      <c r="F155" s="179">
        <v>152587153072</v>
      </c>
      <c r="G155" s="179">
        <v>191736082331</v>
      </c>
      <c r="H155" s="179">
        <v>126021139906</v>
      </c>
      <c r="I155" s="179">
        <v>128933218150</v>
      </c>
      <c r="J155" s="179">
        <v>198146057575</v>
      </c>
      <c r="K155" s="179">
        <v>260520572457</v>
      </c>
      <c r="L155" s="179">
        <f>VLOOKUP(A155,Sheet2!$A$1:$E$2000,5,FALSE)</f>
        <v>197370920315</v>
      </c>
      <c r="M155" s="21">
        <f t="shared" si="11"/>
        <v>-0.43104708487043308</v>
      </c>
      <c r="N155" s="21">
        <f t="shared" si="12"/>
        <v>-0.11124948282931635</v>
      </c>
      <c r="O155" s="21">
        <f t="shared" si="13"/>
        <v>0.29857627975732998</v>
      </c>
      <c r="P155" s="21">
        <f t="shared" si="14"/>
        <v>0.35874567420885956</v>
      </c>
      <c r="Q155" s="21">
        <f t="shared" si="15"/>
        <v>0.56617310764067263</v>
      </c>
    </row>
    <row r="156" spans="1:17">
      <c r="A156" s="154" t="s">
        <v>114</v>
      </c>
      <c r="B156" s="154" t="s">
        <v>1789</v>
      </c>
      <c r="C156" s="154" t="s">
        <v>1641</v>
      </c>
      <c r="D156" s="179">
        <v>1005539540911</v>
      </c>
      <c r="E156" s="179">
        <v>1150898425696</v>
      </c>
      <c r="F156" s="179">
        <v>1264114623523</v>
      </c>
      <c r="G156" s="179">
        <v>1411472208831</v>
      </c>
      <c r="H156" s="179">
        <v>1276946137045</v>
      </c>
      <c r="I156" s="179">
        <v>1493731602173</v>
      </c>
      <c r="J156" s="179">
        <v>1560495941737</v>
      </c>
      <c r="K156" s="179">
        <v>1624851616060</v>
      </c>
      <c r="L156" s="179">
        <f>VLOOKUP(A156,Sheet2!$A$1:$E$2000,5,FALSE)</f>
        <v>1452406917275</v>
      </c>
      <c r="M156" s="21">
        <f t="shared" si="11"/>
        <v>0.269911410831354</v>
      </c>
      <c r="N156" s="21">
        <f t="shared" si="12"/>
        <v>0.29788308752761861</v>
      </c>
      <c r="O156" s="21">
        <f t="shared" si="13"/>
        <v>0.23445762963172262</v>
      </c>
      <c r="P156" s="21">
        <f t="shared" si="14"/>
        <v>0.15117506805587314</v>
      </c>
      <c r="Q156" s="21">
        <f t="shared" si="15"/>
        <v>0.13740656331522047</v>
      </c>
    </row>
    <row r="157" spans="1:17">
      <c r="A157" s="154" t="s">
        <v>3738</v>
      </c>
      <c r="B157" s="154" t="s">
        <v>3739</v>
      </c>
      <c r="C157" s="154" t="s">
        <v>1641</v>
      </c>
      <c r="D157" s="179">
        <v>15141382148</v>
      </c>
      <c r="E157" s="179">
        <v>24102885374</v>
      </c>
      <c r="F157" s="179">
        <v>26974098131</v>
      </c>
      <c r="G157" s="179">
        <v>21838736475</v>
      </c>
      <c r="H157" s="179">
        <v>20347149381</v>
      </c>
      <c r="I157" s="179">
        <v>37377853545</v>
      </c>
      <c r="J157" s="179">
        <v>25102556586</v>
      </c>
      <c r="K157" s="179">
        <v>20749784431</v>
      </c>
      <c r="L157" s="179">
        <f>VLOOKUP(A157,Sheet2!$A$1:$E$2000,5,FALSE)</f>
        <v>13336516157</v>
      </c>
      <c r="M157" s="21">
        <f t="shared" si="11"/>
        <v>0.34381057040341728</v>
      </c>
      <c r="N157" s="21">
        <f t="shared" si="12"/>
        <v>0.55076261472495025</v>
      </c>
      <c r="O157" s="21">
        <f t="shared" si="13"/>
        <v>-6.9382914524550116E-2</v>
      </c>
      <c r="P157" s="21">
        <f t="shared" si="14"/>
        <v>-4.9863326353453787E-2</v>
      </c>
      <c r="Q157" s="21">
        <f t="shared" si="15"/>
        <v>-0.34455112569952778</v>
      </c>
    </row>
    <row r="158" spans="1:17">
      <c r="A158" s="154" t="s">
        <v>115</v>
      </c>
      <c r="B158" s="154" t="s">
        <v>3962</v>
      </c>
      <c r="C158" s="154" t="s">
        <v>1641</v>
      </c>
      <c r="D158" s="179">
        <v>435923281107</v>
      </c>
      <c r="E158" s="179">
        <v>639474669222</v>
      </c>
      <c r="F158" s="179">
        <v>606384877549</v>
      </c>
      <c r="G158" s="179">
        <v>565220808852</v>
      </c>
      <c r="H158" s="179">
        <v>474029197568</v>
      </c>
      <c r="I158" s="179">
        <v>1475448111687</v>
      </c>
      <c r="J158" s="179">
        <v>837840581961</v>
      </c>
      <c r="K158" s="179">
        <v>797460128443</v>
      </c>
      <c r="L158" s="179">
        <f>VLOOKUP(A158,Sheet2!$A$1:$E$2000,5,FALSE)</f>
        <v>713546906839</v>
      </c>
      <c r="M158" s="21">
        <f t="shared" si="11"/>
        <v>8.7414272447739888E-2</v>
      </c>
      <c r="N158" s="21">
        <f t="shared" si="12"/>
        <v>1.3072815589115752</v>
      </c>
      <c r="O158" s="21">
        <f t="shared" si="13"/>
        <v>0.38169768571330642</v>
      </c>
      <c r="P158" s="21">
        <f t="shared" si="14"/>
        <v>0.41088246567335884</v>
      </c>
      <c r="Q158" s="21">
        <f t="shared" si="15"/>
        <v>0.50528049854279478</v>
      </c>
    </row>
    <row r="159" spans="1:17">
      <c r="A159" s="154" t="s">
        <v>116</v>
      </c>
      <c r="B159" s="154" t="s">
        <v>1791</v>
      </c>
      <c r="C159" s="154" t="s">
        <v>1641</v>
      </c>
      <c r="D159" s="179">
        <v>66195403173</v>
      </c>
      <c r="E159" s="179">
        <v>64241863613</v>
      </c>
      <c r="F159" s="179">
        <v>71600808184</v>
      </c>
      <c r="G159" s="179">
        <v>59355609871</v>
      </c>
      <c r="H159" s="179">
        <v>62869276369</v>
      </c>
      <c r="I159" s="179">
        <v>49894720625</v>
      </c>
      <c r="J159" s="179">
        <v>79158726059</v>
      </c>
      <c r="K159" s="179">
        <v>63176980963</v>
      </c>
      <c r="L159" s="179">
        <f>VLOOKUP(A159,Sheet2!$A$1:$E$2000,5,FALSE)</f>
        <v>49264468834</v>
      </c>
      <c r="M159" s="21">
        <f t="shared" si="11"/>
        <v>-5.0247096392890794E-2</v>
      </c>
      <c r="N159" s="21">
        <f t="shared" si="12"/>
        <v>-0.22333011810536438</v>
      </c>
      <c r="O159" s="21">
        <f t="shared" si="13"/>
        <v>0.10555632075517411</v>
      </c>
      <c r="P159" s="21">
        <f t="shared" si="14"/>
        <v>6.4380959109090849E-2</v>
      </c>
      <c r="Q159" s="21">
        <f t="shared" si="15"/>
        <v>-0.21639834782174061</v>
      </c>
    </row>
    <row r="160" spans="1:17">
      <c r="A160" s="154" t="s">
        <v>787</v>
      </c>
      <c r="B160" s="154" t="s">
        <v>1793</v>
      </c>
      <c r="C160" s="154" t="s">
        <v>1641</v>
      </c>
      <c r="D160" s="179">
        <v>4585365205639</v>
      </c>
      <c r="E160" s="179">
        <v>4652604913441</v>
      </c>
      <c r="F160" s="179">
        <v>7715773553233</v>
      </c>
      <c r="G160" s="179">
        <v>9288200442532</v>
      </c>
      <c r="H160" s="179">
        <v>5676961736513</v>
      </c>
      <c r="I160" s="179">
        <v>5890007609737</v>
      </c>
      <c r="J160" s="179">
        <v>9294402677445</v>
      </c>
      <c r="K160" s="179">
        <v>8644463568626</v>
      </c>
      <c r="L160" s="179">
        <f>VLOOKUP(A160,Sheet2!$A$1:$E$2000,5,FALSE)</f>
        <v>8845157076569</v>
      </c>
      <c r="M160" s="21">
        <f t="shared" si="11"/>
        <v>0.23806097920653607</v>
      </c>
      <c r="N160" s="21">
        <f t="shared" si="12"/>
        <v>0.26595911737986683</v>
      </c>
      <c r="O160" s="21">
        <f t="shared" si="13"/>
        <v>0.20459764835251493</v>
      </c>
      <c r="P160" s="21">
        <f t="shared" si="14"/>
        <v>-6.9306953256331197E-2</v>
      </c>
      <c r="Q160" s="21">
        <f t="shared" si="15"/>
        <v>0.55807938948731106</v>
      </c>
    </row>
    <row r="161" spans="1:17">
      <c r="A161" s="154" t="s">
        <v>118</v>
      </c>
      <c r="B161" s="154" t="s">
        <v>1794</v>
      </c>
      <c r="C161" s="154" t="s">
        <v>1641</v>
      </c>
      <c r="D161" s="179">
        <v>1240937790000</v>
      </c>
      <c r="E161" s="179">
        <v>1521082221000</v>
      </c>
      <c r="F161" s="179">
        <v>1431701777000</v>
      </c>
      <c r="G161" s="179">
        <v>1589328214000</v>
      </c>
      <c r="H161" s="179">
        <v>1379756124000</v>
      </c>
      <c r="I161" s="179">
        <v>2327420395000</v>
      </c>
      <c r="J161" s="179">
        <v>1895404577000</v>
      </c>
      <c r="K161" s="179">
        <v>1829693146000</v>
      </c>
      <c r="L161" s="179">
        <f>VLOOKUP(A161,Sheet2!$A$1:$E$2000,5,FALSE)</f>
        <v>1784072297000</v>
      </c>
      <c r="M161" s="21">
        <f t="shared" si="11"/>
        <v>0.11186566733534643</v>
      </c>
      <c r="N161" s="21">
        <f t="shared" si="12"/>
        <v>0.53010821037004285</v>
      </c>
      <c r="O161" s="21">
        <f t="shared" si="13"/>
        <v>0.32388225498444706</v>
      </c>
      <c r="P161" s="21">
        <f t="shared" si="14"/>
        <v>0.15123681180682796</v>
      </c>
      <c r="Q161" s="21">
        <f t="shared" si="15"/>
        <v>0.29303451962790489</v>
      </c>
    </row>
    <row r="162" spans="1:17">
      <c r="A162" s="154" t="s">
        <v>119</v>
      </c>
      <c r="B162" s="154" t="s">
        <v>1795</v>
      </c>
      <c r="C162" s="154" t="s">
        <v>1641</v>
      </c>
      <c r="D162" s="179">
        <v>704101114408</v>
      </c>
      <c r="E162" s="179">
        <v>948785573107</v>
      </c>
      <c r="F162" s="179">
        <v>1128554270953</v>
      </c>
      <c r="G162" s="179">
        <v>1210653998695</v>
      </c>
      <c r="H162" s="179">
        <v>1169133507348</v>
      </c>
      <c r="I162" s="179">
        <v>1274665190278</v>
      </c>
      <c r="J162" s="179">
        <v>1347692834164</v>
      </c>
      <c r="K162" s="179">
        <v>1299585834964</v>
      </c>
      <c r="L162" s="179">
        <f>VLOOKUP(A162,Sheet2!$A$1:$E$2000,5,FALSE)</f>
        <v>1264961706911</v>
      </c>
      <c r="M162" s="21">
        <f t="shared" si="11"/>
        <v>0.66046251514740717</v>
      </c>
      <c r="N162" s="21">
        <f t="shared" si="12"/>
        <v>0.3434702491352582</v>
      </c>
      <c r="O162" s="21">
        <f t="shared" si="13"/>
        <v>0.19417636249424666</v>
      </c>
      <c r="P162" s="21">
        <f t="shared" si="14"/>
        <v>7.3457681852009141E-2</v>
      </c>
      <c r="Q162" s="21">
        <f t="shared" si="15"/>
        <v>8.1965146803782543E-2</v>
      </c>
    </row>
    <row r="163" spans="1:17">
      <c r="A163" s="154" t="s">
        <v>123</v>
      </c>
      <c r="B163" s="154" t="s">
        <v>1797</v>
      </c>
      <c r="C163" s="154" t="s">
        <v>1641</v>
      </c>
      <c r="D163" s="179">
        <v>70701193820</v>
      </c>
      <c r="E163" s="179">
        <v>93328937459</v>
      </c>
      <c r="F163" s="179">
        <v>105404722885</v>
      </c>
      <c r="G163" s="179">
        <v>144939054231</v>
      </c>
      <c r="H163" s="179">
        <v>130662477365</v>
      </c>
      <c r="I163" s="179">
        <v>154647997135</v>
      </c>
      <c r="J163" s="179">
        <v>145160395222</v>
      </c>
      <c r="K163" s="179">
        <v>130044235125</v>
      </c>
      <c r="L163" s="179">
        <f>VLOOKUP(A163,Sheet2!$A$1:$E$2000,5,FALSE)</f>
        <v>107662443728</v>
      </c>
      <c r="M163" s="21">
        <f t="shared" si="11"/>
        <v>0.84809435746809292</v>
      </c>
      <c r="N163" s="21">
        <f t="shared" si="12"/>
        <v>0.65702086989834052</v>
      </c>
      <c r="O163" s="21">
        <f t="shared" si="13"/>
        <v>0.37717164135400971</v>
      </c>
      <c r="P163" s="21">
        <f t="shared" si="14"/>
        <v>-0.10276608457966777</v>
      </c>
      <c r="Q163" s="21">
        <f t="shared" si="15"/>
        <v>-0.17602630916564055</v>
      </c>
    </row>
    <row r="164" spans="1:17">
      <c r="A164" s="154" t="s">
        <v>124</v>
      </c>
      <c r="B164" s="154" t="s">
        <v>1798</v>
      </c>
      <c r="C164" s="154" t="s">
        <v>1641</v>
      </c>
      <c r="D164" s="179">
        <v>4571167973</v>
      </c>
      <c r="E164" s="179">
        <v>4437047380</v>
      </c>
      <c r="F164" s="179">
        <v>4333009110</v>
      </c>
      <c r="G164" s="179">
        <v>4473994052</v>
      </c>
      <c r="H164" s="179">
        <v>4388155793</v>
      </c>
      <c r="I164" s="179">
        <v>4309042752</v>
      </c>
      <c r="J164" s="179">
        <v>4007101342</v>
      </c>
      <c r="K164" s="179">
        <v>3830695564</v>
      </c>
      <c r="L164" s="179">
        <f>VLOOKUP(A164,Sheet2!$A$1:$E$2000,5,FALSE)</f>
        <v>4438950764</v>
      </c>
      <c r="M164" s="21">
        <f t="shared" si="11"/>
        <v>-4.0036196674674243E-2</v>
      </c>
      <c r="N164" s="21">
        <f t="shared" si="12"/>
        <v>-2.8849055923310874E-2</v>
      </c>
      <c r="O164" s="21">
        <f t="shared" si="13"/>
        <v>-7.5215112575657619E-2</v>
      </c>
      <c r="P164" s="21">
        <f t="shared" si="14"/>
        <v>-0.14378617417080106</v>
      </c>
      <c r="Q164" s="21">
        <f t="shared" si="15"/>
        <v>1.1575471199319837E-2</v>
      </c>
    </row>
    <row r="165" spans="1:17">
      <c r="A165" s="154" t="s">
        <v>125</v>
      </c>
      <c r="B165" s="154" t="s">
        <v>1799</v>
      </c>
      <c r="C165" s="154" t="s">
        <v>1641</v>
      </c>
      <c r="D165" s="179">
        <v>15930962700</v>
      </c>
      <c r="E165" s="179">
        <v>34231787403</v>
      </c>
      <c r="F165" s="179">
        <v>8781400113</v>
      </c>
      <c r="G165" s="179">
        <v>10399702042</v>
      </c>
      <c r="H165" s="179">
        <v>2984672108</v>
      </c>
      <c r="I165" s="179">
        <v>12859895947</v>
      </c>
      <c r="J165" s="179">
        <v>7267209983</v>
      </c>
      <c r="K165" s="179">
        <v>33843345169</v>
      </c>
      <c r="L165" s="179">
        <f>VLOOKUP(A165,Sheet2!$A$1:$E$2000,5,FALSE)</f>
        <v>12280997952</v>
      </c>
      <c r="M165" s="21">
        <f t="shared" si="11"/>
        <v>-0.81264960792356888</v>
      </c>
      <c r="N165" s="21">
        <f t="shared" si="12"/>
        <v>-0.62432882058992378</v>
      </c>
      <c r="O165" s="21">
        <f t="shared" si="13"/>
        <v>-0.17243151553456609</v>
      </c>
      <c r="P165" s="21">
        <f t="shared" si="14"/>
        <v>2.2542610386644766</v>
      </c>
      <c r="Q165" s="21">
        <f t="shared" si="15"/>
        <v>3.1146891543236817</v>
      </c>
    </row>
    <row r="166" spans="1:17">
      <c r="A166" s="154" t="s">
        <v>126</v>
      </c>
      <c r="B166" s="154" t="s">
        <v>1800</v>
      </c>
      <c r="C166" s="154" t="s">
        <v>1641</v>
      </c>
      <c r="D166" s="179">
        <v>1037662498325</v>
      </c>
      <c r="E166" s="179">
        <v>1122603205532</v>
      </c>
      <c r="F166" s="179">
        <v>1535605593154</v>
      </c>
      <c r="G166" s="179">
        <v>1817416047163</v>
      </c>
      <c r="H166" s="179">
        <v>958609126204</v>
      </c>
      <c r="I166" s="179">
        <v>1029050424080</v>
      </c>
      <c r="J166" s="179">
        <v>1149508050789</v>
      </c>
      <c r="K166" s="179">
        <v>1513414141032</v>
      </c>
      <c r="L166" s="179">
        <f>VLOOKUP(A166,Sheet2!$A$1:$E$2000,5,FALSE)</f>
        <v>1097492203596</v>
      </c>
      <c r="M166" s="21">
        <f t="shared" si="11"/>
        <v>-7.6184088996767596E-2</v>
      </c>
      <c r="N166" s="21">
        <f t="shared" si="12"/>
        <v>-8.3335573059998058E-2</v>
      </c>
      <c r="O166" s="21">
        <f t="shared" si="13"/>
        <v>-0.25143014852660789</v>
      </c>
      <c r="P166" s="21">
        <f t="shared" si="14"/>
        <v>-0.16727149878837552</v>
      </c>
      <c r="Q166" s="21">
        <f t="shared" si="15"/>
        <v>0.14487977799873827</v>
      </c>
    </row>
    <row r="167" spans="1:17">
      <c r="A167" s="154" t="s">
        <v>128</v>
      </c>
      <c r="B167" s="154" t="s">
        <v>1802</v>
      </c>
      <c r="C167" s="154" t="s">
        <v>1641</v>
      </c>
      <c r="D167" s="179">
        <v>192781378518</v>
      </c>
      <c r="E167" s="179">
        <v>225797343754</v>
      </c>
      <c r="F167" s="179">
        <v>248566015823</v>
      </c>
      <c r="G167" s="179">
        <v>202125622288</v>
      </c>
      <c r="H167" s="179">
        <v>176974471592</v>
      </c>
      <c r="I167" s="179">
        <v>186221563913</v>
      </c>
      <c r="J167" s="179">
        <v>198657028296</v>
      </c>
      <c r="K167" s="179">
        <v>228362571496</v>
      </c>
      <c r="L167" s="179">
        <f>VLOOKUP(A167,Sheet2!$A$1:$E$2000,5,FALSE)</f>
        <v>205928543989</v>
      </c>
      <c r="M167" s="21">
        <f t="shared" si="11"/>
        <v>-8.1993951114547658E-2</v>
      </c>
      <c r="N167" s="21">
        <f t="shared" si="12"/>
        <v>-0.17527123739824294</v>
      </c>
      <c r="O167" s="21">
        <f t="shared" si="13"/>
        <v>-0.20078765539107091</v>
      </c>
      <c r="P167" s="21">
        <f t="shared" si="14"/>
        <v>0.12980516230948749</v>
      </c>
      <c r="Q167" s="21">
        <f t="shared" si="15"/>
        <v>0.16360592653019029</v>
      </c>
    </row>
    <row r="168" spans="1:17">
      <c r="A168" s="154" t="s">
        <v>129</v>
      </c>
      <c r="B168" s="154" t="s">
        <v>3948</v>
      </c>
      <c r="C168" s="154" t="s">
        <v>1641</v>
      </c>
      <c r="D168" s="179">
        <v>863078067158</v>
      </c>
      <c r="E168" s="179">
        <v>1093900018066</v>
      </c>
      <c r="F168" s="179">
        <v>1137722605569</v>
      </c>
      <c r="G168" s="179">
        <v>1181539701299</v>
      </c>
      <c r="H168" s="179">
        <v>999576787007</v>
      </c>
      <c r="I168" s="179">
        <v>1073464552077</v>
      </c>
      <c r="J168" s="179">
        <v>1664891762002</v>
      </c>
      <c r="K168" s="179">
        <v>1398219469346</v>
      </c>
      <c r="L168" s="179">
        <f>VLOOKUP(A168,Sheet2!$A$1:$E$2000,5,FALSE)</f>
        <v>1466403243730</v>
      </c>
      <c r="M168" s="21">
        <f t="shared" si="11"/>
        <v>0.15815338732737344</v>
      </c>
      <c r="N168" s="21">
        <f t="shared" si="12"/>
        <v>-1.8681292304144597E-2</v>
      </c>
      <c r="O168" s="21">
        <f t="shared" si="13"/>
        <v>0.46335473502291108</v>
      </c>
      <c r="P168" s="21">
        <f t="shared" si="14"/>
        <v>0.18338763209461303</v>
      </c>
      <c r="Q168" s="21">
        <f t="shared" si="15"/>
        <v>0.46702410739329309</v>
      </c>
    </row>
    <row r="169" spans="1:17">
      <c r="A169" s="154" t="s">
        <v>130</v>
      </c>
      <c r="B169" s="154" t="s">
        <v>1804</v>
      </c>
      <c r="C169" s="154" t="s">
        <v>1641</v>
      </c>
      <c r="D169" s="179"/>
      <c r="E169" s="179"/>
      <c r="F169" s="179"/>
      <c r="G169" s="179"/>
      <c r="H169" s="179"/>
      <c r="I169" s="179"/>
      <c r="J169" s="179"/>
      <c r="K169" s="179"/>
      <c r="L169" s="179">
        <f>VLOOKUP(A169,Sheet2!$A$1:$E$2000,5,FALSE)</f>
        <v>0</v>
      </c>
      <c r="M169" s="21" t="e">
        <f t="shared" si="11"/>
        <v>#DIV/0!</v>
      </c>
      <c r="N169" s="21" t="e">
        <f t="shared" si="12"/>
        <v>#DIV/0!</v>
      </c>
      <c r="O169" s="21" t="e">
        <f t="shared" si="13"/>
        <v>#DIV/0!</v>
      </c>
      <c r="P169" s="21" t="e">
        <f t="shared" si="14"/>
        <v>#DIV/0!</v>
      </c>
      <c r="Q169" s="21" t="e">
        <f t="shared" si="15"/>
        <v>#DIV/0!</v>
      </c>
    </row>
    <row r="170" spans="1:17">
      <c r="A170" s="154" t="s">
        <v>131</v>
      </c>
      <c r="B170" s="154" t="s">
        <v>1805</v>
      </c>
      <c r="C170" s="154" t="s">
        <v>1641</v>
      </c>
      <c r="D170" s="179">
        <v>85324415704</v>
      </c>
      <c r="E170" s="179">
        <v>171505685952</v>
      </c>
      <c r="F170" s="179">
        <v>124554857121</v>
      </c>
      <c r="G170" s="179">
        <v>164843388616</v>
      </c>
      <c r="H170" s="179">
        <v>98970808366</v>
      </c>
      <c r="I170" s="179">
        <v>80226382464</v>
      </c>
      <c r="J170" s="179">
        <v>102008355489</v>
      </c>
      <c r="K170" s="179">
        <v>175292269688</v>
      </c>
      <c r="L170" s="179">
        <f>VLOOKUP(A170,Sheet2!$A$1:$E$2000,5,FALSE)</f>
        <v>248696847347</v>
      </c>
      <c r="M170" s="21">
        <f t="shared" si="11"/>
        <v>0.15993537780956943</v>
      </c>
      <c r="N170" s="21">
        <f t="shared" si="12"/>
        <v>-0.53222319120980466</v>
      </c>
      <c r="O170" s="21">
        <f t="shared" si="13"/>
        <v>-0.18101663919936087</v>
      </c>
      <c r="P170" s="21">
        <f t="shared" si="14"/>
        <v>6.3386716080803818E-2</v>
      </c>
      <c r="Q170" s="21">
        <f t="shared" si="15"/>
        <v>1.5128303128262235</v>
      </c>
    </row>
    <row r="171" spans="1:17">
      <c r="A171" s="154" t="s">
        <v>132</v>
      </c>
      <c r="B171" s="154" t="s">
        <v>1806</v>
      </c>
      <c r="C171" s="154" t="s">
        <v>1641</v>
      </c>
      <c r="D171" s="179">
        <v>847795538814</v>
      </c>
      <c r="E171" s="179">
        <v>549939103284</v>
      </c>
      <c r="F171" s="179">
        <v>566916455665</v>
      </c>
      <c r="G171" s="179">
        <v>752962079093</v>
      </c>
      <c r="H171" s="179">
        <v>598581858717</v>
      </c>
      <c r="I171" s="179">
        <v>589767169651</v>
      </c>
      <c r="J171" s="179">
        <v>712510058366</v>
      </c>
      <c r="K171" s="179">
        <v>885681351655</v>
      </c>
      <c r="L171" s="179">
        <f>VLOOKUP(A171,Sheet2!$A$1:$E$2000,5,FALSE)</f>
        <v>683899890865</v>
      </c>
      <c r="M171" s="21">
        <f t="shared" si="11"/>
        <v>-0.29395493215926866</v>
      </c>
      <c r="N171" s="21">
        <f t="shared" si="12"/>
        <v>7.2422684855766584E-2</v>
      </c>
      <c r="O171" s="21">
        <f t="shared" si="13"/>
        <v>0.25681668126958301</v>
      </c>
      <c r="P171" s="21">
        <f t="shared" si="14"/>
        <v>0.17626289058523431</v>
      </c>
      <c r="Q171" s="21">
        <f t="shared" si="15"/>
        <v>0.14253360823675917</v>
      </c>
    </row>
    <row r="172" spans="1:17">
      <c r="A172" s="154" t="s">
        <v>724</v>
      </c>
      <c r="B172" s="154" t="s">
        <v>4127</v>
      </c>
      <c r="C172" s="154" t="s">
        <v>1641</v>
      </c>
      <c r="D172" s="179">
        <v>411662992555</v>
      </c>
      <c r="E172" s="179">
        <v>437898819318</v>
      </c>
      <c r="F172" s="179">
        <v>492568435222</v>
      </c>
      <c r="G172" s="179">
        <v>528339710188</v>
      </c>
      <c r="H172" s="179">
        <v>655687220499</v>
      </c>
      <c r="I172" s="179">
        <v>959690521882</v>
      </c>
      <c r="J172" s="179">
        <v>705781325928</v>
      </c>
      <c r="K172" s="179">
        <v>802700982926</v>
      </c>
      <c r="L172" s="179">
        <f>VLOOKUP(A172,Sheet2!$A$1:$E$2000,5,FALSE)</f>
        <v>838549098023</v>
      </c>
      <c r="M172" s="21">
        <f t="shared" si="11"/>
        <v>0.59277669442534908</v>
      </c>
      <c r="N172" s="21">
        <f t="shared" si="12"/>
        <v>1.1915805193918036</v>
      </c>
      <c r="O172" s="21">
        <f t="shared" si="13"/>
        <v>0.43285942715737602</v>
      </c>
      <c r="P172" s="21">
        <f t="shared" si="14"/>
        <v>0.51928951666414314</v>
      </c>
      <c r="Q172" s="21">
        <f t="shared" si="15"/>
        <v>0.27888583429281416</v>
      </c>
    </row>
    <row r="173" spans="1:17">
      <c r="A173" s="154" t="s">
        <v>133</v>
      </c>
      <c r="B173" s="154" t="s">
        <v>1807</v>
      </c>
      <c r="C173" s="154" t="s">
        <v>1641</v>
      </c>
      <c r="D173" s="179">
        <v>126520753508</v>
      </c>
      <c r="E173" s="179">
        <v>104463700561</v>
      </c>
      <c r="F173" s="179">
        <v>124232133858</v>
      </c>
      <c r="G173" s="179">
        <v>216008587413</v>
      </c>
      <c r="H173" s="179">
        <v>98902871305</v>
      </c>
      <c r="I173" s="179">
        <v>187751762891</v>
      </c>
      <c r="J173" s="179">
        <v>323380839070</v>
      </c>
      <c r="K173" s="179">
        <v>282724937643</v>
      </c>
      <c r="L173" s="179">
        <f>VLOOKUP(A173,Sheet2!$A$1:$E$2000,5,FALSE)</f>
        <v>244440218153</v>
      </c>
      <c r="M173" s="21">
        <f t="shared" si="11"/>
        <v>-0.21828736738636084</v>
      </c>
      <c r="N173" s="21">
        <f t="shared" si="12"/>
        <v>0.79729190027463359</v>
      </c>
      <c r="O173" s="21">
        <f t="shared" si="13"/>
        <v>1.6030369842928984</v>
      </c>
      <c r="P173" s="21">
        <f t="shared" si="14"/>
        <v>0.30885971261152195</v>
      </c>
      <c r="Q173" s="21">
        <f t="shared" si="15"/>
        <v>1.4715179137639698</v>
      </c>
    </row>
    <row r="174" spans="1:17">
      <c r="A174" s="154" t="s">
        <v>1198</v>
      </c>
      <c r="B174" s="154" t="s">
        <v>2805</v>
      </c>
      <c r="C174" s="154" t="s">
        <v>1641</v>
      </c>
      <c r="D174" s="179">
        <v>689885358143</v>
      </c>
      <c r="E174" s="179">
        <v>813708104718</v>
      </c>
      <c r="F174" s="179">
        <v>794687787410</v>
      </c>
      <c r="G174" s="179">
        <v>1009970341006</v>
      </c>
      <c r="H174" s="179">
        <v>735015629632</v>
      </c>
      <c r="I174" s="179">
        <v>947061532948</v>
      </c>
      <c r="J174" s="179">
        <v>913523162056</v>
      </c>
      <c r="K174" s="179">
        <v>1205771270777</v>
      </c>
      <c r="L174" s="179">
        <f>VLOOKUP(A174,Sheet2!$A$1:$E$2000,5,FALSE)</f>
        <v>906967141844</v>
      </c>
      <c r="M174" s="21">
        <f t="shared" si="11"/>
        <v>6.5417059452427692E-2</v>
      </c>
      <c r="N174" s="21">
        <f t="shared" si="12"/>
        <v>0.16388361804042148</v>
      </c>
      <c r="O174" s="21">
        <f t="shared" si="13"/>
        <v>0.14953718495322713</v>
      </c>
      <c r="P174" s="21">
        <f t="shared" si="14"/>
        <v>0.19386799970380197</v>
      </c>
      <c r="Q174" s="21">
        <f t="shared" si="15"/>
        <v>0.233942660917416</v>
      </c>
    </row>
    <row r="175" spans="1:17">
      <c r="A175" s="154" t="s">
        <v>122</v>
      </c>
      <c r="B175" s="154" t="s">
        <v>1808</v>
      </c>
      <c r="C175" s="154" t="s">
        <v>1641</v>
      </c>
      <c r="D175" s="179">
        <v>43494470739</v>
      </c>
      <c r="E175" s="179">
        <v>76674494069</v>
      </c>
      <c r="F175" s="179">
        <v>92884440845</v>
      </c>
      <c r="G175" s="179">
        <v>118940764094</v>
      </c>
      <c r="H175" s="179">
        <v>121618644057</v>
      </c>
      <c r="I175" s="179">
        <v>120977610883</v>
      </c>
      <c r="J175" s="179">
        <v>208656209342</v>
      </c>
      <c r="K175" s="179">
        <v>91602198639</v>
      </c>
      <c r="L175" s="179">
        <f>VLOOKUP(A175,Sheet2!$A$1:$E$2000,5,FALSE)</f>
        <v>75847516614</v>
      </c>
      <c r="M175" s="21">
        <f t="shared" si="11"/>
        <v>1.796186319562425</v>
      </c>
      <c r="N175" s="21">
        <f t="shared" si="12"/>
        <v>0.57780774887319464</v>
      </c>
      <c r="O175" s="21">
        <f t="shared" si="13"/>
        <v>1.2464064750111701</v>
      </c>
      <c r="P175" s="21">
        <f t="shared" si="14"/>
        <v>-0.22985025918779264</v>
      </c>
      <c r="Q175" s="21">
        <f t="shared" si="15"/>
        <v>-0.37634959506330357</v>
      </c>
    </row>
    <row r="176" spans="1:17">
      <c r="A176" s="154" t="s">
        <v>12</v>
      </c>
      <c r="B176" s="154" t="s">
        <v>1809</v>
      </c>
      <c r="C176" s="154" t="s">
        <v>1641</v>
      </c>
      <c r="D176" s="179">
        <v>1657408996841</v>
      </c>
      <c r="E176" s="179">
        <v>1673222154144</v>
      </c>
      <c r="F176" s="179">
        <v>1831744914953</v>
      </c>
      <c r="G176" s="179">
        <v>2043833323541</v>
      </c>
      <c r="H176" s="179">
        <v>2035912451666</v>
      </c>
      <c r="I176" s="179">
        <v>1995995252871</v>
      </c>
      <c r="J176" s="179">
        <v>1849133170399</v>
      </c>
      <c r="K176" s="179">
        <v>1658199333442</v>
      </c>
      <c r="L176" s="179">
        <f>VLOOKUP(A176,Sheet2!$A$1:$E$2000,5,FALSE)</f>
        <v>2341764588627</v>
      </c>
      <c r="M176" s="21">
        <f t="shared" si="11"/>
        <v>0.22837058055460219</v>
      </c>
      <c r="N176" s="21">
        <f t="shared" si="12"/>
        <v>0.19290510702813804</v>
      </c>
      <c r="O176" s="21">
        <f t="shared" si="13"/>
        <v>9.4927275648782998E-3</v>
      </c>
      <c r="P176" s="21">
        <f t="shared" si="14"/>
        <v>-0.1886817215754551</v>
      </c>
      <c r="Q176" s="21">
        <f t="shared" si="15"/>
        <v>0.15022853105039918</v>
      </c>
    </row>
    <row r="177" spans="1:17">
      <c r="A177" s="154" t="s">
        <v>137</v>
      </c>
      <c r="B177" s="154" t="s">
        <v>1810</v>
      </c>
      <c r="C177" s="154" t="s">
        <v>1641</v>
      </c>
      <c r="D177" s="179">
        <v>828518703214</v>
      </c>
      <c r="E177" s="179">
        <v>1074003099263</v>
      </c>
      <c r="F177" s="179">
        <v>1075121319240</v>
      </c>
      <c r="G177" s="179">
        <v>1257816216758</v>
      </c>
      <c r="H177" s="179">
        <v>1193884870427</v>
      </c>
      <c r="I177" s="179">
        <v>1422365809127</v>
      </c>
      <c r="J177" s="179">
        <v>1402552607112</v>
      </c>
      <c r="K177" s="179">
        <v>1745728938393</v>
      </c>
      <c r="L177" s="179">
        <f>VLOOKUP(A177,Sheet2!$A$1:$E$2000,5,FALSE)</f>
        <v>2344021499818</v>
      </c>
      <c r="M177" s="21">
        <f t="shared" si="11"/>
        <v>0.44098722913033472</v>
      </c>
      <c r="N177" s="21">
        <f t="shared" si="12"/>
        <v>0.32435912904073805</v>
      </c>
      <c r="O177" s="21">
        <f t="shared" si="13"/>
        <v>0.30455287418489679</v>
      </c>
      <c r="P177" s="21">
        <f t="shared" si="14"/>
        <v>0.38790462003470333</v>
      </c>
      <c r="Q177" s="21">
        <f t="shared" si="15"/>
        <v>0.96335639882901503</v>
      </c>
    </row>
    <row r="178" spans="1:17">
      <c r="A178" s="154" t="s">
        <v>885</v>
      </c>
      <c r="B178" s="154" t="s">
        <v>2821</v>
      </c>
      <c r="C178" s="154" t="s">
        <v>1641</v>
      </c>
      <c r="D178" s="179">
        <v>102330308703</v>
      </c>
      <c r="E178" s="179">
        <v>103218785112</v>
      </c>
      <c r="F178" s="179">
        <v>323655578026</v>
      </c>
      <c r="G178" s="179">
        <v>259741178594</v>
      </c>
      <c r="H178" s="179">
        <v>175580335363</v>
      </c>
      <c r="I178" s="179">
        <v>245452573451</v>
      </c>
      <c r="J178" s="179">
        <v>430513049556</v>
      </c>
      <c r="K178" s="179">
        <v>302084465375</v>
      </c>
      <c r="L178" s="179">
        <f>VLOOKUP(A178,Sheet2!$A$1:$E$2000,5,FALSE)</f>
        <v>205430768741</v>
      </c>
      <c r="M178" s="21">
        <f t="shared" si="11"/>
        <v>0.71581946334783741</v>
      </c>
      <c r="N178" s="21">
        <f t="shared" si="12"/>
        <v>1.3779835539109073</v>
      </c>
      <c r="O178" s="21">
        <f t="shared" si="13"/>
        <v>0.33015797899029531</v>
      </c>
      <c r="P178" s="21">
        <f t="shared" si="14"/>
        <v>0.16302107740562213</v>
      </c>
      <c r="Q178" s="21">
        <f t="shared" si="15"/>
        <v>0.17001011711411945</v>
      </c>
    </row>
    <row r="179" spans="1:17">
      <c r="A179" s="154" t="s">
        <v>4269</v>
      </c>
      <c r="B179" s="154" t="s">
        <v>4300</v>
      </c>
      <c r="C179" s="154" t="s">
        <v>1641</v>
      </c>
      <c r="D179" s="179"/>
      <c r="E179" s="179"/>
      <c r="F179" s="179"/>
      <c r="G179" s="179"/>
      <c r="H179" s="179"/>
      <c r="I179" s="179"/>
      <c r="J179" s="179">
        <v>2031110361048</v>
      </c>
      <c r="K179" s="179">
        <v>1856870835838</v>
      </c>
      <c r="L179" s="179">
        <f>VLOOKUP(A179,Sheet2!$A$1:$E$2000,5,FALSE)</f>
        <v>1763756752787</v>
      </c>
      <c r="M179" s="21" t="e">
        <f t="shared" si="11"/>
        <v>#DIV/0!</v>
      </c>
      <c r="N179" s="21" t="e">
        <f t="shared" si="12"/>
        <v>#DIV/0!</v>
      </c>
      <c r="O179" s="21" t="e">
        <f t="shared" si="13"/>
        <v>#DIV/0!</v>
      </c>
      <c r="P179" s="21" t="e">
        <f t="shared" si="14"/>
        <v>#DIV/0!</v>
      </c>
      <c r="Q179" s="21" t="e">
        <f t="shared" si="15"/>
        <v>#DIV/0!</v>
      </c>
    </row>
    <row r="180" spans="1:17">
      <c r="A180" s="154" t="s">
        <v>140</v>
      </c>
      <c r="B180" s="154" t="s">
        <v>1813</v>
      </c>
      <c r="C180" s="154" t="s">
        <v>1641</v>
      </c>
      <c r="D180" s="179">
        <v>30852359591717</v>
      </c>
      <c r="E180" s="179">
        <v>39555509827454</v>
      </c>
      <c r="F180" s="179">
        <v>33956260285527</v>
      </c>
      <c r="G180" s="179">
        <v>34490982426689</v>
      </c>
      <c r="H180" s="179">
        <v>37621674553578</v>
      </c>
      <c r="I180" s="179">
        <v>35910519111209</v>
      </c>
      <c r="J180" s="179">
        <v>36407416403924</v>
      </c>
      <c r="K180" s="179">
        <v>46176484549771</v>
      </c>
      <c r="L180" s="179">
        <f>VLOOKUP(A180,Sheet2!$A$1:$E$2000,5,FALSE)</f>
        <v>52900847302653</v>
      </c>
      <c r="M180" s="21">
        <f t="shared" si="11"/>
        <v>0.21940995928487664</v>
      </c>
      <c r="N180" s="21">
        <f t="shared" si="12"/>
        <v>-9.2148748231154085E-2</v>
      </c>
      <c r="O180" s="21">
        <f t="shared" si="13"/>
        <v>7.2185691174058514E-2</v>
      </c>
      <c r="P180" s="21">
        <f t="shared" si="14"/>
        <v>0.33879876132608505</v>
      </c>
      <c r="Q180" s="21">
        <f t="shared" si="15"/>
        <v>0.40612686517490165</v>
      </c>
    </row>
    <row r="181" spans="1:17">
      <c r="A181" s="154" t="s">
        <v>121</v>
      </c>
      <c r="B181" s="154" t="s">
        <v>1814</v>
      </c>
      <c r="C181" s="154" t="s">
        <v>1641</v>
      </c>
      <c r="D181" s="179">
        <v>323756739059</v>
      </c>
      <c r="E181" s="179">
        <v>331429521412</v>
      </c>
      <c r="F181" s="179">
        <v>428660040187</v>
      </c>
      <c r="G181" s="179">
        <v>531825632219</v>
      </c>
      <c r="H181" s="179">
        <v>98713706897</v>
      </c>
      <c r="I181" s="179">
        <v>488663431557</v>
      </c>
      <c r="J181" s="179">
        <v>126557693887</v>
      </c>
      <c r="K181" s="179">
        <v>428804478196</v>
      </c>
      <c r="L181" s="179">
        <f>VLOOKUP(A181,Sheet2!$A$1:$E$2000,5,FALSE)</f>
        <v>120448349224</v>
      </c>
      <c r="M181" s="21">
        <f t="shared" si="11"/>
        <v>-0.69509914393160832</v>
      </c>
      <c r="N181" s="21">
        <f t="shared" si="12"/>
        <v>0.47441130010124399</v>
      </c>
      <c r="O181" s="21">
        <f t="shared" si="13"/>
        <v>-0.70475975826487103</v>
      </c>
      <c r="P181" s="21">
        <f t="shared" si="14"/>
        <v>-0.19371227669706789</v>
      </c>
      <c r="Q181" s="21">
        <f t="shared" si="15"/>
        <v>0.22017856496543475</v>
      </c>
    </row>
    <row r="182" spans="1:17">
      <c r="A182" s="154" t="s">
        <v>141</v>
      </c>
      <c r="B182" s="154" t="s">
        <v>1815</v>
      </c>
      <c r="C182" s="154" t="s">
        <v>1641</v>
      </c>
      <c r="D182" s="179">
        <v>13390705671</v>
      </c>
      <c r="E182" s="179">
        <v>23039056301</v>
      </c>
      <c r="F182" s="179">
        <v>8816857515</v>
      </c>
      <c r="G182" s="179">
        <v>-111827721965</v>
      </c>
      <c r="H182" s="179">
        <v>48930128435</v>
      </c>
      <c r="I182" s="179">
        <v>-18053579733</v>
      </c>
      <c r="J182" s="179">
        <v>20118627051</v>
      </c>
      <c r="K182" s="179">
        <v>18475674605</v>
      </c>
      <c r="L182" s="179">
        <f>VLOOKUP(A182,Sheet2!$A$1:$E$2000,5,FALSE)</f>
        <v>5220138138</v>
      </c>
      <c r="M182" s="21">
        <f t="shared" si="11"/>
        <v>2.6540365860603643</v>
      </c>
      <c r="N182" s="21">
        <f t="shared" si="12"/>
        <v>-1.7836076051524903</v>
      </c>
      <c r="O182" s="21">
        <f t="shared" si="13"/>
        <v>1.2818364725495963</v>
      </c>
      <c r="P182" s="21">
        <f t="shared" si="14"/>
        <v>1.1652155143675604</v>
      </c>
      <c r="Q182" s="21">
        <f t="shared" si="15"/>
        <v>-0.89331444030574003</v>
      </c>
    </row>
    <row r="183" spans="1:17">
      <c r="A183" s="154" t="s">
        <v>142</v>
      </c>
      <c r="B183" s="154" t="s">
        <v>1816</v>
      </c>
      <c r="C183" s="154" t="s">
        <v>1641</v>
      </c>
      <c r="D183" s="179">
        <v>28866886079</v>
      </c>
      <c r="E183" s="179">
        <v>18286247248</v>
      </c>
      <c r="F183" s="179">
        <v>77251150333</v>
      </c>
      <c r="G183" s="179">
        <v>89863900883</v>
      </c>
      <c r="H183" s="179">
        <v>37348362819</v>
      </c>
      <c r="I183" s="179">
        <v>59460548598</v>
      </c>
      <c r="J183" s="179">
        <v>67228884707</v>
      </c>
      <c r="K183" s="179">
        <v>80107694367</v>
      </c>
      <c r="L183" s="179">
        <f>VLOOKUP(A183,Sheet2!$A$1:$E$2000,5,FALSE)</f>
        <v>95271534032</v>
      </c>
      <c r="M183" s="21">
        <f t="shared" si="11"/>
        <v>0.29381335821220012</v>
      </c>
      <c r="N183" s="21">
        <f t="shared" si="12"/>
        <v>2.2516539775269258</v>
      </c>
      <c r="O183" s="21">
        <f t="shared" si="13"/>
        <v>-0.12973613444975082</v>
      </c>
      <c r="P183" s="21">
        <f t="shared" si="14"/>
        <v>-0.10856647018586782</v>
      </c>
      <c r="Q183" s="21">
        <f t="shared" si="15"/>
        <v>1.5508891646391822</v>
      </c>
    </row>
    <row r="184" spans="1:17">
      <c r="A184" s="154" t="s">
        <v>143</v>
      </c>
      <c r="B184" s="154" t="s">
        <v>1817</v>
      </c>
      <c r="C184" s="154" t="s">
        <v>1641</v>
      </c>
      <c r="D184" s="179">
        <v>9249584558269</v>
      </c>
      <c r="E184" s="179">
        <v>10840380570839</v>
      </c>
      <c r="F184" s="179">
        <v>10108704467461</v>
      </c>
      <c r="G184" s="179">
        <v>10221663391217</v>
      </c>
      <c r="H184" s="179">
        <v>8450351935715</v>
      </c>
      <c r="I184" s="179">
        <v>9509181798369</v>
      </c>
      <c r="J184" s="179">
        <v>8356617952866</v>
      </c>
      <c r="K184" s="179">
        <v>8383072239116</v>
      </c>
      <c r="L184" s="179">
        <f>VLOOKUP(A184,Sheet2!$A$1:$E$2000,5,FALSE)</f>
        <v>8967069096921</v>
      </c>
      <c r="M184" s="21">
        <f t="shared" si="11"/>
        <v>-8.6407407545617515E-2</v>
      </c>
      <c r="N184" s="21">
        <f t="shared" si="12"/>
        <v>-0.12280000353963319</v>
      </c>
      <c r="O184" s="21">
        <f t="shared" si="13"/>
        <v>-0.17332453631766634</v>
      </c>
      <c r="P184" s="21">
        <f t="shared" si="14"/>
        <v>-0.1798720112110927</v>
      </c>
      <c r="Q184" s="21">
        <f t="shared" si="15"/>
        <v>6.1147413165376002E-2</v>
      </c>
    </row>
    <row r="185" spans="1:17">
      <c r="A185" s="154" t="s">
        <v>135</v>
      </c>
      <c r="B185" s="154" t="s">
        <v>1818</v>
      </c>
      <c r="C185" s="154" t="s">
        <v>1641</v>
      </c>
      <c r="D185" s="179">
        <v>40466598724</v>
      </c>
      <c r="E185" s="179">
        <v>69125634861</v>
      </c>
      <c r="F185" s="179">
        <v>18442801547</v>
      </c>
      <c r="G185" s="179">
        <v>11210530488</v>
      </c>
      <c r="H185" s="179">
        <v>8664274492</v>
      </c>
      <c r="I185" s="179">
        <v>27276268491</v>
      </c>
      <c r="J185" s="179">
        <v>10325756802</v>
      </c>
      <c r="K185" s="179">
        <v>-327732202</v>
      </c>
      <c r="L185" s="179">
        <f>VLOOKUP(A185,Sheet2!$A$1:$E$2000,5,FALSE)</f>
        <v>0</v>
      </c>
      <c r="M185" s="21">
        <f t="shared" si="11"/>
        <v>-0.78589071567160451</v>
      </c>
      <c r="N185" s="21">
        <f t="shared" si="12"/>
        <v>-0.60541022811800604</v>
      </c>
      <c r="O185" s="21">
        <f t="shared" si="13"/>
        <v>-0.4401199418816259</v>
      </c>
      <c r="P185" s="21">
        <f t="shared" si="14"/>
        <v>-1.0292343169978273</v>
      </c>
      <c r="Q185" s="21">
        <f t="shared" si="15"/>
        <v>-1</v>
      </c>
    </row>
    <row r="186" spans="1:17">
      <c r="A186" s="154" t="s">
        <v>144</v>
      </c>
      <c r="B186" s="154" t="s">
        <v>3879</v>
      </c>
      <c r="C186" s="154" t="s">
        <v>1641</v>
      </c>
      <c r="D186" s="179">
        <v>1494579789211</v>
      </c>
      <c r="E186" s="179">
        <v>1908622458705</v>
      </c>
      <c r="F186" s="179">
        <v>1638091945193</v>
      </c>
      <c r="G186" s="179">
        <v>1842951504028</v>
      </c>
      <c r="H186" s="179">
        <v>1586826535168</v>
      </c>
      <c r="I186" s="179">
        <v>1930886465480</v>
      </c>
      <c r="J186" s="179">
        <v>1866506453842</v>
      </c>
      <c r="K186" s="179">
        <v>1979768605314</v>
      </c>
      <c r="L186" s="179">
        <f>VLOOKUP(A186,Sheet2!$A$1:$E$2000,5,FALSE)</f>
        <v>1859997145196</v>
      </c>
      <c r="M186" s="21">
        <f t="shared" si="11"/>
        <v>6.1720857342583063E-2</v>
      </c>
      <c r="N186" s="21">
        <f t="shared" si="12"/>
        <v>1.1664961120758332E-2</v>
      </c>
      <c r="O186" s="21">
        <f t="shared" si="13"/>
        <v>0.13943936988353128</v>
      </c>
      <c r="P186" s="21">
        <f t="shared" si="14"/>
        <v>7.4238036642293184E-2</v>
      </c>
      <c r="Q186" s="21">
        <f t="shared" si="15"/>
        <v>0.17214900556164381</v>
      </c>
    </row>
    <row r="187" spans="1:17">
      <c r="A187" s="154" t="s">
        <v>835</v>
      </c>
      <c r="B187" s="154" t="s">
        <v>2850</v>
      </c>
      <c r="C187" s="154" t="s">
        <v>1641</v>
      </c>
      <c r="D187" s="179">
        <v>1179327245413</v>
      </c>
      <c r="E187" s="179">
        <v>1093978888701</v>
      </c>
      <c r="F187" s="179">
        <v>1498461529132</v>
      </c>
      <c r="G187" s="179">
        <v>1331167066955</v>
      </c>
      <c r="H187" s="179">
        <v>1277503404016</v>
      </c>
      <c r="I187" s="179">
        <v>1309491483146</v>
      </c>
      <c r="J187" s="179">
        <v>1518155307519</v>
      </c>
      <c r="K187" s="179">
        <v>1306940335779</v>
      </c>
      <c r="L187" s="179">
        <f>VLOOKUP(A187,Sheet2!$A$1:$E$2000,5,FALSE)</f>
        <v>1339276273233</v>
      </c>
      <c r="M187" s="21">
        <f t="shared" si="11"/>
        <v>8.3247596445224795E-2</v>
      </c>
      <c r="N187" s="21">
        <f t="shared" si="12"/>
        <v>0.19699886046329607</v>
      </c>
      <c r="O187" s="21">
        <f t="shared" si="13"/>
        <v>1.3142665329825207E-2</v>
      </c>
      <c r="P187" s="21">
        <f t="shared" si="14"/>
        <v>-1.8199617296285608E-2</v>
      </c>
      <c r="Q187" s="21">
        <f t="shared" si="15"/>
        <v>4.8354367607012914E-2</v>
      </c>
    </row>
    <row r="188" spans="1:17">
      <c r="A188" s="154" t="s">
        <v>145</v>
      </c>
      <c r="B188" s="154" t="s">
        <v>1820</v>
      </c>
      <c r="C188" s="154" t="s">
        <v>1641</v>
      </c>
      <c r="D188" s="179">
        <v>110136149690</v>
      </c>
      <c r="E188" s="179">
        <v>116289053022</v>
      </c>
      <c r="F188" s="179">
        <v>118862479298</v>
      </c>
      <c r="G188" s="179">
        <v>144552167617</v>
      </c>
      <c r="H188" s="179">
        <v>112694036241</v>
      </c>
      <c r="I188" s="179">
        <v>130382742620</v>
      </c>
      <c r="J188" s="179">
        <v>122091621734</v>
      </c>
      <c r="K188" s="179">
        <v>131111993207</v>
      </c>
      <c r="L188" s="179">
        <f>VLOOKUP(A188,Sheet2!$A$1:$E$2000,5,FALSE)</f>
        <v>120256165729</v>
      </c>
      <c r="M188" s="21">
        <f t="shared" si="11"/>
        <v>2.3224768236402654E-2</v>
      </c>
      <c r="N188" s="21">
        <f t="shared" si="12"/>
        <v>0.12119532519826869</v>
      </c>
      <c r="O188" s="21">
        <f t="shared" si="13"/>
        <v>2.716704594310388E-2</v>
      </c>
      <c r="P188" s="21">
        <f t="shared" si="14"/>
        <v>-9.297802054141853E-2</v>
      </c>
      <c r="Q188" s="21">
        <f t="shared" si="15"/>
        <v>6.7103191439768214E-2</v>
      </c>
    </row>
    <row r="189" spans="1:17">
      <c r="A189" s="154" t="s">
        <v>146</v>
      </c>
      <c r="B189" s="154" t="s">
        <v>1821</v>
      </c>
      <c r="C189" s="154" t="s">
        <v>1641</v>
      </c>
      <c r="D189" s="179">
        <v>63767772514</v>
      </c>
      <c r="E189" s="179">
        <v>142298573843</v>
      </c>
      <c r="F189" s="179">
        <v>135360845984</v>
      </c>
      <c r="G189" s="179">
        <v>135080973664</v>
      </c>
      <c r="H189" s="179">
        <v>91121818058</v>
      </c>
      <c r="I189" s="179">
        <v>158360423173</v>
      </c>
      <c r="J189" s="179">
        <v>184583388104</v>
      </c>
      <c r="K189" s="179">
        <v>254593288236</v>
      </c>
      <c r="L189" s="179">
        <f>VLOOKUP(A189,Sheet2!$A$1:$E$2000,5,FALSE)</f>
        <v>215765750179</v>
      </c>
      <c r="M189" s="21">
        <f t="shared" si="11"/>
        <v>0.42896347897356008</v>
      </c>
      <c r="N189" s="21">
        <f t="shared" si="12"/>
        <v>0.11287428184432306</v>
      </c>
      <c r="O189" s="21">
        <f t="shared" si="13"/>
        <v>0.36363943917592118</v>
      </c>
      <c r="P189" s="21">
        <f t="shared" si="14"/>
        <v>0.88474572939690654</v>
      </c>
      <c r="Q189" s="21">
        <f t="shared" si="15"/>
        <v>1.3678824103538278</v>
      </c>
    </row>
    <row r="190" spans="1:17">
      <c r="A190" s="154" t="s">
        <v>738</v>
      </c>
      <c r="B190" s="154" t="s">
        <v>1822</v>
      </c>
      <c r="C190" s="154" t="s">
        <v>1641</v>
      </c>
      <c r="D190" s="179">
        <v>463096089693</v>
      </c>
      <c r="E190" s="179">
        <v>437410712630</v>
      </c>
      <c r="F190" s="179">
        <v>106003925767</v>
      </c>
      <c r="G190" s="179">
        <v>133981726164</v>
      </c>
      <c r="H190" s="179">
        <v>229562469768</v>
      </c>
      <c r="I190" s="179">
        <v>139310080569</v>
      </c>
      <c r="J190" s="179">
        <v>162697134634</v>
      </c>
      <c r="K190" s="179">
        <v>99119180538</v>
      </c>
      <c r="L190" s="179">
        <f>VLOOKUP(A190,Sheet2!$A$1:$E$2000,5,FALSE)</f>
        <v>0</v>
      </c>
      <c r="M190" s="21">
        <f t="shared" si="11"/>
        <v>-0.5042876092514974</v>
      </c>
      <c r="N190" s="21">
        <f t="shared" si="12"/>
        <v>-0.68151195993491687</v>
      </c>
      <c r="O190" s="21">
        <f t="shared" si="13"/>
        <v>0.5348217856724804</v>
      </c>
      <c r="P190" s="21">
        <f t="shared" si="14"/>
        <v>-0.26020373542080349</v>
      </c>
      <c r="Q190" s="21">
        <f t="shared" si="15"/>
        <v>-1</v>
      </c>
    </row>
    <row r="191" spans="1:17">
      <c r="A191" s="154" t="s">
        <v>148</v>
      </c>
      <c r="B191" s="154" t="s">
        <v>1823</v>
      </c>
      <c r="C191" s="154" t="s">
        <v>1641</v>
      </c>
      <c r="D191" s="179">
        <v>56899732566</v>
      </c>
      <c r="E191" s="179">
        <v>81812363072</v>
      </c>
      <c r="F191" s="179">
        <v>76371303274</v>
      </c>
      <c r="G191" s="179">
        <v>63193537687</v>
      </c>
      <c r="H191" s="179">
        <v>60180794217</v>
      </c>
      <c r="I191" s="179">
        <v>70621804076</v>
      </c>
      <c r="J191" s="179">
        <v>70171712539</v>
      </c>
      <c r="K191" s="179">
        <v>72107781102</v>
      </c>
      <c r="L191" s="179">
        <f>VLOOKUP(A191,Sheet2!$A$1:$E$2000,5,FALSE)</f>
        <v>67982315092</v>
      </c>
      <c r="M191" s="21">
        <f t="shared" si="11"/>
        <v>5.7663920426940164E-2</v>
      </c>
      <c r="N191" s="21">
        <f t="shared" si="12"/>
        <v>-0.13678322659072453</v>
      </c>
      <c r="O191" s="21">
        <f t="shared" si="13"/>
        <v>-8.1176966599057654E-2</v>
      </c>
      <c r="P191" s="21">
        <f t="shared" si="14"/>
        <v>0.14106257920157259</v>
      </c>
      <c r="Q191" s="21">
        <f t="shared" si="15"/>
        <v>0.1296347277649621</v>
      </c>
    </row>
    <row r="192" spans="1:17">
      <c r="A192" s="154" t="s">
        <v>149</v>
      </c>
      <c r="B192" s="154" t="s">
        <v>1824</v>
      </c>
      <c r="C192" s="154" t="s">
        <v>1641</v>
      </c>
      <c r="D192" s="179">
        <v>61379655493</v>
      </c>
      <c r="E192" s="179">
        <v>8876672016</v>
      </c>
      <c r="F192" s="179">
        <v>34840962227</v>
      </c>
      <c r="G192" s="179">
        <v>128335414679</v>
      </c>
      <c r="H192" s="179">
        <v>5403728378</v>
      </c>
      <c r="I192" s="179">
        <v>110128402469</v>
      </c>
      <c r="J192" s="179">
        <v>119362950466</v>
      </c>
      <c r="K192" s="179">
        <v>159226216506</v>
      </c>
      <c r="L192" s="179">
        <f>VLOOKUP(A192,Sheet2!$A$1:$E$2000,5,FALSE)</f>
        <v>50431736817</v>
      </c>
      <c r="M192" s="21">
        <f t="shared" si="11"/>
        <v>-0.91196222372710667</v>
      </c>
      <c r="N192" s="21">
        <f t="shared" si="12"/>
        <v>11.406496744556524</v>
      </c>
      <c r="O192" s="21">
        <f t="shared" si="13"/>
        <v>2.4259372542099222</v>
      </c>
      <c r="P192" s="21">
        <f t="shared" si="14"/>
        <v>0.24070364290531862</v>
      </c>
      <c r="Q192" s="21">
        <f t="shared" si="15"/>
        <v>8.3327668026988313</v>
      </c>
    </row>
    <row r="193" spans="1:17">
      <c r="A193" s="154" t="s">
        <v>739</v>
      </c>
      <c r="B193" s="154" t="s">
        <v>1826</v>
      </c>
      <c r="C193" s="154" t="s">
        <v>1641</v>
      </c>
      <c r="D193" s="179">
        <v>75896248686</v>
      </c>
      <c r="E193" s="179">
        <v>89530111683</v>
      </c>
      <c r="F193" s="179">
        <v>64853220931</v>
      </c>
      <c r="G193" s="179">
        <v>78266317741</v>
      </c>
      <c r="H193" s="179">
        <v>72999216841</v>
      </c>
      <c r="I193" s="179">
        <v>85363850095</v>
      </c>
      <c r="J193" s="179">
        <v>83736589705</v>
      </c>
      <c r="K193" s="179">
        <v>63299808840</v>
      </c>
      <c r="L193" s="179">
        <f>VLOOKUP(A193,Sheet2!$A$1:$E$2000,5,FALSE)</f>
        <v>68416131956</v>
      </c>
      <c r="M193" s="21">
        <f t="shared" si="11"/>
        <v>-3.8170949093751363E-2</v>
      </c>
      <c r="N193" s="21">
        <f t="shared" si="12"/>
        <v>-4.6534752494797688E-2</v>
      </c>
      <c r="O193" s="21">
        <f t="shared" si="13"/>
        <v>0.2911708702038221</v>
      </c>
      <c r="P193" s="21">
        <f t="shared" si="14"/>
        <v>-0.19122541257820996</v>
      </c>
      <c r="Q193" s="21">
        <f t="shared" si="15"/>
        <v>-6.2782658271285874E-2</v>
      </c>
    </row>
    <row r="194" spans="1:17">
      <c r="A194" s="154" t="s">
        <v>740</v>
      </c>
      <c r="B194" s="154" t="s">
        <v>1827</v>
      </c>
      <c r="C194" s="154" t="s">
        <v>1641</v>
      </c>
      <c r="D194" s="179">
        <v>104319961649</v>
      </c>
      <c r="E194" s="179">
        <v>116566331840</v>
      </c>
      <c r="F194" s="179">
        <v>69635741151</v>
      </c>
      <c r="G194" s="179">
        <v>103068453331</v>
      </c>
      <c r="H194" s="179">
        <v>74720448419</v>
      </c>
      <c r="I194" s="179">
        <v>132440277187</v>
      </c>
      <c r="J194" s="179">
        <v>132412661292</v>
      </c>
      <c r="K194" s="179">
        <v>361203664528</v>
      </c>
      <c r="L194" s="179">
        <f>VLOOKUP(A194,Sheet2!$A$1:$E$2000,5,FALSE)</f>
        <v>286549469719</v>
      </c>
      <c r="M194" s="21">
        <f t="shared" si="11"/>
        <v>-0.28373776947495394</v>
      </c>
      <c r="N194" s="21">
        <f t="shared" si="12"/>
        <v>0.13617950480580207</v>
      </c>
      <c r="O194" s="21">
        <f t="shared" si="13"/>
        <v>0.90150430085712518</v>
      </c>
      <c r="P194" s="21">
        <f t="shared" si="14"/>
        <v>2.5045026179640986</v>
      </c>
      <c r="Q194" s="21">
        <f t="shared" si="15"/>
        <v>2.8349538283302897</v>
      </c>
    </row>
    <row r="195" spans="1:17">
      <c r="A195" s="154" t="s">
        <v>749</v>
      </c>
      <c r="B195" s="154" t="s">
        <v>1828</v>
      </c>
      <c r="C195" s="154" t="s">
        <v>1641</v>
      </c>
      <c r="D195" s="179">
        <v>27964152295373</v>
      </c>
      <c r="E195" s="179">
        <v>24597494054605</v>
      </c>
      <c r="F195" s="179">
        <v>26600111884156</v>
      </c>
      <c r="G195" s="179">
        <v>26780214071053</v>
      </c>
      <c r="H195" s="179">
        <v>30550973039928</v>
      </c>
      <c r="I195" s="179">
        <v>27999770444499</v>
      </c>
      <c r="J195" s="179">
        <v>30371020357312</v>
      </c>
      <c r="K195" s="179">
        <v>32285117933283</v>
      </c>
      <c r="L195" s="179">
        <f>VLOOKUP(A195,Sheet2!$A$1:$E$2000,5,FALSE)</f>
        <v>36882751087437</v>
      </c>
      <c r="M195" s="21">
        <f t="shared" ref="M195:M258" si="16">(H195-D195)/ABS(D195)</f>
        <v>9.250488687200506E-2</v>
      </c>
      <c r="N195" s="21">
        <f t="shared" ref="N195:N258" si="17">(I195-E195)/ABS(E195)</f>
        <v>0.13831800842562031</v>
      </c>
      <c r="O195" s="21">
        <f t="shared" ref="O195:O258" si="18">(J195-F195)/ABS(F195)</f>
        <v>0.14176288015548127</v>
      </c>
      <c r="P195" s="21">
        <f t="shared" ref="P195:P258" si="19">(K195-G195)/ABS(G195)</f>
        <v>0.20555862054068885</v>
      </c>
      <c r="Q195" s="21">
        <f t="shared" ref="Q195:Q258" si="20">(L195-H195)/ABS(H195)</f>
        <v>0.20725290939944224</v>
      </c>
    </row>
    <row r="196" spans="1:17">
      <c r="A196" s="154" t="s">
        <v>1610</v>
      </c>
      <c r="B196" s="154" t="s">
        <v>1831</v>
      </c>
      <c r="C196" s="154" t="s">
        <v>1641</v>
      </c>
      <c r="D196" s="179">
        <v>100393167255</v>
      </c>
      <c r="E196" s="179">
        <v>688970398267</v>
      </c>
      <c r="F196" s="179">
        <v>485799790143</v>
      </c>
      <c r="G196" s="179">
        <v>297347943643</v>
      </c>
      <c r="H196" s="179">
        <v>188653472569</v>
      </c>
      <c r="I196" s="179">
        <v>286575501773</v>
      </c>
      <c r="J196" s="179">
        <v>705334568909</v>
      </c>
      <c r="K196" s="179">
        <v>932651705666</v>
      </c>
      <c r="L196" s="179">
        <f>VLOOKUP(A196,Sheet2!$A$1:$E$2000,5,FALSE)</f>
        <v>519626407596</v>
      </c>
      <c r="M196" s="21">
        <f t="shared" si="16"/>
        <v>0.87914653683370336</v>
      </c>
      <c r="N196" s="21">
        <f t="shared" si="17"/>
        <v>-0.58405251881091413</v>
      </c>
      <c r="O196" s="21">
        <f t="shared" si="18"/>
        <v>0.45190381556438664</v>
      </c>
      <c r="P196" s="21">
        <f t="shared" si="19"/>
        <v>2.1365668591465168</v>
      </c>
      <c r="Q196" s="21">
        <f t="shared" si="20"/>
        <v>1.7543961980659892</v>
      </c>
    </row>
    <row r="197" spans="1:17">
      <c r="A197" s="154" t="s">
        <v>154</v>
      </c>
      <c r="B197" s="154" t="s">
        <v>4196</v>
      </c>
      <c r="C197" s="154" t="s">
        <v>1641</v>
      </c>
      <c r="D197" s="179">
        <v>1629849658589</v>
      </c>
      <c r="E197" s="179">
        <v>1938193755814</v>
      </c>
      <c r="F197" s="179">
        <v>1881415189458</v>
      </c>
      <c r="G197" s="179">
        <v>1687314789769</v>
      </c>
      <c r="H197" s="179">
        <v>1495220161034</v>
      </c>
      <c r="I197" s="179">
        <v>1970060938677</v>
      </c>
      <c r="J197" s="179">
        <v>1702150017633</v>
      </c>
      <c r="K197" s="179">
        <v>1777572583924</v>
      </c>
      <c r="L197" s="179">
        <f>VLOOKUP(A197,Sheet2!$A$1:$E$2000,5,FALSE)</f>
        <v>1489354847497</v>
      </c>
      <c r="M197" s="21">
        <f t="shared" si="16"/>
        <v>-8.2602402525612087E-2</v>
      </c>
      <c r="N197" s="21">
        <f t="shared" si="17"/>
        <v>1.6441691016395036E-2</v>
      </c>
      <c r="O197" s="21">
        <f t="shared" si="18"/>
        <v>-9.5282090220948468E-2</v>
      </c>
      <c r="P197" s="21">
        <f t="shared" si="19"/>
        <v>5.3491971209092909E-2</v>
      </c>
      <c r="Q197" s="21">
        <f t="shared" si="20"/>
        <v>-3.922708969456323E-3</v>
      </c>
    </row>
    <row r="198" spans="1:17">
      <c r="A198" s="154" t="s">
        <v>155</v>
      </c>
      <c r="B198" s="154" t="s">
        <v>1833</v>
      </c>
      <c r="C198" s="154" t="s">
        <v>1641</v>
      </c>
      <c r="D198" s="179">
        <v>162142249369</v>
      </c>
      <c r="E198" s="179">
        <v>363023982648</v>
      </c>
      <c r="F198" s="179">
        <v>189194234058</v>
      </c>
      <c r="G198" s="179">
        <v>305898393796</v>
      </c>
      <c r="H198" s="179">
        <v>149630647276</v>
      </c>
      <c r="I198" s="179">
        <v>175432379041</v>
      </c>
      <c r="J198" s="179">
        <v>671578401104</v>
      </c>
      <c r="K198" s="179">
        <v>609934329810</v>
      </c>
      <c r="L198" s="179">
        <f>VLOOKUP(A198,Sheet2!$A$1:$E$2000,5,FALSE)</f>
        <v>253531920069</v>
      </c>
      <c r="M198" s="21">
        <f t="shared" si="16"/>
        <v>-7.7164355013518732E-2</v>
      </c>
      <c r="N198" s="21">
        <f t="shared" si="17"/>
        <v>-0.5167471367556864</v>
      </c>
      <c r="O198" s="21">
        <f t="shared" si="18"/>
        <v>2.5496768939486745</v>
      </c>
      <c r="P198" s="21">
        <f t="shared" si="19"/>
        <v>0.99391151500049379</v>
      </c>
      <c r="Q198" s="21">
        <f t="shared" si="20"/>
        <v>0.69438497182565651</v>
      </c>
    </row>
    <row r="199" spans="1:17">
      <c r="A199" s="154" t="s">
        <v>750</v>
      </c>
      <c r="B199" s="154" t="s">
        <v>1834</v>
      </c>
      <c r="C199" s="154" t="s">
        <v>1641</v>
      </c>
      <c r="D199" s="179">
        <v>113769569097</v>
      </c>
      <c r="E199" s="179">
        <v>118319923579</v>
      </c>
      <c r="F199" s="179">
        <v>129022658344</v>
      </c>
      <c r="G199" s="179">
        <v>135052958774</v>
      </c>
      <c r="H199" s="179">
        <v>122841808096</v>
      </c>
      <c r="I199" s="179">
        <v>132553994719</v>
      </c>
      <c r="J199" s="179">
        <v>145227121806</v>
      </c>
      <c r="K199" s="179">
        <v>173679848844</v>
      </c>
      <c r="L199" s="179">
        <f>VLOOKUP(A199,Sheet2!$A$1:$E$2000,5,FALSE)</f>
        <v>174099007253</v>
      </c>
      <c r="M199" s="21">
        <f t="shared" si="16"/>
        <v>7.9742228708495885E-2</v>
      </c>
      <c r="N199" s="21">
        <f t="shared" si="17"/>
        <v>0.12030155792398038</v>
      </c>
      <c r="O199" s="21">
        <f t="shared" si="18"/>
        <v>0.12559393574728314</v>
      </c>
      <c r="P199" s="21">
        <f t="shared" si="19"/>
        <v>0.286012912420815</v>
      </c>
      <c r="Q199" s="21">
        <f t="shared" si="20"/>
        <v>0.41726184229511554</v>
      </c>
    </row>
    <row r="200" spans="1:17">
      <c r="A200" s="154" t="s">
        <v>156</v>
      </c>
      <c r="B200" s="154" t="s">
        <v>4301</v>
      </c>
      <c r="C200" s="154" t="s">
        <v>1641</v>
      </c>
      <c r="D200" s="179">
        <v>491101304545</v>
      </c>
      <c r="E200" s="179">
        <v>517221149453</v>
      </c>
      <c r="F200" s="179">
        <v>544739363327</v>
      </c>
      <c r="G200" s="179">
        <v>652058121088</v>
      </c>
      <c r="H200" s="179">
        <v>594058529446</v>
      </c>
      <c r="I200" s="179">
        <v>632695776130</v>
      </c>
      <c r="J200" s="179">
        <v>573552165194</v>
      </c>
      <c r="K200" s="179">
        <v>640779011316</v>
      </c>
      <c r="L200" s="179">
        <f>VLOOKUP(A200,Sheet2!$A$1:$E$2000,5,FALSE)</f>
        <v>546206333856</v>
      </c>
      <c r="M200" s="21">
        <f t="shared" si="16"/>
        <v>0.2096455943980616</v>
      </c>
      <c r="N200" s="21">
        <f t="shared" si="17"/>
        <v>0.22325967683093206</v>
      </c>
      <c r="O200" s="21">
        <f t="shared" si="18"/>
        <v>5.2892821423855957E-2</v>
      </c>
      <c r="P200" s="21">
        <f t="shared" si="19"/>
        <v>-1.7297706151071464E-2</v>
      </c>
      <c r="Q200" s="21">
        <f t="shared" si="20"/>
        <v>-8.0551314757866421E-2</v>
      </c>
    </row>
    <row r="201" spans="1:17">
      <c r="A201" s="154" t="s">
        <v>158</v>
      </c>
      <c r="B201" s="154" t="s">
        <v>1837</v>
      </c>
      <c r="C201" s="154" t="s">
        <v>1641</v>
      </c>
      <c r="D201" s="179">
        <v>135664626350</v>
      </c>
      <c r="E201" s="179">
        <v>133759053706</v>
      </c>
      <c r="F201" s="179">
        <v>134655700678</v>
      </c>
      <c r="G201" s="179">
        <v>165250014724</v>
      </c>
      <c r="H201" s="179">
        <v>160550388267</v>
      </c>
      <c r="I201" s="179">
        <v>187690734915</v>
      </c>
      <c r="J201" s="179">
        <v>194931735446</v>
      </c>
      <c r="K201" s="179">
        <v>194337567840</v>
      </c>
      <c r="L201" s="179">
        <f>VLOOKUP(A201,Sheet2!$A$1:$E$2000,5,FALSE)</f>
        <v>213048890923</v>
      </c>
      <c r="M201" s="21">
        <f t="shared" si="16"/>
        <v>0.18343589325044421</v>
      </c>
      <c r="N201" s="21">
        <f t="shared" si="17"/>
        <v>0.40320022992642329</v>
      </c>
      <c r="O201" s="21">
        <f t="shared" si="18"/>
        <v>0.44763076843019894</v>
      </c>
      <c r="P201" s="21">
        <f t="shared" si="19"/>
        <v>0.17602148577464233</v>
      </c>
      <c r="Q201" s="21">
        <f t="shared" si="20"/>
        <v>0.32699081716758888</v>
      </c>
    </row>
    <row r="202" spans="1:17">
      <c r="A202" s="154" t="s">
        <v>159</v>
      </c>
      <c r="B202" s="154" t="s">
        <v>4236</v>
      </c>
      <c r="C202" s="154" t="s">
        <v>1641</v>
      </c>
      <c r="D202" s="179">
        <v>210326884358</v>
      </c>
      <c r="E202" s="179">
        <v>87487198762</v>
      </c>
      <c r="F202" s="179">
        <v>98904275498</v>
      </c>
      <c r="G202" s="179">
        <v>168588136322</v>
      </c>
      <c r="H202" s="179">
        <v>396874347028</v>
      </c>
      <c r="I202" s="179">
        <v>97999154813</v>
      </c>
      <c r="J202" s="179">
        <v>142882336165</v>
      </c>
      <c r="K202" s="179">
        <v>165394711722</v>
      </c>
      <c r="L202" s="179">
        <f>VLOOKUP(A202,Sheet2!$A$1:$E$2000,5,FALSE)</f>
        <v>162512587152</v>
      </c>
      <c r="M202" s="21">
        <f t="shared" si="16"/>
        <v>0.88694064593509236</v>
      </c>
      <c r="N202" s="21">
        <f t="shared" si="17"/>
        <v>0.12015421912863737</v>
      </c>
      <c r="O202" s="21">
        <f t="shared" si="18"/>
        <v>0.44465277608640191</v>
      </c>
      <c r="P202" s="21">
        <f t="shared" si="19"/>
        <v>-1.8942166807637176E-2</v>
      </c>
      <c r="Q202" s="21">
        <f t="shared" si="20"/>
        <v>-0.59051879173098953</v>
      </c>
    </row>
    <row r="203" spans="1:17">
      <c r="A203" s="154" t="s">
        <v>160</v>
      </c>
      <c r="B203" s="154" t="s">
        <v>4271</v>
      </c>
      <c r="C203" s="154" t="s">
        <v>1641</v>
      </c>
      <c r="D203" s="179">
        <v>118479721411</v>
      </c>
      <c r="E203" s="179">
        <v>157400055696</v>
      </c>
      <c r="F203" s="179">
        <v>147955487437</v>
      </c>
      <c r="G203" s="179">
        <v>187705194757</v>
      </c>
      <c r="H203" s="179">
        <v>181154492973</v>
      </c>
      <c r="I203" s="179">
        <v>136277556529</v>
      </c>
      <c r="J203" s="179">
        <v>161198165632</v>
      </c>
      <c r="K203" s="179">
        <v>284852362665</v>
      </c>
      <c r="L203" s="179">
        <f>VLOOKUP(A203,Sheet2!$A$1:$E$2000,5,FALSE)</f>
        <v>159125361464</v>
      </c>
      <c r="M203" s="21">
        <f t="shared" si="16"/>
        <v>0.52899155075309867</v>
      </c>
      <c r="N203" s="21">
        <f t="shared" si="17"/>
        <v>-0.13419626234310655</v>
      </c>
      <c r="O203" s="21">
        <f t="shared" si="18"/>
        <v>8.9504474787653832E-2</v>
      </c>
      <c r="P203" s="21">
        <f t="shared" si="19"/>
        <v>0.51755183458702403</v>
      </c>
      <c r="Q203" s="21">
        <f t="shared" si="20"/>
        <v>-0.12160411341430716</v>
      </c>
    </row>
    <row r="204" spans="1:17">
      <c r="A204" s="154" t="s">
        <v>162</v>
      </c>
      <c r="B204" s="154" t="s">
        <v>1840</v>
      </c>
      <c r="C204" s="154" t="s">
        <v>1641</v>
      </c>
      <c r="D204" s="179">
        <v>152333631886</v>
      </c>
      <c r="E204" s="179">
        <v>891725408367</v>
      </c>
      <c r="F204" s="179">
        <v>950373545814</v>
      </c>
      <c r="G204" s="179">
        <v>781340880888</v>
      </c>
      <c r="H204" s="179">
        <v>3116861770664</v>
      </c>
      <c r="I204" s="179">
        <v>574562870574</v>
      </c>
      <c r="J204" s="179">
        <v>1347287386541</v>
      </c>
      <c r="K204" s="179">
        <v>1648413576274</v>
      </c>
      <c r="L204" s="179">
        <f>VLOOKUP(A204,Sheet2!$A$1:$E$2000,5,FALSE)</f>
        <v>1335907334634</v>
      </c>
      <c r="M204" s="21">
        <f t="shared" si="16"/>
        <v>19.460759269473247</v>
      </c>
      <c r="N204" s="21">
        <f t="shared" si="17"/>
        <v>-0.35567287285647026</v>
      </c>
      <c r="O204" s="21">
        <f t="shared" si="18"/>
        <v>0.41763982433564184</v>
      </c>
      <c r="P204" s="21">
        <f t="shared" si="19"/>
        <v>1.109723958639621</v>
      </c>
      <c r="Q204" s="21">
        <f t="shared" si="20"/>
        <v>-0.571393461459343</v>
      </c>
    </row>
    <row r="205" spans="1:17">
      <c r="A205" s="154" t="s">
        <v>163</v>
      </c>
      <c r="B205" s="154" t="s">
        <v>1841</v>
      </c>
      <c r="C205" s="154" t="s">
        <v>1641</v>
      </c>
      <c r="D205" s="179">
        <v>1815352870049</v>
      </c>
      <c r="E205" s="179">
        <v>1707646077900</v>
      </c>
      <c r="F205" s="179">
        <v>2243693274670</v>
      </c>
      <c r="G205" s="179">
        <v>2548165581382</v>
      </c>
      <c r="H205" s="179">
        <v>2145961968103</v>
      </c>
      <c r="I205" s="179">
        <v>2010835117277</v>
      </c>
      <c r="J205" s="179">
        <v>2429368437021</v>
      </c>
      <c r="K205" s="179">
        <v>2468358446192</v>
      </c>
      <c r="L205" s="179">
        <f>VLOOKUP(A205,Sheet2!$A$1:$E$2000,5,FALSE)</f>
        <v>2481593304229</v>
      </c>
      <c r="M205" s="21">
        <f t="shared" si="16"/>
        <v>0.18211836580569385</v>
      </c>
      <c r="N205" s="21">
        <f t="shared" si="17"/>
        <v>0.17754793765570595</v>
      </c>
      <c r="O205" s="21">
        <f t="shared" si="18"/>
        <v>8.275425364383146E-2</v>
      </c>
      <c r="P205" s="21">
        <f t="shared" si="19"/>
        <v>-3.1319446339400175E-2</v>
      </c>
      <c r="Q205" s="21">
        <f t="shared" si="20"/>
        <v>0.15640134406608022</v>
      </c>
    </row>
    <row r="206" spans="1:17">
      <c r="A206" s="154" t="s">
        <v>164</v>
      </c>
      <c r="B206" s="154" t="s">
        <v>1842</v>
      </c>
      <c r="C206" s="154" t="s">
        <v>1641</v>
      </c>
      <c r="D206" s="179">
        <v>333960678000</v>
      </c>
      <c r="E206" s="179">
        <v>644538221000</v>
      </c>
      <c r="F206" s="179">
        <v>252555779000</v>
      </c>
      <c r="G206" s="179">
        <v>2047529528000</v>
      </c>
      <c r="H206" s="179">
        <v>709885462000</v>
      </c>
      <c r="I206" s="179">
        <v>1049326533000</v>
      </c>
      <c r="J206" s="179">
        <v>1098244194000</v>
      </c>
      <c r="K206" s="179">
        <v>1793648861000</v>
      </c>
      <c r="L206" s="179">
        <f>VLOOKUP(A206,Sheet2!$A$1:$E$2000,5,FALSE)</f>
        <v>281361228000</v>
      </c>
      <c r="M206" s="21">
        <f t="shared" si="16"/>
        <v>1.1256558294566643</v>
      </c>
      <c r="N206" s="21">
        <f t="shared" si="17"/>
        <v>0.6280284067125943</v>
      </c>
      <c r="O206" s="21">
        <f t="shared" si="18"/>
        <v>3.3485213379338274</v>
      </c>
      <c r="P206" s="21">
        <f t="shared" si="19"/>
        <v>-0.12399365358505345</v>
      </c>
      <c r="Q206" s="21">
        <f t="shared" si="20"/>
        <v>-0.6036526410791605</v>
      </c>
    </row>
    <row r="207" spans="1:17">
      <c r="A207" s="154" t="s">
        <v>3691</v>
      </c>
      <c r="B207" s="154" t="s">
        <v>3777</v>
      </c>
      <c r="C207" s="154" t="s">
        <v>1641</v>
      </c>
      <c r="D207" s="179">
        <v>36729603316</v>
      </c>
      <c r="E207" s="179">
        <v>90211847396</v>
      </c>
      <c r="F207" s="179">
        <v>69013379711</v>
      </c>
      <c r="G207" s="179">
        <v>113887305190</v>
      </c>
      <c r="H207" s="179">
        <v>100425246526</v>
      </c>
      <c r="I207" s="179">
        <v>146393523949</v>
      </c>
      <c r="J207" s="179">
        <v>135625209358</v>
      </c>
      <c r="K207" s="179">
        <v>218857840753</v>
      </c>
      <c r="L207" s="179">
        <f>VLOOKUP(A207,Sheet2!$A$1:$E$2000,5,FALSE)</f>
        <v>122830469185</v>
      </c>
      <c r="M207" s="21">
        <f t="shared" si="16"/>
        <v>1.7341772700891971</v>
      </c>
      <c r="N207" s="21">
        <f t="shared" si="17"/>
        <v>0.62277492563012404</v>
      </c>
      <c r="O207" s="21">
        <f t="shared" si="18"/>
        <v>0.96520167431218817</v>
      </c>
      <c r="P207" s="21">
        <f t="shared" si="19"/>
        <v>0.92170532429295771</v>
      </c>
      <c r="Q207" s="21">
        <f t="shared" si="20"/>
        <v>0.22310348676315481</v>
      </c>
    </row>
    <row r="208" spans="1:17">
      <c r="A208" s="154" t="s">
        <v>165</v>
      </c>
      <c r="B208" s="154" t="s">
        <v>1843</v>
      </c>
      <c r="C208" s="154" t="s">
        <v>1641</v>
      </c>
      <c r="D208" s="179">
        <v>1476700318623</v>
      </c>
      <c r="E208" s="179">
        <v>1979706332121</v>
      </c>
      <c r="F208" s="179">
        <v>1978522472088</v>
      </c>
      <c r="G208" s="179">
        <v>1683685487004</v>
      </c>
      <c r="H208" s="179">
        <v>1508494774609</v>
      </c>
      <c r="I208" s="179">
        <v>2128033640836</v>
      </c>
      <c r="J208" s="179">
        <v>2307258237789</v>
      </c>
      <c r="K208" s="179">
        <v>1807052753373</v>
      </c>
      <c r="L208" s="179">
        <f>VLOOKUP(A208,Sheet2!$A$1:$E$2000,5,FALSE)</f>
        <v>1752779077255</v>
      </c>
      <c r="M208" s="21">
        <f t="shared" si="16"/>
        <v>2.1530743635003638E-2</v>
      </c>
      <c r="N208" s="21">
        <f t="shared" si="17"/>
        <v>7.4923894674866459E-2</v>
      </c>
      <c r="O208" s="21">
        <f t="shared" si="18"/>
        <v>0.16615215158717622</v>
      </c>
      <c r="P208" s="21">
        <f t="shared" si="19"/>
        <v>7.3272156421876261E-2</v>
      </c>
      <c r="Q208" s="21">
        <f t="shared" si="20"/>
        <v>0.16193911093216626</v>
      </c>
    </row>
    <row r="209" spans="1:17">
      <c r="A209" s="154" t="s">
        <v>851</v>
      </c>
      <c r="B209" s="154" t="s">
        <v>3949</v>
      </c>
      <c r="C209" s="154" t="s">
        <v>1641</v>
      </c>
      <c r="D209" s="179"/>
      <c r="E209" s="179"/>
      <c r="F209" s="179"/>
      <c r="G209" s="179"/>
      <c r="H209" s="179"/>
      <c r="I209" s="179"/>
      <c r="J209" s="179"/>
      <c r="K209" s="179"/>
      <c r="L209" s="179">
        <f>VLOOKUP(A209,Sheet2!$A$1:$E$2000,5,FALSE)</f>
        <v>0</v>
      </c>
      <c r="M209" s="21" t="e">
        <f t="shared" si="16"/>
        <v>#DIV/0!</v>
      </c>
      <c r="N209" s="21" t="e">
        <f t="shared" si="17"/>
        <v>#DIV/0!</v>
      </c>
      <c r="O209" s="21" t="e">
        <f t="shared" si="18"/>
        <v>#DIV/0!</v>
      </c>
      <c r="P209" s="21" t="e">
        <f t="shared" si="19"/>
        <v>#DIV/0!</v>
      </c>
      <c r="Q209" s="21" t="e">
        <f t="shared" si="20"/>
        <v>#DIV/0!</v>
      </c>
    </row>
    <row r="210" spans="1:17">
      <c r="A210" s="154" t="s">
        <v>166</v>
      </c>
      <c r="B210" s="154" t="s">
        <v>1844</v>
      </c>
      <c r="C210" s="154" t="s">
        <v>1641</v>
      </c>
      <c r="D210" s="179">
        <v>97948973881</v>
      </c>
      <c r="E210" s="179">
        <v>127914476171</v>
      </c>
      <c r="F210" s="179">
        <v>88157945419</v>
      </c>
      <c r="G210" s="179">
        <v>97602662271</v>
      </c>
      <c r="H210" s="179">
        <v>107671191613</v>
      </c>
      <c r="I210" s="179">
        <v>69738151013</v>
      </c>
      <c r="J210" s="179">
        <v>54368361422</v>
      </c>
      <c r="K210" s="179">
        <v>64461455711</v>
      </c>
      <c r="L210" s="179">
        <f>VLOOKUP(A210,Sheet2!$A$1:$E$2000,5,FALSE)</f>
        <v>84323165632</v>
      </c>
      <c r="M210" s="21">
        <f t="shared" si="16"/>
        <v>9.9257984507440583E-2</v>
      </c>
      <c r="N210" s="21">
        <f t="shared" si="17"/>
        <v>-0.45480642144230887</v>
      </c>
      <c r="O210" s="21">
        <f t="shared" si="18"/>
        <v>-0.38328461304768102</v>
      </c>
      <c r="P210" s="21">
        <f t="shared" si="19"/>
        <v>-0.33955228053084591</v>
      </c>
      <c r="Q210" s="21">
        <f t="shared" si="20"/>
        <v>-0.21684561702371841</v>
      </c>
    </row>
    <row r="211" spans="1:17">
      <c r="A211" s="154" t="s">
        <v>755</v>
      </c>
      <c r="B211" s="154" t="s">
        <v>1845</v>
      </c>
      <c r="C211" s="154" t="s">
        <v>1641</v>
      </c>
      <c r="D211" s="179">
        <v>237296246171</v>
      </c>
      <c r="E211" s="179">
        <v>461337922882</v>
      </c>
      <c r="F211" s="179">
        <v>304738997931</v>
      </c>
      <c r="G211" s="179">
        <v>435553551422</v>
      </c>
      <c r="H211" s="179">
        <v>226684295528</v>
      </c>
      <c r="I211" s="179">
        <v>436108649141</v>
      </c>
      <c r="J211" s="179">
        <v>351764590970</v>
      </c>
      <c r="K211" s="179">
        <v>540730148681</v>
      </c>
      <c r="L211" s="179">
        <f>VLOOKUP(A211,Sheet2!$A$1:$E$2000,5,FALSE)</f>
        <v>256962276340</v>
      </c>
      <c r="M211" s="21">
        <f t="shared" si="16"/>
        <v>-4.472026344383398E-2</v>
      </c>
      <c r="N211" s="21">
        <f t="shared" si="17"/>
        <v>-5.4687188045135164E-2</v>
      </c>
      <c r="O211" s="21">
        <f t="shared" si="18"/>
        <v>0.15431432589289962</v>
      </c>
      <c r="P211" s="21">
        <f t="shared" si="19"/>
        <v>0.24147799258120684</v>
      </c>
      <c r="Q211" s="21">
        <f t="shared" si="20"/>
        <v>0.13356893886925691</v>
      </c>
    </row>
    <row r="212" spans="1:17">
      <c r="A212" s="154" t="s">
        <v>168</v>
      </c>
      <c r="B212" s="154" t="s">
        <v>1847</v>
      </c>
      <c r="C212" s="154" t="s">
        <v>1641</v>
      </c>
      <c r="D212" s="179">
        <v>42474360178</v>
      </c>
      <c r="E212" s="179">
        <v>150298011952</v>
      </c>
      <c r="F212" s="179">
        <v>89466836726</v>
      </c>
      <c r="G212" s="179">
        <v>119035967646</v>
      </c>
      <c r="H212" s="179">
        <v>126905305203</v>
      </c>
      <c r="I212" s="179">
        <v>143111933759</v>
      </c>
      <c r="J212" s="179">
        <v>259906766264</v>
      </c>
      <c r="K212" s="179">
        <v>180957298611</v>
      </c>
      <c r="L212" s="179">
        <f>VLOOKUP(A212,Sheet2!$A$1:$E$2000,5,FALSE)</f>
        <v>202169264062</v>
      </c>
      <c r="M212" s="21">
        <f t="shared" si="16"/>
        <v>1.9878096967481058</v>
      </c>
      <c r="N212" s="21">
        <f t="shared" si="17"/>
        <v>-4.7812197245130465E-2</v>
      </c>
      <c r="O212" s="21">
        <f t="shared" si="18"/>
        <v>1.9050626553388399</v>
      </c>
      <c r="P212" s="21">
        <f t="shared" si="19"/>
        <v>0.52019009203291644</v>
      </c>
      <c r="Q212" s="21">
        <f t="shared" si="20"/>
        <v>0.59307180845281782</v>
      </c>
    </row>
    <row r="213" spans="1:17">
      <c r="A213" s="154" t="s">
        <v>170</v>
      </c>
      <c r="B213" s="154" t="s">
        <v>1848</v>
      </c>
      <c r="C213" s="154" t="s">
        <v>1641</v>
      </c>
      <c r="D213" s="179">
        <v>213320104016</v>
      </c>
      <c r="E213" s="179">
        <v>299356991087</v>
      </c>
      <c r="F213" s="179">
        <v>270149069398</v>
      </c>
      <c r="G213" s="179">
        <v>290373013078</v>
      </c>
      <c r="H213" s="179">
        <v>390647204464</v>
      </c>
      <c r="I213" s="179">
        <v>346444207997</v>
      </c>
      <c r="J213" s="179">
        <v>419715249289</v>
      </c>
      <c r="K213" s="179">
        <v>281368490712</v>
      </c>
      <c r="L213" s="179">
        <f>VLOOKUP(A213,Sheet2!$A$1:$E$2000,5,FALSE)</f>
        <v>414932853226</v>
      </c>
      <c r="M213" s="21">
        <f t="shared" si="16"/>
        <v>0.83127233256317767</v>
      </c>
      <c r="N213" s="21">
        <f t="shared" si="17"/>
        <v>0.15729452898033497</v>
      </c>
      <c r="O213" s="21">
        <f t="shared" si="18"/>
        <v>0.55364314311462626</v>
      </c>
      <c r="P213" s="21">
        <f t="shared" si="19"/>
        <v>-3.1010190205180001E-2</v>
      </c>
      <c r="Q213" s="21">
        <f t="shared" si="20"/>
        <v>6.2167727004016071E-2</v>
      </c>
    </row>
    <row r="214" spans="1:17">
      <c r="A214" s="154" t="s">
        <v>171</v>
      </c>
      <c r="B214" s="154" t="s">
        <v>1849</v>
      </c>
      <c r="C214" s="154" t="s">
        <v>1641</v>
      </c>
      <c r="D214" s="179">
        <v>97799561280</v>
      </c>
      <c r="E214" s="179">
        <v>113337559056</v>
      </c>
      <c r="F214" s="179">
        <v>104372250805</v>
      </c>
      <c r="G214" s="179">
        <v>150451982499</v>
      </c>
      <c r="H214" s="179">
        <v>75835548827</v>
      </c>
      <c r="I214" s="179">
        <v>134564769189</v>
      </c>
      <c r="J214" s="179">
        <v>127048168740</v>
      </c>
      <c r="K214" s="179">
        <v>278573562795</v>
      </c>
      <c r="L214" s="179">
        <f>VLOOKUP(A214,Sheet2!$A$1:$E$2000,5,FALSE)</f>
        <v>134041345020</v>
      </c>
      <c r="M214" s="21">
        <f t="shared" si="16"/>
        <v>-0.22458191187705909</v>
      </c>
      <c r="N214" s="21">
        <f t="shared" si="17"/>
        <v>0.18729192961100963</v>
      </c>
      <c r="O214" s="21">
        <f t="shared" si="18"/>
        <v>0.21726002610948483</v>
      </c>
      <c r="P214" s="21">
        <f t="shared" si="19"/>
        <v>0.85157787998474255</v>
      </c>
      <c r="Q214" s="21">
        <f t="shared" si="20"/>
        <v>0.76752653726792552</v>
      </c>
    </row>
    <row r="215" spans="1:17">
      <c r="A215" s="154" t="s">
        <v>172</v>
      </c>
      <c r="B215" s="154" t="s">
        <v>1850</v>
      </c>
      <c r="C215" s="154" t="s">
        <v>1641</v>
      </c>
      <c r="D215" s="179">
        <v>178002900787</v>
      </c>
      <c r="E215" s="179">
        <v>241367366930</v>
      </c>
      <c r="F215" s="179">
        <v>194999339396</v>
      </c>
      <c r="G215" s="179">
        <v>258671582421</v>
      </c>
      <c r="H215" s="179">
        <v>245234892577</v>
      </c>
      <c r="I215" s="179">
        <v>369378660880</v>
      </c>
      <c r="J215" s="179">
        <v>265367905139</v>
      </c>
      <c r="K215" s="179">
        <v>317697647093</v>
      </c>
      <c r="L215" s="179">
        <f>VLOOKUP(A215,Sheet2!$A$1:$E$2000,5,FALSE)</f>
        <v>308717988705</v>
      </c>
      <c r="M215" s="21">
        <f t="shared" si="16"/>
        <v>0.37770166380856035</v>
      </c>
      <c r="N215" s="21">
        <f t="shared" si="17"/>
        <v>0.53035874558438179</v>
      </c>
      <c r="O215" s="21">
        <f t="shared" si="18"/>
        <v>0.36086566221692268</v>
      </c>
      <c r="P215" s="21">
        <f t="shared" si="19"/>
        <v>0.22818921243514234</v>
      </c>
      <c r="Q215" s="21">
        <f t="shared" si="20"/>
        <v>0.25886649106455062</v>
      </c>
    </row>
    <row r="216" spans="1:17">
      <c r="A216" s="154" t="s">
        <v>173</v>
      </c>
      <c r="B216" s="154" t="s">
        <v>3818</v>
      </c>
      <c r="C216" s="154" t="s">
        <v>1641</v>
      </c>
      <c r="D216" s="179">
        <v>310728850638</v>
      </c>
      <c r="E216" s="179">
        <v>744315126097</v>
      </c>
      <c r="F216" s="179">
        <v>654106192438</v>
      </c>
      <c r="G216" s="179">
        <v>1107978958993</v>
      </c>
      <c r="H216" s="179">
        <v>428329491647</v>
      </c>
      <c r="I216" s="179">
        <v>731860493204</v>
      </c>
      <c r="J216" s="179">
        <v>565693839521</v>
      </c>
      <c r="K216" s="179">
        <v>1276161924952</v>
      </c>
      <c r="L216" s="179">
        <f>VLOOKUP(A216,Sheet2!$A$1:$E$2000,5,FALSE)</f>
        <v>341265063589</v>
      </c>
      <c r="M216" s="21">
        <f t="shared" si="16"/>
        <v>0.37846708076040575</v>
      </c>
      <c r="N216" s="21">
        <f t="shared" si="17"/>
        <v>-1.6733010597687219E-2</v>
      </c>
      <c r="O216" s="21">
        <f t="shared" si="18"/>
        <v>-0.1351651366996961</v>
      </c>
      <c r="P216" s="21">
        <f t="shared" si="19"/>
        <v>0.15179256302110206</v>
      </c>
      <c r="Q216" s="21">
        <f t="shared" si="20"/>
        <v>-0.20326507923426523</v>
      </c>
    </row>
    <row r="217" spans="1:17">
      <c r="A217" s="154" t="s">
        <v>175</v>
      </c>
      <c r="B217" s="154" t="s">
        <v>1853</v>
      </c>
      <c r="C217" s="154" t="s">
        <v>1641</v>
      </c>
      <c r="D217" s="179">
        <v>-130169215071</v>
      </c>
      <c r="E217" s="179">
        <v>-19217396422</v>
      </c>
      <c r="F217" s="179">
        <v>-25188411350</v>
      </c>
      <c r="G217" s="179">
        <v>1341742727</v>
      </c>
      <c r="H217" s="179">
        <v>77158113981</v>
      </c>
      <c r="I217" s="179">
        <v>3479199645</v>
      </c>
      <c r="J217" s="179">
        <v>121543602398</v>
      </c>
      <c r="K217" s="179">
        <v>200840568578</v>
      </c>
      <c r="L217" s="179">
        <f>VLOOKUP(A217,Sheet2!$A$1:$E$2000,5,FALSE)</f>
        <v>-9831461787</v>
      </c>
      <c r="M217" s="21">
        <f t="shared" si="16"/>
        <v>1.5927523949415734</v>
      </c>
      <c r="N217" s="21">
        <f t="shared" si="17"/>
        <v>1.1810442772058876</v>
      </c>
      <c r="O217" s="21">
        <f t="shared" si="18"/>
        <v>5.8253778576631037</v>
      </c>
      <c r="P217" s="21">
        <f t="shared" si="19"/>
        <v>148.68634786421316</v>
      </c>
      <c r="Q217" s="21">
        <f t="shared" si="20"/>
        <v>-1.1274196747398593</v>
      </c>
    </row>
    <row r="218" spans="1:17">
      <c r="A218" s="154" t="s">
        <v>176</v>
      </c>
      <c r="B218" s="154" t="s">
        <v>1855</v>
      </c>
      <c r="C218" s="154" t="s">
        <v>1641</v>
      </c>
      <c r="D218" s="179">
        <v>670294868703</v>
      </c>
      <c r="E218" s="179">
        <v>614296094700</v>
      </c>
      <c r="F218" s="179">
        <v>603952625573</v>
      </c>
      <c r="G218" s="179">
        <v>615014797355</v>
      </c>
      <c r="H218" s="179">
        <v>634955580248</v>
      </c>
      <c r="I218" s="179">
        <v>642035367621</v>
      </c>
      <c r="J218" s="179">
        <v>671544762098</v>
      </c>
      <c r="K218" s="179">
        <v>649700039180</v>
      </c>
      <c r="L218" s="179">
        <f>VLOOKUP(A218,Sheet2!$A$1:$E$2000,5,FALSE)</f>
        <v>695590186476</v>
      </c>
      <c r="M218" s="21">
        <f t="shared" si="16"/>
        <v>-5.2722003561478006E-2</v>
      </c>
      <c r="N218" s="21">
        <f t="shared" si="17"/>
        <v>4.5156192852807989E-2</v>
      </c>
      <c r="O218" s="21">
        <f t="shared" si="18"/>
        <v>0.11191628889910357</v>
      </c>
      <c r="P218" s="21">
        <f t="shared" si="19"/>
        <v>5.6397410231706864E-2</v>
      </c>
      <c r="Q218" s="21">
        <f t="shared" si="20"/>
        <v>9.5494248911581231E-2</v>
      </c>
    </row>
    <row r="219" spans="1:17">
      <c r="A219" s="154" t="s">
        <v>177</v>
      </c>
      <c r="B219" s="154" t="s">
        <v>1856</v>
      </c>
      <c r="C219" s="154" t="s">
        <v>1641</v>
      </c>
      <c r="D219" s="179">
        <v>29611239157</v>
      </c>
      <c r="E219" s="179">
        <v>26131590063</v>
      </c>
      <c r="F219" s="179">
        <v>29582842368</v>
      </c>
      <c r="G219" s="179">
        <v>17266819915</v>
      </c>
      <c r="H219" s="179">
        <v>34922388588</v>
      </c>
      <c r="I219" s="179">
        <v>4857640173</v>
      </c>
      <c r="J219" s="179">
        <v>5819863048</v>
      </c>
      <c r="K219" s="179">
        <v>3992187817</v>
      </c>
      <c r="L219" s="179">
        <f>VLOOKUP(A219,Sheet2!$A$1:$E$2000,5,FALSE)</f>
        <v>6945205944</v>
      </c>
      <c r="M219" s="21">
        <f t="shared" si="16"/>
        <v>0.17936261980932539</v>
      </c>
      <c r="N219" s="21">
        <f t="shared" si="17"/>
        <v>-0.81410851152613228</v>
      </c>
      <c r="O219" s="21">
        <f t="shared" si="18"/>
        <v>-0.80326897004679332</v>
      </c>
      <c r="P219" s="21">
        <f t="shared" si="19"/>
        <v>-0.76879426341083723</v>
      </c>
      <c r="Q219" s="21">
        <f t="shared" si="20"/>
        <v>-0.80112454431634994</v>
      </c>
    </row>
    <row r="220" spans="1:17">
      <c r="A220" s="154" t="s">
        <v>178</v>
      </c>
      <c r="B220" s="154" t="s">
        <v>1857</v>
      </c>
      <c r="C220" s="154" t="s">
        <v>1641</v>
      </c>
      <c r="D220" s="179">
        <v>76245765332</v>
      </c>
      <c r="E220" s="179">
        <v>161957274464</v>
      </c>
      <c r="F220" s="179">
        <v>90670392805</v>
      </c>
      <c r="G220" s="179">
        <v>94596155109</v>
      </c>
      <c r="H220" s="179">
        <v>233764584910</v>
      </c>
      <c r="I220" s="179">
        <v>223248858263</v>
      </c>
      <c r="J220" s="179">
        <v>112193862251</v>
      </c>
      <c r="K220" s="179">
        <v>121478671222</v>
      </c>
      <c r="L220" s="179">
        <f>VLOOKUP(A220,Sheet2!$A$1:$E$2000,5,FALSE)</f>
        <v>176210588509</v>
      </c>
      <c r="M220" s="21">
        <f t="shared" si="16"/>
        <v>2.0659353197139469</v>
      </c>
      <c r="N220" s="21">
        <f t="shared" si="17"/>
        <v>0.37844291960237914</v>
      </c>
      <c r="O220" s="21">
        <f t="shared" si="18"/>
        <v>0.23738145143243597</v>
      </c>
      <c r="P220" s="21">
        <f t="shared" si="19"/>
        <v>0.2841819107977927</v>
      </c>
      <c r="Q220" s="21">
        <f t="shared" si="20"/>
        <v>-0.24620494341843288</v>
      </c>
    </row>
    <row r="221" spans="1:17">
      <c r="A221" s="154" t="s">
        <v>179</v>
      </c>
      <c r="B221" s="154" t="s">
        <v>4237</v>
      </c>
      <c r="C221" s="154" t="s">
        <v>1641</v>
      </c>
      <c r="D221" s="179">
        <v>729505107861</v>
      </c>
      <c r="E221" s="179">
        <v>726400653088</v>
      </c>
      <c r="F221" s="179">
        <v>717301292058</v>
      </c>
      <c r="G221" s="179">
        <v>703736411067</v>
      </c>
      <c r="H221" s="179">
        <v>659523577336</v>
      </c>
      <c r="I221" s="179">
        <v>718625767444</v>
      </c>
      <c r="J221" s="179">
        <v>780607079686</v>
      </c>
      <c r="K221" s="179">
        <v>907350623028</v>
      </c>
      <c r="L221" s="179">
        <f>VLOOKUP(A221,Sheet2!$A$1:$E$2000,5,FALSE)</f>
        <v>838210377306</v>
      </c>
      <c r="M221" s="21">
        <f t="shared" si="16"/>
        <v>-9.5930144656827115E-2</v>
      </c>
      <c r="N221" s="21">
        <f t="shared" si="17"/>
        <v>-1.0703302111511331E-2</v>
      </c>
      <c r="O221" s="21">
        <f t="shared" si="18"/>
        <v>8.8255504805198629E-2</v>
      </c>
      <c r="P221" s="21">
        <f t="shared" si="19"/>
        <v>0.28933306385594232</v>
      </c>
      <c r="Q221" s="21">
        <f t="shared" si="20"/>
        <v>0.27093314948915992</v>
      </c>
    </row>
    <row r="222" spans="1:17">
      <c r="A222" s="154" t="s">
        <v>180</v>
      </c>
      <c r="B222" s="154" t="s">
        <v>1859</v>
      </c>
      <c r="C222" s="154" t="s">
        <v>1641</v>
      </c>
      <c r="D222" s="179">
        <v>290852365899</v>
      </c>
      <c r="E222" s="179">
        <v>369702483721</v>
      </c>
      <c r="F222" s="179">
        <v>418735127782</v>
      </c>
      <c r="G222" s="179">
        <v>466439326206</v>
      </c>
      <c r="H222" s="179">
        <v>415634198117</v>
      </c>
      <c r="I222" s="179">
        <v>308248196298</v>
      </c>
      <c r="J222" s="179">
        <v>468530736356</v>
      </c>
      <c r="K222" s="179">
        <v>328090681452</v>
      </c>
      <c r="L222" s="179">
        <f>VLOOKUP(A222,Sheet2!$A$1:$E$2000,5,FALSE)</f>
        <v>275839070344</v>
      </c>
      <c r="M222" s="21">
        <f t="shared" si="16"/>
        <v>0.42902120404731775</v>
      </c>
      <c r="N222" s="21">
        <f t="shared" si="17"/>
        <v>-0.16622633097963482</v>
      </c>
      <c r="O222" s="21">
        <f t="shared" si="18"/>
        <v>0.11891910964757742</v>
      </c>
      <c r="P222" s="21">
        <f t="shared" si="19"/>
        <v>-0.29660587557940854</v>
      </c>
      <c r="Q222" s="21">
        <f t="shared" si="20"/>
        <v>-0.33634173608988743</v>
      </c>
    </row>
    <row r="223" spans="1:17">
      <c r="A223" s="154" t="s">
        <v>768</v>
      </c>
      <c r="B223" s="154" t="s">
        <v>4128</v>
      </c>
      <c r="C223" s="154" t="s">
        <v>1641</v>
      </c>
      <c r="D223" s="179"/>
      <c r="E223" s="179"/>
      <c r="F223" s="179"/>
      <c r="G223" s="179"/>
      <c r="H223" s="179"/>
      <c r="I223" s="179"/>
      <c r="J223" s="179"/>
      <c r="K223" s="179"/>
      <c r="L223" s="179">
        <f>VLOOKUP(A223,Sheet2!$A$1:$E$2000,5,FALSE)</f>
        <v>0</v>
      </c>
      <c r="M223" s="21" t="e">
        <f t="shared" si="16"/>
        <v>#DIV/0!</v>
      </c>
      <c r="N223" s="21" t="e">
        <f t="shared" si="17"/>
        <v>#DIV/0!</v>
      </c>
      <c r="O223" s="21" t="e">
        <f t="shared" si="18"/>
        <v>#DIV/0!</v>
      </c>
      <c r="P223" s="21" t="e">
        <f t="shared" si="19"/>
        <v>#DIV/0!</v>
      </c>
      <c r="Q223" s="21" t="e">
        <f t="shared" si="20"/>
        <v>#DIV/0!</v>
      </c>
    </row>
    <row r="224" spans="1:17">
      <c r="A224" s="154" t="s">
        <v>182</v>
      </c>
      <c r="B224" s="154" t="s">
        <v>1861</v>
      </c>
      <c r="C224" s="154" t="s">
        <v>1641</v>
      </c>
      <c r="D224" s="179">
        <v>726135784312</v>
      </c>
      <c r="E224" s="179">
        <v>894065360710</v>
      </c>
      <c r="F224" s="179">
        <v>481699161062</v>
      </c>
      <c r="G224" s="179">
        <v>587111363786</v>
      </c>
      <c r="H224" s="179">
        <v>595350297866</v>
      </c>
      <c r="I224" s="179">
        <v>663860804429</v>
      </c>
      <c r="J224" s="179">
        <v>384409807863</v>
      </c>
      <c r="K224" s="179">
        <v>567951305534</v>
      </c>
      <c r="L224" s="179">
        <f>VLOOKUP(A224,Sheet2!$A$1:$E$2000,5,FALSE)</f>
        <v>673984809891</v>
      </c>
      <c r="M224" s="21">
        <f t="shared" si="16"/>
        <v>-0.18011161172826207</v>
      </c>
      <c r="N224" s="21">
        <f t="shared" si="17"/>
        <v>-0.25748067915100603</v>
      </c>
      <c r="O224" s="21">
        <f t="shared" si="18"/>
        <v>-0.2019711908663212</v>
      </c>
      <c r="P224" s="21">
        <f t="shared" si="19"/>
        <v>-3.2634453076237462E-2</v>
      </c>
      <c r="Q224" s="21">
        <f t="shared" si="20"/>
        <v>0.13208108286308251</v>
      </c>
    </row>
    <row r="225" spans="1:17">
      <c r="A225" s="154" t="s">
        <v>183</v>
      </c>
      <c r="B225" s="154" t="s">
        <v>1862</v>
      </c>
      <c r="C225" s="154" t="s">
        <v>1641</v>
      </c>
      <c r="D225" s="179"/>
      <c r="E225" s="179"/>
      <c r="F225" s="179"/>
      <c r="G225" s="179"/>
      <c r="H225" s="179"/>
      <c r="I225" s="179"/>
      <c r="J225" s="179"/>
      <c r="K225" s="179"/>
      <c r="L225" s="179">
        <f>VLOOKUP(A225,Sheet2!$A$1:$E$2000,5,FALSE)</f>
        <v>0</v>
      </c>
      <c r="M225" s="21" t="e">
        <f t="shared" si="16"/>
        <v>#DIV/0!</v>
      </c>
      <c r="N225" s="21" t="e">
        <f t="shared" si="17"/>
        <v>#DIV/0!</v>
      </c>
      <c r="O225" s="21" t="e">
        <f t="shared" si="18"/>
        <v>#DIV/0!</v>
      </c>
      <c r="P225" s="21" t="e">
        <f t="shared" si="19"/>
        <v>#DIV/0!</v>
      </c>
      <c r="Q225" s="21" t="e">
        <f t="shared" si="20"/>
        <v>#DIV/0!</v>
      </c>
    </row>
    <row r="226" spans="1:17">
      <c r="A226" s="154" t="s">
        <v>810</v>
      </c>
      <c r="B226" s="154" t="s">
        <v>2960</v>
      </c>
      <c r="C226" s="154" t="s">
        <v>1641</v>
      </c>
      <c r="D226" s="179">
        <v>6580427308679</v>
      </c>
      <c r="E226" s="179">
        <v>7387541872823</v>
      </c>
      <c r="F226" s="179">
        <v>7986975643205</v>
      </c>
      <c r="G226" s="179">
        <v>8942280800530</v>
      </c>
      <c r="H226" s="179">
        <v>7488981925420</v>
      </c>
      <c r="I226" s="179">
        <v>6275517664566</v>
      </c>
      <c r="J226" s="179">
        <v>7516547767123</v>
      </c>
      <c r="K226" s="179">
        <v>9275489248832</v>
      </c>
      <c r="L226" s="179">
        <f>VLOOKUP(A226,Sheet2!$A$1:$E$2000,5,FALSE)</f>
        <v>8472243353998</v>
      </c>
      <c r="M226" s="21">
        <f t="shared" si="16"/>
        <v>0.13806924294151796</v>
      </c>
      <c r="N226" s="21">
        <f t="shared" si="17"/>
        <v>-0.15052695841195449</v>
      </c>
      <c r="O226" s="21">
        <f t="shared" si="18"/>
        <v>-5.8899375320146524E-2</v>
      </c>
      <c r="P226" s="21">
        <f t="shared" si="19"/>
        <v>3.7262132081811956E-2</v>
      </c>
      <c r="Q226" s="21">
        <f t="shared" si="20"/>
        <v>0.13129440535041167</v>
      </c>
    </row>
    <row r="227" spans="1:17">
      <c r="A227" s="154" t="s">
        <v>3528</v>
      </c>
      <c r="B227" s="154" t="s">
        <v>3529</v>
      </c>
      <c r="C227" s="154" t="s">
        <v>1641</v>
      </c>
      <c r="D227" s="179">
        <v>625396569261</v>
      </c>
      <c r="E227" s="179">
        <v>809009931646</v>
      </c>
      <c r="F227" s="179">
        <v>739678570479</v>
      </c>
      <c r="G227" s="179">
        <v>742873031899</v>
      </c>
      <c r="H227" s="179">
        <v>591151295855</v>
      </c>
      <c r="I227" s="179">
        <v>806288235218</v>
      </c>
      <c r="J227" s="179">
        <v>716234323047</v>
      </c>
      <c r="K227" s="179">
        <v>721200291541</v>
      </c>
      <c r="L227" s="179">
        <f>VLOOKUP(A227,Sheet2!$A$1:$E$2000,5,FALSE)</f>
        <v>741550010628</v>
      </c>
      <c r="M227" s="21">
        <f t="shared" si="16"/>
        <v>-5.4757693100980609E-2</v>
      </c>
      <c r="N227" s="21">
        <f t="shared" si="17"/>
        <v>-3.3642311689084897E-3</v>
      </c>
      <c r="O227" s="21">
        <f t="shared" si="18"/>
        <v>-3.1695182701883616E-2</v>
      </c>
      <c r="P227" s="21">
        <f t="shared" si="19"/>
        <v>-2.9174218779483969E-2</v>
      </c>
      <c r="Q227" s="21">
        <f t="shared" si="20"/>
        <v>0.25441662029256618</v>
      </c>
    </row>
    <row r="228" spans="1:17">
      <c r="A228" s="154" t="s">
        <v>185</v>
      </c>
      <c r="B228" s="154" t="s">
        <v>1864</v>
      </c>
      <c r="C228" s="154" t="s">
        <v>1641</v>
      </c>
      <c r="D228" s="179">
        <v>118118740680</v>
      </c>
      <c r="E228" s="179">
        <v>125165211131</v>
      </c>
      <c r="F228" s="179">
        <v>117359421750</v>
      </c>
      <c r="G228" s="179">
        <v>105962450860</v>
      </c>
      <c r="H228" s="179">
        <v>89359138810</v>
      </c>
      <c r="I228" s="179">
        <v>100413010891</v>
      </c>
      <c r="J228" s="179">
        <v>111862043989</v>
      </c>
      <c r="K228" s="179">
        <v>116451285862</v>
      </c>
      <c r="L228" s="179">
        <f>VLOOKUP(A228,Sheet2!$A$1:$E$2000,5,FALSE)</f>
        <v>88592985503</v>
      </c>
      <c r="M228" s="21">
        <f t="shared" si="16"/>
        <v>-0.24348043083115606</v>
      </c>
      <c r="N228" s="21">
        <f t="shared" si="17"/>
        <v>-0.19775622967706205</v>
      </c>
      <c r="O228" s="21">
        <f t="shared" si="18"/>
        <v>-4.6842236260421929E-2</v>
      </c>
      <c r="P228" s="21">
        <f t="shared" si="19"/>
        <v>9.898633824408315E-2</v>
      </c>
      <c r="Q228" s="21">
        <f t="shared" si="20"/>
        <v>-8.5738662794080257E-3</v>
      </c>
    </row>
    <row r="229" spans="1:17">
      <c r="A229" s="154" t="s">
        <v>186</v>
      </c>
      <c r="B229" s="154" t="s">
        <v>1865</v>
      </c>
      <c r="C229" s="154" t="s">
        <v>1641</v>
      </c>
      <c r="D229" s="179">
        <v>54480847043</v>
      </c>
      <c r="E229" s="179">
        <v>56964371898</v>
      </c>
      <c r="F229" s="179">
        <v>47907885294</v>
      </c>
      <c r="G229" s="179">
        <v>69318348813</v>
      </c>
      <c r="H229" s="179">
        <v>42381416579</v>
      </c>
      <c r="I229" s="179">
        <v>22836883313</v>
      </c>
      <c r="J229" s="179">
        <v>60010241375</v>
      </c>
      <c r="K229" s="179">
        <v>115372345764</v>
      </c>
      <c r="L229" s="179">
        <f>VLOOKUP(A229,Sheet2!$A$1:$E$2000,5,FALSE)</f>
        <v>96119781559</v>
      </c>
      <c r="M229" s="21">
        <f t="shared" si="16"/>
        <v>-0.22208594617573227</v>
      </c>
      <c r="N229" s="21">
        <f t="shared" si="17"/>
        <v>-0.59910234147948549</v>
      </c>
      <c r="O229" s="21">
        <f t="shared" si="18"/>
        <v>0.2526172050118794</v>
      </c>
      <c r="P229" s="21">
        <f t="shared" si="19"/>
        <v>0.664383929213891</v>
      </c>
      <c r="Q229" s="21">
        <f t="shared" si="20"/>
        <v>1.2679700047267266</v>
      </c>
    </row>
    <row r="230" spans="1:17">
      <c r="A230" s="154" t="s">
        <v>187</v>
      </c>
      <c r="B230" s="154" t="s">
        <v>756</v>
      </c>
      <c r="C230" s="154" t="s">
        <v>1641</v>
      </c>
      <c r="D230" s="179">
        <v>4106331240</v>
      </c>
      <c r="E230" s="179">
        <v>3742708800</v>
      </c>
      <c r="F230" s="179">
        <v>3101766900</v>
      </c>
      <c r="G230" s="179">
        <v>3338091510</v>
      </c>
      <c r="H230" s="179">
        <v>2760801078</v>
      </c>
      <c r="I230" s="179">
        <v>40927266774</v>
      </c>
      <c r="J230" s="179">
        <v>498540289</v>
      </c>
      <c r="K230" s="179">
        <v>0</v>
      </c>
      <c r="L230" s="179">
        <f>VLOOKUP(A230,Sheet2!$A$1:$E$2000,5,FALSE)</f>
        <v>0</v>
      </c>
      <c r="M230" s="21">
        <f t="shared" si="16"/>
        <v>-0.32767209544449705</v>
      </c>
      <c r="N230" s="21">
        <f t="shared" si="17"/>
        <v>9.9351993331674642</v>
      </c>
      <c r="O230" s="21">
        <f t="shared" si="18"/>
        <v>-0.83927216161859231</v>
      </c>
      <c r="P230" s="21">
        <f t="shared" si="19"/>
        <v>-1</v>
      </c>
      <c r="Q230" s="21">
        <f t="shared" si="20"/>
        <v>-1</v>
      </c>
    </row>
    <row r="231" spans="1:17">
      <c r="A231" s="154" t="s">
        <v>783</v>
      </c>
      <c r="B231" s="154" t="s">
        <v>2979</v>
      </c>
      <c r="C231" s="154" t="s">
        <v>1641</v>
      </c>
      <c r="D231" s="179">
        <v>848845484769</v>
      </c>
      <c r="E231" s="179">
        <v>885444404307</v>
      </c>
      <c r="F231" s="179">
        <v>855030748999</v>
      </c>
      <c r="G231" s="179">
        <v>1051504509665</v>
      </c>
      <c r="H231" s="179">
        <v>992025463466</v>
      </c>
      <c r="I231" s="179">
        <v>981041451825</v>
      </c>
      <c r="J231" s="179">
        <v>947834808527</v>
      </c>
      <c r="K231" s="179">
        <v>1146889117332</v>
      </c>
      <c r="L231" s="179">
        <f>VLOOKUP(A231,Sheet2!$A$1:$E$2000,5,FALSE)</f>
        <v>1018110161318</v>
      </c>
      <c r="M231" s="21">
        <f t="shared" si="16"/>
        <v>0.16867613866846942</v>
      </c>
      <c r="N231" s="21">
        <f t="shared" si="17"/>
        <v>0.1079650478934584</v>
      </c>
      <c r="O231" s="21">
        <f t="shared" si="18"/>
        <v>0.10853885621850137</v>
      </c>
      <c r="P231" s="21">
        <f t="shared" si="19"/>
        <v>9.071250459723533E-2</v>
      </c>
      <c r="Q231" s="21">
        <f t="shared" si="20"/>
        <v>2.6294383372845762E-2</v>
      </c>
    </row>
    <row r="232" spans="1:17">
      <c r="A232" s="154" t="s">
        <v>3485</v>
      </c>
      <c r="B232" s="154" t="s">
        <v>3486</v>
      </c>
      <c r="C232" s="154" t="s">
        <v>1641</v>
      </c>
      <c r="D232" s="179"/>
      <c r="E232" s="179"/>
      <c r="F232" s="179"/>
      <c r="G232" s="179"/>
      <c r="H232" s="179"/>
      <c r="I232" s="179"/>
      <c r="J232" s="179"/>
      <c r="K232" s="179"/>
      <c r="L232" s="179">
        <f>VLOOKUP(A232,Sheet2!$A$1:$E$2000,5,FALSE)</f>
        <v>0</v>
      </c>
      <c r="M232" s="21" t="e">
        <f t="shared" si="16"/>
        <v>#DIV/0!</v>
      </c>
      <c r="N232" s="21" t="e">
        <f t="shared" si="17"/>
        <v>#DIV/0!</v>
      </c>
      <c r="O232" s="21" t="e">
        <f t="shared" si="18"/>
        <v>#DIV/0!</v>
      </c>
      <c r="P232" s="21" t="e">
        <f t="shared" si="19"/>
        <v>#DIV/0!</v>
      </c>
      <c r="Q232" s="21" t="e">
        <f t="shared" si="20"/>
        <v>#DIV/0!</v>
      </c>
    </row>
    <row r="233" spans="1:17">
      <c r="A233" s="154" t="s">
        <v>741</v>
      </c>
      <c r="B233" s="154" t="s">
        <v>1866</v>
      </c>
      <c r="C233" s="154" t="s">
        <v>1641</v>
      </c>
      <c r="D233" s="179">
        <v>770424278222</v>
      </c>
      <c r="E233" s="179">
        <v>1333137870118</v>
      </c>
      <c r="F233" s="179">
        <v>1748464770167</v>
      </c>
      <c r="G233" s="179">
        <v>1428376236687</v>
      </c>
      <c r="H233" s="179">
        <v>1036175971416</v>
      </c>
      <c r="I233" s="179">
        <v>1466807524314</v>
      </c>
      <c r="J233" s="179">
        <v>1646711714383</v>
      </c>
      <c r="K233" s="179">
        <v>1388373022337</v>
      </c>
      <c r="L233" s="179">
        <f>VLOOKUP(A233,Sheet2!$A$1:$E$2000,5,FALSE)</f>
        <v>1041226318995</v>
      </c>
      <c r="M233" s="21">
        <f t="shared" si="16"/>
        <v>0.34494200235655459</v>
      </c>
      <c r="N233" s="21">
        <f t="shared" si="17"/>
        <v>0.10026693952079277</v>
      </c>
      <c r="O233" s="21">
        <f t="shared" si="18"/>
        <v>-5.8195656852886621E-2</v>
      </c>
      <c r="P233" s="21">
        <f t="shared" si="19"/>
        <v>-2.8006076636211852E-2</v>
      </c>
      <c r="Q233" s="21">
        <f t="shared" si="20"/>
        <v>4.8740249902710833E-3</v>
      </c>
    </row>
    <row r="234" spans="1:17">
      <c r="A234" s="154" t="s">
        <v>188</v>
      </c>
      <c r="B234" s="154" t="s">
        <v>1867</v>
      </c>
      <c r="C234" s="154" t="s">
        <v>1641</v>
      </c>
      <c r="D234" s="179">
        <v>18854898000000</v>
      </c>
      <c r="E234" s="179">
        <v>20134396000000</v>
      </c>
      <c r="F234" s="179">
        <v>21486895000000</v>
      </c>
      <c r="G234" s="179">
        <v>22701531000000</v>
      </c>
      <c r="H234" s="179">
        <v>18896538000000</v>
      </c>
      <c r="I234" s="179">
        <v>18315140000000</v>
      </c>
      <c r="J234" s="179">
        <v>21163826000000</v>
      </c>
      <c r="K234" s="179">
        <v>23245825000000</v>
      </c>
      <c r="L234" s="179">
        <f>VLOOKUP(A234,Sheet2!$A$1:$E$2000,5,FALSE)</f>
        <v>24019754000000</v>
      </c>
      <c r="M234" s="21">
        <f t="shared" si="16"/>
        <v>2.2084447234877644E-3</v>
      </c>
      <c r="N234" s="21">
        <f t="shared" si="17"/>
        <v>-9.0355628249290415E-2</v>
      </c>
      <c r="O234" s="21">
        <f t="shared" si="18"/>
        <v>-1.5035629857175735E-2</v>
      </c>
      <c r="P234" s="21">
        <f t="shared" si="19"/>
        <v>2.3976092185148217E-2</v>
      </c>
      <c r="Q234" s="21">
        <f t="shared" si="20"/>
        <v>0.27111929179831779</v>
      </c>
    </row>
    <row r="235" spans="1:17">
      <c r="A235" s="154" t="s">
        <v>189</v>
      </c>
      <c r="B235" s="154" t="s">
        <v>1868</v>
      </c>
      <c r="C235" s="154" t="s">
        <v>1641</v>
      </c>
      <c r="D235" s="179">
        <v>31486491849567</v>
      </c>
      <c r="E235" s="179">
        <v>34134071533952</v>
      </c>
      <c r="F235" s="179">
        <v>34146668687951</v>
      </c>
      <c r="G235" s="179">
        <v>34573920777332</v>
      </c>
      <c r="H235" s="179">
        <v>36134958418209</v>
      </c>
      <c r="I235" s="179">
        <v>37619968659970</v>
      </c>
      <c r="J235" s="179">
        <v>39852507152646</v>
      </c>
      <c r="K235" s="179">
        <v>42320711388542</v>
      </c>
      <c r="L235" s="179">
        <f>VLOOKUP(A235,Sheet2!$A$1:$E$2000,5,FALSE)</f>
        <v>46461952026773</v>
      </c>
      <c r="M235" s="21">
        <f t="shared" si="16"/>
        <v>0.14763367703366184</v>
      </c>
      <c r="N235" s="21">
        <f t="shared" si="17"/>
        <v>0.10212368373783645</v>
      </c>
      <c r="O235" s="21">
        <f t="shared" si="18"/>
        <v>0.16709795373709072</v>
      </c>
      <c r="P235" s="21">
        <f t="shared" si="19"/>
        <v>0.22406456765786006</v>
      </c>
      <c r="Q235" s="21">
        <f t="shared" si="20"/>
        <v>0.28578955284918933</v>
      </c>
    </row>
    <row r="236" spans="1:17">
      <c r="A236" s="154" t="s">
        <v>3009</v>
      </c>
      <c r="B236" s="154" t="s">
        <v>3010</v>
      </c>
      <c r="C236" s="154" t="s">
        <v>1641</v>
      </c>
      <c r="D236" s="179"/>
      <c r="E236" s="179"/>
      <c r="F236" s="179"/>
      <c r="G236" s="179"/>
      <c r="H236" s="179"/>
      <c r="I236" s="179"/>
      <c r="J236" s="179"/>
      <c r="K236" s="179"/>
      <c r="L236" s="179">
        <f>VLOOKUP(A236,Sheet2!$A$1:$E$2000,5,FALSE)</f>
        <v>0</v>
      </c>
      <c r="M236" s="21" t="e">
        <f t="shared" si="16"/>
        <v>#DIV/0!</v>
      </c>
      <c r="N236" s="21" t="e">
        <f t="shared" si="17"/>
        <v>#DIV/0!</v>
      </c>
      <c r="O236" s="21" t="e">
        <f t="shared" si="18"/>
        <v>#DIV/0!</v>
      </c>
      <c r="P236" s="21" t="e">
        <f t="shared" si="19"/>
        <v>#DIV/0!</v>
      </c>
      <c r="Q236" s="21" t="e">
        <f t="shared" si="20"/>
        <v>#DIV/0!</v>
      </c>
    </row>
    <row r="237" spans="1:17">
      <c r="A237" s="154" t="s">
        <v>190</v>
      </c>
      <c r="B237" s="154" t="s">
        <v>1869</v>
      </c>
      <c r="C237" s="154" t="s">
        <v>1641</v>
      </c>
      <c r="D237" s="179">
        <v>310661924458</v>
      </c>
      <c r="E237" s="179">
        <v>440913737104</v>
      </c>
      <c r="F237" s="179">
        <v>358270842177</v>
      </c>
      <c r="G237" s="179">
        <v>327177032653</v>
      </c>
      <c r="H237" s="179">
        <v>349844152785</v>
      </c>
      <c r="I237" s="179">
        <v>680055873405</v>
      </c>
      <c r="J237" s="179">
        <v>627923596209</v>
      </c>
      <c r="K237" s="179">
        <v>405893599520</v>
      </c>
      <c r="L237" s="179">
        <f>VLOOKUP(A237,Sheet2!$A$1:$E$2000,5,FALSE)</f>
        <v>449299534366</v>
      </c>
      <c r="M237" s="21">
        <f t="shared" si="16"/>
        <v>0.12612497780460138</v>
      </c>
      <c r="N237" s="21">
        <f t="shared" si="17"/>
        <v>0.54237851120658698</v>
      </c>
      <c r="O237" s="21">
        <f t="shared" si="18"/>
        <v>0.75265057126468826</v>
      </c>
      <c r="P237" s="21">
        <f t="shared" si="19"/>
        <v>0.24059319270887158</v>
      </c>
      <c r="Q237" s="21">
        <f t="shared" si="20"/>
        <v>0.28428481879507428</v>
      </c>
    </row>
    <row r="238" spans="1:17">
      <c r="A238" s="154" t="s">
        <v>191</v>
      </c>
      <c r="B238" s="154" t="s">
        <v>1870</v>
      </c>
      <c r="C238" s="154" t="s">
        <v>1641</v>
      </c>
      <c r="D238" s="179">
        <v>8856288285</v>
      </c>
      <c r="E238" s="179">
        <v>28582169832</v>
      </c>
      <c r="F238" s="179">
        <v>34319960412</v>
      </c>
      <c r="G238" s="179">
        <v>34440975550</v>
      </c>
      <c r="H238" s="179">
        <v>33108589987</v>
      </c>
      <c r="I238" s="179">
        <v>40156780381</v>
      </c>
      <c r="J238" s="179">
        <v>31710186857</v>
      </c>
      <c r="K238" s="179">
        <v>15170231637</v>
      </c>
      <c r="L238" s="179">
        <f>VLOOKUP(A238,Sheet2!$A$1:$E$2000,5,FALSE)</f>
        <v>16510229727</v>
      </c>
      <c r="M238" s="21">
        <f t="shared" si="16"/>
        <v>2.738427309675139</v>
      </c>
      <c r="N238" s="21">
        <f t="shared" si="17"/>
        <v>0.40495912721228422</v>
      </c>
      <c r="O238" s="21">
        <f t="shared" si="18"/>
        <v>-7.6042440715854989E-2</v>
      </c>
      <c r="P238" s="21">
        <f t="shared" si="19"/>
        <v>-0.55952956050921154</v>
      </c>
      <c r="Q238" s="21">
        <f t="shared" si="20"/>
        <v>-0.50133093153520891</v>
      </c>
    </row>
    <row r="239" spans="1:17">
      <c r="A239" s="154" t="s">
        <v>192</v>
      </c>
      <c r="B239" s="154" t="s">
        <v>1871</v>
      </c>
      <c r="C239" s="154" t="s">
        <v>1641</v>
      </c>
      <c r="D239" s="179">
        <v>27700104043</v>
      </c>
      <c r="E239" s="179">
        <v>14762657269</v>
      </c>
      <c r="F239" s="179">
        <v>11472496626</v>
      </c>
      <c r="G239" s="179">
        <v>10791234422</v>
      </c>
      <c r="H239" s="179">
        <v>13629076538</v>
      </c>
      <c r="I239" s="179">
        <v>9420654522</v>
      </c>
      <c r="J239" s="179">
        <v>6744545303</v>
      </c>
      <c r="K239" s="179">
        <v>5950192796</v>
      </c>
      <c r="L239" s="179">
        <f>VLOOKUP(A239,Sheet2!$A$1:$E$2000,5,FALSE)</f>
        <v>3825214903</v>
      </c>
      <c r="M239" s="21">
        <f t="shared" si="16"/>
        <v>-0.50797742431425419</v>
      </c>
      <c r="N239" s="21">
        <f t="shared" si="17"/>
        <v>-0.36185915920554723</v>
      </c>
      <c r="O239" s="21">
        <f t="shared" si="18"/>
        <v>-0.41211180766748651</v>
      </c>
      <c r="P239" s="21">
        <f t="shared" si="19"/>
        <v>-0.4486086981977343</v>
      </c>
      <c r="Q239" s="21">
        <f t="shared" si="20"/>
        <v>-0.71933425626199243</v>
      </c>
    </row>
    <row r="240" spans="1:17">
      <c r="A240" s="154" t="s">
        <v>193</v>
      </c>
      <c r="B240" s="154" t="s">
        <v>1872</v>
      </c>
      <c r="C240" s="154" t="s">
        <v>1641</v>
      </c>
      <c r="D240" s="179">
        <v>185800855721</v>
      </c>
      <c r="E240" s="179">
        <v>218748315848</v>
      </c>
      <c r="F240" s="179">
        <v>238552115836</v>
      </c>
      <c r="G240" s="179">
        <v>277543577209</v>
      </c>
      <c r="H240" s="179">
        <v>241222689881</v>
      </c>
      <c r="I240" s="179">
        <v>280429229182</v>
      </c>
      <c r="J240" s="179">
        <v>317598481991</v>
      </c>
      <c r="K240" s="179">
        <v>372573506933</v>
      </c>
      <c r="L240" s="179">
        <f>VLOOKUP(A240,Sheet2!$A$1:$E$2000,5,FALSE)</f>
        <v>292681443052</v>
      </c>
      <c r="M240" s="21">
        <f t="shared" si="16"/>
        <v>0.2982862158784772</v>
      </c>
      <c r="N240" s="21">
        <f t="shared" si="17"/>
        <v>0.28197206042427203</v>
      </c>
      <c r="O240" s="21">
        <f t="shared" si="18"/>
        <v>0.3313588977317764</v>
      </c>
      <c r="P240" s="21">
        <f t="shared" si="19"/>
        <v>0.34239642898469652</v>
      </c>
      <c r="Q240" s="21">
        <f t="shared" si="20"/>
        <v>0.21332468017990197</v>
      </c>
    </row>
    <row r="241" spans="1:17">
      <c r="A241" s="154" t="s">
        <v>522</v>
      </c>
      <c r="B241" s="154" t="s">
        <v>2235</v>
      </c>
      <c r="C241" s="154" t="s">
        <v>1641</v>
      </c>
      <c r="D241" s="179">
        <v>34398482492</v>
      </c>
      <c r="E241" s="179">
        <v>60788165139</v>
      </c>
      <c r="F241" s="179">
        <v>24678884515</v>
      </c>
      <c r="G241" s="179">
        <v>40488147283</v>
      </c>
      <c r="H241" s="179">
        <v>96589818687</v>
      </c>
      <c r="I241" s="179">
        <v>75371413075</v>
      </c>
      <c r="J241" s="179">
        <v>97292349366</v>
      </c>
      <c r="K241" s="179">
        <v>25534366941</v>
      </c>
      <c r="L241" s="179">
        <f>VLOOKUP(A241,Sheet2!$A$1:$E$2000,5,FALSE)</f>
        <v>14342264139</v>
      </c>
      <c r="M241" s="21">
        <f t="shared" si="16"/>
        <v>1.8079674360479052</v>
      </c>
      <c r="N241" s="21">
        <f t="shared" si="17"/>
        <v>0.23990274920543361</v>
      </c>
      <c r="O241" s="21">
        <f t="shared" si="18"/>
        <v>2.9423317251987231</v>
      </c>
      <c r="P241" s="21">
        <f t="shared" si="19"/>
        <v>-0.36933723436336968</v>
      </c>
      <c r="Q241" s="21">
        <f t="shared" si="20"/>
        <v>-0.85151370678646565</v>
      </c>
    </row>
    <row r="242" spans="1:17">
      <c r="A242" s="154" t="s">
        <v>805</v>
      </c>
      <c r="B242" s="154" t="s">
        <v>1873</v>
      </c>
      <c r="C242" s="154" t="s">
        <v>1641</v>
      </c>
      <c r="D242" s="179">
        <v>445246198670</v>
      </c>
      <c r="E242" s="179">
        <v>504046310267</v>
      </c>
      <c r="F242" s="179">
        <v>550711872694</v>
      </c>
      <c r="G242" s="179">
        <v>596901071009</v>
      </c>
      <c r="H242" s="179">
        <v>569286567126</v>
      </c>
      <c r="I242" s="179">
        <v>636045189677</v>
      </c>
      <c r="J242" s="179">
        <v>550633444620</v>
      </c>
      <c r="K242" s="179">
        <v>555239751496</v>
      </c>
      <c r="L242" s="179">
        <f>VLOOKUP(A242,Sheet2!$A$1:$E$2000,5,FALSE)</f>
        <v>563639933234</v>
      </c>
      <c r="M242" s="21">
        <f t="shared" si="16"/>
        <v>0.27858827054901852</v>
      </c>
      <c r="N242" s="21">
        <f t="shared" si="17"/>
        <v>0.26187847569021672</v>
      </c>
      <c r="O242" s="21">
        <f t="shared" si="18"/>
        <v>-1.4241217211523262E-4</v>
      </c>
      <c r="P242" s="21">
        <f t="shared" si="19"/>
        <v>-6.9796020708382742E-2</v>
      </c>
      <c r="Q242" s="21">
        <f t="shared" si="20"/>
        <v>-9.9187899698856448E-3</v>
      </c>
    </row>
    <row r="243" spans="1:17">
      <c r="A243" s="154" t="s">
        <v>893</v>
      </c>
      <c r="B243" s="154" t="s">
        <v>3786</v>
      </c>
      <c r="C243" s="154" t="s">
        <v>1641</v>
      </c>
      <c r="D243" s="179">
        <v>63826247447</v>
      </c>
      <c r="E243" s="179">
        <v>73450335419</v>
      </c>
      <c r="F243" s="179">
        <v>108952182567</v>
      </c>
      <c r="G243" s="179">
        <v>105811559213</v>
      </c>
      <c r="H243" s="179">
        <v>47784142237</v>
      </c>
      <c r="I243" s="179">
        <v>68646934139</v>
      </c>
      <c r="J243" s="179">
        <v>76430686170</v>
      </c>
      <c r="K243" s="179">
        <v>187742105968</v>
      </c>
      <c r="L243" s="179">
        <f>VLOOKUP(A243,Sheet2!$A$1:$E$2000,5,FALSE)</f>
        <v>52434036372</v>
      </c>
      <c r="M243" s="21">
        <f t="shared" si="16"/>
        <v>-0.25134025344856809</v>
      </c>
      <c r="N243" s="21">
        <f t="shared" si="17"/>
        <v>-6.5396587402886994E-2</v>
      </c>
      <c r="O243" s="21">
        <f t="shared" si="18"/>
        <v>-0.2984932989020293</v>
      </c>
      <c r="P243" s="21">
        <f t="shared" si="19"/>
        <v>0.77430620401380512</v>
      </c>
      <c r="Q243" s="21">
        <f t="shared" si="20"/>
        <v>9.7310402935296705E-2</v>
      </c>
    </row>
    <row r="244" spans="1:17">
      <c r="A244" s="154" t="s">
        <v>195</v>
      </c>
      <c r="B244" s="154" t="s">
        <v>1874</v>
      </c>
      <c r="C244" s="154" t="s">
        <v>1641</v>
      </c>
      <c r="D244" s="179">
        <v>5291094818798</v>
      </c>
      <c r="E244" s="179">
        <v>5660534280911</v>
      </c>
      <c r="F244" s="179">
        <v>5188268639822</v>
      </c>
      <c r="G244" s="179">
        <v>4469124450546</v>
      </c>
      <c r="H244" s="179">
        <v>4090149514144</v>
      </c>
      <c r="I244" s="179">
        <v>3808494902169</v>
      </c>
      <c r="J244" s="179">
        <v>3773050023984</v>
      </c>
      <c r="K244" s="179">
        <v>3136450576858</v>
      </c>
      <c r="L244" s="179">
        <f>VLOOKUP(A244,Sheet2!$A$1:$E$2000,5,FALSE)</f>
        <v>3261407519137</v>
      </c>
      <c r="M244" s="21">
        <f t="shared" si="16"/>
        <v>-0.22697482199474622</v>
      </c>
      <c r="N244" s="21">
        <f t="shared" si="17"/>
        <v>-0.32718455305316779</v>
      </c>
      <c r="O244" s="21">
        <f t="shared" si="18"/>
        <v>-0.27277280998436382</v>
      </c>
      <c r="P244" s="21">
        <f t="shared" si="19"/>
        <v>-0.29819574022495282</v>
      </c>
      <c r="Q244" s="21">
        <f t="shared" si="20"/>
        <v>-0.2026189977019561</v>
      </c>
    </row>
    <row r="245" spans="1:17">
      <c r="A245" s="154" t="s">
        <v>196</v>
      </c>
      <c r="B245" s="154" t="s">
        <v>1875</v>
      </c>
      <c r="C245" s="154" t="s">
        <v>1641</v>
      </c>
      <c r="D245" s="179">
        <v>204643091067</v>
      </c>
      <c r="E245" s="179">
        <v>252291138135</v>
      </c>
      <c r="F245" s="179">
        <v>370575024423</v>
      </c>
      <c r="G245" s="179">
        <v>6368541228568</v>
      </c>
      <c r="H245" s="179">
        <v>1291159914501</v>
      </c>
      <c r="I245" s="179">
        <v>772555911115</v>
      </c>
      <c r="J245" s="179">
        <v>1877218621324</v>
      </c>
      <c r="K245" s="179">
        <v>1704152132207</v>
      </c>
      <c r="L245" s="179">
        <f>VLOOKUP(A245,Sheet2!$A$1:$E$2000,5,FALSE)</f>
        <v>1279401152222</v>
      </c>
      <c r="M245" s="21">
        <f t="shared" si="16"/>
        <v>5.3093257034427568</v>
      </c>
      <c r="N245" s="21">
        <f t="shared" si="17"/>
        <v>2.0621603153639443</v>
      </c>
      <c r="O245" s="21">
        <f t="shared" si="18"/>
        <v>4.0656911491725696</v>
      </c>
      <c r="P245" s="21">
        <f t="shared" si="19"/>
        <v>-0.73241091310479156</v>
      </c>
      <c r="Q245" s="21">
        <f t="shared" si="20"/>
        <v>-9.1071308417628952E-3</v>
      </c>
    </row>
    <row r="246" spans="1:17">
      <c r="A246" s="154" t="s">
        <v>197</v>
      </c>
      <c r="B246" s="154" t="s">
        <v>1876</v>
      </c>
      <c r="C246" s="154" t="s">
        <v>1641</v>
      </c>
      <c r="D246" s="179">
        <v>51903692547</v>
      </c>
      <c r="E246" s="179">
        <v>65492532184</v>
      </c>
      <c r="F246" s="179">
        <v>66711103816</v>
      </c>
      <c r="G246" s="179">
        <v>95963005800</v>
      </c>
      <c r="H246" s="179">
        <v>70130824566</v>
      </c>
      <c r="I246" s="179">
        <v>91481257355</v>
      </c>
      <c r="J246" s="179">
        <v>100273079217</v>
      </c>
      <c r="K246" s="179">
        <v>129062435682</v>
      </c>
      <c r="L246" s="179">
        <f>VLOOKUP(A246,Sheet2!$A$1:$E$2000,5,FALSE)</f>
        <v>120345049065</v>
      </c>
      <c r="M246" s="21">
        <f t="shared" si="16"/>
        <v>0.35117216376262456</v>
      </c>
      <c r="N246" s="21">
        <f t="shared" si="17"/>
        <v>0.39681967247785105</v>
      </c>
      <c r="O246" s="21">
        <f t="shared" si="18"/>
        <v>0.50309428987368199</v>
      </c>
      <c r="P246" s="21">
        <f t="shared" si="19"/>
        <v>0.34491864449289689</v>
      </c>
      <c r="Q246" s="21">
        <f t="shared" si="20"/>
        <v>0.71600790108696755</v>
      </c>
    </row>
    <row r="247" spans="1:17">
      <c r="A247" s="154" t="s">
        <v>3819</v>
      </c>
      <c r="B247" s="154" t="s">
        <v>3937</v>
      </c>
      <c r="C247" s="154" t="s">
        <v>1641</v>
      </c>
      <c r="D247" s="179">
        <v>293832247507</v>
      </c>
      <c r="E247" s="179">
        <v>152127540085</v>
      </c>
      <c r="F247" s="179">
        <v>226230874277</v>
      </c>
      <c r="G247" s="179">
        <v>130154776567</v>
      </c>
      <c r="H247" s="179">
        <v>227375559126</v>
      </c>
      <c r="I247" s="179">
        <v>613088270097</v>
      </c>
      <c r="J247" s="179">
        <v>77448243881</v>
      </c>
      <c r="K247" s="179">
        <v>159916956220</v>
      </c>
      <c r="L247" s="179">
        <f>VLOOKUP(A247,Sheet2!$A$1:$E$2000,5,FALSE)</f>
        <v>123113209177</v>
      </c>
      <c r="M247" s="21">
        <f t="shared" si="16"/>
        <v>-0.22617220861511056</v>
      </c>
      <c r="N247" s="21">
        <f t="shared" si="17"/>
        <v>3.0300938919701323</v>
      </c>
      <c r="O247" s="21">
        <f t="shared" si="18"/>
        <v>-0.65765838049950964</v>
      </c>
      <c r="P247" s="21">
        <f t="shared" si="19"/>
        <v>0.22866759436738207</v>
      </c>
      <c r="Q247" s="21">
        <f t="shared" si="20"/>
        <v>-0.45854686558999552</v>
      </c>
    </row>
    <row r="248" spans="1:17">
      <c r="A248" s="154" t="s">
        <v>199</v>
      </c>
      <c r="B248" s="154" t="s">
        <v>1877</v>
      </c>
      <c r="C248" s="154" t="s">
        <v>1641</v>
      </c>
      <c r="D248" s="179">
        <v>350502189490</v>
      </c>
      <c r="E248" s="179">
        <v>631867204391</v>
      </c>
      <c r="F248" s="179">
        <v>497259870537</v>
      </c>
      <c r="G248" s="179">
        <v>969067003540</v>
      </c>
      <c r="H248" s="179">
        <v>368183331747</v>
      </c>
      <c r="I248" s="179">
        <v>668032805036</v>
      </c>
      <c r="J248" s="179">
        <v>492723276508</v>
      </c>
      <c r="K248" s="179">
        <v>770316148113</v>
      </c>
      <c r="L248" s="179">
        <f>VLOOKUP(A248,Sheet2!$A$1:$E$2000,5,FALSE)</f>
        <v>362909165717</v>
      </c>
      <c r="M248" s="21">
        <f t="shared" si="16"/>
        <v>5.0445169209148266E-2</v>
      </c>
      <c r="N248" s="21">
        <f t="shared" si="17"/>
        <v>5.7236078077286465E-2</v>
      </c>
      <c r="O248" s="21">
        <f t="shared" si="18"/>
        <v>-9.123185476641921E-3</v>
      </c>
      <c r="P248" s="21">
        <f t="shared" si="19"/>
        <v>-0.20509506019807039</v>
      </c>
      <c r="Q248" s="21">
        <f t="shared" si="20"/>
        <v>-1.4324836501898417E-2</v>
      </c>
    </row>
    <row r="249" spans="1:17">
      <c r="A249" s="154" t="s">
        <v>200</v>
      </c>
      <c r="B249" s="154" t="s">
        <v>1878</v>
      </c>
      <c r="C249" s="154" t="s">
        <v>1641</v>
      </c>
      <c r="D249" s="179">
        <v>261906934605</v>
      </c>
      <c r="E249" s="179">
        <v>2186073466321</v>
      </c>
      <c r="F249" s="179">
        <v>1711759896154</v>
      </c>
      <c r="G249" s="179">
        <v>1783938239755</v>
      </c>
      <c r="H249" s="179">
        <v>1426705638833</v>
      </c>
      <c r="I249" s="179">
        <v>2081257647143</v>
      </c>
      <c r="J249" s="179">
        <v>1928237075948</v>
      </c>
      <c r="K249" s="179">
        <v>2522019339120</v>
      </c>
      <c r="L249" s="179">
        <f>VLOOKUP(A249,Sheet2!$A$1:$E$2000,5,FALSE)</f>
        <v>2171658357992</v>
      </c>
      <c r="M249" s="21">
        <f t="shared" si="16"/>
        <v>4.4473763399381294</v>
      </c>
      <c r="N249" s="21">
        <f t="shared" si="17"/>
        <v>-4.7947070760799855E-2</v>
      </c>
      <c r="O249" s="21">
        <f t="shared" si="18"/>
        <v>0.12646468717977516</v>
      </c>
      <c r="P249" s="21">
        <f t="shared" si="19"/>
        <v>0.41373691247650229</v>
      </c>
      <c r="Q249" s="21">
        <f t="shared" si="20"/>
        <v>0.52214885739734496</v>
      </c>
    </row>
    <row r="250" spans="1:17">
      <c r="A250" s="154" t="s">
        <v>814</v>
      </c>
      <c r="B250" s="154" t="s">
        <v>3047</v>
      </c>
      <c r="C250" s="154" t="s">
        <v>1641</v>
      </c>
      <c r="D250" s="179">
        <v>56704468028</v>
      </c>
      <c r="E250" s="179">
        <v>66990168060</v>
      </c>
      <c r="F250" s="179">
        <v>51237651788</v>
      </c>
      <c r="G250" s="179">
        <v>192926366570</v>
      </c>
      <c r="H250" s="179">
        <v>134099794124</v>
      </c>
      <c r="I250" s="179">
        <v>143239948792</v>
      </c>
      <c r="J250" s="179">
        <v>229425930305</v>
      </c>
      <c r="K250" s="179">
        <v>208943231474</v>
      </c>
      <c r="L250" s="179">
        <f>VLOOKUP(A250,Sheet2!$A$1:$E$2000,5,FALSE)</f>
        <v>81782884357</v>
      </c>
      <c r="M250" s="21">
        <f t="shared" si="16"/>
        <v>1.364889377990163</v>
      </c>
      <c r="N250" s="21">
        <f t="shared" si="17"/>
        <v>1.1382234578618551</v>
      </c>
      <c r="O250" s="21">
        <f t="shared" si="18"/>
        <v>3.4776823741702425</v>
      </c>
      <c r="P250" s="21">
        <f t="shared" si="19"/>
        <v>8.3020611380189749E-2</v>
      </c>
      <c r="Q250" s="21">
        <f t="shared" si="20"/>
        <v>-0.39013415425994885</v>
      </c>
    </row>
    <row r="251" spans="1:17">
      <c r="A251" s="154" t="s">
        <v>201</v>
      </c>
      <c r="B251" s="154" t="s">
        <v>1879</v>
      </c>
      <c r="C251" s="154" t="s">
        <v>1641</v>
      </c>
      <c r="D251" s="179">
        <v>36783450619</v>
      </c>
      <c r="E251" s="179">
        <v>1379518255419</v>
      </c>
      <c r="F251" s="179">
        <v>3761941443</v>
      </c>
      <c r="G251" s="179">
        <v>21250708304</v>
      </c>
      <c r="H251" s="179">
        <v>3480756379</v>
      </c>
      <c r="I251" s="179">
        <v>6141339620</v>
      </c>
      <c r="J251" s="179">
        <v>3860475363</v>
      </c>
      <c r="K251" s="179">
        <v>4034683537</v>
      </c>
      <c r="L251" s="179">
        <f>VLOOKUP(A251,Sheet2!$A$1:$E$2000,5,FALSE)</f>
        <v>4467747931</v>
      </c>
      <c r="M251" s="21">
        <f t="shared" si="16"/>
        <v>-0.90537167339047686</v>
      </c>
      <c r="N251" s="21">
        <f t="shared" si="17"/>
        <v>-0.99554819981839626</v>
      </c>
      <c r="O251" s="21">
        <f t="shared" si="18"/>
        <v>2.6192305620106378E-2</v>
      </c>
      <c r="P251" s="21">
        <f t="shared" si="19"/>
        <v>-0.81013886787761535</v>
      </c>
      <c r="Q251" s="21">
        <f t="shared" si="20"/>
        <v>0.28355663095374595</v>
      </c>
    </row>
    <row r="252" spans="1:17">
      <c r="A252" s="154" t="s">
        <v>198</v>
      </c>
      <c r="B252" s="154" t="s">
        <v>3998</v>
      </c>
      <c r="C252" s="154" t="s">
        <v>1641</v>
      </c>
      <c r="D252" s="179">
        <v>697220828651</v>
      </c>
      <c r="E252" s="179">
        <v>1587324581370</v>
      </c>
      <c r="F252" s="179">
        <v>2010247822426</v>
      </c>
      <c r="G252" s="179">
        <v>4778582241514</v>
      </c>
      <c r="H252" s="179">
        <v>1778180986917</v>
      </c>
      <c r="I252" s="179">
        <v>1936598230585</v>
      </c>
      <c r="J252" s="179">
        <v>1683130424875</v>
      </c>
      <c r="K252" s="179">
        <v>1567838643688</v>
      </c>
      <c r="L252" s="179">
        <f>VLOOKUP(A252,Sheet2!$A$1:$E$2000,5,FALSE)</f>
        <v>3586658446812</v>
      </c>
      <c r="M252" s="21">
        <f t="shared" si="16"/>
        <v>1.5503842023157401</v>
      </c>
      <c r="N252" s="21">
        <f t="shared" si="17"/>
        <v>0.22003921145954047</v>
      </c>
      <c r="O252" s="21">
        <f t="shared" si="18"/>
        <v>-0.16272491078051729</v>
      </c>
      <c r="P252" s="21">
        <f t="shared" si="19"/>
        <v>-0.67190296944826444</v>
      </c>
      <c r="Q252" s="21">
        <f t="shared" si="20"/>
        <v>1.0170379017664157</v>
      </c>
    </row>
    <row r="253" spans="1:17">
      <c r="A253" s="154" t="s">
        <v>202</v>
      </c>
      <c r="B253" s="154" t="s">
        <v>1881</v>
      </c>
      <c r="C253" s="154" t="s">
        <v>1641</v>
      </c>
      <c r="D253" s="179">
        <v>113506350639</v>
      </c>
      <c r="E253" s="179">
        <v>99988187021</v>
      </c>
      <c r="F253" s="179">
        <v>108524158388</v>
      </c>
      <c r="G253" s="179">
        <v>88683755660</v>
      </c>
      <c r="H253" s="179">
        <v>120435688894</v>
      </c>
      <c r="I253" s="179">
        <v>115762683384</v>
      </c>
      <c r="J253" s="179">
        <v>130308201894</v>
      </c>
      <c r="K253" s="179">
        <v>100775678857</v>
      </c>
      <c r="L253" s="179">
        <f>VLOOKUP(A253,Sheet2!$A$1:$E$2000,5,FALSE)</f>
        <v>148368615030</v>
      </c>
      <c r="M253" s="21">
        <f t="shared" si="16"/>
        <v>6.1048022564291017E-2</v>
      </c>
      <c r="N253" s="21">
        <f t="shared" si="17"/>
        <v>0.15776360021096256</v>
      </c>
      <c r="O253" s="21">
        <f t="shared" si="18"/>
        <v>0.20072990041642894</v>
      </c>
      <c r="P253" s="21">
        <f t="shared" si="19"/>
        <v>0.13634879473709469</v>
      </c>
      <c r="Q253" s="21">
        <f t="shared" si="20"/>
        <v>0.23193229841185053</v>
      </c>
    </row>
    <row r="254" spans="1:17">
      <c r="A254" s="154" t="s">
        <v>3487</v>
      </c>
      <c r="B254" s="154" t="s">
        <v>3488</v>
      </c>
      <c r="C254" s="154" t="s">
        <v>1641</v>
      </c>
      <c r="D254" s="179"/>
      <c r="E254" s="179"/>
      <c r="F254" s="179"/>
      <c r="G254" s="179"/>
      <c r="H254" s="179"/>
      <c r="I254" s="179"/>
      <c r="J254" s="179"/>
      <c r="K254" s="179"/>
      <c r="L254" s="179">
        <f>VLOOKUP(A254,Sheet2!$A$1:$E$2000,5,FALSE)</f>
        <v>0</v>
      </c>
      <c r="M254" s="21" t="e">
        <f t="shared" si="16"/>
        <v>#DIV/0!</v>
      </c>
      <c r="N254" s="21" t="e">
        <f t="shared" si="17"/>
        <v>#DIV/0!</v>
      </c>
      <c r="O254" s="21" t="e">
        <f t="shared" si="18"/>
        <v>#DIV/0!</v>
      </c>
      <c r="P254" s="21" t="e">
        <f t="shared" si="19"/>
        <v>#DIV/0!</v>
      </c>
      <c r="Q254" s="21" t="e">
        <f t="shared" si="20"/>
        <v>#DIV/0!</v>
      </c>
    </row>
    <row r="255" spans="1:17">
      <c r="A255" s="154" t="s">
        <v>203</v>
      </c>
      <c r="B255" s="154" t="s">
        <v>1882</v>
      </c>
      <c r="C255" s="154" t="s">
        <v>1641</v>
      </c>
      <c r="D255" s="179">
        <v>120312400189</v>
      </c>
      <c r="E255" s="179">
        <v>164498795001</v>
      </c>
      <c r="F255" s="179">
        <v>581309076975</v>
      </c>
      <c r="G255" s="179">
        <v>140778892118</v>
      </c>
      <c r="H255" s="179">
        <v>130987694295</v>
      </c>
      <c r="I255" s="179">
        <v>180609124903</v>
      </c>
      <c r="J255" s="179">
        <v>666310283309</v>
      </c>
      <c r="K255" s="179">
        <v>163500516604</v>
      </c>
      <c r="L255" s="179">
        <f>VLOOKUP(A255,Sheet2!$A$1:$E$2000,5,FALSE)</f>
        <v>178760496607</v>
      </c>
      <c r="M255" s="21">
        <f t="shared" si="16"/>
        <v>8.8729790854725446E-2</v>
      </c>
      <c r="N255" s="21">
        <f t="shared" si="17"/>
        <v>9.793585358422878E-2</v>
      </c>
      <c r="O255" s="21">
        <f t="shared" si="18"/>
        <v>0.14622377268961104</v>
      </c>
      <c r="P255" s="21">
        <f t="shared" si="19"/>
        <v>0.16139936992084633</v>
      </c>
      <c r="Q255" s="21">
        <f t="shared" si="20"/>
        <v>0.36471214009164798</v>
      </c>
    </row>
    <row r="256" spans="1:17">
      <c r="A256" s="154" t="s">
        <v>204</v>
      </c>
      <c r="B256" s="154" t="s">
        <v>1883</v>
      </c>
      <c r="C256" s="154" t="s">
        <v>1641</v>
      </c>
      <c r="D256" s="179">
        <v>221150984989</v>
      </c>
      <c r="E256" s="179">
        <v>215872907060</v>
      </c>
      <c r="F256" s="179">
        <v>194023089030</v>
      </c>
      <c r="G256" s="179">
        <v>337528998120</v>
      </c>
      <c r="H256" s="179">
        <v>210466407403</v>
      </c>
      <c r="I256" s="179">
        <v>236993661062</v>
      </c>
      <c r="J256" s="179">
        <v>272754154476</v>
      </c>
      <c r="K256" s="179">
        <v>402773022266</v>
      </c>
      <c r="L256" s="179">
        <f>VLOOKUP(A256,Sheet2!$A$1:$E$2000,5,FALSE)</f>
        <v>216258391889</v>
      </c>
      <c r="M256" s="21">
        <f t="shared" si="16"/>
        <v>-4.8313497615809615E-2</v>
      </c>
      <c r="N256" s="21">
        <f t="shared" si="17"/>
        <v>9.7838836237701982E-2</v>
      </c>
      <c r="O256" s="21">
        <f t="shared" si="18"/>
        <v>0.40578193986915928</v>
      </c>
      <c r="P256" s="21">
        <f t="shared" si="19"/>
        <v>0.19329901877883723</v>
      </c>
      <c r="Q256" s="21">
        <f t="shared" si="20"/>
        <v>2.7519757463762555E-2</v>
      </c>
    </row>
    <row r="257" spans="1:17">
      <c r="A257" s="154" t="s">
        <v>767</v>
      </c>
      <c r="B257" s="154" t="s">
        <v>3057</v>
      </c>
      <c r="C257" s="154" t="s">
        <v>1641</v>
      </c>
      <c r="D257" s="179">
        <v>479524884206</v>
      </c>
      <c r="E257" s="179">
        <v>558705622337</v>
      </c>
      <c r="F257" s="179">
        <v>541436727599</v>
      </c>
      <c r="G257" s="179">
        <v>497478313966</v>
      </c>
      <c r="H257" s="179">
        <v>446824625576</v>
      </c>
      <c r="I257" s="179">
        <v>291071945924</v>
      </c>
      <c r="J257" s="179">
        <v>355756610881</v>
      </c>
      <c r="K257" s="179">
        <v>390526731666</v>
      </c>
      <c r="L257" s="179">
        <f>VLOOKUP(A257,Sheet2!$A$1:$E$2000,5,FALSE)</f>
        <v>270534680364</v>
      </c>
      <c r="M257" s="21">
        <f t="shared" si="16"/>
        <v>-6.8193037957029634E-2</v>
      </c>
      <c r="N257" s="21">
        <f t="shared" si="17"/>
        <v>-0.47902449109697476</v>
      </c>
      <c r="O257" s="21">
        <f t="shared" si="18"/>
        <v>-0.34293964050314446</v>
      </c>
      <c r="P257" s="21">
        <f t="shared" si="19"/>
        <v>-0.21498742618016828</v>
      </c>
      <c r="Q257" s="21">
        <f t="shared" si="20"/>
        <v>-0.39453945714103217</v>
      </c>
    </row>
    <row r="258" spans="1:17">
      <c r="A258" s="154" t="s">
        <v>205</v>
      </c>
      <c r="B258" s="154" t="s">
        <v>1884</v>
      </c>
      <c r="C258" s="154" t="s">
        <v>1641</v>
      </c>
      <c r="D258" s="179">
        <v>795216282292</v>
      </c>
      <c r="E258" s="179">
        <v>850996220595</v>
      </c>
      <c r="F258" s="179">
        <v>796910666561</v>
      </c>
      <c r="G258" s="179">
        <v>762285343153</v>
      </c>
      <c r="H258" s="179">
        <v>861889627407</v>
      </c>
      <c r="I258" s="179">
        <v>906138374667</v>
      </c>
      <c r="J258" s="179">
        <v>909145234724</v>
      </c>
      <c r="K258" s="179">
        <v>909399711749</v>
      </c>
      <c r="L258" s="179">
        <f>VLOOKUP(A258,Sheet2!$A$1:$E$2000,5,FALSE)</f>
        <v>879278437982</v>
      </c>
      <c r="M258" s="21">
        <f t="shared" si="16"/>
        <v>8.3843033146695348E-2</v>
      </c>
      <c r="N258" s="21">
        <f t="shared" si="17"/>
        <v>6.479717857436039E-2</v>
      </c>
      <c r="O258" s="21">
        <f t="shared" si="18"/>
        <v>0.140837076064421</v>
      </c>
      <c r="P258" s="21">
        <f t="shared" si="19"/>
        <v>0.19299120718692914</v>
      </c>
      <c r="Q258" s="21">
        <f t="shared" si="20"/>
        <v>2.017521736201228E-2</v>
      </c>
    </row>
    <row r="259" spans="1:17">
      <c r="A259" s="154" t="s">
        <v>206</v>
      </c>
      <c r="B259" s="154" t="s">
        <v>1885</v>
      </c>
      <c r="C259" s="154" t="s">
        <v>1641</v>
      </c>
      <c r="D259" s="179">
        <v>3461657097838</v>
      </c>
      <c r="E259" s="179">
        <v>3371817404215</v>
      </c>
      <c r="F259" s="179">
        <v>5083890819554</v>
      </c>
      <c r="G259" s="179">
        <v>4264267091252</v>
      </c>
      <c r="H259" s="179">
        <v>4119497807576</v>
      </c>
      <c r="I259" s="179">
        <v>4027202863460</v>
      </c>
      <c r="J259" s="179">
        <v>5138101338699</v>
      </c>
      <c r="K259" s="179">
        <v>4301418693341</v>
      </c>
      <c r="L259" s="179">
        <f>VLOOKUP(A259,Sheet2!$A$1:$E$2000,5,FALSE)</f>
        <v>3767231508898</v>
      </c>
      <c r="M259" s="21">
        <f t="shared" ref="M259:M322" si="21">(H259-D259)/ABS(D259)</f>
        <v>0.19003635864131621</v>
      </c>
      <c r="N259" s="21">
        <f t="shared" ref="N259:N322" si="22">(I259-E259)/ABS(E259)</f>
        <v>0.19437157493336496</v>
      </c>
      <c r="O259" s="21">
        <f t="shared" ref="O259:O322" si="23">(J259-F259)/ABS(F259)</f>
        <v>1.066319499555181E-2</v>
      </c>
      <c r="P259" s="21">
        <f t="shared" ref="P259:P322" si="24">(K259-G259)/ABS(G259)</f>
        <v>8.7123065450602881E-3</v>
      </c>
      <c r="Q259" s="21">
        <f t="shared" ref="Q259:Q322" si="25">(L259-H259)/ABS(H259)</f>
        <v>-8.5511951973893871E-2</v>
      </c>
    </row>
    <row r="260" spans="1:17">
      <c r="A260" s="154" t="s">
        <v>207</v>
      </c>
      <c r="B260" s="154" t="s">
        <v>3781</v>
      </c>
      <c r="C260" s="154" t="s">
        <v>1641</v>
      </c>
      <c r="D260" s="179">
        <v>2164822178202</v>
      </c>
      <c r="E260" s="179">
        <v>3141079155506</v>
      </c>
      <c r="F260" s="179">
        <v>2232107020546</v>
      </c>
      <c r="G260" s="179">
        <v>2550893266365</v>
      </c>
      <c r="H260" s="179">
        <v>1860366300319</v>
      </c>
      <c r="I260" s="179">
        <v>2934930769167</v>
      </c>
      <c r="J260" s="179">
        <v>3278075111343</v>
      </c>
      <c r="K260" s="179">
        <v>5011422740268</v>
      </c>
      <c r="L260" s="179">
        <f>VLOOKUP(A260,Sheet2!$A$1:$E$2000,5,FALSE)</f>
        <v>0</v>
      </c>
      <c r="M260" s="21">
        <f t="shared" si="21"/>
        <v>-0.14063782279608147</v>
      </c>
      <c r="N260" s="21">
        <f t="shared" si="22"/>
        <v>-6.562979668234159E-2</v>
      </c>
      <c r="O260" s="21">
        <f t="shared" si="23"/>
        <v>0.46860122797389159</v>
      </c>
      <c r="P260" s="21">
        <f t="shared" si="24"/>
        <v>0.96457562781889039</v>
      </c>
      <c r="Q260" s="21">
        <f t="shared" si="25"/>
        <v>-1</v>
      </c>
    </row>
    <row r="261" spans="1:17">
      <c r="A261" s="154" t="s">
        <v>208</v>
      </c>
      <c r="B261" s="154" t="s">
        <v>1887</v>
      </c>
      <c r="C261" s="154" t="s">
        <v>1641</v>
      </c>
      <c r="D261" s="179">
        <v>313494535492</v>
      </c>
      <c r="E261" s="179">
        <v>321770711080</v>
      </c>
      <c r="F261" s="179">
        <v>332791074373</v>
      </c>
      <c r="G261" s="179">
        <v>369259044353</v>
      </c>
      <c r="H261" s="179">
        <v>354488624968</v>
      </c>
      <c r="I261" s="179">
        <v>391956392034</v>
      </c>
      <c r="J261" s="179">
        <v>398872731530</v>
      </c>
      <c r="K261" s="179">
        <v>430379026079</v>
      </c>
      <c r="L261" s="179">
        <f>VLOOKUP(A261,Sheet2!$A$1:$E$2000,5,FALSE)</f>
        <v>375949837759</v>
      </c>
      <c r="M261" s="21">
        <f t="shared" si="21"/>
        <v>0.13076492517377905</v>
      </c>
      <c r="N261" s="21">
        <f t="shared" si="22"/>
        <v>0.21812327392517133</v>
      </c>
      <c r="O261" s="21">
        <f t="shared" si="23"/>
        <v>0.19856799729831137</v>
      </c>
      <c r="P261" s="21">
        <f t="shared" si="24"/>
        <v>0.16552060852860581</v>
      </c>
      <c r="Q261" s="21">
        <f t="shared" si="25"/>
        <v>6.0541329902863095E-2</v>
      </c>
    </row>
    <row r="262" spans="1:17">
      <c r="A262" s="154" t="s">
        <v>209</v>
      </c>
      <c r="B262" s="154" t="s">
        <v>1888</v>
      </c>
      <c r="C262" s="154" t="s">
        <v>1641</v>
      </c>
      <c r="D262" s="179">
        <v>162196936449</v>
      </c>
      <c r="E262" s="179">
        <v>8255352321</v>
      </c>
      <c r="F262" s="179">
        <v>2627815972</v>
      </c>
      <c r="G262" s="179">
        <v>648610433949</v>
      </c>
      <c r="H262" s="179">
        <v>437943634657</v>
      </c>
      <c r="I262" s="179">
        <v>19926802911</v>
      </c>
      <c r="J262" s="179">
        <v>506525735876</v>
      </c>
      <c r="K262" s="179">
        <v>360578573688</v>
      </c>
      <c r="L262" s="179">
        <f>VLOOKUP(A262,Sheet2!$A$1:$E$2000,5,FALSE)</f>
        <v>104332489333</v>
      </c>
      <c r="M262" s="21">
        <f t="shared" si="21"/>
        <v>1.700073406101007</v>
      </c>
      <c r="N262" s="21">
        <f t="shared" si="22"/>
        <v>1.4138040553775173</v>
      </c>
      <c r="O262" s="21">
        <f t="shared" si="23"/>
        <v>191.75540649465236</v>
      </c>
      <c r="P262" s="21">
        <f t="shared" si="24"/>
        <v>-0.44407528029937282</v>
      </c>
      <c r="Q262" s="21">
        <f t="shared" si="25"/>
        <v>-0.76176731187173474</v>
      </c>
    </row>
    <row r="263" spans="1:17">
      <c r="A263" s="154" t="s">
        <v>1345</v>
      </c>
      <c r="B263" s="154" t="s">
        <v>3848</v>
      </c>
      <c r="C263" s="154" t="s">
        <v>1641</v>
      </c>
      <c r="D263" s="179">
        <v>317484250192</v>
      </c>
      <c r="E263" s="179">
        <v>386245379494</v>
      </c>
      <c r="F263" s="179">
        <v>321199509623</v>
      </c>
      <c r="G263" s="179">
        <v>337348150299</v>
      </c>
      <c r="H263" s="179">
        <v>350911183735</v>
      </c>
      <c r="I263" s="179">
        <v>470718453682</v>
      </c>
      <c r="J263" s="179">
        <v>586648390581</v>
      </c>
      <c r="K263" s="179">
        <v>529295633634</v>
      </c>
      <c r="L263" s="179">
        <f>VLOOKUP(A263,Sheet2!$A$1:$E$2000,5,FALSE)</f>
        <v>440932630838</v>
      </c>
      <c r="M263" s="21">
        <f t="shared" si="21"/>
        <v>0.10528690328035144</v>
      </c>
      <c r="N263" s="21">
        <f t="shared" si="22"/>
        <v>0.21870313192785318</v>
      </c>
      <c r="O263" s="21">
        <f t="shared" si="23"/>
        <v>0.8264299072858613</v>
      </c>
      <c r="P263" s="21">
        <f t="shared" si="24"/>
        <v>0.56898928648303604</v>
      </c>
      <c r="Q263" s="21">
        <f t="shared" si="25"/>
        <v>0.25653627263980883</v>
      </c>
    </row>
    <row r="264" spans="1:17">
      <c r="A264" s="154" t="s">
        <v>210</v>
      </c>
      <c r="B264" s="154" t="s">
        <v>3989</v>
      </c>
      <c r="C264" s="154" t="s">
        <v>1641</v>
      </c>
      <c r="D264" s="179">
        <v>4269040209105</v>
      </c>
      <c r="E264" s="179">
        <v>4522069335374</v>
      </c>
      <c r="F264" s="179">
        <v>5653286331879</v>
      </c>
      <c r="G264" s="179">
        <v>4599312611677</v>
      </c>
      <c r="H264" s="179">
        <v>4016732267463</v>
      </c>
      <c r="I264" s="179">
        <v>4715573993801</v>
      </c>
      <c r="J264" s="179">
        <v>5483844536320</v>
      </c>
      <c r="K264" s="179">
        <v>7599087227157</v>
      </c>
      <c r="L264" s="179">
        <f>VLOOKUP(A264,Sheet2!$A$1:$E$2000,5,FALSE)</f>
        <v>6129097875208</v>
      </c>
      <c r="M264" s="21">
        <f t="shared" si="21"/>
        <v>-5.9101795552048947E-2</v>
      </c>
      <c r="N264" s="21">
        <f t="shared" si="22"/>
        <v>4.2791174587551099E-2</v>
      </c>
      <c r="O264" s="21">
        <f t="shared" si="23"/>
        <v>-2.9972264911386881E-2</v>
      </c>
      <c r="P264" s="21">
        <f t="shared" si="24"/>
        <v>0.65222237946253081</v>
      </c>
      <c r="Q264" s="21">
        <f t="shared" si="25"/>
        <v>0.52589156236673618</v>
      </c>
    </row>
    <row r="265" spans="1:17">
      <c r="A265" s="154" t="s">
        <v>212</v>
      </c>
      <c r="B265" s="154" t="s">
        <v>1890</v>
      </c>
      <c r="C265" s="154" t="s">
        <v>1641</v>
      </c>
      <c r="D265" s="179">
        <v>1003458692165</v>
      </c>
      <c r="E265" s="179">
        <v>1013831013706</v>
      </c>
      <c r="F265" s="179">
        <v>1070044213738</v>
      </c>
      <c r="G265" s="179">
        <v>1202455929950</v>
      </c>
      <c r="H265" s="179">
        <v>1129098265310</v>
      </c>
      <c r="I265" s="179">
        <v>1187103662200</v>
      </c>
      <c r="J265" s="179">
        <v>1171010204439</v>
      </c>
      <c r="K265" s="179">
        <v>1180245226209</v>
      </c>
      <c r="L265" s="179">
        <f>VLOOKUP(A265,Sheet2!$A$1:$E$2000,5,FALSE)</f>
        <v>1253928370855</v>
      </c>
      <c r="M265" s="21">
        <f t="shared" si="21"/>
        <v>0.12520652232721996</v>
      </c>
      <c r="N265" s="21">
        <f t="shared" si="22"/>
        <v>0.17090880644952058</v>
      </c>
      <c r="O265" s="21">
        <f t="shared" si="23"/>
        <v>9.4356840030277001E-2</v>
      </c>
      <c r="P265" s="21">
        <f t="shared" si="24"/>
        <v>-1.8471116643687353E-2</v>
      </c>
      <c r="Q265" s="21">
        <f t="shared" si="25"/>
        <v>0.11055734419247135</v>
      </c>
    </row>
    <row r="266" spans="1:17">
      <c r="A266" s="154" t="s">
        <v>213</v>
      </c>
      <c r="B266" s="154" t="s">
        <v>1891</v>
      </c>
      <c r="C266" s="154" t="s">
        <v>1641</v>
      </c>
      <c r="D266" s="179">
        <v>2292345803365</v>
      </c>
      <c r="E266" s="179">
        <v>2899039956580</v>
      </c>
      <c r="F266" s="179">
        <v>2906462397321</v>
      </c>
      <c r="G266" s="179">
        <v>2839797692254</v>
      </c>
      <c r="H266" s="179">
        <v>2558777920837</v>
      </c>
      <c r="I266" s="179">
        <v>2973956192936</v>
      </c>
      <c r="J266" s="179">
        <v>3091287215405</v>
      </c>
      <c r="K266" s="179">
        <v>2828581530975</v>
      </c>
      <c r="L266" s="179">
        <f>VLOOKUP(A266,Sheet2!$A$1:$E$2000,5,FALSE)</f>
        <v>2489854214850</v>
      </c>
      <c r="M266" s="21">
        <f t="shared" si="21"/>
        <v>0.11622684373400238</v>
      </c>
      <c r="N266" s="21">
        <f t="shared" si="22"/>
        <v>2.5841739844240971E-2</v>
      </c>
      <c r="O266" s="21">
        <f t="shared" si="23"/>
        <v>6.3590988912968646E-2</v>
      </c>
      <c r="P266" s="21">
        <f t="shared" si="24"/>
        <v>-3.9496339156813408E-3</v>
      </c>
      <c r="Q266" s="21">
        <f t="shared" si="25"/>
        <v>-2.6936181301914008E-2</v>
      </c>
    </row>
    <row r="267" spans="1:17">
      <c r="A267" s="154" t="s">
        <v>214</v>
      </c>
      <c r="B267" s="154" t="s">
        <v>1892</v>
      </c>
      <c r="C267" s="154" t="s">
        <v>1641</v>
      </c>
      <c r="D267" s="179">
        <v>894838258353</v>
      </c>
      <c r="E267" s="179">
        <v>900382541970</v>
      </c>
      <c r="F267" s="179">
        <v>721672395028</v>
      </c>
      <c r="G267" s="179">
        <v>901464431939</v>
      </c>
      <c r="H267" s="179">
        <v>894305417027</v>
      </c>
      <c r="I267" s="179">
        <v>936962815983</v>
      </c>
      <c r="J267" s="179">
        <v>834562207978</v>
      </c>
      <c r="K267" s="179">
        <v>973532083473</v>
      </c>
      <c r="L267" s="179">
        <f>VLOOKUP(A267,Sheet2!$A$1:$E$2000,5,FALSE)</f>
        <v>995965998360</v>
      </c>
      <c r="M267" s="21">
        <f t="shared" si="21"/>
        <v>-5.9546104676025402E-4</v>
      </c>
      <c r="N267" s="21">
        <f t="shared" si="22"/>
        <v>4.0627480329598419E-2</v>
      </c>
      <c r="O267" s="21">
        <f t="shared" si="23"/>
        <v>0.15642806033286061</v>
      </c>
      <c r="P267" s="21">
        <f t="shared" si="24"/>
        <v>7.9945085996334292E-2</v>
      </c>
      <c r="Q267" s="21">
        <f t="shared" si="25"/>
        <v>0.11367546186956705</v>
      </c>
    </row>
    <row r="268" spans="1:17">
      <c r="A268" s="154" t="s">
        <v>957</v>
      </c>
      <c r="B268" s="154" t="s">
        <v>3074</v>
      </c>
      <c r="C268" s="154" t="s">
        <v>1641</v>
      </c>
      <c r="D268" s="179">
        <v>9687691065660</v>
      </c>
      <c r="E268" s="179">
        <v>12633308777268</v>
      </c>
      <c r="F268" s="179">
        <v>7103533012893</v>
      </c>
      <c r="G268" s="179">
        <v>11265617082189</v>
      </c>
      <c r="H268" s="179">
        <v>10608323975249</v>
      </c>
      <c r="I268" s="179">
        <v>11930603570235</v>
      </c>
      <c r="J268" s="179">
        <v>8345561086944</v>
      </c>
      <c r="K268" s="179">
        <v>12676937558010</v>
      </c>
      <c r="L268" s="179">
        <f>VLOOKUP(A268,Sheet2!$A$1:$E$2000,5,FALSE)</f>
        <v>10367902624222</v>
      </c>
      <c r="M268" s="21">
        <f t="shared" si="21"/>
        <v>9.5031200246710121E-2</v>
      </c>
      <c r="N268" s="21">
        <f t="shared" si="22"/>
        <v>-5.5623211576798219E-2</v>
      </c>
      <c r="O268" s="21">
        <f t="shared" si="23"/>
        <v>0.17484652662227426</v>
      </c>
      <c r="P268" s="21">
        <f t="shared" si="24"/>
        <v>0.12527680157461638</v>
      </c>
      <c r="Q268" s="21">
        <f t="shared" si="25"/>
        <v>-2.2663462351634751E-2</v>
      </c>
    </row>
    <row r="269" spans="1:17">
      <c r="A269" s="154" t="s">
        <v>539</v>
      </c>
      <c r="B269" s="154" t="s">
        <v>3999</v>
      </c>
      <c r="C269" s="154" t="s">
        <v>1641</v>
      </c>
      <c r="D269" s="179">
        <v>203214611023</v>
      </c>
      <c r="E269" s="179">
        <v>424212593682</v>
      </c>
      <c r="F269" s="179">
        <v>381172442861</v>
      </c>
      <c r="G269" s="179">
        <v>549461737501</v>
      </c>
      <c r="H269" s="179">
        <v>223394721166</v>
      </c>
      <c r="I269" s="179">
        <v>326976091819</v>
      </c>
      <c r="J269" s="179">
        <v>335775823985</v>
      </c>
      <c r="K269" s="179">
        <v>649718737150</v>
      </c>
      <c r="L269" s="179">
        <f>VLOOKUP(A269,Sheet2!$A$1:$E$2000,5,FALSE)</f>
        <v>297169182659</v>
      </c>
      <c r="M269" s="21">
        <f t="shared" si="21"/>
        <v>9.9304425215350281E-2</v>
      </c>
      <c r="N269" s="21">
        <f t="shared" si="22"/>
        <v>-0.22921644314947148</v>
      </c>
      <c r="O269" s="21">
        <f t="shared" si="23"/>
        <v>-0.11909732648893123</v>
      </c>
      <c r="P269" s="21">
        <f t="shared" si="24"/>
        <v>0.18246402398277556</v>
      </c>
      <c r="Q269" s="21">
        <f t="shared" si="25"/>
        <v>0.33024263558215289</v>
      </c>
    </row>
    <row r="270" spans="1:17">
      <c r="A270" s="154" t="s">
        <v>216</v>
      </c>
      <c r="B270" s="154" t="s">
        <v>1894</v>
      </c>
      <c r="C270" s="154" t="s">
        <v>1641</v>
      </c>
      <c r="D270" s="179">
        <v>323362252028</v>
      </c>
      <c r="E270" s="179">
        <v>271948926553</v>
      </c>
      <c r="F270" s="179">
        <v>411711310226</v>
      </c>
      <c r="G270" s="179">
        <v>626068030094</v>
      </c>
      <c r="H270" s="179">
        <v>311492199687</v>
      </c>
      <c r="I270" s="179">
        <v>367973217032</v>
      </c>
      <c r="J270" s="179">
        <v>616791811912</v>
      </c>
      <c r="K270" s="179">
        <v>498675218768</v>
      </c>
      <c r="L270" s="179">
        <f>VLOOKUP(A270,Sheet2!$A$1:$E$2000,5,FALSE)</f>
        <v>468324273018</v>
      </c>
      <c r="M270" s="21">
        <f t="shared" si="21"/>
        <v>-3.6708218929561914E-2</v>
      </c>
      <c r="N270" s="21">
        <f t="shared" si="22"/>
        <v>0.35309678069380379</v>
      </c>
      <c r="O270" s="21">
        <f t="shared" si="23"/>
        <v>0.49811724038726435</v>
      </c>
      <c r="P270" s="21">
        <f t="shared" si="24"/>
        <v>-0.20348078036642889</v>
      </c>
      <c r="Q270" s="21">
        <f t="shared" si="25"/>
        <v>0.50348635853029777</v>
      </c>
    </row>
    <row r="271" spans="1:17">
      <c r="A271" s="154" t="s">
        <v>217</v>
      </c>
      <c r="B271" s="154" t="s">
        <v>1895</v>
      </c>
      <c r="C271" s="154" t="s">
        <v>1641</v>
      </c>
      <c r="D271" s="179">
        <v>262820132802</v>
      </c>
      <c r="E271" s="179">
        <v>164985924664</v>
      </c>
      <c r="F271" s="179">
        <v>147540461791</v>
      </c>
      <c r="G271" s="179">
        <v>160401722037</v>
      </c>
      <c r="H271" s="179">
        <v>120761966702</v>
      </c>
      <c r="I271" s="179">
        <v>197924154342</v>
      </c>
      <c r="J271" s="179">
        <v>184744666699</v>
      </c>
      <c r="K271" s="179">
        <v>188597342376</v>
      </c>
      <c r="L271" s="179">
        <f>VLOOKUP(A271,Sheet2!$A$1:$E$2000,5,FALSE)</f>
        <v>151525404173</v>
      </c>
      <c r="M271" s="21">
        <f t="shared" si="21"/>
        <v>-0.54051477938724701</v>
      </c>
      <c r="N271" s="21">
        <f t="shared" si="22"/>
        <v>0.19964266494296368</v>
      </c>
      <c r="O271" s="21">
        <f t="shared" si="23"/>
        <v>0.2521627251018233</v>
      </c>
      <c r="P271" s="21">
        <f t="shared" si="24"/>
        <v>0.17578128202698529</v>
      </c>
      <c r="Q271" s="21">
        <f t="shared" si="25"/>
        <v>0.25474442252927065</v>
      </c>
    </row>
    <row r="272" spans="1:17">
      <c r="A272" s="154" t="s">
        <v>218</v>
      </c>
      <c r="B272" s="154" t="s">
        <v>1896</v>
      </c>
      <c r="C272" s="154" t="s">
        <v>1641</v>
      </c>
      <c r="D272" s="179">
        <v>189484112433</v>
      </c>
      <c r="E272" s="179">
        <v>163889701719</v>
      </c>
      <c r="F272" s="179">
        <v>175154613137</v>
      </c>
      <c r="G272" s="179">
        <v>170871338149</v>
      </c>
      <c r="H272" s="179">
        <v>166546190294</v>
      </c>
      <c r="I272" s="179">
        <v>183572564193</v>
      </c>
      <c r="J272" s="179">
        <v>190843866550</v>
      </c>
      <c r="K272" s="179">
        <v>174854149012</v>
      </c>
      <c r="L272" s="179">
        <f>VLOOKUP(A272,Sheet2!$A$1:$E$2000,5,FALSE)</f>
        <v>187811011172</v>
      </c>
      <c r="M272" s="21">
        <f t="shared" si="21"/>
        <v>-0.12105459315018116</v>
      </c>
      <c r="N272" s="21">
        <f t="shared" si="22"/>
        <v>0.12009822623112465</v>
      </c>
      <c r="O272" s="21">
        <f t="shared" si="23"/>
        <v>8.9573737922211599E-2</v>
      </c>
      <c r="P272" s="21">
        <f t="shared" si="24"/>
        <v>2.3308829357484077E-2</v>
      </c>
      <c r="Q272" s="21">
        <f t="shared" si="25"/>
        <v>0.12768122068995827</v>
      </c>
    </row>
    <row r="273" spans="1:17">
      <c r="A273" s="154" t="s">
        <v>215</v>
      </c>
      <c r="B273" s="154" t="s">
        <v>1897</v>
      </c>
      <c r="C273" s="154" t="s">
        <v>1641</v>
      </c>
      <c r="D273" s="179">
        <v>384500964336</v>
      </c>
      <c r="E273" s="179">
        <v>499655892263</v>
      </c>
      <c r="F273" s="179">
        <v>516859470617</v>
      </c>
      <c r="G273" s="179">
        <v>601701309196</v>
      </c>
      <c r="H273" s="179">
        <v>561130005314</v>
      </c>
      <c r="I273" s="179">
        <v>683701369123</v>
      </c>
      <c r="J273" s="179">
        <v>692660260892</v>
      </c>
      <c r="K273" s="179">
        <v>937324188198</v>
      </c>
      <c r="L273" s="179">
        <f>VLOOKUP(A273,Sheet2!$A$1:$E$2000,5,FALSE)</f>
        <v>550010161421</v>
      </c>
      <c r="M273" s="21">
        <f t="shared" si="21"/>
        <v>0.45937216642102086</v>
      </c>
      <c r="N273" s="21">
        <f t="shared" si="22"/>
        <v>0.36834445407305516</v>
      </c>
      <c r="O273" s="21">
        <f t="shared" si="23"/>
        <v>0.34013266713510765</v>
      </c>
      <c r="P273" s="21">
        <f t="shared" si="24"/>
        <v>0.55778984335344561</v>
      </c>
      <c r="Q273" s="21">
        <f t="shared" si="25"/>
        <v>-1.9816876281241635E-2</v>
      </c>
    </row>
    <row r="274" spans="1:17">
      <c r="A274" s="154" t="s">
        <v>211</v>
      </c>
      <c r="B274" s="154" t="s">
        <v>1898</v>
      </c>
      <c r="C274" s="154" t="s">
        <v>1641</v>
      </c>
      <c r="D274" s="179">
        <v>75106197384228</v>
      </c>
      <c r="E274" s="179">
        <v>73559419374309</v>
      </c>
      <c r="F274" s="179">
        <v>64324389233791</v>
      </c>
      <c r="G274" s="179">
        <v>71027418546832</v>
      </c>
      <c r="H274" s="179">
        <v>67861030487656</v>
      </c>
      <c r="I274" s="179">
        <v>76538979974578</v>
      </c>
      <c r="J274" s="179">
        <v>83631407329088</v>
      </c>
      <c r="K274" s="179">
        <v>81843097378617</v>
      </c>
      <c r="L274" s="179">
        <f>VLOOKUP(A274,Sheet2!$A$1:$E$2000,5,FALSE)</f>
        <v>98697936100129</v>
      </c>
      <c r="M274" s="21">
        <f t="shared" si="21"/>
        <v>-9.6465633315280269E-2</v>
      </c>
      <c r="N274" s="21">
        <f t="shared" si="22"/>
        <v>4.0505493730278501E-2</v>
      </c>
      <c r="O274" s="21">
        <f t="shared" si="23"/>
        <v>0.30015081876835925</v>
      </c>
      <c r="P274" s="21">
        <f t="shared" si="24"/>
        <v>0.15227469972956531</v>
      </c>
      <c r="Q274" s="21">
        <f t="shared" si="25"/>
        <v>0.4544125750946601</v>
      </c>
    </row>
    <row r="275" spans="1:17">
      <c r="A275" s="154" t="s">
        <v>219</v>
      </c>
      <c r="B275" s="154" t="s">
        <v>1900</v>
      </c>
      <c r="C275" s="154" t="s">
        <v>1641</v>
      </c>
      <c r="D275" s="179">
        <v>500126783022</v>
      </c>
      <c r="E275" s="179">
        <v>487361357512</v>
      </c>
      <c r="F275" s="179">
        <v>509236103792</v>
      </c>
      <c r="G275" s="179">
        <v>527949711995</v>
      </c>
      <c r="H275" s="179">
        <v>483213678797</v>
      </c>
      <c r="I275" s="179">
        <v>456740576047</v>
      </c>
      <c r="J275" s="179">
        <v>422726474464</v>
      </c>
      <c r="K275" s="179">
        <v>394903218876</v>
      </c>
      <c r="L275" s="179">
        <f>VLOOKUP(A275,Sheet2!$A$1:$E$2000,5,FALSE)</f>
        <v>433040413463</v>
      </c>
      <c r="M275" s="21">
        <f t="shared" si="21"/>
        <v>-3.3817633446469535E-2</v>
      </c>
      <c r="N275" s="21">
        <f t="shared" si="22"/>
        <v>-6.2829727866239457E-2</v>
      </c>
      <c r="O275" s="21">
        <f t="shared" si="23"/>
        <v>-0.16988117826644766</v>
      </c>
      <c r="P275" s="21">
        <f t="shared" si="24"/>
        <v>-0.2520059962079495</v>
      </c>
      <c r="Q275" s="21">
        <f t="shared" si="25"/>
        <v>-0.10383246074264796</v>
      </c>
    </row>
    <row r="276" spans="1:17">
      <c r="A276" s="154" t="s">
        <v>221</v>
      </c>
      <c r="B276" s="154" t="s">
        <v>1901</v>
      </c>
      <c r="C276" s="154" t="s">
        <v>1641</v>
      </c>
      <c r="D276" s="179">
        <v>134635362990</v>
      </c>
      <c r="E276" s="179">
        <v>140726371296</v>
      </c>
      <c r="F276" s="179">
        <v>182094335920</v>
      </c>
      <c r="G276" s="179">
        <v>157020808352</v>
      </c>
      <c r="H276" s="179">
        <v>146333323731</v>
      </c>
      <c r="I276" s="179">
        <v>144053462979</v>
      </c>
      <c r="J276" s="179">
        <v>166660663691</v>
      </c>
      <c r="K276" s="179">
        <v>138182671951</v>
      </c>
      <c r="L276" s="179">
        <f>VLOOKUP(A276,Sheet2!$A$1:$E$2000,5,FALSE)</f>
        <v>141258437397</v>
      </c>
      <c r="M276" s="21">
        <f t="shared" si="21"/>
        <v>8.6886242077936549E-2</v>
      </c>
      <c r="N276" s="21">
        <f t="shared" si="22"/>
        <v>2.3642275803458943E-2</v>
      </c>
      <c r="O276" s="21">
        <f t="shared" si="23"/>
        <v>-8.4756465109274551E-2</v>
      </c>
      <c r="P276" s="21">
        <f t="shared" si="24"/>
        <v>-0.1199722291504816</v>
      </c>
      <c r="Q276" s="21">
        <f t="shared" si="25"/>
        <v>-3.468031890896571E-2</v>
      </c>
    </row>
    <row r="277" spans="1:17">
      <c r="A277" s="154" t="s">
        <v>222</v>
      </c>
      <c r="B277" s="154" t="s">
        <v>1902</v>
      </c>
      <c r="C277" s="154" t="s">
        <v>1641</v>
      </c>
      <c r="D277" s="179">
        <v>12593838888983</v>
      </c>
      <c r="E277" s="179">
        <v>9518699135214</v>
      </c>
      <c r="F277" s="179">
        <v>7129611202846</v>
      </c>
      <c r="G277" s="179">
        <v>8580687944342</v>
      </c>
      <c r="H277" s="179">
        <v>9635096414502</v>
      </c>
      <c r="I277" s="179">
        <v>7582449574137</v>
      </c>
      <c r="J277" s="179">
        <v>8135504431886</v>
      </c>
      <c r="K277" s="179">
        <v>9622992508867</v>
      </c>
      <c r="L277" s="179">
        <f>VLOOKUP(A277,Sheet2!$A$1:$E$2000,5,FALSE)</f>
        <v>17245230999288</v>
      </c>
      <c r="M277" s="21">
        <f t="shared" si="21"/>
        <v>-0.23493570948166462</v>
      </c>
      <c r="N277" s="21">
        <f t="shared" si="22"/>
        <v>-0.20341535472152195</v>
      </c>
      <c r="O277" s="21">
        <f t="shared" si="23"/>
        <v>0.14108668767778912</v>
      </c>
      <c r="P277" s="21">
        <f t="shared" si="24"/>
        <v>0.12147097893383745</v>
      </c>
      <c r="Q277" s="21">
        <f t="shared" si="25"/>
        <v>0.78983481403795974</v>
      </c>
    </row>
    <row r="278" spans="1:17">
      <c r="A278" s="154" t="s">
        <v>743</v>
      </c>
      <c r="B278" s="154" t="s">
        <v>1904</v>
      </c>
      <c r="C278" s="154" t="s">
        <v>1641</v>
      </c>
      <c r="D278" s="179">
        <v>6243103427715</v>
      </c>
      <c r="E278" s="179">
        <v>9382192018258</v>
      </c>
      <c r="F278" s="179">
        <v>6061159998320</v>
      </c>
      <c r="G278" s="179">
        <v>8619178824356</v>
      </c>
      <c r="H278" s="179">
        <v>8150308985784</v>
      </c>
      <c r="I278" s="179">
        <v>9398770212474</v>
      </c>
      <c r="J278" s="179">
        <v>7855188738891</v>
      </c>
      <c r="K278" s="179">
        <v>8901872534766</v>
      </c>
      <c r="L278" s="179">
        <f>VLOOKUP(A278,Sheet2!$A$1:$E$2000,5,FALSE)</f>
        <v>12327018194772</v>
      </c>
      <c r="M278" s="21">
        <f t="shared" si="21"/>
        <v>0.3054899826907152</v>
      </c>
      <c r="N278" s="21">
        <f t="shared" si="22"/>
        <v>1.7669851761441659E-3</v>
      </c>
      <c r="O278" s="21">
        <f t="shared" si="23"/>
        <v>0.29598768900148803</v>
      </c>
      <c r="P278" s="21">
        <f t="shared" si="24"/>
        <v>3.2798218504431834E-2</v>
      </c>
      <c r="Q278" s="21">
        <f t="shared" si="25"/>
        <v>0.51246022896470977</v>
      </c>
    </row>
    <row r="279" spans="1:17">
      <c r="A279" s="154" t="s">
        <v>224</v>
      </c>
      <c r="B279" s="154" t="s">
        <v>1905</v>
      </c>
      <c r="C279" s="154" t="s">
        <v>1641</v>
      </c>
      <c r="D279" s="179">
        <v>1996077724224</v>
      </c>
      <c r="E279" s="179">
        <v>2469237149894</v>
      </c>
      <c r="F279" s="179">
        <v>1465472892462</v>
      </c>
      <c r="G279" s="179">
        <v>1750276586120</v>
      </c>
      <c r="H279" s="179">
        <v>1536114196465</v>
      </c>
      <c r="I279" s="179">
        <v>1940199850554</v>
      </c>
      <c r="J279" s="179">
        <v>1496737230909</v>
      </c>
      <c r="K279" s="179">
        <v>1592774699078</v>
      </c>
      <c r="L279" s="179">
        <f>VLOOKUP(A279,Sheet2!$A$1:$E$2000,5,FALSE)</f>
        <v>1798180657235</v>
      </c>
      <c r="M279" s="21">
        <f t="shared" si="21"/>
        <v>-0.23043367609235585</v>
      </c>
      <c r="N279" s="21">
        <f t="shared" si="22"/>
        <v>-0.21425131213610271</v>
      </c>
      <c r="O279" s="21">
        <f t="shared" si="23"/>
        <v>2.1333958893279693E-2</v>
      </c>
      <c r="P279" s="21">
        <f t="shared" si="24"/>
        <v>-8.9986855958091166E-2</v>
      </c>
      <c r="Q279" s="21">
        <f t="shared" si="25"/>
        <v>0.17060350159713605</v>
      </c>
    </row>
    <row r="280" spans="1:17">
      <c r="A280" s="154" t="s">
        <v>225</v>
      </c>
      <c r="B280" s="154" t="s">
        <v>1908</v>
      </c>
      <c r="C280" s="154" t="s">
        <v>1641</v>
      </c>
      <c r="D280" s="179">
        <v>1436974998988</v>
      </c>
      <c r="E280" s="179">
        <v>1608063275955</v>
      </c>
      <c r="F280" s="179">
        <v>1484978688246</v>
      </c>
      <c r="G280" s="179">
        <v>1936453071087</v>
      </c>
      <c r="H280" s="179">
        <v>1620211652936</v>
      </c>
      <c r="I280" s="179">
        <v>1904632680204</v>
      </c>
      <c r="J280" s="179">
        <v>1683874013890</v>
      </c>
      <c r="K280" s="179">
        <v>2090793573908</v>
      </c>
      <c r="L280" s="179">
        <f>VLOOKUP(A280,Sheet2!$A$1:$E$2000,5,FALSE)</f>
        <v>2094736372188</v>
      </c>
      <c r="M280" s="21">
        <f t="shared" si="21"/>
        <v>0.12751554764491083</v>
      </c>
      <c r="N280" s="21">
        <f t="shared" si="22"/>
        <v>0.18442645179672593</v>
      </c>
      <c r="O280" s="21">
        <f t="shared" si="23"/>
        <v>0.13393816841838152</v>
      </c>
      <c r="P280" s="21">
        <f t="shared" si="24"/>
        <v>7.9702681735717554E-2</v>
      </c>
      <c r="Q280" s="21">
        <f t="shared" si="25"/>
        <v>0.29287822883640513</v>
      </c>
    </row>
    <row r="281" spans="1:17">
      <c r="A281" s="154" t="s">
        <v>226</v>
      </c>
      <c r="B281" s="154" t="s">
        <v>3864</v>
      </c>
      <c r="C281" s="154" t="s">
        <v>1641</v>
      </c>
      <c r="D281" s="179">
        <v>5000000</v>
      </c>
      <c r="E281" s="179">
        <v>3982537</v>
      </c>
      <c r="F281" s="179">
        <v>15000000</v>
      </c>
      <c r="G281" s="179">
        <v>15000000</v>
      </c>
      <c r="H281" s="179">
        <v>15000000</v>
      </c>
      <c r="I281" s="179">
        <v>15000000</v>
      </c>
      <c r="J281" s="179">
        <v>15000000</v>
      </c>
      <c r="K281" s="179">
        <v>15000000</v>
      </c>
      <c r="L281" s="179">
        <f>VLOOKUP(A281,Sheet2!$A$1:$E$2000,5,FALSE)</f>
        <v>15000000</v>
      </c>
      <c r="M281" s="21">
        <f t="shared" si="21"/>
        <v>2</v>
      </c>
      <c r="N281" s="21">
        <f t="shared" si="22"/>
        <v>2.7664433500555048</v>
      </c>
      <c r="O281" s="21">
        <f t="shared" si="23"/>
        <v>0</v>
      </c>
      <c r="P281" s="21">
        <f t="shared" si="24"/>
        <v>0</v>
      </c>
      <c r="Q281" s="21">
        <f t="shared" si="25"/>
        <v>0</v>
      </c>
    </row>
    <row r="282" spans="1:17">
      <c r="A282" s="154" t="s">
        <v>227</v>
      </c>
      <c r="B282" s="154" t="s">
        <v>4161</v>
      </c>
      <c r="C282" s="154" t="s">
        <v>1641</v>
      </c>
      <c r="D282" s="179">
        <v>29500955464</v>
      </c>
      <c r="E282" s="179">
        <v>58154616640</v>
      </c>
      <c r="F282" s="179">
        <v>67109897365</v>
      </c>
      <c r="G282" s="179">
        <v>113482787930</v>
      </c>
      <c r="H282" s="179">
        <v>103587534270</v>
      </c>
      <c r="I282" s="179">
        <v>121509584764</v>
      </c>
      <c r="J282" s="179">
        <v>142645982868</v>
      </c>
      <c r="K282" s="179">
        <v>126470357357</v>
      </c>
      <c r="L282" s="179">
        <f>VLOOKUP(A282,Sheet2!$A$1:$E$2000,5,FALSE)</f>
        <v>122499946513</v>
      </c>
      <c r="M282" s="21">
        <f t="shared" si="21"/>
        <v>2.5113281126236</v>
      </c>
      <c r="N282" s="21">
        <f t="shared" si="22"/>
        <v>1.0894228486827147</v>
      </c>
      <c r="O282" s="21">
        <f t="shared" si="23"/>
        <v>1.1255580543086112</v>
      </c>
      <c r="P282" s="21">
        <f t="shared" si="24"/>
        <v>0.11444527988694787</v>
      </c>
      <c r="Q282" s="21">
        <f t="shared" si="25"/>
        <v>0.18257421007536451</v>
      </c>
    </row>
    <row r="283" spans="1:17">
      <c r="A283" s="154" t="s">
        <v>229</v>
      </c>
      <c r="B283" s="154" t="s">
        <v>1911</v>
      </c>
      <c r="C283" s="154" t="s">
        <v>1641</v>
      </c>
      <c r="D283" s="179">
        <v>1755533263506</v>
      </c>
      <c r="E283" s="179">
        <v>2282338228614</v>
      </c>
      <c r="F283" s="179">
        <v>2438220425210</v>
      </c>
      <c r="G283" s="179">
        <v>2807401506936</v>
      </c>
      <c r="H283" s="179">
        <v>1502993716287</v>
      </c>
      <c r="I283" s="179">
        <v>2447264635266</v>
      </c>
      <c r="J283" s="179">
        <v>2570643212159</v>
      </c>
      <c r="K283" s="179">
        <v>4345733274844</v>
      </c>
      <c r="L283" s="179">
        <f>VLOOKUP(A283,Sheet2!$A$1:$E$2000,5,FALSE)</f>
        <v>3401070967384</v>
      </c>
      <c r="M283" s="21">
        <f t="shared" si="21"/>
        <v>-0.14385346747269814</v>
      </c>
      <c r="N283" s="21">
        <f t="shared" si="22"/>
        <v>7.2262035742246308E-2</v>
      </c>
      <c r="O283" s="21">
        <f t="shared" si="23"/>
        <v>5.4311245029290016E-2</v>
      </c>
      <c r="P283" s="21">
        <f t="shared" si="24"/>
        <v>0.54795573917994234</v>
      </c>
      <c r="Q283" s="21">
        <f t="shared" si="25"/>
        <v>1.2628643955917631</v>
      </c>
    </row>
    <row r="284" spans="1:17">
      <c r="A284" s="154" t="s">
        <v>827</v>
      </c>
      <c r="B284" s="154" t="s">
        <v>3120</v>
      </c>
      <c r="C284" s="154" t="s">
        <v>1641</v>
      </c>
      <c r="D284" s="179">
        <v>373212827331</v>
      </c>
      <c r="E284" s="179">
        <v>359832525692</v>
      </c>
      <c r="F284" s="179">
        <v>359163433267</v>
      </c>
      <c r="G284" s="179">
        <v>702257876051</v>
      </c>
      <c r="H284" s="179">
        <v>421197483221</v>
      </c>
      <c r="I284" s="179">
        <v>556900510748</v>
      </c>
      <c r="J284" s="179">
        <v>833468062081</v>
      </c>
      <c r="K284" s="179">
        <v>592986163446</v>
      </c>
      <c r="L284" s="179">
        <f>VLOOKUP(A284,Sheet2!$A$1:$E$2000,5,FALSE)</f>
        <v>644818041796</v>
      </c>
      <c r="M284" s="21">
        <f t="shared" si="21"/>
        <v>0.12857182919772134</v>
      </c>
      <c r="N284" s="21">
        <f t="shared" si="22"/>
        <v>0.54766584726329348</v>
      </c>
      <c r="O284" s="21">
        <f t="shared" si="23"/>
        <v>1.3205816207392269</v>
      </c>
      <c r="P284" s="21">
        <f t="shared" si="24"/>
        <v>-0.15560055120985838</v>
      </c>
      <c r="Q284" s="21">
        <f t="shared" si="25"/>
        <v>0.5309161794247178</v>
      </c>
    </row>
    <row r="285" spans="1:17">
      <c r="A285" s="154" t="s">
        <v>230</v>
      </c>
      <c r="B285" s="154" t="s">
        <v>1912</v>
      </c>
      <c r="C285" s="154" t="s">
        <v>1641</v>
      </c>
      <c r="D285" s="179">
        <v>2536106684336</v>
      </c>
      <c r="E285" s="179">
        <v>2988087241619</v>
      </c>
      <c r="F285" s="179">
        <v>2934145679514</v>
      </c>
      <c r="G285" s="179">
        <v>3267625630975</v>
      </c>
      <c r="H285" s="179">
        <v>2789545550656</v>
      </c>
      <c r="I285" s="179">
        <v>4312626017100</v>
      </c>
      <c r="J285" s="179">
        <v>4419446706829</v>
      </c>
      <c r="K285" s="179">
        <v>4444125860472</v>
      </c>
      <c r="L285" s="179">
        <f>VLOOKUP(A285,Sheet2!$A$1:$E$2000,5,FALSE)</f>
        <v>4177077006958</v>
      </c>
      <c r="M285" s="21">
        <f t="shared" si="21"/>
        <v>9.9932257536853197E-2</v>
      </c>
      <c r="N285" s="21">
        <f t="shared" si="22"/>
        <v>0.44327312704676614</v>
      </c>
      <c r="O285" s="21">
        <f t="shared" si="23"/>
        <v>0.50621243440135499</v>
      </c>
      <c r="P285" s="21">
        <f t="shared" si="24"/>
        <v>0.36004743577248588</v>
      </c>
      <c r="Q285" s="21">
        <f t="shared" si="25"/>
        <v>0.49740412232225528</v>
      </c>
    </row>
    <row r="286" spans="1:17">
      <c r="A286" s="154" t="s">
        <v>235</v>
      </c>
      <c r="B286" s="154" t="s">
        <v>1917</v>
      </c>
      <c r="C286" s="154" t="s">
        <v>1641</v>
      </c>
      <c r="D286" s="179">
        <v>38741795833</v>
      </c>
      <c r="E286" s="179">
        <v>26477004955</v>
      </c>
      <c r="F286" s="179">
        <v>178285563300</v>
      </c>
      <c r="G286" s="179">
        <v>485648378568</v>
      </c>
      <c r="H286" s="179">
        <v>111497165004</v>
      </c>
      <c r="I286" s="179">
        <v>131061917724</v>
      </c>
      <c r="J286" s="179">
        <v>111410532500</v>
      </c>
      <c r="K286" s="179">
        <v>119284142319</v>
      </c>
      <c r="L286" s="179">
        <f>VLOOKUP(A286,Sheet2!$A$1:$E$2000,5,FALSE)</f>
        <v>69297434749</v>
      </c>
      <c r="M286" s="21">
        <f t="shared" si="21"/>
        <v>1.8779555156559746</v>
      </c>
      <c r="N286" s="21">
        <f t="shared" si="22"/>
        <v>3.9500280695173515</v>
      </c>
      <c r="O286" s="21">
        <f t="shared" si="23"/>
        <v>-0.37510065067618403</v>
      </c>
      <c r="P286" s="21">
        <f t="shared" si="24"/>
        <v>-0.75438167286643587</v>
      </c>
      <c r="Q286" s="21">
        <f t="shared" si="25"/>
        <v>-0.37848254037208989</v>
      </c>
    </row>
    <row r="287" spans="1:17">
      <c r="A287" s="154" t="s">
        <v>4000</v>
      </c>
      <c r="B287" s="154" t="s">
        <v>4001</v>
      </c>
      <c r="C287" s="154" t="s">
        <v>1641</v>
      </c>
      <c r="D287" s="179">
        <v>275111149688</v>
      </c>
      <c r="E287" s="179">
        <v>332098670715</v>
      </c>
      <c r="F287" s="179">
        <v>295170364900</v>
      </c>
      <c r="G287" s="179">
        <v>255228528969</v>
      </c>
      <c r="H287" s="179">
        <v>250969960156</v>
      </c>
      <c r="I287" s="179">
        <v>279829188983</v>
      </c>
      <c r="J287" s="179">
        <v>302812479505</v>
      </c>
      <c r="K287" s="179">
        <v>301694346151</v>
      </c>
      <c r="L287" s="179">
        <f>VLOOKUP(A287,Sheet2!$A$1:$E$2000,5,FALSE)</f>
        <v>357682423920</v>
      </c>
      <c r="M287" s="21">
        <f t="shared" si="21"/>
        <v>-8.7750676624259727E-2</v>
      </c>
      <c r="N287" s="21">
        <f t="shared" si="22"/>
        <v>-0.15739142110826621</v>
      </c>
      <c r="O287" s="21">
        <f t="shared" si="23"/>
        <v>2.5890521250631147E-2</v>
      </c>
      <c r="P287" s="21">
        <f t="shared" si="24"/>
        <v>0.18205573401100364</v>
      </c>
      <c r="Q287" s="21">
        <f t="shared" si="25"/>
        <v>0.42520014625522823</v>
      </c>
    </row>
    <row r="288" spans="1:17">
      <c r="A288" s="154" t="s">
        <v>236</v>
      </c>
      <c r="B288" s="154" t="s">
        <v>3804</v>
      </c>
      <c r="C288" s="154" t="s">
        <v>1641</v>
      </c>
      <c r="D288" s="179">
        <v>2830857372774</v>
      </c>
      <c r="E288" s="179">
        <v>2119367278319</v>
      </c>
      <c r="F288" s="179">
        <v>1328853149734</v>
      </c>
      <c r="G288" s="179">
        <v>2077520648062</v>
      </c>
      <c r="H288" s="179">
        <v>1527869513667</v>
      </c>
      <c r="I288" s="179">
        <v>1189573790132</v>
      </c>
      <c r="J288" s="179">
        <v>1364581343200</v>
      </c>
      <c r="K288" s="179">
        <v>2277531899796</v>
      </c>
      <c r="L288" s="179">
        <f>VLOOKUP(A288,Sheet2!$A$1:$E$2000,5,FALSE)</f>
        <v>1795823175794</v>
      </c>
      <c r="M288" s="21">
        <f t="shared" si="21"/>
        <v>-0.46028029233778828</v>
      </c>
      <c r="N288" s="21">
        <f t="shared" si="22"/>
        <v>-0.43871276946602489</v>
      </c>
      <c r="O288" s="21">
        <f t="shared" si="23"/>
        <v>2.6886487399417916E-2</v>
      </c>
      <c r="P288" s="21">
        <f t="shared" si="24"/>
        <v>9.6274013892751933E-2</v>
      </c>
      <c r="Q288" s="21">
        <f t="shared" si="25"/>
        <v>0.1753773209885518</v>
      </c>
    </row>
    <row r="289" spans="1:17">
      <c r="A289" s="154" t="s">
        <v>238</v>
      </c>
      <c r="B289" s="154" t="s">
        <v>1920</v>
      </c>
      <c r="C289" s="154" t="s">
        <v>1641</v>
      </c>
      <c r="D289" s="179">
        <v>1837473373509</v>
      </c>
      <c r="E289" s="179">
        <v>2181197644594</v>
      </c>
      <c r="F289" s="179">
        <v>2029423987642</v>
      </c>
      <c r="G289" s="179">
        <v>2335571595469</v>
      </c>
      <c r="H289" s="179">
        <v>2068363251344</v>
      </c>
      <c r="I289" s="179">
        <v>2513507808623</v>
      </c>
      <c r="J289" s="179">
        <v>2552162332981</v>
      </c>
      <c r="K289" s="179">
        <v>2877577731793</v>
      </c>
      <c r="L289" s="179">
        <f>VLOOKUP(A289,Sheet2!$A$1:$E$2000,5,FALSE)</f>
        <v>2470751926358</v>
      </c>
      <c r="M289" s="21">
        <f t="shared" si="21"/>
        <v>0.12565617611866259</v>
      </c>
      <c r="N289" s="21">
        <f t="shared" si="22"/>
        <v>0.15235215609764469</v>
      </c>
      <c r="O289" s="21">
        <f t="shared" si="23"/>
        <v>0.25757966226977186</v>
      </c>
      <c r="P289" s="21">
        <f t="shared" si="24"/>
        <v>0.23206573387666207</v>
      </c>
      <c r="Q289" s="21">
        <f t="shared" si="25"/>
        <v>0.19454449055432221</v>
      </c>
    </row>
    <row r="290" spans="1:17">
      <c r="A290" s="154" t="s">
        <v>4002</v>
      </c>
      <c r="B290" s="154" t="s">
        <v>4167</v>
      </c>
      <c r="C290" s="154" t="s">
        <v>1641</v>
      </c>
      <c r="D290" s="179">
        <v>379039658464</v>
      </c>
      <c r="E290" s="179">
        <v>429369522382</v>
      </c>
      <c r="F290" s="179">
        <v>352809420971</v>
      </c>
      <c r="G290" s="179">
        <v>530414032901</v>
      </c>
      <c r="H290" s="179">
        <v>479547307397</v>
      </c>
      <c r="I290" s="179">
        <v>528963223399</v>
      </c>
      <c r="J290" s="179">
        <v>538205665027</v>
      </c>
      <c r="K290" s="179">
        <v>548936726351</v>
      </c>
      <c r="L290" s="179">
        <f>VLOOKUP(A290,Sheet2!$A$1:$E$2000,5,FALSE)</f>
        <v>540577561417</v>
      </c>
      <c r="M290" s="21">
        <f t="shared" si="21"/>
        <v>0.26516393915162284</v>
      </c>
      <c r="N290" s="21">
        <f t="shared" si="22"/>
        <v>0.23195335445442683</v>
      </c>
      <c r="O290" s="21">
        <f t="shared" si="23"/>
        <v>0.52548552571457297</v>
      </c>
      <c r="P290" s="21">
        <f t="shared" si="24"/>
        <v>3.4921197971881708E-2</v>
      </c>
      <c r="Q290" s="21">
        <f t="shared" si="25"/>
        <v>0.12726638869327495</v>
      </c>
    </row>
    <row r="291" spans="1:17">
      <c r="A291" s="154" t="s">
        <v>267</v>
      </c>
      <c r="B291" s="154" t="s">
        <v>1923</v>
      </c>
      <c r="C291" s="154" t="s">
        <v>1641</v>
      </c>
      <c r="D291" s="179">
        <v>44147196544</v>
      </c>
      <c r="E291" s="179">
        <v>38256451400</v>
      </c>
      <c r="F291" s="179">
        <v>86936844299</v>
      </c>
      <c r="G291" s="179">
        <v>78366036957</v>
      </c>
      <c r="H291" s="179">
        <v>47211926883</v>
      </c>
      <c r="I291" s="179">
        <v>63515792639</v>
      </c>
      <c r="J291" s="179">
        <v>87604271318</v>
      </c>
      <c r="K291" s="179">
        <v>128266615619</v>
      </c>
      <c r="L291" s="179">
        <f>VLOOKUP(A291,Sheet2!$A$1:$E$2000,5,FALSE)</f>
        <v>53621041669</v>
      </c>
      <c r="M291" s="21">
        <f t="shared" si="21"/>
        <v>6.9420723826607841E-2</v>
      </c>
      <c r="N291" s="21">
        <f t="shared" si="22"/>
        <v>0.66026357162337335</v>
      </c>
      <c r="O291" s="21">
        <f t="shared" si="23"/>
        <v>7.6771479846281599E-3</v>
      </c>
      <c r="P291" s="21">
        <f t="shared" si="24"/>
        <v>0.6367628197069708</v>
      </c>
      <c r="Q291" s="21">
        <f t="shared" si="25"/>
        <v>0.13575202727656058</v>
      </c>
    </row>
    <row r="292" spans="1:17">
      <c r="A292" s="154" t="s">
        <v>243</v>
      </c>
      <c r="B292" s="154" t="s">
        <v>1924</v>
      </c>
      <c r="C292" s="154" t="s">
        <v>1641</v>
      </c>
      <c r="D292" s="179">
        <v>7183511591318</v>
      </c>
      <c r="E292" s="179">
        <v>8086285927217</v>
      </c>
      <c r="F292" s="179">
        <v>7670108601205</v>
      </c>
      <c r="G292" s="179">
        <v>8932511366916</v>
      </c>
      <c r="H292" s="179">
        <v>5810728641052</v>
      </c>
      <c r="I292" s="179">
        <v>6804334314775</v>
      </c>
      <c r="J292" s="179">
        <v>6436577577988</v>
      </c>
      <c r="K292" s="179">
        <v>6836551694306</v>
      </c>
      <c r="L292" s="179">
        <f>VLOOKUP(A292,Sheet2!$A$1:$E$2000,5,FALSE)</f>
        <v>6457179625505</v>
      </c>
      <c r="M292" s="21">
        <f t="shared" si="21"/>
        <v>-0.19110193292165728</v>
      </c>
      <c r="N292" s="21">
        <f t="shared" si="22"/>
        <v>-0.15853404442788485</v>
      </c>
      <c r="O292" s="21">
        <f t="shared" si="23"/>
        <v>-0.16082314962570518</v>
      </c>
      <c r="P292" s="21">
        <f t="shared" si="24"/>
        <v>-0.23464394127422666</v>
      </c>
      <c r="Q292" s="21">
        <f t="shared" si="25"/>
        <v>0.11125127748797502</v>
      </c>
    </row>
    <row r="293" spans="1:17">
      <c r="A293" s="154" t="s">
        <v>240</v>
      </c>
      <c r="B293" s="154" t="s">
        <v>1925</v>
      </c>
      <c r="C293" s="154" t="s">
        <v>1641</v>
      </c>
      <c r="D293" s="179">
        <v>623368056707</v>
      </c>
      <c r="E293" s="179">
        <v>1635022462306</v>
      </c>
      <c r="F293" s="179">
        <v>918819202134</v>
      </c>
      <c r="G293" s="179">
        <v>861021501439</v>
      </c>
      <c r="H293" s="179">
        <v>1163668405090</v>
      </c>
      <c r="I293" s="179">
        <v>1403762183453</v>
      </c>
      <c r="J293" s="179">
        <v>1540111470226</v>
      </c>
      <c r="K293" s="179">
        <v>2018466316151</v>
      </c>
      <c r="L293" s="179">
        <f>VLOOKUP(A293,Sheet2!$A$1:$E$2000,5,FALSE)</f>
        <v>1775352799692</v>
      </c>
      <c r="M293" s="21">
        <f t="shared" si="21"/>
        <v>0.86674371997369748</v>
      </c>
      <c r="N293" s="21">
        <f t="shared" si="22"/>
        <v>-0.14144165244484505</v>
      </c>
      <c r="O293" s="21">
        <f t="shared" si="23"/>
        <v>0.67618555059474161</v>
      </c>
      <c r="P293" s="21">
        <f t="shared" si="24"/>
        <v>1.3442693507393211</v>
      </c>
      <c r="Q293" s="21">
        <f t="shared" si="25"/>
        <v>0.52565180246059129</v>
      </c>
    </row>
    <row r="294" spans="1:17">
      <c r="A294" s="154" t="s">
        <v>241</v>
      </c>
      <c r="B294" s="154" t="s">
        <v>1926</v>
      </c>
      <c r="C294" s="154" t="s">
        <v>1641</v>
      </c>
      <c r="D294" s="179">
        <v>215946167844</v>
      </c>
      <c r="E294" s="179">
        <v>253284317942</v>
      </c>
      <c r="F294" s="179">
        <v>290357393697</v>
      </c>
      <c r="G294" s="179">
        <v>309325249979</v>
      </c>
      <c r="H294" s="179">
        <v>275254433391</v>
      </c>
      <c r="I294" s="179">
        <v>237708737082</v>
      </c>
      <c r="J294" s="179">
        <v>251782809037</v>
      </c>
      <c r="K294" s="179">
        <v>297242349419</v>
      </c>
      <c r="L294" s="179">
        <f>VLOOKUP(A294,Sheet2!$A$1:$E$2000,5,FALSE)</f>
        <v>299321151733</v>
      </c>
      <c r="M294" s="21">
        <f t="shared" si="21"/>
        <v>0.2746437509826265</v>
      </c>
      <c r="N294" s="21">
        <f t="shared" si="22"/>
        <v>-6.1494454084467555E-2</v>
      </c>
      <c r="O294" s="21">
        <f t="shared" si="23"/>
        <v>-0.13285208331995907</v>
      </c>
      <c r="P294" s="21">
        <f t="shared" si="24"/>
        <v>-3.9062121701413981E-2</v>
      </c>
      <c r="Q294" s="21">
        <f t="shared" si="25"/>
        <v>8.7434443999719821E-2</v>
      </c>
    </row>
    <row r="295" spans="1:17">
      <c r="A295" s="154" t="s">
        <v>242</v>
      </c>
      <c r="B295" s="154" t="s">
        <v>1927</v>
      </c>
      <c r="C295" s="154" t="s">
        <v>1641</v>
      </c>
      <c r="D295" s="179">
        <v>60083672789</v>
      </c>
      <c r="E295" s="179">
        <v>44308927972</v>
      </c>
      <c r="F295" s="179">
        <v>59160969592</v>
      </c>
      <c r="G295" s="179">
        <v>100559416977</v>
      </c>
      <c r="H295" s="179">
        <v>81623451566</v>
      </c>
      <c r="I295" s="179">
        <v>58642578475</v>
      </c>
      <c r="J295" s="179">
        <v>101786771811</v>
      </c>
      <c r="K295" s="179">
        <v>154514793971</v>
      </c>
      <c r="L295" s="179">
        <f>VLOOKUP(A295,Sheet2!$A$1:$E$2000,5,FALSE)</f>
        <v>72351645184</v>
      </c>
      <c r="M295" s="21">
        <f t="shared" si="21"/>
        <v>0.35849637309361454</v>
      </c>
      <c r="N295" s="21">
        <f t="shared" si="22"/>
        <v>0.32349350704349739</v>
      </c>
      <c r="O295" s="21">
        <f t="shared" si="23"/>
        <v>0.72050547029513257</v>
      </c>
      <c r="P295" s="21">
        <f t="shared" si="24"/>
        <v>0.53655220581022955</v>
      </c>
      <c r="Q295" s="21">
        <f t="shared" si="25"/>
        <v>-0.11359243212721652</v>
      </c>
    </row>
    <row r="296" spans="1:17">
      <c r="A296" s="154" t="s">
        <v>3953</v>
      </c>
      <c r="B296" s="154" t="s">
        <v>4003</v>
      </c>
      <c r="C296" s="154" t="s">
        <v>1641</v>
      </c>
      <c r="D296" s="179">
        <v>860932255367</v>
      </c>
      <c r="E296" s="179">
        <v>1016455820814</v>
      </c>
      <c r="F296" s="179">
        <v>483725254921</v>
      </c>
      <c r="G296" s="179">
        <v>785617652178</v>
      </c>
      <c r="H296" s="179">
        <v>660457250932</v>
      </c>
      <c r="I296" s="179">
        <v>433203897480</v>
      </c>
      <c r="J296" s="179">
        <v>231207169558</v>
      </c>
      <c r="K296" s="179">
        <v>293192945558</v>
      </c>
      <c r="L296" s="179">
        <f>VLOOKUP(A296,Sheet2!$A$1:$E$2000,5,FALSE)</f>
        <v>167697799182</v>
      </c>
      <c r="M296" s="21">
        <f t="shared" si="21"/>
        <v>-0.232858047988388</v>
      </c>
      <c r="N296" s="21">
        <f t="shared" si="22"/>
        <v>-0.57380941836401622</v>
      </c>
      <c r="O296" s="21">
        <f t="shared" si="23"/>
        <v>-0.52202791314718555</v>
      </c>
      <c r="P296" s="21">
        <f t="shared" si="24"/>
        <v>-0.62679944277579658</v>
      </c>
      <c r="Q296" s="21">
        <f t="shared" si="25"/>
        <v>-0.74608833661019791</v>
      </c>
    </row>
    <row r="297" spans="1:17">
      <c r="A297" s="154" t="s">
        <v>244</v>
      </c>
      <c r="B297" s="154" t="s">
        <v>1928</v>
      </c>
      <c r="C297" s="154" t="s">
        <v>1641</v>
      </c>
      <c r="D297" s="179">
        <v>6159195934200</v>
      </c>
      <c r="E297" s="179">
        <v>9476836310422</v>
      </c>
      <c r="F297" s="179">
        <v>6821709492998</v>
      </c>
      <c r="G297" s="179">
        <v>7537443085090</v>
      </c>
      <c r="H297" s="179">
        <v>7289282191727</v>
      </c>
      <c r="I297" s="179">
        <v>6833731641626</v>
      </c>
      <c r="J297" s="179">
        <v>5371734177990</v>
      </c>
      <c r="K297" s="179">
        <v>6733649208915</v>
      </c>
      <c r="L297" s="179">
        <f>VLOOKUP(A297,Sheet2!$A$1:$E$2000,5,FALSE)</f>
        <v>8231005226906</v>
      </c>
      <c r="M297" s="21">
        <f t="shared" si="21"/>
        <v>0.18347951089719369</v>
      </c>
      <c r="N297" s="21">
        <f t="shared" si="22"/>
        <v>-0.27890158510908197</v>
      </c>
      <c r="O297" s="21">
        <f t="shared" si="23"/>
        <v>-0.21255307287657099</v>
      </c>
      <c r="P297" s="21">
        <f t="shared" si="24"/>
        <v>-0.10664012545116318</v>
      </c>
      <c r="Q297" s="21">
        <f t="shared" si="25"/>
        <v>0.12919283550962155</v>
      </c>
    </row>
    <row r="298" spans="1:17">
      <c r="A298" s="154" t="s">
        <v>256</v>
      </c>
      <c r="B298" s="154" t="s">
        <v>1929</v>
      </c>
      <c r="C298" s="154" t="s">
        <v>1641</v>
      </c>
      <c r="D298" s="179">
        <v>90767230099</v>
      </c>
      <c r="E298" s="179">
        <v>106622577764</v>
      </c>
      <c r="F298" s="179">
        <v>119729740149</v>
      </c>
      <c r="G298" s="179">
        <v>173344410711</v>
      </c>
      <c r="H298" s="179">
        <v>109995160392</v>
      </c>
      <c r="I298" s="179">
        <v>127749662531</v>
      </c>
      <c r="J298" s="179">
        <v>146921851908</v>
      </c>
      <c r="K298" s="179">
        <v>166385323782</v>
      </c>
      <c r="L298" s="179">
        <f>VLOOKUP(A298,Sheet2!$A$1:$E$2000,5,FALSE)</f>
        <v>134917388875</v>
      </c>
      <c r="M298" s="21">
        <f t="shared" si="21"/>
        <v>0.21183779952333082</v>
      </c>
      <c r="N298" s="21">
        <f t="shared" si="22"/>
        <v>0.1981483210222417</v>
      </c>
      <c r="O298" s="21">
        <f t="shared" si="23"/>
        <v>0.2271124260786021</v>
      </c>
      <c r="P298" s="21">
        <f t="shared" si="24"/>
        <v>-4.0146012787237756E-2</v>
      </c>
      <c r="Q298" s="21">
        <f t="shared" si="25"/>
        <v>0.22657568200439304</v>
      </c>
    </row>
    <row r="299" spans="1:17">
      <c r="A299" s="154" t="s">
        <v>245</v>
      </c>
      <c r="B299" s="154" t="s">
        <v>1930</v>
      </c>
      <c r="C299" s="154" t="s">
        <v>1641</v>
      </c>
      <c r="D299" s="179">
        <v>768915038642</v>
      </c>
      <c r="E299" s="179">
        <v>498937643353</v>
      </c>
      <c r="F299" s="179">
        <v>573993799984</v>
      </c>
      <c r="G299" s="179">
        <v>915021910577</v>
      </c>
      <c r="H299" s="179">
        <v>467814226372</v>
      </c>
      <c r="I299" s="179">
        <v>482923669643</v>
      </c>
      <c r="J299" s="179">
        <v>554117352495</v>
      </c>
      <c r="K299" s="179">
        <v>999011914523</v>
      </c>
      <c r="L299" s="179">
        <f>VLOOKUP(A299,Sheet2!$A$1:$E$2000,5,FALSE)</f>
        <v>235419222110</v>
      </c>
      <c r="M299" s="21">
        <f t="shared" si="21"/>
        <v>-0.3915917847071656</v>
      </c>
      <c r="N299" s="21">
        <f t="shared" si="22"/>
        <v>-3.2096142520699852E-2</v>
      </c>
      <c r="O299" s="21">
        <f t="shared" si="23"/>
        <v>-3.462833133311554E-2</v>
      </c>
      <c r="P299" s="21">
        <f t="shared" si="24"/>
        <v>9.1790156033572004E-2</v>
      </c>
      <c r="Q299" s="21">
        <f t="shared" si="25"/>
        <v>-0.4967677149629956</v>
      </c>
    </row>
    <row r="300" spans="1:17">
      <c r="A300" s="154" t="s">
        <v>247</v>
      </c>
      <c r="B300" s="154" t="s">
        <v>3990</v>
      </c>
      <c r="C300" s="154" t="s">
        <v>1641</v>
      </c>
      <c r="D300" s="179">
        <v>68970959486</v>
      </c>
      <c r="E300" s="179">
        <v>75269126033</v>
      </c>
      <c r="F300" s="179">
        <v>184417272879</v>
      </c>
      <c r="G300" s="179">
        <v>470459410327</v>
      </c>
      <c r="H300" s="179">
        <v>109898766895</v>
      </c>
      <c r="I300" s="179">
        <v>409023291698</v>
      </c>
      <c r="J300" s="179">
        <v>431575044432</v>
      </c>
      <c r="K300" s="179">
        <v>276884668083</v>
      </c>
      <c r="L300" s="179">
        <f>VLOOKUP(A300,Sheet2!$A$1:$E$2000,5,FALSE)</f>
        <v>150363794910</v>
      </c>
      <c r="M300" s="21">
        <f t="shared" si="21"/>
        <v>0.59340638022163061</v>
      </c>
      <c r="N300" s="21">
        <f t="shared" si="22"/>
        <v>4.4341442933543993</v>
      </c>
      <c r="O300" s="21">
        <f t="shared" si="23"/>
        <v>1.3402094483588061</v>
      </c>
      <c r="P300" s="21">
        <f t="shared" si="24"/>
        <v>-0.41145896541734156</v>
      </c>
      <c r="Q300" s="21">
        <f t="shared" si="25"/>
        <v>0.36820274838626066</v>
      </c>
    </row>
    <row r="301" spans="1:17">
      <c r="A301" s="154" t="s">
        <v>725</v>
      </c>
      <c r="B301" s="154" t="s">
        <v>1933</v>
      </c>
      <c r="C301" s="154" t="s">
        <v>1641</v>
      </c>
      <c r="D301" s="179">
        <v>212812759610</v>
      </c>
      <c r="E301" s="179">
        <v>264098116906</v>
      </c>
      <c r="F301" s="179">
        <v>265914212498</v>
      </c>
      <c r="G301" s="179">
        <v>294056956498</v>
      </c>
      <c r="H301" s="179">
        <v>266342499205</v>
      </c>
      <c r="I301" s="179">
        <v>291738736896</v>
      </c>
      <c r="J301" s="179">
        <v>311566893273</v>
      </c>
      <c r="K301" s="179">
        <v>326995290415</v>
      </c>
      <c r="L301" s="179">
        <f>VLOOKUP(A301,Sheet2!$A$1:$E$2000,5,FALSE)</f>
        <v>271969151117</v>
      </c>
      <c r="M301" s="21">
        <f t="shared" si="21"/>
        <v>0.25153444602240221</v>
      </c>
      <c r="N301" s="21">
        <f t="shared" si="22"/>
        <v>0.10466042058087859</v>
      </c>
      <c r="O301" s="21">
        <f t="shared" si="23"/>
        <v>0.1716819885110254</v>
      </c>
      <c r="P301" s="21">
        <f t="shared" si="24"/>
        <v>0.11201344905854668</v>
      </c>
      <c r="Q301" s="21">
        <f t="shared" si="25"/>
        <v>2.1125625571566206E-2</v>
      </c>
    </row>
    <row r="302" spans="1:17">
      <c r="A302" s="154" t="s">
        <v>248</v>
      </c>
      <c r="B302" s="154" t="s">
        <v>1934</v>
      </c>
      <c r="C302" s="154" t="s">
        <v>1641</v>
      </c>
      <c r="D302" s="179">
        <v>411913873173</v>
      </c>
      <c r="E302" s="179">
        <v>417253468910</v>
      </c>
      <c r="F302" s="179">
        <v>386468889456</v>
      </c>
      <c r="G302" s="179">
        <v>378245836557</v>
      </c>
      <c r="H302" s="179">
        <v>355764117931</v>
      </c>
      <c r="I302" s="179">
        <v>342513741891</v>
      </c>
      <c r="J302" s="179">
        <v>358779954938</v>
      </c>
      <c r="K302" s="179">
        <v>374675624554</v>
      </c>
      <c r="L302" s="179">
        <f>VLOOKUP(A302,Sheet2!$A$1:$E$2000,5,FALSE)</f>
        <v>384959057883</v>
      </c>
      <c r="M302" s="21">
        <f t="shared" si="21"/>
        <v>-0.13631430961398483</v>
      </c>
      <c r="N302" s="21">
        <f t="shared" si="22"/>
        <v>-0.17912308126339646</v>
      </c>
      <c r="O302" s="21">
        <f t="shared" si="23"/>
        <v>-7.1645959800219372E-2</v>
      </c>
      <c r="P302" s="21">
        <f t="shared" si="24"/>
        <v>-9.4388666257321369E-3</v>
      </c>
      <c r="Q302" s="21">
        <f t="shared" si="25"/>
        <v>8.2062632178274711E-2</v>
      </c>
    </row>
    <row r="303" spans="1:17">
      <c r="A303" s="154" t="s">
        <v>249</v>
      </c>
      <c r="B303" s="154" t="s">
        <v>1935</v>
      </c>
      <c r="C303" s="154" t="s">
        <v>1641</v>
      </c>
      <c r="D303" s="179">
        <v>344040399267</v>
      </c>
      <c r="E303" s="179">
        <v>447694544743</v>
      </c>
      <c r="F303" s="179">
        <v>298762804262</v>
      </c>
      <c r="G303" s="179">
        <v>509659682878</v>
      </c>
      <c r="H303" s="179">
        <v>487238332964</v>
      </c>
      <c r="I303" s="179">
        <v>572487586342</v>
      </c>
      <c r="J303" s="179">
        <v>678269729375</v>
      </c>
      <c r="K303" s="179">
        <v>327613405254</v>
      </c>
      <c r="L303" s="179">
        <f>VLOOKUP(A303,Sheet2!$A$1:$E$2000,5,FALSE)</f>
        <v>1018910818742</v>
      </c>
      <c r="M303" s="21">
        <f t="shared" si="21"/>
        <v>0.41622418181728754</v>
      </c>
      <c r="N303" s="21">
        <f t="shared" si="22"/>
        <v>0.27874595092651333</v>
      </c>
      <c r="O303" s="21">
        <f t="shared" si="23"/>
        <v>1.2702616246036822</v>
      </c>
      <c r="P303" s="21">
        <f t="shared" si="24"/>
        <v>-0.35719183553229461</v>
      </c>
      <c r="Q303" s="21">
        <f t="shared" si="25"/>
        <v>1.0911959298105616</v>
      </c>
    </row>
    <row r="304" spans="1:17">
      <c r="A304" s="154" t="s">
        <v>250</v>
      </c>
      <c r="B304" s="154" t="s">
        <v>1936</v>
      </c>
      <c r="C304" s="154" t="s">
        <v>1641</v>
      </c>
      <c r="D304" s="179">
        <v>232213556474</v>
      </c>
      <c r="E304" s="179">
        <v>252199931551</v>
      </c>
      <c r="F304" s="179">
        <v>284528681217</v>
      </c>
      <c r="G304" s="179">
        <v>318829404482</v>
      </c>
      <c r="H304" s="179">
        <v>244430905592</v>
      </c>
      <c r="I304" s="179">
        <v>281820653239</v>
      </c>
      <c r="J304" s="179">
        <v>285150778982</v>
      </c>
      <c r="K304" s="179">
        <v>295008799885</v>
      </c>
      <c r="L304" s="179">
        <f>VLOOKUP(A304,Sheet2!$A$1:$E$2000,5,FALSE)</f>
        <v>279725252837</v>
      </c>
      <c r="M304" s="21">
        <f t="shared" si="21"/>
        <v>5.2612557610812558E-2</v>
      </c>
      <c r="N304" s="21">
        <f t="shared" si="22"/>
        <v>0.11744936450155254</v>
      </c>
      <c r="O304" s="21">
        <f t="shared" si="23"/>
        <v>2.1864149594309191E-3</v>
      </c>
      <c r="P304" s="21">
        <f t="shared" si="24"/>
        <v>-7.4712696702806239E-2</v>
      </c>
      <c r="Q304" s="21">
        <f t="shared" si="25"/>
        <v>0.14439396343731073</v>
      </c>
    </row>
    <row r="305" spans="1:17">
      <c r="A305" s="154" t="s">
        <v>726</v>
      </c>
      <c r="B305" s="154" t="s">
        <v>1937</v>
      </c>
      <c r="C305" s="154" t="s">
        <v>1641</v>
      </c>
      <c r="D305" s="179">
        <v>368729397461</v>
      </c>
      <c r="E305" s="179">
        <v>380237738728</v>
      </c>
      <c r="F305" s="179">
        <v>379582409560</v>
      </c>
      <c r="G305" s="179">
        <v>389681943803</v>
      </c>
      <c r="H305" s="179">
        <v>417987839783</v>
      </c>
      <c r="I305" s="179">
        <v>355985131321</v>
      </c>
      <c r="J305" s="179">
        <v>350876878654</v>
      </c>
      <c r="K305" s="179">
        <v>355858094298</v>
      </c>
      <c r="L305" s="179">
        <f>VLOOKUP(A305,Sheet2!$A$1:$E$2000,5,FALSE)</f>
        <v>388695447072</v>
      </c>
      <c r="M305" s="21">
        <f t="shared" si="21"/>
        <v>0.13358968029450377</v>
      </c>
      <c r="N305" s="21">
        <f t="shared" si="22"/>
        <v>-6.3782746783976926E-2</v>
      </c>
      <c r="O305" s="21">
        <f t="shared" si="23"/>
        <v>-7.5623975671777172E-2</v>
      </c>
      <c r="P305" s="21">
        <f t="shared" si="24"/>
        <v>-8.6798605998791994E-2</v>
      </c>
      <c r="Q305" s="21">
        <f t="shared" si="25"/>
        <v>-7.0079533237634994E-2</v>
      </c>
    </row>
    <row r="306" spans="1:17">
      <c r="A306" s="154" t="s">
        <v>251</v>
      </c>
      <c r="B306" s="154" t="s">
        <v>1938</v>
      </c>
      <c r="C306" s="154" t="s">
        <v>1641</v>
      </c>
      <c r="D306" s="179">
        <v>20675245253</v>
      </c>
      <c r="E306" s="179">
        <v>39534737232</v>
      </c>
      <c r="F306" s="179">
        <v>57675026157</v>
      </c>
      <c r="G306" s="179">
        <v>33581336641</v>
      </c>
      <c r="H306" s="179">
        <v>23463806777</v>
      </c>
      <c r="I306" s="179">
        <v>138750537320</v>
      </c>
      <c r="J306" s="179">
        <v>19804619004</v>
      </c>
      <c r="K306" s="179">
        <v>36612039888</v>
      </c>
      <c r="L306" s="179">
        <f>VLOOKUP(A306,Sheet2!$A$1:$E$2000,5,FALSE)</f>
        <v>19225504754</v>
      </c>
      <c r="M306" s="21">
        <f t="shared" si="21"/>
        <v>0.13487441091395888</v>
      </c>
      <c r="N306" s="21">
        <f t="shared" si="22"/>
        <v>2.50958541866046</v>
      </c>
      <c r="O306" s="21">
        <f t="shared" si="23"/>
        <v>-0.65661707807311809</v>
      </c>
      <c r="P306" s="21">
        <f t="shared" si="24"/>
        <v>9.0249631198412908E-2</v>
      </c>
      <c r="Q306" s="21">
        <f t="shared" si="25"/>
        <v>-0.1806314748191041</v>
      </c>
    </row>
    <row r="307" spans="1:17">
      <c r="A307" s="154" t="s">
        <v>252</v>
      </c>
      <c r="B307" s="154" t="s">
        <v>1939</v>
      </c>
      <c r="C307" s="154" t="s">
        <v>1641</v>
      </c>
      <c r="D307" s="179">
        <v>109637817547</v>
      </c>
      <c r="E307" s="179">
        <v>251200924672</v>
      </c>
      <c r="F307" s="179">
        <v>486520515784</v>
      </c>
      <c r="G307" s="179">
        <v>996695579680</v>
      </c>
      <c r="H307" s="179">
        <v>866465725872</v>
      </c>
      <c r="I307" s="179">
        <v>181229239258</v>
      </c>
      <c r="J307" s="179">
        <v>237322197297</v>
      </c>
      <c r="K307" s="179">
        <v>570175601732</v>
      </c>
      <c r="L307" s="179">
        <f>VLOOKUP(A307,Sheet2!$A$1:$E$2000,5,FALSE)</f>
        <v>61444989154</v>
      </c>
      <c r="M307" s="21">
        <f t="shared" si="21"/>
        <v>6.9029822488080796</v>
      </c>
      <c r="N307" s="21">
        <f t="shared" si="22"/>
        <v>-0.27854867773820485</v>
      </c>
      <c r="O307" s="21">
        <f t="shared" si="23"/>
        <v>-0.51220515970519997</v>
      </c>
      <c r="P307" s="21">
        <f t="shared" si="24"/>
        <v>-0.42793405192480022</v>
      </c>
      <c r="Q307" s="21">
        <f t="shared" si="25"/>
        <v>-0.92908549372548743</v>
      </c>
    </row>
    <row r="308" spans="1:17">
      <c r="A308" s="154" t="s">
        <v>253</v>
      </c>
      <c r="B308" s="154" t="s">
        <v>1940</v>
      </c>
      <c r="C308" s="154" t="s">
        <v>1641</v>
      </c>
      <c r="D308" s="179">
        <v>273866308730</v>
      </c>
      <c r="E308" s="179">
        <v>262501931186</v>
      </c>
      <c r="F308" s="179">
        <v>299007959988</v>
      </c>
      <c r="G308" s="179">
        <v>304992403148</v>
      </c>
      <c r="H308" s="179">
        <v>278290734108</v>
      </c>
      <c r="I308" s="179">
        <v>286449263280</v>
      </c>
      <c r="J308" s="179">
        <v>299217779626</v>
      </c>
      <c r="K308" s="179">
        <v>299495869056</v>
      </c>
      <c r="L308" s="179">
        <f>VLOOKUP(A308,Sheet2!$A$1:$E$2000,5,FALSE)</f>
        <v>0</v>
      </c>
      <c r="M308" s="21">
        <f t="shared" si="21"/>
        <v>1.615542049884626E-2</v>
      </c>
      <c r="N308" s="21">
        <f t="shared" si="22"/>
        <v>9.1227260636919771E-2</v>
      </c>
      <c r="O308" s="21">
        <f t="shared" si="23"/>
        <v>7.0171923853940422E-4</v>
      </c>
      <c r="P308" s="21">
        <f t="shared" si="24"/>
        <v>-1.8021872136050429E-2</v>
      </c>
      <c r="Q308" s="21">
        <f t="shared" si="25"/>
        <v>-1</v>
      </c>
    </row>
    <row r="309" spans="1:17">
      <c r="A309" s="154" t="s">
        <v>603</v>
      </c>
      <c r="B309" s="154" t="s">
        <v>603</v>
      </c>
      <c r="C309" s="154" t="s">
        <v>1641</v>
      </c>
      <c r="D309" s="179"/>
      <c r="E309" s="179"/>
      <c r="F309" s="179"/>
      <c r="G309" s="179"/>
      <c r="H309" s="179"/>
      <c r="I309" s="179"/>
      <c r="J309" s="179"/>
      <c r="K309" s="179"/>
      <c r="L309" s="179">
        <f>VLOOKUP(A309,Sheet2!$A$1:$E$2000,5,FALSE)</f>
        <v>0</v>
      </c>
      <c r="M309" s="21" t="e">
        <f t="shared" si="21"/>
        <v>#DIV/0!</v>
      </c>
      <c r="N309" s="21" t="e">
        <f t="shared" si="22"/>
        <v>#DIV/0!</v>
      </c>
      <c r="O309" s="21" t="e">
        <f t="shared" si="23"/>
        <v>#DIV/0!</v>
      </c>
      <c r="P309" s="21" t="e">
        <f t="shared" si="24"/>
        <v>#DIV/0!</v>
      </c>
      <c r="Q309" s="21" t="e">
        <f t="shared" si="25"/>
        <v>#DIV/0!</v>
      </c>
    </row>
    <row r="310" spans="1:17">
      <c r="A310" s="154" t="s">
        <v>254</v>
      </c>
      <c r="B310" s="154" t="s">
        <v>3941</v>
      </c>
      <c r="C310" s="154" t="s">
        <v>1641</v>
      </c>
      <c r="D310" s="179">
        <v>1862010618459</v>
      </c>
      <c r="E310" s="179">
        <v>2899718500138</v>
      </c>
      <c r="F310" s="179">
        <v>2567749950797</v>
      </c>
      <c r="G310" s="179">
        <v>3927587047197</v>
      </c>
      <c r="H310" s="179">
        <v>1896080205954</v>
      </c>
      <c r="I310" s="179">
        <v>2902566069613</v>
      </c>
      <c r="J310" s="179">
        <v>2162078161665</v>
      </c>
      <c r="K310" s="179">
        <v>4803976491454</v>
      </c>
      <c r="L310" s="179">
        <f>VLOOKUP(A310,Sheet2!$A$1:$E$2000,5,FALSE)</f>
        <v>1850509608893</v>
      </c>
      <c r="M310" s="21">
        <f t="shared" si="21"/>
        <v>1.8297203655689133E-2</v>
      </c>
      <c r="N310" s="21">
        <f t="shared" si="22"/>
        <v>9.8201583183487695E-4</v>
      </c>
      <c r="O310" s="21">
        <f t="shared" si="23"/>
        <v>-0.1579872639102122</v>
      </c>
      <c r="P310" s="21">
        <f t="shared" si="24"/>
        <v>0.22313686080680314</v>
      </c>
      <c r="Q310" s="21">
        <f t="shared" si="25"/>
        <v>-2.4034108324057665E-2</v>
      </c>
    </row>
    <row r="311" spans="1:17">
      <c r="A311" s="154" t="s">
        <v>255</v>
      </c>
      <c r="B311" s="154" t="s">
        <v>1942</v>
      </c>
      <c r="C311" s="154" t="s">
        <v>1641</v>
      </c>
      <c r="D311" s="179">
        <v>56628421030</v>
      </c>
      <c r="E311" s="179">
        <v>99472039010</v>
      </c>
      <c r="F311" s="179">
        <v>232481110716</v>
      </c>
      <c r="G311" s="179">
        <v>239265182923</v>
      </c>
      <c r="H311" s="179">
        <v>66130285048</v>
      </c>
      <c r="I311" s="179">
        <v>138645634649</v>
      </c>
      <c r="J311" s="179">
        <v>236362150374</v>
      </c>
      <c r="K311" s="179">
        <v>206532751012</v>
      </c>
      <c r="L311" s="179">
        <f>VLOOKUP(A311,Sheet2!$A$1:$E$2000,5,FALSE)</f>
        <v>97023638074</v>
      </c>
      <c r="M311" s="21">
        <f t="shared" si="21"/>
        <v>0.16779320074925283</v>
      </c>
      <c r="N311" s="21">
        <f t="shared" si="22"/>
        <v>0.39381514673748519</v>
      </c>
      <c r="O311" s="21">
        <f t="shared" si="23"/>
        <v>1.6693999981534396E-2</v>
      </c>
      <c r="P311" s="21">
        <f t="shared" si="24"/>
        <v>-0.136803990915527</v>
      </c>
      <c r="Q311" s="21">
        <f t="shared" si="25"/>
        <v>0.46715892731410991</v>
      </c>
    </row>
    <row r="312" spans="1:17">
      <c r="A312" s="154" t="s">
        <v>812</v>
      </c>
      <c r="B312" s="154" t="s">
        <v>3213</v>
      </c>
      <c r="C312" s="154" t="s">
        <v>1641</v>
      </c>
      <c r="D312" s="179">
        <v>1826234419977</v>
      </c>
      <c r="E312" s="179">
        <v>1933281114022</v>
      </c>
      <c r="F312" s="179">
        <v>1976982693623</v>
      </c>
      <c r="G312" s="179">
        <v>2064658696745</v>
      </c>
      <c r="H312" s="179">
        <v>1941168951431</v>
      </c>
      <c r="I312" s="179">
        <v>2129450579237</v>
      </c>
      <c r="J312" s="179">
        <v>2233678525684</v>
      </c>
      <c r="K312" s="179">
        <v>2291927965923</v>
      </c>
      <c r="L312" s="179">
        <f>VLOOKUP(A312,Sheet2!$A$1:$E$2000,5,FALSE)</f>
        <v>2164789192214</v>
      </c>
      <c r="M312" s="21">
        <f t="shared" si="21"/>
        <v>6.2935256392466582E-2</v>
      </c>
      <c r="N312" s="21">
        <f t="shared" si="22"/>
        <v>0.10146970546196918</v>
      </c>
      <c r="O312" s="21">
        <f t="shared" si="23"/>
        <v>0.12984222516919539</v>
      </c>
      <c r="P312" s="21">
        <f t="shared" si="24"/>
        <v>0.11007595082727098</v>
      </c>
      <c r="Q312" s="21">
        <f t="shared" si="25"/>
        <v>0.11519875208087919</v>
      </c>
    </row>
    <row r="313" spans="1:17">
      <c r="A313" s="154" t="s">
        <v>258</v>
      </c>
      <c r="B313" s="154" t="s">
        <v>1944</v>
      </c>
      <c r="C313" s="154" t="s">
        <v>1641</v>
      </c>
      <c r="D313" s="179">
        <v>58398447954</v>
      </c>
      <c r="E313" s="179">
        <v>88545490315</v>
      </c>
      <c r="F313" s="179">
        <v>179682059798</v>
      </c>
      <c r="G313" s="179">
        <v>95918573377</v>
      </c>
      <c r="H313" s="179">
        <v>54648519493</v>
      </c>
      <c r="I313" s="179">
        <v>99017792495</v>
      </c>
      <c r="J313" s="179">
        <v>186315558308</v>
      </c>
      <c r="K313" s="179">
        <v>109408800614</v>
      </c>
      <c r="L313" s="179">
        <f>VLOOKUP(A313,Sheet2!$A$1:$E$2000,5,FALSE)</f>
        <v>65678345457</v>
      </c>
      <c r="M313" s="21">
        <f t="shared" si="21"/>
        <v>-6.4212810312249902E-2</v>
      </c>
      <c r="N313" s="21">
        <f t="shared" si="22"/>
        <v>0.11827030538477853</v>
      </c>
      <c r="O313" s="21">
        <f t="shared" si="23"/>
        <v>3.6917978998334232E-2</v>
      </c>
      <c r="P313" s="21">
        <f t="shared" si="24"/>
        <v>0.14064249250223709</v>
      </c>
      <c r="Q313" s="21">
        <f t="shared" si="25"/>
        <v>0.20183210938427756</v>
      </c>
    </row>
    <row r="314" spans="1:17">
      <c r="A314" s="154" t="s">
        <v>260</v>
      </c>
      <c r="B314" s="154" t="s">
        <v>4114</v>
      </c>
      <c r="C314" s="154" t="s">
        <v>1641</v>
      </c>
      <c r="D314" s="179">
        <v>118279934701</v>
      </c>
      <c r="E314" s="179">
        <v>118813136684</v>
      </c>
      <c r="F314" s="179">
        <v>127609603210</v>
      </c>
      <c r="G314" s="179">
        <v>281312154709</v>
      </c>
      <c r="H314" s="179">
        <v>143347929869</v>
      </c>
      <c r="I314" s="179">
        <v>200651088236</v>
      </c>
      <c r="J314" s="179">
        <v>26720121562</v>
      </c>
      <c r="K314" s="179">
        <v>380006537868</v>
      </c>
      <c r="L314" s="179">
        <f>VLOOKUP(A314,Sheet2!$A$1:$E$2000,5,FALSE)</f>
        <v>316753909508</v>
      </c>
      <c r="M314" s="21">
        <f t="shared" si="21"/>
        <v>0.21193785092432979</v>
      </c>
      <c r="N314" s="21">
        <f t="shared" si="22"/>
        <v>0.68879548033193816</v>
      </c>
      <c r="O314" s="21">
        <f t="shared" si="23"/>
        <v>-0.79061041732080162</v>
      </c>
      <c r="P314" s="21">
        <f t="shared" si="24"/>
        <v>0.35083582954704973</v>
      </c>
      <c r="Q314" s="21">
        <f t="shared" si="25"/>
        <v>1.2096859703343388</v>
      </c>
    </row>
    <row r="315" spans="1:17">
      <c r="A315" s="154" t="s">
        <v>261</v>
      </c>
      <c r="B315" s="154" t="s">
        <v>1947</v>
      </c>
      <c r="C315" s="154" t="s">
        <v>1641</v>
      </c>
      <c r="D315" s="179">
        <v>107696853994</v>
      </c>
      <c r="E315" s="179">
        <v>125878469305</v>
      </c>
      <c r="F315" s="179">
        <v>81574956641</v>
      </c>
      <c r="G315" s="179">
        <v>65963912856</v>
      </c>
      <c r="H315" s="179">
        <v>110919167232</v>
      </c>
      <c r="I315" s="179">
        <v>138044749815</v>
      </c>
      <c r="J315" s="179">
        <v>98690964887</v>
      </c>
      <c r="K315" s="179">
        <v>74294557935</v>
      </c>
      <c r="L315" s="179">
        <f>VLOOKUP(A315,Sheet2!$A$1:$E$2000,5,FALSE)</f>
        <v>126491478850</v>
      </c>
      <c r="M315" s="21">
        <f t="shared" si="21"/>
        <v>2.9920216965479061E-2</v>
      </c>
      <c r="N315" s="21">
        <f t="shared" si="22"/>
        <v>9.6651004553617859E-2</v>
      </c>
      <c r="O315" s="21">
        <f t="shared" si="23"/>
        <v>0.20981939740802025</v>
      </c>
      <c r="P315" s="21">
        <f t="shared" si="24"/>
        <v>0.12629094785789766</v>
      </c>
      <c r="Q315" s="21">
        <f t="shared" si="25"/>
        <v>0.14039333333100804</v>
      </c>
    </row>
    <row r="316" spans="1:17">
      <c r="A316" s="154" t="s">
        <v>262</v>
      </c>
      <c r="B316" s="154" t="s">
        <v>1948</v>
      </c>
      <c r="C316" s="154" t="s">
        <v>1641</v>
      </c>
      <c r="D316" s="179">
        <v>4395296761</v>
      </c>
      <c r="E316" s="179">
        <v>10955577231</v>
      </c>
      <c r="F316" s="179">
        <v>28452177998</v>
      </c>
      <c r="G316" s="179">
        <v>22291881388</v>
      </c>
      <c r="H316" s="179">
        <v>3670074385</v>
      </c>
      <c r="I316" s="179">
        <v>16393900383</v>
      </c>
      <c r="J316" s="179">
        <v>28957843125</v>
      </c>
      <c r="K316" s="179">
        <v>27224723288</v>
      </c>
      <c r="L316" s="179">
        <f>VLOOKUP(A316,Sheet2!$A$1:$E$2000,5,FALSE)</f>
        <v>5478515114</v>
      </c>
      <c r="M316" s="21">
        <f t="shared" si="21"/>
        <v>-0.16499963834865164</v>
      </c>
      <c r="N316" s="21">
        <f t="shared" si="22"/>
        <v>0.49639768287258035</v>
      </c>
      <c r="O316" s="21">
        <f t="shared" si="23"/>
        <v>1.777245759658698E-2</v>
      </c>
      <c r="P316" s="21">
        <f t="shared" si="24"/>
        <v>0.22128423411831946</v>
      </c>
      <c r="Q316" s="21">
        <f t="shared" si="25"/>
        <v>0.49275315410262455</v>
      </c>
    </row>
    <row r="317" spans="1:17">
      <c r="A317" s="154" t="s">
        <v>727</v>
      </c>
      <c r="B317" s="154" t="s">
        <v>1949</v>
      </c>
      <c r="C317" s="154" t="s">
        <v>1641</v>
      </c>
      <c r="D317" s="179">
        <v>327216463546</v>
      </c>
      <c r="E317" s="179">
        <v>363679918966</v>
      </c>
      <c r="F317" s="179">
        <v>378191647270</v>
      </c>
      <c r="G317" s="179">
        <v>377342886213</v>
      </c>
      <c r="H317" s="179">
        <v>296090844622</v>
      </c>
      <c r="I317" s="179">
        <v>360194945843</v>
      </c>
      <c r="J317" s="179">
        <v>370253879051</v>
      </c>
      <c r="K317" s="179">
        <v>338732336209</v>
      </c>
      <c r="L317" s="179">
        <f>VLOOKUP(A317,Sheet2!$A$1:$E$2000,5,FALSE)</f>
        <v>295646047347</v>
      </c>
      <c r="M317" s="21">
        <f t="shared" si="21"/>
        <v>-9.512241097741822E-2</v>
      </c>
      <c r="N317" s="21">
        <f t="shared" si="22"/>
        <v>-9.5825283202557194E-3</v>
      </c>
      <c r="O317" s="21">
        <f t="shared" si="23"/>
        <v>-2.0988745458286228E-2</v>
      </c>
      <c r="P317" s="21">
        <f t="shared" si="24"/>
        <v>-0.10232218869022318</v>
      </c>
      <c r="Q317" s="21">
        <f t="shared" si="25"/>
        <v>-1.5022324502057599E-3</v>
      </c>
    </row>
    <row r="318" spans="1:17">
      <c r="A318" s="154" t="s">
        <v>263</v>
      </c>
      <c r="B318" s="154" t="s">
        <v>3805</v>
      </c>
      <c r="C318" s="154" t="s">
        <v>1641</v>
      </c>
      <c r="D318" s="179">
        <v>2229486589132</v>
      </c>
      <c r="E318" s="179">
        <v>2241238310137</v>
      </c>
      <c r="F318" s="179">
        <v>2276507344883</v>
      </c>
      <c r="G318" s="179">
        <v>2182562567644</v>
      </c>
      <c r="H318" s="179">
        <v>1846761294485</v>
      </c>
      <c r="I318" s="179">
        <v>1950841459286</v>
      </c>
      <c r="J318" s="179">
        <v>1571234810572</v>
      </c>
      <c r="K318" s="179">
        <v>1638131240941</v>
      </c>
      <c r="L318" s="179">
        <f>VLOOKUP(A318,Sheet2!$A$1:$E$2000,5,FALSE)</f>
        <v>1072535760834</v>
      </c>
      <c r="M318" s="21">
        <f t="shared" si="21"/>
        <v>-0.17166521499284076</v>
      </c>
      <c r="N318" s="21">
        <f t="shared" si="22"/>
        <v>-0.12956982286870197</v>
      </c>
      <c r="O318" s="21">
        <f t="shared" si="23"/>
        <v>-0.30980463818676901</v>
      </c>
      <c r="P318" s="21">
        <f t="shared" si="24"/>
        <v>-0.24944591956907544</v>
      </c>
      <c r="Q318" s="21">
        <f t="shared" si="25"/>
        <v>-0.41923422153316553</v>
      </c>
    </row>
    <row r="319" spans="1:17">
      <c r="A319" s="154" t="s">
        <v>264</v>
      </c>
      <c r="B319" s="154" t="s">
        <v>1951</v>
      </c>
      <c r="C319" s="154" t="s">
        <v>1641</v>
      </c>
      <c r="D319" s="179">
        <v>78864458820</v>
      </c>
      <c r="E319" s="179">
        <v>72068942636</v>
      </c>
      <c r="F319" s="179">
        <v>73683968962</v>
      </c>
      <c r="G319" s="179">
        <v>73157656003</v>
      </c>
      <c r="H319" s="179">
        <v>82515471107</v>
      </c>
      <c r="I319" s="179">
        <v>65646182557</v>
      </c>
      <c r="J319" s="179">
        <v>57671012236</v>
      </c>
      <c r="K319" s="179">
        <v>48123688497</v>
      </c>
      <c r="L319" s="179">
        <f>VLOOKUP(A319,Sheet2!$A$1:$E$2000,5,FALSE)</f>
        <v>46007490905</v>
      </c>
      <c r="M319" s="21">
        <f t="shared" si="21"/>
        <v>4.629477386427084E-2</v>
      </c>
      <c r="N319" s="21">
        <f t="shared" si="22"/>
        <v>-8.9119665754492317E-2</v>
      </c>
      <c r="O319" s="21">
        <f t="shared" si="23"/>
        <v>-0.21731941087834367</v>
      </c>
      <c r="P319" s="21">
        <f t="shared" si="24"/>
        <v>-0.34219203940833509</v>
      </c>
      <c r="Q319" s="21">
        <f t="shared" si="25"/>
        <v>-0.44243800237968872</v>
      </c>
    </row>
    <row r="320" spans="1:17">
      <c r="A320" s="154" t="s">
        <v>265</v>
      </c>
      <c r="B320" s="154" t="s">
        <v>1952</v>
      </c>
      <c r="C320" s="154" t="s">
        <v>1641</v>
      </c>
      <c r="D320" s="179">
        <v>174854992024</v>
      </c>
      <c r="E320" s="179">
        <v>328282330597</v>
      </c>
      <c r="F320" s="179">
        <v>284601782280</v>
      </c>
      <c r="G320" s="179">
        <v>240040767449</v>
      </c>
      <c r="H320" s="179">
        <v>261108269672</v>
      </c>
      <c r="I320" s="179">
        <v>375517201425</v>
      </c>
      <c r="J320" s="179">
        <v>279209993170</v>
      </c>
      <c r="K320" s="179">
        <v>539960536826</v>
      </c>
      <c r="L320" s="179">
        <f>VLOOKUP(A320,Sheet2!$A$1:$E$2000,5,FALSE)</f>
        <v>345922903349</v>
      </c>
      <c r="M320" s="21">
        <f t="shared" si="21"/>
        <v>0.49328461629600584</v>
      </c>
      <c r="N320" s="21">
        <f t="shared" si="22"/>
        <v>0.14388490157877432</v>
      </c>
      <c r="O320" s="21">
        <f t="shared" si="23"/>
        <v>-1.8945029320636481E-2</v>
      </c>
      <c r="P320" s="21">
        <f t="shared" si="24"/>
        <v>1.2494534681102538</v>
      </c>
      <c r="Q320" s="21">
        <f t="shared" si="25"/>
        <v>0.32482553610248643</v>
      </c>
    </row>
    <row r="321" spans="1:17">
      <c r="A321" s="154" t="s">
        <v>266</v>
      </c>
      <c r="B321" s="154" t="s">
        <v>1953</v>
      </c>
      <c r="C321" s="154" t="s">
        <v>1641</v>
      </c>
      <c r="D321" s="179">
        <v>271033466774</v>
      </c>
      <c r="E321" s="179">
        <v>223793235283</v>
      </c>
      <c r="F321" s="179">
        <v>196739246983</v>
      </c>
      <c r="G321" s="179">
        <v>391161450977</v>
      </c>
      <c r="H321" s="179">
        <v>148575172381</v>
      </c>
      <c r="I321" s="179">
        <v>284143656934</v>
      </c>
      <c r="J321" s="179">
        <v>297641640081</v>
      </c>
      <c r="K321" s="179">
        <v>477160450183</v>
      </c>
      <c r="L321" s="179">
        <f>VLOOKUP(A321,Sheet2!$A$1:$E$2000,5,FALSE)</f>
        <v>180708335114</v>
      </c>
      <c r="M321" s="21">
        <f t="shared" si="21"/>
        <v>-0.45181982819528071</v>
      </c>
      <c r="N321" s="21">
        <f t="shared" si="22"/>
        <v>0.26967044635948562</v>
      </c>
      <c r="O321" s="21">
        <f t="shared" si="23"/>
        <v>0.51287373843978801</v>
      </c>
      <c r="P321" s="21">
        <f t="shared" si="24"/>
        <v>0.21985550721115582</v>
      </c>
      <c r="Q321" s="21">
        <f t="shared" si="25"/>
        <v>0.21627545314636454</v>
      </c>
    </row>
    <row r="322" spans="1:17">
      <c r="A322" s="154" t="s">
        <v>3489</v>
      </c>
      <c r="B322" s="154" t="s">
        <v>3490</v>
      </c>
      <c r="C322" s="154" t="s">
        <v>1641</v>
      </c>
      <c r="D322" s="179"/>
      <c r="E322" s="179"/>
      <c r="F322" s="179"/>
      <c r="G322" s="179"/>
      <c r="H322" s="179"/>
      <c r="I322" s="179"/>
      <c r="J322" s="179"/>
      <c r="K322" s="179"/>
      <c r="L322" s="179">
        <f>VLOOKUP(A322,Sheet2!$A$1:$E$2000,5,FALSE)</f>
        <v>0</v>
      </c>
      <c r="M322" s="21" t="e">
        <f t="shared" si="21"/>
        <v>#DIV/0!</v>
      </c>
      <c r="N322" s="21" t="e">
        <f t="shared" si="22"/>
        <v>#DIV/0!</v>
      </c>
      <c r="O322" s="21" t="e">
        <f t="shared" si="23"/>
        <v>#DIV/0!</v>
      </c>
      <c r="P322" s="21" t="e">
        <f t="shared" si="24"/>
        <v>#DIV/0!</v>
      </c>
      <c r="Q322" s="21" t="e">
        <f t="shared" si="25"/>
        <v>#DIV/0!</v>
      </c>
    </row>
    <row r="323" spans="1:17">
      <c r="A323" s="154" t="s">
        <v>268</v>
      </c>
      <c r="B323" s="154" t="s">
        <v>1954</v>
      </c>
      <c r="C323" s="154" t="s">
        <v>1641</v>
      </c>
      <c r="D323" s="179">
        <v>68489908390</v>
      </c>
      <c r="E323" s="179">
        <v>124428610328</v>
      </c>
      <c r="F323" s="179">
        <v>78864180385</v>
      </c>
      <c r="G323" s="179">
        <v>116279902760</v>
      </c>
      <c r="H323" s="179">
        <v>52480906161</v>
      </c>
      <c r="I323" s="179">
        <v>88621735404</v>
      </c>
      <c r="J323" s="179">
        <v>61856771394</v>
      </c>
      <c r="K323" s="179">
        <v>100031376788</v>
      </c>
      <c r="L323" s="179">
        <f>VLOOKUP(A323,Sheet2!$A$1:$E$2000,5,FALSE)</f>
        <v>37240643290</v>
      </c>
      <c r="M323" s="21">
        <f t="shared" ref="M323:M386" si="26">(H323-D323)/ABS(D323)</f>
        <v>-0.23374249733026983</v>
      </c>
      <c r="N323" s="21">
        <f t="shared" ref="N323:N386" si="27">(I323-E323)/ABS(E323)</f>
        <v>-0.28777043181316014</v>
      </c>
      <c r="O323" s="21">
        <f t="shared" ref="O323:O386" si="28">(J323-F323)/ABS(F323)</f>
        <v>-0.21565441887524917</v>
      </c>
      <c r="P323" s="21">
        <f t="shared" ref="P323:P386" si="29">(K323-G323)/ABS(G323)</f>
        <v>-0.13973632232507724</v>
      </c>
      <c r="Q323" s="21">
        <f t="shared" ref="Q323:Q386" si="30">(L323-H323)/ABS(H323)</f>
        <v>-0.29039633622647804</v>
      </c>
    </row>
    <row r="324" spans="1:17">
      <c r="A324" s="154" t="s">
        <v>269</v>
      </c>
      <c r="B324" s="154" t="s">
        <v>1955</v>
      </c>
      <c r="C324" s="154" t="s">
        <v>1641</v>
      </c>
      <c r="D324" s="179">
        <v>1972823366669</v>
      </c>
      <c r="E324" s="179">
        <v>2307044473129</v>
      </c>
      <c r="F324" s="179">
        <v>2028136747992</v>
      </c>
      <c r="G324" s="179">
        <v>2221274987684</v>
      </c>
      <c r="H324" s="179">
        <v>2159272711993</v>
      </c>
      <c r="I324" s="179">
        <v>2993036323811</v>
      </c>
      <c r="J324" s="179">
        <v>4176668051899</v>
      </c>
      <c r="K324" s="179">
        <v>3601759602481</v>
      </c>
      <c r="L324" s="179">
        <f>VLOOKUP(A324,Sheet2!$A$1:$E$2000,5,FALSE)</f>
        <v>3178135157313</v>
      </c>
      <c r="M324" s="21">
        <f t="shared" si="26"/>
        <v>9.450888937858086E-2</v>
      </c>
      <c r="N324" s="21">
        <f t="shared" si="27"/>
        <v>0.2973466089067639</v>
      </c>
      <c r="O324" s="21">
        <f t="shared" si="28"/>
        <v>1.059362149043549</v>
      </c>
      <c r="P324" s="21">
        <f t="shared" si="29"/>
        <v>0.62148298722633821</v>
      </c>
      <c r="Q324" s="21">
        <f t="shared" si="30"/>
        <v>0.47185445342825366</v>
      </c>
    </row>
    <row r="325" spans="1:17">
      <c r="A325" s="154" t="s">
        <v>270</v>
      </c>
      <c r="B325" s="154" t="s">
        <v>4129</v>
      </c>
      <c r="C325" s="154" t="s">
        <v>1641</v>
      </c>
      <c r="D325" s="179">
        <v>14257159901</v>
      </c>
      <c r="E325" s="179">
        <v>157154524581</v>
      </c>
      <c r="F325" s="179">
        <v>132115570083</v>
      </c>
      <c r="G325" s="179">
        <v>169343067336</v>
      </c>
      <c r="H325" s="179">
        <v>244923477752</v>
      </c>
      <c r="I325" s="179">
        <v>27220278415</v>
      </c>
      <c r="J325" s="179">
        <v>21991628649</v>
      </c>
      <c r="K325" s="179">
        <v>21619230406</v>
      </c>
      <c r="L325" s="179">
        <f>VLOOKUP(A325,Sheet2!$A$1:$E$2000,5,FALSE)</f>
        <v>4387361720</v>
      </c>
      <c r="M325" s="21">
        <f t="shared" si="26"/>
        <v>16.178980908730708</v>
      </c>
      <c r="N325" s="21">
        <f t="shared" si="27"/>
        <v>-0.82679290661485072</v>
      </c>
      <c r="O325" s="21">
        <f t="shared" si="28"/>
        <v>-0.83354249135674152</v>
      </c>
      <c r="P325" s="21">
        <f t="shared" si="29"/>
        <v>-0.87233471823736097</v>
      </c>
      <c r="Q325" s="21">
        <f t="shared" si="30"/>
        <v>-0.98208680621282674</v>
      </c>
    </row>
    <row r="326" spans="1:17">
      <c r="A326" s="154" t="s">
        <v>271</v>
      </c>
      <c r="B326" s="154" t="s">
        <v>1957</v>
      </c>
      <c r="C326" s="154" t="s">
        <v>1641</v>
      </c>
      <c r="D326" s="179"/>
      <c r="E326" s="179"/>
      <c r="F326" s="179"/>
      <c r="G326" s="179"/>
      <c r="H326" s="179"/>
      <c r="I326" s="179"/>
      <c r="J326" s="179"/>
      <c r="K326" s="179"/>
      <c r="L326" s="179">
        <f>VLOOKUP(A326,Sheet2!$A$1:$E$2000,5,FALSE)</f>
        <v>0</v>
      </c>
      <c r="M326" s="21" t="e">
        <f t="shared" si="26"/>
        <v>#DIV/0!</v>
      </c>
      <c r="N326" s="21" t="e">
        <f t="shared" si="27"/>
        <v>#DIV/0!</v>
      </c>
      <c r="O326" s="21" t="e">
        <f t="shared" si="28"/>
        <v>#DIV/0!</v>
      </c>
      <c r="P326" s="21" t="e">
        <f t="shared" si="29"/>
        <v>#DIV/0!</v>
      </c>
      <c r="Q326" s="21" t="e">
        <f t="shared" si="30"/>
        <v>#DIV/0!</v>
      </c>
    </row>
    <row r="327" spans="1:17">
      <c r="A327" s="154" t="s">
        <v>272</v>
      </c>
      <c r="B327" s="154" t="s">
        <v>1958</v>
      </c>
      <c r="C327" s="154" t="s">
        <v>1641</v>
      </c>
      <c r="D327" s="179">
        <v>475804815780</v>
      </c>
      <c r="E327" s="179">
        <v>610510187422</v>
      </c>
      <c r="F327" s="179">
        <v>661848804436</v>
      </c>
      <c r="G327" s="179">
        <v>706173207584</v>
      </c>
      <c r="H327" s="179">
        <v>556920342035</v>
      </c>
      <c r="I327" s="179">
        <v>676896870552</v>
      </c>
      <c r="J327" s="179">
        <v>662153934042</v>
      </c>
      <c r="K327" s="179">
        <v>693261586964</v>
      </c>
      <c r="L327" s="179">
        <f>VLOOKUP(A327,Sheet2!$A$1:$E$2000,5,FALSE)</f>
        <v>676714638659</v>
      </c>
      <c r="M327" s="21">
        <f t="shared" si="26"/>
        <v>0.17048067519456497</v>
      </c>
      <c r="N327" s="21">
        <f t="shared" si="27"/>
        <v>0.10873968116786208</v>
      </c>
      <c r="O327" s="21">
        <f t="shared" si="28"/>
        <v>4.6102614971106393E-4</v>
      </c>
      <c r="P327" s="21">
        <f t="shared" si="29"/>
        <v>-1.8283928760443876E-2</v>
      </c>
      <c r="Q327" s="21">
        <f t="shared" si="30"/>
        <v>0.21510131266936458</v>
      </c>
    </row>
    <row r="328" spans="1:17">
      <c r="A328" s="154" t="s">
        <v>41</v>
      </c>
      <c r="B328" s="154" t="s">
        <v>1959</v>
      </c>
      <c r="C328" s="154" t="s">
        <v>1641</v>
      </c>
      <c r="D328" s="179">
        <v>265752765623</v>
      </c>
      <c r="E328" s="179">
        <v>303237201421</v>
      </c>
      <c r="F328" s="179">
        <v>307183428629</v>
      </c>
      <c r="G328" s="179">
        <v>334079174056</v>
      </c>
      <c r="H328" s="179">
        <v>376392478655</v>
      </c>
      <c r="I328" s="179">
        <v>333358213510</v>
      </c>
      <c r="J328" s="179">
        <v>318955288378</v>
      </c>
      <c r="K328" s="179">
        <v>324293190359</v>
      </c>
      <c r="L328" s="179">
        <f>VLOOKUP(A328,Sheet2!$A$1:$E$2000,5,FALSE)</f>
        <v>268341669339</v>
      </c>
      <c r="M328" s="21">
        <f t="shared" si="26"/>
        <v>0.41632572580243549</v>
      </c>
      <c r="N328" s="21">
        <f t="shared" si="27"/>
        <v>9.9331519839419138E-2</v>
      </c>
      <c r="O328" s="21">
        <f t="shared" si="28"/>
        <v>3.8321923163431561E-2</v>
      </c>
      <c r="P328" s="21">
        <f t="shared" si="29"/>
        <v>-2.929240867723058E-2</v>
      </c>
      <c r="Q328" s="21">
        <f t="shared" si="30"/>
        <v>-0.28706952302051442</v>
      </c>
    </row>
    <row r="329" spans="1:17">
      <c r="A329" s="154" t="s">
        <v>273</v>
      </c>
      <c r="B329" s="154" t="s">
        <v>1960</v>
      </c>
      <c r="C329" s="154" t="s">
        <v>1641</v>
      </c>
      <c r="D329" s="179">
        <v>4060258283847</v>
      </c>
      <c r="E329" s="179">
        <v>5392613242781</v>
      </c>
      <c r="F329" s="179">
        <v>6776355450335</v>
      </c>
      <c r="G329" s="179">
        <v>8530050156670</v>
      </c>
      <c r="H329" s="179">
        <v>5547507569647</v>
      </c>
      <c r="I329" s="179">
        <v>6782687249091</v>
      </c>
      <c r="J329" s="179">
        <v>8217125813505</v>
      </c>
      <c r="K329" s="179">
        <v>7231653084473</v>
      </c>
      <c r="L329" s="179">
        <f>VLOOKUP(A329,Sheet2!$A$1:$E$2000,5,FALSE)</f>
        <v>6445238783576</v>
      </c>
      <c r="M329" s="21">
        <f t="shared" si="26"/>
        <v>0.36629425564298485</v>
      </c>
      <c r="N329" s="21">
        <f t="shared" si="27"/>
        <v>0.25777372559971151</v>
      </c>
      <c r="O329" s="21">
        <f t="shared" si="28"/>
        <v>0.21261729461059678</v>
      </c>
      <c r="P329" s="21">
        <f t="shared" si="29"/>
        <v>-0.15221447099953211</v>
      </c>
      <c r="Q329" s="21">
        <f t="shared" si="30"/>
        <v>0.16182604577971302</v>
      </c>
    </row>
    <row r="330" spans="1:17">
      <c r="A330" s="154" t="s">
        <v>1961</v>
      </c>
      <c r="B330" s="154" t="s">
        <v>1962</v>
      </c>
      <c r="C330" s="154" t="s">
        <v>1641</v>
      </c>
      <c r="D330" s="179">
        <v>53988625440</v>
      </c>
      <c r="E330" s="179">
        <v>116843859821</v>
      </c>
      <c r="F330" s="179">
        <v>101822956968</v>
      </c>
      <c r="G330" s="179">
        <v>69804430828</v>
      </c>
      <c r="H330" s="179">
        <v>55085345882</v>
      </c>
      <c r="I330" s="179">
        <v>50829421946</v>
      </c>
      <c r="J330" s="179">
        <v>112828651743</v>
      </c>
      <c r="K330" s="179">
        <v>98457433467</v>
      </c>
      <c r="L330" s="179">
        <f>VLOOKUP(A330,Sheet2!$A$1:$E$2000,5,FALSE)</f>
        <v>66192720792</v>
      </c>
      <c r="M330" s="21">
        <f t="shared" si="26"/>
        <v>2.0313916738236557E-2</v>
      </c>
      <c r="N330" s="21">
        <f t="shared" si="27"/>
        <v>-0.56497994825000997</v>
      </c>
      <c r="O330" s="21">
        <f t="shared" si="28"/>
        <v>0.10808657598166954</v>
      </c>
      <c r="P330" s="21">
        <f t="shared" si="29"/>
        <v>0.41047541394043841</v>
      </c>
      <c r="Q330" s="21">
        <f t="shared" si="30"/>
        <v>0.20163937853441904</v>
      </c>
    </row>
    <row r="331" spans="1:17">
      <c r="A331" s="154" t="s">
        <v>275</v>
      </c>
      <c r="B331" s="154" t="s">
        <v>1964</v>
      </c>
      <c r="C331" s="154" t="s">
        <v>1641</v>
      </c>
      <c r="D331" s="179">
        <v>681818181</v>
      </c>
      <c r="E331" s="179">
        <v>681818181</v>
      </c>
      <c r="F331" s="179">
        <v>681818181</v>
      </c>
      <c r="G331" s="179">
        <v>681818181</v>
      </c>
      <c r="H331" s="179">
        <v>681818181</v>
      </c>
      <c r="I331" s="179">
        <v>681818181</v>
      </c>
      <c r="J331" s="179">
        <v>5615589472</v>
      </c>
      <c r="K331" s="179">
        <v>7354146203</v>
      </c>
      <c r="L331" s="179">
        <f>VLOOKUP(A331,Sheet2!$A$1:$E$2000,5,FALSE)</f>
        <v>6983321003</v>
      </c>
      <c r="M331" s="21">
        <f t="shared" si="26"/>
        <v>0</v>
      </c>
      <c r="N331" s="21">
        <f t="shared" si="27"/>
        <v>0</v>
      </c>
      <c r="O331" s="21">
        <f t="shared" si="28"/>
        <v>7.2361979021501037</v>
      </c>
      <c r="P331" s="21">
        <f t="shared" si="29"/>
        <v>9.7860811106766299</v>
      </c>
      <c r="Q331" s="21">
        <f t="shared" si="30"/>
        <v>9.2422041500239782</v>
      </c>
    </row>
    <row r="332" spans="1:17">
      <c r="A332" s="154" t="s">
        <v>745</v>
      </c>
      <c r="B332" s="154" t="s">
        <v>1965</v>
      </c>
      <c r="C332" s="154" t="s">
        <v>1641</v>
      </c>
      <c r="D332" s="179">
        <v>213720157568</v>
      </c>
      <c r="E332" s="179">
        <v>262428440870</v>
      </c>
      <c r="F332" s="179">
        <v>164761229507</v>
      </c>
      <c r="G332" s="179">
        <v>229663128104</v>
      </c>
      <c r="H332" s="179">
        <v>414225448930</v>
      </c>
      <c r="I332" s="179">
        <v>217829309146</v>
      </c>
      <c r="J332" s="179">
        <v>86471163333</v>
      </c>
      <c r="K332" s="179">
        <v>379420187539</v>
      </c>
      <c r="L332" s="179">
        <f>VLOOKUP(A332,Sheet2!$A$1:$E$2000,5,FALSE)</f>
        <v>101942063890</v>
      </c>
      <c r="M332" s="21">
        <f t="shared" si="26"/>
        <v>0.93816743185866602</v>
      </c>
      <c r="N332" s="21">
        <f t="shared" si="27"/>
        <v>-0.16994778300760935</v>
      </c>
      <c r="O332" s="21">
        <f t="shared" si="28"/>
        <v>-0.47517286929856145</v>
      </c>
      <c r="P332" s="21">
        <f t="shared" si="29"/>
        <v>0.65207271481203744</v>
      </c>
      <c r="Q332" s="21">
        <f t="shared" si="30"/>
        <v>-0.75389714911691197</v>
      </c>
    </row>
    <row r="333" spans="1:17">
      <c r="A333" s="154" t="s">
        <v>276</v>
      </c>
      <c r="B333" s="154" t="s">
        <v>1966</v>
      </c>
      <c r="C333" s="154" t="s">
        <v>1641</v>
      </c>
      <c r="D333" s="179">
        <v>115210248636</v>
      </c>
      <c r="E333" s="179">
        <v>125009043916</v>
      </c>
      <c r="F333" s="179">
        <v>124426027517</v>
      </c>
      <c r="G333" s="179">
        <v>123546555697</v>
      </c>
      <c r="H333" s="179">
        <v>125092191461</v>
      </c>
      <c r="I333" s="179">
        <v>141555875655</v>
      </c>
      <c r="J333" s="179">
        <v>135626617961</v>
      </c>
      <c r="K333" s="179">
        <v>132478319232</v>
      </c>
      <c r="L333" s="179">
        <f>VLOOKUP(A333,Sheet2!$A$1:$E$2000,5,FALSE)</f>
        <v>138923412760</v>
      </c>
      <c r="M333" s="21">
        <f t="shared" si="26"/>
        <v>8.5773122981631755E-2</v>
      </c>
      <c r="N333" s="21">
        <f t="shared" si="27"/>
        <v>0.13236507712288934</v>
      </c>
      <c r="O333" s="21">
        <f t="shared" si="28"/>
        <v>9.0018066698060367E-2</v>
      </c>
      <c r="P333" s="21">
        <f t="shared" si="29"/>
        <v>7.2294719060443088E-2</v>
      </c>
      <c r="Q333" s="21">
        <f t="shared" si="30"/>
        <v>0.11056822282398147</v>
      </c>
    </row>
    <row r="334" spans="1:17">
      <c r="A334" s="154" t="s">
        <v>4013</v>
      </c>
      <c r="B334" s="154" t="s">
        <v>4014</v>
      </c>
      <c r="C334" s="154" t="s">
        <v>1641</v>
      </c>
      <c r="D334" s="179">
        <v>309023191633</v>
      </c>
      <c r="E334" s="179">
        <v>629576095813</v>
      </c>
      <c r="F334" s="179">
        <v>310582322150</v>
      </c>
      <c r="G334" s="179">
        <v>435271843804</v>
      </c>
      <c r="H334" s="179">
        <v>375861641330</v>
      </c>
      <c r="I334" s="179">
        <v>556926112158</v>
      </c>
      <c r="J334" s="179">
        <v>1238175845025</v>
      </c>
      <c r="K334" s="179">
        <v>1559161717004</v>
      </c>
      <c r="L334" s="179">
        <f>VLOOKUP(A334,Sheet2!$A$1:$E$2000,5,FALSE)</f>
        <v>692799616918</v>
      </c>
      <c r="M334" s="21">
        <f t="shared" si="26"/>
        <v>0.21628942910012469</v>
      </c>
      <c r="N334" s="21">
        <f t="shared" si="27"/>
        <v>-0.11539507954345662</v>
      </c>
      <c r="O334" s="21">
        <f t="shared" si="28"/>
        <v>2.9866269157038694</v>
      </c>
      <c r="P334" s="21">
        <f t="shared" si="29"/>
        <v>2.5820412902840553</v>
      </c>
      <c r="Q334" s="21">
        <f t="shared" si="30"/>
        <v>0.84323043571699285</v>
      </c>
    </row>
    <row r="335" spans="1:17">
      <c r="A335" s="154" t="s">
        <v>279</v>
      </c>
      <c r="B335" s="154" t="s">
        <v>1968</v>
      </c>
      <c r="C335" s="154" t="s">
        <v>1641</v>
      </c>
      <c r="D335" s="179">
        <v>110826187548</v>
      </c>
      <c r="E335" s="179">
        <v>98767858697</v>
      </c>
      <c r="F335" s="179">
        <v>192731509540</v>
      </c>
      <c r="G335" s="179">
        <v>136342879959</v>
      </c>
      <c r="H335" s="179">
        <v>101668203224</v>
      </c>
      <c r="I335" s="179">
        <v>155049342812</v>
      </c>
      <c r="J335" s="179">
        <v>174079896332</v>
      </c>
      <c r="K335" s="179">
        <v>132029906809</v>
      </c>
      <c r="L335" s="179">
        <f>VLOOKUP(A335,Sheet2!$A$1:$E$2000,5,FALSE)</f>
        <v>150681666784</v>
      </c>
      <c r="M335" s="21">
        <f t="shared" si="26"/>
        <v>-8.2633757657986556E-2</v>
      </c>
      <c r="N335" s="21">
        <f t="shared" si="27"/>
        <v>0.56983602618803675</v>
      </c>
      <c r="O335" s="21">
        <f t="shared" si="28"/>
        <v>-9.6775110891397842E-2</v>
      </c>
      <c r="P335" s="21">
        <f t="shared" si="29"/>
        <v>-3.1633284783898978E-2</v>
      </c>
      <c r="Q335" s="21">
        <f t="shared" si="30"/>
        <v>0.48209235538481299</v>
      </c>
    </row>
    <row r="336" spans="1:17">
      <c r="A336" s="154" t="s">
        <v>280</v>
      </c>
      <c r="B336" s="154" t="s">
        <v>1969</v>
      </c>
      <c r="C336" s="154" t="s">
        <v>1641</v>
      </c>
      <c r="D336" s="179"/>
      <c r="E336" s="179"/>
      <c r="F336" s="179"/>
      <c r="G336" s="179"/>
      <c r="H336" s="179"/>
      <c r="I336" s="179"/>
      <c r="J336" s="179"/>
      <c r="K336" s="179"/>
      <c r="L336" s="179">
        <f>VLOOKUP(A336,Sheet2!$A$1:$E$2000,5,FALSE)</f>
        <v>0</v>
      </c>
      <c r="M336" s="21" t="e">
        <f t="shared" si="26"/>
        <v>#DIV/0!</v>
      </c>
      <c r="N336" s="21" t="e">
        <f t="shared" si="27"/>
        <v>#DIV/0!</v>
      </c>
      <c r="O336" s="21" t="e">
        <f t="shared" si="28"/>
        <v>#DIV/0!</v>
      </c>
      <c r="P336" s="21" t="e">
        <f t="shared" si="29"/>
        <v>#DIV/0!</v>
      </c>
      <c r="Q336" s="21" t="e">
        <f t="shared" si="30"/>
        <v>#DIV/0!</v>
      </c>
    </row>
    <row r="337" spans="1:17">
      <c r="A337" s="154" t="s">
        <v>309</v>
      </c>
      <c r="B337" s="154" t="s">
        <v>4160</v>
      </c>
      <c r="C337" s="154" t="s">
        <v>1641</v>
      </c>
      <c r="D337" s="179">
        <v>240548792323</v>
      </c>
      <c r="E337" s="179">
        <v>444101931494</v>
      </c>
      <c r="F337" s="179">
        <v>213251890877</v>
      </c>
      <c r="G337" s="179">
        <v>261847134203</v>
      </c>
      <c r="H337" s="179"/>
      <c r="I337" s="179"/>
      <c r="J337" s="179"/>
      <c r="K337" s="179"/>
      <c r="L337" s="179">
        <f>VLOOKUP(A337,Sheet2!$A$1:$E$2000,5,FALSE)</f>
        <v>0</v>
      </c>
      <c r="M337" s="21">
        <f t="shared" si="26"/>
        <v>-1</v>
      </c>
      <c r="N337" s="21">
        <f t="shared" si="27"/>
        <v>-1</v>
      </c>
      <c r="O337" s="21">
        <f t="shared" si="28"/>
        <v>-1</v>
      </c>
      <c r="P337" s="21">
        <f t="shared" si="29"/>
        <v>-1</v>
      </c>
      <c r="Q337" s="21" t="e">
        <f t="shared" si="30"/>
        <v>#DIV/0!</v>
      </c>
    </row>
    <row r="338" spans="1:17">
      <c r="A338" s="154" t="s">
        <v>134</v>
      </c>
      <c r="B338" s="154" t="s">
        <v>1971</v>
      </c>
      <c r="C338" s="154" t="s">
        <v>1641</v>
      </c>
      <c r="D338" s="179">
        <v>1619242444692</v>
      </c>
      <c r="E338" s="179">
        <v>828392911971</v>
      </c>
      <c r="F338" s="179">
        <v>1418791485823</v>
      </c>
      <c r="G338" s="179">
        <v>1560966055134</v>
      </c>
      <c r="H338" s="179">
        <v>858836997713</v>
      </c>
      <c r="I338" s="179">
        <v>390355429992</v>
      </c>
      <c r="J338" s="179">
        <v>345926486241</v>
      </c>
      <c r="K338" s="179">
        <v>317028178457</v>
      </c>
      <c r="L338" s="179">
        <f>VLOOKUP(A338,Sheet2!$A$1:$E$2000,5,FALSE)</f>
        <v>394084362150</v>
      </c>
      <c r="M338" s="21">
        <f t="shared" si="26"/>
        <v>-0.46960567855151458</v>
      </c>
      <c r="N338" s="21">
        <f t="shared" si="27"/>
        <v>-0.5287798527111669</v>
      </c>
      <c r="O338" s="21">
        <f t="shared" si="28"/>
        <v>-0.7561822933830632</v>
      </c>
      <c r="P338" s="21">
        <f t="shared" si="29"/>
        <v>-0.79690258003093795</v>
      </c>
      <c r="Q338" s="21">
        <f t="shared" si="30"/>
        <v>-0.54114184274849753</v>
      </c>
    </row>
    <row r="339" spans="1:17">
      <c r="A339" s="154" t="s">
        <v>1471</v>
      </c>
      <c r="B339" s="154" t="s">
        <v>3274</v>
      </c>
      <c r="C339" s="154" t="s">
        <v>1641</v>
      </c>
      <c r="D339" s="179">
        <v>56516104075</v>
      </c>
      <c r="E339" s="179">
        <v>62069594322</v>
      </c>
      <c r="F339" s="179">
        <v>55913381819</v>
      </c>
      <c r="G339" s="179">
        <v>54317598333</v>
      </c>
      <c r="H339" s="179">
        <v>74684707181</v>
      </c>
      <c r="I339" s="179">
        <v>74494611475</v>
      </c>
      <c r="J339" s="179">
        <v>147560647705</v>
      </c>
      <c r="K339" s="179">
        <v>98370235771</v>
      </c>
      <c r="L339" s="179">
        <f>VLOOKUP(A339,Sheet2!$A$1:$E$2000,5,FALSE)</f>
        <v>81142369213</v>
      </c>
      <c r="M339" s="21">
        <f t="shared" si="26"/>
        <v>0.32147656678332354</v>
      </c>
      <c r="N339" s="21">
        <f t="shared" si="27"/>
        <v>0.20017880394936086</v>
      </c>
      <c r="O339" s="21">
        <f t="shared" si="28"/>
        <v>1.6390935927051584</v>
      </c>
      <c r="P339" s="21">
        <f t="shared" si="29"/>
        <v>0.81101961040196346</v>
      </c>
      <c r="Q339" s="21">
        <f t="shared" si="30"/>
        <v>8.646565375625985E-2</v>
      </c>
    </row>
    <row r="340" spans="1:17">
      <c r="A340" s="154" t="s">
        <v>281</v>
      </c>
      <c r="B340" s="154" t="s">
        <v>1972</v>
      </c>
      <c r="C340" s="154" t="s">
        <v>1641</v>
      </c>
      <c r="D340" s="179">
        <v>313780657779</v>
      </c>
      <c r="E340" s="179">
        <v>448045156761</v>
      </c>
      <c r="F340" s="179">
        <v>405013558374</v>
      </c>
      <c r="G340" s="179">
        <v>464401358195</v>
      </c>
      <c r="H340" s="179">
        <v>348928197387</v>
      </c>
      <c r="I340" s="179">
        <v>508297218378</v>
      </c>
      <c r="J340" s="179">
        <v>462551171486</v>
      </c>
      <c r="K340" s="179">
        <v>527998147483</v>
      </c>
      <c r="L340" s="179">
        <f>VLOOKUP(A340,Sheet2!$A$1:$E$2000,5,FALSE)</f>
        <v>442069387156</v>
      </c>
      <c r="M340" s="21">
        <f t="shared" si="26"/>
        <v>0.11201308537237784</v>
      </c>
      <c r="N340" s="21">
        <f t="shared" si="27"/>
        <v>0.13447765411096757</v>
      </c>
      <c r="O340" s="21">
        <f t="shared" si="28"/>
        <v>0.14206342459989518</v>
      </c>
      <c r="P340" s="21">
        <f t="shared" si="29"/>
        <v>0.1369435902065041</v>
      </c>
      <c r="Q340" s="21">
        <f t="shared" si="30"/>
        <v>0.26693511864762282</v>
      </c>
    </row>
    <row r="341" spans="1:17">
      <c r="A341" s="154" t="s">
        <v>282</v>
      </c>
      <c r="B341" s="154" t="s">
        <v>1973</v>
      </c>
      <c r="C341" s="154" t="s">
        <v>1641</v>
      </c>
      <c r="D341" s="179">
        <v>934148419062</v>
      </c>
      <c r="E341" s="179">
        <v>846711790279</v>
      </c>
      <c r="F341" s="179">
        <v>1104608304004</v>
      </c>
      <c r="G341" s="179">
        <v>924982593357</v>
      </c>
      <c r="H341" s="179">
        <v>1010919134449</v>
      </c>
      <c r="I341" s="179">
        <v>872993088895</v>
      </c>
      <c r="J341" s="179">
        <v>902366975739</v>
      </c>
      <c r="K341" s="179">
        <v>858141089944</v>
      </c>
      <c r="L341" s="179">
        <f>VLOOKUP(A341,Sheet2!$A$1:$E$2000,5,FALSE)</f>
        <v>1010211348944</v>
      </c>
      <c r="M341" s="21">
        <f t="shared" si="26"/>
        <v>8.2182567374130169E-2</v>
      </c>
      <c r="N341" s="21">
        <f t="shared" si="27"/>
        <v>3.1039249621574359E-2</v>
      </c>
      <c r="O341" s="21">
        <f t="shared" si="28"/>
        <v>-0.18308872704642246</v>
      </c>
      <c r="P341" s="21">
        <f t="shared" si="29"/>
        <v>-7.2262444604946532E-2</v>
      </c>
      <c r="Q341" s="21">
        <f t="shared" si="30"/>
        <v>-7.0014057591834722E-4</v>
      </c>
    </row>
    <row r="342" spans="1:17">
      <c r="A342" s="154" t="s">
        <v>283</v>
      </c>
      <c r="B342" s="154" t="s">
        <v>4302</v>
      </c>
      <c r="C342" s="154" t="s">
        <v>1641</v>
      </c>
      <c r="D342" s="179">
        <v>492303240468</v>
      </c>
      <c r="E342" s="179">
        <v>1081022508991</v>
      </c>
      <c r="F342" s="179">
        <v>1134403582974</v>
      </c>
      <c r="G342" s="179">
        <v>830510396473</v>
      </c>
      <c r="H342" s="179">
        <v>488387199375</v>
      </c>
      <c r="I342" s="179">
        <v>104612046087</v>
      </c>
      <c r="J342" s="179">
        <v>223795328478</v>
      </c>
      <c r="K342" s="179">
        <v>59335442905</v>
      </c>
      <c r="L342" s="179">
        <f>VLOOKUP(A342,Sheet2!$A$1:$E$2000,5,FALSE)</f>
        <v>507769169042</v>
      </c>
      <c r="M342" s="21">
        <f t="shared" si="26"/>
        <v>-7.9545304013787926E-3</v>
      </c>
      <c r="N342" s="21">
        <f t="shared" si="27"/>
        <v>-0.90322861437488255</v>
      </c>
      <c r="O342" s="21">
        <f t="shared" si="28"/>
        <v>-0.80271983283824899</v>
      </c>
      <c r="P342" s="21">
        <f t="shared" si="29"/>
        <v>-0.92855544836406034</v>
      </c>
      <c r="Q342" s="21">
        <f t="shared" si="30"/>
        <v>3.9685662711478803E-2</v>
      </c>
    </row>
    <row r="343" spans="1:17">
      <c r="A343" s="154" t="s">
        <v>284</v>
      </c>
      <c r="B343" s="154" t="s">
        <v>1975</v>
      </c>
      <c r="C343" s="154" t="s">
        <v>1641</v>
      </c>
      <c r="D343" s="179">
        <v>169272546120</v>
      </c>
      <c r="E343" s="179">
        <v>243517823632</v>
      </c>
      <c r="F343" s="179">
        <v>237525758691</v>
      </c>
      <c r="G343" s="179">
        <v>258397328691</v>
      </c>
      <c r="H343" s="179">
        <v>188894708272</v>
      </c>
      <c r="I343" s="179">
        <v>227114330487</v>
      </c>
      <c r="J343" s="179">
        <v>224042739336</v>
      </c>
      <c r="K343" s="179">
        <v>234653919303</v>
      </c>
      <c r="L343" s="179">
        <f>VLOOKUP(A343,Sheet2!$A$1:$E$2000,5,FALSE)</f>
        <v>187826786028</v>
      </c>
      <c r="M343" s="21">
        <f t="shared" si="26"/>
        <v>0.11592052345032688</v>
      </c>
      <c r="N343" s="21">
        <f t="shared" si="27"/>
        <v>-6.7360544293417632E-2</v>
      </c>
      <c r="O343" s="21">
        <f t="shared" si="28"/>
        <v>-5.6764451271746973E-2</v>
      </c>
      <c r="P343" s="21">
        <f t="shared" si="29"/>
        <v>-9.188720916071523E-2</v>
      </c>
      <c r="Q343" s="21">
        <f t="shared" si="30"/>
        <v>-5.6535318208186082E-3</v>
      </c>
    </row>
    <row r="344" spans="1:17">
      <c r="A344" s="154" t="s">
        <v>285</v>
      </c>
      <c r="B344" s="154" t="s">
        <v>1976</v>
      </c>
      <c r="C344" s="154" t="s">
        <v>1641</v>
      </c>
      <c r="D344" s="179">
        <v>16720729774</v>
      </c>
      <c r="E344" s="179">
        <v>3984482193</v>
      </c>
      <c r="F344" s="179">
        <v>3916775997</v>
      </c>
      <c r="G344" s="179">
        <v>2487157552</v>
      </c>
      <c r="H344" s="179">
        <v>20705011517</v>
      </c>
      <c r="I344" s="179">
        <v>8840773796</v>
      </c>
      <c r="J344" s="179">
        <v>8920596996</v>
      </c>
      <c r="K344" s="179">
        <v>4991080348</v>
      </c>
      <c r="L344" s="179">
        <f>VLOOKUP(A344,Sheet2!$A$1:$E$2000,5,FALSE)</f>
        <v>17352010015</v>
      </c>
      <c r="M344" s="21">
        <f t="shared" si="26"/>
        <v>0.23828396229424048</v>
      </c>
      <c r="N344" s="21">
        <f t="shared" si="27"/>
        <v>1.2188011811250175</v>
      </c>
      <c r="O344" s="21">
        <f t="shared" si="28"/>
        <v>1.2775356576001811</v>
      </c>
      <c r="P344" s="21">
        <f t="shared" si="29"/>
        <v>1.0067407245618671</v>
      </c>
      <c r="Q344" s="21">
        <f t="shared" si="30"/>
        <v>-0.16194154247376263</v>
      </c>
    </row>
    <row r="345" spans="1:17">
      <c r="A345" s="154" t="s">
        <v>4238</v>
      </c>
      <c r="B345" s="154" t="s">
        <v>4239</v>
      </c>
      <c r="C345" s="154" t="s">
        <v>1641</v>
      </c>
      <c r="D345" s="179">
        <v>1693601019272</v>
      </c>
      <c r="E345" s="179">
        <v>2233616377661</v>
      </c>
      <c r="F345" s="179">
        <v>1844805107025</v>
      </c>
      <c r="G345" s="179">
        <v>1843230736579</v>
      </c>
      <c r="H345" s="179">
        <v>2028164685825</v>
      </c>
      <c r="I345" s="179">
        <v>2659998744458</v>
      </c>
      <c r="J345" s="179">
        <v>3164274146538</v>
      </c>
      <c r="K345" s="179">
        <v>3364988937829</v>
      </c>
      <c r="L345" s="179">
        <f>VLOOKUP(A345,Sheet2!$A$1:$E$2000,5,FALSE)</f>
        <v>2783203426368</v>
      </c>
      <c r="M345" s="21">
        <f t="shared" si="26"/>
        <v>0.19754573996230429</v>
      </c>
      <c r="N345" s="21">
        <f t="shared" si="27"/>
        <v>0.19089328456818508</v>
      </c>
      <c r="O345" s="21">
        <f t="shared" si="28"/>
        <v>0.71523492345531492</v>
      </c>
      <c r="P345" s="21">
        <f t="shared" si="29"/>
        <v>0.82559289569701577</v>
      </c>
      <c r="Q345" s="21">
        <f t="shared" si="30"/>
        <v>0.37227684015012402</v>
      </c>
    </row>
    <row r="346" spans="1:17">
      <c r="A346" s="154" t="s">
        <v>286</v>
      </c>
      <c r="B346" s="154" t="s">
        <v>1977</v>
      </c>
      <c r="C346" s="154" t="s">
        <v>1641</v>
      </c>
      <c r="D346" s="179">
        <v>119211764807</v>
      </c>
      <c r="E346" s="179">
        <v>115696044210</v>
      </c>
      <c r="F346" s="179">
        <v>171725920846</v>
      </c>
      <c r="G346" s="179">
        <v>763938360050</v>
      </c>
      <c r="H346" s="179">
        <v>126221018435</v>
      </c>
      <c r="I346" s="179">
        <v>505168808707</v>
      </c>
      <c r="J346" s="179">
        <v>684014927177</v>
      </c>
      <c r="K346" s="179">
        <v>1162452390821</v>
      </c>
      <c r="L346" s="179">
        <f>VLOOKUP(A346,Sheet2!$A$1:$E$2000,5,FALSE)</f>
        <v>231114653585</v>
      </c>
      <c r="M346" s="21">
        <f t="shared" si="26"/>
        <v>5.8796660206714958E-2</v>
      </c>
      <c r="N346" s="21">
        <f t="shared" si="27"/>
        <v>3.3663446936013441</v>
      </c>
      <c r="O346" s="21">
        <f t="shared" si="28"/>
        <v>2.9831781003545146</v>
      </c>
      <c r="P346" s="21">
        <f t="shared" si="29"/>
        <v>0.52165731112771607</v>
      </c>
      <c r="Q346" s="21">
        <f t="shared" si="30"/>
        <v>0.83103144349938074</v>
      </c>
    </row>
    <row r="347" spans="1:17">
      <c r="A347" s="154" t="s">
        <v>287</v>
      </c>
      <c r="B347" s="154" t="s">
        <v>3699</v>
      </c>
      <c r="C347" s="154" t="s">
        <v>1641</v>
      </c>
      <c r="D347" s="179">
        <v>392434494322</v>
      </c>
      <c r="E347" s="179">
        <v>400922740043</v>
      </c>
      <c r="F347" s="179">
        <v>225389990523</v>
      </c>
      <c r="G347" s="179">
        <v>452574545289</v>
      </c>
      <c r="H347" s="179">
        <v>266071918888</v>
      </c>
      <c r="I347" s="179">
        <v>325185898101</v>
      </c>
      <c r="J347" s="179">
        <v>307469352688</v>
      </c>
      <c r="K347" s="179">
        <v>655131860946</v>
      </c>
      <c r="L347" s="179">
        <f>VLOOKUP(A347,Sheet2!$A$1:$E$2000,5,FALSE)</f>
        <v>253843540719</v>
      </c>
      <c r="M347" s="21">
        <f t="shared" si="26"/>
        <v>-0.32199660647139006</v>
      </c>
      <c r="N347" s="21">
        <f t="shared" si="27"/>
        <v>-0.18890632627592296</v>
      </c>
      <c r="O347" s="21">
        <f t="shared" si="28"/>
        <v>0.36416595951994674</v>
      </c>
      <c r="P347" s="21">
        <f t="shared" si="29"/>
        <v>0.44756674401043306</v>
      </c>
      <c r="Q347" s="21">
        <f t="shared" si="30"/>
        <v>-4.5958920505802789E-2</v>
      </c>
    </row>
    <row r="348" spans="1:17">
      <c r="A348" s="154" t="s">
        <v>288</v>
      </c>
      <c r="B348" s="154" t="s">
        <v>1979</v>
      </c>
      <c r="C348" s="154" t="s">
        <v>1641</v>
      </c>
      <c r="D348" s="179">
        <v>10138006443</v>
      </c>
      <c r="E348" s="179">
        <v>19981905026</v>
      </c>
      <c r="F348" s="179">
        <v>6559677999</v>
      </c>
      <c r="G348" s="179">
        <v>12317258329</v>
      </c>
      <c r="H348" s="179">
        <v>7994060498</v>
      </c>
      <c r="I348" s="179">
        <v>17829115429</v>
      </c>
      <c r="J348" s="179">
        <v>35453885590</v>
      </c>
      <c r="K348" s="179">
        <v>61503530646</v>
      </c>
      <c r="L348" s="179">
        <f>VLOOKUP(A348,Sheet2!$A$1:$E$2000,5,FALSE)</f>
        <v>47385207680</v>
      </c>
      <c r="M348" s="21">
        <f t="shared" si="26"/>
        <v>-0.21147608822840439</v>
      </c>
      <c r="N348" s="21">
        <f t="shared" si="27"/>
        <v>-0.10773695471972462</v>
      </c>
      <c r="O348" s="21">
        <f t="shared" si="28"/>
        <v>4.4048210286243963</v>
      </c>
      <c r="P348" s="21">
        <f t="shared" si="29"/>
        <v>3.993280891186219</v>
      </c>
      <c r="Q348" s="21">
        <f t="shared" si="30"/>
        <v>4.9275517982200787</v>
      </c>
    </row>
    <row r="349" spans="1:17">
      <c r="A349" s="154" t="s">
        <v>730</v>
      </c>
      <c r="B349" s="154" t="s">
        <v>1980</v>
      </c>
      <c r="C349" s="154" t="s">
        <v>1641</v>
      </c>
      <c r="D349" s="179">
        <v>106203122623</v>
      </c>
      <c r="E349" s="179">
        <v>187207338258</v>
      </c>
      <c r="F349" s="179">
        <v>106377241458</v>
      </c>
      <c r="G349" s="179">
        <v>144618354694</v>
      </c>
      <c r="H349" s="179">
        <v>100015858363</v>
      </c>
      <c r="I349" s="179">
        <v>99917812500</v>
      </c>
      <c r="J349" s="179">
        <v>63954369100</v>
      </c>
      <c r="K349" s="179">
        <v>242225059502</v>
      </c>
      <c r="L349" s="179">
        <f>VLOOKUP(A349,Sheet2!$A$1:$E$2000,5,FALSE)</f>
        <v>78325536100</v>
      </c>
      <c r="M349" s="21">
        <f t="shared" si="26"/>
        <v>-5.8258779094128521E-2</v>
      </c>
      <c r="N349" s="21">
        <f t="shared" si="27"/>
        <v>-0.46627192379447135</v>
      </c>
      <c r="O349" s="21">
        <f t="shared" si="28"/>
        <v>-0.3987965073784081</v>
      </c>
      <c r="P349" s="21">
        <f t="shared" si="29"/>
        <v>0.6749261185727593</v>
      </c>
      <c r="Q349" s="21">
        <f t="shared" si="30"/>
        <v>-0.21686883078358049</v>
      </c>
    </row>
    <row r="350" spans="1:17">
      <c r="A350" s="154" t="s">
        <v>1474</v>
      </c>
      <c r="B350" s="154" t="s">
        <v>1981</v>
      </c>
      <c r="C350" s="154" t="s">
        <v>1641</v>
      </c>
      <c r="D350" s="179">
        <v>1097861407140</v>
      </c>
      <c r="E350" s="179">
        <v>1006023514008</v>
      </c>
      <c r="F350" s="179">
        <v>1058875360379</v>
      </c>
      <c r="G350" s="179">
        <v>1123026238938</v>
      </c>
      <c r="H350" s="179">
        <v>1060523576369</v>
      </c>
      <c r="I350" s="179">
        <v>1119558660509</v>
      </c>
      <c r="J350" s="179">
        <v>1277889672016</v>
      </c>
      <c r="K350" s="179">
        <v>1296007802192</v>
      </c>
      <c r="L350" s="179">
        <f>VLOOKUP(A350,Sheet2!$A$1:$E$2000,5,FALSE)</f>
        <v>1448211729380</v>
      </c>
      <c r="M350" s="21">
        <f t="shared" si="26"/>
        <v>-3.4009603150426303E-2</v>
      </c>
      <c r="N350" s="21">
        <f t="shared" si="27"/>
        <v>0.11285536065521541</v>
      </c>
      <c r="O350" s="21">
        <f t="shared" si="28"/>
        <v>0.20683672491784952</v>
      </c>
      <c r="P350" s="21">
        <f t="shared" si="29"/>
        <v>0.15403163101298648</v>
      </c>
      <c r="Q350" s="21">
        <f t="shared" si="30"/>
        <v>0.36556297441152524</v>
      </c>
    </row>
    <row r="351" spans="1:17">
      <c r="A351" s="154" t="s">
        <v>289</v>
      </c>
      <c r="B351" s="154" t="s">
        <v>1982</v>
      </c>
      <c r="C351" s="154" t="s">
        <v>1641</v>
      </c>
      <c r="D351" s="179">
        <v>321731725409</v>
      </c>
      <c r="E351" s="179">
        <v>342458303842</v>
      </c>
      <c r="F351" s="179">
        <v>323816408805</v>
      </c>
      <c r="G351" s="179">
        <v>330123375187</v>
      </c>
      <c r="H351" s="179">
        <v>317308286166</v>
      </c>
      <c r="I351" s="179">
        <v>348124769469</v>
      </c>
      <c r="J351" s="179">
        <v>335506603746</v>
      </c>
      <c r="K351" s="179">
        <v>341817804915</v>
      </c>
      <c r="L351" s="179">
        <f>VLOOKUP(A351,Sheet2!$A$1:$E$2000,5,FALSE)</f>
        <v>325305190565</v>
      </c>
      <c r="M351" s="21">
        <f t="shared" si="26"/>
        <v>-1.3748843815065869E-2</v>
      </c>
      <c r="N351" s="21">
        <f t="shared" si="27"/>
        <v>1.6546439561922078E-2</v>
      </c>
      <c r="O351" s="21">
        <f t="shared" si="28"/>
        <v>3.6101305008418377E-2</v>
      </c>
      <c r="P351" s="21">
        <f t="shared" si="29"/>
        <v>3.5424421919155631E-2</v>
      </c>
      <c r="Q351" s="21">
        <f t="shared" si="30"/>
        <v>2.5202318211180956E-2</v>
      </c>
    </row>
    <row r="352" spans="1:17">
      <c r="A352" s="154" t="s">
        <v>290</v>
      </c>
      <c r="B352" s="154" t="s">
        <v>4293</v>
      </c>
      <c r="C352" s="154" t="s">
        <v>1641</v>
      </c>
      <c r="D352" s="179">
        <v>8949285546</v>
      </c>
      <c r="E352" s="179">
        <v>167329020855</v>
      </c>
      <c r="F352" s="179">
        <v>113330454546</v>
      </c>
      <c r="G352" s="179">
        <v>9143190796</v>
      </c>
      <c r="H352" s="179">
        <v>10053105388</v>
      </c>
      <c r="I352" s="179">
        <v>14832136380</v>
      </c>
      <c r="J352" s="179">
        <v>15145064418</v>
      </c>
      <c r="K352" s="179">
        <v>15804116115</v>
      </c>
      <c r="L352" s="179">
        <f>VLOOKUP(A352,Sheet2!$A$1:$E$2000,5,FALSE)</f>
        <v>10258969331</v>
      </c>
      <c r="M352" s="21">
        <f t="shared" si="26"/>
        <v>0.12334167194982025</v>
      </c>
      <c r="N352" s="21">
        <f t="shared" si="27"/>
        <v>-0.91135945035587773</v>
      </c>
      <c r="O352" s="21">
        <f t="shared" si="28"/>
        <v>-0.8663636841600002</v>
      </c>
      <c r="P352" s="21">
        <f t="shared" si="29"/>
        <v>0.72851212094513529</v>
      </c>
      <c r="Q352" s="21">
        <f t="shared" si="30"/>
        <v>2.0477646961279423E-2</v>
      </c>
    </row>
    <row r="353" spans="1:17">
      <c r="A353" s="154" t="s">
        <v>292</v>
      </c>
      <c r="B353" s="154" t="s">
        <v>1985</v>
      </c>
      <c r="C353" s="154" t="s">
        <v>1641</v>
      </c>
      <c r="D353" s="179">
        <v>324847826581</v>
      </c>
      <c r="E353" s="179">
        <v>376131660530</v>
      </c>
      <c r="F353" s="179">
        <v>548340490348</v>
      </c>
      <c r="G353" s="179">
        <v>617880115956</v>
      </c>
      <c r="H353" s="179">
        <v>514383133129</v>
      </c>
      <c r="I353" s="179">
        <v>624802517394</v>
      </c>
      <c r="J353" s="179">
        <v>566473106934</v>
      </c>
      <c r="K353" s="179">
        <v>707253617495</v>
      </c>
      <c r="L353" s="179">
        <f>VLOOKUP(A353,Sheet2!$A$1:$E$2000,5,FALSE)</f>
        <v>447033843839</v>
      </c>
      <c r="M353" s="21">
        <f t="shared" si="26"/>
        <v>0.58345874910983853</v>
      </c>
      <c r="N353" s="21">
        <f t="shared" si="27"/>
        <v>0.66112716093509016</v>
      </c>
      <c r="O353" s="21">
        <f t="shared" si="28"/>
        <v>3.3068170060708585E-2</v>
      </c>
      <c r="P353" s="21">
        <f t="shared" si="29"/>
        <v>0.14464537574691008</v>
      </c>
      <c r="Q353" s="21">
        <f t="shared" si="30"/>
        <v>-0.13093214950558993</v>
      </c>
    </row>
    <row r="354" spans="1:17">
      <c r="A354" s="154" t="s">
        <v>294</v>
      </c>
      <c r="B354" s="154" t="s">
        <v>1987</v>
      </c>
      <c r="C354" s="154" t="s">
        <v>1641</v>
      </c>
      <c r="D354" s="179">
        <v>38393411009</v>
      </c>
      <c r="E354" s="179">
        <v>40704212552</v>
      </c>
      <c r="F354" s="179">
        <v>40493345657</v>
      </c>
      <c r="G354" s="179">
        <v>48266527868</v>
      </c>
      <c r="H354" s="179">
        <v>33580591937</v>
      </c>
      <c r="I354" s="179">
        <v>35855087397</v>
      </c>
      <c r="J354" s="179">
        <v>38630640412</v>
      </c>
      <c r="K354" s="179">
        <v>40143234318</v>
      </c>
      <c r="L354" s="179">
        <f>VLOOKUP(A354,Sheet2!$A$1:$E$2000,5,FALSE)</f>
        <v>33097212195</v>
      </c>
      <c r="M354" s="21">
        <f t="shared" si="26"/>
        <v>-0.12535533951051658</v>
      </c>
      <c r="N354" s="21">
        <f t="shared" si="27"/>
        <v>-0.11913079386575035</v>
      </c>
      <c r="O354" s="21">
        <f t="shared" si="28"/>
        <v>-4.600028016400759E-2</v>
      </c>
      <c r="P354" s="21">
        <f t="shared" si="29"/>
        <v>-0.16830076470832336</v>
      </c>
      <c r="Q354" s="21">
        <f t="shared" si="30"/>
        <v>-1.4394616476888222E-2</v>
      </c>
    </row>
    <row r="355" spans="1:17">
      <c r="A355" s="154" t="s">
        <v>295</v>
      </c>
      <c r="B355" s="154" t="s">
        <v>1988</v>
      </c>
      <c r="C355" s="154" t="s">
        <v>1641</v>
      </c>
      <c r="D355" s="179">
        <v>52497975013</v>
      </c>
      <c r="E355" s="179">
        <v>56275654136</v>
      </c>
      <c r="F355" s="179">
        <v>56017533428</v>
      </c>
      <c r="G355" s="179">
        <v>57183942942</v>
      </c>
      <c r="H355" s="179">
        <v>57469346777</v>
      </c>
      <c r="I355" s="179">
        <v>73500576927</v>
      </c>
      <c r="J355" s="179">
        <v>57300033060</v>
      </c>
      <c r="K355" s="179">
        <v>58323180918</v>
      </c>
      <c r="L355" s="179">
        <f>VLOOKUP(A355,Sheet2!$A$1:$E$2000,5,FALSE)</f>
        <v>61605641094</v>
      </c>
      <c r="M355" s="21">
        <f t="shared" si="26"/>
        <v>9.469644805859552E-2</v>
      </c>
      <c r="N355" s="21">
        <f t="shared" si="27"/>
        <v>0.30608125406011183</v>
      </c>
      <c r="O355" s="21">
        <f t="shared" si="28"/>
        <v>2.2894610910500227E-2</v>
      </c>
      <c r="P355" s="21">
        <f t="shared" si="29"/>
        <v>1.9922340387676585E-2</v>
      </c>
      <c r="Q355" s="21">
        <f t="shared" si="30"/>
        <v>7.1973922603473892E-2</v>
      </c>
    </row>
    <row r="356" spans="1:17">
      <c r="A356" s="154" t="s">
        <v>296</v>
      </c>
      <c r="B356" s="154" t="s">
        <v>1989</v>
      </c>
      <c r="C356" s="154" t="s">
        <v>1641</v>
      </c>
      <c r="D356" s="179">
        <v>110816227276</v>
      </c>
      <c r="E356" s="179">
        <v>167778765764</v>
      </c>
      <c r="F356" s="179">
        <v>145989533957</v>
      </c>
      <c r="G356" s="179">
        <v>144148662376</v>
      </c>
      <c r="H356" s="179">
        <v>123539724276</v>
      </c>
      <c r="I356" s="179">
        <v>177748649129</v>
      </c>
      <c r="J356" s="179">
        <v>106960872524</v>
      </c>
      <c r="K356" s="179">
        <v>258102312589</v>
      </c>
      <c r="L356" s="179">
        <f>VLOOKUP(A356,Sheet2!$A$1:$E$2000,5,FALSE)</f>
        <v>210006343739</v>
      </c>
      <c r="M356" s="21">
        <f t="shared" si="26"/>
        <v>0.11481618994581662</v>
      </c>
      <c r="N356" s="21">
        <f t="shared" si="27"/>
        <v>5.9422795963487894E-2</v>
      </c>
      <c r="O356" s="21">
        <f t="shared" si="28"/>
        <v>-0.26733876309582277</v>
      </c>
      <c r="P356" s="21">
        <f t="shared" si="29"/>
        <v>0.79052866904696772</v>
      </c>
      <c r="Q356" s="21">
        <f t="shared" si="30"/>
        <v>0.6999094418393309</v>
      </c>
    </row>
    <row r="357" spans="1:17">
      <c r="A357" s="154" t="s">
        <v>297</v>
      </c>
      <c r="B357" s="154" t="s">
        <v>1990</v>
      </c>
      <c r="C357" s="154" t="s">
        <v>1641</v>
      </c>
      <c r="D357" s="179">
        <v>808630112415</v>
      </c>
      <c r="E357" s="179">
        <v>1207170227906</v>
      </c>
      <c r="F357" s="179">
        <v>896017252045</v>
      </c>
      <c r="G357" s="179">
        <v>846767744415</v>
      </c>
      <c r="H357" s="179">
        <v>794430596247</v>
      </c>
      <c r="I357" s="179">
        <v>1245885412467</v>
      </c>
      <c r="J357" s="179">
        <v>1184487406085</v>
      </c>
      <c r="K357" s="179">
        <v>949126723809</v>
      </c>
      <c r="L357" s="179">
        <f>VLOOKUP(A357,Sheet2!$A$1:$E$2000,5,FALSE)</f>
        <v>1000100644433</v>
      </c>
      <c r="M357" s="21">
        <f t="shared" si="26"/>
        <v>-1.7559964624113102E-2</v>
      </c>
      <c r="N357" s="21">
        <f t="shared" si="27"/>
        <v>3.207102334536259E-2</v>
      </c>
      <c r="O357" s="21">
        <f t="shared" si="28"/>
        <v>0.3219470979845736</v>
      </c>
      <c r="P357" s="21">
        <f t="shared" si="29"/>
        <v>0.12088200107895698</v>
      </c>
      <c r="Q357" s="21">
        <f t="shared" si="30"/>
        <v>0.25888988812567609</v>
      </c>
    </row>
    <row r="358" spans="1:17">
      <c r="A358" s="154" t="s">
        <v>298</v>
      </c>
      <c r="B358" s="154" t="s">
        <v>1991</v>
      </c>
      <c r="C358" s="154" t="s">
        <v>1641</v>
      </c>
      <c r="D358" s="179">
        <v>1261471077048</v>
      </c>
      <c r="E358" s="179">
        <v>1633678268969</v>
      </c>
      <c r="F358" s="179">
        <v>1632853291219</v>
      </c>
      <c r="G358" s="179">
        <v>1777057535715</v>
      </c>
      <c r="H358" s="179">
        <v>1291639893718</v>
      </c>
      <c r="I358" s="179">
        <v>1880385437997</v>
      </c>
      <c r="J358" s="179">
        <v>1188889533378</v>
      </c>
      <c r="K358" s="179">
        <v>959429914498</v>
      </c>
      <c r="L358" s="179">
        <f>VLOOKUP(A358,Sheet2!$A$1:$E$2000,5,FALSE)</f>
        <v>1032465521519</v>
      </c>
      <c r="M358" s="21">
        <f t="shared" si="26"/>
        <v>2.3915583336717321E-2</v>
      </c>
      <c r="N358" s="21">
        <f t="shared" si="27"/>
        <v>0.15101331376813545</v>
      </c>
      <c r="O358" s="21">
        <f t="shared" si="28"/>
        <v>-0.27189445630449793</v>
      </c>
      <c r="P358" s="21">
        <f t="shared" si="29"/>
        <v>-0.46010194086823819</v>
      </c>
      <c r="Q358" s="21">
        <f t="shared" si="30"/>
        <v>-0.20065528593497034</v>
      </c>
    </row>
    <row r="359" spans="1:17">
      <c r="A359" s="154" t="s">
        <v>299</v>
      </c>
      <c r="B359" s="154" t="s">
        <v>1992</v>
      </c>
      <c r="C359" s="154" t="s">
        <v>1641</v>
      </c>
      <c r="D359" s="179">
        <v>112063785853</v>
      </c>
      <c r="E359" s="179">
        <v>162657260840</v>
      </c>
      <c r="F359" s="179">
        <v>255994745752</v>
      </c>
      <c r="G359" s="179">
        <v>232913336973</v>
      </c>
      <c r="H359" s="179">
        <v>134656927616</v>
      </c>
      <c r="I359" s="179">
        <v>185952225559</v>
      </c>
      <c r="J359" s="179">
        <v>239562901914</v>
      </c>
      <c r="K359" s="179">
        <v>191874754289</v>
      </c>
      <c r="L359" s="179">
        <f>VLOOKUP(A359,Sheet2!$A$1:$E$2000,5,FALSE)</f>
        <v>159608100779</v>
      </c>
      <c r="M359" s="21">
        <f t="shared" si="26"/>
        <v>0.20160965998986166</v>
      </c>
      <c r="N359" s="21">
        <f t="shared" si="27"/>
        <v>0.14321503140222192</v>
      </c>
      <c r="O359" s="21">
        <f t="shared" si="28"/>
        <v>-6.4188207417032989E-2</v>
      </c>
      <c r="P359" s="21">
        <f t="shared" si="29"/>
        <v>-0.17619679155065865</v>
      </c>
      <c r="Q359" s="21">
        <f t="shared" si="30"/>
        <v>0.18529438926568298</v>
      </c>
    </row>
    <row r="360" spans="1:17">
      <c r="A360" s="154" t="s">
        <v>300</v>
      </c>
      <c r="B360" s="154" t="s">
        <v>1993</v>
      </c>
      <c r="C360" s="154" t="s">
        <v>1641</v>
      </c>
      <c r="D360" s="179">
        <v>690578340645</v>
      </c>
      <c r="E360" s="179">
        <v>821419917124</v>
      </c>
      <c r="F360" s="179">
        <v>905722420652</v>
      </c>
      <c r="G360" s="179">
        <v>907944005547</v>
      </c>
      <c r="H360" s="179">
        <v>703120390985</v>
      </c>
      <c r="I360" s="179">
        <v>863933790683</v>
      </c>
      <c r="J360" s="179">
        <v>930263962788</v>
      </c>
      <c r="K360" s="179">
        <v>979053952739</v>
      </c>
      <c r="L360" s="179">
        <f>VLOOKUP(A360,Sheet2!$A$1:$E$2000,5,FALSE)</f>
        <v>786007246051</v>
      </c>
      <c r="M360" s="21">
        <f t="shared" si="26"/>
        <v>1.8161661902523222E-2</v>
      </c>
      <c r="N360" s="21">
        <f t="shared" si="27"/>
        <v>5.1756565275227172E-2</v>
      </c>
      <c r="O360" s="21">
        <f t="shared" si="28"/>
        <v>2.7096096526277161E-2</v>
      </c>
      <c r="P360" s="21">
        <f t="shared" si="29"/>
        <v>7.831974962944889E-2</v>
      </c>
      <c r="Q360" s="21">
        <f t="shared" si="30"/>
        <v>0.11788429994169841</v>
      </c>
    </row>
    <row r="361" spans="1:17">
      <c r="A361" s="154" t="s">
        <v>301</v>
      </c>
      <c r="B361" s="154" t="s">
        <v>1994</v>
      </c>
      <c r="C361" s="154" t="s">
        <v>1641</v>
      </c>
      <c r="D361" s="179">
        <v>516103682168</v>
      </c>
      <c r="E361" s="179">
        <v>806894121672</v>
      </c>
      <c r="F361" s="179">
        <v>352160859883</v>
      </c>
      <c r="G361" s="179">
        <v>650632838352</v>
      </c>
      <c r="H361" s="179">
        <v>675681644332</v>
      </c>
      <c r="I361" s="179">
        <v>557620445853</v>
      </c>
      <c r="J361" s="179">
        <v>386676397431</v>
      </c>
      <c r="K361" s="179">
        <v>483642027816</v>
      </c>
      <c r="L361" s="179">
        <f>VLOOKUP(A361,Sheet2!$A$1:$E$2000,5,FALSE)</f>
        <v>508823072057</v>
      </c>
      <c r="M361" s="21">
        <f t="shared" si="26"/>
        <v>0.30919748817458509</v>
      </c>
      <c r="N361" s="21">
        <f t="shared" si="27"/>
        <v>-0.30892984485060976</v>
      </c>
      <c r="O361" s="21">
        <f t="shared" si="28"/>
        <v>9.8010714647468924E-2</v>
      </c>
      <c r="P361" s="21">
        <f t="shared" si="29"/>
        <v>-0.25665905667930028</v>
      </c>
      <c r="Q361" s="21">
        <f t="shared" si="30"/>
        <v>-0.24694850551987629</v>
      </c>
    </row>
    <row r="362" spans="1:17">
      <c r="A362" s="154" t="s">
        <v>752</v>
      </c>
      <c r="B362" s="154" t="s">
        <v>4110</v>
      </c>
      <c r="C362" s="154" t="s">
        <v>1641</v>
      </c>
      <c r="D362" s="179">
        <v>202569842277</v>
      </c>
      <c r="E362" s="179">
        <v>261166920693</v>
      </c>
      <c r="F362" s="179">
        <v>269621649008</v>
      </c>
      <c r="G362" s="179">
        <v>232111709703</v>
      </c>
      <c r="H362" s="179">
        <v>189626273517</v>
      </c>
      <c r="I362" s="179">
        <v>221641340306</v>
      </c>
      <c r="J362" s="179">
        <v>250596017840</v>
      </c>
      <c r="K362" s="179">
        <v>370361521284</v>
      </c>
      <c r="L362" s="179">
        <f>VLOOKUP(A362,Sheet2!$A$1:$E$2000,5,FALSE)</f>
        <v>0</v>
      </c>
      <c r="M362" s="21">
        <f t="shared" si="26"/>
        <v>-6.3896820052318448E-2</v>
      </c>
      <c r="N362" s="21">
        <f t="shared" si="27"/>
        <v>-0.15134221547705906</v>
      </c>
      <c r="O362" s="21">
        <f t="shared" si="28"/>
        <v>-7.0564182208660425E-2</v>
      </c>
      <c r="P362" s="21">
        <f t="shared" si="29"/>
        <v>0.59561756603274529</v>
      </c>
      <c r="Q362" s="21">
        <f t="shared" si="30"/>
        <v>-1</v>
      </c>
    </row>
    <row r="363" spans="1:17">
      <c r="A363" s="154" t="s">
        <v>303</v>
      </c>
      <c r="B363" s="154" t="s">
        <v>1997</v>
      </c>
      <c r="C363" s="154" t="s">
        <v>1641</v>
      </c>
      <c r="D363" s="179">
        <v>39484401756</v>
      </c>
      <c r="E363" s="179">
        <v>21624950832</v>
      </c>
      <c r="F363" s="179">
        <v>39453598882</v>
      </c>
      <c r="G363" s="179">
        <v>42614934053</v>
      </c>
      <c r="H363" s="179">
        <v>33346651869</v>
      </c>
      <c r="I363" s="179">
        <v>24067709264</v>
      </c>
      <c r="J363" s="179">
        <v>50337009258</v>
      </c>
      <c r="K363" s="179">
        <v>58235623834</v>
      </c>
      <c r="L363" s="179">
        <f>VLOOKUP(A363,Sheet2!$A$1:$E$2000,5,FALSE)</f>
        <v>38926152285</v>
      </c>
      <c r="M363" s="21">
        <f t="shared" si="26"/>
        <v>-0.15544745808557972</v>
      </c>
      <c r="N363" s="21">
        <f t="shared" si="27"/>
        <v>0.11296018432491758</v>
      </c>
      <c r="O363" s="21">
        <f t="shared" si="28"/>
        <v>0.27585342489415743</v>
      </c>
      <c r="P363" s="21">
        <f t="shared" si="29"/>
        <v>0.36655435771817974</v>
      </c>
      <c r="Q363" s="21">
        <f t="shared" si="30"/>
        <v>0.16731815949375303</v>
      </c>
    </row>
    <row r="364" spans="1:17">
      <c r="A364" s="154" t="s">
        <v>3491</v>
      </c>
      <c r="B364" s="154" t="s">
        <v>4130</v>
      </c>
      <c r="C364" s="154" t="s">
        <v>1641</v>
      </c>
      <c r="D364" s="179">
        <v>92484754753</v>
      </c>
      <c r="E364" s="179">
        <v>130002262620</v>
      </c>
      <c r="F364" s="179">
        <v>109940029504</v>
      </c>
      <c r="G364" s="179">
        <v>107799659581</v>
      </c>
      <c r="H364" s="179">
        <v>93407429980</v>
      </c>
      <c r="I364" s="179">
        <v>122846840944</v>
      </c>
      <c r="J364" s="179">
        <v>145604459035</v>
      </c>
      <c r="K364" s="179">
        <v>147677726654</v>
      </c>
      <c r="L364" s="179">
        <f>VLOOKUP(A364,Sheet2!$A$1:$E$2000,5,FALSE)</f>
        <v>117378990875</v>
      </c>
      <c r="M364" s="21">
        <f t="shared" si="26"/>
        <v>9.9765115825218801E-3</v>
      </c>
      <c r="N364" s="21">
        <f t="shared" si="27"/>
        <v>-5.5040747228496202E-2</v>
      </c>
      <c r="O364" s="21">
        <f t="shared" si="28"/>
        <v>0.32439894451458562</v>
      </c>
      <c r="P364" s="21">
        <f t="shared" si="29"/>
        <v>0.36992757888104338</v>
      </c>
      <c r="Q364" s="21">
        <f t="shared" si="30"/>
        <v>0.25663441227461981</v>
      </c>
    </row>
    <row r="365" spans="1:17">
      <c r="A365" s="154" t="s">
        <v>304</v>
      </c>
      <c r="B365" s="154" t="s">
        <v>1998</v>
      </c>
      <c r="C365" s="154" t="s">
        <v>1641</v>
      </c>
      <c r="D365" s="179">
        <v>126420798764</v>
      </c>
      <c r="E365" s="179">
        <v>224262250525</v>
      </c>
      <c r="F365" s="179">
        <v>259844217420</v>
      </c>
      <c r="G365" s="179">
        <v>382176443249</v>
      </c>
      <c r="H365" s="179">
        <v>208941414761</v>
      </c>
      <c r="I365" s="179">
        <v>322026730921</v>
      </c>
      <c r="J365" s="179">
        <v>175040152086</v>
      </c>
      <c r="K365" s="179">
        <v>354147160461</v>
      </c>
      <c r="L365" s="179">
        <f>VLOOKUP(A365,Sheet2!$A$1:$E$2000,5,FALSE)</f>
        <v>239697358008</v>
      </c>
      <c r="M365" s="21">
        <f t="shared" si="26"/>
        <v>0.65274556721515387</v>
      </c>
      <c r="N365" s="21">
        <f t="shared" si="27"/>
        <v>0.43593819364218656</v>
      </c>
      <c r="O365" s="21">
        <f t="shared" si="28"/>
        <v>-0.32636502815426016</v>
      </c>
      <c r="P365" s="21">
        <f t="shared" si="29"/>
        <v>-7.3341210017327102E-2</v>
      </c>
      <c r="Q365" s="21">
        <f t="shared" si="30"/>
        <v>0.14719888482702451</v>
      </c>
    </row>
    <row r="366" spans="1:17">
      <c r="A366" s="154" t="s">
        <v>305</v>
      </c>
      <c r="B366" s="154" t="s">
        <v>3730</v>
      </c>
      <c r="C366" s="154" t="s">
        <v>1641</v>
      </c>
      <c r="D366" s="179">
        <v>194897695189</v>
      </c>
      <c r="E366" s="179">
        <v>315379444562</v>
      </c>
      <c r="F366" s="179">
        <v>220271065852</v>
      </c>
      <c r="G366" s="179">
        <v>187683985043</v>
      </c>
      <c r="H366" s="179">
        <v>102272249243</v>
      </c>
      <c r="I366" s="179">
        <v>131736120523</v>
      </c>
      <c r="J366" s="179">
        <v>208365854121</v>
      </c>
      <c r="K366" s="179">
        <v>573319906432</v>
      </c>
      <c r="L366" s="179">
        <f>VLOOKUP(A366,Sheet2!$A$1:$E$2000,5,FALSE)</f>
        <v>227342597300</v>
      </c>
      <c r="M366" s="21">
        <f t="shared" si="26"/>
        <v>-0.47525162294083284</v>
      </c>
      <c r="N366" s="21">
        <f t="shared" si="27"/>
        <v>-0.58229325723508851</v>
      </c>
      <c r="O366" s="21">
        <f t="shared" si="28"/>
        <v>-5.404800528363133E-2</v>
      </c>
      <c r="P366" s="21">
        <f t="shared" si="29"/>
        <v>2.0547087238191768</v>
      </c>
      <c r="Q366" s="21">
        <f t="shared" si="30"/>
        <v>1.2229157858827517</v>
      </c>
    </row>
    <row r="367" spans="1:17">
      <c r="A367" s="154" t="s">
        <v>306</v>
      </c>
      <c r="B367" s="154" t="s">
        <v>3950</v>
      </c>
      <c r="C367" s="154" t="s">
        <v>1641</v>
      </c>
      <c r="D367" s="179"/>
      <c r="E367" s="179"/>
      <c r="F367" s="179"/>
      <c r="G367" s="179"/>
      <c r="H367" s="179"/>
      <c r="I367" s="179"/>
      <c r="J367" s="179"/>
      <c r="K367" s="179"/>
      <c r="L367" s="179">
        <f>VLOOKUP(A367,Sheet2!$A$1:$E$2000,5,FALSE)</f>
        <v>0</v>
      </c>
      <c r="M367" s="21" t="e">
        <f t="shared" si="26"/>
        <v>#DIV/0!</v>
      </c>
      <c r="N367" s="21" t="e">
        <f t="shared" si="27"/>
        <v>#DIV/0!</v>
      </c>
      <c r="O367" s="21" t="e">
        <f t="shared" si="28"/>
        <v>#DIV/0!</v>
      </c>
      <c r="P367" s="21" t="e">
        <f t="shared" si="29"/>
        <v>#DIV/0!</v>
      </c>
      <c r="Q367" s="21" t="e">
        <f t="shared" si="30"/>
        <v>#DIV/0!</v>
      </c>
    </row>
    <row r="368" spans="1:17">
      <c r="A368" s="154" t="s">
        <v>307</v>
      </c>
      <c r="B368" s="154" t="s">
        <v>2001</v>
      </c>
      <c r="C368" s="154" t="s">
        <v>1641</v>
      </c>
      <c r="D368" s="179">
        <v>87913929653</v>
      </c>
      <c r="E368" s="179">
        <v>115638883631</v>
      </c>
      <c r="F368" s="179">
        <v>114356499603</v>
      </c>
      <c r="G368" s="179">
        <v>118647425194</v>
      </c>
      <c r="H368" s="179">
        <v>110002885699</v>
      </c>
      <c r="I368" s="179">
        <v>120406781764</v>
      </c>
      <c r="J368" s="179">
        <v>126199297343</v>
      </c>
      <c r="K368" s="179">
        <v>119705581923</v>
      </c>
      <c r="L368" s="179">
        <f>VLOOKUP(A368,Sheet2!$A$1:$E$2000,5,FALSE)</f>
        <v>110115354145</v>
      </c>
      <c r="M368" s="21">
        <f t="shared" si="26"/>
        <v>0.25125661124677334</v>
      </c>
      <c r="N368" s="21">
        <f t="shared" si="27"/>
        <v>4.1230924956126444E-2</v>
      </c>
      <c r="O368" s="21">
        <f t="shared" si="28"/>
        <v>0.10356033790045563</v>
      </c>
      <c r="P368" s="21">
        <f t="shared" si="29"/>
        <v>8.9184971967980892E-3</v>
      </c>
      <c r="Q368" s="21">
        <f t="shared" si="30"/>
        <v>1.0224135965646074E-3</v>
      </c>
    </row>
    <row r="369" spans="1:17">
      <c r="A369" s="154" t="s">
        <v>308</v>
      </c>
      <c r="B369" s="154" t="s">
        <v>2002</v>
      </c>
      <c r="C369" s="154" t="s">
        <v>1641</v>
      </c>
      <c r="D369" s="179">
        <v>547492585732</v>
      </c>
      <c r="E369" s="179">
        <v>620089615732</v>
      </c>
      <c r="F369" s="179">
        <v>563762053181</v>
      </c>
      <c r="G369" s="179">
        <v>615876885204</v>
      </c>
      <c r="H369" s="179">
        <v>554901765398</v>
      </c>
      <c r="I369" s="179">
        <v>705172635796</v>
      </c>
      <c r="J369" s="179">
        <v>675765960474</v>
      </c>
      <c r="K369" s="179">
        <v>749330427556</v>
      </c>
      <c r="L369" s="179">
        <f>VLOOKUP(A369,Sheet2!$A$1:$E$2000,5,FALSE)</f>
        <v>632846800424</v>
      </c>
      <c r="M369" s="21">
        <f t="shared" si="26"/>
        <v>1.3532931511928867E-2</v>
      </c>
      <c r="N369" s="21">
        <f t="shared" si="27"/>
        <v>0.13721084486080559</v>
      </c>
      <c r="O369" s="21">
        <f t="shared" si="28"/>
        <v>0.19867230627003607</v>
      </c>
      <c r="P369" s="21">
        <f t="shared" si="29"/>
        <v>0.21668866872280085</v>
      </c>
      <c r="Q369" s="21">
        <f t="shared" si="30"/>
        <v>0.14046636699757908</v>
      </c>
    </row>
    <row r="370" spans="1:17">
      <c r="A370" s="154" t="s">
        <v>310</v>
      </c>
      <c r="B370" s="154" t="s">
        <v>2003</v>
      </c>
      <c r="C370" s="154" t="s">
        <v>1641</v>
      </c>
      <c r="D370" s="179">
        <v>145512909475</v>
      </c>
      <c r="E370" s="179">
        <v>90483214888</v>
      </c>
      <c r="F370" s="179">
        <v>220721411130</v>
      </c>
      <c r="G370" s="179">
        <v>287417003449</v>
      </c>
      <c r="H370" s="179">
        <v>226126799854</v>
      </c>
      <c r="I370" s="179">
        <v>132092121630</v>
      </c>
      <c r="J370" s="179">
        <v>239257521217</v>
      </c>
      <c r="K370" s="179">
        <v>246318855689</v>
      </c>
      <c r="L370" s="179">
        <f>VLOOKUP(A370,Sheet2!$A$1:$E$2000,5,FALSE)</f>
        <v>275359036252</v>
      </c>
      <c r="M370" s="21">
        <f t="shared" si="26"/>
        <v>0.55399820311372416</v>
      </c>
      <c r="N370" s="21">
        <f t="shared" si="27"/>
        <v>0.45985221450744701</v>
      </c>
      <c r="O370" s="21">
        <f t="shared" si="28"/>
        <v>8.397966464650157E-2</v>
      </c>
      <c r="P370" s="21">
        <f t="shared" si="29"/>
        <v>-0.14299135843329658</v>
      </c>
      <c r="Q370" s="21">
        <f t="shared" si="30"/>
        <v>0.21771959993148562</v>
      </c>
    </row>
    <row r="371" spans="1:17">
      <c r="A371" s="154" t="s">
        <v>4107</v>
      </c>
      <c r="B371" s="154" t="s">
        <v>4108</v>
      </c>
      <c r="C371" s="154" t="s">
        <v>1641</v>
      </c>
      <c r="D371" s="179">
        <v>69771831303</v>
      </c>
      <c r="E371" s="179">
        <v>159571383270</v>
      </c>
      <c r="F371" s="179">
        <v>107403366562</v>
      </c>
      <c r="G371" s="179">
        <v>315920170767</v>
      </c>
      <c r="H371" s="179">
        <v>75743892707</v>
      </c>
      <c r="I371" s="179">
        <v>212929133426</v>
      </c>
      <c r="J371" s="179">
        <v>153378538992</v>
      </c>
      <c r="K371" s="179">
        <v>271296101363</v>
      </c>
      <c r="L371" s="179">
        <f>VLOOKUP(A371,Sheet2!$A$1:$E$2000,5,FALSE)</f>
        <v>180031021910</v>
      </c>
      <c r="M371" s="21">
        <f t="shared" si="26"/>
        <v>8.5594161604630514E-2</v>
      </c>
      <c r="N371" s="21">
        <f t="shared" si="27"/>
        <v>0.33438169841341125</v>
      </c>
      <c r="O371" s="21">
        <f t="shared" si="28"/>
        <v>0.42806081319117895</v>
      </c>
      <c r="P371" s="21">
        <f t="shared" si="29"/>
        <v>-0.14125109294433594</v>
      </c>
      <c r="Q371" s="21">
        <f t="shared" si="30"/>
        <v>1.3768387849620267</v>
      </c>
    </row>
    <row r="372" spans="1:17">
      <c r="A372" s="154" t="s">
        <v>313</v>
      </c>
      <c r="B372" s="154" t="s">
        <v>2005</v>
      </c>
      <c r="C372" s="154" t="s">
        <v>1641</v>
      </c>
      <c r="D372" s="179">
        <v>128267449819</v>
      </c>
      <c r="E372" s="179">
        <v>168172765968</v>
      </c>
      <c r="F372" s="179">
        <v>161784552271</v>
      </c>
      <c r="G372" s="179">
        <v>169111862783</v>
      </c>
      <c r="H372" s="179">
        <v>183564140598</v>
      </c>
      <c r="I372" s="179">
        <v>206024129160</v>
      </c>
      <c r="J372" s="179">
        <v>200677154276</v>
      </c>
      <c r="K372" s="179">
        <v>157145491302</v>
      </c>
      <c r="L372" s="179">
        <f>VLOOKUP(A372,Sheet2!$A$1:$E$2000,5,FALSE)</f>
        <v>156675124564</v>
      </c>
      <c r="M372" s="21">
        <f t="shared" si="26"/>
        <v>0.43110462441585873</v>
      </c>
      <c r="N372" s="21">
        <f t="shared" si="27"/>
        <v>0.22507427391187926</v>
      </c>
      <c r="O372" s="21">
        <f t="shared" si="28"/>
        <v>0.24039750062077792</v>
      </c>
      <c r="P372" s="21">
        <f t="shared" si="29"/>
        <v>-7.0760095028667147E-2</v>
      </c>
      <c r="Q372" s="21">
        <f t="shared" si="30"/>
        <v>-0.14648294566903536</v>
      </c>
    </row>
    <row r="373" spans="1:17">
      <c r="A373" s="154" t="s">
        <v>2006</v>
      </c>
      <c r="B373" s="154" t="s">
        <v>2007</v>
      </c>
      <c r="C373" s="154" t="s">
        <v>1641</v>
      </c>
      <c r="D373" s="179">
        <v>144736865298</v>
      </c>
      <c r="E373" s="179">
        <v>193537384155</v>
      </c>
      <c r="F373" s="179">
        <v>227042603657</v>
      </c>
      <c r="G373" s="179">
        <v>168793404986</v>
      </c>
      <c r="H373" s="179">
        <v>148919184400</v>
      </c>
      <c r="I373" s="179">
        <v>187110921686</v>
      </c>
      <c r="J373" s="179">
        <v>206389868309</v>
      </c>
      <c r="K373" s="179">
        <v>185691434020</v>
      </c>
      <c r="L373" s="179">
        <f>VLOOKUP(A373,Sheet2!$A$1:$E$2000,5,FALSE)</f>
        <v>172288900621</v>
      </c>
      <c r="M373" s="21">
        <f t="shared" si="26"/>
        <v>2.8896018256226473E-2</v>
      </c>
      <c r="N373" s="21">
        <f t="shared" si="27"/>
        <v>-3.3205277094440738E-2</v>
      </c>
      <c r="O373" s="21">
        <f t="shared" si="28"/>
        <v>-9.0964140717839453E-2</v>
      </c>
      <c r="P373" s="21">
        <f t="shared" si="29"/>
        <v>0.10011071839804138</v>
      </c>
      <c r="Q373" s="21">
        <f t="shared" si="30"/>
        <v>0.15692884912818525</v>
      </c>
    </row>
    <row r="374" spans="1:17">
      <c r="A374" s="154" t="s">
        <v>747</v>
      </c>
      <c r="B374" s="154" t="s">
        <v>2009</v>
      </c>
      <c r="C374" s="154" t="s">
        <v>1641</v>
      </c>
      <c r="D374" s="179">
        <v>34035757023</v>
      </c>
      <c r="E374" s="179">
        <v>25555673028</v>
      </c>
      <c r="F374" s="179">
        <v>22303560140</v>
      </c>
      <c r="G374" s="179">
        <v>40120667729</v>
      </c>
      <c r="H374" s="179">
        <v>32134627119</v>
      </c>
      <c r="I374" s="179">
        <v>33224964267</v>
      </c>
      <c r="J374" s="179">
        <v>30327188336</v>
      </c>
      <c r="K374" s="179">
        <v>47246497154</v>
      </c>
      <c r="L374" s="179">
        <f>VLOOKUP(A374,Sheet2!$A$1:$E$2000,5,FALSE)</f>
        <v>35514580698</v>
      </c>
      <c r="M374" s="21">
        <f t="shared" si="26"/>
        <v>-5.5856842047476499E-2</v>
      </c>
      <c r="N374" s="21">
        <f t="shared" si="27"/>
        <v>0.30010132116642607</v>
      </c>
      <c r="O374" s="21">
        <f t="shared" si="28"/>
        <v>0.35974652233255527</v>
      </c>
      <c r="P374" s="21">
        <f t="shared" si="29"/>
        <v>0.17760994091953539</v>
      </c>
      <c r="Q374" s="21">
        <f t="shared" si="30"/>
        <v>0.10518104244631363</v>
      </c>
    </row>
    <row r="375" spans="1:17">
      <c r="A375" s="154" t="s">
        <v>314</v>
      </c>
      <c r="B375" s="154" t="s">
        <v>2010</v>
      </c>
      <c r="C375" s="154" t="s">
        <v>1641</v>
      </c>
      <c r="D375" s="179">
        <v>323348842595</v>
      </c>
      <c r="E375" s="179">
        <v>375895526612</v>
      </c>
      <c r="F375" s="179">
        <v>236231743942</v>
      </c>
      <c r="G375" s="179">
        <v>287813644514</v>
      </c>
      <c r="H375" s="179">
        <v>178698298051</v>
      </c>
      <c r="I375" s="179">
        <v>237344815205</v>
      </c>
      <c r="J375" s="179">
        <v>312151954916</v>
      </c>
      <c r="K375" s="179">
        <v>513680467634</v>
      </c>
      <c r="L375" s="179">
        <f>VLOOKUP(A375,Sheet2!$A$1:$E$2000,5,FALSE)</f>
        <v>284250270605</v>
      </c>
      <c r="M375" s="21">
        <f t="shared" si="26"/>
        <v>-0.44735136016916971</v>
      </c>
      <c r="N375" s="21">
        <f t="shared" si="27"/>
        <v>-0.36858834861850398</v>
      </c>
      <c r="O375" s="21">
        <f t="shared" si="28"/>
        <v>0.32138022480433476</v>
      </c>
      <c r="P375" s="21">
        <f t="shared" si="29"/>
        <v>0.78476760023450953</v>
      </c>
      <c r="Q375" s="21">
        <f t="shared" si="30"/>
        <v>0.59067139253825329</v>
      </c>
    </row>
    <row r="376" spans="1:17">
      <c r="A376" s="154" t="s">
        <v>650</v>
      </c>
      <c r="B376" s="154" t="s">
        <v>2011</v>
      </c>
      <c r="C376" s="154" t="s">
        <v>1641</v>
      </c>
      <c r="D376" s="179">
        <v>238496624148</v>
      </c>
      <c r="E376" s="179">
        <v>362439845493</v>
      </c>
      <c r="F376" s="179">
        <v>291522162094</v>
      </c>
      <c r="G376" s="179">
        <v>443779200722</v>
      </c>
      <c r="H376" s="179">
        <v>299881179375</v>
      </c>
      <c r="I376" s="179">
        <v>215804605011</v>
      </c>
      <c r="J376" s="179">
        <v>253845106764</v>
      </c>
      <c r="K376" s="179">
        <v>565060764997</v>
      </c>
      <c r="L376" s="179">
        <f>VLOOKUP(A376,Sheet2!$A$1:$E$2000,5,FALSE)</f>
        <v>244042558914</v>
      </c>
      <c r="M376" s="21">
        <f t="shared" si="26"/>
        <v>0.25738123315702605</v>
      </c>
      <c r="N376" s="21">
        <f t="shared" si="27"/>
        <v>-0.40457814532655201</v>
      </c>
      <c r="O376" s="21">
        <f t="shared" si="28"/>
        <v>-0.12924250787441405</v>
      </c>
      <c r="P376" s="21">
        <f t="shared" si="29"/>
        <v>0.27329258351378966</v>
      </c>
      <c r="Q376" s="21">
        <f t="shared" si="30"/>
        <v>-0.18620248385502736</v>
      </c>
    </row>
    <row r="377" spans="1:17">
      <c r="A377" s="154" t="s">
        <v>311</v>
      </c>
      <c r="B377" s="154" t="s">
        <v>4240</v>
      </c>
      <c r="C377" s="154" t="s">
        <v>1641</v>
      </c>
      <c r="D377" s="179">
        <v>86707193983</v>
      </c>
      <c r="E377" s="179">
        <v>46725232581</v>
      </c>
      <c r="F377" s="179">
        <v>57561235867</v>
      </c>
      <c r="G377" s="179">
        <v>-6924727708</v>
      </c>
      <c r="H377" s="179">
        <v>39824564408</v>
      </c>
      <c r="I377" s="179">
        <v>4685376661</v>
      </c>
      <c r="J377" s="179">
        <v>47877267794</v>
      </c>
      <c r="K377" s="179">
        <v>-1515590644</v>
      </c>
      <c r="L377" s="179">
        <f>VLOOKUP(A377,Sheet2!$A$1:$E$2000,5,FALSE)</f>
        <v>18013937217</v>
      </c>
      <c r="M377" s="21">
        <f t="shared" si="26"/>
        <v>-0.54070057421292994</v>
      </c>
      <c r="N377" s="21">
        <f t="shared" si="27"/>
        <v>-0.89972491516489039</v>
      </c>
      <c r="O377" s="21">
        <f t="shared" si="28"/>
        <v>-0.16823766771400825</v>
      </c>
      <c r="P377" s="21">
        <f t="shared" si="29"/>
        <v>0.78113353940992247</v>
      </c>
      <c r="Q377" s="21">
        <f t="shared" si="30"/>
        <v>-0.54766768990996573</v>
      </c>
    </row>
    <row r="378" spans="1:17">
      <c r="A378" s="154" t="s">
        <v>315</v>
      </c>
      <c r="B378" s="154" t="s">
        <v>2013</v>
      </c>
      <c r="C378" s="154" t="s">
        <v>1641</v>
      </c>
      <c r="D378" s="179">
        <v>371994080958</v>
      </c>
      <c r="E378" s="179">
        <v>316174947701</v>
      </c>
      <c r="F378" s="179">
        <v>173580329814</v>
      </c>
      <c r="G378" s="179">
        <v>287760736079</v>
      </c>
      <c r="H378" s="179">
        <v>177401848872</v>
      </c>
      <c r="I378" s="179">
        <v>225430068297</v>
      </c>
      <c r="J378" s="179">
        <v>375895436778</v>
      </c>
      <c r="K378" s="179">
        <v>228772352196</v>
      </c>
      <c r="L378" s="179">
        <f>VLOOKUP(A378,Sheet2!$A$1:$E$2000,5,FALSE)</f>
        <v>258695780190</v>
      </c>
      <c r="M378" s="21">
        <f t="shared" si="26"/>
        <v>-0.52310572142670853</v>
      </c>
      <c r="N378" s="21">
        <f t="shared" si="27"/>
        <v>-0.28700844283784155</v>
      </c>
      <c r="O378" s="21">
        <f t="shared" si="28"/>
        <v>1.1655416669664744</v>
      </c>
      <c r="P378" s="21">
        <f t="shared" si="29"/>
        <v>-0.20499107934866315</v>
      </c>
      <c r="Q378" s="21">
        <f t="shared" si="30"/>
        <v>0.45824737360350548</v>
      </c>
    </row>
    <row r="379" spans="1:17">
      <c r="A379" s="154" t="s">
        <v>327</v>
      </c>
      <c r="B379" s="154" t="s">
        <v>2014</v>
      </c>
      <c r="C379" s="154" t="s">
        <v>1641</v>
      </c>
      <c r="D379" s="179">
        <v>419194341497</v>
      </c>
      <c r="E379" s="179">
        <v>357022667195</v>
      </c>
      <c r="F379" s="179">
        <v>480367498195</v>
      </c>
      <c r="G379" s="179">
        <v>450729294165</v>
      </c>
      <c r="H379" s="179">
        <v>370366006531</v>
      </c>
      <c r="I379" s="179">
        <v>414398163834</v>
      </c>
      <c r="J379" s="179">
        <v>406345440426</v>
      </c>
      <c r="K379" s="179">
        <v>412284927441</v>
      </c>
      <c r="L379" s="179">
        <f>VLOOKUP(A379,Sheet2!$A$1:$E$2000,5,FALSE)</f>
        <v>0</v>
      </c>
      <c r="M379" s="21">
        <f t="shared" si="26"/>
        <v>-0.11648137899864625</v>
      </c>
      <c r="N379" s="21">
        <f t="shared" si="27"/>
        <v>0.16070547310001029</v>
      </c>
      <c r="O379" s="21">
        <f t="shared" si="28"/>
        <v>-0.15409464222109287</v>
      </c>
      <c r="P379" s="21">
        <f t="shared" si="29"/>
        <v>-8.5293694511736212E-2</v>
      </c>
      <c r="Q379" s="21">
        <f t="shared" si="30"/>
        <v>-1</v>
      </c>
    </row>
    <row r="380" spans="1:17">
      <c r="A380" s="154" t="s">
        <v>316</v>
      </c>
      <c r="B380" s="154" t="s">
        <v>3808</v>
      </c>
      <c r="C380" s="154" t="s">
        <v>1641</v>
      </c>
      <c r="D380" s="179">
        <v>367192347930</v>
      </c>
      <c r="E380" s="179">
        <v>482542991958</v>
      </c>
      <c r="F380" s="179">
        <v>488104305068</v>
      </c>
      <c r="G380" s="179">
        <v>523038057521</v>
      </c>
      <c r="H380" s="179">
        <v>492872828121</v>
      </c>
      <c r="I380" s="179">
        <v>613783871640</v>
      </c>
      <c r="J380" s="179">
        <v>561929426985</v>
      </c>
      <c r="K380" s="179">
        <v>678063587585</v>
      </c>
      <c r="L380" s="179">
        <f>VLOOKUP(A380,Sheet2!$A$1:$E$2000,5,FALSE)</f>
        <v>576093524285</v>
      </c>
      <c r="M380" s="21">
        <f t="shared" si="26"/>
        <v>0.34227423555939462</v>
      </c>
      <c r="N380" s="21">
        <f t="shared" si="27"/>
        <v>0.2719775892909933</v>
      </c>
      <c r="O380" s="21">
        <f t="shared" si="28"/>
        <v>0.15124865966243647</v>
      </c>
      <c r="P380" s="21">
        <f t="shared" si="29"/>
        <v>0.29639435952091442</v>
      </c>
      <c r="Q380" s="21">
        <f t="shared" si="30"/>
        <v>0.16884821279611983</v>
      </c>
    </row>
    <row r="381" spans="1:17">
      <c r="A381" s="154" t="s">
        <v>318</v>
      </c>
      <c r="B381" s="154" t="s">
        <v>3810</v>
      </c>
      <c r="C381" s="154" t="s">
        <v>1641</v>
      </c>
      <c r="D381" s="179">
        <v>627264669483</v>
      </c>
      <c r="E381" s="179">
        <v>725912997559</v>
      </c>
      <c r="F381" s="179">
        <v>777873614745</v>
      </c>
      <c r="G381" s="179">
        <v>836334217186</v>
      </c>
      <c r="H381" s="179">
        <v>736028470500</v>
      </c>
      <c r="I381" s="179">
        <v>835035591603</v>
      </c>
      <c r="J381" s="179">
        <v>891530227421</v>
      </c>
      <c r="K381" s="179">
        <v>917102626778</v>
      </c>
      <c r="L381" s="179">
        <f>VLOOKUP(A381,Sheet2!$A$1:$E$2000,5,FALSE)</f>
        <v>810314821030</v>
      </c>
      <c r="M381" s="21">
        <f t="shared" si="26"/>
        <v>0.1733937942123292</v>
      </c>
      <c r="N381" s="21">
        <f t="shared" si="27"/>
        <v>0.15032461797893465</v>
      </c>
      <c r="O381" s="21">
        <f t="shared" si="28"/>
        <v>0.14611192682407481</v>
      </c>
      <c r="P381" s="21">
        <f t="shared" si="29"/>
        <v>9.6574321523947862E-2</v>
      </c>
      <c r="Q381" s="21">
        <f t="shared" si="30"/>
        <v>0.10092863728428288</v>
      </c>
    </row>
    <row r="382" spans="1:17">
      <c r="A382" s="154" t="s">
        <v>3569</v>
      </c>
      <c r="B382" s="154" t="s">
        <v>3570</v>
      </c>
      <c r="C382" s="154" t="s">
        <v>1641</v>
      </c>
      <c r="D382" s="179"/>
      <c r="E382" s="179"/>
      <c r="F382" s="179"/>
      <c r="G382" s="179"/>
      <c r="H382" s="179"/>
      <c r="I382" s="179"/>
      <c r="J382" s="179"/>
      <c r="K382" s="179"/>
      <c r="L382" s="179">
        <f>VLOOKUP(A382,Sheet2!$A$1:$E$2000,5,FALSE)</f>
        <v>0</v>
      </c>
      <c r="M382" s="21" t="e">
        <f t="shared" si="26"/>
        <v>#DIV/0!</v>
      </c>
      <c r="N382" s="21" t="e">
        <f t="shared" si="27"/>
        <v>#DIV/0!</v>
      </c>
      <c r="O382" s="21" t="e">
        <f t="shared" si="28"/>
        <v>#DIV/0!</v>
      </c>
      <c r="P382" s="21" t="e">
        <f t="shared" si="29"/>
        <v>#DIV/0!</v>
      </c>
      <c r="Q382" s="21" t="e">
        <f t="shared" si="30"/>
        <v>#DIV/0!</v>
      </c>
    </row>
    <row r="383" spans="1:17">
      <c r="A383" s="154" t="s">
        <v>850</v>
      </c>
      <c r="B383" s="154" t="s">
        <v>4303</v>
      </c>
      <c r="C383" s="154" t="s">
        <v>1641</v>
      </c>
      <c r="D383" s="179">
        <v>282457490154</v>
      </c>
      <c r="E383" s="179">
        <v>347528224704</v>
      </c>
      <c r="F383" s="179">
        <v>383044555484</v>
      </c>
      <c r="G383" s="179">
        <v>344727782239</v>
      </c>
      <c r="H383" s="179">
        <v>310558141500</v>
      </c>
      <c r="I383" s="179">
        <v>573965979629</v>
      </c>
      <c r="J383" s="179">
        <v>43346589075</v>
      </c>
      <c r="K383" s="179">
        <v>89711269896</v>
      </c>
      <c r="L383" s="179">
        <f>VLOOKUP(A383,Sheet2!$A$1:$E$2000,5,FALSE)</f>
        <v>45662044500</v>
      </c>
      <c r="M383" s="21">
        <f t="shared" si="26"/>
        <v>9.9486302631518503E-2</v>
      </c>
      <c r="N383" s="21">
        <f t="shared" si="27"/>
        <v>0.65156651698682511</v>
      </c>
      <c r="O383" s="21">
        <f t="shared" si="28"/>
        <v>-0.88683669183019986</v>
      </c>
      <c r="P383" s="21">
        <f t="shared" si="29"/>
        <v>-0.73976199622401451</v>
      </c>
      <c r="Q383" s="21">
        <f t="shared" si="30"/>
        <v>-0.85296780731797361</v>
      </c>
    </row>
    <row r="384" spans="1:17">
      <c r="A384" s="154" t="s">
        <v>320</v>
      </c>
      <c r="B384" s="154" t="s">
        <v>2019</v>
      </c>
      <c r="C384" s="154" t="s">
        <v>1641</v>
      </c>
      <c r="D384" s="179"/>
      <c r="E384" s="179"/>
      <c r="F384" s="179"/>
      <c r="G384" s="179"/>
      <c r="H384" s="179"/>
      <c r="I384" s="179"/>
      <c r="J384" s="179"/>
      <c r="K384" s="179"/>
      <c r="L384" s="179">
        <f>VLOOKUP(A384,Sheet2!$A$1:$E$2000,5,FALSE)</f>
        <v>0</v>
      </c>
      <c r="M384" s="21" t="e">
        <f t="shared" si="26"/>
        <v>#DIV/0!</v>
      </c>
      <c r="N384" s="21" t="e">
        <f t="shared" si="27"/>
        <v>#DIV/0!</v>
      </c>
      <c r="O384" s="21" t="e">
        <f t="shared" si="28"/>
        <v>#DIV/0!</v>
      </c>
      <c r="P384" s="21" t="e">
        <f t="shared" si="29"/>
        <v>#DIV/0!</v>
      </c>
      <c r="Q384" s="21" t="e">
        <f t="shared" si="30"/>
        <v>#DIV/0!</v>
      </c>
    </row>
    <row r="385" spans="1:17">
      <c r="A385" s="154" t="s">
        <v>321</v>
      </c>
      <c r="B385" s="154" t="s">
        <v>3963</v>
      </c>
      <c r="C385" s="154" t="s">
        <v>1641</v>
      </c>
      <c r="D385" s="179">
        <v>483611677988</v>
      </c>
      <c r="E385" s="179">
        <v>578406657761</v>
      </c>
      <c r="F385" s="179">
        <v>605308619994</v>
      </c>
      <c r="G385" s="179">
        <v>888952122406</v>
      </c>
      <c r="H385" s="179">
        <v>672946883326</v>
      </c>
      <c r="I385" s="179">
        <v>635946264282</v>
      </c>
      <c r="J385" s="179">
        <v>545943804524</v>
      </c>
      <c r="K385" s="179">
        <v>906659307457</v>
      </c>
      <c r="L385" s="179">
        <f>VLOOKUP(A385,Sheet2!$A$1:$E$2000,5,FALSE)</f>
        <v>661214675841</v>
      </c>
      <c r="M385" s="21">
        <f t="shared" si="26"/>
        <v>0.39150255040511661</v>
      </c>
      <c r="N385" s="21">
        <f t="shared" si="27"/>
        <v>9.9479502438188747E-2</v>
      </c>
      <c r="O385" s="21">
        <f t="shared" si="28"/>
        <v>-9.8073633034646765E-2</v>
      </c>
      <c r="P385" s="21">
        <f t="shared" si="29"/>
        <v>1.9919166178572683E-2</v>
      </c>
      <c r="Q385" s="21">
        <f t="shared" si="30"/>
        <v>-1.7434076560417757E-2</v>
      </c>
    </row>
    <row r="386" spans="1:17">
      <c r="A386" s="154" t="s">
        <v>668</v>
      </c>
      <c r="B386" s="154" t="s">
        <v>2383</v>
      </c>
      <c r="C386" s="154" t="s">
        <v>1641</v>
      </c>
      <c r="D386" s="179">
        <v>2649839290525</v>
      </c>
      <c r="E386" s="179">
        <v>2813908472788</v>
      </c>
      <c r="F386" s="179">
        <v>2675285873620</v>
      </c>
      <c r="G386" s="179">
        <v>4731181826596</v>
      </c>
      <c r="H386" s="179">
        <v>2596049566632</v>
      </c>
      <c r="I386" s="179">
        <v>4387359766248</v>
      </c>
      <c r="J386" s="179">
        <v>4429332104725</v>
      </c>
      <c r="K386" s="179">
        <v>4651729100684</v>
      </c>
      <c r="L386" s="179">
        <f>VLOOKUP(A386,Sheet2!$A$1:$E$2000,5,FALSE)</f>
        <v>3424420365273</v>
      </c>
      <c r="M386" s="21">
        <f t="shared" si="26"/>
        <v>-2.02992400653637E-2</v>
      </c>
      <c r="N386" s="21">
        <f t="shared" si="27"/>
        <v>0.55916932219939475</v>
      </c>
      <c r="O386" s="21">
        <f t="shared" si="28"/>
        <v>0.6556481490075502</v>
      </c>
      <c r="P386" s="21">
        <f t="shared" si="29"/>
        <v>-1.6793420507612324E-2</v>
      </c>
      <c r="Q386" s="21">
        <f t="shared" si="30"/>
        <v>0.31908897630012961</v>
      </c>
    </row>
    <row r="387" spans="1:17">
      <c r="A387" s="154" t="s">
        <v>322</v>
      </c>
      <c r="B387" s="154" t="s">
        <v>3959</v>
      </c>
      <c r="C387" s="154" t="s">
        <v>1641</v>
      </c>
      <c r="D387" s="179">
        <v>806317375461</v>
      </c>
      <c r="E387" s="179">
        <v>915851554761</v>
      </c>
      <c r="F387" s="179">
        <v>974360554621</v>
      </c>
      <c r="G387" s="179">
        <v>998995850627</v>
      </c>
      <c r="H387" s="179">
        <v>850928963332</v>
      </c>
      <c r="I387" s="179">
        <v>1159674866340</v>
      </c>
      <c r="J387" s="179">
        <v>1443289075867</v>
      </c>
      <c r="K387" s="179">
        <v>1526308619569</v>
      </c>
      <c r="L387" s="179">
        <f>VLOOKUP(A387,Sheet2!$A$1:$E$2000,5,FALSE)</f>
        <v>1406482341875</v>
      </c>
      <c r="M387" s="21">
        <f t="shared" ref="M387:M450" si="31">(H387-D387)/ABS(D387)</f>
        <v>5.5327578480488512E-2</v>
      </c>
      <c r="N387" s="21">
        <f t="shared" ref="N387:N450" si="32">(I387-E387)/ABS(E387)</f>
        <v>0.26622579861495999</v>
      </c>
      <c r="O387" s="21">
        <f t="shared" ref="O387:O450" si="33">(J387-F387)/ABS(F387)</f>
        <v>0.48126796494589269</v>
      </c>
      <c r="P387" s="21">
        <f t="shared" ref="P387:P450" si="34">(K387-G387)/ABS(G387)</f>
        <v>0.52784280196063138</v>
      </c>
      <c r="Q387" s="21">
        <f t="shared" ref="Q387:Q450" si="35">(L387-H387)/ABS(H387)</f>
        <v>0.6528786802221519</v>
      </c>
    </row>
    <row r="388" spans="1:17">
      <c r="A388" s="154" t="s">
        <v>4272</v>
      </c>
      <c r="B388" s="154" t="s">
        <v>4273</v>
      </c>
      <c r="C388" s="154" t="s">
        <v>1641</v>
      </c>
      <c r="D388" s="179">
        <v>1570379045790</v>
      </c>
      <c r="E388" s="179">
        <v>1707623723718</v>
      </c>
      <c r="F388" s="179">
        <v>1644315748523</v>
      </c>
      <c r="G388" s="179">
        <v>1544003160914</v>
      </c>
      <c r="H388" s="179">
        <v>1468456997200</v>
      </c>
      <c r="I388" s="179">
        <v>1723539495261</v>
      </c>
      <c r="J388" s="179">
        <v>2708413906220</v>
      </c>
      <c r="K388" s="179">
        <v>2366904499271</v>
      </c>
      <c r="L388" s="179">
        <f>VLOOKUP(A388,Sheet2!$A$1:$E$2000,5,FALSE)</f>
        <v>2519183762365</v>
      </c>
      <c r="M388" s="21">
        <f t="shared" si="31"/>
        <v>-6.4902832767185045E-2</v>
      </c>
      <c r="N388" s="21">
        <f t="shared" si="32"/>
        <v>9.3204207238036466E-3</v>
      </c>
      <c r="O388" s="21">
        <f t="shared" si="33"/>
        <v>0.64713736315718062</v>
      </c>
      <c r="P388" s="21">
        <f t="shared" si="34"/>
        <v>0.5329660969540172</v>
      </c>
      <c r="Q388" s="21">
        <f t="shared" si="35"/>
        <v>0.71553117807909072</v>
      </c>
    </row>
    <row r="389" spans="1:17">
      <c r="A389" s="154" t="s">
        <v>329</v>
      </c>
      <c r="B389" s="154" t="s">
        <v>2022</v>
      </c>
      <c r="C389" s="154" t="s">
        <v>1641</v>
      </c>
      <c r="D389" s="179">
        <v>201473273917</v>
      </c>
      <c r="E389" s="179">
        <v>223197835091</v>
      </c>
      <c r="F389" s="179">
        <v>213464822426</v>
      </c>
      <c r="G389" s="179">
        <v>294090128112</v>
      </c>
      <c r="H389" s="179">
        <v>210306127614</v>
      </c>
      <c r="I389" s="179">
        <v>264717263076</v>
      </c>
      <c r="J389" s="179">
        <v>358641459686</v>
      </c>
      <c r="K389" s="179">
        <v>191581643614</v>
      </c>
      <c r="L389" s="179">
        <f>VLOOKUP(A389,Sheet2!$A$1:$E$2000,5,FALSE)</f>
        <v>195923710533</v>
      </c>
      <c r="M389" s="21">
        <f t="shared" si="31"/>
        <v>4.3841317139854633E-2</v>
      </c>
      <c r="N389" s="21">
        <f t="shared" si="32"/>
        <v>0.18602074687719131</v>
      </c>
      <c r="O389" s="21">
        <f t="shared" si="33"/>
        <v>0.68009630631448481</v>
      </c>
      <c r="P389" s="21">
        <f t="shared" si="34"/>
        <v>-0.34856146024378321</v>
      </c>
      <c r="Q389" s="21">
        <f t="shared" si="35"/>
        <v>-6.8388007730320499E-2</v>
      </c>
    </row>
    <row r="390" spans="1:17">
      <c r="A390" s="154" t="s">
        <v>323</v>
      </c>
      <c r="B390" s="154" t="s">
        <v>2023</v>
      </c>
      <c r="C390" s="154" t="s">
        <v>1641</v>
      </c>
      <c r="D390" s="179">
        <v>288407328407</v>
      </c>
      <c r="E390" s="179">
        <v>318102784879</v>
      </c>
      <c r="F390" s="179">
        <v>226480090293</v>
      </c>
      <c r="G390" s="179">
        <v>153297292980</v>
      </c>
      <c r="H390" s="179">
        <v>168952311087</v>
      </c>
      <c r="I390" s="179">
        <v>180997830250</v>
      </c>
      <c r="J390" s="179">
        <v>469935413540</v>
      </c>
      <c r="K390" s="179">
        <v>221975460374</v>
      </c>
      <c r="L390" s="179">
        <f>VLOOKUP(A390,Sheet2!$A$1:$E$2000,5,FALSE)</f>
        <v>202757306990</v>
      </c>
      <c r="M390" s="21">
        <f t="shared" si="31"/>
        <v>-0.41418856441617619</v>
      </c>
      <c r="N390" s="21">
        <f t="shared" si="32"/>
        <v>-0.43100834430340496</v>
      </c>
      <c r="O390" s="21">
        <f t="shared" si="33"/>
        <v>1.074952429293184</v>
      </c>
      <c r="P390" s="21">
        <f t="shared" si="34"/>
        <v>0.44800639371342404</v>
      </c>
      <c r="Q390" s="21">
        <f t="shared" si="35"/>
        <v>0.2000860224137006</v>
      </c>
    </row>
    <row r="391" spans="1:17">
      <c r="A391" s="154" t="s">
        <v>324</v>
      </c>
      <c r="B391" s="154" t="s">
        <v>2024</v>
      </c>
      <c r="C391" s="154" t="s">
        <v>1641</v>
      </c>
      <c r="D391" s="179">
        <v>965807215326</v>
      </c>
      <c r="E391" s="179">
        <v>850853933094</v>
      </c>
      <c r="F391" s="179">
        <v>885220093132</v>
      </c>
      <c r="G391" s="179">
        <v>795380181279</v>
      </c>
      <c r="H391" s="179">
        <v>1065653661507</v>
      </c>
      <c r="I391" s="179">
        <v>799916731561</v>
      </c>
      <c r="J391" s="179">
        <v>710529436955</v>
      </c>
      <c r="K391" s="179">
        <v>954116370131</v>
      </c>
      <c r="L391" s="179">
        <f>VLOOKUP(A391,Sheet2!$A$1:$E$2000,5,FALSE)</f>
        <v>1119245785593</v>
      </c>
      <c r="M391" s="21">
        <f t="shared" si="31"/>
        <v>0.1033813421525306</v>
      </c>
      <c r="N391" s="21">
        <f t="shared" si="32"/>
        <v>-5.9865976464109023E-2</v>
      </c>
      <c r="O391" s="21">
        <f t="shared" si="33"/>
        <v>-0.19734149454168673</v>
      </c>
      <c r="P391" s="21">
        <f t="shared" si="34"/>
        <v>0.19957272331923898</v>
      </c>
      <c r="Q391" s="21">
        <f t="shared" si="35"/>
        <v>5.0290376716026486E-2</v>
      </c>
    </row>
    <row r="392" spans="1:17">
      <c r="A392" s="154" t="s">
        <v>680</v>
      </c>
      <c r="B392" s="154" t="s">
        <v>2025</v>
      </c>
      <c r="C392" s="154" t="s">
        <v>1641</v>
      </c>
      <c r="D392" s="179">
        <v>2639194052339</v>
      </c>
      <c r="E392" s="179">
        <v>2711669699408</v>
      </c>
      <c r="F392" s="179">
        <v>2834360263598</v>
      </c>
      <c r="G392" s="179">
        <v>3721131926184</v>
      </c>
      <c r="H392" s="179">
        <v>2854703529572</v>
      </c>
      <c r="I392" s="179">
        <v>3228729023305</v>
      </c>
      <c r="J392" s="179">
        <v>3253977599146</v>
      </c>
      <c r="K392" s="179">
        <v>3977347663572</v>
      </c>
      <c r="L392" s="179">
        <f>VLOOKUP(A392,Sheet2!$A$1:$E$2000,5,FALSE)</f>
        <v>3274175974893</v>
      </c>
      <c r="M392" s="21">
        <f t="shared" si="31"/>
        <v>8.1657306343958888E-2</v>
      </c>
      <c r="N392" s="21">
        <f t="shared" si="32"/>
        <v>0.1906793161460196</v>
      </c>
      <c r="O392" s="21">
        <f t="shared" si="33"/>
        <v>0.1480465771896366</v>
      </c>
      <c r="P392" s="21">
        <f t="shared" si="34"/>
        <v>6.8854247167406346E-2</v>
      </c>
      <c r="Q392" s="21">
        <f t="shared" si="35"/>
        <v>0.14694080873045709</v>
      </c>
    </row>
    <row r="393" spans="1:17">
      <c r="A393" s="154" t="s">
        <v>325</v>
      </c>
      <c r="B393" s="154" t="s">
        <v>2026</v>
      </c>
      <c r="C393" s="154" t="s">
        <v>1641</v>
      </c>
      <c r="D393" s="179">
        <v>2855768483613</v>
      </c>
      <c r="E393" s="179">
        <v>3195660084025</v>
      </c>
      <c r="F393" s="179">
        <v>3277906460692</v>
      </c>
      <c r="G393" s="179">
        <v>3183458452715</v>
      </c>
      <c r="H393" s="179">
        <v>2647813675614</v>
      </c>
      <c r="I393" s="179">
        <v>3192433447102</v>
      </c>
      <c r="J393" s="179">
        <v>3471037409623</v>
      </c>
      <c r="K393" s="179">
        <v>2709613225879</v>
      </c>
      <c r="L393" s="179">
        <f>VLOOKUP(A393,Sheet2!$A$1:$E$2000,5,FALSE)</f>
        <v>2954597338046</v>
      </c>
      <c r="M393" s="21">
        <f t="shared" si="31"/>
        <v>-7.2819211078309895E-2</v>
      </c>
      <c r="N393" s="21">
        <f t="shared" si="32"/>
        <v>-1.0096934086105879E-3</v>
      </c>
      <c r="O393" s="21">
        <f t="shared" si="33"/>
        <v>5.8918993341325568E-2</v>
      </c>
      <c r="P393" s="21">
        <f t="shared" si="34"/>
        <v>-0.14884605339575988</v>
      </c>
      <c r="Q393" s="21">
        <f t="shared" si="35"/>
        <v>0.11586301002122444</v>
      </c>
    </row>
    <row r="394" spans="1:17">
      <c r="A394" s="154" t="s">
        <v>194</v>
      </c>
      <c r="B394" s="154" t="s">
        <v>2027</v>
      </c>
      <c r="C394" s="154" t="s">
        <v>1641</v>
      </c>
      <c r="D394" s="179">
        <v>8211201000000</v>
      </c>
      <c r="E394" s="179">
        <v>28375364000000</v>
      </c>
      <c r="F394" s="179">
        <v>33323142000000</v>
      </c>
      <c r="G394" s="179">
        <v>32413479000000</v>
      </c>
      <c r="H394" s="179">
        <v>15697917000000</v>
      </c>
      <c r="I394" s="179">
        <v>18974961000000</v>
      </c>
      <c r="J394" s="179">
        <v>16419972000000</v>
      </c>
      <c r="K394" s="179">
        <v>102178073000000</v>
      </c>
      <c r="L394" s="179">
        <f>VLOOKUP(A394,Sheet2!$A$1:$E$2000,5,FALSE)</f>
        <v>65114237000000</v>
      </c>
      <c r="M394" s="21">
        <f t="shared" si="31"/>
        <v>0.9117686925457068</v>
      </c>
      <c r="N394" s="21">
        <f t="shared" si="32"/>
        <v>-0.33128748586273643</v>
      </c>
      <c r="O394" s="21">
        <f t="shared" si="33"/>
        <v>-0.50725018667207311</v>
      </c>
      <c r="P394" s="21">
        <f t="shared" si="34"/>
        <v>2.1523327995739057</v>
      </c>
      <c r="Q394" s="21">
        <f t="shared" si="35"/>
        <v>3.1479539610255296</v>
      </c>
    </row>
    <row r="395" spans="1:17">
      <c r="A395" s="154" t="s">
        <v>792</v>
      </c>
      <c r="B395" s="154" t="s">
        <v>2028</v>
      </c>
      <c r="C395" s="154" t="s">
        <v>1641</v>
      </c>
      <c r="D395" s="179"/>
      <c r="E395" s="179"/>
      <c r="F395" s="179"/>
      <c r="G395" s="179"/>
      <c r="H395" s="179"/>
      <c r="I395" s="179"/>
      <c r="J395" s="179"/>
      <c r="K395" s="179"/>
      <c r="L395" s="179">
        <f>VLOOKUP(A395,Sheet2!$A$1:$E$2000,5,FALSE)</f>
        <v>0</v>
      </c>
      <c r="M395" s="21" t="e">
        <f t="shared" si="31"/>
        <v>#DIV/0!</v>
      </c>
      <c r="N395" s="21" t="e">
        <f t="shared" si="32"/>
        <v>#DIV/0!</v>
      </c>
      <c r="O395" s="21" t="e">
        <f t="shared" si="33"/>
        <v>#DIV/0!</v>
      </c>
      <c r="P395" s="21" t="e">
        <f t="shared" si="34"/>
        <v>#DIV/0!</v>
      </c>
      <c r="Q395" s="21" t="e">
        <f t="shared" si="35"/>
        <v>#DIV/0!</v>
      </c>
    </row>
    <row r="396" spans="1:17">
      <c r="A396" s="154" t="s">
        <v>326</v>
      </c>
      <c r="B396" s="154" t="s">
        <v>2029</v>
      </c>
      <c r="C396" s="154" t="s">
        <v>1641</v>
      </c>
      <c r="D396" s="179">
        <v>21738502000000</v>
      </c>
      <c r="E396" s="179">
        <v>42327114000000</v>
      </c>
      <c r="F396" s="179">
        <v>62850017000000</v>
      </c>
      <c r="G396" s="179">
        <v>62152407000000</v>
      </c>
      <c r="H396" s="179">
        <v>84053349000000</v>
      </c>
      <c r="I396" s="179">
        <v>46422489000000</v>
      </c>
      <c r="J396" s="179">
        <v>39135103000000</v>
      </c>
      <c r="K396" s="179">
        <v>162226620000000</v>
      </c>
      <c r="L396" s="179">
        <f>VLOOKUP(A396,Sheet2!$A$1:$E$2000,5,FALSE)</f>
        <v>104352018000000</v>
      </c>
      <c r="M396" s="21">
        <f t="shared" si="31"/>
        <v>2.8665658286849758</v>
      </c>
      <c r="N396" s="21">
        <f t="shared" si="32"/>
        <v>9.6755356389287492E-2</v>
      </c>
      <c r="O396" s="21">
        <f t="shared" si="33"/>
        <v>-0.3773254985754419</v>
      </c>
      <c r="P396" s="21">
        <f t="shared" si="34"/>
        <v>1.6101421944929664</v>
      </c>
      <c r="Q396" s="21">
        <f t="shared" si="35"/>
        <v>0.24149744467647566</v>
      </c>
    </row>
    <row r="397" spans="1:17">
      <c r="A397" s="154" t="s">
        <v>328</v>
      </c>
      <c r="B397" s="154" t="s">
        <v>3934</v>
      </c>
      <c r="C397" s="154" t="s">
        <v>1641</v>
      </c>
      <c r="D397" s="179">
        <v>227268114902</v>
      </c>
      <c r="E397" s="179">
        <v>325037527672</v>
      </c>
      <c r="F397" s="179">
        <v>305606554887</v>
      </c>
      <c r="G397" s="179">
        <v>330965657759</v>
      </c>
      <c r="H397" s="179">
        <v>227265922498</v>
      </c>
      <c r="I397" s="179">
        <v>268394918297</v>
      </c>
      <c r="J397" s="179">
        <v>329428958248</v>
      </c>
      <c r="K397" s="179">
        <v>311761474790</v>
      </c>
      <c r="L397" s="179">
        <f>VLOOKUP(A397,Sheet2!$A$1:$E$2000,5,FALSE)</f>
        <v>253874461766</v>
      </c>
      <c r="M397" s="21">
        <f t="shared" si="31"/>
        <v>-9.6467733757785759E-6</v>
      </c>
      <c r="N397" s="21">
        <f t="shared" si="32"/>
        <v>-0.17426482960502598</v>
      </c>
      <c r="O397" s="21">
        <f t="shared" si="33"/>
        <v>7.7951218584982537E-2</v>
      </c>
      <c r="P397" s="21">
        <f t="shared" si="34"/>
        <v>-5.8024699900990795E-2</v>
      </c>
      <c r="Q397" s="21">
        <f t="shared" si="35"/>
        <v>0.11708107830479583</v>
      </c>
    </row>
    <row r="398" spans="1:17">
      <c r="A398" s="154" t="s">
        <v>331</v>
      </c>
      <c r="B398" s="154" t="s">
        <v>2031</v>
      </c>
      <c r="C398" s="154" t="s">
        <v>1641</v>
      </c>
      <c r="D398" s="179">
        <v>128299990755</v>
      </c>
      <c r="E398" s="179">
        <v>134488973732</v>
      </c>
      <c r="F398" s="179">
        <v>161105391781</v>
      </c>
      <c r="G398" s="179">
        <v>145916348830</v>
      </c>
      <c r="H398" s="179">
        <v>149250117371</v>
      </c>
      <c r="I398" s="179">
        <v>149283462544</v>
      </c>
      <c r="J398" s="179">
        <v>163066788319</v>
      </c>
      <c r="K398" s="179">
        <v>145636928451</v>
      </c>
      <c r="L398" s="179">
        <f>VLOOKUP(A398,Sheet2!$A$1:$E$2000,5,FALSE)</f>
        <v>145543490020</v>
      </c>
      <c r="M398" s="21">
        <f t="shared" si="31"/>
        <v>0.16329016465797017</v>
      </c>
      <c r="N398" s="21">
        <f t="shared" si="32"/>
        <v>0.11000521753910769</v>
      </c>
      <c r="O398" s="21">
        <f t="shared" si="33"/>
        <v>1.217461759856083E-2</v>
      </c>
      <c r="P398" s="21">
        <f t="shared" si="34"/>
        <v>-1.9149353807196685E-3</v>
      </c>
      <c r="Q398" s="21">
        <f t="shared" si="35"/>
        <v>-2.483500459692245E-2</v>
      </c>
    </row>
    <row r="399" spans="1:17">
      <c r="A399" s="154" t="s">
        <v>688</v>
      </c>
      <c r="B399" s="154" t="s">
        <v>2401</v>
      </c>
      <c r="C399" s="154" t="s">
        <v>1641</v>
      </c>
      <c r="D399" s="179">
        <v>360594815882</v>
      </c>
      <c r="E399" s="179">
        <v>378836549181</v>
      </c>
      <c r="F399" s="179">
        <v>553757747081</v>
      </c>
      <c r="G399" s="179">
        <v>544617506222</v>
      </c>
      <c r="H399" s="179">
        <v>979684153559</v>
      </c>
      <c r="I399" s="179">
        <v>1976150333018</v>
      </c>
      <c r="J399" s="179">
        <v>3221825111028</v>
      </c>
      <c r="K399" s="179">
        <v>2101485787083</v>
      </c>
      <c r="L399" s="179">
        <f>VLOOKUP(A399,Sheet2!$A$1:$E$2000,5,FALSE)</f>
        <v>1653403555824</v>
      </c>
      <c r="M399" s="21">
        <f t="shared" si="31"/>
        <v>1.7168559014436553</v>
      </c>
      <c r="N399" s="21">
        <f t="shared" si="32"/>
        <v>4.2163666290652371</v>
      </c>
      <c r="O399" s="21">
        <f t="shared" si="33"/>
        <v>4.8181129347825316</v>
      </c>
      <c r="P399" s="21">
        <f t="shared" si="34"/>
        <v>2.8586453117545965</v>
      </c>
      <c r="Q399" s="21">
        <f t="shared" si="35"/>
        <v>0.68769041513788887</v>
      </c>
    </row>
    <row r="400" spans="1:17">
      <c r="A400" s="154" t="s">
        <v>330</v>
      </c>
      <c r="B400" s="154" t="s">
        <v>2033</v>
      </c>
      <c r="C400" s="154" t="s">
        <v>1641</v>
      </c>
      <c r="D400" s="179">
        <v>17791992673235</v>
      </c>
      <c r="E400" s="179">
        <v>16237951168014</v>
      </c>
      <c r="F400" s="179">
        <v>18164226938676</v>
      </c>
      <c r="G400" s="179">
        <v>19851115563799</v>
      </c>
      <c r="H400" s="179">
        <v>17952150064437</v>
      </c>
      <c r="I400" s="179">
        <v>17885303707141</v>
      </c>
      <c r="J400" s="179">
        <v>16931445098268</v>
      </c>
      <c r="K400" s="179">
        <v>29324050804560</v>
      </c>
      <c r="L400" s="179">
        <f>VLOOKUP(A400,Sheet2!$A$1:$E$2000,5,FALSE)</f>
        <v>21021315315606</v>
      </c>
      <c r="M400" s="21">
        <f t="shared" si="31"/>
        <v>9.0016556404572557E-3</v>
      </c>
      <c r="N400" s="21">
        <f t="shared" si="32"/>
        <v>0.10145076322017793</v>
      </c>
      <c r="O400" s="21">
        <f t="shared" si="33"/>
        <v>-6.7868665403156322E-2</v>
      </c>
      <c r="P400" s="21">
        <f t="shared" si="34"/>
        <v>0.47719913827090332</v>
      </c>
      <c r="Q400" s="21">
        <f t="shared" si="35"/>
        <v>0.17096365840039299</v>
      </c>
    </row>
    <row r="401" spans="1:17">
      <c r="A401" s="154" t="s">
        <v>334</v>
      </c>
      <c r="B401" s="154" t="s">
        <v>2034</v>
      </c>
      <c r="C401" s="154" t="s">
        <v>1641</v>
      </c>
      <c r="D401" s="179">
        <v>354538014000</v>
      </c>
      <c r="E401" s="179">
        <v>258734311494</v>
      </c>
      <c r="F401" s="179">
        <v>237698836528</v>
      </c>
      <c r="G401" s="179">
        <v>398896938585</v>
      </c>
      <c r="H401" s="179">
        <v>241273847354</v>
      </c>
      <c r="I401" s="179">
        <v>295493937806</v>
      </c>
      <c r="J401" s="179"/>
      <c r="K401" s="179"/>
      <c r="L401" s="179">
        <f>VLOOKUP(A401,Sheet2!$A$1:$E$2000,5,FALSE)</f>
        <v>0</v>
      </c>
      <c r="M401" s="21">
        <f t="shared" si="31"/>
        <v>-0.31946973857082644</v>
      </c>
      <c r="N401" s="21">
        <f t="shared" si="32"/>
        <v>0.14207480291168281</v>
      </c>
      <c r="O401" s="21">
        <f t="shared" si="33"/>
        <v>-1</v>
      </c>
      <c r="P401" s="21">
        <f t="shared" si="34"/>
        <v>-1</v>
      </c>
      <c r="Q401" s="21">
        <f t="shared" si="35"/>
        <v>-1</v>
      </c>
    </row>
    <row r="402" spans="1:17">
      <c r="A402" s="154" t="s">
        <v>335</v>
      </c>
      <c r="B402" s="154" t="s">
        <v>2035</v>
      </c>
      <c r="C402" s="154" t="s">
        <v>1641</v>
      </c>
      <c r="D402" s="179">
        <v>1384796607254</v>
      </c>
      <c r="E402" s="179">
        <v>1458230817100</v>
      </c>
      <c r="F402" s="179">
        <v>1269577899087</v>
      </c>
      <c r="G402" s="179">
        <v>1212339141445</v>
      </c>
      <c r="H402" s="179">
        <v>1257979278946</v>
      </c>
      <c r="I402" s="179">
        <v>1740489438802</v>
      </c>
      <c r="J402" s="179">
        <v>2214245283867</v>
      </c>
      <c r="K402" s="179">
        <v>1427506899814</v>
      </c>
      <c r="L402" s="179">
        <f>VLOOKUP(A402,Sheet2!$A$1:$E$2000,5,FALSE)</f>
        <v>1807010963787</v>
      </c>
      <c r="M402" s="21">
        <f t="shared" si="31"/>
        <v>-9.1578306621846822E-2</v>
      </c>
      <c r="N402" s="21">
        <f t="shared" si="32"/>
        <v>0.19356237599156689</v>
      </c>
      <c r="O402" s="21">
        <f t="shared" si="33"/>
        <v>0.74407989100892902</v>
      </c>
      <c r="P402" s="21">
        <f t="shared" si="34"/>
        <v>0.17748149095684501</v>
      </c>
      <c r="Q402" s="21">
        <f t="shared" si="35"/>
        <v>0.43643937068741473</v>
      </c>
    </row>
    <row r="403" spans="1:17">
      <c r="A403" s="154" t="s">
        <v>336</v>
      </c>
      <c r="B403" s="154" t="s">
        <v>2036</v>
      </c>
      <c r="C403" s="154" t="s">
        <v>1641</v>
      </c>
      <c r="D403" s="179">
        <v>164344179219</v>
      </c>
      <c r="E403" s="179">
        <v>147245333405</v>
      </c>
      <c r="F403" s="179">
        <v>164150088601</v>
      </c>
      <c r="G403" s="179">
        <v>224886918740</v>
      </c>
      <c r="H403" s="179">
        <v>65898636080</v>
      </c>
      <c r="I403" s="179">
        <v>76165744209</v>
      </c>
      <c r="J403" s="179">
        <v>94388629940</v>
      </c>
      <c r="K403" s="179">
        <v>280002564587</v>
      </c>
      <c r="L403" s="179">
        <f>VLOOKUP(A403,Sheet2!$A$1:$E$2000,5,FALSE)</f>
        <v>0</v>
      </c>
      <c r="M403" s="21">
        <f t="shared" si="31"/>
        <v>-0.59902056529677572</v>
      </c>
      <c r="N403" s="21">
        <f t="shared" si="32"/>
        <v>-0.48272897722669939</v>
      </c>
      <c r="O403" s="21">
        <f t="shared" si="33"/>
        <v>-0.42498581179915984</v>
      </c>
      <c r="P403" s="21">
        <f t="shared" si="34"/>
        <v>0.24508159992498815</v>
      </c>
      <c r="Q403" s="21">
        <f t="shared" si="35"/>
        <v>-1</v>
      </c>
    </row>
    <row r="404" spans="1:17">
      <c r="A404" s="154" t="s">
        <v>337</v>
      </c>
      <c r="B404" s="154" t="s">
        <v>2037</v>
      </c>
      <c r="C404" s="154" t="s">
        <v>1641</v>
      </c>
      <c r="D404" s="179">
        <v>160289919315</v>
      </c>
      <c r="E404" s="179">
        <v>217678224972</v>
      </c>
      <c r="F404" s="179">
        <v>185427342583</v>
      </c>
      <c r="G404" s="179">
        <v>146053272955</v>
      </c>
      <c r="H404" s="179">
        <v>150795309732</v>
      </c>
      <c r="I404" s="179">
        <v>176635019953</v>
      </c>
      <c r="J404" s="179">
        <v>179625567140</v>
      </c>
      <c r="K404" s="179">
        <v>252069294355</v>
      </c>
      <c r="L404" s="179">
        <f>VLOOKUP(A404,Sheet2!$A$1:$E$2000,5,FALSE)</f>
        <v>160242559216</v>
      </c>
      <c r="M404" s="21">
        <f t="shared" si="31"/>
        <v>-5.923397817888533E-2</v>
      </c>
      <c r="N404" s="21">
        <f t="shared" si="32"/>
        <v>-0.18854988836976871</v>
      </c>
      <c r="O404" s="21">
        <f t="shared" si="33"/>
        <v>-3.1288672760884984E-2</v>
      </c>
      <c r="P404" s="21">
        <f t="shared" si="34"/>
        <v>0.72587227423971701</v>
      </c>
      <c r="Q404" s="21">
        <f t="shared" si="35"/>
        <v>6.2649491557728573E-2</v>
      </c>
    </row>
    <row r="405" spans="1:17">
      <c r="A405" s="154" t="s">
        <v>338</v>
      </c>
      <c r="B405" s="154" t="s">
        <v>4131</v>
      </c>
      <c r="C405" s="154" t="s">
        <v>1641</v>
      </c>
      <c r="D405" s="179">
        <v>218326738270</v>
      </c>
      <c r="E405" s="179">
        <v>285655726941</v>
      </c>
      <c r="F405" s="179">
        <v>330545514171</v>
      </c>
      <c r="G405" s="179">
        <v>318210741675</v>
      </c>
      <c r="H405" s="179">
        <v>293425658373</v>
      </c>
      <c r="I405" s="179">
        <v>331895734870</v>
      </c>
      <c r="J405" s="179">
        <v>376992777619</v>
      </c>
      <c r="K405" s="179">
        <v>395724761319</v>
      </c>
      <c r="L405" s="179">
        <f>VLOOKUP(A405,Sheet2!$A$1:$E$2000,5,FALSE)</f>
        <v>0</v>
      </c>
      <c r="M405" s="21">
        <f t="shared" si="31"/>
        <v>0.34397490979839024</v>
      </c>
      <c r="N405" s="21">
        <f t="shared" si="32"/>
        <v>0.16187320458850984</v>
      </c>
      <c r="O405" s="21">
        <f t="shared" si="33"/>
        <v>0.14051699828536046</v>
      </c>
      <c r="P405" s="21">
        <f t="shared" si="34"/>
        <v>0.24359334708809999</v>
      </c>
      <c r="Q405" s="21">
        <f t="shared" si="35"/>
        <v>-1</v>
      </c>
    </row>
    <row r="406" spans="1:17">
      <c r="A406" s="154" t="s">
        <v>339</v>
      </c>
      <c r="B406" s="154" t="s">
        <v>2039</v>
      </c>
      <c r="C406" s="154" t="s">
        <v>1641</v>
      </c>
      <c r="D406" s="179">
        <v>14112411317058</v>
      </c>
      <c r="E406" s="179">
        <v>16655787772473</v>
      </c>
      <c r="F406" s="179">
        <v>15537337313473</v>
      </c>
      <c r="G406" s="179">
        <v>15477073125441</v>
      </c>
      <c r="H406" s="179">
        <v>12934505332856</v>
      </c>
      <c r="I406" s="179">
        <v>16724597479554</v>
      </c>
      <c r="J406" s="179">
        <v>16953231537863</v>
      </c>
      <c r="K406" s="179">
        <v>17033552405954</v>
      </c>
      <c r="L406" s="179">
        <f>VLOOKUP(A406,Sheet2!$A$1:$E$2000,5,FALSE)</f>
        <v>16148657871623</v>
      </c>
      <c r="M406" s="21">
        <f t="shared" si="31"/>
        <v>-8.346596182172196E-2</v>
      </c>
      <c r="N406" s="21">
        <f t="shared" si="32"/>
        <v>4.1312790497199849E-3</v>
      </c>
      <c r="O406" s="21">
        <f t="shared" si="33"/>
        <v>9.1128498778373423E-2</v>
      </c>
      <c r="P406" s="21">
        <f t="shared" si="34"/>
        <v>0.10056677175960878</v>
      </c>
      <c r="Q406" s="21">
        <f t="shared" si="35"/>
        <v>0.24849443067625224</v>
      </c>
    </row>
    <row r="407" spans="1:17">
      <c r="A407" s="154" t="s">
        <v>341</v>
      </c>
      <c r="B407" s="154" t="s">
        <v>2040</v>
      </c>
      <c r="C407" s="154" t="s">
        <v>1641</v>
      </c>
      <c r="D407" s="179">
        <v>278618226141</v>
      </c>
      <c r="E407" s="179">
        <v>253218980713</v>
      </c>
      <c r="F407" s="179">
        <v>246218601942</v>
      </c>
      <c r="G407" s="179">
        <v>224082370911</v>
      </c>
      <c r="H407" s="179">
        <v>234387548466</v>
      </c>
      <c r="I407" s="179">
        <v>216743619522</v>
      </c>
      <c r="J407" s="179">
        <v>217333552116</v>
      </c>
      <c r="K407" s="179">
        <v>214197981895</v>
      </c>
      <c r="L407" s="179">
        <f>VLOOKUP(A407,Sheet2!$A$1:$E$2000,5,FALSE)</f>
        <v>224736033463</v>
      </c>
      <c r="M407" s="21">
        <f t="shared" si="31"/>
        <v>-0.15875012301821287</v>
      </c>
      <c r="N407" s="21">
        <f t="shared" si="32"/>
        <v>-0.14404671043337547</v>
      </c>
      <c r="O407" s="21">
        <f t="shared" si="33"/>
        <v>-0.11731465290670544</v>
      </c>
      <c r="P407" s="21">
        <f t="shared" si="34"/>
        <v>-4.4110516038434078E-2</v>
      </c>
      <c r="Q407" s="21">
        <f t="shared" si="35"/>
        <v>-4.1177592692813368E-2</v>
      </c>
    </row>
    <row r="408" spans="1:17">
      <c r="A408" s="154" t="s">
        <v>342</v>
      </c>
      <c r="B408" s="154" t="s">
        <v>2041</v>
      </c>
      <c r="C408" s="154" t="s">
        <v>1641</v>
      </c>
      <c r="D408" s="179">
        <v>1097453432490</v>
      </c>
      <c r="E408" s="179">
        <v>1872035563529</v>
      </c>
      <c r="F408" s="179">
        <v>1269851061499</v>
      </c>
      <c r="G408" s="179">
        <v>1336782899970</v>
      </c>
      <c r="H408" s="179">
        <v>462106873083</v>
      </c>
      <c r="I408" s="179">
        <v>835822677148</v>
      </c>
      <c r="J408" s="179">
        <v>849712763640</v>
      </c>
      <c r="K408" s="179">
        <v>955893365038</v>
      </c>
      <c r="L408" s="179">
        <f>VLOOKUP(A408,Sheet2!$A$1:$E$2000,5,FALSE)</f>
        <v>709038746690</v>
      </c>
      <c r="M408" s="21">
        <f t="shared" si="31"/>
        <v>-0.57892803521099678</v>
      </c>
      <c r="N408" s="21">
        <f t="shared" si="32"/>
        <v>-0.55352200918000771</v>
      </c>
      <c r="O408" s="21">
        <f t="shared" si="33"/>
        <v>-0.33085635835359017</v>
      </c>
      <c r="P408" s="21">
        <f t="shared" si="34"/>
        <v>-0.28492998746509091</v>
      </c>
      <c r="Q408" s="21">
        <f t="shared" si="35"/>
        <v>0.53436096277808021</v>
      </c>
    </row>
    <row r="409" spans="1:17">
      <c r="A409" s="154" t="s">
        <v>343</v>
      </c>
      <c r="B409" s="154" t="s">
        <v>2042</v>
      </c>
      <c r="C409" s="154" t="s">
        <v>1641</v>
      </c>
      <c r="D409" s="179"/>
      <c r="E409" s="179"/>
      <c r="F409" s="179"/>
      <c r="G409" s="179"/>
      <c r="H409" s="179"/>
      <c r="I409" s="179"/>
      <c r="J409" s="179"/>
      <c r="K409" s="179"/>
      <c r="L409" s="179">
        <f>VLOOKUP(A409,Sheet2!$A$1:$E$2000,5,FALSE)</f>
        <v>0</v>
      </c>
      <c r="M409" s="21" t="e">
        <f t="shared" si="31"/>
        <v>#DIV/0!</v>
      </c>
      <c r="N409" s="21" t="e">
        <f t="shared" si="32"/>
        <v>#DIV/0!</v>
      </c>
      <c r="O409" s="21" t="e">
        <f t="shared" si="33"/>
        <v>#DIV/0!</v>
      </c>
      <c r="P409" s="21" t="e">
        <f t="shared" si="34"/>
        <v>#DIV/0!</v>
      </c>
      <c r="Q409" s="21" t="e">
        <f t="shared" si="35"/>
        <v>#DIV/0!</v>
      </c>
    </row>
    <row r="410" spans="1:17">
      <c r="A410" s="154" t="s">
        <v>340</v>
      </c>
      <c r="B410" s="154" t="s">
        <v>2043</v>
      </c>
      <c r="C410" s="154" t="s">
        <v>1641</v>
      </c>
      <c r="D410" s="179">
        <v>88159754326</v>
      </c>
      <c r="E410" s="179">
        <v>106858724961</v>
      </c>
      <c r="F410" s="179">
        <v>244000677615</v>
      </c>
      <c r="G410" s="179">
        <v>147209487078</v>
      </c>
      <c r="H410" s="179">
        <v>84720799791</v>
      </c>
      <c r="I410" s="179">
        <v>173191009283</v>
      </c>
      <c r="J410" s="179">
        <v>259535776972</v>
      </c>
      <c r="K410" s="179">
        <v>178443082678</v>
      </c>
      <c r="L410" s="179">
        <f>VLOOKUP(A410,Sheet2!$A$1:$E$2000,5,FALSE)</f>
        <v>107325147584</v>
      </c>
      <c r="M410" s="21">
        <f t="shared" si="31"/>
        <v>-3.9008213683120331E-2</v>
      </c>
      <c r="N410" s="21">
        <f t="shared" si="32"/>
        <v>0.62074748080897613</v>
      </c>
      <c r="O410" s="21">
        <f t="shared" si="33"/>
        <v>6.366826317389282E-2</v>
      </c>
      <c r="P410" s="21">
        <f t="shared" si="34"/>
        <v>0.21217107823662654</v>
      </c>
      <c r="Q410" s="21">
        <f t="shared" si="35"/>
        <v>0.26680989613841311</v>
      </c>
    </row>
    <row r="411" spans="1:17">
      <c r="A411" s="154" t="s">
        <v>344</v>
      </c>
      <c r="B411" s="154" t="s">
        <v>2044</v>
      </c>
      <c r="C411" s="154" t="s">
        <v>1641</v>
      </c>
      <c r="D411" s="179">
        <v>3244349378684</v>
      </c>
      <c r="E411" s="179">
        <v>3289138177497</v>
      </c>
      <c r="F411" s="179">
        <v>3464614833397</v>
      </c>
      <c r="G411" s="179">
        <v>6259099479776</v>
      </c>
      <c r="H411" s="179">
        <v>4624592197594</v>
      </c>
      <c r="I411" s="179">
        <v>4370279286449</v>
      </c>
      <c r="J411" s="179">
        <v>2454056058032</v>
      </c>
      <c r="K411" s="179">
        <v>936579810751</v>
      </c>
      <c r="L411" s="179">
        <f>VLOOKUP(A411,Sheet2!$A$1:$E$2000,5,FALSE)</f>
        <v>191235536309</v>
      </c>
      <c r="M411" s="21">
        <f t="shared" si="31"/>
        <v>0.42542977275458094</v>
      </c>
      <c r="N411" s="21">
        <f t="shared" si="32"/>
        <v>0.32870042260575905</v>
      </c>
      <c r="O411" s="21">
        <f t="shared" si="33"/>
        <v>-0.29167997712870242</v>
      </c>
      <c r="P411" s="21">
        <f t="shared" si="34"/>
        <v>-0.85036508625925877</v>
      </c>
      <c r="Q411" s="21">
        <f t="shared" si="35"/>
        <v>-0.95864812979434322</v>
      </c>
    </row>
    <row r="412" spans="1:17">
      <c r="A412" s="154" t="s">
        <v>345</v>
      </c>
      <c r="B412" s="154" t="s">
        <v>2045</v>
      </c>
      <c r="C412" s="154" t="s">
        <v>1641</v>
      </c>
      <c r="D412" s="179">
        <v>6738379679</v>
      </c>
      <c r="E412" s="179">
        <v>8827755460</v>
      </c>
      <c r="F412" s="179">
        <v>18368298699</v>
      </c>
      <c r="G412" s="179">
        <v>13469691811</v>
      </c>
      <c r="H412" s="179">
        <v>9158427039</v>
      </c>
      <c r="I412" s="179">
        <v>33718874111</v>
      </c>
      <c r="J412" s="179">
        <v>38578994138</v>
      </c>
      <c r="K412" s="179">
        <v>53191453015</v>
      </c>
      <c r="L412" s="179">
        <f>VLOOKUP(A412,Sheet2!$A$1:$E$2000,5,FALSE)</f>
        <v>35368219529</v>
      </c>
      <c r="M412" s="21">
        <f t="shared" si="31"/>
        <v>0.35914381131446482</v>
      </c>
      <c r="N412" s="21">
        <f t="shared" si="32"/>
        <v>2.8196429730961308</v>
      </c>
      <c r="O412" s="21">
        <f t="shared" si="33"/>
        <v>1.1003030694454192</v>
      </c>
      <c r="P412" s="21">
        <f t="shared" si="34"/>
        <v>2.9489732772921569</v>
      </c>
      <c r="Q412" s="21">
        <f t="shared" si="35"/>
        <v>2.8618224918306301</v>
      </c>
    </row>
    <row r="413" spans="1:17">
      <c r="A413" s="154" t="s">
        <v>346</v>
      </c>
      <c r="B413" s="154" t="s">
        <v>2046</v>
      </c>
      <c r="C413" s="154" t="s">
        <v>1641</v>
      </c>
      <c r="D413" s="179">
        <v>126548145972</v>
      </c>
      <c r="E413" s="179">
        <v>167005112868</v>
      </c>
      <c r="F413" s="179">
        <v>854607026603</v>
      </c>
      <c r="G413" s="179">
        <v>749170650317</v>
      </c>
      <c r="H413" s="179">
        <v>248728455439</v>
      </c>
      <c r="I413" s="179">
        <v>179397762739</v>
      </c>
      <c r="J413" s="179">
        <v>395570452977</v>
      </c>
      <c r="K413" s="179">
        <v>1152655069983</v>
      </c>
      <c r="L413" s="179">
        <f>VLOOKUP(A413,Sheet2!$A$1:$E$2000,5,FALSE)</f>
        <v>287350035741</v>
      </c>
      <c r="M413" s="21">
        <f t="shared" si="31"/>
        <v>0.96548478469240928</v>
      </c>
      <c r="N413" s="21">
        <f t="shared" si="32"/>
        <v>7.4205212392479791E-2</v>
      </c>
      <c r="O413" s="21">
        <f t="shared" si="33"/>
        <v>-0.53713175686214121</v>
      </c>
      <c r="P413" s="21">
        <f t="shared" si="34"/>
        <v>0.53857478198761766</v>
      </c>
      <c r="Q413" s="21">
        <f t="shared" si="35"/>
        <v>0.15527608304338883</v>
      </c>
    </row>
    <row r="414" spans="1:17">
      <c r="A414" s="154" t="s">
        <v>4187</v>
      </c>
      <c r="B414" s="154" t="s">
        <v>4188</v>
      </c>
      <c r="C414" s="154" t="s">
        <v>1641</v>
      </c>
      <c r="D414" s="179">
        <v>1681745000000</v>
      </c>
      <c r="E414" s="179">
        <v>5029676000000</v>
      </c>
      <c r="F414" s="179">
        <v>5231251000000</v>
      </c>
      <c r="G414" s="179">
        <v>2433477000000</v>
      </c>
      <c r="H414" s="179">
        <v>2970646000000</v>
      </c>
      <c r="I414" s="179">
        <v>2941850000000</v>
      </c>
      <c r="J414" s="179">
        <v>3101104000000</v>
      </c>
      <c r="K414" s="179">
        <v>6525496000000</v>
      </c>
      <c r="L414" s="179">
        <f>VLOOKUP(A414,Sheet2!$A$1:$E$2000,5,FALSE)</f>
        <v>3485103000000</v>
      </c>
      <c r="M414" s="21">
        <f t="shared" si="31"/>
        <v>0.76640691662529103</v>
      </c>
      <c r="N414" s="21">
        <f t="shared" si="32"/>
        <v>-0.41510148963869642</v>
      </c>
      <c r="O414" s="21">
        <f t="shared" si="33"/>
        <v>-0.40719648130055314</v>
      </c>
      <c r="P414" s="21">
        <f t="shared" si="34"/>
        <v>1.6815523631412994</v>
      </c>
      <c r="Q414" s="21">
        <f t="shared" si="35"/>
        <v>0.1731801769716082</v>
      </c>
    </row>
    <row r="415" spans="1:17">
      <c r="A415" s="154" t="s">
        <v>332</v>
      </c>
      <c r="B415" s="154" t="s">
        <v>2047</v>
      </c>
      <c r="C415" s="154" t="s">
        <v>1641</v>
      </c>
      <c r="D415" s="179">
        <v>82323384232</v>
      </c>
      <c r="E415" s="179">
        <v>121835223154</v>
      </c>
      <c r="F415" s="179">
        <v>165368538583</v>
      </c>
      <c r="G415" s="179">
        <v>203268330786</v>
      </c>
      <c r="H415" s="179">
        <v>45166634531</v>
      </c>
      <c r="I415" s="179">
        <v>132365734811</v>
      </c>
      <c r="J415" s="179">
        <v>148442460041</v>
      </c>
      <c r="K415" s="179">
        <v>307792733072</v>
      </c>
      <c r="L415" s="179">
        <f>VLOOKUP(A415,Sheet2!$A$1:$E$2000,5,FALSE)</f>
        <v>94061836427</v>
      </c>
      <c r="M415" s="21">
        <f t="shared" si="31"/>
        <v>-0.45135109601770679</v>
      </c>
      <c r="N415" s="21">
        <f t="shared" si="32"/>
        <v>8.6432407512312015E-2</v>
      </c>
      <c r="O415" s="21">
        <f t="shared" si="33"/>
        <v>-0.10235368037375892</v>
      </c>
      <c r="P415" s="21">
        <f t="shared" si="34"/>
        <v>0.51421882534197039</v>
      </c>
      <c r="Q415" s="21">
        <f t="shared" si="35"/>
        <v>1.0825513657087049</v>
      </c>
    </row>
    <row r="416" spans="1:17">
      <c r="A416" s="154" t="s">
        <v>4274</v>
      </c>
      <c r="B416" s="154" t="s">
        <v>4275</v>
      </c>
      <c r="C416" s="154" t="s">
        <v>1641</v>
      </c>
      <c r="D416" s="179">
        <v>583359164961</v>
      </c>
      <c r="E416" s="179">
        <v>646916751805</v>
      </c>
      <c r="F416" s="179">
        <v>583599487657</v>
      </c>
      <c r="G416" s="179">
        <v>669118762641</v>
      </c>
      <c r="H416" s="179">
        <v>703623793544</v>
      </c>
      <c r="I416" s="179">
        <v>1181385061700</v>
      </c>
      <c r="J416" s="179">
        <v>3572165492586</v>
      </c>
      <c r="K416" s="179">
        <v>2452868578491</v>
      </c>
      <c r="L416" s="179">
        <f>VLOOKUP(A416,Sheet2!$A$1:$E$2000,5,FALSE)</f>
        <v>2870973236035</v>
      </c>
      <c r="M416" s="21">
        <f t="shared" si="31"/>
        <v>0.20615880542656803</v>
      </c>
      <c r="N416" s="21">
        <f t="shared" si="32"/>
        <v>0.82617787899872575</v>
      </c>
      <c r="O416" s="21">
        <f t="shared" si="33"/>
        <v>5.1209195143870234</v>
      </c>
      <c r="P416" s="21">
        <f t="shared" si="34"/>
        <v>2.6658194560403161</v>
      </c>
      <c r="Q416" s="21">
        <f t="shared" si="35"/>
        <v>3.0802674133211618</v>
      </c>
    </row>
    <row r="417" spans="1:17">
      <c r="A417" s="154" t="s">
        <v>347</v>
      </c>
      <c r="B417" s="154" t="s">
        <v>2048</v>
      </c>
      <c r="C417" s="154" t="s">
        <v>1641</v>
      </c>
      <c r="D417" s="179">
        <v>7028549191</v>
      </c>
      <c r="E417" s="179">
        <v>6000566480</v>
      </c>
      <c r="F417" s="179">
        <v>1011342593</v>
      </c>
      <c r="G417" s="179">
        <v>1066342592</v>
      </c>
      <c r="H417" s="179">
        <v>488592593</v>
      </c>
      <c r="I417" s="179">
        <v>3186976562</v>
      </c>
      <c r="J417" s="179">
        <v>1040342593</v>
      </c>
      <c r="K417" s="179">
        <v>2355306498</v>
      </c>
      <c r="L417" s="179">
        <f>VLOOKUP(A417,Sheet2!$A$1:$E$2000,5,FALSE)</f>
        <v>1039978957</v>
      </c>
      <c r="M417" s="21">
        <f t="shared" si="31"/>
        <v>-0.93048457374024796</v>
      </c>
      <c r="N417" s="21">
        <f t="shared" si="32"/>
        <v>-0.46888738377913947</v>
      </c>
      <c r="O417" s="21">
        <f t="shared" si="33"/>
        <v>2.8674753936720629E-2</v>
      </c>
      <c r="P417" s="21">
        <f t="shared" si="34"/>
        <v>1.2087709106530746</v>
      </c>
      <c r="Q417" s="21">
        <f t="shared" si="35"/>
        <v>1.1285196949352854</v>
      </c>
    </row>
    <row r="418" spans="1:17">
      <c r="A418" s="154" t="s">
        <v>348</v>
      </c>
      <c r="B418" s="154" t="s">
        <v>2049</v>
      </c>
      <c r="C418" s="154" t="s">
        <v>1641</v>
      </c>
      <c r="D418" s="179">
        <v>2254643000000</v>
      </c>
      <c r="E418" s="179">
        <v>2478598000000</v>
      </c>
      <c r="F418" s="179">
        <v>2077717000000</v>
      </c>
      <c r="G418" s="179">
        <v>2128159000000</v>
      </c>
      <c r="H418" s="179">
        <v>2131424000000</v>
      </c>
      <c r="I418" s="179">
        <v>2142630000000</v>
      </c>
      <c r="J418" s="179">
        <v>2251000000000</v>
      </c>
      <c r="K418" s="179">
        <v>2312326000000</v>
      </c>
      <c r="L418" s="179">
        <f>VLOOKUP(A418,Sheet2!$A$1:$E$2000,5,FALSE)</f>
        <v>2293618000000</v>
      </c>
      <c r="M418" s="21">
        <f t="shared" si="31"/>
        <v>-5.4651224162761025E-2</v>
      </c>
      <c r="N418" s="21">
        <f t="shared" si="32"/>
        <v>-0.13554759585862652</v>
      </c>
      <c r="O418" s="21">
        <f t="shared" si="33"/>
        <v>8.3400674875355976E-2</v>
      </c>
      <c r="P418" s="21">
        <f t="shared" si="34"/>
        <v>8.6538176893737731E-2</v>
      </c>
      <c r="Q418" s="21">
        <f t="shared" si="35"/>
        <v>7.6096543906796585E-2</v>
      </c>
    </row>
    <row r="419" spans="1:17">
      <c r="A419" s="154" t="s">
        <v>349</v>
      </c>
      <c r="B419" s="154" t="s">
        <v>2050</v>
      </c>
      <c r="C419" s="154" t="s">
        <v>1641</v>
      </c>
      <c r="D419" s="179">
        <v>586417332197</v>
      </c>
      <c r="E419" s="179">
        <v>717535383679</v>
      </c>
      <c r="F419" s="179">
        <v>709174378067</v>
      </c>
      <c r="G419" s="179">
        <v>774785606897</v>
      </c>
      <c r="H419" s="179">
        <v>682128364609</v>
      </c>
      <c r="I419" s="179">
        <v>806901150183</v>
      </c>
      <c r="J419" s="179">
        <v>844172858002</v>
      </c>
      <c r="K419" s="179">
        <v>872309472933</v>
      </c>
      <c r="L419" s="179">
        <f>VLOOKUP(A419,Sheet2!$A$1:$E$2000,5,FALSE)</f>
        <v>860568918306</v>
      </c>
      <c r="M419" s="21">
        <f t="shared" si="31"/>
        <v>0.16321317116160375</v>
      </c>
      <c r="N419" s="21">
        <f t="shared" si="32"/>
        <v>0.12454544895862459</v>
      </c>
      <c r="O419" s="21">
        <f t="shared" si="33"/>
        <v>0.19036006391399249</v>
      </c>
      <c r="P419" s="21">
        <f t="shared" si="34"/>
        <v>0.1258720672762379</v>
      </c>
      <c r="Q419" s="21">
        <f t="shared" si="35"/>
        <v>0.26159380397453957</v>
      </c>
    </row>
    <row r="420" spans="1:17">
      <c r="A420" s="154" t="s">
        <v>350</v>
      </c>
      <c r="B420" s="154" t="s">
        <v>2051</v>
      </c>
      <c r="C420" s="154" t="s">
        <v>1641</v>
      </c>
      <c r="D420" s="179">
        <v>349517849941</v>
      </c>
      <c r="E420" s="179">
        <v>412543085046</v>
      </c>
      <c r="F420" s="179">
        <v>396328861116</v>
      </c>
      <c r="G420" s="179">
        <v>666749299287</v>
      </c>
      <c r="H420" s="179">
        <v>624620275913</v>
      </c>
      <c r="I420" s="179">
        <v>501571291729</v>
      </c>
      <c r="J420" s="179">
        <v>556004932075</v>
      </c>
      <c r="K420" s="179">
        <v>621890252762</v>
      </c>
      <c r="L420" s="179">
        <f>VLOOKUP(A420,Sheet2!$A$1:$E$2000,5,FALSE)</f>
        <v>618279261425</v>
      </c>
      <c r="M420" s="21">
        <f t="shared" si="31"/>
        <v>0.78709120583809489</v>
      </c>
      <c r="N420" s="21">
        <f t="shared" si="32"/>
        <v>0.21580341523134011</v>
      </c>
      <c r="O420" s="21">
        <f t="shared" si="33"/>
        <v>0.40288782025456638</v>
      </c>
      <c r="P420" s="21">
        <f t="shared" si="34"/>
        <v>-6.7280230474888847E-2</v>
      </c>
      <c r="Q420" s="21">
        <f t="shared" si="35"/>
        <v>-1.0151790988102996E-2</v>
      </c>
    </row>
    <row r="421" spans="1:17">
      <c r="A421" s="154" t="s">
        <v>351</v>
      </c>
      <c r="B421" s="154" t="s">
        <v>3811</v>
      </c>
      <c r="C421" s="154" t="s">
        <v>1641</v>
      </c>
      <c r="D421" s="179">
        <v>58860519263</v>
      </c>
      <c r="E421" s="179">
        <v>40181800504</v>
      </c>
      <c r="F421" s="179">
        <v>47458457384</v>
      </c>
      <c r="G421" s="179">
        <v>106076062835</v>
      </c>
      <c r="H421" s="179">
        <v>88179179554</v>
      </c>
      <c r="I421" s="179">
        <v>158254068828</v>
      </c>
      <c r="J421" s="179">
        <v>130132063594</v>
      </c>
      <c r="K421" s="179">
        <v>196198640619</v>
      </c>
      <c r="L421" s="179">
        <f>VLOOKUP(A421,Sheet2!$A$1:$E$2000,5,FALSE)</f>
        <v>110173973778</v>
      </c>
      <c r="M421" s="21">
        <f t="shared" si="31"/>
        <v>0.49810400346620537</v>
      </c>
      <c r="N421" s="21">
        <f t="shared" si="32"/>
        <v>2.9384514094196996</v>
      </c>
      <c r="O421" s="21">
        <f t="shared" si="33"/>
        <v>1.7420205115615985</v>
      </c>
      <c r="P421" s="21">
        <f t="shared" si="34"/>
        <v>0.84960334476388466</v>
      </c>
      <c r="Q421" s="21">
        <f t="shared" si="35"/>
        <v>0.24943296518800812</v>
      </c>
    </row>
    <row r="422" spans="1:17">
      <c r="A422" s="154" t="s">
        <v>352</v>
      </c>
      <c r="B422" s="154" t="s">
        <v>2053</v>
      </c>
      <c r="C422" s="154" t="s">
        <v>1641</v>
      </c>
      <c r="D422" s="179">
        <v>24846939167</v>
      </c>
      <c r="E422" s="179">
        <v>27913818472</v>
      </c>
      <c r="F422" s="179">
        <v>29506228664</v>
      </c>
      <c r="G422" s="179">
        <v>32257272112</v>
      </c>
      <c r="H422" s="179">
        <v>26898481578</v>
      </c>
      <c r="I422" s="179">
        <v>39149622585</v>
      </c>
      <c r="J422" s="179">
        <v>33834635343</v>
      </c>
      <c r="K422" s="179">
        <v>35298571502</v>
      </c>
      <c r="L422" s="179">
        <f>VLOOKUP(A422,Sheet2!$A$1:$E$2000,5,FALSE)</f>
        <v>29045673636</v>
      </c>
      <c r="M422" s="21">
        <f t="shared" si="31"/>
        <v>8.256720866949753E-2</v>
      </c>
      <c r="N422" s="21">
        <f t="shared" si="32"/>
        <v>0.40251763205634133</v>
      </c>
      <c r="O422" s="21">
        <f t="shared" si="33"/>
        <v>0.14669467685245077</v>
      </c>
      <c r="P422" s="21">
        <f t="shared" si="34"/>
        <v>9.4282597097496312E-2</v>
      </c>
      <c r="Q422" s="21">
        <f t="shared" si="35"/>
        <v>7.982577201518197E-2</v>
      </c>
    </row>
    <row r="423" spans="1:17">
      <c r="A423" s="154" t="s">
        <v>353</v>
      </c>
      <c r="B423" s="154" t="s">
        <v>2054</v>
      </c>
      <c r="C423" s="154" t="s">
        <v>1641</v>
      </c>
      <c r="D423" s="179">
        <v>268158030177</v>
      </c>
      <c r="E423" s="179">
        <v>259217490891</v>
      </c>
      <c r="F423" s="179">
        <v>297261369970</v>
      </c>
      <c r="G423" s="179">
        <v>294072627169</v>
      </c>
      <c r="H423" s="179">
        <v>284965960038</v>
      </c>
      <c r="I423" s="179">
        <v>258924368286</v>
      </c>
      <c r="J423" s="179">
        <v>299033700203</v>
      </c>
      <c r="K423" s="179">
        <v>287042226165</v>
      </c>
      <c r="L423" s="179">
        <f>VLOOKUP(A423,Sheet2!$A$1:$E$2000,5,FALSE)</f>
        <v>272360406863</v>
      </c>
      <c r="M423" s="21">
        <f t="shared" si="31"/>
        <v>6.2679196479425894E-2</v>
      </c>
      <c r="N423" s="21">
        <f t="shared" si="32"/>
        <v>-1.1307979411129205E-3</v>
      </c>
      <c r="O423" s="21">
        <f t="shared" si="33"/>
        <v>5.9621949302691626E-3</v>
      </c>
      <c r="P423" s="21">
        <f t="shared" si="34"/>
        <v>-2.3907022804811117E-2</v>
      </c>
      <c r="Q423" s="21">
        <f t="shared" si="35"/>
        <v>-4.4235294535947586E-2</v>
      </c>
    </row>
    <row r="424" spans="1:17">
      <c r="A424" s="154" t="s">
        <v>813</v>
      </c>
      <c r="B424" s="154" t="s">
        <v>3436</v>
      </c>
      <c r="C424" s="154" t="s">
        <v>1641</v>
      </c>
      <c r="D424" s="179">
        <v>4674075866009</v>
      </c>
      <c r="E424" s="179">
        <v>4944620203439</v>
      </c>
      <c r="F424" s="179">
        <v>5430274592577</v>
      </c>
      <c r="G424" s="179">
        <v>5685700453568</v>
      </c>
      <c r="H424" s="179">
        <v>5041667082555</v>
      </c>
      <c r="I424" s="179">
        <v>4981309952823</v>
      </c>
      <c r="J424" s="179">
        <v>4928287581430</v>
      </c>
      <c r="K424" s="179">
        <v>5622808674878</v>
      </c>
      <c r="L424" s="179">
        <f>VLOOKUP(A424,Sheet2!$A$1:$E$2000,5,FALSE)</f>
        <v>4758283873207</v>
      </c>
      <c r="M424" s="21">
        <f t="shared" si="31"/>
        <v>7.8644683373500932E-2</v>
      </c>
      <c r="N424" s="21">
        <f t="shared" si="32"/>
        <v>7.4201349900407223E-3</v>
      </c>
      <c r="O424" s="21">
        <f t="shared" si="33"/>
        <v>-9.2442288615238552E-2</v>
      </c>
      <c r="P424" s="21">
        <f t="shared" si="34"/>
        <v>-1.1061395021352723E-2</v>
      </c>
      <c r="Q424" s="21">
        <f t="shared" si="35"/>
        <v>-5.6208235234046423E-2</v>
      </c>
    </row>
    <row r="425" spans="1:17">
      <c r="A425" s="154" t="s">
        <v>3930</v>
      </c>
      <c r="B425" s="154" t="s">
        <v>3931</v>
      </c>
      <c r="C425" s="154" t="s">
        <v>1641</v>
      </c>
      <c r="D425" s="179">
        <v>801622567694</v>
      </c>
      <c r="E425" s="179">
        <v>1047541226771</v>
      </c>
      <c r="F425" s="179">
        <v>831446767598</v>
      </c>
      <c r="G425" s="179">
        <v>1210499158728</v>
      </c>
      <c r="H425" s="179">
        <v>1136156465610</v>
      </c>
      <c r="I425" s="179">
        <v>2078204040293</v>
      </c>
      <c r="J425" s="179">
        <v>2229944261965</v>
      </c>
      <c r="K425" s="179">
        <v>2606336856914</v>
      </c>
      <c r="L425" s="179">
        <f>VLOOKUP(A425,Sheet2!$A$1:$E$2000,5,FALSE)</f>
        <v>2750550855401</v>
      </c>
      <c r="M425" s="21">
        <f t="shared" si="31"/>
        <v>0.41732095801437091</v>
      </c>
      <c r="N425" s="21">
        <f t="shared" si="32"/>
        <v>0.98388759046646124</v>
      </c>
      <c r="O425" s="21">
        <f t="shared" si="33"/>
        <v>1.6820048484970067</v>
      </c>
      <c r="P425" s="21">
        <f t="shared" si="34"/>
        <v>1.1531091848529287</v>
      </c>
      <c r="Q425" s="21">
        <f t="shared" si="35"/>
        <v>1.4209261124296249</v>
      </c>
    </row>
    <row r="426" spans="1:17">
      <c r="A426" s="154" t="s">
        <v>731</v>
      </c>
      <c r="B426" s="154" t="s">
        <v>2055</v>
      </c>
      <c r="C426" s="154" t="s">
        <v>1641</v>
      </c>
      <c r="D426" s="179">
        <v>170256919611</v>
      </c>
      <c r="E426" s="179">
        <v>204741161750</v>
      </c>
      <c r="F426" s="179">
        <v>170321619417</v>
      </c>
      <c r="G426" s="179">
        <v>225807696540</v>
      </c>
      <c r="H426" s="179">
        <v>165822786969</v>
      </c>
      <c r="I426" s="179">
        <v>229844111862</v>
      </c>
      <c r="J426" s="179">
        <v>234250356469</v>
      </c>
      <c r="K426" s="179">
        <v>245867740430</v>
      </c>
      <c r="L426" s="179">
        <f>VLOOKUP(A426,Sheet2!$A$1:$E$2000,5,FALSE)</f>
        <v>263514667195</v>
      </c>
      <c r="M426" s="21">
        <f t="shared" si="31"/>
        <v>-2.6043773446218971E-2</v>
      </c>
      <c r="N426" s="21">
        <f t="shared" si="32"/>
        <v>0.12260822346339939</v>
      </c>
      <c r="O426" s="21">
        <f t="shared" si="33"/>
        <v>0.37534129414001566</v>
      </c>
      <c r="P426" s="21">
        <f t="shared" si="34"/>
        <v>8.8836847447520573E-2</v>
      </c>
      <c r="Q426" s="21">
        <f t="shared" si="35"/>
        <v>0.58913423186080671</v>
      </c>
    </row>
    <row r="427" spans="1:17">
      <c r="A427" s="154" t="s">
        <v>354</v>
      </c>
      <c r="B427" s="154" t="s">
        <v>2056</v>
      </c>
      <c r="C427" s="154" t="s">
        <v>1641</v>
      </c>
      <c r="D427" s="179">
        <v>73481382970</v>
      </c>
      <c r="E427" s="179">
        <v>210555082000</v>
      </c>
      <c r="F427" s="179">
        <v>345034035848</v>
      </c>
      <c r="G427" s="179">
        <v>397024367354</v>
      </c>
      <c r="H427" s="179">
        <v>217744210115</v>
      </c>
      <c r="I427" s="179">
        <v>459099147702</v>
      </c>
      <c r="J427" s="179">
        <v>390953829161</v>
      </c>
      <c r="K427" s="179">
        <v>571265891024</v>
      </c>
      <c r="L427" s="179">
        <f>VLOOKUP(A427,Sheet2!$A$1:$E$2000,5,FALSE)</f>
        <v>208258916730</v>
      </c>
      <c r="M427" s="21">
        <f t="shared" si="31"/>
        <v>1.9632568320590496</v>
      </c>
      <c r="N427" s="21">
        <f t="shared" si="32"/>
        <v>1.1804230196733034</v>
      </c>
      <c r="O427" s="21">
        <f t="shared" si="33"/>
        <v>0.13308772046253817</v>
      </c>
      <c r="P427" s="21">
        <f t="shared" si="34"/>
        <v>0.43886858842253507</v>
      </c>
      <c r="Q427" s="21">
        <f t="shared" si="35"/>
        <v>-4.356163307391922E-2</v>
      </c>
    </row>
    <row r="428" spans="1:17">
      <c r="A428" s="154" t="s">
        <v>355</v>
      </c>
      <c r="B428" s="154" t="s">
        <v>2057</v>
      </c>
      <c r="C428" s="154" t="s">
        <v>2058</v>
      </c>
      <c r="D428" s="179">
        <v>1201306455</v>
      </c>
      <c r="E428" s="179">
        <v>1672290252</v>
      </c>
      <c r="F428" s="179">
        <v>595399511</v>
      </c>
      <c r="G428" s="179">
        <v>35017002024</v>
      </c>
      <c r="H428" s="179">
        <v>59923506789</v>
      </c>
      <c r="I428" s="179">
        <v>74580887516</v>
      </c>
      <c r="J428" s="179">
        <v>69464393221</v>
      </c>
      <c r="K428" s="179">
        <v>113696499623</v>
      </c>
      <c r="L428" s="179">
        <f>VLOOKUP(A428,Sheet2!$A$1:$E$2000,5,FALSE)</f>
        <v>111963739308</v>
      </c>
      <c r="M428" s="21">
        <f t="shared" si="31"/>
        <v>48.881948556582095</v>
      </c>
      <c r="N428" s="21">
        <f t="shared" si="32"/>
        <v>43.598051939131913</v>
      </c>
      <c r="O428" s="21">
        <f t="shared" si="33"/>
        <v>115.66854261323033</v>
      </c>
      <c r="P428" s="21">
        <f t="shared" si="34"/>
        <v>2.2468941671555589</v>
      </c>
      <c r="Q428" s="21">
        <f t="shared" si="35"/>
        <v>0.86844437696615062</v>
      </c>
    </row>
    <row r="429" spans="1:17">
      <c r="A429" s="154" t="s">
        <v>358</v>
      </c>
      <c r="B429" s="154" t="s">
        <v>2061</v>
      </c>
      <c r="C429" s="154" t="s">
        <v>2058</v>
      </c>
      <c r="D429" s="179">
        <v>75750658912</v>
      </c>
      <c r="E429" s="179">
        <v>89536913198</v>
      </c>
      <c r="F429" s="179">
        <v>133119760335</v>
      </c>
      <c r="G429" s="179">
        <v>113886349974</v>
      </c>
      <c r="H429" s="179">
        <v>59935468070</v>
      </c>
      <c r="I429" s="179">
        <v>64144848634</v>
      </c>
      <c r="J429" s="179">
        <v>130284674196</v>
      </c>
      <c r="K429" s="179">
        <v>112922717181</v>
      </c>
      <c r="L429" s="179">
        <f>VLOOKUP(A429,Sheet2!$A$1:$E$2000,5,FALSE)</f>
        <v>64054165393</v>
      </c>
      <c r="M429" s="21">
        <f t="shared" si="31"/>
        <v>-0.20877958118321588</v>
      </c>
      <c r="N429" s="21">
        <f t="shared" si="32"/>
        <v>-0.28359325396720497</v>
      </c>
      <c r="O429" s="21">
        <f t="shared" si="33"/>
        <v>-2.1297259939962468E-2</v>
      </c>
      <c r="P429" s="21">
        <f t="shared" si="34"/>
        <v>-8.4613546155443142E-3</v>
      </c>
      <c r="Q429" s="21">
        <f t="shared" si="35"/>
        <v>6.8718864732810289E-2</v>
      </c>
    </row>
    <row r="430" spans="1:17">
      <c r="A430" s="154" t="s">
        <v>360</v>
      </c>
      <c r="B430" s="154" t="s">
        <v>2062</v>
      </c>
      <c r="C430" s="154" t="s">
        <v>2058</v>
      </c>
      <c r="D430" s="179">
        <v>89467104022</v>
      </c>
      <c r="E430" s="179">
        <v>107797308580</v>
      </c>
      <c r="F430" s="179">
        <v>77135708770</v>
      </c>
      <c r="G430" s="179">
        <v>140415711168</v>
      </c>
      <c r="H430" s="179">
        <v>82894151719</v>
      </c>
      <c r="I430" s="179">
        <v>113352350722</v>
      </c>
      <c r="J430" s="179">
        <v>114441657364</v>
      </c>
      <c r="K430" s="179">
        <v>115494953187</v>
      </c>
      <c r="L430" s="179">
        <f>VLOOKUP(A430,Sheet2!$A$1:$E$2000,5,FALSE)</f>
        <v>98969432369</v>
      </c>
      <c r="M430" s="21">
        <f t="shared" si="31"/>
        <v>-7.3467811156419108E-2</v>
      </c>
      <c r="N430" s="21">
        <f t="shared" si="32"/>
        <v>5.1532289768416777E-2</v>
      </c>
      <c r="O430" s="21">
        <f t="shared" si="33"/>
        <v>0.48364044602529421</v>
      </c>
      <c r="P430" s="21">
        <f t="shared" si="34"/>
        <v>-0.17747841586746391</v>
      </c>
      <c r="Q430" s="21">
        <f t="shared" si="35"/>
        <v>0.19392538938685366</v>
      </c>
    </row>
    <row r="431" spans="1:17">
      <c r="A431" s="154" t="s">
        <v>361</v>
      </c>
      <c r="B431" s="154" t="s">
        <v>2063</v>
      </c>
      <c r="C431" s="154" t="s">
        <v>2058</v>
      </c>
      <c r="D431" s="179">
        <v>36520302705</v>
      </c>
      <c r="E431" s="179">
        <v>40731362245</v>
      </c>
      <c r="F431" s="179">
        <v>39351974636</v>
      </c>
      <c r="G431" s="179">
        <v>43186287483</v>
      </c>
      <c r="H431" s="179">
        <v>40028881473</v>
      </c>
      <c r="I431" s="179">
        <v>42533948784</v>
      </c>
      <c r="J431" s="179">
        <v>44828903296</v>
      </c>
      <c r="K431" s="179">
        <v>42473888408</v>
      </c>
      <c r="L431" s="179">
        <f>VLOOKUP(A431,Sheet2!$A$1:$E$2000,5,FALSE)</f>
        <v>0</v>
      </c>
      <c r="M431" s="21">
        <f t="shared" si="31"/>
        <v>9.6072006750361358E-2</v>
      </c>
      <c r="N431" s="21">
        <f t="shared" si="32"/>
        <v>4.4255493547144434E-2</v>
      </c>
      <c r="O431" s="21">
        <f t="shared" si="33"/>
        <v>0.13917798816097002</v>
      </c>
      <c r="P431" s="21">
        <f t="shared" si="34"/>
        <v>-1.6495955464577296E-2</v>
      </c>
      <c r="Q431" s="21">
        <f t="shared" si="35"/>
        <v>-1</v>
      </c>
    </row>
    <row r="432" spans="1:17">
      <c r="A432" s="154" t="s">
        <v>362</v>
      </c>
      <c r="B432" s="154" t="s">
        <v>3788</v>
      </c>
      <c r="C432" s="154" t="s">
        <v>2058</v>
      </c>
      <c r="D432" s="179">
        <v>482466783711</v>
      </c>
      <c r="E432" s="179">
        <v>1072702206705</v>
      </c>
      <c r="F432" s="179">
        <v>471273809007</v>
      </c>
      <c r="G432" s="179">
        <v>1344644238933</v>
      </c>
      <c r="H432" s="179">
        <v>1124492986143</v>
      </c>
      <c r="I432" s="179">
        <v>1266332272807</v>
      </c>
      <c r="J432" s="179">
        <v>1419840030106</v>
      </c>
      <c r="K432" s="179">
        <v>1183434856734</v>
      </c>
      <c r="L432" s="179">
        <f>VLOOKUP(A432,Sheet2!$A$1:$E$2000,5,FALSE)</f>
        <v>0</v>
      </c>
      <c r="M432" s="21">
        <f t="shared" si="31"/>
        <v>1.3307158629527061</v>
      </c>
      <c r="N432" s="21">
        <f t="shared" si="32"/>
        <v>0.18050682182967626</v>
      </c>
      <c r="O432" s="21">
        <f t="shared" si="33"/>
        <v>2.0127709263064748</v>
      </c>
      <c r="P432" s="21">
        <f t="shared" si="34"/>
        <v>-0.1198899883934524</v>
      </c>
      <c r="Q432" s="21">
        <f t="shared" si="35"/>
        <v>-1</v>
      </c>
    </row>
    <row r="433" spans="1:17">
      <c r="A433" s="154" t="s">
        <v>363</v>
      </c>
      <c r="B433" s="154" t="s">
        <v>2065</v>
      </c>
      <c r="C433" s="154" t="s">
        <v>2058</v>
      </c>
      <c r="D433" s="179">
        <v>45940567221</v>
      </c>
      <c r="E433" s="179">
        <v>35467624952</v>
      </c>
      <c r="F433" s="179">
        <v>5708691382</v>
      </c>
      <c r="G433" s="179">
        <v>222710263033</v>
      </c>
      <c r="H433" s="179">
        <v>63555049301</v>
      </c>
      <c r="I433" s="179">
        <v>38496675924</v>
      </c>
      <c r="J433" s="179">
        <v>12690778785</v>
      </c>
      <c r="K433" s="179">
        <v>39522117451</v>
      </c>
      <c r="L433" s="179">
        <f>VLOOKUP(A433,Sheet2!$A$1:$E$2000,5,FALSE)</f>
        <v>7233939322</v>
      </c>
      <c r="M433" s="21">
        <f t="shared" si="31"/>
        <v>0.38341890719947846</v>
      </c>
      <c r="N433" s="21">
        <f t="shared" si="32"/>
        <v>8.5403264980368904E-2</v>
      </c>
      <c r="O433" s="21">
        <f t="shared" si="33"/>
        <v>1.2230626838604604</v>
      </c>
      <c r="P433" s="21">
        <f t="shared" si="34"/>
        <v>-0.82254020576885656</v>
      </c>
      <c r="Q433" s="21">
        <f t="shared" si="35"/>
        <v>-0.88617836975092745</v>
      </c>
    </row>
    <row r="434" spans="1:17">
      <c r="A434" s="154" t="s">
        <v>364</v>
      </c>
      <c r="B434" s="154" t="s">
        <v>3975</v>
      </c>
      <c r="C434" s="154" t="s">
        <v>2058</v>
      </c>
      <c r="D434" s="179">
        <v>34878353965</v>
      </c>
      <c r="E434" s="179">
        <v>60280908814</v>
      </c>
      <c r="F434" s="179">
        <v>40934701250</v>
      </c>
      <c r="G434" s="179">
        <v>73486501074</v>
      </c>
      <c r="H434" s="179">
        <v>61912575113</v>
      </c>
      <c r="I434" s="179">
        <v>83702578423</v>
      </c>
      <c r="J434" s="179">
        <v>27851606714</v>
      </c>
      <c r="K434" s="179">
        <v>93523431939</v>
      </c>
      <c r="L434" s="179">
        <f>VLOOKUP(A434,Sheet2!$A$1:$E$2000,5,FALSE)</f>
        <v>1841393098</v>
      </c>
      <c r="M434" s="21">
        <f t="shared" si="31"/>
        <v>0.77510025774520519</v>
      </c>
      <c r="N434" s="21">
        <f t="shared" si="32"/>
        <v>0.38854207857530526</v>
      </c>
      <c r="O434" s="21">
        <f t="shared" si="33"/>
        <v>-0.319608892614063</v>
      </c>
      <c r="P434" s="21">
        <f t="shared" si="34"/>
        <v>0.27266138096332898</v>
      </c>
      <c r="Q434" s="21">
        <f t="shared" si="35"/>
        <v>-0.9702581730021862</v>
      </c>
    </row>
    <row r="435" spans="1:17">
      <c r="A435" s="154" t="s">
        <v>366</v>
      </c>
      <c r="B435" s="154" t="s">
        <v>2068</v>
      </c>
      <c r="C435" s="154" t="s">
        <v>2058</v>
      </c>
      <c r="D435" s="179">
        <v>23937236356</v>
      </c>
      <c r="E435" s="179">
        <v>155172074135</v>
      </c>
      <c r="F435" s="179">
        <v>41294199628</v>
      </c>
      <c r="G435" s="179">
        <v>17686528558</v>
      </c>
      <c r="H435" s="179">
        <v>23532699383</v>
      </c>
      <c r="I435" s="179">
        <v>44613805104</v>
      </c>
      <c r="J435" s="179">
        <v>98734133499</v>
      </c>
      <c r="K435" s="179">
        <v>14250003645</v>
      </c>
      <c r="L435" s="179">
        <f>VLOOKUP(A435,Sheet2!$A$1:$E$2000,5,FALSE)</f>
        <v>15419406912</v>
      </c>
      <c r="M435" s="21">
        <f t="shared" si="31"/>
        <v>-1.6899903020701074E-2</v>
      </c>
      <c r="N435" s="21">
        <f t="shared" si="32"/>
        <v>-0.71248818221514587</v>
      </c>
      <c r="O435" s="21">
        <f t="shared" si="33"/>
        <v>1.3909927880537538</v>
      </c>
      <c r="P435" s="21">
        <f t="shared" si="34"/>
        <v>-0.19430183270450693</v>
      </c>
      <c r="Q435" s="21">
        <f t="shared" si="35"/>
        <v>-0.34476675790372924</v>
      </c>
    </row>
    <row r="436" spans="1:17">
      <c r="A436" s="154" t="s">
        <v>367</v>
      </c>
      <c r="B436" s="154" t="s">
        <v>2069</v>
      </c>
      <c r="C436" s="154" t="s">
        <v>2058</v>
      </c>
      <c r="D436" s="179">
        <v>95829933775</v>
      </c>
      <c r="E436" s="179">
        <v>48915105978</v>
      </c>
      <c r="F436" s="179">
        <v>60168452817</v>
      </c>
      <c r="G436" s="179">
        <v>124946300481</v>
      </c>
      <c r="H436" s="179">
        <v>50525989282</v>
      </c>
      <c r="I436" s="179">
        <v>73456047163</v>
      </c>
      <c r="J436" s="179">
        <v>87683938347</v>
      </c>
      <c r="K436" s="179">
        <v>82474110779</v>
      </c>
      <c r="L436" s="179">
        <f>VLOOKUP(A436,Sheet2!$A$1:$E$2000,5,FALSE)</f>
        <v>78180459658</v>
      </c>
      <c r="M436" s="21">
        <f t="shared" si="31"/>
        <v>-0.47275358239701548</v>
      </c>
      <c r="N436" s="21">
        <f t="shared" si="32"/>
        <v>0.50170475345668275</v>
      </c>
      <c r="O436" s="21">
        <f t="shared" si="33"/>
        <v>0.45730751318614216</v>
      </c>
      <c r="P436" s="21">
        <f t="shared" si="34"/>
        <v>-0.33992354746396469</v>
      </c>
      <c r="Q436" s="21">
        <f t="shared" si="35"/>
        <v>0.547331596451333</v>
      </c>
    </row>
    <row r="437" spans="1:17">
      <c r="A437" s="154" t="s">
        <v>368</v>
      </c>
      <c r="B437" s="154" t="s">
        <v>4119</v>
      </c>
      <c r="C437" s="154" t="s">
        <v>2058</v>
      </c>
      <c r="D437" s="179">
        <v>10871784250</v>
      </c>
      <c r="E437" s="179">
        <v>12227777750</v>
      </c>
      <c r="F437" s="179">
        <v>13497773400</v>
      </c>
      <c r="G437" s="179">
        <v>14017889050</v>
      </c>
      <c r="H437" s="179">
        <v>10077385900</v>
      </c>
      <c r="I437" s="179">
        <v>11681136350</v>
      </c>
      <c r="J437" s="179">
        <v>12505953200</v>
      </c>
      <c r="K437" s="179">
        <v>13249235200</v>
      </c>
      <c r="L437" s="179">
        <f>VLOOKUP(A437,Sheet2!$A$1:$E$2000,5,FALSE)</f>
        <v>13326201154</v>
      </c>
      <c r="M437" s="21">
        <f t="shared" si="31"/>
        <v>-7.3069730941358588E-2</v>
      </c>
      <c r="N437" s="21">
        <f t="shared" si="32"/>
        <v>-4.470488515380483E-2</v>
      </c>
      <c r="O437" s="21">
        <f t="shared" si="33"/>
        <v>-7.3480282310858763E-2</v>
      </c>
      <c r="P437" s="21">
        <f t="shared" si="34"/>
        <v>-5.483378041146645E-2</v>
      </c>
      <c r="Q437" s="21">
        <f t="shared" si="35"/>
        <v>0.32238670685420512</v>
      </c>
    </row>
    <row r="438" spans="1:17">
      <c r="A438" s="154" t="s">
        <v>860</v>
      </c>
      <c r="B438" s="154" t="s">
        <v>2463</v>
      </c>
      <c r="C438" s="154" t="s">
        <v>2058</v>
      </c>
      <c r="D438" s="179"/>
      <c r="E438" s="179"/>
      <c r="F438" s="179"/>
      <c r="G438" s="179"/>
      <c r="H438" s="179"/>
      <c r="I438" s="179"/>
      <c r="J438" s="179"/>
      <c r="K438" s="179"/>
      <c r="L438" s="179">
        <f>VLOOKUP(A438,Sheet2!$A$1:$E$2000,5,FALSE)</f>
        <v>0</v>
      </c>
      <c r="M438" s="21" t="e">
        <f t="shared" si="31"/>
        <v>#DIV/0!</v>
      </c>
      <c r="N438" s="21" t="e">
        <f t="shared" si="32"/>
        <v>#DIV/0!</v>
      </c>
      <c r="O438" s="21" t="e">
        <f t="shared" si="33"/>
        <v>#DIV/0!</v>
      </c>
      <c r="P438" s="21" t="e">
        <f t="shared" si="34"/>
        <v>#DIV/0!</v>
      </c>
      <c r="Q438" s="21" t="e">
        <f t="shared" si="35"/>
        <v>#DIV/0!</v>
      </c>
    </row>
    <row r="439" spans="1:17">
      <c r="A439" s="154" t="s">
        <v>640</v>
      </c>
      <c r="B439" s="154" t="s">
        <v>2072</v>
      </c>
      <c r="C439" s="154" t="s">
        <v>2058</v>
      </c>
      <c r="D439" s="179">
        <v>17766872176</v>
      </c>
      <c r="E439" s="179">
        <v>18674094218</v>
      </c>
      <c r="F439" s="179">
        <v>18665975215</v>
      </c>
      <c r="G439" s="179">
        <v>17882863203</v>
      </c>
      <c r="H439" s="179">
        <v>19121468747</v>
      </c>
      <c r="I439" s="179">
        <v>40301486891</v>
      </c>
      <c r="J439" s="179">
        <v>23892213536</v>
      </c>
      <c r="K439" s="179">
        <v>26865986181</v>
      </c>
      <c r="L439" s="179">
        <f>VLOOKUP(A439,Sheet2!$A$1:$E$2000,5,FALSE)</f>
        <v>31037678663</v>
      </c>
      <c r="M439" s="21">
        <f t="shared" si="31"/>
        <v>7.6242827526492141E-2</v>
      </c>
      <c r="N439" s="21">
        <f t="shared" si="32"/>
        <v>1.1581494888332153</v>
      </c>
      <c r="O439" s="21">
        <f t="shared" si="33"/>
        <v>0.27998742421988154</v>
      </c>
      <c r="P439" s="21">
        <f t="shared" si="34"/>
        <v>0.50233135913565596</v>
      </c>
      <c r="Q439" s="21">
        <f t="shared" si="35"/>
        <v>0.62318486480645241</v>
      </c>
    </row>
    <row r="440" spans="1:17">
      <c r="A440" s="154" t="s">
        <v>369</v>
      </c>
      <c r="B440" s="154" t="s">
        <v>2073</v>
      </c>
      <c r="C440" s="154" t="s">
        <v>2058</v>
      </c>
      <c r="D440" s="179">
        <v>84368217990</v>
      </c>
      <c r="E440" s="179">
        <v>92249110449</v>
      </c>
      <c r="F440" s="179">
        <v>71104737881</v>
      </c>
      <c r="G440" s="179">
        <v>107785305966</v>
      </c>
      <c r="H440" s="179">
        <v>103096713666</v>
      </c>
      <c r="I440" s="179">
        <v>117085473430</v>
      </c>
      <c r="J440" s="179">
        <v>121631972792</v>
      </c>
      <c r="K440" s="179">
        <v>108660371339</v>
      </c>
      <c r="L440" s="179">
        <f>VLOOKUP(A440,Sheet2!$A$1:$E$2000,5,FALSE)</f>
        <v>122010065240</v>
      </c>
      <c r="M440" s="21">
        <f t="shared" si="31"/>
        <v>0.22198519919218695</v>
      </c>
      <c r="N440" s="21">
        <f t="shared" si="32"/>
        <v>0.26923146315574287</v>
      </c>
      <c r="O440" s="21">
        <f t="shared" si="33"/>
        <v>0.7106029276918473</v>
      </c>
      <c r="P440" s="21">
        <f t="shared" si="34"/>
        <v>8.1185961774421483E-3</v>
      </c>
      <c r="Q440" s="21">
        <f t="shared" si="35"/>
        <v>0.18345251658819253</v>
      </c>
    </row>
    <row r="441" spans="1:17">
      <c r="A441" s="154" t="s">
        <v>370</v>
      </c>
      <c r="B441" s="154" t="s">
        <v>2074</v>
      </c>
      <c r="C441" s="154" t="s">
        <v>2058</v>
      </c>
      <c r="D441" s="179">
        <v>689745014007</v>
      </c>
      <c r="E441" s="179">
        <v>1020567924527</v>
      </c>
      <c r="F441" s="179">
        <v>792794115992</v>
      </c>
      <c r="G441" s="179">
        <v>984871415912</v>
      </c>
      <c r="H441" s="179">
        <v>771578517557</v>
      </c>
      <c r="I441" s="179">
        <v>1065202176459</v>
      </c>
      <c r="J441" s="179">
        <v>879830752165</v>
      </c>
      <c r="K441" s="179">
        <v>979629799326</v>
      </c>
      <c r="L441" s="179">
        <f>VLOOKUP(A441,Sheet2!$A$1:$E$2000,5,FALSE)</f>
        <v>875270254296</v>
      </c>
      <c r="M441" s="21">
        <f t="shared" si="31"/>
        <v>0.11864312447087802</v>
      </c>
      <c r="N441" s="21">
        <f t="shared" si="32"/>
        <v>4.3734719521668804E-2</v>
      </c>
      <c r="O441" s="21">
        <f t="shared" si="33"/>
        <v>0.10978466466554639</v>
      </c>
      <c r="P441" s="21">
        <f t="shared" si="34"/>
        <v>-5.3221329214293575E-3</v>
      </c>
      <c r="Q441" s="21">
        <f t="shared" si="35"/>
        <v>0.13438909246373598</v>
      </c>
    </row>
    <row r="442" spans="1:17">
      <c r="A442" s="154" t="s">
        <v>1634</v>
      </c>
      <c r="B442" s="154" t="s">
        <v>2075</v>
      </c>
      <c r="C442" s="154" t="s">
        <v>2058</v>
      </c>
      <c r="D442" s="179">
        <v>170709118634</v>
      </c>
      <c r="E442" s="179">
        <v>193957667455</v>
      </c>
      <c r="F442" s="179">
        <v>206279716936</v>
      </c>
      <c r="G442" s="179">
        <v>190941733299</v>
      </c>
      <c r="H442" s="179">
        <v>174053951296</v>
      </c>
      <c r="I442" s="179">
        <v>197443188232</v>
      </c>
      <c r="J442" s="179">
        <v>211390183217</v>
      </c>
      <c r="K442" s="179">
        <v>201337968046</v>
      </c>
      <c r="L442" s="179">
        <f>VLOOKUP(A442,Sheet2!$A$1:$E$2000,5,FALSE)</f>
        <v>179591320334</v>
      </c>
      <c r="M442" s="21">
        <f t="shared" si="31"/>
        <v>1.95937550891544E-2</v>
      </c>
      <c r="N442" s="21">
        <f t="shared" si="32"/>
        <v>1.7970523273119241E-2</v>
      </c>
      <c r="O442" s="21">
        <f t="shared" si="33"/>
        <v>2.4774448777169715E-2</v>
      </c>
      <c r="P442" s="21">
        <f t="shared" si="34"/>
        <v>5.4447158132372768E-2</v>
      </c>
      <c r="Q442" s="21">
        <f t="shared" si="35"/>
        <v>3.1814095553527696E-2</v>
      </c>
    </row>
    <row r="443" spans="1:17">
      <c r="A443" s="154" t="s">
        <v>3924</v>
      </c>
      <c r="B443" s="154" t="s">
        <v>3925</v>
      </c>
      <c r="C443" s="154" t="s">
        <v>2058</v>
      </c>
      <c r="D443" s="179"/>
      <c r="E443" s="179"/>
      <c r="F443" s="179"/>
      <c r="G443" s="179"/>
      <c r="H443" s="179"/>
      <c r="I443" s="179"/>
      <c r="J443" s="179"/>
      <c r="K443" s="179"/>
      <c r="L443" s="179">
        <f>VLOOKUP(A443,Sheet2!$A$1:$E$2000,5,FALSE)</f>
        <v>0</v>
      </c>
      <c r="M443" s="21" t="e">
        <f t="shared" si="31"/>
        <v>#DIV/0!</v>
      </c>
      <c r="N443" s="21" t="e">
        <f t="shared" si="32"/>
        <v>#DIV/0!</v>
      </c>
      <c r="O443" s="21" t="e">
        <f t="shared" si="33"/>
        <v>#DIV/0!</v>
      </c>
      <c r="P443" s="21" t="e">
        <f t="shared" si="34"/>
        <v>#DIV/0!</v>
      </c>
      <c r="Q443" s="21" t="e">
        <f t="shared" si="35"/>
        <v>#DIV/0!</v>
      </c>
    </row>
    <row r="444" spans="1:17">
      <c r="A444" s="154" t="s">
        <v>372</v>
      </c>
      <c r="B444" s="154" t="s">
        <v>2078</v>
      </c>
      <c r="C444" s="154" t="s">
        <v>2058</v>
      </c>
      <c r="D444" s="179">
        <v>8603283691</v>
      </c>
      <c r="E444" s="179">
        <v>26532681972</v>
      </c>
      <c r="F444" s="179">
        <v>34879117935</v>
      </c>
      <c r="G444" s="179">
        <v>9501599528</v>
      </c>
      <c r="H444" s="179">
        <v>7729526666</v>
      </c>
      <c r="I444" s="179">
        <v>26063612518</v>
      </c>
      <c r="J444" s="179">
        <v>30139969019</v>
      </c>
      <c r="K444" s="179">
        <v>9501087800</v>
      </c>
      <c r="L444" s="179">
        <f>VLOOKUP(A444,Sheet2!$A$1:$E$2000,5,FALSE)</f>
        <v>7574419051</v>
      </c>
      <c r="M444" s="21">
        <f t="shared" si="31"/>
        <v>-0.10156087563566547</v>
      </c>
      <c r="N444" s="21">
        <f t="shared" si="32"/>
        <v>-1.7678931006485137E-2</v>
      </c>
      <c r="O444" s="21">
        <f t="shared" si="33"/>
        <v>-0.13587353111485731</v>
      </c>
      <c r="P444" s="21">
        <f t="shared" si="34"/>
        <v>-5.385703728009194E-5</v>
      </c>
      <c r="Q444" s="21">
        <f t="shared" si="35"/>
        <v>-2.0066896939792508E-2</v>
      </c>
    </row>
    <row r="445" spans="1:17">
      <c r="A445" s="154" t="s">
        <v>374</v>
      </c>
      <c r="B445" s="154" t="s">
        <v>2079</v>
      </c>
      <c r="C445" s="154" t="s">
        <v>2058</v>
      </c>
      <c r="D445" s="179">
        <v>61048749351</v>
      </c>
      <c r="E445" s="179">
        <v>101452546871</v>
      </c>
      <c r="F445" s="179">
        <v>166340062938</v>
      </c>
      <c r="G445" s="179">
        <v>238639874106</v>
      </c>
      <c r="H445" s="179">
        <v>23363381986</v>
      </c>
      <c r="I445" s="179">
        <v>98058858649</v>
      </c>
      <c r="J445" s="179">
        <v>136460318678</v>
      </c>
      <c r="K445" s="179">
        <v>123787450918</v>
      </c>
      <c r="L445" s="179">
        <f>VLOOKUP(A445,Sheet2!$A$1:$E$2000,5,FALSE)</f>
        <v>73933476797</v>
      </c>
      <c r="M445" s="21">
        <f t="shared" si="31"/>
        <v>-0.61729958050946876</v>
      </c>
      <c r="N445" s="21">
        <f t="shared" si="32"/>
        <v>-3.3450990898386983E-2</v>
      </c>
      <c r="O445" s="21">
        <f t="shared" si="33"/>
        <v>-0.17963047345447433</v>
      </c>
      <c r="P445" s="21">
        <f t="shared" si="34"/>
        <v>-0.48127926491020689</v>
      </c>
      <c r="Q445" s="21">
        <f t="shared" si="35"/>
        <v>2.1645023328087958</v>
      </c>
    </row>
    <row r="446" spans="1:17">
      <c r="A446" s="154" t="s">
        <v>2081</v>
      </c>
      <c r="B446" s="154" t="s">
        <v>4132</v>
      </c>
      <c r="C446" s="154" t="s">
        <v>2058</v>
      </c>
      <c r="D446" s="179">
        <v>309593020371</v>
      </c>
      <c r="E446" s="179">
        <v>352692395815</v>
      </c>
      <c r="F446" s="179">
        <v>434218878349</v>
      </c>
      <c r="G446" s="179">
        <v>629557303711</v>
      </c>
      <c r="H446" s="179">
        <v>403149535735</v>
      </c>
      <c r="I446" s="179">
        <v>458889901912</v>
      </c>
      <c r="J446" s="179">
        <v>374145373877</v>
      </c>
      <c r="K446" s="179">
        <v>705319671000</v>
      </c>
      <c r="L446" s="179">
        <f>VLOOKUP(A446,Sheet2!$A$1:$E$2000,5,FALSE)</f>
        <v>202242431469</v>
      </c>
      <c r="M446" s="21">
        <f t="shared" si="31"/>
        <v>0.30219193976623498</v>
      </c>
      <c r="N446" s="21">
        <f t="shared" si="32"/>
        <v>0.30110517651394009</v>
      </c>
      <c r="O446" s="21">
        <f t="shared" si="33"/>
        <v>-0.1383484400779931</v>
      </c>
      <c r="P446" s="21">
        <f t="shared" si="34"/>
        <v>0.120342289482482</v>
      </c>
      <c r="Q446" s="21">
        <f t="shared" si="35"/>
        <v>-0.49834388101109245</v>
      </c>
    </row>
    <row r="447" spans="1:17">
      <c r="A447" s="154" t="s">
        <v>376</v>
      </c>
      <c r="B447" s="154" t="s">
        <v>2083</v>
      </c>
      <c r="C447" s="154" t="s">
        <v>2058</v>
      </c>
      <c r="D447" s="179">
        <v>58368399559</v>
      </c>
      <c r="E447" s="179">
        <v>75515667606</v>
      </c>
      <c r="F447" s="179">
        <v>53982377698</v>
      </c>
      <c r="G447" s="179">
        <v>81024962827</v>
      </c>
      <c r="H447" s="179">
        <v>58332102168</v>
      </c>
      <c r="I447" s="179">
        <v>76010863260</v>
      </c>
      <c r="J447" s="179">
        <v>63979965516</v>
      </c>
      <c r="K447" s="179">
        <v>69080033010</v>
      </c>
      <c r="L447" s="179">
        <f>VLOOKUP(A447,Sheet2!$A$1:$E$2000,5,FALSE)</f>
        <v>62480536291</v>
      </c>
      <c r="M447" s="21">
        <f t="shared" si="31"/>
        <v>-6.2186716227005396E-4</v>
      </c>
      <c r="N447" s="21">
        <f t="shared" si="32"/>
        <v>6.5575220308408538E-3</v>
      </c>
      <c r="O447" s="21">
        <f t="shared" si="33"/>
        <v>0.18520095342837042</v>
      </c>
      <c r="P447" s="21">
        <f t="shared" si="34"/>
        <v>-0.1474228361264929</v>
      </c>
      <c r="Q447" s="21">
        <f t="shared" si="35"/>
        <v>7.1117514521459507E-2</v>
      </c>
    </row>
    <row r="448" spans="1:17">
      <c r="A448" s="154" t="s">
        <v>379</v>
      </c>
      <c r="B448" s="154" t="s">
        <v>2086</v>
      </c>
      <c r="C448" s="154" t="s">
        <v>2058</v>
      </c>
      <c r="D448" s="179">
        <v>514953226666</v>
      </c>
      <c r="E448" s="179">
        <v>691680751304</v>
      </c>
      <c r="F448" s="179">
        <v>633199087125</v>
      </c>
      <c r="G448" s="179">
        <v>769780515894</v>
      </c>
      <c r="H448" s="179">
        <v>613864176158</v>
      </c>
      <c r="I448" s="179">
        <v>672228894978</v>
      </c>
      <c r="J448" s="179">
        <v>521796676918</v>
      </c>
      <c r="K448" s="179">
        <v>848690642944</v>
      </c>
      <c r="L448" s="179">
        <f>VLOOKUP(A448,Sheet2!$A$1:$E$2000,5,FALSE)</f>
        <v>608042612534</v>
      </c>
      <c r="M448" s="21">
        <f t="shared" si="31"/>
        <v>0.19207754096888863</v>
      </c>
      <c r="N448" s="21">
        <f t="shared" si="32"/>
        <v>-2.8122593102855815E-2</v>
      </c>
      <c r="O448" s="21">
        <f t="shared" si="33"/>
        <v>-0.17593583514596575</v>
      </c>
      <c r="P448" s="21">
        <f t="shared" si="34"/>
        <v>0.10250990434378057</v>
      </c>
      <c r="Q448" s="21">
        <f t="shared" si="35"/>
        <v>-9.4834718331919914E-3</v>
      </c>
    </row>
    <row r="449" spans="1:17">
      <c r="A449" s="154" t="s">
        <v>380</v>
      </c>
      <c r="B449" s="154" t="s">
        <v>2087</v>
      </c>
      <c r="C449" s="154" t="s">
        <v>2058</v>
      </c>
      <c r="D449" s="179">
        <v>138512335640</v>
      </c>
      <c r="E449" s="179">
        <v>141420818965</v>
      </c>
      <c r="F449" s="179">
        <v>138705109454</v>
      </c>
      <c r="G449" s="179">
        <v>142826448306</v>
      </c>
      <c r="H449" s="179">
        <v>134084326985</v>
      </c>
      <c r="I449" s="179">
        <v>139530666621</v>
      </c>
      <c r="J449" s="179">
        <v>137129396172</v>
      </c>
      <c r="K449" s="179">
        <v>140125321734</v>
      </c>
      <c r="L449" s="179">
        <f>VLOOKUP(A449,Sheet2!$A$1:$E$2000,5,FALSE)</f>
        <v>137089792503</v>
      </c>
      <c r="M449" s="21">
        <f t="shared" si="31"/>
        <v>-3.1968334333113843E-2</v>
      </c>
      <c r="N449" s="21">
        <f t="shared" si="32"/>
        <v>-1.3365446175699142E-2</v>
      </c>
      <c r="O449" s="21">
        <f t="shared" si="33"/>
        <v>-1.1360167539628869E-2</v>
      </c>
      <c r="P449" s="21">
        <f t="shared" si="34"/>
        <v>-1.8911949460599507E-2</v>
      </c>
      <c r="Q449" s="21">
        <f t="shared" si="35"/>
        <v>2.2414741421167152E-2</v>
      </c>
    </row>
    <row r="450" spans="1:17">
      <c r="A450" s="154" t="s">
        <v>381</v>
      </c>
      <c r="B450" s="154" t="s">
        <v>2088</v>
      </c>
      <c r="C450" s="154" t="s">
        <v>2058</v>
      </c>
      <c r="D450" s="179">
        <v>235603924046</v>
      </c>
      <c r="E450" s="179">
        <v>316667892586</v>
      </c>
      <c r="F450" s="179">
        <v>198740522750</v>
      </c>
      <c r="G450" s="179">
        <v>239543496727</v>
      </c>
      <c r="H450" s="179">
        <v>178580309653</v>
      </c>
      <c r="I450" s="179">
        <v>269231020187</v>
      </c>
      <c r="J450" s="179">
        <v>377501564494</v>
      </c>
      <c r="K450" s="179">
        <v>275927137873</v>
      </c>
      <c r="L450" s="179">
        <f>VLOOKUP(A450,Sheet2!$A$1:$E$2000,5,FALSE)</f>
        <v>282495459116</v>
      </c>
      <c r="M450" s="21">
        <f t="shared" si="31"/>
        <v>-0.24203168357190241</v>
      </c>
      <c r="N450" s="21">
        <f t="shared" si="32"/>
        <v>-0.14980006975641585</v>
      </c>
      <c r="O450" s="21">
        <f t="shared" si="33"/>
        <v>0.8994695156803395</v>
      </c>
      <c r="P450" s="21">
        <f t="shared" si="34"/>
        <v>0.15188740935624423</v>
      </c>
      <c r="Q450" s="21">
        <f t="shared" si="35"/>
        <v>0.5818958969492094</v>
      </c>
    </row>
    <row r="451" spans="1:17">
      <c r="A451" s="154" t="s">
        <v>382</v>
      </c>
      <c r="B451" s="154" t="s">
        <v>2089</v>
      </c>
      <c r="C451" s="154" t="s">
        <v>2058</v>
      </c>
      <c r="D451" s="179">
        <v>25948734380</v>
      </c>
      <c r="E451" s="179">
        <v>40855098972</v>
      </c>
      <c r="F451" s="179">
        <v>48679772979</v>
      </c>
      <c r="G451" s="179">
        <v>54682338126</v>
      </c>
      <c r="H451" s="179">
        <v>42096871044</v>
      </c>
      <c r="I451" s="179">
        <v>64616040887</v>
      </c>
      <c r="J451" s="179">
        <v>68239681963</v>
      </c>
      <c r="K451" s="179">
        <v>89942893987</v>
      </c>
      <c r="L451" s="179">
        <f>VLOOKUP(A451,Sheet2!$A$1:$E$2000,5,FALSE)</f>
        <v>65528569405</v>
      </c>
      <c r="M451" s="21">
        <f t="shared" ref="M451:M514" si="36">(H451-D451)/ABS(D451)</f>
        <v>0.62230922046225823</v>
      </c>
      <c r="N451" s="21">
        <f t="shared" ref="N451:N514" si="37">(I451-E451)/ABS(E451)</f>
        <v>0.58159060956588393</v>
      </c>
      <c r="O451" s="21">
        <f t="shared" ref="O451:O514" si="38">(J451-F451)/ABS(F451)</f>
        <v>0.4018077280770796</v>
      </c>
      <c r="P451" s="21">
        <f t="shared" ref="P451:P514" si="39">(K451-G451)/ABS(G451)</f>
        <v>0.64482531415814759</v>
      </c>
      <c r="Q451" s="21">
        <f t="shared" ref="Q451:Q514" si="40">(L451-H451)/ABS(H451)</f>
        <v>0.55661377627113884</v>
      </c>
    </row>
    <row r="452" spans="1:17">
      <c r="A452" s="154" t="s">
        <v>383</v>
      </c>
      <c r="B452" s="154" t="s">
        <v>4005</v>
      </c>
      <c r="C452" s="154" t="s">
        <v>2058</v>
      </c>
      <c r="D452" s="179">
        <v>191634536282</v>
      </c>
      <c r="E452" s="179">
        <v>209241406678</v>
      </c>
      <c r="F452" s="179">
        <v>286430240083</v>
      </c>
      <c r="G452" s="179">
        <v>457691895992</v>
      </c>
      <c r="H452" s="179">
        <v>180753890218</v>
      </c>
      <c r="I452" s="179">
        <v>248517421651</v>
      </c>
      <c r="J452" s="179">
        <v>172180446059</v>
      </c>
      <c r="K452" s="179">
        <v>308279214506</v>
      </c>
      <c r="L452" s="179">
        <f>VLOOKUP(A452,Sheet2!$A$1:$E$2000,5,FALSE)</f>
        <v>0</v>
      </c>
      <c r="M452" s="21">
        <f t="shared" si="36"/>
        <v>-5.6778106259450928E-2</v>
      </c>
      <c r="N452" s="21">
        <f t="shared" si="37"/>
        <v>0.18770670488485847</v>
      </c>
      <c r="O452" s="21">
        <f t="shared" si="38"/>
        <v>-0.39887476263293076</v>
      </c>
      <c r="P452" s="21">
        <f t="shared" si="39"/>
        <v>-0.32644816916009278</v>
      </c>
      <c r="Q452" s="21">
        <f t="shared" si="40"/>
        <v>-1</v>
      </c>
    </row>
    <row r="453" spans="1:17">
      <c r="A453" s="154" t="s">
        <v>359</v>
      </c>
      <c r="B453" s="154" t="s">
        <v>2092</v>
      </c>
      <c r="C453" s="154" t="s">
        <v>2058</v>
      </c>
      <c r="D453" s="179">
        <v>9138983784</v>
      </c>
      <c r="E453" s="179">
        <v>10279599738</v>
      </c>
      <c r="F453" s="179">
        <v>9877867231</v>
      </c>
      <c r="G453" s="179">
        <v>9075369665</v>
      </c>
      <c r="H453" s="179">
        <v>8273155350</v>
      </c>
      <c r="I453" s="179">
        <v>14037729119</v>
      </c>
      <c r="J453" s="179">
        <v>12172184439</v>
      </c>
      <c r="K453" s="179">
        <v>12241942987</v>
      </c>
      <c r="L453" s="179">
        <f>VLOOKUP(A453,Sheet2!$A$1:$E$2000,5,FALSE)</f>
        <v>10766743979</v>
      </c>
      <c r="M453" s="21">
        <f t="shared" si="36"/>
        <v>-9.474012149095197E-2</v>
      </c>
      <c r="N453" s="21">
        <f t="shared" si="37"/>
        <v>0.3655910226842336</v>
      </c>
      <c r="O453" s="21">
        <f t="shared" si="38"/>
        <v>0.23226848006214107</v>
      </c>
      <c r="P453" s="21">
        <f t="shared" si="39"/>
        <v>0.34891948635571091</v>
      </c>
      <c r="Q453" s="21">
        <f t="shared" si="40"/>
        <v>0.30140720480971023</v>
      </c>
    </row>
    <row r="454" spans="1:17">
      <c r="A454" s="154" t="s">
        <v>385</v>
      </c>
      <c r="B454" s="154" t="s">
        <v>2093</v>
      </c>
      <c r="C454" s="154" t="s">
        <v>2058</v>
      </c>
      <c r="D454" s="179">
        <v>164344112941</v>
      </c>
      <c r="E454" s="179">
        <v>164774457177</v>
      </c>
      <c r="F454" s="179">
        <v>198004518464</v>
      </c>
      <c r="G454" s="179">
        <v>154687240933</v>
      </c>
      <c r="H454" s="179">
        <v>143643208778</v>
      </c>
      <c r="I454" s="179">
        <v>157211221501</v>
      </c>
      <c r="J454" s="179">
        <v>169738745265</v>
      </c>
      <c r="K454" s="179">
        <v>192321902645</v>
      </c>
      <c r="L454" s="179">
        <f>VLOOKUP(A454,Sheet2!$A$1:$E$2000,5,FALSE)</f>
        <v>109201987307</v>
      </c>
      <c r="M454" s="21">
        <f t="shared" si="36"/>
        <v>-0.12596072833124045</v>
      </c>
      <c r="N454" s="21">
        <f t="shared" si="37"/>
        <v>-4.5900534619122461E-2</v>
      </c>
      <c r="O454" s="21">
        <f t="shared" si="38"/>
        <v>-0.14275317259559969</v>
      </c>
      <c r="P454" s="21">
        <f t="shared" si="39"/>
        <v>0.24329519024972962</v>
      </c>
      <c r="Q454" s="21">
        <f t="shared" si="40"/>
        <v>-0.23976922935652856</v>
      </c>
    </row>
    <row r="455" spans="1:17">
      <c r="A455" s="154" t="s">
        <v>386</v>
      </c>
      <c r="B455" s="154" t="s">
        <v>2094</v>
      </c>
      <c r="C455" s="154" t="s">
        <v>2058</v>
      </c>
      <c r="D455" s="179">
        <v>102101448614</v>
      </c>
      <c r="E455" s="179">
        <v>68589405859</v>
      </c>
      <c r="F455" s="179">
        <v>234582110066</v>
      </c>
      <c r="G455" s="179">
        <v>144894854432</v>
      </c>
      <c r="H455" s="179">
        <v>164529209475</v>
      </c>
      <c r="I455" s="179">
        <v>166019486737</v>
      </c>
      <c r="J455" s="179">
        <v>181286775240</v>
      </c>
      <c r="K455" s="179"/>
      <c r="L455" s="179">
        <f>VLOOKUP(A455,Sheet2!$A$1:$E$2000,5,FALSE)</f>
        <v>187676916843</v>
      </c>
      <c r="M455" s="21">
        <f t="shared" si="36"/>
        <v>0.61142874766656341</v>
      </c>
      <c r="N455" s="21">
        <f t="shared" si="37"/>
        <v>1.4204829398622885</v>
      </c>
      <c r="O455" s="21">
        <f t="shared" si="38"/>
        <v>-0.22719266533584034</v>
      </c>
      <c r="P455" s="21">
        <f t="shared" si="39"/>
        <v>-1</v>
      </c>
      <c r="Q455" s="21">
        <f t="shared" si="40"/>
        <v>0.14069056456213791</v>
      </c>
    </row>
    <row r="456" spans="1:17">
      <c r="A456" s="154" t="s">
        <v>3893</v>
      </c>
      <c r="B456" s="154" t="s">
        <v>3894</v>
      </c>
      <c r="C456" s="154" t="s">
        <v>2058</v>
      </c>
      <c r="D456" s="179">
        <v>5833943751</v>
      </c>
      <c r="E456" s="179">
        <v>11454347709</v>
      </c>
      <c r="F456" s="179">
        <v>11616830677</v>
      </c>
      <c r="G456" s="179">
        <v>12814523109</v>
      </c>
      <c r="H456" s="179">
        <v>6661563666</v>
      </c>
      <c r="I456" s="179">
        <v>12731058616</v>
      </c>
      <c r="J456" s="179">
        <v>6830023664</v>
      </c>
      <c r="K456" s="179">
        <v>16425745783</v>
      </c>
      <c r="L456" s="179">
        <f>VLOOKUP(A456,Sheet2!$A$1:$E$2000,5,FALSE)</f>
        <v>4724418724</v>
      </c>
      <c r="M456" s="21">
        <f t="shared" si="36"/>
        <v>0.14186285475552229</v>
      </c>
      <c r="N456" s="21">
        <f t="shared" si="37"/>
        <v>0.11146081291009288</v>
      </c>
      <c r="O456" s="21">
        <f t="shared" si="38"/>
        <v>-0.41205791373694822</v>
      </c>
      <c r="P456" s="21">
        <f t="shared" si="39"/>
        <v>0.281807028110452</v>
      </c>
      <c r="Q456" s="21">
        <f t="shared" si="40"/>
        <v>-0.29079432984886222</v>
      </c>
    </row>
    <row r="457" spans="1:17">
      <c r="A457" s="154" t="s">
        <v>1046</v>
      </c>
      <c r="B457" s="154" t="s">
        <v>2559</v>
      </c>
      <c r="C457" s="154" t="s">
        <v>2058</v>
      </c>
      <c r="D457" s="179">
        <v>37656516864</v>
      </c>
      <c r="E457" s="179">
        <v>48265570421</v>
      </c>
      <c r="F457" s="179">
        <v>45932343723</v>
      </c>
      <c r="G457" s="179">
        <v>45679011927</v>
      </c>
      <c r="H457" s="179">
        <v>47110251925</v>
      </c>
      <c r="I457" s="179">
        <v>59296086753</v>
      </c>
      <c r="J457" s="179">
        <v>72087104666</v>
      </c>
      <c r="K457" s="179">
        <v>80074860846</v>
      </c>
      <c r="L457" s="179">
        <f>VLOOKUP(A457,Sheet2!$A$1:$E$2000,5,FALSE)</f>
        <v>93920370468</v>
      </c>
      <c r="M457" s="21">
        <f t="shared" si="36"/>
        <v>0.25105176602347584</v>
      </c>
      <c r="N457" s="21">
        <f t="shared" si="37"/>
        <v>0.22853798755065996</v>
      </c>
      <c r="O457" s="21">
        <f t="shared" si="38"/>
        <v>0.56941925499663448</v>
      </c>
      <c r="P457" s="21">
        <f t="shared" si="39"/>
        <v>0.75299021296625868</v>
      </c>
      <c r="Q457" s="21">
        <f t="shared" si="40"/>
        <v>0.99362912806159864</v>
      </c>
    </row>
    <row r="458" spans="1:17">
      <c r="A458" s="154" t="s">
        <v>421</v>
      </c>
      <c r="B458" s="154" t="s">
        <v>2095</v>
      </c>
      <c r="C458" s="154" t="s">
        <v>2058</v>
      </c>
      <c r="D458" s="179">
        <v>353976432974</v>
      </c>
      <c r="E458" s="179">
        <v>351035166303</v>
      </c>
      <c r="F458" s="179">
        <v>366375822946</v>
      </c>
      <c r="G458" s="179">
        <v>381231731779</v>
      </c>
      <c r="H458" s="179">
        <v>369866802957</v>
      </c>
      <c r="I458" s="179">
        <v>410680916328</v>
      </c>
      <c r="J458" s="179">
        <v>416101592028</v>
      </c>
      <c r="K458" s="179">
        <v>459572223144</v>
      </c>
      <c r="L458" s="179">
        <f>VLOOKUP(A458,Sheet2!$A$1:$E$2000,5,FALSE)</f>
        <v>502748142859</v>
      </c>
      <c r="M458" s="21">
        <f t="shared" si="36"/>
        <v>4.4891039353931135E-2</v>
      </c>
      <c r="N458" s="21">
        <f t="shared" si="37"/>
        <v>0.16991388826701223</v>
      </c>
      <c r="O458" s="21">
        <f t="shared" si="38"/>
        <v>0.13572339103098804</v>
      </c>
      <c r="P458" s="21">
        <f t="shared" si="39"/>
        <v>0.20549310257944103</v>
      </c>
      <c r="Q458" s="21">
        <f t="shared" si="40"/>
        <v>0.35926809013310806</v>
      </c>
    </row>
    <row r="459" spans="1:17">
      <c r="A459" s="154" t="s">
        <v>388</v>
      </c>
      <c r="B459" s="154" t="s">
        <v>2096</v>
      </c>
      <c r="C459" s="154" t="s">
        <v>2058</v>
      </c>
      <c r="D459" s="179">
        <v>289478192840</v>
      </c>
      <c r="E459" s="179">
        <v>391343119916</v>
      </c>
      <c r="F459" s="179">
        <v>245494832859</v>
      </c>
      <c r="G459" s="179">
        <v>381620068028</v>
      </c>
      <c r="H459" s="179">
        <v>326343953913</v>
      </c>
      <c r="I459" s="179">
        <v>421278877877</v>
      </c>
      <c r="J459" s="179">
        <v>241946512689</v>
      </c>
      <c r="K459" s="179">
        <v>349093544917</v>
      </c>
      <c r="L459" s="179">
        <f>VLOOKUP(A459,Sheet2!$A$1:$E$2000,5,FALSE)</f>
        <v>432471859834</v>
      </c>
      <c r="M459" s="21">
        <f t="shared" si="36"/>
        <v>0.12735246379466103</v>
      </c>
      <c r="N459" s="21">
        <f t="shared" si="37"/>
        <v>7.6494913127450853E-2</v>
      </c>
      <c r="O459" s="21">
        <f t="shared" si="38"/>
        <v>-1.4453746861702699E-2</v>
      </c>
      <c r="P459" s="21">
        <f t="shared" si="39"/>
        <v>-8.5232737573469233E-2</v>
      </c>
      <c r="Q459" s="21">
        <f t="shared" si="40"/>
        <v>0.32520261107485576</v>
      </c>
    </row>
    <row r="460" spans="1:17">
      <c r="A460" s="154" t="s">
        <v>625</v>
      </c>
      <c r="B460" s="154" t="s">
        <v>3976</v>
      </c>
      <c r="C460" s="154" t="s">
        <v>2058</v>
      </c>
      <c r="D460" s="179">
        <v>46246877176</v>
      </c>
      <c r="E460" s="179">
        <v>38962466930</v>
      </c>
      <c r="F460" s="179">
        <v>0</v>
      </c>
      <c r="G460" s="179">
        <v>0</v>
      </c>
      <c r="H460" s="179">
        <v>432080000</v>
      </c>
      <c r="I460" s="179">
        <v>-411250850</v>
      </c>
      <c r="J460" s="179">
        <v>0</v>
      </c>
      <c r="K460" s="179">
        <v>0</v>
      </c>
      <c r="L460" s="179">
        <f>VLOOKUP(A460,Sheet2!$A$1:$E$2000,5,FALSE)</f>
        <v>0</v>
      </c>
      <c r="M460" s="21">
        <f t="shared" si="36"/>
        <v>-0.99065709889219877</v>
      </c>
      <c r="N460" s="21">
        <f t="shared" si="37"/>
        <v>-1.01055505162799</v>
      </c>
      <c r="O460" s="21" t="e">
        <f t="shared" si="38"/>
        <v>#DIV/0!</v>
      </c>
      <c r="P460" s="21" t="e">
        <f t="shared" si="39"/>
        <v>#DIV/0!</v>
      </c>
      <c r="Q460" s="21">
        <f t="shared" si="40"/>
        <v>-1</v>
      </c>
    </row>
    <row r="461" spans="1:17">
      <c r="A461" s="154" t="s">
        <v>394</v>
      </c>
      <c r="B461" s="154" t="s">
        <v>2097</v>
      </c>
      <c r="C461" s="154" t="s">
        <v>2058</v>
      </c>
      <c r="D461" s="179">
        <v>25765539282</v>
      </c>
      <c r="E461" s="179">
        <v>28206908730</v>
      </c>
      <c r="F461" s="179">
        <v>36285712218</v>
      </c>
      <c r="G461" s="179">
        <v>32848812258</v>
      </c>
      <c r="H461" s="179">
        <v>36460158713</v>
      </c>
      <c r="I461" s="179">
        <v>44861163166</v>
      </c>
      <c r="J461" s="179">
        <v>53940892708</v>
      </c>
      <c r="K461" s="179">
        <v>42109558303</v>
      </c>
      <c r="L461" s="179">
        <f>VLOOKUP(A461,Sheet2!$A$1:$E$2000,5,FALSE)</f>
        <v>0</v>
      </c>
      <c r="M461" s="21">
        <f t="shared" si="36"/>
        <v>0.4150745425488277</v>
      </c>
      <c r="N461" s="21">
        <f t="shared" si="37"/>
        <v>0.59043174831444922</v>
      </c>
      <c r="O461" s="21">
        <f t="shared" si="38"/>
        <v>0.48656011997035897</v>
      </c>
      <c r="P461" s="21">
        <f t="shared" si="39"/>
        <v>0.28192027073199999</v>
      </c>
      <c r="Q461" s="21">
        <f t="shared" si="40"/>
        <v>-1</v>
      </c>
    </row>
    <row r="462" spans="1:17">
      <c r="A462" s="154" t="s">
        <v>389</v>
      </c>
      <c r="B462" s="154" t="s">
        <v>2098</v>
      </c>
      <c r="C462" s="154" t="s">
        <v>2058</v>
      </c>
      <c r="D462" s="179">
        <v>58718924783</v>
      </c>
      <c r="E462" s="179">
        <v>224733467777</v>
      </c>
      <c r="F462" s="179">
        <v>48119630251</v>
      </c>
      <c r="G462" s="179">
        <v>55806708130</v>
      </c>
      <c r="H462" s="179">
        <v>62670856520</v>
      </c>
      <c r="I462" s="179">
        <v>84645810886</v>
      </c>
      <c r="J462" s="179">
        <v>57630210638</v>
      </c>
      <c r="K462" s="179">
        <v>114374812979</v>
      </c>
      <c r="L462" s="179">
        <f>VLOOKUP(A462,Sheet2!$A$1:$E$2000,5,FALSE)</f>
        <v>34161665733</v>
      </c>
      <c r="M462" s="21">
        <f t="shared" si="36"/>
        <v>6.7302522169890661E-2</v>
      </c>
      <c r="N462" s="21">
        <f t="shared" si="37"/>
        <v>-0.62335022138316798</v>
      </c>
      <c r="O462" s="21">
        <f t="shared" si="38"/>
        <v>0.19764450261548624</v>
      </c>
      <c r="P462" s="21">
        <f t="shared" si="39"/>
        <v>1.0494814478676544</v>
      </c>
      <c r="Q462" s="21">
        <f t="shared" si="40"/>
        <v>-0.45490348098085959</v>
      </c>
    </row>
    <row r="463" spans="1:17">
      <c r="A463" s="154" t="s">
        <v>390</v>
      </c>
      <c r="B463" s="154" t="s">
        <v>2099</v>
      </c>
      <c r="C463" s="154" t="s">
        <v>2058</v>
      </c>
      <c r="D463" s="179">
        <v>168159640253</v>
      </c>
      <c r="E463" s="179">
        <v>198468476161</v>
      </c>
      <c r="F463" s="179">
        <v>241273832326</v>
      </c>
      <c r="G463" s="179">
        <v>300343682380</v>
      </c>
      <c r="H463" s="179">
        <v>102438628366</v>
      </c>
      <c r="I463" s="179">
        <v>71099720819</v>
      </c>
      <c r="J463" s="179">
        <v>28084957100</v>
      </c>
      <c r="K463" s="179">
        <v>57744015242</v>
      </c>
      <c r="L463" s="179">
        <f>VLOOKUP(A463,Sheet2!$A$1:$E$2000,5,FALSE)</f>
        <v>44232448941</v>
      </c>
      <c r="M463" s="21">
        <f t="shared" si="36"/>
        <v>-0.39082512181948798</v>
      </c>
      <c r="N463" s="21">
        <f t="shared" si="37"/>
        <v>-0.64175811597745602</v>
      </c>
      <c r="O463" s="21">
        <f t="shared" si="38"/>
        <v>-0.88359716912005326</v>
      </c>
      <c r="P463" s="21">
        <f t="shared" si="39"/>
        <v>-0.80774020354141729</v>
      </c>
      <c r="Q463" s="21">
        <f t="shared" si="40"/>
        <v>-0.56820537675530791</v>
      </c>
    </row>
    <row r="464" spans="1:17">
      <c r="A464" s="154" t="s">
        <v>706</v>
      </c>
      <c r="B464" s="154" t="s">
        <v>2100</v>
      </c>
      <c r="C464" s="154" t="s">
        <v>2058</v>
      </c>
      <c r="D464" s="179">
        <v>116975155428</v>
      </c>
      <c r="E464" s="179">
        <v>162888142798</v>
      </c>
      <c r="F464" s="179">
        <v>155439050370</v>
      </c>
      <c r="G464" s="179">
        <v>225883679080</v>
      </c>
      <c r="H464" s="179">
        <v>146449171092</v>
      </c>
      <c r="I464" s="179">
        <v>189633733235</v>
      </c>
      <c r="J464" s="179">
        <v>153091901555</v>
      </c>
      <c r="K464" s="179">
        <v>216601867997</v>
      </c>
      <c r="L464" s="179">
        <f>VLOOKUP(A464,Sheet2!$A$1:$E$2000,5,FALSE)</f>
        <v>179373416504</v>
      </c>
      <c r="M464" s="21">
        <f t="shared" si="36"/>
        <v>0.25196816842138509</v>
      </c>
      <c r="N464" s="21">
        <f t="shared" si="37"/>
        <v>0.16419605489742495</v>
      </c>
      <c r="O464" s="21">
        <f t="shared" si="38"/>
        <v>-1.5100123227805075E-2</v>
      </c>
      <c r="P464" s="21">
        <f t="shared" si="39"/>
        <v>-4.109110990578789E-2</v>
      </c>
      <c r="Q464" s="21">
        <f t="shared" si="40"/>
        <v>0.22481687787305293</v>
      </c>
    </row>
    <row r="465" spans="1:17">
      <c r="A465" s="154" t="s">
        <v>669</v>
      </c>
      <c r="B465" s="154" t="s">
        <v>2101</v>
      </c>
      <c r="C465" s="154" t="s">
        <v>2058</v>
      </c>
      <c r="D465" s="179">
        <v>6116784640032</v>
      </c>
      <c r="E465" s="179">
        <v>4930597958431</v>
      </c>
      <c r="F465" s="179">
        <v>4006019545425</v>
      </c>
      <c r="G465" s="179">
        <v>2471358064580</v>
      </c>
      <c r="H465" s="179">
        <v>5376262947634</v>
      </c>
      <c r="I465" s="179">
        <v>5775984756617</v>
      </c>
      <c r="J465" s="179">
        <v>3086884255641</v>
      </c>
      <c r="K465" s="179">
        <v>2122948079068</v>
      </c>
      <c r="L465" s="179">
        <f>VLOOKUP(A465,Sheet2!$A$1:$E$2000,5,FALSE)</f>
        <v>4327442257459</v>
      </c>
      <c r="M465" s="21">
        <f t="shared" si="36"/>
        <v>-0.12106388175767555</v>
      </c>
      <c r="N465" s="21">
        <f t="shared" si="37"/>
        <v>0.17145725636389475</v>
      </c>
      <c r="O465" s="21">
        <f t="shared" si="38"/>
        <v>-0.2294385435122705</v>
      </c>
      <c r="P465" s="21">
        <f t="shared" si="39"/>
        <v>-0.14097916061030649</v>
      </c>
      <c r="Q465" s="21">
        <f t="shared" si="40"/>
        <v>-0.19508359252342145</v>
      </c>
    </row>
    <row r="466" spans="1:17">
      <c r="A466" s="154" t="s">
        <v>391</v>
      </c>
      <c r="B466" s="154" t="s">
        <v>2102</v>
      </c>
      <c r="C466" s="154" t="s">
        <v>2058</v>
      </c>
      <c r="D466" s="179">
        <v>18152985559</v>
      </c>
      <c r="E466" s="179">
        <v>16000664960</v>
      </c>
      <c r="F466" s="179">
        <v>13554603038</v>
      </c>
      <c r="G466" s="179">
        <v>30933827839</v>
      </c>
      <c r="H466" s="179">
        <v>21537852987</v>
      </c>
      <c r="I466" s="179">
        <v>22586562957</v>
      </c>
      <c r="J466" s="179">
        <v>46830961303</v>
      </c>
      <c r="K466" s="179">
        <v>33264335184</v>
      </c>
      <c r="L466" s="179">
        <f>VLOOKUP(A466,Sheet2!$A$1:$E$2000,5,FALSE)</f>
        <v>23063403706</v>
      </c>
      <c r="M466" s="21">
        <f t="shared" si="36"/>
        <v>0.18646340113028015</v>
      </c>
      <c r="N466" s="21">
        <f t="shared" si="37"/>
        <v>0.41160151865338479</v>
      </c>
      <c r="O466" s="21">
        <f t="shared" si="38"/>
        <v>2.4549858208101365</v>
      </c>
      <c r="P466" s="21">
        <f t="shared" si="39"/>
        <v>7.5338472727316322E-2</v>
      </c>
      <c r="Q466" s="21">
        <f t="shared" si="40"/>
        <v>7.083114180047588E-2</v>
      </c>
    </row>
    <row r="467" spans="1:17">
      <c r="A467" s="154" t="s">
        <v>392</v>
      </c>
      <c r="B467" s="154" t="s">
        <v>3964</v>
      </c>
      <c r="C467" s="154" t="s">
        <v>2058</v>
      </c>
      <c r="D467" s="179">
        <v>22334253491</v>
      </c>
      <c r="E467" s="179">
        <v>40069651410</v>
      </c>
      <c r="F467" s="179">
        <v>70428285210</v>
      </c>
      <c r="G467" s="179">
        <v>69234337251</v>
      </c>
      <c r="H467" s="179">
        <v>57311612070</v>
      </c>
      <c r="I467" s="179">
        <v>79425508041</v>
      </c>
      <c r="J467" s="179">
        <v>66907194695</v>
      </c>
      <c r="K467" s="179">
        <v>137134715634</v>
      </c>
      <c r="L467" s="179">
        <f>VLOOKUP(A467,Sheet2!$A$1:$E$2000,5,FALSE)</f>
        <v>69310099525</v>
      </c>
      <c r="M467" s="21">
        <f t="shared" si="36"/>
        <v>1.5660858596905767</v>
      </c>
      <c r="N467" s="21">
        <f t="shared" si="37"/>
        <v>0.98218614952008643</v>
      </c>
      <c r="O467" s="21">
        <f t="shared" si="38"/>
        <v>-4.9995403189229515E-2</v>
      </c>
      <c r="P467" s="21">
        <f t="shared" si="39"/>
        <v>0.9807326982395469</v>
      </c>
      <c r="Q467" s="21">
        <f t="shared" si="40"/>
        <v>0.20935526015818803</v>
      </c>
    </row>
    <row r="468" spans="1:17">
      <c r="A468" s="154" t="s">
        <v>393</v>
      </c>
      <c r="B468" s="154" t="s">
        <v>2104</v>
      </c>
      <c r="C468" s="154" t="s">
        <v>2058</v>
      </c>
      <c r="D468" s="179">
        <v>18524015019</v>
      </c>
      <c r="E468" s="179">
        <v>70735515375</v>
      </c>
      <c r="F468" s="179">
        <v>17022694490</v>
      </c>
      <c r="G468" s="179">
        <v>83747293092</v>
      </c>
      <c r="H468" s="179">
        <v>11938666578</v>
      </c>
      <c r="I468" s="179">
        <v>63488451834</v>
      </c>
      <c r="J468" s="179">
        <v>15822662439</v>
      </c>
      <c r="K468" s="179">
        <v>80068321670</v>
      </c>
      <c r="L468" s="179">
        <f>VLOOKUP(A468,Sheet2!$A$1:$E$2000,5,FALSE)</f>
        <v>22394014958</v>
      </c>
      <c r="M468" s="21">
        <f t="shared" si="36"/>
        <v>-0.35550329851522133</v>
      </c>
      <c r="N468" s="21">
        <f t="shared" si="37"/>
        <v>-0.10245296867606232</v>
      </c>
      <c r="O468" s="21">
        <f t="shared" si="38"/>
        <v>-7.0496010587804428E-2</v>
      </c>
      <c r="P468" s="21">
        <f t="shared" si="39"/>
        <v>-4.3929436835152297E-2</v>
      </c>
      <c r="Q468" s="21">
        <f t="shared" si="40"/>
        <v>0.87575511986125931</v>
      </c>
    </row>
    <row r="469" spans="1:17">
      <c r="A469" s="154" t="s">
        <v>395</v>
      </c>
      <c r="B469" s="154" t="s">
        <v>2105</v>
      </c>
      <c r="C469" s="154" t="s">
        <v>2058</v>
      </c>
      <c r="D469" s="179">
        <v>70441147036</v>
      </c>
      <c r="E469" s="179">
        <v>109202363312</v>
      </c>
      <c r="F469" s="179">
        <v>246393885910</v>
      </c>
      <c r="G469" s="179">
        <v>169801966475</v>
      </c>
      <c r="H469" s="179">
        <v>100491109129</v>
      </c>
      <c r="I469" s="179">
        <v>249817297183</v>
      </c>
      <c r="J469" s="179">
        <v>215417651538</v>
      </c>
      <c r="K469" s="179">
        <v>314632160802</v>
      </c>
      <c r="L469" s="179">
        <f>VLOOKUP(A469,Sheet2!$A$1:$E$2000,5,FALSE)</f>
        <v>81473512135</v>
      </c>
      <c r="M469" s="21">
        <f t="shared" si="36"/>
        <v>0.42659671736524274</v>
      </c>
      <c r="N469" s="21">
        <f t="shared" si="37"/>
        <v>1.2876546771176713</v>
      </c>
      <c r="O469" s="21">
        <f t="shared" si="38"/>
        <v>-0.12571835643403365</v>
      </c>
      <c r="P469" s="21">
        <f t="shared" si="39"/>
        <v>0.85293590724300239</v>
      </c>
      <c r="Q469" s="21">
        <f t="shared" si="40"/>
        <v>-0.18924656279380092</v>
      </c>
    </row>
    <row r="470" spans="1:17">
      <c r="A470" s="154" t="s">
        <v>3558</v>
      </c>
      <c r="B470" s="154" t="s">
        <v>3559</v>
      </c>
      <c r="C470" s="154" t="s">
        <v>2058</v>
      </c>
      <c r="D470" s="179">
        <v>2964215301733</v>
      </c>
      <c r="E470" s="179">
        <v>2618592182120</v>
      </c>
      <c r="F470" s="179">
        <v>1782472901843</v>
      </c>
      <c r="G470" s="179">
        <v>2100133688583</v>
      </c>
      <c r="H470" s="179">
        <v>2360487834647</v>
      </c>
      <c r="I470" s="179">
        <v>2320314382436</v>
      </c>
      <c r="J470" s="179">
        <v>1987458734640</v>
      </c>
      <c r="K470" s="179">
        <v>1870720255503</v>
      </c>
      <c r="L470" s="179">
        <f>VLOOKUP(A470,Sheet2!$A$1:$E$2000,5,FALSE)</f>
        <v>2312446560975</v>
      </c>
      <c r="M470" s="21">
        <f t="shared" si="36"/>
        <v>-0.20367193527846528</v>
      </c>
      <c r="N470" s="21">
        <f t="shared" si="37"/>
        <v>-0.1139076950281413</v>
      </c>
      <c r="O470" s="21">
        <f t="shared" si="38"/>
        <v>0.11500081296330143</v>
      </c>
      <c r="P470" s="21">
        <f t="shared" si="39"/>
        <v>-0.109237537746842</v>
      </c>
      <c r="Q470" s="21">
        <f t="shared" si="40"/>
        <v>-2.0352264886459095E-2</v>
      </c>
    </row>
    <row r="471" spans="1:17">
      <c r="A471" s="154" t="s">
        <v>398</v>
      </c>
      <c r="B471" s="154" t="s">
        <v>2106</v>
      </c>
      <c r="C471" s="154" t="s">
        <v>2058</v>
      </c>
      <c r="D471" s="179">
        <v>68281041412</v>
      </c>
      <c r="E471" s="179">
        <v>63774484617</v>
      </c>
      <c r="F471" s="179">
        <v>98865187655</v>
      </c>
      <c r="G471" s="179">
        <v>453833759397</v>
      </c>
      <c r="H471" s="179">
        <v>83269853762</v>
      </c>
      <c r="I471" s="179">
        <v>145436156269</v>
      </c>
      <c r="J471" s="179">
        <v>90127177963</v>
      </c>
      <c r="K471" s="179">
        <v>265541931387</v>
      </c>
      <c r="L471" s="179">
        <f>VLOOKUP(A471,Sheet2!$A$1:$E$2000,5,FALSE)</f>
        <v>56351533908</v>
      </c>
      <c r="M471" s="21">
        <f t="shared" si="36"/>
        <v>0.21951645786359963</v>
      </c>
      <c r="N471" s="21">
        <f t="shared" si="37"/>
        <v>1.2804756030945943</v>
      </c>
      <c r="O471" s="21">
        <f t="shared" si="38"/>
        <v>-8.8383079011513765E-2</v>
      </c>
      <c r="P471" s="21">
        <f t="shared" si="39"/>
        <v>-0.41489162961384729</v>
      </c>
      <c r="Q471" s="21">
        <f t="shared" si="40"/>
        <v>-0.32326608776013138</v>
      </c>
    </row>
    <row r="472" spans="1:17">
      <c r="A472" s="154" t="s">
        <v>400</v>
      </c>
      <c r="B472" s="154" t="s">
        <v>4304</v>
      </c>
      <c r="C472" s="154" t="s">
        <v>2058</v>
      </c>
      <c r="D472" s="179">
        <v>708567684</v>
      </c>
      <c r="E472" s="179">
        <v>0</v>
      </c>
      <c r="F472" s="179">
        <v>20362811644</v>
      </c>
      <c r="G472" s="179">
        <v>16705146841</v>
      </c>
      <c r="H472" s="179">
        <v>11049157900</v>
      </c>
      <c r="I472" s="179">
        <v>14660020000</v>
      </c>
      <c r="J472" s="179">
        <v>15300675000</v>
      </c>
      <c r="K472" s="179">
        <v>11488400000</v>
      </c>
      <c r="L472" s="179">
        <f>VLOOKUP(A472,Sheet2!$A$1:$E$2000,5,FALSE)</f>
        <v>11426001653</v>
      </c>
      <c r="M472" s="21">
        <f t="shared" si="36"/>
        <v>14.593652024356222</v>
      </c>
      <c r="N472" s="21" t="e">
        <f t="shared" si="37"/>
        <v>#DIV/0!</v>
      </c>
      <c r="O472" s="21">
        <f t="shared" si="38"/>
        <v>-0.24859713543004672</v>
      </c>
      <c r="P472" s="21">
        <f t="shared" si="39"/>
        <v>-0.31228380634143027</v>
      </c>
      <c r="Q472" s="21">
        <f t="shared" si="40"/>
        <v>3.4106106221904929E-2</v>
      </c>
    </row>
    <row r="473" spans="1:17">
      <c r="A473" s="154" t="s">
        <v>401</v>
      </c>
      <c r="B473" s="154" t="s">
        <v>4197</v>
      </c>
      <c r="C473" s="154" t="s">
        <v>2058</v>
      </c>
      <c r="D473" s="179">
        <v>560138674591</v>
      </c>
      <c r="E473" s="179">
        <v>574253297002</v>
      </c>
      <c r="F473" s="179">
        <v>548802492501</v>
      </c>
      <c r="G473" s="179">
        <v>609486319936</v>
      </c>
      <c r="H473" s="179">
        <v>546521237156</v>
      </c>
      <c r="I473" s="179">
        <v>572253582762</v>
      </c>
      <c r="J473" s="179">
        <v>578942089307</v>
      </c>
      <c r="K473" s="179">
        <v>607891206932</v>
      </c>
      <c r="L473" s="179">
        <f>VLOOKUP(A473,Sheet2!$A$1:$E$2000,5,FALSE)</f>
        <v>582691141873</v>
      </c>
      <c r="M473" s="21">
        <f t="shared" si="36"/>
        <v>-2.4310832393323191E-2</v>
      </c>
      <c r="N473" s="21">
        <f t="shared" si="37"/>
        <v>-3.4822860407417661E-3</v>
      </c>
      <c r="O473" s="21">
        <f t="shared" si="38"/>
        <v>5.4918840963436549E-2</v>
      </c>
      <c r="P473" s="21">
        <f t="shared" si="39"/>
        <v>-2.6171432431288978E-3</v>
      </c>
      <c r="Q473" s="21">
        <f t="shared" si="40"/>
        <v>6.6182066236294482E-2</v>
      </c>
    </row>
    <row r="474" spans="1:17">
      <c r="A474" s="154" t="s">
        <v>404</v>
      </c>
      <c r="B474" s="154" t="s">
        <v>2112</v>
      </c>
      <c r="C474" s="154" t="s">
        <v>2058</v>
      </c>
      <c r="D474" s="179">
        <v>19313997590</v>
      </c>
      <c r="E474" s="179">
        <v>13986159964</v>
      </c>
      <c r="F474" s="179">
        <v>15062227033</v>
      </c>
      <c r="G474" s="179">
        <v>41658387216</v>
      </c>
      <c r="H474" s="179">
        <v>9196959823</v>
      </c>
      <c r="I474" s="179">
        <v>22640822761</v>
      </c>
      <c r="J474" s="179">
        <v>14682570059</v>
      </c>
      <c r="K474" s="179">
        <v>56008497695</v>
      </c>
      <c r="L474" s="179">
        <f>VLOOKUP(A474,Sheet2!$A$1:$E$2000,5,FALSE)</f>
        <v>19418721527</v>
      </c>
      <c r="M474" s="21">
        <f t="shared" si="36"/>
        <v>-0.52381894115168526</v>
      </c>
      <c r="N474" s="21">
        <f t="shared" si="37"/>
        <v>0.61880193128613359</v>
      </c>
      <c r="O474" s="21">
        <f t="shared" si="38"/>
        <v>-2.5205899045885136E-2</v>
      </c>
      <c r="P474" s="21">
        <f t="shared" si="39"/>
        <v>0.34447110025153499</v>
      </c>
      <c r="Q474" s="21">
        <f t="shared" si="40"/>
        <v>1.111428330744378</v>
      </c>
    </row>
    <row r="475" spans="1:17">
      <c r="A475" s="154" t="s">
        <v>405</v>
      </c>
      <c r="B475" s="154" t="s">
        <v>2113</v>
      </c>
      <c r="C475" s="154" t="s">
        <v>2058</v>
      </c>
      <c r="D475" s="179">
        <v>15672315523</v>
      </c>
      <c r="E475" s="179">
        <v>16742627222</v>
      </c>
      <c r="F475" s="179">
        <v>39750406289</v>
      </c>
      <c r="G475" s="179">
        <v>34128533413</v>
      </c>
      <c r="H475" s="179">
        <v>23548599699</v>
      </c>
      <c r="I475" s="179">
        <v>28745826507</v>
      </c>
      <c r="J475" s="179">
        <v>47181791253</v>
      </c>
      <c r="K475" s="179">
        <v>112808639357</v>
      </c>
      <c r="L475" s="179">
        <f>VLOOKUP(A475,Sheet2!$A$1:$E$2000,5,FALSE)</f>
        <v>20511872650</v>
      </c>
      <c r="M475" s="21">
        <f t="shared" si="36"/>
        <v>0.50256033733120753</v>
      </c>
      <c r="N475" s="21">
        <f t="shared" si="37"/>
        <v>0.71692447821018568</v>
      </c>
      <c r="O475" s="21">
        <f t="shared" si="38"/>
        <v>0.18695117000744876</v>
      </c>
      <c r="P475" s="21">
        <f t="shared" si="39"/>
        <v>2.3054054210846848</v>
      </c>
      <c r="Q475" s="21">
        <f t="shared" si="40"/>
        <v>-0.12895573782796757</v>
      </c>
    </row>
    <row r="476" spans="1:17">
      <c r="A476" s="154" t="s">
        <v>406</v>
      </c>
      <c r="B476" s="154" t="s">
        <v>2114</v>
      </c>
      <c r="C476" s="154" t="s">
        <v>2058</v>
      </c>
      <c r="D476" s="179">
        <v>28988842246</v>
      </c>
      <c r="E476" s="179">
        <v>358588954134</v>
      </c>
      <c r="F476" s="179">
        <v>110561902797</v>
      </c>
      <c r="G476" s="179">
        <v>1866172759</v>
      </c>
      <c r="H476" s="179">
        <v>10587595158</v>
      </c>
      <c r="I476" s="179">
        <v>268250554997</v>
      </c>
      <c r="J476" s="179">
        <v>115963606728</v>
      </c>
      <c r="K476" s="179">
        <v>1500012013</v>
      </c>
      <c r="L476" s="179">
        <f>VLOOKUP(A476,Sheet2!$A$1:$E$2000,5,FALSE)</f>
        <v>7816478237</v>
      </c>
      <c r="M476" s="21">
        <f t="shared" si="36"/>
        <v>-0.63476998949618557</v>
      </c>
      <c r="N476" s="21">
        <f t="shared" si="37"/>
        <v>-0.25192744532571887</v>
      </c>
      <c r="O476" s="21">
        <f t="shared" si="38"/>
        <v>4.8856828567051133E-2</v>
      </c>
      <c r="P476" s="21">
        <f t="shared" si="39"/>
        <v>-0.19620945822626276</v>
      </c>
      <c r="Q476" s="21">
        <f t="shared" si="40"/>
        <v>-0.26173242172998468</v>
      </c>
    </row>
    <row r="477" spans="1:17">
      <c r="A477" s="154" t="s">
        <v>407</v>
      </c>
      <c r="B477" s="154" t="s">
        <v>2115</v>
      </c>
      <c r="C477" s="154" t="s">
        <v>2058</v>
      </c>
      <c r="D477" s="179">
        <v>3190856798</v>
      </c>
      <c r="E477" s="179">
        <v>27388000383</v>
      </c>
      <c r="F477" s="179">
        <v>29075688672</v>
      </c>
      <c r="G477" s="179">
        <v>7105613866</v>
      </c>
      <c r="H477" s="179">
        <v>12812697636</v>
      </c>
      <c r="I477" s="179">
        <v>23937453530</v>
      </c>
      <c r="J477" s="179">
        <v>19480251735</v>
      </c>
      <c r="K477" s="179">
        <v>1699796145</v>
      </c>
      <c r="L477" s="179">
        <f>VLOOKUP(A477,Sheet2!$A$1:$E$2000,5,FALSE)</f>
        <v>8988833860</v>
      </c>
      <c r="M477" s="21">
        <f t="shared" si="36"/>
        <v>3.0154411329367341</v>
      </c>
      <c r="N477" s="21">
        <f t="shared" si="37"/>
        <v>-0.12598754216250807</v>
      </c>
      <c r="O477" s="21">
        <f t="shared" si="38"/>
        <v>-0.33001580960799193</v>
      </c>
      <c r="P477" s="21">
        <f t="shared" si="39"/>
        <v>-0.76078123902377559</v>
      </c>
      <c r="Q477" s="21">
        <f t="shared" si="40"/>
        <v>-0.29844330090612936</v>
      </c>
    </row>
    <row r="478" spans="1:17">
      <c r="A478" s="154" t="s">
        <v>410</v>
      </c>
      <c r="B478" s="154" t="s">
        <v>2116</v>
      </c>
      <c r="C478" s="154" t="s">
        <v>2058</v>
      </c>
      <c r="D478" s="179">
        <v>27794053714</v>
      </c>
      <c r="E478" s="179">
        <v>67894561248</v>
      </c>
      <c r="F478" s="179">
        <v>54493017437</v>
      </c>
      <c r="G478" s="179">
        <v>100047635596</v>
      </c>
      <c r="H478" s="179">
        <v>30342580386</v>
      </c>
      <c r="I478" s="179">
        <v>61088457848</v>
      </c>
      <c r="J478" s="179">
        <v>63233634028</v>
      </c>
      <c r="K478" s="179">
        <v>49673827552</v>
      </c>
      <c r="L478" s="179">
        <f>VLOOKUP(A478,Sheet2!$A$1:$E$2000,5,FALSE)</f>
        <v>53708255327</v>
      </c>
      <c r="M478" s="21">
        <f t="shared" si="36"/>
        <v>9.1693234035749693E-2</v>
      </c>
      <c r="N478" s="21">
        <f t="shared" si="37"/>
        <v>-0.10024519305956175</v>
      </c>
      <c r="O478" s="21">
        <f t="shared" si="38"/>
        <v>0.16039883644001043</v>
      </c>
      <c r="P478" s="21">
        <f t="shared" si="39"/>
        <v>-0.50349823605440602</v>
      </c>
      <c r="Q478" s="21">
        <f t="shared" si="40"/>
        <v>0.77006222423261239</v>
      </c>
    </row>
    <row r="479" spans="1:17">
      <c r="A479" s="154" t="s">
        <v>736</v>
      </c>
      <c r="B479" s="154" t="s">
        <v>2117</v>
      </c>
      <c r="C479" s="154" t="s">
        <v>2058</v>
      </c>
      <c r="D479" s="179">
        <v>57607377214</v>
      </c>
      <c r="E479" s="179">
        <v>62927494374</v>
      </c>
      <c r="F479" s="179">
        <v>36473440693</v>
      </c>
      <c r="G479" s="179">
        <v>200785643455</v>
      </c>
      <c r="H479" s="179">
        <v>39587271339</v>
      </c>
      <c r="I479" s="179">
        <v>22369268859</v>
      </c>
      <c r="J479" s="179">
        <v>7721545283</v>
      </c>
      <c r="K479" s="179">
        <v>0</v>
      </c>
      <c r="L479" s="179">
        <f>VLOOKUP(A479,Sheet2!$A$1:$E$2000,5,FALSE)</f>
        <v>0</v>
      </c>
      <c r="M479" s="21">
        <f t="shared" si="36"/>
        <v>-0.31280899680710816</v>
      </c>
      <c r="N479" s="21">
        <f t="shared" si="37"/>
        <v>-0.64452312806145351</v>
      </c>
      <c r="O479" s="21">
        <f t="shared" si="38"/>
        <v>-0.78829676783188918</v>
      </c>
      <c r="P479" s="21">
        <f t="shared" si="39"/>
        <v>-1</v>
      </c>
      <c r="Q479" s="21">
        <f t="shared" si="40"/>
        <v>-1</v>
      </c>
    </row>
    <row r="480" spans="1:17">
      <c r="A480" s="154" t="s">
        <v>413</v>
      </c>
      <c r="B480" s="154" t="s">
        <v>2118</v>
      </c>
      <c r="C480" s="154" t="s">
        <v>2058</v>
      </c>
      <c r="D480" s="179">
        <v>68879960299</v>
      </c>
      <c r="E480" s="179">
        <v>91493916297</v>
      </c>
      <c r="F480" s="179">
        <v>40173851983</v>
      </c>
      <c r="G480" s="179">
        <v>37234748468</v>
      </c>
      <c r="H480" s="179">
        <v>63549554573</v>
      </c>
      <c r="I480" s="179">
        <v>84267902957</v>
      </c>
      <c r="J480" s="179">
        <v>41436655539</v>
      </c>
      <c r="K480" s="179">
        <v>40538927232</v>
      </c>
      <c r="L480" s="179">
        <f>VLOOKUP(A480,Sheet2!$A$1:$E$2000,5,FALSE)</f>
        <v>63100084314</v>
      </c>
      <c r="M480" s="21">
        <f t="shared" si="36"/>
        <v>-7.7386887316155825E-2</v>
      </c>
      <c r="N480" s="21">
        <f t="shared" si="37"/>
        <v>-7.8978074526217801E-2</v>
      </c>
      <c r="O480" s="21">
        <f t="shared" si="38"/>
        <v>3.1433469624330995E-2</v>
      </c>
      <c r="P480" s="21">
        <f t="shared" si="39"/>
        <v>8.8739118698214159E-2</v>
      </c>
      <c r="Q480" s="21">
        <f t="shared" si="40"/>
        <v>-7.0727523114845611E-3</v>
      </c>
    </row>
    <row r="481" spans="1:17">
      <c r="A481" s="154" t="s">
        <v>414</v>
      </c>
      <c r="B481" s="154" t="s">
        <v>2119</v>
      </c>
      <c r="C481" s="154" t="s">
        <v>2058</v>
      </c>
      <c r="D481" s="179">
        <v>505680705728</v>
      </c>
      <c r="E481" s="179">
        <v>493767823236</v>
      </c>
      <c r="F481" s="179">
        <v>544481187437</v>
      </c>
      <c r="G481" s="179">
        <v>542423108212</v>
      </c>
      <c r="H481" s="179">
        <v>496008602335</v>
      </c>
      <c r="I481" s="179">
        <v>574351091474</v>
      </c>
      <c r="J481" s="179">
        <v>638800809379</v>
      </c>
      <c r="K481" s="179">
        <v>692879689071</v>
      </c>
      <c r="L481" s="179">
        <f>VLOOKUP(A481,Sheet2!$A$1:$E$2000,5,FALSE)</f>
        <v>568827574088</v>
      </c>
      <c r="M481" s="21">
        <f t="shared" si="36"/>
        <v>-1.9126898225384371E-2</v>
      </c>
      <c r="N481" s="21">
        <f t="shared" si="37"/>
        <v>0.16320072804639729</v>
      </c>
      <c r="O481" s="21">
        <f t="shared" si="38"/>
        <v>0.173228431244768</v>
      </c>
      <c r="P481" s="21">
        <f t="shared" si="39"/>
        <v>0.27737863409793323</v>
      </c>
      <c r="Q481" s="21">
        <f t="shared" si="40"/>
        <v>0.14680989686509244</v>
      </c>
    </row>
    <row r="482" spans="1:17">
      <c r="A482" s="154" t="s">
        <v>416</v>
      </c>
      <c r="B482" s="154" t="s">
        <v>2120</v>
      </c>
      <c r="C482" s="154" t="s">
        <v>2058</v>
      </c>
      <c r="D482" s="179">
        <v>2280151448</v>
      </c>
      <c r="E482" s="179">
        <v>10582648810</v>
      </c>
      <c r="F482" s="179">
        <v>194403289103</v>
      </c>
      <c r="G482" s="179">
        <v>14846900101</v>
      </c>
      <c r="H482" s="179">
        <v>210566213854</v>
      </c>
      <c r="I482" s="179">
        <v>9702768990</v>
      </c>
      <c r="J482" s="179">
        <v>10745537036</v>
      </c>
      <c r="K482" s="179">
        <v>27948411910</v>
      </c>
      <c r="L482" s="179">
        <f>VLOOKUP(A482,Sheet2!$A$1:$E$2000,5,FALSE)</f>
        <v>76058029696</v>
      </c>
      <c r="M482" s="21">
        <f t="shared" si="36"/>
        <v>91.347468427456846</v>
      </c>
      <c r="N482" s="21">
        <f t="shared" si="37"/>
        <v>-8.3143628386171495E-2</v>
      </c>
      <c r="O482" s="21">
        <f t="shared" si="38"/>
        <v>-0.94472553892693278</v>
      </c>
      <c r="P482" s="21">
        <f t="shared" si="39"/>
        <v>0.88244089472371134</v>
      </c>
      <c r="Q482" s="21">
        <f t="shared" si="40"/>
        <v>-0.63879281341527916</v>
      </c>
    </row>
    <row r="483" spans="1:17">
      <c r="A483" s="154" t="s">
        <v>417</v>
      </c>
      <c r="B483" s="154" t="s">
        <v>3710</v>
      </c>
      <c r="C483" s="154" t="s">
        <v>2058</v>
      </c>
      <c r="D483" s="179">
        <v>82756076929</v>
      </c>
      <c r="E483" s="179">
        <v>83581876685</v>
      </c>
      <c r="F483" s="179">
        <v>75846844366</v>
      </c>
      <c r="G483" s="179">
        <v>305774589397</v>
      </c>
      <c r="H483" s="179">
        <v>179726577054</v>
      </c>
      <c r="I483" s="179">
        <v>269852469525</v>
      </c>
      <c r="J483" s="179">
        <v>208875077920</v>
      </c>
      <c r="K483" s="179">
        <v>184385768940</v>
      </c>
      <c r="L483" s="179">
        <f>VLOOKUP(A483,Sheet2!$A$1:$E$2000,5,FALSE)</f>
        <v>0</v>
      </c>
      <c r="M483" s="21">
        <f t="shared" si="36"/>
        <v>1.1717628931129149</v>
      </c>
      <c r="N483" s="21">
        <f t="shared" si="37"/>
        <v>2.2286002687162565</v>
      </c>
      <c r="O483" s="21">
        <f t="shared" si="38"/>
        <v>1.7539059754690705</v>
      </c>
      <c r="P483" s="21">
        <f t="shared" si="39"/>
        <v>-0.39698792727147053</v>
      </c>
      <c r="Q483" s="21">
        <f t="shared" si="40"/>
        <v>-1</v>
      </c>
    </row>
    <row r="484" spans="1:17">
      <c r="A484" s="154" t="s">
        <v>418</v>
      </c>
      <c r="B484" s="154" t="s">
        <v>2122</v>
      </c>
      <c r="C484" s="154" t="s">
        <v>2058</v>
      </c>
      <c r="D484" s="179">
        <v>182958204554</v>
      </c>
      <c r="E484" s="179">
        <v>256318451026</v>
      </c>
      <c r="F484" s="179">
        <v>284813598795</v>
      </c>
      <c r="G484" s="179">
        <v>213318533512</v>
      </c>
      <c r="H484" s="179">
        <v>207503179516</v>
      </c>
      <c r="I484" s="179">
        <v>291549334837</v>
      </c>
      <c r="J484" s="179">
        <v>358406972848</v>
      </c>
      <c r="K484" s="179">
        <v>275405870917</v>
      </c>
      <c r="L484" s="179">
        <f>VLOOKUP(A484,Sheet2!$A$1:$E$2000,5,FALSE)</f>
        <v>245497066098</v>
      </c>
      <c r="M484" s="21">
        <f t="shared" si="36"/>
        <v>0.13415618622752479</v>
      </c>
      <c r="N484" s="21">
        <f t="shared" si="37"/>
        <v>0.13744965947623611</v>
      </c>
      <c r="O484" s="21">
        <f t="shared" si="38"/>
        <v>0.25839136320864453</v>
      </c>
      <c r="P484" s="21">
        <f t="shared" si="39"/>
        <v>0.29105458575406595</v>
      </c>
      <c r="Q484" s="21">
        <f t="shared" si="40"/>
        <v>0.18310026222547784</v>
      </c>
    </row>
    <row r="485" spans="1:17">
      <c r="A485" s="154" t="s">
        <v>420</v>
      </c>
      <c r="B485" s="154" t="s">
        <v>4198</v>
      </c>
      <c r="C485" s="154" t="s">
        <v>2058</v>
      </c>
      <c r="D485" s="179">
        <v>1770996993782</v>
      </c>
      <c r="E485" s="179">
        <v>2257723685331</v>
      </c>
      <c r="F485" s="179">
        <v>2214492814843</v>
      </c>
      <c r="G485" s="179">
        <v>2655206540277</v>
      </c>
      <c r="H485" s="179">
        <v>2075342847440</v>
      </c>
      <c r="I485" s="179">
        <v>2626709086222</v>
      </c>
      <c r="J485" s="179">
        <v>2299729951252</v>
      </c>
      <c r="K485" s="179">
        <v>2502520103981</v>
      </c>
      <c r="L485" s="179">
        <f>VLOOKUP(A485,Sheet2!$A$1:$E$2000,5,FALSE)</f>
        <v>2619847791780</v>
      </c>
      <c r="M485" s="21">
        <f t="shared" si="36"/>
        <v>0.17185001144923642</v>
      </c>
      <c r="N485" s="21">
        <f t="shared" si="37"/>
        <v>0.16343248878877037</v>
      </c>
      <c r="O485" s="21">
        <f t="shared" si="38"/>
        <v>3.849059063894187E-2</v>
      </c>
      <c r="P485" s="21">
        <f t="shared" si="39"/>
        <v>-5.750454210619383E-2</v>
      </c>
      <c r="Q485" s="21">
        <f t="shared" si="40"/>
        <v>0.2623686708013877</v>
      </c>
    </row>
    <row r="486" spans="1:17">
      <c r="A486" s="154" t="s">
        <v>432</v>
      </c>
      <c r="B486" s="154" t="s">
        <v>2125</v>
      </c>
      <c r="C486" s="154" t="s">
        <v>2058</v>
      </c>
      <c r="D486" s="179">
        <v>103654412647</v>
      </c>
      <c r="E486" s="179">
        <v>102431174074</v>
      </c>
      <c r="F486" s="179">
        <v>95223921175</v>
      </c>
      <c r="G486" s="179">
        <v>116175930342</v>
      </c>
      <c r="H486" s="179">
        <v>91902237027</v>
      </c>
      <c r="I486" s="179">
        <v>94243652068</v>
      </c>
      <c r="J486" s="179">
        <v>120227675520</v>
      </c>
      <c r="K486" s="179">
        <v>131553357845</v>
      </c>
      <c r="L486" s="179">
        <f>VLOOKUP(A486,Sheet2!$A$1:$E$2000,5,FALSE)</f>
        <v>134981337691</v>
      </c>
      <c r="M486" s="21">
        <f t="shared" si="36"/>
        <v>-0.11337844014439201</v>
      </c>
      <c r="N486" s="21">
        <f t="shared" si="37"/>
        <v>-7.993193556568079E-2</v>
      </c>
      <c r="O486" s="21">
        <f t="shared" si="38"/>
        <v>0.26257849956681328</v>
      </c>
      <c r="P486" s="21">
        <f t="shared" si="39"/>
        <v>0.13236328263291508</v>
      </c>
      <c r="Q486" s="21">
        <f t="shared" si="40"/>
        <v>0.46874920630434458</v>
      </c>
    </row>
    <row r="487" spans="1:17">
      <c r="A487" s="154" t="s">
        <v>577</v>
      </c>
      <c r="B487" s="154" t="s">
        <v>2128</v>
      </c>
      <c r="C487" s="154" t="s">
        <v>2058</v>
      </c>
      <c r="D487" s="179">
        <v>5080828328</v>
      </c>
      <c r="E487" s="179">
        <v>6081166548</v>
      </c>
      <c r="F487" s="179">
        <v>9984052770</v>
      </c>
      <c r="G487" s="179">
        <v>30096816315</v>
      </c>
      <c r="H487" s="179">
        <v>8479292313</v>
      </c>
      <c r="I487" s="179">
        <v>32055043905</v>
      </c>
      <c r="J487" s="179">
        <v>11678322322</v>
      </c>
      <c r="K487" s="179">
        <v>15612169565</v>
      </c>
      <c r="L487" s="179">
        <f>VLOOKUP(A487,Sheet2!$A$1:$E$2000,5,FALSE)</f>
        <v>2888004800</v>
      </c>
      <c r="M487" s="21">
        <f t="shared" si="36"/>
        <v>0.66887990807942921</v>
      </c>
      <c r="N487" s="21">
        <f t="shared" si="37"/>
        <v>4.271199802206108</v>
      </c>
      <c r="O487" s="21">
        <f t="shared" si="38"/>
        <v>0.1696975758272159</v>
      </c>
      <c r="P487" s="21">
        <f t="shared" si="39"/>
        <v>-0.48126840388699099</v>
      </c>
      <c r="Q487" s="21">
        <f t="shared" si="40"/>
        <v>-0.65940497232625594</v>
      </c>
    </row>
    <row r="488" spans="1:17">
      <c r="A488" s="154" t="s">
        <v>425</v>
      </c>
      <c r="B488" s="154" t="s">
        <v>2129</v>
      </c>
      <c r="C488" s="154" t="s">
        <v>2058</v>
      </c>
      <c r="D488" s="179">
        <v>440541135</v>
      </c>
      <c r="E488" s="179">
        <v>12648561337</v>
      </c>
      <c r="F488" s="179">
        <v>8772941155</v>
      </c>
      <c r="G488" s="179">
        <v>31164252947</v>
      </c>
      <c r="H488" s="179">
        <v>0</v>
      </c>
      <c r="I488" s="179">
        <v>0</v>
      </c>
      <c r="J488" s="179">
        <v>0</v>
      </c>
      <c r="K488" s="179">
        <v>0</v>
      </c>
      <c r="L488" s="179">
        <f>VLOOKUP(A488,Sheet2!$A$1:$E$2000,5,FALSE)</f>
        <v>0</v>
      </c>
      <c r="M488" s="21">
        <f t="shared" si="36"/>
        <v>-1</v>
      </c>
      <c r="N488" s="21">
        <f t="shared" si="37"/>
        <v>-1</v>
      </c>
      <c r="O488" s="21">
        <f t="shared" si="38"/>
        <v>-1</v>
      </c>
      <c r="P488" s="21">
        <f t="shared" si="39"/>
        <v>-1</v>
      </c>
      <c r="Q488" s="21" t="e">
        <f t="shared" si="40"/>
        <v>#DIV/0!</v>
      </c>
    </row>
    <row r="489" spans="1:17">
      <c r="A489" s="154" t="s">
        <v>559</v>
      </c>
      <c r="B489" s="154" t="s">
        <v>2130</v>
      </c>
      <c r="C489" s="154" t="s">
        <v>2058</v>
      </c>
      <c r="D489" s="179">
        <v>201647703460</v>
      </c>
      <c r="E489" s="179">
        <v>66492209703</v>
      </c>
      <c r="F489" s="179">
        <v>162359293051</v>
      </c>
      <c r="G489" s="179">
        <v>64074585557</v>
      </c>
      <c r="H489" s="179">
        <v>219022909011</v>
      </c>
      <c r="I489" s="179">
        <v>287971503427</v>
      </c>
      <c r="J489" s="179">
        <v>149677443215</v>
      </c>
      <c r="K489" s="179">
        <v>168272947279</v>
      </c>
      <c r="L489" s="179">
        <f>VLOOKUP(A489,Sheet2!$A$1:$E$2000,5,FALSE)</f>
        <v>58386254491</v>
      </c>
      <c r="M489" s="21">
        <f t="shared" si="36"/>
        <v>8.6166146466660085E-2</v>
      </c>
      <c r="N489" s="21">
        <f t="shared" si="37"/>
        <v>3.3309059018083329</v>
      </c>
      <c r="O489" s="21">
        <f t="shared" si="38"/>
        <v>-7.8109787235993947E-2</v>
      </c>
      <c r="P489" s="21">
        <f t="shared" si="39"/>
        <v>1.6262042245955124</v>
      </c>
      <c r="Q489" s="21">
        <f t="shared" si="40"/>
        <v>-0.73342398402685971</v>
      </c>
    </row>
    <row r="490" spans="1:17">
      <c r="A490" s="154" t="s">
        <v>937</v>
      </c>
      <c r="B490" s="154" t="s">
        <v>2691</v>
      </c>
      <c r="C490" s="154" t="s">
        <v>2058</v>
      </c>
      <c r="D490" s="179">
        <v>66749071294</v>
      </c>
      <c r="E490" s="179">
        <v>82940773288</v>
      </c>
      <c r="F490" s="179">
        <v>66031887315</v>
      </c>
      <c r="G490" s="179">
        <v>148409876450</v>
      </c>
      <c r="H490" s="179">
        <v>58301864276</v>
      </c>
      <c r="I490" s="179">
        <v>65946129617</v>
      </c>
      <c r="J490" s="179">
        <v>68686549015</v>
      </c>
      <c r="K490" s="179">
        <v>124053133074</v>
      </c>
      <c r="L490" s="179">
        <f>VLOOKUP(A490,Sheet2!$A$1:$E$2000,5,FALSE)</f>
        <v>70679532791</v>
      </c>
      <c r="M490" s="21">
        <f t="shared" si="36"/>
        <v>-0.12655167861128444</v>
      </c>
      <c r="N490" s="21">
        <f t="shared" si="37"/>
        <v>-0.20490095519110396</v>
      </c>
      <c r="O490" s="21">
        <f t="shared" si="38"/>
        <v>4.0202723380238128E-2</v>
      </c>
      <c r="P490" s="21">
        <f t="shared" si="39"/>
        <v>-0.16411807595706682</v>
      </c>
      <c r="Q490" s="21">
        <f t="shared" si="40"/>
        <v>0.21230313419146143</v>
      </c>
    </row>
    <row r="491" spans="1:17">
      <c r="A491" s="154" t="s">
        <v>1131</v>
      </c>
      <c r="B491" s="154" t="s">
        <v>2695</v>
      </c>
      <c r="C491" s="154" t="s">
        <v>2058</v>
      </c>
      <c r="D491" s="179">
        <v>3191864789807</v>
      </c>
      <c r="E491" s="179">
        <v>3724002807183</v>
      </c>
      <c r="F491" s="179">
        <v>2375976091575</v>
      </c>
      <c r="G491" s="179">
        <v>3547457596106</v>
      </c>
      <c r="H491" s="179">
        <v>3719178727167</v>
      </c>
      <c r="I491" s="179">
        <v>3831876100821</v>
      </c>
      <c r="J491" s="179">
        <v>2471771422435</v>
      </c>
      <c r="K491" s="179">
        <v>2731949832169</v>
      </c>
      <c r="L491" s="179">
        <f>VLOOKUP(A491,Sheet2!$A$1:$E$2000,5,FALSE)</f>
        <v>3692856001731</v>
      </c>
      <c r="M491" s="21">
        <f t="shared" si="36"/>
        <v>0.16520559988754557</v>
      </c>
      <c r="N491" s="21">
        <f t="shared" si="37"/>
        <v>2.896702801349393E-2</v>
      </c>
      <c r="O491" s="21">
        <f t="shared" si="38"/>
        <v>4.0318305895283089E-2</v>
      </c>
      <c r="P491" s="21">
        <f t="shared" si="39"/>
        <v>-0.22988513374541045</v>
      </c>
      <c r="Q491" s="21">
        <f t="shared" si="40"/>
        <v>-7.0775639911370269E-3</v>
      </c>
    </row>
    <row r="492" spans="1:17">
      <c r="A492" s="154" t="s">
        <v>3887</v>
      </c>
      <c r="B492" s="154" t="s">
        <v>3888</v>
      </c>
      <c r="C492" s="154" t="s">
        <v>2058</v>
      </c>
      <c r="D492" s="179">
        <v>393828908293</v>
      </c>
      <c r="E492" s="179">
        <v>322546860483</v>
      </c>
      <c r="F492" s="179">
        <v>456699409545</v>
      </c>
      <c r="G492" s="179">
        <v>406894080821</v>
      </c>
      <c r="H492" s="179">
        <v>319783609264</v>
      </c>
      <c r="I492" s="179">
        <v>378014440189</v>
      </c>
      <c r="J492" s="179">
        <v>330149798379</v>
      </c>
      <c r="K492" s="179">
        <v>422954245160</v>
      </c>
      <c r="L492" s="179">
        <f>VLOOKUP(A492,Sheet2!$A$1:$E$2000,5,FALSE)</f>
        <v>49044176689</v>
      </c>
      <c r="M492" s="21">
        <f t="shared" si="36"/>
        <v>-0.18801387473037387</v>
      </c>
      <c r="N492" s="21">
        <f t="shared" si="37"/>
        <v>0.171967507676062</v>
      </c>
      <c r="O492" s="21">
        <f t="shared" si="38"/>
        <v>-0.27709606914552115</v>
      </c>
      <c r="P492" s="21">
        <f t="shared" si="39"/>
        <v>3.9470135094113484E-2</v>
      </c>
      <c r="Q492" s="21">
        <f t="shared" si="40"/>
        <v>-0.84663323801404977</v>
      </c>
    </row>
    <row r="493" spans="1:17">
      <c r="A493" s="154" t="s">
        <v>426</v>
      </c>
      <c r="B493" s="154" t="s">
        <v>2133</v>
      </c>
      <c r="C493" s="154" t="s">
        <v>2058</v>
      </c>
      <c r="D493" s="179">
        <v>21049851253</v>
      </c>
      <c r="E493" s="179">
        <v>184092483288</v>
      </c>
      <c r="F493" s="179">
        <v>293086865607</v>
      </c>
      <c r="G493" s="179">
        <v>183511713252</v>
      </c>
      <c r="H493" s="179">
        <v>86575465154</v>
      </c>
      <c r="I493" s="179">
        <v>161266326383</v>
      </c>
      <c r="J493" s="179">
        <v>174339036466</v>
      </c>
      <c r="K493" s="179">
        <v>280057672909</v>
      </c>
      <c r="L493" s="179">
        <f>VLOOKUP(A493,Sheet2!$A$1:$E$2000,5,FALSE)</f>
        <v>256501090575</v>
      </c>
      <c r="M493" s="21">
        <f t="shared" si="36"/>
        <v>3.1128777640013663</v>
      </c>
      <c r="N493" s="21">
        <f t="shared" si="37"/>
        <v>-0.1239928784560424</v>
      </c>
      <c r="O493" s="21">
        <f t="shared" si="38"/>
        <v>-0.40516257490783941</v>
      </c>
      <c r="P493" s="21">
        <f t="shared" si="39"/>
        <v>0.52610243752899954</v>
      </c>
      <c r="Q493" s="21">
        <f t="shared" si="40"/>
        <v>1.962745740016957</v>
      </c>
    </row>
    <row r="494" spans="1:17">
      <c r="A494" s="154" t="s">
        <v>428</v>
      </c>
      <c r="B494" s="154" t="s">
        <v>2136</v>
      </c>
      <c r="C494" s="154" t="s">
        <v>2058</v>
      </c>
      <c r="D494" s="179">
        <v>5959143051</v>
      </c>
      <c r="E494" s="179">
        <v>30500606916</v>
      </c>
      <c r="F494" s="179">
        <v>31117613647</v>
      </c>
      <c r="G494" s="179">
        <v>5041752678</v>
      </c>
      <c r="H494" s="179">
        <v>8509470262</v>
      </c>
      <c r="I494" s="179">
        <v>28664604368</v>
      </c>
      <c r="J494" s="179">
        <v>21273243601</v>
      </c>
      <c r="K494" s="179">
        <v>3550485644</v>
      </c>
      <c r="L494" s="179">
        <f>VLOOKUP(A494,Sheet2!$A$1:$E$2000,5,FALSE)</f>
        <v>0</v>
      </c>
      <c r="M494" s="21">
        <f t="shared" si="36"/>
        <v>0.42796878497018648</v>
      </c>
      <c r="N494" s="21">
        <f t="shared" si="37"/>
        <v>-6.0195607026982477E-2</v>
      </c>
      <c r="O494" s="21">
        <f t="shared" si="38"/>
        <v>-0.31636005760837255</v>
      </c>
      <c r="P494" s="21">
        <f t="shared" si="39"/>
        <v>-0.2957834565164682</v>
      </c>
      <c r="Q494" s="21">
        <f t="shared" si="40"/>
        <v>-1</v>
      </c>
    </row>
    <row r="495" spans="1:17">
      <c r="A495" s="154" t="s">
        <v>429</v>
      </c>
      <c r="B495" s="154" t="s">
        <v>2137</v>
      </c>
      <c r="C495" s="154" t="s">
        <v>2058</v>
      </c>
      <c r="D495" s="179">
        <v>1894407855</v>
      </c>
      <c r="E495" s="179">
        <v>602083117</v>
      </c>
      <c r="F495" s="179">
        <v>969475426</v>
      </c>
      <c r="G495" s="179">
        <v>-28184713</v>
      </c>
      <c r="H495" s="179">
        <v>7767676</v>
      </c>
      <c r="I495" s="179">
        <v>1525790</v>
      </c>
      <c r="J495" s="179">
        <v>0</v>
      </c>
      <c r="K495" s="179"/>
      <c r="L495" s="179">
        <f>VLOOKUP(A495,Sheet2!$A$1:$E$2000,5,FALSE)</f>
        <v>0</v>
      </c>
      <c r="M495" s="21">
        <f t="shared" si="36"/>
        <v>-0.99589968127533968</v>
      </c>
      <c r="N495" s="21">
        <f t="shared" si="37"/>
        <v>-0.99746581500640219</v>
      </c>
      <c r="O495" s="21">
        <f t="shared" si="38"/>
        <v>-1</v>
      </c>
      <c r="P495" s="21">
        <f t="shared" si="39"/>
        <v>1</v>
      </c>
      <c r="Q495" s="21">
        <f t="shared" si="40"/>
        <v>-1</v>
      </c>
    </row>
    <row r="496" spans="1:17">
      <c r="A496" s="154" t="s">
        <v>430</v>
      </c>
      <c r="B496" s="154" t="s">
        <v>2138</v>
      </c>
      <c r="C496" s="154" t="s">
        <v>2058</v>
      </c>
      <c r="D496" s="179">
        <v>23548151112</v>
      </c>
      <c r="E496" s="179">
        <v>654661365773</v>
      </c>
      <c r="F496" s="179">
        <v>409724825396</v>
      </c>
      <c r="G496" s="179">
        <v>39074394774</v>
      </c>
      <c r="H496" s="179">
        <v>102209897920</v>
      </c>
      <c r="I496" s="179">
        <v>620814922407</v>
      </c>
      <c r="J496" s="179">
        <v>258774847199</v>
      </c>
      <c r="K496" s="179">
        <v>64012119346</v>
      </c>
      <c r="L496" s="179">
        <f>VLOOKUP(A496,Sheet2!$A$1:$E$2000,5,FALSE)</f>
        <v>55041399349</v>
      </c>
      <c r="M496" s="21">
        <f t="shared" si="36"/>
        <v>3.3404638195953495</v>
      </c>
      <c r="N496" s="21">
        <f t="shared" si="37"/>
        <v>-5.1700688532361108E-2</v>
      </c>
      <c r="O496" s="21">
        <f t="shared" si="38"/>
        <v>-0.36841794502226338</v>
      </c>
      <c r="P496" s="21">
        <f t="shared" si="39"/>
        <v>0.63821140970284451</v>
      </c>
      <c r="Q496" s="21">
        <f t="shared" si="40"/>
        <v>-0.46148660287205184</v>
      </c>
    </row>
    <row r="497" spans="1:17">
      <c r="A497" s="154" t="s">
        <v>753</v>
      </c>
      <c r="B497" s="154" t="s">
        <v>4199</v>
      </c>
      <c r="C497" s="154" t="s">
        <v>2058</v>
      </c>
      <c r="D497" s="179">
        <v>51238214307</v>
      </c>
      <c r="E497" s="179">
        <v>60273793114</v>
      </c>
      <c r="F497" s="179">
        <v>36102898190</v>
      </c>
      <c r="G497" s="179">
        <v>103980557685</v>
      </c>
      <c r="H497" s="179">
        <v>86984109543</v>
      </c>
      <c r="I497" s="179">
        <v>30733030273</v>
      </c>
      <c r="J497" s="179">
        <v>91747821685</v>
      </c>
      <c r="K497" s="179">
        <v>66470125375</v>
      </c>
      <c r="L497" s="179">
        <f>VLOOKUP(A497,Sheet2!$A$1:$E$2000,5,FALSE)</f>
        <v>8154058595</v>
      </c>
      <c r="M497" s="21">
        <f t="shared" si="36"/>
        <v>0.69764131555842512</v>
      </c>
      <c r="N497" s="21">
        <f t="shared" si="37"/>
        <v>-0.4901095702592918</v>
      </c>
      <c r="O497" s="21">
        <f t="shared" si="38"/>
        <v>1.5412868851180725</v>
      </c>
      <c r="P497" s="21">
        <f t="shared" si="39"/>
        <v>-0.36074467328435161</v>
      </c>
      <c r="Q497" s="21">
        <f t="shared" si="40"/>
        <v>-0.90625806669930786</v>
      </c>
    </row>
    <row r="498" spans="1:17">
      <c r="A498" s="154" t="s">
        <v>431</v>
      </c>
      <c r="B498" s="154" t="s">
        <v>2140</v>
      </c>
      <c r="C498" s="154" t="s">
        <v>2058</v>
      </c>
      <c r="D498" s="179">
        <v>795000000</v>
      </c>
      <c r="E498" s="179">
        <v>13138146800</v>
      </c>
      <c r="F498" s="179">
        <v>5835200000</v>
      </c>
      <c r="G498" s="179">
        <v>36360350000</v>
      </c>
      <c r="H498" s="179">
        <v>9760000000</v>
      </c>
      <c r="I498" s="179">
        <v>22674600000</v>
      </c>
      <c r="J498" s="179">
        <v>795000000</v>
      </c>
      <c r="K498" s="179">
        <v>11028345000</v>
      </c>
      <c r="L498" s="179">
        <f>VLOOKUP(A498,Sheet2!$A$1:$E$2000,5,FALSE)</f>
        <v>4639200000</v>
      </c>
      <c r="M498" s="21">
        <f t="shared" si="36"/>
        <v>11.276729559748428</v>
      </c>
      <c r="N498" s="21">
        <f t="shared" si="37"/>
        <v>0.72585984501254008</v>
      </c>
      <c r="O498" s="21">
        <f t="shared" si="38"/>
        <v>-0.86375788319166436</v>
      </c>
      <c r="P498" s="21">
        <f t="shared" si="39"/>
        <v>-0.69669310113901539</v>
      </c>
      <c r="Q498" s="21">
        <f t="shared" si="40"/>
        <v>-0.52467213114754097</v>
      </c>
    </row>
    <row r="499" spans="1:17">
      <c r="A499" s="154" t="s">
        <v>737</v>
      </c>
      <c r="B499" s="154" t="s">
        <v>2141</v>
      </c>
      <c r="C499" s="154" t="s">
        <v>2058</v>
      </c>
      <c r="D499" s="179">
        <v>163683862301</v>
      </c>
      <c r="E499" s="179">
        <v>171847663521</v>
      </c>
      <c r="F499" s="179">
        <v>168346460217</v>
      </c>
      <c r="G499" s="179">
        <v>168450343978</v>
      </c>
      <c r="H499" s="179">
        <v>165401207784</v>
      </c>
      <c r="I499" s="179">
        <v>170896802484</v>
      </c>
      <c r="J499" s="179">
        <v>165925297038</v>
      </c>
      <c r="K499" s="179">
        <v>170763561432</v>
      </c>
      <c r="L499" s="179">
        <f>VLOOKUP(A499,Sheet2!$A$1:$E$2000,5,FALSE)</f>
        <v>160428130413</v>
      </c>
      <c r="M499" s="21">
        <f t="shared" si="36"/>
        <v>1.0491843599352239E-2</v>
      </c>
      <c r="N499" s="21">
        <f t="shared" si="37"/>
        <v>-5.5331624388585514E-3</v>
      </c>
      <c r="O499" s="21">
        <f t="shared" si="38"/>
        <v>-1.4382026066239232E-2</v>
      </c>
      <c r="P499" s="21">
        <f t="shared" si="39"/>
        <v>1.3732340340617597E-2</v>
      </c>
      <c r="Q499" s="21">
        <f t="shared" si="40"/>
        <v>-3.0066753669020476E-2</v>
      </c>
    </row>
    <row r="500" spans="1:17">
      <c r="A500" s="154" t="s">
        <v>2142</v>
      </c>
      <c r="B500" s="154" t="s">
        <v>2143</v>
      </c>
      <c r="C500" s="154" t="s">
        <v>2058</v>
      </c>
      <c r="D500" s="179">
        <v>34987802424</v>
      </c>
      <c r="E500" s="179">
        <v>38191931691</v>
      </c>
      <c r="F500" s="179">
        <v>42907019388</v>
      </c>
      <c r="G500" s="179">
        <v>43256200462</v>
      </c>
      <c r="H500" s="179">
        <v>36602073882</v>
      </c>
      <c r="I500" s="179">
        <v>38367244818</v>
      </c>
      <c r="J500" s="179">
        <v>39957018030</v>
      </c>
      <c r="K500" s="179">
        <v>41048410684</v>
      </c>
      <c r="L500" s="179">
        <f>VLOOKUP(A500,Sheet2!$A$1:$E$2000,5,FALSE)</f>
        <v>39995025633</v>
      </c>
      <c r="M500" s="21">
        <f t="shared" si="36"/>
        <v>4.6138120892459514E-2</v>
      </c>
      <c r="N500" s="21">
        <f t="shared" si="37"/>
        <v>4.5903184059504602E-3</v>
      </c>
      <c r="O500" s="21">
        <f t="shared" si="38"/>
        <v>-6.8753350852076206E-2</v>
      </c>
      <c r="P500" s="21">
        <f t="shared" si="39"/>
        <v>-5.1039845257317827E-2</v>
      </c>
      <c r="Q500" s="21">
        <f t="shared" si="40"/>
        <v>9.2698347146623575E-2</v>
      </c>
    </row>
    <row r="501" spans="1:17">
      <c r="A501" s="154" t="s">
        <v>472</v>
      </c>
      <c r="B501" s="154" t="s">
        <v>4241</v>
      </c>
      <c r="C501" s="154" t="s">
        <v>2058</v>
      </c>
      <c r="D501" s="179">
        <v>99735546120</v>
      </c>
      <c r="E501" s="179">
        <v>33457657309</v>
      </c>
      <c r="F501" s="179">
        <v>10281851452</v>
      </c>
      <c r="G501" s="179">
        <v>2008840908</v>
      </c>
      <c r="H501" s="179">
        <v>2418613638</v>
      </c>
      <c r="I501" s="179">
        <v>2418613638</v>
      </c>
      <c r="J501" s="179">
        <v>2418613638</v>
      </c>
      <c r="K501" s="179">
        <v>2383513635</v>
      </c>
      <c r="L501" s="179">
        <f>VLOOKUP(A501,Sheet2!$A$1:$E$2000,5,FALSE)</f>
        <v>1560586362</v>
      </c>
      <c r="M501" s="21">
        <f t="shared" si="36"/>
        <v>-0.97574973284760513</v>
      </c>
      <c r="N501" s="21">
        <f t="shared" si="37"/>
        <v>-0.92771120776141724</v>
      </c>
      <c r="O501" s="21">
        <f t="shared" si="38"/>
        <v>-0.76476866551796585</v>
      </c>
      <c r="P501" s="21">
        <f t="shared" si="39"/>
        <v>0.18651189624220854</v>
      </c>
      <c r="Q501" s="21">
        <f t="shared" si="40"/>
        <v>-0.3547599593912486</v>
      </c>
    </row>
    <row r="502" spans="1:17">
      <c r="A502" s="154" t="s">
        <v>433</v>
      </c>
      <c r="B502" s="154" t="s">
        <v>2145</v>
      </c>
      <c r="C502" s="154" t="s">
        <v>2058</v>
      </c>
      <c r="D502" s="179">
        <v>29843234591</v>
      </c>
      <c r="E502" s="179">
        <v>22182883284</v>
      </c>
      <c r="F502" s="179">
        <v>13291051398</v>
      </c>
      <c r="G502" s="179">
        <v>123171968315</v>
      </c>
      <c r="H502" s="179">
        <v>272969477319</v>
      </c>
      <c r="I502" s="179">
        <v>30995184729</v>
      </c>
      <c r="J502" s="179">
        <v>44697799871</v>
      </c>
      <c r="K502" s="179">
        <v>74078642909</v>
      </c>
      <c r="L502" s="179">
        <f>VLOOKUP(A502,Sheet2!$A$1:$E$2000,5,FALSE)</f>
        <v>62995481271</v>
      </c>
      <c r="M502" s="21">
        <f t="shared" si="36"/>
        <v>8.1467791966934104</v>
      </c>
      <c r="N502" s="21">
        <f t="shared" si="37"/>
        <v>0.3972568097744133</v>
      </c>
      <c r="O502" s="21">
        <f t="shared" si="38"/>
        <v>2.3629995500375536</v>
      </c>
      <c r="P502" s="21">
        <f t="shared" si="39"/>
        <v>-0.39857547198116317</v>
      </c>
      <c r="Q502" s="21">
        <f t="shared" si="40"/>
        <v>-0.76922151923461513</v>
      </c>
    </row>
    <row r="503" spans="1:17">
      <c r="A503" s="154" t="s">
        <v>2146</v>
      </c>
      <c r="B503" s="154" t="s">
        <v>3987</v>
      </c>
      <c r="C503" s="154" t="s">
        <v>2058</v>
      </c>
      <c r="D503" s="179">
        <v>562671400261</v>
      </c>
      <c r="E503" s="179">
        <v>590253059887</v>
      </c>
      <c r="F503" s="179">
        <v>797434743386</v>
      </c>
      <c r="G503" s="179">
        <v>864362079804</v>
      </c>
      <c r="H503" s="179">
        <v>593958114413</v>
      </c>
      <c r="I503" s="179">
        <v>515059390646</v>
      </c>
      <c r="J503" s="179">
        <v>1095670435504</v>
      </c>
      <c r="K503" s="179">
        <v>1476208001671</v>
      </c>
      <c r="L503" s="179">
        <f>VLOOKUP(A503,Sheet2!$A$1:$E$2000,5,FALSE)</f>
        <v>1010425170152</v>
      </c>
      <c r="M503" s="21">
        <f t="shared" si="36"/>
        <v>5.560388201264075E-2</v>
      </c>
      <c r="N503" s="21">
        <f t="shared" si="37"/>
        <v>-0.12739225656093223</v>
      </c>
      <c r="O503" s="21">
        <f t="shared" si="38"/>
        <v>0.37399385290344489</v>
      </c>
      <c r="P503" s="21">
        <f t="shared" si="39"/>
        <v>0.70785835723582446</v>
      </c>
      <c r="Q503" s="21">
        <f t="shared" si="40"/>
        <v>0.70117243225237902</v>
      </c>
    </row>
    <row r="504" spans="1:17">
      <c r="A504" s="154" t="s">
        <v>434</v>
      </c>
      <c r="B504" s="154" t="s">
        <v>2148</v>
      </c>
      <c r="C504" s="154" t="s">
        <v>2058</v>
      </c>
      <c r="D504" s="179">
        <v>25154926071</v>
      </c>
      <c r="E504" s="179">
        <v>53805287056</v>
      </c>
      <c r="F504" s="179">
        <v>44044988066</v>
      </c>
      <c r="G504" s="179">
        <v>41809060111</v>
      </c>
      <c r="H504" s="179">
        <v>29643204157</v>
      </c>
      <c r="I504" s="179">
        <v>51904913273</v>
      </c>
      <c r="J504" s="179">
        <v>44165849777</v>
      </c>
      <c r="K504" s="179">
        <v>48448630272</v>
      </c>
      <c r="L504" s="179">
        <f>VLOOKUP(A504,Sheet2!$A$1:$E$2000,5,FALSE)</f>
        <v>43529214729</v>
      </c>
      <c r="M504" s="21">
        <f t="shared" si="36"/>
        <v>0.17842541350874161</v>
      </c>
      <c r="N504" s="21">
        <f t="shared" si="37"/>
        <v>-3.5319461840657221E-2</v>
      </c>
      <c r="O504" s="21">
        <f t="shared" si="38"/>
        <v>2.7440513962426918E-3</v>
      </c>
      <c r="P504" s="21">
        <f t="shared" si="39"/>
        <v>0.15880697014887266</v>
      </c>
      <c r="Q504" s="21">
        <f t="shared" si="40"/>
        <v>0.46843824636686354</v>
      </c>
    </row>
    <row r="505" spans="1:17">
      <c r="A505" s="154" t="s">
        <v>435</v>
      </c>
      <c r="B505" s="154" t="s">
        <v>2149</v>
      </c>
      <c r="C505" s="154" t="s">
        <v>2058</v>
      </c>
      <c r="D505" s="179">
        <v>14393008815</v>
      </c>
      <c r="E505" s="179">
        <v>65136780000</v>
      </c>
      <c r="F505" s="179">
        <v>61507064199</v>
      </c>
      <c r="G505" s="179">
        <v>30901683115</v>
      </c>
      <c r="H505" s="179">
        <v>14508793628</v>
      </c>
      <c r="I505" s="179">
        <v>60316210874</v>
      </c>
      <c r="J505" s="179">
        <v>62075914567</v>
      </c>
      <c r="K505" s="179">
        <v>25945126154</v>
      </c>
      <c r="L505" s="179">
        <f>VLOOKUP(A505,Sheet2!$A$1:$E$2000,5,FALSE)</f>
        <v>26671413854</v>
      </c>
      <c r="M505" s="21">
        <f t="shared" si="36"/>
        <v>8.0445176188131164E-3</v>
      </c>
      <c r="N505" s="21">
        <f t="shared" si="37"/>
        <v>-7.4006868715340249E-2</v>
      </c>
      <c r="O505" s="21">
        <f t="shared" si="38"/>
        <v>9.2485371462299217E-3</v>
      </c>
      <c r="P505" s="21">
        <f t="shared" si="39"/>
        <v>-0.16039763732461665</v>
      </c>
      <c r="Q505" s="21">
        <f t="shared" si="40"/>
        <v>0.83829300614820212</v>
      </c>
    </row>
    <row r="506" spans="1:17">
      <c r="A506" s="154" t="s">
        <v>436</v>
      </c>
      <c r="B506" s="154" t="s">
        <v>2150</v>
      </c>
      <c r="C506" s="154" t="s">
        <v>2058</v>
      </c>
      <c r="D506" s="179">
        <v>159978049024</v>
      </c>
      <c r="E506" s="179">
        <v>485905789752</v>
      </c>
      <c r="F506" s="179">
        <v>427927273136</v>
      </c>
      <c r="G506" s="179">
        <v>275472259721</v>
      </c>
      <c r="H506" s="179">
        <v>180244988617</v>
      </c>
      <c r="I506" s="179">
        <v>504793693594</v>
      </c>
      <c r="J506" s="179">
        <v>469755685523</v>
      </c>
      <c r="K506" s="179">
        <v>260255092897</v>
      </c>
      <c r="L506" s="179">
        <f>VLOOKUP(A506,Sheet2!$A$1:$E$2000,5,FALSE)</f>
        <v>210218803874</v>
      </c>
      <c r="M506" s="21">
        <f t="shared" si="36"/>
        <v>0.12668575293076328</v>
      </c>
      <c r="N506" s="21">
        <f t="shared" si="37"/>
        <v>3.8871534853783363E-2</v>
      </c>
      <c r="O506" s="21">
        <f t="shared" si="38"/>
        <v>9.7746544828673426E-2</v>
      </c>
      <c r="P506" s="21">
        <f t="shared" si="39"/>
        <v>-5.52402874954162E-2</v>
      </c>
      <c r="Q506" s="21">
        <f t="shared" si="40"/>
        <v>0.16629486060603288</v>
      </c>
    </row>
    <row r="507" spans="1:17">
      <c r="A507" s="154" t="s">
        <v>438</v>
      </c>
      <c r="B507" s="154" t="s">
        <v>2152</v>
      </c>
      <c r="C507" s="154" t="s">
        <v>2058</v>
      </c>
      <c r="D507" s="179">
        <v>9167562259</v>
      </c>
      <c r="E507" s="179">
        <v>8757219322</v>
      </c>
      <c r="F507" s="179">
        <v>6131245052</v>
      </c>
      <c r="G507" s="179">
        <v>4956141630</v>
      </c>
      <c r="H507" s="179">
        <v>6873045550</v>
      </c>
      <c r="I507" s="179">
        <v>8165308318</v>
      </c>
      <c r="J507" s="179"/>
      <c r="K507" s="179"/>
      <c r="L507" s="179">
        <f>VLOOKUP(A507,Sheet2!$A$1:$E$2000,5,FALSE)</f>
        <v>0</v>
      </c>
      <c r="M507" s="21">
        <f t="shared" si="36"/>
        <v>-0.25028646047616659</v>
      </c>
      <c r="N507" s="21">
        <f t="shared" si="37"/>
        <v>-6.7591204723283962E-2</v>
      </c>
      <c r="O507" s="21">
        <f t="shared" si="38"/>
        <v>-1</v>
      </c>
      <c r="P507" s="21">
        <f t="shared" si="39"/>
        <v>-1</v>
      </c>
      <c r="Q507" s="21">
        <f t="shared" si="40"/>
        <v>-1</v>
      </c>
    </row>
    <row r="508" spans="1:17">
      <c r="A508" s="154" t="s">
        <v>439</v>
      </c>
      <c r="B508" s="154" t="s">
        <v>2153</v>
      </c>
      <c r="C508" s="154" t="s">
        <v>2058</v>
      </c>
      <c r="D508" s="179">
        <v>54360086117</v>
      </c>
      <c r="E508" s="179">
        <v>73773442357</v>
      </c>
      <c r="F508" s="179">
        <v>90641498206</v>
      </c>
      <c r="G508" s="179">
        <v>81240367864</v>
      </c>
      <c r="H508" s="179">
        <v>76580433754</v>
      </c>
      <c r="I508" s="179">
        <v>119645205040</v>
      </c>
      <c r="J508" s="179">
        <v>116153526776</v>
      </c>
      <c r="K508" s="179">
        <v>108344391268</v>
      </c>
      <c r="L508" s="179">
        <f>VLOOKUP(A508,Sheet2!$A$1:$E$2000,5,FALSE)</f>
        <v>112039000090</v>
      </c>
      <c r="M508" s="21">
        <f t="shared" si="36"/>
        <v>0.4087621860858503</v>
      </c>
      <c r="N508" s="21">
        <f t="shared" si="37"/>
        <v>0.62179235802797606</v>
      </c>
      <c r="O508" s="21">
        <f t="shared" si="38"/>
        <v>0.28146079968822973</v>
      </c>
      <c r="P508" s="21">
        <f t="shared" si="39"/>
        <v>0.33362753168933634</v>
      </c>
      <c r="Q508" s="21">
        <f t="shared" si="40"/>
        <v>0.46302383778477757</v>
      </c>
    </row>
    <row r="509" spans="1:17">
      <c r="A509" s="154" t="s">
        <v>440</v>
      </c>
      <c r="B509" s="154" t="s">
        <v>4006</v>
      </c>
      <c r="C509" s="154" t="s">
        <v>2058</v>
      </c>
      <c r="D509" s="179">
        <v>5707669133</v>
      </c>
      <c r="E509" s="179">
        <v>8767947608</v>
      </c>
      <c r="F509" s="179">
        <v>7735887411</v>
      </c>
      <c r="G509" s="179">
        <v>8904662738</v>
      </c>
      <c r="H509" s="179">
        <v>7209571439</v>
      </c>
      <c r="I509" s="179">
        <v>7877791503</v>
      </c>
      <c r="J509" s="179">
        <v>7232280686</v>
      </c>
      <c r="K509" s="179">
        <v>8078261305</v>
      </c>
      <c r="L509" s="179">
        <f>VLOOKUP(A509,Sheet2!$A$1:$E$2000,5,FALSE)</f>
        <v>8317599629</v>
      </c>
      <c r="M509" s="21">
        <f t="shared" si="36"/>
        <v>0.26313759102055506</v>
      </c>
      <c r="N509" s="21">
        <f t="shared" si="37"/>
        <v>-0.10152388504098826</v>
      </c>
      <c r="O509" s="21">
        <f t="shared" si="38"/>
        <v>-6.5100058757822585E-2</v>
      </c>
      <c r="P509" s="21">
        <f t="shared" si="39"/>
        <v>-9.2805472516481954E-2</v>
      </c>
      <c r="Q509" s="21">
        <f t="shared" si="40"/>
        <v>0.15368849582461291</v>
      </c>
    </row>
    <row r="510" spans="1:17">
      <c r="A510" s="154" t="s">
        <v>441</v>
      </c>
      <c r="B510" s="154" t="s">
        <v>2155</v>
      </c>
      <c r="C510" s="154" t="s">
        <v>2058</v>
      </c>
      <c r="D510" s="179">
        <v>57570190211</v>
      </c>
      <c r="E510" s="179">
        <v>53372285085</v>
      </c>
      <c r="F510" s="179">
        <v>49529390037</v>
      </c>
      <c r="G510" s="179">
        <v>113361758605</v>
      </c>
      <c r="H510" s="179">
        <v>56854088381</v>
      </c>
      <c r="I510" s="179">
        <v>70903905262</v>
      </c>
      <c r="J510" s="179">
        <v>64351013723</v>
      </c>
      <c r="K510" s="179">
        <v>86814443453</v>
      </c>
      <c r="L510" s="179">
        <f>VLOOKUP(A510,Sheet2!$A$1:$E$2000,5,FALSE)</f>
        <v>68340387143</v>
      </c>
      <c r="M510" s="21">
        <f t="shared" si="36"/>
        <v>-1.2438760882592562E-2</v>
      </c>
      <c r="N510" s="21">
        <f t="shared" si="37"/>
        <v>0.32847797595848427</v>
      </c>
      <c r="O510" s="21">
        <f t="shared" si="38"/>
        <v>0.29924906555335701</v>
      </c>
      <c r="P510" s="21">
        <f t="shared" si="39"/>
        <v>-0.23418228050344561</v>
      </c>
      <c r="Q510" s="21">
        <f t="shared" si="40"/>
        <v>0.20203118349248902</v>
      </c>
    </row>
    <row r="511" spans="1:17">
      <c r="A511" s="154" t="s">
        <v>442</v>
      </c>
      <c r="B511" s="154" t="s">
        <v>2156</v>
      </c>
      <c r="C511" s="154" t="s">
        <v>2058</v>
      </c>
      <c r="D511" s="179">
        <v>2427192779</v>
      </c>
      <c r="E511" s="179">
        <v>1919252199</v>
      </c>
      <c r="F511" s="179">
        <v>2366889859</v>
      </c>
      <c r="G511" s="179">
        <v>18028033208</v>
      </c>
      <c r="H511" s="179">
        <v>1700903477</v>
      </c>
      <c r="I511" s="179">
        <v>2897655137</v>
      </c>
      <c r="J511" s="179">
        <v>1933641699</v>
      </c>
      <c r="K511" s="179">
        <v>2621433466</v>
      </c>
      <c r="L511" s="179">
        <f>VLOOKUP(A511,Sheet2!$A$1:$E$2000,5,FALSE)</f>
        <v>0</v>
      </c>
      <c r="M511" s="21">
        <f t="shared" si="36"/>
        <v>-0.29923016757623599</v>
      </c>
      <c r="N511" s="21">
        <f t="shared" si="37"/>
        <v>0.50978341382637649</v>
      </c>
      <c r="O511" s="21">
        <f t="shared" si="38"/>
        <v>-0.18304534042959031</v>
      </c>
      <c r="P511" s="21">
        <f t="shared" si="39"/>
        <v>-0.85459126706973609</v>
      </c>
      <c r="Q511" s="21">
        <f t="shared" si="40"/>
        <v>-1</v>
      </c>
    </row>
    <row r="512" spans="1:17">
      <c r="A512" s="154" t="s">
        <v>443</v>
      </c>
      <c r="B512" s="154" t="s">
        <v>2157</v>
      </c>
      <c r="C512" s="154" t="s">
        <v>2058</v>
      </c>
      <c r="D512" s="179">
        <v>52485603234</v>
      </c>
      <c r="E512" s="179">
        <v>83756966307</v>
      </c>
      <c r="F512" s="179">
        <v>112450642090</v>
      </c>
      <c r="G512" s="179">
        <v>121755653230</v>
      </c>
      <c r="H512" s="179">
        <v>154169801484</v>
      </c>
      <c r="I512" s="179">
        <v>279248875569</v>
      </c>
      <c r="J512" s="179">
        <v>173020691055</v>
      </c>
      <c r="K512" s="179">
        <v>88327385490</v>
      </c>
      <c r="L512" s="179">
        <f>VLOOKUP(A512,Sheet2!$A$1:$E$2000,5,FALSE)</f>
        <v>77204459113</v>
      </c>
      <c r="M512" s="21">
        <f t="shared" si="36"/>
        <v>1.9373731458635368</v>
      </c>
      <c r="N512" s="21">
        <f t="shared" si="37"/>
        <v>2.3340376076355303</v>
      </c>
      <c r="O512" s="21">
        <f t="shared" si="38"/>
        <v>0.53863675510649989</v>
      </c>
      <c r="P512" s="21">
        <f t="shared" si="39"/>
        <v>-0.27455207912895035</v>
      </c>
      <c r="Q512" s="21">
        <f t="shared" si="40"/>
        <v>-0.49922450201109969</v>
      </c>
    </row>
    <row r="513" spans="1:17">
      <c r="A513" s="154" t="s">
        <v>444</v>
      </c>
      <c r="B513" s="154" t="s">
        <v>2158</v>
      </c>
      <c r="C513" s="154" t="s">
        <v>2058</v>
      </c>
      <c r="D513" s="179">
        <v>206546979172</v>
      </c>
      <c r="E513" s="179">
        <v>134987903863</v>
      </c>
      <c r="F513" s="179">
        <v>160131931682</v>
      </c>
      <c r="G513" s="179">
        <v>269595207634</v>
      </c>
      <c r="H513" s="179">
        <v>164003758717</v>
      </c>
      <c r="I513" s="179">
        <v>117975184819</v>
      </c>
      <c r="J513" s="179">
        <v>157384525384</v>
      </c>
      <c r="K513" s="179">
        <v>260903329599</v>
      </c>
      <c r="L513" s="179">
        <f>VLOOKUP(A513,Sheet2!$A$1:$E$2000,5,FALSE)</f>
        <v>168100950956</v>
      </c>
      <c r="M513" s="21">
        <f t="shared" si="36"/>
        <v>-0.20597357862867868</v>
      </c>
      <c r="N513" s="21">
        <f t="shared" si="37"/>
        <v>-0.12603143361101679</v>
      </c>
      <c r="O513" s="21">
        <f t="shared" si="38"/>
        <v>-1.7157142046197078E-2</v>
      </c>
      <c r="P513" s="21">
        <f t="shared" si="39"/>
        <v>-3.2240476792154311E-2</v>
      </c>
      <c r="Q513" s="21">
        <f t="shared" si="40"/>
        <v>2.4982306936452554E-2</v>
      </c>
    </row>
    <row r="514" spans="1:17">
      <c r="A514" s="154" t="s">
        <v>446</v>
      </c>
      <c r="B514" s="154" t="s">
        <v>2161</v>
      </c>
      <c r="C514" s="154" t="s">
        <v>2058</v>
      </c>
      <c r="D514" s="179">
        <v>40522115728</v>
      </c>
      <c r="E514" s="179">
        <v>46520297351</v>
      </c>
      <c r="F514" s="179">
        <v>36930039623</v>
      </c>
      <c r="G514" s="179">
        <v>25027616979</v>
      </c>
      <c r="H514" s="179">
        <v>19134111469</v>
      </c>
      <c r="I514" s="179">
        <v>32657986974</v>
      </c>
      <c r="J514" s="179">
        <v>36616813315</v>
      </c>
      <c r="K514" s="179">
        <v>33571131489</v>
      </c>
      <c r="L514" s="179">
        <f>VLOOKUP(A514,Sheet2!$A$1:$E$2000,5,FALSE)</f>
        <v>25436110089</v>
      </c>
      <c r="M514" s="21">
        <f t="shared" si="36"/>
        <v>-0.52781065042517761</v>
      </c>
      <c r="N514" s="21">
        <f t="shared" si="37"/>
        <v>-0.29798413093552628</v>
      </c>
      <c r="O514" s="21">
        <f t="shared" si="38"/>
        <v>-8.4816131040629291E-3</v>
      </c>
      <c r="P514" s="21">
        <f t="shared" si="39"/>
        <v>0.34136348327404215</v>
      </c>
      <c r="Q514" s="21">
        <f t="shared" si="40"/>
        <v>0.32935935542186739</v>
      </c>
    </row>
    <row r="515" spans="1:17">
      <c r="A515" s="154" t="s">
        <v>448</v>
      </c>
      <c r="B515" s="154" t="s">
        <v>4169</v>
      </c>
      <c r="C515" s="154" t="s">
        <v>2058</v>
      </c>
      <c r="D515" s="179">
        <v>53552709017</v>
      </c>
      <c r="E515" s="179">
        <v>33695391010</v>
      </c>
      <c r="F515" s="179">
        <v>25653157044</v>
      </c>
      <c r="G515" s="179">
        <v>1760738909</v>
      </c>
      <c r="H515" s="179">
        <v>17465353355</v>
      </c>
      <c r="I515" s="179">
        <v>21750679521</v>
      </c>
      <c r="J515" s="179">
        <v>2272085220</v>
      </c>
      <c r="K515" s="179">
        <v>26085000</v>
      </c>
      <c r="L515" s="179">
        <f>VLOOKUP(A515,Sheet2!$A$1:$E$2000,5,FALSE)</f>
        <v>0</v>
      </c>
      <c r="M515" s="21">
        <f t="shared" ref="M515:M578" si="41">(H515-D515)/ABS(D515)</f>
        <v>-0.67386610919242718</v>
      </c>
      <c r="N515" s="21">
        <f t="shared" ref="N515:N578" si="42">(I515-E515)/ABS(E515)</f>
        <v>-0.35449095947440085</v>
      </c>
      <c r="O515" s="21">
        <f t="shared" ref="O515:O578" si="43">(J515-F515)/ABS(F515)</f>
        <v>-0.91143058080130468</v>
      </c>
      <c r="P515" s="21">
        <f t="shared" ref="P515:P578" si="44">(K515-G515)/ABS(G515)</f>
        <v>-0.98518519704047725</v>
      </c>
      <c r="Q515" s="21">
        <f t="shared" ref="Q515:Q578" si="45">(L515-H515)/ABS(H515)</f>
        <v>-1</v>
      </c>
    </row>
    <row r="516" spans="1:17">
      <c r="A516" s="154" t="s">
        <v>449</v>
      </c>
      <c r="B516" s="154" t="s">
        <v>2164</v>
      </c>
      <c r="C516" s="154" t="s">
        <v>2058</v>
      </c>
      <c r="D516" s="179">
        <v>730967959959</v>
      </c>
      <c r="E516" s="179">
        <v>759348473411</v>
      </c>
      <c r="F516" s="179">
        <v>565184154463</v>
      </c>
      <c r="G516" s="179">
        <v>943566043024</v>
      </c>
      <c r="H516" s="179">
        <v>838689324064</v>
      </c>
      <c r="I516" s="179">
        <v>846197860869</v>
      </c>
      <c r="J516" s="179">
        <v>728956023913</v>
      </c>
      <c r="K516" s="179">
        <v>460984119315</v>
      </c>
      <c r="L516" s="179">
        <f>VLOOKUP(A516,Sheet2!$A$1:$E$2000,5,FALSE)</f>
        <v>828811241266</v>
      </c>
      <c r="M516" s="21">
        <f t="shared" si="41"/>
        <v>0.14736810640926326</v>
      </c>
      <c r="N516" s="21">
        <f t="shared" si="42"/>
        <v>0.11437355904315155</v>
      </c>
      <c r="O516" s="21">
        <f t="shared" si="43"/>
        <v>0.2897672699363007</v>
      </c>
      <c r="P516" s="21">
        <f t="shared" si="44"/>
        <v>-0.5114447762049501</v>
      </c>
      <c r="Q516" s="21">
        <f t="shared" si="45"/>
        <v>-1.1777999927475181E-2</v>
      </c>
    </row>
    <row r="517" spans="1:17">
      <c r="A517" s="154" t="s">
        <v>450</v>
      </c>
      <c r="B517" s="154" t="s">
        <v>2165</v>
      </c>
      <c r="C517" s="154" t="s">
        <v>2058</v>
      </c>
      <c r="D517" s="179">
        <v>2878350810</v>
      </c>
      <c r="E517" s="179">
        <v>3985888481</v>
      </c>
      <c r="F517" s="179">
        <v>10805746596</v>
      </c>
      <c r="G517" s="179">
        <v>11288580077</v>
      </c>
      <c r="H517" s="179">
        <v>9383933934</v>
      </c>
      <c r="I517" s="179">
        <v>3950454865</v>
      </c>
      <c r="J517" s="179">
        <v>23912357271</v>
      </c>
      <c r="K517" s="179">
        <v>239777156735</v>
      </c>
      <c r="L517" s="179">
        <f>VLOOKUP(A517,Sheet2!$A$1:$E$2000,5,FALSE)</f>
        <v>169318054842</v>
      </c>
      <c r="M517" s="21">
        <f t="shared" si="41"/>
        <v>2.2601772867289931</v>
      </c>
      <c r="N517" s="21">
        <f t="shared" si="42"/>
        <v>-8.8897660255437532E-3</v>
      </c>
      <c r="O517" s="21">
        <f t="shared" si="43"/>
        <v>1.2129296720553968</v>
      </c>
      <c r="P517" s="21">
        <f t="shared" si="44"/>
        <v>20.240683513734002</v>
      </c>
      <c r="Q517" s="21">
        <f t="shared" si="45"/>
        <v>17.043398006940826</v>
      </c>
    </row>
    <row r="518" spans="1:17">
      <c r="A518" s="154" t="s">
        <v>452</v>
      </c>
      <c r="B518" s="154" t="s">
        <v>2167</v>
      </c>
      <c r="C518" s="154" t="s">
        <v>2058</v>
      </c>
      <c r="D518" s="179">
        <v>22644034905</v>
      </c>
      <c r="E518" s="179">
        <v>27347103831</v>
      </c>
      <c r="F518" s="179">
        <v>28325674250</v>
      </c>
      <c r="G518" s="179">
        <v>29564439462</v>
      </c>
      <c r="H518" s="179">
        <v>27728566434</v>
      </c>
      <c r="I518" s="179">
        <v>30394159818</v>
      </c>
      <c r="J518" s="179">
        <v>30417536448</v>
      </c>
      <c r="K518" s="179">
        <v>33215791471</v>
      </c>
      <c r="L518" s="179">
        <f>VLOOKUP(A518,Sheet2!$A$1:$E$2000,5,FALSE)</f>
        <v>30725077355</v>
      </c>
      <c r="M518" s="21">
        <f t="shared" si="41"/>
        <v>0.2245417634415186</v>
      </c>
      <c r="N518" s="21">
        <f t="shared" si="42"/>
        <v>0.11142152404255447</v>
      </c>
      <c r="O518" s="21">
        <f t="shared" si="43"/>
        <v>7.3850393799540365E-2</v>
      </c>
      <c r="P518" s="21">
        <f t="shared" si="44"/>
        <v>0.12350486176790819</v>
      </c>
      <c r="Q518" s="21">
        <f t="shared" si="45"/>
        <v>0.10806584350952098</v>
      </c>
    </row>
    <row r="519" spans="1:17">
      <c r="A519" s="154" t="s">
        <v>3743</v>
      </c>
      <c r="B519" s="154" t="s">
        <v>3744</v>
      </c>
      <c r="C519" s="154" t="s">
        <v>2058</v>
      </c>
      <c r="D519" s="179">
        <v>8825021296</v>
      </c>
      <c r="E519" s="179">
        <v>6379933750</v>
      </c>
      <c r="F519" s="179">
        <v>18671080909</v>
      </c>
      <c r="G519" s="179">
        <v>19120282333</v>
      </c>
      <c r="H519" s="179">
        <v>10704446589</v>
      </c>
      <c r="I519" s="179">
        <v>7711764039</v>
      </c>
      <c r="J519" s="179">
        <v>17377067051</v>
      </c>
      <c r="K519" s="179">
        <v>11367100193</v>
      </c>
      <c r="L519" s="179">
        <f>VLOOKUP(A519,Sheet2!$A$1:$E$2000,5,FALSE)</f>
        <v>9878422053</v>
      </c>
      <c r="M519" s="21">
        <f t="shared" si="41"/>
        <v>0.21296552495027543</v>
      </c>
      <c r="N519" s="21">
        <f t="shared" si="42"/>
        <v>0.20875299669060043</v>
      </c>
      <c r="O519" s="21">
        <f t="shared" si="43"/>
        <v>-6.9305781722377308E-2</v>
      </c>
      <c r="P519" s="21">
        <f t="shared" si="44"/>
        <v>-0.40549517025795478</v>
      </c>
      <c r="Q519" s="21">
        <f t="shared" si="45"/>
        <v>-7.7166486761569841E-2</v>
      </c>
    </row>
    <row r="520" spans="1:17">
      <c r="A520" s="154" t="s">
        <v>454</v>
      </c>
      <c r="B520" s="154" t="s">
        <v>2168</v>
      </c>
      <c r="C520" s="154" t="s">
        <v>2058</v>
      </c>
      <c r="D520" s="179">
        <v>350330213076</v>
      </c>
      <c r="E520" s="179">
        <v>497481639524</v>
      </c>
      <c r="F520" s="179">
        <v>356107239394</v>
      </c>
      <c r="G520" s="179">
        <v>505893519411</v>
      </c>
      <c r="H520" s="179">
        <v>348856242170</v>
      </c>
      <c r="I520" s="179">
        <v>492657445187</v>
      </c>
      <c r="J520" s="179">
        <v>377041893736</v>
      </c>
      <c r="K520" s="179">
        <v>470015520817</v>
      </c>
      <c r="L520" s="179">
        <f>VLOOKUP(A520,Sheet2!$A$1:$E$2000,5,FALSE)</f>
        <v>313870512696</v>
      </c>
      <c r="M520" s="21">
        <f t="shared" si="41"/>
        <v>-4.2073759298637469E-3</v>
      </c>
      <c r="N520" s="21">
        <f t="shared" si="42"/>
        <v>-9.6972309201519107E-3</v>
      </c>
      <c r="O520" s="21">
        <f t="shared" si="43"/>
        <v>5.8787500017200504E-2</v>
      </c>
      <c r="P520" s="21">
        <f t="shared" si="44"/>
        <v>-7.0920059691161719E-2</v>
      </c>
      <c r="Q520" s="21">
        <f t="shared" si="45"/>
        <v>-0.1002869527470035</v>
      </c>
    </row>
    <row r="521" spans="1:17">
      <c r="A521" s="154" t="s">
        <v>456</v>
      </c>
      <c r="B521" s="154" t="s">
        <v>2170</v>
      </c>
      <c r="C521" s="154" t="s">
        <v>2058</v>
      </c>
      <c r="D521" s="179">
        <v>238076194160</v>
      </c>
      <c r="E521" s="179">
        <v>255619916282</v>
      </c>
      <c r="F521" s="179">
        <v>259474008146</v>
      </c>
      <c r="G521" s="179">
        <v>261583014969</v>
      </c>
      <c r="H521" s="179">
        <v>246331166487</v>
      </c>
      <c r="I521" s="179">
        <v>252011442333</v>
      </c>
      <c r="J521" s="179">
        <v>237782728362</v>
      </c>
      <c r="K521" s="179">
        <v>268863281698</v>
      </c>
      <c r="L521" s="179">
        <f>VLOOKUP(A521,Sheet2!$A$1:$E$2000,5,FALSE)</f>
        <v>241318474139</v>
      </c>
      <c r="M521" s="21">
        <f t="shared" si="41"/>
        <v>3.467365712949954E-2</v>
      </c>
      <c r="N521" s="21">
        <f t="shared" si="42"/>
        <v>-1.411656024884669E-2</v>
      </c>
      <c r="O521" s="21">
        <f t="shared" si="43"/>
        <v>-8.3597119954283899E-2</v>
      </c>
      <c r="P521" s="21">
        <f t="shared" si="44"/>
        <v>2.7831572817764098E-2</v>
      </c>
      <c r="Q521" s="21">
        <f t="shared" si="45"/>
        <v>-2.0349403688893514E-2</v>
      </c>
    </row>
    <row r="522" spans="1:17">
      <c r="A522" s="154" t="s">
        <v>458</v>
      </c>
      <c r="B522" s="154" t="s">
        <v>4200</v>
      </c>
      <c r="C522" s="154" t="s">
        <v>2058</v>
      </c>
      <c r="D522" s="179">
        <v>5183089971429</v>
      </c>
      <c r="E522" s="179">
        <v>6535815051922</v>
      </c>
      <c r="F522" s="179">
        <v>8031350864151</v>
      </c>
      <c r="G522" s="179">
        <v>10478629171982</v>
      </c>
      <c r="H522" s="179">
        <v>6975979139928</v>
      </c>
      <c r="I522" s="179">
        <v>8374804250760</v>
      </c>
      <c r="J522" s="179">
        <v>9151524077859</v>
      </c>
      <c r="K522" s="179">
        <v>11815130059516</v>
      </c>
      <c r="L522" s="179">
        <f>VLOOKUP(A522,Sheet2!$A$1:$E$2000,5,FALSE)</f>
        <v>10989328804720</v>
      </c>
      <c r="M522" s="21">
        <f t="shared" si="41"/>
        <v>0.34591125725812799</v>
      </c>
      <c r="N522" s="21">
        <f t="shared" si="42"/>
        <v>0.28137105842632509</v>
      </c>
      <c r="O522" s="21">
        <f t="shared" si="43"/>
        <v>0.13947506872200563</v>
      </c>
      <c r="P522" s="21">
        <f t="shared" si="44"/>
        <v>0.12754539411582261</v>
      </c>
      <c r="Q522" s="21">
        <f t="shared" si="45"/>
        <v>0.57530987181728044</v>
      </c>
    </row>
    <row r="523" spans="1:17">
      <c r="A523" s="154" t="s">
        <v>460</v>
      </c>
      <c r="B523" s="154" t="s">
        <v>2173</v>
      </c>
      <c r="C523" s="154" t="s">
        <v>2058</v>
      </c>
      <c r="D523" s="179">
        <v>341761883362</v>
      </c>
      <c r="E523" s="179">
        <v>361872328874</v>
      </c>
      <c r="F523" s="179">
        <v>378407441607</v>
      </c>
      <c r="G523" s="179">
        <v>368890380782</v>
      </c>
      <c r="H523" s="179">
        <v>392415471890</v>
      </c>
      <c r="I523" s="179">
        <v>381839409560</v>
      </c>
      <c r="J523" s="179">
        <v>421979368137</v>
      </c>
      <c r="K523" s="179">
        <v>407135613032</v>
      </c>
      <c r="L523" s="179">
        <f>VLOOKUP(A523,Sheet2!$A$1:$E$2000,5,FALSE)</f>
        <v>419769392650</v>
      </c>
      <c r="M523" s="21">
        <f t="shared" si="41"/>
        <v>0.14821310097459539</v>
      </c>
      <c r="N523" s="21">
        <f t="shared" si="42"/>
        <v>5.517714147453457E-2</v>
      </c>
      <c r="O523" s="21">
        <f t="shared" si="43"/>
        <v>0.11514553293392205</v>
      </c>
      <c r="P523" s="21">
        <f t="shared" si="44"/>
        <v>0.10367641511531162</v>
      </c>
      <c r="Q523" s="21">
        <f t="shared" si="45"/>
        <v>6.9706529735575049E-2</v>
      </c>
    </row>
    <row r="524" spans="1:17">
      <c r="A524" s="154" t="s">
        <v>461</v>
      </c>
      <c r="B524" s="154" t="s">
        <v>2174</v>
      </c>
      <c r="C524" s="154" t="s">
        <v>2058</v>
      </c>
      <c r="D524" s="179">
        <v>1127537554</v>
      </c>
      <c r="E524" s="179">
        <v>1643721046</v>
      </c>
      <c r="F524" s="179">
        <v>1785057266</v>
      </c>
      <c r="G524" s="179">
        <v>8652907151</v>
      </c>
      <c r="H524" s="179">
        <v>1447588545</v>
      </c>
      <c r="I524" s="179">
        <v>1712150180</v>
      </c>
      <c r="J524" s="179">
        <v>1633477453</v>
      </c>
      <c r="K524" s="179">
        <v>1753061180</v>
      </c>
      <c r="L524" s="179">
        <f>VLOOKUP(A524,Sheet2!$A$1:$E$2000,5,FALSE)</f>
        <v>1413602453</v>
      </c>
      <c r="M524" s="21">
        <f t="shared" si="41"/>
        <v>0.28384951779619394</v>
      </c>
      <c r="N524" s="21">
        <f t="shared" si="42"/>
        <v>4.1630624713677844E-2</v>
      </c>
      <c r="O524" s="21">
        <f t="shared" si="43"/>
        <v>-8.4915938489561041E-2</v>
      </c>
      <c r="P524" s="21">
        <f t="shared" si="44"/>
        <v>-0.79740205812824394</v>
      </c>
      <c r="Q524" s="21">
        <f t="shared" si="45"/>
        <v>-2.3477729301871478E-2</v>
      </c>
    </row>
    <row r="525" spans="1:17">
      <c r="A525" s="154" t="s">
        <v>793</v>
      </c>
      <c r="B525" s="154" t="s">
        <v>2175</v>
      </c>
      <c r="C525" s="154" t="s">
        <v>2058</v>
      </c>
      <c r="D525" s="179">
        <v>2467056536161</v>
      </c>
      <c r="E525" s="179">
        <v>2148489327956</v>
      </c>
      <c r="F525" s="179">
        <v>2275529728208</v>
      </c>
      <c r="G525" s="179">
        <v>1955334917901</v>
      </c>
      <c r="H525" s="179">
        <v>1793484296130</v>
      </c>
      <c r="I525" s="179">
        <v>1763197891011</v>
      </c>
      <c r="J525" s="179">
        <v>2871329472687</v>
      </c>
      <c r="K525" s="179">
        <v>2160138111718</v>
      </c>
      <c r="L525" s="179">
        <f>VLOOKUP(A525,Sheet2!$A$1:$E$2000,5,FALSE)</f>
        <v>1485524640421</v>
      </c>
      <c r="M525" s="21">
        <f t="shared" si="41"/>
        <v>-0.27302667375395839</v>
      </c>
      <c r="N525" s="21">
        <f t="shared" si="42"/>
        <v>-0.17933132454120831</v>
      </c>
      <c r="O525" s="21">
        <f t="shared" si="43"/>
        <v>0.26182903132107072</v>
      </c>
      <c r="P525" s="21">
        <f t="shared" si="44"/>
        <v>0.10474072341369058</v>
      </c>
      <c r="Q525" s="21">
        <f t="shared" si="45"/>
        <v>-0.17171026050995747</v>
      </c>
    </row>
    <row r="526" spans="1:17">
      <c r="A526" s="154" t="s">
        <v>462</v>
      </c>
      <c r="B526" s="154" t="s">
        <v>3785</v>
      </c>
      <c r="C526" s="154" t="s">
        <v>2058</v>
      </c>
      <c r="D526" s="179">
        <v>67705704136</v>
      </c>
      <c r="E526" s="179">
        <v>236310264326</v>
      </c>
      <c r="F526" s="179">
        <v>185263399862</v>
      </c>
      <c r="G526" s="179">
        <v>228252769695</v>
      </c>
      <c r="H526" s="179">
        <v>105018283086</v>
      </c>
      <c r="I526" s="179">
        <v>565201500570</v>
      </c>
      <c r="J526" s="179">
        <v>150546984193</v>
      </c>
      <c r="K526" s="179">
        <v>237873056524</v>
      </c>
      <c r="L526" s="179">
        <f>VLOOKUP(A526,Sheet2!$A$1:$E$2000,5,FALSE)</f>
        <v>12279884111</v>
      </c>
      <c r="M526" s="21">
        <f t="shared" si="41"/>
        <v>0.55109948897437755</v>
      </c>
      <c r="N526" s="21">
        <f t="shared" si="42"/>
        <v>1.3917771925060378</v>
      </c>
      <c r="O526" s="21">
        <f t="shared" si="43"/>
        <v>-0.18738949892347734</v>
      </c>
      <c r="P526" s="21">
        <f t="shared" si="44"/>
        <v>4.2147514099631703E-2</v>
      </c>
      <c r="Q526" s="21">
        <f t="shared" si="45"/>
        <v>-0.88306908330481904</v>
      </c>
    </row>
    <row r="527" spans="1:17">
      <c r="A527" s="154" t="s">
        <v>463</v>
      </c>
      <c r="B527" s="154" t="s">
        <v>2177</v>
      </c>
      <c r="C527" s="154" t="s">
        <v>2058</v>
      </c>
      <c r="D527" s="179">
        <v>39018492566</v>
      </c>
      <c r="E527" s="179">
        <v>27538074749</v>
      </c>
      <c r="F527" s="179">
        <v>26230277956</v>
      </c>
      <c r="G527" s="179">
        <v>26795680928</v>
      </c>
      <c r="H527" s="179">
        <v>24580397862</v>
      </c>
      <c r="I527" s="179">
        <v>27782116972</v>
      </c>
      <c r="J527" s="179">
        <v>98490110841</v>
      </c>
      <c r="K527" s="179">
        <v>33575195594</v>
      </c>
      <c r="L527" s="179">
        <f>VLOOKUP(A527,Sheet2!$A$1:$E$2000,5,FALSE)</f>
        <v>28367385396</v>
      </c>
      <c r="M527" s="21">
        <f t="shared" si="41"/>
        <v>-0.37003209899966999</v>
      </c>
      <c r="N527" s="21">
        <f t="shared" si="42"/>
        <v>8.8619929034386112E-3</v>
      </c>
      <c r="O527" s="21">
        <f t="shared" si="43"/>
        <v>2.754825282683329</v>
      </c>
      <c r="P527" s="21">
        <f t="shared" si="44"/>
        <v>0.25300773972553853</v>
      </c>
      <c r="Q527" s="21">
        <f t="shared" si="45"/>
        <v>0.15406534732517424</v>
      </c>
    </row>
    <row r="528" spans="1:17">
      <c r="A528" s="154" t="s">
        <v>464</v>
      </c>
      <c r="B528" s="154" t="s">
        <v>2178</v>
      </c>
      <c r="C528" s="154" t="s">
        <v>2058</v>
      </c>
      <c r="D528" s="179">
        <v>3583769911</v>
      </c>
      <c r="E528" s="179">
        <v>4100294743</v>
      </c>
      <c r="F528" s="179">
        <v>5810332923</v>
      </c>
      <c r="G528" s="179">
        <v>8025929308</v>
      </c>
      <c r="H528" s="179">
        <v>4874692556</v>
      </c>
      <c r="I528" s="179">
        <v>7663602573</v>
      </c>
      <c r="J528" s="179">
        <v>6109708565</v>
      </c>
      <c r="K528" s="179">
        <v>7198761691</v>
      </c>
      <c r="L528" s="179">
        <f>VLOOKUP(A528,Sheet2!$A$1:$E$2000,5,FALSE)</f>
        <v>5603736568</v>
      </c>
      <c r="M528" s="21">
        <f t="shared" si="41"/>
        <v>0.36021359547599596</v>
      </c>
      <c r="N528" s="21">
        <f t="shared" si="42"/>
        <v>0.86903699693375924</v>
      </c>
      <c r="O528" s="21">
        <f t="shared" si="43"/>
        <v>5.1524696771665525E-2</v>
      </c>
      <c r="P528" s="21">
        <f t="shared" si="44"/>
        <v>-0.10306191161882085</v>
      </c>
      <c r="Q528" s="21">
        <f t="shared" si="45"/>
        <v>0.14955692151347236</v>
      </c>
    </row>
    <row r="529" spans="1:17">
      <c r="A529" s="154" t="s">
        <v>465</v>
      </c>
      <c r="B529" s="154" t="s">
        <v>2179</v>
      </c>
      <c r="C529" s="154" t="s">
        <v>2058</v>
      </c>
      <c r="D529" s="179">
        <v>371814913855</v>
      </c>
      <c r="E529" s="179">
        <v>376134086612</v>
      </c>
      <c r="F529" s="179">
        <v>451378686793</v>
      </c>
      <c r="G529" s="179">
        <v>567764104838</v>
      </c>
      <c r="H529" s="179">
        <v>373300522222</v>
      </c>
      <c r="I529" s="179">
        <v>392890072967</v>
      </c>
      <c r="J529" s="179">
        <v>457675663382</v>
      </c>
      <c r="K529" s="179">
        <v>580263084862</v>
      </c>
      <c r="L529" s="179">
        <f>VLOOKUP(A529,Sheet2!$A$1:$E$2000,5,FALSE)</f>
        <v>421401450787</v>
      </c>
      <c r="M529" s="21">
        <f t="shared" si="41"/>
        <v>3.9955588429660353E-3</v>
      </c>
      <c r="N529" s="21">
        <f t="shared" si="42"/>
        <v>4.4547907119847366E-2</v>
      </c>
      <c r="O529" s="21">
        <f t="shared" si="43"/>
        <v>1.3950540362770301E-2</v>
      </c>
      <c r="P529" s="21">
        <f t="shared" si="44"/>
        <v>2.2014389281559691E-2</v>
      </c>
      <c r="Q529" s="21">
        <f t="shared" si="45"/>
        <v>0.12885309744194415</v>
      </c>
    </row>
    <row r="530" spans="1:17">
      <c r="A530" s="154" t="s">
        <v>1237</v>
      </c>
      <c r="B530" s="154" t="s">
        <v>2892</v>
      </c>
      <c r="C530" s="154" t="s">
        <v>2058</v>
      </c>
      <c r="D530" s="179">
        <v>85549435243</v>
      </c>
      <c r="E530" s="179">
        <v>163477097155</v>
      </c>
      <c r="F530" s="179">
        <v>120218560048</v>
      </c>
      <c r="G530" s="179">
        <v>190809528284</v>
      </c>
      <c r="H530" s="179">
        <v>105668048880</v>
      </c>
      <c r="I530" s="179">
        <v>84963338733</v>
      </c>
      <c r="J530" s="179">
        <v>152866194601</v>
      </c>
      <c r="K530" s="179">
        <v>246494482326</v>
      </c>
      <c r="L530" s="179">
        <f>VLOOKUP(A530,Sheet2!$A$1:$E$2000,5,FALSE)</f>
        <v>124481745680</v>
      </c>
      <c r="M530" s="21">
        <f t="shared" si="41"/>
        <v>0.23516945003615539</v>
      </c>
      <c r="N530" s="21">
        <f t="shared" si="42"/>
        <v>-0.48027374958559221</v>
      </c>
      <c r="O530" s="21">
        <f t="shared" si="43"/>
        <v>0.27156900348801954</v>
      </c>
      <c r="P530" s="21">
        <f t="shared" si="44"/>
        <v>0.29183529010730941</v>
      </c>
      <c r="Q530" s="21">
        <f t="shared" si="45"/>
        <v>0.17804527479603066</v>
      </c>
    </row>
    <row r="531" spans="1:17">
      <c r="A531" s="154" t="s">
        <v>466</v>
      </c>
      <c r="B531" s="154" t="s">
        <v>2180</v>
      </c>
      <c r="C531" s="154" t="s">
        <v>2058</v>
      </c>
      <c r="D531" s="179">
        <v>122402376646</v>
      </c>
      <c r="E531" s="179">
        <v>140287839006</v>
      </c>
      <c r="F531" s="179">
        <v>139084997217</v>
      </c>
      <c r="G531" s="179">
        <v>153618386822</v>
      </c>
      <c r="H531" s="179">
        <v>119712503509</v>
      </c>
      <c r="I531" s="179">
        <v>161143315982</v>
      </c>
      <c r="J531" s="179">
        <v>185825454866</v>
      </c>
      <c r="K531" s="179">
        <v>174365563695</v>
      </c>
      <c r="L531" s="179">
        <f>VLOOKUP(A531,Sheet2!$A$1:$E$2000,5,FALSE)</f>
        <v>164649931868</v>
      </c>
      <c r="M531" s="21">
        <f t="shared" si="41"/>
        <v>-2.1975661018244639E-2</v>
      </c>
      <c r="N531" s="21">
        <f t="shared" si="42"/>
        <v>0.14866204457756332</v>
      </c>
      <c r="O531" s="21">
        <f t="shared" si="43"/>
        <v>0.33605678961962859</v>
      </c>
      <c r="P531" s="21">
        <f t="shared" si="44"/>
        <v>0.13505659903225045</v>
      </c>
      <c r="Q531" s="21">
        <f t="shared" si="45"/>
        <v>0.375377901570838</v>
      </c>
    </row>
    <row r="532" spans="1:17">
      <c r="A532" s="154" t="s">
        <v>467</v>
      </c>
      <c r="B532" s="154" t="s">
        <v>3956</v>
      </c>
      <c r="C532" s="154" t="s">
        <v>2058</v>
      </c>
      <c r="D532" s="179">
        <v>19176979782</v>
      </c>
      <c r="E532" s="179">
        <v>18531170529</v>
      </c>
      <c r="F532" s="179">
        <v>18609095752</v>
      </c>
      <c r="G532" s="179">
        <v>18434343607</v>
      </c>
      <c r="H532" s="179">
        <v>18464922141</v>
      </c>
      <c r="I532" s="179">
        <v>26881440155</v>
      </c>
      <c r="J532" s="179">
        <v>30617078937</v>
      </c>
      <c r="K532" s="179">
        <v>31039817001</v>
      </c>
      <c r="L532" s="179">
        <f>VLOOKUP(A532,Sheet2!$A$1:$E$2000,5,FALSE)</f>
        <v>30897592552</v>
      </c>
      <c r="M532" s="21">
        <f t="shared" si="41"/>
        <v>-3.7130854237451688E-2</v>
      </c>
      <c r="N532" s="21">
        <f t="shared" si="42"/>
        <v>0.45060670144567533</v>
      </c>
      <c r="O532" s="21">
        <f t="shared" si="43"/>
        <v>0.64527494215883385</v>
      </c>
      <c r="P532" s="21">
        <f t="shared" si="44"/>
        <v>0.68380375579054375</v>
      </c>
      <c r="Q532" s="21">
        <f t="shared" si="45"/>
        <v>0.67331290736364224</v>
      </c>
    </row>
    <row r="533" spans="1:17">
      <c r="A533" s="154" t="s">
        <v>468</v>
      </c>
      <c r="B533" s="154" t="s">
        <v>3940</v>
      </c>
      <c r="C533" s="154" t="s">
        <v>2058</v>
      </c>
      <c r="D533" s="179">
        <v>7137872958</v>
      </c>
      <c r="E533" s="179">
        <v>4836911892</v>
      </c>
      <c r="F533" s="179">
        <v>15573516213</v>
      </c>
      <c r="G533" s="179">
        <v>8111762209</v>
      </c>
      <c r="H533" s="179">
        <v>0</v>
      </c>
      <c r="I533" s="179">
        <v>1987732300</v>
      </c>
      <c r="J533" s="179">
        <v>982206200</v>
      </c>
      <c r="K533" s="179">
        <v>11790881800</v>
      </c>
      <c r="L533" s="179">
        <f>VLOOKUP(A533,Sheet2!$A$1:$E$2000,5,FALSE)</f>
        <v>0</v>
      </c>
      <c r="M533" s="21">
        <f t="shared" si="41"/>
        <v>-1</v>
      </c>
      <c r="N533" s="21">
        <f t="shared" si="42"/>
        <v>-0.58904930575898939</v>
      </c>
      <c r="O533" s="21">
        <f t="shared" si="43"/>
        <v>-0.93693099319599371</v>
      </c>
      <c r="P533" s="21">
        <f t="shared" si="44"/>
        <v>0.45355367874541697</v>
      </c>
      <c r="Q533" s="21" t="e">
        <f t="shared" si="45"/>
        <v>#DIV/0!</v>
      </c>
    </row>
    <row r="534" spans="1:17">
      <c r="A534" s="154" t="s">
        <v>469</v>
      </c>
      <c r="B534" s="154" t="s">
        <v>2182</v>
      </c>
      <c r="C534" s="154" t="s">
        <v>2058</v>
      </c>
      <c r="D534" s="179">
        <v>138831999353</v>
      </c>
      <c r="E534" s="179">
        <v>177626025921</v>
      </c>
      <c r="F534" s="179">
        <v>185413055048</v>
      </c>
      <c r="G534" s="179">
        <v>155657200830</v>
      </c>
      <c r="H534" s="179">
        <v>184362005850</v>
      </c>
      <c r="I534" s="179">
        <v>185527936000</v>
      </c>
      <c r="J534" s="179">
        <v>169157365273</v>
      </c>
      <c r="K534" s="179">
        <v>184798695611</v>
      </c>
      <c r="L534" s="179">
        <f>VLOOKUP(A534,Sheet2!$A$1:$E$2000,5,FALSE)</f>
        <v>186964959404</v>
      </c>
      <c r="M534" s="21">
        <f t="shared" si="41"/>
        <v>0.3279503767804533</v>
      </c>
      <c r="N534" s="21">
        <f t="shared" si="42"/>
        <v>4.448621781649504E-2</v>
      </c>
      <c r="O534" s="21">
        <f t="shared" si="43"/>
        <v>-8.7672843591254684E-2</v>
      </c>
      <c r="P534" s="21">
        <f t="shared" si="44"/>
        <v>0.18721584755225487</v>
      </c>
      <c r="Q534" s="21">
        <f t="shared" si="45"/>
        <v>1.4118709231867473E-2</v>
      </c>
    </row>
    <row r="535" spans="1:17">
      <c r="A535" s="154" t="s">
        <v>470</v>
      </c>
      <c r="B535" s="154" t="s">
        <v>3746</v>
      </c>
      <c r="C535" s="154" t="s">
        <v>2058</v>
      </c>
      <c r="D535" s="179">
        <v>30297336280</v>
      </c>
      <c r="E535" s="179">
        <v>41912201157</v>
      </c>
      <c r="F535" s="179">
        <v>2883280585</v>
      </c>
      <c r="G535" s="179">
        <v>13494695515</v>
      </c>
      <c r="H535" s="179">
        <v>3244031930</v>
      </c>
      <c r="I535" s="179">
        <v>6704834254</v>
      </c>
      <c r="J535" s="179">
        <v>7472442056</v>
      </c>
      <c r="K535" s="179">
        <v>943864736</v>
      </c>
      <c r="L535" s="179">
        <f>VLOOKUP(A535,Sheet2!$A$1:$E$2000,5,FALSE)</f>
        <v>2101435712</v>
      </c>
      <c r="M535" s="21">
        <f t="shared" si="41"/>
        <v>-0.89292682696526482</v>
      </c>
      <c r="N535" s="21">
        <f t="shared" si="42"/>
        <v>-0.84002667316650381</v>
      </c>
      <c r="O535" s="21">
        <f t="shared" si="43"/>
        <v>1.591645813062623</v>
      </c>
      <c r="P535" s="21">
        <f t="shared" si="44"/>
        <v>-0.93005661113651295</v>
      </c>
      <c r="Q535" s="21">
        <f t="shared" si="45"/>
        <v>-0.35221484950057197</v>
      </c>
    </row>
    <row r="536" spans="1:17">
      <c r="A536" s="154" t="s">
        <v>473</v>
      </c>
      <c r="B536" s="154" t="s">
        <v>2185</v>
      </c>
      <c r="C536" s="154" t="s">
        <v>2058</v>
      </c>
      <c r="D536" s="179">
        <v>1083103683184</v>
      </c>
      <c r="E536" s="179">
        <v>1017330424956</v>
      </c>
      <c r="F536" s="179">
        <v>1135063566218</v>
      </c>
      <c r="G536" s="179">
        <v>1340791692200</v>
      </c>
      <c r="H536" s="179">
        <v>1197374448438</v>
      </c>
      <c r="I536" s="179">
        <v>1380566274258</v>
      </c>
      <c r="J536" s="179">
        <v>1409570062988</v>
      </c>
      <c r="K536" s="179">
        <v>1326543374224</v>
      </c>
      <c r="L536" s="179">
        <f>VLOOKUP(A536,Sheet2!$A$1:$E$2000,5,FALSE)</f>
        <v>0</v>
      </c>
      <c r="M536" s="21">
        <f t="shared" si="41"/>
        <v>0.10550307143087005</v>
      </c>
      <c r="N536" s="21">
        <f t="shared" si="42"/>
        <v>0.35704805478289919</v>
      </c>
      <c r="O536" s="21">
        <f t="shared" si="43"/>
        <v>0.24184239979144775</v>
      </c>
      <c r="P536" s="21">
        <f t="shared" si="44"/>
        <v>-1.0626794645946121E-2</v>
      </c>
      <c r="Q536" s="21">
        <f t="shared" si="45"/>
        <v>-1</v>
      </c>
    </row>
    <row r="537" spans="1:17">
      <c r="A537" s="154" t="s">
        <v>474</v>
      </c>
      <c r="B537" s="154" t="s">
        <v>2186</v>
      </c>
      <c r="C537" s="154" t="s">
        <v>2058</v>
      </c>
      <c r="D537" s="179">
        <v>9374083303</v>
      </c>
      <c r="E537" s="179">
        <v>11053520327</v>
      </c>
      <c r="F537" s="179">
        <v>13601933966</v>
      </c>
      <c r="G537" s="179">
        <v>13107189738</v>
      </c>
      <c r="H537" s="179">
        <v>11554228064</v>
      </c>
      <c r="I537" s="179">
        <v>7881231831</v>
      </c>
      <c r="J537" s="179">
        <v>8438181587</v>
      </c>
      <c r="K537" s="179">
        <v>5675043198</v>
      </c>
      <c r="L537" s="179">
        <f>VLOOKUP(A537,Sheet2!$A$1:$E$2000,5,FALSE)</f>
        <v>7414649774</v>
      </c>
      <c r="M537" s="21">
        <f t="shared" si="41"/>
        <v>0.23257151558513306</v>
      </c>
      <c r="N537" s="21">
        <f t="shared" si="42"/>
        <v>-0.28699350090768599</v>
      </c>
      <c r="O537" s="21">
        <f t="shared" si="43"/>
        <v>-0.37963368973173561</v>
      </c>
      <c r="P537" s="21">
        <f t="shared" si="44"/>
        <v>-0.56702822561978539</v>
      </c>
      <c r="Q537" s="21">
        <f t="shared" si="45"/>
        <v>-0.35827389480893668</v>
      </c>
    </row>
    <row r="538" spans="1:17">
      <c r="A538" s="154" t="s">
        <v>3719</v>
      </c>
      <c r="B538" s="154" t="s">
        <v>4133</v>
      </c>
      <c r="C538" s="154" t="s">
        <v>2058</v>
      </c>
      <c r="D538" s="179">
        <v>1232355078694</v>
      </c>
      <c r="E538" s="179">
        <v>777064703220</v>
      </c>
      <c r="F538" s="179">
        <v>164747380086</v>
      </c>
      <c r="G538" s="179">
        <v>295301397871</v>
      </c>
      <c r="H538" s="179">
        <v>413669154526</v>
      </c>
      <c r="I538" s="179">
        <v>235020853076</v>
      </c>
      <c r="J538" s="179">
        <v>4233496347699</v>
      </c>
      <c r="K538" s="179">
        <v>15315986470943</v>
      </c>
      <c r="L538" s="179">
        <f>VLOOKUP(A538,Sheet2!$A$1:$E$2000,5,FALSE)</f>
        <v>766756466165</v>
      </c>
      <c r="M538" s="21">
        <f t="shared" si="41"/>
        <v>-0.66432632795704483</v>
      </c>
      <c r="N538" s="21">
        <f t="shared" si="42"/>
        <v>-0.69755304532284013</v>
      </c>
      <c r="O538" s="21">
        <f t="shared" si="43"/>
        <v>24.696896336008905</v>
      </c>
      <c r="P538" s="21">
        <f t="shared" si="44"/>
        <v>50.865607753179901</v>
      </c>
      <c r="Q538" s="21">
        <f t="shared" si="45"/>
        <v>0.85355001158735833</v>
      </c>
    </row>
    <row r="539" spans="1:17">
      <c r="A539" s="154" t="s">
        <v>477</v>
      </c>
      <c r="B539" s="154" t="s">
        <v>2188</v>
      </c>
      <c r="C539" s="154" t="s">
        <v>2058</v>
      </c>
      <c r="D539" s="179">
        <v>194309467510</v>
      </c>
      <c r="E539" s="179">
        <v>44351233911</v>
      </c>
      <c r="F539" s="179">
        <v>50224572920</v>
      </c>
      <c r="G539" s="179">
        <v>162024785858</v>
      </c>
      <c r="H539" s="179">
        <v>22973467165</v>
      </c>
      <c r="I539" s="179">
        <v>48460839590</v>
      </c>
      <c r="J539" s="179">
        <v>507641335672</v>
      </c>
      <c r="K539" s="179">
        <v>123969310008</v>
      </c>
      <c r="L539" s="179">
        <f>VLOOKUP(A539,Sheet2!$A$1:$E$2000,5,FALSE)</f>
        <v>19724160776</v>
      </c>
      <c r="M539" s="21">
        <f t="shared" si="41"/>
        <v>-0.88176866799443165</v>
      </c>
      <c r="N539" s="21">
        <f t="shared" si="42"/>
        <v>9.2660458720196626E-2</v>
      </c>
      <c r="O539" s="21">
        <f t="shared" si="43"/>
        <v>9.1074296137986952</v>
      </c>
      <c r="P539" s="21">
        <f t="shared" si="44"/>
        <v>-0.23487440917436031</v>
      </c>
      <c r="Q539" s="21">
        <f t="shared" si="45"/>
        <v>-0.14143735317193687</v>
      </c>
    </row>
    <row r="540" spans="1:17">
      <c r="A540" s="154" t="s">
        <v>1253</v>
      </c>
      <c r="B540" s="154" t="s">
        <v>2920</v>
      </c>
      <c r="C540" s="154" t="s">
        <v>2058</v>
      </c>
      <c r="D540" s="179">
        <v>3150905634362</v>
      </c>
      <c r="E540" s="179">
        <v>3432671938421</v>
      </c>
      <c r="F540" s="179">
        <v>3031249871193</v>
      </c>
      <c r="G540" s="179">
        <v>3637958970515</v>
      </c>
      <c r="H540" s="179">
        <v>3061685312062</v>
      </c>
      <c r="I540" s="179">
        <v>3921536322393</v>
      </c>
      <c r="J540" s="179">
        <v>3867989201194</v>
      </c>
      <c r="K540" s="179">
        <v>3702779142188</v>
      </c>
      <c r="L540" s="179">
        <f>VLOOKUP(A540,Sheet2!$A$1:$E$2000,5,FALSE)</f>
        <v>5233233934206</v>
      </c>
      <c r="M540" s="21">
        <f t="shared" si="41"/>
        <v>-2.8315770972958846E-2</v>
      </c>
      <c r="N540" s="21">
        <f t="shared" si="42"/>
        <v>0.1424151194002167</v>
      </c>
      <c r="O540" s="21">
        <f t="shared" si="43"/>
        <v>0.27603772884341171</v>
      </c>
      <c r="P540" s="21">
        <f t="shared" si="44"/>
        <v>1.7817730270834768E-2</v>
      </c>
      <c r="Q540" s="21">
        <f t="shared" si="45"/>
        <v>0.70926578038207788</v>
      </c>
    </row>
    <row r="541" spans="1:17">
      <c r="A541" s="154" t="s">
        <v>478</v>
      </c>
      <c r="B541" s="154" t="s">
        <v>2189</v>
      </c>
      <c r="C541" s="154" t="s">
        <v>2058</v>
      </c>
      <c r="D541" s="179">
        <v>86064662518</v>
      </c>
      <c r="E541" s="179">
        <v>119185854887</v>
      </c>
      <c r="F541" s="179">
        <v>57074646579</v>
      </c>
      <c r="G541" s="179">
        <v>118828258304</v>
      </c>
      <c r="H541" s="179">
        <v>64162243369</v>
      </c>
      <c r="I541" s="179">
        <v>100937405094</v>
      </c>
      <c r="J541" s="179">
        <v>59498078562</v>
      </c>
      <c r="K541" s="179">
        <v>109235353130</v>
      </c>
      <c r="L541" s="179">
        <f>VLOOKUP(A541,Sheet2!$A$1:$E$2000,5,FALSE)</f>
        <v>0</v>
      </c>
      <c r="M541" s="21">
        <f t="shared" si="41"/>
        <v>-0.25448794555395154</v>
      </c>
      <c r="N541" s="21">
        <f t="shared" si="42"/>
        <v>-0.15310919077017435</v>
      </c>
      <c r="O541" s="21">
        <f t="shared" si="43"/>
        <v>4.2460744450613479E-2</v>
      </c>
      <c r="P541" s="21">
        <f t="shared" si="44"/>
        <v>-8.0729157448881692E-2</v>
      </c>
      <c r="Q541" s="21">
        <f t="shared" si="45"/>
        <v>-1</v>
      </c>
    </row>
    <row r="542" spans="1:17">
      <c r="A542" s="154" t="s">
        <v>481</v>
      </c>
      <c r="B542" s="154" t="s">
        <v>2192</v>
      </c>
      <c r="C542" s="154" t="s">
        <v>2058</v>
      </c>
      <c r="D542" s="179">
        <v>22207038445</v>
      </c>
      <c r="E542" s="179">
        <v>21536220953</v>
      </c>
      <c r="F542" s="179">
        <v>20779431410</v>
      </c>
      <c r="G542" s="179">
        <v>71503883683</v>
      </c>
      <c r="H542" s="179">
        <v>31742371050</v>
      </c>
      <c r="I542" s="179">
        <v>15872458043</v>
      </c>
      <c r="J542" s="179">
        <v>1086685704</v>
      </c>
      <c r="K542" s="179">
        <v>45969778411</v>
      </c>
      <c r="L542" s="179">
        <f>VLOOKUP(A542,Sheet2!$A$1:$E$2000,5,FALSE)</f>
        <v>28229633648</v>
      </c>
      <c r="M542" s="21">
        <f t="shared" si="41"/>
        <v>0.42938335197717087</v>
      </c>
      <c r="N542" s="21">
        <f t="shared" si="42"/>
        <v>-0.26298777869898465</v>
      </c>
      <c r="O542" s="21">
        <f t="shared" si="43"/>
        <v>-0.94770378060118443</v>
      </c>
      <c r="P542" s="21">
        <f t="shared" si="44"/>
        <v>-0.35710095671447728</v>
      </c>
      <c r="Q542" s="21">
        <f t="shared" si="45"/>
        <v>-0.11066398904060445</v>
      </c>
    </row>
    <row r="543" spans="1:17">
      <c r="A543" s="154" t="s">
        <v>482</v>
      </c>
      <c r="B543" s="154" t="s">
        <v>2193</v>
      </c>
      <c r="C543" s="154" t="s">
        <v>2058</v>
      </c>
      <c r="D543" s="179">
        <v>967520084370</v>
      </c>
      <c r="E543" s="179">
        <v>1188330584690</v>
      </c>
      <c r="F543" s="179">
        <v>1211020560471</v>
      </c>
      <c r="G543" s="179">
        <v>1557846238948</v>
      </c>
      <c r="H543" s="179">
        <v>702515148098</v>
      </c>
      <c r="I543" s="179">
        <v>907830900611</v>
      </c>
      <c r="J543" s="179">
        <v>807202784679</v>
      </c>
      <c r="K543" s="179">
        <v>2408250254295</v>
      </c>
      <c r="L543" s="179">
        <f>VLOOKUP(A543,Sheet2!$A$1:$E$2000,5,FALSE)</f>
        <v>973343385536</v>
      </c>
      <c r="M543" s="21">
        <f t="shared" si="41"/>
        <v>-0.27390122494930713</v>
      </c>
      <c r="N543" s="21">
        <f t="shared" si="42"/>
        <v>-0.23604516091132502</v>
      </c>
      <c r="O543" s="21">
        <f t="shared" si="43"/>
        <v>-0.33345245239679822</v>
      </c>
      <c r="P543" s="21">
        <f t="shared" si="44"/>
        <v>0.54588443588711966</v>
      </c>
      <c r="Q543" s="21">
        <f t="shared" si="45"/>
        <v>0.38551230983594365</v>
      </c>
    </row>
    <row r="544" spans="1:17">
      <c r="A544" s="154" t="s">
        <v>2195</v>
      </c>
      <c r="B544" s="154" t="s">
        <v>3500</v>
      </c>
      <c r="C544" s="154" t="s">
        <v>2058</v>
      </c>
      <c r="D544" s="179">
        <v>18687552126</v>
      </c>
      <c r="E544" s="179">
        <v>70551839410</v>
      </c>
      <c r="F544" s="179">
        <v>79127570833</v>
      </c>
      <c r="G544" s="179">
        <v>86418235614</v>
      </c>
      <c r="H544" s="179">
        <v>40331032148</v>
      </c>
      <c r="I544" s="179">
        <v>52328946231</v>
      </c>
      <c r="J544" s="179">
        <v>106833268975</v>
      </c>
      <c r="K544" s="179">
        <v>63260732235</v>
      </c>
      <c r="L544" s="179">
        <f>VLOOKUP(A544,Sheet2!$A$1:$E$2000,5,FALSE)</f>
        <v>88606529397</v>
      </c>
      <c r="M544" s="21">
        <f t="shared" si="41"/>
        <v>1.1581763023894081</v>
      </c>
      <c r="N544" s="21">
        <f t="shared" si="42"/>
        <v>-0.25829083028013994</v>
      </c>
      <c r="O544" s="21">
        <f t="shared" si="43"/>
        <v>0.3501396270646715</v>
      </c>
      <c r="P544" s="21">
        <f t="shared" si="44"/>
        <v>-0.26797010161647433</v>
      </c>
      <c r="Q544" s="21">
        <f t="shared" si="45"/>
        <v>1.1969814477310361</v>
      </c>
    </row>
    <row r="545" spans="1:17">
      <c r="A545" s="154" t="s">
        <v>487</v>
      </c>
      <c r="B545" s="154" t="s">
        <v>2199</v>
      </c>
      <c r="C545" s="154" t="s">
        <v>2058</v>
      </c>
      <c r="D545" s="179">
        <v>1444298785872</v>
      </c>
      <c r="E545" s="179">
        <v>605002203186</v>
      </c>
      <c r="F545" s="179">
        <v>812256863870</v>
      </c>
      <c r="G545" s="179">
        <v>604204630611</v>
      </c>
      <c r="H545" s="179">
        <v>1585807773757</v>
      </c>
      <c r="I545" s="179">
        <v>1081919450190</v>
      </c>
      <c r="J545" s="179">
        <v>708072548686</v>
      </c>
      <c r="K545" s="179">
        <v>368041376719</v>
      </c>
      <c r="L545" s="179">
        <f>VLOOKUP(A545,Sheet2!$A$1:$E$2000,5,FALSE)</f>
        <v>1704740618474</v>
      </c>
      <c r="M545" s="21">
        <f t="shared" si="41"/>
        <v>9.7977640962678997E-2</v>
      </c>
      <c r="N545" s="21">
        <f t="shared" si="42"/>
        <v>0.78829009959386553</v>
      </c>
      <c r="O545" s="21">
        <f t="shared" si="43"/>
        <v>-0.12826523211833946</v>
      </c>
      <c r="P545" s="21">
        <f t="shared" si="44"/>
        <v>-0.3908663421748037</v>
      </c>
      <c r="Q545" s="21">
        <f t="shared" si="45"/>
        <v>7.4998273236630372E-2</v>
      </c>
    </row>
    <row r="546" spans="1:17">
      <c r="A546" s="154" t="s">
        <v>488</v>
      </c>
      <c r="B546" s="154" t="s">
        <v>4170</v>
      </c>
      <c r="C546" s="154" t="s">
        <v>2058</v>
      </c>
      <c r="D546" s="179">
        <v>15976050048</v>
      </c>
      <c r="E546" s="179">
        <v>23964480144</v>
      </c>
      <c r="F546" s="179">
        <v>49073921653</v>
      </c>
      <c r="G546" s="179">
        <v>16994734341</v>
      </c>
      <c r="H546" s="179">
        <v>34287901211</v>
      </c>
      <c r="I546" s="179">
        <v>68650196260</v>
      </c>
      <c r="J546" s="179">
        <v>29810690264</v>
      </c>
      <c r="K546" s="179">
        <v>37576494160</v>
      </c>
      <c r="L546" s="179">
        <f>VLOOKUP(A546,Sheet2!$A$1:$E$2000,5,FALSE)</f>
        <v>36950495884</v>
      </c>
      <c r="M546" s="21">
        <f t="shared" si="41"/>
        <v>1.1462064219867922</v>
      </c>
      <c r="N546" s="21">
        <f t="shared" si="42"/>
        <v>1.8646645304837954</v>
      </c>
      <c r="O546" s="21">
        <f t="shared" si="43"/>
        <v>-0.39253499089006261</v>
      </c>
      <c r="P546" s="21">
        <f t="shared" si="44"/>
        <v>1.2110668755407525</v>
      </c>
      <c r="Q546" s="21">
        <f t="shared" si="45"/>
        <v>7.7654058106822979E-2</v>
      </c>
    </row>
    <row r="547" spans="1:17">
      <c r="A547" s="154" t="s">
        <v>489</v>
      </c>
      <c r="B547" s="154" t="s">
        <v>2201</v>
      </c>
      <c r="C547" s="154" t="s">
        <v>2058</v>
      </c>
      <c r="D547" s="179">
        <v>11707998904</v>
      </c>
      <c r="E547" s="179">
        <v>10456751163</v>
      </c>
      <c r="F547" s="179">
        <v>11642337124</v>
      </c>
      <c r="G547" s="179">
        <v>3870516322</v>
      </c>
      <c r="H547" s="179">
        <v>24847171361</v>
      </c>
      <c r="I547" s="179">
        <v>6597807871</v>
      </c>
      <c r="J547" s="179">
        <v>7032928535</v>
      </c>
      <c r="K547" s="179">
        <v>15583044095</v>
      </c>
      <c r="L547" s="179">
        <f>VLOOKUP(A547,Sheet2!$A$1:$E$2000,5,FALSE)</f>
        <v>11845156298</v>
      </c>
      <c r="M547" s="21">
        <f t="shared" si="41"/>
        <v>1.1222389551566361</v>
      </c>
      <c r="N547" s="21">
        <f t="shared" si="42"/>
        <v>-0.36903845485531134</v>
      </c>
      <c r="O547" s="21">
        <f t="shared" si="43"/>
        <v>-0.39591780755927197</v>
      </c>
      <c r="P547" s="21">
        <f t="shared" si="44"/>
        <v>3.0260892342517809</v>
      </c>
      <c r="Q547" s="21">
        <f t="shared" si="45"/>
        <v>-0.52327948618762699</v>
      </c>
    </row>
    <row r="548" spans="1:17">
      <c r="A548" s="154" t="s">
        <v>491</v>
      </c>
      <c r="B548" s="154" t="s">
        <v>2203</v>
      </c>
      <c r="C548" s="154" t="s">
        <v>2058</v>
      </c>
      <c r="D548" s="179">
        <v>45319407145</v>
      </c>
      <c r="E548" s="179">
        <v>47727874825</v>
      </c>
      <c r="F548" s="179">
        <v>53123916729</v>
      </c>
      <c r="G548" s="179">
        <v>71786558604</v>
      </c>
      <c r="H548" s="179">
        <v>60900645489</v>
      </c>
      <c r="I548" s="179">
        <v>50026327950</v>
      </c>
      <c r="J548" s="179">
        <v>59172241093</v>
      </c>
      <c r="K548" s="179">
        <v>73807110934</v>
      </c>
      <c r="L548" s="179">
        <f>VLOOKUP(A548,Sheet2!$A$1:$E$2000,5,FALSE)</f>
        <v>59869050159</v>
      </c>
      <c r="M548" s="21">
        <f t="shared" si="41"/>
        <v>0.34380940364351276</v>
      </c>
      <c r="N548" s="21">
        <f t="shared" si="42"/>
        <v>4.8157457951512717E-2</v>
      </c>
      <c r="O548" s="21">
        <f t="shared" si="43"/>
        <v>0.11385313313500958</v>
      </c>
      <c r="P548" s="21">
        <f t="shared" si="44"/>
        <v>2.8146666580662824E-2</v>
      </c>
      <c r="Q548" s="21">
        <f t="shared" si="45"/>
        <v>-1.6938988441203451E-2</v>
      </c>
    </row>
    <row r="549" spans="1:17">
      <c r="A549" s="154" t="s">
        <v>492</v>
      </c>
      <c r="B549" s="154" t="s">
        <v>2204</v>
      </c>
      <c r="C549" s="154" t="s">
        <v>2058</v>
      </c>
      <c r="D549" s="179">
        <v>201990057217</v>
      </c>
      <c r="E549" s="179">
        <v>329996054510</v>
      </c>
      <c r="F549" s="179">
        <v>281385469995</v>
      </c>
      <c r="G549" s="179">
        <v>415693608281</v>
      </c>
      <c r="H549" s="179">
        <v>314607767694</v>
      </c>
      <c r="I549" s="179">
        <v>426859694470</v>
      </c>
      <c r="J549" s="179">
        <v>324149025676</v>
      </c>
      <c r="K549" s="179">
        <v>462490876508</v>
      </c>
      <c r="L549" s="179">
        <f>VLOOKUP(A549,Sheet2!$A$1:$E$2000,5,FALSE)</f>
        <v>251036042369</v>
      </c>
      <c r="M549" s="21">
        <f t="shared" si="41"/>
        <v>0.55754086131087943</v>
      </c>
      <c r="N549" s="21">
        <f t="shared" si="42"/>
        <v>0.2935296911468519</v>
      </c>
      <c r="O549" s="21">
        <f t="shared" si="43"/>
        <v>0.15197499601439932</v>
      </c>
      <c r="P549" s="21">
        <f t="shared" si="44"/>
        <v>0.11257634780702726</v>
      </c>
      <c r="Q549" s="21">
        <f t="shared" si="45"/>
        <v>-0.20206661072282356</v>
      </c>
    </row>
    <row r="550" spans="1:17">
      <c r="A550" s="154" t="s">
        <v>493</v>
      </c>
      <c r="B550" s="154" t="s">
        <v>2205</v>
      </c>
      <c r="C550" s="154" t="s">
        <v>2058</v>
      </c>
      <c r="D550" s="179">
        <v>564910891230</v>
      </c>
      <c r="E550" s="179">
        <v>1033680520456</v>
      </c>
      <c r="F550" s="179">
        <v>701295147775</v>
      </c>
      <c r="G550" s="179">
        <v>1395265251985</v>
      </c>
      <c r="H550" s="179">
        <v>638331891965</v>
      </c>
      <c r="I550" s="179">
        <v>1510991539778</v>
      </c>
      <c r="J550" s="179">
        <v>1230977608208</v>
      </c>
      <c r="K550" s="179">
        <v>1281508539471</v>
      </c>
      <c r="L550" s="179">
        <f>VLOOKUP(A550,Sheet2!$A$1:$E$2000,5,FALSE)</f>
        <v>1248689481787</v>
      </c>
      <c r="M550" s="21">
        <f t="shared" si="41"/>
        <v>0.12996917190804716</v>
      </c>
      <c r="N550" s="21">
        <f t="shared" si="42"/>
        <v>0.46175874448271309</v>
      </c>
      <c r="O550" s="21">
        <f t="shared" si="43"/>
        <v>0.7552917799496035</v>
      </c>
      <c r="P550" s="21">
        <f t="shared" si="44"/>
        <v>-8.1530527870712688E-2</v>
      </c>
      <c r="Q550" s="21">
        <f t="shared" si="45"/>
        <v>0.95617592901885928</v>
      </c>
    </row>
    <row r="551" spans="1:17">
      <c r="A551" s="154" t="s">
        <v>497</v>
      </c>
      <c r="B551" s="154" t="s">
        <v>4201</v>
      </c>
      <c r="C551" s="154" t="s">
        <v>2058</v>
      </c>
      <c r="D551" s="179">
        <v>19119272684</v>
      </c>
      <c r="E551" s="179">
        <v>30301104470</v>
      </c>
      <c r="F551" s="179">
        <v>34446735190</v>
      </c>
      <c r="G551" s="179">
        <v>40624262187</v>
      </c>
      <c r="H551" s="179">
        <v>42824937431</v>
      </c>
      <c r="I551" s="179">
        <v>53222442673</v>
      </c>
      <c r="J551" s="179">
        <v>71953115013</v>
      </c>
      <c r="K551" s="179">
        <v>85624050329</v>
      </c>
      <c r="L551" s="179">
        <f>VLOOKUP(A551,Sheet2!$A$1:$E$2000,5,FALSE)</f>
        <v>89103214852</v>
      </c>
      <c r="M551" s="21">
        <f t="shared" si="41"/>
        <v>1.2398831869184088</v>
      </c>
      <c r="N551" s="21">
        <f t="shared" si="42"/>
        <v>0.75645223512210813</v>
      </c>
      <c r="O551" s="21">
        <f t="shared" si="43"/>
        <v>1.0888224853857333</v>
      </c>
      <c r="P551" s="21">
        <f t="shared" si="44"/>
        <v>1.107707210406893</v>
      </c>
      <c r="Q551" s="21">
        <f t="shared" si="45"/>
        <v>1.0806385297249776</v>
      </c>
    </row>
    <row r="552" spans="1:17">
      <c r="A552" s="154" t="s">
        <v>498</v>
      </c>
      <c r="B552" s="154" t="s">
        <v>2210</v>
      </c>
      <c r="C552" s="154" t="s">
        <v>2058</v>
      </c>
      <c r="D552" s="179">
        <v>42923949976</v>
      </c>
      <c r="E552" s="179">
        <v>49704410160</v>
      </c>
      <c r="F552" s="179">
        <v>47979878440</v>
      </c>
      <c r="G552" s="179">
        <v>36622914533</v>
      </c>
      <c r="H552" s="179">
        <v>42209492095</v>
      </c>
      <c r="I552" s="179">
        <v>59640436804</v>
      </c>
      <c r="J552" s="179">
        <v>67086516146</v>
      </c>
      <c r="K552" s="179">
        <v>55909844270</v>
      </c>
      <c r="L552" s="179">
        <f>VLOOKUP(A552,Sheet2!$A$1:$E$2000,5,FALSE)</f>
        <v>55254981496</v>
      </c>
      <c r="M552" s="21">
        <f t="shared" si="41"/>
        <v>-1.6644737527638388E-2</v>
      </c>
      <c r="N552" s="21">
        <f t="shared" si="42"/>
        <v>0.19990231474461984</v>
      </c>
      <c r="O552" s="21">
        <f t="shared" si="43"/>
        <v>0.39822188649129892</v>
      </c>
      <c r="P552" s="21">
        <f t="shared" si="44"/>
        <v>0.52663557728648347</v>
      </c>
      <c r="Q552" s="21">
        <f t="shared" si="45"/>
        <v>0.30906530151177364</v>
      </c>
    </row>
    <row r="553" spans="1:17">
      <c r="A553" s="154" t="s">
        <v>684</v>
      </c>
      <c r="B553" s="154" t="s">
        <v>2211</v>
      </c>
      <c r="C553" s="154" t="s">
        <v>2058</v>
      </c>
      <c r="D553" s="179">
        <v>37003096927</v>
      </c>
      <c r="E553" s="179">
        <v>67493449991</v>
      </c>
      <c r="F553" s="179">
        <v>85316706473</v>
      </c>
      <c r="G553" s="179">
        <v>121373326833</v>
      </c>
      <c r="H553" s="179">
        <v>106632172097</v>
      </c>
      <c r="I553" s="179">
        <v>77409750017</v>
      </c>
      <c r="J553" s="179">
        <v>180606299746</v>
      </c>
      <c r="K553" s="179">
        <v>161037725636</v>
      </c>
      <c r="L553" s="179">
        <f>VLOOKUP(A553,Sheet2!$A$1:$E$2000,5,FALSE)</f>
        <v>117285374700</v>
      </c>
      <c r="M553" s="21">
        <f t="shared" si="41"/>
        <v>1.8817093960368989</v>
      </c>
      <c r="N553" s="21">
        <f t="shared" si="42"/>
        <v>0.14692240546782395</v>
      </c>
      <c r="O553" s="21">
        <f t="shared" si="43"/>
        <v>1.116892543234262</v>
      </c>
      <c r="P553" s="21">
        <f t="shared" si="44"/>
        <v>0.32679666808157154</v>
      </c>
      <c r="Q553" s="21">
        <f t="shared" si="45"/>
        <v>9.990608269058901E-2</v>
      </c>
    </row>
    <row r="554" spans="1:17">
      <c r="A554" s="154" t="s">
        <v>637</v>
      </c>
      <c r="B554" s="154" t="s">
        <v>2212</v>
      </c>
      <c r="C554" s="154" t="s">
        <v>2058</v>
      </c>
      <c r="D554" s="179">
        <v>673613601297</v>
      </c>
      <c r="E554" s="179">
        <v>883359267669</v>
      </c>
      <c r="F554" s="179">
        <v>805539279244</v>
      </c>
      <c r="G554" s="179">
        <v>757855327817</v>
      </c>
      <c r="H554" s="179">
        <v>668878198715</v>
      </c>
      <c r="I554" s="179">
        <v>792337346182</v>
      </c>
      <c r="J554" s="179">
        <v>1162053594039</v>
      </c>
      <c r="K554" s="179">
        <v>1016156006521</v>
      </c>
      <c r="L554" s="179">
        <f>VLOOKUP(A554,Sheet2!$A$1:$E$2000,5,FALSE)</f>
        <v>1019095940522</v>
      </c>
      <c r="M554" s="21">
        <f t="shared" si="41"/>
        <v>-7.029850010276343E-3</v>
      </c>
      <c r="N554" s="21">
        <f t="shared" si="42"/>
        <v>-0.10304065946711329</v>
      </c>
      <c r="O554" s="21">
        <f t="shared" si="43"/>
        <v>0.44257843655940565</v>
      </c>
      <c r="P554" s="21">
        <f t="shared" si="44"/>
        <v>0.34083111805525512</v>
      </c>
      <c r="Q554" s="21">
        <f t="shared" si="45"/>
        <v>0.52358970957614226</v>
      </c>
    </row>
    <row r="555" spans="1:17">
      <c r="A555" s="154" t="s">
        <v>499</v>
      </c>
      <c r="B555" s="154" t="s">
        <v>2213</v>
      </c>
      <c r="C555" s="154" t="s">
        <v>2058</v>
      </c>
      <c r="D555" s="179">
        <v>3448878728</v>
      </c>
      <c r="E555" s="179">
        <v>7005307852</v>
      </c>
      <c r="F555" s="179">
        <v>7099751037</v>
      </c>
      <c r="G555" s="179">
        <v>4885066622</v>
      </c>
      <c r="H555" s="179">
        <v>8055574133</v>
      </c>
      <c r="I555" s="179">
        <v>8875877125</v>
      </c>
      <c r="J555" s="179">
        <v>12240974812</v>
      </c>
      <c r="K555" s="179">
        <v>6751307547</v>
      </c>
      <c r="L555" s="179">
        <f>VLOOKUP(A555,Sheet2!$A$1:$E$2000,5,FALSE)</f>
        <v>8507397173</v>
      </c>
      <c r="M555" s="21">
        <f t="shared" si="41"/>
        <v>1.335708144099174</v>
      </c>
      <c r="N555" s="21">
        <f t="shared" si="42"/>
        <v>0.26702170875559117</v>
      </c>
      <c r="O555" s="21">
        <f t="shared" si="43"/>
        <v>0.72414141681965571</v>
      </c>
      <c r="P555" s="21">
        <f t="shared" si="44"/>
        <v>0.38202977961351536</v>
      </c>
      <c r="Q555" s="21">
        <f t="shared" si="45"/>
        <v>5.6088248030526817E-2</v>
      </c>
    </row>
    <row r="556" spans="1:17">
      <c r="A556" s="154" t="s">
        <v>500</v>
      </c>
      <c r="B556" s="154" t="s">
        <v>3918</v>
      </c>
      <c r="C556" s="154" t="s">
        <v>2058</v>
      </c>
      <c r="D556" s="179">
        <v>118607728463</v>
      </c>
      <c r="E556" s="179">
        <v>120935156695</v>
      </c>
      <c r="F556" s="179">
        <v>103382364437</v>
      </c>
      <c r="G556" s="179">
        <v>137200351732</v>
      </c>
      <c r="H556" s="179">
        <v>144917869756</v>
      </c>
      <c r="I556" s="179">
        <v>140800565841</v>
      </c>
      <c r="J556" s="179">
        <v>125390962097</v>
      </c>
      <c r="K556" s="179">
        <v>119595979838</v>
      </c>
      <c r="L556" s="179">
        <f>VLOOKUP(A556,Sheet2!$A$1:$E$2000,5,FALSE)</f>
        <v>123868745156</v>
      </c>
      <c r="M556" s="21">
        <f t="shared" si="41"/>
        <v>0.22182484762118618</v>
      </c>
      <c r="N556" s="21">
        <f t="shared" si="42"/>
        <v>0.16426496387730175</v>
      </c>
      <c r="O556" s="21">
        <f t="shared" si="43"/>
        <v>0.21288541599773317</v>
      </c>
      <c r="P556" s="21">
        <f t="shared" si="44"/>
        <v>-0.12831141955370101</v>
      </c>
      <c r="Q556" s="21">
        <f t="shared" si="45"/>
        <v>-0.14524864763359185</v>
      </c>
    </row>
    <row r="557" spans="1:17">
      <c r="A557" s="154" t="s">
        <v>501</v>
      </c>
      <c r="B557" s="154" t="s">
        <v>2215</v>
      </c>
      <c r="C557" s="154" t="s">
        <v>2058</v>
      </c>
      <c r="D557" s="179">
        <v>19880767661</v>
      </c>
      <c r="E557" s="179">
        <v>15419788199</v>
      </c>
      <c r="F557" s="179">
        <v>13546782441</v>
      </c>
      <c r="G557" s="179">
        <v>6090557319</v>
      </c>
      <c r="H557" s="179">
        <v>13281362963</v>
      </c>
      <c r="I557" s="179">
        <v>-302503703</v>
      </c>
      <c r="J557" s="179">
        <v>2271584145</v>
      </c>
      <c r="K557" s="179">
        <v>17432726000</v>
      </c>
      <c r="L557" s="179">
        <f>VLOOKUP(A557,Sheet2!$A$1:$E$2000,5,FALSE)</f>
        <v>9961289283</v>
      </c>
      <c r="M557" s="21">
        <f t="shared" si="41"/>
        <v>-0.33194918881055174</v>
      </c>
      <c r="N557" s="21">
        <f t="shared" si="42"/>
        <v>-1.0196178896296135</v>
      </c>
      <c r="O557" s="21">
        <f t="shared" si="43"/>
        <v>-0.83231559561147606</v>
      </c>
      <c r="P557" s="21">
        <f t="shared" si="44"/>
        <v>1.8622546487851221</v>
      </c>
      <c r="Q557" s="21">
        <f t="shared" si="45"/>
        <v>-0.2499798920674976</v>
      </c>
    </row>
    <row r="558" spans="1:17">
      <c r="A558" s="154" t="s">
        <v>502</v>
      </c>
      <c r="B558" s="154" t="s">
        <v>2216</v>
      </c>
      <c r="C558" s="154" t="s">
        <v>2058</v>
      </c>
      <c r="D558" s="179">
        <v>623658225946</v>
      </c>
      <c r="E558" s="179">
        <v>646804672896</v>
      </c>
      <c r="F558" s="179">
        <v>527470822171</v>
      </c>
      <c r="G558" s="179">
        <v>814421010144</v>
      </c>
      <c r="H558" s="179">
        <v>733698562712</v>
      </c>
      <c r="I558" s="179">
        <v>731277265790</v>
      </c>
      <c r="J558" s="179">
        <v>582621956850</v>
      </c>
      <c r="K558" s="179">
        <v>605391770584</v>
      </c>
      <c r="L558" s="179">
        <f>VLOOKUP(A558,Sheet2!$A$1:$E$2000,5,FALSE)</f>
        <v>523612236747</v>
      </c>
      <c r="M558" s="21">
        <f t="shared" si="41"/>
        <v>0.17644333416605643</v>
      </c>
      <c r="N558" s="21">
        <f t="shared" si="42"/>
        <v>0.13059984943488864</v>
      </c>
      <c r="O558" s="21">
        <f t="shared" si="43"/>
        <v>0.10455769752723997</v>
      </c>
      <c r="P558" s="21">
        <f t="shared" si="44"/>
        <v>-0.25665993013004534</v>
      </c>
      <c r="Q558" s="21">
        <f t="shared" si="45"/>
        <v>-0.28633874542216536</v>
      </c>
    </row>
    <row r="559" spans="1:17">
      <c r="A559" s="154" t="s">
        <v>3822</v>
      </c>
      <c r="B559" s="154" t="s">
        <v>3823</v>
      </c>
      <c r="C559" s="154" t="s">
        <v>2058</v>
      </c>
      <c r="D559" s="179"/>
      <c r="E559" s="179"/>
      <c r="F559" s="179"/>
      <c r="G559" s="179"/>
      <c r="H559" s="179"/>
      <c r="I559" s="179"/>
      <c r="J559" s="179"/>
      <c r="K559" s="179"/>
      <c r="L559" s="179">
        <f>VLOOKUP(A559,Sheet2!$A$1:$E$2000,5,FALSE)</f>
        <v>0</v>
      </c>
      <c r="M559" s="21" t="e">
        <f t="shared" si="41"/>
        <v>#DIV/0!</v>
      </c>
      <c r="N559" s="21" t="e">
        <f t="shared" si="42"/>
        <v>#DIV/0!</v>
      </c>
      <c r="O559" s="21" t="e">
        <f t="shared" si="43"/>
        <v>#DIV/0!</v>
      </c>
      <c r="P559" s="21" t="e">
        <f t="shared" si="44"/>
        <v>#DIV/0!</v>
      </c>
      <c r="Q559" s="21" t="e">
        <f t="shared" si="45"/>
        <v>#DIV/0!</v>
      </c>
    </row>
    <row r="560" spans="1:17">
      <c r="A560" s="154" t="s">
        <v>1633</v>
      </c>
      <c r="B560" s="154" t="s">
        <v>2217</v>
      </c>
      <c r="C560" s="154" t="s">
        <v>2058</v>
      </c>
      <c r="D560" s="179">
        <v>104961701366</v>
      </c>
      <c r="E560" s="179">
        <v>140021073633</v>
      </c>
      <c r="F560" s="179">
        <v>92233096059</v>
      </c>
      <c r="G560" s="179">
        <v>105919940676</v>
      </c>
      <c r="H560" s="179">
        <v>75429817777</v>
      </c>
      <c r="I560" s="179">
        <v>86902979895</v>
      </c>
      <c r="J560" s="179">
        <v>87136699490</v>
      </c>
      <c r="K560" s="179">
        <v>117360121071</v>
      </c>
      <c r="L560" s="179">
        <f>VLOOKUP(A560,Sheet2!$A$1:$E$2000,5,FALSE)</f>
        <v>88664209187</v>
      </c>
      <c r="M560" s="21">
        <f t="shared" si="41"/>
        <v>-0.28135865944114924</v>
      </c>
      <c r="N560" s="21">
        <f t="shared" si="42"/>
        <v>-0.37935785207035572</v>
      </c>
      <c r="O560" s="21">
        <f t="shared" si="43"/>
        <v>-5.5255616332557225E-2</v>
      </c>
      <c r="P560" s="21">
        <f t="shared" si="44"/>
        <v>0.10800780591441728</v>
      </c>
      <c r="Q560" s="21">
        <f t="shared" si="45"/>
        <v>0.17545304761475136</v>
      </c>
    </row>
    <row r="561" spans="1:17">
      <c r="A561" s="154" t="s">
        <v>504</v>
      </c>
      <c r="B561" s="154" t="s">
        <v>2218</v>
      </c>
      <c r="C561" s="154" t="s">
        <v>2058</v>
      </c>
      <c r="D561" s="179">
        <v>170372441815</v>
      </c>
      <c r="E561" s="179">
        <v>158080618200</v>
      </c>
      <c r="F561" s="179">
        <v>268012973135</v>
      </c>
      <c r="G561" s="179">
        <v>283379329677</v>
      </c>
      <c r="H561" s="179">
        <v>216227806088</v>
      </c>
      <c r="I561" s="179">
        <v>161414335265</v>
      </c>
      <c r="J561" s="179">
        <v>227467299802</v>
      </c>
      <c r="K561" s="179">
        <v>232070260005</v>
      </c>
      <c r="L561" s="179">
        <f>VLOOKUP(A561,Sheet2!$A$1:$E$2000,5,FALSE)</f>
        <v>236335065358</v>
      </c>
      <c r="M561" s="21">
        <f t="shared" si="41"/>
        <v>0.26914777873989937</v>
      </c>
      <c r="N561" s="21">
        <f t="shared" si="42"/>
        <v>2.1088714751749369E-2</v>
      </c>
      <c r="O561" s="21">
        <f t="shared" si="43"/>
        <v>-0.15128250270398985</v>
      </c>
      <c r="P561" s="21">
        <f t="shared" si="44"/>
        <v>-0.18106144061559765</v>
      </c>
      <c r="Q561" s="21">
        <f t="shared" si="45"/>
        <v>9.2991089507779512E-2</v>
      </c>
    </row>
    <row r="562" spans="1:17">
      <c r="A562" s="154" t="s">
        <v>1288</v>
      </c>
      <c r="B562" s="154" t="s">
        <v>2977</v>
      </c>
      <c r="C562" s="154" t="s">
        <v>2058</v>
      </c>
      <c r="D562" s="179">
        <v>53871750416</v>
      </c>
      <c r="E562" s="179">
        <v>67763401660</v>
      </c>
      <c r="F562" s="179">
        <v>46284811363</v>
      </c>
      <c r="G562" s="179">
        <v>62484084667</v>
      </c>
      <c r="H562" s="179">
        <v>36772446386</v>
      </c>
      <c r="I562" s="179">
        <v>63907277580</v>
      </c>
      <c r="J562" s="179">
        <v>62535322073</v>
      </c>
      <c r="K562" s="179">
        <v>26202353217</v>
      </c>
      <c r="L562" s="179">
        <f>VLOOKUP(A562,Sheet2!$A$1:$E$2000,5,FALSE)</f>
        <v>26526440012</v>
      </c>
      <c r="M562" s="21">
        <f t="shared" si="41"/>
        <v>-0.31740761898320419</v>
      </c>
      <c r="N562" s="21">
        <f t="shared" si="42"/>
        <v>-5.6905704045790664E-2</v>
      </c>
      <c r="O562" s="21">
        <f t="shared" si="43"/>
        <v>0.35109812984979843</v>
      </c>
      <c r="P562" s="21">
        <f t="shared" si="44"/>
        <v>-0.58065556442665844</v>
      </c>
      <c r="Q562" s="21">
        <f t="shared" si="45"/>
        <v>-0.2786327095686747</v>
      </c>
    </row>
    <row r="563" spans="1:17">
      <c r="A563" s="154" t="s">
        <v>507</v>
      </c>
      <c r="B563" s="154" t="s">
        <v>2221</v>
      </c>
      <c r="C563" s="154" t="s">
        <v>2058</v>
      </c>
      <c r="D563" s="179">
        <v>24143047617</v>
      </c>
      <c r="E563" s="179">
        <v>27383738543</v>
      </c>
      <c r="F563" s="179">
        <v>30767198763</v>
      </c>
      <c r="G563" s="179">
        <v>27687816449</v>
      </c>
      <c r="H563" s="179">
        <v>33412389248</v>
      </c>
      <c r="I563" s="179">
        <v>33826416451</v>
      </c>
      <c r="J563" s="179">
        <v>42159753073</v>
      </c>
      <c r="K563" s="179">
        <v>39470385240</v>
      </c>
      <c r="L563" s="179">
        <f>VLOOKUP(A563,Sheet2!$A$1:$E$2000,5,FALSE)</f>
        <v>36025096506</v>
      </c>
      <c r="M563" s="21">
        <f t="shared" si="41"/>
        <v>0.38393419828543596</v>
      </c>
      <c r="N563" s="21">
        <f t="shared" si="42"/>
        <v>0.23527386145186946</v>
      </c>
      <c r="O563" s="21">
        <f t="shared" si="43"/>
        <v>0.37028246860420883</v>
      </c>
      <c r="P563" s="21">
        <f t="shared" si="44"/>
        <v>0.42555066820466264</v>
      </c>
      <c r="Q563" s="21">
        <f t="shared" si="45"/>
        <v>7.8195762613905012E-2</v>
      </c>
    </row>
    <row r="564" spans="1:17">
      <c r="A564" s="154" t="s">
        <v>509</v>
      </c>
      <c r="B564" s="154" t="s">
        <v>2223</v>
      </c>
      <c r="C564" s="154" t="s">
        <v>2058</v>
      </c>
      <c r="D564" s="179">
        <v>282124123521</v>
      </c>
      <c r="E564" s="179">
        <v>303360722725</v>
      </c>
      <c r="F564" s="179">
        <v>274009865107</v>
      </c>
      <c r="G564" s="179">
        <v>414395899312</v>
      </c>
      <c r="H564" s="179">
        <v>364212335473</v>
      </c>
      <c r="I564" s="179">
        <v>367275644875</v>
      </c>
      <c r="J564" s="179">
        <v>383500072363</v>
      </c>
      <c r="K564" s="179">
        <v>393982450816</v>
      </c>
      <c r="L564" s="179">
        <f>VLOOKUP(A564,Sheet2!$A$1:$E$2000,5,FALSE)</f>
        <v>393240877543</v>
      </c>
      <c r="M564" s="21">
        <f t="shared" si="41"/>
        <v>0.29096488073232679</v>
      </c>
      <c r="N564" s="21">
        <f t="shared" si="42"/>
        <v>0.21068951041476658</v>
      </c>
      <c r="O564" s="21">
        <f t="shared" si="43"/>
        <v>0.39958490988360734</v>
      </c>
      <c r="P564" s="21">
        <f t="shared" si="44"/>
        <v>-4.9260739620955202E-2</v>
      </c>
      <c r="Q564" s="21">
        <f t="shared" si="45"/>
        <v>7.9702248503749434E-2</v>
      </c>
    </row>
    <row r="565" spans="1:17">
      <c r="A565" s="154" t="s">
        <v>953</v>
      </c>
      <c r="B565" s="154" t="s">
        <v>2224</v>
      </c>
      <c r="C565" s="154" t="s">
        <v>2058</v>
      </c>
      <c r="D565" s="179">
        <v>1171386109242</v>
      </c>
      <c r="E565" s="179">
        <v>1298155533935</v>
      </c>
      <c r="F565" s="179">
        <v>1132858151477</v>
      </c>
      <c r="G565" s="179">
        <v>1665568263469</v>
      </c>
      <c r="H565" s="179">
        <v>1385239082523</v>
      </c>
      <c r="I565" s="179">
        <v>1543444869003</v>
      </c>
      <c r="J565" s="179">
        <v>1206449682919</v>
      </c>
      <c r="K565" s="179">
        <v>1369128937831</v>
      </c>
      <c r="L565" s="179">
        <f>VLOOKUP(A565,Sheet2!$A$1:$E$2000,5,FALSE)</f>
        <v>1257705276290</v>
      </c>
      <c r="M565" s="21">
        <f t="shared" si="41"/>
        <v>0.18256403383456846</v>
      </c>
      <c r="N565" s="21">
        <f t="shared" si="42"/>
        <v>0.18895219305846436</v>
      </c>
      <c r="O565" s="21">
        <f t="shared" si="43"/>
        <v>6.4960940913964108E-2</v>
      </c>
      <c r="P565" s="21">
        <f t="shared" si="44"/>
        <v>-0.17798089225150357</v>
      </c>
      <c r="Q565" s="21">
        <f t="shared" si="45"/>
        <v>-9.2066277830334373E-2</v>
      </c>
    </row>
    <row r="566" spans="1:17">
      <c r="A566" s="154" t="s">
        <v>510</v>
      </c>
      <c r="B566" s="154" t="s">
        <v>2225</v>
      </c>
      <c r="C566" s="154" t="s">
        <v>2058</v>
      </c>
      <c r="D566" s="179">
        <v>676360035346</v>
      </c>
      <c r="E566" s="179">
        <v>1068392330869</v>
      </c>
      <c r="F566" s="179">
        <v>397063736475</v>
      </c>
      <c r="G566" s="179">
        <v>581438510097</v>
      </c>
      <c r="H566" s="179">
        <v>962959264810</v>
      </c>
      <c r="I566" s="179">
        <v>900327648394</v>
      </c>
      <c r="J566" s="179">
        <v>551914229510</v>
      </c>
      <c r="K566" s="179">
        <v>884217209823</v>
      </c>
      <c r="L566" s="179">
        <f>VLOOKUP(A566,Sheet2!$A$1:$E$2000,5,FALSE)</f>
        <v>1081179508699</v>
      </c>
      <c r="M566" s="21">
        <f t="shared" si="41"/>
        <v>0.42373767592194705</v>
      </c>
      <c r="N566" s="21">
        <f t="shared" si="42"/>
        <v>-0.15730614833064269</v>
      </c>
      <c r="O566" s="21">
        <f t="shared" si="43"/>
        <v>0.38998900884203441</v>
      </c>
      <c r="P566" s="21">
        <f t="shared" si="44"/>
        <v>0.52074070510996628</v>
      </c>
      <c r="Q566" s="21">
        <f t="shared" si="45"/>
        <v>0.12276764782186902</v>
      </c>
    </row>
    <row r="567" spans="1:17">
      <c r="A567" s="154" t="s">
        <v>511</v>
      </c>
      <c r="B567" s="154" t="s">
        <v>2226</v>
      </c>
      <c r="C567" s="154" t="s">
        <v>2058</v>
      </c>
      <c r="D567" s="179">
        <v>65810734298</v>
      </c>
      <c r="E567" s="179">
        <v>50715944970</v>
      </c>
      <c r="F567" s="179">
        <v>46381024092</v>
      </c>
      <c r="G567" s="179">
        <v>45133279137</v>
      </c>
      <c r="H567" s="179">
        <v>59867477247</v>
      </c>
      <c r="I567" s="179">
        <v>66373694367</v>
      </c>
      <c r="J567" s="179">
        <v>56157933693</v>
      </c>
      <c r="K567" s="179">
        <v>63843641710</v>
      </c>
      <c r="L567" s="179">
        <f>VLOOKUP(A567,Sheet2!$A$1:$E$2000,5,FALSE)</f>
        <v>63404001162</v>
      </c>
      <c r="M567" s="21">
        <f t="shared" si="41"/>
        <v>-9.0308323017459738E-2</v>
      </c>
      <c r="N567" s="21">
        <f t="shared" si="42"/>
        <v>0.30873425322671255</v>
      </c>
      <c r="O567" s="21">
        <f t="shared" si="43"/>
        <v>0.21079546630119286</v>
      </c>
      <c r="P567" s="21">
        <f t="shared" si="44"/>
        <v>0.41455801419182398</v>
      </c>
      <c r="Q567" s="21">
        <f t="shared" si="45"/>
        <v>5.907253950937473E-2</v>
      </c>
    </row>
    <row r="568" spans="1:17">
      <c r="A568" s="154" t="s">
        <v>512</v>
      </c>
      <c r="B568" s="154" t="s">
        <v>2227</v>
      </c>
      <c r="C568" s="154" t="s">
        <v>2058</v>
      </c>
      <c r="D568" s="179">
        <v>581010453151</v>
      </c>
      <c r="E568" s="179">
        <v>755494188670</v>
      </c>
      <c r="F568" s="179">
        <v>347554961185</v>
      </c>
      <c r="G568" s="179">
        <v>1120782450728</v>
      </c>
      <c r="H568" s="179">
        <v>723439366073</v>
      </c>
      <c r="I568" s="179">
        <v>564357162024</v>
      </c>
      <c r="J568" s="179">
        <v>337202558769</v>
      </c>
      <c r="K568" s="179">
        <v>1057405357904</v>
      </c>
      <c r="L568" s="179">
        <f>VLOOKUP(A568,Sheet2!$A$1:$E$2000,5,FALSE)</f>
        <v>443551286629</v>
      </c>
      <c r="M568" s="21">
        <f t="shared" si="41"/>
        <v>0.24514001796278156</v>
      </c>
      <c r="N568" s="21">
        <f t="shared" si="42"/>
        <v>-0.25299602500250162</v>
      </c>
      <c r="O568" s="21">
        <f t="shared" si="43"/>
        <v>-2.9786375025990554E-2</v>
      </c>
      <c r="P568" s="21">
        <f t="shared" si="44"/>
        <v>-5.6547185212289547E-2</v>
      </c>
      <c r="Q568" s="21">
        <f t="shared" si="45"/>
        <v>-0.38688533216446142</v>
      </c>
    </row>
    <row r="569" spans="1:17">
      <c r="A569" s="154" t="s">
        <v>513</v>
      </c>
      <c r="B569" s="154" t="s">
        <v>2228</v>
      </c>
      <c r="C569" s="154" t="s">
        <v>2058</v>
      </c>
      <c r="D569" s="179">
        <v>365961110695</v>
      </c>
      <c r="E569" s="179">
        <v>414721145318</v>
      </c>
      <c r="F569" s="179">
        <v>219117842440</v>
      </c>
      <c r="G569" s="179">
        <v>161012041223</v>
      </c>
      <c r="H569" s="179">
        <v>46388343871</v>
      </c>
      <c r="I569" s="179">
        <v>118419548460</v>
      </c>
      <c r="J569" s="179">
        <v>153627249245</v>
      </c>
      <c r="K569" s="179">
        <v>40942738995</v>
      </c>
      <c r="L569" s="179">
        <f>VLOOKUP(A569,Sheet2!$A$1:$E$2000,5,FALSE)</f>
        <v>72984928113</v>
      </c>
      <c r="M569" s="21">
        <f t="shared" si="41"/>
        <v>-0.87324242244509676</v>
      </c>
      <c r="N569" s="21">
        <f t="shared" si="42"/>
        <v>-0.71445982488016557</v>
      </c>
      <c r="O569" s="21">
        <f t="shared" si="43"/>
        <v>-0.29888297760568255</v>
      </c>
      <c r="P569" s="21">
        <f t="shared" si="44"/>
        <v>-0.74571629125367878</v>
      </c>
      <c r="Q569" s="21">
        <f t="shared" si="45"/>
        <v>0.57334627672765537</v>
      </c>
    </row>
    <row r="570" spans="1:17">
      <c r="A570" s="154" t="s">
        <v>514</v>
      </c>
      <c r="B570" s="154" t="s">
        <v>2229</v>
      </c>
      <c r="C570" s="154" t="s">
        <v>2058</v>
      </c>
      <c r="D570" s="179">
        <v>219936212221</v>
      </c>
      <c r="E570" s="179">
        <v>231662025985</v>
      </c>
      <c r="F570" s="179">
        <v>221068624859</v>
      </c>
      <c r="G570" s="179">
        <v>233386841652</v>
      </c>
      <c r="H570" s="179">
        <v>222320656886</v>
      </c>
      <c r="I570" s="179">
        <v>235393716668</v>
      </c>
      <c r="J570" s="179">
        <v>224005469624</v>
      </c>
      <c r="K570" s="179">
        <v>233222221636</v>
      </c>
      <c r="L570" s="179">
        <f>VLOOKUP(A570,Sheet2!$A$1:$E$2000,5,FALSE)</f>
        <v>223848147669</v>
      </c>
      <c r="M570" s="21">
        <f t="shared" si="41"/>
        <v>1.0841528281863935E-2</v>
      </c>
      <c r="N570" s="21">
        <f t="shared" si="42"/>
        <v>1.610834001443821E-2</v>
      </c>
      <c r="O570" s="21">
        <f t="shared" si="43"/>
        <v>1.3284765157756565E-2</v>
      </c>
      <c r="P570" s="21">
        <f t="shared" si="44"/>
        <v>-7.0535260186374473E-4</v>
      </c>
      <c r="Q570" s="21">
        <f t="shared" si="45"/>
        <v>6.8706651212498701E-3</v>
      </c>
    </row>
    <row r="571" spans="1:17">
      <c r="A571" s="154" t="s">
        <v>516</v>
      </c>
      <c r="B571" s="154" t="s">
        <v>2230</v>
      </c>
      <c r="C571" s="154" t="s">
        <v>2058</v>
      </c>
      <c r="D571" s="179">
        <v>14509066598</v>
      </c>
      <c r="E571" s="179">
        <v>9523734055</v>
      </c>
      <c r="F571" s="179">
        <v>23697346960</v>
      </c>
      <c r="G571" s="179">
        <v>7886798592</v>
      </c>
      <c r="H571" s="179">
        <v>4970883617</v>
      </c>
      <c r="I571" s="179">
        <v>5809862439</v>
      </c>
      <c r="J571" s="179">
        <v>9214343406</v>
      </c>
      <c r="K571" s="179">
        <v>6569231703</v>
      </c>
      <c r="L571" s="179">
        <f>VLOOKUP(A571,Sheet2!$A$1:$E$2000,5,FALSE)</f>
        <v>16933276389</v>
      </c>
      <c r="M571" s="21">
        <f t="shared" si="41"/>
        <v>-0.6573946653683973</v>
      </c>
      <c r="N571" s="21">
        <f t="shared" si="42"/>
        <v>-0.38995960980768901</v>
      </c>
      <c r="O571" s="21">
        <f t="shared" si="43"/>
        <v>-0.6111656118487282</v>
      </c>
      <c r="P571" s="21">
        <f t="shared" si="44"/>
        <v>-0.16705978650659067</v>
      </c>
      <c r="Q571" s="21">
        <f t="shared" si="45"/>
        <v>2.4064922242576015</v>
      </c>
    </row>
    <row r="572" spans="1:17">
      <c r="A572" s="154" t="s">
        <v>517</v>
      </c>
      <c r="B572" s="154" t="s">
        <v>2231</v>
      </c>
      <c r="C572" s="154" t="s">
        <v>2058</v>
      </c>
      <c r="D572" s="179">
        <v>20645535484</v>
      </c>
      <c r="E572" s="179">
        <v>10093347222</v>
      </c>
      <c r="F572" s="179">
        <v>6940698977</v>
      </c>
      <c r="G572" s="179">
        <v>10507900661</v>
      </c>
      <c r="H572" s="179">
        <v>7075631134</v>
      </c>
      <c r="I572" s="179">
        <v>18864893716</v>
      </c>
      <c r="J572" s="179">
        <v>17886585183</v>
      </c>
      <c r="K572" s="179">
        <v>31180387167</v>
      </c>
      <c r="L572" s="179">
        <f>VLOOKUP(A572,Sheet2!$A$1:$E$2000,5,FALSE)</f>
        <v>14707903311</v>
      </c>
      <c r="M572" s="21">
        <f t="shared" si="41"/>
        <v>-0.65728032874305853</v>
      </c>
      <c r="N572" s="21">
        <f t="shared" si="42"/>
        <v>0.86904238020079871</v>
      </c>
      <c r="O572" s="21">
        <f t="shared" si="43"/>
        <v>1.5770581957627523</v>
      </c>
      <c r="P572" s="21">
        <f t="shared" si="44"/>
        <v>1.9673279347534935</v>
      </c>
      <c r="Q572" s="21">
        <f t="shared" si="45"/>
        <v>1.0786701613549659</v>
      </c>
    </row>
    <row r="573" spans="1:17">
      <c r="A573" s="154" t="s">
        <v>518</v>
      </c>
      <c r="B573" s="154" t="s">
        <v>2232</v>
      </c>
      <c r="C573" s="154" t="s">
        <v>2058</v>
      </c>
      <c r="D573" s="179">
        <v>363774117028</v>
      </c>
      <c r="E573" s="179">
        <v>389416132041</v>
      </c>
      <c r="F573" s="179">
        <v>420522335428</v>
      </c>
      <c r="G573" s="179">
        <v>478949324600</v>
      </c>
      <c r="H573" s="179">
        <v>386280722341</v>
      </c>
      <c r="I573" s="179">
        <v>352277885857</v>
      </c>
      <c r="J573" s="179">
        <v>406111373004</v>
      </c>
      <c r="K573" s="179">
        <v>474539150850</v>
      </c>
      <c r="L573" s="179">
        <f>VLOOKUP(A573,Sheet2!$A$1:$E$2000,5,FALSE)</f>
        <v>435562216670</v>
      </c>
      <c r="M573" s="21">
        <f t="shared" si="41"/>
        <v>6.1869727007728942E-2</v>
      </c>
      <c r="N573" s="21">
        <f t="shared" si="42"/>
        <v>-9.5369049015385607E-2</v>
      </c>
      <c r="O573" s="21">
        <f t="shared" si="43"/>
        <v>-3.4269196211261371E-2</v>
      </c>
      <c r="P573" s="21">
        <f t="shared" si="44"/>
        <v>-9.2080174738386096E-3</v>
      </c>
      <c r="Q573" s="21">
        <f t="shared" si="45"/>
        <v>0.12757948165348879</v>
      </c>
    </row>
    <row r="574" spans="1:17">
      <c r="A574" s="154" t="s">
        <v>520</v>
      </c>
      <c r="B574" s="154" t="s">
        <v>2233</v>
      </c>
      <c r="C574" s="154" t="s">
        <v>2058</v>
      </c>
      <c r="D574" s="179">
        <v>279666850361</v>
      </c>
      <c r="E574" s="179">
        <v>296129123851</v>
      </c>
      <c r="F574" s="179">
        <v>182388654829</v>
      </c>
      <c r="G574" s="179">
        <v>156196401884</v>
      </c>
      <c r="H574" s="179">
        <v>452622300325</v>
      </c>
      <c r="I574" s="179">
        <v>371210502895</v>
      </c>
      <c r="J574" s="179">
        <v>196775194630</v>
      </c>
      <c r="K574" s="179">
        <v>219727721323</v>
      </c>
      <c r="L574" s="179">
        <f>VLOOKUP(A574,Sheet2!$A$1:$E$2000,5,FALSE)</f>
        <v>515084597277</v>
      </c>
      <c r="M574" s="21">
        <f t="shared" si="41"/>
        <v>0.61843386064792938</v>
      </c>
      <c r="N574" s="21">
        <f t="shared" si="42"/>
        <v>0.25354270484310032</v>
      </c>
      <c r="O574" s="21">
        <f t="shared" si="43"/>
        <v>7.8878479664693066E-2</v>
      </c>
      <c r="P574" s="21">
        <f t="shared" si="44"/>
        <v>0.40673996758377212</v>
      </c>
      <c r="Q574" s="21">
        <f t="shared" si="45"/>
        <v>0.13800092683712159</v>
      </c>
    </row>
    <row r="575" spans="1:17">
      <c r="A575" s="154" t="s">
        <v>523</v>
      </c>
      <c r="B575" s="154" t="s">
        <v>2236</v>
      </c>
      <c r="C575" s="154" t="s">
        <v>2058</v>
      </c>
      <c r="D575" s="179">
        <v>4090740309</v>
      </c>
      <c r="E575" s="179">
        <v>11060717201</v>
      </c>
      <c r="F575" s="179">
        <v>12490274876</v>
      </c>
      <c r="G575" s="179">
        <v>21988123985</v>
      </c>
      <c r="H575" s="179">
        <v>18616845502</v>
      </c>
      <c r="I575" s="179">
        <v>26034029785</v>
      </c>
      <c r="J575" s="179">
        <v>23851579251</v>
      </c>
      <c r="K575" s="179">
        <v>30388477863</v>
      </c>
      <c r="L575" s="179">
        <f>VLOOKUP(A575,Sheet2!$A$1:$E$2000,5,FALSE)</f>
        <v>30100774399</v>
      </c>
      <c r="M575" s="21">
        <f t="shared" si="41"/>
        <v>3.5509722191460673</v>
      </c>
      <c r="N575" s="21">
        <f t="shared" si="42"/>
        <v>1.3537379459124279</v>
      </c>
      <c r="O575" s="21">
        <f t="shared" si="43"/>
        <v>0.90961203718828387</v>
      </c>
      <c r="P575" s="21">
        <f t="shared" si="44"/>
        <v>0.38204049985031047</v>
      </c>
      <c r="Q575" s="21">
        <f t="shared" si="45"/>
        <v>0.61685686201597834</v>
      </c>
    </row>
    <row r="576" spans="1:17">
      <c r="A576" s="154" t="s">
        <v>519</v>
      </c>
      <c r="B576" s="154" t="s">
        <v>4242</v>
      </c>
      <c r="C576" s="154" t="s">
        <v>2058</v>
      </c>
      <c r="D576" s="179">
        <v>5372028730</v>
      </c>
      <c r="E576" s="179">
        <v>-2820257309</v>
      </c>
      <c r="F576" s="179">
        <v>1292212310</v>
      </c>
      <c r="G576" s="179">
        <v>1305250493</v>
      </c>
      <c r="H576" s="179">
        <v>6914005913</v>
      </c>
      <c r="I576" s="179">
        <v>4287234809</v>
      </c>
      <c r="J576" s="179">
        <v>113645926203</v>
      </c>
      <c r="K576" s="179">
        <v>-33239190557</v>
      </c>
      <c r="L576" s="179">
        <f>VLOOKUP(A576,Sheet2!$A$1:$E$2000,5,FALSE)</f>
        <v>17006335115</v>
      </c>
      <c r="M576" s="21">
        <f t="shared" si="41"/>
        <v>0.28703814899366703</v>
      </c>
      <c r="N576" s="21">
        <f t="shared" si="42"/>
        <v>2.5201573258293077</v>
      </c>
      <c r="O576" s="21">
        <f t="shared" si="43"/>
        <v>86.946791191766309</v>
      </c>
      <c r="P576" s="21">
        <f t="shared" si="44"/>
        <v>-26.465755987268569</v>
      </c>
      <c r="Q576" s="21">
        <f t="shared" si="45"/>
        <v>1.4596934583211716</v>
      </c>
    </row>
    <row r="577" spans="1:17">
      <c r="A577" s="154" t="s">
        <v>602</v>
      </c>
      <c r="B577" s="154" t="s">
        <v>2238</v>
      </c>
      <c r="C577" s="154" t="s">
        <v>2058</v>
      </c>
      <c r="D577" s="179">
        <v>136264494059</v>
      </c>
      <c r="E577" s="179">
        <v>229244499285</v>
      </c>
      <c r="F577" s="179">
        <v>281431090506</v>
      </c>
      <c r="G577" s="179">
        <v>366054172659</v>
      </c>
      <c r="H577" s="179">
        <v>185000293684</v>
      </c>
      <c r="I577" s="179">
        <v>325981911994</v>
      </c>
      <c r="J577" s="179">
        <v>299267362935</v>
      </c>
      <c r="K577" s="179">
        <v>332469859997</v>
      </c>
      <c r="L577" s="179">
        <f>VLOOKUP(A577,Sheet2!$A$1:$E$2000,5,FALSE)</f>
        <v>242441414558</v>
      </c>
      <c r="M577" s="21">
        <f t="shared" si="41"/>
        <v>0.35765589533468861</v>
      </c>
      <c r="N577" s="21">
        <f t="shared" si="42"/>
        <v>0.42198357217171295</v>
      </c>
      <c r="O577" s="21">
        <f t="shared" si="43"/>
        <v>6.3377050477725155E-2</v>
      </c>
      <c r="P577" s="21">
        <f t="shared" si="44"/>
        <v>-9.1746837409460893E-2</v>
      </c>
      <c r="Q577" s="21">
        <f t="shared" si="45"/>
        <v>0.31049205236460592</v>
      </c>
    </row>
    <row r="578" spans="1:17">
      <c r="A578" s="154" t="s">
        <v>526</v>
      </c>
      <c r="B578" s="154" t="s">
        <v>2239</v>
      </c>
      <c r="C578" s="154" t="s">
        <v>2058</v>
      </c>
      <c r="D578" s="179">
        <v>172264324506</v>
      </c>
      <c r="E578" s="179">
        <v>180079132783</v>
      </c>
      <c r="F578" s="179">
        <v>279046506895</v>
      </c>
      <c r="G578" s="179">
        <v>238086161931</v>
      </c>
      <c r="H578" s="179">
        <v>100697025678</v>
      </c>
      <c r="I578" s="179">
        <v>304908606261</v>
      </c>
      <c r="J578" s="179">
        <v>312453311634</v>
      </c>
      <c r="K578" s="179">
        <v>227310438463</v>
      </c>
      <c r="L578" s="179">
        <f>VLOOKUP(A578,Sheet2!$A$1:$E$2000,5,FALSE)</f>
        <v>140161252620</v>
      </c>
      <c r="M578" s="21">
        <f t="shared" si="41"/>
        <v>-0.41545049465832545</v>
      </c>
      <c r="N578" s="21">
        <f t="shared" si="42"/>
        <v>0.69319232911024031</v>
      </c>
      <c r="O578" s="21">
        <f t="shared" si="43"/>
        <v>0.11971769548640276</v>
      </c>
      <c r="P578" s="21">
        <f t="shared" si="44"/>
        <v>-4.5259763862810824E-2</v>
      </c>
      <c r="Q578" s="21">
        <f t="shared" si="45"/>
        <v>0.39191055223612264</v>
      </c>
    </row>
    <row r="579" spans="1:17">
      <c r="A579" s="154" t="s">
        <v>751</v>
      </c>
      <c r="B579" s="154" t="s">
        <v>2240</v>
      </c>
      <c r="C579" s="154" t="s">
        <v>2058</v>
      </c>
      <c r="D579" s="179">
        <v>28469782259</v>
      </c>
      <c r="E579" s="179">
        <v>26725799777</v>
      </c>
      <c r="F579" s="179">
        <v>19365935815</v>
      </c>
      <c r="G579" s="179">
        <v>33070133435</v>
      </c>
      <c r="H579" s="179">
        <v>37002951694</v>
      </c>
      <c r="I579" s="179">
        <v>32226739770</v>
      </c>
      <c r="J579" s="179">
        <v>26270893798</v>
      </c>
      <c r="K579" s="179">
        <v>35815267321</v>
      </c>
      <c r="L579" s="179">
        <f>VLOOKUP(A579,Sheet2!$A$1:$E$2000,5,FALSE)</f>
        <v>32554448390</v>
      </c>
      <c r="M579" s="21">
        <f t="shared" ref="M579:M642" si="46">(H579-D579)/ABS(D579)</f>
        <v>0.29972724615069563</v>
      </c>
      <c r="N579" s="21">
        <f t="shared" ref="N579:N642" si="47">(I579-E579)/ABS(E579)</f>
        <v>0.2058288260370065</v>
      </c>
      <c r="O579" s="21">
        <f t="shared" ref="O579:O642" si="48">(J579-F579)/ABS(F579)</f>
        <v>0.35655173336120033</v>
      </c>
      <c r="P579" s="21">
        <f t="shared" ref="P579:P642" si="49">(K579-G579)/ABS(G579)</f>
        <v>8.3009459015205206E-2</v>
      </c>
      <c r="Q579" s="21">
        <f t="shared" ref="Q579:Q642" si="50">(L579-H579)/ABS(H579)</f>
        <v>-0.12022022839657198</v>
      </c>
    </row>
    <row r="580" spans="1:17">
      <c r="A580" s="154" t="s">
        <v>527</v>
      </c>
      <c r="B580" s="154" t="s">
        <v>2241</v>
      </c>
      <c r="C580" s="154" t="s">
        <v>2058</v>
      </c>
      <c r="D580" s="179">
        <v>948714139485</v>
      </c>
      <c r="E580" s="179">
        <v>1680360335246</v>
      </c>
      <c r="F580" s="179">
        <v>1201374923042</v>
      </c>
      <c r="G580" s="179">
        <v>1826114416722</v>
      </c>
      <c r="H580" s="179">
        <v>1269050392918</v>
      </c>
      <c r="I580" s="179">
        <v>1990752215914</v>
      </c>
      <c r="J580" s="179">
        <v>1609582598857</v>
      </c>
      <c r="K580" s="179">
        <v>1881439438499</v>
      </c>
      <c r="L580" s="179">
        <f>VLOOKUP(A580,Sheet2!$A$1:$E$2000,5,FALSE)</f>
        <v>1478121898141</v>
      </c>
      <c r="M580" s="21">
        <f t="shared" si="46"/>
        <v>0.33765308231507052</v>
      </c>
      <c r="N580" s="21">
        <f t="shared" si="47"/>
        <v>0.18471745265431982</v>
      </c>
      <c r="O580" s="21">
        <f t="shared" si="48"/>
        <v>0.33978374942384998</v>
      </c>
      <c r="P580" s="21">
        <f t="shared" si="49"/>
        <v>3.0296580143270645E-2</v>
      </c>
      <c r="Q580" s="21">
        <f t="shared" si="50"/>
        <v>0.16474641699788609</v>
      </c>
    </row>
    <row r="581" spans="1:17">
      <c r="A581" s="154" t="s">
        <v>528</v>
      </c>
      <c r="B581" s="154" t="s">
        <v>2242</v>
      </c>
      <c r="C581" s="154" t="s">
        <v>2058</v>
      </c>
      <c r="D581" s="179"/>
      <c r="E581" s="179"/>
      <c r="F581" s="179"/>
      <c r="G581" s="179"/>
      <c r="H581" s="179"/>
      <c r="I581" s="179"/>
      <c r="J581" s="179"/>
      <c r="K581" s="179"/>
      <c r="L581" s="179">
        <f>VLOOKUP(A581,Sheet2!$A$1:$E$2000,5,FALSE)</f>
        <v>0</v>
      </c>
      <c r="M581" s="21" t="e">
        <f t="shared" si="46"/>
        <v>#DIV/0!</v>
      </c>
      <c r="N581" s="21" t="e">
        <f t="shared" si="47"/>
        <v>#DIV/0!</v>
      </c>
      <c r="O581" s="21" t="e">
        <f t="shared" si="48"/>
        <v>#DIV/0!</v>
      </c>
      <c r="P581" s="21" t="e">
        <f t="shared" si="49"/>
        <v>#DIV/0!</v>
      </c>
      <c r="Q581" s="21" t="e">
        <f t="shared" si="50"/>
        <v>#DIV/0!</v>
      </c>
    </row>
    <row r="582" spans="1:17">
      <c r="A582" s="154" t="s">
        <v>529</v>
      </c>
      <c r="B582" s="154" t="s">
        <v>2245</v>
      </c>
      <c r="C582" s="154" t="s">
        <v>2058</v>
      </c>
      <c r="D582" s="179">
        <v>117896127271</v>
      </c>
      <c r="E582" s="179">
        <v>151249249355</v>
      </c>
      <c r="F582" s="179">
        <v>576889730419</v>
      </c>
      <c r="G582" s="179">
        <v>137702232916</v>
      </c>
      <c r="H582" s="179">
        <v>128363579208</v>
      </c>
      <c r="I582" s="179">
        <v>177892452997</v>
      </c>
      <c r="J582" s="179">
        <v>663157316150</v>
      </c>
      <c r="K582" s="179">
        <v>160961177677</v>
      </c>
      <c r="L582" s="179">
        <f>VLOOKUP(A582,Sheet2!$A$1:$E$2000,5,FALSE)</f>
        <v>176032711793</v>
      </c>
      <c r="M582" s="21">
        <f t="shared" si="46"/>
        <v>8.8785375561481875E-2</v>
      </c>
      <c r="N582" s="21">
        <f t="shared" si="47"/>
        <v>0.17615428675262532</v>
      </c>
      <c r="O582" s="21">
        <f t="shared" si="48"/>
        <v>0.14953912538596087</v>
      </c>
      <c r="P582" s="21">
        <f t="shared" si="49"/>
        <v>0.16890753525535226</v>
      </c>
      <c r="Q582" s="21">
        <f t="shared" si="50"/>
        <v>0.37136026339493905</v>
      </c>
    </row>
    <row r="583" spans="1:17">
      <c r="A583" s="154" t="s">
        <v>530</v>
      </c>
      <c r="B583" s="154" t="s">
        <v>2246</v>
      </c>
      <c r="C583" s="154" t="s">
        <v>2058</v>
      </c>
      <c r="D583" s="179">
        <v>111079431150</v>
      </c>
      <c r="E583" s="179">
        <v>58682934992</v>
      </c>
      <c r="F583" s="179">
        <v>31982171431</v>
      </c>
      <c r="G583" s="179">
        <v>379016773299</v>
      </c>
      <c r="H583" s="179">
        <v>35112973017</v>
      </c>
      <c r="I583" s="179">
        <v>68267582540</v>
      </c>
      <c r="J583" s="179">
        <v>160363682528</v>
      </c>
      <c r="K583" s="179">
        <v>218639008523</v>
      </c>
      <c r="L583" s="179">
        <f>VLOOKUP(A583,Sheet2!$A$1:$E$2000,5,FALSE)</f>
        <v>45792428206</v>
      </c>
      <c r="M583" s="21">
        <f t="shared" si="46"/>
        <v>-0.68389311456246149</v>
      </c>
      <c r="N583" s="21">
        <f t="shared" si="47"/>
        <v>0.16332938271248082</v>
      </c>
      <c r="O583" s="21">
        <f t="shared" si="48"/>
        <v>4.0141586813133356</v>
      </c>
      <c r="P583" s="21">
        <f t="shared" si="49"/>
        <v>-0.42314160236249138</v>
      </c>
      <c r="Q583" s="21">
        <f t="shared" si="50"/>
        <v>0.30414556989604741</v>
      </c>
    </row>
    <row r="584" spans="1:17">
      <c r="A584" s="154" t="s">
        <v>531</v>
      </c>
      <c r="B584" s="154" t="s">
        <v>2247</v>
      </c>
      <c r="C584" s="154" t="s">
        <v>2058</v>
      </c>
      <c r="D584" s="179">
        <v>56935969885</v>
      </c>
      <c r="E584" s="179">
        <v>85950061797</v>
      </c>
      <c r="F584" s="179">
        <v>72850141233</v>
      </c>
      <c r="G584" s="179">
        <v>154494061517</v>
      </c>
      <c r="H584" s="179">
        <v>154102392925</v>
      </c>
      <c r="I584" s="179">
        <v>94373583662</v>
      </c>
      <c r="J584" s="179">
        <v>78762708308</v>
      </c>
      <c r="K584" s="179">
        <v>93395294388</v>
      </c>
      <c r="L584" s="179">
        <f>VLOOKUP(A584,Sheet2!$A$1:$E$2000,5,FALSE)</f>
        <v>50730830807</v>
      </c>
      <c r="M584" s="21">
        <f t="shared" si="46"/>
        <v>1.7065911626034997</v>
      </c>
      <c r="N584" s="21">
        <f t="shared" si="47"/>
        <v>9.8004837796335523E-2</v>
      </c>
      <c r="O584" s="21">
        <f t="shared" si="48"/>
        <v>8.1160681021736958E-2</v>
      </c>
      <c r="P584" s="21">
        <f t="shared" si="49"/>
        <v>-0.39547647675944425</v>
      </c>
      <c r="Q584" s="21">
        <f t="shared" si="50"/>
        <v>-0.6707979036270374</v>
      </c>
    </row>
    <row r="585" spans="1:17">
      <c r="A585" s="154" t="s">
        <v>563</v>
      </c>
      <c r="B585" s="154" t="s">
        <v>2248</v>
      </c>
      <c r="C585" s="154" t="s">
        <v>2058</v>
      </c>
      <c r="D585" s="179">
        <v>713334811251</v>
      </c>
      <c r="E585" s="179">
        <v>1172880302550</v>
      </c>
      <c r="F585" s="179">
        <v>717366500995</v>
      </c>
      <c r="G585" s="179">
        <v>546770790363</v>
      </c>
      <c r="H585" s="179">
        <v>979650578925</v>
      </c>
      <c r="I585" s="179">
        <v>1507706873376</v>
      </c>
      <c r="J585" s="179">
        <v>609939210608</v>
      </c>
      <c r="K585" s="179">
        <v>533535364298</v>
      </c>
      <c r="L585" s="179">
        <f>VLOOKUP(A585,Sheet2!$A$1:$E$2000,5,FALSE)</f>
        <v>1239029093237</v>
      </c>
      <c r="M585" s="21">
        <f t="shared" si="46"/>
        <v>0.37333908772369151</v>
      </c>
      <c r="N585" s="21">
        <f t="shared" si="47"/>
        <v>0.28547377775723737</v>
      </c>
      <c r="O585" s="21">
        <f t="shared" si="48"/>
        <v>-0.14975230964645889</v>
      </c>
      <c r="P585" s="21">
        <f t="shared" si="49"/>
        <v>-2.4206534617939316E-2</v>
      </c>
      <c r="Q585" s="21">
        <f t="shared" si="50"/>
        <v>0.26476635638456297</v>
      </c>
    </row>
    <row r="586" spans="1:17">
      <c r="A586" s="154" t="s">
        <v>3926</v>
      </c>
      <c r="B586" s="154" t="s">
        <v>4305</v>
      </c>
      <c r="C586" s="154" t="s">
        <v>2058</v>
      </c>
      <c r="D586" s="179">
        <v>37605022392</v>
      </c>
      <c r="E586" s="179">
        <v>52026375619</v>
      </c>
      <c r="F586" s="179">
        <v>38708121623</v>
      </c>
      <c r="G586" s="179">
        <v>66602719433</v>
      </c>
      <c r="H586" s="179">
        <v>29885844025</v>
      </c>
      <c r="I586" s="179">
        <v>36686044774</v>
      </c>
      <c r="J586" s="179">
        <v>36142366969</v>
      </c>
      <c r="K586" s="179">
        <v>43618900609</v>
      </c>
      <c r="L586" s="179">
        <f>VLOOKUP(A586,Sheet2!$A$1:$E$2000,5,FALSE)</f>
        <v>27110840680</v>
      </c>
      <c r="M586" s="21">
        <f t="shared" si="46"/>
        <v>-0.20526987822355769</v>
      </c>
      <c r="N586" s="21">
        <f t="shared" si="47"/>
        <v>-0.29485680412067222</v>
      </c>
      <c r="O586" s="21">
        <f t="shared" si="48"/>
        <v>-6.6284659301975857E-2</v>
      </c>
      <c r="P586" s="21">
        <f t="shared" si="49"/>
        <v>-0.34508829398656787</v>
      </c>
      <c r="Q586" s="21">
        <f t="shared" si="50"/>
        <v>-9.2853437322321028E-2</v>
      </c>
    </row>
    <row r="587" spans="1:17">
      <c r="A587" s="154" t="s">
        <v>533</v>
      </c>
      <c r="B587" s="154" t="s">
        <v>4115</v>
      </c>
      <c r="C587" s="154" t="s">
        <v>2058</v>
      </c>
      <c r="D587" s="179">
        <v>99356986512</v>
      </c>
      <c r="E587" s="179">
        <v>114522243722</v>
      </c>
      <c r="F587" s="179">
        <v>159065410781</v>
      </c>
      <c r="G587" s="179">
        <v>167112248998</v>
      </c>
      <c r="H587" s="179">
        <v>189258386745</v>
      </c>
      <c r="I587" s="179">
        <v>162834271933</v>
      </c>
      <c r="J587" s="179">
        <v>183248754087</v>
      </c>
      <c r="K587" s="179">
        <v>199246297425</v>
      </c>
      <c r="L587" s="179">
        <f>VLOOKUP(A587,Sheet2!$A$1:$E$2000,5,FALSE)</f>
        <v>190512558314</v>
      </c>
      <c r="M587" s="21">
        <f t="shared" si="46"/>
        <v>0.90483219539012505</v>
      </c>
      <c r="N587" s="21">
        <f t="shared" si="47"/>
        <v>0.42185715753418429</v>
      </c>
      <c r="O587" s="21">
        <f t="shared" si="48"/>
        <v>0.15203395375060788</v>
      </c>
      <c r="P587" s="21">
        <f t="shared" si="49"/>
        <v>0.19229020385803425</v>
      </c>
      <c r="Q587" s="21">
        <f t="shared" si="50"/>
        <v>6.6267687819289408E-3</v>
      </c>
    </row>
    <row r="588" spans="1:17">
      <c r="A588" s="154" t="s">
        <v>534</v>
      </c>
      <c r="B588" s="154" t="s">
        <v>3663</v>
      </c>
      <c r="C588" s="154" t="s">
        <v>2058</v>
      </c>
      <c r="D588" s="179">
        <v>62271714738</v>
      </c>
      <c r="E588" s="179">
        <v>67787893987</v>
      </c>
      <c r="F588" s="179">
        <v>94646377903</v>
      </c>
      <c r="G588" s="179">
        <v>83221212612</v>
      </c>
      <c r="H588" s="179">
        <v>72205506635</v>
      </c>
      <c r="I588" s="179">
        <v>126733766769</v>
      </c>
      <c r="J588" s="179">
        <v>122030678137</v>
      </c>
      <c r="K588" s="179">
        <v>104745292303</v>
      </c>
      <c r="L588" s="179">
        <f>VLOOKUP(A588,Sheet2!$A$1:$E$2000,5,FALSE)</f>
        <v>89239213300</v>
      </c>
      <c r="M588" s="21">
        <f t="shared" si="46"/>
        <v>0.15952333958997461</v>
      </c>
      <c r="N588" s="21">
        <f t="shared" si="47"/>
        <v>0.86956341781770541</v>
      </c>
      <c r="O588" s="21">
        <f t="shared" si="48"/>
        <v>0.28933278632242304</v>
      </c>
      <c r="P588" s="21">
        <f t="shared" si="49"/>
        <v>0.25863693901398832</v>
      </c>
      <c r="Q588" s="21">
        <f t="shared" si="50"/>
        <v>0.23590592267575466</v>
      </c>
    </row>
    <row r="589" spans="1:17">
      <c r="A589" s="154" t="s">
        <v>536</v>
      </c>
      <c r="B589" s="154" t="s">
        <v>2253</v>
      </c>
      <c r="C589" s="154" t="s">
        <v>2058</v>
      </c>
      <c r="D589" s="179">
        <v>22104066587</v>
      </c>
      <c r="E589" s="179">
        <v>81980080189</v>
      </c>
      <c r="F589" s="179">
        <v>67260370595</v>
      </c>
      <c r="G589" s="179">
        <v>97115278509</v>
      </c>
      <c r="H589" s="179">
        <v>51035696797</v>
      </c>
      <c r="I589" s="179">
        <v>55632638058</v>
      </c>
      <c r="J589" s="179">
        <v>90125846666</v>
      </c>
      <c r="K589" s="179">
        <v>195179671918</v>
      </c>
      <c r="L589" s="179">
        <f>VLOOKUP(A589,Sheet2!$A$1:$E$2000,5,FALSE)</f>
        <v>42410007232</v>
      </c>
      <c r="M589" s="21">
        <f t="shared" si="46"/>
        <v>1.308882693423276</v>
      </c>
      <c r="N589" s="21">
        <f t="shared" si="47"/>
        <v>-0.32138834300061192</v>
      </c>
      <c r="O589" s="21">
        <f t="shared" si="48"/>
        <v>0.33995465485436638</v>
      </c>
      <c r="P589" s="21">
        <f t="shared" si="49"/>
        <v>1.0097730749947038</v>
      </c>
      <c r="Q589" s="21">
        <f t="shared" si="50"/>
        <v>-0.16901286954716446</v>
      </c>
    </row>
    <row r="590" spans="1:17">
      <c r="A590" s="154" t="s">
        <v>757</v>
      </c>
      <c r="B590" s="154" t="s">
        <v>2254</v>
      </c>
      <c r="C590" s="154" t="s">
        <v>2058</v>
      </c>
      <c r="D590" s="179">
        <v>38431940158</v>
      </c>
      <c r="E590" s="179">
        <v>55549114706</v>
      </c>
      <c r="F590" s="179">
        <v>53022466946</v>
      </c>
      <c r="G590" s="179">
        <v>73997526452</v>
      </c>
      <c r="H590" s="179">
        <v>39681197183</v>
      </c>
      <c r="I590" s="179">
        <v>29048609130</v>
      </c>
      <c r="J590" s="179">
        <v>24608350000</v>
      </c>
      <c r="K590" s="179">
        <v>33070491325</v>
      </c>
      <c r="L590" s="179">
        <f>VLOOKUP(A590,Sheet2!$A$1:$E$2000,5,FALSE)</f>
        <v>18338512500</v>
      </c>
      <c r="M590" s="21">
        <f t="shared" si="46"/>
        <v>3.2505697601112507E-2</v>
      </c>
      <c r="N590" s="21">
        <f t="shared" si="47"/>
        <v>-0.47706440896955671</v>
      </c>
      <c r="O590" s="21">
        <f t="shared" si="48"/>
        <v>-0.53588824855957695</v>
      </c>
      <c r="P590" s="21">
        <f t="shared" si="49"/>
        <v>-0.55308652990648488</v>
      </c>
      <c r="Q590" s="21">
        <f t="shared" si="50"/>
        <v>-0.53785385013896492</v>
      </c>
    </row>
    <row r="591" spans="1:17">
      <c r="A591" s="154" t="s">
        <v>537</v>
      </c>
      <c r="B591" s="154" t="s">
        <v>2255</v>
      </c>
      <c r="C591" s="154" t="s">
        <v>2058</v>
      </c>
      <c r="D591" s="179">
        <v>1475103760506</v>
      </c>
      <c r="E591" s="179">
        <v>1612028918534</v>
      </c>
      <c r="F591" s="179">
        <v>1641663794037</v>
      </c>
      <c r="G591" s="179">
        <v>1709885996720</v>
      </c>
      <c r="H591" s="179">
        <v>1557128542600</v>
      </c>
      <c r="I591" s="179">
        <v>1677794052452</v>
      </c>
      <c r="J591" s="179">
        <v>1493509219011</v>
      </c>
      <c r="K591" s="179">
        <v>1433900020077</v>
      </c>
      <c r="L591" s="179">
        <f>VLOOKUP(A591,Sheet2!$A$1:$E$2000,5,FALSE)</f>
        <v>1417645663507</v>
      </c>
      <c r="M591" s="21">
        <f t="shared" si="46"/>
        <v>5.5606110085342948E-2</v>
      </c>
      <c r="N591" s="21">
        <f t="shared" si="47"/>
        <v>4.0796497607380189E-2</v>
      </c>
      <c r="O591" s="21">
        <f t="shared" si="48"/>
        <v>-9.0246599555975152E-2</v>
      </c>
      <c r="P591" s="21">
        <f t="shared" si="49"/>
        <v>-0.16140606869253968</v>
      </c>
      <c r="Q591" s="21">
        <f t="shared" si="50"/>
        <v>-8.9576984351015645E-2</v>
      </c>
    </row>
    <row r="592" spans="1:17">
      <c r="A592" s="154" t="s">
        <v>538</v>
      </c>
      <c r="B592" s="154" t="s">
        <v>2256</v>
      </c>
      <c r="C592" s="154" t="s">
        <v>2058</v>
      </c>
      <c r="D592" s="179">
        <v>5110392916</v>
      </c>
      <c r="E592" s="179">
        <v>6661292363</v>
      </c>
      <c r="F592" s="179">
        <v>14072724616</v>
      </c>
      <c r="G592" s="179">
        <v>10377694999</v>
      </c>
      <c r="H592" s="179">
        <v>12240900332</v>
      </c>
      <c r="I592" s="179">
        <v>11814748862</v>
      </c>
      <c r="J592" s="179">
        <v>13943367633</v>
      </c>
      <c r="K592" s="179">
        <v>12946037357</v>
      </c>
      <c r="L592" s="179">
        <f>VLOOKUP(A592,Sheet2!$A$1:$E$2000,5,FALSE)</f>
        <v>0</v>
      </c>
      <c r="M592" s="21">
        <f t="shared" si="46"/>
        <v>1.3952953389699791</v>
      </c>
      <c r="N592" s="21">
        <f t="shared" si="47"/>
        <v>0.77364214302088874</v>
      </c>
      <c r="O592" s="21">
        <f t="shared" si="48"/>
        <v>-9.1920354110338678E-3</v>
      </c>
      <c r="P592" s="21">
        <f t="shared" si="49"/>
        <v>0.24748678374605215</v>
      </c>
      <c r="Q592" s="21">
        <f t="shared" si="50"/>
        <v>-1</v>
      </c>
    </row>
    <row r="593" spans="1:17">
      <c r="A593" s="154" t="s">
        <v>742</v>
      </c>
      <c r="B593" s="154" t="s">
        <v>2257</v>
      </c>
      <c r="C593" s="154" t="s">
        <v>2058</v>
      </c>
      <c r="D593" s="179">
        <v>126099197956</v>
      </c>
      <c r="E593" s="179">
        <v>93047801479</v>
      </c>
      <c r="F593" s="179">
        <v>122695757728</v>
      </c>
      <c r="G593" s="179">
        <v>106012944947</v>
      </c>
      <c r="H593" s="179">
        <v>113459047499</v>
      </c>
      <c r="I593" s="179">
        <v>83460276143</v>
      </c>
      <c r="J593" s="179">
        <v>114199862133</v>
      </c>
      <c r="K593" s="179">
        <v>103613038254</v>
      </c>
      <c r="L593" s="179">
        <f>VLOOKUP(A593,Sheet2!$A$1:$E$2000,5,FALSE)</f>
        <v>129089722541</v>
      </c>
      <c r="M593" s="21">
        <f t="shared" si="46"/>
        <v>-0.10023973714258316</v>
      </c>
      <c r="N593" s="21">
        <f t="shared" si="47"/>
        <v>-0.1030387089604026</v>
      </c>
      <c r="O593" s="21">
        <f t="shared" si="48"/>
        <v>-6.9243596945171154E-2</v>
      </c>
      <c r="P593" s="21">
        <f t="shared" si="49"/>
        <v>-2.2637864594741774E-2</v>
      </c>
      <c r="Q593" s="21">
        <f t="shared" si="50"/>
        <v>0.13776490625075771</v>
      </c>
    </row>
    <row r="594" spans="1:17">
      <c r="A594" s="154" t="s">
        <v>763</v>
      </c>
      <c r="B594" s="154" t="s">
        <v>2259</v>
      </c>
      <c r="C594" s="154" t="s">
        <v>2058</v>
      </c>
      <c r="D594" s="179">
        <v>16834445901</v>
      </c>
      <c r="E594" s="179">
        <v>52883639240</v>
      </c>
      <c r="F594" s="179">
        <v>29294460760</v>
      </c>
      <c r="G594" s="179">
        <v>59881659828</v>
      </c>
      <c r="H594" s="179">
        <v>22065737945</v>
      </c>
      <c r="I594" s="179">
        <v>32941732619</v>
      </c>
      <c r="J594" s="179">
        <v>45177777240</v>
      </c>
      <c r="K594" s="179">
        <v>75367411403</v>
      </c>
      <c r="L594" s="179">
        <f>VLOOKUP(A594,Sheet2!$A$1:$E$2000,5,FALSE)</f>
        <v>22631596869</v>
      </c>
      <c r="M594" s="21">
        <f t="shared" si="46"/>
        <v>0.31074928600348234</v>
      </c>
      <c r="N594" s="21">
        <f t="shared" si="47"/>
        <v>-0.37709028553232377</v>
      </c>
      <c r="O594" s="21">
        <f t="shared" si="48"/>
        <v>0.54219521602144694</v>
      </c>
      <c r="P594" s="21">
        <f t="shared" si="49"/>
        <v>0.25860591739574718</v>
      </c>
      <c r="Q594" s="21">
        <f t="shared" si="50"/>
        <v>2.5644232946590448E-2</v>
      </c>
    </row>
    <row r="595" spans="1:17">
      <c r="A595" s="154" t="s">
        <v>541</v>
      </c>
      <c r="B595" s="154" t="s">
        <v>2260</v>
      </c>
      <c r="C595" s="154" t="s">
        <v>2058</v>
      </c>
      <c r="D595" s="179">
        <v>30354665170</v>
      </c>
      <c r="E595" s="179">
        <v>18342107187</v>
      </c>
      <c r="F595" s="179">
        <v>16649742683</v>
      </c>
      <c r="G595" s="179">
        <v>51384292344</v>
      </c>
      <c r="H595" s="179">
        <v>41241725248</v>
      </c>
      <c r="I595" s="179">
        <v>33372015505</v>
      </c>
      <c r="J595" s="179">
        <v>26233525031</v>
      </c>
      <c r="K595" s="179">
        <v>54627104808</v>
      </c>
      <c r="L595" s="179">
        <f>VLOOKUP(A595,Sheet2!$A$1:$E$2000,5,FALSE)</f>
        <v>33963920085</v>
      </c>
      <c r="M595" s="21">
        <f t="shared" si="46"/>
        <v>0.35866184051207572</v>
      </c>
      <c r="N595" s="21">
        <f t="shared" si="47"/>
        <v>0.81942102751708235</v>
      </c>
      <c r="O595" s="21">
        <f t="shared" si="48"/>
        <v>0.57561143919571767</v>
      </c>
      <c r="P595" s="21">
        <f t="shared" si="49"/>
        <v>6.3109022545070698E-2</v>
      </c>
      <c r="Q595" s="21">
        <f t="shared" si="50"/>
        <v>-0.17646703961185364</v>
      </c>
    </row>
    <row r="596" spans="1:17">
      <c r="A596" s="154" t="s">
        <v>542</v>
      </c>
      <c r="B596" s="154" t="s">
        <v>2261</v>
      </c>
      <c r="C596" s="154" t="s">
        <v>2058</v>
      </c>
      <c r="D596" s="179">
        <v>292682587326</v>
      </c>
      <c r="E596" s="179">
        <v>305519694704</v>
      </c>
      <c r="F596" s="179">
        <v>285434142202</v>
      </c>
      <c r="G596" s="179">
        <v>305308344688</v>
      </c>
      <c r="H596" s="179">
        <v>289667768916</v>
      </c>
      <c r="I596" s="179">
        <v>306260828363</v>
      </c>
      <c r="J596" s="179">
        <v>326509451695</v>
      </c>
      <c r="K596" s="179">
        <v>367555030490</v>
      </c>
      <c r="L596" s="179">
        <f>VLOOKUP(A596,Sheet2!$A$1:$E$2000,5,FALSE)</f>
        <v>403299736772</v>
      </c>
      <c r="M596" s="21">
        <f t="shared" si="46"/>
        <v>-1.0300641515929989E-2</v>
      </c>
      <c r="N596" s="21">
        <f t="shared" si="47"/>
        <v>2.4258130387241998E-3</v>
      </c>
      <c r="O596" s="21">
        <f t="shared" si="48"/>
        <v>0.14390468209626883</v>
      </c>
      <c r="P596" s="21">
        <f t="shared" si="49"/>
        <v>0.20388137725357947</v>
      </c>
      <c r="Q596" s="21">
        <f t="shared" si="50"/>
        <v>0.39228378180021761</v>
      </c>
    </row>
    <row r="597" spans="1:17">
      <c r="A597" s="154" t="s">
        <v>543</v>
      </c>
      <c r="B597" s="154" t="s">
        <v>2262</v>
      </c>
      <c r="C597" s="154" t="s">
        <v>2058</v>
      </c>
      <c r="D597" s="179">
        <v>1598536668122</v>
      </c>
      <c r="E597" s="179">
        <v>1741244012008</v>
      </c>
      <c r="F597" s="179">
        <v>1467906592151</v>
      </c>
      <c r="G597" s="179">
        <v>2124056973862</v>
      </c>
      <c r="H597" s="179">
        <v>1911568316103</v>
      </c>
      <c r="I597" s="179">
        <v>2139637203726</v>
      </c>
      <c r="J597" s="179">
        <v>1730841910321</v>
      </c>
      <c r="K597" s="179">
        <v>1992000195044</v>
      </c>
      <c r="L597" s="179">
        <f>VLOOKUP(A597,Sheet2!$A$1:$E$2000,5,FALSE)</f>
        <v>1884675692579</v>
      </c>
      <c r="M597" s="21">
        <f t="shared" si="46"/>
        <v>0.19582387706423854</v>
      </c>
      <c r="N597" s="21">
        <f t="shared" si="47"/>
        <v>0.22879802541780089</v>
      </c>
      <c r="O597" s="21">
        <f t="shared" si="48"/>
        <v>0.17912264961267541</v>
      </c>
      <c r="P597" s="21">
        <f t="shared" si="49"/>
        <v>-6.2171956987524632E-2</v>
      </c>
      <c r="Q597" s="21">
        <f t="shared" si="50"/>
        <v>-1.4068355965861782E-2</v>
      </c>
    </row>
    <row r="598" spans="1:17">
      <c r="A598" s="154" t="s">
        <v>525</v>
      </c>
      <c r="B598" s="154" t="s">
        <v>2263</v>
      </c>
      <c r="C598" s="154" t="s">
        <v>2058</v>
      </c>
      <c r="D598" s="179">
        <v>520502250482</v>
      </c>
      <c r="E598" s="179">
        <v>667611191889</v>
      </c>
      <c r="F598" s="179">
        <v>494919968154</v>
      </c>
      <c r="G598" s="179">
        <v>470278458150</v>
      </c>
      <c r="H598" s="179">
        <v>734927958264</v>
      </c>
      <c r="I598" s="179">
        <v>793597827644</v>
      </c>
      <c r="J598" s="179">
        <v>518289849151</v>
      </c>
      <c r="K598" s="179">
        <v>604432572034</v>
      </c>
      <c r="L598" s="179">
        <f>VLOOKUP(A598,Sheet2!$A$1:$E$2000,5,FALSE)</f>
        <v>835508001702</v>
      </c>
      <c r="M598" s="21">
        <f t="shared" si="46"/>
        <v>0.41195923280530611</v>
      </c>
      <c r="N598" s="21">
        <f t="shared" si="47"/>
        <v>0.18871258793388698</v>
      </c>
      <c r="O598" s="21">
        <f t="shared" si="48"/>
        <v>4.7219515276716813E-2</v>
      </c>
      <c r="P598" s="21">
        <f t="shared" si="49"/>
        <v>0.28526527541095709</v>
      </c>
      <c r="Q598" s="21">
        <f t="shared" si="50"/>
        <v>0.13685701068657638</v>
      </c>
    </row>
    <row r="599" spans="1:17">
      <c r="A599" s="154" t="s">
        <v>544</v>
      </c>
      <c r="B599" s="154" t="s">
        <v>2264</v>
      </c>
      <c r="C599" s="154" t="s">
        <v>2058</v>
      </c>
      <c r="D599" s="179">
        <v>101223130779</v>
      </c>
      <c r="E599" s="179">
        <v>137174201353</v>
      </c>
      <c r="F599" s="179">
        <v>122727659495</v>
      </c>
      <c r="G599" s="179">
        <v>137060001136</v>
      </c>
      <c r="H599" s="179">
        <v>125668462266</v>
      </c>
      <c r="I599" s="179">
        <v>132254695229</v>
      </c>
      <c r="J599" s="179">
        <v>126519122802</v>
      </c>
      <c r="K599" s="179">
        <v>162124241206</v>
      </c>
      <c r="L599" s="179">
        <f>VLOOKUP(A599,Sheet2!$A$1:$E$2000,5,FALSE)</f>
        <v>138608167382</v>
      </c>
      <c r="M599" s="21">
        <f t="shared" si="46"/>
        <v>0.24149946063584402</v>
      </c>
      <c r="N599" s="21">
        <f t="shared" si="47"/>
        <v>-3.5863202231010548E-2</v>
      </c>
      <c r="O599" s="21">
        <f t="shared" si="48"/>
        <v>3.0893307365276255E-2</v>
      </c>
      <c r="P599" s="21">
        <f t="shared" si="49"/>
        <v>0.18287056662964421</v>
      </c>
      <c r="Q599" s="21">
        <f t="shared" si="50"/>
        <v>0.10296700447094496</v>
      </c>
    </row>
    <row r="600" spans="1:17">
      <c r="A600" s="154" t="s">
        <v>545</v>
      </c>
      <c r="B600" s="154" t="s">
        <v>2265</v>
      </c>
      <c r="C600" s="154" t="s">
        <v>2058</v>
      </c>
      <c r="D600" s="179">
        <v>144743815096</v>
      </c>
      <c r="E600" s="179">
        <v>157938819984</v>
      </c>
      <c r="F600" s="179">
        <v>152572334083</v>
      </c>
      <c r="G600" s="179">
        <v>158613862400</v>
      </c>
      <c r="H600" s="179">
        <v>147185548672</v>
      </c>
      <c r="I600" s="179">
        <v>177700346663</v>
      </c>
      <c r="J600" s="179">
        <v>184263294484</v>
      </c>
      <c r="K600" s="179">
        <v>173201087213</v>
      </c>
      <c r="L600" s="179">
        <f>VLOOKUP(A600,Sheet2!$A$1:$E$2000,5,FALSE)</f>
        <v>146311939235</v>
      </c>
      <c r="M600" s="21">
        <f t="shared" si="46"/>
        <v>1.6869346537401565E-2</v>
      </c>
      <c r="N600" s="21">
        <f t="shared" si="47"/>
        <v>0.12512140258488663</v>
      </c>
      <c r="O600" s="21">
        <f t="shared" si="48"/>
        <v>0.20771105450716892</v>
      </c>
      <c r="P600" s="21">
        <f t="shared" si="49"/>
        <v>9.1966897421697238E-2</v>
      </c>
      <c r="Q600" s="21">
        <f t="shared" si="50"/>
        <v>-5.9354294282438075E-3</v>
      </c>
    </row>
    <row r="601" spans="1:17">
      <c r="A601" s="154" t="s">
        <v>546</v>
      </c>
      <c r="B601" s="154" t="s">
        <v>2266</v>
      </c>
      <c r="C601" s="154" t="s">
        <v>2058</v>
      </c>
      <c r="D601" s="179">
        <v>368122379502</v>
      </c>
      <c r="E601" s="179">
        <v>343737605896</v>
      </c>
      <c r="F601" s="179">
        <v>304773793146</v>
      </c>
      <c r="G601" s="179">
        <v>369224333027</v>
      </c>
      <c r="H601" s="179">
        <v>249714176224</v>
      </c>
      <c r="I601" s="179">
        <v>309711968701</v>
      </c>
      <c r="J601" s="179">
        <v>310969510266</v>
      </c>
      <c r="K601" s="179">
        <v>351493291949</v>
      </c>
      <c r="L601" s="179">
        <f>VLOOKUP(A601,Sheet2!$A$1:$E$2000,5,FALSE)</f>
        <v>316967336798</v>
      </c>
      <c r="M601" s="21">
        <f t="shared" si="46"/>
        <v>-0.32165445479892835</v>
      </c>
      <c r="N601" s="21">
        <f t="shared" si="47"/>
        <v>-9.8987240881914657E-2</v>
      </c>
      <c r="O601" s="21">
        <f t="shared" si="48"/>
        <v>2.0328903794664458E-2</v>
      </c>
      <c r="P601" s="21">
        <f t="shared" si="49"/>
        <v>-4.802240668331953E-2</v>
      </c>
      <c r="Q601" s="21">
        <f t="shared" si="50"/>
        <v>0.2693205551681303</v>
      </c>
    </row>
    <row r="602" spans="1:17">
      <c r="A602" s="154" t="s">
        <v>547</v>
      </c>
      <c r="B602" s="154" t="s">
        <v>2267</v>
      </c>
      <c r="C602" s="154" t="s">
        <v>2058</v>
      </c>
      <c r="D602" s="179">
        <v>95609976735</v>
      </c>
      <c r="E602" s="179">
        <v>402771668265</v>
      </c>
      <c r="F602" s="179">
        <v>435018631377</v>
      </c>
      <c r="G602" s="179">
        <v>684971843592</v>
      </c>
      <c r="H602" s="179">
        <v>132924434526</v>
      </c>
      <c r="I602" s="179">
        <v>402032702854</v>
      </c>
      <c r="J602" s="179">
        <v>299845079376</v>
      </c>
      <c r="K602" s="179">
        <v>922876806106</v>
      </c>
      <c r="L602" s="179">
        <f>VLOOKUP(A602,Sheet2!$A$1:$E$2000,5,FALSE)</f>
        <v>134858049832</v>
      </c>
      <c r="M602" s="21">
        <f t="shared" si="46"/>
        <v>0.3902778670726344</v>
      </c>
      <c r="N602" s="21">
        <f t="shared" si="47"/>
        <v>-1.8347005741074229E-3</v>
      </c>
      <c r="O602" s="21">
        <f t="shared" si="48"/>
        <v>-0.31073048888302579</v>
      </c>
      <c r="P602" s="21">
        <f t="shared" si="49"/>
        <v>0.34732079097795276</v>
      </c>
      <c r="Q602" s="21">
        <f t="shared" si="50"/>
        <v>1.4546725836338127E-2</v>
      </c>
    </row>
    <row r="603" spans="1:17">
      <c r="A603" s="154" t="s">
        <v>548</v>
      </c>
      <c r="B603" s="154" t="s">
        <v>2268</v>
      </c>
      <c r="C603" s="154" t="s">
        <v>2058</v>
      </c>
      <c r="D603" s="179">
        <v>0</v>
      </c>
      <c r="E603" s="179">
        <v>1205718600</v>
      </c>
      <c r="F603" s="179">
        <v>3726144777</v>
      </c>
      <c r="G603" s="179">
        <v>0</v>
      </c>
      <c r="H603" s="179">
        <v>0</v>
      </c>
      <c r="I603" s="179">
        <v>0</v>
      </c>
      <c r="J603" s="179">
        <v>67786726376</v>
      </c>
      <c r="K603" s="179">
        <v>141463275771</v>
      </c>
      <c r="L603" s="179">
        <f>VLOOKUP(A603,Sheet2!$A$1:$E$2000,5,FALSE)</f>
        <v>114417818696</v>
      </c>
      <c r="M603" s="21" t="e">
        <f t="shared" si="46"/>
        <v>#DIV/0!</v>
      </c>
      <c r="N603" s="21">
        <f t="shared" si="47"/>
        <v>-1</v>
      </c>
      <c r="O603" s="21">
        <f t="shared" si="48"/>
        <v>17.192188020825256</v>
      </c>
      <c r="P603" s="21" t="e">
        <f t="shared" si="49"/>
        <v>#DIV/0!</v>
      </c>
      <c r="Q603" s="21" t="e">
        <f t="shared" si="50"/>
        <v>#DIV/0!</v>
      </c>
    </row>
    <row r="604" spans="1:17">
      <c r="A604" s="154" t="s">
        <v>549</v>
      </c>
      <c r="B604" s="154" t="s">
        <v>2269</v>
      </c>
      <c r="C604" s="154" t="s">
        <v>2058</v>
      </c>
      <c r="D604" s="179">
        <v>30745443006</v>
      </c>
      <c r="E604" s="179">
        <v>36885829670</v>
      </c>
      <c r="F604" s="179">
        <v>33417088043</v>
      </c>
      <c r="G604" s="179">
        <v>36499501818</v>
      </c>
      <c r="H604" s="179">
        <v>34890840234</v>
      </c>
      <c r="I604" s="179">
        <v>31081179463</v>
      </c>
      <c r="J604" s="179">
        <v>32511433102</v>
      </c>
      <c r="K604" s="179">
        <v>41256212441</v>
      </c>
      <c r="L604" s="179">
        <f>VLOOKUP(A604,Sheet2!$A$1:$E$2000,5,FALSE)</f>
        <v>37438086448</v>
      </c>
      <c r="M604" s="21">
        <f t="shared" si="46"/>
        <v>0.1348296470208942</v>
      </c>
      <c r="N604" s="21">
        <f t="shared" si="47"/>
        <v>-0.15736802612091008</v>
      </c>
      <c r="O604" s="21">
        <f t="shared" si="48"/>
        <v>-2.710155175204474E-2</v>
      </c>
      <c r="P604" s="21">
        <f t="shared" si="49"/>
        <v>0.13032261773650272</v>
      </c>
      <c r="Q604" s="21">
        <f t="shared" si="50"/>
        <v>7.3006158548104855E-2</v>
      </c>
    </row>
    <row r="605" spans="1:17">
      <c r="A605" s="154" t="s">
        <v>550</v>
      </c>
      <c r="B605" s="154" t="s">
        <v>2270</v>
      </c>
      <c r="C605" s="154" t="s">
        <v>2058</v>
      </c>
      <c r="D605" s="179">
        <v>61128715159</v>
      </c>
      <c r="E605" s="179">
        <v>86091777076</v>
      </c>
      <c r="F605" s="179">
        <v>63272737045</v>
      </c>
      <c r="G605" s="179">
        <v>162129749199</v>
      </c>
      <c r="H605" s="179">
        <v>22166144635</v>
      </c>
      <c r="I605" s="179">
        <v>116858773034</v>
      </c>
      <c r="J605" s="179">
        <v>94846550337</v>
      </c>
      <c r="K605" s="179">
        <v>148342998646</v>
      </c>
      <c r="L605" s="179">
        <f>VLOOKUP(A605,Sheet2!$A$1:$E$2000,5,FALSE)</f>
        <v>111906470104</v>
      </c>
      <c r="M605" s="21">
        <f t="shared" si="46"/>
        <v>-0.63738572653875791</v>
      </c>
      <c r="N605" s="21">
        <f t="shared" si="47"/>
        <v>0.35737438583524123</v>
      </c>
      <c r="O605" s="21">
        <f t="shared" si="48"/>
        <v>0.49901133990054025</v>
      </c>
      <c r="P605" s="21">
        <f t="shared" si="49"/>
        <v>-8.5035291925838835E-2</v>
      </c>
      <c r="Q605" s="21">
        <f t="shared" si="50"/>
        <v>4.0485310795681366</v>
      </c>
    </row>
    <row r="606" spans="1:17">
      <c r="A606" s="154" t="s">
        <v>3849</v>
      </c>
      <c r="B606" s="154" t="s">
        <v>3850</v>
      </c>
      <c r="C606" s="154" t="s">
        <v>2058</v>
      </c>
      <c r="D606" s="179">
        <v>945486947276</v>
      </c>
      <c r="E606" s="179">
        <v>1081744126952</v>
      </c>
      <c r="F606" s="179">
        <v>911969643151</v>
      </c>
      <c r="G606" s="179">
        <v>1101113096352</v>
      </c>
      <c r="H606" s="179">
        <v>952187939397</v>
      </c>
      <c r="I606" s="179">
        <v>1057429450438</v>
      </c>
      <c r="J606" s="179">
        <v>1176890061895</v>
      </c>
      <c r="K606" s="179">
        <v>1363661501383</v>
      </c>
      <c r="L606" s="179">
        <f>VLOOKUP(A606,Sheet2!$A$1:$E$2000,5,FALSE)</f>
        <v>1095401634457</v>
      </c>
      <c r="M606" s="21">
        <f t="shared" si="46"/>
        <v>7.0873449287755137E-3</v>
      </c>
      <c r="N606" s="21">
        <f t="shared" si="47"/>
        <v>-2.247729006166253E-2</v>
      </c>
      <c r="O606" s="21">
        <f t="shared" si="48"/>
        <v>0.29049258463106059</v>
      </c>
      <c r="P606" s="21">
        <f t="shared" si="49"/>
        <v>0.23843909031763022</v>
      </c>
      <c r="Q606" s="21">
        <f t="shared" si="50"/>
        <v>0.1504048614086565</v>
      </c>
    </row>
    <row r="607" spans="1:17">
      <c r="A607" s="154" t="s">
        <v>569</v>
      </c>
      <c r="B607" s="154" t="s">
        <v>2271</v>
      </c>
      <c r="C607" s="154" t="s">
        <v>2058</v>
      </c>
      <c r="D607" s="179">
        <v>1235468828336</v>
      </c>
      <c r="E607" s="179">
        <v>1316440882786</v>
      </c>
      <c r="F607" s="179">
        <v>1022701817817</v>
      </c>
      <c r="G607" s="179">
        <v>885141324890</v>
      </c>
      <c r="H607" s="179">
        <v>1016152609426</v>
      </c>
      <c r="I607" s="179">
        <v>1038096162780</v>
      </c>
      <c r="J607" s="179">
        <v>1026297935688</v>
      </c>
      <c r="K607" s="179">
        <v>1049881967152</v>
      </c>
      <c r="L607" s="179">
        <f>VLOOKUP(A607,Sheet2!$A$1:$E$2000,5,FALSE)</f>
        <v>1323175619722</v>
      </c>
      <c r="M607" s="21">
        <f t="shared" si="46"/>
        <v>-0.1775165944133027</v>
      </c>
      <c r="N607" s="21">
        <f t="shared" si="47"/>
        <v>-0.21143731074116723</v>
      </c>
      <c r="O607" s="21">
        <f t="shared" si="48"/>
        <v>3.5162916583800202E-3</v>
      </c>
      <c r="P607" s="21">
        <f t="shared" si="49"/>
        <v>0.18611789736794063</v>
      </c>
      <c r="Q607" s="21">
        <f t="shared" si="50"/>
        <v>0.30214261858701508</v>
      </c>
    </row>
    <row r="608" spans="1:17">
      <c r="A608" s="154" t="s">
        <v>551</v>
      </c>
      <c r="B608" s="154" t="s">
        <v>2272</v>
      </c>
      <c r="C608" s="154" t="s">
        <v>2058</v>
      </c>
      <c r="D608" s="179">
        <v>30428055838</v>
      </c>
      <c r="E608" s="179">
        <v>33466206599</v>
      </c>
      <c r="F608" s="179">
        <v>31908575718</v>
      </c>
      <c r="G608" s="179">
        <v>34542567248</v>
      </c>
      <c r="H608" s="179">
        <v>31766221153</v>
      </c>
      <c r="I608" s="179">
        <v>40792439472</v>
      </c>
      <c r="J608" s="179">
        <v>51809025265</v>
      </c>
      <c r="K608" s="179">
        <v>50968435889</v>
      </c>
      <c r="L608" s="179">
        <f>VLOOKUP(A608,Sheet2!$A$1:$E$2000,5,FALSE)</f>
        <v>54518787892</v>
      </c>
      <c r="M608" s="21">
        <f t="shared" si="46"/>
        <v>4.3978009049425879E-2</v>
      </c>
      <c r="N608" s="21">
        <f t="shared" si="47"/>
        <v>0.21891435025142392</v>
      </c>
      <c r="O608" s="21">
        <f t="shared" si="48"/>
        <v>0.62367088154843353</v>
      </c>
      <c r="P608" s="21">
        <f t="shared" si="49"/>
        <v>0.47552541544088767</v>
      </c>
      <c r="Q608" s="21">
        <f t="shared" si="50"/>
        <v>0.71625034118517583</v>
      </c>
    </row>
    <row r="609" spans="1:17">
      <c r="A609" s="154" t="s">
        <v>2273</v>
      </c>
      <c r="B609" s="154" t="s">
        <v>2274</v>
      </c>
      <c r="C609" s="154" t="s">
        <v>2058</v>
      </c>
      <c r="D609" s="179">
        <v>397086803264</v>
      </c>
      <c r="E609" s="179">
        <v>376365714324</v>
      </c>
      <c r="F609" s="179">
        <v>341204651566</v>
      </c>
      <c r="G609" s="179">
        <v>246908402712</v>
      </c>
      <c r="H609" s="179">
        <v>460451793593</v>
      </c>
      <c r="I609" s="179">
        <v>463166112310</v>
      </c>
      <c r="J609" s="179">
        <v>383031578290</v>
      </c>
      <c r="K609" s="179">
        <v>402111128872</v>
      </c>
      <c r="L609" s="179">
        <f>VLOOKUP(A609,Sheet2!$A$1:$E$2000,5,FALSE)</f>
        <v>486102441822</v>
      </c>
      <c r="M609" s="21">
        <f t="shared" si="46"/>
        <v>0.15957465674544791</v>
      </c>
      <c r="N609" s="21">
        <f t="shared" si="47"/>
        <v>0.23062780344353204</v>
      </c>
      <c r="O609" s="21">
        <f t="shared" si="48"/>
        <v>0.12258603900043644</v>
      </c>
      <c r="P609" s="21">
        <f t="shared" si="49"/>
        <v>0.62858422174085449</v>
      </c>
      <c r="Q609" s="21">
        <f t="shared" si="50"/>
        <v>5.5707565017485805E-2</v>
      </c>
    </row>
    <row r="610" spans="1:17">
      <c r="A610" s="154" t="s">
        <v>552</v>
      </c>
      <c r="B610" s="154" t="s">
        <v>2275</v>
      </c>
      <c r="C610" s="154" t="s">
        <v>2058</v>
      </c>
      <c r="D610" s="179">
        <v>178732500139</v>
      </c>
      <c r="E610" s="179">
        <v>181909439421</v>
      </c>
      <c r="F610" s="179">
        <v>177999946058</v>
      </c>
      <c r="G610" s="179">
        <v>180049935752</v>
      </c>
      <c r="H610" s="179">
        <v>179228321584</v>
      </c>
      <c r="I610" s="179">
        <v>183624221884</v>
      </c>
      <c r="J610" s="179">
        <v>209469064117</v>
      </c>
      <c r="K610" s="179">
        <v>222923202815</v>
      </c>
      <c r="L610" s="179">
        <f>VLOOKUP(A610,Sheet2!$A$1:$E$2000,5,FALSE)</f>
        <v>234172164744</v>
      </c>
      <c r="M610" s="21">
        <f t="shared" si="46"/>
        <v>2.7740978535767159E-3</v>
      </c>
      <c r="N610" s="21">
        <f t="shared" si="47"/>
        <v>9.4265721914046086E-3</v>
      </c>
      <c r="O610" s="21">
        <f t="shared" si="48"/>
        <v>0.17679285166044947</v>
      </c>
      <c r="P610" s="21">
        <f t="shared" si="49"/>
        <v>0.23811875790976927</v>
      </c>
      <c r="Q610" s="21">
        <f t="shared" si="50"/>
        <v>0.30655781784046415</v>
      </c>
    </row>
    <row r="611" spans="1:17">
      <c r="A611" s="154" t="s">
        <v>553</v>
      </c>
      <c r="B611" s="154" t="s">
        <v>2276</v>
      </c>
      <c r="C611" s="154" t="s">
        <v>2058</v>
      </c>
      <c r="D611" s="179">
        <v>1456972419167</v>
      </c>
      <c r="E611" s="179">
        <v>1392674864224</v>
      </c>
      <c r="F611" s="179">
        <v>1539647715453</v>
      </c>
      <c r="G611" s="179">
        <v>1311541154105</v>
      </c>
      <c r="H611" s="179">
        <v>1342654939385</v>
      </c>
      <c r="I611" s="179">
        <v>1885930941066</v>
      </c>
      <c r="J611" s="179">
        <v>2214602152197</v>
      </c>
      <c r="K611" s="179">
        <v>2376209892800</v>
      </c>
      <c r="L611" s="179">
        <f>VLOOKUP(A611,Sheet2!$A$1:$E$2000,5,FALSE)</f>
        <v>2517183763910</v>
      </c>
      <c r="M611" s="21">
        <f t="shared" si="46"/>
        <v>-7.8462349923795499E-2</v>
      </c>
      <c r="N611" s="21">
        <f t="shared" si="47"/>
        <v>0.35417891821925201</v>
      </c>
      <c r="O611" s="21">
        <f t="shared" si="48"/>
        <v>0.43838238446995181</v>
      </c>
      <c r="P611" s="21">
        <f t="shared" si="49"/>
        <v>0.81176921925986645</v>
      </c>
      <c r="Q611" s="21">
        <f t="shared" si="50"/>
        <v>0.87478084656880661</v>
      </c>
    </row>
    <row r="612" spans="1:17">
      <c r="A612" s="154" t="s">
        <v>554</v>
      </c>
      <c r="B612" s="154" t="s">
        <v>3866</v>
      </c>
      <c r="C612" s="154" t="s">
        <v>2058</v>
      </c>
      <c r="D612" s="179">
        <v>644234053248</v>
      </c>
      <c r="E612" s="179">
        <v>926263921776</v>
      </c>
      <c r="F612" s="179">
        <v>856591396947</v>
      </c>
      <c r="G612" s="179">
        <v>718204162207</v>
      </c>
      <c r="H612" s="179">
        <v>770693463725</v>
      </c>
      <c r="I612" s="179">
        <v>1368793123479</v>
      </c>
      <c r="J612" s="179">
        <v>734182556085</v>
      </c>
      <c r="K612" s="179">
        <v>736587317864</v>
      </c>
      <c r="L612" s="179">
        <f>VLOOKUP(A612,Sheet2!$A$1:$E$2000,5,FALSE)</f>
        <v>1094841904598</v>
      </c>
      <c r="M612" s="21">
        <f t="shared" si="46"/>
        <v>0.1962942036972998</v>
      </c>
      <c r="N612" s="21">
        <f t="shared" si="47"/>
        <v>0.47775713951430099</v>
      </c>
      <c r="O612" s="21">
        <f t="shared" si="48"/>
        <v>-0.14290225339441953</v>
      </c>
      <c r="P612" s="21">
        <f t="shared" si="49"/>
        <v>2.5596002674935246E-2</v>
      </c>
      <c r="Q612" s="21">
        <f t="shared" si="50"/>
        <v>0.4205932139430511</v>
      </c>
    </row>
    <row r="613" spans="1:17">
      <c r="A613" s="154" t="s">
        <v>555</v>
      </c>
      <c r="B613" s="154" t="s">
        <v>2278</v>
      </c>
      <c r="C613" s="154" t="s">
        <v>2058</v>
      </c>
      <c r="D613" s="179">
        <v>92382122552</v>
      </c>
      <c r="E613" s="179">
        <v>86585323449</v>
      </c>
      <c r="F613" s="179">
        <v>83875973929</v>
      </c>
      <c r="G613" s="179">
        <v>80693015660</v>
      </c>
      <c r="H613" s="179">
        <v>95347076848</v>
      </c>
      <c r="I613" s="179">
        <v>134849233677</v>
      </c>
      <c r="J613" s="179">
        <v>134103247892</v>
      </c>
      <c r="K613" s="179">
        <v>112828356632</v>
      </c>
      <c r="L613" s="179">
        <f>VLOOKUP(A613,Sheet2!$A$1:$E$2000,5,FALSE)</f>
        <v>128330117311</v>
      </c>
      <c r="M613" s="21">
        <f t="shared" si="46"/>
        <v>3.2094459556621338E-2</v>
      </c>
      <c r="N613" s="21">
        <f t="shared" si="47"/>
        <v>0.55741444745457513</v>
      </c>
      <c r="O613" s="21">
        <f t="shared" si="48"/>
        <v>0.59882790756643589</v>
      </c>
      <c r="P613" s="21">
        <f t="shared" si="49"/>
        <v>0.39824191361743438</v>
      </c>
      <c r="Q613" s="21">
        <f t="shared" si="50"/>
        <v>0.34592607926072827</v>
      </c>
    </row>
    <row r="614" spans="1:17">
      <c r="A614" s="154" t="s">
        <v>565</v>
      </c>
      <c r="B614" s="154" t="s">
        <v>2279</v>
      </c>
      <c r="C614" s="154" t="s">
        <v>2058</v>
      </c>
      <c r="D614" s="179">
        <v>632550146916</v>
      </c>
      <c r="E614" s="179">
        <v>670761049078</v>
      </c>
      <c r="F614" s="179">
        <v>565613104348</v>
      </c>
      <c r="G614" s="179">
        <v>839536651782</v>
      </c>
      <c r="H614" s="179">
        <v>953212570109</v>
      </c>
      <c r="I614" s="179">
        <v>1004138623547</v>
      </c>
      <c r="J614" s="179">
        <v>634489722064</v>
      </c>
      <c r="K614" s="179">
        <v>693770240881</v>
      </c>
      <c r="L614" s="179">
        <f>VLOOKUP(A614,Sheet2!$A$1:$E$2000,5,FALSE)</f>
        <v>875643441990</v>
      </c>
      <c r="M614" s="21">
        <f t="shared" si="46"/>
        <v>0.50693597141094748</v>
      </c>
      <c r="N614" s="21">
        <f t="shared" si="47"/>
        <v>0.49701391416100688</v>
      </c>
      <c r="O614" s="21">
        <f t="shared" si="48"/>
        <v>0.12177337686579282</v>
      </c>
      <c r="P614" s="21">
        <f t="shared" si="49"/>
        <v>-0.17362721519256641</v>
      </c>
      <c r="Q614" s="21">
        <f t="shared" si="50"/>
        <v>-8.1376526654626427E-2</v>
      </c>
    </row>
    <row r="615" spans="1:17">
      <c r="A615" s="154" t="s">
        <v>556</v>
      </c>
      <c r="B615" s="154" t="s">
        <v>2280</v>
      </c>
      <c r="C615" s="154" t="s">
        <v>2058</v>
      </c>
      <c r="D615" s="179">
        <v>83972562857</v>
      </c>
      <c r="E615" s="179">
        <v>34145880772</v>
      </c>
      <c r="F615" s="179">
        <v>43051138210</v>
      </c>
      <c r="G615" s="179">
        <v>88934723829</v>
      </c>
      <c r="H615" s="179">
        <v>19677759924</v>
      </c>
      <c r="I615" s="179">
        <v>65547799640</v>
      </c>
      <c r="J615" s="179">
        <v>73086607771</v>
      </c>
      <c r="K615" s="179">
        <v>359246513956</v>
      </c>
      <c r="L615" s="179">
        <f>VLOOKUP(A615,Sheet2!$A$1:$E$2000,5,FALSE)</f>
        <v>32862982310</v>
      </c>
      <c r="M615" s="21">
        <f t="shared" si="46"/>
        <v>-0.7656644116303799</v>
      </c>
      <c r="N615" s="21">
        <f t="shared" si="47"/>
        <v>0.91964003147782092</v>
      </c>
      <c r="O615" s="21">
        <f t="shared" si="48"/>
        <v>0.69766958110350974</v>
      </c>
      <c r="P615" s="21">
        <f t="shared" si="49"/>
        <v>3.0394403725449726</v>
      </c>
      <c r="Q615" s="21">
        <f t="shared" si="50"/>
        <v>0.67005708154405474</v>
      </c>
    </row>
    <row r="616" spans="1:17">
      <c r="A616" s="154" t="s">
        <v>557</v>
      </c>
      <c r="B616" s="154" t="s">
        <v>2281</v>
      </c>
      <c r="C616" s="154" t="s">
        <v>2058</v>
      </c>
      <c r="D616" s="179">
        <v>1086768749346</v>
      </c>
      <c r="E616" s="179">
        <v>996422799581</v>
      </c>
      <c r="F616" s="179">
        <v>874018190562</v>
      </c>
      <c r="G616" s="179">
        <v>934071049984</v>
      </c>
      <c r="H616" s="179">
        <v>863179194817</v>
      </c>
      <c r="I616" s="179">
        <v>791553395648</v>
      </c>
      <c r="J616" s="179">
        <v>759195629603</v>
      </c>
      <c r="K616" s="179">
        <v>878579297435</v>
      </c>
      <c r="L616" s="179">
        <f>VLOOKUP(A616,Sheet2!$A$1:$E$2000,5,FALSE)</f>
        <v>899336285420</v>
      </c>
      <c r="M616" s="21">
        <f t="shared" si="46"/>
        <v>-0.20573793151813816</v>
      </c>
      <c r="N616" s="21">
        <f t="shared" si="47"/>
        <v>-0.20560489384541225</v>
      </c>
      <c r="O616" s="21">
        <f t="shared" si="48"/>
        <v>-0.13137319360043098</v>
      </c>
      <c r="P616" s="21">
        <f t="shared" si="49"/>
        <v>-5.9408492052023809E-2</v>
      </c>
      <c r="Q616" s="21">
        <f t="shared" si="50"/>
        <v>4.1888278610173815E-2</v>
      </c>
    </row>
    <row r="617" spans="1:17">
      <c r="A617" s="154" t="s">
        <v>558</v>
      </c>
      <c r="B617" s="154" t="s">
        <v>2282</v>
      </c>
      <c r="C617" s="154" t="s">
        <v>2058</v>
      </c>
      <c r="D617" s="179">
        <v>98105482919</v>
      </c>
      <c r="E617" s="179">
        <v>91256729084</v>
      </c>
      <c r="F617" s="179">
        <v>89370025972</v>
      </c>
      <c r="G617" s="179">
        <v>103229206992</v>
      </c>
      <c r="H617" s="179">
        <v>93799599067</v>
      </c>
      <c r="I617" s="179">
        <v>81581881604</v>
      </c>
      <c r="J617" s="179">
        <v>91227391405</v>
      </c>
      <c r="K617" s="179">
        <v>101898865544</v>
      </c>
      <c r="L617" s="179">
        <f>VLOOKUP(A617,Sheet2!$A$1:$E$2000,5,FALSE)</f>
        <v>99342896218</v>
      </c>
      <c r="M617" s="21">
        <f t="shared" si="46"/>
        <v>-4.3890348672511181E-2</v>
      </c>
      <c r="N617" s="21">
        <f t="shared" si="47"/>
        <v>-0.10601790768869762</v>
      </c>
      <c r="O617" s="21">
        <f t="shared" si="48"/>
        <v>2.0782867776964954E-2</v>
      </c>
      <c r="P617" s="21">
        <f t="shared" si="49"/>
        <v>-1.2887258235967055E-2</v>
      </c>
      <c r="Q617" s="21">
        <f t="shared" si="50"/>
        <v>5.9097237153865501E-2</v>
      </c>
    </row>
    <row r="618" spans="1:17">
      <c r="A618" s="154" t="s">
        <v>1377</v>
      </c>
      <c r="B618" s="154" t="s">
        <v>3114</v>
      </c>
      <c r="C618" s="154" t="s">
        <v>2058</v>
      </c>
      <c r="D618" s="179">
        <v>535444508369</v>
      </c>
      <c r="E618" s="179">
        <v>540470569011</v>
      </c>
      <c r="F618" s="179">
        <v>424017016761</v>
      </c>
      <c r="G618" s="179">
        <v>403895416174</v>
      </c>
      <c r="H618" s="179">
        <v>411801681191</v>
      </c>
      <c r="I618" s="179">
        <v>430783508810</v>
      </c>
      <c r="J618" s="179">
        <v>436938070619</v>
      </c>
      <c r="K618" s="179">
        <v>471749368192</v>
      </c>
      <c r="L618" s="179">
        <f>VLOOKUP(A618,Sheet2!$A$1:$E$2000,5,FALSE)</f>
        <v>543469257565</v>
      </c>
      <c r="M618" s="21">
        <f t="shared" si="46"/>
        <v>-0.23091622987155919</v>
      </c>
      <c r="N618" s="21">
        <f t="shared" si="47"/>
        <v>-0.20294733236208387</v>
      </c>
      <c r="O618" s="21">
        <f t="shared" si="48"/>
        <v>3.0472960629509445E-2</v>
      </c>
      <c r="P618" s="21">
        <f t="shared" si="49"/>
        <v>0.16799881677480638</v>
      </c>
      <c r="Q618" s="21">
        <f t="shared" si="50"/>
        <v>0.31973540271422674</v>
      </c>
    </row>
    <row r="619" spans="1:17">
      <c r="A619" s="154" t="s">
        <v>560</v>
      </c>
      <c r="B619" s="154" t="s">
        <v>2283</v>
      </c>
      <c r="C619" s="154" t="s">
        <v>2058</v>
      </c>
      <c r="D619" s="179">
        <v>0</v>
      </c>
      <c r="E619" s="179">
        <v>0</v>
      </c>
      <c r="F619" s="179">
        <v>0</v>
      </c>
      <c r="G619" s="179">
        <v>150000000000</v>
      </c>
      <c r="H619" s="179">
        <v>0</v>
      </c>
      <c r="I619" s="179">
        <v>0</v>
      </c>
      <c r="J619" s="179">
        <v>0</v>
      </c>
      <c r="K619" s="179">
        <v>0</v>
      </c>
      <c r="L619" s="179">
        <f>VLOOKUP(A619,Sheet2!$A$1:$E$2000,5,FALSE)</f>
        <v>129163000000</v>
      </c>
      <c r="M619" s="21" t="e">
        <f t="shared" si="46"/>
        <v>#DIV/0!</v>
      </c>
      <c r="N619" s="21" t="e">
        <f t="shared" si="47"/>
        <v>#DIV/0!</v>
      </c>
      <c r="O619" s="21" t="e">
        <f t="shared" si="48"/>
        <v>#DIV/0!</v>
      </c>
      <c r="P619" s="21">
        <f t="shared" si="49"/>
        <v>-1</v>
      </c>
      <c r="Q619" s="21" t="e">
        <f t="shared" si="50"/>
        <v>#DIV/0!</v>
      </c>
    </row>
    <row r="620" spans="1:17">
      <c r="A620" s="154" t="s">
        <v>561</v>
      </c>
      <c r="B620" s="154" t="s">
        <v>2284</v>
      </c>
      <c r="C620" s="154" t="s">
        <v>2058</v>
      </c>
      <c r="D620" s="179">
        <v>123205408840</v>
      </c>
      <c r="E620" s="179">
        <v>63985668696</v>
      </c>
      <c r="F620" s="179">
        <v>21612129250</v>
      </c>
      <c r="G620" s="179">
        <v>56369061950</v>
      </c>
      <c r="H620" s="179">
        <v>105621024713</v>
      </c>
      <c r="I620" s="179">
        <v>234923873024</v>
      </c>
      <c r="J620" s="179">
        <v>268842556752</v>
      </c>
      <c r="K620" s="179">
        <v>222223280867</v>
      </c>
      <c r="L620" s="179">
        <f>VLOOKUP(A620,Sheet2!$A$1:$E$2000,5,FALSE)</f>
        <v>309447128478</v>
      </c>
      <c r="M620" s="21">
        <f t="shared" si="46"/>
        <v>-0.14272412463511128</v>
      </c>
      <c r="N620" s="21">
        <f t="shared" si="47"/>
        <v>2.6715076643199329</v>
      </c>
      <c r="O620" s="21">
        <f t="shared" si="48"/>
        <v>11.439429435301939</v>
      </c>
      <c r="P620" s="21">
        <f t="shared" si="49"/>
        <v>2.9422916255749398</v>
      </c>
      <c r="Q620" s="21">
        <f t="shared" si="50"/>
        <v>1.9297872210466518</v>
      </c>
    </row>
    <row r="621" spans="1:17">
      <c r="A621" s="154" t="s">
        <v>562</v>
      </c>
      <c r="B621" s="154" t="s">
        <v>2285</v>
      </c>
      <c r="C621" s="154" t="s">
        <v>2058</v>
      </c>
      <c r="D621" s="179">
        <v>397844974074</v>
      </c>
      <c r="E621" s="179">
        <v>796559796255</v>
      </c>
      <c r="F621" s="179">
        <v>749799927754</v>
      </c>
      <c r="G621" s="179">
        <v>1013069719391</v>
      </c>
      <c r="H621" s="179">
        <v>992677341684</v>
      </c>
      <c r="I621" s="179">
        <v>1072855092039</v>
      </c>
      <c r="J621" s="179">
        <v>1511299818168</v>
      </c>
      <c r="K621" s="179">
        <v>1550279280139</v>
      </c>
      <c r="L621" s="179">
        <f>VLOOKUP(A621,Sheet2!$A$1:$E$2000,5,FALSE)</f>
        <v>1211713453177</v>
      </c>
      <c r="M621" s="21">
        <f t="shared" si="46"/>
        <v>1.4951360614633777</v>
      </c>
      <c r="N621" s="21">
        <f t="shared" si="47"/>
        <v>0.34686070911812694</v>
      </c>
      <c r="O621" s="21">
        <f t="shared" si="48"/>
        <v>1.0156041128131965</v>
      </c>
      <c r="P621" s="21">
        <f t="shared" si="49"/>
        <v>0.53027896349615489</v>
      </c>
      <c r="Q621" s="21">
        <f t="shared" si="50"/>
        <v>0.22065186974190651</v>
      </c>
    </row>
    <row r="622" spans="1:17">
      <c r="A622" s="154" t="s">
        <v>566</v>
      </c>
      <c r="B622" s="154" t="s">
        <v>2286</v>
      </c>
      <c r="C622" s="154" t="s">
        <v>2058</v>
      </c>
      <c r="D622" s="179">
        <v>985961665504</v>
      </c>
      <c r="E622" s="179">
        <v>1433209211130</v>
      </c>
      <c r="F622" s="179">
        <v>1514671930228</v>
      </c>
      <c r="G622" s="179">
        <v>1262446849662</v>
      </c>
      <c r="H622" s="179">
        <v>1448847015778</v>
      </c>
      <c r="I622" s="179">
        <v>1579339036230</v>
      </c>
      <c r="J622" s="179">
        <v>1649213353656</v>
      </c>
      <c r="K622" s="179">
        <v>1874203603860</v>
      </c>
      <c r="L622" s="179">
        <f>VLOOKUP(A622,Sheet2!$A$1:$E$2000,5,FALSE)</f>
        <v>1447975414129</v>
      </c>
      <c r="M622" s="21">
        <f t="shared" si="46"/>
        <v>0.46947601156215751</v>
      </c>
      <c r="N622" s="21">
        <f t="shared" si="47"/>
        <v>0.10195987017470069</v>
      </c>
      <c r="O622" s="21">
        <f t="shared" si="48"/>
        <v>8.8825455032858366E-2</v>
      </c>
      <c r="P622" s="21">
        <f t="shared" si="49"/>
        <v>0.4845802057819607</v>
      </c>
      <c r="Q622" s="21">
        <f t="shared" si="50"/>
        <v>-6.0158294113058473E-4</v>
      </c>
    </row>
    <row r="623" spans="1:17">
      <c r="A623" s="154" t="s">
        <v>567</v>
      </c>
      <c r="B623" s="154" t="s">
        <v>4294</v>
      </c>
      <c r="C623" s="154" t="s">
        <v>2058</v>
      </c>
      <c r="D623" s="179">
        <v>1864493515612</v>
      </c>
      <c r="E623" s="179">
        <v>1779627243485</v>
      </c>
      <c r="F623" s="179">
        <v>1880926807654</v>
      </c>
      <c r="G623" s="179">
        <v>2018187800329</v>
      </c>
      <c r="H623" s="179">
        <v>2130607008783</v>
      </c>
      <c r="I623" s="179">
        <v>2265319202885</v>
      </c>
      <c r="J623" s="179">
        <v>2373231924278</v>
      </c>
      <c r="K623" s="179">
        <v>2572149266216</v>
      </c>
      <c r="L623" s="179">
        <f>VLOOKUP(A623,Sheet2!$A$1:$E$2000,5,FALSE)</f>
        <v>2715093675422</v>
      </c>
      <c r="M623" s="21">
        <f t="shared" si="46"/>
        <v>0.14272696093751289</v>
      </c>
      <c r="N623" s="21">
        <f t="shared" si="47"/>
        <v>0.27291780409524496</v>
      </c>
      <c r="O623" s="21">
        <f t="shared" si="48"/>
        <v>0.26173539269081458</v>
      </c>
      <c r="P623" s="21">
        <f t="shared" si="49"/>
        <v>0.27448459741788872</v>
      </c>
      <c r="Q623" s="21">
        <f t="shared" si="50"/>
        <v>0.2743287073728618</v>
      </c>
    </row>
    <row r="624" spans="1:17">
      <c r="A624" s="154" t="s">
        <v>570</v>
      </c>
      <c r="B624" s="154" t="s">
        <v>2289</v>
      </c>
      <c r="C624" s="154" t="s">
        <v>2058</v>
      </c>
      <c r="D624" s="179">
        <v>3709592577429</v>
      </c>
      <c r="E624" s="179">
        <v>5571427927619</v>
      </c>
      <c r="F624" s="179">
        <v>4820018455459</v>
      </c>
      <c r="G624" s="179">
        <v>9668847182536</v>
      </c>
      <c r="H624" s="179">
        <v>6013679448495</v>
      </c>
      <c r="I624" s="179">
        <v>7359390303875</v>
      </c>
      <c r="J624" s="179">
        <v>9629523756106</v>
      </c>
      <c r="K624" s="179">
        <v>9715667025843</v>
      </c>
      <c r="L624" s="179">
        <f>VLOOKUP(A624,Sheet2!$A$1:$E$2000,5,FALSE)</f>
        <v>8698740446801</v>
      </c>
      <c r="M624" s="21">
        <f t="shared" si="46"/>
        <v>0.62111588347604707</v>
      </c>
      <c r="N624" s="21">
        <f t="shared" si="47"/>
        <v>0.32091636102705573</v>
      </c>
      <c r="O624" s="21">
        <f t="shared" si="48"/>
        <v>0.99781885590083308</v>
      </c>
      <c r="P624" s="21">
        <f t="shared" si="49"/>
        <v>4.8423397767178101E-3</v>
      </c>
      <c r="Q624" s="21">
        <f t="shared" si="50"/>
        <v>0.44649220519693161</v>
      </c>
    </row>
    <row r="625" spans="1:17">
      <c r="A625" s="154" t="s">
        <v>2290</v>
      </c>
      <c r="B625" s="154" t="s">
        <v>2291</v>
      </c>
      <c r="C625" s="154" t="s">
        <v>2058</v>
      </c>
      <c r="D625" s="179"/>
      <c r="E625" s="179"/>
      <c r="F625" s="179"/>
      <c r="G625" s="179"/>
      <c r="H625" s="179"/>
      <c r="I625" s="179"/>
      <c r="J625" s="179"/>
      <c r="K625" s="179"/>
      <c r="L625" s="179">
        <f>VLOOKUP(A625,Sheet2!$A$1:$E$2000,5,FALSE)</f>
        <v>0</v>
      </c>
      <c r="M625" s="21" t="e">
        <f t="shared" si="46"/>
        <v>#DIV/0!</v>
      </c>
      <c r="N625" s="21" t="e">
        <f t="shared" si="47"/>
        <v>#DIV/0!</v>
      </c>
      <c r="O625" s="21" t="e">
        <f t="shared" si="48"/>
        <v>#DIV/0!</v>
      </c>
      <c r="P625" s="21" t="e">
        <f t="shared" si="49"/>
        <v>#DIV/0!</v>
      </c>
      <c r="Q625" s="21" t="e">
        <f t="shared" si="50"/>
        <v>#DIV/0!</v>
      </c>
    </row>
    <row r="626" spans="1:17">
      <c r="A626" s="154" t="s">
        <v>572</v>
      </c>
      <c r="B626" s="154" t="s">
        <v>2292</v>
      </c>
      <c r="C626" s="154" t="s">
        <v>2058</v>
      </c>
      <c r="D626" s="179">
        <v>78405480633</v>
      </c>
      <c r="E626" s="179">
        <v>89873451837</v>
      </c>
      <c r="F626" s="179">
        <v>79334311733</v>
      </c>
      <c r="G626" s="179">
        <v>107557125617</v>
      </c>
      <c r="H626" s="179">
        <v>95474300547</v>
      </c>
      <c r="I626" s="179">
        <v>117837566428</v>
      </c>
      <c r="J626" s="179">
        <v>105908309092</v>
      </c>
      <c r="K626" s="179">
        <v>122912136690</v>
      </c>
      <c r="L626" s="179">
        <f>VLOOKUP(A626,Sheet2!$A$1:$E$2000,5,FALSE)</f>
        <v>131745624172</v>
      </c>
      <c r="M626" s="21">
        <f t="shared" si="46"/>
        <v>0.2176993212234187</v>
      </c>
      <c r="N626" s="21">
        <f t="shared" si="47"/>
        <v>0.3111498893101094</v>
      </c>
      <c r="O626" s="21">
        <f t="shared" si="48"/>
        <v>0.33496222225302608</v>
      </c>
      <c r="P626" s="21">
        <f t="shared" si="49"/>
        <v>0.14276144871775057</v>
      </c>
      <c r="Q626" s="21">
        <f t="shared" si="50"/>
        <v>0.37990667035203246</v>
      </c>
    </row>
    <row r="627" spans="1:17">
      <c r="A627" s="154" t="s">
        <v>574</v>
      </c>
      <c r="B627" s="154" t="s">
        <v>2293</v>
      </c>
      <c r="C627" s="154" t="s">
        <v>2058</v>
      </c>
      <c r="D627" s="179">
        <v>22560178826</v>
      </c>
      <c r="E627" s="179">
        <v>62778835758</v>
      </c>
      <c r="F627" s="179">
        <v>63934927357</v>
      </c>
      <c r="G627" s="179">
        <v>52809108991</v>
      </c>
      <c r="H627" s="179">
        <v>24545587971</v>
      </c>
      <c r="I627" s="179">
        <v>68532531896</v>
      </c>
      <c r="J627" s="179">
        <v>38969998559</v>
      </c>
      <c r="K627" s="179">
        <v>56066218767</v>
      </c>
      <c r="L627" s="179">
        <f>VLOOKUP(A627,Sheet2!$A$1:$E$2000,5,FALSE)</f>
        <v>33844752107</v>
      </c>
      <c r="M627" s="21">
        <f t="shared" si="46"/>
        <v>8.8005026924337551E-2</v>
      </c>
      <c r="N627" s="21">
        <f t="shared" si="47"/>
        <v>9.1650252326745285E-2</v>
      </c>
      <c r="O627" s="21">
        <f t="shared" si="48"/>
        <v>-0.3904740308626734</v>
      </c>
      <c r="P627" s="21">
        <f t="shared" si="49"/>
        <v>6.167704470369105E-2</v>
      </c>
      <c r="Q627" s="21">
        <f t="shared" si="50"/>
        <v>0.37885277578140442</v>
      </c>
    </row>
    <row r="628" spans="1:17">
      <c r="A628" s="154" t="s">
        <v>575</v>
      </c>
      <c r="B628" s="154" t="s">
        <v>2294</v>
      </c>
      <c r="C628" s="154" t="s">
        <v>2058</v>
      </c>
      <c r="D628" s="179">
        <v>2078120918</v>
      </c>
      <c r="E628" s="179">
        <v>8684839102</v>
      </c>
      <c r="F628" s="179">
        <v>21152148314</v>
      </c>
      <c r="G628" s="179">
        <v>41867478780</v>
      </c>
      <c r="H628" s="179">
        <v>4229198824</v>
      </c>
      <c r="I628" s="179">
        <v>15833130193</v>
      </c>
      <c r="J628" s="179">
        <v>37203846337</v>
      </c>
      <c r="K628" s="179">
        <v>30819026448</v>
      </c>
      <c r="L628" s="179">
        <f>VLOOKUP(A628,Sheet2!$A$1:$E$2000,5,FALSE)</f>
        <v>8217307529</v>
      </c>
      <c r="M628" s="21">
        <f t="shared" si="46"/>
        <v>1.0351071910051386</v>
      </c>
      <c r="N628" s="21">
        <f t="shared" si="47"/>
        <v>0.82307697437409588</v>
      </c>
      <c r="O628" s="21">
        <f t="shared" si="48"/>
        <v>0.75886845084079912</v>
      </c>
      <c r="P628" s="21">
        <f t="shared" si="49"/>
        <v>-0.26389103557097449</v>
      </c>
      <c r="Q628" s="21">
        <f t="shared" si="50"/>
        <v>0.9429939028565284</v>
      </c>
    </row>
    <row r="629" spans="1:17">
      <c r="A629" s="154" t="s">
        <v>576</v>
      </c>
      <c r="B629" s="154" t="s">
        <v>2295</v>
      </c>
      <c r="C629" s="154" t="s">
        <v>2058</v>
      </c>
      <c r="D629" s="179">
        <v>5189812682</v>
      </c>
      <c r="E629" s="179">
        <v>2418481156</v>
      </c>
      <c r="F629" s="179">
        <v>2612410124</v>
      </c>
      <c r="G629" s="179">
        <v>4725699715</v>
      </c>
      <c r="H629" s="179">
        <v>2501725828</v>
      </c>
      <c r="I629" s="179">
        <v>4774672916</v>
      </c>
      <c r="J629" s="179">
        <v>2731140358</v>
      </c>
      <c r="K629" s="179">
        <v>13844516568</v>
      </c>
      <c r="L629" s="179">
        <f>VLOOKUP(A629,Sheet2!$A$1:$E$2000,5,FALSE)</f>
        <v>2462099418</v>
      </c>
      <c r="M629" s="21">
        <f t="shared" si="46"/>
        <v>-0.51795450408512456</v>
      </c>
      <c r="N629" s="21">
        <f t="shared" si="47"/>
        <v>0.97424441540697293</v>
      </c>
      <c r="O629" s="21">
        <f t="shared" si="48"/>
        <v>4.544854305579165E-2</v>
      </c>
      <c r="P629" s="21">
        <f t="shared" si="49"/>
        <v>1.9296225750560623</v>
      </c>
      <c r="Q629" s="21">
        <f t="shared" si="50"/>
        <v>-1.5839629409622101E-2</v>
      </c>
    </row>
    <row r="630" spans="1:17">
      <c r="A630" s="154" t="s">
        <v>578</v>
      </c>
      <c r="B630" s="154" t="s">
        <v>2296</v>
      </c>
      <c r="C630" s="154" t="s">
        <v>2058</v>
      </c>
      <c r="D630" s="179">
        <v>317002263596</v>
      </c>
      <c r="E630" s="179">
        <v>95564235131</v>
      </c>
      <c r="F630" s="179">
        <v>96833338066</v>
      </c>
      <c r="G630" s="179">
        <v>74407309634</v>
      </c>
      <c r="H630" s="179">
        <v>54447911900</v>
      </c>
      <c r="I630" s="179">
        <v>102592243140</v>
      </c>
      <c r="J630" s="179">
        <v>109217983030</v>
      </c>
      <c r="K630" s="179">
        <v>98373173538</v>
      </c>
      <c r="L630" s="179">
        <f>VLOOKUP(A630,Sheet2!$A$1:$E$2000,5,FALSE)</f>
        <v>60624239120</v>
      </c>
      <c r="M630" s="21">
        <f t="shared" si="46"/>
        <v>-0.8282412520265453</v>
      </c>
      <c r="N630" s="21">
        <f t="shared" si="47"/>
        <v>7.3542240979232093E-2</v>
      </c>
      <c r="O630" s="21">
        <f t="shared" si="48"/>
        <v>0.12789649940146472</v>
      </c>
      <c r="P630" s="21">
        <f t="shared" si="49"/>
        <v>0.32209018202492479</v>
      </c>
      <c r="Q630" s="21">
        <f t="shared" si="50"/>
        <v>0.11343552038035089</v>
      </c>
    </row>
    <row r="631" spans="1:17">
      <c r="A631" s="154" t="s">
        <v>580</v>
      </c>
      <c r="B631" s="154" t="s">
        <v>2298</v>
      </c>
      <c r="C631" s="154" t="s">
        <v>2058</v>
      </c>
      <c r="D631" s="179">
        <v>366826464074</v>
      </c>
      <c r="E631" s="179">
        <v>332965781411</v>
      </c>
      <c r="F631" s="179">
        <v>364432942599</v>
      </c>
      <c r="G631" s="179">
        <v>338347338230</v>
      </c>
      <c r="H631" s="179">
        <v>388069097958</v>
      </c>
      <c r="I631" s="179">
        <v>427982119381</v>
      </c>
      <c r="J631" s="179">
        <v>520914135627</v>
      </c>
      <c r="K631" s="179">
        <v>90559854581</v>
      </c>
      <c r="L631" s="179">
        <f>VLOOKUP(A631,Sheet2!$A$1:$E$2000,5,FALSE)</f>
        <v>224605402654</v>
      </c>
      <c r="M631" s="21">
        <f t="shared" si="46"/>
        <v>5.7909218566397427E-2</v>
      </c>
      <c r="N631" s="21">
        <f t="shared" si="47"/>
        <v>0.28536367180841182</v>
      </c>
      <c r="O631" s="21">
        <f t="shared" si="48"/>
        <v>0.42938267850330547</v>
      </c>
      <c r="P631" s="21">
        <f t="shared" si="49"/>
        <v>-0.73234648437092276</v>
      </c>
      <c r="Q631" s="21">
        <f t="shared" si="50"/>
        <v>-0.42122316918336894</v>
      </c>
    </row>
    <row r="632" spans="1:17">
      <c r="A632" s="154" t="s">
        <v>581</v>
      </c>
      <c r="B632" s="154" t="s">
        <v>2299</v>
      </c>
      <c r="C632" s="154" t="s">
        <v>2058</v>
      </c>
      <c r="D632" s="179">
        <v>173882433447</v>
      </c>
      <c r="E632" s="179">
        <v>172069298838</v>
      </c>
      <c r="F632" s="179">
        <v>196958290598</v>
      </c>
      <c r="G632" s="179">
        <v>180868141403</v>
      </c>
      <c r="H632" s="179">
        <v>174357336440</v>
      </c>
      <c r="I632" s="179">
        <v>190071416414</v>
      </c>
      <c r="J632" s="179">
        <v>179276963748</v>
      </c>
      <c r="K632" s="179">
        <v>194576081639</v>
      </c>
      <c r="L632" s="179">
        <f>VLOOKUP(A632,Sheet2!$A$1:$E$2000,5,FALSE)</f>
        <v>191879216745</v>
      </c>
      <c r="M632" s="21">
        <f t="shared" si="46"/>
        <v>2.731172917158145E-3</v>
      </c>
      <c r="N632" s="21">
        <f t="shared" si="47"/>
        <v>0.10462132232519093</v>
      </c>
      <c r="O632" s="21">
        <f t="shared" si="48"/>
        <v>-8.9771934942755566E-2</v>
      </c>
      <c r="P632" s="21">
        <f t="shared" si="49"/>
        <v>7.5789689271239621E-2</v>
      </c>
      <c r="Q632" s="21">
        <f t="shared" si="50"/>
        <v>0.10049408107945974</v>
      </c>
    </row>
    <row r="633" spans="1:17">
      <c r="A633" s="154" t="s">
        <v>3540</v>
      </c>
      <c r="B633" s="154" t="s">
        <v>3541</v>
      </c>
      <c r="C633" s="154" t="s">
        <v>2058</v>
      </c>
      <c r="D633" s="179">
        <v>165856558818</v>
      </c>
      <c r="E633" s="179">
        <v>552871118939</v>
      </c>
      <c r="F633" s="179">
        <v>677353420704</v>
      </c>
      <c r="G633" s="179">
        <v>1308983420703</v>
      </c>
      <c r="H633" s="179">
        <v>263179605795</v>
      </c>
      <c r="I633" s="179">
        <v>1775060211854</v>
      </c>
      <c r="J633" s="179">
        <v>1300972360870</v>
      </c>
      <c r="K633" s="179">
        <v>3181368483916</v>
      </c>
      <c r="L633" s="179">
        <f>VLOOKUP(A633,Sheet2!$A$1:$E$2000,5,FALSE)</f>
        <v>663648976190</v>
      </c>
      <c r="M633" s="21">
        <f t="shared" si="46"/>
        <v>0.58679046322066686</v>
      </c>
      <c r="N633" s="21">
        <f t="shared" si="47"/>
        <v>2.2106220619020034</v>
      </c>
      <c r="O633" s="21">
        <f t="shared" si="48"/>
        <v>0.92066995028658505</v>
      </c>
      <c r="P633" s="21">
        <f t="shared" si="49"/>
        <v>1.4304115954405447</v>
      </c>
      <c r="Q633" s="21">
        <f t="shared" si="50"/>
        <v>1.5216580676351492</v>
      </c>
    </row>
    <row r="634" spans="1:17">
      <c r="A634" s="154" t="s">
        <v>582</v>
      </c>
      <c r="B634" s="154" t="s">
        <v>3938</v>
      </c>
      <c r="C634" s="154" t="s">
        <v>2058</v>
      </c>
      <c r="D634" s="179">
        <v>255038114474</v>
      </c>
      <c r="E634" s="179">
        <v>280847684345</v>
      </c>
      <c r="F634" s="179">
        <v>236618568852</v>
      </c>
      <c r="G634" s="179">
        <v>235446167196</v>
      </c>
      <c r="H634" s="179">
        <v>212899414738</v>
      </c>
      <c r="I634" s="179">
        <v>275913091593</v>
      </c>
      <c r="J634" s="179">
        <v>201287473256</v>
      </c>
      <c r="K634" s="179">
        <v>156241237666</v>
      </c>
      <c r="L634" s="179">
        <f>VLOOKUP(A634,Sheet2!$A$1:$E$2000,5,FALSE)</f>
        <v>126045737902</v>
      </c>
      <c r="M634" s="21">
        <f t="shared" si="46"/>
        <v>-0.16522510693316725</v>
      </c>
      <c r="N634" s="21">
        <f t="shared" si="47"/>
        <v>-1.7570352283689219E-2</v>
      </c>
      <c r="O634" s="21">
        <f t="shared" si="48"/>
        <v>-0.14931666507584562</v>
      </c>
      <c r="P634" s="21">
        <f t="shared" si="49"/>
        <v>-0.33640356295995638</v>
      </c>
      <c r="Q634" s="21">
        <f t="shared" si="50"/>
        <v>-0.40795639078146162</v>
      </c>
    </row>
    <row r="635" spans="1:17">
      <c r="A635" s="154" t="s">
        <v>586</v>
      </c>
      <c r="B635" s="154" t="s">
        <v>2302</v>
      </c>
      <c r="C635" s="154" t="s">
        <v>2058</v>
      </c>
      <c r="D635" s="179">
        <v>554097435947</v>
      </c>
      <c r="E635" s="179">
        <v>777161930614</v>
      </c>
      <c r="F635" s="179">
        <v>488860882205</v>
      </c>
      <c r="G635" s="179">
        <v>517012680717</v>
      </c>
      <c r="H635" s="179">
        <v>801551487139</v>
      </c>
      <c r="I635" s="179">
        <v>1060265214801</v>
      </c>
      <c r="J635" s="179">
        <v>877279143110</v>
      </c>
      <c r="K635" s="179">
        <v>519687743306</v>
      </c>
      <c r="L635" s="179">
        <f>VLOOKUP(A635,Sheet2!$A$1:$E$2000,5,FALSE)</f>
        <v>627005181846</v>
      </c>
      <c r="M635" s="21">
        <f t="shared" si="46"/>
        <v>0.44658941756169618</v>
      </c>
      <c r="N635" s="21">
        <f t="shared" si="47"/>
        <v>0.36427837370177546</v>
      </c>
      <c r="O635" s="21">
        <f t="shared" si="48"/>
        <v>0.79453741349286322</v>
      </c>
      <c r="P635" s="21">
        <f t="shared" si="49"/>
        <v>5.1740753926773865E-3</v>
      </c>
      <c r="Q635" s="21">
        <f t="shared" si="50"/>
        <v>-0.21776056571988031</v>
      </c>
    </row>
    <row r="636" spans="1:17">
      <c r="A636" s="154" t="s">
        <v>588</v>
      </c>
      <c r="B636" s="154" t="s">
        <v>2304</v>
      </c>
      <c r="C636" s="154" t="s">
        <v>2058</v>
      </c>
      <c r="D636" s="179">
        <v>112086308057</v>
      </c>
      <c r="E636" s="179">
        <v>114776955145</v>
      </c>
      <c r="F636" s="179">
        <v>96861131319</v>
      </c>
      <c r="G636" s="179">
        <v>103184739907</v>
      </c>
      <c r="H636" s="179">
        <v>67559142615</v>
      </c>
      <c r="I636" s="179">
        <v>98395003617</v>
      </c>
      <c r="J636" s="179">
        <v>123535610659</v>
      </c>
      <c r="K636" s="179">
        <v>198255907287</v>
      </c>
      <c r="L636" s="179">
        <f>VLOOKUP(A636,Sheet2!$A$1:$E$2000,5,FALSE)</f>
        <v>100307810875</v>
      </c>
      <c r="M636" s="21">
        <f t="shared" si="46"/>
        <v>-0.39725784722391161</v>
      </c>
      <c r="N636" s="21">
        <f t="shared" si="47"/>
        <v>-0.14272857741612291</v>
      </c>
      <c r="O636" s="21">
        <f t="shared" si="48"/>
        <v>0.27538888898737868</v>
      </c>
      <c r="P636" s="21">
        <f t="shared" si="49"/>
        <v>0.92136848399954552</v>
      </c>
      <c r="Q636" s="21">
        <f t="shared" si="50"/>
        <v>0.48474073222961372</v>
      </c>
    </row>
    <row r="637" spans="1:17">
      <c r="A637" s="154" t="s">
        <v>589</v>
      </c>
      <c r="B637" s="154" t="s">
        <v>2305</v>
      </c>
      <c r="C637" s="154" t="s">
        <v>2058</v>
      </c>
      <c r="D637" s="179">
        <v>7123350283</v>
      </c>
      <c r="E637" s="179">
        <v>11619226999</v>
      </c>
      <c r="F637" s="179">
        <v>10496961458</v>
      </c>
      <c r="G637" s="179">
        <v>12091204301</v>
      </c>
      <c r="H637" s="179">
        <v>4397145447</v>
      </c>
      <c r="I637" s="179">
        <v>5261931852</v>
      </c>
      <c r="J637" s="179">
        <v>5642557488</v>
      </c>
      <c r="K637" s="179">
        <v>6168733021</v>
      </c>
      <c r="L637" s="179">
        <f>VLOOKUP(A637,Sheet2!$A$1:$E$2000,5,FALSE)</f>
        <v>10168220081</v>
      </c>
      <c r="M637" s="21">
        <f t="shared" si="46"/>
        <v>-0.38271385341054132</v>
      </c>
      <c r="N637" s="21">
        <f t="shared" si="47"/>
        <v>-0.54713580753238888</v>
      </c>
      <c r="O637" s="21">
        <f t="shared" si="48"/>
        <v>-0.46245801600998887</v>
      </c>
      <c r="P637" s="21">
        <f t="shared" si="49"/>
        <v>-0.48981649243245218</v>
      </c>
      <c r="Q637" s="21">
        <f t="shared" si="50"/>
        <v>1.3124593451729867</v>
      </c>
    </row>
    <row r="638" spans="1:17">
      <c r="A638" s="154" t="s">
        <v>590</v>
      </c>
      <c r="B638" s="154" t="s">
        <v>2306</v>
      </c>
      <c r="C638" s="154" t="s">
        <v>2058</v>
      </c>
      <c r="D638" s="179">
        <v>12246421521</v>
      </c>
      <c r="E638" s="179">
        <v>22299979838</v>
      </c>
      <c r="F638" s="179">
        <v>21653179071</v>
      </c>
      <c r="G638" s="179">
        <v>16760500891</v>
      </c>
      <c r="H638" s="179">
        <v>10134157783</v>
      </c>
      <c r="I638" s="179">
        <v>15611535621</v>
      </c>
      <c r="J638" s="179">
        <v>18818024298</v>
      </c>
      <c r="K638" s="179">
        <v>21417633400</v>
      </c>
      <c r="L638" s="179">
        <f>VLOOKUP(A638,Sheet2!$A$1:$E$2000,5,FALSE)</f>
        <v>16504638723</v>
      </c>
      <c r="M638" s="21">
        <f t="shared" si="46"/>
        <v>-0.17248007790503686</v>
      </c>
      <c r="N638" s="21">
        <f t="shared" si="47"/>
        <v>-0.29993050512102443</v>
      </c>
      <c r="O638" s="21">
        <f t="shared" si="48"/>
        <v>-0.13093480470944377</v>
      </c>
      <c r="P638" s="21">
        <f t="shared" si="49"/>
        <v>0.27786356382110106</v>
      </c>
      <c r="Q638" s="21">
        <f t="shared" si="50"/>
        <v>0.62861473803836476</v>
      </c>
    </row>
    <row r="639" spans="1:17">
      <c r="A639" s="154" t="s">
        <v>591</v>
      </c>
      <c r="B639" s="154" t="s">
        <v>2307</v>
      </c>
      <c r="C639" s="154" t="s">
        <v>2058</v>
      </c>
      <c r="D639" s="179">
        <v>167073915399</v>
      </c>
      <c r="E639" s="179">
        <v>302293833322</v>
      </c>
      <c r="F639" s="179">
        <v>294691879203</v>
      </c>
      <c r="G639" s="179">
        <v>320819201459</v>
      </c>
      <c r="H639" s="179">
        <v>255815486738</v>
      </c>
      <c r="I639" s="179">
        <v>293910806493</v>
      </c>
      <c r="J639" s="179">
        <v>188809309003</v>
      </c>
      <c r="K639" s="179">
        <v>276092046531</v>
      </c>
      <c r="L639" s="179">
        <f>VLOOKUP(A639,Sheet2!$A$1:$E$2000,5,FALSE)</f>
        <v>0</v>
      </c>
      <c r="M639" s="21">
        <f t="shared" si="46"/>
        <v>0.53115156322918822</v>
      </c>
      <c r="N639" s="21">
        <f t="shared" si="47"/>
        <v>-2.7731385509510192E-2</v>
      </c>
      <c r="O639" s="21">
        <f t="shared" si="48"/>
        <v>-0.35929924667880736</v>
      </c>
      <c r="P639" s="21">
        <f t="shared" si="49"/>
        <v>-0.13941545494968147</v>
      </c>
      <c r="Q639" s="21">
        <f t="shared" si="50"/>
        <v>-1</v>
      </c>
    </row>
    <row r="640" spans="1:17">
      <c r="A640" s="154" t="s">
        <v>592</v>
      </c>
      <c r="B640" s="154" t="s">
        <v>2308</v>
      </c>
      <c r="C640" s="154" t="s">
        <v>2058</v>
      </c>
      <c r="D640" s="179">
        <v>26088549903</v>
      </c>
      <c r="E640" s="179">
        <v>29588480407</v>
      </c>
      <c r="F640" s="179">
        <v>27745356697</v>
      </c>
      <c r="G640" s="179">
        <v>36225584533</v>
      </c>
      <c r="H640" s="179">
        <v>25598815790</v>
      </c>
      <c r="I640" s="179">
        <v>27769967612</v>
      </c>
      <c r="J640" s="179">
        <v>27174679996</v>
      </c>
      <c r="K640" s="179">
        <v>31773619543</v>
      </c>
      <c r="L640" s="179">
        <f>VLOOKUP(A640,Sheet2!$A$1:$E$2000,5,FALSE)</f>
        <v>27083043732</v>
      </c>
      <c r="M640" s="21">
        <f t="shared" si="46"/>
        <v>-1.8771994412141859E-2</v>
      </c>
      <c r="N640" s="21">
        <f t="shared" si="47"/>
        <v>-6.1460161859808751E-2</v>
      </c>
      <c r="O640" s="21">
        <f t="shared" si="48"/>
        <v>-2.0568367789688756E-2</v>
      </c>
      <c r="P640" s="21">
        <f t="shared" si="49"/>
        <v>-0.12289560119987698</v>
      </c>
      <c r="Q640" s="21">
        <f t="shared" si="50"/>
        <v>5.7980336050537283E-2</v>
      </c>
    </row>
    <row r="641" spans="1:17">
      <c r="A641" s="154" t="s">
        <v>594</v>
      </c>
      <c r="B641" s="154" t="s">
        <v>2310</v>
      </c>
      <c r="C641" s="154" t="s">
        <v>2058</v>
      </c>
      <c r="D641" s="179">
        <v>10871473414</v>
      </c>
      <c r="E641" s="179">
        <v>26259684202</v>
      </c>
      <c r="F641" s="179">
        <v>13836475845</v>
      </c>
      <c r="G641" s="179">
        <v>34032755455</v>
      </c>
      <c r="H641" s="179">
        <v>12129267093</v>
      </c>
      <c r="I641" s="179">
        <v>123050067958</v>
      </c>
      <c r="J641" s="179">
        <v>14061826491</v>
      </c>
      <c r="K641" s="179">
        <v>294790722494</v>
      </c>
      <c r="L641" s="179">
        <f>VLOOKUP(A641,Sheet2!$A$1:$E$2000,5,FALSE)</f>
        <v>14497876106</v>
      </c>
      <c r="M641" s="21">
        <f t="shared" si="46"/>
        <v>0.11569670743804111</v>
      </c>
      <c r="N641" s="21">
        <f t="shared" si="47"/>
        <v>3.685892907601235</v>
      </c>
      <c r="O641" s="21">
        <f t="shared" si="48"/>
        <v>1.6286708300902612E-2</v>
      </c>
      <c r="P641" s="21">
        <f t="shared" si="49"/>
        <v>7.6619704620681883</v>
      </c>
      <c r="Q641" s="21">
        <f t="shared" si="50"/>
        <v>0.19528047282980215</v>
      </c>
    </row>
    <row r="642" spans="1:17">
      <c r="A642" s="154" t="s">
        <v>595</v>
      </c>
      <c r="B642" s="154" t="s">
        <v>2311</v>
      </c>
      <c r="C642" s="154" t="s">
        <v>2058</v>
      </c>
      <c r="D642" s="179">
        <v>76930261616</v>
      </c>
      <c r="E642" s="179">
        <v>64693008053</v>
      </c>
      <c r="F642" s="179">
        <v>31903186404</v>
      </c>
      <c r="G642" s="179">
        <v>82265647930</v>
      </c>
      <c r="H642" s="179">
        <v>83450467980</v>
      </c>
      <c r="I642" s="179">
        <v>69675892692</v>
      </c>
      <c r="J642" s="179">
        <v>48484573296</v>
      </c>
      <c r="K642" s="179">
        <v>88618993975</v>
      </c>
      <c r="L642" s="179">
        <f>VLOOKUP(A642,Sheet2!$A$1:$E$2000,5,FALSE)</f>
        <v>98966729693</v>
      </c>
      <c r="M642" s="21">
        <f t="shared" si="46"/>
        <v>8.4754766551371291E-2</v>
      </c>
      <c r="N642" s="21">
        <f t="shared" si="47"/>
        <v>7.7023542249229651E-2</v>
      </c>
      <c r="O642" s="21">
        <f t="shared" si="48"/>
        <v>0.51974077705044019</v>
      </c>
      <c r="P642" s="21">
        <f t="shared" si="49"/>
        <v>7.7229636000752999E-2</v>
      </c>
      <c r="Q642" s="21">
        <f t="shared" si="50"/>
        <v>0.18593378909173613</v>
      </c>
    </row>
    <row r="643" spans="1:17">
      <c r="A643" s="154" t="s">
        <v>596</v>
      </c>
      <c r="B643" s="154" t="s">
        <v>2312</v>
      </c>
      <c r="C643" s="154" t="s">
        <v>2058</v>
      </c>
      <c r="D643" s="179">
        <v>88534898151</v>
      </c>
      <c r="E643" s="179">
        <v>616852506650</v>
      </c>
      <c r="F643" s="179">
        <v>428581592079</v>
      </c>
      <c r="G643" s="179">
        <v>197264540936</v>
      </c>
      <c r="H643" s="179">
        <v>71287452264</v>
      </c>
      <c r="I643" s="179">
        <v>675212653823</v>
      </c>
      <c r="J643" s="179">
        <v>267162277644</v>
      </c>
      <c r="K643" s="179">
        <v>87049256141</v>
      </c>
      <c r="L643" s="179">
        <f>VLOOKUP(A643,Sheet2!$A$1:$E$2000,5,FALSE)</f>
        <v>47729976190</v>
      </c>
      <c r="M643" s="21">
        <f t="shared" ref="M643:M706" si="51">(H643-D643)/ABS(D643)</f>
        <v>-0.19480957506252228</v>
      </c>
      <c r="N643" s="21">
        <f t="shared" ref="N643:N706" si="52">(I643-E643)/ABS(E643)</f>
        <v>9.4609564756317585E-2</v>
      </c>
      <c r="O643" s="21">
        <f t="shared" ref="O643:O706" si="53">(J643-F643)/ABS(F643)</f>
        <v>-0.3766361351451738</v>
      </c>
      <c r="P643" s="21">
        <f t="shared" ref="P643:P706" si="54">(K643-G643)/ABS(G643)</f>
        <v>-0.55871817748917163</v>
      </c>
      <c r="Q643" s="21">
        <f t="shared" ref="Q643:Q706" si="55">(L643-H643)/ABS(H643)</f>
        <v>-0.33045753952265272</v>
      </c>
    </row>
    <row r="644" spans="1:17">
      <c r="A644" s="154" t="s">
        <v>597</v>
      </c>
      <c r="B644" s="154" t="s">
        <v>2313</v>
      </c>
      <c r="C644" s="154" t="s">
        <v>2058</v>
      </c>
      <c r="D644" s="179">
        <v>37325263816</v>
      </c>
      <c r="E644" s="179">
        <v>34160394290</v>
      </c>
      <c r="F644" s="179">
        <v>34349027761</v>
      </c>
      <c r="G644" s="179">
        <v>37012401674</v>
      </c>
      <c r="H644" s="179">
        <v>34048226825</v>
      </c>
      <c r="I644" s="179">
        <v>38610284773</v>
      </c>
      <c r="J644" s="179">
        <v>38274215169</v>
      </c>
      <c r="K644" s="179">
        <v>37696548839</v>
      </c>
      <c r="L644" s="179">
        <f>VLOOKUP(A644,Sheet2!$A$1:$E$2000,5,FALSE)</f>
        <v>33380357629</v>
      </c>
      <c r="M644" s="21">
        <f t="shared" si="51"/>
        <v>-8.7796753618530399E-2</v>
      </c>
      <c r="N644" s="21">
        <f t="shared" si="52"/>
        <v>0.13026461126950886</v>
      </c>
      <c r="O644" s="21">
        <f t="shared" si="53"/>
        <v>0.11427361016769944</v>
      </c>
      <c r="P644" s="21">
        <f t="shared" si="54"/>
        <v>1.848426835485769E-2</v>
      </c>
      <c r="Q644" s="21">
        <f t="shared" si="55"/>
        <v>-1.9615388473317362E-2</v>
      </c>
    </row>
    <row r="645" spans="1:17">
      <c r="A645" s="154" t="s">
        <v>598</v>
      </c>
      <c r="B645" s="154" t="s">
        <v>2314</v>
      </c>
      <c r="C645" s="154" t="s">
        <v>2058</v>
      </c>
      <c r="D645" s="179">
        <v>162021429626</v>
      </c>
      <c r="E645" s="179">
        <v>188880161732</v>
      </c>
      <c r="F645" s="179">
        <v>169842885354</v>
      </c>
      <c r="G645" s="179">
        <v>186788607535</v>
      </c>
      <c r="H645" s="179">
        <v>166987132783</v>
      </c>
      <c r="I645" s="179">
        <v>187810831859</v>
      </c>
      <c r="J645" s="179">
        <v>176844348440</v>
      </c>
      <c r="K645" s="179">
        <v>212109406432</v>
      </c>
      <c r="L645" s="179">
        <f>VLOOKUP(A645,Sheet2!$A$1:$E$2000,5,FALSE)</f>
        <v>193044784257</v>
      </c>
      <c r="M645" s="21">
        <f t="shared" si="51"/>
        <v>3.0648434398230621E-2</v>
      </c>
      <c r="N645" s="21">
        <f t="shared" si="52"/>
        <v>-5.6614197234607436E-3</v>
      </c>
      <c r="O645" s="21">
        <f t="shared" si="53"/>
        <v>4.1223175592000783E-2</v>
      </c>
      <c r="P645" s="21">
        <f t="shared" si="54"/>
        <v>0.13555858267349336</v>
      </c>
      <c r="Q645" s="21">
        <f t="shared" si="55"/>
        <v>0.1560458643712504</v>
      </c>
    </row>
    <row r="646" spans="1:17">
      <c r="A646" s="154" t="s">
        <v>599</v>
      </c>
      <c r="B646" s="154" t="s">
        <v>2315</v>
      </c>
      <c r="C646" s="154" t="s">
        <v>2058</v>
      </c>
      <c r="D646" s="179">
        <v>4246857224</v>
      </c>
      <c r="E646" s="179">
        <v>53980034563</v>
      </c>
      <c r="F646" s="179">
        <v>87790238836</v>
      </c>
      <c r="G646" s="179">
        <v>44335924454</v>
      </c>
      <c r="H646" s="179">
        <v>5707771265</v>
      </c>
      <c r="I646" s="179">
        <v>50819817694</v>
      </c>
      <c r="J646" s="179">
        <v>62641017219</v>
      </c>
      <c r="K646" s="179">
        <v>20385091489</v>
      </c>
      <c r="L646" s="179">
        <f>VLOOKUP(A646,Sheet2!$A$1:$E$2000,5,FALSE)</f>
        <v>8082860159</v>
      </c>
      <c r="M646" s="21">
        <f t="shared" si="51"/>
        <v>0.34399885937865471</v>
      </c>
      <c r="N646" s="21">
        <f t="shared" si="52"/>
        <v>-5.8544180169275671E-2</v>
      </c>
      <c r="O646" s="21">
        <f t="shared" si="53"/>
        <v>-0.28646945207634061</v>
      </c>
      <c r="P646" s="21">
        <f t="shared" si="54"/>
        <v>-0.54021277913917842</v>
      </c>
      <c r="Q646" s="21">
        <f t="shared" si="55"/>
        <v>0.41611493939219724</v>
      </c>
    </row>
    <row r="647" spans="1:17">
      <c r="A647" s="154" t="s">
        <v>600</v>
      </c>
      <c r="B647" s="154" t="s">
        <v>2316</v>
      </c>
      <c r="C647" s="154" t="s">
        <v>2058</v>
      </c>
      <c r="D647" s="179">
        <v>10576392542</v>
      </c>
      <c r="E647" s="179">
        <v>10299099835</v>
      </c>
      <c r="F647" s="179">
        <v>10347776985</v>
      </c>
      <c r="G647" s="179">
        <v>14097920322</v>
      </c>
      <c r="H647" s="179">
        <v>12176382226</v>
      </c>
      <c r="I647" s="179">
        <v>12367505530</v>
      </c>
      <c r="J647" s="179">
        <v>11273604371</v>
      </c>
      <c r="K647" s="179">
        <v>13743300529</v>
      </c>
      <c r="L647" s="179">
        <f>VLOOKUP(A647,Sheet2!$A$1:$E$2000,5,FALSE)</f>
        <v>12892946861</v>
      </c>
      <c r="M647" s="21">
        <f t="shared" si="51"/>
        <v>0.15127934006290591</v>
      </c>
      <c r="N647" s="21">
        <f t="shared" si="52"/>
        <v>0.20083363868081194</v>
      </c>
      <c r="O647" s="21">
        <f t="shared" si="53"/>
        <v>8.947113832681812E-2</v>
      </c>
      <c r="P647" s="21">
        <f t="shared" si="54"/>
        <v>-2.5154050023010195E-2</v>
      </c>
      <c r="Q647" s="21">
        <f t="shared" si="55"/>
        <v>5.8848730411068487E-2</v>
      </c>
    </row>
    <row r="648" spans="1:17">
      <c r="A648" s="154" t="s">
        <v>744</v>
      </c>
      <c r="B648" s="154" t="s">
        <v>2317</v>
      </c>
      <c r="C648" s="154" t="s">
        <v>2058</v>
      </c>
      <c r="D648" s="179">
        <v>39921578755</v>
      </c>
      <c r="E648" s="179">
        <v>37571974768</v>
      </c>
      <c r="F648" s="179">
        <v>48403084594</v>
      </c>
      <c r="G648" s="179">
        <v>70510979404</v>
      </c>
      <c r="H648" s="179">
        <v>65505019082</v>
      </c>
      <c r="I648" s="179">
        <v>131900491566</v>
      </c>
      <c r="J648" s="179">
        <v>73466445745</v>
      </c>
      <c r="K648" s="179">
        <v>101899170714</v>
      </c>
      <c r="L648" s="179">
        <f>VLOOKUP(A648,Sheet2!$A$1:$E$2000,5,FALSE)</f>
        <v>535082087750</v>
      </c>
      <c r="M648" s="21">
        <f t="shared" si="51"/>
        <v>0.64084239964572509</v>
      </c>
      <c r="N648" s="21">
        <f t="shared" si="52"/>
        <v>2.5106084356880669</v>
      </c>
      <c r="O648" s="21">
        <f t="shared" si="53"/>
        <v>0.51780503993141858</v>
      </c>
      <c r="P648" s="21">
        <f t="shared" si="54"/>
        <v>0.44515324528621408</v>
      </c>
      <c r="Q648" s="21">
        <f t="shared" si="55"/>
        <v>7.1685662449800613</v>
      </c>
    </row>
    <row r="649" spans="1:17">
      <c r="A649" s="154" t="s">
        <v>604</v>
      </c>
      <c r="B649" s="154" t="s">
        <v>2318</v>
      </c>
      <c r="C649" s="154" t="s">
        <v>2058</v>
      </c>
      <c r="D649" s="179">
        <v>752235869946</v>
      </c>
      <c r="E649" s="179">
        <v>1278507351675</v>
      </c>
      <c r="F649" s="179">
        <v>534329436479</v>
      </c>
      <c r="G649" s="179">
        <v>1256442870902</v>
      </c>
      <c r="H649" s="179">
        <v>1109555211700</v>
      </c>
      <c r="I649" s="179">
        <v>1106174859491</v>
      </c>
      <c r="J649" s="179">
        <v>421104965257</v>
      </c>
      <c r="K649" s="179">
        <v>878420416604</v>
      </c>
      <c r="L649" s="179">
        <f>VLOOKUP(A649,Sheet2!$A$1:$E$2000,5,FALSE)</f>
        <v>0</v>
      </c>
      <c r="M649" s="21">
        <f t="shared" si="51"/>
        <v>0.47500970909516788</v>
      </c>
      <c r="N649" s="21">
        <f t="shared" si="52"/>
        <v>-0.13479194465188135</v>
      </c>
      <c r="O649" s="21">
        <f t="shared" si="53"/>
        <v>-0.21190011908776787</v>
      </c>
      <c r="P649" s="21">
        <f t="shared" si="54"/>
        <v>-0.30086720459213379</v>
      </c>
      <c r="Q649" s="21">
        <f t="shared" si="55"/>
        <v>-1</v>
      </c>
    </row>
    <row r="650" spans="1:17">
      <c r="A650" s="154" t="s">
        <v>605</v>
      </c>
      <c r="B650" s="154" t="s">
        <v>2319</v>
      </c>
      <c r="C650" s="154" t="s">
        <v>2058</v>
      </c>
      <c r="D650" s="179">
        <v>564564801064</v>
      </c>
      <c r="E650" s="179">
        <v>550417448453</v>
      </c>
      <c r="F650" s="179">
        <v>276103690675</v>
      </c>
      <c r="G650" s="179">
        <v>551216301300</v>
      </c>
      <c r="H650" s="179">
        <v>561528807640</v>
      </c>
      <c r="I650" s="179">
        <v>693913488666</v>
      </c>
      <c r="J650" s="179">
        <v>815908995590</v>
      </c>
      <c r="K650" s="179">
        <v>1597183972144</v>
      </c>
      <c r="L650" s="179">
        <f>VLOOKUP(A650,Sheet2!$A$1:$E$2000,5,FALSE)</f>
        <v>564698316936</v>
      </c>
      <c r="M650" s="21">
        <f t="shared" si="51"/>
        <v>-5.3775818440651149E-3</v>
      </c>
      <c r="N650" s="21">
        <f t="shared" si="52"/>
        <v>0.26070401768023366</v>
      </c>
      <c r="O650" s="21">
        <f t="shared" si="53"/>
        <v>1.9550818158037648</v>
      </c>
      <c r="P650" s="21">
        <f t="shared" si="54"/>
        <v>1.8975630226776097</v>
      </c>
      <c r="Q650" s="21">
        <f t="shared" si="55"/>
        <v>5.6444286613198912E-3</v>
      </c>
    </row>
    <row r="651" spans="1:17">
      <c r="A651" s="154" t="s">
        <v>607</v>
      </c>
      <c r="B651" s="154" t="s">
        <v>2321</v>
      </c>
      <c r="C651" s="154" t="s">
        <v>2058</v>
      </c>
      <c r="D651" s="179">
        <v>422523310638</v>
      </c>
      <c r="E651" s="179">
        <v>382714474478</v>
      </c>
      <c r="F651" s="179">
        <v>401856990049</v>
      </c>
      <c r="G651" s="179">
        <v>692997176489</v>
      </c>
      <c r="H651" s="179">
        <v>493735846328</v>
      </c>
      <c r="I651" s="179">
        <v>610757766432</v>
      </c>
      <c r="J651" s="179">
        <v>609730344711</v>
      </c>
      <c r="K651" s="179">
        <v>532041910998</v>
      </c>
      <c r="L651" s="179">
        <f>VLOOKUP(A651,Sheet2!$A$1:$E$2000,5,FALSE)</f>
        <v>663464190969</v>
      </c>
      <c r="M651" s="21">
        <f t="shared" si="51"/>
        <v>0.1685410813961265</v>
      </c>
      <c r="N651" s="21">
        <f t="shared" si="52"/>
        <v>0.59585750516762559</v>
      </c>
      <c r="O651" s="21">
        <f t="shared" si="53"/>
        <v>0.51728191821835223</v>
      </c>
      <c r="P651" s="21">
        <f t="shared" si="54"/>
        <v>-0.23225962666466196</v>
      </c>
      <c r="Q651" s="21">
        <f t="shared" si="55"/>
        <v>0.34376346360771542</v>
      </c>
    </row>
    <row r="652" spans="1:17">
      <c r="A652" s="154" t="s">
        <v>609</v>
      </c>
      <c r="B652" s="154" t="s">
        <v>2323</v>
      </c>
      <c r="C652" s="154" t="s">
        <v>2058</v>
      </c>
      <c r="D652" s="179">
        <v>165403531278</v>
      </c>
      <c r="E652" s="179">
        <v>900411813090</v>
      </c>
      <c r="F652" s="179">
        <v>598063682343</v>
      </c>
      <c r="G652" s="179">
        <v>695799841970</v>
      </c>
      <c r="H652" s="179">
        <v>209733951009</v>
      </c>
      <c r="I652" s="179">
        <v>684943306327</v>
      </c>
      <c r="J652" s="179">
        <v>356978222106</v>
      </c>
      <c r="K652" s="179">
        <v>420215135662</v>
      </c>
      <c r="L652" s="179">
        <f>VLOOKUP(A652,Sheet2!$A$1:$E$2000,5,FALSE)</f>
        <v>306153719545</v>
      </c>
      <c r="M652" s="21">
        <f t="shared" si="51"/>
        <v>0.26801374425611374</v>
      </c>
      <c r="N652" s="21">
        <f t="shared" si="52"/>
        <v>-0.23929995545434166</v>
      </c>
      <c r="O652" s="21">
        <f t="shared" si="53"/>
        <v>-0.40311001546275682</v>
      </c>
      <c r="P652" s="21">
        <f t="shared" si="54"/>
        <v>-0.39606894064210219</v>
      </c>
      <c r="Q652" s="21">
        <f t="shared" si="55"/>
        <v>0.45972417947660976</v>
      </c>
    </row>
    <row r="653" spans="1:17">
      <c r="A653" s="154" t="s">
        <v>610</v>
      </c>
      <c r="B653" s="154" t="s">
        <v>2324</v>
      </c>
      <c r="C653" s="154" t="s">
        <v>2058</v>
      </c>
      <c r="D653" s="179">
        <v>241818170299</v>
      </c>
      <c r="E653" s="179">
        <v>551439205992</v>
      </c>
      <c r="F653" s="179">
        <v>178521788099</v>
      </c>
      <c r="G653" s="179">
        <v>321459659879</v>
      </c>
      <c r="H653" s="179">
        <v>289569062277</v>
      </c>
      <c r="I653" s="179">
        <v>371332690981</v>
      </c>
      <c r="J653" s="179">
        <v>298947074294</v>
      </c>
      <c r="K653" s="179">
        <v>249263887038</v>
      </c>
      <c r="L653" s="179">
        <f>VLOOKUP(A653,Sheet2!$A$1:$E$2000,5,FALSE)</f>
        <v>237331416902</v>
      </c>
      <c r="M653" s="21">
        <f t="shared" si="51"/>
        <v>0.19746610405230358</v>
      </c>
      <c r="N653" s="21">
        <f t="shared" si="52"/>
        <v>-0.32661173354005751</v>
      </c>
      <c r="O653" s="21">
        <f t="shared" si="53"/>
        <v>0.67456912389997825</v>
      </c>
      <c r="P653" s="21">
        <f t="shared" si="54"/>
        <v>-0.22458734905703276</v>
      </c>
      <c r="Q653" s="21">
        <f t="shared" si="55"/>
        <v>-0.18039788147336605</v>
      </c>
    </row>
    <row r="654" spans="1:17">
      <c r="A654" s="154" t="s">
        <v>612</v>
      </c>
      <c r="B654" s="154" t="s">
        <v>2325</v>
      </c>
      <c r="C654" s="154" t="s">
        <v>2058</v>
      </c>
      <c r="D654" s="179">
        <v>3962240126</v>
      </c>
      <c r="E654" s="179">
        <v>226974193771</v>
      </c>
      <c r="F654" s="179">
        <v>195990543756</v>
      </c>
      <c r="G654" s="179">
        <v>37156627880</v>
      </c>
      <c r="H654" s="179">
        <v>18718567776</v>
      </c>
      <c r="I654" s="179">
        <v>166763334475</v>
      </c>
      <c r="J654" s="179">
        <v>120462867541</v>
      </c>
      <c r="K654" s="179">
        <v>27391458906</v>
      </c>
      <c r="L654" s="179">
        <f>VLOOKUP(A654,Sheet2!$A$1:$E$2000,5,FALSE)</f>
        <v>10142440370</v>
      </c>
      <c r="M654" s="21">
        <f t="shared" si="51"/>
        <v>3.7242386076426301</v>
      </c>
      <c r="N654" s="21">
        <f t="shared" si="52"/>
        <v>-0.26527623381162113</v>
      </c>
      <c r="O654" s="21">
        <f t="shared" si="53"/>
        <v>-0.38536387913198905</v>
      </c>
      <c r="P654" s="21">
        <f t="shared" si="54"/>
        <v>-0.26281095812938987</v>
      </c>
      <c r="Q654" s="21">
        <f t="shared" si="55"/>
        <v>-0.45816151687608686</v>
      </c>
    </row>
    <row r="655" spans="1:17">
      <c r="A655" s="154" t="s">
        <v>611</v>
      </c>
      <c r="B655" s="154" t="s">
        <v>2326</v>
      </c>
      <c r="C655" s="154" t="s">
        <v>2058</v>
      </c>
      <c r="D655" s="179">
        <v>22866982963</v>
      </c>
      <c r="E655" s="179">
        <v>29138675926</v>
      </c>
      <c r="F655" s="179">
        <v>5356322180</v>
      </c>
      <c r="G655" s="179">
        <v>41130247122</v>
      </c>
      <c r="H655" s="179">
        <v>7639306051</v>
      </c>
      <c r="I655" s="179">
        <v>6692092262</v>
      </c>
      <c r="J655" s="179">
        <v>4973877071</v>
      </c>
      <c r="K655" s="179">
        <v>11832764976</v>
      </c>
      <c r="L655" s="179">
        <f>VLOOKUP(A655,Sheet2!$A$1:$E$2000,5,FALSE)</f>
        <v>1591399631</v>
      </c>
      <c r="M655" s="21">
        <f t="shared" si="51"/>
        <v>-0.66592418145582188</v>
      </c>
      <c r="N655" s="21">
        <f t="shared" si="52"/>
        <v>-0.77033643261639262</v>
      </c>
      <c r="O655" s="21">
        <f t="shared" si="53"/>
        <v>-7.1400691770934513E-2</v>
      </c>
      <c r="P655" s="21">
        <f t="shared" si="54"/>
        <v>-0.71230989833584502</v>
      </c>
      <c r="Q655" s="21">
        <f t="shared" si="55"/>
        <v>-0.7916826973057739</v>
      </c>
    </row>
    <row r="656" spans="1:17">
      <c r="A656" s="154" t="s">
        <v>932</v>
      </c>
      <c r="B656" s="154" t="s">
        <v>3227</v>
      </c>
      <c r="C656" s="154" t="s">
        <v>2058</v>
      </c>
      <c r="D656" s="179">
        <v>200501015982</v>
      </c>
      <c r="E656" s="179">
        <v>245840818739</v>
      </c>
      <c r="F656" s="179">
        <v>229892893718</v>
      </c>
      <c r="G656" s="179">
        <v>178026836699</v>
      </c>
      <c r="H656" s="179">
        <v>195589743738</v>
      </c>
      <c r="I656" s="179">
        <v>283663826846</v>
      </c>
      <c r="J656" s="179">
        <v>235385018713</v>
      </c>
      <c r="K656" s="179">
        <v>222399143758</v>
      </c>
      <c r="L656" s="179">
        <f>VLOOKUP(A656,Sheet2!$A$1:$E$2000,5,FALSE)</f>
        <v>242647213653</v>
      </c>
      <c r="M656" s="21">
        <f t="shared" si="51"/>
        <v>-2.4494999289384697E-2</v>
      </c>
      <c r="N656" s="21">
        <f t="shared" si="52"/>
        <v>0.15385161951952037</v>
      </c>
      <c r="O656" s="21">
        <f t="shared" si="53"/>
        <v>2.3889929376142267E-2</v>
      </c>
      <c r="P656" s="21">
        <f t="shared" si="54"/>
        <v>0.24924504575690887</v>
      </c>
      <c r="Q656" s="21">
        <f t="shared" si="55"/>
        <v>0.24059272749002267</v>
      </c>
    </row>
    <row r="657" spans="1:17">
      <c r="A657" s="154" t="s">
        <v>615</v>
      </c>
      <c r="B657" s="154" t="s">
        <v>2328</v>
      </c>
      <c r="C657" s="154" t="s">
        <v>2058</v>
      </c>
      <c r="D657" s="179">
        <v>19089562991</v>
      </c>
      <c r="E657" s="179">
        <v>21841222428</v>
      </c>
      <c r="F657" s="179">
        <v>503935404</v>
      </c>
      <c r="G657" s="179">
        <v>97735541137</v>
      </c>
      <c r="H657" s="179">
        <v>22970112954</v>
      </c>
      <c r="I657" s="179">
        <v>41126552648</v>
      </c>
      <c r="J657" s="179">
        <v>36916852124</v>
      </c>
      <c r="K657" s="179">
        <v>16261665303</v>
      </c>
      <c r="L657" s="179">
        <f>VLOOKUP(A657,Sheet2!$A$1:$E$2000,5,FALSE)</f>
        <v>785079146</v>
      </c>
      <c r="M657" s="21">
        <f t="shared" si="51"/>
        <v>0.20328123618280478</v>
      </c>
      <c r="N657" s="21">
        <f t="shared" si="52"/>
        <v>0.88297851842196351</v>
      </c>
      <c r="O657" s="21">
        <f t="shared" si="53"/>
        <v>72.257111588055835</v>
      </c>
      <c r="P657" s="21">
        <f t="shared" si="54"/>
        <v>-0.83361564162001889</v>
      </c>
      <c r="Q657" s="21">
        <f t="shared" si="55"/>
        <v>-0.96582171156179331</v>
      </c>
    </row>
    <row r="658" spans="1:17">
      <c r="A658" s="154" t="s">
        <v>616</v>
      </c>
      <c r="B658" s="154" t="s">
        <v>2329</v>
      </c>
      <c r="C658" s="154" t="s">
        <v>2058</v>
      </c>
      <c r="D658" s="179">
        <v>70978840996</v>
      </c>
      <c r="E658" s="179">
        <v>234212008932</v>
      </c>
      <c r="F658" s="179">
        <v>48445324273</v>
      </c>
      <c r="G658" s="179">
        <v>15941266940</v>
      </c>
      <c r="H658" s="179">
        <v>13020677115</v>
      </c>
      <c r="I658" s="179">
        <v>46402617404</v>
      </c>
      <c r="J658" s="179">
        <v>78358699443</v>
      </c>
      <c r="K658" s="179">
        <v>85266037252</v>
      </c>
      <c r="L658" s="179">
        <f>VLOOKUP(A658,Sheet2!$A$1:$E$2000,5,FALSE)</f>
        <v>29347156402</v>
      </c>
      <c r="M658" s="21">
        <f t="shared" si="51"/>
        <v>-0.81655551242751656</v>
      </c>
      <c r="N658" s="21">
        <f t="shared" si="52"/>
        <v>-0.80187771918444917</v>
      </c>
      <c r="O658" s="21">
        <f t="shared" si="53"/>
        <v>0.61746671363848427</v>
      </c>
      <c r="P658" s="21">
        <f t="shared" si="54"/>
        <v>4.3487616494301049</v>
      </c>
      <c r="Q658" s="21">
        <f t="shared" si="55"/>
        <v>1.2538886528559772</v>
      </c>
    </row>
    <row r="659" spans="1:17">
      <c r="A659" s="154" t="s">
        <v>617</v>
      </c>
      <c r="B659" s="154" t="s">
        <v>4157</v>
      </c>
      <c r="C659" s="154" t="s">
        <v>2058</v>
      </c>
      <c r="D659" s="179">
        <v>52128305749</v>
      </c>
      <c r="E659" s="179">
        <v>75624603979</v>
      </c>
      <c r="F659" s="179">
        <v>186001871166</v>
      </c>
      <c r="G659" s="179">
        <v>176562371932</v>
      </c>
      <c r="H659" s="179">
        <v>74783364963</v>
      </c>
      <c r="I659" s="179">
        <v>66847402768</v>
      </c>
      <c r="J659" s="179">
        <v>159570129038</v>
      </c>
      <c r="K659" s="179">
        <v>97067126881</v>
      </c>
      <c r="L659" s="179">
        <f>VLOOKUP(A659,Sheet2!$A$1:$E$2000,5,FALSE)</f>
        <v>15543789946</v>
      </c>
      <c r="M659" s="21">
        <f t="shared" si="51"/>
        <v>0.43460187106569453</v>
      </c>
      <c r="N659" s="21">
        <f t="shared" si="52"/>
        <v>-0.11606277255266445</v>
      </c>
      <c r="O659" s="21">
        <f t="shared" si="53"/>
        <v>-0.14210471089514265</v>
      </c>
      <c r="P659" s="21">
        <f t="shared" si="54"/>
        <v>-0.45023888261773148</v>
      </c>
      <c r="Q659" s="21">
        <f t="shared" si="55"/>
        <v>-0.79214909687882484</v>
      </c>
    </row>
    <row r="660" spans="1:17">
      <c r="A660" s="154" t="s">
        <v>618</v>
      </c>
      <c r="B660" s="154" t="s">
        <v>2331</v>
      </c>
      <c r="C660" s="154" t="s">
        <v>2058</v>
      </c>
      <c r="D660" s="179">
        <v>44712853198</v>
      </c>
      <c r="E660" s="179">
        <v>57461768724</v>
      </c>
      <c r="F660" s="179">
        <v>45200187731</v>
      </c>
      <c r="G660" s="179">
        <v>49140137187</v>
      </c>
      <c r="H660" s="179">
        <v>56081565584</v>
      </c>
      <c r="I660" s="179">
        <v>46719757770</v>
      </c>
      <c r="J660" s="179">
        <v>34697579587</v>
      </c>
      <c r="K660" s="179">
        <v>57671337362</v>
      </c>
      <c r="L660" s="179">
        <f>VLOOKUP(A660,Sheet2!$A$1:$E$2000,5,FALSE)</f>
        <v>56368030885</v>
      </c>
      <c r="M660" s="21">
        <f t="shared" si="51"/>
        <v>0.25426049945093909</v>
      </c>
      <c r="N660" s="21">
        <f t="shared" si="52"/>
        <v>-0.18694187792227487</v>
      </c>
      <c r="O660" s="21">
        <f t="shared" si="53"/>
        <v>-0.2323576221962661</v>
      </c>
      <c r="P660" s="21">
        <f t="shared" si="54"/>
        <v>0.17360961249528065</v>
      </c>
      <c r="Q660" s="21">
        <f t="shared" si="55"/>
        <v>5.1080118398429339E-3</v>
      </c>
    </row>
    <row r="661" spans="1:17">
      <c r="A661" s="154" t="s">
        <v>619</v>
      </c>
      <c r="B661" s="154" t="s">
        <v>2332</v>
      </c>
      <c r="C661" s="154" t="s">
        <v>2058</v>
      </c>
      <c r="D661" s="179">
        <v>20301118700</v>
      </c>
      <c r="E661" s="179">
        <v>21575112000</v>
      </c>
      <c r="F661" s="179">
        <v>13156560960</v>
      </c>
      <c r="G661" s="179">
        <v>31026064800</v>
      </c>
      <c r="H661" s="179">
        <v>16111583400</v>
      </c>
      <c r="I661" s="179">
        <v>9941385000</v>
      </c>
      <c r="J661" s="179">
        <v>3393520000</v>
      </c>
      <c r="K661" s="179">
        <v>0</v>
      </c>
      <c r="L661" s="179">
        <f>VLOOKUP(A661,Sheet2!$A$1:$E$2000,5,FALSE)</f>
        <v>0</v>
      </c>
      <c r="M661" s="21">
        <f t="shared" si="51"/>
        <v>-0.20636967656368613</v>
      </c>
      <c r="N661" s="21">
        <f t="shared" si="52"/>
        <v>-0.53921977322759673</v>
      </c>
      <c r="O661" s="21">
        <f t="shared" si="53"/>
        <v>-0.74206633402776401</v>
      </c>
      <c r="P661" s="21">
        <f t="shared" si="54"/>
        <v>-1</v>
      </c>
      <c r="Q661" s="21">
        <f t="shared" si="55"/>
        <v>-1</v>
      </c>
    </row>
    <row r="662" spans="1:17">
      <c r="A662" s="154" t="s">
        <v>1599</v>
      </c>
      <c r="B662" s="154" t="s">
        <v>2333</v>
      </c>
      <c r="C662" s="154" t="s">
        <v>2058</v>
      </c>
      <c r="D662" s="179">
        <v>201554358533</v>
      </c>
      <c r="E662" s="179">
        <v>115793507007</v>
      </c>
      <c r="F662" s="179">
        <v>93552990406</v>
      </c>
      <c r="G662" s="179">
        <v>115942786158</v>
      </c>
      <c r="H662" s="179">
        <v>100684251949</v>
      </c>
      <c r="I662" s="179">
        <v>106552074600</v>
      </c>
      <c r="J662" s="179">
        <v>103764497844</v>
      </c>
      <c r="K662" s="179">
        <v>211086826339</v>
      </c>
      <c r="L662" s="179">
        <f>VLOOKUP(A662,Sheet2!$A$1:$E$2000,5,FALSE)</f>
        <v>129936362521</v>
      </c>
      <c r="M662" s="21">
        <f t="shared" si="51"/>
        <v>-0.50046105337625224</v>
      </c>
      <c r="N662" s="21">
        <f t="shared" si="52"/>
        <v>-7.9809590760916607E-2</v>
      </c>
      <c r="O662" s="21">
        <f t="shared" si="53"/>
        <v>0.10915212216824111</v>
      </c>
      <c r="P662" s="21">
        <f t="shared" si="54"/>
        <v>0.82061198746201691</v>
      </c>
      <c r="Q662" s="21">
        <f t="shared" si="55"/>
        <v>0.2905331271350875</v>
      </c>
    </row>
    <row r="663" spans="1:17">
      <c r="A663" s="154" t="s">
        <v>620</v>
      </c>
      <c r="B663" s="154" t="s">
        <v>2334</v>
      </c>
      <c r="C663" s="154" t="s">
        <v>2058</v>
      </c>
      <c r="D663" s="179">
        <v>362283804192</v>
      </c>
      <c r="E663" s="179">
        <v>651155414512</v>
      </c>
      <c r="F663" s="179">
        <v>915068841963</v>
      </c>
      <c r="G663" s="179">
        <v>1527095485974</v>
      </c>
      <c r="H663" s="179">
        <v>120137371677</v>
      </c>
      <c r="I663" s="179">
        <v>921137090449</v>
      </c>
      <c r="J663" s="179">
        <v>561936961334</v>
      </c>
      <c r="K663" s="179">
        <v>1746401866052</v>
      </c>
      <c r="L663" s="179">
        <f>VLOOKUP(A663,Sheet2!$A$1:$E$2000,5,FALSE)</f>
        <v>74665240726</v>
      </c>
      <c r="M663" s="21">
        <f t="shared" si="51"/>
        <v>-0.66838878722458528</v>
      </c>
      <c r="N663" s="21">
        <f t="shared" si="52"/>
        <v>0.41461941330755003</v>
      </c>
      <c r="O663" s="21">
        <f t="shared" si="53"/>
        <v>-0.38590744699760915</v>
      </c>
      <c r="P663" s="21">
        <f t="shared" si="54"/>
        <v>0.14361012922392585</v>
      </c>
      <c r="Q663" s="21">
        <f t="shared" si="55"/>
        <v>-0.37850113013339315</v>
      </c>
    </row>
    <row r="664" spans="1:17">
      <c r="A664" s="154" t="s">
        <v>4202</v>
      </c>
      <c r="B664" s="154" t="s">
        <v>4203</v>
      </c>
      <c r="C664" s="154" t="s">
        <v>2058</v>
      </c>
      <c r="D664" s="179"/>
      <c r="E664" s="179"/>
      <c r="F664" s="179">
        <v>1186718656220</v>
      </c>
      <c r="G664" s="179">
        <v>1654033048362</v>
      </c>
      <c r="H664" s="179">
        <v>1688304904705</v>
      </c>
      <c r="I664" s="179">
        <v>1583217317468</v>
      </c>
      <c r="J664" s="179">
        <v>793626577416</v>
      </c>
      <c r="K664" s="179">
        <v>1176180529680</v>
      </c>
      <c r="L664" s="179">
        <f>VLOOKUP(A664,Sheet2!$A$1:$E$2000,5,FALSE)</f>
        <v>1421081296847</v>
      </c>
      <c r="M664" s="21" t="e">
        <f t="shared" si="51"/>
        <v>#DIV/0!</v>
      </c>
      <c r="N664" s="21" t="e">
        <f t="shared" si="52"/>
        <v>#DIV/0!</v>
      </c>
      <c r="O664" s="21">
        <f t="shared" si="53"/>
        <v>-0.33124285755825056</v>
      </c>
      <c r="P664" s="21">
        <f t="shared" si="54"/>
        <v>-0.28890143347209452</v>
      </c>
      <c r="Q664" s="21">
        <f t="shared" si="55"/>
        <v>-0.15827923446368972</v>
      </c>
    </row>
    <row r="665" spans="1:17">
      <c r="A665" s="154" t="s">
        <v>624</v>
      </c>
      <c r="B665" s="154" t="s">
        <v>2341</v>
      </c>
      <c r="C665" s="154" t="s">
        <v>2058</v>
      </c>
      <c r="D665" s="179">
        <v>73449435526</v>
      </c>
      <c r="E665" s="179">
        <v>139100789340</v>
      </c>
      <c r="F665" s="179">
        <v>194063290368</v>
      </c>
      <c r="G665" s="179">
        <v>156516122859</v>
      </c>
      <c r="H665" s="179">
        <v>98291096807</v>
      </c>
      <c r="I665" s="179">
        <v>187217865346</v>
      </c>
      <c r="J665" s="179">
        <v>192188955190</v>
      </c>
      <c r="K665" s="179">
        <v>150517254960</v>
      </c>
      <c r="L665" s="179">
        <f>VLOOKUP(A665,Sheet2!$A$1:$E$2000,5,FALSE)</f>
        <v>188907068780</v>
      </c>
      <c r="M665" s="21">
        <f t="shared" si="51"/>
        <v>0.3382144614604482</v>
      </c>
      <c r="N665" s="21">
        <f t="shared" si="52"/>
        <v>0.34591519023223394</v>
      </c>
      <c r="O665" s="21">
        <f t="shared" si="53"/>
        <v>-9.6583705988171151E-3</v>
      </c>
      <c r="P665" s="21">
        <f t="shared" si="54"/>
        <v>-3.8327475722128475E-2</v>
      </c>
      <c r="Q665" s="21">
        <f t="shared" si="55"/>
        <v>0.92191434338075873</v>
      </c>
    </row>
    <row r="666" spans="1:17">
      <c r="A666" s="154" t="s">
        <v>626</v>
      </c>
      <c r="B666" s="154" t="s">
        <v>2342</v>
      </c>
      <c r="C666" s="154" t="s">
        <v>2058</v>
      </c>
      <c r="D666" s="179">
        <v>7186218000</v>
      </c>
      <c r="E666" s="179">
        <v>4734287128</v>
      </c>
      <c r="F666" s="179">
        <v>5711402000</v>
      </c>
      <c r="G666" s="179">
        <v>5909943436</v>
      </c>
      <c r="H666" s="179">
        <v>6226249000</v>
      </c>
      <c r="I666" s="179">
        <v>5341854000</v>
      </c>
      <c r="J666" s="179">
        <v>5514399007</v>
      </c>
      <c r="K666" s="179">
        <v>6365344731</v>
      </c>
      <c r="L666" s="179">
        <f>VLOOKUP(A666,Sheet2!$A$1:$E$2000,5,FALSE)</f>
        <v>5756331000</v>
      </c>
      <c r="M666" s="21">
        <f t="shared" si="51"/>
        <v>-0.13358473121744985</v>
      </c>
      <c r="N666" s="21">
        <f t="shared" si="52"/>
        <v>0.12833333838302002</v>
      </c>
      <c r="O666" s="21">
        <f t="shared" si="53"/>
        <v>-3.4492930632443665E-2</v>
      </c>
      <c r="P666" s="21">
        <f t="shared" si="54"/>
        <v>7.7056794186210892E-2</v>
      </c>
      <c r="Q666" s="21">
        <f t="shared" si="55"/>
        <v>-7.5473692105792745E-2</v>
      </c>
    </row>
    <row r="667" spans="1:17">
      <c r="A667" s="154" t="s">
        <v>627</v>
      </c>
      <c r="B667" s="154" t="s">
        <v>4134</v>
      </c>
      <c r="C667" s="154" t="s">
        <v>2058</v>
      </c>
      <c r="D667" s="179">
        <v>93805406106</v>
      </c>
      <c r="E667" s="179">
        <v>192545837480</v>
      </c>
      <c r="F667" s="179">
        <v>398579244500</v>
      </c>
      <c r="G667" s="179">
        <v>222870304720</v>
      </c>
      <c r="H667" s="179">
        <v>213011709675</v>
      </c>
      <c r="I667" s="179">
        <v>229991608630</v>
      </c>
      <c r="J667" s="179">
        <v>388637419538</v>
      </c>
      <c r="K667" s="179">
        <v>195676953779</v>
      </c>
      <c r="L667" s="179">
        <f>VLOOKUP(A667,Sheet2!$A$1:$E$2000,5,FALSE)</f>
        <v>224813022820</v>
      </c>
      <c r="M667" s="21">
        <f t="shared" si="51"/>
        <v>1.2707828740093829</v>
      </c>
      <c r="N667" s="21">
        <f t="shared" si="52"/>
        <v>0.19447717821419819</v>
      </c>
      <c r="O667" s="21">
        <f t="shared" si="53"/>
        <v>-2.4943157726317583E-2</v>
      </c>
      <c r="P667" s="21">
        <f t="shared" si="54"/>
        <v>-0.1220142404128894</v>
      </c>
      <c r="Q667" s="21">
        <f t="shared" si="55"/>
        <v>5.5402180298001966E-2</v>
      </c>
    </row>
    <row r="668" spans="1:17">
      <c r="A668" s="154" t="s">
        <v>628</v>
      </c>
      <c r="B668" s="154" t="s">
        <v>2344</v>
      </c>
      <c r="C668" s="154" t="s">
        <v>2058</v>
      </c>
      <c r="D668" s="179">
        <v>277486582719</v>
      </c>
      <c r="E668" s="179">
        <v>440139552730</v>
      </c>
      <c r="F668" s="179">
        <v>454135166487</v>
      </c>
      <c r="G668" s="179">
        <v>452823088466</v>
      </c>
      <c r="H668" s="179">
        <v>320776774082</v>
      </c>
      <c r="I668" s="179">
        <v>450685146267</v>
      </c>
      <c r="J668" s="179">
        <v>462622910323</v>
      </c>
      <c r="K668" s="179">
        <v>443483832056</v>
      </c>
      <c r="L668" s="179">
        <f>VLOOKUP(A668,Sheet2!$A$1:$E$2000,5,FALSE)</f>
        <v>412943981554</v>
      </c>
      <c r="M668" s="21">
        <f t="shared" si="51"/>
        <v>0.1560082326821485</v>
      </c>
      <c r="N668" s="21">
        <f t="shared" si="52"/>
        <v>2.3959658866353026E-2</v>
      </c>
      <c r="O668" s="21">
        <f t="shared" si="53"/>
        <v>1.8689906579262824E-2</v>
      </c>
      <c r="P668" s="21">
        <f t="shared" si="54"/>
        <v>-2.062451462366463E-2</v>
      </c>
      <c r="Q668" s="21">
        <f t="shared" si="55"/>
        <v>0.28732506502618343</v>
      </c>
    </row>
    <row r="669" spans="1:17">
      <c r="A669" s="154" t="s">
        <v>2345</v>
      </c>
      <c r="B669" s="154" t="s">
        <v>2346</v>
      </c>
      <c r="C669" s="154" t="s">
        <v>2058</v>
      </c>
      <c r="D669" s="179">
        <v>275585247786</v>
      </c>
      <c r="E669" s="179">
        <v>251236947887</v>
      </c>
      <c r="F669" s="179">
        <v>245223852485</v>
      </c>
      <c r="G669" s="179">
        <v>233298882210</v>
      </c>
      <c r="H669" s="179">
        <v>219167235659</v>
      </c>
      <c r="I669" s="179">
        <v>307121829553</v>
      </c>
      <c r="J669" s="179">
        <v>243795225437</v>
      </c>
      <c r="K669" s="179">
        <v>208443941064</v>
      </c>
      <c r="L669" s="179">
        <f>VLOOKUP(A669,Sheet2!$A$1:$E$2000,5,FALSE)</f>
        <v>238490386818</v>
      </c>
      <c r="M669" s="21">
        <f t="shared" si="51"/>
        <v>-0.20472072645488715</v>
      </c>
      <c r="N669" s="21">
        <f t="shared" si="52"/>
        <v>0.22243894513133317</v>
      </c>
      <c r="O669" s="21">
        <f t="shared" si="53"/>
        <v>-5.8258078629907636E-3</v>
      </c>
      <c r="P669" s="21">
        <f t="shared" si="54"/>
        <v>-0.1065369062661314</v>
      </c>
      <c r="Q669" s="21">
        <f t="shared" si="55"/>
        <v>8.8166240272632215E-2</v>
      </c>
    </row>
    <row r="670" spans="1:17">
      <c r="A670" s="154" t="s">
        <v>629</v>
      </c>
      <c r="B670" s="154" t="s">
        <v>2347</v>
      </c>
      <c r="C670" s="154" t="s">
        <v>2058</v>
      </c>
      <c r="D670" s="179">
        <v>57136103803</v>
      </c>
      <c r="E670" s="179">
        <v>98707881932</v>
      </c>
      <c r="F670" s="179">
        <v>51934246953</v>
      </c>
      <c r="G670" s="179">
        <v>60435397213</v>
      </c>
      <c r="H670" s="179">
        <v>77497133794</v>
      </c>
      <c r="I670" s="179">
        <v>120785162370</v>
      </c>
      <c r="J670" s="179">
        <v>67366502020</v>
      </c>
      <c r="K670" s="179">
        <v>86908552589</v>
      </c>
      <c r="L670" s="179">
        <f>VLOOKUP(A670,Sheet2!$A$1:$E$2000,5,FALSE)</f>
        <v>117694429461</v>
      </c>
      <c r="M670" s="21">
        <f t="shared" si="51"/>
        <v>0.35636014071248101</v>
      </c>
      <c r="N670" s="21">
        <f t="shared" si="52"/>
        <v>0.22366279172324932</v>
      </c>
      <c r="O670" s="21">
        <f t="shared" si="53"/>
        <v>0.29714987647680813</v>
      </c>
      <c r="P670" s="21">
        <f t="shared" si="54"/>
        <v>0.43804056226680138</v>
      </c>
      <c r="Q670" s="21">
        <f t="shared" si="55"/>
        <v>0.51869396581621918</v>
      </c>
    </row>
    <row r="671" spans="1:17">
      <c r="A671" s="154" t="s">
        <v>630</v>
      </c>
      <c r="B671" s="154" t="s">
        <v>2348</v>
      </c>
      <c r="C671" s="154" t="s">
        <v>2058</v>
      </c>
      <c r="D671" s="179">
        <v>1317010981189</v>
      </c>
      <c r="E671" s="179">
        <v>1441544835335</v>
      </c>
      <c r="F671" s="179">
        <v>506999460007</v>
      </c>
      <c r="G671" s="179">
        <v>973594307630</v>
      </c>
      <c r="H671" s="179">
        <v>1103258909550</v>
      </c>
      <c r="I671" s="179">
        <v>1180056543891</v>
      </c>
      <c r="J671" s="179">
        <v>672460097120</v>
      </c>
      <c r="K671" s="179">
        <v>2359293605099</v>
      </c>
      <c r="L671" s="179">
        <f>VLOOKUP(A671,Sheet2!$A$1:$E$2000,5,FALSE)</f>
        <v>810233670048</v>
      </c>
      <c r="M671" s="21">
        <f t="shared" si="51"/>
        <v>-0.16230090309955064</v>
      </c>
      <c r="N671" s="21">
        <f t="shared" si="52"/>
        <v>-0.18139449085066636</v>
      </c>
      <c r="O671" s="21">
        <f t="shared" si="53"/>
        <v>0.32635268903583353</v>
      </c>
      <c r="P671" s="21">
        <f t="shared" si="54"/>
        <v>1.4232820453132871</v>
      </c>
      <c r="Q671" s="21">
        <f t="shared" si="55"/>
        <v>-0.26559970371915681</v>
      </c>
    </row>
    <row r="672" spans="1:17">
      <c r="A672" s="154" t="s">
        <v>632</v>
      </c>
      <c r="B672" s="154" t="s">
        <v>2349</v>
      </c>
      <c r="C672" s="154" t="s">
        <v>2058</v>
      </c>
      <c r="D672" s="179">
        <v>405881064800</v>
      </c>
      <c r="E672" s="179">
        <v>312144065408</v>
      </c>
      <c r="F672" s="179">
        <v>381040884004</v>
      </c>
      <c r="G672" s="179">
        <v>396594129605</v>
      </c>
      <c r="H672" s="179">
        <v>382245002740</v>
      </c>
      <c r="I672" s="179">
        <v>257274484993</v>
      </c>
      <c r="J672" s="179">
        <v>170863372040</v>
      </c>
      <c r="K672" s="179">
        <v>261786616175</v>
      </c>
      <c r="L672" s="179">
        <f>VLOOKUP(A672,Sheet2!$A$1:$E$2000,5,FALSE)</f>
        <v>155456121415</v>
      </c>
      <c r="M672" s="21">
        <f t="shared" si="51"/>
        <v>-5.8233960905879636E-2</v>
      </c>
      <c r="N672" s="21">
        <f t="shared" si="52"/>
        <v>-0.17578287238388013</v>
      </c>
      <c r="O672" s="21">
        <f t="shared" si="53"/>
        <v>-0.55158782374070292</v>
      </c>
      <c r="P672" s="21">
        <f t="shared" si="54"/>
        <v>-0.33991303291419278</v>
      </c>
      <c r="Q672" s="21">
        <f t="shared" si="55"/>
        <v>-0.59330764221726129</v>
      </c>
    </row>
    <row r="673" spans="1:17">
      <c r="A673" s="154" t="s">
        <v>633</v>
      </c>
      <c r="B673" s="154" t="s">
        <v>3867</v>
      </c>
      <c r="C673" s="154" t="s">
        <v>2058</v>
      </c>
      <c r="D673" s="179">
        <v>973159916</v>
      </c>
      <c r="E673" s="179">
        <v>575833631</v>
      </c>
      <c r="F673" s="179">
        <v>909527731</v>
      </c>
      <c r="G673" s="179">
        <v>886407530</v>
      </c>
      <c r="H673" s="179">
        <v>937168210</v>
      </c>
      <c r="I673" s="179">
        <v>995764120</v>
      </c>
      <c r="J673" s="179">
        <v>1024703426</v>
      </c>
      <c r="K673" s="179">
        <v>934238432</v>
      </c>
      <c r="L673" s="179">
        <f>VLOOKUP(A673,Sheet2!$A$1:$E$2000,5,FALSE)</f>
        <v>936660410</v>
      </c>
      <c r="M673" s="21">
        <f t="shared" si="51"/>
        <v>-3.6984369586385638E-2</v>
      </c>
      <c r="N673" s="21">
        <f t="shared" si="52"/>
        <v>0.72925662273449254</v>
      </c>
      <c r="O673" s="21">
        <f t="shared" si="53"/>
        <v>0.12663241710438844</v>
      </c>
      <c r="P673" s="21">
        <f t="shared" si="54"/>
        <v>5.3960396748885919E-2</v>
      </c>
      <c r="Q673" s="21">
        <f t="shared" si="55"/>
        <v>-5.4184509737051367E-4</v>
      </c>
    </row>
    <row r="674" spans="1:17">
      <c r="A674" s="154" t="s">
        <v>635</v>
      </c>
      <c r="B674" s="154" t="s">
        <v>2352</v>
      </c>
      <c r="C674" s="154" t="s">
        <v>2058</v>
      </c>
      <c r="D674" s="179">
        <v>195512598079</v>
      </c>
      <c r="E674" s="179">
        <v>221390669016</v>
      </c>
      <c r="F674" s="179">
        <v>202097348546</v>
      </c>
      <c r="G674" s="179">
        <v>199947182244</v>
      </c>
      <c r="H674" s="179">
        <v>217578043303</v>
      </c>
      <c r="I674" s="179">
        <v>167828460529</v>
      </c>
      <c r="J674" s="179">
        <v>141933369510</v>
      </c>
      <c r="K674" s="179">
        <v>163714025614</v>
      </c>
      <c r="L674" s="179">
        <f>VLOOKUP(A674,Sheet2!$A$1:$E$2000,5,FALSE)</f>
        <v>139999908619</v>
      </c>
      <c r="M674" s="21">
        <f t="shared" si="51"/>
        <v>0.11285945479116442</v>
      </c>
      <c r="N674" s="21">
        <f t="shared" si="52"/>
        <v>-0.24193525736682714</v>
      </c>
      <c r="O674" s="21">
        <f t="shared" si="53"/>
        <v>-0.29769801270948337</v>
      </c>
      <c r="P674" s="21">
        <f t="shared" si="54"/>
        <v>-0.18121363963901163</v>
      </c>
      <c r="Q674" s="21">
        <f t="shared" si="55"/>
        <v>-0.35655314068600386</v>
      </c>
    </row>
    <row r="675" spans="1:17">
      <c r="A675" s="154" t="s">
        <v>695</v>
      </c>
      <c r="B675" s="154" t="s">
        <v>2353</v>
      </c>
      <c r="C675" s="154" t="s">
        <v>2058</v>
      </c>
      <c r="D675" s="179">
        <v>12151162372689</v>
      </c>
      <c r="E675" s="179">
        <v>11484517395609</v>
      </c>
      <c r="F675" s="179">
        <v>8505975540213</v>
      </c>
      <c r="G675" s="179">
        <v>9634162845704</v>
      </c>
      <c r="H675" s="179">
        <v>9733976332501</v>
      </c>
      <c r="I675" s="179">
        <v>9013201132509</v>
      </c>
      <c r="J675" s="179">
        <v>5348435292083</v>
      </c>
      <c r="K675" s="179">
        <v>6091611162617</v>
      </c>
      <c r="L675" s="179">
        <f>VLOOKUP(A675,Sheet2!$A$1:$E$2000,5,FALSE)</f>
        <v>0</v>
      </c>
      <c r="M675" s="21">
        <f t="shared" si="51"/>
        <v>-0.19892632211226777</v>
      </c>
      <c r="N675" s="21">
        <f t="shared" si="52"/>
        <v>-0.21518677520092269</v>
      </c>
      <c r="O675" s="21">
        <f t="shared" si="53"/>
        <v>-0.37121435785964313</v>
      </c>
      <c r="P675" s="21">
        <f t="shared" si="54"/>
        <v>-0.3677072663004311</v>
      </c>
      <c r="Q675" s="21">
        <f t="shared" si="55"/>
        <v>-1</v>
      </c>
    </row>
    <row r="676" spans="1:17">
      <c r="A676" s="154" t="s">
        <v>638</v>
      </c>
      <c r="B676" s="154" t="s">
        <v>2354</v>
      </c>
      <c r="C676" s="154" t="s">
        <v>2058</v>
      </c>
      <c r="D676" s="179">
        <v>635141685737</v>
      </c>
      <c r="E676" s="179">
        <v>643484581412</v>
      </c>
      <c r="F676" s="179">
        <v>600561999950</v>
      </c>
      <c r="G676" s="179">
        <v>609812515623</v>
      </c>
      <c r="H676" s="179">
        <v>547769329588</v>
      </c>
      <c r="I676" s="179">
        <v>560659178242</v>
      </c>
      <c r="J676" s="179">
        <v>625503113604</v>
      </c>
      <c r="K676" s="179">
        <v>725194441917</v>
      </c>
      <c r="L676" s="179">
        <f>VLOOKUP(A676,Sheet2!$A$1:$E$2000,5,FALSE)</f>
        <v>768731749206</v>
      </c>
      <c r="M676" s="21">
        <f t="shared" si="51"/>
        <v>-0.13756356748591561</v>
      </c>
      <c r="N676" s="21">
        <f t="shared" si="52"/>
        <v>-0.12871388928737965</v>
      </c>
      <c r="O676" s="21">
        <f t="shared" si="53"/>
        <v>4.1529623346259807E-2</v>
      </c>
      <c r="P676" s="21">
        <f t="shared" si="54"/>
        <v>0.18920885245545163</v>
      </c>
      <c r="Q676" s="21">
        <f t="shared" si="55"/>
        <v>0.40338589198521757</v>
      </c>
    </row>
    <row r="677" spans="1:17">
      <c r="A677" s="154" t="s">
        <v>639</v>
      </c>
      <c r="B677" s="154" t="s">
        <v>2355</v>
      </c>
      <c r="C677" s="154" t="s">
        <v>2058</v>
      </c>
      <c r="D677" s="179">
        <v>75593650365</v>
      </c>
      <c r="E677" s="179">
        <v>146404485984</v>
      </c>
      <c r="F677" s="179">
        <v>126511741088</v>
      </c>
      <c r="G677" s="179">
        <v>140790933894</v>
      </c>
      <c r="H677" s="179">
        <v>87145108679</v>
      </c>
      <c r="I677" s="179">
        <v>150034606786</v>
      </c>
      <c r="J677" s="179">
        <v>125258516615</v>
      </c>
      <c r="K677" s="179">
        <v>132225928321</v>
      </c>
      <c r="L677" s="179">
        <f>VLOOKUP(A677,Sheet2!$A$1:$E$2000,5,FALSE)</f>
        <v>88437839990</v>
      </c>
      <c r="M677" s="21">
        <f t="shared" si="51"/>
        <v>0.15280990213099097</v>
      </c>
      <c r="N677" s="21">
        <f t="shared" si="52"/>
        <v>2.4795147345394338E-2</v>
      </c>
      <c r="O677" s="21">
        <f t="shared" si="53"/>
        <v>-9.9059934060054759E-3</v>
      </c>
      <c r="P677" s="21">
        <f t="shared" si="54"/>
        <v>-6.0834922648133734E-2</v>
      </c>
      <c r="Q677" s="21">
        <f t="shared" si="55"/>
        <v>1.483423832497347E-2</v>
      </c>
    </row>
    <row r="678" spans="1:17">
      <c r="A678" s="154" t="s">
        <v>641</v>
      </c>
      <c r="B678" s="154" t="s">
        <v>3807</v>
      </c>
      <c r="C678" s="154" t="s">
        <v>2058</v>
      </c>
      <c r="D678" s="179">
        <v>1353727029410</v>
      </c>
      <c r="E678" s="179">
        <v>2173145185163</v>
      </c>
      <c r="F678" s="179">
        <v>2357627196552</v>
      </c>
      <c r="G678" s="179">
        <v>1771253348510</v>
      </c>
      <c r="H678" s="179">
        <v>1510646190281</v>
      </c>
      <c r="I678" s="179">
        <v>2527634600207</v>
      </c>
      <c r="J678" s="179">
        <v>2632837161498</v>
      </c>
      <c r="K678" s="179">
        <v>2027470541286</v>
      </c>
      <c r="L678" s="179">
        <f>VLOOKUP(A678,Sheet2!$A$1:$E$2000,5,FALSE)</f>
        <v>1951958485537</v>
      </c>
      <c r="M678" s="21">
        <f t="shared" si="51"/>
        <v>0.11591639781277815</v>
      </c>
      <c r="N678" s="21">
        <f t="shared" si="52"/>
        <v>0.16312274829323517</v>
      </c>
      <c r="O678" s="21">
        <f t="shared" si="53"/>
        <v>0.11673175697518721</v>
      </c>
      <c r="P678" s="21">
        <f t="shared" si="54"/>
        <v>0.14465304638183638</v>
      </c>
      <c r="Q678" s="21">
        <f t="shared" si="55"/>
        <v>0.29213478185379077</v>
      </c>
    </row>
    <row r="679" spans="1:17">
      <c r="A679" s="154" t="s">
        <v>1492</v>
      </c>
      <c r="B679" s="154" t="s">
        <v>3312</v>
      </c>
      <c r="C679" s="154" t="s">
        <v>2058</v>
      </c>
      <c r="D679" s="179">
        <v>60876158420</v>
      </c>
      <c r="E679" s="179">
        <v>64080359600</v>
      </c>
      <c r="F679" s="179">
        <v>65622359451</v>
      </c>
      <c r="G679" s="179">
        <v>64550647437</v>
      </c>
      <c r="H679" s="179">
        <v>58160704619</v>
      </c>
      <c r="I679" s="179">
        <v>71492693412</v>
      </c>
      <c r="J679" s="179">
        <v>76061433022</v>
      </c>
      <c r="K679" s="179">
        <v>84490009368</v>
      </c>
      <c r="L679" s="179">
        <f>VLOOKUP(A679,Sheet2!$A$1:$E$2000,5,FALSE)</f>
        <v>98605456998</v>
      </c>
      <c r="M679" s="21">
        <f t="shared" si="51"/>
        <v>-4.4606195125937449E-2</v>
      </c>
      <c r="N679" s="21">
        <f t="shared" si="52"/>
        <v>0.1156724752836749</v>
      </c>
      <c r="O679" s="21">
        <f t="shared" si="53"/>
        <v>0.15907799808379067</v>
      </c>
      <c r="P679" s="21">
        <f t="shared" si="54"/>
        <v>0.30889484029513997</v>
      </c>
      <c r="Q679" s="21">
        <f t="shared" si="55"/>
        <v>0.69539653351770891</v>
      </c>
    </row>
    <row r="680" spans="1:17">
      <c r="A680" s="154" t="s">
        <v>643</v>
      </c>
      <c r="B680" s="154" t="s">
        <v>3556</v>
      </c>
      <c r="C680" s="154" t="s">
        <v>2058</v>
      </c>
      <c r="D680" s="179">
        <v>695614312701</v>
      </c>
      <c r="E680" s="179">
        <v>821950030894</v>
      </c>
      <c r="F680" s="179">
        <v>743255388811</v>
      </c>
      <c r="G680" s="179">
        <v>913538852288</v>
      </c>
      <c r="H680" s="179">
        <v>752711798627</v>
      </c>
      <c r="I680" s="179">
        <v>859130161219</v>
      </c>
      <c r="J680" s="179">
        <v>737873817158</v>
      </c>
      <c r="K680" s="179">
        <v>803586236497</v>
      </c>
      <c r="L680" s="179">
        <f>VLOOKUP(A680,Sheet2!$A$1:$E$2000,5,FALSE)</f>
        <v>756303129222</v>
      </c>
      <c r="M680" s="21">
        <f t="shared" si="51"/>
        <v>8.2082103377511373E-2</v>
      </c>
      <c r="N680" s="21">
        <f t="shared" si="52"/>
        <v>4.5234051861474785E-2</v>
      </c>
      <c r="O680" s="21">
        <f t="shared" si="53"/>
        <v>-7.2405417222860691E-3</v>
      </c>
      <c r="P680" s="21">
        <f t="shared" si="54"/>
        <v>-0.12035899241243941</v>
      </c>
      <c r="Q680" s="21">
        <f t="shared" si="55"/>
        <v>4.7711894533217667E-3</v>
      </c>
    </row>
    <row r="681" spans="1:17">
      <c r="A681" s="154" t="s">
        <v>644</v>
      </c>
      <c r="B681" s="154" t="s">
        <v>2358</v>
      </c>
      <c r="C681" s="154" t="s">
        <v>2058</v>
      </c>
      <c r="D681" s="179">
        <v>50710656812</v>
      </c>
      <c r="E681" s="179">
        <v>46471739252</v>
      </c>
      <c r="F681" s="179">
        <v>42949923836</v>
      </c>
      <c r="G681" s="179">
        <v>41921573951</v>
      </c>
      <c r="H681" s="179">
        <v>42537360784</v>
      </c>
      <c r="I681" s="179">
        <v>57675734398</v>
      </c>
      <c r="J681" s="179">
        <v>44496061029</v>
      </c>
      <c r="K681" s="179">
        <v>47555029851</v>
      </c>
      <c r="L681" s="179">
        <f>VLOOKUP(A681,Sheet2!$A$1:$E$2000,5,FALSE)</f>
        <v>43885024808</v>
      </c>
      <c r="M681" s="21">
        <f t="shared" si="51"/>
        <v>-0.16117511666829562</v>
      </c>
      <c r="N681" s="21">
        <f t="shared" si="52"/>
        <v>0.24109265816897127</v>
      </c>
      <c r="O681" s="21">
        <f t="shared" si="53"/>
        <v>3.5998601508672533E-2</v>
      </c>
      <c r="P681" s="21">
        <f t="shared" si="54"/>
        <v>0.1343808299417541</v>
      </c>
      <c r="Q681" s="21">
        <f t="shared" si="55"/>
        <v>3.1681890910987366E-2</v>
      </c>
    </row>
    <row r="682" spans="1:17">
      <c r="A682" s="154" t="s">
        <v>647</v>
      </c>
      <c r="B682" s="154" t="s">
        <v>2360</v>
      </c>
      <c r="C682" s="154" t="s">
        <v>2058</v>
      </c>
      <c r="D682" s="179">
        <v>34653250268</v>
      </c>
      <c r="E682" s="179">
        <v>47231008109</v>
      </c>
      <c r="F682" s="179">
        <v>46723958945</v>
      </c>
      <c r="G682" s="179">
        <v>43916579658</v>
      </c>
      <c r="H682" s="179">
        <v>27801689683</v>
      </c>
      <c r="I682" s="179">
        <v>37930364529</v>
      </c>
      <c r="J682" s="179">
        <v>39771720811</v>
      </c>
      <c r="K682" s="179">
        <v>23692017690</v>
      </c>
      <c r="L682" s="179">
        <f>VLOOKUP(A682,Sheet2!$A$1:$E$2000,5,FALSE)</f>
        <v>14588106120</v>
      </c>
      <c r="M682" s="21">
        <f t="shared" si="51"/>
        <v>-0.19771768974083698</v>
      </c>
      <c r="N682" s="21">
        <f t="shared" si="52"/>
        <v>-0.19691816779637478</v>
      </c>
      <c r="O682" s="21">
        <f t="shared" si="53"/>
        <v>-0.14879385846100204</v>
      </c>
      <c r="P682" s="21">
        <f t="shared" si="54"/>
        <v>-0.46052224753153842</v>
      </c>
      <c r="Q682" s="21">
        <f t="shared" si="55"/>
        <v>-0.47527987376536174</v>
      </c>
    </row>
    <row r="683" spans="1:17">
      <c r="A683" s="154" t="s">
        <v>631</v>
      </c>
      <c r="B683" s="154" t="s">
        <v>2361</v>
      </c>
      <c r="C683" s="154" t="s">
        <v>2058</v>
      </c>
      <c r="D683" s="179">
        <v>223142276704</v>
      </c>
      <c r="E683" s="179">
        <v>183998004265</v>
      </c>
      <c r="F683" s="179">
        <v>250864985900</v>
      </c>
      <c r="G683" s="179">
        <v>214551375125</v>
      </c>
      <c r="H683" s="179">
        <v>134318232649</v>
      </c>
      <c r="I683" s="179">
        <v>137360374343</v>
      </c>
      <c r="J683" s="179">
        <v>159512754050</v>
      </c>
      <c r="K683" s="179">
        <v>147678142494</v>
      </c>
      <c r="L683" s="179">
        <f>VLOOKUP(A683,Sheet2!$A$1:$E$2000,5,FALSE)</f>
        <v>142481669944</v>
      </c>
      <c r="M683" s="21">
        <f t="shared" si="51"/>
        <v>-0.39806013171061172</v>
      </c>
      <c r="N683" s="21">
        <f t="shared" si="52"/>
        <v>-0.25346812922400475</v>
      </c>
      <c r="O683" s="21">
        <f t="shared" si="53"/>
        <v>-0.36414899242421539</v>
      </c>
      <c r="P683" s="21">
        <f t="shared" si="54"/>
        <v>-0.31168866940162426</v>
      </c>
      <c r="Q683" s="21">
        <f t="shared" si="55"/>
        <v>6.077683672575316E-2</v>
      </c>
    </row>
    <row r="684" spans="1:17">
      <c r="A684" s="154" t="s">
        <v>636</v>
      </c>
      <c r="B684" s="154" t="s">
        <v>2362</v>
      </c>
      <c r="C684" s="154" t="s">
        <v>2058</v>
      </c>
      <c r="D684" s="179">
        <v>386337100550</v>
      </c>
      <c r="E684" s="179">
        <v>445187339612</v>
      </c>
      <c r="F684" s="179">
        <v>372842187218</v>
      </c>
      <c r="G684" s="179">
        <v>300807427561</v>
      </c>
      <c r="H684" s="179">
        <v>230142215751</v>
      </c>
      <c r="I684" s="179">
        <v>486168759928</v>
      </c>
      <c r="J684" s="179">
        <v>410063022981</v>
      </c>
      <c r="K684" s="179">
        <v>718543863004</v>
      </c>
      <c r="L684" s="179">
        <f>VLOOKUP(A684,Sheet2!$A$1:$E$2000,5,FALSE)</f>
        <v>386423365601</v>
      </c>
      <c r="M684" s="21">
        <f t="shared" si="51"/>
        <v>-0.4042968810829628</v>
      </c>
      <c r="N684" s="21">
        <f t="shared" si="52"/>
        <v>9.2054325605299289E-2</v>
      </c>
      <c r="O684" s="21">
        <f t="shared" si="53"/>
        <v>9.9830000571359864E-2</v>
      </c>
      <c r="P684" s="21">
        <f t="shared" si="54"/>
        <v>1.3887171564548162</v>
      </c>
      <c r="Q684" s="21">
        <f t="shared" si="55"/>
        <v>0.67906337540039496</v>
      </c>
    </row>
    <row r="685" spans="1:17">
      <c r="A685" s="154" t="s">
        <v>648</v>
      </c>
      <c r="B685" s="154" t="s">
        <v>2363</v>
      </c>
      <c r="C685" s="154" t="s">
        <v>2058</v>
      </c>
      <c r="D685" s="179">
        <v>55701145482</v>
      </c>
      <c r="E685" s="179">
        <v>23559708637</v>
      </c>
      <c r="F685" s="179">
        <v>23245363377</v>
      </c>
      <c r="G685" s="179">
        <v>21928369073</v>
      </c>
      <c r="H685" s="179">
        <v>59439071112</v>
      </c>
      <c r="I685" s="179">
        <v>35307328165</v>
      </c>
      <c r="J685" s="179">
        <v>32016086782</v>
      </c>
      <c r="K685" s="179">
        <v>27585359098</v>
      </c>
      <c r="L685" s="179">
        <f>VLOOKUP(A685,Sheet2!$A$1:$E$2000,5,FALSE)</f>
        <v>60168899046</v>
      </c>
      <c r="M685" s="21">
        <f t="shared" si="51"/>
        <v>6.7106800006616063E-2</v>
      </c>
      <c r="N685" s="21">
        <f t="shared" si="52"/>
        <v>0.49863178314313378</v>
      </c>
      <c r="O685" s="21">
        <f t="shared" si="53"/>
        <v>0.37731066031336574</v>
      </c>
      <c r="P685" s="21">
        <f t="shared" si="54"/>
        <v>0.25797586706826037</v>
      </c>
      <c r="Q685" s="21">
        <f t="shared" si="55"/>
        <v>1.2278589156024965E-2</v>
      </c>
    </row>
    <row r="686" spans="1:17">
      <c r="A686" s="154" t="s">
        <v>651</v>
      </c>
      <c r="B686" s="154" t="s">
        <v>2365</v>
      </c>
      <c r="C686" s="154" t="s">
        <v>2058</v>
      </c>
      <c r="D686" s="179">
        <v>19010101717</v>
      </c>
      <c r="E686" s="179">
        <v>30994603360</v>
      </c>
      <c r="F686" s="179">
        <v>27772474104</v>
      </c>
      <c r="G686" s="179">
        <v>107308506929</v>
      </c>
      <c r="H686" s="179">
        <v>41605227880</v>
      </c>
      <c r="I686" s="179">
        <v>66658739921</v>
      </c>
      <c r="J686" s="179">
        <v>114789208563</v>
      </c>
      <c r="K686" s="179">
        <v>92331615110</v>
      </c>
      <c r="L686" s="179">
        <f>VLOOKUP(A686,Sheet2!$A$1:$E$2000,5,FALSE)</f>
        <v>49572864368</v>
      </c>
      <c r="M686" s="21">
        <f t="shared" si="51"/>
        <v>1.1885852321765353</v>
      </c>
      <c r="N686" s="21">
        <f t="shared" si="52"/>
        <v>1.1506563302896224</v>
      </c>
      <c r="O686" s="21">
        <f t="shared" si="53"/>
        <v>3.1332006695963468</v>
      </c>
      <c r="P686" s="21">
        <f t="shared" si="54"/>
        <v>-0.13956854165261443</v>
      </c>
      <c r="Q686" s="21">
        <f t="shared" si="55"/>
        <v>0.1915056567165232</v>
      </c>
    </row>
    <row r="687" spans="1:17">
      <c r="A687" s="154" t="s">
        <v>652</v>
      </c>
      <c r="B687" s="154" t="s">
        <v>2366</v>
      </c>
      <c r="C687" s="154" t="s">
        <v>2058</v>
      </c>
      <c r="D687" s="179">
        <v>12125052882</v>
      </c>
      <c r="E687" s="179">
        <v>46823902320</v>
      </c>
      <c r="F687" s="179">
        <v>34069942841</v>
      </c>
      <c r="G687" s="179">
        <v>114034274753</v>
      </c>
      <c r="H687" s="179">
        <v>45850385369</v>
      </c>
      <c r="I687" s="179">
        <v>52241164110</v>
      </c>
      <c r="J687" s="179">
        <v>69320165776</v>
      </c>
      <c r="K687" s="179">
        <v>111561591020</v>
      </c>
      <c r="L687" s="179">
        <f>VLOOKUP(A687,Sheet2!$A$1:$E$2000,5,FALSE)</f>
        <v>60731356558</v>
      </c>
      <c r="M687" s="21">
        <f t="shared" si="51"/>
        <v>2.7814585895180923</v>
      </c>
      <c r="N687" s="21">
        <f t="shared" si="52"/>
        <v>0.11569436808102414</v>
      </c>
      <c r="O687" s="21">
        <f t="shared" si="53"/>
        <v>1.0346428551262388</v>
      </c>
      <c r="P687" s="21">
        <f t="shared" si="54"/>
        <v>-2.168368885894939E-2</v>
      </c>
      <c r="Q687" s="21">
        <f t="shared" si="55"/>
        <v>0.32455498616291251</v>
      </c>
    </row>
    <row r="688" spans="1:17">
      <c r="A688" s="154" t="s">
        <v>653</v>
      </c>
      <c r="B688" s="154" t="s">
        <v>4243</v>
      </c>
      <c r="C688" s="154" t="s">
        <v>2058</v>
      </c>
      <c r="D688" s="179">
        <v>90245524501</v>
      </c>
      <c r="E688" s="179">
        <v>85119576521</v>
      </c>
      <c r="F688" s="179">
        <v>47413973790</v>
      </c>
      <c r="G688" s="179">
        <v>23855453613</v>
      </c>
      <c r="H688" s="179">
        <v>10392203939</v>
      </c>
      <c r="I688" s="179">
        <v>41026930529</v>
      </c>
      <c r="J688" s="179">
        <v>21109486173</v>
      </c>
      <c r="K688" s="179">
        <v>20324653575</v>
      </c>
      <c r="L688" s="179">
        <f>VLOOKUP(A688,Sheet2!$A$1:$E$2000,5,FALSE)</f>
        <v>26604452399</v>
      </c>
      <c r="M688" s="21">
        <f t="shared" si="51"/>
        <v>-0.88484521535597205</v>
      </c>
      <c r="N688" s="21">
        <f t="shared" si="52"/>
        <v>-0.51800828662630649</v>
      </c>
      <c r="O688" s="21">
        <f t="shared" si="53"/>
        <v>-0.55478344282013825</v>
      </c>
      <c r="P688" s="21">
        <f t="shared" si="54"/>
        <v>-0.14800808633862636</v>
      </c>
      <c r="Q688" s="21">
        <f t="shared" si="55"/>
        <v>1.5600394829780486</v>
      </c>
    </row>
    <row r="689" spans="1:17">
      <c r="A689" s="154" t="s">
        <v>654</v>
      </c>
      <c r="B689" s="154" t="s">
        <v>2370</v>
      </c>
      <c r="C689" s="154" t="s">
        <v>2058</v>
      </c>
      <c r="D689" s="179">
        <v>1678315181212</v>
      </c>
      <c r="E689" s="179">
        <v>1864676526158</v>
      </c>
      <c r="F689" s="179">
        <v>1230895433390</v>
      </c>
      <c r="G689" s="179">
        <v>1699589684120</v>
      </c>
      <c r="H689" s="179">
        <v>1649059495940</v>
      </c>
      <c r="I689" s="179">
        <v>1674399626467</v>
      </c>
      <c r="J689" s="179">
        <v>1303350124018</v>
      </c>
      <c r="K689" s="179">
        <v>2042041099297</v>
      </c>
      <c r="L689" s="179">
        <f>VLOOKUP(A689,Sheet2!$A$1:$E$2000,5,FALSE)</f>
        <v>1525652923186</v>
      </c>
      <c r="M689" s="21">
        <f t="shared" si="51"/>
        <v>-1.7431579955603408E-2</v>
      </c>
      <c r="N689" s="21">
        <f t="shared" si="52"/>
        <v>-0.10204284604957656</v>
      </c>
      <c r="O689" s="21">
        <f t="shared" si="53"/>
        <v>5.8863400303999079E-2</v>
      </c>
      <c r="P689" s="21">
        <f t="shared" si="54"/>
        <v>0.2014906411686723</v>
      </c>
      <c r="Q689" s="21">
        <f t="shared" si="55"/>
        <v>-7.4834518134626521E-2</v>
      </c>
    </row>
    <row r="690" spans="1:17">
      <c r="A690" s="154" t="s">
        <v>655</v>
      </c>
      <c r="B690" s="154" t="s">
        <v>2371</v>
      </c>
      <c r="C690" s="154" t="s">
        <v>2058</v>
      </c>
      <c r="D690" s="179">
        <v>22749117824</v>
      </c>
      <c r="E690" s="179">
        <v>73476427657</v>
      </c>
      <c r="F690" s="179">
        <v>70005538458</v>
      </c>
      <c r="G690" s="179">
        <v>69796981768</v>
      </c>
      <c r="H690" s="179">
        <v>41114365170</v>
      </c>
      <c r="I690" s="179">
        <v>77888183735</v>
      </c>
      <c r="J690" s="179">
        <v>48342752774</v>
      </c>
      <c r="K690" s="179">
        <v>42550034435</v>
      </c>
      <c r="L690" s="179">
        <f>VLOOKUP(A690,Sheet2!$A$1:$E$2000,5,FALSE)</f>
        <v>0</v>
      </c>
      <c r="M690" s="21">
        <f t="shared" si="51"/>
        <v>0.80729492405305148</v>
      </c>
      <c r="N690" s="21">
        <f t="shared" si="52"/>
        <v>6.0043148785006259E-2</v>
      </c>
      <c r="O690" s="21">
        <f t="shared" si="53"/>
        <v>-0.30944388345783019</v>
      </c>
      <c r="P690" s="21">
        <f t="shared" si="54"/>
        <v>-0.39037429187936573</v>
      </c>
      <c r="Q690" s="21">
        <f t="shared" si="55"/>
        <v>-1</v>
      </c>
    </row>
    <row r="691" spans="1:17">
      <c r="A691" s="154" t="s">
        <v>656</v>
      </c>
      <c r="B691" s="154" t="s">
        <v>3958</v>
      </c>
      <c r="C691" s="154" t="s">
        <v>2058</v>
      </c>
      <c r="D691" s="179">
        <v>325000000</v>
      </c>
      <c r="E691" s="179">
        <v>330000000</v>
      </c>
      <c r="F691" s="179">
        <v>203703704</v>
      </c>
      <c r="G691" s="179">
        <v>208333333</v>
      </c>
      <c r="H691" s="179">
        <v>300000000</v>
      </c>
      <c r="I691" s="179">
        <v>600000000</v>
      </c>
      <c r="J691" s="179">
        <v>2450000000</v>
      </c>
      <c r="K691" s="179">
        <v>1150000000</v>
      </c>
      <c r="L691" s="179">
        <f>VLOOKUP(A691,Sheet2!$A$1:$E$2000,5,FALSE)</f>
        <v>0</v>
      </c>
      <c r="M691" s="21">
        <f t="shared" si="51"/>
        <v>-7.6923076923076927E-2</v>
      </c>
      <c r="N691" s="21">
        <f t="shared" si="52"/>
        <v>0.81818181818181823</v>
      </c>
      <c r="O691" s="21">
        <f t="shared" si="53"/>
        <v>11.027272709778513</v>
      </c>
      <c r="P691" s="21">
        <f t="shared" si="54"/>
        <v>4.5200000088319996</v>
      </c>
      <c r="Q691" s="21">
        <f t="shared" si="55"/>
        <v>-1</v>
      </c>
    </row>
    <row r="692" spans="1:17">
      <c r="A692" s="154" t="s">
        <v>657</v>
      </c>
      <c r="B692" s="154" t="s">
        <v>2373</v>
      </c>
      <c r="C692" s="154" t="s">
        <v>2058</v>
      </c>
      <c r="D692" s="179">
        <v>60753047266</v>
      </c>
      <c r="E692" s="179">
        <v>129920463746</v>
      </c>
      <c r="F692" s="179">
        <v>71898913582</v>
      </c>
      <c r="G692" s="179">
        <v>198309771139</v>
      </c>
      <c r="H692" s="179">
        <v>53649855464</v>
      </c>
      <c r="I692" s="179">
        <v>215365730747</v>
      </c>
      <c r="J692" s="179">
        <v>86398555117</v>
      </c>
      <c r="K692" s="179">
        <v>195669616917</v>
      </c>
      <c r="L692" s="179">
        <f>VLOOKUP(A692,Sheet2!$A$1:$E$2000,5,FALSE)</f>
        <v>112931233827</v>
      </c>
      <c r="M692" s="21">
        <f t="shared" si="51"/>
        <v>-0.11691910318340937</v>
      </c>
      <c r="N692" s="21">
        <f t="shared" si="52"/>
        <v>0.65767366077178657</v>
      </c>
      <c r="O692" s="21">
        <f t="shared" si="53"/>
        <v>0.20166704631027982</v>
      </c>
      <c r="P692" s="21">
        <f t="shared" si="54"/>
        <v>-1.3313283590799233E-2</v>
      </c>
      <c r="Q692" s="21">
        <f t="shared" si="55"/>
        <v>1.1049680907859827</v>
      </c>
    </row>
    <row r="693" spans="1:17">
      <c r="A693" s="154" t="s">
        <v>658</v>
      </c>
      <c r="B693" s="154" t="s">
        <v>2374</v>
      </c>
      <c r="C693" s="154" t="s">
        <v>2058</v>
      </c>
      <c r="D693" s="179">
        <v>21748417543</v>
      </c>
      <c r="E693" s="179">
        <v>45790549190</v>
      </c>
      <c r="F693" s="179">
        <v>16529925665</v>
      </c>
      <c r="G693" s="179">
        <v>35161631785</v>
      </c>
      <c r="H693" s="179">
        <v>40307470561</v>
      </c>
      <c r="I693" s="179">
        <v>57584042329</v>
      </c>
      <c r="J693" s="179">
        <v>4310953733</v>
      </c>
      <c r="K693" s="179">
        <v>57605109376</v>
      </c>
      <c r="L693" s="179">
        <f>VLOOKUP(A693,Sheet2!$A$1:$E$2000,5,FALSE)</f>
        <v>22316189949</v>
      </c>
      <c r="M693" s="21">
        <f t="shared" si="51"/>
        <v>0.85335188094976888</v>
      </c>
      <c r="N693" s="21">
        <f t="shared" si="52"/>
        <v>0.25755299614479249</v>
      </c>
      <c r="O693" s="21">
        <f t="shared" si="53"/>
        <v>-0.73920307807990371</v>
      </c>
      <c r="P693" s="21">
        <f t="shared" si="54"/>
        <v>0.63829454014629716</v>
      </c>
      <c r="Q693" s="21">
        <f t="shared" si="55"/>
        <v>-0.44635102033437168</v>
      </c>
    </row>
    <row r="694" spans="1:17">
      <c r="A694" s="154" t="s">
        <v>660</v>
      </c>
      <c r="B694" s="154" t="s">
        <v>2376</v>
      </c>
      <c r="C694" s="154" t="s">
        <v>2058</v>
      </c>
      <c r="D694" s="179">
        <v>192957647163</v>
      </c>
      <c r="E694" s="179">
        <v>190188784229</v>
      </c>
      <c r="F694" s="179">
        <v>206832655470</v>
      </c>
      <c r="G694" s="179">
        <v>232023987284</v>
      </c>
      <c r="H694" s="179">
        <v>186705963797</v>
      </c>
      <c r="I694" s="179">
        <v>231566059976</v>
      </c>
      <c r="J694" s="179">
        <v>199821651910</v>
      </c>
      <c r="K694" s="179">
        <v>226341446592</v>
      </c>
      <c r="L694" s="179">
        <f>VLOOKUP(A694,Sheet2!$A$1:$E$2000,5,FALSE)</f>
        <v>197798264897</v>
      </c>
      <c r="M694" s="21">
        <f t="shared" si="51"/>
        <v>-3.239925163846407E-2</v>
      </c>
      <c r="N694" s="21">
        <f t="shared" si="52"/>
        <v>0.21755896865705285</v>
      </c>
      <c r="O694" s="21">
        <f t="shared" si="53"/>
        <v>-3.3896985676988081E-2</v>
      </c>
      <c r="P694" s="21">
        <f t="shared" si="54"/>
        <v>-2.449117765157835E-2</v>
      </c>
      <c r="Q694" s="21">
        <f t="shared" si="55"/>
        <v>5.9410534481160647E-2</v>
      </c>
    </row>
    <row r="695" spans="1:17">
      <c r="A695" s="154" t="s">
        <v>661</v>
      </c>
      <c r="B695" s="154" t="s">
        <v>2377</v>
      </c>
      <c r="C695" s="154" t="s">
        <v>2058</v>
      </c>
      <c r="D695" s="179">
        <v>73559403791</v>
      </c>
      <c r="E695" s="179">
        <v>105951183388</v>
      </c>
      <c r="F695" s="179">
        <v>85241257466</v>
      </c>
      <c r="G695" s="179">
        <v>243745512929</v>
      </c>
      <c r="H695" s="179">
        <v>89012470508</v>
      </c>
      <c r="I695" s="179">
        <v>184598425240</v>
      </c>
      <c r="J695" s="179">
        <v>60786198676</v>
      </c>
      <c r="K695" s="179">
        <v>222653479205</v>
      </c>
      <c r="L695" s="179">
        <f>VLOOKUP(A695,Sheet2!$A$1:$E$2000,5,FALSE)</f>
        <v>134630199042</v>
      </c>
      <c r="M695" s="21">
        <f t="shared" si="51"/>
        <v>0.21007601911654813</v>
      </c>
      <c r="N695" s="21">
        <f t="shared" si="52"/>
        <v>0.74229696485775698</v>
      </c>
      <c r="O695" s="21">
        <f t="shared" si="53"/>
        <v>-0.28689228100317898</v>
      </c>
      <c r="P695" s="21">
        <f t="shared" si="54"/>
        <v>-8.6533013348819451E-2</v>
      </c>
      <c r="Q695" s="21">
        <f t="shared" si="55"/>
        <v>0.5124869388935801</v>
      </c>
    </row>
    <row r="696" spans="1:17">
      <c r="A696" s="154" t="s">
        <v>662</v>
      </c>
      <c r="B696" s="154" t="s">
        <v>2378</v>
      </c>
      <c r="C696" s="154" t="s">
        <v>2058</v>
      </c>
      <c r="D696" s="179">
        <v>276293431044</v>
      </c>
      <c r="E696" s="179">
        <v>238127393646</v>
      </c>
      <c r="F696" s="179">
        <v>322941876946</v>
      </c>
      <c r="G696" s="179">
        <v>395343217158</v>
      </c>
      <c r="H696" s="179">
        <v>225499769855</v>
      </c>
      <c r="I696" s="179">
        <v>266714767073</v>
      </c>
      <c r="J696" s="179">
        <v>216764538519</v>
      </c>
      <c r="K696" s="179">
        <v>430333319810</v>
      </c>
      <c r="L696" s="179">
        <f>VLOOKUP(A696,Sheet2!$A$1:$E$2000,5,FALSE)</f>
        <v>242771294408</v>
      </c>
      <c r="M696" s="21">
        <f t="shared" si="51"/>
        <v>-0.18383955419088868</v>
      </c>
      <c r="N696" s="21">
        <f t="shared" si="52"/>
        <v>0.12005075514116602</v>
      </c>
      <c r="O696" s="21">
        <f t="shared" si="53"/>
        <v>-0.32878157342460174</v>
      </c>
      <c r="P696" s="21">
        <f t="shared" si="54"/>
        <v>8.8505635441359073E-2</v>
      </c>
      <c r="Q696" s="21">
        <f t="shared" si="55"/>
        <v>7.6592204790744883E-2</v>
      </c>
    </row>
    <row r="697" spans="1:17">
      <c r="A697" s="154" t="s">
        <v>663</v>
      </c>
      <c r="B697" s="154" t="s">
        <v>2379</v>
      </c>
      <c r="C697" s="154" t="s">
        <v>2058</v>
      </c>
      <c r="D697" s="179">
        <v>83345734511</v>
      </c>
      <c r="E697" s="179">
        <v>289040776505</v>
      </c>
      <c r="F697" s="179">
        <v>81574706442</v>
      </c>
      <c r="G697" s="179">
        <v>157406515758</v>
      </c>
      <c r="H697" s="179">
        <v>106866939410</v>
      </c>
      <c r="I697" s="179">
        <v>307557569725</v>
      </c>
      <c r="J697" s="179">
        <v>121466632645</v>
      </c>
      <c r="K697" s="179">
        <v>71785809957</v>
      </c>
      <c r="L697" s="179">
        <f>VLOOKUP(A697,Sheet2!$A$1:$E$2000,5,FALSE)</f>
        <v>106283785659</v>
      </c>
      <c r="M697" s="21">
        <f t="shared" si="51"/>
        <v>0.28221246158548957</v>
      </c>
      <c r="N697" s="21">
        <f t="shared" si="52"/>
        <v>6.4062909890776898E-2</v>
      </c>
      <c r="O697" s="21">
        <f t="shared" si="53"/>
        <v>0.48902322721030383</v>
      </c>
      <c r="P697" s="21">
        <f t="shared" si="54"/>
        <v>-0.54394638867831258</v>
      </c>
      <c r="Q697" s="21">
        <f t="shared" si="55"/>
        <v>-5.456820923472913E-3</v>
      </c>
    </row>
    <row r="698" spans="1:17">
      <c r="A698" s="154" t="s">
        <v>664</v>
      </c>
      <c r="B698" s="154" t="s">
        <v>2380</v>
      </c>
      <c r="C698" s="154" t="s">
        <v>2058</v>
      </c>
      <c r="D698" s="179">
        <v>366516633809</v>
      </c>
      <c r="E698" s="179">
        <v>611542474747</v>
      </c>
      <c r="F698" s="179">
        <v>231964115839</v>
      </c>
      <c r="G698" s="179">
        <v>437065086864</v>
      </c>
      <c r="H698" s="179">
        <v>842651506685</v>
      </c>
      <c r="I698" s="179">
        <v>562262492658</v>
      </c>
      <c r="J698" s="179">
        <v>350354363393</v>
      </c>
      <c r="K698" s="179">
        <v>452318591418</v>
      </c>
      <c r="L698" s="179">
        <f>VLOOKUP(A698,Sheet2!$A$1:$E$2000,5,FALSE)</f>
        <v>639221272565</v>
      </c>
      <c r="M698" s="21">
        <f t="shared" si="51"/>
        <v>1.2990812120252215</v>
      </c>
      <c r="N698" s="21">
        <f t="shared" si="52"/>
        <v>-8.0583089685450748E-2</v>
      </c>
      <c r="O698" s="21">
        <f t="shared" si="53"/>
        <v>0.51038173350989968</v>
      </c>
      <c r="P698" s="21">
        <f t="shared" si="54"/>
        <v>3.489984675611113E-2</v>
      </c>
      <c r="Q698" s="21">
        <f t="shared" si="55"/>
        <v>-0.24141680458188072</v>
      </c>
    </row>
    <row r="699" spans="1:17">
      <c r="A699" s="154" t="s">
        <v>665</v>
      </c>
      <c r="B699" s="154" t="s">
        <v>3557</v>
      </c>
      <c r="C699" s="154" t="s">
        <v>2058</v>
      </c>
      <c r="D699" s="179">
        <v>52878551720</v>
      </c>
      <c r="E699" s="179">
        <v>77835390897</v>
      </c>
      <c r="F699" s="179">
        <v>54309070834</v>
      </c>
      <c r="G699" s="179">
        <v>108892211239</v>
      </c>
      <c r="H699" s="179">
        <v>51131432612</v>
      </c>
      <c r="I699" s="179">
        <v>149368054431</v>
      </c>
      <c r="J699" s="179">
        <v>139292526302</v>
      </c>
      <c r="K699" s="179">
        <v>193269448514</v>
      </c>
      <c r="L699" s="179">
        <f>VLOOKUP(A699,Sheet2!$A$1:$E$2000,5,FALSE)</f>
        <v>83424551890</v>
      </c>
      <c r="M699" s="21">
        <f t="shared" si="51"/>
        <v>-3.3040222380735056E-2</v>
      </c>
      <c r="N699" s="21">
        <f t="shared" si="52"/>
        <v>0.91902491539689912</v>
      </c>
      <c r="O699" s="21">
        <f t="shared" si="53"/>
        <v>1.5648114424155535</v>
      </c>
      <c r="P699" s="21">
        <f t="shared" si="54"/>
        <v>0.77486935305047877</v>
      </c>
      <c r="Q699" s="21">
        <f t="shared" si="55"/>
        <v>0.63157078979283576</v>
      </c>
    </row>
    <row r="700" spans="1:17">
      <c r="A700" s="154" t="s">
        <v>666</v>
      </c>
      <c r="B700" s="154" t="s">
        <v>2381</v>
      </c>
      <c r="C700" s="154" t="s">
        <v>2058</v>
      </c>
      <c r="D700" s="179">
        <v>54411569972</v>
      </c>
      <c r="E700" s="179">
        <v>54664840160</v>
      </c>
      <c r="F700" s="179">
        <v>49101513779</v>
      </c>
      <c r="G700" s="179">
        <v>75529185506</v>
      </c>
      <c r="H700" s="179">
        <v>48664732616</v>
      </c>
      <c r="I700" s="179">
        <v>26662207283</v>
      </c>
      <c r="J700" s="179">
        <v>62379508206</v>
      </c>
      <c r="K700" s="179">
        <v>99304289511</v>
      </c>
      <c r="L700" s="179">
        <f>VLOOKUP(A700,Sheet2!$A$1:$E$2000,5,FALSE)</f>
        <v>29010301484</v>
      </c>
      <c r="M700" s="21">
        <f t="shared" si="51"/>
        <v>-0.10561792940283293</v>
      </c>
      <c r="N700" s="21">
        <f t="shared" si="52"/>
        <v>-0.51226039982991511</v>
      </c>
      <c r="O700" s="21">
        <f t="shared" si="53"/>
        <v>0.27041924790267474</v>
      </c>
      <c r="P700" s="21">
        <f t="shared" si="54"/>
        <v>0.31478035736412541</v>
      </c>
      <c r="Q700" s="21">
        <f t="shared" si="55"/>
        <v>-0.40387422421669716</v>
      </c>
    </row>
    <row r="701" spans="1:17">
      <c r="A701" s="154" t="s">
        <v>667</v>
      </c>
      <c r="B701" s="154" t="s">
        <v>2382</v>
      </c>
      <c r="C701" s="154" t="s">
        <v>2058</v>
      </c>
      <c r="D701" s="179">
        <v>197835383417</v>
      </c>
      <c r="E701" s="179">
        <v>264490086408</v>
      </c>
      <c r="F701" s="179">
        <v>239716741059</v>
      </c>
      <c r="G701" s="179">
        <v>354961851063</v>
      </c>
      <c r="H701" s="179">
        <v>250112531018</v>
      </c>
      <c r="I701" s="179">
        <v>470392433759</v>
      </c>
      <c r="J701" s="179">
        <v>424295743209</v>
      </c>
      <c r="K701" s="179">
        <v>476207137627</v>
      </c>
      <c r="L701" s="179">
        <f>VLOOKUP(A701,Sheet2!$A$1:$E$2000,5,FALSE)</f>
        <v>355159520450</v>
      </c>
      <c r="M701" s="21">
        <f t="shared" si="51"/>
        <v>0.26424569102893769</v>
      </c>
      <c r="N701" s="21">
        <f t="shared" si="52"/>
        <v>0.77848795827219364</v>
      </c>
      <c r="O701" s="21">
        <f t="shared" si="53"/>
        <v>0.76998795050601287</v>
      </c>
      <c r="P701" s="21">
        <f t="shared" si="54"/>
        <v>0.34157272450802301</v>
      </c>
      <c r="Q701" s="21">
        <f t="shared" si="55"/>
        <v>0.41999890611014618</v>
      </c>
    </row>
    <row r="702" spans="1:17">
      <c r="A702" s="154" t="s">
        <v>670</v>
      </c>
      <c r="B702" s="154" t="s">
        <v>4109</v>
      </c>
      <c r="C702" s="154" t="s">
        <v>2058</v>
      </c>
      <c r="D702" s="179">
        <v>11359821484</v>
      </c>
      <c r="E702" s="179">
        <v>17148595796</v>
      </c>
      <c r="F702" s="179">
        <v>24967518104</v>
      </c>
      <c r="G702" s="179">
        <v>5238150888</v>
      </c>
      <c r="H702" s="179">
        <v>26041499587</v>
      </c>
      <c r="I702" s="179">
        <v>41588814602</v>
      </c>
      <c r="J702" s="179">
        <v>78663021361</v>
      </c>
      <c r="K702" s="179">
        <v>31978684557</v>
      </c>
      <c r="L702" s="179">
        <f>VLOOKUP(A702,Sheet2!$A$1:$E$2000,5,FALSE)</f>
        <v>155278875793</v>
      </c>
      <c r="M702" s="21">
        <f t="shared" si="51"/>
        <v>1.292421551137819</v>
      </c>
      <c r="N702" s="21">
        <f t="shared" si="52"/>
        <v>1.4252023370742</v>
      </c>
      <c r="O702" s="21">
        <f t="shared" si="53"/>
        <v>2.150614371574143</v>
      </c>
      <c r="P702" s="21">
        <f t="shared" si="54"/>
        <v>5.1049567377410758</v>
      </c>
      <c r="Q702" s="21">
        <f t="shared" si="55"/>
        <v>4.962747086596953</v>
      </c>
    </row>
    <row r="703" spans="1:17">
      <c r="A703" s="154" t="s">
        <v>672</v>
      </c>
      <c r="B703" s="154" t="s">
        <v>2385</v>
      </c>
      <c r="C703" s="154" t="s">
        <v>2058</v>
      </c>
      <c r="D703" s="179">
        <v>1073888181468</v>
      </c>
      <c r="E703" s="179">
        <v>1174229898733</v>
      </c>
      <c r="F703" s="179">
        <v>971617762828</v>
      </c>
      <c r="G703" s="179">
        <v>1102335549792</v>
      </c>
      <c r="H703" s="179">
        <v>1018049729864</v>
      </c>
      <c r="I703" s="179">
        <v>1118441106171</v>
      </c>
      <c r="J703" s="179">
        <v>924945725174</v>
      </c>
      <c r="K703" s="179">
        <v>1067456498651</v>
      </c>
      <c r="L703" s="179">
        <f>VLOOKUP(A703,Sheet2!$A$1:$E$2000,5,FALSE)</f>
        <v>744435224509</v>
      </c>
      <c r="M703" s="21">
        <f t="shared" si="51"/>
        <v>-5.199652307158191E-2</v>
      </c>
      <c r="N703" s="21">
        <f t="shared" si="52"/>
        <v>-4.7510962395180358E-2</v>
      </c>
      <c r="O703" s="21">
        <f t="shared" si="53"/>
        <v>-4.8035389470604074E-2</v>
      </c>
      <c r="P703" s="21">
        <f t="shared" si="54"/>
        <v>-3.1641047181669262E-2</v>
      </c>
      <c r="Q703" s="21">
        <f t="shared" si="55"/>
        <v>-0.26876339861271004</v>
      </c>
    </row>
    <row r="704" spans="1:17">
      <c r="A704" s="154" t="s">
        <v>673</v>
      </c>
      <c r="B704" s="154" t="s">
        <v>2386</v>
      </c>
      <c r="C704" s="154" t="s">
        <v>2058</v>
      </c>
      <c r="D704" s="179">
        <v>40473178439</v>
      </c>
      <c r="E704" s="179">
        <v>7541498165</v>
      </c>
      <c r="F704" s="179">
        <v>8474885512</v>
      </c>
      <c r="G704" s="179">
        <v>36514905635</v>
      </c>
      <c r="H704" s="179">
        <v>19438867156</v>
      </c>
      <c r="I704" s="179">
        <v>9846607989</v>
      </c>
      <c r="J704" s="179">
        <v>10006240993</v>
      </c>
      <c r="K704" s="179">
        <v>38487003585</v>
      </c>
      <c r="L704" s="179">
        <f>VLOOKUP(A704,Sheet2!$A$1:$E$2000,5,FALSE)</f>
        <v>26757634138</v>
      </c>
      <c r="M704" s="21">
        <f t="shared" si="51"/>
        <v>-0.51970989416366953</v>
      </c>
      <c r="N704" s="21">
        <f t="shared" si="52"/>
        <v>0.30565675063052938</v>
      </c>
      <c r="O704" s="21">
        <f t="shared" si="53"/>
        <v>0.18069335318237395</v>
      </c>
      <c r="P704" s="21">
        <f t="shared" si="54"/>
        <v>5.4008025372239199E-2</v>
      </c>
      <c r="Q704" s="21">
        <f t="shared" si="55"/>
        <v>0.37650172323653075</v>
      </c>
    </row>
    <row r="705" spans="1:17">
      <c r="A705" s="154" t="s">
        <v>674</v>
      </c>
      <c r="B705" s="154" t="s">
        <v>2387</v>
      </c>
      <c r="C705" s="154" t="s">
        <v>2058</v>
      </c>
      <c r="D705" s="179">
        <v>697492020</v>
      </c>
      <c r="E705" s="179">
        <v>0</v>
      </c>
      <c r="F705" s="179">
        <v>102681417</v>
      </c>
      <c r="G705" s="179">
        <v>0</v>
      </c>
      <c r="H705" s="179">
        <v>0</v>
      </c>
      <c r="I705" s="179">
        <v>5823187857</v>
      </c>
      <c r="J705" s="179">
        <v>2517093536</v>
      </c>
      <c r="K705" s="179">
        <v>4188092364</v>
      </c>
      <c r="L705" s="179">
        <f>VLOOKUP(A705,Sheet2!$A$1:$E$2000,5,FALSE)</f>
        <v>0</v>
      </c>
      <c r="M705" s="21">
        <f t="shared" si="51"/>
        <v>-1</v>
      </c>
      <c r="N705" s="21" t="e">
        <f t="shared" si="52"/>
        <v>#DIV/0!</v>
      </c>
      <c r="O705" s="21">
        <f t="shared" si="53"/>
        <v>23.513622908028236</v>
      </c>
      <c r="P705" s="21" t="e">
        <f t="shared" si="54"/>
        <v>#DIV/0!</v>
      </c>
      <c r="Q705" s="21" t="e">
        <f t="shared" si="55"/>
        <v>#DIV/0!</v>
      </c>
    </row>
    <row r="706" spans="1:17">
      <c r="A706" s="154" t="s">
        <v>676</v>
      </c>
      <c r="B706" s="154" t="s">
        <v>2389</v>
      </c>
      <c r="C706" s="154" t="s">
        <v>2058</v>
      </c>
      <c r="D706" s="179">
        <v>25708148517</v>
      </c>
      <c r="E706" s="179">
        <v>28311937786</v>
      </c>
      <c r="F706" s="179">
        <v>50289874079</v>
      </c>
      <c r="G706" s="179">
        <v>66560996137</v>
      </c>
      <c r="H706" s="179">
        <v>10446309718</v>
      </c>
      <c r="I706" s="179">
        <v>46137717927</v>
      </c>
      <c r="J706" s="179">
        <v>54397227830</v>
      </c>
      <c r="K706" s="179">
        <v>58562247874</v>
      </c>
      <c r="L706" s="179">
        <f>VLOOKUP(A706,Sheet2!$A$1:$E$2000,5,FALSE)</f>
        <v>29409423766</v>
      </c>
      <c r="M706" s="21">
        <f t="shared" si="51"/>
        <v>-0.59365764084130057</v>
      </c>
      <c r="N706" s="21">
        <f t="shared" si="52"/>
        <v>0.62962063125946433</v>
      </c>
      <c r="O706" s="21">
        <f t="shared" si="53"/>
        <v>8.1673573979282349E-2</v>
      </c>
      <c r="P706" s="21">
        <f t="shared" si="54"/>
        <v>-0.12017170305769578</v>
      </c>
      <c r="Q706" s="21">
        <f t="shared" si="55"/>
        <v>1.815293109233084</v>
      </c>
    </row>
    <row r="707" spans="1:17">
      <c r="A707" s="154" t="s">
        <v>677</v>
      </c>
      <c r="B707" s="154" t="s">
        <v>2390</v>
      </c>
      <c r="C707" s="154" t="s">
        <v>2058</v>
      </c>
      <c r="D707" s="179">
        <v>10182046086</v>
      </c>
      <c r="E707" s="179">
        <v>25829624796</v>
      </c>
      <c r="F707" s="179">
        <v>10499463023</v>
      </c>
      <c r="G707" s="179">
        <v>26450505104</v>
      </c>
      <c r="H707" s="179">
        <v>6834333849</v>
      </c>
      <c r="I707" s="179">
        <v>14209218354</v>
      </c>
      <c r="J707" s="179">
        <v>24616627400</v>
      </c>
      <c r="K707" s="179">
        <v>13987407624</v>
      </c>
      <c r="L707" s="179">
        <f>VLOOKUP(A707,Sheet2!$A$1:$E$2000,5,FALSE)</f>
        <v>5006606382</v>
      </c>
      <c r="M707" s="21">
        <f t="shared" ref="M707:M770" si="56">(H707-D707)/ABS(D707)</f>
        <v>-0.32878580677443614</v>
      </c>
      <c r="N707" s="21">
        <f t="shared" ref="N707:N770" si="57">(I707-E707)/ABS(E707)</f>
        <v>-0.44988676892432239</v>
      </c>
      <c r="O707" s="21">
        <f t="shared" ref="O707:O770" si="58">(J707-F707)/ABS(F707)</f>
        <v>1.344560607154395</v>
      </c>
      <c r="P707" s="21">
        <f t="shared" ref="P707:P770" si="59">(K707-G707)/ABS(G707)</f>
        <v>-0.47118561369609752</v>
      </c>
      <c r="Q707" s="21">
        <f t="shared" ref="Q707:Q770" si="60">(L707-H707)/ABS(H707)</f>
        <v>-0.2674331555031414</v>
      </c>
    </row>
    <row r="708" spans="1:17">
      <c r="A708" s="154" t="s">
        <v>3380</v>
      </c>
      <c r="B708" s="154" t="s">
        <v>3381</v>
      </c>
      <c r="C708" s="154" t="s">
        <v>2058</v>
      </c>
      <c r="D708" s="179">
        <v>62413305817</v>
      </c>
      <c r="E708" s="179">
        <v>50189792090</v>
      </c>
      <c r="F708" s="179">
        <v>71827219730</v>
      </c>
      <c r="G708" s="179">
        <v>94512413351</v>
      </c>
      <c r="H708" s="179">
        <v>93228166835</v>
      </c>
      <c r="I708" s="179">
        <v>112119397506</v>
      </c>
      <c r="J708" s="179">
        <v>141855014198</v>
      </c>
      <c r="K708" s="179">
        <v>161873471938</v>
      </c>
      <c r="L708" s="179">
        <f>VLOOKUP(A708,Sheet2!$A$1:$E$2000,5,FALSE)</f>
        <v>130162198070</v>
      </c>
      <c r="M708" s="21">
        <f t="shared" si="56"/>
        <v>0.49372262235798309</v>
      </c>
      <c r="N708" s="21">
        <f t="shared" si="57"/>
        <v>1.2339083872861685</v>
      </c>
      <c r="O708" s="21">
        <f t="shared" si="58"/>
        <v>0.97494786421131041</v>
      </c>
      <c r="P708" s="21">
        <f t="shared" si="59"/>
        <v>0.71272181292032655</v>
      </c>
      <c r="Q708" s="21">
        <f t="shared" si="60"/>
        <v>0.39616815913979886</v>
      </c>
    </row>
    <row r="709" spans="1:17">
      <c r="A709" s="154" t="s">
        <v>681</v>
      </c>
      <c r="B709" s="154" t="s">
        <v>2393</v>
      </c>
      <c r="C709" s="154" t="s">
        <v>2058</v>
      </c>
      <c r="D709" s="179">
        <v>1682259028934</v>
      </c>
      <c r="E709" s="179">
        <v>2734702506983</v>
      </c>
      <c r="F709" s="179">
        <v>2284065893675</v>
      </c>
      <c r="G709" s="179">
        <v>3880043052482</v>
      </c>
      <c r="H709" s="179">
        <v>2999317166940</v>
      </c>
      <c r="I709" s="179">
        <v>2573512730834</v>
      </c>
      <c r="J709" s="179">
        <v>3118501609083</v>
      </c>
      <c r="K709" s="179">
        <v>3184030494078</v>
      </c>
      <c r="L709" s="179">
        <f>VLOOKUP(A709,Sheet2!$A$1:$E$2000,5,FALSE)</f>
        <v>3378223314512</v>
      </c>
      <c r="M709" s="21">
        <f t="shared" si="56"/>
        <v>0.78291042898463892</v>
      </c>
      <c r="N709" s="21">
        <f t="shared" si="57"/>
        <v>-5.8942344089496244E-2</v>
      </c>
      <c r="O709" s="21">
        <f t="shared" si="58"/>
        <v>0.36532909042541484</v>
      </c>
      <c r="P709" s="21">
        <f t="shared" si="59"/>
        <v>-0.17938268957061498</v>
      </c>
      <c r="Q709" s="21">
        <f t="shared" si="60"/>
        <v>0.12633080347370274</v>
      </c>
    </row>
    <row r="710" spans="1:17">
      <c r="A710" s="154" t="s">
        <v>682</v>
      </c>
      <c r="B710" s="154" t="s">
        <v>2394</v>
      </c>
      <c r="C710" s="154" t="s">
        <v>2058</v>
      </c>
      <c r="D710" s="179">
        <v>1787398543232</v>
      </c>
      <c r="E710" s="179">
        <v>1987658336695</v>
      </c>
      <c r="F710" s="179">
        <v>1907233036520</v>
      </c>
      <c r="G710" s="179">
        <v>1639575913099</v>
      </c>
      <c r="H710" s="179">
        <v>1786790942699</v>
      </c>
      <c r="I710" s="179">
        <v>2120252851233</v>
      </c>
      <c r="J710" s="179">
        <v>1767211684177</v>
      </c>
      <c r="K710" s="179">
        <v>1644335086068</v>
      </c>
      <c r="L710" s="179">
        <f>VLOOKUP(A710,Sheet2!$A$1:$E$2000,5,FALSE)</f>
        <v>1701200949719</v>
      </c>
      <c r="M710" s="21">
        <f t="shared" si="56"/>
        <v>-3.399356765175202E-4</v>
      </c>
      <c r="N710" s="21">
        <f t="shared" si="57"/>
        <v>6.670890670198025E-2</v>
      </c>
      <c r="O710" s="21">
        <f t="shared" si="58"/>
        <v>-7.341596420670625E-2</v>
      </c>
      <c r="P710" s="21">
        <f t="shared" si="59"/>
        <v>2.9026853413603631E-3</v>
      </c>
      <c r="Q710" s="21">
        <f t="shared" si="60"/>
        <v>-4.790151490846143E-2</v>
      </c>
    </row>
    <row r="711" spans="1:17">
      <c r="A711" s="154" t="s">
        <v>748</v>
      </c>
      <c r="B711" s="154" t="s">
        <v>2395</v>
      </c>
      <c r="C711" s="154" t="s">
        <v>2058</v>
      </c>
      <c r="D711" s="179">
        <v>65929295092</v>
      </c>
      <c r="E711" s="179">
        <v>163673224583</v>
      </c>
      <c r="F711" s="179">
        <v>144161443077</v>
      </c>
      <c r="G711" s="179">
        <v>62337906784</v>
      </c>
      <c r="H711" s="179">
        <v>156970403591</v>
      </c>
      <c r="I711" s="179">
        <v>212820405760</v>
      </c>
      <c r="J711" s="179">
        <v>48887322781</v>
      </c>
      <c r="K711" s="179">
        <v>116032532247</v>
      </c>
      <c r="L711" s="179">
        <f>VLOOKUP(A711,Sheet2!$A$1:$E$2000,5,FALSE)</f>
        <v>157600826148</v>
      </c>
      <c r="M711" s="21">
        <f t="shared" si="56"/>
        <v>1.3808900636956321</v>
      </c>
      <c r="N711" s="21">
        <f t="shared" si="57"/>
        <v>0.30027624434121825</v>
      </c>
      <c r="O711" s="21">
        <f t="shared" si="58"/>
        <v>-0.66088489586714161</v>
      </c>
      <c r="P711" s="21">
        <f t="shared" si="59"/>
        <v>0.86134790584244592</v>
      </c>
      <c r="Q711" s="21">
        <f t="shared" si="60"/>
        <v>4.0161873995216363E-3</v>
      </c>
    </row>
    <row r="712" spans="1:17">
      <c r="A712" s="154" t="s">
        <v>683</v>
      </c>
      <c r="B712" s="154" t="s">
        <v>2396</v>
      </c>
      <c r="C712" s="154" t="s">
        <v>2058</v>
      </c>
      <c r="D712" s="179">
        <v>241133381987</v>
      </c>
      <c r="E712" s="179">
        <v>290093191695</v>
      </c>
      <c r="F712" s="179">
        <v>281565731520</v>
      </c>
      <c r="G712" s="179">
        <v>335499383425</v>
      </c>
      <c r="H712" s="179">
        <v>251204005729</v>
      </c>
      <c r="I712" s="179">
        <v>291428335706</v>
      </c>
      <c r="J712" s="179">
        <v>277662139085</v>
      </c>
      <c r="K712" s="179">
        <v>288948581147</v>
      </c>
      <c r="L712" s="179">
        <f>VLOOKUP(A712,Sheet2!$A$1:$E$2000,5,FALSE)</f>
        <v>214730816445</v>
      </c>
      <c r="M712" s="21">
        <f t="shared" si="56"/>
        <v>4.1763706289919364E-2</v>
      </c>
      <c r="N712" s="21">
        <f t="shared" si="57"/>
        <v>4.602465860018363E-3</v>
      </c>
      <c r="O712" s="21">
        <f t="shared" si="58"/>
        <v>-1.3863876168193155E-2</v>
      </c>
      <c r="P712" s="21">
        <f t="shared" si="59"/>
        <v>-0.13875078339274</v>
      </c>
      <c r="Q712" s="21">
        <f t="shared" si="60"/>
        <v>-0.14519350190357808</v>
      </c>
    </row>
    <row r="713" spans="1:17">
      <c r="A713" s="154" t="s">
        <v>912</v>
      </c>
      <c r="B713" s="154" t="s">
        <v>2398</v>
      </c>
      <c r="C713" s="154" t="s">
        <v>2058</v>
      </c>
      <c r="D713" s="179">
        <v>352271401006</v>
      </c>
      <c r="E713" s="179">
        <v>415763905137</v>
      </c>
      <c r="F713" s="179">
        <v>386488019449</v>
      </c>
      <c r="G713" s="179">
        <v>445234832048</v>
      </c>
      <c r="H713" s="179">
        <v>447295627026</v>
      </c>
      <c r="I713" s="179">
        <v>548094597075</v>
      </c>
      <c r="J713" s="179">
        <v>415092669077</v>
      </c>
      <c r="K713" s="179">
        <v>488300271886</v>
      </c>
      <c r="L713" s="179">
        <f>VLOOKUP(A713,Sheet2!$A$1:$E$2000,5,FALSE)</f>
        <v>584178634328</v>
      </c>
      <c r="M713" s="21">
        <f t="shared" si="56"/>
        <v>0.26974720555978804</v>
      </c>
      <c r="N713" s="21">
        <f t="shared" si="57"/>
        <v>0.31828326197387241</v>
      </c>
      <c r="O713" s="21">
        <f t="shared" si="58"/>
        <v>7.4011736945379228E-2</v>
      </c>
      <c r="P713" s="21">
        <f t="shared" si="59"/>
        <v>9.6725226191101757E-2</v>
      </c>
      <c r="Q713" s="21">
        <f t="shared" si="60"/>
        <v>0.30602357597840629</v>
      </c>
    </row>
    <row r="714" spans="1:17">
      <c r="A714" s="154" t="s">
        <v>686</v>
      </c>
      <c r="B714" s="154" t="s">
        <v>3965</v>
      </c>
      <c r="C714" s="154" t="s">
        <v>2058</v>
      </c>
      <c r="D714" s="179">
        <v>13170226204</v>
      </c>
      <c r="E714" s="179">
        <v>17552916886</v>
      </c>
      <c r="F714" s="179">
        <v>5456892308</v>
      </c>
      <c r="G714" s="179">
        <v>6687786213</v>
      </c>
      <c r="H714" s="179">
        <v>3970034347</v>
      </c>
      <c r="I714" s="179">
        <v>4330539045</v>
      </c>
      <c r="J714" s="179">
        <v>22465105799</v>
      </c>
      <c r="K714" s="179">
        <v>8603143928</v>
      </c>
      <c r="L714" s="179">
        <f>VLOOKUP(A714,Sheet2!$A$1:$E$2000,5,FALSE)</f>
        <v>5366348618</v>
      </c>
      <c r="M714" s="21">
        <f t="shared" si="56"/>
        <v>-0.6985598967317479</v>
      </c>
      <c r="N714" s="21">
        <f t="shared" si="57"/>
        <v>-0.75328664328981199</v>
      </c>
      <c r="O714" s="21">
        <f t="shared" si="58"/>
        <v>3.1168314364689493</v>
      </c>
      <c r="P714" s="21">
        <f t="shared" si="59"/>
        <v>0.28639637302951571</v>
      </c>
      <c r="Q714" s="21">
        <f t="shared" si="60"/>
        <v>0.35171339816118724</v>
      </c>
    </row>
    <row r="715" spans="1:17">
      <c r="A715" s="154" t="s">
        <v>687</v>
      </c>
      <c r="B715" s="154" t="s">
        <v>2400</v>
      </c>
      <c r="C715" s="154" t="s">
        <v>2058</v>
      </c>
      <c r="D715" s="179">
        <v>378965204076</v>
      </c>
      <c r="E715" s="179">
        <v>505368558672</v>
      </c>
      <c r="F715" s="179">
        <v>555320137878</v>
      </c>
      <c r="G715" s="179">
        <v>703491007830</v>
      </c>
      <c r="H715" s="179">
        <v>374193422476</v>
      </c>
      <c r="I715" s="179">
        <v>548826947559</v>
      </c>
      <c r="J715" s="179">
        <v>673699797568</v>
      </c>
      <c r="K715" s="179">
        <v>710577554856</v>
      </c>
      <c r="L715" s="179">
        <f>VLOOKUP(A715,Sheet2!$A$1:$E$2000,5,FALSE)</f>
        <v>863488342670</v>
      </c>
      <c r="M715" s="21">
        <f t="shared" si="56"/>
        <v>-1.2591608803860097E-2</v>
      </c>
      <c r="N715" s="21">
        <f t="shared" si="57"/>
        <v>8.5993455946684352E-2</v>
      </c>
      <c r="O715" s="21">
        <f t="shared" si="58"/>
        <v>0.21317372019382302</v>
      </c>
      <c r="P715" s="21">
        <f t="shared" si="59"/>
        <v>1.007340100601894E-2</v>
      </c>
      <c r="Q715" s="21">
        <f t="shared" si="60"/>
        <v>1.3075989336113527</v>
      </c>
    </row>
    <row r="716" spans="1:17">
      <c r="A716" s="154" t="s">
        <v>690</v>
      </c>
      <c r="B716" s="154" t="s">
        <v>2403</v>
      </c>
      <c r="C716" s="154" t="s">
        <v>2058</v>
      </c>
      <c r="D716" s="179">
        <v>988422061</v>
      </c>
      <c r="E716" s="179">
        <v>1368207474</v>
      </c>
      <c r="F716" s="179">
        <v>2499539131</v>
      </c>
      <c r="G716" s="179">
        <v>9905910851</v>
      </c>
      <c r="H716" s="179">
        <v>5597335991</v>
      </c>
      <c r="I716" s="179">
        <v>4459455024</v>
      </c>
      <c r="J716" s="179">
        <v>1089941802</v>
      </c>
      <c r="K716" s="179">
        <v>830740745</v>
      </c>
      <c r="L716" s="179">
        <f>VLOOKUP(A716,Sheet2!$A$1:$E$2000,5,FALSE)</f>
        <v>535490377</v>
      </c>
      <c r="M716" s="21">
        <f t="shared" si="56"/>
        <v>4.6629007099832425</v>
      </c>
      <c r="N716" s="21">
        <f t="shared" si="57"/>
        <v>2.2593412247359206</v>
      </c>
      <c r="O716" s="21">
        <f t="shared" si="58"/>
        <v>-0.56394289311888357</v>
      </c>
      <c r="P716" s="21">
        <f t="shared" si="59"/>
        <v>-0.91613686439383446</v>
      </c>
      <c r="Q716" s="21">
        <f t="shared" si="60"/>
        <v>-0.9043312072276849</v>
      </c>
    </row>
    <row r="717" spans="1:17">
      <c r="A717" s="154" t="s">
        <v>691</v>
      </c>
      <c r="B717" s="154" t="s">
        <v>2404</v>
      </c>
      <c r="C717" s="154" t="s">
        <v>2058</v>
      </c>
      <c r="D717" s="179">
        <v>200875909341</v>
      </c>
      <c r="E717" s="179">
        <v>274921128918</v>
      </c>
      <c r="F717" s="179">
        <v>272401601300</v>
      </c>
      <c r="G717" s="179">
        <v>369888841772</v>
      </c>
      <c r="H717" s="179">
        <v>115775799459</v>
      </c>
      <c r="I717" s="179">
        <v>231801256869</v>
      </c>
      <c r="J717" s="179">
        <v>144557528275</v>
      </c>
      <c r="K717" s="179">
        <v>324841086625</v>
      </c>
      <c r="L717" s="179">
        <f>VLOOKUP(A717,Sheet2!$A$1:$E$2000,5,FALSE)</f>
        <v>105716583171</v>
      </c>
      <c r="M717" s="21">
        <f t="shared" si="56"/>
        <v>-0.42364517557721165</v>
      </c>
      <c r="N717" s="21">
        <f t="shared" si="57"/>
        <v>-0.15684451834861063</v>
      </c>
      <c r="O717" s="21">
        <f t="shared" si="58"/>
        <v>-0.46932203193696864</v>
      </c>
      <c r="P717" s="21">
        <f t="shared" si="59"/>
        <v>-0.12178727785134838</v>
      </c>
      <c r="Q717" s="21">
        <f t="shared" si="60"/>
        <v>-8.6885310531259155E-2</v>
      </c>
    </row>
    <row r="718" spans="1:17">
      <c r="A718" s="154" t="s">
        <v>692</v>
      </c>
      <c r="B718" s="154" t="s">
        <v>2406</v>
      </c>
      <c r="C718" s="154" t="s">
        <v>2058</v>
      </c>
      <c r="D718" s="179">
        <v>48068616906</v>
      </c>
      <c r="E718" s="179">
        <v>56618793150</v>
      </c>
      <c r="F718" s="179">
        <v>52921665942</v>
      </c>
      <c r="G718" s="179">
        <v>56218727790</v>
      </c>
      <c r="H718" s="179">
        <v>64382798449</v>
      </c>
      <c r="I718" s="179">
        <v>73655475625</v>
      </c>
      <c r="J718" s="179">
        <v>82747487828</v>
      </c>
      <c r="K718" s="179">
        <v>86214711801</v>
      </c>
      <c r="L718" s="179">
        <f>VLOOKUP(A718,Sheet2!$A$1:$E$2000,5,FALSE)</f>
        <v>82391090801</v>
      </c>
      <c r="M718" s="21">
        <f t="shared" si="56"/>
        <v>0.33939361257060924</v>
      </c>
      <c r="N718" s="21">
        <f t="shared" si="57"/>
        <v>0.30090154747496589</v>
      </c>
      <c r="O718" s="21">
        <f t="shared" si="58"/>
        <v>0.56358433460291846</v>
      </c>
      <c r="P718" s="21">
        <f t="shared" si="59"/>
        <v>0.53355857007378926</v>
      </c>
      <c r="Q718" s="21">
        <f t="shared" si="60"/>
        <v>0.27970657979809677</v>
      </c>
    </row>
    <row r="719" spans="1:17">
      <c r="A719" s="154" t="s">
        <v>694</v>
      </c>
      <c r="B719" s="154" t="s">
        <v>2407</v>
      </c>
      <c r="C719" s="154" t="s">
        <v>2058</v>
      </c>
      <c r="D719" s="179">
        <v>164508126718</v>
      </c>
      <c r="E719" s="179">
        <v>210020487302</v>
      </c>
      <c r="F719" s="179">
        <v>212459199425</v>
      </c>
      <c r="G719" s="179">
        <v>233040687480</v>
      </c>
      <c r="H719" s="179">
        <v>180243232023</v>
      </c>
      <c r="I719" s="179">
        <v>313238812571</v>
      </c>
      <c r="J719" s="179">
        <v>285546394135</v>
      </c>
      <c r="K719" s="179">
        <v>291270290143</v>
      </c>
      <c r="L719" s="179">
        <f>VLOOKUP(A719,Sheet2!$A$1:$E$2000,5,FALSE)</f>
        <v>256514526735</v>
      </c>
      <c r="M719" s="21">
        <f t="shared" si="56"/>
        <v>9.5649410268789536E-2</v>
      </c>
      <c r="N719" s="21">
        <f t="shared" si="57"/>
        <v>0.49146788770457761</v>
      </c>
      <c r="O719" s="21">
        <f t="shared" si="58"/>
        <v>0.34400578985425589</v>
      </c>
      <c r="P719" s="21">
        <f t="shared" si="59"/>
        <v>0.24986882459311907</v>
      </c>
      <c r="Q719" s="21">
        <f t="shared" si="60"/>
        <v>0.42315760684022452</v>
      </c>
    </row>
    <row r="720" spans="1:17">
      <c r="A720" s="154" t="s">
        <v>696</v>
      </c>
      <c r="B720" s="154" t="s">
        <v>2408</v>
      </c>
      <c r="C720" s="154" t="s">
        <v>2058</v>
      </c>
      <c r="D720" s="179">
        <v>303783814752</v>
      </c>
      <c r="E720" s="179">
        <v>484671878471</v>
      </c>
      <c r="F720" s="179">
        <v>497014506928</v>
      </c>
      <c r="G720" s="179">
        <v>487586588093</v>
      </c>
      <c r="H720" s="179">
        <v>310827951527</v>
      </c>
      <c r="I720" s="179">
        <v>417135580994</v>
      </c>
      <c r="J720" s="179">
        <v>416872425002</v>
      </c>
      <c r="K720" s="179">
        <v>512096974999</v>
      </c>
      <c r="L720" s="179">
        <f>VLOOKUP(A720,Sheet2!$A$1:$E$2000,5,FALSE)</f>
        <v>272886208626</v>
      </c>
      <c r="M720" s="21">
        <f t="shared" si="56"/>
        <v>2.3187992358153189E-2</v>
      </c>
      <c r="N720" s="21">
        <f t="shared" si="57"/>
        <v>-0.13934436982409118</v>
      </c>
      <c r="O720" s="21">
        <f t="shared" si="58"/>
        <v>-0.1612469672592671</v>
      </c>
      <c r="P720" s="21">
        <f t="shared" si="59"/>
        <v>5.0268788158965939E-2</v>
      </c>
      <c r="Q720" s="21">
        <f t="shared" si="60"/>
        <v>-0.1220667018992473</v>
      </c>
    </row>
    <row r="721" spans="1:17">
      <c r="A721" s="154" t="s">
        <v>697</v>
      </c>
      <c r="B721" s="154" t="s">
        <v>2409</v>
      </c>
      <c r="C721" s="154" t="s">
        <v>2058</v>
      </c>
      <c r="D721" s="179">
        <v>536765032343</v>
      </c>
      <c r="E721" s="179">
        <v>449144794883</v>
      </c>
      <c r="F721" s="179">
        <v>464838108495</v>
      </c>
      <c r="G721" s="179">
        <v>452666977369</v>
      </c>
      <c r="H721" s="179">
        <v>853356653054</v>
      </c>
      <c r="I721" s="179">
        <v>570166952901</v>
      </c>
      <c r="J721" s="179">
        <v>540405139968</v>
      </c>
      <c r="K721" s="179">
        <v>434459836398</v>
      </c>
      <c r="L721" s="179">
        <f>VLOOKUP(A721,Sheet2!$A$1:$E$2000,5,FALSE)</f>
        <v>947431106076</v>
      </c>
      <c r="M721" s="21">
        <f t="shared" si="56"/>
        <v>0.58981416753074511</v>
      </c>
      <c r="N721" s="21">
        <f t="shared" si="57"/>
        <v>0.26945020714205464</v>
      </c>
      <c r="O721" s="21">
        <f t="shared" si="58"/>
        <v>0.16256634318916396</v>
      </c>
      <c r="P721" s="21">
        <f t="shared" si="59"/>
        <v>-4.022193330033462E-2</v>
      </c>
      <c r="Q721" s="21">
        <f t="shared" si="60"/>
        <v>0.11024048700543385</v>
      </c>
    </row>
    <row r="722" spans="1:17">
      <c r="A722" s="154" t="s">
        <v>698</v>
      </c>
      <c r="B722" s="154" t="s">
        <v>2410</v>
      </c>
      <c r="C722" s="154" t="s">
        <v>2058</v>
      </c>
      <c r="D722" s="179">
        <v>256382700090</v>
      </c>
      <c r="E722" s="179">
        <v>382419323547</v>
      </c>
      <c r="F722" s="179">
        <v>401280960940</v>
      </c>
      <c r="G722" s="179">
        <v>393371613044</v>
      </c>
      <c r="H722" s="179">
        <v>327636547940</v>
      </c>
      <c r="I722" s="179">
        <v>423588381306</v>
      </c>
      <c r="J722" s="179">
        <v>346313563512</v>
      </c>
      <c r="K722" s="179">
        <v>427330927483</v>
      </c>
      <c r="L722" s="179">
        <f>VLOOKUP(A722,Sheet2!$A$1:$E$2000,5,FALSE)</f>
        <v>346714408007</v>
      </c>
      <c r="M722" s="21">
        <f t="shared" si="56"/>
        <v>0.2779198745663698</v>
      </c>
      <c r="N722" s="21">
        <f t="shared" si="57"/>
        <v>0.10765422985729499</v>
      </c>
      <c r="O722" s="21">
        <f t="shared" si="58"/>
        <v>-0.13697982904356829</v>
      </c>
      <c r="P722" s="21">
        <f t="shared" si="59"/>
        <v>8.6328838464512003E-2</v>
      </c>
      <c r="Q722" s="21">
        <f t="shared" si="60"/>
        <v>5.8228729935506839E-2</v>
      </c>
    </row>
    <row r="723" spans="1:17">
      <c r="A723" s="154" t="s">
        <v>699</v>
      </c>
      <c r="B723" s="154" t="s">
        <v>2411</v>
      </c>
      <c r="C723" s="154" t="s">
        <v>2058</v>
      </c>
      <c r="D723" s="179">
        <v>251603878995</v>
      </c>
      <c r="E723" s="179">
        <v>261511699488</v>
      </c>
      <c r="F723" s="179">
        <v>287572617642</v>
      </c>
      <c r="G723" s="179">
        <v>300520888412</v>
      </c>
      <c r="H723" s="179">
        <v>274307136439</v>
      </c>
      <c r="I723" s="179">
        <v>279136819527</v>
      </c>
      <c r="J723" s="179">
        <v>241975639559</v>
      </c>
      <c r="K723" s="179">
        <v>284195584686</v>
      </c>
      <c r="L723" s="179">
        <f>VLOOKUP(A723,Sheet2!$A$1:$E$2000,5,FALSE)</f>
        <v>279633470577</v>
      </c>
      <c r="M723" s="21">
        <f t="shared" si="56"/>
        <v>9.0234131264928436E-2</v>
      </c>
      <c r="N723" s="21">
        <f t="shared" si="57"/>
        <v>6.7397061292123056E-2</v>
      </c>
      <c r="O723" s="21">
        <f t="shared" si="58"/>
        <v>-0.15855813553070555</v>
      </c>
      <c r="P723" s="21">
        <f t="shared" si="59"/>
        <v>-5.432335772819484E-2</v>
      </c>
      <c r="Q723" s="21">
        <f t="shared" si="60"/>
        <v>1.9417410013991606E-2</v>
      </c>
    </row>
    <row r="724" spans="1:17">
      <c r="A724" s="154" t="s">
        <v>387</v>
      </c>
      <c r="B724" s="154" t="s">
        <v>2412</v>
      </c>
      <c r="C724" s="154" t="s">
        <v>2058</v>
      </c>
      <c r="D724" s="179">
        <v>62809191570</v>
      </c>
      <c r="E724" s="179">
        <v>70628487089</v>
      </c>
      <c r="F724" s="179">
        <v>77808387338</v>
      </c>
      <c r="G724" s="179">
        <v>83234680181</v>
      </c>
      <c r="H724" s="179">
        <v>67420364211</v>
      </c>
      <c r="I724" s="179">
        <v>76030583399</v>
      </c>
      <c r="J724" s="179">
        <v>74971415342</v>
      </c>
      <c r="K724" s="179">
        <v>80074929531</v>
      </c>
      <c r="L724" s="179">
        <f>VLOOKUP(A724,Sheet2!$A$1:$E$2000,5,FALSE)</f>
        <v>78712651559</v>
      </c>
      <c r="M724" s="21">
        <f t="shared" si="56"/>
        <v>7.3415570647186415E-2</v>
      </c>
      <c r="N724" s="21">
        <f t="shared" si="57"/>
        <v>7.6486082778365883E-2</v>
      </c>
      <c r="O724" s="21">
        <f t="shared" si="58"/>
        <v>-3.6461004951512235E-2</v>
      </c>
      <c r="P724" s="21">
        <f t="shared" si="59"/>
        <v>-3.7961948590766341E-2</v>
      </c>
      <c r="Q724" s="21">
        <f t="shared" si="60"/>
        <v>0.16749074971857839</v>
      </c>
    </row>
    <row r="725" spans="1:17">
      <c r="A725" s="154" t="s">
        <v>700</v>
      </c>
      <c r="B725" s="154" t="s">
        <v>2413</v>
      </c>
      <c r="C725" s="154" t="s">
        <v>2058</v>
      </c>
      <c r="D725" s="179">
        <v>40822906693</v>
      </c>
      <c r="E725" s="179">
        <v>41484463960</v>
      </c>
      <c r="F725" s="179">
        <v>67251200846</v>
      </c>
      <c r="G725" s="179">
        <v>87038580509</v>
      </c>
      <c r="H725" s="179">
        <v>22935088730</v>
      </c>
      <c r="I725" s="179">
        <v>89160722891</v>
      </c>
      <c r="J725" s="179">
        <v>49237250226</v>
      </c>
      <c r="K725" s="179">
        <v>361576485666</v>
      </c>
      <c r="L725" s="179">
        <f>VLOOKUP(A725,Sheet2!$A$1:$E$2000,5,FALSE)</f>
        <v>51577087188</v>
      </c>
      <c r="M725" s="21">
        <f t="shared" si="56"/>
        <v>-0.43818089920743608</v>
      </c>
      <c r="N725" s="21">
        <f t="shared" si="57"/>
        <v>1.1492557545632078</v>
      </c>
      <c r="O725" s="21">
        <f t="shared" si="58"/>
        <v>-0.26786065368930051</v>
      </c>
      <c r="P725" s="21">
        <f t="shared" si="59"/>
        <v>3.1542093580973796</v>
      </c>
      <c r="Q725" s="21">
        <f t="shared" si="60"/>
        <v>1.2488287616927829</v>
      </c>
    </row>
    <row r="726" spans="1:17">
      <c r="A726" s="154" t="s">
        <v>701</v>
      </c>
      <c r="B726" s="154" t="s">
        <v>2414</v>
      </c>
      <c r="C726" s="154" t="s">
        <v>2058</v>
      </c>
      <c r="D726" s="179">
        <v>87187361697</v>
      </c>
      <c r="E726" s="179">
        <v>133691046960</v>
      </c>
      <c r="F726" s="179">
        <v>243152795133</v>
      </c>
      <c r="G726" s="179">
        <v>292774698264</v>
      </c>
      <c r="H726" s="179">
        <v>222455206790</v>
      </c>
      <c r="I726" s="179">
        <v>345227678427</v>
      </c>
      <c r="J726" s="179">
        <v>202483834603</v>
      </c>
      <c r="K726" s="179">
        <v>363687808958</v>
      </c>
      <c r="L726" s="179">
        <f>VLOOKUP(A726,Sheet2!$A$1:$E$2000,5,FALSE)</f>
        <v>0</v>
      </c>
      <c r="M726" s="21">
        <f t="shared" si="56"/>
        <v>1.5514616162270498</v>
      </c>
      <c r="N726" s="21">
        <f t="shared" si="57"/>
        <v>1.5822797133924098</v>
      </c>
      <c r="O726" s="21">
        <f t="shared" si="58"/>
        <v>-0.16725680865710321</v>
      </c>
      <c r="P726" s="21">
        <f t="shared" si="59"/>
        <v>0.2422105158487993</v>
      </c>
      <c r="Q726" s="21">
        <f t="shared" si="60"/>
        <v>-1</v>
      </c>
    </row>
    <row r="727" spans="1:17">
      <c r="A727" s="154" t="s">
        <v>702</v>
      </c>
      <c r="B727" s="154" t="s">
        <v>2415</v>
      </c>
      <c r="C727" s="154" t="s">
        <v>2058</v>
      </c>
      <c r="D727" s="179">
        <v>0</v>
      </c>
      <c r="E727" s="179">
        <v>0</v>
      </c>
      <c r="F727" s="179">
        <v>0</v>
      </c>
      <c r="G727" s="179">
        <v>0</v>
      </c>
      <c r="H727" s="179">
        <v>0</v>
      </c>
      <c r="I727" s="179">
        <v>3313581000</v>
      </c>
      <c r="J727" s="179">
        <v>4451292000</v>
      </c>
      <c r="K727" s="179">
        <v>1176995000</v>
      </c>
      <c r="L727" s="179">
        <f>VLOOKUP(A727,Sheet2!$A$1:$E$2000,5,FALSE)</f>
        <v>1010526000</v>
      </c>
      <c r="M727" s="21" t="e">
        <f t="shared" si="56"/>
        <v>#DIV/0!</v>
      </c>
      <c r="N727" s="21" t="e">
        <f t="shared" si="57"/>
        <v>#DIV/0!</v>
      </c>
      <c r="O727" s="21" t="e">
        <f t="shared" si="58"/>
        <v>#DIV/0!</v>
      </c>
      <c r="P727" s="21" t="e">
        <f t="shared" si="59"/>
        <v>#DIV/0!</v>
      </c>
      <c r="Q727" s="21" t="e">
        <f t="shared" si="60"/>
        <v>#DIV/0!</v>
      </c>
    </row>
    <row r="728" spans="1:17">
      <c r="A728" s="154" t="s">
        <v>705</v>
      </c>
      <c r="B728" s="154" t="s">
        <v>2418</v>
      </c>
      <c r="C728" s="154" t="s">
        <v>2058</v>
      </c>
      <c r="D728" s="179">
        <v>277729832672</v>
      </c>
      <c r="E728" s="179">
        <v>369953062608</v>
      </c>
      <c r="F728" s="179">
        <v>345506275546</v>
      </c>
      <c r="G728" s="179">
        <v>367335267424</v>
      </c>
      <c r="H728" s="179">
        <v>259329846569</v>
      </c>
      <c r="I728" s="179">
        <v>266305398007</v>
      </c>
      <c r="J728" s="179">
        <v>362656668693</v>
      </c>
      <c r="K728" s="179">
        <v>575926890395</v>
      </c>
      <c r="L728" s="179">
        <f>VLOOKUP(A728,Sheet2!$A$1:$E$2000,5,FALSE)</f>
        <v>219308993628</v>
      </c>
      <c r="M728" s="21">
        <f t="shared" si="56"/>
        <v>-6.625138511760259E-2</v>
      </c>
      <c r="N728" s="21">
        <f t="shared" si="57"/>
        <v>-0.28016436428538077</v>
      </c>
      <c r="O728" s="21">
        <f t="shared" si="58"/>
        <v>4.9638441790666205E-2</v>
      </c>
      <c r="P728" s="21">
        <f t="shared" si="59"/>
        <v>0.56785079318352316</v>
      </c>
      <c r="Q728" s="21">
        <f t="shared" si="60"/>
        <v>-0.15432412994680747</v>
      </c>
    </row>
    <row r="729" spans="1:17">
      <c r="A729" s="154" t="s">
        <v>3721</v>
      </c>
      <c r="B729" s="154" t="s">
        <v>3722</v>
      </c>
      <c r="C729" s="154" t="s">
        <v>2058</v>
      </c>
      <c r="D729" s="179">
        <v>902062245894</v>
      </c>
      <c r="E729" s="179">
        <v>849157791756</v>
      </c>
      <c r="F729" s="179">
        <v>874759874730</v>
      </c>
      <c r="G729" s="179">
        <v>917004684939</v>
      </c>
      <c r="H729" s="179">
        <v>1112414087822</v>
      </c>
      <c r="I729" s="179">
        <v>1197301067406</v>
      </c>
      <c r="J729" s="179">
        <v>1197532148847</v>
      </c>
      <c r="K729" s="179">
        <v>1413192154505</v>
      </c>
      <c r="L729" s="179">
        <f>VLOOKUP(A729,Sheet2!$A$1:$E$2000,5,FALSE)</f>
        <v>1204783251874</v>
      </c>
      <c r="M729" s="21">
        <f t="shared" si="56"/>
        <v>0.23318994103286986</v>
      </c>
      <c r="N729" s="21">
        <f t="shared" si="57"/>
        <v>0.40998655259355699</v>
      </c>
      <c r="O729" s="21">
        <f t="shared" si="58"/>
        <v>0.36898385881797063</v>
      </c>
      <c r="P729" s="21">
        <f t="shared" si="59"/>
        <v>0.54109589374563216</v>
      </c>
      <c r="Q729" s="21">
        <f t="shared" si="60"/>
        <v>8.3034874390030391E-2</v>
      </c>
    </row>
    <row r="730" spans="1:17">
      <c r="A730" s="154" t="s">
        <v>708</v>
      </c>
      <c r="B730" s="154" t="s">
        <v>2420</v>
      </c>
      <c r="C730" s="154" t="s">
        <v>2058</v>
      </c>
      <c r="D730" s="179">
        <v>38989555597</v>
      </c>
      <c r="E730" s="179">
        <v>39510050924</v>
      </c>
      <c r="F730" s="179">
        <v>40820179133</v>
      </c>
      <c r="G730" s="179">
        <v>38962500339</v>
      </c>
      <c r="H730" s="179">
        <v>42533713982</v>
      </c>
      <c r="I730" s="179">
        <v>43466520784</v>
      </c>
      <c r="J730" s="179">
        <v>43645702010</v>
      </c>
      <c r="K730" s="179">
        <v>42323245850</v>
      </c>
      <c r="L730" s="179">
        <f>VLOOKUP(A730,Sheet2!$A$1:$E$2000,5,FALSE)</f>
        <v>43896583573</v>
      </c>
      <c r="M730" s="21">
        <f t="shared" si="56"/>
        <v>9.0900199572233664E-2</v>
      </c>
      <c r="N730" s="21">
        <f t="shared" si="57"/>
        <v>0.10013831335248116</v>
      </c>
      <c r="O730" s="21">
        <f t="shared" si="58"/>
        <v>6.9218777012072949E-2</v>
      </c>
      <c r="P730" s="21">
        <f t="shared" si="59"/>
        <v>8.6255899435591921E-2</v>
      </c>
      <c r="Q730" s="21">
        <f t="shared" si="60"/>
        <v>3.2042101744906591E-2</v>
      </c>
    </row>
    <row r="731" spans="1:17">
      <c r="A731" s="154" t="s">
        <v>709</v>
      </c>
      <c r="B731" s="154" t="s">
        <v>2421</v>
      </c>
      <c r="C731" s="154" t="s">
        <v>2058</v>
      </c>
      <c r="D731" s="179">
        <v>12575184088</v>
      </c>
      <c r="E731" s="179">
        <v>-2422852553</v>
      </c>
      <c r="F731" s="179">
        <v>5844189759</v>
      </c>
      <c r="G731" s="179">
        <v>4528387014</v>
      </c>
      <c r="H731" s="179">
        <v>6791974324</v>
      </c>
      <c r="I731" s="179">
        <v>29149739543</v>
      </c>
      <c r="J731" s="179">
        <v>17351407451</v>
      </c>
      <c r="K731" s="179">
        <v>27799833420</v>
      </c>
      <c r="L731" s="179">
        <f>VLOOKUP(A731,Sheet2!$A$1:$E$2000,5,FALSE)</f>
        <v>15349622951</v>
      </c>
      <c r="M731" s="21">
        <f t="shared" si="56"/>
        <v>-0.45989066430595543</v>
      </c>
      <c r="N731" s="21">
        <f t="shared" si="57"/>
        <v>13.031165291881466</v>
      </c>
      <c r="O731" s="21">
        <f t="shared" si="58"/>
        <v>1.9690013785536289</v>
      </c>
      <c r="P731" s="21">
        <f t="shared" si="59"/>
        <v>5.1390144733773413</v>
      </c>
      <c r="Q731" s="21">
        <f t="shared" si="60"/>
        <v>1.259964808282747</v>
      </c>
    </row>
    <row r="732" spans="1:17">
      <c r="A732" s="154" t="s">
        <v>710</v>
      </c>
      <c r="B732" s="154" t="s">
        <v>2422</v>
      </c>
      <c r="C732" s="154" t="s">
        <v>2058</v>
      </c>
      <c r="D732" s="179">
        <v>367935899890</v>
      </c>
      <c r="E732" s="179">
        <v>131724491123</v>
      </c>
      <c r="F732" s="179">
        <v>226350279242</v>
      </c>
      <c r="G732" s="179">
        <v>575541856413</v>
      </c>
      <c r="H732" s="179">
        <v>256439062226</v>
      </c>
      <c r="I732" s="179">
        <v>171446024954</v>
      </c>
      <c r="J732" s="179">
        <v>275009522482</v>
      </c>
      <c r="K732" s="179">
        <v>412650873072</v>
      </c>
      <c r="L732" s="179">
        <f>VLOOKUP(A732,Sheet2!$A$1:$E$2000,5,FALSE)</f>
        <v>0</v>
      </c>
      <c r="M732" s="21">
        <f t="shared" si="56"/>
        <v>-0.30303332101415942</v>
      </c>
      <c r="N732" s="21">
        <f t="shared" si="57"/>
        <v>0.30155010273609134</v>
      </c>
      <c r="O732" s="21">
        <f t="shared" si="58"/>
        <v>0.21497319730706621</v>
      </c>
      <c r="P732" s="21">
        <f t="shared" si="59"/>
        <v>-0.28302195839621425</v>
      </c>
      <c r="Q732" s="21">
        <f t="shared" si="60"/>
        <v>-1</v>
      </c>
    </row>
    <row r="733" spans="1:17">
      <c r="A733" s="154" t="s">
        <v>942</v>
      </c>
      <c r="B733" s="154" t="s">
        <v>2423</v>
      </c>
      <c r="C733" s="154" t="s">
        <v>4171</v>
      </c>
      <c r="D733" s="179"/>
      <c r="E733" s="179"/>
      <c r="F733" s="179"/>
      <c r="G733" s="179"/>
      <c r="H733" s="179"/>
      <c r="I733" s="179"/>
      <c r="J733" s="179"/>
      <c r="K733" s="179"/>
      <c r="L733" s="179">
        <f>VLOOKUP(A733,Sheet2!$A$1:$E$2000,5,FALSE)</f>
        <v>0</v>
      </c>
      <c r="M733" s="21" t="e">
        <f t="shared" si="56"/>
        <v>#DIV/0!</v>
      </c>
      <c r="N733" s="21" t="e">
        <f t="shared" si="57"/>
        <v>#DIV/0!</v>
      </c>
      <c r="O733" s="21" t="e">
        <f t="shared" si="58"/>
        <v>#DIV/0!</v>
      </c>
      <c r="P733" s="21" t="e">
        <f t="shared" si="59"/>
        <v>#DIV/0!</v>
      </c>
      <c r="Q733" s="21" t="e">
        <f t="shared" si="60"/>
        <v>#DIV/0!</v>
      </c>
    </row>
    <row r="734" spans="1:17">
      <c r="A734" s="154" t="s">
        <v>3984</v>
      </c>
      <c r="B734" s="154" t="s">
        <v>3996</v>
      </c>
      <c r="C734" s="154" t="s">
        <v>4171</v>
      </c>
      <c r="D734" s="179">
        <v>104514795620</v>
      </c>
      <c r="E734" s="179">
        <v>287910304832</v>
      </c>
      <c r="F734" s="179">
        <v>332167033939</v>
      </c>
      <c r="G734" s="179">
        <v>447309412781</v>
      </c>
      <c r="H734" s="179">
        <v>203088984450</v>
      </c>
      <c r="I734" s="179">
        <v>288334475744</v>
      </c>
      <c r="J734" s="179">
        <v>244864252747</v>
      </c>
      <c r="K734" s="179">
        <v>107985490049</v>
      </c>
      <c r="L734" s="179">
        <f>VLOOKUP(A734,Sheet2!$A$1:$E$2000,5,FALSE)</f>
        <v>197273799398</v>
      </c>
      <c r="M734" s="21">
        <f t="shared" si="56"/>
        <v>0.9431601357993451</v>
      </c>
      <c r="N734" s="21">
        <f t="shared" si="57"/>
        <v>1.473274505570442E-3</v>
      </c>
      <c r="O734" s="21">
        <f t="shared" si="58"/>
        <v>-0.26282795181906132</v>
      </c>
      <c r="P734" s="21">
        <f t="shared" si="59"/>
        <v>-0.75858882696513019</v>
      </c>
      <c r="Q734" s="21">
        <f t="shared" si="60"/>
        <v>-2.8633680294125868E-2</v>
      </c>
    </row>
    <row r="735" spans="1:17">
      <c r="A735" s="154" t="s">
        <v>4244</v>
      </c>
      <c r="B735" s="154" t="s">
        <v>4245</v>
      </c>
      <c r="C735" s="154" t="s">
        <v>4171</v>
      </c>
      <c r="D735" s="179"/>
      <c r="E735" s="179"/>
      <c r="F735" s="179">
        <v>791836852998</v>
      </c>
      <c r="G735" s="179">
        <v>931567023416</v>
      </c>
      <c r="H735" s="179"/>
      <c r="I735" s="179"/>
      <c r="J735" s="179">
        <v>828854253017</v>
      </c>
      <c r="K735" s="179">
        <v>869736549006</v>
      </c>
      <c r="L735" s="179">
        <f>VLOOKUP(A735,Sheet2!$A$1:$E$2000,5,FALSE)</f>
        <v>792713224920</v>
      </c>
      <c r="M735" s="21" t="e">
        <f t="shared" si="56"/>
        <v>#DIV/0!</v>
      </c>
      <c r="N735" s="21" t="e">
        <f t="shared" si="57"/>
        <v>#DIV/0!</v>
      </c>
      <c r="O735" s="21">
        <f t="shared" si="58"/>
        <v>4.6748771390024577E-2</v>
      </c>
      <c r="P735" s="21">
        <f t="shared" si="59"/>
        <v>-6.6372545244540088E-2</v>
      </c>
      <c r="Q735" s="21" t="e">
        <f t="shared" si="60"/>
        <v>#DIV/0!</v>
      </c>
    </row>
    <row r="736" spans="1:17">
      <c r="A736" s="154" t="s">
        <v>2425</v>
      </c>
      <c r="B736" s="154" t="s">
        <v>2426</v>
      </c>
      <c r="C736" s="154" t="s">
        <v>4171</v>
      </c>
      <c r="D736" s="179">
        <v>126630896540</v>
      </c>
      <c r="E736" s="179">
        <v>121862111862</v>
      </c>
      <c r="F736" s="179">
        <v>94559275791</v>
      </c>
      <c r="G736" s="179">
        <v>66769210364</v>
      </c>
      <c r="H736" s="179">
        <v>104633295936</v>
      </c>
      <c r="I736" s="179">
        <v>133398979348</v>
      </c>
      <c r="J736" s="179">
        <v>229806194449</v>
      </c>
      <c r="K736" s="179">
        <v>73390795901</v>
      </c>
      <c r="L736" s="179">
        <f>VLOOKUP(A736,Sheet2!$A$1:$E$2000,5,FALSE)</f>
        <v>88837700676</v>
      </c>
      <c r="M736" s="21">
        <f t="shared" si="56"/>
        <v>-0.17371432411087312</v>
      </c>
      <c r="N736" s="21">
        <f t="shared" si="57"/>
        <v>9.4671488206807583E-2</v>
      </c>
      <c r="O736" s="21">
        <f t="shared" si="58"/>
        <v>1.4302871667178376</v>
      </c>
      <c r="P736" s="21">
        <f t="shared" si="59"/>
        <v>9.9171242267231674E-2</v>
      </c>
      <c r="Q736" s="21">
        <f t="shared" si="60"/>
        <v>-0.15096146134650612</v>
      </c>
    </row>
    <row r="737" spans="1:17">
      <c r="A737" s="154" t="s">
        <v>3504</v>
      </c>
      <c r="B737" s="154" t="s">
        <v>3505</v>
      </c>
      <c r="C737" s="154" t="s">
        <v>4171</v>
      </c>
      <c r="D737" s="179"/>
      <c r="E737" s="179"/>
      <c r="F737" s="179"/>
      <c r="G737" s="179"/>
      <c r="H737" s="179"/>
      <c r="I737" s="179"/>
      <c r="J737" s="179"/>
      <c r="K737" s="179"/>
      <c r="L737" s="179">
        <f>VLOOKUP(A737,Sheet2!$A$1:$E$2000,5,FALSE)</f>
        <v>0</v>
      </c>
      <c r="M737" s="21" t="e">
        <f t="shared" si="56"/>
        <v>#DIV/0!</v>
      </c>
      <c r="N737" s="21" t="e">
        <f t="shared" si="57"/>
        <v>#DIV/0!</v>
      </c>
      <c r="O737" s="21" t="e">
        <f t="shared" si="58"/>
        <v>#DIV/0!</v>
      </c>
      <c r="P737" s="21" t="e">
        <f t="shared" si="59"/>
        <v>#DIV/0!</v>
      </c>
      <c r="Q737" s="21" t="e">
        <f t="shared" si="60"/>
        <v>#DIV/0!</v>
      </c>
    </row>
    <row r="738" spans="1:17">
      <c r="A738" s="154" t="s">
        <v>773</v>
      </c>
      <c r="B738" s="154" t="s">
        <v>2427</v>
      </c>
      <c r="C738" s="154" t="s">
        <v>4171</v>
      </c>
      <c r="D738" s="179">
        <v>220455829306</v>
      </c>
      <c r="E738" s="179">
        <v>142909925243</v>
      </c>
      <c r="F738" s="179">
        <v>317178723828</v>
      </c>
      <c r="G738" s="179">
        <v>466453450439</v>
      </c>
      <c r="H738" s="179">
        <v>405102529004</v>
      </c>
      <c r="I738" s="179">
        <v>366327713749</v>
      </c>
      <c r="J738" s="179">
        <v>316760975242</v>
      </c>
      <c r="K738" s="179">
        <v>232245436033</v>
      </c>
      <c r="L738" s="179">
        <f>VLOOKUP(A738,Sheet2!$A$1:$E$2000,5,FALSE)</f>
        <v>314495606010</v>
      </c>
      <c r="M738" s="21">
        <f t="shared" si="56"/>
        <v>0.83756778071721683</v>
      </c>
      <c r="N738" s="21">
        <f t="shared" si="57"/>
        <v>1.5633468992871329</v>
      </c>
      <c r="O738" s="21">
        <f t="shared" si="58"/>
        <v>-1.3170763188597012E-3</v>
      </c>
      <c r="P738" s="21">
        <f t="shared" si="59"/>
        <v>-0.50210372371686063</v>
      </c>
      <c r="Q738" s="21">
        <f t="shared" si="60"/>
        <v>-0.22366417513306944</v>
      </c>
    </row>
    <row r="739" spans="1:17">
      <c r="A739" s="154" t="s">
        <v>801</v>
      </c>
      <c r="B739" s="154" t="s">
        <v>2428</v>
      </c>
      <c r="C739" s="154" t="s">
        <v>4171</v>
      </c>
      <c r="D739" s="179">
        <v>475165278961</v>
      </c>
      <c r="E739" s="179">
        <v>576767728954</v>
      </c>
      <c r="F739" s="179">
        <v>538946064481</v>
      </c>
      <c r="G739" s="179">
        <v>562405617360</v>
      </c>
      <c r="H739" s="179">
        <v>552878673881</v>
      </c>
      <c r="I739" s="179">
        <v>637659197971</v>
      </c>
      <c r="J739" s="179">
        <v>609290312880</v>
      </c>
      <c r="K739" s="179">
        <v>652835279378</v>
      </c>
      <c r="L739" s="179">
        <f>VLOOKUP(A739,Sheet2!$A$1:$E$2000,5,FALSE)</f>
        <v>624427382320</v>
      </c>
      <c r="M739" s="21">
        <f t="shared" si="56"/>
        <v>0.16355023896091209</v>
      </c>
      <c r="N739" s="21">
        <f t="shared" si="57"/>
        <v>0.10557364075731149</v>
      </c>
      <c r="O739" s="21">
        <f t="shared" si="58"/>
        <v>0.13052187043380833</v>
      </c>
      <c r="P739" s="21">
        <f t="shared" si="59"/>
        <v>0.16079082289840521</v>
      </c>
      <c r="Q739" s="21">
        <f t="shared" si="60"/>
        <v>0.12941122857344997</v>
      </c>
    </row>
    <row r="740" spans="1:17">
      <c r="A740" s="154" t="s">
        <v>3943</v>
      </c>
      <c r="B740" s="154" t="s">
        <v>3944</v>
      </c>
      <c r="C740" s="154" t="s">
        <v>4171</v>
      </c>
      <c r="D740" s="179">
        <v>76225491092</v>
      </c>
      <c r="E740" s="179">
        <v>105536356058</v>
      </c>
      <c r="F740" s="179">
        <v>88494084888</v>
      </c>
      <c r="G740" s="179">
        <v>109200044893</v>
      </c>
      <c r="H740" s="179">
        <v>90847664535</v>
      </c>
      <c r="I740" s="179">
        <v>109344242188</v>
      </c>
      <c r="J740" s="179">
        <v>140367182546</v>
      </c>
      <c r="K740" s="179">
        <v>196464840654</v>
      </c>
      <c r="L740" s="179">
        <f>VLOOKUP(A740,Sheet2!$A$1:$E$2000,5,FALSE)</f>
        <v>147229910411</v>
      </c>
      <c r="M740" s="21">
        <f t="shared" si="56"/>
        <v>0.19182786799434109</v>
      </c>
      <c r="N740" s="21">
        <f t="shared" si="57"/>
        <v>3.6081273527269468E-2</v>
      </c>
      <c r="O740" s="21">
        <f t="shared" si="58"/>
        <v>0.58617587518591441</v>
      </c>
      <c r="P740" s="21">
        <f t="shared" si="59"/>
        <v>0.79912783778162988</v>
      </c>
      <c r="Q740" s="21">
        <f t="shared" si="60"/>
        <v>0.62062405417453692</v>
      </c>
    </row>
    <row r="741" spans="1:17">
      <c r="A741" s="154" t="s">
        <v>967</v>
      </c>
      <c r="B741" s="154" t="s">
        <v>2431</v>
      </c>
      <c r="C741" s="154" t="s">
        <v>4171</v>
      </c>
      <c r="D741" s="179"/>
      <c r="E741" s="179"/>
      <c r="F741" s="179"/>
      <c r="G741" s="179"/>
      <c r="H741" s="179"/>
      <c r="I741" s="179"/>
      <c r="J741" s="179"/>
      <c r="K741" s="179"/>
      <c r="L741" s="179">
        <f>VLOOKUP(A741,Sheet2!$A$1:$E$2000,5,FALSE)</f>
        <v>0</v>
      </c>
      <c r="M741" s="21" t="e">
        <f t="shared" si="56"/>
        <v>#DIV/0!</v>
      </c>
      <c r="N741" s="21" t="e">
        <f t="shared" si="57"/>
        <v>#DIV/0!</v>
      </c>
      <c r="O741" s="21" t="e">
        <f t="shared" si="58"/>
        <v>#DIV/0!</v>
      </c>
      <c r="P741" s="21" t="e">
        <f t="shared" si="59"/>
        <v>#DIV/0!</v>
      </c>
      <c r="Q741" s="21" t="e">
        <f t="shared" si="60"/>
        <v>#DIV/0!</v>
      </c>
    </row>
    <row r="742" spans="1:17">
      <c r="A742" s="154" t="s">
        <v>357</v>
      </c>
      <c r="B742" s="154" t="s">
        <v>2060</v>
      </c>
      <c r="C742" s="154" t="s">
        <v>4171</v>
      </c>
      <c r="D742" s="179">
        <v>0</v>
      </c>
      <c r="E742" s="179">
        <v>0</v>
      </c>
      <c r="F742" s="179">
        <v>0</v>
      </c>
      <c r="G742" s="179"/>
      <c r="H742" s="179">
        <v>0</v>
      </c>
      <c r="I742" s="179">
        <v>0</v>
      </c>
      <c r="J742" s="179"/>
      <c r="K742" s="179">
        <v>0</v>
      </c>
      <c r="L742" s="179">
        <f>VLOOKUP(A742,Sheet2!$A$1:$E$2000,5,FALSE)</f>
        <v>0</v>
      </c>
      <c r="M742" s="21" t="e">
        <f t="shared" si="56"/>
        <v>#DIV/0!</v>
      </c>
      <c r="N742" s="21" t="e">
        <f t="shared" si="57"/>
        <v>#DIV/0!</v>
      </c>
      <c r="O742" s="21" t="e">
        <f t="shared" si="58"/>
        <v>#DIV/0!</v>
      </c>
      <c r="P742" s="21" t="e">
        <f t="shared" si="59"/>
        <v>#DIV/0!</v>
      </c>
      <c r="Q742" s="21" t="e">
        <f t="shared" si="60"/>
        <v>#DIV/0!</v>
      </c>
    </row>
    <row r="743" spans="1:17">
      <c r="A743" s="154" t="s">
        <v>968</v>
      </c>
      <c r="B743" s="154" t="s">
        <v>2432</v>
      </c>
      <c r="C743" s="154" t="s">
        <v>4171</v>
      </c>
      <c r="D743" s="179"/>
      <c r="E743" s="179"/>
      <c r="F743" s="179"/>
      <c r="G743" s="179"/>
      <c r="H743" s="179"/>
      <c r="I743" s="179"/>
      <c r="J743" s="179"/>
      <c r="K743" s="179"/>
      <c r="L743" s="179">
        <f>VLOOKUP(A743,Sheet2!$A$1:$E$2000,5,FALSE)</f>
        <v>0</v>
      </c>
      <c r="M743" s="21" t="e">
        <f t="shared" si="56"/>
        <v>#DIV/0!</v>
      </c>
      <c r="N743" s="21" t="e">
        <f t="shared" si="57"/>
        <v>#DIV/0!</v>
      </c>
      <c r="O743" s="21" t="e">
        <f t="shared" si="58"/>
        <v>#DIV/0!</v>
      </c>
      <c r="P743" s="21" t="e">
        <f t="shared" si="59"/>
        <v>#DIV/0!</v>
      </c>
      <c r="Q743" s="21" t="e">
        <f t="shared" si="60"/>
        <v>#DIV/0!</v>
      </c>
    </row>
    <row r="744" spans="1:17">
      <c r="A744" s="154" t="s">
        <v>811</v>
      </c>
      <c r="B744" s="154" t="s">
        <v>2433</v>
      </c>
      <c r="C744" s="154" t="s">
        <v>4171</v>
      </c>
      <c r="D744" s="179">
        <v>5643517468655</v>
      </c>
      <c r="E744" s="179">
        <v>5534831968177</v>
      </c>
      <c r="F744" s="179">
        <v>5655239847746</v>
      </c>
      <c r="G744" s="179">
        <v>5763011657566</v>
      </c>
      <c r="H744" s="179">
        <v>6350066131254</v>
      </c>
      <c r="I744" s="179">
        <v>6340127748327</v>
      </c>
      <c r="J744" s="179">
        <v>6476396662883</v>
      </c>
      <c r="K744" s="179">
        <v>6731059509359</v>
      </c>
      <c r="L744" s="179">
        <f>VLOOKUP(A744,Sheet2!$A$1:$E$2000,5,FALSE)</f>
        <v>6840008797872</v>
      </c>
      <c r="M744" s="21">
        <f t="shared" si="56"/>
        <v>0.12519650493212511</v>
      </c>
      <c r="N744" s="21">
        <f t="shared" si="57"/>
        <v>0.14549597617057183</v>
      </c>
      <c r="O744" s="21">
        <f t="shared" si="58"/>
        <v>0.14520282733265277</v>
      </c>
      <c r="P744" s="21">
        <f t="shared" si="59"/>
        <v>0.16797603567608496</v>
      </c>
      <c r="Q744" s="21">
        <f t="shared" si="60"/>
        <v>7.7155521925445988E-2</v>
      </c>
    </row>
    <row r="745" spans="1:17">
      <c r="A745" s="154" t="s">
        <v>971</v>
      </c>
      <c r="B745" s="154" t="s">
        <v>3780</v>
      </c>
      <c r="C745" s="154" t="s">
        <v>4171</v>
      </c>
      <c r="D745" s="179"/>
      <c r="E745" s="179"/>
      <c r="F745" s="179"/>
      <c r="G745" s="179"/>
      <c r="H745" s="179"/>
      <c r="I745" s="179"/>
      <c r="J745" s="179"/>
      <c r="K745" s="179"/>
      <c r="L745" s="179">
        <f>VLOOKUP(A745,Sheet2!$A$1:$E$2000,5,FALSE)</f>
        <v>0</v>
      </c>
      <c r="M745" s="21" t="e">
        <f t="shared" si="56"/>
        <v>#DIV/0!</v>
      </c>
      <c r="N745" s="21" t="e">
        <f t="shared" si="57"/>
        <v>#DIV/0!</v>
      </c>
      <c r="O745" s="21" t="e">
        <f t="shared" si="58"/>
        <v>#DIV/0!</v>
      </c>
      <c r="P745" s="21" t="e">
        <f t="shared" si="59"/>
        <v>#DIV/0!</v>
      </c>
      <c r="Q745" s="21" t="e">
        <f t="shared" si="60"/>
        <v>#DIV/0!</v>
      </c>
    </row>
    <row r="746" spans="1:17">
      <c r="A746" s="154" t="s">
        <v>5</v>
      </c>
      <c r="B746" s="154" t="s">
        <v>2443</v>
      </c>
      <c r="C746" s="154" t="s">
        <v>4171</v>
      </c>
      <c r="D746" s="179">
        <v>91516346316</v>
      </c>
      <c r="E746" s="179">
        <v>129136841167</v>
      </c>
      <c r="F746" s="179">
        <v>148469778688</v>
      </c>
      <c r="G746" s="179">
        <v>137733592659</v>
      </c>
      <c r="H746" s="179">
        <v>85801430495</v>
      </c>
      <c r="I746" s="179">
        <v>118361684512</v>
      </c>
      <c r="J746" s="179">
        <v>158045009090</v>
      </c>
      <c r="K746" s="179">
        <v>159818751116</v>
      </c>
      <c r="L746" s="179">
        <f>VLOOKUP(A746,Sheet2!$A$1:$E$2000,5,FALSE)</f>
        <v>95730974884</v>
      </c>
      <c r="M746" s="21">
        <f t="shared" si="56"/>
        <v>-6.2446940366989376E-2</v>
      </c>
      <c r="N746" s="21">
        <f t="shared" si="57"/>
        <v>-8.3439834501337601E-2</v>
      </c>
      <c r="O746" s="21">
        <f t="shared" si="58"/>
        <v>6.4492790968064623E-2</v>
      </c>
      <c r="P746" s="21">
        <f t="shared" si="59"/>
        <v>0.1603469279399275</v>
      </c>
      <c r="Q746" s="21">
        <f t="shared" si="60"/>
        <v>0.11572702613132581</v>
      </c>
    </row>
    <row r="747" spans="1:17">
      <c r="A747" s="154" t="s">
        <v>6</v>
      </c>
      <c r="B747" s="154" t="s">
        <v>1651</v>
      </c>
      <c r="C747" s="154" t="s">
        <v>4171</v>
      </c>
      <c r="D747" s="179">
        <v>58706401240</v>
      </c>
      <c r="E747" s="179">
        <v>92186699690</v>
      </c>
      <c r="F747" s="179">
        <v>58911234605</v>
      </c>
      <c r="G747" s="179">
        <v>31115476967</v>
      </c>
      <c r="H747" s="179">
        <v>20878150336</v>
      </c>
      <c r="I747" s="179">
        <v>-5373211435</v>
      </c>
      <c r="J747" s="179">
        <v>2568144935</v>
      </c>
      <c r="K747" s="179">
        <v>-12331052568</v>
      </c>
      <c r="L747" s="179">
        <f>VLOOKUP(A747,Sheet2!$A$1:$E$2000,5,FALSE)</f>
        <v>3210478981</v>
      </c>
      <c r="M747" s="21">
        <f t="shared" si="56"/>
        <v>-0.64436330800371844</v>
      </c>
      <c r="N747" s="21">
        <f t="shared" si="57"/>
        <v>-1.058286189364287</v>
      </c>
      <c r="O747" s="21">
        <f t="shared" si="58"/>
        <v>-0.95640653345292426</v>
      </c>
      <c r="P747" s="21">
        <f t="shared" si="59"/>
        <v>-1.3962996479558352</v>
      </c>
      <c r="Q747" s="21">
        <f t="shared" si="60"/>
        <v>-0.84622780613547932</v>
      </c>
    </row>
    <row r="748" spans="1:17">
      <c r="A748" s="154" t="s">
        <v>972</v>
      </c>
      <c r="B748" s="154" t="s">
        <v>2444</v>
      </c>
      <c r="C748" s="154" t="s">
        <v>4171</v>
      </c>
      <c r="D748" s="179">
        <v>181390346681</v>
      </c>
      <c r="E748" s="179">
        <v>189618431722</v>
      </c>
      <c r="F748" s="179">
        <v>198729003504</v>
      </c>
      <c r="G748" s="179">
        <v>223523411535</v>
      </c>
      <c r="H748" s="179">
        <v>201299518738</v>
      </c>
      <c r="I748" s="179">
        <v>206625921568</v>
      </c>
      <c r="J748" s="179">
        <v>203566709860</v>
      </c>
      <c r="K748" s="179">
        <v>233181847554</v>
      </c>
      <c r="L748" s="179">
        <f>VLOOKUP(A748,Sheet2!$A$1:$E$2000,5,FALSE)</f>
        <v>207925742940</v>
      </c>
      <c r="M748" s="21">
        <f t="shared" si="56"/>
        <v>0.10975871881436465</v>
      </c>
      <c r="N748" s="21">
        <f t="shared" si="57"/>
        <v>8.9693231251562713E-2</v>
      </c>
      <c r="O748" s="21">
        <f t="shared" si="58"/>
        <v>2.434323259665833E-2</v>
      </c>
      <c r="P748" s="21">
        <f t="shared" si="59"/>
        <v>4.3209952607079154E-2</v>
      </c>
      <c r="Q748" s="21">
        <f t="shared" si="60"/>
        <v>3.2917238170968088E-2</v>
      </c>
    </row>
    <row r="749" spans="1:17">
      <c r="A749" s="154" t="s">
        <v>973</v>
      </c>
      <c r="B749" s="154" t="s">
        <v>2445</v>
      </c>
      <c r="C749" s="154" t="s">
        <v>4171</v>
      </c>
      <c r="D749" s="179"/>
      <c r="E749" s="179"/>
      <c r="F749" s="179"/>
      <c r="G749" s="179"/>
      <c r="H749" s="179"/>
      <c r="I749" s="179"/>
      <c r="J749" s="179"/>
      <c r="K749" s="179"/>
      <c r="L749" s="179">
        <f>VLOOKUP(A749,Sheet2!$A$1:$E$2000,5,FALSE)</f>
        <v>0</v>
      </c>
      <c r="M749" s="21" t="e">
        <f t="shared" si="56"/>
        <v>#DIV/0!</v>
      </c>
      <c r="N749" s="21" t="e">
        <f t="shared" si="57"/>
        <v>#DIV/0!</v>
      </c>
      <c r="O749" s="21" t="e">
        <f t="shared" si="58"/>
        <v>#DIV/0!</v>
      </c>
      <c r="P749" s="21" t="e">
        <f t="shared" si="59"/>
        <v>#DIV/0!</v>
      </c>
      <c r="Q749" s="21" t="e">
        <f t="shared" si="60"/>
        <v>#DIV/0!</v>
      </c>
    </row>
    <row r="750" spans="1:17">
      <c r="A750" s="154" t="s">
        <v>3506</v>
      </c>
      <c r="B750" s="154" t="s">
        <v>4204</v>
      </c>
      <c r="C750" s="154" t="s">
        <v>4171</v>
      </c>
      <c r="D750" s="179">
        <v>499635889039</v>
      </c>
      <c r="E750" s="179">
        <v>559292672416</v>
      </c>
      <c r="F750" s="179">
        <v>497389382695</v>
      </c>
      <c r="G750" s="179">
        <v>799822507806</v>
      </c>
      <c r="H750" s="179">
        <v>614115502120</v>
      </c>
      <c r="I750" s="179">
        <v>626762994170</v>
      </c>
      <c r="J750" s="179">
        <v>668755305073</v>
      </c>
      <c r="K750" s="179">
        <v>1192769757756</v>
      </c>
      <c r="L750" s="179">
        <f>VLOOKUP(A750,Sheet2!$A$1:$E$2000,5,FALSE)</f>
        <v>887886090768</v>
      </c>
      <c r="M750" s="21">
        <f t="shared" si="56"/>
        <v>0.22912608079693828</v>
      </c>
      <c r="N750" s="21">
        <f t="shared" si="57"/>
        <v>0.12063508978679378</v>
      </c>
      <c r="O750" s="21">
        <f t="shared" si="58"/>
        <v>0.34453072047796779</v>
      </c>
      <c r="P750" s="21">
        <f t="shared" si="59"/>
        <v>0.49129306329212585</v>
      </c>
      <c r="Q750" s="21">
        <f t="shared" si="60"/>
        <v>0.44579657687016733</v>
      </c>
    </row>
    <row r="751" spans="1:17">
      <c r="A751" s="154" t="s">
        <v>4148</v>
      </c>
      <c r="B751" s="154" t="s">
        <v>4149</v>
      </c>
      <c r="C751" s="154" t="s">
        <v>4171</v>
      </c>
      <c r="D751" s="179">
        <v>2891864784901</v>
      </c>
      <c r="E751" s="179">
        <v>2887126888743</v>
      </c>
      <c r="F751" s="179">
        <v>3111959686483</v>
      </c>
      <c r="G751" s="179">
        <v>3495591736817</v>
      </c>
      <c r="H751" s="179">
        <v>3349177672894</v>
      </c>
      <c r="I751" s="179">
        <v>3627771538131</v>
      </c>
      <c r="J751" s="179">
        <v>4125981788820</v>
      </c>
      <c r="K751" s="179">
        <v>4355876822959</v>
      </c>
      <c r="L751" s="179">
        <f>VLOOKUP(A751,Sheet2!$A$1:$E$2000,5,FALSE)</f>
        <v>3983385275878</v>
      </c>
      <c r="M751" s="21">
        <f t="shared" si="56"/>
        <v>0.15813771459188594</v>
      </c>
      <c r="N751" s="21">
        <f t="shared" si="57"/>
        <v>0.25653345970895741</v>
      </c>
      <c r="O751" s="21">
        <f t="shared" si="58"/>
        <v>0.32584679896126906</v>
      </c>
      <c r="P751" s="21">
        <f t="shared" si="59"/>
        <v>0.24610570996639169</v>
      </c>
      <c r="Q751" s="21">
        <f t="shared" si="60"/>
        <v>0.18936218526620771</v>
      </c>
    </row>
    <row r="752" spans="1:17">
      <c r="A752" s="154" t="s">
        <v>4276</v>
      </c>
      <c r="B752" s="154" t="s">
        <v>4277</v>
      </c>
      <c r="C752" s="154" t="s">
        <v>4171</v>
      </c>
      <c r="D752" s="179">
        <v>372864328211</v>
      </c>
      <c r="E752" s="179">
        <v>422725979247</v>
      </c>
      <c r="F752" s="179">
        <v>373567559111</v>
      </c>
      <c r="G752" s="179">
        <v>386347403370</v>
      </c>
      <c r="H752" s="179">
        <v>292598454722</v>
      </c>
      <c r="I752" s="179">
        <v>321905212351</v>
      </c>
      <c r="J752" s="179">
        <v>342485481017</v>
      </c>
      <c r="K752" s="179">
        <v>355502813079</v>
      </c>
      <c r="L752" s="179">
        <f>VLOOKUP(A752,Sheet2!$A$1:$E$2000,5,FALSE)</f>
        <v>316269636846</v>
      </c>
      <c r="M752" s="21">
        <f t="shared" si="56"/>
        <v>-0.21526830918397319</v>
      </c>
      <c r="N752" s="21">
        <f t="shared" si="57"/>
        <v>-0.2385014686714822</v>
      </c>
      <c r="O752" s="21">
        <f t="shared" si="58"/>
        <v>-8.3203365324247616E-2</v>
      </c>
      <c r="P752" s="21">
        <f t="shared" si="59"/>
        <v>-7.9836411535191623E-2</v>
      </c>
      <c r="Q752" s="21">
        <f t="shared" si="60"/>
        <v>8.0899887685634456E-2</v>
      </c>
    </row>
    <row r="753" spans="1:17">
      <c r="A753" s="154" t="s">
        <v>974</v>
      </c>
      <c r="B753" s="154" t="s">
        <v>4205</v>
      </c>
      <c r="C753" s="154" t="s">
        <v>4171</v>
      </c>
      <c r="D753" s="179"/>
      <c r="E753" s="179"/>
      <c r="F753" s="179"/>
      <c r="G753" s="179"/>
      <c r="H753" s="179"/>
      <c r="I753" s="179"/>
      <c r="J753" s="179"/>
      <c r="K753" s="179"/>
      <c r="L753" s="179">
        <f>VLOOKUP(A753,Sheet2!$A$1:$E$2000,5,FALSE)</f>
        <v>0</v>
      </c>
      <c r="M753" s="21" t="e">
        <f t="shared" si="56"/>
        <v>#DIV/0!</v>
      </c>
      <c r="N753" s="21" t="e">
        <f t="shared" si="57"/>
        <v>#DIV/0!</v>
      </c>
      <c r="O753" s="21" t="e">
        <f t="shared" si="58"/>
        <v>#DIV/0!</v>
      </c>
      <c r="P753" s="21" t="e">
        <f t="shared" si="59"/>
        <v>#DIV/0!</v>
      </c>
      <c r="Q753" s="21" t="e">
        <f t="shared" si="60"/>
        <v>#DIV/0!</v>
      </c>
    </row>
    <row r="754" spans="1:17">
      <c r="A754" s="154" t="s">
        <v>975</v>
      </c>
      <c r="B754" s="154" t="s">
        <v>2447</v>
      </c>
      <c r="C754" s="154" t="s">
        <v>4171</v>
      </c>
      <c r="D754" s="179">
        <v>258735014500</v>
      </c>
      <c r="E754" s="179">
        <v>234854295191</v>
      </c>
      <c r="F754" s="179">
        <v>177393810263</v>
      </c>
      <c r="G754" s="179">
        <v>402049237896</v>
      </c>
      <c r="H754" s="179">
        <v>294952804212</v>
      </c>
      <c r="I754" s="179">
        <v>345248261643</v>
      </c>
      <c r="J754" s="179">
        <v>272287172317</v>
      </c>
      <c r="K754" s="179">
        <v>472790900663</v>
      </c>
      <c r="L754" s="179">
        <f>VLOOKUP(A754,Sheet2!$A$1:$E$2000,5,FALSE)</f>
        <v>277612969651</v>
      </c>
      <c r="M754" s="21">
        <f t="shared" si="56"/>
        <v>0.13998024110493942</v>
      </c>
      <c r="N754" s="21">
        <f t="shared" si="57"/>
        <v>0.47005300185044468</v>
      </c>
      <c r="O754" s="21">
        <f t="shared" si="58"/>
        <v>0.53493051371585776</v>
      </c>
      <c r="P754" s="21">
        <f t="shared" si="59"/>
        <v>0.17595273438946074</v>
      </c>
      <c r="Q754" s="21">
        <f t="shared" si="60"/>
        <v>-5.8788505528283901E-2</v>
      </c>
    </row>
    <row r="755" spans="1:17">
      <c r="A755" s="154" t="s">
        <v>933</v>
      </c>
      <c r="B755" s="154" t="s">
        <v>4135</v>
      </c>
      <c r="C755" s="154" t="s">
        <v>4171</v>
      </c>
      <c r="D755" s="179">
        <v>719514358273</v>
      </c>
      <c r="E755" s="179">
        <v>759790269836</v>
      </c>
      <c r="F755" s="179">
        <v>627960661639</v>
      </c>
      <c r="G755" s="179">
        <v>1325053571667</v>
      </c>
      <c r="H755" s="179">
        <v>553029690806</v>
      </c>
      <c r="I755" s="179">
        <v>1060878488038</v>
      </c>
      <c r="J755" s="179">
        <v>629677510774</v>
      </c>
      <c r="K755" s="179">
        <v>1282022025508</v>
      </c>
      <c r="L755" s="179">
        <f>VLOOKUP(A755,Sheet2!$A$1:$E$2000,5,FALSE)</f>
        <v>692187790049</v>
      </c>
      <c r="M755" s="21">
        <f t="shared" si="56"/>
        <v>-0.23138477440061309</v>
      </c>
      <c r="N755" s="21">
        <f t="shared" si="57"/>
        <v>0.3962780653495202</v>
      </c>
      <c r="O755" s="21">
        <f t="shared" si="58"/>
        <v>2.7340074623766427E-3</v>
      </c>
      <c r="P755" s="21">
        <f t="shared" si="59"/>
        <v>-3.2475325586167531E-2</v>
      </c>
      <c r="Q755" s="21">
        <f t="shared" si="60"/>
        <v>0.25162862239853223</v>
      </c>
    </row>
    <row r="756" spans="1:17">
      <c r="A756" s="154" t="s">
        <v>4278</v>
      </c>
      <c r="B756" s="154" t="s">
        <v>2320</v>
      </c>
      <c r="C756" s="154" t="s">
        <v>4171</v>
      </c>
      <c r="D756" s="179">
        <v>72032134142</v>
      </c>
      <c r="E756" s="179"/>
      <c r="F756" s="179"/>
      <c r="G756" s="179"/>
      <c r="H756" s="179"/>
      <c r="I756" s="179"/>
      <c r="J756" s="179"/>
      <c r="K756" s="179">
        <v>245430316482</v>
      </c>
      <c r="L756" s="179">
        <f>VLOOKUP(A756,Sheet2!$A$1:$E$2000,5,FALSE)</f>
        <v>93049221542</v>
      </c>
      <c r="M756" s="21">
        <f t="shared" si="56"/>
        <v>-1</v>
      </c>
      <c r="N756" s="21" t="e">
        <f t="shared" si="57"/>
        <v>#DIV/0!</v>
      </c>
      <c r="O756" s="21" t="e">
        <f t="shared" si="58"/>
        <v>#DIV/0!</v>
      </c>
      <c r="P756" s="21" t="e">
        <f t="shared" si="59"/>
        <v>#DIV/0!</v>
      </c>
      <c r="Q756" s="21" t="e">
        <f t="shared" si="60"/>
        <v>#DIV/0!</v>
      </c>
    </row>
    <row r="757" spans="1:17">
      <c r="A757" s="154" t="s">
        <v>10</v>
      </c>
      <c r="B757" s="154" t="s">
        <v>1655</v>
      </c>
      <c r="C757" s="154" t="s">
        <v>4171</v>
      </c>
      <c r="D757" s="179">
        <v>30264963235</v>
      </c>
      <c r="E757" s="179">
        <v>33375667739</v>
      </c>
      <c r="F757" s="179">
        <v>35110246009</v>
      </c>
      <c r="G757" s="179">
        <v>32350551114</v>
      </c>
      <c r="H757" s="179">
        <v>25869100549</v>
      </c>
      <c r="I757" s="179">
        <v>28871481676</v>
      </c>
      <c r="J757" s="179">
        <v>31044802792</v>
      </c>
      <c r="K757" s="179">
        <v>29419639781</v>
      </c>
      <c r="L757" s="179">
        <f>VLOOKUP(A757,Sheet2!$A$1:$E$2000,5,FALSE)</f>
        <v>27947280900</v>
      </c>
      <c r="M757" s="21">
        <f t="shared" si="56"/>
        <v>-0.14524592849716045</v>
      </c>
      <c r="N757" s="21">
        <f t="shared" si="57"/>
        <v>-0.13495418573264339</v>
      </c>
      <c r="O757" s="21">
        <f t="shared" si="58"/>
        <v>-0.11579079269219256</v>
      </c>
      <c r="P757" s="21">
        <f t="shared" si="59"/>
        <v>-9.059849777123645E-2</v>
      </c>
      <c r="Q757" s="21">
        <f t="shared" si="60"/>
        <v>8.0334464936792499E-2</v>
      </c>
    </row>
    <row r="758" spans="1:17">
      <c r="A758" s="154" t="s">
        <v>977</v>
      </c>
      <c r="B758" s="154" t="s">
        <v>2450</v>
      </c>
      <c r="C758" s="154" t="s">
        <v>4171</v>
      </c>
      <c r="D758" s="179">
        <v>2639785509793</v>
      </c>
      <c r="E758" s="179">
        <v>1329109533215</v>
      </c>
      <c r="F758" s="179">
        <v>1405091369764</v>
      </c>
      <c r="G758" s="179">
        <v>1188108048235</v>
      </c>
      <c r="H758" s="179">
        <v>1589794169499</v>
      </c>
      <c r="I758" s="179">
        <v>1456833878033</v>
      </c>
      <c r="J758" s="179">
        <v>1377818400337</v>
      </c>
      <c r="K758" s="179">
        <v>2157292454194</v>
      </c>
      <c r="L758" s="179">
        <f>VLOOKUP(A758,Sheet2!$A$1:$E$2000,5,FALSE)</f>
        <v>2442433864578</v>
      </c>
      <c r="M758" s="21">
        <f t="shared" si="56"/>
        <v>-0.39775630876022783</v>
      </c>
      <c r="N758" s="21">
        <f t="shared" si="57"/>
        <v>9.6097681662884432E-2</v>
      </c>
      <c r="O758" s="21">
        <f t="shared" si="58"/>
        <v>-1.9410103865046716E-2</v>
      </c>
      <c r="P758" s="21">
        <f t="shared" si="59"/>
        <v>0.81573759844382576</v>
      </c>
      <c r="Q758" s="21">
        <f t="shared" si="60"/>
        <v>0.53632080896843193</v>
      </c>
    </row>
    <row r="759" spans="1:17">
      <c r="A759" s="154" t="s">
        <v>978</v>
      </c>
      <c r="B759" s="154" t="s">
        <v>2451</v>
      </c>
      <c r="C759" s="154" t="s">
        <v>4171</v>
      </c>
      <c r="D759" s="179"/>
      <c r="E759" s="179"/>
      <c r="F759" s="179"/>
      <c r="G759" s="179"/>
      <c r="H759" s="179"/>
      <c r="I759" s="179"/>
      <c r="J759" s="179"/>
      <c r="K759" s="179"/>
      <c r="L759" s="179">
        <f>VLOOKUP(A759,Sheet2!$A$1:$E$2000,5,FALSE)</f>
        <v>0</v>
      </c>
      <c r="M759" s="21" t="e">
        <f t="shared" si="56"/>
        <v>#DIV/0!</v>
      </c>
      <c r="N759" s="21" t="e">
        <f t="shared" si="57"/>
        <v>#DIV/0!</v>
      </c>
      <c r="O759" s="21" t="e">
        <f t="shared" si="58"/>
        <v>#DIV/0!</v>
      </c>
      <c r="P759" s="21" t="e">
        <f t="shared" si="59"/>
        <v>#DIV/0!</v>
      </c>
      <c r="Q759" s="21" t="e">
        <f t="shared" si="60"/>
        <v>#DIV/0!</v>
      </c>
    </row>
    <row r="760" spans="1:17">
      <c r="A760" s="154" t="s">
        <v>365</v>
      </c>
      <c r="B760" s="154" t="s">
        <v>2067</v>
      </c>
      <c r="C760" s="154" t="s">
        <v>4171</v>
      </c>
      <c r="D760" s="179"/>
      <c r="E760" s="179"/>
      <c r="F760" s="179"/>
      <c r="G760" s="179"/>
      <c r="H760" s="179"/>
      <c r="I760" s="179"/>
      <c r="J760" s="179"/>
      <c r="K760" s="179"/>
      <c r="L760" s="179">
        <f>VLOOKUP(A760,Sheet2!$A$1:$E$2000,5,FALSE)</f>
        <v>0</v>
      </c>
      <c r="M760" s="21" t="e">
        <f t="shared" si="56"/>
        <v>#DIV/0!</v>
      </c>
      <c r="N760" s="21" t="e">
        <f t="shared" si="57"/>
        <v>#DIV/0!</v>
      </c>
      <c r="O760" s="21" t="e">
        <f t="shared" si="58"/>
        <v>#DIV/0!</v>
      </c>
      <c r="P760" s="21" t="e">
        <f t="shared" si="59"/>
        <v>#DIV/0!</v>
      </c>
      <c r="Q760" s="21" t="e">
        <f t="shared" si="60"/>
        <v>#DIV/0!</v>
      </c>
    </row>
    <row r="761" spans="1:17">
      <c r="A761" s="154" t="s">
        <v>979</v>
      </c>
      <c r="B761" s="154" t="s">
        <v>2452</v>
      </c>
      <c r="C761" s="154" t="s">
        <v>4171</v>
      </c>
      <c r="D761" s="179"/>
      <c r="E761" s="179"/>
      <c r="F761" s="179"/>
      <c r="G761" s="179"/>
      <c r="H761" s="179"/>
      <c r="I761" s="179"/>
      <c r="J761" s="179"/>
      <c r="K761" s="179"/>
      <c r="L761" s="179">
        <f>VLOOKUP(A761,Sheet2!$A$1:$E$2000,5,FALSE)</f>
        <v>0</v>
      </c>
      <c r="M761" s="21" t="e">
        <f t="shared" si="56"/>
        <v>#DIV/0!</v>
      </c>
      <c r="N761" s="21" t="e">
        <f t="shared" si="57"/>
        <v>#DIV/0!</v>
      </c>
      <c r="O761" s="21" t="e">
        <f t="shared" si="58"/>
        <v>#DIV/0!</v>
      </c>
      <c r="P761" s="21" t="e">
        <f t="shared" si="59"/>
        <v>#DIV/0!</v>
      </c>
      <c r="Q761" s="21" t="e">
        <f t="shared" si="60"/>
        <v>#DIV/0!</v>
      </c>
    </row>
    <row r="762" spans="1:17">
      <c r="A762" s="154" t="s">
        <v>728</v>
      </c>
      <c r="B762" s="154" t="s">
        <v>4227</v>
      </c>
      <c r="C762" s="154" t="s">
        <v>4171</v>
      </c>
      <c r="D762" s="179">
        <v>201933239</v>
      </c>
      <c r="E762" s="179">
        <v>294176216</v>
      </c>
      <c r="F762" s="179">
        <v>263915562</v>
      </c>
      <c r="G762" s="179">
        <v>50569619</v>
      </c>
      <c r="H762" s="179">
        <v>46023370</v>
      </c>
      <c r="I762" s="179">
        <v>55115401</v>
      </c>
      <c r="J762" s="179">
        <v>179286091</v>
      </c>
      <c r="K762" s="179">
        <v>1563719883</v>
      </c>
      <c r="L762" s="179">
        <f>VLOOKUP(A762,Sheet2!$A$1:$E$2000,5,FALSE)</f>
        <v>300498175</v>
      </c>
      <c r="M762" s="21">
        <f t="shared" si="56"/>
        <v>-0.77208620914558801</v>
      </c>
      <c r="N762" s="21">
        <f t="shared" si="57"/>
        <v>-0.81264494543637744</v>
      </c>
      <c r="O762" s="21">
        <f t="shared" si="58"/>
        <v>-0.32066874101194531</v>
      </c>
      <c r="P762" s="21">
        <f t="shared" si="59"/>
        <v>29.92212110595494</v>
      </c>
      <c r="Q762" s="21">
        <f t="shared" si="60"/>
        <v>5.5292518779046382</v>
      </c>
    </row>
    <row r="763" spans="1:17">
      <c r="A763" s="154" t="s">
        <v>983</v>
      </c>
      <c r="B763" s="154" t="s">
        <v>2456</v>
      </c>
      <c r="C763" s="154" t="s">
        <v>4171</v>
      </c>
      <c r="D763" s="179"/>
      <c r="E763" s="179"/>
      <c r="F763" s="179"/>
      <c r="G763" s="179"/>
      <c r="H763" s="179"/>
      <c r="I763" s="179"/>
      <c r="J763" s="179"/>
      <c r="K763" s="179"/>
      <c r="L763" s="179">
        <f>VLOOKUP(A763,Sheet2!$A$1:$E$2000,5,FALSE)</f>
        <v>0</v>
      </c>
      <c r="M763" s="21" t="e">
        <f t="shared" si="56"/>
        <v>#DIV/0!</v>
      </c>
      <c r="N763" s="21" t="e">
        <f t="shared" si="57"/>
        <v>#DIV/0!</v>
      </c>
      <c r="O763" s="21" t="e">
        <f t="shared" si="58"/>
        <v>#DIV/0!</v>
      </c>
      <c r="P763" s="21" t="e">
        <f t="shared" si="59"/>
        <v>#DIV/0!</v>
      </c>
      <c r="Q763" s="21" t="e">
        <f t="shared" si="60"/>
        <v>#DIV/0!</v>
      </c>
    </row>
    <row r="764" spans="1:17">
      <c r="A764" s="154" t="s">
        <v>15</v>
      </c>
      <c r="B764" s="154" t="s">
        <v>4279</v>
      </c>
      <c r="C764" s="154" t="s">
        <v>4171</v>
      </c>
      <c r="D764" s="179">
        <v>2455267199</v>
      </c>
      <c r="E764" s="179">
        <v>5237698832</v>
      </c>
      <c r="F764" s="179">
        <v>5120730277</v>
      </c>
      <c r="G764" s="179">
        <v>684173364</v>
      </c>
      <c r="H764" s="179">
        <v>0</v>
      </c>
      <c r="I764" s="179">
        <v>3240899002</v>
      </c>
      <c r="J764" s="179">
        <v>53607867964</v>
      </c>
      <c r="K764" s="179">
        <v>4748946608</v>
      </c>
      <c r="L764" s="179">
        <f>VLOOKUP(A764,Sheet2!$A$1:$E$2000,5,FALSE)</f>
        <v>0</v>
      </c>
      <c r="M764" s="21">
        <f t="shared" si="56"/>
        <v>-1</v>
      </c>
      <c r="N764" s="21">
        <f t="shared" si="57"/>
        <v>-0.38123609127742225</v>
      </c>
      <c r="O764" s="21">
        <f t="shared" si="58"/>
        <v>9.4687935243889427</v>
      </c>
      <c r="P764" s="21">
        <f t="shared" si="59"/>
        <v>5.9411451218086295</v>
      </c>
      <c r="Q764" s="21" t="e">
        <f t="shared" si="60"/>
        <v>#DIV/0!</v>
      </c>
    </row>
    <row r="765" spans="1:17">
      <c r="A765" s="154" t="s">
        <v>987</v>
      </c>
      <c r="B765" s="154" t="s">
        <v>2460</v>
      </c>
      <c r="C765" s="154" t="s">
        <v>4171</v>
      </c>
      <c r="D765" s="179">
        <v>92047820760</v>
      </c>
      <c r="E765" s="179">
        <v>141227298073</v>
      </c>
      <c r="F765" s="179">
        <v>243863845795</v>
      </c>
      <c r="G765" s="179">
        <v>275189737814</v>
      </c>
      <c r="H765" s="179">
        <v>130711299082</v>
      </c>
      <c r="I765" s="179">
        <v>146014870182</v>
      </c>
      <c r="J765" s="179">
        <v>204902566259</v>
      </c>
      <c r="K765" s="179">
        <v>244835293309</v>
      </c>
      <c r="L765" s="179">
        <f>VLOOKUP(A765,Sheet2!$A$1:$E$2000,5,FALSE)</f>
        <v>128873032897</v>
      </c>
      <c r="M765" s="21">
        <f t="shared" si="56"/>
        <v>0.42003686782339855</v>
      </c>
      <c r="N765" s="21">
        <f t="shared" si="57"/>
        <v>3.3899764240517563E-2</v>
      </c>
      <c r="O765" s="21">
        <f t="shared" si="58"/>
        <v>-0.15976652631301541</v>
      </c>
      <c r="P765" s="21">
        <f t="shared" si="59"/>
        <v>-0.11030369353931536</v>
      </c>
      <c r="Q765" s="21">
        <f t="shared" si="60"/>
        <v>-1.4063559905764444E-2</v>
      </c>
    </row>
    <row r="766" spans="1:17">
      <c r="A766" s="154" t="s">
        <v>988</v>
      </c>
      <c r="B766" s="154" t="s">
        <v>2461</v>
      </c>
      <c r="C766" s="154" t="s">
        <v>4171</v>
      </c>
      <c r="D766" s="179"/>
      <c r="E766" s="179"/>
      <c r="F766" s="179"/>
      <c r="G766" s="179"/>
      <c r="H766" s="179"/>
      <c r="I766" s="179"/>
      <c r="J766" s="179"/>
      <c r="K766" s="179"/>
      <c r="L766" s="179" t="e">
        <f>VLOOKUP(A766,Sheet2!$A$1:$E$2000,5,FALSE)</f>
        <v>#N/A</v>
      </c>
      <c r="M766" s="21" t="e">
        <f t="shared" si="56"/>
        <v>#DIV/0!</v>
      </c>
      <c r="N766" s="21" t="e">
        <f t="shared" si="57"/>
        <v>#DIV/0!</v>
      </c>
      <c r="O766" s="21" t="e">
        <f t="shared" si="58"/>
        <v>#DIV/0!</v>
      </c>
      <c r="P766" s="21" t="e">
        <f t="shared" si="59"/>
        <v>#DIV/0!</v>
      </c>
      <c r="Q766" s="21" t="e">
        <f t="shared" si="60"/>
        <v>#N/A</v>
      </c>
    </row>
    <row r="767" spans="1:17">
      <c r="A767" s="154" t="s">
        <v>4007</v>
      </c>
      <c r="B767" s="154" t="s">
        <v>4008</v>
      </c>
      <c r="C767" s="154" t="s">
        <v>4171</v>
      </c>
      <c r="D767" s="179">
        <v>144117526658</v>
      </c>
      <c r="E767" s="179">
        <v>168874294439</v>
      </c>
      <c r="F767" s="179">
        <v>134271131161</v>
      </c>
      <c r="G767" s="179">
        <v>239622447467</v>
      </c>
      <c r="H767" s="179">
        <v>191309448567</v>
      </c>
      <c r="I767" s="179">
        <v>190454991886</v>
      </c>
      <c r="J767" s="179">
        <v>93839085477</v>
      </c>
      <c r="K767" s="179">
        <v>291363339142</v>
      </c>
      <c r="L767" s="179">
        <f>VLOOKUP(A767,Sheet2!$A$1:$E$2000,5,FALSE)</f>
        <v>156966374474</v>
      </c>
      <c r="M767" s="21">
        <f t="shared" si="56"/>
        <v>0.3274544255882868</v>
      </c>
      <c r="N767" s="21">
        <f t="shared" si="57"/>
        <v>0.12779148844820359</v>
      </c>
      <c r="O767" s="21">
        <f t="shared" si="58"/>
        <v>-0.30112240311373628</v>
      </c>
      <c r="P767" s="21">
        <f t="shared" si="59"/>
        <v>0.21592673066293416</v>
      </c>
      <c r="Q767" s="21">
        <f t="shared" si="60"/>
        <v>-0.17951582815300646</v>
      </c>
    </row>
    <row r="768" spans="1:17">
      <c r="A768" s="154" t="s">
        <v>990</v>
      </c>
      <c r="B768" s="154" t="s">
        <v>2464</v>
      </c>
      <c r="C768" s="154" t="s">
        <v>4171</v>
      </c>
      <c r="D768" s="179"/>
      <c r="E768" s="179"/>
      <c r="F768" s="179"/>
      <c r="G768" s="179"/>
      <c r="H768" s="179"/>
      <c r="I768" s="179"/>
      <c r="J768" s="179"/>
      <c r="K768" s="179"/>
      <c r="L768" s="179">
        <f>VLOOKUP(A768,Sheet2!$A$1:$E$2000,5,FALSE)</f>
        <v>0</v>
      </c>
      <c r="M768" s="21" t="e">
        <f t="shared" si="56"/>
        <v>#DIV/0!</v>
      </c>
      <c r="N768" s="21" t="e">
        <f t="shared" si="57"/>
        <v>#DIV/0!</v>
      </c>
      <c r="O768" s="21" t="e">
        <f t="shared" si="58"/>
        <v>#DIV/0!</v>
      </c>
      <c r="P768" s="21" t="e">
        <f t="shared" si="59"/>
        <v>#DIV/0!</v>
      </c>
      <c r="Q768" s="21" t="e">
        <f t="shared" si="60"/>
        <v>#DIV/0!</v>
      </c>
    </row>
    <row r="769" spans="1:17">
      <c r="A769" s="154" t="s">
        <v>2467</v>
      </c>
      <c r="B769" s="154" t="s">
        <v>2468</v>
      </c>
      <c r="C769" s="154" t="s">
        <v>4171</v>
      </c>
      <c r="D769" s="179"/>
      <c r="E769" s="179"/>
      <c r="F769" s="179"/>
      <c r="G769" s="179"/>
      <c r="H769" s="179"/>
      <c r="I769" s="179"/>
      <c r="J769" s="179"/>
      <c r="K769" s="179"/>
      <c r="L769" s="179">
        <f>VLOOKUP(A769,Sheet2!$A$1:$E$2000,5,FALSE)</f>
        <v>0</v>
      </c>
      <c r="M769" s="21" t="e">
        <f t="shared" si="56"/>
        <v>#DIV/0!</v>
      </c>
      <c r="N769" s="21" t="e">
        <f t="shared" si="57"/>
        <v>#DIV/0!</v>
      </c>
      <c r="O769" s="21" t="e">
        <f t="shared" si="58"/>
        <v>#DIV/0!</v>
      </c>
      <c r="P769" s="21" t="e">
        <f t="shared" si="59"/>
        <v>#DIV/0!</v>
      </c>
      <c r="Q769" s="21" t="e">
        <f t="shared" si="60"/>
        <v>#DIV/0!</v>
      </c>
    </row>
    <row r="770" spans="1:17">
      <c r="A770" s="154" t="s">
        <v>991</v>
      </c>
      <c r="B770" s="154" t="s">
        <v>2469</v>
      </c>
      <c r="C770" s="154" t="s">
        <v>4171</v>
      </c>
      <c r="D770" s="179"/>
      <c r="E770" s="179"/>
      <c r="F770" s="179"/>
      <c r="G770" s="179"/>
      <c r="H770" s="179"/>
      <c r="I770" s="179"/>
      <c r="J770" s="179"/>
      <c r="K770" s="179"/>
      <c r="L770" s="179">
        <f>VLOOKUP(A770,Sheet2!$A$1:$E$2000,5,FALSE)</f>
        <v>0</v>
      </c>
      <c r="M770" s="21" t="e">
        <f t="shared" si="56"/>
        <v>#DIV/0!</v>
      </c>
      <c r="N770" s="21" t="e">
        <f t="shared" si="57"/>
        <v>#DIV/0!</v>
      </c>
      <c r="O770" s="21" t="e">
        <f t="shared" si="58"/>
        <v>#DIV/0!</v>
      </c>
      <c r="P770" s="21" t="e">
        <f t="shared" si="59"/>
        <v>#DIV/0!</v>
      </c>
      <c r="Q770" s="21" t="e">
        <f t="shared" si="60"/>
        <v>#DIV/0!</v>
      </c>
    </row>
    <row r="771" spans="1:17">
      <c r="A771" s="154" t="s">
        <v>992</v>
      </c>
      <c r="B771" s="154" t="s">
        <v>2470</v>
      </c>
      <c r="C771" s="154" t="s">
        <v>4171</v>
      </c>
      <c r="D771" s="179"/>
      <c r="E771" s="179"/>
      <c r="F771" s="179"/>
      <c r="G771" s="179"/>
      <c r="H771" s="179"/>
      <c r="I771" s="179"/>
      <c r="J771" s="179"/>
      <c r="K771" s="179">
        <v>80296201553</v>
      </c>
      <c r="L771" s="179">
        <f>VLOOKUP(A771,Sheet2!$A$1:$E$2000,5,FALSE)</f>
        <v>67585452376</v>
      </c>
      <c r="M771" s="21" t="e">
        <f t="shared" ref="M771:M834" si="61">(H771-D771)/ABS(D771)</f>
        <v>#DIV/0!</v>
      </c>
      <c r="N771" s="21" t="e">
        <f t="shared" ref="N771:N834" si="62">(I771-E771)/ABS(E771)</f>
        <v>#DIV/0!</v>
      </c>
      <c r="O771" s="21" t="e">
        <f t="shared" ref="O771:O834" si="63">(J771-F771)/ABS(F771)</f>
        <v>#DIV/0!</v>
      </c>
      <c r="P771" s="21" t="e">
        <f t="shared" ref="P771:P834" si="64">(K771-G771)/ABS(G771)</f>
        <v>#DIV/0!</v>
      </c>
      <c r="Q771" s="21" t="e">
        <f t="shared" ref="Q771:Q834" si="65">(L771-H771)/ABS(H771)</f>
        <v>#DIV/0!</v>
      </c>
    </row>
    <row r="772" spans="1:17">
      <c r="A772" s="154" t="s">
        <v>3703</v>
      </c>
      <c r="B772" s="154" t="s">
        <v>3704</v>
      </c>
      <c r="C772" s="154" t="s">
        <v>4171</v>
      </c>
      <c r="D772" s="179">
        <v>1247616437284</v>
      </c>
      <c r="E772" s="179">
        <v>1386223213013</v>
      </c>
      <c r="F772" s="179">
        <v>1615705485532</v>
      </c>
      <c r="G772" s="179">
        <v>1279271446302</v>
      </c>
      <c r="H772" s="179">
        <v>1436708614859</v>
      </c>
      <c r="I772" s="179">
        <v>1226717152000</v>
      </c>
      <c r="J772" s="179">
        <v>1838570523724</v>
      </c>
      <c r="K772" s="179">
        <v>1879328471353</v>
      </c>
      <c r="L772" s="179">
        <f>VLOOKUP(A772,Sheet2!$A$1:$E$2000,5,FALSE)</f>
        <v>0</v>
      </c>
      <c r="M772" s="21">
        <f t="shared" si="61"/>
        <v>0.15156274951510293</v>
      </c>
      <c r="N772" s="21">
        <f t="shared" si="62"/>
        <v>-0.11506520704288924</v>
      </c>
      <c r="O772" s="21">
        <f t="shared" si="63"/>
        <v>0.13793667236242482</v>
      </c>
      <c r="P772" s="21">
        <f t="shared" si="64"/>
        <v>0.46906153247271293</v>
      </c>
      <c r="Q772" s="21">
        <f t="shared" si="65"/>
        <v>-1</v>
      </c>
    </row>
    <row r="773" spans="1:17">
      <c r="A773" s="154" t="s">
        <v>993</v>
      </c>
      <c r="B773" s="154" t="s">
        <v>2471</v>
      </c>
      <c r="C773" s="154" t="s">
        <v>4171</v>
      </c>
      <c r="D773" s="179"/>
      <c r="E773" s="179"/>
      <c r="F773" s="179"/>
      <c r="G773" s="179"/>
      <c r="H773" s="179"/>
      <c r="I773" s="179"/>
      <c r="J773" s="179"/>
      <c r="K773" s="179"/>
      <c r="L773" s="179">
        <f>VLOOKUP(A773,Sheet2!$A$1:$E$2000,5,FALSE)</f>
        <v>0</v>
      </c>
      <c r="M773" s="21" t="e">
        <f t="shared" si="61"/>
        <v>#DIV/0!</v>
      </c>
      <c r="N773" s="21" t="e">
        <f t="shared" si="62"/>
        <v>#DIV/0!</v>
      </c>
      <c r="O773" s="21" t="e">
        <f t="shared" si="63"/>
        <v>#DIV/0!</v>
      </c>
      <c r="P773" s="21" t="e">
        <f t="shared" si="64"/>
        <v>#DIV/0!</v>
      </c>
      <c r="Q773" s="21" t="e">
        <f t="shared" si="65"/>
        <v>#DIV/0!</v>
      </c>
    </row>
    <row r="774" spans="1:17">
      <c r="A774" s="154" t="s">
        <v>913</v>
      </c>
      <c r="B774" s="154" t="s">
        <v>2474</v>
      </c>
      <c r="C774" s="154" t="s">
        <v>4171</v>
      </c>
      <c r="D774" s="179"/>
      <c r="E774" s="179"/>
      <c r="F774" s="179"/>
      <c r="G774" s="179"/>
      <c r="H774" s="179"/>
      <c r="I774" s="179"/>
      <c r="J774" s="179"/>
      <c r="K774" s="179"/>
      <c r="L774" s="179">
        <f>VLOOKUP(A774,Sheet2!$A$1:$E$2000,5,FALSE)</f>
        <v>0</v>
      </c>
      <c r="M774" s="21" t="e">
        <f t="shared" si="61"/>
        <v>#DIV/0!</v>
      </c>
      <c r="N774" s="21" t="e">
        <f t="shared" si="62"/>
        <v>#DIV/0!</v>
      </c>
      <c r="O774" s="21" t="e">
        <f t="shared" si="63"/>
        <v>#DIV/0!</v>
      </c>
      <c r="P774" s="21" t="e">
        <f t="shared" si="64"/>
        <v>#DIV/0!</v>
      </c>
      <c r="Q774" s="21" t="e">
        <f t="shared" si="65"/>
        <v>#DIV/0!</v>
      </c>
    </row>
    <row r="775" spans="1:17">
      <c r="A775" s="154" t="s">
        <v>3985</v>
      </c>
      <c r="B775" s="154" t="s">
        <v>3986</v>
      </c>
      <c r="C775" s="154" t="s">
        <v>4171</v>
      </c>
      <c r="D775" s="179">
        <v>209952798801</v>
      </c>
      <c r="E775" s="179">
        <v>97654859400</v>
      </c>
      <c r="F775" s="179">
        <v>287273023456</v>
      </c>
      <c r="G775" s="179">
        <v>74412972071</v>
      </c>
      <c r="H775" s="179"/>
      <c r="I775" s="179"/>
      <c r="J775" s="179"/>
      <c r="K775" s="179"/>
      <c r="L775" s="179">
        <f>VLOOKUP(A775,Sheet2!$A$1:$E$2000,5,FALSE)</f>
        <v>0</v>
      </c>
      <c r="M775" s="21">
        <f t="shared" si="61"/>
        <v>-1</v>
      </c>
      <c r="N775" s="21">
        <f t="shared" si="62"/>
        <v>-1</v>
      </c>
      <c r="O775" s="21">
        <f t="shared" si="63"/>
        <v>-1</v>
      </c>
      <c r="P775" s="21">
        <f t="shared" si="64"/>
        <v>-1</v>
      </c>
      <c r="Q775" s="21" t="e">
        <f t="shared" si="65"/>
        <v>#DIV/0!</v>
      </c>
    </row>
    <row r="776" spans="1:17">
      <c r="A776" s="154" t="s">
        <v>2076</v>
      </c>
      <c r="B776" s="154" t="s">
        <v>4206</v>
      </c>
      <c r="C776" s="154" t="s">
        <v>4171</v>
      </c>
      <c r="D776" s="179"/>
      <c r="E776" s="179"/>
      <c r="F776" s="179"/>
      <c r="G776" s="179"/>
      <c r="H776" s="179"/>
      <c r="I776" s="179"/>
      <c r="J776" s="179"/>
      <c r="K776" s="179"/>
      <c r="L776" s="179">
        <f>VLOOKUP(A776,Sheet2!$A$1:$E$2000,5,FALSE)</f>
        <v>0</v>
      </c>
      <c r="M776" s="21" t="e">
        <f t="shared" si="61"/>
        <v>#DIV/0!</v>
      </c>
      <c r="N776" s="21" t="e">
        <f t="shared" si="62"/>
        <v>#DIV/0!</v>
      </c>
      <c r="O776" s="21" t="e">
        <f t="shared" si="63"/>
        <v>#DIV/0!</v>
      </c>
      <c r="P776" s="21" t="e">
        <f t="shared" si="64"/>
        <v>#DIV/0!</v>
      </c>
      <c r="Q776" s="21" t="e">
        <f t="shared" si="65"/>
        <v>#DIV/0!</v>
      </c>
    </row>
    <row r="777" spans="1:17">
      <c r="A777" s="154" t="s">
        <v>943</v>
      </c>
      <c r="B777" s="154" t="s">
        <v>2475</v>
      </c>
      <c r="C777" s="154" t="s">
        <v>4171</v>
      </c>
      <c r="D777" s="179">
        <v>353984994254</v>
      </c>
      <c r="E777" s="179">
        <v>451236671984</v>
      </c>
      <c r="F777" s="179">
        <v>505303431017</v>
      </c>
      <c r="G777" s="179">
        <v>506004560428</v>
      </c>
      <c r="H777" s="179">
        <v>354945375949</v>
      </c>
      <c r="I777" s="179">
        <v>461544956476</v>
      </c>
      <c r="J777" s="179">
        <v>473359011187</v>
      </c>
      <c r="K777" s="179">
        <v>472549580442</v>
      </c>
      <c r="L777" s="179">
        <f>VLOOKUP(A777,Sheet2!$A$1:$E$2000,5,FALSE)</f>
        <v>360847348734</v>
      </c>
      <c r="M777" s="21">
        <f t="shared" si="61"/>
        <v>2.7130576453500269E-3</v>
      </c>
      <c r="N777" s="21">
        <f t="shared" si="62"/>
        <v>2.2844518480017315E-2</v>
      </c>
      <c r="O777" s="21">
        <f t="shared" si="63"/>
        <v>-6.3218291959164022E-2</v>
      </c>
      <c r="P777" s="21">
        <f t="shared" si="64"/>
        <v>-6.6115965353558015E-2</v>
      </c>
      <c r="Q777" s="21">
        <f t="shared" si="65"/>
        <v>1.6627833984934118E-2</v>
      </c>
    </row>
    <row r="778" spans="1:17">
      <c r="A778" s="154" t="s">
        <v>829</v>
      </c>
      <c r="B778" s="154" t="s">
        <v>2476</v>
      </c>
      <c r="C778" s="154" t="s">
        <v>4171</v>
      </c>
      <c r="D778" s="179">
        <v>37091148842</v>
      </c>
      <c r="E778" s="179">
        <v>56349198739</v>
      </c>
      <c r="F778" s="179">
        <v>48548310316</v>
      </c>
      <c r="G778" s="179">
        <v>46060896214</v>
      </c>
      <c r="H778" s="179">
        <v>31812757116</v>
      </c>
      <c r="I778" s="179">
        <v>47763690179</v>
      </c>
      <c r="J778" s="179">
        <v>68732317220</v>
      </c>
      <c r="K778" s="179">
        <v>79294453583</v>
      </c>
      <c r="L778" s="179">
        <f>VLOOKUP(A778,Sheet2!$A$1:$E$2000,5,FALSE)</f>
        <v>54186813000</v>
      </c>
      <c r="M778" s="21">
        <f t="shared" si="61"/>
        <v>-0.14230866098229442</v>
      </c>
      <c r="N778" s="21">
        <f t="shared" si="62"/>
        <v>-0.15236256685328622</v>
      </c>
      <c r="O778" s="21">
        <f t="shared" si="63"/>
        <v>0.41575096584459265</v>
      </c>
      <c r="P778" s="21">
        <f t="shared" si="64"/>
        <v>0.72151347673732003</v>
      </c>
      <c r="Q778" s="21">
        <f t="shared" si="65"/>
        <v>0.70330452033492963</v>
      </c>
    </row>
    <row r="779" spans="1:17">
      <c r="A779" s="154" t="s">
        <v>994</v>
      </c>
      <c r="B779" s="154" t="s">
        <v>2477</v>
      </c>
      <c r="C779" s="154" t="s">
        <v>4171</v>
      </c>
      <c r="D779" s="179">
        <v>65598345985</v>
      </c>
      <c r="E779" s="179">
        <v>74464119569</v>
      </c>
      <c r="F779" s="179">
        <v>77013097146</v>
      </c>
      <c r="G779" s="179">
        <v>68149590100</v>
      </c>
      <c r="H779" s="179">
        <v>64130518648</v>
      </c>
      <c r="I779" s="179">
        <v>81985117062</v>
      </c>
      <c r="J779" s="179">
        <v>87554702656</v>
      </c>
      <c r="K779" s="179">
        <v>76885902630</v>
      </c>
      <c r="L779" s="179">
        <f>VLOOKUP(A779,Sheet2!$A$1:$E$2000,5,FALSE)</f>
        <v>82145575162</v>
      </c>
      <c r="M779" s="21">
        <f t="shared" si="61"/>
        <v>-2.2375980902561775E-2</v>
      </c>
      <c r="N779" s="21">
        <f t="shared" si="62"/>
        <v>0.10100163053738771</v>
      </c>
      <c r="O779" s="21">
        <f t="shared" si="63"/>
        <v>0.13688068524260777</v>
      </c>
      <c r="P779" s="21">
        <f t="shared" si="64"/>
        <v>0.12819317793666377</v>
      </c>
      <c r="Q779" s="21">
        <f t="shared" si="65"/>
        <v>0.28091237828406096</v>
      </c>
    </row>
    <row r="780" spans="1:17">
      <c r="A780" s="154" t="s">
        <v>826</v>
      </c>
      <c r="B780" s="154" t="s">
        <v>2478</v>
      </c>
      <c r="C780" s="154" t="s">
        <v>4171</v>
      </c>
      <c r="D780" s="179"/>
      <c r="E780" s="179"/>
      <c r="F780" s="179"/>
      <c r="G780" s="179"/>
      <c r="H780" s="179"/>
      <c r="I780" s="179"/>
      <c r="J780" s="179"/>
      <c r="K780" s="179"/>
      <c r="L780" s="179">
        <f>VLOOKUP(A780,Sheet2!$A$1:$E$2000,5,FALSE)</f>
        <v>0</v>
      </c>
      <c r="M780" s="21" t="e">
        <f t="shared" si="61"/>
        <v>#DIV/0!</v>
      </c>
      <c r="N780" s="21" t="e">
        <f t="shared" si="62"/>
        <v>#DIV/0!</v>
      </c>
      <c r="O780" s="21" t="e">
        <f t="shared" si="63"/>
        <v>#DIV/0!</v>
      </c>
      <c r="P780" s="21" t="e">
        <f t="shared" si="64"/>
        <v>#DIV/0!</v>
      </c>
      <c r="Q780" s="21" t="e">
        <f t="shared" si="65"/>
        <v>#DIV/0!</v>
      </c>
    </row>
    <row r="781" spans="1:17">
      <c r="A781" s="154" t="s">
        <v>4136</v>
      </c>
      <c r="B781" s="154" t="s">
        <v>4137</v>
      </c>
      <c r="C781" s="154" t="s">
        <v>4171</v>
      </c>
      <c r="D781" s="179">
        <v>320454420428</v>
      </c>
      <c r="E781" s="179">
        <v>369343248301</v>
      </c>
      <c r="F781" s="179">
        <v>339702882070</v>
      </c>
      <c r="G781" s="179">
        <v>248459901665</v>
      </c>
      <c r="H781" s="179">
        <v>296472333314</v>
      </c>
      <c r="I781" s="179">
        <v>362948346923</v>
      </c>
      <c r="J781" s="179">
        <v>349366122275</v>
      </c>
      <c r="K781" s="179"/>
      <c r="L781" s="179">
        <f>VLOOKUP(A781,Sheet2!$A$1:$E$2000,5,FALSE)</f>
        <v>0</v>
      </c>
      <c r="M781" s="21">
        <f t="shared" si="61"/>
        <v>-7.4837747851845646E-2</v>
      </c>
      <c r="N781" s="21">
        <f t="shared" si="62"/>
        <v>-1.7314250111290543E-2</v>
      </c>
      <c r="O781" s="21">
        <f t="shared" si="63"/>
        <v>2.844615313863828E-2</v>
      </c>
      <c r="P781" s="21">
        <f t="shared" si="64"/>
        <v>-1</v>
      </c>
      <c r="Q781" s="21">
        <f t="shared" si="65"/>
        <v>-1</v>
      </c>
    </row>
    <row r="782" spans="1:17">
      <c r="A782" s="154" t="s">
        <v>995</v>
      </c>
      <c r="B782" s="154" t="s">
        <v>2479</v>
      </c>
      <c r="C782" s="154" t="s">
        <v>4171</v>
      </c>
      <c r="D782" s="179">
        <v>38981413182</v>
      </c>
      <c r="E782" s="179">
        <v>45983453452</v>
      </c>
      <c r="F782" s="179">
        <v>47842162099</v>
      </c>
      <c r="G782" s="179">
        <v>47173969701</v>
      </c>
      <c r="H782" s="179">
        <v>45748459684</v>
      </c>
      <c r="I782" s="179">
        <v>50168150208</v>
      </c>
      <c r="J782" s="179">
        <v>51608093212</v>
      </c>
      <c r="K782" s="179">
        <v>49279187245</v>
      </c>
      <c r="L782" s="179">
        <f>VLOOKUP(A782,Sheet2!$A$1:$E$2000,5,FALSE)</f>
        <v>46489737895</v>
      </c>
      <c r="M782" s="21">
        <f t="shared" si="61"/>
        <v>0.17359674649057469</v>
      </c>
      <c r="N782" s="21">
        <f t="shared" si="62"/>
        <v>9.1004403581131876E-2</v>
      </c>
      <c r="O782" s="21">
        <f t="shared" si="63"/>
        <v>7.87157383315399E-2</v>
      </c>
      <c r="P782" s="21">
        <f t="shared" si="64"/>
        <v>4.4626677749262496E-2</v>
      </c>
      <c r="Q782" s="21">
        <f t="shared" si="65"/>
        <v>1.6203347962319561E-2</v>
      </c>
    </row>
    <row r="783" spans="1:17">
      <c r="A783" s="154" t="s">
        <v>996</v>
      </c>
      <c r="B783" s="154" t="s">
        <v>2480</v>
      </c>
      <c r="C783" s="154" t="s">
        <v>4171</v>
      </c>
      <c r="D783" s="179">
        <v>43926622429</v>
      </c>
      <c r="E783" s="179">
        <v>68052474238</v>
      </c>
      <c r="F783" s="179">
        <v>180071709691</v>
      </c>
      <c r="G783" s="179">
        <v>72074525545</v>
      </c>
      <c r="H783" s="179">
        <v>30593528564</v>
      </c>
      <c r="I783" s="179">
        <v>48756452042</v>
      </c>
      <c r="J783" s="179">
        <v>166557554464</v>
      </c>
      <c r="K783" s="179">
        <v>91695396932</v>
      </c>
      <c r="L783" s="179">
        <f>VLOOKUP(A783,Sheet2!$A$1:$E$2000,5,FALSE)</f>
        <v>37505896949</v>
      </c>
      <c r="M783" s="21">
        <f t="shared" si="61"/>
        <v>-0.30353105082346599</v>
      </c>
      <c r="N783" s="21">
        <f t="shared" si="62"/>
        <v>-0.28354622535127816</v>
      </c>
      <c r="O783" s="21">
        <f t="shared" si="63"/>
        <v>-7.5048741694017679E-2</v>
      </c>
      <c r="P783" s="21">
        <f t="shared" si="64"/>
        <v>0.27223032324714558</v>
      </c>
      <c r="Q783" s="21">
        <f t="shared" si="65"/>
        <v>0.22594217501063013</v>
      </c>
    </row>
    <row r="784" spans="1:17">
      <c r="A784" s="154" t="s">
        <v>997</v>
      </c>
      <c r="B784" s="154" t="s">
        <v>2481</v>
      </c>
      <c r="C784" s="154" t="s">
        <v>4171</v>
      </c>
      <c r="D784" s="179"/>
      <c r="E784" s="179"/>
      <c r="F784" s="179">
        <v>1924906638</v>
      </c>
      <c r="G784" s="179">
        <v>1986072749</v>
      </c>
      <c r="H784" s="179"/>
      <c r="I784" s="179"/>
      <c r="J784" s="179"/>
      <c r="K784" s="179"/>
      <c r="L784" s="179">
        <f>VLOOKUP(A784,Sheet2!$A$1:$E$2000,5,FALSE)</f>
        <v>0</v>
      </c>
      <c r="M784" s="21" t="e">
        <f t="shared" si="61"/>
        <v>#DIV/0!</v>
      </c>
      <c r="N784" s="21" t="e">
        <f t="shared" si="62"/>
        <v>#DIV/0!</v>
      </c>
      <c r="O784" s="21">
        <f t="shared" si="63"/>
        <v>-1</v>
      </c>
      <c r="P784" s="21">
        <f t="shared" si="64"/>
        <v>-1</v>
      </c>
      <c r="Q784" s="21" t="e">
        <f t="shared" si="65"/>
        <v>#DIV/0!</v>
      </c>
    </row>
    <row r="785" spans="1:17">
      <c r="A785" s="154" t="s">
        <v>998</v>
      </c>
      <c r="B785" s="154" t="s">
        <v>2482</v>
      </c>
      <c r="C785" s="154" t="s">
        <v>4171</v>
      </c>
      <c r="D785" s="179"/>
      <c r="E785" s="179"/>
      <c r="F785" s="179"/>
      <c r="G785" s="179"/>
      <c r="H785" s="179"/>
      <c r="I785" s="179"/>
      <c r="J785" s="179"/>
      <c r="K785" s="179"/>
      <c r="L785" s="179">
        <f>VLOOKUP(A785,Sheet2!$A$1:$E$2000,5,FALSE)</f>
        <v>0</v>
      </c>
      <c r="M785" s="21" t="e">
        <f t="shared" si="61"/>
        <v>#DIV/0!</v>
      </c>
      <c r="N785" s="21" t="e">
        <f t="shared" si="62"/>
        <v>#DIV/0!</v>
      </c>
      <c r="O785" s="21" t="e">
        <f t="shared" si="63"/>
        <v>#DIV/0!</v>
      </c>
      <c r="P785" s="21" t="e">
        <f t="shared" si="64"/>
        <v>#DIV/0!</v>
      </c>
      <c r="Q785" s="21" t="e">
        <f t="shared" si="65"/>
        <v>#DIV/0!</v>
      </c>
    </row>
    <row r="786" spans="1:17">
      <c r="A786" s="154" t="s">
        <v>4173</v>
      </c>
      <c r="B786" s="154" t="s">
        <v>4174</v>
      </c>
      <c r="C786" s="154" t="s">
        <v>4171</v>
      </c>
      <c r="D786" s="179"/>
      <c r="E786" s="179"/>
      <c r="F786" s="179"/>
      <c r="G786" s="179"/>
      <c r="H786" s="179"/>
      <c r="I786" s="179"/>
      <c r="J786" s="179"/>
      <c r="K786" s="179"/>
      <c r="L786" s="179">
        <f>VLOOKUP(A786,Sheet2!$A$1:$E$2000,5,FALSE)</f>
        <v>0</v>
      </c>
      <c r="M786" s="21" t="e">
        <f t="shared" si="61"/>
        <v>#DIV/0!</v>
      </c>
      <c r="N786" s="21" t="e">
        <f t="shared" si="62"/>
        <v>#DIV/0!</v>
      </c>
      <c r="O786" s="21" t="e">
        <f t="shared" si="63"/>
        <v>#DIV/0!</v>
      </c>
      <c r="P786" s="21" t="e">
        <f t="shared" si="64"/>
        <v>#DIV/0!</v>
      </c>
      <c r="Q786" s="21" t="e">
        <f t="shared" si="65"/>
        <v>#DIV/0!</v>
      </c>
    </row>
    <row r="787" spans="1:17">
      <c r="A787" s="154" t="s">
        <v>3966</v>
      </c>
      <c r="B787" s="154" t="s">
        <v>3967</v>
      </c>
      <c r="C787" s="154" t="s">
        <v>4171</v>
      </c>
      <c r="D787" s="179">
        <v>662200059399</v>
      </c>
      <c r="E787" s="179">
        <v>731950723653</v>
      </c>
      <c r="F787" s="179">
        <v>645599971387</v>
      </c>
      <c r="G787" s="179">
        <v>852802569014</v>
      </c>
      <c r="H787" s="179">
        <v>692184406383</v>
      </c>
      <c r="I787" s="179">
        <v>698039474931</v>
      </c>
      <c r="J787" s="179">
        <v>622898900882</v>
      </c>
      <c r="K787" s="179">
        <v>549754001733</v>
      </c>
      <c r="L787" s="179">
        <f>VLOOKUP(A787,Sheet2!$A$1:$E$2000,5,FALSE)</f>
        <v>486023961788</v>
      </c>
      <c r="M787" s="21">
        <f t="shared" si="61"/>
        <v>4.5279891716127625E-2</v>
      </c>
      <c r="N787" s="21">
        <f t="shared" si="62"/>
        <v>-4.6329961329577833E-2</v>
      </c>
      <c r="O787" s="21">
        <f t="shared" si="63"/>
        <v>-3.5162750172106211E-2</v>
      </c>
      <c r="P787" s="21">
        <f t="shared" si="64"/>
        <v>-0.35535606750268245</v>
      </c>
      <c r="Q787" s="21">
        <f t="shared" si="65"/>
        <v>-0.29784034817006139</v>
      </c>
    </row>
    <row r="788" spans="1:17">
      <c r="A788" s="154" t="s">
        <v>999</v>
      </c>
      <c r="B788" s="154" t="s">
        <v>2483</v>
      </c>
      <c r="C788" s="154" t="s">
        <v>4171</v>
      </c>
      <c r="D788" s="179"/>
      <c r="E788" s="179"/>
      <c r="F788" s="179"/>
      <c r="G788" s="179"/>
      <c r="H788" s="179"/>
      <c r="I788" s="179"/>
      <c r="J788" s="179"/>
      <c r="K788" s="179"/>
      <c r="L788" s="179">
        <f>VLOOKUP(A788,Sheet2!$A$1:$E$2000,5,FALSE)</f>
        <v>0</v>
      </c>
      <c r="M788" s="21" t="e">
        <f t="shared" si="61"/>
        <v>#DIV/0!</v>
      </c>
      <c r="N788" s="21" t="e">
        <f t="shared" si="62"/>
        <v>#DIV/0!</v>
      </c>
      <c r="O788" s="21" t="e">
        <f t="shared" si="63"/>
        <v>#DIV/0!</v>
      </c>
      <c r="P788" s="21" t="e">
        <f t="shared" si="64"/>
        <v>#DIV/0!</v>
      </c>
      <c r="Q788" s="21" t="e">
        <f t="shared" si="65"/>
        <v>#DIV/0!</v>
      </c>
    </row>
    <row r="789" spans="1:17">
      <c r="A789" s="154" t="s">
        <v>1000</v>
      </c>
      <c r="B789" s="154" t="s">
        <v>2484</v>
      </c>
      <c r="C789" s="154" t="s">
        <v>4171</v>
      </c>
      <c r="D789" s="179"/>
      <c r="E789" s="179"/>
      <c r="F789" s="179"/>
      <c r="G789" s="179"/>
      <c r="H789" s="179"/>
      <c r="I789" s="179"/>
      <c r="J789" s="179"/>
      <c r="K789" s="179"/>
      <c r="L789" s="179">
        <f>VLOOKUP(A789,Sheet2!$A$1:$E$2000,5,FALSE)</f>
        <v>0</v>
      </c>
      <c r="M789" s="21" t="e">
        <f t="shared" si="61"/>
        <v>#DIV/0!</v>
      </c>
      <c r="N789" s="21" t="e">
        <f t="shared" si="62"/>
        <v>#DIV/0!</v>
      </c>
      <c r="O789" s="21" t="e">
        <f t="shared" si="63"/>
        <v>#DIV/0!</v>
      </c>
      <c r="P789" s="21" t="e">
        <f t="shared" si="64"/>
        <v>#DIV/0!</v>
      </c>
      <c r="Q789" s="21" t="e">
        <f t="shared" si="65"/>
        <v>#DIV/0!</v>
      </c>
    </row>
    <row r="790" spans="1:17">
      <c r="A790" s="154" t="s">
        <v>3723</v>
      </c>
      <c r="B790" s="154" t="s">
        <v>4207</v>
      </c>
      <c r="C790" s="154" t="s">
        <v>4171</v>
      </c>
      <c r="D790" s="179">
        <v>60788612421</v>
      </c>
      <c r="E790" s="179">
        <v>45306320010</v>
      </c>
      <c r="F790" s="179">
        <v>79557836455</v>
      </c>
      <c r="G790" s="179">
        <v>278393554984</v>
      </c>
      <c r="H790" s="179">
        <v>71900745671</v>
      </c>
      <c r="I790" s="179">
        <v>136793038247</v>
      </c>
      <c r="J790" s="179">
        <v>83255892932</v>
      </c>
      <c r="K790" s="179">
        <v>233950469006</v>
      </c>
      <c r="L790" s="179">
        <f>VLOOKUP(A790,Sheet2!$A$1:$E$2000,5,FALSE)</f>
        <v>140547945246</v>
      </c>
      <c r="M790" s="21">
        <f t="shared" si="61"/>
        <v>0.18279958708452454</v>
      </c>
      <c r="N790" s="21">
        <f t="shared" si="62"/>
        <v>2.0192926332751604</v>
      </c>
      <c r="O790" s="21">
        <f t="shared" si="63"/>
        <v>4.6482617448901059E-2</v>
      </c>
      <c r="P790" s="21">
        <f t="shared" si="64"/>
        <v>-0.15964121719899105</v>
      </c>
      <c r="Q790" s="21">
        <f t="shared" si="65"/>
        <v>0.954749480472881</v>
      </c>
    </row>
    <row r="791" spans="1:17">
      <c r="A791" s="154" t="s">
        <v>1002</v>
      </c>
      <c r="B791" s="154" t="s">
        <v>2486</v>
      </c>
      <c r="C791" s="154" t="s">
        <v>4171</v>
      </c>
      <c r="D791" s="179"/>
      <c r="E791" s="179"/>
      <c r="F791" s="179"/>
      <c r="G791" s="179"/>
      <c r="H791" s="179"/>
      <c r="I791" s="179"/>
      <c r="J791" s="179"/>
      <c r="K791" s="179"/>
      <c r="L791" s="179">
        <f>VLOOKUP(A791,Sheet2!$A$1:$E$2000,5,FALSE)</f>
        <v>0</v>
      </c>
      <c r="M791" s="21" t="e">
        <f t="shared" si="61"/>
        <v>#DIV/0!</v>
      </c>
      <c r="N791" s="21" t="e">
        <f t="shared" si="62"/>
        <v>#DIV/0!</v>
      </c>
      <c r="O791" s="21" t="e">
        <f t="shared" si="63"/>
        <v>#DIV/0!</v>
      </c>
      <c r="P791" s="21" t="e">
        <f t="shared" si="64"/>
        <v>#DIV/0!</v>
      </c>
      <c r="Q791" s="21" t="e">
        <f t="shared" si="65"/>
        <v>#DIV/0!</v>
      </c>
    </row>
    <row r="792" spans="1:17">
      <c r="A792" s="154" t="s">
        <v>375</v>
      </c>
      <c r="B792" s="154" t="s">
        <v>2080</v>
      </c>
      <c r="C792" s="154" t="s">
        <v>4171</v>
      </c>
      <c r="D792" s="179"/>
      <c r="E792" s="179"/>
      <c r="F792" s="179">
        <v>113809057356</v>
      </c>
      <c r="G792" s="179">
        <v>61085769909</v>
      </c>
      <c r="H792" s="179"/>
      <c r="I792" s="179"/>
      <c r="J792" s="179"/>
      <c r="K792" s="179"/>
      <c r="L792" s="179">
        <f>VLOOKUP(A792,Sheet2!$A$1:$E$2000,5,FALSE)</f>
        <v>0</v>
      </c>
      <c r="M792" s="21" t="e">
        <f t="shared" si="61"/>
        <v>#DIV/0!</v>
      </c>
      <c r="N792" s="21" t="e">
        <f t="shared" si="62"/>
        <v>#DIV/0!</v>
      </c>
      <c r="O792" s="21">
        <f t="shared" si="63"/>
        <v>-1</v>
      </c>
      <c r="P792" s="21">
        <f t="shared" si="64"/>
        <v>-1</v>
      </c>
      <c r="Q792" s="21" t="e">
        <f t="shared" si="65"/>
        <v>#DIV/0!</v>
      </c>
    </row>
    <row r="793" spans="1:17">
      <c r="A793" s="154" t="s">
        <v>834</v>
      </c>
      <c r="B793" s="154" t="s">
        <v>2488</v>
      </c>
      <c r="C793" s="154" t="s">
        <v>4171</v>
      </c>
      <c r="D793" s="179">
        <v>306397727385</v>
      </c>
      <c r="E793" s="179">
        <v>317073529848</v>
      </c>
      <c r="F793" s="179">
        <v>308678038949</v>
      </c>
      <c r="G793" s="179">
        <v>318602337179</v>
      </c>
      <c r="H793" s="179">
        <v>312005990609</v>
      </c>
      <c r="I793" s="179">
        <v>316611882494</v>
      </c>
      <c r="J793" s="179">
        <v>310593766551</v>
      </c>
      <c r="K793" s="179">
        <v>342133696554</v>
      </c>
      <c r="L793" s="179">
        <f>VLOOKUP(A793,Sheet2!$A$1:$E$2000,5,FALSE)</f>
        <v>314049538277</v>
      </c>
      <c r="M793" s="21">
        <f t="shared" si="61"/>
        <v>1.8303866911365863E-2</v>
      </c>
      <c r="N793" s="21">
        <f t="shared" si="62"/>
        <v>-1.4559630828259501E-3</v>
      </c>
      <c r="O793" s="21">
        <f t="shared" si="63"/>
        <v>6.2062322558571062E-3</v>
      </c>
      <c r="P793" s="21">
        <f t="shared" si="64"/>
        <v>7.3858087744596179E-2</v>
      </c>
      <c r="Q793" s="21">
        <f t="shared" si="65"/>
        <v>6.5497065104783043E-3</v>
      </c>
    </row>
    <row r="794" spans="1:17">
      <c r="A794" s="154" t="s">
        <v>1004</v>
      </c>
      <c r="B794" s="154" t="s">
        <v>2489</v>
      </c>
      <c r="C794" s="154" t="s">
        <v>4171</v>
      </c>
      <c r="D794" s="179"/>
      <c r="E794" s="179"/>
      <c r="F794" s="179"/>
      <c r="G794" s="179"/>
      <c r="H794" s="179"/>
      <c r="I794" s="179"/>
      <c r="J794" s="179"/>
      <c r="K794" s="179"/>
      <c r="L794" s="179">
        <f>VLOOKUP(A794,Sheet2!$A$1:$E$2000,5,FALSE)</f>
        <v>0</v>
      </c>
      <c r="M794" s="21" t="e">
        <f t="shared" si="61"/>
        <v>#DIV/0!</v>
      </c>
      <c r="N794" s="21" t="e">
        <f t="shared" si="62"/>
        <v>#DIV/0!</v>
      </c>
      <c r="O794" s="21" t="e">
        <f t="shared" si="63"/>
        <v>#DIV/0!</v>
      </c>
      <c r="P794" s="21" t="e">
        <f t="shared" si="64"/>
        <v>#DIV/0!</v>
      </c>
      <c r="Q794" s="21" t="e">
        <f t="shared" si="65"/>
        <v>#DIV/0!</v>
      </c>
    </row>
    <row r="795" spans="1:17">
      <c r="A795" s="154" t="s">
        <v>1005</v>
      </c>
      <c r="B795" s="154" t="s">
        <v>2490</v>
      </c>
      <c r="C795" s="154" t="s">
        <v>4171</v>
      </c>
      <c r="D795" s="179"/>
      <c r="E795" s="179"/>
      <c r="F795" s="179"/>
      <c r="G795" s="179"/>
      <c r="H795" s="179"/>
      <c r="I795" s="179"/>
      <c r="J795" s="179"/>
      <c r="K795" s="179"/>
      <c r="L795" s="179">
        <f>VLOOKUP(A795,Sheet2!$A$1:$E$2000,5,FALSE)</f>
        <v>0</v>
      </c>
      <c r="M795" s="21" t="e">
        <f t="shared" si="61"/>
        <v>#DIV/0!</v>
      </c>
      <c r="N795" s="21" t="e">
        <f t="shared" si="62"/>
        <v>#DIV/0!</v>
      </c>
      <c r="O795" s="21" t="e">
        <f t="shared" si="63"/>
        <v>#DIV/0!</v>
      </c>
      <c r="P795" s="21" t="e">
        <f t="shared" si="64"/>
        <v>#DIV/0!</v>
      </c>
      <c r="Q795" s="21" t="e">
        <f t="shared" si="65"/>
        <v>#DIV/0!</v>
      </c>
    </row>
    <row r="796" spans="1:17">
      <c r="A796" s="154" t="s">
        <v>1008</v>
      </c>
      <c r="B796" s="154" t="s">
        <v>2493</v>
      </c>
      <c r="C796" s="154" t="s">
        <v>4171</v>
      </c>
      <c r="D796" s="179"/>
      <c r="E796" s="179"/>
      <c r="F796" s="179"/>
      <c r="G796" s="179"/>
      <c r="H796" s="179"/>
      <c r="I796" s="179"/>
      <c r="J796" s="179"/>
      <c r="K796" s="179"/>
      <c r="L796" s="179">
        <f>VLOOKUP(A796,Sheet2!$A$1:$E$2000,5,FALSE)</f>
        <v>0</v>
      </c>
      <c r="M796" s="21" t="e">
        <f t="shared" si="61"/>
        <v>#DIV/0!</v>
      </c>
      <c r="N796" s="21" t="e">
        <f t="shared" si="62"/>
        <v>#DIV/0!</v>
      </c>
      <c r="O796" s="21" t="e">
        <f t="shared" si="63"/>
        <v>#DIV/0!</v>
      </c>
      <c r="P796" s="21" t="e">
        <f t="shared" si="64"/>
        <v>#DIV/0!</v>
      </c>
      <c r="Q796" s="21" t="e">
        <f t="shared" si="65"/>
        <v>#DIV/0!</v>
      </c>
    </row>
    <row r="797" spans="1:17">
      <c r="A797" s="154" t="s">
        <v>1009</v>
      </c>
      <c r="B797" s="154" t="s">
        <v>2494</v>
      </c>
      <c r="C797" s="154" t="s">
        <v>4171</v>
      </c>
      <c r="D797" s="179">
        <v>712618891735</v>
      </c>
      <c r="E797" s="179">
        <v>1023773119005</v>
      </c>
      <c r="F797" s="179">
        <v>798728147627</v>
      </c>
      <c r="G797" s="179">
        <v>884888873149</v>
      </c>
      <c r="H797" s="179">
        <v>856557896128</v>
      </c>
      <c r="I797" s="179">
        <v>724354621771</v>
      </c>
      <c r="J797" s="179">
        <v>765513622813</v>
      </c>
      <c r="K797" s="179">
        <v>849349582859</v>
      </c>
      <c r="L797" s="179">
        <f>VLOOKUP(A797,Sheet2!$A$1:$E$2000,5,FALSE)</f>
        <v>995695072807</v>
      </c>
      <c r="M797" s="21">
        <f t="shared" si="61"/>
        <v>0.20198595078296952</v>
      </c>
      <c r="N797" s="21">
        <f t="shared" si="62"/>
        <v>-0.29246567591558115</v>
      </c>
      <c r="O797" s="21">
        <f t="shared" si="63"/>
        <v>-4.1584267328852086E-2</v>
      </c>
      <c r="P797" s="21">
        <f t="shared" si="64"/>
        <v>-4.0162433236987712E-2</v>
      </c>
      <c r="Q797" s="21">
        <f t="shared" si="65"/>
        <v>0.16243756237372656</v>
      </c>
    </row>
    <row r="798" spans="1:17">
      <c r="A798" s="154" t="s">
        <v>1010</v>
      </c>
      <c r="B798" s="154" t="s">
        <v>2495</v>
      </c>
      <c r="C798" s="154" t="s">
        <v>4171</v>
      </c>
      <c r="D798" s="179"/>
      <c r="E798" s="179"/>
      <c r="F798" s="179"/>
      <c r="G798" s="179"/>
      <c r="H798" s="179"/>
      <c r="I798" s="179"/>
      <c r="J798" s="179"/>
      <c r="K798" s="179"/>
      <c r="L798" s="179">
        <f>VLOOKUP(A798,Sheet2!$A$1:$E$2000,5,FALSE)</f>
        <v>0</v>
      </c>
      <c r="M798" s="21" t="e">
        <f t="shared" si="61"/>
        <v>#DIV/0!</v>
      </c>
      <c r="N798" s="21" t="e">
        <f t="shared" si="62"/>
        <v>#DIV/0!</v>
      </c>
      <c r="O798" s="21" t="e">
        <f t="shared" si="63"/>
        <v>#DIV/0!</v>
      </c>
      <c r="P798" s="21" t="e">
        <f t="shared" si="64"/>
        <v>#DIV/0!</v>
      </c>
      <c r="Q798" s="21" t="e">
        <f t="shared" si="65"/>
        <v>#DIV/0!</v>
      </c>
    </row>
    <row r="799" spans="1:17">
      <c r="A799" s="154" t="s">
        <v>1011</v>
      </c>
      <c r="B799" s="154" t="s">
        <v>2496</v>
      </c>
      <c r="C799" s="154" t="s">
        <v>4171</v>
      </c>
      <c r="D799" s="179">
        <v>62964556278</v>
      </c>
      <c r="E799" s="179">
        <v>111972506032</v>
      </c>
      <c r="F799" s="179">
        <v>131958194786</v>
      </c>
      <c r="G799" s="179">
        <v>228174201318</v>
      </c>
      <c r="H799" s="179">
        <v>115382049729</v>
      </c>
      <c r="I799" s="179">
        <v>201492638637</v>
      </c>
      <c r="J799" s="179">
        <v>207484810126</v>
      </c>
      <c r="K799" s="179">
        <v>92539158386</v>
      </c>
      <c r="L799" s="179">
        <f>VLOOKUP(A799,Sheet2!$A$1:$E$2000,5,FALSE)</f>
        <v>131788608248</v>
      </c>
      <c r="M799" s="21">
        <f t="shared" si="61"/>
        <v>0.83249206457625469</v>
      </c>
      <c r="N799" s="21">
        <f t="shared" si="62"/>
        <v>0.79948315686903126</v>
      </c>
      <c r="O799" s="21">
        <f t="shared" si="63"/>
        <v>0.57235259592997201</v>
      </c>
      <c r="P799" s="21">
        <f t="shared" si="64"/>
        <v>-0.59443636549852208</v>
      </c>
      <c r="Q799" s="21">
        <f t="shared" si="65"/>
        <v>0.14219333559712619</v>
      </c>
    </row>
    <row r="800" spans="1:17">
      <c r="A800" s="154" t="s">
        <v>4175</v>
      </c>
      <c r="B800" s="154" t="s">
        <v>4176</v>
      </c>
      <c r="C800" s="154" t="s">
        <v>4171</v>
      </c>
      <c r="D800" s="179"/>
      <c r="E800" s="179"/>
      <c r="F800" s="179"/>
      <c r="G800" s="179"/>
      <c r="H800" s="179"/>
      <c r="I800" s="179"/>
      <c r="J800" s="179"/>
      <c r="K800" s="179"/>
      <c r="L800" s="179">
        <f>VLOOKUP(A800,Sheet2!$A$1:$E$2000,5,FALSE)</f>
        <v>0</v>
      </c>
      <c r="M800" s="21" t="e">
        <f t="shared" si="61"/>
        <v>#DIV/0!</v>
      </c>
      <c r="N800" s="21" t="e">
        <f t="shared" si="62"/>
        <v>#DIV/0!</v>
      </c>
      <c r="O800" s="21" t="e">
        <f t="shared" si="63"/>
        <v>#DIV/0!</v>
      </c>
      <c r="P800" s="21" t="e">
        <f t="shared" si="64"/>
        <v>#DIV/0!</v>
      </c>
      <c r="Q800" s="21" t="e">
        <f t="shared" si="65"/>
        <v>#DIV/0!</v>
      </c>
    </row>
    <row r="801" spans="1:17">
      <c r="A801" s="154" t="s">
        <v>1013</v>
      </c>
      <c r="B801" s="154" t="s">
        <v>2498</v>
      </c>
      <c r="C801" s="154" t="s">
        <v>4171</v>
      </c>
      <c r="D801" s="179">
        <v>86317804963</v>
      </c>
      <c r="E801" s="179">
        <v>49415756990</v>
      </c>
      <c r="F801" s="179">
        <v>81125378693</v>
      </c>
      <c r="G801" s="179">
        <v>75458239996</v>
      </c>
      <c r="H801" s="179">
        <v>86438180222</v>
      </c>
      <c r="I801" s="179">
        <v>142554703368</v>
      </c>
      <c r="J801" s="179">
        <v>137159536492</v>
      </c>
      <c r="K801" s="179">
        <v>162477441634</v>
      </c>
      <c r="L801" s="179">
        <f>VLOOKUP(A801,Sheet2!$A$1:$E$2000,5,FALSE)</f>
        <v>69740680821</v>
      </c>
      <c r="M801" s="21">
        <f t="shared" si="61"/>
        <v>1.394558852042156E-3</v>
      </c>
      <c r="N801" s="21">
        <f t="shared" si="62"/>
        <v>1.8848025822380505</v>
      </c>
      <c r="O801" s="21">
        <f t="shared" si="63"/>
        <v>0.69071058529104867</v>
      </c>
      <c r="P801" s="21">
        <f t="shared" si="64"/>
        <v>1.1532100621829087</v>
      </c>
      <c r="Q801" s="21">
        <f t="shared" si="65"/>
        <v>-0.19317273175020175</v>
      </c>
    </row>
    <row r="802" spans="1:17">
      <c r="A802" s="154" t="s">
        <v>1014</v>
      </c>
      <c r="B802" s="154" t="s">
        <v>2499</v>
      </c>
      <c r="C802" s="154" t="s">
        <v>4171</v>
      </c>
      <c r="D802" s="179">
        <v>156169862464</v>
      </c>
      <c r="E802" s="179">
        <v>145452403627</v>
      </c>
      <c r="F802" s="179">
        <v>164368036548</v>
      </c>
      <c r="G802" s="179">
        <v>183793556598</v>
      </c>
      <c r="H802" s="179">
        <v>147485645669</v>
      </c>
      <c r="I802" s="179">
        <v>153046079502</v>
      </c>
      <c r="J802" s="179">
        <v>162040845755</v>
      </c>
      <c r="K802" s="179">
        <v>171819347336</v>
      </c>
      <c r="L802" s="179">
        <f>VLOOKUP(A802,Sheet2!$A$1:$E$2000,5,FALSE)</f>
        <v>160012506693</v>
      </c>
      <c r="M802" s="21">
        <f t="shared" si="61"/>
        <v>-5.5607507479247927E-2</v>
      </c>
      <c r="N802" s="21">
        <f t="shared" si="62"/>
        <v>5.2207290396336932E-2</v>
      </c>
      <c r="O802" s="21">
        <f t="shared" si="63"/>
        <v>-1.41584145060977E-2</v>
      </c>
      <c r="P802" s="21">
        <f t="shared" si="64"/>
        <v>-6.5150321282429008E-2</v>
      </c>
      <c r="Q802" s="21">
        <f t="shared" si="65"/>
        <v>8.4936137121532904E-2</v>
      </c>
    </row>
    <row r="803" spans="1:17">
      <c r="A803" s="154" t="s">
        <v>1015</v>
      </c>
      <c r="B803" s="154" t="s">
        <v>2500</v>
      </c>
      <c r="C803" s="154" t="s">
        <v>4171</v>
      </c>
      <c r="D803" s="179">
        <v>61249288213</v>
      </c>
      <c r="E803" s="179">
        <v>71776176282</v>
      </c>
      <c r="F803" s="179">
        <v>78099830782</v>
      </c>
      <c r="G803" s="179">
        <v>75858955752</v>
      </c>
      <c r="H803" s="179">
        <v>62737822988</v>
      </c>
      <c r="I803" s="179">
        <v>74782508708</v>
      </c>
      <c r="J803" s="179">
        <v>81396953556</v>
      </c>
      <c r="K803" s="179">
        <v>77198792239</v>
      </c>
      <c r="L803" s="179">
        <f>VLOOKUP(A803,Sheet2!$A$1:$E$2000,5,FALSE)</f>
        <v>74523250673</v>
      </c>
      <c r="M803" s="21">
        <f t="shared" si="61"/>
        <v>2.4302890995622418E-2</v>
      </c>
      <c r="N803" s="21">
        <f t="shared" si="62"/>
        <v>4.1884822816257029E-2</v>
      </c>
      <c r="O803" s="21">
        <f t="shared" si="63"/>
        <v>4.2216772315464501E-2</v>
      </c>
      <c r="P803" s="21">
        <f t="shared" si="64"/>
        <v>1.7662205783325401E-2</v>
      </c>
      <c r="Q803" s="21">
        <f t="shared" si="65"/>
        <v>0.18785203444585932</v>
      </c>
    </row>
    <row r="804" spans="1:17">
      <c r="A804" s="154" t="s">
        <v>809</v>
      </c>
      <c r="B804" s="154" t="s">
        <v>2501</v>
      </c>
      <c r="C804" s="154" t="s">
        <v>4171</v>
      </c>
      <c r="D804" s="179">
        <v>14924440301</v>
      </c>
      <c r="E804" s="179">
        <v>13441472466</v>
      </c>
      <c r="F804" s="179">
        <v>12781003514</v>
      </c>
      <c r="G804" s="179">
        <v>15040663039</v>
      </c>
      <c r="H804" s="179">
        <v>21425203676</v>
      </c>
      <c r="I804" s="179">
        <v>16722484474</v>
      </c>
      <c r="J804" s="179">
        <v>15514840242</v>
      </c>
      <c r="K804" s="179">
        <v>12969967986</v>
      </c>
      <c r="L804" s="179">
        <f>VLOOKUP(A804,Sheet2!$A$1:$E$2000,5,FALSE)</f>
        <v>0</v>
      </c>
      <c r="M804" s="21">
        <f t="shared" si="61"/>
        <v>0.43557836970036468</v>
      </c>
      <c r="N804" s="21">
        <f t="shared" si="62"/>
        <v>0.24409617445553453</v>
      </c>
      <c r="O804" s="21">
        <f t="shared" si="63"/>
        <v>0.21389844115177825</v>
      </c>
      <c r="P804" s="21">
        <f t="shared" si="64"/>
        <v>-0.13767312302860241</v>
      </c>
      <c r="Q804" s="21">
        <f t="shared" si="65"/>
        <v>-1</v>
      </c>
    </row>
    <row r="805" spans="1:17">
      <c r="A805" s="154" t="s">
        <v>1017</v>
      </c>
      <c r="B805" s="154" t="s">
        <v>2505</v>
      </c>
      <c r="C805" s="154" t="s">
        <v>4171</v>
      </c>
      <c r="D805" s="179">
        <v>7358858966</v>
      </c>
      <c r="E805" s="179">
        <v>18781847476</v>
      </c>
      <c r="F805" s="179"/>
      <c r="G805" s="179"/>
      <c r="H805" s="179"/>
      <c r="I805" s="179"/>
      <c r="J805" s="179"/>
      <c r="K805" s="179"/>
      <c r="L805" s="179">
        <f>VLOOKUP(A805,Sheet2!$A$1:$E$2000,5,FALSE)</f>
        <v>0</v>
      </c>
      <c r="M805" s="21">
        <f t="shared" si="61"/>
        <v>-1</v>
      </c>
      <c r="N805" s="21">
        <f t="shared" si="62"/>
        <v>-1</v>
      </c>
      <c r="O805" s="21" t="e">
        <f t="shared" si="63"/>
        <v>#DIV/0!</v>
      </c>
      <c r="P805" s="21" t="e">
        <f t="shared" si="64"/>
        <v>#DIV/0!</v>
      </c>
      <c r="Q805" s="21" t="e">
        <f t="shared" si="65"/>
        <v>#DIV/0!</v>
      </c>
    </row>
    <row r="806" spans="1:17">
      <c r="A806" s="154" t="s">
        <v>4246</v>
      </c>
      <c r="B806" s="154" t="s">
        <v>4247</v>
      </c>
      <c r="C806" s="154" t="s">
        <v>4171</v>
      </c>
      <c r="D806" s="179"/>
      <c r="E806" s="179"/>
      <c r="F806" s="179"/>
      <c r="G806" s="179"/>
      <c r="H806" s="179"/>
      <c r="I806" s="179">
        <v>277707744840</v>
      </c>
      <c r="J806" s="179">
        <v>269093418816</v>
      </c>
      <c r="K806" s="179"/>
      <c r="L806" s="179">
        <f>VLOOKUP(A806,Sheet2!$A$1:$E$2000,5,FALSE)</f>
        <v>0</v>
      </c>
      <c r="M806" s="21" t="e">
        <f t="shared" si="61"/>
        <v>#DIV/0!</v>
      </c>
      <c r="N806" s="21" t="e">
        <f t="shared" si="62"/>
        <v>#DIV/0!</v>
      </c>
      <c r="O806" s="21" t="e">
        <f t="shared" si="63"/>
        <v>#DIV/0!</v>
      </c>
      <c r="P806" s="21" t="e">
        <f t="shared" si="64"/>
        <v>#DIV/0!</v>
      </c>
      <c r="Q806" s="21" t="e">
        <f t="shared" si="65"/>
        <v>#DIV/0!</v>
      </c>
    </row>
    <row r="807" spans="1:17">
      <c r="A807" s="154" t="s">
        <v>1018</v>
      </c>
      <c r="B807" s="154" t="s">
        <v>2508</v>
      </c>
      <c r="C807" s="154" t="s">
        <v>4171</v>
      </c>
      <c r="D807" s="179">
        <v>51061963020</v>
      </c>
      <c r="E807" s="179">
        <v>53178997062</v>
      </c>
      <c r="F807" s="179">
        <v>139690923602</v>
      </c>
      <c r="G807" s="179">
        <v>154429880910</v>
      </c>
      <c r="H807" s="179">
        <v>58988299157</v>
      </c>
      <c r="I807" s="179">
        <v>86016216444</v>
      </c>
      <c r="J807" s="179">
        <v>107589837894</v>
      </c>
      <c r="K807" s="179">
        <v>254104824743</v>
      </c>
      <c r="L807" s="179">
        <f>VLOOKUP(A807,Sheet2!$A$1:$E$2000,5,FALSE)</f>
        <v>116331013356</v>
      </c>
      <c r="M807" s="21">
        <f t="shared" si="61"/>
        <v>0.15522975749865717</v>
      </c>
      <c r="N807" s="21">
        <f t="shared" si="62"/>
        <v>0.61748474390586838</v>
      </c>
      <c r="O807" s="21">
        <f t="shared" si="63"/>
        <v>-0.22980079793488029</v>
      </c>
      <c r="P807" s="21">
        <f t="shared" si="64"/>
        <v>0.64543819658249579</v>
      </c>
      <c r="Q807" s="21">
        <f t="shared" si="65"/>
        <v>0.97210319704895709</v>
      </c>
    </row>
    <row r="808" spans="1:17">
      <c r="A808" s="154" t="s">
        <v>1019</v>
      </c>
      <c r="B808" s="154" t="s">
        <v>2509</v>
      </c>
      <c r="C808" s="154" t="s">
        <v>4171</v>
      </c>
      <c r="D808" s="179"/>
      <c r="E808" s="179"/>
      <c r="F808" s="179"/>
      <c r="G808" s="179"/>
      <c r="H808" s="179"/>
      <c r="I808" s="179"/>
      <c r="J808" s="179"/>
      <c r="K808" s="179"/>
      <c r="L808" s="179">
        <f>VLOOKUP(A808,Sheet2!$A$1:$E$2000,5,FALSE)</f>
        <v>0</v>
      </c>
      <c r="M808" s="21" t="e">
        <f t="shared" si="61"/>
        <v>#DIV/0!</v>
      </c>
      <c r="N808" s="21" t="e">
        <f t="shared" si="62"/>
        <v>#DIV/0!</v>
      </c>
      <c r="O808" s="21" t="e">
        <f t="shared" si="63"/>
        <v>#DIV/0!</v>
      </c>
      <c r="P808" s="21" t="e">
        <f t="shared" si="64"/>
        <v>#DIV/0!</v>
      </c>
      <c r="Q808" s="21" t="e">
        <f t="shared" si="65"/>
        <v>#DIV/0!</v>
      </c>
    </row>
    <row r="809" spans="1:17">
      <c r="A809" s="154" t="s">
        <v>886</v>
      </c>
      <c r="B809" s="154" t="s">
        <v>2510</v>
      </c>
      <c r="C809" s="154" t="s">
        <v>4171</v>
      </c>
      <c r="D809" s="179">
        <v>33826119959</v>
      </c>
      <c r="E809" s="179">
        <v>40791356424</v>
      </c>
      <c r="F809" s="179">
        <v>117201770981</v>
      </c>
      <c r="G809" s="179">
        <v>104322687751</v>
      </c>
      <c r="H809" s="179">
        <v>49882823832</v>
      </c>
      <c r="I809" s="179">
        <v>64022290834</v>
      </c>
      <c r="J809" s="179">
        <v>113252014284</v>
      </c>
      <c r="K809" s="179">
        <v>140017984128</v>
      </c>
      <c r="L809" s="179">
        <f>VLOOKUP(A809,Sheet2!$A$1:$E$2000,5,FALSE)</f>
        <v>47741931955</v>
      </c>
      <c r="M809" s="21">
        <f t="shared" si="61"/>
        <v>0.47468358453355058</v>
      </c>
      <c r="N809" s="21">
        <f t="shared" si="62"/>
        <v>0.56950629855328494</v>
      </c>
      <c r="O809" s="21">
        <f t="shared" si="63"/>
        <v>-3.3700486468248927E-2</v>
      </c>
      <c r="P809" s="21">
        <f t="shared" si="64"/>
        <v>0.34216235362147135</v>
      </c>
      <c r="Q809" s="21">
        <f t="shared" si="65"/>
        <v>-4.2918417854817002E-2</v>
      </c>
    </row>
    <row r="810" spans="1:17">
      <c r="A810" s="154" t="s">
        <v>1020</v>
      </c>
      <c r="B810" s="154" t="s">
        <v>2511</v>
      </c>
      <c r="C810" s="154" t="s">
        <v>4171</v>
      </c>
      <c r="D810" s="179"/>
      <c r="E810" s="179"/>
      <c r="F810" s="179"/>
      <c r="G810" s="179"/>
      <c r="H810" s="179"/>
      <c r="I810" s="179"/>
      <c r="J810" s="179"/>
      <c r="K810" s="179"/>
      <c r="L810" s="179">
        <f>VLOOKUP(A810,Sheet2!$A$1:$E$2000,5,FALSE)</f>
        <v>0</v>
      </c>
      <c r="M810" s="21" t="e">
        <f t="shared" si="61"/>
        <v>#DIV/0!</v>
      </c>
      <c r="N810" s="21" t="e">
        <f t="shared" si="62"/>
        <v>#DIV/0!</v>
      </c>
      <c r="O810" s="21" t="e">
        <f t="shared" si="63"/>
        <v>#DIV/0!</v>
      </c>
      <c r="P810" s="21" t="e">
        <f t="shared" si="64"/>
        <v>#DIV/0!</v>
      </c>
      <c r="Q810" s="21" t="e">
        <f t="shared" si="65"/>
        <v>#DIV/0!</v>
      </c>
    </row>
    <row r="811" spans="1:17">
      <c r="A811" s="154" t="s">
        <v>1021</v>
      </c>
      <c r="B811" s="154" t="s">
        <v>2512</v>
      </c>
      <c r="C811" s="154" t="s">
        <v>4171</v>
      </c>
      <c r="D811" s="179">
        <v>147986034479</v>
      </c>
      <c r="E811" s="179">
        <v>170660172087</v>
      </c>
      <c r="F811" s="179">
        <v>148770453405</v>
      </c>
      <c r="G811" s="179">
        <v>160096163443</v>
      </c>
      <c r="H811" s="179">
        <v>111309214950</v>
      </c>
      <c r="I811" s="179">
        <v>116001180512</v>
      </c>
      <c r="J811" s="179">
        <v>110292968839</v>
      </c>
      <c r="K811" s="179">
        <v>98644741622</v>
      </c>
      <c r="L811" s="179">
        <f>VLOOKUP(A811,Sheet2!$A$1:$E$2000,5,FALSE)</f>
        <v>89391123971</v>
      </c>
      <c r="M811" s="21">
        <f t="shared" si="61"/>
        <v>-0.2478397347298649</v>
      </c>
      <c r="N811" s="21">
        <f t="shared" si="62"/>
        <v>-0.32027971674103123</v>
      </c>
      <c r="O811" s="21">
        <f t="shared" si="63"/>
        <v>-0.25863660212994161</v>
      </c>
      <c r="P811" s="21">
        <f t="shared" si="64"/>
        <v>-0.38384068986686815</v>
      </c>
      <c r="Q811" s="21">
        <f t="shared" si="65"/>
        <v>-0.19691173806989462</v>
      </c>
    </row>
    <row r="812" spans="1:17">
      <c r="A812" s="154" t="s">
        <v>1022</v>
      </c>
      <c r="B812" s="154" t="s">
        <v>2513</v>
      </c>
      <c r="C812" s="154" t="s">
        <v>4171</v>
      </c>
      <c r="D812" s="179">
        <v>129996566935</v>
      </c>
      <c r="E812" s="179">
        <v>182358111875</v>
      </c>
      <c r="F812" s="179">
        <v>172698887777</v>
      </c>
      <c r="G812" s="179">
        <v>153367275434</v>
      </c>
      <c r="H812" s="179">
        <v>108599852876</v>
      </c>
      <c r="I812" s="179">
        <v>137312586176</v>
      </c>
      <c r="J812" s="179">
        <v>157959169960</v>
      </c>
      <c r="K812" s="179">
        <v>164398605847</v>
      </c>
      <c r="L812" s="179">
        <f>VLOOKUP(A812,Sheet2!$A$1:$E$2000,5,FALSE)</f>
        <v>130996554342</v>
      </c>
      <c r="M812" s="21">
        <f t="shared" si="61"/>
        <v>-0.16459445478816867</v>
      </c>
      <c r="N812" s="21">
        <f t="shared" si="62"/>
        <v>-0.24701684633517759</v>
      </c>
      <c r="O812" s="21">
        <f t="shared" si="63"/>
        <v>-8.5349234188658349E-2</v>
      </c>
      <c r="P812" s="21">
        <f t="shared" si="64"/>
        <v>7.1927537225809413E-2</v>
      </c>
      <c r="Q812" s="21">
        <f t="shared" si="65"/>
        <v>0.20623141627615918</v>
      </c>
    </row>
    <row r="813" spans="1:17">
      <c r="A813" s="154" t="s">
        <v>944</v>
      </c>
      <c r="B813" s="154" t="s">
        <v>2514</v>
      </c>
      <c r="C813" s="154" t="s">
        <v>4171</v>
      </c>
      <c r="D813" s="179">
        <v>179072832329</v>
      </c>
      <c r="E813" s="179">
        <v>238968119806</v>
      </c>
      <c r="F813" s="179">
        <v>260408012158</v>
      </c>
      <c r="G813" s="179">
        <v>256581069263</v>
      </c>
      <c r="H813" s="179">
        <v>171709250100</v>
      </c>
      <c r="I813" s="179">
        <v>235773436406</v>
      </c>
      <c r="J813" s="179">
        <v>227287479529</v>
      </c>
      <c r="K813" s="179">
        <v>255685113653</v>
      </c>
      <c r="L813" s="179">
        <f>VLOOKUP(A813,Sheet2!$A$1:$E$2000,5,FALSE)</f>
        <v>210087943809</v>
      </c>
      <c r="M813" s="21">
        <f t="shared" si="61"/>
        <v>-4.112059955287535E-2</v>
      </c>
      <c r="N813" s="21">
        <f t="shared" si="62"/>
        <v>-1.3368659395209368E-2</v>
      </c>
      <c r="O813" s="21">
        <f t="shared" si="63"/>
        <v>-0.12718707214317371</v>
      </c>
      <c r="P813" s="21">
        <f t="shared" si="64"/>
        <v>-3.4919006790856814E-3</v>
      </c>
      <c r="Q813" s="21">
        <f t="shared" si="65"/>
        <v>0.22350976250055848</v>
      </c>
    </row>
    <row r="814" spans="1:17">
      <c r="A814" s="154" t="s">
        <v>840</v>
      </c>
      <c r="B814" s="154" t="s">
        <v>2515</v>
      </c>
      <c r="C814" s="154" t="s">
        <v>4171</v>
      </c>
      <c r="D814" s="179">
        <v>55177954478</v>
      </c>
      <c r="E814" s="179">
        <v>95739237082</v>
      </c>
      <c r="F814" s="179">
        <v>115615343648</v>
      </c>
      <c r="G814" s="179">
        <v>127137645682</v>
      </c>
      <c r="H814" s="179">
        <v>55672398737</v>
      </c>
      <c r="I814" s="179">
        <v>106115010781</v>
      </c>
      <c r="J814" s="179">
        <v>103640141481</v>
      </c>
      <c r="K814" s="179">
        <v>94541419784</v>
      </c>
      <c r="L814" s="179">
        <f>VLOOKUP(A814,Sheet2!$A$1:$E$2000,5,FALSE)</f>
        <v>64825865716</v>
      </c>
      <c r="M814" s="21">
        <f t="shared" si="61"/>
        <v>8.9609022965347479E-3</v>
      </c>
      <c r="N814" s="21">
        <f t="shared" si="62"/>
        <v>0.1083753538803868</v>
      </c>
      <c r="O814" s="21">
        <f t="shared" si="63"/>
        <v>-0.10357796629017896</v>
      </c>
      <c r="P814" s="21">
        <f t="shared" si="64"/>
        <v>-0.2563853194161746</v>
      </c>
      <c r="Q814" s="21">
        <f t="shared" si="65"/>
        <v>0.16441660834916721</v>
      </c>
    </row>
    <row r="815" spans="1:17">
      <c r="A815" s="154" t="s">
        <v>846</v>
      </c>
      <c r="B815" s="154" t="s">
        <v>2516</v>
      </c>
      <c r="C815" s="154" t="s">
        <v>4171</v>
      </c>
      <c r="D815" s="179">
        <v>502100941228</v>
      </c>
      <c r="E815" s="179">
        <v>506787302882</v>
      </c>
      <c r="F815" s="179">
        <v>418315029516</v>
      </c>
      <c r="G815" s="179">
        <v>565942345320</v>
      </c>
      <c r="H815" s="179">
        <v>420939535092</v>
      </c>
      <c r="I815" s="179">
        <v>404101072989</v>
      </c>
      <c r="J815" s="179">
        <v>399290759421</v>
      </c>
      <c r="K815" s="179">
        <v>451815136954</v>
      </c>
      <c r="L815" s="179">
        <f>VLOOKUP(A815,Sheet2!$A$1:$E$2000,5,FALSE)</f>
        <v>413959461313</v>
      </c>
      <c r="M815" s="21">
        <f t="shared" si="61"/>
        <v>-0.16164360484467855</v>
      </c>
      <c r="N815" s="21">
        <f t="shared" si="62"/>
        <v>-0.20262194673987202</v>
      </c>
      <c r="O815" s="21">
        <f t="shared" si="63"/>
        <v>-4.5478332722138894E-2</v>
      </c>
      <c r="P815" s="21">
        <f t="shared" si="64"/>
        <v>-0.20165871896627421</v>
      </c>
      <c r="Q815" s="21">
        <f t="shared" si="65"/>
        <v>-1.6582129253966234E-2</v>
      </c>
    </row>
    <row r="816" spans="1:17">
      <c r="A816" s="154" t="s">
        <v>1023</v>
      </c>
      <c r="B816" s="154" t="s">
        <v>2518</v>
      </c>
      <c r="C816" s="154" t="s">
        <v>4171</v>
      </c>
      <c r="D816" s="179"/>
      <c r="E816" s="179"/>
      <c r="F816" s="179"/>
      <c r="G816" s="179"/>
      <c r="H816" s="179"/>
      <c r="I816" s="179"/>
      <c r="J816" s="179"/>
      <c r="K816" s="179"/>
      <c r="L816" s="179">
        <f>VLOOKUP(A816,Sheet2!$A$1:$E$2000,5,FALSE)</f>
        <v>0</v>
      </c>
      <c r="M816" s="21" t="e">
        <f t="shared" si="61"/>
        <v>#DIV/0!</v>
      </c>
      <c r="N816" s="21" t="e">
        <f t="shared" si="62"/>
        <v>#DIV/0!</v>
      </c>
      <c r="O816" s="21" t="e">
        <f t="shared" si="63"/>
        <v>#DIV/0!</v>
      </c>
      <c r="P816" s="21" t="e">
        <f t="shared" si="64"/>
        <v>#DIV/0!</v>
      </c>
      <c r="Q816" s="21" t="e">
        <f t="shared" si="65"/>
        <v>#DIV/0!</v>
      </c>
    </row>
    <row r="817" spans="1:17">
      <c r="A817" s="154" t="s">
        <v>1024</v>
      </c>
      <c r="B817" s="154" t="s">
        <v>2519</v>
      </c>
      <c r="C817" s="154" t="s">
        <v>4171</v>
      </c>
      <c r="D817" s="179">
        <v>7970362666</v>
      </c>
      <c r="E817" s="179">
        <v>15872747888</v>
      </c>
      <c r="F817" s="179">
        <v>22277330918</v>
      </c>
      <c r="G817" s="179">
        <v>30284115911</v>
      </c>
      <c r="H817" s="179">
        <v>28936908964</v>
      </c>
      <c r="I817" s="179">
        <v>31012349907</v>
      </c>
      <c r="J817" s="179">
        <v>16921713617</v>
      </c>
      <c r="K817" s="179">
        <v>32375287931</v>
      </c>
      <c r="L817" s="179">
        <f>VLOOKUP(A817,Sheet2!$A$1:$E$2000,5,FALSE)</f>
        <v>11574256742</v>
      </c>
      <c r="M817" s="21">
        <f t="shared" si="61"/>
        <v>2.6305636489339643</v>
      </c>
      <c r="N817" s="21">
        <f t="shared" si="62"/>
        <v>0.95381103044204041</v>
      </c>
      <c r="O817" s="21">
        <f t="shared" si="63"/>
        <v>-0.24040659631592945</v>
      </c>
      <c r="P817" s="21">
        <f t="shared" si="64"/>
        <v>6.9051777048589044E-2</v>
      </c>
      <c r="Q817" s="21">
        <f t="shared" si="65"/>
        <v>-0.60001751547135285</v>
      </c>
    </row>
    <row r="818" spans="1:17">
      <c r="A818" s="154" t="s">
        <v>1025</v>
      </c>
      <c r="B818" s="154" t="s">
        <v>2520</v>
      </c>
      <c r="C818" s="154" t="s">
        <v>4171</v>
      </c>
      <c r="D818" s="179"/>
      <c r="E818" s="179"/>
      <c r="F818" s="179"/>
      <c r="G818" s="179"/>
      <c r="H818" s="179"/>
      <c r="I818" s="179"/>
      <c r="J818" s="179"/>
      <c r="K818" s="179"/>
      <c r="L818" s="179">
        <f>VLOOKUP(A818,Sheet2!$A$1:$E$2000,5,FALSE)</f>
        <v>0</v>
      </c>
      <c r="M818" s="21" t="e">
        <f t="shared" si="61"/>
        <v>#DIV/0!</v>
      </c>
      <c r="N818" s="21" t="e">
        <f t="shared" si="62"/>
        <v>#DIV/0!</v>
      </c>
      <c r="O818" s="21" t="e">
        <f t="shared" si="63"/>
        <v>#DIV/0!</v>
      </c>
      <c r="P818" s="21" t="e">
        <f t="shared" si="64"/>
        <v>#DIV/0!</v>
      </c>
      <c r="Q818" s="21" t="e">
        <f t="shared" si="65"/>
        <v>#DIV/0!</v>
      </c>
    </row>
    <row r="819" spans="1:17">
      <c r="A819" s="154" t="s">
        <v>925</v>
      </c>
      <c r="B819" s="154" t="s">
        <v>2521</v>
      </c>
      <c r="C819" s="154" t="s">
        <v>4171</v>
      </c>
      <c r="D819" s="179"/>
      <c r="E819" s="179"/>
      <c r="F819" s="179"/>
      <c r="G819" s="179"/>
      <c r="H819" s="179"/>
      <c r="I819" s="179"/>
      <c r="J819" s="179"/>
      <c r="K819" s="179"/>
      <c r="L819" s="179">
        <f>VLOOKUP(A819,Sheet2!$A$1:$E$2000,5,FALSE)</f>
        <v>0</v>
      </c>
      <c r="M819" s="21" t="e">
        <f t="shared" si="61"/>
        <v>#DIV/0!</v>
      </c>
      <c r="N819" s="21" t="e">
        <f t="shared" si="62"/>
        <v>#DIV/0!</v>
      </c>
      <c r="O819" s="21" t="e">
        <f t="shared" si="63"/>
        <v>#DIV/0!</v>
      </c>
      <c r="P819" s="21" t="e">
        <f t="shared" si="64"/>
        <v>#DIV/0!</v>
      </c>
      <c r="Q819" s="21" t="e">
        <f t="shared" si="65"/>
        <v>#DIV/0!</v>
      </c>
    </row>
    <row r="820" spans="1:17">
      <c r="A820" s="154" t="s">
        <v>1026</v>
      </c>
      <c r="B820" s="154" t="s">
        <v>2522</v>
      </c>
      <c r="C820" s="154" t="s">
        <v>4171</v>
      </c>
      <c r="D820" s="179"/>
      <c r="E820" s="179"/>
      <c r="F820" s="179"/>
      <c r="G820" s="179"/>
      <c r="H820" s="179"/>
      <c r="I820" s="179"/>
      <c r="J820" s="179"/>
      <c r="K820" s="179"/>
      <c r="L820" s="179">
        <f>VLOOKUP(A820,Sheet2!$A$1:$E$2000,5,FALSE)</f>
        <v>0</v>
      </c>
      <c r="M820" s="21" t="e">
        <f t="shared" si="61"/>
        <v>#DIV/0!</v>
      </c>
      <c r="N820" s="21" t="e">
        <f t="shared" si="62"/>
        <v>#DIV/0!</v>
      </c>
      <c r="O820" s="21" t="e">
        <f t="shared" si="63"/>
        <v>#DIV/0!</v>
      </c>
      <c r="P820" s="21" t="e">
        <f t="shared" si="64"/>
        <v>#DIV/0!</v>
      </c>
      <c r="Q820" s="21" t="e">
        <f t="shared" si="65"/>
        <v>#DIV/0!</v>
      </c>
    </row>
    <row r="821" spans="1:17">
      <c r="A821" s="154" t="s">
        <v>934</v>
      </c>
      <c r="B821" s="154" t="s">
        <v>3790</v>
      </c>
      <c r="C821" s="154" t="s">
        <v>4171</v>
      </c>
      <c r="D821" s="179">
        <v>33769660</v>
      </c>
      <c r="E821" s="179">
        <v>1214105113284</v>
      </c>
      <c r="F821" s="179">
        <v>216211993570</v>
      </c>
      <c r="G821" s="179">
        <v>384230651415</v>
      </c>
      <c r="H821" s="179">
        <v>12034877335</v>
      </c>
      <c r="I821" s="179">
        <v>5494696733</v>
      </c>
      <c r="J821" s="179">
        <v>4968956415</v>
      </c>
      <c r="K821" s="179">
        <v>249610679956</v>
      </c>
      <c r="L821" s="179">
        <f>VLOOKUP(A821,Sheet2!$A$1:$E$2000,5,FALSE)</f>
        <v>39678339527</v>
      </c>
      <c r="M821" s="21">
        <f t="shared" si="61"/>
        <v>355.38135933260804</v>
      </c>
      <c r="N821" s="21">
        <f t="shared" si="62"/>
        <v>-0.99547428252061509</v>
      </c>
      <c r="O821" s="21">
        <f t="shared" si="63"/>
        <v>-0.97701812775066399</v>
      </c>
      <c r="P821" s="21">
        <f t="shared" si="64"/>
        <v>-0.35036239551227161</v>
      </c>
      <c r="Q821" s="21">
        <f t="shared" si="65"/>
        <v>2.2969459033543194</v>
      </c>
    </row>
    <row r="822" spans="1:17">
      <c r="A822" s="154" t="s">
        <v>1027</v>
      </c>
      <c r="B822" s="154" t="s">
        <v>2524</v>
      </c>
      <c r="C822" s="154" t="s">
        <v>4171</v>
      </c>
      <c r="D822" s="179"/>
      <c r="E822" s="179"/>
      <c r="F822" s="179"/>
      <c r="G822" s="179"/>
      <c r="H822" s="179"/>
      <c r="I822" s="179"/>
      <c r="J822" s="179"/>
      <c r="K822" s="179"/>
      <c r="L822" s="179">
        <f>VLOOKUP(A822,Sheet2!$A$1:$E$2000,5,FALSE)</f>
        <v>0</v>
      </c>
      <c r="M822" s="21" t="e">
        <f t="shared" si="61"/>
        <v>#DIV/0!</v>
      </c>
      <c r="N822" s="21" t="e">
        <f t="shared" si="62"/>
        <v>#DIV/0!</v>
      </c>
      <c r="O822" s="21" t="e">
        <f t="shared" si="63"/>
        <v>#DIV/0!</v>
      </c>
      <c r="P822" s="21" t="e">
        <f t="shared" si="64"/>
        <v>#DIV/0!</v>
      </c>
      <c r="Q822" s="21" t="e">
        <f t="shared" si="65"/>
        <v>#DIV/0!</v>
      </c>
    </row>
    <row r="823" spans="1:17">
      <c r="A823" s="154" t="s">
        <v>1029</v>
      </c>
      <c r="B823" s="154" t="s">
        <v>2526</v>
      </c>
      <c r="C823" s="154" t="s">
        <v>4171</v>
      </c>
      <c r="D823" s="179"/>
      <c r="E823" s="179"/>
      <c r="F823" s="179"/>
      <c r="G823" s="179"/>
      <c r="H823" s="179"/>
      <c r="I823" s="179"/>
      <c r="J823" s="179"/>
      <c r="K823" s="179"/>
      <c r="L823" s="179">
        <f>VLOOKUP(A823,Sheet2!$A$1:$E$2000,5,FALSE)</f>
        <v>0</v>
      </c>
      <c r="M823" s="21" t="e">
        <f t="shared" si="61"/>
        <v>#DIV/0!</v>
      </c>
      <c r="N823" s="21" t="e">
        <f t="shared" si="62"/>
        <v>#DIV/0!</v>
      </c>
      <c r="O823" s="21" t="e">
        <f t="shared" si="63"/>
        <v>#DIV/0!</v>
      </c>
      <c r="P823" s="21" t="e">
        <f t="shared" si="64"/>
        <v>#DIV/0!</v>
      </c>
      <c r="Q823" s="21" t="e">
        <f t="shared" si="65"/>
        <v>#DIV/0!</v>
      </c>
    </row>
    <row r="824" spans="1:17">
      <c r="A824" s="154" t="s">
        <v>1030</v>
      </c>
      <c r="B824" s="154" t="s">
        <v>2527</v>
      </c>
      <c r="C824" s="154" t="s">
        <v>4171</v>
      </c>
      <c r="D824" s="179">
        <v>175843950720</v>
      </c>
      <c r="E824" s="179">
        <v>299113675318</v>
      </c>
      <c r="F824" s="179">
        <v>328447740866</v>
      </c>
      <c r="G824" s="179">
        <v>370846661170</v>
      </c>
      <c r="H824" s="179">
        <v>162994877710</v>
      </c>
      <c r="I824" s="179">
        <v>294087088991</v>
      </c>
      <c r="J824" s="179">
        <v>339541349783</v>
      </c>
      <c r="K824" s="179">
        <v>419436947279</v>
      </c>
      <c r="L824" s="179">
        <f>VLOOKUP(A824,Sheet2!$A$1:$E$2000,5,FALSE)</f>
        <v>178009613674</v>
      </c>
      <c r="M824" s="21">
        <f t="shared" si="61"/>
        <v>-7.3070884482457105E-2</v>
      </c>
      <c r="N824" s="21">
        <f t="shared" si="62"/>
        <v>-1.6804936523400444E-2</v>
      </c>
      <c r="O824" s="21">
        <f t="shared" si="63"/>
        <v>3.3775872191265786E-2</v>
      </c>
      <c r="P824" s="21">
        <f t="shared" si="64"/>
        <v>0.13102527593399499</v>
      </c>
      <c r="Q824" s="21">
        <f t="shared" si="65"/>
        <v>9.2117839375996671E-2</v>
      </c>
    </row>
    <row r="825" spans="1:17">
      <c r="A825" s="154" t="s">
        <v>2529</v>
      </c>
      <c r="B825" s="154" t="s">
        <v>4009</v>
      </c>
      <c r="C825" s="154" t="s">
        <v>4171</v>
      </c>
      <c r="D825" s="179"/>
      <c r="E825" s="179"/>
      <c r="F825" s="179"/>
      <c r="G825" s="179"/>
      <c r="H825" s="179"/>
      <c r="I825" s="179"/>
      <c r="J825" s="179"/>
      <c r="K825" s="179"/>
      <c r="L825" s="179">
        <f>VLOOKUP(A825,Sheet2!$A$1:$E$2000,5,FALSE)</f>
        <v>0</v>
      </c>
      <c r="M825" s="21" t="e">
        <f t="shared" si="61"/>
        <v>#DIV/0!</v>
      </c>
      <c r="N825" s="21" t="e">
        <f t="shared" si="62"/>
        <v>#DIV/0!</v>
      </c>
      <c r="O825" s="21" t="e">
        <f t="shared" si="63"/>
        <v>#DIV/0!</v>
      </c>
      <c r="P825" s="21" t="e">
        <f t="shared" si="64"/>
        <v>#DIV/0!</v>
      </c>
      <c r="Q825" s="21" t="e">
        <f t="shared" si="65"/>
        <v>#DIV/0!</v>
      </c>
    </row>
    <row r="826" spans="1:17">
      <c r="A826" s="154" t="s">
        <v>836</v>
      </c>
      <c r="B826" s="154" t="s">
        <v>2531</v>
      </c>
      <c r="C826" s="154" t="s">
        <v>4171</v>
      </c>
      <c r="D826" s="179"/>
      <c r="E826" s="179"/>
      <c r="F826" s="179"/>
      <c r="G826" s="179"/>
      <c r="H826" s="179"/>
      <c r="I826" s="179"/>
      <c r="J826" s="179"/>
      <c r="K826" s="179"/>
      <c r="L826" s="179">
        <f>VLOOKUP(A826,Sheet2!$A$1:$E$2000,5,FALSE)</f>
        <v>0</v>
      </c>
      <c r="M826" s="21" t="e">
        <f t="shared" si="61"/>
        <v>#DIV/0!</v>
      </c>
      <c r="N826" s="21" t="e">
        <f t="shared" si="62"/>
        <v>#DIV/0!</v>
      </c>
      <c r="O826" s="21" t="e">
        <f t="shared" si="63"/>
        <v>#DIV/0!</v>
      </c>
      <c r="P826" s="21" t="e">
        <f t="shared" si="64"/>
        <v>#DIV/0!</v>
      </c>
      <c r="Q826" s="21" t="e">
        <f t="shared" si="65"/>
        <v>#DIV/0!</v>
      </c>
    </row>
    <row r="827" spans="1:17">
      <c r="A827" s="154" t="s">
        <v>3681</v>
      </c>
      <c r="B827" s="154" t="s">
        <v>3682</v>
      </c>
      <c r="C827" s="154" t="s">
        <v>4171</v>
      </c>
      <c r="D827" s="179">
        <v>98659899649</v>
      </c>
      <c r="E827" s="179">
        <v>323098022502</v>
      </c>
      <c r="F827" s="179">
        <v>177518149601</v>
      </c>
      <c r="G827" s="179">
        <v>204289440308</v>
      </c>
      <c r="H827" s="179">
        <v>537379571881</v>
      </c>
      <c r="I827" s="179">
        <v>514340805802</v>
      </c>
      <c r="J827" s="179">
        <v>202224520625</v>
      </c>
      <c r="K827" s="179">
        <v>216114773779</v>
      </c>
      <c r="L827" s="179">
        <f>VLOOKUP(A827,Sheet2!$A$1:$E$2000,5,FALSE)</f>
        <v>97728248812</v>
      </c>
      <c r="M827" s="21">
        <f t="shared" si="61"/>
        <v>4.4467881458710439</v>
      </c>
      <c r="N827" s="21">
        <f t="shared" si="62"/>
        <v>0.5919032924406592</v>
      </c>
      <c r="O827" s="21">
        <f t="shared" si="63"/>
        <v>0.13917659168671745</v>
      </c>
      <c r="P827" s="21">
        <f t="shared" si="64"/>
        <v>5.7885191976498447E-2</v>
      </c>
      <c r="Q827" s="21">
        <f t="shared" si="65"/>
        <v>-0.81813925588961278</v>
      </c>
    </row>
    <row r="828" spans="1:17">
      <c r="A828" s="154" t="s">
        <v>1032</v>
      </c>
      <c r="B828" s="154" t="s">
        <v>2532</v>
      </c>
      <c r="C828" s="154" t="s">
        <v>4171</v>
      </c>
      <c r="D828" s="179"/>
      <c r="E828" s="179"/>
      <c r="F828" s="179"/>
      <c r="G828" s="179"/>
      <c r="H828" s="179"/>
      <c r="I828" s="179"/>
      <c r="J828" s="179"/>
      <c r="K828" s="179"/>
      <c r="L828" s="179">
        <f>VLOOKUP(A828,Sheet2!$A$1:$E$2000,5,FALSE)</f>
        <v>0</v>
      </c>
      <c r="M828" s="21" t="e">
        <f t="shared" si="61"/>
        <v>#DIV/0!</v>
      </c>
      <c r="N828" s="21" t="e">
        <f t="shared" si="62"/>
        <v>#DIV/0!</v>
      </c>
      <c r="O828" s="21" t="e">
        <f t="shared" si="63"/>
        <v>#DIV/0!</v>
      </c>
      <c r="P828" s="21" t="e">
        <f t="shared" si="64"/>
        <v>#DIV/0!</v>
      </c>
      <c r="Q828" s="21" t="e">
        <f t="shared" si="65"/>
        <v>#DIV/0!</v>
      </c>
    </row>
    <row r="829" spans="1:17">
      <c r="A829" s="154" t="s">
        <v>945</v>
      </c>
      <c r="B829" s="154" t="s">
        <v>3791</v>
      </c>
      <c r="C829" s="154" t="s">
        <v>4171</v>
      </c>
      <c r="D829" s="179"/>
      <c r="E829" s="179"/>
      <c r="F829" s="179"/>
      <c r="G829" s="179"/>
      <c r="H829" s="179"/>
      <c r="I829" s="179"/>
      <c r="J829" s="179"/>
      <c r="K829" s="179"/>
      <c r="L829" s="179">
        <f>VLOOKUP(A829,Sheet2!$A$1:$E$2000,5,FALSE)</f>
        <v>0</v>
      </c>
      <c r="M829" s="21" t="e">
        <f t="shared" si="61"/>
        <v>#DIV/0!</v>
      </c>
      <c r="N829" s="21" t="e">
        <f t="shared" si="62"/>
        <v>#DIV/0!</v>
      </c>
      <c r="O829" s="21" t="e">
        <f t="shared" si="63"/>
        <v>#DIV/0!</v>
      </c>
      <c r="P829" s="21" t="e">
        <f t="shared" si="64"/>
        <v>#DIV/0!</v>
      </c>
      <c r="Q829" s="21" t="e">
        <f t="shared" si="65"/>
        <v>#DIV/0!</v>
      </c>
    </row>
    <row r="830" spans="1:17">
      <c r="A830" s="154" t="s">
        <v>926</v>
      </c>
      <c r="B830" s="154" t="s">
        <v>2534</v>
      </c>
      <c r="C830" s="154" t="s">
        <v>4171</v>
      </c>
      <c r="D830" s="179">
        <v>187266819905</v>
      </c>
      <c r="E830" s="179">
        <v>193274577024</v>
      </c>
      <c r="F830" s="179">
        <v>186036554478</v>
      </c>
      <c r="G830" s="179">
        <v>178002390287</v>
      </c>
      <c r="H830" s="179">
        <v>181615262786</v>
      </c>
      <c r="I830" s="179">
        <v>191279301235</v>
      </c>
      <c r="J830" s="179">
        <v>200173760407</v>
      </c>
      <c r="K830" s="179">
        <v>179515087957</v>
      </c>
      <c r="L830" s="179">
        <f>VLOOKUP(A830,Sheet2!$A$1:$E$2000,5,FALSE)</f>
        <v>193388576689</v>
      </c>
      <c r="M830" s="21">
        <f t="shared" si="61"/>
        <v>-3.0179169603387408E-2</v>
      </c>
      <c r="N830" s="21">
        <f t="shared" si="62"/>
        <v>-1.0323529455983419E-2</v>
      </c>
      <c r="O830" s="21">
        <f t="shared" si="63"/>
        <v>7.5991548911812465E-2</v>
      </c>
      <c r="P830" s="21">
        <f t="shared" si="64"/>
        <v>8.4981873982760588E-3</v>
      </c>
      <c r="Q830" s="21">
        <f t="shared" si="65"/>
        <v>6.4825575353062007E-2</v>
      </c>
    </row>
    <row r="831" spans="1:17">
      <c r="A831" s="154" t="s">
        <v>1035</v>
      </c>
      <c r="B831" s="154" t="s">
        <v>2537</v>
      </c>
      <c r="C831" s="154" t="s">
        <v>4171</v>
      </c>
      <c r="D831" s="179">
        <v>22123878394</v>
      </c>
      <c r="E831" s="179">
        <v>28960133249</v>
      </c>
      <c r="F831" s="179">
        <v>22437470485</v>
      </c>
      <c r="G831" s="179">
        <v>19730476104</v>
      </c>
      <c r="H831" s="179">
        <v>20304360044</v>
      </c>
      <c r="I831" s="179">
        <v>22119012251</v>
      </c>
      <c r="J831" s="179">
        <v>21545667214</v>
      </c>
      <c r="K831" s="179">
        <v>17120444655</v>
      </c>
      <c r="L831" s="179">
        <f>VLOOKUP(A831,Sheet2!$A$1:$E$2000,5,FALSE)</f>
        <v>20277012663</v>
      </c>
      <c r="M831" s="21">
        <f t="shared" si="61"/>
        <v>-8.2242286709253196E-2</v>
      </c>
      <c r="N831" s="21">
        <f t="shared" si="62"/>
        <v>-0.23622546689201526</v>
      </c>
      <c r="O831" s="21">
        <f t="shared" si="63"/>
        <v>-3.9746159068875096E-2</v>
      </c>
      <c r="P831" s="21">
        <f t="shared" si="64"/>
        <v>-0.1322842609191201</v>
      </c>
      <c r="Q831" s="21">
        <f t="shared" si="65"/>
        <v>-1.3468723437102975E-3</v>
      </c>
    </row>
    <row r="832" spans="1:17">
      <c r="A832" s="154" t="s">
        <v>1036</v>
      </c>
      <c r="B832" s="154" t="s">
        <v>2538</v>
      </c>
      <c r="C832" s="154" t="s">
        <v>4171</v>
      </c>
      <c r="D832" s="179"/>
      <c r="E832" s="179"/>
      <c r="F832" s="179"/>
      <c r="G832" s="179"/>
      <c r="H832" s="179"/>
      <c r="I832" s="179"/>
      <c r="J832" s="179"/>
      <c r="K832" s="179"/>
      <c r="L832" s="179">
        <f>VLOOKUP(A832,Sheet2!$A$1:$E$2000,5,FALSE)</f>
        <v>0</v>
      </c>
      <c r="M832" s="21" t="e">
        <f t="shared" si="61"/>
        <v>#DIV/0!</v>
      </c>
      <c r="N832" s="21" t="e">
        <f t="shared" si="62"/>
        <v>#DIV/0!</v>
      </c>
      <c r="O832" s="21" t="e">
        <f t="shared" si="63"/>
        <v>#DIV/0!</v>
      </c>
      <c r="P832" s="21" t="e">
        <f t="shared" si="64"/>
        <v>#DIV/0!</v>
      </c>
      <c r="Q832" s="21" t="e">
        <f t="shared" si="65"/>
        <v>#DIV/0!</v>
      </c>
    </row>
    <row r="833" spans="1:17">
      <c r="A833" s="154" t="s">
        <v>766</v>
      </c>
      <c r="B833" s="154" t="s">
        <v>2540</v>
      </c>
      <c r="C833" s="154" t="s">
        <v>4171</v>
      </c>
      <c r="D833" s="179">
        <v>507207824506</v>
      </c>
      <c r="E833" s="179">
        <v>919278759592</v>
      </c>
      <c r="F833" s="179">
        <v>789822227648</v>
      </c>
      <c r="G833" s="179">
        <v>1048852346033</v>
      </c>
      <c r="H833" s="179">
        <v>508587914712</v>
      </c>
      <c r="I833" s="179">
        <v>988163646046</v>
      </c>
      <c r="J833" s="179">
        <v>681873188137</v>
      </c>
      <c r="K833" s="179">
        <v>1019553318653</v>
      </c>
      <c r="L833" s="179">
        <f>VLOOKUP(A833,Sheet2!$A$1:$E$2000,5,FALSE)</f>
        <v>414262290124</v>
      </c>
      <c r="M833" s="21">
        <f t="shared" si="61"/>
        <v>2.7209560643985577E-3</v>
      </c>
      <c r="N833" s="21">
        <f t="shared" si="62"/>
        <v>7.4933621314793475E-2</v>
      </c>
      <c r="O833" s="21">
        <f t="shared" si="63"/>
        <v>-0.13667510957808804</v>
      </c>
      <c r="P833" s="21">
        <f t="shared" si="64"/>
        <v>-2.7934367969729618E-2</v>
      </c>
      <c r="Q833" s="21">
        <f t="shared" si="65"/>
        <v>-0.1854657215781742</v>
      </c>
    </row>
    <row r="834" spans="1:17">
      <c r="A834" s="154" t="s">
        <v>384</v>
      </c>
      <c r="B834" s="154" t="s">
        <v>3792</v>
      </c>
      <c r="C834" s="154" t="s">
        <v>4171</v>
      </c>
      <c r="D834" s="179"/>
      <c r="E834" s="179"/>
      <c r="F834" s="179"/>
      <c r="G834" s="179"/>
      <c r="H834" s="179"/>
      <c r="I834" s="179"/>
      <c r="J834" s="179"/>
      <c r="K834" s="179"/>
      <c r="L834" s="179">
        <f>VLOOKUP(A834,Sheet2!$A$1:$E$2000,5,FALSE)</f>
        <v>0</v>
      </c>
      <c r="M834" s="21" t="e">
        <f t="shared" si="61"/>
        <v>#DIV/0!</v>
      </c>
      <c r="N834" s="21" t="e">
        <f t="shared" si="62"/>
        <v>#DIV/0!</v>
      </c>
      <c r="O834" s="21" t="e">
        <f t="shared" si="63"/>
        <v>#DIV/0!</v>
      </c>
      <c r="P834" s="21" t="e">
        <f t="shared" si="64"/>
        <v>#DIV/0!</v>
      </c>
      <c r="Q834" s="21" t="e">
        <f t="shared" si="65"/>
        <v>#DIV/0!</v>
      </c>
    </row>
    <row r="835" spans="1:17">
      <c r="A835" s="154" t="s">
        <v>1039</v>
      </c>
      <c r="B835" s="154" t="s">
        <v>2543</v>
      </c>
      <c r="C835" s="154" t="s">
        <v>4171</v>
      </c>
      <c r="D835" s="179">
        <v>2636613509</v>
      </c>
      <c r="E835" s="179">
        <v>3937844156</v>
      </c>
      <c r="F835" s="179">
        <v>4861763829</v>
      </c>
      <c r="G835" s="179">
        <v>3504056017</v>
      </c>
      <c r="H835" s="179">
        <v>3750081510</v>
      </c>
      <c r="I835" s="179">
        <v>4519732905</v>
      </c>
      <c r="J835" s="179">
        <v>6466054459</v>
      </c>
      <c r="K835" s="179">
        <v>7641242652</v>
      </c>
      <c r="L835" s="179">
        <f>VLOOKUP(A835,Sheet2!$A$1:$E$2000,5,FALSE)</f>
        <v>0</v>
      </c>
      <c r="M835" s="21">
        <f t="shared" ref="M835:M898" si="66">(H835-D835)/ABS(D835)</f>
        <v>0.42230990518679012</v>
      </c>
      <c r="N835" s="21">
        <f t="shared" ref="N835:N898" si="67">(I835-E835)/ABS(E835)</f>
        <v>0.14776835393889062</v>
      </c>
      <c r="O835" s="21">
        <f t="shared" ref="O835:O898" si="68">(J835-F835)/ABS(F835)</f>
        <v>0.32998119333369208</v>
      </c>
      <c r="P835" s="21">
        <f t="shared" ref="P835:P898" si="69">(K835-G835)/ABS(G835)</f>
        <v>1.180685073220392</v>
      </c>
      <c r="Q835" s="21">
        <f t="shared" ref="Q835:Q898" si="70">(L835-H835)/ABS(H835)</f>
        <v>-1</v>
      </c>
    </row>
    <row r="836" spans="1:17">
      <c r="A836" s="154" t="s">
        <v>2544</v>
      </c>
      <c r="B836" s="154" t="s">
        <v>3917</v>
      </c>
      <c r="C836" s="154" t="s">
        <v>4171</v>
      </c>
      <c r="D836" s="179"/>
      <c r="E836" s="179"/>
      <c r="F836" s="179"/>
      <c r="G836" s="179"/>
      <c r="H836" s="179"/>
      <c r="I836" s="179"/>
      <c r="J836" s="179"/>
      <c r="K836" s="179"/>
      <c r="L836" s="179">
        <f>VLOOKUP(A836,Sheet2!$A$1:$E$2000,5,FALSE)</f>
        <v>0</v>
      </c>
      <c r="M836" s="21" t="e">
        <f t="shared" si="66"/>
        <v>#DIV/0!</v>
      </c>
      <c r="N836" s="21" t="e">
        <f t="shared" si="67"/>
        <v>#DIV/0!</v>
      </c>
      <c r="O836" s="21" t="e">
        <f t="shared" si="68"/>
        <v>#DIV/0!</v>
      </c>
      <c r="P836" s="21" t="e">
        <f t="shared" si="69"/>
        <v>#DIV/0!</v>
      </c>
      <c r="Q836" s="21" t="e">
        <f t="shared" si="70"/>
        <v>#DIV/0!</v>
      </c>
    </row>
    <row r="837" spans="1:17">
      <c r="A837" s="154" t="s">
        <v>891</v>
      </c>
      <c r="B837" s="154" t="s">
        <v>2547</v>
      </c>
      <c r="C837" s="154" t="s">
        <v>4171</v>
      </c>
      <c r="D837" s="179"/>
      <c r="E837" s="179"/>
      <c r="F837" s="179"/>
      <c r="G837" s="179"/>
      <c r="H837" s="179"/>
      <c r="I837" s="179"/>
      <c r="J837" s="179"/>
      <c r="K837" s="179"/>
      <c r="L837" s="179">
        <f>VLOOKUP(A837,Sheet2!$A$1:$E$2000,5,FALSE)</f>
        <v>155716644473</v>
      </c>
      <c r="M837" s="21" t="e">
        <f t="shared" si="66"/>
        <v>#DIV/0!</v>
      </c>
      <c r="N837" s="21" t="e">
        <f t="shared" si="67"/>
        <v>#DIV/0!</v>
      </c>
      <c r="O837" s="21" t="e">
        <f t="shared" si="68"/>
        <v>#DIV/0!</v>
      </c>
      <c r="P837" s="21" t="e">
        <f t="shared" si="69"/>
        <v>#DIV/0!</v>
      </c>
      <c r="Q837" s="21" t="e">
        <f t="shared" si="70"/>
        <v>#DIV/0!</v>
      </c>
    </row>
    <row r="838" spans="1:17">
      <c r="A838" s="154" t="s">
        <v>1041</v>
      </c>
      <c r="B838" s="154" t="s">
        <v>2549</v>
      </c>
      <c r="C838" s="154" t="s">
        <v>4171</v>
      </c>
      <c r="D838" s="179">
        <v>683344919849</v>
      </c>
      <c r="E838" s="179">
        <v>502287434896</v>
      </c>
      <c r="F838" s="179">
        <v>535745443536</v>
      </c>
      <c r="G838" s="179">
        <v>466734623567</v>
      </c>
      <c r="H838" s="179">
        <v>418255859339</v>
      </c>
      <c r="I838" s="179">
        <v>529649621854</v>
      </c>
      <c r="J838" s="179">
        <v>544853788862</v>
      </c>
      <c r="K838" s="179">
        <v>569291469888</v>
      </c>
      <c r="L838" s="179">
        <f>VLOOKUP(A838,Sheet2!$A$1:$E$2000,5,FALSE)</f>
        <v>386914568537</v>
      </c>
      <c r="M838" s="21">
        <f t="shared" si="66"/>
        <v>-0.3879286328324168</v>
      </c>
      <c r="N838" s="21">
        <f t="shared" si="67"/>
        <v>5.4475157165071064E-2</v>
      </c>
      <c r="O838" s="21">
        <f t="shared" si="68"/>
        <v>1.7001255793952365E-2</v>
      </c>
      <c r="P838" s="21">
        <f t="shared" si="69"/>
        <v>0.21973267279211806</v>
      </c>
      <c r="Q838" s="21">
        <f t="shared" si="70"/>
        <v>-7.4933297650703348E-2</v>
      </c>
    </row>
    <row r="839" spans="1:17">
      <c r="A839" s="154" t="s">
        <v>864</v>
      </c>
      <c r="B839" s="154" t="s">
        <v>2550</v>
      </c>
      <c r="C839" s="154" t="s">
        <v>4171</v>
      </c>
      <c r="D839" s="179"/>
      <c r="E839" s="179"/>
      <c r="F839" s="179"/>
      <c r="G839" s="179"/>
      <c r="H839" s="179"/>
      <c r="I839" s="179"/>
      <c r="J839" s="179"/>
      <c r="K839" s="179"/>
      <c r="L839" s="179">
        <f>VLOOKUP(A839,Sheet2!$A$1:$E$2000,5,FALSE)</f>
        <v>0</v>
      </c>
      <c r="M839" s="21" t="e">
        <f t="shared" si="66"/>
        <v>#DIV/0!</v>
      </c>
      <c r="N839" s="21" t="e">
        <f t="shared" si="67"/>
        <v>#DIV/0!</v>
      </c>
      <c r="O839" s="21" t="e">
        <f t="shared" si="68"/>
        <v>#DIV/0!</v>
      </c>
      <c r="P839" s="21" t="e">
        <f t="shared" si="69"/>
        <v>#DIV/0!</v>
      </c>
      <c r="Q839" s="21" t="e">
        <f t="shared" si="70"/>
        <v>#DIV/0!</v>
      </c>
    </row>
    <row r="840" spans="1:17">
      <c r="A840" s="154" t="s">
        <v>2551</v>
      </c>
      <c r="B840" s="154" t="s">
        <v>2552</v>
      </c>
      <c r="C840" s="154" t="s">
        <v>4171</v>
      </c>
      <c r="D840" s="179">
        <v>159608194936</v>
      </c>
      <c r="E840" s="179">
        <v>179250622120</v>
      </c>
      <c r="F840" s="179">
        <v>240438854455</v>
      </c>
      <c r="G840" s="179">
        <v>165467795209</v>
      </c>
      <c r="H840" s="179">
        <v>169710780179</v>
      </c>
      <c r="I840" s="179">
        <v>188088613838</v>
      </c>
      <c r="J840" s="179">
        <v>210673078009</v>
      </c>
      <c r="K840" s="179"/>
      <c r="L840" s="179">
        <f>VLOOKUP(A840,Sheet2!$A$1:$E$2000,5,FALSE)</f>
        <v>0</v>
      </c>
      <c r="M840" s="21">
        <f t="shared" si="66"/>
        <v>6.3296156234652956E-2</v>
      </c>
      <c r="N840" s="21">
        <f t="shared" si="67"/>
        <v>4.930522200410202E-2</v>
      </c>
      <c r="O840" s="21">
        <f t="shared" si="68"/>
        <v>-0.12379769697984024</v>
      </c>
      <c r="P840" s="21">
        <f t="shared" si="69"/>
        <v>-1</v>
      </c>
      <c r="Q840" s="21">
        <f t="shared" si="70"/>
        <v>-1</v>
      </c>
    </row>
    <row r="841" spans="1:17">
      <c r="A841" s="154" t="s">
        <v>1042</v>
      </c>
      <c r="B841" s="154" t="s">
        <v>2553</v>
      </c>
      <c r="C841" s="154" t="s">
        <v>4171</v>
      </c>
      <c r="D841" s="179">
        <v>1395216987904</v>
      </c>
      <c r="E841" s="179">
        <v>2272065884658</v>
      </c>
      <c r="F841" s="179">
        <v>2260007775148</v>
      </c>
      <c r="G841" s="179">
        <v>4255660435298</v>
      </c>
      <c r="H841" s="179">
        <v>1488130736471</v>
      </c>
      <c r="I841" s="179">
        <v>3443468754456</v>
      </c>
      <c r="J841" s="179">
        <v>2519474491039</v>
      </c>
      <c r="K841" s="179">
        <v>4359630723172</v>
      </c>
      <c r="L841" s="179">
        <f>VLOOKUP(A841,Sheet2!$A$1:$E$2000,5,FALSE)</f>
        <v>2354130915456</v>
      </c>
      <c r="M841" s="21">
        <f t="shared" si="66"/>
        <v>6.659447911867962E-2</v>
      </c>
      <c r="N841" s="21">
        <f t="shared" si="67"/>
        <v>0.51556729833753212</v>
      </c>
      <c r="O841" s="21">
        <f t="shared" si="68"/>
        <v>0.11480788639057157</v>
      </c>
      <c r="P841" s="21">
        <f t="shared" si="69"/>
        <v>2.4431058223450468E-2</v>
      </c>
      <c r="Q841" s="21">
        <f t="shared" si="70"/>
        <v>0.5819382381944882</v>
      </c>
    </row>
    <row r="842" spans="1:17">
      <c r="A842" s="154" t="s">
        <v>1611</v>
      </c>
      <c r="B842" s="154" t="s">
        <v>3868</v>
      </c>
      <c r="C842" s="154" t="s">
        <v>4171</v>
      </c>
      <c r="D842" s="179">
        <v>293463860719</v>
      </c>
      <c r="E842" s="179">
        <v>322412216763</v>
      </c>
      <c r="F842" s="179">
        <v>353911529518</v>
      </c>
      <c r="G842" s="179">
        <v>328692385202</v>
      </c>
      <c r="H842" s="179">
        <v>347294271779</v>
      </c>
      <c r="I842" s="179">
        <v>479268626373</v>
      </c>
      <c r="J842" s="179">
        <v>290811648013</v>
      </c>
      <c r="K842" s="179">
        <v>359660138252</v>
      </c>
      <c r="L842" s="179">
        <f>VLOOKUP(A842,Sheet2!$A$1:$E$2000,5,FALSE)</f>
        <v>295500408430</v>
      </c>
      <c r="M842" s="21">
        <f t="shared" si="66"/>
        <v>0.18343114183842948</v>
      </c>
      <c r="N842" s="21">
        <f t="shared" si="67"/>
        <v>0.48650888972145434</v>
      </c>
      <c r="O842" s="21">
        <f t="shared" si="68"/>
        <v>-0.17829281117497681</v>
      </c>
      <c r="P842" s="21">
        <f t="shared" si="69"/>
        <v>9.421499993365702E-2</v>
      </c>
      <c r="Q842" s="21">
        <f t="shared" si="70"/>
        <v>-0.14913538044750396</v>
      </c>
    </row>
    <row r="843" spans="1:17">
      <c r="A843" s="154" t="s">
        <v>3895</v>
      </c>
      <c r="B843" s="154" t="s">
        <v>3896</v>
      </c>
      <c r="C843" s="154" t="s">
        <v>4171</v>
      </c>
      <c r="D843" s="179"/>
      <c r="E843" s="179"/>
      <c r="F843" s="179"/>
      <c r="G843" s="179"/>
      <c r="H843" s="179"/>
      <c r="I843" s="179"/>
      <c r="J843" s="179"/>
      <c r="K843" s="179"/>
      <c r="L843" s="179">
        <f>VLOOKUP(A843,Sheet2!$A$1:$E$2000,5,FALSE)</f>
        <v>0</v>
      </c>
      <c r="M843" s="21" t="e">
        <f t="shared" si="66"/>
        <v>#DIV/0!</v>
      </c>
      <c r="N843" s="21" t="e">
        <f t="shared" si="67"/>
        <v>#DIV/0!</v>
      </c>
      <c r="O843" s="21" t="e">
        <f t="shared" si="68"/>
        <v>#DIV/0!</v>
      </c>
      <c r="P843" s="21" t="e">
        <f t="shared" si="69"/>
        <v>#DIV/0!</v>
      </c>
      <c r="Q843" s="21" t="e">
        <f t="shared" si="70"/>
        <v>#DIV/0!</v>
      </c>
    </row>
    <row r="844" spans="1:17">
      <c r="A844" s="154" t="s">
        <v>1044</v>
      </c>
      <c r="B844" s="154" t="s">
        <v>2557</v>
      </c>
      <c r="C844" s="154" t="s">
        <v>4171</v>
      </c>
      <c r="D844" s="179"/>
      <c r="E844" s="179"/>
      <c r="F844" s="179"/>
      <c r="G844" s="179"/>
      <c r="H844" s="179"/>
      <c r="I844" s="179"/>
      <c r="J844" s="179"/>
      <c r="K844" s="179"/>
      <c r="L844" s="179">
        <f>VLOOKUP(A844,Sheet2!$A$1:$E$2000,5,FALSE)</f>
        <v>0</v>
      </c>
      <c r="M844" s="21" t="e">
        <f t="shared" si="66"/>
        <v>#DIV/0!</v>
      </c>
      <c r="N844" s="21" t="e">
        <f t="shared" si="67"/>
        <v>#DIV/0!</v>
      </c>
      <c r="O844" s="21" t="e">
        <f t="shared" si="68"/>
        <v>#DIV/0!</v>
      </c>
      <c r="P844" s="21" t="e">
        <f t="shared" si="69"/>
        <v>#DIV/0!</v>
      </c>
      <c r="Q844" s="21" t="e">
        <f t="shared" si="70"/>
        <v>#DIV/0!</v>
      </c>
    </row>
    <row r="845" spans="1:17">
      <c r="A845" s="154" t="s">
        <v>1045</v>
      </c>
      <c r="B845" s="154" t="s">
        <v>2558</v>
      </c>
      <c r="C845" s="154" t="s">
        <v>4171</v>
      </c>
      <c r="D845" s="179">
        <v>2493004222</v>
      </c>
      <c r="E845" s="179">
        <v>2912216936</v>
      </c>
      <c r="F845" s="179">
        <v>2856247695</v>
      </c>
      <c r="G845" s="179">
        <v>2836399551</v>
      </c>
      <c r="H845" s="179">
        <v>2854278583</v>
      </c>
      <c r="I845" s="179">
        <v>2652780161</v>
      </c>
      <c r="J845" s="179">
        <v>2008695805</v>
      </c>
      <c r="K845" s="179"/>
      <c r="L845" s="179">
        <f>VLOOKUP(A845,Sheet2!$A$1:$E$2000,5,FALSE)</f>
        <v>0</v>
      </c>
      <c r="M845" s="21">
        <f t="shared" si="66"/>
        <v>0.14491526240182998</v>
      </c>
      <c r="N845" s="21">
        <f t="shared" si="67"/>
        <v>-8.9085662470029664E-2</v>
      </c>
      <c r="O845" s="21">
        <f t="shared" si="68"/>
        <v>-0.29673613093279011</v>
      </c>
      <c r="P845" s="21">
        <f t="shared" si="69"/>
        <v>-1</v>
      </c>
      <c r="Q845" s="21">
        <f t="shared" si="70"/>
        <v>-1</v>
      </c>
    </row>
    <row r="846" spans="1:17">
      <c r="A846" s="154" t="s">
        <v>3945</v>
      </c>
      <c r="B846" s="154" t="s">
        <v>3946</v>
      </c>
      <c r="C846" s="154" t="s">
        <v>4171</v>
      </c>
      <c r="D846" s="179"/>
      <c r="E846" s="179"/>
      <c r="F846" s="179"/>
      <c r="G846" s="179"/>
      <c r="H846" s="179"/>
      <c r="I846" s="179"/>
      <c r="J846" s="179"/>
      <c r="K846" s="179"/>
      <c r="L846" s="179">
        <f>VLOOKUP(A846,Sheet2!$A$1:$E$2000,5,FALSE)</f>
        <v>0</v>
      </c>
      <c r="M846" s="21" t="e">
        <f t="shared" si="66"/>
        <v>#DIV/0!</v>
      </c>
      <c r="N846" s="21" t="e">
        <f t="shared" si="67"/>
        <v>#DIV/0!</v>
      </c>
      <c r="O846" s="21" t="e">
        <f t="shared" si="68"/>
        <v>#DIV/0!</v>
      </c>
      <c r="P846" s="21" t="e">
        <f t="shared" si="69"/>
        <v>#DIV/0!</v>
      </c>
      <c r="Q846" s="21" t="e">
        <f t="shared" si="70"/>
        <v>#DIV/0!</v>
      </c>
    </row>
    <row r="847" spans="1:17">
      <c r="A847" s="154" t="s">
        <v>1047</v>
      </c>
      <c r="B847" s="154" t="s">
        <v>2560</v>
      </c>
      <c r="C847" s="154" t="s">
        <v>4171</v>
      </c>
      <c r="D847" s="179">
        <v>34644463186</v>
      </c>
      <c r="E847" s="179">
        <v>40553406406</v>
      </c>
      <c r="F847" s="179">
        <v>35885413381</v>
      </c>
      <c r="G847" s="179">
        <v>45020296412</v>
      </c>
      <c r="H847" s="179">
        <v>33023033762</v>
      </c>
      <c r="I847" s="179">
        <v>52565832291</v>
      </c>
      <c r="J847" s="179">
        <v>51026295036</v>
      </c>
      <c r="K847" s="179">
        <v>53535343311</v>
      </c>
      <c r="L847" s="179">
        <f>VLOOKUP(A847,Sheet2!$A$1:$E$2000,5,FALSE)</f>
        <v>37409213247</v>
      </c>
      <c r="M847" s="21">
        <f t="shared" si="66"/>
        <v>-4.6801978581536452E-2</v>
      </c>
      <c r="N847" s="21">
        <f t="shared" si="67"/>
        <v>0.29621249975249242</v>
      </c>
      <c r="O847" s="21">
        <f t="shared" si="68"/>
        <v>0.42192301072994015</v>
      </c>
      <c r="P847" s="21">
        <f t="shared" si="69"/>
        <v>0.18913795726876523</v>
      </c>
      <c r="Q847" s="21">
        <f t="shared" si="70"/>
        <v>0.13282182117523161</v>
      </c>
    </row>
    <row r="848" spans="1:17">
      <c r="A848" s="154" t="s">
        <v>1048</v>
      </c>
      <c r="B848" s="154" t="s">
        <v>2561</v>
      </c>
      <c r="C848" s="154" t="s">
        <v>4171</v>
      </c>
      <c r="D848" s="179"/>
      <c r="E848" s="179"/>
      <c r="F848" s="179"/>
      <c r="G848" s="179"/>
      <c r="H848" s="179"/>
      <c r="I848" s="179"/>
      <c r="J848" s="179"/>
      <c r="K848" s="179"/>
      <c r="L848" s="179">
        <f>VLOOKUP(A848,Sheet2!$A$1:$E$2000,5,FALSE)</f>
        <v>0</v>
      </c>
      <c r="M848" s="21" t="e">
        <f t="shared" si="66"/>
        <v>#DIV/0!</v>
      </c>
      <c r="N848" s="21" t="e">
        <f t="shared" si="67"/>
        <v>#DIV/0!</v>
      </c>
      <c r="O848" s="21" t="e">
        <f t="shared" si="68"/>
        <v>#DIV/0!</v>
      </c>
      <c r="P848" s="21" t="e">
        <f t="shared" si="69"/>
        <v>#DIV/0!</v>
      </c>
      <c r="Q848" s="21" t="e">
        <f t="shared" si="70"/>
        <v>#DIV/0!</v>
      </c>
    </row>
    <row r="849" spans="1:17">
      <c r="A849" s="154" t="s">
        <v>1049</v>
      </c>
      <c r="B849" s="154" t="s">
        <v>2562</v>
      </c>
      <c r="C849" s="154" t="s">
        <v>4171</v>
      </c>
      <c r="D849" s="179"/>
      <c r="E849" s="179"/>
      <c r="F849" s="179"/>
      <c r="G849" s="179"/>
      <c r="H849" s="179"/>
      <c r="I849" s="179"/>
      <c r="J849" s="179"/>
      <c r="K849" s="179"/>
      <c r="L849" s="179">
        <f>VLOOKUP(A849,Sheet2!$A$1:$E$2000,5,FALSE)</f>
        <v>0</v>
      </c>
      <c r="M849" s="21" t="e">
        <f t="shared" si="66"/>
        <v>#DIV/0!</v>
      </c>
      <c r="N849" s="21" t="e">
        <f t="shared" si="67"/>
        <v>#DIV/0!</v>
      </c>
      <c r="O849" s="21" t="e">
        <f t="shared" si="68"/>
        <v>#DIV/0!</v>
      </c>
      <c r="P849" s="21" t="e">
        <f t="shared" si="69"/>
        <v>#DIV/0!</v>
      </c>
      <c r="Q849" s="21" t="e">
        <f t="shared" si="70"/>
        <v>#DIV/0!</v>
      </c>
    </row>
    <row r="850" spans="1:17">
      <c r="A850" s="154" t="s">
        <v>828</v>
      </c>
      <c r="B850" s="154" t="s">
        <v>2564</v>
      </c>
      <c r="C850" s="154" t="s">
        <v>4171</v>
      </c>
      <c r="D850" s="179">
        <v>5747029055</v>
      </c>
      <c r="E850" s="179">
        <v>5581338272</v>
      </c>
      <c r="F850" s="179">
        <v>5396970528</v>
      </c>
      <c r="G850" s="179">
        <v>5505185551</v>
      </c>
      <c r="H850" s="179">
        <v>5516283142</v>
      </c>
      <c r="I850" s="179">
        <v>5563552709</v>
      </c>
      <c r="J850" s="179">
        <v>6398062401</v>
      </c>
      <c r="K850" s="179">
        <v>6511190143</v>
      </c>
      <c r="L850" s="179">
        <f>VLOOKUP(A850,Sheet2!$A$1:$E$2000,5,FALSE)</f>
        <v>6644340648</v>
      </c>
      <c r="M850" s="21">
        <f t="shared" si="66"/>
        <v>-4.0150469188814639E-2</v>
      </c>
      <c r="N850" s="21">
        <f t="shared" si="67"/>
        <v>-3.186612624650463E-3</v>
      </c>
      <c r="O850" s="21">
        <f t="shared" si="68"/>
        <v>0.18549144706391105</v>
      </c>
      <c r="P850" s="21">
        <f t="shared" si="69"/>
        <v>0.18273763575821025</v>
      </c>
      <c r="Q850" s="21">
        <f t="shared" si="70"/>
        <v>0.20449593992214984</v>
      </c>
    </row>
    <row r="851" spans="1:17">
      <c r="A851" s="154" t="s">
        <v>1051</v>
      </c>
      <c r="B851" s="154" t="s">
        <v>2565</v>
      </c>
      <c r="C851" s="154" t="s">
        <v>4171</v>
      </c>
      <c r="D851" s="179">
        <v>604823597453</v>
      </c>
      <c r="E851" s="179">
        <v>963649682558</v>
      </c>
      <c r="F851" s="179">
        <v>667253300558</v>
      </c>
      <c r="G851" s="179">
        <v>972953237678</v>
      </c>
      <c r="H851" s="179">
        <v>685884961425</v>
      </c>
      <c r="I851" s="179">
        <v>790659884604</v>
      </c>
      <c r="J851" s="179">
        <v>767321513762</v>
      </c>
      <c r="K851" s="179">
        <v>1041409457267</v>
      </c>
      <c r="L851" s="179">
        <f>VLOOKUP(A851,Sheet2!$A$1:$E$2000,5,FALSE)</f>
        <v>597979761657</v>
      </c>
      <c r="M851" s="21">
        <f t="shared" si="66"/>
        <v>0.13402480378305537</v>
      </c>
      <c r="N851" s="21">
        <f t="shared" si="67"/>
        <v>-0.17951523368409153</v>
      </c>
      <c r="O851" s="21">
        <f t="shared" si="68"/>
        <v>0.14997035326811653</v>
      </c>
      <c r="P851" s="21">
        <f t="shared" si="69"/>
        <v>7.0359208375084997E-2</v>
      </c>
      <c r="Q851" s="21">
        <f t="shared" si="70"/>
        <v>-0.12816318291243398</v>
      </c>
    </row>
    <row r="852" spans="1:17">
      <c r="A852" s="154" t="s">
        <v>1052</v>
      </c>
      <c r="B852" s="154" t="s">
        <v>3869</v>
      </c>
      <c r="C852" s="154" t="s">
        <v>4171</v>
      </c>
      <c r="D852" s="179"/>
      <c r="E852" s="179"/>
      <c r="F852" s="179"/>
      <c r="G852" s="179"/>
      <c r="H852" s="179"/>
      <c r="I852" s="179"/>
      <c r="J852" s="179"/>
      <c r="K852" s="179"/>
      <c r="L852" s="179">
        <f>VLOOKUP(A852,Sheet2!$A$1:$E$2000,5,FALSE)</f>
        <v>0</v>
      </c>
      <c r="M852" s="21" t="e">
        <f t="shared" si="66"/>
        <v>#DIV/0!</v>
      </c>
      <c r="N852" s="21" t="e">
        <f t="shared" si="67"/>
        <v>#DIV/0!</v>
      </c>
      <c r="O852" s="21" t="e">
        <f t="shared" si="68"/>
        <v>#DIV/0!</v>
      </c>
      <c r="P852" s="21" t="e">
        <f t="shared" si="69"/>
        <v>#DIV/0!</v>
      </c>
      <c r="Q852" s="21" t="e">
        <f t="shared" si="70"/>
        <v>#DIV/0!</v>
      </c>
    </row>
    <row r="853" spans="1:17">
      <c r="A853" s="154" t="s">
        <v>837</v>
      </c>
      <c r="B853" s="154" t="s">
        <v>2572</v>
      </c>
      <c r="C853" s="154" t="s">
        <v>4171</v>
      </c>
      <c r="D853" s="179">
        <v>20961696076</v>
      </c>
      <c r="E853" s="179">
        <v>18618773864</v>
      </c>
      <c r="F853" s="179">
        <v>29025200245</v>
      </c>
      <c r="G853" s="179">
        <v>26277505024</v>
      </c>
      <c r="H853" s="179">
        <v>18780967157</v>
      </c>
      <c r="I853" s="179">
        <v>18484688922</v>
      </c>
      <c r="J853" s="179">
        <v>22222122475</v>
      </c>
      <c r="K853" s="179">
        <v>19880441051</v>
      </c>
      <c r="L853" s="179">
        <f>VLOOKUP(A853,Sheet2!$A$1:$E$2000,5,FALSE)</f>
        <v>14202922002</v>
      </c>
      <c r="M853" s="21">
        <f t="shared" si="66"/>
        <v>-0.10403399186274892</v>
      </c>
      <c r="N853" s="21">
        <f t="shared" si="67"/>
        <v>-7.2015989333893554E-3</v>
      </c>
      <c r="O853" s="21">
        <f t="shared" si="68"/>
        <v>-0.23438521397184595</v>
      </c>
      <c r="P853" s="21">
        <f t="shared" si="69"/>
        <v>-0.24344259347138847</v>
      </c>
      <c r="Q853" s="21">
        <f t="shared" si="70"/>
        <v>-0.24375981900877139</v>
      </c>
    </row>
    <row r="854" spans="1:17">
      <c r="A854" s="154" t="s">
        <v>3510</v>
      </c>
      <c r="B854" s="154" t="s">
        <v>3511</v>
      </c>
      <c r="C854" s="154" t="s">
        <v>4171</v>
      </c>
      <c r="D854" s="179"/>
      <c r="E854" s="179"/>
      <c r="F854" s="179"/>
      <c r="G854" s="179"/>
      <c r="H854" s="179"/>
      <c r="I854" s="179"/>
      <c r="J854" s="179"/>
      <c r="K854" s="179"/>
      <c r="L854" s="179">
        <f>VLOOKUP(A854,Sheet2!$A$1:$E$2000,5,FALSE)</f>
        <v>0</v>
      </c>
      <c r="M854" s="21" t="e">
        <f t="shared" si="66"/>
        <v>#DIV/0!</v>
      </c>
      <c r="N854" s="21" t="e">
        <f t="shared" si="67"/>
        <v>#DIV/0!</v>
      </c>
      <c r="O854" s="21" t="e">
        <f t="shared" si="68"/>
        <v>#DIV/0!</v>
      </c>
      <c r="P854" s="21" t="e">
        <f t="shared" si="69"/>
        <v>#DIV/0!</v>
      </c>
      <c r="Q854" s="21" t="e">
        <f t="shared" si="70"/>
        <v>#DIV/0!</v>
      </c>
    </row>
    <row r="855" spans="1:17">
      <c r="A855" s="154" t="s">
        <v>1057</v>
      </c>
      <c r="B855" s="154" t="s">
        <v>2574</v>
      </c>
      <c r="C855" s="154" t="s">
        <v>4171</v>
      </c>
      <c r="D855" s="179">
        <v>165443665507</v>
      </c>
      <c r="E855" s="179">
        <v>99458848185</v>
      </c>
      <c r="F855" s="179">
        <v>7134946434</v>
      </c>
      <c r="G855" s="179">
        <v>21639162589</v>
      </c>
      <c r="H855" s="179">
        <v>90075094913</v>
      </c>
      <c r="I855" s="179">
        <v>191544093555</v>
      </c>
      <c r="J855" s="179">
        <v>22274107580</v>
      </c>
      <c r="K855" s="179">
        <v>76203299978</v>
      </c>
      <c r="L855" s="179">
        <f>VLOOKUP(A855,Sheet2!$A$1:$E$2000,5,FALSE)</f>
        <v>116897505454</v>
      </c>
      <c r="M855" s="21">
        <f t="shared" si="66"/>
        <v>-0.45555428407025422</v>
      </c>
      <c r="N855" s="21">
        <f t="shared" si="67"/>
        <v>0.92586277692172125</v>
      </c>
      <c r="O855" s="21">
        <f t="shared" si="68"/>
        <v>2.1218324883082085</v>
      </c>
      <c r="P855" s="21">
        <f t="shared" si="69"/>
        <v>2.5215457005132444</v>
      </c>
      <c r="Q855" s="21">
        <f t="shared" si="70"/>
        <v>0.29777832115421821</v>
      </c>
    </row>
    <row r="856" spans="1:17">
      <c r="A856" s="154" t="s">
        <v>1058</v>
      </c>
      <c r="B856" s="154" t="s">
        <v>3776</v>
      </c>
      <c r="C856" s="154" t="s">
        <v>4171</v>
      </c>
      <c r="D856" s="179"/>
      <c r="E856" s="179"/>
      <c r="F856" s="179"/>
      <c r="G856" s="179"/>
      <c r="H856" s="179"/>
      <c r="I856" s="179"/>
      <c r="J856" s="179"/>
      <c r="K856" s="179"/>
      <c r="L856" s="179">
        <f>VLOOKUP(A856,Sheet2!$A$1:$E$2000,5,FALSE)</f>
        <v>0</v>
      </c>
      <c r="M856" s="21" t="e">
        <f t="shared" si="66"/>
        <v>#DIV/0!</v>
      </c>
      <c r="N856" s="21" t="e">
        <f t="shared" si="67"/>
        <v>#DIV/0!</v>
      </c>
      <c r="O856" s="21" t="e">
        <f t="shared" si="68"/>
        <v>#DIV/0!</v>
      </c>
      <c r="P856" s="21" t="e">
        <f t="shared" si="69"/>
        <v>#DIV/0!</v>
      </c>
      <c r="Q856" s="21" t="e">
        <f t="shared" si="70"/>
        <v>#DIV/0!</v>
      </c>
    </row>
    <row r="857" spans="1:17">
      <c r="A857" s="154" t="s">
        <v>1059</v>
      </c>
      <c r="B857" s="154" t="s">
        <v>2580</v>
      </c>
      <c r="C857" s="154" t="s">
        <v>4171</v>
      </c>
      <c r="D857" s="179"/>
      <c r="E857" s="179"/>
      <c r="F857" s="179"/>
      <c r="G857" s="179"/>
      <c r="H857" s="179"/>
      <c r="I857" s="179"/>
      <c r="J857" s="179"/>
      <c r="K857" s="179"/>
      <c r="L857" s="179">
        <f>VLOOKUP(A857,Sheet2!$A$1:$E$2000,5,FALSE)</f>
        <v>0</v>
      </c>
      <c r="M857" s="21" t="e">
        <f t="shared" si="66"/>
        <v>#DIV/0!</v>
      </c>
      <c r="N857" s="21" t="e">
        <f t="shared" si="67"/>
        <v>#DIV/0!</v>
      </c>
      <c r="O857" s="21" t="e">
        <f t="shared" si="68"/>
        <v>#DIV/0!</v>
      </c>
      <c r="P857" s="21" t="e">
        <f t="shared" si="69"/>
        <v>#DIV/0!</v>
      </c>
      <c r="Q857" s="21" t="e">
        <f t="shared" si="70"/>
        <v>#DIV/0!</v>
      </c>
    </row>
    <row r="858" spans="1:17">
      <c r="A858" s="154" t="s">
        <v>1060</v>
      </c>
      <c r="B858" s="154" t="s">
        <v>2581</v>
      </c>
      <c r="C858" s="154" t="s">
        <v>4171</v>
      </c>
      <c r="D858" s="179"/>
      <c r="E858" s="179"/>
      <c r="F858" s="179"/>
      <c r="G858" s="179"/>
      <c r="H858" s="179"/>
      <c r="I858" s="179"/>
      <c r="J858" s="179"/>
      <c r="K858" s="179"/>
      <c r="L858" s="179">
        <f>VLOOKUP(A858,Sheet2!$A$1:$E$2000,5,FALSE)</f>
        <v>0</v>
      </c>
      <c r="M858" s="21" t="e">
        <f t="shared" si="66"/>
        <v>#DIV/0!</v>
      </c>
      <c r="N858" s="21" t="e">
        <f t="shared" si="67"/>
        <v>#DIV/0!</v>
      </c>
      <c r="O858" s="21" t="e">
        <f t="shared" si="68"/>
        <v>#DIV/0!</v>
      </c>
      <c r="P858" s="21" t="e">
        <f t="shared" si="69"/>
        <v>#DIV/0!</v>
      </c>
      <c r="Q858" s="21" t="e">
        <f t="shared" si="70"/>
        <v>#DIV/0!</v>
      </c>
    </row>
    <row r="859" spans="1:17">
      <c r="A859" s="154" t="s">
        <v>927</v>
      </c>
      <c r="B859" s="154" t="s">
        <v>2582</v>
      </c>
      <c r="C859" s="154" t="s">
        <v>4171</v>
      </c>
      <c r="D859" s="179">
        <v>83135068834</v>
      </c>
      <c r="E859" s="179">
        <v>306879758156</v>
      </c>
      <c r="F859" s="179">
        <v>106979277557</v>
      </c>
      <c r="G859" s="179">
        <v>132906600445</v>
      </c>
      <c r="H859" s="179">
        <v>62592098225</v>
      </c>
      <c r="I859" s="179">
        <v>180688674228</v>
      </c>
      <c r="J859" s="179">
        <v>160392157144</v>
      </c>
      <c r="K859" s="179">
        <v>161285420140</v>
      </c>
      <c r="L859" s="179">
        <f>VLOOKUP(A859,Sheet2!$A$1:$E$2000,5,FALSE)</f>
        <v>37757593798</v>
      </c>
      <c r="M859" s="21">
        <f t="shared" si="66"/>
        <v>-0.24710354964665018</v>
      </c>
      <c r="N859" s="21">
        <f t="shared" si="67"/>
        <v>-0.41120693227297095</v>
      </c>
      <c r="O859" s="21">
        <f t="shared" si="68"/>
        <v>0.49928248541911213</v>
      </c>
      <c r="P859" s="21">
        <f t="shared" si="69"/>
        <v>0.21352453226537721</v>
      </c>
      <c r="Q859" s="21">
        <f t="shared" si="70"/>
        <v>-0.39676740565122665</v>
      </c>
    </row>
    <row r="860" spans="1:17">
      <c r="A860" s="154" t="s">
        <v>867</v>
      </c>
      <c r="B860" s="154" t="s">
        <v>3883</v>
      </c>
      <c r="C860" s="154" t="s">
        <v>4171</v>
      </c>
      <c r="D860" s="179"/>
      <c r="E860" s="179"/>
      <c r="F860" s="179"/>
      <c r="G860" s="179"/>
      <c r="H860" s="179"/>
      <c r="I860" s="179"/>
      <c r="J860" s="179"/>
      <c r="K860" s="179"/>
      <c r="L860" s="179">
        <f>VLOOKUP(A860,Sheet2!$A$1:$E$2000,5,FALSE)</f>
        <v>0</v>
      </c>
      <c r="M860" s="21" t="e">
        <f t="shared" si="66"/>
        <v>#DIV/0!</v>
      </c>
      <c r="N860" s="21" t="e">
        <f t="shared" si="67"/>
        <v>#DIV/0!</v>
      </c>
      <c r="O860" s="21" t="e">
        <f t="shared" si="68"/>
        <v>#DIV/0!</v>
      </c>
      <c r="P860" s="21" t="e">
        <f t="shared" si="69"/>
        <v>#DIV/0!</v>
      </c>
      <c r="Q860" s="21" t="e">
        <f t="shared" si="70"/>
        <v>#DIV/0!</v>
      </c>
    </row>
    <row r="861" spans="1:17">
      <c r="A861" s="154" t="s">
        <v>1061</v>
      </c>
      <c r="B861" s="154" t="s">
        <v>3794</v>
      </c>
      <c r="C861" s="154" t="s">
        <v>4171</v>
      </c>
      <c r="D861" s="179"/>
      <c r="E861" s="179"/>
      <c r="F861" s="179"/>
      <c r="G861" s="179"/>
      <c r="H861" s="179"/>
      <c r="I861" s="179"/>
      <c r="J861" s="179"/>
      <c r="K861" s="179"/>
      <c r="L861" s="179">
        <f>VLOOKUP(A861,Sheet2!$A$1:$E$2000,5,FALSE)</f>
        <v>0</v>
      </c>
      <c r="M861" s="21" t="e">
        <f t="shared" si="66"/>
        <v>#DIV/0!</v>
      </c>
      <c r="N861" s="21" t="e">
        <f t="shared" si="67"/>
        <v>#DIV/0!</v>
      </c>
      <c r="O861" s="21" t="e">
        <f t="shared" si="68"/>
        <v>#DIV/0!</v>
      </c>
      <c r="P861" s="21" t="e">
        <f t="shared" si="69"/>
        <v>#DIV/0!</v>
      </c>
      <c r="Q861" s="21" t="e">
        <f t="shared" si="70"/>
        <v>#DIV/0!</v>
      </c>
    </row>
    <row r="862" spans="1:17">
      <c r="A862" s="154" t="s">
        <v>1062</v>
      </c>
      <c r="B862" s="154" t="s">
        <v>2585</v>
      </c>
      <c r="C862" s="154" t="s">
        <v>4171</v>
      </c>
      <c r="D862" s="179"/>
      <c r="E862" s="179"/>
      <c r="F862" s="179"/>
      <c r="G862" s="179"/>
      <c r="H862" s="179"/>
      <c r="I862" s="179"/>
      <c r="J862" s="179"/>
      <c r="K862" s="179"/>
      <c r="L862" s="179">
        <f>VLOOKUP(A862,Sheet2!$A$1:$E$2000,5,FALSE)</f>
        <v>0</v>
      </c>
      <c r="M862" s="21" t="e">
        <f t="shared" si="66"/>
        <v>#DIV/0!</v>
      </c>
      <c r="N862" s="21" t="e">
        <f t="shared" si="67"/>
        <v>#DIV/0!</v>
      </c>
      <c r="O862" s="21" t="e">
        <f t="shared" si="68"/>
        <v>#DIV/0!</v>
      </c>
      <c r="P862" s="21" t="e">
        <f t="shared" si="69"/>
        <v>#DIV/0!</v>
      </c>
      <c r="Q862" s="21" t="e">
        <f t="shared" si="70"/>
        <v>#DIV/0!</v>
      </c>
    </row>
    <row r="863" spans="1:17">
      <c r="A863" s="154" t="s">
        <v>2586</v>
      </c>
      <c r="B863" s="154" t="s">
        <v>2587</v>
      </c>
      <c r="C863" s="154" t="s">
        <v>4171</v>
      </c>
      <c r="D863" s="179"/>
      <c r="E863" s="179"/>
      <c r="F863" s="179"/>
      <c r="G863" s="179"/>
      <c r="H863" s="179"/>
      <c r="I863" s="179"/>
      <c r="J863" s="179"/>
      <c r="K863" s="179"/>
      <c r="L863" s="179">
        <f>VLOOKUP(A863,Sheet2!$A$1:$E$2000,5,FALSE)</f>
        <v>0</v>
      </c>
      <c r="M863" s="21" t="e">
        <f t="shared" si="66"/>
        <v>#DIV/0!</v>
      </c>
      <c r="N863" s="21" t="e">
        <f t="shared" si="67"/>
        <v>#DIV/0!</v>
      </c>
      <c r="O863" s="21" t="e">
        <f t="shared" si="68"/>
        <v>#DIV/0!</v>
      </c>
      <c r="P863" s="21" t="e">
        <f t="shared" si="69"/>
        <v>#DIV/0!</v>
      </c>
      <c r="Q863" s="21" t="e">
        <f t="shared" si="70"/>
        <v>#DIV/0!</v>
      </c>
    </row>
    <row r="864" spans="1:17">
      <c r="A864" s="154" t="s">
        <v>1063</v>
      </c>
      <c r="B864" s="154" t="s">
        <v>2588</v>
      </c>
      <c r="C864" s="154" t="s">
        <v>4171</v>
      </c>
      <c r="D864" s="179"/>
      <c r="E864" s="179"/>
      <c r="F864" s="179"/>
      <c r="G864" s="179"/>
      <c r="H864" s="179"/>
      <c r="I864" s="179"/>
      <c r="J864" s="179"/>
      <c r="K864" s="179"/>
      <c r="L864" s="179">
        <f>VLOOKUP(A864,Sheet2!$A$1:$E$2000,5,FALSE)</f>
        <v>0</v>
      </c>
      <c r="M864" s="21" t="e">
        <f t="shared" si="66"/>
        <v>#DIV/0!</v>
      </c>
      <c r="N864" s="21" t="e">
        <f t="shared" si="67"/>
        <v>#DIV/0!</v>
      </c>
      <c r="O864" s="21" t="e">
        <f t="shared" si="68"/>
        <v>#DIV/0!</v>
      </c>
      <c r="P864" s="21" t="e">
        <f t="shared" si="69"/>
        <v>#DIV/0!</v>
      </c>
      <c r="Q864" s="21" t="e">
        <f t="shared" si="70"/>
        <v>#DIV/0!</v>
      </c>
    </row>
    <row r="865" spans="1:17">
      <c r="A865" s="154" t="s">
        <v>1064</v>
      </c>
      <c r="B865" s="154" t="s">
        <v>2589</v>
      </c>
      <c r="C865" s="154" t="s">
        <v>4171</v>
      </c>
      <c r="D865" s="179">
        <v>175340138686</v>
      </c>
      <c r="E865" s="179">
        <v>287049958291</v>
      </c>
      <c r="F865" s="179">
        <v>208981944220</v>
      </c>
      <c r="G865" s="179">
        <v>583702083263</v>
      </c>
      <c r="H865" s="179">
        <v>204282264869</v>
      </c>
      <c r="I865" s="179">
        <v>223181968545</v>
      </c>
      <c r="J865" s="179">
        <v>320645737598</v>
      </c>
      <c r="K865" s="179">
        <v>544291453099</v>
      </c>
      <c r="L865" s="179">
        <f>VLOOKUP(A865,Sheet2!$A$1:$E$2000,5,FALSE)</f>
        <v>0</v>
      </c>
      <c r="M865" s="21">
        <f t="shared" si="66"/>
        <v>0.16506275402707252</v>
      </c>
      <c r="N865" s="21">
        <f t="shared" si="67"/>
        <v>-0.22249781928640147</v>
      </c>
      <c r="O865" s="21">
        <f t="shared" si="68"/>
        <v>0.53432268416667139</v>
      </c>
      <c r="P865" s="21">
        <f t="shared" si="69"/>
        <v>-6.7518399015620206E-2</v>
      </c>
      <c r="Q865" s="21">
        <f t="shared" si="70"/>
        <v>-1</v>
      </c>
    </row>
    <row r="866" spans="1:17">
      <c r="A866" s="154" t="s">
        <v>4306</v>
      </c>
      <c r="B866" s="154" t="s">
        <v>4307</v>
      </c>
      <c r="C866" s="154" t="s">
        <v>4171</v>
      </c>
      <c r="D866" s="179"/>
      <c r="E866" s="179"/>
      <c r="F866" s="179"/>
      <c r="G866" s="179"/>
      <c r="H866" s="179"/>
      <c r="I866" s="179"/>
      <c r="J866" s="179"/>
      <c r="K866" s="179"/>
      <c r="L866" s="179">
        <f>VLOOKUP(A866,Sheet2!$A$1:$E$2000,5,FALSE)</f>
        <v>560214386418</v>
      </c>
      <c r="M866" s="21" t="e">
        <f t="shared" si="66"/>
        <v>#DIV/0!</v>
      </c>
      <c r="N866" s="21" t="e">
        <f t="shared" si="67"/>
        <v>#DIV/0!</v>
      </c>
      <c r="O866" s="21" t="e">
        <f t="shared" si="68"/>
        <v>#DIV/0!</v>
      </c>
      <c r="P866" s="21" t="e">
        <f t="shared" si="69"/>
        <v>#DIV/0!</v>
      </c>
      <c r="Q866" s="21" t="e">
        <f t="shared" si="70"/>
        <v>#DIV/0!</v>
      </c>
    </row>
    <row r="867" spans="1:17">
      <c r="A867" s="154" t="s">
        <v>861</v>
      </c>
      <c r="B867" s="154" t="s">
        <v>4177</v>
      </c>
      <c r="C867" s="154" t="s">
        <v>4171</v>
      </c>
      <c r="D867" s="179">
        <v>126352909794</v>
      </c>
      <c r="E867" s="179">
        <v>130389383276</v>
      </c>
      <c r="F867" s="179">
        <v>126811186662</v>
      </c>
      <c r="G867" s="179">
        <v>134076794570</v>
      </c>
      <c r="H867" s="179">
        <v>123182915289</v>
      </c>
      <c r="I867" s="179">
        <v>122900803141</v>
      </c>
      <c r="J867" s="179">
        <v>128005312197</v>
      </c>
      <c r="K867" s="179">
        <v>139711972806</v>
      </c>
      <c r="L867" s="179">
        <f>VLOOKUP(A867,Sheet2!$A$1:$E$2000,5,FALSE)</f>
        <v>139277637912</v>
      </c>
      <c r="M867" s="21">
        <f t="shared" si="66"/>
        <v>-2.5088417118119512E-2</v>
      </c>
      <c r="N867" s="21">
        <f t="shared" si="67"/>
        <v>-5.7432437724999799E-2</v>
      </c>
      <c r="O867" s="21">
        <f t="shared" si="68"/>
        <v>9.4165630527754483E-3</v>
      </c>
      <c r="P867" s="21">
        <f t="shared" si="69"/>
        <v>4.2029482089519496E-2</v>
      </c>
      <c r="Q867" s="21">
        <f t="shared" si="70"/>
        <v>0.1306571011510817</v>
      </c>
    </row>
    <row r="868" spans="1:17">
      <c r="A868" s="154" t="s">
        <v>1066</v>
      </c>
      <c r="B868" s="154" t="s">
        <v>2592</v>
      </c>
      <c r="C868" s="154" t="s">
        <v>4171</v>
      </c>
      <c r="D868" s="179">
        <v>156250218142</v>
      </c>
      <c r="E868" s="179">
        <v>189157315845</v>
      </c>
      <c r="F868" s="179">
        <v>200792365068</v>
      </c>
      <c r="G868" s="179">
        <v>225259986866</v>
      </c>
      <c r="H868" s="179">
        <v>155375416083</v>
      </c>
      <c r="I868" s="179">
        <v>216211513703</v>
      </c>
      <c r="J868" s="179">
        <v>234663718626</v>
      </c>
      <c r="K868" s="179">
        <v>277863697572</v>
      </c>
      <c r="L868" s="179">
        <f>VLOOKUP(A868,Sheet2!$A$1:$E$2000,5,FALSE)</f>
        <v>227451654817</v>
      </c>
      <c r="M868" s="21">
        <f t="shared" si="66"/>
        <v>-5.5987253611702549E-3</v>
      </c>
      <c r="N868" s="21">
        <f t="shared" si="67"/>
        <v>0.14302485598901632</v>
      </c>
      <c r="O868" s="21">
        <f t="shared" si="68"/>
        <v>0.16868845359996226</v>
      </c>
      <c r="P868" s="21">
        <f t="shared" si="69"/>
        <v>0.23352443298015582</v>
      </c>
      <c r="Q868" s="21">
        <f t="shared" si="70"/>
        <v>0.4638844455000371</v>
      </c>
    </row>
    <row r="869" spans="1:17">
      <c r="A869" s="154" t="s">
        <v>1067</v>
      </c>
      <c r="B869" s="154" t="s">
        <v>2593</v>
      </c>
      <c r="C869" s="154" t="s">
        <v>4171</v>
      </c>
      <c r="D869" s="179">
        <v>800487724238</v>
      </c>
      <c r="E869" s="179">
        <v>858530139166</v>
      </c>
      <c r="F869" s="179">
        <v>990796016271</v>
      </c>
      <c r="G869" s="179">
        <v>1067423683856</v>
      </c>
      <c r="H869" s="179">
        <v>887780974048</v>
      </c>
      <c r="I869" s="179">
        <v>974821362192</v>
      </c>
      <c r="J869" s="179">
        <v>1054953841531</v>
      </c>
      <c r="K869" s="179">
        <v>1158160406231</v>
      </c>
      <c r="L869" s="179">
        <f>VLOOKUP(A869,Sheet2!$A$1:$E$2000,5,FALSE)</f>
        <v>1032021585592</v>
      </c>
      <c r="M869" s="21">
        <f t="shared" si="66"/>
        <v>0.10905007930395955</v>
      </c>
      <c r="N869" s="21">
        <f t="shared" si="67"/>
        <v>0.13545386203793441</v>
      </c>
      <c r="O869" s="21">
        <f t="shared" si="68"/>
        <v>6.4753818350488518E-2</v>
      </c>
      <c r="P869" s="21">
        <f t="shared" si="69"/>
        <v>8.5005348623350171E-2</v>
      </c>
      <c r="Q869" s="21">
        <f t="shared" si="70"/>
        <v>0.16247319525930873</v>
      </c>
    </row>
    <row r="870" spans="1:17">
      <c r="A870" s="154" t="s">
        <v>1068</v>
      </c>
      <c r="B870" s="154" t="s">
        <v>2594</v>
      </c>
      <c r="C870" s="154" t="s">
        <v>4171</v>
      </c>
      <c r="D870" s="179">
        <v>5227846287</v>
      </c>
      <c r="E870" s="179">
        <v>4516901642</v>
      </c>
      <c r="F870" s="179">
        <v>12604320768</v>
      </c>
      <c r="G870" s="179">
        <v>13823208013</v>
      </c>
      <c r="H870" s="179">
        <v>12084569498</v>
      </c>
      <c r="I870" s="179">
        <v>9126868940</v>
      </c>
      <c r="J870" s="179">
        <v>5919914007</v>
      </c>
      <c r="K870" s="179">
        <v>21500317671</v>
      </c>
      <c r="L870" s="179">
        <f>VLOOKUP(A870,Sheet2!$A$1:$E$2000,5,FALSE)</f>
        <v>10996766657</v>
      </c>
      <c r="M870" s="21">
        <f t="shared" si="66"/>
        <v>1.3115770500082418</v>
      </c>
      <c r="N870" s="21">
        <f t="shared" si="67"/>
        <v>1.0206038703908531</v>
      </c>
      <c r="O870" s="21">
        <f t="shared" si="68"/>
        <v>-0.53032661450273877</v>
      </c>
      <c r="P870" s="21">
        <f t="shared" si="69"/>
        <v>0.5553782921287217</v>
      </c>
      <c r="Q870" s="21">
        <f t="shared" si="70"/>
        <v>-9.0015853786105632E-2</v>
      </c>
    </row>
    <row r="871" spans="1:17">
      <c r="A871" s="154" t="s">
        <v>1069</v>
      </c>
      <c r="B871" s="154" t="s">
        <v>2595</v>
      </c>
      <c r="C871" s="154" t="s">
        <v>4171</v>
      </c>
      <c r="D871" s="179"/>
      <c r="E871" s="179"/>
      <c r="F871" s="179"/>
      <c r="G871" s="179"/>
      <c r="H871" s="179"/>
      <c r="I871" s="179"/>
      <c r="J871" s="179"/>
      <c r="K871" s="179"/>
      <c r="L871" s="179">
        <f>VLOOKUP(A871,Sheet2!$A$1:$E$2000,5,FALSE)</f>
        <v>0</v>
      </c>
      <c r="M871" s="21" t="e">
        <f t="shared" si="66"/>
        <v>#DIV/0!</v>
      </c>
      <c r="N871" s="21" t="e">
        <f t="shared" si="67"/>
        <v>#DIV/0!</v>
      </c>
      <c r="O871" s="21" t="e">
        <f t="shared" si="68"/>
        <v>#DIV/0!</v>
      </c>
      <c r="P871" s="21" t="e">
        <f t="shared" si="69"/>
        <v>#DIV/0!</v>
      </c>
      <c r="Q871" s="21" t="e">
        <f t="shared" si="70"/>
        <v>#DIV/0!</v>
      </c>
    </row>
    <row r="872" spans="1:17">
      <c r="A872" s="154" t="s">
        <v>3897</v>
      </c>
      <c r="B872" s="154" t="s">
        <v>3935</v>
      </c>
      <c r="C872" s="154" t="s">
        <v>4171</v>
      </c>
      <c r="D872" s="179">
        <v>617818957884</v>
      </c>
      <c r="E872" s="179">
        <v>570858948546</v>
      </c>
      <c r="F872" s="179">
        <v>454142584081</v>
      </c>
      <c r="G872" s="179">
        <v>1005028722850</v>
      </c>
      <c r="H872" s="179">
        <v>509321198531</v>
      </c>
      <c r="I872" s="179">
        <v>825475422506</v>
      </c>
      <c r="J872" s="179">
        <v>644898282854</v>
      </c>
      <c r="K872" s="179">
        <v>515251271428</v>
      </c>
      <c r="L872" s="179">
        <f>VLOOKUP(A872,Sheet2!$A$1:$E$2000,5,FALSE)</f>
        <v>524645962828</v>
      </c>
      <c r="M872" s="21">
        <f t="shared" si="66"/>
        <v>-0.17561416328919327</v>
      </c>
      <c r="N872" s="21">
        <f t="shared" si="67"/>
        <v>0.44602344345922595</v>
      </c>
      <c r="O872" s="21">
        <f t="shared" si="68"/>
        <v>0.42003482047166313</v>
      </c>
      <c r="P872" s="21">
        <f t="shared" si="69"/>
        <v>-0.48732681990731425</v>
      </c>
      <c r="Q872" s="21">
        <f t="shared" si="70"/>
        <v>3.0088604874880843E-2</v>
      </c>
    </row>
    <row r="873" spans="1:17">
      <c r="A873" s="154" t="s">
        <v>1070</v>
      </c>
      <c r="B873" s="154" t="s">
        <v>2596</v>
      </c>
      <c r="C873" s="154" t="s">
        <v>4171</v>
      </c>
      <c r="D873" s="179"/>
      <c r="E873" s="179">
        <v>187998190336</v>
      </c>
      <c r="F873" s="179"/>
      <c r="G873" s="179"/>
      <c r="H873" s="179"/>
      <c r="I873" s="179">
        <v>195976503512</v>
      </c>
      <c r="J873" s="179"/>
      <c r="K873" s="179"/>
      <c r="L873" s="179">
        <f>VLOOKUP(A873,Sheet2!$A$1:$E$2000,5,FALSE)</f>
        <v>0</v>
      </c>
      <c r="M873" s="21" t="e">
        <f t="shared" si="66"/>
        <v>#DIV/0!</v>
      </c>
      <c r="N873" s="21">
        <f t="shared" si="67"/>
        <v>4.2438244547677556E-2</v>
      </c>
      <c r="O873" s="21" t="e">
        <f t="shared" si="68"/>
        <v>#DIV/0!</v>
      </c>
      <c r="P873" s="21" t="e">
        <f t="shared" si="69"/>
        <v>#DIV/0!</v>
      </c>
      <c r="Q873" s="21" t="e">
        <f t="shared" si="70"/>
        <v>#DIV/0!</v>
      </c>
    </row>
    <row r="874" spans="1:17">
      <c r="A874" s="154" t="s">
        <v>1071</v>
      </c>
      <c r="B874" s="154" t="s">
        <v>2597</v>
      </c>
      <c r="C874" s="154" t="s">
        <v>4171</v>
      </c>
      <c r="D874" s="179">
        <v>105048423231</v>
      </c>
      <c r="E874" s="179">
        <v>114459130823</v>
      </c>
      <c r="F874" s="179">
        <v>71914162939</v>
      </c>
      <c r="G874" s="179">
        <v>91786332108</v>
      </c>
      <c r="H874" s="179">
        <v>93848671296</v>
      </c>
      <c r="I874" s="179">
        <v>94046853202</v>
      </c>
      <c r="J874" s="179">
        <v>65927142856</v>
      </c>
      <c r="K874" s="179">
        <v>73045856162</v>
      </c>
      <c r="L874" s="179">
        <f>VLOOKUP(A874,Sheet2!$A$1:$E$2000,5,FALSE)</f>
        <v>114862830630</v>
      </c>
      <c r="M874" s="21">
        <f t="shared" si="66"/>
        <v>-0.10661513605370262</v>
      </c>
      <c r="N874" s="21">
        <f t="shared" si="67"/>
        <v>-0.17833682183525942</v>
      </c>
      <c r="O874" s="21">
        <f t="shared" si="68"/>
        <v>-8.3252308562339672E-2</v>
      </c>
      <c r="P874" s="21">
        <f t="shared" si="69"/>
        <v>-0.20417501729940682</v>
      </c>
      <c r="Q874" s="21">
        <f t="shared" si="70"/>
        <v>0.22391536335896597</v>
      </c>
    </row>
    <row r="875" spans="1:17">
      <c r="A875" s="154" t="s">
        <v>832</v>
      </c>
      <c r="B875" s="154" t="s">
        <v>2598</v>
      </c>
      <c r="C875" s="154" t="s">
        <v>4171</v>
      </c>
      <c r="D875" s="179"/>
      <c r="E875" s="179"/>
      <c r="F875" s="179"/>
      <c r="G875" s="179"/>
      <c r="H875" s="179"/>
      <c r="I875" s="179"/>
      <c r="J875" s="179"/>
      <c r="K875" s="179"/>
      <c r="L875" s="179">
        <f>VLOOKUP(A875,Sheet2!$A$1:$E$2000,5,FALSE)</f>
        <v>0</v>
      </c>
      <c r="M875" s="21" t="e">
        <f t="shared" si="66"/>
        <v>#DIV/0!</v>
      </c>
      <c r="N875" s="21" t="e">
        <f t="shared" si="67"/>
        <v>#DIV/0!</v>
      </c>
      <c r="O875" s="21" t="e">
        <f t="shared" si="68"/>
        <v>#DIV/0!</v>
      </c>
      <c r="P875" s="21" t="e">
        <f t="shared" si="69"/>
        <v>#DIV/0!</v>
      </c>
      <c r="Q875" s="21" t="e">
        <f t="shared" si="70"/>
        <v>#DIV/0!</v>
      </c>
    </row>
    <row r="876" spans="1:17">
      <c r="A876" s="154" t="s">
        <v>1072</v>
      </c>
      <c r="B876" s="154" t="s">
        <v>2599</v>
      </c>
      <c r="C876" s="154" t="s">
        <v>4171</v>
      </c>
      <c r="D876" s="179">
        <v>35661528992</v>
      </c>
      <c r="E876" s="179">
        <v>35892592283</v>
      </c>
      <c r="F876" s="179">
        <v>32048010123</v>
      </c>
      <c r="G876" s="179">
        <v>32372561854</v>
      </c>
      <c r="H876" s="179">
        <v>37672311235</v>
      </c>
      <c r="I876" s="179">
        <v>40081828762</v>
      </c>
      <c r="J876" s="179">
        <v>37412682046</v>
      </c>
      <c r="K876" s="179">
        <v>38045685083</v>
      </c>
      <c r="L876" s="179">
        <f>VLOOKUP(A876,Sheet2!$A$1:$E$2000,5,FALSE)</f>
        <v>40662261212</v>
      </c>
      <c r="M876" s="21">
        <f t="shared" si="66"/>
        <v>5.6385194349100443E-2</v>
      </c>
      <c r="N876" s="21">
        <f t="shared" si="67"/>
        <v>0.11671590744879606</v>
      </c>
      <c r="O876" s="21">
        <f t="shared" si="68"/>
        <v>0.16739485236089333</v>
      </c>
      <c r="P876" s="21">
        <f t="shared" si="69"/>
        <v>0.17524480313253368</v>
      </c>
      <c r="Q876" s="21">
        <f t="shared" si="70"/>
        <v>7.9367309277858802E-2</v>
      </c>
    </row>
    <row r="877" spans="1:17">
      <c r="A877" s="154" t="s">
        <v>3750</v>
      </c>
      <c r="B877" s="154" t="s">
        <v>3877</v>
      </c>
      <c r="C877" s="154" t="s">
        <v>4171</v>
      </c>
      <c r="D877" s="179"/>
      <c r="E877" s="179"/>
      <c r="F877" s="179"/>
      <c r="G877" s="179"/>
      <c r="H877" s="179"/>
      <c r="I877" s="179"/>
      <c r="J877" s="179"/>
      <c r="K877" s="179"/>
      <c r="L877" s="179">
        <f>VLOOKUP(A877,Sheet2!$A$1:$E$2000,5,FALSE)</f>
        <v>0</v>
      </c>
      <c r="M877" s="21" t="e">
        <f t="shared" si="66"/>
        <v>#DIV/0!</v>
      </c>
      <c r="N877" s="21" t="e">
        <f t="shared" si="67"/>
        <v>#DIV/0!</v>
      </c>
      <c r="O877" s="21" t="e">
        <f t="shared" si="68"/>
        <v>#DIV/0!</v>
      </c>
      <c r="P877" s="21" t="e">
        <f t="shared" si="69"/>
        <v>#DIV/0!</v>
      </c>
      <c r="Q877" s="21" t="e">
        <f t="shared" si="70"/>
        <v>#DIV/0!</v>
      </c>
    </row>
    <row r="878" spans="1:17">
      <c r="A878" s="154" t="s">
        <v>1073</v>
      </c>
      <c r="B878" s="154" t="s">
        <v>2600</v>
      </c>
      <c r="C878" s="154" t="s">
        <v>4171</v>
      </c>
      <c r="D878" s="179"/>
      <c r="E878" s="179"/>
      <c r="F878" s="179"/>
      <c r="G878" s="179"/>
      <c r="H878" s="179"/>
      <c r="I878" s="179"/>
      <c r="J878" s="179"/>
      <c r="K878" s="179"/>
      <c r="L878" s="179">
        <f>VLOOKUP(A878,Sheet2!$A$1:$E$2000,5,FALSE)</f>
        <v>0</v>
      </c>
      <c r="M878" s="21" t="e">
        <f t="shared" si="66"/>
        <v>#DIV/0!</v>
      </c>
      <c r="N878" s="21" t="e">
        <f t="shared" si="67"/>
        <v>#DIV/0!</v>
      </c>
      <c r="O878" s="21" t="e">
        <f t="shared" si="68"/>
        <v>#DIV/0!</v>
      </c>
      <c r="P878" s="21" t="e">
        <f t="shared" si="69"/>
        <v>#DIV/0!</v>
      </c>
      <c r="Q878" s="21" t="e">
        <f t="shared" si="70"/>
        <v>#DIV/0!</v>
      </c>
    </row>
    <row r="879" spans="1:17">
      <c r="A879" s="154" t="s">
        <v>1074</v>
      </c>
      <c r="B879" s="154" t="s">
        <v>2601</v>
      </c>
      <c r="C879" s="154" t="s">
        <v>4171</v>
      </c>
      <c r="D879" s="179"/>
      <c r="E879" s="179"/>
      <c r="F879" s="179"/>
      <c r="G879" s="179"/>
      <c r="H879" s="179"/>
      <c r="I879" s="179"/>
      <c r="J879" s="179"/>
      <c r="K879" s="179"/>
      <c r="L879" s="179">
        <f>VLOOKUP(A879,Sheet2!$A$1:$E$2000,5,FALSE)</f>
        <v>0</v>
      </c>
      <c r="M879" s="21" t="e">
        <f t="shared" si="66"/>
        <v>#DIV/0!</v>
      </c>
      <c r="N879" s="21" t="e">
        <f t="shared" si="67"/>
        <v>#DIV/0!</v>
      </c>
      <c r="O879" s="21" t="e">
        <f t="shared" si="68"/>
        <v>#DIV/0!</v>
      </c>
      <c r="P879" s="21" t="e">
        <f t="shared" si="69"/>
        <v>#DIV/0!</v>
      </c>
      <c r="Q879" s="21" t="e">
        <f t="shared" si="70"/>
        <v>#DIV/0!</v>
      </c>
    </row>
    <row r="880" spans="1:17">
      <c r="A880" s="154" t="s">
        <v>1075</v>
      </c>
      <c r="B880" s="154" t="s">
        <v>3826</v>
      </c>
      <c r="C880" s="154" t="s">
        <v>4171</v>
      </c>
      <c r="D880" s="179">
        <v>105419159499</v>
      </c>
      <c r="E880" s="179">
        <v>58563811118</v>
      </c>
      <c r="F880" s="179">
        <v>39697636143</v>
      </c>
      <c r="G880" s="179">
        <v>29585333933</v>
      </c>
      <c r="H880" s="179">
        <v>6274274892</v>
      </c>
      <c r="I880" s="179">
        <v>11996211129</v>
      </c>
      <c r="J880" s="179">
        <v>11627361240</v>
      </c>
      <c r="K880" s="179">
        <v>25395031128</v>
      </c>
      <c r="L880" s="179">
        <f>VLOOKUP(A880,Sheet2!$A$1:$E$2000,5,FALSE)</f>
        <v>0</v>
      </c>
      <c r="M880" s="21">
        <f t="shared" si="66"/>
        <v>-0.9404825942284285</v>
      </c>
      <c r="N880" s="21">
        <f t="shared" si="67"/>
        <v>-0.79515999898249656</v>
      </c>
      <c r="O880" s="21">
        <f t="shared" si="68"/>
        <v>-0.70710192420234863</v>
      </c>
      <c r="P880" s="21">
        <f t="shared" si="69"/>
        <v>-0.14163446032042459</v>
      </c>
      <c r="Q880" s="21">
        <f t="shared" si="70"/>
        <v>-1</v>
      </c>
    </row>
    <row r="881" spans="1:17">
      <c r="A881" s="154" t="s">
        <v>1612</v>
      </c>
      <c r="B881" s="154" t="s">
        <v>2605</v>
      </c>
      <c r="C881" s="154" t="s">
        <v>4171</v>
      </c>
      <c r="D881" s="179">
        <v>7319358909</v>
      </c>
      <c r="E881" s="179">
        <v>5617331816</v>
      </c>
      <c r="F881" s="179">
        <v>11493695552</v>
      </c>
      <c r="G881" s="179">
        <v>5871988072</v>
      </c>
      <c r="H881" s="179">
        <v>3113942073</v>
      </c>
      <c r="I881" s="179">
        <v>3612400000</v>
      </c>
      <c r="J881" s="179">
        <v>11404568011</v>
      </c>
      <c r="K881" s="179">
        <v>6212399084</v>
      </c>
      <c r="L881" s="179">
        <f>VLOOKUP(A881,Sheet2!$A$1:$E$2000,5,FALSE)</f>
        <v>2692166444</v>
      </c>
      <c r="M881" s="21">
        <f t="shared" si="66"/>
        <v>-0.57456081718153662</v>
      </c>
      <c r="N881" s="21">
        <f t="shared" si="67"/>
        <v>-0.35691888634552399</v>
      </c>
      <c r="O881" s="21">
        <f t="shared" si="68"/>
        <v>-7.7544720579005638E-3</v>
      </c>
      <c r="P881" s="21">
        <f t="shared" si="69"/>
        <v>5.79720203491585E-2</v>
      </c>
      <c r="Q881" s="21">
        <f t="shared" si="70"/>
        <v>-0.13544748717616881</v>
      </c>
    </row>
    <row r="882" spans="1:17">
      <c r="A882" s="154" t="s">
        <v>1076</v>
      </c>
      <c r="B882" s="154" t="s">
        <v>2606</v>
      </c>
      <c r="C882" s="154" t="s">
        <v>4171</v>
      </c>
      <c r="D882" s="179"/>
      <c r="E882" s="179"/>
      <c r="F882" s="179"/>
      <c r="G882" s="179"/>
      <c r="H882" s="179"/>
      <c r="I882" s="179"/>
      <c r="J882" s="179"/>
      <c r="K882" s="179"/>
      <c r="L882" s="179">
        <f>VLOOKUP(A882,Sheet2!$A$1:$E$2000,5,FALSE)</f>
        <v>0</v>
      </c>
      <c r="M882" s="21" t="e">
        <f t="shared" si="66"/>
        <v>#DIV/0!</v>
      </c>
      <c r="N882" s="21" t="e">
        <f t="shared" si="67"/>
        <v>#DIV/0!</v>
      </c>
      <c r="O882" s="21" t="e">
        <f t="shared" si="68"/>
        <v>#DIV/0!</v>
      </c>
      <c r="P882" s="21" t="e">
        <f t="shared" si="69"/>
        <v>#DIV/0!</v>
      </c>
      <c r="Q882" s="21" t="e">
        <f t="shared" si="70"/>
        <v>#DIV/0!</v>
      </c>
    </row>
    <row r="883" spans="1:17">
      <c r="A883" s="154" t="s">
        <v>1077</v>
      </c>
      <c r="B883" s="154" t="s">
        <v>2607</v>
      </c>
      <c r="C883" s="154" t="s">
        <v>4171</v>
      </c>
      <c r="D883" s="179">
        <v>10010158637</v>
      </c>
      <c r="E883" s="179">
        <v>9909273698</v>
      </c>
      <c r="F883" s="179">
        <v>8517549505</v>
      </c>
      <c r="G883" s="179">
        <v>8661994323</v>
      </c>
      <c r="H883" s="179">
        <v>18345401355</v>
      </c>
      <c r="I883" s="179">
        <v>14943800336</v>
      </c>
      <c r="J883" s="179">
        <v>15521537075</v>
      </c>
      <c r="K883" s="179">
        <v>18791252728</v>
      </c>
      <c r="L883" s="179">
        <f>VLOOKUP(A883,Sheet2!$A$1:$E$2000,5,FALSE)</f>
        <v>44063753701</v>
      </c>
      <c r="M883" s="21">
        <f t="shared" si="66"/>
        <v>0.83267838405586303</v>
      </c>
      <c r="N883" s="21">
        <f t="shared" si="67"/>
        <v>0.50806212356573865</v>
      </c>
      <c r="O883" s="21">
        <f t="shared" si="68"/>
        <v>0.82230077628412912</v>
      </c>
      <c r="P883" s="21">
        <f t="shared" si="69"/>
        <v>1.1693910232778619</v>
      </c>
      <c r="Q883" s="21">
        <f t="shared" si="70"/>
        <v>1.4018964125301363</v>
      </c>
    </row>
    <row r="884" spans="1:17">
      <c r="A884" s="154" t="s">
        <v>2609</v>
      </c>
      <c r="B884" s="154" t="s">
        <v>2610</v>
      </c>
      <c r="C884" s="154" t="s">
        <v>4171</v>
      </c>
      <c r="D884" s="179">
        <v>162885785671</v>
      </c>
      <c r="E884" s="179">
        <v>163617822596</v>
      </c>
      <c r="F884" s="179">
        <v>139714191912</v>
      </c>
      <c r="G884" s="179">
        <v>196056755580</v>
      </c>
      <c r="H884" s="179">
        <v>182989544148</v>
      </c>
      <c r="I884" s="179">
        <v>165641434394</v>
      </c>
      <c r="J884" s="179">
        <v>157538570896</v>
      </c>
      <c r="K884" s="179">
        <v>195998329658</v>
      </c>
      <c r="L884" s="179">
        <f>VLOOKUP(A884,Sheet2!$A$1:$E$2000,5,FALSE)</f>
        <v>213699741147</v>
      </c>
      <c r="M884" s="21">
        <f t="shared" si="66"/>
        <v>0.12342242384247068</v>
      </c>
      <c r="N884" s="21">
        <f t="shared" si="67"/>
        <v>1.2367917907064678E-2</v>
      </c>
      <c r="O884" s="21">
        <f t="shared" si="68"/>
        <v>0.12757744034497809</v>
      </c>
      <c r="P884" s="21">
        <f t="shared" si="69"/>
        <v>-2.9800514563834855E-4</v>
      </c>
      <c r="Q884" s="21">
        <f t="shared" si="70"/>
        <v>0.1678248729564675</v>
      </c>
    </row>
    <row r="885" spans="1:17">
      <c r="A885" s="154" t="s">
        <v>1078</v>
      </c>
      <c r="B885" s="154" t="s">
        <v>2611</v>
      </c>
      <c r="C885" s="154" t="s">
        <v>4171</v>
      </c>
      <c r="D885" s="179">
        <v>119792142534</v>
      </c>
      <c r="E885" s="179">
        <v>120173077029</v>
      </c>
      <c r="F885" s="179">
        <v>131655294406</v>
      </c>
      <c r="G885" s="179">
        <v>221073112029</v>
      </c>
      <c r="H885" s="179">
        <v>132168134831</v>
      </c>
      <c r="I885" s="179">
        <v>163011843988</v>
      </c>
      <c r="J885" s="179">
        <v>114153931544</v>
      </c>
      <c r="K885" s="179">
        <v>183981294442</v>
      </c>
      <c r="L885" s="179">
        <f>VLOOKUP(A885,Sheet2!$A$1:$E$2000,5,FALSE)</f>
        <v>153152599880</v>
      </c>
      <c r="M885" s="21">
        <f t="shared" si="66"/>
        <v>0.10331222094543792</v>
      </c>
      <c r="N885" s="21">
        <f t="shared" si="67"/>
        <v>0.35647557687702552</v>
      </c>
      <c r="O885" s="21">
        <f t="shared" si="68"/>
        <v>-0.13293322491102494</v>
      </c>
      <c r="P885" s="21">
        <f t="shared" si="69"/>
        <v>-0.16778077282475834</v>
      </c>
      <c r="Q885" s="21">
        <f t="shared" si="70"/>
        <v>0.15877098572838527</v>
      </c>
    </row>
    <row r="886" spans="1:17">
      <c r="A886" s="154" t="s">
        <v>1079</v>
      </c>
      <c r="B886" s="154" t="s">
        <v>2612</v>
      </c>
      <c r="C886" s="154" t="s">
        <v>4171</v>
      </c>
      <c r="D886" s="179">
        <v>635124983</v>
      </c>
      <c r="E886" s="179">
        <v>776707838</v>
      </c>
      <c r="F886" s="179">
        <v>3936128854</v>
      </c>
      <c r="G886" s="179">
        <v>6166736377</v>
      </c>
      <c r="H886" s="179">
        <v>6139634392</v>
      </c>
      <c r="I886" s="179">
        <v>30206314947</v>
      </c>
      <c r="J886" s="179">
        <v>28107598593</v>
      </c>
      <c r="K886" s="179">
        <v>18976093555</v>
      </c>
      <c r="L886" s="179">
        <f>VLOOKUP(A886,Sheet2!$A$1:$E$2000,5,FALSE)</f>
        <v>15534074466</v>
      </c>
      <c r="M886" s="21">
        <f t="shared" si="66"/>
        <v>8.6668129208200266</v>
      </c>
      <c r="N886" s="21">
        <f t="shared" si="67"/>
        <v>37.890189424095908</v>
      </c>
      <c r="O886" s="21">
        <f t="shared" si="68"/>
        <v>6.1409244045545668</v>
      </c>
      <c r="P886" s="21">
        <f t="shared" si="69"/>
        <v>2.0771695747810623</v>
      </c>
      <c r="Q886" s="21">
        <f t="shared" si="70"/>
        <v>1.5301302120271267</v>
      </c>
    </row>
    <row r="887" spans="1:17">
      <c r="A887" s="154" t="s">
        <v>1080</v>
      </c>
      <c r="B887" s="154" t="s">
        <v>2613</v>
      </c>
      <c r="C887" s="154" t="s">
        <v>4171</v>
      </c>
      <c r="D887" s="179"/>
      <c r="E887" s="179"/>
      <c r="F887" s="179"/>
      <c r="G887" s="179"/>
      <c r="H887" s="179"/>
      <c r="I887" s="179"/>
      <c r="J887" s="179"/>
      <c r="K887" s="179"/>
      <c r="L887" s="179">
        <f>VLOOKUP(A887,Sheet2!$A$1:$E$2000,5,FALSE)</f>
        <v>0</v>
      </c>
      <c r="M887" s="21" t="e">
        <f t="shared" si="66"/>
        <v>#DIV/0!</v>
      </c>
      <c r="N887" s="21" t="e">
        <f t="shared" si="67"/>
        <v>#DIV/0!</v>
      </c>
      <c r="O887" s="21" t="e">
        <f t="shared" si="68"/>
        <v>#DIV/0!</v>
      </c>
      <c r="P887" s="21" t="e">
        <f t="shared" si="69"/>
        <v>#DIV/0!</v>
      </c>
      <c r="Q887" s="21" t="e">
        <f t="shared" si="70"/>
        <v>#DIV/0!</v>
      </c>
    </row>
    <row r="888" spans="1:17">
      <c r="A888" s="154" t="s">
        <v>396</v>
      </c>
      <c r="B888" s="154" t="s">
        <v>2615</v>
      </c>
      <c r="C888" s="154" t="s">
        <v>4171</v>
      </c>
      <c r="D888" s="179">
        <v>34647450842</v>
      </c>
      <c r="E888" s="179">
        <v>26082848734</v>
      </c>
      <c r="F888" s="179">
        <v>27263887172</v>
      </c>
      <c r="G888" s="179">
        <v>80381263573</v>
      </c>
      <c r="H888" s="179">
        <v>21918589338</v>
      </c>
      <c r="I888" s="179">
        <v>23472931501</v>
      </c>
      <c r="J888" s="179">
        <v>40503412920</v>
      </c>
      <c r="K888" s="179">
        <v>54440035817</v>
      </c>
      <c r="L888" s="179">
        <f>VLOOKUP(A888,Sheet2!$A$1:$E$2000,5,FALSE)</f>
        <v>0</v>
      </c>
      <c r="M888" s="21">
        <f t="shared" si="66"/>
        <v>-0.3673823382287606</v>
      </c>
      <c r="N888" s="21">
        <f t="shared" si="67"/>
        <v>-0.10006258363941176</v>
      </c>
      <c r="O888" s="21">
        <f t="shared" si="68"/>
        <v>0.48560668053222383</v>
      </c>
      <c r="P888" s="21">
        <f t="shared" si="69"/>
        <v>-0.32272729493037772</v>
      </c>
      <c r="Q888" s="21">
        <f t="shared" si="70"/>
        <v>-1</v>
      </c>
    </row>
    <row r="889" spans="1:17">
      <c r="A889" s="154" t="s">
        <v>397</v>
      </c>
      <c r="B889" s="154" t="s">
        <v>2616</v>
      </c>
      <c r="C889" s="154" t="s">
        <v>4171</v>
      </c>
      <c r="D889" s="179"/>
      <c r="E889" s="179"/>
      <c r="F889" s="179"/>
      <c r="G889" s="179"/>
      <c r="H889" s="179"/>
      <c r="I889" s="179"/>
      <c r="J889" s="179"/>
      <c r="K889" s="179"/>
      <c r="L889" s="179" t="e">
        <f>VLOOKUP(A889,Sheet2!$A$1:$E$2000,5,FALSE)</f>
        <v>#N/A</v>
      </c>
      <c r="M889" s="21" t="e">
        <f t="shared" si="66"/>
        <v>#DIV/0!</v>
      </c>
      <c r="N889" s="21" t="e">
        <f t="shared" si="67"/>
        <v>#DIV/0!</v>
      </c>
      <c r="O889" s="21" t="e">
        <f t="shared" si="68"/>
        <v>#DIV/0!</v>
      </c>
      <c r="P889" s="21" t="e">
        <f t="shared" si="69"/>
        <v>#DIV/0!</v>
      </c>
      <c r="Q889" s="21" t="e">
        <f t="shared" si="70"/>
        <v>#N/A</v>
      </c>
    </row>
    <row r="890" spans="1:17">
      <c r="A890" s="154" t="s">
        <v>399</v>
      </c>
      <c r="B890" s="154" t="s">
        <v>3657</v>
      </c>
      <c r="C890" s="154" t="s">
        <v>4171</v>
      </c>
      <c r="D890" s="179">
        <v>0</v>
      </c>
      <c r="E890" s="179">
        <v>1407000000</v>
      </c>
      <c r="F890" s="179">
        <v>745697000</v>
      </c>
      <c r="G890" s="179">
        <v>296854000</v>
      </c>
      <c r="H890" s="179"/>
      <c r="I890" s="179"/>
      <c r="J890" s="179"/>
      <c r="K890" s="179"/>
      <c r="L890" s="179">
        <f>VLOOKUP(A890,Sheet2!$A$1:$E$2000,5,FALSE)</f>
        <v>0</v>
      </c>
      <c r="M890" s="21" t="e">
        <f t="shared" si="66"/>
        <v>#DIV/0!</v>
      </c>
      <c r="N890" s="21">
        <f t="shared" si="67"/>
        <v>-1</v>
      </c>
      <c r="O890" s="21">
        <f t="shared" si="68"/>
        <v>-1</v>
      </c>
      <c r="P890" s="21">
        <f t="shared" si="69"/>
        <v>-1</v>
      </c>
      <c r="Q890" s="21" t="e">
        <f t="shared" si="70"/>
        <v>#DIV/0!</v>
      </c>
    </row>
    <row r="891" spans="1:17">
      <c r="A891" s="154" t="s">
        <v>1082</v>
      </c>
      <c r="B891" s="154" t="s">
        <v>2619</v>
      </c>
      <c r="C891" s="154" t="s">
        <v>4171</v>
      </c>
      <c r="D891" s="179">
        <v>136948193397</v>
      </c>
      <c r="E891" s="179">
        <v>115208333401</v>
      </c>
      <c r="F891" s="179">
        <v>115148685334</v>
      </c>
      <c r="G891" s="179">
        <v>128270328264</v>
      </c>
      <c r="H891" s="179">
        <v>105689647086</v>
      </c>
      <c r="I891" s="179">
        <v>120376707401</v>
      </c>
      <c r="J891" s="179">
        <v>110542471813</v>
      </c>
      <c r="K891" s="179">
        <v>121813813228</v>
      </c>
      <c r="L891" s="179">
        <f>VLOOKUP(A891,Sheet2!$A$1:$E$2000,5,FALSE)</f>
        <v>110069997622</v>
      </c>
      <c r="M891" s="21">
        <f t="shared" si="66"/>
        <v>-0.22825088477351724</v>
      </c>
      <c r="N891" s="21">
        <f t="shared" si="67"/>
        <v>4.4861112451047215E-2</v>
      </c>
      <c r="O891" s="21">
        <f t="shared" si="68"/>
        <v>-4.0002310991560416E-2</v>
      </c>
      <c r="P891" s="21">
        <f t="shared" si="69"/>
        <v>-5.0335218778823909E-2</v>
      </c>
      <c r="Q891" s="21">
        <f t="shared" si="70"/>
        <v>4.1445407916214302E-2</v>
      </c>
    </row>
    <row r="892" spans="1:17">
      <c r="A892" s="154" t="s">
        <v>402</v>
      </c>
      <c r="B892" s="154" t="s">
        <v>2110</v>
      </c>
      <c r="C892" s="154" t="s">
        <v>4171</v>
      </c>
      <c r="D892" s="179">
        <v>33349019867</v>
      </c>
      <c r="E892" s="179">
        <v>35951404222</v>
      </c>
      <c r="F892" s="179">
        <v>37595715945</v>
      </c>
      <c r="G892" s="179">
        <v>53664525299</v>
      </c>
      <c r="H892" s="179">
        <v>41473184141</v>
      </c>
      <c r="I892" s="179">
        <v>41963331642</v>
      </c>
      <c r="J892" s="179">
        <v>5873171847330</v>
      </c>
      <c r="K892" s="179">
        <v>42545155970</v>
      </c>
      <c r="L892" s="179">
        <f>VLOOKUP(A892,Sheet2!$A$1:$E$2000,5,FALSE)</f>
        <v>42339499590</v>
      </c>
      <c r="M892" s="21">
        <f t="shared" si="66"/>
        <v>0.24361028619132341</v>
      </c>
      <c r="N892" s="21">
        <f t="shared" si="67"/>
        <v>0.16722371629426031</v>
      </c>
      <c r="O892" s="21">
        <f t="shared" si="68"/>
        <v>155.21917816173669</v>
      </c>
      <c r="P892" s="21">
        <f t="shared" si="69"/>
        <v>-0.207201484911061</v>
      </c>
      <c r="Q892" s="21">
        <f t="shared" si="70"/>
        <v>2.08885685279122E-2</v>
      </c>
    </row>
    <row r="893" spans="1:17">
      <c r="A893" s="154" t="s">
        <v>403</v>
      </c>
      <c r="B893" s="154" t="s">
        <v>2111</v>
      </c>
      <c r="C893" s="154" t="s">
        <v>4171</v>
      </c>
      <c r="D893" s="179">
        <v>18410000000</v>
      </c>
      <c r="E893" s="179">
        <v>7843308517</v>
      </c>
      <c r="F893" s="179">
        <v>15085623225</v>
      </c>
      <c r="G893" s="179">
        <v>53573373724</v>
      </c>
      <c r="H893" s="179">
        <v>27286402652</v>
      </c>
      <c r="I893" s="179">
        <v>17092584790</v>
      </c>
      <c r="J893" s="179">
        <v>1062695851</v>
      </c>
      <c r="K893" s="179">
        <v>1978323801</v>
      </c>
      <c r="L893" s="179">
        <f>VLOOKUP(A893,Sheet2!$A$1:$E$2000,5,FALSE)</f>
        <v>5581648826</v>
      </c>
      <c r="M893" s="21">
        <f t="shared" si="66"/>
        <v>0.48215114894079303</v>
      </c>
      <c r="N893" s="21">
        <f t="shared" si="67"/>
        <v>1.1792569746494903</v>
      </c>
      <c r="O893" s="21">
        <f t="shared" si="68"/>
        <v>-0.92955572102325257</v>
      </c>
      <c r="P893" s="21">
        <f t="shared" si="69"/>
        <v>-0.96307262986288755</v>
      </c>
      <c r="Q893" s="21">
        <f t="shared" si="70"/>
        <v>-0.79544211462441039</v>
      </c>
    </row>
    <row r="894" spans="1:17">
      <c r="A894" s="154" t="s">
        <v>1085</v>
      </c>
      <c r="B894" s="154" t="s">
        <v>2622</v>
      </c>
      <c r="C894" s="154" t="s">
        <v>4171</v>
      </c>
      <c r="D894" s="179"/>
      <c r="E894" s="179"/>
      <c r="F894" s="179"/>
      <c r="G894" s="179"/>
      <c r="H894" s="179"/>
      <c r="I894" s="179"/>
      <c r="J894" s="179"/>
      <c r="K894" s="179"/>
      <c r="L894" s="179">
        <f>VLOOKUP(A894,Sheet2!$A$1:$E$2000,5,FALSE)</f>
        <v>0</v>
      </c>
      <c r="M894" s="21" t="e">
        <f t="shared" si="66"/>
        <v>#DIV/0!</v>
      </c>
      <c r="N894" s="21" t="e">
        <f t="shared" si="67"/>
        <v>#DIV/0!</v>
      </c>
      <c r="O894" s="21" t="e">
        <f t="shared" si="68"/>
        <v>#DIV/0!</v>
      </c>
      <c r="P894" s="21" t="e">
        <f t="shared" si="69"/>
        <v>#DIV/0!</v>
      </c>
      <c r="Q894" s="21" t="e">
        <f t="shared" si="70"/>
        <v>#DIV/0!</v>
      </c>
    </row>
    <row r="895" spans="1:17">
      <c r="A895" s="154" t="s">
        <v>1086</v>
      </c>
      <c r="B895" s="154" t="s">
        <v>3661</v>
      </c>
      <c r="C895" s="154" t="s">
        <v>4171</v>
      </c>
      <c r="D895" s="179"/>
      <c r="E895" s="179"/>
      <c r="F895" s="179"/>
      <c r="G895" s="179"/>
      <c r="H895" s="179"/>
      <c r="I895" s="179"/>
      <c r="J895" s="179"/>
      <c r="K895" s="179"/>
      <c r="L895" s="179">
        <f>VLOOKUP(A895,Sheet2!$A$1:$E$2000,5,FALSE)</f>
        <v>0</v>
      </c>
      <c r="M895" s="21" t="e">
        <f t="shared" si="66"/>
        <v>#DIV/0!</v>
      </c>
      <c r="N895" s="21" t="e">
        <f t="shared" si="67"/>
        <v>#DIV/0!</v>
      </c>
      <c r="O895" s="21" t="e">
        <f t="shared" si="68"/>
        <v>#DIV/0!</v>
      </c>
      <c r="P895" s="21" t="e">
        <f t="shared" si="69"/>
        <v>#DIV/0!</v>
      </c>
      <c r="Q895" s="21" t="e">
        <f t="shared" si="70"/>
        <v>#DIV/0!</v>
      </c>
    </row>
    <row r="896" spans="1:17">
      <c r="A896" s="154" t="s">
        <v>64</v>
      </c>
      <c r="B896" s="154" t="s">
        <v>1714</v>
      </c>
      <c r="C896" s="154" t="s">
        <v>4171</v>
      </c>
      <c r="D896" s="179">
        <v>30342643702</v>
      </c>
      <c r="E896" s="179">
        <v>92439588032</v>
      </c>
      <c r="F896" s="179">
        <v>15602928790</v>
      </c>
      <c r="G896" s="179"/>
      <c r="H896" s="179"/>
      <c r="I896" s="179"/>
      <c r="J896" s="179"/>
      <c r="K896" s="179"/>
      <c r="L896" s="179">
        <f>VLOOKUP(A896,Sheet2!$A$1:$E$2000,5,FALSE)</f>
        <v>0</v>
      </c>
      <c r="M896" s="21">
        <f t="shared" si="66"/>
        <v>-1</v>
      </c>
      <c r="N896" s="21">
        <f t="shared" si="67"/>
        <v>-1</v>
      </c>
      <c r="O896" s="21">
        <f t="shared" si="68"/>
        <v>-1</v>
      </c>
      <c r="P896" s="21" t="e">
        <f t="shared" si="69"/>
        <v>#DIV/0!</v>
      </c>
      <c r="Q896" s="21" t="e">
        <f t="shared" si="70"/>
        <v>#DIV/0!</v>
      </c>
    </row>
    <row r="897" spans="1:17">
      <c r="A897" s="154" t="s">
        <v>3512</v>
      </c>
      <c r="B897" s="154" t="s">
        <v>3513</v>
      </c>
      <c r="C897" s="154" t="s">
        <v>4171</v>
      </c>
      <c r="D897" s="179">
        <v>132624983542</v>
      </c>
      <c r="E897" s="179">
        <v>151694807015</v>
      </c>
      <c r="F897" s="179">
        <v>133059932028</v>
      </c>
      <c r="G897" s="179">
        <v>147352298638</v>
      </c>
      <c r="H897" s="179">
        <v>139580562941</v>
      </c>
      <c r="I897" s="179">
        <v>155038944530</v>
      </c>
      <c r="J897" s="179">
        <v>163369736159</v>
      </c>
      <c r="K897" s="179">
        <v>189296536790</v>
      </c>
      <c r="L897" s="179">
        <f>VLOOKUP(A897,Sheet2!$A$1:$E$2000,5,FALSE)</f>
        <v>135057552517</v>
      </c>
      <c r="M897" s="21">
        <f t="shared" si="66"/>
        <v>5.2445468517606189E-2</v>
      </c>
      <c r="N897" s="21">
        <f t="shared" si="67"/>
        <v>2.2045168063461278E-2</v>
      </c>
      <c r="O897" s="21">
        <f t="shared" si="68"/>
        <v>0.22779061787452184</v>
      </c>
      <c r="P897" s="21">
        <f t="shared" si="69"/>
        <v>0.28465275764068193</v>
      </c>
      <c r="Q897" s="21">
        <f t="shared" si="70"/>
        <v>-3.2404299916112628E-2</v>
      </c>
    </row>
    <row r="898" spans="1:17">
      <c r="A898" s="154" t="s">
        <v>1089</v>
      </c>
      <c r="B898" s="154" t="s">
        <v>2626</v>
      </c>
      <c r="C898" s="154" t="s">
        <v>4171</v>
      </c>
      <c r="D898" s="179"/>
      <c r="E898" s="179"/>
      <c r="F898" s="179"/>
      <c r="G898" s="179"/>
      <c r="H898" s="179"/>
      <c r="I898" s="179"/>
      <c r="J898" s="179"/>
      <c r="K898" s="179"/>
      <c r="L898" s="179">
        <f>VLOOKUP(A898,Sheet2!$A$1:$E$2000,5,FALSE)</f>
        <v>0</v>
      </c>
      <c r="M898" s="21" t="e">
        <f t="shared" si="66"/>
        <v>#DIV/0!</v>
      </c>
      <c r="N898" s="21" t="e">
        <f t="shared" si="67"/>
        <v>#DIV/0!</v>
      </c>
      <c r="O898" s="21" t="e">
        <f t="shared" si="68"/>
        <v>#DIV/0!</v>
      </c>
      <c r="P898" s="21" t="e">
        <f t="shared" si="69"/>
        <v>#DIV/0!</v>
      </c>
      <c r="Q898" s="21" t="e">
        <f t="shared" si="70"/>
        <v>#DIV/0!</v>
      </c>
    </row>
    <row r="899" spans="1:17">
      <c r="A899" s="154" t="s">
        <v>1091</v>
      </c>
      <c r="B899" s="154" t="s">
        <v>2628</v>
      </c>
      <c r="C899" s="154" t="s">
        <v>4171</v>
      </c>
      <c r="D899" s="179"/>
      <c r="E899" s="179"/>
      <c r="F899" s="179"/>
      <c r="G899" s="179"/>
      <c r="H899" s="179"/>
      <c r="I899" s="179"/>
      <c r="J899" s="179"/>
      <c r="K899" s="179"/>
      <c r="L899" s="179">
        <f>VLOOKUP(A899,Sheet2!$A$1:$E$2000,5,FALSE)</f>
        <v>0</v>
      </c>
      <c r="M899" s="21" t="e">
        <f t="shared" ref="M899:M962" si="71">(H899-D899)/ABS(D899)</f>
        <v>#DIV/0!</v>
      </c>
      <c r="N899" s="21" t="e">
        <f t="shared" ref="N899:N962" si="72">(I899-E899)/ABS(E899)</f>
        <v>#DIV/0!</v>
      </c>
      <c r="O899" s="21" t="e">
        <f t="shared" ref="O899:O962" si="73">(J899-F899)/ABS(F899)</f>
        <v>#DIV/0!</v>
      </c>
      <c r="P899" s="21" t="e">
        <f t="shared" ref="P899:P962" si="74">(K899-G899)/ABS(G899)</f>
        <v>#DIV/0!</v>
      </c>
      <c r="Q899" s="21" t="e">
        <f t="shared" ref="Q899:Q962" si="75">(L899-H899)/ABS(H899)</f>
        <v>#DIV/0!</v>
      </c>
    </row>
    <row r="900" spans="1:17">
      <c r="A900" s="154" t="s">
        <v>914</v>
      </c>
      <c r="B900" s="154" t="s">
        <v>2630</v>
      </c>
      <c r="C900" s="154" t="s">
        <v>4171</v>
      </c>
      <c r="D900" s="179"/>
      <c r="E900" s="179"/>
      <c r="F900" s="179"/>
      <c r="G900" s="179"/>
      <c r="H900" s="179"/>
      <c r="I900" s="179"/>
      <c r="J900" s="179"/>
      <c r="K900" s="179"/>
      <c r="L900" s="179">
        <f>VLOOKUP(A900,Sheet2!$A$1:$E$2000,5,FALSE)</f>
        <v>0</v>
      </c>
      <c r="M900" s="21" t="e">
        <f t="shared" si="71"/>
        <v>#DIV/0!</v>
      </c>
      <c r="N900" s="21" t="e">
        <f t="shared" si="72"/>
        <v>#DIV/0!</v>
      </c>
      <c r="O900" s="21" t="e">
        <f t="shared" si="73"/>
        <v>#DIV/0!</v>
      </c>
      <c r="P900" s="21" t="e">
        <f t="shared" si="74"/>
        <v>#DIV/0!</v>
      </c>
      <c r="Q900" s="21" t="e">
        <f t="shared" si="75"/>
        <v>#DIV/0!</v>
      </c>
    </row>
    <row r="901" spans="1:17">
      <c r="A901" s="154" t="s">
        <v>1093</v>
      </c>
      <c r="B901" s="154" t="s">
        <v>2631</v>
      </c>
      <c r="C901" s="154" t="s">
        <v>4171</v>
      </c>
      <c r="D901" s="179">
        <v>204480970884</v>
      </c>
      <c r="E901" s="179">
        <v>409005752983</v>
      </c>
      <c r="F901" s="179">
        <v>335819354608</v>
      </c>
      <c r="G901" s="179">
        <v>377098992436</v>
      </c>
      <c r="H901" s="179">
        <v>355590589574</v>
      </c>
      <c r="I901" s="179">
        <v>452724320669</v>
      </c>
      <c r="J901" s="179">
        <v>567018640570</v>
      </c>
      <c r="K901" s="179">
        <v>594378135479</v>
      </c>
      <c r="L901" s="179">
        <f>VLOOKUP(A901,Sheet2!$A$1:$E$2000,5,FALSE)</f>
        <v>496249965540</v>
      </c>
      <c r="M901" s="21">
        <f t="shared" si="71"/>
        <v>0.73899110531768242</v>
      </c>
      <c r="N901" s="21">
        <f t="shared" si="72"/>
        <v>0.10688986002555599</v>
      </c>
      <c r="O901" s="21">
        <f t="shared" si="73"/>
        <v>0.68846325498980721</v>
      </c>
      <c r="P901" s="21">
        <f t="shared" si="74"/>
        <v>0.57618595488524382</v>
      </c>
      <c r="Q901" s="21">
        <f t="shared" si="75"/>
        <v>0.39556551857716737</v>
      </c>
    </row>
    <row r="902" spans="1:17">
      <c r="A902" s="154" t="s">
        <v>1094</v>
      </c>
      <c r="B902" s="154" t="s">
        <v>2632</v>
      </c>
      <c r="C902" s="154" t="s">
        <v>4171</v>
      </c>
      <c r="D902" s="179"/>
      <c r="E902" s="179"/>
      <c r="F902" s="179"/>
      <c r="G902" s="179"/>
      <c r="H902" s="179"/>
      <c r="I902" s="179"/>
      <c r="J902" s="179"/>
      <c r="K902" s="179"/>
      <c r="L902" s="179">
        <f>VLOOKUP(A902,Sheet2!$A$1:$E$2000,5,FALSE)</f>
        <v>0</v>
      </c>
      <c r="M902" s="21" t="e">
        <f t="shared" si="71"/>
        <v>#DIV/0!</v>
      </c>
      <c r="N902" s="21" t="e">
        <f t="shared" si="72"/>
        <v>#DIV/0!</v>
      </c>
      <c r="O902" s="21" t="e">
        <f t="shared" si="73"/>
        <v>#DIV/0!</v>
      </c>
      <c r="P902" s="21" t="e">
        <f t="shared" si="74"/>
        <v>#DIV/0!</v>
      </c>
      <c r="Q902" s="21" t="e">
        <f t="shared" si="75"/>
        <v>#DIV/0!</v>
      </c>
    </row>
    <row r="903" spans="1:17">
      <c r="A903" s="154" t="s">
        <v>1095</v>
      </c>
      <c r="B903" s="154" t="s">
        <v>2633</v>
      </c>
      <c r="C903" s="154" t="s">
        <v>4171</v>
      </c>
      <c r="D903" s="179"/>
      <c r="E903" s="179"/>
      <c r="F903" s="179"/>
      <c r="G903" s="179"/>
      <c r="H903" s="179"/>
      <c r="I903" s="179"/>
      <c r="J903" s="179"/>
      <c r="K903" s="179"/>
      <c r="L903" s="179">
        <f>VLOOKUP(A903,Sheet2!$A$1:$E$2000,5,FALSE)</f>
        <v>0</v>
      </c>
      <c r="M903" s="21" t="e">
        <f t="shared" si="71"/>
        <v>#DIV/0!</v>
      </c>
      <c r="N903" s="21" t="e">
        <f t="shared" si="72"/>
        <v>#DIV/0!</v>
      </c>
      <c r="O903" s="21" t="e">
        <f t="shared" si="73"/>
        <v>#DIV/0!</v>
      </c>
      <c r="P903" s="21" t="e">
        <f t="shared" si="74"/>
        <v>#DIV/0!</v>
      </c>
      <c r="Q903" s="21" t="e">
        <f t="shared" si="75"/>
        <v>#DIV/0!</v>
      </c>
    </row>
    <row r="904" spans="1:17">
      <c r="A904" s="154" t="s">
        <v>1097</v>
      </c>
      <c r="B904" s="154" t="s">
        <v>2635</v>
      </c>
      <c r="C904" s="154" t="s">
        <v>4171</v>
      </c>
      <c r="D904" s="179"/>
      <c r="E904" s="179"/>
      <c r="F904" s="179"/>
      <c r="G904" s="179"/>
      <c r="H904" s="179"/>
      <c r="I904" s="179"/>
      <c r="J904" s="179"/>
      <c r="K904" s="179"/>
      <c r="L904" s="179">
        <f>VLOOKUP(A904,Sheet2!$A$1:$E$2000,5,FALSE)</f>
        <v>0</v>
      </c>
      <c r="M904" s="21" t="e">
        <f t="shared" si="71"/>
        <v>#DIV/0!</v>
      </c>
      <c r="N904" s="21" t="e">
        <f t="shared" si="72"/>
        <v>#DIV/0!</v>
      </c>
      <c r="O904" s="21" t="e">
        <f t="shared" si="73"/>
        <v>#DIV/0!</v>
      </c>
      <c r="P904" s="21" t="e">
        <f t="shared" si="74"/>
        <v>#DIV/0!</v>
      </c>
      <c r="Q904" s="21" t="e">
        <f t="shared" si="75"/>
        <v>#DIV/0!</v>
      </c>
    </row>
    <row r="905" spans="1:17">
      <c r="A905" s="154" t="s">
        <v>1098</v>
      </c>
      <c r="B905" s="154" t="s">
        <v>4248</v>
      </c>
      <c r="C905" s="154" t="s">
        <v>4171</v>
      </c>
      <c r="D905" s="179"/>
      <c r="E905" s="179"/>
      <c r="F905" s="179">
        <v>0</v>
      </c>
      <c r="G905" s="179"/>
      <c r="H905" s="179"/>
      <c r="I905" s="179">
        <v>0</v>
      </c>
      <c r="J905" s="179">
        <v>8911260000</v>
      </c>
      <c r="K905" s="179">
        <v>8002444928</v>
      </c>
      <c r="L905" s="179">
        <f>VLOOKUP(A905,Sheet2!$A$1:$E$2000,5,FALSE)</f>
        <v>0</v>
      </c>
      <c r="M905" s="21" t="e">
        <f t="shared" si="71"/>
        <v>#DIV/0!</v>
      </c>
      <c r="N905" s="21" t="e">
        <f t="shared" si="72"/>
        <v>#DIV/0!</v>
      </c>
      <c r="O905" s="21" t="e">
        <f t="shared" si="73"/>
        <v>#DIV/0!</v>
      </c>
      <c r="P905" s="21" t="e">
        <f t="shared" si="74"/>
        <v>#DIV/0!</v>
      </c>
      <c r="Q905" s="21" t="e">
        <f t="shared" si="75"/>
        <v>#DIV/0!</v>
      </c>
    </row>
    <row r="906" spans="1:17">
      <c r="A906" s="154" t="s">
        <v>1099</v>
      </c>
      <c r="B906" s="154" t="s">
        <v>2637</v>
      </c>
      <c r="C906" s="154" t="s">
        <v>4171</v>
      </c>
      <c r="D906" s="179">
        <v>14931749777</v>
      </c>
      <c r="E906" s="179">
        <v>28421317960</v>
      </c>
      <c r="F906" s="179">
        <v>20480870123</v>
      </c>
      <c r="G906" s="179">
        <v>37545226193</v>
      </c>
      <c r="H906" s="179">
        <v>34010481386</v>
      </c>
      <c r="I906" s="179">
        <v>83960892554</v>
      </c>
      <c r="J906" s="179">
        <v>68344246324</v>
      </c>
      <c r="K906" s="179">
        <v>63576222630</v>
      </c>
      <c r="L906" s="179">
        <f>VLOOKUP(A906,Sheet2!$A$1:$E$2000,5,FALSE)</f>
        <v>130682943257</v>
      </c>
      <c r="M906" s="21">
        <f t="shared" si="71"/>
        <v>1.2777291271239872</v>
      </c>
      <c r="N906" s="21">
        <f t="shared" si="72"/>
        <v>1.9541519739572275</v>
      </c>
      <c r="O906" s="21">
        <f t="shared" si="73"/>
        <v>2.3369796260389086</v>
      </c>
      <c r="P906" s="21">
        <f t="shared" si="74"/>
        <v>0.69332373450591345</v>
      </c>
      <c r="Q906" s="21">
        <f t="shared" si="75"/>
        <v>2.8424314485238082</v>
      </c>
    </row>
    <row r="907" spans="1:17">
      <c r="A907" s="154" t="s">
        <v>4280</v>
      </c>
      <c r="B907" s="154" t="s">
        <v>4281</v>
      </c>
      <c r="C907" s="154" t="s">
        <v>4171</v>
      </c>
      <c r="D907" s="179">
        <v>265921077007</v>
      </c>
      <c r="E907" s="179">
        <v>278855434394</v>
      </c>
      <c r="F907" s="179">
        <v>258097755676</v>
      </c>
      <c r="G907" s="179">
        <v>257939886902</v>
      </c>
      <c r="H907" s="179">
        <v>241490079727</v>
      </c>
      <c r="I907" s="179">
        <v>238898098972</v>
      </c>
      <c r="J907" s="179">
        <v>292511969109</v>
      </c>
      <c r="K907" s="179">
        <v>302183799706</v>
      </c>
      <c r="L907" s="179">
        <f>VLOOKUP(A907,Sheet2!$A$1:$E$2000,5,FALSE)</f>
        <v>286962605033</v>
      </c>
      <c r="M907" s="21">
        <f t="shared" si="71"/>
        <v>-9.1873113462747028E-2</v>
      </c>
      <c r="N907" s="21">
        <f t="shared" si="72"/>
        <v>-0.14329050286875006</v>
      </c>
      <c r="O907" s="21">
        <f t="shared" si="73"/>
        <v>0.13333790269839263</v>
      </c>
      <c r="P907" s="21">
        <f t="shared" si="74"/>
        <v>0.17152799954824258</v>
      </c>
      <c r="Q907" s="21">
        <f t="shared" si="75"/>
        <v>0.1882997651804407</v>
      </c>
    </row>
    <row r="908" spans="1:17">
      <c r="A908" s="154" t="s">
        <v>3961</v>
      </c>
      <c r="B908" s="154" t="s">
        <v>4122</v>
      </c>
      <c r="C908" s="154" t="s">
        <v>4171</v>
      </c>
      <c r="D908" s="179">
        <v>104506592158</v>
      </c>
      <c r="E908" s="179">
        <v>126868272348</v>
      </c>
      <c r="F908" s="179">
        <v>84884576400</v>
      </c>
      <c r="G908" s="179">
        <v>110495007025</v>
      </c>
      <c r="H908" s="179">
        <v>72190640210</v>
      </c>
      <c r="I908" s="179">
        <v>123335042271</v>
      </c>
      <c r="J908" s="179">
        <v>99564928086</v>
      </c>
      <c r="K908" s="179">
        <v>106723363105</v>
      </c>
      <c r="L908" s="179">
        <f>VLOOKUP(A908,Sheet2!$A$1:$E$2000,5,FALSE)</f>
        <v>49244510181</v>
      </c>
      <c r="M908" s="21">
        <f t="shared" si="71"/>
        <v>-0.30922405257596192</v>
      </c>
      <c r="N908" s="21">
        <f t="shared" si="72"/>
        <v>-2.784959558137862E-2</v>
      </c>
      <c r="O908" s="21">
        <f t="shared" si="73"/>
        <v>0.17294486594151159</v>
      </c>
      <c r="P908" s="21">
        <f t="shared" si="74"/>
        <v>-3.4134066520731095E-2</v>
      </c>
      <c r="Q908" s="21">
        <f t="shared" si="75"/>
        <v>-0.31785464102064376</v>
      </c>
    </row>
    <row r="909" spans="1:17">
      <c r="A909" s="154" t="s">
        <v>1100</v>
      </c>
      <c r="B909" s="154" t="s">
        <v>2638</v>
      </c>
      <c r="C909" s="154" t="s">
        <v>4171</v>
      </c>
      <c r="D909" s="179"/>
      <c r="E909" s="179"/>
      <c r="F909" s="179"/>
      <c r="G909" s="179"/>
      <c r="H909" s="179"/>
      <c r="I909" s="179"/>
      <c r="J909" s="179"/>
      <c r="K909" s="179"/>
      <c r="L909" s="179">
        <f>VLOOKUP(A909,Sheet2!$A$1:$E$2000,5,FALSE)</f>
        <v>0</v>
      </c>
      <c r="M909" s="21" t="e">
        <f t="shared" si="71"/>
        <v>#DIV/0!</v>
      </c>
      <c r="N909" s="21" t="e">
        <f t="shared" si="72"/>
        <v>#DIV/0!</v>
      </c>
      <c r="O909" s="21" t="e">
        <f t="shared" si="73"/>
        <v>#DIV/0!</v>
      </c>
      <c r="P909" s="21" t="e">
        <f t="shared" si="74"/>
        <v>#DIV/0!</v>
      </c>
      <c r="Q909" s="21" t="e">
        <f t="shared" si="75"/>
        <v>#DIV/0!</v>
      </c>
    </row>
    <row r="910" spans="1:17">
      <c r="A910" s="154" t="s">
        <v>1101</v>
      </c>
      <c r="B910" s="154" t="s">
        <v>2639</v>
      </c>
      <c r="C910" s="154" t="s">
        <v>4171</v>
      </c>
      <c r="D910" s="179">
        <v>50353766306</v>
      </c>
      <c r="E910" s="179">
        <v>69401277169</v>
      </c>
      <c r="F910" s="179">
        <v>66231455347</v>
      </c>
      <c r="G910" s="179">
        <v>72815086114</v>
      </c>
      <c r="H910" s="179">
        <v>67456114361</v>
      </c>
      <c r="I910" s="179">
        <v>56691335017</v>
      </c>
      <c r="J910" s="179">
        <v>48147904975</v>
      </c>
      <c r="K910" s="179">
        <v>44187920089</v>
      </c>
      <c r="L910" s="179">
        <f>VLOOKUP(A910,Sheet2!$A$1:$E$2000,5,FALSE)</f>
        <v>47046793415</v>
      </c>
      <c r="M910" s="21">
        <f t="shared" si="71"/>
        <v>0.33964386995540663</v>
      </c>
      <c r="N910" s="21">
        <f t="shared" si="72"/>
        <v>-0.1831370065575284</v>
      </c>
      <c r="O910" s="21">
        <f t="shared" si="73"/>
        <v>-0.2730356788516366</v>
      </c>
      <c r="P910" s="21">
        <f t="shared" si="74"/>
        <v>-0.39314883155093761</v>
      </c>
      <c r="Q910" s="21">
        <f t="shared" si="75"/>
        <v>-0.30255702006161983</v>
      </c>
    </row>
    <row r="911" spans="1:17">
      <c r="A911" s="154" t="s">
        <v>1102</v>
      </c>
      <c r="B911" s="154" t="s">
        <v>2640</v>
      </c>
      <c r="C911" s="154" t="s">
        <v>4171</v>
      </c>
      <c r="D911" s="179">
        <v>295269744784</v>
      </c>
      <c r="E911" s="179">
        <v>352197962668</v>
      </c>
      <c r="F911" s="179">
        <v>396663204772</v>
      </c>
      <c r="G911" s="179">
        <v>348527797370</v>
      </c>
      <c r="H911" s="179">
        <v>300679508584</v>
      </c>
      <c r="I911" s="179">
        <v>201352637379</v>
      </c>
      <c r="J911" s="179">
        <v>251250710630</v>
      </c>
      <c r="K911" s="179">
        <v>314636318200</v>
      </c>
      <c r="L911" s="179">
        <f>VLOOKUP(A911,Sheet2!$A$1:$E$2000,5,FALSE)</f>
        <v>298753907575</v>
      </c>
      <c r="M911" s="21">
        <f t="shared" si="71"/>
        <v>1.8321429457520032E-2</v>
      </c>
      <c r="N911" s="21">
        <f t="shared" si="72"/>
        <v>-0.42829698430480301</v>
      </c>
      <c r="O911" s="21">
        <f t="shared" si="73"/>
        <v>-0.36658931908136616</v>
      </c>
      <c r="P911" s="21">
        <f t="shared" si="74"/>
        <v>-9.7241825259695214E-2</v>
      </c>
      <c r="Q911" s="21">
        <f t="shared" si="75"/>
        <v>-6.4041644143569901E-3</v>
      </c>
    </row>
    <row r="912" spans="1:17">
      <c r="A912" s="154" t="s">
        <v>946</v>
      </c>
      <c r="B912" s="154" t="s">
        <v>2641</v>
      </c>
      <c r="C912" s="154" t="s">
        <v>4171</v>
      </c>
      <c r="D912" s="179">
        <v>777547505035</v>
      </c>
      <c r="E912" s="179">
        <v>936209211794</v>
      </c>
      <c r="F912" s="179">
        <v>754554092028</v>
      </c>
      <c r="G912" s="179">
        <v>896916687975</v>
      </c>
      <c r="H912" s="179">
        <v>1156488001120</v>
      </c>
      <c r="I912" s="179">
        <v>1600722305172</v>
      </c>
      <c r="J912" s="179">
        <v>1396631757152</v>
      </c>
      <c r="K912" s="179">
        <v>1469835008949</v>
      </c>
      <c r="L912" s="179">
        <f>VLOOKUP(A912,Sheet2!$A$1:$E$2000,5,FALSE)</f>
        <v>1842160944124</v>
      </c>
      <c r="M912" s="21">
        <f t="shared" si="71"/>
        <v>0.48735349754346213</v>
      </c>
      <c r="N912" s="21">
        <f t="shared" si="72"/>
        <v>0.70979123576944358</v>
      </c>
      <c r="O912" s="21">
        <f t="shared" si="73"/>
        <v>0.85093656227918746</v>
      </c>
      <c r="P912" s="21">
        <f t="shared" si="74"/>
        <v>0.63876425609551057</v>
      </c>
      <c r="Q912" s="21">
        <f t="shared" si="75"/>
        <v>0.59289239692928986</v>
      </c>
    </row>
    <row r="913" spans="1:17">
      <c r="A913" s="154" t="s">
        <v>1103</v>
      </c>
      <c r="B913" s="154" t="s">
        <v>2642</v>
      </c>
      <c r="C913" s="154" t="s">
        <v>4171</v>
      </c>
      <c r="D913" s="179"/>
      <c r="E913" s="179"/>
      <c r="F913" s="179"/>
      <c r="G913" s="179"/>
      <c r="H913" s="179"/>
      <c r="I913" s="179"/>
      <c r="J913" s="179"/>
      <c r="K913" s="179"/>
      <c r="L913" s="179">
        <f>VLOOKUP(A913,Sheet2!$A$1:$E$2000,5,FALSE)</f>
        <v>0</v>
      </c>
      <c r="M913" s="21" t="e">
        <f t="shared" si="71"/>
        <v>#DIV/0!</v>
      </c>
      <c r="N913" s="21" t="e">
        <f t="shared" si="72"/>
        <v>#DIV/0!</v>
      </c>
      <c r="O913" s="21" t="e">
        <f t="shared" si="73"/>
        <v>#DIV/0!</v>
      </c>
      <c r="P913" s="21" t="e">
        <f t="shared" si="74"/>
        <v>#DIV/0!</v>
      </c>
      <c r="Q913" s="21" t="e">
        <f t="shared" si="75"/>
        <v>#DIV/0!</v>
      </c>
    </row>
    <row r="914" spans="1:17">
      <c r="A914" s="154" t="s">
        <v>3496</v>
      </c>
      <c r="B914" s="154" t="s">
        <v>3497</v>
      </c>
      <c r="C914" s="154" t="s">
        <v>4171</v>
      </c>
      <c r="D914" s="179">
        <v>48016517231</v>
      </c>
      <c r="E914" s="179">
        <v>33455392177</v>
      </c>
      <c r="F914" s="179">
        <v>25826311936</v>
      </c>
      <c r="G914" s="179">
        <v>186839117128</v>
      </c>
      <c r="H914" s="179">
        <v>74478217583</v>
      </c>
      <c r="I914" s="179">
        <v>44202915475</v>
      </c>
      <c r="J914" s="179">
        <v>43372322564</v>
      </c>
      <c r="K914" s="179">
        <v>131559743089</v>
      </c>
      <c r="L914" s="179">
        <f>VLOOKUP(A914,Sheet2!$A$1:$E$2000,5,FALSE)</f>
        <v>16623153120</v>
      </c>
      <c r="M914" s="21">
        <f t="shared" si="71"/>
        <v>0.55109578699131534</v>
      </c>
      <c r="N914" s="21">
        <f t="shared" si="72"/>
        <v>0.32124935918069242</v>
      </c>
      <c r="O914" s="21">
        <f t="shared" si="73"/>
        <v>0.67938506556726508</v>
      </c>
      <c r="P914" s="21">
        <f t="shared" si="74"/>
        <v>-0.29586617025774709</v>
      </c>
      <c r="Q914" s="21">
        <f t="shared" si="75"/>
        <v>-0.77680516989447512</v>
      </c>
    </row>
    <row r="915" spans="1:17">
      <c r="A915" s="154" t="s">
        <v>1104</v>
      </c>
      <c r="B915" s="154" t="s">
        <v>2643</v>
      </c>
      <c r="C915" s="154" t="s">
        <v>4171</v>
      </c>
      <c r="D915" s="179">
        <v>88622539569</v>
      </c>
      <c r="E915" s="179">
        <v>67800213810</v>
      </c>
      <c r="F915" s="179">
        <v>61382798812</v>
      </c>
      <c r="G915" s="179">
        <v>52029024437</v>
      </c>
      <c r="H915" s="179">
        <v>45557117227</v>
      </c>
      <c r="I915" s="179">
        <v>121697706275</v>
      </c>
      <c r="J915" s="179">
        <v>155292820130</v>
      </c>
      <c r="K915" s="179">
        <v>139457896326</v>
      </c>
      <c r="L915" s="179">
        <f>VLOOKUP(A915,Sheet2!$A$1:$E$2000,5,FALSE)</f>
        <v>0</v>
      </c>
      <c r="M915" s="21">
        <f t="shared" si="71"/>
        <v>-0.48594209273894701</v>
      </c>
      <c r="N915" s="21">
        <f t="shared" si="72"/>
        <v>0.79494575955231783</v>
      </c>
      <c r="O915" s="21">
        <f t="shared" si="73"/>
        <v>1.5299077776760011</v>
      </c>
      <c r="P915" s="21">
        <f t="shared" si="74"/>
        <v>1.6803865310767907</v>
      </c>
      <c r="Q915" s="21">
        <f t="shared" si="75"/>
        <v>-1</v>
      </c>
    </row>
    <row r="916" spans="1:17">
      <c r="A916" s="154" t="s">
        <v>1105</v>
      </c>
      <c r="B916" s="154" t="s">
        <v>2644</v>
      </c>
      <c r="C916" s="154" t="s">
        <v>4171</v>
      </c>
      <c r="D916" s="179">
        <v>1009303739448</v>
      </c>
      <c r="E916" s="179">
        <v>957947902815</v>
      </c>
      <c r="F916" s="179">
        <v>1024705549716</v>
      </c>
      <c r="G916" s="179">
        <v>1447519906093</v>
      </c>
      <c r="H916" s="179">
        <v>1157446109178</v>
      </c>
      <c r="I916" s="179">
        <v>1187094650036</v>
      </c>
      <c r="J916" s="179">
        <v>651267846537</v>
      </c>
      <c r="K916" s="179">
        <v>1334682237781</v>
      </c>
      <c r="L916" s="179">
        <f>VLOOKUP(A916,Sheet2!$A$1:$E$2000,5,FALSE)</f>
        <v>1404639177881</v>
      </c>
      <c r="M916" s="21">
        <f t="shared" si="71"/>
        <v>0.14677679665689219</v>
      </c>
      <c r="N916" s="21">
        <f t="shared" si="72"/>
        <v>0.23920585508631056</v>
      </c>
      <c r="O916" s="21">
        <f t="shared" si="73"/>
        <v>-0.36443415699514781</v>
      </c>
      <c r="P916" s="21">
        <f t="shared" si="74"/>
        <v>-7.7952412147864733E-2</v>
      </c>
      <c r="Q916" s="21">
        <f t="shared" si="75"/>
        <v>0.2135676700132092</v>
      </c>
    </row>
    <row r="917" spans="1:17">
      <c r="A917" s="154" t="s">
        <v>1106</v>
      </c>
      <c r="B917" s="154" t="s">
        <v>2645</v>
      </c>
      <c r="C917" s="154" t="s">
        <v>4171</v>
      </c>
      <c r="D917" s="179">
        <v>146550594333</v>
      </c>
      <c r="E917" s="179">
        <v>174237538363</v>
      </c>
      <c r="F917" s="179">
        <v>160638591624</v>
      </c>
      <c r="G917" s="179">
        <v>183574984474</v>
      </c>
      <c r="H917" s="179">
        <v>160893236159</v>
      </c>
      <c r="I917" s="179">
        <v>162100542880</v>
      </c>
      <c r="J917" s="179">
        <v>164640796804</v>
      </c>
      <c r="K917" s="179">
        <v>196078944510</v>
      </c>
      <c r="L917" s="179">
        <f>VLOOKUP(A917,Sheet2!$A$1:$E$2000,5,FALSE)</f>
        <v>192180996437</v>
      </c>
      <c r="M917" s="21">
        <f t="shared" si="71"/>
        <v>9.7868192833185597E-2</v>
      </c>
      <c r="N917" s="21">
        <f t="shared" si="72"/>
        <v>-6.9657753415422088E-2</v>
      </c>
      <c r="O917" s="21">
        <f t="shared" si="73"/>
        <v>2.4914344302568298E-2</v>
      </c>
      <c r="P917" s="21">
        <f t="shared" si="74"/>
        <v>6.8113637987374881E-2</v>
      </c>
      <c r="Q917" s="21">
        <f t="shared" si="75"/>
        <v>0.19446286882489208</v>
      </c>
    </row>
    <row r="918" spans="1:17">
      <c r="A918" s="154" t="s">
        <v>1107</v>
      </c>
      <c r="B918" s="154" t="s">
        <v>2646</v>
      </c>
      <c r="C918" s="154" t="s">
        <v>4171</v>
      </c>
      <c r="D918" s="179"/>
      <c r="E918" s="179"/>
      <c r="F918" s="179"/>
      <c r="G918" s="179"/>
      <c r="H918" s="179"/>
      <c r="I918" s="179"/>
      <c r="J918" s="179"/>
      <c r="K918" s="179"/>
      <c r="L918" s="179">
        <f>VLOOKUP(A918,Sheet2!$A$1:$E$2000,5,FALSE)</f>
        <v>0</v>
      </c>
      <c r="M918" s="21" t="e">
        <f t="shared" si="71"/>
        <v>#DIV/0!</v>
      </c>
      <c r="N918" s="21" t="e">
        <f t="shared" si="72"/>
        <v>#DIV/0!</v>
      </c>
      <c r="O918" s="21" t="e">
        <f t="shared" si="73"/>
        <v>#DIV/0!</v>
      </c>
      <c r="P918" s="21" t="e">
        <f t="shared" si="74"/>
        <v>#DIV/0!</v>
      </c>
      <c r="Q918" s="21" t="e">
        <f t="shared" si="75"/>
        <v>#DIV/0!</v>
      </c>
    </row>
    <row r="919" spans="1:17">
      <c r="A919" s="154" t="s">
        <v>2647</v>
      </c>
      <c r="B919" s="154" t="s">
        <v>2648</v>
      </c>
      <c r="C919" s="154" t="s">
        <v>4171</v>
      </c>
      <c r="D919" s="179"/>
      <c r="E919" s="179"/>
      <c r="F919" s="179"/>
      <c r="G919" s="179"/>
      <c r="H919" s="179"/>
      <c r="I919" s="179"/>
      <c r="J919" s="179"/>
      <c r="K919" s="179"/>
      <c r="L919" s="179">
        <f>VLOOKUP(A919,Sheet2!$A$1:$E$2000,5,FALSE)</f>
        <v>0</v>
      </c>
      <c r="M919" s="21" t="e">
        <f t="shared" si="71"/>
        <v>#DIV/0!</v>
      </c>
      <c r="N919" s="21" t="e">
        <f t="shared" si="72"/>
        <v>#DIV/0!</v>
      </c>
      <c r="O919" s="21" t="e">
        <f t="shared" si="73"/>
        <v>#DIV/0!</v>
      </c>
      <c r="P919" s="21" t="e">
        <f t="shared" si="74"/>
        <v>#DIV/0!</v>
      </c>
      <c r="Q919" s="21" t="e">
        <f t="shared" si="75"/>
        <v>#DIV/0!</v>
      </c>
    </row>
    <row r="920" spans="1:17">
      <c r="A920" s="154" t="s">
        <v>75</v>
      </c>
      <c r="B920" s="154" t="s">
        <v>2649</v>
      </c>
      <c r="C920" s="154" t="s">
        <v>4171</v>
      </c>
      <c r="D920" s="179">
        <v>7943924380</v>
      </c>
      <c r="E920" s="179">
        <v>8394569808</v>
      </c>
      <c r="F920" s="179">
        <v>23404480240</v>
      </c>
      <c r="G920" s="179">
        <v>52505191950</v>
      </c>
      <c r="H920" s="179">
        <v>4768747000</v>
      </c>
      <c r="I920" s="179">
        <v>5883219428</v>
      </c>
      <c r="J920" s="179">
        <v>5057115734</v>
      </c>
      <c r="K920" s="179">
        <v>11150339500</v>
      </c>
      <c r="L920" s="179">
        <f>VLOOKUP(A920,Sheet2!$A$1:$E$2000,5,FALSE)</f>
        <v>0</v>
      </c>
      <c r="M920" s="21">
        <f t="shared" si="71"/>
        <v>-0.39969884255116739</v>
      </c>
      <c r="N920" s="21">
        <f t="shared" si="72"/>
        <v>-0.29916367812043099</v>
      </c>
      <c r="O920" s="21">
        <f t="shared" si="73"/>
        <v>-0.78392531335273952</v>
      </c>
      <c r="P920" s="21">
        <f t="shared" si="74"/>
        <v>-0.78763358277752182</v>
      </c>
      <c r="Q920" s="21">
        <f t="shared" si="75"/>
        <v>-1</v>
      </c>
    </row>
    <row r="921" spans="1:17">
      <c r="A921" s="154" t="s">
        <v>415</v>
      </c>
      <c r="B921" s="154" t="s">
        <v>2650</v>
      </c>
      <c r="C921" s="154" t="s">
        <v>4171</v>
      </c>
      <c r="D921" s="179">
        <v>36719186813</v>
      </c>
      <c r="E921" s="179">
        <v>52343958586</v>
      </c>
      <c r="F921" s="179">
        <v>59574598847</v>
      </c>
      <c r="G921" s="179">
        <v>89721709385</v>
      </c>
      <c r="H921" s="179">
        <v>106361325233</v>
      </c>
      <c r="I921" s="179">
        <v>124869138647</v>
      </c>
      <c r="J921" s="179">
        <v>108282585253</v>
      </c>
      <c r="K921" s="179">
        <v>82425505739</v>
      </c>
      <c r="L921" s="179">
        <f>VLOOKUP(A921,Sheet2!$A$1:$E$2000,5,FALSE)</f>
        <v>67433889477</v>
      </c>
      <c r="M921" s="21">
        <f t="shared" si="71"/>
        <v>1.8966143987519901</v>
      </c>
      <c r="N921" s="21">
        <f t="shared" si="72"/>
        <v>1.3855501574616809</v>
      </c>
      <c r="O921" s="21">
        <f t="shared" si="73"/>
        <v>0.81759654867491882</v>
      </c>
      <c r="P921" s="21">
        <f t="shared" si="74"/>
        <v>-8.1320381611229148E-2</v>
      </c>
      <c r="Q921" s="21">
        <f t="shared" si="75"/>
        <v>-0.36599239122607558</v>
      </c>
    </row>
    <row r="922" spans="1:17">
      <c r="A922" s="154" t="s">
        <v>2651</v>
      </c>
      <c r="B922" s="154" t="s">
        <v>2652</v>
      </c>
      <c r="C922" s="154" t="s">
        <v>4171</v>
      </c>
      <c r="D922" s="179"/>
      <c r="E922" s="179"/>
      <c r="F922" s="179"/>
      <c r="G922" s="179"/>
      <c r="H922" s="179"/>
      <c r="I922" s="179"/>
      <c r="J922" s="179"/>
      <c r="K922" s="179"/>
      <c r="L922" s="179">
        <f>VLOOKUP(A922,Sheet2!$A$1:$E$2000,5,FALSE)</f>
        <v>0</v>
      </c>
      <c r="M922" s="21" t="e">
        <f t="shared" si="71"/>
        <v>#DIV/0!</v>
      </c>
      <c r="N922" s="21" t="e">
        <f t="shared" si="72"/>
        <v>#DIV/0!</v>
      </c>
      <c r="O922" s="21" t="e">
        <f t="shared" si="73"/>
        <v>#DIV/0!</v>
      </c>
      <c r="P922" s="21" t="e">
        <f t="shared" si="74"/>
        <v>#DIV/0!</v>
      </c>
      <c r="Q922" s="21" t="e">
        <f t="shared" si="75"/>
        <v>#DIV/0!</v>
      </c>
    </row>
    <row r="923" spans="1:17">
      <c r="A923" s="154" t="s">
        <v>4208</v>
      </c>
      <c r="B923" s="154" t="s">
        <v>4209</v>
      </c>
      <c r="C923" s="154" t="s">
        <v>4171</v>
      </c>
      <c r="D923" s="179">
        <v>100058456028</v>
      </c>
      <c r="E923" s="179"/>
      <c r="F923" s="179">
        <v>281524068701</v>
      </c>
      <c r="G923" s="179">
        <v>55952760064</v>
      </c>
      <c r="H923" s="179">
        <v>51681115846</v>
      </c>
      <c r="I923" s="179">
        <v>55225656788</v>
      </c>
      <c r="J923" s="179">
        <v>53399360046</v>
      </c>
      <c r="K923" s="179">
        <v>50963417608</v>
      </c>
      <c r="L923" s="179">
        <f>VLOOKUP(A923,Sheet2!$A$1:$E$2000,5,FALSE)</f>
        <v>46113898257</v>
      </c>
      <c r="M923" s="21">
        <f t="shared" si="71"/>
        <v>-0.48349077231875592</v>
      </c>
      <c r="N923" s="21" t="e">
        <f t="shared" si="72"/>
        <v>#DIV/0!</v>
      </c>
      <c r="O923" s="21">
        <f t="shared" si="73"/>
        <v>-0.81032044509588919</v>
      </c>
      <c r="P923" s="21">
        <f t="shared" si="74"/>
        <v>-8.9170622687657949E-2</v>
      </c>
      <c r="Q923" s="21">
        <f t="shared" si="75"/>
        <v>-0.10772247266466267</v>
      </c>
    </row>
    <row r="924" spans="1:17">
      <c r="A924" s="154" t="s">
        <v>1109</v>
      </c>
      <c r="B924" s="154" t="s">
        <v>2655</v>
      </c>
      <c r="C924" s="154" t="s">
        <v>4171</v>
      </c>
      <c r="D924" s="179"/>
      <c r="E924" s="179"/>
      <c r="F924" s="179"/>
      <c r="G924" s="179"/>
      <c r="H924" s="179"/>
      <c r="I924" s="179"/>
      <c r="J924" s="179"/>
      <c r="K924" s="179"/>
      <c r="L924" s="179">
        <f>VLOOKUP(A924,Sheet2!$A$1:$E$2000,5,FALSE)</f>
        <v>0</v>
      </c>
      <c r="M924" s="21" t="e">
        <f t="shared" si="71"/>
        <v>#DIV/0!</v>
      </c>
      <c r="N924" s="21" t="e">
        <f t="shared" si="72"/>
        <v>#DIV/0!</v>
      </c>
      <c r="O924" s="21" t="e">
        <f t="shared" si="73"/>
        <v>#DIV/0!</v>
      </c>
      <c r="P924" s="21" t="e">
        <f t="shared" si="74"/>
        <v>#DIV/0!</v>
      </c>
      <c r="Q924" s="21" t="e">
        <f t="shared" si="75"/>
        <v>#DIV/0!</v>
      </c>
    </row>
    <row r="925" spans="1:17">
      <c r="A925" s="154" t="s">
        <v>1110</v>
      </c>
      <c r="B925" s="154" t="s">
        <v>2656</v>
      </c>
      <c r="C925" s="154" t="s">
        <v>4171</v>
      </c>
      <c r="D925" s="179">
        <v>3085248613</v>
      </c>
      <c r="E925" s="179">
        <v>3107377401</v>
      </c>
      <c r="F925" s="179">
        <v>2658322857</v>
      </c>
      <c r="G925" s="179">
        <v>3404006929</v>
      </c>
      <c r="H925" s="179">
        <v>2329624697</v>
      </c>
      <c r="I925" s="179">
        <v>2186951294</v>
      </c>
      <c r="J925" s="179">
        <v>3623336862</v>
      </c>
      <c r="K925" s="179">
        <v>4139594313</v>
      </c>
      <c r="L925" s="179">
        <f>VLOOKUP(A925,Sheet2!$A$1:$E$2000,5,FALSE)</f>
        <v>2945598528</v>
      </c>
      <c r="M925" s="21">
        <f t="shared" si="71"/>
        <v>-0.24491508166184855</v>
      </c>
      <c r="N925" s="21">
        <f t="shared" si="72"/>
        <v>-0.29620673263047909</v>
      </c>
      <c r="O925" s="21">
        <f t="shared" si="73"/>
        <v>0.36301610335211437</v>
      </c>
      <c r="P925" s="21">
        <f t="shared" si="74"/>
        <v>0.21609456130457835</v>
      </c>
      <c r="Q925" s="21">
        <f t="shared" si="75"/>
        <v>0.26440904056057918</v>
      </c>
    </row>
    <row r="926" spans="1:17">
      <c r="A926" s="154" t="s">
        <v>1111</v>
      </c>
      <c r="B926" s="154" t="s">
        <v>2657</v>
      </c>
      <c r="C926" s="154" t="s">
        <v>4171</v>
      </c>
      <c r="D926" s="179"/>
      <c r="E926" s="179"/>
      <c r="F926" s="179"/>
      <c r="G926" s="179"/>
      <c r="H926" s="179"/>
      <c r="I926" s="179"/>
      <c r="J926" s="179"/>
      <c r="K926" s="179"/>
      <c r="L926" s="179">
        <f>VLOOKUP(A926,Sheet2!$A$1:$E$2000,5,FALSE)</f>
        <v>0</v>
      </c>
      <c r="M926" s="21" t="e">
        <f t="shared" si="71"/>
        <v>#DIV/0!</v>
      </c>
      <c r="N926" s="21" t="e">
        <f t="shared" si="72"/>
        <v>#DIV/0!</v>
      </c>
      <c r="O926" s="21" t="e">
        <f t="shared" si="73"/>
        <v>#DIV/0!</v>
      </c>
      <c r="P926" s="21" t="e">
        <f t="shared" si="74"/>
        <v>#DIV/0!</v>
      </c>
      <c r="Q926" s="21" t="e">
        <f t="shared" si="75"/>
        <v>#DIV/0!</v>
      </c>
    </row>
    <row r="927" spans="1:17">
      <c r="A927" s="154" t="s">
        <v>1112</v>
      </c>
      <c r="B927" s="154" t="s">
        <v>2658</v>
      </c>
      <c r="C927" s="154" t="s">
        <v>4171</v>
      </c>
      <c r="D927" s="179">
        <v>143915642707</v>
      </c>
      <c r="E927" s="179">
        <v>73169468277</v>
      </c>
      <c r="F927" s="179">
        <v>359869646594</v>
      </c>
      <c r="G927" s="179">
        <v>291201050393</v>
      </c>
      <c r="H927" s="179">
        <v>198915873567</v>
      </c>
      <c r="I927" s="179">
        <v>90653203921</v>
      </c>
      <c r="J927" s="179">
        <v>105815294905</v>
      </c>
      <c r="K927" s="179">
        <v>345686599596</v>
      </c>
      <c r="L927" s="179">
        <f>VLOOKUP(A927,Sheet2!$A$1:$E$2000,5,FALSE)</f>
        <v>101231834353</v>
      </c>
      <c r="M927" s="21">
        <f t="shared" si="71"/>
        <v>0.38216992833764285</v>
      </c>
      <c r="N927" s="21">
        <f t="shared" si="72"/>
        <v>0.23894851303020628</v>
      </c>
      <c r="O927" s="21">
        <f t="shared" si="73"/>
        <v>-0.70596215627938363</v>
      </c>
      <c r="P927" s="21">
        <f t="shared" si="74"/>
        <v>0.18710629350226321</v>
      </c>
      <c r="Q927" s="21">
        <f t="shared" si="75"/>
        <v>-0.49108217188658648</v>
      </c>
    </row>
    <row r="928" spans="1:17">
      <c r="A928" s="154" t="s">
        <v>2659</v>
      </c>
      <c r="B928" s="154" t="s">
        <v>2660</v>
      </c>
      <c r="C928" s="154" t="s">
        <v>4171</v>
      </c>
      <c r="D928" s="179"/>
      <c r="E928" s="179"/>
      <c r="F928" s="179"/>
      <c r="G928" s="179"/>
      <c r="H928" s="179"/>
      <c r="I928" s="179"/>
      <c r="J928" s="179"/>
      <c r="K928" s="179"/>
      <c r="L928" s="179">
        <f>VLOOKUP(A928,Sheet2!$A$1:$E$2000,5,FALSE)</f>
        <v>0</v>
      </c>
      <c r="M928" s="21" t="e">
        <f t="shared" si="71"/>
        <v>#DIV/0!</v>
      </c>
      <c r="N928" s="21" t="e">
        <f t="shared" si="72"/>
        <v>#DIV/0!</v>
      </c>
      <c r="O928" s="21" t="e">
        <f t="shared" si="73"/>
        <v>#DIV/0!</v>
      </c>
      <c r="P928" s="21" t="e">
        <f t="shared" si="74"/>
        <v>#DIV/0!</v>
      </c>
      <c r="Q928" s="21" t="e">
        <f t="shared" si="75"/>
        <v>#DIV/0!</v>
      </c>
    </row>
    <row r="929" spans="1:17">
      <c r="A929" s="154" t="s">
        <v>3514</v>
      </c>
      <c r="B929" s="154" t="s">
        <v>3515</v>
      </c>
      <c r="C929" s="154" t="s">
        <v>4171</v>
      </c>
      <c r="D929" s="179">
        <v>243673576812</v>
      </c>
      <c r="E929" s="179">
        <v>176923700622</v>
      </c>
      <c r="F929" s="179">
        <v>193299292061</v>
      </c>
      <c r="G929" s="179">
        <v>190357495785</v>
      </c>
      <c r="H929" s="179">
        <v>179250616045</v>
      </c>
      <c r="I929" s="179">
        <v>231495498943</v>
      </c>
      <c r="J929" s="179">
        <v>261720835826</v>
      </c>
      <c r="K929" s="179">
        <v>305880265941</v>
      </c>
      <c r="L929" s="179">
        <f>VLOOKUP(A929,Sheet2!$A$1:$E$2000,5,FALSE)</f>
        <v>305714930100</v>
      </c>
      <c r="M929" s="21">
        <f t="shared" si="71"/>
        <v>-0.26438221825218194</v>
      </c>
      <c r="N929" s="21">
        <f t="shared" si="72"/>
        <v>0.3084482074993074</v>
      </c>
      <c r="O929" s="21">
        <f t="shared" si="73"/>
        <v>0.35396686162413893</v>
      </c>
      <c r="P929" s="21">
        <f t="shared" si="74"/>
        <v>0.60687271430843803</v>
      </c>
      <c r="Q929" s="21">
        <f t="shared" si="75"/>
        <v>0.70551676108745842</v>
      </c>
    </row>
    <row r="930" spans="1:17">
      <c r="A930" s="154" t="s">
        <v>3932</v>
      </c>
      <c r="B930" s="154" t="s">
        <v>3928</v>
      </c>
      <c r="C930" s="154" t="s">
        <v>4171</v>
      </c>
      <c r="D930" s="179"/>
      <c r="E930" s="179"/>
      <c r="F930" s="179"/>
      <c r="G930" s="179"/>
      <c r="H930" s="179"/>
      <c r="I930" s="179"/>
      <c r="J930" s="179"/>
      <c r="K930" s="179"/>
      <c r="L930" s="179">
        <f>VLOOKUP(A930,Sheet2!$A$1:$E$2000,5,FALSE)</f>
        <v>0</v>
      </c>
      <c r="M930" s="21" t="e">
        <f t="shared" si="71"/>
        <v>#DIV/0!</v>
      </c>
      <c r="N930" s="21" t="e">
        <f t="shared" si="72"/>
        <v>#DIV/0!</v>
      </c>
      <c r="O930" s="21" t="e">
        <f t="shared" si="73"/>
        <v>#DIV/0!</v>
      </c>
      <c r="P930" s="21" t="e">
        <f t="shared" si="74"/>
        <v>#DIV/0!</v>
      </c>
      <c r="Q930" s="21" t="e">
        <f t="shared" si="75"/>
        <v>#DIV/0!</v>
      </c>
    </row>
    <row r="931" spans="1:17">
      <c r="A931" s="154" t="s">
        <v>900</v>
      </c>
      <c r="B931" s="154" t="s">
        <v>2661</v>
      </c>
      <c r="C931" s="154" t="s">
        <v>4171</v>
      </c>
      <c r="D931" s="179">
        <v>630466238139</v>
      </c>
      <c r="E931" s="179">
        <v>755347838107</v>
      </c>
      <c r="F931" s="179">
        <v>637084775492</v>
      </c>
      <c r="G931" s="179">
        <v>607507594579</v>
      </c>
      <c r="H931" s="179">
        <v>634322822205</v>
      </c>
      <c r="I931" s="179">
        <v>760772906106</v>
      </c>
      <c r="J931" s="179">
        <v>702068004640</v>
      </c>
      <c r="K931" s="179">
        <v>654846296473</v>
      </c>
      <c r="L931" s="179">
        <f>VLOOKUP(A931,Sheet2!$A$1:$E$2000,5,FALSE)</f>
        <v>682028057257</v>
      </c>
      <c r="M931" s="21">
        <f t="shared" si="71"/>
        <v>6.1170350332855287E-3</v>
      </c>
      <c r="N931" s="21">
        <f t="shared" si="72"/>
        <v>7.1822115922062163E-3</v>
      </c>
      <c r="O931" s="21">
        <f t="shared" si="73"/>
        <v>0.10200091361124672</v>
      </c>
      <c r="P931" s="21">
        <f t="shared" si="74"/>
        <v>7.792281498440444E-2</v>
      </c>
      <c r="Q931" s="21">
        <f t="shared" si="75"/>
        <v>7.5206556318074047E-2</v>
      </c>
    </row>
    <row r="932" spans="1:17">
      <c r="A932" s="154" t="s">
        <v>1114</v>
      </c>
      <c r="B932" s="154" t="s">
        <v>2663</v>
      </c>
      <c r="C932" s="154" t="s">
        <v>4171</v>
      </c>
      <c r="D932" s="179">
        <v>17261987730</v>
      </c>
      <c r="E932" s="179">
        <v>22164025573</v>
      </c>
      <c r="F932" s="179">
        <v>28454730446</v>
      </c>
      <c r="G932" s="179">
        <v>26629386260</v>
      </c>
      <c r="H932" s="179">
        <v>6096990581</v>
      </c>
      <c r="I932" s="179">
        <v>7025834159</v>
      </c>
      <c r="J932" s="179">
        <v>15193298474</v>
      </c>
      <c r="K932" s="179">
        <v>6396656457</v>
      </c>
      <c r="L932" s="179">
        <f>VLOOKUP(A932,Sheet2!$A$1:$E$2000,5,FALSE)</f>
        <v>1922355982</v>
      </c>
      <c r="M932" s="21">
        <f t="shared" si="71"/>
        <v>-0.6467967260569939</v>
      </c>
      <c r="N932" s="21">
        <f t="shared" si="72"/>
        <v>-0.68300730677919796</v>
      </c>
      <c r="O932" s="21">
        <f t="shared" si="73"/>
        <v>-0.46605368471744618</v>
      </c>
      <c r="P932" s="21">
        <f t="shared" si="74"/>
        <v>-0.75978956501117645</v>
      </c>
      <c r="Q932" s="21">
        <f t="shared" si="75"/>
        <v>-0.68470412468888808</v>
      </c>
    </row>
    <row r="933" spans="1:17">
      <c r="A933" s="154" t="s">
        <v>935</v>
      </c>
      <c r="B933" s="154" t="s">
        <v>2664</v>
      </c>
      <c r="C933" s="154" t="s">
        <v>4171</v>
      </c>
      <c r="D933" s="179"/>
      <c r="E933" s="179"/>
      <c r="F933" s="179"/>
      <c r="G933" s="179"/>
      <c r="H933" s="179"/>
      <c r="I933" s="179"/>
      <c r="J933" s="179"/>
      <c r="K933" s="179"/>
      <c r="L933" s="179">
        <f>VLOOKUP(A933,Sheet2!$A$1:$E$2000,5,FALSE)</f>
        <v>0</v>
      </c>
      <c r="M933" s="21" t="e">
        <f t="shared" si="71"/>
        <v>#DIV/0!</v>
      </c>
      <c r="N933" s="21" t="e">
        <f t="shared" si="72"/>
        <v>#DIV/0!</v>
      </c>
      <c r="O933" s="21" t="e">
        <f t="shared" si="73"/>
        <v>#DIV/0!</v>
      </c>
      <c r="P933" s="21" t="e">
        <f t="shared" si="74"/>
        <v>#DIV/0!</v>
      </c>
      <c r="Q933" s="21" t="e">
        <f t="shared" si="75"/>
        <v>#DIV/0!</v>
      </c>
    </row>
    <row r="934" spans="1:17">
      <c r="A934" s="154" t="s">
        <v>915</v>
      </c>
      <c r="B934" s="154" t="s">
        <v>2665</v>
      </c>
      <c r="C934" s="154" t="s">
        <v>4171</v>
      </c>
      <c r="D934" s="179">
        <v>231122557689</v>
      </c>
      <c r="E934" s="179">
        <v>411513913413</v>
      </c>
      <c r="F934" s="179">
        <v>680383461627</v>
      </c>
      <c r="G934" s="179">
        <v>757579419937</v>
      </c>
      <c r="H934" s="179">
        <v>489252067782</v>
      </c>
      <c r="I934" s="179">
        <v>629842689419</v>
      </c>
      <c r="J934" s="179">
        <v>518216605106</v>
      </c>
      <c r="K934" s="179">
        <v>647378545987</v>
      </c>
      <c r="L934" s="179">
        <f>VLOOKUP(A934,Sheet2!$A$1:$E$2000,5,FALSE)</f>
        <v>585182762424</v>
      </c>
      <c r="M934" s="21">
        <f t="shared" si="71"/>
        <v>1.1168512181331116</v>
      </c>
      <c r="N934" s="21">
        <f t="shared" si="72"/>
        <v>0.53055016826826651</v>
      </c>
      <c r="O934" s="21">
        <f t="shared" si="73"/>
        <v>-0.2383462645214959</v>
      </c>
      <c r="P934" s="21">
        <f t="shared" si="74"/>
        <v>-0.14546445039275785</v>
      </c>
      <c r="Q934" s="21">
        <f t="shared" si="75"/>
        <v>0.19607621706515632</v>
      </c>
    </row>
    <row r="935" spans="1:17">
      <c r="A935" s="154" t="s">
        <v>1115</v>
      </c>
      <c r="B935" s="154" t="s">
        <v>2666</v>
      </c>
      <c r="C935" s="154" t="s">
        <v>4171</v>
      </c>
      <c r="D935" s="179"/>
      <c r="E935" s="179"/>
      <c r="F935" s="179"/>
      <c r="G935" s="179"/>
      <c r="H935" s="179"/>
      <c r="I935" s="179"/>
      <c r="J935" s="179"/>
      <c r="K935" s="179"/>
      <c r="L935" s="179">
        <f>VLOOKUP(A935,Sheet2!$A$1:$E$2000,5,FALSE)</f>
        <v>0</v>
      </c>
      <c r="M935" s="21" t="e">
        <f t="shared" si="71"/>
        <v>#DIV/0!</v>
      </c>
      <c r="N935" s="21" t="e">
        <f t="shared" si="72"/>
        <v>#DIV/0!</v>
      </c>
      <c r="O935" s="21" t="e">
        <f t="shared" si="73"/>
        <v>#DIV/0!</v>
      </c>
      <c r="P935" s="21" t="e">
        <f t="shared" si="74"/>
        <v>#DIV/0!</v>
      </c>
      <c r="Q935" s="21" t="e">
        <f t="shared" si="75"/>
        <v>#DIV/0!</v>
      </c>
    </row>
    <row r="936" spans="1:17">
      <c r="A936" s="154" t="s">
        <v>419</v>
      </c>
      <c r="B936" s="154" t="s">
        <v>2123</v>
      </c>
      <c r="C936" s="154" t="s">
        <v>4171</v>
      </c>
      <c r="D936" s="179"/>
      <c r="E936" s="179"/>
      <c r="F936" s="179"/>
      <c r="G936" s="179"/>
      <c r="H936" s="179"/>
      <c r="I936" s="179"/>
      <c r="J936" s="179"/>
      <c r="K936" s="179"/>
      <c r="L936" s="179">
        <f>VLOOKUP(A936,Sheet2!$A$1:$E$2000,5,FALSE)</f>
        <v>0</v>
      </c>
      <c r="M936" s="21" t="e">
        <f t="shared" si="71"/>
        <v>#DIV/0!</v>
      </c>
      <c r="N936" s="21" t="e">
        <f t="shared" si="72"/>
        <v>#DIV/0!</v>
      </c>
      <c r="O936" s="21" t="e">
        <f t="shared" si="73"/>
        <v>#DIV/0!</v>
      </c>
      <c r="P936" s="21" t="e">
        <f t="shared" si="74"/>
        <v>#DIV/0!</v>
      </c>
      <c r="Q936" s="21" t="e">
        <f t="shared" si="75"/>
        <v>#DIV/0!</v>
      </c>
    </row>
    <row r="937" spans="1:17">
      <c r="A937" s="154" t="s">
        <v>1116</v>
      </c>
      <c r="B937" s="154" t="s">
        <v>2667</v>
      </c>
      <c r="C937" s="154" t="s">
        <v>4171</v>
      </c>
      <c r="D937" s="179">
        <v>141739617635</v>
      </c>
      <c r="E937" s="179">
        <v>167441822266</v>
      </c>
      <c r="F937" s="179">
        <v>175924116739</v>
      </c>
      <c r="G937" s="179">
        <v>159581666175</v>
      </c>
      <c r="H937" s="179">
        <v>160576135247</v>
      </c>
      <c r="I937" s="179">
        <v>202010147612</v>
      </c>
      <c r="J937" s="179">
        <v>217098429419</v>
      </c>
      <c r="K937" s="179">
        <v>194568346386</v>
      </c>
      <c r="L937" s="179">
        <f>VLOOKUP(A937,Sheet2!$A$1:$E$2000,5,FALSE)</f>
        <v>189043578264</v>
      </c>
      <c r="M937" s="21">
        <f t="shared" si="71"/>
        <v>0.13289521960265729</v>
      </c>
      <c r="N937" s="21">
        <f t="shared" si="72"/>
        <v>0.20644976791451997</v>
      </c>
      <c r="O937" s="21">
        <f t="shared" si="73"/>
        <v>0.23404586843022762</v>
      </c>
      <c r="P937" s="21">
        <f t="shared" si="74"/>
        <v>0.21923997317231295</v>
      </c>
      <c r="Q937" s="21">
        <f t="shared" si="75"/>
        <v>0.17728314966113154</v>
      </c>
    </row>
    <row r="938" spans="1:17">
      <c r="A938" s="154" t="s">
        <v>1614</v>
      </c>
      <c r="B938" s="154" t="s">
        <v>2670</v>
      </c>
      <c r="C938" s="154" t="s">
        <v>4171</v>
      </c>
      <c r="D938" s="179"/>
      <c r="E938" s="179"/>
      <c r="F938" s="179"/>
      <c r="G938" s="179"/>
      <c r="H938" s="179"/>
      <c r="I938" s="179"/>
      <c r="J938" s="179"/>
      <c r="K938" s="179"/>
      <c r="L938" s="179">
        <f>VLOOKUP(A938,Sheet2!$A$1:$E$2000,5,FALSE)</f>
        <v>0</v>
      </c>
      <c r="M938" s="21" t="e">
        <f t="shared" si="71"/>
        <v>#DIV/0!</v>
      </c>
      <c r="N938" s="21" t="e">
        <f t="shared" si="72"/>
        <v>#DIV/0!</v>
      </c>
      <c r="O938" s="21" t="e">
        <f t="shared" si="73"/>
        <v>#DIV/0!</v>
      </c>
      <c r="P938" s="21" t="e">
        <f t="shared" si="74"/>
        <v>#DIV/0!</v>
      </c>
      <c r="Q938" s="21" t="e">
        <f t="shared" si="75"/>
        <v>#DIV/0!</v>
      </c>
    </row>
    <row r="939" spans="1:17">
      <c r="A939" s="154" t="s">
        <v>936</v>
      </c>
      <c r="B939" s="154" t="s">
        <v>2671</v>
      </c>
      <c r="C939" s="154" t="s">
        <v>4171</v>
      </c>
      <c r="D939" s="179">
        <v>310174013057</v>
      </c>
      <c r="E939" s="179">
        <v>336559518334</v>
      </c>
      <c r="F939" s="179">
        <v>316398669571</v>
      </c>
      <c r="G939" s="179">
        <v>319864421959</v>
      </c>
      <c r="H939" s="179">
        <v>313541603825</v>
      </c>
      <c r="I939" s="179">
        <v>342033690873</v>
      </c>
      <c r="J939" s="179">
        <v>333341055969</v>
      </c>
      <c r="K939" s="179">
        <v>320729954799</v>
      </c>
      <c r="L939" s="179">
        <f>VLOOKUP(A939,Sheet2!$A$1:$E$2000,5,FALSE)</f>
        <v>330317209118</v>
      </c>
      <c r="M939" s="21">
        <f t="shared" si="71"/>
        <v>1.0857101582462825E-2</v>
      </c>
      <c r="N939" s="21">
        <f t="shared" si="72"/>
        <v>1.6265095000425625E-2</v>
      </c>
      <c r="O939" s="21">
        <f t="shared" si="73"/>
        <v>5.3547590516015493E-2</v>
      </c>
      <c r="P939" s="21">
        <f t="shared" si="74"/>
        <v>2.7059365799393074E-3</v>
      </c>
      <c r="Q939" s="21">
        <f t="shared" si="75"/>
        <v>5.3503602355632299E-2</v>
      </c>
    </row>
    <row r="940" spans="1:17">
      <c r="A940" s="154" t="s">
        <v>3498</v>
      </c>
      <c r="B940" s="154" t="s">
        <v>3499</v>
      </c>
      <c r="C940" s="154" t="s">
        <v>4171</v>
      </c>
      <c r="D940" s="179"/>
      <c r="E940" s="179"/>
      <c r="F940" s="179"/>
      <c r="G940" s="179"/>
      <c r="H940" s="179"/>
      <c r="I940" s="179"/>
      <c r="J940" s="179"/>
      <c r="K940" s="179"/>
      <c r="L940" s="179">
        <f>VLOOKUP(A940,Sheet2!$A$1:$E$2000,5,FALSE)</f>
        <v>0</v>
      </c>
      <c r="M940" s="21" t="e">
        <f t="shared" si="71"/>
        <v>#DIV/0!</v>
      </c>
      <c r="N940" s="21" t="e">
        <f t="shared" si="72"/>
        <v>#DIV/0!</v>
      </c>
      <c r="O940" s="21" t="e">
        <f t="shared" si="73"/>
        <v>#DIV/0!</v>
      </c>
      <c r="P940" s="21" t="e">
        <f t="shared" si="74"/>
        <v>#DIV/0!</v>
      </c>
      <c r="Q940" s="21" t="e">
        <f t="shared" si="75"/>
        <v>#DIV/0!</v>
      </c>
    </row>
    <row r="941" spans="1:17">
      <c r="A941" s="154" t="s">
        <v>1119</v>
      </c>
      <c r="B941" s="154" t="s">
        <v>2673</v>
      </c>
      <c r="C941" s="154" t="s">
        <v>4171</v>
      </c>
      <c r="D941" s="179"/>
      <c r="E941" s="179"/>
      <c r="F941" s="179"/>
      <c r="G941" s="179"/>
      <c r="H941" s="179"/>
      <c r="I941" s="179"/>
      <c r="J941" s="179"/>
      <c r="K941" s="179"/>
      <c r="L941" s="179">
        <f>VLOOKUP(A941,Sheet2!$A$1:$E$2000,5,FALSE)</f>
        <v>0</v>
      </c>
      <c r="M941" s="21" t="e">
        <f t="shared" si="71"/>
        <v>#DIV/0!</v>
      </c>
      <c r="N941" s="21" t="e">
        <f t="shared" si="72"/>
        <v>#DIV/0!</v>
      </c>
      <c r="O941" s="21" t="e">
        <f t="shared" si="73"/>
        <v>#DIV/0!</v>
      </c>
      <c r="P941" s="21" t="e">
        <f t="shared" si="74"/>
        <v>#DIV/0!</v>
      </c>
      <c r="Q941" s="21" t="e">
        <f t="shared" si="75"/>
        <v>#DIV/0!</v>
      </c>
    </row>
    <row r="942" spans="1:17">
      <c r="A942" s="154" t="s">
        <v>1120</v>
      </c>
      <c r="B942" s="154" t="s">
        <v>2674</v>
      </c>
      <c r="C942" s="154" t="s">
        <v>4171</v>
      </c>
      <c r="D942" s="179"/>
      <c r="E942" s="179"/>
      <c r="F942" s="179"/>
      <c r="G942" s="179"/>
      <c r="H942" s="179"/>
      <c r="I942" s="179"/>
      <c r="J942" s="179"/>
      <c r="K942" s="179"/>
      <c r="L942" s="179">
        <f>VLOOKUP(A942,Sheet2!$A$1:$E$2000,5,FALSE)</f>
        <v>0</v>
      </c>
      <c r="M942" s="21" t="e">
        <f t="shared" si="71"/>
        <v>#DIV/0!</v>
      </c>
      <c r="N942" s="21" t="e">
        <f t="shared" si="72"/>
        <v>#DIV/0!</v>
      </c>
      <c r="O942" s="21" t="e">
        <f t="shared" si="73"/>
        <v>#DIV/0!</v>
      </c>
      <c r="P942" s="21" t="e">
        <f t="shared" si="74"/>
        <v>#DIV/0!</v>
      </c>
      <c r="Q942" s="21" t="e">
        <f t="shared" si="75"/>
        <v>#DIV/0!</v>
      </c>
    </row>
    <row r="943" spans="1:17">
      <c r="A943" s="154" t="s">
        <v>1121</v>
      </c>
      <c r="B943" s="154" t="s">
        <v>2675</v>
      </c>
      <c r="C943" s="154" t="s">
        <v>4171</v>
      </c>
      <c r="D943" s="179">
        <v>506313161584</v>
      </c>
      <c r="E943" s="179">
        <v>512782404710</v>
      </c>
      <c r="F943" s="179">
        <v>479660604591</v>
      </c>
      <c r="G943" s="179">
        <v>526981183844</v>
      </c>
      <c r="H943" s="179">
        <v>485123809396</v>
      </c>
      <c r="I943" s="179">
        <v>547564390955</v>
      </c>
      <c r="J943" s="179">
        <v>513223503013</v>
      </c>
      <c r="K943" s="179">
        <v>588537897309</v>
      </c>
      <c r="L943" s="179">
        <f>VLOOKUP(A943,Sheet2!$A$1:$E$2000,5,FALSE)</f>
        <v>569272736598</v>
      </c>
      <c r="M943" s="21">
        <f t="shared" si="71"/>
        <v>-4.1850289101134842E-2</v>
      </c>
      <c r="N943" s="21">
        <f t="shared" si="72"/>
        <v>6.7829913673950401E-2</v>
      </c>
      <c r="O943" s="21">
        <f t="shared" si="73"/>
        <v>6.997218053923486E-2</v>
      </c>
      <c r="P943" s="21">
        <f t="shared" si="74"/>
        <v>0.11681007852307375</v>
      </c>
      <c r="Q943" s="21">
        <f t="shared" si="75"/>
        <v>0.17345866265926843</v>
      </c>
    </row>
    <row r="944" spans="1:17">
      <c r="A944" s="154" t="s">
        <v>1122</v>
      </c>
      <c r="B944" s="154" t="s">
        <v>2676</v>
      </c>
      <c r="C944" s="154" t="s">
        <v>4171</v>
      </c>
      <c r="D944" s="179">
        <v>44854908983</v>
      </c>
      <c r="E944" s="179">
        <v>59739416191</v>
      </c>
      <c r="F944" s="179">
        <v>43842526809</v>
      </c>
      <c r="G944" s="179">
        <v>51750058130</v>
      </c>
      <c r="H944" s="179">
        <v>41509407053</v>
      </c>
      <c r="I944" s="179">
        <v>62661985791</v>
      </c>
      <c r="J944" s="179">
        <v>49851895575</v>
      </c>
      <c r="K944" s="179">
        <v>44994085239</v>
      </c>
      <c r="L944" s="179">
        <f>VLOOKUP(A944,Sheet2!$A$1:$E$2000,5,FALSE)</f>
        <v>29351445432</v>
      </c>
      <c r="M944" s="21">
        <f t="shared" si="71"/>
        <v>-7.4584967528703361E-2</v>
      </c>
      <c r="N944" s="21">
        <f t="shared" si="72"/>
        <v>4.8921964531020941E-2</v>
      </c>
      <c r="O944" s="21">
        <f t="shared" si="73"/>
        <v>0.13706711732605695</v>
      </c>
      <c r="P944" s="21">
        <f t="shared" si="74"/>
        <v>-0.1305500541473498</v>
      </c>
      <c r="Q944" s="21">
        <f t="shared" si="75"/>
        <v>-0.29289653801791204</v>
      </c>
    </row>
    <row r="945" spans="1:17">
      <c r="A945" s="154" t="s">
        <v>423</v>
      </c>
      <c r="B945" s="154" t="s">
        <v>2126</v>
      </c>
      <c r="C945" s="154" t="s">
        <v>4171</v>
      </c>
      <c r="D945" s="179">
        <v>7515022529</v>
      </c>
      <c r="E945" s="179">
        <v>11303513477</v>
      </c>
      <c r="F945" s="179">
        <v>7864823025</v>
      </c>
      <c r="G945" s="179">
        <v>4689516745</v>
      </c>
      <c r="H945" s="179">
        <v>4826270784</v>
      </c>
      <c r="I945" s="179">
        <v>6364859520</v>
      </c>
      <c r="J945" s="179">
        <v>5828123226</v>
      </c>
      <c r="K945" s="179">
        <v>3928880189</v>
      </c>
      <c r="L945" s="179">
        <f>VLOOKUP(A945,Sheet2!$A$1:$E$2000,5,FALSE)</f>
        <v>0</v>
      </c>
      <c r="M945" s="21">
        <f t="shared" si="71"/>
        <v>-0.35778359075096261</v>
      </c>
      <c r="N945" s="21">
        <f t="shared" si="72"/>
        <v>-0.43691317456727086</v>
      </c>
      <c r="O945" s="21">
        <f t="shared" si="73"/>
        <v>-0.25896320775762149</v>
      </c>
      <c r="P945" s="21">
        <f t="shared" si="74"/>
        <v>-0.16219934747242276</v>
      </c>
      <c r="Q945" s="21">
        <f t="shared" si="75"/>
        <v>-1</v>
      </c>
    </row>
    <row r="946" spans="1:17">
      <c r="A946" s="154" t="s">
        <v>1123</v>
      </c>
      <c r="B946" s="154" t="s">
        <v>2677</v>
      </c>
      <c r="C946" s="154" t="s">
        <v>4171</v>
      </c>
      <c r="D946" s="179"/>
      <c r="E946" s="179"/>
      <c r="F946" s="179"/>
      <c r="G946" s="179"/>
      <c r="H946" s="179"/>
      <c r="I946" s="179"/>
      <c r="J946" s="179"/>
      <c r="K946" s="179"/>
      <c r="L946" s="179">
        <f>VLOOKUP(A946,Sheet2!$A$1:$E$2000,5,FALSE)</f>
        <v>0</v>
      </c>
      <c r="M946" s="21" t="e">
        <f t="shared" si="71"/>
        <v>#DIV/0!</v>
      </c>
      <c r="N946" s="21" t="e">
        <f t="shared" si="72"/>
        <v>#DIV/0!</v>
      </c>
      <c r="O946" s="21" t="e">
        <f t="shared" si="73"/>
        <v>#DIV/0!</v>
      </c>
      <c r="P946" s="21" t="e">
        <f t="shared" si="74"/>
        <v>#DIV/0!</v>
      </c>
      <c r="Q946" s="21" t="e">
        <f t="shared" si="75"/>
        <v>#DIV/0!</v>
      </c>
    </row>
    <row r="947" spans="1:17">
      <c r="A947" s="154" t="s">
        <v>1124</v>
      </c>
      <c r="B947" s="154" t="s">
        <v>2678</v>
      </c>
      <c r="C947" s="154" t="s">
        <v>4171</v>
      </c>
      <c r="D947" s="179"/>
      <c r="E947" s="179"/>
      <c r="F947" s="179"/>
      <c r="G947" s="179"/>
      <c r="H947" s="179"/>
      <c r="I947" s="179"/>
      <c r="J947" s="179"/>
      <c r="K947" s="179"/>
      <c r="L947" s="179">
        <f>VLOOKUP(A947,Sheet2!$A$1:$E$2000,5,FALSE)</f>
        <v>0</v>
      </c>
      <c r="M947" s="21" t="e">
        <f t="shared" si="71"/>
        <v>#DIV/0!</v>
      </c>
      <c r="N947" s="21" t="e">
        <f t="shared" si="72"/>
        <v>#DIV/0!</v>
      </c>
      <c r="O947" s="21" t="e">
        <f t="shared" si="73"/>
        <v>#DIV/0!</v>
      </c>
      <c r="P947" s="21" t="e">
        <f t="shared" si="74"/>
        <v>#DIV/0!</v>
      </c>
      <c r="Q947" s="21" t="e">
        <f t="shared" si="75"/>
        <v>#DIV/0!</v>
      </c>
    </row>
    <row r="948" spans="1:17">
      <c r="A948" s="154" t="s">
        <v>1604</v>
      </c>
      <c r="B948" s="154" t="s">
        <v>2679</v>
      </c>
      <c r="C948" s="154" t="s">
        <v>4171</v>
      </c>
      <c r="D948" s="179">
        <v>238751847367</v>
      </c>
      <c r="E948" s="179">
        <v>187836375117</v>
      </c>
      <c r="F948" s="179">
        <v>341404371090</v>
      </c>
      <c r="G948" s="179">
        <v>418777772222</v>
      </c>
      <c r="H948" s="179">
        <v>153047452901</v>
      </c>
      <c r="I948" s="179">
        <v>220799506904</v>
      </c>
      <c r="J948" s="179">
        <v>228031738161</v>
      </c>
      <c r="K948" s="179">
        <v>249814584230</v>
      </c>
      <c r="L948" s="179">
        <f>VLOOKUP(A948,Sheet2!$A$1:$E$2000,5,FALSE)</f>
        <v>197004147407</v>
      </c>
      <c r="M948" s="21">
        <f t="shared" si="71"/>
        <v>-0.35896850814418435</v>
      </c>
      <c r="N948" s="21">
        <f t="shared" si="72"/>
        <v>0.17548854297506455</v>
      </c>
      <c r="O948" s="21">
        <f t="shared" si="73"/>
        <v>-0.33207727413400062</v>
      </c>
      <c r="P948" s="21">
        <f t="shared" si="74"/>
        <v>-0.40346742162435079</v>
      </c>
      <c r="Q948" s="21">
        <f t="shared" si="75"/>
        <v>0.28720957894303373</v>
      </c>
    </row>
    <row r="949" spans="1:17">
      <c r="A949" s="154" t="s">
        <v>820</v>
      </c>
      <c r="B949" s="154" t="s">
        <v>2680</v>
      </c>
      <c r="C949" s="154" t="s">
        <v>4171</v>
      </c>
      <c r="D949" s="179">
        <v>117759103628</v>
      </c>
      <c r="E949" s="179">
        <v>62471215061</v>
      </c>
      <c r="F949" s="179">
        <v>143186960129</v>
      </c>
      <c r="G949" s="179">
        <v>147655088759</v>
      </c>
      <c r="H949" s="179">
        <v>205091384946</v>
      </c>
      <c r="I949" s="179">
        <v>98370931810</v>
      </c>
      <c r="J949" s="179">
        <v>184123731098</v>
      </c>
      <c r="K949" s="179">
        <v>196748859381</v>
      </c>
      <c r="L949" s="179">
        <f>VLOOKUP(A949,Sheet2!$A$1:$E$2000,5,FALSE)</f>
        <v>279771060400</v>
      </c>
      <c r="M949" s="21">
        <f t="shared" si="71"/>
        <v>0.74161808834654452</v>
      </c>
      <c r="N949" s="21">
        <f t="shared" si="72"/>
        <v>0.57466013289393736</v>
      </c>
      <c r="O949" s="21">
        <f t="shared" si="73"/>
        <v>0.28589733961890973</v>
      </c>
      <c r="P949" s="21">
        <f t="shared" si="74"/>
        <v>0.33248952700932627</v>
      </c>
      <c r="Q949" s="21">
        <f t="shared" si="75"/>
        <v>0.36412877836708235</v>
      </c>
    </row>
    <row r="950" spans="1:17">
      <c r="A950" s="154" t="s">
        <v>3899</v>
      </c>
      <c r="B950" s="154" t="s">
        <v>3900</v>
      </c>
      <c r="C950" s="154" t="s">
        <v>4171</v>
      </c>
      <c r="D950" s="179">
        <v>19592998856</v>
      </c>
      <c r="E950" s="179">
        <v>68608155031</v>
      </c>
      <c r="F950" s="179">
        <v>68357049977</v>
      </c>
      <c r="G950" s="179">
        <v>11414666130</v>
      </c>
      <c r="H950" s="179">
        <v>19467437915</v>
      </c>
      <c r="I950" s="179">
        <v>76363891170</v>
      </c>
      <c r="J950" s="179">
        <v>79191227271</v>
      </c>
      <c r="K950" s="179">
        <v>11612718436</v>
      </c>
      <c r="L950" s="179">
        <f>VLOOKUP(A950,Sheet2!$A$1:$E$2000,5,FALSE)</f>
        <v>25283460871</v>
      </c>
      <c r="M950" s="21">
        <f t="shared" si="71"/>
        <v>-6.4084595687887384E-3</v>
      </c>
      <c r="N950" s="21">
        <f t="shared" si="72"/>
        <v>0.11304393968174246</v>
      </c>
      <c r="O950" s="21">
        <f t="shared" si="73"/>
        <v>0.1584939270732918</v>
      </c>
      <c r="P950" s="21">
        <f t="shared" si="74"/>
        <v>1.7350687592997519E-2</v>
      </c>
      <c r="Q950" s="21">
        <f t="shared" si="75"/>
        <v>0.29875646612534734</v>
      </c>
    </row>
    <row r="951" spans="1:17">
      <c r="A951" s="154" t="s">
        <v>1125</v>
      </c>
      <c r="B951" s="154" t="s">
        <v>3696</v>
      </c>
      <c r="C951" s="154" t="s">
        <v>4171</v>
      </c>
      <c r="D951" s="179">
        <v>10670552736</v>
      </c>
      <c r="E951" s="179">
        <v>17213037052</v>
      </c>
      <c r="F951" s="179">
        <v>8291987953</v>
      </c>
      <c r="G951" s="179">
        <v>9906243143</v>
      </c>
      <c r="H951" s="179">
        <v>8963879158</v>
      </c>
      <c r="I951" s="179">
        <v>13261724250</v>
      </c>
      <c r="J951" s="179">
        <v>9254327911</v>
      </c>
      <c r="K951" s="179">
        <v>11691663717</v>
      </c>
      <c r="L951" s="179">
        <f>VLOOKUP(A951,Sheet2!$A$1:$E$2000,5,FALSE)</f>
        <v>0</v>
      </c>
      <c r="M951" s="21">
        <f t="shared" si="71"/>
        <v>-0.15994237789032936</v>
      </c>
      <c r="N951" s="21">
        <f t="shared" si="72"/>
        <v>-0.2295534942534091</v>
      </c>
      <c r="O951" s="21">
        <f t="shared" si="73"/>
        <v>0.11605660348937558</v>
      </c>
      <c r="P951" s="21">
        <f t="shared" si="74"/>
        <v>0.18023185462206456</v>
      </c>
      <c r="Q951" s="21">
        <f t="shared" si="75"/>
        <v>-1</v>
      </c>
    </row>
    <row r="952" spans="1:17">
      <c r="A952" s="154" t="s">
        <v>4210</v>
      </c>
      <c r="B952" s="154" t="s">
        <v>4282</v>
      </c>
      <c r="C952" s="154" t="s">
        <v>4171</v>
      </c>
      <c r="D952" s="179"/>
      <c r="E952" s="179"/>
      <c r="F952" s="179"/>
      <c r="G952" s="179"/>
      <c r="H952" s="179"/>
      <c r="I952" s="179"/>
      <c r="J952" s="179"/>
      <c r="K952" s="179"/>
      <c r="L952" s="179">
        <f>VLOOKUP(A952,Sheet2!$A$1:$E$2000,5,FALSE)</f>
        <v>224558583903</v>
      </c>
      <c r="M952" s="21" t="e">
        <f t="shared" si="71"/>
        <v>#DIV/0!</v>
      </c>
      <c r="N952" s="21" t="e">
        <f t="shared" si="72"/>
        <v>#DIV/0!</v>
      </c>
      <c r="O952" s="21" t="e">
        <f t="shared" si="73"/>
        <v>#DIV/0!</v>
      </c>
      <c r="P952" s="21" t="e">
        <f t="shared" si="74"/>
        <v>#DIV/0!</v>
      </c>
      <c r="Q952" s="21" t="e">
        <f t="shared" si="75"/>
        <v>#DIV/0!</v>
      </c>
    </row>
    <row r="953" spans="1:17">
      <c r="A953" s="154" t="s">
        <v>947</v>
      </c>
      <c r="B953" s="154" t="s">
        <v>2683</v>
      </c>
      <c r="C953" s="154" t="s">
        <v>4171</v>
      </c>
      <c r="D953" s="179">
        <v>64936982972</v>
      </c>
      <c r="E953" s="179">
        <v>46423175486</v>
      </c>
      <c r="F953" s="179">
        <v>50079688347</v>
      </c>
      <c r="G953" s="179">
        <v>32640772193</v>
      </c>
      <c r="H953" s="179">
        <v>46591376659</v>
      </c>
      <c r="I953" s="179">
        <v>44150263668</v>
      </c>
      <c r="J953" s="179">
        <v>45152426551</v>
      </c>
      <c r="K953" s="179">
        <v>35672893113</v>
      </c>
      <c r="L953" s="179">
        <f>VLOOKUP(A953,Sheet2!$A$1:$E$2000,5,FALSE)</f>
        <v>50309099326</v>
      </c>
      <c r="M953" s="21">
        <f t="shared" si="71"/>
        <v>-0.28251399238721009</v>
      </c>
      <c r="N953" s="21">
        <f t="shared" si="72"/>
        <v>-4.8960714001252459E-2</v>
      </c>
      <c r="O953" s="21">
        <f t="shared" si="73"/>
        <v>-9.8388427696658481E-2</v>
      </c>
      <c r="P953" s="21">
        <f t="shared" si="74"/>
        <v>9.289366385303395E-2</v>
      </c>
      <c r="Q953" s="21">
        <f t="shared" si="75"/>
        <v>7.9794222313065141E-2</v>
      </c>
    </row>
    <row r="954" spans="1:17">
      <c r="A954" s="154" t="s">
        <v>1130</v>
      </c>
      <c r="B954" s="154" t="s">
        <v>2688</v>
      </c>
      <c r="C954" s="154" t="s">
        <v>4171</v>
      </c>
      <c r="D954" s="179">
        <v>33031294370</v>
      </c>
      <c r="E954" s="179">
        <v>38173802782</v>
      </c>
      <c r="F954" s="179">
        <v>30658403380</v>
      </c>
      <c r="G954" s="179">
        <v>39658456548</v>
      </c>
      <c r="H954" s="179">
        <v>25462796870</v>
      </c>
      <c r="I954" s="179">
        <v>35843972198</v>
      </c>
      <c r="J954" s="179">
        <v>30295292032</v>
      </c>
      <c r="K954" s="179">
        <v>56320933888</v>
      </c>
      <c r="L954" s="179">
        <f>VLOOKUP(A954,Sheet2!$A$1:$E$2000,5,FALSE)</f>
        <v>45811533710</v>
      </c>
      <c r="M954" s="21">
        <f t="shared" si="71"/>
        <v>-0.2291311207856854</v>
      </c>
      <c r="N954" s="21">
        <f t="shared" si="72"/>
        <v>-6.1032184749971498E-2</v>
      </c>
      <c r="O954" s="21">
        <f t="shared" si="73"/>
        <v>-1.1843778800199217E-2</v>
      </c>
      <c r="P954" s="21">
        <f t="shared" si="74"/>
        <v>0.42014941554351287</v>
      </c>
      <c r="Q954" s="21">
        <f t="shared" si="75"/>
        <v>0.79915560509280381</v>
      </c>
    </row>
    <row r="955" spans="1:17">
      <c r="A955" s="154" t="s">
        <v>3518</v>
      </c>
      <c r="B955" s="154" t="s">
        <v>3519</v>
      </c>
      <c r="C955" s="154" t="s">
        <v>4171</v>
      </c>
      <c r="D955" s="179"/>
      <c r="E955" s="179"/>
      <c r="F955" s="179">
        <v>53435859538</v>
      </c>
      <c r="G955" s="179"/>
      <c r="H955" s="179"/>
      <c r="I955" s="179"/>
      <c r="J955" s="179">
        <v>0</v>
      </c>
      <c r="K955" s="179"/>
      <c r="L955" s="179">
        <f>VLOOKUP(A955,Sheet2!$A$1:$E$2000,5,FALSE)</f>
        <v>0</v>
      </c>
      <c r="M955" s="21" t="e">
        <f t="shared" si="71"/>
        <v>#DIV/0!</v>
      </c>
      <c r="N955" s="21" t="e">
        <f t="shared" si="72"/>
        <v>#DIV/0!</v>
      </c>
      <c r="O955" s="21">
        <f t="shared" si="73"/>
        <v>-1</v>
      </c>
      <c r="P955" s="21" t="e">
        <f t="shared" si="74"/>
        <v>#DIV/0!</v>
      </c>
      <c r="Q955" s="21" t="e">
        <f t="shared" si="75"/>
        <v>#DIV/0!</v>
      </c>
    </row>
    <row r="956" spans="1:17">
      <c r="A956" s="154" t="s">
        <v>3831</v>
      </c>
      <c r="B956" s="154" t="s">
        <v>3832</v>
      </c>
      <c r="C956" s="154" t="s">
        <v>4171</v>
      </c>
      <c r="D956" s="179"/>
      <c r="E956" s="179"/>
      <c r="F956" s="179"/>
      <c r="G956" s="179"/>
      <c r="H956" s="179"/>
      <c r="I956" s="179"/>
      <c r="J956" s="179"/>
      <c r="K956" s="179"/>
      <c r="L956" s="179">
        <f>VLOOKUP(A956,Sheet2!$A$1:$E$2000,5,FALSE)</f>
        <v>0</v>
      </c>
      <c r="M956" s="21" t="e">
        <f t="shared" si="71"/>
        <v>#DIV/0!</v>
      </c>
      <c r="N956" s="21" t="e">
        <f t="shared" si="72"/>
        <v>#DIV/0!</v>
      </c>
      <c r="O956" s="21" t="e">
        <f t="shared" si="73"/>
        <v>#DIV/0!</v>
      </c>
      <c r="P956" s="21" t="e">
        <f t="shared" si="74"/>
        <v>#DIV/0!</v>
      </c>
      <c r="Q956" s="21" t="e">
        <f t="shared" si="75"/>
        <v>#DIV/0!</v>
      </c>
    </row>
    <row r="957" spans="1:17">
      <c r="A957" s="154" t="s">
        <v>784</v>
      </c>
      <c r="B957" s="154" t="s">
        <v>2692</v>
      </c>
      <c r="C957" s="154" t="s">
        <v>4171</v>
      </c>
      <c r="D957" s="179">
        <v>165730622728</v>
      </c>
      <c r="E957" s="179">
        <v>144282900563</v>
      </c>
      <c r="F957" s="179">
        <v>162001172609</v>
      </c>
      <c r="G957" s="179">
        <v>148636251533</v>
      </c>
      <c r="H957" s="179">
        <v>175443210610</v>
      </c>
      <c r="I957" s="179">
        <v>171148633360</v>
      </c>
      <c r="J957" s="179">
        <v>102417382319</v>
      </c>
      <c r="K957" s="179">
        <v>151120870460</v>
      </c>
      <c r="L957" s="179">
        <f>VLOOKUP(A957,Sheet2!$A$1:$E$2000,5,FALSE)</f>
        <v>157556284435</v>
      </c>
      <c r="M957" s="21">
        <f t="shared" si="71"/>
        <v>5.8604666549406922E-2</v>
      </c>
      <c r="N957" s="21">
        <f t="shared" si="72"/>
        <v>0.18620177922795009</v>
      </c>
      <c r="O957" s="21">
        <f t="shared" si="73"/>
        <v>-0.36779851238366784</v>
      </c>
      <c r="P957" s="21">
        <f t="shared" si="74"/>
        <v>1.671610324785652E-2</v>
      </c>
      <c r="Q957" s="21">
        <f t="shared" si="75"/>
        <v>-0.10195279779028663</v>
      </c>
    </row>
    <row r="958" spans="1:17">
      <c r="A958" s="154" t="s">
        <v>2697</v>
      </c>
      <c r="B958" s="154" t="s">
        <v>2698</v>
      </c>
      <c r="C958" s="154" t="s">
        <v>4171</v>
      </c>
      <c r="D958" s="179">
        <v>283991961717</v>
      </c>
      <c r="E958" s="179">
        <v>300720666238</v>
      </c>
      <c r="F958" s="179">
        <v>309946069150</v>
      </c>
      <c r="G958" s="179">
        <v>398593593230</v>
      </c>
      <c r="H958" s="179">
        <v>329517863690</v>
      </c>
      <c r="I958" s="179">
        <v>393900799518</v>
      </c>
      <c r="J958" s="179">
        <v>417334651804</v>
      </c>
      <c r="K958" s="179">
        <v>554145870481</v>
      </c>
      <c r="L958" s="179">
        <f>VLOOKUP(A958,Sheet2!$A$1:$E$2000,5,FALSE)</f>
        <v>412419699054</v>
      </c>
      <c r="M958" s="21">
        <f t="shared" si="71"/>
        <v>0.16030700903558279</v>
      </c>
      <c r="N958" s="21">
        <f t="shared" si="72"/>
        <v>0.30985610149671006</v>
      </c>
      <c r="O958" s="21">
        <f t="shared" si="73"/>
        <v>0.34647505918853494</v>
      </c>
      <c r="P958" s="21">
        <f t="shared" si="74"/>
        <v>0.39025282867816152</v>
      </c>
      <c r="Q958" s="21">
        <f t="shared" si="75"/>
        <v>0.25158525378761082</v>
      </c>
    </row>
    <row r="959" spans="1:17">
      <c r="A959" s="154" t="s">
        <v>4308</v>
      </c>
      <c r="B959" s="154" t="s">
        <v>4309</v>
      </c>
      <c r="C959" s="154" t="s">
        <v>4171</v>
      </c>
      <c r="D959" s="179"/>
      <c r="E959" s="179"/>
      <c r="F959" s="179"/>
      <c r="G959" s="179"/>
      <c r="H959" s="179"/>
      <c r="I959" s="179"/>
      <c r="J959" s="179"/>
      <c r="K959" s="179"/>
      <c r="L959" s="179">
        <f>VLOOKUP(A959,Sheet2!$A$1:$E$2000,5,FALSE)</f>
        <v>0</v>
      </c>
      <c r="M959" s="21" t="e">
        <f t="shared" si="71"/>
        <v>#DIV/0!</v>
      </c>
      <c r="N959" s="21" t="e">
        <f t="shared" si="72"/>
        <v>#DIV/0!</v>
      </c>
      <c r="O959" s="21" t="e">
        <f t="shared" si="73"/>
        <v>#DIV/0!</v>
      </c>
      <c r="P959" s="21" t="e">
        <f t="shared" si="74"/>
        <v>#DIV/0!</v>
      </c>
      <c r="Q959" s="21" t="e">
        <f t="shared" si="75"/>
        <v>#DIV/0!</v>
      </c>
    </row>
    <row r="960" spans="1:17">
      <c r="A960" s="154" t="s">
        <v>1615</v>
      </c>
      <c r="B960" s="154" t="s">
        <v>2700</v>
      </c>
      <c r="C960" s="154" t="s">
        <v>4171</v>
      </c>
      <c r="D960" s="179"/>
      <c r="E960" s="179"/>
      <c r="F960" s="179"/>
      <c r="G960" s="179"/>
      <c r="H960" s="179"/>
      <c r="I960" s="179"/>
      <c r="J960" s="179"/>
      <c r="K960" s="179"/>
      <c r="L960" s="179">
        <f>VLOOKUP(A960,Sheet2!$A$1:$E$2000,5,FALSE)</f>
        <v>0</v>
      </c>
      <c r="M960" s="21" t="e">
        <f t="shared" si="71"/>
        <v>#DIV/0!</v>
      </c>
      <c r="N960" s="21" t="e">
        <f t="shared" si="72"/>
        <v>#DIV/0!</v>
      </c>
      <c r="O960" s="21" t="e">
        <f t="shared" si="73"/>
        <v>#DIV/0!</v>
      </c>
      <c r="P960" s="21" t="e">
        <f t="shared" si="74"/>
        <v>#DIV/0!</v>
      </c>
      <c r="Q960" s="21" t="e">
        <f t="shared" si="75"/>
        <v>#DIV/0!</v>
      </c>
    </row>
    <row r="961" spans="1:17">
      <c r="A961" s="154" t="s">
        <v>1134</v>
      </c>
      <c r="B961" s="154" t="s">
        <v>2701</v>
      </c>
      <c r="C961" s="154" t="s">
        <v>4171</v>
      </c>
      <c r="D961" s="179"/>
      <c r="E961" s="179"/>
      <c r="F961" s="179"/>
      <c r="G961" s="179"/>
      <c r="H961" s="179"/>
      <c r="I961" s="179"/>
      <c r="J961" s="179"/>
      <c r="K961" s="179"/>
      <c r="L961" s="179">
        <f>VLOOKUP(A961,Sheet2!$A$1:$E$2000,5,FALSE)</f>
        <v>0</v>
      </c>
      <c r="M961" s="21" t="e">
        <f t="shared" si="71"/>
        <v>#DIV/0!</v>
      </c>
      <c r="N961" s="21" t="e">
        <f t="shared" si="72"/>
        <v>#DIV/0!</v>
      </c>
      <c r="O961" s="21" t="e">
        <f t="shared" si="73"/>
        <v>#DIV/0!</v>
      </c>
      <c r="P961" s="21" t="e">
        <f t="shared" si="74"/>
        <v>#DIV/0!</v>
      </c>
      <c r="Q961" s="21" t="e">
        <f t="shared" si="75"/>
        <v>#DIV/0!</v>
      </c>
    </row>
    <row r="962" spans="1:17">
      <c r="A962" s="154" t="s">
        <v>2131</v>
      </c>
      <c r="B962" s="154" t="s">
        <v>2132</v>
      </c>
      <c r="C962" s="154" t="s">
        <v>4171</v>
      </c>
      <c r="D962" s="179">
        <v>15334516816</v>
      </c>
      <c r="E962" s="179">
        <v>31481108852</v>
      </c>
      <c r="F962" s="179">
        <v>66117483246</v>
      </c>
      <c r="G962" s="179">
        <v>42371118167</v>
      </c>
      <c r="H962" s="179">
        <v>48030663330</v>
      </c>
      <c r="I962" s="179">
        <v>54740733190</v>
      </c>
      <c r="J962" s="179">
        <v>96305661242</v>
      </c>
      <c r="K962" s="179">
        <v>10015010850</v>
      </c>
      <c r="L962" s="179">
        <f>VLOOKUP(A962,Sheet2!$A$1:$E$2000,5,FALSE)</f>
        <v>39581095935</v>
      </c>
      <c r="M962" s="21">
        <f t="shared" si="71"/>
        <v>2.1321928109195403</v>
      </c>
      <c r="N962" s="21">
        <f t="shared" si="72"/>
        <v>0.7388438713308636</v>
      </c>
      <c r="O962" s="21">
        <f t="shared" si="73"/>
        <v>0.45658389451516723</v>
      </c>
      <c r="P962" s="21">
        <f t="shared" si="74"/>
        <v>-0.76363590853261898</v>
      </c>
      <c r="Q962" s="21">
        <f t="shared" si="75"/>
        <v>-0.17592027278379044</v>
      </c>
    </row>
    <row r="963" spans="1:17">
      <c r="A963" s="154" t="s">
        <v>781</v>
      </c>
      <c r="B963" s="154" t="s">
        <v>2702</v>
      </c>
      <c r="C963" s="154" t="s">
        <v>4171</v>
      </c>
      <c r="D963" s="179">
        <v>1194839480788</v>
      </c>
      <c r="E963" s="179">
        <v>1529205995693</v>
      </c>
      <c r="F963" s="179">
        <v>1219685421207</v>
      </c>
      <c r="G963" s="179">
        <v>1578070547458</v>
      </c>
      <c r="H963" s="179">
        <v>1242917501904</v>
      </c>
      <c r="I963" s="179">
        <v>1400795290860</v>
      </c>
      <c r="J963" s="179">
        <v>1326945958934</v>
      </c>
      <c r="K963" s="179">
        <v>1691262308839</v>
      </c>
      <c r="L963" s="179">
        <f>VLOOKUP(A963,Sheet2!$A$1:$E$2000,5,FALSE)</f>
        <v>1237438358745</v>
      </c>
      <c r="M963" s="21">
        <f t="shared" ref="M963:M1026" si="76">(H963-D963)/ABS(D963)</f>
        <v>4.0238058658969331E-2</v>
      </c>
      <c r="N963" s="21">
        <f t="shared" ref="N963:N1026" si="77">(I963-E963)/ABS(E963)</f>
        <v>-8.3972143187162507E-2</v>
      </c>
      <c r="O963" s="21">
        <f t="shared" ref="O963:O1026" si="78">(J963-F963)/ABS(F963)</f>
        <v>8.7941149301313318E-2</v>
      </c>
      <c r="P963" s="21">
        <f t="shared" ref="P963:P1026" si="79">(K963-G963)/ABS(G963)</f>
        <v>7.1727947501036907E-2</v>
      </c>
      <c r="Q963" s="21">
        <f t="shared" ref="Q963:Q1026" si="80">(L963-H963)/ABS(H963)</f>
        <v>-4.4082919024043127E-3</v>
      </c>
    </row>
    <row r="964" spans="1:17">
      <c r="A964" s="154" t="s">
        <v>4211</v>
      </c>
      <c r="B964" s="154" t="s">
        <v>4283</v>
      </c>
      <c r="C964" s="154" t="s">
        <v>4171</v>
      </c>
      <c r="D964" s="179"/>
      <c r="E964" s="179"/>
      <c r="F964" s="179"/>
      <c r="G964" s="179"/>
      <c r="H964" s="179"/>
      <c r="I964" s="179"/>
      <c r="J964" s="179"/>
      <c r="K964" s="179"/>
      <c r="L964" s="179">
        <f>VLOOKUP(A964,Sheet2!$A$1:$E$2000,5,FALSE)</f>
        <v>0</v>
      </c>
      <c r="M964" s="21" t="e">
        <f t="shared" si="76"/>
        <v>#DIV/0!</v>
      </c>
      <c r="N964" s="21" t="e">
        <f t="shared" si="77"/>
        <v>#DIV/0!</v>
      </c>
      <c r="O964" s="21" t="e">
        <f t="shared" si="78"/>
        <v>#DIV/0!</v>
      </c>
      <c r="P964" s="21" t="e">
        <f t="shared" si="79"/>
        <v>#DIV/0!</v>
      </c>
      <c r="Q964" s="21" t="e">
        <f t="shared" si="80"/>
        <v>#DIV/0!</v>
      </c>
    </row>
    <row r="965" spans="1:17">
      <c r="A965" s="154" t="s">
        <v>1135</v>
      </c>
      <c r="B965" s="154" t="s">
        <v>2703</v>
      </c>
      <c r="C965" s="154" t="s">
        <v>4171</v>
      </c>
      <c r="D965" s="179"/>
      <c r="E965" s="179"/>
      <c r="F965" s="179"/>
      <c r="G965" s="179"/>
      <c r="H965" s="179"/>
      <c r="I965" s="179"/>
      <c r="J965" s="179"/>
      <c r="K965" s="179"/>
      <c r="L965" s="179">
        <f>VLOOKUP(A965,Sheet2!$A$1:$E$2000,5,FALSE)</f>
        <v>0</v>
      </c>
      <c r="M965" s="21" t="e">
        <f t="shared" si="76"/>
        <v>#DIV/0!</v>
      </c>
      <c r="N965" s="21" t="e">
        <f t="shared" si="77"/>
        <v>#DIV/0!</v>
      </c>
      <c r="O965" s="21" t="e">
        <f t="shared" si="78"/>
        <v>#DIV/0!</v>
      </c>
      <c r="P965" s="21" t="e">
        <f t="shared" si="79"/>
        <v>#DIV/0!</v>
      </c>
      <c r="Q965" s="21" t="e">
        <f t="shared" si="80"/>
        <v>#DIV/0!</v>
      </c>
    </row>
    <row r="966" spans="1:17">
      <c r="A966" s="154" t="s">
        <v>2704</v>
      </c>
      <c r="B966" s="154" t="s">
        <v>2705</v>
      </c>
      <c r="C966" s="154" t="s">
        <v>4171</v>
      </c>
      <c r="D966" s="179">
        <v>67912137238</v>
      </c>
      <c r="E966" s="179">
        <v>78064026893</v>
      </c>
      <c r="F966" s="179">
        <v>72734884476</v>
      </c>
      <c r="G966" s="179">
        <v>68939109947</v>
      </c>
      <c r="H966" s="179">
        <v>78217897769</v>
      </c>
      <c r="I966" s="179">
        <v>87893001973</v>
      </c>
      <c r="J966" s="179">
        <v>85708333715</v>
      </c>
      <c r="K966" s="179">
        <v>84398322433</v>
      </c>
      <c r="L966" s="179">
        <f>VLOOKUP(A966,Sheet2!$A$1:$E$2000,5,FALSE)</f>
        <v>86698300020</v>
      </c>
      <c r="M966" s="21">
        <f t="shared" si="76"/>
        <v>0.15175137979950729</v>
      </c>
      <c r="N966" s="21">
        <f t="shared" si="77"/>
        <v>0.12590914754464663</v>
      </c>
      <c r="O966" s="21">
        <f t="shared" si="78"/>
        <v>0.17836625894801264</v>
      </c>
      <c r="P966" s="21">
        <f t="shared" si="79"/>
        <v>0.22424444553875086</v>
      </c>
      <c r="Q966" s="21">
        <f t="shared" si="80"/>
        <v>0.10842022724830924</v>
      </c>
    </row>
    <row r="967" spans="1:17">
      <c r="A967" s="154" t="s">
        <v>869</v>
      </c>
      <c r="B967" s="154" t="s">
        <v>2706</v>
      </c>
      <c r="C967" s="154" t="s">
        <v>4171</v>
      </c>
      <c r="D967" s="179">
        <v>108320741835</v>
      </c>
      <c r="E967" s="179">
        <v>122480760730</v>
      </c>
      <c r="F967" s="179">
        <v>114948098751</v>
      </c>
      <c r="G967" s="179">
        <v>143057913775</v>
      </c>
      <c r="H967" s="179">
        <v>94781381491</v>
      </c>
      <c r="I967" s="179">
        <v>124341382127</v>
      </c>
      <c r="J967" s="179">
        <v>116963276581</v>
      </c>
      <c r="K967" s="179">
        <v>139973888931</v>
      </c>
      <c r="L967" s="179">
        <f>VLOOKUP(A967,Sheet2!$A$1:$E$2000,5,FALSE)</f>
        <v>121732171696</v>
      </c>
      <c r="M967" s="21">
        <f t="shared" si="76"/>
        <v>-0.12499323873375871</v>
      </c>
      <c r="N967" s="21">
        <f t="shared" si="77"/>
        <v>1.5191131945217141E-2</v>
      </c>
      <c r="O967" s="21">
        <f t="shared" si="78"/>
        <v>1.7531197574352824E-2</v>
      </c>
      <c r="P967" s="21">
        <f t="shared" si="79"/>
        <v>-2.1557876545372542E-2</v>
      </c>
      <c r="Q967" s="21">
        <f t="shared" si="80"/>
        <v>0.28434688101227057</v>
      </c>
    </row>
    <row r="968" spans="1:17">
      <c r="A968" s="154" t="s">
        <v>1137</v>
      </c>
      <c r="B968" s="154" t="s">
        <v>3796</v>
      </c>
      <c r="C968" s="154" t="s">
        <v>4171</v>
      </c>
      <c r="D968" s="179"/>
      <c r="E968" s="179"/>
      <c r="F968" s="179"/>
      <c r="G968" s="179"/>
      <c r="H968" s="179"/>
      <c r="I968" s="179"/>
      <c r="J968" s="179"/>
      <c r="K968" s="179"/>
      <c r="L968" s="179">
        <f>VLOOKUP(A968,Sheet2!$A$1:$E$2000,5,FALSE)</f>
        <v>0</v>
      </c>
      <c r="M968" s="21" t="e">
        <f t="shared" si="76"/>
        <v>#DIV/0!</v>
      </c>
      <c r="N968" s="21" t="e">
        <f t="shared" si="77"/>
        <v>#DIV/0!</v>
      </c>
      <c r="O968" s="21" t="e">
        <f t="shared" si="78"/>
        <v>#DIV/0!</v>
      </c>
      <c r="P968" s="21" t="e">
        <f t="shared" si="79"/>
        <v>#DIV/0!</v>
      </c>
      <c r="Q968" s="21" t="e">
        <f t="shared" si="80"/>
        <v>#DIV/0!</v>
      </c>
    </row>
    <row r="969" spans="1:17">
      <c r="A969" s="154" t="s">
        <v>427</v>
      </c>
      <c r="B969" s="154" t="s">
        <v>2134</v>
      </c>
      <c r="C969" s="154" t="s">
        <v>4171</v>
      </c>
      <c r="D969" s="179">
        <v>2008762768</v>
      </c>
      <c r="E969" s="179">
        <v>1104735701</v>
      </c>
      <c r="F969" s="179">
        <v>9001844611</v>
      </c>
      <c r="G969" s="179">
        <v>9303275092</v>
      </c>
      <c r="H969" s="179"/>
      <c r="I969" s="179"/>
      <c r="J969" s="179"/>
      <c r="K969" s="179"/>
      <c r="L969" s="179">
        <f>VLOOKUP(A969,Sheet2!$A$1:$E$2000,5,FALSE)</f>
        <v>0</v>
      </c>
      <c r="M969" s="21">
        <f t="shared" si="76"/>
        <v>-1</v>
      </c>
      <c r="N969" s="21">
        <f t="shared" si="77"/>
        <v>-1</v>
      </c>
      <c r="O969" s="21">
        <f t="shared" si="78"/>
        <v>-1</v>
      </c>
      <c r="P969" s="21">
        <f t="shared" si="79"/>
        <v>-1</v>
      </c>
      <c r="Q969" s="21" t="e">
        <f t="shared" si="80"/>
        <v>#DIV/0!</v>
      </c>
    </row>
    <row r="970" spans="1:17">
      <c r="A970" s="154" t="s">
        <v>1616</v>
      </c>
      <c r="B970" s="154" t="s">
        <v>2711</v>
      </c>
      <c r="C970" s="154" t="s">
        <v>4171</v>
      </c>
      <c r="D970" s="179">
        <v>7519722406</v>
      </c>
      <c r="E970" s="179">
        <v>12645624198</v>
      </c>
      <c r="F970" s="179">
        <v>24241194230</v>
      </c>
      <c r="G970" s="179">
        <v>22042923899</v>
      </c>
      <c r="H970" s="179">
        <v>4478930539</v>
      </c>
      <c r="I970" s="179">
        <v>1314619983</v>
      </c>
      <c r="J970" s="179">
        <v>5230313839</v>
      </c>
      <c r="K970" s="179">
        <v>12763268862</v>
      </c>
      <c r="L970" s="179">
        <f>VLOOKUP(A970,Sheet2!$A$1:$E$2000,5,FALSE)</f>
        <v>4639352081</v>
      </c>
      <c r="M970" s="21">
        <f t="shared" si="76"/>
        <v>-0.40437554776938928</v>
      </c>
      <c r="N970" s="21">
        <f t="shared" si="77"/>
        <v>-0.89604151108587293</v>
      </c>
      <c r="O970" s="21">
        <f t="shared" si="78"/>
        <v>-0.78423860683698665</v>
      </c>
      <c r="P970" s="21">
        <f t="shared" si="79"/>
        <v>-0.42098113115660585</v>
      </c>
      <c r="Q970" s="21">
        <f t="shared" si="80"/>
        <v>3.5816930091489417E-2</v>
      </c>
    </row>
    <row r="971" spans="1:17">
      <c r="A971" s="154" t="s">
        <v>1600</v>
      </c>
      <c r="B971" s="154" t="s">
        <v>2712</v>
      </c>
      <c r="C971" s="154" t="s">
        <v>4171</v>
      </c>
      <c r="D971" s="179"/>
      <c r="E971" s="179"/>
      <c r="F971" s="179"/>
      <c r="G971" s="179"/>
      <c r="H971" s="179"/>
      <c r="I971" s="179"/>
      <c r="J971" s="179"/>
      <c r="K971" s="179"/>
      <c r="L971" s="179">
        <f>VLOOKUP(A971,Sheet2!$A$1:$E$2000,5,FALSE)</f>
        <v>0</v>
      </c>
      <c r="M971" s="21" t="e">
        <f t="shared" si="76"/>
        <v>#DIV/0!</v>
      </c>
      <c r="N971" s="21" t="e">
        <f t="shared" si="77"/>
        <v>#DIV/0!</v>
      </c>
      <c r="O971" s="21" t="e">
        <f t="shared" si="78"/>
        <v>#DIV/0!</v>
      </c>
      <c r="P971" s="21" t="e">
        <f t="shared" si="79"/>
        <v>#DIV/0!</v>
      </c>
      <c r="Q971" s="21" t="e">
        <f t="shared" si="80"/>
        <v>#DIV/0!</v>
      </c>
    </row>
    <row r="972" spans="1:17">
      <c r="A972" s="154" t="s">
        <v>4145</v>
      </c>
      <c r="B972" s="154" t="s">
        <v>4146</v>
      </c>
      <c r="C972" s="154" t="s">
        <v>4171</v>
      </c>
      <c r="D972" s="179">
        <v>101882756940</v>
      </c>
      <c r="E972" s="179">
        <v>106019894581</v>
      </c>
      <c r="F972" s="179">
        <v>112609115899</v>
      </c>
      <c r="G972" s="179">
        <v>133540688096</v>
      </c>
      <c r="H972" s="179">
        <v>108034554564</v>
      </c>
      <c r="I972" s="179">
        <v>133129736905</v>
      </c>
      <c r="J972" s="179">
        <v>116232448672</v>
      </c>
      <c r="K972" s="179">
        <v>109924859530</v>
      </c>
      <c r="L972" s="179">
        <f>VLOOKUP(A972,Sheet2!$A$1:$E$2000,5,FALSE)</f>
        <v>99748976945</v>
      </c>
      <c r="M972" s="21">
        <f t="shared" si="76"/>
        <v>6.0381146022804123E-2</v>
      </c>
      <c r="N972" s="21">
        <f t="shared" si="77"/>
        <v>0.25570523750415425</v>
      </c>
      <c r="O972" s="21">
        <f t="shared" si="78"/>
        <v>3.2176194121351559E-2</v>
      </c>
      <c r="P972" s="21">
        <f t="shared" si="79"/>
        <v>-0.17684369387870014</v>
      </c>
      <c r="Q972" s="21">
        <f t="shared" si="80"/>
        <v>-7.6693773139885527E-2</v>
      </c>
    </row>
    <row r="973" spans="1:17">
      <c r="A973" s="154" t="s">
        <v>1139</v>
      </c>
      <c r="B973" s="154" t="s">
        <v>2714</v>
      </c>
      <c r="C973" s="154" t="s">
        <v>4171</v>
      </c>
      <c r="D973" s="179"/>
      <c r="E973" s="179"/>
      <c r="F973" s="179"/>
      <c r="G973" s="179"/>
      <c r="H973" s="179"/>
      <c r="I973" s="179"/>
      <c r="J973" s="179"/>
      <c r="K973" s="179"/>
      <c r="L973" s="179">
        <f>VLOOKUP(A973,Sheet2!$A$1:$E$2000,5,FALSE)</f>
        <v>0</v>
      </c>
      <c r="M973" s="21" t="e">
        <f t="shared" si="76"/>
        <v>#DIV/0!</v>
      </c>
      <c r="N973" s="21" t="e">
        <f t="shared" si="77"/>
        <v>#DIV/0!</v>
      </c>
      <c r="O973" s="21" t="e">
        <f t="shared" si="78"/>
        <v>#DIV/0!</v>
      </c>
      <c r="P973" s="21" t="e">
        <f t="shared" si="79"/>
        <v>#DIV/0!</v>
      </c>
      <c r="Q973" s="21" t="e">
        <f t="shared" si="80"/>
        <v>#DIV/0!</v>
      </c>
    </row>
    <row r="974" spans="1:17">
      <c r="A974" s="154" t="s">
        <v>4178</v>
      </c>
      <c r="B974" s="154" t="s">
        <v>4179</v>
      </c>
      <c r="C974" s="154" t="s">
        <v>4171</v>
      </c>
      <c r="D974" s="179"/>
      <c r="E974" s="179"/>
      <c r="F974" s="179"/>
      <c r="G974" s="179"/>
      <c r="H974" s="179"/>
      <c r="I974" s="179"/>
      <c r="J974" s="179"/>
      <c r="K974" s="179"/>
      <c r="L974" s="179">
        <f>VLOOKUP(A974,Sheet2!$A$1:$E$2000,5,FALSE)</f>
        <v>0</v>
      </c>
      <c r="M974" s="21" t="e">
        <f t="shared" si="76"/>
        <v>#DIV/0!</v>
      </c>
      <c r="N974" s="21" t="e">
        <f t="shared" si="77"/>
        <v>#DIV/0!</v>
      </c>
      <c r="O974" s="21" t="e">
        <f t="shared" si="78"/>
        <v>#DIV/0!</v>
      </c>
      <c r="P974" s="21" t="e">
        <f t="shared" si="79"/>
        <v>#DIV/0!</v>
      </c>
      <c r="Q974" s="21" t="e">
        <f t="shared" si="80"/>
        <v>#DIV/0!</v>
      </c>
    </row>
    <row r="975" spans="1:17">
      <c r="A975" s="154" t="s">
        <v>1140</v>
      </c>
      <c r="B975" s="154" t="s">
        <v>2715</v>
      </c>
      <c r="C975" s="154" t="s">
        <v>4171</v>
      </c>
      <c r="D975" s="179">
        <v>237953183</v>
      </c>
      <c r="E975" s="179">
        <v>3790130594</v>
      </c>
      <c r="F975" s="179">
        <v>561291203</v>
      </c>
      <c r="G975" s="179">
        <v>6383536259</v>
      </c>
      <c r="H975" s="179">
        <v>2142804550</v>
      </c>
      <c r="I975" s="179">
        <v>815667934</v>
      </c>
      <c r="J975" s="179">
        <v>265213641</v>
      </c>
      <c r="K975" s="179">
        <v>8421084562</v>
      </c>
      <c r="L975" s="179">
        <f>VLOOKUP(A975,Sheet2!$A$1:$E$2000,5,FALSE)</f>
        <v>1749209095</v>
      </c>
      <c r="M975" s="21">
        <f t="shared" si="76"/>
        <v>8.0051518663652423</v>
      </c>
      <c r="N975" s="21">
        <f t="shared" si="77"/>
        <v>-0.78479160182732211</v>
      </c>
      <c r="O975" s="21">
        <f t="shared" si="78"/>
        <v>-0.52749367960431048</v>
      </c>
      <c r="P975" s="21">
        <f t="shared" si="79"/>
        <v>0.31918802060962803</v>
      </c>
      <c r="Q975" s="21">
        <f t="shared" si="80"/>
        <v>-0.18368238717805596</v>
      </c>
    </row>
    <row r="976" spans="1:17">
      <c r="A976" s="154" t="s">
        <v>938</v>
      </c>
      <c r="B976" s="154" t="s">
        <v>2716</v>
      </c>
      <c r="C976" s="154" t="s">
        <v>4171</v>
      </c>
      <c r="D976" s="179">
        <v>1792830111</v>
      </c>
      <c r="E976" s="179">
        <v>4944579297</v>
      </c>
      <c r="F976" s="179">
        <v>24542960827</v>
      </c>
      <c r="G976" s="179">
        <v>9375272217</v>
      </c>
      <c r="H976" s="179">
        <v>201171446</v>
      </c>
      <c r="I976" s="179">
        <v>378851409</v>
      </c>
      <c r="J976" s="179">
        <v>2840925186</v>
      </c>
      <c r="K976" s="179">
        <v>4308751957</v>
      </c>
      <c r="L976" s="179">
        <f>VLOOKUP(A976,Sheet2!$A$1:$E$2000,5,FALSE)</f>
        <v>1169633273</v>
      </c>
      <c r="M976" s="21">
        <f t="shared" si="76"/>
        <v>-0.88779112713150987</v>
      </c>
      <c r="N976" s="21">
        <f t="shared" si="77"/>
        <v>-0.92338045640609734</v>
      </c>
      <c r="O976" s="21">
        <f t="shared" si="78"/>
        <v>-0.88424684348293203</v>
      </c>
      <c r="P976" s="21">
        <f t="shared" si="79"/>
        <v>-0.54041313603811703</v>
      </c>
      <c r="Q976" s="21">
        <f t="shared" si="80"/>
        <v>4.8141117750876035</v>
      </c>
    </row>
    <row r="977" spans="1:17">
      <c r="A977" s="154" t="s">
        <v>1141</v>
      </c>
      <c r="B977" s="154" t="s">
        <v>2717</v>
      </c>
      <c r="C977" s="154" t="s">
        <v>4171</v>
      </c>
      <c r="D977" s="179"/>
      <c r="E977" s="179"/>
      <c r="F977" s="179"/>
      <c r="G977" s="179"/>
      <c r="H977" s="179"/>
      <c r="I977" s="179"/>
      <c r="J977" s="179"/>
      <c r="K977" s="179"/>
      <c r="L977" s="179">
        <f>VLOOKUP(A977,Sheet2!$A$1:$E$2000,5,FALSE)</f>
        <v>0</v>
      </c>
      <c r="M977" s="21" t="e">
        <f t="shared" si="76"/>
        <v>#DIV/0!</v>
      </c>
      <c r="N977" s="21" t="e">
        <f t="shared" si="77"/>
        <v>#DIV/0!</v>
      </c>
      <c r="O977" s="21" t="e">
        <f t="shared" si="78"/>
        <v>#DIV/0!</v>
      </c>
      <c r="P977" s="21" t="e">
        <f t="shared" si="79"/>
        <v>#DIV/0!</v>
      </c>
      <c r="Q977" s="21" t="e">
        <f t="shared" si="80"/>
        <v>#DIV/0!</v>
      </c>
    </row>
    <row r="978" spans="1:17">
      <c r="A978" s="154" t="s">
        <v>1142</v>
      </c>
      <c r="B978" s="154" t="s">
        <v>2718</v>
      </c>
      <c r="C978" s="154" t="s">
        <v>4171</v>
      </c>
      <c r="D978" s="179"/>
      <c r="E978" s="179"/>
      <c r="F978" s="179"/>
      <c r="G978" s="179"/>
      <c r="H978" s="179"/>
      <c r="I978" s="179"/>
      <c r="J978" s="179"/>
      <c r="K978" s="179"/>
      <c r="L978" s="179">
        <f>VLOOKUP(A978,Sheet2!$A$1:$E$2000,5,FALSE)</f>
        <v>0</v>
      </c>
      <c r="M978" s="21" t="e">
        <f t="shared" si="76"/>
        <v>#DIV/0!</v>
      </c>
      <c r="N978" s="21" t="e">
        <f t="shared" si="77"/>
        <v>#DIV/0!</v>
      </c>
      <c r="O978" s="21" t="e">
        <f t="shared" si="78"/>
        <v>#DIV/0!</v>
      </c>
      <c r="P978" s="21" t="e">
        <f t="shared" si="79"/>
        <v>#DIV/0!</v>
      </c>
      <c r="Q978" s="21" t="e">
        <f t="shared" si="80"/>
        <v>#DIV/0!</v>
      </c>
    </row>
    <row r="979" spans="1:17">
      <c r="A979" s="154" t="s">
        <v>1143</v>
      </c>
      <c r="B979" s="154" t="s">
        <v>2719</v>
      </c>
      <c r="C979" s="154" t="s">
        <v>4171</v>
      </c>
      <c r="D979" s="179">
        <v>410925278323</v>
      </c>
      <c r="E979" s="179">
        <v>388165454331</v>
      </c>
      <c r="F979" s="179">
        <v>435063702150</v>
      </c>
      <c r="G979" s="179">
        <v>613915275512</v>
      </c>
      <c r="H979" s="179">
        <v>518902092149</v>
      </c>
      <c r="I979" s="179">
        <v>484704822928</v>
      </c>
      <c r="J979" s="179">
        <v>441224466977</v>
      </c>
      <c r="K979" s="179">
        <v>528827133261</v>
      </c>
      <c r="L979" s="179">
        <f>VLOOKUP(A979,Sheet2!$A$1:$E$2000,5,FALSE)</f>
        <v>480730098413</v>
      </c>
      <c r="M979" s="21">
        <f t="shared" si="76"/>
        <v>0.2627650804707295</v>
      </c>
      <c r="N979" s="21">
        <f t="shared" si="77"/>
        <v>0.2487067499692491</v>
      </c>
      <c r="O979" s="21">
        <f t="shared" si="78"/>
        <v>1.4160604059945018E-2</v>
      </c>
      <c r="P979" s="21">
        <f t="shared" si="79"/>
        <v>-0.13859916122796787</v>
      </c>
      <c r="Q979" s="21">
        <f t="shared" si="80"/>
        <v>-7.3562998325778797E-2</v>
      </c>
    </row>
    <row r="980" spans="1:17">
      <c r="A980" s="154" t="s">
        <v>2722</v>
      </c>
      <c r="B980" s="154" t="s">
        <v>2723</v>
      </c>
      <c r="C980" s="154" t="s">
        <v>4171</v>
      </c>
      <c r="D980" s="179"/>
      <c r="E980" s="179"/>
      <c r="F980" s="179"/>
      <c r="G980" s="179"/>
      <c r="H980" s="179"/>
      <c r="I980" s="179"/>
      <c r="J980" s="179"/>
      <c r="K980" s="179"/>
      <c r="L980" s="179">
        <f>VLOOKUP(A980,Sheet2!$A$1:$E$2000,5,FALSE)</f>
        <v>0</v>
      </c>
      <c r="M980" s="21" t="e">
        <f t="shared" si="76"/>
        <v>#DIV/0!</v>
      </c>
      <c r="N980" s="21" t="e">
        <f t="shared" si="77"/>
        <v>#DIV/0!</v>
      </c>
      <c r="O980" s="21" t="e">
        <f t="shared" si="78"/>
        <v>#DIV/0!</v>
      </c>
      <c r="P980" s="21" t="e">
        <f t="shared" si="79"/>
        <v>#DIV/0!</v>
      </c>
      <c r="Q980" s="21" t="e">
        <f t="shared" si="80"/>
        <v>#DIV/0!</v>
      </c>
    </row>
    <row r="981" spans="1:17">
      <c r="A981" s="154" t="s">
        <v>4212</v>
      </c>
      <c r="B981" s="154" t="s">
        <v>4228</v>
      </c>
      <c r="C981" s="154" t="s">
        <v>4171</v>
      </c>
      <c r="D981" s="179"/>
      <c r="E981" s="179"/>
      <c r="F981" s="179">
        <v>564368951207</v>
      </c>
      <c r="G981" s="179"/>
      <c r="H981" s="179"/>
      <c r="I981" s="179"/>
      <c r="J981" s="179">
        <v>829828786192</v>
      </c>
      <c r="K981" s="179">
        <v>932881374387</v>
      </c>
      <c r="L981" s="179">
        <f>VLOOKUP(A981,Sheet2!$A$1:$E$2000,5,FALSE)</f>
        <v>1027364046934</v>
      </c>
      <c r="M981" s="21" t="e">
        <f t="shared" si="76"/>
        <v>#DIV/0!</v>
      </c>
      <c r="N981" s="21" t="e">
        <f t="shared" si="77"/>
        <v>#DIV/0!</v>
      </c>
      <c r="O981" s="21">
        <f t="shared" si="78"/>
        <v>0.4703657676724925</v>
      </c>
      <c r="P981" s="21" t="e">
        <f t="shared" si="79"/>
        <v>#DIV/0!</v>
      </c>
      <c r="Q981" s="21" t="e">
        <f t="shared" si="80"/>
        <v>#DIV/0!</v>
      </c>
    </row>
    <row r="982" spans="1:17">
      <c r="A982" s="154" t="s">
        <v>1147</v>
      </c>
      <c r="B982" s="154" t="s">
        <v>2726</v>
      </c>
      <c r="C982" s="154" t="s">
        <v>4171</v>
      </c>
      <c r="D982" s="179"/>
      <c r="E982" s="179"/>
      <c r="F982" s="179"/>
      <c r="G982" s="179"/>
      <c r="H982" s="179"/>
      <c r="I982" s="179"/>
      <c r="J982" s="179"/>
      <c r="K982" s="179"/>
      <c r="L982" s="179">
        <f>VLOOKUP(A982,Sheet2!$A$1:$E$2000,5,FALSE)</f>
        <v>0</v>
      </c>
      <c r="M982" s="21" t="e">
        <f t="shared" si="76"/>
        <v>#DIV/0!</v>
      </c>
      <c r="N982" s="21" t="e">
        <f t="shared" si="77"/>
        <v>#DIV/0!</v>
      </c>
      <c r="O982" s="21" t="e">
        <f t="shared" si="78"/>
        <v>#DIV/0!</v>
      </c>
      <c r="P982" s="21" t="e">
        <f t="shared" si="79"/>
        <v>#DIV/0!</v>
      </c>
      <c r="Q982" s="21" t="e">
        <f t="shared" si="80"/>
        <v>#DIV/0!</v>
      </c>
    </row>
    <row r="983" spans="1:17">
      <c r="A983" s="154" t="s">
        <v>1148</v>
      </c>
      <c r="B983" s="154" t="s">
        <v>2727</v>
      </c>
      <c r="C983" s="154" t="s">
        <v>4171</v>
      </c>
      <c r="D983" s="179"/>
      <c r="E983" s="179"/>
      <c r="F983" s="179"/>
      <c r="G983" s="179"/>
      <c r="H983" s="179"/>
      <c r="I983" s="179"/>
      <c r="J983" s="179"/>
      <c r="K983" s="179"/>
      <c r="L983" s="179">
        <f>VLOOKUP(A983,Sheet2!$A$1:$E$2000,5,FALSE)</f>
        <v>0</v>
      </c>
      <c r="M983" s="21" t="e">
        <f t="shared" si="76"/>
        <v>#DIV/0!</v>
      </c>
      <c r="N983" s="21" t="e">
        <f t="shared" si="77"/>
        <v>#DIV/0!</v>
      </c>
      <c r="O983" s="21" t="e">
        <f t="shared" si="78"/>
        <v>#DIV/0!</v>
      </c>
      <c r="P983" s="21" t="e">
        <f t="shared" si="79"/>
        <v>#DIV/0!</v>
      </c>
      <c r="Q983" s="21" t="e">
        <f t="shared" si="80"/>
        <v>#DIV/0!</v>
      </c>
    </row>
    <row r="984" spans="1:17">
      <c r="A984" s="154" t="s">
        <v>1149</v>
      </c>
      <c r="B984" s="154" t="s">
        <v>2728</v>
      </c>
      <c r="C984" s="154" t="s">
        <v>4171</v>
      </c>
      <c r="D984" s="179">
        <v>106334688079</v>
      </c>
      <c r="E984" s="179">
        <v>106377227988</v>
      </c>
      <c r="F984" s="179">
        <v>92206102549</v>
      </c>
      <c r="G984" s="179">
        <v>100890280082</v>
      </c>
      <c r="H984" s="179">
        <v>74044989342</v>
      </c>
      <c r="I984" s="179">
        <v>73332919223</v>
      </c>
      <c r="J984" s="179">
        <v>87868839734</v>
      </c>
      <c r="K984" s="179">
        <v>91709014271</v>
      </c>
      <c r="L984" s="179">
        <f>VLOOKUP(A984,Sheet2!$A$1:$E$2000,5,FALSE)</f>
        <v>79737318303</v>
      </c>
      <c r="M984" s="21">
        <f t="shared" si="76"/>
        <v>-0.30366100959463743</v>
      </c>
      <c r="N984" s="21">
        <f t="shared" si="77"/>
        <v>-0.31063329426790104</v>
      </c>
      <c r="O984" s="21">
        <f t="shared" si="78"/>
        <v>-4.7038782630413209E-2</v>
      </c>
      <c r="P984" s="21">
        <f t="shared" si="79"/>
        <v>-9.1002481146229316E-2</v>
      </c>
      <c r="Q984" s="21">
        <f t="shared" si="80"/>
        <v>7.6876626110487956E-2</v>
      </c>
    </row>
    <row r="985" spans="1:17">
      <c r="A985" s="154" t="s">
        <v>1151</v>
      </c>
      <c r="B985" s="154" t="s">
        <v>2730</v>
      </c>
      <c r="C985" s="154" t="s">
        <v>4171</v>
      </c>
      <c r="D985" s="179">
        <v>22431819</v>
      </c>
      <c r="E985" s="179">
        <v>152277097</v>
      </c>
      <c r="F985" s="179">
        <v>63091319</v>
      </c>
      <c r="G985" s="179">
        <v>15536827735</v>
      </c>
      <c r="H985" s="179">
        <v>5660139216</v>
      </c>
      <c r="I985" s="179">
        <v>-132031460</v>
      </c>
      <c r="J985" s="179">
        <v>171930927</v>
      </c>
      <c r="K985" s="179">
        <v>15335668107</v>
      </c>
      <c r="L985" s="179">
        <f>VLOOKUP(A985,Sheet2!$A$1:$E$2000,5,FALSE)</f>
        <v>714125712</v>
      </c>
      <c r="M985" s="21">
        <f t="shared" si="76"/>
        <v>251.32635908840027</v>
      </c>
      <c r="N985" s="21">
        <f t="shared" si="77"/>
        <v>-1.8670473932137017</v>
      </c>
      <c r="O985" s="21">
        <f t="shared" si="78"/>
        <v>1.7251122614824395</v>
      </c>
      <c r="P985" s="21">
        <f t="shared" si="79"/>
        <v>-1.2947278004945969E-2</v>
      </c>
      <c r="Q985" s="21">
        <f t="shared" si="80"/>
        <v>-0.87383248278040238</v>
      </c>
    </row>
    <row r="986" spans="1:17">
      <c r="A986" s="154" t="s">
        <v>2731</v>
      </c>
      <c r="B986" s="154" t="s">
        <v>2732</v>
      </c>
      <c r="C986" s="154" t="s">
        <v>4171</v>
      </c>
      <c r="D986" s="179"/>
      <c r="E986" s="179"/>
      <c r="F986" s="179"/>
      <c r="G986" s="179"/>
      <c r="H986" s="179"/>
      <c r="I986" s="179"/>
      <c r="J986" s="179"/>
      <c r="K986" s="179"/>
      <c r="L986" s="179">
        <f>VLOOKUP(A986,Sheet2!$A$1:$E$2000,5,FALSE)</f>
        <v>0</v>
      </c>
      <c r="M986" s="21" t="e">
        <f t="shared" si="76"/>
        <v>#DIV/0!</v>
      </c>
      <c r="N986" s="21" t="e">
        <f t="shared" si="77"/>
        <v>#DIV/0!</v>
      </c>
      <c r="O986" s="21" t="e">
        <f t="shared" si="78"/>
        <v>#DIV/0!</v>
      </c>
      <c r="P986" s="21" t="e">
        <f t="shared" si="79"/>
        <v>#DIV/0!</v>
      </c>
      <c r="Q986" s="21" t="e">
        <f t="shared" si="80"/>
        <v>#DIV/0!</v>
      </c>
    </row>
    <row r="987" spans="1:17">
      <c r="A987" s="154" t="s">
        <v>1152</v>
      </c>
      <c r="B987" s="154" t="s">
        <v>2733</v>
      </c>
      <c r="C987" s="154" t="s">
        <v>4171</v>
      </c>
      <c r="D987" s="179"/>
      <c r="E987" s="179"/>
      <c r="F987" s="179"/>
      <c r="G987" s="179"/>
      <c r="H987" s="179"/>
      <c r="I987" s="179"/>
      <c r="J987" s="179"/>
      <c r="K987" s="179"/>
      <c r="L987" s="179">
        <f>VLOOKUP(A987,Sheet2!$A$1:$E$2000,5,FALSE)</f>
        <v>0</v>
      </c>
      <c r="M987" s="21" t="e">
        <f t="shared" si="76"/>
        <v>#DIV/0!</v>
      </c>
      <c r="N987" s="21" t="e">
        <f t="shared" si="77"/>
        <v>#DIV/0!</v>
      </c>
      <c r="O987" s="21" t="e">
        <f t="shared" si="78"/>
        <v>#DIV/0!</v>
      </c>
      <c r="P987" s="21" t="e">
        <f t="shared" si="79"/>
        <v>#DIV/0!</v>
      </c>
      <c r="Q987" s="21" t="e">
        <f t="shared" si="80"/>
        <v>#DIV/0!</v>
      </c>
    </row>
    <row r="988" spans="1:17">
      <c r="A988" s="154" t="s">
        <v>1153</v>
      </c>
      <c r="B988" s="154" t="s">
        <v>2734</v>
      </c>
      <c r="C988" s="154" t="s">
        <v>4171</v>
      </c>
      <c r="D988" s="179">
        <v>714632668630</v>
      </c>
      <c r="E988" s="179">
        <v>1113168555894</v>
      </c>
      <c r="F988" s="179">
        <v>1485946737847</v>
      </c>
      <c r="G988" s="179">
        <v>779761211025</v>
      </c>
      <c r="H988" s="179">
        <v>771700466437</v>
      </c>
      <c r="I988" s="179">
        <v>1212283066088</v>
      </c>
      <c r="J988" s="179">
        <v>1526927540602</v>
      </c>
      <c r="K988" s="179">
        <v>814182302566</v>
      </c>
      <c r="L988" s="179">
        <f>VLOOKUP(A988,Sheet2!$A$1:$E$2000,5,FALSE)</f>
        <v>860175053028</v>
      </c>
      <c r="M988" s="21">
        <f t="shared" si="76"/>
        <v>7.9856127927096995E-2</v>
      </c>
      <c r="N988" s="21">
        <f t="shared" si="77"/>
        <v>8.9038187136358568E-2</v>
      </c>
      <c r="O988" s="21">
        <f t="shared" si="78"/>
        <v>2.7578917676670842E-2</v>
      </c>
      <c r="P988" s="21">
        <f t="shared" si="79"/>
        <v>4.414311850130799E-2</v>
      </c>
      <c r="Q988" s="21">
        <f t="shared" si="80"/>
        <v>0.11464887017561869</v>
      </c>
    </row>
    <row r="989" spans="1:17">
      <c r="A989" s="154" t="s">
        <v>1154</v>
      </c>
      <c r="B989" s="154" t="s">
        <v>2735</v>
      </c>
      <c r="C989" s="154" t="s">
        <v>4171</v>
      </c>
      <c r="D989" s="179">
        <v>289856074291</v>
      </c>
      <c r="E989" s="179">
        <v>382732223289</v>
      </c>
      <c r="F989" s="179">
        <v>315093684690</v>
      </c>
      <c r="G989" s="179">
        <v>381498359195</v>
      </c>
      <c r="H989" s="179">
        <v>281152655999</v>
      </c>
      <c r="I989" s="179">
        <v>341841265427</v>
      </c>
      <c r="J989" s="179">
        <v>246958254095</v>
      </c>
      <c r="K989" s="179">
        <v>316269488751</v>
      </c>
      <c r="L989" s="179">
        <f>VLOOKUP(A989,Sheet2!$A$1:$E$2000,5,FALSE)</f>
        <v>224021899139</v>
      </c>
      <c r="M989" s="21">
        <f t="shared" si="76"/>
        <v>-3.0026689326035076E-2</v>
      </c>
      <c r="N989" s="21">
        <f t="shared" si="77"/>
        <v>-0.10683960057139834</v>
      </c>
      <c r="O989" s="21">
        <f t="shared" si="78"/>
        <v>-0.21623864236452081</v>
      </c>
      <c r="P989" s="21">
        <f t="shared" si="79"/>
        <v>-0.17098073654009807</v>
      </c>
      <c r="Q989" s="21">
        <f t="shared" si="80"/>
        <v>-0.20320191056705936</v>
      </c>
    </row>
    <row r="990" spans="1:17">
      <c r="A990" s="154" t="s">
        <v>897</v>
      </c>
      <c r="B990" s="154" t="s">
        <v>2736</v>
      </c>
      <c r="C990" s="154" t="s">
        <v>4171</v>
      </c>
      <c r="D990" s="179">
        <v>127184577891</v>
      </c>
      <c r="E990" s="179">
        <v>151174037699</v>
      </c>
      <c r="F990" s="179">
        <v>201463498730</v>
      </c>
      <c r="G990" s="179">
        <v>224681013557</v>
      </c>
      <c r="H990" s="179">
        <v>117481983384</v>
      </c>
      <c r="I990" s="179">
        <v>209812900791</v>
      </c>
      <c r="J990" s="179">
        <v>221447980131</v>
      </c>
      <c r="K990" s="179">
        <v>256096800929</v>
      </c>
      <c r="L990" s="179">
        <f>VLOOKUP(A990,Sheet2!$A$1:$E$2000,5,FALSE)</f>
        <v>138689918653</v>
      </c>
      <c r="M990" s="21">
        <f t="shared" si="76"/>
        <v>-7.6287508028806281E-2</v>
      </c>
      <c r="N990" s="21">
        <f t="shared" si="77"/>
        <v>0.38788977250680318</v>
      </c>
      <c r="O990" s="21">
        <f t="shared" si="78"/>
        <v>9.9196536975579203E-2</v>
      </c>
      <c r="P990" s="21">
        <f t="shared" si="79"/>
        <v>0.13982395252115967</v>
      </c>
      <c r="Q990" s="21">
        <f t="shared" si="80"/>
        <v>0.18052074588901035</v>
      </c>
    </row>
    <row r="991" spans="1:17">
      <c r="A991" s="154" t="s">
        <v>1155</v>
      </c>
      <c r="B991" s="154" t="s">
        <v>2737</v>
      </c>
      <c r="C991" s="154" t="s">
        <v>4171</v>
      </c>
      <c r="D991" s="179">
        <v>4012317462792</v>
      </c>
      <c r="E991" s="179">
        <v>4231968707717</v>
      </c>
      <c r="F991" s="179">
        <v>4555538660291</v>
      </c>
      <c r="G991" s="179">
        <v>4810575421837</v>
      </c>
      <c r="H991" s="179">
        <v>4582180917464</v>
      </c>
      <c r="I991" s="179">
        <v>4774987270140</v>
      </c>
      <c r="J991" s="179">
        <v>4929748719939</v>
      </c>
      <c r="K991" s="179">
        <v>5219798401613</v>
      </c>
      <c r="L991" s="179">
        <f>VLOOKUP(A991,Sheet2!$A$1:$E$2000,5,FALSE)</f>
        <v>5158177283865</v>
      </c>
      <c r="M991" s="21">
        <f t="shared" si="76"/>
        <v>0.14202850595861286</v>
      </c>
      <c r="N991" s="21">
        <f t="shared" si="77"/>
        <v>0.12831346352651546</v>
      </c>
      <c r="O991" s="21">
        <f t="shared" si="78"/>
        <v>8.2143976278777994E-2</v>
      </c>
      <c r="P991" s="21">
        <f t="shared" si="79"/>
        <v>8.5067365936803307E-2</v>
      </c>
      <c r="Q991" s="21">
        <f t="shared" si="80"/>
        <v>0.12570354090684491</v>
      </c>
    </row>
    <row r="992" spans="1:17">
      <c r="A992" s="154" t="s">
        <v>1156</v>
      </c>
      <c r="B992" s="154" t="s">
        <v>3870</v>
      </c>
      <c r="C992" s="154" t="s">
        <v>4171</v>
      </c>
      <c r="D992" s="179"/>
      <c r="E992" s="179"/>
      <c r="F992" s="179"/>
      <c r="G992" s="179"/>
      <c r="H992" s="179"/>
      <c r="I992" s="179"/>
      <c r="J992" s="179"/>
      <c r="K992" s="179"/>
      <c r="L992" s="179">
        <f>VLOOKUP(A992,Sheet2!$A$1:$E$2000,5,FALSE)</f>
        <v>0</v>
      </c>
      <c r="M992" s="21" t="e">
        <f t="shared" si="76"/>
        <v>#DIV/0!</v>
      </c>
      <c r="N992" s="21" t="e">
        <f t="shared" si="77"/>
        <v>#DIV/0!</v>
      </c>
      <c r="O992" s="21" t="e">
        <f t="shared" si="78"/>
        <v>#DIV/0!</v>
      </c>
      <c r="P992" s="21" t="e">
        <f t="shared" si="79"/>
        <v>#DIV/0!</v>
      </c>
      <c r="Q992" s="21" t="e">
        <f t="shared" si="80"/>
        <v>#DIV/0!</v>
      </c>
    </row>
    <row r="993" spans="1:17">
      <c r="A993" s="154" t="s">
        <v>824</v>
      </c>
      <c r="B993" s="154" t="s">
        <v>2739</v>
      </c>
      <c r="C993" s="154" t="s">
        <v>4171</v>
      </c>
      <c r="D993" s="179"/>
      <c r="E993" s="179"/>
      <c r="F993" s="179"/>
      <c r="G993" s="179"/>
      <c r="H993" s="179"/>
      <c r="I993" s="179"/>
      <c r="J993" s="179"/>
      <c r="K993" s="179"/>
      <c r="L993" s="179">
        <f>VLOOKUP(A993,Sheet2!$A$1:$E$2000,5,FALSE)</f>
        <v>0</v>
      </c>
      <c r="M993" s="21" t="e">
        <f t="shared" si="76"/>
        <v>#DIV/0!</v>
      </c>
      <c r="N993" s="21" t="e">
        <f t="shared" si="77"/>
        <v>#DIV/0!</v>
      </c>
      <c r="O993" s="21" t="e">
        <f t="shared" si="78"/>
        <v>#DIV/0!</v>
      </c>
      <c r="P993" s="21" t="e">
        <f t="shared" si="79"/>
        <v>#DIV/0!</v>
      </c>
      <c r="Q993" s="21" t="e">
        <f t="shared" si="80"/>
        <v>#DIV/0!</v>
      </c>
    </row>
    <row r="994" spans="1:17">
      <c r="A994" s="154" t="s">
        <v>1157</v>
      </c>
      <c r="B994" s="154" t="s">
        <v>2740</v>
      </c>
      <c r="C994" s="154" t="s">
        <v>4171</v>
      </c>
      <c r="D994" s="179"/>
      <c r="E994" s="179"/>
      <c r="F994" s="179"/>
      <c r="G994" s="179"/>
      <c r="H994" s="179"/>
      <c r="I994" s="179"/>
      <c r="J994" s="179"/>
      <c r="K994" s="179"/>
      <c r="L994" s="179">
        <f>VLOOKUP(A994,Sheet2!$A$1:$E$2000,5,FALSE)</f>
        <v>0</v>
      </c>
      <c r="M994" s="21" t="e">
        <f t="shared" si="76"/>
        <v>#DIV/0!</v>
      </c>
      <c r="N994" s="21" t="e">
        <f t="shared" si="77"/>
        <v>#DIV/0!</v>
      </c>
      <c r="O994" s="21" t="e">
        <f t="shared" si="78"/>
        <v>#DIV/0!</v>
      </c>
      <c r="P994" s="21" t="e">
        <f t="shared" si="79"/>
        <v>#DIV/0!</v>
      </c>
      <c r="Q994" s="21" t="e">
        <f t="shared" si="80"/>
        <v>#DIV/0!</v>
      </c>
    </row>
    <row r="995" spans="1:17">
      <c r="A995" s="154" t="s">
        <v>1158</v>
      </c>
      <c r="B995" s="154" t="s">
        <v>2741</v>
      </c>
      <c r="C995" s="154" t="s">
        <v>4171</v>
      </c>
      <c r="D995" s="179"/>
      <c r="E995" s="179"/>
      <c r="F995" s="179"/>
      <c r="G995" s="179"/>
      <c r="H995" s="179"/>
      <c r="I995" s="179"/>
      <c r="J995" s="179"/>
      <c r="K995" s="179"/>
      <c r="L995" s="179">
        <f>VLOOKUP(A995,Sheet2!$A$1:$E$2000,5,FALSE)</f>
        <v>0</v>
      </c>
      <c r="M995" s="21" t="e">
        <f t="shared" si="76"/>
        <v>#DIV/0!</v>
      </c>
      <c r="N995" s="21" t="e">
        <f t="shared" si="77"/>
        <v>#DIV/0!</v>
      </c>
      <c r="O995" s="21" t="e">
        <f t="shared" si="78"/>
        <v>#DIV/0!</v>
      </c>
      <c r="P995" s="21" t="e">
        <f t="shared" si="79"/>
        <v>#DIV/0!</v>
      </c>
      <c r="Q995" s="21" t="e">
        <f t="shared" si="80"/>
        <v>#DIV/0!</v>
      </c>
    </row>
    <row r="996" spans="1:17">
      <c r="A996" s="154" t="s">
        <v>1159</v>
      </c>
      <c r="B996" s="154" t="s">
        <v>2742</v>
      </c>
      <c r="C996" s="154" t="s">
        <v>4171</v>
      </c>
      <c r="D996" s="179"/>
      <c r="E996" s="179"/>
      <c r="F996" s="179"/>
      <c r="G996" s="179"/>
      <c r="H996" s="179"/>
      <c r="I996" s="179"/>
      <c r="J996" s="179"/>
      <c r="K996" s="179"/>
      <c r="L996" s="179">
        <f>VLOOKUP(A996,Sheet2!$A$1:$E$2000,5,FALSE)</f>
        <v>0</v>
      </c>
      <c r="M996" s="21" t="e">
        <f t="shared" si="76"/>
        <v>#DIV/0!</v>
      </c>
      <c r="N996" s="21" t="e">
        <f t="shared" si="77"/>
        <v>#DIV/0!</v>
      </c>
      <c r="O996" s="21" t="e">
        <f t="shared" si="78"/>
        <v>#DIV/0!</v>
      </c>
      <c r="P996" s="21" t="e">
        <f t="shared" si="79"/>
        <v>#DIV/0!</v>
      </c>
      <c r="Q996" s="21" t="e">
        <f t="shared" si="80"/>
        <v>#DIV/0!</v>
      </c>
    </row>
    <row r="997" spans="1:17">
      <c r="A997" s="154" t="s">
        <v>105</v>
      </c>
      <c r="B997" s="154" t="s">
        <v>1762</v>
      </c>
      <c r="C997" s="154" t="s">
        <v>4171</v>
      </c>
      <c r="D997" s="179">
        <v>40383529470</v>
      </c>
      <c r="E997" s="179">
        <v>46132947338</v>
      </c>
      <c r="F997" s="179">
        <v>42974761088</v>
      </c>
      <c r="G997" s="179">
        <v>53288400006</v>
      </c>
      <c r="H997" s="179">
        <v>44098532213</v>
      </c>
      <c r="I997" s="179">
        <v>44725387188</v>
      </c>
      <c r="J997" s="179">
        <v>55072576616</v>
      </c>
      <c r="K997" s="179">
        <v>47941861071</v>
      </c>
      <c r="L997" s="179">
        <f>VLOOKUP(A997,Sheet2!$A$1:$E$2000,5,FALSE)</f>
        <v>43641248473</v>
      </c>
      <c r="M997" s="21">
        <f t="shared" si="76"/>
        <v>9.1993017741547098E-2</v>
      </c>
      <c r="N997" s="21">
        <f t="shared" si="77"/>
        <v>-3.0510952176701352E-2</v>
      </c>
      <c r="O997" s="21">
        <f t="shared" si="78"/>
        <v>0.28150977973390334</v>
      </c>
      <c r="P997" s="21">
        <f t="shared" si="79"/>
        <v>-0.10033213484356834</v>
      </c>
      <c r="Q997" s="21">
        <f t="shared" si="80"/>
        <v>-1.0369590937659266E-2</v>
      </c>
    </row>
    <row r="998" spans="1:17">
      <c r="A998" s="154" t="s">
        <v>3901</v>
      </c>
      <c r="B998" s="154" t="s">
        <v>3902</v>
      </c>
      <c r="C998" s="154" t="s">
        <v>4171</v>
      </c>
      <c r="D998" s="179"/>
      <c r="E998" s="179"/>
      <c r="F998" s="179"/>
      <c r="G998" s="179"/>
      <c r="H998" s="179"/>
      <c r="I998" s="179"/>
      <c r="J998" s="179"/>
      <c r="K998" s="179"/>
      <c r="L998" s="179">
        <f>VLOOKUP(A998,Sheet2!$A$1:$E$2000,5,FALSE)</f>
        <v>0</v>
      </c>
      <c r="M998" s="21" t="e">
        <f t="shared" si="76"/>
        <v>#DIV/0!</v>
      </c>
      <c r="N998" s="21" t="e">
        <f t="shared" si="77"/>
        <v>#DIV/0!</v>
      </c>
      <c r="O998" s="21" t="e">
        <f t="shared" si="78"/>
        <v>#DIV/0!</v>
      </c>
      <c r="P998" s="21" t="e">
        <f t="shared" si="79"/>
        <v>#DIV/0!</v>
      </c>
      <c r="Q998" s="21" t="e">
        <f t="shared" si="80"/>
        <v>#DIV/0!</v>
      </c>
    </row>
    <row r="999" spans="1:17">
      <c r="A999" s="154" t="s">
        <v>1160</v>
      </c>
      <c r="B999" s="154" t="s">
        <v>2743</v>
      </c>
      <c r="C999" s="154" t="s">
        <v>4171</v>
      </c>
      <c r="D999" s="179"/>
      <c r="E999" s="179"/>
      <c r="F999" s="179"/>
      <c r="G999" s="179"/>
      <c r="H999" s="179"/>
      <c r="I999" s="179"/>
      <c r="J999" s="179"/>
      <c r="K999" s="179"/>
      <c r="L999" s="179">
        <f>VLOOKUP(A999,Sheet2!$A$1:$E$2000,5,FALSE)</f>
        <v>0</v>
      </c>
      <c r="M999" s="21" t="e">
        <f t="shared" si="76"/>
        <v>#DIV/0!</v>
      </c>
      <c r="N999" s="21" t="e">
        <f t="shared" si="77"/>
        <v>#DIV/0!</v>
      </c>
      <c r="O999" s="21" t="e">
        <f t="shared" si="78"/>
        <v>#DIV/0!</v>
      </c>
      <c r="P999" s="21" t="e">
        <f t="shared" si="79"/>
        <v>#DIV/0!</v>
      </c>
      <c r="Q999" s="21" t="e">
        <f t="shared" si="80"/>
        <v>#DIV/0!</v>
      </c>
    </row>
    <row r="1000" spans="1:17">
      <c r="A1000" s="154" t="s">
        <v>3903</v>
      </c>
      <c r="B1000" s="154" t="s">
        <v>3904</v>
      </c>
      <c r="C1000" s="154" t="s">
        <v>4171</v>
      </c>
      <c r="D1000" s="179"/>
      <c r="E1000" s="179"/>
      <c r="F1000" s="179"/>
      <c r="G1000" s="179"/>
      <c r="H1000" s="179"/>
      <c r="I1000" s="179"/>
      <c r="J1000" s="179"/>
      <c r="K1000" s="179"/>
      <c r="L1000" s="179">
        <f>VLOOKUP(A1000,Sheet2!$A$1:$E$2000,5,FALSE)</f>
        <v>0</v>
      </c>
      <c r="M1000" s="21" t="e">
        <f t="shared" si="76"/>
        <v>#DIV/0!</v>
      </c>
      <c r="N1000" s="21" t="e">
        <f t="shared" si="77"/>
        <v>#DIV/0!</v>
      </c>
      <c r="O1000" s="21" t="e">
        <f t="shared" si="78"/>
        <v>#DIV/0!</v>
      </c>
      <c r="P1000" s="21" t="e">
        <f t="shared" si="79"/>
        <v>#DIV/0!</v>
      </c>
      <c r="Q1000" s="21" t="e">
        <f t="shared" si="80"/>
        <v>#DIV/0!</v>
      </c>
    </row>
    <row r="1001" spans="1:17">
      <c r="A1001" s="154" t="s">
        <v>817</v>
      </c>
      <c r="B1001" s="154" t="s">
        <v>2744</v>
      </c>
      <c r="C1001" s="154" t="s">
        <v>4171</v>
      </c>
      <c r="D1001" s="179">
        <v>175126796165</v>
      </c>
      <c r="E1001" s="179">
        <v>335246242796</v>
      </c>
      <c r="F1001" s="179">
        <v>386733588705</v>
      </c>
      <c r="G1001" s="179">
        <v>559980122961</v>
      </c>
      <c r="H1001" s="179">
        <v>189380043910</v>
      </c>
      <c r="I1001" s="179">
        <v>625780460491</v>
      </c>
      <c r="J1001" s="179">
        <v>382348777492</v>
      </c>
      <c r="K1001" s="179">
        <v>751458853564</v>
      </c>
      <c r="L1001" s="179">
        <f>VLOOKUP(A1001,Sheet2!$A$1:$E$2000,5,FALSE)</f>
        <v>159005846242</v>
      </c>
      <c r="M1001" s="21">
        <f t="shared" si="76"/>
        <v>8.1388160219472941E-2</v>
      </c>
      <c r="N1001" s="21">
        <f t="shared" si="77"/>
        <v>0.86662930290256046</v>
      </c>
      <c r="O1001" s="21">
        <f t="shared" si="78"/>
        <v>-1.1338066671898855E-2</v>
      </c>
      <c r="P1001" s="21">
        <f t="shared" si="79"/>
        <v>0.34193844165489351</v>
      </c>
      <c r="Q1001" s="21">
        <f t="shared" si="80"/>
        <v>-0.16038753102430833</v>
      </c>
    </row>
    <row r="1002" spans="1:17">
      <c r="A1002" s="154" t="s">
        <v>1161</v>
      </c>
      <c r="B1002" s="154" t="s">
        <v>2745</v>
      </c>
      <c r="C1002" s="154" t="s">
        <v>4171</v>
      </c>
      <c r="D1002" s="179"/>
      <c r="E1002" s="179"/>
      <c r="F1002" s="179"/>
      <c r="G1002" s="179"/>
      <c r="H1002" s="179"/>
      <c r="I1002" s="179"/>
      <c r="J1002" s="179"/>
      <c r="K1002" s="179"/>
      <c r="L1002" s="179">
        <f>VLOOKUP(A1002,Sheet2!$A$1:$E$2000,5,FALSE)</f>
        <v>0</v>
      </c>
      <c r="M1002" s="21" t="e">
        <f t="shared" si="76"/>
        <v>#DIV/0!</v>
      </c>
      <c r="N1002" s="21" t="e">
        <f t="shared" si="77"/>
        <v>#DIV/0!</v>
      </c>
      <c r="O1002" s="21" t="e">
        <f t="shared" si="78"/>
        <v>#DIV/0!</v>
      </c>
      <c r="P1002" s="21" t="e">
        <f t="shared" si="79"/>
        <v>#DIV/0!</v>
      </c>
      <c r="Q1002" s="21" t="e">
        <f t="shared" si="80"/>
        <v>#DIV/0!</v>
      </c>
    </row>
    <row r="1003" spans="1:17">
      <c r="A1003" s="154" t="s">
        <v>3929</v>
      </c>
      <c r="B1003" s="154" t="s">
        <v>3939</v>
      </c>
      <c r="C1003" s="154" t="s">
        <v>4171</v>
      </c>
      <c r="D1003" s="179">
        <v>118631561275</v>
      </c>
      <c r="E1003" s="179">
        <v>141476922223</v>
      </c>
      <c r="F1003" s="179">
        <v>171992639946</v>
      </c>
      <c r="G1003" s="179">
        <v>146583631763</v>
      </c>
      <c r="H1003" s="179">
        <v>147591719501</v>
      </c>
      <c r="I1003" s="179">
        <v>186686579450</v>
      </c>
      <c r="J1003" s="179">
        <v>192303107538</v>
      </c>
      <c r="K1003" s="179">
        <v>171295373881</v>
      </c>
      <c r="L1003" s="179">
        <f>VLOOKUP(A1003,Sheet2!$A$1:$E$2000,5,FALSE)</f>
        <v>186014667321</v>
      </c>
      <c r="M1003" s="21">
        <f t="shared" si="76"/>
        <v>0.24411849523641868</v>
      </c>
      <c r="N1003" s="21">
        <f t="shared" si="77"/>
        <v>0.31955499537754456</v>
      </c>
      <c r="O1003" s="21">
        <f t="shared" si="78"/>
        <v>0.11808916706189762</v>
      </c>
      <c r="P1003" s="21">
        <f t="shared" si="79"/>
        <v>0.16858459447883342</v>
      </c>
      <c r="Q1003" s="21">
        <f t="shared" si="80"/>
        <v>0.26033267956973472</v>
      </c>
    </row>
    <row r="1004" spans="1:17">
      <c r="A1004" s="154" t="s">
        <v>3816</v>
      </c>
      <c r="B1004" s="154" t="s">
        <v>3817</v>
      </c>
      <c r="C1004" s="154" t="s">
        <v>4171</v>
      </c>
      <c r="D1004" s="179">
        <v>4099109997775</v>
      </c>
      <c r="E1004" s="179">
        <v>5986050849445</v>
      </c>
      <c r="F1004" s="179">
        <v>5162614804609</v>
      </c>
      <c r="G1004" s="179">
        <v>3888073003061</v>
      </c>
      <c r="H1004" s="179">
        <v>3976592231665</v>
      </c>
      <c r="I1004" s="179">
        <v>4256905234881</v>
      </c>
      <c r="J1004" s="179">
        <v>3680320279457</v>
      </c>
      <c r="K1004" s="179">
        <v>3396558023226</v>
      </c>
      <c r="L1004" s="179">
        <f>VLOOKUP(A1004,Sheet2!$A$1:$E$2000,5,FALSE)</f>
        <v>3589021850385</v>
      </c>
      <c r="M1004" s="21">
        <f t="shared" si="76"/>
        <v>-2.9888870066063788E-2</v>
      </c>
      <c r="N1004" s="21">
        <f t="shared" si="77"/>
        <v>-0.28886250017811305</v>
      </c>
      <c r="O1004" s="21">
        <f t="shared" si="78"/>
        <v>-0.28712088374841754</v>
      </c>
      <c r="P1004" s="21">
        <f t="shared" si="79"/>
        <v>-0.12641608823909437</v>
      </c>
      <c r="Q1004" s="21">
        <f t="shared" si="80"/>
        <v>-9.7462942816675016E-2</v>
      </c>
    </row>
    <row r="1005" spans="1:17">
      <c r="A1005" s="154" t="s">
        <v>4310</v>
      </c>
      <c r="B1005" s="154" t="s">
        <v>4311</v>
      </c>
      <c r="C1005" s="154" t="s">
        <v>4171</v>
      </c>
      <c r="D1005" s="179"/>
      <c r="E1005" s="179"/>
      <c r="F1005" s="179"/>
      <c r="G1005" s="179">
        <v>520518703447</v>
      </c>
      <c r="H1005" s="179"/>
      <c r="I1005" s="179"/>
      <c r="J1005" s="179"/>
      <c r="K1005" s="179">
        <v>919902226765</v>
      </c>
      <c r="L1005" s="179">
        <f>VLOOKUP(A1005,Sheet2!$A$1:$E$2000,5,FALSE)</f>
        <v>643914658970</v>
      </c>
      <c r="M1005" s="21" t="e">
        <f t="shared" si="76"/>
        <v>#DIV/0!</v>
      </c>
      <c r="N1005" s="21" t="e">
        <f t="shared" si="77"/>
        <v>#DIV/0!</v>
      </c>
      <c r="O1005" s="21" t="e">
        <f t="shared" si="78"/>
        <v>#DIV/0!</v>
      </c>
      <c r="P1005" s="21">
        <f t="shared" si="79"/>
        <v>0.76727987039310264</v>
      </c>
      <c r="Q1005" s="21" t="e">
        <f t="shared" si="80"/>
        <v>#DIV/0!</v>
      </c>
    </row>
    <row r="1006" spans="1:17">
      <c r="A1006" s="154" t="s">
        <v>3670</v>
      </c>
      <c r="B1006" s="154" t="s">
        <v>3671</v>
      </c>
      <c r="C1006" s="154" t="s">
        <v>4171</v>
      </c>
      <c r="D1006" s="179"/>
      <c r="E1006" s="179"/>
      <c r="F1006" s="179"/>
      <c r="G1006" s="179"/>
      <c r="H1006" s="179"/>
      <c r="I1006" s="179"/>
      <c r="J1006" s="179"/>
      <c r="K1006" s="179"/>
      <c r="L1006" s="179">
        <f>VLOOKUP(A1006,Sheet2!$A$1:$E$2000,5,FALSE)</f>
        <v>0</v>
      </c>
      <c r="M1006" s="21" t="e">
        <f t="shared" si="76"/>
        <v>#DIV/0!</v>
      </c>
      <c r="N1006" s="21" t="e">
        <f t="shared" si="77"/>
        <v>#DIV/0!</v>
      </c>
      <c r="O1006" s="21" t="e">
        <f t="shared" si="78"/>
        <v>#DIV/0!</v>
      </c>
      <c r="P1006" s="21" t="e">
        <f t="shared" si="79"/>
        <v>#DIV/0!</v>
      </c>
      <c r="Q1006" s="21" t="e">
        <f t="shared" si="80"/>
        <v>#DIV/0!</v>
      </c>
    </row>
    <row r="1007" spans="1:17">
      <c r="A1007" s="154" t="s">
        <v>1162</v>
      </c>
      <c r="B1007" s="154" t="s">
        <v>2748</v>
      </c>
      <c r="C1007" s="154" t="s">
        <v>4171</v>
      </c>
      <c r="D1007" s="179"/>
      <c r="E1007" s="179"/>
      <c r="F1007" s="179"/>
      <c r="G1007" s="179"/>
      <c r="H1007" s="179"/>
      <c r="I1007" s="179"/>
      <c r="J1007" s="179"/>
      <c r="K1007" s="179"/>
      <c r="L1007" s="179">
        <f>VLOOKUP(A1007,Sheet2!$A$1:$E$2000,5,FALSE)</f>
        <v>0</v>
      </c>
      <c r="M1007" s="21" t="e">
        <f t="shared" si="76"/>
        <v>#DIV/0!</v>
      </c>
      <c r="N1007" s="21" t="e">
        <f t="shared" si="77"/>
        <v>#DIV/0!</v>
      </c>
      <c r="O1007" s="21" t="e">
        <f t="shared" si="78"/>
        <v>#DIV/0!</v>
      </c>
      <c r="P1007" s="21" t="e">
        <f t="shared" si="79"/>
        <v>#DIV/0!</v>
      </c>
      <c r="Q1007" s="21" t="e">
        <f t="shared" si="80"/>
        <v>#DIV/0!</v>
      </c>
    </row>
    <row r="1008" spans="1:17">
      <c r="A1008" s="154" t="s">
        <v>1163</v>
      </c>
      <c r="B1008" s="154" t="s">
        <v>2749</v>
      </c>
      <c r="C1008" s="154" t="s">
        <v>4171</v>
      </c>
      <c r="D1008" s="179">
        <v>1013636364</v>
      </c>
      <c r="E1008" s="179">
        <v>4315707070</v>
      </c>
      <c r="F1008" s="179">
        <v>0</v>
      </c>
      <c r="G1008" s="179">
        <v>17289902668</v>
      </c>
      <c r="H1008" s="179">
        <v>20900297371</v>
      </c>
      <c r="I1008" s="179">
        <v>15499746851</v>
      </c>
      <c r="J1008" s="179">
        <v>51750070132</v>
      </c>
      <c r="K1008" s="179">
        <v>26705503068</v>
      </c>
      <c r="L1008" s="179">
        <f>VLOOKUP(A1008,Sheet2!$A$1:$E$2000,5,FALSE)</f>
        <v>242870369</v>
      </c>
      <c r="M1008" s="21">
        <f t="shared" si="76"/>
        <v>19.619127443813767</v>
      </c>
      <c r="N1008" s="21">
        <f t="shared" si="77"/>
        <v>2.5914733320859979</v>
      </c>
      <c r="O1008" s="21" t="e">
        <f t="shared" si="78"/>
        <v>#DIV/0!</v>
      </c>
      <c r="P1008" s="21">
        <f t="shared" si="79"/>
        <v>0.5445722038346873</v>
      </c>
      <c r="Q1008" s="21">
        <f t="shared" si="80"/>
        <v>-0.9883795735204709</v>
      </c>
    </row>
    <row r="1009" spans="1:17">
      <c r="A1009" s="154" t="s">
        <v>3520</v>
      </c>
      <c r="B1009" s="154" t="s">
        <v>3521</v>
      </c>
      <c r="C1009" s="154" t="s">
        <v>4171</v>
      </c>
      <c r="D1009" s="179"/>
      <c r="E1009" s="179"/>
      <c r="F1009" s="179"/>
      <c r="G1009" s="179"/>
      <c r="H1009" s="179"/>
      <c r="I1009" s="179"/>
      <c r="J1009" s="179"/>
      <c r="K1009" s="179"/>
      <c r="L1009" s="179">
        <f>VLOOKUP(A1009,Sheet2!$A$1:$E$2000,5,FALSE)</f>
        <v>0</v>
      </c>
      <c r="M1009" s="21" t="e">
        <f t="shared" si="76"/>
        <v>#DIV/0!</v>
      </c>
      <c r="N1009" s="21" t="e">
        <f t="shared" si="77"/>
        <v>#DIV/0!</v>
      </c>
      <c r="O1009" s="21" t="e">
        <f t="shared" si="78"/>
        <v>#DIV/0!</v>
      </c>
      <c r="P1009" s="21" t="e">
        <f t="shared" si="79"/>
        <v>#DIV/0!</v>
      </c>
      <c r="Q1009" s="21" t="e">
        <f t="shared" si="80"/>
        <v>#DIV/0!</v>
      </c>
    </row>
    <row r="1010" spans="1:17">
      <c r="A1010" s="154" t="s">
        <v>1164</v>
      </c>
      <c r="B1010" s="154" t="s">
        <v>2751</v>
      </c>
      <c r="C1010" s="154" t="s">
        <v>4171</v>
      </c>
      <c r="D1010" s="179"/>
      <c r="E1010" s="179"/>
      <c r="F1010" s="179"/>
      <c r="G1010" s="179"/>
      <c r="H1010" s="179"/>
      <c r="I1010" s="179"/>
      <c r="J1010" s="179"/>
      <c r="K1010" s="179"/>
      <c r="L1010" s="179">
        <f>VLOOKUP(A1010,Sheet2!$A$1:$E$2000,5,FALSE)</f>
        <v>0</v>
      </c>
      <c r="M1010" s="21" t="e">
        <f t="shared" si="76"/>
        <v>#DIV/0!</v>
      </c>
      <c r="N1010" s="21" t="e">
        <f t="shared" si="77"/>
        <v>#DIV/0!</v>
      </c>
      <c r="O1010" s="21" t="e">
        <f t="shared" si="78"/>
        <v>#DIV/0!</v>
      </c>
      <c r="P1010" s="21" t="e">
        <f t="shared" si="79"/>
        <v>#DIV/0!</v>
      </c>
      <c r="Q1010" s="21" t="e">
        <f t="shared" si="80"/>
        <v>#DIV/0!</v>
      </c>
    </row>
    <row r="1011" spans="1:17">
      <c r="A1011" s="154" t="s">
        <v>1165</v>
      </c>
      <c r="B1011" s="154" t="s">
        <v>3712</v>
      </c>
      <c r="C1011" s="154" t="s">
        <v>4171</v>
      </c>
      <c r="D1011" s="179">
        <v>17749653086</v>
      </c>
      <c r="E1011" s="179">
        <v>20106911428</v>
      </c>
      <c r="F1011" s="179">
        <v>17247437512</v>
      </c>
      <c r="G1011" s="179">
        <v>16729655722</v>
      </c>
      <c r="H1011" s="179">
        <v>17926363880</v>
      </c>
      <c r="I1011" s="179">
        <v>20004487771</v>
      </c>
      <c r="J1011" s="179">
        <v>17171357081</v>
      </c>
      <c r="K1011" s="179">
        <v>17790056835</v>
      </c>
      <c r="L1011" s="179">
        <f>VLOOKUP(A1011,Sheet2!$A$1:$E$2000,5,FALSE)</f>
        <v>19314846017</v>
      </c>
      <c r="M1011" s="21">
        <f t="shared" si="76"/>
        <v>9.9557322694594098E-3</v>
      </c>
      <c r="N1011" s="21">
        <f t="shared" si="77"/>
        <v>-5.0939527618035522E-3</v>
      </c>
      <c r="O1011" s="21">
        <f t="shared" si="78"/>
        <v>-4.4111150393829008E-3</v>
      </c>
      <c r="P1011" s="21">
        <f t="shared" si="79"/>
        <v>6.3384514936881853E-2</v>
      </c>
      <c r="Q1011" s="21">
        <f t="shared" si="80"/>
        <v>7.7454755816325646E-2</v>
      </c>
    </row>
    <row r="1012" spans="1:17">
      <c r="A1012" s="154" t="s">
        <v>113</v>
      </c>
      <c r="B1012" s="154" t="s">
        <v>1788</v>
      </c>
      <c r="C1012" s="154" t="s">
        <v>4171</v>
      </c>
      <c r="D1012" s="179">
        <v>134861672</v>
      </c>
      <c r="E1012" s="179">
        <v>223599842</v>
      </c>
      <c r="F1012" s="179">
        <v>116173332</v>
      </c>
      <c r="G1012" s="179">
        <v>1653308804</v>
      </c>
      <c r="H1012" s="179">
        <v>345790927</v>
      </c>
      <c r="I1012" s="179">
        <v>552721976</v>
      </c>
      <c r="J1012" s="179">
        <v>452073269</v>
      </c>
      <c r="K1012" s="179">
        <v>486123921</v>
      </c>
      <c r="L1012" s="179">
        <f>VLOOKUP(A1012,Sheet2!$A$1:$E$2000,5,FALSE)</f>
        <v>417929424</v>
      </c>
      <c r="M1012" s="21">
        <f t="shared" si="76"/>
        <v>1.5640415239698349</v>
      </c>
      <c r="N1012" s="21">
        <f t="shared" si="77"/>
        <v>1.4719247162974292</v>
      </c>
      <c r="O1012" s="21">
        <f t="shared" si="78"/>
        <v>2.8913687093006852</v>
      </c>
      <c r="P1012" s="21">
        <f t="shared" si="79"/>
        <v>-0.70596907255082886</v>
      </c>
      <c r="Q1012" s="21">
        <f t="shared" si="80"/>
        <v>0.20861882532851997</v>
      </c>
    </row>
    <row r="1013" spans="1:17">
      <c r="A1013" s="154" t="s">
        <v>878</v>
      </c>
      <c r="B1013" s="154" t="s">
        <v>2753</v>
      </c>
      <c r="C1013" s="154" t="s">
        <v>4171</v>
      </c>
      <c r="D1013" s="179"/>
      <c r="E1013" s="179"/>
      <c r="F1013" s="179"/>
      <c r="G1013" s="179"/>
      <c r="H1013" s="179"/>
      <c r="I1013" s="179"/>
      <c r="J1013" s="179"/>
      <c r="K1013" s="179"/>
      <c r="L1013" s="179">
        <f>VLOOKUP(A1013,Sheet2!$A$1:$E$2000,5,FALSE)</f>
        <v>0</v>
      </c>
      <c r="M1013" s="21" t="e">
        <f t="shared" si="76"/>
        <v>#DIV/0!</v>
      </c>
      <c r="N1013" s="21" t="e">
        <f t="shared" si="77"/>
        <v>#DIV/0!</v>
      </c>
      <c r="O1013" s="21" t="e">
        <f t="shared" si="78"/>
        <v>#DIV/0!</v>
      </c>
      <c r="P1013" s="21" t="e">
        <f t="shared" si="79"/>
        <v>#DIV/0!</v>
      </c>
      <c r="Q1013" s="21" t="e">
        <f t="shared" si="80"/>
        <v>#DIV/0!</v>
      </c>
    </row>
    <row r="1014" spans="1:17">
      <c r="A1014" s="154" t="s">
        <v>3889</v>
      </c>
      <c r="B1014" s="154" t="s">
        <v>3890</v>
      </c>
      <c r="C1014" s="154" t="s">
        <v>4171</v>
      </c>
      <c r="D1014" s="179">
        <v>10780815315</v>
      </c>
      <c r="E1014" s="179">
        <v>21745556953</v>
      </c>
      <c r="F1014" s="179">
        <v>10542644584</v>
      </c>
      <c r="G1014" s="179">
        <v>37521345488</v>
      </c>
      <c r="H1014" s="179">
        <v>30564805845</v>
      </c>
      <c r="I1014" s="179">
        <v>21736845562</v>
      </c>
      <c r="J1014" s="179">
        <v>47725033085</v>
      </c>
      <c r="K1014" s="179">
        <v>52812045116</v>
      </c>
      <c r="L1014" s="179">
        <f>VLOOKUP(A1014,Sheet2!$A$1:$E$2000,5,FALSE)</f>
        <v>26772680318</v>
      </c>
      <c r="M1014" s="21">
        <f t="shared" si="76"/>
        <v>1.8351107918965404</v>
      </c>
      <c r="N1014" s="21">
        <f t="shared" si="77"/>
        <v>-4.0060555904953188E-4</v>
      </c>
      <c r="O1014" s="21">
        <f t="shared" si="78"/>
        <v>3.5268559235535357</v>
      </c>
      <c r="P1014" s="21">
        <f t="shared" si="79"/>
        <v>0.40752002437892959</v>
      </c>
      <c r="Q1014" s="21">
        <f t="shared" si="80"/>
        <v>-0.12406836628475891</v>
      </c>
    </row>
    <row r="1015" spans="1:17">
      <c r="A1015" s="154" t="s">
        <v>1166</v>
      </c>
      <c r="B1015" s="154" t="s">
        <v>2755</v>
      </c>
      <c r="C1015" s="154" t="s">
        <v>4171</v>
      </c>
      <c r="D1015" s="179">
        <v>22688053290</v>
      </c>
      <c r="E1015" s="179">
        <v>18977023488</v>
      </c>
      <c r="F1015" s="179">
        <v>37134785165</v>
      </c>
      <c r="G1015" s="179">
        <v>77896298344</v>
      </c>
      <c r="H1015" s="179">
        <v>48795716618</v>
      </c>
      <c r="I1015" s="179">
        <v>54439609241</v>
      </c>
      <c r="J1015" s="179">
        <v>52740264576</v>
      </c>
      <c r="K1015" s="179">
        <v>74374429114</v>
      </c>
      <c r="L1015" s="179">
        <f>VLOOKUP(A1015,Sheet2!$A$1:$E$2000,5,FALSE)</f>
        <v>51065827025</v>
      </c>
      <c r="M1015" s="21">
        <f t="shared" si="76"/>
        <v>1.1507229374988832</v>
      </c>
      <c r="N1015" s="21">
        <f t="shared" si="77"/>
        <v>1.8687116963007682</v>
      </c>
      <c r="O1015" s="21">
        <f t="shared" si="78"/>
        <v>0.42023884995323357</v>
      </c>
      <c r="P1015" s="21">
        <f t="shared" si="79"/>
        <v>-4.5212279721521247E-2</v>
      </c>
      <c r="Q1015" s="21">
        <f t="shared" si="80"/>
        <v>4.6522739378369753E-2</v>
      </c>
    </row>
    <row r="1016" spans="1:17">
      <c r="A1016" s="154" t="s">
        <v>1167</v>
      </c>
      <c r="B1016" s="154" t="s">
        <v>2756</v>
      </c>
      <c r="C1016" s="154" t="s">
        <v>4171</v>
      </c>
      <c r="D1016" s="179"/>
      <c r="E1016" s="179"/>
      <c r="F1016" s="179"/>
      <c r="G1016" s="179"/>
      <c r="H1016" s="179"/>
      <c r="I1016" s="179"/>
      <c r="J1016" s="179"/>
      <c r="K1016" s="179"/>
      <c r="L1016" s="179">
        <f>VLOOKUP(A1016,Sheet2!$A$1:$E$2000,5,FALSE)</f>
        <v>0</v>
      </c>
      <c r="M1016" s="21" t="e">
        <f t="shared" si="76"/>
        <v>#DIV/0!</v>
      </c>
      <c r="N1016" s="21" t="e">
        <f t="shared" si="77"/>
        <v>#DIV/0!</v>
      </c>
      <c r="O1016" s="21" t="e">
        <f t="shared" si="78"/>
        <v>#DIV/0!</v>
      </c>
      <c r="P1016" s="21" t="e">
        <f t="shared" si="79"/>
        <v>#DIV/0!</v>
      </c>
      <c r="Q1016" s="21" t="e">
        <f t="shared" si="80"/>
        <v>#DIV/0!</v>
      </c>
    </row>
    <row r="1017" spans="1:17">
      <c r="A1017" s="154" t="s">
        <v>1169</v>
      </c>
      <c r="B1017" s="154" t="s">
        <v>2759</v>
      </c>
      <c r="C1017" s="154" t="s">
        <v>4171</v>
      </c>
      <c r="D1017" s="179">
        <v>32722832229</v>
      </c>
      <c r="E1017" s="179">
        <v>344203687643</v>
      </c>
      <c r="F1017" s="179">
        <v>206202181816</v>
      </c>
      <c r="G1017" s="179">
        <v>918797592745</v>
      </c>
      <c r="H1017" s="179">
        <v>129860745661</v>
      </c>
      <c r="I1017" s="179">
        <v>427600902225</v>
      </c>
      <c r="J1017" s="179">
        <v>526592117350</v>
      </c>
      <c r="K1017" s="179">
        <v>1379784290245</v>
      </c>
      <c r="L1017" s="179">
        <f>VLOOKUP(A1017,Sheet2!$A$1:$E$2000,5,FALSE)</f>
        <v>212076639539</v>
      </c>
      <c r="M1017" s="21">
        <f t="shared" si="76"/>
        <v>2.9685056828886998</v>
      </c>
      <c r="N1017" s="21">
        <f t="shared" si="77"/>
        <v>0.24229029954059539</v>
      </c>
      <c r="O1017" s="21">
        <f t="shared" si="78"/>
        <v>1.5537659820684775</v>
      </c>
      <c r="P1017" s="21">
        <f t="shared" si="79"/>
        <v>0.50172823823227053</v>
      </c>
      <c r="Q1017" s="21">
        <f t="shared" si="80"/>
        <v>0.63310813024763968</v>
      </c>
    </row>
    <row r="1018" spans="1:17">
      <c r="A1018" s="154" t="s">
        <v>1170</v>
      </c>
      <c r="B1018" s="154" t="s">
        <v>2760</v>
      </c>
      <c r="C1018" s="154" t="s">
        <v>4171</v>
      </c>
      <c r="D1018" s="179"/>
      <c r="E1018" s="179"/>
      <c r="F1018" s="179"/>
      <c r="G1018" s="179"/>
      <c r="H1018" s="179"/>
      <c r="I1018" s="179"/>
      <c r="J1018" s="179"/>
      <c r="K1018" s="179"/>
      <c r="L1018" s="179">
        <f>VLOOKUP(A1018,Sheet2!$A$1:$E$2000,5,FALSE)</f>
        <v>0</v>
      </c>
      <c r="M1018" s="21" t="e">
        <f t="shared" si="76"/>
        <v>#DIV/0!</v>
      </c>
      <c r="N1018" s="21" t="e">
        <f t="shared" si="77"/>
        <v>#DIV/0!</v>
      </c>
      <c r="O1018" s="21" t="e">
        <f t="shared" si="78"/>
        <v>#DIV/0!</v>
      </c>
      <c r="P1018" s="21" t="e">
        <f t="shared" si="79"/>
        <v>#DIV/0!</v>
      </c>
      <c r="Q1018" s="21" t="e">
        <f t="shared" si="80"/>
        <v>#DIV/0!</v>
      </c>
    </row>
    <row r="1019" spans="1:17">
      <c r="A1019" s="154" t="s">
        <v>4312</v>
      </c>
      <c r="B1019" s="154" t="s">
        <v>4313</v>
      </c>
      <c r="C1019" s="154" t="s">
        <v>4171</v>
      </c>
      <c r="D1019" s="179"/>
      <c r="E1019" s="179"/>
      <c r="F1019" s="179"/>
      <c r="G1019" s="179">
        <v>199929630550</v>
      </c>
      <c r="H1019" s="179"/>
      <c r="I1019" s="179"/>
      <c r="J1019" s="179"/>
      <c r="K1019" s="179">
        <v>201819341392</v>
      </c>
      <c r="L1019" s="179">
        <f>VLOOKUP(A1019,Sheet2!$A$1:$E$2000,5,FALSE)</f>
        <v>160097861795</v>
      </c>
      <c r="M1019" s="21" t="e">
        <f t="shared" si="76"/>
        <v>#DIV/0!</v>
      </c>
      <c r="N1019" s="21" t="e">
        <f t="shared" si="77"/>
        <v>#DIV/0!</v>
      </c>
      <c r="O1019" s="21" t="e">
        <f t="shared" si="78"/>
        <v>#DIV/0!</v>
      </c>
      <c r="P1019" s="21">
        <f t="shared" si="79"/>
        <v>9.4518798279247859E-3</v>
      </c>
      <c r="Q1019" s="21" t="e">
        <f t="shared" si="80"/>
        <v>#DIV/0!</v>
      </c>
    </row>
    <row r="1020" spans="1:17">
      <c r="A1020" s="154" t="s">
        <v>1171</v>
      </c>
      <c r="B1020" s="154" t="s">
        <v>2761</v>
      </c>
      <c r="C1020" s="154" t="s">
        <v>4171</v>
      </c>
      <c r="D1020" s="179"/>
      <c r="E1020" s="179"/>
      <c r="F1020" s="179"/>
      <c r="G1020" s="179"/>
      <c r="H1020" s="179"/>
      <c r="I1020" s="179"/>
      <c r="J1020" s="179"/>
      <c r="K1020" s="179"/>
      <c r="L1020" s="179">
        <f>VLOOKUP(A1020,Sheet2!$A$1:$E$2000,5,FALSE)</f>
        <v>0</v>
      </c>
      <c r="M1020" s="21" t="e">
        <f t="shared" si="76"/>
        <v>#DIV/0!</v>
      </c>
      <c r="N1020" s="21" t="e">
        <f t="shared" si="77"/>
        <v>#DIV/0!</v>
      </c>
      <c r="O1020" s="21" t="e">
        <f t="shared" si="78"/>
        <v>#DIV/0!</v>
      </c>
      <c r="P1020" s="21" t="e">
        <f t="shared" si="79"/>
        <v>#DIV/0!</v>
      </c>
      <c r="Q1020" s="21" t="e">
        <f t="shared" si="80"/>
        <v>#DIV/0!</v>
      </c>
    </row>
    <row r="1021" spans="1:17">
      <c r="A1021" s="154" t="s">
        <v>1172</v>
      </c>
      <c r="B1021" s="154" t="s">
        <v>2762</v>
      </c>
      <c r="C1021" s="154" t="s">
        <v>4171</v>
      </c>
      <c r="D1021" s="179"/>
      <c r="E1021" s="179"/>
      <c r="F1021" s="179"/>
      <c r="G1021" s="179"/>
      <c r="H1021" s="179"/>
      <c r="I1021" s="179"/>
      <c r="J1021" s="179"/>
      <c r="K1021" s="179"/>
      <c r="L1021" s="179">
        <f>VLOOKUP(A1021,Sheet2!$A$1:$E$2000,5,FALSE)</f>
        <v>0</v>
      </c>
      <c r="M1021" s="21" t="e">
        <f t="shared" si="76"/>
        <v>#DIV/0!</v>
      </c>
      <c r="N1021" s="21" t="e">
        <f t="shared" si="77"/>
        <v>#DIV/0!</v>
      </c>
      <c r="O1021" s="21" t="e">
        <f t="shared" si="78"/>
        <v>#DIV/0!</v>
      </c>
      <c r="P1021" s="21" t="e">
        <f t="shared" si="79"/>
        <v>#DIV/0!</v>
      </c>
      <c r="Q1021" s="21" t="e">
        <f t="shared" si="80"/>
        <v>#DIV/0!</v>
      </c>
    </row>
    <row r="1022" spans="1:17">
      <c r="A1022" s="154" t="s">
        <v>823</v>
      </c>
      <c r="B1022" s="154" t="s">
        <v>2764</v>
      </c>
      <c r="C1022" s="154" t="s">
        <v>4171</v>
      </c>
      <c r="D1022" s="179">
        <v>25181318130</v>
      </c>
      <c r="E1022" s="179">
        <v>14528288091</v>
      </c>
      <c r="F1022" s="179">
        <v>16611858695</v>
      </c>
      <c r="G1022" s="179">
        <v>6229944418</v>
      </c>
      <c r="H1022" s="179">
        <v>6406557018</v>
      </c>
      <c r="I1022" s="179">
        <v>52332314506</v>
      </c>
      <c r="J1022" s="179">
        <v>9320243641</v>
      </c>
      <c r="K1022" s="179">
        <v>17471373767</v>
      </c>
      <c r="L1022" s="179">
        <f>VLOOKUP(A1022,Sheet2!$A$1:$E$2000,5,FALSE)</f>
        <v>30662684250</v>
      </c>
      <c r="M1022" s="21">
        <f t="shared" si="76"/>
        <v>-0.74558293632899664</v>
      </c>
      <c r="N1022" s="21">
        <f t="shared" si="77"/>
        <v>2.6020977955702076</v>
      </c>
      <c r="O1022" s="21">
        <f t="shared" si="78"/>
        <v>-0.43894034905285473</v>
      </c>
      <c r="P1022" s="21">
        <f t="shared" si="79"/>
        <v>1.8044188831798338</v>
      </c>
      <c r="Q1022" s="21">
        <f t="shared" si="80"/>
        <v>3.786140849734025</v>
      </c>
    </row>
    <row r="1023" spans="1:17">
      <c r="A1023" s="154" t="s">
        <v>948</v>
      </c>
      <c r="B1023" s="154" t="s">
        <v>2765</v>
      </c>
      <c r="C1023" s="154" t="s">
        <v>4171</v>
      </c>
      <c r="D1023" s="179">
        <v>21280984939</v>
      </c>
      <c r="E1023" s="179">
        <v>19573568689</v>
      </c>
      <c r="F1023" s="179">
        <v>21151360769</v>
      </c>
      <c r="G1023" s="179">
        <v>25301063048</v>
      </c>
      <c r="H1023" s="179">
        <v>23439037187</v>
      </c>
      <c r="I1023" s="179">
        <v>12543257143</v>
      </c>
      <c r="J1023" s="179">
        <v>-4919180289</v>
      </c>
      <c r="K1023" s="179">
        <v>11382023527</v>
      </c>
      <c r="L1023" s="179">
        <f>VLOOKUP(A1023,Sheet2!$A$1:$E$2000,5,FALSE)</f>
        <v>11008701182</v>
      </c>
      <c r="M1023" s="21">
        <f t="shared" si="76"/>
        <v>0.10140753607907997</v>
      </c>
      <c r="N1023" s="21">
        <f t="shared" si="77"/>
        <v>-0.35917372338703424</v>
      </c>
      <c r="O1023" s="21">
        <f t="shared" si="78"/>
        <v>-1.2325703931167247</v>
      </c>
      <c r="P1023" s="21">
        <f t="shared" si="79"/>
        <v>-0.55013654938503753</v>
      </c>
      <c r="Q1023" s="21">
        <f t="shared" si="80"/>
        <v>-0.53032622056226097</v>
      </c>
    </row>
    <row r="1024" spans="1:17">
      <c r="A1024" s="154" t="s">
        <v>847</v>
      </c>
      <c r="B1024" s="154" t="s">
        <v>3871</v>
      </c>
      <c r="C1024" s="154" t="s">
        <v>4171</v>
      </c>
      <c r="D1024" s="179"/>
      <c r="E1024" s="179"/>
      <c r="F1024" s="179"/>
      <c r="G1024" s="179"/>
      <c r="H1024" s="179"/>
      <c r="I1024" s="179"/>
      <c r="J1024" s="179"/>
      <c r="K1024" s="179"/>
      <c r="L1024" s="179">
        <f>VLOOKUP(A1024,Sheet2!$A$1:$E$2000,5,FALSE)</f>
        <v>0</v>
      </c>
      <c r="M1024" s="21" t="e">
        <f t="shared" si="76"/>
        <v>#DIV/0!</v>
      </c>
      <c r="N1024" s="21" t="e">
        <f t="shared" si="77"/>
        <v>#DIV/0!</v>
      </c>
      <c r="O1024" s="21" t="e">
        <f t="shared" si="78"/>
        <v>#DIV/0!</v>
      </c>
      <c r="P1024" s="21" t="e">
        <f t="shared" si="79"/>
        <v>#DIV/0!</v>
      </c>
      <c r="Q1024" s="21" t="e">
        <f t="shared" si="80"/>
        <v>#DIV/0!</v>
      </c>
    </row>
    <row r="1025" spans="1:17">
      <c r="A1025" s="154" t="s">
        <v>1174</v>
      </c>
      <c r="B1025" s="154" t="s">
        <v>2767</v>
      </c>
      <c r="C1025" s="154" t="s">
        <v>4171</v>
      </c>
      <c r="D1025" s="179">
        <v>539648066516</v>
      </c>
      <c r="E1025" s="179">
        <v>701907362481</v>
      </c>
      <c r="F1025" s="179">
        <v>281451676540</v>
      </c>
      <c r="G1025" s="179">
        <v>1075723365750</v>
      </c>
      <c r="H1025" s="179">
        <v>866511914405</v>
      </c>
      <c r="I1025" s="179">
        <v>889584909542</v>
      </c>
      <c r="J1025" s="179">
        <v>605440459434</v>
      </c>
      <c r="K1025" s="179">
        <v>904355768242</v>
      </c>
      <c r="L1025" s="179">
        <f>VLOOKUP(A1025,Sheet2!$A$1:$E$2000,5,FALSE)</f>
        <v>496835147821</v>
      </c>
      <c r="M1025" s="21">
        <f t="shared" si="76"/>
        <v>0.60569817288376926</v>
      </c>
      <c r="N1025" s="21">
        <f t="shared" si="77"/>
        <v>0.26738221750178642</v>
      </c>
      <c r="O1025" s="21">
        <f t="shared" si="78"/>
        <v>1.1511346703523886</v>
      </c>
      <c r="P1025" s="21">
        <f t="shared" si="79"/>
        <v>-0.15930452285799482</v>
      </c>
      <c r="Q1025" s="21">
        <f t="shared" si="80"/>
        <v>-0.42662629380906164</v>
      </c>
    </row>
    <row r="1026" spans="1:17">
      <c r="A1026" s="154" t="s">
        <v>1175</v>
      </c>
      <c r="B1026" s="154" t="s">
        <v>2768</v>
      </c>
      <c r="C1026" s="154" t="s">
        <v>4171</v>
      </c>
      <c r="D1026" s="179"/>
      <c r="E1026" s="179"/>
      <c r="F1026" s="179"/>
      <c r="G1026" s="179"/>
      <c r="H1026" s="179"/>
      <c r="I1026" s="179"/>
      <c r="J1026" s="179"/>
      <c r="K1026" s="179"/>
      <c r="L1026" s="179">
        <f>VLOOKUP(A1026,Sheet2!$A$1:$E$2000,5,FALSE)</f>
        <v>0</v>
      </c>
      <c r="M1026" s="21" t="e">
        <f t="shared" si="76"/>
        <v>#DIV/0!</v>
      </c>
      <c r="N1026" s="21" t="e">
        <f t="shared" si="77"/>
        <v>#DIV/0!</v>
      </c>
      <c r="O1026" s="21" t="e">
        <f t="shared" si="78"/>
        <v>#DIV/0!</v>
      </c>
      <c r="P1026" s="21" t="e">
        <f t="shared" si="79"/>
        <v>#DIV/0!</v>
      </c>
      <c r="Q1026" s="21" t="e">
        <f t="shared" si="80"/>
        <v>#DIV/0!</v>
      </c>
    </row>
    <row r="1027" spans="1:17">
      <c r="A1027" s="154" t="s">
        <v>127</v>
      </c>
      <c r="B1027" s="154" t="s">
        <v>1801</v>
      </c>
      <c r="C1027" s="154" t="s">
        <v>4171</v>
      </c>
      <c r="D1027" s="179">
        <v>1650898707592</v>
      </c>
      <c r="E1027" s="179">
        <v>2161326690755</v>
      </c>
      <c r="F1027" s="179">
        <v>974898909565</v>
      </c>
      <c r="G1027" s="179">
        <v>1633720614242</v>
      </c>
      <c r="H1027" s="179">
        <v>691959938821</v>
      </c>
      <c r="I1027" s="179">
        <v>944488234448</v>
      </c>
      <c r="J1027" s="179">
        <v>1122552760535</v>
      </c>
      <c r="K1027" s="179">
        <v>1875557172094</v>
      </c>
      <c r="L1027" s="179">
        <f>VLOOKUP(A1027,Sheet2!$A$1:$E$2000,5,FALSE)</f>
        <v>1322155387704</v>
      </c>
      <c r="M1027" s="21">
        <f t="shared" ref="M1027:M1090" si="81">(H1027-D1027)/ABS(D1027)</f>
        <v>-0.58085863436752438</v>
      </c>
      <c r="N1027" s="21">
        <f t="shared" ref="N1027:N1090" si="82">(I1027-E1027)/ABS(E1027)</f>
        <v>-0.56300533441426703</v>
      </c>
      <c r="O1027" s="21">
        <f t="shared" ref="O1027:O1090" si="83">(J1027-F1027)/ABS(F1027)</f>
        <v>0.15145555043843795</v>
      </c>
      <c r="P1027" s="21">
        <f t="shared" ref="P1027:P1090" si="84">(K1027-G1027)/ABS(G1027)</f>
        <v>0.14802809962963301</v>
      </c>
      <c r="Q1027" s="21">
        <f t="shared" ref="Q1027:Q1090" si="85">(L1027-H1027)/ABS(H1027)</f>
        <v>0.91073978929584021</v>
      </c>
    </row>
    <row r="1028" spans="1:17">
      <c r="A1028" s="154" t="s">
        <v>1176</v>
      </c>
      <c r="B1028" s="154" t="s">
        <v>2770</v>
      </c>
      <c r="C1028" s="154" t="s">
        <v>4171</v>
      </c>
      <c r="D1028" s="179"/>
      <c r="E1028" s="179"/>
      <c r="F1028" s="179"/>
      <c r="G1028" s="179"/>
      <c r="H1028" s="179"/>
      <c r="I1028" s="179"/>
      <c r="J1028" s="179"/>
      <c r="K1028" s="179"/>
      <c r="L1028" s="179">
        <f>VLOOKUP(A1028,Sheet2!$A$1:$E$2000,5,FALSE)</f>
        <v>0</v>
      </c>
      <c r="M1028" s="21" t="e">
        <f t="shared" si="81"/>
        <v>#DIV/0!</v>
      </c>
      <c r="N1028" s="21" t="e">
        <f t="shared" si="82"/>
        <v>#DIV/0!</v>
      </c>
      <c r="O1028" s="21" t="e">
        <f t="shared" si="83"/>
        <v>#DIV/0!</v>
      </c>
      <c r="P1028" s="21" t="e">
        <f t="shared" si="84"/>
        <v>#DIV/0!</v>
      </c>
      <c r="Q1028" s="21" t="e">
        <f t="shared" si="85"/>
        <v>#DIV/0!</v>
      </c>
    </row>
    <row r="1029" spans="1:17">
      <c r="A1029" s="154" t="s">
        <v>1177</v>
      </c>
      <c r="B1029" s="154" t="s">
        <v>2771</v>
      </c>
      <c r="C1029" s="154" t="s">
        <v>4171</v>
      </c>
      <c r="D1029" s="179">
        <v>37449101423</v>
      </c>
      <c r="E1029" s="179">
        <v>55049575376</v>
      </c>
      <c r="F1029" s="179">
        <v>42034039022</v>
      </c>
      <c r="G1029" s="179">
        <v>111272512982</v>
      </c>
      <c r="H1029" s="179">
        <v>55237541741</v>
      </c>
      <c r="I1029" s="179">
        <v>40261228200</v>
      </c>
      <c r="J1029" s="179">
        <v>54975559203</v>
      </c>
      <c r="K1029" s="179">
        <v>101180630920</v>
      </c>
      <c r="L1029" s="179">
        <f>VLOOKUP(A1029,Sheet2!$A$1:$E$2000,5,FALSE)</f>
        <v>58926660881</v>
      </c>
      <c r="M1029" s="21">
        <f t="shared" si="81"/>
        <v>0.47500312803433326</v>
      </c>
      <c r="N1029" s="21">
        <f t="shared" si="82"/>
        <v>-0.26863689819571768</v>
      </c>
      <c r="O1029" s="21">
        <f t="shared" si="83"/>
        <v>0.30788190909340402</v>
      </c>
      <c r="P1029" s="21">
        <f t="shared" si="84"/>
        <v>-9.0695193193241833E-2</v>
      </c>
      <c r="Q1029" s="21">
        <f t="shared" si="85"/>
        <v>6.678644674843949E-2</v>
      </c>
    </row>
    <row r="1030" spans="1:17">
      <c r="A1030" s="154" t="s">
        <v>1620</v>
      </c>
      <c r="B1030" s="154" t="s">
        <v>2773</v>
      </c>
      <c r="C1030" s="154" t="s">
        <v>4171</v>
      </c>
      <c r="D1030" s="179"/>
      <c r="E1030" s="179"/>
      <c r="F1030" s="179"/>
      <c r="G1030" s="179"/>
      <c r="H1030" s="179"/>
      <c r="I1030" s="179"/>
      <c r="J1030" s="179"/>
      <c r="K1030" s="179"/>
      <c r="L1030" s="179">
        <f>VLOOKUP(A1030,Sheet2!$A$1:$E$2000,5,FALSE)</f>
        <v>0</v>
      </c>
      <c r="M1030" s="21" t="e">
        <f t="shared" si="81"/>
        <v>#DIV/0!</v>
      </c>
      <c r="N1030" s="21" t="e">
        <f t="shared" si="82"/>
        <v>#DIV/0!</v>
      </c>
      <c r="O1030" s="21" t="e">
        <f t="shared" si="83"/>
        <v>#DIV/0!</v>
      </c>
      <c r="P1030" s="21" t="e">
        <f t="shared" si="84"/>
        <v>#DIV/0!</v>
      </c>
      <c r="Q1030" s="21" t="e">
        <f t="shared" si="85"/>
        <v>#DIV/0!</v>
      </c>
    </row>
    <row r="1031" spans="1:17">
      <c r="A1031" s="154" t="s">
        <v>1179</v>
      </c>
      <c r="B1031" s="154" t="s">
        <v>2774</v>
      </c>
      <c r="C1031" s="154" t="s">
        <v>4171</v>
      </c>
      <c r="D1031" s="179">
        <v>18790251376</v>
      </c>
      <c r="E1031" s="179">
        <v>17095919156</v>
      </c>
      <c r="F1031" s="179">
        <v>20692698992</v>
      </c>
      <c r="G1031" s="179">
        <v>21919946015</v>
      </c>
      <c r="H1031" s="179">
        <v>14532185103</v>
      </c>
      <c r="I1031" s="179">
        <v>14975501659</v>
      </c>
      <c r="J1031" s="179">
        <v>20471259666</v>
      </c>
      <c r="K1031" s="179">
        <v>23219852382</v>
      </c>
      <c r="L1031" s="179">
        <f>VLOOKUP(A1031,Sheet2!$A$1:$E$2000,5,FALSE)</f>
        <v>14526353760</v>
      </c>
      <c r="M1031" s="21">
        <f t="shared" si="81"/>
        <v>-0.22661039428342344</v>
      </c>
      <c r="N1031" s="21">
        <f t="shared" si="82"/>
        <v>-0.12403062260947907</v>
      </c>
      <c r="O1031" s="21">
        <f t="shared" si="83"/>
        <v>-1.0701326399500163E-2</v>
      </c>
      <c r="P1031" s="21">
        <f t="shared" si="84"/>
        <v>5.9302443815804261E-2</v>
      </c>
      <c r="Q1031" s="21">
        <f t="shared" si="85"/>
        <v>-4.0127090032703939E-4</v>
      </c>
    </row>
    <row r="1032" spans="1:17">
      <c r="A1032" s="154" t="s">
        <v>1180</v>
      </c>
      <c r="B1032" s="154" t="s">
        <v>2776</v>
      </c>
      <c r="C1032" s="154" t="s">
        <v>4171</v>
      </c>
      <c r="D1032" s="179"/>
      <c r="E1032" s="179"/>
      <c r="F1032" s="179"/>
      <c r="G1032" s="179"/>
      <c r="H1032" s="179"/>
      <c r="I1032" s="179"/>
      <c r="J1032" s="179"/>
      <c r="K1032" s="179"/>
      <c r="L1032" s="179">
        <f>VLOOKUP(A1032,Sheet2!$A$1:$E$2000,5,FALSE)</f>
        <v>0</v>
      </c>
      <c r="M1032" s="21" t="e">
        <f t="shared" si="81"/>
        <v>#DIV/0!</v>
      </c>
      <c r="N1032" s="21" t="e">
        <f t="shared" si="82"/>
        <v>#DIV/0!</v>
      </c>
      <c r="O1032" s="21" t="e">
        <f t="shared" si="83"/>
        <v>#DIV/0!</v>
      </c>
      <c r="P1032" s="21" t="e">
        <f t="shared" si="84"/>
        <v>#DIV/0!</v>
      </c>
      <c r="Q1032" s="21" t="e">
        <f t="shared" si="85"/>
        <v>#DIV/0!</v>
      </c>
    </row>
    <row r="1033" spans="1:17">
      <c r="A1033" s="154" t="s">
        <v>3834</v>
      </c>
      <c r="B1033" s="154" t="s">
        <v>3835</v>
      </c>
      <c r="C1033" s="154" t="s">
        <v>4171</v>
      </c>
      <c r="D1033" s="179">
        <v>176101499635</v>
      </c>
      <c r="E1033" s="179">
        <v>171841093239</v>
      </c>
      <c r="F1033" s="179">
        <v>207603797358</v>
      </c>
      <c r="G1033" s="179">
        <v>226560769185</v>
      </c>
      <c r="H1033" s="179">
        <v>157136895462</v>
      </c>
      <c r="I1033" s="179">
        <v>224393215119</v>
      </c>
      <c r="J1033" s="179"/>
      <c r="K1033" s="179"/>
      <c r="L1033" s="179">
        <f>VLOOKUP(A1033,Sheet2!$A$1:$E$2000,5,FALSE)</f>
        <v>0</v>
      </c>
      <c r="M1033" s="21">
        <f t="shared" si="81"/>
        <v>-0.10769132694671729</v>
      </c>
      <c r="N1033" s="21">
        <f t="shared" si="82"/>
        <v>0.30581813051497214</v>
      </c>
      <c r="O1033" s="21">
        <f t="shared" si="83"/>
        <v>-1</v>
      </c>
      <c r="P1033" s="21">
        <f t="shared" si="84"/>
        <v>-1</v>
      </c>
      <c r="Q1033" s="21">
        <f t="shared" si="85"/>
        <v>-1</v>
      </c>
    </row>
    <row r="1034" spans="1:17">
      <c r="A1034" s="154" t="s">
        <v>1182</v>
      </c>
      <c r="B1034" s="154" t="s">
        <v>2778</v>
      </c>
      <c r="C1034" s="154" t="s">
        <v>4171</v>
      </c>
      <c r="D1034" s="179"/>
      <c r="E1034" s="179"/>
      <c r="F1034" s="179"/>
      <c r="G1034" s="179"/>
      <c r="H1034" s="179"/>
      <c r="I1034" s="179"/>
      <c r="J1034" s="179"/>
      <c r="K1034" s="179"/>
      <c r="L1034" s="179">
        <f>VLOOKUP(A1034,Sheet2!$A$1:$E$2000,5,FALSE)</f>
        <v>0</v>
      </c>
      <c r="M1034" s="21" t="e">
        <f t="shared" si="81"/>
        <v>#DIV/0!</v>
      </c>
      <c r="N1034" s="21" t="e">
        <f t="shared" si="82"/>
        <v>#DIV/0!</v>
      </c>
      <c r="O1034" s="21" t="e">
        <f t="shared" si="83"/>
        <v>#DIV/0!</v>
      </c>
      <c r="P1034" s="21" t="e">
        <f t="shared" si="84"/>
        <v>#DIV/0!</v>
      </c>
      <c r="Q1034" s="21" t="e">
        <f t="shared" si="85"/>
        <v>#DIV/0!</v>
      </c>
    </row>
    <row r="1035" spans="1:17">
      <c r="A1035" s="154" t="s">
        <v>3522</v>
      </c>
      <c r="B1035" s="154" t="s">
        <v>3523</v>
      </c>
      <c r="C1035" s="154" t="s">
        <v>4171</v>
      </c>
      <c r="D1035" s="179">
        <v>88861479351</v>
      </c>
      <c r="E1035" s="179">
        <v>102068880171</v>
      </c>
      <c r="F1035" s="179">
        <v>121013386697</v>
      </c>
      <c r="G1035" s="179">
        <v>594013558333</v>
      </c>
      <c r="H1035" s="179">
        <v>10621923795</v>
      </c>
      <c r="I1035" s="179">
        <v>22534207735</v>
      </c>
      <c r="J1035" s="179">
        <v>23546780326</v>
      </c>
      <c r="K1035" s="179">
        <v>98883059810</v>
      </c>
      <c r="L1035" s="179">
        <f>VLOOKUP(A1035,Sheet2!$A$1:$E$2000,5,FALSE)</f>
        <v>11443590941</v>
      </c>
      <c r="M1035" s="21">
        <f t="shared" si="81"/>
        <v>-0.88046649827825008</v>
      </c>
      <c r="N1035" s="21">
        <f t="shared" si="82"/>
        <v>-0.77922548285777649</v>
      </c>
      <c r="O1035" s="21">
        <f t="shared" si="83"/>
        <v>-0.80542003683478647</v>
      </c>
      <c r="P1035" s="21">
        <f t="shared" si="84"/>
        <v>-0.83353400200578109</v>
      </c>
      <c r="Q1035" s="21">
        <f t="shared" si="85"/>
        <v>7.7355774891435289E-2</v>
      </c>
    </row>
    <row r="1036" spans="1:17">
      <c r="A1036" s="154" t="s">
        <v>1183</v>
      </c>
      <c r="B1036" s="154" t="s">
        <v>2779</v>
      </c>
      <c r="C1036" s="154" t="s">
        <v>4171</v>
      </c>
      <c r="D1036" s="179"/>
      <c r="E1036" s="179"/>
      <c r="F1036" s="179"/>
      <c r="G1036" s="179"/>
      <c r="H1036" s="179"/>
      <c r="I1036" s="179"/>
      <c r="J1036" s="179"/>
      <c r="K1036" s="179"/>
      <c r="L1036" s="179">
        <f>VLOOKUP(A1036,Sheet2!$A$1:$E$2000,5,FALSE)</f>
        <v>0</v>
      </c>
      <c r="M1036" s="21" t="e">
        <f t="shared" si="81"/>
        <v>#DIV/0!</v>
      </c>
      <c r="N1036" s="21" t="e">
        <f t="shared" si="82"/>
        <v>#DIV/0!</v>
      </c>
      <c r="O1036" s="21" t="e">
        <f t="shared" si="83"/>
        <v>#DIV/0!</v>
      </c>
      <c r="P1036" s="21" t="e">
        <f t="shared" si="84"/>
        <v>#DIV/0!</v>
      </c>
      <c r="Q1036" s="21" t="e">
        <f t="shared" si="85"/>
        <v>#DIV/0!</v>
      </c>
    </row>
    <row r="1037" spans="1:17">
      <c r="A1037" s="154" t="s">
        <v>1184</v>
      </c>
      <c r="B1037" s="154" t="s">
        <v>3872</v>
      </c>
      <c r="C1037" s="154" t="s">
        <v>4171</v>
      </c>
      <c r="D1037" s="179">
        <v>481707453612</v>
      </c>
      <c r="E1037" s="179">
        <v>459100162290</v>
      </c>
      <c r="F1037" s="179">
        <v>453308574257</v>
      </c>
      <c r="G1037" s="179">
        <v>559284732834</v>
      </c>
      <c r="H1037" s="179">
        <v>502290080075</v>
      </c>
      <c r="I1037" s="179">
        <v>600844248598</v>
      </c>
      <c r="J1037" s="179">
        <v>564743415941</v>
      </c>
      <c r="K1037" s="179">
        <v>603586807264</v>
      </c>
      <c r="L1037" s="179">
        <f>VLOOKUP(A1037,Sheet2!$A$1:$E$2000,5,FALSE)</f>
        <v>473072980804</v>
      </c>
      <c r="M1037" s="21">
        <f t="shared" si="81"/>
        <v>4.2728478267597347E-2</v>
      </c>
      <c r="N1037" s="21">
        <f t="shared" si="82"/>
        <v>0.3087432720584935</v>
      </c>
      <c r="O1037" s="21">
        <f t="shared" si="83"/>
        <v>0.24582557668724533</v>
      </c>
      <c r="P1037" s="21">
        <f t="shared" si="84"/>
        <v>7.9212021764858712E-2</v>
      </c>
      <c r="Q1037" s="21">
        <f t="shared" si="85"/>
        <v>-5.816778079040983E-2</v>
      </c>
    </row>
    <row r="1038" spans="1:17">
      <c r="A1038" s="154" t="s">
        <v>884</v>
      </c>
      <c r="B1038" s="154" t="s">
        <v>2782</v>
      </c>
      <c r="C1038" s="154" t="s">
        <v>4171</v>
      </c>
      <c r="D1038" s="179"/>
      <c r="E1038" s="179"/>
      <c r="F1038" s="179"/>
      <c r="G1038" s="179"/>
      <c r="H1038" s="179"/>
      <c r="I1038" s="179"/>
      <c r="J1038" s="179"/>
      <c r="K1038" s="179"/>
      <c r="L1038" s="179">
        <f>VLOOKUP(A1038,Sheet2!$A$1:$E$2000,5,FALSE)</f>
        <v>0</v>
      </c>
      <c r="M1038" s="21" t="e">
        <f t="shared" si="81"/>
        <v>#DIV/0!</v>
      </c>
      <c r="N1038" s="21" t="e">
        <f t="shared" si="82"/>
        <v>#DIV/0!</v>
      </c>
      <c r="O1038" s="21" t="e">
        <f t="shared" si="83"/>
        <v>#DIV/0!</v>
      </c>
      <c r="P1038" s="21" t="e">
        <f t="shared" si="84"/>
        <v>#DIV/0!</v>
      </c>
      <c r="Q1038" s="21" t="e">
        <f t="shared" si="85"/>
        <v>#DIV/0!</v>
      </c>
    </row>
    <row r="1039" spans="1:17">
      <c r="A1039" s="154" t="s">
        <v>917</v>
      </c>
      <c r="B1039" s="154" t="s">
        <v>2785</v>
      </c>
      <c r="C1039" s="154" t="s">
        <v>4171</v>
      </c>
      <c r="D1039" s="179">
        <v>130655333626</v>
      </c>
      <c r="E1039" s="179">
        <v>138959442205</v>
      </c>
      <c r="F1039" s="179">
        <v>149529815145</v>
      </c>
      <c r="G1039" s="179">
        <v>150294202822</v>
      </c>
      <c r="H1039" s="179">
        <v>143461578193</v>
      </c>
      <c r="I1039" s="179">
        <v>148276359789</v>
      </c>
      <c r="J1039" s="179">
        <v>156958465187</v>
      </c>
      <c r="K1039" s="179">
        <v>154657765760</v>
      </c>
      <c r="L1039" s="179">
        <f>VLOOKUP(A1039,Sheet2!$A$1:$E$2000,5,FALSE)</f>
        <v>150543564683</v>
      </c>
      <c r="M1039" s="21">
        <f t="shared" si="81"/>
        <v>9.8015474849712514E-2</v>
      </c>
      <c r="N1039" s="21">
        <f t="shared" si="82"/>
        <v>6.7047747430183352E-2</v>
      </c>
      <c r="O1039" s="21">
        <f t="shared" si="83"/>
        <v>4.9680059022318666E-2</v>
      </c>
      <c r="P1039" s="21">
        <f t="shared" si="84"/>
        <v>2.9033474718701949E-2</v>
      </c>
      <c r="Q1039" s="21">
        <f t="shared" si="85"/>
        <v>4.9365039609926407E-2</v>
      </c>
    </row>
    <row r="1040" spans="1:17">
      <c r="A1040" s="154" t="s">
        <v>1186</v>
      </c>
      <c r="B1040" s="154" t="s">
        <v>2786</v>
      </c>
      <c r="C1040" s="154" t="s">
        <v>4171</v>
      </c>
      <c r="D1040" s="179"/>
      <c r="E1040" s="179"/>
      <c r="F1040" s="179"/>
      <c r="G1040" s="179"/>
      <c r="H1040" s="179"/>
      <c r="I1040" s="179"/>
      <c r="J1040" s="179"/>
      <c r="K1040" s="179"/>
      <c r="L1040" s="179">
        <f>VLOOKUP(A1040,Sheet2!$A$1:$E$2000,5,FALSE)</f>
        <v>0</v>
      </c>
      <c r="M1040" s="21" t="e">
        <f t="shared" si="81"/>
        <v>#DIV/0!</v>
      </c>
      <c r="N1040" s="21" t="e">
        <f t="shared" si="82"/>
        <v>#DIV/0!</v>
      </c>
      <c r="O1040" s="21" t="e">
        <f t="shared" si="83"/>
        <v>#DIV/0!</v>
      </c>
      <c r="P1040" s="21" t="e">
        <f t="shared" si="84"/>
        <v>#DIV/0!</v>
      </c>
      <c r="Q1040" s="21" t="e">
        <f t="shared" si="85"/>
        <v>#DIV/0!</v>
      </c>
    </row>
    <row r="1041" spans="1:17">
      <c r="A1041" s="154" t="s">
        <v>1187</v>
      </c>
      <c r="B1041" s="154" t="s">
        <v>2787</v>
      </c>
      <c r="C1041" s="154" t="s">
        <v>4171</v>
      </c>
      <c r="D1041" s="179"/>
      <c r="E1041" s="179"/>
      <c r="F1041" s="179"/>
      <c r="G1041" s="179"/>
      <c r="H1041" s="179"/>
      <c r="I1041" s="179"/>
      <c r="J1041" s="179"/>
      <c r="K1041" s="179"/>
      <c r="L1041" s="179">
        <f>VLOOKUP(A1041,Sheet2!$A$1:$E$2000,5,FALSE)</f>
        <v>0</v>
      </c>
      <c r="M1041" s="21" t="e">
        <f t="shared" si="81"/>
        <v>#DIV/0!</v>
      </c>
      <c r="N1041" s="21" t="e">
        <f t="shared" si="82"/>
        <v>#DIV/0!</v>
      </c>
      <c r="O1041" s="21" t="e">
        <f t="shared" si="83"/>
        <v>#DIV/0!</v>
      </c>
      <c r="P1041" s="21" t="e">
        <f t="shared" si="84"/>
        <v>#DIV/0!</v>
      </c>
      <c r="Q1041" s="21" t="e">
        <f t="shared" si="85"/>
        <v>#DIV/0!</v>
      </c>
    </row>
    <row r="1042" spans="1:17">
      <c r="A1042" s="154" t="s">
        <v>1188</v>
      </c>
      <c r="B1042" s="154" t="s">
        <v>2789</v>
      </c>
      <c r="C1042" s="154" t="s">
        <v>4171</v>
      </c>
      <c r="D1042" s="179"/>
      <c r="E1042" s="179"/>
      <c r="F1042" s="179"/>
      <c r="G1042" s="179"/>
      <c r="H1042" s="179"/>
      <c r="I1042" s="179"/>
      <c r="J1042" s="179"/>
      <c r="K1042" s="179"/>
      <c r="L1042" s="179">
        <f>VLOOKUP(A1042,Sheet2!$A$1:$E$2000,5,FALSE)</f>
        <v>0</v>
      </c>
      <c r="M1042" s="21" t="e">
        <f t="shared" si="81"/>
        <v>#DIV/0!</v>
      </c>
      <c r="N1042" s="21" t="e">
        <f t="shared" si="82"/>
        <v>#DIV/0!</v>
      </c>
      <c r="O1042" s="21" t="e">
        <f t="shared" si="83"/>
        <v>#DIV/0!</v>
      </c>
      <c r="P1042" s="21" t="e">
        <f t="shared" si="84"/>
        <v>#DIV/0!</v>
      </c>
      <c r="Q1042" s="21" t="e">
        <f t="shared" si="85"/>
        <v>#DIV/0!</v>
      </c>
    </row>
    <row r="1043" spans="1:17">
      <c r="A1043" s="154" t="s">
        <v>1189</v>
      </c>
      <c r="B1043" s="154" t="s">
        <v>2790</v>
      </c>
      <c r="C1043" s="154" t="s">
        <v>4171</v>
      </c>
      <c r="D1043" s="179"/>
      <c r="E1043" s="179"/>
      <c r="F1043" s="179"/>
      <c r="G1043" s="179"/>
      <c r="H1043" s="179"/>
      <c r="I1043" s="179"/>
      <c r="J1043" s="179"/>
      <c r="K1043" s="179"/>
      <c r="L1043" s="179">
        <f>VLOOKUP(A1043,Sheet2!$A$1:$E$2000,5,FALSE)</f>
        <v>0</v>
      </c>
      <c r="M1043" s="21" t="e">
        <f t="shared" si="81"/>
        <v>#DIV/0!</v>
      </c>
      <c r="N1043" s="21" t="e">
        <f t="shared" si="82"/>
        <v>#DIV/0!</v>
      </c>
      <c r="O1043" s="21" t="e">
        <f t="shared" si="83"/>
        <v>#DIV/0!</v>
      </c>
      <c r="P1043" s="21" t="e">
        <f t="shared" si="84"/>
        <v>#DIV/0!</v>
      </c>
      <c r="Q1043" s="21" t="e">
        <f t="shared" si="85"/>
        <v>#DIV/0!</v>
      </c>
    </row>
    <row r="1044" spans="1:17">
      <c r="A1044" s="154" t="s">
        <v>1190</v>
      </c>
      <c r="B1044" s="154" t="s">
        <v>2791</v>
      </c>
      <c r="C1044" s="154" t="s">
        <v>4171</v>
      </c>
      <c r="D1044" s="179"/>
      <c r="E1044" s="179"/>
      <c r="F1044" s="179"/>
      <c r="G1044" s="179"/>
      <c r="H1044" s="179"/>
      <c r="I1044" s="179"/>
      <c r="J1044" s="179"/>
      <c r="K1044" s="179"/>
      <c r="L1044" s="179">
        <f>VLOOKUP(A1044,Sheet2!$A$1:$E$2000,5,FALSE)</f>
        <v>0</v>
      </c>
      <c r="M1044" s="21" t="e">
        <f t="shared" si="81"/>
        <v>#DIV/0!</v>
      </c>
      <c r="N1044" s="21" t="e">
        <f t="shared" si="82"/>
        <v>#DIV/0!</v>
      </c>
      <c r="O1044" s="21" t="e">
        <f t="shared" si="83"/>
        <v>#DIV/0!</v>
      </c>
      <c r="P1044" s="21" t="e">
        <f t="shared" si="84"/>
        <v>#DIV/0!</v>
      </c>
      <c r="Q1044" s="21" t="e">
        <f t="shared" si="85"/>
        <v>#DIV/0!</v>
      </c>
    </row>
    <row r="1045" spans="1:17">
      <c r="A1045" s="154" t="s">
        <v>1191</v>
      </c>
      <c r="B1045" s="154" t="s">
        <v>2792</v>
      </c>
      <c r="C1045" s="154" t="s">
        <v>4171</v>
      </c>
      <c r="D1045" s="179"/>
      <c r="E1045" s="179"/>
      <c r="F1045" s="179"/>
      <c r="G1045" s="179"/>
      <c r="H1045" s="179"/>
      <c r="I1045" s="179"/>
      <c r="J1045" s="179"/>
      <c r="K1045" s="179"/>
      <c r="L1045" s="179">
        <f>VLOOKUP(A1045,Sheet2!$A$1:$E$2000,5,FALSE)</f>
        <v>0</v>
      </c>
      <c r="M1045" s="21" t="e">
        <f t="shared" si="81"/>
        <v>#DIV/0!</v>
      </c>
      <c r="N1045" s="21" t="e">
        <f t="shared" si="82"/>
        <v>#DIV/0!</v>
      </c>
      <c r="O1045" s="21" t="e">
        <f t="shared" si="83"/>
        <v>#DIV/0!</v>
      </c>
      <c r="P1045" s="21" t="e">
        <f t="shared" si="84"/>
        <v>#DIV/0!</v>
      </c>
      <c r="Q1045" s="21" t="e">
        <f t="shared" si="85"/>
        <v>#DIV/0!</v>
      </c>
    </row>
    <row r="1046" spans="1:17">
      <c r="A1046" s="154" t="s">
        <v>1194</v>
      </c>
      <c r="B1046" s="154" t="s">
        <v>2795</v>
      </c>
      <c r="C1046" s="154" t="s">
        <v>4171</v>
      </c>
      <c r="D1046" s="179"/>
      <c r="E1046" s="179"/>
      <c r="F1046" s="179"/>
      <c r="G1046" s="179"/>
      <c r="H1046" s="179"/>
      <c r="I1046" s="179"/>
      <c r="J1046" s="179"/>
      <c r="K1046" s="179"/>
      <c r="L1046" s="179">
        <f>VLOOKUP(A1046,Sheet2!$A$1:$E$2000,5,FALSE)</f>
        <v>0</v>
      </c>
      <c r="M1046" s="21" t="e">
        <f t="shared" si="81"/>
        <v>#DIV/0!</v>
      </c>
      <c r="N1046" s="21" t="e">
        <f t="shared" si="82"/>
        <v>#DIV/0!</v>
      </c>
      <c r="O1046" s="21" t="e">
        <f t="shared" si="83"/>
        <v>#DIV/0!</v>
      </c>
      <c r="P1046" s="21" t="e">
        <f t="shared" si="84"/>
        <v>#DIV/0!</v>
      </c>
      <c r="Q1046" s="21" t="e">
        <f t="shared" si="85"/>
        <v>#DIV/0!</v>
      </c>
    </row>
    <row r="1047" spans="1:17">
      <c r="A1047" s="154" t="s">
        <v>2800</v>
      </c>
      <c r="B1047" s="154" t="s">
        <v>2801</v>
      </c>
      <c r="C1047" s="154" t="s">
        <v>4171</v>
      </c>
      <c r="D1047" s="179">
        <v>13117626952</v>
      </c>
      <c r="E1047" s="179">
        <v>15466545917</v>
      </c>
      <c r="F1047" s="179">
        <v>15007201903</v>
      </c>
      <c r="G1047" s="179">
        <v>13852163782</v>
      </c>
      <c r="H1047" s="179">
        <v>13268674771</v>
      </c>
      <c r="I1047" s="179">
        <v>10180099833</v>
      </c>
      <c r="J1047" s="179">
        <v>6943896731</v>
      </c>
      <c r="K1047" s="179">
        <v>8080205216</v>
      </c>
      <c r="L1047" s="179">
        <f>VLOOKUP(A1047,Sheet2!$A$1:$E$2000,5,FALSE)</f>
        <v>14022072728</v>
      </c>
      <c r="M1047" s="21">
        <f t="shared" si="81"/>
        <v>1.1514873807031862E-2</v>
      </c>
      <c r="N1047" s="21">
        <f t="shared" si="82"/>
        <v>-0.34179875147103278</v>
      </c>
      <c r="O1047" s="21">
        <f t="shared" si="83"/>
        <v>-0.53729570802856408</v>
      </c>
      <c r="P1047" s="21">
        <f t="shared" si="84"/>
        <v>-0.41668281265200535</v>
      </c>
      <c r="Q1047" s="21">
        <f t="shared" si="85"/>
        <v>5.6780196214216185E-2</v>
      </c>
    </row>
    <row r="1048" spans="1:17">
      <c r="A1048" s="154" t="s">
        <v>4249</v>
      </c>
      <c r="B1048" s="154" t="s">
        <v>4250</v>
      </c>
      <c r="C1048" s="154" t="s">
        <v>4171</v>
      </c>
      <c r="D1048" s="179"/>
      <c r="E1048" s="179"/>
      <c r="F1048" s="179"/>
      <c r="G1048" s="179"/>
      <c r="H1048" s="179"/>
      <c r="I1048" s="179"/>
      <c r="J1048" s="179"/>
      <c r="K1048" s="179"/>
      <c r="L1048" s="179">
        <f>VLOOKUP(A1048,Sheet2!$A$1:$E$2000,5,FALSE)</f>
        <v>0</v>
      </c>
      <c r="M1048" s="21" t="e">
        <f t="shared" si="81"/>
        <v>#DIV/0!</v>
      </c>
      <c r="N1048" s="21" t="e">
        <f t="shared" si="82"/>
        <v>#DIV/0!</v>
      </c>
      <c r="O1048" s="21" t="e">
        <f t="shared" si="83"/>
        <v>#DIV/0!</v>
      </c>
      <c r="P1048" s="21" t="e">
        <f t="shared" si="84"/>
        <v>#DIV/0!</v>
      </c>
      <c r="Q1048" s="21" t="e">
        <f t="shared" si="85"/>
        <v>#DIV/0!</v>
      </c>
    </row>
    <row r="1049" spans="1:17">
      <c r="A1049" s="154" t="s">
        <v>445</v>
      </c>
      <c r="B1049" s="154" t="s">
        <v>2159</v>
      </c>
      <c r="C1049" s="154" t="s">
        <v>4171</v>
      </c>
      <c r="D1049" s="179">
        <v>12532991598</v>
      </c>
      <c r="E1049" s="179">
        <v>11401670341</v>
      </c>
      <c r="F1049" s="179">
        <v>8974463532</v>
      </c>
      <c r="G1049" s="179">
        <v>7922296564</v>
      </c>
      <c r="H1049" s="179">
        <v>6476748612</v>
      </c>
      <c r="I1049" s="179">
        <v>5561179826</v>
      </c>
      <c r="J1049" s="179">
        <v>5274370035</v>
      </c>
      <c r="K1049" s="179">
        <v>4962222844</v>
      </c>
      <c r="L1049" s="179">
        <f>VLOOKUP(A1049,Sheet2!$A$1:$E$2000,5,FALSE)</f>
        <v>3745422420</v>
      </c>
      <c r="M1049" s="21">
        <f t="shared" si="81"/>
        <v>-0.48322405218610759</v>
      </c>
      <c r="N1049" s="21">
        <f t="shared" si="82"/>
        <v>-0.51224867412608877</v>
      </c>
      <c r="O1049" s="21">
        <f t="shared" si="83"/>
        <v>-0.41229132903673599</v>
      </c>
      <c r="P1049" s="21">
        <f t="shared" si="84"/>
        <v>-0.37363833783387762</v>
      </c>
      <c r="Q1049" s="21">
        <f t="shared" si="85"/>
        <v>-0.4217125529527963</v>
      </c>
    </row>
    <row r="1050" spans="1:17">
      <c r="A1050" s="154" t="s">
        <v>3836</v>
      </c>
      <c r="B1050" s="154" t="s">
        <v>3837</v>
      </c>
      <c r="C1050" s="154" t="s">
        <v>4171</v>
      </c>
      <c r="D1050" s="179"/>
      <c r="E1050" s="179"/>
      <c r="F1050" s="179"/>
      <c r="G1050" s="179"/>
      <c r="H1050" s="179"/>
      <c r="I1050" s="179"/>
      <c r="J1050" s="179"/>
      <c r="K1050" s="179"/>
      <c r="L1050" s="179">
        <f>VLOOKUP(A1050,Sheet2!$A$1:$E$2000,5,FALSE)</f>
        <v>0</v>
      </c>
      <c r="M1050" s="21" t="e">
        <f t="shared" si="81"/>
        <v>#DIV/0!</v>
      </c>
      <c r="N1050" s="21" t="e">
        <f t="shared" si="82"/>
        <v>#DIV/0!</v>
      </c>
      <c r="O1050" s="21" t="e">
        <f t="shared" si="83"/>
        <v>#DIV/0!</v>
      </c>
      <c r="P1050" s="21" t="e">
        <f t="shared" si="84"/>
        <v>#DIV/0!</v>
      </c>
      <c r="Q1050" s="21" t="e">
        <f t="shared" si="85"/>
        <v>#DIV/0!</v>
      </c>
    </row>
    <row r="1051" spans="1:17">
      <c r="A1051" s="154" t="s">
        <v>1196</v>
      </c>
      <c r="B1051" s="154" t="s">
        <v>2803</v>
      </c>
      <c r="C1051" s="154" t="s">
        <v>4171</v>
      </c>
      <c r="D1051" s="179"/>
      <c r="E1051" s="179"/>
      <c r="F1051" s="179"/>
      <c r="G1051" s="179"/>
      <c r="H1051" s="179"/>
      <c r="I1051" s="179"/>
      <c r="J1051" s="179"/>
      <c r="K1051" s="179"/>
      <c r="L1051" s="179">
        <f>VLOOKUP(A1051,Sheet2!$A$1:$E$2000,5,FALSE)</f>
        <v>0</v>
      </c>
      <c r="M1051" s="21" t="e">
        <f t="shared" si="81"/>
        <v>#DIV/0!</v>
      </c>
      <c r="N1051" s="21" t="e">
        <f t="shared" si="82"/>
        <v>#DIV/0!</v>
      </c>
      <c r="O1051" s="21" t="e">
        <f t="shared" si="83"/>
        <v>#DIV/0!</v>
      </c>
      <c r="P1051" s="21" t="e">
        <f t="shared" si="84"/>
        <v>#DIV/0!</v>
      </c>
      <c r="Q1051" s="21" t="e">
        <f t="shared" si="85"/>
        <v>#DIV/0!</v>
      </c>
    </row>
    <row r="1052" spans="1:17">
      <c r="A1052" s="154" t="s">
        <v>3982</v>
      </c>
      <c r="B1052" s="154" t="s">
        <v>3983</v>
      </c>
      <c r="C1052" s="154" t="s">
        <v>4171</v>
      </c>
      <c r="D1052" s="179">
        <v>32793367844</v>
      </c>
      <c r="E1052" s="179">
        <v>32713416194</v>
      </c>
      <c r="F1052" s="179">
        <v>29172411416</v>
      </c>
      <c r="G1052" s="179">
        <v>24620113073</v>
      </c>
      <c r="H1052" s="179">
        <v>28944263670</v>
      </c>
      <c r="I1052" s="179">
        <v>30728860135</v>
      </c>
      <c r="J1052" s="179">
        <v>26857184125</v>
      </c>
      <c r="K1052" s="179">
        <v>23080919746</v>
      </c>
      <c r="L1052" s="179">
        <f>VLOOKUP(A1052,Sheet2!$A$1:$E$2000,5,FALSE)</f>
        <v>38184145427</v>
      </c>
      <c r="M1052" s="21">
        <f t="shared" si="81"/>
        <v>-0.11737447011573857</v>
      </c>
      <c r="N1052" s="21">
        <f t="shared" si="82"/>
        <v>-6.0664898072124593E-2</v>
      </c>
      <c r="O1052" s="21">
        <f t="shared" si="83"/>
        <v>-7.9363589728142336E-2</v>
      </c>
      <c r="P1052" s="21">
        <f t="shared" si="84"/>
        <v>-6.2517719656128568E-2</v>
      </c>
      <c r="Q1052" s="21">
        <f t="shared" si="85"/>
        <v>0.31923015428362422</v>
      </c>
    </row>
    <row r="1053" spans="1:17">
      <c r="A1053" s="154" t="s">
        <v>1201</v>
      </c>
      <c r="B1053" s="154" t="s">
        <v>4151</v>
      </c>
      <c r="C1053" s="154" t="s">
        <v>4171</v>
      </c>
      <c r="D1053" s="179">
        <v>44100156229</v>
      </c>
      <c r="E1053" s="179">
        <v>252193254064</v>
      </c>
      <c r="F1053" s="179">
        <v>279756206395</v>
      </c>
      <c r="G1053" s="179">
        <v>276449543160</v>
      </c>
      <c r="H1053" s="179">
        <v>50365889677</v>
      </c>
      <c r="I1053" s="179">
        <v>522466014252</v>
      </c>
      <c r="J1053" s="179">
        <v>264413875642</v>
      </c>
      <c r="K1053" s="179">
        <v>245851904193</v>
      </c>
      <c r="L1053" s="179">
        <f>VLOOKUP(A1053,Sheet2!$A$1:$E$2000,5,FALSE)</f>
        <v>248331801516</v>
      </c>
      <c r="M1053" s="21">
        <f t="shared" si="81"/>
        <v>0.14207962020505702</v>
      </c>
      <c r="N1053" s="21">
        <f t="shared" si="82"/>
        <v>1.0716890949010551</v>
      </c>
      <c r="O1053" s="21">
        <f t="shared" si="83"/>
        <v>-5.4841788679881848E-2</v>
      </c>
      <c r="P1053" s="21">
        <f t="shared" si="84"/>
        <v>-0.11068073622856769</v>
      </c>
      <c r="Q1053" s="21">
        <f t="shared" si="85"/>
        <v>3.9305552449995291</v>
      </c>
    </row>
    <row r="1054" spans="1:17">
      <c r="A1054" s="154" t="s">
        <v>447</v>
      </c>
      <c r="B1054" s="154" t="s">
        <v>2162</v>
      </c>
      <c r="C1054" s="154" t="s">
        <v>4171</v>
      </c>
      <c r="D1054" s="179">
        <v>1444884057</v>
      </c>
      <c r="E1054" s="179">
        <v>1542835405</v>
      </c>
      <c r="F1054" s="179">
        <v>1567468535</v>
      </c>
      <c r="G1054" s="179">
        <v>1414915953</v>
      </c>
      <c r="H1054" s="179">
        <v>1620833727</v>
      </c>
      <c r="I1054" s="179">
        <v>1601468144</v>
      </c>
      <c r="J1054" s="179">
        <v>1570878054</v>
      </c>
      <c r="K1054" s="179">
        <v>1555297991</v>
      </c>
      <c r="L1054" s="179">
        <f>VLOOKUP(A1054,Sheet2!$A$1:$E$2000,5,FALSE)</f>
        <v>1577493726</v>
      </c>
      <c r="M1054" s="21">
        <f t="shared" si="81"/>
        <v>0.12177424835410168</v>
      </c>
      <c r="N1054" s="21">
        <f t="shared" si="82"/>
        <v>3.8003236644676301E-2</v>
      </c>
      <c r="O1054" s="21">
        <f t="shared" si="83"/>
        <v>2.1751754015272786E-3</v>
      </c>
      <c r="P1054" s="21">
        <f t="shared" si="84"/>
        <v>9.9215813986938628E-2</v>
      </c>
      <c r="Q1054" s="21">
        <f t="shared" si="85"/>
        <v>-2.6739325742078417E-2</v>
      </c>
    </row>
    <row r="1055" spans="1:17">
      <c r="A1055" s="154" t="s">
        <v>1203</v>
      </c>
      <c r="B1055" s="154" t="s">
        <v>2812</v>
      </c>
      <c r="C1055" s="154" t="s">
        <v>4171</v>
      </c>
      <c r="D1055" s="179"/>
      <c r="E1055" s="179"/>
      <c r="F1055" s="179"/>
      <c r="G1055" s="179"/>
      <c r="H1055" s="179"/>
      <c r="I1055" s="179"/>
      <c r="J1055" s="179"/>
      <c r="K1055" s="179"/>
      <c r="L1055" s="179">
        <f>VLOOKUP(A1055,Sheet2!$A$1:$E$2000,5,FALSE)</f>
        <v>0</v>
      </c>
      <c r="M1055" s="21" t="e">
        <f t="shared" si="81"/>
        <v>#DIV/0!</v>
      </c>
      <c r="N1055" s="21" t="e">
        <f t="shared" si="82"/>
        <v>#DIV/0!</v>
      </c>
      <c r="O1055" s="21" t="e">
        <f t="shared" si="83"/>
        <v>#DIV/0!</v>
      </c>
      <c r="P1055" s="21" t="e">
        <f t="shared" si="84"/>
        <v>#DIV/0!</v>
      </c>
      <c r="Q1055" s="21" t="e">
        <f t="shared" si="85"/>
        <v>#DIV/0!</v>
      </c>
    </row>
    <row r="1056" spans="1:17">
      <c r="A1056" s="154" t="s">
        <v>1204</v>
      </c>
      <c r="B1056" s="154" t="s">
        <v>2813</v>
      </c>
      <c r="C1056" s="154" t="s">
        <v>4171</v>
      </c>
      <c r="D1056" s="179"/>
      <c r="E1056" s="179"/>
      <c r="F1056" s="179"/>
      <c r="G1056" s="179"/>
      <c r="H1056" s="179"/>
      <c r="I1056" s="179"/>
      <c r="J1056" s="179"/>
      <c r="K1056" s="179"/>
      <c r="L1056" s="179">
        <f>VLOOKUP(A1056,Sheet2!$A$1:$E$2000,5,FALSE)</f>
        <v>0</v>
      </c>
      <c r="M1056" s="21" t="e">
        <f t="shared" si="81"/>
        <v>#DIV/0!</v>
      </c>
      <c r="N1056" s="21" t="e">
        <f t="shared" si="82"/>
        <v>#DIV/0!</v>
      </c>
      <c r="O1056" s="21" t="e">
        <f t="shared" si="83"/>
        <v>#DIV/0!</v>
      </c>
      <c r="P1056" s="21" t="e">
        <f t="shared" si="84"/>
        <v>#DIV/0!</v>
      </c>
      <c r="Q1056" s="21" t="e">
        <f t="shared" si="85"/>
        <v>#DIV/0!</v>
      </c>
    </row>
    <row r="1057" spans="1:17">
      <c r="A1057" s="154" t="s">
        <v>3973</v>
      </c>
      <c r="B1057" s="154" t="s">
        <v>3974</v>
      </c>
      <c r="C1057" s="154" t="s">
        <v>4171</v>
      </c>
      <c r="D1057" s="179"/>
      <c r="E1057" s="179"/>
      <c r="F1057" s="179"/>
      <c r="G1057" s="179"/>
      <c r="H1057" s="179"/>
      <c r="I1057" s="179"/>
      <c r="J1057" s="179"/>
      <c r="K1057" s="179"/>
      <c r="L1057" s="179">
        <f>VLOOKUP(A1057,Sheet2!$A$1:$E$2000,5,FALSE)</f>
        <v>0</v>
      </c>
      <c r="M1057" s="21" t="e">
        <f t="shared" si="81"/>
        <v>#DIV/0!</v>
      </c>
      <c r="N1057" s="21" t="e">
        <f t="shared" si="82"/>
        <v>#DIV/0!</v>
      </c>
      <c r="O1057" s="21" t="e">
        <f t="shared" si="83"/>
        <v>#DIV/0!</v>
      </c>
      <c r="P1057" s="21" t="e">
        <f t="shared" si="84"/>
        <v>#DIV/0!</v>
      </c>
      <c r="Q1057" s="21" t="e">
        <f t="shared" si="85"/>
        <v>#DIV/0!</v>
      </c>
    </row>
    <row r="1058" spans="1:17">
      <c r="A1058" s="154" t="s">
        <v>1207</v>
      </c>
      <c r="B1058" s="154" t="s">
        <v>2817</v>
      </c>
      <c r="C1058" s="154" t="s">
        <v>4171</v>
      </c>
      <c r="D1058" s="179"/>
      <c r="E1058" s="179"/>
      <c r="F1058" s="179"/>
      <c r="G1058" s="179"/>
      <c r="H1058" s="179"/>
      <c r="I1058" s="179"/>
      <c r="J1058" s="179"/>
      <c r="K1058" s="179"/>
      <c r="L1058" s="179">
        <f>VLOOKUP(A1058,Sheet2!$A$1:$E$2000,5,FALSE)</f>
        <v>0</v>
      </c>
      <c r="M1058" s="21" t="e">
        <f t="shared" si="81"/>
        <v>#DIV/0!</v>
      </c>
      <c r="N1058" s="21" t="e">
        <f t="shared" si="82"/>
        <v>#DIV/0!</v>
      </c>
      <c r="O1058" s="21" t="e">
        <f t="shared" si="83"/>
        <v>#DIV/0!</v>
      </c>
      <c r="P1058" s="21" t="e">
        <f t="shared" si="84"/>
        <v>#DIV/0!</v>
      </c>
      <c r="Q1058" s="21" t="e">
        <f t="shared" si="85"/>
        <v>#DIV/0!</v>
      </c>
    </row>
    <row r="1059" spans="1:17">
      <c r="A1059" s="154" t="s">
        <v>1622</v>
      </c>
      <c r="B1059" s="154" t="s">
        <v>2818</v>
      </c>
      <c r="C1059" s="154" t="s">
        <v>4171</v>
      </c>
      <c r="D1059" s="179"/>
      <c r="E1059" s="179"/>
      <c r="F1059" s="179"/>
      <c r="G1059" s="179"/>
      <c r="H1059" s="179"/>
      <c r="I1059" s="179"/>
      <c r="J1059" s="179"/>
      <c r="K1059" s="179"/>
      <c r="L1059" s="179">
        <f>VLOOKUP(A1059,Sheet2!$A$1:$E$2000,5,FALSE)</f>
        <v>0</v>
      </c>
      <c r="M1059" s="21" t="e">
        <f t="shared" si="81"/>
        <v>#DIV/0!</v>
      </c>
      <c r="N1059" s="21" t="e">
        <f t="shared" si="82"/>
        <v>#DIV/0!</v>
      </c>
      <c r="O1059" s="21" t="e">
        <f t="shared" si="83"/>
        <v>#DIV/0!</v>
      </c>
      <c r="P1059" s="21" t="e">
        <f t="shared" si="84"/>
        <v>#DIV/0!</v>
      </c>
      <c r="Q1059" s="21" t="e">
        <f t="shared" si="85"/>
        <v>#DIV/0!</v>
      </c>
    </row>
    <row r="1060" spans="1:17">
      <c r="A1060" s="154" t="s">
        <v>451</v>
      </c>
      <c r="B1060" s="154" t="s">
        <v>3662</v>
      </c>
      <c r="C1060" s="154" t="s">
        <v>4171</v>
      </c>
      <c r="D1060" s="179"/>
      <c r="E1060" s="179"/>
      <c r="F1060" s="179"/>
      <c r="G1060" s="179"/>
      <c r="H1060" s="179"/>
      <c r="I1060" s="179"/>
      <c r="J1060" s="179"/>
      <c r="K1060" s="179"/>
      <c r="L1060" s="179">
        <f>VLOOKUP(A1060,Sheet2!$A$1:$E$2000,5,FALSE)</f>
        <v>0</v>
      </c>
      <c r="M1060" s="21" t="e">
        <f t="shared" si="81"/>
        <v>#DIV/0!</v>
      </c>
      <c r="N1060" s="21" t="e">
        <f t="shared" si="82"/>
        <v>#DIV/0!</v>
      </c>
      <c r="O1060" s="21" t="e">
        <f t="shared" si="83"/>
        <v>#DIV/0!</v>
      </c>
      <c r="P1060" s="21" t="e">
        <f t="shared" si="84"/>
        <v>#DIV/0!</v>
      </c>
      <c r="Q1060" s="21" t="e">
        <f t="shared" si="85"/>
        <v>#DIV/0!</v>
      </c>
    </row>
    <row r="1061" spans="1:17">
      <c r="A1061" s="154" t="s">
        <v>4143</v>
      </c>
      <c r="B1061" s="154" t="s">
        <v>4213</v>
      </c>
      <c r="C1061" s="154" t="s">
        <v>4171</v>
      </c>
      <c r="D1061" s="179"/>
      <c r="E1061" s="179"/>
      <c r="F1061" s="179"/>
      <c r="G1061" s="179"/>
      <c r="H1061" s="179"/>
      <c r="I1061" s="179"/>
      <c r="J1061" s="179"/>
      <c r="K1061" s="179"/>
      <c r="L1061" s="179">
        <f>VLOOKUP(A1061,Sheet2!$A$1:$E$2000,5,FALSE)</f>
        <v>0</v>
      </c>
      <c r="M1061" s="21" t="e">
        <f t="shared" si="81"/>
        <v>#DIV/0!</v>
      </c>
      <c r="N1061" s="21" t="e">
        <f t="shared" si="82"/>
        <v>#DIV/0!</v>
      </c>
      <c r="O1061" s="21" t="e">
        <f t="shared" si="83"/>
        <v>#DIV/0!</v>
      </c>
      <c r="P1061" s="21" t="e">
        <f t="shared" si="84"/>
        <v>#DIV/0!</v>
      </c>
      <c r="Q1061" s="21" t="e">
        <f t="shared" si="85"/>
        <v>#DIV/0!</v>
      </c>
    </row>
    <row r="1062" spans="1:17">
      <c r="A1062" s="154" t="s">
        <v>1208</v>
      </c>
      <c r="B1062" s="154" t="s">
        <v>2819</v>
      </c>
      <c r="C1062" s="154" t="s">
        <v>4171</v>
      </c>
      <c r="D1062" s="179"/>
      <c r="E1062" s="179"/>
      <c r="F1062" s="179"/>
      <c r="G1062" s="179"/>
      <c r="H1062" s="179"/>
      <c r="I1062" s="179"/>
      <c r="J1062" s="179"/>
      <c r="K1062" s="179"/>
      <c r="L1062" s="179">
        <f>VLOOKUP(A1062,Sheet2!$A$1:$E$2000,5,FALSE)</f>
        <v>0</v>
      </c>
      <c r="M1062" s="21" t="e">
        <f t="shared" si="81"/>
        <v>#DIV/0!</v>
      </c>
      <c r="N1062" s="21" t="e">
        <f t="shared" si="82"/>
        <v>#DIV/0!</v>
      </c>
      <c r="O1062" s="21" t="e">
        <f t="shared" si="83"/>
        <v>#DIV/0!</v>
      </c>
      <c r="P1062" s="21" t="e">
        <f t="shared" si="84"/>
        <v>#DIV/0!</v>
      </c>
      <c r="Q1062" s="21" t="e">
        <f t="shared" si="85"/>
        <v>#DIV/0!</v>
      </c>
    </row>
    <row r="1063" spans="1:17">
      <c r="A1063" s="154" t="s">
        <v>849</v>
      </c>
      <c r="B1063" s="154" t="s">
        <v>2820</v>
      </c>
      <c r="C1063" s="154" t="s">
        <v>4171</v>
      </c>
      <c r="D1063" s="179"/>
      <c r="E1063" s="179"/>
      <c r="F1063" s="179"/>
      <c r="G1063" s="179"/>
      <c r="H1063" s="179"/>
      <c r="I1063" s="179"/>
      <c r="J1063" s="179"/>
      <c r="K1063" s="179"/>
      <c r="L1063" s="179">
        <f>VLOOKUP(A1063,Sheet2!$A$1:$E$2000,5,FALSE)</f>
        <v>0</v>
      </c>
      <c r="M1063" s="21" t="e">
        <f t="shared" si="81"/>
        <v>#DIV/0!</v>
      </c>
      <c r="N1063" s="21" t="e">
        <f t="shared" si="82"/>
        <v>#DIV/0!</v>
      </c>
      <c r="O1063" s="21" t="e">
        <f t="shared" si="83"/>
        <v>#DIV/0!</v>
      </c>
      <c r="P1063" s="21" t="e">
        <f t="shared" si="84"/>
        <v>#DIV/0!</v>
      </c>
      <c r="Q1063" s="21" t="e">
        <f t="shared" si="85"/>
        <v>#DIV/0!</v>
      </c>
    </row>
    <row r="1064" spans="1:17">
      <c r="A1064" s="154" t="s">
        <v>1209</v>
      </c>
      <c r="B1064" s="154" t="s">
        <v>2822</v>
      </c>
      <c r="C1064" s="154" t="s">
        <v>4171</v>
      </c>
      <c r="D1064" s="179"/>
      <c r="E1064" s="179"/>
      <c r="F1064" s="179"/>
      <c r="G1064" s="179"/>
      <c r="H1064" s="179"/>
      <c r="I1064" s="179"/>
      <c r="J1064" s="179"/>
      <c r="K1064" s="179"/>
      <c r="L1064" s="179">
        <f>VLOOKUP(A1064,Sheet2!$A$1:$E$2000,5,FALSE)</f>
        <v>0</v>
      </c>
      <c r="M1064" s="21" t="e">
        <f t="shared" si="81"/>
        <v>#DIV/0!</v>
      </c>
      <c r="N1064" s="21" t="e">
        <f t="shared" si="82"/>
        <v>#DIV/0!</v>
      </c>
      <c r="O1064" s="21" t="e">
        <f t="shared" si="83"/>
        <v>#DIV/0!</v>
      </c>
      <c r="P1064" s="21" t="e">
        <f t="shared" si="84"/>
        <v>#DIV/0!</v>
      </c>
      <c r="Q1064" s="21" t="e">
        <f t="shared" si="85"/>
        <v>#DIV/0!</v>
      </c>
    </row>
    <row r="1065" spans="1:17">
      <c r="A1065" s="154" t="s">
        <v>2823</v>
      </c>
      <c r="B1065" s="154" t="s">
        <v>2824</v>
      </c>
      <c r="C1065" s="154" t="s">
        <v>4171</v>
      </c>
      <c r="D1065" s="179"/>
      <c r="E1065" s="179"/>
      <c r="F1065" s="179"/>
      <c r="G1065" s="179"/>
      <c r="H1065" s="179"/>
      <c r="I1065" s="179"/>
      <c r="J1065" s="179"/>
      <c r="K1065" s="179"/>
      <c r="L1065" s="179">
        <f>VLOOKUP(A1065,Sheet2!$A$1:$E$2000,5,FALSE)</f>
        <v>0</v>
      </c>
      <c r="M1065" s="21" t="e">
        <f t="shared" si="81"/>
        <v>#DIV/0!</v>
      </c>
      <c r="N1065" s="21" t="e">
        <f t="shared" si="82"/>
        <v>#DIV/0!</v>
      </c>
      <c r="O1065" s="21" t="e">
        <f t="shared" si="83"/>
        <v>#DIV/0!</v>
      </c>
      <c r="P1065" s="21" t="e">
        <f t="shared" si="84"/>
        <v>#DIV/0!</v>
      </c>
      <c r="Q1065" s="21" t="e">
        <f t="shared" si="85"/>
        <v>#DIV/0!</v>
      </c>
    </row>
    <row r="1066" spans="1:17">
      <c r="A1066" s="154" t="s">
        <v>788</v>
      </c>
      <c r="B1066" s="154" t="s">
        <v>2825</v>
      </c>
      <c r="C1066" s="154" t="s">
        <v>4171</v>
      </c>
      <c r="D1066" s="179">
        <v>2788616509584</v>
      </c>
      <c r="E1066" s="179">
        <v>3452246654528</v>
      </c>
      <c r="F1066" s="179">
        <v>2364631244431</v>
      </c>
      <c r="G1066" s="179">
        <v>2430780845796</v>
      </c>
      <c r="H1066" s="179">
        <v>2657439809071</v>
      </c>
      <c r="I1066" s="179">
        <v>2971789999316</v>
      </c>
      <c r="J1066" s="179">
        <v>2040506229545</v>
      </c>
      <c r="K1066" s="179">
        <v>2061085757950</v>
      </c>
      <c r="L1066" s="179">
        <f>VLOOKUP(A1066,Sheet2!$A$1:$E$2000,5,FALSE)</f>
        <v>2545194017367</v>
      </c>
      <c r="M1066" s="21">
        <f t="shared" si="81"/>
        <v>-4.7040064513054418E-2</v>
      </c>
      <c r="N1066" s="21">
        <f t="shared" si="82"/>
        <v>-0.13917216910959374</v>
      </c>
      <c r="O1066" s="21">
        <f t="shared" si="83"/>
        <v>-0.13707211881317843</v>
      </c>
      <c r="P1066" s="21">
        <f t="shared" si="84"/>
        <v>-0.15208902459692417</v>
      </c>
      <c r="Q1066" s="21">
        <f t="shared" si="85"/>
        <v>-4.2238319498660401E-2</v>
      </c>
    </row>
    <row r="1067" spans="1:17">
      <c r="A1067" s="154" t="s">
        <v>1210</v>
      </c>
      <c r="B1067" s="154" t="s">
        <v>2827</v>
      </c>
      <c r="C1067" s="154" t="s">
        <v>4171</v>
      </c>
      <c r="D1067" s="179">
        <v>451749416123</v>
      </c>
      <c r="E1067" s="179">
        <v>361514983734</v>
      </c>
      <c r="F1067" s="179">
        <v>537598472072</v>
      </c>
      <c r="G1067" s="179">
        <v>618765987289</v>
      </c>
      <c r="H1067" s="179">
        <v>385235300424</v>
      </c>
      <c r="I1067" s="179">
        <v>344801242459</v>
      </c>
      <c r="J1067" s="179">
        <v>534102694720</v>
      </c>
      <c r="K1067" s="179">
        <v>536122985987</v>
      </c>
      <c r="L1067" s="179">
        <f>VLOOKUP(A1067,Sheet2!$A$1:$E$2000,5,FALSE)</f>
        <v>542237520572</v>
      </c>
      <c r="M1067" s="21">
        <f t="shared" si="81"/>
        <v>-0.14723674967825498</v>
      </c>
      <c r="N1067" s="21">
        <f t="shared" si="82"/>
        <v>-4.623249941777751E-2</v>
      </c>
      <c r="O1067" s="21">
        <f t="shared" si="83"/>
        <v>-6.5025805198564894E-3</v>
      </c>
      <c r="P1067" s="21">
        <f t="shared" si="84"/>
        <v>-0.13356099559396253</v>
      </c>
      <c r="Q1067" s="21">
        <f t="shared" si="85"/>
        <v>0.40754889278111134</v>
      </c>
    </row>
    <row r="1068" spans="1:17">
      <c r="A1068" s="154" t="s">
        <v>138</v>
      </c>
      <c r="B1068" s="154" t="s">
        <v>1811</v>
      </c>
      <c r="C1068" s="154" t="s">
        <v>4171</v>
      </c>
      <c r="D1068" s="179">
        <v>93523652000</v>
      </c>
      <c r="E1068" s="179">
        <v>53647040000</v>
      </c>
      <c r="F1068" s="179">
        <v>140794412000</v>
      </c>
      <c r="G1068" s="179">
        <v>203955146000</v>
      </c>
      <c r="H1068" s="179">
        <v>99316179000</v>
      </c>
      <c r="I1068" s="179">
        <v>117470555000</v>
      </c>
      <c r="J1068" s="179">
        <v>214424772000</v>
      </c>
      <c r="K1068" s="179">
        <v>246396288000</v>
      </c>
      <c r="L1068" s="179">
        <f>VLOOKUP(A1068,Sheet2!$A$1:$E$2000,5,FALSE)</f>
        <v>125555152000</v>
      </c>
      <c r="M1068" s="21">
        <f t="shared" si="81"/>
        <v>6.1936492813603986E-2</v>
      </c>
      <c r="N1068" s="21">
        <f t="shared" si="82"/>
        <v>1.1896931312519758</v>
      </c>
      <c r="O1068" s="21">
        <f t="shared" si="83"/>
        <v>0.52296365284724511</v>
      </c>
      <c r="P1068" s="21">
        <f t="shared" si="84"/>
        <v>0.20809056712891177</v>
      </c>
      <c r="Q1068" s="21">
        <f t="shared" si="85"/>
        <v>0.26419636019223008</v>
      </c>
    </row>
    <row r="1069" spans="1:17">
      <c r="A1069" s="154" t="s">
        <v>1211</v>
      </c>
      <c r="B1069" s="154" t="s">
        <v>2828</v>
      </c>
      <c r="C1069" s="154" t="s">
        <v>4171</v>
      </c>
      <c r="D1069" s="179">
        <v>180012491645</v>
      </c>
      <c r="E1069" s="179">
        <v>393067503292</v>
      </c>
      <c r="F1069" s="179">
        <v>366600789014</v>
      </c>
      <c r="G1069" s="179">
        <v>242444852856</v>
      </c>
      <c r="H1069" s="179">
        <v>190983388864</v>
      </c>
      <c r="I1069" s="179">
        <v>358670123348</v>
      </c>
      <c r="J1069" s="179">
        <v>232593393673</v>
      </c>
      <c r="K1069" s="179">
        <v>198045382264</v>
      </c>
      <c r="L1069" s="179">
        <f>VLOOKUP(A1069,Sheet2!$A$1:$E$2000,5,FALSE)</f>
        <v>168620604907</v>
      </c>
      <c r="M1069" s="21">
        <f t="shared" si="81"/>
        <v>6.0945199517795388E-2</v>
      </c>
      <c r="N1069" s="21">
        <f t="shared" si="82"/>
        <v>-8.7510108711396195E-2</v>
      </c>
      <c r="O1069" s="21">
        <f t="shared" si="83"/>
        <v>-0.36554038986501591</v>
      </c>
      <c r="P1069" s="21">
        <f t="shared" si="84"/>
        <v>-0.18313224664897729</v>
      </c>
      <c r="Q1069" s="21">
        <f t="shared" si="85"/>
        <v>-0.11709282199890496</v>
      </c>
    </row>
    <row r="1070" spans="1:17">
      <c r="A1070" s="154" t="s">
        <v>453</v>
      </c>
      <c r="B1070" s="154" t="s">
        <v>2829</v>
      </c>
      <c r="C1070" s="154" t="s">
        <v>4171</v>
      </c>
      <c r="D1070" s="179">
        <v>131581816849</v>
      </c>
      <c r="E1070" s="179">
        <v>179076554701</v>
      </c>
      <c r="F1070" s="179">
        <v>216092624028</v>
      </c>
      <c r="G1070" s="179">
        <v>187646890088</v>
      </c>
      <c r="H1070" s="179">
        <v>192201850969</v>
      </c>
      <c r="I1070" s="179">
        <v>182372393185</v>
      </c>
      <c r="J1070" s="179">
        <v>152911381629</v>
      </c>
      <c r="K1070" s="179">
        <v>206603771478</v>
      </c>
      <c r="L1070" s="179">
        <f>VLOOKUP(A1070,Sheet2!$A$1:$E$2000,5,FALSE)</f>
        <v>189620070725</v>
      </c>
      <c r="M1070" s="21">
        <f t="shared" si="81"/>
        <v>0.46070221229401348</v>
      </c>
      <c r="N1070" s="21">
        <f t="shared" si="82"/>
        <v>1.8404634205203389E-2</v>
      </c>
      <c r="O1070" s="21">
        <f t="shared" si="83"/>
        <v>-0.29238037477305728</v>
      </c>
      <c r="P1070" s="21">
        <f t="shared" si="84"/>
        <v>0.1010242236421284</v>
      </c>
      <c r="Q1070" s="21">
        <f t="shared" si="85"/>
        <v>-1.3432650263167404E-2</v>
      </c>
    </row>
    <row r="1071" spans="1:17">
      <c r="A1071" s="154" t="s">
        <v>1212</v>
      </c>
      <c r="B1071" s="154" t="s">
        <v>2830</v>
      </c>
      <c r="C1071" s="154" t="s">
        <v>4171</v>
      </c>
      <c r="D1071" s="179"/>
      <c r="E1071" s="179"/>
      <c r="F1071" s="179"/>
      <c r="G1071" s="179"/>
      <c r="H1071" s="179"/>
      <c r="I1071" s="179"/>
      <c r="J1071" s="179"/>
      <c r="K1071" s="179"/>
      <c r="L1071" s="179">
        <f>VLOOKUP(A1071,Sheet2!$A$1:$E$2000,5,FALSE)</f>
        <v>0</v>
      </c>
      <c r="M1071" s="21" t="e">
        <f t="shared" si="81"/>
        <v>#DIV/0!</v>
      </c>
      <c r="N1071" s="21" t="e">
        <f t="shared" si="82"/>
        <v>#DIV/0!</v>
      </c>
      <c r="O1071" s="21" t="e">
        <f t="shared" si="83"/>
        <v>#DIV/0!</v>
      </c>
      <c r="P1071" s="21" t="e">
        <f t="shared" si="84"/>
        <v>#DIV/0!</v>
      </c>
      <c r="Q1071" s="21" t="e">
        <f t="shared" si="85"/>
        <v>#DIV/0!</v>
      </c>
    </row>
    <row r="1072" spans="1:17">
      <c r="A1072" s="154" t="s">
        <v>1213</v>
      </c>
      <c r="B1072" s="154" t="s">
        <v>2831</v>
      </c>
      <c r="C1072" s="154" t="s">
        <v>4171</v>
      </c>
      <c r="D1072" s="179">
        <v>35051405812</v>
      </c>
      <c r="E1072" s="179">
        <v>22506602257</v>
      </c>
      <c r="F1072" s="179">
        <v>22268142166</v>
      </c>
      <c r="G1072" s="179">
        <v>32415772415</v>
      </c>
      <c r="H1072" s="179">
        <v>35812535186</v>
      </c>
      <c r="I1072" s="179">
        <v>28530392068</v>
      </c>
      <c r="J1072" s="179">
        <v>23643260145</v>
      </c>
      <c r="K1072" s="179">
        <v>33213830012</v>
      </c>
      <c r="L1072" s="179">
        <f>VLOOKUP(A1072,Sheet2!$A$1:$E$2000,5,FALSE)</f>
        <v>39613198484</v>
      </c>
      <c r="M1072" s="21">
        <f t="shared" si="81"/>
        <v>2.1714660407127637E-2</v>
      </c>
      <c r="N1072" s="21">
        <f t="shared" si="82"/>
        <v>0.26764545541859752</v>
      </c>
      <c r="O1072" s="21">
        <f t="shared" si="83"/>
        <v>6.1752703424877174E-2</v>
      </c>
      <c r="P1072" s="21">
        <f t="shared" si="84"/>
        <v>2.4619422507751464E-2</v>
      </c>
      <c r="Q1072" s="21">
        <f t="shared" si="85"/>
        <v>0.10612661958335116</v>
      </c>
    </row>
    <row r="1073" spans="1:17">
      <c r="A1073" s="154" t="s">
        <v>139</v>
      </c>
      <c r="B1073" s="154" t="s">
        <v>1812</v>
      </c>
      <c r="C1073" s="154" t="s">
        <v>4171</v>
      </c>
      <c r="D1073" s="179">
        <v>35209677350</v>
      </c>
      <c r="E1073" s="179">
        <v>34230511245</v>
      </c>
      <c r="F1073" s="179">
        <v>37346235385</v>
      </c>
      <c r="G1073" s="179">
        <v>29424954796</v>
      </c>
      <c r="H1073" s="179">
        <v>41905489445</v>
      </c>
      <c r="I1073" s="179">
        <v>42190999326</v>
      </c>
      <c r="J1073" s="179">
        <v>42933029973</v>
      </c>
      <c r="K1073" s="179">
        <v>33897711018</v>
      </c>
      <c r="L1073" s="179">
        <f>VLOOKUP(A1073,Sheet2!$A$1:$E$2000,5,FALSE)</f>
        <v>52134126929</v>
      </c>
      <c r="M1073" s="21">
        <f t="shared" si="81"/>
        <v>0.19016965217944548</v>
      </c>
      <c r="N1073" s="21">
        <f t="shared" si="82"/>
        <v>0.23255533707995019</v>
      </c>
      <c r="O1073" s="21">
        <f t="shared" si="83"/>
        <v>0.14959458511429827</v>
      </c>
      <c r="P1073" s="21">
        <f t="shared" si="84"/>
        <v>0.15200554267658628</v>
      </c>
      <c r="Q1073" s="21">
        <f t="shared" si="85"/>
        <v>0.24408824761311651</v>
      </c>
    </row>
    <row r="1074" spans="1:17">
      <c r="A1074" s="154" t="s">
        <v>949</v>
      </c>
      <c r="B1074" s="154" t="s">
        <v>2833</v>
      </c>
      <c r="C1074" s="154" t="s">
        <v>4171</v>
      </c>
      <c r="D1074" s="179"/>
      <c r="E1074" s="179"/>
      <c r="F1074" s="179"/>
      <c r="G1074" s="179"/>
      <c r="H1074" s="179"/>
      <c r="I1074" s="179"/>
      <c r="J1074" s="179"/>
      <c r="K1074" s="179"/>
      <c r="L1074" s="179">
        <f>VLOOKUP(A1074,Sheet2!$A$1:$E$2000,5,FALSE)</f>
        <v>0</v>
      </c>
      <c r="M1074" s="21" t="e">
        <f t="shared" si="81"/>
        <v>#DIV/0!</v>
      </c>
      <c r="N1074" s="21" t="e">
        <f t="shared" si="82"/>
        <v>#DIV/0!</v>
      </c>
      <c r="O1074" s="21" t="e">
        <f t="shared" si="83"/>
        <v>#DIV/0!</v>
      </c>
      <c r="P1074" s="21" t="e">
        <f t="shared" si="84"/>
        <v>#DIV/0!</v>
      </c>
      <c r="Q1074" s="21" t="e">
        <f t="shared" si="85"/>
        <v>#DIV/0!</v>
      </c>
    </row>
    <row r="1075" spans="1:17">
      <c r="A1075" s="154" t="s">
        <v>901</v>
      </c>
      <c r="B1075" s="154" t="s">
        <v>2834</v>
      </c>
      <c r="C1075" s="154" t="s">
        <v>4171</v>
      </c>
      <c r="D1075" s="179">
        <v>8285764026</v>
      </c>
      <c r="E1075" s="179">
        <v>4782452470</v>
      </c>
      <c r="F1075" s="179">
        <v>14249302076</v>
      </c>
      <c r="G1075" s="179"/>
      <c r="H1075" s="179">
        <v>7124472364</v>
      </c>
      <c r="I1075" s="179">
        <v>6658080542</v>
      </c>
      <c r="J1075" s="179">
        <v>16041595323</v>
      </c>
      <c r="K1075" s="179">
        <v>21737831480</v>
      </c>
      <c r="L1075" s="179">
        <f>VLOOKUP(A1075,Sheet2!$A$1:$E$2000,5,FALSE)</f>
        <v>10616732958</v>
      </c>
      <c r="M1075" s="21">
        <f t="shared" si="81"/>
        <v>-0.14015504887128921</v>
      </c>
      <c r="N1075" s="21">
        <f t="shared" si="82"/>
        <v>0.39218958970647128</v>
      </c>
      <c r="O1075" s="21">
        <f t="shared" si="83"/>
        <v>0.12578112509936518</v>
      </c>
      <c r="P1075" s="21" t="e">
        <f t="shared" si="84"/>
        <v>#DIV/0!</v>
      </c>
      <c r="Q1075" s="21">
        <f t="shared" si="85"/>
        <v>0.49017813749217598</v>
      </c>
    </row>
    <row r="1076" spans="1:17">
      <c r="A1076" s="154" t="s">
        <v>918</v>
      </c>
      <c r="B1076" s="154" t="s">
        <v>2835</v>
      </c>
      <c r="C1076" s="154" t="s">
        <v>4171</v>
      </c>
      <c r="D1076" s="179"/>
      <c r="E1076" s="179"/>
      <c r="F1076" s="179"/>
      <c r="G1076" s="179"/>
      <c r="H1076" s="179"/>
      <c r="I1076" s="179"/>
      <c r="J1076" s="179"/>
      <c r="K1076" s="179"/>
      <c r="L1076" s="179">
        <f>VLOOKUP(A1076,Sheet2!$A$1:$E$2000,5,FALSE)</f>
        <v>0</v>
      </c>
      <c r="M1076" s="21" t="e">
        <f t="shared" si="81"/>
        <v>#DIV/0!</v>
      </c>
      <c r="N1076" s="21" t="e">
        <f t="shared" si="82"/>
        <v>#DIV/0!</v>
      </c>
      <c r="O1076" s="21" t="e">
        <f t="shared" si="83"/>
        <v>#DIV/0!</v>
      </c>
      <c r="P1076" s="21" t="e">
        <f t="shared" si="84"/>
        <v>#DIV/0!</v>
      </c>
      <c r="Q1076" s="21" t="e">
        <f t="shared" si="85"/>
        <v>#DIV/0!</v>
      </c>
    </row>
    <row r="1077" spans="1:17">
      <c r="A1077" s="154" t="s">
        <v>950</v>
      </c>
      <c r="B1077" s="154" t="s">
        <v>2836</v>
      </c>
      <c r="C1077" s="154" t="s">
        <v>4171</v>
      </c>
      <c r="D1077" s="179">
        <v>18917614247</v>
      </c>
      <c r="E1077" s="179">
        <v>-20884796818</v>
      </c>
      <c r="F1077" s="179">
        <v>20957897609</v>
      </c>
      <c r="G1077" s="179">
        <v>17782845370</v>
      </c>
      <c r="H1077" s="179">
        <v>21440789195</v>
      </c>
      <c r="I1077" s="179">
        <v>23923346179</v>
      </c>
      <c r="J1077" s="179">
        <v>4193252335</v>
      </c>
      <c r="K1077" s="179">
        <v>7684613672</v>
      </c>
      <c r="L1077" s="179">
        <f>VLOOKUP(A1077,Sheet2!$A$1:$E$2000,5,FALSE)</f>
        <v>15863537134</v>
      </c>
      <c r="M1077" s="21">
        <f t="shared" si="81"/>
        <v>0.13337701652311315</v>
      </c>
      <c r="N1077" s="21">
        <f t="shared" si="82"/>
        <v>2.1454909706558007</v>
      </c>
      <c r="O1077" s="21">
        <f t="shared" si="83"/>
        <v>-0.79992018220380645</v>
      </c>
      <c r="P1077" s="21">
        <f t="shared" si="84"/>
        <v>-0.56786366230434138</v>
      </c>
      <c r="Q1077" s="21">
        <f t="shared" si="85"/>
        <v>-0.26012345022731798</v>
      </c>
    </row>
    <row r="1078" spans="1:17">
      <c r="A1078" s="154" t="s">
        <v>455</v>
      </c>
      <c r="B1078" s="154" t="s">
        <v>2169</v>
      </c>
      <c r="C1078" s="154" t="s">
        <v>4171</v>
      </c>
      <c r="D1078" s="179"/>
      <c r="E1078" s="179"/>
      <c r="F1078" s="179"/>
      <c r="G1078" s="179"/>
      <c r="H1078" s="179"/>
      <c r="I1078" s="179"/>
      <c r="J1078" s="179"/>
      <c r="K1078" s="179"/>
      <c r="L1078" s="179">
        <f>VLOOKUP(A1078,Sheet2!$A$1:$E$2000,5,FALSE)</f>
        <v>0</v>
      </c>
      <c r="M1078" s="21" t="e">
        <f t="shared" si="81"/>
        <v>#DIV/0!</v>
      </c>
      <c r="N1078" s="21" t="e">
        <f t="shared" si="82"/>
        <v>#DIV/0!</v>
      </c>
      <c r="O1078" s="21" t="e">
        <f t="shared" si="83"/>
        <v>#DIV/0!</v>
      </c>
      <c r="P1078" s="21" t="e">
        <f t="shared" si="84"/>
        <v>#DIV/0!</v>
      </c>
      <c r="Q1078" s="21" t="e">
        <f t="shared" si="85"/>
        <v>#DIV/0!</v>
      </c>
    </row>
    <row r="1079" spans="1:17">
      <c r="A1079" s="154" t="s">
        <v>4251</v>
      </c>
      <c r="B1079" s="154" t="s">
        <v>4252</v>
      </c>
      <c r="C1079" s="154" t="s">
        <v>4171</v>
      </c>
      <c r="D1079" s="179"/>
      <c r="E1079" s="179"/>
      <c r="F1079" s="179"/>
      <c r="G1079" s="179"/>
      <c r="H1079" s="179"/>
      <c r="I1079" s="179"/>
      <c r="J1079" s="179"/>
      <c r="K1079" s="179"/>
      <c r="L1079" s="179">
        <f>VLOOKUP(A1079,Sheet2!$A$1:$E$2000,5,FALSE)</f>
        <v>0</v>
      </c>
      <c r="M1079" s="21" t="e">
        <f t="shared" si="81"/>
        <v>#DIV/0!</v>
      </c>
      <c r="N1079" s="21" t="e">
        <f t="shared" si="82"/>
        <v>#DIV/0!</v>
      </c>
      <c r="O1079" s="21" t="e">
        <f t="shared" si="83"/>
        <v>#DIV/0!</v>
      </c>
      <c r="P1079" s="21" t="e">
        <f t="shared" si="84"/>
        <v>#DIV/0!</v>
      </c>
      <c r="Q1079" s="21" t="e">
        <f t="shared" si="85"/>
        <v>#DIV/0!</v>
      </c>
    </row>
    <row r="1080" spans="1:17">
      <c r="A1080" s="154" t="s">
        <v>908</v>
      </c>
      <c r="B1080" s="154" t="s">
        <v>2837</v>
      </c>
      <c r="C1080" s="154" t="s">
        <v>4171</v>
      </c>
      <c r="D1080" s="179"/>
      <c r="E1080" s="179"/>
      <c r="F1080" s="179"/>
      <c r="G1080" s="179"/>
      <c r="H1080" s="179"/>
      <c r="I1080" s="179"/>
      <c r="J1080" s="179"/>
      <c r="K1080" s="179"/>
      <c r="L1080" s="179">
        <f>VLOOKUP(A1080,Sheet2!$A$1:$E$2000,5,FALSE)</f>
        <v>0</v>
      </c>
      <c r="M1080" s="21" t="e">
        <f t="shared" si="81"/>
        <v>#DIV/0!</v>
      </c>
      <c r="N1080" s="21" t="e">
        <f t="shared" si="82"/>
        <v>#DIV/0!</v>
      </c>
      <c r="O1080" s="21" t="e">
        <f t="shared" si="83"/>
        <v>#DIV/0!</v>
      </c>
      <c r="P1080" s="21" t="e">
        <f t="shared" si="84"/>
        <v>#DIV/0!</v>
      </c>
      <c r="Q1080" s="21" t="e">
        <f t="shared" si="85"/>
        <v>#DIV/0!</v>
      </c>
    </row>
    <row r="1081" spans="1:17">
      <c r="A1081" s="154" t="s">
        <v>1215</v>
      </c>
      <c r="B1081" s="154" t="s">
        <v>2838</v>
      </c>
      <c r="C1081" s="154" t="s">
        <v>4171</v>
      </c>
      <c r="D1081" s="179"/>
      <c r="E1081" s="179"/>
      <c r="F1081" s="179"/>
      <c r="G1081" s="179"/>
      <c r="H1081" s="179"/>
      <c r="I1081" s="179"/>
      <c r="J1081" s="179"/>
      <c r="K1081" s="179"/>
      <c r="L1081" s="179">
        <f>VLOOKUP(A1081,Sheet2!$A$1:$E$2000,5,FALSE)</f>
        <v>0</v>
      </c>
      <c r="M1081" s="21" t="e">
        <f t="shared" si="81"/>
        <v>#DIV/0!</v>
      </c>
      <c r="N1081" s="21" t="e">
        <f t="shared" si="82"/>
        <v>#DIV/0!</v>
      </c>
      <c r="O1081" s="21" t="e">
        <f t="shared" si="83"/>
        <v>#DIV/0!</v>
      </c>
      <c r="P1081" s="21" t="e">
        <f t="shared" si="84"/>
        <v>#DIV/0!</v>
      </c>
      <c r="Q1081" s="21" t="e">
        <f t="shared" si="85"/>
        <v>#DIV/0!</v>
      </c>
    </row>
    <row r="1082" spans="1:17">
      <c r="A1082" s="154" t="s">
        <v>1217</v>
      </c>
      <c r="B1082" s="154" t="s">
        <v>2840</v>
      </c>
      <c r="C1082" s="154" t="s">
        <v>4171</v>
      </c>
      <c r="D1082" s="179">
        <v>271113091007</v>
      </c>
      <c r="E1082" s="179">
        <v>334716479618</v>
      </c>
      <c r="F1082" s="179">
        <v>351892869563</v>
      </c>
      <c r="G1082" s="179">
        <v>331050545535</v>
      </c>
      <c r="H1082" s="179">
        <v>324827564546</v>
      </c>
      <c r="I1082" s="179">
        <v>346233688157</v>
      </c>
      <c r="J1082" s="179">
        <v>370301745461</v>
      </c>
      <c r="K1082" s="179">
        <v>347278553226</v>
      </c>
      <c r="L1082" s="179">
        <f>VLOOKUP(A1082,Sheet2!$A$1:$E$2000,5,FALSE)</f>
        <v>331199512395</v>
      </c>
      <c r="M1082" s="21">
        <f t="shared" si="81"/>
        <v>0.19812570960512238</v>
      </c>
      <c r="N1082" s="21">
        <f t="shared" si="82"/>
        <v>3.4408848205335393E-2</v>
      </c>
      <c r="O1082" s="21">
        <f t="shared" si="83"/>
        <v>5.231386450331079E-2</v>
      </c>
      <c r="P1082" s="21">
        <f t="shared" si="84"/>
        <v>4.9019727983756818E-2</v>
      </c>
      <c r="Q1082" s="21">
        <f t="shared" si="85"/>
        <v>1.961640126787222E-2</v>
      </c>
    </row>
    <row r="1083" spans="1:17">
      <c r="A1083" s="154" t="s">
        <v>1218</v>
      </c>
      <c r="B1083" s="154" t="s">
        <v>2841</v>
      </c>
      <c r="C1083" s="154" t="s">
        <v>4171</v>
      </c>
      <c r="D1083" s="179"/>
      <c r="E1083" s="179"/>
      <c r="F1083" s="179"/>
      <c r="G1083" s="179"/>
      <c r="H1083" s="179"/>
      <c r="I1083" s="179"/>
      <c r="J1083" s="179"/>
      <c r="K1083" s="179"/>
      <c r="L1083" s="179">
        <f>VLOOKUP(A1083,Sheet2!$A$1:$E$2000,5,FALSE)</f>
        <v>0</v>
      </c>
      <c r="M1083" s="21" t="e">
        <f t="shared" si="81"/>
        <v>#DIV/0!</v>
      </c>
      <c r="N1083" s="21" t="e">
        <f t="shared" si="82"/>
        <v>#DIV/0!</v>
      </c>
      <c r="O1083" s="21" t="e">
        <f t="shared" si="83"/>
        <v>#DIV/0!</v>
      </c>
      <c r="P1083" s="21" t="e">
        <f t="shared" si="84"/>
        <v>#DIV/0!</v>
      </c>
      <c r="Q1083" s="21" t="e">
        <f t="shared" si="85"/>
        <v>#DIV/0!</v>
      </c>
    </row>
    <row r="1084" spans="1:17">
      <c r="A1084" s="154" t="s">
        <v>902</v>
      </c>
      <c r="B1084" s="154" t="s">
        <v>2843</v>
      </c>
      <c r="C1084" s="154" t="s">
        <v>4171</v>
      </c>
      <c r="D1084" s="179"/>
      <c r="E1084" s="179"/>
      <c r="F1084" s="179"/>
      <c r="G1084" s="179"/>
      <c r="H1084" s="179"/>
      <c r="I1084" s="179"/>
      <c r="J1084" s="179"/>
      <c r="K1084" s="179"/>
      <c r="L1084" s="179">
        <f>VLOOKUP(A1084,Sheet2!$A$1:$E$2000,5,FALSE)</f>
        <v>0</v>
      </c>
      <c r="M1084" s="21" t="e">
        <f t="shared" si="81"/>
        <v>#DIV/0!</v>
      </c>
      <c r="N1084" s="21" t="e">
        <f t="shared" si="82"/>
        <v>#DIV/0!</v>
      </c>
      <c r="O1084" s="21" t="e">
        <f t="shared" si="83"/>
        <v>#DIV/0!</v>
      </c>
      <c r="P1084" s="21" t="e">
        <f t="shared" si="84"/>
        <v>#DIV/0!</v>
      </c>
      <c r="Q1084" s="21" t="e">
        <f t="shared" si="85"/>
        <v>#DIV/0!</v>
      </c>
    </row>
    <row r="1085" spans="1:17">
      <c r="A1085" s="154" t="s">
        <v>1220</v>
      </c>
      <c r="B1085" s="154" t="s">
        <v>2845</v>
      </c>
      <c r="C1085" s="154" t="s">
        <v>4171</v>
      </c>
      <c r="D1085" s="179">
        <v>256506296347</v>
      </c>
      <c r="E1085" s="179">
        <v>267496247771</v>
      </c>
      <c r="F1085" s="179">
        <v>291956866523</v>
      </c>
      <c r="G1085" s="179">
        <v>298926450851</v>
      </c>
      <c r="H1085" s="179">
        <v>290887856789</v>
      </c>
      <c r="I1085" s="179">
        <v>275344134146</v>
      </c>
      <c r="J1085" s="179">
        <v>314800231148</v>
      </c>
      <c r="K1085" s="179">
        <v>343318229619</v>
      </c>
      <c r="L1085" s="179">
        <f>VLOOKUP(A1085,Sheet2!$A$1:$E$2000,5,FALSE)</f>
        <v>298249258545</v>
      </c>
      <c r="M1085" s="21">
        <f t="shared" si="81"/>
        <v>0.13403788106428724</v>
      </c>
      <c r="N1085" s="21">
        <f t="shared" si="82"/>
        <v>2.9338304519764598E-2</v>
      </c>
      <c r="O1085" s="21">
        <f t="shared" si="83"/>
        <v>7.8242258512527321E-2</v>
      </c>
      <c r="P1085" s="21">
        <f t="shared" si="84"/>
        <v>0.14850401709725949</v>
      </c>
      <c r="Q1085" s="21">
        <f t="shared" si="85"/>
        <v>2.5306665727678368E-2</v>
      </c>
    </row>
    <row r="1086" spans="1:17">
      <c r="A1086" s="154" t="s">
        <v>1637</v>
      </c>
      <c r="B1086" s="154" t="s">
        <v>2846</v>
      </c>
      <c r="C1086" s="154" t="s">
        <v>4171</v>
      </c>
      <c r="D1086" s="179">
        <v>90950369633</v>
      </c>
      <c r="E1086" s="179">
        <v>104264313890</v>
      </c>
      <c r="F1086" s="179">
        <v>99764081335</v>
      </c>
      <c r="G1086" s="179">
        <v>122355099473</v>
      </c>
      <c r="H1086" s="179">
        <v>100006643450</v>
      </c>
      <c r="I1086" s="179">
        <v>114362930265</v>
      </c>
      <c r="J1086" s="179">
        <v>112093680101</v>
      </c>
      <c r="K1086" s="179">
        <v>106593635856</v>
      </c>
      <c r="L1086" s="179">
        <f>VLOOKUP(A1086,Sheet2!$A$1:$E$2000,5,FALSE)</f>
        <v>114704590834</v>
      </c>
      <c r="M1086" s="21">
        <f t="shared" si="81"/>
        <v>9.9573798914106504E-2</v>
      </c>
      <c r="N1086" s="21">
        <f t="shared" si="82"/>
        <v>9.6855923165179519E-2</v>
      </c>
      <c r="O1086" s="21">
        <f t="shared" si="83"/>
        <v>0.12358755376695316</v>
      </c>
      <c r="P1086" s="21">
        <f t="shared" si="84"/>
        <v>-0.12881738223324374</v>
      </c>
      <c r="Q1086" s="21">
        <f t="shared" si="85"/>
        <v>0.14696970998080228</v>
      </c>
    </row>
    <row r="1087" spans="1:17">
      <c r="A1087" s="154" t="s">
        <v>3561</v>
      </c>
      <c r="B1087" s="154" t="s">
        <v>4214</v>
      </c>
      <c r="C1087" s="154" t="s">
        <v>4171</v>
      </c>
      <c r="D1087" s="179">
        <v>158765460689</v>
      </c>
      <c r="E1087" s="179">
        <v>257123145946</v>
      </c>
      <c r="F1087" s="179">
        <v>258562465123</v>
      </c>
      <c r="G1087" s="179">
        <v>244149138328</v>
      </c>
      <c r="H1087" s="179">
        <v>289598218458</v>
      </c>
      <c r="I1087" s="179">
        <v>463749653089</v>
      </c>
      <c r="J1087" s="179">
        <v>382314222490</v>
      </c>
      <c r="K1087" s="179">
        <v>480377456813</v>
      </c>
      <c r="L1087" s="179">
        <f>VLOOKUP(A1087,Sheet2!$A$1:$E$2000,5,FALSE)</f>
        <v>412259659053</v>
      </c>
      <c r="M1087" s="21">
        <f t="shared" si="81"/>
        <v>0.82406310038229047</v>
      </c>
      <c r="N1087" s="21">
        <f t="shared" si="82"/>
        <v>0.80360912815836072</v>
      </c>
      <c r="O1087" s="21">
        <f t="shared" si="83"/>
        <v>0.47861454797056646</v>
      </c>
      <c r="P1087" s="21">
        <f t="shared" si="84"/>
        <v>0.96755745321386777</v>
      </c>
      <c r="Q1087" s="21">
        <f t="shared" si="85"/>
        <v>0.42355730379877804</v>
      </c>
    </row>
    <row r="1088" spans="1:17">
      <c r="A1088" s="154" t="s">
        <v>2847</v>
      </c>
      <c r="B1088" s="154" t="s">
        <v>2848</v>
      </c>
      <c r="C1088" s="154" t="s">
        <v>4171</v>
      </c>
      <c r="D1088" s="179"/>
      <c r="E1088" s="179"/>
      <c r="F1088" s="179"/>
      <c r="G1088" s="179"/>
      <c r="H1088" s="179"/>
      <c r="I1088" s="179"/>
      <c r="J1088" s="179"/>
      <c r="K1088" s="179"/>
      <c r="L1088" s="179">
        <f>VLOOKUP(A1088,Sheet2!$A$1:$E$2000,5,FALSE)</f>
        <v>0</v>
      </c>
      <c r="M1088" s="21" t="e">
        <f t="shared" si="81"/>
        <v>#DIV/0!</v>
      </c>
      <c r="N1088" s="21" t="e">
        <f t="shared" si="82"/>
        <v>#DIV/0!</v>
      </c>
      <c r="O1088" s="21" t="e">
        <f t="shared" si="83"/>
        <v>#DIV/0!</v>
      </c>
      <c r="P1088" s="21" t="e">
        <f t="shared" si="84"/>
        <v>#DIV/0!</v>
      </c>
      <c r="Q1088" s="21" t="e">
        <f t="shared" si="85"/>
        <v>#DIV/0!</v>
      </c>
    </row>
    <row r="1089" spans="1:17">
      <c r="A1089" s="154" t="s">
        <v>951</v>
      </c>
      <c r="B1089" s="154" t="s">
        <v>2849</v>
      </c>
      <c r="C1089" s="154" t="s">
        <v>4171</v>
      </c>
      <c r="D1089" s="179">
        <v>19915713109</v>
      </c>
      <c r="E1089" s="179">
        <v>16996717829</v>
      </c>
      <c r="F1089" s="179">
        <v>118444970381</v>
      </c>
      <c r="G1089" s="179">
        <v>222474483371</v>
      </c>
      <c r="H1089" s="179">
        <v>41421102648</v>
      </c>
      <c r="I1089" s="179">
        <v>242035878571</v>
      </c>
      <c r="J1089" s="179">
        <v>51867869635</v>
      </c>
      <c r="K1089" s="179">
        <v>66194547608</v>
      </c>
      <c r="L1089" s="179">
        <f>VLOOKUP(A1089,Sheet2!$A$1:$E$2000,5,FALSE)</f>
        <v>35670067045</v>
      </c>
      <c r="M1089" s="21">
        <f t="shared" si="81"/>
        <v>1.0798202113727786</v>
      </c>
      <c r="N1089" s="21">
        <f t="shared" si="82"/>
        <v>13.24015395243166</v>
      </c>
      <c r="O1089" s="21">
        <f t="shared" si="83"/>
        <v>-0.56209310139419622</v>
      </c>
      <c r="P1089" s="21">
        <f t="shared" si="84"/>
        <v>-0.70246229318077114</v>
      </c>
      <c r="Q1089" s="21">
        <f t="shared" si="85"/>
        <v>-0.13884313152821601</v>
      </c>
    </row>
    <row r="1090" spans="1:17">
      <c r="A1090" s="154" t="s">
        <v>789</v>
      </c>
      <c r="B1090" s="154" t="s">
        <v>2852</v>
      </c>
      <c r="C1090" s="154" t="s">
        <v>4171</v>
      </c>
      <c r="D1090" s="179">
        <v>145822615221</v>
      </c>
      <c r="E1090" s="179">
        <v>98656786536</v>
      </c>
      <c r="F1090" s="179">
        <v>99474205597</v>
      </c>
      <c r="G1090" s="179">
        <v>381898983380</v>
      </c>
      <c r="H1090" s="179">
        <v>125848164414</v>
      </c>
      <c r="I1090" s="179">
        <v>108934888612</v>
      </c>
      <c r="J1090" s="179">
        <v>105776965650</v>
      </c>
      <c r="K1090" s="179">
        <v>104260921533</v>
      </c>
      <c r="L1090" s="179">
        <f>VLOOKUP(A1090,Sheet2!$A$1:$E$2000,5,FALSE)</f>
        <v>96024404029</v>
      </c>
      <c r="M1090" s="21">
        <f t="shared" si="81"/>
        <v>-0.13697772994077717</v>
      </c>
      <c r="N1090" s="21">
        <f t="shared" si="82"/>
        <v>0.10418038572794489</v>
      </c>
      <c r="O1090" s="21">
        <f t="shared" si="83"/>
        <v>6.3360747795608255E-2</v>
      </c>
      <c r="P1090" s="21">
        <f t="shared" si="84"/>
        <v>-0.72699345620080502</v>
      </c>
      <c r="Q1090" s="21">
        <f t="shared" si="85"/>
        <v>-0.2369820849105865</v>
      </c>
    </row>
    <row r="1091" spans="1:17">
      <c r="A1091" s="154" t="s">
        <v>457</v>
      </c>
      <c r="B1091" s="154" t="s">
        <v>2171</v>
      </c>
      <c r="C1091" s="154" t="s">
        <v>4171</v>
      </c>
      <c r="D1091" s="179">
        <v>1139439901</v>
      </c>
      <c r="E1091" s="179">
        <v>208548243</v>
      </c>
      <c r="F1091" s="179">
        <v>159720611</v>
      </c>
      <c r="G1091" s="179">
        <v>0</v>
      </c>
      <c r="H1091" s="179">
        <v>0</v>
      </c>
      <c r="I1091" s="179"/>
      <c r="J1091" s="179"/>
      <c r="K1091" s="179"/>
      <c r="L1091" s="179">
        <f>VLOOKUP(A1091,Sheet2!$A$1:$E$2000,5,FALSE)</f>
        <v>0</v>
      </c>
      <c r="M1091" s="21">
        <f t="shared" ref="M1091:M1154" si="86">(H1091-D1091)/ABS(D1091)</f>
        <v>-1</v>
      </c>
      <c r="N1091" s="21">
        <f t="shared" ref="N1091:N1154" si="87">(I1091-E1091)/ABS(E1091)</f>
        <v>-1</v>
      </c>
      <c r="O1091" s="21">
        <f t="shared" ref="O1091:O1154" si="88">(J1091-F1091)/ABS(F1091)</f>
        <v>-1</v>
      </c>
      <c r="P1091" s="21" t="e">
        <f t="shared" ref="P1091:P1154" si="89">(K1091-G1091)/ABS(G1091)</f>
        <v>#DIV/0!</v>
      </c>
      <c r="Q1091" s="21" t="e">
        <f t="shared" ref="Q1091:Q1154" si="90">(L1091-H1091)/ABS(H1091)</f>
        <v>#DIV/0!</v>
      </c>
    </row>
    <row r="1092" spans="1:17">
      <c r="A1092" s="154" t="s">
        <v>2854</v>
      </c>
      <c r="B1092" s="154" t="s">
        <v>2855</v>
      </c>
      <c r="C1092" s="154" t="s">
        <v>4171</v>
      </c>
      <c r="D1092" s="179"/>
      <c r="E1092" s="179"/>
      <c r="F1092" s="179"/>
      <c r="G1092" s="179"/>
      <c r="H1092" s="179"/>
      <c r="I1092" s="179"/>
      <c r="J1092" s="179"/>
      <c r="K1092" s="179"/>
      <c r="L1092" s="179">
        <f>VLOOKUP(A1092,Sheet2!$A$1:$E$2000,5,FALSE)</f>
        <v>0</v>
      </c>
      <c r="M1092" s="21" t="e">
        <f t="shared" si="86"/>
        <v>#DIV/0!</v>
      </c>
      <c r="N1092" s="21" t="e">
        <f t="shared" si="87"/>
        <v>#DIV/0!</v>
      </c>
      <c r="O1092" s="21" t="e">
        <f t="shared" si="88"/>
        <v>#DIV/0!</v>
      </c>
      <c r="P1092" s="21" t="e">
        <f t="shared" si="89"/>
        <v>#DIV/0!</v>
      </c>
      <c r="Q1092" s="21" t="e">
        <f t="shared" si="90"/>
        <v>#DIV/0!</v>
      </c>
    </row>
    <row r="1093" spans="1:17">
      <c r="A1093" s="154" t="s">
        <v>147</v>
      </c>
      <c r="B1093" s="154" t="s">
        <v>2856</v>
      </c>
      <c r="C1093" s="154" t="s">
        <v>4171</v>
      </c>
      <c r="D1093" s="179">
        <v>1284525607</v>
      </c>
      <c r="E1093" s="179">
        <v>961286051</v>
      </c>
      <c r="F1093" s="179">
        <v>1639913028</v>
      </c>
      <c r="G1093" s="179">
        <v>1214074853</v>
      </c>
      <c r="H1093" s="179">
        <v>1447401247</v>
      </c>
      <c r="I1093" s="179">
        <v>2307646518</v>
      </c>
      <c r="J1093" s="179">
        <v>2140633301</v>
      </c>
      <c r="K1093" s="179">
        <v>1945336595</v>
      </c>
      <c r="L1093" s="179">
        <f>VLOOKUP(A1093,Sheet2!$A$1:$E$2000,5,FALSE)</f>
        <v>1353735791</v>
      </c>
      <c r="M1093" s="21">
        <f t="shared" si="86"/>
        <v>0.12679828188119568</v>
      </c>
      <c r="N1093" s="21">
        <f t="shared" si="87"/>
        <v>1.4005825483469956</v>
      </c>
      <c r="O1093" s="21">
        <f t="shared" si="88"/>
        <v>0.30533343198734564</v>
      </c>
      <c r="P1093" s="21">
        <f t="shared" si="89"/>
        <v>0.60232014541198964</v>
      </c>
      <c r="Q1093" s="21">
        <f t="shared" si="90"/>
        <v>-6.4712847383639152E-2</v>
      </c>
    </row>
    <row r="1094" spans="1:17">
      <c r="A1094" s="154" t="s">
        <v>150</v>
      </c>
      <c r="B1094" s="154" t="s">
        <v>1825</v>
      </c>
      <c r="C1094" s="154" t="s">
        <v>4171</v>
      </c>
      <c r="D1094" s="179"/>
      <c r="E1094" s="179"/>
      <c r="F1094" s="179"/>
      <c r="G1094" s="179"/>
      <c r="H1094" s="179"/>
      <c r="I1094" s="179"/>
      <c r="J1094" s="179"/>
      <c r="K1094" s="179"/>
      <c r="L1094" s="179">
        <f>VLOOKUP(A1094,Sheet2!$A$1:$E$2000,5,FALSE)</f>
        <v>0</v>
      </c>
      <c r="M1094" s="21" t="e">
        <f t="shared" si="86"/>
        <v>#DIV/0!</v>
      </c>
      <c r="N1094" s="21" t="e">
        <f t="shared" si="87"/>
        <v>#DIV/0!</v>
      </c>
      <c r="O1094" s="21" t="e">
        <f t="shared" si="88"/>
        <v>#DIV/0!</v>
      </c>
      <c r="P1094" s="21" t="e">
        <f t="shared" si="89"/>
        <v>#DIV/0!</v>
      </c>
      <c r="Q1094" s="21" t="e">
        <f t="shared" si="90"/>
        <v>#DIV/0!</v>
      </c>
    </row>
    <row r="1095" spans="1:17">
      <c r="A1095" s="154" t="s">
        <v>919</v>
      </c>
      <c r="B1095" s="154" t="s">
        <v>2859</v>
      </c>
      <c r="C1095" s="154" t="s">
        <v>4171</v>
      </c>
      <c r="D1095" s="179">
        <v>15788733835</v>
      </c>
      <c r="E1095" s="179">
        <v>55438043439</v>
      </c>
      <c r="F1095" s="179">
        <v>101810525951</v>
      </c>
      <c r="G1095" s="179">
        <v>-17042400247</v>
      </c>
      <c r="H1095" s="179">
        <v>40512405863</v>
      </c>
      <c r="I1095" s="179">
        <v>185144685163</v>
      </c>
      <c r="J1095" s="179">
        <v>255817091295</v>
      </c>
      <c r="K1095" s="179">
        <v>9934941369</v>
      </c>
      <c r="L1095" s="179">
        <f>VLOOKUP(A1095,Sheet2!$A$1:$E$2000,5,FALSE)</f>
        <v>42760030515</v>
      </c>
      <c r="M1095" s="21">
        <f t="shared" si="86"/>
        <v>1.5659059356104472</v>
      </c>
      <c r="N1095" s="21">
        <f t="shared" si="87"/>
        <v>2.3396684601021276</v>
      </c>
      <c r="O1095" s="21">
        <f t="shared" si="88"/>
        <v>1.5126782216813341</v>
      </c>
      <c r="P1095" s="21">
        <f t="shared" si="89"/>
        <v>1.5829543506202339</v>
      </c>
      <c r="Q1095" s="21">
        <f t="shared" si="90"/>
        <v>5.5479910514343381E-2</v>
      </c>
    </row>
    <row r="1096" spans="1:17">
      <c r="A1096" s="154" t="s">
        <v>1225</v>
      </c>
      <c r="B1096" s="154" t="s">
        <v>2860</v>
      </c>
      <c r="C1096" s="154" t="s">
        <v>4171</v>
      </c>
      <c r="D1096" s="179"/>
      <c r="E1096" s="179"/>
      <c r="F1096" s="179"/>
      <c r="G1096" s="179"/>
      <c r="H1096" s="179"/>
      <c r="I1096" s="179"/>
      <c r="J1096" s="179"/>
      <c r="K1096" s="179"/>
      <c r="L1096" s="179">
        <f>VLOOKUP(A1096,Sheet2!$A$1:$E$2000,5,FALSE)</f>
        <v>0</v>
      </c>
      <c r="M1096" s="21" t="e">
        <f t="shared" si="86"/>
        <v>#DIV/0!</v>
      </c>
      <c r="N1096" s="21" t="e">
        <f t="shared" si="87"/>
        <v>#DIV/0!</v>
      </c>
      <c r="O1096" s="21" t="e">
        <f t="shared" si="88"/>
        <v>#DIV/0!</v>
      </c>
      <c r="P1096" s="21" t="e">
        <f t="shared" si="89"/>
        <v>#DIV/0!</v>
      </c>
      <c r="Q1096" s="21" t="e">
        <f t="shared" si="90"/>
        <v>#DIV/0!</v>
      </c>
    </row>
    <row r="1097" spans="1:17">
      <c r="A1097" s="154" t="s">
        <v>1226</v>
      </c>
      <c r="B1097" s="154" t="s">
        <v>2861</v>
      </c>
      <c r="C1097" s="154" t="s">
        <v>4171</v>
      </c>
      <c r="D1097" s="179">
        <v>166778609157</v>
      </c>
      <c r="E1097" s="179">
        <v>144761282894</v>
      </c>
      <c r="F1097" s="179">
        <v>199606508478</v>
      </c>
      <c r="G1097" s="179">
        <v>168217241651</v>
      </c>
      <c r="H1097" s="179">
        <v>187705701596</v>
      </c>
      <c r="I1097" s="179">
        <v>227464734793</v>
      </c>
      <c r="J1097" s="179">
        <v>219315035893</v>
      </c>
      <c r="K1097" s="179">
        <v>167968786837</v>
      </c>
      <c r="L1097" s="179">
        <f>VLOOKUP(A1097,Sheet2!$A$1:$E$2000,5,FALSE)</f>
        <v>226652428231</v>
      </c>
      <c r="M1097" s="21">
        <f t="shared" si="86"/>
        <v>0.12547827652945534</v>
      </c>
      <c r="N1097" s="21">
        <f t="shared" si="87"/>
        <v>0.57130919432068572</v>
      </c>
      <c r="O1097" s="21">
        <f t="shared" si="88"/>
        <v>9.8736897735838172E-2</v>
      </c>
      <c r="P1097" s="21">
        <f t="shared" si="89"/>
        <v>-1.4769878019725751E-3</v>
      </c>
      <c r="Q1097" s="21">
        <f t="shared" si="90"/>
        <v>0.20748824518301129</v>
      </c>
    </row>
    <row r="1098" spans="1:17">
      <c r="A1098" s="154" t="s">
        <v>459</v>
      </c>
      <c r="B1098" s="154" t="s">
        <v>2864</v>
      </c>
      <c r="C1098" s="154" t="s">
        <v>4171</v>
      </c>
      <c r="D1098" s="179">
        <v>178818591</v>
      </c>
      <c r="E1098" s="179">
        <v>290687100</v>
      </c>
      <c r="F1098" s="179">
        <v>1204403300</v>
      </c>
      <c r="G1098" s="179">
        <v>15050653371</v>
      </c>
      <c r="H1098" s="179">
        <v>20565162953</v>
      </c>
      <c r="I1098" s="179">
        <v>20237243629</v>
      </c>
      <c r="J1098" s="179">
        <v>19976864638</v>
      </c>
      <c r="K1098" s="179">
        <v>27374558770</v>
      </c>
      <c r="L1098" s="179">
        <f>VLOOKUP(A1098,Sheet2!$A$1:$E$2000,5,FALSE)</f>
        <v>0</v>
      </c>
      <c r="M1098" s="21">
        <f t="shared" si="86"/>
        <v>114.00573199908504</v>
      </c>
      <c r="N1098" s="21">
        <f t="shared" si="87"/>
        <v>68.618650531791744</v>
      </c>
      <c r="O1098" s="21">
        <f t="shared" si="88"/>
        <v>15.586524329516534</v>
      </c>
      <c r="P1098" s="21">
        <f t="shared" si="89"/>
        <v>0.81882859801595254</v>
      </c>
      <c r="Q1098" s="21">
        <f t="shared" si="90"/>
        <v>-1</v>
      </c>
    </row>
    <row r="1099" spans="1:17">
      <c r="A1099" s="154" t="s">
        <v>152</v>
      </c>
      <c r="B1099" s="154" t="s">
        <v>1829</v>
      </c>
      <c r="C1099" s="154" t="s">
        <v>4171</v>
      </c>
      <c r="D1099" s="179">
        <v>54790064588</v>
      </c>
      <c r="E1099" s="179">
        <v>97057477604</v>
      </c>
      <c r="F1099" s="179">
        <v>109566321486</v>
      </c>
      <c r="G1099" s="179">
        <v>86395330139</v>
      </c>
      <c r="H1099" s="179">
        <v>84759760589</v>
      </c>
      <c r="I1099" s="179">
        <v>125613672616</v>
      </c>
      <c r="J1099" s="179">
        <v>116200524052</v>
      </c>
      <c r="K1099" s="179">
        <v>104510113100</v>
      </c>
      <c r="L1099" s="179">
        <f>VLOOKUP(A1099,Sheet2!$A$1:$E$2000,5,FALSE)</f>
        <v>107745415702</v>
      </c>
      <c r="M1099" s="21">
        <f t="shared" si="86"/>
        <v>0.54699143405579953</v>
      </c>
      <c r="N1099" s="21">
        <f t="shared" si="87"/>
        <v>0.2942194225210642</v>
      </c>
      <c r="O1099" s="21">
        <f t="shared" si="88"/>
        <v>6.0549651352926864E-2</v>
      </c>
      <c r="P1099" s="21">
        <f t="shared" si="89"/>
        <v>0.2096731725181839</v>
      </c>
      <c r="Q1099" s="21">
        <f t="shared" si="90"/>
        <v>0.27118593720972645</v>
      </c>
    </row>
    <row r="1100" spans="1:17">
      <c r="A1100" s="154" t="s">
        <v>2866</v>
      </c>
      <c r="B1100" s="154" t="s">
        <v>2867</v>
      </c>
      <c r="C1100" s="154" t="s">
        <v>4171</v>
      </c>
      <c r="D1100" s="179"/>
      <c r="E1100" s="179"/>
      <c r="F1100" s="179"/>
      <c r="G1100" s="179"/>
      <c r="H1100" s="179"/>
      <c r="I1100" s="179"/>
      <c r="J1100" s="179"/>
      <c r="K1100" s="179"/>
      <c r="L1100" s="179">
        <f>VLOOKUP(A1100,Sheet2!$A$1:$E$2000,5,FALSE)</f>
        <v>0</v>
      </c>
      <c r="M1100" s="21" t="e">
        <f t="shared" si="86"/>
        <v>#DIV/0!</v>
      </c>
      <c r="N1100" s="21" t="e">
        <f t="shared" si="87"/>
        <v>#DIV/0!</v>
      </c>
      <c r="O1100" s="21" t="e">
        <f t="shared" si="88"/>
        <v>#DIV/0!</v>
      </c>
      <c r="P1100" s="21" t="e">
        <f t="shared" si="89"/>
        <v>#DIV/0!</v>
      </c>
      <c r="Q1100" s="21" t="e">
        <f t="shared" si="90"/>
        <v>#DIV/0!</v>
      </c>
    </row>
    <row r="1101" spans="1:17">
      <c r="A1101" s="154" t="s">
        <v>887</v>
      </c>
      <c r="B1101" s="154" t="s">
        <v>4180</v>
      </c>
      <c r="C1101" s="154" t="s">
        <v>4171</v>
      </c>
      <c r="D1101" s="179">
        <v>145329672645</v>
      </c>
      <c r="E1101" s="179">
        <v>179735205507</v>
      </c>
      <c r="F1101" s="179">
        <v>188116828403</v>
      </c>
      <c r="G1101" s="179">
        <v>156998707147</v>
      </c>
      <c r="H1101" s="179">
        <v>146270085362</v>
      </c>
      <c r="I1101" s="179">
        <v>174942754971</v>
      </c>
      <c r="J1101" s="179">
        <v>182515813444</v>
      </c>
      <c r="K1101" s="179">
        <v>164758992453</v>
      </c>
      <c r="L1101" s="179">
        <f>VLOOKUP(A1101,Sheet2!$A$1:$E$2000,5,FALSE)</f>
        <v>155364291358</v>
      </c>
      <c r="M1101" s="21">
        <f t="shared" si="86"/>
        <v>6.4708926944132524E-3</v>
      </c>
      <c r="N1101" s="21">
        <f t="shared" si="87"/>
        <v>-2.6663950017367925E-2</v>
      </c>
      <c r="O1101" s="21">
        <f t="shared" si="88"/>
        <v>-2.9774130292059917E-2</v>
      </c>
      <c r="P1101" s="21">
        <f t="shared" si="89"/>
        <v>4.9428975862418664E-2</v>
      </c>
      <c r="Q1101" s="21">
        <f t="shared" si="90"/>
        <v>6.2174066375178409E-2</v>
      </c>
    </row>
    <row r="1102" spans="1:17">
      <c r="A1102" s="154" t="s">
        <v>1228</v>
      </c>
      <c r="B1102" s="154" t="s">
        <v>2870</v>
      </c>
      <c r="C1102" s="154" t="s">
        <v>4171</v>
      </c>
      <c r="D1102" s="179"/>
      <c r="E1102" s="179"/>
      <c r="F1102" s="179"/>
      <c r="G1102" s="179"/>
      <c r="H1102" s="179"/>
      <c r="I1102" s="179"/>
      <c r="J1102" s="179"/>
      <c r="K1102" s="179"/>
      <c r="L1102" s="179">
        <f>VLOOKUP(A1102,Sheet2!$A$1:$E$2000,5,FALSE)</f>
        <v>0</v>
      </c>
      <c r="M1102" s="21" t="e">
        <f t="shared" si="86"/>
        <v>#DIV/0!</v>
      </c>
      <c r="N1102" s="21" t="e">
        <f t="shared" si="87"/>
        <v>#DIV/0!</v>
      </c>
      <c r="O1102" s="21" t="e">
        <f t="shared" si="88"/>
        <v>#DIV/0!</v>
      </c>
      <c r="P1102" s="21" t="e">
        <f t="shared" si="89"/>
        <v>#DIV/0!</v>
      </c>
      <c r="Q1102" s="21" t="e">
        <f t="shared" si="90"/>
        <v>#DIV/0!</v>
      </c>
    </row>
    <row r="1103" spans="1:17">
      <c r="A1103" s="154" t="s">
        <v>909</v>
      </c>
      <c r="B1103" s="154" t="s">
        <v>2871</v>
      </c>
      <c r="C1103" s="154" t="s">
        <v>4171</v>
      </c>
      <c r="D1103" s="179"/>
      <c r="E1103" s="179"/>
      <c r="F1103" s="179"/>
      <c r="G1103" s="179"/>
      <c r="H1103" s="179"/>
      <c r="I1103" s="179"/>
      <c r="J1103" s="179"/>
      <c r="K1103" s="179"/>
      <c r="L1103" s="179">
        <f>VLOOKUP(A1103,Sheet2!$A$1:$E$2000,5,FALSE)</f>
        <v>0</v>
      </c>
      <c r="M1103" s="21" t="e">
        <f t="shared" si="86"/>
        <v>#DIV/0!</v>
      </c>
      <c r="N1103" s="21" t="e">
        <f t="shared" si="87"/>
        <v>#DIV/0!</v>
      </c>
      <c r="O1103" s="21" t="e">
        <f t="shared" si="88"/>
        <v>#DIV/0!</v>
      </c>
      <c r="P1103" s="21" t="e">
        <f t="shared" si="89"/>
        <v>#DIV/0!</v>
      </c>
      <c r="Q1103" s="21" t="e">
        <f t="shared" si="90"/>
        <v>#DIV/0!</v>
      </c>
    </row>
    <row r="1104" spans="1:17">
      <c r="A1104" s="154" t="s">
        <v>939</v>
      </c>
      <c r="B1104" s="154" t="s">
        <v>4152</v>
      </c>
      <c r="C1104" s="154" t="s">
        <v>4171</v>
      </c>
      <c r="D1104" s="179">
        <v>11112803259</v>
      </c>
      <c r="E1104" s="179">
        <v>15688738969</v>
      </c>
      <c r="F1104" s="179">
        <v>8474569440</v>
      </c>
      <c r="G1104" s="179">
        <v>10163708339</v>
      </c>
      <c r="H1104" s="179">
        <v>7756413441</v>
      </c>
      <c r="I1104" s="179">
        <v>14122052763</v>
      </c>
      <c r="J1104" s="179">
        <v>10564482468</v>
      </c>
      <c r="K1104" s="179">
        <v>10546775178</v>
      </c>
      <c r="L1104" s="179">
        <f>VLOOKUP(A1104,Sheet2!$A$1:$E$2000,5,FALSE)</f>
        <v>8093334886</v>
      </c>
      <c r="M1104" s="21">
        <f t="shared" si="86"/>
        <v>-0.30202908661068378</v>
      </c>
      <c r="N1104" s="21">
        <f t="shared" si="87"/>
        <v>-9.9860556612974272E-2</v>
      </c>
      <c r="O1104" s="21">
        <f t="shared" si="88"/>
        <v>0.24660993609133727</v>
      </c>
      <c r="P1104" s="21">
        <f t="shared" si="89"/>
        <v>3.7689672531245583E-2</v>
      </c>
      <c r="Q1104" s="21">
        <f t="shared" si="90"/>
        <v>4.3437788297752501E-2</v>
      </c>
    </row>
    <row r="1105" spans="1:17">
      <c r="A1105" s="154" t="s">
        <v>1229</v>
      </c>
      <c r="B1105" s="154" t="s">
        <v>2873</v>
      </c>
      <c r="C1105" s="154" t="s">
        <v>4171</v>
      </c>
      <c r="D1105" s="179"/>
      <c r="E1105" s="179"/>
      <c r="F1105" s="179"/>
      <c r="G1105" s="179"/>
      <c r="H1105" s="179"/>
      <c r="I1105" s="179"/>
      <c r="J1105" s="179"/>
      <c r="K1105" s="179"/>
      <c r="L1105" s="179">
        <f>VLOOKUP(A1105,Sheet2!$A$1:$E$2000,5,FALSE)</f>
        <v>0</v>
      </c>
      <c r="M1105" s="21" t="e">
        <f t="shared" si="86"/>
        <v>#DIV/0!</v>
      </c>
      <c r="N1105" s="21" t="e">
        <f t="shared" si="87"/>
        <v>#DIV/0!</v>
      </c>
      <c r="O1105" s="21" t="e">
        <f t="shared" si="88"/>
        <v>#DIV/0!</v>
      </c>
      <c r="P1105" s="21" t="e">
        <f t="shared" si="89"/>
        <v>#DIV/0!</v>
      </c>
      <c r="Q1105" s="21" t="e">
        <f t="shared" si="90"/>
        <v>#DIV/0!</v>
      </c>
    </row>
    <row r="1106" spans="1:17">
      <c r="A1106" s="154" t="s">
        <v>4153</v>
      </c>
      <c r="B1106" s="154" t="s">
        <v>4154</v>
      </c>
      <c r="C1106" s="154" t="s">
        <v>4171</v>
      </c>
      <c r="D1106" s="179"/>
      <c r="E1106" s="179"/>
      <c r="F1106" s="179"/>
      <c r="G1106" s="179"/>
      <c r="H1106" s="179"/>
      <c r="I1106" s="179"/>
      <c r="J1106" s="179"/>
      <c r="K1106" s="179"/>
      <c r="L1106" s="179">
        <f>VLOOKUP(A1106,Sheet2!$A$1:$E$2000,5,FALSE)</f>
        <v>0</v>
      </c>
      <c r="M1106" s="21" t="e">
        <f t="shared" si="86"/>
        <v>#DIV/0!</v>
      </c>
      <c r="N1106" s="21" t="e">
        <f t="shared" si="87"/>
        <v>#DIV/0!</v>
      </c>
      <c r="O1106" s="21" t="e">
        <f t="shared" si="88"/>
        <v>#DIV/0!</v>
      </c>
      <c r="P1106" s="21" t="e">
        <f t="shared" si="89"/>
        <v>#DIV/0!</v>
      </c>
      <c r="Q1106" s="21" t="e">
        <f t="shared" si="90"/>
        <v>#DIV/0!</v>
      </c>
    </row>
    <row r="1107" spans="1:17">
      <c r="A1107" s="154" t="s">
        <v>1230</v>
      </c>
      <c r="B1107" s="154" t="s">
        <v>2874</v>
      </c>
      <c r="C1107" s="154" t="s">
        <v>4171</v>
      </c>
      <c r="D1107" s="179">
        <v>48106974702</v>
      </c>
      <c r="E1107" s="179">
        <v>181636368709</v>
      </c>
      <c r="F1107" s="179">
        <v>166444845612</v>
      </c>
      <c r="G1107" s="179">
        <v>226623538701</v>
      </c>
      <c r="H1107" s="179">
        <v>181234330588</v>
      </c>
      <c r="I1107" s="179">
        <v>186980944808</v>
      </c>
      <c r="J1107" s="179">
        <v>34137127184</v>
      </c>
      <c r="K1107" s="179">
        <v>48253098539</v>
      </c>
      <c r="L1107" s="179">
        <f>VLOOKUP(A1107,Sheet2!$A$1:$E$2000,5,FALSE)</f>
        <v>26333165648</v>
      </c>
      <c r="M1107" s="21">
        <f t="shared" si="86"/>
        <v>2.7673192236814126</v>
      </c>
      <c r="N1107" s="21">
        <f t="shared" si="87"/>
        <v>2.9424592315884471E-2</v>
      </c>
      <c r="O1107" s="21">
        <f t="shared" si="88"/>
        <v>-0.79490426958863514</v>
      </c>
      <c r="P1107" s="21">
        <f t="shared" si="89"/>
        <v>-0.78707817018662118</v>
      </c>
      <c r="Q1107" s="21">
        <f t="shared" si="90"/>
        <v>-0.85470100746053912</v>
      </c>
    </row>
    <row r="1108" spans="1:17">
      <c r="A1108" s="154" t="s">
        <v>3524</v>
      </c>
      <c r="B1108" s="154" t="s">
        <v>4138</v>
      </c>
      <c r="C1108" s="154" t="s">
        <v>4171</v>
      </c>
      <c r="D1108" s="179">
        <v>1584377093040</v>
      </c>
      <c r="E1108" s="179">
        <v>1929860936833</v>
      </c>
      <c r="F1108" s="179">
        <v>2048329107500</v>
      </c>
      <c r="G1108" s="179">
        <v>2095583166155</v>
      </c>
      <c r="H1108" s="179">
        <v>1831653829560</v>
      </c>
      <c r="I1108" s="179">
        <v>2112736071964</v>
      </c>
      <c r="J1108" s="179">
        <v>1617973668058</v>
      </c>
      <c r="K1108" s="179">
        <v>1870239999988</v>
      </c>
      <c r="L1108" s="179">
        <f>VLOOKUP(A1108,Sheet2!$A$1:$E$2000,5,FALSE)</f>
        <v>1901006665515</v>
      </c>
      <c r="M1108" s="21">
        <f t="shared" si="86"/>
        <v>0.15607189576664571</v>
      </c>
      <c r="N1108" s="21">
        <f t="shared" si="87"/>
        <v>9.4760783868244616E-2</v>
      </c>
      <c r="O1108" s="21">
        <f t="shared" si="88"/>
        <v>-0.21010072935362023</v>
      </c>
      <c r="P1108" s="21">
        <f t="shared" si="89"/>
        <v>-0.10753243765574917</v>
      </c>
      <c r="Q1108" s="21">
        <f t="shared" si="90"/>
        <v>3.7863506103475865E-2</v>
      </c>
    </row>
    <row r="1109" spans="1:17">
      <c r="A1109" s="154" t="s">
        <v>1232</v>
      </c>
      <c r="B1109" s="154" t="s">
        <v>2880</v>
      </c>
      <c r="C1109" s="154" t="s">
        <v>4171</v>
      </c>
      <c r="D1109" s="179">
        <v>447122326000</v>
      </c>
      <c r="E1109" s="179">
        <v>524703972000</v>
      </c>
      <c r="F1109" s="179">
        <v>464660273000</v>
      </c>
      <c r="G1109" s="179">
        <v>536669015000</v>
      </c>
      <c r="H1109" s="179">
        <v>496248632000</v>
      </c>
      <c r="I1109" s="179">
        <v>489716480000</v>
      </c>
      <c r="J1109" s="179">
        <v>500928079000</v>
      </c>
      <c r="K1109" s="179">
        <v>518233832000</v>
      </c>
      <c r="L1109" s="179">
        <f>VLOOKUP(A1109,Sheet2!$A$1:$E$2000,5,FALSE)</f>
        <v>500243576000</v>
      </c>
      <c r="M1109" s="21">
        <f t="shared" si="86"/>
        <v>0.10987218294261603</v>
      </c>
      <c r="N1109" s="21">
        <f t="shared" si="87"/>
        <v>-6.6680440528473828E-2</v>
      </c>
      <c r="O1109" s="21">
        <f t="shared" si="88"/>
        <v>7.8052306399776936E-2</v>
      </c>
      <c r="P1109" s="21">
        <f t="shared" si="89"/>
        <v>-3.4351122357977014E-2</v>
      </c>
      <c r="Q1109" s="21">
        <f t="shared" si="90"/>
        <v>8.050287179431459E-3</v>
      </c>
    </row>
    <row r="1110" spans="1:17">
      <c r="A1110" s="154" t="s">
        <v>1233</v>
      </c>
      <c r="B1110" s="154" t="s">
        <v>2881</v>
      </c>
      <c r="C1110" s="154" t="s">
        <v>4171</v>
      </c>
      <c r="D1110" s="179"/>
      <c r="E1110" s="179"/>
      <c r="F1110" s="179"/>
      <c r="G1110" s="179"/>
      <c r="H1110" s="179"/>
      <c r="I1110" s="179"/>
      <c r="J1110" s="179"/>
      <c r="K1110" s="179"/>
      <c r="L1110" s="179">
        <f>VLOOKUP(A1110,Sheet2!$A$1:$E$2000,5,FALSE)</f>
        <v>0</v>
      </c>
      <c r="M1110" s="21" t="e">
        <f t="shared" si="86"/>
        <v>#DIV/0!</v>
      </c>
      <c r="N1110" s="21" t="e">
        <f t="shared" si="87"/>
        <v>#DIV/0!</v>
      </c>
      <c r="O1110" s="21" t="e">
        <f t="shared" si="88"/>
        <v>#DIV/0!</v>
      </c>
      <c r="P1110" s="21" t="e">
        <f t="shared" si="89"/>
        <v>#DIV/0!</v>
      </c>
      <c r="Q1110" s="21" t="e">
        <f t="shared" si="90"/>
        <v>#DIV/0!</v>
      </c>
    </row>
    <row r="1111" spans="1:17">
      <c r="A1111" s="154" t="s">
        <v>910</v>
      </c>
      <c r="B1111" s="154" t="s">
        <v>2883</v>
      </c>
      <c r="C1111" s="154" t="s">
        <v>4171</v>
      </c>
      <c r="D1111" s="179">
        <v>24886192142</v>
      </c>
      <c r="E1111" s="179">
        <v>24668321724</v>
      </c>
      <c r="F1111" s="179">
        <v>20069922075</v>
      </c>
      <c r="G1111" s="179">
        <v>69783097402</v>
      </c>
      <c r="H1111" s="179">
        <v>32779111286</v>
      </c>
      <c r="I1111" s="179">
        <v>30371934849</v>
      </c>
      <c r="J1111" s="179">
        <v>13858578846</v>
      </c>
      <c r="K1111" s="179">
        <v>22679380907</v>
      </c>
      <c r="L1111" s="179">
        <f>VLOOKUP(A1111,Sheet2!$A$1:$E$2000,5,FALSE)</f>
        <v>14729152269</v>
      </c>
      <c r="M1111" s="21">
        <f t="shared" si="86"/>
        <v>0.31716058041194883</v>
      </c>
      <c r="N1111" s="21">
        <f t="shared" si="87"/>
        <v>0.23121204550575125</v>
      </c>
      <c r="O1111" s="21">
        <f t="shared" si="88"/>
        <v>-0.30948516918942748</v>
      </c>
      <c r="P1111" s="21">
        <f t="shared" si="89"/>
        <v>-0.67500180199295645</v>
      </c>
      <c r="Q1111" s="21">
        <f t="shared" si="90"/>
        <v>-0.55065431333732229</v>
      </c>
    </row>
    <row r="1112" spans="1:17">
      <c r="A1112" s="154" t="s">
        <v>1235</v>
      </c>
      <c r="B1112" s="154" t="s">
        <v>3873</v>
      </c>
      <c r="C1112" s="154" t="s">
        <v>4171</v>
      </c>
      <c r="D1112" s="179"/>
      <c r="E1112" s="179"/>
      <c r="F1112" s="179"/>
      <c r="G1112" s="179"/>
      <c r="H1112" s="179"/>
      <c r="I1112" s="179"/>
      <c r="J1112" s="179"/>
      <c r="K1112" s="179"/>
      <c r="L1112" s="179">
        <f>VLOOKUP(A1112,Sheet2!$A$1:$E$2000,5,FALSE)</f>
        <v>0</v>
      </c>
      <c r="M1112" s="21" t="e">
        <f t="shared" si="86"/>
        <v>#DIV/0!</v>
      </c>
      <c r="N1112" s="21" t="e">
        <f t="shared" si="87"/>
        <v>#DIV/0!</v>
      </c>
      <c r="O1112" s="21" t="e">
        <f t="shared" si="88"/>
        <v>#DIV/0!</v>
      </c>
      <c r="P1112" s="21" t="e">
        <f t="shared" si="89"/>
        <v>#DIV/0!</v>
      </c>
      <c r="Q1112" s="21" t="e">
        <f t="shared" si="90"/>
        <v>#DIV/0!</v>
      </c>
    </row>
    <row r="1113" spans="1:17">
      <c r="A1113" s="154" t="s">
        <v>865</v>
      </c>
      <c r="B1113" s="154" t="s">
        <v>2885</v>
      </c>
      <c r="C1113" s="154" t="s">
        <v>4171</v>
      </c>
      <c r="D1113" s="179">
        <v>37256420108</v>
      </c>
      <c r="E1113" s="179">
        <v>36824407894</v>
      </c>
      <c r="F1113" s="179">
        <v>43944688679</v>
      </c>
      <c r="G1113" s="179">
        <v>66405272807</v>
      </c>
      <c r="H1113" s="179">
        <v>30857231765</v>
      </c>
      <c r="I1113" s="179">
        <v>42629117213</v>
      </c>
      <c r="J1113" s="179">
        <v>117763708524</v>
      </c>
      <c r="K1113" s="179">
        <v>31647370294</v>
      </c>
      <c r="L1113" s="179">
        <f>VLOOKUP(A1113,Sheet2!$A$1:$E$2000,5,FALSE)</f>
        <v>0</v>
      </c>
      <c r="M1113" s="21">
        <f t="shared" si="86"/>
        <v>-0.1717606878076274</v>
      </c>
      <c r="N1113" s="21">
        <f t="shared" si="87"/>
        <v>0.15763211551721359</v>
      </c>
      <c r="O1113" s="21">
        <f t="shared" si="88"/>
        <v>1.6798166527978193</v>
      </c>
      <c r="P1113" s="21">
        <f t="shared" si="89"/>
        <v>-0.52342082253046707</v>
      </c>
      <c r="Q1113" s="21">
        <f t="shared" si="90"/>
        <v>-1</v>
      </c>
    </row>
    <row r="1114" spans="1:17">
      <c r="A1114" s="154" t="s">
        <v>1236</v>
      </c>
      <c r="B1114" s="154" t="s">
        <v>2886</v>
      </c>
      <c r="C1114" s="154" t="s">
        <v>4171</v>
      </c>
      <c r="D1114" s="179"/>
      <c r="E1114" s="179"/>
      <c r="F1114" s="179"/>
      <c r="G1114" s="179"/>
      <c r="H1114" s="179"/>
      <c r="I1114" s="179"/>
      <c r="J1114" s="179"/>
      <c r="K1114" s="179"/>
      <c r="L1114" s="179">
        <f>VLOOKUP(A1114,Sheet2!$A$1:$E$2000,5,FALSE)</f>
        <v>0</v>
      </c>
      <c r="M1114" s="21" t="e">
        <f t="shared" si="86"/>
        <v>#DIV/0!</v>
      </c>
      <c r="N1114" s="21" t="e">
        <f t="shared" si="87"/>
        <v>#DIV/0!</v>
      </c>
      <c r="O1114" s="21" t="e">
        <f t="shared" si="88"/>
        <v>#DIV/0!</v>
      </c>
      <c r="P1114" s="21" t="e">
        <f t="shared" si="89"/>
        <v>#DIV/0!</v>
      </c>
      <c r="Q1114" s="21" t="e">
        <f t="shared" si="90"/>
        <v>#DIV/0!</v>
      </c>
    </row>
    <row r="1115" spans="1:17">
      <c r="A1115" s="154" t="s">
        <v>940</v>
      </c>
      <c r="B1115" s="154" t="s">
        <v>2889</v>
      </c>
      <c r="C1115" s="154" t="s">
        <v>4171</v>
      </c>
      <c r="D1115" s="179"/>
      <c r="E1115" s="179"/>
      <c r="F1115" s="179"/>
      <c r="G1115" s="179"/>
      <c r="H1115" s="179"/>
      <c r="I1115" s="179"/>
      <c r="J1115" s="179"/>
      <c r="K1115" s="179"/>
      <c r="L1115" s="179">
        <f>VLOOKUP(A1115,Sheet2!$A$1:$E$2000,5,FALSE)</f>
        <v>0</v>
      </c>
      <c r="M1115" s="21" t="e">
        <f t="shared" si="86"/>
        <v>#DIV/0!</v>
      </c>
      <c r="N1115" s="21" t="e">
        <f t="shared" si="87"/>
        <v>#DIV/0!</v>
      </c>
      <c r="O1115" s="21" t="e">
        <f t="shared" si="88"/>
        <v>#DIV/0!</v>
      </c>
      <c r="P1115" s="21" t="e">
        <f t="shared" si="89"/>
        <v>#DIV/0!</v>
      </c>
      <c r="Q1115" s="21" t="e">
        <f t="shared" si="90"/>
        <v>#DIV/0!</v>
      </c>
    </row>
    <row r="1116" spans="1:17">
      <c r="A1116" s="154" t="s">
        <v>1239</v>
      </c>
      <c r="B1116" s="154" t="s">
        <v>2894</v>
      </c>
      <c r="C1116" s="154" t="s">
        <v>4171</v>
      </c>
      <c r="D1116" s="179">
        <v>5621335000</v>
      </c>
      <c r="E1116" s="179">
        <v>14483775495</v>
      </c>
      <c r="F1116" s="179">
        <v>1412034000</v>
      </c>
      <c r="G1116" s="179">
        <v>3630304013</v>
      </c>
      <c r="H1116" s="179">
        <v>290209500</v>
      </c>
      <c r="I1116" s="179">
        <v>3177522020</v>
      </c>
      <c r="J1116" s="179">
        <v>827489000</v>
      </c>
      <c r="K1116" s="179">
        <v>1572784000</v>
      </c>
      <c r="L1116" s="179">
        <f>VLOOKUP(A1116,Sheet2!$A$1:$E$2000,5,FALSE)</f>
        <v>973946800</v>
      </c>
      <c r="M1116" s="21">
        <f t="shared" si="86"/>
        <v>-0.94837356250783844</v>
      </c>
      <c r="N1116" s="21">
        <f t="shared" si="87"/>
        <v>-0.78061507366660543</v>
      </c>
      <c r="O1116" s="21">
        <f t="shared" si="88"/>
        <v>-0.41397374284188626</v>
      </c>
      <c r="P1116" s="21">
        <f t="shared" si="89"/>
        <v>-0.566762454503008</v>
      </c>
      <c r="Q1116" s="21">
        <f t="shared" si="90"/>
        <v>2.356012811434498</v>
      </c>
    </row>
    <row r="1117" spans="1:17">
      <c r="A1117" s="154" t="s">
        <v>1240</v>
      </c>
      <c r="B1117" s="154" t="s">
        <v>2895</v>
      </c>
      <c r="C1117" s="154" t="s">
        <v>4171</v>
      </c>
      <c r="D1117" s="179"/>
      <c r="E1117" s="179"/>
      <c r="F1117" s="179"/>
      <c r="G1117" s="179"/>
      <c r="H1117" s="179"/>
      <c r="I1117" s="179"/>
      <c r="J1117" s="179"/>
      <c r="K1117" s="179"/>
      <c r="L1117" s="179">
        <f>VLOOKUP(A1117,Sheet2!$A$1:$E$2000,5,FALSE)</f>
        <v>0</v>
      </c>
      <c r="M1117" s="21" t="e">
        <f t="shared" si="86"/>
        <v>#DIV/0!</v>
      </c>
      <c r="N1117" s="21" t="e">
        <f t="shared" si="87"/>
        <v>#DIV/0!</v>
      </c>
      <c r="O1117" s="21" t="e">
        <f t="shared" si="88"/>
        <v>#DIV/0!</v>
      </c>
      <c r="P1117" s="21" t="e">
        <f t="shared" si="89"/>
        <v>#DIV/0!</v>
      </c>
      <c r="Q1117" s="21" t="e">
        <f t="shared" si="90"/>
        <v>#DIV/0!</v>
      </c>
    </row>
    <row r="1118" spans="1:17">
      <c r="A1118" s="154" t="s">
        <v>1241</v>
      </c>
      <c r="B1118" s="154" t="s">
        <v>2896</v>
      </c>
      <c r="C1118" s="154" t="s">
        <v>4171</v>
      </c>
      <c r="D1118" s="179">
        <v>25036354680</v>
      </c>
      <c r="E1118" s="179">
        <v>42141624608</v>
      </c>
      <c r="F1118" s="179">
        <v>70973353837</v>
      </c>
      <c r="G1118" s="179">
        <v>60187664385</v>
      </c>
      <c r="H1118" s="179">
        <v>23970146155</v>
      </c>
      <c r="I1118" s="179">
        <v>47541178545</v>
      </c>
      <c r="J1118" s="179">
        <v>74873422325</v>
      </c>
      <c r="K1118" s="179">
        <v>71611093857</v>
      </c>
      <c r="L1118" s="179">
        <f>VLOOKUP(A1118,Sheet2!$A$1:$E$2000,5,FALSE)</f>
        <v>30401170405</v>
      </c>
      <c r="M1118" s="21">
        <f t="shared" si="86"/>
        <v>-4.2586412384216947E-2</v>
      </c>
      <c r="N1118" s="21">
        <f t="shared" si="87"/>
        <v>0.1281287560037486</v>
      </c>
      <c r="O1118" s="21">
        <f t="shared" si="88"/>
        <v>5.4951165150755592E-2</v>
      </c>
      <c r="P1118" s="21">
        <f t="shared" si="89"/>
        <v>0.18979685602897314</v>
      </c>
      <c r="Q1118" s="21">
        <f t="shared" si="90"/>
        <v>0.268293076246368</v>
      </c>
    </row>
    <row r="1119" spans="1:17">
      <c r="A1119" s="154" t="s">
        <v>1242</v>
      </c>
      <c r="B1119" s="154" t="s">
        <v>2897</v>
      </c>
      <c r="C1119" s="154" t="s">
        <v>4171</v>
      </c>
      <c r="D1119" s="179">
        <v>100359087182</v>
      </c>
      <c r="E1119" s="179">
        <v>118094216777</v>
      </c>
      <c r="F1119" s="179">
        <v>113249623298</v>
      </c>
      <c r="G1119" s="179">
        <v>123707054093</v>
      </c>
      <c r="H1119" s="179">
        <v>118012524261</v>
      </c>
      <c r="I1119" s="179">
        <v>137197435748</v>
      </c>
      <c r="J1119" s="179">
        <v>128007758666</v>
      </c>
      <c r="K1119" s="179">
        <v>129075761493</v>
      </c>
      <c r="L1119" s="179">
        <f>VLOOKUP(A1119,Sheet2!$A$1:$E$2000,5,FALSE)</f>
        <v>131963648435</v>
      </c>
      <c r="M1119" s="21">
        <f t="shared" si="86"/>
        <v>0.17590272664582635</v>
      </c>
      <c r="N1119" s="21">
        <f t="shared" si="87"/>
        <v>0.1617625273477451</v>
      </c>
      <c r="O1119" s="21">
        <f t="shared" si="88"/>
        <v>0.13031509455149445</v>
      </c>
      <c r="P1119" s="21">
        <f t="shared" si="89"/>
        <v>4.3398555073212997E-2</v>
      </c>
      <c r="Q1119" s="21">
        <f t="shared" si="90"/>
        <v>0.11821731855464154</v>
      </c>
    </row>
    <row r="1120" spans="1:17">
      <c r="A1120" s="154" t="s">
        <v>157</v>
      </c>
      <c r="B1120" s="154" t="s">
        <v>1836</v>
      </c>
      <c r="C1120" s="154" t="s">
        <v>4171</v>
      </c>
      <c r="D1120" s="179">
        <v>71360315583</v>
      </c>
      <c r="E1120" s="179">
        <v>70876955718</v>
      </c>
      <c r="F1120" s="179">
        <v>149152454995</v>
      </c>
      <c r="G1120" s="179">
        <v>84459652105</v>
      </c>
      <c r="H1120" s="179">
        <v>67282018373</v>
      </c>
      <c r="I1120" s="179">
        <v>90107915000</v>
      </c>
      <c r="J1120" s="179">
        <v>85970085723</v>
      </c>
      <c r="K1120" s="179">
        <v>77897190927</v>
      </c>
      <c r="L1120" s="179">
        <f>VLOOKUP(A1120,Sheet2!$A$1:$E$2000,5,FALSE)</f>
        <v>76822427010</v>
      </c>
      <c r="M1120" s="21">
        <f t="shared" si="86"/>
        <v>-5.7150773180879307E-2</v>
      </c>
      <c r="N1120" s="21">
        <f t="shared" si="87"/>
        <v>0.27132879914474206</v>
      </c>
      <c r="O1120" s="21">
        <f t="shared" si="88"/>
        <v>-0.42360931487261172</v>
      </c>
      <c r="P1120" s="21">
        <f t="shared" si="89"/>
        <v>-7.7699363121240025E-2</v>
      </c>
      <c r="Q1120" s="21">
        <f t="shared" si="90"/>
        <v>0.14179730138459293</v>
      </c>
    </row>
    <row r="1121" spans="1:17">
      <c r="A1121" s="154" t="s">
        <v>831</v>
      </c>
      <c r="B1121" s="154" t="s">
        <v>2898</v>
      </c>
      <c r="C1121" s="154" t="s">
        <v>4171</v>
      </c>
      <c r="D1121" s="179">
        <v>191087470374</v>
      </c>
      <c r="E1121" s="179">
        <v>485085867954</v>
      </c>
      <c r="F1121" s="179">
        <v>386420936498</v>
      </c>
      <c r="G1121" s="179">
        <v>892336236649</v>
      </c>
      <c r="H1121" s="179">
        <v>438601231759</v>
      </c>
      <c r="I1121" s="179">
        <v>432338333212</v>
      </c>
      <c r="J1121" s="179">
        <v>441011712705</v>
      </c>
      <c r="K1121" s="179">
        <v>736369779932</v>
      </c>
      <c r="L1121" s="179">
        <f>VLOOKUP(A1121,Sheet2!$A$1:$E$2000,5,FALSE)</f>
        <v>393680387439</v>
      </c>
      <c r="M1121" s="21">
        <f t="shared" si="86"/>
        <v>1.2952903761851124</v>
      </c>
      <c r="N1121" s="21">
        <f t="shared" si="87"/>
        <v>-0.10873855172173759</v>
      </c>
      <c r="O1121" s="21">
        <f t="shared" si="88"/>
        <v>0.14127282207257563</v>
      </c>
      <c r="P1121" s="21">
        <f t="shared" si="89"/>
        <v>-0.17478440335753095</v>
      </c>
      <c r="Q1121" s="21">
        <f t="shared" si="90"/>
        <v>-0.10241841806929269</v>
      </c>
    </row>
    <row r="1122" spans="1:17">
      <c r="A1122" s="154" t="s">
        <v>1243</v>
      </c>
      <c r="B1122" s="154" t="s">
        <v>2899</v>
      </c>
      <c r="C1122" s="154" t="s">
        <v>4171</v>
      </c>
      <c r="D1122" s="179">
        <v>6300161838</v>
      </c>
      <c r="E1122" s="179">
        <v>11319925495</v>
      </c>
      <c r="F1122" s="179">
        <v>8206631421</v>
      </c>
      <c r="G1122" s="179">
        <v>12780674537</v>
      </c>
      <c r="H1122" s="179">
        <v>6661726777</v>
      </c>
      <c r="I1122" s="179">
        <v>16135981978</v>
      </c>
      <c r="J1122" s="179">
        <v>19037087025</v>
      </c>
      <c r="K1122" s="179">
        <v>8597437128</v>
      </c>
      <c r="L1122" s="179">
        <f>VLOOKUP(A1122,Sheet2!$A$1:$E$2000,5,FALSE)</f>
        <v>639157540</v>
      </c>
      <c r="M1122" s="21">
        <f t="shared" si="86"/>
        <v>5.7389785897115873E-2</v>
      </c>
      <c r="N1122" s="21">
        <f t="shared" si="87"/>
        <v>0.42544948596413001</v>
      </c>
      <c r="O1122" s="21">
        <f t="shared" si="88"/>
        <v>1.3197199981816998</v>
      </c>
      <c r="P1122" s="21">
        <f t="shared" si="89"/>
        <v>-0.32730959519308195</v>
      </c>
      <c r="Q1122" s="21">
        <f t="shared" si="90"/>
        <v>-0.90405527554706555</v>
      </c>
    </row>
    <row r="1123" spans="1:17">
      <c r="A1123" s="154" t="s">
        <v>1245</v>
      </c>
      <c r="B1123" s="154" t="s">
        <v>2902</v>
      </c>
      <c r="C1123" s="154" t="s">
        <v>4171</v>
      </c>
      <c r="D1123" s="179"/>
      <c r="E1123" s="179"/>
      <c r="F1123" s="179"/>
      <c r="G1123" s="179"/>
      <c r="H1123" s="179"/>
      <c r="I1123" s="179"/>
      <c r="J1123" s="179"/>
      <c r="K1123" s="179"/>
      <c r="L1123" s="179">
        <f>VLOOKUP(A1123,Sheet2!$A$1:$E$2000,5,FALSE)</f>
        <v>0</v>
      </c>
      <c r="M1123" s="21" t="e">
        <f t="shared" si="86"/>
        <v>#DIV/0!</v>
      </c>
      <c r="N1123" s="21" t="e">
        <f t="shared" si="87"/>
        <v>#DIV/0!</v>
      </c>
      <c r="O1123" s="21" t="e">
        <f t="shared" si="88"/>
        <v>#DIV/0!</v>
      </c>
      <c r="P1123" s="21" t="e">
        <f t="shared" si="89"/>
        <v>#DIV/0!</v>
      </c>
      <c r="Q1123" s="21" t="e">
        <f t="shared" si="90"/>
        <v>#DIV/0!</v>
      </c>
    </row>
    <row r="1124" spans="1:17">
      <c r="A1124" s="154" t="s">
        <v>1247</v>
      </c>
      <c r="B1124" s="154" t="s">
        <v>2904</v>
      </c>
      <c r="C1124" s="154" t="s">
        <v>4171</v>
      </c>
      <c r="D1124" s="179">
        <v>1607155999161</v>
      </c>
      <c r="E1124" s="179">
        <v>2305796905013</v>
      </c>
      <c r="F1124" s="179">
        <v>1671643748892</v>
      </c>
      <c r="G1124" s="179">
        <v>1818383572853</v>
      </c>
      <c r="H1124" s="179">
        <v>1370298384458</v>
      </c>
      <c r="I1124" s="179">
        <v>1943084745199</v>
      </c>
      <c r="J1124" s="179">
        <v>1140902740505</v>
      </c>
      <c r="K1124" s="179">
        <v>777236305554</v>
      </c>
      <c r="L1124" s="179">
        <f>VLOOKUP(A1124,Sheet2!$A$1:$E$2000,5,FALSE)</f>
        <v>628243408187</v>
      </c>
      <c r="M1124" s="21">
        <f t="shared" si="86"/>
        <v>-0.14737686623243121</v>
      </c>
      <c r="N1124" s="21">
        <f t="shared" si="87"/>
        <v>-0.15730446988866742</v>
      </c>
      <c r="O1124" s="21">
        <f t="shared" si="88"/>
        <v>-0.31749648137576331</v>
      </c>
      <c r="P1124" s="21">
        <f t="shared" si="89"/>
        <v>-0.57256746202643316</v>
      </c>
      <c r="Q1124" s="21">
        <f t="shared" si="90"/>
        <v>-0.54152802388693477</v>
      </c>
    </row>
    <row r="1125" spans="1:17">
      <c r="A1125" s="154" t="s">
        <v>903</v>
      </c>
      <c r="B1125" s="154" t="s">
        <v>2907</v>
      </c>
      <c r="C1125" s="154" t="s">
        <v>4171</v>
      </c>
      <c r="D1125" s="179"/>
      <c r="E1125" s="179"/>
      <c r="F1125" s="179"/>
      <c r="G1125" s="179"/>
      <c r="H1125" s="179"/>
      <c r="I1125" s="179"/>
      <c r="J1125" s="179"/>
      <c r="K1125" s="179"/>
      <c r="L1125" s="179">
        <f>VLOOKUP(A1125,Sheet2!$A$1:$E$2000,5,FALSE)</f>
        <v>0</v>
      </c>
      <c r="M1125" s="21" t="e">
        <f t="shared" si="86"/>
        <v>#DIV/0!</v>
      </c>
      <c r="N1125" s="21" t="e">
        <f t="shared" si="87"/>
        <v>#DIV/0!</v>
      </c>
      <c r="O1125" s="21" t="e">
        <f t="shared" si="88"/>
        <v>#DIV/0!</v>
      </c>
      <c r="P1125" s="21" t="e">
        <f t="shared" si="89"/>
        <v>#DIV/0!</v>
      </c>
      <c r="Q1125" s="21" t="e">
        <f t="shared" si="90"/>
        <v>#DIV/0!</v>
      </c>
    </row>
    <row r="1126" spans="1:17">
      <c r="A1126" s="154" t="s">
        <v>1250</v>
      </c>
      <c r="B1126" s="154" t="s">
        <v>2909</v>
      </c>
      <c r="C1126" s="154" t="s">
        <v>4171</v>
      </c>
      <c r="D1126" s="179">
        <v>93865275255</v>
      </c>
      <c r="E1126" s="179">
        <v>113235521291</v>
      </c>
      <c r="F1126" s="179">
        <v>121954796493</v>
      </c>
      <c r="G1126" s="179">
        <v>106990560530</v>
      </c>
      <c r="H1126" s="179">
        <v>99893428698</v>
      </c>
      <c r="I1126" s="179">
        <v>119454050815</v>
      </c>
      <c r="J1126" s="179">
        <v>128451176484</v>
      </c>
      <c r="K1126" s="179">
        <v>108459541902</v>
      </c>
      <c r="L1126" s="179">
        <f>VLOOKUP(A1126,Sheet2!$A$1:$E$2000,5,FALSE)</f>
        <v>105999823094</v>
      </c>
      <c r="M1126" s="21">
        <f t="shared" si="86"/>
        <v>6.4221336661758666E-2</v>
      </c>
      <c r="N1126" s="21">
        <f t="shared" si="87"/>
        <v>5.4916773933677741E-2</v>
      </c>
      <c r="O1126" s="21">
        <f t="shared" si="88"/>
        <v>5.3268753487468457E-2</v>
      </c>
      <c r="P1126" s="21">
        <f t="shared" si="89"/>
        <v>1.3730009121581335E-2</v>
      </c>
      <c r="Q1126" s="21">
        <f t="shared" si="90"/>
        <v>6.1129090027142681E-2</v>
      </c>
    </row>
    <row r="1127" spans="1:17">
      <c r="A1127" s="154" t="s">
        <v>4284</v>
      </c>
      <c r="B1127" s="154" t="s">
        <v>4285</v>
      </c>
      <c r="C1127" s="154" t="s">
        <v>4171</v>
      </c>
      <c r="D1127" s="179"/>
      <c r="E1127" s="179"/>
      <c r="F1127" s="179"/>
      <c r="G1127" s="179"/>
      <c r="H1127" s="179"/>
      <c r="I1127" s="179"/>
      <c r="J1127" s="179"/>
      <c r="K1127" s="179"/>
      <c r="L1127" s="179">
        <f>VLOOKUP(A1127,Sheet2!$A$1:$E$2000,5,FALSE)</f>
        <v>0</v>
      </c>
      <c r="M1127" s="21" t="e">
        <f t="shared" si="86"/>
        <v>#DIV/0!</v>
      </c>
      <c r="N1127" s="21" t="e">
        <f t="shared" si="87"/>
        <v>#DIV/0!</v>
      </c>
      <c r="O1127" s="21" t="e">
        <f t="shared" si="88"/>
        <v>#DIV/0!</v>
      </c>
      <c r="P1127" s="21" t="e">
        <f t="shared" si="89"/>
        <v>#DIV/0!</v>
      </c>
      <c r="Q1127" s="21" t="e">
        <f t="shared" si="90"/>
        <v>#DIV/0!</v>
      </c>
    </row>
    <row r="1128" spans="1:17">
      <c r="A1128" s="154" t="s">
        <v>1251</v>
      </c>
      <c r="B1128" s="154" t="s">
        <v>2910</v>
      </c>
      <c r="C1128" s="154" t="s">
        <v>4171</v>
      </c>
      <c r="D1128" s="179"/>
      <c r="E1128" s="179"/>
      <c r="F1128" s="179"/>
      <c r="G1128" s="179"/>
      <c r="H1128" s="179"/>
      <c r="I1128" s="179"/>
      <c r="J1128" s="179"/>
      <c r="K1128" s="179"/>
      <c r="L1128" s="179">
        <f>VLOOKUP(A1128,Sheet2!$A$1:$E$2000,5,FALSE)</f>
        <v>0</v>
      </c>
      <c r="M1128" s="21" t="e">
        <f t="shared" si="86"/>
        <v>#DIV/0!</v>
      </c>
      <c r="N1128" s="21" t="e">
        <f t="shared" si="87"/>
        <v>#DIV/0!</v>
      </c>
      <c r="O1128" s="21" t="e">
        <f t="shared" si="88"/>
        <v>#DIV/0!</v>
      </c>
      <c r="P1128" s="21" t="e">
        <f t="shared" si="89"/>
        <v>#DIV/0!</v>
      </c>
      <c r="Q1128" s="21" t="e">
        <f t="shared" si="90"/>
        <v>#DIV/0!</v>
      </c>
    </row>
    <row r="1129" spans="1:17">
      <c r="A1129" s="154" t="s">
        <v>3526</v>
      </c>
      <c r="B1129" s="154" t="s">
        <v>3527</v>
      </c>
      <c r="C1129" s="154" t="s">
        <v>4171</v>
      </c>
      <c r="D1129" s="179"/>
      <c r="E1129" s="179"/>
      <c r="F1129" s="179"/>
      <c r="G1129" s="179"/>
      <c r="H1129" s="179"/>
      <c r="I1129" s="179"/>
      <c r="J1129" s="179"/>
      <c r="K1129" s="179"/>
      <c r="L1129" s="179">
        <f>VLOOKUP(A1129,Sheet2!$A$1:$E$2000,5,FALSE)</f>
        <v>0</v>
      </c>
      <c r="M1129" s="21" t="e">
        <f t="shared" si="86"/>
        <v>#DIV/0!</v>
      </c>
      <c r="N1129" s="21" t="e">
        <f t="shared" si="87"/>
        <v>#DIV/0!</v>
      </c>
      <c r="O1129" s="21" t="e">
        <f t="shared" si="88"/>
        <v>#DIV/0!</v>
      </c>
      <c r="P1129" s="21" t="e">
        <f t="shared" si="89"/>
        <v>#DIV/0!</v>
      </c>
      <c r="Q1129" s="21" t="e">
        <f t="shared" si="90"/>
        <v>#DIV/0!</v>
      </c>
    </row>
    <row r="1130" spans="1:17">
      <c r="A1130" s="154" t="s">
        <v>167</v>
      </c>
      <c r="B1130" s="154" t="s">
        <v>3933</v>
      </c>
      <c r="C1130" s="154" t="s">
        <v>4171</v>
      </c>
      <c r="D1130" s="179">
        <v>0</v>
      </c>
      <c r="E1130" s="179">
        <v>0</v>
      </c>
      <c r="F1130" s="179">
        <v>0</v>
      </c>
      <c r="G1130" s="179">
        <v>0</v>
      </c>
      <c r="H1130" s="179">
        <v>0</v>
      </c>
      <c r="I1130" s="179">
        <v>0</v>
      </c>
      <c r="J1130" s="179"/>
      <c r="K1130" s="179"/>
      <c r="L1130" s="179">
        <f>VLOOKUP(A1130,Sheet2!$A$1:$E$2000,5,FALSE)</f>
        <v>0</v>
      </c>
      <c r="M1130" s="21" t="e">
        <f t="shared" si="86"/>
        <v>#DIV/0!</v>
      </c>
      <c r="N1130" s="21" t="e">
        <f t="shared" si="87"/>
        <v>#DIV/0!</v>
      </c>
      <c r="O1130" s="21" t="e">
        <f t="shared" si="88"/>
        <v>#DIV/0!</v>
      </c>
      <c r="P1130" s="21" t="e">
        <f t="shared" si="89"/>
        <v>#DIV/0!</v>
      </c>
      <c r="Q1130" s="21" t="e">
        <f t="shared" si="90"/>
        <v>#DIV/0!</v>
      </c>
    </row>
    <row r="1131" spans="1:17">
      <c r="A1131" s="154" t="s">
        <v>476</v>
      </c>
      <c r="B1131" s="154" t="s">
        <v>2187</v>
      </c>
      <c r="C1131" s="154" t="s">
        <v>4171</v>
      </c>
      <c r="D1131" s="179">
        <v>1897399972</v>
      </c>
      <c r="E1131" s="179">
        <v>5430028902</v>
      </c>
      <c r="F1131" s="179">
        <v>0</v>
      </c>
      <c r="G1131" s="179">
        <v>122662800</v>
      </c>
      <c r="H1131" s="179">
        <v>0</v>
      </c>
      <c r="I1131" s="179">
        <v>320477529</v>
      </c>
      <c r="J1131" s="179">
        <v>1225858603</v>
      </c>
      <c r="K1131" s="179">
        <v>1539921495</v>
      </c>
      <c r="L1131" s="179">
        <f>VLOOKUP(A1131,Sheet2!$A$1:$E$2000,5,FALSE)</f>
        <v>0</v>
      </c>
      <c r="M1131" s="21">
        <f t="shared" si="86"/>
        <v>-1</v>
      </c>
      <c r="N1131" s="21">
        <f t="shared" si="87"/>
        <v>-0.94098051137776428</v>
      </c>
      <c r="O1131" s="21" t="e">
        <f t="shared" si="88"/>
        <v>#DIV/0!</v>
      </c>
      <c r="P1131" s="21">
        <f t="shared" si="89"/>
        <v>11.554103566851564</v>
      </c>
      <c r="Q1131" s="21" t="e">
        <f t="shared" si="90"/>
        <v>#DIV/0!</v>
      </c>
    </row>
    <row r="1132" spans="1:17">
      <c r="A1132" s="154" t="s">
        <v>2918</v>
      </c>
      <c r="B1132" s="154" t="s">
        <v>2919</v>
      </c>
      <c r="C1132" s="154" t="s">
        <v>4171</v>
      </c>
      <c r="D1132" s="179"/>
      <c r="E1132" s="179"/>
      <c r="F1132" s="179"/>
      <c r="G1132" s="179"/>
      <c r="H1132" s="179"/>
      <c r="I1132" s="179"/>
      <c r="J1132" s="179"/>
      <c r="K1132" s="179"/>
      <c r="L1132" s="179" t="e">
        <f>VLOOKUP(A1132,Sheet2!$A$1:$E$2000,5,FALSE)</f>
        <v>#N/A</v>
      </c>
      <c r="M1132" s="21" t="e">
        <f t="shared" si="86"/>
        <v>#DIV/0!</v>
      </c>
      <c r="N1132" s="21" t="e">
        <f t="shared" si="87"/>
        <v>#DIV/0!</v>
      </c>
      <c r="O1132" s="21" t="e">
        <f t="shared" si="88"/>
        <v>#DIV/0!</v>
      </c>
      <c r="P1132" s="21" t="e">
        <f t="shared" si="89"/>
        <v>#DIV/0!</v>
      </c>
      <c r="Q1132" s="21" t="e">
        <f t="shared" si="90"/>
        <v>#N/A</v>
      </c>
    </row>
    <row r="1133" spans="1:17">
      <c r="A1133" s="154" t="s">
        <v>1255</v>
      </c>
      <c r="B1133" s="154" t="s">
        <v>2922</v>
      </c>
      <c r="C1133" s="154" t="s">
        <v>4171</v>
      </c>
      <c r="D1133" s="179">
        <v>1388694644216</v>
      </c>
      <c r="E1133" s="179">
        <v>1620255222537</v>
      </c>
      <c r="F1133" s="179">
        <v>1273737791903</v>
      </c>
      <c r="G1133" s="179">
        <v>1215461407186</v>
      </c>
      <c r="H1133" s="179">
        <v>1391609478558</v>
      </c>
      <c r="I1133" s="179">
        <v>1566577907299</v>
      </c>
      <c r="J1133" s="179">
        <v>1441211380381</v>
      </c>
      <c r="K1133" s="179">
        <v>1599286459530</v>
      </c>
      <c r="L1133" s="179">
        <f>VLOOKUP(A1133,Sheet2!$A$1:$E$2000,5,FALSE)</f>
        <v>1825121175332</v>
      </c>
      <c r="M1133" s="21">
        <f t="shared" si="86"/>
        <v>2.0989742807322456E-3</v>
      </c>
      <c r="N1133" s="21">
        <f t="shared" si="87"/>
        <v>-3.3128925919431333E-2</v>
      </c>
      <c r="O1133" s="21">
        <f t="shared" si="88"/>
        <v>0.13148199695621007</v>
      </c>
      <c r="P1133" s="21">
        <f t="shared" si="89"/>
        <v>0.31578547050096828</v>
      </c>
      <c r="Q1133" s="21">
        <f t="shared" si="90"/>
        <v>0.31151821215188136</v>
      </c>
    </row>
    <row r="1134" spans="1:17">
      <c r="A1134" s="154" t="s">
        <v>930</v>
      </c>
      <c r="B1134" s="154" t="s">
        <v>2923</v>
      </c>
      <c r="C1134" s="154" t="s">
        <v>4171</v>
      </c>
      <c r="D1134" s="179">
        <v>211268068410</v>
      </c>
      <c r="E1134" s="179">
        <v>246390513437</v>
      </c>
      <c r="F1134" s="179">
        <v>248641791913</v>
      </c>
      <c r="G1134" s="179">
        <v>257210434814</v>
      </c>
      <c r="H1134" s="179">
        <v>222774983321</v>
      </c>
      <c r="I1134" s="179">
        <v>234837744676</v>
      </c>
      <c r="J1134" s="179">
        <v>251745404576</v>
      </c>
      <c r="K1134" s="179">
        <v>243481276024</v>
      </c>
      <c r="L1134" s="179">
        <f>VLOOKUP(A1134,Sheet2!$A$1:$E$2000,5,FALSE)</f>
        <v>263256550861</v>
      </c>
      <c r="M1134" s="21">
        <f t="shared" si="86"/>
        <v>5.4465944605831124E-2</v>
      </c>
      <c r="N1134" s="21">
        <f t="shared" si="87"/>
        <v>-4.6888042075345353E-2</v>
      </c>
      <c r="O1134" s="21">
        <f t="shared" si="88"/>
        <v>1.2482264703457242E-2</v>
      </c>
      <c r="P1134" s="21">
        <f t="shared" si="89"/>
        <v>-5.3377145448737916E-2</v>
      </c>
      <c r="Q1134" s="21">
        <f t="shared" si="90"/>
        <v>0.18171505137841024</v>
      </c>
    </row>
    <row r="1135" spans="1:17">
      <c r="A1135" s="154" t="s">
        <v>479</v>
      </c>
      <c r="B1135" s="154" t="s">
        <v>2190</v>
      </c>
      <c r="C1135" s="154" t="s">
        <v>4171</v>
      </c>
      <c r="D1135" s="179"/>
      <c r="E1135" s="179"/>
      <c r="F1135" s="179"/>
      <c r="G1135" s="179"/>
      <c r="H1135" s="179"/>
      <c r="I1135" s="179"/>
      <c r="J1135" s="179"/>
      <c r="K1135" s="179"/>
      <c r="L1135" s="179">
        <f>VLOOKUP(A1135,Sheet2!$A$1:$E$2000,5,FALSE)</f>
        <v>0</v>
      </c>
      <c r="M1135" s="21" t="e">
        <f t="shared" si="86"/>
        <v>#DIV/0!</v>
      </c>
      <c r="N1135" s="21" t="e">
        <f t="shared" si="87"/>
        <v>#DIV/0!</v>
      </c>
      <c r="O1135" s="21" t="e">
        <f t="shared" si="88"/>
        <v>#DIV/0!</v>
      </c>
      <c r="P1135" s="21" t="e">
        <f t="shared" si="89"/>
        <v>#DIV/0!</v>
      </c>
      <c r="Q1135" s="21" t="e">
        <f t="shared" si="90"/>
        <v>#DIV/0!</v>
      </c>
    </row>
    <row r="1136" spans="1:17">
      <c r="A1136" s="154" t="s">
        <v>480</v>
      </c>
      <c r="B1136" s="154" t="s">
        <v>2191</v>
      </c>
      <c r="C1136" s="154" t="s">
        <v>4171</v>
      </c>
      <c r="D1136" s="179">
        <v>35549116732</v>
      </c>
      <c r="E1136" s="179">
        <v>41461308464</v>
      </c>
      <c r="F1136" s="179">
        <v>43236815126</v>
      </c>
      <c r="G1136" s="179">
        <v>35213633707</v>
      </c>
      <c r="H1136" s="179">
        <v>38015313206</v>
      </c>
      <c r="I1136" s="179">
        <v>20071336925</v>
      </c>
      <c r="J1136" s="179">
        <v>20643895447</v>
      </c>
      <c r="K1136" s="179">
        <v>34613418818</v>
      </c>
      <c r="L1136" s="179">
        <f>VLOOKUP(A1136,Sheet2!$A$1:$E$2000,5,FALSE)</f>
        <v>36021707887</v>
      </c>
      <c r="M1136" s="21">
        <f t="shared" si="86"/>
        <v>6.9374338962971224E-2</v>
      </c>
      <c r="N1136" s="21">
        <f t="shared" si="87"/>
        <v>-0.51590198986538183</v>
      </c>
      <c r="O1136" s="21">
        <f t="shared" si="88"/>
        <v>-0.52253894310115334</v>
      </c>
      <c r="P1136" s="21">
        <f t="shared" si="89"/>
        <v>-1.7044957472840565E-2</v>
      </c>
      <c r="Q1136" s="21">
        <f t="shared" si="90"/>
        <v>-5.2442164771783255E-2</v>
      </c>
    </row>
    <row r="1137" spans="1:17">
      <c r="A1137" s="154" t="s">
        <v>1257</v>
      </c>
      <c r="B1137" s="154" t="s">
        <v>2929</v>
      </c>
      <c r="C1137" s="154" t="s">
        <v>4171</v>
      </c>
      <c r="D1137" s="179"/>
      <c r="E1137" s="179"/>
      <c r="F1137" s="179"/>
      <c r="G1137" s="179"/>
      <c r="H1137" s="179"/>
      <c r="I1137" s="179"/>
      <c r="J1137" s="179"/>
      <c r="K1137" s="179"/>
      <c r="L1137" s="179">
        <f>VLOOKUP(A1137,Sheet2!$A$1:$E$2000,5,FALSE)</f>
        <v>0</v>
      </c>
      <c r="M1137" s="21" t="e">
        <f t="shared" si="86"/>
        <v>#DIV/0!</v>
      </c>
      <c r="N1137" s="21" t="e">
        <f t="shared" si="87"/>
        <v>#DIV/0!</v>
      </c>
      <c r="O1137" s="21" t="e">
        <f t="shared" si="88"/>
        <v>#DIV/0!</v>
      </c>
      <c r="P1137" s="21" t="e">
        <f t="shared" si="89"/>
        <v>#DIV/0!</v>
      </c>
      <c r="Q1137" s="21" t="e">
        <f t="shared" si="90"/>
        <v>#DIV/0!</v>
      </c>
    </row>
    <row r="1138" spans="1:17">
      <c r="A1138" s="154" t="s">
        <v>483</v>
      </c>
      <c r="B1138" s="154" t="s">
        <v>2194</v>
      </c>
      <c r="C1138" s="154" t="s">
        <v>4171</v>
      </c>
      <c r="D1138" s="179">
        <v>14786483669</v>
      </c>
      <c r="E1138" s="179">
        <v>11288382765</v>
      </c>
      <c r="F1138" s="179">
        <v>16311918601</v>
      </c>
      <c r="G1138" s="179">
        <v>25552597505</v>
      </c>
      <c r="H1138" s="179">
        <v>8892814956</v>
      </c>
      <c r="I1138" s="179">
        <v>8605140547</v>
      </c>
      <c r="J1138" s="179">
        <v>12116733595</v>
      </c>
      <c r="K1138" s="179">
        <v>18746993857</v>
      </c>
      <c r="L1138" s="179">
        <f>VLOOKUP(A1138,Sheet2!$A$1:$E$2000,5,FALSE)</f>
        <v>0</v>
      </c>
      <c r="M1138" s="21">
        <f t="shared" si="86"/>
        <v>-0.39858487284276595</v>
      </c>
      <c r="N1138" s="21">
        <f t="shared" si="87"/>
        <v>-0.23769943612467503</v>
      </c>
      <c r="O1138" s="21">
        <f t="shared" si="88"/>
        <v>-0.25718525874343284</v>
      </c>
      <c r="P1138" s="21">
        <f t="shared" si="89"/>
        <v>-0.26633705816672121</v>
      </c>
      <c r="Q1138" s="21">
        <f t="shared" si="90"/>
        <v>-1</v>
      </c>
    </row>
    <row r="1139" spans="1:17">
      <c r="A1139" s="154" t="s">
        <v>484</v>
      </c>
      <c r="B1139" s="154" t="s">
        <v>2196</v>
      </c>
      <c r="C1139" s="154" t="s">
        <v>4171</v>
      </c>
      <c r="D1139" s="179">
        <v>1444277711</v>
      </c>
      <c r="E1139" s="179"/>
      <c r="F1139" s="179">
        <v>4908408530</v>
      </c>
      <c r="G1139" s="179">
        <v>2647979299</v>
      </c>
      <c r="H1139" s="179"/>
      <c r="I1139" s="179"/>
      <c r="J1139" s="179"/>
      <c r="K1139" s="179"/>
      <c r="L1139" s="179">
        <f>VLOOKUP(A1139,Sheet2!$A$1:$E$2000,5,FALSE)</f>
        <v>0</v>
      </c>
      <c r="M1139" s="21">
        <f t="shared" si="86"/>
        <v>-1</v>
      </c>
      <c r="N1139" s="21" t="e">
        <f t="shared" si="87"/>
        <v>#DIV/0!</v>
      </c>
      <c r="O1139" s="21">
        <f t="shared" si="88"/>
        <v>-1</v>
      </c>
      <c r="P1139" s="21">
        <f t="shared" si="89"/>
        <v>-1</v>
      </c>
      <c r="Q1139" s="21" t="e">
        <f t="shared" si="90"/>
        <v>#DIV/0!</v>
      </c>
    </row>
    <row r="1140" spans="1:17">
      <c r="A1140" s="154" t="s">
        <v>1259</v>
      </c>
      <c r="B1140" s="154" t="s">
        <v>2931</v>
      </c>
      <c r="C1140" s="154" t="s">
        <v>4171</v>
      </c>
      <c r="D1140" s="179"/>
      <c r="E1140" s="179"/>
      <c r="F1140" s="179"/>
      <c r="G1140" s="179"/>
      <c r="H1140" s="179"/>
      <c r="I1140" s="179"/>
      <c r="J1140" s="179"/>
      <c r="K1140" s="179"/>
      <c r="L1140" s="179">
        <f>VLOOKUP(A1140,Sheet2!$A$1:$E$2000,5,FALSE)</f>
        <v>0</v>
      </c>
      <c r="M1140" s="21" t="e">
        <f t="shared" si="86"/>
        <v>#DIV/0!</v>
      </c>
      <c r="N1140" s="21" t="e">
        <f t="shared" si="87"/>
        <v>#DIV/0!</v>
      </c>
      <c r="O1140" s="21" t="e">
        <f t="shared" si="88"/>
        <v>#DIV/0!</v>
      </c>
      <c r="P1140" s="21" t="e">
        <f t="shared" si="89"/>
        <v>#DIV/0!</v>
      </c>
      <c r="Q1140" s="21" t="e">
        <f t="shared" si="90"/>
        <v>#DIV/0!</v>
      </c>
    </row>
    <row r="1141" spans="1:17">
      <c r="A1141" s="154" t="s">
        <v>485</v>
      </c>
      <c r="B1141" s="154" t="s">
        <v>2197</v>
      </c>
      <c r="C1141" s="154" t="s">
        <v>4171</v>
      </c>
      <c r="D1141" s="179">
        <v>14351549620</v>
      </c>
      <c r="E1141" s="179">
        <v>13380871548</v>
      </c>
      <c r="F1141" s="179">
        <v>9096154467</v>
      </c>
      <c r="G1141" s="179">
        <v>87112023725</v>
      </c>
      <c r="H1141" s="179"/>
      <c r="I1141" s="179"/>
      <c r="J1141" s="179"/>
      <c r="K1141" s="179"/>
      <c r="L1141" s="179">
        <f>VLOOKUP(A1141,Sheet2!$A$1:$E$2000,5,FALSE)</f>
        <v>0</v>
      </c>
      <c r="M1141" s="21">
        <f t="shared" si="86"/>
        <v>-1</v>
      </c>
      <c r="N1141" s="21">
        <f t="shared" si="87"/>
        <v>-1</v>
      </c>
      <c r="O1141" s="21">
        <f t="shared" si="88"/>
        <v>-1</v>
      </c>
      <c r="P1141" s="21">
        <f t="shared" si="89"/>
        <v>-1</v>
      </c>
      <c r="Q1141" s="21" t="e">
        <f t="shared" si="90"/>
        <v>#DIV/0!</v>
      </c>
    </row>
    <row r="1142" spans="1:17">
      <c r="A1142" s="154" t="s">
        <v>486</v>
      </c>
      <c r="B1142" s="154" t="s">
        <v>2198</v>
      </c>
      <c r="C1142" s="154" t="s">
        <v>4171</v>
      </c>
      <c r="D1142" s="179">
        <v>26752388150</v>
      </c>
      <c r="E1142" s="179"/>
      <c r="F1142" s="179"/>
      <c r="G1142" s="179"/>
      <c r="H1142" s="179"/>
      <c r="I1142" s="179"/>
      <c r="J1142" s="179"/>
      <c r="K1142" s="179"/>
      <c r="L1142" s="179">
        <f>VLOOKUP(A1142,Sheet2!$A$1:$E$2000,5,FALSE)</f>
        <v>0</v>
      </c>
      <c r="M1142" s="21">
        <f t="shared" si="86"/>
        <v>-1</v>
      </c>
      <c r="N1142" s="21" t="e">
        <f t="shared" si="87"/>
        <v>#DIV/0!</v>
      </c>
      <c r="O1142" s="21" t="e">
        <f t="shared" si="88"/>
        <v>#DIV/0!</v>
      </c>
      <c r="P1142" s="21" t="e">
        <f t="shared" si="89"/>
        <v>#DIV/0!</v>
      </c>
      <c r="Q1142" s="21" t="e">
        <f t="shared" si="90"/>
        <v>#DIV/0!</v>
      </c>
    </row>
    <row r="1143" spans="1:17">
      <c r="A1143" s="154" t="s">
        <v>1260</v>
      </c>
      <c r="B1143" s="154" t="s">
        <v>2932</v>
      </c>
      <c r="C1143" s="154" t="s">
        <v>4171</v>
      </c>
      <c r="D1143" s="179"/>
      <c r="E1143" s="179"/>
      <c r="F1143" s="179"/>
      <c r="G1143" s="179"/>
      <c r="H1143" s="179"/>
      <c r="I1143" s="179"/>
      <c r="J1143" s="179"/>
      <c r="K1143" s="179"/>
      <c r="L1143" s="179">
        <f>VLOOKUP(A1143,Sheet2!$A$1:$E$2000,5,FALSE)</f>
        <v>0</v>
      </c>
      <c r="M1143" s="21" t="e">
        <f t="shared" si="86"/>
        <v>#DIV/0!</v>
      </c>
      <c r="N1143" s="21" t="e">
        <f t="shared" si="87"/>
        <v>#DIV/0!</v>
      </c>
      <c r="O1143" s="21" t="e">
        <f t="shared" si="88"/>
        <v>#DIV/0!</v>
      </c>
      <c r="P1143" s="21" t="e">
        <f t="shared" si="89"/>
        <v>#DIV/0!</v>
      </c>
      <c r="Q1143" s="21" t="e">
        <f t="shared" si="90"/>
        <v>#DIV/0!</v>
      </c>
    </row>
    <row r="1144" spans="1:17">
      <c r="A1144" s="154" t="s">
        <v>1261</v>
      </c>
      <c r="B1144" s="154" t="s">
        <v>2933</v>
      </c>
      <c r="C1144" s="154" t="s">
        <v>4171</v>
      </c>
      <c r="D1144" s="179">
        <v>299281982107</v>
      </c>
      <c r="E1144" s="179">
        <v>26597068047</v>
      </c>
      <c r="F1144" s="179">
        <v>18716753169</v>
      </c>
      <c r="G1144" s="179">
        <v>157650039748</v>
      </c>
      <c r="H1144" s="179">
        <v>50445591019</v>
      </c>
      <c r="I1144" s="179">
        <v>78750194135</v>
      </c>
      <c r="J1144" s="179">
        <v>105420274682</v>
      </c>
      <c r="K1144" s="179">
        <v>35061765063</v>
      </c>
      <c r="L1144" s="179">
        <f>VLOOKUP(A1144,Sheet2!$A$1:$E$2000,5,FALSE)</f>
        <v>38892595549</v>
      </c>
      <c r="M1144" s="21">
        <f t="shared" si="86"/>
        <v>-0.8314446106516209</v>
      </c>
      <c r="N1144" s="21">
        <f t="shared" si="87"/>
        <v>1.960859971326147</v>
      </c>
      <c r="O1144" s="21">
        <f t="shared" si="88"/>
        <v>4.6324018236562772</v>
      </c>
      <c r="P1144" s="21">
        <f t="shared" si="89"/>
        <v>-0.77759748669238882</v>
      </c>
      <c r="Q1144" s="21">
        <f t="shared" si="90"/>
        <v>-0.22901893379836982</v>
      </c>
    </row>
    <row r="1145" spans="1:17">
      <c r="A1145" s="154" t="s">
        <v>1262</v>
      </c>
      <c r="B1145" s="154" t="s">
        <v>2934</v>
      </c>
      <c r="C1145" s="154" t="s">
        <v>4171</v>
      </c>
      <c r="D1145" s="179">
        <v>78333296216</v>
      </c>
      <c r="E1145" s="179">
        <v>85508534519</v>
      </c>
      <c r="F1145" s="179">
        <v>80241232987</v>
      </c>
      <c r="G1145" s="179">
        <v>81296198692</v>
      </c>
      <c r="H1145" s="179">
        <v>86644001400</v>
      </c>
      <c r="I1145" s="179">
        <v>95044682464</v>
      </c>
      <c r="J1145" s="179">
        <v>88258163046</v>
      </c>
      <c r="K1145" s="179">
        <v>88231037753</v>
      </c>
      <c r="L1145" s="179">
        <f>VLOOKUP(A1145,Sheet2!$A$1:$E$2000,5,FALSE)</f>
        <v>98159950841</v>
      </c>
      <c r="M1145" s="21">
        <f t="shared" si="86"/>
        <v>0.10609415900339061</v>
      </c>
      <c r="N1145" s="21">
        <f t="shared" si="87"/>
        <v>0.11152276201016013</v>
      </c>
      <c r="O1145" s="21">
        <f t="shared" si="88"/>
        <v>9.991035482092897E-2</v>
      </c>
      <c r="P1145" s="21">
        <f t="shared" si="89"/>
        <v>8.5303361935450822E-2</v>
      </c>
      <c r="Q1145" s="21">
        <f t="shared" si="90"/>
        <v>0.13291109892115394</v>
      </c>
    </row>
    <row r="1146" spans="1:17">
      <c r="A1146" s="154" t="s">
        <v>1264</v>
      </c>
      <c r="B1146" s="154" t="s">
        <v>2936</v>
      </c>
      <c r="C1146" s="154" t="s">
        <v>4171</v>
      </c>
      <c r="D1146" s="179"/>
      <c r="E1146" s="179"/>
      <c r="F1146" s="179"/>
      <c r="G1146" s="179"/>
      <c r="H1146" s="179"/>
      <c r="I1146" s="179"/>
      <c r="J1146" s="179"/>
      <c r="K1146" s="179"/>
      <c r="L1146" s="179" t="e">
        <f>VLOOKUP(A1146,Sheet2!$A$1:$E$2000,5,FALSE)</f>
        <v>#N/A</v>
      </c>
      <c r="M1146" s="21" t="e">
        <f t="shared" si="86"/>
        <v>#DIV/0!</v>
      </c>
      <c r="N1146" s="21" t="e">
        <f t="shared" si="87"/>
        <v>#DIV/0!</v>
      </c>
      <c r="O1146" s="21" t="e">
        <f t="shared" si="88"/>
        <v>#DIV/0!</v>
      </c>
      <c r="P1146" s="21" t="e">
        <f t="shared" si="89"/>
        <v>#DIV/0!</v>
      </c>
      <c r="Q1146" s="21" t="e">
        <f t="shared" si="90"/>
        <v>#N/A</v>
      </c>
    </row>
    <row r="1147" spans="1:17">
      <c r="A1147" s="154" t="s">
        <v>174</v>
      </c>
      <c r="B1147" s="154" t="s">
        <v>1852</v>
      </c>
      <c r="C1147" s="154" t="s">
        <v>4171</v>
      </c>
      <c r="D1147" s="179">
        <v>7765615385</v>
      </c>
      <c r="E1147" s="179">
        <v>12145207385</v>
      </c>
      <c r="F1147" s="179">
        <v>2552652000</v>
      </c>
      <c r="G1147" s="179">
        <v>18867356667</v>
      </c>
      <c r="H1147" s="179">
        <v>20004712200</v>
      </c>
      <c r="I1147" s="179">
        <v>13907315000</v>
      </c>
      <c r="J1147" s="179">
        <v>11245125000</v>
      </c>
      <c r="K1147" s="179">
        <v>0</v>
      </c>
      <c r="L1147" s="179">
        <f>VLOOKUP(A1147,Sheet2!$A$1:$E$2000,5,FALSE)</f>
        <v>0</v>
      </c>
      <c r="M1147" s="21">
        <f t="shared" si="86"/>
        <v>1.5760627082614651</v>
      </c>
      <c r="N1147" s="21">
        <f t="shared" si="87"/>
        <v>0.14508666333489703</v>
      </c>
      <c r="O1147" s="21">
        <f t="shared" si="88"/>
        <v>3.4052714588592568</v>
      </c>
      <c r="P1147" s="21">
        <f t="shared" si="89"/>
        <v>-1</v>
      </c>
      <c r="Q1147" s="21">
        <f t="shared" si="90"/>
        <v>-1</v>
      </c>
    </row>
    <row r="1148" spans="1:17">
      <c r="A1148" s="154" t="s">
        <v>904</v>
      </c>
      <c r="B1148" s="154" t="s">
        <v>2940</v>
      </c>
      <c r="C1148" s="154" t="s">
        <v>4171</v>
      </c>
      <c r="D1148" s="179">
        <v>82420179773</v>
      </c>
      <c r="E1148" s="179">
        <v>81010959845</v>
      </c>
      <c r="F1148" s="179">
        <v>82032013464</v>
      </c>
      <c r="G1148" s="179">
        <v>74223076533</v>
      </c>
      <c r="H1148" s="179">
        <v>80567115711</v>
      </c>
      <c r="I1148" s="179">
        <v>81145105982</v>
      </c>
      <c r="J1148" s="179">
        <v>83588936121</v>
      </c>
      <c r="K1148" s="179">
        <v>74320549262</v>
      </c>
      <c r="L1148" s="179">
        <f>VLOOKUP(A1148,Sheet2!$A$1:$E$2000,5,FALSE)</f>
        <v>81722848056</v>
      </c>
      <c r="M1148" s="21">
        <f t="shared" si="86"/>
        <v>-2.2483135405718255E-2</v>
      </c>
      <c r="N1148" s="21">
        <f t="shared" si="87"/>
        <v>1.6559010935886288E-3</v>
      </c>
      <c r="O1148" s="21">
        <f t="shared" si="88"/>
        <v>1.897945193900745E-2</v>
      </c>
      <c r="P1148" s="21">
        <f t="shared" si="89"/>
        <v>1.3132402152134326E-3</v>
      </c>
      <c r="Q1148" s="21">
        <f t="shared" si="90"/>
        <v>1.4344963634365347E-2</v>
      </c>
    </row>
    <row r="1149" spans="1:17">
      <c r="A1149" s="154" t="s">
        <v>97</v>
      </c>
      <c r="B1149" s="154" t="s">
        <v>1854</v>
      </c>
      <c r="C1149" s="154" t="s">
        <v>4171</v>
      </c>
      <c r="D1149" s="179">
        <v>13486912955</v>
      </c>
      <c r="E1149" s="179">
        <v>17847479219</v>
      </c>
      <c r="F1149" s="179">
        <v>23209778793</v>
      </c>
      <c r="G1149" s="179">
        <v>72387169100</v>
      </c>
      <c r="H1149" s="179">
        <v>17528448949</v>
      </c>
      <c r="I1149" s="179">
        <v>52538105874</v>
      </c>
      <c r="J1149" s="179">
        <v>25160587663</v>
      </c>
      <c r="K1149" s="179">
        <v>1705796963</v>
      </c>
      <c r="L1149" s="179">
        <f>VLOOKUP(A1149,Sheet2!$A$1:$E$2000,5,FALSE)</f>
        <v>25368457087</v>
      </c>
      <c r="M1149" s="21">
        <f t="shared" si="86"/>
        <v>0.29966353364071224</v>
      </c>
      <c r="N1149" s="21">
        <f t="shared" si="87"/>
        <v>1.9437269672273487</v>
      </c>
      <c r="O1149" s="21">
        <f t="shared" si="88"/>
        <v>8.4051161684848039E-2</v>
      </c>
      <c r="P1149" s="21">
        <f t="shared" si="89"/>
        <v>-0.97643509223791425</v>
      </c>
      <c r="Q1149" s="21">
        <f t="shared" si="90"/>
        <v>0.4472733532105973</v>
      </c>
    </row>
    <row r="1150" spans="1:17">
      <c r="A1150" s="154" t="s">
        <v>1266</v>
      </c>
      <c r="B1150" s="154" t="s">
        <v>2941</v>
      </c>
      <c r="C1150" s="154" t="s">
        <v>4171</v>
      </c>
      <c r="D1150" s="179"/>
      <c r="E1150" s="179"/>
      <c r="F1150" s="179"/>
      <c r="G1150" s="179"/>
      <c r="H1150" s="179"/>
      <c r="I1150" s="179"/>
      <c r="J1150" s="179"/>
      <c r="K1150" s="179"/>
      <c r="L1150" s="179">
        <f>VLOOKUP(A1150,Sheet2!$A$1:$E$2000,5,FALSE)</f>
        <v>0</v>
      </c>
      <c r="M1150" s="21" t="e">
        <f t="shared" si="86"/>
        <v>#DIV/0!</v>
      </c>
      <c r="N1150" s="21" t="e">
        <f t="shared" si="87"/>
        <v>#DIV/0!</v>
      </c>
      <c r="O1150" s="21" t="e">
        <f t="shared" si="88"/>
        <v>#DIV/0!</v>
      </c>
      <c r="P1150" s="21" t="e">
        <f t="shared" si="89"/>
        <v>#DIV/0!</v>
      </c>
      <c r="Q1150" s="21" t="e">
        <f t="shared" si="90"/>
        <v>#DIV/0!</v>
      </c>
    </row>
    <row r="1151" spans="1:17">
      <c r="A1151" s="154" t="s">
        <v>1267</v>
      </c>
      <c r="B1151" s="154" t="s">
        <v>2943</v>
      </c>
      <c r="C1151" s="154" t="s">
        <v>4171</v>
      </c>
      <c r="D1151" s="179">
        <v>333699305752</v>
      </c>
      <c r="E1151" s="179">
        <v>525829738759</v>
      </c>
      <c r="F1151" s="179">
        <v>389373174612</v>
      </c>
      <c r="G1151" s="179">
        <v>667092765336</v>
      </c>
      <c r="H1151" s="179">
        <v>426444770520</v>
      </c>
      <c r="I1151" s="179">
        <v>477289892187</v>
      </c>
      <c r="J1151" s="179">
        <v>613140681299</v>
      </c>
      <c r="K1151" s="179">
        <v>759494436270</v>
      </c>
      <c r="L1151" s="179">
        <f>VLOOKUP(A1151,Sheet2!$A$1:$E$2000,5,FALSE)</f>
        <v>440037547144</v>
      </c>
      <c r="M1151" s="21">
        <f t="shared" si="86"/>
        <v>0.27793124878997189</v>
      </c>
      <c r="N1151" s="21">
        <f t="shared" si="87"/>
        <v>-9.2310957319678991E-2</v>
      </c>
      <c r="O1151" s="21">
        <f t="shared" si="88"/>
        <v>0.57468649942302363</v>
      </c>
      <c r="P1151" s="21">
        <f t="shared" si="89"/>
        <v>0.1385139754700522</v>
      </c>
      <c r="Q1151" s="21">
        <f t="shared" si="90"/>
        <v>3.1874647231399232E-2</v>
      </c>
    </row>
    <row r="1152" spans="1:17">
      <c r="A1152" s="154" t="s">
        <v>1268</v>
      </c>
      <c r="B1152" s="154" t="s">
        <v>2944</v>
      </c>
      <c r="C1152" s="154" t="s">
        <v>4171</v>
      </c>
      <c r="D1152" s="179"/>
      <c r="E1152" s="179"/>
      <c r="F1152" s="179"/>
      <c r="G1152" s="179"/>
      <c r="H1152" s="179"/>
      <c r="I1152" s="179"/>
      <c r="J1152" s="179"/>
      <c r="K1152" s="179"/>
      <c r="L1152" s="179">
        <f>VLOOKUP(A1152,Sheet2!$A$1:$E$2000,5,FALSE)</f>
        <v>0</v>
      </c>
      <c r="M1152" s="21" t="e">
        <f t="shared" si="86"/>
        <v>#DIV/0!</v>
      </c>
      <c r="N1152" s="21" t="e">
        <f t="shared" si="87"/>
        <v>#DIV/0!</v>
      </c>
      <c r="O1152" s="21" t="e">
        <f t="shared" si="88"/>
        <v>#DIV/0!</v>
      </c>
      <c r="P1152" s="21" t="e">
        <f t="shared" si="89"/>
        <v>#DIV/0!</v>
      </c>
      <c r="Q1152" s="21" t="e">
        <f t="shared" si="90"/>
        <v>#DIV/0!</v>
      </c>
    </row>
    <row r="1153" spans="1:17">
      <c r="A1153" s="154" t="s">
        <v>952</v>
      </c>
      <c r="B1153" s="154" t="s">
        <v>2945</v>
      </c>
      <c r="C1153" s="154" t="s">
        <v>4171</v>
      </c>
      <c r="D1153" s="179">
        <v>1650753831139</v>
      </c>
      <c r="E1153" s="179">
        <v>1694506925294</v>
      </c>
      <c r="F1153" s="179">
        <v>1747853247776</v>
      </c>
      <c r="G1153" s="179">
        <v>1008599202638</v>
      </c>
      <c r="H1153" s="179">
        <v>2326760129449</v>
      </c>
      <c r="I1153" s="179">
        <v>717743316092</v>
      </c>
      <c r="J1153" s="179">
        <v>668249901906</v>
      </c>
      <c r="K1153" s="179">
        <v>1719836039313</v>
      </c>
      <c r="L1153" s="179">
        <f>VLOOKUP(A1153,Sheet2!$A$1:$E$2000,5,FALSE)</f>
        <v>900425696340</v>
      </c>
      <c r="M1153" s="21">
        <f t="shared" si="86"/>
        <v>0.40951369341579169</v>
      </c>
      <c r="N1153" s="21">
        <f t="shared" si="87"/>
        <v>-0.57642939938562354</v>
      </c>
      <c r="O1153" s="21">
        <f t="shared" si="88"/>
        <v>-0.61767390783162535</v>
      </c>
      <c r="P1153" s="21">
        <f t="shared" si="89"/>
        <v>0.70517291191065179</v>
      </c>
      <c r="Q1153" s="21">
        <f t="shared" si="90"/>
        <v>-0.6130130970770804</v>
      </c>
    </row>
    <row r="1154" spans="1:17">
      <c r="A1154" s="154" t="s">
        <v>1269</v>
      </c>
      <c r="B1154" s="154" t="s">
        <v>2946</v>
      </c>
      <c r="C1154" s="154" t="s">
        <v>4171</v>
      </c>
      <c r="D1154" s="179"/>
      <c r="E1154" s="179"/>
      <c r="F1154" s="179"/>
      <c r="G1154" s="179"/>
      <c r="H1154" s="179"/>
      <c r="I1154" s="179"/>
      <c r="J1154" s="179"/>
      <c r="K1154" s="179"/>
      <c r="L1154" s="179">
        <f>VLOOKUP(A1154,Sheet2!$A$1:$E$2000,5,FALSE)</f>
        <v>0</v>
      </c>
      <c r="M1154" s="21" t="e">
        <f t="shared" si="86"/>
        <v>#DIV/0!</v>
      </c>
      <c r="N1154" s="21" t="e">
        <f t="shared" si="87"/>
        <v>#DIV/0!</v>
      </c>
      <c r="O1154" s="21" t="e">
        <f t="shared" si="88"/>
        <v>#DIV/0!</v>
      </c>
      <c r="P1154" s="21" t="e">
        <f t="shared" si="89"/>
        <v>#DIV/0!</v>
      </c>
      <c r="Q1154" s="21" t="e">
        <f t="shared" si="90"/>
        <v>#DIV/0!</v>
      </c>
    </row>
    <row r="1155" spans="1:17">
      <c r="A1155" s="154" t="s">
        <v>494</v>
      </c>
      <c r="B1155" s="154" t="s">
        <v>2206</v>
      </c>
      <c r="C1155" s="154" t="s">
        <v>4171</v>
      </c>
      <c r="D1155" s="179"/>
      <c r="E1155" s="179"/>
      <c r="F1155" s="179"/>
      <c r="G1155" s="179"/>
      <c r="H1155" s="179"/>
      <c r="I1155" s="179"/>
      <c r="J1155" s="179"/>
      <c r="K1155" s="179"/>
      <c r="L1155" s="179">
        <f>VLOOKUP(A1155,Sheet2!$A$1:$E$2000,5,FALSE)</f>
        <v>0</v>
      </c>
      <c r="M1155" s="21" t="e">
        <f t="shared" ref="M1155:M1218" si="91">(H1155-D1155)/ABS(D1155)</f>
        <v>#DIV/0!</v>
      </c>
      <c r="N1155" s="21" t="e">
        <f t="shared" ref="N1155:N1218" si="92">(I1155-E1155)/ABS(E1155)</f>
        <v>#DIV/0!</v>
      </c>
      <c r="O1155" s="21" t="e">
        <f t="shared" ref="O1155:O1218" si="93">(J1155-F1155)/ABS(F1155)</f>
        <v>#DIV/0!</v>
      </c>
      <c r="P1155" s="21" t="e">
        <f t="shared" ref="P1155:P1218" si="94">(K1155-G1155)/ABS(G1155)</f>
        <v>#DIV/0!</v>
      </c>
      <c r="Q1155" s="21" t="e">
        <f t="shared" ref="Q1155:Q1218" si="95">(L1155-H1155)/ABS(H1155)</f>
        <v>#DIV/0!</v>
      </c>
    </row>
    <row r="1156" spans="1:17">
      <c r="A1156" s="154" t="s">
        <v>1270</v>
      </c>
      <c r="B1156" s="154" t="s">
        <v>2947</v>
      </c>
      <c r="C1156" s="154" t="s">
        <v>4171</v>
      </c>
      <c r="D1156" s="179"/>
      <c r="E1156" s="179"/>
      <c r="F1156" s="179"/>
      <c r="G1156" s="179"/>
      <c r="H1156" s="179"/>
      <c r="I1156" s="179"/>
      <c r="J1156" s="179"/>
      <c r="K1156" s="179"/>
      <c r="L1156" s="179">
        <f>VLOOKUP(A1156,Sheet2!$A$1:$E$2000,5,FALSE)</f>
        <v>0</v>
      </c>
      <c r="M1156" s="21" t="e">
        <f t="shared" si="91"/>
        <v>#DIV/0!</v>
      </c>
      <c r="N1156" s="21" t="e">
        <f t="shared" si="92"/>
        <v>#DIV/0!</v>
      </c>
      <c r="O1156" s="21" t="e">
        <f t="shared" si="93"/>
        <v>#DIV/0!</v>
      </c>
      <c r="P1156" s="21" t="e">
        <f t="shared" si="94"/>
        <v>#DIV/0!</v>
      </c>
      <c r="Q1156" s="21" t="e">
        <f t="shared" si="95"/>
        <v>#DIV/0!</v>
      </c>
    </row>
    <row r="1157" spans="1:17">
      <c r="A1157" s="154" t="s">
        <v>181</v>
      </c>
      <c r="B1157" s="154" t="s">
        <v>4253</v>
      </c>
      <c r="C1157" s="154" t="s">
        <v>4171</v>
      </c>
      <c r="D1157" s="179">
        <v>0</v>
      </c>
      <c r="E1157" s="179">
        <v>0</v>
      </c>
      <c r="F1157" s="179">
        <v>0</v>
      </c>
      <c r="G1157" s="179">
        <v>0</v>
      </c>
      <c r="H1157" s="179">
        <v>0</v>
      </c>
      <c r="I1157" s="179">
        <v>0</v>
      </c>
      <c r="J1157" s="179">
        <v>0</v>
      </c>
      <c r="K1157" s="179"/>
      <c r="L1157" s="179">
        <f>VLOOKUP(A1157,Sheet2!$A$1:$E$2000,5,FALSE)</f>
        <v>0</v>
      </c>
      <c r="M1157" s="21" t="e">
        <f t="shared" si="91"/>
        <v>#DIV/0!</v>
      </c>
      <c r="N1157" s="21" t="e">
        <f t="shared" si="92"/>
        <v>#DIV/0!</v>
      </c>
      <c r="O1157" s="21" t="e">
        <f t="shared" si="93"/>
        <v>#DIV/0!</v>
      </c>
      <c r="P1157" s="21" t="e">
        <f t="shared" si="94"/>
        <v>#DIV/0!</v>
      </c>
      <c r="Q1157" s="21" t="e">
        <f t="shared" si="95"/>
        <v>#DIV/0!</v>
      </c>
    </row>
    <row r="1158" spans="1:17">
      <c r="A1158" s="154" t="s">
        <v>1271</v>
      </c>
      <c r="B1158" s="154" t="s">
        <v>2949</v>
      </c>
      <c r="C1158" s="154" t="s">
        <v>4171</v>
      </c>
      <c r="D1158" s="179"/>
      <c r="E1158" s="179"/>
      <c r="F1158" s="179"/>
      <c r="G1158" s="179"/>
      <c r="H1158" s="179"/>
      <c r="I1158" s="179"/>
      <c r="J1158" s="179"/>
      <c r="K1158" s="179"/>
      <c r="L1158" s="179">
        <f>VLOOKUP(A1158,Sheet2!$A$1:$E$2000,5,FALSE)</f>
        <v>0</v>
      </c>
      <c r="M1158" s="21" t="e">
        <f t="shared" si="91"/>
        <v>#DIV/0!</v>
      </c>
      <c r="N1158" s="21" t="e">
        <f t="shared" si="92"/>
        <v>#DIV/0!</v>
      </c>
      <c r="O1158" s="21" t="e">
        <f t="shared" si="93"/>
        <v>#DIV/0!</v>
      </c>
      <c r="P1158" s="21" t="e">
        <f t="shared" si="94"/>
        <v>#DIV/0!</v>
      </c>
      <c r="Q1158" s="21" t="e">
        <f t="shared" si="95"/>
        <v>#DIV/0!</v>
      </c>
    </row>
    <row r="1159" spans="1:17">
      <c r="A1159" s="154" t="s">
        <v>1272</v>
      </c>
      <c r="B1159" s="154" t="s">
        <v>2950</v>
      </c>
      <c r="C1159" s="154" t="s">
        <v>4171</v>
      </c>
      <c r="D1159" s="179"/>
      <c r="E1159" s="179"/>
      <c r="F1159" s="179"/>
      <c r="G1159" s="179"/>
      <c r="H1159" s="179"/>
      <c r="I1159" s="179"/>
      <c r="J1159" s="179"/>
      <c r="K1159" s="179"/>
      <c r="L1159" s="179">
        <f>VLOOKUP(A1159,Sheet2!$A$1:$E$2000,5,FALSE)</f>
        <v>0</v>
      </c>
      <c r="M1159" s="21" t="e">
        <f t="shared" si="91"/>
        <v>#DIV/0!</v>
      </c>
      <c r="N1159" s="21" t="e">
        <f t="shared" si="92"/>
        <v>#DIV/0!</v>
      </c>
      <c r="O1159" s="21" t="e">
        <f t="shared" si="93"/>
        <v>#DIV/0!</v>
      </c>
      <c r="P1159" s="21" t="e">
        <f t="shared" si="94"/>
        <v>#DIV/0!</v>
      </c>
      <c r="Q1159" s="21" t="e">
        <f t="shared" si="95"/>
        <v>#DIV/0!</v>
      </c>
    </row>
    <row r="1160" spans="1:17">
      <c r="A1160" s="154" t="s">
        <v>495</v>
      </c>
      <c r="B1160" s="154" t="s">
        <v>2207</v>
      </c>
      <c r="C1160" s="154" t="s">
        <v>4171</v>
      </c>
      <c r="D1160" s="179">
        <v>7533276581</v>
      </c>
      <c r="E1160" s="179">
        <v>15384445905</v>
      </c>
      <c r="F1160" s="179">
        <v>20263895791</v>
      </c>
      <c r="G1160" s="179">
        <v>6303965230</v>
      </c>
      <c r="H1160" s="179">
        <v>5604639157</v>
      </c>
      <c r="I1160" s="179">
        <v>12895210514</v>
      </c>
      <c r="J1160" s="179">
        <v>3246975983</v>
      </c>
      <c r="K1160" s="179">
        <v>8279944167</v>
      </c>
      <c r="L1160" s="179">
        <f>VLOOKUP(A1160,Sheet2!$A$1:$E$2000,5,FALSE)</f>
        <v>0</v>
      </c>
      <c r="M1160" s="21">
        <f t="shared" si="91"/>
        <v>-0.2560157460386227</v>
      </c>
      <c r="N1160" s="21">
        <f t="shared" si="92"/>
        <v>-0.16180208285506009</v>
      </c>
      <c r="O1160" s="21">
        <f t="shared" si="93"/>
        <v>-0.83976546185940659</v>
      </c>
      <c r="P1160" s="21">
        <f t="shared" si="94"/>
        <v>0.31345016428651845</v>
      </c>
      <c r="Q1160" s="21">
        <f t="shared" si="95"/>
        <v>-1</v>
      </c>
    </row>
    <row r="1161" spans="1:17">
      <c r="A1161" s="154" t="s">
        <v>3563</v>
      </c>
      <c r="B1161" s="154" t="s">
        <v>3564</v>
      </c>
      <c r="C1161" s="154" t="s">
        <v>4171</v>
      </c>
      <c r="D1161" s="179">
        <v>132327209256</v>
      </c>
      <c r="E1161" s="179">
        <v>95259342959</v>
      </c>
      <c r="F1161" s="179">
        <v>71808997993</v>
      </c>
      <c r="G1161" s="179">
        <v>72662106999</v>
      </c>
      <c r="H1161" s="179">
        <v>81139075646</v>
      </c>
      <c r="I1161" s="179">
        <v>83249054961</v>
      </c>
      <c r="J1161" s="179">
        <v>74111287739</v>
      </c>
      <c r="K1161" s="179">
        <v>78273342179</v>
      </c>
      <c r="L1161" s="179">
        <f>VLOOKUP(A1161,Sheet2!$A$1:$E$2000,5,FALSE)</f>
        <v>113268769215</v>
      </c>
      <c r="M1161" s="21">
        <f t="shared" si="91"/>
        <v>-0.38682999435869247</v>
      </c>
      <c r="N1161" s="21">
        <f t="shared" si="92"/>
        <v>-0.12607989541948947</v>
      </c>
      <c r="O1161" s="21">
        <f t="shared" si="93"/>
        <v>3.206129886709224E-2</v>
      </c>
      <c r="P1161" s="21">
        <f t="shared" si="94"/>
        <v>7.7223678362054973E-2</v>
      </c>
      <c r="Q1161" s="21">
        <f t="shared" si="95"/>
        <v>0.39598298739781035</v>
      </c>
    </row>
    <row r="1162" spans="1:17">
      <c r="A1162" s="154" t="s">
        <v>1273</v>
      </c>
      <c r="B1162" s="154" t="s">
        <v>2951</v>
      </c>
      <c r="C1162" s="154" t="s">
        <v>4171</v>
      </c>
      <c r="D1162" s="179"/>
      <c r="E1162" s="179"/>
      <c r="F1162" s="179"/>
      <c r="G1162" s="179"/>
      <c r="H1162" s="179"/>
      <c r="I1162" s="179"/>
      <c r="J1162" s="179"/>
      <c r="K1162" s="179"/>
      <c r="L1162" s="179">
        <f>VLOOKUP(A1162,Sheet2!$A$1:$E$2000,5,FALSE)</f>
        <v>0</v>
      </c>
      <c r="M1162" s="21" t="e">
        <f t="shared" si="91"/>
        <v>#DIV/0!</v>
      </c>
      <c r="N1162" s="21" t="e">
        <f t="shared" si="92"/>
        <v>#DIV/0!</v>
      </c>
      <c r="O1162" s="21" t="e">
        <f t="shared" si="93"/>
        <v>#DIV/0!</v>
      </c>
      <c r="P1162" s="21" t="e">
        <f t="shared" si="94"/>
        <v>#DIV/0!</v>
      </c>
      <c r="Q1162" s="21" t="e">
        <f t="shared" si="95"/>
        <v>#DIV/0!</v>
      </c>
    </row>
    <row r="1163" spans="1:17">
      <c r="A1163" s="154" t="s">
        <v>3909</v>
      </c>
      <c r="B1163" s="154" t="s">
        <v>3910</v>
      </c>
      <c r="C1163" s="154" t="s">
        <v>4171</v>
      </c>
      <c r="D1163" s="179">
        <v>0</v>
      </c>
      <c r="E1163" s="179">
        <v>0</v>
      </c>
      <c r="F1163" s="179">
        <v>0</v>
      </c>
      <c r="G1163" s="179">
        <v>3425000000</v>
      </c>
      <c r="H1163" s="179">
        <v>0</v>
      </c>
      <c r="I1163" s="179">
        <v>1660000000</v>
      </c>
      <c r="J1163" s="179">
        <v>2850000000</v>
      </c>
      <c r="K1163" s="179">
        <v>3510000000</v>
      </c>
      <c r="L1163" s="179">
        <f>VLOOKUP(A1163,Sheet2!$A$1:$E$2000,5,FALSE)</f>
        <v>2085000000</v>
      </c>
      <c r="M1163" s="21" t="e">
        <f t="shared" si="91"/>
        <v>#DIV/0!</v>
      </c>
      <c r="N1163" s="21" t="e">
        <f t="shared" si="92"/>
        <v>#DIV/0!</v>
      </c>
      <c r="O1163" s="21" t="e">
        <f t="shared" si="93"/>
        <v>#DIV/0!</v>
      </c>
      <c r="P1163" s="21">
        <f t="shared" si="94"/>
        <v>2.4817518248175182E-2</v>
      </c>
      <c r="Q1163" s="21" t="e">
        <f t="shared" si="95"/>
        <v>#DIV/0!</v>
      </c>
    </row>
    <row r="1164" spans="1:17">
      <c r="A1164" s="154" t="s">
        <v>1274</v>
      </c>
      <c r="B1164" s="154" t="s">
        <v>2952</v>
      </c>
      <c r="C1164" s="154" t="s">
        <v>4171</v>
      </c>
      <c r="D1164" s="179"/>
      <c r="E1164" s="179"/>
      <c r="F1164" s="179"/>
      <c r="G1164" s="179"/>
      <c r="H1164" s="179"/>
      <c r="I1164" s="179"/>
      <c r="J1164" s="179"/>
      <c r="K1164" s="179"/>
      <c r="L1164" s="179">
        <f>VLOOKUP(A1164,Sheet2!$A$1:$E$2000,5,FALSE)</f>
        <v>0</v>
      </c>
      <c r="M1164" s="21" t="e">
        <f t="shared" si="91"/>
        <v>#DIV/0!</v>
      </c>
      <c r="N1164" s="21" t="e">
        <f t="shared" si="92"/>
        <v>#DIV/0!</v>
      </c>
      <c r="O1164" s="21" t="e">
        <f t="shared" si="93"/>
        <v>#DIV/0!</v>
      </c>
      <c r="P1164" s="21" t="e">
        <f t="shared" si="94"/>
        <v>#DIV/0!</v>
      </c>
      <c r="Q1164" s="21" t="e">
        <f t="shared" si="95"/>
        <v>#DIV/0!</v>
      </c>
    </row>
    <row r="1165" spans="1:17">
      <c r="A1165" s="154" t="s">
        <v>799</v>
      </c>
      <c r="B1165" s="154" t="s">
        <v>2953</v>
      </c>
      <c r="C1165" s="154" t="s">
        <v>4171</v>
      </c>
      <c r="D1165" s="179">
        <v>3848685381792</v>
      </c>
      <c r="E1165" s="179"/>
      <c r="F1165" s="179"/>
      <c r="G1165" s="179"/>
      <c r="H1165" s="179"/>
      <c r="I1165" s="179"/>
      <c r="J1165" s="179"/>
      <c r="K1165" s="179"/>
      <c r="L1165" s="179">
        <f>VLOOKUP(A1165,Sheet2!$A$1:$E$2000,5,FALSE)</f>
        <v>0</v>
      </c>
      <c r="M1165" s="21">
        <f t="shared" si="91"/>
        <v>-1</v>
      </c>
      <c r="N1165" s="21" t="e">
        <f t="shared" si="92"/>
        <v>#DIV/0!</v>
      </c>
      <c r="O1165" s="21" t="e">
        <f t="shared" si="93"/>
        <v>#DIV/0!</v>
      </c>
      <c r="P1165" s="21" t="e">
        <f t="shared" si="94"/>
        <v>#DIV/0!</v>
      </c>
      <c r="Q1165" s="21" t="e">
        <f t="shared" si="95"/>
        <v>#DIV/0!</v>
      </c>
    </row>
    <row r="1166" spans="1:17">
      <c r="A1166" s="154" t="s">
        <v>3840</v>
      </c>
      <c r="B1166" s="154" t="s">
        <v>3841</v>
      </c>
      <c r="C1166" s="154" t="s">
        <v>4171</v>
      </c>
      <c r="D1166" s="179"/>
      <c r="E1166" s="179"/>
      <c r="F1166" s="179"/>
      <c r="G1166" s="179"/>
      <c r="H1166" s="179"/>
      <c r="I1166" s="179"/>
      <c r="J1166" s="179"/>
      <c r="K1166" s="179"/>
      <c r="L1166" s="179">
        <f>VLOOKUP(A1166,Sheet2!$A$1:$E$2000,5,FALSE)</f>
        <v>0</v>
      </c>
      <c r="M1166" s="21" t="e">
        <f t="shared" si="91"/>
        <v>#DIV/0!</v>
      </c>
      <c r="N1166" s="21" t="e">
        <f t="shared" si="92"/>
        <v>#DIV/0!</v>
      </c>
      <c r="O1166" s="21" t="e">
        <f t="shared" si="93"/>
        <v>#DIV/0!</v>
      </c>
      <c r="P1166" s="21" t="e">
        <f t="shared" si="94"/>
        <v>#DIV/0!</v>
      </c>
      <c r="Q1166" s="21" t="e">
        <f t="shared" si="95"/>
        <v>#DIV/0!</v>
      </c>
    </row>
    <row r="1167" spans="1:17">
      <c r="A1167" s="154" t="s">
        <v>496</v>
      </c>
      <c r="B1167" s="154" t="s">
        <v>3801</v>
      </c>
      <c r="C1167" s="154" t="s">
        <v>4171</v>
      </c>
      <c r="D1167" s="179"/>
      <c r="E1167" s="179"/>
      <c r="F1167" s="179"/>
      <c r="G1167" s="179"/>
      <c r="H1167" s="179"/>
      <c r="I1167" s="179"/>
      <c r="J1167" s="179"/>
      <c r="K1167" s="179"/>
      <c r="L1167" s="179">
        <f>VLOOKUP(A1167,Sheet2!$A$1:$E$2000,5,FALSE)</f>
        <v>0</v>
      </c>
      <c r="M1167" s="21" t="e">
        <f t="shared" si="91"/>
        <v>#DIV/0!</v>
      </c>
      <c r="N1167" s="21" t="e">
        <f t="shared" si="92"/>
        <v>#DIV/0!</v>
      </c>
      <c r="O1167" s="21" t="e">
        <f t="shared" si="93"/>
        <v>#DIV/0!</v>
      </c>
      <c r="P1167" s="21" t="e">
        <f t="shared" si="94"/>
        <v>#DIV/0!</v>
      </c>
      <c r="Q1167" s="21" t="e">
        <f t="shared" si="95"/>
        <v>#DIV/0!</v>
      </c>
    </row>
    <row r="1168" spans="1:17">
      <c r="A1168" s="154" t="s">
        <v>1276</v>
      </c>
      <c r="B1168" s="154" t="s">
        <v>4215</v>
      </c>
      <c r="C1168" s="154" t="s">
        <v>4171</v>
      </c>
      <c r="D1168" s="179">
        <v>1099681827941</v>
      </c>
      <c r="E1168" s="179">
        <v>879051461369</v>
      </c>
      <c r="F1168" s="179">
        <v>1361525887852</v>
      </c>
      <c r="G1168" s="179">
        <v>1306379221406</v>
      </c>
      <c r="H1168" s="179">
        <v>1255815335291</v>
      </c>
      <c r="I1168" s="179">
        <v>1158714736390</v>
      </c>
      <c r="J1168" s="179">
        <v>1309592802265</v>
      </c>
      <c r="K1168" s="179">
        <v>1286537346466</v>
      </c>
      <c r="L1168" s="179">
        <f>VLOOKUP(A1168,Sheet2!$A$1:$E$2000,5,FALSE)</f>
        <v>1322962734028</v>
      </c>
      <c r="M1168" s="21">
        <f t="shared" si="91"/>
        <v>0.14198061965099315</v>
      </c>
      <c r="N1168" s="21">
        <f t="shared" si="92"/>
        <v>0.31814209669302351</v>
      </c>
      <c r="O1168" s="21">
        <f t="shared" si="93"/>
        <v>-3.8143296466387283E-2</v>
      </c>
      <c r="P1168" s="21">
        <f t="shared" si="94"/>
        <v>-1.5188449582537787E-2</v>
      </c>
      <c r="Q1168" s="21">
        <f t="shared" si="95"/>
        <v>5.3469166086780165E-2</v>
      </c>
    </row>
    <row r="1169" spans="1:17">
      <c r="A1169" s="154" t="s">
        <v>2956</v>
      </c>
      <c r="B1169" s="154" t="s">
        <v>2957</v>
      </c>
      <c r="C1169" s="154" t="s">
        <v>4171</v>
      </c>
      <c r="D1169" s="179"/>
      <c r="E1169" s="179"/>
      <c r="F1169" s="179"/>
      <c r="G1169" s="179"/>
      <c r="H1169" s="179"/>
      <c r="I1169" s="179"/>
      <c r="J1169" s="179"/>
      <c r="K1169" s="179"/>
      <c r="L1169" s="179">
        <f>VLOOKUP(A1169,Sheet2!$A$1:$E$2000,5,FALSE)</f>
        <v>0</v>
      </c>
      <c r="M1169" s="21" t="e">
        <f t="shared" si="91"/>
        <v>#DIV/0!</v>
      </c>
      <c r="N1169" s="21" t="e">
        <f t="shared" si="92"/>
        <v>#DIV/0!</v>
      </c>
      <c r="O1169" s="21" t="e">
        <f t="shared" si="93"/>
        <v>#DIV/0!</v>
      </c>
      <c r="P1169" s="21" t="e">
        <f t="shared" si="94"/>
        <v>#DIV/0!</v>
      </c>
      <c r="Q1169" s="21" t="e">
        <f t="shared" si="95"/>
        <v>#DIV/0!</v>
      </c>
    </row>
    <row r="1170" spans="1:17">
      <c r="A1170" s="154" t="s">
        <v>1277</v>
      </c>
      <c r="B1170" s="154" t="s">
        <v>2958</v>
      </c>
      <c r="C1170" s="154" t="s">
        <v>4171</v>
      </c>
      <c r="D1170" s="179"/>
      <c r="E1170" s="179"/>
      <c r="F1170" s="179"/>
      <c r="G1170" s="179"/>
      <c r="H1170" s="179"/>
      <c r="I1170" s="179"/>
      <c r="J1170" s="179"/>
      <c r="K1170" s="179"/>
      <c r="L1170" s="179">
        <f>VLOOKUP(A1170,Sheet2!$A$1:$E$2000,5,FALSE)</f>
        <v>0</v>
      </c>
      <c r="M1170" s="21" t="e">
        <f t="shared" si="91"/>
        <v>#DIV/0!</v>
      </c>
      <c r="N1170" s="21" t="e">
        <f t="shared" si="92"/>
        <v>#DIV/0!</v>
      </c>
      <c r="O1170" s="21" t="e">
        <f t="shared" si="93"/>
        <v>#DIV/0!</v>
      </c>
      <c r="P1170" s="21" t="e">
        <f t="shared" si="94"/>
        <v>#DIV/0!</v>
      </c>
      <c r="Q1170" s="21" t="e">
        <f t="shared" si="95"/>
        <v>#DIV/0!</v>
      </c>
    </row>
    <row r="1171" spans="1:17">
      <c r="A1171" s="154" t="s">
        <v>3988</v>
      </c>
      <c r="B1171" s="154" t="s">
        <v>4216</v>
      </c>
      <c r="C1171" s="154" t="s">
        <v>4171</v>
      </c>
      <c r="D1171" s="179"/>
      <c r="E1171" s="179"/>
      <c r="F1171" s="179"/>
      <c r="G1171" s="179"/>
      <c r="H1171" s="179"/>
      <c r="I1171" s="179"/>
      <c r="J1171" s="179"/>
      <c r="K1171" s="179"/>
      <c r="L1171" s="179">
        <f>VLOOKUP(A1171,Sheet2!$A$1:$E$2000,5,FALSE)</f>
        <v>0</v>
      </c>
      <c r="M1171" s="21" t="e">
        <f t="shared" si="91"/>
        <v>#DIV/0!</v>
      </c>
      <c r="N1171" s="21" t="e">
        <f t="shared" si="92"/>
        <v>#DIV/0!</v>
      </c>
      <c r="O1171" s="21" t="e">
        <f t="shared" si="93"/>
        <v>#DIV/0!</v>
      </c>
      <c r="P1171" s="21" t="e">
        <f t="shared" si="94"/>
        <v>#DIV/0!</v>
      </c>
      <c r="Q1171" s="21" t="e">
        <f t="shared" si="95"/>
        <v>#DIV/0!</v>
      </c>
    </row>
    <row r="1172" spans="1:17">
      <c r="A1172" s="154" t="s">
        <v>184</v>
      </c>
      <c r="B1172" s="154" t="s">
        <v>3732</v>
      </c>
      <c r="C1172" s="154" t="s">
        <v>4171</v>
      </c>
      <c r="D1172" s="179">
        <v>10819080127</v>
      </c>
      <c r="E1172" s="179">
        <v>11405267158</v>
      </c>
      <c r="F1172" s="179">
        <v>7903193630</v>
      </c>
      <c r="G1172" s="179">
        <v>14906348498</v>
      </c>
      <c r="H1172" s="179">
        <v>8594717938</v>
      </c>
      <c r="I1172" s="179">
        <v>16815821275</v>
      </c>
      <c r="J1172" s="179">
        <v>9334285802</v>
      </c>
      <c r="K1172" s="179">
        <v>11113434654</v>
      </c>
      <c r="L1172" s="179">
        <f>VLOOKUP(A1172,Sheet2!$A$1:$E$2000,5,FALSE)</f>
        <v>7103533393</v>
      </c>
      <c r="M1172" s="21">
        <f t="shared" si="91"/>
        <v>-0.20559623950366182</v>
      </c>
      <c r="N1172" s="21">
        <f t="shared" si="92"/>
        <v>0.47439082680363814</v>
      </c>
      <c r="O1172" s="21">
        <f t="shared" si="93"/>
        <v>0.18107770592481359</v>
      </c>
      <c r="P1172" s="21">
        <f t="shared" si="94"/>
        <v>-0.25444956184332462</v>
      </c>
      <c r="Q1172" s="21">
        <f t="shared" si="95"/>
        <v>-0.17350011434429927</v>
      </c>
    </row>
    <row r="1173" spans="1:17">
      <c r="A1173" s="154" t="s">
        <v>1281</v>
      </c>
      <c r="B1173" s="154" t="s">
        <v>2963</v>
      </c>
      <c r="C1173" s="154" t="s">
        <v>4171</v>
      </c>
      <c r="D1173" s="179"/>
      <c r="E1173" s="179"/>
      <c r="F1173" s="179"/>
      <c r="G1173" s="179"/>
      <c r="H1173" s="179"/>
      <c r="I1173" s="179"/>
      <c r="J1173" s="179"/>
      <c r="K1173" s="179"/>
      <c r="L1173" s="179">
        <f>VLOOKUP(A1173,Sheet2!$A$1:$E$2000,5,FALSE)</f>
        <v>0</v>
      </c>
      <c r="M1173" s="21" t="e">
        <f t="shared" si="91"/>
        <v>#DIV/0!</v>
      </c>
      <c r="N1173" s="21" t="e">
        <f t="shared" si="92"/>
        <v>#DIV/0!</v>
      </c>
      <c r="O1173" s="21" t="e">
        <f t="shared" si="93"/>
        <v>#DIV/0!</v>
      </c>
      <c r="P1173" s="21" t="e">
        <f t="shared" si="94"/>
        <v>#DIV/0!</v>
      </c>
      <c r="Q1173" s="21" t="e">
        <f t="shared" si="95"/>
        <v>#DIV/0!</v>
      </c>
    </row>
    <row r="1174" spans="1:17">
      <c r="A1174" s="154" t="s">
        <v>1282</v>
      </c>
      <c r="B1174" s="154" t="s">
        <v>2964</v>
      </c>
      <c r="C1174" s="154" t="s">
        <v>4171</v>
      </c>
      <c r="D1174" s="179">
        <v>215263683782</v>
      </c>
      <c r="E1174" s="179">
        <v>239337091070</v>
      </c>
      <c r="F1174" s="179">
        <v>280657807118</v>
      </c>
      <c r="G1174" s="179">
        <v>289067245728</v>
      </c>
      <c r="H1174" s="179">
        <v>227614595097</v>
      </c>
      <c r="I1174" s="179">
        <v>196553404903</v>
      </c>
      <c r="J1174" s="179">
        <v>239318298472</v>
      </c>
      <c r="K1174" s="179">
        <v>323042382962</v>
      </c>
      <c r="L1174" s="179">
        <f>VLOOKUP(A1174,Sheet2!$A$1:$E$2000,5,FALSE)</f>
        <v>269309699956</v>
      </c>
      <c r="M1174" s="21">
        <f t="shared" si="91"/>
        <v>5.7375731465730696E-2</v>
      </c>
      <c r="N1174" s="21">
        <f t="shared" si="92"/>
        <v>-0.17875911324787874</v>
      </c>
      <c r="O1174" s="21">
        <f t="shared" si="93"/>
        <v>-0.14729506038155277</v>
      </c>
      <c r="P1174" s="21">
        <f t="shared" si="94"/>
        <v>0.11753368026334315</v>
      </c>
      <c r="Q1174" s="21">
        <f t="shared" si="95"/>
        <v>0.18318291426448843</v>
      </c>
    </row>
    <row r="1175" spans="1:17">
      <c r="A1175" s="154" t="s">
        <v>503</v>
      </c>
      <c r="B1175" s="154" t="s">
        <v>2966</v>
      </c>
      <c r="C1175" s="154" t="s">
        <v>4171</v>
      </c>
      <c r="D1175" s="179"/>
      <c r="E1175" s="179"/>
      <c r="F1175" s="179"/>
      <c r="G1175" s="179"/>
      <c r="H1175" s="179"/>
      <c r="I1175" s="179"/>
      <c r="J1175" s="179"/>
      <c r="K1175" s="179"/>
      <c r="L1175" s="179">
        <f>VLOOKUP(A1175,Sheet2!$A$1:$E$2000,5,FALSE)</f>
        <v>0</v>
      </c>
      <c r="M1175" s="21" t="e">
        <f t="shared" si="91"/>
        <v>#DIV/0!</v>
      </c>
      <c r="N1175" s="21" t="e">
        <f t="shared" si="92"/>
        <v>#DIV/0!</v>
      </c>
      <c r="O1175" s="21" t="e">
        <f t="shared" si="93"/>
        <v>#DIV/0!</v>
      </c>
      <c r="P1175" s="21" t="e">
        <f t="shared" si="94"/>
        <v>#DIV/0!</v>
      </c>
      <c r="Q1175" s="21" t="e">
        <f t="shared" si="95"/>
        <v>#DIV/0!</v>
      </c>
    </row>
    <row r="1176" spans="1:17">
      <c r="A1176" s="154" t="s">
        <v>1283</v>
      </c>
      <c r="B1176" s="154" t="s">
        <v>2967</v>
      </c>
      <c r="C1176" s="154" t="s">
        <v>4171</v>
      </c>
      <c r="D1176" s="179"/>
      <c r="E1176" s="179"/>
      <c r="F1176" s="179"/>
      <c r="G1176" s="179"/>
      <c r="H1176" s="179"/>
      <c r="I1176" s="179"/>
      <c r="J1176" s="179"/>
      <c r="K1176" s="179"/>
      <c r="L1176" s="179">
        <f>VLOOKUP(A1176,Sheet2!$A$1:$E$2000,5,FALSE)</f>
        <v>0</v>
      </c>
      <c r="M1176" s="21" t="e">
        <f t="shared" si="91"/>
        <v>#DIV/0!</v>
      </c>
      <c r="N1176" s="21" t="e">
        <f t="shared" si="92"/>
        <v>#DIV/0!</v>
      </c>
      <c r="O1176" s="21" t="e">
        <f t="shared" si="93"/>
        <v>#DIV/0!</v>
      </c>
      <c r="P1176" s="21" t="e">
        <f t="shared" si="94"/>
        <v>#DIV/0!</v>
      </c>
      <c r="Q1176" s="21" t="e">
        <f t="shared" si="95"/>
        <v>#DIV/0!</v>
      </c>
    </row>
    <row r="1177" spans="1:17">
      <c r="A1177" s="154" t="s">
        <v>1284</v>
      </c>
      <c r="B1177" s="154" t="s">
        <v>2969</v>
      </c>
      <c r="C1177" s="154" t="s">
        <v>4171</v>
      </c>
      <c r="D1177" s="179">
        <v>438682159</v>
      </c>
      <c r="E1177" s="179">
        <v>870446495</v>
      </c>
      <c r="F1177" s="179">
        <v>477333500</v>
      </c>
      <c r="G1177" s="179">
        <v>1582816361</v>
      </c>
      <c r="H1177" s="179">
        <v>469791076</v>
      </c>
      <c r="I1177" s="179">
        <v>516028595</v>
      </c>
      <c r="J1177" s="179">
        <v>444282691</v>
      </c>
      <c r="K1177" s="179">
        <v>600628244</v>
      </c>
      <c r="L1177" s="179">
        <f>VLOOKUP(A1177,Sheet2!$A$1:$E$2000,5,FALSE)</f>
        <v>1150191311</v>
      </c>
      <c r="M1177" s="21">
        <f t="shared" si="91"/>
        <v>7.0914479565146848E-2</v>
      </c>
      <c r="N1177" s="21">
        <f t="shared" si="92"/>
        <v>-0.40716793282050034</v>
      </c>
      <c r="O1177" s="21">
        <f t="shared" si="93"/>
        <v>-6.9240497471893342E-2</v>
      </c>
      <c r="P1177" s="21">
        <f t="shared" si="94"/>
        <v>-0.62053194621988117</v>
      </c>
      <c r="Q1177" s="21">
        <f t="shared" si="95"/>
        <v>1.4483038732732334</v>
      </c>
    </row>
    <row r="1178" spans="1:17">
      <c r="A1178" s="154" t="s">
        <v>798</v>
      </c>
      <c r="B1178" s="154" t="s">
        <v>2970</v>
      </c>
      <c r="C1178" s="154" t="s">
        <v>4171</v>
      </c>
      <c r="D1178" s="179"/>
      <c r="E1178" s="179"/>
      <c r="F1178" s="179"/>
      <c r="G1178" s="179"/>
      <c r="H1178" s="179"/>
      <c r="I1178" s="179"/>
      <c r="J1178" s="179"/>
      <c r="K1178" s="179"/>
      <c r="L1178" s="179">
        <f>VLOOKUP(A1178,Sheet2!$A$1:$E$2000,5,FALSE)</f>
        <v>0</v>
      </c>
      <c r="M1178" s="21" t="e">
        <f t="shared" si="91"/>
        <v>#DIV/0!</v>
      </c>
      <c r="N1178" s="21" t="e">
        <f t="shared" si="92"/>
        <v>#DIV/0!</v>
      </c>
      <c r="O1178" s="21" t="e">
        <f t="shared" si="93"/>
        <v>#DIV/0!</v>
      </c>
      <c r="P1178" s="21" t="e">
        <f t="shared" si="94"/>
        <v>#DIV/0!</v>
      </c>
      <c r="Q1178" s="21" t="e">
        <f t="shared" si="95"/>
        <v>#DIV/0!</v>
      </c>
    </row>
    <row r="1179" spans="1:17">
      <c r="A1179" s="154" t="s">
        <v>1285</v>
      </c>
      <c r="B1179" s="154" t="s">
        <v>2971</v>
      </c>
      <c r="C1179" s="154" t="s">
        <v>4171</v>
      </c>
      <c r="D1179" s="179"/>
      <c r="E1179" s="179"/>
      <c r="F1179" s="179"/>
      <c r="G1179" s="179"/>
      <c r="H1179" s="179"/>
      <c r="I1179" s="179"/>
      <c r="J1179" s="179"/>
      <c r="K1179" s="179"/>
      <c r="L1179" s="179">
        <f>VLOOKUP(A1179,Sheet2!$A$1:$E$2000,5,FALSE)</f>
        <v>0</v>
      </c>
      <c r="M1179" s="21" t="e">
        <f t="shared" si="91"/>
        <v>#DIV/0!</v>
      </c>
      <c r="N1179" s="21" t="e">
        <f t="shared" si="92"/>
        <v>#DIV/0!</v>
      </c>
      <c r="O1179" s="21" t="e">
        <f t="shared" si="93"/>
        <v>#DIV/0!</v>
      </c>
      <c r="P1179" s="21" t="e">
        <f t="shared" si="94"/>
        <v>#DIV/0!</v>
      </c>
      <c r="Q1179" s="21" t="e">
        <f t="shared" si="95"/>
        <v>#DIV/0!</v>
      </c>
    </row>
    <row r="1180" spans="1:17">
      <c r="A1180" s="154" t="s">
        <v>1286</v>
      </c>
      <c r="B1180" s="154" t="s">
        <v>2972</v>
      </c>
      <c r="C1180" s="154" t="s">
        <v>4171</v>
      </c>
      <c r="D1180" s="179"/>
      <c r="E1180" s="179"/>
      <c r="F1180" s="179"/>
      <c r="G1180" s="179"/>
      <c r="H1180" s="179"/>
      <c r="I1180" s="179"/>
      <c r="J1180" s="179"/>
      <c r="K1180" s="179"/>
      <c r="L1180" s="179">
        <f>VLOOKUP(A1180,Sheet2!$A$1:$E$2000,5,FALSE)</f>
        <v>0</v>
      </c>
      <c r="M1180" s="21" t="e">
        <f t="shared" si="91"/>
        <v>#DIV/0!</v>
      </c>
      <c r="N1180" s="21" t="e">
        <f t="shared" si="92"/>
        <v>#DIV/0!</v>
      </c>
      <c r="O1180" s="21" t="e">
        <f t="shared" si="93"/>
        <v>#DIV/0!</v>
      </c>
      <c r="P1180" s="21" t="e">
        <f t="shared" si="94"/>
        <v>#DIV/0!</v>
      </c>
      <c r="Q1180" s="21" t="e">
        <f t="shared" si="95"/>
        <v>#DIV/0!</v>
      </c>
    </row>
    <row r="1181" spans="1:17">
      <c r="A1181" s="154" t="s">
        <v>3842</v>
      </c>
      <c r="B1181" s="154" t="s">
        <v>3843</v>
      </c>
      <c r="C1181" s="154" t="s">
        <v>4171</v>
      </c>
      <c r="D1181" s="179">
        <v>148417503</v>
      </c>
      <c r="E1181" s="179">
        <v>1099276730</v>
      </c>
      <c r="F1181" s="179">
        <v>573578405</v>
      </c>
      <c r="G1181" s="179">
        <v>54545455</v>
      </c>
      <c r="H1181" s="179">
        <v>0</v>
      </c>
      <c r="I1181" s="179">
        <v>4047224374</v>
      </c>
      <c r="J1181" s="179">
        <v>4382427269</v>
      </c>
      <c r="K1181" s="179">
        <v>1473489791</v>
      </c>
      <c r="L1181" s="179">
        <f>VLOOKUP(A1181,Sheet2!$A$1:$E$2000,5,FALSE)</f>
        <v>2173839580</v>
      </c>
      <c r="M1181" s="21">
        <f t="shared" si="91"/>
        <v>-1</v>
      </c>
      <c r="N1181" s="21">
        <f t="shared" si="92"/>
        <v>2.6817156804547295</v>
      </c>
      <c r="O1181" s="21">
        <f t="shared" si="93"/>
        <v>6.6405025551824952</v>
      </c>
      <c r="P1181" s="21">
        <f t="shared" si="94"/>
        <v>26.013979276550174</v>
      </c>
      <c r="Q1181" s="21" t="e">
        <f t="shared" si="95"/>
        <v>#DIV/0!</v>
      </c>
    </row>
    <row r="1182" spans="1:17">
      <c r="A1182" s="154" t="s">
        <v>848</v>
      </c>
      <c r="B1182" s="154" t="s">
        <v>2973</v>
      </c>
      <c r="C1182" s="154" t="s">
        <v>4171</v>
      </c>
      <c r="D1182" s="179">
        <v>21354168641</v>
      </c>
      <c r="E1182" s="179">
        <v>24383254614</v>
      </c>
      <c r="F1182" s="179">
        <v>22847172361</v>
      </c>
      <c r="G1182" s="179">
        <v>25063189076</v>
      </c>
      <c r="H1182" s="179">
        <v>22533742472</v>
      </c>
      <c r="I1182" s="179">
        <v>26242710549</v>
      </c>
      <c r="J1182" s="179">
        <v>25527582174</v>
      </c>
      <c r="K1182" s="179">
        <v>23499918867</v>
      </c>
      <c r="L1182" s="179">
        <f>VLOOKUP(A1182,Sheet2!$A$1:$E$2000,5,FALSE)</f>
        <v>24703702566</v>
      </c>
      <c r="M1182" s="21">
        <f t="shared" si="91"/>
        <v>5.5238574295756869E-2</v>
      </c>
      <c r="N1182" s="21">
        <f t="shared" si="92"/>
        <v>7.6259546333587738E-2</v>
      </c>
      <c r="O1182" s="21">
        <f t="shared" si="93"/>
        <v>0.1173191049924167</v>
      </c>
      <c r="P1182" s="21">
        <f t="shared" si="94"/>
        <v>-6.2373156275509878E-2</v>
      </c>
      <c r="Q1182" s="21">
        <f t="shared" si="95"/>
        <v>9.6298255680180564E-2</v>
      </c>
    </row>
    <row r="1183" spans="1:17">
      <c r="A1183" s="154" t="s">
        <v>505</v>
      </c>
      <c r="B1183" s="154" t="s">
        <v>2219</v>
      </c>
      <c r="C1183" s="154" t="s">
        <v>4171</v>
      </c>
      <c r="D1183" s="179">
        <v>0</v>
      </c>
      <c r="E1183" s="179"/>
      <c r="F1183" s="179"/>
      <c r="G1183" s="179"/>
      <c r="H1183" s="179"/>
      <c r="I1183" s="179"/>
      <c r="J1183" s="179"/>
      <c r="K1183" s="179"/>
      <c r="L1183" s="179">
        <f>VLOOKUP(A1183,Sheet2!$A$1:$E$2000,5,FALSE)</f>
        <v>0</v>
      </c>
      <c r="M1183" s="21" t="e">
        <f t="shared" si="91"/>
        <v>#DIV/0!</v>
      </c>
      <c r="N1183" s="21" t="e">
        <f t="shared" si="92"/>
        <v>#DIV/0!</v>
      </c>
      <c r="O1183" s="21" t="e">
        <f t="shared" si="93"/>
        <v>#DIV/0!</v>
      </c>
      <c r="P1183" s="21" t="e">
        <f t="shared" si="94"/>
        <v>#DIV/0!</v>
      </c>
      <c r="Q1183" s="21" t="e">
        <f t="shared" si="95"/>
        <v>#DIV/0!</v>
      </c>
    </row>
    <row r="1184" spans="1:17">
      <c r="A1184" s="154" t="s">
        <v>1289</v>
      </c>
      <c r="B1184" s="154" t="s">
        <v>2978</v>
      </c>
      <c r="C1184" s="154" t="s">
        <v>4171</v>
      </c>
      <c r="D1184" s="179">
        <v>321710956577</v>
      </c>
      <c r="E1184" s="179">
        <v>467883680301</v>
      </c>
      <c r="F1184" s="179">
        <v>326233254521</v>
      </c>
      <c r="G1184" s="179">
        <v>495457175292</v>
      </c>
      <c r="H1184" s="179">
        <v>324278813960</v>
      </c>
      <c r="I1184" s="179">
        <v>359236353013</v>
      </c>
      <c r="J1184" s="179">
        <v>464337012496</v>
      </c>
      <c r="K1184" s="179">
        <v>476967585758</v>
      </c>
      <c r="L1184" s="179">
        <f>VLOOKUP(A1184,Sheet2!$A$1:$E$2000,5,FALSE)</f>
        <v>304245070505</v>
      </c>
      <c r="M1184" s="21">
        <f t="shared" si="91"/>
        <v>7.9818773047768288E-3</v>
      </c>
      <c r="N1184" s="21">
        <f t="shared" si="92"/>
        <v>-0.23221012371729818</v>
      </c>
      <c r="O1184" s="21">
        <f t="shared" si="93"/>
        <v>0.42332826608303387</v>
      </c>
      <c r="P1184" s="21">
        <f t="shared" si="94"/>
        <v>-3.7318239509001101E-2</v>
      </c>
      <c r="Q1184" s="21">
        <f t="shared" si="95"/>
        <v>-6.1779378092431211E-2</v>
      </c>
    </row>
    <row r="1185" spans="1:17">
      <c r="A1185" s="154" t="s">
        <v>892</v>
      </c>
      <c r="B1185" s="154" t="s">
        <v>2980</v>
      </c>
      <c r="C1185" s="154" t="s">
        <v>4171</v>
      </c>
      <c r="D1185" s="179">
        <v>245310900436</v>
      </c>
      <c r="E1185" s="179">
        <v>224578071698</v>
      </c>
      <c r="F1185" s="179">
        <v>204877608563</v>
      </c>
      <c r="G1185" s="179">
        <v>244810872705</v>
      </c>
      <c r="H1185" s="179">
        <v>229661570790</v>
      </c>
      <c r="I1185" s="179">
        <v>197535103781</v>
      </c>
      <c r="J1185" s="179">
        <v>226268148428</v>
      </c>
      <c r="K1185" s="179">
        <v>285486605405</v>
      </c>
      <c r="L1185" s="179">
        <f>VLOOKUP(A1185,Sheet2!$A$1:$E$2000,5,FALSE)</f>
        <v>207862809561</v>
      </c>
      <c r="M1185" s="21">
        <f t="shared" si="91"/>
        <v>-6.3793861659575166E-2</v>
      </c>
      <c r="N1185" s="21">
        <f t="shared" si="92"/>
        <v>-0.12041677850616629</v>
      </c>
      <c r="O1185" s="21">
        <f t="shared" si="93"/>
        <v>0.10440643082000049</v>
      </c>
      <c r="P1185" s="21">
        <f t="shared" si="94"/>
        <v>0.16615165924029338</v>
      </c>
      <c r="Q1185" s="21">
        <f t="shared" si="95"/>
        <v>-9.4916886416894469E-2</v>
      </c>
    </row>
    <row r="1186" spans="1:17">
      <c r="A1186" s="154" t="s">
        <v>1290</v>
      </c>
      <c r="B1186" s="154" t="s">
        <v>2981</v>
      </c>
      <c r="C1186" s="154" t="s">
        <v>4171</v>
      </c>
      <c r="D1186" s="179"/>
      <c r="E1186" s="179"/>
      <c r="F1186" s="179"/>
      <c r="G1186" s="179"/>
      <c r="H1186" s="179"/>
      <c r="I1186" s="179"/>
      <c r="J1186" s="179"/>
      <c r="K1186" s="179"/>
      <c r="L1186" s="179">
        <f>VLOOKUP(A1186,Sheet2!$A$1:$E$2000,5,FALSE)</f>
        <v>0</v>
      </c>
      <c r="M1186" s="21" t="e">
        <f t="shared" si="91"/>
        <v>#DIV/0!</v>
      </c>
      <c r="N1186" s="21" t="e">
        <f t="shared" si="92"/>
        <v>#DIV/0!</v>
      </c>
      <c r="O1186" s="21" t="e">
        <f t="shared" si="93"/>
        <v>#DIV/0!</v>
      </c>
      <c r="P1186" s="21" t="e">
        <f t="shared" si="94"/>
        <v>#DIV/0!</v>
      </c>
      <c r="Q1186" s="21" t="e">
        <f t="shared" si="95"/>
        <v>#DIV/0!</v>
      </c>
    </row>
    <row r="1187" spans="1:17">
      <c r="A1187" s="154" t="s">
        <v>1291</v>
      </c>
      <c r="B1187" s="154" t="s">
        <v>2982</v>
      </c>
      <c r="C1187" s="154" t="s">
        <v>4171</v>
      </c>
      <c r="D1187" s="179"/>
      <c r="E1187" s="179"/>
      <c r="F1187" s="179"/>
      <c r="G1187" s="179"/>
      <c r="H1187" s="179"/>
      <c r="I1187" s="179"/>
      <c r="J1187" s="179"/>
      <c r="K1187" s="179"/>
      <c r="L1187" s="179">
        <f>VLOOKUP(A1187,Sheet2!$A$1:$E$2000,5,FALSE)</f>
        <v>0</v>
      </c>
      <c r="M1187" s="21" t="e">
        <f t="shared" si="91"/>
        <v>#DIV/0!</v>
      </c>
      <c r="N1187" s="21" t="e">
        <f t="shared" si="92"/>
        <v>#DIV/0!</v>
      </c>
      <c r="O1187" s="21" t="e">
        <f t="shared" si="93"/>
        <v>#DIV/0!</v>
      </c>
      <c r="P1187" s="21" t="e">
        <f t="shared" si="94"/>
        <v>#DIV/0!</v>
      </c>
      <c r="Q1187" s="21" t="e">
        <f t="shared" si="95"/>
        <v>#DIV/0!</v>
      </c>
    </row>
    <row r="1188" spans="1:17">
      <c r="A1188" s="154" t="s">
        <v>1598</v>
      </c>
      <c r="B1188" s="154" t="s">
        <v>2985</v>
      </c>
      <c r="C1188" s="154" t="s">
        <v>4171</v>
      </c>
      <c r="D1188" s="179">
        <v>1719578817956</v>
      </c>
      <c r="E1188" s="179">
        <v>1790461368965</v>
      </c>
      <c r="F1188" s="179">
        <v>1935722652597</v>
      </c>
      <c r="G1188" s="179">
        <v>2203953052695</v>
      </c>
      <c r="H1188" s="179">
        <v>2069779212599</v>
      </c>
      <c r="I1188" s="179">
        <v>2339669128875</v>
      </c>
      <c r="J1188" s="179">
        <v>2384088379589</v>
      </c>
      <c r="K1188" s="179">
        <v>2436558796916</v>
      </c>
      <c r="L1188" s="179">
        <f>VLOOKUP(A1188,Sheet2!$A$1:$E$2000,5,FALSE)</f>
        <v>2479036293664</v>
      </c>
      <c r="M1188" s="21">
        <f t="shared" si="91"/>
        <v>0.20365475021335183</v>
      </c>
      <c r="N1188" s="21">
        <f t="shared" si="92"/>
        <v>0.30674091573809092</v>
      </c>
      <c r="O1188" s="21">
        <f t="shared" si="93"/>
        <v>0.23162704966564532</v>
      </c>
      <c r="P1188" s="21">
        <f t="shared" si="94"/>
        <v>0.10554024457851724</v>
      </c>
      <c r="Q1188" s="21">
        <f t="shared" si="95"/>
        <v>0.19772982479184348</v>
      </c>
    </row>
    <row r="1189" spans="1:17">
      <c r="A1189" s="154" t="s">
        <v>1292</v>
      </c>
      <c r="B1189" s="154" t="s">
        <v>2986</v>
      </c>
      <c r="C1189" s="154" t="s">
        <v>4171</v>
      </c>
      <c r="D1189" s="179">
        <v>875693084746</v>
      </c>
      <c r="E1189" s="179">
        <v>1069868363177</v>
      </c>
      <c r="F1189" s="179">
        <v>1303861571258</v>
      </c>
      <c r="G1189" s="179">
        <v>1401109777520</v>
      </c>
      <c r="H1189" s="179">
        <v>1007916975678</v>
      </c>
      <c r="I1189" s="179">
        <v>1320318155121</v>
      </c>
      <c r="J1189" s="179">
        <v>1450785525733</v>
      </c>
      <c r="K1189" s="179">
        <v>1506870378939</v>
      </c>
      <c r="L1189" s="179">
        <f>VLOOKUP(A1189,Sheet2!$A$1:$E$2000,5,FALSE)</f>
        <v>1155376098094</v>
      </c>
      <c r="M1189" s="21">
        <f t="shared" si="91"/>
        <v>0.15099341679779546</v>
      </c>
      <c r="N1189" s="21">
        <f t="shared" si="92"/>
        <v>0.23409402554935196</v>
      </c>
      <c r="O1189" s="21">
        <f t="shared" si="93"/>
        <v>0.11268370639472401</v>
      </c>
      <c r="P1189" s="21">
        <f t="shared" si="94"/>
        <v>7.5483451129860046E-2</v>
      </c>
      <c r="Q1189" s="21">
        <f t="shared" si="95"/>
        <v>0.14630086204948381</v>
      </c>
    </row>
    <row r="1190" spans="1:17">
      <c r="A1190" s="154" t="s">
        <v>1293</v>
      </c>
      <c r="B1190" s="154" t="s">
        <v>2987</v>
      </c>
      <c r="C1190" s="154" t="s">
        <v>4171</v>
      </c>
      <c r="D1190" s="179"/>
      <c r="E1190" s="179"/>
      <c r="F1190" s="179"/>
      <c r="G1190" s="179"/>
      <c r="H1190" s="179"/>
      <c r="I1190" s="179"/>
      <c r="J1190" s="179"/>
      <c r="K1190" s="179"/>
      <c r="L1190" s="179">
        <f>VLOOKUP(A1190,Sheet2!$A$1:$E$2000,5,FALSE)</f>
        <v>0</v>
      </c>
      <c r="M1190" s="21" t="e">
        <f t="shared" si="91"/>
        <v>#DIV/0!</v>
      </c>
      <c r="N1190" s="21" t="e">
        <f t="shared" si="92"/>
        <v>#DIV/0!</v>
      </c>
      <c r="O1190" s="21" t="e">
        <f t="shared" si="93"/>
        <v>#DIV/0!</v>
      </c>
      <c r="P1190" s="21" t="e">
        <f t="shared" si="94"/>
        <v>#DIV/0!</v>
      </c>
      <c r="Q1190" s="21" t="e">
        <f t="shared" si="95"/>
        <v>#DIV/0!</v>
      </c>
    </row>
    <row r="1191" spans="1:17">
      <c r="A1191" s="154" t="s">
        <v>797</v>
      </c>
      <c r="B1191" s="154" t="s">
        <v>2988</v>
      </c>
      <c r="C1191" s="154" t="s">
        <v>4171</v>
      </c>
      <c r="D1191" s="179">
        <v>2750568887018</v>
      </c>
      <c r="E1191" s="179">
        <v>3737704075208</v>
      </c>
      <c r="F1191" s="179">
        <v>4344231072226</v>
      </c>
      <c r="G1191" s="179">
        <v>3902733465993</v>
      </c>
      <c r="H1191" s="179">
        <v>2847181518411</v>
      </c>
      <c r="I1191" s="179">
        <v>3620852808117</v>
      </c>
      <c r="J1191" s="179">
        <v>3782528526123</v>
      </c>
      <c r="K1191" s="179">
        <v>4347682360748</v>
      </c>
      <c r="L1191" s="179">
        <f>VLOOKUP(A1191,Sheet2!$A$1:$E$2000,5,FALSE)</f>
        <v>0</v>
      </c>
      <c r="M1191" s="21">
        <f t="shared" si="91"/>
        <v>3.512459980514851E-2</v>
      </c>
      <c r="N1191" s="21">
        <f t="shared" si="92"/>
        <v>-3.1262846051956998E-2</v>
      </c>
      <c r="O1191" s="21">
        <f t="shared" si="93"/>
        <v>-0.12929849650358988</v>
      </c>
      <c r="P1191" s="21">
        <f t="shared" si="94"/>
        <v>0.11400955218492957</v>
      </c>
      <c r="Q1191" s="21">
        <f t="shared" si="95"/>
        <v>-1</v>
      </c>
    </row>
    <row r="1192" spans="1:17">
      <c r="A1192" s="154" t="s">
        <v>508</v>
      </c>
      <c r="B1192" s="154" t="s">
        <v>3729</v>
      </c>
      <c r="C1192" s="154" t="s">
        <v>4171</v>
      </c>
      <c r="D1192" s="179">
        <v>0</v>
      </c>
      <c r="E1192" s="179">
        <v>0</v>
      </c>
      <c r="F1192" s="179">
        <v>0</v>
      </c>
      <c r="G1192" s="179">
        <v>0</v>
      </c>
      <c r="H1192" s="179">
        <v>0</v>
      </c>
      <c r="I1192" s="179">
        <v>0</v>
      </c>
      <c r="J1192" s="179">
        <v>0</v>
      </c>
      <c r="K1192" s="179">
        <v>0</v>
      </c>
      <c r="L1192" s="179">
        <f>VLOOKUP(A1192,Sheet2!$A$1:$E$2000,5,FALSE)</f>
        <v>0</v>
      </c>
      <c r="M1192" s="21" t="e">
        <f t="shared" si="91"/>
        <v>#DIV/0!</v>
      </c>
      <c r="N1192" s="21" t="e">
        <f t="shared" si="92"/>
        <v>#DIV/0!</v>
      </c>
      <c r="O1192" s="21" t="e">
        <f t="shared" si="93"/>
        <v>#DIV/0!</v>
      </c>
      <c r="P1192" s="21" t="e">
        <f t="shared" si="94"/>
        <v>#DIV/0!</v>
      </c>
      <c r="Q1192" s="21" t="e">
        <f t="shared" si="95"/>
        <v>#DIV/0!</v>
      </c>
    </row>
    <row r="1193" spans="1:17">
      <c r="A1193" s="154" t="s">
        <v>1294</v>
      </c>
      <c r="B1193" s="154" t="s">
        <v>2989</v>
      </c>
      <c r="C1193" s="154" t="s">
        <v>4171</v>
      </c>
      <c r="D1193" s="179"/>
      <c r="E1193" s="179"/>
      <c r="F1193" s="179"/>
      <c r="G1193" s="179"/>
      <c r="H1193" s="179"/>
      <c r="I1193" s="179"/>
      <c r="J1193" s="179"/>
      <c r="K1193" s="179"/>
      <c r="L1193" s="179">
        <f>VLOOKUP(A1193,Sheet2!$A$1:$E$2000,5,FALSE)</f>
        <v>0</v>
      </c>
      <c r="M1193" s="21" t="e">
        <f t="shared" si="91"/>
        <v>#DIV/0!</v>
      </c>
      <c r="N1193" s="21" t="e">
        <f t="shared" si="92"/>
        <v>#DIV/0!</v>
      </c>
      <c r="O1193" s="21" t="e">
        <f t="shared" si="93"/>
        <v>#DIV/0!</v>
      </c>
      <c r="P1193" s="21" t="e">
        <f t="shared" si="94"/>
        <v>#DIV/0!</v>
      </c>
      <c r="Q1193" s="21" t="e">
        <f t="shared" si="95"/>
        <v>#DIV/0!</v>
      </c>
    </row>
    <row r="1194" spans="1:17">
      <c r="A1194" s="154" t="s">
        <v>1295</v>
      </c>
      <c r="B1194" s="154" t="s">
        <v>2990</v>
      </c>
      <c r="C1194" s="154" t="s">
        <v>4171</v>
      </c>
      <c r="D1194" s="179"/>
      <c r="E1194" s="179"/>
      <c r="F1194" s="179"/>
      <c r="G1194" s="179"/>
      <c r="H1194" s="179"/>
      <c r="I1194" s="179"/>
      <c r="J1194" s="179"/>
      <c r="K1194" s="179"/>
      <c r="L1194" s="179">
        <f>VLOOKUP(A1194,Sheet2!$A$1:$E$2000,5,FALSE)</f>
        <v>0</v>
      </c>
      <c r="M1194" s="21" t="e">
        <f t="shared" si="91"/>
        <v>#DIV/0!</v>
      </c>
      <c r="N1194" s="21" t="e">
        <f t="shared" si="92"/>
        <v>#DIV/0!</v>
      </c>
      <c r="O1194" s="21" t="e">
        <f t="shared" si="93"/>
        <v>#DIV/0!</v>
      </c>
      <c r="P1194" s="21" t="e">
        <f t="shared" si="94"/>
        <v>#DIV/0!</v>
      </c>
      <c r="Q1194" s="21" t="e">
        <f t="shared" si="95"/>
        <v>#DIV/0!</v>
      </c>
    </row>
    <row r="1195" spans="1:17">
      <c r="A1195" s="154" t="s">
        <v>866</v>
      </c>
      <c r="B1195" s="154" t="s">
        <v>2991</v>
      </c>
      <c r="C1195" s="154" t="s">
        <v>4171</v>
      </c>
      <c r="D1195" s="179"/>
      <c r="E1195" s="179"/>
      <c r="F1195" s="179"/>
      <c r="G1195" s="179"/>
      <c r="H1195" s="179"/>
      <c r="I1195" s="179"/>
      <c r="J1195" s="179"/>
      <c r="K1195" s="179"/>
      <c r="L1195" s="179">
        <f>VLOOKUP(A1195,Sheet2!$A$1:$E$2000,5,FALSE)</f>
        <v>0</v>
      </c>
      <c r="M1195" s="21" t="e">
        <f t="shared" si="91"/>
        <v>#DIV/0!</v>
      </c>
      <c r="N1195" s="21" t="e">
        <f t="shared" si="92"/>
        <v>#DIV/0!</v>
      </c>
      <c r="O1195" s="21" t="e">
        <f t="shared" si="93"/>
        <v>#DIV/0!</v>
      </c>
      <c r="P1195" s="21" t="e">
        <f t="shared" si="94"/>
        <v>#DIV/0!</v>
      </c>
      <c r="Q1195" s="21" t="e">
        <f t="shared" si="95"/>
        <v>#DIV/0!</v>
      </c>
    </row>
    <row r="1196" spans="1:17">
      <c r="A1196" s="154" t="s">
        <v>1296</v>
      </c>
      <c r="B1196" s="154" t="s">
        <v>2992</v>
      </c>
      <c r="C1196" s="154" t="s">
        <v>4171</v>
      </c>
      <c r="D1196" s="179"/>
      <c r="E1196" s="179"/>
      <c r="F1196" s="179"/>
      <c r="G1196" s="179"/>
      <c r="H1196" s="179"/>
      <c r="I1196" s="179"/>
      <c r="J1196" s="179"/>
      <c r="K1196" s="179"/>
      <c r="L1196" s="179">
        <f>VLOOKUP(A1196,Sheet2!$A$1:$E$2000,5,FALSE)</f>
        <v>0</v>
      </c>
      <c r="M1196" s="21" t="e">
        <f t="shared" si="91"/>
        <v>#DIV/0!</v>
      </c>
      <c r="N1196" s="21" t="e">
        <f t="shared" si="92"/>
        <v>#DIV/0!</v>
      </c>
      <c r="O1196" s="21" t="e">
        <f t="shared" si="93"/>
        <v>#DIV/0!</v>
      </c>
      <c r="P1196" s="21" t="e">
        <f t="shared" si="94"/>
        <v>#DIV/0!</v>
      </c>
      <c r="Q1196" s="21" t="e">
        <f t="shared" si="95"/>
        <v>#DIV/0!</v>
      </c>
    </row>
    <row r="1197" spans="1:17">
      <c r="A1197" s="154" t="s">
        <v>791</v>
      </c>
      <c r="B1197" s="154" t="s">
        <v>2993</v>
      </c>
      <c r="C1197" s="154" t="s">
        <v>4171</v>
      </c>
      <c r="D1197" s="179">
        <v>3089469510000</v>
      </c>
      <c r="E1197" s="179">
        <v>3652159234000</v>
      </c>
      <c r="F1197" s="179">
        <v>3726560258000</v>
      </c>
      <c r="G1197" s="179">
        <v>3868139725000</v>
      </c>
      <c r="H1197" s="179">
        <v>1392705405000</v>
      </c>
      <c r="I1197" s="179">
        <v>1614307150000</v>
      </c>
      <c r="J1197" s="179">
        <v>2041032710000</v>
      </c>
      <c r="K1197" s="179">
        <v>2394678543000</v>
      </c>
      <c r="L1197" s="179">
        <f>VLOOKUP(A1197,Sheet2!$A$1:$E$2000,5,FALSE)</f>
        <v>2993103444000</v>
      </c>
      <c r="M1197" s="21">
        <f t="shared" si="91"/>
        <v>-0.54920888505547993</v>
      </c>
      <c r="N1197" s="21">
        <f t="shared" si="92"/>
        <v>-0.55798555140435591</v>
      </c>
      <c r="O1197" s="21">
        <f t="shared" si="93"/>
        <v>-0.45230116550016619</v>
      </c>
      <c r="P1197" s="21">
        <f t="shared" si="94"/>
        <v>-0.38092242957950545</v>
      </c>
      <c r="Q1197" s="21">
        <f t="shared" si="95"/>
        <v>1.1491289064107566</v>
      </c>
    </row>
    <row r="1198" spans="1:17">
      <c r="A1198" s="154" t="s">
        <v>4217</v>
      </c>
      <c r="B1198" s="154" t="s">
        <v>4218</v>
      </c>
      <c r="C1198" s="154" t="s">
        <v>4171</v>
      </c>
      <c r="D1198" s="179"/>
      <c r="E1198" s="179"/>
      <c r="F1198" s="179"/>
      <c r="G1198" s="179"/>
      <c r="H1198" s="179"/>
      <c r="I1198" s="179"/>
      <c r="J1198" s="179"/>
      <c r="K1198" s="179"/>
      <c r="L1198" s="179">
        <f>VLOOKUP(A1198,Sheet2!$A$1:$E$2000,5,FALSE)</f>
        <v>0</v>
      </c>
      <c r="M1198" s="21" t="e">
        <f t="shared" si="91"/>
        <v>#DIV/0!</v>
      </c>
      <c r="N1198" s="21" t="e">
        <f t="shared" si="92"/>
        <v>#DIV/0!</v>
      </c>
      <c r="O1198" s="21" t="e">
        <f t="shared" si="93"/>
        <v>#DIV/0!</v>
      </c>
      <c r="P1198" s="21" t="e">
        <f t="shared" si="94"/>
        <v>#DIV/0!</v>
      </c>
      <c r="Q1198" s="21" t="e">
        <f t="shared" si="95"/>
        <v>#DIV/0!</v>
      </c>
    </row>
    <row r="1199" spans="1:17">
      <c r="A1199" s="154" t="s">
        <v>2994</v>
      </c>
      <c r="B1199" s="154" t="s">
        <v>2995</v>
      </c>
      <c r="C1199" s="154" t="s">
        <v>4171</v>
      </c>
      <c r="D1199" s="179"/>
      <c r="E1199" s="179"/>
      <c r="F1199" s="179"/>
      <c r="G1199" s="179"/>
      <c r="H1199" s="179"/>
      <c r="I1199" s="179"/>
      <c r="J1199" s="179"/>
      <c r="K1199" s="179"/>
      <c r="L1199" s="179">
        <f>VLOOKUP(A1199,Sheet2!$A$1:$E$2000,5,FALSE)</f>
        <v>0</v>
      </c>
      <c r="M1199" s="21" t="e">
        <f t="shared" si="91"/>
        <v>#DIV/0!</v>
      </c>
      <c r="N1199" s="21" t="e">
        <f t="shared" si="92"/>
        <v>#DIV/0!</v>
      </c>
      <c r="O1199" s="21" t="e">
        <f t="shared" si="93"/>
        <v>#DIV/0!</v>
      </c>
      <c r="P1199" s="21" t="e">
        <f t="shared" si="94"/>
        <v>#DIV/0!</v>
      </c>
      <c r="Q1199" s="21" t="e">
        <f t="shared" si="95"/>
        <v>#DIV/0!</v>
      </c>
    </row>
    <row r="1200" spans="1:17">
      <c r="A1200" s="154" t="s">
        <v>1297</v>
      </c>
      <c r="B1200" s="154" t="s">
        <v>2996</v>
      </c>
      <c r="C1200" s="154" t="s">
        <v>4171</v>
      </c>
      <c r="D1200" s="179">
        <v>329412975903</v>
      </c>
      <c r="E1200" s="179">
        <v>366746973618</v>
      </c>
      <c r="F1200" s="179">
        <v>383378724321</v>
      </c>
      <c r="G1200" s="179">
        <v>381015357304</v>
      </c>
      <c r="H1200" s="179">
        <v>336722510143</v>
      </c>
      <c r="I1200" s="179">
        <v>421347593046</v>
      </c>
      <c r="J1200" s="179">
        <v>317128221073</v>
      </c>
      <c r="K1200" s="179">
        <v>343200269793</v>
      </c>
      <c r="L1200" s="179">
        <f>VLOOKUP(A1200,Sheet2!$A$1:$E$2000,5,FALSE)</f>
        <v>267509815057</v>
      </c>
      <c r="M1200" s="21">
        <f t="shared" si="91"/>
        <v>2.2189575926579129E-2</v>
      </c>
      <c r="N1200" s="21">
        <f t="shared" si="92"/>
        <v>0.14887817311580998</v>
      </c>
      <c r="O1200" s="21">
        <f t="shared" si="93"/>
        <v>-0.17280693748808287</v>
      </c>
      <c r="P1200" s="21">
        <f t="shared" si="94"/>
        <v>-9.9248197706709618E-2</v>
      </c>
      <c r="Q1200" s="21">
        <f t="shared" si="95"/>
        <v>-0.20554816800518211</v>
      </c>
    </row>
    <row r="1201" spans="1:17">
      <c r="A1201" s="154" t="s">
        <v>2997</v>
      </c>
      <c r="B1201" s="154" t="s">
        <v>2998</v>
      </c>
      <c r="C1201" s="154" t="s">
        <v>4171</v>
      </c>
      <c r="D1201" s="179"/>
      <c r="E1201" s="179"/>
      <c r="F1201" s="179"/>
      <c r="G1201" s="179"/>
      <c r="H1201" s="179"/>
      <c r="I1201" s="179"/>
      <c r="J1201" s="179"/>
      <c r="K1201" s="179"/>
      <c r="L1201" s="179">
        <f>VLOOKUP(A1201,Sheet2!$A$1:$E$2000,5,FALSE)</f>
        <v>0</v>
      </c>
      <c r="M1201" s="21" t="e">
        <f t="shared" si="91"/>
        <v>#DIV/0!</v>
      </c>
      <c r="N1201" s="21" t="e">
        <f t="shared" si="92"/>
        <v>#DIV/0!</v>
      </c>
      <c r="O1201" s="21" t="e">
        <f t="shared" si="93"/>
        <v>#DIV/0!</v>
      </c>
      <c r="P1201" s="21" t="e">
        <f t="shared" si="94"/>
        <v>#DIV/0!</v>
      </c>
      <c r="Q1201" s="21" t="e">
        <f t="shared" si="95"/>
        <v>#DIV/0!</v>
      </c>
    </row>
    <row r="1202" spans="1:17">
      <c r="A1202" s="154" t="s">
        <v>1299</v>
      </c>
      <c r="B1202" s="154" t="s">
        <v>3000</v>
      </c>
      <c r="C1202" s="154" t="s">
        <v>4171</v>
      </c>
      <c r="D1202" s="179"/>
      <c r="E1202" s="179"/>
      <c r="F1202" s="179"/>
      <c r="G1202" s="179"/>
      <c r="H1202" s="179"/>
      <c r="I1202" s="179"/>
      <c r="J1202" s="179"/>
      <c r="K1202" s="179"/>
      <c r="L1202" s="179">
        <f>VLOOKUP(A1202,Sheet2!$A$1:$E$2000,5,FALSE)</f>
        <v>0</v>
      </c>
      <c r="M1202" s="21" t="e">
        <f t="shared" si="91"/>
        <v>#DIV/0!</v>
      </c>
      <c r="N1202" s="21" t="e">
        <f t="shared" si="92"/>
        <v>#DIV/0!</v>
      </c>
      <c r="O1202" s="21" t="e">
        <f t="shared" si="93"/>
        <v>#DIV/0!</v>
      </c>
      <c r="P1202" s="21" t="e">
        <f t="shared" si="94"/>
        <v>#DIV/0!</v>
      </c>
      <c r="Q1202" s="21" t="e">
        <f t="shared" si="95"/>
        <v>#DIV/0!</v>
      </c>
    </row>
    <row r="1203" spans="1:17">
      <c r="A1203" s="154" t="s">
        <v>1300</v>
      </c>
      <c r="B1203" s="154" t="s">
        <v>3001</v>
      </c>
      <c r="C1203" s="154" t="s">
        <v>4171</v>
      </c>
      <c r="D1203" s="179"/>
      <c r="E1203" s="179"/>
      <c r="F1203" s="179"/>
      <c r="G1203" s="179"/>
      <c r="H1203" s="179"/>
      <c r="I1203" s="179"/>
      <c r="J1203" s="179"/>
      <c r="K1203" s="179"/>
      <c r="L1203" s="179">
        <f>VLOOKUP(A1203,Sheet2!$A$1:$E$2000,5,FALSE)</f>
        <v>0</v>
      </c>
      <c r="M1203" s="21" t="e">
        <f t="shared" si="91"/>
        <v>#DIV/0!</v>
      </c>
      <c r="N1203" s="21" t="e">
        <f t="shared" si="92"/>
        <v>#DIV/0!</v>
      </c>
      <c r="O1203" s="21" t="e">
        <f t="shared" si="93"/>
        <v>#DIV/0!</v>
      </c>
      <c r="P1203" s="21" t="e">
        <f t="shared" si="94"/>
        <v>#DIV/0!</v>
      </c>
      <c r="Q1203" s="21" t="e">
        <f t="shared" si="95"/>
        <v>#DIV/0!</v>
      </c>
    </row>
    <row r="1204" spans="1:17">
      <c r="A1204" s="154" t="s">
        <v>1301</v>
      </c>
      <c r="B1204" s="154" t="s">
        <v>3002</v>
      </c>
      <c r="C1204" s="154" t="s">
        <v>4171</v>
      </c>
      <c r="D1204" s="179"/>
      <c r="E1204" s="179"/>
      <c r="F1204" s="179"/>
      <c r="G1204" s="179"/>
      <c r="H1204" s="179"/>
      <c r="I1204" s="179"/>
      <c r="J1204" s="179"/>
      <c r="K1204" s="179"/>
      <c r="L1204" s="179">
        <f>VLOOKUP(A1204,Sheet2!$A$1:$E$2000,5,FALSE)</f>
        <v>0</v>
      </c>
      <c r="M1204" s="21" t="e">
        <f t="shared" si="91"/>
        <v>#DIV/0!</v>
      </c>
      <c r="N1204" s="21" t="e">
        <f t="shared" si="92"/>
        <v>#DIV/0!</v>
      </c>
      <c r="O1204" s="21" t="e">
        <f t="shared" si="93"/>
        <v>#DIV/0!</v>
      </c>
      <c r="P1204" s="21" t="e">
        <f t="shared" si="94"/>
        <v>#DIV/0!</v>
      </c>
      <c r="Q1204" s="21" t="e">
        <f t="shared" si="95"/>
        <v>#DIV/0!</v>
      </c>
    </row>
    <row r="1205" spans="1:17">
      <c r="A1205" s="154" t="s">
        <v>1303</v>
      </c>
      <c r="B1205" s="154" t="s">
        <v>3004</v>
      </c>
      <c r="C1205" s="154" t="s">
        <v>4171</v>
      </c>
      <c r="D1205" s="179"/>
      <c r="E1205" s="179"/>
      <c r="F1205" s="179"/>
      <c r="G1205" s="179"/>
      <c r="H1205" s="179"/>
      <c r="I1205" s="179"/>
      <c r="J1205" s="179"/>
      <c r="K1205" s="179"/>
      <c r="L1205" s="179">
        <f>VLOOKUP(A1205,Sheet2!$A$1:$E$2000,5,FALSE)</f>
        <v>0</v>
      </c>
      <c r="M1205" s="21" t="e">
        <f t="shared" si="91"/>
        <v>#DIV/0!</v>
      </c>
      <c r="N1205" s="21" t="e">
        <f t="shared" si="92"/>
        <v>#DIV/0!</v>
      </c>
      <c r="O1205" s="21" t="e">
        <f t="shared" si="93"/>
        <v>#DIV/0!</v>
      </c>
      <c r="P1205" s="21" t="e">
        <f t="shared" si="94"/>
        <v>#DIV/0!</v>
      </c>
      <c r="Q1205" s="21" t="e">
        <f t="shared" si="95"/>
        <v>#DIV/0!</v>
      </c>
    </row>
    <row r="1206" spans="1:17">
      <c r="A1206" s="154" t="s">
        <v>1304</v>
      </c>
      <c r="B1206" s="154" t="s">
        <v>3005</v>
      </c>
      <c r="C1206" s="154" t="s">
        <v>4171</v>
      </c>
      <c r="D1206" s="179">
        <v>1092745501767</v>
      </c>
      <c r="E1206" s="179">
        <v>1098955547872</v>
      </c>
      <c r="F1206" s="179">
        <v>862942311652</v>
      </c>
      <c r="G1206" s="179">
        <v>1025969026551</v>
      </c>
      <c r="H1206" s="179">
        <v>1084099876393</v>
      </c>
      <c r="I1206" s="179">
        <v>1065052127935</v>
      </c>
      <c r="J1206" s="179">
        <v>893222613842</v>
      </c>
      <c r="K1206" s="179">
        <v>1090483565755</v>
      </c>
      <c r="L1206" s="179">
        <f>VLOOKUP(A1206,Sheet2!$A$1:$E$2000,5,FALSE)</f>
        <v>1222745361716</v>
      </c>
      <c r="M1206" s="21">
        <f t="shared" si="91"/>
        <v>-7.9118379897421508E-3</v>
      </c>
      <c r="N1206" s="21">
        <f t="shared" si="92"/>
        <v>-3.085058354057181E-2</v>
      </c>
      <c r="O1206" s="21">
        <f t="shared" si="93"/>
        <v>3.5089601913286625E-2</v>
      </c>
      <c r="P1206" s="21">
        <f t="shared" si="94"/>
        <v>6.2881566143257295E-2</v>
      </c>
      <c r="Q1206" s="21">
        <f t="shared" si="95"/>
        <v>0.12788995584456578</v>
      </c>
    </row>
    <row r="1207" spans="1:17">
      <c r="A1207" s="154" t="s">
        <v>1305</v>
      </c>
      <c r="B1207" s="154" t="s">
        <v>3006</v>
      </c>
      <c r="C1207" s="154" t="s">
        <v>4171</v>
      </c>
      <c r="D1207" s="179"/>
      <c r="E1207" s="179"/>
      <c r="F1207" s="179"/>
      <c r="G1207" s="179"/>
      <c r="H1207" s="179"/>
      <c r="I1207" s="179"/>
      <c r="J1207" s="179"/>
      <c r="K1207" s="179"/>
      <c r="L1207" s="179">
        <f>VLOOKUP(A1207,Sheet2!$A$1:$E$2000,5,FALSE)</f>
        <v>0</v>
      </c>
      <c r="M1207" s="21" t="e">
        <f t="shared" si="91"/>
        <v>#DIV/0!</v>
      </c>
      <c r="N1207" s="21" t="e">
        <f t="shared" si="92"/>
        <v>#DIV/0!</v>
      </c>
      <c r="O1207" s="21" t="e">
        <f t="shared" si="93"/>
        <v>#DIV/0!</v>
      </c>
      <c r="P1207" s="21" t="e">
        <f t="shared" si="94"/>
        <v>#DIV/0!</v>
      </c>
      <c r="Q1207" s="21" t="e">
        <f t="shared" si="95"/>
        <v>#DIV/0!</v>
      </c>
    </row>
    <row r="1208" spans="1:17">
      <c r="A1208" s="154" t="s">
        <v>1306</v>
      </c>
      <c r="B1208" s="154" t="s">
        <v>4150</v>
      </c>
      <c r="C1208" s="154" t="s">
        <v>4171</v>
      </c>
      <c r="D1208" s="179">
        <v>124612245312</v>
      </c>
      <c r="E1208" s="179">
        <v>147296624574</v>
      </c>
      <c r="F1208" s="179">
        <v>141554472814</v>
      </c>
      <c r="G1208" s="179">
        <v>187457249350</v>
      </c>
      <c r="H1208" s="179">
        <v>151429156697</v>
      </c>
      <c r="I1208" s="179">
        <v>181533037685</v>
      </c>
      <c r="J1208" s="179">
        <v>192325791318</v>
      </c>
      <c r="K1208" s="179">
        <v>221966494906</v>
      </c>
      <c r="L1208" s="179">
        <f>VLOOKUP(A1208,Sheet2!$A$1:$E$2000,5,FALSE)</f>
        <v>204972284495</v>
      </c>
      <c r="M1208" s="21">
        <f t="shared" si="91"/>
        <v>0.21520285841777995</v>
      </c>
      <c r="N1208" s="21">
        <f t="shared" si="92"/>
        <v>0.23243175605697639</v>
      </c>
      <c r="O1208" s="21">
        <f t="shared" si="93"/>
        <v>0.35866982861581909</v>
      </c>
      <c r="P1208" s="21">
        <f t="shared" si="94"/>
        <v>0.18409128308272599</v>
      </c>
      <c r="Q1208" s="21">
        <f t="shared" si="95"/>
        <v>0.35358532640537882</v>
      </c>
    </row>
    <row r="1209" spans="1:17">
      <c r="A1209" s="154" t="s">
        <v>1307</v>
      </c>
      <c r="B1209" s="154" t="s">
        <v>3530</v>
      </c>
      <c r="C1209" s="154" t="s">
        <v>4171</v>
      </c>
      <c r="D1209" s="179">
        <v>3596127934741</v>
      </c>
      <c r="E1209" s="179">
        <v>4670290775621</v>
      </c>
      <c r="F1209" s="179">
        <v>4094055665743</v>
      </c>
      <c r="G1209" s="179">
        <v>4600773804360</v>
      </c>
      <c r="H1209" s="179">
        <v>3743698768514</v>
      </c>
      <c r="I1209" s="179">
        <v>4626865729912</v>
      </c>
      <c r="J1209" s="179">
        <v>5282736596711</v>
      </c>
      <c r="K1209" s="179">
        <v>5363243331527</v>
      </c>
      <c r="L1209" s="179">
        <f>VLOOKUP(A1209,Sheet2!$A$1:$E$2000,5,FALSE)</f>
        <v>6610739701079</v>
      </c>
      <c r="M1209" s="21">
        <f t="shared" si="91"/>
        <v>4.1036035550172476E-2</v>
      </c>
      <c r="N1209" s="21">
        <f t="shared" si="92"/>
        <v>-9.2981460459977145E-3</v>
      </c>
      <c r="O1209" s="21">
        <f t="shared" si="93"/>
        <v>0.29034312867660411</v>
      </c>
      <c r="P1209" s="21">
        <f t="shared" si="94"/>
        <v>0.16572636682212741</v>
      </c>
      <c r="Q1209" s="21">
        <f t="shared" si="95"/>
        <v>0.76583109642206204</v>
      </c>
    </row>
    <row r="1210" spans="1:17">
      <c r="A1210" s="154" t="s">
        <v>4155</v>
      </c>
      <c r="B1210" s="154" t="s">
        <v>4156</v>
      </c>
      <c r="C1210" s="154" t="s">
        <v>4171</v>
      </c>
      <c r="D1210" s="179">
        <v>947710876111</v>
      </c>
      <c r="E1210" s="179">
        <v>1082917552801</v>
      </c>
      <c r="F1210" s="179">
        <v>1090389277090</v>
      </c>
      <c r="G1210" s="179">
        <v>1324351069702</v>
      </c>
      <c r="H1210" s="179">
        <v>1095938428267</v>
      </c>
      <c r="I1210" s="179">
        <v>1218133217846</v>
      </c>
      <c r="J1210" s="179">
        <v>1221658275677</v>
      </c>
      <c r="K1210" s="179">
        <v>1290674390608</v>
      </c>
      <c r="L1210" s="179">
        <f>VLOOKUP(A1210,Sheet2!$A$1:$E$2000,5,FALSE)</f>
        <v>0</v>
      </c>
      <c r="M1210" s="21">
        <f t="shared" si="91"/>
        <v>0.15640587851461879</v>
      </c>
      <c r="N1210" s="21">
        <f t="shared" si="92"/>
        <v>0.12486238190087552</v>
      </c>
      <c r="O1210" s="21">
        <f t="shared" si="93"/>
        <v>0.1203872794286156</v>
      </c>
      <c r="P1210" s="21">
        <f t="shared" si="94"/>
        <v>-2.5428815564424157E-2</v>
      </c>
      <c r="Q1210" s="21">
        <f t="shared" si="95"/>
        <v>-1</v>
      </c>
    </row>
    <row r="1211" spans="1:17">
      <c r="A1211" s="154" t="s">
        <v>1308</v>
      </c>
      <c r="B1211" s="154" t="s">
        <v>3011</v>
      </c>
      <c r="C1211" s="154" t="s">
        <v>4171</v>
      </c>
      <c r="D1211" s="179"/>
      <c r="E1211" s="179"/>
      <c r="F1211" s="179"/>
      <c r="G1211" s="179"/>
      <c r="H1211" s="179"/>
      <c r="I1211" s="179"/>
      <c r="J1211" s="179"/>
      <c r="K1211" s="179"/>
      <c r="L1211" s="179">
        <f>VLOOKUP(A1211,Sheet2!$A$1:$E$2000,5,FALSE)</f>
        <v>0</v>
      </c>
      <c r="M1211" s="21" t="e">
        <f t="shared" si="91"/>
        <v>#DIV/0!</v>
      </c>
      <c r="N1211" s="21" t="e">
        <f t="shared" si="92"/>
        <v>#DIV/0!</v>
      </c>
      <c r="O1211" s="21" t="e">
        <f t="shared" si="93"/>
        <v>#DIV/0!</v>
      </c>
      <c r="P1211" s="21" t="e">
        <f t="shared" si="94"/>
        <v>#DIV/0!</v>
      </c>
      <c r="Q1211" s="21" t="e">
        <f t="shared" si="95"/>
        <v>#DIV/0!</v>
      </c>
    </row>
    <row r="1212" spans="1:17">
      <c r="A1212" s="154" t="s">
        <v>888</v>
      </c>
      <c r="B1212" s="154" t="s">
        <v>4254</v>
      </c>
      <c r="C1212" s="154" t="s">
        <v>4171</v>
      </c>
      <c r="D1212" s="179"/>
      <c r="E1212" s="179"/>
      <c r="F1212" s="179"/>
      <c r="G1212" s="179"/>
      <c r="H1212" s="179"/>
      <c r="I1212" s="179"/>
      <c r="J1212" s="179"/>
      <c r="K1212" s="179"/>
      <c r="L1212" s="179">
        <f>VLOOKUP(A1212,Sheet2!$A$1:$E$2000,5,FALSE)</f>
        <v>0</v>
      </c>
      <c r="M1212" s="21" t="e">
        <f t="shared" si="91"/>
        <v>#DIV/0!</v>
      </c>
      <c r="N1212" s="21" t="e">
        <f t="shared" si="92"/>
        <v>#DIV/0!</v>
      </c>
      <c r="O1212" s="21" t="e">
        <f t="shared" si="93"/>
        <v>#DIV/0!</v>
      </c>
      <c r="P1212" s="21" t="e">
        <f t="shared" si="94"/>
        <v>#DIV/0!</v>
      </c>
      <c r="Q1212" s="21" t="e">
        <f t="shared" si="95"/>
        <v>#DIV/0!</v>
      </c>
    </row>
    <row r="1213" spans="1:17">
      <c r="A1213" s="154" t="s">
        <v>1309</v>
      </c>
      <c r="B1213" s="154" t="s">
        <v>3013</v>
      </c>
      <c r="C1213" s="154" t="s">
        <v>4171</v>
      </c>
      <c r="D1213" s="179"/>
      <c r="E1213" s="179"/>
      <c r="F1213" s="179"/>
      <c r="G1213" s="179"/>
      <c r="H1213" s="179"/>
      <c r="I1213" s="179"/>
      <c r="J1213" s="179"/>
      <c r="K1213" s="179"/>
      <c r="L1213" s="179">
        <f>VLOOKUP(A1213,Sheet2!$A$1:$E$2000,5,FALSE)</f>
        <v>0</v>
      </c>
      <c r="M1213" s="21" t="e">
        <f t="shared" si="91"/>
        <v>#DIV/0!</v>
      </c>
      <c r="N1213" s="21" t="e">
        <f t="shared" si="92"/>
        <v>#DIV/0!</v>
      </c>
      <c r="O1213" s="21" t="e">
        <f t="shared" si="93"/>
        <v>#DIV/0!</v>
      </c>
      <c r="P1213" s="21" t="e">
        <f t="shared" si="94"/>
        <v>#DIV/0!</v>
      </c>
      <c r="Q1213" s="21" t="e">
        <f t="shared" si="95"/>
        <v>#DIV/0!</v>
      </c>
    </row>
    <row r="1214" spans="1:17">
      <c r="A1214" s="154" t="s">
        <v>1310</v>
      </c>
      <c r="B1214" s="154" t="s">
        <v>3014</v>
      </c>
      <c r="C1214" s="154" t="s">
        <v>4171</v>
      </c>
      <c r="D1214" s="179">
        <v>72243872456</v>
      </c>
      <c r="E1214" s="179">
        <v>83967383873</v>
      </c>
      <c r="F1214" s="179">
        <v>88968797722</v>
      </c>
      <c r="G1214" s="179">
        <v>84562840522</v>
      </c>
      <c r="H1214" s="179">
        <v>79657150112</v>
      </c>
      <c r="I1214" s="179">
        <v>93870018536</v>
      </c>
      <c r="J1214" s="179">
        <v>105150153586</v>
      </c>
      <c r="K1214" s="179">
        <v>95323594805</v>
      </c>
      <c r="L1214" s="179">
        <f>VLOOKUP(A1214,Sheet2!$A$1:$E$2000,5,FALSE)</f>
        <v>98361976726</v>
      </c>
      <c r="M1214" s="21">
        <f t="shared" si="91"/>
        <v>0.10261462189080525</v>
      </c>
      <c r="N1214" s="21">
        <f t="shared" si="92"/>
        <v>0.11793430027518371</v>
      </c>
      <c r="O1214" s="21">
        <f t="shared" si="93"/>
        <v>0.1818767509319586</v>
      </c>
      <c r="P1214" s="21">
        <f t="shared" si="94"/>
        <v>0.12725157074401333</v>
      </c>
      <c r="Q1214" s="21">
        <f t="shared" si="95"/>
        <v>0.23481666853133126</v>
      </c>
    </row>
    <row r="1215" spans="1:17">
      <c r="A1215" s="154" t="s">
        <v>1311</v>
      </c>
      <c r="B1215" s="154" t="s">
        <v>3015</v>
      </c>
      <c r="C1215" s="154" t="s">
        <v>4171</v>
      </c>
      <c r="D1215" s="179"/>
      <c r="E1215" s="179"/>
      <c r="F1215" s="179"/>
      <c r="G1215" s="179"/>
      <c r="H1215" s="179"/>
      <c r="I1215" s="179"/>
      <c r="J1215" s="179"/>
      <c r="K1215" s="179"/>
      <c r="L1215" s="179">
        <f>VLOOKUP(A1215,Sheet2!$A$1:$E$2000,5,FALSE)</f>
        <v>0</v>
      </c>
      <c r="M1215" s="21" t="e">
        <f t="shared" si="91"/>
        <v>#DIV/0!</v>
      </c>
      <c r="N1215" s="21" t="e">
        <f t="shared" si="92"/>
        <v>#DIV/0!</v>
      </c>
      <c r="O1215" s="21" t="e">
        <f t="shared" si="93"/>
        <v>#DIV/0!</v>
      </c>
      <c r="P1215" s="21" t="e">
        <f t="shared" si="94"/>
        <v>#DIV/0!</v>
      </c>
      <c r="Q1215" s="21" t="e">
        <f t="shared" si="95"/>
        <v>#DIV/0!</v>
      </c>
    </row>
    <row r="1216" spans="1:17">
      <c r="A1216" s="154" t="s">
        <v>1313</v>
      </c>
      <c r="B1216" s="154" t="s">
        <v>3017</v>
      </c>
      <c r="C1216" s="154" t="s">
        <v>4171</v>
      </c>
      <c r="D1216" s="179">
        <v>61028017545</v>
      </c>
      <c r="E1216" s="179">
        <v>71009693929</v>
      </c>
      <c r="F1216" s="179">
        <v>56587784274</v>
      </c>
      <c r="G1216" s="179">
        <v>53711307350</v>
      </c>
      <c r="H1216" s="179">
        <v>59751702394</v>
      </c>
      <c r="I1216" s="179">
        <v>66778330057</v>
      </c>
      <c r="J1216" s="179">
        <v>58970192033</v>
      </c>
      <c r="K1216" s="179">
        <v>56433458756</v>
      </c>
      <c r="L1216" s="179">
        <f>VLOOKUP(A1216,Sheet2!$A$1:$E$2000,5,FALSE)</f>
        <v>62888076580</v>
      </c>
      <c r="M1216" s="21">
        <f t="shared" si="91"/>
        <v>-2.0913593499229895E-2</v>
      </c>
      <c r="N1216" s="21">
        <f t="shared" si="92"/>
        <v>-5.9588538379432898E-2</v>
      </c>
      <c r="O1216" s="21">
        <f t="shared" si="93"/>
        <v>4.2101096368507729E-2</v>
      </c>
      <c r="P1216" s="21">
        <f t="shared" si="94"/>
        <v>5.0681160826371134E-2</v>
      </c>
      <c r="Q1216" s="21">
        <f t="shared" si="95"/>
        <v>5.2490122629793738E-2</v>
      </c>
    </row>
    <row r="1217" spans="1:17">
      <c r="A1217" s="154" t="s">
        <v>3885</v>
      </c>
      <c r="B1217" s="154" t="s">
        <v>3886</v>
      </c>
      <c r="C1217" s="154" t="s">
        <v>4171</v>
      </c>
      <c r="D1217" s="179">
        <v>970208810607</v>
      </c>
      <c r="E1217" s="179">
        <v>1032842254049</v>
      </c>
      <c r="F1217" s="179">
        <v>1100305931799</v>
      </c>
      <c r="G1217" s="179">
        <v>1146021700310</v>
      </c>
      <c r="H1217" s="179">
        <v>1101005624534</v>
      </c>
      <c r="I1217" s="179">
        <v>1152954495844</v>
      </c>
      <c r="J1217" s="179">
        <v>1077980558146</v>
      </c>
      <c r="K1217" s="179">
        <v>1192933830221</v>
      </c>
      <c r="L1217" s="179">
        <f>VLOOKUP(A1217,Sheet2!$A$1:$E$2000,5,FALSE)</f>
        <v>1297179155658</v>
      </c>
      <c r="M1217" s="21">
        <f t="shared" si="91"/>
        <v>0.13481305518671644</v>
      </c>
      <c r="N1217" s="21">
        <f t="shared" si="92"/>
        <v>0.11629292016678246</v>
      </c>
      <c r="O1217" s="21">
        <f t="shared" si="93"/>
        <v>-2.0290151136873377E-2</v>
      </c>
      <c r="P1217" s="21">
        <f t="shared" si="94"/>
        <v>4.0934765806188683E-2</v>
      </c>
      <c r="Q1217" s="21">
        <f t="shared" si="95"/>
        <v>0.17817668389026653</v>
      </c>
    </row>
    <row r="1218" spans="1:17">
      <c r="A1218" s="154" t="s">
        <v>954</v>
      </c>
      <c r="B1218" s="154" t="s">
        <v>3019</v>
      </c>
      <c r="C1218" s="154" t="s">
        <v>4171</v>
      </c>
      <c r="D1218" s="179">
        <v>178098311453</v>
      </c>
      <c r="E1218" s="179">
        <v>162394567891</v>
      </c>
      <c r="F1218" s="179">
        <v>197696476623</v>
      </c>
      <c r="G1218" s="179">
        <v>193877209756</v>
      </c>
      <c r="H1218" s="179">
        <v>207569145446</v>
      </c>
      <c r="I1218" s="179">
        <v>201624318670</v>
      </c>
      <c r="J1218" s="179">
        <v>228929964474</v>
      </c>
      <c r="K1218" s="179">
        <v>236609587654</v>
      </c>
      <c r="L1218" s="179">
        <f>VLOOKUP(A1218,Sheet2!$A$1:$E$2000,5,FALSE)</f>
        <v>257168456980</v>
      </c>
      <c r="M1218" s="21">
        <f t="shared" si="91"/>
        <v>0.16547508930637633</v>
      </c>
      <c r="N1218" s="21">
        <f t="shared" si="92"/>
        <v>0.24157058507850579</v>
      </c>
      <c r="O1218" s="21">
        <f t="shared" si="93"/>
        <v>0.15798707384432109</v>
      </c>
      <c r="P1218" s="21">
        <f t="shared" si="94"/>
        <v>0.2204094950189345</v>
      </c>
      <c r="Q1218" s="21">
        <f t="shared" si="95"/>
        <v>0.23895320004053047</v>
      </c>
    </row>
    <row r="1219" spans="1:17">
      <c r="A1219" s="154" t="s">
        <v>1315</v>
      </c>
      <c r="B1219" s="154" t="s">
        <v>3020</v>
      </c>
      <c r="C1219" s="154" t="s">
        <v>4171</v>
      </c>
      <c r="D1219" s="179">
        <v>43886378272</v>
      </c>
      <c r="E1219" s="179">
        <v>86722033805</v>
      </c>
      <c r="F1219" s="179">
        <v>151909075430</v>
      </c>
      <c r="G1219" s="179">
        <v>82456319599</v>
      </c>
      <c r="H1219" s="179">
        <v>39089137160</v>
      </c>
      <c r="I1219" s="179">
        <v>112249942164</v>
      </c>
      <c r="J1219" s="179">
        <v>153030733640</v>
      </c>
      <c r="K1219" s="179">
        <v>104339265370</v>
      </c>
      <c r="L1219" s="179">
        <f>VLOOKUP(A1219,Sheet2!$A$1:$E$2000,5,FALSE)</f>
        <v>41262874974</v>
      </c>
      <c r="M1219" s="21">
        <f t="shared" ref="M1219:M1282" si="96">(H1219-D1219)/ABS(D1219)</f>
        <v>-0.1093104808573528</v>
      </c>
      <c r="N1219" s="21">
        <f t="shared" ref="N1219:N1282" si="97">(I1219-E1219)/ABS(E1219)</f>
        <v>0.29436473337792241</v>
      </c>
      <c r="O1219" s="21">
        <f t="shared" ref="O1219:O1282" si="98">(J1219-F1219)/ABS(F1219)</f>
        <v>7.3837471976245577E-3</v>
      </c>
      <c r="P1219" s="21">
        <f t="shared" ref="P1219:P1282" si="99">(K1219-G1219)/ABS(G1219)</f>
        <v>0.26538833988008104</v>
      </c>
      <c r="Q1219" s="21">
        <f t="shared" ref="Q1219:Q1282" si="100">(L1219-H1219)/ABS(H1219)</f>
        <v>5.5609767110039732E-2</v>
      </c>
    </row>
    <row r="1220" spans="1:17">
      <c r="A1220" s="154" t="s">
        <v>931</v>
      </c>
      <c r="B1220" s="154" t="s">
        <v>3021</v>
      </c>
      <c r="C1220" s="154" t="s">
        <v>4171</v>
      </c>
      <c r="D1220" s="179"/>
      <c r="E1220" s="179"/>
      <c r="F1220" s="179"/>
      <c r="G1220" s="179"/>
      <c r="H1220" s="179"/>
      <c r="I1220" s="179"/>
      <c r="J1220" s="179"/>
      <c r="K1220" s="179"/>
      <c r="L1220" s="179">
        <f>VLOOKUP(A1220,Sheet2!$A$1:$E$2000,5,FALSE)</f>
        <v>0</v>
      </c>
      <c r="M1220" s="21" t="e">
        <f t="shared" si="96"/>
        <v>#DIV/0!</v>
      </c>
      <c r="N1220" s="21" t="e">
        <f t="shared" si="97"/>
        <v>#DIV/0!</v>
      </c>
      <c r="O1220" s="21" t="e">
        <f t="shared" si="98"/>
        <v>#DIV/0!</v>
      </c>
      <c r="P1220" s="21" t="e">
        <f t="shared" si="99"/>
        <v>#DIV/0!</v>
      </c>
      <c r="Q1220" s="21" t="e">
        <f t="shared" si="100"/>
        <v>#DIV/0!</v>
      </c>
    </row>
    <row r="1221" spans="1:17">
      <c r="A1221" s="154" t="s">
        <v>515</v>
      </c>
      <c r="B1221" s="154" t="s">
        <v>3022</v>
      </c>
      <c r="C1221" s="154" t="s">
        <v>4171</v>
      </c>
      <c r="D1221" s="179"/>
      <c r="E1221" s="179"/>
      <c r="F1221" s="179"/>
      <c r="G1221" s="179"/>
      <c r="H1221" s="179"/>
      <c r="I1221" s="179"/>
      <c r="J1221" s="179"/>
      <c r="K1221" s="179"/>
      <c r="L1221" s="179">
        <f>VLOOKUP(A1221,Sheet2!$A$1:$E$2000,5,FALSE)</f>
        <v>0</v>
      </c>
      <c r="M1221" s="21" t="e">
        <f t="shared" si="96"/>
        <v>#DIV/0!</v>
      </c>
      <c r="N1221" s="21" t="e">
        <f t="shared" si="97"/>
        <v>#DIV/0!</v>
      </c>
      <c r="O1221" s="21" t="e">
        <f t="shared" si="98"/>
        <v>#DIV/0!</v>
      </c>
      <c r="P1221" s="21" t="e">
        <f t="shared" si="99"/>
        <v>#DIV/0!</v>
      </c>
      <c r="Q1221" s="21" t="e">
        <f t="shared" si="100"/>
        <v>#DIV/0!</v>
      </c>
    </row>
    <row r="1222" spans="1:17">
      <c r="A1222" s="154" t="s">
        <v>1316</v>
      </c>
      <c r="B1222" s="154" t="s">
        <v>3023</v>
      </c>
      <c r="C1222" s="154" t="s">
        <v>4171</v>
      </c>
      <c r="D1222" s="179"/>
      <c r="E1222" s="179"/>
      <c r="F1222" s="179"/>
      <c r="G1222" s="179"/>
      <c r="H1222" s="179"/>
      <c r="I1222" s="179"/>
      <c r="J1222" s="179"/>
      <c r="K1222" s="179"/>
      <c r="L1222" s="179">
        <f>VLOOKUP(A1222,Sheet2!$A$1:$E$2000,5,FALSE)</f>
        <v>0</v>
      </c>
      <c r="M1222" s="21" t="e">
        <f t="shared" si="96"/>
        <v>#DIV/0!</v>
      </c>
      <c r="N1222" s="21" t="e">
        <f t="shared" si="97"/>
        <v>#DIV/0!</v>
      </c>
      <c r="O1222" s="21" t="e">
        <f t="shared" si="98"/>
        <v>#DIV/0!</v>
      </c>
      <c r="P1222" s="21" t="e">
        <f t="shared" si="99"/>
        <v>#DIV/0!</v>
      </c>
      <c r="Q1222" s="21" t="e">
        <f t="shared" si="100"/>
        <v>#DIV/0!</v>
      </c>
    </row>
    <row r="1223" spans="1:17">
      <c r="A1223" s="154" t="s">
        <v>1317</v>
      </c>
      <c r="B1223" s="154" t="s">
        <v>3024</v>
      </c>
      <c r="C1223" s="154" t="s">
        <v>4171</v>
      </c>
      <c r="D1223" s="179">
        <v>352453079372</v>
      </c>
      <c r="E1223" s="179">
        <v>327379138652</v>
      </c>
      <c r="F1223" s="179">
        <v>368501522556</v>
      </c>
      <c r="G1223" s="179">
        <v>376947276118</v>
      </c>
      <c r="H1223" s="179">
        <v>274142417648</v>
      </c>
      <c r="I1223" s="179">
        <v>293592926160</v>
      </c>
      <c r="J1223" s="179">
        <v>259426692619</v>
      </c>
      <c r="K1223" s="179">
        <v>284309539934</v>
      </c>
      <c r="L1223" s="179">
        <f>VLOOKUP(A1223,Sheet2!$A$1:$E$2000,5,FALSE)</f>
        <v>317464953612</v>
      </c>
      <c r="M1223" s="21">
        <f t="shared" si="96"/>
        <v>-0.22218748056772192</v>
      </c>
      <c r="N1223" s="21">
        <f t="shared" si="97"/>
        <v>-0.10320209354547276</v>
      </c>
      <c r="O1223" s="21">
        <f t="shared" si="98"/>
        <v>-0.29599560181036766</v>
      </c>
      <c r="P1223" s="21">
        <f t="shared" si="99"/>
        <v>-0.24575780766485916</v>
      </c>
      <c r="Q1223" s="21">
        <f t="shared" si="100"/>
        <v>0.15802930584651922</v>
      </c>
    </row>
    <row r="1224" spans="1:17">
      <c r="A1224" s="154" t="s">
        <v>1318</v>
      </c>
      <c r="B1224" s="154" t="s">
        <v>3025</v>
      </c>
      <c r="C1224" s="154" t="s">
        <v>4171</v>
      </c>
      <c r="D1224" s="179">
        <v>67621735708</v>
      </c>
      <c r="E1224" s="179">
        <v>69041391351</v>
      </c>
      <c r="F1224" s="179">
        <v>72901828956</v>
      </c>
      <c r="G1224" s="179">
        <v>68144958929</v>
      </c>
      <c r="H1224" s="179">
        <v>64254991799</v>
      </c>
      <c r="I1224" s="179">
        <v>70040493182</v>
      </c>
      <c r="J1224" s="179">
        <v>75709865160</v>
      </c>
      <c r="K1224" s="179">
        <v>67056033506</v>
      </c>
      <c r="L1224" s="179">
        <f>VLOOKUP(A1224,Sheet2!$A$1:$E$2000,5,FALSE)</f>
        <v>67939555908</v>
      </c>
      <c r="M1224" s="21">
        <f t="shared" si="96"/>
        <v>-4.9787895471037083E-2</v>
      </c>
      <c r="N1224" s="21">
        <f t="shared" si="97"/>
        <v>1.4471055861557879E-2</v>
      </c>
      <c r="O1224" s="21">
        <f t="shared" si="98"/>
        <v>3.851804878166766E-2</v>
      </c>
      <c r="P1224" s="21">
        <f t="shared" si="99"/>
        <v>-1.5979544783856246E-2</v>
      </c>
      <c r="Q1224" s="21">
        <f t="shared" si="100"/>
        <v>5.7342846148450415E-2</v>
      </c>
    </row>
    <row r="1225" spans="1:17">
      <c r="A1225" s="154" t="s">
        <v>1319</v>
      </c>
      <c r="B1225" s="154" t="s">
        <v>3026</v>
      </c>
      <c r="C1225" s="154" t="s">
        <v>4171</v>
      </c>
      <c r="D1225" s="179">
        <v>14046284629</v>
      </c>
      <c r="E1225" s="179">
        <v>18873912868</v>
      </c>
      <c r="F1225" s="179">
        <v>30103634711</v>
      </c>
      <c r="G1225" s="179">
        <v>23927585494</v>
      </c>
      <c r="H1225" s="179">
        <v>15320902821</v>
      </c>
      <c r="I1225" s="179">
        <v>20016896196</v>
      </c>
      <c r="J1225" s="179">
        <v>30499771036</v>
      </c>
      <c r="K1225" s="179">
        <v>29070237875</v>
      </c>
      <c r="L1225" s="179">
        <f>VLOOKUP(A1225,Sheet2!$A$1:$E$2000,5,FALSE)</f>
        <v>17932931511</v>
      </c>
      <c r="M1225" s="21">
        <f t="shared" si="96"/>
        <v>9.0744152326830932E-2</v>
      </c>
      <c r="N1225" s="21">
        <f t="shared" si="97"/>
        <v>6.055889608020204E-2</v>
      </c>
      <c r="O1225" s="21">
        <f t="shared" si="98"/>
        <v>1.3159086230050821E-2</v>
      </c>
      <c r="P1225" s="21">
        <f t="shared" si="99"/>
        <v>0.21492567155551712</v>
      </c>
      <c r="Q1225" s="21">
        <f t="shared" si="100"/>
        <v>0.17048790926470428</v>
      </c>
    </row>
    <row r="1226" spans="1:17">
      <c r="A1226" s="154" t="s">
        <v>521</v>
      </c>
      <c r="B1226" s="154" t="s">
        <v>2234</v>
      </c>
      <c r="C1226" s="154" t="s">
        <v>4171</v>
      </c>
      <c r="D1226" s="179"/>
      <c r="E1226" s="179"/>
      <c r="F1226" s="179"/>
      <c r="G1226" s="179"/>
      <c r="H1226" s="179"/>
      <c r="I1226" s="179"/>
      <c r="J1226" s="179"/>
      <c r="K1226" s="179"/>
      <c r="L1226" s="179">
        <f>VLOOKUP(A1226,Sheet2!$A$1:$E$2000,5,FALSE)</f>
        <v>0</v>
      </c>
      <c r="M1226" s="21" t="e">
        <f t="shared" si="96"/>
        <v>#DIV/0!</v>
      </c>
      <c r="N1226" s="21" t="e">
        <f t="shared" si="97"/>
        <v>#DIV/0!</v>
      </c>
      <c r="O1226" s="21" t="e">
        <f t="shared" si="98"/>
        <v>#DIV/0!</v>
      </c>
      <c r="P1226" s="21" t="e">
        <f t="shared" si="99"/>
        <v>#DIV/0!</v>
      </c>
      <c r="Q1226" s="21" t="e">
        <f t="shared" si="100"/>
        <v>#DIV/0!</v>
      </c>
    </row>
    <row r="1227" spans="1:17">
      <c r="A1227" s="154" t="s">
        <v>4286</v>
      </c>
      <c r="B1227" s="154" t="s">
        <v>4287</v>
      </c>
      <c r="C1227" s="154" t="s">
        <v>4171</v>
      </c>
      <c r="D1227" s="179"/>
      <c r="E1227" s="179"/>
      <c r="F1227" s="179"/>
      <c r="G1227" s="179"/>
      <c r="H1227" s="179"/>
      <c r="I1227" s="179"/>
      <c r="J1227" s="179"/>
      <c r="K1227" s="179"/>
      <c r="L1227" s="179">
        <f>VLOOKUP(A1227,Sheet2!$A$1:$E$2000,5,FALSE)</f>
        <v>0</v>
      </c>
      <c r="M1227" s="21" t="e">
        <f t="shared" si="96"/>
        <v>#DIV/0!</v>
      </c>
      <c r="N1227" s="21" t="e">
        <f t="shared" si="97"/>
        <v>#DIV/0!</v>
      </c>
      <c r="O1227" s="21" t="e">
        <f t="shared" si="98"/>
        <v>#DIV/0!</v>
      </c>
      <c r="P1227" s="21" t="e">
        <f t="shared" si="99"/>
        <v>#DIV/0!</v>
      </c>
      <c r="Q1227" s="21" t="e">
        <f t="shared" si="100"/>
        <v>#DIV/0!</v>
      </c>
    </row>
    <row r="1228" spans="1:17">
      <c r="A1228" s="154" t="s">
        <v>1320</v>
      </c>
      <c r="B1228" s="154" t="s">
        <v>4314</v>
      </c>
      <c r="C1228" s="154" t="s">
        <v>4171</v>
      </c>
      <c r="D1228" s="179"/>
      <c r="E1228" s="179"/>
      <c r="F1228" s="179"/>
      <c r="G1228" s="179"/>
      <c r="H1228" s="179"/>
      <c r="I1228" s="179"/>
      <c r="J1228" s="179"/>
      <c r="K1228" s="179"/>
      <c r="L1228" s="179">
        <f>VLOOKUP(A1228,Sheet2!$A$1:$E$2000,5,FALSE)</f>
        <v>0</v>
      </c>
      <c r="M1228" s="21" t="e">
        <f t="shared" si="96"/>
        <v>#DIV/0!</v>
      </c>
      <c r="N1228" s="21" t="e">
        <f t="shared" si="97"/>
        <v>#DIV/0!</v>
      </c>
      <c r="O1228" s="21" t="e">
        <f t="shared" si="98"/>
        <v>#DIV/0!</v>
      </c>
      <c r="P1228" s="21" t="e">
        <f t="shared" si="99"/>
        <v>#DIV/0!</v>
      </c>
      <c r="Q1228" s="21" t="e">
        <f t="shared" si="100"/>
        <v>#DIV/0!</v>
      </c>
    </row>
    <row r="1229" spans="1:17">
      <c r="A1229" s="154" t="s">
        <v>3029</v>
      </c>
      <c r="B1229" s="154" t="s">
        <v>3030</v>
      </c>
      <c r="C1229" s="154" t="s">
        <v>4171</v>
      </c>
      <c r="D1229" s="179"/>
      <c r="E1229" s="179"/>
      <c r="F1229" s="179"/>
      <c r="G1229" s="179"/>
      <c r="H1229" s="179"/>
      <c r="I1229" s="179"/>
      <c r="J1229" s="179"/>
      <c r="K1229" s="179"/>
      <c r="L1229" s="179">
        <f>VLOOKUP(A1229,Sheet2!$A$1:$E$2000,5,FALSE)</f>
        <v>0</v>
      </c>
      <c r="M1229" s="21" t="e">
        <f t="shared" si="96"/>
        <v>#DIV/0!</v>
      </c>
      <c r="N1229" s="21" t="e">
        <f t="shared" si="97"/>
        <v>#DIV/0!</v>
      </c>
      <c r="O1229" s="21" t="e">
        <f t="shared" si="98"/>
        <v>#DIV/0!</v>
      </c>
      <c r="P1229" s="21" t="e">
        <f t="shared" si="99"/>
        <v>#DIV/0!</v>
      </c>
      <c r="Q1229" s="21" t="e">
        <f t="shared" si="100"/>
        <v>#DIV/0!</v>
      </c>
    </row>
    <row r="1230" spans="1:17">
      <c r="A1230" s="154" t="s">
        <v>1321</v>
      </c>
      <c r="B1230" s="154" t="s">
        <v>3031</v>
      </c>
      <c r="C1230" s="154" t="s">
        <v>4171</v>
      </c>
      <c r="D1230" s="179"/>
      <c r="E1230" s="179"/>
      <c r="F1230" s="179"/>
      <c r="G1230" s="179"/>
      <c r="H1230" s="179"/>
      <c r="I1230" s="179"/>
      <c r="J1230" s="179"/>
      <c r="K1230" s="179"/>
      <c r="L1230" s="179">
        <f>VLOOKUP(A1230,Sheet2!$A$1:$E$2000,5,FALSE)</f>
        <v>0</v>
      </c>
      <c r="M1230" s="21" t="e">
        <f t="shared" si="96"/>
        <v>#DIV/0!</v>
      </c>
      <c r="N1230" s="21" t="e">
        <f t="shared" si="97"/>
        <v>#DIV/0!</v>
      </c>
      <c r="O1230" s="21" t="e">
        <f t="shared" si="98"/>
        <v>#DIV/0!</v>
      </c>
      <c r="P1230" s="21" t="e">
        <f t="shared" si="99"/>
        <v>#DIV/0!</v>
      </c>
      <c r="Q1230" s="21" t="e">
        <f t="shared" si="100"/>
        <v>#DIV/0!</v>
      </c>
    </row>
    <row r="1231" spans="1:17">
      <c r="A1231" s="154" t="s">
        <v>1323</v>
      </c>
      <c r="B1231" s="154" t="s">
        <v>3036</v>
      </c>
      <c r="C1231" s="154" t="s">
        <v>4171</v>
      </c>
      <c r="D1231" s="179"/>
      <c r="E1231" s="179"/>
      <c r="F1231" s="179"/>
      <c r="G1231" s="179"/>
      <c r="H1231" s="179"/>
      <c r="I1231" s="179"/>
      <c r="J1231" s="179"/>
      <c r="K1231" s="179"/>
      <c r="L1231" s="179">
        <f>VLOOKUP(A1231,Sheet2!$A$1:$E$2000,5,FALSE)</f>
        <v>0</v>
      </c>
      <c r="M1231" s="21" t="e">
        <f t="shared" si="96"/>
        <v>#DIV/0!</v>
      </c>
      <c r="N1231" s="21" t="e">
        <f t="shared" si="97"/>
        <v>#DIV/0!</v>
      </c>
      <c r="O1231" s="21" t="e">
        <f t="shared" si="98"/>
        <v>#DIV/0!</v>
      </c>
      <c r="P1231" s="21" t="e">
        <f t="shared" si="99"/>
        <v>#DIV/0!</v>
      </c>
      <c r="Q1231" s="21" t="e">
        <f t="shared" si="100"/>
        <v>#DIV/0!</v>
      </c>
    </row>
    <row r="1232" spans="1:17">
      <c r="A1232" s="154" t="s">
        <v>1324</v>
      </c>
      <c r="B1232" s="154" t="s">
        <v>3037</v>
      </c>
      <c r="C1232" s="154" t="s">
        <v>4171</v>
      </c>
      <c r="D1232" s="179">
        <v>43608273251</v>
      </c>
      <c r="E1232" s="179">
        <v>47265505264</v>
      </c>
      <c r="F1232" s="179">
        <v>48481125644</v>
      </c>
      <c r="G1232" s="179">
        <v>26924320499</v>
      </c>
      <c r="H1232" s="179">
        <v>26915978597</v>
      </c>
      <c r="I1232" s="179">
        <v>29221814342</v>
      </c>
      <c r="J1232" s="179">
        <v>24771127890</v>
      </c>
      <c r="K1232" s="179">
        <v>19266861110</v>
      </c>
      <c r="L1232" s="179">
        <f>VLOOKUP(A1232,Sheet2!$A$1:$E$2000,5,FALSE)</f>
        <v>12964195194</v>
      </c>
      <c r="M1232" s="21">
        <f t="shared" si="96"/>
        <v>-0.38277816133472387</v>
      </c>
      <c r="N1232" s="21">
        <f t="shared" si="97"/>
        <v>-0.38175178327656772</v>
      </c>
      <c r="O1232" s="21">
        <f t="shared" si="98"/>
        <v>-0.48905625517245671</v>
      </c>
      <c r="P1232" s="21">
        <f t="shared" si="99"/>
        <v>-0.28440678342409448</v>
      </c>
      <c r="Q1232" s="21">
        <f t="shared" si="100"/>
        <v>-0.51834576077999395</v>
      </c>
    </row>
    <row r="1233" spans="1:17">
      <c r="A1233" s="154" t="s">
        <v>1325</v>
      </c>
      <c r="B1233" s="154" t="s">
        <v>3038</v>
      </c>
      <c r="C1233" s="154" t="s">
        <v>4171</v>
      </c>
      <c r="D1233" s="179">
        <v>29647563992</v>
      </c>
      <c r="E1233" s="179">
        <v>35658113650</v>
      </c>
      <c r="F1233" s="179">
        <v>36858492767</v>
      </c>
      <c r="G1233" s="179">
        <v>31427211995</v>
      </c>
      <c r="H1233" s="179">
        <v>29887877111</v>
      </c>
      <c r="I1233" s="179">
        <v>35764437069</v>
      </c>
      <c r="J1233" s="179">
        <v>37585147939</v>
      </c>
      <c r="K1233" s="179">
        <v>38106000549</v>
      </c>
      <c r="L1233" s="179">
        <f>VLOOKUP(A1233,Sheet2!$A$1:$E$2000,5,FALSE)</f>
        <v>38343640650</v>
      </c>
      <c r="M1233" s="21">
        <f t="shared" si="96"/>
        <v>8.1056615330974673E-3</v>
      </c>
      <c r="N1233" s="21">
        <f t="shared" si="97"/>
        <v>2.9817454743571383E-3</v>
      </c>
      <c r="O1233" s="21">
        <f t="shared" si="98"/>
        <v>1.971472834208202E-2</v>
      </c>
      <c r="P1233" s="21">
        <f t="shared" si="99"/>
        <v>0.21251610085751738</v>
      </c>
      <c r="Q1233" s="21">
        <f t="shared" si="100"/>
        <v>0.28291616388799734</v>
      </c>
    </row>
    <row r="1234" spans="1:17">
      <c r="A1234" s="154" t="s">
        <v>906</v>
      </c>
      <c r="B1234" s="154" t="s">
        <v>3039</v>
      </c>
      <c r="C1234" s="154" t="s">
        <v>4171</v>
      </c>
      <c r="D1234" s="179">
        <v>176830169768</v>
      </c>
      <c r="E1234" s="179">
        <v>208200024111</v>
      </c>
      <c r="F1234" s="179">
        <v>213639711124</v>
      </c>
      <c r="G1234" s="179">
        <v>212129657097</v>
      </c>
      <c r="H1234" s="179">
        <v>187348453746</v>
      </c>
      <c r="I1234" s="179">
        <v>223771309749</v>
      </c>
      <c r="J1234" s="179">
        <v>235983483767</v>
      </c>
      <c r="K1234" s="179">
        <v>221511328191</v>
      </c>
      <c r="L1234" s="179">
        <f>VLOOKUP(A1234,Sheet2!$A$1:$E$2000,5,FALSE)</f>
        <v>232472665364</v>
      </c>
      <c r="M1234" s="21">
        <f t="shared" si="96"/>
        <v>5.9482406151619475E-2</v>
      </c>
      <c r="N1234" s="21">
        <f t="shared" si="97"/>
        <v>7.4790028024676436E-2</v>
      </c>
      <c r="O1234" s="21">
        <f t="shared" si="98"/>
        <v>0.10458623317474582</v>
      </c>
      <c r="P1234" s="21">
        <f t="shared" si="99"/>
        <v>4.4226117283120231E-2</v>
      </c>
      <c r="Q1234" s="21">
        <f t="shared" si="100"/>
        <v>0.24085713394345765</v>
      </c>
    </row>
    <row r="1235" spans="1:17">
      <c r="A1235" s="154" t="s">
        <v>1329</v>
      </c>
      <c r="B1235" s="154" t="s">
        <v>3043</v>
      </c>
      <c r="C1235" s="154" t="s">
        <v>4171</v>
      </c>
      <c r="D1235" s="179"/>
      <c r="E1235" s="179"/>
      <c r="F1235" s="179"/>
      <c r="G1235" s="179"/>
      <c r="H1235" s="179"/>
      <c r="I1235" s="179"/>
      <c r="J1235" s="179"/>
      <c r="K1235" s="179"/>
      <c r="L1235" s="179">
        <f>VLOOKUP(A1235,Sheet2!$A$1:$E$2000,5,FALSE)</f>
        <v>0</v>
      </c>
      <c r="M1235" s="21" t="e">
        <f t="shared" si="96"/>
        <v>#DIV/0!</v>
      </c>
      <c r="N1235" s="21" t="e">
        <f t="shared" si="97"/>
        <v>#DIV/0!</v>
      </c>
      <c r="O1235" s="21" t="e">
        <f t="shared" si="98"/>
        <v>#DIV/0!</v>
      </c>
      <c r="P1235" s="21" t="e">
        <f t="shared" si="99"/>
        <v>#DIV/0!</v>
      </c>
      <c r="Q1235" s="21" t="e">
        <f t="shared" si="100"/>
        <v>#DIV/0!</v>
      </c>
    </row>
    <row r="1236" spans="1:17">
      <c r="A1236" s="154" t="s">
        <v>1330</v>
      </c>
      <c r="B1236" s="154" t="s">
        <v>3044</v>
      </c>
      <c r="C1236" s="154" t="s">
        <v>4171</v>
      </c>
      <c r="D1236" s="179">
        <v>33759469546</v>
      </c>
      <c r="E1236" s="179">
        <v>37507656678</v>
      </c>
      <c r="F1236" s="179">
        <v>33318880795</v>
      </c>
      <c r="G1236" s="179">
        <v>35337825837</v>
      </c>
      <c r="H1236" s="179">
        <v>34962673242</v>
      </c>
      <c r="I1236" s="179">
        <v>37270661401</v>
      </c>
      <c r="J1236" s="179">
        <v>34476568596</v>
      </c>
      <c r="K1236" s="179">
        <v>35156837814</v>
      </c>
      <c r="L1236" s="179">
        <f>VLOOKUP(A1236,Sheet2!$A$1:$E$2000,5,FALSE)</f>
        <v>38791474736</v>
      </c>
      <c r="M1236" s="21">
        <f t="shared" si="96"/>
        <v>3.5640479906253797E-2</v>
      </c>
      <c r="N1236" s="21">
        <f t="shared" si="97"/>
        <v>-6.3185839369967588E-3</v>
      </c>
      <c r="O1236" s="21">
        <f t="shared" si="98"/>
        <v>3.4745698936373894E-2</v>
      </c>
      <c r="P1236" s="21">
        <f t="shared" si="99"/>
        <v>-5.1216513385636446E-3</v>
      </c>
      <c r="Q1236" s="21">
        <f t="shared" si="100"/>
        <v>0.109511119687511</v>
      </c>
    </row>
    <row r="1237" spans="1:17">
      <c r="A1237" s="154" t="s">
        <v>1331</v>
      </c>
      <c r="B1237" s="154" t="s">
        <v>3045</v>
      </c>
      <c r="C1237" s="154" t="s">
        <v>4171</v>
      </c>
      <c r="D1237" s="179"/>
      <c r="E1237" s="179"/>
      <c r="F1237" s="179"/>
      <c r="G1237" s="179"/>
      <c r="H1237" s="179"/>
      <c r="I1237" s="179"/>
      <c r="J1237" s="179"/>
      <c r="K1237" s="179"/>
      <c r="L1237" s="179">
        <f>VLOOKUP(A1237,Sheet2!$A$1:$E$2000,5,FALSE)</f>
        <v>0</v>
      </c>
      <c r="M1237" s="21" t="e">
        <f t="shared" si="96"/>
        <v>#DIV/0!</v>
      </c>
      <c r="N1237" s="21" t="e">
        <f t="shared" si="97"/>
        <v>#DIV/0!</v>
      </c>
      <c r="O1237" s="21" t="e">
        <f t="shared" si="98"/>
        <v>#DIV/0!</v>
      </c>
      <c r="P1237" s="21" t="e">
        <f t="shared" si="99"/>
        <v>#DIV/0!</v>
      </c>
      <c r="Q1237" s="21" t="e">
        <f t="shared" si="100"/>
        <v>#DIV/0!</v>
      </c>
    </row>
    <row r="1238" spans="1:17">
      <c r="A1238" s="154" t="s">
        <v>1333</v>
      </c>
      <c r="B1238" s="154" t="s">
        <v>3048</v>
      </c>
      <c r="C1238" s="154" t="s">
        <v>4171</v>
      </c>
      <c r="D1238" s="179"/>
      <c r="E1238" s="179"/>
      <c r="F1238" s="179"/>
      <c r="G1238" s="179"/>
      <c r="H1238" s="179"/>
      <c r="I1238" s="179"/>
      <c r="J1238" s="179"/>
      <c r="K1238" s="179"/>
      <c r="L1238" s="179">
        <f>VLOOKUP(A1238,Sheet2!$A$1:$E$2000,5,FALSE)</f>
        <v>34456413130</v>
      </c>
      <c r="M1238" s="21" t="e">
        <f t="shared" si="96"/>
        <v>#DIV/0!</v>
      </c>
      <c r="N1238" s="21" t="e">
        <f t="shared" si="97"/>
        <v>#DIV/0!</v>
      </c>
      <c r="O1238" s="21" t="e">
        <f t="shared" si="98"/>
        <v>#DIV/0!</v>
      </c>
      <c r="P1238" s="21" t="e">
        <f t="shared" si="99"/>
        <v>#DIV/0!</v>
      </c>
      <c r="Q1238" s="21" t="e">
        <f t="shared" si="100"/>
        <v>#DIV/0!</v>
      </c>
    </row>
    <row r="1239" spans="1:17">
      <c r="A1239" s="154" t="s">
        <v>1335</v>
      </c>
      <c r="B1239" s="154" t="s">
        <v>3050</v>
      </c>
      <c r="C1239" s="154" t="s">
        <v>4171</v>
      </c>
      <c r="D1239" s="179">
        <v>258428960858</v>
      </c>
      <c r="E1239" s="179">
        <v>303852855913</v>
      </c>
      <c r="F1239" s="179">
        <v>285168658175</v>
      </c>
      <c r="G1239" s="179">
        <v>385065545678</v>
      </c>
      <c r="H1239" s="179">
        <v>396541345255</v>
      </c>
      <c r="I1239" s="179">
        <v>417656647620</v>
      </c>
      <c r="J1239" s="179">
        <v>339908100080</v>
      </c>
      <c r="K1239" s="179">
        <v>372116353441</v>
      </c>
      <c r="L1239" s="179">
        <f>VLOOKUP(A1239,Sheet2!$A$1:$E$2000,5,FALSE)</f>
        <v>0</v>
      </c>
      <c r="M1239" s="21">
        <f t="shared" si="96"/>
        <v>0.53443075396216588</v>
      </c>
      <c r="N1239" s="21">
        <f t="shared" si="97"/>
        <v>0.37453586330478533</v>
      </c>
      <c r="O1239" s="21">
        <f t="shared" si="98"/>
        <v>0.19195462171515335</v>
      </c>
      <c r="P1239" s="21">
        <f t="shared" si="99"/>
        <v>-3.3628540341618593E-2</v>
      </c>
      <c r="Q1239" s="21">
        <f t="shared" si="100"/>
        <v>-1</v>
      </c>
    </row>
    <row r="1240" spans="1:17">
      <c r="A1240" s="154" t="s">
        <v>955</v>
      </c>
      <c r="B1240" s="154" t="s">
        <v>3051</v>
      </c>
      <c r="C1240" s="154" t="s">
        <v>4171</v>
      </c>
      <c r="D1240" s="179"/>
      <c r="E1240" s="179"/>
      <c r="F1240" s="179"/>
      <c r="G1240" s="179"/>
      <c r="H1240" s="179"/>
      <c r="I1240" s="179"/>
      <c r="J1240" s="179"/>
      <c r="K1240" s="179"/>
      <c r="L1240" s="179">
        <f>VLOOKUP(A1240,Sheet2!$A$1:$E$2000,5,FALSE)</f>
        <v>0</v>
      </c>
      <c r="M1240" s="21" t="e">
        <f t="shared" si="96"/>
        <v>#DIV/0!</v>
      </c>
      <c r="N1240" s="21" t="e">
        <f t="shared" si="97"/>
        <v>#DIV/0!</v>
      </c>
      <c r="O1240" s="21" t="e">
        <f t="shared" si="98"/>
        <v>#DIV/0!</v>
      </c>
      <c r="P1240" s="21" t="e">
        <f t="shared" si="99"/>
        <v>#DIV/0!</v>
      </c>
      <c r="Q1240" s="21" t="e">
        <f t="shared" si="100"/>
        <v>#DIV/0!</v>
      </c>
    </row>
    <row r="1241" spans="1:17">
      <c r="A1241" s="154" t="s">
        <v>956</v>
      </c>
      <c r="B1241" s="154" t="s">
        <v>3052</v>
      </c>
      <c r="C1241" s="154" t="s">
        <v>4171</v>
      </c>
      <c r="D1241" s="179"/>
      <c r="E1241" s="179"/>
      <c r="F1241" s="179"/>
      <c r="G1241" s="179"/>
      <c r="H1241" s="179"/>
      <c r="I1241" s="179"/>
      <c r="J1241" s="179"/>
      <c r="K1241" s="179"/>
      <c r="L1241" s="179">
        <f>VLOOKUP(A1241,Sheet2!$A$1:$E$2000,5,FALSE)</f>
        <v>0</v>
      </c>
      <c r="M1241" s="21" t="e">
        <f t="shared" si="96"/>
        <v>#DIV/0!</v>
      </c>
      <c r="N1241" s="21" t="e">
        <f t="shared" si="97"/>
        <v>#DIV/0!</v>
      </c>
      <c r="O1241" s="21" t="e">
        <f t="shared" si="98"/>
        <v>#DIV/0!</v>
      </c>
      <c r="P1241" s="21" t="e">
        <f t="shared" si="99"/>
        <v>#DIV/0!</v>
      </c>
      <c r="Q1241" s="21" t="e">
        <f t="shared" si="100"/>
        <v>#DIV/0!</v>
      </c>
    </row>
    <row r="1242" spans="1:17">
      <c r="A1242" s="154" t="s">
        <v>1336</v>
      </c>
      <c r="B1242" s="154" t="s">
        <v>3053</v>
      </c>
      <c r="C1242" s="154" t="s">
        <v>4171</v>
      </c>
      <c r="D1242" s="179"/>
      <c r="E1242" s="179"/>
      <c r="F1242" s="179"/>
      <c r="G1242" s="179"/>
      <c r="H1242" s="179"/>
      <c r="I1242" s="179"/>
      <c r="J1242" s="179"/>
      <c r="K1242" s="179"/>
      <c r="L1242" s="179">
        <f>VLOOKUP(A1242,Sheet2!$A$1:$E$2000,5,FALSE)</f>
        <v>0</v>
      </c>
      <c r="M1242" s="21" t="e">
        <f t="shared" si="96"/>
        <v>#DIV/0!</v>
      </c>
      <c r="N1242" s="21" t="e">
        <f t="shared" si="97"/>
        <v>#DIV/0!</v>
      </c>
      <c r="O1242" s="21" t="e">
        <f t="shared" si="98"/>
        <v>#DIV/0!</v>
      </c>
      <c r="P1242" s="21" t="e">
        <f t="shared" si="99"/>
        <v>#DIV/0!</v>
      </c>
      <c r="Q1242" s="21" t="e">
        <f t="shared" si="100"/>
        <v>#DIV/0!</v>
      </c>
    </row>
    <row r="1243" spans="1:17">
      <c r="A1243" s="154" t="s">
        <v>1337</v>
      </c>
      <c r="B1243" s="154" t="s">
        <v>3054</v>
      </c>
      <c r="C1243" s="154" t="s">
        <v>4171</v>
      </c>
      <c r="D1243" s="179"/>
      <c r="E1243" s="179"/>
      <c r="F1243" s="179"/>
      <c r="G1243" s="179"/>
      <c r="H1243" s="179"/>
      <c r="I1243" s="179"/>
      <c r="J1243" s="179"/>
      <c r="K1243" s="179"/>
      <c r="L1243" s="179">
        <f>VLOOKUP(A1243,Sheet2!$A$1:$E$2000,5,FALSE)</f>
        <v>0</v>
      </c>
      <c r="M1243" s="21" t="e">
        <f t="shared" si="96"/>
        <v>#DIV/0!</v>
      </c>
      <c r="N1243" s="21" t="e">
        <f t="shared" si="97"/>
        <v>#DIV/0!</v>
      </c>
      <c r="O1243" s="21" t="e">
        <f t="shared" si="98"/>
        <v>#DIV/0!</v>
      </c>
      <c r="P1243" s="21" t="e">
        <f t="shared" si="99"/>
        <v>#DIV/0!</v>
      </c>
      <c r="Q1243" s="21" t="e">
        <f t="shared" si="100"/>
        <v>#DIV/0!</v>
      </c>
    </row>
    <row r="1244" spans="1:17">
      <c r="A1244" s="154" t="s">
        <v>2243</v>
      </c>
      <c r="B1244" s="154" t="s">
        <v>2244</v>
      </c>
      <c r="C1244" s="154" t="s">
        <v>4171</v>
      </c>
      <c r="D1244" s="179"/>
      <c r="E1244" s="179"/>
      <c r="F1244" s="179"/>
      <c r="G1244" s="179"/>
      <c r="H1244" s="179"/>
      <c r="I1244" s="179"/>
      <c r="J1244" s="179"/>
      <c r="K1244" s="179"/>
      <c r="L1244" s="179">
        <f>VLOOKUP(A1244,Sheet2!$A$1:$E$2000,5,FALSE)</f>
        <v>0</v>
      </c>
      <c r="M1244" s="21" t="e">
        <f t="shared" si="96"/>
        <v>#DIV/0!</v>
      </c>
      <c r="N1244" s="21" t="e">
        <f t="shared" si="97"/>
        <v>#DIV/0!</v>
      </c>
      <c r="O1244" s="21" t="e">
        <f t="shared" si="98"/>
        <v>#DIV/0!</v>
      </c>
      <c r="P1244" s="21" t="e">
        <f t="shared" si="99"/>
        <v>#DIV/0!</v>
      </c>
      <c r="Q1244" s="21" t="e">
        <f t="shared" si="100"/>
        <v>#DIV/0!</v>
      </c>
    </row>
    <row r="1245" spans="1:17">
      <c r="A1245" s="154" t="s">
        <v>3764</v>
      </c>
      <c r="B1245" s="154" t="s">
        <v>3765</v>
      </c>
      <c r="C1245" s="154" t="s">
        <v>4171</v>
      </c>
      <c r="D1245" s="179"/>
      <c r="E1245" s="179"/>
      <c r="F1245" s="179"/>
      <c r="G1245" s="179"/>
      <c r="H1245" s="179"/>
      <c r="I1245" s="179"/>
      <c r="J1245" s="179"/>
      <c r="K1245" s="179"/>
      <c r="L1245" s="179">
        <f>VLOOKUP(A1245,Sheet2!$A$1:$E$2000,5,FALSE)</f>
        <v>0</v>
      </c>
      <c r="M1245" s="21" t="e">
        <f t="shared" si="96"/>
        <v>#DIV/0!</v>
      </c>
      <c r="N1245" s="21" t="e">
        <f t="shared" si="97"/>
        <v>#DIV/0!</v>
      </c>
      <c r="O1245" s="21" t="e">
        <f t="shared" si="98"/>
        <v>#DIV/0!</v>
      </c>
      <c r="P1245" s="21" t="e">
        <f t="shared" si="99"/>
        <v>#DIV/0!</v>
      </c>
      <c r="Q1245" s="21" t="e">
        <f t="shared" si="100"/>
        <v>#DIV/0!</v>
      </c>
    </row>
    <row r="1246" spans="1:17">
      <c r="A1246" s="154" t="s">
        <v>776</v>
      </c>
      <c r="B1246" s="154" t="s">
        <v>3055</v>
      </c>
      <c r="C1246" s="154" t="s">
        <v>4171</v>
      </c>
      <c r="D1246" s="179">
        <v>29624337469365</v>
      </c>
      <c r="E1246" s="179">
        <v>34708041418454</v>
      </c>
      <c r="F1246" s="179">
        <v>31077201610918</v>
      </c>
      <c r="G1246" s="179">
        <v>29050058368020</v>
      </c>
      <c r="H1246" s="179">
        <v>32788640606086</v>
      </c>
      <c r="I1246" s="179">
        <v>39907618961796</v>
      </c>
      <c r="J1246" s="179">
        <v>32776106425738</v>
      </c>
      <c r="K1246" s="179">
        <v>45084212853765</v>
      </c>
      <c r="L1246" s="179">
        <f>VLOOKUP(A1246,Sheet2!$A$1:$E$2000,5,FALSE)</f>
        <v>44863879607724</v>
      </c>
      <c r="M1246" s="21">
        <f t="shared" si="96"/>
        <v>0.10681430901174604</v>
      </c>
      <c r="N1246" s="21">
        <f t="shared" si="97"/>
        <v>0.14980901632142873</v>
      </c>
      <c r="O1246" s="21">
        <f t="shared" si="98"/>
        <v>5.4667239222180905E-2</v>
      </c>
      <c r="P1246" s="21">
        <f t="shared" si="99"/>
        <v>0.55194913148251479</v>
      </c>
      <c r="Q1246" s="21">
        <f t="shared" si="100"/>
        <v>0.36827507266027609</v>
      </c>
    </row>
    <row r="1247" spans="1:17">
      <c r="A1247" s="154" t="s">
        <v>1338</v>
      </c>
      <c r="B1247" s="154" t="s">
        <v>3056</v>
      </c>
      <c r="C1247" s="154" t="s">
        <v>4171</v>
      </c>
      <c r="D1247" s="179"/>
      <c r="E1247" s="179"/>
      <c r="F1247" s="179"/>
      <c r="G1247" s="179"/>
      <c r="H1247" s="179"/>
      <c r="I1247" s="179"/>
      <c r="J1247" s="179"/>
      <c r="K1247" s="179"/>
      <c r="L1247" s="179">
        <f>VLOOKUP(A1247,Sheet2!$A$1:$E$2000,5,FALSE)</f>
        <v>0</v>
      </c>
      <c r="M1247" s="21" t="e">
        <f t="shared" si="96"/>
        <v>#DIV/0!</v>
      </c>
      <c r="N1247" s="21" t="e">
        <f t="shared" si="97"/>
        <v>#DIV/0!</v>
      </c>
      <c r="O1247" s="21" t="e">
        <f t="shared" si="98"/>
        <v>#DIV/0!</v>
      </c>
      <c r="P1247" s="21" t="e">
        <f t="shared" si="99"/>
        <v>#DIV/0!</v>
      </c>
      <c r="Q1247" s="21" t="e">
        <f t="shared" si="100"/>
        <v>#DIV/0!</v>
      </c>
    </row>
    <row r="1248" spans="1:17">
      <c r="A1248" s="154" t="s">
        <v>1339</v>
      </c>
      <c r="B1248" s="154" t="s">
        <v>3058</v>
      </c>
      <c r="C1248" s="154" t="s">
        <v>4171</v>
      </c>
      <c r="D1248" s="179"/>
      <c r="E1248" s="179"/>
      <c r="F1248" s="179"/>
      <c r="G1248" s="179"/>
      <c r="H1248" s="179"/>
      <c r="I1248" s="179"/>
      <c r="J1248" s="179"/>
      <c r="K1248" s="179"/>
      <c r="L1248" s="179">
        <f>VLOOKUP(A1248,Sheet2!$A$1:$E$2000,5,FALSE)</f>
        <v>0</v>
      </c>
      <c r="M1248" s="21" t="e">
        <f t="shared" si="96"/>
        <v>#DIV/0!</v>
      </c>
      <c r="N1248" s="21" t="e">
        <f t="shared" si="97"/>
        <v>#DIV/0!</v>
      </c>
      <c r="O1248" s="21" t="e">
        <f t="shared" si="98"/>
        <v>#DIV/0!</v>
      </c>
      <c r="P1248" s="21" t="e">
        <f t="shared" si="99"/>
        <v>#DIV/0!</v>
      </c>
      <c r="Q1248" s="21" t="e">
        <f t="shared" si="100"/>
        <v>#DIV/0!</v>
      </c>
    </row>
    <row r="1249" spans="1:17">
      <c r="A1249" s="154" t="s">
        <v>3693</v>
      </c>
      <c r="B1249" s="154" t="s">
        <v>3694</v>
      </c>
      <c r="C1249" s="154" t="s">
        <v>4171</v>
      </c>
      <c r="D1249" s="179">
        <v>0</v>
      </c>
      <c r="E1249" s="179">
        <v>0</v>
      </c>
      <c r="F1249" s="179">
        <v>0</v>
      </c>
      <c r="G1249" s="179">
        <v>2176403000</v>
      </c>
      <c r="H1249" s="179">
        <v>13687687358</v>
      </c>
      <c r="I1249" s="179">
        <v>15305487708</v>
      </c>
      <c r="J1249" s="179">
        <v>43006216260</v>
      </c>
      <c r="K1249" s="179">
        <v>82810438105</v>
      </c>
      <c r="L1249" s="179">
        <f>VLOOKUP(A1249,Sheet2!$A$1:$E$2000,5,FALSE)</f>
        <v>94887348537</v>
      </c>
      <c r="M1249" s="21" t="e">
        <f t="shared" si="96"/>
        <v>#DIV/0!</v>
      </c>
      <c r="N1249" s="21" t="e">
        <f t="shared" si="97"/>
        <v>#DIV/0!</v>
      </c>
      <c r="O1249" s="21" t="e">
        <f t="shared" si="98"/>
        <v>#DIV/0!</v>
      </c>
      <c r="P1249" s="21">
        <f t="shared" si="99"/>
        <v>37.049220711881027</v>
      </c>
      <c r="Q1249" s="21">
        <f t="shared" si="100"/>
        <v>5.9323141342457308</v>
      </c>
    </row>
    <row r="1250" spans="1:17">
      <c r="A1250" s="154" t="s">
        <v>3059</v>
      </c>
      <c r="B1250" s="154" t="s">
        <v>3060</v>
      </c>
      <c r="C1250" s="154" t="s">
        <v>4171</v>
      </c>
      <c r="D1250" s="179">
        <v>227493074800</v>
      </c>
      <c r="E1250" s="179">
        <v>353598923035</v>
      </c>
      <c r="F1250" s="179">
        <v>231627358318</v>
      </c>
      <c r="G1250" s="179">
        <v>255370361235</v>
      </c>
      <c r="H1250" s="179">
        <v>266704971143</v>
      </c>
      <c r="I1250" s="179">
        <v>579974889087</v>
      </c>
      <c r="J1250" s="179">
        <v>358235924123</v>
      </c>
      <c r="K1250" s="179">
        <v>453189048916</v>
      </c>
      <c r="L1250" s="179">
        <f>VLOOKUP(A1250,Sheet2!$A$1:$E$2000,5,FALSE)</f>
        <v>438265463404</v>
      </c>
      <c r="M1250" s="21">
        <f t="shared" si="96"/>
        <v>0.17236523079866517</v>
      </c>
      <c r="N1250" s="21">
        <f t="shared" si="97"/>
        <v>0.64020547378644821</v>
      </c>
      <c r="O1250" s="21">
        <f t="shared" si="98"/>
        <v>0.54660454069151776</v>
      </c>
      <c r="P1250" s="21">
        <f t="shared" si="99"/>
        <v>0.77463448273451319</v>
      </c>
      <c r="Q1250" s="21">
        <f t="shared" si="100"/>
        <v>0.64325944704275462</v>
      </c>
    </row>
    <row r="1251" spans="1:17">
      <c r="A1251" s="154" t="s">
        <v>3846</v>
      </c>
      <c r="B1251" s="154" t="s">
        <v>3847</v>
      </c>
      <c r="C1251" s="154" t="s">
        <v>4171</v>
      </c>
      <c r="D1251" s="179">
        <v>438087409174</v>
      </c>
      <c r="E1251" s="179">
        <v>228529962280</v>
      </c>
      <c r="F1251" s="179">
        <v>626560823407</v>
      </c>
      <c r="G1251" s="179">
        <v>428257335965</v>
      </c>
      <c r="H1251" s="179">
        <v>436433962688</v>
      </c>
      <c r="I1251" s="179">
        <v>477674142714</v>
      </c>
      <c r="J1251" s="179">
        <v>506726998853</v>
      </c>
      <c r="K1251" s="179">
        <v>502550694627</v>
      </c>
      <c r="L1251" s="179">
        <f>VLOOKUP(A1251,Sheet2!$A$1:$E$2000,5,FALSE)</f>
        <v>421915971355</v>
      </c>
      <c r="M1251" s="21">
        <f t="shared" si="96"/>
        <v>-3.7742387737586917E-3</v>
      </c>
      <c r="N1251" s="21">
        <f t="shared" si="97"/>
        <v>1.090203568706422</v>
      </c>
      <c r="O1251" s="21">
        <f t="shared" si="98"/>
        <v>-0.191256491113487</v>
      </c>
      <c r="P1251" s="21">
        <f t="shared" si="99"/>
        <v>0.17347830947155507</v>
      </c>
      <c r="Q1251" s="21">
        <f t="shared" si="100"/>
        <v>-3.326503566217346E-2</v>
      </c>
    </row>
    <row r="1252" spans="1:17">
      <c r="A1252" s="154" t="s">
        <v>1606</v>
      </c>
      <c r="B1252" s="154" t="s">
        <v>3061</v>
      </c>
      <c r="C1252" s="154" t="s">
        <v>4171</v>
      </c>
      <c r="D1252" s="179">
        <v>238607727215</v>
      </c>
      <c r="E1252" s="179">
        <v>263412738852</v>
      </c>
      <c r="F1252" s="179">
        <v>240231137372</v>
      </c>
      <c r="G1252" s="179">
        <v>322843742125</v>
      </c>
      <c r="H1252" s="179">
        <v>220407216045</v>
      </c>
      <c r="I1252" s="179">
        <v>288737772279</v>
      </c>
      <c r="J1252" s="179">
        <v>288391399809</v>
      </c>
      <c r="K1252" s="179">
        <v>280167166694</v>
      </c>
      <c r="L1252" s="179">
        <f>VLOOKUP(A1252,Sheet2!$A$1:$E$2000,5,FALSE)</f>
        <v>207861894431</v>
      </c>
      <c r="M1252" s="21">
        <f t="shared" si="96"/>
        <v>-7.6277962086283305E-2</v>
      </c>
      <c r="N1252" s="21">
        <f t="shared" si="97"/>
        <v>9.6142022353858214E-2</v>
      </c>
      <c r="O1252" s="21">
        <f t="shared" si="98"/>
        <v>0.20047468851809752</v>
      </c>
      <c r="P1252" s="21">
        <f t="shared" si="99"/>
        <v>-0.13218956994519132</v>
      </c>
      <c r="Q1252" s="21">
        <f t="shared" si="100"/>
        <v>-5.6918833417135731E-2</v>
      </c>
    </row>
    <row r="1253" spans="1:17">
      <c r="A1253" s="154" t="s">
        <v>1340</v>
      </c>
      <c r="B1253" s="154" t="s">
        <v>4219</v>
      </c>
      <c r="C1253" s="154" t="s">
        <v>4171</v>
      </c>
      <c r="D1253" s="179">
        <v>192997495178</v>
      </c>
      <c r="E1253" s="179">
        <v>163882676339</v>
      </c>
      <c r="F1253" s="179">
        <v>217115521354</v>
      </c>
      <c r="G1253" s="179">
        <v>239044767952</v>
      </c>
      <c r="H1253" s="179">
        <v>325509455331</v>
      </c>
      <c r="I1253" s="179">
        <v>361683514870</v>
      </c>
      <c r="J1253" s="179">
        <v>359392934617</v>
      </c>
      <c r="K1253" s="179">
        <v>397916514324</v>
      </c>
      <c r="L1253" s="179">
        <f>VLOOKUP(A1253,Sheet2!$A$1:$E$2000,5,FALSE)</f>
        <v>556687263852</v>
      </c>
      <c r="M1253" s="21">
        <f t="shared" si="96"/>
        <v>0.68659937804262849</v>
      </c>
      <c r="N1253" s="21">
        <f t="shared" si="97"/>
        <v>1.2069661232639286</v>
      </c>
      <c r="O1253" s="21">
        <f t="shared" si="98"/>
        <v>0.65530742517031371</v>
      </c>
      <c r="P1253" s="21">
        <f t="shared" si="99"/>
        <v>0.66461084981329244</v>
      </c>
      <c r="Q1253" s="21">
        <f t="shared" si="100"/>
        <v>0.71020305166227138</v>
      </c>
    </row>
    <row r="1254" spans="1:17">
      <c r="A1254" s="154" t="s">
        <v>873</v>
      </c>
      <c r="B1254" s="154" t="s">
        <v>3064</v>
      </c>
      <c r="C1254" s="154" t="s">
        <v>4171</v>
      </c>
      <c r="D1254" s="179"/>
      <c r="E1254" s="179"/>
      <c r="F1254" s="179"/>
      <c r="G1254" s="179"/>
      <c r="H1254" s="179"/>
      <c r="I1254" s="179"/>
      <c r="J1254" s="179"/>
      <c r="K1254" s="179"/>
      <c r="L1254" s="179">
        <f>VLOOKUP(A1254,Sheet2!$A$1:$E$2000,5,FALSE)</f>
        <v>0</v>
      </c>
      <c r="M1254" s="21" t="e">
        <f t="shared" si="96"/>
        <v>#DIV/0!</v>
      </c>
      <c r="N1254" s="21" t="e">
        <f t="shared" si="97"/>
        <v>#DIV/0!</v>
      </c>
      <c r="O1254" s="21" t="e">
        <f t="shared" si="98"/>
        <v>#DIV/0!</v>
      </c>
      <c r="P1254" s="21" t="e">
        <f t="shared" si="99"/>
        <v>#DIV/0!</v>
      </c>
      <c r="Q1254" s="21" t="e">
        <f t="shared" si="100"/>
        <v>#DIV/0!</v>
      </c>
    </row>
    <row r="1255" spans="1:17">
      <c r="A1255" s="154" t="s">
        <v>1341</v>
      </c>
      <c r="B1255" s="154" t="s">
        <v>3065</v>
      </c>
      <c r="C1255" s="154" t="s">
        <v>4171</v>
      </c>
      <c r="D1255" s="179"/>
      <c r="E1255" s="179"/>
      <c r="F1255" s="179"/>
      <c r="G1255" s="179"/>
      <c r="H1255" s="179"/>
      <c r="I1255" s="179"/>
      <c r="J1255" s="179"/>
      <c r="K1255" s="179"/>
      <c r="L1255" s="179">
        <f>VLOOKUP(A1255,Sheet2!$A$1:$E$2000,5,FALSE)</f>
        <v>0</v>
      </c>
      <c r="M1255" s="21" t="e">
        <f t="shared" si="96"/>
        <v>#DIV/0!</v>
      </c>
      <c r="N1255" s="21" t="e">
        <f t="shared" si="97"/>
        <v>#DIV/0!</v>
      </c>
      <c r="O1255" s="21" t="e">
        <f t="shared" si="98"/>
        <v>#DIV/0!</v>
      </c>
      <c r="P1255" s="21" t="e">
        <f t="shared" si="99"/>
        <v>#DIV/0!</v>
      </c>
      <c r="Q1255" s="21" t="e">
        <f t="shared" si="100"/>
        <v>#DIV/0!</v>
      </c>
    </row>
    <row r="1256" spans="1:17">
      <c r="A1256" s="154" t="s">
        <v>532</v>
      </c>
      <c r="B1256" s="154" t="s">
        <v>2249</v>
      </c>
      <c r="C1256" s="154" t="s">
        <v>4171</v>
      </c>
      <c r="D1256" s="179">
        <v>90095866716</v>
      </c>
      <c r="E1256" s="179">
        <v>98772319422</v>
      </c>
      <c r="F1256" s="179">
        <v>101184672054</v>
      </c>
      <c r="G1256" s="179">
        <v>57460125831</v>
      </c>
      <c r="H1256" s="179">
        <v>10381778149</v>
      </c>
      <c r="I1256" s="179">
        <v>62929015907</v>
      </c>
      <c r="J1256" s="179">
        <v>83900783623</v>
      </c>
      <c r="K1256" s="179">
        <v>91486378104</v>
      </c>
      <c r="L1256" s="179">
        <f>VLOOKUP(A1256,Sheet2!$A$1:$E$2000,5,FALSE)</f>
        <v>91686805236</v>
      </c>
      <c r="M1256" s="21">
        <f t="shared" si="96"/>
        <v>-0.88476965117916651</v>
      </c>
      <c r="N1256" s="21">
        <f t="shared" si="97"/>
        <v>-0.36288814239403655</v>
      </c>
      <c r="O1256" s="21">
        <f t="shared" si="98"/>
        <v>-0.17081528338379132</v>
      </c>
      <c r="P1256" s="21">
        <f t="shared" si="99"/>
        <v>0.59217155864010795</v>
      </c>
      <c r="Q1256" s="21">
        <f t="shared" si="100"/>
        <v>7.8315126676860753</v>
      </c>
    </row>
    <row r="1257" spans="1:17">
      <c r="A1257" s="154" t="s">
        <v>1342</v>
      </c>
      <c r="B1257" s="154" t="s">
        <v>3066</v>
      </c>
      <c r="C1257" s="154" t="s">
        <v>4171</v>
      </c>
      <c r="D1257" s="179"/>
      <c r="E1257" s="179"/>
      <c r="F1257" s="179"/>
      <c r="G1257" s="179"/>
      <c r="H1257" s="179"/>
      <c r="I1257" s="179"/>
      <c r="J1257" s="179"/>
      <c r="K1257" s="179"/>
      <c r="L1257" s="179">
        <f>VLOOKUP(A1257,Sheet2!$A$1:$E$2000,5,FALSE)</f>
        <v>0</v>
      </c>
      <c r="M1257" s="21" t="e">
        <f t="shared" si="96"/>
        <v>#DIV/0!</v>
      </c>
      <c r="N1257" s="21" t="e">
        <f t="shared" si="97"/>
        <v>#DIV/0!</v>
      </c>
      <c r="O1257" s="21" t="e">
        <f t="shared" si="98"/>
        <v>#DIV/0!</v>
      </c>
      <c r="P1257" s="21" t="e">
        <f t="shared" si="99"/>
        <v>#DIV/0!</v>
      </c>
      <c r="Q1257" s="21" t="e">
        <f t="shared" si="100"/>
        <v>#DIV/0!</v>
      </c>
    </row>
    <row r="1258" spans="1:17">
      <c r="A1258" s="154" t="s">
        <v>535</v>
      </c>
      <c r="B1258" s="154" t="s">
        <v>2252</v>
      </c>
      <c r="C1258" s="154" t="s">
        <v>4171</v>
      </c>
      <c r="D1258" s="179">
        <v>14042226696</v>
      </c>
      <c r="E1258" s="179">
        <v>11719999647</v>
      </c>
      <c r="F1258" s="179">
        <v>10792793718</v>
      </c>
      <c r="G1258" s="179">
        <v>10757466473</v>
      </c>
      <c r="H1258" s="179">
        <v>11569554619</v>
      </c>
      <c r="I1258" s="179">
        <v>11374283533</v>
      </c>
      <c r="J1258" s="179">
        <v>8681366299</v>
      </c>
      <c r="K1258" s="179">
        <v>12816301529</v>
      </c>
      <c r="L1258" s="179">
        <f>VLOOKUP(A1258,Sheet2!$A$1:$E$2000,5,FALSE)</f>
        <v>11020916604</v>
      </c>
      <c r="M1258" s="21">
        <f t="shared" si="96"/>
        <v>-0.17608831779537878</v>
      </c>
      <c r="N1258" s="21">
        <f t="shared" si="97"/>
        <v>-2.9497962833855022E-2</v>
      </c>
      <c r="O1258" s="21">
        <f t="shared" si="98"/>
        <v>-0.19563307463929425</v>
      </c>
      <c r="P1258" s="21">
        <f t="shared" si="99"/>
        <v>0.19138661144493813</v>
      </c>
      <c r="Q1258" s="21">
        <f t="shared" si="100"/>
        <v>-4.7420841429712778E-2</v>
      </c>
    </row>
    <row r="1259" spans="1:17">
      <c r="A1259" s="154" t="s">
        <v>1347</v>
      </c>
      <c r="B1259" s="154" t="s">
        <v>3071</v>
      </c>
      <c r="C1259" s="154" t="s">
        <v>4171</v>
      </c>
      <c r="D1259" s="179">
        <v>1940186639527</v>
      </c>
      <c r="E1259" s="179">
        <v>1843532279608</v>
      </c>
      <c r="F1259" s="179">
        <v>1738454987737</v>
      </c>
      <c r="G1259" s="179">
        <v>1668064315016</v>
      </c>
      <c r="H1259" s="179">
        <v>1195880085023</v>
      </c>
      <c r="I1259" s="179">
        <v>1355385817624</v>
      </c>
      <c r="J1259" s="179">
        <v>1252505998314</v>
      </c>
      <c r="K1259" s="179">
        <v>1648672005118</v>
      </c>
      <c r="L1259" s="179">
        <f>VLOOKUP(A1259,Sheet2!$A$1:$E$2000,5,FALSE)</f>
        <v>2110740803095</v>
      </c>
      <c r="M1259" s="21">
        <f t="shared" si="96"/>
        <v>-0.38362626529860822</v>
      </c>
      <c r="N1259" s="21">
        <f t="shared" si="97"/>
        <v>-0.26478867084865859</v>
      </c>
      <c r="O1259" s="21">
        <f t="shared" si="98"/>
        <v>-0.27952923305513633</v>
      </c>
      <c r="P1259" s="21">
        <f t="shared" si="99"/>
        <v>-1.1625636807543593E-2</v>
      </c>
      <c r="Q1259" s="21">
        <f t="shared" si="100"/>
        <v>0.76501041327601405</v>
      </c>
    </row>
    <row r="1260" spans="1:17">
      <c r="A1260" s="154" t="s">
        <v>1348</v>
      </c>
      <c r="B1260" s="154" t="s">
        <v>3072</v>
      </c>
      <c r="C1260" s="154" t="s">
        <v>4171</v>
      </c>
      <c r="D1260" s="179"/>
      <c r="E1260" s="179"/>
      <c r="F1260" s="179"/>
      <c r="G1260" s="179"/>
      <c r="H1260" s="179">
        <v>216735029714</v>
      </c>
      <c r="I1260" s="179"/>
      <c r="J1260" s="179"/>
      <c r="K1260" s="179"/>
      <c r="L1260" s="179">
        <f>VLOOKUP(A1260,Sheet2!$A$1:$E$2000,5,FALSE)</f>
        <v>0</v>
      </c>
      <c r="M1260" s="21" t="e">
        <f t="shared" si="96"/>
        <v>#DIV/0!</v>
      </c>
      <c r="N1260" s="21" t="e">
        <f t="shared" si="97"/>
        <v>#DIV/0!</v>
      </c>
      <c r="O1260" s="21" t="e">
        <f t="shared" si="98"/>
        <v>#DIV/0!</v>
      </c>
      <c r="P1260" s="21" t="e">
        <f t="shared" si="99"/>
        <v>#DIV/0!</v>
      </c>
      <c r="Q1260" s="21">
        <f t="shared" si="100"/>
        <v>-1</v>
      </c>
    </row>
    <row r="1261" spans="1:17">
      <c r="A1261" s="154" t="s">
        <v>821</v>
      </c>
      <c r="B1261" s="154" t="s">
        <v>3073</v>
      </c>
      <c r="C1261" s="154" t="s">
        <v>4171</v>
      </c>
      <c r="D1261" s="179">
        <v>747882077</v>
      </c>
      <c r="E1261" s="179">
        <v>8365057100</v>
      </c>
      <c r="F1261" s="179">
        <v>11490467025</v>
      </c>
      <c r="G1261" s="179">
        <v>55773577498</v>
      </c>
      <c r="H1261" s="179">
        <v>48402986671</v>
      </c>
      <c r="I1261" s="179">
        <v>39592103194</v>
      </c>
      <c r="J1261" s="179">
        <v>23405826117</v>
      </c>
      <c r="K1261" s="179">
        <v>22478986738</v>
      </c>
      <c r="L1261" s="179">
        <f>VLOOKUP(A1261,Sheet2!$A$1:$E$2000,5,FALSE)</f>
        <v>18760795345</v>
      </c>
      <c r="M1261" s="21">
        <f t="shared" si="96"/>
        <v>63.720078418191591</v>
      </c>
      <c r="N1261" s="21">
        <f t="shared" si="97"/>
        <v>3.7330344217255851</v>
      </c>
      <c r="O1261" s="21">
        <f t="shared" si="98"/>
        <v>1.0369777891599667</v>
      </c>
      <c r="P1261" s="21">
        <f t="shared" si="99"/>
        <v>-0.5969599271481898</v>
      </c>
      <c r="Q1261" s="21">
        <f t="shared" si="100"/>
        <v>-0.61240417926027946</v>
      </c>
    </row>
    <row r="1262" spans="1:17">
      <c r="A1262" s="154" t="s">
        <v>3533</v>
      </c>
      <c r="B1262" s="154" t="s">
        <v>3534</v>
      </c>
      <c r="C1262" s="154" t="s">
        <v>4171</v>
      </c>
      <c r="D1262" s="179"/>
      <c r="E1262" s="179"/>
      <c r="F1262" s="179"/>
      <c r="G1262" s="179"/>
      <c r="H1262" s="179"/>
      <c r="I1262" s="179"/>
      <c r="J1262" s="179"/>
      <c r="K1262" s="179"/>
      <c r="L1262" s="179">
        <f>VLOOKUP(A1262,Sheet2!$A$1:$E$2000,5,FALSE)</f>
        <v>0</v>
      </c>
      <c r="M1262" s="21" t="e">
        <f t="shared" si="96"/>
        <v>#DIV/0!</v>
      </c>
      <c r="N1262" s="21" t="e">
        <f t="shared" si="97"/>
        <v>#DIV/0!</v>
      </c>
      <c r="O1262" s="21" t="e">
        <f t="shared" si="98"/>
        <v>#DIV/0!</v>
      </c>
      <c r="P1262" s="21" t="e">
        <f t="shared" si="99"/>
        <v>#DIV/0!</v>
      </c>
      <c r="Q1262" s="21" t="e">
        <f t="shared" si="100"/>
        <v>#DIV/0!</v>
      </c>
    </row>
    <row r="1263" spans="1:17">
      <c r="A1263" s="154" t="s">
        <v>1349</v>
      </c>
      <c r="B1263" s="154" t="s">
        <v>3075</v>
      </c>
      <c r="C1263" s="154" t="s">
        <v>4171</v>
      </c>
      <c r="D1263" s="179">
        <v>210241620</v>
      </c>
      <c r="E1263" s="179">
        <v>218176362</v>
      </c>
      <c r="F1263" s="179">
        <v>218176362</v>
      </c>
      <c r="G1263" s="179">
        <v>201812726</v>
      </c>
      <c r="H1263" s="179">
        <v>202721817</v>
      </c>
      <c r="I1263" s="179">
        <v>220903635</v>
      </c>
      <c r="J1263" s="179">
        <v>276459635</v>
      </c>
      <c r="K1263" s="179">
        <v>17282496560</v>
      </c>
      <c r="L1263" s="179">
        <f>VLOOKUP(A1263,Sheet2!$A$1:$E$2000,5,FALSE)</f>
        <v>270902454</v>
      </c>
      <c r="M1263" s="21">
        <f t="shared" si="96"/>
        <v>-3.5767432728115396E-2</v>
      </c>
      <c r="N1263" s="21">
        <f t="shared" si="97"/>
        <v>1.2500313851598643E-2</v>
      </c>
      <c r="O1263" s="21">
        <f t="shared" si="98"/>
        <v>0.26713834837891376</v>
      </c>
      <c r="P1263" s="21">
        <f t="shared" si="99"/>
        <v>84.636306998796499</v>
      </c>
      <c r="Q1263" s="21">
        <f t="shared" si="100"/>
        <v>0.33632609459099311</v>
      </c>
    </row>
    <row r="1264" spans="1:17">
      <c r="A1264" s="154" t="s">
        <v>540</v>
      </c>
      <c r="B1264" s="154" t="s">
        <v>2258</v>
      </c>
      <c r="C1264" s="154" t="s">
        <v>4171</v>
      </c>
      <c r="D1264" s="179">
        <v>566422726965</v>
      </c>
      <c r="E1264" s="179">
        <v>664762375792</v>
      </c>
      <c r="F1264" s="179">
        <v>654195507874</v>
      </c>
      <c r="G1264" s="179">
        <v>710098433597</v>
      </c>
      <c r="H1264" s="179">
        <v>577371823773</v>
      </c>
      <c r="I1264" s="179">
        <v>658497010944</v>
      </c>
      <c r="J1264" s="179">
        <v>700330497805</v>
      </c>
      <c r="K1264" s="179">
        <v>794125361841</v>
      </c>
      <c r="L1264" s="179">
        <f>VLOOKUP(A1264,Sheet2!$A$1:$E$2000,5,FALSE)</f>
        <v>744855898550</v>
      </c>
      <c r="M1264" s="21">
        <f t="shared" si="96"/>
        <v>1.9330256867812014E-2</v>
      </c>
      <c r="N1264" s="21">
        <f t="shared" si="97"/>
        <v>-9.4249690959651924E-3</v>
      </c>
      <c r="O1264" s="21">
        <f t="shared" si="98"/>
        <v>7.052171617767472E-2</v>
      </c>
      <c r="P1264" s="21">
        <f t="shared" si="99"/>
        <v>0.11833138093033388</v>
      </c>
      <c r="Q1264" s="21">
        <f t="shared" si="100"/>
        <v>0.29008009722838185</v>
      </c>
    </row>
    <row r="1265" spans="1:17">
      <c r="A1265" s="154" t="s">
        <v>1350</v>
      </c>
      <c r="B1265" s="154" t="s">
        <v>3076</v>
      </c>
      <c r="C1265" s="154" t="s">
        <v>4171</v>
      </c>
      <c r="D1265" s="179">
        <v>148187336128</v>
      </c>
      <c r="E1265" s="179">
        <v>120587431408</v>
      </c>
      <c r="F1265" s="179">
        <v>108780245834</v>
      </c>
      <c r="G1265" s="179">
        <v>105613060397</v>
      </c>
      <c r="H1265" s="179">
        <v>112021120719</v>
      </c>
      <c r="I1265" s="179">
        <v>139619948992</v>
      </c>
      <c r="J1265" s="179">
        <v>187242720721</v>
      </c>
      <c r="K1265" s="179">
        <v>180363916126</v>
      </c>
      <c r="L1265" s="179">
        <f>VLOOKUP(A1265,Sheet2!$A$1:$E$2000,5,FALSE)</f>
        <v>174203880815</v>
      </c>
      <c r="M1265" s="21">
        <f t="shared" si="96"/>
        <v>-0.24405739622554962</v>
      </c>
      <c r="N1265" s="21">
        <f t="shared" si="97"/>
        <v>0.15783168578825327</v>
      </c>
      <c r="O1265" s="21">
        <f t="shared" si="98"/>
        <v>0.72129341394148627</v>
      </c>
      <c r="P1265" s="21">
        <f t="shared" si="99"/>
        <v>0.70778041511164602</v>
      </c>
      <c r="Q1265" s="21">
        <f t="shared" si="100"/>
        <v>0.55509853585541857</v>
      </c>
    </row>
    <row r="1266" spans="1:17">
      <c r="A1266" s="154" t="s">
        <v>1351</v>
      </c>
      <c r="B1266" s="154" t="s">
        <v>3077</v>
      </c>
      <c r="C1266" s="154" t="s">
        <v>4171</v>
      </c>
      <c r="D1266" s="179"/>
      <c r="E1266" s="179"/>
      <c r="F1266" s="179"/>
      <c r="G1266" s="179"/>
      <c r="H1266" s="179"/>
      <c r="I1266" s="179"/>
      <c r="J1266" s="179"/>
      <c r="K1266" s="179"/>
      <c r="L1266" s="179">
        <f>VLOOKUP(A1266,Sheet2!$A$1:$E$2000,5,FALSE)</f>
        <v>0</v>
      </c>
      <c r="M1266" s="21" t="e">
        <f t="shared" si="96"/>
        <v>#DIV/0!</v>
      </c>
      <c r="N1266" s="21" t="e">
        <f t="shared" si="97"/>
        <v>#DIV/0!</v>
      </c>
      <c r="O1266" s="21" t="e">
        <f t="shared" si="98"/>
        <v>#DIV/0!</v>
      </c>
      <c r="P1266" s="21" t="e">
        <f t="shared" si="99"/>
        <v>#DIV/0!</v>
      </c>
      <c r="Q1266" s="21" t="e">
        <f t="shared" si="100"/>
        <v>#DIV/0!</v>
      </c>
    </row>
    <row r="1267" spans="1:17">
      <c r="A1267" s="154" t="s">
        <v>1352</v>
      </c>
      <c r="B1267" s="154" t="s">
        <v>3078</v>
      </c>
      <c r="C1267" s="154" t="s">
        <v>4171</v>
      </c>
      <c r="D1267" s="179">
        <v>86260951331</v>
      </c>
      <c r="E1267" s="179">
        <v>154124184540</v>
      </c>
      <c r="F1267" s="179">
        <v>117743372682</v>
      </c>
      <c r="G1267" s="179">
        <v>103376240279</v>
      </c>
      <c r="H1267" s="179">
        <v>96497439454</v>
      </c>
      <c r="I1267" s="179">
        <v>97713182858</v>
      </c>
      <c r="J1267" s="179">
        <v>82970883860</v>
      </c>
      <c r="K1267" s="179">
        <v>112798494994</v>
      </c>
      <c r="L1267" s="179">
        <f>VLOOKUP(A1267,Sheet2!$A$1:$E$2000,5,FALSE)</f>
        <v>135260973297</v>
      </c>
      <c r="M1267" s="21">
        <f t="shared" si="96"/>
        <v>0.11866885265061139</v>
      </c>
      <c r="N1267" s="21">
        <f t="shared" si="97"/>
        <v>-0.36601005773600442</v>
      </c>
      <c r="O1267" s="21">
        <f t="shared" si="98"/>
        <v>-0.2953243824254394</v>
      </c>
      <c r="P1267" s="21">
        <f t="shared" si="99"/>
        <v>9.1145264033306597E-2</v>
      </c>
      <c r="Q1267" s="21">
        <f t="shared" si="100"/>
        <v>0.40170531013393829</v>
      </c>
    </row>
    <row r="1268" spans="1:17">
      <c r="A1268" s="154" t="s">
        <v>1353</v>
      </c>
      <c r="B1268" s="154" t="s">
        <v>3079</v>
      </c>
      <c r="C1268" s="154" t="s">
        <v>4171</v>
      </c>
      <c r="D1268" s="179">
        <v>888922524</v>
      </c>
      <c r="E1268" s="179">
        <v>496673001</v>
      </c>
      <c r="F1268" s="179">
        <v>4916322</v>
      </c>
      <c r="G1268" s="179">
        <v>189213983</v>
      </c>
      <c r="H1268" s="179">
        <v>69102790</v>
      </c>
      <c r="I1268" s="179">
        <v>246385050</v>
      </c>
      <c r="J1268" s="179">
        <v>0</v>
      </c>
      <c r="K1268" s="179">
        <v>2937882850</v>
      </c>
      <c r="L1268" s="179">
        <f>VLOOKUP(A1268,Sheet2!$A$1:$E$2000,5,FALSE)</f>
        <v>3812756000</v>
      </c>
      <c r="M1268" s="21">
        <f t="shared" si="96"/>
        <v>-0.92226230280559296</v>
      </c>
      <c r="N1268" s="21">
        <f t="shared" si="97"/>
        <v>-0.50392904485661782</v>
      </c>
      <c r="O1268" s="21">
        <f t="shared" si="98"/>
        <v>-1</v>
      </c>
      <c r="P1268" s="21">
        <f t="shared" si="99"/>
        <v>14.526774519618881</v>
      </c>
      <c r="Q1268" s="21">
        <f t="shared" si="100"/>
        <v>54.175138369955832</v>
      </c>
    </row>
    <row r="1269" spans="1:17">
      <c r="A1269" s="154" t="s">
        <v>1354</v>
      </c>
      <c r="B1269" s="154" t="s">
        <v>3080</v>
      </c>
      <c r="C1269" s="154" t="s">
        <v>4171</v>
      </c>
      <c r="D1269" s="179"/>
      <c r="E1269" s="179"/>
      <c r="F1269" s="179"/>
      <c r="G1269" s="179"/>
      <c r="H1269" s="179"/>
      <c r="I1269" s="179"/>
      <c r="J1269" s="179"/>
      <c r="K1269" s="179"/>
      <c r="L1269" s="179">
        <f>VLOOKUP(A1269,Sheet2!$A$1:$E$2000,5,FALSE)</f>
        <v>0</v>
      </c>
      <c r="M1269" s="21" t="e">
        <f t="shared" si="96"/>
        <v>#DIV/0!</v>
      </c>
      <c r="N1269" s="21" t="e">
        <f t="shared" si="97"/>
        <v>#DIV/0!</v>
      </c>
      <c r="O1269" s="21" t="e">
        <f t="shared" si="98"/>
        <v>#DIV/0!</v>
      </c>
      <c r="P1269" s="21" t="e">
        <f t="shared" si="99"/>
        <v>#DIV/0!</v>
      </c>
      <c r="Q1269" s="21" t="e">
        <f t="shared" si="100"/>
        <v>#DIV/0!</v>
      </c>
    </row>
    <row r="1270" spans="1:17">
      <c r="A1270" s="154" t="s">
        <v>1356</v>
      </c>
      <c r="B1270" s="154" t="s">
        <v>4181</v>
      </c>
      <c r="C1270" s="154" t="s">
        <v>4171</v>
      </c>
      <c r="D1270" s="179"/>
      <c r="E1270" s="179"/>
      <c r="F1270" s="179"/>
      <c r="G1270" s="179"/>
      <c r="H1270" s="179"/>
      <c r="I1270" s="179"/>
      <c r="J1270" s="179"/>
      <c r="K1270" s="179"/>
      <c r="L1270" s="179">
        <f>VLOOKUP(A1270,Sheet2!$A$1:$E$2000,5,FALSE)</f>
        <v>0</v>
      </c>
      <c r="M1270" s="21" t="e">
        <f t="shared" si="96"/>
        <v>#DIV/0!</v>
      </c>
      <c r="N1270" s="21" t="e">
        <f t="shared" si="97"/>
        <v>#DIV/0!</v>
      </c>
      <c r="O1270" s="21" t="e">
        <f t="shared" si="98"/>
        <v>#DIV/0!</v>
      </c>
      <c r="P1270" s="21" t="e">
        <f t="shared" si="99"/>
        <v>#DIV/0!</v>
      </c>
      <c r="Q1270" s="21" t="e">
        <f t="shared" si="100"/>
        <v>#DIV/0!</v>
      </c>
    </row>
    <row r="1271" spans="1:17">
      <c r="A1271" s="154" t="s">
        <v>3535</v>
      </c>
      <c r="B1271" s="154" t="s">
        <v>3536</v>
      </c>
      <c r="C1271" s="154" t="s">
        <v>4171</v>
      </c>
      <c r="D1271" s="179"/>
      <c r="E1271" s="179"/>
      <c r="F1271" s="179"/>
      <c r="G1271" s="179"/>
      <c r="H1271" s="179"/>
      <c r="I1271" s="179"/>
      <c r="J1271" s="179"/>
      <c r="K1271" s="179"/>
      <c r="L1271" s="179">
        <f>VLOOKUP(A1271,Sheet2!$A$1:$E$2000,5,FALSE)</f>
        <v>0</v>
      </c>
      <c r="M1271" s="21" t="e">
        <f t="shared" si="96"/>
        <v>#DIV/0!</v>
      </c>
      <c r="N1271" s="21" t="e">
        <f t="shared" si="97"/>
        <v>#DIV/0!</v>
      </c>
      <c r="O1271" s="21" t="e">
        <f t="shared" si="98"/>
        <v>#DIV/0!</v>
      </c>
      <c r="P1271" s="21" t="e">
        <f t="shared" si="99"/>
        <v>#DIV/0!</v>
      </c>
      <c r="Q1271" s="21" t="e">
        <f t="shared" si="100"/>
        <v>#DIV/0!</v>
      </c>
    </row>
    <row r="1272" spans="1:17">
      <c r="A1272" s="154" t="s">
        <v>1638</v>
      </c>
      <c r="B1272" s="154" t="s">
        <v>3083</v>
      </c>
      <c r="C1272" s="154" t="s">
        <v>4171</v>
      </c>
      <c r="D1272" s="179"/>
      <c r="E1272" s="179"/>
      <c r="F1272" s="179"/>
      <c r="G1272" s="179"/>
      <c r="H1272" s="179"/>
      <c r="I1272" s="179"/>
      <c r="J1272" s="179"/>
      <c r="K1272" s="179"/>
      <c r="L1272" s="179">
        <f>VLOOKUP(A1272,Sheet2!$A$1:$E$2000,5,FALSE)</f>
        <v>0</v>
      </c>
      <c r="M1272" s="21" t="e">
        <f t="shared" si="96"/>
        <v>#DIV/0!</v>
      </c>
      <c r="N1272" s="21" t="e">
        <f t="shared" si="97"/>
        <v>#DIV/0!</v>
      </c>
      <c r="O1272" s="21" t="e">
        <f t="shared" si="98"/>
        <v>#DIV/0!</v>
      </c>
      <c r="P1272" s="21" t="e">
        <f t="shared" si="99"/>
        <v>#DIV/0!</v>
      </c>
      <c r="Q1272" s="21" t="e">
        <f t="shared" si="100"/>
        <v>#DIV/0!</v>
      </c>
    </row>
    <row r="1273" spans="1:17">
      <c r="A1273" s="154" t="s">
        <v>958</v>
      </c>
      <c r="B1273" s="154" t="s">
        <v>3084</v>
      </c>
      <c r="C1273" s="154" t="s">
        <v>4171</v>
      </c>
      <c r="D1273" s="179"/>
      <c r="E1273" s="179"/>
      <c r="F1273" s="179"/>
      <c r="G1273" s="179"/>
      <c r="H1273" s="179"/>
      <c r="I1273" s="179"/>
      <c r="J1273" s="179"/>
      <c r="K1273" s="179"/>
      <c r="L1273" s="179">
        <f>VLOOKUP(A1273,Sheet2!$A$1:$E$2000,5,FALSE)</f>
        <v>0</v>
      </c>
      <c r="M1273" s="21" t="e">
        <f t="shared" si="96"/>
        <v>#DIV/0!</v>
      </c>
      <c r="N1273" s="21" t="e">
        <f t="shared" si="97"/>
        <v>#DIV/0!</v>
      </c>
      <c r="O1273" s="21" t="e">
        <f t="shared" si="98"/>
        <v>#DIV/0!</v>
      </c>
      <c r="P1273" s="21" t="e">
        <f t="shared" si="99"/>
        <v>#DIV/0!</v>
      </c>
      <c r="Q1273" s="21" t="e">
        <f t="shared" si="100"/>
        <v>#DIV/0!</v>
      </c>
    </row>
    <row r="1274" spans="1:17">
      <c r="A1274" s="154" t="s">
        <v>1357</v>
      </c>
      <c r="B1274" s="154" t="s">
        <v>3085</v>
      </c>
      <c r="C1274" s="154" t="s">
        <v>4171</v>
      </c>
      <c r="D1274" s="179"/>
      <c r="E1274" s="179"/>
      <c r="F1274" s="179"/>
      <c r="G1274" s="179"/>
      <c r="H1274" s="179"/>
      <c r="I1274" s="179"/>
      <c r="J1274" s="179"/>
      <c r="K1274" s="179"/>
      <c r="L1274" s="179">
        <f>VLOOKUP(A1274,Sheet2!$A$1:$E$2000,5,FALSE)</f>
        <v>0</v>
      </c>
      <c r="M1274" s="21" t="e">
        <f t="shared" si="96"/>
        <v>#DIV/0!</v>
      </c>
      <c r="N1274" s="21" t="e">
        <f t="shared" si="97"/>
        <v>#DIV/0!</v>
      </c>
      <c r="O1274" s="21" t="e">
        <f t="shared" si="98"/>
        <v>#DIV/0!</v>
      </c>
      <c r="P1274" s="21" t="e">
        <f t="shared" si="99"/>
        <v>#DIV/0!</v>
      </c>
      <c r="Q1274" s="21" t="e">
        <f t="shared" si="100"/>
        <v>#DIV/0!</v>
      </c>
    </row>
    <row r="1275" spans="1:17">
      <c r="A1275" s="154" t="s">
        <v>1358</v>
      </c>
      <c r="B1275" s="154" t="s">
        <v>3086</v>
      </c>
      <c r="C1275" s="154" t="s">
        <v>4171</v>
      </c>
      <c r="D1275" s="179">
        <v>93389999930</v>
      </c>
      <c r="E1275" s="179">
        <v>96048620432</v>
      </c>
      <c r="F1275" s="179">
        <v>86968705144</v>
      </c>
      <c r="G1275" s="179">
        <v>87440934626</v>
      </c>
      <c r="H1275" s="179">
        <v>84152239066</v>
      </c>
      <c r="I1275" s="179">
        <v>90554140393</v>
      </c>
      <c r="J1275" s="179">
        <v>91428593447</v>
      </c>
      <c r="K1275" s="179">
        <v>89385526743</v>
      </c>
      <c r="L1275" s="179">
        <f>VLOOKUP(A1275,Sheet2!$A$1:$E$2000,5,FALSE)</f>
        <v>88802255515</v>
      </c>
      <c r="M1275" s="21">
        <f t="shared" si="96"/>
        <v>-9.8915953216876712E-2</v>
      </c>
      <c r="N1275" s="21">
        <f t="shared" si="97"/>
        <v>-5.7205194767893132E-2</v>
      </c>
      <c r="O1275" s="21">
        <f t="shared" si="98"/>
        <v>5.1281530472547104E-2</v>
      </c>
      <c r="P1275" s="21">
        <f t="shared" si="99"/>
        <v>2.2238921911314841E-2</v>
      </c>
      <c r="Q1275" s="21">
        <f t="shared" si="100"/>
        <v>5.5257192210334719E-2</v>
      </c>
    </row>
    <row r="1276" spans="1:17">
      <c r="A1276" s="154" t="s">
        <v>1359</v>
      </c>
      <c r="B1276" s="154" t="s">
        <v>3087</v>
      </c>
      <c r="C1276" s="154" t="s">
        <v>4171</v>
      </c>
      <c r="D1276" s="179"/>
      <c r="E1276" s="179"/>
      <c r="F1276" s="179"/>
      <c r="G1276" s="179"/>
      <c r="H1276" s="179"/>
      <c r="I1276" s="179"/>
      <c r="J1276" s="179"/>
      <c r="K1276" s="179"/>
      <c r="L1276" s="179">
        <f>VLOOKUP(A1276,Sheet2!$A$1:$E$2000,5,FALSE)</f>
        <v>0</v>
      </c>
      <c r="M1276" s="21" t="e">
        <f t="shared" si="96"/>
        <v>#DIV/0!</v>
      </c>
      <c r="N1276" s="21" t="e">
        <f t="shared" si="97"/>
        <v>#DIV/0!</v>
      </c>
      <c r="O1276" s="21" t="e">
        <f t="shared" si="98"/>
        <v>#DIV/0!</v>
      </c>
      <c r="P1276" s="21" t="e">
        <f t="shared" si="99"/>
        <v>#DIV/0!</v>
      </c>
      <c r="Q1276" s="21" t="e">
        <f t="shared" si="100"/>
        <v>#DIV/0!</v>
      </c>
    </row>
    <row r="1277" spans="1:17">
      <c r="A1277" s="154" t="s">
        <v>1360</v>
      </c>
      <c r="B1277" s="154" t="s">
        <v>3088</v>
      </c>
      <c r="C1277" s="154" t="s">
        <v>4171</v>
      </c>
      <c r="D1277" s="179"/>
      <c r="E1277" s="179"/>
      <c r="F1277" s="179"/>
      <c r="G1277" s="179"/>
      <c r="H1277" s="179"/>
      <c r="I1277" s="179"/>
      <c r="J1277" s="179"/>
      <c r="K1277" s="179"/>
      <c r="L1277" s="179">
        <f>VLOOKUP(A1277,Sheet2!$A$1:$E$2000,5,FALSE)</f>
        <v>0</v>
      </c>
      <c r="M1277" s="21" t="e">
        <f t="shared" si="96"/>
        <v>#DIV/0!</v>
      </c>
      <c r="N1277" s="21" t="e">
        <f t="shared" si="97"/>
        <v>#DIV/0!</v>
      </c>
      <c r="O1277" s="21" t="e">
        <f t="shared" si="98"/>
        <v>#DIV/0!</v>
      </c>
      <c r="P1277" s="21" t="e">
        <f t="shared" si="99"/>
        <v>#DIV/0!</v>
      </c>
      <c r="Q1277" s="21" t="e">
        <f t="shared" si="100"/>
        <v>#DIV/0!</v>
      </c>
    </row>
    <row r="1278" spans="1:17">
      <c r="A1278" s="154" t="s">
        <v>1361</v>
      </c>
      <c r="B1278" s="154" t="s">
        <v>3089</v>
      </c>
      <c r="C1278" s="154" t="s">
        <v>4171</v>
      </c>
      <c r="D1278" s="179">
        <v>91369389267</v>
      </c>
      <c r="E1278" s="179">
        <v>86140495519</v>
      </c>
      <c r="F1278" s="179">
        <v>91518588314</v>
      </c>
      <c r="G1278" s="179">
        <v>87484200584</v>
      </c>
      <c r="H1278" s="179">
        <v>80364940608</v>
      </c>
      <c r="I1278" s="179">
        <v>90098064166</v>
      </c>
      <c r="J1278" s="179">
        <v>86482161026</v>
      </c>
      <c r="K1278" s="179">
        <v>95748809196</v>
      </c>
      <c r="L1278" s="179">
        <f>VLOOKUP(A1278,Sheet2!$A$1:$E$2000,5,FALSE)</f>
        <v>87882601018</v>
      </c>
      <c r="M1278" s="21">
        <f t="shared" si="96"/>
        <v>-0.12043911803812933</v>
      </c>
      <c r="N1278" s="21">
        <f t="shared" si="97"/>
        <v>4.5943184133728131E-2</v>
      </c>
      <c r="O1278" s="21">
        <f t="shared" si="98"/>
        <v>-5.503174142852852E-2</v>
      </c>
      <c r="P1278" s="21">
        <f t="shared" si="99"/>
        <v>9.4469727754608018E-2</v>
      </c>
      <c r="Q1278" s="21">
        <f t="shared" si="100"/>
        <v>9.3544029935507075E-2</v>
      </c>
    </row>
    <row r="1279" spans="1:17">
      <c r="A1279" s="154" t="s">
        <v>1362</v>
      </c>
      <c r="B1279" s="154" t="s">
        <v>3090</v>
      </c>
      <c r="C1279" s="154" t="s">
        <v>4171</v>
      </c>
      <c r="D1279" s="179"/>
      <c r="E1279" s="179"/>
      <c r="F1279" s="179"/>
      <c r="G1279" s="179"/>
      <c r="H1279" s="179"/>
      <c r="I1279" s="179"/>
      <c r="J1279" s="179"/>
      <c r="K1279" s="179"/>
      <c r="L1279" s="179">
        <f>VLOOKUP(A1279,Sheet2!$A$1:$E$2000,5,FALSE)</f>
        <v>0</v>
      </c>
      <c r="M1279" s="21" t="e">
        <f t="shared" si="96"/>
        <v>#DIV/0!</v>
      </c>
      <c r="N1279" s="21" t="e">
        <f t="shared" si="97"/>
        <v>#DIV/0!</v>
      </c>
      <c r="O1279" s="21" t="e">
        <f t="shared" si="98"/>
        <v>#DIV/0!</v>
      </c>
      <c r="P1279" s="21" t="e">
        <f t="shared" si="99"/>
        <v>#DIV/0!</v>
      </c>
      <c r="Q1279" s="21" t="e">
        <f t="shared" si="100"/>
        <v>#DIV/0!</v>
      </c>
    </row>
    <row r="1280" spans="1:17">
      <c r="A1280" s="154" t="s">
        <v>1363</v>
      </c>
      <c r="B1280" s="154" t="s">
        <v>4255</v>
      </c>
      <c r="C1280" s="154" t="s">
        <v>4171</v>
      </c>
      <c r="D1280" s="179"/>
      <c r="E1280" s="179"/>
      <c r="F1280" s="179"/>
      <c r="G1280" s="179"/>
      <c r="H1280" s="179"/>
      <c r="I1280" s="179"/>
      <c r="J1280" s="179"/>
      <c r="K1280" s="179"/>
      <c r="L1280" s="179">
        <f>VLOOKUP(A1280,Sheet2!$A$1:$E$2000,5,FALSE)</f>
        <v>0</v>
      </c>
      <c r="M1280" s="21" t="e">
        <f t="shared" si="96"/>
        <v>#DIV/0!</v>
      </c>
      <c r="N1280" s="21" t="e">
        <f t="shared" si="97"/>
        <v>#DIV/0!</v>
      </c>
      <c r="O1280" s="21" t="e">
        <f t="shared" si="98"/>
        <v>#DIV/0!</v>
      </c>
      <c r="P1280" s="21" t="e">
        <f t="shared" si="99"/>
        <v>#DIV/0!</v>
      </c>
      <c r="Q1280" s="21" t="e">
        <f t="shared" si="100"/>
        <v>#DIV/0!</v>
      </c>
    </row>
    <row r="1281" spans="1:17">
      <c r="A1281" s="154" t="s">
        <v>223</v>
      </c>
      <c r="B1281" s="154" t="s">
        <v>1903</v>
      </c>
      <c r="C1281" s="154" t="s">
        <v>4171</v>
      </c>
      <c r="D1281" s="179">
        <v>471439493661</v>
      </c>
      <c r="E1281" s="179">
        <v>615921588441</v>
      </c>
      <c r="F1281" s="179">
        <v>488446760069</v>
      </c>
      <c r="G1281" s="179">
        <v>751805807689</v>
      </c>
      <c r="H1281" s="179">
        <v>1029112646102</v>
      </c>
      <c r="I1281" s="179">
        <v>461747869015</v>
      </c>
      <c r="J1281" s="179">
        <v>202909544885</v>
      </c>
      <c r="K1281" s="179">
        <v>486283519509</v>
      </c>
      <c r="L1281" s="179">
        <f>VLOOKUP(A1281,Sheet2!$A$1:$E$2000,5,FALSE)</f>
        <v>0</v>
      </c>
      <c r="M1281" s="21">
        <f t="shared" si="96"/>
        <v>1.1829156444029452</v>
      </c>
      <c r="N1281" s="21">
        <f t="shared" si="97"/>
        <v>-0.25031387488176754</v>
      </c>
      <c r="O1281" s="21">
        <f t="shared" si="98"/>
        <v>-0.58458206405886248</v>
      </c>
      <c r="P1281" s="21">
        <f t="shared" si="99"/>
        <v>-0.35317935225347286</v>
      </c>
      <c r="Q1281" s="21">
        <f t="shared" si="100"/>
        <v>-1</v>
      </c>
    </row>
    <row r="1282" spans="1:17">
      <c r="A1282" s="154" t="s">
        <v>894</v>
      </c>
      <c r="B1282" s="154" t="s">
        <v>4256</v>
      </c>
      <c r="C1282" s="154" t="s">
        <v>4171</v>
      </c>
      <c r="D1282" s="179">
        <v>422955116352</v>
      </c>
      <c r="E1282" s="179">
        <v>567172139426</v>
      </c>
      <c r="F1282" s="179">
        <v>436841034883</v>
      </c>
      <c r="G1282" s="179">
        <v>682986444383</v>
      </c>
      <c r="H1282" s="179">
        <v>397365515959</v>
      </c>
      <c r="I1282" s="179">
        <v>507150398644</v>
      </c>
      <c r="J1282" s="179">
        <v>812059376677</v>
      </c>
      <c r="K1282" s="179">
        <v>803388987166</v>
      </c>
      <c r="L1282" s="179">
        <f>VLOOKUP(A1282,Sheet2!$A$1:$E$2000,5,FALSE)</f>
        <v>638108262918</v>
      </c>
      <c r="M1282" s="21">
        <f t="shared" si="96"/>
        <v>-6.0501928936836223E-2</v>
      </c>
      <c r="N1282" s="21">
        <f t="shared" si="97"/>
        <v>-0.10582632081107564</v>
      </c>
      <c r="O1282" s="21">
        <f t="shared" si="98"/>
        <v>0.85893565812674966</v>
      </c>
      <c r="P1282" s="21">
        <f t="shared" si="99"/>
        <v>0.17628833452436951</v>
      </c>
      <c r="Q1282" s="21">
        <f t="shared" si="100"/>
        <v>0.60584710371254191</v>
      </c>
    </row>
    <row r="1283" spans="1:17">
      <c r="A1283" s="154" t="s">
        <v>1364</v>
      </c>
      <c r="B1283" s="154" t="s">
        <v>3093</v>
      </c>
      <c r="C1283" s="154" t="s">
        <v>4171</v>
      </c>
      <c r="D1283" s="179">
        <v>1066997578351</v>
      </c>
      <c r="E1283" s="179">
        <v>1296520891137</v>
      </c>
      <c r="F1283" s="179">
        <v>2178836372682</v>
      </c>
      <c r="G1283" s="179">
        <v>1002782805271</v>
      </c>
      <c r="H1283" s="179">
        <v>1015976044519</v>
      </c>
      <c r="I1283" s="179">
        <v>1092872361775</v>
      </c>
      <c r="J1283" s="179">
        <v>1095418132371</v>
      </c>
      <c r="K1283" s="179">
        <v>1206121414370</v>
      </c>
      <c r="L1283" s="179">
        <f>VLOOKUP(A1283,Sheet2!$A$1:$E$2000,5,FALSE)</f>
        <v>1359583189563</v>
      </c>
      <c r="M1283" s="21">
        <f t="shared" ref="M1283:M1346" si="101">(H1283-D1283)/ABS(D1283)</f>
        <v>-4.7817853448975621E-2</v>
      </c>
      <c r="N1283" s="21">
        <f t="shared" ref="N1283:N1346" si="102">(I1283-E1283)/ABS(E1283)</f>
        <v>-0.15707307977383064</v>
      </c>
      <c r="O1283" s="21">
        <f t="shared" ref="O1283:O1346" si="103">(J1283-F1283)/ABS(F1283)</f>
        <v>-0.49724626130478333</v>
      </c>
      <c r="P1283" s="21">
        <f t="shared" ref="P1283:P1346" si="104">(K1283-G1283)/ABS(G1283)</f>
        <v>0.20277432763124428</v>
      </c>
      <c r="Q1283" s="21">
        <f t="shared" ref="Q1283:Q1346" si="105">(L1283-H1283)/ABS(H1283)</f>
        <v>0.33820398315265016</v>
      </c>
    </row>
    <row r="1284" spans="1:17">
      <c r="A1284" s="154" t="s">
        <v>1365</v>
      </c>
      <c r="B1284" s="154" t="s">
        <v>3094</v>
      </c>
      <c r="C1284" s="154" t="s">
        <v>4171</v>
      </c>
      <c r="D1284" s="179">
        <v>490679682549</v>
      </c>
      <c r="E1284" s="179">
        <v>551193367844</v>
      </c>
      <c r="F1284" s="179">
        <v>630145986395</v>
      </c>
      <c r="G1284" s="179">
        <v>560658393894</v>
      </c>
      <c r="H1284" s="179">
        <v>594065145109</v>
      </c>
      <c r="I1284" s="179">
        <v>610411278946</v>
      </c>
      <c r="J1284" s="179">
        <v>627881276460</v>
      </c>
      <c r="K1284" s="179">
        <v>620284234381</v>
      </c>
      <c r="L1284" s="179">
        <f>VLOOKUP(A1284,Sheet2!$A$1:$E$2000,5,FALSE)</f>
        <v>623739553082</v>
      </c>
      <c r="M1284" s="21">
        <f t="shared" si="101"/>
        <v>0.2106984785327356</v>
      </c>
      <c r="N1284" s="21">
        <f t="shared" si="102"/>
        <v>0.10743581936341438</v>
      </c>
      <c r="O1284" s="21">
        <f t="shared" si="103"/>
        <v>-3.5939448697533904E-3</v>
      </c>
      <c r="P1284" s="21">
        <f t="shared" si="104"/>
        <v>0.10634967947750563</v>
      </c>
      <c r="Q1284" s="21">
        <f t="shared" si="105"/>
        <v>4.9951437510368152E-2</v>
      </c>
    </row>
    <row r="1285" spans="1:17">
      <c r="A1285" s="154" t="s">
        <v>1366</v>
      </c>
      <c r="B1285" s="154" t="s">
        <v>3095</v>
      </c>
      <c r="C1285" s="154" t="s">
        <v>4171</v>
      </c>
      <c r="D1285" s="179"/>
      <c r="E1285" s="179"/>
      <c r="F1285" s="179"/>
      <c r="G1285" s="179"/>
      <c r="H1285" s="179"/>
      <c r="I1285" s="179"/>
      <c r="J1285" s="179"/>
      <c r="K1285" s="179"/>
      <c r="L1285" s="179">
        <f>VLOOKUP(A1285,Sheet2!$A$1:$E$2000,5,FALSE)</f>
        <v>0</v>
      </c>
      <c r="M1285" s="21" t="e">
        <f t="shared" si="101"/>
        <v>#DIV/0!</v>
      </c>
      <c r="N1285" s="21" t="e">
        <f t="shared" si="102"/>
        <v>#DIV/0!</v>
      </c>
      <c r="O1285" s="21" t="e">
        <f t="shared" si="103"/>
        <v>#DIV/0!</v>
      </c>
      <c r="P1285" s="21" t="e">
        <f t="shared" si="104"/>
        <v>#DIV/0!</v>
      </c>
      <c r="Q1285" s="21" t="e">
        <f t="shared" si="105"/>
        <v>#DIV/0!</v>
      </c>
    </row>
    <row r="1286" spans="1:17">
      <c r="A1286" s="154" t="s">
        <v>1594</v>
      </c>
      <c r="B1286" s="154" t="s">
        <v>3096</v>
      </c>
      <c r="C1286" s="154" t="s">
        <v>4171</v>
      </c>
      <c r="D1286" s="179">
        <v>201352244399</v>
      </c>
      <c r="E1286" s="179">
        <v>667226976574</v>
      </c>
      <c r="F1286" s="179">
        <v>315984603270</v>
      </c>
      <c r="G1286" s="179">
        <v>418764854949</v>
      </c>
      <c r="H1286" s="179">
        <v>150471765446</v>
      </c>
      <c r="I1286" s="179">
        <v>612294910809</v>
      </c>
      <c r="J1286" s="179">
        <v>322437574702</v>
      </c>
      <c r="K1286" s="179">
        <v>477457834265</v>
      </c>
      <c r="L1286" s="179">
        <f>VLOOKUP(A1286,Sheet2!$A$1:$E$2000,5,FALSE)</f>
        <v>422038429104</v>
      </c>
      <c r="M1286" s="21">
        <f t="shared" si="101"/>
        <v>-0.2526938753768006</v>
      </c>
      <c r="N1286" s="21">
        <f t="shared" si="102"/>
        <v>-8.2328904096562197E-2</v>
      </c>
      <c r="O1286" s="21">
        <f t="shared" si="103"/>
        <v>2.042179069872628E-2</v>
      </c>
      <c r="P1286" s="21">
        <f t="shared" si="104"/>
        <v>0.1401573666518601</v>
      </c>
      <c r="Q1286" s="21">
        <f t="shared" si="105"/>
        <v>1.8047682424212501</v>
      </c>
    </row>
    <row r="1287" spans="1:17">
      <c r="A1287" s="154" t="s">
        <v>1367</v>
      </c>
      <c r="B1287" s="154" t="s">
        <v>3097</v>
      </c>
      <c r="C1287" s="154" t="s">
        <v>4171</v>
      </c>
      <c r="D1287" s="179"/>
      <c r="E1287" s="179"/>
      <c r="F1287" s="179"/>
      <c r="G1287" s="179"/>
      <c r="H1287" s="179"/>
      <c r="I1287" s="179"/>
      <c r="J1287" s="179"/>
      <c r="K1287" s="179"/>
      <c r="L1287" s="179">
        <f>VLOOKUP(A1287,Sheet2!$A$1:$E$2000,5,FALSE)</f>
        <v>0</v>
      </c>
      <c r="M1287" s="21" t="e">
        <f t="shared" si="101"/>
        <v>#DIV/0!</v>
      </c>
      <c r="N1287" s="21" t="e">
        <f t="shared" si="102"/>
        <v>#DIV/0!</v>
      </c>
      <c r="O1287" s="21" t="e">
        <f t="shared" si="103"/>
        <v>#DIV/0!</v>
      </c>
      <c r="P1287" s="21" t="e">
        <f t="shared" si="104"/>
        <v>#DIV/0!</v>
      </c>
      <c r="Q1287" s="21" t="e">
        <f t="shared" si="105"/>
        <v>#DIV/0!</v>
      </c>
    </row>
    <row r="1288" spans="1:17">
      <c r="A1288" s="154" t="s">
        <v>881</v>
      </c>
      <c r="B1288" s="154" t="s">
        <v>3098</v>
      </c>
      <c r="C1288" s="154" t="s">
        <v>4171</v>
      </c>
      <c r="D1288" s="179">
        <v>173751434799</v>
      </c>
      <c r="E1288" s="179">
        <v>265342733771</v>
      </c>
      <c r="F1288" s="179">
        <v>207959585116</v>
      </c>
      <c r="G1288" s="179">
        <v>340137184442</v>
      </c>
      <c r="H1288" s="179">
        <v>192470474921</v>
      </c>
      <c r="I1288" s="179">
        <v>175386141545</v>
      </c>
      <c r="J1288" s="179">
        <v>366811945024</v>
      </c>
      <c r="K1288" s="179">
        <v>311779121253</v>
      </c>
      <c r="L1288" s="179">
        <f>VLOOKUP(A1288,Sheet2!$A$1:$E$2000,5,FALSE)</f>
        <v>302276394731</v>
      </c>
      <c r="M1288" s="21">
        <f t="shared" si="101"/>
        <v>0.10773459306194882</v>
      </c>
      <c r="N1288" s="21">
        <f t="shared" si="102"/>
        <v>-0.33902037168138799</v>
      </c>
      <c r="O1288" s="21">
        <f t="shared" si="103"/>
        <v>0.76386168889206063</v>
      </c>
      <c r="P1288" s="21">
        <f t="shared" si="104"/>
        <v>-8.3372428790818076E-2</v>
      </c>
      <c r="Q1288" s="21">
        <f t="shared" si="105"/>
        <v>0.57050786545349419</v>
      </c>
    </row>
    <row r="1289" spans="1:17">
      <c r="A1289" s="154" t="s">
        <v>889</v>
      </c>
      <c r="B1289" s="154" t="s">
        <v>3099</v>
      </c>
      <c r="C1289" s="154" t="s">
        <v>4171</v>
      </c>
      <c r="D1289" s="179">
        <v>37307000821</v>
      </c>
      <c r="E1289" s="179">
        <v>30174748538</v>
      </c>
      <c r="F1289" s="179">
        <v>26161246257</v>
      </c>
      <c r="G1289" s="179">
        <v>20689641447</v>
      </c>
      <c r="H1289" s="179">
        <v>59091404301</v>
      </c>
      <c r="I1289" s="179">
        <v>50954115581</v>
      </c>
      <c r="J1289" s="179">
        <v>24244021051</v>
      </c>
      <c r="K1289" s="179">
        <v>74517564175</v>
      </c>
      <c r="L1289" s="179">
        <f>VLOOKUP(A1289,Sheet2!$A$1:$E$2000,5,FALSE)</f>
        <v>118898198130</v>
      </c>
      <c r="M1289" s="21">
        <f t="shared" si="101"/>
        <v>0.58392266868414744</v>
      </c>
      <c r="N1289" s="21">
        <f t="shared" si="102"/>
        <v>0.68863430682220583</v>
      </c>
      <c r="O1289" s="21">
        <f t="shared" si="103"/>
        <v>-7.3284934026680987E-2</v>
      </c>
      <c r="P1289" s="21">
        <f t="shared" si="104"/>
        <v>2.6016846577979269</v>
      </c>
      <c r="Q1289" s="21">
        <f t="shared" si="105"/>
        <v>1.0121064905541244</v>
      </c>
    </row>
    <row r="1290" spans="1:17">
      <c r="A1290" s="154" t="s">
        <v>1368</v>
      </c>
      <c r="B1290" s="154" t="s">
        <v>3100</v>
      </c>
      <c r="C1290" s="154" t="s">
        <v>4171</v>
      </c>
      <c r="D1290" s="179"/>
      <c r="E1290" s="179"/>
      <c r="F1290" s="179"/>
      <c r="G1290" s="179"/>
      <c r="H1290" s="179"/>
      <c r="I1290" s="179"/>
      <c r="J1290" s="179"/>
      <c r="K1290" s="179"/>
      <c r="L1290" s="179" t="e">
        <f>VLOOKUP(A1290,Sheet2!$A$1:$E$2000,5,FALSE)</f>
        <v>#N/A</v>
      </c>
      <c r="M1290" s="21" t="e">
        <f t="shared" si="101"/>
        <v>#DIV/0!</v>
      </c>
      <c r="N1290" s="21" t="e">
        <f t="shared" si="102"/>
        <v>#DIV/0!</v>
      </c>
      <c r="O1290" s="21" t="e">
        <f t="shared" si="103"/>
        <v>#DIV/0!</v>
      </c>
      <c r="P1290" s="21" t="e">
        <f t="shared" si="104"/>
        <v>#DIV/0!</v>
      </c>
      <c r="Q1290" s="21" t="e">
        <f t="shared" si="105"/>
        <v>#N/A</v>
      </c>
    </row>
    <row r="1291" spans="1:17">
      <c r="A1291" s="154" t="s">
        <v>1906</v>
      </c>
      <c r="B1291" s="154" t="s">
        <v>1907</v>
      </c>
      <c r="C1291" s="154" t="s">
        <v>4171</v>
      </c>
      <c r="D1291" s="179">
        <v>475618502309</v>
      </c>
      <c r="E1291" s="179">
        <v>49404743748</v>
      </c>
      <c r="F1291" s="179">
        <v>93716384145</v>
      </c>
      <c r="G1291" s="179">
        <v>59579428961</v>
      </c>
      <c r="H1291" s="179">
        <v>15183971467</v>
      </c>
      <c r="I1291" s="179">
        <v>0</v>
      </c>
      <c r="J1291" s="179">
        <v>0</v>
      </c>
      <c r="K1291" s="179">
        <v>-17925942083</v>
      </c>
      <c r="L1291" s="179">
        <f>VLOOKUP(A1291,Sheet2!$A$1:$E$2000,5,FALSE)</f>
        <v>0</v>
      </c>
      <c r="M1291" s="21">
        <f t="shared" si="101"/>
        <v>-0.96807531373719502</v>
      </c>
      <c r="N1291" s="21">
        <f t="shared" si="102"/>
        <v>-1</v>
      </c>
      <c r="O1291" s="21">
        <f t="shared" si="103"/>
        <v>-1</v>
      </c>
      <c r="P1291" s="21">
        <f t="shared" si="104"/>
        <v>-1.3008746877170325</v>
      </c>
      <c r="Q1291" s="21">
        <f t="shared" si="105"/>
        <v>-1</v>
      </c>
    </row>
    <row r="1292" spans="1:17">
      <c r="A1292" s="154" t="s">
        <v>1369</v>
      </c>
      <c r="B1292" s="154" t="s">
        <v>3101</v>
      </c>
      <c r="C1292" s="154" t="s">
        <v>4171</v>
      </c>
      <c r="D1292" s="179"/>
      <c r="E1292" s="179"/>
      <c r="F1292" s="179"/>
      <c r="G1292" s="179"/>
      <c r="H1292" s="179"/>
      <c r="I1292" s="179"/>
      <c r="J1292" s="179"/>
      <c r="K1292" s="179"/>
      <c r="L1292" s="179">
        <f>VLOOKUP(A1292,Sheet2!$A$1:$E$2000,5,FALSE)</f>
        <v>0</v>
      </c>
      <c r="M1292" s="21" t="e">
        <f t="shared" si="101"/>
        <v>#DIV/0!</v>
      </c>
      <c r="N1292" s="21" t="e">
        <f t="shared" si="102"/>
        <v>#DIV/0!</v>
      </c>
      <c r="O1292" s="21" t="e">
        <f t="shared" si="103"/>
        <v>#DIV/0!</v>
      </c>
      <c r="P1292" s="21" t="e">
        <f t="shared" si="104"/>
        <v>#DIV/0!</v>
      </c>
      <c r="Q1292" s="21" t="e">
        <f t="shared" si="105"/>
        <v>#DIV/0!</v>
      </c>
    </row>
    <row r="1293" spans="1:17">
      <c r="A1293" s="154" t="s">
        <v>1370</v>
      </c>
      <c r="B1293" s="154" t="s">
        <v>3102</v>
      </c>
      <c r="C1293" s="154" t="s">
        <v>4171</v>
      </c>
      <c r="D1293" s="179">
        <v>235676978016</v>
      </c>
      <c r="E1293" s="179">
        <v>340231467870</v>
      </c>
      <c r="F1293" s="179">
        <v>298291813823</v>
      </c>
      <c r="G1293" s="179">
        <v>323183360808</v>
      </c>
      <c r="H1293" s="179">
        <v>197076844312</v>
      </c>
      <c r="I1293" s="179">
        <v>318845142750</v>
      </c>
      <c r="J1293" s="179">
        <v>381107281214</v>
      </c>
      <c r="K1293" s="179">
        <v>475165291074</v>
      </c>
      <c r="L1293" s="179">
        <f>VLOOKUP(A1293,Sheet2!$A$1:$E$2000,5,FALSE)</f>
        <v>389180823585</v>
      </c>
      <c r="M1293" s="21">
        <f t="shared" si="101"/>
        <v>-0.163784065923399</v>
      </c>
      <c r="N1293" s="21">
        <f t="shared" si="102"/>
        <v>-6.2858163161355673E-2</v>
      </c>
      <c r="O1293" s="21">
        <f t="shared" si="103"/>
        <v>0.27763238397196155</v>
      </c>
      <c r="P1293" s="21">
        <f t="shared" si="104"/>
        <v>0.47026533137728876</v>
      </c>
      <c r="Q1293" s="21">
        <f t="shared" si="105"/>
        <v>0.97476687301158904</v>
      </c>
    </row>
    <row r="1294" spans="1:17">
      <c r="A1294" s="154" t="s">
        <v>830</v>
      </c>
      <c r="B1294" s="154" t="s">
        <v>3103</v>
      </c>
      <c r="C1294" s="154" t="s">
        <v>4171</v>
      </c>
      <c r="D1294" s="179">
        <v>57643401443</v>
      </c>
      <c r="E1294" s="179">
        <v>61646399362</v>
      </c>
      <c r="F1294" s="179">
        <v>60757040897</v>
      </c>
      <c r="G1294" s="179">
        <v>58279270450</v>
      </c>
      <c r="H1294" s="179">
        <v>62344371310</v>
      </c>
      <c r="I1294" s="179">
        <v>68041619704</v>
      </c>
      <c r="J1294" s="179">
        <v>71621929519</v>
      </c>
      <c r="K1294" s="179">
        <v>93830627720</v>
      </c>
      <c r="L1294" s="179">
        <f>VLOOKUP(A1294,Sheet2!$A$1:$E$2000,5,FALSE)</f>
        <v>73875809551</v>
      </c>
      <c r="M1294" s="21">
        <f t="shared" si="101"/>
        <v>8.1552610521231972E-2</v>
      </c>
      <c r="N1294" s="21">
        <f t="shared" si="102"/>
        <v>0.10374037102225526</v>
      </c>
      <c r="O1294" s="21">
        <f t="shared" si="103"/>
        <v>0.17882517748714907</v>
      </c>
      <c r="P1294" s="21">
        <f t="shared" si="104"/>
        <v>0.61001719814768207</v>
      </c>
      <c r="Q1294" s="21">
        <f t="shared" si="105"/>
        <v>0.1849635820956681</v>
      </c>
    </row>
    <row r="1295" spans="1:17">
      <c r="A1295" s="154" t="s">
        <v>1371</v>
      </c>
      <c r="B1295" s="154" t="s">
        <v>3104</v>
      </c>
      <c r="C1295" s="154" t="s">
        <v>4171</v>
      </c>
      <c r="D1295" s="179">
        <v>34874964497</v>
      </c>
      <c r="E1295" s="179">
        <v>39552914805</v>
      </c>
      <c r="F1295" s="179">
        <v>36307630523</v>
      </c>
      <c r="G1295" s="179">
        <v>50029705749</v>
      </c>
      <c r="H1295" s="179">
        <v>39610466855</v>
      </c>
      <c r="I1295" s="179">
        <v>39524660975</v>
      </c>
      <c r="J1295" s="179">
        <v>34761390257</v>
      </c>
      <c r="K1295" s="179">
        <v>39016569437</v>
      </c>
      <c r="L1295" s="179">
        <f>VLOOKUP(A1295,Sheet2!$A$1:$E$2000,5,FALSE)</f>
        <v>32413973987</v>
      </c>
      <c r="M1295" s="21">
        <f t="shared" si="101"/>
        <v>0.13578515207972056</v>
      </c>
      <c r="N1295" s="21">
        <f t="shared" si="102"/>
        <v>-7.1432990815706841E-4</v>
      </c>
      <c r="O1295" s="21">
        <f t="shared" si="103"/>
        <v>-4.2587198440848253E-2</v>
      </c>
      <c r="P1295" s="21">
        <f t="shared" si="104"/>
        <v>-0.22013194255535137</v>
      </c>
      <c r="Q1295" s="21">
        <f t="shared" si="105"/>
        <v>-0.18168159679470156</v>
      </c>
    </row>
    <row r="1296" spans="1:17">
      <c r="A1296" s="154" t="s">
        <v>1372</v>
      </c>
      <c r="B1296" s="154" t="s">
        <v>3105</v>
      </c>
      <c r="C1296" s="154" t="s">
        <v>4171</v>
      </c>
      <c r="D1296" s="179"/>
      <c r="E1296" s="179"/>
      <c r="F1296" s="179"/>
      <c r="G1296" s="179"/>
      <c r="H1296" s="179"/>
      <c r="I1296" s="179"/>
      <c r="J1296" s="179"/>
      <c r="K1296" s="179"/>
      <c r="L1296" s="179">
        <f>VLOOKUP(A1296,Sheet2!$A$1:$E$2000,5,FALSE)</f>
        <v>0</v>
      </c>
      <c r="M1296" s="21" t="e">
        <f t="shared" si="101"/>
        <v>#DIV/0!</v>
      </c>
      <c r="N1296" s="21" t="e">
        <f t="shared" si="102"/>
        <v>#DIV/0!</v>
      </c>
      <c r="O1296" s="21" t="e">
        <f t="shared" si="103"/>
        <v>#DIV/0!</v>
      </c>
      <c r="P1296" s="21" t="e">
        <f t="shared" si="104"/>
        <v>#DIV/0!</v>
      </c>
      <c r="Q1296" s="21" t="e">
        <f t="shared" si="105"/>
        <v>#DIV/0!</v>
      </c>
    </row>
    <row r="1297" spans="1:17">
      <c r="A1297" s="154" t="s">
        <v>1373</v>
      </c>
      <c r="B1297" s="154" t="s">
        <v>3106</v>
      </c>
      <c r="C1297" s="154" t="s">
        <v>4171</v>
      </c>
      <c r="D1297" s="179"/>
      <c r="E1297" s="179"/>
      <c r="F1297" s="179"/>
      <c r="G1297" s="179"/>
      <c r="H1297" s="179"/>
      <c r="I1297" s="179"/>
      <c r="J1297" s="179"/>
      <c r="K1297" s="179"/>
      <c r="L1297" s="179">
        <f>VLOOKUP(A1297,Sheet2!$A$1:$E$2000,5,FALSE)</f>
        <v>0</v>
      </c>
      <c r="M1297" s="21" t="e">
        <f t="shared" si="101"/>
        <v>#DIV/0!</v>
      </c>
      <c r="N1297" s="21" t="e">
        <f t="shared" si="102"/>
        <v>#DIV/0!</v>
      </c>
      <c r="O1297" s="21" t="e">
        <f t="shared" si="103"/>
        <v>#DIV/0!</v>
      </c>
      <c r="P1297" s="21" t="e">
        <f t="shared" si="104"/>
        <v>#DIV/0!</v>
      </c>
      <c r="Q1297" s="21" t="e">
        <f t="shared" si="105"/>
        <v>#DIV/0!</v>
      </c>
    </row>
    <row r="1298" spans="1:17">
      <c r="A1298" s="154" t="s">
        <v>4257</v>
      </c>
      <c r="B1298" s="154" t="s">
        <v>4258</v>
      </c>
      <c r="C1298" s="154" t="s">
        <v>4171</v>
      </c>
      <c r="D1298" s="179"/>
      <c r="E1298" s="179">
        <v>260285332749</v>
      </c>
      <c r="F1298" s="179">
        <v>411518394525</v>
      </c>
      <c r="G1298" s="179"/>
      <c r="H1298" s="179">
        <v>296723179721</v>
      </c>
      <c r="I1298" s="179">
        <v>391146397887</v>
      </c>
      <c r="J1298" s="179">
        <v>300296573098</v>
      </c>
      <c r="K1298" s="179">
        <v>315858986630</v>
      </c>
      <c r="L1298" s="179">
        <f>VLOOKUP(A1298,Sheet2!$A$1:$E$2000,5,FALSE)</f>
        <v>184869879518</v>
      </c>
      <c r="M1298" s="21" t="e">
        <f t="shared" si="101"/>
        <v>#DIV/0!</v>
      </c>
      <c r="N1298" s="21">
        <f t="shared" si="102"/>
        <v>0.50276004320302126</v>
      </c>
      <c r="O1298" s="21">
        <f t="shared" si="103"/>
        <v>-0.27027181021975727</v>
      </c>
      <c r="P1298" s="21" t="e">
        <f t="shared" si="104"/>
        <v>#DIV/0!</v>
      </c>
      <c r="Q1298" s="21">
        <f t="shared" si="105"/>
        <v>-0.37696178744165637</v>
      </c>
    </row>
    <row r="1299" spans="1:17">
      <c r="A1299" s="154" t="s">
        <v>1375</v>
      </c>
      <c r="B1299" s="154" t="s">
        <v>3110</v>
      </c>
      <c r="C1299" s="154" t="s">
        <v>4171</v>
      </c>
      <c r="D1299" s="179"/>
      <c r="E1299" s="179"/>
      <c r="F1299" s="179"/>
      <c r="G1299" s="179"/>
      <c r="H1299" s="179"/>
      <c r="I1299" s="179"/>
      <c r="J1299" s="179"/>
      <c r="K1299" s="179"/>
      <c r="L1299" s="179">
        <f>VLOOKUP(A1299,Sheet2!$A$1:$E$2000,5,FALSE)</f>
        <v>0</v>
      </c>
      <c r="M1299" s="21" t="e">
        <f t="shared" si="101"/>
        <v>#DIV/0!</v>
      </c>
      <c r="N1299" s="21" t="e">
        <f t="shared" si="102"/>
        <v>#DIV/0!</v>
      </c>
      <c r="O1299" s="21" t="e">
        <f t="shared" si="103"/>
        <v>#DIV/0!</v>
      </c>
      <c r="P1299" s="21" t="e">
        <f t="shared" si="104"/>
        <v>#DIV/0!</v>
      </c>
      <c r="Q1299" s="21" t="e">
        <f t="shared" si="105"/>
        <v>#DIV/0!</v>
      </c>
    </row>
    <row r="1300" spans="1:17">
      <c r="A1300" s="154" t="s">
        <v>899</v>
      </c>
      <c r="B1300" s="154" t="s">
        <v>3111</v>
      </c>
      <c r="C1300" s="154" t="s">
        <v>4171</v>
      </c>
      <c r="D1300" s="179"/>
      <c r="E1300" s="179"/>
      <c r="F1300" s="179"/>
      <c r="G1300" s="179"/>
      <c r="H1300" s="179"/>
      <c r="I1300" s="179"/>
      <c r="J1300" s="179"/>
      <c r="K1300" s="179"/>
      <c r="L1300" s="179">
        <f>VLOOKUP(A1300,Sheet2!$A$1:$E$2000,5,FALSE)</f>
        <v>0</v>
      </c>
      <c r="M1300" s="21" t="e">
        <f t="shared" si="101"/>
        <v>#DIV/0!</v>
      </c>
      <c r="N1300" s="21" t="e">
        <f t="shared" si="102"/>
        <v>#DIV/0!</v>
      </c>
      <c r="O1300" s="21" t="e">
        <f t="shared" si="103"/>
        <v>#DIV/0!</v>
      </c>
      <c r="P1300" s="21" t="e">
        <f t="shared" si="104"/>
        <v>#DIV/0!</v>
      </c>
      <c r="Q1300" s="21" t="e">
        <f t="shared" si="105"/>
        <v>#DIV/0!</v>
      </c>
    </row>
    <row r="1301" spans="1:17">
      <c r="A1301" s="154" t="s">
        <v>1376</v>
      </c>
      <c r="B1301" s="154" t="s">
        <v>3112</v>
      </c>
      <c r="C1301" s="154" t="s">
        <v>4171</v>
      </c>
      <c r="D1301" s="179">
        <v>74127481314</v>
      </c>
      <c r="E1301" s="179">
        <v>83116221486</v>
      </c>
      <c r="F1301" s="179">
        <v>78934436719</v>
      </c>
      <c r="G1301" s="179">
        <v>52135954918</v>
      </c>
      <c r="H1301" s="179">
        <v>71674183773</v>
      </c>
      <c r="I1301" s="179">
        <v>106608923531</v>
      </c>
      <c r="J1301" s="179">
        <v>174702332398</v>
      </c>
      <c r="K1301" s="179">
        <v>115492182283</v>
      </c>
      <c r="L1301" s="179">
        <f>VLOOKUP(A1301,Sheet2!$A$1:$E$2000,5,FALSE)</f>
        <v>135762973917</v>
      </c>
      <c r="M1301" s="21">
        <f t="shared" si="101"/>
        <v>-3.3095654911138347E-2</v>
      </c>
      <c r="N1301" s="21">
        <f t="shared" si="102"/>
        <v>0.28264882143321546</v>
      </c>
      <c r="O1301" s="21">
        <f t="shared" si="103"/>
        <v>1.2132587456084054</v>
      </c>
      <c r="P1301" s="21">
        <f t="shared" si="104"/>
        <v>1.2152117950970183</v>
      </c>
      <c r="Q1301" s="21">
        <f t="shared" si="105"/>
        <v>0.894168398861384</v>
      </c>
    </row>
    <row r="1302" spans="1:17">
      <c r="A1302" s="154" t="s">
        <v>1602</v>
      </c>
      <c r="B1302" s="154" t="s">
        <v>3113</v>
      </c>
      <c r="C1302" s="154" t="s">
        <v>4171</v>
      </c>
      <c r="D1302" s="179">
        <v>27308940576</v>
      </c>
      <c r="E1302" s="179">
        <v>33404890189</v>
      </c>
      <c r="F1302" s="179">
        <v>29748119478</v>
      </c>
      <c r="G1302" s="179">
        <v>725225909469</v>
      </c>
      <c r="H1302" s="179">
        <v>25759232165</v>
      </c>
      <c r="I1302" s="179">
        <v>21719831486</v>
      </c>
      <c r="J1302" s="179">
        <v>34302560988</v>
      </c>
      <c r="K1302" s="179">
        <v>38679704627</v>
      </c>
      <c r="L1302" s="179">
        <f>VLOOKUP(A1302,Sheet2!$A$1:$E$2000,5,FALSE)</f>
        <v>61078911796</v>
      </c>
      <c r="M1302" s="21">
        <f t="shared" si="101"/>
        <v>-5.6747291484530712E-2</v>
      </c>
      <c r="N1302" s="21">
        <f t="shared" si="102"/>
        <v>-0.3498008416398809</v>
      </c>
      <c r="O1302" s="21">
        <f t="shared" si="103"/>
        <v>0.15310014851083958</v>
      </c>
      <c r="P1302" s="21">
        <f t="shared" si="104"/>
        <v>-0.94666530232583568</v>
      </c>
      <c r="Q1302" s="21">
        <f t="shared" si="105"/>
        <v>1.3711464458552505</v>
      </c>
    </row>
    <row r="1303" spans="1:17">
      <c r="A1303" s="154" t="s">
        <v>564</v>
      </c>
      <c r="B1303" s="154" t="s">
        <v>3116</v>
      </c>
      <c r="C1303" s="154" t="s">
        <v>4171</v>
      </c>
      <c r="D1303" s="179">
        <v>42459071018</v>
      </c>
      <c r="E1303" s="179">
        <v>35641566524</v>
      </c>
      <c r="F1303" s="179">
        <v>24949590641</v>
      </c>
      <c r="G1303" s="179">
        <v>53765531792</v>
      </c>
      <c r="H1303" s="179">
        <v>39157425482</v>
      </c>
      <c r="I1303" s="179">
        <v>33217400313</v>
      </c>
      <c r="J1303" s="179">
        <v>34371649416</v>
      </c>
      <c r="K1303" s="179">
        <v>62298874188</v>
      </c>
      <c r="L1303" s="179">
        <f>VLOOKUP(A1303,Sheet2!$A$1:$E$2000,5,FALSE)</f>
        <v>41043525776</v>
      </c>
      <c r="M1303" s="21">
        <f t="shared" si="101"/>
        <v>-7.7760663548204059E-2</v>
      </c>
      <c r="N1303" s="21">
        <f t="shared" si="102"/>
        <v>-6.8015142077653537E-2</v>
      </c>
      <c r="O1303" s="21">
        <f t="shared" si="103"/>
        <v>0.37764382232053956</v>
      </c>
      <c r="P1303" s="21">
        <f t="shared" si="104"/>
        <v>0.15871399596701677</v>
      </c>
      <c r="Q1303" s="21">
        <f t="shared" si="105"/>
        <v>4.8167116984414823E-2</v>
      </c>
    </row>
    <row r="1304" spans="1:17">
      <c r="A1304" s="154" t="s">
        <v>1379</v>
      </c>
      <c r="B1304" s="154" t="s">
        <v>3117</v>
      </c>
      <c r="C1304" s="154" t="s">
        <v>4171</v>
      </c>
      <c r="D1304" s="179">
        <v>2535375461</v>
      </c>
      <c r="E1304" s="179">
        <v>10200041433</v>
      </c>
      <c r="F1304" s="179">
        <v>545591584</v>
      </c>
      <c r="G1304" s="179">
        <v>3823541815</v>
      </c>
      <c r="H1304" s="179">
        <v>565519823</v>
      </c>
      <c r="I1304" s="179">
        <v>3866036851</v>
      </c>
      <c r="J1304" s="179">
        <v>4303022966</v>
      </c>
      <c r="K1304" s="179">
        <v>4379536822</v>
      </c>
      <c r="L1304" s="179">
        <f>VLOOKUP(A1304,Sheet2!$A$1:$E$2000,5,FALSE)</f>
        <v>5331767608</v>
      </c>
      <c r="M1304" s="21">
        <f t="shared" si="101"/>
        <v>-0.77694829357662543</v>
      </c>
      <c r="N1304" s="21">
        <f t="shared" si="102"/>
        <v>-0.62097831892208943</v>
      </c>
      <c r="O1304" s="21">
        <f t="shared" si="103"/>
        <v>6.886893955461014</v>
      </c>
      <c r="P1304" s="21">
        <f t="shared" si="104"/>
        <v>0.14541360704329057</v>
      </c>
      <c r="Q1304" s="21">
        <f t="shared" si="105"/>
        <v>8.4280826085206915</v>
      </c>
    </row>
    <row r="1305" spans="1:17">
      <c r="A1305" s="154" t="s">
        <v>568</v>
      </c>
      <c r="B1305" s="154" t="s">
        <v>4288</v>
      </c>
      <c r="C1305" s="154" t="s">
        <v>4171</v>
      </c>
      <c r="D1305" s="179">
        <v>242691434</v>
      </c>
      <c r="E1305" s="179">
        <v>185189189</v>
      </c>
      <c r="F1305" s="179">
        <v>54474194</v>
      </c>
      <c r="G1305" s="179">
        <v>20850000</v>
      </c>
      <c r="H1305" s="179">
        <v>13200000</v>
      </c>
      <c r="I1305" s="179">
        <v>76836364</v>
      </c>
      <c r="J1305" s="179">
        <v>145018183</v>
      </c>
      <c r="K1305" s="179">
        <v>2054395747</v>
      </c>
      <c r="L1305" s="179">
        <f>VLOOKUP(A1305,Sheet2!$A$1:$E$2000,5,FALSE)</f>
        <v>2563571520</v>
      </c>
      <c r="M1305" s="21">
        <f t="shared" si="101"/>
        <v>-0.94560994682655342</v>
      </c>
      <c r="N1305" s="21">
        <f t="shared" si="102"/>
        <v>-0.58509260494682547</v>
      </c>
      <c r="O1305" s="21">
        <f t="shared" si="103"/>
        <v>1.6621446294368303</v>
      </c>
      <c r="P1305" s="21">
        <f t="shared" si="104"/>
        <v>97.53217011990408</v>
      </c>
      <c r="Q1305" s="21">
        <f t="shared" si="105"/>
        <v>193.20996363636363</v>
      </c>
    </row>
    <row r="1306" spans="1:17">
      <c r="A1306" s="154" t="s">
        <v>841</v>
      </c>
      <c r="B1306" s="154" t="s">
        <v>3118</v>
      </c>
      <c r="C1306" s="154" t="s">
        <v>4171</v>
      </c>
      <c r="D1306" s="179">
        <v>400509109057</v>
      </c>
      <c r="E1306" s="179">
        <v>460061521256</v>
      </c>
      <c r="F1306" s="179">
        <v>517397298884</v>
      </c>
      <c r="G1306" s="179">
        <v>528842012519</v>
      </c>
      <c r="H1306" s="179">
        <v>403899102962</v>
      </c>
      <c r="I1306" s="179">
        <v>510543740831</v>
      </c>
      <c r="J1306" s="179">
        <v>432483397303</v>
      </c>
      <c r="K1306" s="179">
        <v>553722237401</v>
      </c>
      <c r="L1306" s="179">
        <f>VLOOKUP(A1306,Sheet2!$A$1:$E$2000,5,FALSE)</f>
        <v>432765699227</v>
      </c>
      <c r="M1306" s="21">
        <f t="shared" si="101"/>
        <v>8.4642117453501906E-3</v>
      </c>
      <c r="N1306" s="21">
        <f t="shared" si="102"/>
        <v>0.1097292801997003</v>
      </c>
      <c r="O1306" s="21">
        <f t="shared" si="103"/>
        <v>-0.16411740409962522</v>
      </c>
      <c r="P1306" s="21">
        <f t="shared" si="104"/>
        <v>4.7046611829286378E-2</v>
      </c>
      <c r="Q1306" s="21">
        <f t="shared" si="105"/>
        <v>7.1469820193475031E-2</v>
      </c>
    </row>
    <row r="1307" spans="1:17">
      <c r="A1307" s="154" t="s">
        <v>857</v>
      </c>
      <c r="B1307" s="154" t="s">
        <v>3119</v>
      </c>
      <c r="C1307" s="154" t="s">
        <v>4171</v>
      </c>
      <c r="D1307" s="179"/>
      <c r="E1307" s="179"/>
      <c r="F1307" s="179"/>
      <c r="G1307" s="179"/>
      <c r="H1307" s="179"/>
      <c r="I1307" s="179"/>
      <c r="J1307" s="179"/>
      <c r="K1307" s="179"/>
      <c r="L1307" s="179">
        <f>VLOOKUP(A1307,Sheet2!$A$1:$E$2000,5,FALSE)</f>
        <v>0</v>
      </c>
      <c r="M1307" s="21" t="e">
        <f t="shared" si="101"/>
        <v>#DIV/0!</v>
      </c>
      <c r="N1307" s="21" t="e">
        <f t="shared" si="102"/>
        <v>#DIV/0!</v>
      </c>
      <c r="O1307" s="21" t="e">
        <f t="shared" si="103"/>
        <v>#DIV/0!</v>
      </c>
      <c r="P1307" s="21" t="e">
        <f t="shared" si="104"/>
        <v>#DIV/0!</v>
      </c>
      <c r="Q1307" s="21" t="e">
        <f t="shared" si="105"/>
        <v>#DIV/0!</v>
      </c>
    </row>
    <row r="1308" spans="1:17">
      <c r="A1308" s="154" t="s">
        <v>1380</v>
      </c>
      <c r="B1308" s="154" t="s">
        <v>3121</v>
      </c>
      <c r="C1308" s="154" t="s">
        <v>4171</v>
      </c>
      <c r="D1308" s="179">
        <v>0</v>
      </c>
      <c r="E1308" s="179">
        <v>0</v>
      </c>
      <c r="F1308" s="179">
        <v>0</v>
      </c>
      <c r="G1308" s="179">
        <v>0</v>
      </c>
      <c r="H1308" s="179">
        <v>0</v>
      </c>
      <c r="I1308" s="179">
        <v>0</v>
      </c>
      <c r="J1308" s="179">
        <v>0</v>
      </c>
      <c r="K1308" s="179">
        <v>0</v>
      </c>
      <c r="L1308" s="179">
        <f>VLOOKUP(A1308,Sheet2!$A$1:$E$2000,5,FALSE)</f>
        <v>0</v>
      </c>
      <c r="M1308" s="21" t="e">
        <f t="shared" si="101"/>
        <v>#DIV/0!</v>
      </c>
      <c r="N1308" s="21" t="e">
        <f t="shared" si="102"/>
        <v>#DIV/0!</v>
      </c>
      <c r="O1308" s="21" t="e">
        <f t="shared" si="103"/>
        <v>#DIV/0!</v>
      </c>
      <c r="P1308" s="21" t="e">
        <f t="shared" si="104"/>
        <v>#DIV/0!</v>
      </c>
      <c r="Q1308" s="21" t="e">
        <f t="shared" si="105"/>
        <v>#DIV/0!</v>
      </c>
    </row>
    <row r="1309" spans="1:17">
      <c r="A1309" s="154" t="s">
        <v>1381</v>
      </c>
      <c r="B1309" s="154" t="s">
        <v>3122</v>
      </c>
      <c r="C1309" s="154" t="s">
        <v>4171</v>
      </c>
      <c r="D1309" s="179">
        <v>2411679797</v>
      </c>
      <c r="E1309" s="179">
        <v>2349849595</v>
      </c>
      <c r="F1309" s="179">
        <v>3722911738</v>
      </c>
      <c r="G1309" s="179">
        <v>5664259877</v>
      </c>
      <c r="H1309" s="179">
        <v>2357515547</v>
      </c>
      <c r="I1309" s="179">
        <v>5957977760</v>
      </c>
      <c r="J1309" s="179">
        <v>4429442561</v>
      </c>
      <c r="K1309" s="179">
        <v>5638057670</v>
      </c>
      <c r="L1309" s="179">
        <f>VLOOKUP(A1309,Sheet2!$A$1:$E$2000,5,FALSE)</f>
        <v>2278686753</v>
      </c>
      <c r="M1309" s="21">
        <f t="shared" si="101"/>
        <v>-2.2459138260136114E-2</v>
      </c>
      <c r="N1309" s="21">
        <f t="shared" si="102"/>
        <v>1.5354719607064893</v>
      </c>
      <c r="O1309" s="21">
        <f t="shared" si="103"/>
        <v>0.18977909569770199</v>
      </c>
      <c r="P1309" s="21">
        <f t="shared" si="104"/>
        <v>-4.625883622747488E-3</v>
      </c>
      <c r="Q1309" s="21">
        <f t="shared" si="105"/>
        <v>-3.343723187756352E-2</v>
      </c>
    </row>
    <row r="1310" spans="1:17">
      <c r="A1310" s="154" t="s">
        <v>571</v>
      </c>
      <c r="B1310" s="154" t="s">
        <v>3874</v>
      </c>
      <c r="C1310" s="154" t="s">
        <v>4171</v>
      </c>
      <c r="D1310" s="179">
        <v>255153082529</v>
      </c>
      <c r="E1310" s="179">
        <v>223117983851</v>
      </c>
      <c r="F1310" s="179">
        <v>298336290989</v>
      </c>
      <c r="G1310" s="179">
        <v>436398749585</v>
      </c>
      <c r="H1310" s="179">
        <v>306049576858</v>
      </c>
      <c r="I1310" s="179">
        <v>526366629104</v>
      </c>
      <c r="J1310" s="179">
        <v>465519622912</v>
      </c>
      <c r="K1310" s="179">
        <v>910516946077</v>
      </c>
      <c r="L1310" s="179">
        <f>VLOOKUP(A1310,Sheet2!$A$1:$E$2000,5,FALSE)</f>
        <v>338725456268</v>
      </c>
      <c r="M1310" s="21">
        <f t="shared" si="101"/>
        <v>0.19947434624159496</v>
      </c>
      <c r="N1310" s="21">
        <f t="shared" si="102"/>
        <v>1.359140307827055</v>
      </c>
      <c r="O1310" s="21">
        <f t="shared" si="103"/>
        <v>0.56038550110272789</v>
      </c>
      <c r="P1310" s="21">
        <f t="shared" si="104"/>
        <v>1.0864334440528758</v>
      </c>
      <c r="Q1310" s="21">
        <f t="shared" si="105"/>
        <v>0.10676662175279157</v>
      </c>
    </row>
    <row r="1311" spans="1:17">
      <c r="A1311" s="154" t="s">
        <v>1382</v>
      </c>
      <c r="B1311" s="154" t="s">
        <v>3124</v>
      </c>
      <c r="C1311" s="154" t="s">
        <v>4171</v>
      </c>
      <c r="D1311" s="179">
        <v>333924326071</v>
      </c>
      <c r="E1311" s="179">
        <v>262637770040</v>
      </c>
      <c r="F1311" s="179">
        <v>181059683556</v>
      </c>
      <c r="G1311" s="179">
        <v>285691673371</v>
      </c>
      <c r="H1311" s="179">
        <v>266215442403</v>
      </c>
      <c r="I1311" s="179">
        <v>509459696673</v>
      </c>
      <c r="J1311" s="179">
        <v>244978679118</v>
      </c>
      <c r="K1311" s="179">
        <v>269309696240</v>
      </c>
      <c r="L1311" s="179">
        <f>VLOOKUP(A1311,Sheet2!$A$1:$E$2000,5,FALSE)</f>
        <v>400311538911</v>
      </c>
      <c r="M1311" s="21">
        <f t="shared" si="101"/>
        <v>-0.2027671492660392</v>
      </c>
      <c r="N1311" s="21">
        <f t="shared" si="102"/>
        <v>0.93978077332673349</v>
      </c>
      <c r="O1311" s="21">
        <f t="shared" si="103"/>
        <v>0.35302721349466226</v>
      </c>
      <c r="P1311" s="21">
        <f t="shared" si="104"/>
        <v>-5.7341458145076282E-2</v>
      </c>
      <c r="Q1311" s="21">
        <f t="shared" si="105"/>
        <v>0.50371268960800475</v>
      </c>
    </row>
    <row r="1312" spans="1:17">
      <c r="A1312" s="154" t="s">
        <v>785</v>
      </c>
      <c r="B1312" s="154" t="s">
        <v>3125</v>
      </c>
      <c r="C1312" s="154" t="s">
        <v>4171</v>
      </c>
      <c r="D1312" s="179"/>
      <c r="E1312" s="179"/>
      <c r="F1312" s="179"/>
      <c r="G1312" s="179"/>
      <c r="H1312" s="179"/>
      <c r="I1312" s="179"/>
      <c r="J1312" s="179"/>
      <c r="K1312" s="179"/>
      <c r="L1312" s="179">
        <f>VLOOKUP(A1312,Sheet2!$A$1:$E$2000,5,FALSE)</f>
        <v>0</v>
      </c>
      <c r="M1312" s="21" t="e">
        <f t="shared" si="101"/>
        <v>#DIV/0!</v>
      </c>
      <c r="N1312" s="21" t="e">
        <f t="shared" si="102"/>
        <v>#DIV/0!</v>
      </c>
      <c r="O1312" s="21" t="e">
        <f t="shared" si="103"/>
        <v>#DIV/0!</v>
      </c>
      <c r="P1312" s="21" t="e">
        <f t="shared" si="104"/>
        <v>#DIV/0!</v>
      </c>
      <c r="Q1312" s="21" t="e">
        <f t="shared" si="105"/>
        <v>#DIV/0!</v>
      </c>
    </row>
    <row r="1313" spans="1:17">
      <c r="A1313" s="154" t="s">
        <v>1383</v>
      </c>
      <c r="B1313" s="154" t="s">
        <v>3126</v>
      </c>
      <c r="C1313" s="154" t="s">
        <v>4171</v>
      </c>
      <c r="D1313" s="179">
        <v>30839030303</v>
      </c>
      <c r="E1313" s="179">
        <v>36448831721</v>
      </c>
      <c r="F1313" s="179">
        <v>37071464909</v>
      </c>
      <c r="G1313" s="179">
        <v>32124630412</v>
      </c>
      <c r="H1313" s="179">
        <v>30079594849</v>
      </c>
      <c r="I1313" s="179">
        <v>35228970974</v>
      </c>
      <c r="J1313" s="179">
        <v>36608883974</v>
      </c>
      <c r="K1313" s="179">
        <v>31726366152</v>
      </c>
      <c r="L1313" s="179">
        <f>VLOOKUP(A1313,Sheet2!$A$1:$E$2000,5,FALSE)</f>
        <v>32514471814</v>
      </c>
      <c r="M1313" s="21">
        <f t="shared" si="101"/>
        <v>-2.4625789025737383E-2</v>
      </c>
      <c r="N1313" s="21">
        <f t="shared" si="102"/>
        <v>-3.3467759854074471E-2</v>
      </c>
      <c r="O1313" s="21">
        <f t="shared" si="103"/>
        <v>-1.2478086208233364E-2</v>
      </c>
      <c r="P1313" s="21">
        <f t="shared" si="104"/>
        <v>-1.2397473679610967E-2</v>
      </c>
      <c r="Q1313" s="21">
        <f t="shared" si="105"/>
        <v>8.094779790828692E-2</v>
      </c>
    </row>
    <row r="1314" spans="1:17">
      <c r="A1314" s="154" t="s">
        <v>1385</v>
      </c>
      <c r="B1314" s="154" t="s">
        <v>3802</v>
      </c>
      <c r="C1314" s="154" t="s">
        <v>4171</v>
      </c>
      <c r="D1314" s="179">
        <v>1380256618</v>
      </c>
      <c r="E1314" s="179">
        <v>13269238923</v>
      </c>
      <c r="F1314" s="179">
        <v>5951261932</v>
      </c>
      <c r="G1314" s="179">
        <v>2720859566</v>
      </c>
      <c r="H1314" s="179">
        <v>25848919922</v>
      </c>
      <c r="I1314" s="179">
        <v>2901355808</v>
      </c>
      <c r="J1314" s="179">
        <v>3953208934</v>
      </c>
      <c r="K1314" s="179">
        <v>22170100014</v>
      </c>
      <c r="L1314" s="179">
        <f>VLOOKUP(A1314,Sheet2!$A$1:$E$2000,5,FALSE)</f>
        <v>0</v>
      </c>
      <c r="M1314" s="21">
        <f t="shared" si="101"/>
        <v>17.727618897024552</v>
      </c>
      <c r="N1314" s="21">
        <f t="shared" si="102"/>
        <v>-0.78134723288680963</v>
      </c>
      <c r="O1314" s="21">
        <f t="shared" si="103"/>
        <v>-0.33573602049952589</v>
      </c>
      <c r="P1314" s="21">
        <f t="shared" si="104"/>
        <v>7.1481970958878955</v>
      </c>
      <c r="Q1314" s="21">
        <f t="shared" si="105"/>
        <v>-1</v>
      </c>
    </row>
    <row r="1315" spans="1:17">
      <c r="A1315" s="154" t="s">
        <v>231</v>
      </c>
      <c r="B1315" s="154" t="s">
        <v>1913</v>
      </c>
      <c r="C1315" s="154" t="s">
        <v>4171</v>
      </c>
      <c r="D1315" s="179">
        <v>1494582100</v>
      </c>
      <c r="E1315" s="179">
        <v>798460448</v>
      </c>
      <c r="F1315" s="179">
        <v>1305590717</v>
      </c>
      <c r="G1315" s="179">
        <v>1009389136</v>
      </c>
      <c r="H1315" s="179">
        <v>380942352</v>
      </c>
      <c r="I1315" s="179">
        <v>1368107237</v>
      </c>
      <c r="J1315" s="179">
        <v>3209015850</v>
      </c>
      <c r="K1315" s="179">
        <v>9554275544</v>
      </c>
      <c r="L1315" s="179">
        <f>VLOOKUP(A1315,Sheet2!$A$1:$E$2000,5,FALSE)</f>
        <v>9541973023</v>
      </c>
      <c r="M1315" s="21">
        <f t="shared" si="101"/>
        <v>-0.74511781453825787</v>
      </c>
      <c r="N1315" s="21">
        <f t="shared" si="102"/>
        <v>0.71343144225473265</v>
      </c>
      <c r="O1315" s="21">
        <f t="shared" si="103"/>
        <v>1.4579033905615615</v>
      </c>
      <c r="P1315" s="21">
        <f t="shared" si="104"/>
        <v>8.4654035824693086</v>
      </c>
      <c r="Q1315" s="21">
        <f t="shared" si="105"/>
        <v>24.048338607937193</v>
      </c>
    </row>
    <row r="1316" spans="1:17">
      <c r="A1316" s="154" t="s">
        <v>765</v>
      </c>
      <c r="B1316" s="154" t="s">
        <v>3130</v>
      </c>
      <c r="C1316" s="154" t="s">
        <v>4171</v>
      </c>
      <c r="D1316" s="179">
        <v>2877342552</v>
      </c>
      <c r="E1316" s="179">
        <v>2891945977</v>
      </c>
      <c r="F1316" s="179">
        <v>1693305397</v>
      </c>
      <c r="G1316" s="179">
        <v>3054055053</v>
      </c>
      <c r="H1316" s="179">
        <v>1460729704</v>
      </c>
      <c r="I1316" s="179">
        <v>1667752009</v>
      </c>
      <c r="J1316" s="179">
        <v>2758239081</v>
      </c>
      <c r="K1316" s="179">
        <v>5374044240</v>
      </c>
      <c r="L1316" s="179">
        <f>VLOOKUP(A1316,Sheet2!$A$1:$E$2000,5,FALSE)</f>
        <v>2987146058</v>
      </c>
      <c r="M1316" s="21">
        <f t="shared" si="101"/>
        <v>-0.49233374977036798</v>
      </c>
      <c r="N1316" s="21">
        <f t="shared" si="102"/>
        <v>-0.42331149258532641</v>
      </c>
      <c r="O1316" s="21">
        <f t="shared" si="103"/>
        <v>0.62890822050571893</v>
      </c>
      <c r="P1316" s="21">
        <f t="shared" si="104"/>
        <v>0.75964222868905829</v>
      </c>
      <c r="Q1316" s="21">
        <f t="shared" si="105"/>
        <v>1.0449683810907155</v>
      </c>
    </row>
    <row r="1317" spans="1:17">
      <c r="A1317" s="154" t="s">
        <v>1387</v>
      </c>
      <c r="B1317" s="154" t="s">
        <v>3131</v>
      </c>
      <c r="C1317" s="154" t="s">
        <v>4171</v>
      </c>
      <c r="D1317" s="179">
        <v>172259261</v>
      </c>
      <c r="E1317" s="179">
        <v>105592593</v>
      </c>
      <c r="F1317" s="179">
        <v>87962963</v>
      </c>
      <c r="G1317" s="179">
        <v>286762246</v>
      </c>
      <c r="H1317" s="179">
        <v>158370370</v>
      </c>
      <c r="I1317" s="179">
        <v>16811111</v>
      </c>
      <c r="J1317" s="179">
        <v>193555556</v>
      </c>
      <c r="K1317" s="179">
        <v>268703703</v>
      </c>
      <c r="L1317" s="179">
        <f>VLOOKUP(A1317,Sheet2!$A$1:$E$2000,5,FALSE)</f>
        <v>70833332</v>
      </c>
      <c r="M1317" s="21">
        <f t="shared" si="101"/>
        <v>-8.0627833414425254E-2</v>
      </c>
      <c r="N1317" s="21">
        <f t="shared" si="102"/>
        <v>-0.8407927059808068</v>
      </c>
      <c r="O1317" s="21">
        <f t="shared" si="103"/>
        <v>1.2004210567577174</v>
      </c>
      <c r="P1317" s="21">
        <f t="shared" si="104"/>
        <v>-6.2973920911471734E-2</v>
      </c>
      <c r="Q1317" s="21">
        <f t="shared" si="105"/>
        <v>-0.55273620943109492</v>
      </c>
    </row>
    <row r="1318" spans="1:17">
      <c r="A1318" s="154" t="s">
        <v>232</v>
      </c>
      <c r="B1318" s="154" t="s">
        <v>1914</v>
      </c>
      <c r="C1318" s="154" t="s">
        <v>4171</v>
      </c>
      <c r="D1318" s="179">
        <v>136625060140</v>
      </c>
      <c r="E1318" s="179">
        <v>147060588177</v>
      </c>
      <c r="F1318" s="179">
        <v>112082787527</v>
      </c>
      <c r="G1318" s="179">
        <v>174247849163</v>
      </c>
      <c r="H1318" s="179">
        <v>201680766193</v>
      </c>
      <c r="I1318" s="179">
        <v>224773330704</v>
      </c>
      <c r="J1318" s="179">
        <v>346681890931</v>
      </c>
      <c r="K1318" s="179">
        <v>172562589905</v>
      </c>
      <c r="L1318" s="179">
        <f>VLOOKUP(A1318,Sheet2!$A$1:$E$2000,5,FALSE)</f>
        <v>255493145711</v>
      </c>
      <c r="M1318" s="21">
        <f t="shared" si="101"/>
        <v>0.47616232326878594</v>
      </c>
      <c r="N1318" s="21">
        <f t="shared" si="102"/>
        <v>0.52844030810937648</v>
      </c>
      <c r="O1318" s="21">
        <f t="shared" si="103"/>
        <v>2.0930876950886561</v>
      </c>
      <c r="P1318" s="21">
        <f t="shared" si="104"/>
        <v>-9.6716215786602083E-3</v>
      </c>
      <c r="Q1318" s="21">
        <f t="shared" si="105"/>
        <v>0.26681959085034324</v>
      </c>
    </row>
    <row r="1319" spans="1:17">
      <c r="A1319" s="154" t="s">
        <v>233</v>
      </c>
      <c r="B1319" s="154" t="s">
        <v>1915</v>
      </c>
      <c r="C1319" s="154" t="s">
        <v>4171</v>
      </c>
      <c r="D1319" s="179">
        <v>24948710731</v>
      </c>
      <c r="E1319" s="179">
        <v>18566255917</v>
      </c>
      <c r="F1319" s="179">
        <v>36113592416</v>
      </c>
      <c r="G1319" s="179">
        <v>20511935321</v>
      </c>
      <c r="H1319" s="179">
        <v>21828690639</v>
      </c>
      <c r="I1319" s="179">
        <v>21515266480</v>
      </c>
      <c r="J1319" s="179">
        <v>8157890257</v>
      </c>
      <c r="K1319" s="179">
        <v>64461580138</v>
      </c>
      <c r="L1319" s="179">
        <f>VLOOKUP(A1319,Sheet2!$A$1:$E$2000,5,FALSE)</f>
        <v>33325170659</v>
      </c>
      <c r="M1319" s="21">
        <f t="shared" si="101"/>
        <v>-0.12505736771893475</v>
      </c>
      <c r="N1319" s="21">
        <f t="shared" si="102"/>
        <v>0.15883711698166184</v>
      </c>
      <c r="O1319" s="21">
        <f t="shared" si="103"/>
        <v>-0.77410471483901233</v>
      </c>
      <c r="P1319" s="21">
        <f t="shared" si="104"/>
        <v>2.1426376462880423</v>
      </c>
      <c r="Q1319" s="21">
        <f t="shared" si="105"/>
        <v>0.52666832885798176</v>
      </c>
    </row>
    <row r="1320" spans="1:17">
      <c r="A1320" s="154" t="s">
        <v>234</v>
      </c>
      <c r="B1320" s="154" t="s">
        <v>1916</v>
      </c>
      <c r="C1320" s="154" t="s">
        <v>4171</v>
      </c>
      <c r="D1320" s="179">
        <v>21380717150</v>
      </c>
      <c r="E1320" s="179">
        <v>34033618250</v>
      </c>
      <c r="F1320" s="179">
        <v>75000000</v>
      </c>
      <c r="G1320" s="179">
        <v>51000000</v>
      </c>
      <c r="H1320" s="179">
        <v>51000000</v>
      </c>
      <c r="I1320" s="179">
        <v>24000000</v>
      </c>
      <c r="J1320" s="179">
        <v>24000000</v>
      </c>
      <c r="K1320" s="179">
        <v>51000000</v>
      </c>
      <c r="L1320" s="179">
        <f>VLOOKUP(A1320,Sheet2!$A$1:$E$2000,5,FALSE)</f>
        <v>24000000</v>
      </c>
      <c r="M1320" s="21">
        <f t="shared" si="101"/>
        <v>-0.99761467308873686</v>
      </c>
      <c r="N1320" s="21">
        <f t="shared" si="102"/>
        <v>-0.99929481491436778</v>
      </c>
      <c r="O1320" s="21">
        <f t="shared" si="103"/>
        <v>-0.68</v>
      </c>
      <c r="P1320" s="21">
        <f t="shared" si="104"/>
        <v>0</v>
      </c>
      <c r="Q1320" s="21">
        <f t="shared" si="105"/>
        <v>-0.52941176470588236</v>
      </c>
    </row>
    <row r="1321" spans="1:17">
      <c r="A1321" s="154" t="s">
        <v>1390</v>
      </c>
      <c r="B1321" s="154" t="s">
        <v>4220</v>
      </c>
      <c r="C1321" s="154" t="s">
        <v>4171</v>
      </c>
      <c r="D1321" s="179"/>
      <c r="E1321" s="179"/>
      <c r="F1321" s="179"/>
      <c r="G1321" s="179"/>
      <c r="H1321" s="179"/>
      <c r="I1321" s="179"/>
      <c r="J1321" s="179"/>
      <c r="K1321" s="179"/>
      <c r="L1321" s="179">
        <f>VLOOKUP(A1321,Sheet2!$A$1:$E$2000,5,FALSE)</f>
        <v>0</v>
      </c>
      <c r="M1321" s="21" t="e">
        <f t="shared" si="101"/>
        <v>#DIV/0!</v>
      </c>
      <c r="N1321" s="21" t="e">
        <f t="shared" si="102"/>
        <v>#DIV/0!</v>
      </c>
      <c r="O1321" s="21" t="e">
        <f t="shared" si="103"/>
        <v>#DIV/0!</v>
      </c>
      <c r="P1321" s="21" t="e">
        <f t="shared" si="104"/>
        <v>#DIV/0!</v>
      </c>
      <c r="Q1321" s="21" t="e">
        <f t="shared" si="105"/>
        <v>#DIV/0!</v>
      </c>
    </row>
    <row r="1322" spans="1:17">
      <c r="A1322" s="154" t="s">
        <v>1391</v>
      </c>
      <c r="B1322" s="154" t="s">
        <v>3135</v>
      </c>
      <c r="C1322" s="154" t="s">
        <v>4171</v>
      </c>
      <c r="D1322" s="179"/>
      <c r="E1322" s="179"/>
      <c r="F1322" s="179"/>
      <c r="G1322" s="179"/>
      <c r="H1322" s="179"/>
      <c r="I1322" s="179"/>
      <c r="J1322" s="179"/>
      <c r="K1322" s="179"/>
      <c r="L1322" s="179">
        <f>VLOOKUP(A1322,Sheet2!$A$1:$E$2000,5,FALSE)</f>
        <v>0</v>
      </c>
      <c r="M1322" s="21" t="e">
        <f t="shared" si="101"/>
        <v>#DIV/0!</v>
      </c>
      <c r="N1322" s="21" t="e">
        <f t="shared" si="102"/>
        <v>#DIV/0!</v>
      </c>
      <c r="O1322" s="21" t="e">
        <f t="shared" si="103"/>
        <v>#DIV/0!</v>
      </c>
      <c r="P1322" s="21" t="e">
        <f t="shared" si="104"/>
        <v>#DIV/0!</v>
      </c>
      <c r="Q1322" s="21" t="e">
        <f t="shared" si="105"/>
        <v>#DIV/0!</v>
      </c>
    </row>
    <row r="1323" spans="1:17">
      <c r="A1323" s="154" t="s">
        <v>573</v>
      </c>
      <c r="B1323" s="154" t="s">
        <v>3138</v>
      </c>
      <c r="C1323" s="154" t="s">
        <v>4171</v>
      </c>
      <c r="D1323" s="179">
        <v>334467021741</v>
      </c>
      <c r="E1323" s="179">
        <v>430863869209</v>
      </c>
      <c r="F1323" s="179">
        <v>377446893936</v>
      </c>
      <c r="G1323" s="179">
        <v>470605239111</v>
      </c>
      <c r="H1323" s="179">
        <v>399231440306</v>
      </c>
      <c r="I1323" s="179">
        <v>482128366729</v>
      </c>
      <c r="J1323" s="179">
        <v>471909850142</v>
      </c>
      <c r="K1323" s="179">
        <v>554375077049</v>
      </c>
      <c r="L1323" s="179">
        <f>VLOOKUP(A1323,Sheet2!$A$1:$E$2000,5,FALSE)</f>
        <v>498807098240</v>
      </c>
      <c r="M1323" s="21">
        <f t="shared" si="101"/>
        <v>0.19363469147984158</v>
      </c>
      <c r="N1323" s="21">
        <f t="shared" si="102"/>
        <v>0.11898072960750633</v>
      </c>
      <c r="O1323" s="21">
        <f t="shared" si="103"/>
        <v>0.25026820388146354</v>
      </c>
      <c r="P1323" s="21">
        <f t="shared" si="104"/>
        <v>0.17800447376286327</v>
      </c>
      <c r="Q1323" s="21">
        <f t="shared" si="105"/>
        <v>0.24941837711398174</v>
      </c>
    </row>
    <row r="1324" spans="1:17">
      <c r="A1324" s="154" t="s">
        <v>800</v>
      </c>
      <c r="B1324" s="154" t="s">
        <v>3139</v>
      </c>
      <c r="C1324" s="154" t="s">
        <v>4171</v>
      </c>
      <c r="D1324" s="179">
        <v>2522435480734</v>
      </c>
      <c r="E1324" s="179">
        <v>2820378998209</v>
      </c>
      <c r="F1324" s="179">
        <v>2726535123179</v>
      </c>
      <c r="G1324" s="179">
        <v>2173915802904</v>
      </c>
      <c r="H1324" s="179">
        <v>2269420826758</v>
      </c>
      <c r="I1324" s="179">
        <v>2917912365525</v>
      </c>
      <c r="J1324" s="179">
        <v>2684916229166</v>
      </c>
      <c r="K1324" s="179">
        <v>2702626478534</v>
      </c>
      <c r="L1324" s="179">
        <f>VLOOKUP(A1324,Sheet2!$A$1:$E$2000,5,FALSE)</f>
        <v>2763376725791</v>
      </c>
      <c r="M1324" s="21">
        <f t="shared" si="101"/>
        <v>-0.10030569895979088</v>
      </c>
      <c r="N1324" s="21">
        <f t="shared" si="102"/>
        <v>3.4581652812595662E-2</v>
      </c>
      <c r="O1324" s="21">
        <f t="shared" si="103"/>
        <v>-1.5264389466024743E-2</v>
      </c>
      <c r="P1324" s="21">
        <f t="shared" si="104"/>
        <v>0.24320660207894346</v>
      </c>
      <c r="Q1324" s="21">
        <f t="shared" si="105"/>
        <v>0.21765725122856336</v>
      </c>
    </row>
    <row r="1325" spans="1:17">
      <c r="A1325" s="154" t="s">
        <v>1627</v>
      </c>
      <c r="B1325" s="154" t="s">
        <v>3539</v>
      </c>
      <c r="C1325" s="154" t="s">
        <v>4171</v>
      </c>
      <c r="D1325" s="179"/>
      <c r="E1325" s="179"/>
      <c r="F1325" s="179"/>
      <c r="G1325" s="179"/>
      <c r="H1325" s="179"/>
      <c r="I1325" s="179"/>
      <c r="J1325" s="179"/>
      <c r="K1325" s="179"/>
      <c r="L1325" s="179">
        <f>VLOOKUP(A1325,Sheet2!$A$1:$E$2000,5,FALSE)</f>
        <v>0</v>
      </c>
      <c r="M1325" s="21" t="e">
        <f t="shared" si="101"/>
        <v>#DIV/0!</v>
      </c>
      <c r="N1325" s="21" t="e">
        <f t="shared" si="102"/>
        <v>#DIV/0!</v>
      </c>
      <c r="O1325" s="21" t="e">
        <f t="shared" si="103"/>
        <v>#DIV/0!</v>
      </c>
      <c r="P1325" s="21" t="e">
        <f t="shared" si="104"/>
        <v>#DIV/0!</v>
      </c>
      <c r="Q1325" s="21" t="e">
        <f t="shared" si="105"/>
        <v>#DIV/0!</v>
      </c>
    </row>
    <row r="1326" spans="1:17">
      <c r="A1326" s="154" t="s">
        <v>1394</v>
      </c>
      <c r="B1326" s="154" t="s">
        <v>3140</v>
      </c>
      <c r="C1326" s="154" t="s">
        <v>4171</v>
      </c>
      <c r="D1326" s="179"/>
      <c r="E1326" s="179"/>
      <c r="F1326" s="179"/>
      <c r="G1326" s="179"/>
      <c r="H1326" s="179"/>
      <c r="I1326" s="179"/>
      <c r="J1326" s="179"/>
      <c r="K1326" s="179"/>
      <c r="L1326" s="179">
        <f>VLOOKUP(A1326,Sheet2!$A$1:$E$2000,5,FALSE)</f>
        <v>0</v>
      </c>
      <c r="M1326" s="21" t="e">
        <f t="shared" si="101"/>
        <v>#DIV/0!</v>
      </c>
      <c r="N1326" s="21" t="e">
        <f t="shared" si="102"/>
        <v>#DIV/0!</v>
      </c>
      <c r="O1326" s="21" t="e">
        <f t="shared" si="103"/>
        <v>#DIV/0!</v>
      </c>
      <c r="P1326" s="21" t="e">
        <f t="shared" si="104"/>
        <v>#DIV/0!</v>
      </c>
      <c r="Q1326" s="21" t="e">
        <f t="shared" si="105"/>
        <v>#DIV/0!</v>
      </c>
    </row>
    <row r="1327" spans="1:17">
      <c r="A1327" s="154" t="s">
        <v>1395</v>
      </c>
      <c r="B1327" s="154" t="s">
        <v>3141</v>
      </c>
      <c r="C1327" s="154" t="s">
        <v>4171</v>
      </c>
      <c r="D1327" s="179">
        <v>26014130766</v>
      </c>
      <c r="E1327" s="179">
        <v>29512099457</v>
      </c>
      <c r="F1327" s="179">
        <v>30617842174</v>
      </c>
      <c r="G1327" s="179">
        <v>28360327897</v>
      </c>
      <c r="H1327" s="179">
        <v>26069337890</v>
      </c>
      <c r="I1327" s="179">
        <v>31654229558</v>
      </c>
      <c r="J1327" s="179">
        <v>31979933677</v>
      </c>
      <c r="K1327" s="179">
        <v>28799918398</v>
      </c>
      <c r="L1327" s="179">
        <f>VLOOKUP(A1327,Sheet2!$A$1:$E$2000,5,FALSE)</f>
        <v>27004152052</v>
      </c>
      <c r="M1327" s="21">
        <f t="shared" si="101"/>
        <v>2.1221975278203306E-3</v>
      </c>
      <c r="N1327" s="21">
        <f t="shared" si="102"/>
        <v>7.2584808956785568E-2</v>
      </c>
      <c r="O1327" s="21">
        <f t="shared" si="103"/>
        <v>4.4486854927897508E-2</v>
      </c>
      <c r="P1327" s="21">
        <f t="shared" si="104"/>
        <v>1.5500191062547644E-2</v>
      </c>
      <c r="Q1327" s="21">
        <f t="shared" si="105"/>
        <v>3.5858761198480138E-2</v>
      </c>
    </row>
    <row r="1328" spans="1:17">
      <c r="A1328" s="154" t="s">
        <v>1396</v>
      </c>
      <c r="B1328" s="154" t="s">
        <v>3142</v>
      </c>
      <c r="C1328" s="154" t="s">
        <v>4171</v>
      </c>
      <c r="D1328" s="179">
        <v>24508112391</v>
      </c>
      <c r="E1328" s="179">
        <v>23903680766</v>
      </c>
      <c r="F1328" s="179">
        <v>31197509056</v>
      </c>
      <c r="G1328" s="179">
        <v>31162808030</v>
      </c>
      <c r="H1328" s="179">
        <v>22100365902</v>
      </c>
      <c r="I1328" s="179">
        <v>33553840018</v>
      </c>
      <c r="J1328" s="179">
        <v>34910800105</v>
      </c>
      <c r="K1328" s="179">
        <v>37500439232</v>
      </c>
      <c r="L1328" s="179">
        <f>VLOOKUP(A1328,Sheet2!$A$1:$E$2000,5,FALSE)</f>
        <v>26244846552</v>
      </c>
      <c r="M1328" s="21">
        <f t="shared" si="101"/>
        <v>-9.8242836926281829E-2</v>
      </c>
      <c r="N1328" s="21">
        <f t="shared" si="102"/>
        <v>0.40371017946851706</v>
      </c>
      <c r="O1328" s="21">
        <f t="shared" si="103"/>
        <v>0.11902524148112552</v>
      </c>
      <c r="P1328" s="21">
        <f t="shared" si="104"/>
        <v>0.20337163441429446</v>
      </c>
      <c r="Q1328" s="21">
        <f t="shared" si="105"/>
        <v>0.18752995621782625</v>
      </c>
    </row>
    <row r="1329" spans="1:17">
      <c r="A1329" s="154" t="s">
        <v>1397</v>
      </c>
      <c r="B1329" s="154" t="s">
        <v>3143</v>
      </c>
      <c r="C1329" s="154" t="s">
        <v>4171</v>
      </c>
      <c r="D1329" s="179"/>
      <c r="E1329" s="179"/>
      <c r="F1329" s="179"/>
      <c r="G1329" s="179"/>
      <c r="H1329" s="179"/>
      <c r="I1329" s="179"/>
      <c r="J1329" s="179"/>
      <c r="K1329" s="179"/>
      <c r="L1329" s="179">
        <f>VLOOKUP(A1329,Sheet2!$A$1:$E$2000,5,FALSE)</f>
        <v>0</v>
      </c>
      <c r="M1329" s="21" t="e">
        <f t="shared" si="101"/>
        <v>#DIV/0!</v>
      </c>
      <c r="N1329" s="21" t="e">
        <f t="shared" si="102"/>
        <v>#DIV/0!</v>
      </c>
      <c r="O1329" s="21" t="e">
        <f t="shared" si="103"/>
        <v>#DIV/0!</v>
      </c>
      <c r="P1329" s="21" t="e">
        <f t="shared" si="104"/>
        <v>#DIV/0!</v>
      </c>
      <c r="Q1329" s="21" t="e">
        <f t="shared" si="105"/>
        <v>#DIV/0!</v>
      </c>
    </row>
    <row r="1330" spans="1:17">
      <c r="A1330" s="154" t="s">
        <v>780</v>
      </c>
      <c r="B1330" s="154" t="s">
        <v>3144</v>
      </c>
      <c r="C1330" s="154" t="s">
        <v>4171</v>
      </c>
      <c r="D1330" s="179">
        <v>3009771877738</v>
      </c>
      <c r="E1330" s="179">
        <v>3628217364565</v>
      </c>
      <c r="F1330" s="179">
        <v>2386341155345</v>
      </c>
      <c r="G1330" s="179">
        <v>2884077747602</v>
      </c>
      <c r="H1330" s="179">
        <v>2912202707177</v>
      </c>
      <c r="I1330" s="179">
        <v>2863964600601</v>
      </c>
      <c r="J1330" s="179">
        <v>2056384824789</v>
      </c>
      <c r="K1330" s="179">
        <v>2953240166237</v>
      </c>
      <c r="L1330" s="179">
        <f>VLOOKUP(A1330,Sheet2!$A$1:$E$2000,5,FALSE)</f>
        <v>2733905266547</v>
      </c>
      <c r="M1330" s="21">
        <f t="shared" si="101"/>
        <v>-3.2417463689749237E-2</v>
      </c>
      <c r="N1330" s="21">
        <f t="shared" si="102"/>
        <v>-0.21064139415352504</v>
      </c>
      <c r="O1330" s="21">
        <f t="shared" si="103"/>
        <v>-0.13826871728585569</v>
      </c>
      <c r="P1330" s="21">
        <f t="shared" si="104"/>
        <v>2.3980774683520893E-2</v>
      </c>
      <c r="Q1330" s="21">
        <f t="shared" si="105"/>
        <v>-6.1224254819416769E-2</v>
      </c>
    </row>
    <row r="1331" spans="1:17">
      <c r="A1331" s="154" t="s">
        <v>1398</v>
      </c>
      <c r="B1331" s="154" t="s">
        <v>3145</v>
      </c>
      <c r="C1331" s="154" t="s">
        <v>4171</v>
      </c>
      <c r="D1331" s="179"/>
      <c r="E1331" s="179"/>
      <c r="F1331" s="179"/>
      <c r="G1331" s="179"/>
      <c r="H1331" s="179"/>
      <c r="I1331" s="179"/>
      <c r="J1331" s="179"/>
      <c r="K1331" s="179"/>
      <c r="L1331" s="179">
        <f>VLOOKUP(A1331,Sheet2!$A$1:$E$2000,5,FALSE)</f>
        <v>0</v>
      </c>
      <c r="M1331" s="21" t="e">
        <f t="shared" si="101"/>
        <v>#DIV/0!</v>
      </c>
      <c r="N1331" s="21" t="e">
        <f t="shared" si="102"/>
        <v>#DIV/0!</v>
      </c>
      <c r="O1331" s="21" t="e">
        <f t="shared" si="103"/>
        <v>#DIV/0!</v>
      </c>
      <c r="P1331" s="21" t="e">
        <f t="shared" si="104"/>
        <v>#DIV/0!</v>
      </c>
      <c r="Q1331" s="21" t="e">
        <f t="shared" si="105"/>
        <v>#DIV/0!</v>
      </c>
    </row>
    <row r="1332" spans="1:17">
      <c r="A1332" s="154" t="s">
        <v>1399</v>
      </c>
      <c r="B1332" s="154" t="s">
        <v>3884</v>
      </c>
      <c r="C1332" s="154" t="s">
        <v>4171</v>
      </c>
      <c r="D1332" s="179"/>
      <c r="E1332" s="179"/>
      <c r="F1332" s="179"/>
      <c r="G1332" s="179"/>
      <c r="H1332" s="179"/>
      <c r="I1332" s="179"/>
      <c r="J1332" s="179"/>
      <c r="K1332" s="179"/>
      <c r="L1332" s="179">
        <f>VLOOKUP(A1332,Sheet2!$A$1:$E$2000,5,FALSE)</f>
        <v>0</v>
      </c>
      <c r="M1332" s="21" t="e">
        <f t="shared" si="101"/>
        <v>#DIV/0!</v>
      </c>
      <c r="N1332" s="21" t="e">
        <f t="shared" si="102"/>
        <v>#DIV/0!</v>
      </c>
      <c r="O1332" s="21" t="e">
        <f t="shared" si="103"/>
        <v>#DIV/0!</v>
      </c>
      <c r="P1332" s="21" t="e">
        <f t="shared" si="104"/>
        <v>#DIV/0!</v>
      </c>
      <c r="Q1332" s="21" t="e">
        <f t="shared" si="105"/>
        <v>#DIV/0!</v>
      </c>
    </row>
    <row r="1333" spans="1:17">
      <c r="A1333" s="154" t="s">
        <v>1400</v>
      </c>
      <c r="B1333" s="154" t="s">
        <v>4259</v>
      </c>
      <c r="C1333" s="154" t="s">
        <v>4171</v>
      </c>
      <c r="D1333" s="179">
        <v>115394251415</v>
      </c>
      <c r="E1333" s="179">
        <v>198599817717</v>
      </c>
      <c r="F1333" s="179">
        <v>210997448271</v>
      </c>
      <c r="G1333" s="179">
        <v>251648175258</v>
      </c>
      <c r="H1333" s="179">
        <v>71303853890</v>
      </c>
      <c r="I1333" s="179">
        <v>157435235010</v>
      </c>
      <c r="J1333" s="179">
        <v>119810372090</v>
      </c>
      <c r="K1333" s="179">
        <v>306112387053</v>
      </c>
      <c r="L1333" s="179">
        <f>VLOOKUP(A1333,Sheet2!$A$1:$E$2000,5,FALSE)</f>
        <v>66278364126</v>
      </c>
      <c r="M1333" s="21">
        <f t="shared" si="101"/>
        <v>-0.38208486977773942</v>
      </c>
      <c r="N1333" s="21">
        <f t="shared" si="102"/>
        <v>-0.20727402059179403</v>
      </c>
      <c r="O1333" s="21">
        <f t="shared" si="103"/>
        <v>-0.43217146429127207</v>
      </c>
      <c r="P1333" s="21">
        <f t="shared" si="104"/>
        <v>0.21642998896837246</v>
      </c>
      <c r="Q1333" s="21">
        <f t="shared" si="105"/>
        <v>-7.0479917842207959E-2</v>
      </c>
    </row>
    <row r="1334" spans="1:17">
      <c r="A1334" s="154" t="s">
        <v>1401</v>
      </c>
      <c r="B1334" s="154" t="s">
        <v>3148</v>
      </c>
      <c r="C1334" s="154" t="s">
        <v>4171</v>
      </c>
      <c r="D1334" s="179"/>
      <c r="E1334" s="179"/>
      <c r="F1334" s="179"/>
      <c r="G1334" s="179"/>
      <c r="H1334" s="179"/>
      <c r="I1334" s="179"/>
      <c r="J1334" s="179"/>
      <c r="K1334" s="179"/>
      <c r="L1334" s="179">
        <f>VLOOKUP(A1334,Sheet2!$A$1:$E$2000,5,FALSE)</f>
        <v>0</v>
      </c>
      <c r="M1334" s="21" t="e">
        <f t="shared" si="101"/>
        <v>#DIV/0!</v>
      </c>
      <c r="N1334" s="21" t="e">
        <f t="shared" si="102"/>
        <v>#DIV/0!</v>
      </c>
      <c r="O1334" s="21" t="e">
        <f t="shared" si="103"/>
        <v>#DIV/0!</v>
      </c>
      <c r="P1334" s="21" t="e">
        <f t="shared" si="104"/>
        <v>#DIV/0!</v>
      </c>
      <c r="Q1334" s="21" t="e">
        <f t="shared" si="105"/>
        <v>#DIV/0!</v>
      </c>
    </row>
    <row r="1335" spans="1:17">
      <c r="A1335" s="154" t="s">
        <v>237</v>
      </c>
      <c r="B1335" s="154" t="s">
        <v>1919</v>
      </c>
      <c r="C1335" s="154" t="s">
        <v>4171</v>
      </c>
      <c r="D1335" s="179">
        <v>506150475009</v>
      </c>
      <c r="E1335" s="179">
        <v>246555118460</v>
      </c>
      <c r="F1335" s="179"/>
      <c r="G1335" s="179"/>
      <c r="H1335" s="179"/>
      <c r="I1335" s="179"/>
      <c r="J1335" s="179"/>
      <c r="K1335" s="179"/>
      <c r="L1335" s="179">
        <f>VLOOKUP(A1335,Sheet2!$A$1:$E$2000,5,FALSE)</f>
        <v>0</v>
      </c>
      <c r="M1335" s="21">
        <f t="shared" si="101"/>
        <v>-1</v>
      </c>
      <c r="N1335" s="21">
        <f t="shared" si="102"/>
        <v>-1</v>
      </c>
      <c r="O1335" s="21" t="e">
        <f t="shared" si="103"/>
        <v>#DIV/0!</v>
      </c>
      <c r="P1335" s="21" t="e">
        <f t="shared" si="104"/>
        <v>#DIV/0!</v>
      </c>
      <c r="Q1335" s="21" t="e">
        <f t="shared" si="105"/>
        <v>#DIV/0!</v>
      </c>
    </row>
    <row r="1336" spans="1:17">
      <c r="A1336" s="154" t="s">
        <v>3151</v>
      </c>
      <c r="B1336" s="154" t="s">
        <v>3152</v>
      </c>
      <c r="C1336" s="154" t="s">
        <v>4171</v>
      </c>
      <c r="D1336" s="179"/>
      <c r="E1336" s="179"/>
      <c r="F1336" s="179"/>
      <c r="G1336" s="179"/>
      <c r="H1336" s="179"/>
      <c r="I1336" s="179"/>
      <c r="J1336" s="179"/>
      <c r="K1336" s="179"/>
      <c r="L1336" s="179">
        <f>VLOOKUP(A1336,Sheet2!$A$1:$E$2000,5,FALSE)</f>
        <v>0</v>
      </c>
      <c r="M1336" s="21" t="e">
        <f t="shared" si="101"/>
        <v>#DIV/0!</v>
      </c>
      <c r="N1336" s="21" t="e">
        <f t="shared" si="102"/>
        <v>#DIV/0!</v>
      </c>
      <c r="O1336" s="21" t="e">
        <f t="shared" si="103"/>
        <v>#DIV/0!</v>
      </c>
      <c r="P1336" s="21" t="e">
        <f t="shared" si="104"/>
        <v>#DIV/0!</v>
      </c>
      <c r="Q1336" s="21" t="e">
        <f t="shared" si="105"/>
        <v>#DIV/0!</v>
      </c>
    </row>
    <row r="1337" spans="1:17">
      <c r="A1337" s="154" t="s">
        <v>4182</v>
      </c>
      <c r="B1337" s="154" t="s">
        <v>4183</v>
      </c>
      <c r="C1337" s="154" t="s">
        <v>4171</v>
      </c>
      <c r="D1337" s="179"/>
      <c r="E1337" s="179"/>
      <c r="F1337" s="179">
        <v>110048131063</v>
      </c>
      <c r="G1337" s="179">
        <v>101181548312</v>
      </c>
      <c r="H1337" s="179">
        <v>102207084772</v>
      </c>
      <c r="I1337" s="179">
        <v>254902862867</v>
      </c>
      <c r="J1337" s="179">
        <v>87738153564</v>
      </c>
      <c r="K1337" s="179">
        <v>268198957076</v>
      </c>
      <c r="L1337" s="179">
        <f>VLOOKUP(A1337,Sheet2!$A$1:$E$2000,5,FALSE)</f>
        <v>95895731638</v>
      </c>
      <c r="M1337" s="21" t="e">
        <f t="shared" si="101"/>
        <v>#DIV/0!</v>
      </c>
      <c r="N1337" s="21" t="e">
        <f t="shared" si="102"/>
        <v>#DIV/0!</v>
      </c>
      <c r="O1337" s="21">
        <f t="shared" si="103"/>
        <v>-0.20272927203305302</v>
      </c>
      <c r="P1337" s="21">
        <f t="shared" si="104"/>
        <v>1.6506706168301633</v>
      </c>
      <c r="Q1337" s="21">
        <f t="shared" si="105"/>
        <v>-6.1750642316813424E-2</v>
      </c>
    </row>
    <row r="1338" spans="1:17">
      <c r="A1338" s="154" t="s">
        <v>239</v>
      </c>
      <c r="B1338" s="154" t="s">
        <v>1921</v>
      </c>
      <c r="C1338" s="154" t="s">
        <v>4171</v>
      </c>
      <c r="D1338" s="179">
        <v>26897949600</v>
      </c>
      <c r="E1338" s="179">
        <v>35757888236</v>
      </c>
      <c r="F1338" s="179">
        <v>32628770985</v>
      </c>
      <c r="G1338" s="179">
        <v>37827941065</v>
      </c>
      <c r="H1338" s="179">
        <v>29115271620</v>
      </c>
      <c r="I1338" s="179">
        <v>47152852965</v>
      </c>
      <c r="J1338" s="179">
        <v>34286316993</v>
      </c>
      <c r="K1338" s="179">
        <v>46194824341</v>
      </c>
      <c r="L1338" s="179">
        <f>VLOOKUP(A1338,Sheet2!$A$1:$E$2000,5,FALSE)</f>
        <v>43966031472</v>
      </c>
      <c r="M1338" s="21">
        <f t="shared" si="101"/>
        <v>8.2434611298401725E-2</v>
      </c>
      <c r="N1338" s="21">
        <f t="shared" si="102"/>
        <v>0.3186699576270805</v>
      </c>
      <c r="O1338" s="21">
        <f t="shared" si="103"/>
        <v>5.0800136136356533E-2</v>
      </c>
      <c r="P1338" s="21">
        <f t="shared" si="104"/>
        <v>0.22118262428354557</v>
      </c>
      <c r="Q1338" s="21">
        <f t="shared" si="105"/>
        <v>0.51006770762181886</v>
      </c>
    </row>
    <row r="1339" spans="1:17">
      <c r="A1339" s="154" t="s">
        <v>1405</v>
      </c>
      <c r="B1339" s="154" t="s">
        <v>3158</v>
      </c>
      <c r="C1339" s="154" t="s">
        <v>4171</v>
      </c>
      <c r="D1339" s="179">
        <v>284706696618</v>
      </c>
      <c r="E1339" s="179">
        <v>206904423157</v>
      </c>
      <c r="F1339" s="179">
        <v>311353050436</v>
      </c>
      <c r="G1339" s="179">
        <v>381236819942</v>
      </c>
      <c r="H1339" s="179">
        <v>203113015299</v>
      </c>
      <c r="I1339" s="179">
        <v>263996865564</v>
      </c>
      <c r="J1339" s="179">
        <v>315646162466</v>
      </c>
      <c r="K1339" s="179">
        <v>447082442910</v>
      </c>
      <c r="L1339" s="179">
        <f>VLOOKUP(A1339,Sheet2!$A$1:$E$2000,5,FALSE)</f>
        <v>387220346529</v>
      </c>
      <c r="M1339" s="21">
        <f t="shared" si="101"/>
        <v>-0.28658855688412849</v>
      </c>
      <c r="N1339" s="21">
        <f t="shared" si="102"/>
        <v>0.27593630689894916</v>
      </c>
      <c r="O1339" s="21">
        <f t="shared" si="103"/>
        <v>1.3788565822586885E-2</v>
      </c>
      <c r="P1339" s="21">
        <f t="shared" si="104"/>
        <v>0.17271580163221778</v>
      </c>
      <c r="Q1339" s="21">
        <f t="shared" si="105"/>
        <v>0.90642803445647246</v>
      </c>
    </row>
    <row r="1340" spans="1:17">
      <c r="A1340" s="154" t="s">
        <v>1408</v>
      </c>
      <c r="B1340" s="154" t="s">
        <v>3161</v>
      </c>
      <c r="C1340" s="154" t="s">
        <v>4171</v>
      </c>
      <c r="D1340" s="179"/>
      <c r="E1340" s="179"/>
      <c r="F1340" s="179"/>
      <c r="G1340" s="179"/>
      <c r="H1340" s="179"/>
      <c r="I1340" s="179"/>
      <c r="J1340" s="179"/>
      <c r="K1340" s="179"/>
      <c r="L1340" s="179">
        <f>VLOOKUP(A1340,Sheet2!$A$1:$E$2000,5,FALSE)</f>
        <v>0</v>
      </c>
      <c r="M1340" s="21" t="e">
        <f t="shared" si="101"/>
        <v>#DIV/0!</v>
      </c>
      <c r="N1340" s="21" t="e">
        <f t="shared" si="102"/>
        <v>#DIV/0!</v>
      </c>
      <c r="O1340" s="21" t="e">
        <f t="shared" si="103"/>
        <v>#DIV/0!</v>
      </c>
      <c r="P1340" s="21" t="e">
        <f t="shared" si="104"/>
        <v>#DIV/0!</v>
      </c>
      <c r="Q1340" s="21" t="e">
        <f t="shared" si="105"/>
        <v>#DIV/0!</v>
      </c>
    </row>
    <row r="1341" spans="1:17">
      <c r="A1341" s="154" t="s">
        <v>1410</v>
      </c>
      <c r="B1341" s="154" t="s">
        <v>3163</v>
      </c>
      <c r="C1341" s="154" t="s">
        <v>4171</v>
      </c>
      <c r="D1341" s="179">
        <v>5542311711</v>
      </c>
      <c r="E1341" s="179">
        <v>11897924305</v>
      </c>
      <c r="F1341" s="179">
        <v>12990828110</v>
      </c>
      <c r="G1341" s="179">
        <v>5668210421</v>
      </c>
      <c r="H1341" s="179">
        <v>3571455497</v>
      </c>
      <c r="I1341" s="179">
        <v>14677447710</v>
      </c>
      <c r="J1341" s="179">
        <v>11316741600</v>
      </c>
      <c r="K1341" s="179">
        <v>7809254152</v>
      </c>
      <c r="L1341" s="179">
        <f>VLOOKUP(A1341,Sheet2!$A$1:$E$2000,5,FALSE)</f>
        <v>3803330998</v>
      </c>
      <c r="M1341" s="21">
        <f t="shared" si="101"/>
        <v>-0.35560183489650715</v>
      </c>
      <c r="N1341" s="21">
        <f t="shared" si="102"/>
        <v>0.23361414426144309</v>
      </c>
      <c r="O1341" s="21">
        <f t="shared" si="103"/>
        <v>-0.12886680478139281</v>
      </c>
      <c r="P1341" s="21">
        <f t="shared" si="104"/>
        <v>0.37772834315883985</v>
      </c>
      <c r="Q1341" s="21">
        <f t="shared" si="105"/>
        <v>6.4924650802669653E-2</v>
      </c>
    </row>
    <row r="1342" spans="1:17">
      <c r="A1342" s="154" t="s">
        <v>579</v>
      </c>
      <c r="B1342" s="154" t="s">
        <v>2297</v>
      </c>
      <c r="C1342" s="154" t="s">
        <v>4171</v>
      </c>
      <c r="D1342" s="179"/>
      <c r="E1342" s="179"/>
      <c r="F1342" s="179"/>
      <c r="G1342" s="179"/>
      <c r="H1342" s="179"/>
      <c r="I1342" s="179"/>
      <c r="J1342" s="179"/>
      <c r="K1342" s="179"/>
      <c r="L1342" s="179">
        <f>VLOOKUP(A1342,Sheet2!$A$1:$E$2000,5,FALSE)</f>
        <v>0</v>
      </c>
      <c r="M1342" s="21" t="e">
        <f t="shared" si="101"/>
        <v>#DIV/0!</v>
      </c>
      <c r="N1342" s="21" t="e">
        <f t="shared" si="102"/>
        <v>#DIV/0!</v>
      </c>
      <c r="O1342" s="21" t="e">
        <f t="shared" si="103"/>
        <v>#DIV/0!</v>
      </c>
      <c r="P1342" s="21" t="e">
        <f t="shared" si="104"/>
        <v>#DIV/0!</v>
      </c>
      <c r="Q1342" s="21" t="e">
        <f t="shared" si="105"/>
        <v>#DIV/0!</v>
      </c>
    </row>
    <row r="1343" spans="1:17">
      <c r="A1343" s="154" t="s">
        <v>882</v>
      </c>
      <c r="B1343" s="154" t="s">
        <v>3165</v>
      </c>
      <c r="C1343" s="154" t="s">
        <v>4171</v>
      </c>
      <c r="D1343" s="179"/>
      <c r="E1343" s="179"/>
      <c r="F1343" s="179"/>
      <c r="G1343" s="179"/>
      <c r="H1343" s="179"/>
      <c r="I1343" s="179"/>
      <c r="J1343" s="179"/>
      <c r="K1343" s="179"/>
      <c r="L1343" s="179">
        <f>VLOOKUP(A1343,Sheet2!$A$1:$E$2000,5,FALSE)</f>
        <v>0</v>
      </c>
      <c r="M1343" s="21" t="e">
        <f t="shared" si="101"/>
        <v>#DIV/0!</v>
      </c>
      <c r="N1343" s="21" t="e">
        <f t="shared" si="102"/>
        <v>#DIV/0!</v>
      </c>
      <c r="O1343" s="21" t="e">
        <f t="shared" si="103"/>
        <v>#DIV/0!</v>
      </c>
      <c r="P1343" s="21" t="e">
        <f t="shared" si="104"/>
        <v>#DIV/0!</v>
      </c>
      <c r="Q1343" s="21" t="e">
        <f t="shared" si="105"/>
        <v>#DIV/0!</v>
      </c>
    </row>
    <row r="1344" spans="1:17">
      <c r="A1344" s="154" t="s">
        <v>1412</v>
      </c>
      <c r="B1344" s="154" t="s">
        <v>3168</v>
      </c>
      <c r="C1344" s="154" t="s">
        <v>4171</v>
      </c>
      <c r="D1344" s="179"/>
      <c r="E1344" s="179"/>
      <c r="F1344" s="179"/>
      <c r="G1344" s="179"/>
      <c r="H1344" s="179"/>
      <c r="I1344" s="179"/>
      <c r="J1344" s="179"/>
      <c r="K1344" s="179"/>
      <c r="L1344" s="179">
        <f>VLOOKUP(A1344,Sheet2!$A$1:$E$2000,5,FALSE)</f>
        <v>0</v>
      </c>
      <c r="M1344" s="21" t="e">
        <f t="shared" si="101"/>
        <v>#DIV/0!</v>
      </c>
      <c r="N1344" s="21" t="e">
        <f t="shared" si="102"/>
        <v>#DIV/0!</v>
      </c>
      <c r="O1344" s="21" t="e">
        <f t="shared" si="103"/>
        <v>#DIV/0!</v>
      </c>
      <c r="P1344" s="21" t="e">
        <f t="shared" si="104"/>
        <v>#DIV/0!</v>
      </c>
      <c r="Q1344" s="21" t="e">
        <f t="shared" si="105"/>
        <v>#DIV/0!</v>
      </c>
    </row>
    <row r="1345" spans="1:17">
      <c r="A1345" s="154" t="s">
        <v>907</v>
      </c>
      <c r="B1345" s="154" t="s">
        <v>3170</v>
      </c>
      <c r="C1345" s="154" t="s">
        <v>4171</v>
      </c>
      <c r="D1345" s="179">
        <v>680565147601</v>
      </c>
      <c r="E1345" s="179">
        <v>654319179551</v>
      </c>
      <c r="F1345" s="179">
        <v>782128211465</v>
      </c>
      <c r="G1345" s="179">
        <v>789164758566</v>
      </c>
      <c r="H1345" s="179">
        <v>764237662560</v>
      </c>
      <c r="I1345" s="179">
        <v>770183980263</v>
      </c>
      <c r="J1345" s="179">
        <v>804861677871</v>
      </c>
      <c r="K1345" s="179">
        <v>976237570040</v>
      </c>
      <c r="L1345" s="179">
        <f>VLOOKUP(A1345,Sheet2!$A$1:$E$2000,5,FALSE)</f>
        <v>778501865816</v>
      </c>
      <c r="M1345" s="21">
        <f t="shared" si="101"/>
        <v>0.12294563607017871</v>
      </c>
      <c r="N1345" s="21">
        <f t="shared" si="102"/>
        <v>0.17707688286243958</v>
      </c>
      <c r="O1345" s="21">
        <f t="shared" si="103"/>
        <v>2.9066163415097979E-2</v>
      </c>
      <c r="P1345" s="21">
        <f t="shared" si="104"/>
        <v>0.23705165422481875</v>
      </c>
      <c r="Q1345" s="21">
        <f t="shared" si="105"/>
        <v>1.8664616983437562E-2</v>
      </c>
    </row>
    <row r="1346" spans="1:17">
      <c r="A1346" s="154" t="s">
        <v>1414</v>
      </c>
      <c r="B1346" s="154" t="s">
        <v>3171</v>
      </c>
      <c r="C1346" s="154" t="s">
        <v>4171</v>
      </c>
      <c r="D1346" s="179"/>
      <c r="E1346" s="179"/>
      <c r="F1346" s="179"/>
      <c r="G1346" s="179"/>
      <c r="H1346" s="179"/>
      <c r="I1346" s="179"/>
      <c r="J1346" s="179"/>
      <c r="K1346" s="179"/>
      <c r="L1346" s="179">
        <f>VLOOKUP(A1346,Sheet2!$A$1:$E$2000,5,FALSE)</f>
        <v>0</v>
      </c>
      <c r="M1346" s="21" t="e">
        <f t="shared" si="101"/>
        <v>#DIV/0!</v>
      </c>
      <c r="N1346" s="21" t="e">
        <f t="shared" si="102"/>
        <v>#DIV/0!</v>
      </c>
      <c r="O1346" s="21" t="e">
        <f t="shared" si="103"/>
        <v>#DIV/0!</v>
      </c>
      <c r="P1346" s="21" t="e">
        <f t="shared" si="104"/>
        <v>#DIV/0!</v>
      </c>
      <c r="Q1346" s="21" t="e">
        <f t="shared" si="105"/>
        <v>#DIV/0!</v>
      </c>
    </row>
    <row r="1347" spans="1:17">
      <c r="A1347" s="154" t="s">
        <v>3991</v>
      </c>
      <c r="B1347" s="154" t="s">
        <v>3992</v>
      </c>
      <c r="C1347" s="154" t="s">
        <v>4171</v>
      </c>
      <c r="D1347" s="179">
        <v>547427298326</v>
      </c>
      <c r="E1347" s="179">
        <v>482891575028</v>
      </c>
      <c r="F1347" s="179">
        <v>484162891880</v>
      </c>
      <c r="G1347" s="179">
        <v>665825806048</v>
      </c>
      <c r="H1347" s="179">
        <v>676988543060</v>
      </c>
      <c r="I1347" s="179">
        <v>883903366159</v>
      </c>
      <c r="J1347" s="179">
        <v>744803518106</v>
      </c>
      <c r="K1347" s="179">
        <v>870373426487</v>
      </c>
      <c r="L1347" s="179">
        <f>VLOOKUP(A1347,Sheet2!$A$1:$E$2000,5,FALSE)</f>
        <v>870840505316</v>
      </c>
      <c r="M1347" s="21">
        <f t="shared" ref="M1347:M1410" si="106">(H1347-D1347)/ABS(D1347)</f>
        <v>0.23667297032901091</v>
      </c>
      <c r="N1347" s="21">
        <f t="shared" ref="N1347:N1410" si="107">(I1347-E1347)/ABS(E1347)</f>
        <v>0.83043857434818102</v>
      </c>
      <c r="O1347" s="21">
        <f t="shared" ref="O1347:O1410" si="108">(J1347-F1347)/ABS(F1347)</f>
        <v>0.53833251287378692</v>
      </c>
      <c r="P1347" s="21">
        <f t="shared" ref="P1347:P1410" si="109">(K1347-G1347)/ABS(G1347)</f>
        <v>0.30720891047027693</v>
      </c>
      <c r="Q1347" s="21">
        <f t="shared" ref="Q1347:Q1410" si="110">(L1347-H1347)/ABS(H1347)</f>
        <v>0.2863445242068437</v>
      </c>
    </row>
    <row r="1348" spans="1:17">
      <c r="A1348" s="154" t="s">
        <v>4221</v>
      </c>
      <c r="B1348" s="154" t="s">
        <v>4222</v>
      </c>
      <c r="C1348" s="154" t="s">
        <v>4171</v>
      </c>
      <c r="D1348" s="179"/>
      <c r="E1348" s="179"/>
      <c r="F1348" s="179"/>
      <c r="G1348" s="179"/>
      <c r="H1348" s="179"/>
      <c r="I1348" s="179"/>
      <c r="J1348" s="179"/>
      <c r="K1348" s="179"/>
      <c r="L1348" s="179">
        <f>VLOOKUP(A1348,Sheet2!$A$1:$E$2000,5,FALSE)</f>
        <v>0</v>
      </c>
      <c r="M1348" s="21" t="e">
        <f t="shared" si="106"/>
        <v>#DIV/0!</v>
      </c>
      <c r="N1348" s="21" t="e">
        <f t="shared" si="107"/>
        <v>#DIV/0!</v>
      </c>
      <c r="O1348" s="21" t="e">
        <f t="shared" si="108"/>
        <v>#DIV/0!</v>
      </c>
      <c r="P1348" s="21" t="e">
        <f t="shared" si="109"/>
        <v>#DIV/0!</v>
      </c>
      <c r="Q1348" s="21" t="e">
        <f t="shared" si="110"/>
        <v>#DIV/0!</v>
      </c>
    </row>
    <row r="1349" spans="1:17">
      <c r="A1349" s="154" t="s">
        <v>1415</v>
      </c>
      <c r="B1349" s="154" t="s">
        <v>3172</v>
      </c>
      <c r="C1349" s="154" t="s">
        <v>4171</v>
      </c>
      <c r="D1349" s="179">
        <v>166120946005</v>
      </c>
      <c r="E1349" s="179">
        <v>58009872819</v>
      </c>
      <c r="F1349" s="179">
        <v>217932905903</v>
      </c>
      <c r="G1349" s="179">
        <v>253690183260</v>
      </c>
      <c r="H1349" s="179">
        <v>157737063979</v>
      </c>
      <c r="I1349" s="179">
        <v>73936607106</v>
      </c>
      <c r="J1349" s="179">
        <v>247237813202</v>
      </c>
      <c r="K1349" s="179">
        <v>246799781497</v>
      </c>
      <c r="L1349" s="179">
        <f>VLOOKUP(A1349,Sheet2!$A$1:$E$2000,5,FALSE)</f>
        <v>351402249559</v>
      </c>
      <c r="M1349" s="21">
        <f t="shared" si="106"/>
        <v>-5.0468542514486146E-2</v>
      </c>
      <c r="N1349" s="21">
        <f t="shared" si="107"/>
        <v>0.27455213247396587</v>
      </c>
      <c r="O1349" s="21">
        <f t="shared" si="108"/>
        <v>0.13446756549946318</v>
      </c>
      <c r="P1349" s="21">
        <f t="shared" si="109"/>
        <v>-2.7160695279794169E-2</v>
      </c>
      <c r="Q1349" s="21">
        <f t="shared" si="110"/>
        <v>1.2277722222963603</v>
      </c>
    </row>
    <row r="1350" spans="1:17">
      <c r="A1350" s="154" t="s">
        <v>1416</v>
      </c>
      <c r="B1350" s="154" t="s">
        <v>3173</v>
      </c>
      <c r="C1350" s="154" t="s">
        <v>4171</v>
      </c>
      <c r="D1350" s="179">
        <v>83014507259</v>
      </c>
      <c r="E1350" s="179">
        <v>57023512955</v>
      </c>
      <c r="F1350" s="179">
        <v>240950752838</v>
      </c>
      <c r="G1350" s="179">
        <v>246687868611</v>
      </c>
      <c r="H1350" s="179">
        <v>103815606835</v>
      </c>
      <c r="I1350" s="179">
        <v>90626167065</v>
      </c>
      <c r="J1350" s="179">
        <v>323124175188</v>
      </c>
      <c r="K1350" s="179">
        <v>472409621615</v>
      </c>
      <c r="L1350" s="179">
        <f>VLOOKUP(A1350,Sheet2!$A$1:$E$2000,5,FALSE)</f>
        <v>116017125271</v>
      </c>
      <c r="M1350" s="21">
        <f t="shared" si="106"/>
        <v>0.2505718610254698</v>
      </c>
      <c r="N1350" s="21">
        <f t="shared" si="107"/>
        <v>0.58927716600900182</v>
      </c>
      <c r="O1350" s="21">
        <f t="shared" si="108"/>
        <v>0.34103824695351004</v>
      </c>
      <c r="P1350" s="21">
        <f t="shared" si="109"/>
        <v>0.91500953928115014</v>
      </c>
      <c r="Q1350" s="21">
        <f t="shared" si="110"/>
        <v>0.11753067585871324</v>
      </c>
    </row>
    <row r="1351" spans="1:17">
      <c r="A1351" s="154" t="s">
        <v>1417</v>
      </c>
      <c r="B1351" s="154" t="s">
        <v>3174</v>
      </c>
      <c r="C1351" s="154" t="s">
        <v>4171</v>
      </c>
      <c r="D1351" s="179">
        <v>28072626833</v>
      </c>
      <c r="E1351" s="179">
        <v>37553663322</v>
      </c>
      <c r="F1351" s="179">
        <v>30569179834</v>
      </c>
      <c r="G1351" s="179">
        <v>44124888651</v>
      </c>
      <c r="H1351" s="179">
        <v>25147369549</v>
      </c>
      <c r="I1351" s="179">
        <v>29090827922</v>
      </c>
      <c r="J1351" s="179">
        <v>26867693936</v>
      </c>
      <c r="K1351" s="179">
        <v>34891418260</v>
      </c>
      <c r="L1351" s="179">
        <f>VLOOKUP(A1351,Sheet2!$A$1:$E$2000,5,FALSE)</f>
        <v>19717330829</v>
      </c>
      <c r="M1351" s="21">
        <f t="shared" si="106"/>
        <v>-0.10420319058141345</v>
      </c>
      <c r="N1351" s="21">
        <f t="shared" si="107"/>
        <v>-0.22535312540447236</v>
      </c>
      <c r="O1351" s="21">
        <f t="shared" si="108"/>
        <v>-0.12108554819266336</v>
      </c>
      <c r="P1351" s="21">
        <f t="shared" si="109"/>
        <v>-0.20925764740237462</v>
      </c>
      <c r="Q1351" s="21">
        <f t="shared" si="110"/>
        <v>-0.21592869621689434</v>
      </c>
    </row>
    <row r="1352" spans="1:17">
      <c r="A1352" s="154" t="s">
        <v>1418</v>
      </c>
      <c r="B1352" s="154" t="s">
        <v>3175</v>
      </c>
      <c r="C1352" s="154" t="s">
        <v>4171</v>
      </c>
      <c r="D1352" s="179">
        <v>45840973549</v>
      </c>
      <c r="E1352" s="179">
        <v>64287913621</v>
      </c>
      <c r="F1352" s="179">
        <v>97201004841</v>
      </c>
      <c r="G1352" s="179">
        <v>72611482220</v>
      </c>
      <c r="H1352" s="179">
        <v>43820543579</v>
      </c>
      <c r="I1352" s="179">
        <v>64223013075</v>
      </c>
      <c r="J1352" s="179">
        <v>89998562994</v>
      </c>
      <c r="K1352" s="179">
        <v>89413794203</v>
      </c>
      <c r="L1352" s="179">
        <f>VLOOKUP(A1352,Sheet2!$A$1:$E$2000,5,FALSE)</f>
        <v>51802598338</v>
      </c>
      <c r="M1352" s="21">
        <f t="shared" si="106"/>
        <v>-4.4074761366931635E-2</v>
      </c>
      <c r="N1352" s="21">
        <f t="shared" si="107"/>
        <v>-1.0095295109841592E-3</v>
      </c>
      <c r="O1352" s="21">
        <f t="shared" si="108"/>
        <v>-7.409842993682679E-2</v>
      </c>
      <c r="P1352" s="21">
        <f t="shared" si="109"/>
        <v>0.2314002065416039</v>
      </c>
      <c r="Q1352" s="21">
        <f t="shared" si="110"/>
        <v>0.18215325751516279</v>
      </c>
    </row>
    <row r="1353" spans="1:17">
      <c r="A1353" s="154" t="s">
        <v>3176</v>
      </c>
      <c r="B1353" s="154" t="s">
        <v>3177</v>
      </c>
      <c r="C1353" s="154" t="s">
        <v>4171</v>
      </c>
      <c r="D1353" s="179">
        <v>13205264505</v>
      </c>
      <c r="E1353" s="179">
        <v>62224485105</v>
      </c>
      <c r="F1353" s="179">
        <v>105235873993</v>
      </c>
      <c r="G1353" s="179">
        <v>87812657232</v>
      </c>
      <c r="H1353" s="179">
        <v>100479634372</v>
      </c>
      <c r="I1353" s="179">
        <v>19371358050</v>
      </c>
      <c r="J1353" s="179">
        <v>100294959712</v>
      </c>
      <c r="K1353" s="179">
        <v>106184208211</v>
      </c>
      <c r="L1353" s="179">
        <f>VLOOKUP(A1353,Sheet2!$A$1:$E$2000,5,FALSE)</f>
        <v>68812422394</v>
      </c>
      <c r="M1353" s="21">
        <f t="shared" si="106"/>
        <v>6.6090588214991612</v>
      </c>
      <c r="N1353" s="21">
        <f t="shared" si="107"/>
        <v>-0.68868592456310374</v>
      </c>
      <c r="O1353" s="21">
        <f t="shared" si="108"/>
        <v>-4.6950855193435802E-2</v>
      </c>
      <c r="P1353" s="21">
        <f t="shared" si="109"/>
        <v>0.20921301732690517</v>
      </c>
      <c r="Q1353" s="21">
        <f t="shared" si="110"/>
        <v>-0.31516050168694176</v>
      </c>
    </row>
    <row r="1354" spans="1:17">
      <c r="A1354" s="154" t="s">
        <v>819</v>
      </c>
      <c r="B1354" s="154" t="s">
        <v>4223</v>
      </c>
      <c r="C1354" s="154" t="s">
        <v>4171</v>
      </c>
      <c r="D1354" s="179">
        <v>32925951614</v>
      </c>
      <c r="E1354" s="179">
        <v>33936599447</v>
      </c>
      <c r="F1354" s="179">
        <v>31044222744</v>
      </c>
      <c r="G1354" s="179">
        <v>26767118214</v>
      </c>
      <c r="H1354" s="179">
        <v>17788552861</v>
      </c>
      <c r="I1354" s="179">
        <v>38570514488</v>
      </c>
      <c r="J1354" s="179">
        <v>61588294194</v>
      </c>
      <c r="K1354" s="179">
        <v>35745787715</v>
      </c>
      <c r="L1354" s="179">
        <f>VLOOKUP(A1354,Sheet2!$A$1:$E$2000,5,FALSE)</f>
        <v>33261770630</v>
      </c>
      <c r="M1354" s="21">
        <f t="shared" si="106"/>
        <v>-0.45974066081551401</v>
      </c>
      <c r="N1354" s="21">
        <f t="shared" si="107"/>
        <v>0.13654623965011434</v>
      </c>
      <c r="O1354" s="21">
        <f t="shared" si="108"/>
        <v>0.98388907017822935</v>
      </c>
      <c r="P1354" s="21">
        <f t="shared" si="109"/>
        <v>0.33543653930978229</v>
      </c>
      <c r="Q1354" s="21">
        <f t="shared" si="110"/>
        <v>0.86984129006490518</v>
      </c>
    </row>
    <row r="1355" spans="1:17">
      <c r="A1355" s="154" t="s">
        <v>920</v>
      </c>
      <c r="B1355" s="154" t="s">
        <v>3551</v>
      </c>
      <c r="C1355" s="154" t="s">
        <v>4171</v>
      </c>
      <c r="D1355" s="179"/>
      <c r="E1355" s="179"/>
      <c r="F1355" s="179"/>
      <c r="G1355" s="179"/>
      <c r="H1355" s="179"/>
      <c r="I1355" s="179"/>
      <c r="J1355" s="179"/>
      <c r="K1355" s="179"/>
      <c r="L1355" s="179">
        <f>VLOOKUP(A1355,Sheet2!$A$1:$E$2000,5,FALSE)</f>
        <v>0</v>
      </c>
      <c r="M1355" s="21" t="e">
        <f t="shared" si="106"/>
        <v>#DIV/0!</v>
      </c>
      <c r="N1355" s="21" t="e">
        <f t="shared" si="107"/>
        <v>#DIV/0!</v>
      </c>
      <c r="O1355" s="21" t="e">
        <f t="shared" si="108"/>
        <v>#DIV/0!</v>
      </c>
      <c r="P1355" s="21" t="e">
        <f t="shared" si="109"/>
        <v>#DIV/0!</v>
      </c>
      <c r="Q1355" s="21" t="e">
        <f t="shared" si="110"/>
        <v>#DIV/0!</v>
      </c>
    </row>
    <row r="1356" spans="1:17">
      <c r="A1356" s="154" t="s">
        <v>246</v>
      </c>
      <c r="B1356" s="154" t="s">
        <v>1931</v>
      </c>
      <c r="C1356" s="154" t="s">
        <v>4171</v>
      </c>
      <c r="D1356" s="179">
        <v>56804367945</v>
      </c>
      <c r="E1356" s="179">
        <v>41799558980</v>
      </c>
      <c r="F1356" s="179">
        <v>36241932030</v>
      </c>
      <c r="G1356" s="179">
        <v>48432488860</v>
      </c>
      <c r="H1356" s="179">
        <v>48825375508</v>
      </c>
      <c r="I1356" s="179">
        <v>27692064230</v>
      </c>
      <c r="J1356" s="179">
        <v>34075138103</v>
      </c>
      <c r="K1356" s="179">
        <v>49838102889</v>
      </c>
      <c r="L1356" s="179">
        <f>VLOOKUP(A1356,Sheet2!$A$1:$E$2000,5,FALSE)</f>
        <v>61052907983</v>
      </c>
      <c r="M1356" s="21">
        <f t="shared" si="106"/>
        <v>-0.14046441718576189</v>
      </c>
      <c r="N1356" s="21">
        <f t="shared" si="107"/>
        <v>-0.33750343530538368</v>
      </c>
      <c r="O1356" s="21">
        <f t="shared" si="108"/>
        <v>-5.9786932032387018E-2</v>
      </c>
      <c r="P1356" s="21">
        <f t="shared" si="109"/>
        <v>2.9022130848222531E-2</v>
      </c>
      <c r="Q1356" s="21">
        <f t="shared" si="110"/>
        <v>0.2504339669235422</v>
      </c>
    </row>
    <row r="1357" spans="1:17">
      <c r="A1357" s="154" t="s">
        <v>1419</v>
      </c>
      <c r="B1357" s="154" t="s">
        <v>3181</v>
      </c>
      <c r="C1357" s="154" t="s">
        <v>4171</v>
      </c>
      <c r="D1357" s="179">
        <v>290046363295</v>
      </c>
      <c r="E1357" s="179">
        <v>300304144351</v>
      </c>
      <c r="F1357" s="179">
        <v>312512580151</v>
      </c>
      <c r="G1357" s="179">
        <v>373670389915</v>
      </c>
      <c r="H1357" s="179">
        <v>253458779793</v>
      </c>
      <c r="I1357" s="179">
        <v>283162937410</v>
      </c>
      <c r="J1357" s="179">
        <v>274710503651</v>
      </c>
      <c r="K1357" s="179">
        <v>316867578107</v>
      </c>
      <c r="L1357" s="179">
        <f>VLOOKUP(A1357,Sheet2!$A$1:$E$2000,5,FALSE)</f>
        <v>199625487049</v>
      </c>
      <c r="M1357" s="21">
        <f t="shared" si="106"/>
        <v>-0.12614391398104705</v>
      </c>
      <c r="N1357" s="21">
        <f t="shared" si="107"/>
        <v>-5.707948845675969E-2</v>
      </c>
      <c r="O1357" s="21">
        <f t="shared" si="108"/>
        <v>-0.12096177530432461</v>
      </c>
      <c r="P1357" s="21">
        <f t="shared" si="109"/>
        <v>-0.15201314672249283</v>
      </c>
      <c r="Q1357" s="21">
        <f t="shared" si="110"/>
        <v>-0.21239466546775651</v>
      </c>
    </row>
    <row r="1358" spans="1:17">
      <c r="A1358" s="154" t="s">
        <v>583</v>
      </c>
      <c r="B1358" s="154" t="s">
        <v>3182</v>
      </c>
      <c r="C1358" s="154" t="s">
        <v>4171</v>
      </c>
      <c r="D1358" s="179">
        <v>88156270086</v>
      </c>
      <c r="E1358" s="179">
        <v>131669741304</v>
      </c>
      <c r="F1358" s="179">
        <v>78766084976</v>
      </c>
      <c r="G1358" s="179">
        <v>109785710927</v>
      </c>
      <c r="H1358" s="179">
        <v>94000990976</v>
      </c>
      <c r="I1358" s="179">
        <v>140403376609</v>
      </c>
      <c r="J1358" s="179">
        <v>133059556533</v>
      </c>
      <c r="K1358" s="179">
        <v>204766315879</v>
      </c>
      <c r="L1358" s="179">
        <f>VLOOKUP(A1358,Sheet2!$A$1:$E$2000,5,FALSE)</f>
        <v>173459444196</v>
      </c>
      <c r="M1358" s="21">
        <f t="shared" si="106"/>
        <v>6.6299548339536579E-2</v>
      </c>
      <c r="N1358" s="21">
        <f t="shared" si="107"/>
        <v>6.6329858466386157E-2</v>
      </c>
      <c r="O1358" s="21">
        <f t="shared" si="108"/>
        <v>0.68930011658625923</v>
      </c>
      <c r="P1358" s="21">
        <f t="shared" si="109"/>
        <v>0.86514541965443581</v>
      </c>
      <c r="Q1358" s="21">
        <f t="shared" si="110"/>
        <v>0.84529378249094256</v>
      </c>
    </row>
    <row r="1359" spans="1:17">
      <c r="A1359" s="154" t="s">
        <v>1420</v>
      </c>
      <c r="B1359" s="154" t="s">
        <v>3183</v>
      </c>
      <c r="C1359" s="154" t="s">
        <v>4171</v>
      </c>
      <c r="D1359" s="179"/>
      <c r="E1359" s="179"/>
      <c r="F1359" s="179"/>
      <c r="G1359" s="179"/>
      <c r="H1359" s="179"/>
      <c r="I1359" s="179"/>
      <c r="J1359" s="179"/>
      <c r="K1359" s="179"/>
      <c r="L1359" s="179">
        <f>VLOOKUP(A1359,Sheet2!$A$1:$E$2000,5,FALSE)</f>
        <v>0</v>
      </c>
      <c r="M1359" s="21" t="e">
        <f t="shared" si="106"/>
        <v>#DIV/0!</v>
      </c>
      <c r="N1359" s="21" t="e">
        <f t="shared" si="107"/>
        <v>#DIV/0!</v>
      </c>
      <c r="O1359" s="21" t="e">
        <f t="shared" si="108"/>
        <v>#DIV/0!</v>
      </c>
      <c r="P1359" s="21" t="e">
        <f t="shared" si="109"/>
        <v>#DIV/0!</v>
      </c>
      <c r="Q1359" s="21" t="e">
        <f t="shared" si="110"/>
        <v>#DIV/0!</v>
      </c>
    </row>
    <row r="1360" spans="1:17">
      <c r="A1360" s="154" t="s">
        <v>584</v>
      </c>
      <c r="B1360" s="154" t="s">
        <v>2300</v>
      </c>
      <c r="C1360" s="154" t="s">
        <v>4171</v>
      </c>
      <c r="D1360" s="179">
        <v>36377906951</v>
      </c>
      <c r="E1360" s="179">
        <v>25153038916</v>
      </c>
      <c r="F1360" s="179">
        <v>46809989273</v>
      </c>
      <c r="G1360" s="179">
        <v>37270605199</v>
      </c>
      <c r="H1360" s="179">
        <v>32120851280</v>
      </c>
      <c r="I1360" s="179">
        <v>23740116954</v>
      </c>
      <c r="J1360" s="179">
        <v>11033910924</v>
      </c>
      <c r="K1360" s="179">
        <v>37602263649</v>
      </c>
      <c r="L1360" s="179">
        <f>VLOOKUP(A1360,Sheet2!$A$1:$E$2000,5,FALSE)</f>
        <v>27914407182</v>
      </c>
      <c r="M1360" s="21">
        <f t="shared" si="106"/>
        <v>-0.11702310626980635</v>
      </c>
      <c r="N1360" s="21">
        <f t="shared" si="107"/>
        <v>-5.617301220415287E-2</v>
      </c>
      <c r="O1360" s="21">
        <f t="shared" si="108"/>
        <v>-0.76428298541900419</v>
      </c>
      <c r="P1360" s="21">
        <f t="shared" si="109"/>
        <v>8.8986601701036682E-3</v>
      </c>
      <c r="Q1360" s="21">
        <f t="shared" si="110"/>
        <v>-0.13095680626058426</v>
      </c>
    </row>
    <row r="1361" spans="1:17">
      <c r="A1361" s="154" t="s">
        <v>822</v>
      </c>
      <c r="B1361" s="154" t="s">
        <v>3186</v>
      </c>
      <c r="C1361" s="154" t="s">
        <v>4171</v>
      </c>
      <c r="D1361" s="179">
        <v>39301154089</v>
      </c>
      <c r="E1361" s="179">
        <v>32268320273</v>
      </c>
      <c r="F1361" s="179">
        <v>11846626361</v>
      </c>
      <c r="G1361" s="179">
        <v>42237124390</v>
      </c>
      <c r="H1361" s="179">
        <v>51130810209</v>
      </c>
      <c r="I1361" s="179">
        <v>46595070974</v>
      </c>
      <c r="J1361" s="179">
        <v>26174057125</v>
      </c>
      <c r="K1361" s="179">
        <v>46825847999</v>
      </c>
      <c r="L1361" s="179">
        <f>VLOOKUP(A1361,Sheet2!$A$1:$E$2000,5,FALSE)</f>
        <v>49021626737</v>
      </c>
      <c r="M1361" s="21">
        <f t="shared" si="106"/>
        <v>0.30100022236525115</v>
      </c>
      <c r="N1361" s="21">
        <f t="shared" si="107"/>
        <v>0.44398811527192134</v>
      </c>
      <c r="O1361" s="21">
        <f t="shared" si="108"/>
        <v>1.209410200626146</v>
      </c>
      <c r="P1361" s="21">
        <f t="shared" si="109"/>
        <v>0.10864195125192802</v>
      </c>
      <c r="Q1361" s="21">
        <f t="shared" si="110"/>
        <v>-4.1250734408052533E-2</v>
      </c>
    </row>
    <row r="1362" spans="1:17">
      <c r="A1362" s="154" t="s">
        <v>585</v>
      </c>
      <c r="B1362" s="154" t="s">
        <v>2301</v>
      </c>
      <c r="C1362" s="154" t="s">
        <v>4171</v>
      </c>
      <c r="D1362" s="179">
        <v>40982591993</v>
      </c>
      <c r="E1362" s="179">
        <v>26160251559</v>
      </c>
      <c r="F1362" s="179">
        <v>41560052983</v>
      </c>
      <c r="G1362" s="179">
        <v>57208637907</v>
      </c>
      <c r="H1362" s="179">
        <v>20726570764</v>
      </c>
      <c r="I1362" s="179">
        <v>34280651110</v>
      </c>
      <c r="J1362" s="179">
        <v>31543326346</v>
      </c>
      <c r="K1362" s="179">
        <v>30410004544</v>
      </c>
      <c r="L1362" s="179">
        <f>VLOOKUP(A1362,Sheet2!$A$1:$E$2000,5,FALSE)</f>
        <v>69953916608</v>
      </c>
      <c r="M1362" s="21">
        <f t="shared" si="106"/>
        <v>-0.49425915355621758</v>
      </c>
      <c r="N1362" s="21">
        <f t="shared" si="107"/>
        <v>0.31040984191936455</v>
      </c>
      <c r="O1362" s="21">
        <f t="shared" si="108"/>
        <v>-0.24101813924773649</v>
      </c>
      <c r="P1362" s="21">
        <f t="shared" si="109"/>
        <v>-0.46843683652396384</v>
      </c>
      <c r="Q1362" s="21">
        <f t="shared" si="110"/>
        <v>2.3750839636966394</v>
      </c>
    </row>
    <row r="1363" spans="1:17">
      <c r="A1363" s="154" t="s">
        <v>587</v>
      </c>
      <c r="B1363" s="154" t="s">
        <v>2303</v>
      </c>
      <c r="C1363" s="154" t="s">
        <v>4171</v>
      </c>
      <c r="D1363" s="179">
        <v>45717571265</v>
      </c>
      <c r="E1363" s="179">
        <v>11968889554</v>
      </c>
      <c r="F1363" s="179">
        <v>30878154679</v>
      </c>
      <c r="G1363" s="179">
        <v>4347521646</v>
      </c>
      <c r="H1363" s="179">
        <v>20360834213</v>
      </c>
      <c r="I1363" s="179">
        <v>3972723602</v>
      </c>
      <c r="J1363" s="179">
        <v>4442017032</v>
      </c>
      <c r="K1363" s="179">
        <v>7011038483</v>
      </c>
      <c r="L1363" s="179">
        <f>VLOOKUP(A1363,Sheet2!$A$1:$E$2000,5,FALSE)</f>
        <v>20780592483</v>
      </c>
      <c r="M1363" s="21">
        <f t="shared" si="106"/>
        <v>-0.55463876033616766</v>
      </c>
      <c r="N1363" s="21">
        <f t="shared" si="107"/>
        <v>-0.6680791827782957</v>
      </c>
      <c r="O1363" s="21">
        <f t="shared" si="108"/>
        <v>-0.85614370164998943</v>
      </c>
      <c r="P1363" s="21">
        <f t="shared" si="109"/>
        <v>0.61265177125698889</v>
      </c>
      <c r="Q1363" s="21">
        <f t="shared" si="110"/>
        <v>2.0615966202995377E-2</v>
      </c>
    </row>
    <row r="1364" spans="1:17">
      <c r="A1364" s="154" t="s">
        <v>1423</v>
      </c>
      <c r="B1364" s="154" t="s">
        <v>3187</v>
      </c>
      <c r="C1364" s="154" t="s">
        <v>4171</v>
      </c>
      <c r="D1364" s="179"/>
      <c r="E1364" s="179"/>
      <c r="F1364" s="179"/>
      <c r="G1364" s="179"/>
      <c r="H1364" s="179"/>
      <c r="I1364" s="179"/>
      <c r="J1364" s="179"/>
      <c r="K1364" s="179"/>
      <c r="L1364" s="179">
        <f>VLOOKUP(A1364,Sheet2!$A$1:$E$2000,5,FALSE)</f>
        <v>0</v>
      </c>
      <c r="M1364" s="21" t="e">
        <f t="shared" si="106"/>
        <v>#DIV/0!</v>
      </c>
      <c r="N1364" s="21" t="e">
        <f t="shared" si="107"/>
        <v>#DIV/0!</v>
      </c>
      <c r="O1364" s="21" t="e">
        <f t="shared" si="108"/>
        <v>#DIV/0!</v>
      </c>
      <c r="P1364" s="21" t="e">
        <f t="shared" si="109"/>
        <v>#DIV/0!</v>
      </c>
      <c r="Q1364" s="21" t="e">
        <f t="shared" si="110"/>
        <v>#DIV/0!</v>
      </c>
    </row>
    <row r="1365" spans="1:17">
      <c r="A1365" s="154" t="s">
        <v>1424</v>
      </c>
      <c r="B1365" s="154" t="s">
        <v>3188</v>
      </c>
      <c r="C1365" s="154" t="s">
        <v>4171</v>
      </c>
      <c r="D1365" s="179"/>
      <c r="E1365" s="179"/>
      <c r="F1365" s="179"/>
      <c r="G1365" s="179"/>
      <c r="H1365" s="179"/>
      <c r="I1365" s="179"/>
      <c r="J1365" s="179"/>
      <c r="K1365" s="179"/>
      <c r="L1365" s="179">
        <f>VLOOKUP(A1365,Sheet2!$A$1:$E$2000,5,FALSE)</f>
        <v>0</v>
      </c>
      <c r="M1365" s="21" t="e">
        <f t="shared" si="106"/>
        <v>#DIV/0!</v>
      </c>
      <c r="N1365" s="21" t="e">
        <f t="shared" si="107"/>
        <v>#DIV/0!</v>
      </c>
      <c r="O1365" s="21" t="e">
        <f t="shared" si="108"/>
        <v>#DIV/0!</v>
      </c>
      <c r="P1365" s="21" t="e">
        <f t="shared" si="109"/>
        <v>#DIV/0!</v>
      </c>
      <c r="Q1365" s="21" t="e">
        <f t="shared" si="110"/>
        <v>#DIV/0!</v>
      </c>
    </row>
    <row r="1366" spans="1:17">
      <c r="A1366" s="154" t="s">
        <v>1426</v>
      </c>
      <c r="B1366" s="154" t="s">
        <v>3190</v>
      </c>
      <c r="C1366" s="154" t="s">
        <v>4171</v>
      </c>
      <c r="D1366" s="179">
        <v>2270955677</v>
      </c>
      <c r="E1366" s="179">
        <v>2528614151</v>
      </c>
      <c r="F1366" s="179">
        <v>3756048011</v>
      </c>
      <c r="G1366" s="179">
        <v>4081499139</v>
      </c>
      <c r="H1366" s="179">
        <v>1107394594</v>
      </c>
      <c r="I1366" s="179">
        <v>2128208466</v>
      </c>
      <c r="J1366" s="179">
        <v>4270469508</v>
      </c>
      <c r="K1366" s="179">
        <v>3817054507</v>
      </c>
      <c r="L1366" s="179">
        <f>VLOOKUP(A1366,Sheet2!$A$1:$E$2000,5,FALSE)</f>
        <v>1507548750</v>
      </c>
      <c r="M1366" s="21">
        <f t="shared" si="106"/>
        <v>-0.51236626711142985</v>
      </c>
      <c r="N1366" s="21">
        <f t="shared" si="107"/>
        <v>-0.15834985533148668</v>
      </c>
      <c r="O1366" s="21">
        <f t="shared" si="108"/>
        <v>0.13695817931332613</v>
      </c>
      <c r="P1366" s="21">
        <f t="shared" si="109"/>
        <v>-6.4791054216610966E-2</v>
      </c>
      <c r="Q1366" s="21">
        <f t="shared" si="110"/>
        <v>0.36134739881166517</v>
      </c>
    </row>
    <row r="1367" spans="1:17">
      <c r="A1367" s="154" t="s">
        <v>1430</v>
      </c>
      <c r="B1367" s="154" t="s">
        <v>3194</v>
      </c>
      <c r="C1367" s="154" t="s">
        <v>4171</v>
      </c>
      <c r="D1367" s="179"/>
      <c r="E1367" s="179"/>
      <c r="F1367" s="179"/>
      <c r="G1367" s="179"/>
      <c r="H1367" s="179"/>
      <c r="I1367" s="179"/>
      <c r="J1367" s="179"/>
      <c r="K1367" s="179"/>
      <c r="L1367" s="179">
        <f>VLOOKUP(A1367,Sheet2!$A$1:$E$2000,5,FALSE)</f>
        <v>0</v>
      </c>
      <c r="M1367" s="21" t="e">
        <f t="shared" si="106"/>
        <v>#DIV/0!</v>
      </c>
      <c r="N1367" s="21" t="e">
        <f t="shared" si="107"/>
        <v>#DIV/0!</v>
      </c>
      <c r="O1367" s="21" t="e">
        <f t="shared" si="108"/>
        <v>#DIV/0!</v>
      </c>
      <c r="P1367" s="21" t="e">
        <f t="shared" si="109"/>
        <v>#DIV/0!</v>
      </c>
      <c r="Q1367" s="21" t="e">
        <f t="shared" si="110"/>
        <v>#DIV/0!</v>
      </c>
    </row>
    <row r="1368" spans="1:17">
      <c r="A1368" s="154" t="s">
        <v>833</v>
      </c>
      <c r="B1368" s="154" t="s">
        <v>3195</v>
      </c>
      <c r="C1368" s="154" t="s">
        <v>4171</v>
      </c>
      <c r="D1368" s="179"/>
      <c r="E1368" s="179"/>
      <c r="F1368" s="179"/>
      <c r="G1368" s="179"/>
      <c r="H1368" s="179"/>
      <c r="I1368" s="179"/>
      <c r="J1368" s="179"/>
      <c r="K1368" s="179"/>
      <c r="L1368" s="179">
        <f>VLOOKUP(A1368,Sheet2!$A$1:$E$2000,5,FALSE)</f>
        <v>0</v>
      </c>
      <c r="M1368" s="21" t="e">
        <f t="shared" si="106"/>
        <v>#DIV/0!</v>
      </c>
      <c r="N1368" s="21" t="e">
        <f t="shared" si="107"/>
        <v>#DIV/0!</v>
      </c>
      <c r="O1368" s="21" t="e">
        <f t="shared" si="108"/>
        <v>#DIV/0!</v>
      </c>
      <c r="P1368" s="21" t="e">
        <f t="shared" si="109"/>
        <v>#DIV/0!</v>
      </c>
      <c r="Q1368" s="21" t="e">
        <f t="shared" si="110"/>
        <v>#DIV/0!</v>
      </c>
    </row>
    <row r="1369" spans="1:17">
      <c r="A1369" s="154" t="s">
        <v>593</v>
      </c>
      <c r="B1369" s="154" t="s">
        <v>2309</v>
      </c>
      <c r="C1369" s="154" t="s">
        <v>4171</v>
      </c>
      <c r="D1369" s="179">
        <v>140111582539</v>
      </c>
      <c r="E1369" s="179">
        <v>232917287655</v>
      </c>
      <c r="F1369" s="179">
        <v>307452212875</v>
      </c>
      <c r="G1369" s="179">
        <v>341664085271</v>
      </c>
      <c r="H1369" s="179">
        <v>137677005224</v>
      </c>
      <c r="I1369" s="179">
        <v>195214540048</v>
      </c>
      <c r="J1369" s="179">
        <v>209545854896</v>
      </c>
      <c r="K1369" s="179">
        <v>233021337325</v>
      </c>
      <c r="L1369" s="179">
        <f>VLOOKUP(A1369,Sheet2!$A$1:$E$2000,5,FALSE)</f>
        <v>122401469435</v>
      </c>
      <c r="M1369" s="21">
        <f t="shared" si="106"/>
        <v>-1.7375988985937951E-2</v>
      </c>
      <c r="N1369" s="21">
        <f t="shared" si="107"/>
        <v>-0.16187183006718583</v>
      </c>
      <c r="O1369" s="21">
        <f t="shared" si="108"/>
        <v>-0.31844414799774273</v>
      </c>
      <c r="P1369" s="21">
        <f t="shared" si="109"/>
        <v>-0.31798117692067956</v>
      </c>
      <c r="Q1369" s="21">
        <f t="shared" si="110"/>
        <v>-0.11095197606998175</v>
      </c>
    </row>
    <row r="1370" spans="1:17">
      <c r="A1370" s="154" t="s">
        <v>794</v>
      </c>
      <c r="B1370" s="154" t="s">
        <v>3196</v>
      </c>
      <c r="C1370" s="154" t="s">
        <v>4171</v>
      </c>
      <c r="D1370" s="179"/>
      <c r="E1370" s="179"/>
      <c r="F1370" s="179"/>
      <c r="G1370" s="179"/>
      <c r="H1370" s="179"/>
      <c r="I1370" s="179"/>
      <c r="J1370" s="179"/>
      <c r="K1370" s="179"/>
      <c r="L1370" s="179">
        <f>VLOOKUP(A1370,Sheet2!$A$1:$E$2000,5,FALSE)</f>
        <v>0</v>
      </c>
      <c r="M1370" s="21" t="e">
        <f t="shared" si="106"/>
        <v>#DIV/0!</v>
      </c>
      <c r="N1370" s="21" t="e">
        <f t="shared" si="107"/>
        <v>#DIV/0!</v>
      </c>
      <c r="O1370" s="21" t="e">
        <f t="shared" si="108"/>
        <v>#DIV/0!</v>
      </c>
      <c r="P1370" s="21" t="e">
        <f t="shared" si="109"/>
        <v>#DIV/0!</v>
      </c>
      <c r="Q1370" s="21" t="e">
        <f t="shared" si="110"/>
        <v>#DIV/0!</v>
      </c>
    </row>
    <row r="1371" spans="1:17">
      <c r="A1371" s="154" t="s">
        <v>1432</v>
      </c>
      <c r="B1371" s="154" t="s">
        <v>3198</v>
      </c>
      <c r="C1371" s="154" t="s">
        <v>4171</v>
      </c>
      <c r="D1371" s="179"/>
      <c r="E1371" s="179"/>
      <c r="F1371" s="179"/>
      <c r="G1371" s="179"/>
      <c r="H1371" s="179"/>
      <c r="I1371" s="179"/>
      <c r="J1371" s="179"/>
      <c r="K1371" s="179"/>
      <c r="L1371" s="179">
        <f>VLOOKUP(A1371,Sheet2!$A$1:$E$2000,5,FALSE)</f>
        <v>0</v>
      </c>
      <c r="M1371" s="21" t="e">
        <f t="shared" si="106"/>
        <v>#DIV/0!</v>
      </c>
      <c r="N1371" s="21" t="e">
        <f t="shared" si="107"/>
        <v>#DIV/0!</v>
      </c>
      <c r="O1371" s="21" t="e">
        <f t="shared" si="108"/>
        <v>#DIV/0!</v>
      </c>
      <c r="P1371" s="21" t="e">
        <f t="shared" si="109"/>
        <v>#DIV/0!</v>
      </c>
      <c r="Q1371" s="21" t="e">
        <f t="shared" si="110"/>
        <v>#DIV/0!</v>
      </c>
    </row>
    <row r="1372" spans="1:17">
      <c r="A1372" s="154" t="s">
        <v>786</v>
      </c>
      <c r="B1372" s="154" t="s">
        <v>3199</v>
      </c>
      <c r="C1372" s="154" t="s">
        <v>4171</v>
      </c>
      <c r="D1372" s="179">
        <v>123707829427</v>
      </c>
      <c r="E1372" s="179">
        <v>186456745055</v>
      </c>
      <c r="F1372" s="179">
        <v>152540326662</v>
      </c>
      <c r="G1372" s="179">
        <v>138516603402</v>
      </c>
      <c r="H1372" s="179">
        <v>140622914344</v>
      </c>
      <c r="I1372" s="179">
        <v>195501635156</v>
      </c>
      <c r="J1372" s="179">
        <v>222474065381</v>
      </c>
      <c r="K1372" s="179">
        <v>198661623986</v>
      </c>
      <c r="L1372" s="179">
        <f>VLOOKUP(A1372,Sheet2!$A$1:$E$2000,5,FALSE)</f>
        <v>186714004845</v>
      </c>
      <c r="M1372" s="21">
        <f t="shared" si="106"/>
        <v>0.13673415009663226</v>
      </c>
      <c r="N1372" s="21">
        <f t="shared" si="107"/>
        <v>4.8509321013471447E-2</v>
      </c>
      <c r="O1372" s="21">
        <f t="shared" si="108"/>
        <v>0.45846065921937945</v>
      </c>
      <c r="P1372" s="21">
        <f t="shared" si="109"/>
        <v>0.43420802349194465</v>
      </c>
      <c r="Q1372" s="21">
        <f t="shared" si="110"/>
        <v>0.32776372695739525</v>
      </c>
    </row>
    <row r="1373" spans="1:17">
      <c r="A1373" s="154" t="s">
        <v>1433</v>
      </c>
      <c r="B1373" s="154" t="s">
        <v>3200</v>
      </c>
      <c r="C1373" s="154" t="s">
        <v>4171</v>
      </c>
      <c r="D1373" s="179"/>
      <c r="E1373" s="179"/>
      <c r="F1373" s="179"/>
      <c r="G1373" s="179"/>
      <c r="H1373" s="179"/>
      <c r="I1373" s="179"/>
      <c r="J1373" s="179"/>
      <c r="K1373" s="179"/>
      <c r="L1373" s="179">
        <f>VLOOKUP(A1373,Sheet2!$A$1:$E$2000,5,FALSE)</f>
        <v>0</v>
      </c>
      <c r="M1373" s="21" t="e">
        <f t="shared" si="106"/>
        <v>#DIV/0!</v>
      </c>
      <c r="N1373" s="21" t="e">
        <f t="shared" si="107"/>
        <v>#DIV/0!</v>
      </c>
      <c r="O1373" s="21" t="e">
        <f t="shared" si="108"/>
        <v>#DIV/0!</v>
      </c>
      <c r="P1373" s="21" t="e">
        <f t="shared" si="109"/>
        <v>#DIV/0!</v>
      </c>
      <c r="Q1373" s="21" t="e">
        <f t="shared" si="110"/>
        <v>#DIV/0!</v>
      </c>
    </row>
    <row r="1374" spans="1:17">
      <c r="A1374" s="154" t="s">
        <v>3201</v>
      </c>
      <c r="B1374" s="154" t="s">
        <v>3202</v>
      </c>
      <c r="C1374" s="154" t="s">
        <v>4171</v>
      </c>
      <c r="D1374" s="179"/>
      <c r="E1374" s="179"/>
      <c r="F1374" s="179"/>
      <c r="G1374" s="179"/>
      <c r="H1374" s="179"/>
      <c r="I1374" s="179"/>
      <c r="J1374" s="179"/>
      <c r="K1374" s="179"/>
      <c r="L1374" s="179">
        <f>VLOOKUP(A1374,Sheet2!$A$1:$E$2000,5,FALSE)</f>
        <v>0</v>
      </c>
      <c r="M1374" s="21" t="e">
        <f t="shared" si="106"/>
        <v>#DIV/0!</v>
      </c>
      <c r="N1374" s="21" t="e">
        <f t="shared" si="107"/>
        <v>#DIV/0!</v>
      </c>
      <c r="O1374" s="21" t="e">
        <f t="shared" si="108"/>
        <v>#DIV/0!</v>
      </c>
      <c r="P1374" s="21" t="e">
        <f t="shared" si="109"/>
        <v>#DIV/0!</v>
      </c>
      <c r="Q1374" s="21" t="e">
        <f t="shared" si="110"/>
        <v>#DIV/0!</v>
      </c>
    </row>
    <row r="1375" spans="1:17">
      <c r="A1375" s="154" t="s">
        <v>3565</v>
      </c>
      <c r="B1375" s="154" t="s">
        <v>4260</v>
      </c>
      <c r="C1375" s="154" t="s">
        <v>4171</v>
      </c>
      <c r="D1375" s="179">
        <v>292944563538</v>
      </c>
      <c r="E1375" s="179">
        <v>307665958803</v>
      </c>
      <c r="F1375" s="179">
        <v>367097298398</v>
      </c>
      <c r="G1375" s="179">
        <v>601597110721</v>
      </c>
      <c r="H1375" s="179">
        <v>490048820134</v>
      </c>
      <c r="I1375" s="179">
        <v>547336128827</v>
      </c>
      <c r="J1375" s="179">
        <v>576982988698</v>
      </c>
      <c r="K1375" s="179">
        <v>777925673827</v>
      </c>
      <c r="L1375" s="179">
        <f>VLOOKUP(A1375,Sheet2!$A$1:$E$2000,5,FALSE)</f>
        <v>517741331784</v>
      </c>
      <c r="M1375" s="21">
        <f t="shared" si="106"/>
        <v>0.67283807630870118</v>
      </c>
      <c r="N1375" s="21">
        <f t="shared" si="107"/>
        <v>0.77899476092986275</v>
      </c>
      <c r="O1375" s="21">
        <f t="shared" si="108"/>
        <v>0.57174403411829489</v>
      </c>
      <c r="P1375" s="21">
        <f t="shared" si="109"/>
        <v>0.29310074793190805</v>
      </c>
      <c r="Q1375" s="21">
        <f t="shared" si="110"/>
        <v>5.6509699671203575E-2</v>
      </c>
    </row>
    <row r="1376" spans="1:17">
      <c r="A1376" s="154" t="s">
        <v>770</v>
      </c>
      <c r="B1376" s="154" t="s">
        <v>3204</v>
      </c>
      <c r="C1376" s="154" t="s">
        <v>4171</v>
      </c>
      <c r="D1376" s="179">
        <v>260897812752</v>
      </c>
      <c r="E1376" s="179">
        <v>307628320617</v>
      </c>
      <c r="F1376" s="179">
        <v>245344851105</v>
      </c>
      <c r="G1376" s="179">
        <v>291696542121</v>
      </c>
      <c r="H1376" s="179">
        <v>263037763249</v>
      </c>
      <c r="I1376" s="179">
        <v>275030864295</v>
      </c>
      <c r="J1376" s="179">
        <v>330146439714</v>
      </c>
      <c r="K1376" s="179">
        <v>357732668374</v>
      </c>
      <c r="L1376" s="179">
        <f>VLOOKUP(A1376,Sheet2!$A$1:$E$2000,5,FALSE)</f>
        <v>293698708865</v>
      </c>
      <c r="M1376" s="21">
        <f t="shared" si="106"/>
        <v>8.2022554134409675E-3</v>
      </c>
      <c r="N1376" s="21">
        <f t="shared" si="107"/>
        <v>-0.10596376905942975</v>
      </c>
      <c r="O1376" s="21">
        <f t="shared" si="108"/>
        <v>0.34564242219498442</v>
      </c>
      <c r="P1376" s="21">
        <f t="shared" si="109"/>
        <v>0.2263863869377212</v>
      </c>
      <c r="Q1376" s="21">
        <f t="shared" si="110"/>
        <v>0.11656480513398892</v>
      </c>
    </row>
    <row r="1377" spans="1:17">
      <c r="A1377" s="154" t="s">
        <v>1434</v>
      </c>
      <c r="B1377" s="154" t="s">
        <v>3205</v>
      </c>
      <c r="C1377" s="154" t="s">
        <v>4171</v>
      </c>
      <c r="D1377" s="179">
        <v>49040882980</v>
      </c>
      <c r="E1377" s="179">
        <v>43466557428</v>
      </c>
      <c r="F1377" s="179">
        <v>39752676194</v>
      </c>
      <c r="G1377" s="179">
        <v>42231579319</v>
      </c>
      <c r="H1377" s="179">
        <v>31408702842</v>
      </c>
      <c r="I1377" s="179">
        <v>35773321123</v>
      </c>
      <c r="J1377" s="179">
        <v>33111077787</v>
      </c>
      <c r="K1377" s="179">
        <v>25289136551</v>
      </c>
      <c r="L1377" s="179">
        <f>VLOOKUP(A1377,Sheet2!$A$1:$E$2000,5,FALSE)</f>
        <v>0</v>
      </c>
      <c r="M1377" s="21">
        <f t="shared" si="106"/>
        <v>-0.35954042966948224</v>
      </c>
      <c r="N1377" s="21">
        <f t="shared" si="107"/>
        <v>-0.17699207759306518</v>
      </c>
      <c r="O1377" s="21">
        <f t="shared" si="108"/>
        <v>-0.16707298835901865</v>
      </c>
      <c r="P1377" s="21">
        <f t="shared" si="109"/>
        <v>-0.40117947377775642</v>
      </c>
      <c r="Q1377" s="21">
        <f t="shared" si="110"/>
        <v>-1</v>
      </c>
    </row>
    <row r="1378" spans="1:17">
      <c r="A1378" s="154" t="s">
        <v>3206</v>
      </c>
      <c r="B1378" s="154" t="s">
        <v>3207</v>
      </c>
      <c r="C1378" s="154" t="s">
        <v>4171</v>
      </c>
      <c r="D1378" s="179"/>
      <c r="E1378" s="179"/>
      <c r="F1378" s="179"/>
      <c r="G1378" s="179"/>
      <c r="H1378" s="179"/>
      <c r="I1378" s="179"/>
      <c r="J1378" s="179"/>
      <c r="K1378" s="179"/>
      <c r="L1378" s="179">
        <f>VLOOKUP(A1378,Sheet2!$A$1:$E$2000,5,FALSE)</f>
        <v>0</v>
      </c>
      <c r="M1378" s="21" t="e">
        <f t="shared" si="106"/>
        <v>#DIV/0!</v>
      </c>
      <c r="N1378" s="21" t="e">
        <f t="shared" si="107"/>
        <v>#DIV/0!</v>
      </c>
      <c r="O1378" s="21" t="e">
        <f t="shared" si="108"/>
        <v>#DIV/0!</v>
      </c>
      <c r="P1378" s="21" t="e">
        <f t="shared" si="109"/>
        <v>#DIV/0!</v>
      </c>
      <c r="Q1378" s="21" t="e">
        <f t="shared" si="110"/>
        <v>#DIV/0!</v>
      </c>
    </row>
    <row r="1379" spans="1:17">
      <c r="A1379" s="154" t="s">
        <v>1435</v>
      </c>
      <c r="B1379" s="154" t="s">
        <v>3208</v>
      </c>
      <c r="C1379" s="154" t="s">
        <v>4171</v>
      </c>
      <c r="D1379" s="179"/>
      <c r="E1379" s="179"/>
      <c r="F1379" s="179"/>
      <c r="G1379" s="179"/>
      <c r="H1379" s="179"/>
      <c r="I1379" s="179"/>
      <c r="J1379" s="179"/>
      <c r="K1379" s="179"/>
      <c r="L1379" s="179">
        <f>VLOOKUP(A1379,Sheet2!$A$1:$E$2000,5,FALSE)</f>
        <v>0</v>
      </c>
      <c r="M1379" s="21" t="e">
        <f t="shared" si="106"/>
        <v>#DIV/0!</v>
      </c>
      <c r="N1379" s="21" t="e">
        <f t="shared" si="107"/>
        <v>#DIV/0!</v>
      </c>
      <c r="O1379" s="21" t="e">
        <f t="shared" si="108"/>
        <v>#DIV/0!</v>
      </c>
      <c r="P1379" s="21" t="e">
        <f t="shared" si="109"/>
        <v>#DIV/0!</v>
      </c>
      <c r="Q1379" s="21" t="e">
        <f t="shared" si="110"/>
        <v>#DIV/0!</v>
      </c>
    </row>
    <row r="1380" spans="1:17">
      <c r="A1380" s="154" t="s">
        <v>1436</v>
      </c>
      <c r="B1380" s="154" t="s">
        <v>3209</v>
      </c>
      <c r="C1380" s="154" t="s">
        <v>4171</v>
      </c>
      <c r="D1380" s="179"/>
      <c r="E1380" s="179"/>
      <c r="F1380" s="179"/>
      <c r="G1380" s="179"/>
      <c r="H1380" s="179"/>
      <c r="I1380" s="179"/>
      <c r="J1380" s="179">
        <v>3259236405</v>
      </c>
      <c r="K1380" s="179">
        <v>20747040747</v>
      </c>
      <c r="L1380" s="179">
        <f>VLOOKUP(A1380,Sheet2!$A$1:$E$2000,5,FALSE)</f>
        <v>0</v>
      </c>
      <c r="M1380" s="21" t="e">
        <f t="shared" si="106"/>
        <v>#DIV/0!</v>
      </c>
      <c r="N1380" s="21" t="e">
        <f t="shared" si="107"/>
        <v>#DIV/0!</v>
      </c>
      <c r="O1380" s="21" t="e">
        <f t="shared" si="108"/>
        <v>#DIV/0!</v>
      </c>
      <c r="P1380" s="21" t="e">
        <f t="shared" si="109"/>
        <v>#DIV/0!</v>
      </c>
      <c r="Q1380" s="21" t="e">
        <f t="shared" si="110"/>
        <v>#DIV/0!</v>
      </c>
    </row>
    <row r="1381" spans="1:17">
      <c r="A1381" s="154" t="s">
        <v>895</v>
      </c>
      <c r="B1381" s="154" t="s">
        <v>3211</v>
      </c>
      <c r="C1381" s="154" t="s">
        <v>4171</v>
      </c>
      <c r="D1381" s="179">
        <v>24387621336</v>
      </c>
      <c r="E1381" s="179">
        <v>20854915458</v>
      </c>
      <c r="F1381" s="179">
        <v>20704657200</v>
      </c>
      <c r="G1381" s="179">
        <v>33103123222</v>
      </c>
      <c r="H1381" s="179">
        <v>24435340964</v>
      </c>
      <c r="I1381" s="179">
        <v>23026772115</v>
      </c>
      <c r="J1381" s="179">
        <v>22434552850</v>
      </c>
      <c r="K1381" s="179">
        <v>30713586697</v>
      </c>
      <c r="L1381" s="179">
        <f>VLOOKUP(A1381,Sheet2!$A$1:$E$2000,5,FALSE)</f>
        <v>28383129178</v>
      </c>
      <c r="M1381" s="21">
        <f t="shared" si="106"/>
        <v>1.9567151442341879E-3</v>
      </c>
      <c r="N1381" s="21">
        <f t="shared" si="107"/>
        <v>0.10414123525813049</v>
      </c>
      <c r="O1381" s="21">
        <f t="shared" si="108"/>
        <v>8.3551040391047868E-2</v>
      </c>
      <c r="P1381" s="21">
        <f t="shared" si="109"/>
        <v>-7.2184624664416511E-2</v>
      </c>
      <c r="Q1381" s="21">
        <f t="shared" si="110"/>
        <v>0.16156059454280508</v>
      </c>
    </row>
    <row r="1382" spans="1:17">
      <c r="A1382" s="154" t="s">
        <v>1595</v>
      </c>
      <c r="B1382" s="154" t="s">
        <v>3212</v>
      </c>
      <c r="C1382" s="154" t="s">
        <v>4171</v>
      </c>
      <c r="D1382" s="179"/>
      <c r="E1382" s="179"/>
      <c r="F1382" s="179"/>
      <c r="G1382" s="179"/>
      <c r="H1382" s="179"/>
      <c r="I1382" s="179"/>
      <c r="J1382" s="179"/>
      <c r="K1382" s="179"/>
      <c r="L1382" s="179">
        <f>VLOOKUP(A1382,Sheet2!$A$1:$E$2000,5,FALSE)</f>
        <v>0</v>
      </c>
      <c r="M1382" s="21" t="e">
        <f t="shared" si="106"/>
        <v>#DIV/0!</v>
      </c>
      <c r="N1382" s="21" t="e">
        <f t="shared" si="107"/>
        <v>#DIV/0!</v>
      </c>
      <c r="O1382" s="21" t="e">
        <f t="shared" si="108"/>
        <v>#DIV/0!</v>
      </c>
      <c r="P1382" s="21" t="e">
        <f t="shared" si="109"/>
        <v>#DIV/0!</v>
      </c>
      <c r="Q1382" s="21" t="e">
        <f t="shared" si="110"/>
        <v>#DIV/0!</v>
      </c>
    </row>
    <row r="1383" spans="1:17">
      <c r="A1383" s="154" t="s">
        <v>257</v>
      </c>
      <c r="B1383" s="154" t="s">
        <v>1943</v>
      </c>
      <c r="C1383" s="154" t="s">
        <v>4171</v>
      </c>
      <c r="D1383" s="179">
        <v>63678540988</v>
      </c>
      <c r="E1383" s="179">
        <v>69885353524</v>
      </c>
      <c r="F1383" s="179">
        <v>66609587704</v>
      </c>
      <c r="G1383" s="179">
        <v>66167673144</v>
      </c>
      <c r="H1383" s="179">
        <v>69709770282</v>
      </c>
      <c r="I1383" s="179">
        <v>74611817033</v>
      </c>
      <c r="J1383" s="179">
        <v>71519366618</v>
      </c>
      <c r="K1383" s="179">
        <v>70234650727</v>
      </c>
      <c r="L1383" s="179">
        <f>VLOOKUP(A1383,Sheet2!$A$1:$E$2000,5,FALSE)</f>
        <v>74361067228</v>
      </c>
      <c r="M1383" s="21">
        <f t="shared" si="106"/>
        <v>9.4713685339250536E-2</v>
      </c>
      <c r="N1383" s="21">
        <f t="shared" si="107"/>
        <v>6.763167488845627E-2</v>
      </c>
      <c r="O1383" s="21">
        <f t="shared" si="108"/>
        <v>7.3709792887746109E-2</v>
      </c>
      <c r="P1383" s="21">
        <f t="shared" si="109"/>
        <v>6.1464721211354677E-2</v>
      </c>
      <c r="Q1383" s="21">
        <f t="shared" si="110"/>
        <v>6.6723745139080276E-2</v>
      </c>
    </row>
    <row r="1384" spans="1:17">
      <c r="A1384" s="154" t="s">
        <v>959</v>
      </c>
      <c r="B1384" s="154" t="s">
        <v>4012</v>
      </c>
      <c r="C1384" s="154" t="s">
        <v>4171</v>
      </c>
      <c r="D1384" s="179"/>
      <c r="E1384" s="179"/>
      <c r="F1384" s="179"/>
      <c r="G1384" s="179"/>
      <c r="H1384" s="179"/>
      <c r="I1384" s="179"/>
      <c r="J1384" s="179"/>
      <c r="K1384" s="179"/>
      <c r="L1384" s="179">
        <f>VLOOKUP(A1384,Sheet2!$A$1:$E$2000,5,FALSE)</f>
        <v>0</v>
      </c>
      <c r="M1384" s="21" t="e">
        <f t="shared" si="106"/>
        <v>#DIV/0!</v>
      </c>
      <c r="N1384" s="21" t="e">
        <f t="shared" si="107"/>
        <v>#DIV/0!</v>
      </c>
      <c r="O1384" s="21" t="e">
        <f t="shared" si="108"/>
        <v>#DIV/0!</v>
      </c>
      <c r="P1384" s="21" t="e">
        <f t="shared" si="109"/>
        <v>#DIV/0!</v>
      </c>
      <c r="Q1384" s="21" t="e">
        <f t="shared" si="110"/>
        <v>#DIV/0!</v>
      </c>
    </row>
    <row r="1385" spans="1:17">
      <c r="A1385" s="154" t="s">
        <v>259</v>
      </c>
      <c r="B1385" s="154" t="s">
        <v>1945</v>
      </c>
      <c r="C1385" s="154" t="s">
        <v>4171</v>
      </c>
      <c r="D1385" s="179">
        <v>16239734600</v>
      </c>
      <c r="E1385" s="179">
        <v>18256590897</v>
      </c>
      <c r="F1385" s="179">
        <v>43968293421</v>
      </c>
      <c r="G1385" s="179">
        <v>36345218821</v>
      </c>
      <c r="H1385" s="179">
        <v>14638762025</v>
      </c>
      <c r="I1385" s="179">
        <v>6316518394</v>
      </c>
      <c r="J1385" s="179">
        <v>4358505026</v>
      </c>
      <c r="K1385" s="179">
        <v>6702833104</v>
      </c>
      <c r="L1385" s="179">
        <f>VLOOKUP(A1385,Sheet2!$A$1:$E$2000,5,FALSE)</f>
        <v>10660545549</v>
      </c>
      <c r="M1385" s="21">
        <f t="shared" si="106"/>
        <v>-9.8583666201047401E-2</v>
      </c>
      <c r="N1385" s="21">
        <f t="shared" si="107"/>
        <v>-0.65401435406881159</v>
      </c>
      <c r="O1385" s="21">
        <f t="shared" si="108"/>
        <v>-0.90087163528802539</v>
      </c>
      <c r="P1385" s="21">
        <f t="shared" si="109"/>
        <v>-0.81557868348485074</v>
      </c>
      <c r="Q1385" s="21">
        <f t="shared" si="110"/>
        <v>-0.27175907834323854</v>
      </c>
    </row>
    <row r="1386" spans="1:17">
      <c r="A1386" s="154" t="s">
        <v>1438</v>
      </c>
      <c r="B1386" s="154" t="s">
        <v>3215</v>
      </c>
      <c r="C1386" s="154" t="s">
        <v>4171</v>
      </c>
      <c r="D1386" s="179">
        <v>1037205237864</v>
      </c>
      <c r="E1386" s="179">
        <v>1531200353398</v>
      </c>
      <c r="F1386" s="179">
        <v>1495143906160</v>
      </c>
      <c r="G1386" s="179">
        <v>1467878877935</v>
      </c>
      <c r="H1386" s="179">
        <v>1306941003443</v>
      </c>
      <c r="I1386" s="179">
        <v>1839465910299</v>
      </c>
      <c r="J1386" s="179">
        <v>1981850711550</v>
      </c>
      <c r="K1386" s="179">
        <v>1492559303744</v>
      </c>
      <c r="L1386" s="179">
        <f>VLOOKUP(A1386,Sheet2!$A$1:$E$2000,5,FALSE)</f>
        <v>1250229995248</v>
      </c>
      <c r="M1386" s="21">
        <f t="shared" si="106"/>
        <v>0.26006016527113623</v>
      </c>
      <c r="N1386" s="21">
        <f t="shared" si="107"/>
        <v>0.20132280940041916</v>
      </c>
      <c r="O1386" s="21">
        <f t="shared" si="108"/>
        <v>0.3255250570762892</v>
      </c>
      <c r="P1386" s="21">
        <f t="shared" si="109"/>
        <v>1.6813666427110269E-2</v>
      </c>
      <c r="Q1386" s="21">
        <f t="shared" si="110"/>
        <v>-4.3392171525417564E-2</v>
      </c>
    </row>
    <row r="1387" spans="1:17">
      <c r="A1387" s="154" t="s">
        <v>862</v>
      </c>
      <c r="B1387" s="154" t="s">
        <v>4315</v>
      </c>
      <c r="C1387" s="154" t="s">
        <v>4171</v>
      </c>
      <c r="D1387" s="179"/>
      <c r="E1387" s="179"/>
      <c r="F1387" s="179"/>
      <c r="G1387" s="179"/>
      <c r="H1387" s="179"/>
      <c r="I1387" s="179"/>
      <c r="J1387" s="179"/>
      <c r="K1387" s="179"/>
      <c r="L1387" s="179">
        <f>VLOOKUP(A1387,Sheet2!$A$1:$E$2000,5,FALSE)</f>
        <v>0</v>
      </c>
      <c r="M1387" s="21" t="e">
        <f t="shared" si="106"/>
        <v>#DIV/0!</v>
      </c>
      <c r="N1387" s="21" t="e">
        <f t="shared" si="107"/>
        <v>#DIV/0!</v>
      </c>
      <c r="O1387" s="21" t="e">
        <f t="shared" si="108"/>
        <v>#DIV/0!</v>
      </c>
      <c r="P1387" s="21" t="e">
        <f t="shared" si="109"/>
        <v>#DIV/0!</v>
      </c>
      <c r="Q1387" s="21" t="e">
        <f t="shared" si="110"/>
        <v>#DIV/0!</v>
      </c>
    </row>
    <row r="1388" spans="1:17">
      <c r="A1388" s="154" t="s">
        <v>896</v>
      </c>
      <c r="B1388" s="154" t="s">
        <v>3217</v>
      </c>
      <c r="C1388" s="154" t="s">
        <v>4171</v>
      </c>
      <c r="D1388" s="179">
        <v>282909901038</v>
      </c>
      <c r="E1388" s="179">
        <v>356743777819</v>
      </c>
      <c r="F1388" s="179">
        <v>224966902810</v>
      </c>
      <c r="G1388" s="179">
        <v>312716607546</v>
      </c>
      <c r="H1388" s="179">
        <v>324579773336</v>
      </c>
      <c r="I1388" s="179">
        <v>315271095133</v>
      </c>
      <c r="J1388" s="179">
        <v>265377484951</v>
      </c>
      <c r="K1388" s="179">
        <v>261078105782</v>
      </c>
      <c r="L1388" s="179">
        <f>VLOOKUP(A1388,Sheet2!$A$1:$E$2000,5,FALSE)</f>
        <v>414069632935</v>
      </c>
      <c r="M1388" s="21">
        <f t="shared" si="106"/>
        <v>0.14729025794117742</v>
      </c>
      <c r="N1388" s="21">
        <f t="shared" si="107"/>
        <v>-0.11625341565744664</v>
      </c>
      <c r="O1388" s="21">
        <f t="shared" si="108"/>
        <v>0.17962901047328508</v>
      </c>
      <c r="P1388" s="21">
        <f t="shared" si="109"/>
        <v>-0.16512874761985283</v>
      </c>
      <c r="Q1388" s="21">
        <f t="shared" si="110"/>
        <v>0.27570990847406091</v>
      </c>
    </row>
    <row r="1389" spans="1:17">
      <c r="A1389" s="154" t="s">
        <v>1439</v>
      </c>
      <c r="B1389" s="154" t="s">
        <v>3218</v>
      </c>
      <c r="C1389" s="154" t="s">
        <v>4171</v>
      </c>
      <c r="D1389" s="179"/>
      <c r="E1389" s="179"/>
      <c r="F1389" s="179"/>
      <c r="G1389" s="179"/>
      <c r="H1389" s="179"/>
      <c r="I1389" s="179"/>
      <c r="J1389" s="179"/>
      <c r="K1389" s="179"/>
      <c r="L1389" s="179">
        <f>VLOOKUP(A1389,Sheet2!$A$1:$E$2000,5,FALSE)</f>
        <v>0</v>
      </c>
      <c r="M1389" s="21" t="e">
        <f t="shared" si="106"/>
        <v>#DIV/0!</v>
      </c>
      <c r="N1389" s="21" t="e">
        <f t="shared" si="107"/>
        <v>#DIV/0!</v>
      </c>
      <c r="O1389" s="21" t="e">
        <f t="shared" si="108"/>
        <v>#DIV/0!</v>
      </c>
      <c r="P1389" s="21" t="e">
        <f t="shared" si="109"/>
        <v>#DIV/0!</v>
      </c>
      <c r="Q1389" s="21" t="e">
        <f t="shared" si="110"/>
        <v>#DIV/0!</v>
      </c>
    </row>
    <row r="1390" spans="1:17">
      <c r="A1390" s="154" t="s">
        <v>879</v>
      </c>
      <c r="B1390" s="154" t="s">
        <v>3219</v>
      </c>
      <c r="C1390" s="154" t="s">
        <v>4171</v>
      </c>
      <c r="D1390" s="179">
        <v>361151318174</v>
      </c>
      <c r="E1390" s="179">
        <v>471489615051</v>
      </c>
      <c r="F1390" s="179">
        <v>324026451928</v>
      </c>
      <c r="G1390" s="179">
        <v>397963646111</v>
      </c>
      <c r="H1390" s="179">
        <v>364393531605</v>
      </c>
      <c r="I1390" s="179">
        <v>407606287055</v>
      </c>
      <c r="J1390" s="179">
        <v>259633109820</v>
      </c>
      <c r="K1390" s="179">
        <v>316646095003</v>
      </c>
      <c r="L1390" s="179">
        <f>VLOOKUP(A1390,Sheet2!$A$1:$E$2000,5,FALSE)</f>
        <v>499192745965</v>
      </c>
      <c r="M1390" s="21">
        <f t="shared" si="106"/>
        <v>8.9774376219718677E-3</v>
      </c>
      <c r="N1390" s="21">
        <f t="shared" si="107"/>
        <v>-0.13549254523684445</v>
      </c>
      <c r="O1390" s="21">
        <f t="shared" si="108"/>
        <v>-0.19872865849331481</v>
      </c>
      <c r="P1390" s="21">
        <f t="shared" si="109"/>
        <v>-0.20433411921580122</v>
      </c>
      <c r="Q1390" s="21">
        <f t="shared" si="110"/>
        <v>0.36992757189258069</v>
      </c>
    </row>
    <row r="1391" spans="1:17">
      <c r="A1391" s="154" t="s">
        <v>4261</v>
      </c>
      <c r="B1391" s="154" t="s">
        <v>4262</v>
      </c>
      <c r="C1391" s="154" t="s">
        <v>4171</v>
      </c>
      <c r="D1391" s="179">
        <v>3877775656</v>
      </c>
      <c r="E1391" s="179">
        <v>12000000</v>
      </c>
      <c r="F1391" s="179">
        <v>12000000</v>
      </c>
      <c r="G1391" s="179">
        <v>-4634432335</v>
      </c>
      <c r="H1391" s="179">
        <v>0</v>
      </c>
      <c r="I1391" s="179">
        <v>0</v>
      </c>
      <c r="J1391" s="179">
        <v>0</v>
      </c>
      <c r="K1391" s="179">
        <v>0</v>
      </c>
      <c r="L1391" s="179">
        <f>VLOOKUP(A1391,Sheet2!$A$1:$E$2000,5,FALSE)</f>
        <v>0</v>
      </c>
      <c r="M1391" s="21">
        <f t="shared" si="106"/>
        <v>-1</v>
      </c>
      <c r="N1391" s="21">
        <f t="shared" si="107"/>
        <v>-1</v>
      </c>
      <c r="O1391" s="21">
        <f t="shared" si="108"/>
        <v>-1</v>
      </c>
      <c r="P1391" s="21">
        <f t="shared" si="109"/>
        <v>1</v>
      </c>
      <c r="Q1391" s="21" t="e">
        <f t="shared" si="110"/>
        <v>#DIV/0!</v>
      </c>
    </row>
    <row r="1392" spans="1:17">
      <c r="A1392" s="154" t="s">
        <v>1440</v>
      </c>
      <c r="B1392" s="154" t="s">
        <v>3220</v>
      </c>
      <c r="C1392" s="154" t="s">
        <v>4171</v>
      </c>
      <c r="D1392" s="179"/>
      <c r="E1392" s="179"/>
      <c r="F1392" s="179"/>
      <c r="G1392" s="179"/>
      <c r="H1392" s="179"/>
      <c r="I1392" s="179"/>
      <c r="J1392" s="179"/>
      <c r="K1392" s="179"/>
      <c r="L1392" s="179">
        <f>VLOOKUP(A1392,Sheet2!$A$1:$E$2000,5,FALSE)</f>
        <v>0</v>
      </c>
      <c r="M1392" s="21" t="e">
        <f t="shared" si="106"/>
        <v>#DIV/0!</v>
      </c>
      <c r="N1392" s="21" t="e">
        <f t="shared" si="107"/>
        <v>#DIV/0!</v>
      </c>
      <c r="O1392" s="21" t="e">
        <f t="shared" si="108"/>
        <v>#DIV/0!</v>
      </c>
      <c r="P1392" s="21" t="e">
        <f t="shared" si="109"/>
        <v>#DIV/0!</v>
      </c>
      <c r="Q1392" s="21" t="e">
        <f t="shared" si="110"/>
        <v>#DIV/0!</v>
      </c>
    </row>
    <row r="1393" spans="1:17">
      <c r="A1393" s="154" t="s">
        <v>796</v>
      </c>
      <c r="B1393" s="154" t="s">
        <v>3221</v>
      </c>
      <c r="C1393" s="154" t="s">
        <v>4171</v>
      </c>
      <c r="D1393" s="179">
        <v>1291510389688</v>
      </c>
      <c r="E1393" s="179">
        <v>1563875961558</v>
      </c>
      <c r="F1393" s="179">
        <v>1337106934492</v>
      </c>
      <c r="G1393" s="179">
        <v>1678584102949</v>
      </c>
      <c r="H1393" s="179">
        <v>1598635121240</v>
      </c>
      <c r="I1393" s="179">
        <v>2104907531971</v>
      </c>
      <c r="J1393" s="179">
        <v>1363169408605</v>
      </c>
      <c r="K1393" s="179">
        <v>1729417748641</v>
      </c>
      <c r="L1393" s="179">
        <f>VLOOKUP(A1393,Sheet2!$A$1:$E$2000,5,FALSE)</f>
        <v>1294786587345</v>
      </c>
      <c r="M1393" s="21">
        <f t="shared" si="106"/>
        <v>0.23780275714715268</v>
      </c>
      <c r="N1393" s="21">
        <f t="shared" si="107"/>
        <v>0.34595555127914446</v>
      </c>
      <c r="O1393" s="21">
        <f t="shared" si="108"/>
        <v>1.9491690186246607E-2</v>
      </c>
      <c r="P1393" s="21">
        <f t="shared" si="109"/>
        <v>3.0283645366766865E-2</v>
      </c>
      <c r="Q1393" s="21">
        <f t="shared" si="110"/>
        <v>-0.19006747059286194</v>
      </c>
    </row>
    <row r="1394" spans="1:17">
      <c r="A1394" s="154" t="s">
        <v>1443</v>
      </c>
      <c r="B1394" s="154" t="s">
        <v>3224</v>
      </c>
      <c r="C1394" s="154" t="s">
        <v>4171</v>
      </c>
      <c r="D1394" s="179">
        <v>19872060678</v>
      </c>
      <c r="E1394" s="179">
        <v>46339787256</v>
      </c>
      <c r="F1394" s="179">
        <v>79646446360</v>
      </c>
      <c r="G1394" s="179">
        <v>32568953324</v>
      </c>
      <c r="H1394" s="179">
        <v>14615331339</v>
      </c>
      <c r="I1394" s="179">
        <v>51619305654</v>
      </c>
      <c r="J1394" s="179">
        <v>70689291421</v>
      </c>
      <c r="K1394" s="179">
        <v>37491328755</v>
      </c>
      <c r="L1394" s="179">
        <f>VLOOKUP(A1394,Sheet2!$A$1:$E$2000,5,FALSE)</f>
        <v>16541488321</v>
      </c>
      <c r="M1394" s="21">
        <f t="shared" si="106"/>
        <v>-0.26452864774208495</v>
      </c>
      <c r="N1394" s="21">
        <f t="shared" si="107"/>
        <v>0.11393057048004503</v>
      </c>
      <c r="O1394" s="21">
        <f t="shared" si="108"/>
        <v>-0.112461451180306</v>
      </c>
      <c r="P1394" s="21">
        <f t="shared" si="109"/>
        <v>0.15113704705311209</v>
      </c>
      <c r="Q1394" s="21">
        <f t="shared" si="110"/>
        <v>0.13179016864709617</v>
      </c>
    </row>
    <row r="1395" spans="1:17">
      <c r="A1395" s="154" t="s">
        <v>1444</v>
      </c>
      <c r="B1395" s="154" t="s">
        <v>3226</v>
      </c>
      <c r="C1395" s="154" t="s">
        <v>4171</v>
      </c>
      <c r="D1395" s="179">
        <v>324950841744</v>
      </c>
      <c r="E1395" s="179">
        <v>301314135166</v>
      </c>
      <c r="F1395" s="179">
        <v>303586137569</v>
      </c>
      <c r="G1395" s="179">
        <v>397506080529</v>
      </c>
      <c r="H1395" s="179">
        <v>257445791321</v>
      </c>
      <c r="I1395" s="179">
        <v>278511358035</v>
      </c>
      <c r="J1395" s="179">
        <v>286580088204</v>
      </c>
      <c r="K1395" s="179">
        <v>284352266283</v>
      </c>
      <c r="L1395" s="179">
        <f>VLOOKUP(A1395,Sheet2!$A$1:$E$2000,5,FALSE)</f>
        <v>280079989100</v>
      </c>
      <c r="M1395" s="21">
        <f t="shared" si="106"/>
        <v>-0.20773926930209724</v>
      </c>
      <c r="N1395" s="21">
        <f t="shared" si="107"/>
        <v>-7.5677754442012787E-2</v>
      </c>
      <c r="O1395" s="21">
        <f t="shared" si="108"/>
        <v>-5.6017213108535996E-2</v>
      </c>
      <c r="P1395" s="21">
        <f t="shared" si="109"/>
        <v>-0.28465932922438625</v>
      </c>
      <c r="Q1395" s="21">
        <f t="shared" si="110"/>
        <v>8.791830568625697E-2</v>
      </c>
    </row>
    <row r="1396" spans="1:17">
      <c r="A1396" s="154" t="s">
        <v>1445</v>
      </c>
      <c r="B1396" s="154" t="s">
        <v>3228</v>
      </c>
      <c r="C1396" s="154" t="s">
        <v>4171</v>
      </c>
      <c r="D1396" s="179">
        <v>162597117431</v>
      </c>
      <c r="E1396" s="179">
        <v>172088307603</v>
      </c>
      <c r="F1396" s="179">
        <v>179425133513</v>
      </c>
      <c r="G1396" s="179">
        <v>211204823853</v>
      </c>
      <c r="H1396" s="179">
        <v>190374201014</v>
      </c>
      <c r="I1396" s="179">
        <v>203570916763</v>
      </c>
      <c r="J1396" s="179">
        <v>222085763648</v>
      </c>
      <c r="K1396" s="179">
        <v>209298214806</v>
      </c>
      <c r="L1396" s="179">
        <f>VLOOKUP(A1396,Sheet2!$A$1:$E$2000,5,FALSE)</f>
        <v>199450878753</v>
      </c>
      <c r="M1396" s="21">
        <f t="shared" si="106"/>
        <v>0.17083380088080302</v>
      </c>
      <c r="N1396" s="21">
        <f t="shared" si="107"/>
        <v>0.18294449866186704</v>
      </c>
      <c r="O1396" s="21">
        <f t="shared" si="108"/>
        <v>0.23776284459004782</v>
      </c>
      <c r="P1396" s="21">
        <f t="shared" si="109"/>
        <v>-9.0272987719589824E-3</v>
      </c>
      <c r="Q1396" s="21">
        <f t="shared" si="110"/>
        <v>4.7678087107677507E-2</v>
      </c>
    </row>
    <row r="1397" spans="1:17">
      <c r="A1397" s="154" t="s">
        <v>1446</v>
      </c>
      <c r="B1397" s="154" t="s">
        <v>3229</v>
      </c>
      <c r="C1397" s="154" t="s">
        <v>4171</v>
      </c>
      <c r="D1397" s="179"/>
      <c r="E1397" s="179"/>
      <c r="F1397" s="179"/>
      <c r="G1397" s="179"/>
      <c r="H1397" s="179"/>
      <c r="I1397" s="179"/>
      <c r="J1397" s="179"/>
      <c r="K1397" s="179"/>
      <c r="L1397" s="179">
        <f>VLOOKUP(A1397,Sheet2!$A$1:$E$2000,5,FALSE)</f>
        <v>0</v>
      </c>
      <c r="M1397" s="21" t="e">
        <f t="shared" si="106"/>
        <v>#DIV/0!</v>
      </c>
      <c r="N1397" s="21" t="e">
        <f t="shared" si="107"/>
        <v>#DIV/0!</v>
      </c>
      <c r="O1397" s="21" t="e">
        <f t="shared" si="108"/>
        <v>#DIV/0!</v>
      </c>
      <c r="P1397" s="21" t="e">
        <f t="shared" si="109"/>
        <v>#DIV/0!</v>
      </c>
      <c r="Q1397" s="21" t="e">
        <f t="shared" si="110"/>
        <v>#DIV/0!</v>
      </c>
    </row>
    <row r="1398" spans="1:17">
      <c r="A1398" s="154" t="s">
        <v>613</v>
      </c>
      <c r="B1398" s="154" t="s">
        <v>3993</v>
      </c>
      <c r="C1398" s="154" t="s">
        <v>4171</v>
      </c>
      <c r="D1398" s="179">
        <v>116572418</v>
      </c>
      <c r="E1398" s="179">
        <v>144035992</v>
      </c>
      <c r="F1398" s="179"/>
      <c r="G1398" s="179"/>
      <c r="H1398" s="179"/>
      <c r="I1398" s="179"/>
      <c r="J1398" s="179"/>
      <c r="K1398" s="179"/>
      <c r="L1398" s="179">
        <f>VLOOKUP(A1398,Sheet2!$A$1:$E$2000,5,FALSE)</f>
        <v>0</v>
      </c>
      <c r="M1398" s="21">
        <f t="shared" si="106"/>
        <v>-1</v>
      </c>
      <c r="N1398" s="21">
        <f t="shared" si="107"/>
        <v>-1</v>
      </c>
      <c r="O1398" s="21" t="e">
        <f t="shared" si="108"/>
        <v>#DIV/0!</v>
      </c>
      <c r="P1398" s="21" t="e">
        <f t="shared" si="109"/>
        <v>#DIV/0!</v>
      </c>
      <c r="Q1398" s="21" t="e">
        <f t="shared" si="110"/>
        <v>#DIV/0!</v>
      </c>
    </row>
    <row r="1399" spans="1:17">
      <c r="A1399" s="154" t="s">
        <v>941</v>
      </c>
      <c r="B1399" s="154" t="s">
        <v>3233</v>
      </c>
      <c r="C1399" s="154" t="s">
        <v>4171</v>
      </c>
      <c r="D1399" s="179"/>
      <c r="E1399" s="179"/>
      <c r="F1399" s="179"/>
      <c r="G1399" s="179"/>
      <c r="H1399" s="179"/>
      <c r="I1399" s="179"/>
      <c r="J1399" s="179"/>
      <c r="K1399" s="179"/>
      <c r="L1399" s="179">
        <f>VLOOKUP(A1399,Sheet2!$A$1:$E$2000,5,FALSE)</f>
        <v>0</v>
      </c>
      <c r="M1399" s="21" t="e">
        <f t="shared" si="106"/>
        <v>#DIV/0!</v>
      </c>
      <c r="N1399" s="21" t="e">
        <f t="shared" si="107"/>
        <v>#DIV/0!</v>
      </c>
      <c r="O1399" s="21" t="e">
        <f t="shared" si="108"/>
        <v>#DIV/0!</v>
      </c>
      <c r="P1399" s="21" t="e">
        <f t="shared" si="109"/>
        <v>#DIV/0!</v>
      </c>
      <c r="Q1399" s="21" t="e">
        <f t="shared" si="110"/>
        <v>#DIV/0!</v>
      </c>
    </row>
    <row r="1400" spans="1:17">
      <c r="A1400" s="154" t="s">
        <v>875</v>
      </c>
      <c r="B1400" s="154" t="s">
        <v>3235</v>
      </c>
      <c r="C1400" s="154" t="s">
        <v>4171</v>
      </c>
      <c r="D1400" s="179"/>
      <c r="E1400" s="179"/>
      <c r="F1400" s="179"/>
      <c r="G1400" s="179"/>
      <c r="H1400" s="179"/>
      <c r="I1400" s="179"/>
      <c r="J1400" s="179"/>
      <c r="K1400" s="179"/>
      <c r="L1400" s="179">
        <f>VLOOKUP(A1400,Sheet2!$A$1:$E$2000,5,FALSE)</f>
        <v>0</v>
      </c>
      <c r="M1400" s="21" t="e">
        <f t="shared" si="106"/>
        <v>#DIV/0!</v>
      </c>
      <c r="N1400" s="21" t="e">
        <f t="shared" si="107"/>
        <v>#DIV/0!</v>
      </c>
      <c r="O1400" s="21" t="e">
        <f t="shared" si="108"/>
        <v>#DIV/0!</v>
      </c>
      <c r="P1400" s="21" t="e">
        <f t="shared" si="109"/>
        <v>#DIV/0!</v>
      </c>
      <c r="Q1400" s="21" t="e">
        <f t="shared" si="110"/>
        <v>#DIV/0!</v>
      </c>
    </row>
    <row r="1401" spans="1:17">
      <c r="A1401" s="154" t="s">
        <v>1449</v>
      </c>
      <c r="B1401" s="154" t="s">
        <v>3239</v>
      </c>
      <c r="C1401" s="154" t="s">
        <v>4171</v>
      </c>
      <c r="D1401" s="179"/>
      <c r="E1401" s="179"/>
      <c r="F1401" s="179"/>
      <c r="G1401" s="179"/>
      <c r="H1401" s="179"/>
      <c r="I1401" s="179"/>
      <c r="J1401" s="179"/>
      <c r="K1401" s="179"/>
      <c r="L1401" s="179">
        <f>VLOOKUP(A1401,Sheet2!$A$1:$E$2000,5,FALSE)</f>
        <v>0</v>
      </c>
      <c r="M1401" s="21" t="e">
        <f t="shared" si="106"/>
        <v>#DIV/0!</v>
      </c>
      <c r="N1401" s="21" t="e">
        <f t="shared" si="107"/>
        <v>#DIV/0!</v>
      </c>
      <c r="O1401" s="21" t="e">
        <f t="shared" si="108"/>
        <v>#DIV/0!</v>
      </c>
      <c r="P1401" s="21" t="e">
        <f t="shared" si="109"/>
        <v>#DIV/0!</v>
      </c>
      <c r="Q1401" s="21" t="e">
        <f t="shared" si="110"/>
        <v>#DIV/0!</v>
      </c>
    </row>
    <row r="1402" spans="1:17">
      <c r="A1402" s="154" t="s">
        <v>1450</v>
      </c>
      <c r="B1402" s="154" t="s">
        <v>3240</v>
      </c>
      <c r="C1402" s="154" t="s">
        <v>4171</v>
      </c>
      <c r="D1402" s="179"/>
      <c r="E1402" s="179"/>
      <c r="F1402" s="179"/>
      <c r="G1402" s="179"/>
      <c r="H1402" s="179"/>
      <c r="I1402" s="179"/>
      <c r="J1402" s="179"/>
      <c r="K1402" s="179"/>
      <c r="L1402" s="179">
        <f>VLOOKUP(A1402,Sheet2!$A$1:$E$2000,5,FALSE)</f>
        <v>0</v>
      </c>
      <c r="M1402" s="21" t="e">
        <f t="shared" si="106"/>
        <v>#DIV/0!</v>
      </c>
      <c r="N1402" s="21" t="e">
        <f t="shared" si="107"/>
        <v>#DIV/0!</v>
      </c>
      <c r="O1402" s="21" t="e">
        <f t="shared" si="108"/>
        <v>#DIV/0!</v>
      </c>
      <c r="P1402" s="21" t="e">
        <f t="shared" si="109"/>
        <v>#DIV/0!</v>
      </c>
      <c r="Q1402" s="21" t="e">
        <f t="shared" si="110"/>
        <v>#DIV/0!</v>
      </c>
    </row>
    <row r="1403" spans="1:17">
      <c r="A1403" s="154" t="s">
        <v>3683</v>
      </c>
      <c r="B1403" s="154" t="s">
        <v>3684</v>
      </c>
      <c r="C1403" s="154" t="s">
        <v>4171</v>
      </c>
      <c r="D1403" s="179">
        <v>224466094122</v>
      </c>
      <c r="E1403" s="179">
        <v>623983040048</v>
      </c>
      <c r="F1403" s="179">
        <v>64884746436</v>
      </c>
      <c r="G1403" s="179">
        <v>2020588992706</v>
      </c>
      <c r="H1403" s="179">
        <v>186917681411</v>
      </c>
      <c r="I1403" s="179">
        <v>138124287735</v>
      </c>
      <c r="J1403" s="179">
        <v>221526004320</v>
      </c>
      <c r="K1403" s="179">
        <v>50521380167</v>
      </c>
      <c r="L1403" s="179">
        <f>VLOOKUP(A1403,Sheet2!$A$1:$E$2000,5,FALSE)</f>
        <v>562657803814</v>
      </c>
      <c r="M1403" s="21">
        <f t="shared" si="106"/>
        <v>-0.16727877258198287</v>
      </c>
      <c r="N1403" s="21">
        <f t="shared" si="107"/>
        <v>-0.77864095837544756</v>
      </c>
      <c r="O1403" s="21">
        <f t="shared" si="108"/>
        <v>2.414146105024936</v>
      </c>
      <c r="P1403" s="21">
        <f t="shared" si="109"/>
        <v>-0.97499670623299739</v>
      </c>
      <c r="Q1403" s="21">
        <f t="shared" si="110"/>
        <v>2.0101903659761953</v>
      </c>
    </row>
    <row r="1404" spans="1:17">
      <c r="A1404" s="154" t="s">
        <v>818</v>
      </c>
      <c r="B1404" s="154" t="s">
        <v>3241</v>
      </c>
      <c r="C1404" s="154" t="s">
        <v>4171</v>
      </c>
      <c r="D1404" s="179"/>
      <c r="E1404" s="179"/>
      <c r="F1404" s="179"/>
      <c r="G1404" s="179"/>
      <c r="H1404" s="179"/>
      <c r="I1404" s="179"/>
      <c r="J1404" s="179"/>
      <c r="K1404" s="179"/>
      <c r="L1404" s="179">
        <f>VLOOKUP(A1404,Sheet2!$A$1:$E$2000,5,FALSE)</f>
        <v>0</v>
      </c>
      <c r="M1404" s="21" t="e">
        <f t="shared" si="106"/>
        <v>#DIV/0!</v>
      </c>
      <c r="N1404" s="21" t="e">
        <f t="shared" si="107"/>
        <v>#DIV/0!</v>
      </c>
      <c r="O1404" s="21" t="e">
        <f t="shared" si="108"/>
        <v>#DIV/0!</v>
      </c>
      <c r="P1404" s="21" t="e">
        <f t="shared" si="109"/>
        <v>#DIV/0!</v>
      </c>
      <c r="Q1404" s="21" t="e">
        <f t="shared" si="110"/>
        <v>#DIV/0!</v>
      </c>
    </row>
    <row r="1405" spans="1:17">
      <c r="A1405" s="154" t="s">
        <v>3242</v>
      </c>
      <c r="B1405" s="154" t="s">
        <v>3243</v>
      </c>
      <c r="C1405" s="154" t="s">
        <v>4171</v>
      </c>
      <c r="D1405" s="179"/>
      <c r="E1405" s="179"/>
      <c r="F1405" s="179"/>
      <c r="G1405" s="179"/>
      <c r="H1405" s="179"/>
      <c r="I1405" s="179"/>
      <c r="J1405" s="179"/>
      <c r="K1405" s="179"/>
      <c r="L1405" s="179">
        <f>VLOOKUP(A1405,Sheet2!$A$1:$E$2000,5,FALSE)</f>
        <v>0</v>
      </c>
      <c r="M1405" s="21" t="e">
        <f t="shared" si="106"/>
        <v>#DIV/0!</v>
      </c>
      <c r="N1405" s="21" t="e">
        <f t="shared" si="107"/>
        <v>#DIV/0!</v>
      </c>
      <c r="O1405" s="21" t="e">
        <f t="shared" si="108"/>
        <v>#DIV/0!</v>
      </c>
      <c r="P1405" s="21" t="e">
        <f t="shared" si="109"/>
        <v>#DIV/0!</v>
      </c>
      <c r="Q1405" s="21" t="e">
        <f t="shared" si="110"/>
        <v>#DIV/0!</v>
      </c>
    </row>
    <row r="1406" spans="1:17">
      <c r="A1406" s="154" t="s">
        <v>3245</v>
      </c>
      <c r="B1406" s="154" t="s">
        <v>3246</v>
      </c>
      <c r="C1406" s="154" t="s">
        <v>4171</v>
      </c>
      <c r="D1406" s="179">
        <v>67763000112</v>
      </c>
      <c r="E1406" s="179">
        <v>82535796836</v>
      </c>
      <c r="F1406" s="179">
        <v>70469097905</v>
      </c>
      <c r="G1406" s="179">
        <v>105573259454</v>
      </c>
      <c r="H1406" s="179">
        <v>65190216515</v>
      </c>
      <c r="I1406" s="179">
        <v>62898438984</v>
      </c>
      <c r="J1406" s="179">
        <v>54419145924</v>
      </c>
      <c r="K1406" s="179">
        <v>74654281354</v>
      </c>
      <c r="L1406" s="179">
        <f>VLOOKUP(A1406,Sheet2!$A$1:$E$2000,5,FALSE)</f>
        <v>49553535245</v>
      </c>
      <c r="M1406" s="21">
        <f t="shared" si="106"/>
        <v>-3.7967380321822432E-2</v>
      </c>
      <c r="N1406" s="21">
        <f t="shared" si="107"/>
        <v>-0.23792534396947493</v>
      </c>
      <c r="O1406" s="21">
        <f t="shared" si="108"/>
        <v>-0.22775872628080296</v>
      </c>
      <c r="P1406" s="21">
        <f t="shared" si="109"/>
        <v>-0.29286751455724358</v>
      </c>
      <c r="Q1406" s="21">
        <f t="shared" si="110"/>
        <v>-0.23986239202629531</v>
      </c>
    </row>
    <row r="1407" spans="1:17">
      <c r="A1407" s="154" t="s">
        <v>1631</v>
      </c>
      <c r="B1407" s="154" t="s">
        <v>4289</v>
      </c>
      <c r="C1407" s="154" t="s">
        <v>4171</v>
      </c>
      <c r="D1407" s="179">
        <v>4979884686</v>
      </c>
      <c r="E1407" s="179">
        <v>4940089091</v>
      </c>
      <c r="F1407" s="179">
        <v>7934510710</v>
      </c>
      <c r="G1407" s="179">
        <v>9479626523</v>
      </c>
      <c r="H1407" s="179">
        <v>7529176715</v>
      </c>
      <c r="I1407" s="179">
        <v>14018553979</v>
      </c>
      <c r="J1407" s="179">
        <v>19992154239</v>
      </c>
      <c r="K1407" s="179">
        <v>247430569916</v>
      </c>
      <c r="L1407" s="179">
        <f>VLOOKUP(A1407,Sheet2!$A$1:$E$2000,5,FALSE)</f>
        <v>20110884328</v>
      </c>
      <c r="M1407" s="21">
        <f t="shared" si="106"/>
        <v>0.51191788359414236</v>
      </c>
      <c r="N1407" s="21">
        <f t="shared" si="107"/>
        <v>1.8377127863016509</v>
      </c>
      <c r="O1407" s="21">
        <f t="shared" si="108"/>
        <v>1.5196455042657571</v>
      </c>
      <c r="P1407" s="21">
        <f t="shared" si="109"/>
        <v>25.101299383015789</v>
      </c>
      <c r="Q1407" s="21">
        <f t="shared" si="110"/>
        <v>1.6710602087389046</v>
      </c>
    </row>
    <row r="1408" spans="1:17">
      <c r="A1408" s="154" t="s">
        <v>1452</v>
      </c>
      <c r="B1408" s="154" t="s">
        <v>3248</v>
      </c>
      <c r="C1408" s="154" t="s">
        <v>4171</v>
      </c>
      <c r="D1408" s="179"/>
      <c r="E1408" s="179"/>
      <c r="F1408" s="179"/>
      <c r="G1408" s="179"/>
      <c r="H1408" s="179"/>
      <c r="I1408" s="179"/>
      <c r="J1408" s="179"/>
      <c r="K1408" s="179"/>
      <c r="L1408" s="179">
        <f>VLOOKUP(A1408,Sheet2!$A$1:$E$2000,5,FALSE)</f>
        <v>0</v>
      </c>
      <c r="M1408" s="21" t="e">
        <f t="shared" si="106"/>
        <v>#DIV/0!</v>
      </c>
      <c r="N1408" s="21" t="e">
        <f t="shared" si="107"/>
        <v>#DIV/0!</v>
      </c>
      <c r="O1408" s="21" t="e">
        <f t="shared" si="108"/>
        <v>#DIV/0!</v>
      </c>
      <c r="P1408" s="21" t="e">
        <f t="shared" si="109"/>
        <v>#DIV/0!</v>
      </c>
      <c r="Q1408" s="21" t="e">
        <f t="shared" si="110"/>
        <v>#DIV/0!</v>
      </c>
    </row>
    <row r="1409" spans="1:17">
      <c r="A1409" s="154" t="s">
        <v>1453</v>
      </c>
      <c r="B1409" s="154" t="s">
        <v>3251</v>
      </c>
      <c r="C1409" s="154" t="s">
        <v>4171</v>
      </c>
      <c r="D1409" s="179"/>
      <c r="E1409" s="179"/>
      <c r="F1409" s="179"/>
      <c r="G1409" s="179"/>
      <c r="H1409" s="179"/>
      <c r="I1409" s="179"/>
      <c r="J1409" s="179"/>
      <c r="K1409" s="179"/>
      <c r="L1409" s="179">
        <f>VLOOKUP(A1409,Sheet2!$A$1:$E$2000,5,FALSE)</f>
        <v>0</v>
      </c>
      <c r="M1409" s="21" t="e">
        <f t="shared" si="106"/>
        <v>#DIV/0!</v>
      </c>
      <c r="N1409" s="21" t="e">
        <f t="shared" si="107"/>
        <v>#DIV/0!</v>
      </c>
      <c r="O1409" s="21" t="e">
        <f t="shared" si="108"/>
        <v>#DIV/0!</v>
      </c>
      <c r="P1409" s="21" t="e">
        <f t="shared" si="109"/>
        <v>#DIV/0!</v>
      </c>
      <c r="Q1409" s="21" t="e">
        <f t="shared" si="110"/>
        <v>#DIV/0!</v>
      </c>
    </row>
    <row r="1410" spans="1:17">
      <c r="A1410" s="154" t="s">
        <v>1454</v>
      </c>
      <c r="B1410" s="154" t="s">
        <v>3252</v>
      </c>
      <c r="C1410" s="154" t="s">
        <v>4171</v>
      </c>
      <c r="D1410" s="179"/>
      <c r="E1410" s="179"/>
      <c r="F1410" s="179"/>
      <c r="G1410" s="179"/>
      <c r="H1410" s="179"/>
      <c r="I1410" s="179"/>
      <c r="J1410" s="179"/>
      <c r="K1410" s="179"/>
      <c r="L1410" s="179">
        <f>VLOOKUP(A1410,Sheet2!$A$1:$E$2000,5,FALSE)</f>
        <v>0</v>
      </c>
      <c r="M1410" s="21" t="e">
        <f t="shared" si="106"/>
        <v>#DIV/0!</v>
      </c>
      <c r="N1410" s="21" t="e">
        <f t="shared" si="107"/>
        <v>#DIV/0!</v>
      </c>
      <c r="O1410" s="21" t="e">
        <f t="shared" si="108"/>
        <v>#DIV/0!</v>
      </c>
      <c r="P1410" s="21" t="e">
        <f t="shared" si="109"/>
        <v>#DIV/0!</v>
      </c>
      <c r="Q1410" s="21" t="e">
        <f t="shared" si="110"/>
        <v>#DIV/0!</v>
      </c>
    </row>
    <row r="1411" spans="1:17">
      <c r="A1411" s="154" t="s">
        <v>1457</v>
      </c>
      <c r="B1411" s="154" t="s">
        <v>3255</v>
      </c>
      <c r="C1411" s="154" t="s">
        <v>4171</v>
      </c>
      <c r="D1411" s="179">
        <v>54978660122</v>
      </c>
      <c r="E1411" s="179">
        <v>56487352853</v>
      </c>
      <c r="F1411" s="179">
        <v>54771579922</v>
      </c>
      <c r="G1411" s="179">
        <v>53851444582</v>
      </c>
      <c r="H1411" s="179">
        <v>53406314886</v>
      </c>
      <c r="I1411" s="179">
        <v>57147106083</v>
      </c>
      <c r="J1411" s="179">
        <v>56093767383</v>
      </c>
      <c r="K1411" s="179">
        <v>54503378349</v>
      </c>
      <c r="L1411" s="179">
        <f>VLOOKUP(A1411,Sheet2!$A$1:$E$2000,5,FALSE)</f>
        <v>54315888660</v>
      </c>
      <c r="M1411" s="21">
        <f t="shared" ref="M1411:M1474" si="111">(H1411-D1411)/ABS(D1411)</f>
        <v>-2.8599191622911482E-2</v>
      </c>
      <c r="N1411" s="21">
        <f t="shared" ref="N1411:N1474" si="112">(I1411-E1411)/ABS(E1411)</f>
        <v>1.1679662732946796E-2</v>
      </c>
      <c r="O1411" s="21">
        <f t="shared" ref="O1411:O1474" si="113">(J1411-F1411)/ABS(F1411)</f>
        <v>2.4140027782344826E-2</v>
      </c>
      <c r="P1411" s="21">
        <f t="shared" ref="P1411:P1474" si="114">(K1411-G1411)/ABS(G1411)</f>
        <v>1.210615187875407E-2</v>
      </c>
      <c r="Q1411" s="21">
        <f t="shared" ref="Q1411:Q1474" si="115">(L1411-H1411)/ABS(H1411)</f>
        <v>1.7031202694691761E-2</v>
      </c>
    </row>
    <row r="1412" spans="1:17">
      <c r="A1412" s="154" t="s">
        <v>1459</v>
      </c>
      <c r="B1412" s="154" t="s">
        <v>3257</v>
      </c>
      <c r="C1412" s="154" t="s">
        <v>4171</v>
      </c>
      <c r="D1412" s="179">
        <v>57397060198</v>
      </c>
      <c r="E1412" s="179">
        <v>59936482784</v>
      </c>
      <c r="F1412" s="179">
        <v>60711765862</v>
      </c>
      <c r="G1412" s="179">
        <v>59396450321</v>
      </c>
      <c r="H1412" s="179">
        <v>56407626647</v>
      </c>
      <c r="I1412" s="179">
        <v>67435198754</v>
      </c>
      <c r="J1412" s="179">
        <v>73451981226</v>
      </c>
      <c r="K1412" s="179">
        <v>81431647021</v>
      </c>
      <c r="L1412" s="179">
        <f>VLOOKUP(A1412,Sheet2!$A$1:$E$2000,5,FALSE)</f>
        <v>57881820888</v>
      </c>
      <c r="M1412" s="21">
        <f t="shared" si="111"/>
        <v>-1.7238401193141191E-2</v>
      </c>
      <c r="N1412" s="21">
        <f t="shared" si="112"/>
        <v>0.12511104458738403</v>
      </c>
      <c r="O1412" s="21">
        <f t="shared" si="113"/>
        <v>0.20984755068661587</v>
      </c>
      <c r="P1412" s="21">
        <f t="shared" si="114"/>
        <v>0.370985077069653</v>
      </c>
      <c r="Q1412" s="21">
        <f t="shared" si="115"/>
        <v>2.6134661722705257E-2</v>
      </c>
    </row>
    <row r="1413" spans="1:17">
      <c r="A1413" s="154" t="s">
        <v>1460</v>
      </c>
      <c r="B1413" s="154" t="s">
        <v>3258</v>
      </c>
      <c r="C1413" s="154" t="s">
        <v>4171</v>
      </c>
      <c r="D1413" s="179">
        <v>16744667808</v>
      </c>
      <c r="E1413" s="179">
        <v>10566874455</v>
      </c>
      <c r="F1413" s="179">
        <v>8149248642</v>
      </c>
      <c r="G1413" s="179">
        <v>24411226192</v>
      </c>
      <c r="H1413" s="179">
        <v>25257700155</v>
      </c>
      <c r="I1413" s="179">
        <v>18817574346</v>
      </c>
      <c r="J1413" s="179">
        <v>15697169026</v>
      </c>
      <c r="K1413" s="179">
        <v>29794915464</v>
      </c>
      <c r="L1413" s="179">
        <f>VLOOKUP(A1413,Sheet2!$A$1:$E$2000,5,FALSE)</f>
        <v>24644740155</v>
      </c>
      <c r="M1413" s="21">
        <f t="shared" si="111"/>
        <v>0.50840258192120003</v>
      </c>
      <c r="N1413" s="21">
        <f t="shared" si="112"/>
        <v>0.78080797932599266</v>
      </c>
      <c r="O1413" s="21">
        <f t="shared" si="113"/>
        <v>0.92621058892462249</v>
      </c>
      <c r="P1413" s="21">
        <f t="shared" si="114"/>
        <v>0.22054153403258098</v>
      </c>
      <c r="Q1413" s="21">
        <f t="shared" si="115"/>
        <v>-2.4268242802726391E-2</v>
      </c>
    </row>
    <row r="1414" spans="1:17">
      <c r="A1414" s="154" t="s">
        <v>844</v>
      </c>
      <c r="B1414" s="154" t="s">
        <v>3260</v>
      </c>
      <c r="C1414" s="154" t="s">
        <v>4171</v>
      </c>
      <c r="D1414" s="179">
        <v>228401314611</v>
      </c>
      <c r="E1414" s="179">
        <v>280970564989</v>
      </c>
      <c r="F1414" s="179">
        <v>303652849601</v>
      </c>
      <c r="G1414" s="179">
        <v>338265752701</v>
      </c>
      <c r="H1414" s="179">
        <v>259873536058</v>
      </c>
      <c r="I1414" s="179">
        <v>275165308156</v>
      </c>
      <c r="J1414" s="179">
        <v>265020880755</v>
      </c>
      <c r="K1414" s="179">
        <v>283301295752</v>
      </c>
      <c r="L1414" s="179">
        <f>VLOOKUP(A1414,Sheet2!$A$1:$E$2000,5,FALSE)</f>
        <v>316038474295</v>
      </c>
      <c r="M1414" s="21">
        <f t="shared" si="111"/>
        <v>0.13779352146287635</v>
      </c>
      <c r="N1414" s="21">
        <f t="shared" si="112"/>
        <v>-2.0661441290931226E-2</v>
      </c>
      <c r="O1414" s="21">
        <f t="shared" si="113"/>
        <v>-0.12722412747570927</v>
      </c>
      <c r="P1414" s="21">
        <f t="shared" si="114"/>
        <v>-0.16248897947875973</v>
      </c>
      <c r="Q1414" s="21">
        <f t="shared" si="115"/>
        <v>0.21612411594101216</v>
      </c>
    </row>
    <row r="1415" spans="1:17">
      <c r="A1415" s="154" t="s">
        <v>855</v>
      </c>
      <c r="B1415" s="154" t="s">
        <v>3261</v>
      </c>
      <c r="C1415" s="154" t="s">
        <v>4171</v>
      </c>
      <c r="D1415" s="179">
        <v>101198320847</v>
      </c>
      <c r="E1415" s="179">
        <v>98904363384</v>
      </c>
      <c r="F1415" s="179">
        <v>102560626700</v>
      </c>
      <c r="G1415" s="179">
        <v>93773096498</v>
      </c>
      <c r="H1415" s="179">
        <v>97149818282</v>
      </c>
      <c r="I1415" s="179">
        <v>160000901500</v>
      </c>
      <c r="J1415" s="179">
        <v>83264224504</v>
      </c>
      <c r="K1415" s="179">
        <v>83572676192</v>
      </c>
      <c r="L1415" s="179">
        <f>VLOOKUP(A1415,Sheet2!$A$1:$E$2000,5,FALSE)</f>
        <v>79665197431</v>
      </c>
      <c r="M1415" s="21">
        <f t="shared" si="111"/>
        <v>-4.0005629847563E-2</v>
      </c>
      <c r="N1415" s="21">
        <f t="shared" si="112"/>
        <v>0.61773349552628265</v>
      </c>
      <c r="O1415" s="21">
        <f t="shared" si="113"/>
        <v>-0.18814629762787907</v>
      </c>
      <c r="P1415" s="21">
        <f t="shared" si="114"/>
        <v>-0.1087776845058919</v>
      </c>
      <c r="Q1415" s="21">
        <f t="shared" si="115"/>
        <v>-0.17997584720381887</v>
      </c>
    </row>
    <row r="1416" spans="1:17">
      <c r="A1416" s="154" t="s">
        <v>3766</v>
      </c>
      <c r="B1416" s="154" t="s">
        <v>3767</v>
      </c>
      <c r="C1416" s="154" t="s">
        <v>4171</v>
      </c>
      <c r="D1416" s="179">
        <v>92139975096</v>
      </c>
      <c r="E1416" s="179">
        <v>101270997799</v>
      </c>
      <c r="F1416" s="179">
        <v>140071146953</v>
      </c>
      <c r="G1416" s="179">
        <v>106298862374</v>
      </c>
      <c r="H1416" s="179">
        <v>107376304232</v>
      </c>
      <c r="I1416" s="179">
        <v>141189391830</v>
      </c>
      <c r="J1416" s="179">
        <v>112985257791</v>
      </c>
      <c r="K1416" s="179">
        <v>288149102179</v>
      </c>
      <c r="L1416" s="179">
        <f>VLOOKUP(A1416,Sheet2!$A$1:$E$2000,5,FALSE)</f>
        <v>133064916107</v>
      </c>
      <c r="M1416" s="21">
        <f t="shared" si="111"/>
        <v>0.16536068215913208</v>
      </c>
      <c r="N1416" s="21">
        <f t="shared" si="112"/>
        <v>0.3941739974778265</v>
      </c>
      <c r="O1416" s="21">
        <f t="shared" si="113"/>
        <v>-0.19337236648093201</v>
      </c>
      <c r="P1416" s="21">
        <f t="shared" si="114"/>
        <v>1.7107449293782788</v>
      </c>
      <c r="Q1416" s="21">
        <f t="shared" si="115"/>
        <v>0.23923911386907604</v>
      </c>
    </row>
    <row r="1417" spans="1:17">
      <c r="A1417" s="154" t="s">
        <v>924</v>
      </c>
      <c r="B1417" s="154" t="s">
        <v>3264</v>
      </c>
      <c r="C1417" s="154" t="s">
        <v>4171</v>
      </c>
      <c r="D1417" s="179"/>
      <c r="E1417" s="179"/>
      <c r="F1417" s="179"/>
      <c r="G1417" s="179"/>
      <c r="H1417" s="179"/>
      <c r="I1417" s="179"/>
      <c r="J1417" s="179"/>
      <c r="K1417" s="179"/>
      <c r="L1417" s="179">
        <f>VLOOKUP(A1417,Sheet2!$A$1:$E$2000,5,FALSE)</f>
        <v>0</v>
      </c>
      <c r="M1417" s="21" t="e">
        <f t="shared" si="111"/>
        <v>#DIV/0!</v>
      </c>
      <c r="N1417" s="21" t="e">
        <f t="shared" si="112"/>
        <v>#DIV/0!</v>
      </c>
      <c r="O1417" s="21" t="e">
        <f t="shared" si="113"/>
        <v>#DIV/0!</v>
      </c>
      <c r="P1417" s="21" t="e">
        <f t="shared" si="114"/>
        <v>#DIV/0!</v>
      </c>
      <c r="Q1417" s="21" t="e">
        <f t="shared" si="115"/>
        <v>#DIV/0!</v>
      </c>
    </row>
    <row r="1418" spans="1:17">
      <c r="A1418" s="154" t="s">
        <v>3979</v>
      </c>
      <c r="B1418" s="154" t="s">
        <v>4147</v>
      </c>
      <c r="C1418" s="154" t="s">
        <v>4171</v>
      </c>
      <c r="D1418" s="179"/>
      <c r="E1418" s="179"/>
      <c r="F1418" s="179"/>
      <c r="G1418" s="179"/>
      <c r="H1418" s="179"/>
      <c r="I1418" s="179"/>
      <c r="J1418" s="179"/>
      <c r="K1418" s="179"/>
      <c r="L1418" s="179">
        <f>VLOOKUP(A1418,Sheet2!$A$1:$E$2000,5,FALSE)</f>
        <v>0</v>
      </c>
      <c r="M1418" s="21" t="e">
        <f t="shared" si="111"/>
        <v>#DIV/0!</v>
      </c>
      <c r="N1418" s="21" t="e">
        <f t="shared" si="112"/>
        <v>#DIV/0!</v>
      </c>
      <c r="O1418" s="21" t="e">
        <f t="shared" si="113"/>
        <v>#DIV/0!</v>
      </c>
      <c r="P1418" s="21" t="e">
        <f t="shared" si="114"/>
        <v>#DIV/0!</v>
      </c>
      <c r="Q1418" s="21" t="e">
        <f t="shared" si="115"/>
        <v>#DIV/0!</v>
      </c>
    </row>
    <row r="1419" spans="1:17">
      <c r="A1419" s="154" t="s">
        <v>1465</v>
      </c>
      <c r="B1419" s="154" t="s">
        <v>3266</v>
      </c>
      <c r="C1419" s="154" t="s">
        <v>4171</v>
      </c>
      <c r="D1419" s="179"/>
      <c r="E1419" s="179"/>
      <c r="F1419" s="179"/>
      <c r="G1419" s="179"/>
      <c r="H1419" s="179"/>
      <c r="I1419" s="179"/>
      <c r="J1419" s="179"/>
      <c r="K1419" s="179"/>
      <c r="L1419" s="179">
        <f>VLOOKUP(A1419,Sheet2!$A$1:$E$2000,5,FALSE)</f>
        <v>0</v>
      </c>
      <c r="M1419" s="21" t="e">
        <f t="shared" si="111"/>
        <v>#DIV/0!</v>
      </c>
      <c r="N1419" s="21" t="e">
        <f t="shared" si="112"/>
        <v>#DIV/0!</v>
      </c>
      <c r="O1419" s="21" t="e">
        <f t="shared" si="113"/>
        <v>#DIV/0!</v>
      </c>
      <c r="P1419" s="21" t="e">
        <f t="shared" si="114"/>
        <v>#DIV/0!</v>
      </c>
      <c r="Q1419" s="21" t="e">
        <f t="shared" si="115"/>
        <v>#DIV/0!</v>
      </c>
    </row>
    <row r="1420" spans="1:17">
      <c r="A1420" s="154" t="s">
        <v>746</v>
      </c>
      <c r="B1420" s="154" t="s">
        <v>2335</v>
      </c>
      <c r="C1420" s="154" t="s">
        <v>4171</v>
      </c>
      <c r="D1420" s="179">
        <v>715412985839</v>
      </c>
      <c r="E1420" s="179">
        <v>2463720025658</v>
      </c>
      <c r="F1420" s="179">
        <v>729759088232</v>
      </c>
      <c r="G1420" s="179">
        <v>481714215704</v>
      </c>
      <c r="H1420" s="179">
        <v>327201666190</v>
      </c>
      <c r="I1420" s="179">
        <v>719037810830</v>
      </c>
      <c r="J1420" s="179">
        <v>950387037089</v>
      </c>
      <c r="K1420" s="179">
        <v>672848566623</v>
      </c>
      <c r="L1420" s="179">
        <f>VLOOKUP(A1420,Sheet2!$A$1:$E$2000,5,FALSE)</f>
        <v>0</v>
      </c>
      <c r="M1420" s="21">
        <f t="shared" si="111"/>
        <v>-0.54263946466351254</v>
      </c>
      <c r="N1420" s="21">
        <f t="shared" si="112"/>
        <v>-0.70814954485830328</v>
      </c>
      <c r="O1420" s="21">
        <f t="shared" si="113"/>
        <v>0.30232984064853397</v>
      </c>
      <c r="P1420" s="21">
        <f t="shared" si="114"/>
        <v>0.39677955245656843</v>
      </c>
      <c r="Q1420" s="21">
        <f t="shared" si="115"/>
        <v>-1</v>
      </c>
    </row>
    <row r="1421" spans="1:17">
      <c r="A1421" s="154" t="s">
        <v>1467</v>
      </c>
      <c r="B1421" s="154" t="s">
        <v>3268</v>
      </c>
      <c r="C1421" s="154" t="s">
        <v>4171</v>
      </c>
      <c r="D1421" s="179"/>
      <c r="E1421" s="179"/>
      <c r="F1421" s="179"/>
      <c r="G1421" s="179"/>
      <c r="H1421" s="179"/>
      <c r="I1421" s="179"/>
      <c r="J1421" s="179"/>
      <c r="K1421" s="179"/>
      <c r="L1421" s="179">
        <f>VLOOKUP(A1421,Sheet2!$A$1:$E$2000,5,FALSE)</f>
        <v>0</v>
      </c>
      <c r="M1421" s="21" t="e">
        <f t="shared" si="111"/>
        <v>#DIV/0!</v>
      </c>
      <c r="N1421" s="21" t="e">
        <f t="shared" si="112"/>
        <v>#DIV/0!</v>
      </c>
      <c r="O1421" s="21" t="e">
        <f t="shared" si="113"/>
        <v>#DIV/0!</v>
      </c>
      <c r="P1421" s="21" t="e">
        <f t="shared" si="114"/>
        <v>#DIV/0!</v>
      </c>
      <c r="Q1421" s="21" t="e">
        <f t="shared" si="115"/>
        <v>#DIV/0!</v>
      </c>
    </row>
    <row r="1422" spans="1:17">
      <c r="A1422" s="154" t="s">
        <v>1468</v>
      </c>
      <c r="B1422" s="154" t="s">
        <v>3269</v>
      </c>
      <c r="C1422" s="154" t="s">
        <v>4171</v>
      </c>
      <c r="D1422" s="179"/>
      <c r="E1422" s="179"/>
      <c r="F1422" s="179"/>
      <c r="G1422" s="179"/>
      <c r="H1422" s="179"/>
      <c r="I1422" s="179"/>
      <c r="J1422" s="179"/>
      <c r="K1422" s="179"/>
      <c r="L1422" s="179" t="e">
        <f>VLOOKUP(A1422,Sheet2!$A$1:$E$2000,5,FALSE)</f>
        <v>#N/A</v>
      </c>
      <c r="M1422" s="21" t="e">
        <f t="shared" si="111"/>
        <v>#DIV/0!</v>
      </c>
      <c r="N1422" s="21" t="e">
        <f t="shared" si="112"/>
        <v>#DIV/0!</v>
      </c>
      <c r="O1422" s="21" t="e">
        <f t="shared" si="113"/>
        <v>#DIV/0!</v>
      </c>
      <c r="P1422" s="21" t="e">
        <f t="shared" si="114"/>
        <v>#DIV/0!</v>
      </c>
      <c r="Q1422" s="21" t="e">
        <f t="shared" si="115"/>
        <v>#N/A</v>
      </c>
    </row>
    <row r="1423" spans="1:17">
      <c r="A1423" s="154" t="s">
        <v>1469</v>
      </c>
      <c r="B1423" s="154" t="s">
        <v>3270</v>
      </c>
      <c r="C1423" s="154" t="s">
        <v>4171</v>
      </c>
      <c r="D1423" s="179">
        <v>267003153273</v>
      </c>
      <c r="E1423" s="179">
        <v>401856506395</v>
      </c>
      <c r="F1423" s="179">
        <v>354342672984</v>
      </c>
      <c r="G1423" s="179">
        <v>1225400771502</v>
      </c>
      <c r="H1423" s="179">
        <v>371261320309</v>
      </c>
      <c r="I1423" s="179">
        <v>716389141427</v>
      </c>
      <c r="J1423" s="179">
        <v>506405795992</v>
      </c>
      <c r="K1423" s="179">
        <v>1319932500969</v>
      </c>
      <c r="L1423" s="179">
        <f>VLOOKUP(A1423,Sheet2!$A$1:$E$2000,5,FALSE)</f>
        <v>395110154666</v>
      </c>
      <c r="M1423" s="21">
        <f t="shared" si="111"/>
        <v>0.39047541483302339</v>
      </c>
      <c r="N1423" s="21">
        <f t="shared" si="112"/>
        <v>0.78269887391802972</v>
      </c>
      <c r="O1423" s="21">
        <f t="shared" si="113"/>
        <v>0.4291414345538514</v>
      </c>
      <c r="P1423" s="21">
        <f t="shared" si="114"/>
        <v>7.7143520442810254E-2</v>
      </c>
      <c r="Q1423" s="21">
        <f t="shared" si="115"/>
        <v>6.423732571211746E-2</v>
      </c>
    </row>
    <row r="1424" spans="1:17">
      <c r="A1424" s="154" t="s">
        <v>3271</v>
      </c>
      <c r="B1424" s="154" t="s">
        <v>3272</v>
      </c>
      <c r="C1424" s="154" t="s">
        <v>4171</v>
      </c>
      <c r="D1424" s="179"/>
      <c r="E1424" s="179"/>
      <c r="F1424" s="179"/>
      <c r="G1424" s="179"/>
      <c r="H1424" s="179"/>
      <c r="I1424" s="179"/>
      <c r="J1424" s="179"/>
      <c r="K1424" s="179"/>
      <c r="L1424" s="179">
        <f>VLOOKUP(A1424,Sheet2!$A$1:$E$2000,5,FALSE)</f>
        <v>0</v>
      </c>
      <c r="M1424" s="21" t="e">
        <f t="shared" si="111"/>
        <v>#DIV/0!</v>
      </c>
      <c r="N1424" s="21" t="e">
        <f t="shared" si="112"/>
        <v>#DIV/0!</v>
      </c>
      <c r="O1424" s="21" t="e">
        <f t="shared" si="113"/>
        <v>#DIV/0!</v>
      </c>
      <c r="P1424" s="21" t="e">
        <f t="shared" si="114"/>
        <v>#DIV/0!</v>
      </c>
      <c r="Q1424" s="21" t="e">
        <f t="shared" si="115"/>
        <v>#DIV/0!</v>
      </c>
    </row>
    <row r="1425" spans="1:17">
      <c r="A1425" s="154" t="s">
        <v>3851</v>
      </c>
      <c r="B1425" s="154" t="s">
        <v>3852</v>
      </c>
      <c r="C1425" s="154" t="s">
        <v>4171</v>
      </c>
      <c r="D1425" s="179"/>
      <c r="E1425" s="179"/>
      <c r="F1425" s="179"/>
      <c r="G1425" s="179"/>
      <c r="H1425" s="179"/>
      <c r="I1425" s="179"/>
      <c r="J1425" s="179"/>
      <c r="K1425" s="179"/>
      <c r="L1425" s="179">
        <f>VLOOKUP(A1425,Sheet2!$A$1:$E$2000,5,FALSE)</f>
        <v>0</v>
      </c>
      <c r="M1425" s="21" t="e">
        <f t="shared" si="111"/>
        <v>#DIV/0!</v>
      </c>
      <c r="N1425" s="21" t="e">
        <f t="shared" si="112"/>
        <v>#DIV/0!</v>
      </c>
      <c r="O1425" s="21" t="e">
        <f t="shared" si="113"/>
        <v>#DIV/0!</v>
      </c>
      <c r="P1425" s="21" t="e">
        <f t="shared" si="114"/>
        <v>#DIV/0!</v>
      </c>
      <c r="Q1425" s="21" t="e">
        <f t="shared" si="115"/>
        <v>#DIV/0!</v>
      </c>
    </row>
    <row r="1426" spans="1:17">
      <c r="A1426" s="154" t="s">
        <v>1472</v>
      </c>
      <c r="B1426" s="154" t="s">
        <v>3275</v>
      </c>
      <c r="C1426" s="154" t="s">
        <v>4171</v>
      </c>
      <c r="D1426" s="179"/>
      <c r="E1426" s="179"/>
      <c r="F1426" s="179"/>
      <c r="G1426" s="179"/>
      <c r="H1426" s="179"/>
      <c r="I1426" s="179"/>
      <c r="J1426" s="179"/>
      <c r="K1426" s="179"/>
      <c r="L1426" s="179">
        <f>VLOOKUP(A1426,Sheet2!$A$1:$E$2000,5,FALSE)</f>
        <v>0</v>
      </c>
      <c r="M1426" s="21" t="e">
        <f t="shared" si="111"/>
        <v>#DIV/0!</v>
      </c>
      <c r="N1426" s="21" t="e">
        <f t="shared" si="112"/>
        <v>#DIV/0!</v>
      </c>
      <c r="O1426" s="21" t="e">
        <f t="shared" si="113"/>
        <v>#DIV/0!</v>
      </c>
      <c r="P1426" s="21" t="e">
        <f t="shared" si="114"/>
        <v>#DIV/0!</v>
      </c>
      <c r="Q1426" s="21" t="e">
        <f t="shared" si="115"/>
        <v>#DIV/0!</v>
      </c>
    </row>
    <row r="1427" spans="1:17">
      <c r="A1427" s="154" t="s">
        <v>1473</v>
      </c>
      <c r="B1427" s="154" t="s">
        <v>3276</v>
      </c>
      <c r="C1427" s="154" t="s">
        <v>4171</v>
      </c>
      <c r="D1427" s="179">
        <v>43083217678</v>
      </c>
      <c r="E1427" s="179">
        <v>53278562782</v>
      </c>
      <c r="F1427" s="179">
        <v>74027319345</v>
      </c>
      <c r="G1427" s="179">
        <v>115436588834</v>
      </c>
      <c r="H1427" s="179">
        <v>61175565968</v>
      </c>
      <c r="I1427" s="179">
        <v>70035790967</v>
      </c>
      <c r="J1427" s="179">
        <v>75826463485</v>
      </c>
      <c r="K1427" s="179">
        <v>125840090017</v>
      </c>
      <c r="L1427" s="179">
        <f>VLOOKUP(A1427,Sheet2!$A$1:$E$2000,5,FALSE)</f>
        <v>78839953400</v>
      </c>
      <c r="M1427" s="21">
        <f t="shared" si="111"/>
        <v>0.41993957891493955</v>
      </c>
      <c r="N1427" s="21">
        <f t="shared" si="112"/>
        <v>0.31452102515538161</v>
      </c>
      <c r="O1427" s="21">
        <f t="shared" si="113"/>
        <v>2.4303786168660163E-2</v>
      </c>
      <c r="P1427" s="21">
        <f t="shared" si="114"/>
        <v>9.0123082188095768E-2</v>
      </c>
      <c r="Q1427" s="21">
        <f t="shared" si="115"/>
        <v>0.28874906431172159</v>
      </c>
    </row>
    <row r="1428" spans="1:17">
      <c r="A1428" s="154" t="s">
        <v>3277</v>
      </c>
      <c r="B1428" s="154" t="s">
        <v>3278</v>
      </c>
      <c r="C1428" s="154" t="s">
        <v>4171</v>
      </c>
      <c r="D1428" s="179"/>
      <c r="E1428" s="179"/>
      <c r="F1428" s="179"/>
      <c r="G1428" s="179"/>
      <c r="H1428" s="179"/>
      <c r="I1428" s="179"/>
      <c r="J1428" s="179"/>
      <c r="K1428" s="179"/>
      <c r="L1428" s="179">
        <f>VLOOKUP(A1428,Sheet2!$A$1:$E$2000,5,FALSE)</f>
        <v>0</v>
      </c>
      <c r="M1428" s="21" t="e">
        <f t="shared" si="111"/>
        <v>#DIV/0!</v>
      </c>
      <c r="N1428" s="21" t="e">
        <f t="shared" si="112"/>
        <v>#DIV/0!</v>
      </c>
      <c r="O1428" s="21" t="e">
        <f t="shared" si="113"/>
        <v>#DIV/0!</v>
      </c>
      <c r="P1428" s="21" t="e">
        <f t="shared" si="114"/>
        <v>#DIV/0!</v>
      </c>
      <c r="Q1428" s="21" t="e">
        <f t="shared" si="115"/>
        <v>#DIV/0!</v>
      </c>
    </row>
    <row r="1429" spans="1:17">
      <c r="A1429" s="154" t="s">
        <v>842</v>
      </c>
      <c r="B1429" s="154" t="s">
        <v>3279</v>
      </c>
      <c r="C1429" s="154" t="s">
        <v>4171</v>
      </c>
      <c r="D1429" s="179">
        <v>250988945115</v>
      </c>
      <c r="E1429" s="179">
        <v>260478446073</v>
      </c>
      <c r="F1429" s="179">
        <v>268615772067</v>
      </c>
      <c r="G1429" s="179">
        <v>279539383753</v>
      </c>
      <c r="H1429" s="179">
        <v>262706879904</v>
      </c>
      <c r="I1429" s="179">
        <v>308869629189</v>
      </c>
      <c r="J1429" s="179">
        <v>311271084288</v>
      </c>
      <c r="K1429" s="179">
        <v>326758833143</v>
      </c>
      <c r="L1429" s="179">
        <f>VLOOKUP(A1429,Sheet2!$A$1:$E$2000,5,FALSE)</f>
        <v>333083105156</v>
      </c>
      <c r="M1429" s="21">
        <f t="shared" si="111"/>
        <v>4.6687055414456557E-2</v>
      </c>
      <c r="N1429" s="21">
        <f t="shared" si="112"/>
        <v>0.18577807049124595</v>
      </c>
      <c r="O1429" s="21">
        <f t="shared" si="113"/>
        <v>0.15879675230075699</v>
      </c>
      <c r="P1429" s="21">
        <f t="shared" si="114"/>
        <v>0.16891877185979254</v>
      </c>
      <c r="Q1429" s="21">
        <f t="shared" si="115"/>
        <v>0.2678887788462842</v>
      </c>
    </row>
    <row r="1430" spans="1:17">
      <c r="A1430" s="154" t="s">
        <v>921</v>
      </c>
      <c r="B1430" s="154" t="s">
        <v>3280</v>
      </c>
      <c r="C1430" s="154" t="s">
        <v>4171</v>
      </c>
      <c r="D1430" s="179"/>
      <c r="E1430" s="179"/>
      <c r="F1430" s="179"/>
      <c r="G1430" s="179"/>
      <c r="H1430" s="179"/>
      <c r="I1430" s="179"/>
      <c r="J1430" s="179"/>
      <c r="K1430" s="179"/>
      <c r="L1430" s="179">
        <f>VLOOKUP(A1430,Sheet2!$A$1:$E$2000,5,FALSE)</f>
        <v>0</v>
      </c>
      <c r="M1430" s="21" t="e">
        <f t="shared" si="111"/>
        <v>#DIV/0!</v>
      </c>
      <c r="N1430" s="21" t="e">
        <f t="shared" si="112"/>
        <v>#DIV/0!</v>
      </c>
      <c r="O1430" s="21" t="e">
        <f t="shared" si="113"/>
        <v>#DIV/0!</v>
      </c>
      <c r="P1430" s="21" t="e">
        <f t="shared" si="114"/>
        <v>#DIV/0!</v>
      </c>
      <c r="Q1430" s="21" t="e">
        <f t="shared" si="115"/>
        <v>#DIV/0!</v>
      </c>
    </row>
    <row r="1431" spans="1:17">
      <c r="A1431" s="154" t="s">
        <v>3281</v>
      </c>
      <c r="B1431" s="154" t="s">
        <v>3282</v>
      </c>
      <c r="C1431" s="154" t="s">
        <v>4171</v>
      </c>
      <c r="D1431" s="179">
        <v>88704027191</v>
      </c>
      <c r="E1431" s="179">
        <v>143820664987</v>
      </c>
      <c r="F1431" s="179">
        <v>121477804269</v>
      </c>
      <c r="G1431" s="179">
        <v>125670342177</v>
      </c>
      <c r="H1431" s="179">
        <v>87460691441</v>
      </c>
      <c r="I1431" s="179">
        <v>131279233488</v>
      </c>
      <c r="J1431" s="179">
        <v>91593314780</v>
      </c>
      <c r="K1431" s="179">
        <v>155096112959</v>
      </c>
      <c r="L1431" s="179">
        <f>VLOOKUP(A1431,Sheet2!$A$1:$E$2000,5,FALSE)</f>
        <v>157374969530</v>
      </c>
      <c r="M1431" s="21">
        <f t="shared" si="111"/>
        <v>-1.4016677589201386E-2</v>
      </c>
      <c r="N1431" s="21">
        <f t="shared" si="112"/>
        <v>-8.720187394581734E-2</v>
      </c>
      <c r="O1431" s="21">
        <f t="shared" si="113"/>
        <v>-0.24600781738550276</v>
      </c>
      <c r="P1431" s="21">
        <f t="shared" si="114"/>
        <v>0.23415047872277905</v>
      </c>
      <c r="Q1431" s="21">
        <f t="shared" si="115"/>
        <v>0.79937943477343065</v>
      </c>
    </row>
    <row r="1432" spans="1:17">
      <c r="A1432" s="154" t="s">
        <v>922</v>
      </c>
      <c r="B1432" s="154" t="s">
        <v>3283</v>
      </c>
      <c r="C1432" s="154" t="s">
        <v>4171</v>
      </c>
      <c r="D1432" s="179">
        <v>338810690024</v>
      </c>
      <c r="E1432" s="179">
        <v>343777602317</v>
      </c>
      <c r="F1432" s="179">
        <v>385101121177</v>
      </c>
      <c r="G1432" s="179">
        <v>428892192656</v>
      </c>
      <c r="H1432" s="179">
        <v>401192935455</v>
      </c>
      <c r="I1432" s="179">
        <v>548106594651</v>
      </c>
      <c r="J1432" s="179">
        <v>662612666795</v>
      </c>
      <c r="K1432" s="179">
        <v>693279913199</v>
      </c>
      <c r="L1432" s="179">
        <f>VLOOKUP(A1432,Sheet2!$A$1:$E$2000,5,FALSE)</f>
        <v>835560190976</v>
      </c>
      <c r="M1432" s="21">
        <f t="shared" si="111"/>
        <v>0.18412124312423875</v>
      </c>
      <c r="N1432" s="21">
        <f t="shared" si="112"/>
        <v>0.5943638880394152</v>
      </c>
      <c r="O1432" s="21">
        <f t="shared" si="113"/>
        <v>0.72061993683588954</v>
      </c>
      <c r="P1432" s="21">
        <f t="shared" si="114"/>
        <v>0.61644330456501573</v>
      </c>
      <c r="Q1432" s="21">
        <f t="shared" si="115"/>
        <v>1.0826891929898428</v>
      </c>
    </row>
    <row r="1433" spans="1:17">
      <c r="A1433" s="154" t="s">
        <v>3768</v>
      </c>
      <c r="B1433" s="154" t="s">
        <v>3769</v>
      </c>
      <c r="C1433" s="154" t="s">
        <v>4171</v>
      </c>
      <c r="D1433" s="179">
        <v>422796484365</v>
      </c>
      <c r="E1433" s="179">
        <v>194438138809</v>
      </c>
      <c r="F1433" s="179">
        <v>295272285016</v>
      </c>
      <c r="G1433" s="179">
        <v>449964755129</v>
      </c>
      <c r="H1433" s="179">
        <v>464436291768</v>
      </c>
      <c r="I1433" s="179">
        <v>430865074571</v>
      </c>
      <c r="J1433" s="179">
        <v>252731736342</v>
      </c>
      <c r="K1433" s="179">
        <v>648338831373</v>
      </c>
      <c r="L1433" s="179">
        <f>VLOOKUP(A1433,Sheet2!$A$1:$E$2000,5,FALSE)</f>
        <v>851250412100</v>
      </c>
      <c r="M1433" s="21">
        <f t="shared" si="111"/>
        <v>9.8486645331356107E-2</v>
      </c>
      <c r="N1433" s="21">
        <f t="shared" si="112"/>
        <v>1.2159493873485712</v>
      </c>
      <c r="O1433" s="21">
        <f t="shared" si="113"/>
        <v>-0.14407227102839959</v>
      </c>
      <c r="P1433" s="21">
        <f t="shared" si="114"/>
        <v>0.44086581000578212</v>
      </c>
      <c r="Q1433" s="21">
        <f t="shared" si="115"/>
        <v>0.8328679889753865</v>
      </c>
    </row>
    <row r="1434" spans="1:17">
      <c r="A1434" s="154" t="s">
        <v>291</v>
      </c>
      <c r="B1434" s="154" t="s">
        <v>3957</v>
      </c>
      <c r="C1434" s="154" t="s">
        <v>4171</v>
      </c>
      <c r="D1434" s="179">
        <v>164534643058</v>
      </c>
      <c r="E1434" s="179">
        <v>117225669478</v>
      </c>
      <c r="F1434" s="179">
        <v>127015414768</v>
      </c>
      <c r="G1434" s="179">
        <v>75165888497</v>
      </c>
      <c r="H1434" s="179">
        <v>111000429818</v>
      </c>
      <c r="I1434" s="179">
        <v>99896467203</v>
      </c>
      <c r="J1434" s="179">
        <v>96938057940</v>
      </c>
      <c r="K1434" s="179">
        <v>121547081311</v>
      </c>
      <c r="L1434" s="179">
        <f>VLOOKUP(A1434,Sheet2!$A$1:$E$2000,5,FALSE)</f>
        <v>93501463613</v>
      </c>
      <c r="M1434" s="21">
        <f t="shared" si="111"/>
        <v>-0.3253674256377041</v>
      </c>
      <c r="N1434" s="21">
        <f t="shared" si="112"/>
        <v>-0.14782771002431519</v>
      </c>
      <c r="O1434" s="21">
        <f t="shared" si="113"/>
        <v>-0.236800839354324</v>
      </c>
      <c r="P1434" s="21">
        <f t="shared" si="114"/>
        <v>0.61705108183283375</v>
      </c>
      <c r="Q1434" s="21">
        <f t="shared" si="115"/>
        <v>-0.15764773374023766</v>
      </c>
    </row>
    <row r="1435" spans="1:17">
      <c r="A1435" s="154" t="s">
        <v>1477</v>
      </c>
      <c r="B1435" s="154" t="s">
        <v>3286</v>
      </c>
      <c r="C1435" s="154" t="s">
        <v>4171</v>
      </c>
      <c r="D1435" s="179"/>
      <c r="E1435" s="179"/>
      <c r="F1435" s="179"/>
      <c r="G1435" s="179"/>
      <c r="H1435" s="179"/>
      <c r="I1435" s="179"/>
      <c r="J1435" s="179"/>
      <c r="K1435" s="179"/>
      <c r="L1435" s="179">
        <f>VLOOKUP(A1435,Sheet2!$A$1:$E$2000,5,FALSE)</f>
        <v>95469120237</v>
      </c>
      <c r="M1435" s="21" t="e">
        <f t="shared" si="111"/>
        <v>#DIV/0!</v>
      </c>
      <c r="N1435" s="21" t="e">
        <f t="shared" si="112"/>
        <v>#DIV/0!</v>
      </c>
      <c r="O1435" s="21" t="e">
        <f t="shared" si="113"/>
        <v>#DIV/0!</v>
      </c>
      <c r="P1435" s="21" t="e">
        <f t="shared" si="114"/>
        <v>#DIV/0!</v>
      </c>
      <c r="Q1435" s="21" t="e">
        <f t="shared" si="115"/>
        <v>#DIV/0!</v>
      </c>
    </row>
    <row r="1436" spans="1:17">
      <c r="A1436" s="154" t="s">
        <v>1478</v>
      </c>
      <c r="B1436" s="154" t="s">
        <v>3287</v>
      </c>
      <c r="C1436" s="154" t="s">
        <v>4171</v>
      </c>
      <c r="D1436" s="179">
        <v>131957673048</v>
      </c>
      <c r="E1436" s="179">
        <v>215304702789</v>
      </c>
      <c r="F1436" s="179">
        <v>143178019509</v>
      </c>
      <c r="G1436" s="179">
        <v>199337555527</v>
      </c>
      <c r="H1436" s="179">
        <v>303316234493</v>
      </c>
      <c r="I1436" s="179">
        <v>480958296254</v>
      </c>
      <c r="J1436" s="179">
        <v>424853429069</v>
      </c>
      <c r="K1436" s="179">
        <v>415946704778</v>
      </c>
      <c r="L1436" s="179">
        <f>VLOOKUP(A1436,Sheet2!$A$1:$E$2000,5,FALSE)</f>
        <v>504489774712</v>
      </c>
      <c r="M1436" s="21">
        <f t="shared" si="111"/>
        <v>1.2985873233962515</v>
      </c>
      <c r="N1436" s="21">
        <f t="shared" si="112"/>
        <v>1.2338494701871061</v>
      </c>
      <c r="O1436" s="21">
        <f t="shared" si="113"/>
        <v>1.9673090221945291</v>
      </c>
      <c r="P1436" s="21">
        <f t="shared" si="114"/>
        <v>1.0866449559810147</v>
      </c>
      <c r="Q1436" s="21">
        <f t="shared" si="115"/>
        <v>0.66324686034450531</v>
      </c>
    </row>
    <row r="1437" spans="1:17">
      <c r="A1437" s="154" t="s">
        <v>3968</v>
      </c>
      <c r="B1437" s="154" t="s">
        <v>3969</v>
      </c>
      <c r="C1437" s="154" t="s">
        <v>4171</v>
      </c>
      <c r="D1437" s="179">
        <v>10261556389</v>
      </c>
      <c r="E1437" s="179">
        <v>36485129457</v>
      </c>
      <c r="F1437" s="179">
        <v>54533746564</v>
      </c>
      <c r="G1437" s="179">
        <v>33448015850</v>
      </c>
      <c r="H1437" s="179">
        <v>10532576100</v>
      </c>
      <c r="I1437" s="179">
        <v>31958000770</v>
      </c>
      <c r="J1437" s="179">
        <v>51987737180</v>
      </c>
      <c r="K1437" s="179">
        <v>23945097078</v>
      </c>
      <c r="L1437" s="179">
        <f>VLOOKUP(A1437,Sheet2!$A$1:$E$2000,5,FALSE)</f>
        <v>10900307349</v>
      </c>
      <c r="M1437" s="21">
        <f t="shared" si="111"/>
        <v>2.6411170072653197E-2</v>
      </c>
      <c r="N1437" s="21">
        <f t="shared" si="112"/>
        <v>-0.12408147523049091</v>
      </c>
      <c r="O1437" s="21">
        <f t="shared" si="113"/>
        <v>-4.6686859869641287E-2</v>
      </c>
      <c r="P1437" s="21">
        <f t="shared" si="114"/>
        <v>-0.2841100893582601</v>
      </c>
      <c r="Q1437" s="21">
        <f t="shared" si="115"/>
        <v>3.4913704445012267E-2</v>
      </c>
    </row>
    <row r="1438" spans="1:17">
      <c r="A1438" s="154" t="s">
        <v>1479</v>
      </c>
      <c r="B1438" s="154" t="s">
        <v>3288</v>
      </c>
      <c r="C1438" s="154" t="s">
        <v>4171</v>
      </c>
      <c r="D1438" s="179">
        <v>102670412362</v>
      </c>
      <c r="E1438" s="179">
        <v>118984824913</v>
      </c>
      <c r="F1438" s="179">
        <v>122424503632</v>
      </c>
      <c r="G1438" s="179">
        <v>112004403350</v>
      </c>
      <c r="H1438" s="179">
        <v>106181674261</v>
      </c>
      <c r="I1438" s="179">
        <v>121323472228</v>
      </c>
      <c r="J1438" s="179">
        <v>129584158156</v>
      </c>
      <c r="K1438" s="179">
        <v>117910779295</v>
      </c>
      <c r="L1438" s="179">
        <f>VLOOKUP(A1438,Sheet2!$A$1:$E$2000,5,FALSE)</f>
        <v>114861937124</v>
      </c>
      <c r="M1438" s="21">
        <f t="shared" si="111"/>
        <v>3.4199355181508705E-2</v>
      </c>
      <c r="N1438" s="21">
        <f t="shared" si="112"/>
        <v>1.9655004885790986E-2</v>
      </c>
      <c r="O1438" s="21">
        <f t="shared" si="113"/>
        <v>5.8482201778178741E-2</v>
      </c>
      <c r="P1438" s="21">
        <f t="shared" si="114"/>
        <v>5.2733426261316718E-2</v>
      </c>
      <c r="Q1438" s="21">
        <f t="shared" si="115"/>
        <v>8.1749161740127294E-2</v>
      </c>
    </row>
    <row r="1439" spans="1:17">
      <c r="A1439" s="154" t="s">
        <v>3289</v>
      </c>
      <c r="B1439" s="154" t="s">
        <v>3290</v>
      </c>
      <c r="C1439" s="154" t="s">
        <v>4171</v>
      </c>
      <c r="D1439" s="179"/>
      <c r="E1439" s="179"/>
      <c r="F1439" s="179"/>
      <c r="G1439" s="179"/>
      <c r="H1439" s="179"/>
      <c r="I1439" s="179"/>
      <c r="J1439" s="179"/>
      <c r="K1439" s="179"/>
      <c r="L1439" s="179">
        <f>VLOOKUP(A1439,Sheet2!$A$1:$E$2000,5,FALSE)</f>
        <v>0</v>
      </c>
      <c r="M1439" s="21" t="e">
        <f t="shared" si="111"/>
        <v>#DIV/0!</v>
      </c>
      <c r="N1439" s="21" t="e">
        <f t="shared" si="112"/>
        <v>#DIV/0!</v>
      </c>
      <c r="O1439" s="21" t="e">
        <f t="shared" si="113"/>
        <v>#DIV/0!</v>
      </c>
      <c r="P1439" s="21" t="e">
        <f t="shared" si="114"/>
        <v>#DIV/0!</v>
      </c>
      <c r="Q1439" s="21" t="e">
        <f t="shared" si="115"/>
        <v>#DIV/0!</v>
      </c>
    </row>
    <row r="1440" spans="1:17">
      <c r="A1440" s="154" t="s">
        <v>1607</v>
      </c>
      <c r="B1440" s="154" t="s">
        <v>3291</v>
      </c>
      <c r="C1440" s="154" t="s">
        <v>4171</v>
      </c>
      <c r="D1440" s="179">
        <v>647289908883</v>
      </c>
      <c r="E1440" s="179">
        <v>862615135125</v>
      </c>
      <c r="F1440" s="179">
        <v>793572036945</v>
      </c>
      <c r="G1440" s="179">
        <v>779954366422</v>
      </c>
      <c r="H1440" s="179">
        <v>655360052484</v>
      </c>
      <c r="I1440" s="179">
        <v>791876462523</v>
      </c>
      <c r="J1440" s="179">
        <v>943630500019</v>
      </c>
      <c r="K1440" s="179">
        <v>913693357225</v>
      </c>
      <c r="L1440" s="179">
        <f>VLOOKUP(A1440,Sheet2!$A$1:$E$2000,5,FALSE)</f>
        <v>654905474956</v>
      </c>
      <c r="M1440" s="21">
        <f t="shared" si="111"/>
        <v>1.2467587537284948E-2</v>
      </c>
      <c r="N1440" s="21">
        <f t="shared" si="112"/>
        <v>-8.2004905457344415E-2</v>
      </c>
      <c r="O1440" s="21">
        <f t="shared" si="113"/>
        <v>0.18909242776708385</v>
      </c>
      <c r="P1440" s="21">
        <f t="shared" si="114"/>
        <v>0.17147027641696611</v>
      </c>
      <c r="Q1440" s="21">
        <f t="shared" si="115"/>
        <v>-6.9363020568162883E-4</v>
      </c>
    </row>
    <row r="1441" spans="1:17">
      <c r="A1441" s="154" t="s">
        <v>1481</v>
      </c>
      <c r="B1441" s="154" t="s">
        <v>3293</v>
      </c>
      <c r="C1441" s="154" t="s">
        <v>4171</v>
      </c>
      <c r="D1441" s="179"/>
      <c r="E1441" s="179"/>
      <c r="F1441" s="179"/>
      <c r="G1441" s="179"/>
      <c r="H1441" s="179"/>
      <c r="I1441" s="179"/>
      <c r="J1441" s="179"/>
      <c r="K1441" s="179"/>
      <c r="L1441" s="179">
        <f>VLOOKUP(A1441,Sheet2!$A$1:$E$2000,5,FALSE)</f>
        <v>0</v>
      </c>
      <c r="M1441" s="21" t="e">
        <f t="shared" si="111"/>
        <v>#DIV/0!</v>
      </c>
      <c r="N1441" s="21" t="e">
        <f t="shared" si="112"/>
        <v>#DIV/0!</v>
      </c>
      <c r="O1441" s="21" t="e">
        <f t="shared" si="113"/>
        <v>#DIV/0!</v>
      </c>
      <c r="P1441" s="21" t="e">
        <f t="shared" si="114"/>
        <v>#DIV/0!</v>
      </c>
      <c r="Q1441" s="21" t="e">
        <f t="shared" si="115"/>
        <v>#DIV/0!</v>
      </c>
    </row>
    <row r="1442" spans="1:17">
      <c r="A1442" s="154" t="s">
        <v>1482</v>
      </c>
      <c r="B1442" s="154" t="s">
        <v>3294</v>
      </c>
      <c r="C1442" s="154" t="s">
        <v>4171</v>
      </c>
      <c r="D1442" s="179"/>
      <c r="E1442" s="179"/>
      <c r="F1442" s="179"/>
      <c r="G1442" s="179"/>
      <c r="H1442" s="179"/>
      <c r="I1442" s="179"/>
      <c r="J1442" s="179"/>
      <c r="K1442" s="179"/>
      <c r="L1442" s="179">
        <f>VLOOKUP(A1442,Sheet2!$A$1:$E$2000,5,FALSE)</f>
        <v>0</v>
      </c>
      <c r="M1442" s="21" t="e">
        <f t="shared" si="111"/>
        <v>#DIV/0!</v>
      </c>
      <c r="N1442" s="21" t="e">
        <f t="shared" si="112"/>
        <v>#DIV/0!</v>
      </c>
      <c r="O1442" s="21" t="e">
        <f t="shared" si="113"/>
        <v>#DIV/0!</v>
      </c>
      <c r="P1442" s="21" t="e">
        <f t="shared" si="114"/>
        <v>#DIV/0!</v>
      </c>
      <c r="Q1442" s="21" t="e">
        <f t="shared" si="115"/>
        <v>#DIV/0!</v>
      </c>
    </row>
    <row r="1443" spans="1:17">
      <c r="A1443" s="154" t="s">
        <v>795</v>
      </c>
      <c r="B1443" s="154" t="s">
        <v>3295</v>
      </c>
      <c r="C1443" s="154" t="s">
        <v>4171</v>
      </c>
      <c r="D1443" s="179">
        <v>2779853768001</v>
      </c>
      <c r="E1443" s="179">
        <v>2992831110771</v>
      </c>
      <c r="F1443" s="179">
        <v>2349021920819</v>
      </c>
      <c r="G1443" s="179">
        <v>3611975577883</v>
      </c>
      <c r="H1443" s="179">
        <v>4282674638675</v>
      </c>
      <c r="I1443" s="179">
        <v>3558297122078</v>
      </c>
      <c r="J1443" s="179">
        <v>2761018096907</v>
      </c>
      <c r="K1443" s="179">
        <v>2794202010265</v>
      </c>
      <c r="L1443" s="179">
        <f>VLOOKUP(A1443,Sheet2!$A$1:$E$2000,5,FALSE)</f>
        <v>3310117623862</v>
      </c>
      <c r="M1443" s="21">
        <f t="shared" si="111"/>
        <v>0.5406114839467554</v>
      </c>
      <c r="N1443" s="21">
        <f t="shared" si="112"/>
        <v>0.18894016747952314</v>
      </c>
      <c r="O1443" s="21">
        <f t="shared" si="113"/>
        <v>0.17539051995919866</v>
      </c>
      <c r="P1443" s="21">
        <f t="shared" si="114"/>
        <v>-0.2264061730166243</v>
      </c>
      <c r="Q1443" s="21">
        <f t="shared" si="115"/>
        <v>-0.22709103466096964</v>
      </c>
    </row>
    <row r="1444" spans="1:17">
      <c r="A1444" s="154" t="s">
        <v>1483</v>
      </c>
      <c r="B1444" s="154" t="s">
        <v>3296</v>
      </c>
      <c r="C1444" s="154" t="s">
        <v>4171</v>
      </c>
      <c r="D1444" s="179"/>
      <c r="E1444" s="179"/>
      <c r="F1444" s="179"/>
      <c r="G1444" s="179"/>
      <c r="H1444" s="179"/>
      <c r="I1444" s="179"/>
      <c r="J1444" s="179"/>
      <c r="K1444" s="179"/>
      <c r="L1444" s="179">
        <f>VLOOKUP(A1444,Sheet2!$A$1:$E$2000,5,FALSE)</f>
        <v>0</v>
      </c>
      <c r="M1444" s="21" t="e">
        <f t="shared" si="111"/>
        <v>#DIV/0!</v>
      </c>
      <c r="N1444" s="21" t="e">
        <f t="shared" si="112"/>
        <v>#DIV/0!</v>
      </c>
      <c r="O1444" s="21" t="e">
        <f t="shared" si="113"/>
        <v>#DIV/0!</v>
      </c>
      <c r="P1444" s="21" t="e">
        <f t="shared" si="114"/>
        <v>#DIV/0!</v>
      </c>
      <c r="Q1444" s="21" t="e">
        <f t="shared" si="115"/>
        <v>#DIV/0!</v>
      </c>
    </row>
    <row r="1445" spans="1:17">
      <c r="A1445" s="154" t="s">
        <v>3727</v>
      </c>
      <c r="B1445" s="154" t="s">
        <v>3728</v>
      </c>
      <c r="C1445" s="154" t="s">
        <v>4171</v>
      </c>
      <c r="D1445" s="179"/>
      <c r="E1445" s="179"/>
      <c r="F1445" s="179"/>
      <c r="G1445" s="179"/>
      <c r="H1445" s="179"/>
      <c r="I1445" s="179"/>
      <c r="J1445" s="179"/>
      <c r="K1445" s="179"/>
      <c r="L1445" s="179">
        <f>VLOOKUP(A1445,Sheet2!$A$1:$E$2000,5,FALSE)</f>
        <v>0</v>
      </c>
      <c r="M1445" s="21" t="e">
        <f t="shared" si="111"/>
        <v>#DIV/0!</v>
      </c>
      <c r="N1445" s="21" t="e">
        <f t="shared" si="112"/>
        <v>#DIV/0!</v>
      </c>
      <c r="O1445" s="21" t="e">
        <f t="shared" si="113"/>
        <v>#DIV/0!</v>
      </c>
      <c r="P1445" s="21" t="e">
        <f t="shared" si="114"/>
        <v>#DIV/0!</v>
      </c>
      <c r="Q1445" s="21" t="e">
        <f t="shared" si="115"/>
        <v>#DIV/0!</v>
      </c>
    </row>
    <row r="1446" spans="1:17">
      <c r="A1446" s="154" t="s">
        <v>1484</v>
      </c>
      <c r="B1446" s="154" t="s">
        <v>3297</v>
      </c>
      <c r="C1446" s="154" t="s">
        <v>4171</v>
      </c>
      <c r="D1446" s="179">
        <v>2182630924478</v>
      </c>
      <c r="E1446" s="179">
        <v>3071006183514</v>
      </c>
      <c r="F1446" s="179">
        <v>2390199420540</v>
      </c>
      <c r="G1446" s="179">
        <v>2957401483824</v>
      </c>
      <c r="H1446" s="179">
        <v>2832332815090</v>
      </c>
      <c r="I1446" s="179">
        <v>3399210045046</v>
      </c>
      <c r="J1446" s="179">
        <v>2757066407679</v>
      </c>
      <c r="K1446" s="179">
        <v>3002981385966</v>
      </c>
      <c r="L1446" s="179">
        <f>VLOOKUP(A1446,Sheet2!$A$1:$E$2000,5,FALSE)</f>
        <v>3642469735466</v>
      </c>
      <c r="M1446" s="21">
        <f t="shared" si="111"/>
        <v>0.29766914933975075</v>
      </c>
      <c r="N1446" s="21">
        <f t="shared" si="112"/>
        <v>0.10687176837802802</v>
      </c>
      <c r="O1446" s="21">
        <f t="shared" si="113"/>
        <v>0.15348802446622486</v>
      </c>
      <c r="P1446" s="21">
        <f t="shared" si="114"/>
        <v>1.5412145557952435E-2</v>
      </c>
      <c r="Q1446" s="21">
        <f t="shared" si="115"/>
        <v>0.28603168245616545</v>
      </c>
    </row>
    <row r="1447" spans="1:17">
      <c r="A1447" s="154" t="s">
        <v>3298</v>
      </c>
      <c r="B1447" s="154" t="s">
        <v>3299</v>
      </c>
      <c r="C1447" s="154" t="s">
        <v>4171</v>
      </c>
      <c r="D1447" s="179"/>
      <c r="E1447" s="179"/>
      <c r="F1447" s="179"/>
      <c r="G1447" s="179"/>
      <c r="H1447" s="179"/>
      <c r="I1447" s="179"/>
      <c r="J1447" s="179"/>
      <c r="K1447" s="179"/>
      <c r="L1447" s="179">
        <f>VLOOKUP(A1447,Sheet2!$A$1:$E$2000,5,FALSE)</f>
        <v>0</v>
      </c>
      <c r="M1447" s="21" t="e">
        <f t="shared" si="111"/>
        <v>#DIV/0!</v>
      </c>
      <c r="N1447" s="21" t="e">
        <f t="shared" si="112"/>
        <v>#DIV/0!</v>
      </c>
      <c r="O1447" s="21" t="e">
        <f t="shared" si="113"/>
        <v>#DIV/0!</v>
      </c>
      <c r="P1447" s="21" t="e">
        <f t="shared" si="114"/>
        <v>#DIV/0!</v>
      </c>
      <c r="Q1447" s="21" t="e">
        <f t="shared" si="115"/>
        <v>#DIV/0!</v>
      </c>
    </row>
    <row r="1448" spans="1:17">
      <c r="A1448" s="154" t="s">
        <v>634</v>
      </c>
      <c r="B1448" s="154" t="s">
        <v>2351</v>
      </c>
      <c r="C1448" s="154" t="s">
        <v>4171</v>
      </c>
      <c r="D1448" s="179"/>
      <c r="E1448" s="179"/>
      <c r="F1448" s="179"/>
      <c r="G1448" s="179"/>
      <c r="H1448" s="179"/>
      <c r="I1448" s="179"/>
      <c r="J1448" s="179"/>
      <c r="K1448" s="179"/>
      <c r="L1448" s="179">
        <f>VLOOKUP(A1448,Sheet2!$A$1:$E$2000,5,FALSE)</f>
        <v>0</v>
      </c>
      <c r="M1448" s="21" t="e">
        <f t="shared" si="111"/>
        <v>#DIV/0!</v>
      </c>
      <c r="N1448" s="21" t="e">
        <f t="shared" si="112"/>
        <v>#DIV/0!</v>
      </c>
      <c r="O1448" s="21" t="e">
        <f t="shared" si="113"/>
        <v>#DIV/0!</v>
      </c>
      <c r="P1448" s="21" t="e">
        <f t="shared" si="114"/>
        <v>#DIV/0!</v>
      </c>
      <c r="Q1448" s="21" t="e">
        <f t="shared" si="115"/>
        <v>#DIV/0!</v>
      </c>
    </row>
    <row r="1449" spans="1:17">
      <c r="A1449" s="154" t="s">
        <v>3824</v>
      </c>
      <c r="B1449" s="154" t="s">
        <v>3825</v>
      </c>
      <c r="C1449" s="154" t="s">
        <v>4171</v>
      </c>
      <c r="D1449" s="179"/>
      <c r="E1449" s="179"/>
      <c r="F1449" s="179"/>
      <c r="G1449" s="179"/>
      <c r="H1449" s="179"/>
      <c r="I1449" s="179"/>
      <c r="J1449" s="179"/>
      <c r="K1449" s="179"/>
      <c r="L1449" s="179">
        <f>VLOOKUP(A1449,Sheet2!$A$1:$E$2000,5,FALSE)</f>
        <v>0</v>
      </c>
      <c r="M1449" s="21" t="e">
        <f t="shared" si="111"/>
        <v>#DIV/0!</v>
      </c>
      <c r="N1449" s="21" t="e">
        <f t="shared" si="112"/>
        <v>#DIV/0!</v>
      </c>
      <c r="O1449" s="21" t="e">
        <f t="shared" si="113"/>
        <v>#DIV/0!</v>
      </c>
      <c r="P1449" s="21" t="e">
        <f t="shared" si="114"/>
        <v>#DIV/0!</v>
      </c>
      <c r="Q1449" s="21" t="e">
        <f t="shared" si="115"/>
        <v>#DIV/0!</v>
      </c>
    </row>
    <row r="1450" spans="1:17">
      <c r="A1450" s="154" t="s">
        <v>853</v>
      </c>
      <c r="B1450" s="154" t="s">
        <v>3300</v>
      </c>
      <c r="C1450" s="154" t="s">
        <v>4171</v>
      </c>
      <c r="D1450" s="179">
        <v>5692690063</v>
      </c>
      <c r="E1450" s="179">
        <v>9384384155</v>
      </c>
      <c r="F1450" s="179">
        <v>8635547354</v>
      </c>
      <c r="G1450" s="179">
        <v>10227688014</v>
      </c>
      <c r="H1450" s="179">
        <v>11312767127</v>
      </c>
      <c r="I1450" s="179">
        <v>11448948749</v>
      </c>
      <c r="J1450" s="179">
        <v>10549849433</v>
      </c>
      <c r="K1450" s="179">
        <v>12518035944</v>
      </c>
      <c r="L1450" s="179">
        <f>VLOOKUP(A1450,Sheet2!$A$1:$E$2000,5,FALSE)</f>
        <v>18072884043</v>
      </c>
      <c r="M1450" s="21">
        <f t="shared" si="111"/>
        <v>0.98724451916468225</v>
      </c>
      <c r="N1450" s="21">
        <f t="shared" si="112"/>
        <v>0.2200000085141442</v>
      </c>
      <c r="O1450" s="21">
        <f t="shared" si="113"/>
        <v>0.22167698242234662</v>
      </c>
      <c r="P1450" s="21">
        <f t="shared" si="114"/>
        <v>0.22393603782838267</v>
      </c>
      <c r="Q1450" s="21">
        <f t="shared" si="115"/>
        <v>0.59756528531960473</v>
      </c>
    </row>
    <row r="1451" spans="1:17">
      <c r="A1451" s="154" t="s">
        <v>838</v>
      </c>
      <c r="B1451" s="154" t="s">
        <v>3302</v>
      </c>
      <c r="C1451" s="154" t="s">
        <v>4171</v>
      </c>
      <c r="D1451" s="179">
        <v>5108321972582</v>
      </c>
      <c r="E1451" s="179">
        <v>5180227796808</v>
      </c>
      <c r="F1451" s="179">
        <v>4441687259335</v>
      </c>
      <c r="G1451" s="179">
        <v>5541484294663</v>
      </c>
      <c r="H1451" s="179">
        <v>5249631702288</v>
      </c>
      <c r="I1451" s="179">
        <v>5023756228889</v>
      </c>
      <c r="J1451" s="179">
        <v>5225100041881</v>
      </c>
      <c r="K1451" s="179">
        <v>5970509312335</v>
      </c>
      <c r="L1451" s="179">
        <f>VLOOKUP(A1451,Sheet2!$A$1:$E$2000,5,FALSE)</f>
        <v>5966393856474</v>
      </c>
      <c r="M1451" s="21">
        <f t="shared" si="111"/>
        <v>2.7662651349005519E-2</v>
      </c>
      <c r="N1451" s="21">
        <f t="shared" si="112"/>
        <v>-3.0205538068309674E-2</v>
      </c>
      <c r="O1451" s="21">
        <f t="shared" si="113"/>
        <v>0.17637729466421076</v>
      </c>
      <c r="P1451" s="21">
        <f t="shared" si="114"/>
        <v>7.742059615420975E-2</v>
      </c>
      <c r="Q1451" s="21">
        <f t="shared" si="115"/>
        <v>0.13653570285199365</v>
      </c>
    </row>
    <row r="1452" spans="1:17">
      <c r="A1452" s="154" t="s">
        <v>1486</v>
      </c>
      <c r="B1452" s="154" t="s">
        <v>3304</v>
      </c>
      <c r="C1452" s="154" t="s">
        <v>4171</v>
      </c>
      <c r="D1452" s="179">
        <v>251727437350</v>
      </c>
      <c r="E1452" s="179">
        <v>293081757343</v>
      </c>
      <c r="F1452" s="179">
        <v>270446147291</v>
      </c>
      <c r="G1452" s="179">
        <v>343123090608</v>
      </c>
      <c r="H1452" s="179">
        <v>310798963800</v>
      </c>
      <c r="I1452" s="179">
        <v>299053570200</v>
      </c>
      <c r="J1452" s="179">
        <v>261796614434</v>
      </c>
      <c r="K1452" s="179">
        <v>383803894486</v>
      </c>
      <c r="L1452" s="179">
        <f>VLOOKUP(A1452,Sheet2!$A$1:$E$2000,5,FALSE)</f>
        <v>330150972109</v>
      </c>
      <c r="M1452" s="21">
        <f t="shared" si="111"/>
        <v>0.23466463199983789</v>
      </c>
      <c r="N1452" s="21">
        <f t="shared" si="112"/>
        <v>2.0375928243159321E-2</v>
      </c>
      <c r="O1452" s="21">
        <f t="shared" si="113"/>
        <v>-3.1982459146268051E-2</v>
      </c>
      <c r="P1452" s="21">
        <f t="shared" si="114"/>
        <v>0.11856037961745824</v>
      </c>
      <c r="Q1452" s="21">
        <f t="shared" si="115"/>
        <v>6.2265356590612934E-2</v>
      </c>
    </row>
    <row r="1453" spans="1:17">
      <c r="A1453" s="154" t="s">
        <v>1487</v>
      </c>
      <c r="B1453" s="154" t="s">
        <v>3305</v>
      </c>
      <c r="C1453" s="154" t="s">
        <v>4171</v>
      </c>
      <c r="D1453" s="179"/>
      <c r="E1453" s="179"/>
      <c r="F1453" s="179"/>
      <c r="G1453" s="179"/>
      <c r="H1453" s="179"/>
      <c r="I1453" s="179"/>
      <c r="J1453" s="179"/>
      <c r="K1453" s="179"/>
      <c r="L1453" s="179">
        <f>VLOOKUP(A1453,Sheet2!$A$1:$E$2000,5,FALSE)</f>
        <v>0</v>
      </c>
      <c r="M1453" s="21" t="e">
        <f t="shared" si="111"/>
        <v>#DIV/0!</v>
      </c>
      <c r="N1453" s="21" t="e">
        <f t="shared" si="112"/>
        <v>#DIV/0!</v>
      </c>
      <c r="O1453" s="21" t="e">
        <f t="shared" si="113"/>
        <v>#DIV/0!</v>
      </c>
      <c r="P1453" s="21" t="e">
        <f t="shared" si="114"/>
        <v>#DIV/0!</v>
      </c>
      <c r="Q1453" s="21" t="e">
        <f t="shared" si="115"/>
        <v>#DIV/0!</v>
      </c>
    </row>
    <row r="1454" spans="1:17">
      <c r="A1454" s="154" t="s">
        <v>302</v>
      </c>
      <c r="B1454" s="154" t="s">
        <v>1996</v>
      </c>
      <c r="C1454" s="154" t="s">
        <v>4171</v>
      </c>
      <c r="D1454" s="179">
        <v>125793477832</v>
      </c>
      <c r="E1454" s="179">
        <v>546296599371</v>
      </c>
      <c r="F1454" s="179">
        <v>46335109814</v>
      </c>
      <c r="G1454" s="179">
        <v>528598027764</v>
      </c>
      <c r="H1454" s="179">
        <v>41322670878</v>
      </c>
      <c r="I1454" s="179">
        <v>203702001991</v>
      </c>
      <c r="J1454" s="179">
        <v>50071418148</v>
      </c>
      <c r="K1454" s="179">
        <v>32556391055</v>
      </c>
      <c r="L1454" s="179">
        <f>VLOOKUP(A1454,Sheet2!$A$1:$E$2000,5,FALSE)</f>
        <v>63803192129</v>
      </c>
      <c r="M1454" s="21">
        <f t="shared" si="111"/>
        <v>-0.67150386816407648</v>
      </c>
      <c r="N1454" s="21">
        <f t="shared" si="112"/>
        <v>-0.62712196593290115</v>
      </c>
      <c r="O1454" s="21">
        <f t="shared" si="113"/>
        <v>8.0636656500835291E-2</v>
      </c>
      <c r="P1454" s="21">
        <f t="shared" si="114"/>
        <v>-0.93840992711850368</v>
      </c>
      <c r="Q1454" s="21">
        <f t="shared" si="115"/>
        <v>0.54402391649298076</v>
      </c>
    </row>
    <row r="1455" spans="1:17">
      <c r="A1455" s="154" t="s">
        <v>843</v>
      </c>
      <c r="B1455" s="154" t="s">
        <v>3306</v>
      </c>
      <c r="C1455" s="154" t="s">
        <v>4171</v>
      </c>
      <c r="D1455" s="179">
        <v>293446899197</v>
      </c>
      <c r="E1455" s="179">
        <v>369855475504</v>
      </c>
      <c r="F1455" s="179">
        <v>280311951359</v>
      </c>
      <c r="G1455" s="179">
        <v>447818158221</v>
      </c>
      <c r="H1455" s="179">
        <v>334755162399</v>
      </c>
      <c r="I1455" s="179">
        <v>439153227089</v>
      </c>
      <c r="J1455" s="179">
        <v>505444006183</v>
      </c>
      <c r="K1455" s="179">
        <v>623528319248</v>
      </c>
      <c r="L1455" s="179">
        <f>VLOOKUP(A1455,Sheet2!$A$1:$E$2000,5,FALSE)</f>
        <v>704546884890</v>
      </c>
      <c r="M1455" s="21">
        <f t="shared" si="111"/>
        <v>0.14076912489120727</v>
      </c>
      <c r="N1455" s="21">
        <f t="shared" si="112"/>
        <v>0.18736440630105136</v>
      </c>
      <c r="O1455" s="21">
        <f t="shared" si="113"/>
        <v>0.80314825583611948</v>
      </c>
      <c r="P1455" s="21">
        <f t="shared" si="114"/>
        <v>0.39236944237595284</v>
      </c>
      <c r="Q1455" s="21">
        <f t="shared" si="115"/>
        <v>1.1046632405633803</v>
      </c>
    </row>
    <row r="1456" spans="1:17">
      <c r="A1456" s="154" t="s">
        <v>1489</v>
      </c>
      <c r="B1456" s="154" t="s">
        <v>3308</v>
      </c>
      <c r="C1456" s="154" t="s">
        <v>4171</v>
      </c>
      <c r="D1456" s="179"/>
      <c r="E1456" s="179"/>
      <c r="F1456" s="179"/>
      <c r="G1456" s="179"/>
      <c r="H1456" s="179"/>
      <c r="I1456" s="179"/>
      <c r="J1456" s="179"/>
      <c r="K1456" s="179"/>
      <c r="L1456" s="179">
        <f>VLOOKUP(A1456,Sheet2!$A$1:$E$2000,5,FALSE)</f>
        <v>0</v>
      </c>
      <c r="M1456" s="21" t="e">
        <f t="shared" si="111"/>
        <v>#DIV/0!</v>
      </c>
      <c r="N1456" s="21" t="e">
        <f t="shared" si="112"/>
        <v>#DIV/0!</v>
      </c>
      <c r="O1456" s="21" t="e">
        <f t="shared" si="113"/>
        <v>#DIV/0!</v>
      </c>
      <c r="P1456" s="21" t="e">
        <f t="shared" si="114"/>
        <v>#DIV/0!</v>
      </c>
      <c r="Q1456" s="21" t="e">
        <f t="shared" si="115"/>
        <v>#DIV/0!</v>
      </c>
    </row>
    <row r="1457" spans="1:17">
      <c r="A1457" s="154" t="s">
        <v>852</v>
      </c>
      <c r="B1457" s="154" t="s">
        <v>3309</v>
      </c>
      <c r="C1457" s="154" t="s">
        <v>4171</v>
      </c>
      <c r="D1457" s="179">
        <v>804794692858</v>
      </c>
      <c r="E1457" s="179">
        <v>919885078029</v>
      </c>
      <c r="F1457" s="179">
        <v>592854440736</v>
      </c>
      <c r="G1457" s="179">
        <v>238265585873</v>
      </c>
      <c r="H1457" s="179">
        <v>450036972181</v>
      </c>
      <c r="I1457" s="179">
        <v>287537497248</v>
      </c>
      <c r="J1457" s="179">
        <v>182191335242</v>
      </c>
      <c r="K1457" s="179">
        <v>139462864373</v>
      </c>
      <c r="L1457" s="179">
        <f>VLOOKUP(A1457,Sheet2!$A$1:$E$2000,5,FALSE)</f>
        <v>411950425591</v>
      </c>
      <c r="M1457" s="21">
        <f t="shared" si="111"/>
        <v>-0.44080524365435192</v>
      </c>
      <c r="N1457" s="21">
        <f t="shared" si="112"/>
        <v>-0.6874201961574431</v>
      </c>
      <c r="O1457" s="21">
        <f t="shared" si="113"/>
        <v>-0.6926879133842393</v>
      </c>
      <c r="P1457" s="21">
        <f t="shared" si="114"/>
        <v>-0.4146747468292114</v>
      </c>
      <c r="Q1457" s="21">
        <f t="shared" si="115"/>
        <v>-8.462981698019692E-2</v>
      </c>
    </row>
    <row r="1458" spans="1:17">
      <c r="A1458" s="154" t="s">
        <v>4158</v>
      </c>
      <c r="B1458" s="154" t="s">
        <v>4159</v>
      </c>
      <c r="C1458" s="154" t="s">
        <v>4171</v>
      </c>
      <c r="D1458" s="179">
        <v>27867466127</v>
      </c>
      <c r="E1458" s="179">
        <v>31863403928</v>
      </c>
      <c r="F1458" s="179">
        <v>71903175208</v>
      </c>
      <c r="G1458" s="179">
        <v>51100645888</v>
      </c>
      <c r="H1458" s="179">
        <v>28192256457</v>
      </c>
      <c r="I1458" s="179">
        <v>61675563353</v>
      </c>
      <c r="J1458" s="179">
        <v>74065329183</v>
      </c>
      <c r="K1458" s="179">
        <v>55665585693</v>
      </c>
      <c r="L1458" s="179">
        <f>VLOOKUP(A1458,Sheet2!$A$1:$E$2000,5,FALSE)</f>
        <v>86559628931</v>
      </c>
      <c r="M1458" s="21">
        <f t="shared" si="111"/>
        <v>1.1654821020319455E-2</v>
      </c>
      <c r="N1458" s="21">
        <f t="shared" si="112"/>
        <v>0.93562381132803374</v>
      </c>
      <c r="O1458" s="21">
        <f t="shared" si="113"/>
        <v>3.0070354594847394E-2</v>
      </c>
      <c r="P1458" s="21">
        <f t="shared" si="114"/>
        <v>8.9332330847739602E-2</v>
      </c>
      <c r="Q1458" s="21">
        <f t="shared" si="115"/>
        <v>2.0703334819270087</v>
      </c>
    </row>
    <row r="1459" spans="1:17">
      <c r="A1459" s="154" t="s">
        <v>1490</v>
      </c>
      <c r="B1459" s="154" t="s">
        <v>3310</v>
      </c>
      <c r="C1459" s="154" t="s">
        <v>4171</v>
      </c>
      <c r="D1459" s="179">
        <v>53324573198</v>
      </c>
      <c r="E1459" s="179">
        <v>57310957613</v>
      </c>
      <c r="F1459" s="179">
        <v>58789979432</v>
      </c>
      <c r="G1459" s="179">
        <v>60651624868</v>
      </c>
      <c r="H1459" s="179">
        <v>54780516559</v>
      </c>
      <c r="I1459" s="179">
        <v>64564375533</v>
      </c>
      <c r="J1459" s="179">
        <v>63557306408</v>
      </c>
      <c r="K1459" s="179">
        <v>65376332812</v>
      </c>
      <c r="L1459" s="179">
        <f>VLOOKUP(A1459,Sheet2!$A$1:$E$2000,5,FALSE)</f>
        <v>59088907351</v>
      </c>
      <c r="M1459" s="21">
        <f t="shared" si="111"/>
        <v>2.7303422675206839E-2</v>
      </c>
      <c r="N1459" s="21">
        <f t="shared" si="112"/>
        <v>0.12656249733218011</v>
      </c>
      <c r="O1459" s="21">
        <f t="shared" si="113"/>
        <v>8.1090808706850717E-2</v>
      </c>
      <c r="P1459" s="21">
        <f t="shared" si="114"/>
        <v>7.7899115716729486E-2</v>
      </c>
      <c r="Q1459" s="21">
        <f t="shared" si="115"/>
        <v>7.8648232302807042E-2</v>
      </c>
    </row>
    <row r="1460" spans="1:17">
      <c r="A1460" s="154" t="s">
        <v>1491</v>
      </c>
      <c r="B1460" s="154" t="s">
        <v>3311</v>
      </c>
      <c r="C1460" s="154" t="s">
        <v>4171</v>
      </c>
      <c r="D1460" s="179">
        <v>0</v>
      </c>
      <c r="E1460" s="179">
        <v>0</v>
      </c>
      <c r="F1460" s="179">
        <v>0</v>
      </c>
      <c r="G1460" s="179">
        <v>21522083</v>
      </c>
      <c r="H1460" s="179">
        <v>6926380</v>
      </c>
      <c r="I1460" s="179">
        <v>18761186</v>
      </c>
      <c r="J1460" s="179">
        <v>14745834</v>
      </c>
      <c r="K1460" s="179">
        <v>30416190</v>
      </c>
      <c r="L1460" s="179">
        <f>VLOOKUP(A1460,Sheet2!$A$1:$E$2000,5,FALSE)</f>
        <v>19505257</v>
      </c>
      <c r="M1460" s="21" t="e">
        <f t="shared" si="111"/>
        <v>#DIV/0!</v>
      </c>
      <c r="N1460" s="21" t="e">
        <f t="shared" si="112"/>
        <v>#DIV/0!</v>
      </c>
      <c r="O1460" s="21" t="e">
        <f t="shared" si="113"/>
        <v>#DIV/0!</v>
      </c>
      <c r="P1460" s="21">
        <f t="shared" si="114"/>
        <v>0.4132549344782287</v>
      </c>
      <c r="Q1460" s="21">
        <f t="shared" si="115"/>
        <v>1.8160824268954345</v>
      </c>
    </row>
    <row r="1461" spans="1:17">
      <c r="A1461" s="154" t="s">
        <v>3707</v>
      </c>
      <c r="B1461" s="154" t="s">
        <v>3708</v>
      </c>
      <c r="C1461" s="154" t="s">
        <v>4171</v>
      </c>
      <c r="D1461" s="179">
        <v>508945134214</v>
      </c>
      <c r="E1461" s="179">
        <v>717011054514</v>
      </c>
      <c r="F1461" s="179">
        <v>839942835401</v>
      </c>
      <c r="G1461" s="179">
        <v>1838920475977</v>
      </c>
      <c r="H1461" s="179">
        <v>881476110285</v>
      </c>
      <c r="I1461" s="179">
        <v>1313777024448</v>
      </c>
      <c r="J1461" s="179">
        <v>1357777122630</v>
      </c>
      <c r="K1461" s="179">
        <v>1850215340096</v>
      </c>
      <c r="L1461" s="179">
        <f>VLOOKUP(A1461,Sheet2!$A$1:$E$2000,5,FALSE)</f>
        <v>1229174312904</v>
      </c>
      <c r="M1461" s="21">
        <f t="shared" si="111"/>
        <v>0.73196686838616887</v>
      </c>
      <c r="N1461" s="21">
        <f t="shared" si="112"/>
        <v>0.8322967493695006</v>
      </c>
      <c r="O1461" s="21">
        <f t="shared" si="113"/>
        <v>0.6165113450628803</v>
      </c>
      <c r="P1461" s="21">
        <f t="shared" si="114"/>
        <v>6.1421166747295869E-3</v>
      </c>
      <c r="Q1461" s="21">
        <f t="shared" si="115"/>
        <v>0.39444994431735847</v>
      </c>
    </row>
    <row r="1462" spans="1:17">
      <c r="A1462" s="154" t="s">
        <v>1493</v>
      </c>
      <c r="B1462" s="154" t="s">
        <v>3313</v>
      </c>
      <c r="C1462" s="154" t="s">
        <v>4171</v>
      </c>
      <c r="D1462" s="179"/>
      <c r="E1462" s="179"/>
      <c r="F1462" s="179"/>
      <c r="G1462" s="179"/>
      <c r="H1462" s="179"/>
      <c r="I1462" s="179"/>
      <c r="J1462" s="179"/>
      <c r="K1462" s="179"/>
      <c r="L1462" s="179">
        <f>VLOOKUP(A1462,Sheet2!$A$1:$E$2000,5,FALSE)</f>
        <v>0</v>
      </c>
      <c r="M1462" s="21" t="e">
        <f t="shared" si="111"/>
        <v>#DIV/0!</v>
      </c>
      <c r="N1462" s="21" t="e">
        <f t="shared" si="112"/>
        <v>#DIV/0!</v>
      </c>
      <c r="O1462" s="21" t="e">
        <f t="shared" si="113"/>
        <v>#DIV/0!</v>
      </c>
      <c r="P1462" s="21" t="e">
        <f t="shared" si="114"/>
        <v>#DIV/0!</v>
      </c>
      <c r="Q1462" s="21" t="e">
        <f t="shared" si="115"/>
        <v>#DIV/0!</v>
      </c>
    </row>
    <row r="1463" spans="1:17">
      <c r="A1463" s="154" t="s">
        <v>1494</v>
      </c>
      <c r="B1463" s="154" t="s">
        <v>3314</v>
      </c>
      <c r="C1463" s="154" t="s">
        <v>4171</v>
      </c>
      <c r="D1463" s="179"/>
      <c r="E1463" s="179"/>
      <c r="F1463" s="179"/>
      <c r="G1463" s="179"/>
      <c r="H1463" s="179"/>
      <c r="I1463" s="179"/>
      <c r="J1463" s="179"/>
      <c r="K1463" s="179"/>
      <c r="L1463" s="179">
        <f>VLOOKUP(A1463,Sheet2!$A$1:$E$2000,5,FALSE)</f>
        <v>0</v>
      </c>
      <c r="M1463" s="21" t="e">
        <f t="shared" si="111"/>
        <v>#DIV/0!</v>
      </c>
      <c r="N1463" s="21" t="e">
        <f t="shared" si="112"/>
        <v>#DIV/0!</v>
      </c>
      <c r="O1463" s="21" t="e">
        <f t="shared" si="113"/>
        <v>#DIV/0!</v>
      </c>
      <c r="P1463" s="21" t="e">
        <f t="shared" si="114"/>
        <v>#DIV/0!</v>
      </c>
      <c r="Q1463" s="21" t="e">
        <f t="shared" si="115"/>
        <v>#DIV/0!</v>
      </c>
    </row>
    <row r="1464" spans="1:17">
      <c r="A1464" s="154" t="s">
        <v>1495</v>
      </c>
      <c r="B1464" s="154" t="s">
        <v>3315</v>
      </c>
      <c r="C1464" s="154" t="s">
        <v>4171</v>
      </c>
      <c r="D1464" s="179"/>
      <c r="E1464" s="179"/>
      <c r="F1464" s="179"/>
      <c r="G1464" s="179"/>
      <c r="H1464" s="179"/>
      <c r="I1464" s="179"/>
      <c r="J1464" s="179"/>
      <c r="K1464" s="179"/>
      <c r="L1464" s="179">
        <f>VLOOKUP(A1464,Sheet2!$A$1:$E$2000,5,FALSE)</f>
        <v>0</v>
      </c>
      <c r="M1464" s="21" t="e">
        <f t="shared" si="111"/>
        <v>#DIV/0!</v>
      </c>
      <c r="N1464" s="21" t="e">
        <f t="shared" si="112"/>
        <v>#DIV/0!</v>
      </c>
      <c r="O1464" s="21" t="e">
        <f t="shared" si="113"/>
        <v>#DIV/0!</v>
      </c>
      <c r="P1464" s="21" t="e">
        <f t="shared" si="114"/>
        <v>#DIV/0!</v>
      </c>
      <c r="Q1464" s="21" t="e">
        <f t="shared" si="115"/>
        <v>#DIV/0!</v>
      </c>
    </row>
    <row r="1465" spans="1:17">
      <c r="A1465" s="154" t="s">
        <v>1496</v>
      </c>
      <c r="B1465" s="154" t="s">
        <v>3316</v>
      </c>
      <c r="C1465" s="154" t="s">
        <v>4171</v>
      </c>
      <c r="D1465" s="179"/>
      <c r="E1465" s="179"/>
      <c r="F1465" s="179"/>
      <c r="G1465" s="179"/>
      <c r="H1465" s="179"/>
      <c r="I1465" s="179"/>
      <c r="J1465" s="179"/>
      <c r="K1465" s="179"/>
      <c r="L1465" s="179">
        <f>VLOOKUP(A1465,Sheet2!$A$1:$E$2000,5,FALSE)</f>
        <v>0</v>
      </c>
      <c r="M1465" s="21" t="e">
        <f t="shared" si="111"/>
        <v>#DIV/0!</v>
      </c>
      <c r="N1465" s="21" t="e">
        <f t="shared" si="112"/>
        <v>#DIV/0!</v>
      </c>
      <c r="O1465" s="21" t="e">
        <f t="shared" si="113"/>
        <v>#DIV/0!</v>
      </c>
      <c r="P1465" s="21" t="e">
        <f t="shared" si="114"/>
        <v>#DIV/0!</v>
      </c>
      <c r="Q1465" s="21" t="e">
        <f t="shared" si="115"/>
        <v>#DIV/0!</v>
      </c>
    </row>
    <row r="1466" spans="1:17">
      <c r="A1466" s="154" t="s">
        <v>3317</v>
      </c>
      <c r="B1466" s="154" t="s">
        <v>3318</v>
      </c>
      <c r="C1466" s="154" t="s">
        <v>4171</v>
      </c>
      <c r="D1466" s="179"/>
      <c r="E1466" s="179"/>
      <c r="F1466" s="179"/>
      <c r="G1466" s="179"/>
      <c r="H1466" s="179"/>
      <c r="I1466" s="179"/>
      <c r="J1466" s="179"/>
      <c r="K1466" s="179"/>
      <c r="L1466" s="179">
        <f>VLOOKUP(A1466,Sheet2!$A$1:$E$2000,5,FALSE)</f>
        <v>0</v>
      </c>
      <c r="M1466" s="21" t="e">
        <f t="shared" si="111"/>
        <v>#DIV/0!</v>
      </c>
      <c r="N1466" s="21" t="e">
        <f t="shared" si="112"/>
        <v>#DIV/0!</v>
      </c>
      <c r="O1466" s="21" t="e">
        <f t="shared" si="113"/>
        <v>#DIV/0!</v>
      </c>
      <c r="P1466" s="21" t="e">
        <f t="shared" si="114"/>
        <v>#DIV/0!</v>
      </c>
      <c r="Q1466" s="21" t="e">
        <f t="shared" si="115"/>
        <v>#DIV/0!</v>
      </c>
    </row>
    <row r="1467" spans="1:17">
      <c r="A1467" s="154" t="s">
        <v>1497</v>
      </c>
      <c r="B1467" s="154" t="s">
        <v>3319</v>
      </c>
      <c r="C1467" s="154" t="s">
        <v>4171</v>
      </c>
      <c r="D1467" s="179"/>
      <c r="E1467" s="179"/>
      <c r="F1467" s="179"/>
      <c r="G1467" s="179"/>
      <c r="H1467" s="179"/>
      <c r="I1467" s="179"/>
      <c r="J1467" s="179"/>
      <c r="K1467" s="179"/>
      <c r="L1467" s="179">
        <f>VLOOKUP(A1467,Sheet2!$A$1:$E$2000,5,FALSE)</f>
        <v>0</v>
      </c>
      <c r="M1467" s="21" t="e">
        <f t="shared" si="111"/>
        <v>#DIV/0!</v>
      </c>
      <c r="N1467" s="21" t="e">
        <f t="shared" si="112"/>
        <v>#DIV/0!</v>
      </c>
      <c r="O1467" s="21" t="e">
        <f t="shared" si="113"/>
        <v>#DIV/0!</v>
      </c>
      <c r="P1467" s="21" t="e">
        <f t="shared" si="114"/>
        <v>#DIV/0!</v>
      </c>
      <c r="Q1467" s="21" t="e">
        <f t="shared" si="115"/>
        <v>#DIV/0!</v>
      </c>
    </row>
    <row r="1468" spans="1:17">
      <c r="A1468" s="154" t="s">
        <v>1498</v>
      </c>
      <c r="B1468" s="154" t="s">
        <v>3675</v>
      </c>
      <c r="C1468" s="154" t="s">
        <v>4171</v>
      </c>
      <c r="D1468" s="179"/>
      <c r="E1468" s="179"/>
      <c r="F1468" s="179"/>
      <c r="G1468" s="179"/>
      <c r="H1468" s="179"/>
      <c r="I1468" s="179"/>
      <c r="J1468" s="179"/>
      <c r="K1468" s="179"/>
      <c r="L1468" s="179">
        <f>VLOOKUP(A1468,Sheet2!$A$1:$E$2000,5,FALSE)</f>
        <v>0</v>
      </c>
      <c r="M1468" s="21" t="e">
        <f t="shared" si="111"/>
        <v>#DIV/0!</v>
      </c>
      <c r="N1468" s="21" t="e">
        <f t="shared" si="112"/>
        <v>#DIV/0!</v>
      </c>
      <c r="O1468" s="21" t="e">
        <f t="shared" si="113"/>
        <v>#DIV/0!</v>
      </c>
      <c r="P1468" s="21" t="e">
        <f t="shared" si="114"/>
        <v>#DIV/0!</v>
      </c>
      <c r="Q1468" s="21" t="e">
        <f t="shared" si="115"/>
        <v>#DIV/0!</v>
      </c>
    </row>
    <row r="1469" spans="1:17">
      <c r="A1469" s="154" t="s">
        <v>4224</v>
      </c>
      <c r="B1469" s="154" t="s">
        <v>4225</v>
      </c>
      <c r="C1469" s="154" t="s">
        <v>4171</v>
      </c>
      <c r="D1469" s="179"/>
      <c r="E1469" s="179"/>
      <c r="F1469" s="179"/>
      <c r="G1469" s="179"/>
      <c r="H1469" s="179">
        <v>1286800261959</v>
      </c>
      <c r="I1469" s="179">
        <v>1428854404103</v>
      </c>
      <c r="J1469" s="179">
        <v>1515277611497</v>
      </c>
      <c r="K1469" s="179">
        <v>932818329543</v>
      </c>
      <c r="L1469" s="179">
        <f>VLOOKUP(A1469,Sheet2!$A$1:$E$2000,5,FALSE)</f>
        <v>1387584981536</v>
      </c>
      <c r="M1469" s="21" t="e">
        <f t="shared" si="111"/>
        <v>#DIV/0!</v>
      </c>
      <c r="N1469" s="21" t="e">
        <f t="shared" si="112"/>
        <v>#DIV/0!</v>
      </c>
      <c r="O1469" s="21" t="e">
        <f t="shared" si="113"/>
        <v>#DIV/0!</v>
      </c>
      <c r="P1469" s="21" t="e">
        <f t="shared" si="114"/>
        <v>#DIV/0!</v>
      </c>
      <c r="Q1469" s="21">
        <f t="shared" si="115"/>
        <v>7.8321960724166528E-2</v>
      </c>
    </row>
    <row r="1470" spans="1:17">
      <c r="A1470" s="154" t="s">
        <v>1499</v>
      </c>
      <c r="B1470" s="154" t="s">
        <v>3321</v>
      </c>
      <c r="C1470" s="154" t="s">
        <v>4171</v>
      </c>
      <c r="D1470" s="179"/>
      <c r="E1470" s="179"/>
      <c r="F1470" s="179"/>
      <c r="G1470" s="179"/>
      <c r="H1470" s="179"/>
      <c r="I1470" s="179"/>
      <c r="J1470" s="179"/>
      <c r="K1470" s="179"/>
      <c r="L1470" s="179">
        <f>VLOOKUP(A1470,Sheet2!$A$1:$E$2000,5,FALSE)</f>
        <v>0</v>
      </c>
      <c r="M1470" s="21" t="e">
        <f t="shared" si="111"/>
        <v>#DIV/0!</v>
      </c>
      <c r="N1470" s="21" t="e">
        <f t="shared" si="112"/>
        <v>#DIV/0!</v>
      </c>
      <c r="O1470" s="21" t="e">
        <f t="shared" si="113"/>
        <v>#DIV/0!</v>
      </c>
      <c r="P1470" s="21" t="e">
        <f t="shared" si="114"/>
        <v>#DIV/0!</v>
      </c>
      <c r="Q1470" s="21" t="e">
        <f t="shared" si="115"/>
        <v>#DIV/0!</v>
      </c>
    </row>
    <row r="1471" spans="1:17">
      <c r="A1471" s="154" t="s">
        <v>1501</v>
      </c>
      <c r="B1471" s="154" t="s">
        <v>3323</v>
      </c>
      <c r="C1471" s="154" t="s">
        <v>4171</v>
      </c>
      <c r="D1471" s="179"/>
      <c r="E1471" s="179"/>
      <c r="F1471" s="179"/>
      <c r="G1471" s="179"/>
      <c r="H1471" s="179"/>
      <c r="I1471" s="179"/>
      <c r="J1471" s="179"/>
      <c r="K1471" s="179"/>
      <c r="L1471" s="179">
        <f>VLOOKUP(A1471,Sheet2!$A$1:$E$2000,5,FALSE)</f>
        <v>0</v>
      </c>
      <c r="M1471" s="21" t="e">
        <f t="shared" si="111"/>
        <v>#DIV/0!</v>
      </c>
      <c r="N1471" s="21" t="e">
        <f t="shared" si="112"/>
        <v>#DIV/0!</v>
      </c>
      <c r="O1471" s="21" t="e">
        <f t="shared" si="113"/>
        <v>#DIV/0!</v>
      </c>
      <c r="P1471" s="21" t="e">
        <f t="shared" si="114"/>
        <v>#DIV/0!</v>
      </c>
      <c r="Q1471" s="21" t="e">
        <f t="shared" si="115"/>
        <v>#DIV/0!</v>
      </c>
    </row>
    <row r="1472" spans="1:17">
      <c r="A1472" s="154" t="s">
        <v>1502</v>
      </c>
      <c r="B1472" s="154" t="s">
        <v>3324</v>
      </c>
      <c r="C1472" s="154" t="s">
        <v>4171</v>
      </c>
      <c r="D1472" s="179"/>
      <c r="E1472" s="179"/>
      <c r="F1472" s="179"/>
      <c r="G1472" s="179"/>
      <c r="H1472" s="179"/>
      <c r="I1472" s="179"/>
      <c r="J1472" s="179"/>
      <c r="K1472" s="179"/>
      <c r="L1472" s="179">
        <f>VLOOKUP(A1472,Sheet2!$A$1:$E$2000,5,FALSE)</f>
        <v>0</v>
      </c>
      <c r="M1472" s="21" t="e">
        <f t="shared" si="111"/>
        <v>#DIV/0!</v>
      </c>
      <c r="N1472" s="21" t="e">
        <f t="shared" si="112"/>
        <v>#DIV/0!</v>
      </c>
      <c r="O1472" s="21" t="e">
        <f t="shared" si="113"/>
        <v>#DIV/0!</v>
      </c>
      <c r="P1472" s="21" t="e">
        <f t="shared" si="114"/>
        <v>#DIV/0!</v>
      </c>
      <c r="Q1472" s="21" t="e">
        <f t="shared" si="115"/>
        <v>#DIV/0!</v>
      </c>
    </row>
    <row r="1473" spans="1:17">
      <c r="A1473" s="154" t="s">
        <v>1503</v>
      </c>
      <c r="B1473" s="154" t="s">
        <v>3325</v>
      </c>
      <c r="C1473" s="154" t="s">
        <v>4171</v>
      </c>
      <c r="D1473" s="179">
        <v>21952531991</v>
      </c>
      <c r="E1473" s="179">
        <v>47107401323</v>
      </c>
      <c r="F1473" s="179">
        <v>39465362709</v>
      </c>
      <c r="G1473" s="179">
        <v>35664420629</v>
      </c>
      <c r="H1473" s="179">
        <v>25727751147</v>
      </c>
      <c r="I1473" s="179">
        <v>37042294528</v>
      </c>
      <c r="J1473" s="179">
        <v>39077704851</v>
      </c>
      <c r="K1473" s="179">
        <v>37547107669</v>
      </c>
      <c r="L1473" s="179">
        <f>VLOOKUP(A1473,Sheet2!$A$1:$E$2000,5,FALSE)</f>
        <v>25146276017</v>
      </c>
      <c r="M1473" s="21">
        <f t="shared" si="111"/>
        <v>0.17197192367366768</v>
      </c>
      <c r="N1473" s="21">
        <f t="shared" si="112"/>
        <v>-0.21366295979663288</v>
      </c>
      <c r="O1473" s="21">
        <f t="shared" si="113"/>
        <v>-9.8227364805542599E-3</v>
      </c>
      <c r="P1473" s="21">
        <f t="shared" si="114"/>
        <v>5.278894222297055E-2</v>
      </c>
      <c r="Q1473" s="21">
        <f t="shared" si="115"/>
        <v>-2.2601086534055785E-2</v>
      </c>
    </row>
    <row r="1474" spans="1:17">
      <c r="A1474" s="154" t="s">
        <v>645</v>
      </c>
      <c r="B1474" s="154" t="s">
        <v>2359</v>
      </c>
      <c r="C1474" s="154" t="s">
        <v>4171</v>
      </c>
      <c r="D1474" s="179"/>
      <c r="E1474" s="179"/>
      <c r="F1474" s="179"/>
      <c r="G1474" s="179"/>
      <c r="H1474" s="179"/>
      <c r="I1474" s="179"/>
      <c r="J1474" s="179"/>
      <c r="K1474" s="179"/>
      <c r="L1474" s="179">
        <f>VLOOKUP(A1474,Sheet2!$A$1:$E$2000,5,FALSE)</f>
        <v>0</v>
      </c>
      <c r="M1474" s="21" t="e">
        <f t="shared" si="111"/>
        <v>#DIV/0!</v>
      </c>
      <c r="N1474" s="21" t="e">
        <f t="shared" si="112"/>
        <v>#DIV/0!</v>
      </c>
      <c r="O1474" s="21" t="e">
        <f t="shared" si="113"/>
        <v>#DIV/0!</v>
      </c>
      <c r="P1474" s="21" t="e">
        <f t="shared" si="114"/>
        <v>#DIV/0!</v>
      </c>
      <c r="Q1474" s="21" t="e">
        <f t="shared" si="115"/>
        <v>#DIV/0!</v>
      </c>
    </row>
    <row r="1475" spans="1:17">
      <c r="A1475" s="154" t="s">
        <v>4116</v>
      </c>
      <c r="B1475" s="154" t="s">
        <v>4117</v>
      </c>
      <c r="C1475" s="154" t="s">
        <v>4171</v>
      </c>
      <c r="D1475" s="179">
        <v>41780137299</v>
      </c>
      <c r="E1475" s="179">
        <v>58183567996</v>
      </c>
      <c r="F1475" s="179">
        <v>91639389514</v>
      </c>
      <c r="G1475" s="179">
        <v>159447115389</v>
      </c>
      <c r="H1475" s="179">
        <v>62358208229</v>
      </c>
      <c r="I1475" s="179">
        <v>88907428532</v>
      </c>
      <c r="J1475" s="179">
        <v>75808514305</v>
      </c>
      <c r="K1475" s="179">
        <v>65778784715</v>
      </c>
      <c r="L1475" s="179">
        <f>VLOOKUP(A1475,Sheet2!$A$1:$E$2000,5,FALSE)</f>
        <v>48865728944</v>
      </c>
      <c r="M1475" s="21">
        <f t="shared" ref="M1475:M1538" si="116">(H1475-D1475)/ABS(D1475)</f>
        <v>0.4925323912349262</v>
      </c>
      <c r="N1475" s="21">
        <f t="shared" ref="N1475:N1538" si="117">(I1475-E1475)/ABS(E1475)</f>
        <v>0.52805047188086163</v>
      </c>
      <c r="O1475" s="21">
        <f t="shared" ref="O1475:O1538" si="118">(J1475-F1475)/ABS(F1475)</f>
        <v>-0.17275186241372192</v>
      </c>
      <c r="P1475" s="21">
        <f t="shared" ref="P1475:P1538" si="119">(K1475-G1475)/ABS(G1475)</f>
        <v>-0.58745704144900468</v>
      </c>
      <c r="Q1475" s="21">
        <f t="shared" ref="Q1475:Q1538" si="120">(L1475-H1475)/ABS(H1475)</f>
        <v>-0.21637054155647234</v>
      </c>
    </row>
    <row r="1476" spans="1:17">
      <c r="A1476" s="154" t="s">
        <v>646</v>
      </c>
      <c r="B1476" s="154" t="s">
        <v>2008</v>
      </c>
      <c r="C1476" s="154" t="s">
        <v>4171</v>
      </c>
      <c r="D1476" s="179">
        <v>8021097805</v>
      </c>
      <c r="E1476" s="179">
        <v>33824459363</v>
      </c>
      <c r="F1476" s="179">
        <v>26909951212</v>
      </c>
      <c r="G1476" s="179">
        <v>71781341601</v>
      </c>
      <c r="H1476" s="179">
        <v>32793297459</v>
      </c>
      <c r="I1476" s="179">
        <v>26669146499</v>
      </c>
      <c r="J1476" s="179">
        <v>45404673279</v>
      </c>
      <c r="K1476" s="179">
        <v>90042110779</v>
      </c>
      <c r="L1476" s="179">
        <f>VLOOKUP(A1476,Sheet2!$A$1:$E$2000,5,FALSE)</f>
        <v>35100526207</v>
      </c>
      <c r="M1476" s="21">
        <f t="shared" si="116"/>
        <v>3.0883802013432748</v>
      </c>
      <c r="N1476" s="21">
        <f t="shared" si="117"/>
        <v>-0.21154256413118239</v>
      </c>
      <c r="O1476" s="21">
        <f t="shared" si="118"/>
        <v>0.68728188770378063</v>
      </c>
      <c r="P1476" s="21">
        <f t="shared" si="119"/>
        <v>0.25439437005097165</v>
      </c>
      <c r="Q1476" s="21">
        <f t="shared" si="120"/>
        <v>7.0356716975004591E-2</v>
      </c>
    </row>
    <row r="1477" spans="1:17">
      <c r="A1477" s="154" t="s">
        <v>883</v>
      </c>
      <c r="B1477" s="154" t="s">
        <v>3326</v>
      </c>
      <c r="C1477" s="154" t="s">
        <v>4171</v>
      </c>
      <c r="D1477" s="179">
        <v>177416993218</v>
      </c>
      <c r="E1477" s="179">
        <v>189222115191</v>
      </c>
      <c r="F1477" s="179">
        <v>199564334402</v>
      </c>
      <c r="G1477" s="179">
        <v>212000572600</v>
      </c>
      <c r="H1477" s="179">
        <v>179799677554</v>
      </c>
      <c r="I1477" s="179">
        <v>220282132804</v>
      </c>
      <c r="J1477" s="179">
        <v>211041153070</v>
      </c>
      <c r="K1477" s="179">
        <v>224661748451</v>
      </c>
      <c r="L1477" s="179">
        <f>VLOOKUP(A1477,Sheet2!$A$1:$E$2000,5,FALSE)</f>
        <v>191734309394</v>
      </c>
      <c r="M1477" s="21">
        <f t="shared" si="116"/>
        <v>1.3429854112521745E-2</v>
      </c>
      <c r="N1477" s="21">
        <f t="shared" si="117"/>
        <v>0.16414581129509176</v>
      </c>
      <c r="O1477" s="21">
        <f t="shared" si="118"/>
        <v>5.7509367605141477E-2</v>
      </c>
      <c r="P1477" s="21">
        <f t="shared" si="119"/>
        <v>5.972236629232576E-2</v>
      </c>
      <c r="Q1477" s="21">
        <f t="shared" si="120"/>
        <v>6.6377381774867877E-2</v>
      </c>
    </row>
    <row r="1478" spans="1:17">
      <c r="A1478" s="154" t="s">
        <v>1504</v>
      </c>
      <c r="B1478" s="154" t="s">
        <v>3327</v>
      </c>
      <c r="C1478" s="154" t="s">
        <v>4171</v>
      </c>
      <c r="D1478" s="179"/>
      <c r="E1478" s="179"/>
      <c r="F1478" s="179"/>
      <c r="G1478" s="179"/>
      <c r="H1478" s="179"/>
      <c r="I1478" s="179"/>
      <c r="J1478" s="179"/>
      <c r="K1478" s="179"/>
      <c r="L1478" s="179">
        <f>VLOOKUP(A1478,Sheet2!$A$1:$E$2000,5,FALSE)</f>
        <v>0</v>
      </c>
      <c r="M1478" s="21" t="e">
        <f t="shared" si="116"/>
        <v>#DIV/0!</v>
      </c>
      <c r="N1478" s="21" t="e">
        <f t="shared" si="117"/>
        <v>#DIV/0!</v>
      </c>
      <c r="O1478" s="21" t="e">
        <f t="shared" si="118"/>
        <v>#DIV/0!</v>
      </c>
      <c r="P1478" s="21" t="e">
        <f t="shared" si="119"/>
        <v>#DIV/0!</v>
      </c>
      <c r="Q1478" s="21" t="e">
        <f t="shared" si="120"/>
        <v>#DIV/0!</v>
      </c>
    </row>
    <row r="1479" spans="1:17">
      <c r="A1479" s="154" t="s">
        <v>772</v>
      </c>
      <c r="B1479" s="154" t="s">
        <v>3328</v>
      </c>
      <c r="C1479" s="154" t="s">
        <v>4171</v>
      </c>
      <c r="D1479" s="179">
        <v>66568586457</v>
      </c>
      <c r="E1479" s="179">
        <v>87176631704</v>
      </c>
      <c r="F1479" s="179">
        <v>89236065511</v>
      </c>
      <c r="G1479" s="179">
        <v>117820508685</v>
      </c>
      <c r="H1479" s="179">
        <v>74375676045</v>
      </c>
      <c r="I1479" s="179">
        <v>99436277891</v>
      </c>
      <c r="J1479" s="179">
        <v>145441750160</v>
      </c>
      <c r="K1479" s="179">
        <v>99895368647</v>
      </c>
      <c r="L1479" s="179">
        <f>VLOOKUP(A1479,Sheet2!$A$1:$E$2000,5,FALSE)</f>
        <v>90860476351</v>
      </c>
      <c r="M1479" s="21">
        <f t="shared" si="116"/>
        <v>0.11727888488428385</v>
      </c>
      <c r="N1479" s="21">
        <f t="shared" si="117"/>
        <v>0.14062995951284821</v>
      </c>
      <c r="O1479" s="21">
        <f t="shared" si="118"/>
        <v>0.62985390858667567</v>
      </c>
      <c r="P1479" s="21">
        <f t="shared" si="119"/>
        <v>-0.15213938759952148</v>
      </c>
      <c r="Q1479" s="21">
        <f t="shared" si="120"/>
        <v>0.22164235920391626</v>
      </c>
    </row>
    <row r="1480" spans="1:17">
      <c r="A1480" s="154" t="s">
        <v>1506</v>
      </c>
      <c r="B1480" s="154" t="s">
        <v>3330</v>
      </c>
      <c r="C1480" s="154" t="s">
        <v>4171</v>
      </c>
      <c r="D1480" s="179">
        <v>1215645130805</v>
      </c>
      <c r="E1480" s="179">
        <v>1404732269130</v>
      </c>
      <c r="F1480" s="179">
        <v>1235463696366</v>
      </c>
      <c r="G1480" s="179">
        <v>1482270513917</v>
      </c>
      <c r="H1480" s="179">
        <v>1546392035600</v>
      </c>
      <c r="I1480" s="179">
        <v>1581553651275</v>
      </c>
      <c r="J1480" s="179">
        <v>1446801287480</v>
      </c>
      <c r="K1480" s="179">
        <v>1394372057996</v>
      </c>
      <c r="L1480" s="179">
        <f>VLOOKUP(A1480,Sheet2!$A$1:$E$2000,5,FALSE)</f>
        <v>1536193168500</v>
      </c>
      <c r="M1480" s="21">
        <f t="shared" si="116"/>
        <v>0.27207521044894034</v>
      </c>
      <c r="N1480" s="21">
        <f t="shared" si="117"/>
        <v>0.12587550384566285</v>
      </c>
      <c r="O1480" s="21">
        <f t="shared" si="118"/>
        <v>0.17105932916979236</v>
      </c>
      <c r="P1480" s="21">
        <f t="shared" si="119"/>
        <v>-5.9299874817534078E-2</v>
      </c>
      <c r="Q1480" s="21">
        <f t="shared" si="120"/>
        <v>-6.595266184258923E-3</v>
      </c>
    </row>
    <row r="1481" spans="1:17">
      <c r="A1481" s="154" t="s">
        <v>649</v>
      </c>
      <c r="B1481" s="154" t="s">
        <v>2364</v>
      </c>
      <c r="C1481" s="154" t="s">
        <v>4171</v>
      </c>
      <c r="D1481" s="179"/>
      <c r="E1481" s="179"/>
      <c r="F1481" s="179"/>
      <c r="G1481" s="179"/>
      <c r="H1481" s="179"/>
      <c r="I1481" s="179"/>
      <c r="J1481" s="179"/>
      <c r="K1481" s="179"/>
      <c r="L1481" s="179">
        <f>VLOOKUP(A1481,Sheet2!$A$1:$E$2000,5,FALSE)</f>
        <v>0</v>
      </c>
      <c r="M1481" s="21" t="e">
        <f t="shared" si="116"/>
        <v>#DIV/0!</v>
      </c>
      <c r="N1481" s="21" t="e">
        <f t="shared" si="117"/>
        <v>#DIV/0!</v>
      </c>
      <c r="O1481" s="21" t="e">
        <f t="shared" si="118"/>
        <v>#DIV/0!</v>
      </c>
      <c r="P1481" s="21" t="e">
        <f t="shared" si="119"/>
        <v>#DIV/0!</v>
      </c>
      <c r="Q1481" s="21" t="e">
        <f t="shared" si="120"/>
        <v>#DIV/0!</v>
      </c>
    </row>
    <row r="1482" spans="1:17">
      <c r="A1482" s="154" t="s">
        <v>1508</v>
      </c>
      <c r="B1482" s="154" t="s">
        <v>3334</v>
      </c>
      <c r="C1482" s="154" t="s">
        <v>4171</v>
      </c>
      <c r="D1482" s="179"/>
      <c r="E1482" s="179"/>
      <c r="F1482" s="179"/>
      <c r="G1482" s="179"/>
      <c r="H1482" s="179"/>
      <c r="I1482" s="179"/>
      <c r="J1482" s="179"/>
      <c r="K1482" s="179"/>
      <c r="L1482" s="179">
        <f>VLOOKUP(A1482,Sheet2!$A$1:$E$2000,5,FALSE)</f>
        <v>0</v>
      </c>
      <c r="M1482" s="21" t="e">
        <f t="shared" si="116"/>
        <v>#DIV/0!</v>
      </c>
      <c r="N1482" s="21" t="e">
        <f t="shared" si="117"/>
        <v>#DIV/0!</v>
      </c>
      <c r="O1482" s="21" t="e">
        <f t="shared" si="118"/>
        <v>#DIV/0!</v>
      </c>
      <c r="P1482" s="21" t="e">
        <f t="shared" si="119"/>
        <v>#DIV/0!</v>
      </c>
      <c r="Q1482" s="21" t="e">
        <f t="shared" si="120"/>
        <v>#DIV/0!</v>
      </c>
    </row>
    <row r="1483" spans="1:17">
      <c r="A1483" s="154" t="s">
        <v>1509</v>
      </c>
      <c r="B1483" s="154" t="s">
        <v>3335</v>
      </c>
      <c r="C1483" s="154" t="s">
        <v>4171</v>
      </c>
      <c r="D1483" s="179">
        <v>78078905397</v>
      </c>
      <c r="E1483" s="179">
        <v>107923699742</v>
      </c>
      <c r="F1483" s="179">
        <v>148062736236</v>
      </c>
      <c r="G1483" s="179">
        <v>228101684218</v>
      </c>
      <c r="H1483" s="179">
        <v>112587356541</v>
      </c>
      <c r="I1483" s="179">
        <v>128690014152</v>
      </c>
      <c r="J1483" s="179">
        <v>149309290040</v>
      </c>
      <c r="K1483" s="179">
        <v>318031437871</v>
      </c>
      <c r="L1483" s="179">
        <f>VLOOKUP(A1483,Sheet2!$A$1:$E$2000,5,FALSE)</f>
        <v>0</v>
      </c>
      <c r="M1483" s="21">
        <f t="shared" si="116"/>
        <v>0.44196894114406871</v>
      </c>
      <c r="N1483" s="21">
        <f t="shared" si="117"/>
        <v>0.19241662822571401</v>
      </c>
      <c r="O1483" s="21">
        <f t="shared" si="118"/>
        <v>8.4190920395601377E-3</v>
      </c>
      <c r="P1483" s="21">
        <f t="shared" si="119"/>
        <v>0.39425291383229272</v>
      </c>
      <c r="Q1483" s="21">
        <f t="shared" si="120"/>
        <v>-1</v>
      </c>
    </row>
    <row r="1484" spans="1:17">
      <c r="A1484" s="154" t="s">
        <v>2367</v>
      </c>
      <c r="B1484" s="154" t="s">
        <v>4226</v>
      </c>
      <c r="C1484" s="154" t="s">
        <v>4171</v>
      </c>
      <c r="D1484" s="179"/>
      <c r="E1484" s="179"/>
      <c r="F1484" s="179"/>
      <c r="G1484" s="179"/>
      <c r="H1484" s="179"/>
      <c r="I1484" s="179"/>
      <c r="J1484" s="179"/>
      <c r="K1484" s="179"/>
      <c r="L1484" s="179">
        <f>VLOOKUP(A1484,Sheet2!$A$1:$E$2000,5,FALSE)</f>
        <v>0</v>
      </c>
      <c r="M1484" s="21" t="e">
        <f t="shared" si="116"/>
        <v>#DIV/0!</v>
      </c>
      <c r="N1484" s="21" t="e">
        <f t="shared" si="117"/>
        <v>#DIV/0!</v>
      </c>
      <c r="O1484" s="21" t="e">
        <f t="shared" si="118"/>
        <v>#DIV/0!</v>
      </c>
      <c r="P1484" s="21" t="e">
        <f t="shared" si="119"/>
        <v>#DIV/0!</v>
      </c>
      <c r="Q1484" s="21" t="e">
        <f t="shared" si="120"/>
        <v>#DIV/0!</v>
      </c>
    </row>
    <row r="1485" spans="1:17">
      <c r="A1485" s="154" t="s">
        <v>960</v>
      </c>
      <c r="B1485" s="154" t="s">
        <v>3336</v>
      </c>
      <c r="C1485" s="154" t="s">
        <v>4171</v>
      </c>
      <c r="D1485" s="179"/>
      <c r="E1485" s="179"/>
      <c r="F1485" s="179"/>
      <c r="G1485" s="179"/>
      <c r="H1485" s="179"/>
      <c r="I1485" s="179"/>
      <c r="J1485" s="179"/>
      <c r="K1485" s="179"/>
      <c r="L1485" s="179">
        <f>VLOOKUP(A1485,Sheet2!$A$1:$E$2000,5,FALSE)</f>
        <v>0</v>
      </c>
      <c r="M1485" s="21" t="e">
        <f t="shared" si="116"/>
        <v>#DIV/0!</v>
      </c>
      <c r="N1485" s="21" t="e">
        <f t="shared" si="117"/>
        <v>#DIV/0!</v>
      </c>
      <c r="O1485" s="21" t="e">
        <f t="shared" si="118"/>
        <v>#DIV/0!</v>
      </c>
      <c r="P1485" s="21" t="e">
        <f t="shared" si="119"/>
        <v>#DIV/0!</v>
      </c>
      <c r="Q1485" s="21" t="e">
        <f t="shared" si="120"/>
        <v>#DIV/0!</v>
      </c>
    </row>
    <row r="1486" spans="1:17">
      <c r="A1486" s="154" t="s">
        <v>1510</v>
      </c>
      <c r="B1486" s="154" t="s">
        <v>3337</v>
      </c>
      <c r="C1486" s="154" t="s">
        <v>4171</v>
      </c>
      <c r="D1486" s="179"/>
      <c r="E1486" s="179"/>
      <c r="F1486" s="179"/>
      <c r="G1486" s="179"/>
      <c r="H1486" s="179"/>
      <c r="I1486" s="179"/>
      <c r="J1486" s="179"/>
      <c r="K1486" s="179"/>
      <c r="L1486" s="179">
        <f>VLOOKUP(A1486,Sheet2!$A$1:$E$2000,5,FALSE)</f>
        <v>0</v>
      </c>
      <c r="M1486" s="21" t="e">
        <f t="shared" si="116"/>
        <v>#DIV/0!</v>
      </c>
      <c r="N1486" s="21" t="e">
        <f t="shared" si="117"/>
        <v>#DIV/0!</v>
      </c>
      <c r="O1486" s="21" t="e">
        <f t="shared" si="118"/>
        <v>#DIV/0!</v>
      </c>
      <c r="P1486" s="21" t="e">
        <f t="shared" si="119"/>
        <v>#DIV/0!</v>
      </c>
      <c r="Q1486" s="21" t="e">
        <f t="shared" si="120"/>
        <v>#DIV/0!</v>
      </c>
    </row>
    <row r="1487" spans="1:17">
      <c r="A1487" s="154" t="s">
        <v>1511</v>
      </c>
      <c r="B1487" s="154" t="s">
        <v>3338</v>
      </c>
      <c r="C1487" s="154" t="s">
        <v>4171</v>
      </c>
      <c r="D1487" s="179"/>
      <c r="E1487" s="179"/>
      <c r="F1487" s="179"/>
      <c r="G1487" s="179"/>
      <c r="H1487" s="179"/>
      <c r="I1487" s="179"/>
      <c r="J1487" s="179"/>
      <c r="K1487" s="179"/>
      <c r="L1487" s="179">
        <f>VLOOKUP(A1487,Sheet2!$A$1:$E$2000,5,FALSE)</f>
        <v>0</v>
      </c>
      <c r="M1487" s="21" t="e">
        <f t="shared" si="116"/>
        <v>#DIV/0!</v>
      </c>
      <c r="N1487" s="21" t="e">
        <f t="shared" si="117"/>
        <v>#DIV/0!</v>
      </c>
      <c r="O1487" s="21" t="e">
        <f t="shared" si="118"/>
        <v>#DIV/0!</v>
      </c>
      <c r="P1487" s="21" t="e">
        <f t="shared" si="119"/>
        <v>#DIV/0!</v>
      </c>
      <c r="Q1487" s="21" t="e">
        <f t="shared" si="120"/>
        <v>#DIV/0!</v>
      </c>
    </row>
    <row r="1488" spans="1:17">
      <c r="A1488" s="154" t="s">
        <v>1512</v>
      </c>
      <c r="B1488" s="154" t="s">
        <v>3339</v>
      </c>
      <c r="C1488" s="154" t="s">
        <v>4171</v>
      </c>
      <c r="D1488" s="179"/>
      <c r="E1488" s="179"/>
      <c r="F1488" s="179"/>
      <c r="G1488" s="179"/>
      <c r="H1488" s="179"/>
      <c r="I1488" s="179"/>
      <c r="J1488" s="179"/>
      <c r="K1488" s="179"/>
      <c r="L1488" s="179">
        <f>VLOOKUP(A1488,Sheet2!$A$1:$E$2000,5,FALSE)</f>
        <v>0</v>
      </c>
      <c r="M1488" s="21" t="e">
        <f t="shared" si="116"/>
        <v>#DIV/0!</v>
      </c>
      <c r="N1488" s="21" t="e">
        <f t="shared" si="117"/>
        <v>#DIV/0!</v>
      </c>
      <c r="O1488" s="21" t="e">
        <f t="shared" si="118"/>
        <v>#DIV/0!</v>
      </c>
      <c r="P1488" s="21" t="e">
        <f t="shared" si="119"/>
        <v>#DIV/0!</v>
      </c>
      <c r="Q1488" s="21" t="e">
        <f t="shared" si="120"/>
        <v>#DIV/0!</v>
      </c>
    </row>
    <row r="1489" spans="1:17">
      <c r="A1489" s="154" t="s">
        <v>876</v>
      </c>
      <c r="B1489" s="154" t="s">
        <v>3340</v>
      </c>
      <c r="C1489" s="154" t="s">
        <v>4171</v>
      </c>
      <c r="D1489" s="179">
        <v>7513499675085</v>
      </c>
      <c r="E1489" s="179">
        <v>10102380927418</v>
      </c>
      <c r="F1489" s="179">
        <v>8697961300510</v>
      </c>
      <c r="G1489" s="179">
        <v>9840805370512</v>
      </c>
      <c r="H1489" s="179">
        <v>10030031285944</v>
      </c>
      <c r="I1489" s="179">
        <v>11824562793329</v>
      </c>
      <c r="J1489" s="179">
        <v>9611650846826</v>
      </c>
      <c r="K1489" s="179">
        <v>12992121642919</v>
      </c>
      <c r="L1489" s="179">
        <f>VLOOKUP(A1489,Sheet2!$A$1:$E$2000,5,FALSE)</f>
        <v>13658159706105</v>
      </c>
      <c r="M1489" s="21">
        <f t="shared" si="116"/>
        <v>0.33493468020021316</v>
      </c>
      <c r="N1489" s="21">
        <f t="shared" si="117"/>
        <v>0.17047286954276045</v>
      </c>
      <c r="O1489" s="21">
        <f t="shared" si="118"/>
        <v>0.10504640280043857</v>
      </c>
      <c r="P1489" s="21">
        <f t="shared" si="119"/>
        <v>0.32022950904505515</v>
      </c>
      <c r="Q1489" s="21">
        <f t="shared" si="120"/>
        <v>0.36172653072831668</v>
      </c>
    </row>
    <row r="1490" spans="1:17">
      <c r="A1490" s="154" t="s">
        <v>1515</v>
      </c>
      <c r="B1490" s="154" t="s">
        <v>3344</v>
      </c>
      <c r="C1490" s="154" t="s">
        <v>4171</v>
      </c>
      <c r="D1490" s="179"/>
      <c r="E1490" s="179"/>
      <c r="F1490" s="179"/>
      <c r="G1490" s="179"/>
      <c r="H1490" s="179"/>
      <c r="I1490" s="179"/>
      <c r="J1490" s="179"/>
      <c r="K1490" s="179"/>
      <c r="L1490" s="179">
        <f>VLOOKUP(A1490,Sheet2!$A$1:$E$2000,5,FALSE)</f>
        <v>0</v>
      </c>
      <c r="M1490" s="21" t="e">
        <f t="shared" si="116"/>
        <v>#DIV/0!</v>
      </c>
      <c r="N1490" s="21" t="e">
        <f t="shared" si="117"/>
        <v>#DIV/0!</v>
      </c>
      <c r="O1490" s="21" t="e">
        <f t="shared" si="118"/>
        <v>#DIV/0!</v>
      </c>
      <c r="P1490" s="21" t="e">
        <f t="shared" si="119"/>
        <v>#DIV/0!</v>
      </c>
      <c r="Q1490" s="21" t="e">
        <f t="shared" si="120"/>
        <v>#DIV/0!</v>
      </c>
    </row>
    <row r="1491" spans="1:17">
      <c r="A1491" s="154" t="s">
        <v>1516</v>
      </c>
      <c r="B1491" s="154" t="s">
        <v>3345</v>
      </c>
      <c r="C1491" s="154" t="s">
        <v>4171</v>
      </c>
      <c r="D1491" s="179"/>
      <c r="E1491" s="179"/>
      <c r="F1491" s="179"/>
      <c r="G1491" s="179"/>
      <c r="H1491" s="179"/>
      <c r="I1491" s="179"/>
      <c r="J1491" s="179"/>
      <c r="K1491" s="179"/>
      <c r="L1491" s="179">
        <f>VLOOKUP(A1491,Sheet2!$A$1:$E$2000,5,FALSE)</f>
        <v>0</v>
      </c>
      <c r="M1491" s="21" t="e">
        <f t="shared" si="116"/>
        <v>#DIV/0!</v>
      </c>
      <c r="N1491" s="21" t="e">
        <f t="shared" si="117"/>
        <v>#DIV/0!</v>
      </c>
      <c r="O1491" s="21" t="e">
        <f t="shared" si="118"/>
        <v>#DIV/0!</v>
      </c>
      <c r="P1491" s="21" t="e">
        <f t="shared" si="119"/>
        <v>#DIV/0!</v>
      </c>
      <c r="Q1491" s="21" t="e">
        <f t="shared" si="120"/>
        <v>#DIV/0!</v>
      </c>
    </row>
    <row r="1492" spans="1:17">
      <c r="A1492" s="154" t="s">
        <v>317</v>
      </c>
      <c r="B1492" s="154" t="s">
        <v>4263</v>
      </c>
      <c r="C1492" s="154" t="s">
        <v>4171</v>
      </c>
      <c r="D1492" s="179">
        <v>24758990992</v>
      </c>
      <c r="E1492" s="179">
        <v>65603035858</v>
      </c>
      <c r="F1492" s="179">
        <v>59456581289</v>
      </c>
      <c r="G1492" s="179">
        <v>194269203150</v>
      </c>
      <c r="H1492" s="179">
        <v>22431042364</v>
      </c>
      <c r="I1492" s="179">
        <v>74952036475</v>
      </c>
      <c r="J1492" s="179">
        <v>68087634425</v>
      </c>
      <c r="K1492" s="179">
        <v>110883703871</v>
      </c>
      <c r="L1492" s="179">
        <f>VLOOKUP(A1492,Sheet2!$A$1:$E$2000,5,FALSE)</f>
        <v>32817078090</v>
      </c>
      <c r="M1492" s="21">
        <f t="shared" si="116"/>
        <v>-9.4024373963874169E-2</v>
      </c>
      <c r="N1492" s="21">
        <f t="shared" si="117"/>
        <v>0.14250865824618589</v>
      </c>
      <c r="O1492" s="21">
        <f t="shared" si="118"/>
        <v>0.14516564775305743</v>
      </c>
      <c r="P1492" s="21">
        <f t="shared" si="119"/>
        <v>-0.42922654711573621</v>
      </c>
      <c r="Q1492" s="21">
        <f t="shared" si="120"/>
        <v>0.46302064600746079</v>
      </c>
    </row>
    <row r="1493" spans="1:17">
      <c r="A1493" s="154" t="s">
        <v>839</v>
      </c>
      <c r="B1493" s="154" t="s">
        <v>3346</v>
      </c>
      <c r="C1493" s="154" t="s">
        <v>4171</v>
      </c>
      <c r="D1493" s="179">
        <v>4968818181</v>
      </c>
      <c r="E1493" s="179">
        <v>10045409092</v>
      </c>
      <c r="F1493" s="179">
        <v>4826977273</v>
      </c>
      <c r="G1493" s="179">
        <v>22891259661</v>
      </c>
      <c r="H1493" s="179">
        <v>4241898422</v>
      </c>
      <c r="I1493" s="179">
        <v>22227861983</v>
      </c>
      <c r="J1493" s="179">
        <v>16994755080</v>
      </c>
      <c r="K1493" s="179">
        <v>17254733546</v>
      </c>
      <c r="L1493" s="179">
        <f>VLOOKUP(A1493,Sheet2!$A$1:$E$2000,5,FALSE)</f>
        <v>3000000</v>
      </c>
      <c r="M1493" s="21">
        <f t="shared" si="116"/>
        <v>-0.14629630880430075</v>
      </c>
      <c r="N1493" s="21">
        <f t="shared" si="117"/>
        <v>1.2127383543495414</v>
      </c>
      <c r="O1493" s="21">
        <f t="shared" si="118"/>
        <v>2.5207862226866546</v>
      </c>
      <c r="P1493" s="21">
        <f t="shared" si="119"/>
        <v>-0.24623049139593611</v>
      </c>
      <c r="Q1493" s="21">
        <f t="shared" si="120"/>
        <v>-0.99929276948631285</v>
      </c>
    </row>
    <row r="1494" spans="1:17">
      <c r="A1494" s="154" t="s">
        <v>1628</v>
      </c>
      <c r="B1494" s="154" t="s">
        <v>3347</v>
      </c>
      <c r="C1494" s="154" t="s">
        <v>4171</v>
      </c>
      <c r="D1494" s="179"/>
      <c r="E1494" s="179"/>
      <c r="F1494" s="179"/>
      <c r="G1494" s="179"/>
      <c r="H1494" s="179"/>
      <c r="I1494" s="179"/>
      <c r="J1494" s="179"/>
      <c r="K1494" s="179"/>
      <c r="L1494" s="179">
        <f>VLOOKUP(A1494,Sheet2!$A$1:$E$2000,5,FALSE)</f>
        <v>0</v>
      </c>
      <c r="M1494" s="21" t="e">
        <f t="shared" si="116"/>
        <v>#DIV/0!</v>
      </c>
      <c r="N1494" s="21" t="e">
        <f t="shared" si="117"/>
        <v>#DIV/0!</v>
      </c>
      <c r="O1494" s="21" t="e">
        <f t="shared" si="118"/>
        <v>#DIV/0!</v>
      </c>
      <c r="P1494" s="21" t="e">
        <f t="shared" si="119"/>
        <v>#DIV/0!</v>
      </c>
      <c r="Q1494" s="21" t="e">
        <f t="shared" si="120"/>
        <v>#DIV/0!</v>
      </c>
    </row>
    <row r="1495" spans="1:17">
      <c r="A1495" s="154" t="s">
        <v>1517</v>
      </c>
      <c r="B1495" s="154" t="s">
        <v>3348</v>
      </c>
      <c r="C1495" s="154" t="s">
        <v>4171</v>
      </c>
      <c r="D1495" s="179"/>
      <c r="E1495" s="179"/>
      <c r="F1495" s="179"/>
      <c r="G1495" s="179"/>
      <c r="H1495" s="179"/>
      <c r="I1495" s="179"/>
      <c r="J1495" s="179"/>
      <c r="K1495" s="179"/>
      <c r="L1495" s="179">
        <f>VLOOKUP(A1495,Sheet2!$A$1:$E$2000,5,FALSE)</f>
        <v>0</v>
      </c>
      <c r="M1495" s="21" t="e">
        <f t="shared" si="116"/>
        <v>#DIV/0!</v>
      </c>
      <c r="N1495" s="21" t="e">
        <f t="shared" si="117"/>
        <v>#DIV/0!</v>
      </c>
      <c r="O1495" s="21" t="e">
        <f t="shared" si="118"/>
        <v>#DIV/0!</v>
      </c>
      <c r="P1495" s="21" t="e">
        <f t="shared" si="119"/>
        <v>#DIV/0!</v>
      </c>
      <c r="Q1495" s="21" t="e">
        <f t="shared" si="120"/>
        <v>#DIV/0!</v>
      </c>
    </row>
    <row r="1496" spans="1:17">
      <c r="A1496" s="154" t="s">
        <v>4316</v>
      </c>
      <c r="B1496" s="154" t="s">
        <v>4317</v>
      </c>
      <c r="C1496" s="154" t="s">
        <v>4171</v>
      </c>
      <c r="D1496" s="179"/>
      <c r="E1496" s="179"/>
      <c r="F1496" s="179"/>
      <c r="G1496" s="179"/>
      <c r="H1496" s="179"/>
      <c r="I1496" s="179"/>
      <c r="J1496" s="179"/>
      <c r="K1496" s="179"/>
      <c r="L1496" s="179">
        <f>VLOOKUP(A1496,Sheet2!$A$1:$E$2000,5,FALSE)</f>
        <v>0</v>
      </c>
      <c r="M1496" s="21" t="e">
        <f t="shared" si="116"/>
        <v>#DIV/0!</v>
      </c>
      <c r="N1496" s="21" t="e">
        <f t="shared" si="117"/>
        <v>#DIV/0!</v>
      </c>
      <c r="O1496" s="21" t="e">
        <f t="shared" si="118"/>
        <v>#DIV/0!</v>
      </c>
      <c r="P1496" s="21" t="e">
        <f t="shared" si="119"/>
        <v>#DIV/0!</v>
      </c>
      <c r="Q1496" s="21" t="e">
        <f t="shared" si="120"/>
        <v>#DIV/0!</v>
      </c>
    </row>
    <row r="1497" spans="1:17">
      <c r="A1497" s="154" t="s">
        <v>1518</v>
      </c>
      <c r="B1497" s="154" t="s">
        <v>3349</v>
      </c>
      <c r="C1497" s="154" t="s">
        <v>4171</v>
      </c>
      <c r="D1497" s="179"/>
      <c r="E1497" s="179"/>
      <c r="F1497" s="179"/>
      <c r="G1497" s="179"/>
      <c r="H1497" s="179"/>
      <c r="I1497" s="179"/>
      <c r="J1497" s="179"/>
      <c r="K1497" s="179"/>
      <c r="L1497" s="179">
        <f>VLOOKUP(A1497,Sheet2!$A$1:$E$2000,5,FALSE)</f>
        <v>0</v>
      </c>
      <c r="M1497" s="21" t="e">
        <f t="shared" si="116"/>
        <v>#DIV/0!</v>
      </c>
      <c r="N1497" s="21" t="e">
        <f t="shared" si="117"/>
        <v>#DIV/0!</v>
      </c>
      <c r="O1497" s="21" t="e">
        <f t="shared" si="118"/>
        <v>#DIV/0!</v>
      </c>
      <c r="P1497" s="21" t="e">
        <f t="shared" si="119"/>
        <v>#DIV/0!</v>
      </c>
      <c r="Q1497" s="21" t="e">
        <f t="shared" si="120"/>
        <v>#DIV/0!</v>
      </c>
    </row>
    <row r="1498" spans="1:17">
      <c r="A1498" s="154" t="s">
        <v>1519</v>
      </c>
      <c r="B1498" s="154" t="s">
        <v>3350</v>
      </c>
      <c r="C1498" s="154" t="s">
        <v>4171</v>
      </c>
      <c r="D1498" s="179"/>
      <c r="E1498" s="179"/>
      <c r="F1498" s="179"/>
      <c r="G1498" s="179"/>
      <c r="H1498" s="179"/>
      <c r="I1498" s="179"/>
      <c r="J1498" s="179"/>
      <c r="K1498" s="179"/>
      <c r="L1498" s="179">
        <f>VLOOKUP(A1498,Sheet2!$A$1:$E$2000,5,FALSE)</f>
        <v>0</v>
      </c>
      <c r="M1498" s="21" t="e">
        <f t="shared" si="116"/>
        <v>#DIV/0!</v>
      </c>
      <c r="N1498" s="21" t="e">
        <f t="shared" si="117"/>
        <v>#DIV/0!</v>
      </c>
      <c r="O1498" s="21" t="e">
        <f t="shared" si="118"/>
        <v>#DIV/0!</v>
      </c>
      <c r="P1498" s="21" t="e">
        <f t="shared" si="119"/>
        <v>#DIV/0!</v>
      </c>
      <c r="Q1498" s="21" t="e">
        <f t="shared" si="120"/>
        <v>#DIV/0!</v>
      </c>
    </row>
    <row r="1499" spans="1:17">
      <c r="A1499" s="154" t="s">
        <v>1520</v>
      </c>
      <c r="B1499" s="154" t="s">
        <v>3351</v>
      </c>
      <c r="C1499" s="154" t="s">
        <v>4171</v>
      </c>
      <c r="D1499" s="179">
        <v>29598258458</v>
      </c>
      <c r="E1499" s="179">
        <v>29891271236</v>
      </c>
      <c r="F1499" s="179">
        <v>24408623243</v>
      </c>
      <c r="G1499" s="179">
        <v>46682426304</v>
      </c>
      <c r="H1499" s="179">
        <v>18829097762</v>
      </c>
      <c r="I1499" s="179">
        <v>20540255402</v>
      </c>
      <c r="J1499" s="179">
        <v>26922070566</v>
      </c>
      <c r="K1499" s="179">
        <v>46665151214</v>
      </c>
      <c r="L1499" s="179">
        <f>VLOOKUP(A1499,Sheet2!$A$1:$E$2000,5,FALSE)</f>
        <v>25995479870</v>
      </c>
      <c r="M1499" s="21">
        <f t="shared" si="116"/>
        <v>-0.36384440359156484</v>
      </c>
      <c r="N1499" s="21">
        <f t="shared" si="117"/>
        <v>-0.31283433080417017</v>
      </c>
      <c r="O1499" s="21">
        <f t="shared" si="118"/>
        <v>0.10297374407304255</v>
      </c>
      <c r="P1499" s="21">
        <f t="shared" si="119"/>
        <v>-3.700555298369266E-4</v>
      </c>
      <c r="Q1499" s="21">
        <f t="shared" si="120"/>
        <v>0.38060146049391996</v>
      </c>
    </row>
    <row r="1500" spans="1:17">
      <c r="A1500" s="154" t="s">
        <v>4318</v>
      </c>
      <c r="B1500" s="154" t="s">
        <v>4319</v>
      </c>
      <c r="C1500" s="154" t="s">
        <v>4171</v>
      </c>
      <c r="D1500" s="179">
        <v>5423646427</v>
      </c>
      <c r="E1500" s="179">
        <v>5754896537</v>
      </c>
      <c r="F1500" s="179">
        <v>4716342754</v>
      </c>
      <c r="G1500" s="179">
        <v>11872139707</v>
      </c>
      <c r="H1500" s="179">
        <v>4622561115</v>
      </c>
      <c r="I1500" s="179">
        <v>37927317714</v>
      </c>
      <c r="J1500" s="179">
        <v>88416381781</v>
      </c>
      <c r="K1500" s="179">
        <v>43534940851</v>
      </c>
      <c r="L1500" s="179">
        <f>VLOOKUP(A1500,Sheet2!$A$1:$E$2000,5,FALSE)</f>
        <v>62498941171</v>
      </c>
      <c r="M1500" s="21">
        <f t="shared" si="116"/>
        <v>-0.14770234800189713</v>
      </c>
      <c r="N1500" s="21">
        <f t="shared" si="117"/>
        <v>5.590443020157462</v>
      </c>
      <c r="O1500" s="21">
        <f t="shared" si="118"/>
        <v>17.74681005870762</v>
      </c>
      <c r="P1500" s="21">
        <f t="shared" si="119"/>
        <v>2.6669835367024124</v>
      </c>
      <c r="Q1500" s="21">
        <f t="shared" si="120"/>
        <v>12.520414250055838</v>
      </c>
    </row>
    <row r="1501" spans="1:17">
      <c r="A1501" s="154" t="s">
        <v>1521</v>
      </c>
      <c r="B1501" s="154" t="s">
        <v>3352</v>
      </c>
      <c r="C1501" s="154" t="s">
        <v>4171</v>
      </c>
      <c r="D1501" s="179"/>
      <c r="E1501" s="179"/>
      <c r="F1501" s="179"/>
      <c r="G1501" s="179"/>
      <c r="H1501" s="179"/>
      <c r="I1501" s="179"/>
      <c r="J1501" s="179"/>
      <c r="K1501" s="179"/>
      <c r="L1501" s="179">
        <f>VLOOKUP(A1501,Sheet2!$A$1:$E$2000,5,FALSE)</f>
        <v>0</v>
      </c>
      <c r="M1501" s="21" t="e">
        <f t="shared" si="116"/>
        <v>#DIV/0!</v>
      </c>
      <c r="N1501" s="21" t="e">
        <f t="shared" si="117"/>
        <v>#DIV/0!</v>
      </c>
      <c r="O1501" s="21" t="e">
        <f t="shared" si="118"/>
        <v>#DIV/0!</v>
      </c>
      <c r="P1501" s="21" t="e">
        <f t="shared" si="119"/>
        <v>#DIV/0!</v>
      </c>
      <c r="Q1501" s="21" t="e">
        <f t="shared" si="120"/>
        <v>#DIV/0!</v>
      </c>
    </row>
    <row r="1502" spans="1:17">
      <c r="A1502" s="154" t="s">
        <v>1522</v>
      </c>
      <c r="B1502" s="154" t="s">
        <v>3353</v>
      </c>
      <c r="C1502" s="154" t="s">
        <v>4171</v>
      </c>
      <c r="D1502" s="179"/>
      <c r="E1502" s="179"/>
      <c r="F1502" s="179"/>
      <c r="G1502" s="179"/>
      <c r="H1502" s="179"/>
      <c r="I1502" s="179"/>
      <c r="J1502" s="179"/>
      <c r="K1502" s="179"/>
      <c r="L1502" s="179">
        <f>VLOOKUP(A1502,Sheet2!$A$1:$E$2000,5,FALSE)</f>
        <v>0</v>
      </c>
      <c r="M1502" s="21" t="e">
        <f t="shared" si="116"/>
        <v>#DIV/0!</v>
      </c>
      <c r="N1502" s="21" t="e">
        <f t="shared" si="117"/>
        <v>#DIV/0!</v>
      </c>
      <c r="O1502" s="21" t="e">
        <f t="shared" si="118"/>
        <v>#DIV/0!</v>
      </c>
      <c r="P1502" s="21" t="e">
        <f t="shared" si="119"/>
        <v>#DIV/0!</v>
      </c>
      <c r="Q1502" s="21" t="e">
        <f t="shared" si="120"/>
        <v>#DIV/0!</v>
      </c>
    </row>
    <row r="1503" spans="1:17">
      <c r="A1503" s="154" t="s">
        <v>3544</v>
      </c>
      <c r="B1503" s="154" t="s">
        <v>3545</v>
      </c>
      <c r="C1503" s="154" t="s">
        <v>4171</v>
      </c>
      <c r="D1503" s="179"/>
      <c r="E1503" s="179"/>
      <c r="F1503" s="179"/>
      <c r="G1503" s="179"/>
      <c r="H1503" s="179"/>
      <c r="I1503" s="179"/>
      <c r="J1503" s="179"/>
      <c r="K1503" s="179"/>
      <c r="L1503" s="179">
        <f>VLOOKUP(A1503,Sheet2!$A$1:$E$2000,5,FALSE)</f>
        <v>0</v>
      </c>
      <c r="M1503" s="21" t="e">
        <f t="shared" si="116"/>
        <v>#DIV/0!</v>
      </c>
      <c r="N1503" s="21" t="e">
        <f t="shared" si="117"/>
        <v>#DIV/0!</v>
      </c>
      <c r="O1503" s="21" t="e">
        <f t="shared" si="118"/>
        <v>#DIV/0!</v>
      </c>
      <c r="P1503" s="21" t="e">
        <f t="shared" si="119"/>
        <v>#DIV/0!</v>
      </c>
      <c r="Q1503" s="21" t="e">
        <f t="shared" si="120"/>
        <v>#DIV/0!</v>
      </c>
    </row>
    <row r="1504" spans="1:17">
      <c r="A1504" s="154" t="s">
        <v>4185</v>
      </c>
      <c r="B1504" s="154" t="s">
        <v>4186</v>
      </c>
      <c r="C1504" s="154" t="s">
        <v>4171</v>
      </c>
      <c r="D1504" s="179">
        <v>58100626702</v>
      </c>
      <c r="E1504" s="179">
        <v>181402072644</v>
      </c>
      <c r="F1504" s="179">
        <v>275009545390</v>
      </c>
      <c r="G1504" s="179">
        <v>69780428069</v>
      </c>
      <c r="H1504" s="179">
        <v>71171514287</v>
      </c>
      <c r="I1504" s="179">
        <v>117167794897</v>
      </c>
      <c r="J1504" s="179">
        <v>98910730644</v>
      </c>
      <c r="K1504" s="179">
        <v>102721644292</v>
      </c>
      <c r="L1504" s="179">
        <f>VLOOKUP(A1504,Sheet2!$A$1:$E$2000,5,FALSE)</f>
        <v>75081625388</v>
      </c>
      <c r="M1504" s="21">
        <f t="shared" si="116"/>
        <v>0.22496982092880008</v>
      </c>
      <c r="N1504" s="21">
        <f t="shared" si="117"/>
        <v>-0.35409891855568382</v>
      </c>
      <c r="O1504" s="21">
        <f t="shared" si="118"/>
        <v>-0.64033709992236276</v>
      </c>
      <c r="P1504" s="21">
        <f t="shared" si="119"/>
        <v>0.47206956355193463</v>
      </c>
      <c r="Q1504" s="21">
        <f t="shared" si="120"/>
        <v>5.4939270860985608E-2</v>
      </c>
    </row>
    <row r="1505" spans="1:17">
      <c r="A1505" s="154" t="s">
        <v>3356</v>
      </c>
      <c r="B1505" s="154" t="s">
        <v>3357</v>
      </c>
      <c r="C1505" s="154" t="s">
        <v>4171</v>
      </c>
      <c r="D1505" s="179"/>
      <c r="E1505" s="179"/>
      <c r="F1505" s="179"/>
      <c r="G1505" s="179"/>
      <c r="H1505" s="179"/>
      <c r="I1505" s="179"/>
      <c r="J1505" s="179"/>
      <c r="K1505" s="179"/>
      <c r="L1505" s="179">
        <f>VLOOKUP(A1505,Sheet2!$A$1:$E$2000,5,FALSE)</f>
        <v>0</v>
      </c>
      <c r="M1505" s="21" t="e">
        <f t="shared" si="116"/>
        <v>#DIV/0!</v>
      </c>
      <c r="N1505" s="21" t="e">
        <f t="shared" si="117"/>
        <v>#DIV/0!</v>
      </c>
      <c r="O1505" s="21" t="e">
        <f t="shared" si="118"/>
        <v>#DIV/0!</v>
      </c>
      <c r="P1505" s="21" t="e">
        <f t="shared" si="119"/>
        <v>#DIV/0!</v>
      </c>
      <c r="Q1505" s="21" t="e">
        <f t="shared" si="120"/>
        <v>#DIV/0!</v>
      </c>
    </row>
    <row r="1506" spans="1:17">
      <c r="A1506" s="154" t="s">
        <v>319</v>
      </c>
      <c r="B1506" s="154" t="s">
        <v>2018</v>
      </c>
      <c r="C1506" s="154" t="s">
        <v>4171</v>
      </c>
      <c r="D1506" s="179">
        <v>482065790403</v>
      </c>
      <c r="E1506" s="179">
        <v>327745313496</v>
      </c>
      <c r="F1506" s="179">
        <v>238087706891</v>
      </c>
      <c r="G1506" s="179">
        <v>172374050127</v>
      </c>
      <c r="H1506" s="179">
        <v>682101581459</v>
      </c>
      <c r="I1506" s="179">
        <v>346531272624</v>
      </c>
      <c r="J1506" s="179">
        <v>292256373912</v>
      </c>
      <c r="K1506" s="179">
        <v>293018339099</v>
      </c>
      <c r="L1506" s="179">
        <f>VLOOKUP(A1506,Sheet2!$A$1:$E$2000,5,FALSE)</f>
        <v>674262071299</v>
      </c>
      <c r="M1506" s="21">
        <f t="shared" si="116"/>
        <v>0.41495537546601885</v>
      </c>
      <c r="N1506" s="21">
        <f t="shared" si="117"/>
        <v>5.7318772700709494E-2</v>
      </c>
      <c r="O1506" s="21">
        <f t="shared" si="118"/>
        <v>0.22751559804723223</v>
      </c>
      <c r="P1506" s="21">
        <f t="shared" si="119"/>
        <v>0.69989820905822497</v>
      </c>
      <c r="Q1506" s="21">
        <f t="shared" si="120"/>
        <v>-1.1493171065857176E-2</v>
      </c>
    </row>
    <row r="1507" spans="1:17">
      <c r="A1507" s="154" t="s">
        <v>1525</v>
      </c>
      <c r="B1507" s="154" t="s">
        <v>3358</v>
      </c>
      <c r="C1507" s="154" t="s">
        <v>4171</v>
      </c>
      <c r="D1507" s="179">
        <v>223799591964</v>
      </c>
      <c r="E1507" s="179">
        <v>277820763666</v>
      </c>
      <c r="F1507" s="179">
        <v>268211759151</v>
      </c>
      <c r="G1507" s="179">
        <v>301177757521</v>
      </c>
      <c r="H1507" s="179">
        <v>238179903846</v>
      </c>
      <c r="I1507" s="179">
        <v>291285899190</v>
      </c>
      <c r="J1507" s="179">
        <v>277872184612</v>
      </c>
      <c r="K1507" s="179">
        <v>312904458060</v>
      </c>
      <c r="L1507" s="179">
        <f>VLOOKUP(A1507,Sheet2!$A$1:$E$2000,5,FALSE)</f>
        <v>240558391348</v>
      </c>
      <c r="M1507" s="21">
        <f t="shared" si="116"/>
        <v>6.4255308759960522E-2</v>
      </c>
      <c r="N1507" s="21">
        <f t="shared" si="117"/>
        <v>4.846698765894969E-2</v>
      </c>
      <c r="O1507" s="21">
        <f t="shared" si="118"/>
        <v>3.6017904254381693E-2</v>
      </c>
      <c r="P1507" s="21">
        <f t="shared" si="119"/>
        <v>3.8936144008517429E-2</v>
      </c>
      <c r="Q1507" s="21">
        <f t="shared" si="120"/>
        <v>9.9860964909023516E-3</v>
      </c>
    </row>
    <row r="1508" spans="1:17">
      <c r="A1508" s="154" t="s">
        <v>790</v>
      </c>
      <c r="B1508" s="154" t="s">
        <v>3359</v>
      </c>
      <c r="C1508" s="154" t="s">
        <v>4171</v>
      </c>
      <c r="D1508" s="179"/>
      <c r="E1508" s="179"/>
      <c r="F1508" s="179"/>
      <c r="G1508" s="179"/>
      <c r="H1508" s="179"/>
      <c r="I1508" s="179"/>
      <c r="J1508" s="179"/>
      <c r="K1508" s="179"/>
      <c r="L1508" s="179">
        <f>VLOOKUP(A1508,Sheet2!$A$1:$E$2000,5,FALSE)</f>
        <v>0</v>
      </c>
      <c r="M1508" s="21" t="e">
        <f t="shared" si="116"/>
        <v>#DIV/0!</v>
      </c>
      <c r="N1508" s="21" t="e">
        <f t="shared" si="117"/>
        <v>#DIV/0!</v>
      </c>
      <c r="O1508" s="21" t="e">
        <f t="shared" si="118"/>
        <v>#DIV/0!</v>
      </c>
      <c r="P1508" s="21" t="e">
        <f t="shared" si="119"/>
        <v>#DIV/0!</v>
      </c>
      <c r="Q1508" s="21" t="e">
        <f t="shared" si="120"/>
        <v>#DIV/0!</v>
      </c>
    </row>
    <row r="1509" spans="1:17">
      <c r="A1509" s="154" t="s">
        <v>1526</v>
      </c>
      <c r="B1509" s="154" t="s">
        <v>3360</v>
      </c>
      <c r="C1509" s="154" t="s">
        <v>4171</v>
      </c>
      <c r="D1509" s="179"/>
      <c r="E1509" s="179"/>
      <c r="F1509" s="179"/>
      <c r="G1509" s="179"/>
      <c r="H1509" s="179"/>
      <c r="I1509" s="179"/>
      <c r="J1509" s="179"/>
      <c r="K1509" s="179"/>
      <c r="L1509" s="179">
        <f>VLOOKUP(A1509,Sheet2!$A$1:$E$2000,5,FALSE)</f>
        <v>0</v>
      </c>
      <c r="M1509" s="21" t="e">
        <f t="shared" si="116"/>
        <v>#DIV/0!</v>
      </c>
      <c r="N1509" s="21" t="e">
        <f t="shared" si="117"/>
        <v>#DIV/0!</v>
      </c>
      <c r="O1509" s="21" t="e">
        <f t="shared" si="118"/>
        <v>#DIV/0!</v>
      </c>
      <c r="P1509" s="21" t="e">
        <f t="shared" si="119"/>
        <v>#DIV/0!</v>
      </c>
      <c r="Q1509" s="21" t="e">
        <f t="shared" si="120"/>
        <v>#DIV/0!</v>
      </c>
    </row>
    <row r="1510" spans="1:17">
      <c r="A1510" s="154" t="s">
        <v>1527</v>
      </c>
      <c r="B1510" s="154" t="s">
        <v>3361</v>
      </c>
      <c r="C1510" s="154" t="s">
        <v>4171</v>
      </c>
      <c r="D1510" s="179"/>
      <c r="E1510" s="179"/>
      <c r="F1510" s="179"/>
      <c r="G1510" s="179"/>
      <c r="H1510" s="179"/>
      <c r="I1510" s="179"/>
      <c r="J1510" s="179"/>
      <c r="K1510" s="179"/>
      <c r="L1510" s="179">
        <f>VLOOKUP(A1510,Sheet2!$A$1:$E$2000,5,FALSE)</f>
        <v>0</v>
      </c>
      <c r="M1510" s="21" t="e">
        <f t="shared" si="116"/>
        <v>#DIV/0!</v>
      </c>
      <c r="N1510" s="21" t="e">
        <f t="shared" si="117"/>
        <v>#DIV/0!</v>
      </c>
      <c r="O1510" s="21" t="e">
        <f t="shared" si="118"/>
        <v>#DIV/0!</v>
      </c>
      <c r="P1510" s="21" t="e">
        <f t="shared" si="119"/>
        <v>#DIV/0!</v>
      </c>
      <c r="Q1510" s="21" t="e">
        <f t="shared" si="120"/>
        <v>#DIV/0!</v>
      </c>
    </row>
    <row r="1511" spans="1:17">
      <c r="A1511" s="154" t="s">
        <v>4320</v>
      </c>
      <c r="B1511" s="154" t="s">
        <v>4321</v>
      </c>
      <c r="C1511" s="154" t="s">
        <v>4171</v>
      </c>
      <c r="D1511" s="179"/>
      <c r="E1511" s="179"/>
      <c r="F1511" s="179"/>
      <c r="G1511" s="179"/>
      <c r="H1511" s="179">
        <v>7929431283</v>
      </c>
      <c r="I1511" s="179"/>
      <c r="J1511" s="179"/>
      <c r="K1511" s="179"/>
      <c r="L1511" s="179">
        <f>VLOOKUP(A1511,Sheet2!$A$1:$E$2000,5,FALSE)</f>
        <v>0</v>
      </c>
      <c r="M1511" s="21" t="e">
        <f t="shared" si="116"/>
        <v>#DIV/0!</v>
      </c>
      <c r="N1511" s="21" t="e">
        <f t="shared" si="117"/>
        <v>#DIV/0!</v>
      </c>
      <c r="O1511" s="21" t="e">
        <f t="shared" si="118"/>
        <v>#DIV/0!</v>
      </c>
      <c r="P1511" s="21" t="e">
        <f t="shared" si="119"/>
        <v>#DIV/0!</v>
      </c>
      <c r="Q1511" s="21">
        <f t="shared" si="120"/>
        <v>-1</v>
      </c>
    </row>
    <row r="1512" spans="1:17">
      <c r="A1512" s="154" t="s">
        <v>1529</v>
      </c>
      <c r="B1512" s="154" t="s">
        <v>3363</v>
      </c>
      <c r="C1512" s="154" t="s">
        <v>4171</v>
      </c>
      <c r="D1512" s="179"/>
      <c r="E1512" s="179"/>
      <c r="F1512" s="179"/>
      <c r="G1512" s="179"/>
      <c r="H1512" s="179"/>
      <c r="I1512" s="179"/>
      <c r="J1512" s="179"/>
      <c r="K1512" s="179"/>
      <c r="L1512" s="179">
        <f>VLOOKUP(A1512,Sheet2!$A$1:$E$2000,5,FALSE)</f>
        <v>0</v>
      </c>
      <c r="M1512" s="21" t="e">
        <f t="shared" si="116"/>
        <v>#DIV/0!</v>
      </c>
      <c r="N1512" s="21" t="e">
        <f t="shared" si="117"/>
        <v>#DIV/0!</v>
      </c>
      <c r="O1512" s="21" t="e">
        <f t="shared" si="118"/>
        <v>#DIV/0!</v>
      </c>
      <c r="P1512" s="21" t="e">
        <f t="shared" si="119"/>
        <v>#DIV/0!</v>
      </c>
      <c r="Q1512" s="21" t="e">
        <f t="shared" si="120"/>
        <v>#DIV/0!</v>
      </c>
    </row>
    <row r="1513" spans="1:17">
      <c r="A1513" s="154" t="s">
        <v>804</v>
      </c>
      <c r="B1513" s="154" t="s">
        <v>3364</v>
      </c>
      <c r="C1513" s="154" t="s">
        <v>4171</v>
      </c>
      <c r="D1513" s="179">
        <v>350443791152</v>
      </c>
      <c r="E1513" s="179">
        <v>370660610119</v>
      </c>
      <c r="F1513" s="179">
        <v>481853732745</v>
      </c>
      <c r="G1513" s="179">
        <v>569541229260</v>
      </c>
      <c r="H1513" s="179">
        <v>439853165124</v>
      </c>
      <c r="I1513" s="179">
        <v>535601755964</v>
      </c>
      <c r="J1513" s="179">
        <v>629037667289</v>
      </c>
      <c r="K1513" s="179">
        <v>682301751789</v>
      </c>
      <c r="L1513" s="179">
        <f>VLOOKUP(A1513,Sheet2!$A$1:$E$2000,5,FALSE)</f>
        <v>653647242499</v>
      </c>
      <c r="M1513" s="21">
        <f t="shared" si="116"/>
        <v>0.25513185346525358</v>
      </c>
      <c r="N1513" s="21">
        <f t="shared" si="117"/>
        <v>0.44499237669750208</v>
      </c>
      <c r="O1513" s="21">
        <f t="shared" si="118"/>
        <v>0.30545355269021163</v>
      </c>
      <c r="P1513" s="21">
        <f t="shared" si="119"/>
        <v>0.19798482837758519</v>
      </c>
      <c r="Q1513" s="21">
        <f t="shared" si="120"/>
        <v>0.4860578354931897</v>
      </c>
    </row>
    <row r="1514" spans="1:17">
      <c r="A1514" s="154" t="s">
        <v>671</v>
      </c>
      <c r="B1514" s="154" t="s">
        <v>3365</v>
      </c>
      <c r="C1514" s="154" t="s">
        <v>4171</v>
      </c>
      <c r="D1514" s="179">
        <v>0</v>
      </c>
      <c r="E1514" s="179">
        <v>0</v>
      </c>
      <c r="F1514" s="179">
        <v>0</v>
      </c>
      <c r="G1514" s="179">
        <v>3129661385</v>
      </c>
      <c r="H1514" s="179">
        <v>0</v>
      </c>
      <c r="I1514" s="179">
        <v>3158373876</v>
      </c>
      <c r="J1514" s="179">
        <v>0</v>
      </c>
      <c r="K1514" s="179">
        <v>0</v>
      </c>
      <c r="L1514" s="179">
        <f>VLOOKUP(A1514,Sheet2!$A$1:$E$2000,5,FALSE)</f>
        <v>0</v>
      </c>
      <c r="M1514" s="21" t="e">
        <f t="shared" si="116"/>
        <v>#DIV/0!</v>
      </c>
      <c r="N1514" s="21" t="e">
        <f t="shared" si="117"/>
        <v>#DIV/0!</v>
      </c>
      <c r="O1514" s="21" t="e">
        <f t="shared" si="118"/>
        <v>#DIV/0!</v>
      </c>
      <c r="P1514" s="21">
        <f t="shared" si="119"/>
        <v>-1</v>
      </c>
      <c r="Q1514" s="21" t="e">
        <f t="shared" si="120"/>
        <v>#DIV/0!</v>
      </c>
    </row>
    <row r="1515" spans="1:17">
      <c r="A1515" s="154" t="s">
        <v>1530</v>
      </c>
      <c r="B1515" s="154" t="s">
        <v>3366</v>
      </c>
      <c r="C1515" s="154" t="s">
        <v>4171</v>
      </c>
      <c r="D1515" s="179"/>
      <c r="E1515" s="179"/>
      <c r="F1515" s="179"/>
      <c r="G1515" s="179"/>
      <c r="H1515" s="179"/>
      <c r="I1515" s="179"/>
      <c r="J1515" s="179"/>
      <c r="K1515" s="179"/>
      <c r="L1515" s="179">
        <f>VLOOKUP(A1515,Sheet2!$A$1:$E$2000,5,FALSE)</f>
        <v>0</v>
      </c>
      <c r="M1515" s="21" t="e">
        <f t="shared" si="116"/>
        <v>#DIV/0!</v>
      </c>
      <c r="N1515" s="21" t="e">
        <f t="shared" si="117"/>
        <v>#DIV/0!</v>
      </c>
      <c r="O1515" s="21" t="e">
        <f t="shared" si="118"/>
        <v>#DIV/0!</v>
      </c>
      <c r="P1515" s="21" t="e">
        <f t="shared" si="119"/>
        <v>#DIV/0!</v>
      </c>
      <c r="Q1515" s="21" t="e">
        <f t="shared" si="120"/>
        <v>#DIV/0!</v>
      </c>
    </row>
    <row r="1516" spans="1:17">
      <c r="A1516" s="154" t="s">
        <v>961</v>
      </c>
      <c r="B1516" s="154" t="s">
        <v>3368</v>
      </c>
      <c r="C1516" s="154" t="s">
        <v>4171</v>
      </c>
      <c r="D1516" s="179">
        <v>182202677534</v>
      </c>
      <c r="E1516" s="179">
        <v>198684732613</v>
      </c>
      <c r="F1516" s="179">
        <v>166923935021</v>
      </c>
      <c r="G1516" s="179">
        <v>285152092580</v>
      </c>
      <c r="H1516" s="179">
        <v>201634608810</v>
      </c>
      <c r="I1516" s="179">
        <v>221190195380</v>
      </c>
      <c r="J1516" s="179">
        <v>184557096047</v>
      </c>
      <c r="K1516" s="179">
        <v>217754092144</v>
      </c>
      <c r="L1516" s="179">
        <f>VLOOKUP(A1516,Sheet2!$A$1:$E$2000,5,FALSE)</f>
        <v>175784396233</v>
      </c>
      <c r="M1516" s="21">
        <f t="shared" si="116"/>
        <v>0.10665008626107537</v>
      </c>
      <c r="N1516" s="21">
        <f t="shared" si="117"/>
        <v>0.11327223018608255</v>
      </c>
      <c r="O1516" s="21">
        <f t="shared" si="118"/>
        <v>0.10563590550259701</v>
      </c>
      <c r="P1516" s="21">
        <f t="shared" si="119"/>
        <v>-0.23635807763567912</v>
      </c>
      <c r="Q1516" s="21">
        <f t="shared" si="120"/>
        <v>-0.12820325205857203</v>
      </c>
    </row>
    <row r="1517" spans="1:17">
      <c r="A1517" s="154" t="s">
        <v>1532</v>
      </c>
      <c r="B1517" s="154" t="s">
        <v>3369</v>
      </c>
      <c r="C1517" s="154" t="s">
        <v>4171</v>
      </c>
      <c r="D1517" s="179"/>
      <c r="E1517" s="179"/>
      <c r="F1517" s="179"/>
      <c r="G1517" s="179"/>
      <c r="H1517" s="179"/>
      <c r="I1517" s="179"/>
      <c r="J1517" s="179"/>
      <c r="K1517" s="179"/>
      <c r="L1517" s="179">
        <f>VLOOKUP(A1517,Sheet2!$A$1:$E$2000,5,FALSE)</f>
        <v>0</v>
      </c>
      <c r="M1517" s="21" t="e">
        <f t="shared" si="116"/>
        <v>#DIV/0!</v>
      </c>
      <c r="N1517" s="21" t="e">
        <f t="shared" si="117"/>
        <v>#DIV/0!</v>
      </c>
      <c r="O1517" s="21" t="e">
        <f t="shared" si="118"/>
        <v>#DIV/0!</v>
      </c>
      <c r="P1517" s="21" t="e">
        <f t="shared" si="119"/>
        <v>#DIV/0!</v>
      </c>
      <c r="Q1517" s="21" t="e">
        <f t="shared" si="120"/>
        <v>#DIV/0!</v>
      </c>
    </row>
    <row r="1518" spans="1:17">
      <c r="A1518" s="154" t="s">
        <v>4139</v>
      </c>
      <c r="B1518" s="154" t="s">
        <v>4140</v>
      </c>
      <c r="C1518" s="154" t="s">
        <v>4171</v>
      </c>
      <c r="D1518" s="179"/>
      <c r="E1518" s="179"/>
      <c r="F1518" s="179"/>
      <c r="G1518" s="179"/>
      <c r="H1518" s="179"/>
      <c r="I1518" s="179"/>
      <c r="J1518" s="179"/>
      <c r="K1518" s="179"/>
      <c r="L1518" s="179">
        <f>VLOOKUP(A1518,Sheet2!$A$1:$E$2000,5,FALSE)</f>
        <v>0</v>
      </c>
      <c r="M1518" s="21" t="e">
        <f t="shared" si="116"/>
        <v>#DIV/0!</v>
      </c>
      <c r="N1518" s="21" t="e">
        <f t="shared" si="117"/>
        <v>#DIV/0!</v>
      </c>
      <c r="O1518" s="21" t="e">
        <f t="shared" si="118"/>
        <v>#DIV/0!</v>
      </c>
      <c r="P1518" s="21" t="e">
        <f t="shared" si="119"/>
        <v>#DIV/0!</v>
      </c>
      <c r="Q1518" s="21" t="e">
        <f t="shared" si="120"/>
        <v>#DIV/0!</v>
      </c>
    </row>
    <row r="1519" spans="1:17">
      <c r="A1519" s="154" t="s">
        <v>1534</v>
      </c>
      <c r="B1519" s="154" t="s">
        <v>3371</v>
      </c>
      <c r="C1519" s="154" t="s">
        <v>4171</v>
      </c>
      <c r="D1519" s="179"/>
      <c r="E1519" s="179"/>
      <c r="F1519" s="179"/>
      <c r="G1519" s="179"/>
      <c r="H1519" s="179"/>
      <c r="I1519" s="179"/>
      <c r="J1519" s="179"/>
      <c r="K1519" s="179"/>
      <c r="L1519" s="179">
        <f>VLOOKUP(A1519,Sheet2!$A$1:$E$2000,5,FALSE)</f>
        <v>0</v>
      </c>
      <c r="M1519" s="21" t="e">
        <f t="shared" si="116"/>
        <v>#DIV/0!</v>
      </c>
      <c r="N1519" s="21" t="e">
        <f t="shared" si="117"/>
        <v>#DIV/0!</v>
      </c>
      <c r="O1519" s="21" t="e">
        <f t="shared" si="118"/>
        <v>#DIV/0!</v>
      </c>
      <c r="P1519" s="21" t="e">
        <f t="shared" si="119"/>
        <v>#DIV/0!</v>
      </c>
      <c r="Q1519" s="21" t="e">
        <f t="shared" si="120"/>
        <v>#DIV/0!</v>
      </c>
    </row>
    <row r="1520" spans="1:17">
      <c r="A1520" s="154" t="s">
        <v>1535</v>
      </c>
      <c r="B1520" s="154" t="s">
        <v>3372</v>
      </c>
      <c r="C1520" s="154" t="s">
        <v>4171</v>
      </c>
      <c r="D1520" s="179"/>
      <c r="E1520" s="179"/>
      <c r="F1520" s="179"/>
      <c r="G1520" s="179"/>
      <c r="H1520" s="179"/>
      <c r="I1520" s="179"/>
      <c r="J1520" s="179"/>
      <c r="K1520" s="179"/>
      <c r="L1520" s="179">
        <f>VLOOKUP(A1520,Sheet2!$A$1:$E$2000,5,FALSE)</f>
        <v>0</v>
      </c>
      <c r="M1520" s="21" t="e">
        <f t="shared" si="116"/>
        <v>#DIV/0!</v>
      </c>
      <c r="N1520" s="21" t="e">
        <f t="shared" si="117"/>
        <v>#DIV/0!</v>
      </c>
      <c r="O1520" s="21" t="e">
        <f t="shared" si="118"/>
        <v>#DIV/0!</v>
      </c>
      <c r="P1520" s="21" t="e">
        <f t="shared" si="119"/>
        <v>#DIV/0!</v>
      </c>
      <c r="Q1520" s="21" t="e">
        <f t="shared" si="120"/>
        <v>#DIV/0!</v>
      </c>
    </row>
    <row r="1521" spans="1:17">
      <c r="A1521" s="154" t="s">
        <v>675</v>
      </c>
      <c r="B1521" s="154" t="s">
        <v>2388</v>
      </c>
      <c r="C1521" s="154" t="s">
        <v>4171</v>
      </c>
      <c r="D1521" s="179">
        <v>172037037</v>
      </c>
      <c r="E1521" s="179">
        <v>237962963</v>
      </c>
      <c r="F1521" s="179">
        <v>164425926</v>
      </c>
      <c r="G1521" s="179">
        <v>87904978</v>
      </c>
      <c r="H1521" s="179">
        <v>0</v>
      </c>
      <c r="I1521" s="179">
        <v>282600000</v>
      </c>
      <c r="J1521" s="179">
        <v>143777778</v>
      </c>
      <c r="K1521" s="179">
        <v>145500000</v>
      </c>
      <c r="L1521" s="179">
        <f>VLOOKUP(A1521,Sheet2!$A$1:$E$2000,5,FALSE)</f>
        <v>157750000</v>
      </c>
      <c r="M1521" s="21">
        <f t="shared" si="116"/>
        <v>-1</v>
      </c>
      <c r="N1521" s="21">
        <f t="shared" si="117"/>
        <v>0.18757976635212767</v>
      </c>
      <c r="O1521" s="21">
        <f t="shared" si="118"/>
        <v>-0.12557720368258712</v>
      </c>
      <c r="P1521" s="21">
        <f t="shared" si="119"/>
        <v>0.65519636441977158</v>
      </c>
      <c r="Q1521" s="21" t="e">
        <f t="shared" si="120"/>
        <v>#DIV/0!</v>
      </c>
    </row>
    <row r="1522" spans="1:17">
      <c r="A1522" s="154" t="s">
        <v>678</v>
      </c>
      <c r="B1522" s="154" t="s">
        <v>2391</v>
      </c>
      <c r="C1522" s="154" t="s">
        <v>4171</v>
      </c>
      <c r="D1522" s="179">
        <v>5125279100</v>
      </c>
      <c r="E1522" s="179">
        <v>8442742474</v>
      </c>
      <c r="F1522" s="179">
        <v>6818729286</v>
      </c>
      <c r="G1522" s="179">
        <v>7188189743</v>
      </c>
      <c r="H1522" s="179">
        <v>60257668</v>
      </c>
      <c r="I1522" s="179"/>
      <c r="J1522" s="179"/>
      <c r="K1522" s="179"/>
      <c r="L1522" s="179">
        <f>VLOOKUP(A1522,Sheet2!$A$1:$E$2000,5,FALSE)</f>
        <v>0</v>
      </c>
      <c r="M1522" s="21">
        <f t="shared" si="116"/>
        <v>-0.98824304651038419</v>
      </c>
      <c r="N1522" s="21">
        <f t="shared" si="117"/>
        <v>-1</v>
      </c>
      <c r="O1522" s="21">
        <f t="shared" si="118"/>
        <v>-1</v>
      </c>
      <c r="P1522" s="21">
        <f t="shared" si="119"/>
        <v>-1</v>
      </c>
      <c r="Q1522" s="21">
        <f t="shared" si="120"/>
        <v>-1</v>
      </c>
    </row>
    <row r="1523" spans="1:17">
      <c r="A1523" s="154" t="s">
        <v>679</v>
      </c>
      <c r="B1523" s="154" t="s">
        <v>2392</v>
      </c>
      <c r="C1523" s="154" t="s">
        <v>4171</v>
      </c>
      <c r="D1523" s="179">
        <v>0</v>
      </c>
      <c r="E1523" s="179">
        <v>0</v>
      </c>
      <c r="F1523" s="179">
        <v>0</v>
      </c>
      <c r="G1523" s="179">
        <v>175408000</v>
      </c>
      <c r="H1523" s="179">
        <v>0</v>
      </c>
      <c r="I1523" s="179">
        <v>0</v>
      </c>
      <c r="J1523" s="179">
        <v>87881500</v>
      </c>
      <c r="K1523" s="179">
        <v>158333333</v>
      </c>
      <c r="L1523" s="179">
        <f>VLOOKUP(A1523,Sheet2!$A$1:$E$2000,5,FALSE)</f>
        <v>2316416970</v>
      </c>
      <c r="M1523" s="21" t="e">
        <f t="shared" si="116"/>
        <v>#DIV/0!</v>
      </c>
      <c r="N1523" s="21" t="e">
        <f t="shared" si="117"/>
        <v>#DIV/0!</v>
      </c>
      <c r="O1523" s="21" t="e">
        <f t="shared" si="118"/>
        <v>#DIV/0!</v>
      </c>
      <c r="P1523" s="21">
        <f t="shared" si="119"/>
        <v>-9.7342578445680922E-2</v>
      </c>
      <c r="Q1523" s="21" t="e">
        <f t="shared" si="120"/>
        <v>#DIV/0!</v>
      </c>
    </row>
    <row r="1524" spans="1:17">
      <c r="A1524" s="154" t="s">
        <v>807</v>
      </c>
      <c r="B1524" s="154" t="s">
        <v>3373</v>
      </c>
      <c r="C1524" s="154" t="s">
        <v>4171</v>
      </c>
      <c r="D1524" s="179">
        <v>899321372861</v>
      </c>
      <c r="E1524" s="179">
        <v>1023659326361</v>
      </c>
      <c r="F1524" s="179">
        <v>1048743119126</v>
      </c>
      <c r="G1524" s="179">
        <v>1131708250614</v>
      </c>
      <c r="H1524" s="179">
        <v>1046316652080</v>
      </c>
      <c r="I1524" s="179">
        <v>1041165217350</v>
      </c>
      <c r="J1524" s="179">
        <v>1089657951128</v>
      </c>
      <c r="K1524" s="179">
        <v>1288389583788</v>
      </c>
      <c r="L1524" s="179">
        <f>VLOOKUP(A1524,Sheet2!$A$1:$E$2000,5,FALSE)</f>
        <v>1273545898061</v>
      </c>
      <c r="M1524" s="21">
        <f t="shared" si="116"/>
        <v>0.16345133525667885</v>
      </c>
      <c r="N1524" s="21">
        <f t="shared" si="117"/>
        <v>1.7101286080430274E-2</v>
      </c>
      <c r="O1524" s="21">
        <f t="shared" si="118"/>
        <v>3.9013206624037296E-2</v>
      </c>
      <c r="P1524" s="21">
        <f t="shared" si="119"/>
        <v>0.13844675347112978</v>
      </c>
      <c r="Q1524" s="21">
        <f t="shared" si="120"/>
        <v>0.21717062949278795</v>
      </c>
    </row>
    <row r="1525" spans="1:17">
      <c r="A1525" s="154" t="s">
        <v>870</v>
      </c>
      <c r="B1525" s="154" t="s">
        <v>3374</v>
      </c>
      <c r="C1525" s="154" t="s">
        <v>4171</v>
      </c>
      <c r="D1525" s="179">
        <v>47550118578</v>
      </c>
      <c r="E1525" s="179">
        <v>66057808328</v>
      </c>
      <c r="F1525" s="179">
        <v>70223961233</v>
      </c>
      <c r="G1525" s="179">
        <v>112675789986</v>
      </c>
      <c r="H1525" s="179">
        <v>54148620837</v>
      </c>
      <c r="I1525" s="179">
        <v>107259397876</v>
      </c>
      <c r="J1525" s="179">
        <v>119941331517</v>
      </c>
      <c r="K1525" s="179">
        <v>109150325867</v>
      </c>
      <c r="L1525" s="179">
        <f>VLOOKUP(A1525,Sheet2!$A$1:$E$2000,5,FALSE)</f>
        <v>58519221440</v>
      </c>
      <c r="M1525" s="21">
        <f t="shared" si="116"/>
        <v>0.13876941753943231</v>
      </c>
      <c r="N1525" s="21">
        <f t="shared" si="117"/>
        <v>0.62372020190890642</v>
      </c>
      <c r="O1525" s="21">
        <f t="shared" si="118"/>
        <v>0.70798299342641702</v>
      </c>
      <c r="P1525" s="21">
        <f t="shared" si="119"/>
        <v>-3.1288568018365256E-2</v>
      </c>
      <c r="Q1525" s="21">
        <f t="shared" si="120"/>
        <v>8.0714901606756137E-2</v>
      </c>
    </row>
    <row r="1526" spans="1:17">
      <c r="A1526" s="154" t="s">
        <v>871</v>
      </c>
      <c r="B1526" s="154" t="s">
        <v>3970</v>
      </c>
      <c r="C1526" s="154" t="s">
        <v>4171</v>
      </c>
      <c r="D1526" s="179">
        <v>268375348</v>
      </c>
      <c r="E1526" s="179">
        <v>247272727</v>
      </c>
      <c r="F1526" s="179">
        <v>3993961623</v>
      </c>
      <c r="G1526" s="179">
        <v>126390302</v>
      </c>
      <c r="H1526" s="179">
        <v>44560250000000</v>
      </c>
      <c r="I1526" s="179">
        <v>4861000000</v>
      </c>
      <c r="J1526" s="179">
        <v>46131000000</v>
      </c>
      <c r="K1526" s="179">
        <v>103033000000</v>
      </c>
      <c r="L1526" s="179">
        <f>VLOOKUP(A1526,Sheet2!$A$1:$E$2000,5,FALSE)</f>
        <v>121583000000</v>
      </c>
      <c r="M1526" s="21">
        <f t="shared" si="116"/>
        <v>166036.04599574473</v>
      </c>
      <c r="N1526" s="21">
        <f t="shared" si="117"/>
        <v>18.658455904035062</v>
      </c>
      <c r="O1526" s="21">
        <f t="shared" si="118"/>
        <v>10.550186094514709</v>
      </c>
      <c r="P1526" s="21">
        <f t="shared" si="119"/>
        <v>814.19703940576073</v>
      </c>
      <c r="Q1526" s="21">
        <f t="shared" si="120"/>
        <v>-0.99727149196873899</v>
      </c>
    </row>
    <row r="1527" spans="1:17">
      <c r="A1527" s="154" t="s">
        <v>1536</v>
      </c>
      <c r="B1527" s="154" t="s">
        <v>3376</v>
      </c>
      <c r="C1527" s="154" t="s">
        <v>4171</v>
      </c>
      <c r="D1527" s="179"/>
      <c r="E1527" s="179"/>
      <c r="F1527" s="179"/>
      <c r="G1527" s="179"/>
      <c r="H1527" s="179"/>
      <c r="I1527" s="179"/>
      <c r="J1527" s="179"/>
      <c r="K1527" s="179"/>
      <c r="L1527" s="179">
        <f>VLOOKUP(A1527,Sheet2!$A$1:$E$2000,5,FALSE)</f>
        <v>0</v>
      </c>
      <c r="M1527" s="21" t="e">
        <f t="shared" si="116"/>
        <v>#DIV/0!</v>
      </c>
      <c r="N1527" s="21" t="e">
        <f t="shared" si="117"/>
        <v>#DIV/0!</v>
      </c>
      <c r="O1527" s="21" t="e">
        <f t="shared" si="118"/>
        <v>#DIV/0!</v>
      </c>
      <c r="P1527" s="21" t="e">
        <f t="shared" si="119"/>
        <v>#DIV/0!</v>
      </c>
      <c r="Q1527" s="21" t="e">
        <f t="shared" si="120"/>
        <v>#DIV/0!</v>
      </c>
    </row>
    <row r="1528" spans="1:17">
      <c r="A1528" s="154" t="s">
        <v>1537</v>
      </c>
      <c r="B1528" s="154" t="s">
        <v>3377</v>
      </c>
      <c r="C1528" s="154" t="s">
        <v>4171</v>
      </c>
      <c r="D1528" s="179">
        <v>45606117365</v>
      </c>
      <c r="E1528" s="179">
        <v>107683992242</v>
      </c>
      <c r="F1528" s="179">
        <v>93804536653</v>
      </c>
      <c r="G1528" s="179">
        <v>124174116400</v>
      </c>
      <c r="H1528" s="179">
        <v>56083128243</v>
      </c>
      <c r="I1528" s="179">
        <v>90466872754</v>
      </c>
      <c r="J1528" s="179">
        <v>56407986921</v>
      </c>
      <c r="K1528" s="179">
        <v>102709227807</v>
      </c>
      <c r="L1528" s="179">
        <f>VLOOKUP(A1528,Sheet2!$A$1:$E$2000,5,FALSE)</f>
        <v>51044826829</v>
      </c>
      <c r="M1528" s="21">
        <f t="shared" si="116"/>
        <v>0.22972819181578669</v>
      </c>
      <c r="N1528" s="21">
        <f t="shared" si="117"/>
        <v>-0.15988559793834245</v>
      </c>
      <c r="O1528" s="21">
        <f t="shared" si="118"/>
        <v>-0.39866461757960198</v>
      </c>
      <c r="P1528" s="21">
        <f t="shared" si="119"/>
        <v>-0.17286121468225724</v>
      </c>
      <c r="Q1528" s="21">
        <f t="shared" si="120"/>
        <v>-8.9836312128841606E-2</v>
      </c>
    </row>
    <row r="1529" spans="1:17">
      <c r="A1529" s="154" t="s">
        <v>1538</v>
      </c>
      <c r="B1529" s="154" t="s">
        <v>3378</v>
      </c>
      <c r="C1529" s="154" t="s">
        <v>4171</v>
      </c>
      <c r="D1529" s="179">
        <v>286432662420</v>
      </c>
      <c r="E1529" s="179">
        <v>277619980128</v>
      </c>
      <c r="F1529" s="179">
        <v>266465440144</v>
      </c>
      <c r="G1529" s="179">
        <v>332865711272</v>
      </c>
      <c r="H1529" s="179">
        <v>285045558393</v>
      </c>
      <c r="I1529" s="179">
        <v>311629113624</v>
      </c>
      <c r="J1529" s="179">
        <v>355649074897</v>
      </c>
      <c r="K1529" s="179">
        <v>402320017667</v>
      </c>
      <c r="L1529" s="179">
        <f>VLOOKUP(A1529,Sheet2!$A$1:$E$2000,5,FALSE)</f>
        <v>375195769594</v>
      </c>
      <c r="M1529" s="21">
        <f t="shared" si="116"/>
        <v>-4.8426880345303321E-3</v>
      </c>
      <c r="N1529" s="21">
        <f t="shared" si="117"/>
        <v>0.12250247075271629</v>
      </c>
      <c r="O1529" s="21">
        <f t="shared" si="118"/>
        <v>0.33469118811356724</v>
      </c>
      <c r="P1529" s="21">
        <f t="shared" si="119"/>
        <v>0.20865563511961036</v>
      </c>
      <c r="Q1529" s="21">
        <f t="shared" si="120"/>
        <v>0.31626597414546442</v>
      </c>
    </row>
    <row r="1530" spans="1:17">
      <c r="A1530" s="154" t="s">
        <v>1539</v>
      </c>
      <c r="B1530" s="154" t="s">
        <v>3379</v>
      </c>
      <c r="C1530" s="154" t="s">
        <v>4171</v>
      </c>
      <c r="D1530" s="179">
        <v>19912980680</v>
      </c>
      <c r="E1530" s="179">
        <v>23975260690</v>
      </c>
      <c r="F1530" s="179">
        <v>26097811515</v>
      </c>
      <c r="G1530" s="179">
        <v>25696421546</v>
      </c>
      <c r="H1530" s="179">
        <v>26233981620</v>
      </c>
      <c r="I1530" s="179">
        <v>31486106876</v>
      </c>
      <c r="J1530" s="179">
        <v>30878563066</v>
      </c>
      <c r="K1530" s="179">
        <v>33515524445</v>
      </c>
      <c r="L1530" s="179">
        <f>VLOOKUP(A1530,Sheet2!$A$1:$E$2000,5,FALSE)</f>
        <v>32568572677</v>
      </c>
      <c r="M1530" s="21">
        <f t="shared" si="116"/>
        <v>0.31743117926833642</v>
      </c>
      <c r="N1530" s="21">
        <f t="shared" si="117"/>
        <v>0.31327484956744384</v>
      </c>
      <c r="O1530" s="21">
        <f t="shared" si="118"/>
        <v>0.1831859176487734</v>
      </c>
      <c r="P1530" s="21">
        <f t="shared" si="119"/>
        <v>0.30428761783047376</v>
      </c>
      <c r="Q1530" s="21">
        <f t="shared" si="120"/>
        <v>0.2414651023529992</v>
      </c>
    </row>
    <row r="1531" spans="1:17">
      <c r="A1531" s="154" t="s">
        <v>890</v>
      </c>
      <c r="B1531" s="154" t="s">
        <v>3382</v>
      </c>
      <c r="C1531" s="154" t="s">
        <v>4171</v>
      </c>
      <c r="D1531" s="179">
        <v>1831802213045</v>
      </c>
      <c r="E1531" s="179">
        <v>3099808731764</v>
      </c>
      <c r="F1531" s="179">
        <v>2691942235789</v>
      </c>
      <c r="G1531" s="179">
        <v>2129534944168</v>
      </c>
      <c r="H1531" s="179">
        <v>2256225801641</v>
      </c>
      <c r="I1531" s="179">
        <v>2918250558324</v>
      </c>
      <c r="J1531" s="179">
        <v>2722266754180</v>
      </c>
      <c r="K1531" s="179">
        <v>2612064056068</v>
      </c>
      <c r="L1531" s="179">
        <f>VLOOKUP(A1531,Sheet2!$A$1:$E$2000,5,FALSE)</f>
        <v>2056677846567</v>
      </c>
      <c r="M1531" s="21">
        <f t="shared" si="116"/>
        <v>0.2316972790913282</v>
      </c>
      <c r="N1531" s="21">
        <f t="shared" si="117"/>
        <v>-5.857076650554538E-2</v>
      </c>
      <c r="O1531" s="21">
        <f t="shared" si="118"/>
        <v>1.1264921656876481E-2</v>
      </c>
      <c r="P1531" s="21">
        <f t="shared" si="119"/>
        <v>0.22658896169864073</v>
      </c>
      <c r="Q1531" s="21">
        <f t="shared" si="120"/>
        <v>-8.8443255514968677E-2</v>
      </c>
    </row>
    <row r="1532" spans="1:17">
      <c r="A1532" s="154" t="s">
        <v>803</v>
      </c>
      <c r="B1532" s="154" t="s">
        <v>3383</v>
      </c>
      <c r="C1532" s="154" t="s">
        <v>4171</v>
      </c>
      <c r="D1532" s="179">
        <v>7906934200751</v>
      </c>
      <c r="E1532" s="179">
        <v>8686834032316</v>
      </c>
      <c r="F1532" s="179">
        <v>9130052809653</v>
      </c>
      <c r="G1532" s="179">
        <v>9643833047518</v>
      </c>
      <c r="H1532" s="179">
        <v>9656541382611</v>
      </c>
      <c r="I1532" s="179">
        <v>10602989400202</v>
      </c>
      <c r="J1532" s="179">
        <v>11621904212867</v>
      </c>
      <c r="K1532" s="179">
        <v>12389928556451</v>
      </c>
      <c r="L1532" s="179">
        <f>VLOOKUP(A1532,Sheet2!$A$1:$E$2000,5,FALSE)</f>
        <v>12567648277226</v>
      </c>
      <c r="M1532" s="21">
        <f t="shared" si="116"/>
        <v>0.22127504003939003</v>
      </c>
      <c r="N1532" s="21">
        <f t="shared" si="117"/>
        <v>0.22058155603729579</v>
      </c>
      <c r="O1532" s="21">
        <f t="shared" si="118"/>
        <v>0.27292847644642554</v>
      </c>
      <c r="P1532" s="21">
        <f t="shared" si="119"/>
        <v>0.28475145674984004</v>
      </c>
      <c r="Q1532" s="21">
        <f t="shared" si="120"/>
        <v>0.30146475630054986</v>
      </c>
    </row>
    <row r="1533" spans="1:17">
      <c r="A1533" s="154" t="s">
        <v>1540</v>
      </c>
      <c r="B1533" s="154" t="s">
        <v>3916</v>
      </c>
      <c r="C1533" s="154" t="s">
        <v>4171</v>
      </c>
      <c r="D1533" s="179"/>
      <c r="E1533" s="179"/>
      <c r="F1533" s="179"/>
      <c r="G1533" s="179"/>
      <c r="H1533" s="179"/>
      <c r="I1533" s="179"/>
      <c r="J1533" s="179"/>
      <c r="K1533" s="179"/>
      <c r="L1533" s="179">
        <f>VLOOKUP(A1533,Sheet2!$A$1:$E$2000,5,FALSE)</f>
        <v>0</v>
      </c>
      <c r="M1533" s="21" t="e">
        <f t="shared" si="116"/>
        <v>#DIV/0!</v>
      </c>
      <c r="N1533" s="21" t="e">
        <f t="shared" si="117"/>
        <v>#DIV/0!</v>
      </c>
      <c r="O1533" s="21" t="e">
        <f t="shared" si="118"/>
        <v>#DIV/0!</v>
      </c>
      <c r="P1533" s="21" t="e">
        <f t="shared" si="119"/>
        <v>#DIV/0!</v>
      </c>
      <c r="Q1533" s="21" t="e">
        <f t="shared" si="120"/>
        <v>#DIV/0!</v>
      </c>
    </row>
    <row r="1534" spans="1:17">
      <c r="A1534" s="154" t="s">
        <v>1541</v>
      </c>
      <c r="B1534" s="154" t="s">
        <v>3385</v>
      </c>
      <c r="C1534" s="154" t="s">
        <v>4171</v>
      </c>
      <c r="D1534" s="179">
        <v>242154826398</v>
      </c>
      <c r="E1534" s="179">
        <v>284728151635</v>
      </c>
      <c r="F1534" s="179">
        <v>263052460089</v>
      </c>
      <c r="G1534" s="179">
        <v>303098028477</v>
      </c>
      <c r="H1534" s="179">
        <v>256327905949</v>
      </c>
      <c r="I1534" s="179">
        <v>297774415599</v>
      </c>
      <c r="J1534" s="179">
        <v>303730230252</v>
      </c>
      <c r="K1534" s="179">
        <v>295395823457</v>
      </c>
      <c r="L1534" s="179">
        <f>VLOOKUP(A1534,Sheet2!$A$1:$E$2000,5,FALSE)</f>
        <v>289062681428</v>
      </c>
      <c r="M1534" s="21">
        <f t="shared" si="116"/>
        <v>5.8528998830299828E-2</v>
      </c>
      <c r="N1534" s="21">
        <f t="shared" si="117"/>
        <v>4.5820070439414523E-2</v>
      </c>
      <c r="O1534" s="21">
        <f t="shared" si="118"/>
        <v>0.1546374823836936</v>
      </c>
      <c r="P1534" s="21">
        <f t="shared" si="119"/>
        <v>-2.5411597227147475E-2</v>
      </c>
      <c r="Q1534" s="21">
        <f t="shared" si="120"/>
        <v>0.12770663950070671</v>
      </c>
    </row>
    <row r="1535" spans="1:17">
      <c r="A1535" s="154" t="s">
        <v>771</v>
      </c>
      <c r="B1535" s="154" t="s">
        <v>3386</v>
      </c>
      <c r="C1535" s="154" t="s">
        <v>4171</v>
      </c>
      <c r="D1535" s="179">
        <v>3956501888345</v>
      </c>
      <c r="E1535" s="179">
        <v>3997489156594</v>
      </c>
      <c r="F1535" s="179">
        <v>4588323452399</v>
      </c>
      <c r="G1535" s="179">
        <v>4783512203797</v>
      </c>
      <c r="H1535" s="179">
        <v>4267558769323</v>
      </c>
      <c r="I1535" s="179">
        <v>4428992386358</v>
      </c>
      <c r="J1535" s="179">
        <v>5055086634090</v>
      </c>
      <c r="K1535" s="179">
        <v>4621288886299</v>
      </c>
      <c r="L1535" s="179">
        <f>VLOOKUP(A1535,Sheet2!$A$1:$E$2000,5,FALSE)</f>
        <v>4486121225428</v>
      </c>
      <c r="M1535" s="21">
        <f t="shared" si="116"/>
        <v>7.8619166565876378E-2</v>
      </c>
      <c r="N1535" s="21">
        <f t="shared" si="117"/>
        <v>0.107943564787967</v>
      </c>
      <c r="O1535" s="21">
        <f t="shared" si="118"/>
        <v>0.10172848242574385</v>
      </c>
      <c r="P1535" s="21">
        <f t="shared" si="119"/>
        <v>-3.391301424280517E-2</v>
      </c>
      <c r="Q1535" s="21">
        <f t="shared" si="120"/>
        <v>5.121486730917884E-2</v>
      </c>
    </row>
    <row r="1536" spans="1:17">
      <c r="A1536" s="154" t="s">
        <v>1542</v>
      </c>
      <c r="B1536" s="154" t="s">
        <v>3387</v>
      </c>
      <c r="C1536" s="154" t="s">
        <v>4171</v>
      </c>
      <c r="D1536" s="179">
        <v>142543417120</v>
      </c>
      <c r="E1536" s="179">
        <v>129592326271</v>
      </c>
      <c r="F1536" s="179">
        <v>170784792180</v>
      </c>
      <c r="G1536" s="179">
        <v>294226547750</v>
      </c>
      <c r="H1536" s="179">
        <v>177368953134</v>
      </c>
      <c r="I1536" s="179">
        <v>240764534787</v>
      </c>
      <c r="J1536" s="179">
        <v>248635605059</v>
      </c>
      <c r="K1536" s="179">
        <v>437115607765</v>
      </c>
      <c r="L1536" s="179">
        <f>VLOOKUP(A1536,Sheet2!$A$1:$E$2000,5,FALSE)</f>
        <v>357180231342</v>
      </c>
      <c r="M1536" s="21">
        <f t="shared" si="116"/>
        <v>0.24431528805488201</v>
      </c>
      <c r="N1536" s="21">
        <f t="shared" si="117"/>
        <v>0.8578610455955521</v>
      </c>
      <c r="O1536" s="21">
        <f t="shared" si="118"/>
        <v>0.45584159974237348</v>
      </c>
      <c r="P1536" s="21">
        <f t="shared" si="119"/>
        <v>0.48564298873672934</v>
      </c>
      <c r="Q1536" s="21">
        <f t="shared" si="120"/>
        <v>1.0137697439763027</v>
      </c>
    </row>
    <row r="1537" spans="1:17">
      <c r="A1537" s="154" t="s">
        <v>854</v>
      </c>
      <c r="B1537" s="154" t="s">
        <v>3388</v>
      </c>
      <c r="C1537" s="154" t="s">
        <v>4171</v>
      </c>
      <c r="D1537" s="179">
        <v>50058130969</v>
      </c>
      <c r="E1537" s="179">
        <v>69383507746</v>
      </c>
      <c r="F1537" s="179">
        <v>52492237244</v>
      </c>
      <c r="G1537" s="179">
        <v>22978886491</v>
      </c>
      <c r="H1537" s="179">
        <v>20446060323</v>
      </c>
      <c r="I1537" s="179">
        <v>1552229531</v>
      </c>
      <c r="J1537" s="179">
        <v>7586582481</v>
      </c>
      <c r="K1537" s="179">
        <v>9734934601</v>
      </c>
      <c r="L1537" s="179">
        <f>VLOOKUP(A1537,Sheet2!$A$1:$E$2000,5,FALSE)</f>
        <v>838157971</v>
      </c>
      <c r="M1537" s="21">
        <f t="shared" si="116"/>
        <v>-0.59155366116921471</v>
      </c>
      <c r="N1537" s="21">
        <f t="shared" si="117"/>
        <v>-0.97762826381331969</v>
      </c>
      <c r="O1537" s="21">
        <f t="shared" si="118"/>
        <v>-0.85547229687057835</v>
      </c>
      <c r="P1537" s="21">
        <f t="shared" si="119"/>
        <v>-0.57635307503638955</v>
      </c>
      <c r="Q1537" s="21">
        <f t="shared" si="120"/>
        <v>-0.95900638275740846</v>
      </c>
    </row>
    <row r="1538" spans="1:17">
      <c r="A1538" s="154" t="s">
        <v>1543</v>
      </c>
      <c r="B1538" s="154" t="s">
        <v>3389</v>
      </c>
      <c r="C1538" s="154" t="s">
        <v>4171</v>
      </c>
      <c r="D1538" s="179">
        <v>180948957383</v>
      </c>
      <c r="E1538" s="179">
        <v>109303870206</v>
      </c>
      <c r="F1538" s="179">
        <v>115535828245</v>
      </c>
      <c r="G1538" s="179">
        <v>162698843961</v>
      </c>
      <c r="H1538" s="179">
        <v>137172880313</v>
      </c>
      <c r="I1538" s="179">
        <v>143449052727</v>
      </c>
      <c r="J1538" s="179">
        <v>92400281699</v>
      </c>
      <c r="K1538" s="179">
        <v>246705765356</v>
      </c>
      <c r="L1538" s="179">
        <f>VLOOKUP(A1538,Sheet2!$A$1:$E$2000,5,FALSE)</f>
        <v>283496104590</v>
      </c>
      <c r="M1538" s="21">
        <f t="shared" si="116"/>
        <v>-0.24192500306781389</v>
      </c>
      <c r="N1538" s="21">
        <f t="shared" si="117"/>
        <v>0.31238768084467766</v>
      </c>
      <c r="O1538" s="21">
        <f t="shared" si="118"/>
        <v>-0.20024564585229629</v>
      </c>
      <c r="P1538" s="21">
        <f t="shared" si="119"/>
        <v>0.51633385554440092</v>
      </c>
      <c r="Q1538" s="21">
        <f t="shared" si="120"/>
        <v>1.0667066547200934</v>
      </c>
    </row>
    <row r="1539" spans="1:17">
      <c r="A1539" s="154" t="s">
        <v>1544</v>
      </c>
      <c r="B1539" s="154" t="s">
        <v>3658</v>
      </c>
      <c r="C1539" s="154" t="s">
        <v>4171</v>
      </c>
      <c r="D1539" s="179">
        <v>0</v>
      </c>
      <c r="E1539" s="179">
        <v>0</v>
      </c>
      <c r="F1539" s="179">
        <v>0</v>
      </c>
      <c r="G1539" s="179">
        <v>0</v>
      </c>
      <c r="H1539" s="179">
        <v>0</v>
      </c>
      <c r="I1539" s="179">
        <v>0</v>
      </c>
      <c r="J1539" s="179">
        <v>0</v>
      </c>
      <c r="K1539" s="179">
        <v>0</v>
      </c>
      <c r="L1539" s="179">
        <f>VLOOKUP(A1539,Sheet2!$A$1:$E$2000,5,FALSE)</f>
        <v>0</v>
      </c>
      <c r="M1539" s="21" t="e">
        <f t="shared" ref="M1539:M1602" si="121">(H1539-D1539)/ABS(D1539)</f>
        <v>#DIV/0!</v>
      </c>
      <c r="N1539" s="21" t="e">
        <f t="shared" ref="N1539:N1602" si="122">(I1539-E1539)/ABS(E1539)</f>
        <v>#DIV/0!</v>
      </c>
      <c r="O1539" s="21" t="e">
        <f t="shared" ref="O1539:O1602" si="123">(J1539-F1539)/ABS(F1539)</f>
        <v>#DIV/0!</v>
      </c>
      <c r="P1539" s="21" t="e">
        <f t="shared" ref="P1539:P1602" si="124">(K1539-G1539)/ABS(G1539)</f>
        <v>#DIV/0!</v>
      </c>
      <c r="Q1539" s="21" t="e">
        <f t="shared" ref="Q1539:Q1602" si="125">(L1539-H1539)/ABS(H1539)</f>
        <v>#DIV/0!</v>
      </c>
    </row>
    <row r="1540" spans="1:17">
      <c r="A1540" s="154" t="s">
        <v>1545</v>
      </c>
      <c r="B1540" s="154" t="s">
        <v>3391</v>
      </c>
      <c r="C1540" s="154" t="s">
        <v>4171</v>
      </c>
      <c r="D1540" s="179"/>
      <c r="E1540" s="179"/>
      <c r="F1540" s="179"/>
      <c r="G1540" s="179"/>
      <c r="H1540" s="179"/>
      <c r="I1540" s="179"/>
      <c r="J1540" s="179"/>
      <c r="K1540" s="179"/>
      <c r="L1540" s="179">
        <f>VLOOKUP(A1540,Sheet2!$A$1:$E$2000,5,FALSE)</f>
        <v>0</v>
      </c>
      <c r="M1540" s="21" t="e">
        <f t="shared" si="121"/>
        <v>#DIV/0!</v>
      </c>
      <c r="N1540" s="21" t="e">
        <f t="shared" si="122"/>
        <v>#DIV/0!</v>
      </c>
      <c r="O1540" s="21" t="e">
        <f t="shared" si="123"/>
        <v>#DIV/0!</v>
      </c>
      <c r="P1540" s="21" t="e">
        <f t="shared" si="124"/>
        <v>#DIV/0!</v>
      </c>
      <c r="Q1540" s="21" t="e">
        <f t="shared" si="125"/>
        <v>#DIV/0!</v>
      </c>
    </row>
    <row r="1541" spans="1:17">
      <c r="A1541" s="154" t="s">
        <v>685</v>
      </c>
      <c r="B1541" s="154" t="s">
        <v>2397</v>
      </c>
      <c r="C1541" s="154" t="s">
        <v>4171</v>
      </c>
      <c r="D1541" s="179"/>
      <c r="E1541" s="179"/>
      <c r="F1541" s="179"/>
      <c r="G1541" s="179"/>
      <c r="H1541" s="179"/>
      <c r="I1541" s="179"/>
      <c r="J1541" s="179"/>
      <c r="K1541" s="179"/>
      <c r="L1541" s="179">
        <f>VLOOKUP(A1541,Sheet2!$A$1:$E$2000,5,FALSE)</f>
        <v>0</v>
      </c>
      <c r="M1541" s="21" t="e">
        <f t="shared" si="121"/>
        <v>#DIV/0!</v>
      </c>
      <c r="N1541" s="21" t="e">
        <f t="shared" si="122"/>
        <v>#DIV/0!</v>
      </c>
      <c r="O1541" s="21" t="e">
        <f t="shared" si="123"/>
        <v>#DIV/0!</v>
      </c>
      <c r="P1541" s="21" t="e">
        <f t="shared" si="124"/>
        <v>#DIV/0!</v>
      </c>
      <c r="Q1541" s="21" t="e">
        <f t="shared" si="125"/>
        <v>#DIV/0!</v>
      </c>
    </row>
    <row r="1542" spans="1:17">
      <c r="A1542" s="154" t="s">
        <v>1547</v>
      </c>
      <c r="B1542" s="154" t="s">
        <v>3394</v>
      </c>
      <c r="C1542" s="154" t="s">
        <v>4171</v>
      </c>
      <c r="D1542" s="179"/>
      <c r="E1542" s="179"/>
      <c r="F1542" s="179"/>
      <c r="G1542" s="179"/>
      <c r="H1542" s="179"/>
      <c r="I1542" s="179"/>
      <c r="J1542" s="179"/>
      <c r="K1542" s="179"/>
      <c r="L1542" s="179">
        <f>VLOOKUP(A1542,Sheet2!$A$1:$E$2000,5,FALSE)</f>
        <v>0</v>
      </c>
      <c r="M1542" s="21" t="e">
        <f t="shared" si="121"/>
        <v>#DIV/0!</v>
      </c>
      <c r="N1542" s="21" t="e">
        <f t="shared" si="122"/>
        <v>#DIV/0!</v>
      </c>
      <c r="O1542" s="21" t="e">
        <f t="shared" si="123"/>
        <v>#DIV/0!</v>
      </c>
      <c r="P1542" s="21" t="e">
        <f t="shared" si="124"/>
        <v>#DIV/0!</v>
      </c>
      <c r="Q1542" s="21" t="e">
        <f t="shared" si="125"/>
        <v>#DIV/0!</v>
      </c>
    </row>
    <row r="1543" spans="1:17">
      <c r="A1543" s="154" t="s">
        <v>877</v>
      </c>
      <c r="B1543" s="154" t="s">
        <v>3395</v>
      </c>
      <c r="C1543" s="154" t="s">
        <v>4171</v>
      </c>
      <c r="D1543" s="179">
        <v>28480103686</v>
      </c>
      <c r="E1543" s="179">
        <v>31603704443</v>
      </c>
      <c r="F1543" s="179">
        <v>30177997945</v>
      </c>
      <c r="G1543" s="179">
        <v>75415133072</v>
      </c>
      <c r="H1543" s="179">
        <v>71921176054</v>
      </c>
      <c r="I1543" s="179">
        <v>136870001997</v>
      </c>
      <c r="J1543" s="179">
        <v>177920684338</v>
      </c>
      <c r="K1543" s="179">
        <v>106218746537</v>
      </c>
      <c r="L1543" s="179">
        <f>VLOOKUP(A1543,Sheet2!$A$1:$E$2000,5,FALSE)</f>
        <v>223913487043</v>
      </c>
      <c r="M1543" s="21">
        <f t="shared" si="121"/>
        <v>1.5253129991009964</v>
      </c>
      <c r="N1543" s="21">
        <f t="shared" si="122"/>
        <v>3.3308214783446295</v>
      </c>
      <c r="O1543" s="21">
        <f t="shared" si="123"/>
        <v>4.8957086769726734</v>
      </c>
      <c r="P1543" s="21">
        <f t="shared" si="124"/>
        <v>0.40845400929799208</v>
      </c>
      <c r="Q1543" s="21">
        <f t="shared" si="125"/>
        <v>2.113317931215152</v>
      </c>
    </row>
    <row r="1544" spans="1:17">
      <c r="A1544" s="154" t="s">
        <v>1548</v>
      </c>
      <c r="B1544" s="154" t="s">
        <v>3396</v>
      </c>
      <c r="C1544" s="154" t="s">
        <v>4171</v>
      </c>
      <c r="D1544" s="179"/>
      <c r="E1544" s="179"/>
      <c r="F1544" s="179"/>
      <c r="G1544" s="179"/>
      <c r="H1544" s="179"/>
      <c r="I1544" s="179"/>
      <c r="J1544" s="179"/>
      <c r="K1544" s="179"/>
      <c r="L1544" s="179">
        <f>VLOOKUP(A1544,Sheet2!$A$1:$E$2000,5,FALSE)</f>
        <v>0</v>
      </c>
      <c r="M1544" s="21" t="e">
        <f t="shared" si="121"/>
        <v>#DIV/0!</v>
      </c>
      <c r="N1544" s="21" t="e">
        <f t="shared" si="122"/>
        <v>#DIV/0!</v>
      </c>
      <c r="O1544" s="21" t="e">
        <f t="shared" si="123"/>
        <v>#DIV/0!</v>
      </c>
      <c r="P1544" s="21" t="e">
        <f t="shared" si="124"/>
        <v>#DIV/0!</v>
      </c>
      <c r="Q1544" s="21" t="e">
        <f t="shared" si="125"/>
        <v>#DIV/0!</v>
      </c>
    </row>
    <row r="1545" spans="1:17">
      <c r="A1545" s="154" t="s">
        <v>1549</v>
      </c>
      <c r="B1545" s="154" t="s">
        <v>3397</v>
      </c>
      <c r="C1545" s="154" t="s">
        <v>4171</v>
      </c>
      <c r="D1545" s="179">
        <v>144391471197</v>
      </c>
      <c r="E1545" s="179">
        <v>177213000103</v>
      </c>
      <c r="F1545" s="179">
        <v>205949251700</v>
      </c>
      <c r="G1545" s="179">
        <v>354028835758</v>
      </c>
      <c r="H1545" s="179">
        <v>156066132023</v>
      </c>
      <c r="I1545" s="179">
        <v>275207552316</v>
      </c>
      <c r="J1545" s="179">
        <v>235122484166</v>
      </c>
      <c r="K1545" s="179">
        <v>310335847017</v>
      </c>
      <c r="L1545" s="179">
        <f>VLOOKUP(A1545,Sheet2!$A$1:$E$2000,5,FALSE)</f>
        <v>184746733829</v>
      </c>
      <c r="M1545" s="21">
        <f t="shared" si="121"/>
        <v>8.0854227256066377E-2</v>
      </c>
      <c r="N1545" s="21">
        <f t="shared" si="122"/>
        <v>0.55297609179937968</v>
      </c>
      <c r="O1545" s="21">
        <f t="shared" si="123"/>
        <v>0.14165252956828298</v>
      </c>
      <c r="P1545" s="21">
        <f t="shared" si="124"/>
        <v>-0.12341646873891025</v>
      </c>
      <c r="Q1545" s="21">
        <f t="shared" si="125"/>
        <v>0.18377210631306759</v>
      </c>
    </row>
    <row r="1546" spans="1:17">
      <c r="A1546" s="154" t="s">
        <v>689</v>
      </c>
      <c r="B1546" s="154" t="s">
        <v>3784</v>
      </c>
      <c r="C1546" s="154" t="s">
        <v>4171</v>
      </c>
      <c r="D1546" s="179">
        <v>5412848828</v>
      </c>
      <c r="E1546" s="179">
        <v>5922995882</v>
      </c>
      <c r="F1546" s="179">
        <v>6199379269</v>
      </c>
      <c r="G1546" s="179">
        <v>7334983612</v>
      </c>
      <c r="H1546" s="179">
        <v>7060995747</v>
      </c>
      <c r="I1546" s="179">
        <v>3501468119</v>
      </c>
      <c r="J1546" s="179">
        <v>8634136410</v>
      </c>
      <c r="K1546" s="179">
        <v>6800492558</v>
      </c>
      <c r="L1546" s="179">
        <f>VLOOKUP(A1546,Sheet2!$A$1:$E$2000,5,FALSE)</f>
        <v>5232931299</v>
      </c>
      <c r="M1546" s="21">
        <f t="shared" si="121"/>
        <v>0.30448789008744143</v>
      </c>
      <c r="N1546" s="21">
        <f t="shared" si="122"/>
        <v>-0.40883495637047956</v>
      </c>
      <c r="O1546" s="21">
        <f t="shared" si="123"/>
        <v>0.39274208519149728</v>
      </c>
      <c r="P1546" s="21">
        <f t="shared" si="124"/>
        <v>-7.2868745490525036E-2</v>
      </c>
      <c r="Q1546" s="21">
        <f t="shared" si="125"/>
        <v>-0.25889612648140858</v>
      </c>
    </row>
    <row r="1547" spans="1:17">
      <c r="A1547" s="154" t="s">
        <v>1551</v>
      </c>
      <c r="B1547" s="154" t="s">
        <v>3399</v>
      </c>
      <c r="C1547" s="154" t="s">
        <v>4171</v>
      </c>
      <c r="D1547" s="179"/>
      <c r="E1547" s="179"/>
      <c r="F1547" s="179"/>
      <c r="G1547" s="179"/>
      <c r="H1547" s="179"/>
      <c r="I1547" s="179"/>
      <c r="J1547" s="179"/>
      <c r="K1547" s="179"/>
      <c r="L1547" s="179">
        <f>VLOOKUP(A1547,Sheet2!$A$1:$E$2000,5,FALSE)</f>
        <v>0</v>
      </c>
      <c r="M1547" s="21" t="e">
        <f t="shared" si="121"/>
        <v>#DIV/0!</v>
      </c>
      <c r="N1547" s="21" t="e">
        <f t="shared" si="122"/>
        <v>#DIV/0!</v>
      </c>
      <c r="O1547" s="21" t="e">
        <f t="shared" si="123"/>
        <v>#DIV/0!</v>
      </c>
      <c r="P1547" s="21" t="e">
        <f t="shared" si="124"/>
        <v>#DIV/0!</v>
      </c>
      <c r="Q1547" s="21" t="e">
        <f t="shared" si="125"/>
        <v>#DIV/0!</v>
      </c>
    </row>
    <row r="1548" spans="1:17">
      <c r="A1548" s="154" t="s">
        <v>962</v>
      </c>
      <c r="B1548" s="154" t="s">
        <v>3400</v>
      </c>
      <c r="C1548" s="154" t="s">
        <v>4171</v>
      </c>
      <c r="D1548" s="179">
        <v>290466600793</v>
      </c>
      <c r="E1548" s="179">
        <v>339086708555</v>
      </c>
      <c r="F1548" s="179">
        <v>315200927792</v>
      </c>
      <c r="G1548" s="179">
        <v>358973685830</v>
      </c>
      <c r="H1548" s="179">
        <v>338852130627</v>
      </c>
      <c r="I1548" s="179">
        <v>408502695417</v>
      </c>
      <c r="J1548" s="179">
        <v>328018061990</v>
      </c>
      <c r="K1548" s="179">
        <v>380390300165</v>
      </c>
      <c r="L1548" s="179">
        <f>VLOOKUP(A1548,Sheet2!$A$1:$E$2000,5,FALSE)</f>
        <v>351537293666</v>
      </c>
      <c r="M1548" s="21">
        <f t="shared" si="121"/>
        <v>0.16657863486508653</v>
      </c>
      <c r="N1548" s="21">
        <f t="shared" si="122"/>
        <v>0.20471456152856166</v>
      </c>
      <c r="O1548" s="21">
        <f t="shared" si="123"/>
        <v>4.0663377128312209E-2</v>
      </c>
      <c r="P1548" s="21">
        <f t="shared" si="124"/>
        <v>5.9660680379626255E-2</v>
      </c>
      <c r="Q1548" s="21">
        <f t="shared" si="125"/>
        <v>3.7435689176655976E-2</v>
      </c>
    </row>
    <row r="1549" spans="1:17">
      <c r="A1549" s="154" t="s">
        <v>1552</v>
      </c>
      <c r="B1549" s="154" t="s">
        <v>3401</v>
      </c>
      <c r="C1549" s="154" t="s">
        <v>4171</v>
      </c>
      <c r="D1549" s="179">
        <v>631795104219</v>
      </c>
      <c r="E1549" s="179">
        <v>816934171798</v>
      </c>
      <c r="F1549" s="179">
        <v>750136636929</v>
      </c>
      <c r="G1549" s="179">
        <v>758467131396</v>
      </c>
      <c r="H1549" s="179">
        <v>608687204616</v>
      </c>
      <c r="I1549" s="179">
        <v>835102991744</v>
      </c>
      <c r="J1549" s="179">
        <v>760350889937</v>
      </c>
      <c r="K1549" s="179">
        <v>907915357524</v>
      </c>
      <c r="L1549" s="179">
        <f>VLOOKUP(A1549,Sheet2!$A$1:$E$2000,5,FALSE)</f>
        <v>821127585057</v>
      </c>
      <c r="M1549" s="21">
        <f t="shared" si="121"/>
        <v>-3.6574989974898692E-2</v>
      </c>
      <c r="N1549" s="21">
        <f t="shared" si="122"/>
        <v>2.2240249671539668E-2</v>
      </c>
      <c r="O1549" s="21">
        <f t="shared" si="123"/>
        <v>1.3616523317427E-2</v>
      </c>
      <c r="P1549" s="21">
        <f t="shared" si="124"/>
        <v>0.19703981878942126</v>
      </c>
      <c r="Q1549" s="21">
        <f t="shared" si="125"/>
        <v>0.34901404010130521</v>
      </c>
    </row>
    <row r="1550" spans="1:17">
      <c r="A1550" s="154" t="s">
        <v>1554</v>
      </c>
      <c r="B1550" s="154" t="s">
        <v>3664</v>
      </c>
      <c r="C1550" s="154" t="s">
        <v>4171</v>
      </c>
      <c r="D1550" s="179">
        <v>32479763971</v>
      </c>
      <c r="E1550" s="179">
        <v>42083671325</v>
      </c>
      <c r="F1550" s="179">
        <v>41977528911</v>
      </c>
      <c r="G1550" s="179">
        <v>62287700880</v>
      </c>
      <c r="H1550" s="179">
        <v>60107916752</v>
      </c>
      <c r="I1550" s="179">
        <v>102715336638</v>
      </c>
      <c r="J1550" s="179">
        <v>104903972541</v>
      </c>
      <c r="K1550" s="179">
        <v>105626985141</v>
      </c>
      <c r="L1550" s="179">
        <f>VLOOKUP(A1550,Sheet2!$A$1:$E$2000,5,FALSE)</f>
        <v>109750150424</v>
      </c>
      <c r="M1550" s="21">
        <f t="shared" si="121"/>
        <v>0.85062664881641914</v>
      </c>
      <c r="N1550" s="21">
        <f t="shared" si="122"/>
        <v>1.4407408717922734</v>
      </c>
      <c r="O1550" s="21">
        <f t="shared" si="123"/>
        <v>1.4990506888439172</v>
      </c>
      <c r="P1550" s="21">
        <f t="shared" si="124"/>
        <v>0.69579200466067992</v>
      </c>
      <c r="Q1550" s="21">
        <f t="shared" si="125"/>
        <v>0.8258851138830765</v>
      </c>
    </row>
    <row r="1551" spans="1:17">
      <c r="A1551" s="154" t="s">
        <v>1555</v>
      </c>
      <c r="B1551" s="154" t="s">
        <v>3404</v>
      </c>
      <c r="C1551" s="154" t="s">
        <v>4171</v>
      </c>
      <c r="D1551" s="179"/>
      <c r="E1551" s="179"/>
      <c r="F1551" s="179"/>
      <c r="G1551" s="179"/>
      <c r="H1551" s="179"/>
      <c r="I1551" s="179"/>
      <c r="J1551" s="179"/>
      <c r="K1551" s="179"/>
      <c r="L1551" s="179">
        <f>VLOOKUP(A1551,Sheet2!$A$1:$E$2000,5,FALSE)</f>
        <v>0</v>
      </c>
      <c r="M1551" s="21" t="e">
        <f t="shared" si="121"/>
        <v>#DIV/0!</v>
      </c>
      <c r="N1551" s="21" t="e">
        <f t="shared" si="122"/>
        <v>#DIV/0!</v>
      </c>
      <c r="O1551" s="21" t="e">
        <f t="shared" si="123"/>
        <v>#DIV/0!</v>
      </c>
      <c r="P1551" s="21" t="e">
        <f t="shared" si="124"/>
        <v>#DIV/0!</v>
      </c>
      <c r="Q1551" s="21" t="e">
        <f t="shared" si="125"/>
        <v>#DIV/0!</v>
      </c>
    </row>
    <row r="1552" spans="1:17">
      <c r="A1552" s="154" t="s">
        <v>4290</v>
      </c>
      <c r="B1552" s="154" t="s">
        <v>4291</v>
      </c>
      <c r="C1552" s="154" t="s">
        <v>4171</v>
      </c>
      <c r="D1552" s="179"/>
      <c r="E1552" s="179"/>
      <c r="F1552" s="179"/>
      <c r="G1552" s="179"/>
      <c r="H1552" s="179"/>
      <c r="I1552" s="179"/>
      <c r="J1552" s="179"/>
      <c r="K1552" s="179">
        <v>383572112050</v>
      </c>
      <c r="L1552" s="179">
        <f>VLOOKUP(A1552,Sheet2!$A$1:$E$2000,5,FALSE)</f>
        <v>239281343155</v>
      </c>
      <c r="M1552" s="21" t="e">
        <f t="shared" si="121"/>
        <v>#DIV/0!</v>
      </c>
      <c r="N1552" s="21" t="e">
        <f t="shared" si="122"/>
        <v>#DIV/0!</v>
      </c>
      <c r="O1552" s="21" t="e">
        <f t="shared" si="123"/>
        <v>#DIV/0!</v>
      </c>
      <c r="P1552" s="21" t="e">
        <f t="shared" si="124"/>
        <v>#DIV/0!</v>
      </c>
      <c r="Q1552" s="21" t="e">
        <f t="shared" si="125"/>
        <v>#DIV/0!</v>
      </c>
    </row>
    <row r="1553" spans="1:17">
      <c r="A1553" s="154" t="s">
        <v>1556</v>
      </c>
      <c r="B1553" s="154" t="s">
        <v>3405</v>
      </c>
      <c r="C1553" s="154" t="s">
        <v>4171</v>
      </c>
      <c r="D1553" s="179">
        <v>43396401832</v>
      </c>
      <c r="E1553" s="179">
        <v>49502945864</v>
      </c>
      <c r="F1553" s="179">
        <v>47362447146</v>
      </c>
      <c r="G1553" s="179">
        <v>54934032137</v>
      </c>
      <c r="H1553" s="179">
        <v>43813951577</v>
      </c>
      <c r="I1553" s="179">
        <v>52716749333</v>
      </c>
      <c r="J1553" s="179">
        <v>48060671363</v>
      </c>
      <c r="K1553" s="179">
        <v>54537621275</v>
      </c>
      <c r="L1553" s="179">
        <f>VLOOKUP(A1553,Sheet2!$A$1:$E$2000,5,FALSE)</f>
        <v>58390375268</v>
      </c>
      <c r="M1553" s="21">
        <f t="shared" si="121"/>
        <v>9.6217595785119611E-3</v>
      </c>
      <c r="N1553" s="21">
        <f t="shared" si="122"/>
        <v>6.4921458973963259E-2</v>
      </c>
      <c r="O1553" s="21">
        <f t="shared" si="123"/>
        <v>1.4742148243473282E-2</v>
      </c>
      <c r="P1553" s="21">
        <f t="shared" si="124"/>
        <v>-7.2161253521567615E-3</v>
      </c>
      <c r="Q1553" s="21">
        <f t="shared" si="125"/>
        <v>0.33268909026347326</v>
      </c>
    </row>
    <row r="1554" spans="1:17">
      <c r="A1554" s="154" t="s">
        <v>1557</v>
      </c>
      <c r="B1554" s="154" t="s">
        <v>4162</v>
      </c>
      <c r="C1554" s="154" t="s">
        <v>4171</v>
      </c>
      <c r="D1554" s="179"/>
      <c r="E1554" s="179"/>
      <c r="F1554" s="179"/>
      <c r="G1554" s="179"/>
      <c r="H1554" s="179"/>
      <c r="I1554" s="179"/>
      <c r="J1554" s="179"/>
      <c r="K1554" s="179"/>
      <c r="L1554" s="179">
        <f>VLOOKUP(A1554,Sheet2!$A$1:$E$2000,5,FALSE)</f>
        <v>0</v>
      </c>
      <c r="M1554" s="21" t="e">
        <f t="shared" si="121"/>
        <v>#DIV/0!</v>
      </c>
      <c r="N1554" s="21" t="e">
        <f t="shared" si="122"/>
        <v>#DIV/0!</v>
      </c>
      <c r="O1554" s="21" t="e">
        <f t="shared" si="123"/>
        <v>#DIV/0!</v>
      </c>
      <c r="P1554" s="21" t="e">
        <f t="shared" si="124"/>
        <v>#DIV/0!</v>
      </c>
      <c r="Q1554" s="21" t="e">
        <f t="shared" si="125"/>
        <v>#DIV/0!</v>
      </c>
    </row>
    <row r="1555" spans="1:17">
      <c r="A1555" s="154" t="s">
        <v>923</v>
      </c>
      <c r="B1555" s="154" t="s">
        <v>3407</v>
      </c>
      <c r="C1555" s="154" t="s">
        <v>4171</v>
      </c>
      <c r="D1555" s="179"/>
      <c r="E1555" s="179"/>
      <c r="F1555" s="179"/>
      <c r="G1555" s="179"/>
      <c r="H1555" s="179"/>
      <c r="I1555" s="179"/>
      <c r="J1555" s="179"/>
      <c r="K1555" s="179"/>
      <c r="L1555" s="179">
        <f>VLOOKUP(A1555,Sheet2!$A$1:$E$2000,5,FALSE)</f>
        <v>0</v>
      </c>
      <c r="M1555" s="21" t="e">
        <f t="shared" si="121"/>
        <v>#DIV/0!</v>
      </c>
      <c r="N1555" s="21" t="e">
        <f t="shared" si="122"/>
        <v>#DIV/0!</v>
      </c>
      <c r="O1555" s="21" t="e">
        <f t="shared" si="123"/>
        <v>#DIV/0!</v>
      </c>
      <c r="P1555" s="21" t="e">
        <f t="shared" si="124"/>
        <v>#DIV/0!</v>
      </c>
      <c r="Q1555" s="21" t="e">
        <f t="shared" si="125"/>
        <v>#DIV/0!</v>
      </c>
    </row>
    <row r="1556" spans="1:17">
      <c r="A1556" s="154" t="s">
        <v>3980</v>
      </c>
      <c r="B1556" s="154" t="s">
        <v>3981</v>
      </c>
      <c r="C1556" s="154" t="s">
        <v>4171</v>
      </c>
      <c r="D1556" s="179"/>
      <c r="E1556" s="179"/>
      <c r="F1556" s="179"/>
      <c r="G1556" s="179"/>
      <c r="H1556" s="179"/>
      <c r="I1556" s="179"/>
      <c r="J1556" s="179"/>
      <c r="K1556" s="179"/>
      <c r="L1556" s="179">
        <f>VLOOKUP(A1556,Sheet2!$A$1:$E$2000,5,FALSE)</f>
        <v>0</v>
      </c>
      <c r="M1556" s="21" t="e">
        <f t="shared" si="121"/>
        <v>#DIV/0!</v>
      </c>
      <c r="N1556" s="21" t="e">
        <f t="shared" si="122"/>
        <v>#DIV/0!</v>
      </c>
      <c r="O1556" s="21" t="e">
        <f t="shared" si="123"/>
        <v>#DIV/0!</v>
      </c>
      <c r="P1556" s="21" t="e">
        <f t="shared" si="124"/>
        <v>#DIV/0!</v>
      </c>
      <c r="Q1556" s="21" t="e">
        <f t="shared" si="125"/>
        <v>#DIV/0!</v>
      </c>
    </row>
    <row r="1557" spans="1:17">
      <c r="A1557" s="154" t="s">
        <v>3546</v>
      </c>
      <c r="B1557" s="154" t="s">
        <v>3942</v>
      </c>
      <c r="C1557" s="154" t="s">
        <v>4171</v>
      </c>
      <c r="D1557" s="179"/>
      <c r="E1557" s="179"/>
      <c r="F1557" s="179"/>
      <c r="G1557" s="179"/>
      <c r="H1557" s="179"/>
      <c r="I1557" s="179"/>
      <c r="J1557" s="179"/>
      <c r="K1557" s="179"/>
      <c r="L1557" s="179">
        <f>VLOOKUP(A1557,Sheet2!$A$1:$E$2000,5,FALSE)</f>
        <v>0</v>
      </c>
      <c r="M1557" s="21" t="e">
        <f t="shared" si="121"/>
        <v>#DIV/0!</v>
      </c>
      <c r="N1557" s="21" t="e">
        <f t="shared" si="122"/>
        <v>#DIV/0!</v>
      </c>
      <c r="O1557" s="21" t="e">
        <f t="shared" si="123"/>
        <v>#DIV/0!</v>
      </c>
      <c r="P1557" s="21" t="e">
        <f t="shared" si="124"/>
        <v>#DIV/0!</v>
      </c>
      <c r="Q1557" s="21" t="e">
        <f t="shared" si="125"/>
        <v>#DIV/0!</v>
      </c>
    </row>
    <row r="1558" spans="1:17">
      <c r="A1558" s="154" t="s">
        <v>816</v>
      </c>
      <c r="B1558" s="154" t="s">
        <v>3408</v>
      </c>
      <c r="C1558" s="154" t="s">
        <v>4171</v>
      </c>
      <c r="D1558" s="179">
        <v>133997756006</v>
      </c>
      <c r="E1558" s="179">
        <v>170860274521</v>
      </c>
      <c r="F1558" s="179">
        <v>163190784840</v>
      </c>
      <c r="G1558" s="179">
        <v>152552133320</v>
      </c>
      <c r="H1558" s="179">
        <v>127372765941</v>
      </c>
      <c r="I1558" s="179">
        <v>192496178574</v>
      </c>
      <c r="J1558" s="179">
        <v>133765402508</v>
      </c>
      <c r="K1558" s="179">
        <v>156464570790</v>
      </c>
      <c r="L1558" s="179">
        <f>VLOOKUP(A1558,Sheet2!$A$1:$E$2000,5,FALSE)</f>
        <v>111077897022</v>
      </c>
      <c r="M1558" s="21">
        <f t="shared" si="121"/>
        <v>-4.9441052316602625E-2</v>
      </c>
      <c r="N1558" s="21">
        <f t="shared" si="122"/>
        <v>0.12662922445638927</v>
      </c>
      <c r="O1558" s="21">
        <f t="shared" si="123"/>
        <v>-0.18031276925869338</v>
      </c>
      <c r="P1558" s="21">
        <f t="shared" si="124"/>
        <v>2.5646560194560509E-2</v>
      </c>
      <c r="Q1558" s="21">
        <f t="shared" si="125"/>
        <v>-0.12793055720049215</v>
      </c>
    </row>
    <row r="1559" spans="1:17">
      <c r="A1559" s="154" t="s">
        <v>963</v>
      </c>
      <c r="B1559" s="154" t="s">
        <v>3409</v>
      </c>
      <c r="C1559" s="154" t="s">
        <v>4171</v>
      </c>
      <c r="D1559" s="179">
        <v>7296448656</v>
      </c>
      <c r="E1559" s="179">
        <v>7444378009</v>
      </c>
      <c r="F1559" s="179">
        <v>8427683893</v>
      </c>
      <c r="G1559" s="179">
        <v>8567088208</v>
      </c>
      <c r="H1559" s="179">
        <v>6431960649</v>
      </c>
      <c r="I1559" s="179">
        <v>7478202161</v>
      </c>
      <c r="J1559" s="179">
        <v>6797459504</v>
      </c>
      <c r="K1559" s="179">
        <v>9055280409</v>
      </c>
      <c r="L1559" s="179">
        <f>VLOOKUP(A1559,Sheet2!$A$1:$E$2000,5,FALSE)</f>
        <v>4279861170</v>
      </c>
      <c r="M1559" s="21">
        <f t="shared" si="121"/>
        <v>-0.11848065377519186</v>
      </c>
      <c r="N1559" s="21">
        <f t="shared" si="122"/>
        <v>4.5435833536539589E-3</v>
      </c>
      <c r="O1559" s="21">
        <f t="shared" si="123"/>
        <v>-0.19343682199020987</v>
      </c>
      <c r="P1559" s="21">
        <f t="shared" si="124"/>
        <v>5.6984612408230266E-2</v>
      </c>
      <c r="Q1559" s="21">
        <f t="shared" si="125"/>
        <v>-0.33459462774147952</v>
      </c>
    </row>
    <row r="1560" spans="1:17">
      <c r="A1560" s="154" t="s">
        <v>1558</v>
      </c>
      <c r="B1560" s="154" t="s">
        <v>3410</v>
      </c>
      <c r="C1560" s="154" t="s">
        <v>4171</v>
      </c>
      <c r="D1560" s="179"/>
      <c r="E1560" s="179"/>
      <c r="F1560" s="179"/>
      <c r="G1560" s="179"/>
      <c r="H1560" s="179"/>
      <c r="I1560" s="179"/>
      <c r="J1560" s="179"/>
      <c r="K1560" s="179"/>
      <c r="L1560" s="179">
        <f>VLOOKUP(A1560,Sheet2!$A$1:$E$2000,5,FALSE)</f>
        <v>0</v>
      </c>
      <c r="M1560" s="21" t="e">
        <f t="shared" si="121"/>
        <v>#DIV/0!</v>
      </c>
      <c r="N1560" s="21" t="e">
        <f t="shared" si="122"/>
        <v>#DIV/0!</v>
      </c>
      <c r="O1560" s="21" t="e">
        <f t="shared" si="123"/>
        <v>#DIV/0!</v>
      </c>
      <c r="P1560" s="21" t="e">
        <f t="shared" si="124"/>
        <v>#DIV/0!</v>
      </c>
      <c r="Q1560" s="21" t="e">
        <f t="shared" si="125"/>
        <v>#DIV/0!</v>
      </c>
    </row>
    <row r="1561" spans="1:17">
      <c r="A1561" s="154" t="s">
        <v>1559</v>
      </c>
      <c r="B1561" s="154" t="s">
        <v>3411</v>
      </c>
      <c r="C1561" s="154" t="s">
        <v>4171</v>
      </c>
      <c r="D1561" s="179"/>
      <c r="E1561" s="179"/>
      <c r="F1561" s="179"/>
      <c r="G1561" s="179"/>
      <c r="H1561" s="179"/>
      <c r="I1561" s="179"/>
      <c r="J1561" s="179"/>
      <c r="K1561" s="179"/>
      <c r="L1561" s="179">
        <f>VLOOKUP(A1561,Sheet2!$A$1:$E$2000,5,FALSE)</f>
        <v>0</v>
      </c>
      <c r="M1561" s="21" t="e">
        <f t="shared" si="121"/>
        <v>#DIV/0!</v>
      </c>
      <c r="N1561" s="21" t="e">
        <f t="shared" si="122"/>
        <v>#DIV/0!</v>
      </c>
      <c r="O1561" s="21" t="e">
        <f t="shared" si="123"/>
        <v>#DIV/0!</v>
      </c>
      <c r="P1561" s="21" t="e">
        <f t="shared" si="124"/>
        <v>#DIV/0!</v>
      </c>
      <c r="Q1561" s="21" t="e">
        <f t="shared" si="125"/>
        <v>#DIV/0!</v>
      </c>
    </row>
    <row r="1562" spans="1:17">
      <c r="A1562" s="154" t="s">
        <v>863</v>
      </c>
      <c r="B1562" s="154" t="s">
        <v>3412</v>
      </c>
      <c r="C1562" s="154" t="s">
        <v>4171</v>
      </c>
      <c r="D1562" s="179">
        <v>24947112730</v>
      </c>
      <c r="E1562" s="179">
        <v>24468145197</v>
      </c>
      <c r="F1562" s="179">
        <v>15116168060</v>
      </c>
      <c r="G1562" s="179">
        <v>14099419644</v>
      </c>
      <c r="H1562" s="179">
        <v>14772783899</v>
      </c>
      <c r="I1562" s="179">
        <v>10777147956</v>
      </c>
      <c r="J1562" s="179">
        <v>15488478470</v>
      </c>
      <c r="K1562" s="179">
        <v>1087766881</v>
      </c>
      <c r="L1562" s="179">
        <f>VLOOKUP(A1562,Sheet2!$A$1:$E$2000,5,FALSE)</f>
        <v>17208098456</v>
      </c>
      <c r="M1562" s="21">
        <f t="shared" si="121"/>
        <v>-0.4078359263901879</v>
      </c>
      <c r="N1562" s="21">
        <f t="shared" si="122"/>
        <v>-0.55954373046137684</v>
      </c>
      <c r="O1562" s="21">
        <f t="shared" si="123"/>
        <v>2.4629946460121586E-2</v>
      </c>
      <c r="P1562" s="21">
        <f t="shared" si="124"/>
        <v>-0.92285023721079906</v>
      </c>
      <c r="Q1562" s="21">
        <f t="shared" si="125"/>
        <v>0.16485143041758374</v>
      </c>
    </row>
    <row r="1563" spans="1:17">
      <c r="A1563" s="154" t="s">
        <v>1560</v>
      </c>
      <c r="B1563" s="154" t="s">
        <v>3413</v>
      </c>
      <c r="C1563" s="154" t="s">
        <v>4171</v>
      </c>
      <c r="D1563" s="179"/>
      <c r="E1563" s="179"/>
      <c r="F1563" s="179"/>
      <c r="G1563" s="179"/>
      <c r="H1563" s="179"/>
      <c r="I1563" s="179"/>
      <c r="J1563" s="179"/>
      <c r="K1563" s="179"/>
      <c r="L1563" s="179">
        <f>VLOOKUP(A1563,Sheet2!$A$1:$E$2000,5,FALSE)</f>
        <v>0</v>
      </c>
      <c r="M1563" s="21" t="e">
        <f t="shared" si="121"/>
        <v>#DIV/0!</v>
      </c>
      <c r="N1563" s="21" t="e">
        <f t="shared" si="122"/>
        <v>#DIV/0!</v>
      </c>
      <c r="O1563" s="21" t="e">
        <f t="shared" si="123"/>
        <v>#DIV/0!</v>
      </c>
      <c r="P1563" s="21" t="e">
        <f t="shared" si="124"/>
        <v>#DIV/0!</v>
      </c>
      <c r="Q1563" s="21" t="e">
        <f t="shared" si="125"/>
        <v>#DIV/0!</v>
      </c>
    </row>
    <row r="1564" spans="1:17">
      <c r="A1564" s="154" t="s">
        <v>1561</v>
      </c>
      <c r="B1564" s="154" t="s">
        <v>3414</v>
      </c>
      <c r="C1564" s="154" t="s">
        <v>4171</v>
      </c>
      <c r="D1564" s="179">
        <v>24282835895</v>
      </c>
      <c r="E1564" s="179">
        <v>29524488592</v>
      </c>
      <c r="F1564" s="179">
        <v>22998498990</v>
      </c>
      <c r="G1564" s="179">
        <v>32307861128</v>
      </c>
      <c r="H1564" s="179">
        <v>22851311288</v>
      </c>
      <c r="I1564" s="179">
        <v>26113930605</v>
      </c>
      <c r="J1564" s="179">
        <v>30721876365</v>
      </c>
      <c r="K1564" s="179">
        <v>32005132484</v>
      </c>
      <c r="L1564" s="179">
        <f>VLOOKUP(A1564,Sheet2!$A$1:$E$2000,5,FALSE)</f>
        <v>24532439644</v>
      </c>
      <c r="M1564" s="21">
        <f t="shared" si="121"/>
        <v>-5.8952117997666025E-2</v>
      </c>
      <c r="N1564" s="21">
        <f t="shared" si="122"/>
        <v>-0.11551624260560875</v>
      </c>
      <c r="O1564" s="21">
        <f t="shared" si="123"/>
        <v>0.33582093241642463</v>
      </c>
      <c r="P1564" s="21">
        <f t="shared" si="124"/>
        <v>-9.3701233517323908E-3</v>
      </c>
      <c r="Q1564" s="21">
        <f t="shared" si="125"/>
        <v>7.3568135097910881E-2</v>
      </c>
    </row>
    <row r="1565" spans="1:17">
      <c r="A1565" s="154" t="s">
        <v>3947</v>
      </c>
      <c r="B1565" s="154" t="s">
        <v>4229</v>
      </c>
      <c r="C1565" s="154" t="s">
        <v>4171</v>
      </c>
      <c r="D1565" s="179">
        <v>2258963998225</v>
      </c>
      <c r="E1565" s="179">
        <v>2054727608459</v>
      </c>
      <c r="F1565" s="179">
        <v>2578510603432</v>
      </c>
      <c r="G1565" s="179">
        <v>2612644207354</v>
      </c>
      <c r="H1565" s="179">
        <v>2231692886119</v>
      </c>
      <c r="I1565" s="179">
        <v>2571135233424</v>
      </c>
      <c r="J1565" s="179">
        <v>2894281133187</v>
      </c>
      <c r="K1565" s="179">
        <v>3193583424699</v>
      </c>
      <c r="L1565" s="179">
        <f>VLOOKUP(A1565,Sheet2!$A$1:$E$2000,5,FALSE)</f>
        <v>2785227584455</v>
      </c>
      <c r="M1565" s="21">
        <f t="shared" si="121"/>
        <v>-1.207239784583929E-2</v>
      </c>
      <c r="N1565" s="21">
        <f t="shared" si="122"/>
        <v>0.25132656165178713</v>
      </c>
      <c r="O1565" s="21">
        <f t="shared" si="123"/>
        <v>0.12246237395134583</v>
      </c>
      <c r="P1565" s="21">
        <f t="shared" si="124"/>
        <v>0.2223568045391669</v>
      </c>
      <c r="Q1565" s="21">
        <f t="shared" si="125"/>
        <v>0.24803354519743898</v>
      </c>
    </row>
    <row r="1566" spans="1:17">
      <c r="A1566" s="154" t="s">
        <v>1562</v>
      </c>
      <c r="B1566" s="154" t="s">
        <v>3416</v>
      </c>
      <c r="C1566" s="154" t="s">
        <v>4171</v>
      </c>
      <c r="D1566" s="179">
        <v>24937819539</v>
      </c>
      <c r="E1566" s="179">
        <v>26480180120</v>
      </c>
      <c r="F1566" s="179">
        <v>21286478040</v>
      </c>
      <c r="G1566" s="179">
        <v>34921104155</v>
      </c>
      <c r="H1566" s="179">
        <v>32954881690</v>
      </c>
      <c r="I1566" s="179">
        <v>33330911751</v>
      </c>
      <c r="J1566" s="179">
        <v>28145041473</v>
      </c>
      <c r="K1566" s="179">
        <v>31879457098</v>
      </c>
      <c r="L1566" s="179">
        <f>VLOOKUP(A1566,Sheet2!$A$1:$E$2000,5,FALSE)</f>
        <v>42651264570</v>
      </c>
      <c r="M1566" s="21">
        <f t="shared" si="121"/>
        <v>0.32148208220298485</v>
      </c>
      <c r="N1566" s="21">
        <f t="shared" si="122"/>
        <v>0.25871167038723303</v>
      </c>
      <c r="O1566" s="21">
        <f t="shared" si="123"/>
        <v>0.32220282848632298</v>
      </c>
      <c r="P1566" s="21">
        <f t="shared" si="124"/>
        <v>-8.7100540793309866E-2</v>
      </c>
      <c r="Q1566" s="21">
        <f t="shared" si="125"/>
        <v>0.29423206465166346</v>
      </c>
    </row>
    <row r="1567" spans="1:17">
      <c r="A1567" s="154" t="s">
        <v>1563</v>
      </c>
      <c r="B1567" s="154" t="s">
        <v>3417</v>
      </c>
      <c r="C1567" s="154" t="s">
        <v>4171</v>
      </c>
      <c r="D1567" s="179"/>
      <c r="E1567" s="179"/>
      <c r="F1567" s="179"/>
      <c r="G1567" s="179"/>
      <c r="H1567" s="179"/>
      <c r="I1567" s="179"/>
      <c r="J1567" s="179"/>
      <c r="K1567" s="179"/>
      <c r="L1567" s="179">
        <f>VLOOKUP(A1567,Sheet2!$A$1:$E$2000,5,FALSE)</f>
        <v>0</v>
      </c>
      <c r="M1567" s="21" t="e">
        <f t="shared" si="121"/>
        <v>#DIV/0!</v>
      </c>
      <c r="N1567" s="21" t="e">
        <f t="shared" si="122"/>
        <v>#DIV/0!</v>
      </c>
      <c r="O1567" s="21" t="e">
        <f t="shared" si="123"/>
        <v>#DIV/0!</v>
      </c>
      <c r="P1567" s="21" t="e">
        <f t="shared" si="124"/>
        <v>#DIV/0!</v>
      </c>
      <c r="Q1567" s="21" t="e">
        <f t="shared" si="125"/>
        <v>#DIV/0!</v>
      </c>
    </row>
    <row r="1568" spans="1:17">
      <c r="A1568" s="154" t="s">
        <v>1564</v>
      </c>
      <c r="B1568" s="154" t="s">
        <v>3418</v>
      </c>
      <c r="C1568" s="154" t="s">
        <v>4171</v>
      </c>
      <c r="D1568" s="179"/>
      <c r="E1568" s="179"/>
      <c r="F1568" s="179"/>
      <c r="G1568" s="179"/>
      <c r="H1568" s="179"/>
      <c r="I1568" s="179"/>
      <c r="J1568" s="179"/>
      <c r="K1568" s="179"/>
      <c r="L1568" s="179">
        <f>VLOOKUP(A1568,Sheet2!$A$1:$E$2000,5,FALSE)</f>
        <v>0</v>
      </c>
      <c r="M1568" s="21" t="e">
        <f t="shared" si="121"/>
        <v>#DIV/0!</v>
      </c>
      <c r="N1568" s="21" t="e">
        <f t="shared" si="122"/>
        <v>#DIV/0!</v>
      </c>
      <c r="O1568" s="21" t="e">
        <f t="shared" si="123"/>
        <v>#DIV/0!</v>
      </c>
      <c r="P1568" s="21" t="e">
        <f t="shared" si="124"/>
        <v>#DIV/0!</v>
      </c>
      <c r="Q1568" s="21" t="e">
        <f t="shared" si="125"/>
        <v>#DIV/0!</v>
      </c>
    </row>
    <row r="1569" spans="1:17">
      <c r="A1569" s="154" t="s">
        <v>1565</v>
      </c>
      <c r="B1569" s="154" t="s">
        <v>3419</v>
      </c>
      <c r="C1569" s="154" t="s">
        <v>4171</v>
      </c>
      <c r="D1569" s="179"/>
      <c r="E1569" s="179"/>
      <c r="F1569" s="179"/>
      <c r="G1569" s="179"/>
      <c r="H1569" s="179"/>
      <c r="I1569" s="179"/>
      <c r="J1569" s="179"/>
      <c r="K1569" s="179"/>
      <c r="L1569" s="179">
        <f>VLOOKUP(A1569,Sheet2!$A$1:$E$2000,5,FALSE)</f>
        <v>0</v>
      </c>
      <c r="M1569" s="21" t="e">
        <f t="shared" si="121"/>
        <v>#DIV/0!</v>
      </c>
      <c r="N1569" s="21" t="e">
        <f t="shared" si="122"/>
        <v>#DIV/0!</v>
      </c>
      <c r="O1569" s="21" t="e">
        <f t="shared" si="123"/>
        <v>#DIV/0!</v>
      </c>
      <c r="P1569" s="21" t="e">
        <f t="shared" si="124"/>
        <v>#DIV/0!</v>
      </c>
      <c r="Q1569" s="21" t="e">
        <f t="shared" si="125"/>
        <v>#DIV/0!</v>
      </c>
    </row>
    <row r="1570" spans="1:17">
      <c r="A1570" s="154" t="s">
        <v>1566</v>
      </c>
      <c r="B1570" s="154" t="s">
        <v>3420</v>
      </c>
      <c r="C1570" s="154" t="s">
        <v>4171</v>
      </c>
      <c r="D1570" s="179"/>
      <c r="E1570" s="179"/>
      <c r="F1570" s="179"/>
      <c r="G1570" s="179"/>
      <c r="H1570" s="179"/>
      <c r="I1570" s="179"/>
      <c r="J1570" s="179"/>
      <c r="K1570" s="179"/>
      <c r="L1570" s="179">
        <f>VLOOKUP(A1570,Sheet2!$A$1:$E$2000,5,FALSE)</f>
        <v>0</v>
      </c>
      <c r="M1570" s="21" t="e">
        <f t="shared" si="121"/>
        <v>#DIV/0!</v>
      </c>
      <c r="N1570" s="21" t="e">
        <f t="shared" si="122"/>
        <v>#DIV/0!</v>
      </c>
      <c r="O1570" s="21" t="e">
        <f t="shared" si="123"/>
        <v>#DIV/0!</v>
      </c>
      <c r="P1570" s="21" t="e">
        <f t="shared" si="124"/>
        <v>#DIV/0!</v>
      </c>
      <c r="Q1570" s="21" t="e">
        <f t="shared" si="125"/>
        <v>#DIV/0!</v>
      </c>
    </row>
    <row r="1571" spans="1:17">
      <c r="A1571" s="154" t="s">
        <v>779</v>
      </c>
      <c r="B1571" s="154" t="s">
        <v>3421</v>
      </c>
      <c r="C1571" s="154" t="s">
        <v>4171</v>
      </c>
      <c r="D1571" s="179">
        <v>4597435124</v>
      </c>
      <c r="E1571" s="179">
        <v>26536742280</v>
      </c>
      <c r="F1571" s="179">
        <v>6569758882</v>
      </c>
      <c r="G1571" s="179">
        <v>75883841066</v>
      </c>
      <c r="H1571" s="179">
        <v>9221709331</v>
      </c>
      <c r="I1571" s="179">
        <v>9468375356</v>
      </c>
      <c r="J1571" s="179">
        <v>20582604511</v>
      </c>
      <c r="K1571" s="179">
        <v>94675698842</v>
      </c>
      <c r="L1571" s="179">
        <f>VLOOKUP(A1571,Sheet2!$A$1:$E$2000,5,FALSE)</f>
        <v>6924165009</v>
      </c>
      <c r="M1571" s="21">
        <f t="shared" si="121"/>
        <v>1.0058378383329201</v>
      </c>
      <c r="N1571" s="21">
        <f t="shared" si="122"/>
        <v>-0.64319752379190687</v>
      </c>
      <c r="O1571" s="21">
        <f t="shared" si="123"/>
        <v>2.1329314942429267</v>
      </c>
      <c r="P1571" s="21">
        <f t="shared" si="124"/>
        <v>0.24763978090745004</v>
      </c>
      <c r="Q1571" s="21">
        <f t="shared" si="125"/>
        <v>-0.24914516816058166</v>
      </c>
    </row>
    <row r="1572" spans="1:17">
      <c r="A1572" s="154" t="s">
        <v>964</v>
      </c>
      <c r="B1572" s="154" t="s">
        <v>3422</v>
      </c>
      <c r="C1572" s="154" t="s">
        <v>4171</v>
      </c>
      <c r="D1572" s="179"/>
      <c r="E1572" s="179"/>
      <c r="F1572" s="179"/>
      <c r="G1572" s="179"/>
      <c r="H1572" s="179"/>
      <c r="I1572" s="179"/>
      <c r="J1572" s="179"/>
      <c r="K1572" s="179"/>
      <c r="L1572" s="179">
        <f>VLOOKUP(A1572,Sheet2!$A$1:$E$2000,5,FALSE)</f>
        <v>0</v>
      </c>
      <c r="M1572" s="21" t="e">
        <f t="shared" si="121"/>
        <v>#DIV/0!</v>
      </c>
      <c r="N1572" s="21" t="e">
        <f t="shared" si="122"/>
        <v>#DIV/0!</v>
      </c>
      <c r="O1572" s="21" t="e">
        <f t="shared" si="123"/>
        <v>#DIV/0!</v>
      </c>
      <c r="P1572" s="21" t="e">
        <f t="shared" si="124"/>
        <v>#DIV/0!</v>
      </c>
      <c r="Q1572" s="21" t="e">
        <f t="shared" si="125"/>
        <v>#DIV/0!</v>
      </c>
    </row>
    <row r="1573" spans="1:17">
      <c r="A1573" s="154" t="s">
        <v>1567</v>
      </c>
      <c r="B1573" s="154" t="s">
        <v>3423</v>
      </c>
      <c r="C1573" s="154" t="s">
        <v>4171</v>
      </c>
      <c r="D1573" s="179">
        <v>4797426599318</v>
      </c>
      <c r="E1573" s="179">
        <v>6445300722897</v>
      </c>
      <c r="F1573" s="179">
        <v>5262370205652</v>
      </c>
      <c r="G1573" s="179">
        <v>4954969388957</v>
      </c>
      <c r="H1573" s="179">
        <v>4496917346264</v>
      </c>
      <c r="I1573" s="179">
        <v>6289194359072</v>
      </c>
      <c r="J1573" s="179">
        <v>3806973747155</v>
      </c>
      <c r="K1573" s="179">
        <v>3220458279821</v>
      </c>
      <c r="L1573" s="179">
        <f>VLOOKUP(A1573,Sheet2!$A$1:$E$2000,5,FALSE)</f>
        <v>2949314120170</v>
      </c>
      <c r="M1573" s="21">
        <f t="shared" si="121"/>
        <v>-6.2639677092031013E-2</v>
      </c>
      <c r="N1573" s="21">
        <f t="shared" si="122"/>
        <v>-2.4220183128217814E-2</v>
      </c>
      <c r="O1573" s="21">
        <f t="shared" si="123"/>
        <v>-0.27656671834563157</v>
      </c>
      <c r="P1573" s="21">
        <f t="shared" si="124"/>
        <v>-0.35005485866404257</v>
      </c>
      <c r="Q1573" s="21">
        <f t="shared" si="125"/>
        <v>-0.3441475808710906</v>
      </c>
    </row>
    <row r="1574" spans="1:17">
      <c r="A1574" s="154" t="s">
        <v>1568</v>
      </c>
      <c r="B1574" s="154" t="s">
        <v>3424</v>
      </c>
      <c r="C1574" s="154" t="s">
        <v>4171</v>
      </c>
      <c r="D1574" s="179"/>
      <c r="E1574" s="179"/>
      <c r="F1574" s="179"/>
      <c r="G1574" s="179"/>
      <c r="H1574" s="179"/>
      <c r="I1574" s="179"/>
      <c r="J1574" s="179"/>
      <c r="K1574" s="179"/>
      <c r="L1574" s="179">
        <f>VLOOKUP(A1574,Sheet2!$A$1:$E$2000,5,FALSE)</f>
        <v>0</v>
      </c>
      <c r="M1574" s="21" t="e">
        <f t="shared" si="121"/>
        <v>#DIV/0!</v>
      </c>
      <c r="N1574" s="21" t="e">
        <f t="shared" si="122"/>
        <v>#DIV/0!</v>
      </c>
      <c r="O1574" s="21" t="e">
        <f t="shared" si="123"/>
        <v>#DIV/0!</v>
      </c>
      <c r="P1574" s="21" t="e">
        <f t="shared" si="124"/>
        <v>#DIV/0!</v>
      </c>
      <c r="Q1574" s="21" t="e">
        <f t="shared" si="125"/>
        <v>#DIV/0!</v>
      </c>
    </row>
    <row r="1575" spans="1:17">
      <c r="A1575" s="154" t="s">
        <v>874</v>
      </c>
      <c r="B1575" s="154" t="s">
        <v>3425</v>
      </c>
      <c r="C1575" s="154" t="s">
        <v>4171</v>
      </c>
      <c r="D1575" s="179">
        <v>837330732020</v>
      </c>
      <c r="E1575" s="179">
        <v>720904836807</v>
      </c>
      <c r="F1575" s="179">
        <v>762959366115</v>
      </c>
      <c r="G1575" s="179">
        <v>816069487294</v>
      </c>
      <c r="H1575" s="179">
        <v>759715206537</v>
      </c>
      <c r="I1575" s="179">
        <v>660188148530</v>
      </c>
      <c r="J1575" s="179">
        <v>728835037770</v>
      </c>
      <c r="K1575" s="179">
        <v>772825937839</v>
      </c>
      <c r="L1575" s="179">
        <f>VLOOKUP(A1575,Sheet2!$A$1:$E$2000,5,FALSE)</f>
        <v>748440720645</v>
      </c>
      <c r="M1575" s="21">
        <f t="shared" si="121"/>
        <v>-9.269398878476387E-2</v>
      </c>
      <c r="N1575" s="21">
        <f t="shared" si="122"/>
        <v>-8.4222889314938834E-2</v>
      </c>
      <c r="O1575" s="21">
        <f t="shared" si="123"/>
        <v>-4.4726272276807567E-2</v>
      </c>
      <c r="P1575" s="21">
        <f t="shared" si="124"/>
        <v>-5.2990033481574016E-2</v>
      </c>
      <c r="Q1575" s="21">
        <f t="shared" si="125"/>
        <v>-1.4840410978993487E-2</v>
      </c>
    </row>
    <row r="1576" spans="1:17">
      <c r="A1576" s="154" t="s">
        <v>1570</v>
      </c>
      <c r="B1576" s="154" t="s">
        <v>3875</v>
      </c>
      <c r="C1576" s="154" t="s">
        <v>4171</v>
      </c>
      <c r="D1576" s="179">
        <v>110725704925</v>
      </c>
      <c r="E1576" s="179">
        <v>122360213383</v>
      </c>
      <c r="F1576" s="179">
        <v>133030158490</v>
      </c>
      <c r="G1576" s="179">
        <v>129908172291</v>
      </c>
      <c r="H1576" s="179">
        <v>119572839396</v>
      </c>
      <c r="I1576" s="179">
        <v>122519983054</v>
      </c>
      <c r="J1576" s="179">
        <v>132520206708</v>
      </c>
      <c r="K1576" s="179">
        <v>150559054992</v>
      </c>
      <c r="L1576" s="179">
        <f>VLOOKUP(A1576,Sheet2!$A$1:$E$2000,5,FALSE)</f>
        <v>141113506726</v>
      </c>
      <c r="M1576" s="21">
        <f t="shared" si="121"/>
        <v>7.9901360546700537E-2</v>
      </c>
      <c r="N1576" s="21">
        <f t="shared" si="122"/>
        <v>1.3057322031623513E-3</v>
      </c>
      <c r="O1576" s="21">
        <f t="shared" si="123"/>
        <v>-3.833354690307563E-3</v>
      </c>
      <c r="P1576" s="21">
        <f t="shared" si="124"/>
        <v>0.15896523164640572</v>
      </c>
      <c r="Q1576" s="21">
        <f t="shared" si="125"/>
        <v>0.18014682463683795</v>
      </c>
    </row>
    <row r="1577" spans="1:17">
      <c r="A1577" s="154" t="s">
        <v>1572</v>
      </c>
      <c r="B1577" s="154" t="s">
        <v>3429</v>
      </c>
      <c r="C1577" s="154" t="s">
        <v>4171</v>
      </c>
      <c r="D1577" s="179">
        <v>28681513662</v>
      </c>
      <c r="E1577" s="179">
        <v>26907993188</v>
      </c>
      <c r="F1577" s="179">
        <v>20350577646</v>
      </c>
      <c r="G1577" s="179">
        <v>16149271843</v>
      </c>
      <c r="H1577" s="179"/>
      <c r="I1577" s="179"/>
      <c r="J1577" s="179"/>
      <c r="K1577" s="179"/>
      <c r="L1577" s="179">
        <f>VLOOKUP(A1577,Sheet2!$A$1:$E$2000,5,FALSE)</f>
        <v>0</v>
      </c>
      <c r="M1577" s="21">
        <f t="shared" si="121"/>
        <v>-1</v>
      </c>
      <c r="N1577" s="21">
        <f t="shared" si="122"/>
        <v>-1</v>
      </c>
      <c r="O1577" s="21">
        <f t="shared" si="123"/>
        <v>-1</v>
      </c>
      <c r="P1577" s="21">
        <f t="shared" si="124"/>
        <v>-1</v>
      </c>
      <c r="Q1577" s="21" t="e">
        <f t="shared" si="125"/>
        <v>#DIV/0!</v>
      </c>
    </row>
    <row r="1578" spans="1:17">
      <c r="A1578" s="154" t="s">
        <v>1597</v>
      </c>
      <c r="B1578" s="154" t="s">
        <v>3430</v>
      </c>
      <c r="C1578" s="154" t="s">
        <v>4171</v>
      </c>
      <c r="D1578" s="179">
        <v>24836935697</v>
      </c>
      <c r="E1578" s="179">
        <v>47868455148</v>
      </c>
      <c r="F1578" s="179">
        <v>54130479859</v>
      </c>
      <c r="G1578" s="179">
        <v>54409632840</v>
      </c>
      <c r="H1578" s="179">
        <v>15590824587</v>
      </c>
      <c r="I1578" s="179">
        <v>62367968051</v>
      </c>
      <c r="J1578" s="179">
        <v>34564035606</v>
      </c>
      <c r="K1578" s="179">
        <v>39175280713</v>
      </c>
      <c r="L1578" s="179">
        <f>VLOOKUP(A1578,Sheet2!$A$1:$E$2000,5,FALSE)</f>
        <v>18957293187</v>
      </c>
      <c r="M1578" s="21">
        <f t="shared" si="121"/>
        <v>-0.37227261940839257</v>
      </c>
      <c r="N1578" s="21">
        <f t="shared" si="122"/>
        <v>0.30290329734206611</v>
      </c>
      <c r="O1578" s="21">
        <f t="shared" si="123"/>
        <v>-0.36146814703965324</v>
      </c>
      <c r="P1578" s="21">
        <f t="shared" si="124"/>
        <v>-0.27999365795757131</v>
      </c>
      <c r="Q1578" s="21">
        <f t="shared" si="125"/>
        <v>0.21592627004520604</v>
      </c>
    </row>
    <row r="1579" spans="1:17">
      <c r="A1579" s="154" t="s">
        <v>1573</v>
      </c>
      <c r="B1579" s="154" t="s">
        <v>3787</v>
      </c>
      <c r="C1579" s="154" t="s">
        <v>4171</v>
      </c>
      <c r="D1579" s="179">
        <v>70708522001</v>
      </c>
      <c r="E1579" s="179">
        <v>69606630099</v>
      </c>
      <c r="F1579" s="179">
        <v>59922077093</v>
      </c>
      <c r="G1579" s="179">
        <v>139674844972</v>
      </c>
      <c r="H1579" s="179">
        <v>110456051490</v>
      </c>
      <c r="I1579" s="179">
        <v>158955499122</v>
      </c>
      <c r="J1579" s="179">
        <v>127402617274</v>
      </c>
      <c r="K1579" s="179">
        <v>139019924959</v>
      </c>
      <c r="L1579" s="179">
        <f>VLOOKUP(A1579,Sheet2!$A$1:$E$2000,5,FALSE)</f>
        <v>105683684591</v>
      </c>
      <c r="M1579" s="21">
        <f t="shared" si="121"/>
        <v>0.56213209333434899</v>
      </c>
      <c r="N1579" s="21">
        <f t="shared" si="122"/>
        <v>1.2836258398937148</v>
      </c>
      <c r="O1579" s="21">
        <f t="shared" si="123"/>
        <v>1.1261382023902333</v>
      </c>
      <c r="P1579" s="21">
        <f t="shared" si="124"/>
        <v>-4.6888902087651426E-3</v>
      </c>
      <c r="Q1579" s="21">
        <f t="shared" si="125"/>
        <v>-4.3206024791064168E-2</v>
      </c>
    </row>
    <row r="1580" spans="1:17">
      <c r="A1580" s="154" t="s">
        <v>1574</v>
      </c>
      <c r="B1580" s="154" t="s">
        <v>3432</v>
      </c>
      <c r="C1580" s="154" t="s">
        <v>4171</v>
      </c>
      <c r="D1580" s="179">
        <v>6318351449</v>
      </c>
      <c r="E1580" s="179">
        <v>7501877776</v>
      </c>
      <c r="F1580" s="179">
        <v>8062089175</v>
      </c>
      <c r="G1580" s="179">
        <v>4398607683</v>
      </c>
      <c r="H1580" s="179">
        <v>5819329758</v>
      </c>
      <c r="I1580" s="179">
        <v>8059074281</v>
      </c>
      <c r="J1580" s="179">
        <v>8664233701</v>
      </c>
      <c r="K1580" s="179">
        <v>5854157890</v>
      </c>
      <c r="L1580" s="179">
        <f>VLOOKUP(A1580,Sheet2!$A$1:$E$2000,5,FALSE)</f>
        <v>9447059128</v>
      </c>
      <c r="M1580" s="21">
        <f t="shared" si="121"/>
        <v>-7.8979729922902558E-2</v>
      </c>
      <c r="N1580" s="21">
        <f t="shared" si="122"/>
        <v>7.4274271274131193E-2</v>
      </c>
      <c r="O1580" s="21">
        <f t="shared" si="123"/>
        <v>7.4688398122314245E-2</v>
      </c>
      <c r="P1580" s="21">
        <f t="shared" si="124"/>
        <v>0.33091157745790717</v>
      </c>
      <c r="Q1580" s="21">
        <f t="shared" si="125"/>
        <v>0.62339298868789073</v>
      </c>
    </row>
    <row r="1581" spans="1:17">
      <c r="A1581" s="154" t="s">
        <v>1575</v>
      </c>
      <c r="B1581" s="154" t="s">
        <v>3433</v>
      </c>
      <c r="C1581" s="154" t="s">
        <v>4171</v>
      </c>
      <c r="D1581" s="179"/>
      <c r="E1581" s="179"/>
      <c r="F1581" s="179"/>
      <c r="G1581" s="179"/>
      <c r="H1581" s="179"/>
      <c r="I1581" s="179"/>
      <c r="J1581" s="179"/>
      <c r="K1581" s="179"/>
      <c r="L1581" s="179">
        <f>VLOOKUP(A1581,Sheet2!$A$1:$E$2000,5,FALSE)</f>
        <v>0</v>
      </c>
      <c r="M1581" s="21" t="e">
        <f t="shared" si="121"/>
        <v>#DIV/0!</v>
      </c>
      <c r="N1581" s="21" t="e">
        <f t="shared" si="122"/>
        <v>#DIV/0!</v>
      </c>
      <c r="O1581" s="21" t="e">
        <f t="shared" si="123"/>
        <v>#DIV/0!</v>
      </c>
      <c r="P1581" s="21" t="e">
        <f t="shared" si="124"/>
        <v>#DIV/0!</v>
      </c>
      <c r="Q1581" s="21" t="e">
        <f t="shared" si="125"/>
        <v>#DIV/0!</v>
      </c>
    </row>
    <row r="1582" spans="1:17">
      <c r="A1582" s="154" t="s">
        <v>872</v>
      </c>
      <c r="B1582" s="154" t="s">
        <v>3434</v>
      </c>
      <c r="C1582" s="154" t="s">
        <v>4171</v>
      </c>
      <c r="D1582" s="179"/>
      <c r="E1582" s="179"/>
      <c r="F1582" s="179"/>
      <c r="G1582" s="179"/>
      <c r="H1582" s="179"/>
      <c r="I1582" s="179"/>
      <c r="J1582" s="179"/>
      <c r="K1582" s="179"/>
      <c r="L1582" s="179">
        <f>VLOOKUP(A1582,Sheet2!$A$1:$E$2000,5,FALSE)</f>
        <v>0</v>
      </c>
      <c r="M1582" s="21" t="e">
        <f t="shared" si="121"/>
        <v>#DIV/0!</v>
      </c>
      <c r="N1582" s="21" t="e">
        <f t="shared" si="122"/>
        <v>#DIV/0!</v>
      </c>
      <c r="O1582" s="21" t="e">
        <f t="shared" si="123"/>
        <v>#DIV/0!</v>
      </c>
      <c r="P1582" s="21" t="e">
        <f t="shared" si="124"/>
        <v>#DIV/0!</v>
      </c>
      <c r="Q1582" s="21" t="e">
        <f t="shared" si="125"/>
        <v>#DIV/0!</v>
      </c>
    </row>
    <row r="1583" spans="1:17">
      <c r="A1583" s="154" t="s">
        <v>1576</v>
      </c>
      <c r="B1583" s="154" t="s">
        <v>3435</v>
      </c>
      <c r="C1583" s="154" t="s">
        <v>4171</v>
      </c>
      <c r="D1583" s="179"/>
      <c r="E1583" s="179"/>
      <c r="F1583" s="179"/>
      <c r="G1583" s="179"/>
      <c r="H1583" s="179"/>
      <c r="I1583" s="179"/>
      <c r="J1583" s="179"/>
      <c r="K1583" s="179"/>
      <c r="L1583" s="179">
        <f>VLOOKUP(A1583,Sheet2!$A$1:$E$2000,5,FALSE)</f>
        <v>0</v>
      </c>
      <c r="M1583" s="21" t="e">
        <f t="shared" si="121"/>
        <v>#DIV/0!</v>
      </c>
      <c r="N1583" s="21" t="e">
        <f t="shared" si="122"/>
        <v>#DIV/0!</v>
      </c>
      <c r="O1583" s="21" t="e">
        <f t="shared" si="123"/>
        <v>#DIV/0!</v>
      </c>
      <c r="P1583" s="21" t="e">
        <f t="shared" si="124"/>
        <v>#DIV/0!</v>
      </c>
      <c r="Q1583" s="21" t="e">
        <f t="shared" si="125"/>
        <v>#DIV/0!</v>
      </c>
    </row>
    <row r="1584" spans="1:17">
      <c r="A1584" s="154" t="s">
        <v>3548</v>
      </c>
      <c r="B1584" s="154" t="s">
        <v>3549</v>
      </c>
      <c r="C1584" s="154" t="s">
        <v>4171</v>
      </c>
      <c r="D1584" s="179">
        <v>15705852411</v>
      </c>
      <c r="E1584" s="179">
        <v>19235613696</v>
      </c>
      <c r="F1584" s="179">
        <v>49164696296</v>
      </c>
      <c r="G1584" s="179">
        <v>37889229452</v>
      </c>
      <c r="H1584" s="179">
        <v>9668358470</v>
      </c>
      <c r="I1584" s="179">
        <v>16305574949</v>
      </c>
      <c r="J1584" s="179">
        <v>46212118757</v>
      </c>
      <c r="K1584" s="179">
        <v>38596409744</v>
      </c>
      <c r="L1584" s="179">
        <f>VLOOKUP(A1584,Sheet2!$A$1:$E$2000,5,FALSE)</f>
        <v>38036236018</v>
      </c>
      <c r="M1584" s="21">
        <f t="shared" si="121"/>
        <v>-0.38441045942667113</v>
      </c>
      <c r="N1584" s="21">
        <f t="shared" si="122"/>
        <v>-0.15232364266128376</v>
      </c>
      <c r="O1584" s="21">
        <f t="shared" si="123"/>
        <v>-6.005483123954982E-2</v>
      </c>
      <c r="P1584" s="21">
        <f t="shared" si="124"/>
        <v>1.8664414722286499E-2</v>
      </c>
      <c r="Q1584" s="21">
        <f t="shared" si="125"/>
        <v>2.9340945141848884</v>
      </c>
    </row>
    <row r="1585" spans="1:17">
      <c r="A1585" s="154" t="s">
        <v>1592</v>
      </c>
      <c r="B1585" s="154" t="s">
        <v>3437</v>
      </c>
      <c r="C1585" s="154" t="s">
        <v>4171</v>
      </c>
      <c r="D1585" s="179">
        <v>1196722646108</v>
      </c>
      <c r="E1585" s="179">
        <v>2031335917494</v>
      </c>
      <c r="F1585" s="179">
        <v>2030441618279</v>
      </c>
      <c r="G1585" s="179">
        <v>1476297950043</v>
      </c>
      <c r="H1585" s="179">
        <v>1294383126080</v>
      </c>
      <c r="I1585" s="179">
        <v>2029281591203</v>
      </c>
      <c r="J1585" s="179">
        <v>2114424368749</v>
      </c>
      <c r="K1585" s="179">
        <v>1734243897179</v>
      </c>
      <c r="L1585" s="179">
        <f>VLOOKUP(A1585,Sheet2!$A$1:$E$2000,5,FALSE)</f>
        <v>1519291636684</v>
      </c>
      <c r="M1585" s="21">
        <f t="shared" si="121"/>
        <v>8.160661143132282E-2</v>
      </c>
      <c r="N1585" s="21">
        <f t="shared" si="122"/>
        <v>-1.0113178590050052E-3</v>
      </c>
      <c r="O1585" s="21">
        <f t="shared" si="123"/>
        <v>4.1361814944072949E-2</v>
      </c>
      <c r="P1585" s="21">
        <f t="shared" si="124"/>
        <v>0.17472485627206</v>
      </c>
      <c r="Q1585" s="21">
        <f t="shared" si="125"/>
        <v>0.17375729494027675</v>
      </c>
    </row>
    <row r="1586" spans="1:17">
      <c r="A1586" s="154" t="s">
        <v>704</v>
      </c>
      <c r="B1586" s="154" t="s">
        <v>3813</v>
      </c>
      <c r="C1586" s="154" t="s">
        <v>4171</v>
      </c>
      <c r="D1586" s="179">
        <v>1599149029</v>
      </c>
      <c r="E1586" s="179">
        <v>1330211050</v>
      </c>
      <c r="F1586" s="179">
        <v>1742865826</v>
      </c>
      <c r="G1586" s="179">
        <v>1854354819</v>
      </c>
      <c r="H1586" s="179">
        <v>1500866191</v>
      </c>
      <c r="I1586" s="179">
        <v>2990379429</v>
      </c>
      <c r="J1586" s="179">
        <v>702803874</v>
      </c>
      <c r="K1586" s="179">
        <v>1762037481</v>
      </c>
      <c r="L1586" s="179">
        <f>VLOOKUP(A1586,Sheet2!$A$1:$E$2000,5,FALSE)</f>
        <v>0</v>
      </c>
      <c r="M1586" s="21">
        <f t="shared" si="121"/>
        <v>-6.1459461387072513E-2</v>
      </c>
      <c r="N1586" s="21">
        <f t="shared" si="122"/>
        <v>1.2480488558563696</v>
      </c>
      <c r="O1586" s="21">
        <f t="shared" si="123"/>
        <v>-0.59675388459880219</v>
      </c>
      <c r="P1586" s="21">
        <f t="shared" si="124"/>
        <v>-4.9784074252728003E-2</v>
      </c>
      <c r="Q1586" s="21">
        <f t="shared" si="125"/>
        <v>-1</v>
      </c>
    </row>
    <row r="1587" spans="1:17">
      <c r="A1587" s="154" t="s">
        <v>1577</v>
      </c>
      <c r="B1587" s="154" t="s">
        <v>3438</v>
      </c>
      <c r="C1587" s="154" t="s">
        <v>4171</v>
      </c>
      <c r="D1587" s="179">
        <v>23544058867</v>
      </c>
      <c r="E1587" s="179">
        <v>34352357289</v>
      </c>
      <c r="F1587" s="179">
        <v>61783108806</v>
      </c>
      <c r="G1587" s="179">
        <v>65267660862</v>
      </c>
      <c r="H1587" s="179">
        <v>18736694580</v>
      </c>
      <c r="I1587" s="179">
        <v>48993474692</v>
      </c>
      <c r="J1587" s="179">
        <v>29160540972</v>
      </c>
      <c r="K1587" s="179">
        <v>40345337656</v>
      </c>
      <c r="L1587" s="179">
        <f>VLOOKUP(A1587,Sheet2!$A$1:$E$2000,5,FALSE)</f>
        <v>28335028263</v>
      </c>
      <c r="M1587" s="21">
        <f t="shared" si="121"/>
        <v>-0.20418587611238664</v>
      </c>
      <c r="N1587" s="21">
        <f t="shared" si="122"/>
        <v>0.42620415477828782</v>
      </c>
      <c r="O1587" s="21">
        <f t="shared" si="123"/>
        <v>-0.52801758384213737</v>
      </c>
      <c r="P1587" s="21">
        <f t="shared" si="124"/>
        <v>-0.38184796079478039</v>
      </c>
      <c r="Q1587" s="21">
        <f t="shared" si="125"/>
        <v>0.51227465132753425</v>
      </c>
    </row>
    <row r="1588" spans="1:17">
      <c r="A1588" s="154" t="s">
        <v>3773</v>
      </c>
      <c r="B1588" s="154" t="s">
        <v>3774</v>
      </c>
      <c r="C1588" s="154" t="s">
        <v>4171</v>
      </c>
      <c r="D1588" s="179">
        <v>1741726566</v>
      </c>
      <c r="E1588" s="179">
        <v>7846351319</v>
      </c>
      <c r="F1588" s="179">
        <v>6447065121</v>
      </c>
      <c r="G1588" s="179">
        <v>4161920201</v>
      </c>
      <c r="H1588" s="179">
        <v>1935024845</v>
      </c>
      <c r="I1588" s="179">
        <v>2113830940</v>
      </c>
      <c r="J1588" s="179">
        <v>1082925655</v>
      </c>
      <c r="K1588" s="179">
        <v>17216294892</v>
      </c>
      <c r="L1588" s="179">
        <f>VLOOKUP(A1588,Sheet2!$A$1:$E$2000,5,FALSE)</f>
        <v>33429499957</v>
      </c>
      <c r="M1588" s="21">
        <f t="shared" si="121"/>
        <v>0.11098084095020917</v>
      </c>
      <c r="N1588" s="21">
        <f t="shared" si="122"/>
        <v>-0.7305969546786234</v>
      </c>
      <c r="O1588" s="21">
        <f t="shared" si="123"/>
        <v>-0.83202811904713192</v>
      </c>
      <c r="P1588" s="21">
        <f t="shared" si="124"/>
        <v>3.1366230154685275</v>
      </c>
      <c r="Q1588" s="21">
        <f t="shared" si="125"/>
        <v>16.276005547618691</v>
      </c>
    </row>
    <row r="1589" spans="1:17">
      <c r="A1589" s="154" t="s">
        <v>3994</v>
      </c>
      <c r="B1589" s="154" t="s">
        <v>3995</v>
      </c>
      <c r="C1589" s="154" t="s">
        <v>4171</v>
      </c>
      <c r="D1589" s="179">
        <v>273860142037</v>
      </c>
      <c r="E1589" s="179">
        <v>316917031119</v>
      </c>
      <c r="F1589" s="179">
        <v>358490323958</v>
      </c>
      <c r="G1589" s="179">
        <v>337714631229</v>
      </c>
      <c r="H1589" s="179">
        <v>272706544024</v>
      </c>
      <c r="I1589" s="179">
        <v>261802899719</v>
      </c>
      <c r="J1589" s="179">
        <v>410996696126</v>
      </c>
      <c r="K1589" s="179">
        <v>397521576374</v>
      </c>
      <c r="L1589" s="179">
        <f>VLOOKUP(A1589,Sheet2!$A$1:$E$2000,5,FALSE)</f>
        <v>254635023299</v>
      </c>
      <c r="M1589" s="21">
        <f t="shared" si="121"/>
        <v>-4.2123618443319971E-3</v>
      </c>
      <c r="N1589" s="21">
        <f t="shared" si="122"/>
        <v>-0.17390713022079604</v>
      </c>
      <c r="O1589" s="21">
        <f t="shared" si="123"/>
        <v>0.14646524232032421</v>
      </c>
      <c r="P1589" s="21">
        <f t="shared" si="124"/>
        <v>0.17709314200380519</v>
      </c>
      <c r="Q1589" s="21">
        <f t="shared" si="125"/>
        <v>-6.6267279319155561E-2</v>
      </c>
    </row>
    <row r="1590" spans="1:17">
      <c r="A1590" s="154" t="s">
        <v>1578</v>
      </c>
      <c r="B1590" s="154" t="s">
        <v>3439</v>
      </c>
      <c r="C1590" s="154" t="s">
        <v>4171</v>
      </c>
      <c r="D1590" s="179">
        <v>416013701454</v>
      </c>
      <c r="E1590" s="179">
        <v>1720418688320</v>
      </c>
      <c r="F1590" s="179">
        <v>968636756526</v>
      </c>
      <c r="G1590" s="179">
        <v>1295390023518</v>
      </c>
      <c r="H1590" s="179">
        <v>789957705592</v>
      </c>
      <c r="I1590" s="179">
        <v>1061105708015</v>
      </c>
      <c r="J1590" s="179">
        <v>925429429895</v>
      </c>
      <c r="K1590" s="179">
        <v>1228603823021</v>
      </c>
      <c r="L1590" s="179">
        <f>VLOOKUP(A1590,Sheet2!$A$1:$E$2000,5,FALSE)</f>
        <v>0</v>
      </c>
      <c r="M1590" s="21">
        <f t="shared" si="121"/>
        <v>0.89887425061010451</v>
      </c>
      <c r="N1590" s="21">
        <f t="shared" si="122"/>
        <v>-0.38322821344659036</v>
      </c>
      <c r="O1590" s="21">
        <f t="shared" si="123"/>
        <v>-4.4606325683904845E-2</v>
      </c>
      <c r="P1590" s="21">
        <f t="shared" si="124"/>
        <v>-5.1556827893133747E-2</v>
      </c>
      <c r="Q1590" s="21">
        <f t="shared" si="125"/>
        <v>-1</v>
      </c>
    </row>
    <row r="1591" spans="1:17">
      <c r="A1591" s="154" t="s">
        <v>3440</v>
      </c>
      <c r="B1591" s="154" t="s">
        <v>3441</v>
      </c>
      <c r="C1591" s="154" t="s">
        <v>4171</v>
      </c>
      <c r="D1591" s="179"/>
      <c r="E1591" s="179"/>
      <c r="F1591" s="179"/>
      <c r="G1591" s="179"/>
      <c r="H1591" s="179"/>
      <c r="I1591" s="179"/>
      <c r="J1591" s="179"/>
      <c r="K1591" s="179"/>
      <c r="L1591" s="179">
        <f>VLOOKUP(A1591,Sheet2!$A$1:$E$2000,5,FALSE)</f>
        <v>0</v>
      </c>
      <c r="M1591" s="21" t="e">
        <f t="shared" si="121"/>
        <v>#DIV/0!</v>
      </c>
      <c r="N1591" s="21" t="e">
        <f t="shared" si="122"/>
        <v>#DIV/0!</v>
      </c>
      <c r="O1591" s="21" t="e">
        <f t="shared" si="123"/>
        <v>#DIV/0!</v>
      </c>
      <c r="P1591" s="21" t="e">
        <f t="shared" si="124"/>
        <v>#DIV/0!</v>
      </c>
      <c r="Q1591" s="21" t="e">
        <f t="shared" si="125"/>
        <v>#DIV/0!</v>
      </c>
    </row>
    <row r="1592" spans="1:17">
      <c r="A1592" s="154" t="s">
        <v>1639</v>
      </c>
      <c r="B1592" s="154" t="s">
        <v>3442</v>
      </c>
      <c r="C1592" s="154" t="s">
        <v>4171</v>
      </c>
      <c r="D1592" s="179"/>
      <c r="E1592" s="179"/>
      <c r="F1592" s="179"/>
      <c r="G1592" s="179"/>
      <c r="H1592" s="179"/>
      <c r="I1592" s="179"/>
      <c r="J1592" s="179"/>
      <c r="K1592" s="179"/>
      <c r="L1592" s="179">
        <f>VLOOKUP(A1592,Sheet2!$A$1:$E$2000,5,FALSE)</f>
        <v>0</v>
      </c>
      <c r="M1592" s="21" t="e">
        <f t="shared" si="121"/>
        <v>#DIV/0!</v>
      </c>
      <c r="N1592" s="21" t="e">
        <f t="shared" si="122"/>
        <v>#DIV/0!</v>
      </c>
      <c r="O1592" s="21" t="e">
        <f t="shared" si="123"/>
        <v>#DIV/0!</v>
      </c>
      <c r="P1592" s="21" t="e">
        <f t="shared" si="124"/>
        <v>#DIV/0!</v>
      </c>
      <c r="Q1592" s="21" t="e">
        <f t="shared" si="125"/>
        <v>#DIV/0!</v>
      </c>
    </row>
    <row r="1593" spans="1:17">
      <c r="A1593" s="154" t="s">
        <v>1579</v>
      </c>
      <c r="B1593" s="154" t="s">
        <v>3443</v>
      </c>
      <c r="C1593" s="154" t="s">
        <v>4171</v>
      </c>
      <c r="D1593" s="179"/>
      <c r="E1593" s="179"/>
      <c r="F1593" s="179"/>
      <c r="G1593" s="179"/>
      <c r="H1593" s="179"/>
      <c r="I1593" s="179"/>
      <c r="J1593" s="179"/>
      <c r="K1593" s="179"/>
      <c r="L1593" s="179">
        <f>VLOOKUP(A1593,Sheet2!$A$1:$E$2000,5,FALSE)</f>
        <v>0</v>
      </c>
      <c r="M1593" s="21" t="e">
        <f t="shared" si="121"/>
        <v>#DIV/0!</v>
      </c>
      <c r="N1593" s="21" t="e">
        <f t="shared" si="122"/>
        <v>#DIV/0!</v>
      </c>
      <c r="O1593" s="21" t="e">
        <f t="shared" si="123"/>
        <v>#DIV/0!</v>
      </c>
      <c r="P1593" s="21" t="e">
        <f t="shared" si="124"/>
        <v>#DIV/0!</v>
      </c>
      <c r="Q1593" s="21" t="e">
        <f t="shared" si="125"/>
        <v>#DIV/0!</v>
      </c>
    </row>
    <row r="1594" spans="1:17">
      <c r="A1594" s="154" t="s">
        <v>707</v>
      </c>
      <c r="B1594" s="154" t="s">
        <v>2419</v>
      </c>
      <c r="C1594" s="154" t="s">
        <v>4171</v>
      </c>
      <c r="D1594" s="179"/>
      <c r="E1594" s="179"/>
      <c r="F1594" s="179"/>
      <c r="G1594" s="179"/>
      <c r="H1594" s="179"/>
      <c r="I1594" s="179"/>
      <c r="J1594" s="179"/>
      <c r="K1594" s="179"/>
      <c r="L1594" s="179">
        <f>VLOOKUP(A1594,Sheet2!$A$1:$E$2000,5,FALSE)</f>
        <v>0</v>
      </c>
      <c r="M1594" s="21" t="e">
        <f t="shared" si="121"/>
        <v>#DIV/0!</v>
      </c>
      <c r="N1594" s="21" t="e">
        <f t="shared" si="122"/>
        <v>#DIV/0!</v>
      </c>
      <c r="O1594" s="21" t="e">
        <f t="shared" si="123"/>
        <v>#DIV/0!</v>
      </c>
      <c r="P1594" s="21" t="e">
        <f t="shared" si="124"/>
        <v>#DIV/0!</v>
      </c>
      <c r="Q1594" s="21" t="e">
        <f t="shared" si="125"/>
        <v>#DIV/0!</v>
      </c>
    </row>
    <row r="1595" spans="1:17">
      <c r="A1595" s="154" t="s">
        <v>1580</v>
      </c>
      <c r="B1595" s="154" t="s">
        <v>3444</v>
      </c>
      <c r="C1595" s="154" t="s">
        <v>4171</v>
      </c>
      <c r="D1595" s="179"/>
      <c r="E1595" s="179"/>
      <c r="F1595" s="179"/>
      <c r="G1595" s="179"/>
      <c r="H1595" s="179"/>
      <c r="I1595" s="179"/>
      <c r="J1595" s="179"/>
      <c r="K1595" s="179"/>
      <c r="L1595" s="179">
        <f>VLOOKUP(A1595,Sheet2!$A$1:$E$2000,5,FALSE)</f>
        <v>0</v>
      </c>
      <c r="M1595" s="21" t="e">
        <f t="shared" si="121"/>
        <v>#DIV/0!</v>
      </c>
      <c r="N1595" s="21" t="e">
        <f t="shared" si="122"/>
        <v>#DIV/0!</v>
      </c>
      <c r="O1595" s="21" t="e">
        <f t="shared" si="123"/>
        <v>#DIV/0!</v>
      </c>
      <c r="P1595" s="21" t="e">
        <f t="shared" si="124"/>
        <v>#DIV/0!</v>
      </c>
      <c r="Q1595" s="21" t="e">
        <f t="shared" si="125"/>
        <v>#DIV/0!</v>
      </c>
    </row>
    <row r="1596" spans="1:17">
      <c r="A1596" s="154" t="s">
        <v>3445</v>
      </c>
      <c r="B1596" s="154" t="s">
        <v>3446</v>
      </c>
      <c r="C1596" s="154" t="s">
        <v>4171</v>
      </c>
      <c r="D1596" s="179"/>
      <c r="E1596" s="179"/>
      <c r="F1596" s="179"/>
      <c r="G1596" s="179"/>
      <c r="H1596" s="179"/>
      <c r="I1596" s="179"/>
      <c r="J1596" s="179"/>
      <c r="K1596" s="179"/>
      <c r="L1596" s="179">
        <f>VLOOKUP(A1596,Sheet2!$A$1:$E$2000,5,FALSE)</f>
        <v>0</v>
      </c>
      <c r="M1596" s="21" t="e">
        <f t="shared" si="121"/>
        <v>#DIV/0!</v>
      </c>
      <c r="N1596" s="21" t="e">
        <f t="shared" si="122"/>
        <v>#DIV/0!</v>
      </c>
      <c r="O1596" s="21" t="e">
        <f t="shared" si="123"/>
        <v>#DIV/0!</v>
      </c>
      <c r="P1596" s="21" t="e">
        <f t="shared" si="124"/>
        <v>#DIV/0!</v>
      </c>
      <c r="Q1596" s="21" t="e">
        <f t="shared" si="125"/>
        <v>#DIV/0!</v>
      </c>
    </row>
    <row r="1597" spans="1:17">
      <c r="A1597" s="154" t="s">
        <v>806</v>
      </c>
      <c r="B1597" s="154" t="s">
        <v>3447</v>
      </c>
      <c r="C1597" s="154" t="s">
        <v>4171</v>
      </c>
      <c r="D1597" s="179">
        <v>258315810070</v>
      </c>
      <c r="E1597" s="179">
        <v>240618689468</v>
      </c>
      <c r="F1597" s="179">
        <v>205618042676</v>
      </c>
      <c r="G1597" s="179">
        <v>256730715350</v>
      </c>
      <c r="H1597" s="179">
        <v>239526389134</v>
      </c>
      <c r="I1597" s="179">
        <v>279748366375</v>
      </c>
      <c r="J1597" s="179">
        <v>202082497097</v>
      </c>
      <c r="K1597" s="179">
        <v>241589246237</v>
      </c>
      <c r="L1597" s="179">
        <f>VLOOKUP(A1597,Sheet2!$A$1:$E$2000,5,FALSE)</f>
        <v>255472855092</v>
      </c>
      <c r="M1597" s="21">
        <f t="shared" si="121"/>
        <v>-7.2738176307939995E-2</v>
      </c>
      <c r="N1597" s="21">
        <f t="shared" si="122"/>
        <v>0.16262110392802168</v>
      </c>
      <c r="O1597" s="21">
        <f t="shared" si="123"/>
        <v>-1.7194724417112998E-2</v>
      </c>
      <c r="P1597" s="21">
        <f t="shared" si="124"/>
        <v>-5.897801940978388E-2</v>
      </c>
      <c r="Q1597" s="21">
        <f t="shared" si="125"/>
        <v>6.6574985811183221E-2</v>
      </c>
    </row>
    <row r="1598" spans="1:17">
      <c r="A1598" s="154" t="s">
        <v>1581</v>
      </c>
      <c r="B1598" s="154" t="s">
        <v>3448</v>
      </c>
      <c r="C1598" s="154" t="s">
        <v>4171</v>
      </c>
      <c r="D1598" s="179"/>
      <c r="E1598" s="179"/>
      <c r="F1598" s="179"/>
      <c r="G1598" s="179"/>
      <c r="H1598" s="179"/>
      <c r="I1598" s="179"/>
      <c r="J1598" s="179"/>
      <c r="K1598" s="179">
        <v>424072668049</v>
      </c>
      <c r="L1598" s="179">
        <f>VLOOKUP(A1598,Sheet2!$A$1:$E$2000,5,FALSE)</f>
        <v>356618128026</v>
      </c>
      <c r="M1598" s="21" t="e">
        <f t="shared" si="121"/>
        <v>#DIV/0!</v>
      </c>
      <c r="N1598" s="21" t="e">
        <f t="shared" si="122"/>
        <v>#DIV/0!</v>
      </c>
      <c r="O1598" s="21" t="e">
        <f t="shared" si="123"/>
        <v>#DIV/0!</v>
      </c>
      <c r="P1598" s="21" t="e">
        <f t="shared" si="124"/>
        <v>#DIV/0!</v>
      </c>
      <c r="Q1598" s="21" t="e">
        <f t="shared" si="125"/>
        <v>#DIV/0!</v>
      </c>
    </row>
    <row r="1599" spans="1:17">
      <c r="A1599" s="154" t="s">
        <v>1582</v>
      </c>
      <c r="B1599" s="154" t="s">
        <v>3449</v>
      </c>
      <c r="C1599" s="154" t="s">
        <v>4171</v>
      </c>
      <c r="D1599" s="179"/>
      <c r="E1599" s="179"/>
      <c r="F1599" s="179"/>
      <c r="G1599" s="179"/>
      <c r="H1599" s="179"/>
      <c r="I1599" s="179"/>
      <c r="J1599" s="179"/>
      <c r="K1599" s="179"/>
      <c r="L1599" s="179">
        <f>VLOOKUP(A1599,Sheet2!$A$1:$E$2000,5,FALSE)</f>
        <v>0</v>
      </c>
      <c r="M1599" s="21" t="e">
        <f t="shared" si="121"/>
        <v>#DIV/0!</v>
      </c>
      <c r="N1599" s="21" t="e">
        <f t="shared" si="122"/>
        <v>#DIV/0!</v>
      </c>
      <c r="O1599" s="21" t="e">
        <f t="shared" si="123"/>
        <v>#DIV/0!</v>
      </c>
      <c r="P1599" s="21" t="e">
        <f t="shared" si="124"/>
        <v>#DIV/0!</v>
      </c>
      <c r="Q1599" s="21" t="e">
        <f t="shared" si="125"/>
        <v>#DIV/0!</v>
      </c>
    </row>
    <row r="1600" spans="1:17">
      <c r="A1600" s="154" t="s">
        <v>1583</v>
      </c>
      <c r="B1600" s="154" t="s">
        <v>3450</v>
      </c>
      <c r="C1600" s="154" t="s">
        <v>4171</v>
      </c>
      <c r="D1600" s="179"/>
      <c r="E1600" s="179"/>
      <c r="F1600" s="179"/>
      <c r="G1600" s="179"/>
      <c r="H1600" s="179"/>
      <c r="I1600" s="179"/>
      <c r="J1600" s="179"/>
      <c r="K1600" s="179"/>
      <c r="L1600" s="179">
        <f>VLOOKUP(A1600,Sheet2!$A$1:$E$2000,5,FALSE)</f>
        <v>0</v>
      </c>
      <c r="M1600" s="21" t="e">
        <f t="shared" si="121"/>
        <v>#DIV/0!</v>
      </c>
      <c r="N1600" s="21" t="e">
        <f t="shared" si="122"/>
        <v>#DIV/0!</v>
      </c>
      <c r="O1600" s="21" t="e">
        <f t="shared" si="123"/>
        <v>#DIV/0!</v>
      </c>
      <c r="P1600" s="21" t="e">
        <f t="shared" si="124"/>
        <v>#DIV/0!</v>
      </c>
      <c r="Q1600" s="21" t="e">
        <f t="shared" si="125"/>
        <v>#DIV/0!</v>
      </c>
    </row>
    <row r="1601" spans="1:17">
      <c r="A1601" s="154" t="s">
        <v>1584</v>
      </c>
      <c r="B1601" s="154" t="s">
        <v>3451</v>
      </c>
      <c r="C1601" s="154" t="s">
        <v>4171</v>
      </c>
      <c r="D1601" s="179">
        <v>44485356406</v>
      </c>
      <c r="E1601" s="179">
        <v>37011139777</v>
      </c>
      <c r="F1601" s="179">
        <v>20216161867</v>
      </c>
      <c r="G1601" s="179">
        <v>54183835834</v>
      </c>
      <c r="H1601" s="179">
        <v>17639195297</v>
      </c>
      <c r="I1601" s="179">
        <v>17496771432</v>
      </c>
      <c r="J1601" s="179">
        <v>37201538291</v>
      </c>
      <c r="K1601" s="179">
        <v>90618058876</v>
      </c>
      <c r="L1601" s="179">
        <f>VLOOKUP(A1601,Sheet2!$A$1:$E$2000,5,FALSE)</f>
        <v>41040236378</v>
      </c>
      <c r="M1601" s="21">
        <f t="shared" si="121"/>
        <v>-0.6034831072046688</v>
      </c>
      <c r="N1601" s="21">
        <f t="shared" si="122"/>
        <v>-0.5272566168612538</v>
      </c>
      <c r="O1601" s="21">
        <f t="shared" si="123"/>
        <v>0.84018799096213237</v>
      </c>
      <c r="P1601" s="21">
        <f t="shared" si="124"/>
        <v>0.67241867396803545</v>
      </c>
      <c r="Q1601" s="21">
        <f t="shared" si="125"/>
        <v>1.3266501496800112</v>
      </c>
    </row>
    <row r="1602" spans="1:17">
      <c r="A1602" s="154" t="s">
        <v>1585</v>
      </c>
      <c r="B1602" s="154" t="s">
        <v>3452</v>
      </c>
      <c r="C1602" s="154" t="s">
        <v>4171</v>
      </c>
      <c r="D1602" s="179">
        <v>109872405747</v>
      </c>
      <c r="E1602" s="179">
        <v>172766395521</v>
      </c>
      <c r="F1602" s="179">
        <v>112517201148</v>
      </c>
      <c r="G1602" s="179">
        <v>150797338633</v>
      </c>
      <c r="H1602" s="179">
        <v>117055215457</v>
      </c>
      <c r="I1602" s="179">
        <v>115561578276</v>
      </c>
      <c r="J1602" s="179">
        <v>126616310321</v>
      </c>
      <c r="K1602" s="179">
        <v>131038353180</v>
      </c>
      <c r="L1602" s="179">
        <f>VLOOKUP(A1602,Sheet2!$A$1:$E$2000,5,FALSE)</f>
        <v>139902880563</v>
      </c>
      <c r="M1602" s="21">
        <f t="shared" si="121"/>
        <v>6.5374100632142773E-2</v>
      </c>
      <c r="N1602" s="21">
        <f t="shared" si="122"/>
        <v>-0.3311107873292794</v>
      </c>
      <c r="O1602" s="21">
        <f t="shared" si="123"/>
        <v>0.12530625565823197</v>
      </c>
      <c r="P1602" s="21">
        <f t="shared" si="124"/>
        <v>-0.13103006745422766</v>
      </c>
      <c r="Q1602" s="21">
        <f t="shared" si="125"/>
        <v>0.19518707489281453</v>
      </c>
    </row>
    <row r="1603" spans="1:17">
      <c r="A1603" s="154" t="s">
        <v>1586</v>
      </c>
      <c r="B1603" s="154" t="s">
        <v>3453</v>
      </c>
      <c r="C1603" s="154" t="s">
        <v>4171</v>
      </c>
      <c r="D1603" s="179"/>
      <c r="E1603" s="179"/>
      <c r="F1603" s="179"/>
      <c r="G1603" s="179"/>
      <c r="H1603" s="179"/>
      <c r="I1603" s="179"/>
      <c r="J1603" s="179"/>
      <c r="K1603" s="179"/>
      <c r="L1603" s="179">
        <f>VLOOKUP(A1603,Sheet2!$A$1:$E$2000,5,FALSE)</f>
        <v>0</v>
      </c>
      <c r="M1603" s="21" t="e">
        <f t="shared" ref="M1603:M1666" si="126">(H1603-D1603)/ABS(D1603)</f>
        <v>#DIV/0!</v>
      </c>
      <c r="N1603" s="21" t="e">
        <f t="shared" ref="N1603:N1666" si="127">(I1603-E1603)/ABS(E1603)</f>
        <v>#DIV/0!</v>
      </c>
      <c r="O1603" s="21" t="e">
        <f t="shared" ref="O1603:O1666" si="128">(J1603-F1603)/ABS(F1603)</f>
        <v>#DIV/0!</v>
      </c>
      <c r="P1603" s="21" t="e">
        <f t="shared" ref="P1603:P1666" si="129">(K1603-G1603)/ABS(G1603)</f>
        <v>#DIV/0!</v>
      </c>
      <c r="Q1603" s="21" t="e">
        <f t="shared" ref="Q1603:Q1666" si="130">(L1603-H1603)/ABS(H1603)</f>
        <v>#DIV/0!</v>
      </c>
    </row>
    <row r="1604" spans="1:17">
      <c r="A1604" s="154" t="s">
        <v>1587</v>
      </c>
      <c r="B1604" s="154" t="s">
        <v>3454</v>
      </c>
      <c r="C1604" s="154" t="s">
        <v>4171</v>
      </c>
      <c r="D1604" s="179">
        <v>474372990940</v>
      </c>
      <c r="E1604" s="179">
        <v>505511286739</v>
      </c>
      <c r="F1604" s="179">
        <v>291489943833</v>
      </c>
      <c r="G1604" s="179">
        <v>318199012250</v>
      </c>
      <c r="H1604" s="179">
        <v>263680596618</v>
      </c>
      <c r="I1604" s="179">
        <v>566184441294</v>
      </c>
      <c r="J1604" s="179">
        <v>622888697431</v>
      </c>
      <c r="K1604" s="179">
        <v>555230019950</v>
      </c>
      <c r="L1604" s="179">
        <f>VLOOKUP(A1604,Sheet2!$A$1:$E$2000,5,FALSE)</f>
        <v>480064724153</v>
      </c>
      <c r="M1604" s="21">
        <f t="shared" si="126"/>
        <v>-0.44414922085783115</v>
      </c>
      <c r="N1604" s="21">
        <f t="shared" si="127"/>
        <v>0.12002334299278682</v>
      </c>
      <c r="O1604" s="21">
        <f t="shared" si="128"/>
        <v>1.1369131615321333</v>
      </c>
      <c r="P1604" s="21">
        <f t="shared" si="129"/>
        <v>0.7449143415749242</v>
      </c>
      <c r="Q1604" s="21">
        <f t="shared" si="130"/>
        <v>0.82062969482915937</v>
      </c>
    </row>
    <row r="1605" spans="1:17">
      <c r="A1605" s="154" t="s">
        <v>1588</v>
      </c>
      <c r="B1605" s="154" t="s">
        <v>3455</v>
      </c>
      <c r="C1605" s="154" t="s">
        <v>4171</v>
      </c>
      <c r="D1605" s="179"/>
      <c r="E1605" s="179"/>
      <c r="F1605" s="179"/>
      <c r="G1605" s="179"/>
      <c r="H1605" s="179"/>
      <c r="I1605" s="179"/>
      <c r="J1605" s="179"/>
      <c r="K1605" s="179"/>
      <c r="L1605" s="179">
        <f>VLOOKUP(A1605,Sheet2!$A$1:$E$2000,5,FALSE)</f>
        <v>0</v>
      </c>
      <c r="M1605" s="21" t="e">
        <f t="shared" si="126"/>
        <v>#DIV/0!</v>
      </c>
      <c r="N1605" s="21" t="e">
        <f t="shared" si="127"/>
        <v>#DIV/0!</v>
      </c>
      <c r="O1605" s="21" t="e">
        <f t="shared" si="128"/>
        <v>#DIV/0!</v>
      </c>
      <c r="P1605" s="21" t="e">
        <f t="shared" si="129"/>
        <v>#DIV/0!</v>
      </c>
      <c r="Q1605" s="21" t="e">
        <f t="shared" si="130"/>
        <v>#DIV/0!</v>
      </c>
    </row>
    <row r="1606" spans="1:17">
      <c r="A1606" s="154" t="s">
        <v>3502</v>
      </c>
      <c r="B1606" s="154" t="s">
        <v>3503</v>
      </c>
      <c r="C1606" s="154" t="s">
        <v>4171</v>
      </c>
      <c r="D1606" s="179">
        <v>18904249261</v>
      </c>
      <c r="E1606" s="179">
        <v>18043426700</v>
      </c>
      <c r="F1606" s="179">
        <v>14027666620</v>
      </c>
      <c r="G1606" s="179">
        <v>20522425812</v>
      </c>
      <c r="H1606" s="179">
        <v>19555106560</v>
      </c>
      <c r="I1606" s="179">
        <v>22956133497</v>
      </c>
      <c r="J1606" s="179">
        <v>14996932696</v>
      </c>
      <c r="K1606" s="179">
        <v>23112082138</v>
      </c>
      <c r="L1606" s="179">
        <f>VLOOKUP(A1606,Sheet2!$A$1:$E$2000,5,FALSE)</f>
        <v>22621624276</v>
      </c>
      <c r="M1606" s="21">
        <f t="shared" si="126"/>
        <v>3.4429153467772824E-2</v>
      </c>
      <c r="N1606" s="21">
        <f t="shared" si="127"/>
        <v>0.27227127522290429</v>
      </c>
      <c r="O1606" s="21">
        <f t="shared" si="128"/>
        <v>6.9096743047633108E-2</v>
      </c>
      <c r="P1606" s="21">
        <f t="shared" si="129"/>
        <v>0.12618665793815467</v>
      </c>
      <c r="Q1606" s="21">
        <f t="shared" si="130"/>
        <v>0.1568141654759666</v>
      </c>
    </row>
    <row r="1607" spans="1:17">
      <c r="A1607" s="154" t="s">
        <v>856</v>
      </c>
      <c r="B1607" s="154" t="s">
        <v>3456</v>
      </c>
      <c r="C1607" s="154" t="s">
        <v>4171</v>
      </c>
      <c r="D1607" s="179">
        <v>8311405995</v>
      </c>
      <c r="E1607" s="179">
        <v>8831802898</v>
      </c>
      <c r="F1607" s="179">
        <v>10167909167</v>
      </c>
      <c r="G1607" s="179">
        <v>10822375312</v>
      </c>
      <c r="H1607" s="179">
        <v>7428012186</v>
      </c>
      <c r="I1607" s="179">
        <v>50415120766</v>
      </c>
      <c r="J1607" s="179">
        <v>26103073333</v>
      </c>
      <c r="K1607" s="179">
        <v>14946762375</v>
      </c>
      <c r="L1607" s="179">
        <f>VLOOKUP(A1607,Sheet2!$A$1:$E$2000,5,FALSE)</f>
        <v>12870925938</v>
      </c>
      <c r="M1607" s="21">
        <f t="shared" si="126"/>
        <v>-0.10628692781118317</v>
      </c>
      <c r="N1607" s="21">
        <f t="shared" si="127"/>
        <v>4.7083611747513885</v>
      </c>
      <c r="O1607" s="21">
        <f t="shared" si="128"/>
        <v>1.5672016640075479</v>
      </c>
      <c r="P1607" s="21">
        <f t="shared" si="129"/>
        <v>0.38109813641621004</v>
      </c>
      <c r="Q1607" s="21">
        <f t="shared" si="130"/>
        <v>0.73275509190178378</v>
      </c>
    </row>
    <row r="1608" spans="1:17">
      <c r="A1608" s="154" t="s">
        <v>1589</v>
      </c>
      <c r="B1608" s="154" t="s">
        <v>3812</v>
      </c>
      <c r="C1608" s="154" t="s">
        <v>4171</v>
      </c>
      <c r="D1608" s="179"/>
      <c r="E1608" s="179"/>
      <c r="F1608" s="179"/>
      <c r="G1608" s="179"/>
      <c r="H1608" s="179"/>
      <c r="I1608" s="179"/>
      <c r="J1608" s="179"/>
      <c r="K1608" s="179"/>
      <c r="L1608" s="179">
        <f>VLOOKUP(A1608,Sheet2!$A$1:$E$2000,5,FALSE)</f>
        <v>0</v>
      </c>
      <c r="M1608" s="21" t="e">
        <f t="shared" si="126"/>
        <v>#DIV/0!</v>
      </c>
      <c r="N1608" s="21" t="e">
        <f t="shared" si="127"/>
        <v>#DIV/0!</v>
      </c>
      <c r="O1608" s="21" t="e">
        <f t="shared" si="128"/>
        <v>#DIV/0!</v>
      </c>
      <c r="P1608" s="21" t="e">
        <f t="shared" si="129"/>
        <v>#DIV/0!</v>
      </c>
      <c r="Q1608" s="21" t="e">
        <f t="shared" si="130"/>
        <v>#DIV/0!</v>
      </c>
    </row>
    <row r="1609" spans="1:17">
      <c r="A1609" s="154" t="s">
        <v>1591</v>
      </c>
      <c r="B1609" s="154" t="s">
        <v>3461</v>
      </c>
      <c r="C1609" s="154" t="s">
        <v>4171</v>
      </c>
      <c r="D1609" s="179"/>
      <c r="E1609" s="179"/>
      <c r="F1609" s="179"/>
      <c r="G1609" s="179"/>
      <c r="H1609" s="179"/>
      <c r="I1609" s="179"/>
      <c r="J1609" s="179"/>
      <c r="K1609" s="179"/>
      <c r="L1609" s="179">
        <f>VLOOKUP(A1609,Sheet2!$A$1:$E$2000,5,FALSE)</f>
        <v>0</v>
      </c>
      <c r="M1609" s="21" t="e">
        <f t="shared" si="126"/>
        <v>#DIV/0!</v>
      </c>
      <c r="N1609" s="21" t="e">
        <f t="shared" si="127"/>
        <v>#DIV/0!</v>
      </c>
      <c r="O1609" s="21" t="e">
        <f t="shared" si="128"/>
        <v>#DIV/0!</v>
      </c>
      <c r="P1609" s="21" t="e">
        <f t="shared" si="129"/>
        <v>#DIV/0!</v>
      </c>
      <c r="Q1609" s="21" t="e">
        <f t="shared" si="130"/>
        <v>#DIV/0!</v>
      </c>
    </row>
    <row r="1610" spans="1:17">
      <c r="A1610" s="154"/>
      <c r="B1610" s="154"/>
      <c r="C1610" s="154"/>
      <c r="D1610" s="179"/>
      <c r="E1610" s="179"/>
      <c r="F1610" s="179"/>
      <c r="G1610" s="179"/>
      <c r="H1610" s="179"/>
      <c r="I1610" s="179"/>
      <c r="J1610" s="179"/>
      <c r="K1610" s="179"/>
      <c r="L1610" s="179" t="e">
        <f>VLOOKUP(A1610,Sheet2!$A$1:$E$2000,5,FALSE)</f>
        <v>#N/A</v>
      </c>
      <c r="M1610" s="21" t="e">
        <f t="shared" si="126"/>
        <v>#DIV/0!</v>
      </c>
      <c r="N1610" s="21" t="e">
        <f t="shared" si="127"/>
        <v>#DIV/0!</v>
      </c>
      <c r="O1610" s="21" t="e">
        <f t="shared" si="128"/>
        <v>#DIV/0!</v>
      </c>
      <c r="P1610" s="21" t="e">
        <f t="shared" si="129"/>
        <v>#DIV/0!</v>
      </c>
      <c r="Q1610" s="21" t="e">
        <f t="shared" si="130"/>
        <v>#N/A</v>
      </c>
    </row>
    <row r="1611" spans="1:17">
      <c r="A1611" s="154"/>
      <c r="B1611" s="154"/>
      <c r="C1611" s="154"/>
      <c r="D1611" s="179"/>
      <c r="E1611" s="179"/>
      <c r="F1611" s="179"/>
      <c r="G1611" s="179"/>
      <c r="H1611" s="179"/>
      <c r="I1611" s="179"/>
      <c r="J1611" s="179"/>
      <c r="K1611" s="179"/>
      <c r="L1611" s="179" t="e">
        <f>VLOOKUP(A1611,Sheet2!$A$1:$E$2000,5,FALSE)</f>
        <v>#N/A</v>
      </c>
      <c r="M1611" s="21" t="e">
        <f t="shared" si="126"/>
        <v>#DIV/0!</v>
      </c>
      <c r="N1611" s="21" t="e">
        <f t="shared" si="127"/>
        <v>#DIV/0!</v>
      </c>
      <c r="O1611" s="21" t="e">
        <f t="shared" si="128"/>
        <v>#DIV/0!</v>
      </c>
      <c r="P1611" s="21" t="e">
        <f t="shared" si="129"/>
        <v>#DIV/0!</v>
      </c>
      <c r="Q1611" s="21" t="e">
        <f t="shared" si="130"/>
        <v>#N/A</v>
      </c>
    </row>
    <row r="1612" spans="1:17">
      <c r="A1612" s="154"/>
      <c r="B1612" s="154"/>
      <c r="C1612" s="154"/>
      <c r="D1612" s="179"/>
      <c r="E1612" s="179"/>
      <c r="F1612" s="179"/>
      <c r="G1612" s="179"/>
      <c r="H1612" s="179"/>
      <c r="I1612" s="179"/>
      <c r="J1612" s="179"/>
      <c r="K1612" s="179"/>
      <c r="L1612" s="179" t="e">
        <f>VLOOKUP(A1612,Sheet2!$A$1:$E$2000,5,FALSE)</f>
        <v>#N/A</v>
      </c>
      <c r="M1612" s="21" t="e">
        <f t="shared" si="126"/>
        <v>#DIV/0!</v>
      </c>
      <c r="N1612" s="21" t="e">
        <f t="shared" si="127"/>
        <v>#DIV/0!</v>
      </c>
      <c r="O1612" s="21" t="e">
        <f t="shared" si="128"/>
        <v>#DIV/0!</v>
      </c>
      <c r="P1612" s="21" t="e">
        <f t="shared" si="129"/>
        <v>#DIV/0!</v>
      </c>
      <c r="Q1612" s="21" t="e">
        <f t="shared" si="130"/>
        <v>#N/A</v>
      </c>
    </row>
    <row r="1613" spans="1:17">
      <c r="A1613" s="154"/>
      <c r="B1613" s="154"/>
      <c r="C1613" s="154"/>
      <c r="D1613" s="179"/>
      <c r="E1613" s="179"/>
      <c r="F1613" s="179"/>
      <c r="G1613" s="179"/>
      <c r="H1613" s="179"/>
      <c r="I1613" s="179"/>
      <c r="J1613" s="179"/>
      <c r="K1613" s="179"/>
      <c r="L1613" s="179" t="e">
        <f>VLOOKUP(A1613,Sheet2!$A$1:$E$2000,5,FALSE)</f>
        <v>#N/A</v>
      </c>
      <c r="M1613" s="21" t="e">
        <f t="shared" si="126"/>
        <v>#DIV/0!</v>
      </c>
      <c r="N1613" s="21" t="e">
        <f t="shared" si="127"/>
        <v>#DIV/0!</v>
      </c>
      <c r="O1613" s="21" t="e">
        <f t="shared" si="128"/>
        <v>#DIV/0!</v>
      </c>
      <c r="P1613" s="21" t="e">
        <f t="shared" si="129"/>
        <v>#DIV/0!</v>
      </c>
      <c r="Q1613" s="21" t="e">
        <f t="shared" si="130"/>
        <v>#N/A</v>
      </c>
    </row>
    <row r="1614" spans="1:17">
      <c r="A1614" s="154"/>
      <c r="B1614" s="154"/>
      <c r="C1614" s="154"/>
      <c r="D1614" s="179"/>
      <c r="E1614" s="179"/>
      <c r="F1614" s="179"/>
      <c r="G1614" s="179"/>
      <c r="H1614" s="179"/>
      <c r="I1614" s="179"/>
      <c r="J1614" s="179"/>
      <c r="K1614" s="179"/>
      <c r="L1614" s="179" t="e">
        <f>VLOOKUP(A1614,Sheet2!$A$1:$E$2000,5,FALSE)</f>
        <v>#N/A</v>
      </c>
      <c r="M1614" s="21" t="e">
        <f t="shared" si="126"/>
        <v>#DIV/0!</v>
      </c>
      <c r="N1614" s="21" t="e">
        <f t="shared" si="127"/>
        <v>#DIV/0!</v>
      </c>
      <c r="O1614" s="21" t="e">
        <f t="shared" si="128"/>
        <v>#DIV/0!</v>
      </c>
      <c r="P1614" s="21" t="e">
        <f t="shared" si="129"/>
        <v>#DIV/0!</v>
      </c>
      <c r="Q1614" s="21" t="e">
        <f t="shared" si="130"/>
        <v>#N/A</v>
      </c>
    </row>
    <row r="1615" spans="1:17">
      <c r="A1615" s="154"/>
      <c r="B1615" s="154"/>
      <c r="C1615" s="154"/>
      <c r="D1615" s="179"/>
      <c r="E1615" s="179"/>
      <c r="F1615" s="179"/>
      <c r="G1615" s="179"/>
      <c r="H1615" s="179"/>
      <c r="I1615" s="179"/>
      <c r="J1615" s="179"/>
      <c r="K1615" s="179"/>
      <c r="L1615" s="179" t="e">
        <f>VLOOKUP(A1615,Sheet2!$A$1:$E$2000,5,FALSE)</f>
        <v>#N/A</v>
      </c>
      <c r="M1615" s="21" t="e">
        <f t="shared" si="126"/>
        <v>#DIV/0!</v>
      </c>
      <c r="N1615" s="21" t="e">
        <f t="shared" si="127"/>
        <v>#DIV/0!</v>
      </c>
      <c r="O1615" s="21" t="e">
        <f t="shared" si="128"/>
        <v>#DIV/0!</v>
      </c>
      <c r="P1615" s="21" t="e">
        <f t="shared" si="129"/>
        <v>#DIV/0!</v>
      </c>
      <c r="Q1615" s="21" t="e">
        <f t="shared" si="130"/>
        <v>#N/A</v>
      </c>
    </row>
    <row r="1616" spans="1:17">
      <c r="A1616" s="154"/>
      <c r="B1616" s="154"/>
      <c r="C1616" s="154"/>
      <c r="D1616" s="179"/>
      <c r="E1616" s="179"/>
      <c r="F1616" s="179"/>
      <c r="G1616" s="179"/>
      <c r="H1616" s="179"/>
      <c r="I1616" s="179"/>
      <c r="J1616" s="179"/>
      <c r="K1616" s="179"/>
      <c r="L1616" s="179" t="e">
        <f>VLOOKUP(A1616,Sheet2!$A$1:$E$2000,5,FALSE)</f>
        <v>#N/A</v>
      </c>
      <c r="M1616" s="21" t="e">
        <f t="shared" si="126"/>
        <v>#DIV/0!</v>
      </c>
      <c r="N1616" s="21" t="e">
        <f t="shared" si="127"/>
        <v>#DIV/0!</v>
      </c>
      <c r="O1616" s="21" t="e">
        <f t="shared" si="128"/>
        <v>#DIV/0!</v>
      </c>
      <c r="P1616" s="21" t="e">
        <f t="shared" si="129"/>
        <v>#DIV/0!</v>
      </c>
      <c r="Q1616" s="21" t="e">
        <f t="shared" si="130"/>
        <v>#N/A</v>
      </c>
    </row>
    <row r="1617" spans="1:17">
      <c r="A1617" s="154"/>
      <c r="B1617" s="154"/>
      <c r="C1617" s="154"/>
      <c r="D1617" s="179"/>
      <c r="E1617" s="179"/>
      <c r="F1617" s="179"/>
      <c r="G1617" s="179"/>
      <c r="H1617" s="179"/>
      <c r="I1617" s="179"/>
      <c r="J1617" s="179"/>
      <c r="K1617" s="179"/>
      <c r="L1617" s="179" t="e">
        <f>VLOOKUP(A1617,Sheet2!$A$1:$E$2000,5,FALSE)</f>
        <v>#N/A</v>
      </c>
      <c r="M1617" s="21" t="e">
        <f t="shared" si="126"/>
        <v>#DIV/0!</v>
      </c>
      <c r="N1617" s="21" t="e">
        <f t="shared" si="127"/>
        <v>#DIV/0!</v>
      </c>
      <c r="O1617" s="21" t="e">
        <f t="shared" si="128"/>
        <v>#DIV/0!</v>
      </c>
      <c r="P1617" s="21" t="e">
        <f t="shared" si="129"/>
        <v>#DIV/0!</v>
      </c>
      <c r="Q1617" s="21" t="e">
        <f t="shared" si="130"/>
        <v>#N/A</v>
      </c>
    </row>
    <row r="1618" spans="1:17">
      <c r="A1618" s="154"/>
      <c r="B1618" s="154"/>
      <c r="C1618" s="154"/>
      <c r="D1618" s="179"/>
      <c r="E1618" s="179"/>
      <c r="F1618" s="179"/>
      <c r="G1618" s="179"/>
      <c r="H1618" s="179"/>
      <c r="I1618" s="179"/>
      <c r="J1618" s="179"/>
      <c r="K1618" s="179"/>
      <c r="L1618" s="179" t="e">
        <f>VLOOKUP(A1618,Sheet2!$A$1:$E$2000,5,FALSE)</f>
        <v>#N/A</v>
      </c>
      <c r="M1618" s="21" t="e">
        <f t="shared" si="126"/>
        <v>#DIV/0!</v>
      </c>
      <c r="N1618" s="21" t="e">
        <f t="shared" si="127"/>
        <v>#DIV/0!</v>
      </c>
      <c r="O1618" s="21" t="e">
        <f t="shared" si="128"/>
        <v>#DIV/0!</v>
      </c>
      <c r="P1618" s="21" t="e">
        <f t="shared" si="129"/>
        <v>#DIV/0!</v>
      </c>
      <c r="Q1618" s="21" t="e">
        <f t="shared" si="130"/>
        <v>#N/A</v>
      </c>
    </row>
    <row r="1619" spans="1:17">
      <c r="A1619" s="154"/>
      <c r="B1619" s="154"/>
      <c r="C1619" s="154"/>
      <c r="D1619" s="179"/>
      <c r="E1619" s="179"/>
      <c r="F1619" s="179"/>
      <c r="G1619" s="179"/>
      <c r="H1619" s="179"/>
      <c r="I1619" s="179"/>
      <c r="J1619" s="179"/>
      <c r="K1619" s="179"/>
      <c r="L1619" s="179" t="e">
        <f>VLOOKUP(A1619,Sheet2!$A$1:$E$2000,5,FALSE)</f>
        <v>#N/A</v>
      </c>
      <c r="M1619" s="21" t="e">
        <f t="shared" si="126"/>
        <v>#DIV/0!</v>
      </c>
      <c r="N1619" s="21" t="e">
        <f t="shared" si="127"/>
        <v>#DIV/0!</v>
      </c>
      <c r="O1619" s="21" t="e">
        <f t="shared" si="128"/>
        <v>#DIV/0!</v>
      </c>
      <c r="P1619" s="21" t="e">
        <f t="shared" si="129"/>
        <v>#DIV/0!</v>
      </c>
      <c r="Q1619" s="21" t="e">
        <f t="shared" si="130"/>
        <v>#N/A</v>
      </c>
    </row>
    <row r="1620" spans="1:17">
      <c r="A1620" s="154"/>
      <c r="B1620" s="154"/>
      <c r="C1620" s="154"/>
      <c r="D1620" s="179"/>
      <c r="E1620" s="179"/>
      <c r="F1620" s="179"/>
      <c r="G1620" s="179"/>
      <c r="H1620" s="179"/>
      <c r="I1620" s="179"/>
      <c r="J1620" s="179"/>
      <c r="K1620" s="179"/>
      <c r="L1620" s="179" t="e">
        <f>VLOOKUP(A1620,Sheet2!$A$1:$E$2000,5,FALSE)</f>
        <v>#N/A</v>
      </c>
      <c r="M1620" s="21" t="e">
        <f t="shared" si="126"/>
        <v>#DIV/0!</v>
      </c>
      <c r="N1620" s="21" t="e">
        <f t="shared" si="127"/>
        <v>#DIV/0!</v>
      </c>
      <c r="O1620" s="21" t="e">
        <f t="shared" si="128"/>
        <v>#DIV/0!</v>
      </c>
      <c r="P1620" s="21" t="e">
        <f t="shared" si="129"/>
        <v>#DIV/0!</v>
      </c>
      <c r="Q1620" s="21" t="e">
        <f t="shared" si="130"/>
        <v>#N/A</v>
      </c>
    </row>
    <row r="1621" spans="1:17">
      <c r="A1621" s="154"/>
      <c r="B1621" s="154"/>
      <c r="C1621" s="154"/>
      <c r="D1621" s="179"/>
      <c r="E1621" s="179"/>
      <c r="F1621" s="179"/>
      <c r="G1621" s="179"/>
      <c r="H1621" s="179"/>
      <c r="I1621" s="179"/>
      <c r="J1621" s="179"/>
      <c r="K1621" s="179"/>
      <c r="L1621" s="179" t="e">
        <f>VLOOKUP(A1621,Sheet2!$A$1:$E$2000,5,FALSE)</f>
        <v>#N/A</v>
      </c>
      <c r="M1621" s="21" t="e">
        <f t="shared" si="126"/>
        <v>#DIV/0!</v>
      </c>
      <c r="N1621" s="21" t="e">
        <f t="shared" si="127"/>
        <v>#DIV/0!</v>
      </c>
      <c r="O1621" s="21" t="e">
        <f t="shared" si="128"/>
        <v>#DIV/0!</v>
      </c>
      <c r="P1621" s="21" t="e">
        <f t="shared" si="129"/>
        <v>#DIV/0!</v>
      </c>
      <c r="Q1621" s="21" t="e">
        <f t="shared" si="130"/>
        <v>#N/A</v>
      </c>
    </row>
    <row r="1622" spans="1:17">
      <c r="A1622" s="154"/>
      <c r="B1622" s="154"/>
      <c r="C1622" s="154"/>
      <c r="D1622" s="179"/>
      <c r="E1622" s="179"/>
      <c r="F1622" s="179"/>
      <c r="G1622" s="179"/>
      <c r="H1622" s="179"/>
      <c r="I1622" s="179"/>
      <c r="J1622" s="179"/>
      <c r="K1622" s="179"/>
      <c r="L1622" s="179" t="e">
        <f>VLOOKUP(A1622,Sheet2!$A$1:$E$2000,5,FALSE)</f>
        <v>#N/A</v>
      </c>
      <c r="M1622" s="21" t="e">
        <f t="shared" si="126"/>
        <v>#DIV/0!</v>
      </c>
      <c r="N1622" s="21" t="e">
        <f t="shared" si="127"/>
        <v>#DIV/0!</v>
      </c>
      <c r="O1622" s="21" t="e">
        <f t="shared" si="128"/>
        <v>#DIV/0!</v>
      </c>
      <c r="P1622" s="21" t="e">
        <f t="shared" si="129"/>
        <v>#DIV/0!</v>
      </c>
      <c r="Q1622" s="21" t="e">
        <f t="shared" si="130"/>
        <v>#N/A</v>
      </c>
    </row>
    <row r="1623" spans="1:17">
      <c r="A1623" s="154"/>
      <c r="B1623" s="154"/>
      <c r="C1623" s="154"/>
      <c r="D1623" s="179"/>
      <c r="E1623" s="179"/>
      <c r="F1623" s="179"/>
      <c r="G1623" s="179"/>
      <c r="H1623" s="179"/>
      <c r="I1623" s="179"/>
      <c r="J1623" s="179"/>
      <c r="K1623" s="179"/>
      <c r="L1623" s="179" t="e">
        <f>VLOOKUP(A1623,Sheet2!$A$1:$E$2000,5,FALSE)</f>
        <v>#N/A</v>
      </c>
      <c r="M1623" s="21" t="e">
        <f t="shared" si="126"/>
        <v>#DIV/0!</v>
      </c>
      <c r="N1623" s="21" t="e">
        <f t="shared" si="127"/>
        <v>#DIV/0!</v>
      </c>
      <c r="O1623" s="21" t="e">
        <f t="shared" si="128"/>
        <v>#DIV/0!</v>
      </c>
      <c r="P1623" s="21" t="e">
        <f t="shared" si="129"/>
        <v>#DIV/0!</v>
      </c>
      <c r="Q1623" s="21" t="e">
        <f t="shared" si="130"/>
        <v>#N/A</v>
      </c>
    </row>
    <row r="1624" spans="1:17">
      <c r="A1624" s="154"/>
      <c r="B1624" s="154"/>
      <c r="C1624" s="154"/>
      <c r="D1624" s="179"/>
      <c r="E1624" s="179"/>
      <c r="F1624" s="179"/>
      <c r="G1624" s="179"/>
      <c r="H1624" s="179"/>
      <c r="I1624" s="179"/>
      <c r="J1624" s="179"/>
      <c r="K1624" s="179"/>
      <c r="L1624" s="179" t="e">
        <f>VLOOKUP(A1624,Sheet2!$A$1:$E$2000,5,FALSE)</f>
        <v>#N/A</v>
      </c>
      <c r="M1624" s="21" t="e">
        <f t="shared" si="126"/>
        <v>#DIV/0!</v>
      </c>
      <c r="N1624" s="21" t="e">
        <f t="shared" si="127"/>
        <v>#DIV/0!</v>
      </c>
      <c r="O1624" s="21" t="e">
        <f t="shared" si="128"/>
        <v>#DIV/0!</v>
      </c>
      <c r="P1624" s="21" t="e">
        <f t="shared" si="129"/>
        <v>#DIV/0!</v>
      </c>
      <c r="Q1624" s="21" t="e">
        <f t="shared" si="130"/>
        <v>#N/A</v>
      </c>
    </row>
    <row r="1625" spans="1:17">
      <c r="A1625" s="154"/>
      <c r="B1625" s="154"/>
      <c r="C1625" s="154"/>
      <c r="D1625" s="179"/>
      <c r="E1625" s="179"/>
      <c r="F1625" s="179"/>
      <c r="G1625" s="179"/>
      <c r="H1625" s="179"/>
      <c r="I1625" s="179"/>
      <c r="J1625" s="179"/>
      <c r="K1625" s="179"/>
      <c r="L1625" s="179" t="e">
        <f>VLOOKUP(A1625,Sheet2!$A$1:$E$2000,5,FALSE)</f>
        <v>#N/A</v>
      </c>
      <c r="M1625" s="21" t="e">
        <f t="shared" si="126"/>
        <v>#DIV/0!</v>
      </c>
      <c r="N1625" s="21" t="e">
        <f t="shared" si="127"/>
        <v>#DIV/0!</v>
      </c>
      <c r="O1625" s="21" t="e">
        <f t="shared" si="128"/>
        <v>#DIV/0!</v>
      </c>
      <c r="P1625" s="21" t="e">
        <f t="shared" si="129"/>
        <v>#DIV/0!</v>
      </c>
      <c r="Q1625" s="21" t="e">
        <f t="shared" si="130"/>
        <v>#N/A</v>
      </c>
    </row>
    <row r="1626" spans="1:17">
      <c r="A1626" s="154"/>
      <c r="B1626" s="154"/>
      <c r="C1626" s="154"/>
      <c r="D1626" s="179"/>
      <c r="E1626" s="179"/>
      <c r="F1626" s="179"/>
      <c r="G1626" s="179"/>
      <c r="H1626" s="179"/>
      <c r="I1626" s="179"/>
      <c r="J1626" s="179"/>
      <c r="K1626" s="179"/>
      <c r="L1626" s="179" t="e">
        <f>VLOOKUP(A1626,Sheet2!$A$1:$E$2000,5,FALSE)</f>
        <v>#N/A</v>
      </c>
      <c r="M1626" s="21" t="e">
        <f t="shared" si="126"/>
        <v>#DIV/0!</v>
      </c>
      <c r="N1626" s="21" t="e">
        <f t="shared" si="127"/>
        <v>#DIV/0!</v>
      </c>
      <c r="O1626" s="21" t="e">
        <f t="shared" si="128"/>
        <v>#DIV/0!</v>
      </c>
      <c r="P1626" s="21" t="e">
        <f t="shared" si="129"/>
        <v>#DIV/0!</v>
      </c>
      <c r="Q1626" s="21" t="e">
        <f t="shared" si="130"/>
        <v>#N/A</v>
      </c>
    </row>
    <row r="1627" spans="1:17">
      <c r="A1627" s="154"/>
      <c r="B1627" s="154"/>
      <c r="C1627" s="154"/>
      <c r="D1627" s="179"/>
      <c r="E1627" s="179"/>
      <c r="F1627" s="179"/>
      <c r="G1627" s="179"/>
      <c r="H1627" s="179"/>
      <c r="I1627" s="179"/>
      <c r="J1627" s="179"/>
      <c r="K1627" s="179"/>
      <c r="L1627" s="179" t="e">
        <f>VLOOKUP(A1627,Sheet2!$A$1:$E$2000,5,FALSE)</f>
        <v>#N/A</v>
      </c>
      <c r="M1627" s="21" t="e">
        <f t="shared" si="126"/>
        <v>#DIV/0!</v>
      </c>
      <c r="N1627" s="21" t="e">
        <f t="shared" si="127"/>
        <v>#DIV/0!</v>
      </c>
      <c r="O1627" s="21" t="e">
        <f t="shared" si="128"/>
        <v>#DIV/0!</v>
      </c>
      <c r="P1627" s="21" t="e">
        <f t="shared" si="129"/>
        <v>#DIV/0!</v>
      </c>
      <c r="Q1627" s="21" t="e">
        <f t="shared" si="130"/>
        <v>#N/A</v>
      </c>
    </row>
    <row r="1628" spans="1:17">
      <c r="A1628" s="154"/>
      <c r="B1628" s="154"/>
      <c r="C1628" s="154"/>
      <c r="D1628" s="179"/>
      <c r="E1628" s="179"/>
      <c r="F1628" s="179"/>
      <c r="G1628" s="179"/>
      <c r="H1628" s="179"/>
      <c r="I1628" s="179"/>
      <c r="J1628" s="179"/>
      <c r="K1628" s="179"/>
      <c r="L1628" s="179" t="e">
        <f>VLOOKUP(A1628,Sheet2!$A$1:$E$2000,5,FALSE)</f>
        <v>#N/A</v>
      </c>
      <c r="M1628" s="21" t="e">
        <f t="shared" si="126"/>
        <v>#DIV/0!</v>
      </c>
      <c r="N1628" s="21" t="e">
        <f t="shared" si="127"/>
        <v>#DIV/0!</v>
      </c>
      <c r="O1628" s="21" t="e">
        <f t="shared" si="128"/>
        <v>#DIV/0!</v>
      </c>
      <c r="P1628" s="21" t="e">
        <f t="shared" si="129"/>
        <v>#DIV/0!</v>
      </c>
      <c r="Q1628" s="21" t="e">
        <f t="shared" si="130"/>
        <v>#N/A</v>
      </c>
    </row>
    <row r="1629" spans="1:17">
      <c r="A1629" s="154"/>
      <c r="B1629" s="154"/>
      <c r="C1629" s="154"/>
      <c r="D1629" s="179"/>
      <c r="E1629" s="179"/>
      <c r="F1629" s="179"/>
      <c r="G1629" s="179"/>
      <c r="H1629" s="179"/>
      <c r="I1629" s="179"/>
      <c r="J1629" s="179"/>
      <c r="K1629" s="179"/>
      <c r="L1629" s="179" t="e">
        <f>VLOOKUP(A1629,Sheet2!$A$1:$E$2000,5,FALSE)</f>
        <v>#N/A</v>
      </c>
      <c r="M1629" s="21" t="e">
        <f t="shared" si="126"/>
        <v>#DIV/0!</v>
      </c>
      <c r="N1629" s="21" t="e">
        <f t="shared" si="127"/>
        <v>#DIV/0!</v>
      </c>
      <c r="O1629" s="21" t="e">
        <f t="shared" si="128"/>
        <v>#DIV/0!</v>
      </c>
      <c r="P1629" s="21" t="e">
        <f t="shared" si="129"/>
        <v>#DIV/0!</v>
      </c>
      <c r="Q1629" s="21" t="e">
        <f t="shared" si="130"/>
        <v>#N/A</v>
      </c>
    </row>
    <row r="1630" spans="1:17">
      <c r="A1630" s="154"/>
      <c r="B1630" s="154"/>
      <c r="C1630" s="154"/>
      <c r="D1630" s="179"/>
      <c r="E1630" s="179"/>
      <c r="F1630" s="179"/>
      <c r="G1630" s="179"/>
      <c r="H1630" s="179"/>
      <c r="I1630" s="179"/>
      <c r="J1630" s="179"/>
      <c r="K1630" s="179"/>
      <c r="L1630" s="179" t="e">
        <f>VLOOKUP(A1630,Sheet2!$A$1:$E$2000,5,FALSE)</f>
        <v>#N/A</v>
      </c>
      <c r="M1630" s="21" t="e">
        <f t="shared" si="126"/>
        <v>#DIV/0!</v>
      </c>
      <c r="N1630" s="21" t="e">
        <f t="shared" si="127"/>
        <v>#DIV/0!</v>
      </c>
      <c r="O1630" s="21" t="e">
        <f t="shared" si="128"/>
        <v>#DIV/0!</v>
      </c>
      <c r="P1630" s="21" t="e">
        <f t="shared" si="129"/>
        <v>#DIV/0!</v>
      </c>
      <c r="Q1630" s="21" t="e">
        <f t="shared" si="130"/>
        <v>#N/A</v>
      </c>
    </row>
    <row r="1631" spans="1:17">
      <c r="A1631" s="154"/>
      <c r="B1631" s="154"/>
      <c r="C1631" s="154"/>
      <c r="D1631" s="179"/>
      <c r="E1631" s="179"/>
      <c r="F1631" s="179"/>
      <c r="G1631" s="179"/>
      <c r="H1631" s="179"/>
      <c r="I1631" s="179"/>
      <c r="J1631" s="179"/>
      <c r="K1631" s="179"/>
      <c r="L1631" s="179" t="e">
        <f>VLOOKUP(A1631,Sheet2!$A$1:$E$2000,5,FALSE)</f>
        <v>#N/A</v>
      </c>
      <c r="M1631" s="21" t="e">
        <f t="shared" si="126"/>
        <v>#DIV/0!</v>
      </c>
      <c r="N1631" s="21" t="e">
        <f t="shared" si="127"/>
        <v>#DIV/0!</v>
      </c>
      <c r="O1631" s="21" t="e">
        <f t="shared" si="128"/>
        <v>#DIV/0!</v>
      </c>
      <c r="P1631" s="21" t="e">
        <f t="shared" si="129"/>
        <v>#DIV/0!</v>
      </c>
      <c r="Q1631" s="21" t="e">
        <f t="shared" si="130"/>
        <v>#N/A</v>
      </c>
    </row>
    <row r="1632" spans="1:17">
      <c r="A1632" s="154"/>
      <c r="B1632" s="154"/>
      <c r="C1632" s="154"/>
      <c r="D1632" s="179"/>
      <c r="E1632" s="179"/>
      <c r="F1632" s="179"/>
      <c r="G1632" s="179"/>
      <c r="H1632" s="179"/>
      <c r="I1632" s="179"/>
      <c r="J1632" s="179"/>
      <c r="K1632" s="179"/>
      <c r="L1632" s="179" t="e">
        <f>VLOOKUP(A1632,Sheet2!$A$1:$E$2000,5,FALSE)</f>
        <v>#N/A</v>
      </c>
      <c r="M1632" s="21" t="e">
        <f t="shared" si="126"/>
        <v>#DIV/0!</v>
      </c>
      <c r="N1632" s="21" t="e">
        <f t="shared" si="127"/>
        <v>#DIV/0!</v>
      </c>
      <c r="O1632" s="21" t="e">
        <f t="shared" si="128"/>
        <v>#DIV/0!</v>
      </c>
      <c r="P1632" s="21" t="e">
        <f t="shared" si="129"/>
        <v>#DIV/0!</v>
      </c>
      <c r="Q1632" s="21" t="e">
        <f t="shared" si="130"/>
        <v>#N/A</v>
      </c>
    </row>
    <row r="1633" spans="1:17">
      <c r="A1633" s="154"/>
      <c r="B1633" s="154"/>
      <c r="C1633" s="154"/>
      <c r="D1633" s="179"/>
      <c r="E1633" s="179"/>
      <c r="F1633" s="179"/>
      <c r="G1633" s="179"/>
      <c r="H1633" s="179"/>
      <c r="I1633" s="179"/>
      <c r="J1633" s="179"/>
      <c r="K1633" s="179"/>
      <c r="L1633" s="179" t="e">
        <f>VLOOKUP(A1633,Sheet2!$A$1:$E$2000,5,FALSE)</f>
        <v>#N/A</v>
      </c>
      <c r="M1633" s="21" t="e">
        <f t="shared" si="126"/>
        <v>#DIV/0!</v>
      </c>
      <c r="N1633" s="21" t="e">
        <f t="shared" si="127"/>
        <v>#DIV/0!</v>
      </c>
      <c r="O1633" s="21" t="e">
        <f t="shared" si="128"/>
        <v>#DIV/0!</v>
      </c>
      <c r="P1633" s="21" t="e">
        <f t="shared" si="129"/>
        <v>#DIV/0!</v>
      </c>
      <c r="Q1633" s="21" t="e">
        <f t="shared" si="130"/>
        <v>#N/A</v>
      </c>
    </row>
    <row r="1634" spans="1:17">
      <c r="A1634" s="154"/>
      <c r="B1634" s="154"/>
      <c r="C1634" s="154"/>
      <c r="D1634" s="179"/>
      <c r="E1634" s="179"/>
      <c r="F1634" s="179"/>
      <c r="G1634" s="179"/>
      <c r="H1634" s="179"/>
      <c r="I1634" s="179"/>
      <c r="J1634" s="179"/>
      <c r="K1634" s="179"/>
      <c r="L1634" s="179" t="e">
        <f>VLOOKUP(A1634,Sheet2!$A$1:$E$2000,5,FALSE)</f>
        <v>#N/A</v>
      </c>
      <c r="M1634" s="21" t="e">
        <f t="shared" si="126"/>
        <v>#DIV/0!</v>
      </c>
      <c r="N1634" s="21" t="e">
        <f t="shared" si="127"/>
        <v>#DIV/0!</v>
      </c>
      <c r="O1634" s="21" t="e">
        <f t="shared" si="128"/>
        <v>#DIV/0!</v>
      </c>
      <c r="P1634" s="21" t="e">
        <f t="shared" si="129"/>
        <v>#DIV/0!</v>
      </c>
      <c r="Q1634" s="21" t="e">
        <f t="shared" si="130"/>
        <v>#N/A</v>
      </c>
    </row>
    <row r="1635" spans="1:17">
      <c r="A1635" s="154"/>
      <c r="B1635" s="154"/>
      <c r="C1635" s="154"/>
      <c r="D1635" s="179"/>
      <c r="E1635" s="179"/>
      <c r="F1635" s="179"/>
      <c r="G1635" s="179"/>
      <c r="H1635" s="179"/>
      <c r="I1635" s="179"/>
      <c r="J1635" s="179"/>
      <c r="K1635" s="179"/>
      <c r="L1635" s="179" t="e">
        <f>VLOOKUP(A1635,Sheet2!$A$1:$E$2000,5,FALSE)</f>
        <v>#N/A</v>
      </c>
      <c r="M1635" s="21" t="e">
        <f t="shared" si="126"/>
        <v>#DIV/0!</v>
      </c>
      <c r="N1635" s="21" t="e">
        <f t="shared" si="127"/>
        <v>#DIV/0!</v>
      </c>
      <c r="O1635" s="21" t="e">
        <f t="shared" si="128"/>
        <v>#DIV/0!</v>
      </c>
      <c r="P1635" s="21" t="e">
        <f t="shared" si="129"/>
        <v>#DIV/0!</v>
      </c>
      <c r="Q1635" s="21" t="e">
        <f t="shared" si="130"/>
        <v>#N/A</v>
      </c>
    </row>
    <row r="1636" spans="1:17">
      <c r="A1636" s="154"/>
      <c r="B1636" s="154"/>
      <c r="C1636" s="154"/>
      <c r="D1636" s="179"/>
      <c r="E1636" s="179"/>
      <c r="F1636" s="179"/>
      <c r="G1636" s="179"/>
      <c r="H1636" s="179"/>
      <c r="I1636" s="179"/>
      <c r="J1636" s="179"/>
      <c r="K1636" s="179"/>
      <c r="L1636" s="179" t="e">
        <f>VLOOKUP(A1636,Sheet2!$A$1:$E$2000,5,FALSE)</f>
        <v>#N/A</v>
      </c>
      <c r="M1636" s="21" t="e">
        <f t="shared" si="126"/>
        <v>#DIV/0!</v>
      </c>
      <c r="N1636" s="21" t="e">
        <f t="shared" si="127"/>
        <v>#DIV/0!</v>
      </c>
      <c r="O1636" s="21" t="e">
        <f t="shared" si="128"/>
        <v>#DIV/0!</v>
      </c>
      <c r="P1636" s="21" t="e">
        <f t="shared" si="129"/>
        <v>#DIV/0!</v>
      </c>
      <c r="Q1636" s="21" t="e">
        <f t="shared" si="130"/>
        <v>#N/A</v>
      </c>
    </row>
    <row r="1637" spans="1:17">
      <c r="A1637" s="154"/>
      <c r="B1637" s="154"/>
      <c r="C1637" s="154"/>
      <c r="D1637" s="179"/>
      <c r="E1637" s="179"/>
      <c r="F1637" s="179"/>
      <c r="G1637" s="179"/>
      <c r="H1637" s="179"/>
      <c r="I1637" s="179"/>
      <c r="J1637" s="179"/>
      <c r="K1637" s="179"/>
      <c r="L1637" s="179" t="e">
        <f>VLOOKUP(A1637,Sheet2!$A$1:$E$2000,5,FALSE)</f>
        <v>#N/A</v>
      </c>
      <c r="M1637" s="21" t="e">
        <f t="shared" si="126"/>
        <v>#DIV/0!</v>
      </c>
      <c r="N1637" s="21" t="e">
        <f t="shared" si="127"/>
        <v>#DIV/0!</v>
      </c>
      <c r="O1637" s="21" t="e">
        <f t="shared" si="128"/>
        <v>#DIV/0!</v>
      </c>
      <c r="P1637" s="21" t="e">
        <f t="shared" si="129"/>
        <v>#DIV/0!</v>
      </c>
      <c r="Q1637" s="21" t="e">
        <f t="shared" si="130"/>
        <v>#N/A</v>
      </c>
    </row>
    <row r="1638" spans="1:17">
      <c r="A1638" s="154"/>
      <c r="B1638" s="154"/>
      <c r="C1638" s="154"/>
      <c r="D1638" s="179"/>
      <c r="E1638" s="179"/>
      <c r="F1638" s="179"/>
      <c r="G1638" s="179"/>
      <c r="H1638" s="179"/>
      <c r="I1638" s="179"/>
      <c r="J1638" s="179"/>
      <c r="K1638" s="179"/>
      <c r="L1638" s="179" t="e">
        <f>VLOOKUP(A1638,Sheet2!$A$1:$E$2000,5,FALSE)</f>
        <v>#N/A</v>
      </c>
      <c r="M1638" s="21" t="e">
        <f t="shared" si="126"/>
        <v>#DIV/0!</v>
      </c>
      <c r="N1638" s="21" t="e">
        <f t="shared" si="127"/>
        <v>#DIV/0!</v>
      </c>
      <c r="O1638" s="21" t="e">
        <f t="shared" si="128"/>
        <v>#DIV/0!</v>
      </c>
      <c r="P1638" s="21" t="e">
        <f t="shared" si="129"/>
        <v>#DIV/0!</v>
      </c>
      <c r="Q1638" s="21" t="e">
        <f t="shared" si="130"/>
        <v>#N/A</v>
      </c>
    </row>
    <row r="1639" spans="1:17">
      <c r="A1639" s="154"/>
      <c r="B1639" s="154"/>
      <c r="C1639" s="154"/>
      <c r="D1639" s="179"/>
      <c r="E1639" s="179"/>
      <c r="F1639" s="179"/>
      <c r="G1639" s="179"/>
      <c r="H1639" s="179"/>
      <c r="I1639" s="179"/>
      <c r="J1639" s="179"/>
      <c r="K1639" s="179"/>
      <c r="L1639" s="179" t="e">
        <f>VLOOKUP(A1639,Sheet2!$A$1:$E$2000,5,FALSE)</f>
        <v>#N/A</v>
      </c>
      <c r="M1639" s="21" t="e">
        <f t="shared" si="126"/>
        <v>#DIV/0!</v>
      </c>
      <c r="N1639" s="21" t="e">
        <f t="shared" si="127"/>
        <v>#DIV/0!</v>
      </c>
      <c r="O1639" s="21" t="e">
        <f t="shared" si="128"/>
        <v>#DIV/0!</v>
      </c>
      <c r="P1639" s="21" t="e">
        <f t="shared" si="129"/>
        <v>#DIV/0!</v>
      </c>
      <c r="Q1639" s="21" t="e">
        <f t="shared" si="130"/>
        <v>#N/A</v>
      </c>
    </row>
    <row r="1640" spans="1:17">
      <c r="A1640" s="154"/>
      <c r="B1640" s="154"/>
      <c r="C1640" s="154"/>
      <c r="D1640" s="179"/>
      <c r="E1640" s="179"/>
      <c r="F1640" s="179"/>
      <c r="G1640" s="179"/>
      <c r="H1640" s="179"/>
      <c r="I1640" s="179"/>
      <c r="J1640" s="179"/>
      <c r="K1640" s="179"/>
      <c r="L1640" s="179" t="e">
        <f>VLOOKUP(A1640,Sheet2!$A$1:$E$2000,5,FALSE)</f>
        <v>#N/A</v>
      </c>
      <c r="M1640" s="21" t="e">
        <f t="shared" si="126"/>
        <v>#DIV/0!</v>
      </c>
      <c r="N1640" s="21" t="e">
        <f t="shared" si="127"/>
        <v>#DIV/0!</v>
      </c>
      <c r="O1640" s="21" t="e">
        <f t="shared" si="128"/>
        <v>#DIV/0!</v>
      </c>
      <c r="P1640" s="21" t="e">
        <f t="shared" si="129"/>
        <v>#DIV/0!</v>
      </c>
      <c r="Q1640" s="21" t="e">
        <f t="shared" si="130"/>
        <v>#N/A</v>
      </c>
    </row>
    <row r="1641" spans="1:17">
      <c r="A1641" s="154"/>
      <c r="B1641" s="154"/>
      <c r="C1641" s="154"/>
      <c r="D1641" s="179"/>
      <c r="E1641" s="179"/>
      <c r="F1641" s="179"/>
      <c r="G1641" s="179"/>
      <c r="H1641" s="179"/>
      <c r="I1641" s="179"/>
      <c r="J1641" s="179"/>
      <c r="K1641" s="179"/>
      <c r="L1641" s="179" t="e">
        <f>VLOOKUP(A1641,Sheet2!$A$1:$E$2000,5,FALSE)</f>
        <v>#N/A</v>
      </c>
      <c r="M1641" s="21" t="e">
        <f t="shared" si="126"/>
        <v>#DIV/0!</v>
      </c>
      <c r="N1641" s="21" t="e">
        <f t="shared" si="127"/>
        <v>#DIV/0!</v>
      </c>
      <c r="O1641" s="21" t="e">
        <f t="shared" si="128"/>
        <v>#DIV/0!</v>
      </c>
      <c r="P1641" s="21" t="e">
        <f t="shared" si="129"/>
        <v>#DIV/0!</v>
      </c>
      <c r="Q1641" s="21" t="e">
        <f t="shared" si="130"/>
        <v>#N/A</v>
      </c>
    </row>
    <row r="1642" spans="1:17">
      <c r="A1642" s="154"/>
      <c r="B1642" s="154"/>
      <c r="C1642" s="154"/>
      <c r="D1642" s="179"/>
      <c r="E1642" s="179"/>
      <c r="F1642" s="179"/>
      <c r="G1642" s="179"/>
      <c r="H1642" s="179"/>
      <c r="I1642" s="179"/>
      <c r="J1642" s="179"/>
      <c r="K1642" s="179"/>
      <c r="L1642" s="179" t="e">
        <f>VLOOKUP(A1642,Sheet2!$A$1:$E$2000,5,FALSE)</f>
        <v>#N/A</v>
      </c>
      <c r="M1642" s="21" t="e">
        <f t="shared" si="126"/>
        <v>#DIV/0!</v>
      </c>
      <c r="N1642" s="21" t="e">
        <f t="shared" si="127"/>
        <v>#DIV/0!</v>
      </c>
      <c r="O1642" s="21" t="e">
        <f t="shared" si="128"/>
        <v>#DIV/0!</v>
      </c>
      <c r="P1642" s="21" t="e">
        <f t="shared" si="129"/>
        <v>#DIV/0!</v>
      </c>
      <c r="Q1642" s="21" t="e">
        <f t="shared" si="130"/>
        <v>#N/A</v>
      </c>
    </row>
    <row r="1643" spans="1:17">
      <c r="A1643" s="154"/>
      <c r="B1643" s="154"/>
      <c r="C1643" s="154"/>
      <c r="D1643" s="179"/>
      <c r="E1643" s="179"/>
      <c r="F1643" s="179"/>
      <c r="G1643" s="179"/>
      <c r="H1643" s="179"/>
      <c r="I1643" s="179"/>
      <c r="J1643" s="179"/>
      <c r="K1643" s="179"/>
      <c r="L1643" s="179" t="e">
        <f>VLOOKUP(A1643,Sheet2!$A$1:$E$2000,5,FALSE)</f>
        <v>#N/A</v>
      </c>
      <c r="M1643" s="21" t="e">
        <f t="shared" si="126"/>
        <v>#DIV/0!</v>
      </c>
      <c r="N1643" s="21" t="e">
        <f t="shared" si="127"/>
        <v>#DIV/0!</v>
      </c>
      <c r="O1643" s="21" t="e">
        <f t="shared" si="128"/>
        <v>#DIV/0!</v>
      </c>
      <c r="P1643" s="21" t="e">
        <f t="shared" si="129"/>
        <v>#DIV/0!</v>
      </c>
      <c r="Q1643" s="21" t="e">
        <f t="shared" si="130"/>
        <v>#N/A</v>
      </c>
    </row>
    <row r="1644" spans="1:17">
      <c r="A1644" s="154"/>
      <c r="B1644" s="154"/>
      <c r="C1644" s="154"/>
      <c r="D1644" s="179"/>
      <c r="E1644" s="179"/>
      <c r="F1644" s="179"/>
      <c r="G1644" s="179"/>
      <c r="H1644" s="179"/>
      <c r="I1644" s="179"/>
      <c r="J1644" s="179"/>
      <c r="K1644" s="179"/>
      <c r="L1644" s="179" t="e">
        <f>VLOOKUP(A1644,Sheet2!$A$1:$E$2000,5,FALSE)</f>
        <v>#N/A</v>
      </c>
      <c r="M1644" s="21" t="e">
        <f t="shared" si="126"/>
        <v>#DIV/0!</v>
      </c>
      <c r="N1644" s="21" t="e">
        <f t="shared" si="127"/>
        <v>#DIV/0!</v>
      </c>
      <c r="O1644" s="21" t="e">
        <f t="shared" si="128"/>
        <v>#DIV/0!</v>
      </c>
      <c r="P1644" s="21" t="e">
        <f t="shared" si="129"/>
        <v>#DIV/0!</v>
      </c>
      <c r="Q1644" s="21" t="e">
        <f t="shared" si="130"/>
        <v>#N/A</v>
      </c>
    </row>
    <row r="1645" spans="1:17">
      <c r="A1645" s="154"/>
      <c r="B1645" s="154"/>
      <c r="C1645" s="154"/>
      <c r="D1645" s="179"/>
      <c r="E1645" s="179"/>
      <c r="F1645" s="179"/>
      <c r="G1645" s="179"/>
      <c r="H1645" s="179"/>
      <c r="I1645" s="179"/>
      <c r="J1645" s="179"/>
      <c r="K1645" s="179"/>
      <c r="L1645" s="179" t="e">
        <f>VLOOKUP(A1645,Sheet2!$A$1:$E$2000,5,FALSE)</f>
        <v>#N/A</v>
      </c>
      <c r="M1645" s="21" t="e">
        <f t="shared" si="126"/>
        <v>#DIV/0!</v>
      </c>
      <c r="N1645" s="21" t="e">
        <f t="shared" si="127"/>
        <v>#DIV/0!</v>
      </c>
      <c r="O1645" s="21" t="e">
        <f t="shared" si="128"/>
        <v>#DIV/0!</v>
      </c>
      <c r="P1645" s="21" t="e">
        <f t="shared" si="129"/>
        <v>#DIV/0!</v>
      </c>
      <c r="Q1645" s="21" t="e">
        <f t="shared" si="130"/>
        <v>#N/A</v>
      </c>
    </row>
    <row r="1646" spans="1:17">
      <c r="A1646" s="154"/>
      <c r="B1646" s="154"/>
      <c r="C1646" s="154"/>
      <c r="D1646" s="179"/>
      <c r="E1646" s="179"/>
      <c r="F1646" s="179"/>
      <c r="G1646" s="179"/>
      <c r="H1646" s="179"/>
      <c r="I1646" s="179"/>
      <c r="J1646" s="179"/>
      <c r="K1646" s="179"/>
      <c r="L1646" s="179" t="e">
        <f>VLOOKUP(A1646,Sheet2!$A$1:$E$2000,5,FALSE)</f>
        <v>#N/A</v>
      </c>
      <c r="M1646" s="21" t="e">
        <f t="shared" si="126"/>
        <v>#DIV/0!</v>
      </c>
      <c r="N1646" s="21" t="e">
        <f t="shared" si="127"/>
        <v>#DIV/0!</v>
      </c>
      <c r="O1646" s="21" t="e">
        <f t="shared" si="128"/>
        <v>#DIV/0!</v>
      </c>
      <c r="P1646" s="21" t="e">
        <f t="shared" si="129"/>
        <v>#DIV/0!</v>
      </c>
      <c r="Q1646" s="21" t="e">
        <f t="shared" si="130"/>
        <v>#N/A</v>
      </c>
    </row>
    <row r="1647" spans="1:17">
      <c r="A1647" s="154"/>
      <c r="B1647" s="154"/>
      <c r="C1647" s="154"/>
      <c r="D1647" s="179"/>
      <c r="E1647" s="179"/>
      <c r="F1647" s="179"/>
      <c r="G1647" s="179"/>
      <c r="H1647" s="179"/>
      <c r="I1647" s="179"/>
      <c r="J1647" s="179"/>
      <c r="K1647" s="179"/>
      <c r="L1647" s="179" t="e">
        <f>VLOOKUP(A1647,Sheet2!$A$1:$E$2000,5,FALSE)</f>
        <v>#N/A</v>
      </c>
      <c r="M1647" s="21" t="e">
        <f t="shared" si="126"/>
        <v>#DIV/0!</v>
      </c>
      <c r="N1647" s="21" t="e">
        <f t="shared" si="127"/>
        <v>#DIV/0!</v>
      </c>
      <c r="O1647" s="21" t="e">
        <f t="shared" si="128"/>
        <v>#DIV/0!</v>
      </c>
      <c r="P1647" s="21" t="e">
        <f t="shared" si="129"/>
        <v>#DIV/0!</v>
      </c>
      <c r="Q1647" s="21" t="e">
        <f t="shared" si="130"/>
        <v>#N/A</v>
      </c>
    </row>
    <row r="1648" spans="1:17">
      <c r="A1648" s="154"/>
      <c r="B1648" s="154"/>
      <c r="C1648" s="154"/>
      <c r="D1648" s="179"/>
      <c r="E1648" s="179"/>
      <c r="F1648" s="179"/>
      <c r="G1648" s="179"/>
      <c r="H1648" s="179"/>
      <c r="I1648" s="179"/>
      <c r="J1648" s="179"/>
      <c r="K1648" s="179"/>
      <c r="L1648" s="179" t="e">
        <f>VLOOKUP(A1648,Sheet2!$A$1:$E$2000,5,FALSE)</f>
        <v>#N/A</v>
      </c>
      <c r="M1648" s="21" t="e">
        <f t="shared" si="126"/>
        <v>#DIV/0!</v>
      </c>
      <c r="N1648" s="21" t="e">
        <f t="shared" si="127"/>
        <v>#DIV/0!</v>
      </c>
      <c r="O1648" s="21" t="e">
        <f t="shared" si="128"/>
        <v>#DIV/0!</v>
      </c>
      <c r="P1648" s="21" t="e">
        <f t="shared" si="129"/>
        <v>#DIV/0!</v>
      </c>
      <c r="Q1648" s="21" t="e">
        <f t="shared" si="130"/>
        <v>#N/A</v>
      </c>
    </row>
    <row r="1649" spans="1:17">
      <c r="A1649" s="154"/>
      <c r="B1649" s="154"/>
      <c r="C1649" s="154"/>
      <c r="D1649" s="179"/>
      <c r="E1649" s="179"/>
      <c r="F1649" s="179"/>
      <c r="G1649" s="179"/>
      <c r="H1649" s="179"/>
      <c r="I1649" s="179"/>
      <c r="J1649" s="179"/>
      <c r="K1649" s="179"/>
      <c r="L1649" s="179"/>
      <c r="M1649" s="21" t="e">
        <f t="shared" si="126"/>
        <v>#DIV/0!</v>
      </c>
      <c r="N1649" s="21" t="e">
        <f t="shared" si="127"/>
        <v>#DIV/0!</v>
      </c>
      <c r="O1649" s="21" t="e">
        <f t="shared" si="128"/>
        <v>#DIV/0!</v>
      </c>
      <c r="P1649" s="21" t="e">
        <f t="shared" si="129"/>
        <v>#DIV/0!</v>
      </c>
      <c r="Q1649" s="21" t="e">
        <f t="shared" si="130"/>
        <v>#DIV/0!</v>
      </c>
    </row>
    <row r="1650" spans="1:17">
      <c r="A1650" s="154"/>
      <c r="B1650" s="154"/>
      <c r="C1650" s="154"/>
      <c r="D1650" s="179"/>
      <c r="E1650" s="179"/>
      <c r="F1650" s="179"/>
      <c r="G1650" s="179"/>
      <c r="H1650" s="179"/>
      <c r="I1650" s="179"/>
      <c r="J1650" s="179"/>
      <c r="K1650" s="179"/>
      <c r="L1650" s="179"/>
      <c r="M1650" s="21" t="e">
        <f t="shared" si="126"/>
        <v>#DIV/0!</v>
      </c>
      <c r="N1650" s="21" t="e">
        <f t="shared" si="127"/>
        <v>#DIV/0!</v>
      </c>
      <c r="O1650" s="21" t="e">
        <f t="shared" si="128"/>
        <v>#DIV/0!</v>
      </c>
      <c r="P1650" s="21" t="e">
        <f t="shared" si="129"/>
        <v>#DIV/0!</v>
      </c>
      <c r="Q1650" s="21" t="e">
        <f t="shared" si="130"/>
        <v>#DIV/0!</v>
      </c>
    </row>
    <row r="1651" spans="1:17">
      <c r="A1651" s="154"/>
      <c r="B1651" s="154"/>
      <c r="C1651" s="154"/>
      <c r="D1651" s="179"/>
      <c r="E1651" s="179"/>
      <c r="F1651" s="179"/>
      <c r="G1651" s="179"/>
      <c r="H1651" s="179"/>
      <c r="I1651" s="179"/>
      <c r="J1651" s="179"/>
      <c r="K1651" s="179"/>
      <c r="L1651" s="179"/>
      <c r="M1651" s="21" t="e">
        <f t="shared" si="126"/>
        <v>#DIV/0!</v>
      </c>
      <c r="N1651" s="21" t="e">
        <f t="shared" si="127"/>
        <v>#DIV/0!</v>
      </c>
      <c r="O1651" s="21" t="e">
        <f t="shared" si="128"/>
        <v>#DIV/0!</v>
      </c>
      <c r="P1651" s="21" t="e">
        <f t="shared" si="129"/>
        <v>#DIV/0!</v>
      </c>
      <c r="Q1651" s="21" t="e">
        <f t="shared" si="130"/>
        <v>#DIV/0!</v>
      </c>
    </row>
    <row r="1652" spans="1:17">
      <c r="A1652" s="154"/>
      <c r="B1652" s="154"/>
      <c r="C1652" s="154"/>
      <c r="D1652" s="179"/>
      <c r="E1652" s="179"/>
      <c r="F1652" s="179"/>
      <c r="G1652" s="179"/>
      <c r="H1652" s="179"/>
      <c r="I1652" s="179"/>
      <c r="J1652" s="179"/>
      <c r="K1652" s="179"/>
      <c r="L1652" s="179"/>
      <c r="M1652" s="21" t="e">
        <f t="shared" si="126"/>
        <v>#DIV/0!</v>
      </c>
      <c r="N1652" s="21" t="e">
        <f t="shared" si="127"/>
        <v>#DIV/0!</v>
      </c>
      <c r="O1652" s="21" t="e">
        <f t="shared" si="128"/>
        <v>#DIV/0!</v>
      </c>
      <c r="P1652" s="21" t="e">
        <f t="shared" si="129"/>
        <v>#DIV/0!</v>
      </c>
      <c r="Q1652" s="21" t="e">
        <f t="shared" si="130"/>
        <v>#DIV/0!</v>
      </c>
    </row>
    <row r="1653" spans="1:17">
      <c r="A1653" s="154"/>
      <c r="B1653" s="154"/>
      <c r="C1653" s="154"/>
      <c r="D1653" s="179"/>
      <c r="E1653" s="179"/>
      <c r="F1653" s="179"/>
      <c r="G1653" s="179"/>
      <c r="H1653" s="179"/>
      <c r="I1653" s="179"/>
      <c r="J1653" s="179"/>
      <c r="K1653" s="179"/>
      <c r="L1653" s="179"/>
      <c r="M1653" s="21" t="e">
        <f t="shared" si="126"/>
        <v>#DIV/0!</v>
      </c>
      <c r="N1653" s="21" t="e">
        <f t="shared" si="127"/>
        <v>#DIV/0!</v>
      </c>
      <c r="O1653" s="21" t="e">
        <f t="shared" si="128"/>
        <v>#DIV/0!</v>
      </c>
      <c r="P1653" s="21" t="e">
        <f t="shared" si="129"/>
        <v>#DIV/0!</v>
      </c>
      <c r="Q1653" s="21" t="e">
        <f t="shared" si="130"/>
        <v>#DIV/0!</v>
      </c>
    </row>
    <row r="1654" spans="1:17">
      <c r="A1654" s="154"/>
      <c r="B1654" s="154"/>
      <c r="C1654" s="154"/>
      <c r="D1654" s="179"/>
      <c r="E1654" s="179"/>
      <c r="F1654" s="179"/>
      <c r="G1654" s="179"/>
      <c r="H1654" s="179"/>
      <c r="I1654" s="179"/>
      <c r="J1654" s="179"/>
      <c r="K1654" s="179"/>
      <c r="L1654" s="179"/>
      <c r="M1654" s="21" t="e">
        <f t="shared" si="126"/>
        <v>#DIV/0!</v>
      </c>
      <c r="N1654" s="21" t="e">
        <f t="shared" si="127"/>
        <v>#DIV/0!</v>
      </c>
      <c r="O1654" s="21" t="e">
        <f t="shared" si="128"/>
        <v>#DIV/0!</v>
      </c>
      <c r="P1654" s="21" t="e">
        <f t="shared" si="129"/>
        <v>#DIV/0!</v>
      </c>
      <c r="Q1654" s="21" t="e">
        <f t="shared" si="130"/>
        <v>#DIV/0!</v>
      </c>
    </row>
    <row r="1655" spans="1:17">
      <c r="A1655" s="154"/>
      <c r="B1655" s="154"/>
      <c r="C1655" s="154"/>
      <c r="D1655" s="179"/>
      <c r="E1655" s="179"/>
      <c r="F1655" s="179"/>
      <c r="G1655" s="179"/>
      <c r="H1655" s="179"/>
      <c r="I1655" s="179"/>
      <c r="J1655" s="179"/>
      <c r="K1655" s="179"/>
      <c r="L1655" s="179"/>
      <c r="M1655" s="21" t="e">
        <f t="shared" si="126"/>
        <v>#DIV/0!</v>
      </c>
      <c r="N1655" s="21" t="e">
        <f t="shared" si="127"/>
        <v>#DIV/0!</v>
      </c>
      <c r="O1655" s="21" t="e">
        <f t="shared" si="128"/>
        <v>#DIV/0!</v>
      </c>
      <c r="P1655" s="21" t="e">
        <f t="shared" si="129"/>
        <v>#DIV/0!</v>
      </c>
      <c r="Q1655" s="21" t="e">
        <f t="shared" si="130"/>
        <v>#DIV/0!</v>
      </c>
    </row>
    <row r="1656" spans="1:17">
      <c r="A1656" s="154"/>
      <c r="B1656" s="154"/>
      <c r="C1656" s="154"/>
      <c r="D1656" s="179"/>
      <c r="E1656" s="179"/>
      <c r="F1656" s="179"/>
      <c r="G1656" s="179"/>
      <c r="H1656" s="179"/>
      <c r="I1656" s="179"/>
      <c r="J1656" s="179"/>
      <c r="K1656" s="179"/>
      <c r="L1656" s="179"/>
      <c r="M1656" s="21" t="e">
        <f t="shared" si="126"/>
        <v>#DIV/0!</v>
      </c>
      <c r="N1656" s="21" t="e">
        <f t="shared" si="127"/>
        <v>#DIV/0!</v>
      </c>
      <c r="O1656" s="21" t="e">
        <f t="shared" si="128"/>
        <v>#DIV/0!</v>
      </c>
      <c r="P1656" s="21" t="e">
        <f t="shared" si="129"/>
        <v>#DIV/0!</v>
      </c>
      <c r="Q1656" s="21" t="e">
        <f t="shared" si="130"/>
        <v>#DIV/0!</v>
      </c>
    </row>
    <row r="1657" spans="1:17">
      <c r="A1657" s="154"/>
      <c r="B1657" s="154"/>
      <c r="C1657" s="154"/>
      <c r="D1657" s="179"/>
      <c r="E1657" s="179"/>
      <c r="F1657" s="179"/>
      <c r="G1657" s="179"/>
      <c r="H1657" s="179"/>
      <c r="I1657" s="179"/>
      <c r="J1657" s="179"/>
      <c r="K1657" s="179"/>
      <c r="L1657" s="179"/>
      <c r="M1657" s="21" t="e">
        <f t="shared" si="126"/>
        <v>#DIV/0!</v>
      </c>
      <c r="N1657" s="21" t="e">
        <f t="shared" si="127"/>
        <v>#DIV/0!</v>
      </c>
      <c r="O1657" s="21" t="e">
        <f t="shared" si="128"/>
        <v>#DIV/0!</v>
      </c>
      <c r="P1657" s="21" t="e">
        <f t="shared" si="129"/>
        <v>#DIV/0!</v>
      </c>
      <c r="Q1657" s="21" t="e">
        <f t="shared" si="130"/>
        <v>#DIV/0!</v>
      </c>
    </row>
    <row r="1658" spans="1:17">
      <c r="A1658" s="154"/>
      <c r="B1658" s="154"/>
      <c r="C1658" s="154"/>
      <c r="D1658" s="179"/>
      <c r="E1658" s="179"/>
      <c r="F1658" s="179"/>
      <c r="G1658" s="179"/>
      <c r="H1658" s="179"/>
      <c r="I1658" s="179"/>
      <c r="J1658" s="179"/>
      <c r="K1658" s="179"/>
      <c r="L1658" s="179"/>
      <c r="M1658" s="21" t="e">
        <f t="shared" si="126"/>
        <v>#DIV/0!</v>
      </c>
      <c r="N1658" s="21" t="e">
        <f t="shared" si="127"/>
        <v>#DIV/0!</v>
      </c>
      <c r="O1658" s="21" t="e">
        <f t="shared" si="128"/>
        <v>#DIV/0!</v>
      </c>
      <c r="P1658" s="21" t="e">
        <f t="shared" si="129"/>
        <v>#DIV/0!</v>
      </c>
      <c r="Q1658" s="21" t="e">
        <f t="shared" si="130"/>
        <v>#DIV/0!</v>
      </c>
    </row>
    <row r="1659" spans="1:17">
      <c r="A1659" s="154"/>
      <c r="B1659" s="154"/>
      <c r="C1659" s="154"/>
      <c r="D1659" s="179"/>
      <c r="E1659" s="179"/>
      <c r="F1659" s="179"/>
      <c r="G1659" s="179"/>
      <c r="H1659" s="179"/>
      <c r="I1659" s="179"/>
      <c r="J1659" s="179"/>
      <c r="K1659" s="179"/>
      <c r="L1659" s="179"/>
      <c r="M1659" s="21" t="e">
        <f t="shared" si="126"/>
        <v>#DIV/0!</v>
      </c>
      <c r="N1659" s="21" t="e">
        <f t="shared" si="127"/>
        <v>#DIV/0!</v>
      </c>
      <c r="O1659" s="21" t="e">
        <f t="shared" si="128"/>
        <v>#DIV/0!</v>
      </c>
      <c r="P1659" s="21" t="e">
        <f t="shared" si="129"/>
        <v>#DIV/0!</v>
      </c>
      <c r="Q1659" s="21" t="e">
        <f t="shared" si="130"/>
        <v>#DIV/0!</v>
      </c>
    </row>
    <row r="1660" spans="1:17">
      <c r="A1660" s="154"/>
      <c r="B1660" s="154"/>
      <c r="C1660" s="154"/>
      <c r="D1660" s="179"/>
      <c r="E1660" s="179"/>
      <c r="F1660" s="179"/>
      <c r="G1660" s="179"/>
      <c r="H1660" s="179"/>
      <c r="I1660" s="179"/>
      <c r="J1660" s="179"/>
      <c r="K1660" s="179"/>
      <c r="L1660" s="179"/>
      <c r="M1660" s="21" t="e">
        <f t="shared" si="126"/>
        <v>#DIV/0!</v>
      </c>
      <c r="N1660" s="21" t="e">
        <f t="shared" si="127"/>
        <v>#DIV/0!</v>
      </c>
      <c r="O1660" s="21" t="e">
        <f t="shared" si="128"/>
        <v>#DIV/0!</v>
      </c>
      <c r="P1660" s="21" t="e">
        <f t="shared" si="129"/>
        <v>#DIV/0!</v>
      </c>
      <c r="Q1660" s="21" t="e">
        <f t="shared" si="130"/>
        <v>#DIV/0!</v>
      </c>
    </row>
    <row r="1661" spans="1:17">
      <c r="A1661" s="154"/>
      <c r="B1661" s="154"/>
      <c r="C1661" s="154"/>
      <c r="D1661" s="179"/>
      <c r="E1661" s="179"/>
      <c r="F1661" s="179"/>
      <c r="G1661" s="179"/>
      <c r="H1661" s="179"/>
      <c r="I1661" s="179"/>
      <c r="J1661" s="179"/>
      <c r="K1661" s="179"/>
      <c r="L1661" s="179"/>
      <c r="M1661" s="21" t="e">
        <f t="shared" si="126"/>
        <v>#DIV/0!</v>
      </c>
      <c r="N1661" s="21" t="e">
        <f t="shared" si="127"/>
        <v>#DIV/0!</v>
      </c>
      <c r="O1661" s="21" t="e">
        <f t="shared" si="128"/>
        <v>#DIV/0!</v>
      </c>
      <c r="P1661" s="21" t="e">
        <f t="shared" si="129"/>
        <v>#DIV/0!</v>
      </c>
      <c r="Q1661" s="21" t="e">
        <f t="shared" si="130"/>
        <v>#DIV/0!</v>
      </c>
    </row>
    <row r="1662" spans="1:17">
      <c r="A1662" s="154"/>
      <c r="B1662" s="154"/>
      <c r="C1662" s="154"/>
      <c r="D1662" s="179"/>
      <c r="E1662" s="179"/>
      <c r="F1662" s="179"/>
      <c r="G1662" s="179"/>
      <c r="H1662" s="179"/>
      <c r="I1662" s="179"/>
      <c r="J1662" s="179"/>
      <c r="K1662" s="179"/>
      <c r="L1662" s="179"/>
      <c r="M1662" s="21" t="e">
        <f t="shared" si="126"/>
        <v>#DIV/0!</v>
      </c>
      <c r="N1662" s="21" t="e">
        <f t="shared" si="127"/>
        <v>#DIV/0!</v>
      </c>
      <c r="O1662" s="21" t="e">
        <f t="shared" si="128"/>
        <v>#DIV/0!</v>
      </c>
      <c r="P1662" s="21" t="e">
        <f t="shared" si="129"/>
        <v>#DIV/0!</v>
      </c>
      <c r="Q1662" s="21" t="e">
        <f t="shared" si="130"/>
        <v>#DIV/0!</v>
      </c>
    </row>
    <row r="1663" spans="1:17">
      <c r="A1663" s="154"/>
      <c r="B1663" s="154"/>
      <c r="C1663" s="154"/>
      <c r="D1663" s="179"/>
      <c r="E1663" s="179"/>
      <c r="F1663" s="179"/>
      <c r="G1663" s="179"/>
      <c r="H1663" s="179"/>
      <c r="I1663" s="179"/>
      <c r="J1663" s="179"/>
      <c r="K1663" s="179"/>
      <c r="L1663" s="179"/>
      <c r="M1663" s="21" t="e">
        <f t="shared" si="126"/>
        <v>#DIV/0!</v>
      </c>
      <c r="N1663" s="21" t="e">
        <f t="shared" si="127"/>
        <v>#DIV/0!</v>
      </c>
      <c r="O1663" s="21" t="e">
        <f t="shared" si="128"/>
        <v>#DIV/0!</v>
      </c>
      <c r="P1663" s="21" t="e">
        <f t="shared" si="129"/>
        <v>#DIV/0!</v>
      </c>
      <c r="Q1663" s="21" t="e">
        <f t="shared" si="130"/>
        <v>#DIV/0!</v>
      </c>
    </row>
    <row r="1664" spans="1:17">
      <c r="A1664" s="18"/>
      <c r="B1664" s="18"/>
      <c r="C1664" s="18"/>
      <c r="D1664" s="19"/>
      <c r="E1664" s="19"/>
      <c r="F1664" s="19"/>
      <c r="G1664" s="19"/>
      <c r="H1664" s="19"/>
      <c r="I1664" s="19"/>
      <c r="J1664" s="19"/>
      <c r="K1664" s="19"/>
      <c r="L1664" s="19"/>
      <c r="M1664" s="21" t="e">
        <f t="shared" si="126"/>
        <v>#DIV/0!</v>
      </c>
      <c r="N1664" s="21" t="e">
        <f t="shared" si="127"/>
        <v>#DIV/0!</v>
      </c>
      <c r="O1664" s="21" t="e">
        <f t="shared" si="128"/>
        <v>#DIV/0!</v>
      </c>
      <c r="P1664" s="21" t="e">
        <f t="shared" si="129"/>
        <v>#DIV/0!</v>
      </c>
      <c r="Q1664" s="21" t="e">
        <f t="shared" si="130"/>
        <v>#DIV/0!</v>
      </c>
    </row>
    <row r="1665" spans="1:17">
      <c r="A1665" s="18"/>
      <c r="B1665" s="18"/>
      <c r="C1665" s="18"/>
      <c r="D1665" s="19"/>
      <c r="E1665" s="19"/>
      <c r="F1665" s="19"/>
      <c r="G1665" s="19"/>
      <c r="H1665" s="19"/>
      <c r="I1665" s="19"/>
      <c r="J1665" s="19"/>
      <c r="K1665" s="19"/>
      <c r="L1665" s="19"/>
      <c r="M1665" s="21" t="e">
        <f t="shared" si="126"/>
        <v>#DIV/0!</v>
      </c>
      <c r="N1665" s="21" t="e">
        <f t="shared" si="127"/>
        <v>#DIV/0!</v>
      </c>
      <c r="O1665" s="21" t="e">
        <f t="shared" si="128"/>
        <v>#DIV/0!</v>
      </c>
      <c r="P1665" s="21" t="e">
        <f t="shared" si="129"/>
        <v>#DIV/0!</v>
      </c>
      <c r="Q1665" s="21" t="e">
        <f t="shared" si="130"/>
        <v>#DIV/0!</v>
      </c>
    </row>
    <row r="1666" spans="1:17">
      <c r="A1666" s="18"/>
      <c r="B1666" s="18"/>
      <c r="C1666" s="18"/>
      <c r="D1666" s="19"/>
      <c r="E1666" s="19"/>
      <c r="F1666" s="19"/>
      <c r="G1666" s="19"/>
      <c r="H1666" s="19"/>
      <c r="I1666" s="19"/>
      <c r="J1666" s="19"/>
      <c r="K1666" s="19"/>
      <c r="L1666" s="19"/>
      <c r="M1666" s="21" t="e">
        <f t="shared" si="126"/>
        <v>#DIV/0!</v>
      </c>
      <c r="N1666" s="21" t="e">
        <f t="shared" si="127"/>
        <v>#DIV/0!</v>
      </c>
      <c r="O1666" s="21" t="e">
        <f t="shared" si="128"/>
        <v>#DIV/0!</v>
      </c>
      <c r="P1666" s="21" t="e">
        <f t="shared" si="129"/>
        <v>#DIV/0!</v>
      </c>
      <c r="Q1666" s="21" t="e">
        <f t="shared" si="130"/>
        <v>#DIV/0!</v>
      </c>
    </row>
    <row r="1667" spans="1:17">
      <c r="A1667" s="18"/>
      <c r="B1667" s="18"/>
      <c r="C1667" s="18"/>
      <c r="D1667" s="19"/>
      <c r="E1667" s="19"/>
      <c r="F1667" s="19"/>
      <c r="G1667" s="19"/>
      <c r="H1667" s="19"/>
      <c r="I1667" s="19"/>
      <c r="J1667" s="19"/>
      <c r="K1667" s="19"/>
      <c r="L1667" s="19"/>
      <c r="M1667" s="21" t="e">
        <f t="shared" ref="M1667:M1730" si="131">(H1667-D1667)/ABS(D1667)</f>
        <v>#DIV/0!</v>
      </c>
      <c r="N1667" s="21" t="e">
        <f t="shared" ref="N1667:N1730" si="132">(I1667-E1667)/ABS(E1667)</f>
        <v>#DIV/0!</v>
      </c>
      <c r="O1667" s="21" t="e">
        <f t="shared" ref="O1667:O1730" si="133">(J1667-F1667)/ABS(F1667)</f>
        <v>#DIV/0!</v>
      </c>
      <c r="P1667" s="21" t="e">
        <f t="shared" ref="P1667:P1730" si="134">(K1667-G1667)/ABS(G1667)</f>
        <v>#DIV/0!</v>
      </c>
      <c r="Q1667" s="21" t="e">
        <f t="shared" ref="Q1667:Q1730" si="135">(L1667-H1667)/ABS(H1667)</f>
        <v>#DIV/0!</v>
      </c>
    </row>
    <row r="1668" spans="1:17">
      <c r="A1668" s="18"/>
      <c r="B1668" s="18"/>
      <c r="C1668" s="18"/>
      <c r="D1668" s="19"/>
      <c r="E1668" s="19"/>
      <c r="F1668" s="19"/>
      <c r="G1668" s="19"/>
      <c r="H1668" s="19"/>
      <c r="I1668" s="19"/>
      <c r="J1668" s="19"/>
      <c r="K1668" s="19"/>
      <c r="L1668" s="19"/>
      <c r="M1668" s="21" t="e">
        <f t="shared" si="131"/>
        <v>#DIV/0!</v>
      </c>
      <c r="N1668" s="21" t="e">
        <f t="shared" si="132"/>
        <v>#DIV/0!</v>
      </c>
      <c r="O1668" s="21" t="e">
        <f t="shared" si="133"/>
        <v>#DIV/0!</v>
      </c>
      <c r="P1668" s="21" t="e">
        <f t="shared" si="134"/>
        <v>#DIV/0!</v>
      </c>
      <c r="Q1668" s="21" t="e">
        <f t="shared" si="135"/>
        <v>#DIV/0!</v>
      </c>
    </row>
    <row r="1669" spans="1:17">
      <c r="A1669" s="18"/>
      <c r="B1669" s="18"/>
      <c r="C1669" s="18"/>
      <c r="D1669" s="19"/>
      <c r="E1669" s="19"/>
      <c r="F1669" s="19"/>
      <c r="G1669" s="19"/>
      <c r="H1669" s="19"/>
      <c r="I1669" s="19"/>
      <c r="J1669" s="19"/>
      <c r="K1669" s="19"/>
      <c r="L1669" s="19"/>
      <c r="M1669" s="21" t="e">
        <f t="shared" si="131"/>
        <v>#DIV/0!</v>
      </c>
      <c r="N1669" s="21" t="e">
        <f t="shared" si="132"/>
        <v>#DIV/0!</v>
      </c>
      <c r="O1669" s="21" t="e">
        <f t="shared" si="133"/>
        <v>#DIV/0!</v>
      </c>
      <c r="P1669" s="21" t="e">
        <f t="shared" si="134"/>
        <v>#DIV/0!</v>
      </c>
      <c r="Q1669" s="21" t="e">
        <f t="shared" si="135"/>
        <v>#DIV/0!</v>
      </c>
    </row>
    <row r="1670" spans="1:17">
      <c r="A1670" s="18"/>
      <c r="B1670" s="18"/>
      <c r="C1670" s="18"/>
      <c r="D1670" s="19"/>
      <c r="E1670" s="19"/>
      <c r="F1670" s="19"/>
      <c r="G1670" s="19"/>
      <c r="H1670" s="19"/>
      <c r="I1670" s="19"/>
      <c r="J1670" s="19"/>
      <c r="K1670" s="19"/>
      <c r="L1670" s="19"/>
      <c r="M1670" s="21" t="e">
        <f t="shared" si="131"/>
        <v>#DIV/0!</v>
      </c>
      <c r="N1670" s="21" t="e">
        <f t="shared" si="132"/>
        <v>#DIV/0!</v>
      </c>
      <c r="O1670" s="21" t="e">
        <f t="shared" si="133"/>
        <v>#DIV/0!</v>
      </c>
      <c r="P1670" s="21" t="e">
        <f t="shared" si="134"/>
        <v>#DIV/0!</v>
      </c>
      <c r="Q1670" s="21" t="e">
        <f t="shared" si="135"/>
        <v>#DIV/0!</v>
      </c>
    </row>
    <row r="1671" spans="1:17">
      <c r="A1671" s="18"/>
      <c r="B1671" s="18"/>
      <c r="C1671" s="18"/>
      <c r="D1671" s="19"/>
      <c r="E1671" s="19"/>
      <c r="F1671" s="19"/>
      <c r="G1671" s="19"/>
      <c r="H1671" s="19"/>
      <c r="I1671" s="19"/>
      <c r="J1671" s="19"/>
      <c r="K1671" s="19"/>
      <c r="L1671" s="19"/>
      <c r="M1671" s="21" t="e">
        <f t="shared" si="131"/>
        <v>#DIV/0!</v>
      </c>
      <c r="N1671" s="21" t="e">
        <f t="shared" si="132"/>
        <v>#DIV/0!</v>
      </c>
      <c r="O1671" s="21" t="e">
        <f t="shared" si="133"/>
        <v>#DIV/0!</v>
      </c>
      <c r="P1671" s="21" t="e">
        <f t="shared" si="134"/>
        <v>#DIV/0!</v>
      </c>
      <c r="Q1671" s="21" t="e">
        <f t="shared" si="135"/>
        <v>#DIV/0!</v>
      </c>
    </row>
    <row r="1672" spans="1:17">
      <c r="A1672" s="18"/>
      <c r="B1672" s="18"/>
      <c r="C1672" s="18"/>
      <c r="D1672" s="19"/>
      <c r="E1672" s="19"/>
      <c r="F1672" s="19"/>
      <c r="G1672" s="19"/>
      <c r="H1672" s="19"/>
      <c r="I1672" s="19"/>
      <c r="J1672" s="19"/>
      <c r="K1672" s="19"/>
      <c r="L1672" s="19"/>
      <c r="M1672" s="21" t="e">
        <f t="shared" si="131"/>
        <v>#DIV/0!</v>
      </c>
      <c r="N1672" s="21" t="e">
        <f t="shared" si="132"/>
        <v>#DIV/0!</v>
      </c>
      <c r="O1672" s="21" t="e">
        <f t="shared" si="133"/>
        <v>#DIV/0!</v>
      </c>
      <c r="P1672" s="21" t="e">
        <f t="shared" si="134"/>
        <v>#DIV/0!</v>
      </c>
      <c r="Q1672" s="21" t="e">
        <f t="shared" si="135"/>
        <v>#DIV/0!</v>
      </c>
    </row>
    <row r="1673" spans="1:17">
      <c r="A1673" s="18"/>
      <c r="B1673" s="18"/>
      <c r="C1673" s="18"/>
      <c r="D1673" s="19"/>
      <c r="E1673" s="19"/>
      <c r="F1673" s="19"/>
      <c r="G1673" s="19"/>
      <c r="H1673" s="19"/>
      <c r="I1673" s="19"/>
      <c r="J1673" s="19"/>
      <c r="K1673" s="19"/>
      <c r="L1673" s="19"/>
      <c r="M1673" s="21" t="e">
        <f t="shared" si="131"/>
        <v>#DIV/0!</v>
      </c>
      <c r="N1673" s="21" t="e">
        <f t="shared" si="132"/>
        <v>#DIV/0!</v>
      </c>
      <c r="O1673" s="21" t="e">
        <f t="shared" si="133"/>
        <v>#DIV/0!</v>
      </c>
      <c r="P1673" s="21" t="e">
        <f t="shared" si="134"/>
        <v>#DIV/0!</v>
      </c>
      <c r="Q1673" s="21" t="e">
        <f t="shared" si="135"/>
        <v>#DIV/0!</v>
      </c>
    </row>
    <row r="1674" spans="1:17">
      <c r="A1674" s="18"/>
      <c r="B1674" s="18"/>
      <c r="C1674" s="18"/>
      <c r="D1674" s="19"/>
      <c r="E1674" s="19"/>
      <c r="F1674" s="19"/>
      <c r="G1674" s="19"/>
      <c r="H1674" s="19"/>
      <c r="I1674" s="19"/>
      <c r="J1674" s="19"/>
      <c r="K1674" s="19"/>
      <c r="L1674" s="19"/>
      <c r="M1674" s="21" t="e">
        <f t="shared" si="131"/>
        <v>#DIV/0!</v>
      </c>
      <c r="N1674" s="21" t="e">
        <f t="shared" si="132"/>
        <v>#DIV/0!</v>
      </c>
      <c r="O1674" s="21" t="e">
        <f t="shared" si="133"/>
        <v>#DIV/0!</v>
      </c>
      <c r="P1674" s="21" t="e">
        <f t="shared" si="134"/>
        <v>#DIV/0!</v>
      </c>
      <c r="Q1674" s="21" t="e">
        <f t="shared" si="135"/>
        <v>#DIV/0!</v>
      </c>
    </row>
    <row r="1675" spans="1:17">
      <c r="A1675" s="18"/>
      <c r="B1675" s="18"/>
      <c r="C1675" s="18"/>
      <c r="D1675" s="19"/>
      <c r="E1675" s="19"/>
      <c r="F1675" s="19"/>
      <c r="G1675" s="19"/>
      <c r="H1675" s="19"/>
      <c r="I1675" s="19"/>
      <c r="J1675" s="19"/>
      <c r="K1675" s="19"/>
      <c r="L1675" s="19"/>
      <c r="M1675" s="21" t="e">
        <f t="shared" si="131"/>
        <v>#DIV/0!</v>
      </c>
      <c r="N1675" s="21" t="e">
        <f t="shared" si="132"/>
        <v>#DIV/0!</v>
      </c>
      <c r="O1675" s="21" t="e">
        <f t="shared" si="133"/>
        <v>#DIV/0!</v>
      </c>
      <c r="P1675" s="21" t="e">
        <f t="shared" si="134"/>
        <v>#DIV/0!</v>
      </c>
      <c r="Q1675" s="21" t="e">
        <f t="shared" si="135"/>
        <v>#DIV/0!</v>
      </c>
    </row>
    <row r="1676" spans="1:17">
      <c r="A1676" s="18"/>
      <c r="B1676" s="18"/>
      <c r="C1676" s="18"/>
      <c r="D1676" s="19"/>
      <c r="E1676" s="19"/>
      <c r="F1676" s="19"/>
      <c r="G1676" s="19"/>
      <c r="H1676" s="19"/>
      <c r="I1676" s="19"/>
      <c r="J1676" s="19"/>
      <c r="K1676" s="19"/>
      <c r="L1676" s="19"/>
      <c r="M1676" s="21" t="e">
        <f t="shared" si="131"/>
        <v>#DIV/0!</v>
      </c>
      <c r="N1676" s="21" t="e">
        <f t="shared" si="132"/>
        <v>#DIV/0!</v>
      </c>
      <c r="O1676" s="21" t="e">
        <f t="shared" si="133"/>
        <v>#DIV/0!</v>
      </c>
      <c r="P1676" s="21" t="e">
        <f t="shared" si="134"/>
        <v>#DIV/0!</v>
      </c>
      <c r="Q1676" s="21" t="e">
        <f t="shared" si="135"/>
        <v>#DIV/0!</v>
      </c>
    </row>
    <row r="1677" spans="1:17">
      <c r="A1677" s="18"/>
      <c r="B1677" s="18"/>
      <c r="C1677" s="18"/>
      <c r="D1677" s="19"/>
      <c r="E1677" s="19"/>
      <c r="F1677" s="19"/>
      <c r="G1677" s="19"/>
      <c r="H1677" s="19"/>
      <c r="I1677" s="19"/>
      <c r="J1677" s="19"/>
      <c r="K1677" s="19"/>
      <c r="L1677" s="19"/>
      <c r="M1677" s="21" t="e">
        <f t="shared" si="131"/>
        <v>#DIV/0!</v>
      </c>
      <c r="N1677" s="21" t="e">
        <f t="shared" si="132"/>
        <v>#DIV/0!</v>
      </c>
      <c r="O1677" s="21" t="e">
        <f t="shared" si="133"/>
        <v>#DIV/0!</v>
      </c>
      <c r="P1677" s="21" t="e">
        <f t="shared" si="134"/>
        <v>#DIV/0!</v>
      </c>
      <c r="Q1677" s="21" t="e">
        <f t="shared" si="135"/>
        <v>#DIV/0!</v>
      </c>
    </row>
    <row r="1678" spans="1:17">
      <c r="A1678" s="18"/>
      <c r="B1678" s="18"/>
      <c r="C1678" s="18"/>
      <c r="D1678" s="19"/>
      <c r="E1678" s="19"/>
      <c r="F1678" s="19"/>
      <c r="G1678" s="19"/>
      <c r="H1678" s="19"/>
      <c r="I1678" s="19"/>
      <c r="J1678" s="19"/>
      <c r="K1678" s="19"/>
      <c r="L1678" s="19"/>
      <c r="M1678" s="21" t="e">
        <f t="shared" si="131"/>
        <v>#DIV/0!</v>
      </c>
      <c r="N1678" s="21" t="e">
        <f t="shared" si="132"/>
        <v>#DIV/0!</v>
      </c>
      <c r="O1678" s="21" t="e">
        <f t="shared" si="133"/>
        <v>#DIV/0!</v>
      </c>
      <c r="P1678" s="21" t="e">
        <f t="shared" si="134"/>
        <v>#DIV/0!</v>
      </c>
      <c r="Q1678" s="21" t="e">
        <f t="shared" si="135"/>
        <v>#DIV/0!</v>
      </c>
    </row>
    <row r="1679" spans="1:17">
      <c r="A1679" s="18"/>
      <c r="B1679" s="18"/>
      <c r="C1679" s="18"/>
      <c r="D1679" s="19"/>
      <c r="E1679" s="19"/>
      <c r="F1679" s="19"/>
      <c r="G1679" s="19"/>
      <c r="H1679" s="19"/>
      <c r="I1679" s="19"/>
      <c r="J1679" s="19"/>
      <c r="K1679" s="19"/>
      <c r="L1679" s="19"/>
      <c r="M1679" s="21" t="e">
        <f t="shared" si="131"/>
        <v>#DIV/0!</v>
      </c>
      <c r="N1679" s="21" t="e">
        <f t="shared" si="132"/>
        <v>#DIV/0!</v>
      </c>
      <c r="O1679" s="21" t="e">
        <f t="shared" si="133"/>
        <v>#DIV/0!</v>
      </c>
      <c r="P1679" s="21" t="e">
        <f t="shared" si="134"/>
        <v>#DIV/0!</v>
      </c>
      <c r="Q1679" s="21" t="e">
        <f t="shared" si="135"/>
        <v>#DIV/0!</v>
      </c>
    </row>
    <row r="1680" spans="1:17">
      <c r="A1680" s="18"/>
      <c r="B1680" s="18"/>
      <c r="C1680" s="18"/>
      <c r="D1680" s="19"/>
      <c r="E1680" s="19"/>
      <c r="F1680" s="19"/>
      <c r="G1680" s="19"/>
      <c r="H1680" s="19"/>
      <c r="I1680" s="19"/>
      <c r="J1680" s="19"/>
      <c r="K1680" s="19"/>
      <c r="L1680" s="19"/>
      <c r="M1680" s="21" t="e">
        <f t="shared" si="131"/>
        <v>#DIV/0!</v>
      </c>
      <c r="N1680" s="21" t="e">
        <f t="shared" si="132"/>
        <v>#DIV/0!</v>
      </c>
      <c r="O1680" s="21" t="e">
        <f t="shared" si="133"/>
        <v>#DIV/0!</v>
      </c>
      <c r="P1680" s="21" t="e">
        <f t="shared" si="134"/>
        <v>#DIV/0!</v>
      </c>
      <c r="Q1680" s="21" t="e">
        <f t="shared" si="135"/>
        <v>#DIV/0!</v>
      </c>
    </row>
    <row r="1681" spans="1:17">
      <c r="A1681" s="18"/>
      <c r="B1681" s="18"/>
      <c r="C1681" s="18"/>
      <c r="D1681" s="19"/>
      <c r="E1681" s="19"/>
      <c r="F1681" s="19"/>
      <c r="G1681" s="19"/>
      <c r="H1681" s="19"/>
      <c r="I1681" s="19"/>
      <c r="J1681" s="19"/>
      <c r="K1681" s="19"/>
      <c r="L1681" s="19"/>
      <c r="M1681" s="21" t="e">
        <f t="shared" si="131"/>
        <v>#DIV/0!</v>
      </c>
      <c r="N1681" s="21" t="e">
        <f t="shared" si="132"/>
        <v>#DIV/0!</v>
      </c>
      <c r="O1681" s="21" t="e">
        <f t="shared" si="133"/>
        <v>#DIV/0!</v>
      </c>
      <c r="P1681" s="21" t="e">
        <f t="shared" si="134"/>
        <v>#DIV/0!</v>
      </c>
      <c r="Q1681" s="21" t="e">
        <f t="shared" si="135"/>
        <v>#DIV/0!</v>
      </c>
    </row>
    <row r="1682" spans="1:17">
      <c r="A1682" s="18"/>
      <c r="B1682" s="18"/>
      <c r="C1682" s="18"/>
      <c r="D1682" s="19"/>
      <c r="E1682" s="19"/>
      <c r="F1682" s="19"/>
      <c r="G1682" s="19"/>
      <c r="H1682" s="19"/>
      <c r="I1682" s="19"/>
      <c r="J1682" s="19"/>
      <c r="K1682" s="19"/>
      <c r="L1682" s="19"/>
      <c r="M1682" s="21" t="e">
        <f t="shared" si="131"/>
        <v>#DIV/0!</v>
      </c>
      <c r="N1682" s="21" t="e">
        <f t="shared" si="132"/>
        <v>#DIV/0!</v>
      </c>
      <c r="O1682" s="21" t="e">
        <f t="shared" si="133"/>
        <v>#DIV/0!</v>
      </c>
      <c r="P1682" s="21" t="e">
        <f t="shared" si="134"/>
        <v>#DIV/0!</v>
      </c>
      <c r="Q1682" s="21" t="e">
        <f t="shared" si="135"/>
        <v>#DIV/0!</v>
      </c>
    </row>
    <row r="1683" spans="1:17">
      <c r="A1683" s="18"/>
      <c r="B1683" s="18"/>
      <c r="C1683" s="18"/>
      <c r="D1683" s="19"/>
      <c r="E1683" s="19"/>
      <c r="F1683" s="19"/>
      <c r="G1683" s="19"/>
      <c r="H1683" s="19"/>
      <c r="I1683" s="19"/>
      <c r="J1683" s="19"/>
      <c r="K1683" s="19"/>
      <c r="L1683" s="19"/>
      <c r="M1683" s="21" t="e">
        <f t="shared" si="131"/>
        <v>#DIV/0!</v>
      </c>
      <c r="N1683" s="21" t="e">
        <f t="shared" si="132"/>
        <v>#DIV/0!</v>
      </c>
      <c r="O1683" s="21" t="e">
        <f t="shared" si="133"/>
        <v>#DIV/0!</v>
      </c>
      <c r="P1683" s="21" t="e">
        <f t="shared" si="134"/>
        <v>#DIV/0!</v>
      </c>
      <c r="Q1683" s="21" t="e">
        <f t="shared" si="135"/>
        <v>#DIV/0!</v>
      </c>
    </row>
    <row r="1684" spans="1:17">
      <c r="A1684" s="18"/>
      <c r="B1684" s="18"/>
      <c r="C1684" s="18"/>
      <c r="D1684" s="19"/>
      <c r="E1684" s="19"/>
      <c r="F1684" s="19"/>
      <c r="G1684" s="19"/>
      <c r="H1684" s="19"/>
      <c r="I1684" s="19"/>
      <c r="J1684" s="19"/>
      <c r="K1684" s="19"/>
      <c r="L1684" s="19"/>
      <c r="M1684" s="21" t="e">
        <f t="shared" si="131"/>
        <v>#DIV/0!</v>
      </c>
      <c r="N1684" s="21" t="e">
        <f t="shared" si="132"/>
        <v>#DIV/0!</v>
      </c>
      <c r="O1684" s="21" t="e">
        <f t="shared" si="133"/>
        <v>#DIV/0!</v>
      </c>
      <c r="P1684" s="21" t="e">
        <f t="shared" si="134"/>
        <v>#DIV/0!</v>
      </c>
      <c r="Q1684" s="21" t="e">
        <f t="shared" si="135"/>
        <v>#DIV/0!</v>
      </c>
    </row>
    <row r="1685" spans="1:17">
      <c r="A1685" s="18"/>
      <c r="B1685" s="18"/>
      <c r="C1685" s="18"/>
      <c r="D1685" s="19"/>
      <c r="E1685" s="19"/>
      <c r="F1685" s="19"/>
      <c r="G1685" s="19"/>
      <c r="H1685" s="19"/>
      <c r="I1685" s="19"/>
      <c r="J1685" s="19"/>
      <c r="K1685" s="19"/>
      <c r="L1685" s="19"/>
      <c r="M1685" s="21" t="e">
        <f t="shared" si="131"/>
        <v>#DIV/0!</v>
      </c>
      <c r="N1685" s="21" t="e">
        <f t="shared" si="132"/>
        <v>#DIV/0!</v>
      </c>
      <c r="O1685" s="21" t="e">
        <f t="shared" si="133"/>
        <v>#DIV/0!</v>
      </c>
      <c r="P1685" s="21" t="e">
        <f t="shared" si="134"/>
        <v>#DIV/0!</v>
      </c>
      <c r="Q1685" s="21" t="e">
        <f t="shared" si="135"/>
        <v>#DIV/0!</v>
      </c>
    </row>
    <row r="1686" spans="1:17">
      <c r="A1686" s="18"/>
      <c r="B1686" s="18"/>
      <c r="C1686" s="18"/>
      <c r="D1686" s="19"/>
      <c r="E1686" s="19"/>
      <c r="F1686" s="19"/>
      <c r="G1686" s="19"/>
      <c r="H1686" s="19"/>
      <c r="I1686" s="19"/>
      <c r="J1686" s="19"/>
      <c r="K1686" s="19"/>
      <c r="L1686" s="19"/>
      <c r="M1686" s="21" t="e">
        <f t="shared" si="131"/>
        <v>#DIV/0!</v>
      </c>
      <c r="N1686" s="21" t="e">
        <f t="shared" si="132"/>
        <v>#DIV/0!</v>
      </c>
      <c r="O1686" s="21" t="e">
        <f t="shared" si="133"/>
        <v>#DIV/0!</v>
      </c>
      <c r="P1686" s="21" t="e">
        <f t="shared" si="134"/>
        <v>#DIV/0!</v>
      </c>
      <c r="Q1686" s="21" t="e">
        <f t="shared" si="135"/>
        <v>#DIV/0!</v>
      </c>
    </row>
    <row r="1687" spans="1:17">
      <c r="A1687" s="18"/>
      <c r="B1687" s="18"/>
      <c r="C1687" s="18"/>
      <c r="D1687" s="19"/>
      <c r="E1687" s="19"/>
      <c r="F1687" s="19"/>
      <c r="G1687" s="19"/>
      <c r="H1687" s="19"/>
      <c r="I1687" s="19"/>
      <c r="J1687" s="19"/>
      <c r="K1687" s="19"/>
      <c r="L1687" s="19"/>
      <c r="M1687" s="21" t="e">
        <f t="shared" si="131"/>
        <v>#DIV/0!</v>
      </c>
      <c r="N1687" s="21" t="e">
        <f t="shared" si="132"/>
        <v>#DIV/0!</v>
      </c>
      <c r="O1687" s="21" t="e">
        <f t="shared" si="133"/>
        <v>#DIV/0!</v>
      </c>
      <c r="P1687" s="21" t="e">
        <f t="shared" si="134"/>
        <v>#DIV/0!</v>
      </c>
      <c r="Q1687" s="21" t="e">
        <f t="shared" si="135"/>
        <v>#DIV/0!</v>
      </c>
    </row>
    <row r="1688" spans="1:17">
      <c r="A1688" s="18"/>
      <c r="B1688" s="18"/>
      <c r="C1688" s="18"/>
      <c r="D1688" s="19"/>
      <c r="E1688" s="19"/>
      <c r="F1688" s="19"/>
      <c r="G1688" s="19"/>
      <c r="H1688" s="19"/>
      <c r="I1688" s="19"/>
      <c r="J1688" s="19"/>
      <c r="K1688" s="19"/>
      <c r="L1688" s="19"/>
      <c r="M1688" s="21" t="e">
        <f t="shared" si="131"/>
        <v>#DIV/0!</v>
      </c>
      <c r="N1688" s="21" t="e">
        <f t="shared" si="132"/>
        <v>#DIV/0!</v>
      </c>
      <c r="O1688" s="21" t="e">
        <f t="shared" si="133"/>
        <v>#DIV/0!</v>
      </c>
      <c r="P1688" s="21" t="e">
        <f t="shared" si="134"/>
        <v>#DIV/0!</v>
      </c>
      <c r="Q1688" s="21" t="e">
        <f t="shared" si="135"/>
        <v>#DIV/0!</v>
      </c>
    </row>
    <row r="1689" spans="1:17">
      <c r="A1689" s="18"/>
      <c r="B1689" s="18"/>
      <c r="C1689" s="18"/>
      <c r="D1689" s="19"/>
      <c r="E1689" s="19"/>
      <c r="F1689" s="19"/>
      <c r="G1689" s="19"/>
      <c r="H1689" s="19"/>
      <c r="I1689" s="19"/>
      <c r="J1689" s="19"/>
      <c r="K1689" s="19"/>
      <c r="L1689" s="19"/>
      <c r="M1689" s="21" t="e">
        <f t="shared" si="131"/>
        <v>#DIV/0!</v>
      </c>
      <c r="N1689" s="21" t="e">
        <f t="shared" si="132"/>
        <v>#DIV/0!</v>
      </c>
      <c r="O1689" s="21" t="e">
        <f t="shared" si="133"/>
        <v>#DIV/0!</v>
      </c>
      <c r="P1689" s="21" t="e">
        <f t="shared" si="134"/>
        <v>#DIV/0!</v>
      </c>
      <c r="Q1689" s="21" t="e">
        <f t="shared" si="135"/>
        <v>#DIV/0!</v>
      </c>
    </row>
    <row r="1690" spans="1:17">
      <c r="A1690" s="18"/>
      <c r="B1690" s="18"/>
      <c r="C1690" s="18"/>
      <c r="D1690" s="19"/>
      <c r="E1690" s="19"/>
      <c r="F1690" s="19"/>
      <c r="G1690" s="19"/>
      <c r="H1690" s="19"/>
      <c r="I1690" s="19"/>
      <c r="J1690" s="19"/>
      <c r="K1690" s="19"/>
      <c r="L1690" s="19"/>
      <c r="M1690" s="21" t="e">
        <f t="shared" si="131"/>
        <v>#DIV/0!</v>
      </c>
      <c r="N1690" s="21" t="e">
        <f t="shared" si="132"/>
        <v>#DIV/0!</v>
      </c>
      <c r="O1690" s="21" t="e">
        <f t="shared" si="133"/>
        <v>#DIV/0!</v>
      </c>
      <c r="P1690" s="21" t="e">
        <f t="shared" si="134"/>
        <v>#DIV/0!</v>
      </c>
      <c r="Q1690" s="21" t="e">
        <f t="shared" si="135"/>
        <v>#DIV/0!</v>
      </c>
    </row>
    <row r="1691" spans="1:17">
      <c r="A1691" s="18"/>
      <c r="B1691" s="18"/>
      <c r="C1691" s="18"/>
      <c r="D1691" s="19"/>
      <c r="E1691" s="19"/>
      <c r="F1691" s="19"/>
      <c r="G1691" s="19"/>
      <c r="H1691" s="19"/>
      <c r="I1691" s="19"/>
      <c r="J1691" s="19"/>
      <c r="K1691" s="19"/>
      <c r="L1691" s="19"/>
      <c r="M1691" s="21" t="e">
        <f t="shared" si="131"/>
        <v>#DIV/0!</v>
      </c>
      <c r="N1691" s="21" t="e">
        <f t="shared" si="132"/>
        <v>#DIV/0!</v>
      </c>
      <c r="O1691" s="21" t="e">
        <f t="shared" si="133"/>
        <v>#DIV/0!</v>
      </c>
      <c r="P1691" s="21" t="e">
        <f t="shared" si="134"/>
        <v>#DIV/0!</v>
      </c>
      <c r="Q1691" s="21" t="e">
        <f t="shared" si="135"/>
        <v>#DIV/0!</v>
      </c>
    </row>
    <row r="1692" spans="1:17">
      <c r="A1692" s="18"/>
      <c r="B1692" s="18"/>
      <c r="C1692" s="18"/>
      <c r="D1692" s="19"/>
      <c r="E1692" s="19"/>
      <c r="F1692" s="19"/>
      <c r="G1692" s="19"/>
      <c r="H1692" s="19"/>
      <c r="I1692" s="19"/>
      <c r="J1692" s="19"/>
      <c r="K1692" s="19"/>
      <c r="L1692" s="19"/>
      <c r="M1692" s="21" t="e">
        <f t="shared" si="131"/>
        <v>#DIV/0!</v>
      </c>
      <c r="N1692" s="21" t="e">
        <f t="shared" si="132"/>
        <v>#DIV/0!</v>
      </c>
      <c r="O1692" s="21" t="e">
        <f t="shared" si="133"/>
        <v>#DIV/0!</v>
      </c>
      <c r="P1692" s="21" t="e">
        <f t="shared" si="134"/>
        <v>#DIV/0!</v>
      </c>
      <c r="Q1692" s="21" t="e">
        <f t="shared" si="135"/>
        <v>#DIV/0!</v>
      </c>
    </row>
    <row r="1693" spans="1:17">
      <c r="A1693" s="18"/>
      <c r="B1693" s="18"/>
      <c r="C1693" s="18"/>
      <c r="D1693" s="19"/>
      <c r="E1693" s="19"/>
      <c r="F1693" s="19"/>
      <c r="G1693" s="19"/>
      <c r="H1693" s="19"/>
      <c r="I1693" s="19"/>
      <c r="J1693" s="19"/>
      <c r="K1693" s="19"/>
      <c r="L1693" s="19"/>
      <c r="M1693" s="21" t="e">
        <f t="shared" si="131"/>
        <v>#DIV/0!</v>
      </c>
      <c r="N1693" s="21" t="e">
        <f t="shared" si="132"/>
        <v>#DIV/0!</v>
      </c>
      <c r="O1693" s="21" t="e">
        <f t="shared" si="133"/>
        <v>#DIV/0!</v>
      </c>
      <c r="P1693" s="21" t="e">
        <f t="shared" si="134"/>
        <v>#DIV/0!</v>
      </c>
      <c r="Q1693" s="21" t="e">
        <f t="shared" si="135"/>
        <v>#DIV/0!</v>
      </c>
    </row>
    <row r="1694" spans="1:17">
      <c r="A1694" s="18"/>
      <c r="B1694" s="18"/>
      <c r="C1694" s="18"/>
      <c r="D1694" s="19"/>
      <c r="E1694" s="19"/>
      <c r="F1694" s="19"/>
      <c r="G1694" s="19"/>
      <c r="H1694" s="19"/>
      <c r="I1694" s="19"/>
      <c r="J1694" s="19"/>
      <c r="K1694" s="19"/>
      <c r="L1694" s="19"/>
      <c r="M1694" s="21" t="e">
        <f t="shared" si="131"/>
        <v>#DIV/0!</v>
      </c>
      <c r="N1694" s="21" t="e">
        <f t="shared" si="132"/>
        <v>#DIV/0!</v>
      </c>
      <c r="O1694" s="21" t="e">
        <f t="shared" si="133"/>
        <v>#DIV/0!</v>
      </c>
      <c r="P1694" s="21" t="e">
        <f t="shared" si="134"/>
        <v>#DIV/0!</v>
      </c>
      <c r="Q1694" s="21" t="e">
        <f t="shared" si="135"/>
        <v>#DIV/0!</v>
      </c>
    </row>
    <row r="1695" spans="1:17">
      <c r="A1695" s="18"/>
      <c r="B1695" s="18"/>
      <c r="C1695" s="18"/>
      <c r="D1695" s="19"/>
      <c r="E1695" s="19"/>
      <c r="F1695" s="19"/>
      <c r="G1695" s="19"/>
      <c r="H1695" s="19"/>
      <c r="I1695" s="19"/>
      <c r="J1695" s="19"/>
      <c r="K1695" s="19"/>
      <c r="L1695" s="19"/>
      <c r="M1695" s="21" t="e">
        <f t="shared" si="131"/>
        <v>#DIV/0!</v>
      </c>
      <c r="N1695" s="21" t="e">
        <f t="shared" si="132"/>
        <v>#DIV/0!</v>
      </c>
      <c r="O1695" s="21" t="e">
        <f t="shared" si="133"/>
        <v>#DIV/0!</v>
      </c>
      <c r="P1695" s="21" t="e">
        <f t="shared" si="134"/>
        <v>#DIV/0!</v>
      </c>
      <c r="Q1695" s="21" t="e">
        <f t="shared" si="135"/>
        <v>#DIV/0!</v>
      </c>
    </row>
    <row r="1696" spans="1:17">
      <c r="A1696" s="18"/>
      <c r="B1696" s="18"/>
      <c r="C1696" s="18"/>
      <c r="D1696" s="19"/>
      <c r="E1696" s="19"/>
      <c r="F1696" s="19"/>
      <c r="G1696" s="19"/>
      <c r="H1696" s="19"/>
      <c r="I1696" s="19"/>
      <c r="J1696" s="19"/>
      <c r="K1696" s="19"/>
      <c r="L1696" s="19"/>
      <c r="M1696" s="21" t="e">
        <f t="shared" si="131"/>
        <v>#DIV/0!</v>
      </c>
      <c r="N1696" s="21" t="e">
        <f t="shared" si="132"/>
        <v>#DIV/0!</v>
      </c>
      <c r="O1696" s="21" t="e">
        <f t="shared" si="133"/>
        <v>#DIV/0!</v>
      </c>
      <c r="P1696" s="21" t="e">
        <f t="shared" si="134"/>
        <v>#DIV/0!</v>
      </c>
      <c r="Q1696" s="21" t="e">
        <f t="shared" si="135"/>
        <v>#DIV/0!</v>
      </c>
    </row>
    <row r="1697" spans="1:17">
      <c r="A1697" s="18"/>
      <c r="B1697" s="18"/>
      <c r="C1697" s="18"/>
      <c r="D1697" s="19"/>
      <c r="E1697" s="19"/>
      <c r="F1697" s="19"/>
      <c r="G1697" s="19"/>
      <c r="H1697" s="19"/>
      <c r="I1697" s="19"/>
      <c r="J1697" s="19"/>
      <c r="K1697" s="19"/>
      <c r="L1697" s="19"/>
      <c r="M1697" s="21" t="e">
        <f t="shared" si="131"/>
        <v>#DIV/0!</v>
      </c>
      <c r="N1697" s="21" t="e">
        <f t="shared" si="132"/>
        <v>#DIV/0!</v>
      </c>
      <c r="O1697" s="21" t="e">
        <f t="shared" si="133"/>
        <v>#DIV/0!</v>
      </c>
      <c r="P1697" s="21" t="e">
        <f t="shared" si="134"/>
        <v>#DIV/0!</v>
      </c>
      <c r="Q1697" s="21" t="e">
        <f t="shared" si="135"/>
        <v>#DIV/0!</v>
      </c>
    </row>
    <row r="1698" spans="1:17">
      <c r="A1698" s="18"/>
      <c r="B1698" s="18"/>
      <c r="C1698" s="18"/>
      <c r="D1698" s="19"/>
      <c r="E1698" s="19"/>
      <c r="F1698" s="19"/>
      <c r="G1698" s="19"/>
      <c r="H1698" s="19"/>
      <c r="I1698" s="19"/>
      <c r="J1698" s="19"/>
      <c r="K1698" s="19"/>
      <c r="L1698" s="19"/>
      <c r="M1698" s="21" t="e">
        <f t="shared" si="131"/>
        <v>#DIV/0!</v>
      </c>
      <c r="N1698" s="21" t="e">
        <f t="shared" si="132"/>
        <v>#DIV/0!</v>
      </c>
      <c r="O1698" s="21" t="e">
        <f t="shared" si="133"/>
        <v>#DIV/0!</v>
      </c>
      <c r="P1698" s="21" t="e">
        <f t="shared" si="134"/>
        <v>#DIV/0!</v>
      </c>
      <c r="Q1698" s="21" t="e">
        <f t="shared" si="135"/>
        <v>#DIV/0!</v>
      </c>
    </row>
    <row r="1699" spans="1:17">
      <c r="A1699" s="18"/>
      <c r="B1699" s="18"/>
      <c r="C1699" s="18"/>
      <c r="D1699" s="19"/>
      <c r="E1699" s="19"/>
      <c r="F1699" s="19"/>
      <c r="G1699" s="19"/>
      <c r="H1699" s="19"/>
      <c r="I1699" s="19"/>
      <c r="J1699" s="19"/>
      <c r="K1699" s="19"/>
      <c r="L1699" s="19"/>
      <c r="M1699" s="21" t="e">
        <f t="shared" si="131"/>
        <v>#DIV/0!</v>
      </c>
      <c r="N1699" s="21" t="e">
        <f t="shared" si="132"/>
        <v>#DIV/0!</v>
      </c>
      <c r="O1699" s="21" t="e">
        <f t="shared" si="133"/>
        <v>#DIV/0!</v>
      </c>
      <c r="P1699" s="21" t="e">
        <f t="shared" si="134"/>
        <v>#DIV/0!</v>
      </c>
      <c r="Q1699" s="21" t="e">
        <f t="shared" si="135"/>
        <v>#DIV/0!</v>
      </c>
    </row>
    <row r="1700" spans="1:17">
      <c r="A1700" s="18"/>
      <c r="B1700" s="18"/>
      <c r="C1700" s="18"/>
      <c r="D1700" s="19"/>
      <c r="E1700" s="19"/>
      <c r="F1700" s="19"/>
      <c r="G1700" s="19"/>
      <c r="H1700" s="19"/>
      <c r="I1700" s="19"/>
      <c r="J1700" s="19"/>
      <c r="K1700" s="19"/>
      <c r="L1700" s="19"/>
      <c r="M1700" s="21" t="e">
        <f t="shared" si="131"/>
        <v>#DIV/0!</v>
      </c>
      <c r="N1700" s="21" t="e">
        <f t="shared" si="132"/>
        <v>#DIV/0!</v>
      </c>
      <c r="O1700" s="21" t="e">
        <f t="shared" si="133"/>
        <v>#DIV/0!</v>
      </c>
      <c r="P1700" s="21" t="e">
        <f t="shared" si="134"/>
        <v>#DIV/0!</v>
      </c>
      <c r="Q1700" s="21" t="e">
        <f t="shared" si="135"/>
        <v>#DIV/0!</v>
      </c>
    </row>
    <row r="1701" spans="1:17">
      <c r="A1701" s="18"/>
      <c r="B1701" s="18"/>
      <c r="C1701" s="18"/>
      <c r="D1701" s="19"/>
      <c r="E1701" s="19"/>
      <c r="F1701" s="19"/>
      <c r="G1701" s="19"/>
      <c r="H1701" s="19"/>
      <c r="I1701" s="19"/>
      <c r="J1701" s="19"/>
      <c r="K1701" s="19"/>
      <c r="L1701" s="19"/>
      <c r="M1701" s="21" t="e">
        <f t="shared" si="131"/>
        <v>#DIV/0!</v>
      </c>
      <c r="N1701" s="21" t="e">
        <f t="shared" si="132"/>
        <v>#DIV/0!</v>
      </c>
      <c r="O1701" s="21" t="e">
        <f t="shared" si="133"/>
        <v>#DIV/0!</v>
      </c>
      <c r="P1701" s="21" t="e">
        <f t="shared" si="134"/>
        <v>#DIV/0!</v>
      </c>
      <c r="Q1701" s="21" t="e">
        <f t="shared" si="135"/>
        <v>#DIV/0!</v>
      </c>
    </row>
    <row r="1702" spans="1:17">
      <c r="A1702" s="18"/>
      <c r="B1702" s="18"/>
      <c r="C1702" s="18"/>
      <c r="D1702" s="19"/>
      <c r="E1702" s="19"/>
      <c r="F1702" s="19"/>
      <c r="G1702" s="19"/>
      <c r="H1702" s="19"/>
      <c r="I1702" s="19"/>
      <c r="J1702" s="19"/>
      <c r="K1702" s="19"/>
      <c r="L1702" s="19"/>
      <c r="M1702" s="21" t="e">
        <f t="shared" si="131"/>
        <v>#DIV/0!</v>
      </c>
      <c r="N1702" s="21" t="e">
        <f t="shared" si="132"/>
        <v>#DIV/0!</v>
      </c>
      <c r="O1702" s="21" t="e">
        <f t="shared" si="133"/>
        <v>#DIV/0!</v>
      </c>
      <c r="P1702" s="21" t="e">
        <f t="shared" si="134"/>
        <v>#DIV/0!</v>
      </c>
      <c r="Q1702" s="21" t="e">
        <f t="shared" si="135"/>
        <v>#DIV/0!</v>
      </c>
    </row>
    <row r="1703" spans="1:17">
      <c r="A1703" s="18"/>
      <c r="B1703" s="18"/>
      <c r="C1703" s="18"/>
      <c r="D1703" s="19"/>
      <c r="E1703" s="19"/>
      <c r="F1703" s="19"/>
      <c r="G1703" s="19"/>
      <c r="H1703" s="19"/>
      <c r="I1703" s="19"/>
      <c r="J1703" s="19"/>
      <c r="K1703" s="19"/>
      <c r="L1703" s="19"/>
      <c r="M1703" s="21" t="e">
        <f t="shared" si="131"/>
        <v>#DIV/0!</v>
      </c>
      <c r="N1703" s="21" t="e">
        <f t="shared" si="132"/>
        <v>#DIV/0!</v>
      </c>
      <c r="O1703" s="21" t="e">
        <f t="shared" si="133"/>
        <v>#DIV/0!</v>
      </c>
      <c r="P1703" s="21" t="e">
        <f t="shared" si="134"/>
        <v>#DIV/0!</v>
      </c>
      <c r="Q1703" s="21" t="e">
        <f t="shared" si="135"/>
        <v>#DIV/0!</v>
      </c>
    </row>
    <row r="1704" spans="1:17">
      <c r="A1704" s="18"/>
      <c r="B1704" s="18"/>
      <c r="C1704" s="18"/>
      <c r="D1704" s="19"/>
      <c r="E1704" s="19"/>
      <c r="F1704" s="19"/>
      <c r="G1704" s="19"/>
      <c r="H1704" s="19"/>
      <c r="I1704" s="19"/>
      <c r="J1704" s="19"/>
      <c r="K1704" s="19"/>
      <c r="L1704" s="19"/>
      <c r="M1704" s="21" t="e">
        <f t="shared" si="131"/>
        <v>#DIV/0!</v>
      </c>
      <c r="N1704" s="21" t="e">
        <f t="shared" si="132"/>
        <v>#DIV/0!</v>
      </c>
      <c r="O1704" s="21" t="e">
        <f t="shared" si="133"/>
        <v>#DIV/0!</v>
      </c>
      <c r="P1704" s="21" t="e">
        <f t="shared" si="134"/>
        <v>#DIV/0!</v>
      </c>
      <c r="Q1704" s="21" t="e">
        <f t="shared" si="135"/>
        <v>#DIV/0!</v>
      </c>
    </row>
    <row r="1705" spans="1:17">
      <c r="A1705" s="18"/>
      <c r="B1705" s="18"/>
      <c r="C1705" s="18"/>
      <c r="D1705" s="19"/>
      <c r="E1705" s="19"/>
      <c r="F1705" s="19"/>
      <c r="G1705" s="19"/>
      <c r="H1705" s="19"/>
      <c r="I1705" s="19"/>
      <c r="J1705" s="19"/>
      <c r="K1705" s="19"/>
      <c r="L1705" s="19"/>
      <c r="M1705" s="21" t="e">
        <f t="shared" si="131"/>
        <v>#DIV/0!</v>
      </c>
      <c r="N1705" s="21" t="e">
        <f t="shared" si="132"/>
        <v>#DIV/0!</v>
      </c>
      <c r="O1705" s="21" t="e">
        <f t="shared" si="133"/>
        <v>#DIV/0!</v>
      </c>
      <c r="P1705" s="21" t="e">
        <f t="shared" si="134"/>
        <v>#DIV/0!</v>
      </c>
      <c r="Q1705" s="21" t="e">
        <f t="shared" si="135"/>
        <v>#DIV/0!</v>
      </c>
    </row>
    <row r="1706" spans="1:17">
      <c r="A1706" s="164"/>
      <c r="B1706" s="164"/>
      <c r="C1706" s="164"/>
      <c r="D1706" s="165"/>
      <c r="E1706" s="165"/>
      <c r="F1706" s="165"/>
      <c r="G1706" s="165"/>
      <c r="H1706" s="165"/>
      <c r="I1706" s="165"/>
      <c r="J1706" s="165"/>
      <c r="K1706" s="165"/>
      <c r="L1706" s="165"/>
      <c r="M1706" s="21" t="e">
        <f t="shared" si="131"/>
        <v>#DIV/0!</v>
      </c>
      <c r="N1706" s="21" t="e">
        <f t="shared" si="132"/>
        <v>#DIV/0!</v>
      </c>
      <c r="O1706" s="21" t="e">
        <f t="shared" si="133"/>
        <v>#DIV/0!</v>
      </c>
      <c r="P1706" s="21" t="e">
        <f t="shared" si="134"/>
        <v>#DIV/0!</v>
      </c>
      <c r="Q1706" s="21" t="e">
        <f t="shared" si="135"/>
        <v>#DIV/0!</v>
      </c>
    </row>
    <row r="1707" spans="1:17">
      <c r="A1707" s="164"/>
      <c r="B1707" s="164"/>
      <c r="C1707" s="164"/>
      <c r="D1707" s="165"/>
      <c r="E1707" s="165"/>
      <c r="F1707" s="165"/>
      <c r="G1707" s="165"/>
      <c r="H1707" s="165"/>
      <c r="I1707" s="165"/>
      <c r="J1707" s="165"/>
      <c r="K1707" s="165"/>
      <c r="L1707" s="165"/>
      <c r="M1707" s="21" t="e">
        <f t="shared" si="131"/>
        <v>#DIV/0!</v>
      </c>
      <c r="N1707" s="21" t="e">
        <f t="shared" si="132"/>
        <v>#DIV/0!</v>
      </c>
      <c r="O1707" s="21" t="e">
        <f t="shared" si="133"/>
        <v>#DIV/0!</v>
      </c>
      <c r="P1707" s="21" t="e">
        <f t="shared" si="134"/>
        <v>#DIV/0!</v>
      </c>
      <c r="Q1707" s="21" t="e">
        <f t="shared" si="135"/>
        <v>#DIV/0!</v>
      </c>
    </row>
    <row r="1708" spans="1:17">
      <c r="A1708" s="164"/>
      <c r="B1708" s="164"/>
      <c r="C1708" s="164"/>
      <c r="D1708" s="165"/>
      <c r="E1708" s="165"/>
      <c r="F1708" s="165"/>
      <c r="G1708" s="165"/>
      <c r="H1708" s="165"/>
      <c r="I1708" s="165"/>
      <c r="J1708" s="165"/>
      <c r="K1708" s="165"/>
      <c r="L1708" s="165"/>
      <c r="M1708" s="21" t="e">
        <f t="shared" si="131"/>
        <v>#DIV/0!</v>
      </c>
      <c r="N1708" s="21" t="e">
        <f t="shared" si="132"/>
        <v>#DIV/0!</v>
      </c>
      <c r="O1708" s="21" t="e">
        <f t="shared" si="133"/>
        <v>#DIV/0!</v>
      </c>
      <c r="P1708" s="21" t="e">
        <f t="shared" si="134"/>
        <v>#DIV/0!</v>
      </c>
      <c r="Q1708" s="21" t="e">
        <f t="shared" si="135"/>
        <v>#DIV/0!</v>
      </c>
    </row>
    <row r="1709" spans="1:17">
      <c r="A1709" s="164"/>
      <c r="B1709" s="164"/>
      <c r="C1709" s="164"/>
      <c r="D1709" s="165"/>
      <c r="E1709" s="165"/>
      <c r="F1709" s="165"/>
      <c r="G1709" s="165"/>
      <c r="H1709" s="165"/>
      <c r="I1709" s="165"/>
      <c r="J1709" s="165"/>
      <c r="K1709" s="165"/>
      <c r="L1709" s="165"/>
      <c r="M1709" s="21" t="e">
        <f t="shared" si="131"/>
        <v>#DIV/0!</v>
      </c>
      <c r="N1709" s="21" t="e">
        <f t="shared" si="132"/>
        <v>#DIV/0!</v>
      </c>
      <c r="O1709" s="21" t="e">
        <f t="shared" si="133"/>
        <v>#DIV/0!</v>
      </c>
      <c r="P1709" s="21" t="e">
        <f t="shared" si="134"/>
        <v>#DIV/0!</v>
      </c>
      <c r="Q1709" s="21" t="e">
        <f t="shared" si="135"/>
        <v>#DIV/0!</v>
      </c>
    </row>
    <row r="1710" spans="1:17">
      <c r="A1710" s="164"/>
      <c r="B1710" s="164"/>
      <c r="C1710" s="164"/>
      <c r="D1710" s="165"/>
      <c r="E1710" s="165"/>
      <c r="F1710" s="165"/>
      <c r="G1710" s="165"/>
      <c r="H1710" s="165"/>
      <c r="I1710" s="165"/>
      <c r="J1710" s="165"/>
      <c r="K1710" s="165"/>
      <c r="L1710" s="165"/>
      <c r="M1710" s="21" t="e">
        <f t="shared" si="131"/>
        <v>#DIV/0!</v>
      </c>
      <c r="N1710" s="21" t="e">
        <f t="shared" si="132"/>
        <v>#DIV/0!</v>
      </c>
      <c r="O1710" s="21" t="e">
        <f t="shared" si="133"/>
        <v>#DIV/0!</v>
      </c>
      <c r="P1710" s="21" t="e">
        <f t="shared" si="134"/>
        <v>#DIV/0!</v>
      </c>
      <c r="Q1710" s="21" t="e">
        <f t="shared" si="135"/>
        <v>#DIV/0!</v>
      </c>
    </row>
    <row r="1711" spans="1:17">
      <c r="A1711" s="164"/>
      <c r="B1711" s="164"/>
      <c r="C1711" s="164"/>
      <c r="D1711" s="165"/>
      <c r="E1711" s="165"/>
      <c r="F1711" s="165"/>
      <c r="G1711" s="165"/>
      <c r="H1711" s="165"/>
      <c r="I1711" s="165"/>
      <c r="J1711" s="165"/>
      <c r="K1711" s="165"/>
      <c r="L1711" s="165"/>
      <c r="M1711" s="21" t="e">
        <f t="shared" si="131"/>
        <v>#DIV/0!</v>
      </c>
      <c r="N1711" s="21" t="e">
        <f t="shared" si="132"/>
        <v>#DIV/0!</v>
      </c>
      <c r="O1711" s="21" t="e">
        <f t="shared" si="133"/>
        <v>#DIV/0!</v>
      </c>
      <c r="P1711" s="21" t="e">
        <f t="shared" si="134"/>
        <v>#DIV/0!</v>
      </c>
      <c r="Q1711" s="21" t="e">
        <f t="shared" si="135"/>
        <v>#DIV/0!</v>
      </c>
    </row>
    <row r="1712" spans="1:17">
      <c r="A1712" s="164"/>
      <c r="B1712" s="164"/>
      <c r="C1712" s="164"/>
      <c r="D1712" s="165"/>
      <c r="E1712" s="165"/>
      <c r="F1712" s="165"/>
      <c r="G1712" s="165"/>
      <c r="H1712" s="165"/>
      <c r="I1712" s="165"/>
      <c r="J1712" s="165"/>
      <c r="K1712" s="165"/>
      <c r="L1712" s="165"/>
      <c r="M1712" s="21" t="e">
        <f t="shared" si="131"/>
        <v>#DIV/0!</v>
      </c>
      <c r="N1712" s="21" t="e">
        <f t="shared" si="132"/>
        <v>#DIV/0!</v>
      </c>
      <c r="O1712" s="21" t="e">
        <f t="shared" si="133"/>
        <v>#DIV/0!</v>
      </c>
      <c r="P1712" s="21" t="e">
        <f t="shared" si="134"/>
        <v>#DIV/0!</v>
      </c>
      <c r="Q1712" s="21" t="e">
        <f t="shared" si="135"/>
        <v>#DIV/0!</v>
      </c>
    </row>
    <row r="1713" spans="1:17">
      <c r="A1713" s="164"/>
      <c r="B1713" s="164"/>
      <c r="C1713" s="164"/>
      <c r="D1713" s="165"/>
      <c r="E1713" s="165"/>
      <c r="F1713" s="165"/>
      <c r="G1713" s="165"/>
      <c r="H1713" s="165"/>
      <c r="I1713" s="165"/>
      <c r="J1713" s="165"/>
      <c r="K1713" s="165"/>
      <c r="L1713" s="165"/>
      <c r="M1713" s="21" t="e">
        <f t="shared" si="131"/>
        <v>#DIV/0!</v>
      </c>
      <c r="N1713" s="21" t="e">
        <f t="shared" si="132"/>
        <v>#DIV/0!</v>
      </c>
      <c r="O1713" s="21" t="e">
        <f t="shared" si="133"/>
        <v>#DIV/0!</v>
      </c>
      <c r="P1713" s="21" t="e">
        <f t="shared" si="134"/>
        <v>#DIV/0!</v>
      </c>
      <c r="Q1713" s="21" t="e">
        <f t="shared" si="135"/>
        <v>#DIV/0!</v>
      </c>
    </row>
    <row r="1714" spans="1:17">
      <c r="A1714" s="164"/>
      <c r="B1714" s="164"/>
      <c r="C1714" s="164"/>
      <c r="D1714" s="165"/>
      <c r="E1714" s="165"/>
      <c r="F1714" s="165"/>
      <c r="G1714" s="165"/>
      <c r="H1714" s="165"/>
      <c r="I1714" s="165"/>
      <c r="J1714" s="165"/>
      <c r="K1714" s="165"/>
      <c r="L1714" s="165"/>
      <c r="M1714" s="21" t="e">
        <f t="shared" si="131"/>
        <v>#DIV/0!</v>
      </c>
      <c r="N1714" s="21" t="e">
        <f t="shared" si="132"/>
        <v>#DIV/0!</v>
      </c>
      <c r="O1714" s="21" t="e">
        <f t="shared" si="133"/>
        <v>#DIV/0!</v>
      </c>
      <c r="P1714" s="21" t="e">
        <f t="shared" si="134"/>
        <v>#DIV/0!</v>
      </c>
      <c r="Q1714" s="21" t="e">
        <f t="shared" si="135"/>
        <v>#DIV/0!</v>
      </c>
    </row>
    <row r="1715" spans="1:17">
      <c r="A1715" s="164"/>
      <c r="B1715" s="164"/>
      <c r="C1715" s="164"/>
      <c r="D1715" s="165"/>
      <c r="E1715" s="165"/>
      <c r="F1715" s="165"/>
      <c r="G1715" s="165"/>
      <c r="H1715" s="165"/>
      <c r="I1715" s="165"/>
      <c r="J1715" s="165"/>
      <c r="K1715" s="165"/>
      <c r="L1715" s="165"/>
      <c r="M1715" s="21" t="e">
        <f t="shared" si="131"/>
        <v>#DIV/0!</v>
      </c>
      <c r="N1715" s="21" t="e">
        <f t="shared" si="132"/>
        <v>#DIV/0!</v>
      </c>
      <c r="O1715" s="21" t="e">
        <f t="shared" si="133"/>
        <v>#DIV/0!</v>
      </c>
      <c r="P1715" s="21" t="e">
        <f t="shared" si="134"/>
        <v>#DIV/0!</v>
      </c>
      <c r="Q1715" s="21" t="e">
        <f t="shared" si="135"/>
        <v>#DIV/0!</v>
      </c>
    </row>
    <row r="1716" spans="1:17">
      <c r="A1716" s="164"/>
      <c r="B1716" s="164"/>
      <c r="C1716" s="164"/>
      <c r="D1716" s="165"/>
      <c r="E1716" s="165"/>
      <c r="F1716" s="165"/>
      <c r="G1716" s="165"/>
      <c r="H1716" s="165"/>
      <c r="I1716" s="165"/>
      <c r="J1716" s="165"/>
      <c r="K1716" s="165"/>
      <c r="L1716" s="165"/>
      <c r="M1716" s="21" t="e">
        <f t="shared" si="131"/>
        <v>#DIV/0!</v>
      </c>
      <c r="N1716" s="21" t="e">
        <f t="shared" si="132"/>
        <v>#DIV/0!</v>
      </c>
      <c r="O1716" s="21" t="e">
        <f t="shared" si="133"/>
        <v>#DIV/0!</v>
      </c>
      <c r="P1716" s="21" t="e">
        <f t="shared" si="134"/>
        <v>#DIV/0!</v>
      </c>
      <c r="Q1716" s="21" t="e">
        <f t="shared" si="135"/>
        <v>#DIV/0!</v>
      </c>
    </row>
    <row r="1717" spans="1:17">
      <c r="A1717" s="164"/>
      <c r="B1717" s="164"/>
      <c r="C1717" s="164"/>
      <c r="D1717" s="165"/>
      <c r="E1717" s="165"/>
      <c r="F1717" s="165"/>
      <c r="G1717" s="165"/>
      <c r="H1717" s="165"/>
      <c r="I1717" s="165"/>
      <c r="J1717" s="165"/>
      <c r="K1717" s="165"/>
      <c r="L1717" s="165"/>
      <c r="M1717" s="21" t="e">
        <f t="shared" si="131"/>
        <v>#DIV/0!</v>
      </c>
      <c r="N1717" s="21" t="e">
        <f t="shared" si="132"/>
        <v>#DIV/0!</v>
      </c>
      <c r="O1717" s="21" t="e">
        <f t="shared" si="133"/>
        <v>#DIV/0!</v>
      </c>
      <c r="P1717" s="21" t="e">
        <f t="shared" si="134"/>
        <v>#DIV/0!</v>
      </c>
      <c r="Q1717" s="21" t="e">
        <f t="shared" si="135"/>
        <v>#DIV/0!</v>
      </c>
    </row>
    <row r="1718" spans="1:17">
      <c r="A1718" s="164"/>
      <c r="B1718" s="164"/>
      <c r="C1718" s="164"/>
      <c r="D1718" s="165"/>
      <c r="E1718" s="165"/>
      <c r="F1718" s="165"/>
      <c r="G1718" s="165"/>
      <c r="H1718" s="165"/>
      <c r="I1718" s="165"/>
      <c r="J1718" s="165"/>
      <c r="K1718" s="165"/>
      <c r="L1718" s="165"/>
      <c r="M1718" s="21" t="e">
        <f t="shared" si="131"/>
        <v>#DIV/0!</v>
      </c>
      <c r="N1718" s="21" t="e">
        <f t="shared" si="132"/>
        <v>#DIV/0!</v>
      </c>
      <c r="O1718" s="21" t="e">
        <f t="shared" si="133"/>
        <v>#DIV/0!</v>
      </c>
      <c r="P1718" s="21" t="e">
        <f t="shared" si="134"/>
        <v>#DIV/0!</v>
      </c>
      <c r="Q1718" s="21" t="e">
        <f t="shared" si="135"/>
        <v>#DIV/0!</v>
      </c>
    </row>
    <row r="1719" spans="1:17">
      <c r="A1719" s="164"/>
      <c r="B1719" s="164"/>
      <c r="C1719" s="164"/>
      <c r="D1719" s="165"/>
      <c r="E1719" s="165"/>
      <c r="F1719" s="165"/>
      <c r="G1719" s="165"/>
      <c r="H1719" s="165"/>
      <c r="I1719" s="165"/>
      <c r="J1719" s="165"/>
      <c r="K1719" s="165"/>
      <c r="L1719" s="165"/>
      <c r="M1719" s="21" t="e">
        <f t="shared" si="131"/>
        <v>#DIV/0!</v>
      </c>
      <c r="N1719" s="21" t="e">
        <f t="shared" si="132"/>
        <v>#DIV/0!</v>
      </c>
      <c r="O1719" s="21" t="e">
        <f t="shared" si="133"/>
        <v>#DIV/0!</v>
      </c>
      <c r="P1719" s="21" t="e">
        <f t="shared" si="134"/>
        <v>#DIV/0!</v>
      </c>
      <c r="Q1719" s="21" t="e">
        <f t="shared" si="135"/>
        <v>#DIV/0!</v>
      </c>
    </row>
    <row r="1720" spans="1:17">
      <c r="A1720" s="164"/>
      <c r="B1720" s="164"/>
      <c r="C1720" s="164"/>
      <c r="D1720" s="165"/>
      <c r="E1720" s="165"/>
      <c r="F1720" s="165"/>
      <c r="G1720" s="165"/>
      <c r="H1720" s="165"/>
      <c r="I1720" s="165"/>
      <c r="J1720" s="165"/>
      <c r="K1720" s="165"/>
      <c r="L1720" s="165"/>
      <c r="M1720" s="21" t="e">
        <f t="shared" si="131"/>
        <v>#DIV/0!</v>
      </c>
      <c r="N1720" s="21" t="e">
        <f t="shared" si="132"/>
        <v>#DIV/0!</v>
      </c>
      <c r="O1720" s="21" t="e">
        <f t="shared" si="133"/>
        <v>#DIV/0!</v>
      </c>
      <c r="P1720" s="21" t="e">
        <f t="shared" si="134"/>
        <v>#DIV/0!</v>
      </c>
      <c r="Q1720" s="21" t="e">
        <f t="shared" si="135"/>
        <v>#DIV/0!</v>
      </c>
    </row>
    <row r="1721" spans="1:17">
      <c r="A1721" s="164"/>
      <c r="B1721" s="164"/>
      <c r="C1721" s="164"/>
      <c r="D1721" s="165"/>
      <c r="E1721" s="165"/>
      <c r="F1721" s="165"/>
      <c r="G1721" s="165"/>
      <c r="H1721" s="165"/>
      <c r="I1721" s="165"/>
      <c r="J1721" s="165"/>
      <c r="K1721" s="165"/>
      <c r="L1721" s="165"/>
      <c r="M1721" s="21" t="e">
        <f t="shared" si="131"/>
        <v>#DIV/0!</v>
      </c>
      <c r="N1721" s="21" t="e">
        <f t="shared" si="132"/>
        <v>#DIV/0!</v>
      </c>
      <c r="O1721" s="21" t="e">
        <f t="shared" si="133"/>
        <v>#DIV/0!</v>
      </c>
      <c r="P1721" s="21" t="e">
        <f t="shared" si="134"/>
        <v>#DIV/0!</v>
      </c>
      <c r="Q1721" s="21" t="e">
        <f t="shared" si="135"/>
        <v>#DIV/0!</v>
      </c>
    </row>
    <row r="1722" spans="1:17">
      <c r="A1722" s="164"/>
      <c r="B1722" s="164"/>
      <c r="C1722" s="164"/>
      <c r="D1722" s="165"/>
      <c r="E1722" s="165"/>
      <c r="F1722" s="165"/>
      <c r="G1722" s="165"/>
      <c r="H1722" s="165"/>
      <c r="I1722" s="165"/>
      <c r="J1722" s="165"/>
      <c r="K1722" s="165"/>
      <c r="L1722" s="165"/>
      <c r="M1722" s="21" t="e">
        <f t="shared" si="131"/>
        <v>#DIV/0!</v>
      </c>
      <c r="N1722" s="21" t="e">
        <f t="shared" si="132"/>
        <v>#DIV/0!</v>
      </c>
      <c r="O1722" s="21" t="e">
        <f t="shared" si="133"/>
        <v>#DIV/0!</v>
      </c>
      <c r="P1722" s="21" t="e">
        <f t="shared" si="134"/>
        <v>#DIV/0!</v>
      </c>
      <c r="Q1722" s="21" t="e">
        <f t="shared" si="135"/>
        <v>#DIV/0!</v>
      </c>
    </row>
    <row r="1723" spans="1:17">
      <c r="A1723" s="155"/>
      <c r="B1723" s="155"/>
      <c r="C1723" s="155"/>
      <c r="D1723" s="156"/>
      <c r="E1723" s="156"/>
      <c r="F1723" s="156"/>
      <c r="G1723" s="156"/>
      <c r="H1723" s="156"/>
      <c r="I1723" s="156"/>
      <c r="J1723" s="156"/>
      <c r="K1723" s="156"/>
      <c r="L1723" s="156"/>
      <c r="M1723" s="21" t="e">
        <f t="shared" si="131"/>
        <v>#DIV/0!</v>
      </c>
      <c r="N1723" s="21" t="e">
        <f t="shared" si="132"/>
        <v>#DIV/0!</v>
      </c>
      <c r="O1723" s="21" t="e">
        <f t="shared" si="133"/>
        <v>#DIV/0!</v>
      </c>
      <c r="P1723" s="21" t="e">
        <f t="shared" si="134"/>
        <v>#DIV/0!</v>
      </c>
      <c r="Q1723" s="21" t="e">
        <f t="shared" si="135"/>
        <v>#DIV/0!</v>
      </c>
    </row>
    <row r="1724" spans="1:17">
      <c r="A1724" s="66"/>
      <c r="B1724" s="66"/>
      <c r="C1724" s="66"/>
      <c r="E1724" s="67"/>
      <c r="F1724" s="67"/>
      <c r="G1724" s="67"/>
      <c r="H1724" s="67"/>
      <c r="I1724" s="67"/>
      <c r="J1724" s="67"/>
      <c r="K1724" s="67"/>
      <c r="L1724" s="67"/>
      <c r="M1724" s="21" t="e">
        <f t="shared" si="131"/>
        <v>#DIV/0!</v>
      </c>
      <c r="N1724" s="21" t="e">
        <f t="shared" si="132"/>
        <v>#DIV/0!</v>
      </c>
      <c r="O1724" s="21" t="e">
        <f t="shared" si="133"/>
        <v>#DIV/0!</v>
      </c>
      <c r="P1724" s="21" t="e">
        <f t="shared" si="134"/>
        <v>#DIV/0!</v>
      </c>
      <c r="Q1724" s="21" t="e">
        <f t="shared" si="135"/>
        <v>#DIV/0!</v>
      </c>
    </row>
    <row r="1725" spans="1:17">
      <c r="A1725" s="66"/>
      <c r="B1725" s="66"/>
      <c r="C1725" s="66"/>
      <c r="E1725" s="67"/>
      <c r="F1725" s="67"/>
      <c r="G1725" s="67"/>
      <c r="H1725" s="67"/>
      <c r="I1725" s="67"/>
      <c r="J1725" s="67"/>
      <c r="K1725" s="67"/>
      <c r="L1725" s="67"/>
      <c r="M1725" s="21" t="e">
        <f t="shared" si="131"/>
        <v>#DIV/0!</v>
      </c>
      <c r="N1725" s="21" t="e">
        <f t="shared" si="132"/>
        <v>#DIV/0!</v>
      </c>
      <c r="O1725" s="21" t="e">
        <f t="shared" si="133"/>
        <v>#DIV/0!</v>
      </c>
      <c r="P1725" s="21" t="e">
        <f t="shared" si="134"/>
        <v>#DIV/0!</v>
      </c>
      <c r="Q1725" s="21" t="e">
        <f t="shared" si="135"/>
        <v>#DIV/0!</v>
      </c>
    </row>
    <row r="1726" spans="1:17">
      <c r="A1726" s="66"/>
      <c r="B1726" s="66"/>
      <c r="C1726" s="66"/>
      <c r="E1726" s="67"/>
      <c r="F1726" s="67"/>
      <c r="G1726" s="67"/>
      <c r="H1726" s="67"/>
      <c r="I1726" s="67"/>
      <c r="J1726" s="67"/>
      <c r="K1726" s="67"/>
      <c r="L1726" s="67"/>
      <c r="M1726" s="21" t="e">
        <f t="shared" si="131"/>
        <v>#DIV/0!</v>
      </c>
      <c r="N1726" s="21" t="e">
        <f t="shared" si="132"/>
        <v>#DIV/0!</v>
      </c>
      <c r="O1726" s="21" t="e">
        <f t="shared" si="133"/>
        <v>#DIV/0!</v>
      </c>
      <c r="P1726" s="21" t="e">
        <f t="shared" si="134"/>
        <v>#DIV/0!</v>
      </c>
      <c r="Q1726" s="21" t="e">
        <f t="shared" si="135"/>
        <v>#DIV/0!</v>
      </c>
    </row>
    <row r="1727" spans="1:17">
      <c r="A1727" s="66"/>
      <c r="B1727" s="66"/>
      <c r="C1727" s="66"/>
      <c r="E1727" s="67"/>
      <c r="F1727" s="67"/>
      <c r="G1727" s="67"/>
      <c r="H1727" s="67"/>
      <c r="I1727" s="67"/>
      <c r="J1727" s="67"/>
      <c r="K1727" s="67"/>
      <c r="L1727" s="67"/>
      <c r="M1727" s="21" t="e">
        <f t="shared" si="131"/>
        <v>#DIV/0!</v>
      </c>
      <c r="N1727" s="21" t="e">
        <f t="shared" si="132"/>
        <v>#DIV/0!</v>
      </c>
      <c r="O1727" s="21" t="e">
        <f t="shared" si="133"/>
        <v>#DIV/0!</v>
      </c>
      <c r="P1727" s="21" t="e">
        <f t="shared" si="134"/>
        <v>#DIV/0!</v>
      </c>
      <c r="Q1727" s="21" t="e">
        <f t="shared" si="135"/>
        <v>#DIV/0!</v>
      </c>
    </row>
    <row r="1728" spans="1:17">
      <c r="A1728" s="66"/>
      <c r="B1728" s="66"/>
      <c r="C1728" s="66"/>
      <c r="E1728" s="67"/>
      <c r="F1728" s="67"/>
      <c r="G1728" s="67"/>
      <c r="H1728" s="67"/>
      <c r="I1728" s="67"/>
      <c r="J1728" s="67"/>
      <c r="K1728" s="67"/>
      <c r="L1728" s="67"/>
      <c r="M1728" s="21" t="e">
        <f t="shared" si="131"/>
        <v>#DIV/0!</v>
      </c>
      <c r="N1728" s="21" t="e">
        <f t="shared" si="132"/>
        <v>#DIV/0!</v>
      </c>
      <c r="O1728" s="21" t="e">
        <f t="shared" si="133"/>
        <v>#DIV/0!</v>
      </c>
      <c r="P1728" s="21" t="e">
        <f t="shared" si="134"/>
        <v>#DIV/0!</v>
      </c>
      <c r="Q1728" s="21" t="e">
        <f t="shared" si="135"/>
        <v>#DIV/0!</v>
      </c>
    </row>
    <row r="1729" spans="1:17">
      <c r="A1729" s="66"/>
      <c r="B1729" s="66"/>
      <c r="C1729" s="66"/>
      <c r="E1729" s="67"/>
      <c r="F1729" s="67"/>
      <c r="G1729" s="67"/>
      <c r="H1729" s="67"/>
      <c r="I1729" s="67"/>
      <c r="J1729" s="67"/>
      <c r="K1729" s="67"/>
      <c r="L1729" s="67"/>
      <c r="M1729" s="21" t="e">
        <f t="shared" si="131"/>
        <v>#DIV/0!</v>
      </c>
      <c r="N1729" s="21" t="e">
        <f t="shared" si="132"/>
        <v>#DIV/0!</v>
      </c>
      <c r="O1729" s="21" t="e">
        <f t="shared" si="133"/>
        <v>#DIV/0!</v>
      </c>
      <c r="P1729" s="21" t="e">
        <f t="shared" si="134"/>
        <v>#DIV/0!</v>
      </c>
      <c r="Q1729" s="21" t="e">
        <f t="shared" si="135"/>
        <v>#DIV/0!</v>
      </c>
    </row>
    <row r="1730" spans="1:17">
      <c r="A1730" s="66"/>
      <c r="B1730" s="66"/>
      <c r="C1730" s="66"/>
      <c r="E1730" s="67"/>
      <c r="F1730" s="67"/>
      <c r="G1730" s="67"/>
      <c r="H1730" s="67"/>
      <c r="I1730" s="67"/>
      <c r="J1730" s="67"/>
      <c r="K1730" s="67"/>
      <c r="L1730" s="67"/>
      <c r="M1730" s="21" t="e">
        <f t="shared" si="131"/>
        <v>#DIV/0!</v>
      </c>
      <c r="N1730" s="21" t="e">
        <f t="shared" si="132"/>
        <v>#DIV/0!</v>
      </c>
      <c r="O1730" s="21" t="e">
        <f t="shared" si="133"/>
        <v>#DIV/0!</v>
      </c>
      <c r="P1730" s="21" t="e">
        <f t="shared" si="134"/>
        <v>#DIV/0!</v>
      </c>
      <c r="Q1730" s="21" t="e">
        <f t="shared" si="135"/>
        <v>#DIV/0!</v>
      </c>
    </row>
    <row r="1731" spans="1:17">
      <c r="A1731" s="66"/>
      <c r="B1731" s="66"/>
      <c r="C1731" s="66"/>
      <c r="E1731" s="67"/>
      <c r="F1731" s="67"/>
      <c r="G1731" s="67"/>
      <c r="H1731" s="67"/>
      <c r="I1731" s="67"/>
      <c r="J1731" s="67"/>
      <c r="K1731" s="67"/>
      <c r="L1731" s="67"/>
      <c r="M1731" s="21" t="e">
        <f t="shared" ref="M1731:M1794" si="136">(H1731-D1731)/ABS(D1731)</f>
        <v>#DIV/0!</v>
      </c>
      <c r="N1731" s="21" t="e">
        <f t="shared" ref="N1731:N1794" si="137">(I1731-E1731)/ABS(E1731)</f>
        <v>#DIV/0!</v>
      </c>
      <c r="O1731" s="21" t="e">
        <f t="shared" ref="O1731:O1794" si="138">(J1731-F1731)/ABS(F1731)</f>
        <v>#DIV/0!</v>
      </c>
      <c r="P1731" s="21" t="e">
        <f t="shared" ref="P1731:P1794" si="139">(K1731-G1731)/ABS(G1731)</f>
        <v>#DIV/0!</v>
      </c>
      <c r="Q1731" s="21" t="e">
        <f t="shared" ref="Q1731:Q1794" si="140">(L1731-H1731)/ABS(H1731)</f>
        <v>#DIV/0!</v>
      </c>
    </row>
    <row r="1732" spans="1:17">
      <c r="A1732" s="57"/>
      <c r="B1732" s="57"/>
      <c r="C1732" s="57"/>
      <c r="E1732" s="58"/>
      <c r="F1732" s="58"/>
      <c r="G1732" s="58"/>
      <c r="H1732" s="58"/>
      <c r="I1732" s="58"/>
      <c r="J1732" s="58"/>
      <c r="K1732" s="58"/>
      <c r="L1732" s="58"/>
      <c r="M1732" s="21" t="e">
        <f t="shared" si="136"/>
        <v>#DIV/0!</v>
      </c>
      <c r="N1732" s="21" t="e">
        <f t="shared" si="137"/>
        <v>#DIV/0!</v>
      </c>
      <c r="O1732" s="21" t="e">
        <f t="shared" si="138"/>
        <v>#DIV/0!</v>
      </c>
      <c r="P1732" s="21" t="e">
        <f t="shared" si="139"/>
        <v>#DIV/0!</v>
      </c>
      <c r="Q1732" s="21" t="e">
        <f t="shared" si="140"/>
        <v>#DIV/0!</v>
      </c>
    </row>
    <row r="1733" spans="1:17">
      <c r="A1733" s="57"/>
      <c r="B1733" s="57"/>
      <c r="C1733" s="57"/>
      <c r="E1733" s="58"/>
      <c r="F1733" s="58"/>
      <c r="G1733" s="58"/>
      <c r="H1733" s="58"/>
      <c r="I1733" s="58"/>
      <c r="J1733" s="58"/>
      <c r="K1733" s="58"/>
      <c r="L1733" s="58"/>
      <c r="M1733" s="21" t="e">
        <f t="shared" si="136"/>
        <v>#DIV/0!</v>
      </c>
      <c r="N1733" s="21" t="e">
        <f t="shared" si="137"/>
        <v>#DIV/0!</v>
      </c>
      <c r="O1733" s="21" t="e">
        <f t="shared" si="138"/>
        <v>#DIV/0!</v>
      </c>
      <c r="P1733" s="21" t="e">
        <f t="shared" si="139"/>
        <v>#DIV/0!</v>
      </c>
      <c r="Q1733" s="21" t="e">
        <f t="shared" si="140"/>
        <v>#DIV/0!</v>
      </c>
    </row>
    <row r="1734" spans="1:17">
      <c r="A1734" s="57"/>
      <c r="B1734" s="57"/>
      <c r="C1734" s="57"/>
      <c r="E1734" s="58"/>
      <c r="F1734" s="58"/>
      <c r="G1734" s="58"/>
      <c r="H1734" s="58"/>
      <c r="I1734" s="58"/>
      <c r="J1734" s="58"/>
      <c r="K1734" s="58"/>
      <c r="L1734" s="58"/>
      <c r="M1734" s="21" t="e">
        <f t="shared" si="136"/>
        <v>#DIV/0!</v>
      </c>
      <c r="N1734" s="21" t="e">
        <f t="shared" si="137"/>
        <v>#DIV/0!</v>
      </c>
      <c r="O1734" s="21" t="e">
        <f t="shared" si="138"/>
        <v>#DIV/0!</v>
      </c>
      <c r="P1734" s="21" t="e">
        <f t="shared" si="139"/>
        <v>#DIV/0!</v>
      </c>
      <c r="Q1734" s="21" t="e">
        <f t="shared" si="140"/>
        <v>#DIV/0!</v>
      </c>
    </row>
    <row r="1735" spans="1:17">
      <c r="A1735" s="57"/>
      <c r="B1735" s="57"/>
      <c r="C1735" s="57"/>
      <c r="E1735" s="58"/>
      <c r="F1735" s="58"/>
      <c r="G1735" s="58"/>
      <c r="H1735" s="58"/>
      <c r="I1735" s="58"/>
      <c r="J1735" s="58"/>
      <c r="K1735" s="58"/>
      <c r="L1735" s="58"/>
      <c r="M1735" s="21" t="e">
        <f t="shared" si="136"/>
        <v>#DIV/0!</v>
      </c>
      <c r="N1735" s="21" t="e">
        <f t="shared" si="137"/>
        <v>#DIV/0!</v>
      </c>
      <c r="O1735" s="21" t="e">
        <f t="shared" si="138"/>
        <v>#DIV/0!</v>
      </c>
      <c r="P1735" s="21" t="e">
        <f t="shared" si="139"/>
        <v>#DIV/0!</v>
      </c>
      <c r="Q1735" s="21" t="e">
        <f t="shared" si="140"/>
        <v>#DIV/0!</v>
      </c>
    </row>
    <row r="1736" spans="1:17">
      <c r="A1736" s="57"/>
      <c r="B1736" s="57"/>
      <c r="C1736" s="57"/>
      <c r="E1736" s="58"/>
      <c r="F1736" s="58"/>
      <c r="G1736" s="58"/>
      <c r="H1736" s="58"/>
      <c r="I1736" s="58"/>
      <c r="J1736" s="58"/>
      <c r="K1736" s="58"/>
      <c r="L1736" s="58"/>
      <c r="M1736" s="21" t="e">
        <f t="shared" si="136"/>
        <v>#DIV/0!</v>
      </c>
      <c r="N1736" s="21" t="e">
        <f t="shared" si="137"/>
        <v>#DIV/0!</v>
      </c>
      <c r="O1736" s="21" t="e">
        <f t="shared" si="138"/>
        <v>#DIV/0!</v>
      </c>
      <c r="P1736" s="21" t="e">
        <f t="shared" si="139"/>
        <v>#DIV/0!</v>
      </c>
      <c r="Q1736" s="21" t="e">
        <f t="shared" si="140"/>
        <v>#DIV/0!</v>
      </c>
    </row>
    <row r="1737" spans="1:17">
      <c r="A1737" s="57"/>
      <c r="B1737" s="57"/>
      <c r="C1737" s="57"/>
      <c r="E1737" s="58"/>
      <c r="F1737" s="58"/>
      <c r="G1737" s="58"/>
      <c r="H1737" s="58"/>
      <c r="I1737" s="58"/>
      <c r="J1737" s="58"/>
      <c r="K1737" s="58"/>
      <c r="L1737" s="58"/>
      <c r="M1737" s="21" t="e">
        <f t="shared" si="136"/>
        <v>#DIV/0!</v>
      </c>
      <c r="N1737" s="21" t="e">
        <f t="shared" si="137"/>
        <v>#DIV/0!</v>
      </c>
      <c r="O1737" s="21" t="e">
        <f t="shared" si="138"/>
        <v>#DIV/0!</v>
      </c>
      <c r="P1737" s="21" t="e">
        <f t="shared" si="139"/>
        <v>#DIV/0!</v>
      </c>
      <c r="Q1737" s="21" t="e">
        <f t="shared" si="140"/>
        <v>#DIV/0!</v>
      </c>
    </row>
    <row r="1738" spans="1:17">
      <c r="A1738" s="57"/>
      <c r="B1738" s="57"/>
      <c r="C1738" s="57"/>
      <c r="E1738" s="58"/>
      <c r="F1738" s="58"/>
      <c r="G1738" s="58"/>
      <c r="H1738" s="58"/>
      <c r="I1738" s="58"/>
      <c r="J1738" s="58"/>
      <c r="K1738" s="58"/>
      <c r="L1738" s="58"/>
      <c r="M1738" s="21" t="e">
        <f t="shared" si="136"/>
        <v>#DIV/0!</v>
      </c>
      <c r="N1738" s="21" t="e">
        <f t="shared" si="137"/>
        <v>#DIV/0!</v>
      </c>
      <c r="O1738" s="21" t="e">
        <f t="shared" si="138"/>
        <v>#DIV/0!</v>
      </c>
      <c r="P1738" s="21" t="e">
        <f t="shared" si="139"/>
        <v>#DIV/0!</v>
      </c>
      <c r="Q1738" s="21" t="e">
        <f t="shared" si="140"/>
        <v>#DIV/0!</v>
      </c>
    </row>
    <row r="1739" spans="1:17">
      <c r="A1739" s="57"/>
      <c r="B1739" s="57"/>
      <c r="C1739" s="57"/>
      <c r="E1739" s="58"/>
      <c r="F1739" s="58"/>
      <c r="G1739" s="58"/>
      <c r="H1739" s="58"/>
      <c r="I1739" s="58"/>
      <c r="J1739" s="58"/>
      <c r="K1739" s="58"/>
      <c r="L1739" s="58"/>
      <c r="M1739" s="21" t="e">
        <f t="shared" si="136"/>
        <v>#DIV/0!</v>
      </c>
      <c r="N1739" s="21" t="e">
        <f t="shared" si="137"/>
        <v>#DIV/0!</v>
      </c>
      <c r="O1739" s="21" t="e">
        <f t="shared" si="138"/>
        <v>#DIV/0!</v>
      </c>
      <c r="P1739" s="21" t="e">
        <f t="shared" si="139"/>
        <v>#DIV/0!</v>
      </c>
      <c r="Q1739" s="21" t="e">
        <f t="shared" si="140"/>
        <v>#DIV/0!</v>
      </c>
    </row>
    <row r="1740" spans="1:17">
      <c r="A1740" s="57"/>
      <c r="B1740" s="57"/>
      <c r="C1740" s="57"/>
      <c r="E1740" s="58"/>
      <c r="F1740" s="58"/>
      <c r="G1740" s="58"/>
      <c r="H1740" s="58"/>
      <c r="I1740" s="58"/>
      <c r="J1740" s="58"/>
      <c r="K1740" s="58"/>
      <c r="L1740" s="58"/>
      <c r="M1740" s="21" t="e">
        <f t="shared" si="136"/>
        <v>#DIV/0!</v>
      </c>
      <c r="N1740" s="21" t="e">
        <f t="shared" si="137"/>
        <v>#DIV/0!</v>
      </c>
      <c r="O1740" s="21" t="e">
        <f t="shared" si="138"/>
        <v>#DIV/0!</v>
      </c>
      <c r="P1740" s="21" t="e">
        <f t="shared" si="139"/>
        <v>#DIV/0!</v>
      </c>
      <c r="Q1740" s="21" t="e">
        <f t="shared" si="140"/>
        <v>#DIV/0!</v>
      </c>
    </row>
    <row r="1741" spans="1:17">
      <c r="A1741" s="57"/>
      <c r="B1741" s="57"/>
      <c r="C1741" s="57"/>
      <c r="E1741" s="58"/>
      <c r="F1741" s="58"/>
      <c r="G1741" s="58"/>
      <c r="H1741" s="58"/>
      <c r="I1741" s="58"/>
      <c r="J1741" s="58"/>
      <c r="K1741" s="58"/>
      <c r="L1741" s="58"/>
      <c r="M1741" s="21" t="e">
        <f t="shared" si="136"/>
        <v>#DIV/0!</v>
      </c>
      <c r="N1741" s="21" t="e">
        <f t="shared" si="137"/>
        <v>#DIV/0!</v>
      </c>
      <c r="O1741" s="21" t="e">
        <f t="shared" si="138"/>
        <v>#DIV/0!</v>
      </c>
      <c r="P1741" s="21" t="e">
        <f t="shared" si="139"/>
        <v>#DIV/0!</v>
      </c>
      <c r="Q1741" s="21" t="e">
        <f t="shared" si="140"/>
        <v>#DIV/0!</v>
      </c>
    </row>
    <row r="1742" spans="1:17">
      <c r="A1742" s="57"/>
      <c r="B1742" s="57"/>
      <c r="C1742" s="57"/>
      <c r="E1742" s="58"/>
      <c r="F1742" s="58"/>
      <c r="G1742" s="58"/>
      <c r="H1742" s="58"/>
      <c r="I1742" s="58"/>
      <c r="J1742" s="58"/>
      <c r="K1742" s="58"/>
      <c r="L1742" s="58"/>
      <c r="M1742" s="21" t="e">
        <f t="shared" si="136"/>
        <v>#DIV/0!</v>
      </c>
      <c r="N1742" s="21" t="e">
        <f t="shared" si="137"/>
        <v>#DIV/0!</v>
      </c>
      <c r="O1742" s="21" t="e">
        <f t="shared" si="138"/>
        <v>#DIV/0!</v>
      </c>
      <c r="P1742" s="21" t="e">
        <f t="shared" si="139"/>
        <v>#DIV/0!</v>
      </c>
      <c r="Q1742" s="21" t="e">
        <f t="shared" si="140"/>
        <v>#DIV/0!</v>
      </c>
    </row>
    <row r="1743" spans="1:17">
      <c r="A1743" s="57"/>
      <c r="B1743" s="57"/>
      <c r="C1743" s="57"/>
      <c r="E1743" s="58"/>
      <c r="F1743" s="58"/>
      <c r="G1743" s="58"/>
      <c r="H1743" s="58"/>
      <c r="I1743" s="58"/>
      <c r="J1743" s="58"/>
      <c r="K1743" s="58"/>
      <c r="L1743" s="58"/>
      <c r="M1743" s="21" t="e">
        <f t="shared" si="136"/>
        <v>#DIV/0!</v>
      </c>
      <c r="N1743" s="21" t="e">
        <f t="shared" si="137"/>
        <v>#DIV/0!</v>
      </c>
      <c r="O1743" s="21" t="e">
        <f t="shared" si="138"/>
        <v>#DIV/0!</v>
      </c>
      <c r="P1743" s="21" t="e">
        <f t="shared" si="139"/>
        <v>#DIV/0!</v>
      </c>
      <c r="Q1743" s="21" t="e">
        <f t="shared" si="140"/>
        <v>#DIV/0!</v>
      </c>
    </row>
    <row r="1744" spans="1:17">
      <c r="A1744" s="57"/>
      <c r="B1744" s="57"/>
      <c r="C1744" s="57"/>
      <c r="E1744" s="58"/>
      <c r="F1744" s="58"/>
      <c r="G1744" s="58"/>
      <c r="H1744" s="58"/>
      <c r="I1744" s="58"/>
      <c r="J1744" s="58"/>
      <c r="K1744" s="58"/>
      <c r="L1744" s="58"/>
      <c r="M1744" s="21" t="e">
        <f t="shared" si="136"/>
        <v>#DIV/0!</v>
      </c>
      <c r="N1744" s="21" t="e">
        <f t="shared" si="137"/>
        <v>#DIV/0!</v>
      </c>
      <c r="O1744" s="21" t="e">
        <f t="shared" si="138"/>
        <v>#DIV/0!</v>
      </c>
      <c r="P1744" s="21" t="e">
        <f t="shared" si="139"/>
        <v>#DIV/0!</v>
      </c>
      <c r="Q1744" s="21" t="e">
        <f t="shared" si="140"/>
        <v>#DIV/0!</v>
      </c>
    </row>
    <row r="1745" spans="1:17">
      <c r="A1745" s="57"/>
      <c r="B1745" s="57"/>
      <c r="C1745" s="57"/>
      <c r="E1745" s="58"/>
      <c r="F1745" s="58"/>
      <c r="G1745" s="58"/>
      <c r="H1745" s="58"/>
      <c r="I1745" s="58"/>
      <c r="J1745" s="58"/>
      <c r="K1745" s="58"/>
      <c r="L1745" s="58"/>
      <c r="M1745" s="21" t="e">
        <f t="shared" si="136"/>
        <v>#DIV/0!</v>
      </c>
      <c r="N1745" s="21" t="e">
        <f t="shared" si="137"/>
        <v>#DIV/0!</v>
      </c>
      <c r="O1745" s="21" t="e">
        <f t="shared" si="138"/>
        <v>#DIV/0!</v>
      </c>
      <c r="P1745" s="21" t="e">
        <f t="shared" si="139"/>
        <v>#DIV/0!</v>
      </c>
      <c r="Q1745" s="21" t="e">
        <f t="shared" si="140"/>
        <v>#DIV/0!</v>
      </c>
    </row>
    <row r="1746" spans="1:17">
      <c r="A1746" s="18"/>
      <c r="B1746" s="18"/>
      <c r="C1746" s="18"/>
      <c r="E1746" s="19"/>
      <c r="F1746" s="19"/>
      <c r="G1746" s="19"/>
      <c r="H1746" s="19"/>
      <c r="I1746" s="19"/>
      <c r="J1746" s="19"/>
      <c r="K1746" s="19"/>
      <c r="L1746" s="19"/>
      <c r="M1746" s="21" t="e">
        <f t="shared" si="136"/>
        <v>#DIV/0!</v>
      </c>
      <c r="N1746" s="21" t="e">
        <f t="shared" si="137"/>
        <v>#DIV/0!</v>
      </c>
      <c r="O1746" s="21" t="e">
        <f t="shared" si="138"/>
        <v>#DIV/0!</v>
      </c>
      <c r="P1746" s="21" t="e">
        <f t="shared" si="139"/>
        <v>#DIV/0!</v>
      </c>
      <c r="Q1746" s="21" t="e">
        <f t="shared" si="140"/>
        <v>#DIV/0!</v>
      </c>
    </row>
    <row r="1747" spans="1:17">
      <c r="A1747" s="18"/>
      <c r="B1747" s="18"/>
      <c r="C1747" s="18"/>
      <c r="E1747" s="19"/>
      <c r="F1747" s="19"/>
      <c r="G1747" s="19"/>
      <c r="H1747" s="19"/>
      <c r="I1747" s="19"/>
      <c r="J1747" s="19"/>
      <c r="K1747" s="19"/>
      <c r="L1747" s="19"/>
      <c r="M1747" s="21" t="e">
        <f t="shared" si="136"/>
        <v>#DIV/0!</v>
      </c>
      <c r="N1747" s="21" t="e">
        <f t="shared" si="137"/>
        <v>#DIV/0!</v>
      </c>
      <c r="O1747" s="21" t="e">
        <f t="shared" si="138"/>
        <v>#DIV/0!</v>
      </c>
      <c r="P1747" s="21" t="e">
        <f t="shared" si="139"/>
        <v>#DIV/0!</v>
      </c>
      <c r="Q1747" s="21" t="e">
        <f t="shared" si="140"/>
        <v>#DIV/0!</v>
      </c>
    </row>
    <row r="1748" spans="1:17">
      <c r="A1748" s="18"/>
      <c r="B1748" s="18"/>
      <c r="C1748" s="18"/>
      <c r="E1748" s="19"/>
      <c r="F1748" s="19"/>
      <c r="G1748" s="19"/>
      <c r="H1748" s="19"/>
      <c r="I1748" s="19"/>
      <c r="J1748" s="19"/>
      <c r="K1748" s="19"/>
      <c r="L1748" s="19"/>
      <c r="M1748" s="21" t="e">
        <f t="shared" si="136"/>
        <v>#DIV/0!</v>
      </c>
      <c r="N1748" s="21" t="e">
        <f t="shared" si="137"/>
        <v>#DIV/0!</v>
      </c>
      <c r="O1748" s="21" t="e">
        <f t="shared" si="138"/>
        <v>#DIV/0!</v>
      </c>
      <c r="P1748" s="21" t="e">
        <f t="shared" si="139"/>
        <v>#DIV/0!</v>
      </c>
      <c r="Q1748" s="21" t="e">
        <f t="shared" si="140"/>
        <v>#DIV/0!</v>
      </c>
    </row>
    <row r="1749" spans="1:17">
      <c r="A1749" s="18"/>
      <c r="B1749" s="18"/>
      <c r="C1749" s="18"/>
      <c r="E1749" s="19"/>
      <c r="F1749" s="19"/>
      <c r="G1749" s="19"/>
      <c r="H1749" s="19"/>
      <c r="I1749" s="19"/>
      <c r="J1749" s="19"/>
      <c r="K1749" s="19"/>
      <c r="L1749" s="19"/>
      <c r="M1749" s="21" t="e">
        <f t="shared" si="136"/>
        <v>#DIV/0!</v>
      </c>
      <c r="N1749" s="21" t="e">
        <f t="shared" si="137"/>
        <v>#DIV/0!</v>
      </c>
      <c r="O1749" s="21" t="e">
        <f t="shared" si="138"/>
        <v>#DIV/0!</v>
      </c>
      <c r="P1749" s="21" t="e">
        <f t="shared" si="139"/>
        <v>#DIV/0!</v>
      </c>
      <c r="Q1749" s="21" t="e">
        <f t="shared" si="140"/>
        <v>#DIV/0!</v>
      </c>
    </row>
    <row r="1750" spans="1:17">
      <c r="A1750" s="18"/>
      <c r="B1750" s="18"/>
      <c r="C1750" s="18"/>
      <c r="E1750" s="19"/>
      <c r="F1750" s="19"/>
      <c r="G1750" s="19"/>
      <c r="H1750" s="19"/>
      <c r="I1750" s="19"/>
      <c r="J1750" s="19"/>
      <c r="K1750" s="19"/>
      <c r="L1750" s="19"/>
      <c r="M1750" s="21" t="e">
        <f t="shared" si="136"/>
        <v>#DIV/0!</v>
      </c>
      <c r="N1750" s="21" t="e">
        <f t="shared" si="137"/>
        <v>#DIV/0!</v>
      </c>
      <c r="O1750" s="21" t="e">
        <f t="shared" si="138"/>
        <v>#DIV/0!</v>
      </c>
      <c r="P1750" s="21" t="e">
        <f t="shared" si="139"/>
        <v>#DIV/0!</v>
      </c>
      <c r="Q1750" s="21" t="e">
        <f t="shared" si="140"/>
        <v>#DIV/0!</v>
      </c>
    </row>
    <row r="1751" spans="1:17">
      <c r="A1751" s="18"/>
      <c r="B1751" s="18"/>
      <c r="C1751" s="18"/>
      <c r="E1751" s="19"/>
      <c r="F1751" s="19"/>
      <c r="G1751" s="19"/>
      <c r="H1751" s="19"/>
      <c r="I1751" s="19"/>
      <c r="J1751" s="19"/>
      <c r="K1751" s="19"/>
      <c r="L1751" s="19"/>
      <c r="M1751" s="21" t="e">
        <f t="shared" si="136"/>
        <v>#DIV/0!</v>
      </c>
      <c r="N1751" s="21" t="e">
        <f t="shared" si="137"/>
        <v>#DIV/0!</v>
      </c>
      <c r="O1751" s="21" t="e">
        <f t="shared" si="138"/>
        <v>#DIV/0!</v>
      </c>
      <c r="P1751" s="21" t="e">
        <f t="shared" si="139"/>
        <v>#DIV/0!</v>
      </c>
      <c r="Q1751" s="21" t="e">
        <f t="shared" si="140"/>
        <v>#DIV/0!</v>
      </c>
    </row>
    <row r="1752" spans="1:17">
      <c r="A1752" s="18"/>
      <c r="B1752" s="18"/>
      <c r="C1752" s="18"/>
      <c r="E1752" s="19"/>
      <c r="F1752" s="19"/>
      <c r="G1752" s="19"/>
      <c r="H1752" s="19"/>
      <c r="I1752" s="19"/>
      <c r="J1752" s="19"/>
      <c r="K1752" s="19"/>
      <c r="L1752" s="19"/>
      <c r="M1752" s="21" t="e">
        <f t="shared" si="136"/>
        <v>#DIV/0!</v>
      </c>
      <c r="N1752" s="21" t="e">
        <f t="shared" si="137"/>
        <v>#DIV/0!</v>
      </c>
      <c r="O1752" s="21" t="e">
        <f t="shared" si="138"/>
        <v>#DIV/0!</v>
      </c>
      <c r="P1752" s="21" t="e">
        <f t="shared" si="139"/>
        <v>#DIV/0!</v>
      </c>
      <c r="Q1752" s="21" t="e">
        <f t="shared" si="140"/>
        <v>#DIV/0!</v>
      </c>
    </row>
    <row r="1753" spans="1:17">
      <c r="A1753" s="18"/>
      <c r="B1753" s="18"/>
      <c r="C1753" s="18"/>
      <c r="E1753" s="19"/>
      <c r="F1753" s="19"/>
      <c r="G1753" s="19"/>
      <c r="H1753" s="19"/>
      <c r="I1753" s="19"/>
      <c r="J1753" s="19"/>
      <c r="K1753" s="19"/>
      <c r="L1753" s="19"/>
      <c r="M1753" s="21" t="e">
        <f t="shared" si="136"/>
        <v>#DIV/0!</v>
      </c>
      <c r="N1753" s="21" t="e">
        <f t="shared" si="137"/>
        <v>#DIV/0!</v>
      </c>
      <c r="O1753" s="21" t="e">
        <f t="shared" si="138"/>
        <v>#DIV/0!</v>
      </c>
      <c r="P1753" s="21" t="e">
        <f t="shared" si="139"/>
        <v>#DIV/0!</v>
      </c>
      <c r="Q1753" s="21" t="e">
        <f t="shared" si="140"/>
        <v>#DIV/0!</v>
      </c>
    </row>
    <row r="1754" spans="1:17">
      <c r="A1754" s="18"/>
      <c r="B1754" s="18"/>
      <c r="C1754" s="18"/>
      <c r="E1754" s="19"/>
      <c r="F1754" s="19"/>
      <c r="G1754" s="19"/>
      <c r="H1754" s="19"/>
      <c r="I1754" s="19"/>
      <c r="J1754" s="19"/>
      <c r="K1754" s="19"/>
      <c r="L1754" s="19"/>
      <c r="M1754" s="21" t="e">
        <f t="shared" si="136"/>
        <v>#DIV/0!</v>
      </c>
      <c r="N1754" s="21" t="e">
        <f t="shared" si="137"/>
        <v>#DIV/0!</v>
      </c>
      <c r="O1754" s="21" t="e">
        <f t="shared" si="138"/>
        <v>#DIV/0!</v>
      </c>
      <c r="P1754" s="21" t="e">
        <f t="shared" si="139"/>
        <v>#DIV/0!</v>
      </c>
      <c r="Q1754" s="21" t="e">
        <f t="shared" si="140"/>
        <v>#DIV/0!</v>
      </c>
    </row>
    <row r="1755" spans="1:17">
      <c r="A1755" s="18"/>
      <c r="B1755" s="18"/>
      <c r="C1755" s="18"/>
      <c r="E1755" s="19"/>
      <c r="F1755" s="19"/>
      <c r="G1755" s="19"/>
      <c r="H1755" s="19"/>
      <c r="I1755" s="19"/>
      <c r="J1755" s="19"/>
      <c r="K1755" s="19"/>
      <c r="L1755" s="19"/>
      <c r="M1755" s="21" t="e">
        <f t="shared" si="136"/>
        <v>#DIV/0!</v>
      </c>
      <c r="N1755" s="21" t="e">
        <f t="shared" si="137"/>
        <v>#DIV/0!</v>
      </c>
      <c r="O1755" s="21" t="e">
        <f t="shared" si="138"/>
        <v>#DIV/0!</v>
      </c>
      <c r="P1755" s="21" t="e">
        <f t="shared" si="139"/>
        <v>#DIV/0!</v>
      </c>
      <c r="Q1755" s="21" t="e">
        <f t="shared" si="140"/>
        <v>#DIV/0!</v>
      </c>
    </row>
    <row r="1756" spans="1:17">
      <c r="A1756" s="18"/>
      <c r="B1756" s="18"/>
      <c r="C1756" s="18"/>
      <c r="E1756" s="19"/>
      <c r="F1756" s="19"/>
      <c r="G1756" s="19"/>
      <c r="H1756" s="19"/>
      <c r="I1756" s="19"/>
      <c r="J1756" s="19"/>
      <c r="K1756" s="19"/>
      <c r="L1756" s="19"/>
      <c r="M1756" s="21" t="e">
        <f t="shared" si="136"/>
        <v>#DIV/0!</v>
      </c>
      <c r="N1756" s="21" t="e">
        <f t="shared" si="137"/>
        <v>#DIV/0!</v>
      </c>
      <c r="O1756" s="21" t="e">
        <f t="shared" si="138"/>
        <v>#DIV/0!</v>
      </c>
      <c r="P1756" s="21" t="e">
        <f t="shared" si="139"/>
        <v>#DIV/0!</v>
      </c>
      <c r="Q1756" s="21" t="e">
        <f t="shared" si="140"/>
        <v>#DIV/0!</v>
      </c>
    </row>
    <row r="1757" spans="1:17">
      <c r="A1757" s="18"/>
      <c r="B1757" s="18"/>
      <c r="C1757" s="18"/>
      <c r="E1757" s="19"/>
      <c r="F1757" s="19"/>
      <c r="G1757" s="19"/>
      <c r="H1757" s="19"/>
      <c r="I1757" s="19"/>
      <c r="J1757" s="19"/>
      <c r="K1757" s="19"/>
      <c r="L1757" s="19"/>
      <c r="M1757" s="21" t="e">
        <f t="shared" si="136"/>
        <v>#DIV/0!</v>
      </c>
      <c r="N1757" s="21" t="e">
        <f t="shared" si="137"/>
        <v>#DIV/0!</v>
      </c>
      <c r="O1757" s="21" t="e">
        <f t="shared" si="138"/>
        <v>#DIV/0!</v>
      </c>
      <c r="P1757" s="21" t="e">
        <f t="shared" si="139"/>
        <v>#DIV/0!</v>
      </c>
      <c r="Q1757" s="21" t="e">
        <f t="shared" si="140"/>
        <v>#DIV/0!</v>
      </c>
    </row>
    <row r="1758" spans="1:17">
      <c r="A1758" s="18"/>
      <c r="B1758" s="18"/>
      <c r="C1758" s="18"/>
      <c r="E1758" s="19"/>
      <c r="F1758" s="19"/>
      <c r="G1758" s="19"/>
      <c r="H1758" s="19"/>
      <c r="I1758" s="19"/>
      <c r="J1758" s="19"/>
      <c r="K1758" s="19"/>
      <c r="L1758" s="19"/>
      <c r="M1758" s="21" t="e">
        <f t="shared" si="136"/>
        <v>#DIV/0!</v>
      </c>
      <c r="N1758" s="21" t="e">
        <f t="shared" si="137"/>
        <v>#DIV/0!</v>
      </c>
      <c r="O1758" s="21" t="e">
        <f t="shared" si="138"/>
        <v>#DIV/0!</v>
      </c>
      <c r="P1758" s="21" t="e">
        <f t="shared" si="139"/>
        <v>#DIV/0!</v>
      </c>
      <c r="Q1758" s="21" t="e">
        <f t="shared" si="140"/>
        <v>#DIV/0!</v>
      </c>
    </row>
    <row r="1759" spans="1:17">
      <c r="A1759" s="18"/>
      <c r="B1759" s="18"/>
      <c r="C1759" s="18"/>
      <c r="E1759" s="19"/>
      <c r="F1759" s="19"/>
      <c r="G1759" s="19"/>
      <c r="H1759" s="19"/>
      <c r="I1759" s="19"/>
      <c r="J1759" s="19"/>
      <c r="K1759" s="19"/>
      <c r="L1759" s="19"/>
      <c r="M1759" s="21" t="e">
        <f t="shared" si="136"/>
        <v>#DIV/0!</v>
      </c>
      <c r="N1759" s="21" t="e">
        <f t="shared" si="137"/>
        <v>#DIV/0!</v>
      </c>
      <c r="O1759" s="21" t="e">
        <f t="shared" si="138"/>
        <v>#DIV/0!</v>
      </c>
      <c r="P1759" s="21" t="e">
        <f t="shared" si="139"/>
        <v>#DIV/0!</v>
      </c>
      <c r="Q1759" s="21" t="e">
        <f t="shared" si="140"/>
        <v>#DIV/0!</v>
      </c>
    </row>
    <row r="1760" spans="1:17">
      <c r="A1760" s="18"/>
      <c r="B1760" s="18"/>
      <c r="C1760" s="18"/>
      <c r="E1760" s="19"/>
      <c r="F1760" s="19"/>
      <c r="G1760" s="19"/>
      <c r="H1760" s="19"/>
      <c r="I1760" s="19"/>
      <c r="J1760" s="19"/>
      <c r="K1760" s="19"/>
      <c r="L1760" s="19"/>
      <c r="M1760" s="21" t="e">
        <f t="shared" si="136"/>
        <v>#DIV/0!</v>
      </c>
      <c r="N1760" s="21" t="e">
        <f t="shared" si="137"/>
        <v>#DIV/0!</v>
      </c>
      <c r="O1760" s="21" t="e">
        <f t="shared" si="138"/>
        <v>#DIV/0!</v>
      </c>
      <c r="P1760" s="21" t="e">
        <f t="shared" si="139"/>
        <v>#DIV/0!</v>
      </c>
      <c r="Q1760" s="21" t="e">
        <f t="shared" si="140"/>
        <v>#DIV/0!</v>
      </c>
    </row>
    <row r="1761" spans="1:17">
      <c r="A1761" s="18"/>
      <c r="B1761" s="18"/>
      <c r="C1761" s="18"/>
      <c r="E1761" s="19"/>
      <c r="F1761" s="19"/>
      <c r="G1761" s="19"/>
      <c r="H1761" s="19"/>
      <c r="I1761" s="19"/>
      <c r="J1761" s="19"/>
      <c r="K1761" s="19"/>
      <c r="L1761" s="19"/>
      <c r="M1761" s="21" t="e">
        <f t="shared" si="136"/>
        <v>#DIV/0!</v>
      </c>
      <c r="N1761" s="21" t="e">
        <f t="shared" si="137"/>
        <v>#DIV/0!</v>
      </c>
      <c r="O1761" s="21" t="e">
        <f t="shared" si="138"/>
        <v>#DIV/0!</v>
      </c>
      <c r="P1761" s="21" t="e">
        <f t="shared" si="139"/>
        <v>#DIV/0!</v>
      </c>
      <c r="Q1761" s="21" t="e">
        <f t="shared" si="140"/>
        <v>#DIV/0!</v>
      </c>
    </row>
    <row r="1762" spans="1:17">
      <c r="A1762" s="18"/>
      <c r="B1762" s="18"/>
      <c r="C1762" s="18"/>
      <c r="E1762" s="19"/>
      <c r="F1762" s="19"/>
      <c r="G1762" s="19"/>
      <c r="H1762" s="19"/>
      <c r="I1762" s="19"/>
      <c r="J1762" s="19"/>
      <c r="K1762" s="19"/>
      <c r="L1762" s="19"/>
      <c r="M1762" s="21" t="e">
        <f t="shared" si="136"/>
        <v>#DIV/0!</v>
      </c>
      <c r="N1762" s="21" t="e">
        <f t="shared" si="137"/>
        <v>#DIV/0!</v>
      </c>
      <c r="O1762" s="21" t="e">
        <f t="shared" si="138"/>
        <v>#DIV/0!</v>
      </c>
      <c r="P1762" s="21" t="e">
        <f t="shared" si="139"/>
        <v>#DIV/0!</v>
      </c>
      <c r="Q1762" s="21" t="e">
        <f t="shared" si="140"/>
        <v>#DIV/0!</v>
      </c>
    </row>
    <row r="1763" spans="1:17">
      <c r="A1763" s="18"/>
      <c r="B1763" s="18"/>
      <c r="C1763" s="18"/>
      <c r="E1763" s="19"/>
      <c r="F1763" s="19"/>
      <c r="G1763" s="19"/>
      <c r="H1763" s="19"/>
      <c r="I1763" s="19"/>
      <c r="J1763" s="19"/>
      <c r="K1763" s="19"/>
      <c r="L1763" s="19"/>
      <c r="M1763" s="21" t="e">
        <f t="shared" si="136"/>
        <v>#DIV/0!</v>
      </c>
      <c r="N1763" s="21" t="e">
        <f t="shared" si="137"/>
        <v>#DIV/0!</v>
      </c>
      <c r="O1763" s="21" t="e">
        <f t="shared" si="138"/>
        <v>#DIV/0!</v>
      </c>
      <c r="P1763" s="21" t="e">
        <f t="shared" si="139"/>
        <v>#DIV/0!</v>
      </c>
      <c r="Q1763" s="21" t="e">
        <f t="shared" si="140"/>
        <v>#DIV/0!</v>
      </c>
    </row>
    <row r="1764" spans="1:17">
      <c r="A1764" s="18"/>
      <c r="B1764" s="18"/>
      <c r="C1764" s="18"/>
      <c r="E1764" s="19"/>
      <c r="F1764" s="19"/>
      <c r="G1764" s="19"/>
      <c r="H1764" s="19"/>
      <c r="I1764" s="19"/>
      <c r="J1764" s="19"/>
      <c r="K1764" s="19"/>
      <c r="L1764" s="19"/>
      <c r="M1764" s="21" t="e">
        <f t="shared" si="136"/>
        <v>#DIV/0!</v>
      </c>
      <c r="N1764" s="21" t="e">
        <f t="shared" si="137"/>
        <v>#DIV/0!</v>
      </c>
      <c r="O1764" s="21" t="e">
        <f t="shared" si="138"/>
        <v>#DIV/0!</v>
      </c>
      <c r="P1764" s="21" t="e">
        <f t="shared" si="139"/>
        <v>#DIV/0!</v>
      </c>
      <c r="Q1764" s="21" t="e">
        <f t="shared" si="140"/>
        <v>#DIV/0!</v>
      </c>
    </row>
    <row r="1765" spans="1:17">
      <c r="A1765" s="18"/>
      <c r="B1765" s="18"/>
      <c r="C1765" s="18"/>
      <c r="E1765" s="19"/>
      <c r="F1765" s="19"/>
      <c r="G1765" s="19"/>
      <c r="H1765" s="19"/>
      <c r="I1765" s="19"/>
      <c r="J1765" s="19"/>
      <c r="K1765" s="19"/>
      <c r="L1765" s="19"/>
      <c r="M1765" s="21" t="e">
        <f t="shared" si="136"/>
        <v>#DIV/0!</v>
      </c>
      <c r="N1765" s="21" t="e">
        <f t="shared" si="137"/>
        <v>#DIV/0!</v>
      </c>
      <c r="O1765" s="21" t="e">
        <f t="shared" si="138"/>
        <v>#DIV/0!</v>
      </c>
      <c r="P1765" s="21" t="e">
        <f t="shared" si="139"/>
        <v>#DIV/0!</v>
      </c>
      <c r="Q1765" s="21" t="e">
        <f t="shared" si="140"/>
        <v>#DIV/0!</v>
      </c>
    </row>
    <row r="1766" spans="1:17">
      <c r="M1766" s="21" t="e">
        <f t="shared" si="136"/>
        <v>#DIV/0!</v>
      </c>
      <c r="N1766" s="21" t="e">
        <f t="shared" si="137"/>
        <v>#DIV/0!</v>
      </c>
      <c r="O1766" s="21" t="e">
        <f t="shared" si="138"/>
        <v>#DIV/0!</v>
      </c>
      <c r="P1766" s="21" t="e">
        <f t="shared" si="139"/>
        <v>#DIV/0!</v>
      </c>
      <c r="Q1766" s="21" t="e">
        <f t="shared" si="140"/>
        <v>#DIV/0!</v>
      </c>
    </row>
    <row r="1767" spans="1:17">
      <c r="M1767" s="21" t="e">
        <f t="shared" si="136"/>
        <v>#DIV/0!</v>
      </c>
      <c r="N1767" s="21" t="e">
        <f t="shared" si="137"/>
        <v>#DIV/0!</v>
      </c>
      <c r="O1767" s="21" t="e">
        <f t="shared" si="138"/>
        <v>#DIV/0!</v>
      </c>
      <c r="P1767" s="21" t="e">
        <f t="shared" si="139"/>
        <v>#DIV/0!</v>
      </c>
      <c r="Q1767" s="21" t="e">
        <f t="shared" si="140"/>
        <v>#DIV/0!</v>
      </c>
    </row>
    <row r="1768" spans="1:17">
      <c r="M1768" s="21" t="e">
        <f t="shared" si="136"/>
        <v>#DIV/0!</v>
      </c>
      <c r="N1768" s="21" t="e">
        <f t="shared" si="137"/>
        <v>#DIV/0!</v>
      </c>
      <c r="O1768" s="21" t="e">
        <f t="shared" si="138"/>
        <v>#DIV/0!</v>
      </c>
      <c r="P1768" s="21" t="e">
        <f t="shared" si="139"/>
        <v>#DIV/0!</v>
      </c>
      <c r="Q1768" s="21" t="e">
        <f t="shared" si="140"/>
        <v>#DIV/0!</v>
      </c>
    </row>
    <row r="1769" spans="1:17">
      <c r="M1769" s="21" t="e">
        <f t="shared" si="136"/>
        <v>#DIV/0!</v>
      </c>
      <c r="N1769" s="21" t="e">
        <f t="shared" si="137"/>
        <v>#DIV/0!</v>
      </c>
      <c r="O1769" s="21" t="e">
        <f t="shared" si="138"/>
        <v>#DIV/0!</v>
      </c>
      <c r="P1769" s="21" t="e">
        <f t="shared" si="139"/>
        <v>#DIV/0!</v>
      </c>
      <c r="Q1769" s="21" t="e">
        <f t="shared" si="140"/>
        <v>#DIV/0!</v>
      </c>
    </row>
    <row r="1770" spans="1:17">
      <c r="M1770" s="21" t="e">
        <f t="shared" si="136"/>
        <v>#DIV/0!</v>
      </c>
      <c r="N1770" s="21" t="e">
        <f t="shared" si="137"/>
        <v>#DIV/0!</v>
      </c>
      <c r="O1770" s="21" t="e">
        <f t="shared" si="138"/>
        <v>#DIV/0!</v>
      </c>
      <c r="P1770" s="21" t="e">
        <f t="shared" si="139"/>
        <v>#DIV/0!</v>
      </c>
      <c r="Q1770" s="21" t="e">
        <f t="shared" si="140"/>
        <v>#DIV/0!</v>
      </c>
    </row>
    <row r="1771" spans="1:17">
      <c r="M1771" s="21" t="e">
        <f t="shared" si="136"/>
        <v>#DIV/0!</v>
      </c>
      <c r="N1771" s="21" t="e">
        <f t="shared" si="137"/>
        <v>#DIV/0!</v>
      </c>
      <c r="O1771" s="21" t="e">
        <f t="shared" si="138"/>
        <v>#DIV/0!</v>
      </c>
      <c r="P1771" s="21" t="e">
        <f t="shared" si="139"/>
        <v>#DIV/0!</v>
      </c>
      <c r="Q1771" s="21" t="e">
        <f t="shared" si="140"/>
        <v>#DIV/0!</v>
      </c>
    </row>
    <row r="1772" spans="1:17">
      <c r="M1772" s="21" t="e">
        <f t="shared" si="136"/>
        <v>#DIV/0!</v>
      </c>
      <c r="N1772" s="21" t="e">
        <f t="shared" si="137"/>
        <v>#DIV/0!</v>
      </c>
      <c r="O1772" s="21" t="e">
        <f t="shared" si="138"/>
        <v>#DIV/0!</v>
      </c>
      <c r="P1772" s="21" t="e">
        <f t="shared" si="139"/>
        <v>#DIV/0!</v>
      </c>
      <c r="Q1772" s="21" t="e">
        <f t="shared" si="140"/>
        <v>#DIV/0!</v>
      </c>
    </row>
    <row r="1773" spans="1:17">
      <c r="M1773" s="21" t="e">
        <f t="shared" si="136"/>
        <v>#DIV/0!</v>
      </c>
      <c r="N1773" s="21" t="e">
        <f t="shared" si="137"/>
        <v>#DIV/0!</v>
      </c>
      <c r="O1773" s="21" t="e">
        <f t="shared" si="138"/>
        <v>#DIV/0!</v>
      </c>
      <c r="P1773" s="21" t="e">
        <f t="shared" si="139"/>
        <v>#DIV/0!</v>
      </c>
      <c r="Q1773" s="21" t="e">
        <f t="shared" si="140"/>
        <v>#DIV/0!</v>
      </c>
    </row>
    <row r="1774" spans="1:17">
      <c r="M1774" s="21" t="e">
        <f t="shared" si="136"/>
        <v>#DIV/0!</v>
      </c>
      <c r="N1774" s="21" t="e">
        <f t="shared" si="137"/>
        <v>#DIV/0!</v>
      </c>
      <c r="O1774" s="21" t="e">
        <f t="shared" si="138"/>
        <v>#DIV/0!</v>
      </c>
      <c r="P1774" s="21" t="e">
        <f t="shared" si="139"/>
        <v>#DIV/0!</v>
      </c>
      <c r="Q1774" s="21" t="e">
        <f t="shared" si="140"/>
        <v>#DIV/0!</v>
      </c>
    </row>
    <row r="1775" spans="1:17">
      <c r="M1775" s="21" t="e">
        <f t="shared" si="136"/>
        <v>#DIV/0!</v>
      </c>
      <c r="N1775" s="21" t="e">
        <f t="shared" si="137"/>
        <v>#DIV/0!</v>
      </c>
      <c r="O1775" s="21" t="e">
        <f t="shared" si="138"/>
        <v>#DIV/0!</v>
      </c>
      <c r="P1775" s="21" t="e">
        <f t="shared" si="139"/>
        <v>#DIV/0!</v>
      </c>
      <c r="Q1775" s="21" t="e">
        <f t="shared" si="140"/>
        <v>#DIV/0!</v>
      </c>
    </row>
    <row r="1776" spans="1:17">
      <c r="M1776" s="21" t="e">
        <f t="shared" si="136"/>
        <v>#DIV/0!</v>
      </c>
      <c r="N1776" s="21" t="e">
        <f t="shared" si="137"/>
        <v>#DIV/0!</v>
      </c>
      <c r="O1776" s="21" t="e">
        <f t="shared" si="138"/>
        <v>#DIV/0!</v>
      </c>
      <c r="P1776" s="21" t="e">
        <f t="shared" si="139"/>
        <v>#DIV/0!</v>
      </c>
      <c r="Q1776" s="21" t="e">
        <f t="shared" si="140"/>
        <v>#DIV/0!</v>
      </c>
    </row>
    <row r="1777" spans="13:17">
      <c r="M1777" s="21" t="e">
        <f t="shared" si="136"/>
        <v>#DIV/0!</v>
      </c>
      <c r="N1777" s="21" t="e">
        <f t="shared" si="137"/>
        <v>#DIV/0!</v>
      </c>
      <c r="O1777" s="21" t="e">
        <f t="shared" si="138"/>
        <v>#DIV/0!</v>
      </c>
      <c r="P1777" s="21" t="e">
        <f t="shared" si="139"/>
        <v>#DIV/0!</v>
      </c>
      <c r="Q1777" s="21" t="e">
        <f t="shared" si="140"/>
        <v>#DIV/0!</v>
      </c>
    </row>
    <row r="1778" spans="13:17">
      <c r="M1778" s="21" t="e">
        <f t="shared" si="136"/>
        <v>#DIV/0!</v>
      </c>
      <c r="N1778" s="21" t="e">
        <f t="shared" si="137"/>
        <v>#DIV/0!</v>
      </c>
      <c r="O1778" s="21" t="e">
        <f t="shared" si="138"/>
        <v>#DIV/0!</v>
      </c>
      <c r="P1778" s="21" t="e">
        <f t="shared" si="139"/>
        <v>#DIV/0!</v>
      </c>
      <c r="Q1778" s="21" t="e">
        <f t="shared" si="140"/>
        <v>#DIV/0!</v>
      </c>
    </row>
    <row r="1779" spans="13:17">
      <c r="M1779" s="21" t="e">
        <f t="shared" si="136"/>
        <v>#DIV/0!</v>
      </c>
      <c r="N1779" s="21" t="e">
        <f t="shared" si="137"/>
        <v>#DIV/0!</v>
      </c>
      <c r="O1779" s="21" t="e">
        <f t="shared" si="138"/>
        <v>#DIV/0!</v>
      </c>
      <c r="P1779" s="21" t="e">
        <f t="shared" si="139"/>
        <v>#DIV/0!</v>
      </c>
      <c r="Q1779" s="21" t="e">
        <f t="shared" si="140"/>
        <v>#DIV/0!</v>
      </c>
    </row>
    <row r="1780" spans="13:17">
      <c r="M1780" s="21" t="e">
        <f t="shared" si="136"/>
        <v>#DIV/0!</v>
      </c>
      <c r="N1780" s="21" t="e">
        <f t="shared" si="137"/>
        <v>#DIV/0!</v>
      </c>
      <c r="O1780" s="21" t="e">
        <f t="shared" si="138"/>
        <v>#DIV/0!</v>
      </c>
      <c r="P1780" s="21" t="e">
        <f t="shared" si="139"/>
        <v>#DIV/0!</v>
      </c>
      <c r="Q1780" s="21" t="e">
        <f t="shared" si="140"/>
        <v>#DIV/0!</v>
      </c>
    </row>
    <row r="1781" spans="13:17">
      <c r="M1781" s="21" t="e">
        <f t="shared" si="136"/>
        <v>#DIV/0!</v>
      </c>
      <c r="N1781" s="21" t="e">
        <f t="shared" si="137"/>
        <v>#DIV/0!</v>
      </c>
      <c r="O1781" s="21" t="e">
        <f t="shared" si="138"/>
        <v>#DIV/0!</v>
      </c>
      <c r="P1781" s="21" t="e">
        <f t="shared" si="139"/>
        <v>#DIV/0!</v>
      </c>
      <c r="Q1781" s="21" t="e">
        <f t="shared" si="140"/>
        <v>#DIV/0!</v>
      </c>
    </row>
    <row r="1782" spans="13:17">
      <c r="M1782" s="21" t="e">
        <f t="shared" si="136"/>
        <v>#DIV/0!</v>
      </c>
      <c r="N1782" s="21" t="e">
        <f t="shared" si="137"/>
        <v>#DIV/0!</v>
      </c>
      <c r="O1782" s="21" t="e">
        <f t="shared" si="138"/>
        <v>#DIV/0!</v>
      </c>
      <c r="P1782" s="21" t="e">
        <f t="shared" si="139"/>
        <v>#DIV/0!</v>
      </c>
      <c r="Q1782" s="21" t="e">
        <f t="shared" si="140"/>
        <v>#DIV/0!</v>
      </c>
    </row>
    <row r="1783" spans="13:17">
      <c r="M1783" s="21" t="e">
        <f t="shared" si="136"/>
        <v>#DIV/0!</v>
      </c>
      <c r="N1783" s="21" t="e">
        <f t="shared" si="137"/>
        <v>#DIV/0!</v>
      </c>
      <c r="O1783" s="21" t="e">
        <f t="shared" si="138"/>
        <v>#DIV/0!</v>
      </c>
      <c r="P1783" s="21" t="e">
        <f t="shared" si="139"/>
        <v>#DIV/0!</v>
      </c>
      <c r="Q1783" s="21" t="e">
        <f t="shared" si="140"/>
        <v>#DIV/0!</v>
      </c>
    </row>
    <row r="1784" spans="13:17">
      <c r="M1784" s="21" t="e">
        <f t="shared" si="136"/>
        <v>#DIV/0!</v>
      </c>
      <c r="N1784" s="21" t="e">
        <f t="shared" si="137"/>
        <v>#DIV/0!</v>
      </c>
      <c r="O1784" s="21" t="e">
        <f t="shared" si="138"/>
        <v>#DIV/0!</v>
      </c>
      <c r="P1784" s="21" t="e">
        <f t="shared" si="139"/>
        <v>#DIV/0!</v>
      </c>
      <c r="Q1784" s="21" t="e">
        <f t="shared" si="140"/>
        <v>#DIV/0!</v>
      </c>
    </row>
    <row r="1785" spans="13:17">
      <c r="M1785" s="21" t="e">
        <f t="shared" si="136"/>
        <v>#DIV/0!</v>
      </c>
      <c r="N1785" s="21" t="e">
        <f t="shared" si="137"/>
        <v>#DIV/0!</v>
      </c>
      <c r="O1785" s="21" t="e">
        <f t="shared" si="138"/>
        <v>#DIV/0!</v>
      </c>
      <c r="P1785" s="21" t="e">
        <f t="shared" si="139"/>
        <v>#DIV/0!</v>
      </c>
      <c r="Q1785" s="21" t="e">
        <f t="shared" si="140"/>
        <v>#DIV/0!</v>
      </c>
    </row>
    <row r="1786" spans="13:17">
      <c r="M1786" s="21" t="e">
        <f t="shared" si="136"/>
        <v>#DIV/0!</v>
      </c>
      <c r="N1786" s="21" t="e">
        <f t="shared" si="137"/>
        <v>#DIV/0!</v>
      </c>
      <c r="O1786" s="21" t="e">
        <f t="shared" si="138"/>
        <v>#DIV/0!</v>
      </c>
      <c r="P1786" s="21" t="e">
        <f t="shared" si="139"/>
        <v>#DIV/0!</v>
      </c>
      <c r="Q1786" s="21" t="e">
        <f t="shared" si="140"/>
        <v>#DIV/0!</v>
      </c>
    </row>
    <row r="1787" spans="13:17">
      <c r="M1787" s="21" t="e">
        <f t="shared" si="136"/>
        <v>#DIV/0!</v>
      </c>
      <c r="N1787" s="21" t="e">
        <f t="shared" si="137"/>
        <v>#DIV/0!</v>
      </c>
      <c r="O1787" s="21" t="e">
        <f t="shared" si="138"/>
        <v>#DIV/0!</v>
      </c>
      <c r="P1787" s="21" t="e">
        <f t="shared" si="139"/>
        <v>#DIV/0!</v>
      </c>
      <c r="Q1787" s="21" t="e">
        <f t="shared" si="140"/>
        <v>#DIV/0!</v>
      </c>
    </row>
    <row r="1788" spans="13:17">
      <c r="M1788" s="21" t="e">
        <f t="shared" si="136"/>
        <v>#DIV/0!</v>
      </c>
      <c r="N1788" s="21" t="e">
        <f t="shared" si="137"/>
        <v>#DIV/0!</v>
      </c>
      <c r="O1788" s="21" t="e">
        <f t="shared" si="138"/>
        <v>#DIV/0!</v>
      </c>
      <c r="P1788" s="21" t="e">
        <f t="shared" si="139"/>
        <v>#DIV/0!</v>
      </c>
      <c r="Q1788" s="21" t="e">
        <f t="shared" si="140"/>
        <v>#DIV/0!</v>
      </c>
    </row>
    <row r="1789" spans="13:17">
      <c r="M1789" s="21" t="e">
        <f t="shared" si="136"/>
        <v>#DIV/0!</v>
      </c>
      <c r="N1789" s="21" t="e">
        <f t="shared" si="137"/>
        <v>#DIV/0!</v>
      </c>
      <c r="O1789" s="21" t="e">
        <f t="shared" si="138"/>
        <v>#DIV/0!</v>
      </c>
      <c r="P1789" s="21" t="e">
        <f t="shared" si="139"/>
        <v>#DIV/0!</v>
      </c>
      <c r="Q1789" s="21" t="e">
        <f t="shared" si="140"/>
        <v>#DIV/0!</v>
      </c>
    </row>
    <row r="1790" spans="13:17">
      <c r="M1790" s="21" t="e">
        <f t="shared" si="136"/>
        <v>#DIV/0!</v>
      </c>
      <c r="N1790" s="21" t="e">
        <f t="shared" si="137"/>
        <v>#DIV/0!</v>
      </c>
      <c r="O1790" s="21" t="e">
        <f t="shared" si="138"/>
        <v>#DIV/0!</v>
      </c>
      <c r="P1790" s="21" t="e">
        <f t="shared" si="139"/>
        <v>#DIV/0!</v>
      </c>
      <c r="Q1790" s="21" t="e">
        <f t="shared" si="140"/>
        <v>#DIV/0!</v>
      </c>
    </row>
    <row r="1791" spans="13:17">
      <c r="M1791" s="21" t="e">
        <f t="shared" si="136"/>
        <v>#DIV/0!</v>
      </c>
      <c r="N1791" s="21" t="e">
        <f t="shared" si="137"/>
        <v>#DIV/0!</v>
      </c>
      <c r="O1791" s="21" t="e">
        <f t="shared" si="138"/>
        <v>#DIV/0!</v>
      </c>
      <c r="P1791" s="21" t="e">
        <f t="shared" si="139"/>
        <v>#DIV/0!</v>
      </c>
      <c r="Q1791" s="21" t="e">
        <f t="shared" si="140"/>
        <v>#DIV/0!</v>
      </c>
    </row>
    <row r="1792" spans="13:17">
      <c r="M1792" s="21" t="e">
        <f t="shared" si="136"/>
        <v>#DIV/0!</v>
      </c>
      <c r="N1792" s="21" t="e">
        <f t="shared" si="137"/>
        <v>#DIV/0!</v>
      </c>
      <c r="O1792" s="21" t="e">
        <f t="shared" si="138"/>
        <v>#DIV/0!</v>
      </c>
      <c r="P1792" s="21" t="e">
        <f t="shared" si="139"/>
        <v>#DIV/0!</v>
      </c>
      <c r="Q1792" s="21" t="e">
        <f t="shared" si="140"/>
        <v>#DIV/0!</v>
      </c>
    </row>
    <row r="1793" spans="13:17">
      <c r="M1793" s="21" t="e">
        <f t="shared" si="136"/>
        <v>#DIV/0!</v>
      </c>
      <c r="N1793" s="21" t="e">
        <f t="shared" si="137"/>
        <v>#DIV/0!</v>
      </c>
      <c r="O1793" s="21" t="e">
        <f t="shared" si="138"/>
        <v>#DIV/0!</v>
      </c>
      <c r="P1793" s="21" t="e">
        <f t="shared" si="139"/>
        <v>#DIV/0!</v>
      </c>
      <c r="Q1793" s="21" t="e">
        <f t="shared" si="140"/>
        <v>#DIV/0!</v>
      </c>
    </row>
    <row r="1794" spans="13:17">
      <c r="M1794" s="21" t="e">
        <f t="shared" si="136"/>
        <v>#DIV/0!</v>
      </c>
      <c r="N1794" s="21" t="e">
        <f t="shared" si="137"/>
        <v>#DIV/0!</v>
      </c>
      <c r="O1794" s="21" t="e">
        <f t="shared" si="138"/>
        <v>#DIV/0!</v>
      </c>
      <c r="P1794" s="21" t="e">
        <f t="shared" si="139"/>
        <v>#DIV/0!</v>
      </c>
      <c r="Q1794" s="21" t="e">
        <f t="shared" si="140"/>
        <v>#DIV/0!</v>
      </c>
    </row>
    <row r="1795" spans="13:17">
      <c r="M1795" s="21" t="e">
        <f t="shared" ref="M1795:M1858" si="141">(H1795-D1795)/ABS(D1795)</f>
        <v>#DIV/0!</v>
      </c>
      <c r="N1795" s="21" t="e">
        <f t="shared" ref="N1795:N1858" si="142">(I1795-E1795)/ABS(E1795)</f>
        <v>#DIV/0!</v>
      </c>
      <c r="O1795" s="21" t="e">
        <f t="shared" ref="O1795:O1858" si="143">(J1795-F1795)/ABS(F1795)</f>
        <v>#DIV/0!</v>
      </c>
      <c r="P1795" s="21" t="e">
        <f t="shared" ref="P1795:P1858" si="144">(K1795-G1795)/ABS(G1795)</f>
        <v>#DIV/0!</v>
      </c>
      <c r="Q1795" s="21" t="e">
        <f t="shared" ref="Q1795:Q1858" si="145">(L1795-H1795)/ABS(H1795)</f>
        <v>#DIV/0!</v>
      </c>
    </row>
    <row r="1796" spans="13:17">
      <c r="M1796" s="21" t="e">
        <f t="shared" si="141"/>
        <v>#DIV/0!</v>
      </c>
      <c r="N1796" s="21" t="e">
        <f t="shared" si="142"/>
        <v>#DIV/0!</v>
      </c>
      <c r="O1796" s="21" t="e">
        <f t="shared" si="143"/>
        <v>#DIV/0!</v>
      </c>
      <c r="P1796" s="21" t="e">
        <f t="shared" si="144"/>
        <v>#DIV/0!</v>
      </c>
      <c r="Q1796" s="21" t="e">
        <f t="shared" si="145"/>
        <v>#DIV/0!</v>
      </c>
    </row>
    <row r="1797" spans="13:17">
      <c r="M1797" s="21" t="e">
        <f t="shared" si="141"/>
        <v>#DIV/0!</v>
      </c>
      <c r="N1797" s="21" t="e">
        <f t="shared" si="142"/>
        <v>#DIV/0!</v>
      </c>
      <c r="O1797" s="21" t="e">
        <f t="shared" si="143"/>
        <v>#DIV/0!</v>
      </c>
      <c r="P1797" s="21" t="e">
        <f t="shared" si="144"/>
        <v>#DIV/0!</v>
      </c>
      <c r="Q1797" s="21" t="e">
        <f t="shared" si="145"/>
        <v>#DIV/0!</v>
      </c>
    </row>
    <row r="1798" spans="13:17">
      <c r="M1798" s="21" t="e">
        <f t="shared" si="141"/>
        <v>#DIV/0!</v>
      </c>
      <c r="N1798" s="21" t="e">
        <f t="shared" si="142"/>
        <v>#DIV/0!</v>
      </c>
      <c r="O1798" s="21" t="e">
        <f t="shared" si="143"/>
        <v>#DIV/0!</v>
      </c>
      <c r="P1798" s="21" t="e">
        <f t="shared" si="144"/>
        <v>#DIV/0!</v>
      </c>
      <c r="Q1798" s="21" t="e">
        <f t="shared" si="145"/>
        <v>#DIV/0!</v>
      </c>
    </row>
    <row r="1799" spans="13:17">
      <c r="M1799" s="21" t="e">
        <f t="shared" si="141"/>
        <v>#DIV/0!</v>
      </c>
      <c r="N1799" s="21" t="e">
        <f t="shared" si="142"/>
        <v>#DIV/0!</v>
      </c>
      <c r="O1799" s="21" t="e">
        <f t="shared" si="143"/>
        <v>#DIV/0!</v>
      </c>
      <c r="P1799" s="21" t="e">
        <f t="shared" si="144"/>
        <v>#DIV/0!</v>
      </c>
      <c r="Q1799" s="21" t="e">
        <f t="shared" si="145"/>
        <v>#DIV/0!</v>
      </c>
    </row>
    <row r="1800" spans="13:17">
      <c r="M1800" s="21" t="e">
        <f t="shared" si="141"/>
        <v>#DIV/0!</v>
      </c>
      <c r="N1800" s="21" t="e">
        <f t="shared" si="142"/>
        <v>#DIV/0!</v>
      </c>
      <c r="O1800" s="21" t="e">
        <f t="shared" si="143"/>
        <v>#DIV/0!</v>
      </c>
      <c r="P1800" s="21" t="e">
        <f t="shared" si="144"/>
        <v>#DIV/0!</v>
      </c>
      <c r="Q1800" s="21" t="e">
        <f t="shared" si="145"/>
        <v>#DIV/0!</v>
      </c>
    </row>
    <row r="1801" spans="13:17">
      <c r="M1801" s="21" t="e">
        <f t="shared" si="141"/>
        <v>#DIV/0!</v>
      </c>
      <c r="N1801" s="21" t="e">
        <f t="shared" si="142"/>
        <v>#DIV/0!</v>
      </c>
      <c r="O1801" s="21" t="e">
        <f t="shared" si="143"/>
        <v>#DIV/0!</v>
      </c>
      <c r="P1801" s="21" t="e">
        <f t="shared" si="144"/>
        <v>#DIV/0!</v>
      </c>
      <c r="Q1801" s="21" t="e">
        <f t="shared" si="145"/>
        <v>#DIV/0!</v>
      </c>
    </row>
    <row r="1802" spans="13:17">
      <c r="M1802" s="21" t="e">
        <f t="shared" si="141"/>
        <v>#DIV/0!</v>
      </c>
      <c r="N1802" s="21" t="e">
        <f t="shared" si="142"/>
        <v>#DIV/0!</v>
      </c>
      <c r="O1802" s="21" t="e">
        <f t="shared" si="143"/>
        <v>#DIV/0!</v>
      </c>
      <c r="P1802" s="21" t="e">
        <f t="shared" si="144"/>
        <v>#DIV/0!</v>
      </c>
      <c r="Q1802" s="21" t="e">
        <f t="shared" si="145"/>
        <v>#DIV/0!</v>
      </c>
    </row>
    <row r="1803" spans="13:17">
      <c r="M1803" s="21" t="e">
        <f t="shared" si="141"/>
        <v>#DIV/0!</v>
      </c>
      <c r="N1803" s="21" t="e">
        <f t="shared" si="142"/>
        <v>#DIV/0!</v>
      </c>
      <c r="O1803" s="21" t="e">
        <f t="shared" si="143"/>
        <v>#DIV/0!</v>
      </c>
      <c r="P1803" s="21" t="e">
        <f t="shared" si="144"/>
        <v>#DIV/0!</v>
      </c>
      <c r="Q1803" s="21" t="e">
        <f t="shared" si="145"/>
        <v>#DIV/0!</v>
      </c>
    </row>
    <row r="1804" spans="13:17">
      <c r="M1804" s="21" t="e">
        <f t="shared" si="141"/>
        <v>#DIV/0!</v>
      </c>
      <c r="N1804" s="21" t="e">
        <f t="shared" si="142"/>
        <v>#DIV/0!</v>
      </c>
      <c r="O1804" s="21" t="e">
        <f t="shared" si="143"/>
        <v>#DIV/0!</v>
      </c>
      <c r="P1804" s="21" t="e">
        <f t="shared" si="144"/>
        <v>#DIV/0!</v>
      </c>
      <c r="Q1804" s="21" t="e">
        <f t="shared" si="145"/>
        <v>#DIV/0!</v>
      </c>
    </row>
    <row r="1805" spans="13:17">
      <c r="M1805" s="21" t="e">
        <f t="shared" si="141"/>
        <v>#DIV/0!</v>
      </c>
      <c r="N1805" s="21" t="e">
        <f t="shared" si="142"/>
        <v>#DIV/0!</v>
      </c>
      <c r="O1805" s="21" t="e">
        <f t="shared" si="143"/>
        <v>#DIV/0!</v>
      </c>
      <c r="P1805" s="21" t="e">
        <f t="shared" si="144"/>
        <v>#DIV/0!</v>
      </c>
      <c r="Q1805" s="21" t="e">
        <f t="shared" si="145"/>
        <v>#DIV/0!</v>
      </c>
    </row>
    <row r="1806" spans="13:17">
      <c r="M1806" s="21" t="e">
        <f t="shared" si="141"/>
        <v>#DIV/0!</v>
      </c>
      <c r="N1806" s="21" t="e">
        <f t="shared" si="142"/>
        <v>#DIV/0!</v>
      </c>
      <c r="O1806" s="21" t="e">
        <f t="shared" si="143"/>
        <v>#DIV/0!</v>
      </c>
      <c r="P1806" s="21" t="e">
        <f t="shared" si="144"/>
        <v>#DIV/0!</v>
      </c>
      <c r="Q1806" s="21" t="e">
        <f t="shared" si="145"/>
        <v>#DIV/0!</v>
      </c>
    </row>
    <row r="1807" spans="13:17">
      <c r="M1807" s="21" t="e">
        <f t="shared" si="141"/>
        <v>#DIV/0!</v>
      </c>
      <c r="N1807" s="21" t="e">
        <f t="shared" si="142"/>
        <v>#DIV/0!</v>
      </c>
      <c r="O1807" s="21" t="e">
        <f t="shared" si="143"/>
        <v>#DIV/0!</v>
      </c>
      <c r="P1807" s="21" t="e">
        <f t="shared" si="144"/>
        <v>#DIV/0!</v>
      </c>
      <c r="Q1807" s="21" t="e">
        <f t="shared" si="145"/>
        <v>#DIV/0!</v>
      </c>
    </row>
    <row r="1808" spans="13:17">
      <c r="M1808" s="21" t="e">
        <f t="shared" si="141"/>
        <v>#DIV/0!</v>
      </c>
      <c r="N1808" s="21" t="e">
        <f t="shared" si="142"/>
        <v>#DIV/0!</v>
      </c>
      <c r="O1808" s="21" t="e">
        <f t="shared" si="143"/>
        <v>#DIV/0!</v>
      </c>
      <c r="P1808" s="21" t="e">
        <f t="shared" si="144"/>
        <v>#DIV/0!</v>
      </c>
      <c r="Q1808" s="21" t="e">
        <f t="shared" si="145"/>
        <v>#DIV/0!</v>
      </c>
    </row>
    <row r="1809" spans="13:17">
      <c r="M1809" s="21" t="e">
        <f t="shared" si="141"/>
        <v>#DIV/0!</v>
      </c>
      <c r="N1809" s="21" t="e">
        <f t="shared" si="142"/>
        <v>#DIV/0!</v>
      </c>
      <c r="O1809" s="21" t="e">
        <f t="shared" si="143"/>
        <v>#DIV/0!</v>
      </c>
      <c r="P1809" s="21" t="e">
        <f t="shared" si="144"/>
        <v>#DIV/0!</v>
      </c>
      <c r="Q1809" s="21" t="e">
        <f t="shared" si="145"/>
        <v>#DIV/0!</v>
      </c>
    </row>
    <row r="1810" spans="13:17">
      <c r="M1810" s="21" t="e">
        <f t="shared" si="141"/>
        <v>#DIV/0!</v>
      </c>
      <c r="N1810" s="21" t="e">
        <f t="shared" si="142"/>
        <v>#DIV/0!</v>
      </c>
      <c r="O1810" s="21" t="e">
        <f t="shared" si="143"/>
        <v>#DIV/0!</v>
      </c>
      <c r="P1810" s="21" t="e">
        <f t="shared" si="144"/>
        <v>#DIV/0!</v>
      </c>
      <c r="Q1810" s="21" t="e">
        <f t="shared" si="145"/>
        <v>#DIV/0!</v>
      </c>
    </row>
    <row r="1811" spans="13:17">
      <c r="M1811" s="21" t="e">
        <f t="shared" si="141"/>
        <v>#DIV/0!</v>
      </c>
      <c r="N1811" s="21" t="e">
        <f t="shared" si="142"/>
        <v>#DIV/0!</v>
      </c>
      <c r="O1811" s="21" t="e">
        <f t="shared" si="143"/>
        <v>#DIV/0!</v>
      </c>
      <c r="P1811" s="21" t="e">
        <f t="shared" si="144"/>
        <v>#DIV/0!</v>
      </c>
      <c r="Q1811" s="21" t="e">
        <f t="shared" si="145"/>
        <v>#DIV/0!</v>
      </c>
    </row>
    <row r="1812" spans="13:17">
      <c r="M1812" s="21" t="e">
        <f t="shared" si="141"/>
        <v>#DIV/0!</v>
      </c>
      <c r="N1812" s="21" t="e">
        <f t="shared" si="142"/>
        <v>#DIV/0!</v>
      </c>
      <c r="O1812" s="21" t="e">
        <f t="shared" si="143"/>
        <v>#DIV/0!</v>
      </c>
      <c r="P1812" s="21" t="e">
        <f t="shared" si="144"/>
        <v>#DIV/0!</v>
      </c>
      <c r="Q1812" s="21" t="e">
        <f t="shared" si="145"/>
        <v>#DIV/0!</v>
      </c>
    </row>
    <row r="1813" spans="13:17">
      <c r="M1813" s="21" t="e">
        <f t="shared" si="141"/>
        <v>#DIV/0!</v>
      </c>
      <c r="N1813" s="21" t="e">
        <f t="shared" si="142"/>
        <v>#DIV/0!</v>
      </c>
      <c r="O1813" s="21" t="e">
        <f t="shared" si="143"/>
        <v>#DIV/0!</v>
      </c>
      <c r="P1813" s="21" t="e">
        <f t="shared" si="144"/>
        <v>#DIV/0!</v>
      </c>
      <c r="Q1813" s="21" t="e">
        <f t="shared" si="145"/>
        <v>#DIV/0!</v>
      </c>
    </row>
    <row r="1814" spans="13:17">
      <c r="M1814" s="21" t="e">
        <f t="shared" si="141"/>
        <v>#DIV/0!</v>
      </c>
      <c r="N1814" s="21" t="e">
        <f t="shared" si="142"/>
        <v>#DIV/0!</v>
      </c>
      <c r="O1814" s="21" t="e">
        <f t="shared" si="143"/>
        <v>#DIV/0!</v>
      </c>
      <c r="P1814" s="21" t="e">
        <f t="shared" si="144"/>
        <v>#DIV/0!</v>
      </c>
      <c r="Q1814" s="21" t="e">
        <f t="shared" si="145"/>
        <v>#DIV/0!</v>
      </c>
    </row>
    <row r="1815" spans="13:17">
      <c r="M1815" s="21" t="e">
        <f t="shared" si="141"/>
        <v>#DIV/0!</v>
      </c>
      <c r="N1815" s="21" t="e">
        <f t="shared" si="142"/>
        <v>#DIV/0!</v>
      </c>
      <c r="O1815" s="21" t="e">
        <f t="shared" si="143"/>
        <v>#DIV/0!</v>
      </c>
      <c r="P1815" s="21" t="e">
        <f t="shared" si="144"/>
        <v>#DIV/0!</v>
      </c>
      <c r="Q1815" s="21" t="e">
        <f t="shared" si="145"/>
        <v>#DIV/0!</v>
      </c>
    </row>
    <row r="1816" spans="13:17">
      <c r="M1816" s="21" t="e">
        <f t="shared" si="141"/>
        <v>#DIV/0!</v>
      </c>
      <c r="N1816" s="21" t="e">
        <f t="shared" si="142"/>
        <v>#DIV/0!</v>
      </c>
      <c r="O1816" s="21" t="e">
        <f t="shared" si="143"/>
        <v>#DIV/0!</v>
      </c>
      <c r="P1816" s="21" t="e">
        <f t="shared" si="144"/>
        <v>#DIV/0!</v>
      </c>
      <c r="Q1816" s="21" t="e">
        <f t="shared" si="145"/>
        <v>#DIV/0!</v>
      </c>
    </row>
    <row r="1817" spans="13:17">
      <c r="M1817" s="21" t="e">
        <f t="shared" si="141"/>
        <v>#DIV/0!</v>
      </c>
      <c r="N1817" s="21" t="e">
        <f t="shared" si="142"/>
        <v>#DIV/0!</v>
      </c>
      <c r="O1817" s="21" t="e">
        <f t="shared" si="143"/>
        <v>#DIV/0!</v>
      </c>
      <c r="P1817" s="21" t="e">
        <f t="shared" si="144"/>
        <v>#DIV/0!</v>
      </c>
      <c r="Q1817" s="21" t="e">
        <f t="shared" si="145"/>
        <v>#DIV/0!</v>
      </c>
    </row>
    <row r="1818" spans="13:17">
      <c r="M1818" s="21" t="e">
        <f t="shared" si="141"/>
        <v>#DIV/0!</v>
      </c>
      <c r="N1818" s="21" t="e">
        <f t="shared" si="142"/>
        <v>#DIV/0!</v>
      </c>
      <c r="O1818" s="21" t="e">
        <f t="shared" si="143"/>
        <v>#DIV/0!</v>
      </c>
      <c r="P1818" s="21" t="e">
        <f t="shared" si="144"/>
        <v>#DIV/0!</v>
      </c>
      <c r="Q1818" s="21" t="e">
        <f t="shared" si="145"/>
        <v>#DIV/0!</v>
      </c>
    </row>
    <row r="1819" spans="13:17">
      <c r="M1819" s="21" t="e">
        <f t="shared" si="141"/>
        <v>#DIV/0!</v>
      </c>
      <c r="N1819" s="21" t="e">
        <f t="shared" si="142"/>
        <v>#DIV/0!</v>
      </c>
      <c r="O1819" s="21" t="e">
        <f t="shared" si="143"/>
        <v>#DIV/0!</v>
      </c>
      <c r="P1819" s="21" t="e">
        <f t="shared" si="144"/>
        <v>#DIV/0!</v>
      </c>
      <c r="Q1819" s="21" t="e">
        <f t="shared" si="145"/>
        <v>#DIV/0!</v>
      </c>
    </row>
    <row r="1820" spans="13:17">
      <c r="M1820" s="21" t="e">
        <f t="shared" si="141"/>
        <v>#DIV/0!</v>
      </c>
      <c r="N1820" s="21" t="e">
        <f t="shared" si="142"/>
        <v>#DIV/0!</v>
      </c>
      <c r="O1820" s="21" t="e">
        <f t="shared" si="143"/>
        <v>#DIV/0!</v>
      </c>
      <c r="P1820" s="21" t="e">
        <f t="shared" si="144"/>
        <v>#DIV/0!</v>
      </c>
      <c r="Q1820" s="21" t="e">
        <f t="shared" si="145"/>
        <v>#DIV/0!</v>
      </c>
    </row>
    <row r="1821" spans="13:17">
      <c r="M1821" s="21" t="e">
        <f t="shared" si="141"/>
        <v>#DIV/0!</v>
      </c>
      <c r="N1821" s="21" t="e">
        <f t="shared" si="142"/>
        <v>#DIV/0!</v>
      </c>
      <c r="O1821" s="21" t="e">
        <f t="shared" si="143"/>
        <v>#DIV/0!</v>
      </c>
      <c r="P1821" s="21" t="e">
        <f t="shared" si="144"/>
        <v>#DIV/0!</v>
      </c>
      <c r="Q1821" s="21" t="e">
        <f t="shared" si="145"/>
        <v>#DIV/0!</v>
      </c>
    </row>
    <row r="1822" spans="13:17">
      <c r="M1822" s="21" t="e">
        <f t="shared" si="141"/>
        <v>#DIV/0!</v>
      </c>
      <c r="N1822" s="21" t="e">
        <f t="shared" si="142"/>
        <v>#DIV/0!</v>
      </c>
      <c r="O1822" s="21" t="e">
        <f t="shared" si="143"/>
        <v>#DIV/0!</v>
      </c>
      <c r="P1822" s="21" t="e">
        <f t="shared" si="144"/>
        <v>#DIV/0!</v>
      </c>
      <c r="Q1822" s="21" t="e">
        <f t="shared" si="145"/>
        <v>#DIV/0!</v>
      </c>
    </row>
    <row r="1823" spans="13:17">
      <c r="M1823" s="21" t="e">
        <f t="shared" si="141"/>
        <v>#DIV/0!</v>
      </c>
      <c r="N1823" s="21" t="e">
        <f t="shared" si="142"/>
        <v>#DIV/0!</v>
      </c>
      <c r="O1823" s="21" t="e">
        <f t="shared" si="143"/>
        <v>#DIV/0!</v>
      </c>
      <c r="P1823" s="21" t="e">
        <f t="shared" si="144"/>
        <v>#DIV/0!</v>
      </c>
      <c r="Q1823" s="21" t="e">
        <f t="shared" si="145"/>
        <v>#DIV/0!</v>
      </c>
    </row>
    <row r="1824" spans="13:17">
      <c r="M1824" s="21" t="e">
        <f t="shared" si="141"/>
        <v>#DIV/0!</v>
      </c>
      <c r="N1824" s="21" t="e">
        <f t="shared" si="142"/>
        <v>#DIV/0!</v>
      </c>
      <c r="O1824" s="21" t="e">
        <f t="shared" si="143"/>
        <v>#DIV/0!</v>
      </c>
      <c r="P1824" s="21" t="e">
        <f t="shared" si="144"/>
        <v>#DIV/0!</v>
      </c>
      <c r="Q1824" s="21" t="e">
        <f t="shared" si="145"/>
        <v>#DIV/0!</v>
      </c>
    </row>
    <row r="1825" spans="13:17">
      <c r="M1825" s="21" t="e">
        <f t="shared" si="141"/>
        <v>#DIV/0!</v>
      </c>
      <c r="N1825" s="21" t="e">
        <f t="shared" si="142"/>
        <v>#DIV/0!</v>
      </c>
      <c r="O1825" s="21" t="e">
        <f t="shared" si="143"/>
        <v>#DIV/0!</v>
      </c>
      <c r="P1825" s="21" t="e">
        <f t="shared" si="144"/>
        <v>#DIV/0!</v>
      </c>
      <c r="Q1825" s="21" t="e">
        <f t="shared" si="145"/>
        <v>#DIV/0!</v>
      </c>
    </row>
    <row r="1826" spans="13:17">
      <c r="M1826" s="21" t="e">
        <f t="shared" si="141"/>
        <v>#DIV/0!</v>
      </c>
      <c r="N1826" s="21" t="e">
        <f t="shared" si="142"/>
        <v>#DIV/0!</v>
      </c>
      <c r="O1826" s="21" t="e">
        <f t="shared" si="143"/>
        <v>#DIV/0!</v>
      </c>
      <c r="P1826" s="21" t="e">
        <f t="shared" si="144"/>
        <v>#DIV/0!</v>
      </c>
      <c r="Q1826" s="21" t="e">
        <f t="shared" si="145"/>
        <v>#DIV/0!</v>
      </c>
    </row>
    <row r="1827" spans="13:17">
      <c r="M1827" s="21" t="e">
        <f t="shared" si="141"/>
        <v>#DIV/0!</v>
      </c>
      <c r="N1827" s="21" t="e">
        <f t="shared" si="142"/>
        <v>#DIV/0!</v>
      </c>
      <c r="O1827" s="21" t="e">
        <f t="shared" si="143"/>
        <v>#DIV/0!</v>
      </c>
      <c r="P1827" s="21" t="e">
        <f t="shared" si="144"/>
        <v>#DIV/0!</v>
      </c>
      <c r="Q1827" s="21" t="e">
        <f t="shared" si="145"/>
        <v>#DIV/0!</v>
      </c>
    </row>
    <row r="1828" spans="13:17">
      <c r="M1828" s="21" t="e">
        <f t="shared" si="141"/>
        <v>#DIV/0!</v>
      </c>
      <c r="N1828" s="21" t="e">
        <f t="shared" si="142"/>
        <v>#DIV/0!</v>
      </c>
      <c r="O1828" s="21" t="e">
        <f t="shared" si="143"/>
        <v>#DIV/0!</v>
      </c>
      <c r="P1828" s="21" t="e">
        <f t="shared" si="144"/>
        <v>#DIV/0!</v>
      </c>
      <c r="Q1828" s="21" t="e">
        <f t="shared" si="145"/>
        <v>#DIV/0!</v>
      </c>
    </row>
    <row r="1829" spans="13:17">
      <c r="M1829" s="21" t="e">
        <f t="shared" si="141"/>
        <v>#DIV/0!</v>
      </c>
      <c r="N1829" s="21" t="e">
        <f t="shared" si="142"/>
        <v>#DIV/0!</v>
      </c>
      <c r="O1829" s="21" t="e">
        <f t="shared" si="143"/>
        <v>#DIV/0!</v>
      </c>
      <c r="P1829" s="21" t="e">
        <f t="shared" si="144"/>
        <v>#DIV/0!</v>
      </c>
      <c r="Q1829" s="21" t="e">
        <f t="shared" si="145"/>
        <v>#DIV/0!</v>
      </c>
    </row>
    <row r="1830" spans="13:17">
      <c r="M1830" s="21" t="e">
        <f t="shared" si="141"/>
        <v>#DIV/0!</v>
      </c>
      <c r="N1830" s="21" t="e">
        <f t="shared" si="142"/>
        <v>#DIV/0!</v>
      </c>
      <c r="O1830" s="21" t="e">
        <f t="shared" si="143"/>
        <v>#DIV/0!</v>
      </c>
      <c r="P1830" s="21" t="e">
        <f t="shared" si="144"/>
        <v>#DIV/0!</v>
      </c>
      <c r="Q1830" s="21" t="e">
        <f t="shared" si="145"/>
        <v>#DIV/0!</v>
      </c>
    </row>
    <row r="1831" spans="13:17">
      <c r="M1831" s="21" t="e">
        <f t="shared" si="141"/>
        <v>#DIV/0!</v>
      </c>
      <c r="N1831" s="21" t="e">
        <f t="shared" si="142"/>
        <v>#DIV/0!</v>
      </c>
      <c r="O1831" s="21" t="e">
        <f t="shared" si="143"/>
        <v>#DIV/0!</v>
      </c>
      <c r="P1831" s="21" t="e">
        <f t="shared" si="144"/>
        <v>#DIV/0!</v>
      </c>
      <c r="Q1831" s="21" t="e">
        <f t="shared" si="145"/>
        <v>#DIV/0!</v>
      </c>
    </row>
    <row r="1832" spans="13:17">
      <c r="M1832" s="21" t="e">
        <f t="shared" si="141"/>
        <v>#DIV/0!</v>
      </c>
      <c r="N1832" s="21" t="e">
        <f t="shared" si="142"/>
        <v>#DIV/0!</v>
      </c>
      <c r="O1832" s="21" t="e">
        <f t="shared" si="143"/>
        <v>#DIV/0!</v>
      </c>
      <c r="P1832" s="21" t="e">
        <f t="shared" si="144"/>
        <v>#DIV/0!</v>
      </c>
      <c r="Q1832" s="21" t="e">
        <f t="shared" si="145"/>
        <v>#DIV/0!</v>
      </c>
    </row>
    <row r="1833" spans="13:17">
      <c r="M1833" s="21" t="e">
        <f t="shared" si="141"/>
        <v>#DIV/0!</v>
      </c>
      <c r="N1833" s="21" t="e">
        <f t="shared" si="142"/>
        <v>#DIV/0!</v>
      </c>
      <c r="O1833" s="21" t="e">
        <f t="shared" si="143"/>
        <v>#DIV/0!</v>
      </c>
      <c r="P1833" s="21" t="e">
        <f t="shared" si="144"/>
        <v>#DIV/0!</v>
      </c>
      <c r="Q1833" s="21" t="e">
        <f t="shared" si="145"/>
        <v>#DIV/0!</v>
      </c>
    </row>
    <row r="1834" spans="13:17">
      <c r="M1834" s="21" t="e">
        <f t="shared" si="141"/>
        <v>#DIV/0!</v>
      </c>
      <c r="N1834" s="21" t="e">
        <f t="shared" si="142"/>
        <v>#DIV/0!</v>
      </c>
      <c r="O1834" s="21" t="e">
        <f t="shared" si="143"/>
        <v>#DIV/0!</v>
      </c>
      <c r="P1834" s="21" t="e">
        <f t="shared" si="144"/>
        <v>#DIV/0!</v>
      </c>
      <c r="Q1834" s="21" t="e">
        <f t="shared" si="145"/>
        <v>#DIV/0!</v>
      </c>
    </row>
    <row r="1835" spans="13:17">
      <c r="M1835" s="21" t="e">
        <f t="shared" si="141"/>
        <v>#DIV/0!</v>
      </c>
      <c r="N1835" s="21" t="e">
        <f t="shared" si="142"/>
        <v>#DIV/0!</v>
      </c>
      <c r="O1835" s="21" t="e">
        <f t="shared" si="143"/>
        <v>#DIV/0!</v>
      </c>
      <c r="P1835" s="21" t="e">
        <f t="shared" si="144"/>
        <v>#DIV/0!</v>
      </c>
      <c r="Q1835" s="21" t="e">
        <f t="shared" si="145"/>
        <v>#DIV/0!</v>
      </c>
    </row>
    <row r="1836" spans="13:17">
      <c r="M1836" s="21" t="e">
        <f t="shared" si="141"/>
        <v>#DIV/0!</v>
      </c>
      <c r="N1836" s="21" t="e">
        <f t="shared" si="142"/>
        <v>#DIV/0!</v>
      </c>
      <c r="O1836" s="21" t="e">
        <f t="shared" si="143"/>
        <v>#DIV/0!</v>
      </c>
      <c r="P1836" s="21" t="e">
        <f t="shared" si="144"/>
        <v>#DIV/0!</v>
      </c>
      <c r="Q1836" s="21" t="e">
        <f t="shared" si="145"/>
        <v>#DIV/0!</v>
      </c>
    </row>
    <row r="1837" spans="13:17">
      <c r="M1837" s="21" t="e">
        <f t="shared" si="141"/>
        <v>#DIV/0!</v>
      </c>
      <c r="N1837" s="21" t="e">
        <f t="shared" si="142"/>
        <v>#DIV/0!</v>
      </c>
      <c r="O1837" s="21" t="e">
        <f t="shared" si="143"/>
        <v>#DIV/0!</v>
      </c>
      <c r="P1837" s="21" t="e">
        <f t="shared" si="144"/>
        <v>#DIV/0!</v>
      </c>
      <c r="Q1837" s="21" t="e">
        <f t="shared" si="145"/>
        <v>#DIV/0!</v>
      </c>
    </row>
    <row r="1838" spans="13:17">
      <c r="M1838" s="21" t="e">
        <f t="shared" si="141"/>
        <v>#DIV/0!</v>
      </c>
      <c r="N1838" s="21" t="e">
        <f t="shared" si="142"/>
        <v>#DIV/0!</v>
      </c>
      <c r="O1838" s="21" t="e">
        <f t="shared" si="143"/>
        <v>#DIV/0!</v>
      </c>
      <c r="P1838" s="21" t="e">
        <f t="shared" si="144"/>
        <v>#DIV/0!</v>
      </c>
      <c r="Q1838" s="21" t="e">
        <f t="shared" si="145"/>
        <v>#DIV/0!</v>
      </c>
    </row>
    <row r="1839" spans="13:17">
      <c r="M1839" s="21" t="e">
        <f t="shared" si="141"/>
        <v>#DIV/0!</v>
      </c>
      <c r="N1839" s="21" t="e">
        <f t="shared" si="142"/>
        <v>#DIV/0!</v>
      </c>
      <c r="O1839" s="21" t="e">
        <f t="shared" si="143"/>
        <v>#DIV/0!</v>
      </c>
      <c r="P1839" s="21" t="e">
        <f t="shared" si="144"/>
        <v>#DIV/0!</v>
      </c>
      <c r="Q1839" s="21" t="e">
        <f t="shared" si="145"/>
        <v>#DIV/0!</v>
      </c>
    </row>
    <row r="1840" spans="13:17">
      <c r="M1840" s="21" t="e">
        <f t="shared" si="141"/>
        <v>#DIV/0!</v>
      </c>
      <c r="N1840" s="21" t="e">
        <f t="shared" si="142"/>
        <v>#DIV/0!</v>
      </c>
      <c r="O1840" s="21" t="e">
        <f t="shared" si="143"/>
        <v>#DIV/0!</v>
      </c>
      <c r="P1840" s="21" t="e">
        <f t="shared" si="144"/>
        <v>#DIV/0!</v>
      </c>
      <c r="Q1840" s="21" t="e">
        <f t="shared" si="145"/>
        <v>#DIV/0!</v>
      </c>
    </row>
    <row r="1841" spans="13:17">
      <c r="M1841" s="21" t="e">
        <f t="shared" si="141"/>
        <v>#DIV/0!</v>
      </c>
      <c r="N1841" s="21" t="e">
        <f t="shared" si="142"/>
        <v>#DIV/0!</v>
      </c>
      <c r="O1841" s="21" t="e">
        <f t="shared" si="143"/>
        <v>#DIV/0!</v>
      </c>
      <c r="P1841" s="21" t="e">
        <f t="shared" si="144"/>
        <v>#DIV/0!</v>
      </c>
      <c r="Q1841" s="21" t="e">
        <f t="shared" si="145"/>
        <v>#DIV/0!</v>
      </c>
    </row>
    <row r="1842" spans="13:17">
      <c r="M1842" s="21" t="e">
        <f t="shared" si="141"/>
        <v>#DIV/0!</v>
      </c>
      <c r="N1842" s="21" t="e">
        <f t="shared" si="142"/>
        <v>#DIV/0!</v>
      </c>
      <c r="O1842" s="21" t="e">
        <f t="shared" si="143"/>
        <v>#DIV/0!</v>
      </c>
      <c r="P1842" s="21" t="e">
        <f t="shared" si="144"/>
        <v>#DIV/0!</v>
      </c>
      <c r="Q1842" s="21" t="e">
        <f t="shared" si="145"/>
        <v>#DIV/0!</v>
      </c>
    </row>
    <row r="1843" spans="13:17">
      <c r="M1843" s="21" t="e">
        <f t="shared" si="141"/>
        <v>#DIV/0!</v>
      </c>
      <c r="N1843" s="21" t="e">
        <f t="shared" si="142"/>
        <v>#DIV/0!</v>
      </c>
      <c r="O1843" s="21" t="e">
        <f t="shared" si="143"/>
        <v>#DIV/0!</v>
      </c>
      <c r="P1843" s="21" t="e">
        <f t="shared" si="144"/>
        <v>#DIV/0!</v>
      </c>
      <c r="Q1843" s="21" t="e">
        <f t="shared" si="145"/>
        <v>#DIV/0!</v>
      </c>
    </row>
    <row r="1844" spans="13:17">
      <c r="M1844" s="21" t="e">
        <f t="shared" si="141"/>
        <v>#DIV/0!</v>
      </c>
      <c r="N1844" s="21" t="e">
        <f t="shared" si="142"/>
        <v>#DIV/0!</v>
      </c>
      <c r="O1844" s="21" t="e">
        <f t="shared" si="143"/>
        <v>#DIV/0!</v>
      </c>
      <c r="P1844" s="21" t="e">
        <f t="shared" si="144"/>
        <v>#DIV/0!</v>
      </c>
      <c r="Q1844" s="21" t="e">
        <f t="shared" si="145"/>
        <v>#DIV/0!</v>
      </c>
    </row>
    <row r="1845" spans="13:17">
      <c r="M1845" s="21" t="e">
        <f t="shared" si="141"/>
        <v>#DIV/0!</v>
      </c>
      <c r="N1845" s="21" t="e">
        <f t="shared" si="142"/>
        <v>#DIV/0!</v>
      </c>
      <c r="O1845" s="21" t="e">
        <f t="shared" si="143"/>
        <v>#DIV/0!</v>
      </c>
      <c r="P1845" s="21" t="e">
        <f t="shared" si="144"/>
        <v>#DIV/0!</v>
      </c>
      <c r="Q1845" s="21" t="e">
        <f t="shared" si="145"/>
        <v>#DIV/0!</v>
      </c>
    </row>
    <row r="1846" spans="13:17">
      <c r="M1846" s="21" t="e">
        <f t="shared" si="141"/>
        <v>#DIV/0!</v>
      </c>
      <c r="N1846" s="21" t="e">
        <f t="shared" si="142"/>
        <v>#DIV/0!</v>
      </c>
      <c r="O1846" s="21" t="e">
        <f t="shared" si="143"/>
        <v>#DIV/0!</v>
      </c>
      <c r="P1846" s="21" t="e">
        <f t="shared" si="144"/>
        <v>#DIV/0!</v>
      </c>
      <c r="Q1846" s="21" t="e">
        <f t="shared" si="145"/>
        <v>#DIV/0!</v>
      </c>
    </row>
    <row r="1847" spans="13:17">
      <c r="M1847" s="21" t="e">
        <f t="shared" si="141"/>
        <v>#DIV/0!</v>
      </c>
      <c r="N1847" s="21" t="e">
        <f t="shared" si="142"/>
        <v>#DIV/0!</v>
      </c>
      <c r="O1847" s="21" t="e">
        <f t="shared" si="143"/>
        <v>#DIV/0!</v>
      </c>
      <c r="P1847" s="21" t="e">
        <f t="shared" si="144"/>
        <v>#DIV/0!</v>
      </c>
      <c r="Q1847" s="21" t="e">
        <f t="shared" si="145"/>
        <v>#DIV/0!</v>
      </c>
    </row>
    <row r="1848" spans="13:17">
      <c r="M1848" s="21" t="e">
        <f t="shared" si="141"/>
        <v>#DIV/0!</v>
      </c>
      <c r="N1848" s="21" t="e">
        <f t="shared" si="142"/>
        <v>#DIV/0!</v>
      </c>
      <c r="O1848" s="21" t="e">
        <f t="shared" si="143"/>
        <v>#DIV/0!</v>
      </c>
      <c r="P1848" s="21" t="e">
        <f t="shared" si="144"/>
        <v>#DIV/0!</v>
      </c>
      <c r="Q1848" s="21" t="e">
        <f t="shared" si="145"/>
        <v>#DIV/0!</v>
      </c>
    </row>
    <row r="1849" spans="13:17">
      <c r="M1849" s="21" t="e">
        <f t="shared" si="141"/>
        <v>#DIV/0!</v>
      </c>
      <c r="N1849" s="21" t="e">
        <f t="shared" si="142"/>
        <v>#DIV/0!</v>
      </c>
      <c r="O1849" s="21" t="e">
        <f t="shared" si="143"/>
        <v>#DIV/0!</v>
      </c>
      <c r="P1849" s="21" t="e">
        <f t="shared" si="144"/>
        <v>#DIV/0!</v>
      </c>
      <c r="Q1849" s="21" t="e">
        <f t="shared" si="145"/>
        <v>#DIV/0!</v>
      </c>
    </row>
    <row r="1850" spans="13:17">
      <c r="M1850" s="21" t="e">
        <f t="shared" si="141"/>
        <v>#DIV/0!</v>
      </c>
      <c r="N1850" s="21" t="e">
        <f t="shared" si="142"/>
        <v>#DIV/0!</v>
      </c>
      <c r="O1850" s="21" t="e">
        <f t="shared" si="143"/>
        <v>#DIV/0!</v>
      </c>
      <c r="P1850" s="21" t="e">
        <f t="shared" si="144"/>
        <v>#DIV/0!</v>
      </c>
      <c r="Q1850" s="21" t="e">
        <f t="shared" si="145"/>
        <v>#DIV/0!</v>
      </c>
    </row>
    <row r="1851" spans="13:17">
      <c r="M1851" s="21" t="e">
        <f t="shared" si="141"/>
        <v>#DIV/0!</v>
      </c>
      <c r="N1851" s="21" t="e">
        <f t="shared" si="142"/>
        <v>#DIV/0!</v>
      </c>
      <c r="O1851" s="21" t="e">
        <f t="shared" si="143"/>
        <v>#DIV/0!</v>
      </c>
      <c r="P1851" s="21" t="e">
        <f t="shared" si="144"/>
        <v>#DIV/0!</v>
      </c>
      <c r="Q1851" s="21" t="e">
        <f t="shared" si="145"/>
        <v>#DIV/0!</v>
      </c>
    </row>
    <row r="1852" spans="13:17">
      <c r="M1852" s="21" t="e">
        <f t="shared" si="141"/>
        <v>#DIV/0!</v>
      </c>
      <c r="N1852" s="21" t="e">
        <f t="shared" si="142"/>
        <v>#DIV/0!</v>
      </c>
      <c r="O1852" s="21" t="e">
        <f t="shared" si="143"/>
        <v>#DIV/0!</v>
      </c>
      <c r="P1852" s="21" t="e">
        <f t="shared" si="144"/>
        <v>#DIV/0!</v>
      </c>
      <c r="Q1852" s="21" t="e">
        <f t="shared" si="145"/>
        <v>#DIV/0!</v>
      </c>
    </row>
    <row r="1853" spans="13:17">
      <c r="M1853" s="21" t="e">
        <f t="shared" si="141"/>
        <v>#DIV/0!</v>
      </c>
      <c r="N1853" s="21" t="e">
        <f t="shared" si="142"/>
        <v>#DIV/0!</v>
      </c>
      <c r="O1853" s="21" t="e">
        <f t="shared" si="143"/>
        <v>#DIV/0!</v>
      </c>
      <c r="P1853" s="21" t="e">
        <f t="shared" si="144"/>
        <v>#DIV/0!</v>
      </c>
      <c r="Q1853" s="21" t="e">
        <f t="shared" si="145"/>
        <v>#DIV/0!</v>
      </c>
    </row>
    <row r="1854" spans="13:17">
      <c r="M1854" s="21" t="e">
        <f t="shared" si="141"/>
        <v>#DIV/0!</v>
      </c>
      <c r="N1854" s="21" t="e">
        <f t="shared" si="142"/>
        <v>#DIV/0!</v>
      </c>
      <c r="O1854" s="21" t="e">
        <f t="shared" si="143"/>
        <v>#DIV/0!</v>
      </c>
      <c r="P1854" s="21" t="e">
        <f t="shared" si="144"/>
        <v>#DIV/0!</v>
      </c>
      <c r="Q1854" s="21" t="e">
        <f t="shared" si="145"/>
        <v>#DIV/0!</v>
      </c>
    </row>
    <row r="1855" spans="13:17">
      <c r="M1855" s="21" t="e">
        <f t="shared" si="141"/>
        <v>#DIV/0!</v>
      </c>
      <c r="N1855" s="21" t="e">
        <f t="shared" si="142"/>
        <v>#DIV/0!</v>
      </c>
      <c r="O1855" s="21" t="e">
        <f t="shared" si="143"/>
        <v>#DIV/0!</v>
      </c>
      <c r="P1855" s="21" t="e">
        <f t="shared" si="144"/>
        <v>#DIV/0!</v>
      </c>
      <c r="Q1855" s="21" t="e">
        <f t="shared" si="145"/>
        <v>#DIV/0!</v>
      </c>
    </row>
    <row r="1856" spans="13:17">
      <c r="M1856" s="21" t="e">
        <f t="shared" si="141"/>
        <v>#DIV/0!</v>
      </c>
      <c r="N1856" s="21" t="e">
        <f t="shared" si="142"/>
        <v>#DIV/0!</v>
      </c>
      <c r="O1856" s="21" t="e">
        <f t="shared" si="143"/>
        <v>#DIV/0!</v>
      </c>
      <c r="P1856" s="21" t="e">
        <f t="shared" si="144"/>
        <v>#DIV/0!</v>
      </c>
      <c r="Q1856" s="21" t="e">
        <f t="shared" si="145"/>
        <v>#DIV/0!</v>
      </c>
    </row>
    <row r="1857" spans="13:17">
      <c r="M1857" s="21" t="e">
        <f t="shared" si="141"/>
        <v>#DIV/0!</v>
      </c>
      <c r="N1857" s="21" t="e">
        <f t="shared" si="142"/>
        <v>#DIV/0!</v>
      </c>
      <c r="O1857" s="21" t="e">
        <f t="shared" si="143"/>
        <v>#DIV/0!</v>
      </c>
      <c r="P1857" s="21" t="e">
        <f t="shared" si="144"/>
        <v>#DIV/0!</v>
      </c>
      <c r="Q1857" s="21" t="e">
        <f t="shared" si="145"/>
        <v>#DIV/0!</v>
      </c>
    </row>
    <row r="1858" spans="13:17">
      <c r="M1858" s="21" t="e">
        <f t="shared" si="141"/>
        <v>#DIV/0!</v>
      </c>
      <c r="N1858" s="21" t="e">
        <f t="shared" si="142"/>
        <v>#DIV/0!</v>
      </c>
      <c r="O1858" s="21" t="e">
        <f t="shared" si="143"/>
        <v>#DIV/0!</v>
      </c>
      <c r="P1858" s="21" t="e">
        <f t="shared" si="144"/>
        <v>#DIV/0!</v>
      </c>
      <c r="Q1858" s="21" t="e">
        <f t="shared" si="145"/>
        <v>#DIV/0!</v>
      </c>
    </row>
    <row r="1859" spans="13:17">
      <c r="M1859" s="21" t="e">
        <f t="shared" ref="M1859:M1922" si="146">(H1859-D1859)/ABS(D1859)</f>
        <v>#DIV/0!</v>
      </c>
      <c r="N1859" s="21" t="e">
        <f t="shared" ref="N1859:N1922" si="147">(I1859-E1859)/ABS(E1859)</f>
        <v>#DIV/0!</v>
      </c>
      <c r="O1859" s="21" t="e">
        <f t="shared" ref="O1859:O1922" si="148">(J1859-F1859)/ABS(F1859)</f>
        <v>#DIV/0!</v>
      </c>
      <c r="P1859" s="21" t="e">
        <f t="shared" ref="P1859:P1922" si="149">(K1859-G1859)/ABS(G1859)</f>
        <v>#DIV/0!</v>
      </c>
      <c r="Q1859" s="21" t="e">
        <f t="shared" ref="Q1859:Q1922" si="150">(L1859-H1859)/ABS(H1859)</f>
        <v>#DIV/0!</v>
      </c>
    </row>
    <row r="1860" spans="13:17">
      <c r="M1860" s="21" t="e">
        <f t="shared" si="146"/>
        <v>#DIV/0!</v>
      </c>
      <c r="N1860" s="21" t="e">
        <f t="shared" si="147"/>
        <v>#DIV/0!</v>
      </c>
      <c r="O1860" s="21" t="e">
        <f t="shared" si="148"/>
        <v>#DIV/0!</v>
      </c>
      <c r="P1860" s="21" t="e">
        <f t="shared" si="149"/>
        <v>#DIV/0!</v>
      </c>
      <c r="Q1860" s="21" t="e">
        <f t="shared" si="150"/>
        <v>#DIV/0!</v>
      </c>
    </row>
    <row r="1861" spans="13:17">
      <c r="M1861" s="21" t="e">
        <f t="shared" si="146"/>
        <v>#DIV/0!</v>
      </c>
      <c r="N1861" s="21" t="e">
        <f t="shared" si="147"/>
        <v>#DIV/0!</v>
      </c>
      <c r="O1861" s="21" t="e">
        <f t="shared" si="148"/>
        <v>#DIV/0!</v>
      </c>
      <c r="P1861" s="21" t="e">
        <f t="shared" si="149"/>
        <v>#DIV/0!</v>
      </c>
      <c r="Q1861" s="21" t="e">
        <f t="shared" si="150"/>
        <v>#DIV/0!</v>
      </c>
    </row>
    <row r="1862" spans="13:17">
      <c r="M1862" s="21" t="e">
        <f t="shared" si="146"/>
        <v>#DIV/0!</v>
      </c>
      <c r="N1862" s="21" t="e">
        <f t="shared" si="147"/>
        <v>#DIV/0!</v>
      </c>
      <c r="O1862" s="21" t="e">
        <f t="shared" si="148"/>
        <v>#DIV/0!</v>
      </c>
      <c r="P1862" s="21" t="e">
        <f t="shared" si="149"/>
        <v>#DIV/0!</v>
      </c>
      <c r="Q1862" s="21" t="e">
        <f t="shared" si="150"/>
        <v>#DIV/0!</v>
      </c>
    </row>
    <row r="1863" spans="13:17">
      <c r="M1863" s="21" t="e">
        <f t="shared" si="146"/>
        <v>#DIV/0!</v>
      </c>
      <c r="N1863" s="21" t="e">
        <f t="shared" si="147"/>
        <v>#DIV/0!</v>
      </c>
      <c r="O1863" s="21" t="e">
        <f t="shared" si="148"/>
        <v>#DIV/0!</v>
      </c>
      <c r="P1863" s="21" t="e">
        <f t="shared" si="149"/>
        <v>#DIV/0!</v>
      </c>
      <c r="Q1863" s="21" t="e">
        <f t="shared" si="150"/>
        <v>#DIV/0!</v>
      </c>
    </row>
    <row r="1864" spans="13:17">
      <c r="M1864" s="21" t="e">
        <f t="shared" si="146"/>
        <v>#DIV/0!</v>
      </c>
      <c r="N1864" s="21" t="e">
        <f t="shared" si="147"/>
        <v>#DIV/0!</v>
      </c>
      <c r="O1864" s="21" t="e">
        <f t="shared" si="148"/>
        <v>#DIV/0!</v>
      </c>
      <c r="P1864" s="21" t="e">
        <f t="shared" si="149"/>
        <v>#DIV/0!</v>
      </c>
      <c r="Q1864" s="21" t="e">
        <f t="shared" si="150"/>
        <v>#DIV/0!</v>
      </c>
    </row>
    <row r="1865" spans="13:17">
      <c r="M1865" s="21" t="e">
        <f t="shared" si="146"/>
        <v>#DIV/0!</v>
      </c>
      <c r="N1865" s="21" t="e">
        <f t="shared" si="147"/>
        <v>#DIV/0!</v>
      </c>
      <c r="O1865" s="21" t="e">
        <f t="shared" si="148"/>
        <v>#DIV/0!</v>
      </c>
      <c r="P1865" s="21" t="e">
        <f t="shared" si="149"/>
        <v>#DIV/0!</v>
      </c>
      <c r="Q1865" s="21" t="e">
        <f t="shared" si="150"/>
        <v>#DIV/0!</v>
      </c>
    </row>
    <row r="1866" spans="13:17">
      <c r="M1866" s="21" t="e">
        <f t="shared" si="146"/>
        <v>#DIV/0!</v>
      </c>
      <c r="N1866" s="21" t="e">
        <f t="shared" si="147"/>
        <v>#DIV/0!</v>
      </c>
      <c r="O1866" s="21" t="e">
        <f t="shared" si="148"/>
        <v>#DIV/0!</v>
      </c>
      <c r="P1866" s="21" t="e">
        <f t="shared" si="149"/>
        <v>#DIV/0!</v>
      </c>
      <c r="Q1866" s="21" t="e">
        <f t="shared" si="150"/>
        <v>#DIV/0!</v>
      </c>
    </row>
    <row r="1867" spans="13:17">
      <c r="M1867" s="21" t="e">
        <f t="shared" si="146"/>
        <v>#DIV/0!</v>
      </c>
      <c r="N1867" s="21" t="e">
        <f t="shared" si="147"/>
        <v>#DIV/0!</v>
      </c>
      <c r="O1867" s="21" t="e">
        <f t="shared" si="148"/>
        <v>#DIV/0!</v>
      </c>
      <c r="P1867" s="21" t="e">
        <f t="shared" si="149"/>
        <v>#DIV/0!</v>
      </c>
      <c r="Q1867" s="21" t="e">
        <f t="shared" si="150"/>
        <v>#DIV/0!</v>
      </c>
    </row>
    <row r="1868" spans="13:17">
      <c r="M1868" s="21" t="e">
        <f t="shared" si="146"/>
        <v>#DIV/0!</v>
      </c>
      <c r="N1868" s="21" t="e">
        <f t="shared" si="147"/>
        <v>#DIV/0!</v>
      </c>
      <c r="O1868" s="21" t="e">
        <f t="shared" si="148"/>
        <v>#DIV/0!</v>
      </c>
      <c r="P1868" s="21" t="e">
        <f t="shared" si="149"/>
        <v>#DIV/0!</v>
      </c>
      <c r="Q1868" s="21" t="e">
        <f t="shared" si="150"/>
        <v>#DIV/0!</v>
      </c>
    </row>
    <row r="1869" spans="13:17">
      <c r="M1869" s="21" t="e">
        <f t="shared" si="146"/>
        <v>#DIV/0!</v>
      </c>
      <c r="N1869" s="21" t="e">
        <f t="shared" si="147"/>
        <v>#DIV/0!</v>
      </c>
      <c r="O1869" s="21" t="e">
        <f t="shared" si="148"/>
        <v>#DIV/0!</v>
      </c>
      <c r="P1869" s="21" t="e">
        <f t="shared" si="149"/>
        <v>#DIV/0!</v>
      </c>
      <c r="Q1869" s="21" t="e">
        <f t="shared" si="150"/>
        <v>#DIV/0!</v>
      </c>
    </row>
    <row r="1870" spans="13:17">
      <c r="M1870" s="21" t="e">
        <f t="shared" si="146"/>
        <v>#DIV/0!</v>
      </c>
      <c r="N1870" s="21" t="e">
        <f t="shared" si="147"/>
        <v>#DIV/0!</v>
      </c>
      <c r="O1870" s="21" t="e">
        <f t="shared" si="148"/>
        <v>#DIV/0!</v>
      </c>
      <c r="P1870" s="21" t="e">
        <f t="shared" si="149"/>
        <v>#DIV/0!</v>
      </c>
      <c r="Q1870" s="21" t="e">
        <f t="shared" si="150"/>
        <v>#DIV/0!</v>
      </c>
    </row>
    <row r="1871" spans="13:17">
      <c r="M1871" s="21" t="e">
        <f t="shared" si="146"/>
        <v>#DIV/0!</v>
      </c>
      <c r="N1871" s="21" t="e">
        <f t="shared" si="147"/>
        <v>#DIV/0!</v>
      </c>
      <c r="O1871" s="21" t="e">
        <f t="shared" si="148"/>
        <v>#DIV/0!</v>
      </c>
      <c r="P1871" s="21" t="e">
        <f t="shared" si="149"/>
        <v>#DIV/0!</v>
      </c>
      <c r="Q1871" s="21" t="e">
        <f t="shared" si="150"/>
        <v>#DIV/0!</v>
      </c>
    </row>
    <row r="1872" spans="13:17">
      <c r="M1872" s="21" t="e">
        <f t="shared" si="146"/>
        <v>#DIV/0!</v>
      </c>
      <c r="N1872" s="21" t="e">
        <f t="shared" si="147"/>
        <v>#DIV/0!</v>
      </c>
      <c r="O1872" s="21" t="e">
        <f t="shared" si="148"/>
        <v>#DIV/0!</v>
      </c>
      <c r="P1872" s="21" t="e">
        <f t="shared" si="149"/>
        <v>#DIV/0!</v>
      </c>
      <c r="Q1872" s="21" t="e">
        <f t="shared" si="150"/>
        <v>#DIV/0!</v>
      </c>
    </row>
    <row r="1873" spans="13:17">
      <c r="M1873" s="21" t="e">
        <f t="shared" si="146"/>
        <v>#DIV/0!</v>
      </c>
      <c r="N1873" s="21" t="e">
        <f t="shared" si="147"/>
        <v>#DIV/0!</v>
      </c>
      <c r="O1873" s="21" t="e">
        <f t="shared" si="148"/>
        <v>#DIV/0!</v>
      </c>
      <c r="P1873" s="21" t="e">
        <f t="shared" si="149"/>
        <v>#DIV/0!</v>
      </c>
      <c r="Q1873" s="21" t="e">
        <f t="shared" si="150"/>
        <v>#DIV/0!</v>
      </c>
    </row>
    <row r="1874" spans="13:17">
      <c r="M1874" s="21" t="e">
        <f t="shared" si="146"/>
        <v>#DIV/0!</v>
      </c>
      <c r="N1874" s="21" t="e">
        <f t="shared" si="147"/>
        <v>#DIV/0!</v>
      </c>
      <c r="O1874" s="21" t="e">
        <f t="shared" si="148"/>
        <v>#DIV/0!</v>
      </c>
      <c r="P1874" s="21" t="e">
        <f t="shared" si="149"/>
        <v>#DIV/0!</v>
      </c>
      <c r="Q1874" s="21" t="e">
        <f t="shared" si="150"/>
        <v>#DIV/0!</v>
      </c>
    </row>
    <row r="1875" spans="13:17">
      <c r="M1875" s="21" t="e">
        <f t="shared" si="146"/>
        <v>#DIV/0!</v>
      </c>
      <c r="N1875" s="21" t="e">
        <f t="shared" si="147"/>
        <v>#DIV/0!</v>
      </c>
      <c r="O1875" s="21" t="e">
        <f t="shared" si="148"/>
        <v>#DIV/0!</v>
      </c>
      <c r="P1875" s="21" t="e">
        <f t="shared" si="149"/>
        <v>#DIV/0!</v>
      </c>
      <c r="Q1875" s="21" t="e">
        <f t="shared" si="150"/>
        <v>#DIV/0!</v>
      </c>
    </row>
    <row r="1876" spans="13:17">
      <c r="M1876" s="21" t="e">
        <f t="shared" si="146"/>
        <v>#DIV/0!</v>
      </c>
      <c r="N1876" s="21" t="e">
        <f t="shared" si="147"/>
        <v>#DIV/0!</v>
      </c>
      <c r="O1876" s="21" t="e">
        <f t="shared" si="148"/>
        <v>#DIV/0!</v>
      </c>
      <c r="P1876" s="21" t="e">
        <f t="shared" si="149"/>
        <v>#DIV/0!</v>
      </c>
      <c r="Q1876" s="21" t="e">
        <f t="shared" si="150"/>
        <v>#DIV/0!</v>
      </c>
    </row>
    <row r="1877" spans="13:17">
      <c r="M1877" s="21" t="e">
        <f t="shared" si="146"/>
        <v>#DIV/0!</v>
      </c>
      <c r="N1877" s="21" t="e">
        <f t="shared" si="147"/>
        <v>#DIV/0!</v>
      </c>
      <c r="O1877" s="21" t="e">
        <f t="shared" si="148"/>
        <v>#DIV/0!</v>
      </c>
      <c r="P1877" s="21" t="e">
        <f t="shared" si="149"/>
        <v>#DIV/0!</v>
      </c>
      <c r="Q1877" s="21" t="e">
        <f t="shared" si="150"/>
        <v>#DIV/0!</v>
      </c>
    </row>
    <row r="1878" spans="13:17">
      <c r="M1878" s="21" t="e">
        <f t="shared" si="146"/>
        <v>#DIV/0!</v>
      </c>
      <c r="N1878" s="21" t="e">
        <f t="shared" si="147"/>
        <v>#DIV/0!</v>
      </c>
      <c r="O1878" s="21" t="e">
        <f t="shared" si="148"/>
        <v>#DIV/0!</v>
      </c>
      <c r="P1878" s="21" t="e">
        <f t="shared" si="149"/>
        <v>#DIV/0!</v>
      </c>
      <c r="Q1878" s="21" t="e">
        <f t="shared" si="150"/>
        <v>#DIV/0!</v>
      </c>
    </row>
    <row r="1879" spans="13:17">
      <c r="M1879" s="21" t="e">
        <f t="shared" si="146"/>
        <v>#DIV/0!</v>
      </c>
      <c r="N1879" s="21" t="e">
        <f t="shared" si="147"/>
        <v>#DIV/0!</v>
      </c>
      <c r="O1879" s="21" t="e">
        <f t="shared" si="148"/>
        <v>#DIV/0!</v>
      </c>
      <c r="P1879" s="21" t="e">
        <f t="shared" si="149"/>
        <v>#DIV/0!</v>
      </c>
      <c r="Q1879" s="21" t="e">
        <f t="shared" si="150"/>
        <v>#DIV/0!</v>
      </c>
    </row>
    <row r="1880" spans="13:17">
      <c r="M1880" s="21" t="e">
        <f t="shared" si="146"/>
        <v>#DIV/0!</v>
      </c>
      <c r="N1880" s="21" t="e">
        <f t="shared" si="147"/>
        <v>#DIV/0!</v>
      </c>
      <c r="O1880" s="21" t="e">
        <f t="shared" si="148"/>
        <v>#DIV/0!</v>
      </c>
      <c r="P1880" s="21" t="e">
        <f t="shared" si="149"/>
        <v>#DIV/0!</v>
      </c>
      <c r="Q1880" s="21" t="e">
        <f t="shared" si="150"/>
        <v>#DIV/0!</v>
      </c>
    </row>
    <row r="1881" spans="13:17">
      <c r="M1881" s="21" t="e">
        <f t="shared" si="146"/>
        <v>#DIV/0!</v>
      </c>
      <c r="N1881" s="21" t="e">
        <f t="shared" si="147"/>
        <v>#DIV/0!</v>
      </c>
      <c r="O1881" s="21" t="e">
        <f t="shared" si="148"/>
        <v>#DIV/0!</v>
      </c>
      <c r="P1881" s="21" t="e">
        <f t="shared" si="149"/>
        <v>#DIV/0!</v>
      </c>
      <c r="Q1881" s="21" t="e">
        <f t="shared" si="150"/>
        <v>#DIV/0!</v>
      </c>
    </row>
    <row r="1882" spans="13:17">
      <c r="M1882" s="21" t="e">
        <f t="shared" si="146"/>
        <v>#DIV/0!</v>
      </c>
      <c r="N1882" s="21" t="e">
        <f t="shared" si="147"/>
        <v>#DIV/0!</v>
      </c>
      <c r="O1882" s="21" t="e">
        <f t="shared" si="148"/>
        <v>#DIV/0!</v>
      </c>
      <c r="P1882" s="21" t="e">
        <f t="shared" si="149"/>
        <v>#DIV/0!</v>
      </c>
      <c r="Q1882" s="21" t="e">
        <f t="shared" si="150"/>
        <v>#DIV/0!</v>
      </c>
    </row>
    <row r="1883" spans="13:17">
      <c r="M1883" s="21" t="e">
        <f t="shared" si="146"/>
        <v>#DIV/0!</v>
      </c>
      <c r="N1883" s="21" t="e">
        <f t="shared" si="147"/>
        <v>#DIV/0!</v>
      </c>
      <c r="O1883" s="21" t="e">
        <f t="shared" si="148"/>
        <v>#DIV/0!</v>
      </c>
      <c r="P1883" s="21" t="e">
        <f t="shared" si="149"/>
        <v>#DIV/0!</v>
      </c>
      <c r="Q1883" s="21" t="e">
        <f t="shared" si="150"/>
        <v>#DIV/0!</v>
      </c>
    </row>
    <row r="1884" spans="13:17">
      <c r="M1884" s="21" t="e">
        <f t="shared" si="146"/>
        <v>#DIV/0!</v>
      </c>
      <c r="N1884" s="21" t="e">
        <f t="shared" si="147"/>
        <v>#DIV/0!</v>
      </c>
      <c r="O1884" s="21" t="e">
        <f t="shared" si="148"/>
        <v>#DIV/0!</v>
      </c>
      <c r="P1884" s="21" t="e">
        <f t="shared" si="149"/>
        <v>#DIV/0!</v>
      </c>
      <c r="Q1884" s="21" t="e">
        <f t="shared" si="150"/>
        <v>#DIV/0!</v>
      </c>
    </row>
    <row r="1885" spans="13:17">
      <c r="M1885" s="21" t="e">
        <f t="shared" si="146"/>
        <v>#DIV/0!</v>
      </c>
      <c r="N1885" s="21" t="e">
        <f t="shared" si="147"/>
        <v>#DIV/0!</v>
      </c>
      <c r="O1885" s="21" t="e">
        <f t="shared" si="148"/>
        <v>#DIV/0!</v>
      </c>
      <c r="P1885" s="21" t="e">
        <f t="shared" si="149"/>
        <v>#DIV/0!</v>
      </c>
      <c r="Q1885" s="21" t="e">
        <f t="shared" si="150"/>
        <v>#DIV/0!</v>
      </c>
    </row>
    <row r="1886" spans="13:17">
      <c r="M1886" s="21" t="e">
        <f t="shared" si="146"/>
        <v>#DIV/0!</v>
      </c>
      <c r="N1886" s="21" t="e">
        <f t="shared" si="147"/>
        <v>#DIV/0!</v>
      </c>
      <c r="O1886" s="21" t="e">
        <f t="shared" si="148"/>
        <v>#DIV/0!</v>
      </c>
      <c r="P1886" s="21" t="e">
        <f t="shared" si="149"/>
        <v>#DIV/0!</v>
      </c>
      <c r="Q1886" s="21" t="e">
        <f t="shared" si="150"/>
        <v>#DIV/0!</v>
      </c>
    </row>
    <row r="1887" spans="13:17">
      <c r="M1887" s="21" t="e">
        <f t="shared" si="146"/>
        <v>#DIV/0!</v>
      </c>
      <c r="N1887" s="21" t="e">
        <f t="shared" si="147"/>
        <v>#DIV/0!</v>
      </c>
      <c r="O1887" s="21" t="e">
        <f t="shared" si="148"/>
        <v>#DIV/0!</v>
      </c>
      <c r="P1887" s="21" t="e">
        <f t="shared" si="149"/>
        <v>#DIV/0!</v>
      </c>
      <c r="Q1887" s="21" t="e">
        <f t="shared" si="150"/>
        <v>#DIV/0!</v>
      </c>
    </row>
    <row r="1888" spans="13:17">
      <c r="M1888" s="21" t="e">
        <f t="shared" si="146"/>
        <v>#DIV/0!</v>
      </c>
      <c r="N1888" s="21" t="e">
        <f t="shared" si="147"/>
        <v>#DIV/0!</v>
      </c>
      <c r="O1888" s="21" t="e">
        <f t="shared" si="148"/>
        <v>#DIV/0!</v>
      </c>
      <c r="P1888" s="21" t="e">
        <f t="shared" si="149"/>
        <v>#DIV/0!</v>
      </c>
      <c r="Q1888" s="21" t="e">
        <f t="shared" si="150"/>
        <v>#DIV/0!</v>
      </c>
    </row>
    <row r="1889" spans="13:17">
      <c r="M1889" s="21" t="e">
        <f t="shared" si="146"/>
        <v>#DIV/0!</v>
      </c>
      <c r="N1889" s="21" t="e">
        <f t="shared" si="147"/>
        <v>#DIV/0!</v>
      </c>
      <c r="O1889" s="21" t="e">
        <f t="shared" si="148"/>
        <v>#DIV/0!</v>
      </c>
      <c r="P1889" s="21" t="e">
        <f t="shared" si="149"/>
        <v>#DIV/0!</v>
      </c>
      <c r="Q1889" s="21" t="e">
        <f t="shared" si="150"/>
        <v>#DIV/0!</v>
      </c>
    </row>
    <row r="1890" spans="13:17">
      <c r="M1890" s="21" t="e">
        <f t="shared" si="146"/>
        <v>#DIV/0!</v>
      </c>
      <c r="N1890" s="21" t="e">
        <f t="shared" si="147"/>
        <v>#DIV/0!</v>
      </c>
      <c r="O1890" s="21" t="e">
        <f t="shared" si="148"/>
        <v>#DIV/0!</v>
      </c>
      <c r="P1890" s="21" t="e">
        <f t="shared" si="149"/>
        <v>#DIV/0!</v>
      </c>
      <c r="Q1890" s="21" t="e">
        <f t="shared" si="150"/>
        <v>#DIV/0!</v>
      </c>
    </row>
    <row r="1891" spans="13:17">
      <c r="M1891" s="21" t="e">
        <f t="shared" si="146"/>
        <v>#DIV/0!</v>
      </c>
      <c r="N1891" s="21" t="e">
        <f t="shared" si="147"/>
        <v>#DIV/0!</v>
      </c>
      <c r="O1891" s="21" t="e">
        <f t="shared" si="148"/>
        <v>#DIV/0!</v>
      </c>
      <c r="P1891" s="21" t="e">
        <f t="shared" si="149"/>
        <v>#DIV/0!</v>
      </c>
      <c r="Q1891" s="21" t="e">
        <f t="shared" si="150"/>
        <v>#DIV/0!</v>
      </c>
    </row>
    <row r="1892" spans="13:17">
      <c r="M1892" s="21" t="e">
        <f t="shared" si="146"/>
        <v>#DIV/0!</v>
      </c>
      <c r="N1892" s="21" t="e">
        <f t="shared" si="147"/>
        <v>#DIV/0!</v>
      </c>
      <c r="O1892" s="21" t="e">
        <f t="shared" si="148"/>
        <v>#DIV/0!</v>
      </c>
      <c r="P1892" s="21" t="e">
        <f t="shared" si="149"/>
        <v>#DIV/0!</v>
      </c>
      <c r="Q1892" s="21" t="e">
        <f t="shared" si="150"/>
        <v>#DIV/0!</v>
      </c>
    </row>
    <row r="1893" spans="13:17">
      <c r="M1893" s="21" t="e">
        <f t="shared" si="146"/>
        <v>#DIV/0!</v>
      </c>
      <c r="N1893" s="21" t="e">
        <f t="shared" si="147"/>
        <v>#DIV/0!</v>
      </c>
      <c r="O1893" s="21" t="e">
        <f t="shared" si="148"/>
        <v>#DIV/0!</v>
      </c>
      <c r="P1893" s="21" t="e">
        <f t="shared" si="149"/>
        <v>#DIV/0!</v>
      </c>
      <c r="Q1893" s="21" t="e">
        <f t="shared" si="150"/>
        <v>#DIV/0!</v>
      </c>
    </row>
    <row r="1894" spans="13:17">
      <c r="M1894" s="21" t="e">
        <f t="shared" si="146"/>
        <v>#DIV/0!</v>
      </c>
      <c r="N1894" s="21" t="e">
        <f t="shared" si="147"/>
        <v>#DIV/0!</v>
      </c>
      <c r="O1894" s="21" t="e">
        <f t="shared" si="148"/>
        <v>#DIV/0!</v>
      </c>
      <c r="P1894" s="21" t="e">
        <f t="shared" si="149"/>
        <v>#DIV/0!</v>
      </c>
      <c r="Q1894" s="21" t="e">
        <f t="shared" si="150"/>
        <v>#DIV/0!</v>
      </c>
    </row>
    <row r="1895" spans="13:17">
      <c r="M1895" s="21" t="e">
        <f t="shared" si="146"/>
        <v>#DIV/0!</v>
      </c>
      <c r="N1895" s="21" t="e">
        <f t="shared" si="147"/>
        <v>#DIV/0!</v>
      </c>
      <c r="O1895" s="21" t="e">
        <f t="shared" si="148"/>
        <v>#DIV/0!</v>
      </c>
      <c r="P1895" s="21" t="e">
        <f t="shared" si="149"/>
        <v>#DIV/0!</v>
      </c>
      <c r="Q1895" s="21" t="e">
        <f t="shared" si="150"/>
        <v>#DIV/0!</v>
      </c>
    </row>
    <row r="1896" spans="13:17">
      <c r="M1896" s="21" t="e">
        <f t="shared" si="146"/>
        <v>#DIV/0!</v>
      </c>
      <c r="N1896" s="21" t="e">
        <f t="shared" si="147"/>
        <v>#DIV/0!</v>
      </c>
      <c r="O1896" s="21" t="e">
        <f t="shared" si="148"/>
        <v>#DIV/0!</v>
      </c>
      <c r="P1896" s="21" t="e">
        <f t="shared" si="149"/>
        <v>#DIV/0!</v>
      </c>
      <c r="Q1896" s="21" t="e">
        <f t="shared" si="150"/>
        <v>#DIV/0!</v>
      </c>
    </row>
    <row r="1897" spans="13:17">
      <c r="M1897" s="21" t="e">
        <f t="shared" si="146"/>
        <v>#DIV/0!</v>
      </c>
      <c r="N1897" s="21" t="e">
        <f t="shared" si="147"/>
        <v>#DIV/0!</v>
      </c>
      <c r="O1897" s="21" t="e">
        <f t="shared" si="148"/>
        <v>#DIV/0!</v>
      </c>
      <c r="P1897" s="21" t="e">
        <f t="shared" si="149"/>
        <v>#DIV/0!</v>
      </c>
      <c r="Q1897" s="21" t="e">
        <f t="shared" si="150"/>
        <v>#DIV/0!</v>
      </c>
    </row>
    <row r="1898" spans="13:17">
      <c r="M1898" s="21" t="e">
        <f t="shared" si="146"/>
        <v>#DIV/0!</v>
      </c>
      <c r="N1898" s="21" t="e">
        <f t="shared" si="147"/>
        <v>#DIV/0!</v>
      </c>
      <c r="O1898" s="21" t="e">
        <f t="shared" si="148"/>
        <v>#DIV/0!</v>
      </c>
      <c r="P1898" s="21" t="e">
        <f t="shared" si="149"/>
        <v>#DIV/0!</v>
      </c>
      <c r="Q1898" s="21" t="e">
        <f t="shared" si="150"/>
        <v>#DIV/0!</v>
      </c>
    </row>
    <row r="1899" spans="13:17">
      <c r="M1899" s="21" t="e">
        <f t="shared" si="146"/>
        <v>#DIV/0!</v>
      </c>
      <c r="N1899" s="21" t="e">
        <f t="shared" si="147"/>
        <v>#DIV/0!</v>
      </c>
      <c r="O1899" s="21" t="e">
        <f t="shared" si="148"/>
        <v>#DIV/0!</v>
      </c>
      <c r="P1899" s="21" t="e">
        <f t="shared" si="149"/>
        <v>#DIV/0!</v>
      </c>
      <c r="Q1899" s="21" t="e">
        <f t="shared" si="150"/>
        <v>#DIV/0!</v>
      </c>
    </row>
    <row r="1900" spans="13:17">
      <c r="M1900" s="21" t="e">
        <f t="shared" si="146"/>
        <v>#DIV/0!</v>
      </c>
      <c r="N1900" s="21" t="e">
        <f t="shared" si="147"/>
        <v>#DIV/0!</v>
      </c>
      <c r="O1900" s="21" t="e">
        <f t="shared" si="148"/>
        <v>#DIV/0!</v>
      </c>
      <c r="P1900" s="21" t="e">
        <f t="shared" si="149"/>
        <v>#DIV/0!</v>
      </c>
      <c r="Q1900" s="21" t="e">
        <f t="shared" si="150"/>
        <v>#DIV/0!</v>
      </c>
    </row>
    <row r="1901" spans="13:17">
      <c r="M1901" s="21" t="e">
        <f t="shared" si="146"/>
        <v>#DIV/0!</v>
      </c>
      <c r="N1901" s="21" t="e">
        <f t="shared" si="147"/>
        <v>#DIV/0!</v>
      </c>
      <c r="O1901" s="21" t="e">
        <f t="shared" si="148"/>
        <v>#DIV/0!</v>
      </c>
      <c r="P1901" s="21" t="e">
        <f t="shared" si="149"/>
        <v>#DIV/0!</v>
      </c>
      <c r="Q1901" s="21" t="e">
        <f t="shared" si="150"/>
        <v>#DIV/0!</v>
      </c>
    </row>
    <row r="1902" spans="13:17">
      <c r="M1902" s="21" t="e">
        <f t="shared" si="146"/>
        <v>#DIV/0!</v>
      </c>
      <c r="N1902" s="21" t="e">
        <f t="shared" si="147"/>
        <v>#DIV/0!</v>
      </c>
      <c r="O1902" s="21" t="e">
        <f t="shared" si="148"/>
        <v>#DIV/0!</v>
      </c>
      <c r="P1902" s="21" t="e">
        <f t="shared" si="149"/>
        <v>#DIV/0!</v>
      </c>
      <c r="Q1902" s="21" t="e">
        <f t="shared" si="150"/>
        <v>#DIV/0!</v>
      </c>
    </row>
    <row r="1903" spans="13:17">
      <c r="M1903" s="21" t="e">
        <f t="shared" si="146"/>
        <v>#DIV/0!</v>
      </c>
      <c r="N1903" s="21" t="e">
        <f t="shared" si="147"/>
        <v>#DIV/0!</v>
      </c>
      <c r="O1903" s="21" t="e">
        <f t="shared" si="148"/>
        <v>#DIV/0!</v>
      </c>
      <c r="P1903" s="21" t="e">
        <f t="shared" si="149"/>
        <v>#DIV/0!</v>
      </c>
      <c r="Q1903" s="21" t="e">
        <f t="shared" si="150"/>
        <v>#DIV/0!</v>
      </c>
    </row>
    <row r="1904" spans="13:17">
      <c r="M1904" s="21" t="e">
        <f t="shared" si="146"/>
        <v>#DIV/0!</v>
      </c>
      <c r="N1904" s="21" t="e">
        <f t="shared" si="147"/>
        <v>#DIV/0!</v>
      </c>
      <c r="O1904" s="21" t="e">
        <f t="shared" si="148"/>
        <v>#DIV/0!</v>
      </c>
      <c r="P1904" s="21" t="e">
        <f t="shared" si="149"/>
        <v>#DIV/0!</v>
      </c>
      <c r="Q1904" s="21" t="e">
        <f t="shared" si="150"/>
        <v>#DIV/0!</v>
      </c>
    </row>
    <row r="1905" spans="13:17">
      <c r="M1905" s="21" t="e">
        <f t="shared" si="146"/>
        <v>#DIV/0!</v>
      </c>
      <c r="N1905" s="21" t="e">
        <f t="shared" si="147"/>
        <v>#DIV/0!</v>
      </c>
      <c r="O1905" s="21" t="e">
        <f t="shared" si="148"/>
        <v>#DIV/0!</v>
      </c>
      <c r="P1905" s="21" t="e">
        <f t="shared" si="149"/>
        <v>#DIV/0!</v>
      </c>
      <c r="Q1905" s="21" t="e">
        <f t="shared" si="150"/>
        <v>#DIV/0!</v>
      </c>
    </row>
    <row r="1906" spans="13:17">
      <c r="M1906" s="21" t="e">
        <f t="shared" si="146"/>
        <v>#DIV/0!</v>
      </c>
      <c r="N1906" s="21" t="e">
        <f t="shared" si="147"/>
        <v>#DIV/0!</v>
      </c>
      <c r="O1906" s="21" t="e">
        <f t="shared" si="148"/>
        <v>#DIV/0!</v>
      </c>
      <c r="P1906" s="21" t="e">
        <f t="shared" si="149"/>
        <v>#DIV/0!</v>
      </c>
      <c r="Q1906" s="21" t="e">
        <f t="shared" si="150"/>
        <v>#DIV/0!</v>
      </c>
    </row>
    <row r="1907" spans="13:17">
      <c r="M1907" s="21" t="e">
        <f t="shared" si="146"/>
        <v>#DIV/0!</v>
      </c>
      <c r="N1907" s="21" t="e">
        <f t="shared" si="147"/>
        <v>#DIV/0!</v>
      </c>
      <c r="O1907" s="21" t="e">
        <f t="shared" si="148"/>
        <v>#DIV/0!</v>
      </c>
      <c r="P1907" s="21" t="e">
        <f t="shared" si="149"/>
        <v>#DIV/0!</v>
      </c>
      <c r="Q1907" s="21" t="e">
        <f t="shared" si="150"/>
        <v>#DIV/0!</v>
      </c>
    </row>
    <row r="1908" spans="13:17">
      <c r="M1908" s="21" t="e">
        <f t="shared" si="146"/>
        <v>#DIV/0!</v>
      </c>
      <c r="N1908" s="21" t="e">
        <f t="shared" si="147"/>
        <v>#DIV/0!</v>
      </c>
      <c r="O1908" s="21" t="e">
        <f t="shared" si="148"/>
        <v>#DIV/0!</v>
      </c>
      <c r="P1908" s="21" t="e">
        <f t="shared" si="149"/>
        <v>#DIV/0!</v>
      </c>
      <c r="Q1908" s="21" t="e">
        <f t="shared" si="150"/>
        <v>#DIV/0!</v>
      </c>
    </row>
    <row r="1909" spans="13:17">
      <c r="M1909" s="21" t="e">
        <f t="shared" si="146"/>
        <v>#DIV/0!</v>
      </c>
      <c r="N1909" s="21" t="e">
        <f t="shared" si="147"/>
        <v>#DIV/0!</v>
      </c>
      <c r="O1909" s="21" t="e">
        <f t="shared" si="148"/>
        <v>#DIV/0!</v>
      </c>
      <c r="P1909" s="21" t="e">
        <f t="shared" si="149"/>
        <v>#DIV/0!</v>
      </c>
      <c r="Q1909" s="21" t="e">
        <f t="shared" si="150"/>
        <v>#DIV/0!</v>
      </c>
    </row>
    <row r="1910" spans="13:17">
      <c r="M1910" s="21" t="e">
        <f t="shared" si="146"/>
        <v>#DIV/0!</v>
      </c>
      <c r="N1910" s="21" t="e">
        <f t="shared" si="147"/>
        <v>#DIV/0!</v>
      </c>
      <c r="O1910" s="21" t="e">
        <f t="shared" si="148"/>
        <v>#DIV/0!</v>
      </c>
      <c r="P1910" s="21" t="e">
        <f t="shared" si="149"/>
        <v>#DIV/0!</v>
      </c>
      <c r="Q1910" s="21" t="e">
        <f t="shared" si="150"/>
        <v>#DIV/0!</v>
      </c>
    </row>
    <row r="1911" spans="13:17">
      <c r="M1911" s="21" t="e">
        <f t="shared" si="146"/>
        <v>#DIV/0!</v>
      </c>
      <c r="N1911" s="21" t="e">
        <f t="shared" si="147"/>
        <v>#DIV/0!</v>
      </c>
      <c r="O1911" s="21" t="e">
        <f t="shared" si="148"/>
        <v>#DIV/0!</v>
      </c>
      <c r="P1911" s="21" t="e">
        <f t="shared" si="149"/>
        <v>#DIV/0!</v>
      </c>
      <c r="Q1911" s="21" t="e">
        <f t="shared" si="150"/>
        <v>#DIV/0!</v>
      </c>
    </row>
    <row r="1912" spans="13:17">
      <c r="M1912" s="21" t="e">
        <f t="shared" si="146"/>
        <v>#DIV/0!</v>
      </c>
      <c r="N1912" s="21" t="e">
        <f t="shared" si="147"/>
        <v>#DIV/0!</v>
      </c>
      <c r="O1912" s="21" t="e">
        <f t="shared" si="148"/>
        <v>#DIV/0!</v>
      </c>
      <c r="P1912" s="21" t="e">
        <f t="shared" si="149"/>
        <v>#DIV/0!</v>
      </c>
      <c r="Q1912" s="21" t="e">
        <f t="shared" si="150"/>
        <v>#DIV/0!</v>
      </c>
    </row>
    <row r="1913" spans="13:17">
      <c r="M1913" s="21" t="e">
        <f t="shared" si="146"/>
        <v>#DIV/0!</v>
      </c>
      <c r="N1913" s="21" t="e">
        <f t="shared" si="147"/>
        <v>#DIV/0!</v>
      </c>
      <c r="O1913" s="21" t="e">
        <f t="shared" si="148"/>
        <v>#DIV/0!</v>
      </c>
      <c r="P1913" s="21" t="e">
        <f t="shared" si="149"/>
        <v>#DIV/0!</v>
      </c>
      <c r="Q1913" s="21" t="e">
        <f t="shared" si="150"/>
        <v>#DIV/0!</v>
      </c>
    </row>
    <row r="1914" spans="13:17">
      <c r="M1914" s="21" t="e">
        <f t="shared" si="146"/>
        <v>#DIV/0!</v>
      </c>
      <c r="N1914" s="21" t="e">
        <f t="shared" si="147"/>
        <v>#DIV/0!</v>
      </c>
      <c r="O1914" s="21" t="e">
        <f t="shared" si="148"/>
        <v>#DIV/0!</v>
      </c>
      <c r="P1914" s="21" t="e">
        <f t="shared" si="149"/>
        <v>#DIV/0!</v>
      </c>
      <c r="Q1914" s="21" t="e">
        <f t="shared" si="150"/>
        <v>#DIV/0!</v>
      </c>
    </row>
    <row r="1915" spans="13:17">
      <c r="M1915" s="21" t="e">
        <f t="shared" si="146"/>
        <v>#DIV/0!</v>
      </c>
      <c r="N1915" s="21" t="e">
        <f t="shared" si="147"/>
        <v>#DIV/0!</v>
      </c>
      <c r="O1915" s="21" t="e">
        <f t="shared" si="148"/>
        <v>#DIV/0!</v>
      </c>
      <c r="P1915" s="21" t="e">
        <f t="shared" si="149"/>
        <v>#DIV/0!</v>
      </c>
      <c r="Q1915" s="21" t="e">
        <f t="shared" si="150"/>
        <v>#DIV/0!</v>
      </c>
    </row>
    <row r="1916" spans="13:17">
      <c r="M1916" s="21" t="e">
        <f t="shared" si="146"/>
        <v>#DIV/0!</v>
      </c>
      <c r="N1916" s="21" t="e">
        <f t="shared" si="147"/>
        <v>#DIV/0!</v>
      </c>
      <c r="O1916" s="21" t="e">
        <f t="shared" si="148"/>
        <v>#DIV/0!</v>
      </c>
      <c r="P1916" s="21" t="e">
        <f t="shared" si="149"/>
        <v>#DIV/0!</v>
      </c>
      <c r="Q1916" s="21" t="e">
        <f t="shared" si="150"/>
        <v>#DIV/0!</v>
      </c>
    </row>
    <row r="1917" spans="13:17">
      <c r="M1917" s="21" t="e">
        <f t="shared" si="146"/>
        <v>#DIV/0!</v>
      </c>
      <c r="N1917" s="21" t="e">
        <f t="shared" si="147"/>
        <v>#DIV/0!</v>
      </c>
      <c r="O1917" s="21" t="e">
        <f t="shared" si="148"/>
        <v>#DIV/0!</v>
      </c>
      <c r="P1917" s="21" t="e">
        <f t="shared" si="149"/>
        <v>#DIV/0!</v>
      </c>
      <c r="Q1917" s="21" t="e">
        <f t="shared" si="150"/>
        <v>#DIV/0!</v>
      </c>
    </row>
    <row r="1918" spans="13:17">
      <c r="M1918" s="21" t="e">
        <f t="shared" si="146"/>
        <v>#DIV/0!</v>
      </c>
      <c r="N1918" s="21" t="e">
        <f t="shared" si="147"/>
        <v>#DIV/0!</v>
      </c>
      <c r="O1918" s="21" t="e">
        <f t="shared" si="148"/>
        <v>#DIV/0!</v>
      </c>
      <c r="P1918" s="21" t="e">
        <f t="shared" si="149"/>
        <v>#DIV/0!</v>
      </c>
      <c r="Q1918" s="21" t="e">
        <f t="shared" si="150"/>
        <v>#DIV/0!</v>
      </c>
    </row>
    <row r="1919" spans="13:17">
      <c r="M1919" s="21" t="e">
        <f t="shared" si="146"/>
        <v>#DIV/0!</v>
      </c>
      <c r="N1919" s="21" t="e">
        <f t="shared" si="147"/>
        <v>#DIV/0!</v>
      </c>
      <c r="O1919" s="21" t="e">
        <f t="shared" si="148"/>
        <v>#DIV/0!</v>
      </c>
      <c r="P1919" s="21" t="e">
        <f t="shared" si="149"/>
        <v>#DIV/0!</v>
      </c>
      <c r="Q1919" s="21" t="e">
        <f t="shared" si="150"/>
        <v>#DIV/0!</v>
      </c>
    </row>
    <row r="1920" spans="13:17">
      <c r="M1920" s="21" t="e">
        <f t="shared" si="146"/>
        <v>#DIV/0!</v>
      </c>
      <c r="N1920" s="21" t="e">
        <f t="shared" si="147"/>
        <v>#DIV/0!</v>
      </c>
      <c r="O1920" s="21" t="e">
        <f t="shared" si="148"/>
        <v>#DIV/0!</v>
      </c>
      <c r="P1920" s="21" t="e">
        <f t="shared" si="149"/>
        <v>#DIV/0!</v>
      </c>
      <c r="Q1920" s="21" t="e">
        <f t="shared" si="150"/>
        <v>#DIV/0!</v>
      </c>
    </row>
    <row r="1921" spans="13:17">
      <c r="M1921" s="21" t="e">
        <f t="shared" si="146"/>
        <v>#DIV/0!</v>
      </c>
      <c r="N1921" s="21" t="e">
        <f t="shared" si="147"/>
        <v>#DIV/0!</v>
      </c>
      <c r="O1921" s="21" t="e">
        <f t="shared" si="148"/>
        <v>#DIV/0!</v>
      </c>
      <c r="P1921" s="21" t="e">
        <f t="shared" si="149"/>
        <v>#DIV/0!</v>
      </c>
      <c r="Q1921" s="21" t="e">
        <f t="shared" si="150"/>
        <v>#DIV/0!</v>
      </c>
    </row>
    <row r="1922" spans="13:17">
      <c r="M1922" s="21" t="e">
        <f t="shared" si="146"/>
        <v>#DIV/0!</v>
      </c>
      <c r="N1922" s="21" t="e">
        <f t="shared" si="147"/>
        <v>#DIV/0!</v>
      </c>
      <c r="O1922" s="21" t="e">
        <f t="shared" si="148"/>
        <v>#DIV/0!</v>
      </c>
      <c r="P1922" s="21" t="e">
        <f t="shared" si="149"/>
        <v>#DIV/0!</v>
      </c>
      <c r="Q1922" s="21" t="e">
        <f t="shared" si="150"/>
        <v>#DIV/0!</v>
      </c>
    </row>
    <row r="1923" spans="13:17">
      <c r="M1923" s="21" t="e">
        <f t="shared" ref="M1923:M1965" si="151">(H1923-D1923)/ABS(D1923)</f>
        <v>#DIV/0!</v>
      </c>
      <c r="N1923" s="21" t="e">
        <f t="shared" ref="N1923:N1965" si="152">(I1923-E1923)/ABS(E1923)</f>
        <v>#DIV/0!</v>
      </c>
      <c r="O1923" s="21" t="e">
        <f t="shared" ref="O1923:O1965" si="153">(J1923-F1923)/ABS(F1923)</f>
        <v>#DIV/0!</v>
      </c>
      <c r="P1923" s="21" t="e">
        <f t="shared" ref="P1923:P1965" si="154">(K1923-G1923)/ABS(G1923)</f>
        <v>#DIV/0!</v>
      </c>
      <c r="Q1923" s="21" t="e">
        <f t="shared" ref="Q1923:Q1965" si="155">(L1923-H1923)/ABS(H1923)</f>
        <v>#DIV/0!</v>
      </c>
    </row>
    <row r="1924" spans="13:17">
      <c r="M1924" s="21" t="e">
        <f t="shared" si="151"/>
        <v>#DIV/0!</v>
      </c>
      <c r="N1924" s="21" t="e">
        <f t="shared" si="152"/>
        <v>#DIV/0!</v>
      </c>
      <c r="O1924" s="21" t="e">
        <f t="shared" si="153"/>
        <v>#DIV/0!</v>
      </c>
      <c r="P1924" s="21" t="e">
        <f t="shared" si="154"/>
        <v>#DIV/0!</v>
      </c>
      <c r="Q1924" s="21" t="e">
        <f t="shared" si="155"/>
        <v>#DIV/0!</v>
      </c>
    </row>
    <row r="1925" spans="13:17">
      <c r="M1925" s="21" t="e">
        <f t="shared" si="151"/>
        <v>#DIV/0!</v>
      </c>
      <c r="N1925" s="21" t="e">
        <f t="shared" si="152"/>
        <v>#DIV/0!</v>
      </c>
      <c r="O1925" s="21" t="e">
        <f t="shared" si="153"/>
        <v>#DIV/0!</v>
      </c>
      <c r="P1925" s="21" t="e">
        <f t="shared" si="154"/>
        <v>#DIV/0!</v>
      </c>
      <c r="Q1925" s="21" t="e">
        <f t="shared" si="155"/>
        <v>#DIV/0!</v>
      </c>
    </row>
    <row r="1926" spans="13:17">
      <c r="M1926" s="21" t="e">
        <f t="shared" si="151"/>
        <v>#DIV/0!</v>
      </c>
      <c r="N1926" s="21" t="e">
        <f t="shared" si="152"/>
        <v>#DIV/0!</v>
      </c>
      <c r="O1926" s="21" t="e">
        <f t="shared" si="153"/>
        <v>#DIV/0!</v>
      </c>
      <c r="P1926" s="21" t="e">
        <f t="shared" si="154"/>
        <v>#DIV/0!</v>
      </c>
      <c r="Q1926" s="21" t="e">
        <f t="shared" si="155"/>
        <v>#DIV/0!</v>
      </c>
    </row>
    <row r="1927" spans="13:17">
      <c r="M1927" s="21" t="e">
        <f t="shared" si="151"/>
        <v>#DIV/0!</v>
      </c>
      <c r="N1927" s="21" t="e">
        <f t="shared" si="152"/>
        <v>#DIV/0!</v>
      </c>
      <c r="O1927" s="21" t="e">
        <f t="shared" si="153"/>
        <v>#DIV/0!</v>
      </c>
      <c r="P1927" s="21" t="e">
        <f t="shared" si="154"/>
        <v>#DIV/0!</v>
      </c>
      <c r="Q1927" s="21" t="e">
        <f t="shared" si="155"/>
        <v>#DIV/0!</v>
      </c>
    </row>
    <row r="1928" spans="13:17">
      <c r="M1928" s="21" t="e">
        <f t="shared" si="151"/>
        <v>#DIV/0!</v>
      </c>
      <c r="N1928" s="21" t="e">
        <f t="shared" si="152"/>
        <v>#DIV/0!</v>
      </c>
      <c r="O1928" s="21" t="e">
        <f t="shared" si="153"/>
        <v>#DIV/0!</v>
      </c>
      <c r="P1928" s="21" t="e">
        <f t="shared" si="154"/>
        <v>#DIV/0!</v>
      </c>
      <c r="Q1928" s="21" t="e">
        <f t="shared" si="155"/>
        <v>#DIV/0!</v>
      </c>
    </row>
    <row r="1929" spans="13:17">
      <c r="M1929" s="21" t="e">
        <f t="shared" si="151"/>
        <v>#DIV/0!</v>
      </c>
      <c r="N1929" s="21" t="e">
        <f t="shared" si="152"/>
        <v>#DIV/0!</v>
      </c>
      <c r="O1929" s="21" t="e">
        <f t="shared" si="153"/>
        <v>#DIV/0!</v>
      </c>
      <c r="P1929" s="21" t="e">
        <f t="shared" si="154"/>
        <v>#DIV/0!</v>
      </c>
      <c r="Q1929" s="21" t="e">
        <f t="shared" si="155"/>
        <v>#DIV/0!</v>
      </c>
    </row>
    <row r="1930" spans="13:17">
      <c r="M1930" s="21" t="e">
        <f t="shared" si="151"/>
        <v>#DIV/0!</v>
      </c>
      <c r="N1930" s="21" t="e">
        <f t="shared" si="152"/>
        <v>#DIV/0!</v>
      </c>
      <c r="O1930" s="21" t="e">
        <f t="shared" si="153"/>
        <v>#DIV/0!</v>
      </c>
      <c r="P1930" s="21" t="e">
        <f t="shared" si="154"/>
        <v>#DIV/0!</v>
      </c>
      <c r="Q1930" s="21" t="e">
        <f t="shared" si="155"/>
        <v>#DIV/0!</v>
      </c>
    </row>
    <row r="1931" spans="13:17">
      <c r="M1931" s="21" t="e">
        <f t="shared" si="151"/>
        <v>#DIV/0!</v>
      </c>
      <c r="N1931" s="21" t="e">
        <f t="shared" si="152"/>
        <v>#DIV/0!</v>
      </c>
      <c r="O1931" s="21" t="e">
        <f t="shared" si="153"/>
        <v>#DIV/0!</v>
      </c>
      <c r="P1931" s="21" t="e">
        <f t="shared" si="154"/>
        <v>#DIV/0!</v>
      </c>
      <c r="Q1931" s="21" t="e">
        <f t="shared" si="155"/>
        <v>#DIV/0!</v>
      </c>
    </row>
    <row r="1932" spans="13:17">
      <c r="M1932" s="21" t="e">
        <f t="shared" si="151"/>
        <v>#DIV/0!</v>
      </c>
      <c r="N1932" s="21" t="e">
        <f t="shared" si="152"/>
        <v>#DIV/0!</v>
      </c>
      <c r="O1932" s="21" t="e">
        <f t="shared" si="153"/>
        <v>#DIV/0!</v>
      </c>
      <c r="P1932" s="21" t="e">
        <f t="shared" si="154"/>
        <v>#DIV/0!</v>
      </c>
      <c r="Q1932" s="21" t="e">
        <f t="shared" si="155"/>
        <v>#DIV/0!</v>
      </c>
    </row>
    <row r="1933" spans="13:17">
      <c r="M1933" s="21" t="e">
        <f t="shared" si="151"/>
        <v>#DIV/0!</v>
      </c>
      <c r="N1933" s="21" t="e">
        <f t="shared" si="152"/>
        <v>#DIV/0!</v>
      </c>
      <c r="O1933" s="21" t="e">
        <f t="shared" si="153"/>
        <v>#DIV/0!</v>
      </c>
      <c r="P1933" s="21" t="e">
        <f t="shared" si="154"/>
        <v>#DIV/0!</v>
      </c>
      <c r="Q1933" s="21" t="e">
        <f t="shared" si="155"/>
        <v>#DIV/0!</v>
      </c>
    </row>
    <row r="1934" spans="13:17">
      <c r="M1934" s="21" t="e">
        <f t="shared" si="151"/>
        <v>#DIV/0!</v>
      </c>
      <c r="N1934" s="21" t="e">
        <f t="shared" si="152"/>
        <v>#DIV/0!</v>
      </c>
      <c r="O1934" s="21" t="e">
        <f t="shared" si="153"/>
        <v>#DIV/0!</v>
      </c>
      <c r="P1934" s="21" t="e">
        <f t="shared" si="154"/>
        <v>#DIV/0!</v>
      </c>
      <c r="Q1934" s="21" t="e">
        <f t="shared" si="155"/>
        <v>#DIV/0!</v>
      </c>
    </row>
    <row r="1935" spans="13:17">
      <c r="M1935" s="21" t="e">
        <f t="shared" si="151"/>
        <v>#DIV/0!</v>
      </c>
      <c r="N1935" s="21" t="e">
        <f t="shared" si="152"/>
        <v>#DIV/0!</v>
      </c>
      <c r="O1935" s="21" t="e">
        <f t="shared" si="153"/>
        <v>#DIV/0!</v>
      </c>
      <c r="P1935" s="21" t="e">
        <f t="shared" si="154"/>
        <v>#DIV/0!</v>
      </c>
      <c r="Q1935" s="21" t="e">
        <f t="shared" si="155"/>
        <v>#DIV/0!</v>
      </c>
    </row>
    <row r="1936" spans="13:17">
      <c r="M1936" s="21" t="e">
        <f t="shared" si="151"/>
        <v>#DIV/0!</v>
      </c>
      <c r="N1936" s="21" t="e">
        <f t="shared" si="152"/>
        <v>#DIV/0!</v>
      </c>
      <c r="O1936" s="21" t="e">
        <f t="shared" si="153"/>
        <v>#DIV/0!</v>
      </c>
      <c r="P1936" s="21" t="e">
        <f t="shared" si="154"/>
        <v>#DIV/0!</v>
      </c>
      <c r="Q1936" s="21" t="e">
        <f t="shared" si="155"/>
        <v>#DIV/0!</v>
      </c>
    </row>
    <row r="1937" spans="13:17">
      <c r="M1937" s="21" t="e">
        <f t="shared" si="151"/>
        <v>#DIV/0!</v>
      </c>
      <c r="N1937" s="21" t="e">
        <f t="shared" si="152"/>
        <v>#DIV/0!</v>
      </c>
      <c r="O1937" s="21" t="e">
        <f t="shared" si="153"/>
        <v>#DIV/0!</v>
      </c>
      <c r="P1937" s="21" t="e">
        <f t="shared" si="154"/>
        <v>#DIV/0!</v>
      </c>
      <c r="Q1937" s="21" t="e">
        <f t="shared" si="155"/>
        <v>#DIV/0!</v>
      </c>
    </row>
    <row r="1938" spans="13:17">
      <c r="M1938" s="21" t="e">
        <f t="shared" si="151"/>
        <v>#DIV/0!</v>
      </c>
      <c r="N1938" s="21" t="e">
        <f t="shared" si="152"/>
        <v>#DIV/0!</v>
      </c>
      <c r="O1938" s="21" t="e">
        <f t="shared" si="153"/>
        <v>#DIV/0!</v>
      </c>
      <c r="P1938" s="21" t="e">
        <f t="shared" si="154"/>
        <v>#DIV/0!</v>
      </c>
      <c r="Q1938" s="21" t="e">
        <f t="shared" si="155"/>
        <v>#DIV/0!</v>
      </c>
    </row>
    <row r="1939" spans="13:17">
      <c r="M1939" s="21" t="e">
        <f t="shared" si="151"/>
        <v>#DIV/0!</v>
      </c>
      <c r="N1939" s="21" t="e">
        <f t="shared" si="152"/>
        <v>#DIV/0!</v>
      </c>
      <c r="O1939" s="21" t="e">
        <f t="shared" si="153"/>
        <v>#DIV/0!</v>
      </c>
      <c r="P1939" s="21" t="e">
        <f t="shared" si="154"/>
        <v>#DIV/0!</v>
      </c>
      <c r="Q1939" s="21" t="e">
        <f t="shared" si="155"/>
        <v>#DIV/0!</v>
      </c>
    </row>
    <row r="1940" spans="13:17">
      <c r="M1940" s="21" t="e">
        <f t="shared" si="151"/>
        <v>#DIV/0!</v>
      </c>
      <c r="N1940" s="21" t="e">
        <f t="shared" si="152"/>
        <v>#DIV/0!</v>
      </c>
      <c r="O1940" s="21" t="e">
        <f t="shared" si="153"/>
        <v>#DIV/0!</v>
      </c>
      <c r="P1940" s="21" t="e">
        <f t="shared" si="154"/>
        <v>#DIV/0!</v>
      </c>
      <c r="Q1940" s="21" t="e">
        <f t="shared" si="155"/>
        <v>#DIV/0!</v>
      </c>
    </row>
    <row r="1941" spans="13:17">
      <c r="M1941" s="21" t="e">
        <f t="shared" si="151"/>
        <v>#DIV/0!</v>
      </c>
      <c r="N1941" s="21" t="e">
        <f t="shared" si="152"/>
        <v>#DIV/0!</v>
      </c>
      <c r="O1941" s="21" t="e">
        <f t="shared" si="153"/>
        <v>#DIV/0!</v>
      </c>
      <c r="P1941" s="21" t="e">
        <f t="shared" si="154"/>
        <v>#DIV/0!</v>
      </c>
      <c r="Q1941" s="21" t="e">
        <f t="shared" si="155"/>
        <v>#DIV/0!</v>
      </c>
    </row>
    <row r="1942" spans="13:17">
      <c r="M1942" s="21" t="e">
        <f t="shared" si="151"/>
        <v>#DIV/0!</v>
      </c>
      <c r="N1942" s="21" t="e">
        <f t="shared" si="152"/>
        <v>#DIV/0!</v>
      </c>
      <c r="O1942" s="21" t="e">
        <f t="shared" si="153"/>
        <v>#DIV/0!</v>
      </c>
      <c r="P1942" s="21" t="e">
        <f t="shared" si="154"/>
        <v>#DIV/0!</v>
      </c>
      <c r="Q1942" s="21" t="e">
        <f t="shared" si="155"/>
        <v>#DIV/0!</v>
      </c>
    </row>
    <row r="1943" spans="13:17">
      <c r="M1943" s="21" t="e">
        <f t="shared" si="151"/>
        <v>#DIV/0!</v>
      </c>
      <c r="N1943" s="21" t="e">
        <f t="shared" si="152"/>
        <v>#DIV/0!</v>
      </c>
      <c r="O1943" s="21" t="e">
        <f t="shared" si="153"/>
        <v>#DIV/0!</v>
      </c>
      <c r="P1943" s="21" t="e">
        <f t="shared" si="154"/>
        <v>#DIV/0!</v>
      </c>
      <c r="Q1943" s="21" t="e">
        <f t="shared" si="155"/>
        <v>#DIV/0!</v>
      </c>
    </row>
    <row r="1944" spans="13:17">
      <c r="M1944" s="21" t="e">
        <f t="shared" si="151"/>
        <v>#DIV/0!</v>
      </c>
      <c r="N1944" s="21" t="e">
        <f t="shared" si="152"/>
        <v>#DIV/0!</v>
      </c>
      <c r="O1944" s="21" t="e">
        <f t="shared" si="153"/>
        <v>#DIV/0!</v>
      </c>
      <c r="P1944" s="21" t="e">
        <f t="shared" si="154"/>
        <v>#DIV/0!</v>
      </c>
      <c r="Q1944" s="21" t="e">
        <f t="shared" si="155"/>
        <v>#DIV/0!</v>
      </c>
    </row>
    <row r="1945" spans="13:17">
      <c r="M1945" s="21" t="e">
        <f t="shared" si="151"/>
        <v>#DIV/0!</v>
      </c>
      <c r="N1945" s="21" t="e">
        <f t="shared" si="152"/>
        <v>#DIV/0!</v>
      </c>
      <c r="O1945" s="21" t="e">
        <f t="shared" si="153"/>
        <v>#DIV/0!</v>
      </c>
      <c r="P1945" s="21" t="e">
        <f t="shared" si="154"/>
        <v>#DIV/0!</v>
      </c>
      <c r="Q1945" s="21" t="e">
        <f t="shared" si="155"/>
        <v>#DIV/0!</v>
      </c>
    </row>
    <row r="1946" spans="13:17">
      <c r="M1946" s="21" t="e">
        <f t="shared" si="151"/>
        <v>#DIV/0!</v>
      </c>
      <c r="N1946" s="21" t="e">
        <f t="shared" si="152"/>
        <v>#DIV/0!</v>
      </c>
      <c r="O1946" s="21" t="e">
        <f t="shared" si="153"/>
        <v>#DIV/0!</v>
      </c>
      <c r="P1946" s="21" t="e">
        <f t="shared" si="154"/>
        <v>#DIV/0!</v>
      </c>
      <c r="Q1946" s="21" t="e">
        <f t="shared" si="155"/>
        <v>#DIV/0!</v>
      </c>
    </row>
    <row r="1947" spans="13:17">
      <c r="M1947" s="21" t="e">
        <f t="shared" si="151"/>
        <v>#DIV/0!</v>
      </c>
      <c r="N1947" s="21" t="e">
        <f t="shared" si="152"/>
        <v>#DIV/0!</v>
      </c>
      <c r="O1947" s="21" t="e">
        <f t="shared" si="153"/>
        <v>#DIV/0!</v>
      </c>
      <c r="P1947" s="21" t="e">
        <f t="shared" si="154"/>
        <v>#DIV/0!</v>
      </c>
      <c r="Q1947" s="21" t="e">
        <f t="shared" si="155"/>
        <v>#DIV/0!</v>
      </c>
    </row>
    <row r="1948" spans="13:17">
      <c r="M1948" s="21" t="e">
        <f t="shared" si="151"/>
        <v>#DIV/0!</v>
      </c>
      <c r="N1948" s="21" t="e">
        <f t="shared" si="152"/>
        <v>#DIV/0!</v>
      </c>
      <c r="O1948" s="21" t="e">
        <f t="shared" si="153"/>
        <v>#DIV/0!</v>
      </c>
      <c r="P1948" s="21" t="e">
        <f t="shared" si="154"/>
        <v>#DIV/0!</v>
      </c>
      <c r="Q1948" s="21" t="e">
        <f t="shared" si="155"/>
        <v>#DIV/0!</v>
      </c>
    </row>
    <row r="1949" spans="13:17">
      <c r="M1949" s="21" t="e">
        <f t="shared" si="151"/>
        <v>#DIV/0!</v>
      </c>
      <c r="N1949" s="21" t="e">
        <f t="shared" si="152"/>
        <v>#DIV/0!</v>
      </c>
      <c r="O1949" s="21" t="e">
        <f t="shared" si="153"/>
        <v>#DIV/0!</v>
      </c>
      <c r="P1949" s="21" t="e">
        <f t="shared" si="154"/>
        <v>#DIV/0!</v>
      </c>
      <c r="Q1949" s="21" t="e">
        <f t="shared" si="155"/>
        <v>#DIV/0!</v>
      </c>
    </row>
    <row r="1950" spans="13:17">
      <c r="M1950" s="21" t="e">
        <f t="shared" si="151"/>
        <v>#DIV/0!</v>
      </c>
      <c r="N1950" s="21" t="e">
        <f t="shared" si="152"/>
        <v>#DIV/0!</v>
      </c>
      <c r="O1950" s="21" t="e">
        <f t="shared" si="153"/>
        <v>#DIV/0!</v>
      </c>
      <c r="P1950" s="21" t="e">
        <f t="shared" si="154"/>
        <v>#DIV/0!</v>
      </c>
      <c r="Q1950" s="21" t="e">
        <f t="shared" si="155"/>
        <v>#DIV/0!</v>
      </c>
    </row>
    <row r="1951" spans="13:17">
      <c r="M1951" s="21" t="e">
        <f t="shared" si="151"/>
        <v>#DIV/0!</v>
      </c>
      <c r="N1951" s="21" t="e">
        <f t="shared" si="152"/>
        <v>#DIV/0!</v>
      </c>
      <c r="O1951" s="21" t="e">
        <f t="shared" si="153"/>
        <v>#DIV/0!</v>
      </c>
      <c r="P1951" s="21" t="e">
        <f t="shared" si="154"/>
        <v>#DIV/0!</v>
      </c>
      <c r="Q1951" s="21" t="e">
        <f t="shared" si="155"/>
        <v>#DIV/0!</v>
      </c>
    </row>
    <row r="1952" spans="13:17">
      <c r="M1952" s="21" t="e">
        <f t="shared" si="151"/>
        <v>#DIV/0!</v>
      </c>
      <c r="N1952" s="21" t="e">
        <f t="shared" si="152"/>
        <v>#DIV/0!</v>
      </c>
      <c r="O1952" s="21" t="e">
        <f t="shared" si="153"/>
        <v>#DIV/0!</v>
      </c>
      <c r="P1952" s="21" t="e">
        <f t="shared" si="154"/>
        <v>#DIV/0!</v>
      </c>
      <c r="Q1952" s="21" t="e">
        <f t="shared" si="155"/>
        <v>#DIV/0!</v>
      </c>
    </row>
    <row r="1953" spans="13:17">
      <c r="M1953" s="21" t="e">
        <f t="shared" si="151"/>
        <v>#DIV/0!</v>
      </c>
      <c r="N1953" s="21" t="e">
        <f t="shared" si="152"/>
        <v>#DIV/0!</v>
      </c>
      <c r="O1953" s="21" t="e">
        <f t="shared" si="153"/>
        <v>#DIV/0!</v>
      </c>
      <c r="P1953" s="21" t="e">
        <f t="shared" si="154"/>
        <v>#DIV/0!</v>
      </c>
      <c r="Q1953" s="21" t="e">
        <f t="shared" si="155"/>
        <v>#DIV/0!</v>
      </c>
    </row>
    <row r="1954" spans="13:17">
      <c r="M1954" s="21" t="e">
        <f t="shared" si="151"/>
        <v>#DIV/0!</v>
      </c>
      <c r="N1954" s="21" t="e">
        <f t="shared" si="152"/>
        <v>#DIV/0!</v>
      </c>
      <c r="O1954" s="21" t="e">
        <f t="shared" si="153"/>
        <v>#DIV/0!</v>
      </c>
      <c r="P1954" s="21" t="e">
        <f t="shared" si="154"/>
        <v>#DIV/0!</v>
      </c>
      <c r="Q1954" s="21" t="e">
        <f t="shared" si="155"/>
        <v>#DIV/0!</v>
      </c>
    </row>
    <row r="1955" spans="13:17">
      <c r="M1955" s="21" t="e">
        <f t="shared" si="151"/>
        <v>#DIV/0!</v>
      </c>
      <c r="N1955" s="21" t="e">
        <f t="shared" si="152"/>
        <v>#DIV/0!</v>
      </c>
      <c r="O1955" s="21" t="e">
        <f t="shared" si="153"/>
        <v>#DIV/0!</v>
      </c>
      <c r="P1955" s="21" t="e">
        <f t="shared" si="154"/>
        <v>#DIV/0!</v>
      </c>
      <c r="Q1955" s="21" t="e">
        <f t="shared" si="155"/>
        <v>#DIV/0!</v>
      </c>
    </row>
    <row r="1956" spans="13:17">
      <c r="M1956" s="21" t="e">
        <f t="shared" si="151"/>
        <v>#DIV/0!</v>
      </c>
      <c r="N1956" s="21" t="e">
        <f t="shared" si="152"/>
        <v>#DIV/0!</v>
      </c>
      <c r="O1956" s="21" t="e">
        <f t="shared" si="153"/>
        <v>#DIV/0!</v>
      </c>
      <c r="P1956" s="21" t="e">
        <f t="shared" si="154"/>
        <v>#DIV/0!</v>
      </c>
      <c r="Q1956" s="21" t="e">
        <f t="shared" si="155"/>
        <v>#DIV/0!</v>
      </c>
    </row>
    <row r="1957" spans="13:17">
      <c r="M1957" s="21" t="e">
        <f t="shared" si="151"/>
        <v>#DIV/0!</v>
      </c>
      <c r="N1957" s="21" t="e">
        <f t="shared" si="152"/>
        <v>#DIV/0!</v>
      </c>
      <c r="O1957" s="21" t="e">
        <f t="shared" si="153"/>
        <v>#DIV/0!</v>
      </c>
      <c r="P1957" s="21" t="e">
        <f t="shared" si="154"/>
        <v>#DIV/0!</v>
      </c>
      <c r="Q1957" s="21" t="e">
        <f t="shared" si="155"/>
        <v>#DIV/0!</v>
      </c>
    </row>
    <row r="1958" spans="13:17">
      <c r="M1958" s="21" t="e">
        <f t="shared" si="151"/>
        <v>#DIV/0!</v>
      </c>
      <c r="N1958" s="21" t="e">
        <f t="shared" si="152"/>
        <v>#DIV/0!</v>
      </c>
      <c r="O1958" s="21" t="e">
        <f t="shared" si="153"/>
        <v>#DIV/0!</v>
      </c>
      <c r="P1958" s="21" t="e">
        <f t="shared" si="154"/>
        <v>#DIV/0!</v>
      </c>
      <c r="Q1958" s="21" t="e">
        <f t="shared" si="155"/>
        <v>#DIV/0!</v>
      </c>
    </row>
    <row r="1959" spans="13:17">
      <c r="M1959" s="21" t="e">
        <f t="shared" si="151"/>
        <v>#DIV/0!</v>
      </c>
      <c r="N1959" s="21" t="e">
        <f t="shared" si="152"/>
        <v>#DIV/0!</v>
      </c>
      <c r="O1959" s="21" t="e">
        <f t="shared" si="153"/>
        <v>#DIV/0!</v>
      </c>
      <c r="P1959" s="21" t="e">
        <f t="shared" si="154"/>
        <v>#DIV/0!</v>
      </c>
      <c r="Q1959" s="21" t="e">
        <f t="shared" si="155"/>
        <v>#DIV/0!</v>
      </c>
    </row>
    <row r="1960" spans="13:17">
      <c r="M1960" s="21" t="e">
        <f t="shared" si="151"/>
        <v>#DIV/0!</v>
      </c>
      <c r="N1960" s="21" t="e">
        <f t="shared" si="152"/>
        <v>#DIV/0!</v>
      </c>
      <c r="O1960" s="21" t="e">
        <f t="shared" si="153"/>
        <v>#DIV/0!</v>
      </c>
      <c r="P1960" s="21" t="e">
        <f t="shared" si="154"/>
        <v>#DIV/0!</v>
      </c>
      <c r="Q1960" s="21" t="e">
        <f t="shared" si="155"/>
        <v>#DIV/0!</v>
      </c>
    </row>
    <row r="1961" spans="13:17">
      <c r="M1961" s="21" t="e">
        <f t="shared" si="151"/>
        <v>#DIV/0!</v>
      </c>
      <c r="N1961" s="21" t="e">
        <f t="shared" si="152"/>
        <v>#DIV/0!</v>
      </c>
      <c r="O1961" s="21" t="e">
        <f t="shared" si="153"/>
        <v>#DIV/0!</v>
      </c>
      <c r="P1961" s="21" t="e">
        <f t="shared" si="154"/>
        <v>#DIV/0!</v>
      </c>
      <c r="Q1961" s="21" t="e">
        <f t="shared" si="155"/>
        <v>#DIV/0!</v>
      </c>
    </row>
    <row r="1962" spans="13:17">
      <c r="M1962" s="21" t="e">
        <f t="shared" si="151"/>
        <v>#DIV/0!</v>
      </c>
      <c r="N1962" s="21" t="e">
        <f t="shared" si="152"/>
        <v>#DIV/0!</v>
      </c>
      <c r="O1962" s="21" t="e">
        <f t="shared" si="153"/>
        <v>#DIV/0!</v>
      </c>
      <c r="P1962" s="21" t="e">
        <f t="shared" si="154"/>
        <v>#DIV/0!</v>
      </c>
      <c r="Q1962" s="21" t="e">
        <f t="shared" si="155"/>
        <v>#DIV/0!</v>
      </c>
    </row>
    <row r="1963" spans="13:17">
      <c r="M1963" s="21" t="e">
        <f t="shared" si="151"/>
        <v>#DIV/0!</v>
      </c>
      <c r="N1963" s="21" t="e">
        <f t="shared" si="152"/>
        <v>#DIV/0!</v>
      </c>
      <c r="O1963" s="21" t="e">
        <f t="shared" si="153"/>
        <v>#DIV/0!</v>
      </c>
      <c r="P1963" s="21" t="e">
        <f t="shared" si="154"/>
        <v>#DIV/0!</v>
      </c>
      <c r="Q1963" s="21" t="e">
        <f t="shared" si="155"/>
        <v>#DIV/0!</v>
      </c>
    </row>
    <row r="1964" spans="13:17">
      <c r="M1964" s="21" t="e">
        <f t="shared" si="151"/>
        <v>#DIV/0!</v>
      </c>
      <c r="N1964" s="21" t="e">
        <f t="shared" si="152"/>
        <v>#DIV/0!</v>
      </c>
      <c r="O1964" s="21" t="e">
        <f t="shared" si="153"/>
        <v>#DIV/0!</v>
      </c>
      <c r="P1964" s="21" t="e">
        <f t="shared" si="154"/>
        <v>#DIV/0!</v>
      </c>
      <c r="Q1964" s="21" t="e">
        <f t="shared" si="155"/>
        <v>#DIV/0!</v>
      </c>
    </row>
    <row r="1965" spans="13:17">
      <c r="M1965" s="21" t="e">
        <f t="shared" si="151"/>
        <v>#DIV/0!</v>
      </c>
      <c r="N1965" s="21" t="e">
        <f t="shared" si="152"/>
        <v>#DIV/0!</v>
      </c>
      <c r="O1965" s="21" t="e">
        <f t="shared" si="153"/>
        <v>#DIV/0!</v>
      </c>
      <c r="P1965" s="21" t="e">
        <f t="shared" si="154"/>
        <v>#DIV/0!</v>
      </c>
      <c r="Q1965" s="21" t="e">
        <f t="shared" si="155"/>
        <v>#DIV/0!</v>
      </c>
    </row>
  </sheetData>
  <sheetProtection selectLockedCells="1"/>
  <autoFilter ref="A2:Q2" xr:uid="{00000000-0009-0000-0000-000001000000}">
    <sortState xmlns:xlrd2="http://schemas.microsoft.com/office/spreadsheetml/2017/richdata2" ref="A3:Q1965">
      <sortCondition descending="1" ref="L2"/>
    </sortState>
  </autoFilter>
  <phoneticPr fontId="20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EE23F-F3F6-47CE-A01A-905D95F14059}">
  <dimension ref="A1:E1601"/>
  <sheetViews>
    <sheetView workbookViewId="0">
      <selection sqref="A1:E1601"/>
    </sheetView>
  </sheetViews>
  <sheetFormatPr baseColWidth="10" defaultColWidth="8.83203125" defaultRowHeight="15"/>
  <sheetData>
    <row r="1" spans="1:5">
      <c r="A1" s="154" t="s">
        <v>0</v>
      </c>
      <c r="B1" s="154" t="s">
        <v>1640</v>
      </c>
      <c r="C1" s="154" t="s">
        <v>1641</v>
      </c>
      <c r="D1" s="154"/>
      <c r="E1" s="179">
        <v>2224065397921</v>
      </c>
    </row>
    <row r="2" spans="1:5">
      <c r="A2" s="154" t="s">
        <v>1</v>
      </c>
      <c r="B2" s="154" t="s">
        <v>1642</v>
      </c>
      <c r="C2" s="154" t="s">
        <v>1641</v>
      </c>
      <c r="D2" s="154"/>
      <c r="E2" s="179">
        <v>33444004710</v>
      </c>
    </row>
    <row r="3" spans="1:5">
      <c r="A3" s="154" t="s">
        <v>1643</v>
      </c>
      <c r="B3" s="154" t="s">
        <v>3881</v>
      </c>
      <c r="C3" s="154" t="s">
        <v>1641</v>
      </c>
      <c r="D3" s="154"/>
      <c r="E3" s="179">
        <v>235047541189</v>
      </c>
    </row>
    <row r="4" spans="1:5">
      <c r="A4" s="154" t="s">
        <v>965</v>
      </c>
      <c r="B4" s="154" t="s">
        <v>2429</v>
      </c>
      <c r="C4" s="154" t="s">
        <v>1641</v>
      </c>
      <c r="D4" s="154"/>
      <c r="E4" s="179">
        <v>6335090877</v>
      </c>
    </row>
    <row r="5" spans="1:5">
      <c r="A5" s="154" t="s">
        <v>1630</v>
      </c>
      <c r="B5" s="154" t="s">
        <v>1645</v>
      </c>
      <c r="C5" s="154" t="s">
        <v>1641</v>
      </c>
      <c r="D5" s="154"/>
      <c r="E5" s="179">
        <v>42956175499</v>
      </c>
    </row>
    <row r="6" spans="1:5">
      <c r="A6" s="154" t="s">
        <v>2</v>
      </c>
      <c r="B6" s="154" t="s">
        <v>1646</v>
      </c>
      <c r="C6" s="154" t="s">
        <v>1641</v>
      </c>
      <c r="D6" s="154"/>
      <c r="E6" s="179">
        <v>187835693906</v>
      </c>
    </row>
    <row r="7" spans="1:5">
      <c r="A7" s="154" t="s">
        <v>356</v>
      </c>
      <c r="B7" s="154" t="s">
        <v>356</v>
      </c>
      <c r="C7" s="154" t="s">
        <v>1641</v>
      </c>
      <c r="D7" s="154"/>
      <c r="E7" s="179"/>
    </row>
    <row r="8" spans="1:5">
      <c r="A8" s="154" t="s">
        <v>3</v>
      </c>
      <c r="B8" s="154" t="s">
        <v>1647</v>
      </c>
      <c r="C8" s="154" t="s">
        <v>1641</v>
      </c>
      <c r="D8" s="154"/>
      <c r="E8" s="179">
        <v>151639959465</v>
      </c>
    </row>
    <row r="9" spans="1:5">
      <c r="A9" s="154" t="s">
        <v>3701</v>
      </c>
      <c r="B9" s="154" t="s">
        <v>3702</v>
      </c>
      <c r="C9" s="154" t="s">
        <v>1641</v>
      </c>
      <c r="D9" s="154"/>
      <c r="E9" s="179">
        <v>1109927947175</v>
      </c>
    </row>
    <row r="10" spans="1:5">
      <c r="A10" s="154" t="s">
        <v>4</v>
      </c>
      <c r="B10" s="154" t="s">
        <v>1648</v>
      </c>
      <c r="C10" s="154" t="s">
        <v>1641</v>
      </c>
      <c r="D10" s="154"/>
      <c r="E10" s="179">
        <v>427960489100</v>
      </c>
    </row>
    <row r="11" spans="1:5">
      <c r="A11" s="154" t="s">
        <v>1609</v>
      </c>
      <c r="B11" s="154" t="s">
        <v>2434</v>
      </c>
      <c r="C11" s="154" t="s">
        <v>1641</v>
      </c>
      <c r="D11" s="154"/>
      <c r="E11" s="179"/>
    </row>
    <row r="12" spans="1:5">
      <c r="A12" s="154" t="s">
        <v>969</v>
      </c>
      <c r="B12" s="154" t="s">
        <v>2435</v>
      </c>
      <c r="C12" s="154" t="s">
        <v>1641</v>
      </c>
      <c r="D12" s="154"/>
      <c r="E12" s="179">
        <v>154364991714</v>
      </c>
    </row>
    <row r="13" spans="1:5">
      <c r="A13" s="154" t="s">
        <v>66</v>
      </c>
      <c r="B13" s="154" t="s">
        <v>1649</v>
      </c>
      <c r="C13" s="154" t="s">
        <v>1641</v>
      </c>
      <c r="D13" s="154"/>
      <c r="E13" s="179">
        <v>408191712082</v>
      </c>
    </row>
    <row r="14" spans="1:5">
      <c r="A14" s="154" t="s">
        <v>825</v>
      </c>
      <c r="B14" s="154" t="s">
        <v>4172</v>
      </c>
      <c r="C14" s="154" t="s">
        <v>1641</v>
      </c>
      <c r="D14" s="154"/>
      <c r="E14" s="179">
        <v>884015930897</v>
      </c>
    </row>
    <row r="15" spans="1:5">
      <c r="A15" s="154" t="s">
        <v>1608</v>
      </c>
      <c r="B15" s="154" t="s">
        <v>1650</v>
      </c>
      <c r="C15" s="154" t="s">
        <v>1641</v>
      </c>
      <c r="D15" s="154"/>
      <c r="E15" s="179">
        <v>67263896896</v>
      </c>
    </row>
    <row r="16" spans="1:5">
      <c r="A16" s="154" t="s">
        <v>7</v>
      </c>
      <c r="B16" s="154" t="s">
        <v>1652</v>
      </c>
      <c r="C16" s="154" t="s">
        <v>1641</v>
      </c>
      <c r="D16" s="154"/>
      <c r="E16" s="179">
        <v>145316560382</v>
      </c>
    </row>
    <row r="17" spans="1:5">
      <c r="A17" s="154" t="s">
        <v>976</v>
      </c>
      <c r="B17" s="154" t="s">
        <v>2449</v>
      </c>
      <c r="C17" s="154" t="s">
        <v>1641</v>
      </c>
      <c r="D17" s="154"/>
      <c r="E17" s="179"/>
    </row>
    <row r="18" spans="1:5">
      <c r="A18" s="154" t="s">
        <v>9</v>
      </c>
      <c r="B18" s="154" t="s">
        <v>1654</v>
      </c>
      <c r="C18" s="154" t="s">
        <v>1641</v>
      </c>
      <c r="D18" s="154"/>
      <c r="E18" s="179">
        <v>1841296117934</v>
      </c>
    </row>
    <row r="19" spans="1:5">
      <c r="A19" s="154" t="s">
        <v>11</v>
      </c>
      <c r="B19" s="154" t="s">
        <v>1656</v>
      </c>
      <c r="C19" s="154" t="s">
        <v>1641</v>
      </c>
      <c r="D19" s="154"/>
      <c r="E19" s="179">
        <v>84974653113</v>
      </c>
    </row>
    <row r="20" spans="1:5">
      <c r="A20" s="154" t="s">
        <v>1657</v>
      </c>
      <c r="B20" s="154" t="s">
        <v>1658</v>
      </c>
      <c r="C20" s="154" t="s">
        <v>1641</v>
      </c>
      <c r="D20" s="154"/>
      <c r="E20" s="179">
        <v>2224721494680</v>
      </c>
    </row>
    <row r="21" spans="1:5">
      <c r="A21" s="154" t="s">
        <v>1659</v>
      </c>
      <c r="B21" s="154" t="s">
        <v>1660</v>
      </c>
      <c r="C21" s="154" t="s">
        <v>1641</v>
      </c>
      <c r="D21" s="154"/>
      <c r="E21" s="179">
        <v>661404788597</v>
      </c>
    </row>
    <row r="22" spans="1:5">
      <c r="A22" s="154" t="s">
        <v>13</v>
      </c>
      <c r="B22" s="154" t="s">
        <v>1661</v>
      </c>
      <c r="C22" s="154" t="s">
        <v>1641</v>
      </c>
      <c r="D22" s="154"/>
      <c r="E22" s="179">
        <v>2469598309439</v>
      </c>
    </row>
    <row r="23" spans="1:5">
      <c r="A23" s="154" t="s">
        <v>14</v>
      </c>
      <c r="B23" s="154" t="s">
        <v>1662</v>
      </c>
      <c r="C23" s="154" t="s">
        <v>1641</v>
      </c>
      <c r="D23" s="154"/>
      <c r="E23" s="179">
        <v>794013619169</v>
      </c>
    </row>
    <row r="24" spans="1:5">
      <c r="A24" s="154" t="s">
        <v>278</v>
      </c>
      <c r="B24" s="154" t="s">
        <v>1663</v>
      </c>
      <c r="C24" s="154" t="s">
        <v>1641</v>
      </c>
      <c r="D24" s="154"/>
      <c r="E24" s="179">
        <v>555973947060</v>
      </c>
    </row>
    <row r="25" spans="1:5">
      <c r="A25" s="154" t="s">
        <v>1665</v>
      </c>
      <c r="B25" s="154" t="s">
        <v>1666</v>
      </c>
      <c r="C25" s="154" t="s">
        <v>1641</v>
      </c>
      <c r="D25" s="154"/>
      <c r="E25" s="179"/>
    </row>
    <row r="26" spans="1:5">
      <c r="A26" s="154" t="s">
        <v>3713</v>
      </c>
      <c r="B26" s="154" t="s">
        <v>3714</v>
      </c>
      <c r="C26" s="154" t="s">
        <v>1641</v>
      </c>
      <c r="D26" s="154"/>
      <c r="E26" s="179">
        <v>1762207980539</v>
      </c>
    </row>
    <row r="27" spans="1:5">
      <c r="A27" s="154" t="s">
        <v>17</v>
      </c>
      <c r="B27" s="154" t="s">
        <v>1668</v>
      </c>
      <c r="C27" s="154" t="s">
        <v>1641</v>
      </c>
      <c r="D27" s="154"/>
      <c r="E27" s="179">
        <v>63015458144</v>
      </c>
    </row>
    <row r="28" spans="1:5">
      <c r="A28" s="154" t="s">
        <v>18</v>
      </c>
      <c r="B28" s="154" t="s">
        <v>1669</v>
      </c>
      <c r="C28" s="154" t="s">
        <v>1641</v>
      </c>
      <c r="D28" s="154"/>
      <c r="E28" s="179"/>
    </row>
    <row r="29" spans="1:5">
      <c r="A29" s="154" t="s">
        <v>802</v>
      </c>
      <c r="B29" s="154" t="s">
        <v>4231</v>
      </c>
      <c r="C29" s="154" t="s">
        <v>1641</v>
      </c>
      <c r="D29" s="154"/>
      <c r="E29" s="179">
        <v>1104960466553</v>
      </c>
    </row>
    <row r="30" spans="1:5">
      <c r="A30" s="154" t="s">
        <v>19</v>
      </c>
      <c r="B30" s="154" t="s">
        <v>1671</v>
      </c>
      <c r="C30" s="154" t="s">
        <v>1641</v>
      </c>
      <c r="D30" s="154"/>
      <c r="E30" s="179">
        <v>3345445434562</v>
      </c>
    </row>
    <row r="31" spans="1:5">
      <c r="A31" s="154" t="s">
        <v>20</v>
      </c>
      <c r="B31" s="154" t="s">
        <v>1672</v>
      </c>
      <c r="C31" s="154" t="s">
        <v>1641</v>
      </c>
      <c r="D31" s="154"/>
      <c r="E31" s="179">
        <v>1929641088961</v>
      </c>
    </row>
    <row r="32" spans="1:5">
      <c r="A32" s="154" t="s">
        <v>21</v>
      </c>
      <c r="B32" s="154" t="s">
        <v>1673</v>
      </c>
      <c r="C32" s="154" t="s">
        <v>1641</v>
      </c>
      <c r="D32" s="154"/>
      <c r="E32" s="179">
        <v>1137200217440</v>
      </c>
    </row>
    <row r="33" spans="1:5">
      <c r="A33" s="154" t="s">
        <v>22</v>
      </c>
      <c r="B33" s="154" t="s">
        <v>1674</v>
      </c>
      <c r="C33" s="154" t="s">
        <v>1641</v>
      </c>
      <c r="D33" s="154"/>
      <c r="E33" s="179"/>
    </row>
    <row r="34" spans="1:5">
      <c r="A34" s="154" t="s">
        <v>3483</v>
      </c>
      <c r="B34" s="154" t="s">
        <v>3484</v>
      </c>
      <c r="C34" s="154" t="s">
        <v>1641</v>
      </c>
      <c r="D34" s="154"/>
      <c r="E34" s="179">
        <v>46725536629</v>
      </c>
    </row>
    <row r="35" spans="1:5">
      <c r="A35" s="154" t="s">
        <v>25</v>
      </c>
      <c r="B35" s="154" t="s">
        <v>1675</v>
      </c>
      <c r="C35" s="154" t="s">
        <v>1641</v>
      </c>
      <c r="D35" s="154"/>
      <c r="E35" s="179">
        <v>23608555252</v>
      </c>
    </row>
    <row r="36" spans="1:5">
      <c r="A36" s="154" t="s">
        <v>26</v>
      </c>
      <c r="B36" s="154" t="s">
        <v>1676</v>
      </c>
      <c r="C36" s="154" t="s">
        <v>1641</v>
      </c>
      <c r="D36" s="154"/>
      <c r="E36" s="179">
        <v>1360420068969</v>
      </c>
    </row>
    <row r="37" spans="1:5">
      <c r="A37" s="154" t="s">
        <v>27</v>
      </c>
      <c r="B37" s="154" t="s">
        <v>1677</v>
      </c>
      <c r="C37" s="154" t="s">
        <v>1641</v>
      </c>
      <c r="D37" s="154"/>
      <c r="E37" s="179">
        <v>1457310965938</v>
      </c>
    </row>
    <row r="38" spans="1:5">
      <c r="A38" s="154" t="s">
        <v>28</v>
      </c>
      <c r="B38" s="154" t="s">
        <v>1678</v>
      </c>
      <c r="C38" s="154" t="s">
        <v>1641</v>
      </c>
      <c r="D38" s="154"/>
      <c r="E38" s="179">
        <v>95250799894</v>
      </c>
    </row>
    <row r="39" spans="1:5">
      <c r="A39" s="154" t="s">
        <v>29</v>
      </c>
      <c r="B39" s="154" t="s">
        <v>1679</v>
      </c>
      <c r="C39" s="154" t="s">
        <v>1641</v>
      </c>
      <c r="D39" s="154"/>
      <c r="E39" s="179">
        <v>697140773775</v>
      </c>
    </row>
    <row r="40" spans="1:5">
      <c r="A40" s="154" t="s">
        <v>774</v>
      </c>
      <c r="B40" s="154" t="s">
        <v>4164</v>
      </c>
      <c r="C40" s="154" t="s">
        <v>1641</v>
      </c>
      <c r="D40" s="154"/>
      <c r="E40" s="179">
        <v>45919538260329</v>
      </c>
    </row>
    <row r="41" spans="1:5">
      <c r="A41" s="154" t="s">
        <v>30</v>
      </c>
      <c r="B41" s="154" t="s">
        <v>1680</v>
      </c>
      <c r="C41" s="154" t="s">
        <v>1641</v>
      </c>
      <c r="D41" s="154"/>
      <c r="E41" s="179">
        <v>54780672813</v>
      </c>
    </row>
    <row r="42" spans="1:5">
      <c r="A42" s="154" t="s">
        <v>31</v>
      </c>
      <c r="B42" s="154" t="s">
        <v>1681</v>
      </c>
      <c r="C42" s="154" t="s">
        <v>1641</v>
      </c>
      <c r="D42" s="154"/>
      <c r="E42" s="179">
        <v>61327349085</v>
      </c>
    </row>
    <row r="43" spans="1:5">
      <c r="A43" s="154" t="s">
        <v>32</v>
      </c>
      <c r="B43" s="154" t="s">
        <v>33</v>
      </c>
      <c r="C43" s="154" t="s">
        <v>1641</v>
      </c>
      <c r="D43" s="154"/>
      <c r="E43" s="179">
        <v>9819434237555</v>
      </c>
    </row>
    <row r="44" spans="1:5">
      <c r="A44" s="154" t="s">
        <v>24</v>
      </c>
      <c r="B44" s="154" t="s">
        <v>1682</v>
      </c>
      <c r="C44" s="154" t="s">
        <v>1641</v>
      </c>
      <c r="D44" s="154"/>
      <c r="E44" s="179">
        <v>1034748443534</v>
      </c>
    </row>
    <row r="45" spans="1:5">
      <c r="A45" s="154" t="s">
        <v>34</v>
      </c>
      <c r="B45" s="154" t="s">
        <v>4232</v>
      </c>
      <c r="C45" s="154" t="s">
        <v>1641</v>
      </c>
      <c r="D45" s="154"/>
      <c r="E45" s="179"/>
    </row>
    <row r="46" spans="1:5">
      <c r="A46" s="154" t="s">
        <v>35</v>
      </c>
      <c r="B46" s="154" t="s">
        <v>1684</v>
      </c>
      <c r="C46" s="154" t="s">
        <v>1641</v>
      </c>
      <c r="D46" s="154"/>
      <c r="E46" s="179">
        <v>435321320132</v>
      </c>
    </row>
    <row r="47" spans="1:5">
      <c r="A47" s="154" t="s">
        <v>4010</v>
      </c>
      <c r="B47" s="154" t="s">
        <v>4011</v>
      </c>
      <c r="C47" s="154" t="s">
        <v>1641</v>
      </c>
      <c r="D47" s="154"/>
      <c r="E47" s="179">
        <v>703579864941</v>
      </c>
    </row>
    <row r="48" spans="1:5">
      <c r="A48" s="154" t="s">
        <v>37</v>
      </c>
      <c r="B48" s="154" t="s">
        <v>1686</v>
      </c>
      <c r="C48" s="154" t="s">
        <v>1641</v>
      </c>
      <c r="D48" s="154"/>
      <c r="E48" s="179">
        <v>102047045541</v>
      </c>
    </row>
    <row r="49" spans="1:5">
      <c r="A49" s="154" t="s">
        <v>38</v>
      </c>
      <c r="B49" s="154" t="s">
        <v>4121</v>
      </c>
      <c r="C49" s="154" t="s">
        <v>1641</v>
      </c>
      <c r="D49" s="154"/>
      <c r="E49" s="179">
        <v>69304635981</v>
      </c>
    </row>
    <row r="50" spans="1:5">
      <c r="A50" s="154" t="s">
        <v>39</v>
      </c>
      <c r="B50" s="154" t="s">
        <v>1688</v>
      </c>
      <c r="C50" s="154" t="s">
        <v>1641</v>
      </c>
      <c r="D50" s="154"/>
      <c r="E50" s="179">
        <v>216934296516</v>
      </c>
    </row>
    <row r="51" spans="1:5">
      <c r="A51" s="154" t="s">
        <v>42</v>
      </c>
      <c r="B51" s="154" t="s">
        <v>1690</v>
      </c>
      <c r="C51" s="154" t="s">
        <v>1641</v>
      </c>
      <c r="D51" s="154"/>
      <c r="E51" s="179">
        <v>198502925399</v>
      </c>
    </row>
    <row r="52" spans="1:5">
      <c r="A52" s="154" t="s">
        <v>43</v>
      </c>
      <c r="B52" s="154" t="s">
        <v>1691</v>
      </c>
      <c r="C52" s="154" t="s">
        <v>1641</v>
      </c>
      <c r="D52" s="154"/>
      <c r="E52" s="179">
        <v>17326104407</v>
      </c>
    </row>
    <row r="53" spans="1:5">
      <c r="A53" s="154" t="s">
        <v>44</v>
      </c>
      <c r="B53" s="154" t="s">
        <v>1692</v>
      </c>
      <c r="C53" s="154" t="s">
        <v>1641</v>
      </c>
      <c r="D53" s="154"/>
      <c r="E53" s="179">
        <v>833465515854</v>
      </c>
    </row>
    <row r="54" spans="1:5">
      <c r="A54" s="154" t="s">
        <v>1632</v>
      </c>
      <c r="B54" s="154" t="s">
        <v>4193</v>
      </c>
      <c r="C54" s="154" t="s">
        <v>1641</v>
      </c>
      <c r="D54" s="154"/>
      <c r="E54" s="179">
        <v>82758259768</v>
      </c>
    </row>
    <row r="55" spans="1:5">
      <c r="A55" s="154" t="s">
        <v>45</v>
      </c>
      <c r="B55" s="154" t="s">
        <v>1694</v>
      </c>
      <c r="C55" s="154" t="s">
        <v>1641</v>
      </c>
      <c r="D55" s="154"/>
      <c r="E55" s="179">
        <v>1033859386838</v>
      </c>
    </row>
    <row r="56" spans="1:5">
      <c r="A56" s="154" t="s">
        <v>47</v>
      </c>
      <c r="B56" s="154" t="s">
        <v>1696</v>
      </c>
      <c r="C56" s="154" t="s">
        <v>1641</v>
      </c>
      <c r="D56" s="154"/>
      <c r="E56" s="179">
        <v>88104165859</v>
      </c>
    </row>
    <row r="57" spans="1:5">
      <c r="A57" s="154" t="s">
        <v>48</v>
      </c>
      <c r="B57" s="154" t="s">
        <v>1697</v>
      </c>
      <c r="C57" s="154" t="s">
        <v>1641</v>
      </c>
      <c r="D57" s="154"/>
      <c r="E57" s="179">
        <v>305261804811</v>
      </c>
    </row>
    <row r="58" spans="1:5">
      <c r="A58" s="154" t="s">
        <v>49</v>
      </c>
      <c r="B58" s="154" t="s">
        <v>3915</v>
      </c>
      <c r="C58" s="154" t="s">
        <v>1641</v>
      </c>
      <c r="D58" s="154"/>
      <c r="E58" s="179">
        <v>2367469466645</v>
      </c>
    </row>
    <row r="59" spans="1:5">
      <c r="A59" s="154" t="s">
        <v>50</v>
      </c>
      <c r="B59" s="154" t="s">
        <v>1699</v>
      </c>
      <c r="C59" s="154" t="s">
        <v>1641</v>
      </c>
      <c r="D59" s="154"/>
      <c r="E59" s="179">
        <v>1215720050510</v>
      </c>
    </row>
    <row r="60" spans="1:5">
      <c r="A60" s="154" t="s">
        <v>51</v>
      </c>
      <c r="B60" s="154" t="s">
        <v>1700</v>
      </c>
      <c r="C60" s="154" t="s">
        <v>1641</v>
      </c>
      <c r="D60" s="154"/>
      <c r="E60" s="179">
        <v>884888253624</v>
      </c>
    </row>
    <row r="61" spans="1:5">
      <c r="A61" s="154" t="s">
        <v>52</v>
      </c>
      <c r="B61" s="154" t="s">
        <v>1701</v>
      </c>
      <c r="C61" s="154" t="s">
        <v>1641</v>
      </c>
      <c r="D61" s="154"/>
      <c r="E61" s="179">
        <v>1191680262038</v>
      </c>
    </row>
    <row r="62" spans="1:5">
      <c r="A62" s="154" t="s">
        <v>53</v>
      </c>
      <c r="B62" s="154" t="s">
        <v>4296</v>
      </c>
      <c r="C62" s="154" t="s">
        <v>1641</v>
      </c>
      <c r="D62" s="154"/>
      <c r="E62" s="179">
        <v>1022655216960</v>
      </c>
    </row>
    <row r="63" spans="1:5">
      <c r="A63" s="154" t="s">
        <v>54</v>
      </c>
      <c r="B63" s="154" t="s">
        <v>1703</v>
      </c>
      <c r="C63" s="154" t="s">
        <v>1641</v>
      </c>
      <c r="D63" s="154"/>
      <c r="E63" s="179">
        <v>185362260118</v>
      </c>
    </row>
    <row r="64" spans="1:5">
      <c r="A64" s="154" t="s">
        <v>723</v>
      </c>
      <c r="B64" s="154" t="s">
        <v>1704</v>
      </c>
      <c r="C64" s="154" t="s">
        <v>1641</v>
      </c>
      <c r="D64" s="154"/>
      <c r="E64" s="179">
        <v>450173194202</v>
      </c>
    </row>
    <row r="65" spans="1:5">
      <c r="A65" s="154" t="s">
        <v>3814</v>
      </c>
      <c r="B65" s="154" t="s">
        <v>3815</v>
      </c>
      <c r="C65" s="154" t="s">
        <v>1641</v>
      </c>
      <c r="D65" s="154"/>
      <c r="E65" s="179">
        <v>69437096919</v>
      </c>
    </row>
    <row r="66" spans="1:5">
      <c r="A66" s="154" t="s">
        <v>55</v>
      </c>
      <c r="B66" s="154" t="s">
        <v>1705</v>
      </c>
      <c r="C66" s="154" t="s">
        <v>1641</v>
      </c>
      <c r="D66" s="154"/>
      <c r="E66" s="179">
        <v>1105281530639</v>
      </c>
    </row>
    <row r="67" spans="1:5">
      <c r="A67" s="154" t="s">
        <v>56</v>
      </c>
      <c r="B67" s="154" t="s">
        <v>1706</v>
      </c>
      <c r="C67" s="154" t="s">
        <v>1641</v>
      </c>
      <c r="D67" s="154"/>
      <c r="E67" s="179">
        <v>628310844674</v>
      </c>
    </row>
    <row r="68" spans="1:5">
      <c r="A68" s="154" t="s">
        <v>57</v>
      </c>
      <c r="B68" s="154" t="s">
        <v>1707</v>
      </c>
      <c r="C68" s="154" t="s">
        <v>1641</v>
      </c>
      <c r="D68" s="154"/>
      <c r="E68" s="179">
        <v>6409416446902</v>
      </c>
    </row>
    <row r="69" spans="1:5">
      <c r="A69" s="154" t="s">
        <v>58</v>
      </c>
      <c r="B69" s="154" t="s">
        <v>1708</v>
      </c>
      <c r="C69" s="154" t="s">
        <v>1641</v>
      </c>
      <c r="D69" s="154"/>
      <c r="E69" s="179">
        <v>1914554329693</v>
      </c>
    </row>
    <row r="70" spans="1:5">
      <c r="A70" s="154" t="s">
        <v>59</v>
      </c>
      <c r="B70" s="154" t="s">
        <v>1709</v>
      </c>
      <c r="C70" s="154" t="s">
        <v>1641</v>
      </c>
      <c r="D70" s="154"/>
      <c r="E70" s="179"/>
    </row>
    <row r="71" spans="1:5">
      <c r="A71" s="154" t="s">
        <v>60</v>
      </c>
      <c r="B71" s="154" t="s">
        <v>1710</v>
      </c>
      <c r="C71" s="154" t="s">
        <v>1641</v>
      </c>
      <c r="D71" s="154"/>
      <c r="E71" s="179">
        <v>358198735630</v>
      </c>
    </row>
    <row r="72" spans="1:5">
      <c r="A72" s="154" t="s">
        <v>808</v>
      </c>
      <c r="B72" s="154" t="s">
        <v>2618</v>
      </c>
      <c r="C72" s="154" t="s">
        <v>1641</v>
      </c>
      <c r="D72" s="154"/>
      <c r="E72" s="179">
        <v>3804825619753</v>
      </c>
    </row>
    <row r="73" spans="1:5">
      <c r="A73" s="154" t="s">
        <v>61</v>
      </c>
      <c r="B73" s="154" t="s">
        <v>1711</v>
      </c>
      <c r="C73" s="154" t="s">
        <v>1641</v>
      </c>
      <c r="D73" s="154"/>
      <c r="E73" s="179">
        <v>351925777950</v>
      </c>
    </row>
    <row r="74" spans="1:5">
      <c r="A74" s="154" t="s">
        <v>62</v>
      </c>
      <c r="B74" s="154" t="s">
        <v>1712</v>
      </c>
      <c r="C74" s="154" t="s">
        <v>1641</v>
      </c>
      <c r="D74" s="154"/>
      <c r="E74" s="179">
        <v>595276508359</v>
      </c>
    </row>
    <row r="75" spans="1:5">
      <c r="A75" s="154" t="s">
        <v>63</v>
      </c>
      <c r="B75" s="154" t="s">
        <v>1713</v>
      </c>
      <c r="C75" s="154" t="s">
        <v>1641</v>
      </c>
      <c r="D75" s="154"/>
      <c r="E75" s="179">
        <v>44125900320</v>
      </c>
    </row>
    <row r="76" spans="1:5">
      <c r="A76" s="154" t="s">
        <v>65</v>
      </c>
      <c r="B76" s="154" t="s">
        <v>1715</v>
      </c>
      <c r="C76" s="154" t="s">
        <v>1641</v>
      </c>
      <c r="D76" s="154"/>
      <c r="E76" s="179">
        <v>9803544980</v>
      </c>
    </row>
    <row r="77" spans="1:5">
      <c r="A77" s="154" t="s">
        <v>228</v>
      </c>
      <c r="B77" s="154" t="s">
        <v>1716</v>
      </c>
      <c r="C77" s="154" t="s">
        <v>1641</v>
      </c>
      <c r="D77" s="154"/>
      <c r="E77" s="179">
        <v>641935879522</v>
      </c>
    </row>
    <row r="78" spans="1:5">
      <c r="A78" s="154" t="s">
        <v>408</v>
      </c>
      <c r="B78" s="154" t="s">
        <v>1717</v>
      </c>
      <c r="C78" s="154" t="s">
        <v>1641</v>
      </c>
      <c r="D78" s="154"/>
      <c r="E78" s="179">
        <v>4124177863856</v>
      </c>
    </row>
    <row r="79" spans="1:5">
      <c r="A79" s="154" t="s">
        <v>23</v>
      </c>
      <c r="B79" s="154" t="s">
        <v>1718</v>
      </c>
      <c r="C79" s="154" t="s">
        <v>1641</v>
      </c>
      <c r="D79" s="154"/>
      <c r="E79" s="179">
        <v>448086937367</v>
      </c>
    </row>
    <row r="80" spans="1:5">
      <c r="A80" s="154" t="s">
        <v>409</v>
      </c>
      <c r="B80" s="154" t="s">
        <v>1719</v>
      </c>
      <c r="C80" s="154" t="s">
        <v>1641</v>
      </c>
      <c r="D80" s="154"/>
      <c r="E80" s="179">
        <v>189952055785</v>
      </c>
    </row>
    <row r="81" spans="1:5">
      <c r="A81" s="154" t="s">
        <v>411</v>
      </c>
      <c r="B81" s="154" t="s">
        <v>4194</v>
      </c>
      <c r="C81" s="154" t="s">
        <v>1641</v>
      </c>
      <c r="D81" s="154"/>
      <c r="E81" s="179">
        <v>173489614678</v>
      </c>
    </row>
    <row r="82" spans="1:5">
      <c r="A82" s="154" t="s">
        <v>68</v>
      </c>
      <c r="B82" s="154" t="s">
        <v>1721</v>
      </c>
      <c r="C82" s="154" t="s">
        <v>1641</v>
      </c>
      <c r="D82" s="154"/>
      <c r="E82" s="179">
        <v>324121488178</v>
      </c>
    </row>
    <row r="83" spans="1:5">
      <c r="A83" s="154" t="s">
        <v>69</v>
      </c>
      <c r="B83" s="154" t="s">
        <v>1722</v>
      </c>
      <c r="C83" s="154" t="s">
        <v>1641</v>
      </c>
      <c r="D83" s="154"/>
      <c r="E83" s="179">
        <v>5286049223911</v>
      </c>
    </row>
    <row r="84" spans="1:5">
      <c r="A84" s="154" t="s">
        <v>412</v>
      </c>
      <c r="B84" s="154" t="s">
        <v>1723</v>
      </c>
      <c r="C84" s="154" t="s">
        <v>1641</v>
      </c>
      <c r="D84" s="154"/>
      <c r="E84" s="179">
        <v>2124590770642</v>
      </c>
    </row>
    <row r="85" spans="1:5">
      <c r="A85" s="154" t="s">
        <v>70</v>
      </c>
      <c r="B85" s="154" t="s">
        <v>1724</v>
      </c>
      <c r="C85" s="154" t="s">
        <v>1641</v>
      </c>
      <c r="D85" s="154"/>
      <c r="E85" s="179">
        <v>8500182474845</v>
      </c>
    </row>
    <row r="86" spans="1:5">
      <c r="A86" s="154" t="s">
        <v>71</v>
      </c>
      <c r="B86" s="154" t="s">
        <v>1725</v>
      </c>
      <c r="C86" s="154" t="s">
        <v>1641</v>
      </c>
      <c r="D86" s="154"/>
      <c r="E86" s="179">
        <v>101054912888</v>
      </c>
    </row>
    <row r="87" spans="1:5">
      <c r="A87" s="154" t="s">
        <v>72</v>
      </c>
      <c r="B87" s="154" t="s">
        <v>1726</v>
      </c>
      <c r="C87" s="154" t="s">
        <v>1641</v>
      </c>
      <c r="D87" s="154"/>
      <c r="E87" s="179">
        <v>967106518934</v>
      </c>
    </row>
    <row r="88" spans="1:5">
      <c r="A88" s="154" t="s">
        <v>73</v>
      </c>
      <c r="B88" s="154" t="s">
        <v>1727</v>
      </c>
      <c r="C88" s="154" t="s">
        <v>1641</v>
      </c>
      <c r="D88" s="154"/>
      <c r="E88" s="179">
        <v>1198100182788</v>
      </c>
    </row>
    <row r="89" spans="1:5">
      <c r="A89" s="154" t="s">
        <v>74</v>
      </c>
      <c r="B89" s="154" t="s">
        <v>1728</v>
      </c>
      <c r="C89" s="154" t="s">
        <v>1641</v>
      </c>
      <c r="D89" s="154"/>
      <c r="E89" s="179">
        <v>1082355789235</v>
      </c>
    </row>
    <row r="90" spans="1:5">
      <c r="A90" s="154" t="s">
        <v>76</v>
      </c>
      <c r="B90" s="154" t="s">
        <v>1729</v>
      </c>
      <c r="C90" s="154" t="s">
        <v>1641</v>
      </c>
      <c r="D90" s="154"/>
      <c r="E90" s="179">
        <v>144554673583</v>
      </c>
    </row>
    <row r="91" spans="1:5">
      <c r="A91" s="154" t="s">
        <v>77</v>
      </c>
      <c r="B91" s="154" t="s">
        <v>1730</v>
      </c>
      <c r="C91" s="154" t="s">
        <v>1641</v>
      </c>
      <c r="D91" s="154"/>
      <c r="E91" s="179">
        <v>120162306327</v>
      </c>
    </row>
    <row r="92" spans="1:5">
      <c r="A92" s="154" t="s">
        <v>78</v>
      </c>
      <c r="B92" s="154" t="s">
        <v>1731</v>
      </c>
      <c r="C92" s="154" t="s">
        <v>1641</v>
      </c>
      <c r="D92" s="154"/>
      <c r="E92" s="179">
        <v>519590347787</v>
      </c>
    </row>
    <row r="93" spans="1:5">
      <c r="A93" s="154" t="s">
        <v>67</v>
      </c>
      <c r="B93" s="154" t="s">
        <v>3733</v>
      </c>
      <c r="C93" s="154" t="s">
        <v>1641</v>
      </c>
      <c r="D93" s="154"/>
      <c r="E93" s="179">
        <v>496643992443</v>
      </c>
    </row>
    <row r="94" spans="1:5">
      <c r="A94" s="154" t="s">
        <v>79</v>
      </c>
      <c r="B94" s="154" t="s">
        <v>3977</v>
      </c>
      <c r="C94" s="154" t="s">
        <v>1641</v>
      </c>
      <c r="D94" s="154"/>
      <c r="E94" s="179">
        <v>5623198207327</v>
      </c>
    </row>
    <row r="95" spans="1:5">
      <c r="A95" s="154" t="s">
        <v>80</v>
      </c>
      <c r="B95" s="154" t="s">
        <v>1734</v>
      </c>
      <c r="C95" s="154" t="s">
        <v>1641</v>
      </c>
      <c r="D95" s="154"/>
      <c r="E95" s="179">
        <v>379484074892</v>
      </c>
    </row>
    <row r="96" spans="1:5">
      <c r="A96" s="154" t="s">
        <v>81</v>
      </c>
      <c r="B96" s="154" t="s">
        <v>3960</v>
      </c>
      <c r="C96" s="154" t="s">
        <v>1641</v>
      </c>
      <c r="D96" s="154"/>
      <c r="E96" s="179">
        <v>278865378520</v>
      </c>
    </row>
    <row r="97" spans="1:5">
      <c r="A97" s="154" t="s">
        <v>82</v>
      </c>
      <c r="B97" s="154" t="s">
        <v>1736</v>
      </c>
      <c r="C97" s="154" t="s">
        <v>1641</v>
      </c>
      <c r="D97" s="154"/>
      <c r="E97" s="179">
        <v>1154861461276</v>
      </c>
    </row>
    <row r="98" spans="1:5">
      <c r="A98" s="154" t="s">
        <v>83</v>
      </c>
      <c r="B98" s="154" t="s">
        <v>1737</v>
      </c>
      <c r="C98" s="154" t="s">
        <v>1641</v>
      </c>
      <c r="D98" s="154"/>
      <c r="E98" s="179">
        <v>858405897</v>
      </c>
    </row>
    <row r="99" spans="1:5">
      <c r="A99" s="154" t="s">
        <v>84</v>
      </c>
      <c r="B99" s="154" t="s">
        <v>1738</v>
      </c>
      <c r="C99" s="154" t="s">
        <v>1641</v>
      </c>
      <c r="D99" s="154"/>
      <c r="E99" s="179">
        <v>21647201481</v>
      </c>
    </row>
    <row r="100" spans="1:5">
      <c r="A100" s="154" t="s">
        <v>916</v>
      </c>
      <c r="B100" s="154" t="s">
        <v>3688</v>
      </c>
      <c r="C100" s="154" t="s">
        <v>1641</v>
      </c>
      <c r="D100" s="154"/>
      <c r="E100" s="179">
        <v>182817574371</v>
      </c>
    </row>
    <row r="101" spans="1:5">
      <c r="A101" s="154" t="s">
        <v>4123</v>
      </c>
      <c r="B101" s="154" t="s">
        <v>4124</v>
      </c>
      <c r="C101" s="154" t="s">
        <v>1641</v>
      </c>
      <c r="D101" s="154"/>
      <c r="E101" s="179">
        <v>395142695948</v>
      </c>
    </row>
    <row r="102" spans="1:5">
      <c r="A102" s="154" t="s">
        <v>85</v>
      </c>
      <c r="B102" s="154" t="s">
        <v>1739</v>
      </c>
      <c r="C102" s="154" t="s">
        <v>1641</v>
      </c>
      <c r="D102" s="154"/>
      <c r="E102" s="179">
        <v>36490309359</v>
      </c>
    </row>
    <row r="103" spans="1:5">
      <c r="A103" s="154" t="s">
        <v>86</v>
      </c>
      <c r="B103" s="154" t="s">
        <v>1740</v>
      </c>
      <c r="C103" s="154" t="s">
        <v>1641</v>
      </c>
      <c r="D103" s="154"/>
      <c r="E103" s="179">
        <v>12441391600</v>
      </c>
    </row>
    <row r="104" spans="1:5">
      <c r="A104" s="154" t="s">
        <v>87</v>
      </c>
      <c r="B104" s="154" t="s">
        <v>1741</v>
      </c>
      <c r="C104" s="154" t="s">
        <v>1641</v>
      </c>
      <c r="D104" s="154"/>
      <c r="E104" s="179">
        <v>303143725686</v>
      </c>
    </row>
    <row r="105" spans="1:5">
      <c r="A105" s="154" t="s">
        <v>88</v>
      </c>
      <c r="B105" s="154" t="s">
        <v>3795</v>
      </c>
      <c r="C105" s="154" t="s">
        <v>1641</v>
      </c>
      <c r="D105" s="154"/>
      <c r="E105" s="179">
        <v>57772700409</v>
      </c>
    </row>
    <row r="106" spans="1:5">
      <c r="A106" s="154" t="s">
        <v>89</v>
      </c>
      <c r="B106" s="154" t="s">
        <v>1743</v>
      </c>
      <c r="C106" s="154" t="s">
        <v>1641</v>
      </c>
      <c r="D106" s="154"/>
      <c r="E106" s="179">
        <v>152719596708</v>
      </c>
    </row>
    <row r="107" spans="1:5">
      <c r="A107" s="154" t="s">
        <v>90</v>
      </c>
      <c r="B107" s="154" t="s">
        <v>4486</v>
      </c>
      <c r="C107" s="154" t="s">
        <v>1641</v>
      </c>
      <c r="D107" s="154"/>
      <c r="E107" s="179">
        <v>1352551016713</v>
      </c>
    </row>
    <row r="108" spans="1:5">
      <c r="A108" s="154" t="s">
        <v>3668</v>
      </c>
      <c r="B108" s="154" t="s">
        <v>3669</v>
      </c>
      <c r="C108" s="154" t="s">
        <v>1641</v>
      </c>
      <c r="D108" s="154"/>
      <c r="E108" s="179">
        <v>1415716957945</v>
      </c>
    </row>
    <row r="109" spans="1:5">
      <c r="A109" s="154" t="s">
        <v>91</v>
      </c>
      <c r="B109" s="154" t="s">
        <v>3797</v>
      </c>
      <c r="C109" s="154" t="s">
        <v>1641</v>
      </c>
      <c r="D109" s="154"/>
      <c r="E109" s="179">
        <v>52437090160</v>
      </c>
    </row>
    <row r="110" spans="1:5">
      <c r="A110" s="154" t="s">
        <v>1746</v>
      </c>
      <c r="B110" s="154" t="s">
        <v>3677</v>
      </c>
      <c r="C110" s="154" t="s">
        <v>1641</v>
      </c>
      <c r="D110" s="154"/>
      <c r="E110" s="179"/>
    </row>
    <row r="111" spans="1:5">
      <c r="A111" s="154" t="s">
        <v>92</v>
      </c>
      <c r="B111" s="154" t="s">
        <v>1748</v>
      </c>
      <c r="C111" s="154" t="s">
        <v>1641</v>
      </c>
      <c r="D111" s="154"/>
      <c r="E111" s="179"/>
    </row>
    <row r="112" spans="1:5">
      <c r="A112" s="154" t="s">
        <v>93</v>
      </c>
      <c r="B112" s="154" t="s">
        <v>3880</v>
      </c>
      <c r="C112" s="154" t="s">
        <v>1641</v>
      </c>
      <c r="D112" s="154"/>
      <c r="E112" s="179">
        <v>114302504502</v>
      </c>
    </row>
    <row r="113" spans="1:5">
      <c r="A113" s="154" t="s">
        <v>95</v>
      </c>
      <c r="B113" s="154" t="s">
        <v>1751</v>
      </c>
      <c r="C113" s="154" t="s">
        <v>1641</v>
      </c>
      <c r="D113" s="154"/>
      <c r="E113" s="179">
        <v>151685804553</v>
      </c>
    </row>
    <row r="114" spans="1:5">
      <c r="A114" s="154" t="s">
        <v>764</v>
      </c>
      <c r="B114" s="154" t="s">
        <v>4233</v>
      </c>
      <c r="C114" s="154" t="s">
        <v>1641</v>
      </c>
      <c r="D114" s="154"/>
      <c r="E114" s="179"/>
    </row>
    <row r="115" spans="1:5">
      <c r="A115" s="154" t="s">
        <v>96</v>
      </c>
      <c r="B115" s="154" t="s">
        <v>1752</v>
      </c>
      <c r="C115" s="154" t="s">
        <v>1641</v>
      </c>
      <c r="D115" s="154"/>
      <c r="E115" s="179">
        <v>323088889571</v>
      </c>
    </row>
    <row r="116" spans="1:5">
      <c r="A116" s="154" t="s">
        <v>99</v>
      </c>
      <c r="B116" s="154" t="s">
        <v>4195</v>
      </c>
      <c r="C116" s="154" t="s">
        <v>1641</v>
      </c>
      <c r="D116" s="154"/>
      <c r="E116" s="179">
        <v>121936472256</v>
      </c>
    </row>
    <row r="117" spans="1:5">
      <c r="A117" s="154" t="s">
        <v>100</v>
      </c>
      <c r="B117" s="154" t="s">
        <v>1754</v>
      </c>
      <c r="C117" s="154" t="s">
        <v>1641</v>
      </c>
      <c r="D117" s="154"/>
      <c r="E117" s="179">
        <v>1302197745510</v>
      </c>
    </row>
    <row r="118" spans="1:5">
      <c r="A118" s="154" t="s">
        <v>101</v>
      </c>
      <c r="B118" s="154" t="s">
        <v>1755</v>
      </c>
      <c r="C118" s="154" t="s">
        <v>1641</v>
      </c>
      <c r="D118" s="154"/>
      <c r="E118" s="179">
        <v>17996754671</v>
      </c>
    </row>
    <row r="119" spans="1:5">
      <c r="A119" s="154" t="s">
        <v>729</v>
      </c>
      <c r="B119" s="154" t="s">
        <v>1756</v>
      </c>
      <c r="C119" s="154" t="s">
        <v>1641</v>
      </c>
      <c r="D119" s="154"/>
      <c r="E119" s="179"/>
    </row>
    <row r="120" spans="1:5">
      <c r="A120" s="154" t="s">
        <v>102</v>
      </c>
      <c r="B120" s="154" t="s">
        <v>1757</v>
      </c>
      <c r="C120" s="154" t="s">
        <v>1641</v>
      </c>
      <c r="D120" s="154"/>
      <c r="E120" s="179"/>
    </row>
    <row r="121" spans="1:5">
      <c r="A121" s="154" t="s">
        <v>104</v>
      </c>
      <c r="B121" s="154" t="s">
        <v>1759</v>
      </c>
      <c r="C121" s="154" t="s">
        <v>1641</v>
      </c>
      <c r="D121" s="154"/>
      <c r="E121" s="179">
        <v>1398523350604</v>
      </c>
    </row>
    <row r="122" spans="1:5">
      <c r="A122" s="154" t="s">
        <v>106</v>
      </c>
      <c r="B122" s="154" t="s">
        <v>1760</v>
      </c>
      <c r="C122" s="154" t="s">
        <v>1641</v>
      </c>
      <c r="D122" s="154"/>
      <c r="E122" s="179">
        <v>12479997206775</v>
      </c>
    </row>
    <row r="123" spans="1:5">
      <c r="A123" s="154" t="s">
        <v>107</v>
      </c>
      <c r="B123" s="154" t="s">
        <v>1761</v>
      </c>
      <c r="C123" s="154" t="s">
        <v>1641</v>
      </c>
      <c r="D123" s="154"/>
      <c r="E123" s="179">
        <v>15116909090730</v>
      </c>
    </row>
    <row r="124" spans="1:5">
      <c r="A124" s="154" t="s">
        <v>108</v>
      </c>
      <c r="B124" s="154" t="s">
        <v>1763</v>
      </c>
      <c r="C124" s="154" t="s">
        <v>1641</v>
      </c>
      <c r="D124" s="154"/>
      <c r="E124" s="179">
        <v>378398564136</v>
      </c>
    </row>
    <row r="125" spans="1:5">
      <c r="A125" s="154" t="s">
        <v>3715</v>
      </c>
      <c r="B125" s="154" t="s">
        <v>3716</v>
      </c>
      <c r="C125" s="154" t="s">
        <v>1641</v>
      </c>
      <c r="D125" s="154"/>
      <c r="E125" s="179"/>
    </row>
    <row r="126" spans="1:5">
      <c r="A126" s="154" t="s">
        <v>3919</v>
      </c>
      <c r="B126" s="154" t="s">
        <v>3920</v>
      </c>
      <c r="C126" s="154" t="s">
        <v>1641</v>
      </c>
      <c r="D126" s="154"/>
      <c r="E126" s="179"/>
    </row>
    <row r="127" spans="1:5">
      <c r="A127" s="154" t="s">
        <v>3997</v>
      </c>
      <c r="B127" s="154" t="s">
        <v>4141</v>
      </c>
      <c r="C127" s="154" t="s">
        <v>1641</v>
      </c>
      <c r="D127" s="154"/>
      <c r="E127" s="179"/>
    </row>
    <row r="128" spans="1:5">
      <c r="A128" s="154" t="s">
        <v>1768</v>
      </c>
      <c r="B128" s="154" t="s">
        <v>4142</v>
      </c>
      <c r="C128" s="154" t="s">
        <v>1641</v>
      </c>
      <c r="D128" s="154"/>
      <c r="E128" s="179"/>
    </row>
    <row r="129" spans="1:5">
      <c r="A129" s="154" t="s">
        <v>4125</v>
      </c>
      <c r="B129" s="154" t="s">
        <v>4126</v>
      </c>
      <c r="C129" s="154" t="s">
        <v>1641</v>
      </c>
      <c r="D129" s="154"/>
      <c r="E129" s="179"/>
    </row>
    <row r="130" spans="1:5">
      <c r="A130" s="154" t="s">
        <v>3971</v>
      </c>
      <c r="B130" s="154" t="s">
        <v>4297</v>
      </c>
      <c r="C130" s="154" t="s">
        <v>1641</v>
      </c>
      <c r="D130" s="154"/>
      <c r="E130" s="179"/>
    </row>
    <row r="131" spans="1:5">
      <c r="A131" s="154" t="s">
        <v>3921</v>
      </c>
      <c r="B131" s="154" t="s">
        <v>3922</v>
      </c>
      <c r="C131" s="154" t="s">
        <v>1641</v>
      </c>
      <c r="D131" s="154"/>
      <c r="E131" s="179"/>
    </row>
    <row r="132" spans="1:5">
      <c r="A132" s="154" t="s">
        <v>3951</v>
      </c>
      <c r="B132" s="154" t="s">
        <v>3952</v>
      </c>
      <c r="C132" s="154" t="s">
        <v>1641</v>
      </c>
      <c r="D132" s="154"/>
      <c r="E132" s="179"/>
    </row>
    <row r="133" spans="1:5">
      <c r="A133" s="154" t="s">
        <v>3717</v>
      </c>
      <c r="B133" s="154" t="s">
        <v>4298</v>
      </c>
      <c r="C133" s="154" t="s">
        <v>1641</v>
      </c>
      <c r="D133" s="154"/>
      <c r="E133" s="179"/>
    </row>
    <row r="134" spans="1:5">
      <c r="A134" s="154" t="s">
        <v>3735</v>
      </c>
      <c r="B134" s="154" t="s">
        <v>3736</v>
      </c>
      <c r="C134" s="154" t="s">
        <v>1641</v>
      </c>
      <c r="D134" s="154"/>
      <c r="E134" s="179"/>
    </row>
    <row r="135" spans="1:5">
      <c r="A135" s="154" t="s">
        <v>3923</v>
      </c>
      <c r="B135" s="154" t="s">
        <v>3936</v>
      </c>
      <c r="C135" s="154" t="s">
        <v>1641</v>
      </c>
      <c r="D135" s="154"/>
      <c r="E135" s="179"/>
    </row>
    <row r="136" spans="1:5">
      <c r="A136" s="154" t="s">
        <v>4112</v>
      </c>
      <c r="B136" s="154" t="s">
        <v>4113</v>
      </c>
      <c r="C136" s="154" t="s">
        <v>1641</v>
      </c>
      <c r="D136" s="154"/>
      <c r="E136" s="179"/>
    </row>
    <row r="137" spans="1:5">
      <c r="A137" s="154" t="s">
        <v>1770</v>
      </c>
      <c r="B137" s="154" t="s">
        <v>3689</v>
      </c>
      <c r="C137" s="154" t="s">
        <v>1641</v>
      </c>
      <c r="D137" s="154"/>
      <c r="E137" s="179"/>
    </row>
    <row r="138" spans="1:5">
      <c r="A138" s="154" t="s">
        <v>3954</v>
      </c>
      <c r="B138" s="154" t="s">
        <v>3955</v>
      </c>
      <c r="C138" s="154" t="s">
        <v>1641</v>
      </c>
      <c r="D138" s="154"/>
      <c r="E138" s="179"/>
    </row>
    <row r="139" spans="1:5">
      <c r="A139" s="154" t="s">
        <v>1772</v>
      </c>
      <c r="B139" s="154" t="s">
        <v>1773</v>
      </c>
      <c r="C139" s="154" t="s">
        <v>1641</v>
      </c>
      <c r="D139" s="154"/>
      <c r="E139" s="179"/>
    </row>
    <row r="140" spans="1:5">
      <c r="A140" s="154" t="s">
        <v>1774</v>
      </c>
      <c r="B140" s="154" t="s">
        <v>1775</v>
      </c>
      <c r="C140" s="154" t="s">
        <v>1641</v>
      </c>
      <c r="D140" s="154"/>
      <c r="E140" s="179"/>
    </row>
    <row r="141" spans="1:5">
      <c r="A141" s="154" t="s">
        <v>1776</v>
      </c>
      <c r="B141" s="154" t="s">
        <v>1777</v>
      </c>
      <c r="C141" s="154" t="s">
        <v>1641</v>
      </c>
      <c r="D141" s="154"/>
      <c r="E141" s="179"/>
    </row>
    <row r="142" spans="1:5">
      <c r="A142" s="154" t="s">
        <v>4165</v>
      </c>
      <c r="B142" s="154" t="s">
        <v>4166</v>
      </c>
      <c r="C142" s="154" t="s">
        <v>1641</v>
      </c>
      <c r="D142" s="154"/>
      <c r="E142" s="179"/>
    </row>
    <row r="143" spans="1:5">
      <c r="A143" s="154" t="s">
        <v>4234</v>
      </c>
      <c r="B143" s="154" t="s">
        <v>4235</v>
      </c>
      <c r="C143" s="154" t="s">
        <v>1641</v>
      </c>
      <c r="D143" s="154"/>
      <c r="E143" s="179"/>
    </row>
    <row r="144" spans="1:5">
      <c r="A144" s="154" t="s">
        <v>1778</v>
      </c>
      <c r="B144" s="154" t="s">
        <v>3678</v>
      </c>
      <c r="C144" s="154" t="s">
        <v>1641</v>
      </c>
      <c r="D144" s="154"/>
      <c r="E144" s="179"/>
    </row>
    <row r="145" spans="1:5">
      <c r="A145" s="154" t="s">
        <v>1780</v>
      </c>
      <c r="B145" s="154" t="s">
        <v>3737</v>
      </c>
      <c r="C145" s="154" t="s">
        <v>1641</v>
      </c>
      <c r="D145" s="154"/>
      <c r="E145" s="179"/>
    </row>
    <row r="146" spans="1:5">
      <c r="A146" s="154" t="s">
        <v>109</v>
      </c>
      <c r="B146" s="154" t="s">
        <v>1783</v>
      </c>
      <c r="C146" s="154" t="s">
        <v>1641</v>
      </c>
      <c r="D146" s="154"/>
      <c r="E146" s="179">
        <v>38019609031268</v>
      </c>
    </row>
    <row r="147" spans="1:5">
      <c r="A147" s="154" t="s">
        <v>110</v>
      </c>
      <c r="B147" s="154" t="s">
        <v>1784</v>
      </c>
      <c r="C147" s="154" t="s">
        <v>1641</v>
      </c>
      <c r="D147" s="154"/>
      <c r="E147" s="179">
        <v>67455138294</v>
      </c>
    </row>
    <row r="148" spans="1:5">
      <c r="A148" s="154" t="s">
        <v>3754</v>
      </c>
      <c r="B148" s="154" t="s">
        <v>3755</v>
      </c>
      <c r="C148" s="154" t="s">
        <v>1641</v>
      </c>
      <c r="D148" s="154"/>
      <c r="E148" s="179">
        <v>7097351777384</v>
      </c>
    </row>
    <row r="149" spans="1:5">
      <c r="A149" s="154" t="s">
        <v>762</v>
      </c>
      <c r="B149" s="154" t="s">
        <v>1785</v>
      </c>
      <c r="C149" s="154" t="s">
        <v>1641</v>
      </c>
      <c r="D149" s="154"/>
      <c r="E149" s="179">
        <v>767379199934</v>
      </c>
    </row>
    <row r="150" spans="1:5">
      <c r="A150" s="154" t="s">
        <v>4267</v>
      </c>
      <c r="B150" s="154" t="s">
        <v>4299</v>
      </c>
      <c r="C150" s="154" t="s">
        <v>1641</v>
      </c>
      <c r="D150" s="154"/>
      <c r="E150" s="179">
        <v>3536055100097</v>
      </c>
    </row>
    <row r="151" spans="1:5">
      <c r="A151" s="154" t="s">
        <v>111</v>
      </c>
      <c r="B151" s="154" t="s">
        <v>3679</v>
      </c>
      <c r="C151" s="154" t="s">
        <v>1641</v>
      </c>
      <c r="D151" s="154"/>
      <c r="E151" s="179">
        <v>10721709075577</v>
      </c>
    </row>
    <row r="152" spans="1:5">
      <c r="A152" s="154" t="s">
        <v>858</v>
      </c>
      <c r="B152" s="154" t="s">
        <v>2750</v>
      </c>
      <c r="C152" s="154" t="s">
        <v>1641</v>
      </c>
      <c r="D152" s="154"/>
      <c r="E152" s="179">
        <v>86791237783</v>
      </c>
    </row>
    <row r="153" spans="1:5">
      <c r="A153" s="154" t="s">
        <v>112</v>
      </c>
      <c r="B153" s="154" t="s">
        <v>1787</v>
      </c>
      <c r="C153" s="154" t="s">
        <v>1641</v>
      </c>
      <c r="D153" s="154"/>
      <c r="E153" s="179">
        <v>197370920315</v>
      </c>
    </row>
    <row r="154" spans="1:5">
      <c r="A154" s="154" t="s">
        <v>114</v>
      </c>
      <c r="B154" s="154" t="s">
        <v>1789</v>
      </c>
      <c r="C154" s="154" t="s">
        <v>1641</v>
      </c>
      <c r="D154" s="154"/>
      <c r="E154" s="179">
        <v>1452406917275</v>
      </c>
    </row>
    <row r="155" spans="1:5">
      <c r="A155" s="154" t="s">
        <v>3738</v>
      </c>
      <c r="B155" s="154" t="s">
        <v>3739</v>
      </c>
      <c r="C155" s="154" t="s">
        <v>1641</v>
      </c>
      <c r="D155" s="154"/>
      <c r="E155" s="179">
        <v>13336516157</v>
      </c>
    </row>
    <row r="156" spans="1:5">
      <c r="A156" s="154" t="s">
        <v>115</v>
      </c>
      <c r="B156" s="154" t="s">
        <v>3962</v>
      </c>
      <c r="C156" s="154" t="s">
        <v>1641</v>
      </c>
      <c r="D156" s="154"/>
      <c r="E156" s="179">
        <v>713546906839</v>
      </c>
    </row>
    <row r="157" spans="1:5">
      <c r="A157" s="154" t="s">
        <v>116</v>
      </c>
      <c r="B157" s="154" t="s">
        <v>1791</v>
      </c>
      <c r="C157" s="154" t="s">
        <v>1641</v>
      </c>
      <c r="D157" s="154"/>
      <c r="E157" s="179">
        <v>49264468834</v>
      </c>
    </row>
    <row r="158" spans="1:5">
      <c r="A158" s="154" t="s">
        <v>787</v>
      </c>
      <c r="B158" s="154" t="s">
        <v>1793</v>
      </c>
      <c r="C158" s="154" t="s">
        <v>1641</v>
      </c>
      <c r="D158" s="154"/>
      <c r="E158" s="179">
        <v>8845157076569</v>
      </c>
    </row>
    <row r="159" spans="1:5">
      <c r="A159" s="154" t="s">
        <v>118</v>
      </c>
      <c r="B159" s="154" t="s">
        <v>1794</v>
      </c>
      <c r="C159" s="154" t="s">
        <v>1641</v>
      </c>
      <c r="D159" s="154"/>
      <c r="E159" s="179">
        <v>1784072297000</v>
      </c>
    </row>
    <row r="160" spans="1:5">
      <c r="A160" s="154" t="s">
        <v>119</v>
      </c>
      <c r="B160" s="154" t="s">
        <v>1795</v>
      </c>
      <c r="C160" s="154" t="s">
        <v>1641</v>
      </c>
      <c r="D160" s="154"/>
      <c r="E160" s="179">
        <v>1264961706911</v>
      </c>
    </row>
    <row r="161" spans="1:5">
      <c r="A161" s="154" t="s">
        <v>123</v>
      </c>
      <c r="B161" s="154" t="s">
        <v>1797</v>
      </c>
      <c r="C161" s="154" t="s">
        <v>1641</v>
      </c>
      <c r="D161" s="154"/>
      <c r="E161" s="179">
        <v>107662443728</v>
      </c>
    </row>
    <row r="162" spans="1:5">
      <c r="A162" s="154" t="s">
        <v>124</v>
      </c>
      <c r="B162" s="154" t="s">
        <v>1798</v>
      </c>
      <c r="C162" s="154" t="s">
        <v>1641</v>
      </c>
      <c r="D162" s="154"/>
      <c r="E162" s="179">
        <v>4438950764</v>
      </c>
    </row>
    <row r="163" spans="1:5">
      <c r="A163" s="154" t="s">
        <v>125</v>
      </c>
      <c r="B163" s="154" t="s">
        <v>1799</v>
      </c>
      <c r="C163" s="154" t="s">
        <v>1641</v>
      </c>
      <c r="D163" s="154"/>
      <c r="E163" s="179">
        <v>12280997952</v>
      </c>
    </row>
    <row r="164" spans="1:5">
      <c r="A164" s="154" t="s">
        <v>126</v>
      </c>
      <c r="B164" s="154" t="s">
        <v>1800</v>
      </c>
      <c r="C164" s="154" t="s">
        <v>1641</v>
      </c>
      <c r="D164" s="154"/>
      <c r="E164" s="179">
        <v>1097492203596</v>
      </c>
    </row>
    <row r="165" spans="1:5">
      <c r="A165" s="154" t="s">
        <v>128</v>
      </c>
      <c r="B165" s="154" t="s">
        <v>1802</v>
      </c>
      <c r="C165" s="154" t="s">
        <v>1641</v>
      </c>
      <c r="D165" s="154"/>
      <c r="E165" s="179">
        <v>205928543989</v>
      </c>
    </row>
    <row r="166" spans="1:5">
      <c r="A166" s="154" t="s">
        <v>129</v>
      </c>
      <c r="B166" s="154" t="s">
        <v>3948</v>
      </c>
      <c r="C166" s="154" t="s">
        <v>1641</v>
      </c>
      <c r="D166" s="154"/>
      <c r="E166" s="179">
        <v>1466403243730</v>
      </c>
    </row>
    <row r="167" spans="1:5">
      <c r="A167" s="154" t="s">
        <v>130</v>
      </c>
      <c r="B167" s="154" t="s">
        <v>1804</v>
      </c>
      <c r="C167" s="154" t="s">
        <v>1641</v>
      </c>
      <c r="D167" s="154"/>
      <c r="E167" s="179"/>
    </row>
    <row r="168" spans="1:5">
      <c r="A168" s="154" t="s">
        <v>131</v>
      </c>
      <c r="B168" s="154" t="s">
        <v>1805</v>
      </c>
      <c r="C168" s="154" t="s">
        <v>1641</v>
      </c>
      <c r="D168" s="154"/>
      <c r="E168" s="179">
        <v>248696847347</v>
      </c>
    </row>
    <row r="169" spans="1:5">
      <c r="A169" s="154" t="s">
        <v>132</v>
      </c>
      <c r="B169" s="154" t="s">
        <v>1806</v>
      </c>
      <c r="C169" s="154" t="s">
        <v>1641</v>
      </c>
      <c r="D169" s="154"/>
      <c r="E169" s="179">
        <v>683899890865</v>
      </c>
    </row>
    <row r="170" spans="1:5">
      <c r="A170" s="154" t="s">
        <v>724</v>
      </c>
      <c r="B170" s="154" t="s">
        <v>4127</v>
      </c>
      <c r="C170" s="154" t="s">
        <v>1641</v>
      </c>
      <c r="D170" s="154"/>
      <c r="E170" s="179">
        <v>838549098023</v>
      </c>
    </row>
    <row r="171" spans="1:5">
      <c r="A171" s="154" t="s">
        <v>133</v>
      </c>
      <c r="B171" s="154" t="s">
        <v>1807</v>
      </c>
      <c r="C171" s="154" t="s">
        <v>1641</v>
      </c>
      <c r="D171" s="154"/>
      <c r="E171" s="179">
        <v>244440218153</v>
      </c>
    </row>
    <row r="172" spans="1:5">
      <c r="A172" s="154" t="s">
        <v>1198</v>
      </c>
      <c r="B172" s="154" t="s">
        <v>2805</v>
      </c>
      <c r="C172" s="154" t="s">
        <v>1641</v>
      </c>
      <c r="D172" s="154"/>
      <c r="E172" s="179">
        <v>906967141844</v>
      </c>
    </row>
    <row r="173" spans="1:5">
      <c r="A173" s="154" t="s">
        <v>122</v>
      </c>
      <c r="B173" s="154" t="s">
        <v>1808</v>
      </c>
      <c r="C173" s="154" t="s">
        <v>1641</v>
      </c>
      <c r="D173" s="154"/>
      <c r="E173" s="179">
        <v>75847516614</v>
      </c>
    </row>
    <row r="174" spans="1:5">
      <c r="A174" s="154" t="s">
        <v>12</v>
      </c>
      <c r="B174" s="154" t="s">
        <v>1809</v>
      </c>
      <c r="C174" s="154" t="s">
        <v>1641</v>
      </c>
      <c r="D174" s="154"/>
      <c r="E174" s="179">
        <v>2341764588627</v>
      </c>
    </row>
    <row r="175" spans="1:5">
      <c r="A175" s="154" t="s">
        <v>137</v>
      </c>
      <c r="B175" s="154" t="s">
        <v>1810</v>
      </c>
      <c r="C175" s="154" t="s">
        <v>1641</v>
      </c>
      <c r="D175" s="154"/>
      <c r="E175" s="179">
        <v>2344021499818</v>
      </c>
    </row>
    <row r="176" spans="1:5">
      <c r="A176" s="154" t="s">
        <v>885</v>
      </c>
      <c r="B176" s="154" t="s">
        <v>2821</v>
      </c>
      <c r="C176" s="154" t="s">
        <v>1641</v>
      </c>
      <c r="D176" s="154"/>
      <c r="E176" s="179">
        <v>205430768741</v>
      </c>
    </row>
    <row r="177" spans="1:5">
      <c r="A177" s="154" t="s">
        <v>4269</v>
      </c>
      <c r="B177" s="154" t="s">
        <v>4300</v>
      </c>
      <c r="C177" s="154" t="s">
        <v>1641</v>
      </c>
      <c r="D177" s="154"/>
      <c r="E177" s="179">
        <v>1763756752787</v>
      </c>
    </row>
    <row r="178" spans="1:5">
      <c r="A178" s="154" t="s">
        <v>140</v>
      </c>
      <c r="B178" s="154" t="s">
        <v>1813</v>
      </c>
      <c r="C178" s="154" t="s">
        <v>1641</v>
      </c>
      <c r="D178" s="154"/>
      <c r="E178" s="179">
        <v>52900847302653</v>
      </c>
    </row>
    <row r="179" spans="1:5">
      <c r="A179" s="154" t="s">
        <v>121</v>
      </c>
      <c r="B179" s="154" t="s">
        <v>1814</v>
      </c>
      <c r="C179" s="154" t="s">
        <v>1641</v>
      </c>
      <c r="D179" s="154"/>
      <c r="E179" s="179">
        <v>120448349224</v>
      </c>
    </row>
    <row r="180" spans="1:5">
      <c r="A180" s="154" t="s">
        <v>141</v>
      </c>
      <c r="B180" s="154" t="s">
        <v>1815</v>
      </c>
      <c r="C180" s="154" t="s">
        <v>1641</v>
      </c>
      <c r="D180" s="154"/>
      <c r="E180" s="179">
        <v>5220138138</v>
      </c>
    </row>
    <row r="181" spans="1:5">
      <c r="A181" s="154" t="s">
        <v>142</v>
      </c>
      <c r="B181" s="154" t="s">
        <v>1816</v>
      </c>
      <c r="C181" s="154" t="s">
        <v>1641</v>
      </c>
      <c r="D181" s="154"/>
      <c r="E181" s="179">
        <v>95271534032</v>
      </c>
    </row>
    <row r="182" spans="1:5">
      <c r="A182" s="154" t="s">
        <v>143</v>
      </c>
      <c r="B182" s="154" t="s">
        <v>1817</v>
      </c>
      <c r="C182" s="154" t="s">
        <v>1641</v>
      </c>
      <c r="D182" s="154"/>
      <c r="E182" s="179">
        <v>8967069096921</v>
      </c>
    </row>
    <row r="183" spans="1:5">
      <c r="A183" s="154" t="s">
        <v>135</v>
      </c>
      <c r="B183" s="154" t="s">
        <v>1818</v>
      </c>
      <c r="C183" s="154" t="s">
        <v>1641</v>
      </c>
      <c r="D183" s="154"/>
      <c r="E183" s="179">
        <v>0</v>
      </c>
    </row>
    <row r="184" spans="1:5">
      <c r="A184" s="154" t="s">
        <v>144</v>
      </c>
      <c r="B184" s="154" t="s">
        <v>3879</v>
      </c>
      <c r="C184" s="154" t="s">
        <v>1641</v>
      </c>
      <c r="D184" s="154"/>
      <c r="E184" s="179">
        <v>1859997145196</v>
      </c>
    </row>
    <row r="185" spans="1:5">
      <c r="A185" s="154" t="s">
        <v>835</v>
      </c>
      <c r="B185" s="154" t="s">
        <v>2850</v>
      </c>
      <c r="C185" s="154" t="s">
        <v>1641</v>
      </c>
      <c r="D185" s="154"/>
      <c r="E185" s="179">
        <v>1339276273233</v>
      </c>
    </row>
    <row r="186" spans="1:5">
      <c r="A186" s="154" t="s">
        <v>145</v>
      </c>
      <c r="B186" s="154" t="s">
        <v>1820</v>
      </c>
      <c r="C186" s="154" t="s">
        <v>1641</v>
      </c>
      <c r="D186" s="154"/>
      <c r="E186" s="179">
        <v>120256165729</v>
      </c>
    </row>
    <row r="187" spans="1:5">
      <c r="A187" s="154" t="s">
        <v>146</v>
      </c>
      <c r="B187" s="154" t="s">
        <v>1821</v>
      </c>
      <c r="C187" s="154" t="s">
        <v>1641</v>
      </c>
      <c r="D187" s="154"/>
      <c r="E187" s="179">
        <v>215765750179</v>
      </c>
    </row>
    <row r="188" spans="1:5">
      <c r="A188" s="154" t="s">
        <v>738</v>
      </c>
      <c r="B188" s="154" t="s">
        <v>1822</v>
      </c>
      <c r="C188" s="154" t="s">
        <v>1641</v>
      </c>
      <c r="D188" s="154"/>
      <c r="E188" s="179"/>
    </row>
    <row r="189" spans="1:5">
      <c r="A189" s="154" t="s">
        <v>148</v>
      </c>
      <c r="B189" s="154" t="s">
        <v>1823</v>
      </c>
      <c r="C189" s="154" t="s">
        <v>1641</v>
      </c>
      <c r="D189" s="154"/>
      <c r="E189" s="179">
        <v>67982315092</v>
      </c>
    </row>
    <row r="190" spans="1:5">
      <c r="A190" s="154" t="s">
        <v>149</v>
      </c>
      <c r="B190" s="154" t="s">
        <v>1824</v>
      </c>
      <c r="C190" s="154" t="s">
        <v>1641</v>
      </c>
      <c r="D190" s="154"/>
      <c r="E190" s="179">
        <v>50431736817</v>
      </c>
    </row>
    <row r="191" spans="1:5">
      <c r="A191" s="154" t="s">
        <v>739</v>
      </c>
      <c r="B191" s="154" t="s">
        <v>1826</v>
      </c>
      <c r="C191" s="154" t="s">
        <v>1641</v>
      </c>
      <c r="D191" s="154"/>
      <c r="E191" s="179">
        <v>68416131956</v>
      </c>
    </row>
    <row r="192" spans="1:5">
      <c r="A192" s="154" t="s">
        <v>740</v>
      </c>
      <c r="B192" s="154" t="s">
        <v>1827</v>
      </c>
      <c r="C192" s="154" t="s">
        <v>1641</v>
      </c>
      <c r="D192" s="154"/>
      <c r="E192" s="179">
        <v>286549469719</v>
      </c>
    </row>
    <row r="193" spans="1:5">
      <c r="A193" s="154" t="s">
        <v>749</v>
      </c>
      <c r="B193" s="154" t="s">
        <v>1828</v>
      </c>
      <c r="C193" s="154" t="s">
        <v>1641</v>
      </c>
      <c r="D193" s="154"/>
      <c r="E193" s="179">
        <v>36882751087437</v>
      </c>
    </row>
    <row r="194" spans="1:5">
      <c r="A194" s="154" t="s">
        <v>1610</v>
      </c>
      <c r="B194" s="154" t="s">
        <v>1831</v>
      </c>
      <c r="C194" s="154" t="s">
        <v>1641</v>
      </c>
      <c r="D194" s="154"/>
      <c r="E194" s="179">
        <v>519626407596</v>
      </c>
    </row>
    <row r="195" spans="1:5">
      <c r="A195" s="154" t="s">
        <v>154</v>
      </c>
      <c r="B195" s="154" t="s">
        <v>4196</v>
      </c>
      <c r="C195" s="154" t="s">
        <v>1641</v>
      </c>
      <c r="D195" s="154"/>
      <c r="E195" s="179">
        <v>1489354847497</v>
      </c>
    </row>
    <row r="196" spans="1:5">
      <c r="A196" s="154" t="s">
        <v>155</v>
      </c>
      <c r="B196" s="154" t="s">
        <v>1833</v>
      </c>
      <c r="C196" s="154" t="s">
        <v>1641</v>
      </c>
      <c r="D196" s="154"/>
      <c r="E196" s="179">
        <v>253531920069</v>
      </c>
    </row>
    <row r="197" spans="1:5">
      <c r="A197" s="154" t="s">
        <v>750</v>
      </c>
      <c r="B197" s="154" t="s">
        <v>1834</v>
      </c>
      <c r="C197" s="154" t="s">
        <v>1641</v>
      </c>
      <c r="D197" s="154"/>
      <c r="E197" s="179">
        <v>174099007253</v>
      </c>
    </row>
    <row r="198" spans="1:5">
      <c r="A198" s="154" t="s">
        <v>156</v>
      </c>
      <c r="B198" s="154" t="s">
        <v>4301</v>
      </c>
      <c r="C198" s="154" t="s">
        <v>1641</v>
      </c>
      <c r="D198" s="154"/>
      <c r="E198" s="179">
        <v>546206333856</v>
      </c>
    </row>
    <row r="199" spans="1:5">
      <c r="A199" s="154" t="s">
        <v>158</v>
      </c>
      <c r="B199" s="154" t="s">
        <v>1837</v>
      </c>
      <c r="C199" s="154" t="s">
        <v>1641</v>
      </c>
      <c r="D199" s="154"/>
      <c r="E199" s="179">
        <v>213048890923</v>
      </c>
    </row>
    <row r="200" spans="1:5">
      <c r="A200" s="154" t="s">
        <v>159</v>
      </c>
      <c r="B200" s="154" t="s">
        <v>4236</v>
      </c>
      <c r="C200" s="154" t="s">
        <v>1641</v>
      </c>
      <c r="D200" s="154"/>
      <c r="E200" s="179">
        <v>162512587152</v>
      </c>
    </row>
    <row r="201" spans="1:5">
      <c r="A201" s="154" t="s">
        <v>160</v>
      </c>
      <c r="B201" s="154" t="s">
        <v>4271</v>
      </c>
      <c r="C201" s="154" t="s">
        <v>1641</v>
      </c>
      <c r="D201" s="154"/>
      <c r="E201" s="179">
        <v>159125361464</v>
      </c>
    </row>
    <row r="202" spans="1:5">
      <c r="A202" s="154" t="s">
        <v>162</v>
      </c>
      <c r="B202" s="154" t="s">
        <v>1840</v>
      </c>
      <c r="C202" s="154" t="s">
        <v>1641</v>
      </c>
      <c r="D202" s="154"/>
      <c r="E202" s="179">
        <v>1335907334634</v>
      </c>
    </row>
    <row r="203" spans="1:5">
      <c r="A203" s="154" t="s">
        <v>163</v>
      </c>
      <c r="B203" s="154" t="s">
        <v>1841</v>
      </c>
      <c r="C203" s="154" t="s">
        <v>1641</v>
      </c>
      <c r="D203" s="154"/>
      <c r="E203" s="179">
        <v>2481593304229</v>
      </c>
    </row>
    <row r="204" spans="1:5">
      <c r="A204" s="154" t="s">
        <v>164</v>
      </c>
      <c r="B204" s="154" t="s">
        <v>1842</v>
      </c>
      <c r="C204" s="154" t="s">
        <v>1641</v>
      </c>
      <c r="D204" s="154"/>
      <c r="E204" s="179">
        <v>281361228000</v>
      </c>
    </row>
    <row r="205" spans="1:5">
      <c r="A205" s="154" t="s">
        <v>3691</v>
      </c>
      <c r="B205" s="154" t="s">
        <v>3777</v>
      </c>
      <c r="C205" s="154" t="s">
        <v>1641</v>
      </c>
      <c r="D205" s="154"/>
      <c r="E205" s="179">
        <v>122830469185</v>
      </c>
    </row>
    <row r="206" spans="1:5">
      <c r="A206" s="154" t="s">
        <v>165</v>
      </c>
      <c r="B206" s="154" t="s">
        <v>1843</v>
      </c>
      <c r="C206" s="154" t="s">
        <v>1641</v>
      </c>
      <c r="D206" s="154"/>
      <c r="E206" s="179">
        <v>1752779077255</v>
      </c>
    </row>
    <row r="207" spans="1:5">
      <c r="A207" s="154" t="s">
        <v>851</v>
      </c>
      <c r="B207" s="154" t="s">
        <v>3949</v>
      </c>
      <c r="C207" s="154" t="s">
        <v>1641</v>
      </c>
      <c r="D207" s="154"/>
      <c r="E207" s="179"/>
    </row>
    <row r="208" spans="1:5">
      <c r="A208" s="154" t="s">
        <v>166</v>
      </c>
      <c r="B208" s="154" t="s">
        <v>1844</v>
      </c>
      <c r="C208" s="154" t="s">
        <v>1641</v>
      </c>
      <c r="D208" s="154"/>
      <c r="E208" s="179">
        <v>84323165632</v>
      </c>
    </row>
    <row r="209" spans="1:5">
      <c r="A209" s="154" t="s">
        <v>755</v>
      </c>
      <c r="B209" s="154" t="s">
        <v>1845</v>
      </c>
      <c r="C209" s="154" t="s">
        <v>1641</v>
      </c>
      <c r="D209" s="154"/>
      <c r="E209" s="179">
        <v>256962276340</v>
      </c>
    </row>
    <row r="210" spans="1:5">
      <c r="A210" s="154" t="s">
        <v>168</v>
      </c>
      <c r="B210" s="154" t="s">
        <v>1847</v>
      </c>
      <c r="C210" s="154" t="s">
        <v>1641</v>
      </c>
      <c r="D210" s="154"/>
      <c r="E210" s="179">
        <v>202169264062</v>
      </c>
    </row>
    <row r="211" spans="1:5">
      <c r="A211" s="154" t="s">
        <v>170</v>
      </c>
      <c r="B211" s="154" t="s">
        <v>1848</v>
      </c>
      <c r="C211" s="154" t="s">
        <v>1641</v>
      </c>
      <c r="D211" s="154"/>
      <c r="E211" s="179">
        <v>414932853226</v>
      </c>
    </row>
    <row r="212" spans="1:5">
      <c r="A212" s="154" t="s">
        <v>171</v>
      </c>
      <c r="B212" s="154" t="s">
        <v>1849</v>
      </c>
      <c r="C212" s="154" t="s">
        <v>1641</v>
      </c>
      <c r="D212" s="154"/>
      <c r="E212" s="179">
        <v>134041345020</v>
      </c>
    </row>
    <row r="213" spans="1:5">
      <c r="A213" s="154" t="s">
        <v>172</v>
      </c>
      <c r="B213" s="154" t="s">
        <v>1850</v>
      </c>
      <c r="C213" s="154" t="s">
        <v>1641</v>
      </c>
      <c r="D213" s="154"/>
      <c r="E213" s="179">
        <v>308717988705</v>
      </c>
    </row>
    <row r="214" spans="1:5">
      <c r="A214" s="154" t="s">
        <v>173</v>
      </c>
      <c r="B214" s="154" t="s">
        <v>3818</v>
      </c>
      <c r="C214" s="154" t="s">
        <v>1641</v>
      </c>
      <c r="D214" s="154"/>
      <c r="E214" s="179">
        <v>341265063589</v>
      </c>
    </row>
    <row r="215" spans="1:5">
      <c r="A215" s="154" t="s">
        <v>175</v>
      </c>
      <c r="B215" s="154" t="s">
        <v>1853</v>
      </c>
      <c r="C215" s="154" t="s">
        <v>1641</v>
      </c>
      <c r="D215" s="154"/>
      <c r="E215" s="179">
        <v>-9831461787</v>
      </c>
    </row>
    <row r="216" spans="1:5">
      <c r="A216" s="154" t="s">
        <v>176</v>
      </c>
      <c r="B216" s="154" t="s">
        <v>1855</v>
      </c>
      <c r="C216" s="154" t="s">
        <v>1641</v>
      </c>
      <c r="D216" s="154"/>
      <c r="E216" s="179">
        <v>695590186476</v>
      </c>
    </row>
    <row r="217" spans="1:5">
      <c r="A217" s="154" t="s">
        <v>177</v>
      </c>
      <c r="B217" s="154" t="s">
        <v>1856</v>
      </c>
      <c r="C217" s="154" t="s">
        <v>1641</v>
      </c>
      <c r="D217" s="154"/>
      <c r="E217" s="179">
        <v>6945205944</v>
      </c>
    </row>
    <row r="218" spans="1:5">
      <c r="A218" s="154" t="s">
        <v>178</v>
      </c>
      <c r="B218" s="154" t="s">
        <v>1857</v>
      </c>
      <c r="C218" s="154" t="s">
        <v>1641</v>
      </c>
      <c r="D218" s="154"/>
      <c r="E218" s="179">
        <v>176210588509</v>
      </c>
    </row>
    <row r="219" spans="1:5">
      <c r="A219" s="154" t="s">
        <v>179</v>
      </c>
      <c r="B219" s="154" t="s">
        <v>4237</v>
      </c>
      <c r="C219" s="154" t="s">
        <v>1641</v>
      </c>
      <c r="D219" s="154"/>
      <c r="E219" s="179">
        <v>838210377306</v>
      </c>
    </row>
    <row r="220" spans="1:5">
      <c r="A220" s="154" t="s">
        <v>180</v>
      </c>
      <c r="B220" s="154" t="s">
        <v>1859</v>
      </c>
      <c r="C220" s="154" t="s">
        <v>1641</v>
      </c>
      <c r="D220" s="154"/>
      <c r="E220" s="179">
        <v>275839070344</v>
      </c>
    </row>
    <row r="221" spans="1:5">
      <c r="A221" s="154" t="s">
        <v>768</v>
      </c>
      <c r="B221" s="154" t="s">
        <v>4128</v>
      </c>
      <c r="C221" s="154" t="s">
        <v>1641</v>
      </c>
      <c r="D221" s="154"/>
      <c r="E221" s="179"/>
    </row>
    <row r="222" spans="1:5">
      <c r="A222" s="154" t="s">
        <v>182</v>
      </c>
      <c r="B222" s="154" t="s">
        <v>1861</v>
      </c>
      <c r="C222" s="154" t="s">
        <v>1641</v>
      </c>
      <c r="D222" s="154"/>
      <c r="E222" s="179">
        <v>673984809891</v>
      </c>
    </row>
    <row r="223" spans="1:5">
      <c r="A223" s="154" t="s">
        <v>183</v>
      </c>
      <c r="B223" s="154" t="s">
        <v>1862</v>
      </c>
      <c r="C223" s="154" t="s">
        <v>1641</v>
      </c>
      <c r="D223" s="154"/>
      <c r="E223" s="179"/>
    </row>
    <row r="224" spans="1:5">
      <c r="A224" s="154" t="s">
        <v>810</v>
      </c>
      <c r="B224" s="154" t="s">
        <v>2960</v>
      </c>
      <c r="C224" s="154" t="s">
        <v>1641</v>
      </c>
      <c r="D224" s="154"/>
      <c r="E224" s="179">
        <v>8472243353998</v>
      </c>
    </row>
    <row r="225" spans="1:5">
      <c r="A225" s="154" t="s">
        <v>3528</v>
      </c>
      <c r="B225" s="154" t="s">
        <v>3529</v>
      </c>
      <c r="C225" s="154" t="s">
        <v>1641</v>
      </c>
      <c r="D225" s="154"/>
      <c r="E225" s="179">
        <v>741550010628</v>
      </c>
    </row>
    <row r="226" spans="1:5">
      <c r="A226" s="154" t="s">
        <v>185</v>
      </c>
      <c r="B226" s="154" t="s">
        <v>1864</v>
      </c>
      <c r="C226" s="154" t="s">
        <v>1641</v>
      </c>
      <c r="D226" s="154"/>
      <c r="E226" s="179">
        <v>88592985503</v>
      </c>
    </row>
    <row r="227" spans="1:5">
      <c r="A227" s="154" t="s">
        <v>186</v>
      </c>
      <c r="B227" s="154" t="s">
        <v>1865</v>
      </c>
      <c r="C227" s="154" t="s">
        <v>1641</v>
      </c>
      <c r="D227" s="154"/>
      <c r="E227" s="179">
        <v>96119781559</v>
      </c>
    </row>
    <row r="228" spans="1:5">
      <c r="A228" s="154" t="s">
        <v>187</v>
      </c>
      <c r="B228" s="154" t="s">
        <v>756</v>
      </c>
      <c r="C228" s="154" t="s">
        <v>1641</v>
      </c>
      <c r="D228" s="154"/>
      <c r="E228" s="179">
        <v>0</v>
      </c>
    </row>
    <row r="229" spans="1:5">
      <c r="A229" s="154" t="s">
        <v>783</v>
      </c>
      <c r="B229" s="154" t="s">
        <v>2979</v>
      </c>
      <c r="C229" s="154" t="s">
        <v>1641</v>
      </c>
      <c r="D229" s="154"/>
      <c r="E229" s="179">
        <v>1018110161318</v>
      </c>
    </row>
    <row r="230" spans="1:5">
      <c r="A230" s="154" t="s">
        <v>3485</v>
      </c>
      <c r="B230" s="154" t="s">
        <v>3486</v>
      </c>
      <c r="C230" s="154" t="s">
        <v>1641</v>
      </c>
      <c r="D230" s="154"/>
      <c r="E230" s="179"/>
    </row>
    <row r="231" spans="1:5">
      <c r="A231" s="154" t="s">
        <v>741</v>
      </c>
      <c r="B231" s="154" t="s">
        <v>1866</v>
      </c>
      <c r="C231" s="154" t="s">
        <v>1641</v>
      </c>
      <c r="D231" s="154"/>
      <c r="E231" s="179">
        <v>1041226318995</v>
      </c>
    </row>
    <row r="232" spans="1:5">
      <c r="A232" s="154" t="s">
        <v>188</v>
      </c>
      <c r="B232" s="154" t="s">
        <v>1867</v>
      </c>
      <c r="C232" s="154" t="s">
        <v>1641</v>
      </c>
      <c r="D232" s="154"/>
      <c r="E232" s="179">
        <v>24019754000000</v>
      </c>
    </row>
    <row r="233" spans="1:5">
      <c r="A233" s="154" t="s">
        <v>189</v>
      </c>
      <c r="B233" s="154" t="s">
        <v>1868</v>
      </c>
      <c r="C233" s="154" t="s">
        <v>1641</v>
      </c>
      <c r="D233" s="154"/>
      <c r="E233" s="179">
        <v>46461952026773</v>
      </c>
    </row>
    <row r="234" spans="1:5">
      <c r="A234" s="154" t="s">
        <v>3009</v>
      </c>
      <c r="B234" s="154" t="s">
        <v>3010</v>
      </c>
      <c r="C234" s="154" t="s">
        <v>1641</v>
      </c>
      <c r="D234" s="154"/>
      <c r="E234" s="179"/>
    </row>
    <row r="235" spans="1:5">
      <c r="A235" s="154" t="s">
        <v>190</v>
      </c>
      <c r="B235" s="154" t="s">
        <v>1869</v>
      </c>
      <c r="C235" s="154" t="s">
        <v>1641</v>
      </c>
      <c r="D235" s="154"/>
      <c r="E235" s="179">
        <v>449299534366</v>
      </c>
    </row>
    <row r="236" spans="1:5">
      <c r="A236" s="154" t="s">
        <v>191</v>
      </c>
      <c r="B236" s="154" t="s">
        <v>1870</v>
      </c>
      <c r="C236" s="154" t="s">
        <v>1641</v>
      </c>
      <c r="D236" s="154"/>
      <c r="E236" s="179">
        <v>16510229727</v>
      </c>
    </row>
    <row r="237" spans="1:5">
      <c r="A237" s="154" t="s">
        <v>192</v>
      </c>
      <c r="B237" s="154" t="s">
        <v>1871</v>
      </c>
      <c r="C237" s="154" t="s">
        <v>1641</v>
      </c>
      <c r="D237" s="154"/>
      <c r="E237" s="179">
        <v>3825214903</v>
      </c>
    </row>
    <row r="238" spans="1:5">
      <c r="A238" s="154" t="s">
        <v>193</v>
      </c>
      <c r="B238" s="154" t="s">
        <v>1872</v>
      </c>
      <c r="C238" s="154" t="s">
        <v>1641</v>
      </c>
      <c r="D238" s="154"/>
      <c r="E238" s="179">
        <v>292681443052</v>
      </c>
    </row>
    <row r="239" spans="1:5">
      <c r="A239" s="154" t="s">
        <v>522</v>
      </c>
      <c r="B239" s="154" t="s">
        <v>2235</v>
      </c>
      <c r="C239" s="154" t="s">
        <v>1641</v>
      </c>
      <c r="D239" s="154"/>
      <c r="E239" s="179">
        <v>14342264139</v>
      </c>
    </row>
    <row r="240" spans="1:5">
      <c r="A240" s="154" t="s">
        <v>805</v>
      </c>
      <c r="B240" s="154" t="s">
        <v>1873</v>
      </c>
      <c r="C240" s="154" t="s">
        <v>1641</v>
      </c>
      <c r="D240" s="154"/>
      <c r="E240" s="179">
        <v>563639933234</v>
      </c>
    </row>
    <row r="241" spans="1:5">
      <c r="A241" s="154" t="s">
        <v>893</v>
      </c>
      <c r="B241" s="154" t="s">
        <v>3786</v>
      </c>
      <c r="C241" s="154" t="s">
        <v>1641</v>
      </c>
      <c r="D241" s="154"/>
      <c r="E241" s="179">
        <v>52434036372</v>
      </c>
    </row>
    <row r="242" spans="1:5">
      <c r="A242" s="154" t="s">
        <v>195</v>
      </c>
      <c r="B242" s="154" t="s">
        <v>1874</v>
      </c>
      <c r="C242" s="154" t="s">
        <v>1641</v>
      </c>
      <c r="D242" s="154"/>
      <c r="E242" s="179">
        <v>3261407519137</v>
      </c>
    </row>
    <row r="243" spans="1:5">
      <c r="A243" s="154" t="s">
        <v>196</v>
      </c>
      <c r="B243" s="154" t="s">
        <v>1875</v>
      </c>
      <c r="C243" s="154" t="s">
        <v>1641</v>
      </c>
      <c r="D243" s="154"/>
      <c r="E243" s="179">
        <v>1279401152222</v>
      </c>
    </row>
    <row r="244" spans="1:5">
      <c r="A244" s="154" t="s">
        <v>197</v>
      </c>
      <c r="B244" s="154" t="s">
        <v>1876</v>
      </c>
      <c r="C244" s="154" t="s">
        <v>1641</v>
      </c>
      <c r="D244" s="154"/>
      <c r="E244" s="179">
        <v>120345049065</v>
      </c>
    </row>
    <row r="245" spans="1:5">
      <c r="A245" s="154" t="s">
        <v>3819</v>
      </c>
      <c r="B245" s="154" t="s">
        <v>3937</v>
      </c>
      <c r="C245" s="154" t="s">
        <v>1641</v>
      </c>
      <c r="D245" s="154"/>
      <c r="E245" s="179">
        <v>123113209177</v>
      </c>
    </row>
    <row r="246" spans="1:5">
      <c r="A246" s="154" t="s">
        <v>199</v>
      </c>
      <c r="B246" s="154" t="s">
        <v>1877</v>
      </c>
      <c r="C246" s="154" t="s">
        <v>1641</v>
      </c>
      <c r="D246" s="154"/>
      <c r="E246" s="179">
        <v>362909165717</v>
      </c>
    </row>
    <row r="247" spans="1:5">
      <c r="A247" s="154" t="s">
        <v>200</v>
      </c>
      <c r="B247" s="154" t="s">
        <v>1878</v>
      </c>
      <c r="C247" s="154" t="s">
        <v>1641</v>
      </c>
      <c r="D247" s="154"/>
      <c r="E247" s="179">
        <v>2171658357992</v>
      </c>
    </row>
    <row r="248" spans="1:5">
      <c r="A248" s="154" t="s">
        <v>814</v>
      </c>
      <c r="B248" s="154" t="s">
        <v>3047</v>
      </c>
      <c r="C248" s="154" t="s">
        <v>1641</v>
      </c>
      <c r="D248" s="154"/>
      <c r="E248" s="179">
        <v>81782884357</v>
      </c>
    </row>
    <row r="249" spans="1:5">
      <c r="A249" s="154" t="s">
        <v>201</v>
      </c>
      <c r="B249" s="154" t="s">
        <v>1879</v>
      </c>
      <c r="C249" s="154" t="s">
        <v>1641</v>
      </c>
      <c r="D249" s="154"/>
      <c r="E249" s="179">
        <v>4467747931</v>
      </c>
    </row>
    <row r="250" spans="1:5">
      <c r="A250" s="154" t="s">
        <v>198</v>
      </c>
      <c r="B250" s="154" t="s">
        <v>3998</v>
      </c>
      <c r="C250" s="154" t="s">
        <v>1641</v>
      </c>
      <c r="D250" s="154"/>
      <c r="E250" s="179">
        <v>3586658446812</v>
      </c>
    </row>
    <row r="251" spans="1:5">
      <c r="A251" s="154" t="s">
        <v>202</v>
      </c>
      <c r="B251" s="154" t="s">
        <v>1881</v>
      </c>
      <c r="C251" s="154" t="s">
        <v>1641</v>
      </c>
      <c r="D251" s="154"/>
      <c r="E251" s="179">
        <v>148368615030</v>
      </c>
    </row>
    <row r="252" spans="1:5">
      <c r="A252" s="154" t="s">
        <v>3487</v>
      </c>
      <c r="B252" s="154" t="s">
        <v>3488</v>
      </c>
      <c r="C252" s="154" t="s">
        <v>1641</v>
      </c>
      <c r="D252" s="154"/>
      <c r="E252" s="179"/>
    </row>
    <row r="253" spans="1:5">
      <c r="A253" s="154" t="s">
        <v>203</v>
      </c>
      <c r="B253" s="154" t="s">
        <v>1882</v>
      </c>
      <c r="C253" s="154" t="s">
        <v>1641</v>
      </c>
      <c r="D253" s="154"/>
      <c r="E253" s="179">
        <v>178760496607</v>
      </c>
    </row>
    <row r="254" spans="1:5">
      <c r="A254" s="154" t="s">
        <v>204</v>
      </c>
      <c r="B254" s="154" t="s">
        <v>1883</v>
      </c>
      <c r="C254" s="154" t="s">
        <v>1641</v>
      </c>
      <c r="D254" s="154"/>
      <c r="E254" s="179">
        <v>216258391889</v>
      </c>
    </row>
    <row r="255" spans="1:5">
      <c r="A255" s="154" t="s">
        <v>767</v>
      </c>
      <c r="B255" s="154" t="s">
        <v>3057</v>
      </c>
      <c r="C255" s="154" t="s">
        <v>1641</v>
      </c>
      <c r="D255" s="154"/>
      <c r="E255" s="179">
        <v>270534680364</v>
      </c>
    </row>
    <row r="256" spans="1:5">
      <c r="A256" s="154" t="s">
        <v>205</v>
      </c>
      <c r="B256" s="154" t="s">
        <v>1884</v>
      </c>
      <c r="C256" s="154" t="s">
        <v>1641</v>
      </c>
      <c r="D256" s="154"/>
      <c r="E256" s="179">
        <v>879278437982</v>
      </c>
    </row>
    <row r="257" spans="1:5">
      <c r="A257" s="154" t="s">
        <v>206</v>
      </c>
      <c r="B257" s="154" t="s">
        <v>1885</v>
      </c>
      <c r="C257" s="154" t="s">
        <v>1641</v>
      </c>
      <c r="D257" s="154"/>
      <c r="E257" s="179">
        <v>3767231508898</v>
      </c>
    </row>
    <row r="258" spans="1:5">
      <c r="A258" s="154" t="s">
        <v>207</v>
      </c>
      <c r="B258" s="154" t="s">
        <v>3781</v>
      </c>
      <c r="C258" s="154" t="s">
        <v>1641</v>
      </c>
      <c r="D258" s="154"/>
      <c r="E258" s="179"/>
    </row>
    <row r="259" spans="1:5">
      <c r="A259" s="154" t="s">
        <v>208</v>
      </c>
      <c r="B259" s="154" t="s">
        <v>1887</v>
      </c>
      <c r="C259" s="154" t="s">
        <v>1641</v>
      </c>
      <c r="D259" s="154"/>
      <c r="E259" s="179">
        <v>375949837759</v>
      </c>
    </row>
    <row r="260" spans="1:5">
      <c r="A260" s="154" t="s">
        <v>209</v>
      </c>
      <c r="B260" s="154" t="s">
        <v>1888</v>
      </c>
      <c r="C260" s="154" t="s">
        <v>1641</v>
      </c>
      <c r="D260" s="154"/>
      <c r="E260" s="179">
        <v>104332489333</v>
      </c>
    </row>
    <row r="261" spans="1:5">
      <c r="A261" s="154" t="s">
        <v>1345</v>
      </c>
      <c r="B261" s="154" t="s">
        <v>3848</v>
      </c>
      <c r="C261" s="154" t="s">
        <v>1641</v>
      </c>
      <c r="D261" s="154"/>
      <c r="E261" s="179">
        <v>440932630838</v>
      </c>
    </row>
    <row r="262" spans="1:5">
      <c r="A262" s="154" t="s">
        <v>210</v>
      </c>
      <c r="B262" s="154" t="s">
        <v>3989</v>
      </c>
      <c r="C262" s="154" t="s">
        <v>1641</v>
      </c>
      <c r="D262" s="154"/>
      <c r="E262" s="179">
        <v>6129097875208</v>
      </c>
    </row>
    <row r="263" spans="1:5">
      <c r="A263" s="154" t="s">
        <v>212</v>
      </c>
      <c r="B263" s="154" t="s">
        <v>1890</v>
      </c>
      <c r="C263" s="154" t="s">
        <v>1641</v>
      </c>
      <c r="D263" s="154"/>
      <c r="E263" s="179">
        <v>1253928370855</v>
      </c>
    </row>
    <row r="264" spans="1:5">
      <c r="A264" s="154" t="s">
        <v>213</v>
      </c>
      <c r="B264" s="154" t="s">
        <v>1891</v>
      </c>
      <c r="C264" s="154" t="s">
        <v>1641</v>
      </c>
      <c r="D264" s="154"/>
      <c r="E264" s="179">
        <v>2489854214850</v>
      </c>
    </row>
    <row r="265" spans="1:5">
      <c r="A265" s="154" t="s">
        <v>214</v>
      </c>
      <c r="B265" s="154" t="s">
        <v>1892</v>
      </c>
      <c r="C265" s="154" t="s">
        <v>1641</v>
      </c>
      <c r="D265" s="154"/>
      <c r="E265" s="179">
        <v>995965998360</v>
      </c>
    </row>
    <row r="266" spans="1:5">
      <c r="A266" s="154" t="s">
        <v>957</v>
      </c>
      <c r="B266" s="154" t="s">
        <v>3074</v>
      </c>
      <c r="C266" s="154" t="s">
        <v>1641</v>
      </c>
      <c r="D266" s="154"/>
      <c r="E266" s="179">
        <v>10367902624222</v>
      </c>
    </row>
    <row r="267" spans="1:5">
      <c r="A267" s="154" t="s">
        <v>539</v>
      </c>
      <c r="B267" s="154" t="s">
        <v>3999</v>
      </c>
      <c r="C267" s="154" t="s">
        <v>1641</v>
      </c>
      <c r="D267" s="154"/>
      <c r="E267" s="179">
        <v>297169182659</v>
      </c>
    </row>
    <row r="268" spans="1:5">
      <c r="A268" s="154" t="s">
        <v>216</v>
      </c>
      <c r="B268" s="154" t="s">
        <v>1894</v>
      </c>
      <c r="C268" s="154" t="s">
        <v>1641</v>
      </c>
      <c r="D268" s="154"/>
      <c r="E268" s="179">
        <v>468324273018</v>
      </c>
    </row>
    <row r="269" spans="1:5">
      <c r="A269" s="154" t="s">
        <v>217</v>
      </c>
      <c r="B269" s="154" t="s">
        <v>1895</v>
      </c>
      <c r="C269" s="154" t="s">
        <v>1641</v>
      </c>
      <c r="D269" s="154"/>
      <c r="E269" s="179">
        <v>151525404173</v>
      </c>
    </row>
    <row r="270" spans="1:5">
      <c r="A270" s="154" t="s">
        <v>218</v>
      </c>
      <c r="B270" s="154" t="s">
        <v>1896</v>
      </c>
      <c r="C270" s="154" t="s">
        <v>1641</v>
      </c>
      <c r="D270" s="154"/>
      <c r="E270" s="179">
        <v>187811011172</v>
      </c>
    </row>
    <row r="271" spans="1:5">
      <c r="A271" s="154" t="s">
        <v>215</v>
      </c>
      <c r="B271" s="154" t="s">
        <v>1897</v>
      </c>
      <c r="C271" s="154" t="s">
        <v>1641</v>
      </c>
      <c r="D271" s="154"/>
      <c r="E271" s="179">
        <v>550010161421</v>
      </c>
    </row>
    <row r="272" spans="1:5">
      <c r="A272" s="154" t="s">
        <v>211</v>
      </c>
      <c r="B272" s="154" t="s">
        <v>1898</v>
      </c>
      <c r="C272" s="154" t="s">
        <v>1641</v>
      </c>
      <c r="D272" s="154"/>
      <c r="E272" s="179">
        <v>98697936100129</v>
      </c>
    </row>
    <row r="273" spans="1:5">
      <c r="A273" s="154" t="s">
        <v>219</v>
      </c>
      <c r="B273" s="154" t="s">
        <v>1900</v>
      </c>
      <c r="C273" s="154" t="s">
        <v>1641</v>
      </c>
      <c r="D273" s="154"/>
      <c r="E273" s="179">
        <v>433040413463</v>
      </c>
    </row>
    <row r="274" spans="1:5">
      <c r="A274" s="154" t="s">
        <v>221</v>
      </c>
      <c r="B274" s="154" t="s">
        <v>1901</v>
      </c>
      <c r="C274" s="154" t="s">
        <v>1641</v>
      </c>
      <c r="D274" s="154"/>
      <c r="E274" s="179">
        <v>141258437397</v>
      </c>
    </row>
    <row r="275" spans="1:5">
      <c r="A275" s="154" t="s">
        <v>222</v>
      </c>
      <c r="B275" s="154" t="s">
        <v>1902</v>
      </c>
      <c r="C275" s="154" t="s">
        <v>1641</v>
      </c>
      <c r="D275" s="154"/>
      <c r="E275" s="179">
        <v>17245230999288</v>
      </c>
    </row>
    <row r="276" spans="1:5">
      <c r="A276" s="154" t="s">
        <v>743</v>
      </c>
      <c r="B276" s="154" t="s">
        <v>1904</v>
      </c>
      <c r="C276" s="154" t="s">
        <v>1641</v>
      </c>
      <c r="D276" s="154"/>
      <c r="E276" s="179">
        <v>12327018194772</v>
      </c>
    </row>
    <row r="277" spans="1:5">
      <c r="A277" s="154" t="s">
        <v>224</v>
      </c>
      <c r="B277" s="154" t="s">
        <v>1905</v>
      </c>
      <c r="C277" s="154" t="s">
        <v>1641</v>
      </c>
      <c r="D277" s="154"/>
      <c r="E277" s="179">
        <v>1798180657235</v>
      </c>
    </row>
    <row r="278" spans="1:5">
      <c r="A278" s="154" t="s">
        <v>225</v>
      </c>
      <c r="B278" s="154" t="s">
        <v>1908</v>
      </c>
      <c r="C278" s="154" t="s">
        <v>1641</v>
      </c>
      <c r="D278" s="154"/>
      <c r="E278" s="179">
        <v>2094736372188</v>
      </c>
    </row>
    <row r="279" spans="1:5">
      <c r="A279" s="154" t="s">
        <v>226</v>
      </c>
      <c r="B279" s="154" t="s">
        <v>3864</v>
      </c>
      <c r="C279" s="154" t="s">
        <v>1641</v>
      </c>
      <c r="D279" s="154"/>
      <c r="E279" s="179">
        <v>15000000</v>
      </c>
    </row>
    <row r="280" spans="1:5">
      <c r="A280" s="154" t="s">
        <v>227</v>
      </c>
      <c r="B280" s="154" t="s">
        <v>4161</v>
      </c>
      <c r="C280" s="154" t="s">
        <v>1641</v>
      </c>
      <c r="D280" s="154"/>
      <c r="E280" s="179">
        <v>122499946513</v>
      </c>
    </row>
    <row r="281" spans="1:5">
      <c r="A281" s="154" t="s">
        <v>229</v>
      </c>
      <c r="B281" s="154" t="s">
        <v>1911</v>
      </c>
      <c r="C281" s="154" t="s">
        <v>1641</v>
      </c>
      <c r="D281" s="154"/>
      <c r="E281" s="179">
        <v>3401070967384</v>
      </c>
    </row>
    <row r="282" spans="1:5">
      <c r="A282" s="154" t="s">
        <v>827</v>
      </c>
      <c r="B282" s="154" t="s">
        <v>3120</v>
      </c>
      <c r="C282" s="154" t="s">
        <v>1641</v>
      </c>
      <c r="D282" s="154"/>
      <c r="E282" s="179">
        <v>644818041796</v>
      </c>
    </row>
    <row r="283" spans="1:5">
      <c r="A283" s="154" t="s">
        <v>230</v>
      </c>
      <c r="B283" s="154" t="s">
        <v>1912</v>
      </c>
      <c r="C283" s="154" t="s">
        <v>1641</v>
      </c>
      <c r="D283" s="154"/>
      <c r="E283" s="179">
        <v>4177077006958</v>
      </c>
    </row>
    <row r="284" spans="1:5">
      <c r="A284" s="154" t="s">
        <v>235</v>
      </c>
      <c r="B284" s="154" t="s">
        <v>1917</v>
      </c>
      <c r="C284" s="154" t="s">
        <v>1641</v>
      </c>
      <c r="D284" s="154"/>
      <c r="E284" s="179">
        <v>69297434749</v>
      </c>
    </row>
    <row r="285" spans="1:5">
      <c r="A285" s="154" t="s">
        <v>4000</v>
      </c>
      <c r="B285" s="154" t="s">
        <v>4001</v>
      </c>
      <c r="C285" s="154" t="s">
        <v>1641</v>
      </c>
      <c r="D285" s="154"/>
      <c r="E285" s="179">
        <v>357682423920</v>
      </c>
    </row>
    <row r="286" spans="1:5">
      <c r="A286" s="154" t="s">
        <v>236</v>
      </c>
      <c r="B286" s="154" t="s">
        <v>3804</v>
      </c>
      <c r="C286" s="154" t="s">
        <v>1641</v>
      </c>
      <c r="D286" s="154"/>
      <c r="E286" s="179">
        <v>1795823175794</v>
      </c>
    </row>
    <row r="287" spans="1:5">
      <c r="A287" s="154" t="s">
        <v>238</v>
      </c>
      <c r="B287" s="154" t="s">
        <v>1920</v>
      </c>
      <c r="C287" s="154" t="s">
        <v>1641</v>
      </c>
      <c r="D287" s="154"/>
      <c r="E287" s="179">
        <v>2470751926358</v>
      </c>
    </row>
    <row r="288" spans="1:5">
      <c r="A288" s="154" t="s">
        <v>4002</v>
      </c>
      <c r="B288" s="154" t="s">
        <v>4167</v>
      </c>
      <c r="C288" s="154" t="s">
        <v>1641</v>
      </c>
      <c r="D288" s="154"/>
      <c r="E288" s="179">
        <v>540577561417</v>
      </c>
    </row>
    <row r="289" spans="1:5">
      <c r="A289" s="154" t="s">
        <v>267</v>
      </c>
      <c r="B289" s="154" t="s">
        <v>1923</v>
      </c>
      <c r="C289" s="154" t="s">
        <v>1641</v>
      </c>
      <c r="D289" s="154"/>
      <c r="E289" s="179">
        <v>53621041669</v>
      </c>
    </row>
    <row r="290" spans="1:5">
      <c r="A290" s="154" t="s">
        <v>243</v>
      </c>
      <c r="B290" s="154" t="s">
        <v>1924</v>
      </c>
      <c r="C290" s="154" t="s">
        <v>1641</v>
      </c>
      <c r="D290" s="154"/>
      <c r="E290" s="179">
        <v>6457179625505</v>
      </c>
    </row>
    <row r="291" spans="1:5">
      <c r="A291" s="154" t="s">
        <v>240</v>
      </c>
      <c r="B291" s="154" t="s">
        <v>1925</v>
      </c>
      <c r="C291" s="154" t="s">
        <v>1641</v>
      </c>
      <c r="D291" s="154"/>
      <c r="E291" s="179">
        <v>1775352799692</v>
      </c>
    </row>
    <row r="292" spans="1:5">
      <c r="A292" s="154" t="s">
        <v>241</v>
      </c>
      <c r="B292" s="154" t="s">
        <v>1926</v>
      </c>
      <c r="C292" s="154" t="s">
        <v>1641</v>
      </c>
      <c r="D292" s="154"/>
      <c r="E292" s="179">
        <v>299321151733</v>
      </c>
    </row>
    <row r="293" spans="1:5">
      <c r="A293" s="154" t="s">
        <v>242</v>
      </c>
      <c r="B293" s="154" t="s">
        <v>1927</v>
      </c>
      <c r="C293" s="154" t="s">
        <v>1641</v>
      </c>
      <c r="D293" s="154"/>
      <c r="E293" s="179">
        <v>72351645184</v>
      </c>
    </row>
    <row r="294" spans="1:5">
      <c r="A294" s="154" t="s">
        <v>3953</v>
      </c>
      <c r="B294" s="154" t="s">
        <v>4003</v>
      </c>
      <c r="C294" s="154" t="s">
        <v>1641</v>
      </c>
      <c r="D294" s="154"/>
      <c r="E294" s="179">
        <v>167697799182</v>
      </c>
    </row>
    <row r="295" spans="1:5">
      <c r="A295" s="154" t="s">
        <v>244</v>
      </c>
      <c r="B295" s="154" t="s">
        <v>1928</v>
      </c>
      <c r="C295" s="154" t="s">
        <v>1641</v>
      </c>
      <c r="D295" s="154"/>
      <c r="E295" s="179">
        <v>8231005226906</v>
      </c>
    </row>
    <row r="296" spans="1:5">
      <c r="A296" s="154" t="s">
        <v>256</v>
      </c>
      <c r="B296" s="154" t="s">
        <v>1929</v>
      </c>
      <c r="C296" s="154" t="s">
        <v>1641</v>
      </c>
      <c r="D296" s="154"/>
      <c r="E296" s="179">
        <v>134917388875</v>
      </c>
    </row>
    <row r="297" spans="1:5">
      <c r="A297" s="154" t="s">
        <v>245</v>
      </c>
      <c r="B297" s="154" t="s">
        <v>1930</v>
      </c>
      <c r="C297" s="154" t="s">
        <v>1641</v>
      </c>
      <c r="D297" s="154"/>
      <c r="E297" s="179">
        <v>235419222110</v>
      </c>
    </row>
    <row r="298" spans="1:5">
      <c r="A298" s="154" t="s">
        <v>247</v>
      </c>
      <c r="B298" s="154" t="s">
        <v>3990</v>
      </c>
      <c r="C298" s="154" t="s">
        <v>1641</v>
      </c>
      <c r="D298" s="154"/>
      <c r="E298" s="179">
        <v>150363794910</v>
      </c>
    </row>
    <row r="299" spans="1:5">
      <c r="A299" s="154" t="s">
        <v>725</v>
      </c>
      <c r="B299" s="154" t="s">
        <v>1933</v>
      </c>
      <c r="C299" s="154" t="s">
        <v>1641</v>
      </c>
      <c r="D299" s="154"/>
      <c r="E299" s="179">
        <v>271969151117</v>
      </c>
    </row>
    <row r="300" spans="1:5">
      <c r="A300" s="154" t="s">
        <v>248</v>
      </c>
      <c r="B300" s="154" t="s">
        <v>1934</v>
      </c>
      <c r="C300" s="154" t="s">
        <v>1641</v>
      </c>
      <c r="D300" s="154"/>
      <c r="E300" s="179">
        <v>384959057883</v>
      </c>
    </row>
    <row r="301" spans="1:5">
      <c r="A301" s="154" t="s">
        <v>249</v>
      </c>
      <c r="B301" s="154" t="s">
        <v>1935</v>
      </c>
      <c r="C301" s="154" t="s">
        <v>1641</v>
      </c>
      <c r="D301" s="154"/>
      <c r="E301" s="179">
        <v>1018910818742</v>
      </c>
    </row>
    <row r="302" spans="1:5">
      <c r="A302" s="154" t="s">
        <v>250</v>
      </c>
      <c r="B302" s="154" t="s">
        <v>1936</v>
      </c>
      <c r="C302" s="154" t="s">
        <v>1641</v>
      </c>
      <c r="D302" s="154"/>
      <c r="E302" s="179">
        <v>279725252837</v>
      </c>
    </row>
    <row r="303" spans="1:5">
      <c r="A303" s="154" t="s">
        <v>726</v>
      </c>
      <c r="B303" s="154" t="s">
        <v>1937</v>
      </c>
      <c r="C303" s="154" t="s">
        <v>1641</v>
      </c>
      <c r="D303" s="154"/>
      <c r="E303" s="179">
        <v>388695447072</v>
      </c>
    </row>
    <row r="304" spans="1:5">
      <c r="A304" s="154" t="s">
        <v>251</v>
      </c>
      <c r="B304" s="154" t="s">
        <v>1938</v>
      </c>
      <c r="C304" s="154" t="s">
        <v>1641</v>
      </c>
      <c r="D304" s="154"/>
      <c r="E304" s="179">
        <v>19225504754</v>
      </c>
    </row>
    <row r="305" spans="1:5">
      <c r="A305" s="154" t="s">
        <v>252</v>
      </c>
      <c r="B305" s="154" t="s">
        <v>1939</v>
      </c>
      <c r="C305" s="154" t="s">
        <v>1641</v>
      </c>
      <c r="D305" s="154"/>
      <c r="E305" s="179">
        <v>61444989154</v>
      </c>
    </row>
    <row r="306" spans="1:5">
      <c r="A306" s="154" t="s">
        <v>253</v>
      </c>
      <c r="B306" s="154" t="s">
        <v>1940</v>
      </c>
      <c r="C306" s="154" t="s">
        <v>1641</v>
      </c>
      <c r="D306" s="154"/>
      <c r="E306" s="179"/>
    </row>
    <row r="307" spans="1:5">
      <c r="A307" s="154" t="s">
        <v>603</v>
      </c>
      <c r="B307" s="154" t="s">
        <v>603</v>
      </c>
      <c r="C307" s="154" t="s">
        <v>1641</v>
      </c>
      <c r="D307" s="154"/>
      <c r="E307" s="179"/>
    </row>
    <row r="308" spans="1:5">
      <c r="A308" s="154" t="s">
        <v>254</v>
      </c>
      <c r="B308" s="154" t="s">
        <v>3941</v>
      </c>
      <c r="C308" s="154" t="s">
        <v>1641</v>
      </c>
      <c r="D308" s="154"/>
      <c r="E308" s="179">
        <v>1850509608893</v>
      </c>
    </row>
    <row r="309" spans="1:5">
      <c r="A309" s="154" t="s">
        <v>255</v>
      </c>
      <c r="B309" s="154" t="s">
        <v>1942</v>
      </c>
      <c r="C309" s="154" t="s">
        <v>1641</v>
      </c>
      <c r="D309" s="154"/>
      <c r="E309" s="179">
        <v>97023638074</v>
      </c>
    </row>
    <row r="310" spans="1:5">
      <c r="A310" s="154" t="s">
        <v>812</v>
      </c>
      <c r="B310" s="154" t="s">
        <v>3213</v>
      </c>
      <c r="C310" s="154" t="s">
        <v>1641</v>
      </c>
      <c r="D310" s="154"/>
      <c r="E310" s="179">
        <v>2164789192214</v>
      </c>
    </row>
    <row r="311" spans="1:5">
      <c r="A311" s="154" t="s">
        <v>258</v>
      </c>
      <c r="B311" s="154" t="s">
        <v>1944</v>
      </c>
      <c r="C311" s="154" t="s">
        <v>1641</v>
      </c>
      <c r="D311" s="154"/>
      <c r="E311" s="179">
        <v>65678345457</v>
      </c>
    </row>
    <row r="312" spans="1:5">
      <c r="A312" s="154" t="s">
        <v>260</v>
      </c>
      <c r="B312" s="154" t="s">
        <v>4114</v>
      </c>
      <c r="C312" s="154" t="s">
        <v>1641</v>
      </c>
      <c r="D312" s="154"/>
      <c r="E312" s="179">
        <v>316753909508</v>
      </c>
    </row>
    <row r="313" spans="1:5">
      <c r="A313" s="154" t="s">
        <v>261</v>
      </c>
      <c r="B313" s="154" t="s">
        <v>1947</v>
      </c>
      <c r="C313" s="154" t="s">
        <v>1641</v>
      </c>
      <c r="D313" s="154"/>
      <c r="E313" s="179">
        <v>126491478850</v>
      </c>
    </row>
    <row r="314" spans="1:5">
      <c r="A314" s="154" t="s">
        <v>262</v>
      </c>
      <c r="B314" s="154" t="s">
        <v>1948</v>
      </c>
      <c r="C314" s="154" t="s">
        <v>1641</v>
      </c>
      <c r="D314" s="154"/>
      <c r="E314" s="179">
        <v>5478515114</v>
      </c>
    </row>
    <row r="315" spans="1:5">
      <c r="A315" s="154" t="s">
        <v>727</v>
      </c>
      <c r="B315" s="154" t="s">
        <v>1949</v>
      </c>
      <c r="C315" s="154" t="s">
        <v>1641</v>
      </c>
      <c r="D315" s="154"/>
      <c r="E315" s="179">
        <v>295646047347</v>
      </c>
    </row>
    <row r="316" spans="1:5">
      <c r="A316" s="154" t="s">
        <v>263</v>
      </c>
      <c r="B316" s="154" t="s">
        <v>3805</v>
      </c>
      <c r="C316" s="154" t="s">
        <v>1641</v>
      </c>
      <c r="D316" s="154"/>
      <c r="E316" s="179">
        <v>1072535760834</v>
      </c>
    </row>
    <row r="317" spans="1:5">
      <c r="A317" s="154" t="s">
        <v>264</v>
      </c>
      <c r="B317" s="154" t="s">
        <v>1951</v>
      </c>
      <c r="C317" s="154" t="s">
        <v>1641</v>
      </c>
      <c r="D317" s="154"/>
      <c r="E317" s="179">
        <v>46007490905</v>
      </c>
    </row>
    <row r="318" spans="1:5">
      <c r="A318" s="154" t="s">
        <v>265</v>
      </c>
      <c r="B318" s="154" t="s">
        <v>1952</v>
      </c>
      <c r="C318" s="154" t="s">
        <v>1641</v>
      </c>
      <c r="D318" s="154"/>
      <c r="E318" s="179">
        <v>345922903349</v>
      </c>
    </row>
    <row r="319" spans="1:5">
      <c r="A319" s="154" t="s">
        <v>266</v>
      </c>
      <c r="B319" s="154" t="s">
        <v>1953</v>
      </c>
      <c r="C319" s="154" t="s">
        <v>1641</v>
      </c>
      <c r="D319" s="154"/>
      <c r="E319" s="179">
        <v>180708335114</v>
      </c>
    </row>
    <row r="320" spans="1:5">
      <c r="A320" s="154" t="s">
        <v>3489</v>
      </c>
      <c r="B320" s="154" t="s">
        <v>3490</v>
      </c>
      <c r="C320" s="154" t="s">
        <v>1641</v>
      </c>
      <c r="D320" s="154"/>
      <c r="E320" s="179"/>
    </row>
    <row r="321" spans="1:5">
      <c r="A321" s="154" t="s">
        <v>268</v>
      </c>
      <c r="B321" s="154" t="s">
        <v>1954</v>
      </c>
      <c r="C321" s="154" t="s">
        <v>1641</v>
      </c>
      <c r="D321" s="154"/>
      <c r="E321" s="179">
        <v>37240643290</v>
      </c>
    </row>
    <row r="322" spans="1:5">
      <c r="A322" s="154" t="s">
        <v>269</v>
      </c>
      <c r="B322" s="154" t="s">
        <v>1955</v>
      </c>
      <c r="C322" s="154" t="s">
        <v>1641</v>
      </c>
      <c r="D322" s="154"/>
      <c r="E322" s="179">
        <v>3178135157313</v>
      </c>
    </row>
    <row r="323" spans="1:5">
      <c r="A323" s="154" t="s">
        <v>270</v>
      </c>
      <c r="B323" s="154" t="s">
        <v>4129</v>
      </c>
      <c r="C323" s="154" t="s">
        <v>1641</v>
      </c>
      <c r="D323" s="154"/>
      <c r="E323" s="179">
        <v>4387361720</v>
      </c>
    </row>
    <row r="324" spans="1:5">
      <c r="A324" s="154" t="s">
        <v>271</v>
      </c>
      <c r="B324" s="154" t="s">
        <v>1957</v>
      </c>
      <c r="C324" s="154" t="s">
        <v>1641</v>
      </c>
      <c r="D324" s="154"/>
      <c r="E324" s="179"/>
    </row>
    <row r="325" spans="1:5">
      <c r="A325" s="154" t="s">
        <v>272</v>
      </c>
      <c r="B325" s="154" t="s">
        <v>1958</v>
      </c>
      <c r="C325" s="154" t="s">
        <v>1641</v>
      </c>
      <c r="D325" s="154"/>
      <c r="E325" s="179">
        <v>676714638659</v>
      </c>
    </row>
    <row r="326" spans="1:5">
      <c r="A326" s="154" t="s">
        <v>41</v>
      </c>
      <c r="B326" s="154" t="s">
        <v>1959</v>
      </c>
      <c r="C326" s="154" t="s">
        <v>1641</v>
      </c>
      <c r="D326" s="154"/>
      <c r="E326" s="179">
        <v>268341669339</v>
      </c>
    </row>
    <row r="327" spans="1:5">
      <c r="A327" s="154" t="s">
        <v>273</v>
      </c>
      <c r="B327" s="154" t="s">
        <v>1960</v>
      </c>
      <c r="C327" s="154" t="s">
        <v>1641</v>
      </c>
      <c r="D327" s="154"/>
      <c r="E327" s="179">
        <v>6445238783576</v>
      </c>
    </row>
    <row r="328" spans="1:5">
      <c r="A328" s="154" t="s">
        <v>1961</v>
      </c>
      <c r="B328" s="154" t="s">
        <v>1962</v>
      </c>
      <c r="C328" s="154" t="s">
        <v>1641</v>
      </c>
      <c r="D328" s="154"/>
      <c r="E328" s="179">
        <v>66192720792</v>
      </c>
    </row>
    <row r="329" spans="1:5">
      <c r="A329" s="154" t="s">
        <v>275</v>
      </c>
      <c r="B329" s="154" t="s">
        <v>1964</v>
      </c>
      <c r="C329" s="154" t="s">
        <v>1641</v>
      </c>
      <c r="D329" s="154"/>
      <c r="E329" s="179">
        <v>6983321003</v>
      </c>
    </row>
    <row r="330" spans="1:5">
      <c r="A330" s="154" t="s">
        <v>745</v>
      </c>
      <c r="B330" s="154" t="s">
        <v>1965</v>
      </c>
      <c r="C330" s="154" t="s">
        <v>1641</v>
      </c>
      <c r="D330" s="154"/>
      <c r="E330" s="179">
        <v>101942063890</v>
      </c>
    </row>
    <row r="331" spans="1:5">
      <c r="A331" s="154" t="s">
        <v>276</v>
      </c>
      <c r="B331" s="154" t="s">
        <v>1966</v>
      </c>
      <c r="C331" s="154" t="s">
        <v>1641</v>
      </c>
      <c r="D331" s="154"/>
      <c r="E331" s="179">
        <v>138923412760</v>
      </c>
    </row>
    <row r="332" spans="1:5">
      <c r="A332" s="154" t="s">
        <v>4013</v>
      </c>
      <c r="B332" s="154" t="s">
        <v>4014</v>
      </c>
      <c r="C332" s="154" t="s">
        <v>1641</v>
      </c>
      <c r="D332" s="154"/>
      <c r="E332" s="179">
        <v>692799616918</v>
      </c>
    </row>
    <row r="333" spans="1:5">
      <c r="A333" s="154" t="s">
        <v>279</v>
      </c>
      <c r="B333" s="154" t="s">
        <v>1968</v>
      </c>
      <c r="C333" s="154" t="s">
        <v>1641</v>
      </c>
      <c r="D333" s="154"/>
      <c r="E333" s="179">
        <v>150681666784</v>
      </c>
    </row>
    <row r="334" spans="1:5">
      <c r="A334" s="154" t="s">
        <v>280</v>
      </c>
      <c r="B334" s="154" t="s">
        <v>1969</v>
      </c>
      <c r="C334" s="154" t="s">
        <v>1641</v>
      </c>
      <c r="D334" s="154"/>
      <c r="E334" s="179"/>
    </row>
    <row r="335" spans="1:5">
      <c r="A335" s="154" t="s">
        <v>309</v>
      </c>
      <c r="B335" s="154" t="s">
        <v>4160</v>
      </c>
      <c r="C335" s="154" t="s">
        <v>1641</v>
      </c>
      <c r="D335" s="154"/>
      <c r="E335" s="179"/>
    </row>
    <row r="336" spans="1:5">
      <c r="A336" s="154" t="s">
        <v>134</v>
      </c>
      <c r="B336" s="154" t="s">
        <v>1971</v>
      </c>
      <c r="C336" s="154" t="s">
        <v>1641</v>
      </c>
      <c r="D336" s="154"/>
      <c r="E336" s="179">
        <v>394084362150</v>
      </c>
    </row>
    <row r="337" spans="1:5">
      <c r="A337" s="154" t="s">
        <v>1471</v>
      </c>
      <c r="B337" s="154" t="s">
        <v>3274</v>
      </c>
      <c r="C337" s="154" t="s">
        <v>1641</v>
      </c>
      <c r="D337" s="154"/>
      <c r="E337" s="179">
        <v>81142369213</v>
      </c>
    </row>
    <row r="338" spans="1:5">
      <c r="A338" s="154" t="s">
        <v>281</v>
      </c>
      <c r="B338" s="154" t="s">
        <v>1972</v>
      </c>
      <c r="C338" s="154" t="s">
        <v>1641</v>
      </c>
      <c r="D338" s="154"/>
      <c r="E338" s="179">
        <v>442069387156</v>
      </c>
    </row>
    <row r="339" spans="1:5">
      <c r="A339" s="154" t="s">
        <v>282</v>
      </c>
      <c r="B339" s="154" t="s">
        <v>1973</v>
      </c>
      <c r="C339" s="154" t="s">
        <v>1641</v>
      </c>
      <c r="D339" s="154"/>
      <c r="E339" s="179">
        <v>1010211348944</v>
      </c>
    </row>
    <row r="340" spans="1:5">
      <c r="A340" s="154" t="s">
        <v>283</v>
      </c>
      <c r="B340" s="154" t="s">
        <v>4302</v>
      </c>
      <c r="C340" s="154" t="s">
        <v>1641</v>
      </c>
      <c r="D340" s="154"/>
      <c r="E340" s="179">
        <v>507769169042</v>
      </c>
    </row>
    <row r="341" spans="1:5">
      <c r="A341" s="154" t="s">
        <v>284</v>
      </c>
      <c r="B341" s="154" t="s">
        <v>1975</v>
      </c>
      <c r="C341" s="154" t="s">
        <v>1641</v>
      </c>
      <c r="D341" s="154"/>
      <c r="E341" s="179">
        <v>187826786028</v>
      </c>
    </row>
    <row r="342" spans="1:5">
      <c r="A342" s="154" t="s">
        <v>285</v>
      </c>
      <c r="B342" s="154" t="s">
        <v>1976</v>
      </c>
      <c r="C342" s="154" t="s">
        <v>1641</v>
      </c>
      <c r="D342" s="154"/>
      <c r="E342" s="179">
        <v>17352010015</v>
      </c>
    </row>
    <row r="343" spans="1:5">
      <c r="A343" s="154" t="s">
        <v>4238</v>
      </c>
      <c r="B343" s="154" t="s">
        <v>4239</v>
      </c>
      <c r="C343" s="154" t="s">
        <v>1641</v>
      </c>
      <c r="D343" s="154"/>
      <c r="E343" s="179">
        <v>2783203426368</v>
      </c>
    </row>
    <row r="344" spans="1:5">
      <c r="A344" s="154" t="s">
        <v>286</v>
      </c>
      <c r="B344" s="154" t="s">
        <v>1977</v>
      </c>
      <c r="C344" s="154" t="s">
        <v>1641</v>
      </c>
      <c r="D344" s="154"/>
      <c r="E344" s="179">
        <v>231114653585</v>
      </c>
    </row>
    <row r="345" spans="1:5">
      <c r="A345" s="154" t="s">
        <v>287</v>
      </c>
      <c r="B345" s="154" t="s">
        <v>3699</v>
      </c>
      <c r="C345" s="154" t="s">
        <v>1641</v>
      </c>
      <c r="D345" s="154"/>
      <c r="E345" s="179">
        <v>253843540719</v>
      </c>
    </row>
    <row r="346" spans="1:5">
      <c r="A346" s="154" t="s">
        <v>288</v>
      </c>
      <c r="B346" s="154" t="s">
        <v>1979</v>
      </c>
      <c r="C346" s="154" t="s">
        <v>1641</v>
      </c>
      <c r="D346" s="154"/>
      <c r="E346" s="179">
        <v>47385207680</v>
      </c>
    </row>
    <row r="347" spans="1:5">
      <c r="A347" s="154" t="s">
        <v>730</v>
      </c>
      <c r="B347" s="154" t="s">
        <v>1980</v>
      </c>
      <c r="C347" s="154" t="s">
        <v>1641</v>
      </c>
      <c r="D347" s="154"/>
      <c r="E347" s="179">
        <v>78325536100</v>
      </c>
    </row>
    <row r="348" spans="1:5">
      <c r="A348" s="154" t="s">
        <v>1474</v>
      </c>
      <c r="B348" s="154" t="s">
        <v>1981</v>
      </c>
      <c r="C348" s="154" t="s">
        <v>1641</v>
      </c>
      <c r="D348" s="154"/>
      <c r="E348" s="179">
        <v>1448211729380</v>
      </c>
    </row>
    <row r="349" spans="1:5">
      <c r="A349" s="154" t="s">
        <v>289</v>
      </c>
      <c r="B349" s="154" t="s">
        <v>1982</v>
      </c>
      <c r="C349" s="154" t="s">
        <v>1641</v>
      </c>
      <c r="D349" s="154"/>
      <c r="E349" s="179">
        <v>325305190565</v>
      </c>
    </row>
    <row r="350" spans="1:5">
      <c r="A350" s="154" t="s">
        <v>290</v>
      </c>
      <c r="B350" s="154" t="s">
        <v>4293</v>
      </c>
      <c r="C350" s="154" t="s">
        <v>1641</v>
      </c>
      <c r="D350" s="154"/>
      <c r="E350" s="179">
        <v>10258969331</v>
      </c>
    </row>
    <row r="351" spans="1:5">
      <c r="A351" s="154" t="s">
        <v>292</v>
      </c>
      <c r="B351" s="154" t="s">
        <v>1985</v>
      </c>
      <c r="C351" s="154" t="s">
        <v>1641</v>
      </c>
      <c r="D351" s="154"/>
      <c r="E351" s="179">
        <v>447033843839</v>
      </c>
    </row>
    <row r="352" spans="1:5">
      <c r="A352" s="154" t="s">
        <v>294</v>
      </c>
      <c r="B352" s="154" t="s">
        <v>1987</v>
      </c>
      <c r="C352" s="154" t="s">
        <v>1641</v>
      </c>
      <c r="D352" s="154"/>
      <c r="E352" s="179">
        <v>33097212195</v>
      </c>
    </row>
    <row r="353" spans="1:5">
      <c r="A353" s="154" t="s">
        <v>295</v>
      </c>
      <c r="B353" s="154" t="s">
        <v>1988</v>
      </c>
      <c r="C353" s="154" t="s">
        <v>1641</v>
      </c>
      <c r="D353" s="154"/>
      <c r="E353" s="179">
        <v>61605641094</v>
      </c>
    </row>
    <row r="354" spans="1:5">
      <c r="A354" s="154" t="s">
        <v>296</v>
      </c>
      <c r="B354" s="154" t="s">
        <v>1989</v>
      </c>
      <c r="C354" s="154" t="s">
        <v>1641</v>
      </c>
      <c r="D354" s="154"/>
      <c r="E354" s="179">
        <v>210006343739</v>
      </c>
    </row>
    <row r="355" spans="1:5">
      <c r="A355" s="154" t="s">
        <v>297</v>
      </c>
      <c r="B355" s="154" t="s">
        <v>1990</v>
      </c>
      <c r="C355" s="154" t="s">
        <v>1641</v>
      </c>
      <c r="D355" s="154"/>
      <c r="E355" s="179">
        <v>1000100644433</v>
      </c>
    </row>
    <row r="356" spans="1:5">
      <c r="A356" s="154" t="s">
        <v>298</v>
      </c>
      <c r="B356" s="154" t="s">
        <v>1991</v>
      </c>
      <c r="C356" s="154" t="s">
        <v>1641</v>
      </c>
      <c r="D356" s="154"/>
      <c r="E356" s="179">
        <v>1032465521519</v>
      </c>
    </row>
    <row r="357" spans="1:5">
      <c r="A357" s="154" t="s">
        <v>299</v>
      </c>
      <c r="B357" s="154" t="s">
        <v>1992</v>
      </c>
      <c r="C357" s="154" t="s">
        <v>1641</v>
      </c>
      <c r="D357" s="154"/>
      <c r="E357" s="179">
        <v>159608100779</v>
      </c>
    </row>
    <row r="358" spans="1:5">
      <c r="A358" s="154" t="s">
        <v>300</v>
      </c>
      <c r="B358" s="154" t="s">
        <v>1993</v>
      </c>
      <c r="C358" s="154" t="s">
        <v>1641</v>
      </c>
      <c r="D358" s="154"/>
      <c r="E358" s="179">
        <v>786007246051</v>
      </c>
    </row>
    <row r="359" spans="1:5">
      <c r="A359" s="154" t="s">
        <v>301</v>
      </c>
      <c r="B359" s="154" t="s">
        <v>1994</v>
      </c>
      <c r="C359" s="154" t="s">
        <v>1641</v>
      </c>
      <c r="D359" s="154"/>
      <c r="E359" s="179">
        <v>508823072057</v>
      </c>
    </row>
    <row r="360" spans="1:5">
      <c r="A360" s="154" t="s">
        <v>752</v>
      </c>
      <c r="B360" s="154" t="s">
        <v>4110</v>
      </c>
      <c r="C360" s="154" t="s">
        <v>1641</v>
      </c>
      <c r="D360" s="154"/>
      <c r="E360" s="179"/>
    </row>
    <row r="361" spans="1:5">
      <c r="A361" s="154" t="s">
        <v>303</v>
      </c>
      <c r="B361" s="154" t="s">
        <v>1997</v>
      </c>
      <c r="C361" s="154" t="s">
        <v>1641</v>
      </c>
      <c r="D361" s="154"/>
      <c r="E361" s="179">
        <v>38926152285</v>
      </c>
    </row>
    <row r="362" spans="1:5">
      <c r="A362" s="154" t="s">
        <v>3491</v>
      </c>
      <c r="B362" s="154" t="s">
        <v>4130</v>
      </c>
      <c r="C362" s="154" t="s">
        <v>1641</v>
      </c>
      <c r="D362" s="154"/>
      <c r="E362" s="179">
        <v>117378990875</v>
      </c>
    </row>
    <row r="363" spans="1:5">
      <c r="A363" s="154" t="s">
        <v>304</v>
      </c>
      <c r="B363" s="154" t="s">
        <v>1998</v>
      </c>
      <c r="C363" s="154" t="s">
        <v>1641</v>
      </c>
      <c r="D363" s="154"/>
      <c r="E363" s="179">
        <v>239697358008</v>
      </c>
    </row>
    <row r="364" spans="1:5">
      <c r="A364" s="154" t="s">
        <v>305</v>
      </c>
      <c r="B364" s="154" t="s">
        <v>3730</v>
      </c>
      <c r="C364" s="154" t="s">
        <v>1641</v>
      </c>
      <c r="D364" s="154"/>
      <c r="E364" s="179">
        <v>227342597300</v>
      </c>
    </row>
    <row r="365" spans="1:5">
      <c r="A365" s="154" t="s">
        <v>306</v>
      </c>
      <c r="B365" s="154" t="s">
        <v>3950</v>
      </c>
      <c r="C365" s="154" t="s">
        <v>1641</v>
      </c>
      <c r="D365" s="154"/>
      <c r="E365" s="179"/>
    </row>
    <row r="366" spans="1:5">
      <c r="A366" s="154" t="s">
        <v>307</v>
      </c>
      <c r="B366" s="154" t="s">
        <v>2001</v>
      </c>
      <c r="C366" s="154" t="s">
        <v>1641</v>
      </c>
      <c r="D366" s="154"/>
      <c r="E366" s="179">
        <v>110115354145</v>
      </c>
    </row>
    <row r="367" spans="1:5">
      <c r="A367" s="154" t="s">
        <v>308</v>
      </c>
      <c r="B367" s="154" t="s">
        <v>2002</v>
      </c>
      <c r="C367" s="154" t="s">
        <v>1641</v>
      </c>
      <c r="D367" s="154"/>
      <c r="E367" s="179">
        <v>632846800424</v>
      </c>
    </row>
    <row r="368" spans="1:5">
      <c r="A368" s="154" t="s">
        <v>310</v>
      </c>
      <c r="B368" s="154" t="s">
        <v>2003</v>
      </c>
      <c r="C368" s="154" t="s">
        <v>1641</v>
      </c>
      <c r="D368" s="154"/>
      <c r="E368" s="179">
        <v>275359036252</v>
      </c>
    </row>
    <row r="369" spans="1:5">
      <c r="A369" s="154" t="s">
        <v>4107</v>
      </c>
      <c r="B369" s="154" t="s">
        <v>4108</v>
      </c>
      <c r="C369" s="154" t="s">
        <v>1641</v>
      </c>
      <c r="D369" s="154"/>
      <c r="E369" s="179">
        <v>180031021910</v>
      </c>
    </row>
    <row r="370" spans="1:5">
      <c r="A370" s="154" t="s">
        <v>313</v>
      </c>
      <c r="B370" s="154" t="s">
        <v>2005</v>
      </c>
      <c r="C370" s="154" t="s">
        <v>1641</v>
      </c>
      <c r="D370" s="154"/>
      <c r="E370" s="179">
        <v>156675124564</v>
      </c>
    </row>
    <row r="371" spans="1:5">
      <c r="A371" s="154" t="s">
        <v>2006</v>
      </c>
      <c r="B371" s="154" t="s">
        <v>2007</v>
      </c>
      <c r="C371" s="154" t="s">
        <v>1641</v>
      </c>
      <c r="D371" s="154"/>
      <c r="E371" s="179">
        <v>172288900621</v>
      </c>
    </row>
    <row r="372" spans="1:5">
      <c r="A372" s="154" t="s">
        <v>747</v>
      </c>
      <c r="B372" s="154" t="s">
        <v>2009</v>
      </c>
      <c r="C372" s="154" t="s">
        <v>1641</v>
      </c>
      <c r="D372" s="154"/>
      <c r="E372" s="179">
        <v>35514580698</v>
      </c>
    </row>
    <row r="373" spans="1:5">
      <c r="A373" s="154" t="s">
        <v>314</v>
      </c>
      <c r="B373" s="154" t="s">
        <v>2010</v>
      </c>
      <c r="C373" s="154" t="s">
        <v>1641</v>
      </c>
      <c r="D373" s="154"/>
      <c r="E373" s="179">
        <v>284250270605</v>
      </c>
    </row>
    <row r="374" spans="1:5">
      <c r="A374" s="154" t="s">
        <v>650</v>
      </c>
      <c r="B374" s="154" t="s">
        <v>2011</v>
      </c>
      <c r="C374" s="154" t="s">
        <v>1641</v>
      </c>
      <c r="D374" s="154"/>
      <c r="E374" s="179">
        <v>244042558914</v>
      </c>
    </row>
    <row r="375" spans="1:5">
      <c r="A375" s="154" t="s">
        <v>311</v>
      </c>
      <c r="B375" s="154" t="s">
        <v>4240</v>
      </c>
      <c r="C375" s="154" t="s">
        <v>1641</v>
      </c>
      <c r="D375" s="154"/>
      <c r="E375" s="179">
        <v>18013937217</v>
      </c>
    </row>
    <row r="376" spans="1:5">
      <c r="A376" s="154" t="s">
        <v>315</v>
      </c>
      <c r="B376" s="154" t="s">
        <v>2013</v>
      </c>
      <c r="C376" s="154" t="s">
        <v>1641</v>
      </c>
      <c r="D376" s="154"/>
      <c r="E376" s="179">
        <v>258695780190</v>
      </c>
    </row>
    <row r="377" spans="1:5">
      <c r="A377" s="154" t="s">
        <v>327</v>
      </c>
      <c r="B377" s="154" t="s">
        <v>2014</v>
      </c>
      <c r="C377" s="154" t="s">
        <v>1641</v>
      </c>
      <c r="D377" s="154"/>
      <c r="E377" s="179"/>
    </row>
    <row r="378" spans="1:5">
      <c r="A378" s="154" t="s">
        <v>316</v>
      </c>
      <c r="B378" s="154" t="s">
        <v>3808</v>
      </c>
      <c r="C378" s="154" t="s">
        <v>1641</v>
      </c>
      <c r="D378" s="154"/>
      <c r="E378" s="179">
        <v>576093524285</v>
      </c>
    </row>
    <row r="379" spans="1:5">
      <c r="A379" s="154" t="s">
        <v>318</v>
      </c>
      <c r="B379" s="154" t="s">
        <v>3810</v>
      </c>
      <c r="C379" s="154" t="s">
        <v>1641</v>
      </c>
      <c r="D379" s="154"/>
      <c r="E379" s="179">
        <v>810314821030</v>
      </c>
    </row>
    <row r="380" spans="1:5">
      <c r="A380" s="154" t="s">
        <v>3569</v>
      </c>
      <c r="B380" s="154" t="s">
        <v>3570</v>
      </c>
      <c r="C380" s="154" t="s">
        <v>1641</v>
      </c>
      <c r="D380" s="154"/>
      <c r="E380" s="179"/>
    </row>
    <row r="381" spans="1:5">
      <c r="A381" s="154" t="s">
        <v>850</v>
      </c>
      <c r="B381" s="154" t="s">
        <v>4303</v>
      </c>
      <c r="C381" s="154" t="s">
        <v>1641</v>
      </c>
      <c r="D381" s="154"/>
      <c r="E381" s="179">
        <v>45662044500</v>
      </c>
    </row>
    <row r="382" spans="1:5">
      <c r="A382" s="154" t="s">
        <v>320</v>
      </c>
      <c r="B382" s="154" t="s">
        <v>2019</v>
      </c>
      <c r="C382" s="154" t="s">
        <v>1641</v>
      </c>
      <c r="D382" s="154"/>
      <c r="E382" s="179"/>
    </row>
    <row r="383" spans="1:5">
      <c r="A383" s="154" t="s">
        <v>321</v>
      </c>
      <c r="B383" s="154" t="s">
        <v>3963</v>
      </c>
      <c r="C383" s="154" t="s">
        <v>1641</v>
      </c>
      <c r="D383" s="154"/>
      <c r="E383" s="179">
        <v>661214675841</v>
      </c>
    </row>
    <row r="384" spans="1:5">
      <c r="A384" s="154" t="s">
        <v>668</v>
      </c>
      <c r="B384" s="154" t="s">
        <v>2383</v>
      </c>
      <c r="C384" s="154" t="s">
        <v>1641</v>
      </c>
      <c r="D384" s="154"/>
      <c r="E384" s="179">
        <v>3424420365273</v>
      </c>
    </row>
    <row r="385" spans="1:5">
      <c r="A385" s="154" t="s">
        <v>322</v>
      </c>
      <c r="B385" s="154" t="s">
        <v>3959</v>
      </c>
      <c r="C385" s="154" t="s">
        <v>1641</v>
      </c>
      <c r="D385" s="154"/>
      <c r="E385" s="179">
        <v>1406482341875</v>
      </c>
    </row>
    <row r="386" spans="1:5">
      <c r="A386" s="154" t="s">
        <v>4272</v>
      </c>
      <c r="B386" s="154" t="s">
        <v>4273</v>
      </c>
      <c r="C386" s="154" t="s">
        <v>1641</v>
      </c>
      <c r="D386" s="154"/>
      <c r="E386" s="179">
        <v>2519183762365</v>
      </c>
    </row>
    <row r="387" spans="1:5">
      <c r="A387" s="154" t="s">
        <v>329</v>
      </c>
      <c r="B387" s="154" t="s">
        <v>2022</v>
      </c>
      <c r="C387" s="154" t="s">
        <v>1641</v>
      </c>
      <c r="D387" s="154"/>
      <c r="E387" s="179">
        <v>195923710533</v>
      </c>
    </row>
    <row r="388" spans="1:5">
      <c r="A388" s="154" t="s">
        <v>323</v>
      </c>
      <c r="B388" s="154" t="s">
        <v>2023</v>
      </c>
      <c r="C388" s="154" t="s">
        <v>1641</v>
      </c>
      <c r="D388" s="154"/>
      <c r="E388" s="179">
        <v>202757306990</v>
      </c>
    </row>
    <row r="389" spans="1:5">
      <c r="A389" s="154" t="s">
        <v>324</v>
      </c>
      <c r="B389" s="154" t="s">
        <v>2024</v>
      </c>
      <c r="C389" s="154" t="s">
        <v>1641</v>
      </c>
      <c r="D389" s="154"/>
      <c r="E389" s="179">
        <v>1119245785593</v>
      </c>
    </row>
    <row r="390" spans="1:5">
      <c r="A390" s="154" t="s">
        <v>680</v>
      </c>
      <c r="B390" s="154" t="s">
        <v>2025</v>
      </c>
      <c r="C390" s="154" t="s">
        <v>1641</v>
      </c>
      <c r="D390" s="154"/>
      <c r="E390" s="179">
        <v>3274175974893</v>
      </c>
    </row>
    <row r="391" spans="1:5">
      <c r="A391" s="154" t="s">
        <v>325</v>
      </c>
      <c r="B391" s="154" t="s">
        <v>2026</v>
      </c>
      <c r="C391" s="154" t="s">
        <v>1641</v>
      </c>
      <c r="D391" s="154"/>
      <c r="E391" s="179">
        <v>2954597338046</v>
      </c>
    </row>
    <row r="392" spans="1:5">
      <c r="A392" s="154" t="s">
        <v>194</v>
      </c>
      <c r="B392" s="154" t="s">
        <v>2027</v>
      </c>
      <c r="C392" s="154" t="s">
        <v>1641</v>
      </c>
      <c r="D392" s="154"/>
      <c r="E392" s="179">
        <v>65114237000000</v>
      </c>
    </row>
    <row r="393" spans="1:5">
      <c r="A393" s="154" t="s">
        <v>792</v>
      </c>
      <c r="B393" s="154" t="s">
        <v>2028</v>
      </c>
      <c r="C393" s="154" t="s">
        <v>1641</v>
      </c>
      <c r="D393" s="154"/>
      <c r="E393" s="179"/>
    </row>
    <row r="394" spans="1:5">
      <c r="A394" s="154" t="s">
        <v>326</v>
      </c>
      <c r="B394" s="154" t="s">
        <v>2029</v>
      </c>
      <c r="C394" s="154" t="s">
        <v>1641</v>
      </c>
      <c r="D394" s="154"/>
      <c r="E394" s="179">
        <v>104352018000000</v>
      </c>
    </row>
    <row r="395" spans="1:5">
      <c r="A395" s="154" t="s">
        <v>328</v>
      </c>
      <c r="B395" s="154" t="s">
        <v>3934</v>
      </c>
      <c r="C395" s="154" t="s">
        <v>1641</v>
      </c>
      <c r="D395" s="154"/>
      <c r="E395" s="179">
        <v>253874461766</v>
      </c>
    </row>
    <row r="396" spans="1:5">
      <c r="A396" s="154" t="s">
        <v>331</v>
      </c>
      <c r="B396" s="154" t="s">
        <v>2031</v>
      </c>
      <c r="C396" s="154" t="s">
        <v>1641</v>
      </c>
      <c r="D396" s="154"/>
      <c r="E396" s="179">
        <v>145543490020</v>
      </c>
    </row>
    <row r="397" spans="1:5">
      <c r="A397" s="154" t="s">
        <v>688</v>
      </c>
      <c r="B397" s="154" t="s">
        <v>2401</v>
      </c>
      <c r="C397" s="154" t="s">
        <v>1641</v>
      </c>
      <c r="D397" s="154"/>
      <c r="E397" s="179">
        <v>1653403555824</v>
      </c>
    </row>
    <row r="398" spans="1:5">
      <c r="A398" s="154" t="s">
        <v>330</v>
      </c>
      <c r="B398" s="154" t="s">
        <v>2033</v>
      </c>
      <c r="C398" s="154" t="s">
        <v>1641</v>
      </c>
      <c r="D398" s="154"/>
      <c r="E398" s="179">
        <v>21021315315606</v>
      </c>
    </row>
    <row r="399" spans="1:5">
      <c r="A399" s="154" t="s">
        <v>334</v>
      </c>
      <c r="B399" s="154" t="s">
        <v>2034</v>
      </c>
      <c r="C399" s="154" t="s">
        <v>1641</v>
      </c>
      <c r="D399" s="154"/>
      <c r="E399" s="179"/>
    </row>
    <row r="400" spans="1:5">
      <c r="A400" s="154" t="s">
        <v>335</v>
      </c>
      <c r="B400" s="154" t="s">
        <v>2035</v>
      </c>
      <c r="C400" s="154" t="s">
        <v>1641</v>
      </c>
      <c r="D400" s="154"/>
      <c r="E400" s="179">
        <v>1807010963787</v>
      </c>
    </row>
    <row r="401" spans="1:5">
      <c r="A401" s="154" t="s">
        <v>336</v>
      </c>
      <c r="B401" s="154" t="s">
        <v>2036</v>
      </c>
      <c r="C401" s="154" t="s">
        <v>1641</v>
      </c>
      <c r="D401" s="154"/>
      <c r="E401" s="179"/>
    </row>
    <row r="402" spans="1:5">
      <c r="A402" s="154" t="s">
        <v>337</v>
      </c>
      <c r="B402" s="154" t="s">
        <v>2037</v>
      </c>
      <c r="C402" s="154" t="s">
        <v>1641</v>
      </c>
      <c r="D402" s="154"/>
      <c r="E402" s="179">
        <v>160242559216</v>
      </c>
    </row>
    <row r="403" spans="1:5">
      <c r="A403" s="154" t="s">
        <v>338</v>
      </c>
      <c r="B403" s="154" t="s">
        <v>4131</v>
      </c>
      <c r="C403" s="154" t="s">
        <v>1641</v>
      </c>
      <c r="D403" s="154"/>
      <c r="E403" s="179"/>
    </row>
    <row r="404" spans="1:5">
      <c r="A404" s="154" t="s">
        <v>339</v>
      </c>
      <c r="B404" s="154" t="s">
        <v>2039</v>
      </c>
      <c r="C404" s="154" t="s">
        <v>1641</v>
      </c>
      <c r="D404" s="154"/>
      <c r="E404" s="179">
        <v>16148657871623</v>
      </c>
    </row>
    <row r="405" spans="1:5">
      <c r="A405" s="154" t="s">
        <v>341</v>
      </c>
      <c r="B405" s="154" t="s">
        <v>2040</v>
      </c>
      <c r="C405" s="154" t="s">
        <v>1641</v>
      </c>
      <c r="D405" s="154"/>
      <c r="E405" s="179">
        <v>224736033463</v>
      </c>
    </row>
    <row r="406" spans="1:5">
      <c r="A406" s="154" t="s">
        <v>342</v>
      </c>
      <c r="B406" s="154" t="s">
        <v>2041</v>
      </c>
      <c r="C406" s="154" t="s">
        <v>1641</v>
      </c>
      <c r="D406" s="154"/>
      <c r="E406" s="179">
        <v>709038746690</v>
      </c>
    </row>
    <row r="407" spans="1:5">
      <c r="A407" s="154" t="s">
        <v>343</v>
      </c>
      <c r="B407" s="154" t="s">
        <v>2042</v>
      </c>
      <c r="C407" s="154" t="s">
        <v>1641</v>
      </c>
      <c r="D407" s="154"/>
      <c r="E407" s="179"/>
    </row>
    <row r="408" spans="1:5">
      <c r="A408" s="154" t="s">
        <v>340</v>
      </c>
      <c r="B408" s="154" t="s">
        <v>2043</v>
      </c>
      <c r="C408" s="154" t="s">
        <v>1641</v>
      </c>
      <c r="D408" s="154"/>
      <c r="E408" s="179">
        <v>107325147584</v>
      </c>
    </row>
    <row r="409" spans="1:5">
      <c r="A409" s="154" t="s">
        <v>344</v>
      </c>
      <c r="B409" s="154" t="s">
        <v>2044</v>
      </c>
      <c r="C409" s="154" t="s">
        <v>1641</v>
      </c>
      <c r="D409" s="154"/>
      <c r="E409" s="179">
        <v>191235536309</v>
      </c>
    </row>
    <row r="410" spans="1:5">
      <c r="A410" s="154" t="s">
        <v>345</v>
      </c>
      <c r="B410" s="154" t="s">
        <v>2045</v>
      </c>
      <c r="C410" s="154" t="s">
        <v>1641</v>
      </c>
      <c r="D410" s="154"/>
      <c r="E410" s="179">
        <v>35368219529</v>
      </c>
    </row>
    <row r="411" spans="1:5">
      <c r="A411" s="154" t="s">
        <v>346</v>
      </c>
      <c r="B411" s="154" t="s">
        <v>2046</v>
      </c>
      <c r="C411" s="154" t="s">
        <v>1641</v>
      </c>
      <c r="D411" s="154"/>
      <c r="E411" s="179">
        <v>287350035741</v>
      </c>
    </row>
    <row r="412" spans="1:5">
      <c r="A412" s="154" t="s">
        <v>4187</v>
      </c>
      <c r="B412" s="154" t="s">
        <v>4188</v>
      </c>
      <c r="C412" s="154" t="s">
        <v>1641</v>
      </c>
      <c r="D412" s="154"/>
      <c r="E412" s="179">
        <v>3485103000000</v>
      </c>
    </row>
    <row r="413" spans="1:5">
      <c r="A413" s="154" t="s">
        <v>332</v>
      </c>
      <c r="B413" s="154" t="s">
        <v>2047</v>
      </c>
      <c r="C413" s="154" t="s">
        <v>1641</v>
      </c>
      <c r="D413" s="154"/>
      <c r="E413" s="179">
        <v>94061836427</v>
      </c>
    </row>
    <row r="414" spans="1:5">
      <c r="A414" s="154" t="s">
        <v>4274</v>
      </c>
      <c r="B414" s="154" t="s">
        <v>4275</v>
      </c>
      <c r="C414" s="154" t="s">
        <v>1641</v>
      </c>
      <c r="D414" s="154"/>
      <c r="E414" s="179">
        <v>2870973236035</v>
      </c>
    </row>
    <row r="415" spans="1:5">
      <c r="A415" s="154" t="s">
        <v>347</v>
      </c>
      <c r="B415" s="154" t="s">
        <v>2048</v>
      </c>
      <c r="C415" s="154" t="s">
        <v>1641</v>
      </c>
      <c r="D415" s="154"/>
      <c r="E415" s="179">
        <v>1039978957</v>
      </c>
    </row>
    <row r="416" spans="1:5">
      <c r="A416" s="154" t="s">
        <v>348</v>
      </c>
      <c r="B416" s="154" t="s">
        <v>2049</v>
      </c>
      <c r="C416" s="154" t="s">
        <v>1641</v>
      </c>
      <c r="D416" s="154"/>
      <c r="E416" s="179">
        <v>2293618000000</v>
      </c>
    </row>
    <row r="417" spans="1:5">
      <c r="A417" s="154" t="s">
        <v>349</v>
      </c>
      <c r="B417" s="154" t="s">
        <v>2050</v>
      </c>
      <c r="C417" s="154" t="s">
        <v>1641</v>
      </c>
      <c r="D417" s="154"/>
      <c r="E417" s="179">
        <v>860568918306</v>
      </c>
    </row>
    <row r="418" spans="1:5">
      <c r="A418" s="154" t="s">
        <v>350</v>
      </c>
      <c r="B418" s="154" t="s">
        <v>2051</v>
      </c>
      <c r="C418" s="154" t="s">
        <v>1641</v>
      </c>
      <c r="D418" s="154"/>
      <c r="E418" s="179">
        <v>618279261425</v>
      </c>
    </row>
    <row r="419" spans="1:5">
      <c r="A419" s="154" t="s">
        <v>351</v>
      </c>
      <c r="B419" s="154" t="s">
        <v>3811</v>
      </c>
      <c r="C419" s="154" t="s">
        <v>1641</v>
      </c>
      <c r="D419" s="154"/>
      <c r="E419" s="179">
        <v>110173973778</v>
      </c>
    </row>
    <row r="420" spans="1:5">
      <c r="A420" s="154" t="s">
        <v>352</v>
      </c>
      <c r="B420" s="154" t="s">
        <v>2053</v>
      </c>
      <c r="C420" s="154" t="s">
        <v>1641</v>
      </c>
      <c r="D420" s="154"/>
      <c r="E420" s="179">
        <v>29045673636</v>
      </c>
    </row>
    <row r="421" spans="1:5">
      <c r="A421" s="154" t="s">
        <v>353</v>
      </c>
      <c r="B421" s="154" t="s">
        <v>2054</v>
      </c>
      <c r="C421" s="154" t="s">
        <v>1641</v>
      </c>
      <c r="D421" s="154"/>
      <c r="E421" s="179">
        <v>272360406863</v>
      </c>
    </row>
    <row r="422" spans="1:5">
      <c r="A422" s="154" t="s">
        <v>813</v>
      </c>
      <c r="B422" s="154" t="s">
        <v>3436</v>
      </c>
      <c r="C422" s="154" t="s">
        <v>1641</v>
      </c>
      <c r="D422" s="154"/>
      <c r="E422" s="179">
        <v>4758283873207</v>
      </c>
    </row>
    <row r="423" spans="1:5">
      <c r="A423" s="154" t="s">
        <v>3930</v>
      </c>
      <c r="B423" s="154" t="s">
        <v>3931</v>
      </c>
      <c r="C423" s="154" t="s">
        <v>1641</v>
      </c>
      <c r="D423" s="154"/>
      <c r="E423" s="179">
        <v>2750550855401</v>
      </c>
    </row>
    <row r="424" spans="1:5">
      <c r="A424" s="154" t="s">
        <v>731</v>
      </c>
      <c r="B424" s="154" t="s">
        <v>2055</v>
      </c>
      <c r="C424" s="154" t="s">
        <v>1641</v>
      </c>
      <c r="D424" s="154"/>
      <c r="E424" s="179">
        <v>263514667195</v>
      </c>
    </row>
    <row r="425" spans="1:5">
      <c r="A425" s="154" t="s">
        <v>354</v>
      </c>
      <c r="B425" s="154" t="s">
        <v>2056</v>
      </c>
      <c r="C425" s="154" t="s">
        <v>1641</v>
      </c>
      <c r="D425" s="154"/>
      <c r="E425" s="179">
        <v>208258916730</v>
      </c>
    </row>
    <row r="426" spans="1:5">
      <c r="A426" s="154" t="s">
        <v>355</v>
      </c>
      <c r="B426" s="154" t="s">
        <v>2057</v>
      </c>
      <c r="C426" s="154" t="s">
        <v>2058</v>
      </c>
      <c r="D426" s="154"/>
      <c r="E426" s="179">
        <v>111963739308</v>
      </c>
    </row>
    <row r="427" spans="1:5">
      <c r="A427" s="154" t="s">
        <v>358</v>
      </c>
      <c r="B427" s="154" t="s">
        <v>2061</v>
      </c>
      <c r="C427" s="154" t="s">
        <v>2058</v>
      </c>
      <c r="D427" s="154"/>
      <c r="E427" s="179">
        <v>64054165393</v>
      </c>
    </row>
    <row r="428" spans="1:5">
      <c r="A428" s="154" t="s">
        <v>360</v>
      </c>
      <c r="B428" s="154" t="s">
        <v>2062</v>
      </c>
      <c r="C428" s="154" t="s">
        <v>2058</v>
      </c>
      <c r="D428" s="154"/>
      <c r="E428" s="179">
        <v>98969432369</v>
      </c>
    </row>
    <row r="429" spans="1:5">
      <c r="A429" s="154" t="s">
        <v>361</v>
      </c>
      <c r="B429" s="154" t="s">
        <v>2063</v>
      </c>
      <c r="C429" s="154" t="s">
        <v>2058</v>
      </c>
      <c r="D429" s="154"/>
      <c r="E429" s="179"/>
    </row>
    <row r="430" spans="1:5">
      <c r="A430" s="154" t="s">
        <v>362</v>
      </c>
      <c r="B430" s="154" t="s">
        <v>3788</v>
      </c>
      <c r="C430" s="154" t="s">
        <v>2058</v>
      </c>
      <c r="D430" s="154"/>
      <c r="E430" s="179"/>
    </row>
    <row r="431" spans="1:5">
      <c r="A431" s="154" t="s">
        <v>363</v>
      </c>
      <c r="B431" s="154" t="s">
        <v>2065</v>
      </c>
      <c r="C431" s="154" t="s">
        <v>2058</v>
      </c>
      <c r="D431" s="154"/>
      <c r="E431" s="179">
        <v>7233939322</v>
      </c>
    </row>
    <row r="432" spans="1:5">
      <c r="A432" s="154" t="s">
        <v>364</v>
      </c>
      <c r="B432" s="154" t="s">
        <v>3975</v>
      </c>
      <c r="C432" s="154" t="s">
        <v>2058</v>
      </c>
      <c r="D432" s="154"/>
      <c r="E432" s="179">
        <v>1841393098</v>
      </c>
    </row>
    <row r="433" spans="1:5">
      <c r="A433" s="154" t="s">
        <v>366</v>
      </c>
      <c r="B433" s="154" t="s">
        <v>2068</v>
      </c>
      <c r="C433" s="154" t="s">
        <v>2058</v>
      </c>
      <c r="D433" s="154"/>
      <c r="E433" s="179">
        <v>15419406912</v>
      </c>
    </row>
    <row r="434" spans="1:5">
      <c r="A434" s="154" t="s">
        <v>367</v>
      </c>
      <c r="B434" s="154" t="s">
        <v>2069</v>
      </c>
      <c r="C434" s="154" t="s">
        <v>2058</v>
      </c>
      <c r="D434" s="154"/>
      <c r="E434" s="179">
        <v>78180459658</v>
      </c>
    </row>
    <row r="435" spans="1:5">
      <c r="A435" s="154" t="s">
        <v>368</v>
      </c>
      <c r="B435" s="154" t="s">
        <v>4119</v>
      </c>
      <c r="C435" s="154" t="s">
        <v>2058</v>
      </c>
      <c r="D435" s="154"/>
      <c r="E435" s="179">
        <v>13326201154</v>
      </c>
    </row>
    <row r="436" spans="1:5">
      <c r="A436" s="154" t="s">
        <v>860</v>
      </c>
      <c r="B436" s="154" t="s">
        <v>2463</v>
      </c>
      <c r="C436" s="154" t="s">
        <v>2058</v>
      </c>
      <c r="D436" s="154"/>
      <c r="E436" s="179"/>
    </row>
    <row r="437" spans="1:5">
      <c r="A437" s="154" t="s">
        <v>640</v>
      </c>
      <c r="B437" s="154" t="s">
        <v>2072</v>
      </c>
      <c r="C437" s="154" t="s">
        <v>2058</v>
      </c>
      <c r="D437" s="154"/>
      <c r="E437" s="179">
        <v>31037678663</v>
      </c>
    </row>
    <row r="438" spans="1:5">
      <c r="A438" s="154" t="s">
        <v>369</v>
      </c>
      <c r="B438" s="154" t="s">
        <v>2073</v>
      </c>
      <c r="C438" s="154" t="s">
        <v>2058</v>
      </c>
      <c r="D438" s="154"/>
      <c r="E438" s="179">
        <v>122010065240</v>
      </c>
    </row>
    <row r="439" spans="1:5">
      <c r="A439" s="154" t="s">
        <v>370</v>
      </c>
      <c r="B439" s="154" t="s">
        <v>2074</v>
      </c>
      <c r="C439" s="154" t="s">
        <v>2058</v>
      </c>
      <c r="D439" s="154"/>
      <c r="E439" s="179">
        <v>875270254296</v>
      </c>
    </row>
    <row r="440" spans="1:5">
      <c r="A440" s="154" t="s">
        <v>1634</v>
      </c>
      <c r="B440" s="154" t="s">
        <v>2075</v>
      </c>
      <c r="C440" s="154" t="s">
        <v>2058</v>
      </c>
      <c r="D440" s="154"/>
      <c r="E440" s="179">
        <v>179591320334</v>
      </c>
    </row>
    <row r="441" spans="1:5">
      <c r="A441" s="154" t="s">
        <v>3924</v>
      </c>
      <c r="B441" s="154" t="s">
        <v>3925</v>
      </c>
      <c r="C441" s="154" t="s">
        <v>2058</v>
      </c>
      <c r="D441" s="154"/>
      <c r="E441" s="179"/>
    </row>
    <row r="442" spans="1:5">
      <c r="A442" s="154" t="s">
        <v>372</v>
      </c>
      <c r="B442" s="154" t="s">
        <v>2078</v>
      </c>
      <c r="C442" s="154" t="s">
        <v>2058</v>
      </c>
      <c r="D442" s="154"/>
      <c r="E442" s="179">
        <v>7574419051</v>
      </c>
    </row>
    <row r="443" spans="1:5">
      <c r="A443" s="154" t="s">
        <v>374</v>
      </c>
      <c r="B443" s="154" t="s">
        <v>2079</v>
      </c>
      <c r="C443" s="154" t="s">
        <v>2058</v>
      </c>
      <c r="D443" s="154"/>
      <c r="E443" s="179">
        <v>73933476797</v>
      </c>
    </row>
    <row r="444" spans="1:5">
      <c r="A444" s="154" t="s">
        <v>2081</v>
      </c>
      <c r="B444" s="154" t="s">
        <v>4132</v>
      </c>
      <c r="C444" s="154" t="s">
        <v>2058</v>
      </c>
      <c r="D444" s="154"/>
      <c r="E444" s="179">
        <v>202242431469</v>
      </c>
    </row>
    <row r="445" spans="1:5">
      <c r="A445" s="154" t="s">
        <v>376</v>
      </c>
      <c r="B445" s="154" t="s">
        <v>2083</v>
      </c>
      <c r="C445" s="154" t="s">
        <v>2058</v>
      </c>
      <c r="D445" s="154"/>
      <c r="E445" s="179">
        <v>62480536291</v>
      </c>
    </row>
    <row r="446" spans="1:5">
      <c r="A446" s="154" t="s">
        <v>379</v>
      </c>
      <c r="B446" s="154" t="s">
        <v>2086</v>
      </c>
      <c r="C446" s="154" t="s">
        <v>2058</v>
      </c>
      <c r="D446" s="154"/>
      <c r="E446" s="179">
        <v>608042612534</v>
      </c>
    </row>
    <row r="447" spans="1:5">
      <c r="A447" s="154" t="s">
        <v>380</v>
      </c>
      <c r="B447" s="154" t="s">
        <v>2087</v>
      </c>
      <c r="C447" s="154" t="s">
        <v>2058</v>
      </c>
      <c r="D447" s="154"/>
      <c r="E447" s="179">
        <v>137089792503</v>
      </c>
    </row>
    <row r="448" spans="1:5">
      <c r="A448" s="154" t="s">
        <v>381</v>
      </c>
      <c r="B448" s="154" t="s">
        <v>2088</v>
      </c>
      <c r="C448" s="154" t="s">
        <v>2058</v>
      </c>
      <c r="D448" s="154"/>
      <c r="E448" s="179">
        <v>282495459116</v>
      </c>
    </row>
    <row r="449" spans="1:5">
      <c r="A449" s="154" t="s">
        <v>382</v>
      </c>
      <c r="B449" s="154" t="s">
        <v>2089</v>
      </c>
      <c r="C449" s="154" t="s">
        <v>2058</v>
      </c>
      <c r="D449" s="154"/>
      <c r="E449" s="179">
        <v>65528569405</v>
      </c>
    </row>
    <row r="450" spans="1:5">
      <c r="A450" s="154" t="s">
        <v>383</v>
      </c>
      <c r="B450" s="154" t="s">
        <v>4005</v>
      </c>
      <c r="C450" s="154" t="s">
        <v>2058</v>
      </c>
      <c r="D450" s="154"/>
      <c r="E450" s="179"/>
    </row>
    <row r="451" spans="1:5">
      <c r="A451" s="154" t="s">
        <v>359</v>
      </c>
      <c r="B451" s="154" t="s">
        <v>2092</v>
      </c>
      <c r="C451" s="154" t="s">
        <v>2058</v>
      </c>
      <c r="D451" s="154"/>
      <c r="E451" s="179">
        <v>10766743979</v>
      </c>
    </row>
    <row r="452" spans="1:5">
      <c r="A452" s="154" t="s">
        <v>385</v>
      </c>
      <c r="B452" s="154" t="s">
        <v>2093</v>
      </c>
      <c r="C452" s="154" t="s">
        <v>2058</v>
      </c>
      <c r="D452" s="154"/>
      <c r="E452" s="179">
        <v>109201987307</v>
      </c>
    </row>
    <row r="453" spans="1:5">
      <c r="A453" s="154" t="s">
        <v>386</v>
      </c>
      <c r="B453" s="154" t="s">
        <v>2094</v>
      </c>
      <c r="C453" s="154" t="s">
        <v>2058</v>
      </c>
      <c r="D453" s="154"/>
      <c r="E453" s="179">
        <v>187676916843</v>
      </c>
    </row>
    <row r="454" spans="1:5">
      <c r="A454" s="154" t="s">
        <v>3893</v>
      </c>
      <c r="B454" s="154" t="s">
        <v>3894</v>
      </c>
      <c r="C454" s="154" t="s">
        <v>2058</v>
      </c>
      <c r="D454" s="154"/>
      <c r="E454" s="179">
        <v>4724418724</v>
      </c>
    </row>
    <row r="455" spans="1:5">
      <c r="A455" s="154" t="s">
        <v>1046</v>
      </c>
      <c r="B455" s="154" t="s">
        <v>2559</v>
      </c>
      <c r="C455" s="154" t="s">
        <v>2058</v>
      </c>
      <c r="D455" s="154"/>
      <c r="E455" s="179">
        <v>93920370468</v>
      </c>
    </row>
    <row r="456" spans="1:5">
      <c r="A456" s="154" t="s">
        <v>421</v>
      </c>
      <c r="B456" s="154" t="s">
        <v>2095</v>
      </c>
      <c r="C456" s="154" t="s">
        <v>2058</v>
      </c>
      <c r="D456" s="154"/>
      <c r="E456" s="179">
        <v>502748142859</v>
      </c>
    </row>
    <row r="457" spans="1:5">
      <c r="A457" s="154" t="s">
        <v>388</v>
      </c>
      <c r="B457" s="154" t="s">
        <v>2096</v>
      </c>
      <c r="C457" s="154" t="s">
        <v>2058</v>
      </c>
      <c r="D457" s="154"/>
      <c r="E457" s="179">
        <v>432471859834</v>
      </c>
    </row>
    <row r="458" spans="1:5">
      <c r="A458" s="154" t="s">
        <v>625</v>
      </c>
      <c r="B458" s="154" t="s">
        <v>3976</v>
      </c>
      <c r="C458" s="154" t="s">
        <v>2058</v>
      </c>
      <c r="D458" s="154"/>
      <c r="E458" s="179">
        <v>0</v>
      </c>
    </row>
    <row r="459" spans="1:5">
      <c r="A459" s="154" t="s">
        <v>394</v>
      </c>
      <c r="B459" s="154" t="s">
        <v>2097</v>
      </c>
      <c r="C459" s="154" t="s">
        <v>2058</v>
      </c>
      <c r="D459" s="154"/>
      <c r="E459" s="179"/>
    </row>
    <row r="460" spans="1:5">
      <c r="A460" s="154" t="s">
        <v>389</v>
      </c>
      <c r="B460" s="154" t="s">
        <v>2098</v>
      </c>
      <c r="C460" s="154" t="s">
        <v>2058</v>
      </c>
      <c r="D460" s="154"/>
      <c r="E460" s="179">
        <v>34161665733</v>
      </c>
    </row>
    <row r="461" spans="1:5">
      <c r="A461" s="154" t="s">
        <v>390</v>
      </c>
      <c r="B461" s="154" t="s">
        <v>2099</v>
      </c>
      <c r="C461" s="154" t="s">
        <v>2058</v>
      </c>
      <c r="D461" s="154"/>
      <c r="E461" s="179">
        <v>44232448941</v>
      </c>
    </row>
    <row r="462" spans="1:5">
      <c r="A462" s="154" t="s">
        <v>706</v>
      </c>
      <c r="B462" s="154" t="s">
        <v>2100</v>
      </c>
      <c r="C462" s="154" t="s">
        <v>2058</v>
      </c>
      <c r="D462" s="154"/>
      <c r="E462" s="179">
        <v>179373416504</v>
      </c>
    </row>
    <row r="463" spans="1:5">
      <c r="A463" s="154" t="s">
        <v>669</v>
      </c>
      <c r="B463" s="154" t="s">
        <v>2101</v>
      </c>
      <c r="C463" s="154" t="s">
        <v>2058</v>
      </c>
      <c r="D463" s="154"/>
      <c r="E463" s="179">
        <v>4327442257459</v>
      </c>
    </row>
    <row r="464" spans="1:5">
      <c r="A464" s="154" t="s">
        <v>391</v>
      </c>
      <c r="B464" s="154" t="s">
        <v>2102</v>
      </c>
      <c r="C464" s="154" t="s">
        <v>2058</v>
      </c>
      <c r="D464" s="154"/>
      <c r="E464" s="179">
        <v>23063403706</v>
      </c>
    </row>
    <row r="465" spans="1:5">
      <c r="A465" s="154" t="s">
        <v>392</v>
      </c>
      <c r="B465" s="154" t="s">
        <v>3964</v>
      </c>
      <c r="C465" s="154" t="s">
        <v>2058</v>
      </c>
      <c r="D465" s="154"/>
      <c r="E465" s="179">
        <v>69310099525</v>
      </c>
    </row>
    <row r="466" spans="1:5">
      <c r="A466" s="154" t="s">
        <v>393</v>
      </c>
      <c r="B466" s="154" t="s">
        <v>2104</v>
      </c>
      <c r="C466" s="154" t="s">
        <v>2058</v>
      </c>
      <c r="D466" s="154"/>
      <c r="E466" s="179">
        <v>22394014958</v>
      </c>
    </row>
    <row r="467" spans="1:5">
      <c r="A467" s="154" t="s">
        <v>395</v>
      </c>
      <c r="B467" s="154" t="s">
        <v>2105</v>
      </c>
      <c r="C467" s="154" t="s">
        <v>2058</v>
      </c>
      <c r="D467" s="154"/>
      <c r="E467" s="179">
        <v>81473512135</v>
      </c>
    </row>
    <row r="468" spans="1:5">
      <c r="A468" s="154" t="s">
        <v>3558</v>
      </c>
      <c r="B468" s="154" t="s">
        <v>3559</v>
      </c>
      <c r="C468" s="154" t="s">
        <v>2058</v>
      </c>
      <c r="D468" s="154"/>
      <c r="E468" s="179">
        <v>2312446560975</v>
      </c>
    </row>
    <row r="469" spans="1:5">
      <c r="A469" s="154" t="s">
        <v>398</v>
      </c>
      <c r="B469" s="154" t="s">
        <v>2106</v>
      </c>
      <c r="C469" s="154" t="s">
        <v>2058</v>
      </c>
      <c r="D469" s="154"/>
      <c r="E469" s="179">
        <v>56351533908</v>
      </c>
    </row>
    <row r="470" spans="1:5">
      <c r="A470" s="154" t="s">
        <v>400</v>
      </c>
      <c r="B470" s="154" t="s">
        <v>4304</v>
      </c>
      <c r="C470" s="154" t="s">
        <v>2058</v>
      </c>
      <c r="D470" s="154"/>
      <c r="E470" s="179">
        <v>11426001653</v>
      </c>
    </row>
    <row r="471" spans="1:5">
      <c r="A471" s="154" t="s">
        <v>401</v>
      </c>
      <c r="B471" s="154" t="s">
        <v>4197</v>
      </c>
      <c r="C471" s="154" t="s">
        <v>2058</v>
      </c>
      <c r="D471" s="154"/>
      <c r="E471" s="179">
        <v>582691141873</v>
      </c>
    </row>
    <row r="472" spans="1:5">
      <c r="A472" s="154" t="s">
        <v>404</v>
      </c>
      <c r="B472" s="154" t="s">
        <v>2112</v>
      </c>
      <c r="C472" s="154" t="s">
        <v>2058</v>
      </c>
      <c r="D472" s="154"/>
      <c r="E472" s="179">
        <v>19418721527</v>
      </c>
    </row>
    <row r="473" spans="1:5">
      <c r="A473" s="154" t="s">
        <v>405</v>
      </c>
      <c r="B473" s="154" t="s">
        <v>2113</v>
      </c>
      <c r="C473" s="154" t="s">
        <v>2058</v>
      </c>
      <c r="D473" s="154"/>
      <c r="E473" s="179">
        <v>20511872650</v>
      </c>
    </row>
    <row r="474" spans="1:5">
      <c r="A474" s="154" t="s">
        <v>406</v>
      </c>
      <c r="B474" s="154" t="s">
        <v>2114</v>
      </c>
      <c r="C474" s="154" t="s">
        <v>2058</v>
      </c>
      <c r="D474" s="154"/>
      <c r="E474" s="179">
        <v>7816478237</v>
      </c>
    </row>
    <row r="475" spans="1:5">
      <c r="A475" s="154" t="s">
        <v>407</v>
      </c>
      <c r="B475" s="154" t="s">
        <v>2115</v>
      </c>
      <c r="C475" s="154" t="s">
        <v>2058</v>
      </c>
      <c r="D475" s="154"/>
      <c r="E475" s="179">
        <v>8988833860</v>
      </c>
    </row>
    <row r="476" spans="1:5">
      <c r="A476" s="154" t="s">
        <v>410</v>
      </c>
      <c r="B476" s="154" t="s">
        <v>2116</v>
      </c>
      <c r="C476" s="154" t="s">
        <v>2058</v>
      </c>
      <c r="D476" s="154"/>
      <c r="E476" s="179">
        <v>53708255327</v>
      </c>
    </row>
    <row r="477" spans="1:5">
      <c r="A477" s="154" t="s">
        <v>736</v>
      </c>
      <c r="B477" s="154" t="s">
        <v>2117</v>
      </c>
      <c r="C477" s="154" t="s">
        <v>2058</v>
      </c>
      <c r="D477" s="154"/>
      <c r="E477" s="179">
        <v>0</v>
      </c>
    </row>
    <row r="478" spans="1:5">
      <c r="A478" s="154" t="s">
        <v>413</v>
      </c>
      <c r="B478" s="154" t="s">
        <v>2118</v>
      </c>
      <c r="C478" s="154" t="s">
        <v>2058</v>
      </c>
      <c r="D478" s="154"/>
      <c r="E478" s="179">
        <v>63100084314</v>
      </c>
    </row>
    <row r="479" spans="1:5">
      <c r="A479" s="154" t="s">
        <v>414</v>
      </c>
      <c r="B479" s="154" t="s">
        <v>2119</v>
      </c>
      <c r="C479" s="154" t="s">
        <v>2058</v>
      </c>
      <c r="D479" s="154"/>
      <c r="E479" s="179">
        <v>568827574088</v>
      </c>
    </row>
    <row r="480" spans="1:5">
      <c r="A480" s="154" t="s">
        <v>416</v>
      </c>
      <c r="B480" s="154" t="s">
        <v>2120</v>
      </c>
      <c r="C480" s="154" t="s">
        <v>2058</v>
      </c>
      <c r="D480" s="154"/>
      <c r="E480" s="179">
        <v>76058029696</v>
      </c>
    </row>
    <row r="481" spans="1:5">
      <c r="A481" s="154" t="s">
        <v>417</v>
      </c>
      <c r="B481" s="154" t="s">
        <v>3710</v>
      </c>
      <c r="C481" s="154" t="s">
        <v>2058</v>
      </c>
      <c r="D481" s="154"/>
      <c r="E481" s="179"/>
    </row>
    <row r="482" spans="1:5">
      <c r="A482" s="154" t="s">
        <v>418</v>
      </c>
      <c r="B482" s="154" t="s">
        <v>2122</v>
      </c>
      <c r="C482" s="154" t="s">
        <v>2058</v>
      </c>
      <c r="D482" s="154"/>
      <c r="E482" s="179">
        <v>245497066098</v>
      </c>
    </row>
    <row r="483" spans="1:5">
      <c r="A483" s="154" t="s">
        <v>420</v>
      </c>
      <c r="B483" s="154" t="s">
        <v>4198</v>
      </c>
      <c r="C483" s="154" t="s">
        <v>2058</v>
      </c>
      <c r="D483" s="154"/>
      <c r="E483" s="179">
        <v>2619847791780</v>
      </c>
    </row>
    <row r="484" spans="1:5">
      <c r="A484" s="154" t="s">
        <v>432</v>
      </c>
      <c r="B484" s="154" t="s">
        <v>2125</v>
      </c>
      <c r="C484" s="154" t="s">
        <v>2058</v>
      </c>
      <c r="D484" s="154"/>
      <c r="E484" s="179">
        <v>134981337691</v>
      </c>
    </row>
    <row r="485" spans="1:5">
      <c r="A485" s="154" t="s">
        <v>577</v>
      </c>
      <c r="B485" s="154" t="s">
        <v>2128</v>
      </c>
      <c r="C485" s="154" t="s">
        <v>2058</v>
      </c>
      <c r="D485" s="154"/>
      <c r="E485" s="179">
        <v>2888004800</v>
      </c>
    </row>
    <row r="486" spans="1:5">
      <c r="A486" s="154" t="s">
        <v>425</v>
      </c>
      <c r="B486" s="154" t="s">
        <v>2129</v>
      </c>
      <c r="C486" s="154" t="s">
        <v>2058</v>
      </c>
      <c r="D486" s="154"/>
      <c r="E486" s="179">
        <v>0</v>
      </c>
    </row>
    <row r="487" spans="1:5">
      <c r="A487" s="154" t="s">
        <v>559</v>
      </c>
      <c r="B487" s="154" t="s">
        <v>2130</v>
      </c>
      <c r="C487" s="154" t="s">
        <v>2058</v>
      </c>
      <c r="D487" s="154"/>
      <c r="E487" s="179">
        <v>58386254491</v>
      </c>
    </row>
    <row r="488" spans="1:5">
      <c r="A488" s="154" t="s">
        <v>937</v>
      </c>
      <c r="B488" s="154" t="s">
        <v>2691</v>
      </c>
      <c r="C488" s="154" t="s">
        <v>2058</v>
      </c>
      <c r="D488" s="154"/>
      <c r="E488" s="179">
        <v>70679532791</v>
      </c>
    </row>
    <row r="489" spans="1:5">
      <c r="A489" s="154" t="s">
        <v>1131</v>
      </c>
      <c r="B489" s="154" t="s">
        <v>2695</v>
      </c>
      <c r="C489" s="154" t="s">
        <v>2058</v>
      </c>
      <c r="D489" s="154"/>
      <c r="E489" s="179">
        <v>3692856001731</v>
      </c>
    </row>
    <row r="490" spans="1:5">
      <c r="A490" s="154" t="s">
        <v>3887</v>
      </c>
      <c r="B490" s="154" t="s">
        <v>3888</v>
      </c>
      <c r="C490" s="154" t="s">
        <v>2058</v>
      </c>
      <c r="D490" s="154"/>
      <c r="E490" s="179">
        <v>49044176689</v>
      </c>
    </row>
    <row r="491" spans="1:5">
      <c r="A491" s="154" t="s">
        <v>426</v>
      </c>
      <c r="B491" s="154" t="s">
        <v>2133</v>
      </c>
      <c r="C491" s="154" t="s">
        <v>2058</v>
      </c>
      <c r="D491" s="154"/>
      <c r="E491" s="179">
        <v>256501090575</v>
      </c>
    </row>
    <row r="492" spans="1:5">
      <c r="A492" s="154" t="s">
        <v>428</v>
      </c>
      <c r="B492" s="154" t="s">
        <v>2136</v>
      </c>
      <c r="C492" s="154" t="s">
        <v>2058</v>
      </c>
      <c r="D492" s="154"/>
      <c r="E492" s="179"/>
    </row>
    <row r="493" spans="1:5">
      <c r="A493" s="154" t="s">
        <v>429</v>
      </c>
      <c r="B493" s="154" t="s">
        <v>2137</v>
      </c>
      <c r="C493" s="154" t="s">
        <v>2058</v>
      </c>
      <c r="D493" s="154"/>
      <c r="E493" s="179"/>
    </row>
    <row r="494" spans="1:5">
      <c r="A494" s="154" t="s">
        <v>430</v>
      </c>
      <c r="B494" s="154" t="s">
        <v>2138</v>
      </c>
      <c r="C494" s="154" t="s">
        <v>2058</v>
      </c>
      <c r="D494" s="154"/>
      <c r="E494" s="179">
        <v>55041399349</v>
      </c>
    </row>
    <row r="495" spans="1:5">
      <c r="A495" s="154" t="s">
        <v>753</v>
      </c>
      <c r="B495" s="154" t="s">
        <v>4199</v>
      </c>
      <c r="C495" s="154" t="s">
        <v>2058</v>
      </c>
      <c r="D495" s="154"/>
      <c r="E495" s="179">
        <v>8154058595</v>
      </c>
    </row>
    <row r="496" spans="1:5">
      <c r="A496" s="154" t="s">
        <v>431</v>
      </c>
      <c r="B496" s="154" t="s">
        <v>2140</v>
      </c>
      <c r="C496" s="154" t="s">
        <v>2058</v>
      </c>
      <c r="D496" s="154"/>
      <c r="E496" s="179">
        <v>4639200000</v>
      </c>
    </row>
    <row r="497" spans="1:5">
      <c r="A497" s="154" t="s">
        <v>737</v>
      </c>
      <c r="B497" s="154" t="s">
        <v>2141</v>
      </c>
      <c r="C497" s="154" t="s">
        <v>2058</v>
      </c>
      <c r="D497" s="154"/>
      <c r="E497" s="179">
        <v>160428130413</v>
      </c>
    </row>
    <row r="498" spans="1:5">
      <c r="A498" s="154" t="s">
        <v>2142</v>
      </c>
      <c r="B498" s="154" t="s">
        <v>2143</v>
      </c>
      <c r="C498" s="154" t="s">
        <v>2058</v>
      </c>
      <c r="D498" s="154"/>
      <c r="E498" s="179">
        <v>39995025633</v>
      </c>
    </row>
    <row r="499" spans="1:5">
      <c r="A499" s="154" t="s">
        <v>472</v>
      </c>
      <c r="B499" s="154" t="s">
        <v>4241</v>
      </c>
      <c r="C499" s="154" t="s">
        <v>2058</v>
      </c>
      <c r="D499" s="154"/>
      <c r="E499" s="179">
        <v>1560586362</v>
      </c>
    </row>
    <row r="500" spans="1:5">
      <c r="A500" s="154" t="s">
        <v>433</v>
      </c>
      <c r="B500" s="154" t="s">
        <v>2145</v>
      </c>
      <c r="C500" s="154" t="s">
        <v>2058</v>
      </c>
      <c r="D500" s="154"/>
      <c r="E500" s="179">
        <v>62995481271</v>
      </c>
    </row>
    <row r="501" spans="1:5">
      <c r="A501" s="154" t="s">
        <v>2146</v>
      </c>
      <c r="B501" s="154" t="s">
        <v>3987</v>
      </c>
      <c r="C501" s="154" t="s">
        <v>2058</v>
      </c>
      <c r="D501" s="154"/>
      <c r="E501" s="179">
        <v>1010425170152</v>
      </c>
    </row>
    <row r="502" spans="1:5">
      <c r="A502" s="154" t="s">
        <v>434</v>
      </c>
      <c r="B502" s="154" t="s">
        <v>2148</v>
      </c>
      <c r="C502" s="154" t="s">
        <v>2058</v>
      </c>
      <c r="D502" s="154"/>
      <c r="E502" s="179">
        <v>43529214729</v>
      </c>
    </row>
    <row r="503" spans="1:5">
      <c r="A503" s="154" t="s">
        <v>435</v>
      </c>
      <c r="B503" s="154" t="s">
        <v>2149</v>
      </c>
      <c r="C503" s="154" t="s">
        <v>2058</v>
      </c>
      <c r="D503" s="154"/>
      <c r="E503" s="179">
        <v>26671413854</v>
      </c>
    </row>
    <row r="504" spans="1:5">
      <c r="A504" s="154" t="s">
        <v>436</v>
      </c>
      <c r="B504" s="154" t="s">
        <v>2150</v>
      </c>
      <c r="C504" s="154" t="s">
        <v>2058</v>
      </c>
      <c r="D504" s="154"/>
      <c r="E504" s="179">
        <v>210218803874</v>
      </c>
    </row>
    <row r="505" spans="1:5">
      <c r="A505" s="154" t="s">
        <v>438</v>
      </c>
      <c r="B505" s="154" t="s">
        <v>2152</v>
      </c>
      <c r="C505" s="154" t="s">
        <v>2058</v>
      </c>
      <c r="D505" s="154"/>
      <c r="E505" s="179"/>
    </row>
    <row r="506" spans="1:5">
      <c r="A506" s="154" t="s">
        <v>439</v>
      </c>
      <c r="B506" s="154" t="s">
        <v>2153</v>
      </c>
      <c r="C506" s="154" t="s">
        <v>2058</v>
      </c>
      <c r="D506" s="154"/>
      <c r="E506" s="179">
        <v>112039000090</v>
      </c>
    </row>
    <row r="507" spans="1:5">
      <c r="A507" s="154" t="s">
        <v>440</v>
      </c>
      <c r="B507" s="154" t="s">
        <v>4006</v>
      </c>
      <c r="C507" s="154" t="s">
        <v>2058</v>
      </c>
      <c r="D507" s="154"/>
      <c r="E507" s="179">
        <v>8317599629</v>
      </c>
    </row>
    <row r="508" spans="1:5">
      <c r="A508" s="154" t="s">
        <v>441</v>
      </c>
      <c r="B508" s="154" t="s">
        <v>2155</v>
      </c>
      <c r="C508" s="154" t="s">
        <v>2058</v>
      </c>
      <c r="D508" s="154"/>
      <c r="E508" s="179">
        <v>68340387143</v>
      </c>
    </row>
    <row r="509" spans="1:5">
      <c r="A509" s="154" t="s">
        <v>442</v>
      </c>
      <c r="B509" s="154" t="s">
        <v>2156</v>
      </c>
      <c r="C509" s="154" t="s">
        <v>2058</v>
      </c>
      <c r="D509" s="154"/>
      <c r="E509" s="179"/>
    </row>
    <row r="510" spans="1:5">
      <c r="A510" s="154" t="s">
        <v>443</v>
      </c>
      <c r="B510" s="154" t="s">
        <v>2157</v>
      </c>
      <c r="C510" s="154" t="s">
        <v>2058</v>
      </c>
      <c r="D510" s="154"/>
      <c r="E510" s="179">
        <v>77204459113</v>
      </c>
    </row>
    <row r="511" spans="1:5">
      <c r="A511" s="154" t="s">
        <v>444</v>
      </c>
      <c r="B511" s="154" t="s">
        <v>2158</v>
      </c>
      <c r="C511" s="154" t="s">
        <v>2058</v>
      </c>
      <c r="D511" s="154"/>
      <c r="E511" s="179">
        <v>168100950956</v>
      </c>
    </row>
    <row r="512" spans="1:5">
      <c r="A512" s="154" t="s">
        <v>446</v>
      </c>
      <c r="B512" s="154" t="s">
        <v>2161</v>
      </c>
      <c r="C512" s="154" t="s">
        <v>2058</v>
      </c>
      <c r="D512" s="154"/>
      <c r="E512" s="179">
        <v>25436110089</v>
      </c>
    </row>
    <row r="513" spans="1:5">
      <c r="A513" s="154" t="s">
        <v>448</v>
      </c>
      <c r="B513" s="154" t="s">
        <v>4169</v>
      </c>
      <c r="C513" s="154" t="s">
        <v>2058</v>
      </c>
      <c r="D513" s="154"/>
      <c r="E513" s="179"/>
    </row>
    <row r="514" spans="1:5">
      <c r="A514" s="154" t="s">
        <v>449</v>
      </c>
      <c r="B514" s="154" t="s">
        <v>2164</v>
      </c>
      <c r="C514" s="154" t="s">
        <v>2058</v>
      </c>
      <c r="D514" s="154"/>
      <c r="E514" s="179">
        <v>828811241266</v>
      </c>
    </row>
    <row r="515" spans="1:5">
      <c r="A515" s="154" t="s">
        <v>450</v>
      </c>
      <c r="B515" s="154" t="s">
        <v>2165</v>
      </c>
      <c r="C515" s="154" t="s">
        <v>2058</v>
      </c>
      <c r="D515" s="154"/>
      <c r="E515" s="179">
        <v>169318054842</v>
      </c>
    </row>
    <row r="516" spans="1:5">
      <c r="A516" s="154" t="s">
        <v>452</v>
      </c>
      <c r="B516" s="154" t="s">
        <v>2167</v>
      </c>
      <c r="C516" s="154" t="s">
        <v>2058</v>
      </c>
      <c r="D516" s="154"/>
      <c r="E516" s="179">
        <v>30725077355</v>
      </c>
    </row>
    <row r="517" spans="1:5">
      <c r="A517" s="154" t="s">
        <v>3743</v>
      </c>
      <c r="B517" s="154" t="s">
        <v>3744</v>
      </c>
      <c r="C517" s="154" t="s">
        <v>2058</v>
      </c>
      <c r="D517" s="154"/>
      <c r="E517" s="179">
        <v>9878422053</v>
      </c>
    </row>
    <row r="518" spans="1:5">
      <c r="A518" s="154" t="s">
        <v>454</v>
      </c>
      <c r="B518" s="154" t="s">
        <v>2168</v>
      </c>
      <c r="C518" s="154" t="s">
        <v>2058</v>
      </c>
      <c r="D518" s="154"/>
      <c r="E518" s="179">
        <v>313870512696</v>
      </c>
    </row>
    <row r="519" spans="1:5">
      <c r="A519" s="154" t="s">
        <v>456</v>
      </c>
      <c r="B519" s="154" t="s">
        <v>2170</v>
      </c>
      <c r="C519" s="154" t="s">
        <v>2058</v>
      </c>
      <c r="D519" s="154"/>
      <c r="E519" s="179">
        <v>241318474139</v>
      </c>
    </row>
    <row r="520" spans="1:5">
      <c r="A520" s="154" t="s">
        <v>458</v>
      </c>
      <c r="B520" s="154" t="s">
        <v>4200</v>
      </c>
      <c r="C520" s="154" t="s">
        <v>2058</v>
      </c>
      <c r="D520" s="154"/>
      <c r="E520" s="179">
        <v>10989328804720</v>
      </c>
    </row>
    <row r="521" spans="1:5">
      <c r="A521" s="154" t="s">
        <v>460</v>
      </c>
      <c r="B521" s="154" t="s">
        <v>2173</v>
      </c>
      <c r="C521" s="154" t="s">
        <v>2058</v>
      </c>
      <c r="D521" s="154"/>
      <c r="E521" s="179">
        <v>419769392650</v>
      </c>
    </row>
    <row r="522" spans="1:5">
      <c r="A522" s="154" t="s">
        <v>461</v>
      </c>
      <c r="B522" s="154" t="s">
        <v>2174</v>
      </c>
      <c r="C522" s="154" t="s">
        <v>2058</v>
      </c>
      <c r="D522" s="154"/>
      <c r="E522" s="179">
        <v>1413602453</v>
      </c>
    </row>
    <row r="523" spans="1:5">
      <c r="A523" s="154" t="s">
        <v>793</v>
      </c>
      <c r="B523" s="154" t="s">
        <v>2175</v>
      </c>
      <c r="C523" s="154" t="s">
        <v>2058</v>
      </c>
      <c r="D523" s="154"/>
      <c r="E523" s="179">
        <v>1485524640421</v>
      </c>
    </row>
    <row r="524" spans="1:5">
      <c r="A524" s="154" t="s">
        <v>462</v>
      </c>
      <c r="B524" s="154" t="s">
        <v>3785</v>
      </c>
      <c r="C524" s="154" t="s">
        <v>2058</v>
      </c>
      <c r="D524" s="154"/>
      <c r="E524" s="179">
        <v>12279884111</v>
      </c>
    </row>
    <row r="525" spans="1:5">
      <c r="A525" s="154" t="s">
        <v>463</v>
      </c>
      <c r="B525" s="154" t="s">
        <v>2177</v>
      </c>
      <c r="C525" s="154" t="s">
        <v>2058</v>
      </c>
      <c r="D525" s="154"/>
      <c r="E525" s="179">
        <v>28367385396</v>
      </c>
    </row>
    <row r="526" spans="1:5">
      <c r="A526" s="154" t="s">
        <v>464</v>
      </c>
      <c r="B526" s="154" t="s">
        <v>2178</v>
      </c>
      <c r="C526" s="154" t="s">
        <v>2058</v>
      </c>
      <c r="D526" s="154"/>
      <c r="E526" s="179">
        <v>5603736568</v>
      </c>
    </row>
    <row r="527" spans="1:5">
      <c r="A527" s="154" t="s">
        <v>465</v>
      </c>
      <c r="B527" s="154" t="s">
        <v>2179</v>
      </c>
      <c r="C527" s="154" t="s">
        <v>2058</v>
      </c>
      <c r="D527" s="154"/>
      <c r="E527" s="179">
        <v>421401450787</v>
      </c>
    </row>
    <row r="528" spans="1:5">
      <c r="A528" s="154" t="s">
        <v>1237</v>
      </c>
      <c r="B528" s="154" t="s">
        <v>2892</v>
      </c>
      <c r="C528" s="154" t="s">
        <v>2058</v>
      </c>
      <c r="D528" s="154"/>
      <c r="E528" s="179">
        <v>124481745680</v>
      </c>
    </row>
    <row r="529" spans="1:5">
      <c r="A529" s="154" t="s">
        <v>466</v>
      </c>
      <c r="B529" s="154" t="s">
        <v>2180</v>
      </c>
      <c r="C529" s="154" t="s">
        <v>2058</v>
      </c>
      <c r="D529" s="154"/>
      <c r="E529" s="179">
        <v>164649931868</v>
      </c>
    </row>
    <row r="530" spans="1:5">
      <c r="A530" s="154" t="s">
        <v>467</v>
      </c>
      <c r="B530" s="154" t="s">
        <v>3956</v>
      </c>
      <c r="C530" s="154" t="s">
        <v>2058</v>
      </c>
      <c r="D530" s="154"/>
      <c r="E530" s="179">
        <v>30897592552</v>
      </c>
    </row>
    <row r="531" spans="1:5">
      <c r="A531" s="154" t="s">
        <v>468</v>
      </c>
      <c r="B531" s="154" t="s">
        <v>3940</v>
      </c>
      <c r="C531" s="154" t="s">
        <v>2058</v>
      </c>
      <c r="D531" s="154"/>
      <c r="E531" s="179">
        <v>0</v>
      </c>
    </row>
    <row r="532" spans="1:5">
      <c r="A532" s="154" t="s">
        <v>469</v>
      </c>
      <c r="B532" s="154" t="s">
        <v>2182</v>
      </c>
      <c r="C532" s="154" t="s">
        <v>2058</v>
      </c>
      <c r="D532" s="154"/>
      <c r="E532" s="179">
        <v>186964959404</v>
      </c>
    </row>
    <row r="533" spans="1:5">
      <c r="A533" s="154" t="s">
        <v>470</v>
      </c>
      <c r="B533" s="154" t="s">
        <v>3746</v>
      </c>
      <c r="C533" s="154" t="s">
        <v>2058</v>
      </c>
      <c r="D533" s="154"/>
      <c r="E533" s="179">
        <v>2101435712</v>
      </c>
    </row>
    <row r="534" spans="1:5">
      <c r="A534" s="154" t="s">
        <v>473</v>
      </c>
      <c r="B534" s="154" t="s">
        <v>2185</v>
      </c>
      <c r="C534" s="154" t="s">
        <v>2058</v>
      </c>
      <c r="D534" s="154"/>
      <c r="E534" s="179"/>
    </row>
    <row r="535" spans="1:5">
      <c r="A535" s="154" t="s">
        <v>474</v>
      </c>
      <c r="B535" s="154" t="s">
        <v>2186</v>
      </c>
      <c r="C535" s="154" t="s">
        <v>2058</v>
      </c>
      <c r="D535" s="154"/>
      <c r="E535" s="179">
        <v>7414649774</v>
      </c>
    </row>
    <row r="536" spans="1:5">
      <c r="A536" s="154" t="s">
        <v>3719</v>
      </c>
      <c r="B536" s="154" t="s">
        <v>4133</v>
      </c>
      <c r="C536" s="154" t="s">
        <v>2058</v>
      </c>
      <c r="D536" s="154"/>
      <c r="E536" s="179">
        <v>766756466165</v>
      </c>
    </row>
    <row r="537" spans="1:5">
      <c r="A537" s="154" t="s">
        <v>477</v>
      </c>
      <c r="B537" s="154" t="s">
        <v>2188</v>
      </c>
      <c r="C537" s="154" t="s">
        <v>2058</v>
      </c>
      <c r="D537" s="154"/>
      <c r="E537" s="179">
        <v>19724160776</v>
      </c>
    </row>
    <row r="538" spans="1:5">
      <c r="A538" s="154" t="s">
        <v>1253</v>
      </c>
      <c r="B538" s="154" t="s">
        <v>2920</v>
      </c>
      <c r="C538" s="154" t="s">
        <v>2058</v>
      </c>
      <c r="D538" s="154"/>
      <c r="E538" s="179">
        <v>5233233934206</v>
      </c>
    </row>
    <row r="539" spans="1:5">
      <c r="A539" s="154" t="s">
        <v>478</v>
      </c>
      <c r="B539" s="154" t="s">
        <v>2189</v>
      </c>
      <c r="C539" s="154" t="s">
        <v>2058</v>
      </c>
      <c r="D539" s="154"/>
      <c r="E539" s="179"/>
    </row>
    <row r="540" spans="1:5">
      <c r="A540" s="154" t="s">
        <v>481</v>
      </c>
      <c r="B540" s="154" t="s">
        <v>2192</v>
      </c>
      <c r="C540" s="154" t="s">
        <v>2058</v>
      </c>
      <c r="D540" s="154"/>
      <c r="E540" s="179">
        <v>28229633648</v>
      </c>
    </row>
    <row r="541" spans="1:5">
      <c r="A541" s="154" t="s">
        <v>482</v>
      </c>
      <c r="B541" s="154" t="s">
        <v>2193</v>
      </c>
      <c r="C541" s="154" t="s">
        <v>2058</v>
      </c>
      <c r="D541" s="154"/>
      <c r="E541" s="179">
        <v>973343385536</v>
      </c>
    </row>
    <row r="542" spans="1:5">
      <c r="A542" s="154" t="s">
        <v>2195</v>
      </c>
      <c r="B542" s="154" t="s">
        <v>3500</v>
      </c>
      <c r="C542" s="154" t="s">
        <v>2058</v>
      </c>
      <c r="D542" s="154"/>
      <c r="E542" s="179">
        <v>88606529397</v>
      </c>
    </row>
    <row r="543" spans="1:5">
      <c r="A543" s="154" t="s">
        <v>487</v>
      </c>
      <c r="B543" s="154" t="s">
        <v>2199</v>
      </c>
      <c r="C543" s="154" t="s">
        <v>2058</v>
      </c>
      <c r="D543" s="154"/>
      <c r="E543" s="179">
        <v>1704740618474</v>
      </c>
    </row>
    <row r="544" spans="1:5">
      <c r="A544" s="154" t="s">
        <v>488</v>
      </c>
      <c r="B544" s="154" t="s">
        <v>4170</v>
      </c>
      <c r="C544" s="154" t="s">
        <v>2058</v>
      </c>
      <c r="D544" s="154"/>
      <c r="E544" s="179">
        <v>36950495884</v>
      </c>
    </row>
    <row r="545" spans="1:5">
      <c r="A545" s="154" t="s">
        <v>489</v>
      </c>
      <c r="B545" s="154" t="s">
        <v>2201</v>
      </c>
      <c r="C545" s="154" t="s">
        <v>2058</v>
      </c>
      <c r="D545" s="154"/>
      <c r="E545" s="179">
        <v>11845156298</v>
      </c>
    </row>
    <row r="546" spans="1:5">
      <c r="A546" s="154" t="s">
        <v>491</v>
      </c>
      <c r="B546" s="154" t="s">
        <v>2203</v>
      </c>
      <c r="C546" s="154" t="s">
        <v>2058</v>
      </c>
      <c r="D546" s="154"/>
      <c r="E546" s="179">
        <v>59869050159</v>
      </c>
    </row>
    <row r="547" spans="1:5">
      <c r="A547" s="154" t="s">
        <v>492</v>
      </c>
      <c r="B547" s="154" t="s">
        <v>2204</v>
      </c>
      <c r="C547" s="154" t="s">
        <v>2058</v>
      </c>
      <c r="D547" s="154"/>
      <c r="E547" s="179">
        <v>251036042369</v>
      </c>
    </row>
    <row r="548" spans="1:5">
      <c r="A548" s="154" t="s">
        <v>493</v>
      </c>
      <c r="B548" s="154" t="s">
        <v>2205</v>
      </c>
      <c r="C548" s="154" t="s">
        <v>2058</v>
      </c>
      <c r="D548" s="154"/>
      <c r="E548" s="179">
        <v>1248689481787</v>
      </c>
    </row>
    <row r="549" spans="1:5">
      <c r="A549" s="154" t="s">
        <v>497</v>
      </c>
      <c r="B549" s="154" t="s">
        <v>4201</v>
      </c>
      <c r="C549" s="154" t="s">
        <v>2058</v>
      </c>
      <c r="D549" s="154"/>
      <c r="E549" s="179">
        <v>89103214852</v>
      </c>
    </row>
    <row r="550" spans="1:5">
      <c r="A550" s="154" t="s">
        <v>498</v>
      </c>
      <c r="B550" s="154" t="s">
        <v>2210</v>
      </c>
      <c r="C550" s="154" t="s">
        <v>2058</v>
      </c>
      <c r="D550" s="154"/>
      <c r="E550" s="179">
        <v>55254981496</v>
      </c>
    </row>
    <row r="551" spans="1:5">
      <c r="A551" s="154" t="s">
        <v>684</v>
      </c>
      <c r="B551" s="154" t="s">
        <v>2211</v>
      </c>
      <c r="C551" s="154" t="s">
        <v>2058</v>
      </c>
      <c r="D551" s="154"/>
      <c r="E551" s="179">
        <v>117285374700</v>
      </c>
    </row>
    <row r="552" spans="1:5">
      <c r="A552" s="154" t="s">
        <v>637</v>
      </c>
      <c r="B552" s="154" t="s">
        <v>2212</v>
      </c>
      <c r="C552" s="154" t="s">
        <v>2058</v>
      </c>
      <c r="D552" s="154"/>
      <c r="E552" s="179">
        <v>1019095940522</v>
      </c>
    </row>
    <row r="553" spans="1:5">
      <c r="A553" s="154" t="s">
        <v>499</v>
      </c>
      <c r="B553" s="154" t="s">
        <v>2213</v>
      </c>
      <c r="C553" s="154" t="s">
        <v>2058</v>
      </c>
      <c r="D553" s="154"/>
      <c r="E553" s="179">
        <v>8507397173</v>
      </c>
    </row>
    <row r="554" spans="1:5">
      <c r="A554" s="154" t="s">
        <v>500</v>
      </c>
      <c r="B554" s="154" t="s">
        <v>3918</v>
      </c>
      <c r="C554" s="154" t="s">
        <v>2058</v>
      </c>
      <c r="D554" s="154"/>
      <c r="E554" s="179">
        <v>123868745156</v>
      </c>
    </row>
    <row r="555" spans="1:5">
      <c r="A555" s="154" t="s">
        <v>501</v>
      </c>
      <c r="B555" s="154" t="s">
        <v>2215</v>
      </c>
      <c r="C555" s="154" t="s">
        <v>2058</v>
      </c>
      <c r="D555" s="154"/>
      <c r="E555" s="179">
        <v>9961289283</v>
      </c>
    </row>
    <row r="556" spans="1:5">
      <c r="A556" s="154" t="s">
        <v>502</v>
      </c>
      <c r="B556" s="154" t="s">
        <v>2216</v>
      </c>
      <c r="C556" s="154" t="s">
        <v>2058</v>
      </c>
      <c r="D556" s="154"/>
      <c r="E556" s="179">
        <v>523612236747</v>
      </c>
    </row>
    <row r="557" spans="1:5">
      <c r="A557" s="154" t="s">
        <v>3822</v>
      </c>
      <c r="B557" s="154" t="s">
        <v>3823</v>
      </c>
      <c r="C557" s="154" t="s">
        <v>2058</v>
      </c>
      <c r="D557" s="154"/>
      <c r="E557" s="179"/>
    </row>
    <row r="558" spans="1:5">
      <c r="A558" s="154" t="s">
        <v>1633</v>
      </c>
      <c r="B558" s="154" t="s">
        <v>2217</v>
      </c>
      <c r="C558" s="154" t="s">
        <v>2058</v>
      </c>
      <c r="D558" s="154"/>
      <c r="E558" s="179">
        <v>88664209187</v>
      </c>
    </row>
    <row r="559" spans="1:5">
      <c r="A559" s="154" t="s">
        <v>504</v>
      </c>
      <c r="B559" s="154" t="s">
        <v>2218</v>
      </c>
      <c r="C559" s="154" t="s">
        <v>2058</v>
      </c>
      <c r="D559" s="154"/>
      <c r="E559" s="179">
        <v>236335065358</v>
      </c>
    </row>
    <row r="560" spans="1:5">
      <c r="A560" s="154" t="s">
        <v>1288</v>
      </c>
      <c r="B560" s="154" t="s">
        <v>2977</v>
      </c>
      <c r="C560" s="154" t="s">
        <v>2058</v>
      </c>
      <c r="D560" s="154"/>
      <c r="E560" s="179">
        <v>26526440012</v>
      </c>
    </row>
    <row r="561" spans="1:5">
      <c r="A561" s="154" t="s">
        <v>507</v>
      </c>
      <c r="B561" s="154" t="s">
        <v>2221</v>
      </c>
      <c r="C561" s="154" t="s">
        <v>2058</v>
      </c>
      <c r="D561" s="154"/>
      <c r="E561" s="179">
        <v>36025096506</v>
      </c>
    </row>
    <row r="562" spans="1:5">
      <c r="A562" s="154" t="s">
        <v>509</v>
      </c>
      <c r="B562" s="154" t="s">
        <v>2223</v>
      </c>
      <c r="C562" s="154" t="s">
        <v>2058</v>
      </c>
      <c r="D562" s="154"/>
      <c r="E562" s="179">
        <v>393240877543</v>
      </c>
    </row>
    <row r="563" spans="1:5">
      <c r="A563" s="154" t="s">
        <v>953</v>
      </c>
      <c r="B563" s="154" t="s">
        <v>2224</v>
      </c>
      <c r="C563" s="154" t="s">
        <v>2058</v>
      </c>
      <c r="D563" s="154"/>
      <c r="E563" s="179">
        <v>1257705276290</v>
      </c>
    </row>
    <row r="564" spans="1:5">
      <c r="A564" s="154" t="s">
        <v>510</v>
      </c>
      <c r="B564" s="154" t="s">
        <v>2225</v>
      </c>
      <c r="C564" s="154" t="s">
        <v>2058</v>
      </c>
      <c r="D564" s="154"/>
      <c r="E564" s="179">
        <v>1081179508699</v>
      </c>
    </row>
    <row r="565" spans="1:5">
      <c r="A565" s="154" t="s">
        <v>511</v>
      </c>
      <c r="B565" s="154" t="s">
        <v>2226</v>
      </c>
      <c r="C565" s="154" t="s">
        <v>2058</v>
      </c>
      <c r="D565" s="154"/>
      <c r="E565" s="179">
        <v>63404001162</v>
      </c>
    </row>
    <row r="566" spans="1:5">
      <c r="A566" s="154" t="s">
        <v>512</v>
      </c>
      <c r="B566" s="154" t="s">
        <v>2227</v>
      </c>
      <c r="C566" s="154" t="s">
        <v>2058</v>
      </c>
      <c r="D566" s="154"/>
      <c r="E566" s="179">
        <v>443551286629</v>
      </c>
    </row>
    <row r="567" spans="1:5">
      <c r="A567" s="154" t="s">
        <v>513</v>
      </c>
      <c r="B567" s="154" t="s">
        <v>2228</v>
      </c>
      <c r="C567" s="154" t="s">
        <v>2058</v>
      </c>
      <c r="D567" s="154"/>
      <c r="E567" s="179">
        <v>72984928113</v>
      </c>
    </row>
    <row r="568" spans="1:5">
      <c r="A568" s="154" t="s">
        <v>514</v>
      </c>
      <c r="B568" s="154" t="s">
        <v>2229</v>
      </c>
      <c r="C568" s="154" t="s">
        <v>2058</v>
      </c>
      <c r="D568" s="154"/>
      <c r="E568" s="179">
        <v>223848147669</v>
      </c>
    </row>
    <row r="569" spans="1:5">
      <c r="A569" s="154" t="s">
        <v>516</v>
      </c>
      <c r="B569" s="154" t="s">
        <v>2230</v>
      </c>
      <c r="C569" s="154" t="s">
        <v>2058</v>
      </c>
      <c r="D569" s="154"/>
      <c r="E569" s="179">
        <v>16933276389</v>
      </c>
    </row>
    <row r="570" spans="1:5">
      <c r="A570" s="154" t="s">
        <v>517</v>
      </c>
      <c r="B570" s="154" t="s">
        <v>2231</v>
      </c>
      <c r="C570" s="154" t="s">
        <v>2058</v>
      </c>
      <c r="D570" s="154"/>
      <c r="E570" s="179">
        <v>14707903311</v>
      </c>
    </row>
    <row r="571" spans="1:5">
      <c r="A571" s="154" t="s">
        <v>518</v>
      </c>
      <c r="B571" s="154" t="s">
        <v>2232</v>
      </c>
      <c r="C571" s="154" t="s">
        <v>2058</v>
      </c>
      <c r="D571" s="154"/>
      <c r="E571" s="179">
        <v>435562216670</v>
      </c>
    </row>
    <row r="572" spans="1:5">
      <c r="A572" s="154" t="s">
        <v>520</v>
      </c>
      <c r="B572" s="154" t="s">
        <v>2233</v>
      </c>
      <c r="C572" s="154" t="s">
        <v>2058</v>
      </c>
      <c r="D572" s="154"/>
      <c r="E572" s="179">
        <v>515084597277</v>
      </c>
    </row>
    <row r="573" spans="1:5">
      <c r="A573" s="154" t="s">
        <v>523</v>
      </c>
      <c r="B573" s="154" t="s">
        <v>2236</v>
      </c>
      <c r="C573" s="154" t="s">
        <v>2058</v>
      </c>
      <c r="D573" s="154"/>
      <c r="E573" s="179">
        <v>30100774399</v>
      </c>
    </row>
    <row r="574" spans="1:5">
      <c r="A574" s="154" t="s">
        <v>519</v>
      </c>
      <c r="B574" s="154" t="s">
        <v>4242</v>
      </c>
      <c r="C574" s="154" t="s">
        <v>2058</v>
      </c>
      <c r="D574" s="154"/>
      <c r="E574" s="179">
        <v>17006335115</v>
      </c>
    </row>
    <row r="575" spans="1:5">
      <c r="A575" s="154" t="s">
        <v>602</v>
      </c>
      <c r="B575" s="154" t="s">
        <v>2238</v>
      </c>
      <c r="C575" s="154" t="s">
        <v>2058</v>
      </c>
      <c r="D575" s="154"/>
      <c r="E575" s="179">
        <v>242441414558</v>
      </c>
    </row>
    <row r="576" spans="1:5">
      <c r="A576" s="154" t="s">
        <v>526</v>
      </c>
      <c r="B576" s="154" t="s">
        <v>2239</v>
      </c>
      <c r="C576" s="154" t="s">
        <v>2058</v>
      </c>
      <c r="D576" s="154"/>
      <c r="E576" s="179">
        <v>140161252620</v>
      </c>
    </row>
    <row r="577" spans="1:5">
      <c r="A577" s="154" t="s">
        <v>751</v>
      </c>
      <c r="B577" s="154" t="s">
        <v>2240</v>
      </c>
      <c r="C577" s="154" t="s">
        <v>2058</v>
      </c>
      <c r="D577" s="154"/>
      <c r="E577" s="179">
        <v>32554448390</v>
      </c>
    </row>
    <row r="578" spans="1:5">
      <c r="A578" s="154" t="s">
        <v>527</v>
      </c>
      <c r="B578" s="154" t="s">
        <v>2241</v>
      </c>
      <c r="C578" s="154" t="s">
        <v>2058</v>
      </c>
      <c r="D578" s="154"/>
      <c r="E578" s="179">
        <v>1478121898141</v>
      </c>
    </row>
    <row r="579" spans="1:5">
      <c r="A579" s="154" t="s">
        <v>528</v>
      </c>
      <c r="B579" s="154" t="s">
        <v>2242</v>
      </c>
      <c r="C579" s="154" t="s">
        <v>2058</v>
      </c>
      <c r="D579" s="154"/>
      <c r="E579" s="179"/>
    </row>
    <row r="580" spans="1:5">
      <c r="A580" s="154" t="s">
        <v>529</v>
      </c>
      <c r="B580" s="154" t="s">
        <v>2245</v>
      </c>
      <c r="C580" s="154" t="s">
        <v>2058</v>
      </c>
      <c r="D580" s="154"/>
      <c r="E580" s="179">
        <v>176032711793</v>
      </c>
    </row>
    <row r="581" spans="1:5">
      <c r="A581" s="154" t="s">
        <v>530</v>
      </c>
      <c r="B581" s="154" t="s">
        <v>2246</v>
      </c>
      <c r="C581" s="154" t="s">
        <v>2058</v>
      </c>
      <c r="D581" s="154"/>
      <c r="E581" s="179">
        <v>45792428206</v>
      </c>
    </row>
    <row r="582" spans="1:5">
      <c r="A582" s="154" t="s">
        <v>531</v>
      </c>
      <c r="B582" s="154" t="s">
        <v>2247</v>
      </c>
      <c r="C582" s="154" t="s">
        <v>2058</v>
      </c>
      <c r="D582" s="154"/>
      <c r="E582" s="179">
        <v>50730830807</v>
      </c>
    </row>
    <row r="583" spans="1:5">
      <c r="A583" s="154" t="s">
        <v>563</v>
      </c>
      <c r="B583" s="154" t="s">
        <v>2248</v>
      </c>
      <c r="C583" s="154" t="s">
        <v>2058</v>
      </c>
      <c r="D583" s="154"/>
      <c r="E583" s="179">
        <v>1239029093237</v>
      </c>
    </row>
    <row r="584" spans="1:5">
      <c r="A584" s="154" t="s">
        <v>3926</v>
      </c>
      <c r="B584" s="154" t="s">
        <v>4305</v>
      </c>
      <c r="C584" s="154" t="s">
        <v>2058</v>
      </c>
      <c r="D584" s="154"/>
      <c r="E584" s="179">
        <v>27110840680</v>
      </c>
    </row>
    <row r="585" spans="1:5">
      <c r="A585" s="154" t="s">
        <v>533</v>
      </c>
      <c r="B585" s="154" t="s">
        <v>4115</v>
      </c>
      <c r="C585" s="154" t="s">
        <v>2058</v>
      </c>
      <c r="D585" s="154"/>
      <c r="E585" s="179">
        <v>190512558314</v>
      </c>
    </row>
    <row r="586" spans="1:5">
      <c r="A586" s="154" t="s">
        <v>534</v>
      </c>
      <c r="B586" s="154" t="s">
        <v>3663</v>
      </c>
      <c r="C586" s="154" t="s">
        <v>2058</v>
      </c>
      <c r="D586" s="154"/>
      <c r="E586" s="179">
        <v>89239213300</v>
      </c>
    </row>
    <row r="587" spans="1:5">
      <c r="A587" s="154" t="s">
        <v>536</v>
      </c>
      <c r="B587" s="154" t="s">
        <v>2253</v>
      </c>
      <c r="C587" s="154" t="s">
        <v>2058</v>
      </c>
      <c r="D587" s="154"/>
      <c r="E587" s="179">
        <v>42410007232</v>
      </c>
    </row>
    <row r="588" spans="1:5">
      <c r="A588" s="154" t="s">
        <v>757</v>
      </c>
      <c r="B588" s="154" t="s">
        <v>2254</v>
      </c>
      <c r="C588" s="154" t="s">
        <v>2058</v>
      </c>
      <c r="D588" s="154"/>
      <c r="E588" s="179">
        <v>18338512500</v>
      </c>
    </row>
    <row r="589" spans="1:5">
      <c r="A589" s="154" t="s">
        <v>537</v>
      </c>
      <c r="B589" s="154" t="s">
        <v>2255</v>
      </c>
      <c r="C589" s="154" t="s">
        <v>2058</v>
      </c>
      <c r="D589" s="154"/>
      <c r="E589" s="179">
        <v>1417645663507</v>
      </c>
    </row>
    <row r="590" spans="1:5">
      <c r="A590" s="154" t="s">
        <v>538</v>
      </c>
      <c r="B590" s="154" t="s">
        <v>2256</v>
      </c>
      <c r="C590" s="154" t="s">
        <v>2058</v>
      </c>
      <c r="D590" s="154"/>
      <c r="E590" s="179"/>
    </row>
    <row r="591" spans="1:5">
      <c r="A591" s="154" t="s">
        <v>742</v>
      </c>
      <c r="B591" s="154" t="s">
        <v>2257</v>
      </c>
      <c r="C591" s="154" t="s">
        <v>2058</v>
      </c>
      <c r="D591" s="154"/>
      <c r="E591" s="179">
        <v>129089722541</v>
      </c>
    </row>
    <row r="592" spans="1:5">
      <c r="A592" s="154" t="s">
        <v>763</v>
      </c>
      <c r="B592" s="154" t="s">
        <v>2259</v>
      </c>
      <c r="C592" s="154" t="s">
        <v>2058</v>
      </c>
      <c r="D592" s="154"/>
      <c r="E592" s="179">
        <v>22631596869</v>
      </c>
    </row>
    <row r="593" spans="1:5">
      <c r="A593" s="154" t="s">
        <v>541</v>
      </c>
      <c r="B593" s="154" t="s">
        <v>2260</v>
      </c>
      <c r="C593" s="154" t="s">
        <v>2058</v>
      </c>
      <c r="D593" s="154"/>
      <c r="E593" s="179">
        <v>33963920085</v>
      </c>
    </row>
    <row r="594" spans="1:5">
      <c r="A594" s="154" t="s">
        <v>542</v>
      </c>
      <c r="B594" s="154" t="s">
        <v>2261</v>
      </c>
      <c r="C594" s="154" t="s">
        <v>2058</v>
      </c>
      <c r="D594" s="154"/>
      <c r="E594" s="179">
        <v>403299736772</v>
      </c>
    </row>
    <row r="595" spans="1:5">
      <c r="A595" s="154" t="s">
        <v>543</v>
      </c>
      <c r="B595" s="154" t="s">
        <v>2262</v>
      </c>
      <c r="C595" s="154" t="s">
        <v>2058</v>
      </c>
      <c r="D595" s="154"/>
      <c r="E595" s="179">
        <v>1884675692579</v>
      </c>
    </row>
    <row r="596" spans="1:5">
      <c r="A596" s="154" t="s">
        <v>525</v>
      </c>
      <c r="B596" s="154" t="s">
        <v>2263</v>
      </c>
      <c r="C596" s="154" t="s">
        <v>2058</v>
      </c>
      <c r="D596" s="154"/>
      <c r="E596" s="179">
        <v>835508001702</v>
      </c>
    </row>
    <row r="597" spans="1:5">
      <c r="A597" s="154" t="s">
        <v>544</v>
      </c>
      <c r="B597" s="154" t="s">
        <v>2264</v>
      </c>
      <c r="C597" s="154" t="s">
        <v>2058</v>
      </c>
      <c r="D597" s="154"/>
      <c r="E597" s="179">
        <v>138608167382</v>
      </c>
    </row>
    <row r="598" spans="1:5">
      <c r="A598" s="154" t="s">
        <v>545</v>
      </c>
      <c r="B598" s="154" t="s">
        <v>2265</v>
      </c>
      <c r="C598" s="154" t="s">
        <v>2058</v>
      </c>
      <c r="D598" s="154"/>
      <c r="E598" s="179">
        <v>146311939235</v>
      </c>
    </row>
    <row r="599" spans="1:5">
      <c r="A599" s="154" t="s">
        <v>546</v>
      </c>
      <c r="B599" s="154" t="s">
        <v>2266</v>
      </c>
      <c r="C599" s="154" t="s">
        <v>2058</v>
      </c>
      <c r="D599" s="154"/>
      <c r="E599" s="179">
        <v>316967336798</v>
      </c>
    </row>
    <row r="600" spans="1:5">
      <c r="A600" s="154" t="s">
        <v>547</v>
      </c>
      <c r="B600" s="154" t="s">
        <v>2267</v>
      </c>
      <c r="C600" s="154" t="s">
        <v>2058</v>
      </c>
      <c r="D600" s="154"/>
      <c r="E600" s="179">
        <v>134858049832</v>
      </c>
    </row>
    <row r="601" spans="1:5">
      <c r="A601" s="154" t="s">
        <v>548</v>
      </c>
      <c r="B601" s="154" t="s">
        <v>2268</v>
      </c>
      <c r="C601" s="154" t="s">
        <v>2058</v>
      </c>
      <c r="D601" s="154"/>
      <c r="E601" s="179">
        <v>114417818696</v>
      </c>
    </row>
    <row r="602" spans="1:5">
      <c r="A602" s="154" t="s">
        <v>549</v>
      </c>
      <c r="B602" s="154" t="s">
        <v>2269</v>
      </c>
      <c r="C602" s="154" t="s">
        <v>2058</v>
      </c>
      <c r="D602" s="154"/>
      <c r="E602" s="179">
        <v>37438086448</v>
      </c>
    </row>
    <row r="603" spans="1:5">
      <c r="A603" s="154" t="s">
        <v>550</v>
      </c>
      <c r="B603" s="154" t="s">
        <v>2270</v>
      </c>
      <c r="C603" s="154" t="s">
        <v>2058</v>
      </c>
      <c r="D603" s="154"/>
      <c r="E603" s="179">
        <v>111906470104</v>
      </c>
    </row>
    <row r="604" spans="1:5">
      <c r="A604" s="154" t="s">
        <v>3849</v>
      </c>
      <c r="B604" s="154" t="s">
        <v>3850</v>
      </c>
      <c r="C604" s="154" t="s">
        <v>2058</v>
      </c>
      <c r="D604" s="154"/>
      <c r="E604" s="179">
        <v>1095401634457</v>
      </c>
    </row>
    <row r="605" spans="1:5">
      <c r="A605" s="154" t="s">
        <v>569</v>
      </c>
      <c r="B605" s="154" t="s">
        <v>2271</v>
      </c>
      <c r="C605" s="154" t="s">
        <v>2058</v>
      </c>
      <c r="D605" s="154"/>
      <c r="E605" s="179">
        <v>1323175619722</v>
      </c>
    </row>
    <row r="606" spans="1:5">
      <c r="A606" s="154" t="s">
        <v>551</v>
      </c>
      <c r="B606" s="154" t="s">
        <v>2272</v>
      </c>
      <c r="C606" s="154" t="s">
        <v>2058</v>
      </c>
      <c r="D606" s="154"/>
      <c r="E606" s="179">
        <v>54518787892</v>
      </c>
    </row>
    <row r="607" spans="1:5">
      <c r="A607" s="154" t="s">
        <v>2273</v>
      </c>
      <c r="B607" s="154" t="s">
        <v>2274</v>
      </c>
      <c r="C607" s="154" t="s">
        <v>2058</v>
      </c>
      <c r="D607" s="154"/>
      <c r="E607" s="179">
        <v>486102441822</v>
      </c>
    </row>
    <row r="608" spans="1:5">
      <c r="A608" s="154" t="s">
        <v>552</v>
      </c>
      <c r="B608" s="154" t="s">
        <v>2275</v>
      </c>
      <c r="C608" s="154" t="s">
        <v>2058</v>
      </c>
      <c r="D608" s="154"/>
      <c r="E608" s="179">
        <v>234172164744</v>
      </c>
    </row>
    <row r="609" spans="1:5">
      <c r="A609" s="154" t="s">
        <v>553</v>
      </c>
      <c r="B609" s="154" t="s">
        <v>2276</v>
      </c>
      <c r="C609" s="154" t="s">
        <v>2058</v>
      </c>
      <c r="D609" s="154"/>
      <c r="E609" s="179">
        <v>2517183763910</v>
      </c>
    </row>
    <row r="610" spans="1:5">
      <c r="A610" s="154" t="s">
        <v>554</v>
      </c>
      <c r="B610" s="154" t="s">
        <v>3866</v>
      </c>
      <c r="C610" s="154" t="s">
        <v>2058</v>
      </c>
      <c r="D610" s="154"/>
      <c r="E610" s="179">
        <v>1094841904598</v>
      </c>
    </row>
    <row r="611" spans="1:5">
      <c r="A611" s="154" t="s">
        <v>555</v>
      </c>
      <c r="B611" s="154" t="s">
        <v>2278</v>
      </c>
      <c r="C611" s="154" t="s">
        <v>2058</v>
      </c>
      <c r="D611" s="154"/>
      <c r="E611" s="179">
        <v>128330117311</v>
      </c>
    </row>
    <row r="612" spans="1:5">
      <c r="A612" s="154" t="s">
        <v>565</v>
      </c>
      <c r="B612" s="154" t="s">
        <v>2279</v>
      </c>
      <c r="C612" s="154" t="s">
        <v>2058</v>
      </c>
      <c r="D612" s="154"/>
      <c r="E612" s="179">
        <v>875643441990</v>
      </c>
    </row>
    <row r="613" spans="1:5">
      <c r="A613" s="154" t="s">
        <v>556</v>
      </c>
      <c r="B613" s="154" t="s">
        <v>2280</v>
      </c>
      <c r="C613" s="154" t="s">
        <v>2058</v>
      </c>
      <c r="D613" s="154"/>
      <c r="E613" s="179">
        <v>32862982310</v>
      </c>
    </row>
    <row r="614" spans="1:5">
      <c r="A614" s="154" t="s">
        <v>557</v>
      </c>
      <c r="B614" s="154" t="s">
        <v>2281</v>
      </c>
      <c r="C614" s="154" t="s">
        <v>2058</v>
      </c>
      <c r="D614" s="154"/>
      <c r="E614" s="179">
        <v>899336285420</v>
      </c>
    </row>
    <row r="615" spans="1:5">
      <c r="A615" s="154" t="s">
        <v>558</v>
      </c>
      <c r="B615" s="154" t="s">
        <v>2282</v>
      </c>
      <c r="C615" s="154" t="s">
        <v>2058</v>
      </c>
      <c r="D615" s="154"/>
      <c r="E615" s="179">
        <v>99342896218</v>
      </c>
    </row>
    <row r="616" spans="1:5">
      <c r="A616" s="154" t="s">
        <v>1377</v>
      </c>
      <c r="B616" s="154" t="s">
        <v>3114</v>
      </c>
      <c r="C616" s="154" t="s">
        <v>2058</v>
      </c>
      <c r="D616" s="154"/>
      <c r="E616" s="179">
        <v>543469257565</v>
      </c>
    </row>
    <row r="617" spans="1:5">
      <c r="A617" s="154" t="s">
        <v>560</v>
      </c>
      <c r="B617" s="154" t="s">
        <v>2283</v>
      </c>
      <c r="C617" s="154" t="s">
        <v>2058</v>
      </c>
      <c r="D617" s="154"/>
      <c r="E617" s="179">
        <v>129163000000</v>
      </c>
    </row>
    <row r="618" spans="1:5">
      <c r="A618" s="154" t="s">
        <v>561</v>
      </c>
      <c r="B618" s="154" t="s">
        <v>2284</v>
      </c>
      <c r="C618" s="154" t="s">
        <v>2058</v>
      </c>
      <c r="D618" s="154"/>
      <c r="E618" s="179">
        <v>309447128478</v>
      </c>
    </row>
    <row r="619" spans="1:5">
      <c r="A619" s="154" t="s">
        <v>562</v>
      </c>
      <c r="B619" s="154" t="s">
        <v>2285</v>
      </c>
      <c r="C619" s="154" t="s">
        <v>2058</v>
      </c>
      <c r="D619" s="154"/>
      <c r="E619" s="179">
        <v>1211713453177</v>
      </c>
    </row>
    <row r="620" spans="1:5">
      <c r="A620" s="154" t="s">
        <v>566</v>
      </c>
      <c r="B620" s="154" t="s">
        <v>2286</v>
      </c>
      <c r="C620" s="154" t="s">
        <v>2058</v>
      </c>
      <c r="D620" s="154"/>
      <c r="E620" s="179">
        <v>1447975414129</v>
      </c>
    </row>
    <row r="621" spans="1:5">
      <c r="A621" s="154" t="s">
        <v>567</v>
      </c>
      <c r="B621" s="154" t="s">
        <v>4294</v>
      </c>
      <c r="C621" s="154" t="s">
        <v>2058</v>
      </c>
      <c r="D621" s="154"/>
      <c r="E621" s="179">
        <v>2715093675422</v>
      </c>
    </row>
    <row r="622" spans="1:5">
      <c r="A622" s="154" t="s">
        <v>570</v>
      </c>
      <c r="B622" s="154" t="s">
        <v>2289</v>
      </c>
      <c r="C622" s="154" t="s">
        <v>2058</v>
      </c>
      <c r="D622" s="154"/>
      <c r="E622" s="179">
        <v>8698740446801</v>
      </c>
    </row>
    <row r="623" spans="1:5">
      <c r="A623" s="154" t="s">
        <v>2290</v>
      </c>
      <c r="B623" s="154" t="s">
        <v>2291</v>
      </c>
      <c r="C623" s="154" t="s">
        <v>2058</v>
      </c>
      <c r="D623" s="154"/>
      <c r="E623" s="179"/>
    </row>
    <row r="624" spans="1:5">
      <c r="A624" s="154" t="s">
        <v>572</v>
      </c>
      <c r="B624" s="154" t="s">
        <v>2292</v>
      </c>
      <c r="C624" s="154" t="s">
        <v>2058</v>
      </c>
      <c r="D624" s="154"/>
      <c r="E624" s="179">
        <v>131745624172</v>
      </c>
    </row>
    <row r="625" spans="1:5">
      <c r="A625" s="154" t="s">
        <v>574</v>
      </c>
      <c r="B625" s="154" t="s">
        <v>2293</v>
      </c>
      <c r="C625" s="154" t="s">
        <v>2058</v>
      </c>
      <c r="D625" s="154"/>
      <c r="E625" s="179">
        <v>33844752107</v>
      </c>
    </row>
    <row r="626" spans="1:5">
      <c r="A626" s="154" t="s">
        <v>575</v>
      </c>
      <c r="B626" s="154" t="s">
        <v>2294</v>
      </c>
      <c r="C626" s="154" t="s">
        <v>2058</v>
      </c>
      <c r="D626" s="154"/>
      <c r="E626" s="179">
        <v>8217307529</v>
      </c>
    </row>
    <row r="627" spans="1:5">
      <c r="A627" s="154" t="s">
        <v>576</v>
      </c>
      <c r="B627" s="154" t="s">
        <v>2295</v>
      </c>
      <c r="C627" s="154" t="s">
        <v>2058</v>
      </c>
      <c r="D627" s="154"/>
      <c r="E627" s="179">
        <v>2462099418</v>
      </c>
    </row>
    <row r="628" spans="1:5">
      <c r="A628" s="154" t="s">
        <v>578</v>
      </c>
      <c r="B628" s="154" t="s">
        <v>2296</v>
      </c>
      <c r="C628" s="154" t="s">
        <v>2058</v>
      </c>
      <c r="D628" s="154"/>
      <c r="E628" s="179">
        <v>60624239120</v>
      </c>
    </row>
    <row r="629" spans="1:5">
      <c r="A629" s="154" t="s">
        <v>580</v>
      </c>
      <c r="B629" s="154" t="s">
        <v>2298</v>
      </c>
      <c r="C629" s="154" t="s">
        <v>2058</v>
      </c>
      <c r="D629" s="154"/>
      <c r="E629" s="179">
        <v>224605402654</v>
      </c>
    </row>
    <row r="630" spans="1:5">
      <c r="A630" s="154" t="s">
        <v>581</v>
      </c>
      <c r="B630" s="154" t="s">
        <v>2299</v>
      </c>
      <c r="C630" s="154" t="s">
        <v>2058</v>
      </c>
      <c r="D630" s="154"/>
      <c r="E630" s="179">
        <v>191879216745</v>
      </c>
    </row>
    <row r="631" spans="1:5">
      <c r="A631" s="154" t="s">
        <v>3540</v>
      </c>
      <c r="B631" s="154" t="s">
        <v>3541</v>
      </c>
      <c r="C631" s="154" t="s">
        <v>2058</v>
      </c>
      <c r="D631" s="154"/>
      <c r="E631" s="179">
        <v>663648976190</v>
      </c>
    </row>
    <row r="632" spans="1:5">
      <c r="A632" s="154" t="s">
        <v>582</v>
      </c>
      <c r="B632" s="154" t="s">
        <v>3938</v>
      </c>
      <c r="C632" s="154" t="s">
        <v>2058</v>
      </c>
      <c r="D632" s="154"/>
      <c r="E632" s="179">
        <v>126045737902</v>
      </c>
    </row>
    <row r="633" spans="1:5">
      <c r="A633" s="154" t="s">
        <v>586</v>
      </c>
      <c r="B633" s="154" t="s">
        <v>2302</v>
      </c>
      <c r="C633" s="154" t="s">
        <v>2058</v>
      </c>
      <c r="D633" s="154"/>
      <c r="E633" s="179">
        <v>627005181846</v>
      </c>
    </row>
    <row r="634" spans="1:5">
      <c r="A634" s="154" t="s">
        <v>588</v>
      </c>
      <c r="B634" s="154" t="s">
        <v>2304</v>
      </c>
      <c r="C634" s="154" t="s">
        <v>2058</v>
      </c>
      <c r="D634" s="154"/>
      <c r="E634" s="179">
        <v>100307810875</v>
      </c>
    </row>
    <row r="635" spans="1:5">
      <c r="A635" s="154" t="s">
        <v>589</v>
      </c>
      <c r="B635" s="154" t="s">
        <v>2305</v>
      </c>
      <c r="C635" s="154" t="s">
        <v>2058</v>
      </c>
      <c r="D635" s="154"/>
      <c r="E635" s="179">
        <v>10168220081</v>
      </c>
    </row>
    <row r="636" spans="1:5">
      <c r="A636" s="154" t="s">
        <v>590</v>
      </c>
      <c r="B636" s="154" t="s">
        <v>2306</v>
      </c>
      <c r="C636" s="154" t="s">
        <v>2058</v>
      </c>
      <c r="D636" s="154"/>
      <c r="E636" s="179">
        <v>16504638723</v>
      </c>
    </row>
    <row r="637" spans="1:5">
      <c r="A637" s="154" t="s">
        <v>591</v>
      </c>
      <c r="B637" s="154" t="s">
        <v>2307</v>
      </c>
      <c r="C637" s="154" t="s">
        <v>2058</v>
      </c>
      <c r="D637" s="154"/>
      <c r="E637" s="179"/>
    </row>
    <row r="638" spans="1:5">
      <c r="A638" s="154" t="s">
        <v>592</v>
      </c>
      <c r="B638" s="154" t="s">
        <v>2308</v>
      </c>
      <c r="C638" s="154" t="s">
        <v>2058</v>
      </c>
      <c r="D638" s="154"/>
      <c r="E638" s="179">
        <v>27083043732</v>
      </c>
    </row>
    <row r="639" spans="1:5">
      <c r="A639" s="154" t="s">
        <v>594</v>
      </c>
      <c r="B639" s="154" t="s">
        <v>2310</v>
      </c>
      <c r="C639" s="154" t="s">
        <v>2058</v>
      </c>
      <c r="D639" s="154"/>
      <c r="E639" s="179">
        <v>14497876106</v>
      </c>
    </row>
    <row r="640" spans="1:5">
      <c r="A640" s="154" t="s">
        <v>595</v>
      </c>
      <c r="B640" s="154" t="s">
        <v>2311</v>
      </c>
      <c r="C640" s="154" t="s">
        <v>2058</v>
      </c>
      <c r="D640" s="154"/>
      <c r="E640" s="179">
        <v>98966729693</v>
      </c>
    </row>
    <row r="641" spans="1:5">
      <c r="A641" s="154" t="s">
        <v>596</v>
      </c>
      <c r="B641" s="154" t="s">
        <v>2312</v>
      </c>
      <c r="C641" s="154" t="s">
        <v>2058</v>
      </c>
      <c r="D641" s="154"/>
      <c r="E641" s="179">
        <v>47729976190</v>
      </c>
    </row>
    <row r="642" spans="1:5">
      <c r="A642" s="154" t="s">
        <v>597</v>
      </c>
      <c r="B642" s="154" t="s">
        <v>2313</v>
      </c>
      <c r="C642" s="154" t="s">
        <v>2058</v>
      </c>
      <c r="D642" s="154"/>
      <c r="E642" s="179">
        <v>33380357629</v>
      </c>
    </row>
    <row r="643" spans="1:5">
      <c r="A643" s="154" t="s">
        <v>598</v>
      </c>
      <c r="B643" s="154" t="s">
        <v>2314</v>
      </c>
      <c r="C643" s="154" t="s">
        <v>2058</v>
      </c>
      <c r="D643" s="154"/>
      <c r="E643" s="179">
        <v>193044784257</v>
      </c>
    </row>
    <row r="644" spans="1:5">
      <c r="A644" s="154" t="s">
        <v>599</v>
      </c>
      <c r="B644" s="154" t="s">
        <v>2315</v>
      </c>
      <c r="C644" s="154" t="s">
        <v>2058</v>
      </c>
      <c r="D644" s="154"/>
      <c r="E644" s="179">
        <v>8082860159</v>
      </c>
    </row>
    <row r="645" spans="1:5">
      <c r="A645" s="154" t="s">
        <v>600</v>
      </c>
      <c r="B645" s="154" t="s">
        <v>2316</v>
      </c>
      <c r="C645" s="154" t="s">
        <v>2058</v>
      </c>
      <c r="D645" s="154"/>
      <c r="E645" s="179">
        <v>12892946861</v>
      </c>
    </row>
    <row r="646" spans="1:5">
      <c r="A646" s="154" t="s">
        <v>744</v>
      </c>
      <c r="B646" s="154" t="s">
        <v>2317</v>
      </c>
      <c r="C646" s="154" t="s">
        <v>2058</v>
      </c>
      <c r="D646" s="154"/>
      <c r="E646" s="179">
        <v>535082087750</v>
      </c>
    </row>
    <row r="647" spans="1:5">
      <c r="A647" s="154" t="s">
        <v>604</v>
      </c>
      <c r="B647" s="154" t="s">
        <v>2318</v>
      </c>
      <c r="C647" s="154" t="s">
        <v>2058</v>
      </c>
      <c r="D647" s="154"/>
      <c r="E647" s="179"/>
    </row>
    <row r="648" spans="1:5">
      <c r="A648" s="154" t="s">
        <v>605</v>
      </c>
      <c r="B648" s="154" t="s">
        <v>2319</v>
      </c>
      <c r="C648" s="154" t="s">
        <v>2058</v>
      </c>
      <c r="D648" s="154"/>
      <c r="E648" s="179">
        <v>564698316936</v>
      </c>
    </row>
    <row r="649" spans="1:5">
      <c r="A649" s="154" t="s">
        <v>607</v>
      </c>
      <c r="B649" s="154" t="s">
        <v>2321</v>
      </c>
      <c r="C649" s="154" t="s">
        <v>2058</v>
      </c>
      <c r="D649" s="154"/>
      <c r="E649" s="179">
        <v>663464190969</v>
      </c>
    </row>
    <row r="650" spans="1:5">
      <c r="A650" s="154" t="s">
        <v>609</v>
      </c>
      <c r="B650" s="154" t="s">
        <v>2323</v>
      </c>
      <c r="C650" s="154" t="s">
        <v>2058</v>
      </c>
      <c r="D650" s="154"/>
      <c r="E650" s="179">
        <v>306153719545</v>
      </c>
    </row>
    <row r="651" spans="1:5">
      <c r="A651" s="154" t="s">
        <v>610</v>
      </c>
      <c r="B651" s="154" t="s">
        <v>2324</v>
      </c>
      <c r="C651" s="154" t="s">
        <v>2058</v>
      </c>
      <c r="D651" s="154"/>
      <c r="E651" s="179">
        <v>237331416902</v>
      </c>
    </row>
    <row r="652" spans="1:5">
      <c r="A652" s="154" t="s">
        <v>612</v>
      </c>
      <c r="B652" s="154" t="s">
        <v>2325</v>
      </c>
      <c r="C652" s="154" t="s">
        <v>2058</v>
      </c>
      <c r="D652" s="154"/>
      <c r="E652" s="179">
        <v>10142440370</v>
      </c>
    </row>
    <row r="653" spans="1:5">
      <c r="A653" s="154" t="s">
        <v>611</v>
      </c>
      <c r="B653" s="154" t="s">
        <v>2326</v>
      </c>
      <c r="C653" s="154" t="s">
        <v>2058</v>
      </c>
      <c r="D653" s="154"/>
      <c r="E653" s="179">
        <v>1591399631</v>
      </c>
    </row>
    <row r="654" spans="1:5">
      <c r="A654" s="154" t="s">
        <v>932</v>
      </c>
      <c r="B654" s="154" t="s">
        <v>3227</v>
      </c>
      <c r="C654" s="154" t="s">
        <v>2058</v>
      </c>
      <c r="D654" s="154"/>
      <c r="E654" s="179">
        <v>242647213653</v>
      </c>
    </row>
    <row r="655" spans="1:5">
      <c r="A655" s="154" t="s">
        <v>615</v>
      </c>
      <c r="B655" s="154" t="s">
        <v>2328</v>
      </c>
      <c r="C655" s="154" t="s">
        <v>2058</v>
      </c>
      <c r="D655" s="154"/>
      <c r="E655" s="179">
        <v>785079146</v>
      </c>
    </row>
    <row r="656" spans="1:5">
      <c r="A656" s="154" t="s">
        <v>616</v>
      </c>
      <c r="B656" s="154" t="s">
        <v>2329</v>
      </c>
      <c r="C656" s="154" t="s">
        <v>2058</v>
      </c>
      <c r="D656" s="154"/>
      <c r="E656" s="179">
        <v>29347156402</v>
      </c>
    </row>
    <row r="657" spans="1:5">
      <c r="A657" s="154" t="s">
        <v>617</v>
      </c>
      <c r="B657" s="154" t="s">
        <v>4157</v>
      </c>
      <c r="C657" s="154" t="s">
        <v>2058</v>
      </c>
      <c r="D657" s="154"/>
      <c r="E657" s="179">
        <v>15543789946</v>
      </c>
    </row>
    <row r="658" spans="1:5">
      <c r="A658" s="154" t="s">
        <v>618</v>
      </c>
      <c r="B658" s="154" t="s">
        <v>2331</v>
      </c>
      <c r="C658" s="154" t="s">
        <v>2058</v>
      </c>
      <c r="D658" s="154"/>
      <c r="E658" s="179">
        <v>56368030885</v>
      </c>
    </row>
    <row r="659" spans="1:5">
      <c r="A659" s="154" t="s">
        <v>619</v>
      </c>
      <c r="B659" s="154" t="s">
        <v>2332</v>
      </c>
      <c r="C659" s="154" t="s">
        <v>2058</v>
      </c>
      <c r="D659" s="154"/>
      <c r="E659" s="179">
        <v>0</v>
      </c>
    </row>
    <row r="660" spans="1:5">
      <c r="A660" s="154" t="s">
        <v>1599</v>
      </c>
      <c r="B660" s="154" t="s">
        <v>2333</v>
      </c>
      <c r="C660" s="154" t="s">
        <v>2058</v>
      </c>
      <c r="D660" s="154"/>
      <c r="E660" s="179">
        <v>129936362521</v>
      </c>
    </row>
    <row r="661" spans="1:5">
      <c r="A661" s="154" t="s">
        <v>620</v>
      </c>
      <c r="B661" s="154" t="s">
        <v>2334</v>
      </c>
      <c r="C661" s="154" t="s">
        <v>2058</v>
      </c>
      <c r="D661" s="154"/>
      <c r="E661" s="179">
        <v>74665240726</v>
      </c>
    </row>
    <row r="662" spans="1:5">
      <c r="A662" s="154" t="s">
        <v>4202</v>
      </c>
      <c r="B662" s="154" t="s">
        <v>4203</v>
      </c>
      <c r="C662" s="154" t="s">
        <v>2058</v>
      </c>
      <c r="D662" s="154"/>
      <c r="E662" s="179">
        <v>1421081296847</v>
      </c>
    </row>
    <row r="663" spans="1:5">
      <c r="A663" s="154" t="s">
        <v>624</v>
      </c>
      <c r="B663" s="154" t="s">
        <v>2341</v>
      </c>
      <c r="C663" s="154" t="s">
        <v>2058</v>
      </c>
      <c r="D663" s="154"/>
      <c r="E663" s="179">
        <v>188907068780</v>
      </c>
    </row>
    <row r="664" spans="1:5">
      <c r="A664" s="154" t="s">
        <v>626</v>
      </c>
      <c r="B664" s="154" t="s">
        <v>2342</v>
      </c>
      <c r="C664" s="154" t="s">
        <v>2058</v>
      </c>
      <c r="D664" s="154"/>
      <c r="E664" s="179">
        <v>5756331000</v>
      </c>
    </row>
    <row r="665" spans="1:5">
      <c r="A665" s="154" t="s">
        <v>627</v>
      </c>
      <c r="B665" s="154" t="s">
        <v>4134</v>
      </c>
      <c r="C665" s="154" t="s">
        <v>2058</v>
      </c>
      <c r="D665" s="154"/>
      <c r="E665" s="179">
        <v>224813022820</v>
      </c>
    </row>
    <row r="666" spans="1:5">
      <c r="A666" s="154" t="s">
        <v>628</v>
      </c>
      <c r="B666" s="154" t="s">
        <v>2344</v>
      </c>
      <c r="C666" s="154" t="s">
        <v>2058</v>
      </c>
      <c r="D666" s="154"/>
      <c r="E666" s="179">
        <v>412943981554</v>
      </c>
    </row>
    <row r="667" spans="1:5">
      <c r="A667" s="154" t="s">
        <v>2345</v>
      </c>
      <c r="B667" s="154" t="s">
        <v>2346</v>
      </c>
      <c r="C667" s="154" t="s">
        <v>2058</v>
      </c>
      <c r="D667" s="154"/>
      <c r="E667" s="179">
        <v>238490386818</v>
      </c>
    </row>
    <row r="668" spans="1:5">
      <c r="A668" s="154" t="s">
        <v>629</v>
      </c>
      <c r="B668" s="154" t="s">
        <v>2347</v>
      </c>
      <c r="C668" s="154" t="s">
        <v>2058</v>
      </c>
      <c r="D668" s="154"/>
      <c r="E668" s="179">
        <v>117694429461</v>
      </c>
    </row>
    <row r="669" spans="1:5">
      <c r="A669" s="154" t="s">
        <v>630</v>
      </c>
      <c r="B669" s="154" t="s">
        <v>2348</v>
      </c>
      <c r="C669" s="154" t="s">
        <v>2058</v>
      </c>
      <c r="D669" s="154"/>
      <c r="E669" s="179">
        <v>810233670048</v>
      </c>
    </row>
    <row r="670" spans="1:5">
      <c r="A670" s="154" t="s">
        <v>632</v>
      </c>
      <c r="B670" s="154" t="s">
        <v>2349</v>
      </c>
      <c r="C670" s="154" t="s">
        <v>2058</v>
      </c>
      <c r="D670" s="154"/>
      <c r="E670" s="179">
        <v>155456121415</v>
      </c>
    </row>
    <row r="671" spans="1:5">
      <c r="A671" s="154" t="s">
        <v>633</v>
      </c>
      <c r="B671" s="154" t="s">
        <v>3867</v>
      </c>
      <c r="C671" s="154" t="s">
        <v>2058</v>
      </c>
      <c r="D671" s="154"/>
      <c r="E671" s="179">
        <v>936660410</v>
      </c>
    </row>
    <row r="672" spans="1:5">
      <c r="A672" s="154" t="s">
        <v>635</v>
      </c>
      <c r="B672" s="154" t="s">
        <v>2352</v>
      </c>
      <c r="C672" s="154" t="s">
        <v>2058</v>
      </c>
      <c r="D672" s="154"/>
      <c r="E672" s="179">
        <v>139999908619</v>
      </c>
    </row>
    <row r="673" spans="1:5">
      <c r="A673" s="154" t="s">
        <v>695</v>
      </c>
      <c r="B673" s="154" t="s">
        <v>2353</v>
      </c>
      <c r="C673" s="154" t="s">
        <v>2058</v>
      </c>
      <c r="D673" s="154"/>
      <c r="E673" s="179"/>
    </row>
    <row r="674" spans="1:5">
      <c r="A674" s="154" t="s">
        <v>638</v>
      </c>
      <c r="B674" s="154" t="s">
        <v>2354</v>
      </c>
      <c r="C674" s="154" t="s">
        <v>2058</v>
      </c>
      <c r="D674" s="154"/>
      <c r="E674" s="179">
        <v>768731749206</v>
      </c>
    </row>
    <row r="675" spans="1:5">
      <c r="A675" s="154" t="s">
        <v>639</v>
      </c>
      <c r="B675" s="154" t="s">
        <v>2355</v>
      </c>
      <c r="C675" s="154" t="s">
        <v>2058</v>
      </c>
      <c r="D675" s="154"/>
      <c r="E675" s="179">
        <v>88437839990</v>
      </c>
    </row>
    <row r="676" spans="1:5">
      <c r="A676" s="154" t="s">
        <v>641</v>
      </c>
      <c r="B676" s="154" t="s">
        <v>3807</v>
      </c>
      <c r="C676" s="154" t="s">
        <v>2058</v>
      </c>
      <c r="D676" s="154"/>
      <c r="E676" s="179">
        <v>1951958485537</v>
      </c>
    </row>
    <row r="677" spans="1:5">
      <c r="A677" s="154" t="s">
        <v>1492</v>
      </c>
      <c r="B677" s="154" t="s">
        <v>3312</v>
      </c>
      <c r="C677" s="154" t="s">
        <v>2058</v>
      </c>
      <c r="D677" s="154"/>
      <c r="E677" s="179">
        <v>98605456998</v>
      </c>
    </row>
    <row r="678" spans="1:5">
      <c r="A678" s="154" t="s">
        <v>643</v>
      </c>
      <c r="B678" s="154" t="s">
        <v>3556</v>
      </c>
      <c r="C678" s="154" t="s">
        <v>2058</v>
      </c>
      <c r="D678" s="154"/>
      <c r="E678" s="179">
        <v>756303129222</v>
      </c>
    </row>
    <row r="679" spans="1:5">
      <c r="A679" s="154" t="s">
        <v>644</v>
      </c>
      <c r="B679" s="154" t="s">
        <v>2358</v>
      </c>
      <c r="C679" s="154" t="s">
        <v>2058</v>
      </c>
      <c r="D679" s="154"/>
      <c r="E679" s="179">
        <v>43885024808</v>
      </c>
    </row>
    <row r="680" spans="1:5">
      <c r="A680" s="154" t="s">
        <v>647</v>
      </c>
      <c r="B680" s="154" t="s">
        <v>2360</v>
      </c>
      <c r="C680" s="154" t="s">
        <v>2058</v>
      </c>
      <c r="D680" s="154"/>
      <c r="E680" s="179">
        <v>14588106120</v>
      </c>
    </row>
    <row r="681" spans="1:5">
      <c r="A681" s="154" t="s">
        <v>631</v>
      </c>
      <c r="B681" s="154" t="s">
        <v>2361</v>
      </c>
      <c r="C681" s="154" t="s">
        <v>2058</v>
      </c>
      <c r="D681" s="154"/>
      <c r="E681" s="179">
        <v>142481669944</v>
      </c>
    </row>
    <row r="682" spans="1:5">
      <c r="A682" s="154" t="s">
        <v>636</v>
      </c>
      <c r="B682" s="154" t="s">
        <v>2362</v>
      </c>
      <c r="C682" s="154" t="s">
        <v>2058</v>
      </c>
      <c r="D682" s="154"/>
      <c r="E682" s="179">
        <v>386423365601</v>
      </c>
    </row>
    <row r="683" spans="1:5">
      <c r="A683" s="154" t="s">
        <v>648</v>
      </c>
      <c r="B683" s="154" t="s">
        <v>2363</v>
      </c>
      <c r="C683" s="154" t="s">
        <v>2058</v>
      </c>
      <c r="D683" s="154"/>
      <c r="E683" s="179">
        <v>60168899046</v>
      </c>
    </row>
    <row r="684" spans="1:5">
      <c r="A684" s="154" t="s">
        <v>651</v>
      </c>
      <c r="B684" s="154" t="s">
        <v>2365</v>
      </c>
      <c r="C684" s="154" t="s">
        <v>2058</v>
      </c>
      <c r="D684" s="154"/>
      <c r="E684" s="179">
        <v>49572864368</v>
      </c>
    </row>
    <row r="685" spans="1:5">
      <c r="A685" s="154" t="s">
        <v>652</v>
      </c>
      <c r="B685" s="154" t="s">
        <v>2366</v>
      </c>
      <c r="C685" s="154" t="s">
        <v>2058</v>
      </c>
      <c r="D685" s="154"/>
      <c r="E685" s="179">
        <v>60731356558</v>
      </c>
    </row>
    <row r="686" spans="1:5">
      <c r="A686" s="154" t="s">
        <v>653</v>
      </c>
      <c r="B686" s="154" t="s">
        <v>4243</v>
      </c>
      <c r="C686" s="154" t="s">
        <v>2058</v>
      </c>
      <c r="D686" s="154"/>
      <c r="E686" s="179">
        <v>26604452399</v>
      </c>
    </row>
    <row r="687" spans="1:5">
      <c r="A687" s="154" t="s">
        <v>654</v>
      </c>
      <c r="B687" s="154" t="s">
        <v>2370</v>
      </c>
      <c r="C687" s="154" t="s">
        <v>2058</v>
      </c>
      <c r="D687" s="154"/>
      <c r="E687" s="179">
        <v>1525652923186</v>
      </c>
    </row>
    <row r="688" spans="1:5">
      <c r="A688" s="154" t="s">
        <v>655</v>
      </c>
      <c r="B688" s="154" t="s">
        <v>2371</v>
      </c>
      <c r="C688" s="154" t="s">
        <v>2058</v>
      </c>
      <c r="D688" s="154"/>
      <c r="E688" s="179"/>
    </row>
    <row r="689" spans="1:5">
      <c r="A689" s="154" t="s">
        <v>656</v>
      </c>
      <c r="B689" s="154" t="s">
        <v>3958</v>
      </c>
      <c r="C689" s="154" t="s">
        <v>2058</v>
      </c>
      <c r="D689" s="154"/>
      <c r="E689" s="179">
        <v>0</v>
      </c>
    </row>
    <row r="690" spans="1:5">
      <c r="A690" s="154" t="s">
        <v>657</v>
      </c>
      <c r="B690" s="154" t="s">
        <v>2373</v>
      </c>
      <c r="C690" s="154" t="s">
        <v>2058</v>
      </c>
      <c r="D690" s="154"/>
      <c r="E690" s="179">
        <v>112931233827</v>
      </c>
    </row>
    <row r="691" spans="1:5">
      <c r="A691" s="154" t="s">
        <v>658</v>
      </c>
      <c r="B691" s="154" t="s">
        <v>2374</v>
      </c>
      <c r="C691" s="154" t="s">
        <v>2058</v>
      </c>
      <c r="D691" s="154"/>
      <c r="E691" s="179">
        <v>22316189949</v>
      </c>
    </row>
    <row r="692" spans="1:5">
      <c r="A692" s="154" t="s">
        <v>660</v>
      </c>
      <c r="B692" s="154" t="s">
        <v>2376</v>
      </c>
      <c r="C692" s="154" t="s">
        <v>2058</v>
      </c>
      <c r="D692" s="154"/>
      <c r="E692" s="179">
        <v>197798264897</v>
      </c>
    </row>
    <row r="693" spans="1:5">
      <c r="A693" s="154" t="s">
        <v>661</v>
      </c>
      <c r="B693" s="154" t="s">
        <v>2377</v>
      </c>
      <c r="C693" s="154" t="s">
        <v>2058</v>
      </c>
      <c r="D693" s="154"/>
      <c r="E693" s="179">
        <v>134630199042</v>
      </c>
    </row>
    <row r="694" spans="1:5">
      <c r="A694" s="154" t="s">
        <v>662</v>
      </c>
      <c r="B694" s="154" t="s">
        <v>2378</v>
      </c>
      <c r="C694" s="154" t="s">
        <v>2058</v>
      </c>
      <c r="D694" s="154"/>
      <c r="E694" s="179">
        <v>242771294408</v>
      </c>
    </row>
    <row r="695" spans="1:5">
      <c r="A695" s="154" t="s">
        <v>663</v>
      </c>
      <c r="B695" s="154" t="s">
        <v>2379</v>
      </c>
      <c r="C695" s="154" t="s">
        <v>2058</v>
      </c>
      <c r="D695" s="154"/>
      <c r="E695" s="179">
        <v>106283785659</v>
      </c>
    </row>
    <row r="696" spans="1:5">
      <c r="A696" s="154" t="s">
        <v>664</v>
      </c>
      <c r="B696" s="154" t="s">
        <v>2380</v>
      </c>
      <c r="C696" s="154" t="s">
        <v>2058</v>
      </c>
      <c r="D696" s="154"/>
      <c r="E696" s="179">
        <v>639221272565</v>
      </c>
    </row>
    <row r="697" spans="1:5">
      <c r="A697" s="154" t="s">
        <v>665</v>
      </c>
      <c r="B697" s="154" t="s">
        <v>3557</v>
      </c>
      <c r="C697" s="154" t="s">
        <v>2058</v>
      </c>
      <c r="D697" s="154"/>
      <c r="E697" s="179">
        <v>83424551890</v>
      </c>
    </row>
    <row r="698" spans="1:5">
      <c r="A698" s="154" t="s">
        <v>666</v>
      </c>
      <c r="B698" s="154" t="s">
        <v>2381</v>
      </c>
      <c r="C698" s="154" t="s">
        <v>2058</v>
      </c>
      <c r="D698" s="154"/>
      <c r="E698" s="179">
        <v>29010301484</v>
      </c>
    </row>
    <row r="699" spans="1:5">
      <c r="A699" s="154" t="s">
        <v>667</v>
      </c>
      <c r="B699" s="154" t="s">
        <v>2382</v>
      </c>
      <c r="C699" s="154" t="s">
        <v>2058</v>
      </c>
      <c r="D699" s="154"/>
      <c r="E699" s="179">
        <v>355159520450</v>
      </c>
    </row>
    <row r="700" spans="1:5">
      <c r="A700" s="154" t="s">
        <v>670</v>
      </c>
      <c r="B700" s="154" t="s">
        <v>4109</v>
      </c>
      <c r="C700" s="154" t="s">
        <v>2058</v>
      </c>
      <c r="D700" s="154"/>
      <c r="E700" s="179">
        <v>155278875793</v>
      </c>
    </row>
    <row r="701" spans="1:5">
      <c r="A701" s="154" t="s">
        <v>672</v>
      </c>
      <c r="B701" s="154" t="s">
        <v>2385</v>
      </c>
      <c r="C701" s="154" t="s">
        <v>2058</v>
      </c>
      <c r="D701" s="154"/>
      <c r="E701" s="179">
        <v>744435224509</v>
      </c>
    </row>
    <row r="702" spans="1:5">
      <c r="A702" s="154" t="s">
        <v>673</v>
      </c>
      <c r="B702" s="154" t="s">
        <v>2386</v>
      </c>
      <c r="C702" s="154" t="s">
        <v>2058</v>
      </c>
      <c r="D702" s="154"/>
      <c r="E702" s="179">
        <v>26757634138</v>
      </c>
    </row>
    <row r="703" spans="1:5">
      <c r="A703" s="154" t="s">
        <v>674</v>
      </c>
      <c r="B703" s="154" t="s">
        <v>2387</v>
      </c>
      <c r="C703" s="154" t="s">
        <v>2058</v>
      </c>
      <c r="D703" s="154"/>
      <c r="E703" s="179">
        <v>0</v>
      </c>
    </row>
    <row r="704" spans="1:5">
      <c r="A704" s="154" t="s">
        <v>676</v>
      </c>
      <c r="B704" s="154" t="s">
        <v>2389</v>
      </c>
      <c r="C704" s="154" t="s">
        <v>2058</v>
      </c>
      <c r="D704" s="154"/>
      <c r="E704" s="179">
        <v>29409423766</v>
      </c>
    </row>
    <row r="705" spans="1:5">
      <c r="A705" s="154" t="s">
        <v>677</v>
      </c>
      <c r="B705" s="154" t="s">
        <v>2390</v>
      </c>
      <c r="C705" s="154" t="s">
        <v>2058</v>
      </c>
      <c r="D705" s="154"/>
      <c r="E705" s="179">
        <v>5006606382</v>
      </c>
    </row>
    <row r="706" spans="1:5">
      <c r="A706" s="154" t="s">
        <v>3380</v>
      </c>
      <c r="B706" s="154" t="s">
        <v>3381</v>
      </c>
      <c r="C706" s="154" t="s">
        <v>2058</v>
      </c>
      <c r="D706" s="154"/>
      <c r="E706" s="179">
        <v>130162198070</v>
      </c>
    </row>
    <row r="707" spans="1:5">
      <c r="A707" s="154" t="s">
        <v>681</v>
      </c>
      <c r="B707" s="154" t="s">
        <v>2393</v>
      </c>
      <c r="C707" s="154" t="s">
        <v>2058</v>
      </c>
      <c r="D707" s="154"/>
      <c r="E707" s="179">
        <v>3378223314512</v>
      </c>
    </row>
    <row r="708" spans="1:5">
      <c r="A708" s="154" t="s">
        <v>682</v>
      </c>
      <c r="B708" s="154" t="s">
        <v>2394</v>
      </c>
      <c r="C708" s="154" t="s">
        <v>2058</v>
      </c>
      <c r="D708" s="154"/>
      <c r="E708" s="179">
        <v>1701200949719</v>
      </c>
    </row>
    <row r="709" spans="1:5">
      <c r="A709" s="154" t="s">
        <v>748</v>
      </c>
      <c r="B709" s="154" t="s">
        <v>2395</v>
      </c>
      <c r="C709" s="154" t="s">
        <v>2058</v>
      </c>
      <c r="D709" s="154"/>
      <c r="E709" s="179">
        <v>157600826148</v>
      </c>
    </row>
    <row r="710" spans="1:5">
      <c r="A710" s="154" t="s">
        <v>683</v>
      </c>
      <c r="B710" s="154" t="s">
        <v>2396</v>
      </c>
      <c r="C710" s="154" t="s">
        <v>2058</v>
      </c>
      <c r="D710" s="154"/>
      <c r="E710" s="179">
        <v>214730816445</v>
      </c>
    </row>
    <row r="711" spans="1:5">
      <c r="A711" s="154" t="s">
        <v>912</v>
      </c>
      <c r="B711" s="154" t="s">
        <v>2398</v>
      </c>
      <c r="C711" s="154" t="s">
        <v>2058</v>
      </c>
      <c r="D711" s="154"/>
      <c r="E711" s="179">
        <v>584178634328</v>
      </c>
    </row>
    <row r="712" spans="1:5">
      <c r="A712" s="154" t="s">
        <v>686</v>
      </c>
      <c r="B712" s="154" t="s">
        <v>3965</v>
      </c>
      <c r="C712" s="154" t="s">
        <v>2058</v>
      </c>
      <c r="D712" s="154"/>
      <c r="E712" s="179">
        <v>5366348618</v>
      </c>
    </row>
    <row r="713" spans="1:5">
      <c r="A713" s="154" t="s">
        <v>687</v>
      </c>
      <c r="B713" s="154" t="s">
        <v>2400</v>
      </c>
      <c r="C713" s="154" t="s">
        <v>2058</v>
      </c>
      <c r="D713" s="154"/>
      <c r="E713" s="179">
        <v>863488342670</v>
      </c>
    </row>
    <row r="714" spans="1:5">
      <c r="A714" s="154" t="s">
        <v>690</v>
      </c>
      <c r="B714" s="154" t="s">
        <v>2403</v>
      </c>
      <c r="C714" s="154" t="s">
        <v>2058</v>
      </c>
      <c r="D714" s="154"/>
      <c r="E714" s="179">
        <v>535490377</v>
      </c>
    </row>
    <row r="715" spans="1:5">
      <c r="A715" s="154" t="s">
        <v>691</v>
      </c>
      <c r="B715" s="154" t="s">
        <v>2404</v>
      </c>
      <c r="C715" s="154" t="s">
        <v>2058</v>
      </c>
      <c r="D715" s="154"/>
      <c r="E715" s="179">
        <v>105716583171</v>
      </c>
    </row>
    <row r="716" spans="1:5">
      <c r="A716" s="154" t="s">
        <v>692</v>
      </c>
      <c r="B716" s="154" t="s">
        <v>2406</v>
      </c>
      <c r="C716" s="154" t="s">
        <v>2058</v>
      </c>
      <c r="D716" s="154"/>
      <c r="E716" s="179">
        <v>82391090801</v>
      </c>
    </row>
    <row r="717" spans="1:5">
      <c r="A717" s="154" t="s">
        <v>694</v>
      </c>
      <c r="B717" s="154" t="s">
        <v>2407</v>
      </c>
      <c r="C717" s="154" t="s">
        <v>2058</v>
      </c>
      <c r="D717" s="154"/>
      <c r="E717" s="179">
        <v>256514526735</v>
      </c>
    </row>
    <row r="718" spans="1:5">
      <c r="A718" s="154" t="s">
        <v>696</v>
      </c>
      <c r="B718" s="154" t="s">
        <v>2408</v>
      </c>
      <c r="C718" s="154" t="s">
        <v>2058</v>
      </c>
      <c r="D718" s="154"/>
      <c r="E718" s="179">
        <v>272886208626</v>
      </c>
    </row>
    <row r="719" spans="1:5">
      <c r="A719" s="154" t="s">
        <v>697</v>
      </c>
      <c r="B719" s="154" t="s">
        <v>2409</v>
      </c>
      <c r="C719" s="154" t="s">
        <v>2058</v>
      </c>
      <c r="D719" s="154"/>
      <c r="E719" s="179">
        <v>947431106076</v>
      </c>
    </row>
    <row r="720" spans="1:5">
      <c r="A720" s="154" t="s">
        <v>698</v>
      </c>
      <c r="B720" s="154" t="s">
        <v>2410</v>
      </c>
      <c r="C720" s="154" t="s">
        <v>2058</v>
      </c>
      <c r="D720" s="154"/>
      <c r="E720" s="179">
        <v>346714408007</v>
      </c>
    </row>
    <row r="721" spans="1:5">
      <c r="A721" s="154" t="s">
        <v>699</v>
      </c>
      <c r="B721" s="154" t="s">
        <v>2411</v>
      </c>
      <c r="C721" s="154" t="s">
        <v>2058</v>
      </c>
      <c r="D721" s="154"/>
      <c r="E721" s="179">
        <v>279633470577</v>
      </c>
    </row>
    <row r="722" spans="1:5">
      <c r="A722" s="154" t="s">
        <v>387</v>
      </c>
      <c r="B722" s="154" t="s">
        <v>2412</v>
      </c>
      <c r="C722" s="154" t="s">
        <v>2058</v>
      </c>
      <c r="D722" s="154"/>
      <c r="E722" s="179">
        <v>78712651559</v>
      </c>
    </row>
    <row r="723" spans="1:5">
      <c r="A723" s="154" t="s">
        <v>700</v>
      </c>
      <c r="B723" s="154" t="s">
        <v>2413</v>
      </c>
      <c r="C723" s="154" t="s">
        <v>2058</v>
      </c>
      <c r="D723" s="154"/>
      <c r="E723" s="179">
        <v>51577087188</v>
      </c>
    </row>
    <row r="724" spans="1:5">
      <c r="A724" s="154" t="s">
        <v>701</v>
      </c>
      <c r="B724" s="154" t="s">
        <v>2414</v>
      </c>
      <c r="C724" s="154" t="s">
        <v>2058</v>
      </c>
      <c r="D724" s="154"/>
      <c r="E724" s="179"/>
    </row>
    <row r="725" spans="1:5">
      <c r="A725" s="154" t="s">
        <v>702</v>
      </c>
      <c r="B725" s="154" t="s">
        <v>2415</v>
      </c>
      <c r="C725" s="154" t="s">
        <v>2058</v>
      </c>
      <c r="D725" s="154"/>
      <c r="E725" s="179">
        <v>1010526000</v>
      </c>
    </row>
    <row r="726" spans="1:5">
      <c r="A726" s="154" t="s">
        <v>705</v>
      </c>
      <c r="B726" s="154" t="s">
        <v>2418</v>
      </c>
      <c r="C726" s="154" t="s">
        <v>2058</v>
      </c>
      <c r="D726" s="154"/>
      <c r="E726" s="179">
        <v>219308993628</v>
      </c>
    </row>
    <row r="727" spans="1:5">
      <c r="A727" s="154" t="s">
        <v>3721</v>
      </c>
      <c r="B727" s="154" t="s">
        <v>3722</v>
      </c>
      <c r="C727" s="154" t="s">
        <v>2058</v>
      </c>
      <c r="D727" s="154"/>
      <c r="E727" s="179">
        <v>1204783251874</v>
      </c>
    </row>
    <row r="728" spans="1:5">
      <c r="A728" s="154" t="s">
        <v>708</v>
      </c>
      <c r="B728" s="154" t="s">
        <v>2420</v>
      </c>
      <c r="C728" s="154" t="s">
        <v>2058</v>
      </c>
      <c r="D728" s="154"/>
      <c r="E728" s="179">
        <v>43896583573</v>
      </c>
    </row>
    <row r="729" spans="1:5">
      <c r="A729" s="154" t="s">
        <v>709</v>
      </c>
      <c r="B729" s="154" t="s">
        <v>2421</v>
      </c>
      <c r="C729" s="154" t="s">
        <v>2058</v>
      </c>
      <c r="D729" s="154"/>
      <c r="E729" s="179">
        <v>15349622951</v>
      </c>
    </row>
    <row r="730" spans="1:5">
      <c r="A730" s="154" t="s">
        <v>710</v>
      </c>
      <c r="B730" s="154" t="s">
        <v>2422</v>
      </c>
      <c r="C730" s="154" t="s">
        <v>2058</v>
      </c>
      <c r="D730" s="154"/>
      <c r="E730" s="179"/>
    </row>
    <row r="731" spans="1:5">
      <c r="A731" s="154" t="s">
        <v>942</v>
      </c>
      <c r="B731" s="154" t="s">
        <v>2423</v>
      </c>
      <c r="C731" s="154" t="s">
        <v>4171</v>
      </c>
      <c r="D731" s="154"/>
      <c r="E731" s="179"/>
    </row>
    <row r="732" spans="1:5">
      <c r="A732" s="154" t="s">
        <v>3984</v>
      </c>
      <c r="B732" s="154" t="s">
        <v>3996</v>
      </c>
      <c r="C732" s="154" t="s">
        <v>4171</v>
      </c>
      <c r="D732" s="154"/>
      <c r="E732" s="179">
        <v>197273799398</v>
      </c>
    </row>
    <row r="733" spans="1:5">
      <c r="A733" s="154" t="s">
        <v>4244</v>
      </c>
      <c r="B733" s="154" t="s">
        <v>4245</v>
      </c>
      <c r="C733" s="154" t="s">
        <v>4171</v>
      </c>
      <c r="D733" s="154"/>
      <c r="E733" s="179">
        <v>792713224920</v>
      </c>
    </row>
    <row r="734" spans="1:5">
      <c r="A734" s="154" t="s">
        <v>2425</v>
      </c>
      <c r="B734" s="154" t="s">
        <v>2426</v>
      </c>
      <c r="C734" s="154" t="s">
        <v>4171</v>
      </c>
      <c r="D734" s="154"/>
      <c r="E734" s="179">
        <v>88837700676</v>
      </c>
    </row>
    <row r="735" spans="1:5">
      <c r="A735" s="154" t="s">
        <v>3504</v>
      </c>
      <c r="B735" s="154" t="s">
        <v>3505</v>
      </c>
      <c r="C735" s="154" t="s">
        <v>4171</v>
      </c>
      <c r="D735" s="154"/>
      <c r="E735" s="179"/>
    </row>
    <row r="736" spans="1:5">
      <c r="A736" s="154" t="s">
        <v>773</v>
      </c>
      <c r="B736" s="154" t="s">
        <v>2427</v>
      </c>
      <c r="C736" s="154" t="s">
        <v>4171</v>
      </c>
      <c r="D736" s="154"/>
      <c r="E736" s="179">
        <v>314495606010</v>
      </c>
    </row>
    <row r="737" spans="1:5">
      <c r="A737" s="154" t="s">
        <v>801</v>
      </c>
      <c r="B737" s="154" t="s">
        <v>2428</v>
      </c>
      <c r="C737" s="154" t="s">
        <v>4171</v>
      </c>
      <c r="D737" s="154"/>
      <c r="E737" s="179">
        <v>624427382320</v>
      </c>
    </row>
    <row r="738" spans="1:5">
      <c r="A738" s="154" t="s">
        <v>3943</v>
      </c>
      <c r="B738" s="154" t="s">
        <v>3944</v>
      </c>
      <c r="C738" s="154" t="s">
        <v>4171</v>
      </c>
      <c r="D738" s="154"/>
      <c r="E738" s="179">
        <v>147229910411</v>
      </c>
    </row>
    <row r="739" spans="1:5">
      <c r="A739" s="154" t="s">
        <v>967</v>
      </c>
      <c r="B739" s="154" t="s">
        <v>2431</v>
      </c>
      <c r="C739" s="154" t="s">
        <v>4171</v>
      </c>
      <c r="D739" s="154"/>
      <c r="E739" s="179"/>
    </row>
    <row r="740" spans="1:5">
      <c r="A740" s="154" t="s">
        <v>357</v>
      </c>
      <c r="B740" s="154" t="s">
        <v>2060</v>
      </c>
      <c r="C740" s="154" t="s">
        <v>4171</v>
      </c>
      <c r="D740" s="154"/>
      <c r="E740" s="179"/>
    </row>
    <row r="741" spans="1:5">
      <c r="A741" s="154" t="s">
        <v>968</v>
      </c>
      <c r="B741" s="154" t="s">
        <v>2432</v>
      </c>
      <c r="C741" s="154" t="s">
        <v>4171</v>
      </c>
      <c r="D741" s="154"/>
      <c r="E741" s="179"/>
    </row>
    <row r="742" spans="1:5">
      <c r="A742" s="154" t="s">
        <v>811</v>
      </c>
      <c r="B742" s="154" t="s">
        <v>2433</v>
      </c>
      <c r="C742" s="154" t="s">
        <v>4171</v>
      </c>
      <c r="D742" s="154"/>
      <c r="E742" s="179">
        <v>6840008797872</v>
      </c>
    </row>
    <row r="743" spans="1:5">
      <c r="A743" s="154" t="s">
        <v>971</v>
      </c>
      <c r="B743" s="154" t="s">
        <v>3780</v>
      </c>
      <c r="C743" s="154" t="s">
        <v>4171</v>
      </c>
      <c r="D743" s="154"/>
      <c r="E743" s="179"/>
    </row>
    <row r="744" spans="1:5">
      <c r="A744" s="154" t="s">
        <v>5</v>
      </c>
      <c r="B744" s="154" t="s">
        <v>2443</v>
      </c>
      <c r="C744" s="154" t="s">
        <v>4171</v>
      </c>
      <c r="D744" s="154"/>
      <c r="E744" s="179">
        <v>95730974884</v>
      </c>
    </row>
    <row r="745" spans="1:5">
      <c r="A745" s="154" t="s">
        <v>6</v>
      </c>
      <c r="B745" s="154" t="s">
        <v>1651</v>
      </c>
      <c r="C745" s="154" t="s">
        <v>4171</v>
      </c>
      <c r="D745" s="154"/>
      <c r="E745" s="179">
        <v>3210478981</v>
      </c>
    </row>
    <row r="746" spans="1:5">
      <c r="A746" s="154" t="s">
        <v>972</v>
      </c>
      <c r="B746" s="154" t="s">
        <v>2444</v>
      </c>
      <c r="C746" s="154" t="s">
        <v>4171</v>
      </c>
      <c r="D746" s="154"/>
      <c r="E746" s="179">
        <v>207925742940</v>
      </c>
    </row>
    <row r="747" spans="1:5">
      <c r="A747" s="154" t="s">
        <v>973</v>
      </c>
      <c r="B747" s="154" t="s">
        <v>2445</v>
      </c>
      <c r="C747" s="154" t="s">
        <v>4171</v>
      </c>
      <c r="D747" s="154"/>
      <c r="E747" s="179"/>
    </row>
    <row r="748" spans="1:5">
      <c r="A748" s="154" t="s">
        <v>3506</v>
      </c>
      <c r="B748" s="154" t="s">
        <v>4204</v>
      </c>
      <c r="C748" s="154" t="s">
        <v>4171</v>
      </c>
      <c r="D748" s="154"/>
      <c r="E748" s="179">
        <v>887886090768</v>
      </c>
    </row>
    <row r="749" spans="1:5">
      <c r="A749" s="154" t="s">
        <v>4148</v>
      </c>
      <c r="B749" s="154" t="s">
        <v>4149</v>
      </c>
      <c r="C749" s="154" t="s">
        <v>4171</v>
      </c>
      <c r="D749" s="154"/>
      <c r="E749" s="179">
        <v>3983385275878</v>
      </c>
    </row>
    <row r="750" spans="1:5">
      <c r="A750" s="154" t="s">
        <v>4276</v>
      </c>
      <c r="B750" s="154" t="s">
        <v>4277</v>
      </c>
      <c r="C750" s="154" t="s">
        <v>4171</v>
      </c>
      <c r="D750" s="154"/>
      <c r="E750" s="179">
        <v>316269636846</v>
      </c>
    </row>
    <row r="751" spans="1:5">
      <c r="A751" s="154" t="s">
        <v>974</v>
      </c>
      <c r="B751" s="154" t="s">
        <v>4205</v>
      </c>
      <c r="C751" s="154" t="s">
        <v>4171</v>
      </c>
      <c r="D751" s="154"/>
      <c r="E751" s="179"/>
    </row>
    <row r="752" spans="1:5">
      <c r="A752" s="154" t="s">
        <v>975</v>
      </c>
      <c r="B752" s="154" t="s">
        <v>2447</v>
      </c>
      <c r="C752" s="154" t="s">
        <v>4171</v>
      </c>
      <c r="D752" s="154"/>
      <c r="E752" s="179">
        <v>277612969651</v>
      </c>
    </row>
    <row r="753" spans="1:5">
      <c r="A753" s="154" t="s">
        <v>933</v>
      </c>
      <c r="B753" s="154" t="s">
        <v>4135</v>
      </c>
      <c r="C753" s="154" t="s">
        <v>4171</v>
      </c>
      <c r="D753" s="154"/>
      <c r="E753" s="179">
        <v>692187790049</v>
      </c>
    </row>
    <row r="754" spans="1:5">
      <c r="A754" s="154" t="s">
        <v>4278</v>
      </c>
      <c r="B754" s="154" t="s">
        <v>2320</v>
      </c>
      <c r="C754" s="154" t="s">
        <v>4171</v>
      </c>
      <c r="D754" s="154"/>
      <c r="E754" s="179">
        <v>93049221542</v>
      </c>
    </row>
    <row r="755" spans="1:5">
      <c r="A755" s="154" t="s">
        <v>10</v>
      </c>
      <c r="B755" s="154" t="s">
        <v>1655</v>
      </c>
      <c r="C755" s="154" t="s">
        <v>4171</v>
      </c>
      <c r="D755" s="154"/>
      <c r="E755" s="179">
        <v>27947280900</v>
      </c>
    </row>
    <row r="756" spans="1:5">
      <c r="A756" s="154" t="s">
        <v>977</v>
      </c>
      <c r="B756" s="154" t="s">
        <v>2450</v>
      </c>
      <c r="C756" s="154" t="s">
        <v>4171</v>
      </c>
      <c r="D756" s="154"/>
      <c r="E756" s="179">
        <v>2442433864578</v>
      </c>
    </row>
    <row r="757" spans="1:5">
      <c r="A757" s="154" t="s">
        <v>978</v>
      </c>
      <c r="B757" s="154" t="s">
        <v>2451</v>
      </c>
      <c r="C757" s="154" t="s">
        <v>4171</v>
      </c>
      <c r="D757" s="154"/>
      <c r="E757" s="179"/>
    </row>
    <row r="758" spans="1:5">
      <c r="A758" s="154" t="s">
        <v>365</v>
      </c>
      <c r="B758" s="154" t="s">
        <v>2067</v>
      </c>
      <c r="C758" s="154" t="s">
        <v>4171</v>
      </c>
      <c r="D758" s="154"/>
      <c r="E758" s="179"/>
    </row>
    <row r="759" spans="1:5">
      <c r="A759" s="154" t="s">
        <v>979</v>
      </c>
      <c r="B759" s="154" t="s">
        <v>2452</v>
      </c>
      <c r="C759" s="154" t="s">
        <v>4171</v>
      </c>
      <c r="D759" s="154"/>
      <c r="E759" s="179"/>
    </row>
    <row r="760" spans="1:5">
      <c r="A760" s="154" t="s">
        <v>728</v>
      </c>
      <c r="B760" s="154" t="s">
        <v>4227</v>
      </c>
      <c r="C760" s="154" t="s">
        <v>4171</v>
      </c>
      <c r="D760" s="154"/>
      <c r="E760" s="179">
        <v>300498175</v>
      </c>
    </row>
    <row r="761" spans="1:5">
      <c r="A761" s="154" t="s">
        <v>983</v>
      </c>
      <c r="B761" s="154" t="s">
        <v>2456</v>
      </c>
      <c r="C761" s="154" t="s">
        <v>4171</v>
      </c>
      <c r="D761" s="154"/>
      <c r="E761" s="179"/>
    </row>
    <row r="762" spans="1:5">
      <c r="A762" s="154" t="s">
        <v>15</v>
      </c>
      <c r="B762" s="154" t="s">
        <v>4279</v>
      </c>
      <c r="C762" s="154" t="s">
        <v>4171</v>
      </c>
      <c r="D762" s="154"/>
      <c r="E762" s="179"/>
    </row>
    <row r="763" spans="1:5">
      <c r="A763" s="154" t="s">
        <v>987</v>
      </c>
      <c r="B763" s="154" t="s">
        <v>2460</v>
      </c>
      <c r="C763" s="154" t="s">
        <v>4171</v>
      </c>
      <c r="D763" s="154"/>
      <c r="E763" s="179">
        <v>128873032897</v>
      </c>
    </row>
    <row r="764" spans="1:5">
      <c r="A764" s="154" t="s">
        <v>4007</v>
      </c>
      <c r="B764" s="154" t="s">
        <v>4008</v>
      </c>
      <c r="C764" s="154" t="s">
        <v>4171</v>
      </c>
      <c r="D764" s="154"/>
      <c r="E764" s="179">
        <v>156966374474</v>
      </c>
    </row>
    <row r="765" spans="1:5">
      <c r="A765" s="154" t="s">
        <v>990</v>
      </c>
      <c r="B765" s="154" t="s">
        <v>2464</v>
      </c>
      <c r="C765" s="154" t="s">
        <v>4171</v>
      </c>
      <c r="D765" s="154"/>
      <c r="E765" s="179"/>
    </row>
    <row r="766" spans="1:5">
      <c r="A766" s="154" t="s">
        <v>2467</v>
      </c>
      <c r="B766" s="154" t="s">
        <v>2468</v>
      </c>
      <c r="C766" s="154" t="s">
        <v>4171</v>
      </c>
      <c r="D766" s="154"/>
      <c r="E766" s="179"/>
    </row>
    <row r="767" spans="1:5">
      <c r="A767" s="154" t="s">
        <v>991</v>
      </c>
      <c r="B767" s="154" t="s">
        <v>2469</v>
      </c>
      <c r="C767" s="154" t="s">
        <v>4171</v>
      </c>
      <c r="D767" s="154"/>
      <c r="E767" s="179"/>
    </row>
    <row r="768" spans="1:5">
      <c r="A768" s="154" t="s">
        <v>992</v>
      </c>
      <c r="B768" s="154" t="s">
        <v>2470</v>
      </c>
      <c r="C768" s="154" t="s">
        <v>4171</v>
      </c>
      <c r="D768" s="154"/>
      <c r="E768" s="179">
        <v>67585452376</v>
      </c>
    </row>
    <row r="769" spans="1:5">
      <c r="A769" s="154" t="s">
        <v>3703</v>
      </c>
      <c r="B769" s="154" t="s">
        <v>3704</v>
      </c>
      <c r="C769" s="154" t="s">
        <v>4171</v>
      </c>
      <c r="D769" s="154"/>
      <c r="E769" s="179"/>
    </row>
    <row r="770" spans="1:5">
      <c r="A770" s="154" t="s">
        <v>993</v>
      </c>
      <c r="B770" s="154" t="s">
        <v>2471</v>
      </c>
      <c r="C770" s="154" t="s">
        <v>4171</v>
      </c>
      <c r="D770" s="154"/>
      <c r="E770" s="179"/>
    </row>
    <row r="771" spans="1:5">
      <c r="A771" s="154" t="s">
        <v>913</v>
      </c>
      <c r="B771" s="154" t="s">
        <v>2474</v>
      </c>
      <c r="C771" s="154" t="s">
        <v>4171</v>
      </c>
      <c r="D771" s="154"/>
      <c r="E771" s="179"/>
    </row>
    <row r="772" spans="1:5">
      <c r="A772" s="154" t="s">
        <v>3985</v>
      </c>
      <c r="B772" s="154" t="s">
        <v>3986</v>
      </c>
      <c r="C772" s="154" t="s">
        <v>4171</v>
      </c>
      <c r="D772" s="154"/>
      <c r="E772" s="179"/>
    </row>
    <row r="773" spans="1:5">
      <c r="A773" s="154" t="s">
        <v>2076</v>
      </c>
      <c r="B773" s="154" t="s">
        <v>4206</v>
      </c>
      <c r="C773" s="154" t="s">
        <v>4171</v>
      </c>
      <c r="D773" s="154"/>
      <c r="E773" s="179"/>
    </row>
    <row r="774" spans="1:5">
      <c r="A774" s="154" t="s">
        <v>943</v>
      </c>
      <c r="B774" s="154" t="s">
        <v>2475</v>
      </c>
      <c r="C774" s="154" t="s">
        <v>4171</v>
      </c>
      <c r="D774" s="154"/>
      <c r="E774" s="179">
        <v>360847348734</v>
      </c>
    </row>
    <row r="775" spans="1:5">
      <c r="A775" s="154" t="s">
        <v>829</v>
      </c>
      <c r="B775" s="154" t="s">
        <v>2476</v>
      </c>
      <c r="C775" s="154" t="s">
        <v>4171</v>
      </c>
      <c r="D775" s="154"/>
      <c r="E775" s="179">
        <v>54186813000</v>
      </c>
    </row>
    <row r="776" spans="1:5">
      <c r="A776" s="154" t="s">
        <v>994</v>
      </c>
      <c r="B776" s="154" t="s">
        <v>2477</v>
      </c>
      <c r="C776" s="154" t="s">
        <v>4171</v>
      </c>
      <c r="D776" s="154"/>
      <c r="E776" s="179">
        <v>82145575162</v>
      </c>
    </row>
    <row r="777" spans="1:5">
      <c r="A777" s="154" t="s">
        <v>826</v>
      </c>
      <c r="B777" s="154" t="s">
        <v>2478</v>
      </c>
      <c r="C777" s="154" t="s">
        <v>4171</v>
      </c>
      <c r="D777" s="154"/>
      <c r="E777" s="179"/>
    </row>
    <row r="778" spans="1:5">
      <c r="A778" s="154" t="s">
        <v>4136</v>
      </c>
      <c r="B778" s="154" t="s">
        <v>4137</v>
      </c>
      <c r="C778" s="154" t="s">
        <v>4171</v>
      </c>
      <c r="D778" s="154"/>
      <c r="E778" s="179"/>
    </row>
    <row r="779" spans="1:5">
      <c r="A779" s="154" t="s">
        <v>995</v>
      </c>
      <c r="B779" s="154" t="s">
        <v>2479</v>
      </c>
      <c r="C779" s="154" t="s">
        <v>4171</v>
      </c>
      <c r="D779" s="154"/>
      <c r="E779" s="179">
        <v>46489737895</v>
      </c>
    </row>
    <row r="780" spans="1:5">
      <c r="A780" s="154" t="s">
        <v>996</v>
      </c>
      <c r="B780" s="154" t="s">
        <v>2480</v>
      </c>
      <c r="C780" s="154" t="s">
        <v>4171</v>
      </c>
      <c r="D780" s="154"/>
      <c r="E780" s="179">
        <v>37505896949</v>
      </c>
    </row>
    <row r="781" spans="1:5">
      <c r="A781" s="154" t="s">
        <v>997</v>
      </c>
      <c r="B781" s="154" t="s">
        <v>2481</v>
      </c>
      <c r="C781" s="154" t="s">
        <v>4171</v>
      </c>
      <c r="D781" s="154"/>
      <c r="E781" s="179"/>
    </row>
    <row r="782" spans="1:5">
      <c r="A782" s="154" t="s">
        <v>998</v>
      </c>
      <c r="B782" s="154" t="s">
        <v>2482</v>
      </c>
      <c r="C782" s="154" t="s">
        <v>4171</v>
      </c>
      <c r="D782" s="154"/>
      <c r="E782" s="179"/>
    </row>
    <row r="783" spans="1:5">
      <c r="A783" s="154" t="s">
        <v>4173</v>
      </c>
      <c r="B783" s="154" t="s">
        <v>4174</v>
      </c>
      <c r="C783" s="154" t="s">
        <v>4171</v>
      </c>
      <c r="D783" s="154"/>
      <c r="E783" s="179"/>
    </row>
    <row r="784" spans="1:5">
      <c r="A784" s="154" t="s">
        <v>3966</v>
      </c>
      <c r="B784" s="154" t="s">
        <v>3967</v>
      </c>
      <c r="C784" s="154" t="s">
        <v>4171</v>
      </c>
      <c r="D784" s="154"/>
      <c r="E784" s="179">
        <v>486023961788</v>
      </c>
    </row>
    <row r="785" spans="1:5">
      <c r="A785" s="154" t="s">
        <v>999</v>
      </c>
      <c r="B785" s="154" t="s">
        <v>2483</v>
      </c>
      <c r="C785" s="154" t="s">
        <v>4171</v>
      </c>
      <c r="D785" s="154"/>
      <c r="E785" s="179"/>
    </row>
    <row r="786" spans="1:5">
      <c r="A786" s="154" t="s">
        <v>1000</v>
      </c>
      <c r="B786" s="154" t="s">
        <v>2484</v>
      </c>
      <c r="C786" s="154" t="s">
        <v>4171</v>
      </c>
      <c r="D786" s="154"/>
      <c r="E786" s="179"/>
    </row>
    <row r="787" spans="1:5">
      <c r="A787" s="154" t="s">
        <v>3723</v>
      </c>
      <c r="B787" s="154" t="s">
        <v>4207</v>
      </c>
      <c r="C787" s="154" t="s">
        <v>4171</v>
      </c>
      <c r="D787" s="154"/>
      <c r="E787" s="179">
        <v>140547945246</v>
      </c>
    </row>
    <row r="788" spans="1:5">
      <c r="A788" s="154" t="s">
        <v>1002</v>
      </c>
      <c r="B788" s="154" t="s">
        <v>2486</v>
      </c>
      <c r="C788" s="154" t="s">
        <v>4171</v>
      </c>
      <c r="D788" s="154"/>
      <c r="E788" s="179"/>
    </row>
    <row r="789" spans="1:5">
      <c r="A789" s="154" t="s">
        <v>375</v>
      </c>
      <c r="B789" s="154" t="s">
        <v>2080</v>
      </c>
      <c r="C789" s="154" t="s">
        <v>4171</v>
      </c>
      <c r="D789" s="154"/>
      <c r="E789" s="179"/>
    </row>
    <row r="790" spans="1:5">
      <c r="A790" s="154" t="s">
        <v>834</v>
      </c>
      <c r="B790" s="154" t="s">
        <v>2488</v>
      </c>
      <c r="C790" s="154" t="s">
        <v>4171</v>
      </c>
      <c r="D790" s="154"/>
      <c r="E790" s="179">
        <v>314049538277</v>
      </c>
    </row>
    <row r="791" spans="1:5">
      <c r="A791" s="154" t="s">
        <v>1004</v>
      </c>
      <c r="B791" s="154" t="s">
        <v>2489</v>
      </c>
      <c r="C791" s="154" t="s">
        <v>4171</v>
      </c>
      <c r="D791" s="154"/>
      <c r="E791" s="179"/>
    </row>
    <row r="792" spans="1:5">
      <c r="A792" s="154" t="s">
        <v>1005</v>
      </c>
      <c r="B792" s="154" t="s">
        <v>2490</v>
      </c>
      <c r="C792" s="154" t="s">
        <v>4171</v>
      </c>
      <c r="D792" s="154"/>
      <c r="E792" s="179"/>
    </row>
    <row r="793" spans="1:5">
      <c r="A793" s="154" t="s">
        <v>1008</v>
      </c>
      <c r="B793" s="154" t="s">
        <v>2493</v>
      </c>
      <c r="C793" s="154" t="s">
        <v>4171</v>
      </c>
      <c r="D793" s="154"/>
      <c r="E793" s="179"/>
    </row>
    <row r="794" spans="1:5">
      <c r="A794" s="154" t="s">
        <v>1009</v>
      </c>
      <c r="B794" s="154" t="s">
        <v>2494</v>
      </c>
      <c r="C794" s="154" t="s">
        <v>4171</v>
      </c>
      <c r="D794" s="154"/>
      <c r="E794" s="179">
        <v>995695072807</v>
      </c>
    </row>
    <row r="795" spans="1:5">
      <c r="A795" s="154" t="s">
        <v>1010</v>
      </c>
      <c r="B795" s="154" t="s">
        <v>2495</v>
      </c>
      <c r="C795" s="154" t="s">
        <v>4171</v>
      </c>
      <c r="D795" s="154"/>
      <c r="E795" s="179"/>
    </row>
    <row r="796" spans="1:5">
      <c r="A796" s="154" t="s">
        <v>1011</v>
      </c>
      <c r="B796" s="154" t="s">
        <v>2496</v>
      </c>
      <c r="C796" s="154" t="s">
        <v>4171</v>
      </c>
      <c r="D796" s="154"/>
      <c r="E796" s="179">
        <v>131788608248</v>
      </c>
    </row>
    <row r="797" spans="1:5">
      <c r="A797" s="154" t="s">
        <v>4175</v>
      </c>
      <c r="B797" s="154" t="s">
        <v>4176</v>
      </c>
      <c r="C797" s="154" t="s">
        <v>4171</v>
      </c>
      <c r="D797" s="154"/>
      <c r="E797" s="179"/>
    </row>
    <row r="798" spans="1:5">
      <c r="A798" s="154" t="s">
        <v>1013</v>
      </c>
      <c r="B798" s="154" t="s">
        <v>2498</v>
      </c>
      <c r="C798" s="154" t="s">
        <v>4171</v>
      </c>
      <c r="D798" s="154"/>
      <c r="E798" s="179">
        <v>69740680821</v>
      </c>
    </row>
    <row r="799" spans="1:5">
      <c r="A799" s="154" t="s">
        <v>1014</v>
      </c>
      <c r="B799" s="154" t="s">
        <v>2499</v>
      </c>
      <c r="C799" s="154" t="s">
        <v>4171</v>
      </c>
      <c r="D799" s="154"/>
      <c r="E799" s="179">
        <v>160012506693</v>
      </c>
    </row>
    <row r="800" spans="1:5">
      <c r="A800" s="154" t="s">
        <v>1015</v>
      </c>
      <c r="B800" s="154" t="s">
        <v>2500</v>
      </c>
      <c r="C800" s="154" t="s">
        <v>4171</v>
      </c>
      <c r="D800" s="154"/>
      <c r="E800" s="179">
        <v>74523250673</v>
      </c>
    </row>
    <row r="801" spans="1:5">
      <c r="A801" s="154" t="s">
        <v>809</v>
      </c>
      <c r="B801" s="154" t="s">
        <v>2501</v>
      </c>
      <c r="C801" s="154" t="s">
        <v>4171</v>
      </c>
      <c r="D801" s="154"/>
      <c r="E801" s="179"/>
    </row>
    <row r="802" spans="1:5">
      <c r="A802" s="154" t="s">
        <v>1017</v>
      </c>
      <c r="B802" s="154" t="s">
        <v>2505</v>
      </c>
      <c r="C802" s="154" t="s">
        <v>4171</v>
      </c>
      <c r="D802" s="154"/>
      <c r="E802" s="179"/>
    </row>
    <row r="803" spans="1:5">
      <c r="A803" s="154" t="s">
        <v>4246</v>
      </c>
      <c r="B803" s="154" t="s">
        <v>4247</v>
      </c>
      <c r="C803" s="154" t="s">
        <v>4171</v>
      </c>
      <c r="D803" s="154"/>
      <c r="E803" s="179"/>
    </row>
    <row r="804" spans="1:5">
      <c r="A804" s="154" t="s">
        <v>1018</v>
      </c>
      <c r="B804" s="154" t="s">
        <v>2508</v>
      </c>
      <c r="C804" s="154" t="s">
        <v>4171</v>
      </c>
      <c r="D804" s="154"/>
      <c r="E804" s="179">
        <v>116331013356</v>
      </c>
    </row>
    <row r="805" spans="1:5">
      <c r="A805" s="154" t="s">
        <v>1019</v>
      </c>
      <c r="B805" s="154" t="s">
        <v>2509</v>
      </c>
      <c r="C805" s="154" t="s">
        <v>4171</v>
      </c>
      <c r="D805" s="154"/>
      <c r="E805" s="179"/>
    </row>
    <row r="806" spans="1:5">
      <c r="A806" s="154" t="s">
        <v>886</v>
      </c>
      <c r="B806" s="154" t="s">
        <v>2510</v>
      </c>
      <c r="C806" s="154" t="s">
        <v>4171</v>
      </c>
      <c r="D806" s="154"/>
      <c r="E806" s="179">
        <v>47741931955</v>
      </c>
    </row>
    <row r="807" spans="1:5">
      <c r="A807" s="154" t="s">
        <v>1020</v>
      </c>
      <c r="B807" s="154" t="s">
        <v>2511</v>
      </c>
      <c r="C807" s="154" t="s">
        <v>4171</v>
      </c>
      <c r="D807" s="154"/>
      <c r="E807" s="179"/>
    </row>
    <row r="808" spans="1:5">
      <c r="A808" s="154" t="s">
        <v>1021</v>
      </c>
      <c r="B808" s="154" t="s">
        <v>2512</v>
      </c>
      <c r="C808" s="154" t="s">
        <v>4171</v>
      </c>
      <c r="D808" s="154"/>
      <c r="E808" s="179">
        <v>89391123971</v>
      </c>
    </row>
    <row r="809" spans="1:5">
      <c r="A809" s="154" t="s">
        <v>1022</v>
      </c>
      <c r="B809" s="154" t="s">
        <v>2513</v>
      </c>
      <c r="C809" s="154" t="s">
        <v>4171</v>
      </c>
      <c r="D809" s="154"/>
      <c r="E809" s="179">
        <v>130996554342</v>
      </c>
    </row>
    <row r="810" spans="1:5">
      <c r="A810" s="154" t="s">
        <v>944</v>
      </c>
      <c r="B810" s="154" t="s">
        <v>2514</v>
      </c>
      <c r="C810" s="154" t="s">
        <v>4171</v>
      </c>
      <c r="D810" s="154"/>
      <c r="E810" s="179">
        <v>210087943809</v>
      </c>
    </row>
    <row r="811" spans="1:5">
      <c r="A811" s="154" t="s">
        <v>840</v>
      </c>
      <c r="B811" s="154" t="s">
        <v>2515</v>
      </c>
      <c r="C811" s="154" t="s">
        <v>4171</v>
      </c>
      <c r="D811" s="154"/>
      <c r="E811" s="179">
        <v>64825865716</v>
      </c>
    </row>
    <row r="812" spans="1:5">
      <c r="A812" s="154" t="s">
        <v>846</v>
      </c>
      <c r="B812" s="154" t="s">
        <v>2516</v>
      </c>
      <c r="C812" s="154" t="s">
        <v>4171</v>
      </c>
      <c r="D812" s="154"/>
      <c r="E812" s="179">
        <v>413959461313</v>
      </c>
    </row>
    <row r="813" spans="1:5">
      <c r="A813" s="154" t="s">
        <v>1023</v>
      </c>
      <c r="B813" s="154" t="s">
        <v>2518</v>
      </c>
      <c r="C813" s="154" t="s">
        <v>4171</v>
      </c>
      <c r="D813" s="154"/>
      <c r="E813" s="179"/>
    </row>
    <row r="814" spans="1:5">
      <c r="A814" s="154" t="s">
        <v>1024</v>
      </c>
      <c r="B814" s="154" t="s">
        <v>2519</v>
      </c>
      <c r="C814" s="154" t="s">
        <v>4171</v>
      </c>
      <c r="D814" s="154"/>
      <c r="E814" s="179">
        <v>11574256742</v>
      </c>
    </row>
    <row r="815" spans="1:5">
      <c r="A815" s="154" t="s">
        <v>1025</v>
      </c>
      <c r="B815" s="154" t="s">
        <v>2520</v>
      </c>
      <c r="C815" s="154" t="s">
        <v>4171</v>
      </c>
      <c r="D815" s="154"/>
      <c r="E815" s="179"/>
    </row>
    <row r="816" spans="1:5">
      <c r="A816" s="154" t="s">
        <v>925</v>
      </c>
      <c r="B816" s="154" t="s">
        <v>2521</v>
      </c>
      <c r="C816" s="154" t="s">
        <v>4171</v>
      </c>
      <c r="D816" s="154"/>
      <c r="E816" s="179"/>
    </row>
    <row r="817" spans="1:5">
      <c r="A817" s="154" t="s">
        <v>1026</v>
      </c>
      <c r="B817" s="154" t="s">
        <v>2522</v>
      </c>
      <c r="C817" s="154" t="s">
        <v>4171</v>
      </c>
      <c r="D817" s="154"/>
      <c r="E817" s="179"/>
    </row>
    <row r="818" spans="1:5">
      <c r="A818" s="154" t="s">
        <v>934</v>
      </c>
      <c r="B818" s="154" t="s">
        <v>3790</v>
      </c>
      <c r="C818" s="154" t="s">
        <v>4171</v>
      </c>
      <c r="D818" s="154"/>
      <c r="E818" s="179">
        <v>39678339527</v>
      </c>
    </row>
    <row r="819" spans="1:5">
      <c r="A819" s="154" t="s">
        <v>1027</v>
      </c>
      <c r="B819" s="154" t="s">
        <v>2524</v>
      </c>
      <c r="C819" s="154" t="s">
        <v>4171</v>
      </c>
      <c r="D819" s="154"/>
      <c r="E819" s="179"/>
    </row>
    <row r="820" spans="1:5">
      <c r="A820" s="154" t="s">
        <v>1029</v>
      </c>
      <c r="B820" s="154" t="s">
        <v>2526</v>
      </c>
      <c r="C820" s="154" t="s">
        <v>4171</v>
      </c>
      <c r="D820" s="154"/>
      <c r="E820" s="179"/>
    </row>
    <row r="821" spans="1:5">
      <c r="A821" s="154" t="s">
        <v>1030</v>
      </c>
      <c r="B821" s="154" t="s">
        <v>2527</v>
      </c>
      <c r="C821" s="154" t="s">
        <v>4171</v>
      </c>
      <c r="D821" s="154"/>
      <c r="E821" s="179">
        <v>178009613674</v>
      </c>
    </row>
    <row r="822" spans="1:5">
      <c r="A822" s="154" t="s">
        <v>2529</v>
      </c>
      <c r="B822" s="154" t="s">
        <v>4009</v>
      </c>
      <c r="C822" s="154" t="s">
        <v>4171</v>
      </c>
      <c r="D822" s="154"/>
      <c r="E822" s="179"/>
    </row>
    <row r="823" spans="1:5">
      <c r="A823" s="154" t="s">
        <v>836</v>
      </c>
      <c r="B823" s="154" t="s">
        <v>2531</v>
      </c>
      <c r="C823" s="154" t="s">
        <v>4171</v>
      </c>
      <c r="D823" s="154"/>
      <c r="E823" s="179"/>
    </row>
    <row r="824" spans="1:5">
      <c r="A824" s="154" t="s">
        <v>3681</v>
      </c>
      <c r="B824" s="154" t="s">
        <v>3682</v>
      </c>
      <c r="C824" s="154" t="s">
        <v>4171</v>
      </c>
      <c r="D824" s="154"/>
      <c r="E824" s="179">
        <v>97728248812</v>
      </c>
    </row>
    <row r="825" spans="1:5">
      <c r="A825" s="154" t="s">
        <v>1032</v>
      </c>
      <c r="B825" s="154" t="s">
        <v>2532</v>
      </c>
      <c r="C825" s="154" t="s">
        <v>4171</v>
      </c>
      <c r="D825" s="154"/>
      <c r="E825" s="179"/>
    </row>
    <row r="826" spans="1:5">
      <c r="A826" s="154" t="s">
        <v>945</v>
      </c>
      <c r="B826" s="154" t="s">
        <v>3791</v>
      </c>
      <c r="C826" s="154" t="s">
        <v>4171</v>
      </c>
      <c r="D826" s="154"/>
      <c r="E826" s="179"/>
    </row>
    <row r="827" spans="1:5">
      <c r="A827" s="154" t="s">
        <v>926</v>
      </c>
      <c r="B827" s="154" t="s">
        <v>2534</v>
      </c>
      <c r="C827" s="154" t="s">
        <v>4171</v>
      </c>
      <c r="D827" s="154"/>
      <c r="E827" s="179">
        <v>193388576689</v>
      </c>
    </row>
    <row r="828" spans="1:5">
      <c r="A828" s="154" t="s">
        <v>1035</v>
      </c>
      <c r="B828" s="154" t="s">
        <v>2537</v>
      </c>
      <c r="C828" s="154" t="s">
        <v>4171</v>
      </c>
      <c r="D828" s="154"/>
      <c r="E828" s="179">
        <v>20277012663</v>
      </c>
    </row>
    <row r="829" spans="1:5">
      <c r="A829" s="154" t="s">
        <v>1036</v>
      </c>
      <c r="B829" s="154" t="s">
        <v>2538</v>
      </c>
      <c r="C829" s="154" t="s">
        <v>4171</v>
      </c>
      <c r="D829" s="154"/>
      <c r="E829" s="179"/>
    </row>
    <row r="830" spans="1:5">
      <c r="A830" s="154" t="s">
        <v>766</v>
      </c>
      <c r="B830" s="154" t="s">
        <v>2540</v>
      </c>
      <c r="C830" s="154" t="s">
        <v>4171</v>
      </c>
      <c r="D830" s="154"/>
      <c r="E830" s="179">
        <v>414262290124</v>
      </c>
    </row>
    <row r="831" spans="1:5">
      <c r="A831" s="154" t="s">
        <v>384</v>
      </c>
      <c r="B831" s="154" t="s">
        <v>3792</v>
      </c>
      <c r="C831" s="154" t="s">
        <v>4171</v>
      </c>
      <c r="D831" s="154"/>
      <c r="E831" s="179"/>
    </row>
    <row r="832" spans="1:5">
      <c r="A832" s="154" t="s">
        <v>1039</v>
      </c>
      <c r="B832" s="154" t="s">
        <v>2543</v>
      </c>
      <c r="C832" s="154" t="s">
        <v>4171</v>
      </c>
      <c r="D832" s="154"/>
      <c r="E832" s="179"/>
    </row>
    <row r="833" spans="1:5">
      <c r="A833" s="154" t="s">
        <v>2544</v>
      </c>
      <c r="B833" s="154" t="s">
        <v>3917</v>
      </c>
      <c r="C833" s="154" t="s">
        <v>4171</v>
      </c>
      <c r="D833" s="154"/>
      <c r="E833" s="179"/>
    </row>
    <row r="834" spans="1:5">
      <c r="A834" s="154" t="s">
        <v>891</v>
      </c>
      <c r="B834" s="154" t="s">
        <v>2547</v>
      </c>
      <c r="C834" s="154" t="s">
        <v>4171</v>
      </c>
      <c r="D834" s="154"/>
      <c r="E834" s="179">
        <v>155716644473</v>
      </c>
    </row>
    <row r="835" spans="1:5">
      <c r="A835" s="154" t="s">
        <v>1041</v>
      </c>
      <c r="B835" s="154" t="s">
        <v>2549</v>
      </c>
      <c r="C835" s="154" t="s">
        <v>4171</v>
      </c>
      <c r="D835" s="154"/>
      <c r="E835" s="179">
        <v>386914568537</v>
      </c>
    </row>
    <row r="836" spans="1:5">
      <c r="A836" s="154" t="s">
        <v>864</v>
      </c>
      <c r="B836" s="154" t="s">
        <v>2550</v>
      </c>
      <c r="C836" s="154" t="s">
        <v>4171</v>
      </c>
      <c r="D836" s="154"/>
      <c r="E836" s="179"/>
    </row>
    <row r="837" spans="1:5">
      <c r="A837" s="154" t="s">
        <v>2551</v>
      </c>
      <c r="B837" s="154" t="s">
        <v>2552</v>
      </c>
      <c r="C837" s="154" t="s">
        <v>4171</v>
      </c>
      <c r="D837" s="154"/>
      <c r="E837" s="179"/>
    </row>
    <row r="838" spans="1:5">
      <c r="A838" s="154" t="s">
        <v>1042</v>
      </c>
      <c r="B838" s="154" t="s">
        <v>2553</v>
      </c>
      <c r="C838" s="154" t="s">
        <v>4171</v>
      </c>
      <c r="D838" s="154"/>
      <c r="E838" s="179">
        <v>2354130915456</v>
      </c>
    </row>
    <row r="839" spans="1:5">
      <c r="A839" s="154" t="s">
        <v>1611</v>
      </c>
      <c r="B839" s="154" t="s">
        <v>3868</v>
      </c>
      <c r="C839" s="154" t="s">
        <v>4171</v>
      </c>
      <c r="D839" s="154"/>
      <c r="E839" s="179">
        <v>295500408430</v>
      </c>
    </row>
    <row r="840" spans="1:5">
      <c r="A840" s="154" t="s">
        <v>3895</v>
      </c>
      <c r="B840" s="154" t="s">
        <v>3896</v>
      </c>
      <c r="C840" s="154" t="s">
        <v>4171</v>
      </c>
      <c r="D840" s="154"/>
      <c r="E840" s="179"/>
    </row>
    <row r="841" spans="1:5">
      <c r="A841" s="154" t="s">
        <v>1044</v>
      </c>
      <c r="B841" s="154" t="s">
        <v>2557</v>
      </c>
      <c r="C841" s="154" t="s">
        <v>4171</v>
      </c>
      <c r="D841" s="154"/>
      <c r="E841" s="179"/>
    </row>
    <row r="842" spans="1:5">
      <c r="A842" s="154" t="s">
        <v>1045</v>
      </c>
      <c r="B842" s="154" t="s">
        <v>2558</v>
      </c>
      <c r="C842" s="154" t="s">
        <v>4171</v>
      </c>
      <c r="D842" s="154"/>
      <c r="E842" s="179"/>
    </row>
    <row r="843" spans="1:5">
      <c r="A843" s="154" t="s">
        <v>3945</v>
      </c>
      <c r="B843" s="154" t="s">
        <v>3946</v>
      </c>
      <c r="C843" s="154" t="s">
        <v>4171</v>
      </c>
      <c r="D843" s="154"/>
      <c r="E843" s="179"/>
    </row>
    <row r="844" spans="1:5">
      <c r="A844" s="154" t="s">
        <v>1047</v>
      </c>
      <c r="B844" s="154" t="s">
        <v>2560</v>
      </c>
      <c r="C844" s="154" t="s">
        <v>4171</v>
      </c>
      <c r="D844" s="154"/>
      <c r="E844" s="179">
        <v>37409213247</v>
      </c>
    </row>
    <row r="845" spans="1:5">
      <c r="A845" s="154" t="s">
        <v>1048</v>
      </c>
      <c r="B845" s="154" t="s">
        <v>2561</v>
      </c>
      <c r="C845" s="154" t="s">
        <v>4171</v>
      </c>
      <c r="D845" s="154"/>
      <c r="E845" s="179"/>
    </row>
    <row r="846" spans="1:5">
      <c r="A846" s="154" t="s">
        <v>1049</v>
      </c>
      <c r="B846" s="154" t="s">
        <v>2562</v>
      </c>
      <c r="C846" s="154" t="s">
        <v>4171</v>
      </c>
      <c r="D846" s="154"/>
      <c r="E846" s="179"/>
    </row>
    <row r="847" spans="1:5">
      <c r="A847" s="154" t="s">
        <v>828</v>
      </c>
      <c r="B847" s="154" t="s">
        <v>2564</v>
      </c>
      <c r="C847" s="154" t="s">
        <v>4171</v>
      </c>
      <c r="D847" s="154"/>
      <c r="E847" s="179">
        <v>6644340648</v>
      </c>
    </row>
    <row r="848" spans="1:5">
      <c r="A848" s="154" t="s">
        <v>1051</v>
      </c>
      <c r="B848" s="154" t="s">
        <v>2565</v>
      </c>
      <c r="C848" s="154" t="s">
        <v>4171</v>
      </c>
      <c r="D848" s="154"/>
      <c r="E848" s="179">
        <v>597979761657</v>
      </c>
    </row>
    <row r="849" spans="1:5">
      <c r="A849" s="154" t="s">
        <v>1052</v>
      </c>
      <c r="B849" s="154" t="s">
        <v>3869</v>
      </c>
      <c r="C849" s="154" t="s">
        <v>4171</v>
      </c>
      <c r="D849" s="154"/>
      <c r="E849" s="179"/>
    </row>
    <row r="850" spans="1:5">
      <c r="A850" s="154" t="s">
        <v>837</v>
      </c>
      <c r="B850" s="154" t="s">
        <v>2572</v>
      </c>
      <c r="C850" s="154" t="s">
        <v>4171</v>
      </c>
      <c r="D850" s="154"/>
      <c r="E850" s="179">
        <v>14202922002</v>
      </c>
    </row>
    <row r="851" spans="1:5">
      <c r="A851" s="154" t="s">
        <v>3510</v>
      </c>
      <c r="B851" s="154" t="s">
        <v>3511</v>
      </c>
      <c r="C851" s="154" t="s">
        <v>4171</v>
      </c>
      <c r="D851" s="154"/>
      <c r="E851" s="179"/>
    </row>
    <row r="852" spans="1:5">
      <c r="A852" s="154" t="s">
        <v>1057</v>
      </c>
      <c r="B852" s="154" t="s">
        <v>2574</v>
      </c>
      <c r="C852" s="154" t="s">
        <v>4171</v>
      </c>
      <c r="D852" s="154"/>
      <c r="E852" s="179">
        <v>116897505454</v>
      </c>
    </row>
    <row r="853" spans="1:5">
      <c r="A853" s="154" t="s">
        <v>1058</v>
      </c>
      <c r="B853" s="154" t="s">
        <v>3776</v>
      </c>
      <c r="C853" s="154" t="s">
        <v>4171</v>
      </c>
      <c r="D853" s="154"/>
      <c r="E853" s="179"/>
    </row>
    <row r="854" spans="1:5">
      <c r="A854" s="154" t="s">
        <v>1059</v>
      </c>
      <c r="B854" s="154" t="s">
        <v>2580</v>
      </c>
      <c r="C854" s="154" t="s">
        <v>4171</v>
      </c>
      <c r="D854" s="154"/>
      <c r="E854" s="179"/>
    </row>
    <row r="855" spans="1:5">
      <c r="A855" s="154" t="s">
        <v>1060</v>
      </c>
      <c r="B855" s="154" t="s">
        <v>2581</v>
      </c>
      <c r="C855" s="154" t="s">
        <v>4171</v>
      </c>
      <c r="D855" s="154"/>
      <c r="E855" s="179"/>
    </row>
    <row r="856" spans="1:5">
      <c r="A856" s="154" t="s">
        <v>927</v>
      </c>
      <c r="B856" s="154" t="s">
        <v>2582</v>
      </c>
      <c r="C856" s="154" t="s">
        <v>4171</v>
      </c>
      <c r="D856" s="154"/>
      <c r="E856" s="179">
        <v>37757593798</v>
      </c>
    </row>
    <row r="857" spans="1:5">
      <c r="A857" s="154" t="s">
        <v>867</v>
      </c>
      <c r="B857" s="154" t="s">
        <v>3883</v>
      </c>
      <c r="C857" s="154" t="s">
        <v>4171</v>
      </c>
      <c r="D857" s="154"/>
      <c r="E857" s="179"/>
    </row>
    <row r="858" spans="1:5">
      <c r="A858" s="154" t="s">
        <v>1061</v>
      </c>
      <c r="B858" s="154" t="s">
        <v>3794</v>
      </c>
      <c r="C858" s="154" t="s">
        <v>4171</v>
      </c>
      <c r="D858" s="154"/>
      <c r="E858" s="179"/>
    </row>
    <row r="859" spans="1:5">
      <c r="A859" s="154" t="s">
        <v>1062</v>
      </c>
      <c r="B859" s="154" t="s">
        <v>2585</v>
      </c>
      <c r="C859" s="154" t="s">
        <v>4171</v>
      </c>
      <c r="D859" s="154"/>
      <c r="E859" s="179"/>
    </row>
    <row r="860" spans="1:5">
      <c r="A860" s="154" t="s">
        <v>2586</v>
      </c>
      <c r="B860" s="154" t="s">
        <v>2587</v>
      </c>
      <c r="C860" s="154" t="s">
        <v>4171</v>
      </c>
      <c r="D860" s="154"/>
      <c r="E860" s="179"/>
    </row>
    <row r="861" spans="1:5">
      <c r="A861" s="154" t="s">
        <v>1063</v>
      </c>
      <c r="B861" s="154" t="s">
        <v>2588</v>
      </c>
      <c r="C861" s="154" t="s">
        <v>4171</v>
      </c>
      <c r="D861" s="154"/>
      <c r="E861" s="179"/>
    </row>
    <row r="862" spans="1:5">
      <c r="A862" s="154" t="s">
        <v>1064</v>
      </c>
      <c r="B862" s="154" t="s">
        <v>2589</v>
      </c>
      <c r="C862" s="154" t="s">
        <v>4171</v>
      </c>
      <c r="D862" s="154"/>
      <c r="E862" s="179"/>
    </row>
    <row r="863" spans="1:5">
      <c r="A863" s="154" t="s">
        <v>4306</v>
      </c>
      <c r="B863" s="154" t="s">
        <v>4307</v>
      </c>
      <c r="C863" s="154" t="s">
        <v>4171</v>
      </c>
      <c r="D863" s="154"/>
      <c r="E863" s="179">
        <v>560214386418</v>
      </c>
    </row>
    <row r="864" spans="1:5">
      <c r="A864" s="154" t="s">
        <v>861</v>
      </c>
      <c r="B864" s="154" t="s">
        <v>4177</v>
      </c>
      <c r="C864" s="154" t="s">
        <v>4171</v>
      </c>
      <c r="D864" s="154"/>
      <c r="E864" s="179">
        <v>139277637912</v>
      </c>
    </row>
    <row r="865" spans="1:5">
      <c r="A865" s="154" t="s">
        <v>1066</v>
      </c>
      <c r="B865" s="154" t="s">
        <v>2592</v>
      </c>
      <c r="C865" s="154" t="s">
        <v>4171</v>
      </c>
      <c r="D865" s="154"/>
      <c r="E865" s="179">
        <v>227451654817</v>
      </c>
    </row>
    <row r="866" spans="1:5">
      <c r="A866" s="154" t="s">
        <v>1067</v>
      </c>
      <c r="B866" s="154" t="s">
        <v>2593</v>
      </c>
      <c r="C866" s="154" t="s">
        <v>4171</v>
      </c>
      <c r="D866" s="154"/>
      <c r="E866" s="179">
        <v>1032021585592</v>
      </c>
    </row>
    <row r="867" spans="1:5">
      <c r="A867" s="154" t="s">
        <v>1068</v>
      </c>
      <c r="B867" s="154" t="s">
        <v>2594</v>
      </c>
      <c r="C867" s="154" t="s">
        <v>4171</v>
      </c>
      <c r="D867" s="154"/>
      <c r="E867" s="179">
        <v>10996766657</v>
      </c>
    </row>
    <row r="868" spans="1:5">
      <c r="A868" s="154" t="s">
        <v>1069</v>
      </c>
      <c r="B868" s="154" t="s">
        <v>2595</v>
      </c>
      <c r="C868" s="154" t="s">
        <v>4171</v>
      </c>
      <c r="D868" s="154"/>
      <c r="E868" s="179"/>
    </row>
    <row r="869" spans="1:5">
      <c r="A869" s="154" t="s">
        <v>3897</v>
      </c>
      <c r="B869" s="154" t="s">
        <v>3935</v>
      </c>
      <c r="C869" s="154" t="s">
        <v>4171</v>
      </c>
      <c r="D869" s="154"/>
      <c r="E869" s="179">
        <v>524645962828</v>
      </c>
    </row>
    <row r="870" spans="1:5">
      <c r="A870" s="154" t="s">
        <v>1070</v>
      </c>
      <c r="B870" s="154" t="s">
        <v>2596</v>
      </c>
      <c r="C870" s="154" t="s">
        <v>4171</v>
      </c>
      <c r="D870" s="154"/>
      <c r="E870" s="179"/>
    </row>
    <row r="871" spans="1:5">
      <c r="A871" s="154" t="s">
        <v>1071</v>
      </c>
      <c r="B871" s="154" t="s">
        <v>2597</v>
      </c>
      <c r="C871" s="154" t="s">
        <v>4171</v>
      </c>
      <c r="D871" s="154"/>
      <c r="E871" s="179">
        <v>114862830630</v>
      </c>
    </row>
    <row r="872" spans="1:5">
      <c r="A872" s="154" t="s">
        <v>832</v>
      </c>
      <c r="B872" s="154" t="s">
        <v>2598</v>
      </c>
      <c r="C872" s="154" t="s">
        <v>4171</v>
      </c>
      <c r="D872" s="154"/>
      <c r="E872" s="179"/>
    </row>
    <row r="873" spans="1:5">
      <c r="A873" s="154" t="s">
        <v>1072</v>
      </c>
      <c r="B873" s="154" t="s">
        <v>2599</v>
      </c>
      <c r="C873" s="154" t="s">
        <v>4171</v>
      </c>
      <c r="D873" s="154"/>
      <c r="E873" s="179">
        <v>40662261212</v>
      </c>
    </row>
    <row r="874" spans="1:5">
      <c r="A874" s="154" t="s">
        <v>3750</v>
      </c>
      <c r="B874" s="154" t="s">
        <v>3877</v>
      </c>
      <c r="C874" s="154" t="s">
        <v>4171</v>
      </c>
      <c r="D874" s="154"/>
      <c r="E874" s="179"/>
    </row>
    <row r="875" spans="1:5">
      <c r="A875" s="154" t="s">
        <v>1073</v>
      </c>
      <c r="B875" s="154" t="s">
        <v>2600</v>
      </c>
      <c r="C875" s="154" t="s">
        <v>4171</v>
      </c>
      <c r="D875" s="154"/>
      <c r="E875" s="179"/>
    </row>
    <row r="876" spans="1:5">
      <c r="A876" s="154" t="s">
        <v>1074</v>
      </c>
      <c r="B876" s="154" t="s">
        <v>2601</v>
      </c>
      <c r="C876" s="154" t="s">
        <v>4171</v>
      </c>
      <c r="D876" s="154"/>
      <c r="E876" s="179"/>
    </row>
    <row r="877" spans="1:5">
      <c r="A877" s="154" t="s">
        <v>1075</v>
      </c>
      <c r="B877" s="154" t="s">
        <v>3826</v>
      </c>
      <c r="C877" s="154" t="s">
        <v>4171</v>
      </c>
      <c r="D877" s="154"/>
      <c r="E877" s="179"/>
    </row>
    <row r="878" spans="1:5">
      <c r="A878" s="154" t="s">
        <v>1612</v>
      </c>
      <c r="B878" s="154" t="s">
        <v>2605</v>
      </c>
      <c r="C878" s="154" t="s">
        <v>4171</v>
      </c>
      <c r="D878" s="154"/>
      <c r="E878" s="179">
        <v>2692166444</v>
      </c>
    </row>
    <row r="879" spans="1:5">
      <c r="A879" s="154" t="s">
        <v>1076</v>
      </c>
      <c r="B879" s="154" t="s">
        <v>2606</v>
      </c>
      <c r="C879" s="154" t="s">
        <v>4171</v>
      </c>
      <c r="D879" s="154"/>
      <c r="E879" s="179"/>
    </row>
    <row r="880" spans="1:5">
      <c r="A880" s="154" t="s">
        <v>1077</v>
      </c>
      <c r="B880" s="154" t="s">
        <v>2607</v>
      </c>
      <c r="C880" s="154" t="s">
        <v>4171</v>
      </c>
      <c r="D880" s="154"/>
      <c r="E880" s="179">
        <v>44063753701</v>
      </c>
    </row>
    <row r="881" spans="1:5">
      <c r="A881" s="154" t="s">
        <v>2609</v>
      </c>
      <c r="B881" s="154" t="s">
        <v>2610</v>
      </c>
      <c r="C881" s="154" t="s">
        <v>4171</v>
      </c>
      <c r="D881" s="154"/>
      <c r="E881" s="179">
        <v>213699741147</v>
      </c>
    </row>
    <row r="882" spans="1:5">
      <c r="A882" s="154" t="s">
        <v>1078</v>
      </c>
      <c r="B882" s="154" t="s">
        <v>2611</v>
      </c>
      <c r="C882" s="154" t="s">
        <v>4171</v>
      </c>
      <c r="D882" s="154"/>
      <c r="E882" s="179">
        <v>153152599880</v>
      </c>
    </row>
    <row r="883" spans="1:5">
      <c r="A883" s="154" t="s">
        <v>1079</v>
      </c>
      <c r="B883" s="154" t="s">
        <v>2612</v>
      </c>
      <c r="C883" s="154" t="s">
        <v>4171</v>
      </c>
      <c r="D883" s="154"/>
      <c r="E883" s="179">
        <v>15534074466</v>
      </c>
    </row>
    <row r="884" spans="1:5">
      <c r="A884" s="154" t="s">
        <v>1080</v>
      </c>
      <c r="B884" s="154" t="s">
        <v>2613</v>
      </c>
      <c r="C884" s="154" t="s">
        <v>4171</v>
      </c>
      <c r="D884" s="154"/>
      <c r="E884" s="179"/>
    </row>
    <row r="885" spans="1:5">
      <c r="A885" s="154" t="s">
        <v>396</v>
      </c>
      <c r="B885" s="154" t="s">
        <v>2615</v>
      </c>
      <c r="C885" s="154" t="s">
        <v>4171</v>
      </c>
      <c r="D885" s="154"/>
      <c r="E885" s="179"/>
    </row>
    <row r="886" spans="1:5">
      <c r="A886" s="154" t="s">
        <v>399</v>
      </c>
      <c r="B886" s="154" t="s">
        <v>3657</v>
      </c>
      <c r="C886" s="154" t="s">
        <v>4171</v>
      </c>
      <c r="D886" s="154"/>
      <c r="E886" s="179"/>
    </row>
    <row r="887" spans="1:5">
      <c r="A887" s="154" t="s">
        <v>1082</v>
      </c>
      <c r="B887" s="154" t="s">
        <v>2619</v>
      </c>
      <c r="C887" s="154" t="s">
        <v>4171</v>
      </c>
      <c r="D887" s="154"/>
      <c r="E887" s="179">
        <v>110069997622</v>
      </c>
    </row>
    <row r="888" spans="1:5">
      <c r="A888" s="154" t="s">
        <v>402</v>
      </c>
      <c r="B888" s="154" t="s">
        <v>2110</v>
      </c>
      <c r="C888" s="154" t="s">
        <v>4171</v>
      </c>
      <c r="D888" s="154"/>
      <c r="E888" s="179">
        <v>42339499590</v>
      </c>
    </row>
    <row r="889" spans="1:5">
      <c r="A889" s="154" t="s">
        <v>403</v>
      </c>
      <c r="B889" s="154" t="s">
        <v>2111</v>
      </c>
      <c r="C889" s="154" t="s">
        <v>4171</v>
      </c>
      <c r="D889" s="154"/>
      <c r="E889" s="179">
        <v>5581648826</v>
      </c>
    </row>
    <row r="890" spans="1:5">
      <c r="A890" s="154" t="s">
        <v>1085</v>
      </c>
      <c r="B890" s="154" t="s">
        <v>2622</v>
      </c>
      <c r="C890" s="154" t="s">
        <v>4171</v>
      </c>
      <c r="D890" s="154"/>
      <c r="E890" s="179"/>
    </row>
    <row r="891" spans="1:5">
      <c r="A891" s="154" t="s">
        <v>1086</v>
      </c>
      <c r="B891" s="154" t="s">
        <v>3661</v>
      </c>
      <c r="C891" s="154" t="s">
        <v>4171</v>
      </c>
      <c r="D891" s="154"/>
      <c r="E891" s="179"/>
    </row>
    <row r="892" spans="1:5">
      <c r="A892" s="154" t="s">
        <v>64</v>
      </c>
      <c r="B892" s="154" t="s">
        <v>1714</v>
      </c>
      <c r="C892" s="154" t="s">
        <v>4171</v>
      </c>
      <c r="D892" s="154"/>
      <c r="E892" s="179"/>
    </row>
    <row r="893" spans="1:5">
      <c r="A893" s="154" t="s">
        <v>3512</v>
      </c>
      <c r="B893" s="154" t="s">
        <v>3513</v>
      </c>
      <c r="C893" s="154" t="s">
        <v>4171</v>
      </c>
      <c r="D893" s="154"/>
      <c r="E893" s="179">
        <v>135057552517</v>
      </c>
    </row>
    <row r="894" spans="1:5">
      <c r="A894" s="154" t="s">
        <v>1089</v>
      </c>
      <c r="B894" s="154" t="s">
        <v>2626</v>
      </c>
      <c r="C894" s="154" t="s">
        <v>4171</v>
      </c>
      <c r="D894" s="154"/>
      <c r="E894" s="179"/>
    </row>
    <row r="895" spans="1:5">
      <c r="A895" s="154" t="s">
        <v>1091</v>
      </c>
      <c r="B895" s="154" t="s">
        <v>2628</v>
      </c>
      <c r="C895" s="154" t="s">
        <v>4171</v>
      </c>
      <c r="D895" s="154"/>
      <c r="E895" s="179"/>
    </row>
    <row r="896" spans="1:5">
      <c r="A896" s="154" t="s">
        <v>914</v>
      </c>
      <c r="B896" s="154" t="s">
        <v>2630</v>
      </c>
      <c r="C896" s="154" t="s">
        <v>4171</v>
      </c>
      <c r="D896" s="154"/>
      <c r="E896" s="179"/>
    </row>
    <row r="897" spans="1:5">
      <c r="A897" s="154" t="s">
        <v>1093</v>
      </c>
      <c r="B897" s="154" t="s">
        <v>2631</v>
      </c>
      <c r="C897" s="154" t="s">
        <v>4171</v>
      </c>
      <c r="D897" s="154"/>
      <c r="E897" s="179">
        <v>496249965540</v>
      </c>
    </row>
    <row r="898" spans="1:5">
      <c r="A898" s="154" t="s">
        <v>1094</v>
      </c>
      <c r="B898" s="154" t="s">
        <v>2632</v>
      </c>
      <c r="C898" s="154" t="s">
        <v>4171</v>
      </c>
      <c r="D898" s="154"/>
      <c r="E898" s="179"/>
    </row>
    <row r="899" spans="1:5">
      <c r="A899" s="154" t="s">
        <v>1095</v>
      </c>
      <c r="B899" s="154" t="s">
        <v>2633</v>
      </c>
      <c r="C899" s="154" t="s">
        <v>4171</v>
      </c>
      <c r="D899" s="154"/>
      <c r="E899" s="179"/>
    </row>
    <row r="900" spans="1:5">
      <c r="A900" s="154" t="s">
        <v>1097</v>
      </c>
      <c r="B900" s="154" t="s">
        <v>2635</v>
      </c>
      <c r="C900" s="154" t="s">
        <v>4171</v>
      </c>
      <c r="D900" s="154"/>
      <c r="E900" s="179"/>
    </row>
    <row r="901" spans="1:5">
      <c r="A901" s="154" t="s">
        <v>1098</v>
      </c>
      <c r="B901" s="154" t="s">
        <v>4248</v>
      </c>
      <c r="C901" s="154" t="s">
        <v>4171</v>
      </c>
      <c r="D901" s="154"/>
      <c r="E901" s="179"/>
    </row>
    <row r="902" spans="1:5">
      <c r="A902" s="154" t="s">
        <v>1099</v>
      </c>
      <c r="B902" s="154" t="s">
        <v>2637</v>
      </c>
      <c r="C902" s="154" t="s">
        <v>4171</v>
      </c>
      <c r="D902" s="154"/>
      <c r="E902" s="179">
        <v>130682943257</v>
      </c>
    </row>
    <row r="903" spans="1:5">
      <c r="A903" s="154" t="s">
        <v>4280</v>
      </c>
      <c r="B903" s="154" t="s">
        <v>4281</v>
      </c>
      <c r="C903" s="154" t="s">
        <v>4171</v>
      </c>
      <c r="D903" s="154"/>
      <c r="E903" s="179">
        <v>286962605033</v>
      </c>
    </row>
    <row r="904" spans="1:5">
      <c r="A904" s="154" t="s">
        <v>3961</v>
      </c>
      <c r="B904" s="154" t="s">
        <v>4122</v>
      </c>
      <c r="C904" s="154" t="s">
        <v>4171</v>
      </c>
      <c r="D904" s="154"/>
      <c r="E904" s="179">
        <v>49244510181</v>
      </c>
    </row>
    <row r="905" spans="1:5">
      <c r="A905" s="154" t="s">
        <v>1100</v>
      </c>
      <c r="B905" s="154" t="s">
        <v>2638</v>
      </c>
      <c r="C905" s="154" t="s">
        <v>4171</v>
      </c>
      <c r="D905" s="154"/>
      <c r="E905" s="179"/>
    </row>
    <row r="906" spans="1:5">
      <c r="A906" s="154" t="s">
        <v>1101</v>
      </c>
      <c r="B906" s="154" t="s">
        <v>2639</v>
      </c>
      <c r="C906" s="154" t="s">
        <v>4171</v>
      </c>
      <c r="D906" s="154"/>
      <c r="E906" s="179">
        <v>47046793415</v>
      </c>
    </row>
    <row r="907" spans="1:5">
      <c r="A907" s="154" t="s">
        <v>1102</v>
      </c>
      <c r="B907" s="154" t="s">
        <v>2640</v>
      </c>
      <c r="C907" s="154" t="s">
        <v>4171</v>
      </c>
      <c r="D907" s="154"/>
      <c r="E907" s="179">
        <v>298753907575</v>
      </c>
    </row>
    <row r="908" spans="1:5">
      <c r="A908" s="154" t="s">
        <v>946</v>
      </c>
      <c r="B908" s="154" t="s">
        <v>2641</v>
      </c>
      <c r="C908" s="154" t="s">
        <v>4171</v>
      </c>
      <c r="D908" s="154"/>
      <c r="E908" s="179">
        <v>1842160944124</v>
      </c>
    </row>
    <row r="909" spans="1:5">
      <c r="A909" s="154" t="s">
        <v>1103</v>
      </c>
      <c r="B909" s="154" t="s">
        <v>2642</v>
      </c>
      <c r="C909" s="154" t="s">
        <v>4171</v>
      </c>
      <c r="D909" s="154"/>
      <c r="E909" s="179"/>
    </row>
    <row r="910" spans="1:5">
      <c r="A910" s="154" t="s">
        <v>3496</v>
      </c>
      <c r="B910" s="154" t="s">
        <v>3497</v>
      </c>
      <c r="C910" s="154" t="s">
        <v>4171</v>
      </c>
      <c r="D910" s="154"/>
      <c r="E910" s="179">
        <v>16623153120</v>
      </c>
    </row>
    <row r="911" spans="1:5">
      <c r="A911" s="154" t="s">
        <v>1104</v>
      </c>
      <c r="B911" s="154" t="s">
        <v>2643</v>
      </c>
      <c r="C911" s="154" t="s">
        <v>4171</v>
      </c>
      <c r="D911" s="154"/>
      <c r="E911" s="179"/>
    </row>
    <row r="912" spans="1:5">
      <c r="A912" s="154" t="s">
        <v>1105</v>
      </c>
      <c r="B912" s="154" t="s">
        <v>2644</v>
      </c>
      <c r="C912" s="154" t="s">
        <v>4171</v>
      </c>
      <c r="D912" s="154"/>
      <c r="E912" s="179">
        <v>1404639177881</v>
      </c>
    </row>
    <row r="913" spans="1:5">
      <c r="A913" s="154" t="s">
        <v>1106</v>
      </c>
      <c r="B913" s="154" t="s">
        <v>2645</v>
      </c>
      <c r="C913" s="154" t="s">
        <v>4171</v>
      </c>
      <c r="D913" s="154"/>
      <c r="E913" s="179">
        <v>192180996437</v>
      </c>
    </row>
    <row r="914" spans="1:5">
      <c r="A914" s="154" t="s">
        <v>1107</v>
      </c>
      <c r="B914" s="154" t="s">
        <v>2646</v>
      </c>
      <c r="C914" s="154" t="s">
        <v>4171</v>
      </c>
      <c r="D914" s="154"/>
      <c r="E914" s="179"/>
    </row>
    <row r="915" spans="1:5">
      <c r="A915" s="154" t="s">
        <v>2647</v>
      </c>
      <c r="B915" s="154" t="s">
        <v>2648</v>
      </c>
      <c r="C915" s="154" t="s">
        <v>4171</v>
      </c>
      <c r="D915" s="154"/>
      <c r="E915" s="179"/>
    </row>
    <row r="916" spans="1:5">
      <c r="A916" s="154" t="s">
        <v>75</v>
      </c>
      <c r="B916" s="154" t="s">
        <v>2649</v>
      </c>
      <c r="C916" s="154" t="s">
        <v>4171</v>
      </c>
      <c r="D916" s="154"/>
      <c r="E916" s="179"/>
    </row>
    <row r="917" spans="1:5">
      <c r="A917" s="154" t="s">
        <v>415</v>
      </c>
      <c r="B917" s="154" t="s">
        <v>2650</v>
      </c>
      <c r="C917" s="154" t="s">
        <v>4171</v>
      </c>
      <c r="D917" s="154"/>
      <c r="E917" s="179">
        <v>67433889477</v>
      </c>
    </row>
    <row r="918" spans="1:5">
      <c r="A918" s="154" t="s">
        <v>2651</v>
      </c>
      <c r="B918" s="154" t="s">
        <v>2652</v>
      </c>
      <c r="C918" s="154" t="s">
        <v>4171</v>
      </c>
      <c r="D918" s="154"/>
      <c r="E918" s="179"/>
    </row>
    <row r="919" spans="1:5">
      <c r="A919" s="154" t="s">
        <v>4208</v>
      </c>
      <c r="B919" s="154" t="s">
        <v>4209</v>
      </c>
      <c r="C919" s="154" t="s">
        <v>4171</v>
      </c>
      <c r="D919" s="154"/>
      <c r="E919" s="179">
        <v>46113898257</v>
      </c>
    </row>
    <row r="920" spans="1:5">
      <c r="A920" s="154" t="s">
        <v>1109</v>
      </c>
      <c r="B920" s="154" t="s">
        <v>2655</v>
      </c>
      <c r="C920" s="154" t="s">
        <v>4171</v>
      </c>
      <c r="D920" s="154"/>
      <c r="E920" s="179"/>
    </row>
    <row r="921" spans="1:5">
      <c r="A921" s="154" t="s">
        <v>1110</v>
      </c>
      <c r="B921" s="154" t="s">
        <v>2656</v>
      </c>
      <c r="C921" s="154" t="s">
        <v>4171</v>
      </c>
      <c r="D921" s="154"/>
      <c r="E921" s="179">
        <v>2945598528</v>
      </c>
    </row>
    <row r="922" spans="1:5">
      <c r="A922" s="154" t="s">
        <v>1111</v>
      </c>
      <c r="B922" s="154" t="s">
        <v>2657</v>
      </c>
      <c r="C922" s="154" t="s">
        <v>4171</v>
      </c>
      <c r="D922" s="154"/>
      <c r="E922" s="179"/>
    </row>
    <row r="923" spans="1:5">
      <c r="A923" s="154" t="s">
        <v>1112</v>
      </c>
      <c r="B923" s="154" t="s">
        <v>2658</v>
      </c>
      <c r="C923" s="154" t="s">
        <v>4171</v>
      </c>
      <c r="D923" s="154"/>
      <c r="E923" s="179">
        <v>101231834353</v>
      </c>
    </row>
    <row r="924" spans="1:5">
      <c r="A924" s="154" t="s">
        <v>2659</v>
      </c>
      <c r="B924" s="154" t="s">
        <v>2660</v>
      </c>
      <c r="C924" s="154" t="s">
        <v>4171</v>
      </c>
      <c r="D924" s="154"/>
      <c r="E924" s="179"/>
    </row>
    <row r="925" spans="1:5">
      <c r="A925" s="154" t="s">
        <v>3514</v>
      </c>
      <c r="B925" s="154" t="s">
        <v>3515</v>
      </c>
      <c r="C925" s="154" t="s">
        <v>4171</v>
      </c>
      <c r="D925" s="154"/>
      <c r="E925" s="179">
        <v>305714930100</v>
      </c>
    </row>
    <row r="926" spans="1:5">
      <c r="A926" s="154" t="s">
        <v>3932</v>
      </c>
      <c r="B926" s="154" t="s">
        <v>3928</v>
      </c>
      <c r="C926" s="154" t="s">
        <v>4171</v>
      </c>
      <c r="D926" s="154"/>
      <c r="E926" s="179"/>
    </row>
    <row r="927" spans="1:5">
      <c r="A927" s="154" t="s">
        <v>900</v>
      </c>
      <c r="B927" s="154" t="s">
        <v>2661</v>
      </c>
      <c r="C927" s="154" t="s">
        <v>4171</v>
      </c>
      <c r="D927" s="154"/>
      <c r="E927" s="179">
        <v>682028057257</v>
      </c>
    </row>
    <row r="928" spans="1:5">
      <c r="A928" s="154" t="s">
        <v>1114</v>
      </c>
      <c r="B928" s="154" t="s">
        <v>2663</v>
      </c>
      <c r="C928" s="154" t="s">
        <v>4171</v>
      </c>
      <c r="D928" s="154"/>
      <c r="E928" s="179">
        <v>1922355982</v>
      </c>
    </row>
    <row r="929" spans="1:5">
      <c r="A929" s="154" t="s">
        <v>935</v>
      </c>
      <c r="B929" s="154" t="s">
        <v>2664</v>
      </c>
      <c r="C929" s="154" t="s">
        <v>4171</v>
      </c>
      <c r="D929" s="154"/>
      <c r="E929" s="179"/>
    </row>
    <row r="930" spans="1:5">
      <c r="A930" s="154" t="s">
        <v>915</v>
      </c>
      <c r="B930" s="154" t="s">
        <v>2665</v>
      </c>
      <c r="C930" s="154" t="s">
        <v>4171</v>
      </c>
      <c r="D930" s="154"/>
      <c r="E930" s="179">
        <v>585182762424</v>
      </c>
    </row>
    <row r="931" spans="1:5">
      <c r="A931" s="154" t="s">
        <v>1115</v>
      </c>
      <c r="B931" s="154" t="s">
        <v>2666</v>
      </c>
      <c r="C931" s="154" t="s">
        <v>4171</v>
      </c>
      <c r="D931" s="154"/>
      <c r="E931" s="179"/>
    </row>
    <row r="932" spans="1:5">
      <c r="A932" s="154" t="s">
        <v>419</v>
      </c>
      <c r="B932" s="154" t="s">
        <v>2123</v>
      </c>
      <c r="C932" s="154" t="s">
        <v>4171</v>
      </c>
      <c r="D932" s="154"/>
      <c r="E932" s="179"/>
    </row>
    <row r="933" spans="1:5">
      <c r="A933" s="154" t="s">
        <v>1116</v>
      </c>
      <c r="B933" s="154" t="s">
        <v>2667</v>
      </c>
      <c r="C933" s="154" t="s">
        <v>4171</v>
      </c>
      <c r="D933" s="154"/>
      <c r="E933" s="179">
        <v>189043578264</v>
      </c>
    </row>
    <row r="934" spans="1:5">
      <c r="A934" s="154" t="s">
        <v>1614</v>
      </c>
      <c r="B934" s="154" t="s">
        <v>2670</v>
      </c>
      <c r="C934" s="154" t="s">
        <v>4171</v>
      </c>
      <c r="D934" s="154"/>
      <c r="E934" s="179"/>
    </row>
    <row r="935" spans="1:5">
      <c r="A935" s="154" t="s">
        <v>936</v>
      </c>
      <c r="B935" s="154" t="s">
        <v>2671</v>
      </c>
      <c r="C935" s="154" t="s">
        <v>4171</v>
      </c>
      <c r="D935" s="154"/>
      <c r="E935" s="179">
        <v>330317209118</v>
      </c>
    </row>
    <row r="936" spans="1:5">
      <c r="A936" s="154" t="s">
        <v>3498</v>
      </c>
      <c r="B936" s="154" t="s">
        <v>3499</v>
      </c>
      <c r="C936" s="154" t="s">
        <v>4171</v>
      </c>
      <c r="D936" s="154"/>
      <c r="E936" s="179"/>
    </row>
    <row r="937" spans="1:5">
      <c r="A937" s="154" t="s">
        <v>1119</v>
      </c>
      <c r="B937" s="154" t="s">
        <v>2673</v>
      </c>
      <c r="C937" s="154" t="s">
        <v>4171</v>
      </c>
      <c r="D937" s="154"/>
      <c r="E937" s="179"/>
    </row>
    <row r="938" spans="1:5">
      <c r="A938" s="154" t="s">
        <v>1120</v>
      </c>
      <c r="B938" s="154" t="s">
        <v>2674</v>
      </c>
      <c r="C938" s="154" t="s">
        <v>4171</v>
      </c>
      <c r="D938" s="154"/>
      <c r="E938" s="179"/>
    </row>
    <row r="939" spans="1:5">
      <c r="A939" s="154" t="s">
        <v>1121</v>
      </c>
      <c r="B939" s="154" t="s">
        <v>2675</v>
      </c>
      <c r="C939" s="154" t="s">
        <v>4171</v>
      </c>
      <c r="D939" s="154"/>
      <c r="E939" s="179">
        <v>569272736598</v>
      </c>
    </row>
    <row r="940" spans="1:5">
      <c r="A940" s="154" t="s">
        <v>1122</v>
      </c>
      <c r="B940" s="154" t="s">
        <v>2676</v>
      </c>
      <c r="C940" s="154" t="s">
        <v>4171</v>
      </c>
      <c r="D940" s="154"/>
      <c r="E940" s="179">
        <v>29351445432</v>
      </c>
    </row>
    <row r="941" spans="1:5">
      <c r="A941" s="154" t="s">
        <v>423</v>
      </c>
      <c r="B941" s="154" t="s">
        <v>2126</v>
      </c>
      <c r="C941" s="154" t="s">
        <v>4171</v>
      </c>
      <c r="D941" s="154"/>
      <c r="E941" s="179"/>
    </row>
    <row r="942" spans="1:5">
      <c r="A942" s="154" t="s">
        <v>1123</v>
      </c>
      <c r="B942" s="154" t="s">
        <v>2677</v>
      </c>
      <c r="C942" s="154" t="s">
        <v>4171</v>
      </c>
      <c r="D942" s="154"/>
      <c r="E942" s="179"/>
    </row>
    <row r="943" spans="1:5">
      <c r="A943" s="154" t="s">
        <v>1124</v>
      </c>
      <c r="B943" s="154" t="s">
        <v>2678</v>
      </c>
      <c r="C943" s="154" t="s">
        <v>4171</v>
      </c>
      <c r="D943" s="154"/>
      <c r="E943" s="179"/>
    </row>
    <row r="944" spans="1:5">
      <c r="A944" s="154" t="s">
        <v>1604</v>
      </c>
      <c r="B944" s="154" t="s">
        <v>2679</v>
      </c>
      <c r="C944" s="154" t="s">
        <v>4171</v>
      </c>
      <c r="D944" s="154"/>
      <c r="E944" s="179">
        <v>197004147407</v>
      </c>
    </row>
    <row r="945" spans="1:5">
      <c r="A945" s="154" t="s">
        <v>820</v>
      </c>
      <c r="B945" s="154" t="s">
        <v>2680</v>
      </c>
      <c r="C945" s="154" t="s">
        <v>4171</v>
      </c>
      <c r="D945" s="154"/>
      <c r="E945" s="179">
        <v>279771060400</v>
      </c>
    </row>
    <row r="946" spans="1:5">
      <c r="A946" s="154" t="s">
        <v>3899</v>
      </c>
      <c r="B946" s="154" t="s">
        <v>3900</v>
      </c>
      <c r="C946" s="154" t="s">
        <v>4171</v>
      </c>
      <c r="D946" s="154"/>
      <c r="E946" s="179">
        <v>25283460871</v>
      </c>
    </row>
    <row r="947" spans="1:5">
      <c r="A947" s="154" t="s">
        <v>1125</v>
      </c>
      <c r="B947" s="154" t="s">
        <v>3696</v>
      </c>
      <c r="C947" s="154" t="s">
        <v>4171</v>
      </c>
      <c r="D947" s="154"/>
      <c r="E947" s="179"/>
    </row>
    <row r="948" spans="1:5">
      <c r="A948" s="154" t="s">
        <v>4210</v>
      </c>
      <c r="B948" s="154" t="s">
        <v>4282</v>
      </c>
      <c r="C948" s="154" t="s">
        <v>4171</v>
      </c>
      <c r="D948" s="154"/>
      <c r="E948" s="179">
        <v>224558583903</v>
      </c>
    </row>
    <row r="949" spans="1:5">
      <c r="A949" s="154" t="s">
        <v>947</v>
      </c>
      <c r="B949" s="154" t="s">
        <v>2683</v>
      </c>
      <c r="C949" s="154" t="s">
        <v>4171</v>
      </c>
      <c r="D949" s="154"/>
      <c r="E949" s="179">
        <v>50309099326</v>
      </c>
    </row>
    <row r="950" spans="1:5">
      <c r="A950" s="154" t="s">
        <v>1130</v>
      </c>
      <c r="B950" s="154" t="s">
        <v>2688</v>
      </c>
      <c r="C950" s="154" t="s">
        <v>4171</v>
      </c>
      <c r="D950" s="154"/>
      <c r="E950" s="179">
        <v>45811533710</v>
      </c>
    </row>
    <row r="951" spans="1:5">
      <c r="A951" s="154" t="s">
        <v>3518</v>
      </c>
      <c r="B951" s="154" t="s">
        <v>3519</v>
      </c>
      <c r="C951" s="154" t="s">
        <v>4171</v>
      </c>
      <c r="D951" s="154"/>
      <c r="E951" s="179"/>
    </row>
    <row r="952" spans="1:5">
      <c r="A952" s="154" t="s">
        <v>3831</v>
      </c>
      <c r="B952" s="154" t="s">
        <v>3832</v>
      </c>
      <c r="C952" s="154" t="s">
        <v>4171</v>
      </c>
      <c r="D952" s="154"/>
      <c r="E952" s="179"/>
    </row>
    <row r="953" spans="1:5">
      <c r="A953" s="154" t="s">
        <v>784</v>
      </c>
      <c r="B953" s="154" t="s">
        <v>2692</v>
      </c>
      <c r="C953" s="154" t="s">
        <v>4171</v>
      </c>
      <c r="D953" s="154"/>
      <c r="E953" s="179">
        <v>157556284435</v>
      </c>
    </row>
    <row r="954" spans="1:5">
      <c r="A954" s="154" t="s">
        <v>2697</v>
      </c>
      <c r="B954" s="154" t="s">
        <v>2698</v>
      </c>
      <c r="C954" s="154" t="s">
        <v>4171</v>
      </c>
      <c r="D954" s="154"/>
      <c r="E954" s="179">
        <v>412419699054</v>
      </c>
    </row>
    <row r="955" spans="1:5">
      <c r="A955" s="154" t="s">
        <v>4308</v>
      </c>
      <c r="B955" s="154" t="s">
        <v>4309</v>
      </c>
      <c r="C955" s="154" t="s">
        <v>4171</v>
      </c>
      <c r="D955" s="154"/>
      <c r="E955" s="179"/>
    </row>
    <row r="956" spans="1:5">
      <c r="A956" s="154" t="s">
        <v>1615</v>
      </c>
      <c r="B956" s="154" t="s">
        <v>2700</v>
      </c>
      <c r="C956" s="154" t="s">
        <v>4171</v>
      </c>
      <c r="D956" s="154"/>
      <c r="E956" s="179"/>
    </row>
    <row r="957" spans="1:5">
      <c r="A957" s="154" t="s">
        <v>1134</v>
      </c>
      <c r="B957" s="154" t="s">
        <v>2701</v>
      </c>
      <c r="C957" s="154" t="s">
        <v>4171</v>
      </c>
      <c r="D957" s="154"/>
      <c r="E957" s="179"/>
    </row>
    <row r="958" spans="1:5">
      <c r="A958" s="154" t="s">
        <v>2131</v>
      </c>
      <c r="B958" s="154" t="s">
        <v>2132</v>
      </c>
      <c r="C958" s="154" t="s">
        <v>4171</v>
      </c>
      <c r="D958" s="154"/>
      <c r="E958" s="179">
        <v>39581095935</v>
      </c>
    </row>
    <row r="959" spans="1:5">
      <c r="A959" s="154" t="s">
        <v>781</v>
      </c>
      <c r="B959" s="154" t="s">
        <v>2702</v>
      </c>
      <c r="C959" s="154" t="s">
        <v>4171</v>
      </c>
      <c r="D959" s="154"/>
      <c r="E959" s="179">
        <v>1237438358745</v>
      </c>
    </row>
    <row r="960" spans="1:5">
      <c r="A960" s="154" t="s">
        <v>4211</v>
      </c>
      <c r="B960" s="154" t="s">
        <v>4283</v>
      </c>
      <c r="C960" s="154" t="s">
        <v>4171</v>
      </c>
      <c r="D960" s="154"/>
      <c r="E960" s="179"/>
    </row>
    <row r="961" spans="1:5">
      <c r="A961" s="154" t="s">
        <v>1135</v>
      </c>
      <c r="B961" s="154" t="s">
        <v>2703</v>
      </c>
      <c r="C961" s="154" t="s">
        <v>4171</v>
      </c>
      <c r="D961" s="154"/>
      <c r="E961" s="179"/>
    </row>
    <row r="962" spans="1:5">
      <c r="A962" s="154" t="s">
        <v>2704</v>
      </c>
      <c r="B962" s="154" t="s">
        <v>2705</v>
      </c>
      <c r="C962" s="154" t="s">
        <v>4171</v>
      </c>
      <c r="D962" s="154"/>
      <c r="E962" s="179">
        <v>86698300020</v>
      </c>
    </row>
    <row r="963" spans="1:5">
      <c r="A963" s="154" t="s">
        <v>869</v>
      </c>
      <c r="B963" s="154" t="s">
        <v>2706</v>
      </c>
      <c r="C963" s="154" t="s">
        <v>4171</v>
      </c>
      <c r="D963" s="154"/>
      <c r="E963" s="179">
        <v>121732171696</v>
      </c>
    </row>
    <row r="964" spans="1:5">
      <c r="A964" s="154" t="s">
        <v>1137</v>
      </c>
      <c r="B964" s="154" t="s">
        <v>3796</v>
      </c>
      <c r="C964" s="154" t="s">
        <v>4171</v>
      </c>
      <c r="D964" s="154"/>
      <c r="E964" s="179"/>
    </row>
    <row r="965" spans="1:5">
      <c r="A965" s="154" t="s">
        <v>427</v>
      </c>
      <c r="B965" s="154" t="s">
        <v>2134</v>
      </c>
      <c r="C965" s="154" t="s">
        <v>4171</v>
      </c>
      <c r="D965" s="154"/>
      <c r="E965" s="179"/>
    </row>
    <row r="966" spans="1:5">
      <c r="A966" s="154" t="s">
        <v>1616</v>
      </c>
      <c r="B966" s="154" t="s">
        <v>2711</v>
      </c>
      <c r="C966" s="154" t="s">
        <v>4171</v>
      </c>
      <c r="D966" s="154"/>
      <c r="E966" s="179">
        <v>4639352081</v>
      </c>
    </row>
    <row r="967" spans="1:5">
      <c r="A967" s="154" t="s">
        <v>1600</v>
      </c>
      <c r="B967" s="154" t="s">
        <v>2712</v>
      </c>
      <c r="C967" s="154" t="s">
        <v>4171</v>
      </c>
      <c r="D967" s="154"/>
      <c r="E967" s="179"/>
    </row>
    <row r="968" spans="1:5">
      <c r="A968" s="154" t="s">
        <v>4145</v>
      </c>
      <c r="B968" s="154" t="s">
        <v>4146</v>
      </c>
      <c r="C968" s="154" t="s">
        <v>4171</v>
      </c>
      <c r="D968" s="154"/>
      <c r="E968" s="179">
        <v>99748976945</v>
      </c>
    </row>
    <row r="969" spans="1:5">
      <c r="A969" s="154" t="s">
        <v>1139</v>
      </c>
      <c r="B969" s="154" t="s">
        <v>2714</v>
      </c>
      <c r="C969" s="154" t="s">
        <v>4171</v>
      </c>
      <c r="D969" s="154"/>
      <c r="E969" s="179"/>
    </row>
    <row r="970" spans="1:5">
      <c r="A970" s="154" t="s">
        <v>4178</v>
      </c>
      <c r="B970" s="154" t="s">
        <v>4179</v>
      </c>
      <c r="C970" s="154" t="s">
        <v>4171</v>
      </c>
      <c r="D970" s="154"/>
      <c r="E970" s="179"/>
    </row>
    <row r="971" spans="1:5">
      <c r="A971" s="154" t="s">
        <v>1140</v>
      </c>
      <c r="B971" s="154" t="s">
        <v>2715</v>
      </c>
      <c r="C971" s="154" t="s">
        <v>4171</v>
      </c>
      <c r="D971" s="154"/>
      <c r="E971" s="179">
        <v>1749209095</v>
      </c>
    </row>
    <row r="972" spans="1:5">
      <c r="A972" s="154" t="s">
        <v>938</v>
      </c>
      <c r="B972" s="154" t="s">
        <v>2716</v>
      </c>
      <c r="C972" s="154" t="s">
        <v>4171</v>
      </c>
      <c r="D972" s="154"/>
      <c r="E972" s="179">
        <v>1169633273</v>
      </c>
    </row>
    <row r="973" spans="1:5">
      <c r="A973" s="154" t="s">
        <v>1141</v>
      </c>
      <c r="B973" s="154" t="s">
        <v>2717</v>
      </c>
      <c r="C973" s="154" t="s">
        <v>4171</v>
      </c>
      <c r="D973" s="154"/>
      <c r="E973" s="179"/>
    </row>
    <row r="974" spans="1:5">
      <c r="A974" s="154" t="s">
        <v>1142</v>
      </c>
      <c r="B974" s="154" t="s">
        <v>2718</v>
      </c>
      <c r="C974" s="154" t="s">
        <v>4171</v>
      </c>
      <c r="D974" s="154"/>
      <c r="E974" s="179"/>
    </row>
    <row r="975" spans="1:5">
      <c r="A975" s="154" t="s">
        <v>1143</v>
      </c>
      <c r="B975" s="154" t="s">
        <v>2719</v>
      </c>
      <c r="C975" s="154" t="s">
        <v>4171</v>
      </c>
      <c r="D975" s="154"/>
      <c r="E975" s="179">
        <v>480730098413</v>
      </c>
    </row>
    <row r="976" spans="1:5">
      <c r="A976" s="154" t="s">
        <v>2722</v>
      </c>
      <c r="B976" s="154" t="s">
        <v>2723</v>
      </c>
      <c r="C976" s="154" t="s">
        <v>4171</v>
      </c>
      <c r="D976" s="154"/>
      <c r="E976" s="179"/>
    </row>
    <row r="977" spans="1:5">
      <c r="A977" s="154" t="s">
        <v>4212</v>
      </c>
      <c r="B977" s="154" t="s">
        <v>4228</v>
      </c>
      <c r="C977" s="154" t="s">
        <v>4171</v>
      </c>
      <c r="D977" s="154"/>
      <c r="E977" s="179">
        <v>1027364046934</v>
      </c>
    </row>
    <row r="978" spans="1:5">
      <c r="A978" s="154" t="s">
        <v>1147</v>
      </c>
      <c r="B978" s="154" t="s">
        <v>2726</v>
      </c>
      <c r="C978" s="154" t="s">
        <v>4171</v>
      </c>
      <c r="D978" s="154"/>
      <c r="E978" s="179"/>
    </row>
    <row r="979" spans="1:5">
      <c r="A979" s="154" t="s">
        <v>1148</v>
      </c>
      <c r="B979" s="154" t="s">
        <v>2727</v>
      </c>
      <c r="C979" s="154" t="s">
        <v>4171</v>
      </c>
      <c r="D979" s="154"/>
      <c r="E979" s="179"/>
    </row>
    <row r="980" spans="1:5">
      <c r="A980" s="154" t="s">
        <v>1149</v>
      </c>
      <c r="B980" s="154" t="s">
        <v>2728</v>
      </c>
      <c r="C980" s="154" t="s">
        <v>4171</v>
      </c>
      <c r="D980" s="154"/>
      <c r="E980" s="179">
        <v>79737318303</v>
      </c>
    </row>
    <row r="981" spans="1:5">
      <c r="A981" s="154" t="s">
        <v>1151</v>
      </c>
      <c r="B981" s="154" t="s">
        <v>2730</v>
      </c>
      <c r="C981" s="154" t="s">
        <v>4171</v>
      </c>
      <c r="D981" s="154"/>
      <c r="E981" s="179">
        <v>714125712</v>
      </c>
    </row>
    <row r="982" spans="1:5">
      <c r="A982" s="154" t="s">
        <v>2731</v>
      </c>
      <c r="B982" s="154" t="s">
        <v>2732</v>
      </c>
      <c r="C982" s="154" t="s">
        <v>4171</v>
      </c>
      <c r="D982" s="154"/>
      <c r="E982" s="179"/>
    </row>
    <row r="983" spans="1:5">
      <c r="A983" s="154" t="s">
        <v>1152</v>
      </c>
      <c r="B983" s="154" t="s">
        <v>2733</v>
      </c>
      <c r="C983" s="154" t="s">
        <v>4171</v>
      </c>
      <c r="D983" s="154"/>
      <c r="E983" s="179"/>
    </row>
    <row r="984" spans="1:5">
      <c r="A984" s="154" t="s">
        <v>1153</v>
      </c>
      <c r="B984" s="154" t="s">
        <v>2734</v>
      </c>
      <c r="C984" s="154" t="s">
        <v>4171</v>
      </c>
      <c r="D984" s="154"/>
      <c r="E984" s="179">
        <v>860175053028</v>
      </c>
    </row>
    <row r="985" spans="1:5">
      <c r="A985" s="154" t="s">
        <v>1154</v>
      </c>
      <c r="B985" s="154" t="s">
        <v>2735</v>
      </c>
      <c r="C985" s="154" t="s">
        <v>4171</v>
      </c>
      <c r="D985" s="154"/>
      <c r="E985" s="179">
        <v>224021899139</v>
      </c>
    </row>
    <row r="986" spans="1:5">
      <c r="A986" s="154" t="s">
        <v>897</v>
      </c>
      <c r="B986" s="154" t="s">
        <v>2736</v>
      </c>
      <c r="C986" s="154" t="s">
        <v>4171</v>
      </c>
      <c r="D986" s="154"/>
      <c r="E986" s="179">
        <v>138689918653</v>
      </c>
    </row>
    <row r="987" spans="1:5">
      <c r="A987" s="154" t="s">
        <v>1155</v>
      </c>
      <c r="B987" s="154" t="s">
        <v>2737</v>
      </c>
      <c r="C987" s="154" t="s">
        <v>4171</v>
      </c>
      <c r="D987" s="154"/>
      <c r="E987" s="179">
        <v>5158177283865</v>
      </c>
    </row>
    <row r="988" spans="1:5">
      <c r="A988" s="154" t="s">
        <v>1156</v>
      </c>
      <c r="B988" s="154" t="s">
        <v>3870</v>
      </c>
      <c r="C988" s="154" t="s">
        <v>4171</v>
      </c>
      <c r="D988" s="154"/>
      <c r="E988" s="179"/>
    </row>
    <row r="989" spans="1:5">
      <c r="A989" s="154" t="s">
        <v>824</v>
      </c>
      <c r="B989" s="154" t="s">
        <v>2739</v>
      </c>
      <c r="C989" s="154" t="s">
        <v>4171</v>
      </c>
      <c r="D989" s="154"/>
      <c r="E989" s="179"/>
    </row>
    <row r="990" spans="1:5">
      <c r="A990" s="154" t="s">
        <v>1157</v>
      </c>
      <c r="B990" s="154" t="s">
        <v>2740</v>
      </c>
      <c r="C990" s="154" t="s">
        <v>4171</v>
      </c>
      <c r="D990" s="154"/>
      <c r="E990" s="179"/>
    </row>
    <row r="991" spans="1:5">
      <c r="A991" s="154" t="s">
        <v>1158</v>
      </c>
      <c r="B991" s="154" t="s">
        <v>2741</v>
      </c>
      <c r="C991" s="154" t="s">
        <v>4171</v>
      </c>
      <c r="D991" s="154"/>
      <c r="E991" s="179"/>
    </row>
    <row r="992" spans="1:5">
      <c r="A992" s="154" t="s">
        <v>1159</v>
      </c>
      <c r="B992" s="154" t="s">
        <v>2742</v>
      </c>
      <c r="C992" s="154" t="s">
        <v>4171</v>
      </c>
      <c r="D992" s="154"/>
      <c r="E992" s="179"/>
    </row>
    <row r="993" spans="1:5">
      <c r="A993" s="154" t="s">
        <v>105</v>
      </c>
      <c r="B993" s="154" t="s">
        <v>1762</v>
      </c>
      <c r="C993" s="154" t="s">
        <v>4171</v>
      </c>
      <c r="D993" s="154"/>
      <c r="E993" s="179">
        <v>43641248473</v>
      </c>
    </row>
    <row r="994" spans="1:5">
      <c r="A994" s="154" t="s">
        <v>3901</v>
      </c>
      <c r="B994" s="154" t="s">
        <v>3902</v>
      </c>
      <c r="C994" s="154" t="s">
        <v>4171</v>
      </c>
      <c r="D994" s="154"/>
      <c r="E994" s="179"/>
    </row>
    <row r="995" spans="1:5">
      <c r="A995" s="154" t="s">
        <v>1160</v>
      </c>
      <c r="B995" s="154" t="s">
        <v>2743</v>
      </c>
      <c r="C995" s="154" t="s">
        <v>4171</v>
      </c>
      <c r="D995" s="154"/>
      <c r="E995" s="179"/>
    </row>
    <row r="996" spans="1:5">
      <c r="A996" s="154" t="s">
        <v>3903</v>
      </c>
      <c r="B996" s="154" t="s">
        <v>3904</v>
      </c>
      <c r="C996" s="154" t="s">
        <v>4171</v>
      </c>
      <c r="D996" s="154"/>
      <c r="E996" s="179"/>
    </row>
    <row r="997" spans="1:5">
      <c r="A997" s="154" t="s">
        <v>817</v>
      </c>
      <c r="B997" s="154" t="s">
        <v>2744</v>
      </c>
      <c r="C997" s="154" t="s">
        <v>4171</v>
      </c>
      <c r="D997" s="154"/>
      <c r="E997" s="179">
        <v>159005846242</v>
      </c>
    </row>
    <row r="998" spans="1:5">
      <c r="A998" s="154" t="s">
        <v>1161</v>
      </c>
      <c r="B998" s="154" t="s">
        <v>2745</v>
      </c>
      <c r="C998" s="154" t="s">
        <v>4171</v>
      </c>
      <c r="D998" s="154"/>
      <c r="E998" s="179"/>
    </row>
    <row r="999" spans="1:5">
      <c r="A999" s="154" t="s">
        <v>3929</v>
      </c>
      <c r="B999" s="154" t="s">
        <v>3939</v>
      </c>
      <c r="C999" s="154" t="s">
        <v>4171</v>
      </c>
      <c r="D999" s="154"/>
      <c r="E999" s="179">
        <v>186014667321</v>
      </c>
    </row>
    <row r="1000" spans="1:5">
      <c r="A1000" s="154" t="s">
        <v>3816</v>
      </c>
      <c r="B1000" s="154" t="s">
        <v>3817</v>
      </c>
      <c r="C1000" s="154" t="s">
        <v>4171</v>
      </c>
      <c r="D1000" s="154"/>
      <c r="E1000" s="179">
        <v>3589021850385</v>
      </c>
    </row>
    <row r="1001" spans="1:5">
      <c r="A1001" s="154" t="s">
        <v>4310</v>
      </c>
      <c r="B1001" s="154" t="s">
        <v>4487</v>
      </c>
      <c r="C1001" s="154" t="s">
        <v>4171</v>
      </c>
      <c r="D1001" s="154"/>
      <c r="E1001" s="179">
        <v>643914658970</v>
      </c>
    </row>
    <row r="1002" spans="1:5">
      <c r="A1002" s="154" t="s">
        <v>3670</v>
      </c>
      <c r="B1002" s="154" t="s">
        <v>3671</v>
      </c>
      <c r="C1002" s="154" t="s">
        <v>4171</v>
      </c>
      <c r="D1002" s="154"/>
      <c r="E1002" s="179"/>
    </row>
    <row r="1003" spans="1:5">
      <c r="A1003" s="154" t="s">
        <v>1162</v>
      </c>
      <c r="B1003" s="154" t="s">
        <v>2748</v>
      </c>
      <c r="C1003" s="154" t="s">
        <v>4171</v>
      </c>
      <c r="D1003" s="154"/>
      <c r="E1003" s="179"/>
    </row>
    <row r="1004" spans="1:5">
      <c r="A1004" s="154" t="s">
        <v>1163</v>
      </c>
      <c r="B1004" s="154" t="s">
        <v>2749</v>
      </c>
      <c r="C1004" s="154" t="s">
        <v>4171</v>
      </c>
      <c r="D1004" s="154"/>
      <c r="E1004" s="179">
        <v>242870369</v>
      </c>
    </row>
    <row r="1005" spans="1:5">
      <c r="A1005" s="154" t="s">
        <v>3520</v>
      </c>
      <c r="B1005" s="154" t="s">
        <v>3521</v>
      </c>
      <c r="C1005" s="154" t="s">
        <v>4171</v>
      </c>
      <c r="D1005" s="154"/>
      <c r="E1005" s="179"/>
    </row>
    <row r="1006" spans="1:5">
      <c r="A1006" s="154" t="s">
        <v>1164</v>
      </c>
      <c r="B1006" s="154" t="s">
        <v>2751</v>
      </c>
      <c r="C1006" s="154" t="s">
        <v>4171</v>
      </c>
      <c r="D1006" s="154"/>
      <c r="E1006" s="179"/>
    </row>
    <row r="1007" spans="1:5">
      <c r="A1007" s="154" t="s">
        <v>1165</v>
      </c>
      <c r="B1007" s="154" t="s">
        <v>3712</v>
      </c>
      <c r="C1007" s="154" t="s">
        <v>4171</v>
      </c>
      <c r="D1007" s="154"/>
      <c r="E1007" s="179">
        <v>19314846017</v>
      </c>
    </row>
    <row r="1008" spans="1:5">
      <c r="A1008" s="154" t="s">
        <v>113</v>
      </c>
      <c r="B1008" s="154" t="s">
        <v>1788</v>
      </c>
      <c r="C1008" s="154" t="s">
        <v>4171</v>
      </c>
      <c r="D1008" s="154"/>
      <c r="E1008" s="179">
        <v>417929424</v>
      </c>
    </row>
    <row r="1009" spans="1:5">
      <c r="A1009" s="154" t="s">
        <v>878</v>
      </c>
      <c r="B1009" s="154" t="s">
        <v>2753</v>
      </c>
      <c r="C1009" s="154" t="s">
        <v>4171</v>
      </c>
      <c r="D1009" s="154"/>
      <c r="E1009" s="179"/>
    </row>
    <row r="1010" spans="1:5">
      <c r="A1010" s="154" t="s">
        <v>3889</v>
      </c>
      <c r="B1010" s="154" t="s">
        <v>3890</v>
      </c>
      <c r="C1010" s="154" t="s">
        <v>4171</v>
      </c>
      <c r="D1010" s="154"/>
      <c r="E1010" s="179">
        <v>26772680318</v>
      </c>
    </row>
    <row r="1011" spans="1:5">
      <c r="A1011" s="154" t="s">
        <v>1166</v>
      </c>
      <c r="B1011" s="154" t="s">
        <v>2755</v>
      </c>
      <c r="C1011" s="154" t="s">
        <v>4171</v>
      </c>
      <c r="D1011" s="154"/>
      <c r="E1011" s="179">
        <v>51065827025</v>
      </c>
    </row>
    <row r="1012" spans="1:5">
      <c r="A1012" s="154" t="s">
        <v>1167</v>
      </c>
      <c r="B1012" s="154" t="s">
        <v>2756</v>
      </c>
      <c r="C1012" s="154" t="s">
        <v>4171</v>
      </c>
      <c r="D1012" s="154"/>
      <c r="E1012" s="179"/>
    </row>
    <row r="1013" spans="1:5">
      <c r="A1013" s="154" t="s">
        <v>1169</v>
      </c>
      <c r="B1013" s="154" t="s">
        <v>2759</v>
      </c>
      <c r="C1013" s="154" t="s">
        <v>4171</v>
      </c>
      <c r="D1013" s="154"/>
      <c r="E1013" s="179">
        <v>212076639539</v>
      </c>
    </row>
    <row r="1014" spans="1:5">
      <c r="A1014" s="154" t="s">
        <v>1170</v>
      </c>
      <c r="B1014" s="154" t="s">
        <v>2760</v>
      </c>
      <c r="C1014" s="154" t="s">
        <v>4171</v>
      </c>
      <c r="D1014" s="154"/>
      <c r="E1014" s="179"/>
    </row>
    <row r="1015" spans="1:5">
      <c r="A1015" s="154" t="s">
        <v>4312</v>
      </c>
      <c r="B1015" s="154" t="s">
        <v>4313</v>
      </c>
      <c r="C1015" s="154" t="s">
        <v>4171</v>
      </c>
      <c r="D1015" s="154"/>
      <c r="E1015" s="179">
        <v>160097861795</v>
      </c>
    </row>
    <row r="1016" spans="1:5">
      <c r="A1016" s="154" t="s">
        <v>1171</v>
      </c>
      <c r="B1016" s="154" t="s">
        <v>2761</v>
      </c>
      <c r="C1016" s="154" t="s">
        <v>4171</v>
      </c>
      <c r="D1016" s="154"/>
      <c r="E1016" s="179"/>
    </row>
    <row r="1017" spans="1:5">
      <c r="A1017" s="154" t="s">
        <v>1172</v>
      </c>
      <c r="B1017" s="154" t="s">
        <v>2762</v>
      </c>
      <c r="C1017" s="154" t="s">
        <v>4171</v>
      </c>
      <c r="D1017" s="154"/>
      <c r="E1017" s="179"/>
    </row>
    <row r="1018" spans="1:5">
      <c r="A1018" s="154" t="s">
        <v>823</v>
      </c>
      <c r="B1018" s="154" t="s">
        <v>2764</v>
      </c>
      <c r="C1018" s="154" t="s">
        <v>4171</v>
      </c>
      <c r="D1018" s="154"/>
      <c r="E1018" s="179">
        <v>30662684250</v>
      </c>
    </row>
    <row r="1019" spans="1:5">
      <c r="A1019" s="154" t="s">
        <v>948</v>
      </c>
      <c r="B1019" s="154" t="s">
        <v>2765</v>
      </c>
      <c r="C1019" s="154" t="s">
        <v>4171</v>
      </c>
      <c r="D1019" s="154"/>
      <c r="E1019" s="179">
        <v>11008701182</v>
      </c>
    </row>
    <row r="1020" spans="1:5">
      <c r="A1020" s="154" t="s">
        <v>847</v>
      </c>
      <c r="B1020" s="154" t="s">
        <v>3871</v>
      </c>
      <c r="C1020" s="154" t="s">
        <v>4171</v>
      </c>
      <c r="D1020" s="154"/>
      <c r="E1020" s="179"/>
    </row>
    <row r="1021" spans="1:5">
      <c r="A1021" s="154" t="s">
        <v>1174</v>
      </c>
      <c r="B1021" s="154" t="s">
        <v>2767</v>
      </c>
      <c r="C1021" s="154" t="s">
        <v>4171</v>
      </c>
      <c r="D1021" s="154"/>
      <c r="E1021" s="179">
        <v>496835147821</v>
      </c>
    </row>
    <row r="1022" spans="1:5">
      <c r="A1022" s="154" t="s">
        <v>1175</v>
      </c>
      <c r="B1022" s="154" t="s">
        <v>2768</v>
      </c>
      <c r="C1022" s="154" t="s">
        <v>4171</v>
      </c>
      <c r="D1022" s="154"/>
      <c r="E1022" s="179"/>
    </row>
    <row r="1023" spans="1:5">
      <c r="A1023" s="154" t="s">
        <v>127</v>
      </c>
      <c r="B1023" s="154" t="s">
        <v>1801</v>
      </c>
      <c r="C1023" s="154" t="s">
        <v>4171</v>
      </c>
      <c r="D1023" s="154"/>
      <c r="E1023" s="179">
        <v>1322155387704</v>
      </c>
    </row>
    <row r="1024" spans="1:5">
      <c r="A1024" s="154" t="s">
        <v>1176</v>
      </c>
      <c r="B1024" s="154" t="s">
        <v>2770</v>
      </c>
      <c r="C1024" s="154" t="s">
        <v>4171</v>
      </c>
      <c r="D1024" s="154"/>
      <c r="E1024" s="179"/>
    </row>
    <row r="1025" spans="1:5">
      <c r="A1025" s="154" t="s">
        <v>1177</v>
      </c>
      <c r="B1025" s="154" t="s">
        <v>2771</v>
      </c>
      <c r="C1025" s="154" t="s">
        <v>4171</v>
      </c>
      <c r="D1025" s="154"/>
      <c r="E1025" s="179">
        <v>58926660881</v>
      </c>
    </row>
    <row r="1026" spans="1:5">
      <c r="A1026" s="154" t="s">
        <v>1620</v>
      </c>
      <c r="B1026" s="154" t="s">
        <v>2773</v>
      </c>
      <c r="C1026" s="154" t="s">
        <v>4171</v>
      </c>
      <c r="D1026" s="154"/>
      <c r="E1026" s="179"/>
    </row>
    <row r="1027" spans="1:5">
      <c r="A1027" s="154" t="s">
        <v>1179</v>
      </c>
      <c r="B1027" s="154" t="s">
        <v>2774</v>
      </c>
      <c r="C1027" s="154" t="s">
        <v>4171</v>
      </c>
      <c r="D1027" s="154"/>
      <c r="E1027" s="179">
        <v>14526353760</v>
      </c>
    </row>
    <row r="1028" spans="1:5">
      <c r="A1028" s="154" t="s">
        <v>1180</v>
      </c>
      <c r="B1028" s="154" t="s">
        <v>2776</v>
      </c>
      <c r="C1028" s="154" t="s">
        <v>4171</v>
      </c>
      <c r="D1028" s="154"/>
      <c r="E1028" s="179"/>
    </row>
    <row r="1029" spans="1:5">
      <c r="A1029" s="154" t="s">
        <v>3834</v>
      </c>
      <c r="B1029" s="154" t="s">
        <v>3835</v>
      </c>
      <c r="C1029" s="154" t="s">
        <v>4171</v>
      </c>
      <c r="D1029" s="154"/>
      <c r="E1029" s="179"/>
    </row>
    <row r="1030" spans="1:5">
      <c r="A1030" s="154" t="s">
        <v>1182</v>
      </c>
      <c r="B1030" s="154" t="s">
        <v>2778</v>
      </c>
      <c r="C1030" s="154" t="s">
        <v>4171</v>
      </c>
      <c r="D1030" s="154"/>
      <c r="E1030" s="179"/>
    </row>
    <row r="1031" spans="1:5">
      <c r="A1031" s="154" t="s">
        <v>3522</v>
      </c>
      <c r="B1031" s="154" t="s">
        <v>3523</v>
      </c>
      <c r="C1031" s="154" t="s">
        <v>4171</v>
      </c>
      <c r="D1031" s="154"/>
      <c r="E1031" s="179">
        <v>11443590941</v>
      </c>
    </row>
    <row r="1032" spans="1:5">
      <c r="A1032" s="154" t="s">
        <v>1183</v>
      </c>
      <c r="B1032" s="154" t="s">
        <v>2779</v>
      </c>
      <c r="C1032" s="154" t="s">
        <v>4171</v>
      </c>
      <c r="D1032" s="154"/>
      <c r="E1032" s="179"/>
    </row>
    <row r="1033" spans="1:5">
      <c r="A1033" s="154" t="s">
        <v>1184</v>
      </c>
      <c r="B1033" s="154" t="s">
        <v>3872</v>
      </c>
      <c r="C1033" s="154" t="s">
        <v>4171</v>
      </c>
      <c r="D1033" s="154"/>
      <c r="E1033" s="179">
        <v>473072980804</v>
      </c>
    </row>
    <row r="1034" spans="1:5">
      <c r="A1034" s="154" t="s">
        <v>884</v>
      </c>
      <c r="B1034" s="154" t="s">
        <v>2782</v>
      </c>
      <c r="C1034" s="154" t="s">
        <v>4171</v>
      </c>
      <c r="D1034" s="154"/>
      <c r="E1034" s="179"/>
    </row>
    <row r="1035" spans="1:5">
      <c r="A1035" s="154" t="s">
        <v>917</v>
      </c>
      <c r="B1035" s="154" t="s">
        <v>2785</v>
      </c>
      <c r="C1035" s="154" t="s">
        <v>4171</v>
      </c>
      <c r="D1035" s="154"/>
      <c r="E1035" s="179">
        <v>150543564683</v>
      </c>
    </row>
    <row r="1036" spans="1:5">
      <c r="A1036" s="154" t="s">
        <v>1186</v>
      </c>
      <c r="B1036" s="154" t="s">
        <v>2786</v>
      </c>
      <c r="C1036" s="154" t="s">
        <v>4171</v>
      </c>
      <c r="D1036" s="154"/>
      <c r="E1036" s="179"/>
    </row>
    <row r="1037" spans="1:5">
      <c r="A1037" s="154" t="s">
        <v>1187</v>
      </c>
      <c r="B1037" s="154" t="s">
        <v>2787</v>
      </c>
      <c r="C1037" s="154" t="s">
        <v>4171</v>
      </c>
      <c r="D1037" s="154"/>
      <c r="E1037" s="179"/>
    </row>
    <row r="1038" spans="1:5">
      <c r="A1038" s="154" t="s">
        <v>1188</v>
      </c>
      <c r="B1038" s="154" t="s">
        <v>2789</v>
      </c>
      <c r="C1038" s="154" t="s">
        <v>4171</v>
      </c>
      <c r="D1038" s="154"/>
      <c r="E1038" s="179"/>
    </row>
    <row r="1039" spans="1:5">
      <c r="A1039" s="154" t="s">
        <v>1189</v>
      </c>
      <c r="B1039" s="154" t="s">
        <v>2790</v>
      </c>
      <c r="C1039" s="154" t="s">
        <v>4171</v>
      </c>
      <c r="D1039" s="154"/>
      <c r="E1039" s="179"/>
    </row>
    <row r="1040" spans="1:5">
      <c r="A1040" s="154" t="s">
        <v>1190</v>
      </c>
      <c r="B1040" s="154" t="s">
        <v>2791</v>
      </c>
      <c r="C1040" s="154" t="s">
        <v>4171</v>
      </c>
      <c r="D1040" s="154"/>
      <c r="E1040" s="179"/>
    </row>
    <row r="1041" spans="1:5">
      <c r="A1041" s="154" t="s">
        <v>1191</v>
      </c>
      <c r="B1041" s="154" t="s">
        <v>2792</v>
      </c>
      <c r="C1041" s="154" t="s">
        <v>4171</v>
      </c>
      <c r="D1041" s="154"/>
      <c r="E1041" s="179"/>
    </row>
    <row r="1042" spans="1:5">
      <c r="A1042" s="154" t="s">
        <v>1194</v>
      </c>
      <c r="B1042" s="154" t="s">
        <v>2795</v>
      </c>
      <c r="C1042" s="154" t="s">
        <v>4171</v>
      </c>
      <c r="D1042" s="154"/>
      <c r="E1042" s="179"/>
    </row>
    <row r="1043" spans="1:5">
      <c r="A1043" s="154" t="s">
        <v>2800</v>
      </c>
      <c r="B1043" s="154" t="s">
        <v>2801</v>
      </c>
      <c r="C1043" s="154" t="s">
        <v>4171</v>
      </c>
      <c r="D1043" s="154"/>
      <c r="E1043" s="179">
        <v>14022072728</v>
      </c>
    </row>
    <row r="1044" spans="1:5">
      <c r="A1044" s="154" t="s">
        <v>4249</v>
      </c>
      <c r="B1044" s="154" t="s">
        <v>4250</v>
      </c>
      <c r="C1044" s="154" t="s">
        <v>4171</v>
      </c>
      <c r="D1044" s="154"/>
      <c r="E1044" s="179"/>
    </row>
    <row r="1045" spans="1:5">
      <c r="A1045" s="154" t="s">
        <v>445</v>
      </c>
      <c r="B1045" s="154" t="s">
        <v>2159</v>
      </c>
      <c r="C1045" s="154" t="s">
        <v>4171</v>
      </c>
      <c r="D1045" s="154"/>
      <c r="E1045" s="179">
        <v>3745422420</v>
      </c>
    </row>
    <row r="1046" spans="1:5">
      <c r="A1046" s="154" t="s">
        <v>3836</v>
      </c>
      <c r="B1046" s="154" t="s">
        <v>3837</v>
      </c>
      <c r="C1046" s="154" t="s">
        <v>4171</v>
      </c>
      <c r="D1046" s="154"/>
      <c r="E1046" s="179"/>
    </row>
    <row r="1047" spans="1:5">
      <c r="A1047" s="154" t="s">
        <v>1196</v>
      </c>
      <c r="B1047" s="154" t="s">
        <v>2803</v>
      </c>
      <c r="C1047" s="154" t="s">
        <v>4171</v>
      </c>
      <c r="D1047" s="154"/>
      <c r="E1047" s="179"/>
    </row>
    <row r="1048" spans="1:5">
      <c r="A1048" s="154" t="s">
        <v>3982</v>
      </c>
      <c r="B1048" s="154" t="s">
        <v>3983</v>
      </c>
      <c r="C1048" s="154" t="s">
        <v>4171</v>
      </c>
      <c r="D1048" s="154"/>
      <c r="E1048" s="179">
        <v>38184145427</v>
      </c>
    </row>
    <row r="1049" spans="1:5">
      <c r="A1049" s="154" t="s">
        <v>1201</v>
      </c>
      <c r="B1049" s="154" t="s">
        <v>4151</v>
      </c>
      <c r="C1049" s="154" t="s">
        <v>4171</v>
      </c>
      <c r="D1049" s="154"/>
      <c r="E1049" s="179">
        <v>248331801516</v>
      </c>
    </row>
    <row r="1050" spans="1:5">
      <c r="A1050" s="154" t="s">
        <v>447</v>
      </c>
      <c r="B1050" s="154" t="s">
        <v>2162</v>
      </c>
      <c r="C1050" s="154" t="s">
        <v>4171</v>
      </c>
      <c r="D1050" s="154"/>
      <c r="E1050" s="179">
        <v>1577493726</v>
      </c>
    </row>
    <row r="1051" spans="1:5">
      <c r="A1051" s="154" t="s">
        <v>1203</v>
      </c>
      <c r="B1051" s="154" t="s">
        <v>2812</v>
      </c>
      <c r="C1051" s="154" t="s">
        <v>4171</v>
      </c>
      <c r="D1051" s="154"/>
      <c r="E1051" s="179"/>
    </row>
    <row r="1052" spans="1:5">
      <c r="A1052" s="154" t="s">
        <v>1204</v>
      </c>
      <c r="B1052" s="154" t="s">
        <v>2813</v>
      </c>
      <c r="C1052" s="154" t="s">
        <v>4171</v>
      </c>
      <c r="D1052" s="154"/>
      <c r="E1052" s="179"/>
    </row>
    <row r="1053" spans="1:5">
      <c r="A1053" s="154" t="s">
        <v>3973</v>
      </c>
      <c r="B1053" s="154" t="s">
        <v>3974</v>
      </c>
      <c r="C1053" s="154" t="s">
        <v>4171</v>
      </c>
      <c r="D1053" s="154"/>
      <c r="E1053" s="179"/>
    </row>
    <row r="1054" spans="1:5">
      <c r="A1054" s="154" t="s">
        <v>1207</v>
      </c>
      <c r="B1054" s="154" t="s">
        <v>2817</v>
      </c>
      <c r="C1054" s="154" t="s">
        <v>4171</v>
      </c>
      <c r="D1054" s="154"/>
      <c r="E1054" s="179"/>
    </row>
    <row r="1055" spans="1:5">
      <c r="A1055" s="154" t="s">
        <v>1622</v>
      </c>
      <c r="B1055" s="154" t="s">
        <v>2818</v>
      </c>
      <c r="C1055" s="154" t="s">
        <v>4171</v>
      </c>
      <c r="D1055" s="154"/>
      <c r="E1055" s="179"/>
    </row>
    <row r="1056" spans="1:5">
      <c r="A1056" s="154" t="s">
        <v>451</v>
      </c>
      <c r="B1056" s="154" t="s">
        <v>3662</v>
      </c>
      <c r="C1056" s="154" t="s">
        <v>4171</v>
      </c>
      <c r="D1056" s="154"/>
      <c r="E1056" s="179"/>
    </row>
    <row r="1057" spans="1:5">
      <c r="A1057" s="154" t="s">
        <v>4143</v>
      </c>
      <c r="B1057" s="154" t="s">
        <v>4213</v>
      </c>
      <c r="C1057" s="154" t="s">
        <v>4171</v>
      </c>
      <c r="D1057" s="154"/>
      <c r="E1057" s="179"/>
    </row>
    <row r="1058" spans="1:5">
      <c r="A1058" s="154" t="s">
        <v>1208</v>
      </c>
      <c r="B1058" s="154" t="s">
        <v>2819</v>
      </c>
      <c r="C1058" s="154" t="s">
        <v>4171</v>
      </c>
      <c r="D1058" s="154"/>
      <c r="E1058" s="179"/>
    </row>
    <row r="1059" spans="1:5">
      <c r="A1059" s="154" t="s">
        <v>849</v>
      </c>
      <c r="B1059" s="154" t="s">
        <v>2820</v>
      </c>
      <c r="C1059" s="154" t="s">
        <v>4171</v>
      </c>
      <c r="D1059" s="154"/>
      <c r="E1059" s="179"/>
    </row>
    <row r="1060" spans="1:5">
      <c r="A1060" s="154" t="s">
        <v>1209</v>
      </c>
      <c r="B1060" s="154" t="s">
        <v>2822</v>
      </c>
      <c r="C1060" s="154" t="s">
        <v>4171</v>
      </c>
      <c r="D1060" s="154"/>
      <c r="E1060" s="179"/>
    </row>
    <row r="1061" spans="1:5">
      <c r="A1061" s="154" t="s">
        <v>2823</v>
      </c>
      <c r="B1061" s="154" t="s">
        <v>2824</v>
      </c>
      <c r="C1061" s="154" t="s">
        <v>4171</v>
      </c>
      <c r="D1061" s="154"/>
      <c r="E1061" s="179"/>
    </row>
    <row r="1062" spans="1:5">
      <c r="A1062" s="154" t="s">
        <v>788</v>
      </c>
      <c r="B1062" s="154" t="s">
        <v>2825</v>
      </c>
      <c r="C1062" s="154" t="s">
        <v>4171</v>
      </c>
      <c r="D1062" s="154"/>
      <c r="E1062" s="179">
        <v>2545194017367</v>
      </c>
    </row>
    <row r="1063" spans="1:5">
      <c r="A1063" s="154" t="s">
        <v>1210</v>
      </c>
      <c r="B1063" s="154" t="s">
        <v>2827</v>
      </c>
      <c r="C1063" s="154" t="s">
        <v>4171</v>
      </c>
      <c r="D1063" s="154"/>
      <c r="E1063" s="179">
        <v>542237520572</v>
      </c>
    </row>
    <row r="1064" spans="1:5">
      <c r="A1064" s="154" t="s">
        <v>138</v>
      </c>
      <c r="B1064" s="154" t="s">
        <v>1811</v>
      </c>
      <c r="C1064" s="154" t="s">
        <v>4171</v>
      </c>
      <c r="D1064" s="154"/>
      <c r="E1064" s="179">
        <v>125555152000</v>
      </c>
    </row>
    <row r="1065" spans="1:5">
      <c r="A1065" s="154" t="s">
        <v>1211</v>
      </c>
      <c r="B1065" s="154" t="s">
        <v>2828</v>
      </c>
      <c r="C1065" s="154" t="s">
        <v>4171</v>
      </c>
      <c r="D1065" s="154"/>
      <c r="E1065" s="179">
        <v>168620604907</v>
      </c>
    </row>
    <row r="1066" spans="1:5">
      <c r="A1066" s="154" t="s">
        <v>453</v>
      </c>
      <c r="B1066" s="154" t="s">
        <v>2829</v>
      </c>
      <c r="C1066" s="154" t="s">
        <v>4171</v>
      </c>
      <c r="D1066" s="154"/>
      <c r="E1066" s="179">
        <v>189620070725</v>
      </c>
    </row>
    <row r="1067" spans="1:5">
      <c r="A1067" s="154" t="s">
        <v>1212</v>
      </c>
      <c r="B1067" s="154" t="s">
        <v>2830</v>
      </c>
      <c r="C1067" s="154" t="s">
        <v>4171</v>
      </c>
      <c r="D1067" s="154"/>
      <c r="E1067" s="179"/>
    </row>
    <row r="1068" spans="1:5">
      <c r="A1068" s="154" t="s">
        <v>1213</v>
      </c>
      <c r="B1068" s="154" t="s">
        <v>2831</v>
      </c>
      <c r="C1068" s="154" t="s">
        <v>4171</v>
      </c>
      <c r="D1068" s="154"/>
      <c r="E1068" s="179">
        <v>39613198484</v>
      </c>
    </row>
    <row r="1069" spans="1:5">
      <c r="A1069" s="154" t="s">
        <v>139</v>
      </c>
      <c r="B1069" s="154" t="s">
        <v>1812</v>
      </c>
      <c r="C1069" s="154" t="s">
        <v>4171</v>
      </c>
      <c r="D1069" s="154"/>
      <c r="E1069" s="179">
        <v>52134126929</v>
      </c>
    </row>
    <row r="1070" spans="1:5">
      <c r="A1070" s="154" t="s">
        <v>949</v>
      </c>
      <c r="B1070" s="154" t="s">
        <v>2833</v>
      </c>
      <c r="C1070" s="154" t="s">
        <v>4171</v>
      </c>
      <c r="D1070" s="154"/>
      <c r="E1070" s="179"/>
    </row>
    <row r="1071" spans="1:5">
      <c r="A1071" s="154" t="s">
        <v>901</v>
      </c>
      <c r="B1071" s="154" t="s">
        <v>2834</v>
      </c>
      <c r="C1071" s="154" t="s">
        <v>4171</v>
      </c>
      <c r="D1071" s="154"/>
      <c r="E1071" s="179">
        <v>10616732958</v>
      </c>
    </row>
    <row r="1072" spans="1:5">
      <c r="A1072" s="154" t="s">
        <v>918</v>
      </c>
      <c r="B1072" s="154" t="s">
        <v>2835</v>
      </c>
      <c r="C1072" s="154" t="s">
        <v>4171</v>
      </c>
      <c r="D1072" s="154"/>
      <c r="E1072" s="179"/>
    </row>
    <row r="1073" spans="1:5">
      <c r="A1073" s="154" t="s">
        <v>950</v>
      </c>
      <c r="B1073" s="154" t="s">
        <v>2836</v>
      </c>
      <c r="C1073" s="154" t="s">
        <v>4171</v>
      </c>
      <c r="D1073" s="154"/>
      <c r="E1073" s="179">
        <v>15863537134</v>
      </c>
    </row>
    <row r="1074" spans="1:5">
      <c r="A1074" s="154" t="s">
        <v>455</v>
      </c>
      <c r="B1074" s="154" t="s">
        <v>2169</v>
      </c>
      <c r="C1074" s="154" t="s">
        <v>4171</v>
      </c>
      <c r="D1074" s="154"/>
      <c r="E1074" s="179"/>
    </row>
    <row r="1075" spans="1:5">
      <c r="A1075" s="154" t="s">
        <v>4251</v>
      </c>
      <c r="B1075" s="154" t="s">
        <v>4252</v>
      </c>
      <c r="C1075" s="154" t="s">
        <v>4171</v>
      </c>
      <c r="D1075" s="154"/>
      <c r="E1075" s="179"/>
    </row>
    <row r="1076" spans="1:5">
      <c r="A1076" s="154" t="s">
        <v>908</v>
      </c>
      <c r="B1076" s="154" t="s">
        <v>2837</v>
      </c>
      <c r="C1076" s="154" t="s">
        <v>4171</v>
      </c>
      <c r="D1076" s="154"/>
      <c r="E1076" s="179"/>
    </row>
    <row r="1077" spans="1:5">
      <c r="A1077" s="154" t="s">
        <v>1215</v>
      </c>
      <c r="B1077" s="154" t="s">
        <v>2838</v>
      </c>
      <c r="C1077" s="154" t="s">
        <v>4171</v>
      </c>
      <c r="D1077" s="154"/>
      <c r="E1077" s="179"/>
    </row>
    <row r="1078" spans="1:5">
      <c r="A1078" s="154" t="s">
        <v>1217</v>
      </c>
      <c r="B1078" s="154" t="s">
        <v>2840</v>
      </c>
      <c r="C1078" s="154" t="s">
        <v>4171</v>
      </c>
      <c r="D1078" s="154"/>
      <c r="E1078" s="179">
        <v>331199512395</v>
      </c>
    </row>
    <row r="1079" spans="1:5">
      <c r="A1079" s="154" t="s">
        <v>1218</v>
      </c>
      <c r="B1079" s="154" t="s">
        <v>2841</v>
      </c>
      <c r="C1079" s="154" t="s">
        <v>4171</v>
      </c>
      <c r="D1079" s="154"/>
      <c r="E1079" s="179"/>
    </row>
    <row r="1080" spans="1:5">
      <c r="A1080" s="154" t="s">
        <v>902</v>
      </c>
      <c r="B1080" s="154" t="s">
        <v>2843</v>
      </c>
      <c r="C1080" s="154" t="s">
        <v>4171</v>
      </c>
      <c r="D1080" s="154"/>
      <c r="E1080" s="179"/>
    </row>
    <row r="1081" spans="1:5">
      <c r="A1081" s="154" t="s">
        <v>1220</v>
      </c>
      <c r="B1081" s="154" t="s">
        <v>2845</v>
      </c>
      <c r="C1081" s="154" t="s">
        <v>4171</v>
      </c>
      <c r="D1081" s="154"/>
      <c r="E1081" s="179">
        <v>298249258545</v>
      </c>
    </row>
    <row r="1082" spans="1:5">
      <c r="A1082" s="154" t="s">
        <v>1637</v>
      </c>
      <c r="B1082" s="154" t="s">
        <v>2846</v>
      </c>
      <c r="C1082" s="154" t="s">
        <v>4171</v>
      </c>
      <c r="D1082" s="154"/>
      <c r="E1082" s="179">
        <v>114704590834</v>
      </c>
    </row>
    <row r="1083" spans="1:5">
      <c r="A1083" s="154" t="s">
        <v>3561</v>
      </c>
      <c r="B1083" s="154" t="s">
        <v>4214</v>
      </c>
      <c r="C1083" s="154" t="s">
        <v>4171</v>
      </c>
      <c r="D1083" s="154"/>
      <c r="E1083" s="179">
        <v>412259659053</v>
      </c>
    </row>
    <row r="1084" spans="1:5">
      <c r="A1084" s="154" t="s">
        <v>2847</v>
      </c>
      <c r="B1084" s="154" t="s">
        <v>2848</v>
      </c>
      <c r="C1084" s="154" t="s">
        <v>4171</v>
      </c>
      <c r="D1084" s="154"/>
      <c r="E1084" s="179"/>
    </row>
    <row r="1085" spans="1:5">
      <c r="A1085" s="154" t="s">
        <v>951</v>
      </c>
      <c r="B1085" s="154" t="s">
        <v>2849</v>
      </c>
      <c r="C1085" s="154" t="s">
        <v>4171</v>
      </c>
      <c r="D1085" s="154"/>
      <c r="E1085" s="179">
        <v>35670067045</v>
      </c>
    </row>
    <row r="1086" spans="1:5">
      <c r="A1086" s="154" t="s">
        <v>789</v>
      </c>
      <c r="B1086" s="154" t="s">
        <v>2852</v>
      </c>
      <c r="C1086" s="154" t="s">
        <v>4171</v>
      </c>
      <c r="D1086" s="154"/>
      <c r="E1086" s="179">
        <v>96024404029</v>
      </c>
    </row>
    <row r="1087" spans="1:5">
      <c r="A1087" s="154" t="s">
        <v>457</v>
      </c>
      <c r="B1087" s="154" t="s">
        <v>2171</v>
      </c>
      <c r="C1087" s="154" t="s">
        <v>4171</v>
      </c>
      <c r="D1087" s="154"/>
      <c r="E1087" s="179"/>
    </row>
    <row r="1088" spans="1:5">
      <c r="A1088" s="154" t="s">
        <v>2854</v>
      </c>
      <c r="B1088" s="154" t="s">
        <v>2855</v>
      </c>
      <c r="C1088" s="154" t="s">
        <v>4171</v>
      </c>
      <c r="D1088" s="154"/>
      <c r="E1088" s="179"/>
    </row>
    <row r="1089" spans="1:5">
      <c r="A1089" s="154" t="s">
        <v>147</v>
      </c>
      <c r="B1089" s="154" t="s">
        <v>2856</v>
      </c>
      <c r="C1089" s="154" t="s">
        <v>4171</v>
      </c>
      <c r="D1089" s="154"/>
      <c r="E1089" s="179">
        <v>1353735791</v>
      </c>
    </row>
    <row r="1090" spans="1:5">
      <c r="A1090" s="154" t="s">
        <v>150</v>
      </c>
      <c r="B1090" s="154" t="s">
        <v>1825</v>
      </c>
      <c r="C1090" s="154" t="s">
        <v>4171</v>
      </c>
      <c r="D1090" s="154"/>
      <c r="E1090" s="179"/>
    </row>
    <row r="1091" spans="1:5">
      <c r="A1091" s="154" t="s">
        <v>919</v>
      </c>
      <c r="B1091" s="154" t="s">
        <v>2859</v>
      </c>
      <c r="C1091" s="154" t="s">
        <v>4171</v>
      </c>
      <c r="D1091" s="154"/>
      <c r="E1091" s="179">
        <v>42760030515</v>
      </c>
    </row>
    <row r="1092" spans="1:5">
      <c r="A1092" s="154" t="s">
        <v>1225</v>
      </c>
      <c r="B1092" s="154" t="s">
        <v>2860</v>
      </c>
      <c r="C1092" s="154" t="s">
        <v>4171</v>
      </c>
      <c r="D1092" s="154"/>
      <c r="E1092" s="179"/>
    </row>
    <row r="1093" spans="1:5">
      <c r="A1093" s="154" t="s">
        <v>1226</v>
      </c>
      <c r="B1093" s="154" t="s">
        <v>2861</v>
      </c>
      <c r="C1093" s="154" t="s">
        <v>4171</v>
      </c>
      <c r="D1093" s="154"/>
      <c r="E1093" s="179">
        <v>226652428231</v>
      </c>
    </row>
    <row r="1094" spans="1:5">
      <c r="A1094" s="154" t="s">
        <v>459</v>
      </c>
      <c r="B1094" s="154" t="s">
        <v>2864</v>
      </c>
      <c r="C1094" s="154" t="s">
        <v>4171</v>
      </c>
      <c r="D1094" s="154"/>
      <c r="E1094" s="179"/>
    </row>
    <row r="1095" spans="1:5">
      <c r="A1095" s="154" t="s">
        <v>152</v>
      </c>
      <c r="B1095" s="154" t="s">
        <v>1829</v>
      </c>
      <c r="C1095" s="154" t="s">
        <v>4171</v>
      </c>
      <c r="D1095" s="154"/>
      <c r="E1095" s="179">
        <v>107745415702</v>
      </c>
    </row>
    <row r="1096" spans="1:5">
      <c r="A1096" s="154" t="s">
        <v>2866</v>
      </c>
      <c r="B1096" s="154" t="s">
        <v>2867</v>
      </c>
      <c r="C1096" s="154" t="s">
        <v>4171</v>
      </c>
      <c r="D1096" s="154"/>
      <c r="E1096" s="179"/>
    </row>
    <row r="1097" spans="1:5">
      <c r="A1097" s="154" t="s">
        <v>887</v>
      </c>
      <c r="B1097" s="154" t="s">
        <v>4180</v>
      </c>
      <c r="C1097" s="154" t="s">
        <v>4171</v>
      </c>
      <c r="D1097" s="154"/>
      <c r="E1097" s="179">
        <v>155364291358</v>
      </c>
    </row>
    <row r="1098" spans="1:5">
      <c r="A1098" s="154" t="s">
        <v>1228</v>
      </c>
      <c r="B1098" s="154" t="s">
        <v>2870</v>
      </c>
      <c r="C1098" s="154" t="s">
        <v>4171</v>
      </c>
      <c r="D1098" s="154"/>
      <c r="E1098" s="179"/>
    </row>
    <row r="1099" spans="1:5">
      <c r="A1099" s="154" t="s">
        <v>909</v>
      </c>
      <c r="B1099" s="154" t="s">
        <v>2871</v>
      </c>
      <c r="C1099" s="154" t="s">
        <v>4171</v>
      </c>
      <c r="D1099" s="154"/>
      <c r="E1099" s="179"/>
    </row>
    <row r="1100" spans="1:5">
      <c r="A1100" s="154" t="s">
        <v>939</v>
      </c>
      <c r="B1100" s="154" t="s">
        <v>4152</v>
      </c>
      <c r="C1100" s="154" t="s">
        <v>4171</v>
      </c>
      <c r="D1100" s="154"/>
      <c r="E1100" s="179">
        <v>8093334886</v>
      </c>
    </row>
    <row r="1101" spans="1:5">
      <c r="A1101" s="154" t="s">
        <v>1229</v>
      </c>
      <c r="B1101" s="154" t="s">
        <v>2873</v>
      </c>
      <c r="C1101" s="154" t="s">
        <v>4171</v>
      </c>
      <c r="D1101" s="154"/>
      <c r="E1101" s="179"/>
    </row>
    <row r="1102" spans="1:5">
      <c r="A1102" s="154" t="s">
        <v>4153</v>
      </c>
      <c r="B1102" s="154" t="s">
        <v>4154</v>
      </c>
      <c r="C1102" s="154" t="s">
        <v>4171</v>
      </c>
      <c r="D1102" s="154"/>
      <c r="E1102" s="179"/>
    </row>
    <row r="1103" spans="1:5">
      <c r="A1103" s="154" t="s">
        <v>1230</v>
      </c>
      <c r="B1103" s="154" t="s">
        <v>2874</v>
      </c>
      <c r="C1103" s="154" t="s">
        <v>4171</v>
      </c>
      <c r="D1103" s="154"/>
      <c r="E1103" s="179">
        <v>26333165648</v>
      </c>
    </row>
    <row r="1104" spans="1:5">
      <c r="A1104" s="154" t="s">
        <v>3524</v>
      </c>
      <c r="B1104" s="154" t="s">
        <v>4138</v>
      </c>
      <c r="C1104" s="154" t="s">
        <v>4171</v>
      </c>
      <c r="D1104" s="154"/>
      <c r="E1104" s="179">
        <v>1901006665515</v>
      </c>
    </row>
    <row r="1105" spans="1:5">
      <c r="A1105" s="154" t="s">
        <v>1232</v>
      </c>
      <c r="B1105" s="154" t="s">
        <v>2880</v>
      </c>
      <c r="C1105" s="154" t="s">
        <v>4171</v>
      </c>
      <c r="D1105" s="154"/>
      <c r="E1105" s="179">
        <v>500243576000</v>
      </c>
    </row>
    <row r="1106" spans="1:5">
      <c r="A1106" s="154" t="s">
        <v>1233</v>
      </c>
      <c r="B1106" s="154" t="s">
        <v>2881</v>
      </c>
      <c r="C1106" s="154" t="s">
        <v>4171</v>
      </c>
      <c r="D1106" s="154"/>
      <c r="E1106" s="179"/>
    </row>
    <row r="1107" spans="1:5">
      <c r="A1107" s="154" t="s">
        <v>910</v>
      </c>
      <c r="B1107" s="154" t="s">
        <v>2883</v>
      </c>
      <c r="C1107" s="154" t="s">
        <v>4171</v>
      </c>
      <c r="D1107" s="154"/>
      <c r="E1107" s="179">
        <v>14729152269</v>
      </c>
    </row>
    <row r="1108" spans="1:5">
      <c r="A1108" s="154" t="s">
        <v>1235</v>
      </c>
      <c r="B1108" s="154" t="s">
        <v>3873</v>
      </c>
      <c r="C1108" s="154" t="s">
        <v>4171</v>
      </c>
      <c r="D1108" s="154"/>
      <c r="E1108" s="179"/>
    </row>
    <row r="1109" spans="1:5">
      <c r="A1109" s="154" t="s">
        <v>865</v>
      </c>
      <c r="B1109" s="154" t="s">
        <v>2885</v>
      </c>
      <c r="C1109" s="154" t="s">
        <v>4171</v>
      </c>
      <c r="D1109" s="154"/>
      <c r="E1109" s="179"/>
    </row>
    <row r="1110" spans="1:5">
      <c r="A1110" s="154" t="s">
        <v>1236</v>
      </c>
      <c r="B1110" s="154" t="s">
        <v>2886</v>
      </c>
      <c r="C1110" s="154" t="s">
        <v>4171</v>
      </c>
      <c r="D1110" s="154"/>
      <c r="E1110" s="179"/>
    </row>
    <row r="1111" spans="1:5">
      <c r="A1111" s="154" t="s">
        <v>940</v>
      </c>
      <c r="B1111" s="154" t="s">
        <v>2889</v>
      </c>
      <c r="C1111" s="154" t="s">
        <v>4171</v>
      </c>
      <c r="D1111" s="154"/>
      <c r="E1111" s="179"/>
    </row>
    <row r="1112" spans="1:5">
      <c r="A1112" s="154" t="s">
        <v>1239</v>
      </c>
      <c r="B1112" s="154" t="s">
        <v>2894</v>
      </c>
      <c r="C1112" s="154" t="s">
        <v>4171</v>
      </c>
      <c r="D1112" s="154"/>
      <c r="E1112" s="179">
        <v>973946800</v>
      </c>
    </row>
    <row r="1113" spans="1:5">
      <c r="A1113" s="154" t="s">
        <v>1240</v>
      </c>
      <c r="B1113" s="154" t="s">
        <v>2895</v>
      </c>
      <c r="C1113" s="154" t="s">
        <v>4171</v>
      </c>
      <c r="D1113" s="154"/>
      <c r="E1113" s="179"/>
    </row>
    <row r="1114" spans="1:5">
      <c r="A1114" s="154" t="s">
        <v>1241</v>
      </c>
      <c r="B1114" s="154" t="s">
        <v>2896</v>
      </c>
      <c r="C1114" s="154" t="s">
        <v>4171</v>
      </c>
      <c r="D1114" s="154"/>
      <c r="E1114" s="179">
        <v>30401170405</v>
      </c>
    </row>
    <row r="1115" spans="1:5">
      <c r="A1115" s="154" t="s">
        <v>1242</v>
      </c>
      <c r="B1115" s="154" t="s">
        <v>2897</v>
      </c>
      <c r="C1115" s="154" t="s">
        <v>4171</v>
      </c>
      <c r="D1115" s="154"/>
      <c r="E1115" s="179">
        <v>131963648435</v>
      </c>
    </row>
    <row r="1116" spans="1:5">
      <c r="A1116" s="154" t="s">
        <v>157</v>
      </c>
      <c r="B1116" s="154" t="s">
        <v>1836</v>
      </c>
      <c r="C1116" s="154" t="s">
        <v>4171</v>
      </c>
      <c r="D1116" s="154"/>
      <c r="E1116" s="179">
        <v>76822427010</v>
      </c>
    </row>
    <row r="1117" spans="1:5">
      <c r="A1117" s="154" t="s">
        <v>831</v>
      </c>
      <c r="B1117" s="154" t="s">
        <v>2898</v>
      </c>
      <c r="C1117" s="154" t="s">
        <v>4171</v>
      </c>
      <c r="D1117" s="154"/>
      <c r="E1117" s="179">
        <v>393680387439</v>
      </c>
    </row>
    <row r="1118" spans="1:5">
      <c r="A1118" s="154" t="s">
        <v>1243</v>
      </c>
      <c r="B1118" s="154" t="s">
        <v>2899</v>
      </c>
      <c r="C1118" s="154" t="s">
        <v>4171</v>
      </c>
      <c r="D1118" s="154"/>
      <c r="E1118" s="179">
        <v>639157540</v>
      </c>
    </row>
    <row r="1119" spans="1:5">
      <c r="A1119" s="154" t="s">
        <v>1245</v>
      </c>
      <c r="B1119" s="154" t="s">
        <v>2902</v>
      </c>
      <c r="C1119" s="154" t="s">
        <v>4171</v>
      </c>
      <c r="D1119" s="154"/>
      <c r="E1119" s="179"/>
    </row>
    <row r="1120" spans="1:5">
      <c r="A1120" s="154" t="s">
        <v>1247</v>
      </c>
      <c r="B1120" s="154" t="s">
        <v>2904</v>
      </c>
      <c r="C1120" s="154" t="s">
        <v>4171</v>
      </c>
      <c r="D1120" s="154"/>
      <c r="E1120" s="179">
        <v>628243408187</v>
      </c>
    </row>
    <row r="1121" spans="1:5">
      <c r="A1121" s="154" t="s">
        <v>903</v>
      </c>
      <c r="B1121" s="154" t="s">
        <v>2907</v>
      </c>
      <c r="C1121" s="154" t="s">
        <v>4171</v>
      </c>
      <c r="D1121" s="154"/>
      <c r="E1121" s="179"/>
    </row>
    <row r="1122" spans="1:5">
      <c r="A1122" s="154" t="s">
        <v>1250</v>
      </c>
      <c r="B1122" s="154" t="s">
        <v>2909</v>
      </c>
      <c r="C1122" s="154" t="s">
        <v>4171</v>
      </c>
      <c r="D1122" s="154"/>
      <c r="E1122" s="179">
        <v>105999823094</v>
      </c>
    </row>
    <row r="1123" spans="1:5">
      <c r="A1123" s="154" t="s">
        <v>4284</v>
      </c>
      <c r="B1123" s="154" t="s">
        <v>4285</v>
      </c>
      <c r="C1123" s="154" t="s">
        <v>4171</v>
      </c>
      <c r="D1123" s="154"/>
      <c r="E1123" s="179"/>
    </row>
    <row r="1124" spans="1:5">
      <c r="A1124" s="154" t="s">
        <v>1251</v>
      </c>
      <c r="B1124" s="154" t="s">
        <v>2910</v>
      </c>
      <c r="C1124" s="154" t="s">
        <v>4171</v>
      </c>
      <c r="D1124" s="154"/>
      <c r="E1124" s="179"/>
    </row>
    <row r="1125" spans="1:5">
      <c r="A1125" s="154" t="s">
        <v>3526</v>
      </c>
      <c r="B1125" s="154" t="s">
        <v>3527</v>
      </c>
      <c r="C1125" s="154" t="s">
        <v>4171</v>
      </c>
      <c r="D1125" s="154"/>
      <c r="E1125" s="179"/>
    </row>
    <row r="1126" spans="1:5">
      <c r="A1126" s="154" t="s">
        <v>167</v>
      </c>
      <c r="B1126" s="154" t="s">
        <v>3933</v>
      </c>
      <c r="C1126" s="154" t="s">
        <v>4171</v>
      </c>
      <c r="D1126" s="154"/>
      <c r="E1126" s="179"/>
    </row>
    <row r="1127" spans="1:5">
      <c r="A1127" s="154" t="s">
        <v>476</v>
      </c>
      <c r="B1127" s="154" t="s">
        <v>2187</v>
      </c>
      <c r="C1127" s="154" t="s">
        <v>4171</v>
      </c>
      <c r="D1127" s="154"/>
      <c r="E1127" s="179"/>
    </row>
    <row r="1128" spans="1:5">
      <c r="A1128" s="154" t="s">
        <v>1255</v>
      </c>
      <c r="B1128" s="154" t="s">
        <v>2922</v>
      </c>
      <c r="C1128" s="154" t="s">
        <v>4171</v>
      </c>
      <c r="D1128" s="154"/>
      <c r="E1128" s="179">
        <v>1825121175332</v>
      </c>
    </row>
    <row r="1129" spans="1:5">
      <c r="A1129" s="154" t="s">
        <v>930</v>
      </c>
      <c r="B1129" s="154" t="s">
        <v>2923</v>
      </c>
      <c r="C1129" s="154" t="s">
        <v>4171</v>
      </c>
      <c r="D1129" s="154"/>
      <c r="E1129" s="179">
        <v>263256550861</v>
      </c>
    </row>
    <row r="1130" spans="1:5">
      <c r="A1130" s="154" t="s">
        <v>479</v>
      </c>
      <c r="B1130" s="154" t="s">
        <v>2190</v>
      </c>
      <c r="C1130" s="154" t="s">
        <v>4171</v>
      </c>
      <c r="D1130" s="154"/>
      <c r="E1130" s="179"/>
    </row>
    <row r="1131" spans="1:5">
      <c r="A1131" s="154" t="s">
        <v>480</v>
      </c>
      <c r="B1131" s="154" t="s">
        <v>2191</v>
      </c>
      <c r="C1131" s="154" t="s">
        <v>4171</v>
      </c>
      <c r="D1131" s="154"/>
      <c r="E1131" s="179">
        <v>36021707887</v>
      </c>
    </row>
    <row r="1132" spans="1:5">
      <c r="A1132" s="154" t="s">
        <v>1257</v>
      </c>
      <c r="B1132" s="154" t="s">
        <v>2929</v>
      </c>
      <c r="C1132" s="154" t="s">
        <v>4171</v>
      </c>
      <c r="D1132" s="154"/>
      <c r="E1132" s="179"/>
    </row>
    <row r="1133" spans="1:5">
      <c r="A1133" s="154" t="s">
        <v>483</v>
      </c>
      <c r="B1133" s="154" t="s">
        <v>2194</v>
      </c>
      <c r="C1133" s="154" t="s">
        <v>4171</v>
      </c>
      <c r="D1133" s="154"/>
      <c r="E1133" s="179"/>
    </row>
    <row r="1134" spans="1:5">
      <c r="A1134" s="154" t="s">
        <v>484</v>
      </c>
      <c r="B1134" s="154" t="s">
        <v>2196</v>
      </c>
      <c r="C1134" s="154" t="s">
        <v>4171</v>
      </c>
      <c r="D1134" s="154"/>
      <c r="E1134" s="179"/>
    </row>
    <row r="1135" spans="1:5">
      <c r="A1135" s="154" t="s">
        <v>1259</v>
      </c>
      <c r="B1135" s="154" t="s">
        <v>2931</v>
      </c>
      <c r="C1135" s="154" t="s">
        <v>4171</v>
      </c>
      <c r="D1135" s="154"/>
      <c r="E1135" s="179"/>
    </row>
    <row r="1136" spans="1:5">
      <c r="A1136" s="154" t="s">
        <v>485</v>
      </c>
      <c r="B1136" s="154" t="s">
        <v>2197</v>
      </c>
      <c r="C1136" s="154" t="s">
        <v>4171</v>
      </c>
      <c r="D1136" s="154"/>
      <c r="E1136" s="179"/>
    </row>
    <row r="1137" spans="1:5">
      <c r="A1137" s="154" t="s">
        <v>486</v>
      </c>
      <c r="B1137" s="154" t="s">
        <v>2198</v>
      </c>
      <c r="C1137" s="154" t="s">
        <v>4171</v>
      </c>
      <c r="D1137" s="154"/>
      <c r="E1137" s="179"/>
    </row>
    <row r="1138" spans="1:5">
      <c r="A1138" s="154" t="s">
        <v>1260</v>
      </c>
      <c r="B1138" s="154" t="s">
        <v>2932</v>
      </c>
      <c r="C1138" s="154" t="s">
        <v>4171</v>
      </c>
      <c r="D1138" s="154"/>
      <c r="E1138" s="179"/>
    </row>
    <row r="1139" spans="1:5">
      <c r="A1139" s="154" t="s">
        <v>1261</v>
      </c>
      <c r="B1139" s="154" t="s">
        <v>2933</v>
      </c>
      <c r="C1139" s="154" t="s">
        <v>4171</v>
      </c>
      <c r="D1139" s="154"/>
      <c r="E1139" s="179">
        <v>38892595549</v>
      </c>
    </row>
    <row r="1140" spans="1:5">
      <c r="A1140" s="154" t="s">
        <v>1262</v>
      </c>
      <c r="B1140" s="154" t="s">
        <v>2934</v>
      </c>
      <c r="C1140" s="154" t="s">
        <v>4171</v>
      </c>
      <c r="D1140" s="154"/>
      <c r="E1140" s="179">
        <v>98159950841</v>
      </c>
    </row>
    <row r="1141" spans="1:5">
      <c r="A1141" s="154" t="s">
        <v>174</v>
      </c>
      <c r="B1141" s="154" t="s">
        <v>1852</v>
      </c>
      <c r="C1141" s="154" t="s">
        <v>4171</v>
      </c>
      <c r="D1141" s="154"/>
      <c r="E1141" s="179"/>
    </row>
    <row r="1142" spans="1:5">
      <c r="A1142" s="154" t="s">
        <v>904</v>
      </c>
      <c r="B1142" s="154" t="s">
        <v>2940</v>
      </c>
      <c r="C1142" s="154" t="s">
        <v>4171</v>
      </c>
      <c r="D1142" s="154"/>
      <c r="E1142" s="179">
        <v>81722848056</v>
      </c>
    </row>
    <row r="1143" spans="1:5">
      <c r="A1143" s="154" t="s">
        <v>97</v>
      </c>
      <c r="B1143" s="154" t="s">
        <v>1854</v>
      </c>
      <c r="C1143" s="154" t="s">
        <v>4171</v>
      </c>
      <c r="D1143" s="154"/>
      <c r="E1143" s="179">
        <v>25368457087</v>
      </c>
    </row>
    <row r="1144" spans="1:5">
      <c r="A1144" s="154" t="s">
        <v>1266</v>
      </c>
      <c r="B1144" s="154" t="s">
        <v>2941</v>
      </c>
      <c r="C1144" s="154" t="s">
        <v>4171</v>
      </c>
      <c r="D1144" s="154"/>
      <c r="E1144" s="179"/>
    </row>
    <row r="1145" spans="1:5">
      <c r="A1145" s="154" t="s">
        <v>1267</v>
      </c>
      <c r="B1145" s="154" t="s">
        <v>2943</v>
      </c>
      <c r="C1145" s="154" t="s">
        <v>4171</v>
      </c>
      <c r="D1145" s="154"/>
      <c r="E1145" s="179">
        <v>440037547144</v>
      </c>
    </row>
    <row r="1146" spans="1:5">
      <c r="A1146" s="154" t="s">
        <v>1268</v>
      </c>
      <c r="B1146" s="154" t="s">
        <v>2944</v>
      </c>
      <c r="C1146" s="154" t="s">
        <v>4171</v>
      </c>
      <c r="D1146" s="154"/>
      <c r="E1146" s="179"/>
    </row>
    <row r="1147" spans="1:5">
      <c r="A1147" s="154" t="s">
        <v>952</v>
      </c>
      <c r="B1147" s="154" t="s">
        <v>2945</v>
      </c>
      <c r="C1147" s="154" t="s">
        <v>4171</v>
      </c>
      <c r="D1147" s="154"/>
      <c r="E1147" s="179">
        <v>900425696340</v>
      </c>
    </row>
    <row r="1148" spans="1:5">
      <c r="A1148" s="154" t="s">
        <v>1269</v>
      </c>
      <c r="B1148" s="154" t="s">
        <v>2946</v>
      </c>
      <c r="C1148" s="154" t="s">
        <v>4171</v>
      </c>
      <c r="D1148" s="154"/>
      <c r="E1148" s="179"/>
    </row>
    <row r="1149" spans="1:5">
      <c r="A1149" s="154" t="s">
        <v>494</v>
      </c>
      <c r="B1149" s="154" t="s">
        <v>2206</v>
      </c>
      <c r="C1149" s="154" t="s">
        <v>4171</v>
      </c>
      <c r="D1149" s="154"/>
      <c r="E1149" s="179"/>
    </row>
    <row r="1150" spans="1:5">
      <c r="A1150" s="154" t="s">
        <v>1270</v>
      </c>
      <c r="B1150" s="154" t="s">
        <v>2947</v>
      </c>
      <c r="C1150" s="154" t="s">
        <v>4171</v>
      </c>
      <c r="D1150" s="154"/>
      <c r="E1150" s="179"/>
    </row>
    <row r="1151" spans="1:5">
      <c r="A1151" s="154" t="s">
        <v>181</v>
      </c>
      <c r="B1151" s="154" t="s">
        <v>4253</v>
      </c>
      <c r="C1151" s="154" t="s">
        <v>4171</v>
      </c>
      <c r="D1151" s="154"/>
      <c r="E1151" s="179"/>
    </row>
    <row r="1152" spans="1:5">
      <c r="A1152" s="154" t="s">
        <v>1271</v>
      </c>
      <c r="B1152" s="154" t="s">
        <v>2949</v>
      </c>
      <c r="C1152" s="154" t="s">
        <v>4171</v>
      </c>
      <c r="D1152" s="154"/>
      <c r="E1152" s="179"/>
    </row>
    <row r="1153" spans="1:5">
      <c r="A1153" s="154" t="s">
        <v>1272</v>
      </c>
      <c r="B1153" s="154" t="s">
        <v>2950</v>
      </c>
      <c r="C1153" s="154" t="s">
        <v>4171</v>
      </c>
      <c r="D1153" s="154"/>
      <c r="E1153" s="179"/>
    </row>
    <row r="1154" spans="1:5">
      <c r="A1154" s="154" t="s">
        <v>495</v>
      </c>
      <c r="B1154" s="154" t="s">
        <v>2207</v>
      </c>
      <c r="C1154" s="154" t="s">
        <v>4171</v>
      </c>
      <c r="D1154" s="154"/>
      <c r="E1154" s="179"/>
    </row>
    <row r="1155" spans="1:5">
      <c r="A1155" s="154" t="s">
        <v>3563</v>
      </c>
      <c r="B1155" s="154" t="s">
        <v>3564</v>
      </c>
      <c r="C1155" s="154" t="s">
        <v>4171</v>
      </c>
      <c r="D1155" s="154"/>
      <c r="E1155" s="179">
        <v>113268769215</v>
      </c>
    </row>
    <row r="1156" spans="1:5">
      <c r="A1156" s="154" t="s">
        <v>1273</v>
      </c>
      <c r="B1156" s="154" t="s">
        <v>2951</v>
      </c>
      <c r="C1156" s="154" t="s">
        <v>4171</v>
      </c>
      <c r="D1156" s="154"/>
      <c r="E1156" s="179"/>
    </row>
    <row r="1157" spans="1:5">
      <c r="A1157" s="154" t="s">
        <v>3909</v>
      </c>
      <c r="B1157" s="154" t="s">
        <v>3910</v>
      </c>
      <c r="C1157" s="154" t="s">
        <v>4171</v>
      </c>
      <c r="D1157" s="154"/>
      <c r="E1157" s="179">
        <v>2085000000</v>
      </c>
    </row>
    <row r="1158" spans="1:5">
      <c r="A1158" s="154" t="s">
        <v>1274</v>
      </c>
      <c r="B1158" s="154" t="s">
        <v>2952</v>
      </c>
      <c r="C1158" s="154" t="s">
        <v>4171</v>
      </c>
      <c r="D1158" s="154"/>
      <c r="E1158" s="179"/>
    </row>
    <row r="1159" spans="1:5">
      <c r="A1159" s="154" t="s">
        <v>799</v>
      </c>
      <c r="B1159" s="154" t="s">
        <v>2953</v>
      </c>
      <c r="C1159" s="154" t="s">
        <v>4171</v>
      </c>
      <c r="D1159" s="154"/>
      <c r="E1159" s="179"/>
    </row>
    <row r="1160" spans="1:5">
      <c r="A1160" s="154" t="s">
        <v>3840</v>
      </c>
      <c r="B1160" s="154" t="s">
        <v>3841</v>
      </c>
      <c r="C1160" s="154" t="s">
        <v>4171</v>
      </c>
      <c r="D1160" s="154"/>
      <c r="E1160" s="179"/>
    </row>
    <row r="1161" spans="1:5">
      <c r="A1161" s="154" t="s">
        <v>496</v>
      </c>
      <c r="B1161" s="154" t="s">
        <v>3801</v>
      </c>
      <c r="C1161" s="154" t="s">
        <v>4171</v>
      </c>
      <c r="D1161" s="154"/>
      <c r="E1161" s="179"/>
    </row>
    <row r="1162" spans="1:5">
      <c r="A1162" s="154" t="s">
        <v>1276</v>
      </c>
      <c r="B1162" s="154" t="s">
        <v>4215</v>
      </c>
      <c r="C1162" s="154" t="s">
        <v>4171</v>
      </c>
      <c r="D1162" s="154"/>
      <c r="E1162" s="179">
        <v>1322962734028</v>
      </c>
    </row>
    <row r="1163" spans="1:5">
      <c r="A1163" s="154" t="s">
        <v>2956</v>
      </c>
      <c r="B1163" s="154" t="s">
        <v>2957</v>
      </c>
      <c r="C1163" s="154" t="s">
        <v>4171</v>
      </c>
      <c r="D1163" s="154"/>
      <c r="E1163" s="179"/>
    </row>
    <row r="1164" spans="1:5">
      <c r="A1164" s="154" t="s">
        <v>1277</v>
      </c>
      <c r="B1164" s="154" t="s">
        <v>2958</v>
      </c>
      <c r="C1164" s="154" t="s">
        <v>4171</v>
      </c>
      <c r="D1164" s="154"/>
      <c r="E1164" s="179"/>
    </row>
    <row r="1165" spans="1:5">
      <c r="A1165" s="154" t="s">
        <v>3988</v>
      </c>
      <c r="B1165" s="154" t="s">
        <v>4216</v>
      </c>
      <c r="C1165" s="154" t="s">
        <v>4171</v>
      </c>
      <c r="D1165" s="154"/>
      <c r="E1165" s="179"/>
    </row>
    <row r="1166" spans="1:5">
      <c r="A1166" s="154" t="s">
        <v>184</v>
      </c>
      <c r="B1166" s="154" t="s">
        <v>3732</v>
      </c>
      <c r="C1166" s="154" t="s">
        <v>4171</v>
      </c>
      <c r="D1166" s="154"/>
      <c r="E1166" s="179">
        <v>7103533393</v>
      </c>
    </row>
    <row r="1167" spans="1:5">
      <c r="A1167" s="154" t="s">
        <v>1281</v>
      </c>
      <c r="B1167" s="154" t="s">
        <v>2963</v>
      </c>
      <c r="C1167" s="154" t="s">
        <v>4171</v>
      </c>
      <c r="D1167" s="154"/>
      <c r="E1167" s="179"/>
    </row>
    <row r="1168" spans="1:5">
      <c r="A1168" s="154" t="s">
        <v>1282</v>
      </c>
      <c r="B1168" s="154" t="s">
        <v>2964</v>
      </c>
      <c r="C1168" s="154" t="s">
        <v>4171</v>
      </c>
      <c r="D1168" s="154"/>
      <c r="E1168" s="179">
        <v>269309699956</v>
      </c>
    </row>
    <row r="1169" spans="1:5">
      <c r="A1169" s="154" t="s">
        <v>503</v>
      </c>
      <c r="B1169" s="154" t="s">
        <v>2966</v>
      </c>
      <c r="C1169" s="154" t="s">
        <v>4171</v>
      </c>
      <c r="D1169" s="154"/>
      <c r="E1169" s="179"/>
    </row>
    <row r="1170" spans="1:5">
      <c r="A1170" s="154" t="s">
        <v>1283</v>
      </c>
      <c r="B1170" s="154" t="s">
        <v>2967</v>
      </c>
      <c r="C1170" s="154" t="s">
        <v>4171</v>
      </c>
      <c r="D1170" s="154"/>
      <c r="E1170" s="179"/>
    </row>
    <row r="1171" spans="1:5">
      <c r="A1171" s="154" t="s">
        <v>1284</v>
      </c>
      <c r="B1171" s="154" t="s">
        <v>2969</v>
      </c>
      <c r="C1171" s="154" t="s">
        <v>4171</v>
      </c>
      <c r="D1171" s="154"/>
      <c r="E1171" s="179">
        <v>1150191311</v>
      </c>
    </row>
    <row r="1172" spans="1:5">
      <c r="A1172" s="154" t="s">
        <v>798</v>
      </c>
      <c r="B1172" s="154" t="s">
        <v>2970</v>
      </c>
      <c r="C1172" s="154" t="s">
        <v>4171</v>
      </c>
      <c r="D1172" s="154"/>
      <c r="E1172" s="179"/>
    </row>
    <row r="1173" spans="1:5">
      <c r="A1173" s="154" t="s">
        <v>1285</v>
      </c>
      <c r="B1173" s="154" t="s">
        <v>2971</v>
      </c>
      <c r="C1173" s="154" t="s">
        <v>4171</v>
      </c>
      <c r="D1173" s="154"/>
      <c r="E1173" s="179"/>
    </row>
    <row r="1174" spans="1:5">
      <c r="A1174" s="154" t="s">
        <v>1286</v>
      </c>
      <c r="B1174" s="154" t="s">
        <v>2972</v>
      </c>
      <c r="C1174" s="154" t="s">
        <v>4171</v>
      </c>
      <c r="D1174" s="154"/>
      <c r="E1174" s="179"/>
    </row>
    <row r="1175" spans="1:5">
      <c r="A1175" s="154" t="s">
        <v>3842</v>
      </c>
      <c r="B1175" s="154" t="s">
        <v>3843</v>
      </c>
      <c r="C1175" s="154" t="s">
        <v>4171</v>
      </c>
      <c r="D1175" s="154"/>
      <c r="E1175" s="179">
        <v>2173839580</v>
      </c>
    </row>
    <row r="1176" spans="1:5">
      <c r="A1176" s="154" t="s">
        <v>848</v>
      </c>
      <c r="B1176" s="154" t="s">
        <v>2973</v>
      </c>
      <c r="C1176" s="154" t="s">
        <v>4171</v>
      </c>
      <c r="D1176" s="154"/>
      <c r="E1176" s="179">
        <v>24703702566</v>
      </c>
    </row>
    <row r="1177" spans="1:5">
      <c r="A1177" s="154" t="s">
        <v>505</v>
      </c>
      <c r="B1177" s="154" t="s">
        <v>2219</v>
      </c>
      <c r="C1177" s="154" t="s">
        <v>4171</v>
      </c>
      <c r="D1177" s="154"/>
      <c r="E1177" s="179"/>
    </row>
    <row r="1178" spans="1:5">
      <c r="A1178" s="154" t="s">
        <v>1289</v>
      </c>
      <c r="B1178" s="154" t="s">
        <v>2978</v>
      </c>
      <c r="C1178" s="154" t="s">
        <v>4171</v>
      </c>
      <c r="D1178" s="154"/>
      <c r="E1178" s="179">
        <v>304245070505</v>
      </c>
    </row>
    <row r="1179" spans="1:5">
      <c r="A1179" s="154" t="s">
        <v>892</v>
      </c>
      <c r="B1179" s="154" t="s">
        <v>2980</v>
      </c>
      <c r="C1179" s="154" t="s">
        <v>4171</v>
      </c>
      <c r="D1179" s="154"/>
      <c r="E1179" s="179">
        <v>207862809561</v>
      </c>
    </row>
    <row r="1180" spans="1:5">
      <c r="A1180" s="154" t="s">
        <v>1290</v>
      </c>
      <c r="B1180" s="154" t="s">
        <v>2981</v>
      </c>
      <c r="C1180" s="154" t="s">
        <v>4171</v>
      </c>
      <c r="D1180" s="154"/>
      <c r="E1180" s="179"/>
    </row>
    <row r="1181" spans="1:5">
      <c r="A1181" s="154" t="s">
        <v>1291</v>
      </c>
      <c r="B1181" s="154" t="s">
        <v>2982</v>
      </c>
      <c r="C1181" s="154" t="s">
        <v>4171</v>
      </c>
      <c r="D1181" s="154"/>
      <c r="E1181" s="179"/>
    </row>
    <row r="1182" spans="1:5">
      <c r="A1182" s="154" t="s">
        <v>1598</v>
      </c>
      <c r="B1182" s="154" t="s">
        <v>2985</v>
      </c>
      <c r="C1182" s="154" t="s">
        <v>4171</v>
      </c>
      <c r="D1182" s="154"/>
      <c r="E1182" s="179">
        <v>2479036293664</v>
      </c>
    </row>
    <row r="1183" spans="1:5">
      <c r="A1183" s="154" t="s">
        <v>1292</v>
      </c>
      <c r="B1183" s="154" t="s">
        <v>2986</v>
      </c>
      <c r="C1183" s="154" t="s">
        <v>4171</v>
      </c>
      <c r="D1183" s="154"/>
      <c r="E1183" s="179">
        <v>1155376098094</v>
      </c>
    </row>
    <row r="1184" spans="1:5">
      <c r="A1184" s="154" t="s">
        <v>1293</v>
      </c>
      <c r="B1184" s="154" t="s">
        <v>2987</v>
      </c>
      <c r="C1184" s="154" t="s">
        <v>4171</v>
      </c>
      <c r="D1184" s="154"/>
      <c r="E1184" s="179"/>
    </row>
    <row r="1185" spans="1:5">
      <c r="A1185" s="154" t="s">
        <v>797</v>
      </c>
      <c r="B1185" s="154" t="s">
        <v>2988</v>
      </c>
      <c r="C1185" s="154" t="s">
        <v>4171</v>
      </c>
      <c r="D1185" s="154"/>
      <c r="E1185" s="179"/>
    </row>
    <row r="1186" spans="1:5">
      <c r="A1186" s="154" t="s">
        <v>508</v>
      </c>
      <c r="B1186" s="154" t="s">
        <v>3729</v>
      </c>
      <c r="C1186" s="154" t="s">
        <v>4171</v>
      </c>
      <c r="D1186" s="154"/>
      <c r="E1186" s="179">
        <v>0</v>
      </c>
    </row>
    <row r="1187" spans="1:5">
      <c r="A1187" s="154" t="s">
        <v>1294</v>
      </c>
      <c r="B1187" s="154" t="s">
        <v>2989</v>
      </c>
      <c r="C1187" s="154" t="s">
        <v>4171</v>
      </c>
      <c r="D1187" s="154"/>
      <c r="E1187" s="179"/>
    </row>
    <row r="1188" spans="1:5">
      <c r="A1188" s="154" t="s">
        <v>1295</v>
      </c>
      <c r="B1188" s="154" t="s">
        <v>2990</v>
      </c>
      <c r="C1188" s="154" t="s">
        <v>4171</v>
      </c>
      <c r="D1188" s="154"/>
      <c r="E1188" s="179"/>
    </row>
    <row r="1189" spans="1:5">
      <c r="A1189" s="154" t="s">
        <v>866</v>
      </c>
      <c r="B1189" s="154" t="s">
        <v>2991</v>
      </c>
      <c r="C1189" s="154" t="s">
        <v>4171</v>
      </c>
      <c r="D1189" s="154"/>
      <c r="E1189" s="179"/>
    </row>
    <row r="1190" spans="1:5">
      <c r="A1190" s="154" t="s">
        <v>1296</v>
      </c>
      <c r="B1190" s="154" t="s">
        <v>2992</v>
      </c>
      <c r="C1190" s="154" t="s">
        <v>4171</v>
      </c>
      <c r="D1190" s="154"/>
      <c r="E1190" s="179"/>
    </row>
    <row r="1191" spans="1:5">
      <c r="A1191" s="154" t="s">
        <v>791</v>
      </c>
      <c r="B1191" s="154" t="s">
        <v>2993</v>
      </c>
      <c r="C1191" s="154" t="s">
        <v>4171</v>
      </c>
      <c r="D1191" s="154"/>
      <c r="E1191" s="179">
        <v>2993103444000</v>
      </c>
    </row>
    <row r="1192" spans="1:5">
      <c r="A1192" s="154" t="s">
        <v>4217</v>
      </c>
      <c r="B1192" s="154" t="s">
        <v>4218</v>
      </c>
      <c r="C1192" s="154" t="s">
        <v>4171</v>
      </c>
      <c r="D1192" s="154"/>
      <c r="E1192" s="179"/>
    </row>
    <row r="1193" spans="1:5">
      <c r="A1193" s="154" t="s">
        <v>2994</v>
      </c>
      <c r="B1193" s="154" t="s">
        <v>2995</v>
      </c>
      <c r="C1193" s="154" t="s">
        <v>4171</v>
      </c>
      <c r="D1193" s="154"/>
      <c r="E1193" s="179"/>
    </row>
    <row r="1194" spans="1:5">
      <c r="A1194" s="154" t="s">
        <v>1297</v>
      </c>
      <c r="B1194" s="154" t="s">
        <v>2996</v>
      </c>
      <c r="C1194" s="154" t="s">
        <v>4171</v>
      </c>
      <c r="D1194" s="154"/>
      <c r="E1194" s="179">
        <v>267509815057</v>
      </c>
    </row>
    <row r="1195" spans="1:5">
      <c r="A1195" s="154" t="s">
        <v>2997</v>
      </c>
      <c r="B1195" s="154" t="s">
        <v>2998</v>
      </c>
      <c r="C1195" s="154" t="s">
        <v>4171</v>
      </c>
      <c r="D1195" s="154"/>
      <c r="E1195" s="179"/>
    </row>
    <row r="1196" spans="1:5">
      <c r="A1196" s="154" t="s">
        <v>1299</v>
      </c>
      <c r="B1196" s="154" t="s">
        <v>3000</v>
      </c>
      <c r="C1196" s="154" t="s">
        <v>4171</v>
      </c>
      <c r="D1196" s="154"/>
      <c r="E1196" s="179"/>
    </row>
    <row r="1197" spans="1:5">
      <c r="A1197" s="154" t="s">
        <v>1300</v>
      </c>
      <c r="B1197" s="154" t="s">
        <v>3001</v>
      </c>
      <c r="C1197" s="154" t="s">
        <v>4171</v>
      </c>
      <c r="D1197" s="154"/>
      <c r="E1197" s="179"/>
    </row>
    <row r="1198" spans="1:5">
      <c r="A1198" s="154" t="s">
        <v>1301</v>
      </c>
      <c r="B1198" s="154" t="s">
        <v>3002</v>
      </c>
      <c r="C1198" s="154" t="s">
        <v>4171</v>
      </c>
      <c r="D1198" s="154"/>
      <c r="E1198" s="179"/>
    </row>
    <row r="1199" spans="1:5">
      <c r="A1199" s="154" t="s">
        <v>1303</v>
      </c>
      <c r="B1199" s="154" t="s">
        <v>3004</v>
      </c>
      <c r="C1199" s="154" t="s">
        <v>4171</v>
      </c>
      <c r="D1199" s="154"/>
      <c r="E1199" s="179"/>
    </row>
    <row r="1200" spans="1:5">
      <c r="A1200" s="154" t="s">
        <v>1304</v>
      </c>
      <c r="B1200" s="154" t="s">
        <v>3005</v>
      </c>
      <c r="C1200" s="154" t="s">
        <v>4171</v>
      </c>
      <c r="D1200" s="154"/>
      <c r="E1200" s="179">
        <v>1222745361716</v>
      </c>
    </row>
    <row r="1201" spans="1:5">
      <c r="A1201" s="154" t="s">
        <v>1305</v>
      </c>
      <c r="B1201" s="154" t="s">
        <v>3006</v>
      </c>
      <c r="C1201" s="154" t="s">
        <v>4171</v>
      </c>
      <c r="D1201" s="154"/>
      <c r="E1201" s="179"/>
    </row>
    <row r="1202" spans="1:5">
      <c r="A1202" s="154" t="s">
        <v>1306</v>
      </c>
      <c r="B1202" s="154" t="s">
        <v>4150</v>
      </c>
      <c r="C1202" s="154" t="s">
        <v>4171</v>
      </c>
      <c r="D1202" s="154"/>
      <c r="E1202" s="179">
        <v>204972284495</v>
      </c>
    </row>
    <row r="1203" spans="1:5">
      <c r="A1203" s="154" t="s">
        <v>1307</v>
      </c>
      <c r="B1203" s="154" t="s">
        <v>3530</v>
      </c>
      <c r="C1203" s="154" t="s">
        <v>4171</v>
      </c>
      <c r="D1203" s="154"/>
      <c r="E1203" s="179">
        <v>6610739701079</v>
      </c>
    </row>
    <row r="1204" spans="1:5">
      <c r="A1204" s="154" t="s">
        <v>4155</v>
      </c>
      <c r="B1204" s="154" t="s">
        <v>4156</v>
      </c>
      <c r="C1204" s="154" t="s">
        <v>4171</v>
      </c>
      <c r="D1204" s="154"/>
      <c r="E1204" s="179"/>
    </row>
    <row r="1205" spans="1:5">
      <c r="A1205" s="154" t="s">
        <v>1308</v>
      </c>
      <c r="B1205" s="154" t="s">
        <v>3011</v>
      </c>
      <c r="C1205" s="154" t="s">
        <v>4171</v>
      </c>
      <c r="D1205" s="154"/>
      <c r="E1205" s="179"/>
    </row>
    <row r="1206" spans="1:5">
      <c r="A1206" s="154" t="s">
        <v>888</v>
      </c>
      <c r="B1206" s="154" t="s">
        <v>4254</v>
      </c>
      <c r="C1206" s="154" t="s">
        <v>4171</v>
      </c>
      <c r="D1206" s="154"/>
      <c r="E1206" s="179"/>
    </row>
    <row r="1207" spans="1:5">
      <c r="A1207" s="154" t="s">
        <v>1309</v>
      </c>
      <c r="B1207" s="154" t="s">
        <v>3013</v>
      </c>
      <c r="C1207" s="154" t="s">
        <v>4171</v>
      </c>
      <c r="D1207" s="154"/>
      <c r="E1207" s="179"/>
    </row>
    <row r="1208" spans="1:5">
      <c r="A1208" s="154" t="s">
        <v>1310</v>
      </c>
      <c r="B1208" s="154" t="s">
        <v>3014</v>
      </c>
      <c r="C1208" s="154" t="s">
        <v>4171</v>
      </c>
      <c r="D1208" s="154"/>
      <c r="E1208" s="179">
        <v>98361976726</v>
      </c>
    </row>
    <row r="1209" spans="1:5">
      <c r="A1209" s="154" t="s">
        <v>1311</v>
      </c>
      <c r="B1209" s="154" t="s">
        <v>3015</v>
      </c>
      <c r="C1209" s="154" t="s">
        <v>4171</v>
      </c>
      <c r="D1209" s="154"/>
      <c r="E1209" s="179"/>
    </row>
    <row r="1210" spans="1:5">
      <c r="A1210" s="154" t="s">
        <v>1313</v>
      </c>
      <c r="B1210" s="154" t="s">
        <v>3017</v>
      </c>
      <c r="C1210" s="154" t="s">
        <v>4171</v>
      </c>
      <c r="D1210" s="154"/>
      <c r="E1210" s="179">
        <v>62888076580</v>
      </c>
    </row>
    <row r="1211" spans="1:5">
      <c r="A1211" s="154" t="s">
        <v>3885</v>
      </c>
      <c r="B1211" s="154" t="s">
        <v>3886</v>
      </c>
      <c r="C1211" s="154" t="s">
        <v>4171</v>
      </c>
      <c r="D1211" s="154"/>
      <c r="E1211" s="179">
        <v>1297179155658</v>
      </c>
    </row>
    <row r="1212" spans="1:5">
      <c r="A1212" s="154" t="s">
        <v>954</v>
      </c>
      <c r="B1212" s="154" t="s">
        <v>3019</v>
      </c>
      <c r="C1212" s="154" t="s">
        <v>4171</v>
      </c>
      <c r="D1212" s="154"/>
      <c r="E1212" s="179">
        <v>257168456980</v>
      </c>
    </row>
    <row r="1213" spans="1:5">
      <c r="A1213" s="154" t="s">
        <v>1315</v>
      </c>
      <c r="B1213" s="154" t="s">
        <v>3020</v>
      </c>
      <c r="C1213" s="154" t="s">
        <v>4171</v>
      </c>
      <c r="D1213" s="154"/>
      <c r="E1213" s="179">
        <v>41262874974</v>
      </c>
    </row>
    <row r="1214" spans="1:5">
      <c r="A1214" s="154" t="s">
        <v>931</v>
      </c>
      <c r="B1214" s="154" t="s">
        <v>3021</v>
      </c>
      <c r="C1214" s="154" t="s">
        <v>4171</v>
      </c>
      <c r="D1214" s="154"/>
      <c r="E1214" s="179"/>
    </row>
    <row r="1215" spans="1:5">
      <c r="A1215" s="154" t="s">
        <v>515</v>
      </c>
      <c r="B1215" s="154" t="s">
        <v>3022</v>
      </c>
      <c r="C1215" s="154" t="s">
        <v>4171</v>
      </c>
      <c r="D1215" s="154"/>
      <c r="E1215" s="179"/>
    </row>
    <row r="1216" spans="1:5">
      <c r="A1216" s="154" t="s">
        <v>1316</v>
      </c>
      <c r="B1216" s="154" t="s">
        <v>3023</v>
      </c>
      <c r="C1216" s="154" t="s">
        <v>4171</v>
      </c>
      <c r="D1216" s="154"/>
      <c r="E1216" s="179"/>
    </row>
    <row r="1217" spans="1:5">
      <c r="A1217" s="154" t="s">
        <v>1317</v>
      </c>
      <c r="B1217" s="154" t="s">
        <v>3024</v>
      </c>
      <c r="C1217" s="154" t="s">
        <v>4171</v>
      </c>
      <c r="D1217" s="154"/>
      <c r="E1217" s="179">
        <v>317464953612</v>
      </c>
    </row>
    <row r="1218" spans="1:5">
      <c r="A1218" s="154" t="s">
        <v>1318</v>
      </c>
      <c r="B1218" s="154" t="s">
        <v>3025</v>
      </c>
      <c r="C1218" s="154" t="s">
        <v>4171</v>
      </c>
      <c r="D1218" s="154"/>
      <c r="E1218" s="179">
        <v>67939555908</v>
      </c>
    </row>
    <row r="1219" spans="1:5">
      <c r="A1219" s="154" t="s">
        <v>1319</v>
      </c>
      <c r="B1219" s="154" t="s">
        <v>3026</v>
      </c>
      <c r="C1219" s="154" t="s">
        <v>4171</v>
      </c>
      <c r="D1219" s="154"/>
      <c r="E1219" s="179">
        <v>17932931511</v>
      </c>
    </row>
    <row r="1220" spans="1:5">
      <c r="A1220" s="154" t="s">
        <v>521</v>
      </c>
      <c r="B1220" s="154" t="s">
        <v>2234</v>
      </c>
      <c r="C1220" s="154" t="s">
        <v>4171</v>
      </c>
      <c r="D1220" s="154"/>
      <c r="E1220" s="179"/>
    </row>
    <row r="1221" spans="1:5">
      <c r="A1221" s="154" t="s">
        <v>4286</v>
      </c>
      <c r="B1221" s="154" t="s">
        <v>4287</v>
      </c>
      <c r="C1221" s="154" t="s">
        <v>4171</v>
      </c>
      <c r="D1221" s="154"/>
      <c r="E1221" s="179"/>
    </row>
    <row r="1222" spans="1:5">
      <c r="A1222" s="154" t="s">
        <v>1320</v>
      </c>
      <c r="B1222" s="154" t="s">
        <v>4314</v>
      </c>
      <c r="C1222" s="154" t="s">
        <v>4171</v>
      </c>
      <c r="D1222" s="154"/>
      <c r="E1222" s="179"/>
    </row>
    <row r="1223" spans="1:5">
      <c r="A1223" s="154" t="s">
        <v>3029</v>
      </c>
      <c r="B1223" s="154" t="s">
        <v>3030</v>
      </c>
      <c r="C1223" s="154" t="s">
        <v>4171</v>
      </c>
      <c r="D1223" s="154"/>
      <c r="E1223" s="179"/>
    </row>
    <row r="1224" spans="1:5">
      <c r="A1224" s="154" t="s">
        <v>1321</v>
      </c>
      <c r="B1224" s="154" t="s">
        <v>3031</v>
      </c>
      <c r="C1224" s="154" t="s">
        <v>4171</v>
      </c>
      <c r="D1224" s="154"/>
      <c r="E1224" s="179"/>
    </row>
    <row r="1225" spans="1:5">
      <c r="A1225" s="154" t="s">
        <v>1323</v>
      </c>
      <c r="B1225" s="154" t="s">
        <v>3036</v>
      </c>
      <c r="C1225" s="154" t="s">
        <v>4171</v>
      </c>
      <c r="D1225" s="154"/>
      <c r="E1225" s="179"/>
    </row>
    <row r="1226" spans="1:5">
      <c r="A1226" s="154" t="s">
        <v>1324</v>
      </c>
      <c r="B1226" s="154" t="s">
        <v>3037</v>
      </c>
      <c r="C1226" s="154" t="s">
        <v>4171</v>
      </c>
      <c r="D1226" s="154"/>
      <c r="E1226" s="179">
        <v>12964195194</v>
      </c>
    </row>
    <row r="1227" spans="1:5">
      <c r="A1227" s="154" t="s">
        <v>1325</v>
      </c>
      <c r="B1227" s="154" t="s">
        <v>3038</v>
      </c>
      <c r="C1227" s="154" t="s">
        <v>4171</v>
      </c>
      <c r="D1227" s="154"/>
      <c r="E1227" s="179">
        <v>38343640650</v>
      </c>
    </row>
    <row r="1228" spans="1:5">
      <c r="A1228" s="154" t="s">
        <v>906</v>
      </c>
      <c r="B1228" s="154" t="s">
        <v>3039</v>
      </c>
      <c r="C1228" s="154" t="s">
        <v>4171</v>
      </c>
      <c r="D1228" s="154"/>
      <c r="E1228" s="179">
        <v>232472665364</v>
      </c>
    </row>
    <row r="1229" spans="1:5">
      <c r="A1229" s="154" t="s">
        <v>1329</v>
      </c>
      <c r="B1229" s="154" t="s">
        <v>3043</v>
      </c>
      <c r="C1229" s="154" t="s">
        <v>4171</v>
      </c>
      <c r="D1229" s="154"/>
      <c r="E1229" s="179"/>
    </row>
    <row r="1230" spans="1:5">
      <c r="A1230" s="154" t="s">
        <v>1330</v>
      </c>
      <c r="B1230" s="154" t="s">
        <v>3044</v>
      </c>
      <c r="C1230" s="154" t="s">
        <v>4171</v>
      </c>
      <c r="D1230" s="154"/>
      <c r="E1230" s="179">
        <v>38791474736</v>
      </c>
    </row>
    <row r="1231" spans="1:5">
      <c r="A1231" s="154" t="s">
        <v>1331</v>
      </c>
      <c r="B1231" s="154" t="s">
        <v>3045</v>
      </c>
      <c r="C1231" s="154" t="s">
        <v>4171</v>
      </c>
      <c r="D1231" s="154"/>
      <c r="E1231" s="179"/>
    </row>
    <row r="1232" spans="1:5">
      <c r="A1232" s="154" t="s">
        <v>1333</v>
      </c>
      <c r="B1232" s="154" t="s">
        <v>3048</v>
      </c>
      <c r="C1232" s="154" t="s">
        <v>4171</v>
      </c>
      <c r="D1232" s="154"/>
      <c r="E1232" s="179">
        <v>34456413130</v>
      </c>
    </row>
    <row r="1233" spans="1:5">
      <c r="A1233" s="154" t="s">
        <v>1335</v>
      </c>
      <c r="B1233" s="154" t="s">
        <v>3050</v>
      </c>
      <c r="C1233" s="154" t="s">
        <v>4171</v>
      </c>
      <c r="D1233" s="154"/>
      <c r="E1233" s="179"/>
    </row>
    <row r="1234" spans="1:5">
      <c r="A1234" s="154" t="s">
        <v>955</v>
      </c>
      <c r="B1234" s="154" t="s">
        <v>3051</v>
      </c>
      <c r="C1234" s="154" t="s">
        <v>4171</v>
      </c>
      <c r="D1234" s="154"/>
      <c r="E1234" s="179"/>
    </row>
    <row r="1235" spans="1:5">
      <c r="A1235" s="154" t="s">
        <v>956</v>
      </c>
      <c r="B1235" s="154" t="s">
        <v>3052</v>
      </c>
      <c r="C1235" s="154" t="s">
        <v>4171</v>
      </c>
      <c r="D1235" s="154"/>
      <c r="E1235" s="179"/>
    </row>
    <row r="1236" spans="1:5">
      <c r="A1236" s="154" t="s">
        <v>1336</v>
      </c>
      <c r="B1236" s="154" t="s">
        <v>3053</v>
      </c>
      <c r="C1236" s="154" t="s">
        <v>4171</v>
      </c>
      <c r="D1236" s="154"/>
      <c r="E1236" s="179"/>
    </row>
    <row r="1237" spans="1:5">
      <c r="A1237" s="154" t="s">
        <v>1337</v>
      </c>
      <c r="B1237" s="154" t="s">
        <v>3054</v>
      </c>
      <c r="C1237" s="154" t="s">
        <v>4171</v>
      </c>
      <c r="D1237" s="154"/>
      <c r="E1237" s="179"/>
    </row>
    <row r="1238" spans="1:5">
      <c r="A1238" s="154" t="s">
        <v>2243</v>
      </c>
      <c r="B1238" s="154" t="s">
        <v>2244</v>
      </c>
      <c r="C1238" s="154" t="s">
        <v>4171</v>
      </c>
      <c r="D1238" s="154"/>
      <c r="E1238" s="179"/>
    </row>
    <row r="1239" spans="1:5">
      <c r="A1239" s="154" t="s">
        <v>3764</v>
      </c>
      <c r="B1239" s="154" t="s">
        <v>3765</v>
      </c>
      <c r="C1239" s="154" t="s">
        <v>4171</v>
      </c>
      <c r="D1239" s="154"/>
      <c r="E1239" s="179"/>
    </row>
    <row r="1240" spans="1:5">
      <c r="A1240" s="154" t="s">
        <v>776</v>
      </c>
      <c r="B1240" s="154" t="s">
        <v>3055</v>
      </c>
      <c r="C1240" s="154" t="s">
        <v>4171</v>
      </c>
      <c r="D1240" s="154"/>
      <c r="E1240" s="179">
        <v>44863879607724</v>
      </c>
    </row>
    <row r="1241" spans="1:5">
      <c r="A1241" s="154" t="s">
        <v>1338</v>
      </c>
      <c r="B1241" s="154" t="s">
        <v>3056</v>
      </c>
      <c r="C1241" s="154" t="s">
        <v>4171</v>
      </c>
      <c r="D1241" s="154"/>
      <c r="E1241" s="179"/>
    </row>
    <row r="1242" spans="1:5">
      <c r="A1242" s="154" t="s">
        <v>1339</v>
      </c>
      <c r="B1242" s="154" t="s">
        <v>3058</v>
      </c>
      <c r="C1242" s="154" t="s">
        <v>4171</v>
      </c>
      <c r="D1242" s="154"/>
      <c r="E1242" s="179"/>
    </row>
    <row r="1243" spans="1:5">
      <c r="A1243" s="154" t="s">
        <v>3693</v>
      </c>
      <c r="B1243" s="154" t="s">
        <v>3694</v>
      </c>
      <c r="C1243" s="154" t="s">
        <v>4171</v>
      </c>
      <c r="D1243" s="154"/>
      <c r="E1243" s="179">
        <v>94887348537</v>
      </c>
    </row>
    <row r="1244" spans="1:5">
      <c r="A1244" s="154" t="s">
        <v>3059</v>
      </c>
      <c r="B1244" s="154" t="s">
        <v>3060</v>
      </c>
      <c r="C1244" s="154" t="s">
        <v>4171</v>
      </c>
      <c r="D1244" s="154"/>
      <c r="E1244" s="179">
        <v>438265463404</v>
      </c>
    </row>
    <row r="1245" spans="1:5">
      <c r="A1245" s="154" t="s">
        <v>3846</v>
      </c>
      <c r="B1245" s="154" t="s">
        <v>3847</v>
      </c>
      <c r="C1245" s="154" t="s">
        <v>4171</v>
      </c>
      <c r="D1245" s="154"/>
      <c r="E1245" s="179">
        <v>421915971355</v>
      </c>
    </row>
    <row r="1246" spans="1:5">
      <c r="A1246" s="154" t="s">
        <v>1606</v>
      </c>
      <c r="B1246" s="154" t="s">
        <v>3061</v>
      </c>
      <c r="C1246" s="154" t="s">
        <v>4171</v>
      </c>
      <c r="D1246" s="154"/>
      <c r="E1246" s="179">
        <v>207861894431</v>
      </c>
    </row>
    <row r="1247" spans="1:5">
      <c r="A1247" s="154" t="s">
        <v>1340</v>
      </c>
      <c r="B1247" s="154" t="s">
        <v>4219</v>
      </c>
      <c r="C1247" s="154" t="s">
        <v>4171</v>
      </c>
      <c r="D1247" s="154"/>
      <c r="E1247" s="179">
        <v>556687263852</v>
      </c>
    </row>
    <row r="1248" spans="1:5">
      <c r="A1248" s="154" t="s">
        <v>873</v>
      </c>
      <c r="B1248" s="154" t="s">
        <v>3064</v>
      </c>
      <c r="C1248" s="154" t="s">
        <v>4171</v>
      </c>
      <c r="D1248" s="154"/>
      <c r="E1248" s="179"/>
    </row>
    <row r="1249" spans="1:5">
      <c r="A1249" s="154" t="s">
        <v>1341</v>
      </c>
      <c r="B1249" s="154" t="s">
        <v>3065</v>
      </c>
      <c r="C1249" s="154" t="s">
        <v>4171</v>
      </c>
      <c r="D1249" s="154"/>
      <c r="E1249" s="179"/>
    </row>
    <row r="1250" spans="1:5">
      <c r="A1250" s="154" t="s">
        <v>532</v>
      </c>
      <c r="B1250" s="154" t="s">
        <v>2249</v>
      </c>
      <c r="C1250" s="154" t="s">
        <v>4171</v>
      </c>
      <c r="D1250" s="154"/>
      <c r="E1250" s="179">
        <v>91686805236</v>
      </c>
    </row>
    <row r="1251" spans="1:5">
      <c r="A1251" s="154" t="s">
        <v>1342</v>
      </c>
      <c r="B1251" s="154" t="s">
        <v>3066</v>
      </c>
      <c r="C1251" s="154" t="s">
        <v>4171</v>
      </c>
      <c r="D1251" s="154"/>
      <c r="E1251" s="179"/>
    </row>
    <row r="1252" spans="1:5">
      <c r="A1252" s="154" t="s">
        <v>535</v>
      </c>
      <c r="B1252" s="154" t="s">
        <v>2252</v>
      </c>
      <c r="C1252" s="154" t="s">
        <v>4171</v>
      </c>
      <c r="D1252" s="154"/>
      <c r="E1252" s="179">
        <v>11020916604</v>
      </c>
    </row>
    <row r="1253" spans="1:5">
      <c r="A1253" s="154" t="s">
        <v>1347</v>
      </c>
      <c r="B1253" s="154" t="s">
        <v>3071</v>
      </c>
      <c r="C1253" s="154" t="s">
        <v>4171</v>
      </c>
      <c r="D1253" s="154"/>
      <c r="E1253" s="179">
        <v>2110740803095</v>
      </c>
    </row>
    <row r="1254" spans="1:5">
      <c r="A1254" s="154" t="s">
        <v>1348</v>
      </c>
      <c r="B1254" s="154" t="s">
        <v>3072</v>
      </c>
      <c r="C1254" s="154" t="s">
        <v>4171</v>
      </c>
      <c r="D1254" s="154"/>
      <c r="E1254" s="179"/>
    </row>
    <row r="1255" spans="1:5">
      <c r="A1255" s="154" t="s">
        <v>821</v>
      </c>
      <c r="B1255" s="154" t="s">
        <v>3073</v>
      </c>
      <c r="C1255" s="154" t="s">
        <v>4171</v>
      </c>
      <c r="D1255" s="154"/>
      <c r="E1255" s="179">
        <v>18760795345</v>
      </c>
    </row>
    <row r="1256" spans="1:5">
      <c r="A1256" s="154" t="s">
        <v>3533</v>
      </c>
      <c r="B1256" s="154" t="s">
        <v>3534</v>
      </c>
      <c r="C1256" s="154" t="s">
        <v>4171</v>
      </c>
      <c r="D1256" s="154"/>
      <c r="E1256" s="179"/>
    </row>
    <row r="1257" spans="1:5">
      <c r="A1257" s="154" t="s">
        <v>1349</v>
      </c>
      <c r="B1257" s="154" t="s">
        <v>3075</v>
      </c>
      <c r="C1257" s="154" t="s">
        <v>4171</v>
      </c>
      <c r="D1257" s="154"/>
      <c r="E1257" s="179">
        <v>270902454</v>
      </c>
    </row>
    <row r="1258" spans="1:5">
      <c r="A1258" s="154" t="s">
        <v>540</v>
      </c>
      <c r="B1258" s="154" t="s">
        <v>2258</v>
      </c>
      <c r="C1258" s="154" t="s">
        <v>4171</v>
      </c>
      <c r="D1258" s="154"/>
      <c r="E1258" s="179">
        <v>744855898550</v>
      </c>
    </row>
    <row r="1259" spans="1:5">
      <c r="A1259" s="154" t="s">
        <v>1350</v>
      </c>
      <c r="B1259" s="154" t="s">
        <v>3076</v>
      </c>
      <c r="C1259" s="154" t="s">
        <v>4171</v>
      </c>
      <c r="D1259" s="154"/>
      <c r="E1259" s="179">
        <v>174203880815</v>
      </c>
    </row>
    <row r="1260" spans="1:5">
      <c r="A1260" s="154" t="s">
        <v>1351</v>
      </c>
      <c r="B1260" s="154" t="s">
        <v>3077</v>
      </c>
      <c r="C1260" s="154" t="s">
        <v>4171</v>
      </c>
      <c r="D1260" s="154"/>
      <c r="E1260" s="179"/>
    </row>
    <row r="1261" spans="1:5">
      <c r="A1261" s="154" t="s">
        <v>1352</v>
      </c>
      <c r="B1261" s="154" t="s">
        <v>3078</v>
      </c>
      <c r="C1261" s="154" t="s">
        <v>4171</v>
      </c>
      <c r="D1261" s="154"/>
      <c r="E1261" s="179">
        <v>135260973297</v>
      </c>
    </row>
    <row r="1262" spans="1:5">
      <c r="A1262" s="154" t="s">
        <v>1353</v>
      </c>
      <c r="B1262" s="154" t="s">
        <v>3079</v>
      </c>
      <c r="C1262" s="154" t="s">
        <v>4171</v>
      </c>
      <c r="D1262" s="154"/>
      <c r="E1262" s="179">
        <v>3812756000</v>
      </c>
    </row>
    <row r="1263" spans="1:5">
      <c r="A1263" s="154" t="s">
        <v>1354</v>
      </c>
      <c r="B1263" s="154" t="s">
        <v>3080</v>
      </c>
      <c r="C1263" s="154" t="s">
        <v>4171</v>
      </c>
      <c r="D1263" s="154"/>
      <c r="E1263" s="179"/>
    </row>
    <row r="1264" spans="1:5">
      <c r="A1264" s="154" t="s">
        <v>1356</v>
      </c>
      <c r="B1264" s="154" t="s">
        <v>4181</v>
      </c>
      <c r="C1264" s="154" t="s">
        <v>4171</v>
      </c>
      <c r="D1264" s="154"/>
      <c r="E1264" s="179"/>
    </row>
    <row r="1265" spans="1:5">
      <c r="A1265" s="154" t="s">
        <v>3535</v>
      </c>
      <c r="B1265" s="154" t="s">
        <v>3536</v>
      </c>
      <c r="C1265" s="154" t="s">
        <v>4171</v>
      </c>
      <c r="D1265" s="154"/>
      <c r="E1265" s="179"/>
    </row>
    <row r="1266" spans="1:5">
      <c r="A1266" s="154" t="s">
        <v>1638</v>
      </c>
      <c r="B1266" s="154" t="s">
        <v>3083</v>
      </c>
      <c r="C1266" s="154" t="s">
        <v>4171</v>
      </c>
      <c r="D1266" s="154"/>
      <c r="E1266" s="179"/>
    </row>
    <row r="1267" spans="1:5">
      <c r="A1267" s="154" t="s">
        <v>958</v>
      </c>
      <c r="B1267" s="154" t="s">
        <v>3084</v>
      </c>
      <c r="C1267" s="154" t="s">
        <v>4171</v>
      </c>
      <c r="D1267" s="154"/>
      <c r="E1267" s="179"/>
    </row>
    <row r="1268" spans="1:5">
      <c r="A1268" s="154" t="s">
        <v>1357</v>
      </c>
      <c r="B1268" s="154" t="s">
        <v>3085</v>
      </c>
      <c r="C1268" s="154" t="s">
        <v>4171</v>
      </c>
      <c r="D1268" s="154"/>
      <c r="E1268" s="179"/>
    </row>
    <row r="1269" spans="1:5">
      <c r="A1269" s="154" t="s">
        <v>1358</v>
      </c>
      <c r="B1269" s="154" t="s">
        <v>3086</v>
      </c>
      <c r="C1269" s="154" t="s">
        <v>4171</v>
      </c>
      <c r="D1269" s="154"/>
      <c r="E1269" s="179">
        <v>88802255515</v>
      </c>
    </row>
    <row r="1270" spans="1:5">
      <c r="A1270" s="154" t="s">
        <v>1359</v>
      </c>
      <c r="B1270" s="154" t="s">
        <v>3087</v>
      </c>
      <c r="C1270" s="154" t="s">
        <v>4171</v>
      </c>
      <c r="D1270" s="154"/>
      <c r="E1270" s="179"/>
    </row>
    <row r="1271" spans="1:5">
      <c r="A1271" s="154" t="s">
        <v>1360</v>
      </c>
      <c r="B1271" s="154" t="s">
        <v>3088</v>
      </c>
      <c r="C1271" s="154" t="s">
        <v>4171</v>
      </c>
      <c r="D1271" s="154"/>
      <c r="E1271" s="179"/>
    </row>
    <row r="1272" spans="1:5">
      <c r="A1272" s="154" t="s">
        <v>1361</v>
      </c>
      <c r="B1272" s="154" t="s">
        <v>3089</v>
      </c>
      <c r="C1272" s="154" t="s">
        <v>4171</v>
      </c>
      <c r="D1272" s="154"/>
      <c r="E1272" s="179">
        <v>87882601018</v>
      </c>
    </row>
    <row r="1273" spans="1:5">
      <c r="A1273" s="154" t="s">
        <v>1362</v>
      </c>
      <c r="B1273" s="154" t="s">
        <v>3090</v>
      </c>
      <c r="C1273" s="154" t="s">
        <v>4171</v>
      </c>
      <c r="D1273" s="154"/>
      <c r="E1273" s="179"/>
    </row>
    <row r="1274" spans="1:5">
      <c r="A1274" s="154" t="s">
        <v>1363</v>
      </c>
      <c r="B1274" s="154" t="s">
        <v>4255</v>
      </c>
      <c r="C1274" s="154" t="s">
        <v>4171</v>
      </c>
      <c r="D1274" s="154"/>
      <c r="E1274" s="179"/>
    </row>
    <row r="1275" spans="1:5">
      <c r="A1275" s="154" t="s">
        <v>223</v>
      </c>
      <c r="B1275" s="154" t="s">
        <v>1903</v>
      </c>
      <c r="C1275" s="154" t="s">
        <v>4171</v>
      </c>
      <c r="D1275" s="154"/>
      <c r="E1275" s="179"/>
    </row>
    <row r="1276" spans="1:5">
      <c r="A1276" s="154" t="s">
        <v>894</v>
      </c>
      <c r="B1276" s="154" t="s">
        <v>4256</v>
      </c>
      <c r="C1276" s="154" t="s">
        <v>4171</v>
      </c>
      <c r="D1276" s="154"/>
      <c r="E1276" s="179">
        <v>638108262918</v>
      </c>
    </row>
    <row r="1277" spans="1:5">
      <c r="A1277" s="154" t="s">
        <v>1364</v>
      </c>
      <c r="B1277" s="154" t="s">
        <v>3093</v>
      </c>
      <c r="C1277" s="154" t="s">
        <v>4171</v>
      </c>
      <c r="D1277" s="154"/>
      <c r="E1277" s="179">
        <v>1359583189563</v>
      </c>
    </row>
    <row r="1278" spans="1:5">
      <c r="A1278" s="154" t="s">
        <v>1365</v>
      </c>
      <c r="B1278" s="154" t="s">
        <v>3094</v>
      </c>
      <c r="C1278" s="154" t="s">
        <v>4171</v>
      </c>
      <c r="D1278" s="154"/>
      <c r="E1278" s="179">
        <v>623739553082</v>
      </c>
    </row>
    <row r="1279" spans="1:5">
      <c r="A1279" s="154" t="s">
        <v>1366</v>
      </c>
      <c r="B1279" s="154" t="s">
        <v>3095</v>
      </c>
      <c r="C1279" s="154" t="s">
        <v>4171</v>
      </c>
      <c r="D1279" s="154"/>
      <c r="E1279" s="179"/>
    </row>
    <row r="1280" spans="1:5">
      <c r="A1280" s="154" t="s">
        <v>1594</v>
      </c>
      <c r="B1280" s="154" t="s">
        <v>3096</v>
      </c>
      <c r="C1280" s="154" t="s">
        <v>4171</v>
      </c>
      <c r="D1280" s="154"/>
      <c r="E1280" s="179">
        <v>422038429104</v>
      </c>
    </row>
    <row r="1281" spans="1:5">
      <c r="A1281" s="154" t="s">
        <v>1367</v>
      </c>
      <c r="B1281" s="154" t="s">
        <v>3097</v>
      </c>
      <c r="C1281" s="154" t="s">
        <v>4171</v>
      </c>
      <c r="D1281" s="154"/>
      <c r="E1281" s="179"/>
    </row>
    <row r="1282" spans="1:5">
      <c r="A1282" s="154" t="s">
        <v>881</v>
      </c>
      <c r="B1282" s="154" t="s">
        <v>3098</v>
      </c>
      <c r="C1282" s="154" t="s">
        <v>4171</v>
      </c>
      <c r="D1282" s="154"/>
      <c r="E1282" s="179">
        <v>302276394731</v>
      </c>
    </row>
    <row r="1283" spans="1:5">
      <c r="A1283" s="154" t="s">
        <v>889</v>
      </c>
      <c r="B1283" s="154" t="s">
        <v>3099</v>
      </c>
      <c r="C1283" s="154" t="s">
        <v>4171</v>
      </c>
      <c r="D1283" s="154"/>
      <c r="E1283" s="179">
        <v>118898198130</v>
      </c>
    </row>
    <row r="1284" spans="1:5">
      <c r="A1284" s="154" t="s">
        <v>1906</v>
      </c>
      <c r="B1284" s="154" t="s">
        <v>1907</v>
      </c>
      <c r="C1284" s="154" t="s">
        <v>4171</v>
      </c>
      <c r="D1284" s="154"/>
      <c r="E1284" s="179">
        <v>0</v>
      </c>
    </row>
    <row r="1285" spans="1:5">
      <c r="A1285" s="154" t="s">
        <v>1369</v>
      </c>
      <c r="B1285" s="154" t="s">
        <v>3101</v>
      </c>
      <c r="C1285" s="154" t="s">
        <v>4171</v>
      </c>
      <c r="D1285" s="154"/>
      <c r="E1285" s="179"/>
    </row>
    <row r="1286" spans="1:5">
      <c r="A1286" s="154" t="s">
        <v>1370</v>
      </c>
      <c r="B1286" s="154" t="s">
        <v>3102</v>
      </c>
      <c r="C1286" s="154" t="s">
        <v>4171</v>
      </c>
      <c r="D1286" s="154"/>
      <c r="E1286" s="179">
        <v>389180823585</v>
      </c>
    </row>
    <row r="1287" spans="1:5">
      <c r="A1287" s="154" t="s">
        <v>830</v>
      </c>
      <c r="B1287" s="154" t="s">
        <v>3103</v>
      </c>
      <c r="C1287" s="154" t="s">
        <v>4171</v>
      </c>
      <c r="D1287" s="154"/>
      <c r="E1287" s="179">
        <v>73875809551</v>
      </c>
    </row>
    <row r="1288" spans="1:5">
      <c r="A1288" s="154" t="s">
        <v>1371</v>
      </c>
      <c r="B1288" s="154" t="s">
        <v>3104</v>
      </c>
      <c r="C1288" s="154" t="s">
        <v>4171</v>
      </c>
      <c r="D1288" s="154"/>
      <c r="E1288" s="179">
        <v>32413973987</v>
      </c>
    </row>
    <row r="1289" spans="1:5">
      <c r="A1289" s="154" t="s">
        <v>1372</v>
      </c>
      <c r="B1289" s="154" t="s">
        <v>3105</v>
      </c>
      <c r="C1289" s="154" t="s">
        <v>4171</v>
      </c>
      <c r="D1289" s="154"/>
      <c r="E1289" s="179"/>
    </row>
    <row r="1290" spans="1:5">
      <c r="A1290" s="154" t="s">
        <v>1373</v>
      </c>
      <c r="B1290" s="154" t="s">
        <v>3106</v>
      </c>
      <c r="C1290" s="154" t="s">
        <v>4171</v>
      </c>
      <c r="D1290" s="154"/>
      <c r="E1290" s="179"/>
    </row>
    <row r="1291" spans="1:5">
      <c r="A1291" s="154" t="s">
        <v>4257</v>
      </c>
      <c r="B1291" s="154" t="s">
        <v>4258</v>
      </c>
      <c r="C1291" s="154" t="s">
        <v>4171</v>
      </c>
      <c r="D1291" s="154"/>
      <c r="E1291" s="179">
        <v>184869879518</v>
      </c>
    </row>
    <row r="1292" spans="1:5">
      <c r="A1292" s="154" t="s">
        <v>1375</v>
      </c>
      <c r="B1292" s="154" t="s">
        <v>3110</v>
      </c>
      <c r="C1292" s="154" t="s">
        <v>4171</v>
      </c>
      <c r="D1292" s="154"/>
      <c r="E1292" s="179"/>
    </row>
    <row r="1293" spans="1:5">
      <c r="A1293" s="154" t="s">
        <v>899</v>
      </c>
      <c r="B1293" s="154" t="s">
        <v>3111</v>
      </c>
      <c r="C1293" s="154" t="s">
        <v>4171</v>
      </c>
      <c r="D1293" s="154"/>
      <c r="E1293" s="179"/>
    </row>
    <row r="1294" spans="1:5">
      <c r="A1294" s="154" t="s">
        <v>1376</v>
      </c>
      <c r="B1294" s="154" t="s">
        <v>3112</v>
      </c>
      <c r="C1294" s="154" t="s">
        <v>4171</v>
      </c>
      <c r="D1294" s="154"/>
      <c r="E1294" s="179">
        <v>135762973917</v>
      </c>
    </row>
    <row r="1295" spans="1:5">
      <c r="A1295" s="154" t="s">
        <v>1602</v>
      </c>
      <c r="B1295" s="154" t="s">
        <v>3113</v>
      </c>
      <c r="C1295" s="154" t="s">
        <v>4171</v>
      </c>
      <c r="D1295" s="154"/>
      <c r="E1295" s="179">
        <v>61078911796</v>
      </c>
    </row>
    <row r="1296" spans="1:5">
      <c r="A1296" s="154" t="s">
        <v>564</v>
      </c>
      <c r="B1296" s="154" t="s">
        <v>3116</v>
      </c>
      <c r="C1296" s="154" t="s">
        <v>4171</v>
      </c>
      <c r="D1296" s="154"/>
      <c r="E1296" s="179">
        <v>41043525776</v>
      </c>
    </row>
    <row r="1297" spans="1:5">
      <c r="A1297" s="154" t="s">
        <v>1379</v>
      </c>
      <c r="B1297" s="154" t="s">
        <v>3117</v>
      </c>
      <c r="C1297" s="154" t="s">
        <v>4171</v>
      </c>
      <c r="D1297" s="154"/>
      <c r="E1297" s="179">
        <v>5331767608</v>
      </c>
    </row>
    <row r="1298" spans="1:5">
      <c r="A1298" s="154" t="s">
        <v>568</v>
      </c>
      <c r="B1298" s="154" t="s">
        <v>4288</v>
      </c>
      <c r="C1298" s="154" t="s">
        <v>4171</v>
      </c>
      <c r="D1298" s="154"/>
      <c r="E1298" s="179">
        <v>2563571520</v>
      </c>
    </row>
    <row r="1299" spans="1:5">
      <c r="A1299" s="154" t="s">
        <v>841</v>
      </c>
      <c r="B1299" s="154" t="s">
        <v>3118</v>
      </c>
      <c r="C1299" s="154" t="s">
        <v>4171</v>
      </c>
      <c r="D1299" s="154"/>
      <c r="E1299" s="179">
        <v>432765699227</v>
      </c>
    </row>
    <row r="1300" spans="1:5">
      <c r="A1300" s="154" t="s">
        <v>857</v>
      </c>
      <c r="B1300" s="154" t="s">
        <v>3119</v>
      </c>
      <c r="C1300" s="154" t="s">
        <v>4171</v>
      </c>
      <c r="D1300" s="154"/>
      <c r="E1300" s="179"/>
    </row>
    <row r="1301" spans="1:5">
      <c r="A1301" s="154" t="s">
        <v>1380</v>
      </c>
      <c r="B1301" s="154" t="s">
        <v>3121</v>
      </c>
      <c r="C1301" s="154" t="s">
        <v>4171</v>
      </c>
      <c r="D1301" s="154"/>
      <c r="E1301" s="179">
        <v>0</v>
      </c>
    </row>
    <row r="1302" spans="1:5">
      <c r="A1302" s="154" t="s">
        <v>1381</v>
      </c>
      <c r="B1302" s="154" t="s">
        <v>3122</v>
      </c>
      <c r="C1302" s="154" t="s">
        <v>4171</v>
      </c>
      <c r="D1302" s="154"/>
      <c r="E1302" s="179">
        <v>2278686753</v>
      </c>
    </row>
    <row r="1303" spans="1:5">
      <c r="A1303" s="154" t="s">
        <v>571</v>
      </c>
      <c r="B1303" s="154" t="s">
        <v>3874</v>
      </c>
      <c r="C1303" s="154" t="s">
        <v>4171</v>
      </c>
      <c r="D1303" s="154"/>
      <c r="E1303" s="179">
        <v>338725456268</v>
      </c>
    </row>
    <row r="1304" spans="1:5">
      <c r="A1304" s="154" t="s">
        <v>1382</v>
      </c>
      <c r="B1304" s="154" t="s">
        <v>3124</v>
      </c>
      <c r="C1304" s="154" t="s">
        <v>4171</v>
      </c>
      <c r="D1304" s="154"/>
      <c r="E1304" s="179">
        <v>400311538911</v>
      </c>
    </row>
    <row r="1305" spans="1:5">
      <c r="A1305" s="154" t="s">
        <v>785</v>
      </c>
      <c r="B1305" s="154" t="s">
        <v>3125</v>
      </c>
      <c r="C1305" s="154" t="s">
        <v>4171</v>
      </c>
      <c r="D1305" s="154"/>
      <c r="E1305" s="179"/>
    </row>
    <row r="1306" spans="1:5">
      <c r="A1306" s="154" t="s">
        <v>1383</v>
      </c>
      <c r="B1306" s="154" t="s">
        <v>3126</v>
      </c>
      <c r="C1306" s="154" t="s">
        <v>4171</v>
      </c>
      <c r="D1306" s="154"/>
      <c r="E1306" s="179">
        <v>32514471814</v>
      </c>
    </row>
    <row r="1307" spans="1:5">
      <c r="A1307" s="154" t="s">
        <v>1385</v>
      </c>
      <c r="B1307" s="154" t="s">
        <v>3802</v>
      </c>
      <c r="C1307" s="154" t="s">
        <v>4171</v>
      </c>
      <c r="D1307" s="154"/>
      <c r="E1307" s="179"/>
    </row>
    <row r="1308" spans="1:5">
      <c r="A1308" s="154" t="s">
        <v>231</v>
      </c>
      <c r="B1308" s="154" t="s">
        <v>1913</v>
      </c>
      <c r="C1308" s="154" t="s">
        <v>4171</v>
      </c>
      <c r="D1308" s="154"/>
      <c r="E1308" s="179">
        <v>9541973023</v>
      </c>
    </row>
    <row r="1309" spans="1:5">
      <c r="A1309" s="154" t="s">
        <v>765</v>
      </c>
      <c r="B1309" s="154" t="s">
        <v>3130</v>
      </c>
      <c r="C1309" s="154" t="s">
        <v>4171</v>
      </c>
      <c r="D1309" s="154"/>
      <c r="E1309" s="179">
        <v>2987146058</v>
      </c>
    </row>
    <row r="1310" spans="1:5">
      <c r="A1310" s="154" t="s">
        <v>1387</v>
      </c>
      <c r="B1310" s="154" t="s">
        <v>3131</v>
      </c>
      <c r="C1310" s="154" t="s">
        <v>4171</v>
      </c>
      <c r="D1310" s="154"/>
      <c r="E1310" s="179">
        <v>70833332</v>
      </c>
    </row>
    <row r="1311" spans="1:5">
      <c r="A1311" s="154" t="s">
        <v>232</v>
      </c>
      <c r="B1311" s="154" t="s">
        <v>1914</v>
      </c>
      <c r="C1311" s="154" t="s">
        <v>4171</v>
      </c>
      <c r="D1311" s="154"/>
      <c r="E1311" s="179">
        <v>255493145711</v>
      </c>
    </row>
    <row r="1312" spans="1:5">
      <c r="A1312" s="154" t="s">
        <v>233</v>
      </c>
      <c r="B1312" s="154" t="s">
        <v>1915</v>
      </c>
      <c r="C1312" s="154" t="s">
        <v>4171</v>
      </c>
      <c r="D1312" s="154"/>
      <c r="E1312" s="179">
        <v>33325170659</v>
      </c>
    </row>
    <row r="1313" spans="1:5">
      <c r="A1313" s="154" t="s">
        <v>234</v>
      </c>
      <c r="B1313" s="154" t="s">
        <v>1916</v>
      </c>
      <c r="C1313" s="154" t="s">
        <v>4171</v>
      </c>
      <c r="D1313" s="154"/>
      <c r="E1313" s="179">
        <v>24000000</v>
      </c>
    </row>
    <row r="1314" spans="1:5">
      <c r="A1314" s="154" t="s">
        <v>1390</v>
      </c>
      <c r="B1314" s="154" t="s">
        <v>4220</v>
      </c>
      <c r="C1314" s="154" t="s">
        <v>4171</v>
      </c>
      <c r="D1314" s="154"/>
      <c r="E1314" s="179"/>
    </row>
    <row r="1315" spans="1:5">
      <c r="A1315" s="154" t="s">
        <v>1391</v>
      </c>
      <c r="B1315" s="154" t="s">
        <v>3135</v>
      </c>
      <c r="C1315" s="154" t="s">
        <v>4171</v>
      </c>
      <c r="D1315" s="154"/>
      <c r="E1315" s="179"/>
    </row>
    <row r="1316" spans="1:5">
      <c r="A1316" s="154" t="s">
        <v>573</v>
      </c>
      <c r="B1316" s="154" t="s">
        <v>3138</v>
      </c>
      <c r="C1316" s="154" t="s">
        <v>4171</v>
      </c>
      <c r="D1316" s="154"/>
      <c r="E1316" s="179">
        <v>498807098240</v>
      </c>
    </row>
    <row r="1317" spans="1:5">
      <c r="A1317" s="154" t="s">
        <v>800</v>
      </c>
      <c r="B1317" s="154" t="s">
        <v>3139</v>
      </c>
      <c r="C1317" s="154" t="s">
        <v>4171</v>
      </c>
      <c r="D1317" s="154"/>
      <c r="E1317" s="179">
        <v>2763376725791</v>
      </c>
    </row>
    <row r="1318" spans="1:5">
      <c r="A1318" s="154" t="s">
        <v>1627</v>
      </c>
      <c r="B1318" s="154" t="s">
        <v>3539</v>
      </c>
      <c r="C1318" s="154" t="s">
        <v>4171</v>
      </c>
      <c r="D1318" s="154"/>
      <c r="E1318" s="179"/>
    </row>
    <row r="1319" spans="1:5">
      <c r="A1319" s="154" t="s">
        <v>1394</v>
      </c>
      <c r="B1319" s="154" t="s">
        <v>3140</v>
      </c>
      <c r="C1319" s="154" t="s">
        <v>4171</v>
      </c>
      <c r="D1319" s="154"/>
      <c r="E1319" s="179"/>
    </row>
    <row r="1320" spans="1:5">
      <c r="A1320" s="154" t="s">
        <v>1395</v>
      </c>
      <c r="B1320" s="154" t="s">
        <v>3141</v>
      </c>
      <c r="C1320" s="154" t="s">
        <v>4171</v>
      </c>
      <c r="D1320" s="154"/>
      <c r="E1320" s="179">
        <v>27004152052</v>
      </c>
    </row>
    <row r="1321" spans="1:5">
      <c r="A1321" s="154" t="s">
        <v>1396</v>
      </c>
      <c r="B1321" s="154" t="s">
        <v>3142</v>
      </c>
      <c r="C1321" s="154" t="s">
        <v>4171</v>
      </c>
      <c r="D1321" s="154"/>
      <c r="E1321" s="179">
        <v>26244846552</v>
      </c>
    </row>
    <row r="1322" spans="1:5">
      <c r="A1322" s="154" t="s">
        <v>1397</v>
      </c>
      <c r="B1322" s="154" t="s">
        <v>3143</v>
      </c>
      <c r="C1322" s="154" t="s">
        <v>4171</v>
      </c>
      <c r="D1322" s="154"/>
      <c r="E1322" s="179"/>
    </row>
    <row r="1323" spans="1:5">
      <c r="A1323" s="154" t="s">
        <v>780</v>
      </c>
      <c r="B1323" s="154" t="s">
        <v>3144</v>
      </c>
      <c r="C1323" s="154" t="s">
        <v>4171</v>
      </c>
      <c r="D1323" s="154"/>
      <c r="E1323" s="179">
        <v>2733905266547</v>
      </c>
    </row>
    <row r="1324" spans="1:5">
      <c r="A1324" s="154" t="s">
        <v>1398</v>
      </c>
      <c r="B1324" s="154" t="s">
        <v>3145</v>
      </c>
      <c r="C1324" s="154" t="s">
        <v>4171</v>
      </c>
      <c r="D1324" s="154"/>
      <c r="E1324" s="179"/>
    </row>
    <row r="1325" spans="1:5">
      <c r="A1325" s="154" t="s">
        <v>1399</v>
      </c>
      <c r="B1325" s="154" t="s">
        <v>3884</v>
      </c>
      <c r="C1325" s="154" t="s">
        <v>4171</v>
      </c>
      <c r="D1325" s="154"/>
      <c r="E1325" s="179"/>
    </row>
    <row r="1326" spans="1:5">
      <c r="A1326" s="154" t="s">
        <v>1400</v>
      </c>
      <c r="B1326" s="154" t="s">
        <v>4259</v>
      </c>
      <c r="C1326" s="154" t="s">
        <v>4171</v>
      </c>
      <c r="D1326" s="154"/>
      <c r="E1326" s="179">
        <v>66278364126</v>
      </c>
    </row>
    <row r="1327" spans="1:5">
      <c r="A1327" s="154" t="s">
        <v>1401</v>
      </c>
      <c r="B1327" s="154" t="s">
        <v>3148</v>
      </c>
      <c r="C1327" s="154" t="s">
        <v>4171</v>
      </c>
      <c r="D1327" s="154"/>
      <c r="E1327" s="179"/>
    </row>
    <row r="1328" spans="1:5">
      <c r="A1328" s="154" t="s">
        <v>237</v>
      </c>
      <c r="B1328" s="154" t="s">
        <v>1919</v>
      </c>
      <c r="C1328" s="154" t="s">
        <v>4171</v>
      </c>
      <c r="D1328" s="154"/>
      <c r="E1328" s="179"/>
    </row>
    <row r="1329" spans="1:5">
      <c r="A1329" s="154" t="s">
        <v>3151</v>
      </c>
      <c r="B1329" s="154" t="s">
        <v>3152</v>
      </c>
      <c r="C1329" s="154" t="s">
        <v>4171</v>
      </c>
      <c r="D1329" s="154"/>
      <c r="E1329" s="179"/>
    </row>
    <row r="1330" spans="1:5">
      <c r="A1330" s="154" t="s">
        <v>4182</v>
      </c>
      <c r="B1330" s="154" t="s">
        <v>4183</v>
      </c>
      <c r="C1330" s="154" t="s">
        <v>4171</v>
      </c>
      <c r="D1330" s="154"/>
      <c r="E1330" s="179">
        <v>95895731638</v>
      </c>
    </row>
    <row r="1331" spans="1:5">
      <c r="A1331" s="154" t="s">
        <v>239</v>
      </c>
      <c r="B1331" s="154" t="s">
        <v>1921</v>
      </c>
      <c r="C1331" s="154" t="s">
        <v>4171</v>
      </c>
      <c r="D1331" s="154"/>
      <c r="E1331" s="179">
        <v>43966031472</v>
      </c>
    </row>
    <row r="1332" spans="1:5">
      <c r="A1332" s="154" t="s">
        <v>1405</v>
      </c>
      <c r="B1332" s="154" t="s">
        <v>3158</v>
      </c>
      <c r="C1332" s="154" t="s">
        <v>4171</v>
      </c>
      <c r="D1332" s="154"/>
      <c r="E1332" s="179">
        <v>387220346529</v>
      </c>
    </row>
    <row r="1333" spans="1:5">
      <c r="A1333" s="154" t="s">
        <v>1408</v>
      </c>
      <c r="B1333" s="154" t="s">
        <v>3161</v>
      </c>
      <c r="C1333" s="154" t="s">
        <v>4171</v>
      </c>
      <c r="D1333" s="154"/>
      <c r="E1333" s="179"/>
    </row>
    <row r="1334" spans="1:5">
      <c r="A1334" s="154" t="s">
        <v>1410</v>
      </c>
      <c r="B1334" s="154" t="s">
        <v>3163</v>
      </c>
      <c r="C1334" s="154" t="s">
        <v>4171</v>
      </c>
      <c r="D1334" s="154"/>
      <c r="E1334" s="179">
        <v>3803330998</v>
      </c>
    </row>
    <row r="1335" spans="1:5">
      <c r="A1335" s="154" t="s">
        <v>579</v>
      </c>
      <c r="B1335" s="154" t="s">
        <v>2297</v>
      </c>
      <c r="C1335" s="154" t="s">
        <v>4171</v>
      </c>
      <c r="D1335" s="154"/>
      <c r="E1335" s="179"/>
    </row>
    <row r="1336" spans="1:5">
      <c r="A1336" s="154" t="s">
        <v>882</v>
      </c>
      <c r="B1336" s="154" t="s">
        <v>3165</v>
      </c>
      <c r="C1336" s="154" t="s">
        <v>4171</v>
      </c>
      <c r="D1336" s="154"/>
      <c r="E1336" s="179"/>
    </row>
    <row r="1337" spans="1:5">
      <c r="A1337" s="154" t="s">
        <v>1412</v>
      </c>
      <c r="B1337" s="154" t="s">
        <v>3168</v>
      </c>
      <c r="C1337" s="154" t="s">
        <v>4171</v>
      </c>
      <c r="D1337" s="154"/>
      <c r="E1337" s="179"/>
    </row>
    <row r="1338" spans="1:5">
      <c r="A1338" s="154" t="s">
        <v>907</v>
      </c>
      <c r="B1338" s="154" t="s">
        <v>3170</v>
      </c>
      <c r="C1338" s="154" t="s">
        <v>4171</v>
      </c>
      <c r="D1338" s="154"/>
      <c r="E1338" s="179">
        <v>778501865816</v>
      </c>
    </row>
    <row r="1339" spans="1:5">
      <c r="A1339" s="154" t="s">
        <v>1414</v>
      </c>
      <c r="B1339" s="154" t="s">
        <v>3171</v>
      </c>
      <c r="C1339" s="154" t="s">
        <v>4171</v>
      </c>
      <c r="D1339" s="154"/>
      <c r="E1339" s="179"/>
    </row>
    <row r="1340" spans="1:5">
      <c r="A1340" s="154" t="s">
        <v>3991</v>
      </c>
      <c r="B1340" s="154" t="s">
        <v>3992</v>
      </c>
      <c r="C1340" s="154" t="s">
        <v>4171</v>
      </c>
      <c r="D1340" s="154"/>
      <c r="E1340" s="179">
        <v>870840505316</v>
      </c>
    </row>
    <row r="1341" spans="1:5">
      <c r="A1341" s="154" t="s">
        <v>4221</v>
      </c>
      <c r="B1341" s="154" t="s">
        <v>4222</v>
      </c>
      <c r="C1341" s="154" t="s">
        <v>4171</v>
      </c>
      <c r="D1341" s="154"/>
      <c r="E1341" s="179"/>
    </row>
    <row r="1342" spans="1:5">
      <c r="A1342" s="154" t="s">
        <v>1415</v>
      </c>
      <c r="B1342" s="154" t="s">
        <v>3172</v>
      </c>
      <c r="C1342" s="154" t="s">
        <v>4171</v>
      </c>
      <c r="D1342" s="154"/>
      <c r="E1342" s="179">
        <v>351402249559</v>
      </c>
    </row>
    <row r="1343" spans="1:5">
      <c r="A1343" s="154" t="s">
        <v>1416</v>
      </c>
      <c r="B1343" s="154" t="s">
        <v>3173</v>
      </c>
      <c r="C1343" s="154" t="s">
        <v>4171</v>
      </c>
      <c r="D1343" s="154"/>
      <c r="E1343" s="179">
        <v>116017125271</v>
      </c>
    </row>
    <row r="1344" spans="1:5">
      <c r="A1344" s="154" t="s">
        <v>1417</v>
      </c>
      <c r="B1344" s="154" t="s">
        <v>3174</v>
      </c>
      <c r="C1344" s="154" t="s">
        <v>4171</v>
      </c>
      <c r="D1344" s="154"/>
      <c r="E1344" s="179">
        <v>19717330829</v>
      </c>
    </row>
    <row r="1345" spans="1:5">
      <c r="A1345" s="154" t="s">
        <v>1418</v>
      </c>
      <c r="B1345" s="154" t="s">
        <v>3175</v>
      </c>
      <c r="C1345" s="154" t="s">
        <v>4171</v>
      </c>
      <c r="D1345" s="154"/>
      <c r="E1345" s="179">
        <v>51802598338</v>
      </c>
    </row>
    <row r="1346" spans="1:5">
      <c r="A1346" s="154" t="s">
        <v>3176</v>
      </c>
      <c r="B1346" s="154" t="s">
        <v>3177</v>
      </c>
      <c r="C1346" s="154" t="s">
        <v>4171</v>
      </c>
      <c r="D1346" s="154"/>
      <c r="E1346" s="179">
        <v>68812422394</v>
      </c>
    </row>
    <row r="1347" spans="1:5">
      <c r="A1347" s="154" t="s">
        <v>819</v>
      </c>
      <c r="B1347" s="154" t="s">
        <v>4223</v>
      </c>
      <c r="C1347" s="154" t="s">
        <v>4171</v>
      </c>
      <c r="D1347" s="154"/>
      <c r="E1347" s="179">
        <v>33261770630</v>
      </c>
    </row>
    <row r="1348" spans="1:5">
      <c r="A1348" s="154" t="s">
        <v>920</v>
      </c>
      <c r="B1348" s="154" t="s">
        <v>3551</v>
      </c>
      <c r="C1348" s="154" t="s">
        <v>4171</v>
      </c>
      <c r="D1348" s="154"/>
      <c r="E1348" s="179"/>
    </row>
    <row r="1349" spans="1:5">
      <c r="A1349" s="154" t="s">
        <v>246</v>
      </c>
      <c r="B1349" s="154" t="s">
        <v>1931</v>
      </c>
      <c r="C1349" s="154" t="s">
        <v>4171</v>
      </c>
      <c r="D1349" s="154"/>
      <c r="E1349" s="179">
        <v>61052907983</v>
      </c>
    </row>
    <row r="1350" spans="1:5">
      <c r="A1350" s="154" t="s">
        <v>1419</v>
      </c>
      <c r="B1350" s="154" t="s">
        <v>3181</v>
      </c>
      <c r="C1350" s="154" t="s">
        <v>4171</v>
      </c>
      <c r="D1350" s="154"/>
      <c r="E1350" s="179">
        <v>199625487049</v>
      </c>
    </row>
    <row r="1351" spans="1:5">
      <c r="A1351" s="154" t="s">
        <v>583</v>
      </c>
      <c r="B1351" s="154" t="s">
        <v>3182</v>
      </c>
      <c r="C1351" s="154" t="s">
        <v>4171</v>
      </c>
      <c r="D1351" s="154"/>
      <c r="E1351" s="179">
        <v>173459444196</v>
      </c>
    </row>
    <row r="1352" spans="1:5">
      <c r="A1352" s="154" t="s">
        <v>1420</v>
      </c>
      <c r="B1352" s="154" t="s">
        <v>3183</v>
      </c>
      <c r="C1352" s="154" t="s">
        <v>4171</v>
      </c>
      <c r="D1352" s="154"/>
      <c r="E1352" s="179"/>
    </row>
    <row r="1353" spans="1:5">
      <c r="A1353" s="154" t="s">
        <v>584</v>
      </c>
      <c r="B1353" s="154" t="s">
        <v>2300</v>
      </c>
      <c r="C1353" s="154" t="s">
        <v>4171</v>
      </c>
      <c r="D1353" s="154"/>
      <c r="E1353" s="179">
        <v>27914407182</v>
      </c>
    </row>
    <row r="1354" spans="1:5">
      <c r="A1354" s="154" t="s">
        <v>822</v>
      </c>
      <c r="B1354" s="154" t="s">
        <v>3186</v>
      </c>
      <c r="C1354" s="154" t="s">
        <v>4171</v>
      </c>
      <c r="D1354" s="154"/>
      <c r="E1354" s="179">
        <v>49021626737</v>
      </c>
    </row>
    <row r="1355" spans="1:5">
      <c r="A1355" s="154" t="s">
        <v>585</v>
      </c>
      <c r="B1355" s="154" t="s">
        <v>2301</v>
      </c>
      <c r="C1355" s="154" t="s">
        <v>4171</v>
      </c>
      <c r="D1355" s="154"/>
      <c r="E1355" s="179">
        <v>69953916608</v>
      </c>
    </row>
    <row r="1356" spans="1:5">
      <c r="A1356" s="154" t="s">
        <v>587</v>
      </c>
      <c r="B1356" s="154" t="s">
        <v>2303</v>
      </c>
      <c r="C1356" s="154" t="s">
        <v>4171</v>
      </c>
      <c r="D1356" s="154"/>
      <c r="E1356" s="179">
        <v>20780592483</v>
      </c>
    </row>
    <row r="1357" spans="1:5">
      <c r="A1357" s="154" t="s">
        <v>1423</v>
      </c>
      <c r="B1357" s="154" t="s">
        <v>3187</v>
      </c>
      <c r="C1357" s="154" t="s">
        <v>4171</v>
      </c>
      <c r="D1357" s="154"/>
      <c r="E1357" s="179"/>
    </row>
    <row r="1358" spans="1:5">
      <c r="A1358" s="154" t="s">
        <v>1424</v>
      </c>
      <c r="B1358" s="154" t="s">
        <v>3188</v>
      </c>
      <c r="C1358" s="154" t="s">
        <v>4171</v>
      </c>
      <c r="D1358" s="154"/>
      <c r="E1358" s="179"/>
    </row>
    <row r="1359" spans="1:5">
      <c r="A1359" s="154" t="s">
        <v>1426</v>
      </c>
      <c r="B1359" s="154" t="s">
        <v>3190</v>
      </c>
      <c r="C1359" s="154" t="s">
        <v>4171</v>
      </c>
      <c r="D1359" s="154"/>
      <c r="E1359" s="179">
        <v>1507548750</v>
      </c>
    </row>
    <row r="1360" spans="1:5">
      <c r="A1360" s="154" t="s">
        <v>1430</v>
      </c>
      <c r="B1360" s="154" t="s">
        <v>3194</v>
      </c>
      <c r="C1360" s="154" t="s">
        <v>4171</v>
      </c>
      <c r="D1360" s="154"/>
      <c r="E1360" s="179"/>
    </row>
    <row r="1361" spans="1:5">
      <c r="A1361" s="154" t="s">
        <v>833</v>
      </c>
      <c r="B1361" s="154" t="s">
        <v>3195</v>
      </c>
      <c r="C1361" s="154" t="s">
        <v>4171</v>
      </c>
      <c r="D1361" s="154"/>
      <c r="E1361" s="179"/>
    </row>
    <row r="1362" spans="1:5">
      <c r="A1362" s="154" t="s">
        <v>593</v>
      </c>
      <c r="B1362" s="154" t="s">
        <v>2309</v>
      </c>
      <c r="C1362" s="154" t="s">
        <v>4171</v>
      </c>
      <c r="D1362" s="154"/>
      <c r="E1362" s="179">
        <v>122401469435</v>
      </c>
    </row>
    <row r="1363" spans="1:5">
      <c r="A1363" s="154" t="s">
        <v>794</v>
      </c>
      <c r="B1363" s="154" t="s">
        <v>3196</v>
      </c>
      <c r="C1363" s="154" t="s">
        <v>4171</v>
      </c>
      <c r="D1363" s="154"/>
      <c r="E1363" s="179"/>
    </row>
    <row r="1364" spans="1:5">
      <c r="A1364" s="154" t="s">
        <v>1432</v>
      </c>
      <c r="B1364" s="154" t="s">
        <v>3198</v>
      </c>
      <c r="C1364" s="154" t="s">
        <v>4171</v>
      </c>
      <c r="D1364" s="154"/>
      <c r="E1364" s="179"/>
    </row>
    <row r="1365" spans="1:5">
      <c r="A1365" s="154" t="s">
        <v>786</v>
      </c>
      <c r="B1365" s="154" t="s">
        <v>3199</v>
      </c>
      <c r="C1365" s="154" t="s">
        <v>4171</v>
      </c>
      <c r="D1365" s="154"/>
      <c r="E1365" s="179">
        <v>186714004845</v>
      </c>
    </row>
    <row r="1366" spans="1:5">
      <c r="A1366" s="154" t="s">
        <v>1433</v>
      </c>
      <c r="B1366" s="154" t="s">
        <v>3200</v>
      </c>
      <c r="C1366" s="154" t="s">
        <v>4171</v>
      </c>
      <c r="D1366" s="154"/>
      <c r="E1366" s="179"/>
    </row>
    <row r="1367" spans="1:5">
      <c r="A1367" s="154" t="s">
        <v>3201</v>
      </c>
      <c r="B1367" s="154" t="s">
        <v>3202</v>
      </c>
      <c r="C1367" s="154" t="s">
        <v>4171</v>
      </c>
      <c r="D1367" s="154"/>
      <c r="E1367" s="179"/>
    </row>
    <row r="1368" spans="1:5">
      <c r="A1368" s="154" t="s">
        <v>3565</v>
      </c>
      <c r="B1368" s="154" t="s">
        <v>4260</v>
      </c>
      <c r="C1368" s="154" t="s">
        <v>4171</v>
      </c>
      <c r="D1368" s="154"/>
      <c r="E1368" s="179">
        <v>517741331784</v>
      </c>
    </row>
    <row r="1369" spans="1:5">
      <c r="A1369" s="154" t="s">
        <v>770</v>
      </c>
      <c r="B1369" s="154" t="s">
        <v>3204</v>
      </c>
      <c r="C1369" s="154" t="s">
        <v>4171</v>
      </c>
      <c r="D1369" s="154"/>
      <c r="E1369" s="179">
        <v>293698708865</v>
      </c>
    </row>
    <row r="1370" spans="1:5">
      <c r="A1370" s="154" t="s">
        <v>1434</v>
      </c>
      <c r="B1370" s="154" t="s">
        <v>3205</v>
      </c>
      <c r="C1370" s="154" t="s">
        <v>4171</v>
      </c>
      <c r="D1370" s="154"/>
      <c r="E1370" s="179"/>
    </row>
    <row r="1371" spans="1:5">
      <c r="A1371" s="154" t="s">
        <v>3206</v>
      </c>
      <c r="B1371" s="154" t="s">
        <v>3207</v>
      </c>
      <c r="C1371" s="154" t="s">
        <v>4171</v>
      </c>
      <c r="D1371" s="154"/>
      <c r="E1371" s="179"/>
    </row>
    <row r="1372" spans="1:5">
      <c r="A1372" s="154" t="s">
        <v>1435</v>
      </c>
      <c r="B1372" s="154" t="s">
        <v>3208</v>
      </c>
      <c r="C1372" s="154" t="s">
        <v>4171</v>
      </c>
      <c r="D1372" s="154"/>
      <c r="E1372" s="179"/>
    </row>
    <row r="1373" spans="1:5">
      <c r="A1373" s="154" t="s">
        <v>1436</v>
      </c>
      <c r="B1373" s="154" t="s">
        <v>3209</v>
      </c>
      <c r="C1373" s="154" t="s">
        <v>4171</v>
      </c>
      <c r="D1373" s="154"/>
      <c r="E1373" s="179"/>
    </row>
    <row r="1374" spans="1:5">
      <c r="A1374" s="154" t="s">
        <v>895</v>
      </c>
      <c r="B1374" s="154" t="s">
        <v>3211</v>
      </c>
      <c r="C1374" s="154" t="s">
        <v>4171</v>
      </c>
      <c r="D1374" s="154"/>
      <c r="E1374" s="179">
        <v>28383129178</v>
      </c>
    </row>
    <row r="1375" spans="1:5">
      <c r="A1375" s="154" t="s">
        <v>1595</v>
      </c>
      <c r="B1375" s="154" t="s">
        <v>3212</v>
      </c>
      <c r="C1375" s="154" t="s">
        <v>4171</v>
      </c>
      <c r="D1375" s="154"/>
      <c r="E1375" s="179"/>
    </row>
    <row r="1376" spans="1:5">
      <c r="A1376" s="154" t="s">
        <v>257</v>
      </c>
      <c r="B1376" s="154" t="s">
        <v>1943</v>
      </c>
      <c r="C1376" s="154" t="s">
        <v>4171</v>
      </c>
      <c r="D1376" s="154"/>
      <c r="E1376" s="179">
        <v>74361067228</v>
      </c>
    </row>
    <row r="1377" spans="1:5">
      <c r="A1377" s="154" t="s">
        <v>959</v>
      </c>
      <c r="B1377" s="154" t="s">
        <v>4012</v>
      </c>
      <c r="C1377" s="154" t="s">
        <v>4171</v>
      </c>
      <c r="D1377" s="154"/>
      <c r="E1377" s="179"/>
    </row>
    <row r="1378" spans="1:5">
      <c r="A1378" s="154" t="s">
        <v>259</v>
      </c>
      <c r="B1378" s="154" t="s">
        <v>1945</v>
      </c>
      <c r="C1378" s="154" t="s">
        <v>4171</v>
      </c>
      <c r="D1378" s="154"/>
      <c r="E1378" s="179">
        <v>10660545549</v>
      </c>
    </row>
    <row r="1379" spans="1:5">
      <c r="A1379" s="154" t="s">
        <v>1438</v>
      </c>
      <c r="B1379" s="154" t="s">
        <v>3215</v>
      </c>
      <c r="C1379" s="154" t="s">
        <v>4171</v>
      </c>
      <c r="D1379" s="154"/>
      <c r="E1379" s="179">
        <v>1250229995248</v>
      </c>
    </row>
    <row r="1380" spans="1:5">
      <c r="A1380" s="154" t="s">
        <v>862</v>
      </c>
      <c r="B1380" s="154" t="s">
        <v>4315</v>
      </c>
      <c r="C1380" s="154" t="s">
        <v>4171</v>
      </c>
      <c r="D1380" s="154"/>
      <c r="E1380" s="179"/>
    </row>
    <row r="1381" spans="1:5">
      <c r="A1381" s="154" t="s">
        <v>896</v>
      </c>
      <c r="B1381" s="154" t="s">
        <v>3217</v>
      </c>
      <c r="C1381" s="154" t="s">
        <v>4171</v>
      </c>
      <c r="D1381" s="154"/>
      <c r="E1381" s="179">
        <v>414069632935</v>
      </c>
    </row>
    <row r="1382" spans="1:5">
      <c r="A1382" s="154" t="s">
        <v>1439</v>
      </c>
      <c r="B1382" s="154" t="s">
        <v>3218</v>
      </c>
      <c r="C1382" s="154" t="s">
        <v>4171</v>
      </c>
      <c r="D1382" s="154"/>
      <c r="E1382" s="179"/>
    </row>
    <row r="1383" spans="1:5">
      <c r="A1383" s="154" t="s">
        <v>879</v>
      </c>
      <c r="B1383" s="154" t="s">
        <v>3219</v>
      </c>
      <c r="C1383" s="154" t="s">
        <v>4171</v>
      </c>
      <c r="D1383" s="154"/>
      <c r="E1383" s="179">
        <v>499192745965</v>
      </c>
    </row>
    <row r="1384" spans="1:5">
      <c r="A1384" s="154" t="s">
        <v>4261</v>
      </c>
      <c r="B1384" s="154" t="s">
        <v>4262</v>
      </c>
      <c r="C1384" s="154" t="s">
        <v>4171</v>
      </c>
      <c r="D1384" s="154"/>
      <c r="E1384" s="179">
        <v>0</v>
      </c>
    </row>
    <row r="1385" spans="1:5">
      <c r="A1385" s="154" t="s">
        <v>1440</v>
      </c>
      <c r="B1385" s="154" t="s">
        <v>3220</v>
      </c>
      <c r="C1385" s="154" t="s">
        <v>4171</v>
      </c>
      <c r="D1385" s="154"/>
      <c r="E1385" s="179"/>
    </row>
    <row r="1386" spans="1:5">
      <c r="A1386" s="154" t="s">
        <v>796</v>
      </c>
      <c r="B1386" s="154" t="s">
        <v>3221</v>
      </c>
      <c r="C1386" s="154" t="s">
        <v>4171</v>
      </c>
      <c r="D1386" s="154"/>
      <c r="E1386" s="179">
        <v>1294786587345</v>
      </c>
    </row>
    <row r="1387" spans="1:5">
      <c r="A1387" s="154" t="s">
        <v>1443</v>
      </c>
      <c r="B1387" s="154" t="s">
        <v>3224</v>
      </c>
      <c r="C1387" s="154" t="s">
        <v>4171</v>
      </c>
      <c r="D1387" s="154"/>
      <c r="E1387" s="179">
        <v>16541488321</v>
      </c>
    </row>
    <row r="1388" spans="1:5">
      <c r="A1388" s="154" t="s">
        <v>1444</v>
      </c>
      <c r="B1388" s="154" t="s">
        <v>3226</v>
      </c>
      <c r="C1388" s="154" t="s">
        <v>4171</v>
      </c>
      <c r="D1388" s="154"/>
      <c r="E1388" s="179">
        <v>280079989100</v>
      </c>
    </row>
    <row r="1389" spans="1:5">
      <c r="A1389" s="154" t="s">
        <v>1445</v>
      </c>
      <c r="B1389" s="154" t="s">
        <v>3228</v>
      </c>
      <c r="C1389" s="154" t="s">
        <v>4171</v>
      </c>
      <c r="D1389" s="154"/>
      <c r="E1389" s="179">
        <v>199450878753</v>
      </c>
    </row>
    <row r="1390" spans="1:5">
      <c r="A1390" s="154" t="s">
        <v>1446</v>
      </c>
      <c r="B1390" s="154" t="s">
        <v>3229</v>
      </c>
      <c r="C1390" s="154" t="s">
        <v>4171</v>
      </c>
      <c r="D1390" s="154"/>
      <c r="E1390" s="179"/>
    </row>
    <row r="1391" spans="1:5">
      <c r="A1391" s="154" t="s">
        <v>613</v>
      </c>
      <c r="B1391" s="154" t="s">
        <v>3993</v>
      </c>
      <c r="C1391" s="154" t="s">
        <v>4171</v>
      </c>
      <c r="D1391" s="154"/>
      <c r="E1391" s="179"/>
    </row>
    <row r="1392" spans="1:5">
      <c r="A1392" s="154" t="s">
        <v>941</v>
      </c>
      <c r="B1392" s="154" t="s">
        <v>3233</v>
      </c>
      <c r="C1392" s="154" t="s">
        <v>4171</v>
      </c>
      <c r="D1392" s="154"/>
      <c r="E1392" s="179"/>
    </row>
    <row r="1393" spans="1:5">
      <c r="A1393" s="154" t="s">
        <v>875</v>
      </c>
      <c r="B1393" s="154" t="s">
        <v>3235</v>
      </c>
      <c r="C1393" s="154" t="s">
        <v>4171</v>
      </c>
      <c r="D1393" s="154"/>
      <c r="E1393" s="179"/>
    </row>
    <row r="1394" spans="1:5">
      <c r="A1394" s="154" t="s">
        <v>1449</v>
      </c>
      <c r="B1394" s="154" t="s">
        <v>3239</v>
      </c>
      <c r="C1394" s="154" t="s">
        <v>4171</v>
      </c>
      <c r="D1394" s="154"/>
      <c r="E1394" s="179"/>
    </row>
    <row r="1395" spans="1:5">
      <c r="A1395" s="154" t="s">
        <v>1450</v>
      </c>
      <c r="B1395" s="154" t="s">
        <v>3240</v>
      </c>
      <c r="C1395" s="154" t="s">
        <v>4171</v>
      </c>
      <c r="D1395" s="154"/>
      <c r="E1395" s="179"/>
    </row>
    <row r="1396" spans="1:5">
      <c r="A1396" s="154" t="s">
        <v>3683</v>
      </c>
      <c r="B1396" s="154" t="s">
        <v>3684</v>
      </c>
      <c r="C1396" s="154" t="s">
        <v>4171</v>
      </c>
      <c r="D1396" s="154"/>
      <c r="E1396" s="179">
        <v>562657803814</v>
      </c>
    </row>
    <row r="1397" spans="1:5">
      <c r="A1397" s="154" t="s">
        <v>818</v>
      </c>
      <c r="B1397" s="154" t="s">
        <v>3241</v>
      </c>
      <c r="C1397" s="154" t="s">
        <v>4171</v>
      </c>
      <c r="D1397" s="154"/>
      <c r="E1397" s="179"/>
    </row>
    <row r="1398" spans="1:5">
      <c r="A1398" s="154" t="s">
        <v>3242</v>
      </c>
      <c r="B1398" s="154" t="s">
        <v>3243</v>
      </c>
      <c r="C1398" s="154" t="s">
        <v>4171</v>
      </c>
      <c r="D1398" s="154"/>
      <c r="E1398" s="179"/>
    </row>
    <row r="1399" spans="1:5">
      <c r="A1399" s="154" t="s">
        <v>3245</v>
      </c>
      <c r="B1399" s="154" t="s">
        <v>3246</v>
      </c>
      <c r="C1399" s="154" t="s">
        <v>4171</v>
      </c>
      <c r="D1399" s="154"/>
      <c r="E1399" s="179">
        <v>49553535245</v>
      </c>
    </row>
    <row r="1400" spans="1:5">
      <c r="A1400" s="154" t="s">
        <v>1631</v>
      </c>
      <c r="B1400" s="154" t="s">
        <v>4289</v>
      </c>
      <c r="C1400" s="154" t="s">
        <v>4171</v>
      </c>
      <c r="D1400" s="154"/>
      <c r="E1400" s="179">
        <v>20110884328</v>
      </c>
    </row>
    <row r="1401" spans="1:5">
      <c r="A1401" s="154" t="s">
        <v>1452</v>
      </c>
      <c r="B1401" s="154" t="s">
        <v>3248</v>
      </c>
      <c r="C1401" s="154" t="s">
        <v>4171</v>
      </c>
      <c r="D1401" s="154"/>
      <c r="E1401" s="179"/>
    </row>
    <row r="1402" spans="1:5">
      <c r="A1402" s="154" t="s">
        <v>1453</v>
      </c>
      <c r="B1402" s="154" t="s">
        <v>3251</v>
      </c>
      <c r="C1402" s="154" t="s">
        <v>4171</v>
      </c>
      <c r="D1402" s="154"/>
      <c r="E1402" s="179"/>
    </row>
    <row r="1403" spans="1:5">
      <c r="A1403" s="154" t="s">
        <v>1454</v>
      </c>
      <c r="B1403" s="154" t="s">
        <v>3252</v>
      </c>
      <c r="C1403" s="154" t="s">
        <v>4171</v>
      </c>
      <c r="D1403" s="154"/>
      <c r="E1403" s="179"/>
    </row>
    <row r="1404" spans="1:5">
      <c r="A1404" s="154" t="s">
        <v>1457</v>
      </c>
      <c r="B1404" s="154" t="s">
        <v>3255</v>
      </c>
      <c r="C1404" s="154" t="s">
        <v>4171</v>
      </c>
      <c r="D1404" s="154"/>
      <c r="E1404" s="179">
        <v>54315888660</v>
      </c>
    </row>
    <row r="1405" spans="1:5">
      <c r="A1405" s="154" t="s">
        <v>1459</v>
      </c>
      <c r="B1405" s="154" t="s">
        <v>3257</v>
      </c>
      <c r="C1405" s="154" t="s">
        <v>4171</v>
      </c>
      <c r="D1405" s="154"/>
      <c r="E1405" s="179">
        <v>57881820888</v>
      </c>
    </row>
    <row r="1406" spans="1:5">
      <c r="A1406" s="154" t="s">
        <v>1460</v>
      </c>
      <c r="B1406" s="154" t="s">
        <v>3258</v>
      </c>
      <c r="C1406" s="154" t="s">
        <v>4171</v>
      </c>
      <c r="D1406" s="154"/>
      <c r="E1406" s="179">
        <v>24644740155</v>
      </c>
    </row>
    <row r="1407" spans="1:5">
      <c r="A1407" s="154" t="s">
        <v>844</v>
      </c>
      <c r="B1407" s="154" t="s">
        <v>3260</v>
      </c>
      <c r="C1407" s="154" t="s">
        <v>4171</v>
      </c>
      <c r="D1407" s="154"/>
      <c r="E1407" s="179">
        <v>316038474295</v>
      </c>
    </row>
    <row r="1408" spans="1:5">
      <c r="A1408" s="154" t="s">
        <v>855</v>
      </c>
      <c r="B1408" s="154" t="s">
        <v>3261</v>
      </c>
      <c r="C1408" s="154" t="s">
        <v>4171</v>
      </c>
      <c r="D1408" s="154"/>
      <c r="E1408" s="179">
        <v>79665197431</v>
      </c>
    </row>
    <row r="1409" spans="1:5">
      <c r="A1409" s="154" t="s">
        <v>3766</v>
      </c>
      <c r="B1409" s="154" t="s">
        <v>3767</v>
      </c>
      <c r="C1409" s="154" t="s">
        <v>4171</v>
      </c>
      <c r="D1409" s="154"/>
      <c r="E1409" s="179">
        <v>133064916107</v>
      </c>
    </row>
    <row r="1410" spans="1:5">
      <c r="A1410" s="154" t="s">
        <v>924</v>
      </c>
      <c r="B1410" s="154" t="s">
        <v>3264</v>
      </c>
      <c r="C1410" s="154" t="s">
        <v>4171</v>
      </c>
      <c r="D1410" s="154"/>
      <c r="E1410" s="179"/>
    </row>
    <row r="1411" spans="1:5">
      <c r="A1411" s="154" t="s">
        <v>3979</v>
      </c>
      <c r="B1411" s="154" t="s">
        <v>4147</v>
      </c>
      <c r="C1411" s="154" t="s">
        <v>4171</v>
      </c>
      <c r="D1411" s="154"/>
      <c r="E1411" s="179"/>
    </row>
    <row r="1412" spans="1:5">
      <c r="A1412" s="154" t="s">
        <v>1465</v>
      </c>
      <c r="B1412" s="154" t="s">
        <v>3266</v>
      </c>
      <c r="C1412" s="154" t="s">
        <v>4171</v>
      </c>
      <c r="D1412" s="154"/>
      <c r="E1412" s="179"/>
    </row>
    <row r="1413" spans="1:5">
      <c r="A1413" s="154" t="s">
        <v>746</v>
      </c>
      <c r="B1413" s="154" t="s">
        <v>2335</v>
      </c>
      <c r="C1413" s="154" t="s">
        <v>4171</v>
      </c>
      <c r="D1413" s="154"/>
      <c r="E1413" s="179"/>
    </row>
    <row r="1414" spans="1:5">
      <c r="A1414" s="154" t="s">
        <v>1467</v>
      </c>
      <c r="B1414" s="154" t="s">
        <v>3268</v>
      </c>
      <c r="C1414" s="154" t="s">
        <v>4171</v>
      </c>
      <c r="D1414" s="154"/>
      <c r="E1414" s="179"/>
    </row>
    <row r="1415" spans="1:5">
      <c r="A1415" s="154" t="s">
        <v>1469</v>
      </c>
      <c r="B1415" s="154" t="s">
        <v>3270</v>
      </c>
      <c r="C1415" s="154" t="s">
        <v>4171</v>
      </c>
      <c r="D1415" s="154"/>
      <c r="E1415" s="179">
        <v>395110154666</v>
      </c>
    </row>
    <row r="1416" spans="1:5">
      <c r="A1416" s="154" t="s">
        <v>3271</v>
      </c>
      <c r="B1416" s="154" t="s">
        <v>3272</v>
      </c>
      <c r="C1416" s="154" t="s">
        <v>4171</v>
      </c>
      <c r="D1416" s="154"/>
      <c r="E1416" s="179"/>
    </row>
    <row r="1417" spans="1:5">
      <c r="A1417" s="154" t="s">
        <v>3851</v>
      </c>
      <c r="B1417" s="154" t="s">
        <v>3852</v>
      </c>
      <c r="C1417" s="154" t="s">
        <v>4171</v>
      </c>
      <c r="D1417" s="154"/>
      <c r="E1417" s="179"/>
    </row>
    <row r="1418" spans="1:5">
      <c r="A1418" s="154" t="s">
        <v>1472</v>
      </c>
      <c r="B1418" s="154" t="s">
        <v>3275</v>
      </c>
      <c r="C1418" s="154" t="s">
        <v>4171</v>
      </c>
      <c r="D1418" s="154"/>
      <c r="E1418" s="179"/>
    </row>
    <row r="1419" spans="1:5">
      <c r="A1419" s="154" t="s">
        <v>1473</v>
      </c>
      <c r="B1419" s="154" t="s">
        <v>3276</v>
      </c>
      <c r="C1419" s="154" t="s">
        <v>4171</v>
      </c>
      <c r="D1419" s="154"/>
      <c r="E1419" s="179">
        <v>78839953400</v>
      </c>
    </row>
    <row r="1420" spans="1:5">
      <c r="A1420" s="154" t="s">
        <v>3277</v>
      </c>
      <c r="B1420" s="154" t="s">
        <v>3278</v>
      </c>
      <c r="C1420" s="154" t="s">
        <v>4171</v>
      </c>
      <c r="D1420" s="154"/>
      <c r="E1420" s="179"/>
    </row>
    <row r="1421" spans="1:5">
      <c r="A1421" s="154" t="s">
        <v>842</v>
      </c>
      <c r="B1421" s="154" t="s">
        <v>3279</v>
      </c>
      <c r="C1421" s="154" t="s">
        <v>4171</v>
      </c>
      <c r="D1421" s="154"/>
      <c r="E1421" s="179">
        <v>333083105156</v>
      </c>
    </row>
    <row r="1422" spans="1:5">
      <c r="A1422" s="154" t="s">
        <v>921</v>
      </c>
      <c r="B1422" s="154" t="s">
        <v>3280</v>
      </c>
      <c r="C1422" s="154" t="s">
        <v>4171</v>
      </c>
      <c r="D1422" s="154"/>
      <c r="E1422" s="179"/>
    </row>
    <row r="1423" spans="1:5">
      <c r="A1423" s="154" t="s">
        <v>3281</v>
      </c>
      <c r="B1423" s="154" t="s">
        <v>3282</v>
      </c>
      <c r="C1423" s="154" t="s">
        <v>4171</v>
      </c>
      <c r="D1423" s="154"/>
      <c r="E1423" s="179">
        <v>157374969530</v>
      </c>
    </row>
    <row r="1424" spans="1:5">
      <c r="A1424" s="154" t="s">
        <v>922</v>
      </c>
      <c r="B1424" s="154" t="s">
        <v>3283</v>
      </c>
      <c r="C1424" s="154" t="s">
        <v>4171</v>
      </c>
      <c r="D1424" s="154"/>
      <c r="E1424" s="179">
        <v>835560190976</v>
      </c>
    </row>
    <row r="1425" spans="1:5">
      <c r="A1425" s="154" t="s">
        <v>3768</v>
      </c>
      <c r="B1425" s="154" t="s">
        <v>3769</v>
      </c>
      <c r="C1425" s="154" t="s">
        <v>4171</v>
      </c>
      <c r="D1425" s="154"/>
      <c r="E1425" s="179">
        <v>851250412100</v>
      </c>
    </row>
    <row r="1426" spans="1:5">
      <c r="A1426" s="154" t="s">
        <v>291</v>
      </c>
      <c r="B1426" s="154" t="s">
        <v>3957</v>
      </c>
      <c r="C1426" s="154" t="s">
        <v>4171</v>
      </c>
      <c r="D1426" s="154"/>
      <c r="E1426" s="179">
        <v>93501463613</v>
      </c>
    </row>
    <row r="1427" spans="1:5">
      <c r="A1427" s="154" t="s">
        <v>1477</v>
      </c>
      <c r="B1427" s="154" t="s">
        <v>3286</v>
      </c>
      <c r="C1427" s="154" t="s">
        <v>4171</v>
      </c>
      <c r="D1427" s="154"/>
      <c r="E1427" s="179">
        <v>95469120237</v>
      </c>
    </row>
    <row r="1428" spans="1:5">
      <c r="A1428" s="154" t="s">
        <v>1478</v>
      </c>
      <c r="B1428" s="154" t="s">
        <v>3287</v>
      </c>
      <c r="C1428" s="154" t="s">
        <v>4171</v>
      </c>
      <c r="D1428" s="154"/>
      <c r="E1428" s="179">
        <v>504489774712</v>
      </c>
    </row>
    <row r="1429" spans="1:5">
      <c r="A1429" s="154" t="s">
        <v>3968</v>
      </c>
      <c r="B1429" s="154" t="s">
        <v>3969</v>
      </c>
      <c r="C1429" s="154" t="s">
        <v>4171</v>
      </c>
      <c r="D1429" s="154"/>
      <c r="E1429" s="179">
        <v>10900307349</v>
      </c>
    </row>
    <row r="1430" spans="1:5">
      <c r="A1430" s="154" t="s">
        <v>1479</v>
      </c>
      <c r="B1430" s="154" t="s">
        <v>3288</v>
      </c>
      <c r="C1430" s="154" t="s">
        <v>4171</v>
      </c>
      <c r="D1430" s="154"/>
      <c r="E1430" s="179">
        <v>114861937124</v>
      </c>
    </row>
    <row r="1431" spans="1:5">
      <c r="A1431" s="154" t="s">
        <v>3289</v>
      </c>
      <c r="B1431" s="154" t="s">
        <v>3290</v>
      </c>
      <c r="C1431" s="154" t="s">
        <v>4171</v>
      </c>
      <c r="D1431" s="154"/>
      <c r="E1431" s="179"/>
    </row>
    <row r="1432" spans="1:5">
      <c r="A1432" s="154" t="s">
        <v>1607</v>
      </c>
      <c r="B1432" s="154" t="s">
        <v>3291</v>
      </c>
      <c r="C1432" s="154" t="s">
        <v>4171</v>
      </c>
      <c r="D1432" s="154"/>
      <c r="E1432" s="179">
        <v>654905474956</v>
      </c>
    </row>
    <row r="1433" spans="1:5">
      <c r="A1433" s="154" t="s">
        <v>1481</v>
      </c>
      <c r="B1433" s="154" t="s">
        <v>3293</v>
      </c>
      <c r="C1433" s="154" t="s">
        <v>4171</v>
      </c>
      <c r="D1433" s="154"/>
      <c r="E1433" s="179"/>
    </row>
    <row r="1434" spans="1:5">
      <c r="A1434" s="154" t="s">
        <v>1482</v>
      </c>
      <c r="B1434" s="154" t="s">
        <v>3294</v>
      </c>
      <c r="C1434" s="154" t="s">
        <v>4171</v>
      </c>
      <c r="D1434" s="154"/>
      <c r="E1434" s="179"/>
    </row>
    <row r="1435" spans="1:5">
      <c r="A1435" s="154" t="s">
        <v>795</v>
      </c>
      <c r="B1435" s="154" t="s">
        <v>3295</v>
      </c>
      <c r="C1435" s="154" t="s">
        <v>4171</v>
      </c>
      <c r="D1435" s="154"/>
      <c r="E1435" s="179">
        <v>3310117623862</v>
      </c>
    </row>
    <row r="1436" spans="1:5">
      <c r="A1436" s="154" t="s">
        <v>1483</v>
      </c>
      <c r="B1436" s="154" t="s">
        <v>3296</v>
      </c>
      <c r="C1436" s="154" t="s">
        <v>4171</v>
      </c>
      <c r="D1436" s="154"/>
      <c r="E1436" s="179"/>
    </row>
    <row r="1437" spans="1:5">
      <c r="A1437" s="154" t="s">
        <v>3727</v>
      </c>
      <c r="B1437" s="154" t="s">
        <v>3728</v>
      </c>
      <c r="C1437" s="154" t="s">
        <v>4171</v>
      </c>
      <c r="D1437" s="154"/>
      <c r="E1437" s="179"/>
    </row>
    <row r="1438" spans="1:5">
      <c r="A1438" s="154" t="s">
        <v>1484</v>
      </c>
      <c r="B1438" s="154" t="s">
        <v>3297</v>
      </c>
      <c r="C1438" s="154" t="s">
        <v>4171</v>
      </c>
      <c r="D1438" s="154"/>
      <c r="E1438" s="179">
        <v>3642469735466</v>
      </c>
    </row>
    <row r="1439" spans="1:5">
      <c r="A1439" s="154" t="s">
        <v>3298</v>
      </c>
      <c r="B1439" s="154" t="s">
        <v>3299</v>
      </c>
      <c r="C1439" s="154" t="s">
        <v>4171</v>
      </c>
      <c r="D1439" s="154"/>
      <c r="E1439" s="179"/>
    </row>
    <row r="1440" spans="1:5">
      <c r="A1440" s="154" t="s">
        <v>634</v>
      </c>
      <c r="B1440" s="154" t="s">
        <v>2351</v>
      </c>
      <c r="C1440" s="154" t="s">
        <v>4171</v>
      </c>
      <c r="D1440" s="154"/>
      <c r="E1440" s="179"/>
    </row>
    <row r="1441" spans="1:5">
      <c r="A1441" s="154" t="s">
        <v>3824</v>
      </c>
      <c r="B1441" s="154" t="s">
        <v>3825</v>
      </c>
      <c r="C1441" s="154" t="s">
        <v>4171</v>
      </c>
      <c r="D1441" s="154"/>
      <c r="E1441" s="179"/>
    </row>
    <row r="1442" spans="1:5">
      <c r="A1442" s="154" t="s">
        <v>853</v>
      </c>
      <c r="B1442" s="154" t="s">
        <v>3300</v>
      </c>
      <c r="C1442" s="154" t="s">
        <v>4171</v>
      </c>
      <c r="D1442" s="154"/>
      <c r="E1442" s="179">
        <v>18072884043</v>
      </c>
    </row>
    <row r="1443" spans="1:5">
      <c r="A1443" s="154" t="s">
        <v>838</v>
      </c>
      <c r="B1443" s="154" t="s">
        <v>3302</v>
      </c>
      <c r="C1443" s="154" t="s">
        <v>4171</v>
      </c>
      <c r="D1443" s="154"/>
      <c r="E1443" s="179">
        <v>5966393856474</v>
      </c>
    </row>
    <row r="1444" spans="1:5">
      <c r="A1444" s="154" t="s">
        <v>1486</v>
      </c>
      <c r="B1444" s="154" t="s">
        <v>3304</v>
      </c>
      <c r="C1444" s="154" t="s">
        <v>4171</v>
      </c>
      <c r="D1444" s="154"/>
      <c r="E1444" s="179">
        <v>330150972109</v>
      </c>
    </row>
    <row r="1445" spans="1:5">
      <c r="A1445" s="154" t="s">
        <v>1487</v>
      </c>
      <c r="B1445" s="154" t="s">
        <v>3305</v>
      </c>
      <c r="C1445" s="154" t="s">
        <v>4171</v>
      </c>
      <c r="D1445" s="154"/>
      <c r="E1445" s="179"/>
    </row>
    <row r="1446" spans="1:5">
      <c r="A1446" s="154" t="s">
        <v>302</v>
      </c>
      <c r="B1446" s="154" t="s">
        <v>1996</v>
      </c>
      <c r="C1446" s="154" t="s">
        <v>4171</v>
      </c>
      <c r="D1446" s="154"/>
      <c r="E1446" s="179">
        <v>63803192129</v>
      </c>
    </row>
    <row r="1447" spans="1:5">
      <c r="A1447" s="154" t="s">
        <v>843</v>
      </c>
      <c r="B1447" s="154" t="s">
        <v>3306</v>
      </c>
      <c r="C1447" s="154" t="s">
        <v>4171</v>
      </c>
      <c r="D1447" s="154"/>
      <c r="E1447" s="179">
        <v>704546884890</v>
      </c>
    </row>
    <row r="1448" spans="1:5">
      <c r="A1448" s="154" t="s">
        <v>1489</v>
      </c>
      <c r="B1448" s="154" t="s">
        <v>3308</v>
      </c>
      <c r="C1448" s="154" t="s">
        <v>4171</v>
      </c>
      <c r="D1448" s="154"/>
      <c r="E1448" s="179"/>
    </row>
    <row r="1449" spans="1:5">
      <c r="A1449" s="154" t="s">
        <v>852</v>
      </c>
      <c r="B1449" s="154" t="s">
        <v>3309</v>
      </c>
      <c r="C1449" s="154" t="s">
        <v>4171</v>
      </c>
      <c r="D1449" s="154"/>
      <c r="E1449" s="179">
        <v>411950425591</v>
      </c>
    </row>
    <row r="1450" spans="1:5">
      <c r="A1450" s="154" t="s">
        <v>4158</v>
      </c>
      <c r="B1450" s="154" t="s">
        <v>4159</v>
      </c>
      <c r="C1450" s="154" t="s">
        <v>4171</v>
      </c>
      <c r="D1450" s="154"/>
      <c r="E1450" s="179">
        <v>86559628931</v>
      </c>
    </row>
    <row r="1451" spans="1:5">
      <c r="A1451" s="154" t="s">
        <v>1490</v>
      </c>
      <c r="B1451" s="154" t="s">
        <v>3310</v>
      </c>
      <c r="C1451" s="154" t="s">
        <v>4171</v>
      </c>
      <c r="D1451" s="154"/>
      <c r="E1451" s="179">
        <v>59088907351</v>
      </c>
    </row>
    <row r="1452" spans="1:5">
      <c r="A1452" s="154" t="s">
        <v>1491</v>
      </c>
      <c r="B1452" s="154" t="s">
        <v>3311</v>
      </c>
      <c r="C1452" s="154" t="s">
        <v>4171</v>
      </c>
      <c r="D1452" s="154"/>
      <c r="E1452" s="179">
        <v>19505257</v>
      </c>
    </row>
    <row r="1453" spans="1:5">
      <c r="A1453" s="154" t="s">
        <v>3707</v>
      </c>
      <c r="B1453" s="154" t="s">
        <v>3708</v>
      </c>
      <c r="C1453" s="154" t="s">
        <v>4171</v>
      </c>
      <c r="D1453" s="154"/>
      <c r="E1453" s="179">
        <v>1229174312904</v>
      </c>
    </row>
    <row r="1454" spans="1:5">
      <c r="A1454" s="154" t="s">
        <v>1493</v>
      </c>
      <c r="B1454" s="154" t="s">
        <v>3313</v>
      </c>
      <c r="C1454" s="154" t="s">
        <v>4171</v>
      </c>
      <c r="D1454" s="154"/>
      <c r="E1454" s="179"/>
    </row>
    <row r="1455" spans="1:5">
      <c r="A1455" s="154" t="s">
        <v>1494</v>
      </c>
      <c r="B1455" s="154" t="s">
        <v>3314</v>
      </c>
      <c r="C1455" s="154" t="s">
        <v>4171</v>
      </c>
      <c r="D1455" s="154"/>
      <c r="E1455" s="179"/>
    </row>
    <row r="1456" spans="1:5">
      <c r="A1456" s="154" t="s">
        <v>1495</v>
      </c>
      <c r="B1456" s="154" t="s">
        <v>3315</v>
      </c>
      <c r="C1456" s="154" t="s">
        <v>4171</v>
      </c>
      <c r="D1456" s="154"/>
      <c r="E1456" s="179"/>
    </row>
    <row r="1457" spans="1:5">
      <c r="A1457" s="154" t="s">
        <v>1496</v>
      </c>
      <c r="B1457" s="154" t="s">
        <v>3316</v>
      </c>
      <c r="C1457" s="154" t="s">
        <v>4171</v>
      </c>
      <c r="D1457" s="154"/>
      <c r="E1457" s="179"/>
    </row>
    <row r="1458" spans="1:5">
      <c r="A1458" s="154" t="s">
        <v>3317</v>
      </c>
      <c r="B1458" s="154" t="s">
        <v>3318</v>
      </c>
      <c r="C1458" s="154" t="s">
        <v>4171</v>
      </c>
      <c r="D1458" s="154"/>
      <c r="E1458" s="179"/>
    </row>
    <row r="1459" spans="1:5">
      <c r="A1459" s="154" t="s">
        <v>1497</v>
      </c>
      <c r="B1459" s="154" t="s">
        <v>3319</v>
      </c>
      <c r="C1459" s="154" t="s">
        <v>4171</v>
      </c>
      <c r="D1459" s="154"/>
      <c r="E1459" s="179"/>
    </row>
    <row r="1460" spans="1:5">
      <c r="A1460" s="154" t="s">
        <v>1498</v>
      </c>
      <c r="B1460" s="154" t="s">
        <v>3675</v>
      </c>
      <c r="C1460" s="154" t="s">
        <v>4171</v>
      </c>
      <c r="D1460" s="154"/>
      <c r="E1460" s="179"/>
    </row>
    <row r="1461" spans="1:5">
      <c r="A1461" s="154" t="s">
        <v>4224</v>
      </c>
      <c r="B1461" s="154" t="s">
        <v>4225</v>
      </c>
      <c r="C1461" s="154" t="s">
        <v>4171</v>
      </c>
      <c r="D1461" s="154"/>
      <c r="E1461" s="179">
        <v>1387584981536</v>
      </c>
    </row>
    <row r="1462" spans="1:5">
      <c r="A1462" s="154" t="s">
        <v>1499</v>
      </c>
      <c r="B1462" s="154" t="s">
        <v>3321</v>
      </c>
      <c r="C1462" s="154" t="s">
        <v>4171</v>
      </c>
      <c r="D1462" s="154"/>
      <c r="E1462" s="179"/>
    </row>
    <row r="1463" spans="1:5">
      <c r="A1463" s="154" t="s">
        <v>1501</v>
      </c>
      <c r="B1463" s="154" t="s">
        <v>3323</v>
      </c>
      <c r="C1463" s="154" t="s">
        <v>4171</v>
      </c>
      <c r="D1463" s="154"/>
      <c r="E1463" s="179"/>
    </row>
    <row r="1464" spans="1:5">
      <c r="A1464" s="154" t="s">
        <v>1502</v>
      </c>
      <c r="B1464" s="154" t="s">
        <v>3324</v>
      </c>
      <c r="C1464" s="154" t="s">
        <v>4171</v>
      </c>
      <c r="D1464" s="154"/>
      <c r="E1464" s="179"/>
    </row>
    <row r="1465" spans="1:5">
      <c r="A1465" s="154" t="s">
        <v>1503</v>
      </c>
      <c r="B1465" s="154" t="s">
        <v>3325</v>
      </c>
      <c r="C1465" s="154" t="s">
        <v>4171</v>
      </c>
      <c r="D1465" s="154"/>
      <c r="E1465" s="179">
        <v>25146276017</v>
      </c>
    </row>
    <row r="1466" spans="1:5">
      <c r="A1466" s="154" t="s">
        <v>645</v>
      </c>
      <c r="B1466" s="154" t="s">
        <v>2359</v>
      </c>
      <c r="C1466" s="154" t="s">
        <v>4171</v>
      </c>
      <c r="D1466" s="154"/>
      <c r="E1466" s="179"/>
    </row>
    <row r="1467" spans="1:5">
      <c r="A1467" s="154" t="s">
        <v>4116</v>
      </c>
      <c r="B1467" s="154" t="s">
        <v>4117</v>
      </c>
      <c r="C1467" s="154" t="s">
        <v>4171</v>
      </c>
      <c r="D1467" s="154"/>
      <c r="E1467" s="179">
        <v>48865728944</v>
      </c>
    </row>
    <row r="1468" spans="1:5">
      <c r="A1468" s="154" t="s">
        <v>646</v>
      </c>
      <c r="B1468" s="154" t="s">
        <v>2008</v>
      </c>
      <c r="C1468" s="154" t="s">
        <v>4171</v>
      </c>
      <c r="D1468" s="154"/>
      <c r="E1468" s="179">
        <v>35100526207</v>
      </c>
    </row>
    <row r="1469" spans="1:5">
      <c r="A1469" s="154" t="s">
        <v>883</v>
      </c>
      <c r="B1469" s="154" t="s">
        <v>3326</v>
      </c>
      <c r="C1469" s="154" t="s">
        <v>4171</v>
      </c>
      <c r="D1469" s="154"/>
      <c r="E1469" s="179">
        <v>191734309394</v>
      </c>
    </row>
    <row r="1470" spans="1:5">
      <c r="A1470" s="154" t="s">
        <v>1504</v>
      </c>
      <c r="B1470" s="154" t="s">
        <v>3327</v>
      </c>
      <c r="C1470" s="154" t="s">
        <v>4171</v>
      </c>
      <c r="D1470" s="154"/>
      <c r="E1470" s="179"/>
    </row>
    <row r="1471" spans="1:5">
      <c r="A1471" s="154" t="s">
        <v>772</v>
      </c>
      <c r="B1471" s="154" t="s">
        <v>3328</v>
      </c>
      <c r="C1471" s="154" t="s">
        <v>4171</v>
      </c>
      <c r="D1471" s="154"/>
      <c r="E1471" s="179">
        <v>90860476351</v>
      </c>
    </row>
    <row r="1472" spans="1:5">
      <c r="A1472" s="154" t="s">
        <v>1506</v>
      </c>
      <c r="B1472" s="154" t="s">
        <v>3330</v>
      </c>
      <c r="C1472" s="154" t="s">
        <v>4171</v>
      </c>
      <c r="D1472" s="154"/>
      <c r="E1472" s="179">
        <v>1536193168500</v>
      </c>
    </row>
    <row r="1473" spans="1:5">
      <c r="A1473" s="154" t="s">
        <v>649</v>
      </c>
      <c r="B1473" s="154" t="s">
        <v>2364</v>
      </c>
      <c r="C1473" s="154" t="s">
        <v>4171</v>
      </c>
      <c r="D1473" s="154"/>
      <c r="E1473" s="179"/>
    </row>
    <row r="1474" spans="1:5">
      <c r="A1474" s="154" t="s">
        <v>1508</v>
      </c>
      <c r="B1474" s="154" t="s">
        <v>3334</v>
      </c>
      <c r="C1474" s="154" t="s">
        <v>4171</v>
      </c>
      <c r="D1474" s="154"/>
      <c r="E1474" s="179"/>
    </row>
    <row r="1475" spans="1:5">
      <c r="A1475" s="154" t="s">
        <v>1509</v>
      </c>
      <c r="B1475" s="154" t="s">
        <v>3335</v>
      </c>
      <c r="C1475" s="154" t="s">
        <v>4171</v>
      </c>
      <c r="D1475" s="154"/>
      <c r="E1475" s="179"/>
    </row>
    <row r="1476" spans="1:5">
      <c r="A1476" s="154" t="s">
        <v>2367</v>
      </c>
      <c r="B1476" s="154" t="s">
        <v>4226</v>
      </c>
      <c r="C1476" s="154" t="s">
        <v>4171</v>
      </c>
      <c r="D1476" s="154"/>
      <c r="E1476" s="179"/>
    </row>
    <row r="1477" spans="1:5">
      <c r="A1477" s="154" t="s">
        <v>960</v>
      </c>
      <c r="B1477" s="154" t="s">
        <v>3336</v>
      </c>
      <c r="C1477" s="154" t="s">
        <v>4171</v>
      </c>
      <c r="D1477" s="154"/>
      <c r="E1477" s="179"/>
    </row>
    <row r="1478" spans="1:5">
      <c r="A1478" s="154" t="s">
        <v>1510</v>
      </c>
      <c r="B1478" s="154" t="s">
        <v>3337</v>
      </c>
      <c r="C1478" s="154" t="s">
        <v>4171</v>
      </c>
      <c r="D1478" s="154"/>
      <c r="E1478" s="179"/>
    </row>
    <row r="1479" spans="1:5">
      <c r="A1479" s="154" t="s">
        <v>1511</v>
      </c>
      <c r="B1479" s="154" t="s">
        <v>3338</v>
      </c>
      <c r="C1479" s="154" t="s">
        <v>4171</v>
      </c>
      <c r="D1479" s="154"/>
      <c r="E1479" s="179"/>
    </row>
    <row r="1480" spans="1:5">
      <c r="A1480" s="154" t="s">
        <v>1512</v>
      </c>
      <c r="B1480" s="154" t="s">
        <v>3339</v>
      </c>
      <c r="C1480" s="154" t="s">
        <v>4171</v>
      </c>
      <c r="D1480" s="154"/>
      <c r="E1480" s="179"/>
    </row>
    <row r="1481" spans="1:5">
      <c r="A1481" s="154" t="s">
        <v>876</v>
      </c>
      <c r="B1481" s="154" t="s">
        <v>3340</v>
      </c>
      <c r="C1481" s="154" t="s">
        <v>4171</v>
      </c>
      <c r="D1481" s="154"/>
      <c r="E1481" s="179">
        <v>13658159706105</v>
      </c>
    </row>
    <row r="1482" spans="1:5">
      <c r="A1482" s="154" t="s">
        <v>1515</v>
      </c>
      <c r="B1482" s="154" t="s">
        <v>3344</v>
      </c>
      <c r="C1482" s="154" t="s">
        <v>4171</v>
      </c>
      <c r="D1482" s="154"/>
      <c r="E1482" s="179"/>
    </row>
    <row r="1483" spans="1:5">
      <c r="A1483" s="154" t="s">
        <v>1516</v>
      </c>
      <c r="B1483" s="154" t="s">
        <v>3345</v>
      </c>
      <c r="C1483" s="154" t="s">
        <v>4171</v>
      </c>
      <c r="D1483" s="154"/>
      <c r="E1483" s="179"/>
    </row>
    <row r="1484" spans="1:5">
      <c r="A1484" s="154" t="s">
        <v>317</v>
      </c>
      <c r="B1484" s="154" t="s">
        <v>4263</v>
      </c>
      <c r="C1484" s="154" t="s">
        <v>4171</v>
      </c>
      <c r="D1484" s="154"/>
      <c r="E1484" s="179">
        <v>32817078090</v>
      </c>
    </row>
    <row r="1485" spans="1:5">
      <c r="A1485" s="154" t="s">
        <v>839</v>
      </c>
      <c r="B1485" s="154" t="s">
        <v>3346</v>
      </c>
      <c r="C1485" s="154" t="s">
        <v>4171</v>
      </c>
      <c r="D1485" s="154"/>
      <c r="E1485" s="179">
        <v>3000000</v>
      </c>
    </row>
    <row r="1486" spans="1:5">
      <c r="A1486" s="154" t="s">
        <v>1628</v>
      </c>
      <c r="B1486" s="154" t="s">
        <v>3347</v>
      </c>
      <c r="C1486" s="154" t="s">
        <v>4171</v>
      </c>
      <c r="D1486" s="154"/>
      <c r="E1486" s="179"/>
    </row>
    <row r="1487" spans="1:5">
      <c r="A1487" s="154" t="s">
        <v>1517</v>
      </c>
      <c r="B1487" s="154" t="s">
        <v>3348</v>
      </c>
      <c r="C1487" s="154" t="s">
        <v>4171</v>
      </c>
      <c r="D1487" s="154"/>
      <c r="E1487" s="179"/>
    </row>
    <row r="1488" spans="1:5">
      <c r="A1488" s="154" t="s">
        <v>4316</v>
      </c>
      <c r="B1488" s="154" t="s">
        <v>4317</v>
      </c>
      <c r="C1488" s="154" t="s">
        <v>4171</v>
      </c>
      <c r="D1488" s="154"/>
      <c r="E1488" s="179"/>
    </row>
    <row r="1489" spans="1:5">
      <c r="A1489" s="154" t="s">
        <v>1518</v>
      </c>
      <c r="B1489" s="154" t="s">
        <v>3349</v>
      </c>
      <c r="C1489" s="154" t="s">
        <v>4171</v>
      </c>
      <c r="D1489" s="154"/>
      <c r="E1489" s="179"/>
    </row>
    <row r="1490" spans="1:5">
      <c r="A1490" s="154" t="s">
        <v>1519</v>
      </c>
      <c r="B1490" s="154" t="s">
        <v>3350</v>
      </c>
      <c r="C1490" s="154" t="s">
        <v>4171</v>
      </c>
      <c r="D1490" s="154"/>
      <c r="E1490" s="179"/>
    </row>
    <row r="1491" spans="1:5">
      <c r="A1491" s="154" t="s">
        <v>1520</v>
      </c>
      <c r="B1491" s="154" t="s">
        <v>3351</v>
      </c>
      <c r="C1491" s="154" t="s">
        <v>4171</v>
      </c>
      <c r="D1491" s="154"/>
      <c r="E1491" s="179">
        <v>25995479870</v>
      </c>
    </row>
    <row r="1492" spans="1:5">
      <c r="A1492" s="154" t="s">
        <v>4318</v>
      </c>
      <c r="B1492" s="154" t="s">
        <v>4319</v>
      </c>
      <c r="C1492" s="154" t="s">
        <v>4171</v>
      </c>
      <c r="D1492" s="154"/>
      <c r="E1492" s="179">
        <v>62498941171</v>
      </c>
    </row>
    <row r="1493" spans="1:5">
      <c r="A1493" s="154" t="s">
        <v>1521</v>
      </c>
      <c r="B1493" s="154" t="s">
        <v>3352</v>
      </c>
      <c r="C1493" s="154" t="s">
        <v>4171</v>
      </c>
      <c r="D1493" s="154"/>
      <c r="E1493" s="179"/>
    </row>
    <row r="1494" spans="1:5">
      <c r="A1494" s="154" t="s">
        <v>1522</v>
      </c>
      <c r="B1494" s="154" t="s">
        <v>3353</v>
      </c>
      <c r="C1494" s="154" t="s">
        <v>4171</v>
      </c>
      <c r="D1494" s="154"/>
      <c r="E1494" s="179"/>
    </row>
    <row r="1495" spans="1:5">
      <c r="A1495" s="154" t="s">
        <v>3544</v>
      </c>
      <c r="B1495" s="154" t="s">
        <v>3545</v>
      </c>
      <c r="C1495" s="154" t="s">
        <v>4171</v>
      </c>
      <c r="D1495" s="154"/>
      <c r="E1495" s="179"/>
    </row>
    <row r="1496" spans="1:5">
      <c r="A1496" s="154" t="s">
        <v>4185</v>
      </c>
      <c r="B1496" s="154" t="s">
        <v>4186</v>
      </c>
      <c r="C1496" s="154" t="s">
        <v>4171</v>
      </c>
      <c r="D1496" s="154"/>
      <c r="E1496" s="179">
        <v>75081625388</v>
      </c>
    </row>
    <row r="1497" spans="1:5">
      <c r="A1497" s="154" t="s">
        <v>3356</v>
      </c>
      <c r="B1497" s="154" t="s">
        <v>3357</v>
      </c>
      <c r="C1497" s="154" t="s">
        <v>4171</v>
      </c>
      <c r="D1497" s="154"/>
      <c r="E1497" s="179"/>
    </row>
    <row r="1498" spans="1:5">
      <c r="A1498" s="154" t="s">
        <v>319</v>
      </c>
      <c r="B1498" s="154" t="s">
        <v>2018</v>
      </c>
      <c r="C1498" s="154" t="s">
        <v>4171</v>
      </c>
      <c r="D1498" s="154"/>
      <c r="E1498" s="179">
        <v>674262071299</v>
      </c>
    </row>
    <row r="1499" spans="1:5">
      <c r="A1499" s="154" t="s">
        <v>1525</v>
      </c>
      <c r="B1499" s="154" t="s">
        <v>3358</v>
      </c>
      <c r="C1499" s="154" t="s">
        <v>4171</v>
      </c>
      <c r="D1499" s="154"/>
      <c r="E1499" s="179">
        <v>240558391348</v>
      </c>
    </row>
    <row r="1500" spans="1:5">
      <c r="A1500" s="154" t="s">
        <v>790</v>
      </c>
      <c r="B1500" s="154" t="s">
        <v>3359</v>
      </c>
      <c r="C1500" s="154" t="s">
        <v>4171</v>
      </c>
      <c r="D1500" s="154"/>
      <c r="E1500" s="179"/>
    </row>
    <row r="1501" spans="1:5">
      <c r="A1501" s="154" t="s">
        <v>1526</v>
      </c>
      <c r="B1501" s="154" t="s">
        <v>3360</v>
      </c>
      <c r="C1501" s="154" t="s">
        <v>4171</v>
      </c>
      <c r="D1501" s="154"/>
      <c r="E1501" s="179"/>
    </row>
    <row r="1502" spans="1:5">
      <c r="A1502" s="154" t="s">
        <v>1527</v>
      </c>
      <c r="B1502" s="154" t="s">
        <v>3361</v>
      </c>
      <c r="C1502" s="154" t="s">
        <v>4171</v>
      </c>
      <c r="D1502" s="154"/>
      <c r="E1502" s="179"/>
    </row>
    <row r="1503" spans="1:5">
      <c r="A1503" s="154" t="s">
        <v>4320</v>
      </c>
      <c r="B1503" s="154" t="s">
        <v>4321</v>
      </c>
      <c r="C1503" s="154" t="s">
        <v>4171</v>
      </c>
      <c r="D1503" s="154"/>
      <c r="E1503" s="179"/>
    </row>
    <row r="1504" spans="1:5">
      <c r="A1504" s="154" t="s">
        <v>1529</v>
      </c>
      <c r="B1504" s="154" t="s">
        <v>3363</v>
      </c>
      <c r="C1504" s="154" t="s">
        <v>4171</v>
      </c>
      <c r="D1504" s="154"/>
      <c r="E1504" s="179"/>
    </row>
    <row r="1505" spans="1:5">
      <c r="A1505" s="154" t="s">
        <v>804</v>
      </c>
      <c r="B1505" s="154" t="s">
        <v>3364</v>
      </c>
      <c r="C1505" s="154" t="s">
        <v>4171</v>
      </c>
      <c r="D1505" s="154"/>
      <c r="E1505" s="179">
        <v>653647242499</v>
      </c>
    </row>
    <row r="1506" spans="1:5">
      <c r="A1506" s="154" t="s">
        <v>671</v>
      </c>
      <c r="B1506" s="154" t="s">
        <v>3365</v>
      </c>
      <c r="C1506" s="154" t="s">
        <v>4171</v>
      </c>
      <c r="D1506" s="154"/>
      <c r="E1506" s="179"/>
    </row>
    <row r="1507" spans="1:5">
      <c r="A1507" s="154" t="s">
        <v>1530</v>
      </c>
      <c r="B1507" s="154" t="s">
        <v>3366</v>
      </c>
      <c r="C1507" s="154" t="s">
        <v>4171</v>
      </c>
      <c r="D1507" s="154"/>
      <c r="E1507" s="179"/>
    </row>
    <row r="1508" spans="1:5">
      <c r="A1508" s="154" t="s">
        <v>961</v>
      </c>
      <c r="B1508" s="154" t="s">
        <v>3368</v>
      </c>
      <c r="C1508" s="154" t="s">
        <v>4171</v>
      </c>
      <c r="D1508" s="154"/>
      <c r="E1508" s="179">
        <v>175784396233</v>
      </c>
    </row>
    <row r="1509" spans="1:5">
      <c r="A1509" s="154" t="s">
        <v>1532</v>
      </c>
      <c r="B1509" s="154" t="s">
        <v>3369</v>
      </c>
      <c r="C1509" s="154" t="s">
        <v>4171</v>
      </c>
      <c r="D1509" s="154"/>
      <c r="E1509" s="179"/>
    </row>
    <row r="1510" spans="1:5">
      <c r="A1510" s="154" t="s">
        <v>4139</v>
      </c>
      <c r="B1510" s="154" t="s">
        <v>4140</v>
      </c>
      <c r="C1510" s="154" t="s">
        <v>4171</v>
      </c>
      <c r="D1510" s="154"/>
      <c r="E1510" s="179"/>
    </row>
    <row r="1511" spans="1:5">
      <c r="A1511" s="154" t="s">
        <v>1534</v>
      </c>
      <c r="B1511" s="154" t="s">
        <v>3371</v>
      </c>
      <c r="C1511" s="154" t="s">
        <v>4171</v>
      </c>
      <c r="D1511" s="154"/>
      <c r="E1511" s="179"/>
    </row>
    <row r="1512" spans="1:5">
      <c r="A1512" s="154" t="s">
        <v>1535</v>
      </c>
      <c r="B1512" s="154" t="s">
        <v>3372</v>
      </c>
      <c r="C1512" s="154" t="s">
        <v>4171</v>
      </c>
      <c r="D1512" s="154"/>
      <c r="E1512" s="179"/>
    </row>
    <row r="1513" spans="1:5">
      <c r="A1513" s="154" t="s">
        <v>675</v>
      </c>
      <c r="B1513" s="154" t="s">
        <v>2388</v>
      </c>
      <c r="C1513" s="154" t="s">
        <v>4171</v>
      </c>
      <c r="D1513" s="154"/>
      <c r="E1513" s="179">
        <v>157750000</v>
      </c>
    </row>
    <row r="1514" spans="1:5">
      <c r="A1514" s="154" t="s">
        <v>678</v>
      </c>
      <c r="B1514" s="154" t="s">
        <v>2391</v>
      </c>
      <c r="C1514" s="154" t="s">
        <v>4171</v>
      </c>
      <c r="D1514" s="154"/>
      <c r="E1514" s="179"/>
    </row>
    <row r="1515" spans="1:5">
      <c r="A1515" s="154" t="s">
        <v>679</v>
      </c>
      <c r="B1515" s="154" t="s">
        <v>2392</v>
      </c>
      <c r="C1515" s="154" t="s">
        <v>4171</v>
      </c>
      <c r="D1515" s="154"/>
      <c r="E1515" s="179">
        <v>2316416970</v>
      </c>
    </row>
    <row r="1516" spans="1:5">
      <c r="A1516" s="154" t="s">
        <v>807</v>
      </c>
      <c r="B1516" s="154" t="s">
        <v>3373</v>
      </c>
      <c r="C1516" s="154" t="s">
        <v>4171</v>
      </c>
      <c r="D1516" s="154"/>
      <c r="E1516" s="179">
        <v>1273545898061</v>
      </c>
    </row>
    <row r="1517" spans="1:5">
      <c r="A1517" s="154" t="s">
        <v>870</v>
      </c>
      <c r="B1517" s="154" t="s">
        <v>3374</v>
      </c>
      <c r="C1517" s="154" t="s">
        <v>4171</v>
      </c>
      <c r="D1517" s="154"/>
      <c r="E1517" s="179">
        <v>58519221440</v>
      </c>
    </row>
    <row r="1518" spans="1:5">
      <c r="A1518" s="154" t="s">
        <v>871</v>
      </c>
      <c r="B1518" s="154" t="s">
        <v>3970</v>
      </c>
      <c r="C1518" s="154" t="s">
        <v>4171</v>
      </c>
      <c r="D1518" s="154"/>
      <c r="E1518" s="179">
        <v>121583000000</v>
      </c>
    </row>
    <row r="1519" spans="1:5">
      <c r="A1519" s="154" t="s">
        <v>1536</v>
      </c>
      <c r="B1519" s="154" t="s">
        <v>4488</v>
      </c>
      <c r="C1519" s="154" t="s">
        <v>4171</v>
      </c>
      <c r="D1519" s="154"/>
      <c r="E1519" s="179"/>
    </row>
    <row r="1520" spans="1:5">
      <c r="A1520" s="154" t="s">
        <v>1537</v>
      </c>
      <c r="B1520" s="154" t="s">
        <v>3377</v>
      </c>
      <c r="C1520" s="154" t="s">
        <v>4171</v>
      </c>
      <c r="D1520" s="154"/>
      <c r="E1520" s="179">
        <v>51044826829</v>
      </c>
    </row>
    <row r="1521" spans="1:5">
      <c r="A1521" s="154" t="s">
        <v>1538</v>
      </c>
      <c r="B1521" s="154" t="s">
        <v>3378</v>
      </c>
      <c r="C1521" s="154" t="s">
        <v>4171</v>
      </c>
      <c r="D1521" s="154"/>
      <c r="E1521" s="179">
        <v>375195769594</v>
      </c>
    </row>
    <row r="1522" spans="1:5">
      <c r="A1522" s="154" t="s">
        <v>1539</v>
      </c>
      <c r="B1522" s="154" t="s">
        <v>3379</v>
      </c>
      <c r="C1522" s="154" t="s">
        <v>4171</v>
      </c>
      <c r="D1522" s="154"/>
      <c r="E1522" s="179">
        <v>32568572677</v>
      </c>
    </row>
    <row r="1523" spans="1:5">
      <c r="A1523" s="154" t="s">
        <v>890</v>
      </c>
      <c r="B1523" s="154" t="s">
        <v>3382</v>
      </c>
      <c r="C1523" s="154" t="s">
        <v>4171</v>
      </c>
      <c r="D1523" s="154"/>
      <c r="E1523" s="179">
        <v>2056677846567</v>
      </c>
    </row>
    <row r="1524" spans="1:5">
      <c r="A1524" s="154" t="s">
        <v>803</v>
      </c>
      <c r="B1524" s="154" t="s">
        <v>3383</v>
      </c>
      <c r="C1524" s="154" t="s">
        <v>4171</v>
      </c>
      <c r="D1524" s="154"/>
      <c r="E1524" s="179">
        <v>12567648277226</v>
      </c>
    </row>
    <row r="1525" spans="1:5">
      <c r="A1525" s="154" t="s">
        <v>1540</v>
      </c>
      <c r="B1525" s="154" t="s">
        <v>3916</v>
      </c>
      <c r="C1525" s="154" t="s">
        <v>4171</v>
      </c>
      <c r="D1525" s="154"/>
      <c r="E1525" s="179"/>
    </row>
    <row r="1526" spans="1:5">
      <c r="A1526" s="154" t="s">
        <v>1541</v>
      </c>
      <c r="B1526" s="154" t="s">
        <v>3385</v>
      </c>
      <c r="C1526" s="154" t="s">
        <v>4171</v>
      </c>
      <c r="D1526" s="154"/>
      <c r="E1526" s="179">
        <v>289062681428</v>
      </c>
    </row>
    <row r="1527" spans="1:5">
      <c r="A1527" s="154" t="s">
        <v>771</v>
      </c>
      <c r="B1527" s="154" t="s">
        <v>3386</v>
      </c>
      <c r="C1527" s="154" t="s">
        <v>4171</v>
      </c>
      <c r="D1527" s="154"/>
      <c r="E1527" s="179">
        <v>4486121225428</v>
      </c>
    </row>
    <row r="1528" spans="1:5">
      <c r="A1528" s="154" t="s">
        <v>1542</v>
      </c>
      <c r="B1528" s="154" t="s">
        <v>3387</v>
      </c>
      <c r="C1528" s="154" t="s">
        <v>4171</v>
      </c>
      <c r="D1528" s="154"/>
      <c r="E1528" s="179">
        <v>357180231342</v>
      </c>
    </row>
    <row r="1529" spans="1:5">
      <c r="A1529" s="154" t="s">
        <v>854</v>
      </c>
      <c r="B1529" s="154" t="s">
        <v>3388</v>
      </c>
      <c r="C1529" s="154" t="s">
        <v>4171</v>
      </c>
      <c r="D1529" s="154"/>
      <c r="E1529" s="179">
        <v>838157971</v>
      </c>
    </row>
    <row r="1530" spans="1:5">
      <c r="A1530" s="154" t="s">
        <v>1543</v>
      </c>
      <c r="B1530" s="154" t="s">
        <v>3389</v>
      </c>
      <c r="C1530" s="154" t="s">
        <v>4171</v>
      </c>
      <c r="D1530" s="154"/>
      <c r="E1530" s="179">
        <v>283496104590</v>
      </c>
    </row>
    <row r="1531" spans="1:5">
      <c r="A1531" s="154" t="s">
        <v>1544</v>
      </c>
      <c r="B1531" s="154" t="s">
        <v>3658</v>
      </c>
      <c r="C1531" s="154" t="s">
        <v>4171</v>
      </c>
      <c r="D1531" s="154"/>
      <c r="E1531" s="179">
        <v>0</v>
      </c>
    </row>
    <row r="1532" spans="1:5">
      <c r="A1532" s="154" t="s">
        <v>1545</v>
      </c>
      <c r="B1532" s="154" t="s">
        <v>3391</v>
      </c>
      <c r="C1532" s="154" t="s">
        <v>4171</v>
      </c>
      <c r="D1532" s="154"/>
      <c r="E1532" s="179"/>
    </row>
    <row r="1533" spans="1:5">
      <c r="A1533" s="154" t="s">
        <v>685</v>
      </c>
      <c r="B1533" s="154" t="s">
        <v>2397</v>
      </c>
      <c r="C1533" s="154" t="s">
        <v>4171</v>
      </c>
      <c r="D1533" s="154"/>
      <c r="E1533" s="179"/>
    </row>
    <row r="1534" spans="1:5">
      <c r="A1534" s="154" t="s">
        <v>1547</v>
      </c>
      <c r="B1534" s="154" t="s">
        <v>3394</v>
      </c>
      <c r="C1534" s="154" t="s">
        <v>4171</v>
      </c>
      <c r="D1534" s="154"/>
      <c r="E1534" s="179"/>
    </row>
    <row r="1535" spans="1:5">
      <c r="A1535" s="154" t="s">
        <v>877</v>
      </c>
      <c r="B1535" s="154" t="s">
        <v>3395</v>
      </c>
      <c r="C1535" s="154" t="s">
        <v>4171</v>
      </c>
      <c r="D1535" s="154"/>
      <c r="E1535" s="179">
        <v>223913487043</v>
      </c>
    </row>
    <row r="1536" spans="1:5">
      <c r="A1536" s="154" t="s">
        <v>1548</v>
      </c>
      <c r="B1536" s="154" t="s">
        <v>3396</v>
      </c>
      <c r="C1536" s="154" t="s">
        <v>4171</v>
      </c>
      <c r="D1536" s="154"/>
      <c r="E1536" s="179"/>
    </row>
    <row r="1537" spans="1:5">
      <c r="A1537" s="154" t="s">
        <v>1549</v>
      </c>
      <c r="B1537" s="154" t="s">
        <v>3397</v>
      </c>
      <c r="C1537" s="154" t="s">
        <v>4171</v>
      </c>
      <c r="D1537" s="154"/>
      <c r="E1537" s="179">
        <v>184746733829</v>
      </c>
    </row>
    <row r="1538" spans="1:5">
      <c r="A1538" s="154" t="s">
        <v>689</v>
      </c>
      <c r="B1538" s="154" t="s">
        <v>3784</v>
      </c>
      <c r="C1538" s="154" t="s">
        <v>4171</v>
      </c>
      <c r="D1538" s="154"/>
      <c r="E1538" s="179">
        <v>5232931299</v>
      </c>
    </row>
    <row r="1539" spans="1:5">
      <c r="A1539" s="154" t="s">
        <v>1551</v>
      </c>
      <c r="B1539" s="154" t="s">
        <v>3399</v>
      </c>
      <c r="C1539" s="154" t="s">
        <v>4171</v>
      </c>
      <c r="D1539" s="154"/>
      <c r="E1539" s="179"/>
    </row>
    <row r="1540" spans="1:5">
      <c r="A1540" s="154" t="s">
        <v>962</v>
      </c>
      <c r="B1540" s="154" t="s">
        <v>3400</v>
      </c>
      <c r="C1540" s="154" t="s">
        <v>4171</v>
      </c>
      <c r="D1540" s="154"/>
      <c r="E1540" s="179">
        <v>351537293666</v>
      </c>
    </row>
    <row r="1541" spans="1:5">
      <c r="A1541" s="154" t="s">
        <v>1552</v>
      </c>
      <c r="B1541" s="154" t="s">
        <v>3401</v>
      </c>
      <c r="C1541" s="154" t="s">
        <v>4171</v>
      </c>
      <c r="D1541" s="154"/>
      <c r="E1541" s="179">
        <v>821127585057</v>
      </c>
    </row>
    <row r="1542" spans="1:5">
      <c r="A1542" s="154" t="s">
        <v>1554</v>
      </c>
      <c r="B1542" s="154" t="s">
        <v>3664</v>
      </c>
      <c r="C1542" s="154" t="s">
        <v>4171</v>
      </c>
      <c r="D1542" s="154"/>
      <c r="E1542" s="179">
        <v>109750150424</v>
      </c>
    </row>
    <row r="1543" spans="1:5">
      <c r="A1543" s="154" t="s">
        <v>1555</v>
      </c>
      <c r="B1543" s="154" t="s">
        <v>3404</v>
      </c>
      <c r="C1543" s="154" t="s">
        <v>4171</v>
      </c>
      <c r="D1543" s="154"/>
      <c r="E1543" s="179"/>
    </row>
    <row r="1544" spans="1:5">
      <c r="A1544" s="154" t="s">
        <v>4290</v>
      </c>
      <c r="B1544" s="154" t="s">
        <v>4291</v>
      </c>
      <c r="C1544" s="154" t="s">
        <v>4171</v>
      </c>
      <c r="D1544" s="154"/>
      <c r="E1544" s="179">
        <v>239281343155</v>
      </c>
    </row>
    <row r="1545" spans="1:5">
      <c r="A1545" s="154" t="s">
        <v>1556</v>
      </c>
      <c r="B1545" s="154" t="s">
        <v>3405</v>
      </c>
      <c r="C1545" s="154" t="s">
        <v>4171</v>
      </c>
      <c r="D1545" s="154"/>
      <c r="E1545" s="179">
        <v>58390375268</v>
      </c>
    </row>
    <row r="1546" spans="1:5">
      <c r="A1546" s="154" t="s">
        <v>1557</v>
      </c>
      <c r="B1546" s="154" t="s">
        <v>4162</v>
      </c>
      <c r="C1546" s="154" t="s">
        <v>4171</v>
      </c>
      <c r="D1546" s="154"/>
      <c r="E1546" s="179"/>
    </row>
    <row r="1547" spans="1:5">
      <c r="A1547" s="154" t="s">
        <v>923</v>
      </c>
      <c r="B1547" s="154" t="s">
        <v>3407</v>
      </c>
      <c r="C1547" s="154" t="s">
        <v>4171</v>
      </c>
      <c r="D1547" s="154"/>
      <c r="E1547" s="179"/>
    </row>
    <row r="1548" spans="1:5">
      <c r="A1548" s="154" t="s">
        <v>3980</v>
      </c>
      <c r="B1548" s="154" t="s">
        <v>3981</v>
      </c>
      <c r="C1548" s="154" t="s">
        <v>4171</v>
      </c>
      <c r="D1548" s="154"/>
      <c r="E1548" s="179"/>
    </row>
    <row r="1549" spans="1:5">
      <c r="A1549" s="154" t="s">
        <v>3546</v>
      </c>
      <c r="B1549" s="154" t="s">
        <v>3942</v>
      </c>
      <c r="C1549" s="154" t="s">
        <v>4171</v>
      </c>
      <c r="D1549" s="154"/>
      <c r="E1549" s="179"/>
    </row>
    <row r="1550" spans="1:5">
      <c r="A1550" s="154" t="s">
        <v>816</v>
      </c>
      <c r="B1550" s="154" t="s">
        <v>3408</v>
      </c>
      <c r="C1550" s="154" t="s">
        <v>4171</v>
      </c>
      <c r="D1550" s="154"/>
      <c r="E1550" s="179">
        <v>111077897022</v>
      </c>
    </row>
    <row r="1551" spans="1:5">
      <c r="A1551" s="154" t="s">
        <v>963</v>
      </c>
      <c r="B1551" s="154" t="s">
        <v>3409</v>
      </c>
      <c r="C1551" s="154" t="s">
        <v>4171</v>
      </c>
      <c r="D1551" s="154"/>
      <c r="E1551" s="179">
        <v>4279861170</v>
      </c>
    </row>
    <row r="1552" spans="1:5">
      <c r="A1552" s="154" t="s">
        <v>1558</v>
      </c>
      <c r="B1552" s="154" t="s">
        <v>3410</v>
      </c>
      <c r="C1552" s="154" t="s">
        <v>4171</v>
      </c>
      <c r="D1552" s="154"/>
      <c r="E1552" s="179"/>
    </row>
    <row r="1553" spans="1:5">
      <c r="A1553" s="154" t="s">
        <v>1559</v>
      </c>
      <c r="B1553" s="154" t="s">
        <v>3411</v>
      </c>
      <c r="C1553" s="154" t="s">
        <v>4171</v>
      </c>
      <c r="D1553" s="154"/>
      <c r="E1553" s="179"/>
    </row>
    <row r="1554" spans="1:5">
      <c r="A1554" s="154" t="s">
        <v>863</v>
      </c>
      <c r="B1554" s="154" t="s">
        <v>3412</v>
      </c>
      <c r="C1554" s="154" t="s">
        <v>4171</v>
      </c>
      <c r="D1554" s="154"/>
      <c r="E1554" s="179">
        <v>17208098456</v>
      </c>
    </row>
    <row r="1555" spans="1:5">
      <c r="A1555" s="154" t="s">
        <v>1560</v>
      </c>
      <c r="B1555" s="154" t="s">
        <v>3413</v>
      </c>
      <c r="C1555" s="154" t="s">
        <v>4171</v>
      </c>
      <c r="D1555" s="154"/>
      <c r="E1555" s="179"/>
    </row>
    <row r="1556" spans="1:5">
      <c r="A1556" s="154" t="s">
        <v>1561</v>
      </c>
      <c r="B1556" s="154" t="s">
        <v>3414</v>
      </c>
      <c r="C1556" s="154" t="s">
        <v>4171</v>
      </c>
      <c r="D1556" s="154"/>
      <c r="E1556" s="179">
        <v>24532439644</v>
      </c>
    </row>
    <row r="1557" spans="1:5">
      <c r="A1557" s="154" t="s">
        <v>3947</v>
      </c>
      <c r="B1557" s="154" t="s">
        <v>4229</v>
      </c>
      <c r="C1557" s="154" t="s">
        <v>4171</v>
      </c>
      <c r="D1557" s="154"/>
      <c r="E1557" s="179">
        <v>2785227584455</v>
      </c>
    </row>
    <row r="1558" spans="1:5">
      <c r="A1558" s="154" t="s">
        <v>1562</v>
      </c>
      <c r="B1558" s="154" t="s">
        <v>3416</v>
      </c>
      <c r="C1558" s="154" t="s">
        <v>4171</v>
      </c>
      <c r="D1558" s="154"/>
      <c r="E1558" s="179">
        <v>42651264570</v>
      </c>
    </row>
    <row r="1559" spans="1:5">
      <c r="A1559" s="154" t="s">
        <v>1563</v>
      </c>
      <c r="B1559" s="154" t="s">
        <v>3417</v>
      </c>
      <c r="C1559" s="154" t="s">
        <v>4171</v>
      </c>
      <c r="D1559" s="154"/>
      <c r="E1559" s="179"/>
    </row>
    <row r="1560" spans="1:5">
      <c r="A1560" s="154" t="s">
        <v>1564</v>
      </c>
      <c r="B1560" s="154" t="s">
        <v>3418</v>
      </c>
      <c r="C1560" s="154" t="s">
        <v>4171</v>
      </c>
      <c r="D1560" s="154"/>
      <c r="E1560" s="179"/>
    </row>
    <row r="1561" spans="1:5">
      <c r="A1561" s="154" t="s">
        <v>1565</v>
      </c>
      <c r="B1561" s="154" t="s">
        <v>3419</v>
      </c>
      <c r="C1561" s="154" t="s">
        <v>4171</v>
      </c>
      <c r="D1561" s="154"/>
      <c r="E1561" s="179"/>
    </row>
    <row r="1562" spans="1:5">
      <c r="A1562" s="154" t="s">
        <v>1566</v>
      </c>
      <c r="B1562" s="154" t="s">
        <v>3420</v>
      </c>
      <c r="C1562" s="154" t="s">
        <v>4171</v>
      </c>
      <c r="D1562" s="154"/>
      <c r="E1562" s="179"/>
    </row>
    <row r="1563" spans="1:5">
      <c r="A1563" s="154" t="s">
        <v>779</v>
      </c>
      <c r="B1563" s="154" t="s">
        <v>3421</v>
      </c>
      <c r="C1563" s="154" t="s">
        <v>4171</v>
      </c>
      <c r="D1563" s="154"/>
      <c r="E1563" s="179">
        <v>6924165009</v>
      </c>
    </row>
    <row r="1564" spans="1:5">
      <c r="A1564" s="154" t="s">
        <v>964</v>
      </c>
      <c r="B1564" s="154" t="s">
        <v>3422</v>
      </c>
      <c r="C1564" s="154" t="s">
        <v>4171</v>
      </c>
      <c r="D1564" s="154"/>
      <c r="E1564" s="179"/>
    </row>
    <row r="1565" spans="1:5">
      <c r="A1565" s="154" t="s">
        <v>1567</v>
      </c>
      <c r="B1565" s="154" t="s">
        <v>3423</v>
      </c>
      <c r="C1565" s="154" t="s">
        <v>4171</v>
      </c>
      <c r="D1565" s="154"/>
      <c r="E1565" s="179">
        <v>2949314120170</v>
      </c>
    </row>
    <row r="1566" spans="1:5">
      <c r="A1566" s="154" t="s">
        <v>1568</v>
      </c>
      <c r="B1566" s="154" t="s">
        <v>3424</v>
      </c>
      <c r="C1566" s="154" t="s">
        <v>4171</v>
      </c>
      <c r="D1566" s="154"/>
      <c r="E1566" s="179"/>
    </row>
    <row r="1567" spans="1:5">
      <c r="A1567" s="154" t="s">
        <v>874</v>
      </c>
      <c r="B1567" s="154" t="s">
        <v>3425</v>
      </c>
      <c r="C1567" s="154" t="s">
        <v>4171</v>
      </c>
      <c r="D1567" s="154"/>
      <c r="E1567" s="179">
        <v>748440720645</v>
      </c>
    </row>
    <row r="1568" spans="1:5">
      <c r="A1568" s="154" t="s">
        <v>1570</v>
      </c>
      <c r="B1568" s="154" t="s">
        <v>3875</v>
      </c>
      <c r="C1568" s="154" t="s">
        <v>4171</v>
      </c>
      <c r="D1568" s="154"/>
      <c r="E1568" s="179">
        <v>141113506726</v>
      </c>
    </row>
    <row r="1569" spans="1:5">
      <c r="A1569" s="154" t="s">
        <v>1572</v>
      </c>
      <c r="B1569" s="154" t="s">
        <v>3429</v>
      </c>
      <c r="C1569" s="154" t="s">
        <v>4171</v>
      </c>
      <c r="D1569" s="154"/>
      <c r="E1569" s="179"/>
    </row>
    <row r="1570" spans="1:5">
      <c r="A1570" s="154" t="s">
        <v>1597</v>
      </c>
      <c r="B1570" s="154" t="s">
        <v>3430</v>
      </c>
      <c r="C1570" s="154" t="s">
        <v>4171</v>
      </c>
      <c r="D1570" s="154"/>
      <c r="E1570" s="179">
        <v>18957293187</v>
      </c>
    </row>
    <row r="1571" spans="1:5">
      <c r="A1571" s="154" t="s">
        <v>1573</v>
      </c>
      <c r="B1571" s="154" t="s">
        <v>3787</v>
      </c>
      <c r="C1571" s="154" t="s">
        <v>4171</v>
      </c>
      <c r="D1571" s="154"/>
      <c r="E1571" s="179">
        <v>105683684591</v>
      </c>
    </row>
    <row r="1572" spans="1:5">
      <c r="A1572" s="154" t="s">
        <v>1574</v>
      </c>
      <c r="B1572" s="154" t="s">
        <v>3432</v>
      </c>
      <c r="C1572" s="154" t="s">
        <v>4171</v>
      </c>
      <c r="D1572" s="154"/>
      <c r="E1572" s="179">
        <v>9447059128</v>
      </c>
    </row>
    <row r="1573" spans="1:5">
      <c r="A1573" s="154" t="s">
        <v>1575</v>
      </c>
      <c r="B1573" s="154" t="s">
        <v>3433</v>
      </c>
      <c r="C1573" s="154" t="s">
        <v>4171</v>
      </c>
      <c r="D1573" s="154"/>
      <c r="E1573" s="179"/>
    </row>
    <row r="1574" spans="1:5">
      <c r="A1574" s="154" t="s">
        <v>872</v>
      </c>
      <c r="B1574" s="154" t="s">
        <v>3434</v>
      </c>
      <c r="C1574" s="154" t="s">
        <v>4171</v>
      </c>
      <c r="D1574" s="154"/>
      <c r="E1574" s="179"/>
    </row>
    <row r="1575" spans="1:5">
      <c r="A1575" s="154" t="s">
        <v>1576</v>
      </c>
      <c r="B1575" s="154" t="s">
        <v>3435</v>
      </c>
      <c r="C1575" s="154" t="s">
        <v>4171</v>
      </c>
      <c r="D1575" s="154"/>
      <c r="E1575" s="179"/>
    </row>
    <row r="1576" spans="1:5">
      <c r="A1576" s="154" t="s">
        <v>3548</v>
      </c>
      <c r="B1576" s="154" t="s">
        <v>3549</v>
      </c>
      <c r="C1576" s="154" t="s">
        <v>4171</v>
      </c>
      <c r="D1576" s="154"/>
      <c r="E1576" s="179">
        <v>38036236018</v>
      </c>
    </row>
    <row r="1577" spans="1:5">
      <c r="A1577" s="154" t="s">
        <v>1592</v>
      </c>
      <c r="B1577" s="154" t="s">
        <v>3437</v>
      </c>
      <c r="C1577" s="154" t="s">
        <v>4171</v>
      </c>
      <c r="D1577" s="154"/>
      <c r="E1577" s="179">
        <v>1519291636684</v>
      </c>
    </row>
    <row r="1578" spans="1:5">
      <c r="A1578" s="154" t="s">
        <v>704</v>
      </c>
      <c r="B1578" s="154" t="s">
        <v>3813</v>
      </c>
      <c r="C1578" s="154" t="s">
        <v>4171</v>
      </c>
      <c r="D1578" s="154"/>
      <c r="E1578" s="179"/>
    </row>
    <row r="1579" spans="1:5">
      <c r="A1579" s="154" t="s">
        <v>1577</v>
      </c>
      <c r="B1579" s="154" t="s">
        <v>3438</v>
      </c>
      <c r="C1579" s="154" t="s">
        <v>4171</v>
      </c>
      <c r="D1579" s="154"/>
      <c r="E1579" s="179">
        <v>28335028263</v>
      </c>
    </row>
    <row r="1580" spans="1:5">
      <c r="A1580" s="154" t="s">
        <v>3773</v>
      </c>
      <c r="B1580" s="154" t="s">
        <v>3774</v>
      </c>
      <c r="C1580" s="154" t="s">
        <v>4171</v>
      </c>
      <c r="D1580" s="154"/>
      <c r="E1580" s="179">
        <v>33429499957</v>
      </c>
    </row>
    <row r="1581" spans="1:5">
      <c r="A1581" s="154" t="s">
        <v>3994</v>
      </c>
      <c r="B1581" s="154" t="s">
        <v>3995</v>
      </c>
      <c r="C1581" s="154" t="s">
        <v>4171</v>
      </c>
      <c r="D1581" s="154"/>
      <c r="E1581" s="179">
        <v>254635023299</v>
      </c>
    </row>
    <row r="1582" spans="1:5">
      <c r="A1582" s="154" t="s">
        <v>1578</v>
      </c>
      <c r="B1582" s="154" t="s">
        <v>3439</v>
      </c>
      <c r="C1582" s="154" t="s">
        <v>4171</v>
      </c>
      <c r="D1582" s="154"/>
      <c r="E1582" s="179"/>
    </row>
    <row r="1583" spans="1:5">
      <c r="A1583" s="154" t="s">
        <v>3440</v>
      </c>
      <c r="B1583" s="154" t="s">
        <v>3441</v>
      </c>
      <c r="C1583" s="154" t="s">
        <v>4171</v>
      </c>
      <c r="D1583" s="154"/>
      <c r="E1583" s="179"/>
    </row>
    <row r="1584" spans="1:5">
      <c r="A1584" s="154" t="s">
        <v>1639</v>
      </c>
      <c r="B1584" s="154" t="s">
        <v>3442</v>
      </c>
      <c r="C1584" s="154" t="s">
        <v>4171</v>
      </c>
      <c r="D1584" s="154"/>
      <c r="E1584" s="179"/>
    </row>
    <row r="1585" spans="1:5">
      <c r="A1585" s="154" t="s">
        <v>1579</v>
      </c>
      <c r="B1585" s="154" t="s">
        <v>3443</v>
      </c>
      <c r="C1585" s="154" t="s">
        <v>4171</v>
      </c>
      <c r="D1585" s="154"/>
      <c r="E1585" s="179"/>
    </row>
    <row r="1586" spans="1:5">
      <c r="A1586" s="154" t="s">
        <v>707</v>
      </c>
      <c r="B1586" s="154" t="s">
        <v>2419</v>
      </c>
      <c r="C1586" s="154" t="s">
        <v>4171</v>
      </c>
      <c r="D1586" s="154"/>
      <c r="E1586" s="179"/>
    </row>
    <row r="1587" spans="1:5">
      <c r="A1587" s="154" t="s">
        <v>1580</v>
      </c>
      <c r="B1587" s="154" t="s">
        <v>3444</v>
      </c>
      <c r="C1587" s="154" t="s">
        <v>4171</v>
      </c>
      <c r="D1587" s="154"/>
      <c r="E1587" s="179"/>
    </row>
    <row r="1588" spans="1:5">
      <c r="A1588" s="154" t="s">
        <v>3445</v>
      </c>
      <c r="B1588" s="154" t="s">
        <v>3446</v>
      </c>
      <c r="C1588" s="154" t="s">
        <v>4171</v>
      </c>
      <c r="D1588" s="154"/>
      <c r="E1588" s="179"/>
    </row>
    <row r="1589" spans="1:5">
      <c r="A1589" s="154" t="s">
        <v>806</v>
      </c>
      <c r="B1589" s="154" t="s">
        <v>3447</v>
      </c>
      <c r="C1589" s="154" t="s">
        <v>4171</v>
      </c>
      <c r="D1589" s="154"/>
      <c r="E1589" s="179">
        <v>255472855092</v>
      </c>
    </row>
    <row r="1590" spans="1:5">
      <c r="A1590" s="154" t="s">
        <v>1581</v>
      </c>
      <c r="B1590" s="154" t="s">
        <v>3448</v>
      </c>
      <c r="C1590" s="154" t="s">
        <v>4171</v>
      </c>
      <c r="D1590" s="154"/>
      <c r="E1590" s="179">
        <v>356618128026</v>
      </c>
    </row>
    <row r="1591" spans="1:5">
      <c r="A1591" s="154" t="s">
        <v>1582</v>
      </c>
      <c r="B1591" s="154" t="s">
        <v>3449</v>
      </c>
      <c r="C1591" s="154" t="s">
        <v>4171</v>
      </c>
      <c r="D1591" s="154"/>
      <c r="E1591" s="179"/>
    </row>
    <row r="1592" spans="1:5">
      <c r="A1592" s="154" t="s">
        <v>1583</v>
      </c>
      <c r="B1592" s="154" t="s">
        <v>3450</v>
      </c>
      <c r="C1592" s="154" t="s">
        <v>4171</v>
      </c>
      <c r="D1592" s="154"/>
      <c r="E1592" s="179"/>
    </row>
    <row r="1593" spans="1:5">
      <c r="A1593" s="154" t="s">
        <v>1584</v>
      </c>
      <c r="B1593" s="154" t="s">
        <v>3451</v>
      </c>
      <c r="C1593" s="154" t="s">
        <v>4171</v>
      </c>
      <c r="D1593" s="154"/>
      <c r="E1593" s="179">
        <v>41040236378</v>
      </c>
    </row>
    <row r="1594" spans="1:5">
      <c r="A1594" s="154" t="s">
        <v>1585</v>
      </c>
      <c r="B1594" s="154" t="s">
        <v>3452</v>
      </c>
      <c r="C1594" s="154" t="s">
        <v>4171</v>
      </c>
      <c r="D1594" s="154"/>
      <c r="E1594" s="179">
        <v>139902880563</v>
      </c>
    </row>
    <row r="1595" spans="1:5">
      <c r="A1595" s="154" t="s">
        <v>1586</v>
      </c>
      <c r="B1595" s="154" t="s">
        <v>3453</v>
      </c>
      <c r="C1595" s="154" t="s">
        <v>4171</v>
      </c>
      <c r="D1595" s="154"/>
      <c r="E1595" s="179"/>
    </row>
    <row r="1596" spans="1:5">
      <c r="A1596" s="154" t="s">
        <v>1587</v>
      </c>
      <c r="B1596" s="154" t="s">
        <v>3454</v>
      </c>
      <c r="C1596" s="154" t="s">
        <v>4171</v>
      </c>
      <c r="D1596" s="154"/>
      <c r="E1596" s="179">
        <v>480064724153</v>
      </c>
    </row>
    <row r="1597" spans="1:5">
      <c r="A1597" s="154" t="s">
        <v>1588</v>
      </c>
      <c r="B1597" s="154" t="s">
        <v>3455</v>
      </c>
      <c r="C1597" s="154" t="s">
        <v>4171</v>
      </c>
      <c r="D1597" s="154"/>
      <c r="E1597" s="179"/>
    </row>
    <row r="1598" spans="1:5">
      <c r="A1598" s="154" t="s">
        <v>3502</v>
      </c>
      <c r="B1598" s="154" t="s">
        <v>3503</v>
      </c>
      <c r="C1598" s="154" t="s">
        <v>4171</v>
      </c>
      <c r="D1598" s="154"/>
      <c r="E1598" s="179">
        <v>22621624276</v>
      </c>
    </row>
    <row r="1599" spans="1:5">
      <c r="A1599" s="154" t="s">
        <v>856</v>
      </c>
      <c r="B1599" s="154" t="s">
        <v>3456</v>
      </c>
      <c r="C1599" s="154" t="s">
        <v>4171</v>
      </c>
      <c r="D1599" s="154"/>
      <c r="E1599" s="179">
        <v>12870925938</v>
      </c>
    </row>
    <row r="1600" spans="1:5">
      <c r="A1600" s="154" t="s">
        <v>1589</v>
      </c>
      <c r="B1600" s="154" t="s">
        <v>3812</v>
      </c>
      <c r="C1600" s="154" t="s">
        <v>4171</v>
      </c>
      <c r="D1600" s="154"/>
      <c r="E1600" s="179"/>
    </row>
    <row r="1601" spans="1:5">
      <c r="A1601" s="154" t="s">
        <v>1591</v>
      </c>
      <c r="B1601" s="154" t="s">
        <v>3461</v>
      </c>
      <c r="C1601" s="154" t="s">
        <v>4171</v>
      </c>
      <c r="D1601" s="154"/>
      <c r="E1601" s="17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T3304"/>
  <sheetViews>
    <sheetView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L3" sqref="L3:L1609"/>
    </sheetView>
  </sheetViews>
  <sheetFormatPr baseColWidth="10" defaultColWidth="8.83203125" defaultRowHeight="15"/>
  <cols>
    <col min="1" max="1" width="11.33203125" style="20" bestFit="1" customWidth="1"/>
    <col min="2" max="2" width="48.5" style="20" bestFit="1" customWidth="1"/>
    <col min="3" max="3" width="9.1640625" style="20"/>
    <col min="4" max="4" width="17.5" bestFit="1" customWidth="1"/>
    <col min="5" max="6" width="17.5" style="20" bestFit="1" customWidth="1"/>
    <col min="7" max="7" width="17" style="20" bestFit="1" customWidth="1"/>
    <col min="8" max="9" width="17.5" style="20" bestFit="1" customWidth="1"/>
    <col min="10" max="10" width="17" style="20" bestFit="1" customWidth="1"/>
    <col min="11" max="11" width="17.5" style="20" bestFit="1" customWidth="1"/>
    <col min="12" max="12" width="17" style="20" bestFit="1" customWidth="1"/>
    <col min="14" max="14" width="8.83203125" customWidth="1"/>
    <col min="17" max="17" width="12.5" customWidth="1"/>
    <col min="20" max="20" width="17.5" bestFit="1" customWidth="1"/>
  </cols>
  <sheetData>
    <row r="1" spans="1:20">
      <c r="A1" s="20">
        <v>1</v>
      </c>
      <c r="B1" s="20">
        <v>2</v>
      </c>
      <c r="C1" s="20">
        <v>3</v>
      </c>
      <c r="D1" s="20">
        <v>4</v>
      </c>
      <c r="E1" s="20">
        <v>5</v>
      </c>
      <c r="F1" s="20">
        <v>6</v>
      </c>
      <c r="G1" s="20">
        <v>7</v>
      </c>
      <c r="H1" s="20">
        <v>8</v>
      </c>
      <c r="I1" s="20">
        <v>9</v>
      </c>
      <c r="J1" s="20">
        <v>10</v>
      </c>
      <c r="K1" s="20">
        <v>11</v>
      </c>
      <c r="L1" s="20">
        <v>12</v>
      </c>
      <c r="M1" s="20">
        <v>13</v>
      </c>
      <c r="N1" s="20">
        <v>14</v>
      </c>
      <c r="O1" s="20">
        <v>15</v>
      </c>
      <c r="P1" s="20">
        <v>16</v>
      </c>
      <c r="Q1" s="20">
        <v>17</v>
      </c>
      <c r="R1" s="20">
        <v>18</v>
      </c>
      <c r="S1" s="20">
        <v>19</v>
      </c>
      <c r="T1" s="20">
        <v>20</v>
      </c>
    </row>
    <row r="2" spans="1:20" ht="32">
      <c r="A2" s="24" t="s">
        <v>4118</v>
      </c>
      <c r="B2" s="17" t="s">
        <v>712</v>
      </c>
      <c r="C2" s="17" t="s">
        <v>815</v>
      </c>
      <c r="D2" s="125" t="str">
        <f>'Doanh thu'!D2</f>
        <v>Q1.24</v>
      </c>
      <c r="E2" s="125" t="str">
        <f>'Doanh thu'!E2</f>
        <v>Q2.24</v>
      </c>
      <c r="F2" s="125" t="str">
        <f>'Doanh thu'!F2</f>
        <v>Q3.24</v>
      </c>
      <c r="G2" s="125" t="str">
        <f>'Doanh thu'!G2</f>
        <v>Q4.24</v>
      </c>
      <c r="H2" s="125" t="str">
        <f>'Doanh thu'!H2</f>
        <v>Q1.25</v>
      </c>
      <c r="I2" s="125" t="str">
        <f>'Doanh thu'!I2</f>
        <v>Q2.25</v>
      </c>
      <c r="J2" s="125" t="str">
        <f>'Doanh thu'!J2</f>
        <v>Q3.25</v>
      </c>
      <c r="K2" s="125" t="str">
        <f>'Doanh thu'!K2</f>
        <v>Q4.25</v>
      </c>
      <c r="L2" s="125" t="str">
        <f>'Doanh thu'!L2</f>
        <v>Q1.26</v>
      </c>
      <c r="M2" s="86" t="s">
        <v>3862</v>
      </c>
      <c r="N2" s="86" t="s">
        <v>3462</v>
      </c>
      <c r="O2" s="86" t="s">
        <v>3463</v>
      </c>
      <c r="P2" s="86" t="s">
        <v>3464</v>
      </c>
      <c r="Q2" s="86" t="s">
        <v>3465</v>
      </c>
      <c r="R2" s="87" t="s">
        <v>4016</v>
      </c>
      <c r="S2" s="171" t="s">
        <v>4015</v>
      </c>
      <c r="T2">
        <v>2025</v>
      </c>
    </row>
    <row r="3" spans="1:20">
      <c r="A3" s="154" t="s">
        <v>0</v>
      </c>
      <c r="B3" s="154" t="s">
        <v>1640</v>
      </c>
      <c r="C3" s="154" t="s">
        <v>1641</v>
      </c>
      <c r="D3" s="179">
        <v>134706559842</v>
      </c>
      <c r="E3" s="179">
        <v>135887872408</v>
      </c>
      <c r="F3" s="179">
        <v>21799597923</v>
      </c>
      <c r="G3" s="179">
        <v>76186464918</v>
      </c>
      <c r="H3" s="179">
        <v>45239813399</v>
      </c>
      <c r="I3" s="179">
        <v>131689030063</v>
      </c>
      <c r="J3" s="179">
        <v>117554438469</v>
      </c>
      <c r="K3" s="179">
        <v>78429315431</v>
      </c>
      <c r="L3" s="179">
        <f>VLOOKUP(A3,Sheet1!$A$1:$E$2000,5,FALSE)</f>
        <v>153668061513</v>
      </c>
      <c r="M3" s="21">
        <f t="shared" ref="M3:Q3" si="0">(H3-D3)/ABS(D3)</f>
        <v>-0.66416027955830303</v>
      </c>
      <c r="N3" s="21">
        <f t="shared" si="0"/>
        <v>-3.0899316256811197E-2</v>
      </c>
      <c r="O3" s="21">
        <f t="shared" si="0"/>
        <v>4.3925048931738502</v>
      </c>
      <c r="P3" s="21">
        <f t="shared" si="0"/>
        <v>2.9438962884207779E-2</v>
      </c>
      <c r="Q3" s="21">
        <f t="shared" si="0"/>
        <v>2.396743929018875</v>
      </c>
      <c r="R3" s="23">
        <f>(SUM(J3:L3)-SUM(F3:H3))/ABS(SUM(F3:H3))</f>
        <v>1.4412614856487054</v>
      </c>
      <c r="S3" s="23">
        <f>SUM(I3:L3)/SUM(E3:H3)-1</f>
        <v>0.72453291107144846</v>
      </c>
      <c r="T3" s="11">
        <f>SUM(I3:L3)</f>
        <v>481340845476</v>
      </c>
    </row>
    <row r="4" spans="1:20">
      <c r="A4" s="154" t="s">
        <v>1</v>
      </c>
      <c r="B4" s="154" t="s">
        <v>1642</v>
      </c>
      <c r="C4" s="154" t="s">
        <v>1641</v>
      </c>
      <c r="D4" s="179">
        <v>-2071987027</v>
      </c>
      <c r="E4" s="179">
        <v>-1615877371</v>
      </c>
      <c r="F4" s="179">
        <v>-1272980613</v>
      </c>
      <c r="G4" s="179">
        <v>-1334838721</v>
      </c>
      <c r="H4" s="179">
        <v>1208511116</v>
      </c>
      <c r="I4" s="179">
        <v>1128258987</v>
      </c>
      <c r="J4" s="179">
        <v>399288553</v>
      </c>
      <c r="K4" s="179">
        <v>-889306322</v>
      </c>
      <c r="L4" s="179">
        <f>VLOOKUP(A4,Sheet1!$A$1:$E$2000,5,FALSE)</f>
        <v>2387603772</v>
      </c>
      <c r="M4" s="21">
        <f t="shared" ref="M4:M67" si="1">(H4-D4)/ABS(D4)</f>
        <v>1.583261912479146</v>
      </c>
      <c r="N4" s="21">
        <f t="shared" ref="N4:N67" si="2">(I4-E4)/ABS(E4)</f>
        <v>1.6982330511267492</v>
      </c>
      <c r="O4" s="21">
        <f t="shared" ref="O4:O67" si="3">(J4-F4)/ABS(F4)</f>
        <v>1.3136642843750834</v>
      </c>
      <c r="P4" s="21">
        <f t="shared" ref="P4:P67" si="4">(K4-G4)/ABS(G4)</f>
        <v>0.33377245654533272</v>
      </c>
      <c r="Q4" s="21">
        <f t="shared" ref="Q4:Q67" si="5">(L4-H4)/ABS(H4)</f>
        <v>0.97565726983350309</v>
      </c>
      <c r="R4" s="23">
        <f t="shared" ref="R4:R67" si="6">(SUM(J4:L4)-SUM(F4:H4))/ABS(SUM(F4:H4))</f>
        <v>2.3560886576598379</v>
      </c>
      <c r="S4" s="23">
        <f t="shared" ref="S4:S67" si="7">SUM(I4:L4)/SUM(E4:H4)-1</f>
        <v>-2.0035352387723289</v>
      </c>
      <c r="T4" s="11">
        <f t="shared" ref="T4:T67" si="8">SUM(I4:L4)</f>
        <v>3025844990</v>
      </c>
    </row>
    <row r="5" spans="1:20">
      <c r="A5" s="154" t="s">
        <v>1643</v>
      </c>
      <c r="B5" s="154" t="s">
        <v>3881</v>
      </c>
      <c r="C5" s="154" t="s">
        <v>1641</v>
      </c>
      <c r="D5" s="179">
        <v>2124587103</v>
      </c>
      <c r="E5" s="179">
        <v>1384750361</v>
      </c>
      <c r="F5" s="179">
        <v>2383114722</v>
      </c>
      <c r="G5" s="179">
        <v>-17222060883</v>
      </c>
      <c r="H5" s="179">
        <v>9554449402</v>
      </c>
      <c r="I5" s="179">
        <v>5124448103</v>
      </c>
      <c r="J5" s="179">
        <v>8545005597</v>
      </c>
      <c r="K5" s="179">
        <v>499336750</v>
      </c>
      <c r="L5" s="179">
        <f>VLOOKUP(A5,Sheet1!$A$1:$E$2000,5,FALSE)</f>
        <v>490938501</v>
      </c>
      <c r="M5" s="21">
        <f t="shared" si="1"/>
        <v>3.497085287070012</v>
      </c>
      <c r="N5" s="21">
        <f t="shared" si="2"/>
        <v>2.70062954834644</v>
      </c>
      <c r="O5" s="21">
        <f t="shared" si="3"/>
        <v>2.5856459272043386</v>
      </c>
      <c r="P5" s="21">
        <f t="shared" si="4"/>
        <v>1.0289940183925896</v>
      </c>
      <c r="Q5" s="21">
        <f t="shared" si="5"/>
        <v>-0.94861676687541685</v>
      </c>
      <c r="R5" s="23">
        <f t="shared" si="6"/>
        <v>2.804387680200676</v>
      </c>
      <c r="S5" s="23">
        <f t="shared" si="7"/>
        <v>-4.759149302251628</v>
      </c>
      <c r="T5" s="11">
        <f t="shared" si="8"/>
        <v>14659728951</v>
      </c>
    </row>
    <row r="6" spans="1:20">
      <c r="A6" s="154" t="s">
        <v>965</v>
      </c>
      <c r="B6" s="154" t="s">
        <v>2429</v>
      </c>
      <c r="C6" s="154" t="s">
        <v>1641</v>
      </c>
      <c r="D6" s="179">
        <v>4769015353</v>
      </c>
      <c r="E6" s="179">
        <v>5469636513</v>
      </c>
      <c r="F6" s="179">
        <v>3094015192</v>
      </c>
      <c r="G6" s="179">
        <v>6405236123</v>
      </c>
      <c r="H6" s="179">
        <v>3676868740</v>
      </c>
      <c r="I6" s="179">
        <v>3321543329</v>
      </c>
      <c r="J6" s="179">
        <v>2497751218</v>
      </c>
      <c r="K6" s="179">
        <v>5404974481</v>
      </c>
      <c r="L6" s="179">
        <f>VLOOKUP(A6,Sheet1!$A$1:$E$2000,5,FALSE)</f>
        <v>2370604829</v>
      </c>
      <c r="M6" s="21">
        <f t="shared" si="1"/>
        <v>-0.22900882722320731</v>
      </c>
      <c r="N6" s="21">
        <f t="shared" si="2"/>
        <v>-0.39273051854442309</v>
      </c>
      <c r="O6" s="21">
        <f t="shared" si="3"/>
        <v>-0.19271527028752869</v>
      </c>
      <c r="P6" s="21">
        <f t="shared" si="4"/>
        <v>-0.15616311761064489</v>
      </c>
      <c r="Q6" s="21">
        <f t="shared" si="5"/>
        <v>-0.35526530952530005</v>
      </c>
      <c r="R6" s="23">
        <f t="shared" si="6"/>
        <v>-0.22030685170468417</v>
      </c>
      <c r="S6" s="23">
        <f t="shared" si="7"/>
        <v>-0.27088644499780534</v>
      </c>
      <c r="T6" s="11">
        <f t="shared" si="8"/>
        <v>13594873857</v>
      </c>
    </row>
    <row r="7" spans="1:20">
      <c r="A7" s="154" t="s">
        <v>1630</v>
      </c>
      <c r="B7" s="154" t="s">
        <v>1645</v>
      </c>
      <c r="C7" s="154" t="s">
        <v>1641</v>
      </c>
      <c r="D7" s="179">
        <v>3460566330</v>
      </c>
      <c r="E7" s="179">
        <v>3388473406</v>
      </c>
      <c r="F7" s="179">
        <v>259712297</v>
      </c>
      <c r="G7" s="179">
        <v>-4549350892</v>
      </c>
      <c r="H7" s="179">
        <v>-1702820627</v>
      </c>
      <c r="I7" s="179">
        <v>-293175539707</v>
      </c>
      <c r="J7" s="179">
        <v>1663531866</v>
      </c>
      <c r="K7" s="179">
        <v>-218034521633</v>
      </c>
      <c r="L7" s="179">
        <f>VLOOKUP(A7,Sheet1!$A$1:$E$2000,5,FALSE)</f>
        <v>-1741076711</v>
      </c>
      <c r="M7" s="21">
        <f t="shared" si="1"/>
        <v>-1.4920641492226505</v>
      </c>
      <c r="N7" s="21">
        <f t="shared" si="2"/>
        <v>-87.521422652416703</v>
      </c>
      <c r="O7" s="21">
        <f t="shared" si="3"/>
        <v>5.4052872552276572</v>
      </c>
      <c r="P7" s="21">
        <f t="shared" si="4"/>
        <v>-46.926512333091758</v>
      </c>
      <c r="Q7" s="21">
        <f t="shared" si="5"/>
        <v>-2.2466302905549664E-2</v>
      </c>
      <c r="R7" s="23">
        <f t="shared" si="6"/>
        <v>-35.397755645503501</v>
      </c>
      <c r="S7" s="23">
        <f t="shared" si="7"/>
        <v>195.34807649236441</v>
      </c>
      <c r="T7" s="11">
        <f t="shared" si="8"/>
        <v>-511287606185</v>
      </c>
    </row>
    <row r="8" spans="1:20">
      <c r="A8" s="154" t="s">
        <v>2</v>
      </c>
      <c r="B8" s="154" t="s">
        <v>1646</v>
      </c>
      <c r="C8" s="154" t="s">
        <v>1641</v>
      </c>
      <c r="D8" s="179">
        <v>11171311500</v>
      </c>
      <c r="E8" s="179">
        <v>33723859148</v>
      </c>
      <c r="F8" s="179">
        <v>18494999690</v>
      </c>
      <c r="G8" s="179">
        <v>38098722619</v>
      </c>
      <c r="H8" s="179">
        <v>22142257722</v>
      </c>
      <c r="I8" s="179">
        <v>61695732808</v>
      </c>
      <c r="J8" s="179">
        <v>40250553945</v>
      </c>
      <c r="K8" s="179">
        <v>33885771947</v>
      </c>
      <c r="L8" s="179">
        <f>VLOOKUP(A8,Sheet1!$A$1:$E$2000,5,FALSE)</f>
        <v>22273623047</v>
      </c>
      <c r="M8" s="21">
        <f t="shared" si="1"/>
        <v>0.98206430122371935</v>
      </c>
      <c r="N8" s="21">
        <f t="shared" si="2"/>
        <v>0.82943869315913921</v>
      </c>
      <c r="O8" s="21">
        <f t="shared" si="3"/>
        <v>1.1762938426413134</v>
      </c>
      <c r="P8" s="21">
        <f t="shared" si="4"/>
        <v>-0.11057984054034881</v>
      </c>
      <c r="Q8" s="21">
        <f t="shared" si="5"/>
        <v>5.9327881848958274E-3</v>
      </c>
      <c r="R8" s="23">
        <f t="shared" si="6"/>
        <v>0.22447131414432625</v>
      </c>
      <c r="S8" s="23">
        <f t="shared" si="7"/>
        <v>0.40588571797036321</v>
      </c>
      <c r="T8" s="11">
        <f t="shared" si="8"/>
        <v>158105681747</v>
      </c>
    </row>
    <row r="9" spans="1:20">
      <c r="A9" s="154" t="s">
        <v>356</v>
      </c>
      <c r="B9" s="154" t="s">
        <v>356</v>
      </c>
      <c r="C9" s="154" t="s">
        <v>1641</v>
      </c>
      <c r="D9" s="179">
        <v>3905419000000</v>
      </c>
      <c r="E9" s="179">
        <v>4468590000000</v>
      </c>
      <c r="F9" s="179">
        <v>3870395000000</v>
      </c>
      <c r="G9" s="179">
        <v>4545364000000</v>
      </c>
      <c r="H9" s="179">
        <v>3678266000000</v>
      </c>
      <c r="I9" s="179">
        <v>4881159000000</v>
      </c>
      <c r="J9" s="179">
        <v>4280589000000</v>
      </c>
      <c r="K9" s="179">
        <v>2784685000000</v>
      </c>
      <c r="L9" s="179">
        <f>VLOOKUP(A9,Sheet1!$A$1:$E$2000,5,FALSE)</f>
        <v>4320388000000</v>
      </c>
      <c r="M9" s="21">
        <f t="shared" si="1"/>
        <v>-5.8163541479160114E-2</v>
      </c>
      <c r="N9" s="21">
        <f t="shared" si="2"/>
        <v>9.2326438541016298E-2</v>
      </c>
      <c r="O9" s="21">
        <f t="shared" si="3"/>
        <v>0.105982464322117</v>
      </c>
      <c r="P9" s="21">
        <f t="shared" si="4"/>
        <v>-0.3873570961533554</v>
      </c>
      <c r="Q9" s="21">
        <f t="shared" si="5"/>
        <v>0.17457193144813343</v>
      </c>
      <c r="R9" s="23">
        <f t="shared" si="6"/>
        <v>-5.8571319308501513E-2</v>
      </c>
      <c r="S9" s="23">
        <f t="shared" si="7"/>
        <v>-1.7859136374298368E-2</v>
      </c>
      <c r="T9" s="11">
        <f t="shared" si="8"/>
        <v>16266821000000</v>
      </c>
    </row>
    <row r="10" spans="1:20">
      <c r="A10" s="154" t="s">
        <v>3</v>
      </c>
      <c r="B10" s="154" t="s">
        <v>1647</v>
      </c>
      <c r="C10" s="154" t="s">
        <v>1641</v>
      </c>
      <c r="D10" s="179">
        <v>10263379944</v>
      </c>
      <c r="E10" s="179">
        <v>7509069684</v>
      </c>
      <c r="F10" s="179">
        <v>19862872999</v>
      </c>
      <c r="G10" s="179">
        <v>14654868394</v>
      </c>
      <c r="H10" s="179">
        <v>8923367707</v>
      </c>
      <c r="I10" s="179">
        <v>8189276245</v>
      </c>
      <c r="J10" s="179">
        <v>24554035346</v>
      </c>
      <c r="K10" s="179">
        <v>10389524464</v>
      </c>
      <c r="L10" s="179">
        <f>VLOOKUP(A10,Sheet1!$A$1:$E$2000,5,FALSE)</f>
        <v>5708706572</v>
      </c>
      <c r="M10" s="21">
        <f t="shared" si="1"/>
        <v>-0.13056247009381883</v>
      </c>
      <c r="N10" s="21">
        <f t="shared" si="2"/>
        <v>9.0584664895220587E-2</v>
      </c>
      <c r="O10" s="21">
        <f t="shared" si="3"/>
        <v>0.23617743250113804</v>
      </c>
      <c r="P10" s="21">
        <f t="shared" si="4"/>
        <v>-0.29105303543676436</v>
      </c>
      <c r="Q10" s="21">
        <f t="shared" si="5"/>
        <v>-0.36025200804828833</v>
      </c>
      <c r="R10" s="23">
        <f t="shared" si="6"/>
        <v>-6.4198239312448863E-2</v>
      </c>
      <c r="S10" s="23">
        <f t="shared" si="7"/>
        <v>-4.1386236659530229E-2</v>
      </c>
      <c r="T10" s="11">
        <f t="shared" si="8"/>
        <v>48841542627</v>
      </c>
    </row>
    <row r="11" spans="1:20">
      <c r="A11" s="154" t="s">
        <v>3701</v>
      </c>
      <c r="B11" s="154" t="s">
        <v>3702</v>
      </c>
      <c r="C11" s="154" t="s">
        <v>1641</v>
      </c>
      <c r="D11" s="179">
        <v>81419524081</v>
      </c>
      <c r="E11" s="179">
        <v>118128861982</v>
      </c>
      <c r="F11" s="179">
        <v>130420988660</v>
      </c>
      <c r="G11" s="179">
        <v>90002611157</v>
      </c>
      <c r="H11" s="179">
        <v>85008966539</v>
      </c>
      <c r="I11" s="179">
        <v>137937351417</v>
      </c>
      <c r="J11" s="179">
        <v>135353838052</v>
      </c>
      <c r="K11" s="179">
        <v>145688868370</v>
      </c>
      <c r="L11" s="179">
        <f>VLOOKUP(A11,Sheet1!$A$1:$E$2000,5,FALSE)</f>
        <v>111902787167</v>
      </c>
      <c r="M11" s="21">
        <f t="shared" si="1"/>
        <v>4.408577056320119E-2</v>
      </c>
      <c r="N11" s="21">
        <f t="shared" si="2"/>
        <v>0.16768543353967413</v>
      </c>
      <c r="O11" s="21">
        <f t="shared" si="3"/>
        <v>3.7822511872377028E-2</v>
      </c>
      <c r="P11" s="21">
        <f t="shared" si="4"/>
        <v>0.61871824047261514</v>
      </c>
      <c r="Q11" s="21">
        <f t="shared" si="5"/>
        <v>0.31636451686142758</v>
      </c>
      <c r="R11" s="23">
        <f t="shared" si="6"/>
        <v>0.28652127137941941</v>
      </c>
      <c r="S11" s="23">
        <f t="shared" si="7"/>
        <v>0.25337863527638782</v>
      </c>
      <c r="T11" s="11">
        <f t="shared" si="8"/>
        <v>530882845006</v>
      </c>
    </row>
    <row r="12" spans="1:20">
      <c r="A12" s="154" t="s">
        <v>4</v>
      </c>
      <c r="B12" s="154" t="s">
        <v>1648</v>
      </c>
      <c r="C12" s="154" t="s">
        <v>1641</v>
      </c>
      <c r="D12" s="179">
        <v>2274571084</v>
      </c>
      <c r="E12" s="179">
        <v>2780676755</v>
      </c>
      <c r="F12" s="179">
        <v>3353366474</v>
      </c>
      <c r="G12" s="179">
        <v>2356628868</v>
      </c>
      <c r="H12" s="179">
        <v>2590594007</v>
      </c>
      <c r="I12" s="179">
        <v>6466449988</v>
      </c>
      <c r="J12" s="179">
        <v>13967390002</v>
      </c>
      <c r="K12" s="179">
        <v>11311980638</v>
      </c>
      <c r="L12" s="179">
        <f>VLOOKUP(A12,Sheet1!$A$1:$E$2000,5,FALSE)</f>
        <v>3439078053</v>
      </c>
      <c r="M12" s="21">
        <f t="shared" si="1"/>
        <v>0.13893736943329577</v>
      </c>
      <c r="N12" s="21">
        <f t="shared" si="2"/>
        <v>1.3254950351106165</v>
      </c>
      <c r="O12" s="21">
        <f t="shared" si="3"/>
        <v>3.1651844826071938</v>
      </c>
      <c r="P12" s="21">
        <f t="shared" si="4"/>
        <v>3.8000687726447726</v>
      </c>
      <c r="Q12" s="21">
        <f t="shared" si="5"/>
        <v>0.32752490112589072</v>
      </c>
      <c r="R12" s="23">
        <f t="shared" si="6"/>
        <v>2.4598083925763428</v>
      </c>
      <c r="S12" s="23">
        <f t="shared" si="7"/>
        <v>2.1751695474851309</v>
      </c>
      <c r="T12" s="11">
        <f t="shared" si="8"/>
        <v>35184898681</v>
      </c>
    </row>
    <row r="13" spans="1:20">
      <c r="A13" s="154" t="s">
        <v>1609</v>
      </c>
      <c r="B13" s="154" t="s">
        <v>2434</v>
      </c>
      <c r="C13" s="154" t="s">
        <v>1641</v>
      </c>
      <c r="D13" s="179">
        <v>-3285481898</v>
      </c>
      <c r="E13" s="179">
        <v>10710958142</v>
      </c>
      <c r="F13" s="179">
        <v>-4568301656</v>
      </c>
      <c r="G13" s="179">
        <v>14936070274</v>
      </c>
      <c r="H13" s="179">
        <v>-4973640619</v>
      </c>
      <c r="I13" s="179">
        <v>5013562564</v>
      </c>
      <c r="J13" s="179">
        <v>31660653</v>
      </c>
      <c r="K13" s="179">
        <v>18720935018</v>
      </c>
      <c r="L13" s="179">
        <f>VLOOKUP(A13,Sheet1!$A$1:$E$2000,5,FALSE)</f>
        <v>0</v>
      </c>
      <c r="M13" s="21">
        <f t="shared" si="1"/>
        <v>-0.51382377788404421</v>
      </c>
      <c r="N13" s="21">
        <f t="shared" si="2"/>
        <v>-0.53192212148222962</v>
      </c>
      <c r="O13" s="21">
        <f t="shared" si="3"/>
        <v>1.0069305083998594</v>
      </c>
      <c r="P13" s="21">
        <f t="shared" si="4"/>
        <v>0.25340432085329112</v>
      </c>
      <c r="Q13" s="21">
        <f t="shared" si="5"/>
        <v>1</v>
      </c>
      <c r="R13" s="23">
        <f t="shared" si="6"/>
        <v>2.4764832563254866</v>
      </c>
      <c r="S13" s="23">
        <f t="shared" si="7"/>
        <v>0.47569271141596681</v>
      </c>
      <c r="T13" s="11">
        <f t="shared" si="8"/>
        <v>23766158235</v>
      </c>
    </row>
    <row r="14" spans="1:20">
      <c r="A14" s="154" t="s">
        <v>969</v>
      </c>
      <c r="B14" s="154" t="s">
        <v>2435</v>
      </c>
      <c r="C14" s="154" t="s">
        <v>1641</v>
      </c>
      <c r="D14" s="179">
        <v>22523954117</v>
      </c>
      <c r="E14" s="179">
        <v>27732271023</v>
      </c>
      <c r="F14" s="179">
        <v>18423800383</v>
      </c>
      <c r="G14" s="179">
        <v>16633957477</v>
      </c>
      <c r="H14" s="179">
        <v>22038189566</v>
      </c>
      <c r="I14" s="179">
        <v>22597878540</v>
      </c>
      <c r="J14" s="179">
        <v>12780298221</v>
      </c>
      <c r="K14" s="179">
        <v>19044171289</v>
      </c>
      <c r="L14" s="179">
        <f>VLOOKUP(A14,Sheet1!$A$1:$E$2000,5,FALSE)</f>
        <v>15837757005</v>
      </c>
      <c r="M14" s="21">
        <f t="shared" si="1"/>
        <v>-2.1566575232603951E-2</v>
      </c>
      <c r="N14" s="21">
        <f t="shared" si="2"/>
        <v>-0.18514143608151482</v>
      </c>
      <c r="O14" s="21">
        <f t="shared" si="3"/>
        <v>-0.30631585474663359</v>
      </c>
      <c r="P14" s="21">
        <f t="shared" si="4"/>
        <v>0.14489719691376124</v>
      </c>
      <c r="Q14" s="21">
        <f t="shared" si="5"/>
        <v>-0.28134945216034812</v>
      </c>
      <c r="R14" s="23">
        <f t="shared" si="6"/>
        <v>-0.16522575307514961</v>
      </c>
      <c r="S14" s="23">
        <f t="shared" si="7"/>
        <v>-0.17173664212644724</v>
      </c>
      <c r="T14" s="11">
        <f t="shared" si="8"/>
        <v>70260105055</v>
      </c>
    </row>
    <row r="15" spans="1:20">
      <c r="A15" s="154" t="s">
        <v>66</v>
      </c>
      <c r="B15" s="154" t="s">
        <v>1649</v>
      </c>
      <c r="C15" s="154" t="s">
        <v>1641</v>
      </c>
      <c r="D15" s="179">
        <v>7999609016</v>
      </c>
      <c r="E15" s="179">
        <v>6651801771</v>
      </c>
      <c r="F15" s="179">
        <v>7542574735</v>
      </c>
      <c r="G15" s="179">
        <v>28151941398</v>
      </c>
      <c r="H15" s="179">
        <v>11150935348</v>
      </c>
      <c r="I15" s="179">
        <v>26475100186</v>
      </c>
      <c r="J15" s="179">
        <v>24893491096</v>
      </c>
      <c r="K15" s="179">
        <v>32914398607</v>
      </c>
      <c r="L15" s="179">
        <f>VLOOKUP(A15,Sheet1!$A$1:$E$2000,5,FALSE)</f>
        <v>13692968898</v>
      </c>
      <c r="M15" s="21">
        <f t="shared" si="1"/>
        <v>0.39393504428741943</v>
      </c>
      <c r="N15" s="21">
        <f t="shared" si="2"/>
        <v>2.9801396820669028</v>
      </c>
      <c r="O15" s="21">
        <f t="shared" si="3"/>
        <v>2.3003970090592678</v>
      </c>
      <c r="P15" s="21">
        <f t="shared" si="4"/>
        <v>0.16916976139124598</v>
      </c>
      <c r="Q15" s="21">
        <f t="shared" si="5"/>
        <v>0.22796594820684096</v>
      </c>
      <c r="R15" s="23">
        <f t="shared" si="6"/>
        <v>0.52631379014459845</v>
      </c>
      <c r="S15" s="23">
        <f t="shared" si="7"/>
        <v>0.83142035957401528</v>
      </c>
      <c r="T15" s="11">
        <f t="shared" si="8"/>
        <v>97975958787</v>
      </c>
    </row>
    <row r="16" spans="1:20">
      <c r="A16" s="154" t="s">
        <v>825</v>
      </c>
      <c r="B16" s="154" t="s">
        <v>4172</v>
      </c>
      <c r="C16" s="154" t="s">
        <v>1641</v>
      </c>
      <c r="D16" s="179">
        <v>4113208137</v>
      </c>
      <c r="E16" s="179">
        <v>8767208864</v>
      </c>
      <c r="F16" s="179">
        <v>5366896805</v>
      </c>
      <c r="G16" s="179">
        <v>9678910114</v>
      </c>
      <c r="H16" s="179">
        <v>4670032823</v>
      </c>
      <c r="I16" s="179">
        <v>6372041593</v>
      </c>
      <c r="J16" s="179">
        <v>9127324991</v>
      </c>
      <c r="K16" s="179">
        <v>27150305166</v>
      </c>
      <c r="L16" s="179">
        <f>VLOOKUP(A16,Sheet1!$A$1:$E$2000,5,FALSE)</f>
        <v>18038047215</v>
      </c>
      <c r="M16" s="21">
        <f t="shared" si="1"/>
        <v>0.13537478956903076</v>
      </c>
      <c r="N16" s="21">
        <f t="shared" si="2"/>
        <v>-0.27319610016764395</v>
      </c>
      <c r="O16" s="21">
        <f t="shared" si="3"/>
        <v>0.70067085741180002</v>
      </c>
      <c r="P16" s="21">
        <f t="shared" si="4"/>
        <v>1.8050994219616328</v>
      </c>
      <c r="Q16" s="21">
        <f t="shared" si="5"/>
        <v>2.8625097293026029</v>
      </c>
      <c r="R16" s="23">
        <f t="shared" si="6"/>
        <v>1.754925891200724</v>
      </c>
      <c r="S16" s="23">
        <f t="shared" si="7"/>
        <v>1.130660934666103</v>
      </c>
      <c r="T16" s="11">
        <f t="shared" si="8"/>
        <v>60687718965</v>
      </c>
    </row>
    <row r="17" spans="1:20">
      <c r="A17" s="154" t="s">
        <v>1608</v>
      </c>
      <c r="B17" s="154" t="s">
        <v>1650</v>
      </c>
      <c r="C17" s="154" t="s">
        <v>1641</v>
      </c>
      <c r="D17" s="179">
        <v>200291030320</v>
      </c>
      <c r="E17" s="179">
        <v>25458130968</v>
      </c>
      <c r="F17" s="179">
        <v>24293232824</v>
      </c>
      <c r="G17" s="179">
        <v>47458153807</v>
      </c>
      <c r="H17" s="179">
        <v>10268615199</v>
      </c>
      <c r="I17" s="179">
        <v>80598877824</v>
      </c>
      <c r="J17" s="179">
        <v>108996020595</v>
      </c>
      <c r="K17" s="179">
        <v>179331985756</v>
      </c>
      <c r="L17" s="179">
        <f>VLOOKUP(A17,Sheet1!$A$1:$E$2000,5,FALSE)</f>
        <v>5015102306</v>
      </c>
      <c r="M17" s="21">
        <f t="shared" si="1"/>
        <v>-0.94873152740492628</v>
      </c>
      <c r="N17" s="21">
        <f t="shared" si="2"/>
        <v>2.1659385335596721</v>
      </c>
      <c r="O17" s="21">
        <f t="shared" si="3"/>
        <v>3.4866824182955027</v>
      </c>
      <c r="P17" s="21">
        <f t="shared" si="4"/>
        <v>2.7787391916949966</v>
      </c>
      <c r="Q17" s="21">
        <f t="shared" si="5"/>
        <v>-0.51160870197099295</v>
      </c>
      <c r="R17" s="23">
        <f t="shared" si="6"/>
        <v>2.5764825909782596</v>
      </c>
      <c r="S17" s="23">
        <f t="shared" si="7"/>
        <v>2.47923783886166</v>
      </c>
      <c r="T17" s="11">
        <f t="shared" si="8"/>
        <v>373941986481</v>
      </c>
    </row>
    <row r="18" spans="1:20">
      <c r="A18" s="154" t="s">
        <v>7</v>
      </c>
      <c r="B18" s="154" t="s">
        <v>1652</v>
      </c>
      <c r="C18" s="154" t="s">
        <v>1641</v>
      </c>
      <c r="D18" s="179">
        <v>35494948295</v>
      </c>
      <c r="E18" s="179">
        <v>25119285879</v>
      </c>
      <c r="F18" s="179">
        <v>31436630970</v>
      </c>
      <c r="G18" s="179">
        <v>43101200788</v>
      </c>
      <c r="H18" s="179">
        <v>32491450016</v>
      </c>
      <c r="I18" s="179">
        <v>11746919170</v>
      </c>
      <c r="J18" s="179">
        <v>68608598588</v>
      </c>
      <c r="K18" s="179">
        <v>29039671727</v>
      </c>
      <c r="L18" s="179">
        <f>VLOOKUP(A18,Sheet1!$A$1:$E$2000,5,FALSE)</f>
        <v>43488851532</v>
      </c>
      <c r="M18" s="21">
        <f t="shared" si="1"/>
        <v>-8.4617626543298505E-2</v>
      </c>
      <c r="N18" s="21">
        <f t="shared" si="2"/>
        <v>-0.53235457303264522</v>
      </c>
      <c r="O18" s="21">
        <f t="shared" si="3"/>
        <v>1.182441199041756</v>
      </c>
      <c r="P18" s="21">
        <f t="shared" si="4"/>
        <v>-0.32624448516327492</v>
      </c>
      <c r="Q18" s="21">
        <f t="shared" si="5"/>
        <v>0.33847062875262479</v>
      </c>
      <c r="R18" s="23">
        <f t="shared" si="6"/>
        <v>0.31867765071077603</v>
      </c>
      <c r="S18" s="23">
        <f t="shared" si="7"/>
        <v>0.15691031489987761</v>
      </c>
      <c r="T18" s="11">
        <f t="shared" si="8"/>
        <v>152884041017</v>
      </c>
    </row>
    <row r="19" spans="1:20">
      <c r="A19" s="154" t="s">
        <v>976</v>
      </c>
      <c r="B19" s="154" t="s">
        <v>2449</v>
      </c>
      <c r="C19" s="154" t="s">
        <v>1641</v>
      </c>
      <c r="D19" s="179">
        <v>13242889616</v>
      </c>
      <c r="E19" s="179">
        <v>21481821309</v>
      </c>
      <c r="F19" s="179">
        <v>22610103323</v>
      </c>
      <c r="G19" s="179">
        <v>11241550877</v>
      </c>
      <c r="H19" s="179">
        <v>37020207129</v>
      </c>
      <c r="I19" s="179">
        <v>26330140853</v>
      </c>
      <c r="J19" s="179">
        <v>33164059396</v>
      </c>
      <c r="K19" s="179">
        <v>27373897270</v>
      </c>
      <c r="L19" s="179">
        <f>VLOOKUP(A19,Sheet1!$A$1:$E$2000,5,FALSE)</f>
        <v>0</v>
      </c>
      <c r="M19" s="21">
        <f t="shared" si="1"/>
        <v>1.7954780416105223</v>
      </c>
      <c r="N19" s="21">
        <f t="shared" si="2"/>
        <v>0.2256940635647478</v>
      </c>
      <c r="O19" s="21">
        <f t="shared" si="3"/>
        <v>0.46678053267735614</v>
      </c>
      <c r="P19" s="21">
        <f t="shared" si="4"/>
        <v>1.4350641267840076</v>
      </c>
      <c r="Q19" s="21">
        <f t="shared" si="5"/>
        <v>-1</v>
      </c>
      <c r="R19" s="23">
        <f t="shared" si="6"/>
        <v>-0.14581110851637077</v>
      </c>
      <c r="S19" s="23">
        <f t="shared" si="7"/>
        <v>-5.9397578551381947E-2</v>
      </c>
      <c r="T19" s="11">
        <f t="shared" si="8"/>
        <v>86868097519</v>
      </c>
    </row>
    <row r="20" spans="1:20">
      <c r="A20" s="154" t="s">
        <v>9</v>
      </c>
      <c r="B20" s="154" t="s">
        <v>1654</v>
      </c>
      <c r="C20" s="154" t="s">
        <v>1641</v>
      </c>
      <c r="D20" s="179">
        <v>16902899308</v>
      </c>
      <c r="E20" s="179">
        <v>-2287190579</v>
      </c>
      <c r="F20" s="179">
        <v>27876196893</v>
      </c>
      <c r="G20" s="179">
        <v>5340268025</v>
      </c>
      <c r="H20" s="179">
        <v>132016279601</v>
      </c>
      <c r="I20" s="179">
        <v>332812892370</v>
      </c>
      <c r="J20" s="179">
        <v>283077814084</v>
      </c>
      <c r="K20" s="179">
        <v>251570878518</v>
      </c>
      <c r="L20" s="179">
        <f>VLOOKUP(A20,Sheet1!$A$1:$E$2000,5,FALSE)</f>
        <v>195357833650</v>
      </c>
      <c r="M20" s="21">
        <f t="shared" si="1"/>
        <v>6.8102742727999219</v>
      </c>
      <c r="N20" s="21">
        <f t="shared" si="2"/>
        <v>146.51165758802296</v>
      </c>
      <c r="O20" s="21">
        <f t="shared" si="3"/>
        <v>9.1548218779830677</v>
      </c>
      <c r="P20" s="21">
        <f t="shared" si="4"/>
        <v>46.108286951196611</v>
      </c>
      <c r="Q20" s="21">
        <f t="shared" si="5"/>
        <v>0.47980108393025944</v>
      </c>
      <c r="R20" s="23">
        <f t="shared" si="6"/>
        <v>3.4180499959440973</v>
      </c>
      <c r="S20" s="23">
        <f t="shared" si="7"/>
        <v>5.5225432233232494</v>
      </c>
      <c r="T20" s="11">
        <f t="shared" si="8"/>
        <v>1062819418622</v>
      </c>
    </row>
    <row r="21" spans="1:20">
      <c r="A21" s="154" t="s">
        <v>11</v>
      </c>
      <c r="B21" s="154" t="s">
        <v>1656</v>
      </c>
      <c r="C21" s="154" t="s">
        <v>1641</v>
      </c>
      <c r="D21" s="179">
        <v>6253781672</v>
      </c>
      <c r="E21" s="179">
        <v>43540145843</v>
      </c>
      <c r="F21" s="179">
        <v>-148077273462</v>
      </c>
      <c r="G21" s="179">
        <v>-32202268371</v>
      </c>
      <c r="H21" s="179">
        <v>8820235625</v>
      </c>
      <c r="I21" s="179">
        <v>-6832954081</v>
      </c>
      <c r="J21" s="179">
        <v>19311336113</v>
      </c>
      <c r="K21" s="179">
        <v>-15837276495</v>
      </c>
      <c r="L21" s="179">
        <f>VLOOKUP(A21,Sheet1!$A$1:$E$2000,5,FALSE)</f>
        <v>6491373937</v>
      </c>
      <c r="M21" s="21">
        <f t="shared" si="1"/>
        <v>0.41038432225588573</v>
      </c>
      <c r="N21" s="21">
        <f t="shared" si="2"/>
        <v>-1.1569345703535014</v>
      </c>
      <c r="O21" s="21">
        <f t="shared" si="3"/>
        <v>1.1304139093157717</v>
      </c>
      <c r="P21" s="21">
        <f t="shared" si="4"/>
        <v>0.50819376099410496</v>
      </c>
      <c r="Q21" s="21">
        <f t="shared" si="5"/>
        <v>-0.26403622159470369</v>
      </c>
      <c r="R21" s="23">
        <f t="shared" si="6"/>
        <v>1.0581212753941205</v>
      </c>
      <c r="S21" s="23">
        <f t="shared" si="7"/>
        <v>-1.0244879614989801</v>
      </c>
      <c r="T21" s="11">
        <f t="shared" si="8"/>
        <v>3132479474</v>
      </c>
    </row>
    <row r="22" spans="1:20">
      <c r="A22" s="154" t="s">
        <v>1657</v>
      </c>
      <c r="B22" s="154" t="s">
        <v>1658</v>
      </c>
      <c r="C22" s="154" t="s">
        <v>1641</v>
      </c>
      <c r="D22" s="179">
        <v>42151977452</v>
      </c>
      <c r="E22" s="179">
        <v>54197908908</v>
      </c>
      <c r="F22" s="179">
        <v>-4146064459</v>
      </c>
      <c r="G22" s="179">
        <v>26848136820</v>
      </c>
      <c r="H22" s="179">
        <v>13894658526</v>
      </c>
      <c r="I22" s="179">
        <v>60454083644</v>
      </c>
      <c r="J22" s="179">
        <v>49671818830</v>
      </c>
      <c r="K22" s="179">
        <v>39509535565</v>
      </c>
      <c r="L22" s="179">
        <f>VLOOKUP(A22,Sheet1!$A$1:$E$2000,5,FALSE)</f>
        <v>64953188489</v>
      </c>
      <c r="M22" s="21">
        <f t="shared" si="1"/>
        <v>-0.67036757547561421</v>
      </c>
      <c r="N22" s="21">
        <f t="shared" si="2"/>
        <v>0.11543203164202787</v>
      </c>
      <c r="O22" s="21">
        <f t="shared" si="3"/>
        <v>12.980474332032086</v>
      </c>
      <c r="P22" s="21">
        <f t="shared" si="4"/>
        <v>0.47159319955372603</v>
      </c>
      <c r="Q22" s="21">
        <f t="shared" si="5"/>
        <v>3.6746876411146139</v>
      </c>
      <c r="R22" s="23">
        <f t="shared" si="6"/>
        <v>3.2117024976881781</v>
      </c>
      <c r="S22" s="23">
        <f t="shared" si="7"/>
        <v>1.3634503866363401</v>
      </c>
      <c r="T22" s="11">
        <f t="shared" si="8"/>
        <v>214588626528</v>
      </c>
    </row>
    <row r="23" spans="1:20">
      <c r="A23" s="154" t="s">
        <v>1659</v>
      </c>
      <c r="B23" s="154" t="s">
        <v>1660</v>
      </c>
      <c r="C23" s="154" t="s">
        <v>1641</v>
      </c>
      <c r="D23" s="179">
        <v>2872549326</v>
      </c>
      <c r="E23" s="179">
        <v>18167675126</v>
      </c>
      <c r="F23" s="179">
        <v>7864007503</v>
      </c>
      <c r="G23" s="179">
        <v>-1393169901</v>
      </c>
      <c r="H23" s="179">
        <v>15412859018</v>
      </c>
      <c r="I23" s="179">
        <v>19522467761</v>
      </c>
      <c r="J23" s="179">
        <v>31076215377</v>
      </c>
      <c r="K23" s="179">
        <v>13618615874</v>
      </c>
      <c r="L23" s="179">
        <f>VLOOKUP(A23,Sheet1!$A$1:$E$2000,5,FALSE)</f>
        <v>49192870182</v>
      </c>
      <c r="M23" s="21">
        <f t="shared" si="1"/>
        <v>4.3655680960794054</v>
      </c>
      <c r="N23" s="21">
        <f t="shared" si="2"/>
        <v>7.4571601792963502E-2</v>
      </c>
      <c r="O23" s="21">
        <f t="shared" si="3"/>
        <v>2.9517021525151006</v>
      </c>
      <c r="P23" s="21">
        <f t="shared" si="4"/>
        <v>10.775272825105342</v>
      </c>
      <c r="Q23" s="21">
        <f t="shared" si="5"/>
        <v>2.19167716544671</v>
      </c>
      <c r="R23" s="23">
        <f t="shared" si="6"/>
        <v>3.2903035562645266</v>
      </c>
      <c r="S23" s="23">
        <f t="shared" si="7"/>
        <v>1.8316176013453638</v>
      </c>
      <c r="T23" s="11">
        <f t="shared" si="8"/>
        <v>113410169194</v>
      </c>
    </row>
    <row r="24" spans="1:20">
      <c r="A24" s="154" t="s">
        <v>13</v>
      </c>
      <c r="B24" s="154" t="s">
        <v>1661</v>
      </c>
      <c r="C24" s="154" t="s">
        <v>1641</v>
      </c>
      <c r="D24" s="179">
        <v>58475947976</v>
      </c>
      <c r="E24" s="179">
        <v>88442918631</v>
      </c>
      <c r="F24" s="179">
        <v>49349750810</v>
      </c>
      <c r="G24" s="179">
        <v>-15414701570</v>
      </c>
      <c r="H24" s="179">
        <v>15871906982</v>
      </c>
      <c r="I24" s="179">
        <v>17733567960</v>
      </c>
      <c r="J24" s="179">
        <v>11410532032</v>
      </c>
      <c r="K24" s="179">
        <v>-7303901032</v>
      </c>
      <c r="L24" s="179">
        <f>VLOOKUP(A24,Sheet1!$A$1:$E$2000,5,FALSE)</f>
        <v>84641615013</v>
      </c>
      <c r="M24" s="21">
        <f t="shared" si="1"/>
        <v>-0.72857375499899157</v>
      </c>
      <c r="N24" s="21">
        <f t="shared" si="2"/>
        <v>-0.79949137551658955</v>
      </c>
      <c r="O24" s="21">
        <f t="shared" si="3"/>
        <v>-0.76878237793071447</v>
      </c>
      <c r="P24" s="21">
        <f t="shared" si="4"/>
        <v>0.52617304987500968</v>
      </c>
      <c r="Q24" s="21">
        <f t="shared" si="5"/>
        <v>4.3327942955430814</v>
      </c>
      <c r="R24" s="23">
        <f t="shared" si="6"/>
        <v>0.78184439975473596</v>
      </c>
      <c r="S24" s="23">
        <f t="shared" si="7"/>
        <v>-0.22978726681509642</v>
      </c>
      <c r="T24" s="11">
        <f t="shared" si="8"/>
        <v>106481813973</v>
      </c>
    </row>
    <row r="25" spans="1:20">
      <c r="A25" s="154" t="s">
        <v>14</v>
      </c>
      <c r="B25" s="154" t="s">
        <v>1662</v>
      </c>
      <c r="C25" s="154" t="s">
        <v>1641</v>
      </c>
      <c r="D25" s="179">
        <v>-7294446912</v>
      </c>
      <c r="E25" s="179">
        <v>-19245221074</v>
      </c>
      <c r="F25" s="179">
        <v>15248115404</v>
      </c>
      <c r="G25" s="179">
        <v>17991368795</v>
      </c>
      <c r="H25" s="179">
        <v>3696187809</v>
      </c>
      <c r="I25" s="179">
        <v>-8732501053</v>
      </c>
      <c r="J25" s="179">
        <v>15090951031</v>
      </c>
      <c r="K25" s="179">
        <v>3900184290</v>
      </c>
      <c r="L25" s="179">
        <f>VLOOKUP(A25,Sheet1!$A$1:$E$2000,5,FALSE)</f>
        <v>45797129582</v>
      </c>
      <c r="M25" s="21">
        <f t="shared" si="1"/>
        <v>1.5067125518343891</v>
      </c>
      <c r="N25" s="21">
        <f t="shared" si="2"/>
        <v>0.54625093578179384</v>
      </c>
      <c r="O25" s="21">
        <f t="shared" si="3"/>
        <v>-1.0307134280920477E-2</v>
      </c>
      <c r="P25" s="21">
        <f t="shared" si="4"/>
        <v>-0.78321914611166754</v>
      </c>
      <c r="Q25" s="21">
        <f t="shared" si="5"/>
        <v>11.390368657806478</v>
      </c>
      <c r="R25" s="23">
        <f t="shared" si="6"/>
        <v>0.75408382684813013</v>
      </c>
      <c r="S25" s="23">
        <f t="shared" si="7"/>
        <v>2.1687018074968423</v>
      </c>
      <c r="T25" s="11">
        <f t="shared" si="8"/>
        <v>56055763850</v>
      </c>
    </row>
    <row r="26" spans="1:20">
      <c r="A26" s="154" t="s">
        <v>278</v>
      </c>
      <c r="B26" s="154" t="s">
        <v>1663</v>
      </c>
      <c r="C26" s="154" t="s">
        <v>1641</v>
      </c>
      <c r="D26" s="179">
        <v>34931983132</v>
      </c>
      <c r="E26" s="179">
        <v>32631112035</v>
      </c>
      <c r="F26" s="179">
        <v>38911653043</v>
      </c>
      <c r="G26" s="179">
        <v>42146310230</v>
      </c>
      <c r="H26" s="179">
        <v>54663465814</v>
      </c>
      <c r="I26" s="179">
        <v>62553199290</v>
      </c>
      <c r="J26" s="179">
        <v>69077871933</v>
      </c>
      <c r="K26" s="179">
        <v>63875739677</v>
      </c>
      <c r="L26" s="179">
        <f>VLOOKUP(A26,Sheet1!$A$1:$E$2000,5,FALSE)</f>
        <v>100919143835</v>
      </c>
      <c r="M26" s="21">
        <f t="shared" si="1"/>
        <v>0.56485435159633579</v>
      </c>
      <c r="N26" s="21">
        <f t="shared" si="2"/>
        <v>0.91698031078149245</v>
      </c>
      <c r="O26" s="21">
        <f t="shared" si="3"/>
        <v>0.77524896864865378</v>
      </c>
      <c r="P26" s="21">
        <f t="shared" si="4"/>
        <v>0.51557133538899591</v>
      </c>
      <c r="Q26" s="21">
        <f t="shared" si="5"/>
        <v>0.84618999787520499</v>
      </c>
      <c r="R26" s="23">
        <f t="shared" si="6"/>
        <v>0.72318223450979979</v>
      </c>
      <c r="S26" s="23">
        <f t="shared" si="7"/>
        <v>0.76074535471483662</v>
      </c>
      <c r="T26" s="11">
        <f t="shared" si="8"/>
        <v>296425954735</v>
      </c>
    </row>
    <row r="27" spans="1:20">
      <c r="A27" s="154" t="s">
        <v>1665</v>
      </c>
      <c r="B27" s="154" t="s">
        <v>1666</v>
      </c>
      <c r="C27" s="154" t="s">
        <v>1641</v>
      </c>
      <c r="D27" s="179"/>
      <c r="E27" s="179"/>
      <c r="F27" s="179"/>
      <c r="G27" s="179"/>
      <c r="H27" s="179"/>
      <c r="I27" s="179"/>
      <c r="J27" s="179"/>
      <c r="K27" s="179"/>
      <c r="L27" s="179">
        <f>VLOOKUP(A27,Sheet1!$A$1:$E$2000,5,FALSE)</f>
        <v>0</v>
      </c>
      <c r="M27" s="21" t="e">
        <f t="shared" si="1"/>
        <v>#DIV/0!</v>
      </c>
      <c r="N27" s="21" t="e">
        <f t="shared" si="2"/>
        <v>#DIV/0!</v>
      </c>
      <c r="O27" s="21" t="e">
        <f t="shared" si="3"/>
        <v>#DIV/0!</v>
      </c>
      <c r="P27" s="21" t="e">
        <f t="shared" si="4"/>
        <v>#DIV/0!</v>
      </c>
      <c r="Q27" s="21" t="e">
        <f t="shared" si="5"/>
        <v>#DIV/0!</v>
      </c>
      <c r="R27" s="23" t="e">
        <f t="shared" si="6"/>
        <v>#DIV/0!</v>
      </c>
      <c r="S27" s="23" t="e">
        <f t="shared" si="7"/>
        <v>#DIV/0!</v>
      </c>
      <c r="T27" s="11">
        <f t="shared" si="8"/>
        <v>0</v>
      </c>
    </row>
    <row r="28" spans="1:20">
      <c r="A28" s="154" t="s">
        <v>3713</v>
      </c>
      <c r="B28" s="154" t="s">
        <v>3714</v>
      </c>
      <c r="C28" s="154" t="s">
        <v>1641</v>
      </c>
      <c r="D28" s="179">
        <v>119523556707</v>
      </c>
      <c r="E28" s="179">
        <v>34442878688</v>
      </c>
      <c r="F28" s="179">
        <v>60366065297</v>
      </c>
      <c r="G28" s="179">
        <v>102715019494</v>
      </c>
      <c r="H28" s="179">
        <v>132447048246</v>
      </c>
      <c r="I28" s="179">
        <v>210069572013</v>
      </c>
      <c r="J28" s="179">
        <v>20640704588</v>
      </c>
      <c r="K28" s="179">
        <v>-236536147824</v>
      </c>
      <c r="L28" s="179">
        <f>VLOOKUP(A28,Sheet1!$A$1:$E$2000,5,FALSE)</f>
        <v>206000611406</v>
      </c>
      <c r="M28" s="21">
        <f t="shared" si="1"/>
        <v>0.10812505831532977</v>
      </c>
      <c r="N28" s="21">
        <f t="shared" si="2"/>
        <v>5.0990712743818607</v>
      </c>
      <c r="O28" s="21">
        <f t="shared" si="3"/>
        <v>-0.65807437528936019</v>
      </c>
      <c r="P28" s="21">
        <f t="shared" si="4"/>
        <v>-3.3028389517836487</v>
      </c>
      <c r="Q28" s="21">
        <f t="shared" si="5"/>
        <v>0.55534316645083381</v>
      </c>
      <c r="R28" s="23">
        <f t="shared" si="6"/>
        <v>-1.0334818608581038</v>
      </c>
      <c r="S28" s="23">
        <f t="shared" si="7"/>
        <v>-0.39335658869989787</v>
      </c>
      <c r="T28" s="11">
        <f t="shared" si="8"/>
        <v>200174740183</v>
      </c>
    </row>
    <row r="29" spans="1:20">
      <c r="A29" s="154" t="s">
        <v>17</v>
      </c>
      <c r="B29" s="154" t="s">
        <v>1668</v>
      </c>
      <c r="C29" s="154" t="s">
        <v>1641</v>
      </c>
      <c r="D29" s="179">
        <v>-4712977951</v>
      </c>
      <c r="E29" s="179">
        <v>-11814035796</v>
      </c>
      <c r="F29" s="179">
        <v>-9666591352</v>
      </c>
      <c r="G29" s="179">
        <v>100580947209</v>
      </c>
      <c r="H29" s="179">
        <v>-5099003781</v>
      </c>
      <c r="I29" s="179">
        <v>5565764350</v>
      </c>
      <c r="J29" s="179">
        <v>3086545624</v>
      </c>
      <c r="K29" s="179">
        <v>98186900087</v>
      </c>
      <c r="L29" s="179">
        <f>VLOOKUP(A29,Sheet1!$A$1:$E$2000,5,FALSE)</f>
        <v>-21356676077</v>
      </c>
      <c r="M29" s="21">
        <f t="shared" si="1"/>
        <v>-8.1906988323188101E-2</v>
      </c>
      <c r="N29" s="21">
        <f t="shared" si="2"/>
        <v>1.471114566275858</v>
      </c>
      <c r="O29" s="21">
        <f t="shared" si="3"/>
        <v>1.3193003108961878</v>
      </c>
      <c r="P29" s="21">
        <f t="shared" si="4"/>
        <v>-2.380219304383107E-2</v>
      </c>
      <c r="Q29" s="21">
        <f t="shared" si="5"/>
        <v>-3.1884016945779945</v>
      </c>
      <c r="R29" s="23">
        <f t="shared" si="6"/>
        <v>-6.8735748316642489E-2</v>
      </c>
      <c r="S29" s="23">
        <f t="shared" si="7"/>
        <v>0.15514883087428233</v>
      </c>
      <c r="T29" s="11">
        <f t="shared" si="8"/>
        <v>85482533984</v>
      </c>
    </row>
    <row r="30" spans="1:20">
      <c r="A30" s="154" t="s">
        <v>18</v>
      </c>
      <c r="B30" s="154" t="s">
        <v>1669</v>
      </c>
      <c r="C30" s="154" t="s">
        <v>1641</v>
      </c>
      <c r="D30" s="179">
        <v>13634044335</v>
      </c>
      <c r="E30" s="179">
        <v>131908086830</v>
      </c>
      <c r="F30" s="179">
        <v>131526669847</v>
      </c>
      <c r="G30" s="179">
        <v>126944657704</v>
      </c>
      <c r="H30" s="179"/>
      <c r="I30" s="179"/>
      <c r="J30" s="179"/>
      <c r="K30" s="179"/>
      <c r="L30" s="179">
        <f>VLOOKUP(A30,Sheet1!$A$1:$E$2000,5,FALSE)</f>
        <v>0</v>
      </c>
      <c r="M30" s="21">
        <f t="shared" si="1"/>
        <v>-1</v>
      </c>
      <c r="N30" s="21">
        <f t="shared" si="2"/>
        <v>-1</v>
      </c>
      <c r="O30" s="21">
        <f t="shared" si="3"/>
        <v>-1</v>
      </c>
      <c r="P30" s="21">
        <f t="shared" si="4"/>
        <v>-1</v>
      </c>
      <c r="Q30" s="21" t="e">
        <f t="shared" si="5"/>
        <v>#DIV/0!</v>
      </c>
      <c r="R30" s="23">
        <f t="shared" si="6"/>
        <v>-1</v>
      </c>
      <c r="S30" s="23">
        <f t="shared" si="7"/>
        <v>-1</v>
      </c>
      <c r="T30" s="11">
        <f t="shared" si="8"/>
        <v>0</v>
      </c>
    </row>
    <row r="31" spans="1:20">
      <c r="A31" s="154" t="s">
        <v>802</v>
      </c>
      <c r="B31" s="154" t="s">
        <v>4231</v>
      </c>
      <c r="C31" s="154" t="s">
        <v>1641</v>
      </c>
      <c r="D31" s="179">
        <v>118116106443</v>
      </c>
      <c r="E31" s="179">
        <v>273356050769</v>
      </c>
      <c r="F31" s="179">
        <v>344394978084</v>
      </c>
      <c r="G31" s="179">
        <v>1451224034015</v>
      </c>
      <c r="H31" s="179">
        <v>358265688293</v>
      </c>
      <c r="I31" s="179">
        <v>1475637440340</v>
      </c>
      <c r="J31" s="179">
        <v>415683449300</v>
      </c>
      <c r="K31" s="179">
        <v>1238878137592</v>
      </c>
      <c r="L31" s="179">
        <f>VLOOKUP(A31,Sheet1!$A$1:$E$2000,5,FALSE)</f>
        <v>279562828161</v>
      </c>
      <c r="M31" s="21">
        <f t="shared" si="1"/>
        <v>2.0331654088673372</v>
      </c>
      <c r="N31" s="21">
        <f t="shared" si="2"/>
        <v>4.3982249018771125</v>
      </c>
      <c r="O31" s="21">
        <f t="shared" si="3"/>
        <v>0.20699625648609868</v>
      </c>
      <c r="P31" s="21">
        <f t="shared" si="4"/>
        <v>-0.14632192648816425</v>
      </c>
      <c r="Q31" s="21">
        <f t="shared" si="5"/>
        <v>-0.21967735874174624</v>
      </c>
      <c r="R31" s="23">
        <f t="shared" si="6"/>
        <v>-0.10202973506381485</v>
      </c>
      <c r="S31" s="23">
        <f t="shared" si="7"/>
        <v>0.40478930809069502</v>
      </c>
      <c r="T31" s="11">
        <f t="shared" si="8"/>
        <v>3409761855393</v>
      </c>
    </row>
    <row r="32" spans="1:20">
      <c r="A32" s="154" t="s">
        <v>19</v>
      </c>
      <c r="B32" s="154" t="s">
        <v>1671</v>
      </c>
      <c r="C32" s="154" t="s">
        <v>1641</v>
      </c>
      <c r="D32" s="179">
        <v>64816208445</v>
      </c>
      <c r="E32" s="179">
        <v>167638856983</v>
      </c>
      <c r="F32" s="179">
        <v>52678365892</v>
      </c>
      <c r="G32" s="179">
        <v>71872920058</v>
      </c>
      <c r="H32" s="179">
        <v>92613952907</v>
      </c>
      <c r="I32" s="179">
        <v>115702421755</v>
      </c>
      <c r="J32" s="179">
        <v>61172285525</v>
      </c>
      <c r="K32" s="179">
        <v>40387581258</v>
      </c>
      <c r="L32" s="179">
        <f>VLOOKUP(A32,Sheet1!$A$1:$E$2000,5,FALSE)</f>
        <v>124201533146</v>
      </c>
      <c r="M32" s="21">
        <f t="shared" si="1"/>
        <v>0.42887026453557314</v>
      </c>
      <c r="N32" s="21">
        <f t="shared" si="2"/>
        <v>-0.30981143729264865</v>
      </c>
      <c r="O32" s="21">
        <f t="shared" si="3"/>
        <v>0.16124113740380716</v>
      </c>
      <c r="P32" s="21">
        <f t="shared" si="4"/>
        <v>-0.43806956465094177</v>
      </c>
      <c r="Q32" s="21">
        <f t="shared" si="5"/>
        <v>0.34106718531622604</v>
      </c>
      <c r="R32" s="23">
        <f t="shared" si="6"/>
        <v>3.958350386665907E-2</v>
      </c>
      <c r="S32" s="23">
        <f t="shared" si="7"/>
        <v>-0.11262945125724622</v>
      </c>
      <c r="T32" s="11">
        <f t="shared" si="8"/>
        <v>341463821684</v>
      </c>
    </row>
    <row r="33" spans="1:20">
      <c r="A33" s="154" t="s">
        <v>20</v>
      </c>
      <c r="B33" s="154" t="s">
        <v>1672</v>
      </c>
      <c r="C33" s="154" t="s">
        <v>1641</v>
      </c>
      <c r="D33" s="179">
        <v>-5236096891</v>
      </c>
      <c r="E33" s="179">
        <v>153848022623</v>
      </c>
      <c r="F33" s="179">
        <v>124086518728</v>
      </c>
      <c r="G33" s="179">
        <v>109496209431</v>
      </c>
      <c r="H33" s="179">
        <v>32842643756</v>
      </c>
      <c r="I33" s="179">
        <v>143011122629</v>
      </c>
      <c r="J33" s="179">
        <v>221041322040</v>
      </c>
      <c r="K33" s="179">
        <v>71621671782</v>
      </c>
      <c r="L33" s="179">
        <f>VLOOKUP(A33,Sheet1!$A$1:$E$2000,5,FALSE)</f>
        <v>77222524813</v>
      </c>
      <c r="M33" s="21">
        <f t="shared" si="1"/>
        <v>7.2723521813454539</v>
      </c>
      <c r="N33" s="21">
        <f t="shared" si="2"/>
        <v>-7.0438994335049077E-2</v>
      </c>
      <c r="O33" s="21">
        <f t="shared" si="3"/>
        <v>0.78134840356450619</v>
      </c>
      <c r="P33" s="21">
        <f t="shared" si="4"/>
        <v>-0.34589816255572731</v>
      </c>
      <c r="Q33" s="21">
        <f t="shared" si="5"/>
        <v>1.3512883246158365</v>
      </c>
      <c r="R33" s="23">
        <f t="shared" si="6"/>
        <v>0.38832692988792294</v>
      </c>
      <c r="S33" s="23">
        <f t="shared" si="7"/>
        <v>0.22038808054414027</v>
      </c>
      <c r="T33" s="11">
        <f t="shared" si="8"/>
        <v>512896641264</v>
      </c>
    </row>
    <row r="34" spans="1:20">
      <c r="A34" s="154" t="s">
        <v>21</v>
      </c>
      <c r="B34" s="154" t="s">
        <v>1673</v>
      </c>
      <c r="C34" s="154" t="s">
        <v>1641</v>
      </c>
      <c r="D34" s="179">
        <v>104970237416</v>
      </c>
      <c r="E34" s="179">
        <v>167373086527</v>
      </c>
      <c r="F34" s="179">
        <v>70924609094</v>
      </c>
      <c r="G34" s="179">
        <v>151417674464</v>
      </c>
      <c r="H34" s="179">
        <v>154128694295</v>
      </c>
      <c r="I34" s="179">
        <v>172341774795</v>
      </c>
      <c r="J34" s="179">
        <v>91033604240</v>
      </c>
      <c r="K34" s="179">
        <v>122927777632</v>
      </c>
      <c r="L34" s="179">
        <f>VLOOKUP(A34,Sheet1!$A$1:$E$2000,5,FALSE)</f>
        <v>87245176382</v>
      </c>
      <c r="M34" s="21">
        <f t="shared" si="1"/>
        <v>0.46830852334060802</v>
      </c>
      <c r="N34" s="21">
        <f t="shared" si="2"/>
        <v>2.968630364116796E-2</v>
      </c>
      <c r="O34" s="21">
        <f t="shared" si="3"/>
        <v>0.28352634442226565</v>
      </c>
      <c r="P34" s="21">
        <f t="shared" si="4"/>
        <v>-0.18815436792864995</v>
      </c>
      <c r="Q34" s="21">
        <f t="shared" si="5"/>
        <v>-0.4339459191484874</v>
      </c>
      <c r="R34" s="23">
        <f t="shared" si="6"/>
        <v>-0.1999209076572919</v>
      </c>
      <c r="S34" s="23">
        <f t="shared" si="7"/>
        <v>-0.12925714544874078</v>
      </c>
      <c r="T34" s="11">
        <f t="shared" si="8"/>
        <v>473548333049</v>
      </c>
    </row>
    <row r="35" spans="1:20">
      <c r="A35" s="154" t="s">
        <v>22</v>
      </c>
      <c r="B35" s="154" t="s">
        <v>1674</v>
      </c>
      <c r="C35" s="154" t="s">
        <v>1641</v>
      </c>
      <c r="D35" s="179">
        <v>5812648000000</v>
      </c>
      <c r="E35" s="179">
        <v>6365954000000</v>
      </c>
      <c r="F35" s="179">
        <v>5151318000000</v>
      </c>
      <c r="G35" s="179">
        <v>7810117000000</v>
      </c>
      <c r="H35" s="179">
        <v>5840373000000</v>
      </c>
      <c r="I35" s="179">
        <v>6755001000000</v>
      </c>
      <c r="J35" s="179">
        <v>5952964000000</v>
      </c>
      <c r="K35" s="179">
        <v>11355926000000</v>
      </c>
      <c r="L35" s="179">
        <f>VLOOKUP(A35,Sheet1!$A$1:$E$2000,5,FALSE)</f>
        <v>6800834000000</v>
      </c>
      <c r="M35" s="21">
        <f t="shared" si="1"/>
        <v>4.7697710234646928E-3</v>
      </c>
      <c r="N35" s="21">
        <f t="shared" si="2"/>
        <v>6.1113699533487047E-2</v>
      </c>
      <c r="O35" s="21">
        <f t="shared" si="3"/>
        <v>0.15561959094740413</v>
      </c>
      <c r="P35" s="21">
        <f t="shared" si="4"/>
        <v>0.45400203351627128</v>
      </c>
      <c r="Q35" s="21">
        <f t="shared" si="5"/>
        <v>0.16445199647351291</v>
      </c>
      <c r="R35" s="23">
        <f t="shared" si="6"/>
        <v>0.2823088077487016</v>
      </c>
      <c r="S35" s="23">
        <f t="shared" si="7"/>
        <v>0.22635953884179294</v>
      </c>
      <c r="T35" s="11">
        <f t="shared" si="8"/>
        <v>30864725000000</v>
      </c>
    </row>
    <row r="36" spans="1:20">
      <c r="A36" s="154" t="s">
        <v>3483</v>
      </c>
      <c r="B36" s="154" t="s">
        <v>3484</v>
      </c>
      <c r="C36" s="154" t="s">
        <v>1641</v>
      </c>
      <c r="D36" s="179">
        <v>4017323438</v>
      </c>
      <c r="E36" s="179">
        <v>4254574626</v>
      </c>
      <c r="F36" s="179">
        <v>2708878812</v>
      </c>
      <c r="G36" s="179">
        <v>3578475140</v>
      </c>
      <c r="H36" s="179">
        <v>2696445314</v>
      </c>
      <c r="I36" s="179">
        <v>3422584599</v>
      </c>
      <c r="J36" s="179">
        <v>1316318299</v>
      </c>
      <c r="K36" s="179">
        <v>2673409534</v>
      </c>
      <c r="L36" s="179">
        <f>VLOOKUP(A36,Sheet1!$A$1:$E$2000,5,FALSE)</f>
        <v>1648718602</v>
      </c>
      <c r="M36" s="21">
        <f t="shared" si="1"/>
        <v>-0.32879556360978274</v>
      </c>
      <c r="N36" s="21">
        <f t="shared" si="2"/>
        <v>-0.19555187066543653</v>
      </c>
      <c r="O36" s="21">
        <f t="shared" si="3"/>
        <v>-0.51407265132390867</v>
      </c>
      <c r="P36" s="21">
        <f t="shared" si="4"/>
        <v>-0.252919349888232</v>
      </c>
      <c r="Q36" s="21">
        <f t="shared" si="5"/>
        <v>-0.38855848719059172</v>
      </c>
      <c r="R36" s="23">
        <f t="shared" si="6"/>
        <v>-0.37237617760013741</v>
      </c>
      <c r="S36" s="23">
        <f t="shared" si="7"/>
        <v>-0.31554803422831135</v>
      </c>
      <c r="T36" s="11">
        <f t="shared" si="8"/>
        <v>9061031034</v>
      </c>
    </row>
    <row r="37" spans="1:20">
      <c r="A37" s="154" t="s">
        <v>25</v>
      </c>
      <c r="B37" s="154" t="s">
        <v>1675</v>
      </c>
      <c r="C37" s="154" t="s">
        <v>1641</v>
      </c>
      <c r="D37" s="179">
        <v>4762071361</v>
      </c>
      <c r="E37" s="179">
        <v>6748284381</v>
      </c>
      <c r="F37" s="179">
        <v>6119439311</v>
      </c>
      <c r="G37" s="179">
        <v>7911643781</v>
      </c>
      <c r="H37" s="179">
        <v>897347845</v>
      </c>
      <c r="I37" s="179">
        <v>3774810543</v>
      </c>
      <c r="J37" s="179">
        <v>4262062451</v>
      </c>
      <c r="K37" s="179">
        <v>2582615142</v>
      </c>
      <c r="L37" s="179">
        <f>VLOOKUP(A37,Sheet1!$A$1:$E$2000,5,FALSE)</f>
        <v>1481978528</v>
      </c>
      <c r="M37" s="21">
        <f t="shared" si="1"/>
        <v>-0.81156354515200635</v>
      </c>
      <c r="N37" s="21">
        <f t="shared" si="2"/>
        <v>-0.44062663487803005</v>
      </c>
      <c r="O37" s="21">
        <f t="shared" si="3"/>
        <v>-0.30352075829255659</v>
      </c>
      <c r="P37" s="21">
        <f t="shared" si="4"/>
        <v>-0.67356781808071142</v>
      </c>
      <c r="Q37" s="21">
        <f t="shared" si="5"/>
        <v>0.65150954143094864</v>
      </c>
      <c r="R37" s="23">
        <f t="shared" si="6"/>
        <v>-0.4422283121287417</v>
      </c>
      <c r="S37" s="23">
        <f t="shared" si="7"/>
        <v>-0.44172968614155605</v>
      </c>
      <c r="T37" s="11">
        <f t="shared" si="8"/>
        <v>12101466664</v>
      </c>
    </row>
    <row r="38" spans="1:20">
      <c r="A38" s="154" t="s">
        <v>26</v>
      </c>
      <c r="B38" s="154" t="s">
        <v>1676</v>
      </c>
      <c r="C38" s="154" t="s">
        <v>1641</v>
      </c>
      <c r="D38" s="179">
        <v>72723951668</v>
      </c>
      <c r="E38" s="179">
        <v>70694000582</v>
      </c>
      <c r="F38" s="179">
        <v>51168094654</v>
      </c>
      <c r="G38" s="179">
        <v>43087995325</v>
      </c>
      <c r="H38" s="179">
        <v>63059823482</v>
      </c>
      <c r="I38" s="179">
        <v>80431469454</v>
      </c>
      <c r="J38" s="179">
        <v>112712232202</v>
      </c>
      <c r="K38" s="179">
        <v>3583116939</v>
      </c>
      <c r="L38" s="179">
        <f>VLOOKUP(A38,Sheet1!$A$1:$E$2000,5,FALSE)</f>
        <v>55556275286</v>
      </c>
      <c r="M38" s="21">
        <f t="shared" si="1"/>
        <v>-0.13288783082248831</v>
      </c>
      <c r="N38" s="21">
        <f t="shared" si="2"/>
        <v>0.13774109248075769</v>
      </c>
      <c r="O38" s="21">
        <f t="shared" si="3"/>
        <v>1.2027834525432903</v>
      </c>
      <c r="P38" s="21">
        <f t="shared" si="4"/>
        <v>-0.91684187412355556</v>
      </c>
      <c r="Q38" s="21">
        <f t="shared" si="5"/>
        <v>-0.11899094830390441</v>
      </c>
      <c r="R38" s="23">
        <f t="shared" si="6"/>
        <v>9.2398223715641659E-2</v>
      </c>
      <c r="S38" s="23">
        <f t="shared" si="7"/>
        <v>0.10645668606068748</v>
      </c>
      <c r="T38" s="11">
        <f t="shared" si="8"/>
        <v>252283093881</v>
      </c>
    </row>
    <row r="39" spans="1:20">
      <c r="A39" s="154" t="s">
        <v>27</v>
      </c>
      <c r="B39" s="154" t="s">
        <v>1677</v>
      </c>
      <c r="C39" s="154" t="s">
        <v>1641</v>
      </c>
      <c r="D39" s="179">
        <v>189875059628</v>
      </c>
      <c r="E39" s="179">
        <v>280300515276</v>
      </c>
      <c r="F39" s="179">
        <v>289630912189</v>
      </c>
      <c r="G39" s="179">
        <v>230955242045</v>
      </c>
      <c r="H39" s="179">
        <v>286910617568</v>
      </c>
      <c r="I39" s="179">
        <v>329900327324</v>
      </c>
      <c r="J39" s="179">
        <v>350581005736</v>
      </c>
      <c r="K39" s="179">
        <v>261343222934</v>
      </c>
      <c r="L39" s="179">
        <f>VLOOKUP(A39,Sheet1!$A$1:$E$2000,5,FALSE)</f>
        <v>303956059754</v>
      </c>
      <c r="M39" s="21">
        <f t="shared" si="1"/>
        <v>0.51104951924760644</v>
      </c>
      <c r="N39" s="21">
        <f t="shared" si="2"/>
        <v>0.17695226852922896</v>
      </c>
      <c r="O39" s="21">
        <f t="shared" si="3"/>
        <v>0.21044056757044888</v>
      </c>
      <c r="P39" s="21">
        <f t="shared" si="4"/>
        <v>0.13157519448326319</v>
      </c>
      <c r="Q39" s="21">
        <f t="shared" si="5"/>
        <v>5.9410287184509997E-2</v>
      </c>
      <c r="R39" s="23">
        <f t="shared" si="6"/>
        <v>0.13422160980301218</v>
      </c>
      <c r="S39" s="23">
        <f t="shared" si="7"/>
        <v>0.14523232457617996</v>
      </c>
      <c r="T39" s="11">
        <f t="shared" si="8"/>
        <v>1245780615748</v>
      </c>
    </row>
    <row r="40" spans="1:20">
      <c r="A40" s="154" t="s">
        <v>28</v>
      </c>
      <c r="B40" s="154" t="s">
        <v>1678</v>
      </c>
      <c r="C40" s="154" t="s">
        <v>1641</v>
      </c>
      <c r="D40" s="179">
        <v>4364945131</v>
      </c>
      <c r="E40" s="179">
        <v>5571877885</v>
      </c>
      <c r="F40" s="179">
        <v>7749076520</v>
      </c>
      <c r="G40" s="179">
        <v>4065343959</v>
      </c>
      <c r="H40" s="179">
        <v>4204050002</v>
      </c>
      <c r="I40" s="179">
        <v>6394009821</v>
      </c>
      <c r="J40" s="179">
        <v>5493847925</v>
      </c>
      <c r="K40" s="179">
        <v>4702086183</v>
      </c>
      <c r="L40" s="179">
        <f>VLOOKUP(A40,Sheet1!$A$1:$E$2000,5,FALSE)</f>
        <v>4646531336</v>
      </c>
      <c r="M40" s="21">
        <f t="shared" si="1"/>
        <v>-3.6860744905432355E-2</v>
      </c>
      <c r="N40" s="21">
        <f t="shared" si="2"/>
        <v>0.14755024301829256</v>
      </c>
      <c r="O40" s="21">
        <f t="shared" si="3"/>
        <v>-0.29103191705222703</v>
      </c>
      <c r="P40" s="21">
        <f t="shared" si="4"/>
        <v>0.15662690055791167</v>
      </c>
      <c r="Q40" s="21">
        <f t="shared" si="5"/>
        <v>0.10525120628667536</v>
      </c>
      <c r="R40" s="23">
        <f t="shared" si="6"/>
        <v>-7.341556351431279E-2</v>
      </c>
      <c r="S40" s="23">
        <f t="shared" si="7"/>
        <v>-1.6390337710218361E-2</v>
      </c>
      <c r="T40" s="11">
        <f t="shared" si="8"/>
        <v>21236475265</v>
      </c>
    </row>
    <row r="41" spans="1:20">
      <c r="A41" s="154" t="s">
        <v>29</v>
      </c>
      <c r="B41" s="154" t="s">
        <v>1679</v>
      </c>
      <c r="C41" s="154" t="s">
        <v>1641</v>
      </c>
      <c r="D41" s="179">
        <v>137148427862</v>
      </c>
      <c r="E41" s="179">
        <v>114779704952</v>
      </c>
      <c r="F41" s="179">
        <v>70008539857</v>
      </c>
      <c r="G41" s="179">
        <v>91152423672</v>
      </c>
      <c r="H41" s="179">
        <v>81115038976</v>
      </c>
      <c r="I41" s="179">
        <v>101899940357</v>
      </c>
      <c r="J41" s="179">
        <v>215588496422</v>
      </c>
      <c r="K41" s="179">
        <v>95062757764</v>
      </c>
      <c r="L41" s="179">
        <f>VLOOKUP(A41,Sheet1!$A$1:$E$2000,5,FALSE)</f>
        <v>88819056890</v>
      </c>
      <c r="M41" s="21">
        <f t="shared" si="1"/>
        <v>-0.40856019831580792</v>
      </c>
      <c r="N41" s="21">
        <f t="shared" si="2"/>
        <v>-0.11221290907121795</v>
      </c>
      <c r="O41" s="21">
        <f t="shared" si="3"/>
        <v>2.0794599753453333</v>
      </c>
      <c r="P41" s="21">
        <f t="shared" si="4"/>
        <v>4.2898849361052892E-2</v>
      </c>
      <c r="Q41" s="21">
        <f t="shared" si="5"/>
        <v>9.497644347159144E-2</v>
      </c>
      <c r="R41" s="23">
        <f t="shared" si="6"/>
        <v>0.64882327158157516</v>
      </c>
      <c r="S41" s="23">
        <f t="shared" si="7"/>
        <v>0.40417935062242272</v>
      </c>
      <c r="T41" s="11">
        <f t="shared" si="8"/>
        <v>501370251433</v>
      </c>
    </row>
    <row r="42" spans="1:20">
      <c r="A42" s="154" t="s">
        <v>774</v>
      </c>
      <c r="B42" s="154" t="s">
        <v>4164</v>
      </c>
      <c r="C42" s="154" t="s">
        <v>1641</v>
      </c>
      <c r="D42" s="179">
        <v>1143819690777</v>
      </c>
      <c r="E42" s="179">
        <v>781568179382</v>
      </c>
      <c r="F42" s="179">
        <v>-1210167499868</v>
      </c>
      <c r="G42" s="179">
        <v>-84089620987</v>
      </c>
      <c r="H42" s="179">
        <v>398719235293</v>
      </c>
      <c r="I42" s="179">
        <v>845664137644</v>
      </c>
      <c r="J42" s="179">
        <v>907545618973</v>
      </c>
      <c r="K42" s="179">
        <v>3061683071313</v>
      </c>
      <c r="L42" s="179">
        <f>VLOOKUP(A42,Sheet1!$A$1:$E$2000,5,FALSE)</f>
        <v>8264713781616</v>
      </c>
      <c r="M42" s="21">
        <f t="shared" si="1"/>
        <v>-0.65141425828912869</v>
      </c>
      <c r="N42" s="21">
        <f t="shared" si="2"/>
        <v>8.2009426628246077E-2</v>
      </c>
      <c r="O42" s="21">
        <f t="shared" si="3"/>
        <v>1.7499338885501314</v>
      </c>
      <c r="P42" s="21">
        <f t="shared" si="4"/>
        <v>37.409761815745689</v>
      </c>
      <c r="Q42" s="21">
        <f t="shared" si="5"/>
        <v>19.728154174810882</v>
      </c>
      <c r="R42" s="23">
        <f t="shared" si="6"/>
        <v>14.660999349262056</v>
      </c>
      <c r="S42" s="23">
        <f t="shared" si="7"/>
        <v>-115.76388812381862</v>
      </c>
      <c r="T42" s="11">
        <f t="shared" si="8"/>
        <v>13079606609546</v>
      </c>
    </row>
    <row r="43" spans="1:20">
      <c r="A43" s="154" t="s">
        <v>30</v>
      </c>
      <c r="B43" s="154" t="s">
        <v>1680</v>
      </c>
      <c r="C43" s="154" t="s">
        <v>1641</v>
      </c>
      <c r="D43" s="179">
        <v>9463660377</v>
      </c>
      <c r="E43" s="179">
        <v>5405064031</v>
      </c>
      <c r="F43" s="179">
        <v>-830729680</v>
      </c>
      <c r="G43" s="179">
        <v>30843474136</v>
      </c>
      <c r="H43" s="179">
        <v>10766325541</v>
      </c>
      <c r="I43" s="179">
        <v>-106159708</v>
      </c>
      <c r="J43" s="179">
        <v>8486891184</v>
      </c>
      <c r="K43" s="179">
        <v>23423745439</v>
      </c>
      <c r="L43" s="179">
        <f>VLOOKUP(A43,Sheet1!$A$1:$E$2000,5,FALSE)</f>
        <v>25913067579</v>
      </c>
      <c r="M43" s="21">
        <f t="shared" si="1"/>
        <v>0.1376491877462056</v>
      </c>
      <c r="N43" s="21">
        <f t="shared" si="2"/>
        <v>-1.0196407863794279</v>
      </c>
      <c r="O43" s="21">
        <f t="shared" si="3"/>
        <v>11.21618871736953</v>
      </c>
      <c r="P43" s="21">
        <f t="shared" si="4"/>
        <v>-0.24056073139762857</v>
      </c>
      <c r="Q43" s="21">
        <f t="shared" si="5"/>
        <v>1.4068627202770925</v>
      </c>
      <c r="R43" s="23">
        <f t="shared" si="6"/>
        <v>0.41797505941783186</v>
      </c>
      <c r="S43" s="23">
        <f t="shared" si="7"/>
        <v>0.24972668014101229</v>
      </c>
      <c r="T43" s="11">
        <f t="shared" si="8"/>
        <v>57717544494</v>
      </c>
    </row>
    <row r="44" spans="1:20">
      <c r="A44" s="154" t="s">
        <v>31</v>
      </c>
      <c r="B44" s="154" t="s">
        <v>1681</v>
      </c>
      <c r="C44" s="154" t="s">
        <v>1641</v>
      </c>
      <c r="D44" s="179">
        <v>12687383565</v>
      </c>
      <c r="E44" s="179">
        <v>11791696618</v>
      </c>
      <c r="F44" s="179">
        <v>11983632543</v>
      </c>
      <c r="G44" s="179">
        <v>10396401474</v>
      </c>
      <c r="H44" s="179">
        <v>14484952974</v>
      </c>
      <c r="I44" s="179">
        <v>14144189661</v>
      </c>
      <c r="J44" s="179">
        <v>15102278654</v>
      </c>
      <c r="K44" s="179">
        <v>22919766743</v>
      </c>
      <c r="L44" s="179">
        <f>VLOOKUP(A44,Sheet1!$A$1:$E$2000,5,FALSE)</f>
        <v>78210874666</v>
      </c>
      <c r="M44" s="21">
        <f t="shared" si="1"/>
        <v>0.14168164774011072</v>
      </c>
      <c r="N44" s="21">
        <f t="shared" si="2"/>
        <v>0.19950420361128732</v>
      </c>
      <c r="O44" s="21">
        <f t="shared" si="3"/>
        <v>0.26024213441204813</v>
      </c>
      <c r="P44" s="21">
        <f t="shared" si="4"/>
        <v>1.2045865389403487</v>
      </c>
      <c r="Q44" s="21">
        <f t="shared" si="5"/>
        <v>4.39945658134934</v>
      </c>
      <c r="R44" s="23">
        <f t="shared" si="6"/>
        <v>2.1529353337728403</v>
      </c>
      <c r="S44" s="23">
        <f t="shared" si="7"/>
        <v>1.6795313624680377</v>
      </c>
      <c r="T44" s="11">
        <f t="shared" si="8"/>
        <v>130377109724</v>
      </c>
    </row>
    <row r="45" spans="1:20">
      <c r="A45" s="154" t="s">
        <v>32</v>
      </c>
      <c r="B45" s="154" t="s">
        <v>33</v>
      </c>
      <c r="C45" s="154" t="s">
        <v>1641</v>
      </c>
      <c r="D45" s="179">
        <v>585771525996</v>
      </c>
      <c r="E45" s="179">
        <v>427834300121</v>
      </c>
      <c r="F45" s="179">
        <v>535587776514</v>
      </c>
      <c r="G45" s="179">
        <v>561303323969</v>
      </c>
      <c r="H45" s="179">
        <v>671880906669</v>
      </c>
      <c r="I45" s="179">
        <v>664546941530</v>
      </c>
      <c r="J45" s="179">
        <v>759331539447</v>
      </c>
      <c r="K45" s="179">
        <v>728825028506</v>
      </c>
      <c r="L45" s="179">
        <f>VLOOKUP(A45,Sheet1!$A$1:$E$2000,5,FALSE)</f>
        <v>799169263996</v>
      </c>
      <c r="M45" s="21">
        <f t="shared" si="1"/>
        <v>0.14700164970734342</v>
      </c>
      <c r="N45" s="21">
        <f t="shared" si="2"/>
        <v>0.55328112155115428</v>
      </c>
      <c r="O45" s="21">
        <f t="shared" si="3"/>
        <v>0.41775367688428089</v>
      </c>
      <c r="P45" s="21">
        <f t="shared" si="4"/>
        <v>0.29845129608790982</v>
      </c>
      <c r="Q45" s="21">
        <f t="shared" si="5"/>
        <v>0.18945077328966012</v>
      </c>
      <c r="R45" s="23">
        <f t="shared" si="6"/>
        <v>0.29317165960351943</v>
      </c>
      <c r="S45" s="23">
        <f t="shared" si="7"/>
        <v>0.34383333222038925</v>
      </c>
      <c r="T45" s="11">
        <f t="shared" si="8"/>
        <v>2951872773479</v>
      </c>
    </row>
    <row r="46" spans="1:20">
      <c r="A46" s="154" t="s">
        <v>24</v>
      </c>
      <c r="B46" s="154" t="s">
        <v>1682</v>
      </c>
      <c r="C46" s="154" t="s">
        <v>1641</v>
      </c>
      <c r="D46" s="179">
        <v>179177682519</v>
      </c>
      <c r="E46" s="179">
        <v>135717132313</v>
      </c>
      <c r="F46" s="179">
        <v>182090261381</v>
      </c>
      <c r="G46" s="179">
        <v>141943686613</v>
      </c>
      <c r="H46" s="179">
        <v>147566464474</v>
      </c>
      <c r="I46" s="179">
        <v>302581093946</v>
      </c>
      <c r="J46" s="179">
        <v>264370511358</v>
      </c>
      <c r="K46" s="179">
        <v>276520598031</v>
      </c>
      <c r="L46" s="179">
        <f>VLOOKUP(A46,Sheet1!$A$1:$E$2000,5,FALSE)</f>
        <v>213662794807</v>
      </c>
      <c r="M46" s="21">
        <f t="shared" si="1"/>
        <v>-0.17642385815347258</v>
      </c>
      <c r="N46" s="21">
        <f t="shared" si="2"/>
        <v>1.2294981391749944</v>
      </c>
      <c r="O46" s="21">
        <f t="shared" si="3"/>
        <v>0.45186518681984517</v>
      </c>
      <c r="P46" s="21">
        <f t="shared" si="4"/>
        <v>0.94810071958265374</v>
      </c>
      <c r="Q46" s="21">
        <f t="shared" si="5"/>
        <v>0.44790888342144725</v>
      </c>
      <c r="R46" s="23">
        <f t="shared" si="6"/>
        <v>0.59998567483695642</v>
      </c>
      <c r="S46" s="23">
        <f t="shared" si="7"/>
        <v>0.7406627014590943</v>
      </c>
      <c r="T46" s="11">
        <f t="shared" si="8"/>
        <v>1057134998142</v>
      </c>
    </row>
    <row r="47" spans="1:20">
      <c r="A47" s="154" t="s">
        <v>34</v>
      </c>
      <c r="B47" s="154" t="s">
        <v>4232</v>
      </c>
      <c r="C47" s="154" t="s">
        <v>1641</v>
      </c>
      <c r="D47" s="179">
        <v>-4071223878</v>
      </c>
      <c r="E47" s="179">
        <v>5673222186</v>
      </c>
      <c r="F47" s="179">
        <v>3905056842</v>
      </c>
      <c r="G47" s="179">
        <v>2203632751</v>
      </c>
      <c r="H47" s="179">
        <v>1534130423</v>
      </c>
      <c r="I47" s="179">
        <v>-5946585469</v>
      </c>
      <c r="J47" s="179">
        <v>13095244299</v>
      </c>
      <c r="K47" s="179">
        <v>17937681307</v>
      </c>
      <c r="L47" s="179">
        <f>VLOOKUP(A47,Sheet1!$A$1:$E$2000,5,FALSE)</f>
        <v>0</v>
      </c>
      <c r="M47" s="21">
        <f t="shared" si="1"/>
        <v>1.3768229085337469</v>
      </c>
      <c r="N47" s="21">
        <f t="shared" si="2"/>
        <v>-2.0481848364188147</v>
      </c>
      <c r="O47" s="21">
        <f t="shared" si="3"/>
        <v>2.3534068334567921</v>
      </c>
      <c r="P47" s="21">
        <f t="shared" si="4"/>
        <v>7.140050241520485</v>
      </c>
      <c r="Q47" s="21">
        <f t="shared" si="5"/>
        <v>-1</v>
      </c>
      <c r="R47" s="23">
        <f t="shared" si="6"/>
        <v>3.0604025138670754</v>
      </c>
      <c r="S47" s="23">
        <f t="shared" si="7"/>
        <v>0.88391864162402278</v>
      </c>
      <c r="T47" s="11">
        <f t="shared" si="8"/>
        <v>25086340137</v>
      </c>
    </row>
    <row r="48" spans="1:20">
      <c r="A48" s="154" t="s">
        <v>35</v>
      </c>
      <c r="B48" s="154" t="s">
        <v>1684</v>
      </c>
      <c r="C48" s="154" t="s">
        <v>1641</v>
      </c>
      <c r="D48" s="179">
        <v>1196834351</v>
      </c>
      <c r="E48" s="179">
        <v>1672277745</v>
      </c>
      <c r="F48" s="179">
        <v>1337463084</v>
      </c>
      <c r="G48" s="179">
        <v>-297385915</v>
      </c>
      <c r="H48" s="179">
        <v>10127156862</v>
      </c>
      <c r="I48" s="179">
        <v>17398613698</v>
      </c>
      <c r="J48" s="179">
        <v>17360949181</v>
      </c>
      <c r="K48" s="179">
        <v>7362694870</v>
      </c>
      <c r="L48" s="179">
        <f>VLOOKUP(A48,Sheet1!$A$1:$E$2000,5,FALSE)</f>
        <v>16164076490</v>
      </c>
      <c r="M48" s="21">
        <f t="shared" si="1"/>
        <v>7.4616194827115221</v>
      </c>
      <c r="N48" s="21">
        <f t="shared" si="2"/>
        <v>9.404141148215782</v>
      </c>
      <c r="O48" s="21">
        <f t="shared" si="3"/>
        <v>11.980507192077384</v>
      </c>
      <c r="P48" s="21">
        <f t="shared" si="4"/>
        <v>25.758048376299193</v>
      </c>
      <c r="Q48" s="21">
        <f t="shared" si="5"/>
        <v>0.59611198979767521</v>
      </c>
      <c r="R48" s="23">
        <f t="shared" si="6"/>
        <v>2.6614008829309541</v>
      </c>
      <c r="S48" s="23">
        <f t="shared" si="7"/>
        <v>3.5396067432992711</v>
      </c>
      <c r="T48" s="11">
        <f t="shared" si="8"/>
        <v>58286334239</v>
      </c>
    </row>
    <row r="49" spans="1:20">
      <c r="A49" s="154" t="s">
        <v>4010</v>
      </c>
      <c r="B49" s="154" t="s">
        <v>4011</v>
      </c>
      <c r="C49" s="154" t="s">
        <v>1641</v>
      </c>
      <c r="D49" s="179">
        <v>7912855893</v>
      </c>
      <c r="E49" s="179">
        <v>10811388179</v>
      </c>
      <c r="F49" s="179">
        <v>9194900006</v>
      </c>
      <c r="G49" s="179">
        <v>9183874483</v>
      </c>
      <c r="H49" s="179">
        <v>13098335335</v>
      </c>
      <c r="I49" s="179">
        <v>10861095844</v>
      </c>
      <c r="J49" s="179">
        <v>9784253073</v>
      </c>
      <c r="K49" s="179">
        <v>9666319357</v>
      </c>
      <c r="L49" s="179">
        <f>VLOOKUP(A49,Sheet1!$A$1:$E$2000,5,FALSE)</f>
        <v>11444513624</v>
      </c>
      <c r="M49" s="21">
        <f t="shared" si="1"/>
        <v>0.65532337655577222</v>
      </c>
      <c r="N49" s="21">
        <f t="shared" si="2"/>
        <v>4.5977134644514918E-3</v>
      </c>
      <c r="O49" s="21">
        <f t="shared" si="3"/>
        <v>6.4095647219156934E-2</v>
      </c>
      <c r="P49" s="21">
        <f t="shared" si="4"/>
        <v>5.2531736457531022E-2</v>
      </c>
      <c r="Q49" s="21">
        <f t="shared" si="5"/>
        <v>-0.12626197670942435</v>
      </c>
      <c r="R49" s="23">
        <f t="shared" si="6"/>
        <v>-1.8490381526585737E-2</v>
      </c>
      <c r="S49" s="23">
        <f t="shared" si="7"/>
        <v>-1.2587727872534926E-2</v>
      </c>
      <c r="T49" s="11">
        <f t="shared" si="8"/>
        <v>41756181898</v>
      </c>
    </row>
    <row r="50" spans="1:20">
      <c r="A50" s="154" t="s">
        <v>37</v>
      </c>
      <c r="B50" s="154" t="s">
        <v>1686</v>
      </c>
      <c r="C50" s="154" t="s">
        <v>1641</v>
      </c>
      <c r="D50" s="179">
        <v>11791811237</v>
      </c>
      <c r="E50" s="179">
        <v>14312561592</v>
      </c>
      <c r="F50" s="179">
        <v>5567283365</v>
      </c>
      <c r="G50" s="179">
        <v>1156294234</v>
      </c>
      <c r="H50" s="179">
        <v>15456249155</v>
      </c>
      <c r="I50" s="179">
        <v>20496063882</v>
      </c>
      <c r="J50" s="179">
        <v>10485891110</v>
      </c>
      <c r="K50" s="179">
        <v>3912781936</v>
      </c>
      <c r="L50" s="179">
        <f>VLOOKUP(A50,Sheet1!$A$1:$E$2000,5,FALSE)</f>
        <v>14654684202</v>
      </c>
      <c r="M50" s="21">
        <f t="shared" si="1"/>
        <v>0.31076124306517339</v>
      </c>
      <c r="N50" s="21">
        <f t="shared" si="2"/>
        <v>0.4320332352984434</v>
      </c>
      <c r="O50" s="21">
        <f t="shared" si="3"/>
        <v>0.88348435359370292</v>
      </c>
      <c r="P50" s="21">
        <f t="shared" si="4"/>
        <v>2.3838981644528379</v>
      </c>
      <c r="Q50" s="21">
        <f t="shared" si="5"/>
        <v>-5.186025050202421E-2</v>
      </c>
      <c r="R50" s="23">
        <f t="shared" si="6"/>
        <v>0.30990009841985799</v>
      </c>
      <c r="S50" s="23">
        <f t="shared" si="7"/>
        <v>0.35780154097343986</v>
      </c>
      <c r="T50" s="11">
        <f t="shared" si="8"/>
        <v>49549421130</v>
      </c>
    </row>
    <row r="51" spans="1:20">
      <c r="A51" s="154" t="s">
        <v>38</v>
      </c>
      <c r="B51" s="154" t="s">
        <v>4121</v>
      </c>
      <c r="C51" s="154" t="s">
        <v>1641</v>
      </c>
      <c r="D51" s="179">
        <v>13758245036</v>
      </c>
      <c r="E51" s="179">
        <v>12364890606</v>
      </c>
      <c r="F51" s="179">
        <v>13252260780</v>
      </c>
      <c r="G51" s="179">
        <v>2989129143</v>
      </c>
      <c r="H51" s="179">
        <v>13925961197</v>
      </c>
      <c r="I51" s="179">
        <v>12219650651</v>
      </c>
      <c r="J51" s="179">
        <v>7229502785</v>
      </c>
      <c r="K51" s="179">
        <v>-4965911924</v>
      </c>
      <c r="L51" s="179">
        <f>VLOOKUP(A51,Sheet1!$A$1:$E$2000,5,FALSE)</f>
        <v>8214549517</v>
      </c>
      <c r="M51" s="21">
        <f t="shared" si="1"/>
        <v>1.219022924516548E-2</v>
      </c>
      <c r="N51" s="21">
        <f t="shared" si="2"/>
        <v>-1.1746157699892876E-2</v>
      </c>
      <c r="O51" s="21">
        <f t="shared" si="3"/>
        <v>-0.45447022926755293</v>
      </c>
      <c r="P51" s="21">
        <f t="shared" si="4"/>
        <v>-2.6613239798050436</v>
      </c>
      <c r="Q51" s="21">
        <f t="shared" si="5"/>
        <v>-0.41012692762854897</v>
      </c>
      <c r="R51" s="23">
        <f t="shared" si="6"/>
        <v>-0.65266621068850406</v>
      </c>
      <c r="S51" s="23">
        <f t="shared" si="7"/>
        <v>-0.4663391792225986</v>
      </c>
      <c r="T51" s="11">
        <f t="shared" si="8"/>
        <v>22697791029</v>
      </c>
    </row>
    <row r="52" spans="1:20">
      <c r="A52" s="154" t="s">
        <v>39</v>
      </c>
      <c r="B52" s="154" t="s">
        <v>1688</v>
      </c>
      <c r="C52" s="154" t="s">
        <v>1641</v>
      </c>
      <c r="D52" s="179">
        <v>946629677</v>
      </c>
      <c r="E52" s="179">
        <v>4759416498</v>
      </c>
      <c r="F52" s="179">
        <v>1079032309</v>
      </c>
      <c r="G52" s="179">
        <v>17262459938</v>
      </c>
      <c r="H52" s="179">
        <v>1795506805</v>
      </c>
      <c r="I52" s="179">
        <v>3835392770</v>
      </c>
      <c r="J52" s="179">
        <v>8075510667</v>
      </c>
      <c r="K52" s="179">
        <v>1572569788</v>
      </c>
      <c r="L52" s="179">
        <f>VLOOKUP(A52,Sheet1!$A$1:$E$2000,5,FALSE)</f>
        <v>871690063</v>
      </c>
      <c r="M52" s="21">
        <f t="shared" si="1"/>
        <v>0.89673623025448423</v>
      </c>
      <c r="N52" s="21">
        <f t="shared" si="2"/>
        <v>-0.19414643126700359</v>
      </c>
      <c r="O52" s="21">
        <f t="shared" si="3"/>
        <v>6.4840304591843321</v>
      </c>
      <c r="P52" s="21">
        <f t="shared" si="4"/>
        <v>-0.90890233526113573</v>
      </c>
      <c r="Q52" s="21">
        <f t="shared" si="5"/>
        <v>-0.51451586784712855</v>
      </c>
      <c r="R52" s="23">
        <f t="shared" si="6"/>
        <v>-0.47758995812461041</v>
      </c>
      <c r="S52" s="23">
        <f t="shared" si="7"/>
        <v>-0.42340441501828963</v>
      </c>
      <c r="T52" s="11">
        <f t="shared" si="8"/>
        <v>14355163288</v>
      </c>
    </row>
    <row r="53" spans="1:20">
      <c r="A53" s="154" t="s">
        <v>42</v>
      </c>
      <c r="B53" s="154" t="s">
        <v>1690</v>
      </c>
      <c r="C53" s="154" t="s">
        <v>1641</v>
      </c>
      <c r="D53" s="179">
        <v>31030011419</v>
      </c>
      <c r="E53" s="179">
        <v>40334067048</v>
      </c>
      <c r="F53" s="179">
        <v>55328074747</v>
      </c>
      <c r="G53" s="179">
        <v>187074991792</v>
      </c>
      <c r="H53" s="179">
        <v>119890628220</v>
      </c>
      <c r="I53" s="179">
        <v>104769118128</v>
      </c>
      <c r="J53" s="179">
        <v>78079324757</v>
      </c>
      <c r="K53" s="179">
        <v>155585001866</v>
      </c>
      <c r="L53" s="179">
        <f>VLOOKUP(A53,Sheet1!$A$1:$E$2000,5,FALSE)</f>
        <v>90832409330</v>
      </c>
      <c r="M53" s="21">
        <f t="shared" si="1"/>
        <v>2.8636991331105253</v>
      </c>
      <c r="N53" s="21">
        <f t="shared" si="2"/>
        <v>1.597534188737237</v>
      </c>
      <c r="O53" s="21">
        <f t="shared" si="3"/>
        <v>0.41120624771483882</v>
      </c>
      <c r="P53" s="21">
        <f t="shared" si="4"/>
        <v>-0.16832816414613161</v>
      </c>
      <c r="Q53" s="21">
        <f t="shared" si="5"/>
        <v>-0.24237273022440087</v>
      </c>
      <c r="R53" s="23">
        <f t="shared" si="6"/>
        <v>-0.1043268468449134</v>
      </c>
      <c r="S53" s="23">
        <f t="shared" si="7"/>
        <v>6.6160594973500686E-2</v>
      </c>
      <c r="T53" s="11">
        <f t="shared" si="8"/>
        <v>429265854081</v>
      </c>
    </row>
    <row r="54" spans="1:20">
      <c r="A54" s="154" t="s">
        <v>43</v>
      </c>
      <c r="B54" s="154" t="s">
        <v>1691</v>
      </c>
      <c r="C54" s="154" t="s">
        <v>1641</v>
      </c>
      <c r="D54" s="179">
        <v>-867788388</v>
      </c>
      <c r="E54" s="179">
        <v>2204175010</v>
      </c>
      <c r="F54" s="179">
        <v>1118370668</v>
      </c>
      <c r="G54" s="179">
        <v>51021421137</v>
      </c>
      <c r="H54" s="179">
        <v>4242101359</v>
      </c>
      <c r="I54" s="179">
        <v>20545315588</v>
      </c>
      <c r="J54" s="179">
        <v>9634614497</v>
      </c>
      <c r="K54" s="179">
        <v>62076313983</v>
      </c>
      <c r="L54" s="179">
        <f>VLOOKUP(A54,Sheet1!$A$1:$E$2000,5,FALSE)</f>
        <v>-54387714</v>
      </c>
      <c r="M54" s="21">
        <f t="shared" si="1"/>
        <v>5.8884053044046958</v>
      </c>
      <c r="N54" s="21">
        <f t="shared" si="2"/>
        <v>8.3210908819803748</v>
      </c>
      <c r="O54" s="21">
        <f t="shared" si="3"/>
        <v>7.6148669423078967</v>
      </c>
      <c r="P54" s="21">
        <f t="shared" si="4"/>
        <v>0.21667159792190011</v>
      </c>
      <c r="Q54" s="21">
        <f t="shared" si="5"/>
        <v>-1.0128209369360333</v>
      </c>
      <c r="R54" s="23">
        <f t="shared" si="6"/>
        <v>0.27091406025636799</v>
      </c>
      <c r="S54" s="23">
        <f t="shared" si="7"/>
        <v>0.57378467659173626</v>
      </c>
      <c r="T54" s="11">
        <f t="shared" si="8"/>
        <v>92201856354</v>
      </c>
    </row>
    <row r="55" spans="1:20">
      <c r="A55" s="154" t="s">
        <v>44</v>
      </c>
      <c r="B55" s="154" t="s">
        <v>1692</v>
      </c>
      <c r="C55" s="154" t="s">
        <v>1641</v>
      </c>
      <c r="D55" s="179">
        <v>268815830111</v>
      </c>
      <c r="E55" s="179">
        <v>-1826290000</v>
      </c>
      <c r="F55" s="179">
        <v>5950412420</v>
      </c>
      <c r="G55" s="179">
        <v>-11699931782</v>
      </c>
      <c r="H55" s="179">
        <v>18073806169</v>
      </c>
      <c r="I55" s="179">
        <v>28737165491</v>
      </c>
      <c r="J55" s="179">
        <v>11059838723</v>
      </c>
      <c r="K55" s="179">
        <v>66192325852</v>
      </c>
      <c r="L55" s="179">
        <f>VLOOKUP(A55,Sheet1!$A$1:$E$2000,5,FALSE)</f>
        <v>20976186616</v>
      </c>
      <c r="M55" s="21">
        <f t="shared" si="1"/>
        <v>-0.93276509734736635</v>
      </c>
      <c r="N55" s="21">
        <f t="shared" si="2"/>
        <v>16.735269585334201</v>
      </c>
      <c r="O55" s="21">
        <f t="shared" si="3"/>
        <v>0.85866759181710639</v>
      </c>
      <c r="P55" s="21">
        <f t="shared" si="4"/>
        <v>6.6574967346249778</v>
      </c>
      <c r="Q55" s="21">
        <f t="shared" si="5"/>
        <v>0.16058490502006889</v>
      </c>
      <c r="R55" s="23">
        <f t="shared" si="6"/>
        <v>6.9703071446866893</v>
      </c>
      <c r="S55" s="23">
        <f t="shared" si="7"/>
        <v>11.09426131634372</v>
      </c>
      <c r="T55" s="11">
        <f t="shared" si="8"/>
        <v>126965516682</v>
      </c>
    </row>
    <row r="56" spans="1:20">
      <c r="A56" s="154" t="s">
        <v>1632</v>
      </c>
      <c r="B56" s="154" t="s">
        <v>4193</v>
      </c>
      <c r="C56" s="154" t="s">
        <v>1641</v>
      </c>
      <c r="D56" s="179">
        <v>29266526422</v>
      </c>
      <c r="E56" s="179">
        <v>26428113006</v>
      </c>
      <c r="F56" s="179">
        <v>23307587770</v>
      </c>
      <c r="G56" s="179">
        <v>43774042074</v>
      </c>
      <c r="H56" s="179">
        <v>23886762064</v>
      </c>
      <c r="I56" s="179">
        <v>6684817324</v>
      </c>
      <c r="J56" s="179">
        <v>25233886899</v>
      </c>
      <c r="K56" s="179">
        <v>34880501201</v>
      </c>
      <c r="L56" s="179">
        <f>VLOOKUP(A56,Sheet1!$A$1:$E$2000,5,FALSE)</f>
        <v>7019459850</v>
      </c>
      <c r="M56" s="21">
        <f t="shared" si="1"/>
        <v>-0.18381970857860216</v>
      </c>
      <c r="N56" s="21">
        <f t="shared" si="2"/>
        <v>-0.74705657863342956</v>
      </c>
      <c r="O56" s="21">
        <f t="shared" si="3"/>
        <v>8.2646867964577875E-2</v>
      </c>
      <c r="P56" s="21">
        <f t="shared" si="4"/>
        <v>-0.20316928598838263</v>
      </c>
      <c r="Q56" s="21">
        <f t="shared" si="5"/>
        <v>-0.70613598313606918</v>
      </c>
      <c r="R56" s="23">
        <f t="shared" si="6"/>
        <v>-0.26200907214128655</v>
      </c>
      <c r="S56" s="23">
        <f t="shared" si="7"/>
        <v>-0.37120218929791293</v>
      </c>
      <c r="T56" s="11">
        <f t="shared" si="8"/>
        <v>73818665274</v>
      </c>
    </row>
    <row r="57" spans="1:20">
      <c r="A57" s="154" t="s">
        <v>45</v>
      </c>
      <c r="B57" s="154" t="s">
        <v>1694</v>
      </c>
      <c r="C57" s="154" t="s">
        <v>1641</v>
      </c>
      <c r="D57" s="179">
        <v>42770025086</v>
      </c>
      <c r="E57" s="179">
        <v>34769006055</v>
      </c>
      <c r="F57" s="179">
        <v>45444702021</v>
      </c>
      <c r="G57" s="179">
        <v>27245355680</v>
      </c>
      <c r="H57" s="179">
        <v>40646856204</v>
      </c>
      <c r="I57" s="179">
        <v>37716245511</v>
      </c>
      <c r="J57" s="179">
        <v>51170842603</v>
      </c>
      <c r="K57" s="179">
        <v>52514964646</v>
      </c>
      <c r="L57" s="179">
        <f>VLOOKUP(A57,Sheet1!$A$1:$E$2000,5,FALSE)</f>
        <v>35413731499</v>
      </c>
      <c r="M57" s="21">
        <f t="shared" si="1"/>
        <v>-4.9641515938576831E-2</v>
      </c>
      <c r="N57" s="21">
        <f t="shared" si="2"/>
        <v>8.4766284412555667E-2</v>
      </c>
      <c r="O57" s="21">
        <f t="shared" si="3"/>
        <v>0.12600237931704228</v>
      </c>
      <c r="P57" s="21">
        <f t="shared" si="4"/>
        <v>0.92748317411578751</v>
      </c>
      <c r="Q57" s="21">
        <f t="shared" si="5"/>
        <v>-0.12874611209132122</v>
      </c>
      <c r="R57" s="23">
        <f t="shared" si="6"/>
        <v>0.227310096555077</v>
      </c>
      <c r="S57" s="23">
        <f t="shared" si="7"/>
        <v>0.19384683817334158</v>
      </c>
      <c r="T57" s="11">
        <f t="shared" si="8"/>
        <v>176815784259</v>
      </c>
    </row>
    <row r="58" spans="1:20">
      <c r="A58" s="154" t="s">
        <v>47</v>
      </c>
      <c r="B58" s="154" t="s">
        <v>1696</v>
      </c>
      <c r="C58" s="154" t="s">
        <v>1641</v>
      </c>
      <c r="D58" s="179">
        <v>26015961422</v>
      </c>
      <c r="E58" s="179">
        <v>19851420912</v>
      </c>
      <c r="F58" s="179">
        <v>27411667493</v>
      </c>
      <c r="G58" s="179">
        <v>24092155641</v>
      </c>
      <c r="H58" s="179">
        <v>26065706685</v>
      </c>
      <c r="I58" s="179">
        <v>25346399346</v>
      </c>
      <c r="J58" s="179">
        <v>28804976615</v>
      </c>
      <c r="K58" s="179">
        <v>18445828082</v>
      </c>
      <c r="L58" s="179">
        <f>VLOOKUP(A58,Sheet1!$A$1:$E$2000,5,FALSE)</f>
        <v>28160287773</v>
      </c>
      <c r="M58" s="21">
        <f t="shared" si="1"/>
        <v>1.912105502967639E-3</v>
      </c>
      <c r="N58" s="21">
        <f t="shared" si="2"/>
        <v>0.27680529561883083</v>
      </c>
      <c r="O58" s="21">
        <f t="shared" si="3"/>
        <v>5.0829053809141794E-2</v>
      </c>
      <c r="P58" s="21">
        <f t="shared" si="4"/>
        <v>-0.23436373411896305</v>
      </c>
      <c r="Q58" s="21">
        <f t="shared" si="5"/>
        <v>8.035773260678046E-2</v>
      </c>
      <c r="R58" s="23">
        <f t="shared" si="6"/>
        <v>-2.7825840301423474E-2</v>
      </c>
      <c r="S58" s="23">
        <f t="shared" si="7"/>
        <v>3.4248701741916854E-2</v>
      </c>
      <c r="T58" s="11">
        <f t="shared" si="8"/>
        <v>100757491816</v>
      </c>
    </row>
    <row r="59" spans="1:20">
      <c r="A59" s="154" t="s">
        <v>48</v>
      </c>
      <c r="B59" s="154" t="s">
        <v>1697</v>
      </c>
      <c r="C59" s="154" t="s">
        <v>1641</v>
      </c>
      <c r="D59" s="179">
        <v>21316956592</v>
      </c>
      <c r="E59" s="179">
        <v>15002870703</v>
      </c>
      <c r="F59" s="179">
        <v>14061298701</v>
      </c>
      <c r="G59" s="179">
        <v>3558660684</v>
      </c>
      <c r="H59" s="179">
        <v>11974847349</v>
      </c>
      <c r="I59" s="179">
        <v>17645499881</v>
      </c>
      <c r="J59" s="179">
        <v>12556759424</v>
      </c>
      <c r="K59" s="179">
        <v>14657960361</v>
      </c>
      <c r="L59" s="179">
        <f>VLOOKUP(A59,Sheet1!$A$1:$E$2000,5,FALSE)</f>
        <v>13846284156</v>
      </c>
      <c r="M59" s="21">
        <f t="shared" si="1"/>
        <v>-0.43824779595910901</v>
      </c>
      <c r="N59" s="21">
        <f t="shared" si="2"/>
        <v>0.17614156852472077</v>
      </c>
      <c r="O59" s="21">
        <f t="shared" si="3"/>
        <v>-0.10699860012880613</v>
      </c>
      <c r="P59" s="21">
        <f t="shared" si="4"/>
        <v>3.1189541972639501</v>
      </c>
      <c r="Q59" s="21">
        <f t="shared" si="5"/>
        <v>0.15628063994955899</v>
      </c>
      <c r="R59" s="23">
        <f t="shared" si="6"/>
        <v>0.38743950281746753</v>
      </c>
      <c r="S59" s="23">
        <f t="shared" si="7"/>
        <v>0.3163578732307426</v>
      </c>
      <c r="T59" s="11">
        <f t="shared" si="8"/>
        <v>58706503822</v>
      </c>
    </row>
    <row r="60" spans="1:20">
      <c r="A60" s="154" t="s">
        <v>49</v>
      </c>
      <c r="B60" s="154" t="s">
        <v>3915</v>
      </c>
      <c r="C60" s="154" t="s">
        <v>1641</v>
      </c>
      <c r="D60" s="179">
        <v>54991022529</v>
      </c>
      <c r="E60" s="179">
        <v>83226280864</v>
      </c>
      <c r="F60" s="179">
        <v>58874378306</v>
      </c>
      <c r="G60" s="179">
        <v>126571304806</v>
      </c>
      <c r="H60" s="179">
        <v>79968592036</v>
      </c>
      <c r="I60" s="179">
        <v>94150918669</v>
      </c>
      <c r="J60" s="179">
        <v>89994449148</v>
      </c>
      <c r="K60" s="179">
        <v>134502704518</v>
      </c>
      <c r="L60" s="179">
        <f>VLOOKUP(A60,Sheet1!$A$1:$E$2000,5,FALSE)</f>
        <v>84192660646</v>
      </c>
      <c r="M60" s="21">
        <f t="shared" si="1"/>
        <v>0.4542117669084596</v>
      </c>
      <c r="N60" s="21">
        <f t="shared" si="2"/>
        <v>0.13126427964325285</v>
      </c>
      <c r="O60" s="21">
        <f t="shared" si="3"/>
        <v>0.5285842795698531</v>
      </c>
      <c r="P60" s="21">
        <f t="shared" si="4"/>
        <v>6.2663490150130924E-2</v>
      </c>
      <c r="Q60" s="21">
        <f t="shared" si="5"/>
        <v>5.282159535956845E-2</v>
      </c>
      <c r="R60" s="23">
        <f t="shared" si="6"/>
        <v>0.16304902643186295</v>
      </c>
      <c r="S60" s="23">
        <f t="shared" si="7"/>
        <v>0.15546148041117291</v>
      </c>
      <c r="T60" s="11">
        <f t="shared" si="8"/>
        <v>402840732981</v>
      </c>
    </row>
    <row r="61" spans="1:20">
      <c r="A61" s="154" t="s">
        <v>50</v>
      </c>
      <c r="B61" s="154" t="s">
        <v>1699</v>
      </c>
      <c r="C61" s="154" t="s">
        <v>1641</v>
      </c>
      <c r="D61" s="179">
        <v>-516353690</v>
      </c>
      <c r="E61" s="179">
        <v>8089593092</v>
      </c>
      <c r="F61" s="179">
        <v>600317112</v>
      </c>
      <c r="G61" s="179">
        <v>3694583163</v>
      </c>
      <c r="H61" s="179">
        <v>3745864907</v>
      </c>
      <c r="I61" s="179">
        <v>5413572255</v>
      </c>
      <c r="J61" s="179">
        <v>5879154122</v>
      </c>
      <c r="K61" s="179">
        <v>4568633548</v>
      </c>
      <c r="L61" s="179">
        <f>VLOOKUP(A61,Sheet1!$A$1:$E$2000,5,FALSE)</f>
        <v>-48187079</v>
      </c>
      <c r="M61" s="21">
        <f t="shared" si="1"/>
        <v>8.2544555786945182</v>
      </c>
      <c r="N61" s="21">
        <f t="shared" si="2"/>
        <v>-0.33079795319326799</v>
      </c>
      <c r="O61" s="21">
        <f t="shared" si="3"/>
        <v>8.7934141880666559</v>
      </c>
      <c r="P61" s="21">
        <f t="shared" si="4"/>
        <v>0.23657618368245673</v>
      </c>
      <c r="Q61" s="21">
        <f t="shared" si="5"/>
        <v>-1.0128640728366769</v>
      </c>
      <c r="R61" s="23">
        <f t="shared" si="6"/>
        <v>0.29335956909679095</v>
      </c>
      <c r="S61" s="23">
        <f t="shared" si="7"/>
        <v>-1.9663879909676996E-2</v>
      </c>
      <c r="T61" s="11">
        <f t="shared" si="8"/>
        <v>15813172846</v>
      </c>
    </row>
    <row r="62" spans="1:20">
      <c r="A62" s="154" t="s">
        <v>51</v>
      </c>
      <c r="B62" s="154" t="s">
        <v>1700</v>
      </c>
      <c r="C62" s="154" t="s">
        <v>1641</v>
      </c>
      <c r="D62" s="179">
        <v>24053537405</v>
      </c>
      <c r="E62" s="179">
        <v>-4892453843</v>
      </c>
      <c r="F62" s="179">
        <v>24961885913</v>
      </c>
      <c r="G62" s="179">
        <v>11864005814</v>
      </c>
      <c r="H62" s="179">
        <v>22799932396</v>
      </c>
      <c r="I62" s="179">
        <v>8414423802</v>
      </c>
      <c r="J62" s="179">
        <v>24392320394</v>
      </c>
      <c r="K62" s="179">
        <v>11662429388</v>
      </c>
      <c r="L62" s="179">
        <f>VLOOKUP(A62,Sheet1!$A$1:$E$2000,5,FALSE)</f>
        <v>28396092790</v>
      </c>
      <c r="M62" s="21">
        <f t="shared" si="1"/>
        <v>-5.2117282705346019E-2</v>
      </c>
      <c r="N62" s="21">
        <f t="shared" si="2"/>
        <v>2.7198780145957118</v>
      </c>
      <c r="O62" s="21">
        <f t="shared" si="3"/>
        <v>-2.2817407345947918E-2</v>
      </c>
      <c r="P62" s="21">
        <f t="shared" si="4"/>
        <v>-1.6990587256972833E-2</v>
      </c>
      <c r="Q62" s="21">
        <f t="shared" si="5"/>
        <v>0.24544635908577456</v>
      </c>
      <c r="R62" s="23">
        <f t="shared" si="6"/>
        <v>8.0921622803009657E-2</v>
      </c>
      <c r="S62" s="23">
        <f t="shared" si="7"/>
        <v>0.33127680611010235</v>
      </c>
      <c r="T62" s="11">
        <f t="shared" si="8"/>
        <v>72865266374</v>
      </c>
    </row>
    <row r="63" spans="1:20">
      <c r="A63" s="154" t="s">
        <v>52</v>
      </c>
      <c r="B63" s="154" t="s">
        <v>1701</v>
      </c>
      <c r="C63" s="154" t="s">
        <v>1641</v>
      </c>
      <c r="D63" s="179">
        <v>1337525765</v>
      </c>
      <c r="E63" s="179">
        <v>44599718023</v>
      </c>
      <c r="F63" s="179">
        <v>27406166274</v>
      </c>
      <c r="G63" s="179">
        <v>17645988115</v>
      </c>
      <c r="H63" s="179">
        <v>1341357269</v>
      </c>
      <c r="I63" s="179">
        <v>37160333813</v>
      </c>
      <c r="J63" s="179">
        <v>26245070703</v>
      </c>
      <c r="K63" s="179">
        <v>3866689037</v>
      </c>
      <c r="L63" s="179">
        <f>VLOOKUP(A63,Sheet1!$A$1:$E$2000,5,FALSE)</f>
        <v>4382787515</v>
      </c>
      <c r="M63" s="21">
        <f t="shared" si="1"/>
        <v>2.8646207050822682E-3</v>
      </c>
      <c r="N63" s="21">
        <f t="shared" si="2"/>
        <v>-0.16680339113721576</v>
      </c>
      <c r="O63" s="21">
        <f t="shared" si="3"/>
        <v>-4.2366216397859396E-2</v>
      </c>
      <c r="P63" s="21">
        <f t="shared" si="4"/>
        <v>-0.78087432611874452</v>
      </c>
      <c r="Q63" s="21">
        <f t="shared" si="5"/>
        <v>2.2674274157155963</v>
      </c>
      <c r="R63" s="23">
        <f t="shared" si="6"/>
        <v>-0.25647906307924778</v>
      </c>
      <c r="S63" s="23">
        <f t="shared" si="7"/>
        <v>-0.21252513709861187</v>
      </c>
      <c r="T63" s="11">
        <f t="shared" si="8"/>
        <v>71654881068</v>
      </c>
    </row>
    <row r="64" spans="1:20">
      <c r="A64" s="154" t="s">
        <v>53</v>
      </c>
      <c r="B64" s="154" t="s">
        <v>4296</v>
      </c>
      <c r="C64" s="154" t="s">
        <v>1641</v>
      </c>
      <c r="D64" s="179">
        <v>3747671359</v>
      </c>
      <c r="E64" s="179">
        <v>4822672540</v>
      </c>
      <c r="F64" s="179">
        <v>6727068954</v>
      </c>
      <c r="G64" s="179">
        <v>11578767173</v>
      </c>
      <c r="H64" s="179">
        <v>2578434701</v>
      </c>
      <c r="I64" s="179">
        <v>3433527110</v>
      </c>
      <c r="J64" s="179">
        <v>5990663873</v>
      </c>
      <c r="K64" s="179">
        <v>16964012955</v>
      </c>
      <c r="L64" s="179">
        <f>VLOOKUP(A64,Sheet1!$A$1:$E$2000,5,FALSE)</f>
        <v>4436917468</v>
      </c>
      <c r="M64" s="21">
        <f t="shared" si="1"/>
        <v>-0.31199017896595665</v>
      </c>
      <c r="N64" s="21">
        <f t="shared" si="2"/>
        <v>-0.28804473421701571</v>
      </c>
      <c r="O64" s="21">
        <f t="shared" si="3"/>
        <v>-0.10946893603076928</v>
      </c>
      <c r="P64" s="21">
        <f t="shared" si="4"/>
        <v>0.46509664643379389</v>
      </c>
      <c r="Q64" s="21">
        <f t="shared" si="5"/>
        <v>0.72077945828111156</v>
      </c>
      <c r="R64" s="23">
        <f t="shared" si="6"/>
        <v>0.31158968975232254</v>
      </c>
      <c r="S64" s="23">
        <f t="shared" si="7"/>
        <v>0.19909710636275446</v>
      </c>
      <c r="T64" s="11">
        <f t="shared" si="8"/>
        <v>30825121406</v>
      </c>
    </row>
    <row r="65" spans="1:20">
      <c r="A65" s="154" t="s">
        <v>54</v>
      </c>
      <c r="B65" s="154" t="s">
        <v>1703</v>
      </c>
      <c r="C65" s="154" t="s">
        <v>1641</v>
      </c>
      <c r="D65" s="179">
        <v>10117162539</v>
      </c>
      <c r="E65" s="179">
        <v>34413764961</v>
      </c>
      <c r="F65" s="179">
        <v>8956639371</v>
      </c>
      <c r="G65" s="179">
        <v>10224943022</v>
      </c>
      <c r="H65" s="179">
        <v>13321414886</v>
      </c>
      <c r="I65" s="179">
        <v>12452298284</v>
      </c>
      <c r="J65" s="179">
        <v>14498333733</v>
      </c>
      <c r="K65" s="179">
        <v>17176228369</v>
      </c>
      <c r="L65" s="179">
        <f>VLOOKUP(A65,Sheet1!$A$1:$E$2000,5,FALSE)</f>
        <v>13907055618</v>
      </c>
      <c r="M65" s="21">
        <f t="shared" si="1"/>
        <v>0.31671452688914836</v>
      </c>
      <c r="N65" s="21">
        <f t="shared" si="2"/>
        <v>-0.63815937320104954</v>
      </c>
      <c r="O65" s="21">
        <f t="shared" si="3"/>
        <v>0.61872473954271479</v>
      </c>
      <c r="P65" s="21">
        <f t="shared" si="4"/>
        <v>0.67983609610768547</v>
      </c>
      <c r="Q65" s="21">
        <f t="shared" si="5"/>
        <v>4.3962352123382398E-2</v>
      </c>
      <c r="R65" s="23">
        <f t="shared" si="6"/>
        <v>0.40238198122885183</v>
      </c>
      <c r="S65" s="23">
        <f t="shared" si="7"/>
        <v>-0.1327447105725359</v>
      </c>
      <c r="T65" s="11">
        <f t="shared" si="8"/>
        <v>58033916004</v>
      </c>
    </row>
    <row r="66" spans="1:20">
      <c r="A66" s="154" t="s">
        <v>723</v>
      </c>
      <c r="B66" s="154" t="s">
        <v>1704</v>
      </c>
      <c r="C66" s="154" t="s">
        <v>1641</v>
      </c>
      <c r="D66" s="179">
        <v>7758035020</v>
      </c>
      <c r="E66" s="179">
        <v>7694939733</v>
      </c>
      <c r="F66" s="179">
        <v>14247269193</v>
      </c>
      <c r="G66" s="179">
        <v>10347802403</v>
      </c>
      <c r="H66" s="179">
        <v>3007842759</v>
      </c>
      <c r="I66" s="179">
        <v>39464365395</v>
      </c>
      <c r="J66" s="179">
        <v>23096406797</v>
      </c>
      <c r="K66" s="179">
        <v>9397696477</v>
      </c>
      <c r="L66" s="179">
        <f>VLOOKUP(A66,Sheet1!$A$1:$E$2000,5,FALSE)</f>
        <v>16786266994</v>
      </c>
      <c r="M66" s="21">
        <f t="shared" si="1"/>
        <v>-0.6122932222855576</v>
      </c>
      <c r="N66" s="21">
        <f t="shared" si="2"/>
        <v>4.1286126681091186</v>
      </c>
      <c r="O66" s="21">
        <f t="shared" si="3"/>
        <v>0.62111113955422259</v>
      </c>
      <c r="P66" s="21">
        <f t="shared" si="4"/>
        <v>-9.1817169385119732E-2</v>
      </c>
      <c r="Q66" s="21">
        <f t="shared" si="5"/>
        <v>4.580832622906402</v>
      </c>
      <c r="R66" s="23">
        <f t="shared" si="6"/>
        <v>0.7853321440702633</v>
      </c>
      <c r="S66" s="23">
        <f t="shared" si="7"/>
        <v>1.5141680126432959</v>
      </c>
      <c r="T66" s="11">
        <f t="shared" si="8"/>
        <v>88744735663</v>
      </c>
    </row>
    <row r="67" spans="1:20">
      <c r="A67" s="154" t="s">
        <v>3814</v>
      </c>
      <c r="B67" s="154" t="s">
        <v>3815</v>
      </c>
      <c r="C67" s="154" t="s">
        <v>1641</v>
      </c>
      <c r="D67" s="179">
        <v>392314918623</v>
      </c>
      <c r="E67" s="179">
        <v>177769067308</v>
      </c>
      <c r="F67" s="179">
        <v>44367556040</v>
      </c>
      <c r="G67" s="179">
        <v>122056970315</v>
      </c>
      <c r="H67" s="179">
        <v>118058313757</v>
      </c>
      <c r="I67" s="179">
        <v>24643516322</v>
      </c>
      <c r="J67" s="179">
        <v>20977359062</v>
      </c>
      <c r="K67" s="179">
        <v>10735901900</v>
      </c>
      <c r="L67" s="179">
        <f>VLOOKUP(A67,Sheet1!$A$1:$E$2000,5,FALSE)</f>
        <v>19906901414</v>
      </c>
      <c r="M67" s="21">
        <f t="shared" si="1"/>
        <v>-0.69907258645330883</v>
      </c>
      <c r="N67" s="21">
        <f t="shared" si="2"/>
        <v>-0.86137342848684118</v>
      </c>
      <c r="O67" s="21">
        <f t="shared" si="3"/>
        <v>-0.52719146749738344</v>
      </c>
      <c r="P67" s="21">
        <f t="shared" si="4"/>
        <v>-0.91204187788462066</v>
      </c>
      <c r="Q67" s="21">
        <f t="shared" si="5"/>
        <v>-0.83138077463164117</v>
      </c>
      <c r="R67" s="23">
        <f t="shared" si="6"/>
        <v>-0.81854735998952588</v>
      </c>
      <c r="S67" s="23">
        <f t="shared" si="7"/>
        <v>-0.83501706001894949</v>
      </c>
      <c r="T67" s="11">
        <f t="shared" si="8"/>
        <v>76263678698</v>
      </c>
    </row>
    <row r="68" spans="1:20">
      <c r="A68" s="154" t="s">
        <v>55</v>
      </c>
      <c r="B68" s="154" t="s">
        <v>1705</v>
      </c>
      <c r="C68" s="154" t="s">
        <v>1641</v>
      </c>
      <c r="D68" s="179">
        <v>19672857072</v>
      </c>
      <c r="E68" s="179">
        <v>21122732327</v>
      </c>
      <c r="F68" s="179">
        <v>22710950413</v>
      </c>
      <c r="G68" s="179">
        <v>8564950580</v>
      </c>
      <c r="H68" s="179">
        <v>19431027130</v>
      </c>
      <c r="I68" s="179">
        <v>15519681655</v>
      </c>
      <c r="J68" s="179">
        <v>26602495738</v>
      </c>
      <c r="K68" s="179">
        <v>-18998526466</v>
      </c>
      <c r="L68" s="179">
        <f>VLOOKUP(A68,Sheet1!$A$1:$E$2000,5,FALSE)</f>
        <v>26021367695</v>
      </c>
      <c r="M68" s="21">
        <f t="shared" ref="M68:M131" si="9">(H68-D68)/ABS(D68)</f>
        <v>-1.229256844163179E-2</v>
      </c>
      <c r="N68" s="21">
        <f t="shared" ref="N68:N131" si="10">(I68-E68)/ABS(E68)</f>
        <v>-0.26526164254034196</v>
      </c>
      <c r="O68" s="21">
        <f t="shared" ref="O68:O131" si="11">(J68-F68)/ABS(F68)</f>
        <v>0.17135105551427898</v>
      </c>
      <c r="P68" s="21">
        <f t="shared" ref="P68:P131" si="12">(K68-G68)/ABS(G68)</f>
        <v>-3.2181711719812398</v>
      </c>
      <c r="Q68" s="21">
        <f t="shared" ref="Q68:Q131" si="13">(L68-H68)/ABS(H68)</f>
        <v>0.33916583621176799</v>
      </c>
      <c r="R68" s="23">
        <f t="shared" ref="R68:R131" si="14">(SUM(J68:L68)-SUM(F68:H68))/ABS(SUM(F68:H68))</f>
        <v>-0.33686898000535775</v>
      </c>
      <c r="S68" s="23">
        <f t="shared" ref="S68:S131" si="15">SUM(I68:L68)/SUM(E68:H68)-1</f>
        <v>-0.31581162553024433</v>
      </c>
      <c r="T68" s="11">
        <f t="shared" ref="T68:T131" si="16">SUM(I68:L68)</f>
        <v>49145018622</v>
      </c>
    </row>
    <row r="69" spans="1:20">
      <c r="A69" s="154" t="s">
        <v>56</v>
      </c>
      <c r="B69" s="154" t="s">
        <v>1706</v>
      </c>
      <c r="C69" s="154" t="s">
        <v>1641</v>
      </c>
      <c r="D69" s="179">
        <v>46662049087</v>
      </c>
      <c r="E69" s="179">
        <v>68924887779</v>
      </c>
      <c r="F69" s="179">
        <v>72848821621</v>
      </c>
      <c r="G69" s="179">
        <v>52347520572</v>
      </c>
      <c r="H69" s="179">
        <v>52389336092</v>
      </c>
      <c r="I69" s="179">
        <v>62639025766</v>
      </c>
      <c r="J69" s="179">
        <v>57750156613</v>
      </c>
      <c r="K69" s="179">
        <v>36169711933</v>
      </c>
      <c r="L69" s="179">
        <f>VLOOKUP(A69,Sheet1!$A$1:$E$2000,5,FALSE)</f>
        <v>42886044573</v>
      </c>
      <c r="M69" s="21">
        <f t="shared" si="9"/>
        <v>0.12273972354539434</v>
      </c>
      <c r="N69" s="21">
        <f t="shared" si="10"/>
        <v>-9.119872683949691E-2</v>
      </c>
      <c r="O69" s="21">
        <f t="shared" si="11"/>
        <v>-0.2072602503654985</v>
      </c>
      <c r="P69" s="21">
        <f t="shared" si="12"/>
        <v>-0.30904632086153278</v>
      </c>
      <c r="Q69" s="21">
        <f t="shared" si="13"/>
        <v>-0.18139744130964813</v>
      </c>
      <c r="R69" s="23">
        <f t="shared" si="14"/>
        <v>-0.22963431263051642</v>
      </c>
      <c r="S69" s="23">
        <f t="shared" si="15"/>
        <v>-0.19092742323580825</v>
      </c>
      <c r="T69" s="11">
        <f t="shared" si="16"/>
        <v>199444938885</v>
      </c>
    </row>
    <row r="70" spans="1:20">
      <c r="A70" s="154" t="s">
        <v>57</v>
      </c>
      <c r="B70" s="154" t="s">
        <v>1707</v>
      </c>
      <c r="C70" s="154" t="s">
        <v>1641</v>
      </c>
      <c r="D70" s="179">
        <v>104895005794</v>
      </c>
      <c r="E70" s="179">
        <v>68963644436</v>
      </c>
      <c r="F70" s="179">
        <v>92919327124</v>
      </c>
      <c r="G70" s="179">
        <v>104597383467</v>
      </c>
      <c r="H70" s="179">
        <v>57133172233</v>
      </c>
      <c r="I70" s="179">
        <v>201534878387</v>
      </c>
      <c r="J70" s="179">
        <v>294807535018</v>
      </c>
      <c r="K70" s="179">
        <v>227843348651</v>
      </c>
      <c r="L70" s="179">
        <f>VLOOKUP(A70,Sheet1!$A$1:$E$2000,5,FALSE)</f>
        <v>118927614945</v>
      </c>
      <c r="M70" s="21">
        <f t="shared" si="9"/>
        <v>-0.4553299101274465</v>
      </c>
      <c r="N70" s="21">
        <f t="shared" si="10"/>
        <v>1.9223350946023372</v>
      </c>
      <c r="O70" s="21">
        <f t="shared" si="11"/>
        <v>2.1727256765923628</v>
      </c>
      <c r="P70" s="21">
        <f t="shared" si="12"/>
        <v>1.1782891798902746</v>
      </c>
      <c r="Q70" s="21">
        <f t="shared" si="13"/>
        <v>1.0815860610713237</v>
      </c>
      <c r="R70" s="23">
        <f t="shared" si="14"/>
        <v>1.5194533431512465</v>
      </c>
      <c r="S70" s="23">
        <f t="shared" si="15"/>
        <v>1.6053094385131175</v>
      </c>
      <c r="T70" s="11">
        <f t="shared" si="16"/>
        <v>843113377001</v>
      </c>
    </row>
    <row r="71" spans="1:20">
      <c r="A71" s="154" t="s">
        <v>58</v>
      </c>
      <c r="B71" s="154" t="s">
        <v>1708</v>
      </c>
      <c r="C71" s="154" t="s">
        <v>1641</v>
      </c>
      <c r="D71" s="179">
        <v>7748274574</v>
      </c>
      <c r="E71" s="179">
        <v>3241882392</v>
      </c>
      <c r="F71" s="179">
        <v>2046514737</v>
      </c>
      <c r="G71" s="179">
        <v>33394828860</v>
      </c>
      <c r="H71" s="179">
        <v>2243311358</v>
      </c>
      <c r="I71" s="179">
        <v>-345468446</v>
      </c>
      <c r="J71" s="179">
        <v>244456310</v>
      </c>
      <c r="K71" s="179">
        <v>6969079324</v>
      </c>
      <c r="L71" s="179">
        <f>VLOOKUP(A71,Sheet1!$A$1:$E$2000,5,FALSE)</f>
        <v>2944657835</v>
      </c>
      <c r="M71" s="21">
        <f t="shared" si="9"/>
        <v>-0.71047601158487284</v>
      </c>
      <c r="N71" s="21">
        <f t="shared" si="10"/>
        <v>-1.1065641513870192</v>
      </c>
      <c r="O71" s="21">
        <f t="shared" si="11"/>
        <v>-0.8805499390840692</v>
      </c>
      <c r="P71" s="21">
        <f t="shared" si="12"/>
        <v>-0.7913126204893508</v>
      </c>
      <c r="Q71" s="21">
        <f t="shared" si="13"/>
        <v>0.31263893640929002</v>
      </c>
      <c r="R71" s="23">
        <f t="shared" si="14"/>
        <v>-0.73044217915408538</v>
      </c>
      <c r="S71" s="23">
        <f t="shared" si="15"/>
        <v>-0.76023564026925206</v>
      </c>
      <c r="T71" s="11">
        <f t="shared" si="16"/>
        <v>9812725023</v>
      </c>
    </row>
    <row r="72" spans="1:20">
      <c r="A72" s="154" t="s">
        <v>59</v>
      </c>
      <c r="B72" s="154" t="s">
        <v>1709</v>
      </c>
      <c r="C72" s="154" t="s">
        <v>1641</v>
      </c>
      <c r="D72" s="179">
        <v>4958810000000</v>
      </c>
      <c r="E72" s="179">
        <v>5365295000000</v>
      </c>
      <c r="F72" s="179">
        <v>5225859000000</v>
      </c>
      <c r="G72" s="179">
        <v>9798251000000</v>
      </c>
      <c r="H72" s="179">
        <v>5418875000000</v>
      </c>
      <c r="I72" s="179">
        <v>9669885000000</v>
      </c>
      <c r="J72" s="179">
        <v>8448784000000</v>
      </c>
      <c r="K72" s="179">
        <v>11066937000000</v>
      </c>
      <c r="L72" s="179">
        <f>VLOOKUP(A72,Sheet1!$A$1:$E$2000,5,FALSE)</f>
        <v>8916979000000</v>
      </c>
      <c r="M72" s="21">
        <f t="shared" si="9"/>
        <v>9.2777299392394541E-2</v>
      </c>
      <c r="N72" s="21">
        <f t="shared" si="10"/>
        <v>0.80230257609320643</v>
      </c>
      <c r="O72" s="21">
        <f t="shared" si="11"/>
        <v>0.61672636020221749</v>
      </c>
      <c r="P72" s="21">
        <f t="shared" si="12"/>
        <v>0.12948086347247076</v>
      </c>
      <c r="Q72" s="21">
        <f t="shared" si="13"/>
        <v>0.64554063343406154</v>
      </c>
      <c r="R72" s="23">
        <f t="shared" si="14"/>
        <v>0.39082917685455426</v>
      </c>
      <c r="S72" s="23">
        <f t="shared" si="15"/>
        <v>0.47637056789526455</v>
      </c>
      <c r="T72" s="11">
        <f t="shared" si="16"/>
        <v>38102585000000</v>
      </c>
    </row>
    <row r="73" spans="1:20">
      <c r="A73" s="154" t="s">
        <v>60</v>
      </c>
      <c r="B73" s="154" t="s">
        <v>1710</v>
      </c>
      <c r="C73" s="154" t="s">
        <v>1641</v>
      </c>
      <c r="D73" s="179">
        <v>28186120123</v>
      </c>
      <c r="E73" s="179">
        <v>20230410800</v>
      </c>
      <c r="F73" s="179">
        <v>33328998378</v>
      </c>
      <c r="G73" s="179">
        <v>17322929504</v>
      </c>
      <c r="H73" s="179">
        <v>38583976586</v>
      </c>
      <c r="I73" s="179">
        <v>24302020778</v>
      </c>
      <c r="J73" s="179">
        <v>38539759739</v>
      </c>
      <c r="K73" s="179">
        <v>36349679177</v>
      </c>
      <c r="L73" s="179">
        <f>VLOOKUP(A73,Sheet1!$A$1:$E$2000,5,FALSE)</f>
        <v>40195417668</v>
      </c>
      <c r="M73" s="21">
        <f t="shared" si="9"/>
        <v>0.36889988468172685</v>
      </c>
      <c r="N73" s="21">
        <f t="shared" si="10"/>
        <v>0.20126185366438532</v>
      </c>
      <c r="O73" s="21">
        <f t="shared" si="11"/>
        <v>0.15634317305015533</v>
      </c>
      <c r="P73" s="21">
        <f t="shared" si="12"/>
        <v>1.0983563529832858</v>
      </c>
      <c r="Q73" s="21">
        <f t="shared" si="13"/>
        <v>4.1764515339891201E-2</v>
      </c>
      <c r="R73" s="23">
        <f t="shared" si="14"/>
        <v>0.28966986181295934</v>
      </c>
      <c r="S73" s="23">
        <f t="shared" si="15"/>
        <v>0.27333122541621346</v>
      </c>
      <c r="T73" s="11">
        <f t="shared" si="16"/>
        <v>139386877362</v>
      </c>
    </row>
    <row r="74" spans="1:20">
      <c r="A74" s="154" t="s">
        <v>808</v>
      </c>
      <c r="B74" s="154" t="s">
        <v>2618</v>
      </c>
      <c r="C74" s="154" t="s">
        <v>1641</v>
      </c>
      <c r="D74" s="179">
        <v>116131603060</v>
      </c>
      <c r="E74" s="179">
        <v>125108143249</v>
      </c>
      <c r="F74" s="179">
        <v>146262730079</v>
      </c>
      <c r="G74" s="179">
        <v>150718701870</v>
      </c>
      <c r="H74" s="179">
        <v>121705616231</v>
      </c>
      <c r="I74" s="179">
        <v>145220737196</v>
      </c>
      <c r="J74" s="179">
        <v>168940075230</v>
      </c>
      <c r="K74" s="179">
        <v>163850696979</v>
      </c>
      <c r="L74" s="179">
        <f>VLOOKUP(A74,Sheet1!$A$1:$E$2000,5,FALSE)</f>
        <v>149885731195</v>
      </c>
      <c r="M74" s="21">
        <f t="shared" si="9"/>
        <v>4.799738421005139E-2</v>
      </c>
      <c r="N74" s="21">
        <f t="shared" si="10"/>
        <v>0.16076166926217061</v>
      </c>
      <c r="O74" s="21">
        <f t="shared" si="11"/>
        <v>0.15504527461473899</v>
      </c>
      <c r="P74" s="21">
        <f t="shared" si="12"/>
        <v>8.7129168086431577E-2</v>
      </c>
      <c r="Q74" s="21">
        <f t="shared" si="13"/>
        <v>0.23154325853388316</v>
      </c>
      <c r="R74" s="23">
        <f t="shared" si="14"/>
        <v>0.15283361523160838</v>
      </c>
      <c r="S74" s="23">
        <f t="shared" si="15"/>
        <v>0.15465758156116527</v>
      </c>
      <c r="T74" s="11">
        <f t="shared" si="16"/>
        <v>627897240600</v>
      </c>
    </row>
    <row r="75" spans="1:20">
      <c r="A75" s="154" t="s">
        <v>61</v>
      </c>
      <c r="B75" s="154" t="s">
        <v>1711</v>
      </c>
      <c r="C75" s="154" t="s">
        <v>1641</v>
      </c>
      <c r="D75" s="179">
        <v>99344258579</v>
      </c>
      <c r="E75" s="179">
        <v>20887651891</v>
      </c>
      <c r="F75" s="179">
        <v>52686679945</v>
      </c>
      <c r="G75" s="179">
        <v>58168183883</v>
      </c>
      <c r="H75" s="179">
        <v>105975466158</v>
      </c>
      <c r="I75" s="179">
        <v>175738371133</v>
      </c>
      <c r="J75" s="179">
        <v>270516267833</v>
      </c>
      <c r="K75" s="179">
        <v>25141479836</v>
      </c>
      <c r="L75" s="179">
        <f>VLOOKUP(A75,Sheet1!$A$1:$E$2000,5,FALSE)</f>
        <v>65843764656</v>
      </c>
      <c r="M75" s="21">
        <f t="shared" si="9"/>
        <v>6.6749781757410448E-2</v>
      </c>
      <c r="N75" s="21">
        <f t="shared" si="10"/>
        <v>7.4135053595335698</v>
      </c>
      <c r="O75" s="21">
        <f t="shared" si="11"/>
        <v>4.1344337528079933</v>
      </c>
      <c r="P75" s="21">
        <f t="shared" si="12"/>
        <v>-0.56777952898495521</v>
      </c>
      <c r="Q75" s="21">
        <f t="shared" si="13"/>
        <v>-0.37868860555109235</v>
      </c>
      <c r="R75" s="23">
        <f t="shared" si="14"/>
        <v>0.66720916003006092</v>
      </c>
      <c r="S75" s="23">
        <f t="shared" si="15"/>
        <v>1.2599884081801545</v>
      </c>
      <c r="T75" s="11">
        <f t="shared" si="16"/>
        <v>537239883458</v>
      </c>
    </row>
    <row r="76" spans="1:20">
      <c r="A76" s="154" t="s">
        <v>62</v>
      </c>
      <c r="B76" s="154" t="s">
        <v>1712</v>
      </c>
      <c r="C76" s="154" t="s">
        <v>1641</v>
      </c>
      <c r="D76" s="179">
        <v>17708284500</v>
      </c>
      <c r="E76" s="179">
        <v>22525022658</v>
      </c>
      <c r="F76" s="179">
        <v>26030128829</v>
      </c>
      <c r="G76" s="179">
        <v>-6455287072</v>
      </c>
      <c r="H76" s="179">
        <v>20985479733</v>
      </c>
      <c r="I76" s="179">
        <v>8493494603</v>
      </c>
      <c r="J76" s="179">
        <v>22832014366</v>
      </c>
      <c r="K76" s="179">
        <v>-2340530158</v>
      </c>
      <c r="L76" s="179">
        <f>VLOOKUP(A76,Sheet1!$A$1:$E$2000,5,FALSE)</f>
        <v>12463645374</v>
      </c>
      <c r="M76" s="21">
        <f t="shared" si="9"/>
        <v>0.18506565291516522</v>
      </c>
      <c r="N76" s="21">
        <f t="shared" si="10"/>
        <v>-0.62293069658762601</v>
      </c>
      <c r="O76" s="21">
        <f t="shared" si="11"/>
        <v>-0.12286202976594572</v>
      </c>
      <c r="P76" s="21">
        <f t="shared" si="12"/>
        <v>0.63742431097261043</v>
      </c>
      <c r="Q76" s="21">
        <f t="shared" si="13"/>
        <v>-0.4060824182922671</v>
      </c>
      <c r="R76" s="23">
        <f t="shared" si="14"/>
        <v>-0.18750324525595866</v>
      </c>
      <c r="S76" s="23">
        <f t="shared" si="15"/>
        <v>-0.34297538129045702</v>
      </c>
      <c r="T76" s="11">
        <f t="shared" si="16"/>
        <v>41448624185</v>
      </c>
    </row>
    <row r="77" spans="1:20">
      <c r="A77" s="154" t="s">
        <v>63</v>
      </c>
      <c r="B77" s="154" t="s">
        <v>1713</v>
      </c>
      <c r="C77" s="154" t="s">
        <v>1641</v>
      </c>
      <c r="D77" s="179">
        <v>974369484</v>
      </c>
      <c r="E77" s="179">
        <v>-6156617133</v>
      </c>
      <c r="F77" s="179">
        <v>2468337361</v>
      </c>
      <c r="G77" s="179">
        <v>90923133032</v>
      </c>
      <c r="H77" s="179">
        <v>8308295537</v>
      </c>
      <c r="I77" s="179">
        <v>206822013577</v>
      </c>
      <c r="J77" s="179">
        <v>18298567872</v>
      </c>
      <c r="K77" s="179">
        <v>6467872704</v>
      </c>
      <c r="L77" s="179">
        <f>VLOOKUP(A77,Sheet1!$A$1:$E$2000,5,FALSE)</f>
        <v>5293870702</v>
      </c>
      <c r="M77" s="21">
        <f t="shared" si="9"/>
        <v>7.526842920913972</v>
      </c>
      <c r="N77" s="21">
        <f t="shared" si="10"/>
        <v>34.593450609169139</v>
      </c>
      <c r="O77" s="21">
        <f t="shared" si="11"/>
        <v>6.413317223617554</v>
      </c>
      <c r="P77" s="21">
        <f t="shared" si="12"/>
        <v>-0.92886438810106053</v>
      </c>
      <c r="Q77" s="21">
        <f t="shared" si="13"/>
        <v>-0.36282108906401073</v>
      </c>
      <c r="R77" s="23">
        <f t="shared" si="14"/>
        <v>-0.70442103771713172</v>
      </c>
      <c r="S77" s="23">
        <f t="shared" si="15"/>
        <v>1.4793229848254486</v>
      </c>
      <c r="T77" s="11">
        <f t="shared" si="16"/>
        <v>236882324855</v>
      </c>
    </row>
    <row r="78" spans="1:20">
      <c r="A78" s="154" t="s">
        <v>65</v>
      </c>
      <c r="B78" s="154" t="s">
        <v>1715</v>
      </c>
      <c r="C78" s="154" t="s">
        <v>1641</v>
      </c>
      <c r="D78" s="179">
        <v>44283309</v>
      </c>
      <c r="E78" s="179">
        <v>82308394</v>
      </c>
      <c r="F78" s="179">
        <v>122306036</v>
      </c>
      <c r="G78" s="179">
        <v>6599301554</v>
      </c>
      <c r="H78" s="179">
        <v>-2743572767</v>
      </c>
      <c r="I78" s="179">
        <v>-965606066</v>
      </c>
      <c r="J78" s="179">
        <v>-2178637022</v>
      </c>
      <c r="K78" s="179">
        <v>-64157394476</v>
      </c>
      <c r="L78" s="179">
        <f>VLOOKUP(A78,Sheet1!$A$1:$E$2000,5,FALSE)</f>
        <v>-1071846600</v>
      </c>
      <c r="M78" s="21">
        <f t="shared" si="9"/>
        <v>-62.955008082164774</v>
      </c>
      <c r="N78" s="21">
        <f t="shared" si="10"/>
        <v>-12.731562469801075</v>
      </c>
      <c r="O78" s="21">
        <f t="shared" si="11"/>
        <v>-18.812996751852868</v>
      </c>
      <c r="P78" s="21">
        <f t="shared" si="12"/>
        <v>-10.721846160691447</v>
      </c>
      <c r="Q78" s="21">
        <f t="shared" si="13"/>
        <v>0.60932452279294691</v>
      </c>
      <c r="R78" s="23">
        <f t="shared" si="14"/>
        <v>-17.945019613268478</v>
      </c>
      <c r="S78" s="23">
        <f t="shared" si="15"/>
        <v>-17.839336112703794</v>
      </c>
      <c r="T78" s="11">
        <f t="shared" si="16"/>
        <v>-68373484164</v>
      </c>
    </row>
    <row r="79" spans="1:20">
      <c r="A79" s="154" t="s">
        <v>228</v>
      </c>
      <c r="B79" s="154" t="s">
        <v>1716</v>
      </c>
      <c r="C79" s="154" t="s">
        <v>1641</v>
      </c>
      <c r="D79" s="179">
        <v>13968328031</v>
      </c>
      <c r="E79" s="179">
        <v>16426697039</v>
      </c>
      <c r="F79" s="179">
        <v>14164076691</v>
      </c>
      <c r="G79" s="179">
        <v>14317589662</v>
      </c>
      <c r="H79" s="179">
        <v>13344904185</v>
      </c>
      <c r="I79" s="179">
        <v>16561549885</v>
      </c>
      <c r="J79" s="179">
        <v>17570026770</v>
      </c>
      <c r="K79" s="179">
        <v>24328529577</v>
      </c>
      <c r="L79" s="179">
        <f>VLOOKUP(A79,Sheet1!$A$1:$E$2000,5,FALSE)</f>
        <v>18362198922</v>
      </c>
      <c r="M79" s="21">
        <f t="shared" si="9"/>
        <v>-4.4631243239450807E-2</v>
      </c>
      <c r="N79" s="21">
        <f t="shared" si="10"/>
        <v>8.2093707383678258E-3</v>
      </c>
      <c r="O79" s="21">
        <f t="shared" si="11"/>
        <v>0.24046396763469768</v>
      </c>
      <c r="P79" s="21">
        <f t="shared" si="12"/>
        <v>0.69920567297509684</v>
      </c>
      <c r="Q79" s="21">
        <f t="shared" si="13"/>
        <v>0.37597083256990055</v>
      </c>
      <c r="R79" s="23">
        <f t="shared" si="14"/>
        <v>0.44072905078967201</v>
      </c>
      <c r="S79" s="23">
        <f t="shared" si="15"/>
        <v>0.31876387968203135</v>
      </c>
      <c r="T79" s="11">
        <f t="shared" si="16"/>
        <v>76822305154</v>
      </c>
    </row>
    <row r="80" spans="1:20">
      <c r="A80" s="154" t="s">
        <v>408</v>
      </c>
      <c r="B80" s="154" t="s">
        <v>1717</v>
      </c>
      <c r="C80" s="154" t="s">
        <v>1641</v>
      </c>
      <c r="D80" s="179">
        <v>72607710300</v>
      </c>
      <c r="E80" s="179">
        <v>145435237020</v>
      </c>
      <c r="F80" s="179">
        <v>312170447840</v>
      </c>
      <c r="G80" s="179">
        <v>238870357295</v>
      </c>
      <c r="H80" s="179">
        <v>508260468164</v>
      </c>
      <c r="I80" s="179">
        <v>506971328560</v>
      </c>
      <c r="J80" s="179">
        <v>342955569172</v>
      </c>
      <c r="K80" s="179">
        <v>148580632730</v>
      </c>
      <c r="L80" s="179">
        <f>VLOOKUP(A80,Sheet1!$A$1:$E$2000,5,FALSE)</f>
        <v>374038467473</v>
      </c>
      <c r="M80" s="21">
        <f t="shared" si="9"/>
        <v>6.0000894679638455</v>
      </c>
      <c r="N80" s="21">
        <f t="shared" si="10"/>
        <v>2.4858906200997368</v>
      </c>
      <c r="O80" s="21">
        <f t="shared" si="11"/>
        <v>9.8616385839887771E-2</v>
      </c>
      <c r="P80" s="21">
        <f t="shared" si="12"/>
        <v>-0.37798630850413156</v>
      </c>
      <c r="Q80" s="21">
        <f t="shared" si="13"/>
        <v>-0.2640811337853069</v>
      </c>
      <c r="R80" s="23">
        <f t="shared" si="14"/>
        <v>-0.18288149821690852</v>
      </c>
      <c r="S80" s="23">
        <f t="shared" si="15"/>
        <v>0.1392914435469097</v>
      </c>
      <c r="T80" s="11">
        <f t="shared" si="16"/>
        <v>1372545997935</v>
      </c>
    </row>
    <row r="81" spans="1:20">
      <c r="A81" s="154" t="s">
        <v>23</v>
      </c>
      <c r="B81" s="154" t="s">
        <v>1718</v>
      </c>
      <c r="C81" s="154" t="s">
        <v>1641</v>
      </c>
      <c r="D81" s="179">
        <v>67147353696</v>
      </c>
      <c r="E81" s="179">
        <v>72391730694</v>
      </c>
      <c r="F81" s="179">
        <v>75020799527</v>
      </c>
      <c r="G81" s="179">
        <v>60622065270</v>
      </c>
      <c r="H81" s="179">
        <v>81009255651</v>
      </c>
      <c r="I81" s="179">
        <v>90336499933</v>
      </c>
      <c r="J81" s="179">
        <v>59909035568</v>
      </c>
      <c r="K81" s="179">
        <v>60685373455</v>
      </c>
      <c r="L81" s="179">
        <f>VLOOKUP(A81,Sheet1!$A$1:$E$2000,5,FALSE)</f>
        <v>80297755136</v>
      </c>
      <c r="M81" s="21">
        <f t="shared" si="9"/>
        <v>0.20644003362750185</v>
      </c>
      <c r="N81" s="21">
        <f t="shared" si="10"/>
        <v>0.2478842412934231</v>
      </c>
      <c r="O81" s="21">
        <f t="shared" si="11"/>
        <v>-0.20143432293815094</v>
      </c>
      <c r="P81" s="21">
        <f t="shared" si="12"/>
        <v>1.0443092744867153E-3</v>
      </c>
      <c r="Q81" s="21">
        <f t="shared" si="13"/>
        <v>-8.7829533709734443E-3</v>
      </c>
      <c r="R81" s="23">
        <f t="shared" si="14"/>
        <v>-7.2743143507716754E-2</v>
      </c>
      <c r="S81" s="23">
        <f t="shared" si="15"/>
        <v>7.5587594801547198E-3</v>
      </c>
      <c r="T81" s="11">
        <f t="shared" si="16"/>
        <v>291228664092</v>
      </c>
    </row>
    <row r="82" spans="1:20">
      <c r="A82" s="154" t="s">
        <v>409</v>
      </c>
      <c r="B82" s="154" t="s">
        <v>1719</v>
      </c>
      <c r="C82" s="154" t="s">
        <v>1641</v>
      </c>
      <c r="D82" s="179">
        <v>7396149209</v>
      </c>
      <c r="E82" s="179">
        <v>1585126859</v>
      </c>
      <c r="F82" s="179">
        <v>2033218008</v>
      </c>
      <c r="G82" s="179">
        <v>3566390372</v>
      </c>
      <c r="H82" s="179">
        <v>2655743938</v>
      </c>
      <c r="I82" s="179">
        <v>8257849798</v>
      </c>
      <c r="J82" s="179">
        <v>578033020</v>
      </c>
      <c r="K82" s="179">
        <v>2711445392</v>
      </c>
      <c r="L82" s="179">
        <f>VLOOKUP(A82,Sheet1!$A$1:$E$2000,5,FALSE)</f>
        <v>15493228176</v>
      </c>
      <c r="M82" s="21">
        <f t="shared" si="9"/>
        <v>-0.64092883161843739</v>
      </c>
      <c r="N82" s="21">
        <f t="shared" si="10"/>
        <v>4.2095829120008625</v>
      </c>
      <c r="O82" s="21">
        <f t="shared" si="11"/>
        <v>-0.71570534112641004</v>
      </c>
      <c r="P82" s="21">
        <f t="shared" si="12"/>
        <v>-0.23972277031483641</v>
      </c>
      <c r="Q82" s="21">
        <f t="shared" si="13"/>
        <v>4.8338561765362487</v>
      </c>
      <c r="R82" s="23">
        <f t="shared" si="14"/>
        <v>1.2752156255095399</v>
      </c>
      <c r="S82" s="23">
        <f t="shared" si="15"/>
        <v>1.7478902093712545</v>
      </c>
      <c r="T82" s="11">
        <f t="shared" si="16"/>
        <v>27040556386</v>
      </c>
    </row>
    <row r="83" spans="1:20">
      <c r="A83" s="154" t="s">
        <v>411</v>
      </c>
      <c r="B83" s="154" t="s">
        <v>4194</v>
      </c>
      <c r="C83" s="154" t="s">
        <v>1641</v>
      </c>
      <c r="D83" s="179">
        <v>4551172631</v>
      </c>
      <c r="E83" s="179">
        <v>58182443372</v>
      </c>
      <c r="F83" s="179">
        <v>34536378444</v>
      </c>
      <c r="G83" s="179">
        <v>25301441243</v>
      </c>
      <c r="H83" s="179">
        <v>40619611397</v>
      </c>
      <c r="I83" s="179">
        <v>42230573153</v>
      </c>
      <c r="J83" s="179">
        <v>58303809021</v>
      </c>
      <c r="K83" s="179">
        <v>40524894796</v>
      </c>
      <c r="L83" s="179">
        <f>VLOOKUP(A83,Sheet1!$A$1:$E$2000,5,FALSE)</f>
        <v>48804809977</v>
      </c>
      <c r="M83" s="21">
        <f t="shared" si="9"/>
        <v>7.9250869370065873</v>
      </c>
      <c r="N83" s="21">
        <f t="shared" si="10"/>
        <v>-0.27416982330922107</v>
      </c>
      <c r="O83" s="21">
        <f t="shared" si="11"/>
        <v>0.6881853757636569</v>
      </c>
      <c r="P83" s="21">
        <f t="shared" si="12"/>
        <v>0.60168325617465701</v>
      </c>
      <c r="Q83" s="21">
        <f t="shared" si="13"/>
        <v>0.20150853980362121</v>
      </c>
      <c r="R83" s="23">
        <f t="shared" si="14"/>
        <v>0.46961267276039076</v>
      </c>
      <c r="S83" s="23">
        <f t="shared" si="15"/>
        <v>0.19682449067784824</v>
      </c>
      <c r="T83" s="11">
        <f t="shared" si="16"/>
        <v>189864086947</v>
      </c>
    </row>
    <row r="84" spans="1:20">
      <c r="A84" s="154" t="s">
        <v>68</v>
      </c>
      <c r="B84" s="154" t="s">
        <v>1721</v>
      </c>
      <c r="C84" s="154" t="s">
        <v>1641</v>
      </c>
      <c r="D84" s="179">
        <v>22140666351</v>
      </c>
      <c r="E84" s="179">
        <v>11091458790</v>
      </c>
      <c r="F84" s="179">
        <v>1414356271</v>
      </c>
      <c r="G84" s="179">
        <v>18924618641</v>
      </c>
      <c r="H84" s="179">
        <v>25012706748</v>
      </c>
      <c r="I84" s="179">
        <v>-3216737330</v>
      </c>
      <c r="J84" s="179">
        <v>-5936970025</v>
      </c>
      <c r="K84" s="179">
        <v>3657498434</v>
      </c>
      <c r="L84" s="179">
        <f>VLOOKUP(A84,Sheet1!$A$1:$E$2000,5,FALSE)</f>
        <v>-1825578174</v>
      </c>
      <c r="M84" s="21">
        <f t="shared" si="9"/>
        <v>0.12971788434318202</v>
      </c>
      <c r="N84" s="21">
        <f t="shared" si="10"/>
        <v>-1.2900193194514857</v>
      </c>
      <c r="O84" s="21">
        <f t="shared" si="11"/>
        <v>-5.1976481787027762</v>
      </c>
      <c r="P84" s="21">
        <f t="shared" si="12"/>
        <v>-0.80673330842841584</v>
      </c>
      <c r="Q84" s="21">
        <f t="shared" si="13"/>
        <v>-1.0729860303561898</v>
      </c>
      <c r="R84" s="23">
        <f t="shared" si="14"/>
        <v>-1.090515932700697</v>
      </c>
      <c r="S84" s="23">
        <f t="shared" si="15"/>
        <v>-1.1297196973206334</v>
      </c>
      <c r="T84" s="11">
        <f t="shared" si="16"/>
        <v>-7321787095</v>
      </c>
    </row>
    <row r="85" spans="1:20">
      <c r="A85" s="154" t="s">
        <v>69</v>
      </c>
      <c r="B85" s="154" t="s">
        <v>1722</v>
      </c>
      <c r="C85" s="154" t="s">
        <v>1641</v>
      </c>
      <c r="D85" s="179">
        <v>346002008103</v>
      </c>
      <c r="E85" s="179">
        <v>584463518128</v>
      </c>
      <c r="F85" s="179">
        <v>120367655764</v>
      </c>
      <c r="G85" s="179">
        <v>368824756047</v>
      </c>
      <c r="H85" s="179">
        <v>411417196708</v>
      </c>
      <c r="I85" s="179">
        <v>786123617829</v>
      </c>
      <c r="J85" s="179">
        <v>327687757925</v>
      </c>
      <c r="K85" s="179">
        <v>434583862034</v>
      </c>
      <c r="L85" s="179">
        <f>VLOOKUP(A85,Sheet1!$A$1:$E$2000,5,FALSE)</f>
        <v>787796389248</v>
      </c>
      <c r="M85" s="21">
        <f t="shared" si="9"/>
        <v>0.18906014148197314</v>
      </c>
      <c r="N85" s="21">
        <f t="shared" si="10"/>
        <v>0.34503453756515828</v>
      </c>
      <c r="O85" s="21">
        <f t="shared" si="11"/>
        <v>1.7223904614997583</v>
      </c>
      <c r="P85" s="21">
        <f t="shared" si="12"/>
        <v>0.17829363378910551</v>
      </c>
      <c r="Q85" s="21">
        <f t="shared" si="13"/>
        <v>0.91483582978941946</v>
      </c>
      <c r="R85" s="23">
        <f t="shared" si="14"/>
        <v>0.72113199164729824</v>
      </c>
      <c r="S85" s="23">
        <f t="shared" si="15"/>
        <v>0.57311554907107931</v>
      </c>
      <c r="T85" s="11">
        <f t="shared" si="16"/>
        <v>2336191627036</v>
      </c>
    </row>
    <row r="86" spans="1:20">
      <c r="A86" s="154" t="s">
        <v>412</v>
      </c>
      <c r="B86" s="154" t="s">
        <v>1723</v>
      </c>
      <c r="C86" s="154" t="s">
        <v>1641</v>
      </c>
      <c r="D86" s="179">
        <v>672615401348</v>
      </c>
      <c r="E86" s="179">
        <v>860744592370</v>
      </c>
      <c r="F86" s="179">
        <v>705979959210</v>
      </c>
      <c r="G86" s="179">
        <v>747306714111</v>
      </c>
      <c r="H86" s="179">
        <v>809334908466</v>
      </c>
      <c r="I86" s="179">
        <v>842247304534</v>
      </c>
      <c r="J86" s="179">
        <v>751640144097</v>
      </c>
      <c r="K86" s="179">
        <v>621753115035</v>
      </c>
      <c r="L86" s="179">
        <f>VLOOKUP(A86,Sheet1!$A$1:$E$2000,5,FALSE)</f>
        <v>408823552715</v>
      </c>
      <c r="M86" s="21">
        <f t="shared" si="9"/>
        <v>0.20326550186629402</v>
      </c>
      <c r="N86" s="21">
        <f t="shared" si="10"/>
        <v>-2.1489868190828841E-2</v>
      </c>
      <c r="O86" s="21">
        <f t="shared" si="11"/>
        <v>6.467631876986181E-2</v>
      </c>
      <c r="P86" s="21">
        <f t="shared" si="12"/>
        <v>-0.16800812398073958</v>
      </c>
      <c r="Q86" s="21">
        <f t="shared" si="13"/>
        <v>-0.49486479770176056</v>
      </c>
      <c r="R86" s="23">
        <f t="shared" si="14"/>
        <v>-0.21232219024472498</v>
      </c>
      <c r="S86" s="23">
        <f t="shared" si="15"/>
        <v>-0.15973217034363707</v>
      </c>
      <c r="T86" s="11">
        <f t="shared" si="16"/>
        <v>2624464116381</v>
      </c>
    </row>
    <row r="87" spans="1:20">
      <c r="A87" s="154" t="s">
        <v>70</v>
      </c>
      <c r="B87" s="154" t="s">
        <v>1724</v>
      </c>
      <c r="C87" s="154" t="s">
        <v>1641</v>
      </c>
      <c r="D87" s="179">
        <v>92468965571</v>
      </c>
      <c r="E87" s="179">
        <v>89061607257</v>
      </c>
      <c r="F87" s="179">
        <v>121749521839</v>
      </c>
      <c r="G87" s="179">
        <v>140356071849</v>
      </c>
      <c r="H87" s="179">
        <v>105923271254</v>
      </c>
      <c r="I87" s="179">
        <v>115750633398</v>
      </c>
      <c r="J87" s="179">
        <v>166440414668</v>
      </c>
      <c r="K87" s="179">
        <v>159216617222</v>
      </c>
      <c r="L87" s="179">
        <f>VLOOKUP(A87,Sheet1!$A$1:$E$2000,5,FALSE)</f>
        <v>200217309339</v>
      </c>
      <c r="M87" s="21">
        <f t="shared" si="9"/>
        <v>0.14550076990608751</v>
      </c>
      <c r="N87" s="21">
        <f t="shared" si="10"/>
        <v>0.2996692622443361</v>
      </c>
      <c r="O87" s="21">
        <f t="shared" si="11"/>
        <v>0.36707242996895428</v>
      </c>
      <c r="P87" s="21">
        <f t="shared" si="12"/>
        <v>0.1343764122530505</v>
      </c>
      <c r="Q87" s="21">
        <f t="shared" si="13"/>
        <v>0.89021078152775757</v>
      </c>
      <c r="R87" s="23">
        <f t="shared" si="14"/>
        <v>0.42889428336518082</v>
      </c>
      <c r="S87" s="23">
        <f t="shared" si="15"/>
        <v>0.40371548665241175</v>
      </c>
      <c r="T87" s="11">
        <f t="shared" si="16"/>
        <v>641624974627</v>
      </c>
    </row>
    <row r="88" spans="1:20">
      <c r="A88" s="154" t="s">
        <v>71</v>
      </c>
      <c r="B88" s="154" t="s">
        <v>1725</v>
      </c>
      <c r="C88" s="154" t="s">
        <v>1641</v>
      </c>
      <c r="D88" s="179">
        <v>8777048990</v>
      </c>
      <c r="E88" s="179">
        <v>19088049033</v>
      </c>
      <c r="F88" s="179">
        <v>16114214038</v>
      </c>
      <c r="G88" s="179">
        <v>7727307941</v>
      </c>
      <c r="H88" s="179">
        <v>24371713041</v>
      </c>
      <c r="I88" s="179">
        <v>32284759881</v>
      </c>
      <c r="J88" s="179">
        <v>34054863657</v>
      </c>
      <c r="K88" s="179">
        <v>19032105958</v>
      </c>
      <c r="L88" s="179">
        <f>VLOOKUP(A88,Sheet1!$A$1:$E$2000,5,FALSE)</f>
        <v>26193215923</v>
      </c>
      <c r="M88" s="21">
        <f t="shared" si="9"/>
        <v>1.7767548146042649</v>
      </c>
      <c r="N88" s="21">
        <f t="shared" si="10"/>
        <v>0.69135985690235413</v>
      </c>
      <c r="O88" s="21">
        <f t="shared" si="11"/>
        <v>1.1133431377225698</v>
      </c>
      <c r="P88" s="21">
        <f t="shared" si="12"/>
        <v>1.4629671941787572</v>
      </c>
      <c r="Q88" s="21">
        <f t="shared" si="13"/>
        <v>7.4738401807690966E-2</v>
      </c>
      <c r="R88" s="23">
        <f t="shared" si="14"/>
        <v>0.64436560842915203</v>
      </c>
      <c r="S88" s="23">
        <f t="shared" si="15"/>
        <v>0.65769415827404143</v>
      </c>
      <c r="T88" s="11">
        <f t="shared" si="16"/>
        <v>111564945419</v>
      </c>
    </row>
    <row r="89" spans="1:20">
      <c r="A89" s="154" t="s">
        <v>72</v>
      </c>
      <c r="B89" s="154" t="s">
        <v>1726</v>
      </c>
      <c r="C89" s="154" t="s">
        <v>1641</v>
      </c>
      <c r="D89" s="179">
        <v>55602742654</v>
      </c>
      <c r="E89" s="179">
        <v>60395896857</v>
      </c>
      <c r="F89" s="179">
        <v>77026861643</v>
      </c>
      <c r="G89" s="179">
        <v>49041482318</v>
      </c>
      <c r="H89" s="179">
        <v>75699324351</v>
      </c>
      <c r="I89" s="179">
        <v>82965830139</v>
      </c>
      <c r="J89" s="179">
        <v>99611116158</v>
      </c>
      <c r="K89" s="179">
        <v>134790121067</v>
      </c>
      <c r="L89" s="179">
        <f>VLOOKUP(A89,Sheet1!$A$1:$E$2000,5,FALSE)</f>
        <v>137331542819</v>
      </c>
      <c r="M89" s="21">
        <f t="shared" si="9"/>
        <v>0.36143148229315403</v>
      </c>
      <c r="N89" s="21">
        <f t="shared" si="10"/>
        <v>0.37369977857004205</v>
      </c>
      <c r="O89" s="21">
        <f t="shared" si="11"/>
        <v>0.29319972322995974</v>
      </c>
      <c r="P89" s="21">
        <f t="shared" si="12"/>
        <v>1.7484919846626892</v>
      </c>
      <c r="Q89" s="21">
        <f t="shared" si="13"/>
        <v>0.81417131521842745</v>
      </c>
      <c r="R89" s="23">
        <f t="shared" si="14"/>
        <v>0.84238031372388833</v>
      </c>
      <c r="S89" s="23">
        <f t="shared" si="15"/>
        <v>0.73440809705912047</v>
      </c>
      <c r="T89" s="11">
        <f t="shared" si="16"/>
        <v>454698610183</v>
      </c>
    </row>
    <row r="90" spans="1:20">
      <c r="A90" s="154" t="s">
        <v>73</v>
      </c>
      <c r="B90" s="154" t="s">
        <v>1727</v>
      </c>
      <c r="C90" s="154" t="s">
        <v>1641</v>
      </c>
      <c r="D90" s="179">
        <v>222228743931</v>
      </c>
      <c r="E90" s="179">
        <v>192484445671</v>
      </c>
      <c r="F90" s="179">
        <v>156014718896</v>
      </c>
      <c r="G90" s="179">
        <v>205257591718</v>
      </c>
      <c r="H90" s="179">
        <v>266239848812</v>
      </c>
      <c r="I90" s="179">
        <v>236894865167</v>
      </c>
      <c r="J90" s="179">
        <v>209644276033</v>
      </c>
      <c r="K90" s="179">
        <v>139575117570</v>
      </c>
      <c r="L90" s="179">
        <f>VLOOKUP(A90,Sheet1!$A$1:$E$2000,5,FALSE)</f>
        <v>315677281272</v>
      </c>
      <c r="M90" s="21">
        <f t="shared" si="9"/>
        <v>0.19804415982599013</v>
      </c>
      <c r="N90" s="21">
        <f t="shared" si="10"/>
        <v>0.23072212064297173</v>
      </c>
      <c r="O90" s="21">
        <f t="shared" si="11"/>
        <v>0.34374677925580638</v>
      </c>
      <c r="P90" s="21">
        <f t="shared" si="12"/>
        <v>-0.32000021825375435</v>
      </c>
      <c r="Q90" s="21">
        <f t="shared" si="13"/>
        <v>0.18568757712490014</v>
      </c>
      <c r="R90" s="23">
        <f t="shared" si="14"/>
        <v>5.9575762616610468E-2</v>
      </c>
      <c r="S90" s="23">
        <f t="shared" si="15"/>
        <v>9.9750333643545019E-2</v>
      </c>
      <c r="T90" s="11">
        <f t="shared" si="16"/>
        <v>901791540042</v>
      </c>
    </row>
    <row r="91" spans="1:20">
      <c r="A91" s="154" t="s">
        <v>74</v>
      </c>
      <c r="B91" s="154" t="s">
        <v>1728</v>
      </c>
      <c r="C91" s="154" t="s">
        <v>1641</v>
      </c>
      <c r="D91" s="179">
        <v>2755259223</v>
      </c>
      <c r="E91" s="179">
        <v>660560247</v>
      </c>
      <c r="F91" s="179">
        <v>222000879</v>
      </c>
      <c r="G91" s="179">
        <v>-862819401</v>
      </c>
      <c r="H91" s="179">
        <v>1022244449</v>
      </c>
      <c r="I91" s="179">
        <v>-4196256296</v>
      </c>
      <c r="J91" s="179">
        <v>4726693800</v>
      </c>
      <c r="K91" s="179">
        <v>4206237783</v>
      </c>
      <c r="L91" s="179">
        <f>VLOOKUP(A91,Sheet1!$A$1:$E$2000,5,FALSE)</f>
        <v>2008314169</v>
      </c>
      <c r="M91" s="21">
        <f t="shared" si="9"/>
        <v>-0.62898429285105417</v>
      </c>
      <c r="N91" s="21">
        <f t="shared" si="10"/>
        <v>-7.3525716466555702</v>
      </c>
      <c r="O91" s="21">
        <f t="shared" si="11"/>
        <v>20.291329211358661</v>
      </c>
      <c r="P91" s="21">
        <f t="shared" si="12"/>
        <v>5.8749921224824195</v>
      </c>
      <c r="Q91" s="21">
        <f t="shared" si="13"/>
        <v>0.9646124476044966</v>
      </c>
      <c r="R91" s="23">
        <f t="shared" si="14"/>
        <v>27.685112829259769</v>
      </c>
      <c r="S91" s="23">
        <f t="shared" si="15"/>
        <v>5.4732043709439857</v>
      </c>
      <c r="T91" s="11">
        <f t="shared" si="16"/>
        <v>6744989456</v>
      </c>
    </row>
    <row r="92" spans="1:20">
      <c r="A92" s="154" t="s">
        <v>76</v>
      </c>
      <c r="B92" s="154" t="s">
        <v>1729</v>
      </c>
      <c r="C92" s="154" t="s">
        <v>1641</v>
      </c>
      <c r="D92" s="179">
        <v>-117198820353</v>
      </c>
      <c r="E92" s="179">
        <v>125968673767</v>
      </c>
      <c r="F92" s="179">
        <v>7075643850</v>
      </c>
      <c r="G92" s="179">
        <v>98254589790</v>
      </c>
      <c r="H92" s="179">
        <v>-35353487421</v>
      </c>
      <c r="I92" s="179">
        <v>66722327619</v>
      </c>
      <c r="J92" s="179">
        <v>211454286012</v>
      </c>
      <c r="K92" s="179">
        <v>421805725497</v>
      </c>
      <c r="L92" s="179">
        <f>VLOOKUP(A92,Sheet1!$A$1:$E$2000,5,FALSE)</f>
        <v>-6583827455</v>
      </c>
      <c r="M92" s="21">
        <f t="shared" si="9"/>
        <v>0.69834604721689042</v>
      </c>
      <c r="N92" s="21">
        <f t="shared" si="10"/>
        <v>-0.47032602929190132</v>
      </c>
      <c r="O92" s="21">
        <f t="shared" si="11"/>
        <v>28.88481196831296</v>
      </c>
      <c r="P92" s="21">
        <f t="shared" si="12"/>
        <v>3.292987497057668</v>
      </c>
      <c r="Q92" s="21">
        <f t="shared" si="13"/>
        <v>0.81377148521169085</v>
      </c>
      <c r="R92" s="23">
        <f t="shared" si="14"/>
        <v>7.9554919014489078</v>
      </c>
      <c r="S92" s="23">
        <f t="shared" si="15"/>
        <v>2.5387329375830383</v>
      </c>
      <c r="T92" s="11">
        <f t="shared" si="16"/>
        <v>693398511673</v>
      </c>
    </row>
    <row r="93" spans="1:20">
      <c r="A93" s="154" t="s">
        <v>77</v>
      </c>
      <c r="B93" s="154" t="s">
        <v>1730</v>
      </c>
      <c r="C93" s="154" t="s">
        <v>1641</v>
      </c>
      <c r="D93" s="179">
        <v>27677646469</v>
      </c>
      <c r="E93" s="179">
        <v>19558611909</v>
      </c>
      <c r="F93" s="179">
        <v>52479949855</v>
      </c>
      <c r="G93" s="179">
        <v>108197297960</v>
      </c>
      <c r="H93" s="179">
        <v>28390042832</v>
      </c>
      <c r="I93" s="179">
        <v>16816291539</v>
      </c>
      <c r="J93" s="179">
        <v>74819531967</v>
      </c>
      <c r="K93" s="179">
        <v>244667496405</v>
      </c>
      <c r="L93" s="179">
        <f>VLOOKUP(A93,Sheet1!$A$1:$E$2000,5,FALSE)</f>
        <v>62572977631</v>
      </c>
      <c r="M93" s="21">
        <f t="shared" si="9"/>
        <v>2.5739051324248634E-2</v>
      </c>
      <c r="N93" s="21">
        <f t="shared" si="10"/>
        <v>-0.14021037805541336</v>
      </c>
      <c r="O93" s="21">
        <f t="shared" si="11"/>
        <v>0.42567841954352797</v>
      </c>
      <c r="P93" s="21">
        <f t="shared" si="12"/>
        <v>1.2613087481671894</v>
      </c>
      <c r="Q93" s="21">
        <f t="shared" si="13"/>
        <v>1.2040466089212978</v>
      </c>
      <c r="R93" s="23">
        <f t="shared" si="14"/>
        <v>1.0207620508844599</v>
      </c>
      <c r="S93" s="23">
        <f t="shared" si="15"/>
        <v>0.91192125548711478</v>
      </c>
      <c r="T93" s="11">
        <f t="shared" si="16"/>
        <v>398876297542</v>
      </c>
    </row>
    <row r="94" spans="1:20">
      <c r="A94" s="154" t="s">
        <v>78</v>
      </c>
      <c r="B94" s="154" t="s">
        <v>1731</v>
      </c>
      <c r="C94" s="154" t="s">
        <v>1641</v>
      </c>
      <c r="D94" s="179">
        <v>40960514371</v>
      </c>
      <c r="E94" s="179">
        <v>52083819879</v>
      </c>
      <c r="F94" s="179">
        <v>32780844159</v>
      </c>
      <c r="G94" s="179">
        <v>76881479192</v>
      </c>
      <c r="H94" s="179">
        <v>47029077499</v>
      </c>
      <c r="I94" s="179">
        <v>31712945861</v>
      </c>
      <c r="J94" s="179">
        <v>27912217460</v>
      </c>
      <c r="K94" s="179">
        <v>91377546496</v>
      </c>
      <c r="L94" s="179">
        <f>VLOOKUP(A94,Sheet1!$A$1:$E$2000,5,FALSE)</f>
        <v>52928701669</v>
      </c>
      <c r="M94" s="21">
        <f t="shared" si="9"/>
        <v>0.14815641896080622</v>
      </c>
      <c r="N94" s="21">
        <f t="shared" si="10"/>
        <v>-0.39111712745580435</v>
      </c>
      <c r="O94" s="21">
        <f t="shared" si="11"/>
        <v>-0.14852047968579588</v>
      </c>
      <c r="P94" s="21">
        <f t="shared" si="12"/>
        <v>0.18855083768352374</v>
      </c>
      <c r="Q94" s="21">
        <f t="shared" si="13"/>
        <v>0.12544630861886344</v>
      </c>
      <c r="R94" s="23">
        <f t="shared" si="14"/>
        <v>9.9093279470160542E-2</v>
      </c>
      <c r="S94" s="23">
        <f t="shared" si="15"/>
        <v>-2.3201073509041992E-2</v>
      </c>
      <c r="T94" s="11">
        <f t="shared" si="16"/>
        <v>203931411486</v>
      </c>
    </row>
    <row r="95" spans="1:20">
      <c r="A95" s="154" t="s">
        <v>67</v>
      </c>
      <c r="B95" s="154" t="s">
        <v>3733</v>
      </c>
      <c r="C95" s="154" t="s">
        <v>1641</v>
      </c>
      <c r="D95" s="179">
        <v>52426961020</v>
      </c>
      <c r="E95" s="179">
        <v>53792574674</v>
      </c>
      <c r="F95" s="179">
        <v>19776921596</v>
      </c>
      <c r="G95" s="179">
        <v>96627532508</v>
      </c>
      <c r="H95" s="179">
        <v>65273983164</v>
      </c>
      <c r="I95" s="179">
        <v>72105930064</v>
      </c>
      <c r="J95" s="179">
        <v>72090013395</v>
      </c>
      <c r="K95" s="179">
        <v>117659264785</v>
      </c>
      <c r="L95" s="179">
        <f>VLOOKUP(A95,Sheet1!$A$1:$E$2000,5,FALSE)</f>
        <v>69679905387</v>
      </c>
      <c r="M95" s="21">
        <f t="shared" si="9"/>
        <v>0.24504609639874184</v>
      </c>
      <c r="N95" s="21">
        <f t="shared" si="10"/>
        <v>0.34044392745624691</v>
      </c>
      <c r="O95" s="21">
        <f t="shared" si="11"/>
        <v>2.6451584765133838</v>
      </c>
      <c r="P95" s="21">
        <f t="shared" si="12"/>
        <v>0.21765775996876188</v>
      </c>
      <c r="Q95" s="21">
        <f t="shared" si="13"/>
        <v>6.7498902463638225E-2</v>
      </c>
      <c r="R95" s="23">
        <f t="shared" si="14"/>
        <v>0.42795803105850833</v>
      </c>
      <c r="S95" s="23">
        <f t="shared" si="15"/>
        <v>0.40796572324011593</v>
      </c>
      <c r="T95" s="11">
        <f t="shared" si="16"/>
        <v>331535113631</v>
      </c>
    </row>
    <row r="96" spans="1:20">
      <c r="A96" s="154" t="s">
        <v>79</v>
      </c>
      <c r="B96" s="154" t="s">
        <v>3977</v>
      </c>
      <c r="C96" s="154" t="s">
        <v>1641</v>
      </c>
      <c r="D96" s="179">
        <v>264180485732</v>
      </c>
      <c r="E96" s="179">
        <v>230584967612</v>
      </c>
      <c r="F96" s="179">
        <v>62992593463</v>
      </c>
      <c r="G96" s="179">
        <v>-19994382652</v>
      </c>
      <c r="H96" s="179">
        <v>204935228636</v>
      </c>
      <c r="I96" s="179">
        <v>402903376838</v>
      </c>
      <c r="J96" s="179">
        <v>236391166706</v>
      </c>
      <c r="K96" s="179">
        <v>229011356079</v>
      </c>
      <c r="L96" s="179">
        <f>VLOOKUP(A96,Sheet1!$A$1:$E$2000,5,FALSE)</f>
        <v>401804768724</v>
      </c>
      <c r="M96" s="21">
        <f t="shared" si="9"/>
        <v>-0.22426053511046165</v>
      </c>
      <c r="N96" s="21">
        <f t="shared" si="10"/>
        <v>0.74730981386417261</v>
      </c>
      <c r="O96" s="21">
        <f t="shared" si="11"/>
        <v>2.7526819219603844</v>
      </c>
      <c r="P96" s="21">
        <f t="shared" si="12"/>
        <v>12.453784798706572</v>
      </c>
      <c r="Q96" s="21">
        <f t="shared" si="13"/>
        <v>0.96064274257928561</v>
      </c>
      <c r="R96" s="23">
        <f t="shared" si="14"/>
        <v>2.4977423515087418</v>
      </c>
      <c r="S96" s="23">
        <f t="shared" si="15"/>
        <v>1.6542566589092544</v>
      </c>
      <c r="T96" s="11">
        <f t="shared" si="16"/>
        <v>1270110668347</v>
      </c>
    </row>
    <row r="97" spans="1:20">
      <c r="A97" s="154" t="s">
        <v>80</v>
      </c>
      <c r="B97" s="154" t="s">
        <v>1734</v>
      </c>
      <c r="C97" s="154" t="s">
        <v>1641</v>
      </c>
      <c r="D97" s="179">
        <v>52171858599</v>
      </c>
      <c r="E97" s="179">
        <v>73121099789</v>
      </c>
      <c r="F97" s="179">
        <v>44282466446</v>
      </c>
      <c r="G97" s="179">
        <v>92417688294</v>
      </c>
      <c r="H97" s="179">
        <v>65324374110</v>
      </c>
      <c r="I97" s="179">
        <v>52699260557</v>
      </c>
      <c r="J97" s="179">
        <v>137268232517</v>
      </c>
      <c r="K97" s="179">
        <v>33643240356</v>
      </c>
      <c r="L97" s="179">
        <f>VLOOKUP(A97,Sheet1!$A$1:$E$2000,5,FALSE)</f>
        <v>104517422598</v>
      </c>
      <c r="M97" s="21">
        <f t="shared" si="9"/>
        <v>0.25209980752443617</v>
      </c>
      <c r="N97" s="21">
        <f t="shared" si="10"/>
        <v>-0.27928791129960778</v>
      </c>
      <c r="O97" s="21">
        <f t="shared" si="11"/>
        <v>2.099832586886075</v>
      </c>
      <c r="P97" s="21">
        <f t="shared" si="12"/>
        <v>-0.63596535493320483</v>
      </c>
      <c r="Q97" s="21">
        <f t="shared" si="13"/>
        <v>0.59997587457941282</v>
      </c>
      <c r="R97" s="23">
        <f t="shared" si="14"/>
        <v>0.36334383274568394</v>
      </c>
      <c r="S97" s="23">
        <f t="shared" si="15"/>
        <v>0.19256176320545793</v>
      </c>
      <c r="T97" s="11">
        <f t="shared" si="16"/>
        <v>328128156028</v>
      </c>
    </row>
    <row r="98" spans="1:20">
      <c r="A98" s="154" t="s">
        <v>81</v>
      </c>
      <c r="B98" s="154" t="s">
        <v>3960</v>
      </c>
      <c r="C98" s="154" t="s">
        <v>1641</v>
      </c>
      <c r="D98" s="179">
        <v>11105161</v>
      </c>
      <c r="E98" s="179">
        <v>-1268619228</v>
      </c>
      <c r="F98" s="179">
        <v>-5126552591</v>
      </c>
      <c r="G98" s="179">
        <v>-116180166349</v>
      </c>
      <c r="H98" s="179">
        <v>2907713346</v>
      </c>
      <c r="I98" s="179">
        <v>3800510521</v>
      </c>
      <c r="J98" s="179">
        <v>391787665</v>
      </c>
      <c r="K98" s="179">
        <v>2559563451</v>
      </c>
      <c r="L98" s="179">
        <f>VLOOKUP(A98,Sheet1!$A$1:$E$2000,5,FALSE)</f>
        <v>10166555120</v>
      </c>
      <c r="M98" s="21">
        <f t="shared" si="9"/>
        <v>260.83441608815934</v>
      </c>
      <c r="N98" s="21">
        <f t="shared" si="10"/>
        <v>3.9957850528496008</v>
      </c>
      <c r="O98" s="21">
        <f t="shared" si="11"/>
        <v>1.0764232216573393</v>
      </c>
      <c r="P98" s="21">
        <f t="shared" si="12"/>
        <v>1.0220309845598876</v>
      </c>
      <c r="Q98" s="21">
        <f t="shared" si="13"/>
        <v>2.4964090026225025</v>
      </c>
      <c r="R98" s="23">
        <f t="shared" si="14"/>
        <v>1.1107940575192192</v>
      </c>
      <c r="S98" s="23">
        <f t="shared" si="15"/>
        <v>-1.1413783952189689</v>
      </c>
      <c r="T98" s="11">
        <f t="shared" si="16"/>
        <v>16918416757</v>
      </c>
    </row>
    <row r="99" spans="1:20">
      <c r="A99" s="154" t="s">
        <v>82</v>
      </c>
      <c r="B99" s="154" t="s">
        <v>1736</v>
      </c>
      <c r="C99" s="154" t="s">
        <v>1641</v>
      </c>
      <c r="D99" s="179">
        <v>49240842857</v>
      </c>
      <c r="E99" s="179">
        <v>77372063576</v>
      </c>
      <c r="F99" s="179">
        <v>45930870940</v>
      </c>
      <c r="G99" s="179">
        <v>59074784976</v>
      </c>
      <c r="H99" s="179">
        <v>9472308709</v>
      </c>
      <c r="I99" s="179">
        <v>32067238816</v>
      </c>
      <c r="J99" s="179">
        <v>40118790658</v>
      </c>
      <c r="K99" s="179">
        <v>36831627007</v>
      </c>
      <c r="L99" s="179">
        <f>VLOOKUP(A99,Sheet1!$A$1:$E$2000,5,FALSE)</f>
        <v>16215295369</v>
      </c>
      <c r="M99" s="21">
        <f t="shared" si="9"/>
        <v>-0.80763309156773644</v>
      </c>
      <c r="N99" s="21">
        <f t="shared" si="10"/>
        <v>-0.58554499732967025</v>
      </c>
      <c r="O99" s="21">
        <f t="shared" si="11"/>
        <v>-0.12653973597827883</v>
      </c>
      <c r="P99" s="21">
        <f t="shared" si="12"/>
        <v>-0.37652541567500603</v>
      </c>
      <c r="Q99" s="21">
        <f t="shared" si="13"/>
        <v>0.71186305969876518</v>
      </c>
      <c r="R99" s="23">
        <f t="shared" si="14"/>
        <v>-0.18616902965398963</v>
      </c>
      <c r="S99" s="23">
        <f t="shared" si="15"/>
        <v>-0.34723516579943237</v>
      </c>
      <c r="T99" s="11">
        <f t="shared" si="16"/>
        <v>125232951850</v>
      </c>
    </row>
    <row r="100" spans="1:20">
      <c r="A100" s="154" t="s">
        <v>83</v>
      </c>
      <c r="B100" s="154" t="s">
        <v>1737</v>
      </c>
      <c r="C100" s="154" t="s">
        <v>1641</v>
      </c>
      <c r="D100" s="179">
        <v>-4622707193</v>
      </c>
      <c r="E100" s="179">
        <v>-85230689662</v>
      </c>
      <c r="F100" s="179">
        <v>-31618470948</v>
      </c>
      <c r="G100" s="179">
        <v>-123369348870</v>
      </c>
      <c r="H100" s="179">
        <v>-25723926529</v>
      </c>
      <c r="I100" s="179">
        <v>-24639302046</v>
      </c>
      <c r="J100" s="179">
        <v>-25475698061</v>
      </c>
      <c r="K100" s="179">
        <v>91484066212</v>
      </c>
      <c r="L100" s="179">
        <f>VLOOKUP(A100,Sheet1!$A$1:$E$2000,5,FALSE)</f>
        <v>-24920800587</v>
      </c>
      <c r="M100" s="21">
        <f t="shared" si="9"/>
        <v>-4.5646887105358571</v>
      </c>
      <c r="N100" s="21">
        <f t="shared" si="10"/>
        <v>0.71091044618185928</v>
      </c>
      <c r="O100" s="21">
        <f t="shared" si="11"/>
        <v>0.19427798697484314</v>
      </c>
      <c r="P100" s="21">
        <f t="shared" si="12"/>
        <v>1.7415461542915414</v>
      </c>
      <c r="Q100" s="21">
        <f t="shared" si="13"/>
        <v>3.1220970138232662E-2</v>
      </c>
      <c r="R100" s="23">
        <f t="shared" si="14"/>
        <v>1.2273652288496193</v>
      </c>
      <c r="S100" s="23">
        <f t="shared" si="15"/>
        <v>-1.0618489691409887</v>
      </c>
      <c r="T100" s="11">
        <f t="shared" si="16"/>
        <v>16448265518</v>
      </c>
    </row>
    <row r="101" spans="1:20">
      <c r="A101" s="154" t="s">
        <v>84</v>
      </c>
      <c r="B101" s="154" t="s">
        <v>1738</v>
      </c>
      <c r="C101" s="154" t="s">
        <v>1641</v>
      </c>
      <c r="D101" s="179">
        <v>10902833954</v>
      </c>
      <c r="E101" s="179">
        <v>11030904424</v>
      </c>
      <c r="F101" s="179">
        <v>8833694721</v>
      </c>
      <c r="G101" s="179">
        <v>13994993935</v>
      </c>
      <c r="H101" s="179">
        <v>12479616328</v>
      </c>
      <c r="I101" s="179">
        <v>13568230798</v>
      </c>
      <c r="J101" s="179">
        <v>7892839941</v>
      </c>
      <c r="K101" s="179">
        <v>15005457829</v>
      </c>
      <c r="L101" s="179">
        <f>VLOOKUP(A101,Sheet1!$A$1:$E$2000,5,FALSE)</f>
        <v>11042989210</v>
      </c>
      <c r="M101" s="21">
        <f t="shared" si="9"/>
        <v>0.14462133245838479</v>
      </c>
      <c r="N101" s="21">
        <f t="shared" si="10"/>
        <v>0.23001979497524472</v>
      </c>
      <c r="O101" s="21">
        <f t="shared" si="11"/>
        <v>-0.10650750447186526</v>
      </c>
      <c r="P101" s="21">
        <f t="shared" si="12"/>
        <v>7.2201810068165631E-2</v>
      </c>
      <c r="Q101" s="21">
        <f t="shared" si="13"/>
        <v>-0.11511789146728005</v>
      </c>
      <c r="R101" s="23">
        <f t="shared" si="14"/>
        <v>-3.8716613686764795E-2</v>
      </c>
      <c r="S101" s="23">
        <f t="shared" si="15"/>
        <v>2.5255251113497801E-2</v>
      </c>
      <c r="T101" s="11">
        <f t="shared" si="16"/>
        <v>47509517778</v>
      </c>
    </row>
    <row r="102" spans="1:20">
      <c r="A102" s="154" t="s">
        <v>916</v>
      </c>
      <c r="B102" s="154" t="s">
        <v>3688</v>
      </c>
      <c r="C102" s="154" t="s">
        <v>1641</v>
      </c>
      <c r="D102" s="179">
        <v>58898728445</v>
      </c>
      <c r="E102" s="179">
        <v>20032814783</v>
      </c>
      <c r="F102" s="179">
        <v>72043129460</v>
      </c>
      <c r="G102" s="179">
        <v>25845179628</v>
      </c>
      <c r="H102" s="179">
        <v>53747294391</v>
      </c>
      <c r="I102" s="179">
        <v>44712716370</v>
      </c>
      <c r="J102" s="179">
        <v>134246532277</v>
      </c>
      <c r="K102" s="179">
        <v>42488701241</v>
      </c>
      <c r="L102" s="179">
        <f>VLOOKUP(A102,Sheet1!$A$1:$E$2000,5,FALSE)</f>
        <v>57693194170</v>
      </c>
      <c r="M102" s="21">
        <f t="shared" si="9"/>
        <v>-8.746256820824988E-2</v>
      </c>
      <c r="N102" s="21">
        <f t="shared" si="10"/>
        <v>1.2319737318164372</v>
      </c>
      <c r="O102" s="21">
        <f t="shared" si="11"/>
        <v>0.86341894477997039</v>
      </c>
      <c r="P102" s="21">
        <f t="shared" si="12"/>
        <v>0.64397004983354178</v>
      </c>
      <c r="Q102" s="21">
        <f t="shared" si="13"/>
        <v>7.3415784435481135E-2</v>
      </c>
      <c r="R102" s="23">
        <f t="shared" si="14"/>
        <v>0.54599858021118353</v>
      </c>
      <c r="S102" s="23">
        <f t="shared" si="15"/>
        <v>0.62604832551072587</v>
      </c>
      <c r="T102" s="11">
        <f t="shared" si="16"/>
        <v>279141144058</v>
      </c>
    </row>
    <row r="103" spans="1:20">
      <c r="A103" s="154" t="s">
        <v>4123</v>
      </c>
      <c r="B103" s="154" t="s">
        <v>4124</v>
      </c>
      <c r="C103" s="154" t="s">
        <v>1641</v>
      </c>
      <c r="D103" s="179">
        <v>70147739764</v>
      </c>
      <c r="E103" s="179">
        <v>34161857698</v>
      </c>
      <c r="F103" s="179">
        <v>44373694964</v>
      </c>
      <c r="G103" s="179">
        <v>33087333066</v>
      </c>
      <c r="H103" s="179">
        <v>53096256298</v>
      </c>
      <c r="I103" s="179">
        <v>73353936384</v>
      </c>
      <c r="J103" s="179">
        <v>136807156139</v>
      </c>
      <c r="K103" s="179">
        <v>9272277817</v>
      </c>
      <c r="L103" s="179">
        <f>VLOOKUP(A103,Sheet1!$A$1:$E$2000,5,FALSE)</f>
        <v>11326653932</v>
      </c>
      <c r="M103" s="21">
        <f t="shared" si="9"/>
        <v>-0.24307958493554863</v>
      </c>
      <c r="N103" s="21">
        <f t="shared" si="10"/>
        <v>1.1472467051548692</v>
      </c>
      <c r="O103" s="21">
        <f t="shared" si="11"/>
        <v>2.0830688372917892</v>
      </c>
      <c r="P103" s="21">
        <f t="shared" si="12"/>
        <v>-0.71976351800538318</v>
      </c>
      <c r="Q103" s="21">
        <f t="shared" si="13"/>
        <v>-0.78667697646271451</v>
      </c>
      <c r="R103" s="23">
        <f t="shared" si="14"/>
        <v>0.20564768712979323</v>
      </c>
      <c r="S103" s="23">
        <f t="shared" si="15"/>
        <v>0.40093022239987031</v>
      </c>
      <c r="T103" s="11">
        <f t="shared" si="16"/>
        <v>230760024272</v>
      </c>
    </row>
    <row r="104" spans="1:20">
      <c r="A104" s="154" t="s">
        <v>85</v>
      </c>
      <c r="B104" s="154" t="s">
        <v>1739</v>
      </c>
      <c r="C104" s="154" t="s">
        <v>1641</v>
      </c>
      <c r="D104" s="179">
        <v>16246390187</v>
      </c>
      <c r="E104" s="179">
        <v>39209765986</v>
      </c>
      <c r="F104" s="179">
        <v>29229224193</v>
      </c>
      <c r="G104" s="179">
        <v>7998114423</v>
      </c>
      <c r="H104" s="179">
        <v>8601384229</v>
      </c>
      <c r="I104" s="179">
        <v>27701287914</v>
      </c>
      <c r="J104" s="179">
        <v>26614270706</v>
      </c>
      <c r="K104" s="179">
        <v>9547008893</v>
      </c>
      <c r="L104" s="179">
        <f>VLOOKUP(A104,Sheet1!$A$1:$E$2000,5,FALSE)</f>
        <v>8683301531</v>
      </c>
      <c r="M104" s="21">
        <f t="shared" si="9"/>
        <v>-0.47056643783659485</v>
      </c>
      <c r="N104" s="21">
        <f t="shared" si="10"/>
        <v>-0.29351050134063916</v>
      </c>
      <c r="O104" s="21">
        <f t="shared" si="11"/>
        <v>-8.9463663822669834E-2</v>
      </c>
      <c r="P104" s="21">
        <f t="shared" si="12"/>
        <v>0.19365745325496703</v>
      </c>
      <c r="Q104" s="21">
        <f t="shared" si="13"/>
        <v>9.5237347639710937E-3</v>
      </c>
      <c r="R104" s="23">
        <f t="shared" si="14"/>
        <v>-2.1474343029992852E-2</v>
      </c>
      <c r="S104" s="23">
        <f t="shared" si="15"/>
        <v>-0.14690547725779823</v>
      </c>
      <c r="T104" s="11">
        <f t="shared" si="16"/>
        <v>72545869044</v>
      </c>
    </row>
    <row r="105" spans="1:20">
      <c r="A105" s="154" t="s">
        <v>86</v>
      </c>
      <c r="B105" s="154" t="s">
        <v>1740</v>
      </c>
      <c r="C105" s="154" t="s">
        <v>1641</v>
      </c>
      <c r="D105" s="179">
        <v>120825610</v>
      </c>
      <c r="E105" s="179">
        <v>886888676</v>
      </c>
      <c r="F105" s="179">
        <v>568265567</v>
      </c>
      <c r="G105" s="179">
        <v>-78464544</v>
      </c>
      <c r="H105" s="179">
        <v>88037733</v>
      </c>
      <c r="I105" s="179">
        <v>302878919</v>
      </c>
      <c r="J105" s="179">
        <v>887874660</v>
      </c>
      <c r="K105" s="179">
        <v>826151451</v>
      </c>
      <c r="L105" s="179">
        <f>VLOOKUP(A105,Sheet1!$A$1:$E$2000,5,FALSE)</f>
        <v>2513650127</v>
      </c>
      <c r="M105" s="21">
        <f t="shared" si="9"/>
        <v>-0.27136529250711006</v>
      </c>
      <c r="N105" s="21">
        <f t="shared" si="10"/>
        <v>-0.65849274300577498</v>
      </c>
      <c r="O105" s="21">
        <f t="shared" si="11"/>
        <v>0.56242910280009983</v>
      </c>
      <c r="P105" s="21">
        <f t="shared" si="12"/>
        <v>11.52897791644593</v>
      </c>
      <c r="Q105" s="21">
        <f t="shared" si="13"/>
        <v>27.551963360982956</v>
      </c>
      <c r="R105" s="23">
        <f t="shared" si="14"/>
        <v>6.3163597874006223</v>
      </c>
      <c r="S105" s="23">
        <f t="shared" si="15"/>
        <v>2.0931045995457263</v>
      </c>
      <c r="T105" s="11">
        <f t="shared" si="16"/>
        <v>4530555157</v>
      </c>
    </row>
    <row r="106" spans="1:20">
      <c r="A106" s="154" t="s">
        <v>87</v>
      </c>
      <c r="B106" s="154" t="s">
        <v>1741</v>
      </c>
      <c r="C106" s="154" t="s">
        <v>1641</v>
      </c>
      <c r="D106" s="179">
        <v>-24903027223</v>
      </c>
      <c r="E106" s="179">
        <v>29316098159</v>
      </c>
      <c r="F106" s="179">
        <v>866839802</v>
      </c>
      <c r="G106" s="179">
        <v>-1027349224</v>
      </c>
      <c r="H106" s="179">
        <v>-30598993948</v>
      </c>
      <c r="I106" s="179">
        <v>-37943984034</v>
      </c>
      <c r="J106" s="179">
        <v>-26203188170</v>
      </c>
      <c r="K106" s="179">
        <v>-61924877712</v>
      </c>
      <c r="L106" s="179">
        <f>VLOOKUP(A106,Sheet1!$A$1:$E$2000,5,FALSE)</f>
        <v>-15319750362</v>
      </c>
      <c r="M106" s="21">
        <f t="shared" si="9"/>
        <v>-0.22872587633600244</v>
      </c>
      <c r="N106" s="21">
        <f t="shared" si="10"/>
        <v>-2.2943053959024642</v>
      </c>
      <c r="O106" s="21">
        <f t="shared" si="11"/>
        <v>-31.228409112667855</v>
      </c>
      <c r="P106" s="21">
        <f t="shared" si="12"/>
        <v>-59.276365879651458</v>
      </c>
      <c r="Q106" s="21">
        <f t="shared" si="13"/>
        <v>0.49933810281362784</v>
      </c>
      <c r="R106" s="23">
        <f t="shared" si="14"/>
        <v>-2.3631172454134455</v>
      </c>
      <c r="S106" s="23">
        <f t="shared" si="15"/>
        <v>96.957108094436549</v>
      </c>
      <c r="T106" s="11">
        <f t="shared" si="16"/>
        <v>-141391800278</v>
      </c>
    </row>
    <row r="107" spans="1:20">
      <c r="A107" s="154" t="s">
        <v>88</v>
      </c>
      <c r="B107" s="154" t="s">
        <v>3795</v>
      </c>
      <c r="C107" s="154" t="s">
        <v>1641</v>
      </c>
      <c r="D107" s="179">
        <v>2808374423</v>
      </c>
      <c r="E107" s="179">
        <v>2844261962</v>
      </c>
      <c r="F107" s="179">
        <v>1982498958</v>
      </c>
      <c r="G107" s="179">
        <v>3783114623</v>
      </c>
      <c r="H107" s="179">
        <v>2581347442</v>
      </c>
      <c r="I107" s="179">
        <v>3411803427</v>
      </c>
      <c r="J107" s="179">
        <v>3987237402</v>
      </c>
      <c r="K107" s="179">
        <v>3408731700</v>
      </c>
      <c r="L107" s="179">
        <f>VLOOKUP(A107,Sheet1!$A$1:$E$2000,5,FALSE)</f>
        <v>4563632343</v>
      </c>
      <c r="M107" s="21">
        <f t="shared" si="9"/>
        <v>-8.0839285225180954E-2</v>
      </c>
      <c r="N107" s="21">
        <f t="shared" si="10"/>
        <v>0.19953909751720683</v>
      </c>
      <c r="O107" s="21">
        <f t="shared" si="11"/>
        <v>1.0112179055178097</v>
      </c>
      <c r="P107" s="21">
        <f t="shared" si="12"/>
        <v>-9.8961559537182442E-2</v>
      </c>
      <c r="Q107" s="21">
        <f t="shared" si="13"/>
        <v>0.76792642042178838</v>
      </c>
      <c r="R107" s="23">
        <f t="shared" si="14"/>
        <v>0.43280906812016867</v>
      </c>
      <c r="S107" s="23">
        <f t="shared" si="15"/>
        <v>0.37352324161558115</v>
      </c>
      <c r="T107" s="11">
        <f t="shared" si="16"/>
        <v>15371404872</v>
      </c>
    </row>
    <row r="108" spans="1:20">
      <c r="A108" s="154" t="s">
        <v>89</v>
      </c>
      <c r="B108" s="154" t="s">
        <v>1743</v>
      </c>
      <c r="C108" s="154" t="s">
        <v>1641</v>
      </c>
      <c r="D108" s="179">
        <v>60934068263</v>
      </c>
      <c r="E108" s="179">
        <v>84965284991</v>
      </c>
      <c r="F108" s="179">
        <v>128489622613</v>
      </c>
      <c r="G108" s="179">
        <v>61835846143</v>
      </c>
      <c r="H108" s="179">
        <v>64232719800</v>
      </c>
      <c r="I108" s="179">
        <v>67375207824</v>
      </c>
      <c r="J108" s="179">
        <v>81333937018</v>
      </c>
      <c r="K108" s="179">
        <v>125230842209</v>
      </c>
      <c r="L108" s="179">
        <f>VLOOKUP(A108,Sheet1!$A$1:$E$2000,5,FALSE)</f>
        <v>61977600803</v>
      </c>
      <c r="M108" s="21">
        <f t="shared" si="9"/>
        <v>5.4134766166646815E-2</v>
      </c>
      <c r="N108" s="21">
        <f t="shared" si="10"/>
        <v>-0.20702663645350264</v>
      </c>
      <c r="O108" s="21">
        <f t="shared" si="11"/>
        <v>-0.36699995405098962</v>
      </c>
      <c r="P108" s="21">
        <f t="shared" si="12"/>
        <v>1.0252143379649783</v>
      </c>
      <c r="Q108" s="21">
        <f t="shared" si="13"/>
        <v>-3.5108570896915374E-2</v>
      </c>
      <c r="R108" s="23">
        <f t="shared" si="14"/>
        <v>5.4935146864951989E-2</v>
      </c>
      <c r="S108" s="23">
        <f t="shared" si="15"/>
        <v>-1.0620431204150127E-2</v>
      </c>
      <c r="T108" s="11">
        <f t="shared" si="16"/>
        <v>335917587854</v>
      </c>
    </row>
    <row r="109" spans="1:20">
      <c r="A109" s="154" t="s">
        <v>90</v>
      </c>
      <c r="B109" s="154" t="s">
        <v>1744</v>
      </c>
      <c r="C109" s="154" t="s">
        <v>1641</v>
      </c>
      <c r="D109" s="179">
        <v>31281442401</v>
      </c>
      <c r="E109" s="179">
        <v>32921140270</v>
      </c>
      <c r="F109" s="179">
        <v>30713338306</v>
      </c>
      <c r="G109" s="179">
        <v>161019080828</v>
      </c>
      <c r="H109" s="179">
        <v>48356042143</v>
      </c>
      <c r="I109" s="179">
        <v>81373235278</v>
      </c>
      <c r="J109" s="179">
        <v>92835032036</v>
      </c>
      <c r="K109" s="179">
        <v>8316703198</v>
      </c>
      <c r="L109" s="179">
        <f>VLOOKUP(A109,Sheet1!$A$1:$E$2000,5,FALSE)</f>
        <v>37926993319</v>
      </c>
      <c r="M109" s="21">
        <f t="shared" si="9"/>
        <v>0.54583799311805914</v>
      </c>
      <c r="N109" s="21">
        <f t="shared" si="10"/>
        <v>1.4717623572763325</v>
      </c>
      <c r="O109" s="21">
        <f t="shared" si="11"/>
        <v>2.0226291623227497</v>
      </c>
      <c r="P109" s="21">
        <f t="shared" si="12"/>
        <v>-0.94834957971916467</v>
      </c>
      <c r="Q109" s="21">
        <f t="shared" si="13"/>
        <v>-0.21567209312041896</v>
      </c>
      <c r="R109" s="23">
        <f t="shared" si="14"/>
        <v>-0.42071881416850304</v>
      </c>
      <c r="S109" s="23">
        <f t="shared" si="15"/>
        <v>-0.1925120487271651</v>
      </c>
      <c r="T109" s="11">
        <f t="shared" si="16"/>
        <v>220451963831</v>
      </c>
    </row>
    <row r="110" spans="1:20">
      <c r="A110" s="154" t="s">
        <v>3668</v>
      </c>
      <c r="B110" s="154" t="s">
        <v>3669</v>
      </c>
      <c r="C110" s="154" t="s">
        <v>1641</v>
      </c>
      <c r="D110" s="179">
        <v>31210939526</v>
      </c>
      <c r="E110" s="179">
        <v>38039815600</v>
      </c>
      <c r="F110" s="179">
        <v>34947962403</v>
      </c>
      <c r="G110" s="179">
        <v>36472132228</v>
      </c>
      <c r="H110" s="179">
        <v>40057066407</v>
      </c>
      <c r="I110" s="179">
        <v>216133172332</v>
      </c>
      <c r="J110" s="179">
        <v>77627463241</v>
      </c>
      <c r="K110" s="179">
        <v>2644832603</v>
      </c>
      <c r="L110" s="179">
        <f>VLOOKUP(A110,Sheet1!$A$1:$E$2000,5,FALSE)</f>
        <v>189132794826</v>
      </c>
      <c r="M110" s="21">
        <f t="shared" si="9"/>
        <v>0.28343032972880589</v>
      </c>
      <c r="N110" s="21">
        <f t="shared" si="10"/>
        <v>4.6817618309380027</v>
      </c>
      <c r="O110" s="21">
        <f t="shared" si="11"/>
        <v>1.2212300203898672</v>
      </c>
      <c r="P110" s="21">
        <f t="shared" si="12"/>
        <v>-0.9274834663773911</v>
      </c>
      <c r="Q110" s="21">
        <f t="shared" si="13"/>
        <v>3.7215837751151173</v>
      </c>
      <c r="R110" s="23">
        <f t="shared" si="14"/>
        <v>1.416684172448256</v>
      </c>
      <c r="S110" s="23">
        <f t="shared" si="15"/>
        <v>2.2473788189119897</v>
      </c>
      <c r="T110" s="11">
        <f t="shared" si="16"/>
        <v>485538263002</v>
      </c>
    </row>
    <row r="111" spans="1:20">
      <c r="A111" s="154" t="s">
        <v>91</v>
      </c>
      <c r="B111" s="154" t="s">
        <v>3797</v>
      </c>
      <c r="C111" s="154" t="s">
        <v>1641</v>
      </c>
      <c r="D111" s="179">
        <v>-660364239</v>
      </c>
      <c r="E111" s="179">
        <v>-1526677032</v>
      </c>
      <c r="F111" s="179">
        <v>-1585578523</v>
      </c>
      <c r="G111" s="179">
        <v>-1888731317</v>
      </c>
      <c r="H111" s="179">
        <v>33100236</v>
      </c>
      <c r="I111" s="179">
        <v>425079747</v>
      </c>
      <c r="J111" s="179">
        <v>218938382</v>
      </c>
      <c r="K111" s="179">
        <v>137097207</v>
      </c>
      <c r="L111" s="179">
        <f>VLOOKUP(A111,Sheet1!$A$1:$E$2000,5,FALSE)</f>
        <v>148132891</v>
      </c>
      <c r="M111" s="21">
        <f t="shared" si="9"/>
        <v>1.0501242103147865</v>
      </c>
      <c r="N111" s="21">
        <f t="shared" si="10"/>
        <v>1.2784346250648251</v>
      </c>
      <c r="O111" s="21">
        <f t="shared" si="11"/>
        <v>1.1380810718763754</v>
      </c>
      <c r="P111" s="21">
        <f t="shared" si="12"/>
        <v>1.0725869295256674</v>
      </c>
      <c r="Q111" s="21">
        <f t="shared" si="13"/>
        <v>3.4752820191372655</v>
      </c>
      <c r="R111" s="23">
        <f t="shared" si="14"/>
        <v>1.1465090877969082</v>
      </c>
      <c r="S111" s="23">
        <f t="shared" si="15"/>
        <v>-1.1870510128524598</v>
      </c>
      <c r="T111" s="11">
        <f t="shared" si="16"/>
        <v>929248227</v>
      </c>
    </row>
    <row r="112" spans="1:20">
      <c r="A112" s="154" t="s">
        <v>1746</v>
      </c>
      <c r="B112" s="154" t="s">
        <v>3677</v>
      </c>
      <c r="C112" s="154" t="s">
        <v>1641</v>
      </c>
      <c r="D112" s="179"/>
      <c r="E112" s="179"/>
      <c r="F112" s="179"/>
      <c r="G112" s="179"/>
      <c r="H112" s="179"/>
      <c r="I112" s="179"/>
      <c r="J112" s="179"/>
      <c r="K112" s="179"/>
      <c r="L112" s="179">
        <f>VLOOKUP(A112,Sheet1!$A$1:$E$2000,5,FALSE)</f>
        <v>0</v>
      </c>
      <c r="M112" s="21" t="e">
        <f t="shared" si="9"/>
        <v>#DIV/0!</v>
      </c>
      <c r="N112" s="21" t="e">
        <f t="shared" si="10"/>
        <v>#DIV/0!</v>
      </c>
      <c r="O112" s="21" t="e">
        <f t="shared" si="11"/>
        <v>#DIV/0!</v>
      </c>
      <c r="P112" s="21" t="e">
        <f t="shared" si="12"/>
        <v>#DIV/0!</v>
      </c>
      <c r="Q112" s="21" t="e">
        <f t="shared" si="13"/>
        <v>#DIV/0!</v>
      </c>
      <c r="R112" s="23" t="e">
        <f t="shared" si="14"/>
        <v>#DIV/0!</v>
      </c>
      <c r="S112" s="23" t="e">
        <f t="shared" si="15"/>
        <v>#DIV/0!</v>
      </c>
      <c r="T112" s="11">
        <f t="shared" si="16"/>
        <v>0</v>
      </c>
    </row>
    <row r="113" spans="1:20">
      <c r="A113" s="154" t="s">
        <v>92</v>
      </c>
      <c r="B113" s="154" t="s">
        <v>1748</v>
      </c>
      <c r="C113" s="154" t="s">
        <v>1641</v>
      </c>
      <c r="D113" s="179">
        <v>527251000000</v>
      </c>
      <c r="E113" s="179">
        <v>642838000000</v>
      </c>
      <c r="F113" s="179">
        <v>721211000000</v>
      </c>
      <c r="G113" s="179">
        <v>1435504000000</v>
      </c>
      <c r="H113" s="179">
        <v>658489000000</v>
      </c>
      <c r="I113" s="179">
        <v>506244000000</v>
      </c>
      <c r="J113" s="179">
        <v>444688000000</v>
      </c>
      <c r="K113" s="179">
        <v>-472482000000</v>
      </c>
      <c r="L113" s="179">
        <f>VLOOKUP(A113,Sheet1!$A$1:$E$2000,5,FALSE)</f>
        <v>269160000000</v>
      </c>
      <c r="M113" s="21">
        <f t="shared" si="9"/>
        <v>0.24890991197740733</v>
      </c>
      <c r="N113" s="21">
        <f t="shared" si="10"/>
        <v>-0.21248588291295786</v>
      </c>
      <c r="O113" s="21">
        <f t="shared" si="11"/>
        <v>-0.38341483976256602</v>
      </c>
      <c r="P113" s="21">
        <f t="shared" si="12"/>
        <v>-1.3291401486864545</v>
      </c>
      <c r="Q113" s="21">
        <f t="shared" si="13"/>
        <v>-0.59124601929569054</v>
      </c>
      <c r="R113" s="23">
        <f t="shared" si="14"/>
        <v>-0.91426340684369589</v>
      </c>
      <c r="S113" s="23">
        <f t="shared" si="15"/>
        <v>-0.78380540201651683</v>
      </c>
      <c r="T113" s="11">
        <f t="shared" si="16"/>
        <v>747610000000</v>
      </c>
    </row>
    <row r="114" spans="1:20">
      <c r="A114" s="154" t="s">
        <v>93</v>
      </c>
      <c r="B114" s="154" t="s">
        <v>3880</v>
      </c>
      <c r="C114" s="154" t="s">
        <v>1641</v>
      </c>
      <c r="D114" s="179">
        <v>7233556497</v>
      </c>
      <c r="E114" s="179">
        <v>4185825253</v>
      </c>
      <c r="F114" s="179">
        <v>9115863591</v>
      </c>
      <c r="G114" s="179">
        <v>74912430519</v>
      </c>
      <c r="H114" s="179">
        <v>4775083433</v>
      </c>
      <c r="I114" s="179">
        <v>14692059584</v>
      </c>
      <c r="J114" s="179">
        <v>39005431111</v>
      </c>
      <c r="K114" s="179">
        <v>69174357247</v>
      </c>
      <c r="L114" s="179">
        <f>VLOOKUP(A114,Sheet1!$A$1:$E$2000,5,FALSE)</f>
        <v>2653995651</v>
      </c>
      <c r="M114" s="21">
        <f t="shared" si="9"/>
        <v>-0.33987058302781098</v>
      </c>
      <c r="N114" s="21">
        <f t="shared" si="10"/>
        <v>2.5099553125085987</v>
      </c>
      <c r="O114" s="21">
        <f t="shared" si="11"/>
        <v>3.2788519948356476</v>
      </c>
      <c r="P114" s="21">
        <f t="shared" si="12"/>
        <v>-7.6597077844706374E-2</v>
      </c>
      <c r="Q114" s="21">
        <f t="shared" si="13"/>
        <v>-0.4441991039028616</v>
      </c>
      <c r="R114" s="23">
        <f t="shared" si="14"/>
        <v>0.24808072705717221</v>
      </c>
      <c r="S114" s="23">
        <f t="shared" si="15"/>
        <v>0.34989697533356634</v>
      </c>
      <c r="T114" s="11">
        <f t="shared" si="16"/>
        <v>125525843593</v>
      </c>
    </row>
    <row r="115" spans="1:20">
      <c r="A115" s="154" t="s">
        <v>95</v>
      </c>
      <c r="B115" s="154" t="s">
        <v>1751</v>
      </c>
      <c r="C115" s="154" t="s">
        <v>1641</v>
      </c>
      <c r="D115" s="179">
        <v>1114824859</v>
      </c>
      <c r="E115" s="179">
        <v>-9378073463</v>
      </c>
      <c r="F115" s="179">
        <v>-29484980365</v>
      </c>
      <c r="G115" s="179">
        <v>7562164052</v>
      </c>
      <c r="H115" s="179">
        <v>720558457</v>
      </c>
      <c r="I115" s="179">
        <v>11626833405</v>
      </c>
      <c r="J115" s="179">
        <v>18303353419</v>
      </c>
      <c r="K115" s="179">
        <v>8565390560</v>
      </c>
      <c r="L115" s="179">
        <f>VLOOKUP(A115,Sheet1!$A$1:$E$2000,5,FALSE)</f>
        <v>770203562</v>
      </c>
      <c r="M115" s="21">
        <f t="shared" si="9"/>
        <v>-0.35365770579753458</v>
      </c>
      <c r="N115" s="21">
        <f t="shared" si="10"/>
        <v>2.2397891156293666</v>
      </c>
      <c r="O115" s="21">
        <f t="shared" si="11"/>
        <v>1.6207687165607512</v>
      </c>
      <c r="P115" s="21">
        <f t="shared" si="12"/>
        <v>0.13266394395856462</v>
      </c>
      <c r="Q115" s="21">
        <f t="shared" si="13"/>
        <v>6.8898094967470486E-2</v>
      </c>
      <c r="R115" s="23">
        <f t="shared" si="14"/>
        <v>2.303585105356055</v>
      </c>
      <c r="S115" s="23">
        <f t="shared" si="15"/>
        <v>-2.2840207823910532</v>
      </c>
      <c r="T115" s="11">
        <f t="shared" si="16"/>
        <v>39265780946</v>
      </c>
    </row>
    <row r="116" spans="1:20">
      <c r="A116" s="154" t="s">
        <v>764</v>
      </c>
      <c r="B116" s="154" t="s">
        <v>4233</v>
      </c>
      <c r="C116" s="154" t="s">
        <v>1641</v>
      </c>
      <c r="D116" s="179">
        <v>131126000000</v>
      </c>
      <c r="E116" s="179">
        <v>117887000000</v>
      </c>
      <c r="F116" s="179">
        <v>180800000000</v>
      </c>
      <c r="G116" s="179">
        <v>131008000000</v>
      </c>
      <c r="H116" s="179">
        <v>240480000000</v>
      </c>
      <c r="I116" s="179">
        <v>241944000000</v>
      </c>
      <c r="J116" s="179">
        <v>253789000000</v>
      </c>
      <c r="K116" s="179">
        <v>158124000000</v>
      </c>
      <c r="L116" s="179">
        <f>VLOOKUP(A116,Sheet1!$A$1:$E$2000,5,FALSE)</f>
        <v>266631000000</v>
      </c>
      <c r="M116" s="21">
        <f t="shared" si="9"/>
        <v>0.83396122813172069</v>
      </c>
      <c r="N116" s="21">
        <f t="shared" si="10"/>
        <v>1.0523382561266297</v>
      </c>
      <c r="O116" s="21">
        <f t="shared" si="11"/>
        <v>0.40370022123893806</v>
      </c>
      <c r="P116" s="21">
        <f t="shared" si="12"/>
        <v>0.20697972642892037</v>
      </c>
      <c r="Q116" s="21">
        <f t="shared" si="13"/>
        <v>0.10874500998003991</v>
      </c>
      <c r="R116" s="23">
        <f t="shared" si="14"/>
        <v>0.22860536531664638</v>
      </c>
      <c r="S116" s="23">
        <f t="shared" si="15"/>
        <v>0.3735039355392249</v>
      </c>
      <c r="T116" s="11">
        <f t="shared" si="16"/>
        <v>920488000000</v>
      </c>
    </row>
    <row r="117" spans="1:20">
      <c r="A117" s="154" t="s">
        <v>96</v>
      </c>
      <c r="B117" s="154" t="s">
        <v>1752</v>
      </c>
      <c r="C117" s="154" t="s">
        <v>1641</v>
      </c>
      <c r="D117" s="179">
        <v>-3117579661</v>
      </c>
      <c r="E117" s="179">
        <v>30154266753</v>
      </c>
      <c r="F117" s="179">
        <v>8211327351</v>
      </c>
      <c r="G117" s="179">
        <v>-3829357620</v>
      </c>
      <c r="H117" s="179">
        <v>10862534485</v>
      </c>
      <c r="I117" s="179">
        <v>9854229183</v>
      </c>
      <c r="J117" s="179">
        <v>15013887962</v>
      </c>
      <c r="K117" s="179">
        <v>42010050458</v>
      </c>
      <c r="L117" s="179">
        <f>VLOOKUP(A117,Sheet1!$A$1:$E$2000,5,FALSE)</f>
        <v>18956399299</v>
      </c>
      <c r="M117" s="21">
        <f t="shared" si="9"/>
        <v>4.4842844982879173</v>
      </c>
      <c r="N117" s="21">
        <f t="shared" si="10"/>
        <v>-0.67320614148179814</v>
      </c>
      <c r="O117" s="21">
        <f t="shared" si="11"/>
        <v>0.82843617361955058</v>
      </c>
      <c r="P117" s="21">
        <f t="shared" si="12"/>
        <v>11.970521593122974</v>
      </c>
      <c r="Q117" s="21">
        <f t="shared" si="13"/>
        <v>0.74511752530468489</v>
      </c>
      <c r="R117" s="23">
        <f t="shared" si="14"/>
        <v>3.9841133986669233</v>
      </c>
      <c r="S117" s="23">
        <f t="shared" si="15"/>
        <v>0.89068040984217589</v>
      </c>
      <c r="T117" s="11">
        <f t="shared" si="16"/>
        <v>85834566902</v>
      </c>
    </row>
    <row r="118" spans="1:20">
      <c r="A118" s="154" t="s">
        <v>99</v>
      </c>
      <c r="B118" s="154" t="s">
        <v>4195</v>
      </c>
      <c r="C118" s="154" t="s">
        <v>1641</v>
      </c>
      <c r="D118" s="179">
        <v>945007431</v>
      </c>
      <c r="E118" s="179">
        <v>-10352427675</v>
      </c>
      <c r="F118" s="179">
        <v>4360104649</v>
      </c>
      <c r="G118" s="179">
        <v>6586842182</v>
      </c>
      <c r="H118" s="179">
        <v>4403581361</v>
      </c>
      <c r="I118" s="179">
        <v>4359293246</v>
      </c>
      <c r="J118" s="179">
        <v>3603589240</v>
      </c>
      <c r="K118" s="179">
        <v>6404312226</v>
      </c>
      <c r="L118" s="179">
        <f>VLOOKUP(A118,Sheet1!$A$1:$E$2000,5,FALSE)</f>
        <v>4275275637</v>
      </c>
      <c r="M118" s="21">
        <f t="shared" si="9"/>
        <v>3.6598378134869924</v>
      </c>
      <c r="N118" s="21">
        <f t="shared" si="10"/>
        <v>1.4210889834591383</v>
      </c>
      <c r="O118" s="21">
        <f t="shared" si="11"/>
        <v>-0.17350854392302453</v>
      </c>
      <c r="P118" s="21">
        <f t="shared" si="12"/>
        <v>-2.7711299429460053E-2</v>
      </c>
      <c r="Q118" s="21">
        <f t="shared" si="13"/>
        <v>-2.913667614644988E-2</v>
      </c>
      <c r="R118" s="23">
        <f t="shared" si="14"/>
        <v>-6.9531880313815853E-2</v>
      </c>
      <c r="S118" s="23">
        <f t="shared" si="15"/>
        <v>2.7299110503263213</v>
      </c>
      <c r="T118" s="11">
        <f t="shared" si="16"/>
        <v>18642470349</v>
      </c>
    </row>
    <row r="119" spans="1:20">
      <c r="A119" s="154" t="s">
        <v>100</v>
      </c>
      <c r="B119" s="154" t="s">
        <v>1754</v>
      </c>
      <c r="C119" s="154" t="s">
        <v>1641</v>
      </c>
      <c r="D119" s="179">
        <v>-7327261497</v>
      </c>
      <c r="E119" s="179">
        <v>11579911025</v>
      </c>
      <c r="F119" s="179">
        <v>7147180693</v>
      </c>
      <c r="G119" s="179">
        <v>-2130821338</v>
      </c>
      <c r="H119" s="179">
        <v>-6567397288</v>
      </c>
      <c r="I119" s="179">
        <v>21680880146</v>
      </c>
      <c r="J119" s="179">
        <v>14617349417</v>
      </c>
      <c r="K119" s="179">
        <v>2613208704</v>
      </c>
      <c r="L119" s="179">
        <f>VLOOKUP(A119,Sheet1!$A$1:$E$2000,5,FALSE)</f>
        <v>31326328494</v>
      </c>
      <c r="M119" s="21">
        <f t="shared" si="9"/>
        <v>0.1037037110400811</v>
      </c>
      <c r="N119" s="21">
        <f t="shared" si="10"/>
        <v>0.87228382836387119</v>
      </c>
      <c r="O119" s="21">
        <f t="shared" si="11"/>
        <v>1.045190970380298</v>
      </c>
      <c r="P119" s="21">
        <f t="shared" si="12"/>
        <v>2.2263856464159359</v>
      </c>
      <c r="Q119" s="21">
        <f t="shared" si="13"/>
        <v>5.7699761595418799</v>
      </c>
      <c r="R119" s="23">
        <f t="shared" si="14"/>
        <v>32.306060014329773</v>
      </c>
      <c r="S119" s="23">
        <f t="shared" si="15"/>
        <v>6.0035552466037725</v>
      </c>
      <c r="T119" s="11">
        <f t="shared" si="16"/>
        <v>70237766761</v>
      </c>
    </row>
    <row r="120" spans="1:20">
      <c r="A120" s="154" t="s">
        <v>101</v>
      </c>
      <c r="B120" s="154" t="s">
        <v>1755</v>
      </c>
      <c r="C120" s="154" t="s">
        <v>1641</v>
      </c>
      <c r="D120" s="179">
        <v>365135603</v>
      </c>
      <c r="E120" s="179">
        <v>-1558669339</v>
      </c>
      <c r="F120" s="179">
        <v>2425359114</v>
      </c>
      <c r="G120" s="179">
        <v>3830222105</v>
      </c>
      <c r="H120" s="179">
        <v>10968434787</v>
      </c>
      <c r="I120" s="179">
        <v>11269831134</v>
      </c>
      <c r="J120" s="179">
        <v>9410799609</v>
      </c>
      <c r="K120" s="179">
        <v>182569500635</v>
      </c>
      <c r="L120" s="179">
        <f>VLOOKUP(A120,Sheet1!$A$1:$E$2000,5,FALSE)</f>
        <v>6779596455</v>
      </c>
      <c r="M120" s="21">
        <f t="shared" si="9"/>
        <v>29.039346195993929</v>
      </c>
      <c r="N120" s="21">
        <f t="shared" si="10"/>
        <v>8.2304181855725851</v>
      </c>
      <c r="O120" s="21">
        <f t="shared" si="11"/>
        <v>2.8801674995994015</v>
      </c>
      <c r="P120" s="21">
        <f t="shared" si="12"/>
        <v>46.665512764043747</v>
      </c>
      <c r="Q120" s="21">
        <f t="shared" si="13"/>
        <v>-0.38189936972271482</v>
      </c>
      <c r="R120" s="23">
        <f t="shared" si="14"/>
        <v>10.539695308559969</v>
      </c>
      <c r="S120" s="23">
        <f t="shared" si="15"/>
        <v>12.407282474982843</v>
      </c>
      <c r="T120" s="11">
        <f t="shared" si="16"/>
        <v>210029727833</v>
      </c>
    </row>
    <row r="121" spans="1:20">
      <c r="A121" s="154" t="s">
        <v>729</v>
      </c>
      <c r="B121" s="154" t="s">
        <v>1756</v>
      </c>
      <c r="C121" s="154" t="s">
        <v>1641</v>
      </c>
      <c r="D121" s="179">
        <v>1148465515</v>
      </c>
      <c r="E121" s="179">
        <v>1207860082</v>
      </c>
      <c r="F121" s="179">
        <v>-10075310907</v>
      </c>
      <c r="G121" s="179">
        <v>-13280597879</v>
      </c>
      <c r="H121" s="179">
        <v>16144611587</v>
      </c>
      <c r="I121" s="179">
        <v>14964523924</v>
      </c>
      <c r="J121" s="179">
        <v>-15860146552</v>
      </c>
      <c r="K121" s="179">
        <v>721380659</v>
      </c>
      <c r="L121" s="179">
        <f>VLOOKUP(A121,Sheet1!$A$1:$E$2000,5,FALSE)</f>
        <v>0</v>
      </c>
      <c r="M121" s="21">
        <f t="shared" si="9"/>
        <v>13.0575501624879</v>
      </c>
      <c r="N121" s="21">
        <f t="shared" si="10"/>
        <v>11.38928593386531</v>
      </c>
      <c r="O121" s="21">
        <f t="shared" si="11"/>
        <v>-0.57415951710044832</v>
      </c>
      <c r="P121" s="21">
        <f t="shared" si="12"/>
        <v>1.0543183872874191</v>
      </c>
      <c r="Q121" s="21">
        <f t="shared" si="13"/>
        <v>-1</v>
      </c>
      <c r="R121" s="23">
        <f t="shared" si="14"/>
        <v>-1.0993124364780462</v>
      </c>
      <c r="S121" s="23">
        <f t="shared" si="15"/>
        <v>-0.97097629814317588</v>
      </c>
      <c r="T121" s="11">
        <f t="shared" si="16"/>
        <v>-174241969</v>
      </c>
    </row>
    <row r="122" spans="1:20">
      <c r="A122" s="154" t="s">
        <v>102</v>
      </c>
      <c r="B122" s="154" t="s">
        <v>1757</v>
      </c>
      <c r="C122" s="154" t="s">
        <v>1641</v>
      </c>
      <c r="D122" s="179">
        <v>54232108257</v>
      </c>
      <c r="E122" s="179">
        <v>35968141574</v>
      </c>
      <c r="F122" s="179">
        <v>23654300538</v>
      </c>
      <c r="G122" s="179">
        <v>5409030979</v>
      </c>
      <c r="H122" s="179">
        <v>16191638766</v>
      </c>
      <c r="I122" s="179">
        <v>12969252926</v>
      </c>
      <c r="J122" s="179">
        <v>16007567525</v>
      </c>
      <c r="K122" s="179">
        <v>-5184668609</v>
      </c>
      <c r="L122" s="179">
        <f>VLOOKUP(A122,Sheet1!$A$1:$E$2000,5,FALSE)</f>
        <v>0</v>
      </c>
      <c r="M122" s="21">
        <f t="shared" si="9"/>
        <v>-0.7014381463971564</v>
      </c>
      <c r="N122" s="21">
        <f t="shared" si="10"/>
        <v>-0.63942388017692364</v>
      </c>
      <c r="O122" s="21">
        <f t="shared" si="11"/>
        <v>-0.32327030768530773</v>
      </c>
      <c r="P122" s="21">
        <f t="shared" si="12"/>
        <v>-1.9585207829515003</v>
      </c>
      <c r="Q122" s="21">
        <f t="shared" si="13"/>
        <v>-1</v>
      </c>
      <c r="R122" s="23">
        <f t="shared" si="14"/>
        <v>-0.76084618223546563</v>
      </c>
      <c r="S122" s="23">
        <f t="shared" si="15"/>
        <v>-0.70707657835262394</v>
      </c>
      <c r="T122" s="11">
        <f t="shared" si="16"/>
        <v>23792151842</v>
      </c>
    </row>
    <row r="123" spans="1:20">
      <c r="A123" s="154" t="s">
        <v>104</v>
      </c>
      <c r="B123" s="154" t="s">
        <v>1759</v>
      </c>
      <c r="C123" s="154" t="s">
        <v>1641</v>
      </c>
      <c r="D123" s="179">
        <v>49697873883</v>
      </c>
      <c r="E123" s="179">
        <v>66283887501</v>
      </c>
      <c r="F123" s="179">
        <v>79628088451</v>
      </c>
      <c r="G123" s="179">
        <v>110090662579</v>
      </c>
      <c r="H123" s="179">
        <v>29615681550</v>
      </c>
      <c r="I123" s="179">
        <v>80440807863</v>
      </c>
      <c r="J123" s="179">
        <v>97164218054</v>
      </c>
      <c r="K123" s="179">
        <v>141439902499</v>
      </c>
      <c r="L123" s="179">
        <f>VLOOKUP(A123,Sheet1!$A$1:$E$2000,5,FALSE)</f>
        <v>40852316596</v>
      </c>
      <c r="M123" s="21">
        <f t="shared" si="9"/>
        <v>-0.40408554257830043</v>
      </c>
      <c r="N123" s="21">
        <f t="shared" si="10"/>
        <v>0.21358011570740204</v>
      </c>
      <c r="O123" s="21">
        <f t="shared" si="11"/>
        <v>0.22022542477320733</v>
      </c>
      <c r="P123" s="21">
        <f t="shared" si="12"/>
        <v>0.28475839081724197</v>
      </c>
      <c r="Q123" s="21">
        <f t="shared" si="13"/>
        <v>0.37941504155591516</v>
      </c>
      <c r="R123" s="23">
        <f t="shared" si="14"/>
        <v>0.27411110905749425</v>
      </c>
      <c r="S123" s="23">
        <f t="shared" si="15"/>
        <v>0.26006358734248858</v>
      </c>
      <c r="T123" s="11">
        <f t="shared" si="16"/>
        <v>359897245012</v>
      </c>
    </row>
    <row r="124" spans="1:20">
      <c r="A124" s="154" t="s">
        <v>106</v>
      </c>
      <c r="B124" s="154" t="s">
        <v>1760</v>
      </c>
      <c r="C124" s="154" t="s">
        <v>1641</v>
      </c>
      <c r="D124" s="179">
        <v>1798030863528</v>
      </c>
      <c r="E124" s="179">
        <v>1875158768537</v>
      </c>
      <c r="F124" s="179">
        <v>2088852212408</v>
      </c>
      <c r="G124" s="179">
        <v>2094725967705</v>
      </c>
      <c r="H124" s="179">
        <v>2174301386525</v>
      </c>
      <c r="I124" s="179">
        <v>2257462588123</v>
      </c>
      <c r="J124" s="179">
        <v>2434841434732</v>
      </c>
      <c r="K124" s="179">
        <v>2509522220120</v>
      </c>
      <c r="L124" s="179">
        <f>VLOOKUP(A124,Sheet1!$A$1:$E$2000,5,FALSE)</f>
        <v>2487371587099</v>
      </c>
      <c r="M124" s="21">
        <f t="shared" si="9"/>
        <v>0.20926811137084828</v>
      </c>
      <c r="N124" s="21">
        <f t="shared" si="10"/>
        <v>0.20387810675054127</v>
      </c>
      <c r="O124" s="21">
        <f t="shared" si="11"/>
        <v>0.16563604656604614</v>
      </c>
      <c r="P124" s="21">
        <f t="shared" si="12"/>
        <v>0.19801933943152211</v>
      </c>
      <c r="Q124" s="21">
        <f t="shared" si="13"/>
        <v>0.14398657081958327</v>
      </c>
      <c r="R124" s="23">
        <f t="shared" si="14"/>
        <v>0.16890154399084459</v>
      </c>
      <c r="S124" s="23">
        <f t="shared" si="15"/>
        <v>0.17686781424029996</v>
      </c>
      <c r="T124" s="11">
        <f t="shared" si="16"/>
        <v>9689197830074</v>
      </c>
    </row>
    <row r="125" spans="1:20">
      <c r="A125" s="154" t="s">
        <v>107</v>
      </c>
      <c r="B125" s="154" t="s">
        <v>1761</v>
      </c>
      <c r="C125" s="154" t="s">
        <v>1641</v>
      </c>
      <c r="D125" s="179">
        <v>38763912024</v>
      </c>
      <c r="E125" s="179">
        <v>26743110687</v>
      </c>
      <c r="F125" s="179">
        <v>140910940528</v>
      </c>
      <c r="G125" s="179">
        <v>111098302378</v>
      </c>
      <c r="H125" s="179">
        <v>167962769282</v>
      </c>
      <c r="I125" s="179">
        <v>118657646451</v>
      </c>
      <c r="J125" s="179">
        <v>218733436868</v>
      </c>
      <c r="K125" s="179">
        <v>289511090950</v>
      </c>
      <c r="L125" s="179">
        <f>VLOOKUP(A125,Sheet1!$A$1:$E$2000,5,FALSE)</f>
        <v>287351892345</v>
      </c>
      <c r="M125" s="21">
        <f t="shared" si="9"/>
        <v>3.3329674563807901</v>
      </c>
      <c r="N125" s="21">
        <f t="shared" si="10"/>
        <v>3.436942577090714</v>
      </c>
      <c r="O125" s="21">
        <f t="shared" si="11"/>
        <v>0.55228143427611376</v>
      </c>
      <c r="P125" s="21">
        <f t="shared" si="12"/>
        <v>1.6059002230742438</v>
      </c>
      <c r="Q125" s="21">
        <f t="shared" si="13"/>
        <v>0.71080706500231849</v>
      </c>
      <c r="R125" s="23">
        <f t="shared" si="14"/>
        <v>0.89440342945246587</v>
      </c>
      <c r="S125" s="23">
        <f t="shared" si="15"/>
        <v>1.0466154374402654</v>
      </c>
      <c r="T125" s="11">
        <f t="shared" si="16"/>
        <v>914254066614</v>
      </c>
    </row>
    <row r="126" spans="1:20">
      <c r="A126" s="154" t="s">
        <v>108</v>
      </c>
      <c r="B126" s="154" t="s">
        <v>1763</v>
      </c>
      <c r="C126" s="154" t="s">
        <v>1641</v>
      </c>
      <c r="D126" s="179">
        <v>166626409385</v>
      </c>
      <c r="E126" s="179">
        <v>160499112951</v>
      </c>
      <c r="F126" s="179">
        <v>80679298426</v>
      </c>
      <c r="G126" s="179">
        <v>159512673575</v>
      </c>
      <c r="H126" s="179">
        <v>152966608704</v>
      </c>
      <c r="I126" s="179">
        <v>60616673458</v>
      </c>
      <c r="J126" s="179">
        <v>55114069962</v>
      </c>
      <c r="K126" s="179">
        <v>128056922698</v>
      </c>
      <c r="L126" s="179">
        <f>VLOOKUP(A126,Sheet1!$A$1:$E$2000,5,FALSE)</f>
        <v>159915055919</v>
      </c>
      <c r="M126" s="21">
        <f t="shared" si="9"/>
        <v>-8.1978605500873741E-2</v>
      </c>
      <c r="N126" s="21">
        <f t="shared" si="10"/>
        <v>-0.62232393473410585</v>
      </c>
      <c r="O126" s="21">
        <f t="shared" si="11"/>
        <v>-0.31687469974033955</v>
      </c>
      <c r="P126" s="21">
        <f t="shared" si="12"/>
        <v>-0.19719906996737829</v>
      </c>
      <c r="Q126" s="21">
        <f t="shared" si="13"/>
        <v>4.5424601315739971E-2</v>
      </c>
      <c r="R126" s="23">
        <f t="shared" si="14"/>
        <v>-0.12735963192310712</v>
      </c>
      <c r="S126" s="23">
        <f t="shared" si="15"/>
        <v>-0.2708441936908591</v>
      </c>
      <c r="T126" s="11">
        <f t="shared" si="16"/>
        <v>403702722037</v>
      </c>
    </row>
    <row r="127" spans="1:20">
      <c r="A127" s="154" t="s">
        <v>3715</v>
      </c>
      <c r="B127" s="154" t="s">
        <v>3716</v>
      </c>
      <c r="C127" s="154" t="s">
        <v>1641</v>
      </c>
      <c r="D127" s="179"/>
      <c r="E127" s="179"/>
      <c r="F127" s="179"/>
      <c r="G127" s="179"/>
      <c r="H127" s="179"/>
      <c r="I127" s="179"/>
      <c r="J127" s="179"/>
      <c r="K127" s="179"/>
      <c r="L127" s="179">
        <f>VLOOKUP(A127,Sheet1!$A$1:$E$2000,5,FALSE)</f>
        <v>0</v>
      </c>
      <c r="M127" s="21" t="e">
        <f t="shared" si="9"/>
        <v>#DIV/0!</v>
      </c>
      <c r="N127" s="21" t="e">
        <f t="shared" si="10"/>
        <v>#DIV/0!</v>
      </c>
      <c r="O127" s="21" t="e">
        <f t="shared" si="11"/>
        <v>#DIV/0!</v>
      </c>
      <c r="P127" s="21" t="e">
        <f t="shared" si="12"/>
        <v>#DIV/0!</v>
      </c>
      <c r="Q127" s="21" t="e">
        <f t="shared" si="13"/>
        <v>#DIV/0!</v>
      </c>
      <c r="R127" s="23" t="e">
        <f t="shared" si="14"/>
        <v>#DIV/0!</v>
      </c>
      <c r="S127" s="23" t="e">
        <f t="shared" si="15"/>
        <v>#DIV/0!</v>
      </c>
      <c r="T127" s="11">
        <f t="shared" si="16"/>
        <v>0</v>
      </c>
    </row>
    <row r="128" spans="1:20">
      <c r="A128" s="154" t="s">
        <v>3919</v>
      </c>
      <c r="B128" s="154" t="s">
        <v>3920</v>
      </c>
      <c r="C128" s="154" t="s">
        <v>1641</v>
      </c>
      <c r="D128" s="179"/>
      <c r="E128" s="179"/>
      <c r="F128" s="179"/>
      <c r="G128" s="179"/>
      <c r="H128" s="179"/>
      <c r="I128" s="179"/>
      <c r="J128" s="179"/>
      <c r="K128" s="179"/>
      <c r="L128" s="179">
        <f>VLOOKUP(A128,Sheet1!$A$1:$E$2000,5,FALSE)</f>
        <v>0</v>
      </c>
      <c r="M128" s="21" t="e">
        <f t="shared" si="9"/>
        <v>#DIV/0!</v>
      </c>
      <c r="N128" s="21" t="e">
        <f t="shared" si="10"/>
        <v>#DIV/0!</v>
      </c>
      <c r="O128" s="21" t="e">
        <f t="shared" si="11"/>
        <v>#DIV/0!</v>
      </c>
      <c r="P128" s="21" t="e">
        <f t="shared" si="12"/>
        <v>#DIV/0!</v>
      </c>
      <c r="Q128" s="21" t="e">
        <f t="shared" si="13"/>
        <v>#DIV/0!</v>
      </c>
      <c r="R128" s="23" t="e">
        <f t="shared" si="14"/>
        <v>#DIV/0!</v>
      </c>
      <c r="S128" s="23" t="e">
        <f t="shared" si="15"/>
        <v>#DIV/0!</v>
      </c>
      <c r="T128" s="11">
        <f t="shared" si="16"/>
        <v>0</v>
      </c>
    </row>
    <row r="129" spans="1:20">
      <c r="A129" s="154" t="s">
        <v>3997</v>
      </c>
      <c r="B129" s="154" t="s">
        <v>4141</v>
      </c>
      <c r="C129" s="154" t="s">
        <v>1641</v>
      </c>
      <c r="D129" s="179"/>
      <c r="E129" s="179"/>
      <c r="F129" s="179"/>
      <c r="G129" s="179"/>
      <c r="H129" s="179"/>
      <c r="I129" s="179"/>
      <c r="J129" s="179"/>
      <c r="K129" s="179"/>
      <c r="L129" s="179">
        <f>VLOOKUP(A129,Sheet1!$A$1:$E$2000,5,FALSE)</f>
        <v>0</v>
      </c>
      <c r="M129" s="21" t="e">
        <f t="shared" si="9"/>
        <v>#DIV/0!</v>
      </c>
      <c r="N129" s="21" t="e">
        <f t="shared" si="10"/>
        <v>#DIV/0!</v>
      </c>
      <c r="O129" s="21" t="e">
        <f t="shared" si="11"/>
        <v>#DIV/0!</v>
      </c>
      <c r="P129" s="21" t="e">
        <f t="shared" si="12"/>
        <v>#DIV/0!</v>
      </c>
      <c r="Q129" s="21" t="e">
        <f t="shared" si="13"/>
        <v>#DIV/0!</v>
      </c>
      <c r="R129" s="23" t="e">
        <f t="shared" si="14"/>
        <v>#DIV/0!</v>
      </c>
      <c r="S129" s="23" t="e">
        <f t="shared" si="15"/>
        <v>#DIV/0!</v>
      </c>
      <c r="T129" s="11">
        <f t="shared" si="16"/>
        <v>0</v>
      </c>
    </row>
    <row r="130" spans="1:20">
      <c r="A130" s="154" t="s">
        <v>1768</v>
      </c>
      <c r="B130" s="154" t="s">
        <v>4142</v>
      </c>
      <c r="C130" s="154" t="s">
        <v>1641</v>
      </c>
      <c r="D130" s="179"/>
      <c r="E130" s="179"/>
      <c r="F130" s="179"/>
      <c r="G130" s="179"/>
      <c r="H130" s="179"/>
      <c r="I130" s="179"/>
      <c r="J130" s="179"/>
      <c r="K130" s="179"/>
      <c r="L130" s="179">
        <f>VLOOKUP(A130,Sheet1!$A$1:$E$2000,5,FALSE)</f>
        <v>0</v>
      </c>
      <c r="M130" s="21" t="e">
        <f t="shared" si="9"/>
        <v>#DIV/0!</v>
      </c>
      <c r="N130" s="21" t="e">
        <f t="shared" si="10"/>
        <v>#DIV/0!</v>
      </c>
      <c r="O130" s="21" t="e">
        <f t="shared" si="11"/>
        <v>#DIV/0!</v>
      </c>
      <c r="P130" s="21" t="e">
        <f t="shared" si="12"/>
        <v>#DIV/0!</v>
      </c>
      <c r="Q130" s="21" t="e">
        <f t="shared" si="13"/>
        <v>#DIV/0!</v>
      </c>
      <c r="R130" s="23" t="e">
        <f t="shared" si="14"/>
        <v>#DIV/0!</v>
      </c>
      <c r="S130" s="23" t="e">
        <f t="shared" si="15"/>
        <v>#DIV/0!</v>
      </c>
      <c r="T130" s="11">
        <f t="shared" si="16"/>
        <v>0</v>
      </c>
    </row>
    <row r="131" spans="1:20">
      <c r="A131" s="154" t="s">
        <v>4125</v>
      </c>
      <c r="B131" s="154" t="s">
        <v>4126</v>
      </c>
      <c r="C131" s="154" t="s">
        <v>1641</v>
      </c>
      <c r="D131" s="179"/>
      <c r="E131" s="179"/>
      <c r="F131" s="179"/>
      <c r="G131" s="179"/>
      <c r="H131" s="179"/>
      <c r="I131" s="179"/>
      <c r="J131" s="179"/>
      <c r="K131" s="179"/>
      <c r="L131" s="179">
        <f>VLOOKUP(A131,Sheet1!$A$1:$E$2000,5,FALSE)</f>
        <v>0</v>
      </c>
      <c r="M131" s="21" t="e">
        <f t="shared" si="9"/>
        <v>#DIV/0!</v>
      </c>
      <c r="N131" s="21" t="e">
        <f t="shared" si="10"/>
        <v>#DIV/0!</v>
      </c>
      <c r="O131" s="21" t="e">
        <f t="shared" si="11"/>
        <v>#DIV/0!</v>
      </c>
      <c r="P131" s="21" t="e">
        <f t="shared" si="12"/>
        <v>#DIV/0!</v>
      </c>
      <c r="Q131" s="21" t="e">
        <f t="shared" si="13"/>
        <v>#DIV/0!</v>
      </c>
      <c r="R131" s="23" t="e">
        <f t="shared" si="14"/>
        <v>#DIV/0!</v>
      </c>
      <c r="S131" s="23" t="e">
        <f t="shared" si="15"/>
        <v>#DIV/0!</v>
      </c>
      <c r="T131" s="11">
        <f t="shared" si="16"/>
        <v>0</v>
      </c>
    </row>
    <row r="132" spans="1:20">
      <c r="A132" s="154" t="s">
        <v>3971</v>
      </c>
      <c r="B132" s="154" t="s">
        <v>4297</v>
      </c>
      <c r="C132" s="154" t="s">
        <v>1641</v>
      </c>
      <c r="D132" s="179"/>
      <c r="E132" s="179"/>
      <c r="F132" s="179"/>
      <c r="G132" s="179"/>
      <c r="H132" s="179"/>
      <c r="I132" s="179"/>
      <c r="J132" s="179"/>
      <c r="K132" s="179"/>
      <c r="L132" s="179">
        <f>VLOOKUP(A132,Sheet1!$A$1:$E$2000,5,FALSE)</f>
        <v>0</v>
      </c>
      <c r="M132" s="21" t="e">
        <f t="shared" ref="M132:M195" si="17">(H132-D132)/ABS(D132)</f>
        <v>#DIV/0!</v>
      </c>
      <c r="N132" s="21" t="e">
        <f t="shared" ref="N132:N195" si="18">(I132-E132)/ABS(E132)</f>
        <v>#DIV/0!</v>
      </c>
      <c r="O132" s="21" t="e">
        <f t="shared" ref="O132:O195" si="19">(J132-F132)/ABS(F132)</f>
        <v>#DIV/0!</v>
      </c>
      <c r="P132" s="21" t="e">
        <f t="shared" ref="P132:P195" si="20">(K132-G132)/ABS(G132)</f>
        <v>#DIV/0!</v>
      </c>
      <c r="Q132" s="21" t="e">
        <f t="shared" ref="Q132:Q195" si="21">(L132-H132)/ABS(H132)</f>
        <v>#DIV/0!</v>
      </c>
      <c r="R132" s="23" t="e">
        <f t="shared" ref="R132:R195" si="22">(SUM(J132:L132)-SUM(F132:H132))/ABS(SUM(F132:H132))</f>
        <v>#DIV/0!</v>
      </c>
      <c r="S132" s="23" t="e">
        <f t="shared" ref="S132:S195" si="23">SUM(I132:L132)/SUM(E132:H132)-1</f>
        <v>#DIV/0!</v>
      </c>
      <c r="T132" s="11">
        <f t="shared" ref="T132:T195" si="24">SUM(I132:L132)</f>
        <v>0</v>
      </c>
    </row>
    <row r="133" spans="1:20">
      <c r="A133" s="154" t="s">
        <v>3921</v>
      </c>
      <c r="B133" s="154" t="s">
        <v>3922</v>
      </c>
      <c r="C133" s="154" t="s">
        <v>1641</v>
      </c>
      <c r="D133" s="179"/>
      <c r="E133" s="179"/>
      <c r="F133" s="179"/>
      <c r="G133" s="179"/>
      <c r="H133" s="179"/>
      <c r="I133" s="179"/>
      <c r="J133" s="179"/>
      <c r="K133" s="179"/>
      <c r="L133" s="179">
        <f>VLOOKUP(A133,Sheet1!$A$1:$E$2000,5,FALSE)</f>
        <v>0</v>
      </c>
      <c r="M133" s="21" t="e">
        <f t="shared" si="17"/>
        <v>#DIV/0!</v>
      </c>
      <c r="N133" s="21" t="e">
        <f t="shared" si="18"/>
        <v>#DIV/0!</v>
      </c>
      <c r="O133" s="21" t="e">
        <f t="shared" si="19"/>
        <v>#DIV/0!</v>
      </c>
      <c r="P133" s="21" t="e">
        <f t="shared" si="20"/>
        <v>#DIV/0!</v>
      </c>
      <c r="Q133" s="21" t="e">
        <f t="shared" si="21"/>
        <v>#DIV/0!</v>
      </c>
      <c r="R133" s="23" t="e">
        <f t="shared" si="22"/>
        <v>#DIV/0!</v>
      </c>
      <c r="S133" s="23" t="e">
        <f t="shared" si="23"/>
        <v>#DIV/0!</v>
      </c>
      <c r="T133" s="11">
        <f t="shared" si="24"/>
        <v>0</v>
      </c>
    </row>
    <row r="134" spans="1:20">
      <c r="A134" s="154" t="s">
        <v>3951</v>
      </c>
      <c r="B134" s="154" t="s">
        <v>3952</v>
      </c>
      <c r="C134" s="154" t="s">
        <v>1641</v>
      </c>
      <c r="D134" s="179"/>
      <c r="E134" s="179"/>
      <c r="F134" s="179"/>
      <c r="G134" s="179"/>
      <c r="H134" s="179"/>
      <c r="I134" s="179"/>
      <c r="J134" s="179"/>
      <c r="K134" s="179"/>
      <c r="L134" s="179">
        <f>VLOOKUP(A134,Sheet1!$A$1:$E$2000,5,FALSE)</f>
        <v>0</v>
      </c>
      <c r="M134" s="21" t="e">
        <f t="shared" si="17"/>
        <v>#DIV/0!</v>
      </c>
      <c r="N134" s="21" t="e">
        <f t="shared" si="18"/>
        <v>#DIV/0!</v>
      </c>
      <c r="O134" s="21" t="e">
        <f t="shared" si="19"/>
        <v>#DIV/0!</v>
      </c>
      <c r="P134" s="21" t="e">
        <f t="shared" si="20"/>
        <v>#DIV/0!</v>
      </c>
      <c r="Q134" s="21" t="e">
        <f t="shared" si="21"/>
        <v>#DIV/0!</v>
      </c>
      <c r="R134" s="23" t="e">
        <f t="shared" si="22"/>
        <v>#DIV/0!</v>
      </c>
      <c r="S134" s="23" t="e">
        <f t="shared" si="23"/>
        <v>#DIV/0!</v>
      </c>
      <c r="T134" s="11">
        <f t="shared" si="24"/>
        <v>0</v>
      </c>
    </row>
    <row r="135" spans="1:20">
      <c r="A135" s="154" t="s">
        <v>3717</v>
      </c>
      <c r="B135" s="154" t="s">
        <v>4298</v>
      </c>
      <c r="C135" s="154" t="s">
        <v>1641</v>
      </c>
      <c r="D135" s="179"/>
      <c r="E135" s="179"/>
      <c r="F135" s="179"/>
      <c r="G135" s="179"/>
      <c r="H135" s="179"/>
      <c r="I135" s="179"/>
      <c r="J135" s="179"/>
      <c r="K135" s="179"/>
      <c r="L135" s="179">
        <f>VLOOKUP(A135,Sheet1!$A$1:$E$2000,5,FALSE)</f>
        <v>0</v>
      </c>
      <c r="M135" s="21" t="e">
        <f t="shared" si="17"/>
        <v>#DIV/0!</v>
      </c>
      <c r="N135" s="21" t="e">
        <f t="shared" si="18"/>
        <v>#DIV/0!</v>
      </c>
      <c r="O135" s="21" t="e">
        <f t="shared" si="19"/>
        <v>#DIV/0!</v>
      </c>
      <c r="P135" s="21" t="e">
        <f t="shared" si="20"/>
        <v>#DIV/0!</v>
      </c>
      <c r="Q135" s="21" t="e">
        <f t="shared" si="21"/>
        <v>#DIV/0!</v>
      </c>
      <c r="R135" s="23" t="e">
        <f t="shared" si="22"/>
        <v>#DIV/0!</v>
      </c>
      <c r="S135" s="23" t="e">
        <f t="shared" si="23"/>
        <v>#DIV/0!</v>
      </c>
      <c r="T135" s="11">
        <f t="shared" si="24"/>
        <v>0</v>
      </c>
    </row>
    <row r="136" spans="1:20">
      <c r="A136" s="154" t="s">
        <v>3735</v>
      </c>
      <c r="B136" s="154" t="s">
        <v>3736</v>
      </c>
      <c r="C136" s="154" t="s">
        <v>1641</v>
      </c>
      <c r="D136" s="179"/>
      <c r="E136" s="179"/>
      <c r="F136" s="179"/>
      <c r="G136" s="179"/>
      <c r="H136" s="179"/>
      <c r="I136" s="179"/>
      <c r="J136" s="179"/>
      <c r="K136" s="179"/>
      <c r="L136" s="179">
        <f>VLOOKUP(A136,Sheet1!$A$1:$E$2000,5,FALSE)</f>
        <v>0</v>
      </c>
      <c r="M136" s="21" t="e">
        <f t="shared" si="17"/>
        <v>#DIV/0!</v>
      </c>
      <c r="N136" s="21" t="e">
        <f t="shared" si="18"/>
        <v>#DIV/0!</v>
      </c>
      <c r="O136" s="21" t="e">
        <f t="shared" si="19"/>
        <v>#DIV/0!</v>
      </c>
      <c r="P136" s="21" t="e">
        <f t="shared" si="20"/>
        <v>#DIV/0!</v>
      </c>
      <c r="Q136" s="21" t="e">
        <f t="shared" si="21"/>
        <v>#DIV/0!</v>
      </c>
      <c r="R136" s="23" t="e">
        <f t="shared" si="22"/>
        <v>#DIV/0!</v>
      </c>
      <c r="S136" s="23" t="e">
        <f t="shared" si="23"/>
        <v>#DIV/0!</v>
      </c>
      <c r="T136" s="11">
        <f t="shared" si="24"/>
        <v>0</v>
      </c>
    </row>
    <row r="137" spans="1:20">
      <c r="A137" s="154" t="s">
        <v>3923</v>
      </c>
      <c r="B137" s="154" t="s">
        <v>3936</v>
      </c>
      <c r="C137" s="154" t="s">
        <v>1641</v>
      </c>
      <c r="D137" s="179"/>
      <c r="E137" s="179"/>
      <c r="F137" s="179"/>
      <c r="G137" s="179"/>
      <c r="H137" s="179"/>
      <c r="I137" s="179"/>
      <c r="J137" s="179"/>
      <c r="K137" s="179"/>
      <c r="L137" s="179">
        <f>VLOOKUP(A137,Sheet1!$A$1:$E$2000,5,FALSE)</f>
        <v>0</v>
      </c>
      <c r="M137" s="21" t="e">
        <f t="shared" si="17"/>
        <v>#DIV/0!</v>
      </c>
      <c r="N137" s="21" t="e">
        <f t="shared" si="18"/>
        <v>#DIV/0!</v>
      </c>
      <c r="O137" s="21" t="e">
        <f t="shared" si="19"/>
        <v>#DIV/0!</v>
      </c>
      <c r="P137" s="21" t="e">
        <f t="shared" si="20"/>
        <v>#DIV/0!</v>
      </c>
      <c r="Q137" s="21" t="e">
        <f t="shared" si="21"/>
        <v>#DIV/0!</v>
      </c>
      <c r="R137" s="23" t="e">
        <f t="shared" si="22"/>
        <v>#DIV/0!</v>
      </c>
      <c r="S137" s="23" t="e">
        <f t="shared" si="23"/>
        <v>#DIV/0!</v>
      </c>
      <c r="T137" s="11">
        <f t="shared" si="24"/>
        <v>0</v>
      </c>
    </row>
    <row r="138" spans="1:20">
      <c r="A138" s="154" t="s">
        <v>4112</v>
      </c>
      <c r="B138" s="154" t="s">
        <v>4113</v>
      </c>
      <c r="C138" s="154" t="s">
        <v>1641</v>
      </c>
      <c r="D138" s="179"/>
      <c r="E138" s="179"/>
      <c r="F138" s="179"/>
      <c r="G138" s="179"/>
      <c r="H138" s="179"/>
      <c r="I138" s="179"/>
      <c r="J138" s="179"/>
      <c r="K138" s="179"/>
      <c r="L138" s="179">
        <f>VLOOKUP(A138,Sheet1!$A$1:$E$2000,5,FALSE)</f>
        <v>0</v>
      </c>
      <c r="M138" s="21" t="e">
        <f t="shared" si="17"/>
        <v>#DIV/0!</v>
      </c>
      <c r="N138" s="21" t="e">
        <f t="shared" si="18"/>
        <v>#DIV/0!</v>
      </c>
      <c r="O138" s="21" t="e">
        <f t="shared" si="19"/>
        <v>#DIV/0!</v>
      </c>
      <c r="P138" s="21" t="e">
        <f t="shared" si="20"/>
        <v>#DIV/0!</v>
      </c>
      <c r="Q138" s="21" t="e">
        <f t="shared" si="21"/>
        <v>#DIV/0!</v>
      </c>
      <c r="R138" s="23" t="e">
        <f t="shared" si="22"/>
        <v>#DIV/0!</v>
      </c>
      <c r="S138" s="23" t="e">
        <f t="shared" si="23"/>
        <v>#DIV/0!</v>
      </c>
      <c r="T138" s="11">
        <f t="shared" si="24"/>
        <v>0</v>
      </c>
    </row>
    <row r="139" spans="1:20">
      <c r="A139" s="154" t="s">
        <v>1770</v>
      </c>
      <c r="B139" s="154" t="s">
        <v>3689</v>
      </c>
      <c r="C139" s="154" t="s">
        <v>1641</v>
      </c>
      <c r="D139" s="179"/>
      <c r="E139" s="179"/>
      <c r="F139" s="179"/>
      <c r="G139" s="179"/>
      <c r="H139" s="179"/>
      <c r="I139" s="179"/>
      <c r="J139" s="179"/>
      <c r="K139" s="179"/>
      <c r="L139" s="179">
        <f>VLOOKUP(A139,Sheet1!$A$1:$E$2000,5,FALSE)</f>
        <v>0</v>
      </c>
      <c r="M139" s="21" t="e">
        <f t="shared" si="17"/>
        <v>#DIV/0!</v>
      </c>
      <c r="N139" s="21" t="e">
        <f t="shared" si="18"/>
        <v>#DIV/0!</v>
      </c>
      <c r="O139" s="21" t="e">
        <f t="shared" si="19"/>
        <v>#DIV/0!</v>
      </c>
      <c r="P139" s="21" t="e">
        <f t="shared" si="20"/>
        <v>#DIV/0!</v>
      </c>
      <c r="Q139" s="21" t="e">
        <f t="shared" si="21"/>
        <v>#DIV/0!</v>
      </c>
      <c r="R139" s="23" t="e">
        <f t="shared" si="22"/>
        <v>#DIV/0!</v>
      </c>
      <c r="S139" s="23" t="e">
        <f t="shared" si="23"/>
        <v>#DIV/0!</v>
      </c>
      <c r="T139" s="11">
        <f t="shared" si="24"/>
        <v>0</v>
      </c>
    </row>
    <row r="140" spans="1:20">
      <c r="A140" s="154" t="s">
        <v>3954</v>
      </c>
      <c r="B140" s="154" t="s">
        <v>3955</v>
      </c>
      <c r="C140" s="154" t="s">
        <v>1641</v>
      </c>
      <c r="D140" s="179"/>
      <c r="E140" s="179"/>
      <c r="F140" s="179"/>
      <c r="G140" s="179"/>
      <c r="H140" s="179"/>
      <c r="I140" s="179"/>
      <c r="J140" s="179"/>
      <c r="K140" s="179"/>
      <c r="L140" s="179">
        <f>VLOOKUP(A140,Sheet1!$A$1:$E$2000,5,FALSE)</f>
        <v>0</v>
      </c>
      <c r="M140" s="21" t="e">
        <f t="shared" si="17"/>
        <v>#DIV/0!</v>
      </c>
      <c r="N140" s="21" t="e">
        <f t="shared" si="18"/>
        <v>#DIV/0!</v>
      </c>
      <c r="O140" s="21" t="e">
        <f t="shared" si="19"/>
        <v>#DIV/0!</v>
      </c>
      <c r="P140" s="21" t="e">
        <f t="shared" si="20"/>
        <v>#DIV/0!</v>
      </c>
      <c r="Q140" s="21" t="e">
        <f t="shared" si="21"/>
        <v>#DIV/0!</v>
      </c>
      <c r="R140" s="23" t="e">
        <f t="shared" si="22"/>
        <v>#DIV/0!</v>
      </c>
      <c r="S140" s="23" t="e">
        <f t="shared" si="23"/>
        <v>#DIV/0!</v>
      </c>
      <c r="T140" s="11">
        <f t="shared" si="24"/>
        <v>0</v>
      </c>
    </row>
    <row r="141" spans="1:20">
      <c r="A141" s="154" t="s">
        <v>1772</v>
      </c>
      <c r="B141" s="154" t="s">
        <v>1773</v>
      </c>
      <c r="C141" s="154" t="s">
        <v>1641</v>
      </c>
      <c r="D141" s="179"/>
      <c r="E141" s="179"/>
      <c r="F141" s="179"/>
      <c r="G141" s="179"/>
      <c r="H141" s="179"/>
      <c r="I141" s="179"/>
      <c r="J141" s="179"/>
      <c r="K141" s="179"/>
      <c r="L141" s="179">
        <f>VLOOKUP(A141,Sheet1!$A$1:$E$2000,5,FALSE)</f>
        <v>0</v>
      </c>
      <c r="M141" s="21" t="e">
        <f t="shared" si="17"/>
        <v>#DIV/0!</v>
      </c>
      <c r="N141" s="21" t="e">
        <f t="shared" si="18"/>
        <v>#DIV/0!</v>
      </c>
      <c r="O141" s="21" t="e">
        <f t="shared" si="19"/>
        <v>#DIV/0!</v>
      </c>
      <c r="P141" s="21" t="e">
        <f t="shared" si="20"/>
        <v>#DIV/0!</v>
      </c>
      <c r="Q141" s="21" t="e">
        <f t="shared" si="21"/>
        <v>#DIV/0!</v>
      </c>
      <c r="R141" s="23" t="e">
        <f t="shared" si="22"/>
        <v>#DIV/0!</v>
      </c>
      <c r="S141" s="23" t="e">
        <f t="shared" si="23"/>
        <v>#DIV/0!</v>
      </c>
      <c r="T141" s="11">
        <f t="shared" si="24"/>
        <v>0</v>
      </c>
    </row>
    <row r="142" spans="1:20">
      <c r="A142" s="154" t="s">
        <v>1774</v>
      </c>
      <c r="B142" s="154" t="s">
        <v>1775</v>
      </c>
      <c r="C142" s="154" t="s">
        <v>1641</v>
      </c>
      <c r="D142" s="179"/>
      <c r="E142" s="179"/>
      <c r="F142" s="179"/>
      <c r="G142" s="179"/>
      <c r="H142" s="179"/>
      <c r="I142" s="179"/>
      <c r="J142" s="179"/>
      <c r="K142" s="179"/>
      <c r="L142" s="179">
        <f>VLOOKUP(A142,Sheet1!$A$1:$E$2000,5,FALSE)</f>
        <v>0</v>
      </c>
      <c r="M142" s="21" t="e">
        <f t="shared" si="17"/>
        <v>#DIV/0!</v>
      </c>
      <c r="N142" s="21" t="e">
        <f t="shared" si="18"/>
        <v>#DIV/0!</v>
      </c>
      <c r="O142" s="21" t="e">
        <f t="shared" si="19"/>
        <v>#DIV/0!</v>
      </c>
      <c r="P142" s="21" t="e">
        <f t="shared" si="20"/>
        <v>#DIV/0!</v>
      </c>
      <c r="Q142" s="21" t="e">
        <f t="shared" si="21"/>
        <v>#DIV/0!</v>
      </c>
      <c r="R142" s="23" t="e">
        <f t="shared" si="22"/>
        <v>#DIV/0!</v>
      </c>
      <c r="S142" s="23" t="e">
        <f t="shared" si="23"/>
        <v>#DIV/0!</v>
      </c>
      <c r="T142" s="11">
        <f t="shared" si="24"/>
        <v>0</v>
      </c>
    </row>
    <row r="143" spans="1:20">
      <c r="A143" s="154" t="s">
        <v>1776</v>
      </c>
      <c r="B143" s="154" t="s">
        <v>1777</v>
      </c>
      <c r="C143" s="154" t="s">
        <v>1641</v>
      </c>
      <c r="D143" s="179"/>
      <c r="E143" s="179"/>
      <c r="F143" s="179"/>
      <c r="G143" s="179"/>
      <c r="H143" s="179"/>
      <c r="I143" s="179"/>
      <c r="J143" s="179"/>
      <c r="K143" s="179"/>
      <c r="L143" s="179">
        <f>VLOOKUP(A143,Sheet1!$A$1:$E$2000,5,FALSE)</f>
        <v>0</v>
      </c>
      <c r="M143" s="21" t="e">
        <f t="shared" si="17"/>
        <v>#DIV/0!</v>
      </c>
      <c r="N143" s="21" t="e">
        <f t="shared" si="18"/>
        <v>#DIV/0!</v>
      </c>
      <c r="O143" s="21" t="e">
        <f t="shared" si="19"/>
        <v>#DIV/0!</v>
      </c>
      <c r="P143" s="21" t="e">
        <f t="shared" si="20"/>
        <v>#DIV/0!</v>
      </c>
      <c r="Q143" s="21" t="e">
        <f t="shared" si="21"/>
        <v>#DIV/0!</v>
      </c>
      <c r="R143" s="23" t="e">
        <f t="shared" si="22"/>
        <v>#DIV/0!</v>
      </c>
      <c r="S143" s="23" t="e">
        <f t="shared" si="23"/>
        <v>#DIV/0!</v>
      </c>
      <c r="T143" s="11">
        <f t="shared" si="24"/>
        <v>0</v>
      </c>
    </row>
    <row r="144" spans="1:20">
      <c r="A144" s="154" t="s">
        <v>4165</v>
      </c>
      <c r="B144" s="154" t="s">
        <v>4166</v>
      </c>
      <c r="C144" s="154" t="s">
        <v>1641</v>
      </c>
      <c r="D144" s="179"/>
      <c r="E144" s="179"/>
      <c r="F144" s="179"/>
      <c r="G144" s="179"/>
      <c r="H144" s="179"/>
      <c r="I144" s="179"/>
      <c r="J144" s="179"/>
      <c r="K144" s="179"/>
      <c r="L144" s="179">
        <f>VLOOKUP(A144,Sheet1!$A$1:$E$2000,5,FALSE)</f>
        <v>0</v>
      </c>
      <c r="M144" s="21" t="e">
        <f t="shared" si="17"/>
        <v>#DIV/0!</v>
      </c>
      <c r="N144" s="21" t="e">
        <f t="shared" si="18"/>
        <v>#DIV/0!</v>
      </c>
      <c r="O144" s="21" t="e">
        <f t="shared" si="19"/>
        <v>#DIV/0!</v>
      </c>
      <c r="P144" s="21" t="e">
        <f t="shared" si="20"/>
        <v>#DIV/0!</v>
      </c>
      <c r="Q144" s="21" t="e">
        <f t="shared" si="21"/>
        <v>#DIV/0!</v>
      </c>
      <c r="R144" s="23" t="e">
        <f t="shared" si="22"/>
        <v>#DIV/0!</v>
      </c>
      <c r="S144" s="23" t="e">
        <f t="shared" si="23"/>
        <v>#DIV/0!</v>
      </c>
      <c r="T144" s="11">
        <f t="shared" si="24"/>
        <v>0</v>
      </c>
    </row>
    <row r="145" spans="1:20">
      <c r="A145" s="154" t="s">
        <v>4234</v>
      </c>
      <c r="B145" s="154" t="s">
        <v>4235</v>
      </c>
      <c r="C145" s="154" t="s">
        <v>1641</v>
      </c>
      <c r="D145" s="179"/>
      <c r="E145" s="179"/>
      <c r="F145" s="179"/>
      <c r="G145" s="179"/>
      <c r="H145" s="179"/>
      <c r="I145" s="179"/>
      <c r="J145" s="179"/>
      <c r="K145" s="179"/>
      <c r="L145" s="179">
        <f>VLOOKUP(A145,Sheet1!$A$1:$E$2000,5,FALSE)</f>
        <v>0</v>
      </c>
      <c r="M145" s="21" t="e">
        <f t="shared" si="17"/>
        <v>#DIV/0!</v>
      </c>
      <c r="N145" s="21" t="e">
        <f t="shared" si="18"/>
        <v>#DIV/0!</v>
      </c>
      <c r="O145" s="21" t="e">
        <f t="shared" si="19"/>
        <v>#DIV/0!</v>
      </c>
      <c r="P145" s="21" t="e">
        <f t="shared" si="20"/>
        <v>#DIV/0!</v>
      </c>
      <c r="Q145" s="21" t="e">
        <f t="shared" si="21"/>
        <v>#DIV/0!</v>
      </c>
      <c r="R145" s="23" t="e">
        <f t="shared" si="22"/>
        <v>#DIV/0!</v>
      </c>
      <c r="S145" s="23" t="e">
        <f t="shared" si="23"/>
        <v>#DIV/0!</v>
      </c>
      <c r="T145" s="11">
        <f t="shared" si="24"/>
        <v>0</v>
      </c>
    </row>
    <row r="146" spans="1:20">
      <c r="A146" s="154" t="s">
        <v>1778</v>
      </c>
      <c r="B146" s="154" t="s">
        <v>3678</v>
      </c>
      <c r="C146" s="154" t="s">
        <v>1641</v>
      </c>
      <c r="D146" s="179"/>
      <c r="E146" s="179"/>
      <c r="F146" s="179"/>
      <c r="G146" s="179"/>
      <c r="H146" s="179"/>
      <c r="I146" s="179"/>
      <c r="J146" s="179"/>
      <c r="K146" s="179"/>
      <c r="L146" s="179">
        <f>VLOOKUP(A146,Sheet1!$A$1:$E$2000,5,FALSE)</f>
        <v>0</v>
      </c>
      <c r="M146" s="21" t="e">
        <f t="shared" si="17"/>
        <v>#DIV/0!</v>
      </c>
      <c r="N146" s="21" t="e">
        <f t="shared" si="18"/>
        <v>#DIV/0!</v>
      </c>
      <c r="O146" s="21" t="e">
        <f t="shared" si="19"/>
        <v>#DIV/0!</v>
      </c>
      <c r="P146" s="21" t="e">
        <f t="shared" si="20"/>
        <v>#DIV/0!</v>
      </c>
      <c r="Q146" s="21" t="e">
        <f t="shared" si="21"/>
        <v>#DIV/0!</v>
      </c>
      <c r="R146" s="23" t="e">
        <f t="shared" si="22"/>
        <v>#DIV/0!</v>
      </c>
      <c r="S146" s="23" t="e">
        <f t="shared" si="23"/>
        <v>#DIV/0!</v>
      </c>
      <c r="T146" s="11">
        <f t="shared" si="24"/>
        <v>0</v>
      </c>
    </row>
    <row r="147" spans="1:20">
      <c r="A147" s="154" t="s">
        <v>1780</v>
      </c>
      <c r="B147" s="154" t="s">
        <v>3737</v>
      </c>
      <c r="C147" s="154" t="s">
        <v>1641</v>
      </c>
      <c r="D147" s="179"/>
      <c r="E147" s="179"/>
      <c r="F147" s="179"/>
      <c r="G147" s="179"/>
      <c r="H147" s="179"/>
      <c r="I147" s="179"/>
      <c r="J147" s="179"/>
      <c r="K147" s="179"/>
      <c r="L147" s="179">
        <f>VLOOKUP(A147,Sheet1!$A$1:$E$2000,5,FALSE)</f>
        <v>0</v>
      </c>
      <c r="M147" s="21" t="e">
        <f t="shared" si="17"/>
        <v>#DIV/0!</v>
      </c>
      <c r="N147" s="21" t="e">
        <f t="shared" si="18"/>
        <v>#DIV/0!</v>
      </c>
      <c r="O147" s="21" t="e">
        <f t="shared" si="19"/>
        <v>#DIV/0!</v>
      </c>
      <c r="P147" s="21" t="e">
        <f t="shared" si="20"/>
        <v>#DIV/0!</v>
      </c>
      <c r="Q147" s="21" t="e">
        <f t="shared" si="21"/>
        <v>#DIV/0!</v>
      </c>
      <c r="R147" s="23" t="e">
        <f t="shared" si="22"/>
        <v>#DIV/0!</v>
      </c>
      <c r="S147" s="23" t="e">
        <f t="shared" si="23"/>
        <v>#DIV/0!</v>
      </c>
      <c r="T147" s="11">
        <f t="shared" si="24"/>
        <v>0</v>
      </c>
    </row>
    <row r="148" spans="1:20">
      <c r="A148" s="154" t="s">
        <v>109</v>
      </c>
      <c r="B148" s="154" t="s">
        <v>1783</v>
      </c>
      <c r="C148" s="154" t="s">
        <v>1641</v>
      </c>
      <c r="D148" s="179">
        <v>2511656345896</v>
      </c>
      <c r="E148" s="179">
        <v>3320816772236</v>
      </c>
      <c r="F148" s="179">
        <v>2521794493538</v>
      </c>
      <c r="G148" s="179">
        <v>2044102438055</v>
      </c>
      <c r="H148" s="179">
        <v>2756531237258</v>
      </c>
      <c r="I148" s="179">
        <v>4747605078583</v>
      </c>
      <c r="J148" s="179">
        <v>2549118933504</v>
      </c>
      <c r="K148" s="179">
        <v>1361084899485</v>
      </c>
      <c r="L148" s="179">
        <f>VLOOKUP(A148,Sheet1!$A$1:$E$2000,5,FALSE)</f>
        <v>2944603136328</v>
      </c>
      <c r="M148" s="21">
        <f t="shared" si="17"/>
        <v>9.7495380593018252E-2</v>
      </c>
      <c r="N148" s="21">
        <f t="shared" si="18"/>
        <v>0.42964981334586039</v>
      </c>
      <c r="O148" s="21">
        <f t="shared" si="19"/>
        <v>1.0835315897476107E-2</v>
      </c>
      <c r="P148" s="21">
        <f t="shared" si="20"/>
        <v>-0.33414056255414643</v>
      </c>
      <c r="Q148" s="21">
        <f t="shared" si="21"/>
        <v>6.8227740911465412E-2</v>
      </c>
      <c r="R148" s="23">
        <f t="shared" si="22"/>
        <v>-6.3861493585313914E-2</v>
      </c>
      <c r="S148" s="23">
        <f t="shared" si="23"/>
        <v>9.011980012883547E-2</v>
      </c>
      <c r="T148" s="11">
        <f t="shared" si="24"/>
        <v>11602412047900</v>
      </c>
    </row>
    <row r="149" spans="1:20">
      <c r="A149" s="154" t="s">
        <v>110</v>
      </c>
      <c r="B149" s="154" t="s">
        <v>1784</v>
      </c>
      <c r="C149" s="154" t="s">
        <v>1641</v>
      </c>
      <c r="D149" s="179">
        <v>9518631896</v>
      </c>
      <c r="E149" s="179">
        <v>13198660942</v>
      </c>
      <c r="F149" s="179">
        <v>15809873009</v>
      </c>
      <c r="G149" s="179">
        <v>16210564299</v>
      </c>
      <c r="H149" s="179">
        <v>15762626381</v>
      </c>
      <c r="I149" s="179">
        <v>16164774865</v>
      </c>
      <c r="J149" s="179">
        <v>20627267262</v>
      </c>
      <c r="K149" s="179">
        <v>20949672542</v>
      </c>
      <c r="L149" s="179">
        <f>VLOOKUP(A149,Sheet1!$A$1:$E$2000,5,FALSE)</f>
        <v>17175973951</v>
      </c>
      <c r="M149" s="21">
        <f t="shared" si="17"/>
        <v>0.65597604290422284</v>
      </c>
      <c r="N149" s="21">
        <f t="shared" si="18"/>
        <v>0.22472839752716181</v>
      </c>
      <c r="O149" s="21">
        <f t="shared" si="19"/>
        <v>0.30470796636112307</v>
      </c>
      <c r="P149" s="21">
        <f t="shared" si="20"/>
        <v>0.29234690141492153</v>
      </c>
      <c r="Q149" s="21">
        <f t="shared" si="21"/>
        <v>8.9664471886717112E-2</v>
      </c>
      <c r="R149" s="23">
        <f t="shared" si="22"/>
        <v>0.22957611377533621</v>
      </c>
      <c r="S149" s="23">
        <f t="shared" si="23"/>
        <v>0.22852689184057073</v>
      </c>
      <c r="T149" s="11">
        <f t="shared" si="24"/>
        <v>74917688620</v>
      </c>
    </row>
    <row r="150" spans="1:20">
      <c r="A150" s="154" t="s">
        <v>3754</v>
      </c>
      <c r="B150" s="154" t="s">
        <v>3755</v>
      </c>
      <c r="C150" s="154" t="s">
        <v>1641</v>
      </c>
      <c r="D150" s="179">
        <v>104587813380</v>
      </c>
      <c r="E150" s="179">
        <v>516269394537</v>
      </c>
      <c r="F150" s="179">
        <v>388207174441</v>
      </c>
      <c r="G150" s="179">
        <v>586545613629</v>
      </c>
      <c r="H150" s="179">
        <v>451822818434</v>
      </c>
      <c r="I150" s="179">
        <v>528143582281</v>
      </c>
      <c r="J150" s="179">
        <v>1744031192174</v>
      </c>
      <c r="K150" s="179">
        <v>533381909940</v>
      </c>
      <c r="L150" s="179">
        <f>VLOOKUP(A150,Sheet1!$A$1:$E$2000,5,FALSE)</f>
        <v>579385955223</v>
      </c>
      <c r="M150" s="21">
        <f t="shared" si="17"/>
        <v>3.3200331265401584</v>
      </c>
      <c r="N150" s="21">
        <f t="shared" si="18"/>
        <v>2.2999983864333062E-2</v>
      </c>
      <c r="O150" s="21">
        <f t="shared" si="19"/>
        <v>3.4925269469461058</v>
      </c>
      <c r="P150" s="21">
        <f t="shared" si="20"/>
        <v>-9.0638651886035482E-2</v>
      </c>
      <c r="Q150" s="21">
        <f t="shared" si="21"/>
        <v>0.28233000101926853</v>
      </c>
      <c r="R150" s="23">
        <f t="shared" si="22"/>
        <v>1.00255706344085</v>
      </c>
      <c r="S150" s="23">
        <f t="shared" si="23"/>
        <v>0.7422607762350093</v>
      </c>
      <c r="T150" s="11">
        <f t="shared" si="24"/>
        <v>3384942639618</v>
      </c>
    </row>
    <row r="151" spans="1:20">
      <c r="A151" s="154" t="s">
        <v>762</v>
      </c>
      <c r="B151" s="154" t="s">
        <v>1785</v>
      </c>
      <c r="C151" s="154" t="s">
        <v>1641</v>
      </c>
      <c r="D151" s="179">
        <v>89662202743</v>
      </c>
      <c r="E151" s="179">
        <v>21460036310</v>
      </c>
      <c r="F151" s="179">
        <v>-27338001098</v>
      </c>
      <c r="G151" s="179">
        <v>31038790590</v>
      </c>
      <c r="H151" s="179">
        <v>378240835561</v>
      </c>
      <c r="I151" s="179">
        <v>165820759376</v>
      </c>
      <c r="J151" s="179">
        <v>74645813663</v>
      </c>
      <c r="K151" s="179">
        <v>89814403200</v>
      </c>
      <c r="L151" s="179">
        <f>VLOOKUP(A151,Sheet1!$A$1:$E$2000,5,FALSE)</f>
        <v>206675501563</v>
      </c>
      <c r="M151" s="21">
        <f t="shared" si="17"/>
        <v>3.2185092936558437</v>
      </c>
      <c r="N151" s="21">
        <f t="shared" si="18"/>
        <v>6.7269561421352506</v>
      </c>
      <c r="O151" s="21">
        <f t="shared" si="19"/>
        <v>3.7304781134294767</v>
      </c>
      <c r="P151" s="21">
        <f t="shared" si="20"/>
        <v>1.8936180016284585</v>
      </c>
      <c r="Q151" s="21">
        <f t="shared" si="21"/>
        <v>-0.4535875502271916</v>
      </c>
      <c r="R151" s="23">
        <f t="shared" si="22"/>
        <v>-2.8292037102529796E-2</v>
      </c>
      <c r="S151" s="23">
        <f t="shared" si="23"/>
        <v>0.33107155778126818</v>
      </c>
      <c r="T151" s="11">
        <f t="shared" si="24"/>
        <v>536956477802</v>
      </c>
    </row>
    <row r="152" spans="1:20">
      <c r="A152" s="154" t="s">
        <v>4267</v>
      </c>
      <c r="B152" s="154" t="s">
        <v>4299</v>
      </c>
      <c r="C152" s="154" t="s">
        <v>1641</v>
      </c>
      <c r="D152" s="179"/>
      <c r="E152" s="179"/>
      <c r="F152" s="179"/>
      <c r="G152" s="179"/>
      <c r="H152" s="179">
        <v>91031680552</v>
      </c>
      <c r="I152" s="179">
        <v>319132898981</v>
      </c>
      <c r="J152" s="179">
        <v>27185549462</v>
      </c>
      <c r="K152" s="179">
        <v>43174332438</v>
      </c>
      <c r="L152" s="179">
        <f>VLOOKUP(A152,Sheet1!$A$1:$E$2000,5,FALSE)</f>
        <v>-199953913974</v>
      </c>
      <c r="M152" s="21" t="e">
        <f t="shared" si="17"/>
        <v>#DIV/0!</v>
      </c>
      <c r="N152" s="21" t="e">
        <f t="shared" si="18"/>
        <v>#DIV/0!</v>
      </c>
      <c r="O152" s="21" t="e">
        <f t="shared" si="19"/>
        <v>#DIV/0!</v>
      </c>
      <c r="P152" s="21" t="e">
        <f t="shared" si="20"/>
        <v>#DIV/0!</v>
      </c>
      <c r="Q152" s="21">
        <f t="shared" si="21"/>
        <v>-3.1965310621699485</v>
      </c>
      <c r="R152" s="23">
        <f t="shared" si="22"/>
        <v>-2.4236146283158209</v>
      </c>
      <c r="S152" s="23">
        <f t="shared" si="23"/>
        <v>1.0821198263908767</v>
      </c>
      <c r="T152" s="11">
        <f t="shared" si="24"/>
        <v>189538866907</v>
      </c>
    </row>
    <row r="153" spans="1:20">
      <c r="A153" s="154" t="s">
        <v>111</v>
      </c>
      <c r="B153" s="154" t="s">
        <v>3679</v>
      </c>
      <c r="C153" s="154" t="s">
        <v>1641</v>
      </c>
      <c r="D153" s="179">
        <v>108549790946</v>
      </c>
      <c r="E153" s="179">
        <v>849410458792</v>
      </c>
      <c r="F153" s="179">
        <v>98863822710</v>
      </c>
      <c r="G153" s="179">
        <v>574473871468</v>
      </c>
      <c r="H153" s="179">
        <v>233741873119</v>
      </c>
      <c r="I153" s="179">
        <v>656870926449</v>
      </c>
      <c r="J153" s="179">
        <v>621931709410</v>
      </c>
      <c r="K153" s="179">
        <v>-34652979800</v>
      </c>
      <c r="L153" s="179">
        <f>VLOOKUP(A153,Sheet1!$A$1:$E$2000,5,FALSE)</f>
        <v>245633005037</v>
      </c>
      <c r="M153" s="21">
        <f t="shared" si="17"/>
        <v>1.1533148160117508</v>
      </c>
      <c r="N153" s="21">
        <f t="shared" si="18"/>
        <v>-0.22667431316636077</v>
      </c>
      <c r="O153" s="21">
        <f t="shared" si="19"/>
        <v>5.2907916400757591</v>
      </c>
      <c r="P153" s="21">
        <f t="shared" si="20"/>
        <v>-1.0603212461368319</v>
      </c>
      <c r="Q153" s="21">
        <f t="shared" si="21"/>
        <v>5.087292130985073E-2</v>
      </c>
      <c r="R153" s="23">
        <f t="shared" si="22"/>
        <v>-8.1765520163806796E-2</v>
      </c>
      <c r="S153" s="23">
        <f t="shared" si="23"/>
        <v>-0.15184109276546853</v>
      </c>
      <c r="T153" s="11">
        <f t="shared" si="24"/>
        <v>1489782661096</v>
      </c>
    </row>
    <row r="154" spans="1:20">
      <c r="A154" s="154" t="s">
        <v>858</v>
      </c>
      <c r="B154" s="154" t="s">
        <v>2750</v>
      </c>
      <c r="C154" s="154" t="s">
        <v>1641</v>
      </c>
      <c r="D154" s="179">
        <v>31846575922</v>
      </c>
      <c r="E154" s="179">
        <v>32193811041</v>
      </c>
      <c r="F154" s="179">
        <v>48853149265</v>
      </c>
      <c r="G154" s="179">
        <v>68593675961</v>
      </c>
      <c r="H154" s="179">
        <v>51544150788</v>
      </c>
      <c r="I154" s="179">
        <v>32819010356</v>
      </c>
      <c r="J154" s="179">
        <v>39561650893</v>
      </c>
      <c r="K154" s="179">
        <v>44991958363</v>
      </c>
      <c r="L154" s="179">
        <f>VLOOKUP(A154,Sheet1!$A$1:$E$2000,5,FALSE)</f>
        <v>48329465555</v>
      </c>
      <c r="M154" s="21">
        <f t="shared" si="17"/>
        <v>0.61851468472604854</v>
      </c>
      <c r="N154" s="21">
        <f t="shared" si="18"/>
        <v>1.9419860363962059E-2</v>
      </c>
      <c r="O154" s="21">
        <f t="shared" si="19"/>
        <v>-0.19019241362719547</v>
      </c>
      <c r="P154" s="21">
        <f t="shared" si="20"/>
        <v>-0.34408008125150086</v>
      </c>
      <c r="Q154" s="21">
        <f t="shared" si="21"/>
        <v>-6.2367604933912524E-2</v>
      </c>
      <c r="R154" s="23">
        <f t="shared" si="22"/>
        <v>-0.21366762921121099</v>
      </c>
      <c r="S154" s="23">
        <f t="shared" si="23"/>
        <v>-0.17636871260201059</v>
      </c>
      <c r="T154" s="11">
        <f t="shared" si="24"/>
        <v>165702085167</v>
      </c>
    </row>
    <row r="155" spans="1:20">
      <c r="A155" s="154" t="s">
        <v>112</v>
      </c>
      <c r="B155" s="154" t="s">
        <v>1787</v>
      </c>
      <c r="C155" s="154" t="s">
        <v>1641</v>
      </c>
      <c r="D155" s="179">
        <v>5185964640</v>
      </c>
      <c r="E155" s="179">
        <v>3650321792</v>
      </c>
      <c r="F155" s="179">
        <v>2961041712</v>
      </c>
      <c r="G155" s="179">
        <v>14269833943</v>
      </c>
      <c r="H155" s="179">
        <v>2867000258</v>
      </c>
      <c r="I155" s="179">
        <v>-70714915861</v>
      </c>
      <c r="J155" s="179">
        <v>-32335610556</v>
      </c>
      <c r="K155" s="179">
        <v>131576065636</v>
      </c>
      <c r="L155" s="179">
        <f>VLOOKUP(A155,Sheet1!$A$1:$E$2000,5,FALSE)</f>
        <v>10312986589</v>
      </c>
      <c r="M155" s="21">
        <f t="shared" si="17"/>
        <v>-0.44716162623121936</v>
      </c>
      <c r="N155" s="21">
        <f t="shared" si="18"/>
        <v>-20.372241651675186</v>
      </c>
      <c r="O155" s="21">
        <f t="shared" si="19"/>
        <v>-11.920349559736293</v>
      </c>
      <c r="P155" s="21">
        <f t="shared" si="20"/>
        <v>8.2205744062315471</v>
      </c>
      <c r="Q155" s="21">
        <f t="shared" si="21"/>
        <v>2.5971348660408804</v>
      </c>
      <c r="R155" s="23">
        <f t="shared" si="22"/>
        <v>4.45099602282533</v>
      </c>
      <c r="S155" s="23">
        <f t="shared" si="23"/>
        <v>0.63543045625828043</v>
      </c>
      <c r="T155" s="11">
        <f t="shared" si="24"/>
        <v>38838525808</v>
      </c>
    </row>
    <row r="156" spans="1:20">
      <c r="A156" s="154" t="s">
        <v>114</v>
      </c>
      <c r="B156" s="154" t="s">
        <v>1789</v>
      </c>
      <c r="C156" s="154" t="s">
        <v>1641</v>
      </c>
      <c r="D156" s="179">
        <v>559415059763</v>
      </c>
      <c r="E156" s="179">
        <v>330356887390</v>
      </c>
      <c r="F156" s="179">
        <v>335047467056</v>
      </c>
      <c r="G156" s="179">
        <v>230660181393</v>
      </c>
      <c r="H156" s="179">
        <v>402975060813</v>
      </c>
      <c r="I156" s="179">
        <v>445261803844</v>
      </c>
      <c r="J156" s="179">
        <v>315208520917</v>
      </c>
      <c r="K156" s="179">
        <v>592184439722</v>
      </c>
      <c r="L156" s="179">
        <f>VLOOKUP(A156,Sheet1!$A$1:$E$2000,5,FALSE)</f>
        <v>534243825954</v>
      </c>
      <c r="M156" s="21">
        <f t="shared" si="17"/>
        <v>-0.27964924472408176</v>
      </c>
      <c r="N156" s="21">
        <f t="shared" si="18"/>
        <v>0.34782055661624511</v>
      </c>
      <c r="O156" s="21">
        <f t="shared" si="19"/>
        <v>-5.9212344786012394E-2</v>
      </c>
      <c r="P156" s="21">
        <f t="shared" si="20"/>
        <v>1.5673457644301125</v>
      </c>
      <c r="Q156" s="21">
        <f t="shared" si="21"/>
        <v>0.32574910436433951</v>
      </c>
      <c r="R156" s="23">
        <f t="shared" si="22"/>
        <v>0.48824457462580756</v>
      </c>
      <c r="S156" s="23">
        <f t="shared" si="23"/>
        <v>0.45253354501285581</v>
      </c>
      <c r="T156" s="11">
        <f t="shared" si="24"/>
        <v>1886898590437</v>
      </c>
    </row>
    <row r="157" spans="1:20">
      <c r="A157" s="154" t="s">
        <v>3738</v>
      </c>
      <c r="B157" s="154" t="s">
        <v>3739</v>
      </c>
      <c r="C157" s="154" t="s">
        <v>1641</v>
      </c>
      <c r="D157" s="179">
        <v>98837334</v>
      </c>
      <c r="E157" s="179">
        <v>1103794595</v>
      </c>
      <c r="F157" s="179">
        <v>2764772789</v>
      </c>
      <c r="G157" s="179">
        <v>1988279652</v>
      </c>
      <c r="H157" s="179">
        <v>2006724950</v>
      </c>
      <c r="I157" s="179">
        <v>5887477412</v>
      </c>
      <c r="J157" s="179">
        <v>5326410042</v>
      </c>
      <c r="K157" s="179">
        <v>4599758168</v>
      </c>
      <c r="L157" s="179">
        <f>VLOOKUP(A157,Sheet1!$A$1:$E$2000,5,FALSE)</f>
        <v>2361195397</v>
      </c>
      <c r="M157" s="21">
        <f t="shared" si="17"/>
        <v>19.303309172624992</v>
      </c>
      <c r="N157" s="21">
        <f t="shared" si="18"/>
        <v>4.3338523658924055</v>
      </c>
      <c r="O157" s="21">
        <f t="shared" si="19"/>
        <v>0.92652722248706998</v>
      </c>
      <c r="P157" s="21">
        <f t="shared" si="20"/>
        <v>1.3134362228035315</v>
      </c>
      <c r="Q157" s="21">
        <f t="shared" si="21"/>
        <v>0.17664127164014182</v>
      </c>
      <c r="R157" s="23">
        <f t="shared" si="22"/>
        <v>0.81771719633244944</v>
      </c>
      <c r="S157" s="23">
        <f t="shared" si="23"/>
        <v>1.3112703808597144</v>
      </c>
      <c r="T157" s="11">
        <f t="shared" si="24"/>
        <v>18174841019</v>
      </c>
    </row>
    <row r="158" spans="1:20">
      <c r="A158" s="154" t="s">
        <v>115</v>
      </c>
      <c r="B158" s="154" t="s">
        <v>3962</v>
      </c>
      <c r="C158" s="154" t="s">
        <v>1641</v>
      </c>
      <c r="D158" s="179">
        <v>28829736426</v>
      </c>
      <c r="E158" s="179">
        <v>31141529483</v>
      </c>
      <c r="F158" s="179">
        <v>27611968079</v>
      </c>
      <c r="G158" s="179">
        <v>13084898011</v>
      </c>
      <c r="H158" s="179">
        <v>29628785414</v>
      </c>
      <c r="I158" s="179">
        <v>26794089799</v>
      </c>
      <c r="J158" s="179">
        <v>2852501225</v>
      </c>
      <c r="K158" s="179">
        <v>37647023487</v>
      </c>
      <c r="L158" s="179">
        <f>VLOOKUP(A158,Sheet1!$A$1:$E$2000,5,FALSE)</f>
        <v>26370541110</v>
      </c>
      <c r="M158" s="21">
        <f t="shared" si="17"/>
        <v>2.7716139204081672E-2</v>
      </c>
      <c r="N158" s="21">
        <f t="shared" si="18"/>
        <v>-0.13960263854006416</v>
      </c>
      <c r="O158" s="21">
        <f t="shared" si="19"/>
        <v>-0.89669330281569315</v>
      </c>
      <c r="P158" s="21">
        <f t="shared" si="20"/>
        <v>1.8771354163671363</v>
      </c>
      <c r="Q158" s="21">
        <f t="shared" si="21"/>
        <v>-0.10996887852380327</v>
      </c>
      <c r="R158" s="23">
        <f t="shared" si="22"/>
        <v>-4.9136916730923602E-2</v>
      </c>
      <c r="S158" s="23">
        <f t="shared" si="23"/>
        <v>-7.6901962684857939E-2</v>
      </c>
      <c r="T158" s="11">
        <f t="shared" si="24"/>
        <v>93664155621</v>
      </c>
    </row>
    <row r="159" spans="1:20">
      <c r="A159" s="154" t="s">
        <v>116</v>
      </c>
      <c r="B159" s="154" t="s">
        <v>1791</v>
      </c>
      <c r="C159" s="154" t="s">
        <v>1641</v>
      </c>
      <c r="D159" s="179">
        <v>1697525663</v>
      </c>
      <c r="E159" s="179">
        <v>2071818630</v>
      </c>
      <c r="F159" s="179">
        <v>2283488732</v>
      </c>
      <c r="G159" s="179">
        <v>2501984275</v>
      </c>
      <c r="H159" s="179">
        <v>1281050903</v>
      </c>
      <c r="I159" s="179">
        <v>1279895546</v>
      </c>
      <c r="J159" s="179">
        <v>1851558617</v>
      </c>
      <c r="K159" s="179">
        <v>1540749566</v>
      </c>
      <c r="L159" s="179">
        <f>VLOOKUP(A159,Sheet1!$A$1:$E$2000,5,FALSE)</f>
        <v>1830907382</v>
      </c>
      <c r="M159" s="21">
        <f t="shared" si="17"/>
        <v>-0.24534224670510915</v>
      </c>
      <c r="N159" s="21">
        <f t="shared" si="18"/>
        <v>-0.38223571915655569</v>
      </c>
      <c r="O159" s="21">
        <f t="shared" si="19"/>
        <v>-0.18915360034279338</v>
      </c>
      <c r="P159" s="21">
        <f t="shared" si="20"/>
        <v>-0.38418894898929773</v>
      </c>
      <c r="Q159" s="21">
        <f t="shared" si="21"/>
        <v>0.42922297444413104</v>
      </c>
      <c r="R159" s="23">
        <f t="shared" si="22"/>
        <v>-0.13901014114687632</v>
      </c>
      <c r="S159" s="23">
        <f t="shared" si="23"/>
        <v>-0.20092929499622658</v>
      </c>
      <c r="T159" s="11">
        <f t="shared" si="24"/>
        <v>6503111111</v>
      </c>
    </row>
    <row r="160" spans="1:20">
      <c r="A160" s="154" t="s">
        <v>787</v>
      </c>
      <c r="B160" s="154" t="s">
        <v>1793</v>
      </c>
      <c r="C160" s="154" t="s">
        <v>1641</v>
      </c>
      <c r="D160" s="179">
        <v>475562877828</v>
      </c>
      <c r="E160" s="179">
        <v>820840325114</v>
      </c>
      <c r="F160" s="179">
        <v>943784293874</v>
      </c>
      <c r="G160" s="179">
        <v>1748529121666</v>
      </c>
      <c r="H160" s="179">
        <v>1184647986486</v>
      </c>
      <c r="I160" s="179">
        <v>1446811095857</v>
      </c>
      <c r="J160" s="179">
        <v>1897263225431</v>
      </c>
      <c r="K160" s="179">
        <v>694400435899</v>
      </c>
      <c r="L160" s="179">
        <f>VLOOKUP(A160,Sheet1!$A$1:$E$2000,5,FALSE)</f>
        <v>2250751648382</v>
      </c>
      <c r="M160" s="21">
        <f t="shared" si="17"/>
        <v>1.4910438592190949</v>
      </c>
      <c r="N160" s="21">
        <f t="shared" si="18"/>
        <v>0.76259748892826862</v>
      </c>
      <c r="O160" s="21">
        <f t="shared" si="19"/>
        <v>1.010272090504077</v>
      </c>
      <c r="P160" s="21">
        <f t="shared" si="20"/>
        <v>-0.60286595899679685</v>
      </c>
      <c r="Q160" s="21">
        <f t="shared" si="21"/>
        <v>0.89993286955930607</v>
      </c>
      <c r="R160" s="23">
        <f t="shared" si="22"/>
        <v>0.24902334781601868</v>
      </c>
      <c r="S160" s="23">
        <f t="shared" si="23"/>
        <v>0.33875943917238338</v>
      </c>
      <c r="T160" s="11">
        <f t="shared" si="24"/>
        <v>6289226405569</v>
      </c>
    </row>
    <row r="161" spans="1:20">
      <c r="A161" s="154" t="s">
        <v>118</v>
      </c>
      <c r="B161" s="154" t="s">
        <v>1794</v>
      </c>
      <c r="C161" s="154" t="s">
        <v>1641</v>
      </c>
      <c r="D161" s="179">
        <v>214881967000</v>
      </c>
      <c r="E161" s="179">
        <v>262667182000</v>
      </c>
      <c r="F161" s="179">
        <v>331598452000</v>
      </c>
      <c r="G161" s="179">
        <v>204285482000</v>
      </c>
      <c r="H161" s="179">
        <v>340703653000</v>
      </c>
      <c r="I161" s="179">
        <v>492902796000</v>
      </c>
      <c r="J161" s="179">
        <v>415963585000</v>
      </c>
      <c r="K161" s="179">
        <v>873238738000</v>
      </c>
      <c r="L161" s="179">
        <f>VLOOKUP(A161,Sheet1!$A$1:$E$2000,5,FALSE)</f>
        <v>1125563507000</v>
      </c>
      <c r="M161" s="21">
        <f t="shared" si="17"/>
        <v>0.58553859943026298</v>
      </c>
      <c r="N161" s="21">
        <f t="shared" si="18"/>
        <v>0.87652980569152339</v>
      </c>
      <c r="O161" s="21">
        <f t="shared" si="19"/>
        <v>0.25441956224813739</v>
      </c>
      <c r="P161" s="21">
        <f t="shared" si="20"/>
        <v>3.2746000814683445</v>
      </c>
      <c r="Q161" s="21">
        <f t="shared" si="21"/>
        <v>2.3036437886388028</v>
      </c>
      <c r="R161" s="23">
        <f t="shared" si="22"/>
        <v>1.7547342282865339</v>
      </c>
      <c r="S161" s="23">
        <f t="shared" si="23"/>
        <v>1.5522549522020039</v>
      </c>
      <c r="T161" s="11">
        <f t="shared" si="24"/>
        <v>2907668626000</v>
      </c>
    </row>
    <row r="162" spans="1:20">
      <c r="A162" s="154" t="s">
        <v>119</v>
      </c>
      <c r="B162" s="154" t="s">
        <v>1795</v>
      </c>
      <c r="C162" s="154" t="s">
        <v>1641</v>
      </c>
      <c r="D162" s="179">
        <v>59241900591</v>
      </c>
      <c r="E162" s="179">
        <v>111818835524</v>
      </c>
      <c r="F162" s="179">
        <v>199250186229</v>
      </c>
      <c r="G162" s="179">
        <v>280188389723</v>
      </c>
      <c r="H162" s="179">
        <v>233230747605</v>
      </c>
      <c r="I162" s="179">
        <v>361617919453</v>
      </c>
      <c r="J162" s="179">
        <v>304048751153</v>
      </c>
      <c r="K162" s="179">
        <v>307615382771</v>
      </c>
      <c r="L162" s="179">
        <f>VLOOKUP(A162,Sheet1!$A$1:$E$2000,5,FALSE)</f>
        <v>299995432719</v>
      </c>
      <c r="M162" s="21">
        <f t="shared" si="17"/>
        <v>2.9369220986882434</v>
      </c>
      <c r="N162" s="21">
        <f t="shared" si="18"/>
        <v>2.2339624872536334</v>
      </c>
      <c r="O162" s="21">
        <f t="shared" si="19"/>
        <v>0.52596470250499083</v>
      </c>
      <c r="P162" s="21">
        <f t="shared" si="20"/>
        <v>9.7887685764263432E-2</v>
      </c>
      <c r="Q162" s="21">
        <f t="shared" si="21"/>
        <v>0.2862602199735379</v>
      </c>
      <c r="R162" s="23">
        <f t="shared" si="22"/>
        <v>0.27921819630571565</v>
      </c>
      <c r="S162" s="23">
        <f t="shared" si="23"/>
        <v>0.54432476933960383</v>
      </c>
      <c r="T162" s="11">
        <f t="shared" si="24"/>
        <v>1273277486096</v>
      </c>
    </row>
    <row r="163" spans="1:20">
      <c r="A163" s="154" t="s">
        <v>123</v>
      </c>
      <c r="B163" s="154" t="s">
        <v>1797</v>
      </c>
      <c r="C163" s="154" t="s">
        <v>1641</v>
      </c>
      <c r="D163" s="179">
        <v>2281842327</v>
      </c>
      <c r="E163" s="179">
        <v>2887356312</v>
      </c>
      <c r="F163" s="179">
        <v>-73529623</v>
      </c>
      <c r="G163" s="179">
        <v>96654825810</v>
      </c>
      <c r="H163" s="179">
        <v>-8704166972</v>
      </c>
      <c r="I163" s="179">
        <v>-4741275483</v>
      </c>
      <c r="J163" s="179">
        <v>3154927816</v>
      </c>
      <c r="K163" s="179">
        <v>-95522269845</v>
      </c>
      <c r="L163" s="179">
        <f>VLOOKUP(A163,Sheet1!$A$1:$E$2000,5,FALSE)</f>
        <v>4144854525</v>
      </c>
      <c r="M163" s="21">
        <f t="shared" si="17"/>
        <v>-4.814534803306767</v>
      </c>
      <c r="N163" s="21">
        <f t="shared" si="18"/>
        <v>-2.6420818806792279</v>
      </c>
      <c r="O163" s="21">
        <f t="shared" si="19"/>
        <v>43.906895034671948</v>
      </c>
      <c r="P163" s="21">
        <f t="shared" si="20"/>
        <v>-1.9882824685109222</v>
      </c>
      <c r="Q163" s="21">
        <f t="shared" si="21"/>
        <v>1.4761919823382725</v>
      </c>
      <c r="R163" s="23">
        <f t="shared" si="22"/>
        <v>-2.0039300133275297</v>
      </c>
      <c r="S163" s="23">
        <f t="shared" si="23"/>
        <v>-2.0242305946784196</v>
      </c>
      <c r="T163" s="11">
        <f t="shared" si="24"/>
        <v>-92963762987</v>
      </c>
    </row>
    <row r="164" spans="1:20">
      <c r="A164" s="154" t="s">
        <v>124</v>
      </c>
      <c r="B164" s="154" t="s">
        <v>1798</v>
      </c>
      <c r="C164" s="154" t="s">
        <v>1641</v>
      </c>
      <c r="D164" s="179">
        <v>3160976506</v>
      </c>
      <c r="E164" s="179">
        <v>1999261188</v>
      </c>
      <c r="F164" s="179">
        <v>2355633115</v>
      </c>
      <c r="G164" s="179">
        <v>2341418861</v>
      </c>
      <c r="H164" s="179">
        <v>7175188643</v>
      </c>
      <c r="I164" s="179">
        <v>2800360746</v>
      </c>
      <c r="J164" s="179">
        <v>5768862239</v>
      </c>
      <c r="K164" s="179">
        <v>1407426936</v>
      </c>
      <c r="L164" s="179">
        <f>VLOOKUP(A164,Sheet1!$A$1:$E$2000,5,FALSE)</f>
        <v>1919194563</v>
      </c>
      <c r="M164" s="21">
        <f t="shared" si="17"/>
        <v>1.2699278622857313</v>
      </c>
      <c r="N164" s="21">
        <f t="shared" si="18"/>
        <v>0.40069779917120063</v>
      </c>
      <c r="O164" s="21">
        <f t="shared" si="19"/>
        <v>1.4489646550923105</v>
      </c>
      <c r="P164" s="21">
        <f t="shared" si="20"/>
        <v>-0.3988999749498473</v>
      </c>
      <c r="Q164" s="21">
        <f t="shared" si="21"/>
        <v>-0.73252346962719428</v>
      </c>
      <c r="R164" s="23">
        <f t="shared" si="22"/>
        <v>-0.23388650635636177</v>
      </c>
      <c r="S164" s="23">
        <f t="shared" si="23"/>
        <v>-0.14242562560911898</v>
      </c>
      <c r="T164" s="11">
        <f t="shared" si="24"/>
        <v>11895844484</v>
      </c>
    </row>
    <row r="165" spans="1:20">
      <c r="A165" s="154" t="s">
        <v>125</v>
      </c>
      <c r="B165" s="154" t="s">
        <v>1799</v>
      </c>
      <c r="C165" s="154" t="s">
        <v>1641</v>
      </c>
      <c r="D165" s="179">
        <v>-2524600422</v>
      </c>
      <c r="E165" s="179">
        <v>-3320679988</v>
      </c>
      <c r="F165" s="179">
        <v>-577456642</v>
      </c>
      <c r="G165" s="179">
        <v>-4318061268</v>
      </c>
      <c r="H165" s="179">
        <v>10150787</v>
      </c>
      <c r="I165" s="179">
        <v>-280273029</v>
      </c>
      <c r="J165" s="179">
        <v>426274574</v>
      </c>
      <c r="K165" s="179">
        <v>-3849188942</v>
      </c>
      <c r="L165" s="179">
        <f>VLOOKUP(A165,Sheet1!$A$1:$E$2000,5,FALSE)</f>
        <v>31875815</v>
      </c>
      <c r="M165" s="21">
        <f t="shared" si="17"/>
        <v>1.0040207499418694</v>
      </c>
      <c r="N165" s="21">
        <f t="shared" si="18"/>
        <v>0.91559769986483863</v>
      </c>
      <c r="O165" s="21">
        <f t="shared" si="19"/>
        <v>1.7381932131278524</v>
      </c>
      <c r="P165" s="21">
        <f t="shared" si="20"/>
        <v>0.10858399103196792</v>
      </c>
      <c r="Q165" s="21">
        <f t="shared" si="21"/>
        <v>2.1402309003232953</v>
      </c>
      <c r="R165" s="23">
        <f t="shared" si="22"/>
        <v>0.3058784595664869</v>
      </c>
      <c r="S165" s="23">
        <f t="shared" si="23"/>
        <v>-0.55260900500087318</v>
      </c>
      <c r="T165" s="11">
        <f t="shared" si="24"/>
        <v>-3671311582</v>
      </c>
    </row>
    <row r="166" spans="1:20">
      <c r="A166" s="154" t="s">
        <v>126</v>
      </c>
      <c r="B166" s="154" t="s">
        <v>1800</v>
      </c>
      <c r="C166" s="154" t="s">
        <v>1641</v>
      </c>
      <c r="D166" s="179">
        <v>22241236502</v>
      </c>
      <c r="E166" s="179">
        <v>7500896113</v>
      </c>
      <c r="F166" s="179">
        <v>61552706326</v>
      </c>
      <c r="G166" s="179">
        <v>33678385170</v>
      </c>
      <c r="H166" s="179">
        <v>5142417651</v>
      </c>
      <c r="I166" s="179">
        <v>-4437847362</v>
      </c>
      <c r="J166" s="179">
        <v>-28125842302</v>
      </c>
      <c r="K166" s="179">
        <v>33040653346</v>
      </c>
      <c r="L166" s="179">
        <f>VLOOKUP(A166,Sheet1!$A$1:$E$2000,5,FALSE)</f>
        <v>4848225729</v>
      </c>
      <c r="M166" s="21">
        <f t="shared" si="17"/>
        <v>-0.76878903964995027</v>
      </c>
      <c r="N166" s="21">
        <f t="shared" si="18"/>
        <v>-1.5916422911535397</v>
      </c>
      <c r="O166" s="21">
        <f t="shared" si="19"/>
        <v>-1.4569391661357314</v>
      </c>
      <c r="P166" s="21">
        <f t="shared" si="20"/>
        <v>-1.8935938311201397E-2</v>
      </c>
      <c r="Q166" s="21">
        <f t="shared" si="21"/>
        <v>-5.7208873717752413E-2</v>
      </c>
      <c r="R166" s="23">
        <f t="shared" si="22"/>
        <v>-0.90273293365979923</v>
      </c>
      <c r="S166" s="23">
        <f t="shared" si="23"/>
        <v>-0.95063528370640682</v>
      </c>
      <c r="T166" s="11">
        <f t="shared" si="24"/>
        <v>5325189411</v>
      </c>
    </row>
    <row r="167" spans="1:20">
      <c r="A167" s="154" t="s">
        <v>128</v>
      </c>
      <c r="B167" s="154" t="s">
        <v>1802</v>
      </c>
      <c r="C167" s="154" t="s">
        <v>1641</v>
      </c>
      <c r="D167" s="179">
        <v>14267731004</v>
      </c>
      <c r="E167" s="179">
        <v>2785036412</v>
      </c>
      <c r="F167" s="179">
        <v>8298488806</v>
      </c>
      <c r="G167" s="179">
        <v>4848242828</v>
      </c>
      <c r="H167" s="179">
        <v>8033238428</v>
      </c>
      <c r="I167" s="179">
        <v>5821171596</v>
      </c>
      <c r="J167" s="179">
        <v>3501138523</v>
      </c>
      <c r="K167" s="179">
        <v>2679490729</v>
      </c>
      <c r="L167" s="179">
        <f>VLOOKUP(A167,Sheet1!$A$1:$E$2000,5,FALSE)</f>
        <v>7354559101</v>
      </c>
      <c r="M167" s="21">
        <f t="shared" si="17"/>
        <v>-0.43696454427491954</v>
      </c>
      <c r="N167" s="21">
        <f t="shared" si="18"/>
        <v>1.0901599601779282</v>
      </c>
      <c r="O167" s="21">
        <f t="shared" si="19"/>
        <v>-0.57809926543871515</v>
      </c>
      <c r="P167" s="21">
        <f t="shared" si="20"/>
        <v>-0.44732744954003362</v>
      </c>
      <c r="Q167" s="21">
        <f t="shared" si="21"/>
        <v>-8.4483901863842456E-2</v>
      </c>
      <c r="R167" s="23">
        <f t="shared" si="22"/>
        <v>-0.36094393366097666</v>
      </c>
      <c r="S167" s="23">
        <f t="shared" si="23"/>
        <v>-0.19230733486343898</v>
      </c>
      <c r="T167" s="11">
        <f t="shared" si="24"/>
        <v>19356359949</v>
      </c>
    </row>
    <row r="168" spans="1:20">
      <c r="A168" s="154" t="s">
        <v>129</v>
      </c>
      <c r="B168" s="154" t="s">
        <v>3948</v>
      </c>
      <c r="C168" s="154" t="s">
        <v>1641</v>
      </c>
      <c r="D168" s="179">
        <v>276854841536</v>
      </c>
      <c r="E168" s="179">
        <v>313356656165</v>
      </c>
      <c r="F168" s="179">
        <v>222393915406</v>
      </c>
      <c r="G168" s="179">
        <v>227049631247</v>
      </c>
      <c r="H168" s="179">
        <v>226722096569</v>
      </c>
      <c r="I168" s="179">
        <v>192370146160</v>
      </c>
      <c r="J168" s="179">
        <v>440536126462</v>
      </c>
      <c r="K168" s="179">
        <v>318989017047</v>
      </c>
      <c r="L168" s="179">
        <f>VLOOKUP(A168,Sheet1!$A$1:$E$2000,5,FALSE)</f>
        <v>290720447794</v>
      </c>
      <c r="M168" s="21">
        <f t="shared" si="17"/>
        <v>-0.1810795313849736</v>
      </c>
      <c r="N168" s="21">
        <f t="shared" si="18"/>
        <v>-0.38609842052084498</v>
      </c>
      <c r="O168" s="21">
        <f t="shared" si="19"/>
        <v>0.98088210128304032</v>
      </c>
      <c r="P168" s="21">
        <f t="shared" si="20"/>
        <v>0.40493078669650906</v>
      </c>
      <c r="Q168" s="21">
        <f t="shared" si="21"/>
        <v>0.28227663819932486</v>
      </c>
      <c r="R168" s="23">
        <f t="shared" si="22"/>
        <v>0.55323714215716424</v>
      </c>
      <c r="S168" s="23">
        <f t="shared" si="23"/>
        <v>0.25577335471144913</v>
      </c>
      <c r="T168" s="11">
        <f t="shared" si="24"/>
        <v>1242615737463</v>
      </c>
    </row>
    <row r="169" spans="1:20">
      <c r="A169" s="154" t="s">
        <v>130</v>
      </c>
      <c r="B169" s="154" t="s">
        <v>1804</v>
      </c>
      <c r="C169" s="154" t="s">
        <v>1641</v>
      </c>
      <c r="D169" s="179">
        <v>3109772000000</v>
      </c>
      <c r="E169" s="179">
        <v>3114891000000</v>
      </c>
      <c r="F169" s="179">
        <v>3423876000000</v>
      </c>
      <c r="G169" s="179">
        <v>3114414000000</v>
      </c>
      <c r="H169" s="179">
        <v>4234754000000</v>
      </c>
      <c r="I169" s="179">
        <v>3514860000000</v>
      </c>
      <c r="J169" s="179">
        <v>3646638000000</v>
      </c>
      <c r="K169" s="179">
        <v>5128136000000</v>
      </c>
      <c r="L169" s="179">
        <f>VLOOKUP(A169,Sheet1!$A$1:$E$2000,5,FALSE)</f>
        <v>4766642000000</v>
      </c>
      <c r="M169" s="21">
        <f t="shared" si="17"/>
        <v>0.36175706772072036</v>
      </c>
      <c r="N169" s="21">
        <f t="shared" si="18"/>
        <v>0.12840545624228905</v>
      </c>
      <c r="O169" s="21">
        <f t="shared" si="19"/>
        <v>6.506135152090789E-2</v>
      </c>
      <c r="P169" s="21">
        <f t="shared" si="20"/>
        <v>0.64658134724542082</v>
      </c>
      <c r="Q169" s="21">
        <f t="shared" si="21"/>
        <v>0.12560068424281551</v>
      </c>
      <c r="R169" s="23">
        <f t="shared" si="22"/>
        <v>0.25697212412759107</v>
      </c>
      <c r="S169" s="23">
        <f t="shared" si="23"/>
        <v>0.22813622039561676</v>
      </c>
      <c r="T169" s="11">
        <f t="shared" si="24"/>
        <v>17056276000000</v>
      </c>
    </row>
    <row r="170" spans="1:20">
      <c r="A170" s="154" t="s">
        <v>131</v>
      </c>
      <c r="B170" s="154" t="s">
        <v>1805</v>
      </c>
      <c r="C170" s="154" t="s">
        <v>1641</v>
      </c>
      <c r="D170" s="179">
        <v>1320517263</v>
      </c>
      <c r="E170" s="179">
        <v>50294156432</v>
      </c>
      <c r="F170" s="179">
        <v>13078150807</v>
      </c>
      <c r="G170" s="179">
        <v>1364251903</v>
      </c>
      <c r="H170" s="179">
        <v>13583593021</v>
      </c>
      <c r="I170" s="179">
        <v>57868640135</v>
      </c>
      <c r="J170" s="179">
        <v>537892075722</v>
      </c>
      <c r="K170" s="179">
        <v>29746769858</v>
      </c>
      <c r="L170" s="179">
        <f>VLOOKUP(A170,Sheet1!$A$1:$E$2000,5,FALSE)</f>
        <v>57358254013</v>
      </c>
      <c r="M170" s="21">
        <f t="shared" si="17"/>
        <v>9.2865698174519054</v>
      </c>
      <c r="N170" s="21">
        <f t="shared" si="18"/>
        <v>0.15060365339343246</v>
      </c>
      <c r="O170" s="21">
        <f t="shared" si="19"/>
        <v>40.129062025657063</v>
      </c>
      <c r="P170" s="21">
        <f t="shared" si="20"/>
        <v>20.804455462064325</v>
      </c>
      <c r="Q170" s="21">
        <f t="shared" si="21"/>
        <v>3.2226128185911587</v>
      </c>
      <c r="R170" s="23">
        <f t="shared" si="22"/>
        <v>21.300620666322331</v>
      </c>
      <c r="S170" s="23">
        <f t="shared" si="23"/>
        <v>7.7189021071718429</v>
      </c>
      <c r="T170" s="11">
        <f t="shared" si="24"/>
        <v>682865739728</v>
      </c>
    </row>
    <row r="171" spans="1:20">
      <c r="A171" s="154" t="s">
        <v>132</v>
      </c>
      <c r="B171" s="154" t="s">
        <v>1806</v>
      </c>
      <c r="C171" s="154" t="s">
        <v>1641</v>
      </c>
      <c r="D171" s="179">
        <v>221347872444</v>
      </c>
      <c r="E171" s="179">
        <v>63908602110</v>
      </c>
      <c r="F171" s="179">
        <v>137605605429</v>
      </c>
      <c r="G171" s="179">
        <v>-74552200493</v>
      </c>
      <c r="H171" s="179">
        <v>155066700135</v>
      </c>
      <c r="I171" s="179">
        <v>-18371290188</v>
      </c>
      <c r="J171" s="179">
        <v>284985076190</v>
      </c>
      <c r="K171" s="179">
        <v>348709788039</v>
      </c>
      <c r="L171" s="179">
        <f>VLOOKUP(A171,Sheet1!$A$1:$E$2000,5,FALSE)</f>
        <v>49951256284</v>
      </c>
      <c r="M171" s="21">
        <f t="shared" si="17"/>
        <v>-0.29944345783476567</v>
      </c>
      <c r="N171" s="21">
        <f t="shared" si="18"/>
        <v>-1.28746193128085</v>
      </c>
      <c r="O171" s="21">
        <f t="shared" si="19"/>
        <v>1.0710281045712415</v>
      </c>
      <c r="P171" s="21">
        <f t="shared" si="20"/>
        <v>5.6773909520181327</v>
      </c>
      <c r="Q171" s="21">
        <f t="shared" si="21"/>
        <v>-0.67787244946521219</v>
      </c>
      <c r="R171" s="23">
        <f t="shared" si="22"/>
        <v>2.1342645845987795</v>
      </c>
      <c r="S171" s="23">
        <f t="shared" si="23"/>
        <v>1.3588904724441431</v>
      </c>
      <c r="T171" s="11">
        <f t="shared" si="24"/>
        <v>665274830325</v>
      </c>
    </row>
    <row r="172" spans="1:20">
      <c r="A172" s="154" t="s">
        <v>724</v>
      </c>
      <c r="B172" s="154" t="s">
        <v>4127</v>
      </c>
      <c r="C172" s="154" t="s">
        <v>1641</v>
      </c>
      <c r="D172" s="179">
        <v>5418690711</v>
      </c>
      <c r="E172" s="179">
        <v>8271967506</v>
      </c>
      <c r="F172" s="179">
        <v>2308576380</v>
      </c>
      <c r="G172" s="179">
        <v>3589115336</v>
      </c>
      <c r="H172" s="179">
        <v>11636790739</v>
      </c>
      <c r="I172" s="179">
        <v>17970576017</v>
      </c>
      <c r="J172" s="179">
        <v>9654434160</v>
      </c>
      <c r="K172" s="179">
        <v>8743594083</v>
      </c>
      <c r="L172" s="179">
        <f>VLOOKUP(A172,Sheet1!$A$1:$E$2000,5,FALSE)</f>
        <v>12682190325</v>
      </c>
      <c r="M172" s="21">
        <f t="shared" si="17"/>
        <v>1.1475281317269486</v>
      </c>
      <c r="N172" s="21">
        <f t="shared" si="18"/>
        <v>1.172466949847808</v>
      </c>
      <c r="O172" s="21">
        <f t="shared" si="19"/>
        <v>3.1819860255175962</v>
      </c>
      <c r="P172" s="21">
        <f t="shared" si="20"/>
        <v>1.4361418523664853</v>
      </c>
      <c r="Q172" s="21">
        <f t="shared" si="21"/>
        <v>8.9835729579325216E-2</v>
      </c>
      <c r="R172" s="23">
        <f t="shared" si="22"/>
        <v>0.77251987036192227</v>
      </c>
      <c r="S172" s="23">
        <f t="shared" si="23"/>
        <v>0.90071841183611134</v>
      </c>
      <c r="T172" s="11">
        <f t="shared" si="24"/>
        <v>49050794585</v>
      </c>
    </row>
    <row r="173" spans="1:20">
      <c r="A173" s="154" t="s">
        <v>133</v>
      </c>
      <c r="B173" s="154" t="s">
        <v>1807</v>
      </c>
      <c r="C173" s="154" t="s">
        <v>1641</v>
      </c>
      <c r="D173" s="179">
        <v>149801208086</v>
      </c>
      <c r="E173" s="179">
        <v>107668267572</v>
      </c>
      <c r="F173" s="179">
        <v>41374447960</v>
      </c>
      <c r="G173" s="179">
        <v>68348820828</v>
      </c>
      <c r="H173" s="179">
        <v>67404715610</v>
      </c>
      <c r="I173" s="179">
        <v>3507068693893</v>
      </c>
      <c r="J173" s="179">
        <v>17247237157</v>
      </c>
      <c r="K173" s="179">
        <v>-38505167405</v>
      </c>
      <c r="L173" s="179">
        <f>VLOOKUP(A173,Sheet1!$A$1:$E$2000,5,FALSE)</f>
        <v>40165071066</v>
      </c>
      <c r="M173" s="21">
        <f t="shared" si="17"/>
        <v>-0.55003890508477515</v>
      </c>
      <c r="N173" s="21">
        <f t="shared" si="18"/>
        <v>31.572909112220557</v>
      </c>
      <c r="O173" s="21">
        <f t="shared" si="19"/>
        <v>-0.58314278480103743</v>
      </c>
      <c r="P173" s="21">
        <f t="shared" si="20"/>
        <v>-1.5633625706857235</v>
      </c>
      <c r="Q173" s="21">
        <f t="shared" si="21"/>
        <v>-0.40412075471999753</v>
      </c>
      <c r="R173" s="23">
        <f t="shared" si="22"/>
        <v>-0.89325717851835118</v>
      </c>
      <c r="S173" s="23">
        <f t="shared" si="23"/>
        <v>11.380696060151877</v>
      </c>
      <c r="T173" s="11">
        <f t="shared" si="24"/>
        <v>3525975834711</v>
      </c>
    </row>
    <row r="174" spans="1:20">
      <c r="A174" s="154" t="s">
        <v>1198</v>
      </c>
      <c r="B174" s="154" t="s">
        <v>2805</v>
      </c>
      <c r="C174" s="154" t="s">
        <v>1641</v>
      </c>
      <c r="D174" s="179">
        <v>96009307086</v>
      </c>
      <c r="E174" s="179">
        <v>109451037239</v>
      </c>
      <c r="F174" s="179">
        <v>104009080666</v>
      </c>
      <c r="G174" s="179">
        <v>116946734048</v>
      </c>
      <c r="H174" s="179">
        <v>146236819496</v>
      </c>
      <c r="I174" s="179">
        <v>130700976779</v>
      </c>
      <c r="J174" s="179">
        <v>128868247423</v>
      </c>
      <c r="K174" s="179">
        <v>175021380678</v>
      </c>
      <c r="L174" s="179">
        <f>VLOOKUP(A174,Sheet1!$A$1:$E$2000,5,FALSE)</f>
        <v>179908433767</v>
      </c>
      <c r="M174" s="21">
        <f t="shared" si="17"/>
        <v>0.52315253525378413</v>
      </c>
      <c r="N174" s="21">
        <f t="shared" si="18"/>
        <v>0.19415018876064286</v>
      </c>
      <c r="O174" s="21">
        <f t="shared" si="19"/>
        <v>0.23900958068102918</v>
      </c>
      <c r="P174" s="21">
        <f t="shared" si="20"/>
        <v>0.49659058119710853</v>
      </c>
      <c r="Q174" s="21">
        <f t="shared" si="21"/>
        <v>0.23025401117890845</v>
      </c>
      <c r="R174" s="23">
        <f t="shared" si="22"/>
        <v>0.31755927759518332</v>
      </c>
      <c r="S174" s="23">
        <f t="shared" si="23"/>
        <v>0.28922101656971289</v>
      </c>
      <c r="T174" s="11">
        <f t="shared" si="24"/>
        <v>614499038647</v>
      </c>
    </row>
    <row r="175" spans="1:20">
      <c r="A175" s="154" t="s">
        <v>122</v>
      </c>
      <c r="B175" s="154" t="s">
        <v>1808</v>
      </c>
      <c r="C175" s="154" t="s">
        <v>1641</v>
      </c>
      <c r="D175" s="179">
        <v>17705357055</v>
      </c>
      <c r="E175" s="179">
        <v>-10850884681</v>
      </c>
      <c r="F175" s="179">
        <v>7500492462</v>
      </c>
      <c r="G175" s="179">
        <v>8384352048</v>
      </c>
      <c r="H175" s="179">
        <v>414493545</v>
      </c>
      <c r="I175" s="179">
        <v>-14822487181</v>
      </c>
      <c r="J175" s="179">
        <v>59844943129</v>
      </c>
      <c r="K175" s="179">
        <v>-85688903831</v>
      </c>
      <c r="L175" s="179">
        <f>VLOOKUP(A175,Sheet1!$A$1:$E$2000,5,FALSE)</f>
        <v>-13357552671</v>
      </c>
      <c r="M175" s="21">
        <f t="shared" si="17"/>
        <v>-0.97658937101847676</v>
      </c>
      <c r="N175" s="21">
        <f t="shared" si="18"/>
        <v>-0.36601646932570508</v>
      </c>
      <c r="O175" s="21">
        <f t="shared" si="19"/>
        <v>6.9788018496378035</v>
      </c>
      <c r="P175" s="21">
        <f t="shared" si="20"/>
        <v>-11.220098504981097</v>
      </c>
      <c r="Q175" s="21">
        <f t="shared" si="21"/>
        <v>-33.226201908644924</v>
      </c>
      <c r="R175" s="23">
        <f t="shared" si="22"/>
        <v>-3.4050984917743028</v>
      </c>
      <c r="S175" s="23">
        <f t="shared" si="23"/>
        <v>-10.915474510950638</v>
      </c>
      <c r="T175" s="11">
        <f t="shared" si="24"/>
        <v>-54024000554</v>
      </c>
    </row>
    <row r="176" spans="1:20">
      <c r="A176" s="154" t="s">
        <v>12</v>
      </c>
      <c r="B176" s="154" t="s">
        <v>1809</v>
      </c>
      <c r="C176" s="154" t="s">
        <v>1641</v>
      </c>
      <c r="D176" s="179">
        <v>21821177920</v>
      </c>
      <c r="E176" s="179">
        <v>19198479105</v>
      </c>
      <c r="F176" s="179">
        <v>-22415174943</v>
      </c>
      <c r="G176" s="179">
        <v>-15535542755</v>
      </c>
      <c r="H176" s="179">
        <v>-4177146401</v>
      </c>
      <c r="I176" s="179">
        <v>59071508087</v>
      </c>
      <c r="J176" s="179">
        <v>36918801557</v>
      </c>
      <c r="K176" s="179">
        <v>-41080458644</v>
      </c>
      <c r="L176" s="179">
        <f>VLOOKUP(A176,Sheet1!$A$1:$E$2000,5,FALSE)</f>
        <v>75797557218</v>
      </c>
      <c r="M176" s="21">
        <f t="shared" si="17"/>
        <v>-1.1914262564703932</v>
      </c>
      <c r="N176" s="21">
        <f t="shared" si="18"/>
        <v>2.0768847763370784</v>
      </c>
      <c r="O176" s="21">
        <f t="shared" si="19"/>
        <v>2.6470449885348457</v>
      </c>
      <c r="P176" s="21">
        <f t="shared" si="20"/>
        <v>-1.6442886027125481</v>
      </c>
      <c r="Q176" s="21">
        <f t="shared" si="21"/>
        <v>19.14577463692779</v>
      </c>
      <c r="R176" s="23">
        <f t="shared" si="22"/>
        <v>2.7004398789992403</v>
      </c>
      <c r="S176" s="23">
        <f t="shared" si="23"/>
        <v>-6.7004323601440943</v>
      </c>
      <c r="T176" s="11">
        <f t="shared" si="24"/>
        <v>130707408218</v>
      </c>
    </row>
    <row r="177" spans="1:20">
      <c r="A177" s="154" t="s">
        <v>137</v>
      </c>
      <c r="B177" s="154" t="s">
        <v>1810</v>
      </c>
      <c r="C177" s="154" t="s">
        <v>1641</v>
      </c>
      <c r="D177" s="179">
        <v>3606528527</v>
      </c>
      <c r="E177" s="179">
        <v>5601482348</v>
      </c>
      <c r="F177" s="179">
        <v>6205620927</v>
      </c>
      <c r="G177" s="179">
        <v>10154776688</v>
      </c>
      <c r="H177" s="179">
        <v>7981147120</v>
      </c>
      <c r="I177" s="179">
        <v>9038846036</v>
      </c>
      <c r="J177" s="179">
        <v>6894453546</v>
      </c>
      <c r="K177" s="179">
        <v>7305431620</v>
      </c>
      <c r="L177" s="179">
        <f>VLOOKUP(A177,Sheet1!$A$1:$E$2000,5,FALSE)</f>
        <v>13170146615</v>
      </c>
      <c r="M177" s="21">
        <f t="shared" si="17"/>
        <v>1.2129721310256532</v>
      </c>
      <c r="N177" s="21">
        <f t="shared" si="18"/>
        <v>0.61365250739874333</v>
      </c>
      <c r="O177" s="21">
        <f t="shared" si="19"/>
        <v>0.11100140132681359</v>
      </c>
      <c r="P177" s="21">
        <f t="shared" si="20"/>
        <v>-0.28059160290221835</v>
      </c>
      <c r="Q177" s="21">
        <f t="shared" si="21"/>
        <v>0.65015710360693113</v>
      </c>
      <c r="R177" s="23">
        <f t="shared" si="22"/>
        <v>0.12441638683864736</v>
      </c>
      <c r="S177" s="23">
        <f t="shared" si="23"/>
        <v>0.21593844590518874</v>
      </c>
      <c r="T177" s="11">
        <f t="shared" si="24"/>
        <v>36408877817</v>
      </c>
    </row>
    <row r="178" spans="1:20">
      <c r="A178" s="154" t="s">
        <v>885</v>
      </c>
      <c r="B178" s="154" t="s">
        <v>2821</v>
      </c>
      <c r="C178" s="154" t="s">
        <v>1641</v>
      </c>
      <c r="D178" s="179">
        <v>-3789910609</v>
      </c>
      <c r="E178" s="179">
        <v>-10084690870</v>
      </c>
      <c r="F178" s="179">
        <v>184926080205</v>
      </c>
      <c r="G178" s="179">
        <v>98701253472</v>
      </c>
      <c r="H178" s="179">
        <v>40540494503</v>
      </c>
      <c r="I178" s="179">
        <v>92958566505</v>
      </c>
      <c r="J178" s="179">
        <v>245380980921</v>
      </c>
      <c r="K178" s="179">
        <v>96933365683</v>
      </c>
      <c r="L178" s="179">
        <f>VLOOKUP(A178,Sheet1!$A$1:$E$2000,5,FALSE)</f>
        <v>94808100134</v>
      </c>
      <c r="M178" s="21">
        <f t="shared" si="17"/>
        <v>11.696952695065532</v>
      </c>
      <c r="N178" s="21">
        <f t="shared" si="18"/>
        <v>10.217790381808699</v>
      </c>
      <c r="O178" s="21">
        <f t="shared" si="19"/>
        <v>0.32691387093146979</v>
      </c>
      <c r="P178" s="21">
        <f t="shared" si="20"/>
        <v>-1.7911502912184615E-2</v>
      </c>
      <c r="Q178" s="21">
        <f t="shared" si="21"/>
        <v>1.338602459005136</v>
      </c>
      <c r="R178" s="23">
        <f t="shared" si="22"/>
        <v>0.3484448755824095</v>
      </c>
      <c r="S178" s="23">
        <f t="shared" si="23"/>
        <v>0.68770924088105412</v>
      </c>
      <c r="T178" s="11">
        <f t="shared" si="24"/>
        <v>530081013243</v>
      </c>
    </row>
    <row r="179" spans="1:20">
      <c r="A179" s="154" t="s">
        <v>4269</v>
      </c>
      <c r="B179" s="154" t="s">
        <v>4300</v>
      </c>
      <c r="C179" s="154" t="s">
        <v>1641</v>
      </c>
      <c r="D179" s="179"/>
      <c r="E179" s="179"/>
      <c r="F179" s="179"/>
      <c r="G179" s="179"/>
      <c r="H179" s="179"/>
      <c r="I179" s="179"/>
      <c r="J179" s="179">
        <v>358374771824</v>
      </c>
      <c r="K179" s="179">
        <v>301886798172</v>
      </c>
      <c r="L179" s="179">
        <f>VLOOKUP(A179,Sheet1!$A$1:$E$2000,5,FALSE)</f>
        <v>337072507705</v>
      </c>
      <c r="M179" s="21" t="e">
        <f t="shared" si="17"/>
        <v>#DIV/0!</v>
      </c>
      <c r="N179" s="21" t="e">
        <f t="shared" si="18"/>
        <v>#DIV/0!</v>
      </c>
      <c r="O179" s="21" t="e">
        <f t="shared" si="19"/>
        <v>#DIV/0!</v>
      </c>
      <c r="P179" s="21" t="e">
        <f t="shared" si="20"/>
        <v>#DIV/0!</v>
      </c>
      <c r="Q179" s="21" t="e">
        <f t="shared" si="21"/>
        <v>#DIV/0!</v>
      </c>
      <c r="R179" s="23" t="e">
        <f t="shared" si="22"/>
        <v>#DIV/0!</v>
      </c>
      <c r="S179" s="23" t="e">
        <f t="shared" si="23"/>
        <v>#DIV/0!</v>
      </c>
      <c r="T179" s="11">
        <f t="shared" si="24"/>
        <v>997334077701</v>
      </c>
    </row>
    <row r="180" spans="1:20">
      <c r="A180" s="154" t="s">
        <v>140</v>
      </c>
      <c r="B180" s="154" t="s">
        <v>1813</v>
      </c>
      <c r="C180" s="154" t="s">
        <v>1641</v>
      </c>
      <c r="D180" s="179">
        <v>2870588692991</v>
      </c>
      <c r="E180" s="179">
        <v>3319263141862</v>
      </c>
      <c r="F180" s="179">
        <v>3022946632050</v>
      </c>
      <c r="G180" s="179">
        <v>2808645369171</v>
      </c>
      <c r="H180" s="179">
        <v>3344284694388</v>
      </c>
      <c r="I180" s="179">
        <v>4256487211764</v>
      </c>
      <c r="J180" s="179">
        <v>3988318474539</v>
      </c>
      <c r="K180" s="179">
        <v>3864083625532</v>
      </c>
      <c r="L180" s="179">
        <f>VLOOKUP(A180,Sheet1!$A$1:$E$2000,5,FALSE)</f>
        <v>8994003244142</v>
      </c>
      <c r="M180" s="21">
        <f t="shared" si="17"/>
        <v>0.16501702335608173</v>
      </c>
      <c r="N180" s="21">
        <f t="shared" si="18"/>
        <v>0.2823590748446197</v>
      </c>
      <c r="O180" s="21">
        <f t="shared" si="19"/>
        <v>0.31934796077902861</v>
      </c>
      <c r="P180" s="21">
        <f t="shared" si="20"/>
        <v>0.37578195807344777</v>
      </c>
      <c r="Q180" s="21">
        <f t="shared" si="21"/>
        <v>1.6893653100870025</v>
      </c>
      <c r="R180" s="23">
        <f t="shared" si="22"/>
        <v>0.83594504406043668</v>
      </c>
      <c r="S180" s="23">
        <f t="shared" si="23"/>
        <v>0.68888806611772968</v>
      </c>
      <c r="T180" s="11">
        <f t="shared" si="24"/>
        <v>21102892555977</v>
      </c>
    </row>
    <row r="181" spans="1:20">
      <c r="A181" s="154" t="s">
        <v>121</v>
      </c>
      <c r="B181" s="154" t="s">
        <v>1814</v>
      </c>
      <c r="C181" s="154" t="s">
        <v>1641</v>
      </c>
      <c r="D181" s="179">
        <v>16849429188</v>
      </c>
      <c r="E181" s="179">
        <v>29021973013</v>
      </c>
      <c r="F181" s="179">
        <v>10540753453</v>
      </c>
      <c r="G181" s="179">
        <v>1034595619</v>
      </c>
      <c r="H181" s="179">
        <v>14462552677</v>
      </c>
      <c r="I181" s="179">
        <v>33071516404</v>
      </c>
      <c r="J181" s="179">
        <v>5803292158</v>
      </c>
      <c r="K181" s="179">
        <v>67997394594</v>
      </c>
      <c r="L181" s="179">
        <f>VLOOKUP(A181,Sheet1!$A$1:$E$2000,5,FALSE)</f>
        <v>8895921491</v>
      </c>
      <c r="M181" s="21">
        <f t="shared" si="17"/>
        <v>-0.14165919120274473</v>
      </c>
      <c r="N181" s="21">
        <f t="shared" si="18"/>
        <v>0.13953370396926706</v>
      </c>
      <c r="O181" s="21">
        <f t="shared" si="19"/>
        <v>-0.44944237773170503</v>
      </c>
      <c r="P181" s="21">
        <f t="shared" si="20"/>
        <v>64.723644431941096</v>
      </c>
      <c r="Q181" s="21">
        <f t="shared" si="21"/>
        <v>-0.38489963081363165</v>
      </c>
      <c r="R181" s="23">
        <f t="shared" si="22"/>
        <v>2.1760089211557152</v>
      </c>
      <c r="S181" s="23">
        <f t="shared" si="23"/>
        <v>1.1025860510474366</v>
      </c>
      <c r="T181" s="11">
        <f t="shared" si="24"/>
        <v>115768124647</v>
      </c>
    </row>
    <row r="182" spans="1:20">
      <c r="A182" s="154" t="s">
        <v>141</v>
      </c>
      <c r="B182" s="154" t="s">
        <v>1815</v>
      </c>
      <c r="C182" s="154" t="s">
        <v>1641</v>
      </c>
      <c r="D182" s="179">
        <v>5244660344</v>
      </c>
      <c r="E182" s="179">
        <v>10207675457</v>
      </c>
      <c r="F182" s="179">
        <v>11183555726</v>
      </c>
      <c r="G182" s="179">
        <v>7111930907</v>
      </c>
      <c r="H182" s="179">
        <v>5156449564</v>
      </c>
      <c r="I182" s="179">
        <v>4211666572</v>
      </c>
      <c r="J182" s="179">
        <v>8754354738</v>
      </c>
      <c r="K182" s="179">
        <v>52114430102</v>
      </c>
      <c r="L182" s="179">
        <f>VLOOKUP(A182,Sheet1!$A$1:$E$2000,5,FALSE)</f>
        <v>5397810347</v>
      </c>
      <c r="M182" s="21">
        <f t="shared" si="17"/>
        <v>-1.6819159719449698E-2</v>
      </c>
      <c r="N182" s="21">
        <f t="shared" si="18"/>
        <v>-0.5874019908115502</v>
      </c>
      <c r="O182" s="21">
        <f t="shared" si="19"/>
        <v>-0.21721186423316974</v>
      </c>
      <c r="P182" s="21">
        <f t="shared" si="20"/>
        <v>6.3277469626013625</v>
      </c>
      <c r="Q182" s="21">
        <f t="shared" si="21"/>
        <v>4.6807552368023121E-2</v>
      </c>
      <c r="R182" s="23">
        <f t="shared" si="22"/>
        <v>1.8256342943435477</v>
      </c>
      <c r="S182" s="23">
        <f t="shared" si="23"/>
        <v>1.0938524925205009</v>
      </c>
      <c r="T182" s="11">
        <f t="shared" si="24"/>
        <v>70478261759</v>
      </c>
    </row>
    <row r="183" spans="1:20">
      <c r="A183" s="154" t="s">
        <v>142</v>
      </c>
      <c r="B183" s="154" t="s">
        <v>1816</v>
      </c>
      <c r="C183" s="154" t="s">
        <v>1641</v>
      </c>
      <c r="D183" s="179">
        <v>412118474</v>
      </c>
      <c r="E183" s="179">
        <v>499192518</v>
      </c>
      <c r="F183" s="179">
        <v>5961278241</v>
      </c>
      <c r="G183" s="179">
        <v>54528527102</v>
      </c>
      <c r="H183" s="179">
        <v>1427631593</v>
      </c>
      <c r="I183" s="179">
        <v>3322067066</v>
      </c>
      <c r="J183" s="179">
        <v>22043884065</v>
      </c>
      <c r="K183" s="179">
        <v>8336134003</v>
      </c>
      <c r="L183" s="179">
        <f>VLOOKUP(A183,Sheet1!$A$1:$E$2000,5,FALSE)</f>
        <v>7018919559</v>
      </c>
      <c r="M183" s="21">
        <f t="shared" si="17"/>
        <v>2.4641290868217669</v>
      </c>
      <c r="N183" s="21">
        <f t="shared" si="18"/>
        <v>5.6548815260888983</v>
      </c>
      <c r="O183" s="21">
        <f t="shared" si="19"/>
        <v>2.6978451892059572</v>
      </c>
      <c r="P183" s="21">
        <f t="shared" si="20"/>
        <v>-0.84712343343867347</v>
      </c>
      <c r="Q183" s="21">
        <f t="shared" si="21"/>
        <v>3.9164781680479384</v>
      </c>
      <c r="R183" s="23">
        <f t="shared" si="22"/>
        <v>-0.39598698722531372</v>
      </c>
      <c r="S183" s="23">
        <f t="shared" si="23"/>
        <v>-0.34759366134932534</v>
      </c>
      <c r="T183" s="11">
        <f t="shared" si="24"/>
        <v>40721004693</v>
      </c>
    </row>
    <row r="184" spans="1:20">
      <c r="A184" s="154" t="s">
        <v>143</v>
      </c>
      <c r="B184" s="154" t="s">
        <v>1817</v>
      </c>
      <c r="C184" s="154" t="s">
        <v>1641</v>
      </c>
      <c r="D184" s="179">
        <v>319216940456</v>
      </c>
      <c r="E184" s="179">
        <v>273403232357</v>
      </c>
      <c r="F184" s="179">
        <v>-181337615457</v>
      </c>
      <c r="G184" s="179">
        <v>165527075204</v>
      </c>
      <c r="H184" s="179">
        <v>207513590553</v>
      </c>
      <c r="I184" s="179">
        <v>273775396195</v>
      </c>
      <c r="J184" s="179">
        <v>88202714253</v>
      </c>
      <c r="K184" s="179">
        <v>62402209404</v>
      </c>
      <c r="L184" s="179">
        <f>VLOOKUP(A184,Sheet1!$A$1:$E$2000,5,FALSE)</f>
        <v>118713117160</v>
      </c>
      <c r="M184" s="21">
        <f t="shared" si="17"/>
        <v>-0.34992926673450431</v>
      </c>
      <c r="N184" s="21">
        <f t="shared" si="18"/>
        <v>1.361226913052886E-3</v>
      </c>
      <c r="O184" s="21">
        <f t="shared" si="19"/>
        <v>1.4864005409507286</v>
      </c>
      <c r="P184" s="21">
        <f t="shared" si="20"/>
        <v>-0.62300904956428516</v>
      </c>
      <c r="Q184" s="21">
        <f t="shared" si="21"/>
        <v>-0.42792606092139263</v>
      </c>
      <c r="R184" s="23">
        <f t="shared" si="22"/>
        <v>0.40487092091408416</v>
      </c>
      <c r="S184" s="23">
        <f t="shared" si="23"/>
        <v>0.16767598560373109</v>
      </c>
      <c r="T184" s="11">
        <f t="shared" si="24"/>
        <v>543093437012</v>
      </c>
    </row>
    <row r="185" spans="1:20">
      <c r="A185" s="154" t="s">
        <v>135</v>
      </c>
      <c r="B185" s="154" t="s">
        <v>1818</v>
      </c>
      <c r="C185" s="154" t="s">
        <v>1641</v>
      </c>
      <c r="D185" s="179">
        <v>1939489075</v>
      </c>
      <c r="E185" s="179">
        <v>2841092386</v>
      </c>
      <c r="F185" s="179">
        <v>1238232049</v>
      </c>
      <c r="G185" s="179">
        <v>739266614</v>
      </c>
      <c r="H185" s="179">
        <v>2881668941</v>
      </c>
      <c r="I185" s="179">
        <v>-1998598565</v>
      </c>
      <c r="J185" s="179">
        <v>214366938</v>
      </c>
      <c r="K185" s="179">
        <v>-1081825339</v>
      </c>
      <c r="L185" s="179">
        <f>VLOOKUP(A185,Sheet1!$A$1:$E$2000,5,FALSE)</f>
        <v>6940580533</v>
      </c>
      <c r="M185" s="21">
        <f t="shared" si="17"/>
        <v>0.48578766343398971</v>
      </c>
      <c r="N185" s="21">
        <f t="shared" si="18"/>
        <v>-1.7034613076464737</v>
      </c>
      <c r="O185" s="21">
        <f t="shared" si="19"/>
        <v>-0.82687660348226055</v>
      </c>
      <c r="P185" s="21">
        <f t="shared" si="20"/>
        <v>-2.463376430793343</v>
      </c>
      <c r="Q185" s="21">
        <f t="shared" si="21"/>
        <v>1.4085280700535545</v>
      </c>
      <c r="R185" s="23">
        <f t="shared" si="22"/>
        <v>0.24982767151326274</v>
      </c>
      <c r="S185" s="23">
        <f t="shared" si="23"/>
        <v>-0.47085896160760665</v>
      </c>
      <c r="T185" s="11">
        <f t="shared" si="24"/>
        <v>4074523567</v>
      </c>
    </row>
    <row r="186" spans="1:20">
      <c r="A186" s="154" t="s">
        <v>144</v>
      </c>
      <c r="B186" s="154" t="s">
        <v>3879</v>
      </c>
      <c r="C186" s="154" t="s">
        <v>1641</v>
      </c>
      <c r="D186" s="179">
        <v>-24690376381</v>
      </c>
      <c r="E186" s="179">
        <v>45841083871</v>
      </c>
      <c r="F186" s="179">
        <v>22548789895</v>
      </c>
      <c r="G186" s="179">
        <v>16446683084</v>
      </c>
      <c r="H186" s="179">
        <v>-9178231932</v>
      </c>
      <c r="I186" s="179">
        <v>112331797360</v>
      </c>
      <c r="J186" s="179">
        <v>85661459262</v>
      </c>
      <c r="K186" s="179">
        <v>84918592190</v>
      </c>
      <c r="L186" s="179">
        <f>VLOOKUP(A186,Sheet1!$A$1:$E$2000,5,FALSE)</f>
        <v>77839942401</v>
      </c>
      <c r="M186" s="21">
        <f t="shared" si="17"/>
        <v>0.62826682791830868</v>
      </c>
      <c r="N186" s="21">
        <f t="shared" si="18"/>
        <v>1.4504611993056162</v>
      </c>
      <c r="O186" s="21">
        <f t="shared" si="19"/>
        <v>2.7989381984970594</v>
      </c>
      <c r="P186" s="21">
        <f t="shared" si="20"/>
        <v>4.1632655506454217</v>
      </c>
      <c r="Q186" s="21">
        <f t="shared" si="21"/>
        <v>9.4809299849582409</v>
      </c>
      <c r="R186" s="23">
        <f t="shared" si="22"/>
        <v>7.3314211888827412</v>
      </c>
      <c r="S186" s="23">
        <f t="shared" si="23"/>
        <v>3.7681704769962856</v>
      </c>
      <c r="T186" s="11">
        <f t="shared" si="24"/>
        <v>360751791213</v>
      </c>
    </row>
    <row r="187" spans="1:20">
      <c r="A187" s="154" t="s">
        <v>835</v>
      </c>
      <c r="B187" s="154" t="s">
        <v>2850</v>
      </c>
      <c r="C187" s="154" t="s">
        <v>1641</v>
      </c>
      <c r="D187" s="179">
        <v>45143710261</v>
      </c>
      <c r="E187" s="179">
        <v>70007357984</v>
      </c>
      <c r="F187" s="179">
        <v>73396789736</v>
      </c>
      <c r="G187" s="179">
        <v>92370083399</v>
      </c>
      <c r="H187" s="179">
        <v>56205479152</v>
      </c>
      <c r="I187" s="179">
        <v>129014748818</v>
      </c>
      <c r="J187" s="179">
        <v>78541147325</v>
      </c>
      <c r="K187" s="179">
        <v>52844870055</v>
      </c>
      <c r="L187" s="179">
        <f>VLOOKUP(A187,Sheet1!$A$1:$E$2000,5,FALSE)</f>
        <v>63689186995</v>
      </c>
      <c r="M187" s="21">
        <f t="shared" si="17"/>
        <v>0.24503455358556001</v>
      </c>
      <c r="N187" s="21">
        <f t="shared" si="18"/>
        <v>0.84287412828071562</v>
      </c>
      <c r="O187" s="21">
        <f t="shared" si="19"/>
        <v>7.0089681135968973E-2</v>
      </c>
      <c r="P187" s="21">
        <f t="shared" si="20"/>
        <v>-0.42790059172370415</v>
      </c>
      <c r="Q187" s="21">
        <f t="shared" si="21"/>
        <v>0.13314908005252193</v>
      </c>
      <c r="R187" s="23">
        <f t="shared" si="22"/>
        <v>-0.12117341477385089</v>
      </c>
      <c r="S187" s="23">
        <f t="shared" si="23"/>
        <v>0.10997422694952674</v>
      </c>
      <c r="T187" s="11">
        <f t="shared" si="24"/>
        <v>324089953193</v>
      </c>
    </row>
    <row r="188" spans="1:20">
      <c r="A188" s="154" t="s">
        <v>145</v>
      </c>
      <c r="B188" s="154" t="s">
        <v>1820</v>
      </c>
      <c r="C188" s="154" t="s">
        <v>1641</v>
      </c>
      <c r="D188" s="179">
        <v>14737199844</v>
      </c>
      <c r="E188" s="179">
        <v>16689721627</v>
      </c>
      <c r="F188" s="179">
        <v>16030929366</v>
      </c>
      <c r="G188" s="179">
        <v>16324622042</v>
      </c>
      <c r="H188" s="179">
        <v>58889163657</v>
      </c>
      <c r="I188" s="179">
        <v>37147553496</v>
      </c>
      <c r="J188" s="179">
        <v>28108853203</v>
      </c>
      <c r="K188" s="179">
        <v>45282491093</v>
      </c>
      <c r="L188" s="179">
        <f>VLOOKUP(A188,Sheet1!$A$1:$E$2000,5,FALSE)</f>
        <v>29903991567</v>
      </c>
      <c r="M188" s="21">
        <f t="shared" si="17"/>
        <v>2.9959533887284375</v>
      </c>
      <c r="N188" s="21">
        <f t="shared" si="18"/>
        <v>1.2257743014661246</v>
      </c>
      <c r="O188" s="21">
        <f t="shared" si="19"/>
        <v>0.75341382656304823</v>
      </c>
      <c r="P188" s="21">
        <f t="shared" si="20"/>
        <v>1.7738768454483769</v>
      </c>
      <c r="Q188" s="21">
        <f t="shared" si="21"/>
        <v>-0.49219873895347144</v>
      </c>
      <c r="R188" s="23">
        <f t="shared" si="22"/>
        <v>0.13206924685353555</v>
      </c>
      <c r="S188" s="23">
        <f t="shared" si="23"/>
        <v>0.30118703227002164</v>
      </c>
      <c r="T188" s="11">
        <f t="shared" si="24"/>
        <v>140442889359</v>
      </c>
    </row>
    <row r="189" spans="1:20">
      <c r="A189" s="154" t="s">
        <v>146</v>
      </c>
      <c r="B189" s="154" t="s">
        <v>1821</v>
      </c>
      <c r="C189" s="154" t="s">
        <v>1641</v>
      </c>
      <c r="D189" s="179">
        <v>2603340156</v>
      </c>
      <c r="E189" s="179">
        <v>10684224855</v>
      </c>
      <c r="F189" s="179">
        <v>6328632061</v>
      </c>
      <c r="G189" s="179">
        <v>3558358419</v>
      </c>
      <c r="H189" s="179">
        <v>3773142555</v>
      </c>
      <c r="I189" s="179">
        <v>4673904647</v>
      </c>
      <c r="J189" s="179">
        <v>4906768345</v>
      </c>
      <c r="K189" s="179">
        <v>11541303663</v>
      </c>
      <c r="L189" s="179">
        <f>VLOOKUP(A189,Sheet1!$A$1:$E$2000,5,FALSE)</f>
        <v>6278137017</v>
      </c>
      <c r="M189" s="21">
        <f t="shared" si="17"/>
        <v>0.44934673492586807</v>
      </c>
      <c r="N189" s="21">
        <f t="shared" si="18"/>
        <v>-0.56254153104867433</v>
      </c>
      <c r="O189" s="21">
        <f t="shared" si="19"/>
        <v>-0.22467157235482077</v>
      </c>
      <c r="P189" s="21">
        <f t="shared" si="20"/>
        <v>2.2434348382036893</v>
      </c>
      <c r="Q189" s="21">
        <f t="shared" si="21"/>
        <v>0.66390135688896601</v>
      </c>
      <c r="R189" s="23">
        <f t="shared" si="22"/>
        <v>0.66368870396583224</v>
      </c>
      <c r="S189" s="23">
        <f t="shared" si="23"/>
        <v>0.12552213518251065</v>
      </c>
      <c r="T189" s="11">
        <f t="shared" si="24"/>
        <v>27400113672</v>
      </c>
    </row>
    <row r="190" spans="1:20">
      <c r="A190" s="154" t="s">
        <v>738</v>
      </c>
      <c r="B190" s="154" t="s">
        <v>1822</v>
      </c>
      <c r="C190" s="154" t="s">
        <v>1641</v>
      </c>
      <c r="D190" s="179">
        <v>10267824527</v>
      </c>
      <c r="E190" s="179">
        <v>2919419842</v>
      </c>
      <c r="F190" s="179">
        <v>376959760</v>
      </c>
      <c r="G190" s="179">
        <v>11712322720</v>
      </c>
      <c r="H190" s="179">
        <v>27354793013</v>
      </c>
      <c r="I190" s="179">
        <v>16630482225</v>
      </c>
      <c r="J190" s="179">
        <v>1875571970</v>
      </c>
      <c r="K190" s="179">
        <v>-27460274573</v>
      </c>
      <c r="L190" s="179">
        <f>VLOOKUP(A190,Sheet1!$A$1:$E$2000,5,FALSE)</f>
        <v>0</v>
      </c>
      <c r="M190" s="21">
        <f t="shared" si="17"/>
        <v>1.6641274343039814</v>
      </c>
      <c r="N190" s="21">
        <f t="shared" si="18"/>
        <v>4.696502430293477</v>
      </c>
      <c r="O190" s="21">
        <f t="shared" si="19"/>
        <v>3.9755230372599981</v>
      </c>
      <c r="P190" s="21">
        <f t="shared" si="20"/>
        <v>-3.3445626652780618</v>
      </c>
      <c r="Q190" s="21">
        <f t="shared" si="21"/>
        <v>-1</v>
      </c>
      <c r="R190" s="23">
        <f t="shared" si="22"/>
        <v>-1.648632330285962</v>
      </c>
      <c r="S190" s="23">
        <f t="shared" si="23"/>
        <v>-1.2113664207165213</v>
      </c>
      <c r="T190" s="11">
        <f t="shared" si="24"/>
        <v>-8954220378</v>
      </c>
    </row>
    <row r="191" spans="1:20">
      <c r="A191" s="154" t="s">
        <v>148</v>
      </c>
      <c r="B191" s="154" t="s">
        <v>1823</v>
      </c>
      <c r="C191" s="154" t="s">
        <v>1641</v>
      </c>
      <c r="D191" s="179">
        <v>-124970624</v>
      </c>
      <c r="E191" s="179">
        <v>3890008739</v>
      </c>
      <c r="F191" s="179">
        <v>2695739001</v>
      </c>
      <c r="G191" s="179">
        <v>2711127636</v>
      </c>
      <c r="H191" s="179">
        <v>3565040425</v>
      </c>
      <c r="I191" s="179">
        <v>5442706960</v>
      </c>
      <c r="J191" s="179">
        <v>4313941362</v>
      </c>
      <c r="K191" s="179">
        <v>2542614193</v>
      </c>
      <c r="L191" s="179">
        <f>VLOOKUP(A191,Sheet1!$A$1:$E$2000,5,FALSE)</f>
        <v>5207112801</v>
      </c>
      <c r="M191" s="21">
        <f t="shared" si="17"/>
        <v>29.527027479673944</v>
      </c>
      <c r="N191" s="21">
        <f t="shared" si="18"/>
        <v>0.39915031692169162</v>
      </c>
      <c r="O191" s="21">
        <f t="shared" si="19"/>
        <v>0.60028154075736506</v>
      </c>
      <c r="P191" s="21">
        <f t="shared" si="20"/>
        <v>-6.2156218970429909E-2</v>
      </c>
      <c r="Q191" s="21">
        <f t="shared" si="21"/>
        <v>0.46060413915222292</v>
      </c>
      <c r="R191" s="23">
        <f t="shared" si="22"/>
        <v>0.34460469470253191</v>
      </c>
      <c r="S191" s="23">
        <f t="shared" si="23"/>
        <v>0.36110168864881698</v>
      </c>
      <c r="T191" s="11">
        <f t="shared" si="24"/>
        <v>17506375316</v>
      </c>
    </row>
    <row r="192" spans="1:20">
      <c r="A192" s="154" t="s">
        <v>149</v>
      </c>
      <c r="B192" s="154" t="s">
        <v>1824</v>
      </c>
      <c r="C192" s="154" t="s">
        <v>1641</v>
      </c>
      <c r="D192" s="179">
        <v>18416507</v>
      </c>
      <c r="E192" s="179">
        <v>60898376</v>
      </c>
      <c r="F192" s="179">
        <v>151277078</v>
      </c>
      <c r="G192" s="179">
        <v>2978244185</v>
      </c>
      <c r="H192" s="179">
        <v>19632054</v>
      </c>
      <c r="I192" s="179">
        <v>108806921</v>
      </c>
      <c r="J192" s="179">
        <v>3116807337</v>
      </c>
      <c r="K192" s="179">
        <v>521221836</v>
      </c>
      <c r="L192" s="179">
        <f>VLOOKUP(A192,Sheet1!$A$1:$E$2000,5,FALSE)</f>
        <v>5639892</v>
      </c>
      <c r="M192" s="21">
        <f t="shared" si="17"/>
        <v>6.6003124262380489E-2</v>
      </c>
      <c r="N192" s="21">
        <f t="shared" si="18"/>
        <v>0.78669659433939587</v>
      </c>
      <c r="O192" s="21">
        <f t="shared" si="19"/>
        <v>19.603302087841755</v>
      </c>
      <c r="P192" s="21">
        <f t="shared" si="20"/>
        <v>-0.82499022792518273</v>
      </c>
      <c r="Q192" s="21">
        <f t="shared" si="21"/>
        <v>-0.71272022784778399</v>
      </c>
      <c r="R192" s="23">
        <f t="shared" si="22"/>
        <v>0.15703133452743229</v>
      </c>
      <c r="S192" s="23">
        <f t="shared" si="23"/>
        <v>0.16897680937127513</v>
      </c>
      <c r="T192" s="11">
        <f t="shared" si="24"/>
        <v>3752475986</v>
      </c>
    </row>
    <row r="193" spans="1:20">
      <c r="A193" s="154" t="s">
        <v>739</v>
      </c>
      <c r="B193" s="154" t="s">
        <v>1826</v>
      </c>
      <c r="C193" s="154" t="s">
        <v>1641</v>
      </c>
      <c r="D193" s="179">
        <v>19050120807</v>
      </c>
      <c r="E193" s="179">
        <v>13936286354</v>
      </c>
      <c r="F193" s="179">
        <v>15848855196</v>
      </c>
      <c r="G193" s="179">
        <v>19032762417</v>
      </c>
      <c r="H193" s="179">
        <v>11447925726</v>
      </c>
      <c r="I193" s="179">
        <v>14651282389</v>
      </c>
      <c r="J193" s="179">
        <v>25463931111</v>
      </c>
      <c r="K193" s="179">
        <v>20428035716</v>
      </c>
      <c r="L193" s="179">
        <f>VLOOKUP(A193,Sheet1!$A$1:$E$2000,5,FALSE)</f>
        <v>13385683872</v>
      </c>
      <c r="M193" s="21">
        <f t="shared" si="17"/>
        <v>-0.39906282789590292</v>
      </c>
      <c r="N193" s="21">
        <f t="shared" si="18"/>
        <v>5.1304631437540854E-2</v>
      </c>
      <c r="O193" s="21">
        <f t="shared" si="19"/>
        <v>0.60667321368591298</v>
      </c>
      <c r="P193" s="21">
        <f t="shared" si="20"/>
        <v>7.3309027267305482E-2</v>
      </c>
      <c r="Q193" s="21">
        <f t="shared" si="21"/>
        <v>0.16926718362603047</v>
      </c>
      <c r="R193" s="23">
        <f t="shared" si="22"/>
        <v>0.27947841543044827</v>
      </c>
      <c r="S193" s="23">
        <f t="shared" si="23"/>
        <v>0.22671393498772319</v>
      </c>
      <c r="T193" s="11">
        <f t="shared" si="24"/>
        <v>73928933088</v>
      </c>
    </row>
    <row r="194" spans="1:20">
      <c r="A194" s="154" t="s">
        <v>740</v>
      </c>
      <c r="B194" s="154" t="s">
        <v>1827</v>
      </c>
      <c r="C194" s="154" t="s">
        <v>1641</v>
      </c>
      <c r="D194" s="179">
        <v>9132685066</v>
      </c>
      <c r="E194" s="179">
        <v>9565671282</v>
      </c>
      <c r="F194" s="179">
        <v>4088580205</v>
      </c>
      <c r="G194" s="179">
        <v>7419491181</v>
      </c>
      <c r="H194" s="179">
        <v>5834200555</v>
      </c>
      <c r="I194" s="179">
        <v>10711118856</v>
      </c>
      <c r="J194" s="179">
        <v>9416145158</v>
      </c>
      <c r="K194" s="179">
        <v>15928266432</v>
      </c>
      <c r="L194" s="179">
        <f>VLOOKUP(A194,Sheet1!$A$1:$E$2000,5,FALSE)</f>
        <v>23795127576</v>
      </c>
      <c r="M194" s="21">
        <f t="shared" si="17"/>
        <v>-0.3611735746018333</v>
      </c>
      <c r="N194" s="21">
        <f t="shared" si="18"/>
        <v>0.11974565508595532</v>
      </c>
      <c r="O194" s="21">
        <f t="shared" si="19"/>
        <v>1.3030354513982196</v>
      </c>
      <c r="P194" s="21">
        <f t="shared" si="20"/>
        <v>1.1468138506302781</v>
      </c>
      <c r="Q194" s="21">
        <f t="shared" si="21"/>
        <v>3.0785583820232589</v>
      </c>
      <c r="R194" s="23">
        <f t="shared" si="22"/>
        <v>1.8335122026212725</v>
      </c>
      <c r="S194" s="23">
        <f t="shared" si="23"/>
        <v>1.2242747253473345</v>
      </c>
      <c r="T194" s="11">
        <f t="shared" si="24"/>
        <v>59850658022</v>
      </c>
    </row>
    <row r="195" spans="1:20">
      <c r="A195" s="154" t="s">
        <v>749</v>
      </c>
      <c r="B195" s="154" t="s">
        <v>1828</v>
      </c>
      <c r="C195" s="154" t="s">
        <v>1641</v>
      </c>
      <c r="D195" s="179">
        <v>4334445056113</v>
      </c>
      <c r="E195" s="179">
        <v>859597137454</v>
      </c>
      <c r="F195" s="179">
        <v>767870689872</v>
      </c>
      <c r="G195" s="179">
        <v>1602179136256</v>
      </c>
      <c r="H195" s="179">
        <v>3400942857462</v>
      </c>
      <c r="I195" s="179">
        <v>2855811194166</v>
      </c>
      <c r="J195" s="179">
        <v>617199713699</v>
      </c>
      <c r="K195" s="179">
        <v>330438646681</v>
      </c>
      <c r="L195" s="179">
        <f>VLOOKUP(A195,Sheet1!$A$1:$E$2000,5,FALSE)</f>
        <v>4388011721217</v>
      </c>
      <c r="M195" s="21">
        <f t="shared" si="17"/>
        <v>-0.21536833125487503</v>
      </c>
      <c r="N195" s="21">
        <f t="shared" si="18"/>
        <v>2.3222669896557493</v>
      </c>
      <c r="O195" s="21">
        <f t="shared" si="19"/>
        <v>-0.19621920482225472</v>
      </c>
      <c r="P195" s="21">
        <f t="shared" si="20"/>
        <v>-0.79375674092650161</v>
      </c>
      <c r="Q195" s="21">
        <f t="shared" si="21"/>
        <v>0.29023388663801708</v>
      </c>
      <c r="R195" s="23">
        <f t="shared" si="22"/>
        <v>-7.5436346199313414E-2</v>
      </c>
      <c r="S195" s="23">
        <f t="shared" si="23"/>
        <v>0.2354046166096937</v>
      </c>
      <c r="T195" s="11">
        <f t="shared" si="24"/>
        <v>8191461275763</v>
      </c>
    </row>
    <row r="196" spans="1:20">
      <c r="A196" s="154" t="s">
        <v>1610</v>
      </c>
      <c r="B196" s="154" t="s">
        <v>1831</v>
      </c>
      <c r="C196" s="154" t="s">
        <v>1641</v>
      </c>
      <c r="D196" s="179">
        <v>2289957949</v>
      </c>
      <c r="E196" s="179">
        <v>14446804921</v>
      </c>
      <c r="F196" s="179">
        <v>1644179338</v>
      </c>
      <c r="G196" s="179">
        <v>12723315208</v>
      </c>
      <c r="H196" s="179">
        <v>4699737817</v>
      </c>
      <c r="I196" s="179">
        <v>13160591122</v>
      </c>
      <c r="J196" s="179">
        <v>1756595045</v>
      </c>
      <c r="K196" s="179">
        <v>12184437582</v>
      </c>
      <c r="L196" s="179">
        <f>VLOOKUP(A196,Sheet1!$A$1:$E$2000,5,FALSE)</f>
        <v>4800297648</v>
      </c>
      <c r="M196" s="21">
        <f t="shared" ref="M196:M259" si="25">(H196-D196)/ABS(D196)</f>
        <v>1.0523249429328276</v>
      </c>
      <c r="N196" s="21">
        <f t="shared" ref="N196:N259" si="26">(I196-E196)/ABS(E196)</f>
        <v>-8.9031021463462034E-2</v>
      </c>
      <c r="O196" s="21">
        <f t="shared" ref="O196:O259" si="27">(J196-F196)/ABS(F196)</f>
        <v>6.8371925374481266E-2</v>
      </c>
      <c r="P196" s="21">
        <f t="shared" ref="P196:P259" si="28">(K196-G196)/ABS(G196)</f>
        <v>-4.2353554650691322E-2</v>
      </c>
      <c r="Q196" s="21">
        <f t="shared" ref="Q196:Q259" si="29">(L196-H196)/ABS(H196)</f>
        <v>2.1396902320008716E-2</v>
      </c>
      <c r="R196" s="23">
        <f t="shared" ref="R196:R259" si="30">(SUM(J196:L196)-SUM(F196:H196))/ABS(SUM(F196:H196))</f>
        <v>-1.7092259736259028E-2</v>
      </c>
      <c r="S196" s="23">
        <f t="shared" ref="S196:S259" si="31">SUM(I196:L196)/SUM(E196:H196)-1</f>
        <v>-4.810270613888834E-2</v>
      </c>
      <c r="T196" s="11">
        <f t="shared" ref="T196:T259" si="32">SUM(I196:L196)</f>
        <v>31901921397</v>
      </c>
    </row>
    <row r="197" spans="1:20">
      <c r="A197" s="154" t="s">
        <v>154</v>
      </c>
      <c r="B197" s="154" t="s">
        <v>4196</v>
      </c>
      <c r="C197" s="154" t="s">
        <v>1641</v>
      </c>
      <c r="D197" s="179">
        <v>13660520853</v>
      </c>
      <c r="E197" s="179">
        <v>16361747493</v>
      </c>
      <c r="F197" s="179">
        <v>14886172948</v>
      </c>
      <c r="G197" s="179">
        <v>15553087248</v>
      </c>
      <c r="H197" s="179">
        <v>26306517785</v>
      </c>
      <c r="I197" s="179">
        <v>29510219419</v>
      </c>
      <c r="J197" s="179">
        <v>31840353225</v>
      </c>
      <c r="K197" s="179">
        <v>40383790170</v>
      </c>
      <c r="L197" s="179">
        <f>VLOOKUP(A197,Sheet1!$A$1:$E$2000,5,FALSE)</f>
        <v>40497249543</v>
      </c>
      <c r="M197" s="21">
        <f t="shared" si="25"/>
        <v>0.925733145030323</v>
      </c>
      <c r="N197" s="21">
        <f t="shared" si="26"/>
        <v>0.80361049036023036</v>
      </c>
      <c r="O197" s="21">
        <f t="shared" si="27"/>
        <v>1.1389213558262363</v>
      </c>
      <c r="P197" s="21">
        <f t="shared" si="28"/>
        <v>1.5965128032823854</v>
      </c>
      <c r="Q197" s="21">
        <f t="shared" si="29"/>
        <v>0.5394378638016305</v>
      </c>
      <c r="R197" s="23">
        <f t="shared" si="30"/>
        <v>0.98642783566633152</v>
      </c>
      <c r="S197" s="23">
        <f t="shared" si="31"/>
        <v>0.94551260536896886</v>
      </c>
      <c r="T197" s="11">
        <f t="shared" si="32"/>
        <v>142231612357</v>
      </c>
    </row>
    <row r="198" spans="1:20">
      <c r="A198" s="154" t="s">
        <v>155</v>
      </c>
      <c r="B198" s="154" t="s">
        <v>1833</v>
      </c>
      <c r="C198" s="154" t="s">
        <v>1641</v>
      </c>
      <c r="D198" s="179">
        <v>39220851042</v>
      </c>
      <c r="E198" s="179">
        <v>73517474045</v>
      </c>
      <c r="F198" s="179">
        <v>86603851120</v>
      </c>
      <c r="G198" s="179">
        <v>154795717278</v>
      </c>
      <c r="H198" s="179">
        <v>45457094618</v>
      </c>
      <c r="I198" s="179">
        <v>97468063506</v>
      </c>
      <c r="J198" s="179">
        <v>254382802760</v>
      </c>
      <c r="K198" s="179">
        <v>200046418513</v>
      </c>
      <c r="L198" s="179">
        <f>VLOOKUP(A198,Sheet1!$A$1:$E$2000,5,FALSE)</f>
        <v>104289019882</v>
      </c>
      <c r="M198" s="21">
        <f t="shared" si="25"/>
        <v>0.15900327020751953</v>
      </c>
      <c r="N198" s="21">
        <f t="shared" si="26"/>
        <v>0.32578090817347533</v>
      </c>
      <c r="O198" s="21">
        <f t="shared" si="27"/>
        <v>1.9373151363387084</v>
      </c>
      <c r="P198" s="21">
        <f t="shared" si="28"/>
        <v>0.29232527895932398</v>
      </c>
      <c r="Q198" s="21">
        <f t="shared" si="29"/>
        <v>1.2942297733367205</v>
      </c>
      <c r="R198" s="23">
        <f t="shared" si="30"/>
        <v>0.94772621029840387</v>
      </c>
      <c r="S198" s="23">
        <f t="shared" si="31"/>
        <v>0.82084738381191968</v>
      </c>
      <c r="T198" s="11">
        <f t="shared" si="32"/>
        <v>656186304661</v>
      </c>
    </row>
    <row r="199" spans="1:20">
      <c r="A199" s="154" t="s">
        <v>750</v>
      </c>
      <c r="B199" s="154" t="s">
        <v>1834</v>
      </c>
      <c r="C199" s="154" t="s">
        <v>1641</v>
      </c>
      <c r="D199" s="179">
        <v>25827969299</v>
      </c>
      <c r="E199" s="179">
        <v>17720987513</v>
      </c>
      <c r="F199" s="179">
        <v>29146167233</v>
      </c>
      <c r="G199" s="179">
        <v>26530396233</v>
      </c>
      <c r="H199" s="179">
        <v>28544947143</v>
      </c>
      <c r="I199" s="179">
        <v>26316936072</v>
      </c>
      <c r="J199" s="179">
        <v>29129355824</v>
      </c>
      <c r="K199" s="179">
        <v>21786827734</v>
      </c>
      <c r="L199" s="179">
        <f>VLOOKUP(A199,Sheet1!$A$1:$E$2000,5,FALSE)</f>
        <v>35755219365</v>
      </c>
      <c r="M199" s="21">
        <f t="shared" si="25"/>
        <v>0.10519517862773653</v>
      </c>
      <c r="N199" s="21">
        <f t="shared" si="26"/>
        <v>0.48507164472036723</v>
      </c>
      <c r="O199" s="21">
        <f t="shared" si="27"/>
        <v>-5.7679656009678392E-4</v>
      </c>
      <c r="P199" s="21">
        <f t="shared" si="28"/>
        <v>-0.17879749919074645</v>
      </c>
      <c r="Q199" s="21">
        <f t="shared" si="29"/>
        <v>0.25259364418785252</v>
      </c>
      <c r="R199" s="23">
        <f t="shared" si="30"/>
        <v>2.9088676945889427E-2</v>
      </c>
      <c r="S199" s="23">
        <f t="shared" si="31"/>
        <v>0.10835364128295999</v>
      </c>
      <c r="T199" s="11">
        <f t="shared" si="32"/>
        <v>112988338995</v>
      </c>
    </row>
    <row r="200" spans="1:20">
      <c r="A200" s="154" t="s">
        <v>156</v>
      </c>
      <c r="B200" s="154" t="s">
        <v>4301</v>
      </c>
      <c r="C200" s="154" t="s">
        <v>1641</v>
      </c>
      <c r="D200" s="179">
        <v>61920248753</v>
      </c>
      <c r="E200" s="179">
        <v>65923424917</v>
      </c>
      <c r="F200" s="179">
        <v>72408976827</v>
      </c>
      <c r="G200" s="179">
        <v>120609742585</v>
      </c>
      <c r="H200" s="179">
        <v>74461132921</v>
      </c>
      <c r="I200" s="179">
        <v>90295561889</v>
      </c>
      <c r="J200" s="179">
        <v>76891760168</v>
      </c>
      <c r="K200" s="179">
        <v>107489568418</v>
      </c>
      <c r="L200" s="179">
        <f>VLOOKUP(A200,Sheet1!$A$1:$E$2000,5,FALSE)</f>
        <v>82018589482</v>
      </c>
      <c r="M200" s="21">
        <f t="shared" si="25"/>
        <v>0.20253284540289257</v>
      </c>
      <c r="N200" s="21">
        <f t="shared" si="26"/>
        <v>0.369703743436956</v>
      </c>
      <c r="O200" s="21">
        <f t="shared" si="27"/>
        <v>6.1909220892739515E-2</v>
      </c>
      <c r="P200" s="21">
        <f t="shared" si="28"/>
        <v>-0.108782042692393</v>
      </c>
      <c r="Q200" s="21">
        <f t="shared" si="29"/>
        <v>0.10149532063953594</v>
      </c>
      <c r="R200" s="23">
        <f t="shared" si="30"/>
        <v>-4.0374415328132155E-3</v>
      </c>
      <c r="S200" s="23">
        <f t="shared" si="31"/>
        <v>6.9861948866011048E-2</v>
      </c>
      <c r="T200" s="11">
        <f t="shared" si="32"/>
        <v>356695479957</v>
      </c>
    </row>
    <row r="201" spans="1:20">
      <c r="A201" s="154" t="s">
        <v>158</v>
      </c>
      <c r="B201" s="154" t="s">
        <v>1837</v>
      </c>
      <c r="C201" s="154" t="s">
        <v>1641</v>
      </c>
      <c r="D201" s="179">
        <v>9424280839</v>
      </c>
      <c r="E201" s="179">
        <v>6054523538</v>
      </c>
      <c r="F201" s="179">
        <v>7225441910</v>
      </c>
      <c r="G201" s="179">
        <v>8242461846</v>
      </c>
      <c r="H201" s="179">
        <v>11244397390</v>
      </c>
      <c r="I201" s="179">
        <v>6343449114</v>
      </c>
      <c r="J201" s="179">
        <v>28509810901</v>
      </c>
      <c r="K201" s="179">
        <v>3885935592</v>
      </c>
      <c r="L201" s="179">
        <f>VLOOKUP(A201,Sheet1!$A$1:$E$2000,5,FALSE)</f>
        <v>8537106653</v>
      </c>
      <c r="M201" s="21">
        <f t="shared" si="25"/>
        <v>0.19313055097720649</v>
      </c>
      <c r="N201" s="21">
        <f t="shared" si="26"/>
        <v>4.7720613221935083E-2</v>
      </c>
      <c r="O201" s="21">
        <f t="shared" si="27"/>
        <v>2.9457532502672907</v>
      </c>
      <c r="P201" s="21">
        <f t="shared" si="28"/>
        <v>-0.5285467297751808</v>
      </c>
      <c r="Q201" s="21">
        <f t="shared" si="29"/>
        <v>-0.24076797031450345</v>
      </c>
      <c r="R201" s="23">
        <f t="shared" si="30"/>
        <v>0.53235967662521799</v>
      </c>
      <c r="S201" s="23">
        <f t="shared" si="31"/>
        <v>0.44280999809801402</v>
      </c>
      <c r="T201" s="11">
        <f t="shared" si="32"/>
        <v>47276302260</v>
      </c>
    </row>
    <row r="202" spans="1:20">
      <c r="A202" s="154" t="s">
        <v>159</v>
      </c>
      <c r="B202" s="154" t="s">
        <v>4236</v>
      </c>
      <c r="C202" s="154" t="s">
        <v>1641</v>
      </c>
      <c r="D202" s="179">
        <v>-620348246</v>
      </c>
      <c r="E202" s="179">
        <v>-2451869891</v>
      </c>
      <c r="F202" s="179">
        <v>14498201</v>
      </c>
      <c r="G202" s="179">
        <v>6639586235</v>
      </c>
      <c r="H202" s="179">
        <v>42777441564</v>
      </c>
      <c r="I202" s="179">
        <v>3496110</v>
      </c>
      <c r="J202" s="179">
        <v>4236848132</v>
      </c>
      <c r="K202" s="179">
        <v>58703544084</v>
      </c>
      <c r="L202" s="179">
        <f>VLOOKUP(A202,Sheet1!$A$1:$E$2000,5,FALSE)</f>
        <v>9400844121</v>
      </c>
      <c r="M202" s="21">
        <f t="shared" si="25"/>
        <v>69.957141153905994</v>
      </c>
      <c r="N202" s="21">
        <f t="shared" si="26"/>
        <v>1.0014258954004178</v>
      </c>
      <c r="O202" s="21">
        <f t="shared" si="27"/>
        <v>291.23267990283762</v>
      </c>
      <c r="P202" s="21">
        <f t="shared" si="28"/>
        <v>7.84144613930148</v>
      </c>
      <c r="Q202" s="21">
        <f t="shared" si="29"/>
        <v>-0.78023828033438491</v>
      </c>
      <c r="R202" s="23">
        <f t="shared" si="30"/>
        <v>0.46346354625993136</v>
      </c>
      <c r="S202" s="23">
        <f t="shared" si="31"/>
        <v>0.53991617731618002</v>
      </c>
      <c r="T202" s="11">
        <f t="shared" si="32"/>
        <v>72344732447</v>
      </c>
    </row>
    <row r="203" spans="1:20">
      <c r="A203" s="154" t="s">
        <v>160</v>
      </c>
      <c r="B203" s="154" t="s">
        <v>4271</v>
      </c>
      <c r="C203" s="154" t="s">
        <v>1641</v>
      </c>
      <c r="D203" s="179">
        <v>6809663255</v>
      </c>
      <c r="E203" s="179">
        <v>8660747409</v>
      </c>
      <c r="F203" s="179">
        <v>8435131503</v>
      </c>
      <c r="G203" s="179">
        <v>16376688627</v>
      </c>
      <c r="H203" s="179">
        <v>24440333088</v>
      </c>
      <c r="I203" s="179">
        <v>3005497584</v>
      </c>
      <c r="J203" s="179">
        <v>12288804483</v>
      </c>
      <c r="K203" s="179">
        <v>10210644609</v>
      </c>
      <c r="L203" s="179">
        <f>VLOOKUP(A203,Sheet1!$A$1:$E$2000,5,FALSE)</f>
        <v>11356013211</v>
      </c>
      <c r="M203" s="21">
        <f t="shared" si="25"/>
        <v>2.5890663271865417</v>
      </c>
      <c r="N203" s="21">
        <f t="shared" si="26"/>
        <v>-0.65297480205036651</v>
      </c>
      <c r="O203" s="21">
        <f t="shared" si="27"/>
        <v>0.45685985792034428</v>
      </c>
      <c r="P203" s="21">
        <f t="shared" si="28"/>
        <v>-0.37651347952199177</v>
      </c>
      <c r="Q203" s="21">
        <f t="shared" si="29"/>
        <v>-0.53535767413187552</v>
      </c>
      <c r="R203" s="23">
        <f t="shared" si="30"/>
        <v>-0.31260949844875063</v>
      </c>
      <c r="S203" s="23">
        <f t="shared" si="31"/>
        <v>-0.36351038390546819</v>
      </c>
      <c r="T203" s="11">
        <f t="shared" si="32"/>
        <v>36860959887</v>
      </c>
    </row>
    <row r="204" spans="1:20">
      <c r="A204" s="154" t="s">
        <v>162</v>
      </c>
      <c r="B204" s="154" t="s">
        <v>1840</v>
      </c>
      <c r="C204" s="154" t="s">
        <v>1641</v>
      </c>
      <c r="D204" s="179">
        <v>-85698000041</v>
      </c>
      <c r="E204" s="179">
        <v>241061935668</v>
      </c>
      <c r="F204" s="179">
        <v>196199119318</v>
      </c>
      <c r="G204" s="179">
        <v>30361061319</v>
      </c>
      <c r="H204" s="179">
        <v>782712304442</v>
      </c>
      <c r="I204" s="179">
        <v>405238442551</v>
      </c>
      <c r="J204" s="179">
        <v>307279970845</v>
      </c>
      <c r="K204" s="179">
        <v>608404696625</v>
      </c>
      <c r="L204" s="179">
        <f>VLOOKUP(A204,Sheet1!$A$1:$E$2000,5,FALSE)</f>
        <v>224128568270</v>
      </c>
      <c r="M204" s="21">
        <f t="shared" si="25"/>
        <v>10.133378889443527</v>
      </c>
      <c r="N204" s="21">
        <f t="shared" si="26"/>
        <v>0.68105529157083666</v>
      </c>
      <c r="O204" s="21">
        <f t="shared" si="27"/>
        <v>0.56616386410460839</v>
      </c>
      <c r="P204" s="21">
        <f t="shared" si="28"/>
        <v>19.038979870715501</v>
      </c>
      <c r="Q204" s="21">
        <f t="shared" si="29"/>
        <v>-0.71365140550616168</v>
      </c>
      <c r="R204" s="23">
        <f t="shared" si="30"/>
        <v>0.12934143414281429</v>
      </c>
      <c r="S204" s="23">
        <f t="shared" si="31"/>
        <v>0.23571074478452259</v>
      </c>
      <c r="T204" s="11">
        <f t="shared" si="32"/>
        <v>1545051678291</v>
      </c>
    </row>
    <row r="205" spans="1:20">
      <c r="A205" s="154" t="s">
        <v>163</v>
      </c>
      <c r="B205" s="154" t="s">
        <v>1841</v>
      </c>
      <c r="C205" s="154" t="s">
        <v>1641</v>
      </c>
      <c r="D205" s="179">
        <v>9529136280</v>
      </c>
      <c r="E205" s="179">
        <v>7664509815</v>
      </c>
      <c r="F205" s="179">
        <v>24394353809</v>
      </c>
      <c r="G205" s="179">
        <v>1624291623</v>
      </c>
      <c r="H205" s="179">
        <v>-75490404329</v>
      </c>
      <c r="I205" s="179">
        <v>103157412766</v>
      </c>
      <c r="J205" s="179">
        <v>51936793732</v>
      </c>
      <c r="K205" s="179">
        <v>440270876774</v>
      </c>
      <c r="L205" s="179">
        <f>VLOOKUP(A205,Sheet1!$A$1:$E$2000,5,FALSE)</f>
        <v>13119321046</v>
      </c>
      <c r="M205" s="21">
        <f t="shared" si="25"/>
        <v>-8.9220615710409383</v>
      </c>
      <c r="N205" s="21">
        <f t="shared" si="26"/>
        <v>12.459101137050341</v>
      </c>
      <c r="O205" s="21">
        <f t="shared" si="27"/>
        <v>1.1290497849891212</v>
      </c>
      <c r="P205" s="21">
        <f t="shared" si="28"/>
        <v>270.05408323219558</v>
      </c>
      <c r="Q205" s="21">
        <f t="shared" si="29"/>
        <v>1.1737879292422886</v>
      </c>
      <c r="R205" s="23">
        <f t="shared" si="30"/>
        <v>11.214453717000213</v>
      </c>
      <c r="S205" s="23">
        <f t="shared" si="31"/>
        <v>-15.554519076931598</v>
      </c>
      <c r="T205" s="11">
        <f t="shared" si="32"/>
        <v>608484404318</v>
      </c>
    </row>
    <row r="206" spans="1:20">
      <c r="A206" s="154" t="s">
        <v>164</v>
      </c>
      <c r="B206" s="154" t="s">
        <v>1842</v>
      </c>
      <c r="C206" s="154" t="s">
        <v>1641</v>
      </c>
      <c r="D206" s="179">
        <v>63360867000</v>
      </c>
      <c r="E206" s="179">
        <v>278529283000</v>
      </c>
      <c r="F206" s="179">
        <v>70356430000</v>
      </c>
      <c r="G206" s="179">
        <v>398166974000</v>
      </c>
      <c r="H206" s="179">
        <v>121945223000</v>
      </c>
      <c r="I206" s="179">
        <v>199034675000</v>
      </c>
      <c r="J206" s="179">
        <v>235764953000</v>
      </c>
      <c r="K206" s="179">
        <v>488726585000</v>
      </c>
      <c r="L206" s="179">
        <f>VLOOKUP(A206,Sheet1!$A$1:$E$2000,5,FALSE)</f>
        <v>281385451000</v>
      </c>
      <c r="M206" s="21">
        <f t="shared" si="25"/>
        <v>0.92461417865383688</v>
      </c>
      <c r="N206" s="21">
        <f t="shared" si="26"/>
        <v>-0.28540843944225425</v>
      </c>
      <c r="O206" s="21">
        <f t="shared" si="27"/>
        <v>2.3510079036130742</v>
      </c>
      <c r="P206" s="21">
        <f t="shared" si="28"/>
        <v>0.22744129200429367</v>
      </c>
      <c r="Q206" s="21">
        <f t="shared" si="29"/>
        <v>1.3074741599349078</v>
      </c>
      <c r="R206" s="23">
        <f t="shared" si="30"/>
        <v>0.70352317295936539</v>
      </c>
      <c r="S206" s="23">
        <f t="shared" si="31"/>
        <v>0.38655300563381112</v>
      </c>
      <c r="T206" s="11">
        <f t="shared" si="32"/>
        <v>1204911664000</v>
      </c>
    </row>
    <row r="207" spans="1:20">
      <c r="A207" s="154" t="s">
        <v>3691</v>
      </c>
      <c r="B207" s="154" t="s">
        <v>3777</v>
      </c>
      <c r="C207" s="154" t="s">
        <v>1641</v>
      </c>
      <c r="D207" s="179">
        <v>12951552821</v>
      </c>
      <c r="E207" s="179">
        <v>16480022595</v>
      </c>
      <c r="F207" s="179">
        <v>14229861360</v>
      </c>
      <c r="G207" s="179">
        <v>10964817248</v>
      </c>
      <c r="H207" s="179">
        <v>15357857746</v>
      </c>
      <c r="I207" s="179">
        <v>20489752370</v>
      </c>
      <c r="J207" s="179">
        <v>18217553302</v>
      </c>
      <c r="K207" s="179">
        <v>14643438927</v>
      </c>
      <c r="L207" s="179">
        <f>VLOOKUP(A207,Sheet1!$A$1:$E$2000,5,FALSE)</f>
        <v>13401654569</v>
      </c>
      <c r="M207" s="21">
        <f t="shared" si="25"/>
        <v>0.18579277390571666</v>
      </c>
      <c r="N207" s="21">
        <f t="shared" si="26"/>
        <v>0.24330851198083567</v>
      </c>
      <c r="O207" s="21">
        <f t="shared" si="27"/>
        <v>0.2802340684224347</v>
      </c>
      <c r="P207" s="21">
        <f t="shared" si="28"/>
        <v>0.33549320483850165</v>
      </c>
      <c r="Q207" s="21">
        <f t="shared" si="29"/>
        <v>-0.12737474258149703</v>
      </c>
      <c r="R207" s="23">
        <f t="shared" si="30"/>
        <v>0.14080772640591613</v>
      </c>
      <c r="S207" s="23">
        <f t="shared" si="31"/>
        <v>0.17042616354794338</v>
      </c>
      <c r="T207" s="11">
        <f t="shared" si="32"/>
        <v>66752399168</v>
      </c>
    </row>
    <row r="208" spans="1:20">
      <c r="A208" s="154" t="s">
        <v>165</v>
      </c>
      <c r="B208" s="154" t="s">
        <v>1843</v>
      </c>
      <c r="C208" s="154" t="s">
        <v>1641</v>
      </c>
      <c r="D208" s="179">
        <v>10113733275</v>
      </c>
      <c r="E208" s="179">
        <v>23762653887</v>
      </c>
      <c r="F208" s="179">
        <v>76386892890</v>
      </c>
      <c r="G208" s="179">
        <v>-52505279468</v>
      </c>
      <c r="H208" s="179">
        <v>-29890325345</v>
      </c>
      <c r="I208" s="179">
        <v>42426206380</v>
      </c>
      <c r="J208" s="179">
        <v>111318146773</v>
      </c>
      <c r="K208" s="179">
        <v>-67142425277</v>
      </c>
      <c r="L208" s="179">
        <f>VLOOKUP(A208,Sheet1!$A$1:$E$2000,5,FALSE)</f>
        <v>1915869548</v>
      </c>
      <c r="M208" s="21">
        <f t="shared" si="25"/>
        <v>-3.955419579719933</v>
      </c>
      <c r="N208" s="21">
        <f t="shared" si="26"/>
        <v>0.78541532363143995</v>
      </c>
      <c r="O208" s="21">
        <f t="shared" si="27"/>
        <v>0.45729381784519396</v>
      </c>
      <c r="P208" s="21">
        <f t="shared" si="28"/>
        <v>-0.27877474336501323</v>
      </c>
      <c r="Q208" s="21">
        <f t="shared" si="29"/>
        <v>1.0640966441778956</v>
      </c>
      <c r="R208" s="23">
        <f t="shared" si="30"/>
        <v>8.6707939462984971</v>
      </c>
      <c r="S208" s="23">
        <f t="shared" si="31"/>
        <v>3.9858109034877547</v>
      </c>
      <c r="T208" s="11">
        <f t="shared" si="32"/>
        <v>88517797424</v>
      </c>
    </row>
    <row r="209" spans="1:20">
      <c r="A209" s="154" t="s">
        <v>851</v>
      </c>
      <c r="B209" s="154" t="s">
        <v>3949</v>
      </c>
      <c r="C209" s="154" t="s">
        <v>1641</v>
      </c>
      <c r="D209" s="179">
        <v>170674000000</v>
      </c>
      <c r="E209" s="179">
        <v>269278000000</v>
      </c>
      <c r="F209" s="179">
        <v>166816000000</v>
      </c>
      <c r="G209" s="179">
        <v>280726000000</v>
      </c>
      <c r="H209" s="179">
        <v>284681000000</v>
      </c>
      <c r="I209" s="179">
        <v>451463000000</v>
      </c>
      <c r="J209" s="179">
        <v>491859000000</v>
      </c>
      <c r="K209" s="179">
        <v>628175000000</v>
      </c>
      <c r="L209" s="179">
        <f>VLOOKUP(A209,Sheet1!$A$1:$E$2000,5,FALSE)</f>
        <v>416809000000</v>
      </c>
      <c r="M209" s="21">
        <f t="shared" si="25"/>
        <v>0.66798106331368579</v>
      </c>
      <c r="N209" s="21">
        <f t="shared" si="26"/>
        <v>0.67656845341988581</v>
      </c>
      <c r="O209" s="21">
        <f t="shared" si="27"/>
        <v>1.9485121331287167</v>
      </c>
      <c r="P209" s="21">
        <f t="shared" si="28"/>
        <v>1.2376801578763634</v>
      </c>
      <c r="Q209" s="21">
        <f t="shared" si="29"/>
        <v>0.46412651353620366</v>
      </c>
      <c r="R209" s="23">
        <f t="shared" si="30"/>
        <v>1.0988728843535371</v>
      </c>
      <c r="S209" s="23">
        <f t="shared" si="31"/>
        <v>0.98532602563552119</v>
      </c>
      <c r="T209" s="11">
        <f t="shared" si="32"/>
        <v>1988306000000</v>
      </c>
    </row>
    <row r="210" spans="1:20">
      <c r="A210" s="154" t="s">
        <v>166</v>
      </c>
      <c r="B210" s="154" t="s">
        <v>1844</v>
      </c>
      <c r="C210" s="154" t="s">
        <v>1641</v>
      </c>
      <c r="D210" s="179">
        <v>518949063</v>
      </c>
      <c r="E210" s="179">
        <v>2994980685</v>
      </c>
      <c r="F210" s="179">
        <v>31561942</v>
      </c>
      <c r="G210" s="179">
        <v>3308868800</v>
      </c>
      <c r="H210" s="179">
        <v>690095514</v>
      </c>
      <c r="I210" s="179">
        <v>704261062</v>
      </c>
      <c r="J210" s="179">
        <v>-488942792</v>
      </c>
      <c r="K210" s="179">
        <v>4789340382</v>
      </c>
      <c r="L210" s="179">
        <f>VLOOKUP(A210,Sheet1!$A$1:$E$2000,5,FALSE)</f>
        <v>164889909</v>
      </c>
      <c r="M210" s="21">
        <f t="shared" si="25"/>
        <v>0.32979431547793353</v>
      </c>
      <c r="N210" s="21">
        <f t="shared" si="26"/>
        <v>-0.76485288685592978</v>
      </c>
      <c r="O210" s="21">
        <f t="shared" si="27"/>
        <v>-16.49153065422907</v>
      </c>
      <c r="P210" s="21">
        <f t="shared" si="28"/>
        <v>0.44742528987550068</v>
      </c>
      <c r="Q210" s="21">
        <f t="shared" si="29"/>
        <v>-0.76106219261700636</v>
      </c>
      <c r="R210" s="23">
        <f t="shared" si="30"/>
        <v>0.10786711595112358</v>
      </c>
      <c r="S210" s="23">
        <f t="shared" si="31"/>
        <v>-0.26417430024427901</v>
      </c>
      <c r="T210" s="11">
        <f t="shared" si="32"/>
        <v>5169548561</v>
      </c>
    </row>
    <row r="211" spans="1:20">
      <c r="A211" s="154" t="s">
        <v>755</v>
      </c>
      <c r="B211" s="154" t="s">
        <v>1845</v>
      </c>
      <c r="C211" s="154" t="s">
        <v>1641</v>
      </c>
      <c r="D211" s="179">
        <v>2873583912</v>
      </c>
      <c r="E211" s="179">
        <v>10180938218</v>
      </c>
      <c r="F211" s="179">
        <v>11225390823</v>
      </c>
      <c r="G211" s="179">
        <v>-2845203308</v>
      </c>
      <c r="H211" s="179">
        <v>2609040825</v>
      </c>
      <c r="I211" s="179">
        <v>4325162338</v>
      </c>
      <c r="J211" s="179">
        <v>11013010935</v>
      </c>
      <c r="K211" s="179">
        <v>999172456</v>
      </c>
      <c r="L211" s="179">
        <f>VLOOKUP(A211,Sheet1!$A$1:$E$2000,5,FALSE)</f>
        <v>2655672517</v>
      </c>
      <c r="M211" s="21">
        <f t="shared" si="25"/>
        <v>-9.2060331314939514E-2</v>
      </c>
      <c r="N211" s="21">
        <f t="shared" si="26"/>
        <v>-0.57517055448258492</v>
      </c>
      <c r="O211" s="21">
        <f t="shared" si="27"/>
        <v>-1.8919598555521937E-2</v>
      </c>
      <c r="P211" s="21">
        <f t="shared" si="28"/>
        <v>1.3511778765301505</v>
      </c>
      <c r="Q211" s="21">
        <f t="shared" si="29"/>
        <v>1.7873117029512178E-2</v>
      </c>
      <c r="R211" s="23">
        <f t="shared" si="30"/>
        <v>0.33474848771774635</v>
      </c>
      <c r="S211" s="23">
        <f t="shared" si="31"/>
        <v>-0.10284039599004835</v>
      </c>
      <c r="T211" s="11">
        <f t="shared" si="32"/>
        <v>18993018246</v>
      </c>
    </row>
    <row r="212" spans="1:20">
      <c r="A212" s="154" t="s">
        <v>168</v>
      </c>
      <c r="B212" s="154" t="s">
        <v>1847</v>
      </c>
      <c r="C212" s="154" t="s">
        <v>1641</v>
      </c>
      <c r="D212" s="179">
        <v>9251274557</v>
      </c>
      <c r="E212" s="179">
        <v>12024989412</v>
      </c>
      <c r="F212" s="179">
        <v>12221878013</v>
      </c>
      <c r="G212" s="179">
        <v>19581361571</v>
      </c>
      <c r="H212" s="179">
        <v>35981342911</v>
      </c>
      <c r="I212" s="179">
        <v>43067308388</v>
      </c>
      <c r="J212" s="179">
        <v>35515480932</v>
      </c>
      <c r="K212" s="179">
        <v>41337349536</v>
      </c>
      <c r="L212" s="179">
        <f>VLOOKUP(A212,Sheet1!$A$1:$E$2000,5,FALSE)</f>
        <v>31823188925</v>
      </c>
      <c r="M212" s="21">
        <f t="shared" si="25"/>
        <v>2.889338997487068</v>
      </c>
      <c r="N212" s="21">
        <f t="shared" si="26"/>
        <v>2.5814841005200546</v>
      </c>
      <c r="O212" s="21">
        <f t="shared" si="27"/>
        <v>1.9058939137032278</v>
      </c>
      <c r="P212" s="21">
        <f t="shared" si="28"/>
        <v>1.1110559337824915</v>
      </c>
      <c r="Q212" s="21">
        <f t="shared" si="29"/>
        <v>-0.11556416880507242</v>
      </c>
      <c r="R212" s="23">
        <f t="shared" si="30"/>
        <v>0.60325571675559519</v>
      </c>
      <c r="S212" s="23">
        <f t="shared" si="31"/>
        <v>0.90131740034669683</v>
      </c>
      <c r="T212" s="11">
        <f t="shared" si="32"/>
        <v>151743327781</v>
      </c>
    </row>
    <row r="213" spans="1:20">
      <c r="A213" s="154" t="s">
        <v>170</v>
      </c>
      <c r="B213" s="154" t="s">
        <v>1848</v>
      </c>
      <c r="C213" s="154" t="s">
        <v>1641</v>
      </c>
      <c r="D213" s="179">
        <v>3231883585</v>
      </c>
      <c r="E213" s="179">
        <v>13202607512</v>
      </c>
      <c r="F213" s="179">
        <v>2403176832</v>
      </c>
      <c r="G213" s="179">
        <v>8726664002</v>
      </c>
      <c r="H213" s="179">
        <v>4981836433</v>
      </c>
      <c r="I213" s="179">
        <v>7117648811</v>
      </c>
      <c r="J213" s="179">
        <v>12564477454</v>
      </c>
      <c r="K213" s="179">
        <v>13005011901</v>
      </c>
      <c r="L213" s="179">
        <f>VLOOKUP(A213,Sheet1!$A$1:$E$2000,5,FALSE)</f>
        <v>6246984832</v>
      </c>
      <c r="M213" s="21">
        <f t="shared" si="25"/>
        <v>0.54146531023641431</v>
      </c>
      <c r="N213" s="21">
        <f t="shared" si="26"/>
        <v>-0.46089067598724814</v>
      </c>
      <c r="O213" s="21">
        <f t="shared" si="27"/>
        <v>4.2282783716516787</v>
      </c>
      <c r="P213" s="21">
        <f t="shared" si="28"/>
        <v>0.49026155905847607</v>
      </c>
      <c r="Q213" s="21">
        <f t="shared" si="29"/>
        <v>0.25395221541590102</v>
      </c>
      <c r="R213" s="23">
        <f t="shared" si="30"/>
        <v>0.97474624520729614</v>
      </c>
      <c r="S213" s="23">
        <f t="shared" si="31"/>
        <v>0.32816213295067009</v>
      </c>
      <c r="T213" s="11">
        <f t="shared" si="32"/>
        <v>38934122998</v>
      </c>
    </row>
    <row r="214" spans="1:20">
      <c r="A214" s="154" t="s">
        <v>171</v>
      </c>
      <c r="B214" s="154" t="s">
        <v>1849</v>
      </c>
      <c r="C214" s="154" t="s">
        <v>1641</v>
      </c>
      <c r="D214" s="179">
        <v>5451548843</v>
      </c>
      <c r="E214" s="179">
        <v>10107853970</v>
      </c>
      <c r="F214" s="179">
        <v>13076279023</v>
      </c>
      <c r="G214" s="179">
        <v>16318624122</v>
      </c>
      <c r="H214" s="179">
        <v>3841599728</v>
      </c>
      <c r="I214" s="179">
        <v>12397736760</v>
      </c>
      <c r="J214" s="179">
        <v>7649114776</v>
      </c>
      <c r="K214" s="179">
        <v>16236577139</v>
      </c>
      <c r="L214" s="179">
        <f>VLOOKUP(A214,Sheet1!$A$1:$E$2000,5,FALSE)</f>
        <v>6260753352</v>
      </c>
      <c r="M214" s="21">
        <f t="shared" si="25"/>
        <v>-0.29531958006158876</v>
      </c>
      <c r="N214" s="21">
        <f t="shared" si="26"/>
        <v>0.22654490229047106</v>
      </c>
      <c r="O214" s="21">
        <f t="shared" si="27"/>
        <v>-0.41503888357338548</v>
      </c>
      <c r="P214" s="21">
        <f t="shared" si="28"/>
        <v>-5.0278125402366562E-3</v>
      </c>
      <c r="Q214" s="21">
        <f t="shared" si="29"/>
        <v>0.62972558186311911</v>
      </c>
      <c r="R214" s="23">
        <f t="shared" si="30"/>
        <v>-9.2971803255216687E-2</v>
      </c>
      <c r="S214" s="23">
        <f t="shared" si="31"/>
        <v>-1.8460876438848972E-2</v>
      </c>
      <c r="T214" s="11">
        <f t="shared" si="32"/>
        <v>42544182027</v>
      </c>
    </row>
    <row r="215" spans="1:20">
      <c r="A215" s="154" t="s">
        <v>172</v>
      </c>
      <c r="B215" s="154" t="s">
        <v>1850</v>
      </c>
      <c r="C215" s="154" t="s">
        <v>1641</v>
      </c>
      <c r="D215" s="179">
        <v>25057886947</v>
      </c>
      <c r="E215" s="179">
        <v>21936488105</v>
      </c>
      <c r="F215" s="179">
        <v>15177381306</v>
      </c>
      <c r="G215" s="179">
        <v>20284306286</v>
      </c>
      <c r="H215" s="179">
        <v>22267443694</v>
      </c>
      <c r="I215" s="179">
        <v>55837155010</v>
      </c>
      <c r="J215" s="179">
        <v>27713587891</v>
      </c>
      <c r="K215" s="179">
        <v>36256507724</v>
      </c>
      <c r="L215" s="179">
        <f>VLOOKUP(A215,Sheet1!$A$1:$E$2000,5,FALSE)</f>
        <v>29805618575</v>
      </c>
      <c r="M215" s="21">
        <f t="shared" si="25"/>
        <v>-0.11135987878395627</v>
      </c>
      <c r="N215" s="21">
        <f t="shared" si="26"/>
        <v>1.5454008290995767</v>
      </c>
      <c r="O215" s="21">
        <f t="shared" si="27"/>
        <v>0.82597955024323744</v>
      </c>
      <c r="P215" s="21">
        <f t="shared" si="28"/>
        <v>0.78741669608015308</v>
      </c>
      <c r="Q215" s="21">
        <f t="shared" si="29"/>
        <v>0.33852897461378439</v>
      </c>
      <c r="R215" s="23">
        <f t="shared" si="30"/>
        <v>0.62440889202747663</v>
      </c>
      <c r="S215" s="23">
        <f t="shared" si="31"/>
        <v>0.87801049365721862</v>
      </c>
      <c r="T215" s="11">
        <f t="shared" si="32"/>
        <v>149612869200</v>
      </c>
    </row>
    <row r="216" spans="1:20">
      <c r="A216" s="154" t="s">
        <v>173</v>
      </c>
      <c r="B216" s="154" t="s">
        <v>3818</v>
      </c>
      <c r="C216" s="154" t="s">
        <v>1641</v>
      </c>
      <c r="D216" s="179">
        <v>14513815676</v>
      </c>
      <c r="E216" s="179">
        <v>43533082867</v>
      </c>
      <c r="F216" s="179">
        <v>36432817085</v>
      </c>
      <c r="G216" s="179">
        <v>26994450624</v>
      </c>
      <c r="H216" s="179">
        <v>20042514646</v>
      </c>
      <c r="I216" s="179">
        <v>30460369301</v>
      </c>
      <c r="J216" s="179">
        <v>40107486028</v>
      </c>
      <c r="K216" s="179">
        <v>59535791261</v>
      </c>
      <c r="L216" s="179">
        <f>VLOOKUP(A216,Sheet1!$A$1:$E$2000,5,FALSE)</f>
        <v>15578590441</v>
      </c>
      <c r="M216" s="21">
        <f t="shared" si="25"/>
        <v>0.38092663524329023</v>
      </c>
      <c r="N216" s="21">
        <f t="shared" si="26"/>
        <v>-0.30029376981958922</v>
      </c>
      <c r="O216" s="21">
        <f t="shared" si="27"/>
        <v>0.10086150995205151</v>
      </c>
      <c r="P216" s="21">
        <f t="shared" si="28"/>
        <v>1.2054826041937825</v>
      </c>
      <c r="Q216" s="21">
        <f t="shared" si="29"/>
        <v>-0.22272276128239682</v>
      </c>
      <c r="R216" s="23">
        <f t="shared" si="30"/>
        <v>0.38040215847163988</v>
      </c>
      <c r="S216" s="23">
        <f t="shared" si="31"/>
        <v>0.14707834958170918</v>
      </c>
      <c r="T216" s="11">
        <f t="shared" si="32"/>
        <v>145682237031</v>
      </c>
    </row>
    <row r="217" spans="1:20">
      <c r="A217" s="154" t="s">
        <v>175</v>
      </c>
      <c r="B217" s="154" t="s">
        <v>1853</v>
      </c>
      <c r="C217" s="154" t="s">
        <v>1641</v>
      </c>
      <c r="D217" s="179">
        <v>-124868454236</v>
      </c>
      <c r="E217" s="179">
        <v>-271291636838</v>
      </c>
      <c r="F217" s="179">
        <v>-77066264320</v>
      </c>
      <c r="G217" s="179">
        <v>-1032525524786</v>
      </c>
      <c r="H217" s="179">
        <v>12280655368</v>
      </c>
      <c r="I217" s="179">
        <v>-104509778840</v>
      </c>
      <c r="J217" s="179">
        <v>107827824130</v>
      </c>
      <c r="K217" s="179">
        <v>120584748697</v>
      </c>
      <c r="L217" s="179">
        <f>VLOOKUP(A217,Sheet1!$A$1:$E$2000,5,FALSE)</f>
        <v>-16256522230</v>
      </c>
      <c r="M217" s="21">
        <f t="shared" si="25"/>
        <v>1.0983487418270566</v>
      </c>
      <c r="N217" s="21">
        <f t="shared" si="26"/>
        <v>0.61476962556568848</v>
      </c>
      <c r="O217" s="21">
        <f t="shared" si="27"/>
        <v>2.3991572717508363</v>
      </c>
      <c r="P217" s="21">
        <f t="shared" si="28"/>
        <v>1.1167862157422135</v>
      </c>
      <c r="Q217" s="21">
        <f t="shared" si="29"/>
        <v>-2.3237503816253988</v>
      </c>
      <c r="R217" s="23">
        <f t="shared" si="30"/>
        <v>1.1933417460864437</v>
      </c>
      <c r="S217" s="23">
        <f t="shared" si="31"/>
        <v>-1.0786541384186261</v>
      </c>
      <c r="T217" s="11">
        <f t="shared" si="32"/>
        <v>107646271757</v>
      </c>
    </row>
    <row r="218" spans="1:20">
      <c r="A218" s="154" t="s">
        <v>176</v>
      </c>
      <c r="B218" s="154" t="s">
        <v>1855</v>
      </c>
      <c r="C218" s="154" t="s">
        <v>1641</v>
      </c>
      <c r="D218" s="179">
        <v>125225467861</v>
      </c>
      <c r="E218" s="179">
        <v>239729793344</v>
      </c>
      <c r="F218" s="179">
        <v>76290722067</v>
      </c>
      <c r="G218" s="179">
        <v>390563966054</v>
      </c>
      <c r="H218" s="179">
        <v>155410607111</v>
      </c>
      <c r="I218" s="179">
        <v>149559050379</v>
      </c>
      <c r="J218" s="179">
        <v>105764016232</v>
      </c>
      <c r="K218" s="179">
        <v>99646587386</v>
      </c>
      <c r="L218" s="179">
        <f>VLOOKUP(A218,Sheet1!$A$1:$E$2000,5,FALSE)</f>
        <v>58269435128</v>
      </c>
      <c r="M218" s="21">
        <f t="shared" si="25"/>
        <v>0.24104632839947093</v>
      </c>
      <c r="N218" s="21">
        <f t="shared" si="26"/>
        <v>-0.37613490466581095</v>
      </c>
      <c r="O218" s="21">
        <f t="shared" si="27"/>
        <v>0.38632868278682664</v>
      </c>
      <c r="P218" s="21">
        <f t="shared" si="28"/>
        <v>-0.74486487221859399</v>
      </c>
      <c r="Q218" s="21">
        <f t="shared" si="29"/>
        <v>-0.6250614021063452</v>
      </c>
      <c r="R218" s="23">
        <f t="shared" si="30"/>
        <v>-0.57625784248872203</v>
      </c>
      <c r="S218" s="23">
        <f t="shared" si="31"/>
        <v>-0.52060157348731151</v>
      </c>
      <c r="T218" s="11">
        <f t="shared" si="32"/>
        <v>413239089125</v>
      </c>
    </row>
    <row r="219" spans="1:20">
      <c r="A219" s="154" t="s">
        <v>177</v>
      </c>
      <c r="B219" s="154" t="s">
        <v>1856</v>
      </c>
      <c r="C219" s="154" t="s">
        <v>1641</v>
      </c>
      <c r="D219" s="179">
        <v>-3617075229</v>
      </c>
      <c r="E219" s="179">
        <v>-17227512586</v>
      </c>
      <c r="F219" s="179">
        <v>-17658290520</v>
      </c>
      <c r="G219" s="179">
        <v>-14160032671</v>
      </c>
      <c r="H219" s="179">
        <v>4557205719</v>
      </c>
      <c r="I219" s="179">
        <v>1621006514</v>
      </c>
      <c r="J219" s="179">
        <v>-3752985437</v>
      </c>
      <c r="K219" s="179">
        <v>18038181359</v>
      </c>
      <c r="L219" s="179">
        <f>VLOOKUP(A219,Sheet1!$A$1:$E$2000,5,FALSE)</f>
        <v>1647743521</v>
      </c>
      <c r="M219" s="21">
        <f t="shared" si="25"/>
        <v>2.2599145526370252</v>
      </c>
      <c r="N219" s="21">
        <f t="shared" si="26"/>
        <v>1.0940940548386142</v>
      </c>
      <c r="O219" s="21">
        <f t="shared" si="27"/>
        <v>0.78746609516083554</v>
      </c>
      <c r="P219" s="21">
        <f t="shared" si="28"/>
        <v>2.2738799251461135</v>
      </c>
      <c r="Q219" s="21">
        <f t="shared" si="29"/>
        <v>-0.63843117414467543</v>
      </c>
      <c r="R219" s="23">
        <f t="shared" si="30"/>
        <v>1.5844565784716926</v>
      </c>
      <c r="S219" s="23">
        <f t="shared" si="31"/>
        <v>-1.3945715103862459</v>
      </c>
      <c r="T219" s="11">
        <f t="shared" si="32"/>
        <v>17553945957</v>
      </c>
    </row>
    <row r="220" spans="1:20">
      <c r="A220" s="154" t="s">
        <v>178</v>
      </c>
      <c r="B220" s="154" t="s">
        <v>1857</v>
      </c>
      <c r="C220" s="154" t="s">
        <v>1641</v>
      </c>
      <c r="D220" s="179">
        <v>31453451349</v>
      </c>
      <c r="E220" s="179">
        <v>65427249580</v>
      </c>
      <c r="F220" s="179">
        <v>42125652071</v>
      </c>
      <c r="G220" s="179">
        <v>48440530408</v>
      </c>
      <c r="H220" s="179">
        <v>110084602788</v>
      </c>
      <c r="I220" s="179">
        <v>89813191046</v>
      </c>
      <c r="J220" s="179">
        <v>46094191870</v>
      </c>
      <c r="K220" s="179">
        <v>46465219146</v>
      </c>
      <c r="L220" s="179">
        <f>VLOOKUP(A220,Sheet1!$A$1:$E$2000,5,FALSE)</f>
        <v>112183216200</v>
      </c>
      <c r="M220" s="21">
        <f t="shared" si="25"/>
        <v>2.4999212508200603</v>
      </c>
      <c r="N220" s="21">
        <f t="shared" si="26"/>
        <v>0.37271842577124575</v>
      </c>
      <c r="O220" s="21">
        <f t="shared" si="27"/>
        <v>9.4207201643105462E-2</v>
      </c>
      <c r="P220" s="21">
        <f t="shared" si="28"/>
        <v>-4.0778068393606516E-2</v>
      </c>
      <c r="Q220" s="21">
        <f t="shared" si="29"/>
        <v>1.9063641588837742E-2</v>
      </c>
      <c r="R220" s="23">
        <f t="shared" si="30"/>
        <v>2.039285290389025E-2</v>
      </c>
      <c r="S220" s="23">
        <f t="shared" si="31"/>
        <v>0.10702793799336074</v>
      </c>
      <c r="T220" s="11">
        <f t="shared" si="32"/>
        <v>294555818262</v>
      </c>
    </row>
    <row r="221" spans="1:20">
      <c r="A221" s="154" t="s">
        <v>179</v>
      </c>
      <c r="B221" s="154" t="s">
        <v>4237</v>
      </c>
      <c r="C221" s="154" t="s">
        <v>1641</v>
      </c>
      <c r="D221" s="179">
        <v>44037501824</v>
      </c>
      <c r="E221" s="179">
        <v>45882524762</v>
      </c>
      <c r="F221" s="179">
        <v>49633078790</v>
      </c>
      <c r="G221" s="179">
        <v>61960761975</v>
      </c>
      <c r="H221" s="179">
        <v>40054590890</v>
      </c>
      <c r="I221" s="179">
        <v>54970472861</v>
      </c>
      <c r="J221" s="179">
        <v>45510163645</v>
      </c>
      <c r="K221" s="179">
        <v>59275206723</v>
      </c>
      <c r="L221" s="179">
        <f>VLOOKUP(A221,Sheet1!$A$1:$E$2000,5,FALSE)</f>
        <v>40032059730</v>
      </c>
      <c r="M221" s="21">
        <f t="shared" si="25"/>
        <v>-9.0443616668313215E-2</v>
      </c>
      <c r="N221" s="21">
        <f t="shared" si="26"/>
        <v>0.19806992196137072</v>
      </c>
      <c r="O221" s="21">
        <f t="shared" si="27"/>
        <v>-8.3067890316541854E-2</v>
      </c>
      <c r="P221" s="21">
        <f t="shared" si="28"/>
        <v>-4.3342837731459319E-2</v>
      </c>
      <c r="Q221" s="21">
        <f t="shared" si="29"/>
        <v>-5.6251130018719305E-4</v>
      </c>
      <c r="R221" s="23">
        <f t="shared" si="30"/>
        <v>-4.5044986502336667E-2</v>
      </c>
      <c r="S221" s="23">
        <f t="shared" si="31"/>
        <v>1.1425786534620119E-2</v>
      </c>
      <c r="T221" s="11">
        <f t="shared" si="32"/>
        <v>199787902959</v>
      </c>
    </row>
    <row r="222" spans="1:20">
      <c r="A222" s="154" t="s">
        <v>180</v>
      </c>
      <c r="B222" s="154" t="s">
        <v>1859</v>
      </c>
      <c r="C222" s="154" t="s">
        <v>1641</v>
      </c>
      <c r="D222" s="179">
        <v>2969505082</v>
      </c>
      <c r="E222" s="179">
        <v>4434141470</v>
      </c>
      <c r="F222" s="179">
        <v>3926636952</v>
      </c>
      <c r="G222" s="179">
        <v>5057617251</v>
      </c>
      <c r="H222" s="179">
        <v>5581311200</v>
      </c>
      <c r="I222" s="179">
        <v>230623348</v>
      </c>
      <c r="J222" s="179">
        <v>6231170018</v>
      </c>
      <c r="K222" s="179">
        <v>4144674024</v>
      </c>
      <c r="L222" s="179">
        <f>VLOOKUP(A222,Sheet1!$A$1:$E$2000,5,FALSE)</f>
        <v>2249101736</v>
      </c>
      <c r="M222" s="21">
        <f t="shared" si="25"/>
        <v>0.87954256547051091</v>
      </c>
      <c r="N222" s="21">
        <f t="shared" si="26"/>
        <v>-0.94798917680901151</v>
      </c>
      <c r="O222" s="21">
        <f t="shared" si="27"/>
        <v>0.5868974122566144</v>
      </c>
      <c r="P222" s="21">
        <f t="shared" si="28"/>
        <v>-0.18050856395261849</v>
      </c>
      <c r="Q222" s="21">
        <f t="shared" si="29"/>
        <v>-0.59702986352024234</v>
      </c>
      <c r="R222" s="23">
        <f t="shared" si="30"/>
        <v>-0.13323338787798103</v>
      </c>
      <c r="S222" s="23">
        <f t="shared" si="31"/>
        <v>-0.32338065992645804</v>
      </c>
      <c r="T222" s="11">
        <f t="shared" si="32"/>
        <v>12855569126</v>
      </c>
    </row>
    <row r="223" spans="1:20">
      <c r="A223" s="154" t="s">
        <v>768</v>
      </c>
      <c r="B223" s="154" t="s">
        <v>4128</v>
      </c>
      <c r="C223" s="154" t="s">
        <v>1641</v>
      </c>
      <c r="D223" s="179">
        <v>2298661000000</v>
      </c>
      <c r="E223" s="179">
        <v>2421642000000</v>
      </c>
      <c r="F223" s="179">
        <v>2330781000000</v>
      </c>
      <c r="G223" s="179">
        <v>2669816000000</v>
      </c>
      <c r="H223" s="179">
        <v>2533906000000</v>
      </c>
      <c r="I223" s="179">
        <v>2395871000000</v>
      </c>
      <c r="J223" s="179">
        <v>2762014000000</v>
      </c>
      <c r="K223" s="179">
        <v>3730588000000</v>
      </c>
      <c r="L223" s="179">
        <f>VLOOKUP(A223,Sheet1!$A$1:$E$2000,5,FALSE)</f>
        <v>2279191000000</v>
      </c>
      <c r="M223" s="21">
        <f t="shared" si="25"/>
        <v>0.10234001446929321</v>
      </c>
      <c r="N223" s="21">
        <f t="shared" si="26"/>
        <v>-1.0641952856780648E-2</v>
      </c>
      <c r="O223" s="21">
        <f t="shared" si="27"/>
        <v>0.18501652450401818</v>
      </c>
      <c r="P223" s="21">
        <f t="shared" si="28"/>
        <v>0.39732026476730981</v>
      </c>
      <c r="Q223" s="21">
        <f t="shared" si="29"/>
        <v>-0.10052267132245632</v>
      </c>
      <c r="R223" s="23">
        <f t="shared" si="30"/>
        <v>0.16421653823749224</v>
      </c>
      <c r="S223" s="23">
        <f t="shared" si="31"/>
        <v>0.12168555198824449</v>
      </c>
      <c r="T223" s="11">
        <f t="shared" si="32"/>
        <v>11167664000000</v>
      </c>
    </row>
    <row r="224" spans="1:20">
      <c r="A224" s="154" t="s">
        <v>182</v>
      </c>
      <c r="B224" s="154" t="s">
        <v>1861</v>
      </c>
      <c r="C224" s="154" t="s">
        <v>1641</v>
      </c>
      <c r="D224" s="179">
        <v>31922256077</v>
      </c>
      <c r="E224" s="179">
        <v>28810044910</v>
      </c>
      <c r="F224" s="179">
        <v>22692051149</v>
      </c>
      <c r="G224" s="179">
        <v>16677731317</v>
      </c>
      <c r="H224" s="179">
        <v>19114418061</v>
      </c>
      <c r="I224" s="179">
        <v>57588615344</v>
      </c>
      <c r="J224" s="179">
        <v>15956539112</v>
      </c>
      <c r="K224" s="179">
        <v>25204757218</v>
      </c>
      <c r="L224" s="179">
        <f>VLOOKUP(A224,Sheet1!$A$1:$E$2000,5,FALSE)</f>
        <v>7604262477</v>
      </c>
      <c r="M224" s="21">
        <f t="shared" si="25"/>
        <v>-0.40121970029643528</v>
      </c>
      <c r="N224" s="21">
        <f t="shared" si="26"/>
        <v>0.99890751728786531</v>
      </c>
      <c r="O224" s="21">
        <f t="shared" si="27"/>
        <v>-0.29682253017911175</v>
      </c>
      <c r="P224" s="21">
        <f t="shared" si="28"/>
        <v>0.51128212458418754</v>
      </c>
      <c r="Q224" s="21">
        <f t="shared" si="29"/>
        <v>-0.60217138430621042</v>
      </c>
      <c r="R224" s="23">
        <f t="shared" si="30"/>
        <v>-0.16617550778544474</v>
      </c>
      <c r="S224" s="23">
        <f t="shared" si="31"/>
        <v>0.21834118181083872</v>
      </c>
      <c r="T224" s="11">
        <f t="shared" si="32"/>
        <v>106354174151</v>
      </c>
    </row>
    <row r="225" spans="1:20">
      <c r="A225" s="154" t="s">
        <v>183</v>
      </c>
      <c r="B225" s="154" t="s">
        <v>1862</v>
      </c>
      <c r="C225" s="154" t="s">
        <v>1641</v>
      </c>
      <c r="D225" s="179">
        <v>4532698000000</v>
      </c>
      <c r="E225" s="179">
        <v>6026749000000</v>
      </c>
      <c r="F225" s="179">
        <v>5790156000000</v>
      </c>
      <c r="G225" s="179">
        <v>6284154000000</v>
      </c>
      <c r="H225" s="179">
        <v>6567740000000</v>
      </c>
      <c r="I225" s="179">
        <v>5877605000000</v>
      </c>
      <c r="J225" s="179">
        <v>5571024000000</v>
      </c>
      <c r="K225" s="179">
        <v>8762570000000</v>
      </c>
      <c r="L225" s="179">
        <f>VLOOKUP(A225,Sheet1!$A$1:$E$2000,5,FALSE)</f>
        <v>7515513000000</v>
      </c>
      <c r="M225" s="21">
        <f t="shared" si="25"/>
        <v>0.44896924524863557</v>
      </c>
      <c r="N225" s="21">
        <f t="shared" si="26"/>
        <v>-2.474700705139703E-2</v>
      </c>
      <c r="O225" s="21">
        <f t="shared" si="27"/>
        <v>-3.7845612449820001E-2</v>
      </c>
      <c r="P225" s="21">
        <f t="shared" si="28"/>
        <v>0.39439135323545538</v>
      </c>
      <c r="Q225" s="21">
        <f t="shared" si="29"/>
        <v>0.14430732641669738</v>
      </c>
      <c r="R225" s="23">
        <f t="shared" si="30"/>
        <v>0.17203349417043726</v>
      </c>
      <c r="S225" s="23">
        <f t="shared" si="31"/>
        <v>0.12395873021625414</v>
      </c>
      <c r="T225" s="11">
        <f t="shared" si="32"/>
        <v>27726712000000</v>
      </c>
    </row>
    <row r="226" spans="1:20">
      <c r="A226" s="154" t="s">
        <v>810</v>
      </c>
      <c r="B226" s="154" t="s">
        <v>2960</v>
      </c>
      <c r="C226" s="154" t="s">
        <v>1641</v>
      </c>
      <c r="D226" s="179">
        <v>1645181047369</v>
      </c>
      <c r="E226" s="179">
        <v>1756584973694</v>
      </c>
      <c r="F226" s="179">
        <v>2072298276495</v>
      </c>
      <c r="G226" s="179">
        <v>2329211221438</v>
      </c>
      <c r="H226" s="179">
        <v>1585809364605</v>
      </c>
      <c r="I226" s="179">
        <v>1325889643347</v>
      </c>
      <c r="J226" s="179">
        <v>1676087069667</v>
      </c>
      <c r="K226" s="179">
        <v>2079366216997</v>
      </c>
      <c r="L226" s="179">
        <f>VLOOKUP(A226,Sheet1!$A$1:$E$2000,5,FALSE)</f>
        <v>1777567409955</v>
      </c>
      <c r="M226" s="21">
        <f t="shared" si="25"/>
        <v>-3.6088236525060963E-2</v>
      </c>
      <c r="N226" s="21">
        <f t="shared" si="26"/>
        <v>-0.24518900980991076</v>
      </c>
      <c r="O226" s="21">
        <f t="shared" si="27"/>
        <v>-0.19119410141002255</v>
      </c>
      <c r="P226" s="21">
        <f t="shared" si="28"/>
        <v>-0.10726592854329098</v>
      </c>
      <c r="Q226" s="21">
        <f t="shared" si="29"/>
        <v>0.12092124667063238</v>
      </c>
      <c r="R226" s="23">
        <f t="shared" si="30"/>
        <v>-7.5876728189890469E-2</v>
      </c>
      <c r="S226" s="23">
        <f t="shared" si="31"/>
        <v>-0.11428260409501889</v>
      </c>
      <c r="T226" s="11">
        <f t="shared" si="32"/>
        <v>6858910339966</v>
      </c>
    </row>
    <row r="227" spans="1:20">
      <c r="A227" s="154" t="s">
        <v>3528</v>
      </c>
      <c r="B227" s="154" t="s">
        <v>3529</v>
      </c>
      <c r="C227" s="154" t="s">
        <v>1641</v>
      </c>
      <c r="D227" s="179">
        <v>49952062542</v>
      </c>
      <c r="E227" s="179">
        <v>56332582138</v>
      </c>
      <c r="F227" s="179">
        <v>42602874931</v>
      </c>
      <c r="G227" s="179">
        <v>71033252669</v>
      </c>
      <c r="H227" s="179">
        <v>47767805726</v>
      </c>
      <c r="I227" s="179">
        <v>75742454843</v>
      </c>
      <c r="J227" s="179">
        <v>28064269882</v>
      </c>
      <c r="K227" s="179">
        <v>64139161695</v>
      </c>
      <c r="L227" s="179">
        <f>VLOOKUP(A227,Sheet1!$A$1:$E$2000,5,FALSE)</f>
        <v>80118557404</v>
      </c>
      <c r="M227" s="21">
        <f t="shared" si="25"/>
        <v>-4.3727059601662364E-2</v>
      </c>
      <c r="N227" s="21">
        <f t="shared" si="26"/>
        <v>0.34455854797230706</v>
      </c>
      <c r="O227" s="21">
        <f t="shared" si="27"/>
        <v>-0.34125877825256762</v>
      </c>
      <c r="P227" s="21">
        <f t="shared" si="28"/>
        <v>-9.7054417684137487E-2</v>
      </c>
      <c r="Q227" s="21">
        <f t="shared" si="29"/>
        <v>0.67725010990805246</v>
      </c>
      <c r="R227" s="23">
        <f t="shared" si="30"/>
        <v>6.764429732296523E-2</v>
      </c>
      <c r="S227" s="23">
        <f t="shared" si="31"/>
        <v>0.1392872862660206</v>
      </c>
      <c r="T227" s="11">
        <f t="shared" si="32"/>
        <v>248064443824</v>
      </c>
    </row>
    <row r="228" spans="1:20">
      <c r="A228" s="154" t="s">
        <v>185</v>
      </c>
      <c r="B228" s="154" t="s">
        <v>1864</v>
      </c>
      <c r="C228" s="154" t="s">
        <v>1641</v>
      </c>
      <c r="D228" s="179">
        <v>6636413094</v>
      </c>
      <c r="E228" s="179">
        <v>6377413959</v>
      </c>
      <c r="F228" s="179">
        <v>4224837660</v>
      </c>
      <c r="G228" s="179">
        <v>12899541870</v>
      </c>
      <c r="H228" s="179">
        <v>788705423</v>
      </c>
      <c r="I228" s="179">
        <v>1019755627</v>
      </c>
      <c r="J228" s="179">
        <v>1255757125</v>
      </c>
      <c r="K228" s="179">
        <v>6197609090</v>
      </c>
      <c r="L228" s="179">
        <f>VLOOKUP(A228,Sheet1!$A$1:$E$2000,5,FALSE)</f>
        <v>-2188065229</v>
      </c>
      <c r="M228" s="21">
        <f t="shared" si="25"/>
        <v>-0.88115486305198953</v>
      </c>
      <c r="N228" s="21">
        <f t="shared" si="26"/>
        <v>-0.84009888121487086</v>
      </c>
      <c r="O228" s="21">
        <f t="shared" si="27"/>
        <v>-0.70276795795273228</v>
      </c>
      <c r="P228" s="21">
        <f t="shared" si="28"/>
        <v>-0.51954812407613049</v>
      </c>
      <c r="Q228" s="21">
        <f t="shared" si="29"/>
        <v>-3.7742489973978537</v>
      </c>
      <c r="R228" s="23">
        <f t="shared" si="30"/>
        <v>-0.70606397503193929</v>
      </c>
      <c r="S228" s="23">
        <f t="shared" si="31"/>
        <v>-0.74125452771597644</v>
      </c>
      <c r="T228" s="11">
        <f t="shared" si="32"/>
        <v>6285056613</v>
      </c>
    </row>
    <row r="229" spans="1:20">
      <c r="A229" s="154" t="s">
        <v>186</v>
      </c>
      <c r="B229" s="154" t="s">
        <v>1865</v>
      </c>
      <c r="C229" s="154" t="s">
        <v>1641</v>
      </c>
      <c r="D229" s="179">
        <v>-15473343314</v>
      </c>
      <c r="E229" s="179">
        <v>1460564170</v>
      </c>
      <c r="F229" s="179">
        <v>3774296590</v>
      </c>
      <c r="G229" s="179">
        <v>14215062649</v>
      </c>
      <c r="H229" s="179">
        <v>2816454310</v>
      </c>
      <c r="I229" s="179">
        <v>194836758</v>
      </c>
      <c r="J229" s="179">
        <v>13712497416</v>
      </c>
      <c r="K229" s="179">
        <v>26365474339</v>
      </c>
      <c r="L229" s="179">
        <f>VLOOKUP(A229,Sheet1!$A$1:$E$2000,5,FALSE)</f>
        <v>25891151642</v>
      </c>
      <c r="M229" s="21">
        <f t="shared" si="25"/>
        <v>1.1820197647557993</v>
      </c>
      <c r="N229" s="21">
        <f t="shared" si="26"/>
        <v>-0.86660171322701962</v>
      </c>
      <c r="O229" s="21">
        <f t="shared" si="27"/>
        <v>2.6331266208202253</v>
      </c>
      <c r="P229" s="21">
        <f t="shared" si="28"/>
        <v>0.85475611258419293</v>
      </c>
      <c r="Q229" s="21">
        <f t="shared" si="29"/>
        <v>8.1928179165100676</v>
      </c>
      <c r="R229" s="23">
        <f t="shared" si="30"/>
        <v>2.1707062663824894</v>
      </c>
      <c r="S229" s="23">
        <f t="shared" si="31"/>
        <v>1.9714738962027933</v>
      </c>
      <c r="T229" s="11">
        <f t="shared" si="32"/>
        <v>66163960155</v>
      </c>
    </row>
    <row r="230" spans="1:20">
      <c r="A230" s="154" t="s">
        <v>187</v>
      </c>
      <c r="B230" s="154" t="s">
        <v>756</v>
      </c>
      <c r="C230" s="154" t="s">
        <v>1641</v>
      </c>
      <c r="D230" s="179">
        <v>6236547140</v>
      </c>
      <c r="E230" s="179">
        <v>-237696636</v>
      </c>
      <c r="F230" s="179">
        <v>-9280885410</v>
      </c>
      <c r="G230" s="179">
        <v>15050606015</v>
      </c>
      <c r="H230" s="179">
        <v>-15194932910</v>
      </c>
      <c r="I230" s="179">
        <v>37204707131</v>
      </c>
      <c r="J230" s="179">
        <v>112089604987</v>
      </c>
      <c r="K230" s="179">
        <v>30004647013</v>
      </c>
      <c r="L230" s="179">
        <f>VLOOKUP(A230,Sheet1!$A$1:$E$2000,5,FALSE)</f>
        <v>15661313</v>
      </c>
      <c r="M230" s="21">
        <f t="shared" si="25"/>
        <v>-3.4364335855881945</v>
      </c>
      <c r="N230" s="21">
        <f t="shared" si="26"/>
        <v>157.52180761615827</v>
      </c>
      <c r="O230" s="21">
        <f t="shared" si="27"/>
        <v>13.077468908971262</v>
      </c>
      <c r="P230" s="21">
        <f t="shared" si="28"/>
        <v>0.993583978153188</v>
      </c>
      <c r="Q230" s="21">
        <f t="shared" si="29"/>
        <v>1.001030693132557</v>
      </c>
      <c r="R230" s="23">
        <f t="shared" si="30"/>
        <v>16.077635252588614</v>
      </c>
      <c r="S230" s="23">
        <f t="shared" si="31"/>
        <v>-19.55700198965582</v>
      </c>
      <c r="T230" s="11">
        <f t="shared" si="32"/>
        <v>179314620444</v>
      </c>
    </row>
    <row r="231" spans="1:20">
      <c r="A231" s="154" t="s">
        <v>783</v>
      </c>
      <c r="B231" s="154" t="s">
        <v>2979</v>
      </c>
      <c r="C231" s="154" t="s">
        <v>1641</v>
      </c>
      <c r="D231" s="179">
        <v>77006938933</v>
      </c>
      <c r="E231" s="179">
        <v>56572421568</v>
      </c>
      <c r="F231" s="179">
        <v>24667235254</v>
      </c>
      <c r="G231" s="179">
        <v>80259392359</v>
      </c>
      <c r="H231" s="179">
        <v>100457229437</v>
      </c>
      <c r="I231" s="179">
        <v>84029642212</v>
      </c>
      <c r="J231" s="179">
        <v>123098528505</v>
      </c>
      <c r="K231" s="179">
        <v>17297197075</v>
      </c>
      <c r="L231" s="179">
        <f>VLOOKUP(A231,Sheet1!$A$1:$E$2000,5,FALSE)</f>
        <v>102230777481</v>
      </c>
      <c r="M231" s="21">
        <f t="shared" si="25"/>
        <v>0.30452178503554023</v>
      </c>
      <c r="N231" s="21">
        <f t="shared" si="26"/>
        <v>0.48534639110324179</v>
      </c>
      <c r="O231" s="21">
        <f t="shared" si="27"/>
        <v>3.9903658532238038</v>
      </c>
      <c r="P231" s="21">
        <f t="shared" si="28"/>
        <v>-0.78448382716841791</v>
      </c>
      <c r="Q231" s="21">
        <f t="shared" si="29"/>
        <v>1.765475769080661E-2</v>
      </c>
      <c r="R231" s="23">
        <f t="shared" si="30"/>
        <v>0.18133190478516237</v>
      </c>
      <c r="S231" s="23">
        <f t="shared" si="31"/>
        <v>0.24698727206057591</v>
      </c>
      <c r="T231" s="11">
        <f t="shared" si="32"/>
        <v>326656145273</v>
      </c>
    </row>
    <row r="232" spans="1:20">
      <c r="A232" s="154" t="s">
        <v>3485</v>
      </c>
      <c r="B232" s="154" t="s">
        <v>3486</v>
      </c>
      <c r="C232" s="154" t="s">
        <v>1641</v>
      </c>
      <c r="D232" s="179">
        <v>1193947000000</v>
      </c>
      <c r="E232" s="179">
        <v>1729963000000</v>
      </c>
      <c r="F232" s="179">
        <v>978491000000</v>
      </c>
      <c r="G232" s="179">
        <v>1616976000000</v>
      </c>
      <c r="H232" s="179">
        <v>1265601000000</v>
      </c>
      <c r="I232" s="179">
        <v>1237492000000</v>
      </c>
      <c r="J232" s="179">
        <v>1274181000000</v>
      </c>
      <c r="K232" s="179">
        <v>1851246000000</v>
      </c>
      <c r="L232" s="179">
        <f>VLOOKUP(A232,Sheet1!$A$1:$E$2000,5,FALSE)</f>
        <v>1514222000000</v>
      </c>
      <c r="M232" s="21">
        <f t="shared" si="25"/>
        <v>6.0014389248433976E-2</v>
      </c>
      <c r="N232" s="21">
        <f t="shared" si="26"/>
        <v>-0.28467140626707044</v>
      </c>
      <c r="O232" s="21">
        <f t="shared" si="27"/>
        <v>0.30218980041717297</v>
      </c>
      <c r="P232" s="21">
        <f t="shared" si="28"/>
        <v>0.14488155668358715</v>
      </c>
      <c r="Q232" s="21">
        <f t="shared" si="29"/>
        <v>0.19644500913004967</v>
      </c>
      <c r="R232" s="23">
        <f t="shared" si="30"/>
        <v>0.20164912920466566</v>
      </c>
      <c r="S232" s="23">
        <f t="shared" si="31"/>
        <v>5.117303051977351E-2</v>
      </c>
      <c r="T232" s="11">
        <f t="shared" si="32"/>
        <v>5877141000000</v>
      </c>
    </row>
    <row r="233" spans="1:20">
      <c r="A233" s="154" t="s">
        <v>741</v>
      </c>
      <c r="B233" s="154" t="s">
        <v>1866</v>
      </c>
      <c r="C233" s="154" t="s">
        <v>1641</v>
      </c>
      <c r="D233" s="179">
        <v>52298304738</v>
      </c>
      <c r="E233" s="179">
        <v>86374646986</v>
      </c>
      <c r="F233" s="179">
        <v>130125595508</v>
      </c>
      <c r="G233" s="179">
        <v>152958745207</v>
      </c>
      <c r="H233" s="179">
        <v>84427309298</v>
      </c>
      <c r="I233" s="179">
        <v>157502829154</v>
      </c>
      <c r="J233" s="179">
        <v>200704624815</v>
      </c>
      <c r="K233" s="179">
        <v>187364364766</v>
      </c>
      <c r="L233" s="179">
        <f>VLOOKUP(A233,Sheet1!$A$1:$E$2000,5,FALSE)</f>
        <v>81659458191</v>
      </c>
      <c r="M233" s="21">
        <f t="shared" si="25"/>
        <v>0.61434122427022064</v>
      </c>
      <c r="N233" s="21">
        <f t="shared" si="26"/>
        <v>0.8234844905302916</v>
      </c>
      <c r="O233" s="21">
        <f t="shared" si="27"/>
        <v>0.54239159506986356</v>
      </c>
      <c r="P233" s="21">
        <f t="shared" si="28"/>
        <v>0.22493398146303217</v>
      </c>
      <c r="Q233" s="21">
        <f t="shared" si="29"/>
        <v>-3.2783836533631754E-2</v>
      </c>
      <c r="R233" s="23">
        <f t="shared" si="30"/>
        <v>0.27813212929545034</v>
      </c>
      <c r="S233" s="23">
        <f t="shared" si="31"/>
        <v>0.38191278536743734</v>
      </c>
      <c r="T233" s="11">
        <f t="shared" si="32"/>
        <v>627231276926</v>
      </c>
    </row>
    <row r="234" spans="1:20">
      <c r="A234" s="154" t="s">
        <v>188</v>
      </c>
      <c r="B234" s="154" t="s">
        <v>1867</v>
      </c>
      <c r="C234" s="154" t="s">
        <v>1641</v>
      </c>
      <c r="D234" s="179">
        <v>104356000000</v>
      </c>
      <c r="E234" s="179">
        <v>502577000000</v>
      </c>
      <c r="F234" s="179">
        <v>701071000000</v>
      </c>
      <c r="G234" s="179">
        <v>691055000000</v>
      </c>
      <c r="H234" s="179">
        <v>393500000000</v>
      </c>
      <c r="I234" s="179">
        <v>1032192000000</v>
      </c>
      <c r="J234" s="179">
        <v>1208655000000</v>
      </c>
      <c r="K234" s="179">
        <v>1473959000000</v>
      </c>
      <c r="L234" s="179">
        <f>VLOOKUP(A234,Sheet1!$A$1:$E$2000,5,FALSE)</f>
        <v>1245794000000</v>
      </c>
      <c r="M234" s="21">
        <f t="shared" si="25"/>
        <v>2.7707462915404961</v>
      </c>
      <c r="N234" s="21">
        <f t="shared" si="26"/>
        <v>1.0537987213899562</v>
      </c>
      <c r="O234" s="21">
        <f t="shared" si="27"/>
        <v>0.72401226124030238</v>
      </c>
      <c r="P234" s="21">
        <f t="shared" si="28"/>
        <v>1.1329112733429323</v>
      </c>
      <c r="Q234" s="21">
        <f t="shared" si="29"/>
        <v>2.1659313850063531</v>
      </c>
      <c r="R234" s="23">
        <f t="shared" si="30"/>
        <v>1.2000172488527834</v>
      </c>
      <c r="S234" s="23">
        <f t="shared" si="31"/>
        <v>1.1679020611370583</v>
      </c>
      <c r="T234" s="11">
        <f t="shared" si="32"/>
        <v>4960600000000</v>
      </c>
    </row>
    <row r="235" spans="1:20">
      <c r="A235" s="154" t="s">
        <v>189</v>
      </c>
      <c r="B235" s="154" t="s">
        <v>1868</v>
      </c>
      <c r="C235" s="154" t="s">
        <v>1641</v>
      </c>
      <c r="D235" s="179">
        <v>902437167555</v>
      </c>
      <c r="E235" s="179">
        <v>1172276912467</v>
      </c>
      <c r="F235" s="179">
        <v>800149979434</v>
      </c>
      <c r="G235" s="179">
        <v>847004382205</v>
      </c>
      <c r="H235" s="179">
        <v>1545937090941</v>
      </c>
      <c r="I235" s="179">
        <v>1648146246704</v>
      </c>
      <c r="J235" s="179">
        <v>1770898917304</v>
      </c>
      <c r="K235" s="179">
        <v>2068748515220</v>
      </c>
      <c r="L235" s="179">
        <f>VLOOKUP(A235,Sheet1!$A$1:$E$2000,5,FALSE)</f>
        <v>2714430852106</v>
      </c>
      <c r="M235" s="21">
        <f t="shared" si="25"/>
        <v>0.71306894986323932</v>
      </c>
      <c r="N235" s="21">
        <f t="shared" si="26"/>
        <v>0.40593594327090859</v>
      </c>
      <c r="O235" s="21">
        <f t="shared" si="27"/>
        <v>1.2132087268897715</v>
      </c>
      <c r="P235" s="21">
        <f t="shared" si="28"/>
        <v>1.4424295300981123</v>
      </c>
      <c r="Q235" s="21">
        <f t="shared" si="29"/>
        <v>0.75584819590152075</v>
      </c>
      <c r="R235" s="23">
        <f t="shared" si="30"/>
        <v>1.0525808239329761</v>
      </c>
      <c r="S235" s="23">
        <f t="shared" si="31"/>
        <v>0.87893067558931892</v>
      </c>
      <c r="T235" s="11">
        <f t="shared" si="32"/>
        <v>8202224531334</v>
      </c>
    </row>
    <row r="236" spans="1:20">
      <c r="A236" s="154" t="s">
        <v>3009</v>
      </c>
      <c r="B236" s="154" t="s">
        <v>3010</v>
      </c>
      <c r="C236" s="154" t="s">
        <v>1641</v>
      </c>
      <c r="D236" s="179">
        <v>798182000000</v>
      </c>
      <c r="E236" s="179">
        <v>971738000000</v>
      </c>
      <c r="F236" s="179">
        <v>870381000000</v>
      </c>
      <c r="G236" s="179">
        <v>966792000000</v>
      </c>
      <c r="H236" s="179">
        <v>976120000000</v>
      </c>
      <c r="I236" s="179">
        <v>1034671000000</v>
      </c>
      <c r="J236" s="179">
        <v>1031350000000</v>
      </c>
      <c r="K236" s="179">
        <v>1140093000000</v>
      </c>
      <c r="L236" s="179">
        <f>VLOOKUP(A236,Sheet1!$A$1:$E$2000,5,FALSE)</f>
        <v>1310870000000</v>
      </c>
      <c r="M236" s="21">
        <f t="shared" si="25"/>
        <v>0.22292910639428101</v>
      </c>
      <c r="N236" s="21">
        <f t="shared" si="26"/>
        <v>6.4763341559144538E-2</v>
      </c>
      <c r="O236" s="21">
        <f t="shared" si="27"/>
        <v>0.18494084774368927</v>
      </c>
      <c r="P236" s="21">
        <f t="shared" si="28"/>
        <v>0.17925365538812899</v>
      </c>
      <c r="Q236" s="21">
        <f t="shared" si="29"/>
        <v>0.34293939269761914</v>
      </c>
      <c r="R236" s="23">
        <f t="shared" si="30"/>
        <v>0.23780672684999393</v>
      </c>
      <c r="S236" s="23">
        <f t="shared" si="31"/>
        <v>0.19338097891404327</v>
      </c>
      <c r="T236" s="11">
        <f t="shared" si="32"/>
        <v>4516984000000</v>
      </c>
    </row>
    <row r="237" spans="1:20">
      <c r="A237" s="154" t="s">
        <v>190</v>
      </c>
      <c r="B237" s="154" t="s">
        <v>1869</v>
      </c>
      <c r="C237" s="154" t="s">
        <v>1641</v>
      </c>
      <c r="D237" s="179">
        <v>13608631016</v>
      </c>
      <c r="E237" s="179">
        <v>50282363873</v>
      </c>
      <c r="F237" s="179">
        <v>28057320620</v>
      </c>
      <c r="G237" s="179">
        <v>24234646430</v>
      </c>
      <c r="H237" s="179">
        <v>8095824</v>
      </c>
      <c r="I237" s="179">
        <v>71487307006</v>
      </c>
      <c r="J237" s="179">
        <v>43717013461</v>
      </c>
      <c r="K237" s="179">
        <v>30073697486</v>
      </c>
      <c r="L237" s="179">
        <f>VLOOKUP(A237,Sheet1!$A$1:$E$2000,5,FALSE)</f>
        <v>59975929875</v>
      </c>
      <c r="M237" s="21">
        <f t="shared" si="25"/>
        <v>-0.99940509636932018</v>
      </c>
      <c r="N237" s="21">
        <f t="shared" si="26"/>
        <v>0.4217173080119721</v>
      </c>
      <c r="O237" s="21">
        <f t="shared" si="27"/>
        <v>0.5581321557068909</v>
      </c>
      <c r="P237" s="21">
        <f t="shared" si="28"/>
        <v>0.24093815739650551</v>
      </c>
      <c r="Q237" s="21">
        <f t="shared" si="29"/>
        <v>7407.2551541387265</v>
      </c>
      <c r="R237" s="23">
        <f t="shared" si="30"/>
        <v>1.5576764820391753</v>
      </c>
      <c r="S237" s="23">
        <f t="shared" si="31"/>
        <v>1.0008685145870038</v>
      </c>
      <c r="T237" s="11">
        <f t="shared" si="32"/>
        <v>205253947828</v>
      </c>
    </row>
    <row r="238" spans="1:20">
      <c r="A238" s="154" t="s">
        <v>191</v>
      </c>
      <c r="B238" s="154" t="s">
        <v>1870</v>
      </c>
      <c r="C238" s="154" t="s">
        <v>1641</v>
      </c>
      <c r="D238" s="179">
        <v>1929917299</v>
      </c>
      <c r="E238" s="179">
        <v>9171344797</v>
      </c>
      <c r="F238" s="179">
        <v>2453910569</v>
      </c>
      <c r="G238" s="179">
        <v>5582718973</v>
      </c>
      <c r="H238" s="179">
        <v>2237792150</v>
      </c>
      <c r="I238" s="179">
        <v>9821816323</v>
      </c>
      <c r="J238" s="179">
        <v>1482079317</v>
      </c>
      <c r="K238" s="179">
        <v>1215695035</v>
      </c>
      <c r="L238" s="179">
        <f>VLOOKUP(A238,Sheet1!$A$1:$E$2000,5,FALSE)</f>
        <v>1800592398</v>
      </c>
      <c r="M238" s="21">
        <f t="shared" si="25"/>
        <v>0.15952748398054542</v>
      </c>
      <c r="N238" s="21">
        <f t="shared" si="26"/>
        <v>7.0924334478491419E-2</v>
      </c>
      <c r="O238" s="21">
        <f t="shared" si="27"/>
        <v>-0.39603368772971775</v>
      </c>
      <c r="P238" s="21">
        <f t="shared" si="28"/>
        <v>-0.78223961462514402</v>
      </c>
      <c r="Q238" s="21">
        <f t="shared" si="29"/>
        <v>-0.19537102764436814</v>
      </c>
      <c r="R238" s="23">
        <f t="shared" si="30"/>
        <v>-0.56217810745469254</v>
      </c>
      <c r="S238" s="23">
        <f t="shared" si="31"/>
        <v>-0.26358351155247173</v>
      </c>
      <c r="T238" s="11">
        <f t="shared" si="32"/>
        <v>14320183073</v>
      </c>
    </row>
    <row r="239" spans="1:20">
      <c r="A239" s="154" t="s">
        <v>192</v>
      </c>
      <c r="B239" s="154" t="s">
        <v>1871</v>
      </c>
      <c r="C239" s="154" t="s">
        <v>1641</v>
      </c>
      <c r="D239" s="179">
        <v>99482558</v>
      </c>
      <c r="E239" s="179">
        <v>402311611</v>
      </c>
      <c r="F239" s="179">
        <v>440146502</v>
      </c>
      <c r="G239" s="179">
        <v>-27140803</v>
      </c>
      <c r="H239" s="179">
        <v>124885286</v>
      </c>
      <c r="I239" s="179">
        <v>106797021</v>
      </c>
      <c r="J239" s="179">
        <v>1432626500</v>
      </c>
      <c r="K239" s="179">
        <v>7666037164</v>
      </c>
      <c r="L239" s="179">
        <f>VLOOKUP(A239,Sheet1!$A$1:$E$2000,5,FALSE)</f>
        <v>231398143</v>
      </c>
      <c r="M239" s="21">
        <f t="shared" si="25"/>
        <v>0.2553485606994545</v>
      </c>
      <c r="N239" s="21">
        <f t="shared" si="26"/>
        <v>-0.73454153924481191</v>
      </c>
      <c r="O239" s="21">
        <f t="shared" si="27"/>
        <v>2.2548855744399394</v>
      </c>
      <c r="P239" s="21">
        <f t="shared" si="28"/>
        <v>283.45432399328791</v>
      </c>
      <c r="Q239" s="21">
        <f t="shared" si="29"/>
        <v>0.85288555931240773</v>
      </c>
      <c r="R239" s="23">
        <f t="shared" si="30"/>
        <v>16.345637066217051</v>
      </c>
      <c r="S239" s="23">
        <f t="shared" si="31"/>
        <v>9.0370482576289337</v>
      </c>
      <c r="T239" s="11">
        <f t="shared" si="32"/>
        <v>9436858828</v>
      </c>
    </row>
    <row r="240" spans="1:20">
      <c r="A240" s="154" t="s">
        <v>193</v>
      </c>
      <c r="B240" s="154" t="s">
        <v>1872</v>
      </c>
      <c r="C240" s="154" t="s">
        <v>1641</v>
      </c>
      <c r="D240" s="179">
        <v>49855648211</v>
      </c>
      <c r="E240" s="179">
        <v>63996868818</v>
      </c>
      <c r="F240" s="179">
        <v>75464898953</v>
      </c>
      <c r="G240" s="179">
        <v>77124034913</v>
      </c>
      <c r="H240" s="179">
        <v>64421556165</v>
      </c>
      <c r="I240" s="179">
        <v>85388275680</v>
      </c>
      <c r="J240" s="179">
        <v>114344072069</v>
      </c>
      <c r="K240" s="179">
        <v>122735360264</v>
      </c>
      <c r="L240" s="179">
        <f>VLOOKUP(A240,Sheet1!$A$1:$E$2000,5,FALSE)</f>
        <v>105986698323</v>
      </c>
      <c r="M240" s="21">
        <f t="shared" si="25"/>
        <v>0.29216164018876845</v>
      </c>
      <c r="N240" s="21">
        <f t="shared" si="26"/>
        <v>0.33425708565265577</v>
      </c>
      <c r="O240" s="21">
        <f t="shared" si="27"/>
        <v>0.51519545716498194</v>
      </c>
      <c r="P240" s="21">
        <f t="shared" si="28"/>
        <v>0.59140221854901642</v>
      </c>
      <c r="Q240" s="21">
        <f t="shared" si="29"/>
        <v>0.64520549692312756</v>
      </c>
      <c r="R240" s="23">
        <f t="shared" si="30"/>
        <v>0.58087348960408747</v>
      </c>
      <c r="S240" s="23">
        <f t="shared" si="31"/>
        <v>0.52470884780718863</v>
      </c>
      <c r="T240" s="11">
        <f t="shared" si="32"/>
        <v>428454406336</v>
      </c>
    </row>
    <row r="241" spans="1:20">
      <c r="A241" s="154" t="s">
        <v>522</v>
      </c>
      <c r="B241" s="154" t="s">
        <v>2235</v>
      </c>
      <c r="C241" s="154" t="s">
        <v>1641</v>
      </c>
      <c r="D241" s="179">
        <v>11801134847</v>
      </c>
      <c r="E241" s="179">
        <v>29342590914</v>
      </c>
      <c r="F241" s="179">
        <v>11866225878</v>
      </c>
      <c r="G241" s="179">
        <v>9993731692</v>
      </c>
      <c r="H241" s="179">
        <v>34089111826</v>
      </c>
      <c r="I241" s="179">
        <v>14729944491</v>
      </c>
      <c r="J241" s="179">
        <v>28087371360</v>
      </c>
      <c r="K241" s="179">
        <v>2033674810</v>
      </c>
      <c r="L241" s="179">
        <f>VLOOKUP(A241,Sheet1!$A$1:$E$2000,5,FALSE)</f>
        <v>696089710</v>
      </c>
      <c r="M241" s="21">
        <f t="shared" si="25"/>
        <v>1.8886299722832072</v>
      </c>
      <c r="N241" s="21">
        <f t="shared" si="26"/>
        <v>-0.49800123192352391</v>
      </c>
      <c r="O241" s="21">
        <f t="shared" si="27"/>
        <v>1.3670012393809245</v>
      </c>
      <c r="P241" s="21">
        <f t="shared" si="28"/>
        <v>-0.79650496204256116</v>
      </c>
      <c r="Q241" s="21">
        <f t="shared" si="29"/>
        <v>-0.97958029198434304</v>
      </c>
      <c r="R241" s="23">
        <f t="shared" si="30"/>
        <v>-0.44919305695899159</v>
      </c>
      <c r="S241" s="23">
        <f t="shared" si="31"/>
        <v>-0.46598436229925466</v>
      </c>
      <c r="T241" s="11">
        <f t="shared" si="32"/>
        <v>45547080371</v>
      </c>
    </row>
    <row r="242" spans="1:20">
      <c r="A242" s="154" t="s">
        <v>805</v>
      </c>
      <c r="B242" s="154" t="s">
        <v>1873</v>
      </c>
      <c r="C242" s="154" t="s">
        <v>1641</v>
      </c>
      <c r="D242" s="179">
        <v>39978466094</v>
      </c>
      <c r="E242" s="179">
        <v>34035134448</v>
      </c>
      <c r="F242" s="179">
        <v>5566751570</v>
      </c>
      <c r="G242" s="179">
        <v>6429069308</v>
      </c>
      <c r="H242" s="179">
        <v>19147552077</v>
      </c>
      <c r="I242" s="179">
        <v>70800443216</v>
      </c>
      <c r="J242" s="179">
        <v>29185358373</v>
      </c>
      <c r="K242" s="179">
        <v>431706363</v>
      </c>
      <c r="L242" s="179">
        <f>VLOOKUP(A242,Sheet1!$A$1:$E$2000,5,FALSE)</f>
        <v>39426424351</v>
      </c>
      <c r="M242" s="21">
        <f t="shared" si="25"/>
        <v>-0.52105335827595245</v>
      </c>
      <c r="N242" s="21">
        <f t="shared" si="26"/>
        <v>1.0802163518458037</v>
      </c>
      <c r="O242" s="21">
        <f t="shared" si="27"/>
        <v>4.2427987859713312</v>
      </c>
      <c r="P242" s="21">
        <f t="shared" si="28"/>
        <v>-0.93285087742594297</v>
      </c>
      <c r="Q242" s="21">
        <f t="shared" si="29"/>
        <v>1.0590843253722726</v>
      </c>
      <c r="R242" s="23">
        <f t="shared" si="30"/>
        <v>1.2169560499038758</v>
      </c>
      <c r="S242" s="23">
        <f t="shared" si="31"/>
        <v>1.1455528497813274</v>
      </c>
      <c r="T242" s="11">
        <f t="shared" si="32"/>
        <v>139843932303</v>
      </c>
    </row>
    <row r="243" spans="1:20">
      <c r="A243" s="154" t="s">
        <v>893</v>
      </c>
      <c r="B243" s="154" t="s">
        <v>3786</v>
      </c>
      <c r="C243" s="154" t="s">
        <v>1641</v>
      </c>
      <c r="D243" s="179">
        <v>-1765832435</v>
      </c>
      <c r="E243" s="179">
        <v>3521214658</v>
      </c>
      <c r="F243" s="179">
        <v>12098819162</v>
      </c>
      <c r="G243" s="179">
        <v>8711052982</v>
      </c>
      <c r="H243" s="179">
        <v>3836283199</v>
      </c>
      <c r="I243" s="179">
        <v>-2928925732</v>
      </c>
      <c r="J243" s="179">
        <v>8496028373</v>
      </c>
      <c r="K243" s="179">
        <v>34776080423</v>
      </c>
      <c r="L243" s="179">
        <f>VLOOKUP(A243,Sheet1!$A$1:$E$2000,5,FALSE)</f>
        <v>6729742679</v>
      </c>
      <c r="M243" s="21">
        <f t="shared" si="25"/>
        <v>3.172506928155955</v>
      </c>
      <c r="N243" s="21">
        <f t="shared" si="26"/>
        <v>-1.8317941439172551</v>
      </c>
      <c r="O243" s="21">
        <f t="shared" si="27"/>
        <v>-0.29778036523726664</v>
      </c>
      <c r="P243" s="21">
        <f t="shared" si="28"/>
        <v>2.9921787291225548</v>
      </c>
      <c r="Q243" s="21">
        <f t="shared" si="29"/>
        <v>0.75423510984648767</v>
      </c>
      <c r="R243" s="23">
        <f t="shared" si="30"/>
        <v>1.0287891064194532</v>
      </c>
      <c r="S243" s="23">
        <f t="shared" si="31"/>
        <v>0.67118640261156126</v>
      </c>
      <c r="T243" s="11">
        <f t="shared" si="32"/>
        <v>47072925743</v>
      </c>
    </row>
    <row r="244" spans="1:20">
      <c r="A244" s="154" t="s">
        <v>195</v>
      </c>
      <c r="B244" s="154" t="s">
        <v>1874</v>
      </c>
      <c r="C244" s="154" t="s">
        <v>1641</v>
      </c>
      <c r="D244" s="179">
        <v>150109998139</v>
      </c>
      <c r="E244" s="179">
        <v>219634433965</v>
      </c>
      <c r="F244" s="179">
        <v>64848415611</v>
      </c>
      <c r="G244" s="179">
        <v>18415296725</v>
      </c>
      <c r="H244" s="179">
        <v>65404797621</v>
      </c>
      <c r="I244" s="179">
        <v>91593970066</v>
      </c>
      <c r="J244" s="179">
        <v>49532398781</v>
      </c>
      <c r="K244" s="179">
        <v>-9408883780</v>
      </c>
      <c r="L244" s="179">
        <f>VLOOKUP(A244,Sheet1!$A$1:$E$2000,5,FALSE)</f>
        <v>22331993242</v>
      </c>
      <c r="M244" s="21">
        <f t="shared" si="25"/>
        <v>-0.56428753293011191</v>
      </c>
      <c r="N244" s="21">
        <f t="shared" si="26"/>
        <v>-0.58297081012080276</v>
      </c>
      <c r="O244" s="21">
        <f t="shared" si="27"/>
        <v>-0.23618182010605668</v>
      </c>
      <c r="P244" s="21">
        <f t="shared" si="28"/>
        <v>-1.5109276228618576</v>
      </c>
      <c r="Q244" s="21">
        <f t="shared" si="29"/>
        <v>-0.65855726102224488</v>
      </c>
      <c r="R244" s="23">
        <f t="shared" si="30"/>
        <v>-0.57990089319477101</v>
      </c>
      <c r="S244" s="23">
        <f t="shared" si="31"/>
        <v>-0.58173161292562203</v>
      </c>
      <c r="T244" s="11">
        <f t="shared" si="32"/>
        <v>154049478309</v>
      </c>
    </row>
    <row r="245" spans="1:20">
      <c r="A245" s="154" t="s">
        <v>196</v>
      </c>
      <c r="B245" s="154" t="s">
        <v>1875</v>
      </c>
      <c r="C245" s="154" t="s">
        <v>1641</v>
      </c>
      <c r="D245" s="179">
        <v>-76847110994</v>
      </c>
      <c r="E245" s="179">
        <v>144700799824</v>
      </c>
      <c r="F245" s="179">
        <v>-52374159647</v>
      </c>
      <c r="G245" s="179">
        <v>502415179458</v>
      </c>
      <c r="H245" s="179">
        <v>108356851947</v>
      </c>
      <c r="I245" s="179">
        <v>99329545807</v>
      </c>
      <c r="J245" s="179">
        <v>145962934607</v>
      </c>
      <c r="K245" s="179">
        <v>347722290041</v>
      </c>
      <c r="L245" s="179">
        <f>VLOOKUP(A245,Sheet1!$A$1:$E$2000,5,FALSE)</f>
        <v>68223693278</v>
      </c>
      <c r="M245" s="21">
        <f t="shared" si="25"/>
        <v>2.4100315619602171</v>
      </c>
      <c r="N245" s="21">
        <f t="shared" si="26"/>
        <v>-0.31355219924274907</v>
      </c>
      <c r="O245" s="21">
        <f t="shared" si="27"/>
        <v>3.7869265223687609</v>
      </c>
      <c r="P245" s="21">
        <f t="shared" si="28"/>
        <v>-0.30789851848003674</v>
      </c>
      <c r="Q245" s="21">
        <f t="shared" si="29"/>
        <v>-0.37037951867252578</v>
      </c>
      <c r="R245" s="23">
        <f t="shared" si="30"/>
        <v>6.2877140934405763E-3</v>
      </c>
      <c r="S245" s="23">
        <f t="shared" si="31"/>
        <v>-5.9536747174920523E-2</v>
      </c>
      <c r="T245" s="11">
        <f t="shared" si="32"/>
        <v>661238463733</v>
      </c>
    </row>
    <row r="246" spans="1:20">
      <c r="A246" s="154" t="s">
        <v>197</v>
      </c>
      <c r="B246" s="154" t="s">
        <v>1876</v>
      </c>
      <c r="C246" s="154" t="s">
        <v>1641</v>
      </c>
      <c r="D246" s="179">
        <v>5648458023</v>
      </c>
      <c r="E246" s="179">
        <v>20145920254</v>
      </c>
      <c r="F246" s="179">
        <v>16177378871</v>
      </c>
      <c r="G246" s="179">
        <v>20635392108</v>
      </c>
      <c r="H246" s="179">
        <v>16245478664</v>
      </c>
      <c r="I246" s="179">
        <v>35148463525</v>
      </c>
      <c r="J246" s="179">
        <v>42558868504</v>
      </c>
      <c r="K246" s="179">
        <v>53878776794</v>
      </c>
      <c r="L246" s="179">
        <f>VLOOKUP(A246,Sheet1!$A$1:$E$2000,5,FALSE)</f>
        <v>39606915949</v>
      </c>
      <c r="M246" s="21">
        <f t="shared" si="25"/>
        <v>1.8760908902659645</v>
      </c>
      <c r="N246" s="21">
        <f t="shared" si="26"/>
        <v>0.74469386763412926</v>
      </c>
      <c r="O246" s="21">
        <f t="shared" si="27"/>
        <v>1.6307641579868146</v>
      </c>
      <c r="P246" s="21">
        <f t="shared" si="28"/>
        <v>1.6109887571805379</v>
      </c>
      <c r="Q246" s="21">
        <f t="shared" si="29"/>
        <v>1.438027020820813</v>
      </c>
      <c r="R246" s="23">
        <f t="shared" si="30"/>
        <v>1.5640604837583145</v>
      </c>
      <c r="S246" s="23">
        <f t="shared" si="31"/>
        <v>1.3385693057222374</v>
      </c>
      <c r="T246" s="11">
        <f t="shared" si="32"/>
        <v>171193024772</v>
      </c>
    </row>
    <row r="247" spans="1:20">
      <c r="A247" s="154" t="s">
        <v>3819</v>
      </c>
      <c r="B247" s="154" t="s">
        <v>3937</v>
      </c>
      <c r="C247" s="154" t="s">
        <v>1641</v>
      </c>
      <c r="D247" s="179">
        <v>6100016537</v>
      </c>
      <c r="E247" s="179">
        <v>8548241131</v>
      </c>
      <c r="F247" s="179">
        <v>4768451221</v>
      </c>
      <c r="G247" s="179">
        <v>-1381769998</v>
      </c>
      <c r="H247" s="179">
        <v>2502619287</v>
      </c>
      <c r="I247" s="179">
        <v>10226705001</v>
      </c>
      <c r="J247" s="179">
        <v>993677262</v>
      </c>
      <c r="K247" s="179">
        <v>-6098058402</v>
      </c>
      <c r="L247" s="179">
        <f>VLOOKUP(A247,Sheet1!$A$1:$E$2000,5,FALSE)</f>
        <v>1003802245</v>
      </c>
      <c r="M247" s="21">
        <f t="shared" si="25"/>
        <v>-0.58973565533466688</v>
      </c>
      <c r="N247" s="21">
        <f t="shared" si="26"/>
        <v>0.19635195641745404</v>
      </c>
      <c r="O247" s="21">
        <f t="shared" si="27"/>
        <v>-0.79161425461921486</v>
      </c>
      <c r="P247" s="21">
        <f t="shared" si="28"/>
        <v>-3.4132224688815396</v>
      </c>
      <c r="Q247" s="21">
        <f t="shared" si="29"/>
        <v>-0.59889934109662279</v>
      </c>
      <c r="R247" s="23">
        <f t="shared" si="30"/>
        <v>-1.6962760497680904</v>
      </c>
      <c r="S247" s="23">
        <f t="shared" si="31"/>
        <v>-0.57568080090568108</v>
      </c>
      <c r="T247" s="11">
        <f t="shared" si="32"/>
        <v>6126126106</v>
      </c>
    </row>
    <row r="248" spans="1:20">
      <c r="A248" s="154" t="s">
        <v>199</v>
      </c>
      <c r="B248" s="154" t="s">
        <v>1877</v>
      </c>
      <c r="C248" s="154" t="s">
        <v>1641</v>
      </c>
      <c r="D248" s="179">
        <v>35479435233</v>
      </c>
      <c r="E248" s="179">
        <v>55621640574</v>
      </c>
      <c r="F248" s="179">
        <v>36359144413</v>
      </c>
      <c r="G248" s="179">
        <v>90488844154</v>
      </c>
      <c r="H248" s="179">
        <v>37012190206</v>
      </c>
      <c r="I248" s="179">
        <v>60730855278</v>
      </c>
      <c r="J248" s="179">
        <v>26569368161</v>
      </c>
      <c r="K248" s="179">
        <v>95006263948</v>
      </c>
      <c r="L248" s="179">
        <f>VLOOKUP(A248,Sheet1!$A$1:$E$2000,5,FALSE)</f>
        <v>41162244027</v>
      </c>
      <c r="M248" s="21">
        <f t="shared" si="25"/>
        <v>4.3201222424599353E-2</v>
      </c>
      <c r="N248" s="21">
        <f t="shared" si="26"/>
        <v>9.1856598461935182E-2</v>
      </c>
      <c r="O248" s="21">
        <f t="shared" si="27"/>
        <v>-0.26925210727730226</v>
      </c>
      <c r="P248" s="21">
        <f t="shared" si="28"/>
        <v>4.9922394702179546E-2</v>
      </c>
      <c r="Q248" s="21">
        <f t="shared" si="29"/>
        <v>0.11212667496578572</v>
      </c>
      <c r="R248" s="23">
        <f t="shared" si="30"/>
        <v>-6.8491481298501248E-3</v>
      </c>
      <c r="S248" s="23">
        <f t="shared" si="31"/>
        <v>1.8165113077984296E-2</v>
      </c>
      <c r="T248" s="11">
        <f t="shared" si="32"/>
        <v>223468731414</v>
      </c>
    </row>
    <row r="249" spans="1:20">
      <c r="A249" s="154" t="s">
        <v>200</v>
      </c>
      <c r="B249" s="154" t="s">
        <v>1878</v>
      </c>
      <c r="C249" s="154" t="s">
        <v>1641</v>
      </c>
      <c r="D249" s="179">
        <v>-158158882688</v>
      </c>
      <c r="E249" s="179">
        <v>122185199956</v>
      </c>
      <c r="F249" s="179">
        <v>44304743912</v>
      </c>
      <c r="G249" s="179">
        <v>74562899210</v>
      </c>
      <c r="H249" s="179">
        <v>36964143180</v>
      </c>
      <c r="I249" s="179">
        <v>326247607392</v>
      </c>
      <c r="J249" s="179">
        <v>214233138044</v>
      </c>
      <c r="K249" s="179">
        <v>552839914238</v>
      </c>
      <c r="L249" s="179">
        <f>VLOOKUP(A249,Sheet1!$A$1:$E$2000,5,FALSE)</f>
        <v>179978034022</v>
      </c>
      <c r="M249" s="21">
        <f t="shared" si="25"/>
        <v>1.233715252357461</v>
      </c>
      <c r="N249" s="21">
        <f t="shared" si="26"/>
        <v>1.6701074067029782</v>
      </c>
      <c r="O249" s="21">
        <f t="shared" si="27"/>
        <v>3.835444675394561</v>
      </c>
      <c r="P249" s="21">
        <f t="shared" si="28"/>
        <v>6.4144101167656302</v>
      </c>
      <c r="Q249" s="21">
        <f t="shared" si="29"/>
        <v>3.868989743535562</v>
      </c>
      <c r="R249" s="23">
        <f t="shared" si="30"/>
        <v>5.0773935073081118</v>
      </c>
      <c r="S249" s="23">
        <f t="shared" si="31"/>
        <v>3.5799312870558841</v>
      </c>
      <c r="T249" s="11">
        <f t="shared" si="32"/>
        <v>1273298693696</v>
      </c>
    </row>
    <row r="250" spans="1:20">
      <c r="A250" s="154" t="s">
        <v>814</v>
      </c>
      <c r="B250" s="154" t="s">
        <v>3047</v>
      </c>
      <c r="C250" s="154" t="s">
        <v>1641</v>
      </c>
      <c r="D250" s="179">
        <v>65210027463</v>
      </c>
      <c r="E250" s="179">
        <v>65695147946</v>
      </c>
      <c r="F250" s="179">
        <v>64157955149</v>
      </c>
      <c r="G250" s="179">
        <v>97596771946</v>
      </c>
      <c r="H250" s="179">
        <v>69003796634</v>
      </c>
      <c r="I250" s="179">
        <v>99654219326</v>
      </c>
      <c r="J250" s="179">
        <v>125580720881</v>
      </c>
      <c r="K250" s="179">
        <v>27593065807</v>
      </c>
      <c r="L250" s="179">
        <f>VLOOKUP(A250,Sheet1!$A$1:$E$2000,5,FALSE)</f>
        <v>39137483573</v>
      </c>
      <c r="M250" s="21">
        <f t="shared" si="25"/>
        <v>5.8177696262320618E-2</v>
      </c>
      <c r="N250" s="21">
        <f t="shared" si="26"/>
        <v>0.51691901824946995</v>
      </c>
      <c r="O250" s="21">
        <f t="shared" si="27"/>
        <v>0.95736788352047986</v>
      </c>
      <c r="P250" s="21">
        <f t="shared" si="28"/>
        <v>-0.71727481086908118</v>
      </c>
      <c r="Q250" s="21">
        <f t="shared" si="29"/>
        <v>-0.43282130140479946</v>
      </c>
      <c r="R250" s="23">
        <f t="shared" si="30"/>
        <v>-0.16661249537699413</v>
      </c>
      <c r="S250" s="23">
        <f t="shared" si="31"/>
        <v>-1.5139573285232744E-2</v>
      </c>
      <c r="T250" s="11">
        <f t="shared" si="32"/>
        <v>291965489587</v>
      </c>
    </row>
    <row r="251" spans="1:20">
      <c r="A251" s="154" t="s">
        <v>201</v>
      </c>
      <c r="B251" s="154" t="s">
        <v>1879</v>
      </c>
      <c r="C251" s="154" t="s">
        <v>1641</v>
      </c>
      <c r="D251" s="179">
        <v>5277167535</v>
      </c>
      <c r="E251" s="179">
        <v>646662371275</v>
      </c>
      <c r="F251" s="179">
        <v>3575596695</v>
      </c>
      <c r="G251" s="179">
        <v>-35419728834</v>
      </c>
      <c r="H251" s="179">
        <v>6352544488</v>
      </c>
      <c r="I251" s="179">
        <v>1450606769</v>
      </c>
      <c r="J251" s="179">
        <v>12701748203</v>
      </c>
      <c r="K251" s="179">
        <v>-3076548998</v>
      </c>
      <c r="L251" s="179">
        <f>VLOOKUP(A251,Sheet1!$A$1:$E$2000,5,FALSE)</f>
        <v>14557047488</v>
      </c>
      <c r="M251" s="21">
        <f t="shared" si="25"/>
        <v>0.20377919515871501</v>
      </c>
      <c r="N251" s="21">
        <f t="shared" si="26"/>
        <v>-0.9977567787559064</v>
      </c>
      <c r="O251" s="21">
        <f t="shared" si="27"/>
        <v>2.5523436467993492</v>
      </c>
      <c r="P251" s="21">
        <f t="shared" si="28"/>
        <v>0.91314024417242945</v>
      </c>
      <c r="Q251" s="21">
        <f t="shared" si="29"/>
        <v>1.2915301916418471</v>
      </c>
      <c r="R251" s="23">
        <f t="shared" si="30"/>
        <v>1.9486363511003741</v>
      </c>
      <c r="S251" s="23">
        <f t="shared" si="31"/>
        <v>-0.95873461190100695</v>
      </c>
      <c r="T251" s="11">
        <f t="shared" si="32"/>
        <v>25632853462</v>
      </c>
    </row>
    <row r="252" spans="1:20">
      <c r="A252" s="154" t="s">
        <v>198</v>
      </c>
      <c r="B252" s="154" t="s">
        <v>3998</v>
      </c>
      <c r="C252" s="154" t="s">
        <v>1641</v>
      </c>
      <c r="D252" s="179">
        <v>-567038929692</v>
      </c>
      <c r="E252" s="179">
        <v>-6657250193992</v>
      </c>
      <c r="F252" s="179">
        <v>3119843436728</v>
      </c>
      <c r="G252" s="179">
        <v>-2350334217814</v>
      </c>
      <c r="H252" s="179">
        <v>-443346194185</v>
      </c>
      <c r="I252" s="179">
        <v>-160571473936</v>
      </c>
      <c r="J252" s="179">
        <v>-878216892727</v>
      </c>
      <c r="K252" s="179">
        <v>3225875719607</v>
      </c>
      <c r="L252" s="179">
        <f>VLOOKUP(A252,Sheet1!$A$1:$E$2000,5,FALSE)</f>
        <v>901167192563</v>
      </c>
      <c r="M252" s="21">
        <f t="shared" si="25"/>
        <v>0.21813799552384613</v>
      </c>
      <c r="N252" s="21">
        <f t="shared" si="26"/>
        <v>0.97588021040865913</v>
      </c>
      <c r="O252" s="21">
        <f t="shared" si="27"/>
        <v>-1.2814938988246307</v>
      </c>
      <c r="P252" s="21">
        <f t="shared" si="28"/>
        <v>2.3725178722059894</v>
      </c>
      <c r="Q252" s="21">
        <f t="shared" si="29"/>
        <v>3.032648987141096</v>
      </c>
      <c r="R252" s="23">
        <f t="shared" si="30"/>
        <v>8.9607428590115674</v>
      </c>
      <c r="S252" s="23">
        <f t="shared" si="31"/>
        <v>-1.4877921378969898</v>
      </c>
      <c r="T252" s="11">
        <f t="shared" si="32"/>
        <v>3088254545507</v>
      </c>
    </row>
    <row r="253" spans="1:20">
      <c r="A253" s="154" t="s">
        <v>202</v>
      </c>
      <c r="B253" s="154" t="s">
        <v>1881</v>
      </c>
      <c r="C253" s="154" t="s">
        <v>1641</v>
      </c>
      <c r="D253" s="179">
        <v>3593938708</v>
      </c>
      <c r="E253" s="179">
        <v>-10122540006</v>
      </c>
      <c r="F253" s="179">
        <v>3647964879</v>
      </c>
      <c r="G253" s="179">
        <v>-6921840993</v>
      </c>
      <c r="H253" s="179">
        <v>-14732459996</v>
      </c>
      <c r="I253" s="179">
        <v>26867595377</v>
      </c>
      <c r="J253" s="179">
        <v>9164566404</v>
      </c>
      <c r="K253" s="179">
        <v>-3646910550</v>
      </c>
      <c r="L253" s="179">
        <f>VLOOKUP(A253,Sheet1!$A$1:$E$2000,5,FALSE)</f>
        <v>13492004857</v>
      </c>
      <c r="M253" s="21">
        <f t="shared" si="25"/>
        <v>-5.099251877391783</v>
      </c>
      <c r="N253" s="21">
        <f t="shared" si="26"/>
        <v>3.6542345459810082</v>
      </c>
      <c r="O253" s="21">
        <f t="shared" si="27"/>
        <v>1.5122408542793431</v>
      </c>
      <c r="P253" s="21">
        <f t="shared" si="28"/>
        <v>0.4731299731259227</v>
      </c>
      <c r="Q253" s="21">
        <f t="shared" si="29"/>
        <v>1.915801221293878</v>
      </c>
      <c r="R253" s="23">
        <f t="shared" si="30"/>
        <v>2.0557206416047511</v>
      </c>
      <c r="S253" s="23">
        <f t="shared" si="31"/>
        <v>-2.6309665519094283</v>
      </c>
      <c r="T253" s="11">
        <f t="shared" si="32"/>
        <v>45877256088</v>
      </c>
    </row>
    <row r="254" spans="1:20">
      <c r="A254" s="154" t="s">
        <v>3487</v>
      </c>
      <c r="B254" s="154" t="s">
        <v>3488</v>
      </c>
      <c r="C254" s="154" t="s">
        <v>1641</v>
      </c>
      <c r="D254" s="179">
        <v>953593023311</v>
      </c>
      <c r="E254" s="179">
        <v>716959780736</v>
      </c>
      <c r="F254" s="179">
        <v>347196837368</v>
      </c>
      <c r="G254" s="179">
        <v>1155673585353</v>
      </c>
      <c r="H254" s="179">
        <v>712455690082</v>
      </c>
      <c r="I254" s="179">
        <v>792929830729</v>
      </c>
      <c r="J254" s="179">
        <v>1227940580732</v>
      </c>
      <c r="K254" s="179">
        <v>1276755012482</v>
      </c>
      <c r="L254" s="179">
        <f>VLOOKUP(A254,Sheet1!$A$1:$E$2000,5,FALSE)</f>
        <v>975186818278</v>
      </c>
      <c r="M254" s="21">
        <f t="shared" si="25"/>
        <v>-0.25287237567210752</v>
      </c>
      <c r="N254" s="21">
        <f t="shared" si="26"/>
        <v>0.10596138309880147</v>
      </c>
      <c r="O254" s="21">
        <f t="shared" si="27"/>
        <v>2.5367274369221406</v>
      </c>
      <c r="P254" s="21">
        <f t="shared" si="28"/>
        <v>0.10477130278271068</v>
      </c>
      <c r="Q254" s="21">
        <f t="shared" si="29"/>
        <v>0.36876837655091366</v>
      </c>
      <c r="R254" s="23">
        <f t="shared" si="30"/>
        <v>0.57082173652933954</v>
      </c>
      <c r="S254" s="23">
        <f t="shared" si="31"/>
        <v>0.4571608626688537</v>
      </c>
      <c r="T254" s="11">
        <f t="shared" si="32"/>
        <v>4272812242221</v>
      </c>
    </row>
    <row r="255" spans="1:20">
      <c r="A255" s="154" t="s">
        <v>203</v>
      </c>
      <c r="B255" s="154" t="s">
        <v>1882</v>
      </c>
      <c r="C255" s="154" t="s">
        <v>1641</v>
      </c>
      <c r="D255" s="179">
        <v>-836422324</v>
      </c>
      <c r="E255" s="179">
        <v>5184106295</v>
      </c>
      <c r="F255" s="179">
        <v>28509169164</v>
      </c>
      <c r="G255" s="179">
        <v>86440977698</v>
      </c>
      <c r="H255" s="179">
        <v>-460816166</v>
      </c>
      <c r="I255" s="179">
        <v>2514796360</v>
      </c>
      <c r="J255" s="179">
        <v>76685201394</v>
      </c>
      <c r="K255" s="179">
        <v>-11626982219</v>
      </c>
      <c r="L255" s="179">
        <f>VLOOKUP(A255,Sheet1!$A$1:$E$2000,5,FALSE)</f>
        <v>-12467430982</v>
      </c>
      <c r="M255" s="21">
        <f t="shared" si="25"/>
        <v>0.44906280861054587</v>
      </c>
      <c r="N255" s="21">
        <f t="shared" si="26"/>
        <v>-0.51490262411758669</v>
      </c>
      <c r="O255" s="21">
        <f t="shared" si="27"/>
        <v>1.689843430822753</v>
      </c>
      <c r="P255" s="21">
        <f t="shared" si="28"/>
        <v>-1.1345077592669226</v>
      </c>
      <c r="Q255" s="21">
        <f t="shared" si="29"/>
        <v>-26.055107658701367</v>
      </c>
      <c r="R255" s="23">
        <f t="shared" si="30"/>
        <v>-0.54064900307048958</v>
      </c>
      <c r="S255" s="23">
        <f t="shared" si="31"/>
        <v>-0.53953370155864921</v>
      </c>
      <c r="T255" s="11">
        <f t="shared" si="32"/>
        <v>55105584553</v>
      </c>
    </row>
    <row r="256" spans="1:20">
      <c r="A256" s="154" t="s">
        <v>204</v>
      </c>
      <c r="B256" s="154" t="s">
        <v>1883</v>
      </c>
      <c r="C256" s="154" t="s">
        <v>1641</v>
      </c>
      <c r="D256" s="179">
        <v>31954380232</v>
      </c>
      <c r="E256" s="179">
        <v>21990787212</v>
      </c>
      <c r="F256" s="179">
        <v>22698081528</v>
      </c>
      <c r="G256" s="179">
        <v>30416690504</v>
      </c>
      <c r="H256" s="179">
        <v>24027446827</v>
      </c>
      <c r="I256" s="179">
        <v>21871721145</v>
      </c>
      <c r="J256" s="179">
        <v>32482326027</v>
      </c>
      <c r="K256" s="179">
        <v>37499197251</v>
      </c>
      <c r="L256" s="179">
        <f>VLOOKUP(A256,Sheet1!$A$1:$E$2000,5,FALSE)</f>
        <v>19646501571</v>
      </c>
      <c r="M256" s="21">
        <f t="shared" si="25"/>
        <v>-0.24807032236105614</v>
      </c>
      <c r="N256" s="21">
        <f t="shared" si="26"/>
        <v>-5.4143612892142241E-3</v>
      </c>
      <c r="O256" s="21">
        <f t="shared" si="27"/>
        <v>0.43106041745996498</v>
      </c>
      <c r="P256" s="21">
        <f t="shared" si="28"/>
        <v>0.23284935440522705</v>
      </c>
      <c r="Q256" s="21">
        <f t="shared" si="29"/>
        <v>-0.18233086884108995</v>
      </c>
      <c r="R256" s="23">
        <f t="shared" si="30"/>
        <v>0.16185437980234232</v>
      </c>
      <c r="S256" s="23">
        <f t="shared" si="31"/>
        <v>0.12474896518464118</v>
      </c>
      <c r="T256" s="11">
        <f t="shared" si="32"/>
        <v>111499745994</v>
      </c>
    </row>
    <row r="257" spans="1:20">
      <c r="A257" s="154" t="s">
        <v>767</v>
      </c>
      <c r="B257" s="154" t="s">
        <v>3057</v>
      </c>
      <c r="C257" s="154" t="s">
        <v>1641</v>
      </c>
      <c r="D257" s="179">
        <v>75117924093</v>
      </c>
      <c r="E257" s="179">
        <v>100591434155</v>
      </c>
      <c r="F257" s="179">
        <v>132440262216</v>
      </c>
      <c r="G257" s="179">
        <v>70961808107</v>
      </c>
      <c r="H257" s="179">
        <v>-7164477405</v>
      </c>
      <c r="I257" s="179">
        <v>-105533124424</v>
      </c>
      <c r="J257" s="179">
        <v>133462306032</v>
      </c>
      <c r="K257" s="179">
        <v>97733933697</v>
      </c>
      <c r="L257" s="179">
        <f>VLOOKUP(A257,Sheet1!$A$1:$E$2000,5,FALSE)</f>
        <v>33732377944</v>
      </c>
      <c r="M257" s="21">
        <f t="shared" si="25"/>
        <v>-1.0953764030556807</v>
      </c>
      <c r="N257" s="21">
        <f t="shared" si="26"/>
        <v>-2.0491263526612555</v>
      </c>
      <c r="O257" s="21">
        <f t="shared" si="27"/>
        <v>7.7170174605447721E-3</v>
      </c>
      <c r="P257" s="21">
        <f t="shared" si="28"/>
        <v>0.37727513297901827</v>
      </c>
      <c r="Q257" s="21">
        <f t="shared" si="29"/>
        <v>5.7082817122793337</v>
      </c>
      <c r="R257" s="23">
        <f t="shared" si="30"/>
        <v>0.35004009034957584</v>
      </c>
      <c r="S257" s="23">
        <f t="shared" si="31"/>
        <v>-0.4630057079633273</v>
      </c>
      <c r="T257" s="11">
        <f t="shared" si="32"/>
        <v>159395493249</v>
      </c>
    </row>
    <row r="258" spans="1:20">
      <c r="A258" s="154" t="s">
        <v>205</v>
      </c>
      <c r="B258" s="154" t="s">
        <v>1884</v>
      </c>
      <c r="C258" s="154" t="s">
        <v>1641</v>
      </c>
      <c r="D258" s="179">
        <v>27831653094</v>
      </c>
      <c r="E258" s="179">
        <v>34225661461</v>
      </c>
      <c r="F258" s="179">
        <v>32300486787</v>
      </c>
      <c r="G258" s="179">
        <v>32269168415</v>
      </c>
      <c r="H258" s="179">
        <v>29137966168</v>
      </c>
      <c r="I258" s="179">
        <v>39122248881</v>
      </c>
      <c r="J258" s="179">
        <v>16235855463</v>
      </c>
      <c r="K258" s="179">
        <v>33186807414</v>
      </c>
      <c r="L258" s="179">
        <f>VLOOKUP(A258,Sheet1!$A$1:$E$2000,5,FALSE)</f>
        <v>22110590100</v>
      </c>
      <c r="M258" s="21">
        <f t="shared" si="25"/>
        <v>4.6936237297439488E-2</v>
      </c>
      <c r="N258" s="21">
        <f t="shared" si="26"/>
        <v>0.14306772202429574</v>
      </c>
      <c r="O258" s="21">
        <f t="shared" si="27"/>
        <v>-0.49734951147750328</v>
      </c>
      <c r="P258" s="21">
        <f t="shared" si="28"/>
        <v>2.843702035325598E-2</v>
      </c>
      <c r="Q258" s="21">
        <f t="shared" si="29"/>
        <v>-0.24117592928354861</v>
      </c>
      <c r="R258" s="23">
        <f t="shared" si="30"/>
        <v>-0.2366335637252554</v>
      </c>
      <c r="S258" s="23">
        <f t="shared" si="31"/>
        <v>-0.13505305727067107</v>
      </c>
      <c r="T258" s="11">
        <f t="shared" si="32"/>
        <v>110655501858</v>
      </c>
    </row>
    <row r="259" spans="1:20">
      <c r="A259" s="154" t="s">
        <v>206</v>
      </c>
      <c r="B259" s="154" t="s">
        <v>1885</v>
      </c>
      <c r="C259" s="154" t="s">
        <v>1641</v>
      </c>
      <c r="D259" s="179">
        <v>83587976238</v>
      </c>
      <c r="E259" s="179">
        <v>92932647243</v>
      </c>
      <c r="F259" s="179">
        <v>186764913401</v>
      </c>
      <c r="G259" s="179">
        <v>245603541579</v>
      </c>
      <c r="H259" s="179">
        <v>107672920174</v>
      </c>
      <c r="I259" s="179">
        <v>139032202541</v>
      </c>
      <c r="J259" s="179">
        <v>156192900845</v>
      </c>
      <c r="K259" s="179">
        <v>269772952885</v>
      </c>
      <c r="L259" s="179">
        <f>VLOOKUP(A259,Sheet1!$A$1:$E$2000,5,FALSE)</f>
        <v>585211361350</v>
      </c>
      <c r="M259" s="21">
        <f t="shared" si="25"/>
        <v>0.28813885704593389</v>
      </c>
      <c r="N259" s="21">
        <f t="shared" si="26"/>
        <v>0.49605339636413265</v>
      </c>
      <c r="O259" s="21">
        <f t="shared" si="27"/>
        <v>-0.16369248377161352</v>
      </c>
      <c r="P259" s="21">
        <f t="shared" si="28"/>
        <v>9.8408236097140112E-2</v>
      </c>
      <c r="Q259" s="21">
        <f t="shared" si="29"/>
        <v>4.4350839598693472</v>
      </c>
      <c r="R259" s="23">
        <f t="shared" si="30"/>
        <v>0.87240693324960394</v>
      </c>
      <c r="S259" s="23">
        <f t="shared" si="31"/>
        <v>0.8171510629540355</v>
      </c>
      <c r="T259" s="11">
        <f t="shared" si="32"/>
        <v>1150209417621</v>
      </c>
    </row>
    <row r="260" spans="1:20">
      <c r="A260" s="154" t="s">
        <v>207</v>
      </c>
      <c r="B260" s="154" t="s">
        <v>3781</v>
      </c>
      <c r="C260" s="154" t="s">
        <v>1641</v>
      </c>
      <c r="D260" s="179">
        <v>80551085969</v>
      </c>
      <c r="E260" s="179">
        <v>158961992608</v>
      </c>
      <c r="F260" s="179">
        <v>159589622107</v>
      </c>
      <c r="G260" s="179">
        <v>68480189802</v>
      </c>
      <c r="H260" s="179">
        <v>55280279841</v>
      </c>
      <c r="I260" s="179">
        <v>141887537096</v>
      </c>
      <c r="J260" s="179">
        <v>300870158225</v>
      </c>
      <c r="K260" s="179">
        <v>543338146444</v>
      </c>
      <c r="L260" s="179">
        <f>VLOOKUP(A260,Sheet1!$A$1:$E$2000,5,FALSE)</f>
        <v>0</v>
      </c>
      <c r="M260" s="21">
        <f t="shared" ref="M260:M323" si="33">(H260-D260)/ABS(D260)</f>
        <v>-0.31372396565485711</v>
      </c>
      <c r="N260" s="21">
        <f t="shared" ref="N260:N323" si="34">(I260-E260)/ABS(E260)</f>
        <v>-0.1074121884852411</v>
      </c>
      <c r="O260" s="21">
        <f t="shared" ref="O260:O323" si="35">(J260-F260)/ABS(F260)</f>
        <v>0.88527395611774606</v>
      </c>
      <c r="P260" s="21">
        <f t="shared" ref="P260:P323" si="36">(K260-G260)/ABS(G260)</f>
        <v>6.9342383252000204</v>
      </c>
      <c r="Q260" s="21">
        <f t="shared" ref="Q260:Q323" si="37">(L260-H260)/ABS(H260)</f>
        <v>-1</v>
      </c>
      <c r="R260" s="23">
        <f t="shared" ref="R260:R323" si="38">(SUM(J260:L260)-SUM(F260:H260))/ABS(SUM(F260:H260))</f>
        <v>1.9793824997729157</v>
      </c>
      <c r="S260" s="23">
        <f t="shared" ref="S260:S323" si="39">SUM(I260:L260)/SUM(E260:H260)-1</f>
        <v>1.2294119393013703</v>
      </c>
      <c r="T260" s="11">
        <f t="shared" ref="T260:T323" si="40">SUM(I260:L260)</f>
        <v>986095841765</v>
      </c>
    </row>
    <row r="261" spans="1:20">
      <c r="A261" s="154" t="s">
        <v>208</v>
      </c>
      <c r="B261" s="154" t="s">
        <v>1887</v>
      </c>
      <c r="C261" s="154" t="s">
        <v>1641</v>
      </c>
      <c r="D261" s="179">
        <v>85003274383</v>
      </c>
      <c r="E261" s="179">
        <v>85326318919</v>
      </c>
      <c r="F261" s="179">
        <v>90068211977</v>
      </c>
      <c r="G261" s="179">
        <v>86843823723</v>
      </c>
      <c r="H261" s="179">
        <v>99148455904</v>
      </c>
      <c r="I261" s="179">
        <v>125461523535</v>
      </c>
      <c r="J261" s="179">
        <v>107992315158</v>
      </c>
      <c r="K261" s="179">
        <v>103892137112</v>
      </c>
      <c r="L261" s="179">
        <f>VLOOKUP(A261,Sheet1!$A$1:$E$2000,5,FALSE)</f>
        <v>110506022387</v>
      </c>
      <c r="M261" s="21">
        <f t="shared" si="33"/>
        <v>0.1664074898722834</v>
      </c>
      <c r="N261" s="21">
        <f t="shared" si="34"/>
        <v>0.47037309384107173</v>
      </c>
      <c r="O261" s="21">
        <f t="shared" si="35"/>
        <v>0.19900587329941816</v>
      </c>
      <c r="P261" s="21">
        <f t="shared" si="36"/>
        <v>0.19631002710541487</v>
      </c>
      <c r="Q261" s="21">
        <f t="shared" si="37"/>
        <v>0.11455111811319489</v>
      </c>
      <c r="R261" s="23">
        <f t="shared" si="38"/>
        <v>0.16782547471319759</v>
      </c>
      <c r="S261" s="23">
        <f t="shared" si="39"/>
        <v>0.23925938952743553</v>
      </c>
      <c r="T261" s="11">
        <f t="shared" si="40"/>
        <v>447851998192</v>
      </c>
    </row>
    <row r="262" spans="1:20">
      <c r="A262" s="154" t="s">
        <v>209</v>
      </c>
      <c r="B262" s="154" t="s">
        <v>1888</v>
      </c>
      <c r="C262" s="154" t="s">
        <v>1641</v>
      </c>
      <c r="D262" s="179">
        <v>52584306624</v>
      </c>
      <c r="E262" s="179">
        <v>49741104614</v>
      </c>
      <c r="F262" s="179">
        <v>51236420069</v>
      </c>
      <c r="G262" s="179">
        <v>1525854504</v>
      </c>
      <c r="H262" s="179">
        <v>50606725470</v>
      </c>
      <c r="I262" s="179">
        <v>64922871675</v>
      </c>
      <c r="J262" s="179">
        <v>85797734011</v>
      </c>
      <c r="K262" s="179">
        <v>313742576463</v>
      </c>
      <c r="L262" s="179">
        <f>VLOOKUP(A262,Sheet1!$A$1:$E$2000,5,FALSE)</f>
        <v>132373953796</v>
      </c>
      <c r="M262" s="21">
        <f t="shared" si="33"/>
        <v>-3.7607820297803685E-2</v>
      </c>
      <c r="N262" s="21">
        <f t="shared" si="34"/>
        <v>0.30521572005312847</v>
      </c>
      <c r="O262" s="21">
        <f t="shared" si="35"/>
        <v>0.67454583859403794</v>
      </c>
      <c r="P262" s="21">
        <f t="shared" si="36"/>
        <v>204.6176232009864</v>
      </c>
      <c r="Q262" s="21">
        <f t="shared" si="37"/>
        <v>1.6157383740323636</v>
      </c>
      <c r="R262" s="23">
        <f t="shared" si="38"/>
        <v>4.1457812695172773</v>
      </c>
      <c r="S262" s="23">
        <f t="shared" si="39"/>
        <v>2.8980910977890404</v>
      </c>
      <c r="T262" s="11">
        <f t="shared" si="40"/>
        <v>596837135945</v>
      </c>
    </row>
    <row r="263" spans="1:20">
      <c r="A263" s="154" t="s">
        <v>1345</v>
      </c>
      <c r="B263" s="154" t="s">
        <v>3848</v>
      </c>
      <c r="C263" s="154" t="s">
        <v>1641</v>
      </c>
      <c r="D263" s="179">
        <v>26007569839</v>
      </c>
      <c r="E263" s="179">
        <v>30249410531</v>
      </c>
      <c r="F263" s="179">
        <v>166894429374</v>
      </c>
      <c r="G263" s="179">
        <v>1204112695</v>
      </c>
      <c r="H263" s="179">
        <v>13752982279</v>
      </c>
      <c r="I263" s="179">
        <v>2388017730</v>
      </c>
      <c r="J263" s="179">
        <v>32449876452</v>
      </c>
      <c r="K263" s="179">
        <v>40977035645</v>
      </c>
      <c r="L263" s="179">
        <f>VLOOKUP(A263,Sheet1!$A$1:$E$2000,5,FALSE)</f>
        <v>19034373554</v>
      </c>
      <c r="M263" s="21">
        <f t="shared" si="33"/>
        <v>-0.47119310400249198</v>
      </c>
      <c r="N263" s="21">
        <f t="shared" si="34"/>
        <v>-0.92105572677018854</v>
      </c>
      <c r="O263" s="21">
        <f t="shared" si="35"/>
        <v>-0.8055664495590692</v>
      </c>
      <c r="P263" s="21">
        <f t="shared" si="36"/>
        <v>33.030897452667418</v>
      </c>
      <c r="Q263" s="21">
        <f t="shared" si="37"/>
        <v>0.38401789283655047</v>
      </c>
      <c r="R263" s="23">
        <f t="shared" si="38"/>
        <v>-0.49155616933921575</v>
      </c>
      <c r="S263" s="23">
        <f t="shared" si="39"/>
        <v>-0.55281053600678409</v>
      </c>
      <c r="T263" s="11">
        <f t="shared" si="40"/>
        <v>94849303381</v>
      </c>
    </row>
    <row r="264" spans="1:20">
      <c r="A264" s="154" t="s">
        <v>210</v>
      </c>
      <c r="B264" s="154" t="s">
        <v>3989</v>
      </c>
      <c r="C264" s="154" t="s">
        <v>1641</v>
      </c>
      <c r="D264" s="179">
        <v>35122545129</v>
      </c>
      <c r="E264" s="179">
        <v>30434541608</v>
      </c>
      <c r="F264" s="179">
        <v>47932884538</v>
      </c>
      <c r="G264" s="179">
        <v>36172186362</v>
      </c>
      <c r="H264" s="179">
        <v>36041587893</v>
      </c>
      <c r="I264" s="179">
        <v>46182590661</v>
      </c>
      <c r="J264" s="179">
        <v>105196110830</v>
      </c>
      <c r="K264" s="179">
        <v>70713619131</v>
      </c>
      <c r="L264" s="179">
        <f>VLOOKUP(A264,Sheet1!$A$1:$E$2000,5,FALSE)</f>
        <v>72205208231</v>
      </c>
      <c r="M264" s="21">
        <f t="shared" si="33"/>
        <v>2.6166747330652992E-2</v>
      </c>
      <c r="N264" s="21">
        <f t="shared" si="34"/>
        <v>0.51743999485310077</v>
      </c>
      <c r="O264" s="21">
        <f t="shared" si="35"/>
        <v>1.1946542930585189</v>
      </c>
      <c r="P264" s="21">
        <f t="shared" si="36"/>
        <v>0.95491691940653167</v>
      </c>
      <c r="Q264" s="21">
        <f t="shared" si="37"/>
        <v>1.0033858787066288</v>
      </c>
      <c r="R264" s="23">
        <f t="shared" si="38"/>
        <v>1.0651006085776868</v>
      </c>
      <c r="S264" s="23">
        <f t="shared" si="39"/>
        <v>0.95441082996603321</v>
      </c>
      <c r="T264" s="11">
        <f t="shared" si="40"/>
        <v>294297528853</v>
      </c>
    </row>
    <row r="265" spans="1:20">
      <c r="A265" s="154" t="s">
        <v>212</v>
      </c>
      <c r="B265" s="154" t="s">
        <v>1890</v>
      </c>
      <c r="C265" s="154" t="s">
        <v>1641</v>
      </c>
      <c r="D265" s="179">
        <v>27141696211</v>
      </c>
      <c r="E265" s="179">
        <v>33539555455</v>
      </c>
      <c r="F265" s="179">
        <v>29254250075</v>
      </c>
      <c r="G265" s="179">
        <v>18466037898</v>
      </c>
      <c r="H265" s="179">
        <v>25520539087</v>
      </c>
      <c r="I265" s="179">
        <v>31007706322</v>
      </c>
      <c r="J265" s="179">
        <v>27142339994</v>
      </c>
      <c r="K265" s="179">
        <v>28967925237</v>
      </c>
      <c r="L265" s="179">
        <f>VLOOKUP(A265,Sheet1!$A$1:$E$2000,5,FALSE)</f>
        <v>25308361502</v>
      </c>
      <c r="M265" s="21">
        <f t="shared" si="33"/>
        <v>-5.9729396106901256E-2</v>
      </c>
      <c r="N265" s="21">
        <f t="shared" si="34"/>
        <v>-7.5488452325999975E-2</v>
      </c>
      <c r="O265" s="21">
        <f t="shared" si="35"/>
        <v>-7.2191564493556751E-2</v>
      </c>
      <c r="P265" s="21">
        <f t="shared" si="36"/>
        <v>0.56871362427656602</v>
      </c>
      <c r="Q265" s="21">
        <f t="shared" si="37"/>
        <v>-8.3139930656120787E-3</v>
      </c>
      <c r="R265" s="23">
        <f t="shared" si="38"/>
        <v>0.11165629883317159</v>
      </c>
      <c r="S265" s="23">
        <f t="shared" si="39"/>
        <v>5.2874417631973536E-2</v>
      </c>
      <c r="T265" s="11">
        <f t="shared" si="40"/>
        <v>112426333055</v>
      </c>
    </row>
    <row r="266" spans="1:20">
      <c r="A266" s="154" t="s">
        <v>213</v>
      </c>
      <c r="B266" s="154" t="s">
        <v>1891</v>
      </c>
      <c r="C266" s="154" t="s">
        <v>1641</v>
      </c>
      <c r="D266" s="179">
        <v>36777899843</v>
      </c>
      <c r="E266" s="179">
        <v>116991998358</v>
      </c>
      <c r="F266" s="179">
        <v>97603551334</v>
      </c>
      <c r="G266" s="179">
        <v>-2205067830</v>
      </c>
      <c r="H266" s="179">
        <v>13456745</v>
      </c>
      <c r="I266" s="179">
        <v>64331095696</v>
      </c>
      <c r="J266" s="179">
        <v>74195501059</v>
      </c>
      <c r="K266" s="179">
        <v>29811224467</v>
      </c>
      <c r="L266" s="179">
        <f>VLOOKUP(A266,Sheet1!$A$1:$E$2000,5,FALSE)</f>
        <v>64965664817</v>
      </c>
      <c r="M266" s="21">
        <f t="shared" si="33"/>
        <v>-0.99963410784581375</v>
      </c>
      <c r="N266" s="21">
        <f t="shared" si="34"/>
        <v>-0.4501239691697172</v>
      </c>
      <c r="O266" s="21">
        <f t="shared" si="35"/>
        <v>-0.23982785416175581</v>
      </c>
      <c r="P266" s="21">
        <f t="shared" si="36"/>
        <v>14.519413807329455</v>
      </c>
      <c r="Q266" s="21">
        <f t="shared" si="37"/>
        <v>4826.7399041893113</v>
      </c>
      <c r="R266" s="23">
        <f t="shared" si="38"/>
        <v>0.77097740494561395</v>
      </c>
      <c r="S266" s="23">
        <f t="shared" si="39"/>
        <v>9.8395291391791595E-2</v>
      </c>
      <c r="T266" s="11">
        <f t="shared" si="40"/>
        <v>233303486039</v>
      </c>
    </row>
    <row r="267" spans="1:20">
      <c r="A267" s="154" t="s">
        <v>214</v>
      </c>
      <c r="B267" s="154" t="s">
        <v>1892</v>
      </c>
      <c r="C267" s="154" t="s">
        <v>1641</v>
      </c>
      <c r="D267" s="179">
        <v>67705028652</v>
      </c>
      <c r="E267" s="179">
        <v>89539759561</v>
      </c>
      <c r="F267" s="179">
        <v>37485447405</v>
      </c>
      <c r="G267" s="179">
        <v>37510269613</v>
      </c>
      <c r="H267" s="179">
        <v>71284961440</v>
      </c>
      <c r="I267" s="179">
        <v>87399771779</v>
      </c>
      <c r="J267" s="179">
        <v>37941428431</v>
      </c>
      <c r="K267" s="179">
        <v>48922428481</v>
      </c>
      <c r="L267" s="179">
        <f>VLOOKUP(A267,Sheet1!$A$1:$E$2000,5,FALSE)</f>
        <v>77133809251</v>
      </c>
      <c r="M267" s="21">
        <f t="shared" si="33"/>
        <v>5.2875434207415389E-2</v>
      </c>
      <c r="N267" s="21">
        <f t="shared" si="34"/>
        <v>-2.3899860715418924E-2</v>
      </c>
      <c r="O267" s="21">
        <f t="shared" si="35"/>
        <v>1.2164214583688788E-2</v>
      </c>
      <c r="P267" s="21">
        <f t="shared" si="36"/>
        <v>0.30424091817364246</v>
      </c>
      <c r="Q267" s="21">
        <f t="shared" si="37"/>
        <v>8.2048831799157659E-2</v>
      </c>
      <c r="R267" s="23">
        <f t="shared" si="38"/>
        <v>0.12111639002335424</v>
      </c>
      <c r="S267" s="23">
        <f t="shared" si="39"/>
        <v>6.6054494910848138E-2</v>
      </c>
      <c r="T267" s="11">
        <f t="shared" si="40"/>
        <v>251397437942</v>
      </c>
    </row>
    <row r="268" spans="1:20">
      <c r="A268" s="154" t="s">
        <v>957</v>
      </c>
      <c r="B268" s="154" t="s">
        <v>3074</v>
      </c>
      <c r="C268" s="154" t="s">
        <v>1641</v>
      </c>
      <c r="D268" s="179">
        <v>-654578421659</v>
      </c>
      <c r="E268" s="179">
        <v>-295179481105</v>
      </c>
      <c r="F268" s="179">
        <v>490983347331</v>
      </c>
      <c r="G268" s="179">
        <v>-419614300512</v>
      </c>
      <c r="H268" s="179">
        <v>96296897032</v>
      </c>
      <c r="I268" s="179">
        <v>875017941124</v>
      </c>
      <c r="J268" s="179">
        <v>165453556252</v>
      </c>
      <c r="K268" s="179">
        <v>2584422997887</v>
      </c>
      <c r="L268" s="179">
        <f>VLOOKUP(A268,Sheet1!$A$1:$E$2000,5,FALSE)</f>
        <v>729649209234</v>
      </c>
      <c r="M268" s="21">
        <f t="shared" si="33"/>
        <v>1.147112849806353</v>
      </c>
      <c r="N268" s="21">
        <f t="shared" si="34"/>
        <v>3.9643589650892515</v>
      </c>
      <c r="O268" s="21">
        <f t="shared" si="35"/>
        <v>-0.66301595125087154</v>
      </c>
      <c r="P268" s="21">
        <f t="shared" si="36"/>
        <v>7.1590441382325851</v>
      </c>
      <c r="Q268" s="21">
        <f t="shared" si="37"/>
        <v>6.5770791346634301</v>
      </c>
      <c r="R268" s="23">
        <f t="shared" si="38"/>
        <v>19.752728213340429</v>
      </c>
      <c r="S268" s="23">
        <f t="shared" si="39"/>
        <v>-35.149658132555658</v>
      </c>
      <c r="T268" s="11">
        <f t="shared" si="40"/>
        <v>4354543704497</v>
      </c>
    </row>
    <row r="269" spans="1:20">
      <c r="A269" s="154" t="s">
        <v>539</v>
      </c>
      <c r="B269" s="154" t="s">
        <v>3999</v>
      </c>
      <c r="C269" s="154" t="s">
        <v>1641</v>
      </c>
      <c r="D269" s="179">
        <v>1008310047</v>
      </c>
      <c r="E269" s="179">
        <v>1209772952</v>
      </c>
      <c r="F269" s="179">
        <v>2701456543</v>
      </c>
      <c r="G269" s="179">
        <v>1012738617</v>
      </c>
      <c r="H269" s="179">
        <v>1695237368</v>
      </c>
      <c r="I269" s="179">
        <v>1715213082</v>
      </c>
      <c r="J269" s="179">
        <v>6743417429</v>
      </c>
      <c r="K269" s="179">
        <v>11984026531</v>
      </c>
      <c r="L269" s="179">
        <f>VLOOKUP(A269,Sheet1!$A$1:$E$2000,5,FALSE)</f>
        <v>3441135586</v>
      </c>
      <c r="M269" s="21">
        <f t="shared" si="33"/>
        <v>0.68126596877993817</v>
      </c>
      <c r="N269" s="21">
        <f t="shared" si="34"/>
        <v>0.41779751247075325</v>
      </c>
      <c r="O269" s="21">
        <f t="shared" si="35"/>
        <v>1.4962154014557472</v>
      </c>
      <c r="P269" s="21">
        <f t="shared" si="36"/>
        <v>10.833286822319327</v>
      </c>
      <c r="Q269" s="21">
        <f t="shared" si="37"/>
        <v>1.0298842220896585</v>
      </c>
      <c r="R269" s="23">
        <f t="shared" si="38"/>
        <v>3.0981340336998837</v>
      </c>
      <c r="S269" s="23">
        <f t="shared" si="39"/>
        <v>2.608256716031121</v>
      </c>
      <c r="T269" s="11">
        <f t="shared" si="40"/>
        <v>23883792628</v>
      </c>
    </row>
    <row r="270" spans="1:20">
      <c r="A270" s="154" t="s">
        <v>216</v>
      </c>
      <c r="B270" s="154" t="s">
        <v>1894</v>
      </c>
      <c r="C270" s="154" t="s">
        <v>1641</v>
      </c>
      <c r="D270" s="179">
        <v>73077181604</v>
      </c>
      <c r="E270" s="179">
        <v>64625712054</v>
      </c>
      <c r="F270" s="179">
        <v>98276645961</v>
      </c>
      <c r="G270" s="179">
        <v>224069527222</v>
      </c>
      <c r="H270" s="179">
        <v>95568719241</v>
      </c>
      <c r="I270" s="179">
        <v>90969702777</v>
      </c>
      <c r="J270" s="179">
        <v>259435655833</v>
      </c>
      <c r="K270" s="179">
        <v>32262574108</v>
      </c>
      <c r="L270" s="179">
        <f>VLOOKUP(A270,Sheet1!$A$1:$E$2000,5,FALSE)</f>
        <v>279289678594</v>
      </c>
      <c r="M270" s="21">
        <f t="shared" si="33"/>
        <v>0.30777784724758583</v>
      </c>
      <c r="N270" s="21">
        <f t="shared" si="34"/>
        <v>0.40763946555803471</v>
      </c>
      <c r="O270" s="21">
        <f t="shared" si="35"/>
        <v>1.6398505290458749</v>
      </c>
      <c r="P270" s="21">
        <f t="shared" si="36"/>
        <v>-0.85601534261267309</v>
      </c>
      <c r="Q270" s="21">
        <f t="shared" si="37"/>
        <v>1.9223963741703232</v>
      </c>
      <c r="R270" s="23">
        <f t="shared" si="38"/>
        <v>0.36627796445142746</v>
      </c>
      <c r="S270" s="23">
        <f t="shared" si="39"/>
        <v>0.37181742876972756</v>
      </c>
      <c r="T270" s="11">
        <f t="shared" si="40"/>
        <v>661957611312</v>
      </c>
    </row>
    <row r="271" spans="1:20">
      <c r="A271" s="154" t="s">
        <v>217</v>
      </c>
      <c r="B271" s="154" t="s">
        <v>1895</v>
      </c>
      <c r="C271" s="154" t="s">
        <v>1641</v>
      </c>
      <c r="D271" s="179">
        <v>1297044469</v>
      </c>
      <c r="E271" s="179">
        <v>1418782945</v>
      </c>
      <c r="F271" s="179">
        <v>-68687421</v>
      </c>
      <c r="G271" s="179">
        <v>204189235</v>
      </c>
      <c r="H271" s="179">
        <v>-3069163246</v>
      </c>
      <c r="I271" s="179">
        <v>3440150898</v>
      </c>
      <c r="J271" s="179">
        <v>-504156793</v>
      </c>
      <c r="K271" s="179">
        <v>-1988056905</v>
      </c>
      <c r="L271" s="179">
        <f>VLOOKUP(A271,Sheet1!$A$1:$E$2000,5,FALSE)</f>
        <v>-617324866</v>
      </c>
      <c r="M271" s="21">
        <f t="shared" si="33"/>
        <v>-3.3662744950959733</v>
      </c>
      <c r="N271" s="21">
        <f t="shared" si="34"/>
        <v>1.4247196585803334</v>
      </c>
      <c r="O271" s="21">
        <f t="shared" si="35"/>
        <v>-6.3398707603245139</v>
      </c>
      <c r="P271" s="21">
        <f t="shared" si="36"/>
        <v>-10.73634533181928</v>
      </c>
      <c r="Q271" s="21">
        <f t="shared" si="37"/>
        <v>0.79886215996996857</v>
      </c>
      <c r="R271" s="23">
        <f t="shared" si="38"/>
        <v>-5.9951407507885864E-2</v>
      </c>
      <c r="S271" s="23">
        <f t="shared" si="39"/>
        <v>-1.2182434676029563</v>
      </c>
      <c r="T271" s="11">
        <f t="shared" si="40"/>
        <v>330612334</v>
      </c>
    </row>
    <row r="272" spans="1:20">
      <c r="A272" s="154" t="s">
        <v>218</v>
      </c>
      <c r="B272" s="154" t="s">
        <v>1896</v>
      </c>
      <c r="C272" s="154" t="s">
        <v>1641</v>
      </c>
      <c r="D272" s="179">
        <v>6435910744</v>
      </c>
      <c r="E272" s="179">
        <v>19762148865</v>
      </c>
      <c r="F272" s="179">
        <v>5767476271</v>
      </c>
      <c r="G272" s="179">
        <v>-3189014932</v>
      </c>
      <c r="H272" s="179">
        <v>3638950318</v>
      </c>
      <c r="I272" s="179">
        <v>8352218370</v>
      </c>
      <c r="J272" s="179">
        <v>8235450585</v>
      </c>
      <c r="K272" s="179">
        <v>1931596856</v>
      </c>
      <c r="L272" s="179">
        <f>VLOOKUP(A272,Sheet1!$A$1:$E$2000,5,FALSE)</f>
        <v>7065277550</v>
      </c>
      <c r="M272" s="21">
        <f t="shared" si="33"/>
        <v>-0.43458657791479155</v>
      </c>
      <c r="N272" s="21">
        <f t="shared" si="34"/>
        <v>-0.57736284515130332</v>
      </c>
      <c r="O272" s="21">
        <f t="shared" si="35"/>
        <v>0.42791234814600937</v>
      </c>
      <c r="P272" s="21">
        <f t="shared" si="36"/>
        <v>1.6057032962177424</v>
      </c>
      <c r="Q272" s="21">
        <f t="shared" si="37"/>
        <v>0.94157021464451884</v>
      </c>
      <c r="R272" s="23">
        <f t="shared" si="38"/>
        <v>1.7716236179405356</v>
      </c>
      <c r="S272" s="23">
        <f t="shared" si="39"/>
        <v>-1.520492083249414E-2</v>
      </c>
      <c r="T272" s="11">
        <f t="shared" si="40"/>
        <v>25584543361</v>
      </c>
    </row>
    <row r="273" spans="1:20">
      <c r="A273" s="154" t="s">
        <v>215</v>
      </c>
      <c r="B273" s="154" t="s">
        <v>1897</v>
      </c>
      <c r="C273" s="154" t="s">
        <v>1641</v>
      </c>
      <c r="D273" s="179">
        <v>-10758105279</v>
      </c>
      <c r="E273" s="179">
        <v>12137557469</v>
      </c>
      <c r="F273" s="179">
        <v>306818518</v>
      </c>
      <c r="G273" s="179">
        <v>7139814461</v>
      </c>
      <c r="H273" s="179">
        <v>5900958238</v>
      </c>
      <c r="I273" s="179">
        <v>5351912037</v>
      </c>
      <c r="J273" s="179">
        <v>6038071066</v>
      </c>
      <c r="K273" s="179">
        <v>12152419569</v>
      </c>
      <c r="L273" s="179">
        <f>VLOOKUP(A273,Sheet1!$A$1:$E$2000,5,FALSE)</f>
        <v>1418886718</v>
      </c>
      <c r="M273" s="21">
        <f t="shared" si="33"/>
        <v>1.5485127803609404</v>
      </c>
      <c r="N273" s="21">
        <f t="shared" si="34"/>
        <v>-0.5590618581482244</v>
      </c>
      <c r="O273" s="21">
        <f t="shared" si="35"/>
        <v>18.679617466896179</v>
      </c>
      <c r="P273" s="21">
        <f t="shared" si="36"/>
        <v>0.70206377706038259</v>
      </c>
      <c r="Q273" s="21">
        <f t="shared" si="37"/>
        <v>-0.75954977805758872</v>
      </c>
      <c r="R273" s="23">
        <f t="shared" si="38"/>
        <v>0.46913229767066517</v>
      </c>
      <c r="S273" s="23">
        <f t="shared" si="39"/>
        <v>-2.0555473403526814E-2</v>
      </c>
      <c r="T273" s="11">
        <f t="shared" si="40"/>
        <v>24961289390</v>
      </c>
    </row>
    <row r="274" spans="1:20">
      <c r="A274" s="154" t="s">
        <v>211</v>
      </c>
      <c r="B274" s="154" t="s">
        <v>1898</v>
      </c>
      <c r="C274" s="154" t="s">
        <v>1641</v>
      </c>
      <c r="D274" s="179">
        <v>1072974052623</v>
      </c>
      <c r="E274" s="179">
        <v>1205682247740</v>
      </c>
      <c r="F274" s="179">
        <v>65874458258</v>
      </c>
      <c r="G274" s="179">
        <v>545272943919</v>
      </c>
      <c r="H274" s="179">
        <v>133414809920</v>
      </c>
      <c r="I274" s="179">
        <v>1366405037475</v>
      </c>
      <c r="J274" s="179">
        <v>610701186200</v>
      </c>
      <c r="K274" s="179">
        <v>564739249450</v>
      </c>
      <c r="L274" s="179">
        <f>VLOOKUP(A274,Sheet1!$A$1:$E$2000,5,FALSE)</f>
        <v>-762973681188</v>
      </c>
      <c r="M274" s="21">
        <f t="shared" si="33"/>
        <v>-0.8756588664992847</v>
      </c>
      <c r="N274" s="21">
        <f t="shared" si="34"/>
        <v>0.13330443409635334</v>
      </c>
      <c r="O274" s="21">
        <f t="shared" si="35"/>
        <v>8.2706824822477305</v>
      </c>
      <c r="P274" s="21">
        <f t="shared" si="36"/>
        <v>3.5700112664844984E-2</v>
      </c>
      <c r="Q274" s="21">
        <f t="shared" si="37"/>
        <v>-6.7188079917477275</v>
      </c>
      <c r="R274" s="23">
        <f t="shared" si="38"/>
        <v>-0.44602781639922295</v>
      </c>
      <c r="S274" s="23">
        <f t="shared" si="39"/>
        <v>-8.7872403398250531E-2</v>
      </c>
      <c r="T274" s="11">
        <f t="shared" si="40"/>
        <v>1778871791937</v>
      </c>
    </row>
    <row r="275" spans="1:20">
      <c r="A275" s="154" t="s">
        <v>219</v>
      </c>
      <c r="B275" s="154" t="s">
        <v>1900</v>
      </c>
      <c r="C275" s="154" t="s">
        <v>1641</v>
      </c>
      <c r="D275" s="179">
        <v>3504508860</v>
      </c>
      <c r="E275" s="179">
        <v>6959140720</v>
      </c>
      <c r="F275" s="179">
        <v>9307203343</v>
      </c>
      <c r="G275" s="179">
        <v>5016453050</v>
      </c>
      <c r="H275" s="179">
        <v>5120005211</v>
      </c>
      <c r="I275" s="179">
        <v>5015910421</v>
      </c>
      <c r="J275" s="179">
        <v>5420960670</v>
      </c>
      <c r="K275" s="179">
        <v>5504506282</v>
      </c>
      <c r="L275" s="179">
        <f>VLOOKUP(A275,Sheet1!$A$1:$E$2000,5,FALSE)</f>
        <v>9424859029</v>
      </c>
      <c r="M275" s="21">
        <f t="shared" si="33"/>
        <v>0.46097653495445862</v>
      </c>
      <c r="N275" s="21">
        <f t="shared" si="34"/>
        <v>-0.27923422979726725</v>
      </c>
      <c r="O275" s="21">
        <f t="shared" si="35"/>
        <v>-0.4175521399693996</v>
      </c>
      <c r="P275" s="21">
        <f t="shared" si="36"/>
        <v>9.7290501303505666E-2</v>
      </c>
      <c r="Q275" s="21">
        <f t="shared" si="37"/>
        <v>0.8407909055934748</v>
      </c>
      <c r="R275" s="23">
        <f t="shared" si="38"/>
        <v>4.6630331028466296E-2</v>
      </c>
      <c r="S275" s="23">
        <f t="shared" si="39"/>
        <v>-3.9259693318908329E-2</v>
      </c>
      <c r="T275" s="11">
        <f t="shared" si="40"/>
        <v>25366236402</v>
      </c>
    </row>
    <row r="276" spans="1:20">
      <c r="A276" s="154" t="s">
        <v>221</v>
      </c>
      <c r="B276" s="154" t="s">
        <v>1901</v>
      </c>
      <c r="C276" s="154" t="s">
        <v>1641</v>
      </c>
      <c r="D276" s="179">
        <v>2411839520</v>
      </c>
      <c r="E276" s="179">
        <v>344040347</v>
      </c>
      <c r="F276" s="179">
        <v>4119988293</v>
      </c>
      <c r="G276" s="179">
        <v>3337664440</v>
      </c>
      <c r="H276" s="179">
        <v>2490806956</v>
      </c>
      <c r="I276" s="179">
        <v>-1006144219</v>
      </c>
      <c r="J276" s="179">
        <v>2891949089</v>
      </c>
      <c r="K276" s="179">
        <v>-2333853189</v>
      </c>
      <c r="L276" s="179">
        <f>VLOOKUP(A276,Sheet1!$A$1:$E$2000,5,FALSE)</f>
        <v>2296439712</v>
      </c>
      <c r="M276" s="21">
        <f t="shared" si="33"/>
        <v>3.2741579754858648E-2</v>
      </c>
      <c r="N276" s="21">
        <f t="shared" si="34"/>
        <v>-3.9244948383917309</v>
      </c>
      <c r="O276" s="21">
        <f t="shared" si="35"/>
        <v>-0.29806861492458131</v>
      </c>
      <c r="P276" s="21">
        <f t="shared" si="36"/>
        <v>-1.6992474021744379</v>
      </c>
      <c r="Q276" s="21">
        <f t="shared" si="37"/>
        <v>-7.8033845028333867E-2</v>
      </c>
      <c r="R276" s="23">
        <f t="shared" si="38"/>
        <v>-0.71306758018467353</v>
      </c>
      <c r="S276" s="23">
        <f t="shared" si="39"/>
        <v>-0.82041375889872281</v>
      </c>
      <c r="T276" s="11">
        <f t="shared" si="40"/>
        <v>1848391393</v>
      </c>
    </row>
    <row r="277" spans="1:20">
      <c r="A277" s="154" t="s">
        <v>222</v>
      </c>
      <c r="B277" s="154" t="s">
        <v>1902</v>
      </c>
      <c r="C277" s="154" t="s">
        <v>1641</v>
      </c>
      <c r="D277" s="179">
        <v>737807026767</v>
      </c>
      <c r="E277" s="179">
        <v>428399456272</v>
      </c>
      <c r="F277" s="179">
        <v>215835184688</v>
      </c>
      <c r="G277" s="179">
        <v>730874615219</v>
      </c>
      <c r="H277" s="179">
        <v>677727918125</v>
      </c>
      <c r="I277" s="179">
        <v>436997250814</v>
      </c>
      <c r="J277" s="179">
        <v>495704579157</v>
      </c>
      <c r="K277" s="179">
        <v>1218067714794</v>
      </c>
      <c r="L277" s="179">
        <f>VLOOKUP(A277,Sheet1!$A$1:$E$2000,5,FALSE)</f>
        <v>1467405321344</v>
      </c>
      <c r="M277" s="21">
        <f t="shared" si="33"/>
        <v>-8.1429298532518624E-2</v>
      </c>
      <c r="N277" s="21">
        <f t="shared" si="34"/>
        <v>2.0069573889797552E-2</v>
      </c>
      <c r="O277" s="21">
        <f t="shared" si="35"/>
        <v>1.2966810525983727</v>
      </c>
      <c r="P277" s="21">
        <f t="shared" si="36"/>
        <v>0.66658916513199318</v>
      </c>
      <c r="Q277" s="21">
        <f t="shared" si="37"/>
        <v>1.1651835229153893</v>
      </c>
      <c r="R277" s="23">
        <f t="shared" si="38"/>
        <v>0.95832538236614229</v>
      </c>
      <c r="S277" s="23">
        <f t="shared" si="39"/>
        <v>0.76252403814526426</v>
      </c>
      <c r="T277" s="11">
        <f t="shared" si="40"/>
        <v>3618174866109</v>
      </c>
    </row>
    <row r="278" spans="1:20">
      <c r="A278" s="154" t="s">
        <v>743</v>
      </c>
      <c r="B278" s="154" t="s">
        <v>1904</v>
      </c>
      <c r="C278" s="154" t="s">
        <v>1641</v>
      </c>
      <c r="D278" s="179">
        <v>277633318581</v>
      </c>
      <c r="E278" s="179">
        <v>391762880270</v>
      </c>
      <c r="F278" s="179">
        <v>396350233997</v>
      </c>
      <c r="G278" s="179">
        <v>45839083230</v>
      </c>
      <c r="H278" s="179">
        <v>445090173461</v>
      </c>
      <c r="I278" s="179">
        <v>602417078579</v>
      </c>
      <c r="J278" s="179">
        <v>809300749571</v>
      </c>
      <c r="K278" s="179">
        <v>569848977453</v>
      </c>
      <c r="L278" s="179">
        <f>VLOOKUP(A278,Sheet1!$A$1:$E$2000,5,FALSE)</f>
        <v>1199576461637</v>
      </c>
      <c r="M278" s="21">
        <f t="shared" si="33"/>
        <v>0.60315835194378575</v>
      </c>
      <c r="N278" s="21">
        <f t="shared" si="34"/>
        <v>0.53770841730543417</v>
      </c>
      <c r="O278" s="21">
        <f t="shared" si="35"/>
        <v>1.0418828605438029</v>
      </c>
      <c r="P278" s="21">
        <f t="shared" si="36"/>
        <v>11.431509037686311</v>
      </c>
      <c r="Q278" s="21">
        <f t="shared" si="37"/>
        <v>1.6951313085821476</v>
      </c>
      <c r="R278" s="23">
        <f t="shared" si="38"/>
        <v>1.9063290831409228</v>
      </c>
      <c r="S278" s="23">
        <f t="shared" si="39"/>
        <v>1.4871289172831159</v>
      </c>
      <c r="T278" s="11">
        <f t="shared" si="40"/>
        <v>3181143267240</v>
      </c>
    </row>
    <row r="279" spans="1:20">
      <c r="A279" s="154" t="s">
        <v>224</v>
      </c>
      <c r="B279" s="154" t="s">
        <v>1905</v>
      </c>
      <c r="C279" s="154" t="s">
        <v>1641</v>
      </c>
      <c r="D279" s="179">
        <v>157393064951</v>
      </c>
      <c r="E279" s="179">
        <v>93832756009</v>
      </c>
      <c r="F279" s="179">
        <v>-5309166809</v>
      </c>
      <c r="G279" s="179">
        <v>181148865718</v>
      </c>
      <c r="H279" s="179">
        <v>52327895835</v>
      </c>
      <c r="I279" s="179">
        <v>6091845634</v>
      </c>
      <c r="J279" s="179">
        <v>-14287218680</v>
      </c>
      <c r="K279" s="179">
        <v>121046975343</v>
      </c>
      <c r="L279" s="179">
        <f>VLOOKUP(A279,Sheet1!$A$1:$E$2000,5,FALSE)</f>
        <v>95731506416</v>
      </c>
      <c r="M279" s="21">
        <f t="shared" si="33"/>
        <v>-0.66753366260901748</v>
      </c>
      <c r="N279" s="21">
        <f t="shared" si="34"/>
        <v>-0.93507762221738755</v>
      </c>
      <c r="O279" s="21">
        <f t="shared" si="35"/>
        <v>-1.6910472384820485</v>
      </c>
      <c r="P279" s="21">
        <f t="shared" si="36"/>
        <v>-0.33178176488591687</v>
      </c>
      <c r="Q279" s="21">
        <f t="shared" si="37"/>
        <v>0.82945453640750244</v>
      </c>
      <c r="R279" s="23">
        <f t="shared" si="38"/>
        <v>-0.11253277089504489</v>
      </c>
      <c r="S279" s="23">
        <f t="shared" si="39"/>
        <v>-0.35222707607234904</v>
      </c>
      <c r="T279" s="11">
        <f t="shared" si="40"/>
        <v>208583108713</v>
      </c>
    </row>
    <row r="280" spans="1:20">
      <c r="A280" s="154" t="s">
        <v>225</v>
      </c>
      <c r="B280" s="154" t="s">
        <v>1908</v>
      </c>
      <c r="C280" s="154" t="s">
        <v>1641</v>
      </c>
      <c r="D280" s="179">
        <v>89179021057</v>
      </c>
      <c r="E280" s="179">
        <v>110441401911</v>
      </c>
      <c r="F280" s="179">
        <v>79597044401</v>
      </c>
      <c r="G280" s="179">
        <v>89452066995</v>
      </c>
      <c r="H280" s="179">
        <v>113010463140</v>
      </c>
      <c r="I280" s="179">
        <v>124573437750</v>
      </c>
      <c r="J280" s="179">
        <v>135863421137</v>
      </c>
      <c r="K280" s="179">
        <v>123244314627</v>
      </c>
      <c r="L280" s="179">
        <f>VLOOKUP(A280,Sheet1!$A$1:$E$2000,5,FALSE)</f>
        <v>149758429941</v>
      </c>
      <c r="M280" s="21">
        <f t="shared" si="33"/>
        <v>0.26723148337508446</v>
      </c>
      <c r="N280" s="21">
        <f t="shared" si="34"/>
        <v>0.12795958394650225</v>
      </c>
      <c r="O280" s="21">
        <f t="shared" si="35"/>
        <v>0.70689027663561221</v>
      </c>
      <c r="P280" s="21">
        <f t="shared" si="36"/>
        <v>0.37776933241675509</v>
      </c>
      <c r="Q280" s="21">
        <f t="shared" si="37"/>
        <v>0.32517313689331367</v>
      </c>
      <c r="R280" s="23">
        <f t="shared" si="38"/>
        <v>0.44957378730221176</v>
      </c>
      <c r="S280" s="23">
        <f t="shared" si="39"/>
        <v>0.35907841117697492</v>
      </c>
      <c r="T280" s="11">
        <f t="shared" si="40"/>
        <v>533439603455</v>
      </c>
    </row>
    <row r="281" spans="1:20">
      <c r="A281" s="154" t="s">
        <v>226</v>
      </c>
      <c r="B281" s="154" t="s">
        <v>3864</v>
      </c>
      <c r="C281" s="154" t="s">
        <v>1641</v>
      </c>
      <c r="D281" s="179">
        <v>1523140465</v>
      </c>
      <c r="E281" s="179">
        <v>9194160019</v>
      </c>
      <c r="F281" s="179">
        <v>5451123309</v>
      </c>
      <c r="G281" s="179">
        <v>3091893397</v>
      </c>
      <c r="H281" s="179">
        <v>4315527250</v>
      </c>
      <c r="I281" s="179">
        <v>7227835834</v>
      </c>
      <c r="J281" s="179">
        <v>32807261177</v>
      </c>
      <c r="K281" s="179">
        <v>4504803277</v>
      </c>
      <c r="L281" s="179">
        <f>VLOOKUP(A281,Sheet1!$A$1:$E$2000,5,FALSE)</f>
        <v>4379282270</v>
      </c>
      <c r="M281" s="21">
        <f t="shared" si="33"/>
        <v>1.8333087782550639</v>
      </c>
      <c r="N281" s="21">
        <f t="shared" si="34"/>
        <v>-0.21386664806100109</v>
      </c>
      <c r="O281" s="21">
        <f t="shared" si="35"/>
        <v>5.0184404786503425</v>
      </c>
      <c r="P281" s="21">
        <f t="shared" si="36"/>
        <v>0.45697237859847212</v>
      </c>
      <c r="Q281" s="21">
        <f t="shared" si="37"/>
        <v>1.477340225345582E-2</v>
      </c>
      <c r="R281" s="23">
        <f t="shared" si="38"/>
        <v>2.2423069724427203</v>
      </c>
      <c r="S281" s="23">
        <f t="shared" si="39"/>
        <v>1.2182850054785628</v>
      </c>
      <c r="T281" s="11">
        <f t="shared" si="40"/>
        <v>48919182558</v>
      </c>
    </row>
    <row r="282" spans="1:20">
      <c r="A282" s="154" t="s">
        <v>227</v>
      </c>
      <c r="B282" s="154" t="s">
        <v>4161</v>
      </c>
      <c r="C282" s="154" t="s">
        <v>1641</v>
      </c>
      <c r="D282" s="179">
        <v>3409679134</v>
      </c>
      <c r="E282" s="179">
        <v>-31351644900</v>
      </c>
      <c r="F282" s="179">
        <v>-11127418147</v>
      </c>
      <c r="G282" s="179">
        <v>-9098666455</v>
      </c>
      <c r="H282" s="179">
        <v>1375027931</v>
      </c>
      <c r="I282" s="179">
        <v>-1420633231</v>
      </c>
      <c r="J282" s="179">
        <v>2916452757</v>
      </c>
      <c r="K282" s="179">
        <v>10181368787</v>
      </c>
      <c r="L282" s="179">
        <f>VLOOKUP(A282,Sheet1!$A$1:$E$2000,5,FALSE)</f>
        <v>-7985469596</v>
      </c>
      <c r="M282" s="21">
        <f t="shared" si="33"/>
        <v>-0.59672805652333849</v>
      </c>
      <c r="N282" s="21">
        <f t="shared" si="34"/>
        <v>0.95468712293944102</v>
      </c>
      <c r="O282" s="21">
        <f t="shared" si="35"/>
        <v>1.2620960872029678</v>
      </c>
      <c r="P282" s="21">
        <f t="shared" si="36"/>
        <v>2.1189957162793918</v>
      </c>
      <c r="Q282" s="21">
        <f t="shared" si="37"/>
        <v>-6.8074962813246298</v>
      </c>
      <c r="R282" s="23">
        <f t="shared" si="38"/>
        <v>1.2711971024873485</v>
      </c>
      <c r="S282" s="23">
        <f t="shared" si="39"/>
        <v>-1.0735362560474744</v>
      </c>
      <c r="T282" s="11">
        <f t="shared" si="40"/>
        <v>3691718717</v>
      </c>
    </row>
    <row r="283" spans="1:20">
      <c r="A283" s="154" t="s">
        <v>229</v>
      </c>
      <c r="B283" s="154" t="s">
        <v>1911</v>
      </c>
      <c r="C283" s="154" t="s">
        <v>1641</v>
      </c>
      <c r="D283" s="179">
        <v>157914604320</v>
      </c>
      <c r="E283" s="179">
        <v>138239064252</v>
      </c>
      <c r="F283" s="179">
        <v>181763279590</v>
      </c>
      <c r="G283" s="179">
        <v>219599996793</v>
      </c>
      <c r="H283" s="179">
        <v>152861555364</v>
      </c>
      <c r="I283" s="179">
        <v>239688700457</v>
      </c>
      <c r="J283" s="179">
        <v>278246361429</v>
      </c>
      <c r="K283" s="179">
        <v>364821254102</v>
      </c>
      <c r="L283" s="179">
        <f>VLOOKUP(A283,Sheet1!$A$1:$E$2000,5,FALSE)</f>
        <v>306156217680</v>
      </c>
      <c r="M283" s="21">
        <f t="shared" si="33"/>
        <v>-3.1998617086488358E-2</v>
      </c>
      <c r="N283" s="21">
        <f t="shared" si="34"/>
        <v>0.73387097022057757</v>
      </c>
      <c r="O283" s="21">
        <f t="shared" si="35"/>
        <v>0.53081723688434246</v>
      </c>
      <c r="P283" s="21">
        <f t="shared" si="36"/>
        <v>0.66129899558190286</v>
      </c>
      <c r="Q283" s="21">
        <f t="shared" si="37"/>
        <v>1.0028333281770467</v>
      </c>
      <c r="R283" s="23">
        <f t="shared" si="38"/>
        <v>0.71270534778981975</v>
      </c>
      <c r="S283" s="23">
        <f t="shared" si="39"/>
        <v>0.71693071730878644</v>
      </c>
      <c r="T283" s="11">
        <f t="shared" si="40"/>
        <v>1188912533668</v>
      </c>
    </row>
    <row r="284" spans="1:20">
      <c r="A284" s="154" t="s">
        <v>827</v>
      </c>
      <c r="B284" s="154" t="s">
        <v>3120</v>
      </c>
      <c r="C284" s="154" t="s">
        <v>1641</v>
      </c>
      <c r="D284" s="179">
        <v>46353311959</v>
      </c>
      <c r="E284" s="179">
        <v>59136468742</v>
      </c>
      <c r="F284" s="179">
        <v>68901034517</v>
      </c>
      <c r="G284" s="179">
        <v>32709522392</v>
      </c>
      <c r="H284" s="179">
        <v>40378031530</v>
      </c>
      <c r="I284" s="179">
        <v>45017637351</v>
      </c>
      <c r="J284" s="179">
        <v>69212542535</v>
      </c>
      <c r="K284" s="179">
        <v>43867285779</v>
      </c>
      <c r="L284" s="179">
        <f>VLOOKUP(A284,Sheet1!$A$1:$E$2000,5,FALSE)</f>
        <v>75543199612</v>
      </c>
      <c r="M284" s="21">
        <f t="shared" si="33"/>
        <v>-0.12890730298376951</v>
      </c>
      <c r="N284" s="21">
        <f t="shared" si="34"/>
        <v>-0.23874999118729084</v>
      </c>
      <c r="O284" s="21">
        <f t="shared" si="35"/>
        <v>4.5210934811601615E-3</v>
      </c>
      <c r="P284" s="21">
        <f t="shared" si="36"/>
        <v>0.34111667095845255</v>
      </c>
      <c r="Q284" s="21">
        <f t="shared" si="37"/>
        <v>0.87089852450764083</v>
      </c>
      <c r="R284" s="23">
        <f t="shared" si="38"/>
        <v>0.32843793997596304</v>
      </c>
      <c r="S284" s="23">
        <f t="shared" si="39"/>
        <v>0.16166860833624508</v>
      </c>
      <c r="T284" s="11">
        <f t="shared" si="40"/>
        <v>233640665277</v>
      </c>
    </row>
    <row r="285" spans="1:20">
      <c r="A285" s="154" t="s">
        <v>230</v>
      </c>
      <c r="B285" s="154" t="s">
        <v>1912</v>
      </c>
      <c r="C285" s="154" t="s">
        <v>1641</v>
      </c>
      <c r="D285" s="179">
        <v>230923915111</v>
      </c>
      <c r="E285" s="179">
        <v>288276982234</v>
      </c>
      <c r="F285" s="179">
        <v>364974133367</v>
      </c>
      <c r="G285" s="179">
        <v>209058804294</v>
      </c>
      <c r="H285" s="179">
        <v>215060084640</v>
      </c>
      <c r="I285" s="179">
        <v>294782059372</v>
      </c>
      <c r="J285" s="179">
        <v>263378756810</v>
      </c>
      <c r="K285" s="179">
        <v>265898037562</v>
      </c>
      <c r="L285" s="179">
        <f>VLOOKUP(A285,Sheet1!$A$1:$E$2000,5,FALSE)</f>
        <v>319047081954</v>
      </c>
      <c r="M285" s="21">
        <f t="shared" si="33"/>
        <v>-6.8697217710753822E-2</v>
      </c>
      <c r="N285" s="21">
        <f t="shared" si="34"/>
        <v>2.2565371288366349E-2</v>
      </c>
      <c r="O285" s="21">
        <f t="shared" si="35"/>
        <v>-0.27836322431880589</v>
      </c>
      <c r="P285" s="21">
        <f t="shared" si="36"/>
        <v>0.27188155724868118</v>
      </c>
      <c r="Q285" s="21">
        <f t="shared" si="37"/>
        <v>0.48352532497171252</v>
      </c>
      <c r="R285" s="23">
        <f t="shared" si="38"/>
        <v>7.5061941179358646E-2</v>
      </c>
      <c r="S285" s="23">
        <f t="shared" si="39"/>
        <v>6.1015185949391704E-2</v>
      </c>
      <c r="T285" s="11">
        <f t="shared" si="40"/>
        <v>1143105935698</v>
      </c>
    </row>
    <row r="286" spans="1:20">
      <c r="A286" s="154" t="s">
        <v>235</v>
      </c>
      <c r="B286" s="154" t="s">
        <v>1917</v>
      </c>
      <c r="C286" s="154" t="s">
        <v>1641</v>
      </c>
      <c r="D286" s="179">
        <v>1383811682</v>
      </c>
      <c r="E286" s="179">
        <v>-16436376489</v>
      </c>
      <c r="F286" s="179">
        <v>25903792978</v>
      </c>
      <c r="G286" s="179">
        <v>72330798890</v>
      </c>
      <c r="H286" s="179">
        <v>9488597150</v>
      </c>
      <c r="I286" s="179">
        <v>6730825724</v>
      </c>
      <c r="J286" s="179">
        <v>23821834091</v>
      </c>
      <c r="K286" s="179">
        <v>131284697745</v>
      </c>
      <c r="L286" s="179">
        <f>VLOOKUP(A286,Sheet1!$A$1:$E$2000,5,FALSE)</f>
        <v>13535025589</v>
      </c>
      <c r="M286" s="21">
        <f t="shared" si="33"/>
        <v>5.8568557943421089</v>
      </c>
      <c r="N286" s="21">
        <f t="shared" si="34"/>
        <v>1.4095078820142983</v>
      </c>
      <c r="O286" s="21">
        <f t="shared" si="35"/>
        <v>-8.0372742662366103E-2</v>
      </c>
      <c r="P286" s="21">
        <f t="shared" si="36"/>
        <v>0.81505941811394256</v>
      </c>
      <c r="Q286" s="21">
        <f t="shared" si="37"/>
        <v>0.42645170566652207</v>
      </c>
      <c r="R286" s="23">
        <f t="shared" si="38"/>
        <v>0.56550840132314362</v>
      </c>
      <c r="S286" s="23">
        <f t="shared" si="39"/>
        <v>0.92111410498956459</v>
      </c>
      <c r="T286" s="11">
        <f t="shared" si="40"/>
        <v>175372383149</v>
      </c>
    </row>
    <row r="287" spans="1:20">
      <c r="A287" s="154" t="s">
        <v>4000</v>
      </c>
      <c r="B287" s="154" t="s">
        <v>4001</v>
      </c>
      <c r="C287" s="154" t="s">
        <v>1641</v>
      </c>
      <c r="D287" s="179">
        <v>31742922886</v>
      </c>
      <c r="E287" s="179">
        <v>43637519234</v>
      </c>
      <c r="F287" s="179">
        <v>25358840457</v>
      </c>
      <c r="G287" s="179">
        <v>27448375480</v>
      </c>
      <c r="H287" s="179">
        <v>25879270530</v>
      </c>
      <c r="I287" s="179">
        <v>39391882381</v>
      </c>
      <c r="J287" s="179">
        <v>35102510782</v>
      </c>
      <c r="K287" s="179">
        <v>42311609449</v>
      </c>
      <c r="L287" s="179">
        <f>VLOOKUP(A287,Sheet1!$A$1:$E$2000,5,FALSE)</f>
        <v>42108996494</v>
      </c>
      <c r="M287" s="21">
        <f t="shared" si="33"/>
        <v>-0.18472313898308729</v>
      </c>
      <c r="N287" s="21">
        <f t="shared" si="34"/>
        <v>-9.7293267984217321E-2</v>
      </c>
      <c r="O287" s="21">
        <f t="shared" si="35"/>
        <v>0.38423169787758882</v>
      </c>
      <c r="P287" s="21">
        <f t="shared" si="36"/>
        <v>0.54149776477044897</v>
      </c>
      <c r="Q287" s="21">
        <f t="shared" si="37"/>
        <v>0.62713228122817577</v>
      </c>
      <c r="R287" s="23">
        <f t="shared" si="38"/>
        <v>0.51897895167966746</v>
      </c>
      <c r="S287" s="23">
        <f t="shared" si="39"/>
        <v>0.29913174601590797</v>
      </c>
      <c r="T287" s="11">
        <f t="shared" si="40"/>
        <v>158914999106</v>
      </c>
    </row>
    <row r="288" spans="1:20">
      <c r="A288" s="154" t="s">
        <v>236</v>
      </c>
      <c r="B288" s="154" t="s">
        <v>3804</v>
      </c>
      <c r="C288" s="154" t="s">
        <v>1641</v>
      </c>
      <c r="D288" s="179">
        <v>194661879152</v>
      </c>
      <c r="E288" s="179">
        <v>137270407567</v>
      </c>
      <c r="F288" s="179">
        <v>76613973787</v>
      </c>
      <c r="G288" s="179">
        <v>184540338522</v>
      </c>
      <c r="H288" s="179">
        <v>100885909176</v>
      </c>
      <c r="I288" s="179">
        <v>69823155198</v>
      </c>
      <c r="J288" s="179">
        <v>80845718146</v>
      </c>
      <c r="K288" s="179">
        <v>109578441042</v>
      </c>
      <c r="L288" s="179">
        <f>VLOOKUP(A288,Sheet1!$A$1:$E$2000,5,FALSE)</f>
        <v>116574941237</v>
      </c>
      <c r="M288" s="21">
        <f t="shared" si="33"/>
        <v>-0.48173772073152477</v>
      </c>
      <c r="N288" s="21">
        <f t="shared" si="34"/>
        <v>-0.49134590305692671</v>
      </c>
      <c r="O288" s="21">
        <f t="shared" si="35"/>
        <v>5.5234628225458916E-2</v>
      </c>
      <c r="P288" s="21">
        <f t="shared" si="36"/>
        <v>-0.40620873506777166</v>
      </c>
      <c r="Q288" s="21">
        <f t="shared" si="37"/>
        <v>0.15551262003923441</v>
      </c>
      <c r="R288" s="23">
        <f t="shared" si="38"/>
        <v>-0.15203040378838253</v>
      </c>
      <c r="S288" s="23">
        <f t="shared" si="39"/>
        <v>-0.24531497288883797</v>
      </c>
      <c r="T288" s="11">
        <f t="shared" si="40"/>
        <v>376822255623</v>
      </c>
    </row>
    <row r="289" spans="1:20">
      <c r="A289" s="154" t="s">
        <v>238</v>
      </c>
      <c r="B289" s="154" t="s">
        <v>1920</v>
      </c>
      <c r="C289" s="154" t="s">
        <v>1641</v>
      </c>
      <c r="D289" s="179">
        <v>480481502873</v>
      </c>
      <c r="E289" s="179">
        <v>353864966006</v>
      </c>
      <c r="F289" s="179">
        <v>479845620624</v>
      </c>
      <c r="G289" s="179">
        <v>678294740904</v>
      </c>
      <c r="H289" s="179">
        <v>611403988759</v>
      </c>
      <c r="I289" s="179">
        <v>622932505625</v>
      </c>
      <c r="J289" s="179">
        <v>674227109814</v>
      </c>
      <c r="K289" s="179">
        <v>619994935841</v>
      </c>
      <c r="L289" s="179">
        <f>VLOOKUP(A289,Sheet1!$A$1:$E$2000,5,FALSE)</f>
        <v>714242590433</v>
      </c>
      <c r="M289" s="21">
        <f t="shared" si="33"/>
        <v>0.27248184394853842</v>
      </c>
      <c r="N289" s="21">
        <f t="shared" si="34"/>
        <v>0.76036783933687802</v>
      </c>
      <c r="O289" s="21">
        <f t="shared" si="35"/>
        <v>0.40509172291126211</v>
      </c>
      <c r="P289" s="21">
        <f t="shared" si="36"/>
        <v>-8.5950548555485923E-2</v>
      </c>
      <c r="Q289" s="21">
        <f t="shared" si="37"/>
        <v>0.16820073726168702</v>
      </c>
      <c r="R289" s="23">
        <f t="shared" si="38"/>
        <v>0.13501796988713499</v>
      </c>
      <c r="S289" s="23">
        <f t="shared" si="39"/>
        <v>0.2392321732424314</v>
      </c>
      <c r="T289" s="11">
        <f t="shared" si="40"/>
        <v>2631397141713</v>
      </c>
    </row>
    <row r="290" spans="1:20">
      <c r="A290" s="154" t="s">
        <v>4002</v>
      </c>
      <c r="B290" s="154" t="s">
        <v>4167</v>
      </c>
      <c r="C290" s="154" t="s">
        <v>1641</v>
      </c>
      <c r="D290" s="179">
        <v>18605542408</v>
      </c>
      <c r="E290" s="179">
        <v>26458233222</v>
      </c>
      <c r="F290" s="179">
        <v>17719506029</v>
      </c>
      <c r="G290" s="179">
        <v>3979518555</v>
      </c>
      <c r="H290" s="179">
        <v>3434365876</v>
      </c>
      <c r="I290" s="179">
        <v>12182956110</v>
      </c>
      <c r="J290" s="179">
        <v>12176587258</v>
      </c>
      <c r="K290" s="179">
        <v>9576895496</v>
      </c>
      <c r="L290" s="179">
        <f>VLOOKUP(A290,Sheet1!$A$1:$E$2000,5,FALSE)</f>
        <v>2915881313</v>
      </c>
      <c r="M290" s="21">
        <f t="shared" si="33"/>
        <v>-0.81541167676340931</v>
      </c>
      <c r="N290" s="21">
        <f t="shared" si="34"/>
        <v>-0.53954007405642335</v>
      </c>
      <c r="O290" s="21">
        <f t="shared" si="35"/>
        <v>-0.31281451988155756</v>
      </c>
      <c r="P290" s="21">
        <f t="shared" si="36"/>
        <v>1.4065462602171483</v>
      </c>
      <c r="Q290" s="21">
        <f t="shared" si="37"/>
        <v>-0.15096951860116839</v>
      </c>
      <c r="R290" s="23">
        <f t="shared" si="38"/>
        <v>-1.8462546616561815E-2</v>
      </c>
      <c r="S290" s="23">
        <f t="shared" si="39"/>
        <v>-0.28569179361072239</v>
      </c>
      <c r="T290" s="11">
        <f t="shared" si="40"/>
        <v>36852320177</v>
      </c>
    </row>
    <row r="291" spans="1:20">
      <c r="A291" s="154" t="s">
        <v>267</v>
      </c>
      <c r="B291" s="154" t="s">
        <v>1923</v>
      </c>
      <c r="C291" s="154" t="s">
        <v>1641</v>
      </c>
      <c r="D291" s="179">
        <v>12943217025</v>
      </c>
      <c r="E291" s="179">
        <v>-2045189511</v>
      </c>
      <c r="F291" s="179">
        <v>50011120809</v>
      </c>
      <c r="G291" s="179">
        <v>27192836341</v>
      </c>
      <c r="H291" s="179">
        <v>18455035421</v>
      </c>
      <c r="I291" s="179">
        <v>14103611594</v>
      </c>
      <c r="J291" s="179">
        <v>42082457658</v>
      </c>
      <c r="K291" s="179">
        <v>71074963050</v>
      </c>
      <c r="L291" s="179">
        <f>VLOOKUP(A291,Sheet1!$A$1:$E$2000,5,FALSE)</f>
        <v>47418721710</v>
      </c>
      <c r="M291" s="21">
        <f t="shared" si="33"/>
        <v>0.42584609261776635</v>
      </c>
      <c r="N291" s="21">
        <f t="shared" si="34"/>
        <v>7.8959925318138406</v>
      </c>
      <c r="O291" s="21">
        <f t="shared" si="35"/>
        <v>-0.15853800160329856</v>
      </c>
      <c r="P291" s="21">
        <f t="shared" si="36"/>
        <v>1.6137384919585134</v>
      </c>
      <c r="Q291" s="21">
        <f t="shared" si="37"/>
        <v>1.569419165462137</v>
      </c>
      <c r="R291" s="23">
        <f t="shared" si="38"/>
        <v>0.67863091699211875</v>
      </c>
      <c r="S291" s="23">
        <f t="shared" si="39"/>
        <v>0.86596151744889927</v>
      </c>
      <c r="T291" s="11">
        <f t="shared" si="40"/>
        <v>174679754012</v>
      </c>
    </row>
    <row r="292" spans="1:20">
      <c r="A292" s="154" t="s">
        <v>243</v>
      </c>
      <c r="B292" s="154" t="s">
        <v>1924</v>
      </c>
      <c r="C292" s="154" t="s">
        <v>1641</v>
      </c>
      <c r="D292" s="179">
        <v>997268619176</v>
      </c>
      <c r="E292" s="179">
        <v>1248288726219</v>
      </c>
      <c r="F292" s="179">
        <v>1119097179306</v>
      </c>
      <c r="G292" s="179">
        <v>965458506669</v>
      </c>
      <c r="H292" s="179">
        <v>793113384493</v>
      </c>
      <c r="I292" s="179">
        <v>1207496669486</v>
      </c>
      <c r="J292" s="179">
        <v>1360541153913</v>
      </c>
      <c r="K292" s="179">
        <v>1062388614639</v>
      </c>
      <c r="L292" s="179">
        <f>VLOOKUP(A292,Sheet1!$A$1:$E$2000,5,FALSE)</f>
        <v>1184838236857</v>
      </c>
      <c r="M292" s="21">
        <f t="shared" si="33"/>
        <v>-0.20471438763578528</v>
      </c>
      <c r="N292" s="21">
        <f t="shared" si="34"/>
        <v>-3.2678382714035212E-2</v>
      </c>
      <c r="O292" s="21">
        <f t="shared" si="35"/>
        <v>0.21574889033026581</v>
      </c>
      <c r="P292" s="21">
        <f t="shared" si="36"/>
        <v>0.10039800498980091</v>
      </c>
      <c r="Q292" s="21">
        <f t="shared" si="37"/>
        <v>0.49390775647344703</v>
      </c>
      <c r="R292" s="23">
        <f t="shared" si="38"/>
        <v>0.25371191650687713</v>
      </c>
      <c r="S292" s="23">
        <f t="shared" si="39"/>
        <v>0.16706590619067629</v>
      </c>
      <c r="T292" s="11">
        <f t="shared" si="40"/>
        <v>4815264674895</v>
      </c>
    </row>
    <row r="293" spans="1:20">
      <c r="A293" s="154" t="s">
        <v>240</v>
      </c>
      <c r="B293" s="154" t="s">
        <v>1925</v>
      </c>
      <c r="C293" s="154" t="s">
        <v>1641</v>
      </c>
      <c r="D293" s="179">
        <v>20979542698</v>
      </c>
      <c r="E293" s="179">
        <v>42288590523</v>
      </c>
      <c r="F293" s="179">
        <v>2566425249</v>
      </c>
      <c r="G293" s="179">
        <v>18505743662</v>
      </c>
      <c r="H293" s="179">
        <v>3517257225</v>
      </c>
      <c r="I293" s="179">
        <v>31112863122</v>
      </c>
      <c r="J293" s="179">
        <v>12260058409</v>
      </c>
      <c r="K293" s="179">
        <v>49509741980</v>
      </c>
      <c r="L293" s="179">
        <f>VLOOKUP(A293,Sheet1!$A$1:$E$2000,5,FALSE)</f>
        <v>7788501408</v>
      </c>
      <c r="M293" s="21">
        <f t="shared" si="33"/>
        <v>-0.83234824154030285</v>
      </c>
      <c r="N293" s="21">
        <f t="shared" si="34"/>
        <v>-0.26427287508959951</v>
      </c>
      <c r="O293" s="21">
        <f t="shared" si="35"/>
        <v>3.7770954613921037</v>
      </c>
      <c r="P293" s="21">
        <f t="shared" si="36"/>
        <v>1.6753716513248869</v>
      </c>
      <c r="Q293" s="21">
        <f t="shared" si="37"/>
        <v>1.2143678752411973</v>
      </c>
      <c r="R293" s="23">
        <f t="shared" si="38"/>
        <v>1.8287891475093674</v>
      </c>
      <c r="S293" s="23">
        <f t="shared" si="39"/>
        <v>0.50529531149683615</v>
      </c>
      <c r="T293" s="11">
        <f t="shared" si="40"/>
        <v>100671164919</v>
      </c>
    </row>
    <row r="294" spans="1:20">
      <c r="A294" s="154" t="s">
        <v>241</v>
      </c>
      <c r="B294" s="154" t="s">
        <v>1926</v>
      </c>
      <c r="C294" s="154" t="s">
        <v>1641</v>
      </c>
      <c r="D294" s="179">
        <v>7615913087</v>
      </c>
      <c r="E294" s="179">
        <v>32648702655</v>
      </c>
      <c r="F294" s="179">
        <v>10738714338</v>
      </c>
      <c r="G294" s="179">
        <v>3102919638</v>
      </c>
      <c r="H294" s="179">
        <v>16775473628</v>
      </c>
      <c r="I294" s="179">
        <v>-22569508524</v>
      </c>
      <c r="J294" s="179">
        <v>17168864066</v>
      </c>
      <c r="K294" s="179">
        <v>-1889472783</v>
      </c>
      <c r="L294" s="179">
        <f>VLOOKUP(A294,Sheet1!$A$1:$E$2000,5,FALSE)</f>
        <v>21793242992</v>
      </c>
      <c r="M294" s="21">
        <f t="shared" si="33"/>
        <v>1.2026871153026855</v>
      </c>
      <c r="N294" s="21">
        <f t="shared" si="34"/>
        <v>-1.6912834718883871</v>
      </c>
      <c r="O294" s="21">
        <f t="shared" si="35"/>
        <v>0.59878208187792847</v>
      </c>
      <c r="P294" s="21">
        <f t="shared" si="36"/>
        <v>-1.60893384406754</v>
      </c>
      <c r="Q294" s="21">
        <f t="shared" si="37"/>
        <v>0.29911342447135586</v>
      </c>
      <c r="R294" s="23">
        <f t="shared" si="38"/>
        <v>0.2108470452041202</v>
      </c>
      <c r="S294" s="23">
        <f t="shared" si="39"/>
        <v>-0.77075887131411824</v>
      </c>
      <c r="T294" s="11">
        <f t="shared" si="40"/>
        <v>14503125751</v>
      </c>
    </row>
    <row r="295" spans="1:20">
      <c r="A295" s="154" t="s">
        <v>242</v>
      </c>
      <c r="B295" s="154" t="s">
        <v>1927</v>
      </c>
      <c r="C295" s="154" t="s">
        <v>1641</v>
      </c>
      <c r="D295" s="179">
        <v>26931111218</v>
      </c>
      <c r="E295" s="179">
        <v>17463691274</v>
      </c>
      <c r="F295" s="179">
        <v>24493257995</v>
      </c>
      <c r="G295" s="179">
        <v>44650462715</v>
      </c>
      <c r="H295" s="179">
        <v>36158713075</v>
      </c>
      <c r="I295" s="179">
        <v>24550364068</v>
      </c>
      <c r="J295" s="179">
        <v>41510227207</v>
      </c>
      <c r="K295" s="179">
        <v>67376441901</v>
      </c>
      <c r="L295" s="179">
        <f>VLOOKUP(A295,Sheet1!$A$1:$E$2000,5,FALSE)</f>
        <v>32680379384</v>
      </c>
      <c r="M295" s="21">
        <f t="shared" si="33"/>
        <v>0.34263724887937524</v>
      </c>
      <c r="N295" s="21">
        <f t="shared" si="34"/>
        <v>0.40579466750827536</v>
      </c>
      <c r="O295" s="21">
        <f t="shared" si="35"/>
        <v>0.69476135904312142</v>
      </c>
      <c r="P295" s="21">
        <f t="shared" si="36"/>
        <v>0.50897522229630499</v>
      </c>
      <c r="Q295" s="21">
        <f t="shared" si="37"/>
        <v>-9.6196280099495768E-2</v>
      </c>
      <c r="R295" s="23">
        <f t="shared" si="38"/>
        <v>0.3443853423278217</v>
      </c>
      <c r="S295" s="23">
        <f t="shared" si="39"/>
        <v>0.35312092387184069</v>
      </c>
      <c r="T295" s="11">
        <f t="shared" si="40"/>
        <v>166117412560</v>
      </c>
    </row>
    <row r="296" spans="1:20">
      <c r="A296" s="154" t="s">
        <v>3953</v>
      </c>
      <c r="B296" s="154" t="s">
        <v>4003</v>
      </c>
      <c r="C296" s="154" t="s">
        <v>1641</v>
      </c>
      <c r="D296" s="179">
        <v>2655881008</v>
      </c>
      <c r="E296" s="179">
        <v>8368416123</v>
      </c>
      <c r="F296" s="179">
        <v>17500257162</v>
      </c>
      <c r="G296" s="179">
        <v>14660319149</v>
      </c>
      <c r="H296" s="179">
        <v>9242392016</v>
      </c>
      <c r="I296" s="179">
        <v>6332526470</v>
      </c>
      <c r="J296" s="179">
        <v>4335010955</v>
      </c>
      <c r="K296" s="179">
        <v>18421500910</v>
      </c>
      <c r="L296" s="179">
        <f>VLOOKUP(A296,Sheet1!$A$1:$E$2000,5,FALSE)</f>
        <v>1857497617</v>
      </c>
      <c r="M296" s="21">
        <f t="shared" si="33"/>
        <v>2.4799721780306507</v>
      </c>
      <c r="N296" s="21">
        <f t="shared" si="34"/>
        <v>-0.24328255467656554</v>
      </c>
      <c r="O296" s="21">
        <f t="shared" si="35"/>
        <v>-0.7522887283957731</v>
      </c>
      <c r="P296" s="21">
        <f t="shared" si="36"/>
        <v>0.25655524431448379</v>
      </c>
      <c r="Q296" s="21">
        <f t="shared" si="37"/>
        <v>-0.7990241472354358</v>
      </c>
      <c r="R296" s="23">
        <f t="shared" si="38"/>
        <v>-0.40550133295760499</v>
      </c>
      <c r="S296" s="23">
        <f t="shared" si="39"/>
        <v>-0.37822633840759079</v>
      </c>
      <c r="T296" s="11">
        <f t="shared" si="40"/>
        <v>30946535952</v>
      </c>
    </row>
    <row r="297" spans="1:20">
      <c r="A297" s="154" t="s">
        <v>244</v>
      </c>
      <c r="B297" s="154" t="s">
        <v>1928</v>
      </c>
      <c r="C297" s="154" t="s">
        <v>1641</v>
      </c>
      <c r="D297" s="179">
        <v>204351792330</v>
      </c>
      <c r="E297" s="179">
        <v>194731401159</v>
      </c>
      <c r="F297" s="179">
        <v>217204989499</v>
      </c>
      <c r="G297" s="179">
        <v>217952801100</v>
      </c>
      <c r="H297" s="179">
        <v>216674232046</v>
      </c>
      <c r="I297" s="179">
        <v>160663198545</v>
      </c>
      <c r="J297" s="179">
        <v>201079690479</v>
      </c>
      <c r="K297" s="179">
        <v>160871615065</v>
      </c>
      <c r="L297" s="179">
        <f>VLOOKUP(A297,Sheet1!$A$1:$E$2000,5,FALSE)</f>
        <v>246421454384</v>
      </c>
      <c r="M297" s="21">
        <f t="shared" si="33"/>
        <v>6.0300130356091795E-2</v>
      </c>
      <c r="N297" s="21">
        <f t="shared" si="34"/>
        <v>-0.17494971232802353</v>
      </c>
      <c r="O297" s="21">
        <f t="shared" si="35"/>
        <v>-7.4240002760499385E-2</v>
      </c>
      <c r="P297" s="21">
        <f t="shared" si="36"/>
        <v>-0.26189700589720938</v>
      </c>
      <c r="Q297" s="21">
        <f t="shared" si="37"/>
        <v>0.13729007855297098</v>
      </c>
      <c r="R297" s="23">
        <f t="shared" si="38"/>
        <v>-6.6672488014091841E-2</v>
      </c>
      <c r="S297" s="23">
        <f t="shared" si="39"/>
        <v>-9.1579039621902503E-2</v>
      </c>
      <c r="T297" s="11">
        <f t="shared" si="40"/>
        <v>769035958473</v>
      </c>
    </row>
    <row r="298" spans="1:20">
      <c r="A298" s="154" t="s">
        <v>256</v>
      </c>
      <c r="B298" s="154" t="s">
        <v>1929</v>
      </c>
      <c r="C298" s="154" t="s">
        <v>1641</v>
      </c>
      <c r="D298" s="179">
        <v>-6560445740</v>
      </c>
      <c r="E298" s="179">
        <v>-4589559530</v>
      </c>
      <c r="F298" s="179">
        <v>-12946540958</v>
      </c>
      <c r="G298" s="179">
        <v>-8238760011</v>
      </c>
      <c r="H298" s="179">
        <v>-12513621260</v>
      </c>
      <c r="I298" s="179">
        <v>-13055915356</v>
      </c>
      <c r="J298" s="179">
        <v>10507550594</v>
      </c>
      <c r="K298" s="179">
        <v>17669687979</v>
      </c>
      <c r="L298" s="179">
        <f>VLOOKUP(A298,Sheet1!$A$1:$E$2000,5,FALSE)</f>
        <v>-5023009139</v>
      </c>
      <c r="M298" s="21">
        <f t="shared" si="33"/>
        <v>-0.9074346097708903</v>
      </c>
      <c r="N298" s="21">
        <f t="shared" si="34"/>
        <v>-1.8446989892295831</v>
      </c>
      <c r="O298" s="21">
        <f t="shared" si="35"/>
        <v>1.811610655547891</v>
      </c>
      <c r="P298" s="21">
        <f t="shared" si="36"/>
        <v>3.1447023527094218</v>
      </c>
      <c r="Q298" s="21">
        <f t="shared" si="37"/>
        <v>0.59859667840066944</v>
      </c>
      <c r="R298" s="23">
        <f t="shared" si="38"/>
        <v>1.6870910967613784</v>
      </c>
      <c r="S298" s="23">
        <f t="shared" si="39"/>
        <v>-1.2637428702856914</v>
      </c>
      <c r="T298" s="11">
        <f t="shared" si="40"/>
        <v>10098314078</v>
      </c>
    </row>
    <row r="299" spans="1:20">
      <c r="A299" s="154" t="s">
        <v>245</v>
      </c>
      <c r="B299" s="154" t="s">
        <v>1930</v>
      </c>
      <c r="C299" s="154" t="s">
        <v>1641</v>
      </c>
      <c r="D299" s="179">
        <v>10949699649</v>
      </c>
      <c r="E299" s="179">
        <v>5918920037</v>
      </c>
      <c r="F299" s="179">
        <v>6479895213</v>
      </c>
      <c r="G299" s="179">
        <v>13684580491</v>
      </c>
      <c r="H299" s="179">
        <v>4538669348</v>
      </c>
      <c r="I299" s="179">
        <v>11021568422</v>
      </c>
      <c r="J299" s="179">
        <v>5818326778</v>
      </c>
      <c r="K299" s="179">
        <v>19738351230</v>
      </c>
      <c r="L299" s="179">
        <f>VLOOKUP(A299,Sheet1!$A$1:$E$2000,5,FALSE)</f>
        <v>5385511960</v>
      </c>
      <c r="M299" s="21">
        <f t="shared" si="33"/>
        <v>-0.58549827908617547</v>
      </c>
      <c r="N299" s="21">
        <f t="shared" si="34"/>
        <v>0.86209111680891592</v>
      </c>
      <c r="O299" s="21">
        <f t="shared" si="35"/>
        <v>-0.10209554526016994</v>
      </c>
      <c r="P299" s="21">
        <f t="shared" si="36"/>
        <v>0.44237897851391283</v>
      </c>
      <c r="Q299" s="21">
        <f t="shared" si="37"/>
        <v>0.18658389652755114</v>
      </c>
      <c r="R299" s="23">
        <f t="shared" si="38"/>
        <v>0.25256075300804171</v>
      </c>
      <c r="S299" s="23">
        <f t="shared" si="39"/>
        <v>0.37037650034497971</v>
      </c>
      <c r="T299" s="11">
        <f t="shared" si="40"/>
        <v>41963758390</v>
      </c>
    </row>
    <row r="300" spans="1:20">
      <c r="A300" s="154" t="s">
        <v>247</v>
      </c>
      <c r="B300" s="154" t="s">
        <v>3990</v>
      </c>
      <c r="C300" s="154" t="s">
        <v>1641</v>
      </c>
      <c r="D300" s="179">
        <v>4905419336</v>
      </c>
      <c r="E300" s="179">
        <v>-3698037757</v>
      </c>
      <c r="F300" s="179">
        <v>614500004</v>
      </c>
      <c r="G300" s="179">
        <v>1114851539</v>
      </c>
      <c r="H300" s="179">
        <v>1508886686</v>
      </c>
      <c r="I300" s="179">
        <v>29441650914</v>
      </c>
      <c r="J300" s="179">
        <v>1244850891</v>
      </c>
      <c r="K300" s="179">
        <v>44134716993</v>
      </c>
      <c r="L300" s="179">
        <f>VLOOKUP(A300,Sheet1!$A$1:$E$2000,5,FALSE)</f>
        <v>12987924332</v>
      </c>
      <c r="M300" s="21">
        <f t="shared" si="33"/>
        <v>-0.69240413863774108</v>
      </c>
      <c r="N300" s="21">
        <f t="shared" si="34"/>
        <v>8.9614251796834754</v>
      </c>
      <c r="O300" s="21">
        <f t="shared" si="35"/>
        <v>1.0257947646815637</v>
      </c>
      <c r="P300" s="21">
        <f t="shared" si="36"/>
        <v>38.587976918063887</v>
      </c>
      <c r="Q300" s="21">
        <f t="shared" si="37"/>
        <v>7.6076207395205291</v>
      </c>
      <c r="R300" s="23">
        <f t="shared" si="38"/>
        <v>17.024459007768698</v>
      </c>
      <c r="S300" s="23">
        <f t="shared" si="39"/>
        <v>-191.97266913679823</v>
      </c>
      <c r="T300" s="11">
        <f t="shared" si="40"/>
        <v>87809143130</v>
      </c>
    </row>
    <row r="301" spans="1:20">
      <c r="A301" s="154" t="s">
        <v>725</v>
      </c>
      <c r="B301" s="154" t="s">
        <v>1933</v>
      </c>
      <c r="C301" s="154" t="s">
        <v>1641</v>
      </c>
      <c r="D301" s="179">
        <v>147284963062</v>
      </c>
      <c r="E301" s="179">
        <v>189535872058</v>
      </c>
      <c r="F301" s="179">
        <v>185771378121</v>
      </c>
      <c r="G301" s="179">
        <v>170235650542</v>
      </c>
      <c r="H301" s="179">
        <v>169924193451</v>
      </c>
      <c r="I301" s="179">
        <v>189064031781</v>
      </c>
      <c r="J301" s="179">
        <v>203967284489</v>
      </c>
      <c r="K301" s="179">
        <v>188111992033</v>
      </c>
      <c r="L301" s="179">
        <f>VLOOKUP(A301,Sheet1!$A$1:$E$2000,5,FALSE)</f>
        <v>173291929313</v>
      </c>
      <c r="M301" s="21">
        <f t="shared" si="33"/>
        <v>0.1537103986607917</v>
      </c>
      <c r="N301" s="21">
        <f t="shared" si="34"/>
        <v>-2.4894510568195336E-3</v>
      </c>
      <c r="O301" s="21">
        <f t="shared" si="35"/>
        <v>9.79478461754658E-2</v>
      </c>
      <c r="P301" s="21">
        <f t="shared" si="36"/>
        <v>0.10500938806933161</v>
      </c>
      <c r="Q301" s="21">
        <f t="shared" si="37"/>
        <v>1.9819048680499596E-2</v>
      </c>
      <c r="R301" s="23">
        <f t="shared" si="38"/>
        <v>7.4990763169506328E-2</v>
      </c>
      <c r="S301" s="23">
        <f t="shared" si="39"/>
        <v>5.4465318896457893E-2</v>
      </c>
      <c r="T301" s="11">
        <f t="shared" si="40"/>
        <v>754435237616</v>
      </c>
    </row>
    <row r="302" spans="1:20">
      <c r="A302" s="154" t="s">
        <v>248</v>
      </c>
      <c r="B302" s="154" t="s">
        <v>1934</v>
      </c>
      <c r="C302" s="154" t="s">
        <v>1641</v>
      </c>
      <c r="D302" s="179">
        <v>5967394904</v>
      </c>
      <c r="E302" s="179">
        <v>5074601136</v>
      </c>
      <c r="F302" s="179">
        <v>2702220703</v>
      </c>
      <c r="G302" s="179">
        <v>5547401549</v>
      </c>
      <c r="H302" s="179">
        <v>5515859271</v>
      </c>
      <c r="I302" s="179">
        <v>5809784490</v>
      </c>
      <c r="J302" s="179">
        <v>5173103023</v>
      </c>
      <c r="K302" s="179">
        <v>5166135730</v>
      </c>
      <c r="L302" s="179">
        <f>VLOOKUP(A302,Sheet1!$A$1:$E$2000,5,FALSE)</f>
        <v>8884906477</v>
      </c>
      <c r="M302" s="21">
        <f t="shared" si="33"/>
        <v>-7.5667127827811681E-2</v>
      </c>
      <c r="N302" s="21">
        <f t="shared" si="34"/>
        <v>0.14487510137190809</v>
      </c>
      <c r="O302" s="21">
        <f t="shared" si="35"/>
        <v>0.91438953052829153</v>
      </c>
      <c r="P302" s="21">
        <f t="shared" si="36"/>
        <v>-6.8728722020984526E-2</v>
      </c>
      <c r="Q302" s="21">
        <f t="shared" si="37"/>
        <v>0.61079281404313401</v>
      </c>
      <c r="R302" s="23">
        <f t="shared" si="38"/>
        <v>0.39654724012955256</v>
      </c>
      <c r="S302" s="23">
        <f t="shared" si="39"/>
        <v>0.32875901730936241</v>
      </c>
      <c r="T302" s="11">
        <f t="shared" si="40"/>
        <v>25033929720</v>
      </c>
    </row>
    <row r="303" spans="1:20">
      <c r="A303" s="154" t="s">
        <v>249</v>
      </c>
      <c r="B303" s="154" t="s">
        <v>1935</v>
      </c>
      <c r="C303" s="154" t="s">
        <v>1641</v>
      </c>
      <c r="D303" s="179">
        <v>4092803068</v>
      </c>
      <c r="E303" s="179">
        <v>7865377270</v>
      </c>
      <c r="F303" s="179">
        <v>7914803726</v>
      </c>
      <c r="G303" s="179">
        <v>10034804963</v>
      </c>
      <c r="H303" s="179">
        <v>6409657582</v>
      </c>
      <c r="I303" s="179">
        <v>12042260724</v>
      </c>
      <c r="J303" s="179">
        <v>9595527867</v>
      </c>
      <c r="K303" s="179">
        <v>3992382353</v>
      </c>
      <c r="L303" s="179">
        <f>VLOOKUP(A303,Sheet1!$A$1:$E$2000,5,FALSE)</f>
        <v>9655339642</v>
      </c>
      <c r="M303" s="21">
        <f t="shared" si="33"/>
        <v>0.56608013518035216</v>
      </c>
      <c r="N303" s="21">
        <f t="shared" si="34"/>
        <v>0.53104680304801199</v>
      </c>
      <c r="O303" s="21">
        <f t="shared" si="35"/>
        <v>0.21235196717245797</v>
      </c>
      <c r="P303" s="21">
        <f t="shared" si="36"/>
        <v>-0.6021464923612786</v>
      </c>
      <c r="Q303" s="21">
        <f t="shared" si="37"/>
        <v>0.50637370537776105</v>
      </c>
      <c r="R303" s="23">
        <f t="shared" si="38"/>
        <v>-4.5814861440577587E-2</v>
      </c>
      <c r="S303" s="23">
        <f t="shared" si="39"/>
        <v>9.4985287924305606E-2</v>
      </c>
      <c r="T303" s="11">
        <f t="shared" si="40"/>
        <v>35285510586</v>
      </c>
    </row>
    <row r="304" spans="1:20">
      <c r="A304" s="154" t="s">
        <v>250</v>
      </c>
      <c r="B304" s="154" t="s">
        <v>1936</v>
      </c>
      <c r="C304" s="154" t="s">
        <v>1641</v>
      </c>
      <c r="D304" s="179">
        <v>16406087690</v>
      </c>
      <c r="E304" s="179">
        <v>22248720872</v>
      </c>
      <c r="F304" s="179">
        <v>14053017566</v>
      </c>
      <c r="G304" s="179">
        <v>25824986446</v>
      </c>
      <c r="H304" s="179">
        <v>17958342387</v>
      </c>
      <c r="I304" s="179">
        <v>26223698725</v>
      </c>
      <c r="J304" s="179">
        <v>21829846241</v>
      </c>
      <c r="K304" s="179">
        <v>25836200508</v>
      </c>
      <c r="L304" s="179">
        <f>VLOOKUP(A304,Sheet1!$A$1:$E$2000,5,FALSE)</f>
        <v>20276748110</v>
      </c>
      <c r="M304" s="21">
        <f t="shared" si="33"/>
        <v>9.4614555665586589E-2</v>
      </c>
      <c r="N304" s="21">
        <f t="shared" si="34"/>
        <v>0.17866096104439455</v>
      </c>
      <c r="O304" s="21">
        <f t="shared" si="35"/>
        <v>0.55339208383367644</v>
      </c>
      <c r="P304" s="21">
        <f t="shared" si="36"/>
        <v>4.3423302557964877E-4</v>
      </c>
      <c r="Q304" s="21">
        <f t="shared" si="37"/>
        <v>0.12909909350421386</v>
      </c>
      <c r="R304" s="23">
        <f t="shared" si="38"/>
        <v>0.17474216628896086</v>
      </c>
      <c r="S304" s="23">
        <f t="shared" si="39"/>
        <v>0.17583086076896004</v>
      </c>
      <c r="T304" s="11">
        <f t="shared" si="40"/>
        <v>94166493584</v>
      </c>
    </row>
    <row r="305" spans="1:20">
      <c r="A305" s="154" t="s">
        <v>726</v>
      </c>
      <c r="B305" s="154" t="s">
        <v>1937</v>
      </c>
      <c r="C305" s="154" t="s">
        <v>1641</v>
      </c>
      <c r="D305" s="179">
        <v>61875223563</v>
      </c>
      <c r="E305" s="179">
        <v>63185458923</v>
      </c>
      <c r="F305" s="179">
        <v>68370361422</v>
      </c>
      <c r="G305" s="179">
        <v>77476182979</v>
      </c>
      <c r="H305" s="179">
        <v>71486557239</v>
      </c>
      <c r="I305" s="179">
        <v>55789796508</v>
      </c>
      <c r="J305" s="179">
        <v>38341651565</v>
      </c>
      <c r="K305" s="179">
        <v>42561890149</v>
      </c>
      <c r="L305" s="179">
        <f>VLOOKUP(A305,Sheet1!$A$1:$E$2000,5,FALSE)</f>
        <v>64570268836</v>
      </c>
      <c r="M305" s="21">
        <f t="shared" si="33"/>
        <v>0.15533412442888309</v>
      </c>
      <c r="N305" s="21">
        <f t="shared" si="34"/>
        <v>-0.11704690511170635</v>
      </c>
      <c r="O305" s="21">
        <f t="shared" si="35"/>
        <v>-0.43920653968252177</v>
      </c>
      <c r="P305" s="21">
        <f t="shared" si="36"/>
        <v>-0.45064549500926698</v>
      </c>
      <c r="Q305" s="21">
        <f t="shared" si="37"/>
        <v>-9.6749496270702617E-2</v>
      </c>
      <c r="R305" s="23">
        <f t="shared" si="38"/>
        <v>-0.33064126241124031</v>
      </c>
      <c r="S305" s="23">
        <f t="shared" si="39"/>
        <v>-0.28253015895253253</v>
      </c>
      <c r="T305" s="11">
        <f t="shared" si="40"/>
        <v>201263607058</v>
      </c>
    </row>
    <row r="306" spans="1:20">
      <c r="A306" s="154" t="s">
        <v>251</v>
      </c>
      <c r="B306" s="154" t="s">
        <v>1938</v>
      </c>
      <c r="C306" s="154" t="s">
        <v>1641</v>
      </c>
      <c r="D306" s="179">
        <v>-13790165641</v>
      </c>
      <c r="E306" s="179">
        <v>-9842966956</v>
      </c>
      <c r="F306" s="179">
        <v>42077682236</v>
      </c>
      <c r="G306" s="179">
        <v>64703739964</v>
      </c>
      <c r="H306" s="179">
        <v>18813191185</v>
      </c>
      <c r="I306" s="179">
        <v>48910604913</v>
      </c>
      <c r="J306" s="179">
        <v>15207659787</v>
      </c>
      <c r="K306" s="179">
        <v>-4676559804</v>
      </c>
      <c r="L306" s="179">
        <f>VLOOKUP(A306,Sheet1!$A$1:$E$2000,5,FALSE)</f>
        <v>4579987332</v>
      </c>
      <c r="M306" s="21">
        <f t="shared" si="33"/>
        <v>2.3642469332685807</v>
      </c>
      <c r="N306" s="21">
        <f t="shared" si="34"/>
        <v>5.9690916500725884</v>
      </c>
      <c r="O306" s="21">
        <f t="shared" si="35"/>
        <v>-0.63858133388371552</v>
      </c>
      <c r="P306" s="21">
        <f t="shared" si="36"/>
        <v>-1.0722764991112099</v>
      </c>
      <c r="Q306" s="21">
        <f t="shared" si="37"/>
        <v>-0.75655446824716888</v>
      </c>
      <c r="R306" s="23">
        <f t="shared" si="38"/>
        <v>-0.87968363524733184</v>
      </c>
      <c r="S306" s="23">
        <f t="shared" si="39"/>
        <v>-0.44690469463628957</v>
      </c>
      <c r="T306" s="11">
        <f t="shared" si="40"/>
        <v>64021692228</v>
      </c>
    </row>
    <row r="307" spans="1:20">
      <c r="A307" s="154" t="s">
        <v>252</v>
      </c>
      <c r="B307" s="154" t="s">
        <v>1939</v>
      </c>
      <c r="C307" s="154" t="s">
        <v>1641</v>
      </c>
      <c r="D307" s="179">
        <v>6064145438</v>
      </c>
      <c r="E307" s="179">
        <v>9405972485</v>
      </c>
      <c r="F307" s="179">
        <v>16361331906</v>
      </c>
      <c r="G307" s="179">
        <v>98218556638</v>
      </c>
      <c r="H307" s="179">
        <v>355018031630</v>
      </c>
      <c r="I307" s="179">
        <v>3359860985</v>
      </c>
      <c r="J307" s="179">
        <v>4531958404</v>
      </c>
      <c r="K307" s="179">
        <v>-30094586690</v>
      </c>
      <c r="L307" s="179">
        <f>VLOOKUP(A307,Sheet1!$A$1:$E$2000,5,FALSE)</f>
        <v>3060563427</v>
      </c>
      <c r="M307" s="21">
        <f t="shared" si="33"/>
        <v>57.54378580786274</v>
      </c>
      <c r="N307" s="21">
        <f t="shared" si="34"/>
        <v>-0.64279493796541765</v>
      </c>
      <c r="O307" s="21">
        <f t="shared" si="35"/>
        <v>-0.72300797819900908</v>
      </c>
      <c r="P307" s="21">
        <f t="shared" si="36"/>
        <v>-1.30640428570864</v>
      </c>
      <c r="Q307" s="21">
        <f t="shared" si="37"/>
        <v>-0.99137913245434894</v>
      </c>
      <c r="R307" s="23">
        <f t="shared" si="38"/>
        <v>-1.0479177268303537</v>
      </c>
      <c r="S307" s="23">
        <f t="shared" si="39"/>
        <v>-1.0399625225752125</v>
      </c>
      <c r="T307" s="11">
        <f t="shared" si="40"/>
        <v>-19142203874</v>
      </c>
    </row>
    <row r="308" spans="1:20">
      <c r="A308" s="154" t="s">
        <v>253</v>
      </c>
      <c r="B308" s="154" t="s">
        <v>1940</v>
      </c>
      <c r="C308" s="154" t="s">
        <v>1641</v>
      </c>
      <c r="D308" s="179">
        <v>3392018784</v>
      </c>
      <c r="E308" s="179">
        <v>4135074902</v>
      </c>
      <c r="F308" s="179">
        <v>4318079894</v>
      </c>
      <c r="G308" s="179">
        <v>1651098025</v>
      </c>
      <c r="H308" s="179">
        <v>3880245235</v>
      </c>
      <c r="I308" s="179">
        <v>5463649674</v>
      </c>
      <c r="J308" s="179">
        <v>2988688937</v>
      </c>
      <c r="K308" s="179">
        <v>3760739350</v>
      </c>
      <c r="L308" s="179">
        <f>VLOOKUP(A308,Sheet1!$A$1:$E$2000,5,FALSE)</f>
        <v>0</v>
      </c>
      <c r="M308" s="21">
        <f t="shared" si="33"/>
        <v>0.14393388777884786</v>
      </c>
      <c r="N308" s="21">
        <f t="shared" si="34"/>
        <v>0.32129400397497321</v>
      </c>
      <c r="O308" s="21">
        <f t="shared" si="35"/>
        <v>-0.30786622518198364</v>
      </c>
      <c r="P308" s="21">
        <f t="shared" si="36"/>
        <v>1.2777202159151029</v>
      </c>
      <c r="Q308" s="21">
        <f t="shared" si="37"/>
        <v>-1</v>
      </c>
      <c r="R308" s="23">
        <f t="shared" si="38"/>
        <v>-0.31473872312421108</v>
      </c>
      <c r="S308" s="23">
        <f t="shared" si="39"/>
        <v>-0.12667026645550417</v>
      </c>
      <c r="T308" s="11">
        <f t="shared" si="40"/>
        <v>12213077961</v>
      </c>
    </row>
    <row r="309" spans="1:20">
      <c r="A309" s="154" t="s">
        <v>603</v>
      </c>
      <c r="B309" s="154" t="s">
        <v>603</v>
      </c>
      <c r="C309" s="154" t="s">
        <v>1641</v>
      </c>
      <c r="D309" s="179">
        <v>3209284000000</v>
      </c>
      <c r="E309" s="179">
        <v>2285232000000</v>
      </c>
      <c r="F309" s="179">
        <v>1739931000000</v>
      </c>
      <c r="G309" s="179">
        <v>2087502000000</v>
      </c>
      <c r="H309" s="179">
        <v>3496350000000</v>
      </c>
      <c r="I309" s="179">
        <v>3646899000000</v>
      </c>
      <c r="J309" s="179">
        <v>2606723000000</v>
      </c>
      <c r="K309" s="179">
        <v>2210323000000</v>
      </c>
      <c r="L309" s="179">
        <f>VLOOKUP(A309,Sheet1!$A$1:$E$2000,5,FALSE)</f>
        <v>3725963000000</v>
      </c>
      <c r="M309" s="21">
        <f t="shared" si="33"/>
        <v>8.9448612213814671E-2</v>
      </c>
      <c r="N309" s="21">
        <f t="shared" si="34"/>
        <v>0.59585503791299965</v>
      </c>
      <c r="O309" s="21">
        <f t="shared" si="35"/>
        <v>0.49817607709731015</v>
      </c>
      <c r="P309" s="21">
        <f t="shared" si="36"/>
        <v>5.8836350815472276E-2</v>
      </c>
      <c r="Q309" s="21">
        <f t="shared" si="37"/>
        <v>6.5672201009624329E-2</v>
      </c>
      <c r="R309" s="23">
        <f t="shared" si="38"/>
        <v>0.16647489419061159</v>
      </c>
      <c r="S309" s="23">
        <f t="shared" si="39"/>
        <v>0.26859079728775526</v>
      </c>
      <c r="T309" s="11">
        <f t="shared" si="40"/>
        <v>12189908000000</v>
      </c>
    </row>
    <row r="310" spans="1:20">
      <c r="A310" s="154" t="s">
        <v>254</v>
      </c>
      <c r="B310" s="154" t="s">
        <v>3941</v>
      </c>
      <c r="C310" s="154" t="s">
        <v>1641</v>
      </c>
      <c r="D310" s="179">
        <v>1053807445</v>
      </c>
      <c r="E310" s="179">
        <v>1867379601</v>
      </c>
      <c r="F310" s="179">
        <v>49143665216</v>
      </c>
      <c r="G310" s="179">
        <v>25163867548</v>
      </c>
      <c r="H310" s="179">
        <v>15182853220</v>
      </c>
      <c r="I310" s="179">
        <v>12017602084</v>
      </c>
      <c r="J310" s="179">
        <v>4222726139</v>
      </c>
      <c r="K310" s="179">
        <v>18960209160</v>
      </c>
      <c r="L310" s="179">
        <f>VLOOKUP(A310,Sheet1!$A$1:$E$2000,5,FALSE)</f>
        <v>9389482841</v>
      </c>
      <c r="M310" s="21">
        <f t="shared" si="33"/>
        <v>13.40761620354656</v>
      </c>
      <c r="N310" s="21">
        <f t="shared" si="34"/>
        <v>5.4355431951620643</v>
      </c>
      <c r="O310" s="21">
        <f t="shared" si="35"/>
        <v>-0.91407384613174558</v>
      </c>
      <c r="P310" s="21">
        <f t="shared" si="36"/>
        <v>-0.2465304022192352</v>
      </c>
      <c r="Q310" s="21">
        <f t="shared" si="37"/>
        <v>-0.38157323232029505</v>
      </c>
      <c r="R310" s="23">
        <f t="shared" si="38"/>
        <v>-0.63602326907134332</v>
      </c>
      <c r="S310" s="23">
        <f t="shared" si="39"/>
        <v>-0.51191866462065461</v>
      </c>
      <c r="T310" s="11">
        <f t="shared" si="40"/>
        <v>44590020224</v>
      </c>
    </row>
    <row r="311" spans="1:20">
      <c r="A311" s="154" t="s">
        <v>255</v>
      </c>
      <c r="B311" s="154" t="s">
        <v>1942</v>
      </c>
      <c r="C311" s="154" t="s">
        <v>1641</v>
      </c>
      <c r="D311" s="179">
        <v>-6280679935</v>
      </c>
      <c r="E311" s="179">
        <v>33477669455</v>
      </c>
      <c r="F311" s="179">
        <v>138807630186</v>
      </c>
      <c r="G311" s="179">
        <v>129926094567</v>
      </c>
      <c r="H311" s="179">
        <v>13198131443</v>
      </c>
      <c r="I311" s="179">
        <v>58839774673</v>
      </c>
      <c r="J311" s="179">
        <v>136894804106</v>
      </c>
      <c r="K311" s="179">
        <v>89355894010</v>
      </c>
      <c r="L311" s="179">
        <f>VLOOKUP(A311,Sheet1!$A$1:$E$2000,5,FALSE)</f>
        <v>37576880540</v>
      </c>
      <c r="M311" s="21">
        <f t="shared" si="33"/>
        <v>3.1013857702653334</v>
      </c>
      <c r="N311" s="21">
        <f t="shared" si="34"/>
        <v>0.75758275981818934</v>
      </c>
      <c r="O311" s="21">
        <f t="shared" si="35"/>
        <v>-1.3780410179446503E-2</v>
      </c>
      <c r="P311" s="21">
        <f t="shared" si="36"/>
        <v>-0.31225598439025543</v>
      </c>
      <c r="Q311" s="21">
        <f t="shared" si="37"/>
        <v>1.8471364073230196</v>
      </c>
      <c r="R311" s="23">
        <f t="shared" si="38"/>
        <v>-6.4215082978823945E-2</v>
      </c>
      <c r="S311" s="23">
        <f t="shared" si="39"/>
        <v>2.3010806864567579E-2</v>
      </c>
      <c r="T311" s="11">
        <f t="shared" si="40"/>
        <v>322667353329</v>
      </c>
    </row>
    <row r="312" spans="1:20">
      <c r="A312" s="154" t="s">
        <v>812</v>
      </c>
      <c r="B312" s="154" t="s">
        <v>3213</v>
      </c>
      <c r="C312" s="154" t="s">
        <v>1641</v>
      </c>
      <c r="D312" s="179">
        <v>246009732282</v>
      </c>
      <c r="E312" s="179">
        <v>298840735599</v>
      </c>
      <c r="F312" s="179">
        <v>301884288301</v>
      </c>
      <c r="G312" s="179">
        <v>323428043638</v>
      </c>
      <c r="H312" s="179">
        <v>351436729093</v>
      </c>
      <c r="I312" s="179">
        <v>284587050176</v>
      </c>
      <c r="J312" s="179">
        <v>365830647806</v>
      </c>
      <c r="K312" s="179">
        <v>321017479992</v>
      </c>
      <c r="L312" s="179">
        <f>VLOOKUP(A312,Sheet1!$A$1:$E$2000,5,FALSE)</f>
        <v>334113358636</v>
      </c>
      <c r="M312" s="21">
        <f t="shared" si="33"/>
        <v>0.42854807341584944</v>
      </c>
      <c r="N312" s="21">
        <f t="shared" si="34"/>
        <v>-4.7696594623988391E-2</v>
      </c>
      <c r="O312" s="21">
        <f t="shared" si="35"/>
        <v>0.21182407294161978</v>
      </c>
      <c r="P312" s="21">
        <f t="shared" si="36"/>
        <v>-7.4531683118302721E-3</v>
      </c>
      <c r="Q312" s="21">
        <f t="shared" si="37"/>
        <v>-4.9292999345027913E-2</v>
      </c>
      <c r="R312" s="23">
        <f t="shared" si="38"/>
        <v>4.526487627772751E-2</v>
      </c>
      <c r="S312" s="23">
        <f t="shared" si="39"/>
        <v>2.3486186592370784E-2</v>
      </c>
      <c r="T312" s="11">
        <f t="shared" si="40"/>
        <v>1305548536610</v>
      </c>
    </row>
    <row r="313" spans="1:20">
      <c r="A313" s="154" t="s">
        <v>258</v>
      </c>
      <c r="B313" s="154" t="s">
        <v>1944</v>
      </c>
      <c r="C313" s="154" t="s">
        <v>1641</v>
      </c>
      <c r="D313" s="179">
        <v>15868359391</v>
      </c>
      <c r="E313" s="179">
        <v>26031239129</v>
      </c>
      <c r="F313" s="179">
        <v>88037650680</v>
      </c>
      <c r="G313" s="179">
        <v>12527497451</v>
      </c>
      <c r="H313" s="179">
        <v>11461967566</v>
      </c>
      <c r="I313" s="179">
        <v>36994428003</v>
      </c>
      <c r="J313" s="179">
        <v>105634691949</v>
      </c>
      <c r="K313" s="179">
        <v>6533634737</v>
      </c>
      <c r="L313" s="179">
        <f>VLOOKUP(A313,Sheet1!$A$1:$E$2000,5,FALSE)</f>
        <v>21092262719</v>
      </c>
      <c r="M313" s="21">
        <f t="shared" si="33"/>
        <v>-0.27768414594259549</v>
      </c>
      <c r="N313" s="21">
        <f t="shared" si="34"/>
        <v>0.42115509060751943</v>
      </c>
      <c r="O313" s="21">
        <f t="shared" si="35"/>
        <v>0.1998808593037299</v>
      </c>
      <c r="P313" s="21">
        <f t="shared" si="36"/>
        <v>-0.47845651036405068</v>
      </c>
      <c r="Q313" s="21">
        <f t="shared" si="37"/>
        <v>0.84019563810027276</v>
      </c>
      <c r="R313" s="23">
        <f t="shared" si="38"/>
        <v>0.1895386985185821</v>
      </c>
      <c r="S313" s="23">
        <f t="shared" si="39"/>
        <v>0.23321053349200516</v>
      </c>
      <c r="T313" s="11">
        <f t="shared" si="40"/>
        <v>170255017408</v>
      </c>
    </row>
    <row r="314" spans="1:20">
      <c r="A314" s="154" t="s">
        <v>260</v>
      </c>
      <c r="B314" s="154" t="s">
        <v>4114</v>
      </c>
      <c r="C314" s="154" t="s">
        <v>1641</v>
      </c>
      <c r="D314" s="179">
        <v>44076167797</v>
      </c>
      <c r="E314" s="179">
        <v>52265654676</v>
      </c>
      <c r="F314" s="179">
        <v>47069080618</v>
      </c>
      <c r="G314" s="179">
        <v>125097148470</v>
      </c>
      <c r="H314" s="179">
        <v>67238674934</v>
      </c>
      <c r="I314" s="179">
        <v>103881282925</v>
      </c>
      <c r="J314" s="179">
        <v>2881190741</v>
      </c>
      <c r="K314" s="179">
        <v>187319925797</v>
      </c>
      <c r="L314" s="179">
        <f>VLOOKUP(A314,Sheet1!$A$1:$E$2000,5,FALSE)</f>
        <v>175629267900</v>
      </c>
      <c r="M314" s="21">
        <f t="shared" si="33"/>
        <v>0.52551091201210398</v>
      </c>
      <c r="N314" s="21">
        <f t="shared" si="34"/>
        <v>0.98756302908612592</v>
      </c>
      <c r="O314" s="21">
        <f t="shared" si="35"/>
        <v>-0.93878803870458039</v>
      </c>
      <c r="P314" s="21">
        <f t="shared" si="36"/>
        <v>0.49739564880587084</v>
      </c>
      <c r="Q314" s="21">
        <f t="shared" si="37"/>
        <v>1.6120274986441034</v>
      </c>
      <c r="R314" s="23">
        <f t="shared" si="38"/>
        <v>0.52808225016302168</v>
      </c>
      <c r="S314" s="23">
        <f t="shared" si="39"/>
        <v>0.61041851278978898</v>
      </c>
      <c r="T314" s="11">
        <f t="shared" si="40"/>
        <v>469711667363</v>
      </c>
    </row>
    <row r="315" spans="1:20">
      <c r="A315" s="154" t="s">
        <v>261</v>
      </c>
      <c r="B315" s="154" t="s">
        <v>1947</v>
      </c>
      <c r="C315" s="154" t="s">
        <v>1641</v>
      </c>
      <c r="D315" s="179">
        <v>20262852507</v>
      </c>
      <c r="E315" s="179">
        <v>27388308069</v>
      </c>
      <c r="F315" s="179">
        <v>-3106570787</v>
      </c>
      <c r="G315" s="179">
        <v>-10569979441</v>
      </c>
      <c r="H315" s="179">
        <v>15675349566</v>
      </c>
      <c r="I315" s="179">
        <v>33819006065</v>
      </c>
      <c r="J315" s="179">
        <v>7348547493</v>
      </c>
      <c r="K315" s="179">
        <v>-8924507891</v>
      </c>
      <c r="L315" s="179">
        <f>VLOOKUP(A315,Sheet1!$A$1:$E$2000,5,FALSE)</f>
        <v>24947894214</v>
      </c>
      <c r="M315" s="21">
        <f t="shared" si="33"/>
        <v>-0.22639966112447407</v>
      </c>
      <c r="N315" s="21">
        <f t="shared" si="34"/>
        <v>0.23479719812552835</v>
      </c>
      <c r="O315" s="21">
        <f t="shared" si="35"/>
        <v>3.3654852880711132</v>
      </c>
      <c r="P315" s="21">
        <f t="shared" si="36"/>
        <v>0.15567405397378198</v>
      </c>
      <c r="Q315" s="21">
        <f t="shared" si="37"/>
        <v>0.59153670602104136</v>
      </c>
      <c r="R315" s="23">
        <f t="shared" si="38"/>
        <v>10.692986570320747</v>
      </c>
      <c r="S315" s="23">
        <f t="shared" si="39"/>
        <v>0.94612348500067545</v>
      </c>
      <c r="T315" s="11">
        <f t="shared" si="40"/>
        <v>57190939881</v>
      </c>
    </row>
    <row r="316" spans="1:20">
      <c r="A316" s="154" t="s">
        <v>262</v>
      </c>
      <c r="B316" s="154" t="s">
        <v>1948</v>
      </c>
      <c r="C316" s="154" t="s">
        <v>1641</v>
      </c>
      <c r="D316" s="179">
        <v>-8199312822</v>
      </c>
      <c r="E316" s="179">
        <v>-2598448002</v>
      </c>
      <c r="F316" s="179">
        <v>15281621378</v>
      </c>
      <c r="G316" s="179">
        <v>8524742091</v>
      </c>
      <c r="H316" s="179">
        <v>-7174276699</v>
      </c>
      <c r="I316" s="179">
        <v>3546968946</v>
      </c>
      <c r="J316" s="179">
        <v>6765634607</v>
      </c>
      <c r="K316" s="179">
        <v>9962726725</v>
      </c>
      <c r="L316" s="179">
        <f>VLOOKUP(A316,Sheet1!$A$1:$E$2000,5,FALSE)</f>
        <v>-5057769539</v>
      </c>
      <c r="M316" s="21">
        <f t="shared" si="33"/>
        <v>0.12501488176541728</v>
      </c>
      <c r="N316" s="21">
        <f t="shared" si="34"/>
        <v>2.3650336444177187</v>
      </c>
      <c r="O316" s="21">
        <f t="shared" si="35"/>
        <v>-0.55726984462917895</v>
      </c>
      <c r="P316" s="21">
        <f t="shared" si="36"/>
        <v>0.16868365267239613</v>
      </c>
      <c r="Q316" s="21">
        <f t="shared" si="37"/>
        <v>0.29501331615701598</v>
      </c>
      <c r="R316" s="23">
        <f t="shared" si="38"/>
        <v>-0.29830862751084603</v>
      </c>
      <c r="S316" s="23">
        <f t="shared" si="39"/>
        <v>8.4363149898059264E-2</v>
      </c>
      <c r="T316" s="11">
        <f t="shared" si="40"/>
        <v>15217560739</v>
      </c>
    </row>
    <row r="317" spans="1:20">
      <c r="A317" s="154" t="s">
        <v>727</v>
      </c>
      <c r="B317" s="154" t="s">
        <v>1949</v>
      </c>
      <c r="C317" s="154" t="s">
        <v>1641</v>
      </c>
      <c r="D317" s="179">
        <v>23613740775</v>
      </c>
      <c r="E317" s="179">
        <v>60435039796</v>
      </c>
      <c r="F317" s="179">
        <v>51764536577</v>
      </c>
      <c r="G317" s="179">
        <v>42691501125</v>
      </c>
      <c r="H317" s="179">
        <v>28727125391</v>
      </c>
      <c r="I317" s="179">
        <v>51896169925</v>
      </c>
      <c r="J317" s="179">
        <v>64000363686</v>
      </c>
      <c r="K317" s="179">
        <v>32228221431</v>
      </c>
      <c r="L317" s="179">
        <f>VLOOKUP(A317,Sheet1!$A$1:$E$2000,5,FALSE)</f>
        <v>30840173659</v>
      </c>
      <c r="M317" s="21">
        <f t="shared" si="33"/>
        <v>0.21654276062069627</v>
      </c>
      <c r="N317" s="21">
        <f t="shared" si="34"/>
        <v>-0.14129005126534491</v>
      </c>
      <c r="O317" s="21">
        <f t="shared" si="35"/>
        <v>0.23637470589153536</v>
      </c>
      <c r="P317" s="21">
        <f t="shared" si="36"/>
        <v>-0.24509046105836599</v>
      </c>
      <c r="Q317" s="21">
        <f t="shared" si="37"/>
        <v>7.3555854936394119E-2</v>
      </c>
      <c r="R317" s="23">
        <f t="shared" si="38"/>
        <v>3.1543236798250412E-2</v>
      </c>
      <c r="S317" s="23">
        <f t="shared" si="39"/>
        <v>-2.5342118127650859E-2</v>
      </c>
      <c r="T317" s="11">
        <f t="shared" si="40"/>
        <v>178964928701</v>
      </c>
    </row>
    <row r="318" spans="1:20">
      <c r="A318" s="154" t="s">
        <v>263</v>
      </c>
      <c r="B318" s="154" t="s">
        <v>3805</v>
      </c>
      <c r="C318" s="154" t="s">
        <v>1641</v>
      </c>
      <c r="D318" s="179">
        <v>183299613931</v>
      </c>
      <c r="E318" s="179">
        <v>-82777105952</v>
      </c>
      <c r="F318" s="179">
        <v>-78629756880</v>
      </c>
      <c r="G318" s="179">
        <v>-22652961954</v>
      </c>
      <c r="H318" s="179">
        <v>1887539315</v>
      </c>
      <c r="I318" s="179">
        <v>-104203402362</v>
      </c>
      <c r="J318" s="179">
        <v>-76141218494</v>
      </c>
      <c r="K318" s="179">
        <v>345904841715</v>
      </c>
      <c r="L318" s="179">
        <f>VLOOKUP(A318,Sheet1!$A$1:$E$2000,5,FALSE)</f>
        <v>18573962524</v>
      </c>
      <c r="M318" s="21">
        <f t="shared" si="33"/>
        <v>-0.98970243703998995</v>
      </c>
      <c r="N318" s="21">
        <f t="shared" si="34"/>
        <v>-0.25884326546067554</v>
      </c>
      <c r="O318" s="21">
        <f t="shared" si="35"/>
        <v>3.1648811909692882E-2</v>
      </c>
      <c r="P318" s="21">
        <f t="shared" si="36"/>
        <v>16.269740108044505</v>
      </c>
      <c r="Q318" s="21">
        <f t="shared" si="37"/>
        <v>8.8403049814090888</v>
      </c>
      <c r="R318" s="23">
        <f t="shared" si="38"/>
        <v>3.9009212231452581</v>
      </c>
      <c r="S318" s="23">
        <f t="shared" si="39"/>
        <v>-2.0107694642295755</v>
      </c>
      <c r="T318" s="11">
        <f t="shared" si="40"/>
        <v>184134183383</v>
      </c>
    </row>
    <row r="319" spans="1:20">
      <c r="A319" s="154" t="s">
        <v>264</v>
      </c>
      <c r="B319" s="154" t="s">
        <v>1951</v>
      </c>
      <c r="C319" s="154" t="s">
        <v>1641</v>
      </c>
      <c r="D319" s="179">
        <v>1261875420</v>
      </c>
      <c r="E319" s="179">
        <v>-6347548686</v>
      </c>
      <c r="F319" s="179">
        <v>1224155106</v>
      </c>
      <c r="G319" s="179">
        <v>8479723278</v>
      </c>
      <c r="H319" s="179">
        <v>3148672476</v>
      </c>
      <c r="I319" s="179">
        <v>65798493</v>
      </c>
      <c r="J319" s="179">
        <v>5068946856</v>
      </c>
      <c r="K319" s="179">
        <v>-9980085060</v>
      </c>
      <c r="L319" s="179">
        <f>VLOOKUP(A319,Sheet1!$A$1:$E$2000,5,FALSE)</f>
        <v>3216215901</v>
      </c>
      <c r="M319" s="21">
        <f t="shared" si="33"/>
        <v>1.4952324342762775</v>
      </c>
      <c r="N319" s="21">
        <f t="shared" si="34"/>
        <v>1.0103659690149558</v>
      </c>
      <c r="O319" s="21">
        <f t="shared" si="35"/>
        <v>3.1407717299510245</v>
      </c>
      <c r="P319" s="21">
        <f t="shared" si="36"/>
        <v>-2.1769352292300121</v>
      </c>
      <c r="Q319" s="21">
        <f t="shared" si="37"/>
        <v>2.1451397538115997E-2</v>
      </c>
      <c r="R319" s="23">
        <f t="shared" si="38"/>
        <v>-1.1318743898750072</v>
      </c>
      <c r="S319" s="23">
        <f t="shared" si="39"/>
        <v>-1.2504417010822046</v>
      </c>
      <c r="T319" s="11">
        <f t="shared" si="40"/>
        <v>-1629123810</v>
      </c>
    </row>
    <row r="320" spans="1:20">
      <c r="A320" s="154" t="s">
        <v>265</v>
      </c>
      <c r="B320" s="154" t="s">
        <v>1952</v>
      </c>
      <c r="C320" s="154" t="s">
        <v>1641</v>
      </c>
      <c r="D320" s="179">
        <v>3347578221</v>
      </c>
      <c r="E320" s="179">
        <v>113894475636</v>
      </c>
      <c r="F320" s="179">
        <v>5687961023</v>
      </c>
      <c r="G320" s="179">
        <v>28710060638</v>
      </c>
      <c r="H320" s="179">
        <v>2689884205</v>
      </c>
      <c r="I320" s="179">
        <v>8072927835</v>
      </c>
      <c r="J320" s="179">
        <v>6609845716</v>
      </c>
      <c r="K320" s="179">
        <v>7246680432</v>
      </c>
      <c r="L320" s="179">
        <f>VLOOKUP(A320,Sheet1!$A$1:$E$2000,5,FALSE)</f>
        <v>9406770293</v>
      </c>
      <c r="M320" s="21">
        <f t="shared" si="33"/>
        <v>-0.19646860284672643</v>
      </c>
      <c r="N320" s="21">
        <f t="shared" si="34"/>
        <v>-0.92911923260614848</v>
      </c>
      <c r="O320" s="21">
        <f t="shared" si="35"/>
        <v>0.16207647859615087</v>
      </c>
      <c r="P320" s="21">
        <f t="shared" si="36"/>
        <v>-0.7475909046876601</v>
      </c>
      <c r="Q320" s="21">
        <f t="shared" si="37"/>
        <v>2.4970911667924383</v>
      </c>
      <c r="R320" s="23">
        <f t="shared" si="38"/>
        <v>-0.37275249443710395</v>
      </c>
      <c r="S320" s="23">
        <f t="shared" si="39"/>
        <v>-0.79245111936729584</v>
      </c>
      <c r="T320" s="11">
        <f t="shared" si="40"/>
        <v>31336224276</v>
      </c>
    </row>
    <row r="321" spans="1:20">
      <c r="A321" s="154" t="s">
        <v>266</v>
      </c>
      <c r="B321" s="154" t="s">
        <v>1953</v>
      </c>
      <c r="C321" s="154" t="s">
        <v>1641</v>
      </c>
      <c r="D321" s="179">
        <v>531040579</v>
      </c>
      <c r="E321" s="179">
        <v>-325525945</v>
      </c>
      <c r="F321" s="179">
        <v>328840985</v>
      </c>
      <c r="G321" s="179">
        <v>852036578</v>
      </c>
      <c r="H321" s="179">
        <v>8612508656</v>
      </c>
      <c r="I321" s="179">
        <v>-4596643018</v>
      </c>
      <c r="J321" s="179">
        <v>184305331</v>
      </c>
      <c r="K321" s="179">
        <v>15776966838</v>
      </c>
      <c r="L321" s="179">
        <f>VLOOKUP(A321,Sheet1!$A$1:$E$2000,5,FALSE)</f>
        <v>2293862369</v>
      </c>
      <c r="M321" s="21">
        <f t="shared" si="33"/>
        <v>15.218174272516375</v>
      </c>
      <c r="N321" s="21">
        <f t="shared" si="34"/>
        <v>-13.120665613919037</v>
      </c>
      <c r="O321" s="21">
        <f t="shared" si="35"/>
        <v>-0.43953053479632415</v>
      </c>
      <c r="P321" s="21">
        <f t="shared" si="36"/>
        <v>17.516771750613739</v>
      </c>
      <c r="Q321" s="21">
        <f t="shared" si="37"/>
        <v>-0.73365920887615532</v>
      </c>
      <c r="R321" s="23">
        <f t="shared" si="38"/>
        <v>0.86402681664728898</v>
      </c>
      <c r="S321" s="23">
        <f t="shared" si="39"/>
        <v>0.4426165072913073</v>
      </c>
      <c r="T321" s="11">
        <f t="shared" si="40"/>
        <v>13658491520</v>
      </c>
    </row>
    <row r="322" spans="1:20">
      <c r="A322" s="154" t="s">
        <v>3489</v>
      </c>
      <c r="B322" s="154" t="s">
        <v>3490</v>
      </c>
      <c r="C322" s="154" t="s">
        <v>1641</v>
      </c>
      <c r="D322" s="179">
        <v>1201332000000</v>
      </c>
      <c r="E322" s="179">
        <v>1381786000000</v>
      </c>
      <c r="F322" s="179">
        <v>1011973000000</v>
      </c>
      <c r="G322" s="179">
        <v>1220935000000</v>
      </c>
      <c r="H322" s="179">
        <v>3492485000000</v>
      </c>
      <c r="I322" s="179">
        <v>1133275000000</v>
      </c>
      <c r="J322" s="179">
        <v>779490000000</v>
      </c>
      <c r="K322" s="179">
        <v>104289000000</v>
      </c>
      <c r="L322" s="179">
        <f>VLOOKUP(A322,Sheet1!$A$1:$E$2000,5,FALSE)</f>
        <v>1110630000000</v>
      </c>
      <c r="M322" s="21">
        <f t="shared" si="33"/>
        <v>1.9071771999746947</v>
      </c>
      <c r="N322" s="21">
        <f t="shared" si="34"/>
        <v>-0.17984767539980864</v>
      </c>
      <c r="O322" s="21">
        <f t="shared" si="35"/>
        <v>-0.22973241380945936</v>
      </c>
      <c r="P322" s="21">
        <f t="shared" si="36"/>
        <v>-0.91458267639145407</v>
      </c>
      <c r="Q322" s="21">
        <f t="shared" si="37"/>
        <v>-0.6819943392741844</v>
      </c>
      <c r="R322" s="23">
        <f t="shared" si="38"/>
        <v>-0.6516555282755262</v>
      </c>
      <c r="S322" s="23">
        <f t="shared" si="39"/>
        <v>-0.55992609726024911</v>
      </c>
      <c r="T322" s="11">
        <f t="shared" si="40"/>
        <v>3127684000000</v>
      </c>
    </row>
    <row r="323" spans="1:20">
      <c r="A323" s="154" t="s">
        <v>268</v>
      </c>
      <c r="B323" s="154" t="s">
        <v>1954</v>
      </c>
      <c r="C323" s="154" t="s">
        <v>1641</v>
      </c>
      <c r="D323" s="179">
        <v>6855010637</v>
      </c>
      <c r="E323" s="179">
        <v>18193660659</v>
      </c>
      <c r="F323" s="179">
        <v>7551352786</v>
      </c>
      <c r="G323" s="179">
        <v>9918940704</v>
      </c>
      <c r="H323" s="179">
        <v>2461844025</v>
      </c>
      <c r="I323" s="179">
        <v>11098832691</v>
      </c>
      <c r="J323" s="179">
        <v>4966737575</v>
      </c>
      <c r="K323" s="179">
        <v>-4676942753</v>
      </c>
      <c r="L323" s="179">
        <f>VLOOKUP(A323,Sheet1!$A$1:$E$2000,5,FALSE)</f>
        <v>30770454</v>
      </c>
      <c r="M323" s="21">
        <f t="shared" si="33"/>
        <v>-0.64086940847149554</v>
      </c>
      <c r="N323" s="21">
        <f t="shared" si="34"/>
        <v>-0.38996154215343937</v>
      </c>
      <c r="O323" s="21">
        <f t="shared" si="35"/>
        <v>-0.34227181330897499</v>
      </c>
      <c r="P323" s="21">
        <f t="shared" si="36"/>
        <v>-1.4715163536680822</v>
      </c>
      <c r="Q323" s="21">
        <f t="shared" si="37"/>
        <v>-0.98750105462103754</v>
      </c>
      <c r="R323" s="23">
        <f t="shared" si="38"/>
        <v>-0.98391716514303806</v>
      </c>
      <c r="S323" s="23">
        <f t="shared" si="39"/>
        <v>-0.70048107806468196</v>
      </c>
      <c r="T323" s="11">
        <f t="shared" si="40"/>
        <v>11419397967</v>
      </c>
    </row>
    <row r="324" spans="1:20">
      <c r="A324" s="154" t="s">
        <v>269</v>
      </c>
      <c r="B324" s="154" t="s">
        <v>1955</v>
      </c>
      <c r="C324" s="154" t="s">
        <v>1641</v>
      </c>
      <c r="D324" s="179">
        <v>764251330193</v>
      </c>
      <c r="E324" s="179">
        <v>848518039621</v>
      </c>
      <c r="F324" s="179">
        <v>794515584118</v>
      </c>
      <c r="G324" s="179">
        <v>296936415120</v>
      </c>
      <c r="H324" s="179">
        <v>843994524895</v>
      </c>
      <c r="I324" s="179">
        <v>969506698143</v>
      </c>
      <c r="J324" s="179">
        <v>1475127883911</v>
      </c>
      <c r="K324" s="179">
        <v>817461309800</v>
      </c>
      <c r="L324" s="179">
        <f>VLOOKUP(A324,Sheet1!$A$1:$E$2000,5,FALSE)</f>
        <v>1277909840913</v>
      </c>
      <c r="M324" s="21">
        <f t="shared" ref="M324:M387" si="41">(H324-D324)/ABS(D324)</f>
        <v>0.10434158443906415</v>
      </c>
      <c r="N324" s="21">
        <f t="shared" ref="N324:N387" si="42">(I324-E324)/ABS(E324)</f>
        <v>0.14258819833228403</v>
      </c>
      <c r="O324" s="21">
        <f t="shared" ref="O324:O387" si="43">(J324-F324)/ABS(F324)</f>
        <v>0.85663807406440595</v>
      </c>
      <c r="P324" s="21">
        <f t="shared" ref="P324:P387" si="44">(K324-G324)/ABS(G324)</f>
        <v>1.7529843703058174</v>
      </c>
      <c r="Q324" s="21">
        <f t="shared" ref="Q324:Q387" si="45">(L324-H324)/ABS(H324)</f>
        <v>0.51412100815699335</v>
      </c>
      <c r="R324" s="23">
        <f t="shared" ref="R324:R387" si="46">(SUM(J324:L324)-SUM(F324:H324))/ABS(SUM(F324:H324))</f>
        <v>0.84479343144003216</v>
      </c>
      <c r="S324" s="23">
        <f t="shared" ref="S324:S387" si="47">SUM(I324:L324)/SUM(E324:H324)-1</f>
        <v>0.63076994293529709</v>
      </c>
      <c r="T324" s="11">
        <f t="shared" ref="T324:T387" si="48">SUM(I324:L324)</f>
        <v>4540005732767</v>
      </c>
    </row>
    <row r="325" spans="1:20">
      <c r="A325" s="154" t="s">
        <v>270</v>
      </c>
      <c r="B325" s="154" t="s">
        <v>4129</v>
      </c>
      <c r="C325" s="154" t="s">
        <v>1641</v>
      </c>
      <c r="D325" s="179">
        <v>1029601802</v>
      </c>
      <c r="E325" s="179">
        <v>15091474960</v>
      </c>
      <c r="F325" s="179">
        <v>2877501604</v>
      </c>
      <c r="G325" s="179">
        <v>3212528553</v>
      </c>
      <c r="H325" s="179">
        <v>563659422</v>
      </c>
      <c r="I325" s="179">
        <v>1508120422</v>
      </c>
      <c r="J325" s="179">
        <v>1560581542</v>
      </c>
      <c r="K325" s="179">
        <v>-9165926145</v>
      </c>
      <c r="L325" s="179">
        <f>VLOOKUP(A325,Sheet1!$A$1:$E$2000,5,FALSE)</f>
        <v>-1234750184</v>
      </c>
      <c r="M325" s="21">
        <f t="shared" si="41"/>
        <v>-0.45254619707823707</v>
      </c>
      <c r="N325" s="21">
        <f t="shared" si="42"/>
        <v>-0.90006805656854105</v>
      </c>
      <c r="O325" s="21">
        <f t="shared" si="43"/>
        <v>-0.45766093063835528</v>
      </c>
      <c r="P325" s="21">
        <f t="shared" si="44"/>
        <v>-3.8531812227600146</v>
      </c>
      <c r="Q325" s="21">
        <f t="shared" si="45"/>
        <v>-3.1905961930323237</v>
      </c>
      <c r="R325" s="23">
        <f t="shared" si="46"/>
        <v>-2.3286004226738513</v>
      </c>
      <c r="S325" s="23">
        <f t="shared" si="47"/>
        <v>-1.3371772309126513</v>
      </c>
      <c r="T325" s="11">
        <f t="shared" si="48"/>
        <v>-7331974365</v>
      </c>
    </row>
    <row r="326" spans="1:20">
      <c r="A326" s="154" t="s">
        <v>271</v>
      </c>
      <c r="B326" s="154" t="s">
        <v>1957</v>
      </c>
      <c r="C326" s="154" t="s">
        <v>1641</v>
      </c>
      <c r="D326" s="179">
        <v>2111405000000</v>
      </c>
      <c r="E326" s="179">
        <v>2176839000000</v>
      </c>
      <c r="F326" s="179">
        <v>2201173000000</v>
      </c>
      <c r="G326" s="179">
        <v>3598078000000</v>
      </c>
      <c r="H326" s="179">
        <v>2896692000000</v>
      </c>
      <c r="I326" s="179">
        <v>2893598000000</v>
      </c>
      <c r="J326" s="179">
        <v>2901283000000</v>
      </c>
      <c r="K326" s="179">
        <v>-2752462000000</v>
      </c>
      <c r="L326" s="179">
        <f>VLOOKUP(A326,Sheet1!$A$1:$E$2000,5,FALSE)</f>
        <v>1584404000000</v>
      </c>
      <c r="M326" s="21">
        <f t="shared" si="41"/>
        <v>0.37192627657886573</v>
      </c>
      <c r="N326" s="21">
        <f t="shared" si="42"/>
        <v>0.3292659677633486</v>
      </c>
      <c r="O326" s="21">
        <f t="shared" si="43"/>
        <v>0.31806223318203519</v>
      </c>
      <c r="P326" s="21">
        <f t="shared" si="44"/>
        <v>-1.7649811927367889</v>
      </c>
      <c r="Q326" s="21">
        <f t="shared" si="45"/>
        <v>-0.45302986993439415</v>
      </c>
      <c r="R326" s="23">
        <f t="shared" si="46"/>
        <v>-0.80068579106371784</v>
      </c>
      <c r="S326" s="23">
        <f t="shared" si="47"/>
        <v>-0.57445822053638151</v>
      </c>
      <c r="T326" s="11">
        <f t="shared" si="48"/>
        <v>4626823000000</v>
      </c>
    </row>
    <row r="327" spans="1:20">
      <c r="A327" s="154" t="s">
        <v>272</v>
      </c>
      <c r="B327" s="154" t="s">
        <v>1958</v>
      </c>
      <c r="C327" s="154" t="s">
        <v>1641</v>
      </c>
      <c r="D327" s="179">
        <v>43074581861</v>
      </c>
      <c r="E327" s="179">
        <v>43430387898</v>
      </c>
      <c r="F327" s="179">
        <v>54394975378</v>
      </c>
      <c r="G327" s="179">
        <v>51658169514</v>
      </c>
      <c r="H327" s="179">
        <v>56497960995</v>
      </c>
      <c r="I327" s="179">
        <v>78364456459</v>
      </c>
      <c r="J327" s="179">
        <v>82066541825</v>
      </c>
      <c r="K327" s="179">
        <v>76690304068</v>
      </c>
      <c r="L327" s="179">
        <f>VLOOKUP(A327,Sheet1!$A$1:$E$2000,5,FALSE)</f>
        <v>78820834462</v>
      </c>
      <c r="M327" s="21">
        <f t="shared" si="41"/>
        <v>0.31163109551049673</v>
      </c>
      <c r="N327" s="21">
        <f t="shared" si="42"/>
        <v>0.80436925046687735</v>
      </c>
      <c r="O327" s="21">
        <f t="shared" si="43"/>
        <v>0.50871548805207734</v>
      </c>
      <c r="P327" s="21">
        <f t="shared" si="44"/>
        <v>0.48457262015867564</v>
      </c>
      <c r="Q327" s="21">
        <f t="shared" si="45"/>
        <v>0.39510936454813911</v>
      </c>
      <c r="R327" s="23">
        <f t="shared" si="46"/>
        <v>0.46155683813160842</v>
      </c>
      <c r="S327" s="23">
        <f t="shared" si="47"/>
        <v>0.5338374870888889</v>
      </c>
      <c r="T327" s="11">
        <f t="shared" si="48"/>
        <v>315942136814</v>
      </c>
    </row>
    <row r="328" spans="1:20">
      <c r="A328" s="154" t="s">
        <v>41</v>
      </c>
      <c r="B328" s="154" t="s">
        <v>1959</v>
      </c>
      <c r="C328" s="154" t="s">
        <v>1641</v>
      </c>
      <c r="D328" s="179">
        <v>711584452</v>
      </c>
      <c r="E328" s="179">
        <v>-55724473597</v>
      </c>
      <c r="F328" s="179">
        <v>81796583579</v>
      </c>
      <c r="G328" s="179">
        <v>-14381350776</v>
      </c>
      <c r="H328" s="179">
        <v>35615502938</v>
      </c>
      <c r="I328" s="179">
        <v>-6606126195</v>
      </c>
      <c r="J328" s="179">
        <v>10352546617</v>
      </c>
      <c r="K328" s="179">
        <v>10634361393</v>
      </c>
      <c r="L328" s="179">
        <f>VLOOKUP(A328,Sheet1!$A$1:$E$2000,5,FALSE)</f>
        <v>-34434109140</v>
      </c>
      <c r="M328" s="21">
        <f t="shared" si="41"/>
        <v>49.050985287688661</v>
      </c>
      <c r="N328" s="21">
        <f t="shared" si="42"/>
        <v>0.88145018214482251</v>
      </c>
      <c r="O328" s="21">
        <f t="shared" si="43"/>
        <v>-0.87343546436751351</v>
      </c>
      <c r="P328" s="21">
        <f t="shared" si="44"/>
        <v>1.7394549760059339</v>
      </c>
      <c r="Q328" s="21">
        <f t="shared" si="45"/>
        <v>-1.9668292260239428</v>
      </c>
      <c r="R328" s="23">
        <f t="shared" si="46"/>
        <v>-1.1305164039962186</v>
      </c>
      <c r="S328" s="23">
        <f t="shared" si="47"/>
        <v>-1.4239042870044938</v>
      </c>
      <c r="T328" s="11">
        <f t="shared" si="48"/>
        <v>-20053327325</v>
      </c>
    </row>
    <row r="329" spans="1:20">
      <c r="A329" s="154" t="s">
        <v>273</v>
      </c>
      <c r="B329" s="154" t="s">
        <v>1960</v>
      </c>
      <c r="C329" s="154" t="s">
        <v>1641</v>
      </c>
      <c r="D329" s="179">
        <v>13729962549</v>
      </c>
      <c r="E329" s="179">
        <v>31927405930</v>
      </c>
      <c r="F329" s="179">
        <v>6183548745</v>
      </c>
      <c r="G329" s="179">
        <v>48370134973</v>
      </c>
      <c r="H329" s="179">
        <v>10931411166</v>
      </c>
      <c r="I329" s="179">
        <v>74790005647</v>
      </c>
      <c r="J329" s="179">
        <v>363905932548</v>
      </c>
      <c r="K329" s="179">
        <v>-791775349</v>
      </c>
      <c r="L329" s="179">
        <f>VLOOKUP(A329,Sheet1!$A$1:$E$2000,5,FALSE)</f>
        <v>24239544735</v>
      </c>
      <c r="M329" s="21">
        <f t="shared" si="41"/>
        <v>-0.20382804199300805</v>
      </c>
      <c r="N329" s="21">
        <f t="shared" si="42"/>
        <v>1.3425017933174754</v>
      </c>
      <c r="O329" s="21">
        <f t="shared" si="43"/>
        <v>57.850661255359768</v>
      </c>
      <c r="P329" s="21">
        <f t="shared" si="44"/>
        <v>-1.0163690952990303</v>
      </c>
      <c r="Q329" s="21">
        <f t="shared" si="45"/>
        <v>1.2174213710296002</v>
      </c>
      <c r="R329" s="23">
        <f t="shared" si="46"/>
        <v>4.9151430202576112</v>
      </c>
      <c r="S329" s="23">
        <f t="shared" si="47"/>
        <v>3.744193031892487</v>
      </c>
      <c r="T329" s="11">
        <f t="shared" si="48"/>
        <v>462143707581</v>
      </c>
    </row>
    <row r="330" spans="1:20">
      <c r="A330" s="154" t="s">
        <v>1961</v>
      </c>
      <c r="B330" s="154" t="s">
        <v>1962</v>
      </c>
      <c r="C330" s="154" t="s">
        <v>1641</v>
      </c>
      <c r="D330" s="179">
        <v>-3281068959</v>
      </c>
      <c r="E330" s="179">
        <v>4244065899</v>
      </c>
      <c r="F330" s="179">
        <v>2279682273</v>
      </c>
      <c r="G330" s="179">
        <v>10352103119</v>
      </c>
      <c r="H330" s="179">
        <v>322908183</v>
      </c>
      <c r="I330" s="179">
        <v>299464034</v>
      </c>
      <c r="J330" s="179">
        <v>1087309095</v>
      </c>
      <c r="K330" s="179">
        <v>-426943798</v>
      </c>
      <c r="L330" s="179">
        <f>VLOOKUP(A330,Sheet1!$A$1:$E$2000,5,FALSE)</f>
        <v>346529354</v>
      </c>
      <c r="M330" s="21">
        <f t="shared" si="41"/>
        <v>1.0984155429328177</v>
      </c>
      <c r="N330" s="21">
        <f t="shared" si="42"/>
        <v>-0.92943935341094475</v>
      </c>
      <c r="O330" s="21">
        <f t="shared" si="43"/>
        <v>-0.52304358029282272</v>
      </c>
      <c r="P330" s="21">
        <f t="shared" si="44"/>
        <v>-1.0412422280856533</v>
      </c>
      <c r="Q330" s="21">
        <f t="shared" si="45"/>
        <v>7.3151354606581773E-2</v>
      </c>
      <c r="R330" s="23">
        <f t="shared" si="46"/>
        <v>-0.9222756875590552</v>
      </c>
      <c r="S330" s="23">
        <f t="shared" si="47"/>
        <v>-0.92404343540155498</v>
      </c>
      <c r="T330" s="11">
        <f t="shared" si="48"/>
        <v>1306358685</v>
      </c>
    </row>
    <row r="331" spans="1:20">
      <c r="A331" s="154" t="s">
        <v>275</v>
      </c>
      <c r="B331" s="154" t="s">
        <v>1964</v>
      </c>
      <c r="C331" s="154" t="s">
        <v>1641</v>
      </c>
      <c r="D331" s="179">
        <v>4268534152</v>
      </c>
      <c r="E331" s="179">
        <v>10247479403</v>
      </c>
      <c r="F331" s="179">
        <v>4659386371</v>
      </c>
      <c r="G331" s="179">
        <v>8406034750</v>
      </c>
      <c r="H331" s="179">
        <v>4821442356</v>
      </c>
      <c r="I331" s="179">
        <v>5890210715</v>
      </c>
      <c r="J331" s="179">
        <v>2813372547</v>
      </c>
      <c r="K331" s="179">
        <v>13320488826</v>
      </c>
      <c r="L331" s="179">
        <f>VLOOKUP(A331,Sheet1!$A$1:$E$2000,5,FALSE)</f>
        <v>253121193</v>
      </c>
      <c r="M331" s="21">
        <f t="shared" si="41"/>
        <v>0.12953116557376909</v>
      </c>
      <c r="N331" s="21">
        <f t="shared" si="42"/>
        <v>-0.42520394690663033</v>
      </c>
      <c r="O331" s="21">
        <f t="shared" si="43"/>
        <v>-0.39619247622167197</v>
      </c>
      <c r="P331" s="21">
        <f t="shared" si="44"/>
        <v>0.58463404234677951</v>
      </c>
      <c r="Q331" s="21">
        <f t="shared" si="45"/>
        <v>-0.94750093969598004</v>
      </c>
      <c r="R331" s="23">
        <f t="shared" si="46"/>
        <v>-8.3853768601109782E-2</v>
      </c>
      <c r="S331" s="23">
        <f t="shared" si="47"/>
        <v>-0.20818505070412363</v>
      </c>
      <c r="T331" s="11">
        <f t="shared" si="48"/>
        <v>22277193281</v>
      </c>
    </row>
    <row r="332" spans="1:20">
      <c r="A332" s="154" t="s">
        <v>745</v>
      </c>
      <c r="B332" s="154" t="s">
        <v>1965</v>
      </c>
      <c r="C332" s="154" t="s">
        <v>1641</v>
      </c>
      <c r="D332" s="179">
        <v>65078765738</v>
      </c>
      <c r="E332" s="179">
        <v>102227480516</v>
      </c>
      <c r="F332" s="179">
        <v>59589435909</v>
      </c>
      <c r="G332" s="179">
        <v>71707371728</v>
      </c>
      <c r="H332" s="179">
        <v>126348769958</v>
      </c>
      <c r="I332" s="179">
        <v>94927613607</v>
      </c>
      <c r="J332" s="179">
        <v>20821189683</v>
      </c>
      <c r="K332" s="179">
        <v>102702942233</v>
      </c>
      <c r="L332" s="179">
        <f>VLOOKUP(A332,Sheet1!$A$1:$E$2000,5,FALSE)</f>
        <v>17146483294</v>
      </c>
      <c r="M332" s="21">
        <f t="shared" si="41"/>
        <v>0.94147458891071079</v>
      </c>
      <c r="N332" s="21">
        <f t="shared" si="42"/>
        <v>-7.140806828216284E-2</v>
      </c>
      <c r="O332" s="21">
        <f t="shared" si="43"/>
        <v>-0.6505892468121971</v>
      </c>
      <c r="P332" s="21">
        <f t="shared" si="44"/>
        <v>0.43225082384238295</v>
      </c>
      <c r="Q332" s="21">
        <f t="shared" si="45"/>
        <v>-0.86429243988920734</v>
      </c>
      <c r="R332" s="23">
        <f t="shared" si="46"/>
        <v>-0.4540150212431594</v>
      </c>
      <c r="S332" s="23">
        <f t="shared" si="47"/>
        <v>-0.34532962802585909</v>
      </c>
      <c r="T332" s="11">
        <f t="shared" si="48"/>
        <v>235598228817</v>
      </c>
    </row>
    <row r="333" spans="1:20">
      <c r="A333" s="154" t="s">
        <v>276</v>
      </c>
      <c r="B333" s="154" t="s">
        <v>1966</v>
      </c>
      <c r="C333" s="154" t="s">
        <v>1641</v>
      </c>
      <c r="D333" s="179">
        <v>23171999902</v>
      </c>
      <c r="E333" s="179">
        <v>34638362346</v>
      </c>
      <c r="F333" s="179">
        <v>24479826830</v>
      </c>
      <c r="G333" s="179">
        <v>22282122755</v>
      </c>
      <c r="H333" s="179">
        <v>26428296320</v>
      </c>
      <c r="I333" s="179">
        <v>34231704592</v>
      </c>
      <c r="J333" s="179">
        <v>32745445215</v>
      </c>
      <c r="K333" s="179">
        <v>47281150816</v>
      </c>
      <c r="L333" s="179">
        <f>VLOOKUP(A333,Sheet1!$A$1:$E$2000,5,FALSE)</f>
        <v>32123288446</v>
      </c>
      <c r="M333" s="21">
        <f t="shared" si="41"/>
        <v>0.14052720661883594</v>
      </c>
      <c r="N333" s="21">
        <f t="shared" si="42"/>
        <v>-1.174009758134424E-2</v>
      </c>
      <c r="O333" s="21">
        <f t="shared" si="43"/>
        <v>0.33765019836130922</v>
      </c>
      <c r="P333" s="21">
        <f t="shared" si="44"/>
        <v>1.1219320679574993</v>
      </c>
      <c r="Q333" s="21">
        <f t="shared" si="45"/>
        <v>0.21548843168109294</v>
      </c>
      <c r="R333" s="23">
        <f t="shared" si="46"/>
        <v>0.5323064308674289</v>
      </c>
      <c r="S333" s="23">
        <f t="shared" si="47"/>
        <v>0.35753944563818907</v>
      </c>
      <c r="T333" s="11">
        <f t="shared" si="48"/>
        <v>146381589069</v>
      </c>
    </row>
    <row r="334" spans="1:20">
      <c r="A334" s="154" t="s">
        <v>4013</v>
      </c>
      <c r="B334" s="154" t="s">
        <v>4014</v>
      </c>
      <c r="C334" s="154" t="s">
        <v>1641</v>
      </c>
      <c r="D334" s="179">
        <v>6701021254</v>
      </c>
      <c r="E334" s="179">
        <v>-3302777498</v>
      </c>
      <c r="F334" s="179">
        <v>181378759696</v>
      </c>
      <c r="G334" s="179">
        <v>480039255606</v>
      </c>
      <c r="H334" s="179">
        <v>20244821009</v>
      </c>
      <c r="I334" s="179">
        <v>34902141863</v>
      </c>
      <c r="J334" s="179">
        <v>212533336356</v>
      </c>
      <c r="K334" s="179">
        <v>375076343308</v>
      </c>
      <c r="L334" s="179">
        <f>VLOOKUP(A334,Sheet1!$A$1:$E$2000,5,FALSE)</f>
        <v>152137634072</v>
      </c>
      <c r="M334" s="21">
        <f t="shared" si="41"/>
        <v>2.0211545735533045</v>
      </c>
      <c r="N334" s="21">
        <f t="shared" si="42"/>
        <v>11.567512308696248</v>
      </c>
      <c r="O334" s="21">
        <f t="shared" si="43"/>
        <v>0.17176529772403698</v>
      </c>
      <c r="P334" s="21">
        <f t="shared" si="44"/>
        <v>-0.21865485181101524</v>
      </c>
      <c r="Q334" s="21">
        <f t="shared" si="45"/>
        <v>6.5148915371672578</v>
      </c>
      <c r="R334" s="23">
        <f t="shared" si="46"/>
        <v>8.5209981138680849E-2</v>
      </c>
      <c r="S334" s="23">
        <f t="shared" si="47"/>
        <v>0.141944378262022</v>
      </c>
      <c r="T334" s="11">
        <f t="shared" si="48"/>
        <v>774649455599</v>
      </c>
    </row>
    <row r="335" spans="1:20">
      <c r="A335" s="154" t="s">
        <v>279</v>
      </c>
      <c r="B335" s="154" t="s">
        <v>1968</v>
      </c>
      <c r="C335" s="154" t="s">
        <v>1641</v>
      </c>
      <c r="D335" s="179">
        <v>39160967908</v>
      </c>
      <c r="E335" s="179">
        <v>14764706595</v>
      </c>
      <c r="F335" s="179">
        <v>84569528600</v>
      </c>
      <c r="G335" s="179">
        <v>39532341042</v>
      </c>
      <c r="H335" s="179">
        <v>28903414011</v>
      </c>
      <c r="I335" s="179">
        <v>60712407898</v>
      </c>
      <c r="J335" s="179">
        <v>65311618416</v>
      </c>
      <c r="K335" s="179">
        <v>37263645210</v>
      </c>
      <c r="L335" s="179">
        <f>VLOOKUP(A335,Sheet1!$A$1:$E$2000,5,FALSE)</f>
        <v>71084475296</v>
      </c>
      <c r="M335" s="21">
        <f t="shared" si="41"/>
        <v>-0.26193310443954926</v>
      </c>
      <c r="N335" s="21">
        <f t="shared" si="42"/>
        <v>3.1119955555743979</v>
      </c>
      <c r="O335" s="21">
        <f t="shared" si="43"/>
        <v>-0.22771689168431761</v>
      </c>
      <c r="P335" s="21">
        <f t="shared" si="44"/>
        <v>-5.73883502014133E-2</v>
      </c>
      <c r="Q335" s="21">
        <f t="shared" si="45"/>
        <v>1.4593798943248304</v>
      </c>
      <c r="R335" s="23">
        <f t="shared" si="46"/>
        <v>0.1349917779038412</v>
      </c>
      <c r="S335" s="23">
        <f t="shared" si="47"/>
        <v>0.39698492247360662</v>
      </c>
      <c r="T335" s="11">
        <f t="shared" si="48"/>
        <v>234372146820</v>
      </c>
    </row>
    <row r="336" spans="1:20">
      <c r="A336" s="154" t="s">
        <v>280</v>
      </c>
      <c r="B336" s="154" t="s">
        <v>1969</v>
      </c>
      <c r="C336" s="154" t="s">
        <v>1641</v>
      </c>
      <c r="D336" s="179">
        <v>6220997000000</v>
      </c>
      <c r="E336" s="179">
        <v>6193361000000</v>
      </c>
      <c r="F336" s="179">
        <v>5737505000000</v>
      </c>
      <c r="G336" s="179">
        <v>3371065000000</v>
      </c>
      <c r="H336" s="179">
        <v>5947960000000</v>
      </c>
      <c r="I336" s="179">
        <v>6247364000000</v>
      </c>
      <c r="J336" s="179">
        <v>6419344000000</v>
      </c>
      <c r="K336" s="179">
        <v>6675562000000</v>
      </c>
      <c r="L336" s="179">
        <f>VLOOKUP(A336,Sheet1!$A$1:$E$2000,5,FALSE)</f>
        <v>6671081000000</v>
      </c>
      <c r="M336" s="21">
        <f t="shared" si="41"/>
        <v>-4.3889588758843641E-2</v>
      </c>
      <c r="N336" s="21">
        <f t="shared" si="42"/>
        <v>8.719498185234157E-3</v>
      </c>
      <c r="O336" s="21">
        <f t="shared" si="43"/>
        <v>0.118838937830991</v>
      </c>
      <c r="P336" s="21">
        <f t="shared" si="44"/>
        <v>0.98025312475434323</v>
      </c>
      <c r="Q336" s="21">
        <f t="shared" si="45"/>
        <v>0.12157462390466647</v>
      </c>
      <c r="R336" s="23">
        <f t="shared" si="46"/>
        <v>0.31278501753059967</v>
      </c>
      <c r="S336" s="23">
        <f t="shared" si="47"/>
        <v>0.22416397335873395</v>
      </c>
      <c r="T336" s="11">
        <f t="shared" si="48"/>
        <v>26013351000000</v>
      </c>
    </row>
    <row r="337" spans="1:20">
      <c r="A337" s="154" t="s">
        <v>309</v>
      </c>
      <c r="B337" s="154" t="s">
        <v>4160</v>
      </c>
      <c r="C337" s="154" t="s">
        <v>1641</v>
      </c>
      <c r="D337" s="179">
        <v>13625350084</v>
      </c>
      <c r="E337" s="179">
        <v>18204691187</v>
      </c>
      <c r="F337" s="179">
        <v>10142850935</v>
      </c>
      <c r="G337" s="179">
        <v>29146813936</v>
      </c>
      <c r="H337" s="179"/>
      <c r="I337" s="179"/>
      <c r="J337" s="179"/>
      <c r="K337" s="179"/>
      <c r="L337" s="179">
        <f>VLOOKUP(A337,Sheet1!$A$1:$E$2000,5,FALSE)</f>
        <v>0</v>
      </c>
      <c r="M337" s="21">
        <f t="shared" si="41"/>
        <v>-1</v>
      </c>
      <c r="N337" s="21">
        <f t="shared" si="42"/>
        <v>-1</v>
      </c>
      <c r="O337" s="21">
        <f t="shared" si="43"/>
        <v>-1</v>
      </c>
      <c r="P337" s="21">
        <f t="shared" si="44"/>
        <v>-1</v>
      </c>
      <c r="Q337" s="21" t="e">
        <f t="shared" si="45"/>
        <v>#DIV/0!</v>
      </c>
      <c r="R337" s="23">
        <f t="shared" si="46"/>
        <v>-1</v>
      </c>
      <c r="S337" s="23">
        <f t="shared" si="47"/>
        <v>-1</v>
      </c>
      <c r="T337" s="11">
        <f t="shared" si="48"/>
        <v>0</v>
      </c>
    </row>
    <row r="338" spans="1:20">
      <c r="A338" s="154" t="s">
        <v>134</v>
      </c>
      <c r="B338" s="154" t="s">
        <v>1971</v>
      </c>
      <c r="C338" s="154" t="s">
        <v>1641</v>
      </c>
      <c r="D338" s="179">
        <v>312339857371</v>
      </c>
      <c r="E338" s="179">
        <v>141007679311</v>
      </c>
      <c r="F338" s="179">
        <v>219749375038</v>
      </c>
      <c r="G338" s="179">
        <v>306557624618</v>
      </c>
      <c r="H338" s="179">
        <v>187679488696</v>
      </c>
      <c r="I338" s="179">
        <v>37872945883</v>
      </c>
      <c r="J338" s="179">
        <v>40214422757</v>
      </c>
      <c r="K338" s="179">
        <v>52425165780</v>
      </c>
      <c r="L338" s="179">
        <f>VLOOKUP(A338,Sheet1!$A$1:$E$2000,5,FALSE)</f>
        <v>63858214051</v>
      </c>
      <c r="M338" s="21">
        <f t="shared" si="41"/>
        <v>-0.39911771019004894</v>
      </c>
      <c r="N338" s="21">
        <f t="shared" si="42"/>
        <v>-0.73141217508112311</v>
      </c>
      <c r="O338" s="21">
        <f t="shared" si="43"/>
        <v>-0.81699869339766751</v>
      </c>
      <c r="P338" s="21">
        <f t="shared" si="44"/>
        <v>-0.82898756524054251</v>
      </c>
      <c r="Q338" s="21">
        <f t="shared" si="45"/>
        <v>-0.65974857191540826</v>
      </c>
      <c r="R338" s="23">
        <f t="shared" si="46"/>
        <v>-0.78081125463701273</v>
      </c>
      <c r="S338" s="23">
        <f t="shared" si="47"/>
        <v>-0.77266424050320293</v>
      </c>
      <c r="T338" s="11">
        <f t="shared" si="48"/>
        <v>194370748471</v>
      </c>
    </row>
    <row r="339" spans="1:20">
      <c r="A339" s="154" t="s">
        <v>1471</v>
      </c>
      <c r="B339" s="154" t="s">
        <v>3274</v>
      </c>
      <c r="C339" s="154" t="s">
        <v>1641</v>
      </c>
      <c r="D339" s="179">
        <v>22618976611</v>
      </c>
      <c r="E339" s="179">
        <v>11664432106</v>
      </c>
      <c r="F339" s="179">
        <v>21382849789</v>
      </c>
      <c r="G339" s="179">
        <v>1074314800</v>
      </c>
      <c r="H339" s="179">
        <v>23536654674</v>
      </c>
      <c r="I339" s="179">
        <v>17339310075</v>
      </c>
      <c r="J339" s="179">
        <v>71708080368</v>
      </c>
      <c r="K339" s="179">
        <v>-91807242053</v>
      </c>
      <c r="L339" s="179">
        <f>VLOOKUP(A339,Sheet1!$A$1:$E$2000,5,FALSE)</f>
        <v>528572556</v>
      </c>
      <c r="M339" s="21">
        <f t="shared" si="41"/>
        <v>4.0571157518847129E-2</v>
      </c>
      <c r="N339" s="21">
        <f t="shared" si="42"/>
        <v>0.48651129497173995</v>
      </c>
      <c r="O339" s="21">
        <f t="shared" si="43"/>
        <v>2.3535324372380364</v>
      </c>
      <c r="P339" s="21">
        <f t="shared" si="44"/>
        <v>-86.456555241536279</v>
      </c>
      <c r="Q339" s="21">
        <f t="shared" si="45"/>
        <v>-0.97754257929509869</v>
      </c>
      <c r="R339" s="23">
        <f t="shared" si="46"/>
        <v>-1.4255047622179895</v>
      </c>
      <c r="S339" s="23">
        <f t="shared" si="47"/>
        <v>-1.0386983476089191</v>
      </c>
      <c r="T339" s="11">
        <f t="shared" si="48"/>
        <v>-2231279054</v>
      </c>
    </row>
    <row r="340" spans="1:20">
      <c r="A340" s="154" t="s">
        <v>281</v>
      </c>
      <c r="B340" s="154" t="s">
        <v>1972</v>
      </c>
      <c r="C340" s="154" t="s">
        <v>1641</v>
      </c>
      <c r="D340" s="179">
        <v>19887810110</v>
      </c>
      <c r="E340" s="179">
        <v>49215783625</v>
      </c>
      <c r="F340" s="179">
        <v>29746847077</v>
      </c>
      <c r="G340" s="179">
        <v>44771570306</v>
      </c>
      <c r="H340" s="179">
        <v>26320893053</v>
      </c>
      <c r="I340" s="179">
        <v>54790100423</v>
      </c>
      <c r="J340" s="179">
        <v>33983741150</v>
      </c>
      <c r="K340" s="179">
        <v>48895880214</v>
      </c>
      <c r="L340" s="179">
        <f>VLOOKUP(A340,Sheet1!$A$1:$E$2000,5,FALSE)</f>
        <v>31357668879</v>
      </c>
      <c r="M340" s="21">
        <f t="shared" si="41"/>
        <v>0.32346864272227305</v>
      </c>
      <c r="N340" s="21">
        <f t="shared" si="42"/>
        <v>0.11326278659857465</v>
      </c>
      <c r="O340" s="21">
        <f t="shared" si="43"/>
        <v>0.14243170249380577</v>
      </c>
      <c r="P340" s="21">
        <f t="shared" si="44"/>
        <v>9.2118946907861446E-2</v>
      </c>
      <c r="Q340" s="21">
        <f t="shared" si="45"/>
        <v>0.19136036972065881</v>
      </c>
      <c r="R340" s="23">
        <f t="shared" si="46"/>
        <v>0.13286465118683391</v>
      </c>
      <c r="S340" s="23">
        <f t="shared" si="47"/>
        <v>0.12643553838490429</v>
      </c>
      <c r="T340" s="11">
        <f t="shared" si="48"/>
        <v>169027390666</v>
      </c>
    </row>
    <row r="341" spans="1:20">
      <c r="A341" s="154" t="s">
        <v>282</v>
      </c>
      <c r="B341" s="154" t="s">
        <v>1973</v>
      </c>
      <c r="C341" s="154" t="s">
        <v>1641</v>
      </c>
      <c r="D341" s="179">
        <v>62169419003</v>
      </c>
      <c r="E341" s="179">
        <v>71882138261</v>
      </c>
      <c r="F341" s="179">
        <v>81090328840</v>
      </c>
      <c r="G341" s="179">
        <v>60922402375</v>
      </c>
      <c r="H341" s="179">
        <v>78305248101</v>
      </c>
      <c r="I341" s="179">
        <v>81426472945</v>
      </c>
      <c r="J341" s="179">
        <v>63311718953</v>
      </c>
      <c r="K341" s="179">
        <v>46019334094</v>
      </c>
      <c r="L341" s="179">
        <f>VLOOKUP(A341,Sheet1!$A$1:$E$2000,5,FALSE)</f>
        <v>65790907904</v>
      </c>
      <c r="M341" s="21">
        <f t="shared" si="41"/>
        <v>0.25954608160680032</v>
      </c>
      <c r="N341" s="21">
        <f t="shared" si="42"/>
        <v>0.13277755663507196</v>
      </c>
      <c r="O341" s="21">
        <f t="shared" si="43"/>
        <v>-0.21924451585440136</v>
      </c>
      <c r="P341" s="21">
        <f t="shared" si="44"/>
        <v>-0.24462377877461369</v>
      </c>
      <c r="Q341" s="21">
        <f t="shared" si="45"/>
        <v>-0.15981483362211818</v>
      </c>
      <c r="R341" s="23">
        <f t="shared" si="46"/>
        <v>-0.20513994593321763</v>
      </c>
      <c r="S341" s="23">
        <f t="shared" si="47"/>
        <v>-0.12201118869024796</v>
      </c>
      <c r="T341" s="11">
        <f t="shared" si="48"/>
        <v>256548433896</v>
      </c>
    </row>
    <row r="342" spans="1:20">
      <c r="A342" s="154" t="s">
        <v>283</v>
      </c>
      <c r="B342" s="154" t="s">
        <v>4302</v>
      </c>
      <c r="C342" s="154" t="s">
        <v>1641</v>
      </c>
      <c r="D342" s="179">
        <v>8668097769</v>
      </c>
      <c r="E342" s="179">
        <v>1714906160</v>
      </c>
      <c r="F342" s="179">
        <v>5298708786</v>
      </c>
      <c r="G342" s="179">
        <v>5022901131</v>
      </c>
      <c r="H342" s="179">
        <v>33223371496</v>
      </c>
      <c r="I342" s="179">
        <v>3554417834</v>
      </c>
      <c r="J342" s="179">
        <v>563312598</v>
      </c>
      <c r="K342" s="179">
        <v>172490212</v>
      </c>
      <c r="L342" s="179">
        <f>VLOOKUP(A342,Sheet1!$A$1:$E$2000,5,FALSE)</f>
        <v>9446136941</v>
      </c>
      <c r="M342" s="21">
        <f t="shared" si="41"/>
        <v>2.8328330368881884</v>
      </c>
      <c r="N342" s="21">
        <f t="shared" si="42"/>
        <v>1.0726602521504733</v>
      </c>
      <c r="O342" s="21">
        <f t="shared" si="43"/>
        <v>-0.8936887040313749</v>
      </c>
      <c r="P342" s="21">
        <f t="shared" si="44"/>
        <v>-0.96565924602110187</v>
      </c>
      <c r="Q342" s="21">
        <f t="shared" si="45"/>
        <v>-0.7156779545345876</v>
      </c>
      <c r="R342" s="23">
        <f t="shared" si="46"/>
        <v>-0.76617420835641314</v>
      </c>
      <c r="S342" s="23">
        <f t="shared" si="47"/>
        <v>-0.69650040418583603</v>
      </c>
      <c r="T342" s="11">
        <f t="shared" si="48"/>
        <v>13736357585</v>
      </c>
    </row>
    <row r="343" spans="1:20">
      <c r="A343" s="154" t="s">
        <v>284</v>
      </c>
      <c r="B343" s="154" t="s">
        <v>1975</v>
      </c>
      <c r="C343" s="154" t="s">
        <v>1641</v>
      </c>
      <c r="D343" s="179">
        <v>-17814540694</v>
      </c>
      <c r="E343" s="179">
        <v>-7899129171</v>
      </c>
      <c r="F343" s="179">
        <v>-20008519802</v>
      </c>
      <c r="G343" s="179">
        <v>-15347317265</v>
      </c>
      <c r="H343" s="179">
        <v>-20401991825</v>
      </c>
      <c r="I343" s="179">
        <v>-22306864724</v>
      </c>
      <c r="J343" s="179">
        <v>-2747850407</v>
      </c>
      <c r="K343" s="179">
        <v>46791811592</v>
      </c>
      <c r="L343" s="179">
        <f>VLOOKUP(A343,Sheet1!$A$1:$E$2000,5,FALSE)</f>
        <v>-20501349578</v>
      </c>
      <c r="M343" s="21">
        <f t="shared" si="41"/>
        <v>-0.14524377447864611</v>
      </c>
      <c r="N343" s="21">
        <f t="shared" si="42"/>
        <v>-1.8239650524889486</v>
      </c>
      <c r="O343" s="21">
        <f t="shared" si="43"/>
        <v>0.86266598258181337</v>
      </c>
      <c r="P343" s="21">
        <f t="shared" si="44"/>
        <v>4.0488593403037338</v>
      </c>
      <c r="Q343" s="21">
        <f t="shared" si="45"/>
        <v>-4.8700025885830391E-3</v>
      </c>
      <c r="R343" s="23">
        <f t="shared" si="46"/>
        <v>1.4222297043272758</v>
      </c>
      <c r="S343" s="23">
        <f t="shared" si="47"/>
        <v>-1.0194125971551611</v>
      </c>
      <c r="T343" s="11">
        <f t="shared" si="48"/>
        <v>1235746883</v>
      </c>
    </row>
    <row r="344" spans="1:20">
      <c r="A344" s="154" t="s">
        <v>285</v>
      </c>
      <c r="B344" s="154" t="s">
        <v>1976</v>
      </c>
      <c r="C344" s="154" t="s">
        <v>1641</v>
      </c>
      <c r="D344" s="179">
        <v>8426013077</v>
      </c>
      <c r="E344" s="179">
        <v>2431002187</v>
      </c>
      <c r="F344" s="179">
        <v>278397834</v>
      </c>
      <c r="G344" s="179">
        <v>-318734206</v>
      </c>
      <c r="H344" s="179">
        <v>12500247560</v>
      </c>
      <c r="I344" s="179">
        <v>5540027926</v>
      </c>
      <c r="J344" s="179">
        <v>5972253970</v>
      </c>
      <c r="K344" s="179">
        <v>1484024039</v>
      </c>
      <c r="L344" s="179">
        <f>VLOOKUP(A344,Sheet1!$A$1:$E$2000,5,FALSE)</f>
        <v>8843522648</v>
      </c>
      <c r="M344" s="21">
        <f t="shared" si="41"/>
        <v>0.48353051980434281</v>
      </c>
      <c r="N344" s="21">
        <f t="shared" si="42"/>
        <v>1.278907010296326</v>
      </c>
      <c r="O344" s="21">
        <f t="shared" si="43"/>
        <v>20.452228575887556</v>
      </c>
      <c r="P344" s="21">
        <f t="shared" si="44"/>
        <v>5.6559923944905997</v>
      </c>
      <c r="Q344" s="21">
        <f t="shared" si="45"/>
        <v>-0.29253219941829695</v>
      </c>
      <c r="R344" s="23">
        <f t="shared" si="46"/>
        <v>0.30817952159226897</v>
      </c>
      <c r="S344" s="23">
        <f t="shared" si="47"/>
        <v>0.46665473319228146</v>
      </c>
      <c r="T344" s="11">
        <f t="shared" si="48"/>
        <v>21839828583</v>
      </c>
    </row>
    <row r="345" spans="1:20">
      <c r="A345" s="154" t="s">
        <v>4238</v>
      </c>
      <c r="B345" s="154" t="s">
        <v>4239</v>
      </c>
      <c r="C345" s="154" t="s">
        <v>1641</v>
      </c>
      <c r="D345" s="179">
        <v>928361810305</v>
      </c>
      <c r="E345" s="179">
        <v>1297455468843</v>
      </c>
      <c r="F345" s="179">
        <v>877641662378</v>
      </c>
      <c r="G345" s="179">
        <v>746235982045</v>
      </c>
      <c r="H345" s="179">
        <v>1010650893521</v>
      </c>
      <c r="I345" s="179">
        <v>1420073829884</v>
      </c>
      <c r="J345" s="179">
        <v>1619525402589</v>
      </c>
      <c r="K345" s="179">
        <v>1633078729114</v>
      </c>
      <c r="L345" s="179">
        <f>VLOOKUP(A345,Sheet1!$A$1:$E$2000,5,FALSE)</f>
        <v>1147633429492</v>
      </c>
      <c r="M345" s="21">
        <f t="shared" si="41"/>
        <v>8.8639022310671195E-2</v>
      </c>
      <c r="N345" s="21">
        <f t="shared" si="42"/>
        <v>9.4506797331814676E-2</v>
      </c>
      <c r="O345" s="21">
        <f t="shared" si="43"/>
        <v>0.84531508930517352</v>
      </c>
      <c r="P345" s="21">
        <f t="shared" si="44"/>
        <v>1.188421314982264</v>
      </c>
      <c r="Q345" s="21">
        <f t="shared" si="45"/>
        <v>0.13553892530957692</v>
      </c>
      <c r="R345" s="23">
        <f t="shared" si="46"/>
        <v>0.6702182184858656</v>
      </c>
      <c r="S345" s="23">
        <f t="shared" si="47"/>
        <v>0.48024798194309981</v>
      </c>
      <c r="T345" s="11">
        <f t="shared" si="48"/>
        <v>5820311391079</v>
      </c>
    </row>
    <row r="346" spans="1:20">
      <c r="A346" s="154" t="s">
        <v>286</v>
      </c>
      <c r="B346" s="154" t="s">
        <v>1977</v>
      </c>
      <c r="C346" s="154" t="s">
        <v>1641</v>
      </c>
      <c r="D346" s="179">
        <v>-23397680799</v>
      </c>
      <c r="E346" s="179">
        <v>73381257932</v>
      </c>
      <c r="F346" s="179">
        <v>53426504489</v>
      </c>
      <c r="G346" s="179">
        <v>268970059928</v>
      </c>
      <c r="H346" s="179">
        <v>19260182169</v>
      </c>
      <c r="I346" s="179">
        <v>45883483757</v>
      </c>
      <c r="J346" s="179">
        <v>87909464905</v>
      </c>
      <c r="K346" s="179">
        <v>121832078496</v>
      </c>
      <c r="L346" s="179">
        <f>VLOOKUP(A346,Sheet1!$A$1:$E$2000,5,FALSE)</f>
        <v>8232170844</v>
      </c>
      <c r="M346" s="21">
        <f t="shared" si="41"/>
        <v>1.8231662930380332</v>
      </c>
      <c r="N346" s="21">
        <f t="shared" si="42"/>
        <v>-0.3747247587453636</v>
      </c>
      <c r="O346" s="21">
        <f t="shared" si="43"/>
        <v>0.64542797148744235</v>
      </c>
      <c r="P346" s="21">
        <f t="shared" si="44"/>
        <v>-0.54704223017010534</v>
      </c>
      <c r="Q346" s="21">
        <f t="shared" si="45"/>
        <v>-0.57258084208310378</v>
      </c>
      <c r="R346" s="23">
        <f t="shared" si="46"/>
        <v>-0.36200962977286671</v>
      </c>
      <c r="S346" s="23">
        <f t="shared" si="47"/>
        <v>-0.36425774235198594</v>
      </c>
      <c r="T346" s="11">
        <f t="shared" si="48"/>
        <v>263857198002</v>
      </c>
    </row>
    <row r="347" spans="1:20">
      <c r="A347" s="154" t="s">
        <v>287</v>
      </c>
      <c r="B347" s="154" t="s">
        <v>3699</v>
      </c>
      <c r="C347" s="154" t="s">
        <v>1641</v>
      </c>
      <c r="D347" s="179">
        <v>1050550370</v>
      </c>
      <c r="E347" s="179">
        <v>899308081</v>
      </c>
      <c r="F347" s="179">
        <v>77434033</v>
      </c>
      <c r="G347" s="179">
        <v>3630933775</v>
      </c>
      <c r="H347" s="179">
        <v>1206577985</v>
      </c>
      <c r="I347" s="179">
        <v>310623943</v>
      </c>
      <c r="J347" s="179">
        <v>313465483</v>
      </c>
      <c r="K347" s="179">
        <v>3867607368</v>
      </c>
      <c r="L347" s="179">
        <f>VLOOKUP(A347,Sheet1!$A$1:$E$2000,5,FALSE)</f>
        <v>157632889</v>
      </c>
      <c r="M347" s="21">
        <f t="shared" si="41"/>
        <v>0.14851988010817607</v>
      </c>
      <c r="N347" s="21">
        <f t="shared" si="42"/>
        <v>-0.65459673991298206</v>
      </c>
      <c r="O347" s="21">
        <f t="shared" si="43"/>
        <v>3.0481616526418041</v>
      </c>
      <c r="P347" s="21">
        <f t="shared" si="44"/>
        <v>6.5182569461763318E-2</v>
      </c>
      <c r="Q347" s="21">
        <f t="shared" si="45"/>
        <v>-0.86935540764072539</v>
      </c>
      <c r="R347" s="23">
        <f t="shared" si="46"/>
        <v>-0.11724240251452962</v>
      </c>
      <c r="S347" s="23">
        <f t="shared" si="47"/>
        <v>-0.20035660916171405</v>
      </c>
      <c r="T347" s="11">
        <f t="shared" si="48"/>
        <v>4649329683</v>
      </c>
    </row>
    <row r="348" spans="1:20">
      <c r="A348" s="154" t="s">
        <v>288</v>
      </c>
      <c r="B348" s="154" t="s">
        <v>1979</v>
      </c>
      <c r="C348" s="154" t="s">
        <v>1641</v>
      </c>
      <c r="D348" s="179">
        <v>-1377198128</v>
      </c>
      <c r="E348" s="179">
        <v>-31826011659</v>
      </c>
      <c r="F348" s="179">
        <v>29603546710</v>
      </c>
      <c r="G348" s="179">
        <v>-301090124462</v>
      </c>
      <c r="H348" s="179">
        <v>5670247281</v>
      </c>
      <c r="I348" s="179">
        <v>13261282241</v>
      </c>
      <c r="J348" s="179">
        <v>84363933580</v>
      </c>
      <c r="K348" s="179">
        <v>5150202756</v>
      </c>
      <c r="L348" s="179">
        <f>VLOOKUP(A348,Sheet1!$A$1:$E$2000,5,FALSE)</f>
        <v>6716557782</v>
      </c>
      <c r="M348" s="21">
        <f t="shared" si="41"/>
        <v>5.1172342350148767</v>
      </c>
      <c r="N348" s="21">
        <f t="shared" si="42"/>
        <v>1.4166806190825321</v>
      </c>
      <c r="O348" s="21">
        <f t="shared" si="43"/>
        <v>1.8497914255490908</v>
      </c>
      <c r="P348" s="21">
        <f t="shared" si="44"/>
        <v>1.017105186578944</v>
      </c>
      <c r="Q348" s="21">
        <f t="shared" si="45"/>
        <v>0.18452643229617202</v>
      </c>
      <c r="R348" s="23">
        <f t="shared" si="46"/>
        <v>1.3620194964977841</v>
      </c>
      <c r="S348" s="23">
        <f t="shared" si="47"/>
        <v>-1.3678642479945868</v>
      </c>
      <c r="T348" s="11">
        <f t="shared" si="48"/>
        <v>109491976359</v>
      </c>
    </row>
    <row r="349" spans="1:20">
      <c r="A349" s="154" t="s">
        <v>730</v>
      </c>
      <c r="B349" s="154" t="s">
        <v>1980</v>
      </c>
      <c r="C349" s="154" t="s">
        <v>1641</v>
      </c>
      <c r="D349" s="179">
        <v>37517196061</v>
      </c>
      <c r="E349" s="179">
        <v>51940629621</v>
      </c>
      <c r="F349" s="179">
        <v>57360423498</v>
      </c>
      <c r="G349" s="179">
        <v>57589615514</v>
      </c>
      <c r="H349" s="179">
        <v>143764651147</v>
      </c>
      <c r="I349" s="179">
        <v>52616577752</v>
      </c>
      <c r="J349" s="179">
        <v>3141931202</v>
      </c>
      <c r="K349" s="179">
        <v>10358558531</v>
      </c>
      <c r="L349" s="179">
        <f>VLOOKUP(A349,Sheet1!$A$1:$E$2000,5,FALSE)</f>
        <v>122270705346</v>
      </c>
      <c r="M349" s="21">
        <f t="shared" si="41"/>
        <v>2.8319668376402656</v>
      </c>
      <c r="N349" s="21">
        <f t="shared" si="42"/>
        <v>1.3013860939542961E-2</v>
      </c>
      <c r="O349" s="21">
        <f t="shared" si="43"/>
        <v>-0.94522475584390431</v>
      </c>
      <c r="P349" s="21">
        <f t="shared" si="44"/>
        <v>-0.82013148657882873</v>
      </c>
      <c r="Q349" s="21">
        <f t="shared" si="45"/>
        <v>-0.14950786323003937</v>
      </c>
      <c r="R349" s="23">
        <f t="shared" si="46"/>
        <v>-0.47520879082839018</v>
      </c>
      <c r="S349" s="23">
        <f t="shared" si="47"/>
        <v>-0.39357944050527605</v>
      </c>
      <c r="T349" s="11">
        <f t="shared" si="48"/>
        <v>188387772831</v>
      </c>
    </row>
    <row r="350" spans="1:20">
      <c r="A350" s="154" t="s">
        <v>1474</v>
      </c>
      <c r="B350" s="154" t="s">
        <v>1981</v>
      </c>
      <c r="C350" s="154" t="s">
        <v>1641</v>
      </c>
      <c r="D350" s="179">
        <v>17825911462</v>
      </c>
      <c r="E350" s="179">
        <v>31367474306</v>
      </c>
      <c r="F350" s="179">
        <v>31700507063</v>
      </c>
      <c r="G350" s="179">
        <v>15299345881</v>
      </c>
      <c r="H350" s="179">
        <v>15300133019</v>
      </c>
      <c r="I350" s="179">
        <v>25764020418</v>
      </c>
      <c r="J350" s="179">
        <v>34798300106</v>
      </c>
      <c r="K350" s="179">
        <v>20460544497</v>
      </c>
      <c r="L350" s="179">
        <f>VLOOKUP(A350,Sheet1!$A$1:$E$2000,5,FALSE)</f>
        <v>32395087833</v>
      </c>
      <c r="M350" s="21">
        <f t="shared" si="41"/>
        <v>-0.14169140514269205</v>
      </c>
      <c r="N350" s="21">
        <f t="shared" si="42"/>
        <v>-0.17863898869690525</v>
      </c>
      <c r="O350" s="21">
        <f t="shared" si="43"/>
        <v>9.7720614905105502E-2</v>
      </c>
      <c r="P350" s="21">
        <f t="shared" si="44"/>
        <v>0.33734766545866551</v>
      </c>
      <c r="Q350" s="21">
        <f t="shared" si="45"/>
        <v>1.1173075941739301</v>
      </c>
      <c r="R350" s="23">
        <f t="shared" si="46"/>
        <v>0.40696552464807495</v>
      </c>
      <c r="S350" s="23">
        <f t="shared" si="47"/>
        <v>0.210857564924674</v>
      </c>
      <c r="T350" s="11">
        <f t="shared" si="48"/>
        <v>113417952854</v>
      </c>
    </row>
    <row r="351" spans="1:20">
      <c r="A351" s="154" t="s">
        <v>289</v>
      </c>
      <c r="B351" s="154" t="s">
        <v>1982</v>
      </c>
      <c r="C351" s="154" t="s">
        <v>1641</v>
      </c>
      <c r="D351" s="179">
        <v>14082091492</v>
      </c>
      <c r="E351" s="179">
        <v>16153357929</v>
      </c>
      <c r="F351" s="179">
        <v>10363039260</v>
      </c>
      <c r="G351" s="179">
        <v>15484498236</v>
      </c>
      <c r="H351" s="179">
        <v>11462939924</v>
      </c>
      <c r="I351" s="179">
        <v>15240671169</v>
      </c>
      <c r="J351" s="179">
        <v>10589549958</v>
      </c>
      <c r="K351" s="179">
        <v>23142656274</v>
      </c>
      <c r="L351" s="179">
        <f>VLOOKUP(A351,Sheet1!$A$1:$E$2000,5,FALSE)</f>
        <v>10046982893</v>
      </c>
      <c r="M351" s="21">
        <f t="shared" si="41"/>
        <v>-0.18599165965424477</v>
      </c>
      <c r="N351" s="21">
        <f t="shared" si="42"/>
        <v>-5.6501364237181946E-2</v>
      </c>
      <c r="O351" s="21">
        <f t="shared" si="43"/>
        <v>2.1857554749821529E-2</v>
      </c>
      <c r="P351" s="21">
        <f t="shared" si="44"/>
        <v>0.49456933775196565</v>
      </c>
      <c r="Q351" s="21">
        <f t="shared" si="45"/>
        <v>-0.12352477116585123</v>
      </c>
      <c r="R351" s="23">
        <f t="shared" si="46"/>
        <v>0.1733752059021495</v>
      </c>
      <c r="S351" s="23">
        <f t="shared" si="47"/>
        <v>0.10392118164982933</v>
      </c>
      <c r="T351" s="11">
        <f t="shared" si="48"/>
        <v>59019860294</v>
      </c>
    </row>
    <row r="352" spans="1:20">
      <c r="A352" s="154" t="s">
        <v>290</v>
      </c>
      <c r="B352" s="154" t="s">
        <v>4293</v>
      </c>
      <c r="C352" s="154" t="s">
        <v>1641</v>
      </c>
      <c r="D352" s="179">
        <v>2683336380</v>
      </c>
      <c r="E352" s="179">
        <v>75488008</v>
      </c>
      <c r="F352" s="179">
        <v>1553613448</v>
      </c>
      <c r="G352" s="179">
        <v>648406189</v>
      </c>
      <c r="H352" s="179">
        <v>3529568092</v>
      </c>
      <c r="I352" s="179">
        <v>233081013</v>
      </c>
      <c r="J352" s="179">
        <v>3444629299</v>
      </c>
      <c r="K352" s="179">
        <v>15127736958</v>
      </c>
      <c r="L352" s="179">
        <f>VLOOKUP(A352,Sheet1!$A$1:$E$2000,5,FALSE)</f>
        <v>1365504174</v>
      </c>
      <c r="M352" s="21">
        <f t="shared" si="41"/>
        <v>0.31536549733656577</v>
      </c>
      <c r="N352" s="21">
        <f t="shared" si="42"/>
        <v>2.0876561612276219</v>
      </c>
      <c r="O352" s="21">
        <f t="shared" si="43"/>
        <v>1.2171726843857753</v>
      </c>
      <c r="P352" s="21">
        <f t="shared" si="44"/>
        <v>22.330648619086514</v>
      </c>
      <c r="Q352" s="21">
        <f t="shared" si="45"/>
        <v>-0.61312428648281192</v>
      </c>
      <c r="R352" s="23">
        <f t="shared" si="46"/>
        <v>2.4785946536455778</v>
      </c>
      <c r="S352" s="23">
        <f t="shared" si="47"/>
        <v>2.4735127209517915</v>
      </c>
      <c r="T352" s="11">
        <f t="shared" si="48"/>
        <v>20170951444</v>
      </c>
    </row>
    <row r="353" spans="1:20">
      <c r="A353" s="154" t="s">
        <v>292</v>
      </c>
      <c r="B353" s="154" t="s">
        <v>1985</v>
      </c>
      <c r="C353" s="154" t="s">
        <v>1641</v>
      </c>
      <c r="D353" s="179">
        <v>17556939159</v>
      </c>
      <c r="E353" s="179">
        <v>17920664470</v>
      </c>
      <c r="F353" s="179">
        <v>50642589723</v>
      </c>
      <c r="G353" s="179">
        <v>55693813022</v>
      </c>
      <c r="H353" s="179">
        <v>31013917653</v>
      </c>
      <c r="I353" s="179">
        <v>40637021065</v>
      </c>
      <c r="J353" s="179">
        <v>45245053457</v>
      </c>
      <c r="K353" s="179">
        <v>43337124081</v>
      </c>
      <c r="L353" s="179">
        <f>VLOOKUP(A353,Sheet1!$A$1:$E$2000,5,FALSE)</f>
        <v>32009755908</v>
      </c>
      <c r="M353" s="21">
        <f t="shared" si="41"/>
        <v>0.76647634146990329</v>
      </c>
      <c r="N353" s="21">
        <f t="shared" si="42"/>
        <v>1.2676068252395554</v>
      </c>
      <c r="O353" s="21">
        <f t="shared" si="43"/>
        <v>-0.10658096861797409</v>
      </c>
      <c r="P353" s="21">
        <f t="shared" si="44"/>
        <v>-0.22186825197475524</v>
      </c>
      <c r="Q353" s="21">
        <f t="shared" si="45"/>
        <v>3.2109398952494858E-2</v>
      </c>
      <c r="R353" s="23">
        <f t="shared" si="46"/>
        <v>-0.12201199752166013</v>
      </c>
      <c r="S353" s="23">
        <f t="shared" si="47"/>
        <v>3.8371429459696182E-2</v>
      </c>
      <c r="T353" s="11">
        <f t="shared" si="48"/>
        <v>161228954511</v>
      </c>
    </row>
    <row r="354" spans="1:20">
      <c r="A354" s="154" t="s">
        <v>294</v>
      </c>
      <c r="B354" s="154" t="s">
        <v>1987</v>
      </c>
      <c r="C354" s="154" t="s">
        <v>1641</v>
      </c>
      <c r="D354" s="179">
        <v>27251661743</v>
      </c>
      <c r="E354" s="179">
        <v>67467391297</v>
      </c>
      <c r="F354" s="179">
        <v>19229769177</v>
      </c>
      <c r="G354" s="179">
        <v>68547810014</v>
      </c>
      <c r="H354" s="179">
        <v>19229830261</v>
      </c>
      <c r="I354" s="179">
        <v>71046793449</v>
      </c>
      <c r="J354" s="179">
        <v>28087316585</v>
      </c>
      <c r="K354" s="179">
        <v>97603771698</v>
      </c>
      <c r="L354" s="179">
        <f>VLOOKUP(A354,Sheet1!$A$1:$E$2000,5,FALSE)</f>
        <v>36678969722</v>
      </c>
      <c r="M354" s="21">
        <f t="shared" si="41"/>
        <v>-0.29436118639849651</v>
      </c>
      <c r="N354" s="21">
        <f t="shared" si="42"/>
        <v>5.3053809895257674E-2</v>
      </c>
      <c r="O354" s="21">
        <f t="shared" si="43"/>
        <v>0.46061641855764851</v>
      </c>
      <c r="P354" s="21">
        <f t="shared" si="44"/>
        <v>0.42387877421708581</v>
      </c>
      <c r="Q354" s="21">
        <f t="shared" si="45"/>
        <v>0.90739955705113962</v>
      </c>
      <c r="R354" s="23">
        <f t="shared" si="46"/>
        <v>0.51737210382458476</v>
      </c>
      <c r="S354" s="23">
        <f t="shared" si="47"/>
        <v>0.33782557969385052</v>
      </c>
      <c r="T354" s="11">
        <f t="shared" si="48"/>
        <v>233416851454</v>
      </c>
    </row>
    <row r="355" spans="1:20">
      <c r="A355" s="154" t="s">
        <v>295</v>
      </c>
      <c r="B355" s="154" t="s">
        <v>1988</v>
      </c>
      <c r="C355" s="154" t="s">
        <v>1641</v>
      </c>
      <c r="D355" s="179">
        <v>28611123998</v>
      </c>
      <c r="E355" s="179">
        <v>22179161827</v>
      </c>
      <c r="F355" s="179">
        <v>27567872292</v>
      </c>
      <c r="G355" s="179">
        <v>27189745626</v>
      </c>
      <c r="H355" s="179">
        <v>27044154887</v>
      </c>
      <c r="I355" s="179">
        <v>38915232662</v>
      </c>
      <c r="J355" s="179">
        <v>23422671477</v>
      </c>
      <c r="K355" s="179">
        <v>30533519562</v>
      </c>
      <c r="L355" s="179">
        <f>VLOOKUP(A355,Sheet1!$A$1:$E$2000,5,FALSE)</f>
        <v>33533500991</v>
      </c>
      <c r="M355" s="21">
        <f t="shared" si="41"/>
        <v>-5.4767827755020586E-2</v>
      </c>
      <c r="N355" s="21">
        <f t="shared" si="42"/>
        <v>0.7545853610494061</v>
      </c>
      <c r="O355" s="21">
        <f t="shared" si="43"/>
        <v>-0.15036346552587984</v>
      </c>
      <c r="P355" s="21">
        <f t="shared" si="44"/>
        <v>0.12297922834565028</v>
      </c>
      <c r="Q355" s="21">
        <f t="shared" si="45"/>
        <v>0.23995373976797474</v>
      </c>
      <c r="R355" s="23">
        <f t="shared" si="46"/>
        <v>6.9532957904945736E-2</v>
      </c>
      <c r="S355" s="23">
        <f t="shared" si="47"/>
        <v>0.21565482306310257</v>
      </c>
      <c r="T355" s="11">
        <f t="shared" si="48"/>
        <v>126404924692</v>
      </c>
    </row>
    <row r="356" spans="1:20">
      <c r="A356" s="154" t="s">
        <v>296</v>
      </c>
      <c r="B356" s="154" t="s">
        <v>1989</v>
      </c>
      <c r="C356" s="154" t="s">
        <v>1641</v>
      </c>
      <c r="D356" s="179">
        <v>2632545663</v>
      </c>
      <c r="E356" s="179">
        <v>7492462895</v>
      </c>
      <c r="F356" s="179">
        <v>4355446212</v>
      </c>
      <c r="G356" s="179">
        <v>-374227058</v>
      </c>
      <c r="H356" s="179">
        <v>2517136335</v>
      </c>
      <c r="I356" s="179">
        <v>6366769065</v>
      </c>
      <c r="J356" s="179">
        <v>5169880489</v>
      </c>
      <c r="K356" s="179">
        <v>52398030146</v>
      </c>
      <c r="L356" s="179">
        <f>VLOOKUP(A356,Sheet1!$A$1:$E$2000,5,FALSE)</f>
        <v>27411739659</v>
      </c>
      <c r="M356" s="21">
        <f t="shared" si="41"/>
        <v>-4.3839440136617301E-2</v>
      </c>
      <c r="N356" s="21">
        <f t="shared" si="42"/>
        <v>-0.15024349746879861</v>
      </c>
      <c r="O356" s="21">
        <f t="shared" si="43"/>
        <v>0.18699215587971083</v>
      </c>
      <c r="P356" s="21">
        <f t="shared" si="44"/>
        <v>141.01667978267889</v>
      </c>
      <c r="Q356" s="21">
        <f t="shared" si="45"/>
        <v>9.8900496480259186</v>
      </c>
      <c r="R356" s="23">
        <f t="shared" si="46"/>
        <v>12.077100881576595</v>
      </c>
      <c r="S356" s="23">
        <f t="shared" si="47"/>
        <v>5.5290261692957445</v>
      </c>
      <c r="T356" s="11">
        <f t="shared" si="48"/>
        <v>91346419359</v>
      </c>
    </row>
    <row r="357" spans="1:20">
      <c r="A357" s="154" t="s">
        <v>297</v>
      </c>
      <c r="B357" s="154" t="s">
        <v>1990</v>
      </c>
      <c r="C357" s="154" t="s">
        <v>1641</v>
      </c>
      <c r="D357" s="179">
        <v>88335625792</v>
      </c>
      <c r="E357" s="179">
        <v>242314779632</v>
      </c>
      <c r="F357" s="179">
        <v>91861259757</v>
      </c>
      <c r="G357" s="179">
        <v>39156078466</v>
      </c>
      <c r="H357" s="179">
        <v>78895576483</v>
      </c>
      <c r="I357" s="179">
        <v>222677526659</v>
      </c>
      <c r="J357" s="179">
        <v>76126828134</v>
      </c>
      <c r="K357" s="179">
        <v>68774955686</v>
      </c>
      <c r="L357" s="179">
        <f>VLOOKUP(A357,Sheet1!$A$1:$E$2000,5,FALSE)</f>
        <v>115750725459</v>
      </c>
      <c r="M357" s="21">
        <f t="shared" si="41"/>
        <v>-0.10686570932579419</v>
      </c>
      <c r="N357" s="21">
        <f t="shared" si="42"/>
        <v>-8.1040260948270743E-2</v>
      </c>
      <c r="O357" s="21">
        <f t="shared" si="43"/>
        <v>-0.17128473596619717</v>
      </c>
      <c r="P357" s="21">
        <f t="shared" si="44"/>
        <v>0.75643114378061782</v>
      </c>
      <c r="Q357" s="21">
        <f t="shared" si="45"/>
        <v>0.46713834436511598</v>
      </c>
      <c r="R357" s="23">
        <f t="shared" si="46"/>
        <v>0.24171735523783711</v>
      </c>
      <c r="S357" s="23">
        <f t="shared" si="47"/>
        <v>6.8775844534531672E-2</v>
      </c>
      <c r="T357" s="11">
        <f t="shared" si="48"/>
        <v>483330035938</v>
      </c>
    </row>
    <row r="358" spans="1:20">
      <c r="A358" s="154" t="s">
        <v>298</v>
      </c>
      <c r="B358" s="154" t="s">
        <v>1991</v>
      </c>
      <c r="C358" s="154" t="s">
        <v>1641</v>
      </c>
      <c r="D358" s="179">
        <v>888617614</v>
      </c>
      <c r="E358" s="179">
        <v>-149911932821</v>
      </c>
      <c r="F358" s="179">
        <v>-120219519026</v>
      </c>
      <c r="G358" s="179">
        <v>-316694115932</v>
      </c>
      <c r="H358" s="179">
        <v>2834656742</v>
      </c>
      <c r="I358" s="179">
        <v>4968804567</v>
      </c>
      <c r="J358" s="179">
        <v>6627363721</v>
      </c>
      <c r="K358" s="179">
        <v>-9325339524</v>
      </c>
      <c r="L358" s="179">
        <f>VLOOKUP(A358,Sheet1!$A$1:$E$2000,5,FALSE)</f>
        <v>6225213271</v>
      </c>
      <c r="M358" s="21">
        <f t="shared" si="41"/>
        <v>2.1899623610206764</v>
      </c>
      <c r="N358" s="21">
        <f t="shared" si="42"/>
        <v>1.0331448235874119</v>
      </c>
      <c r="O358" s="21">
        <f t="shared" si="43"/>
        <v>1.0551271854578514</v>
      </c>
      <c r="P358" s="21">
        <f t="shared" si="44"/>
        <v>0.9705541118231501</v>
      </c>
      <c r="Q358" s="21">
        <f t="shared" si="45"/>
        <v>1.1961083254855696</v>
      </c>
      <c r="R358" s="23">
        <f t="shared" si="46"/>
        <v>1.0081257965601016</v>
      </c>
      <c r="S358" s="23">
        <f t="shared" si="47"/>
        <v>-1.0145482436017943</v>
      </c>
      <c r="T358" s="11">
        <f t="shared" si="48"/>
        <v>8496042035</v>
      </c>
    </row>
    <row r="359" spans="1:20">
      <c r="A359" s="154" t="s">
        <v>299</v>
      </c>
      <c r="B359" s="154" t="s">
        <v>1992</v>
      </c>
      <c r="C359" s="154" t="s">
        <v>1641</v>
      </c>
      <c r="D359" s="179">
        <v>38297251271</v>
      </c>
      <c r="E359" s="179">
        <v>74301627597</v>
      </c>
      <c r="F359" s="179">
        <v>130031683813</v>
      </c>
      <c r="G359" s="179">
        <v>107723858449</v>
      </c>
      <c r="H359" s="179">
        <v>51181028655</v>
      </c>
      <c r="I359" s="179">
        <v>84275047329</v>
      </c>
      <c r="J359" s="179">
        <v>106633532933</v>
      </c>
      <c r="K359" s="179">
        <v>75363407360</v>
      </c>
      <c r="L359" s="179">
        <f>VLOOKUP(A359,Sheet1!$A$1:$E$2000,5,FALSE)</f>
        <v>64457153397</v>
      </c>
      <c r="M359" s="21">
        <f t="shared" si="41"/>
        <v>0.33641519838673228</v>
      </c>
      <c r="N359" s="21">
        <f t="shared" si="42"/>
        <v>0.13422881913292956</v>
      </c>
      <c r="O359" s="21">
        <f t="shared" si="43"/>
        <v>-0.17994192026036623</v>
      </c>
      <c r="P359" s="21">
        <f t="shared" si="44"/>
        <v>-0.3004018938322795</v>
      </c>
      <c r="Q359" s="21">
        <f t="shared" si="45"/>
        <v>0.25939542621332257</v>
      </c>
      <c r="R359" s="23">
        <f t="shared" si="46"/>
        <v>-0.14703046101839262</v>
      </c>
      <c r="S359" s="23">
        <f t="shared" si="47"/>
        <v>-8.9497904207194834E-2</v>
      </c>
      <c r="T359" s="11">
        <f t="shared" si="48"/>
        <v>330729141019</v>
      </c>
    </row>
    <row r="360" spans="1:20">
      <c r="A360" s="154" t="s">
        <v>300</v>
      </c>
      <c r="B360" s="154" t="s">
        <v>1993</v>
      </c>
      <c r="C360" s="154" t="s">
        <v>1641</v>
      </c>
      <c r="D360" s="179">
        <v>37659833390</v>
      </c>
      <c r="E360" s="179">
        <v>38088355964</v>
      </c>
      <c r="F360" s="179">
        <v>73912485080</v>
      </c>
      <c r="G360" s="179">
        <v>52917639051</v>
      </c>
      <c r="H360" s="179">
        <v>91399930620</v>
      </c>
      <c r="I360" s="179">
        <v>76737246272</v>
      </c>
      <c r="J360" s="179">
        <v>92453942683</v>
      </c>
      <c r="K360" s="179">
        <v>101479626863</v>
      </c>
      <c r="L360" s="179">
        <f>VLOOKUP(A360,Sheet1!$A$1:$E$2000,5,FALSE)</f>
        <v>99340250160</v>
      </c>
      <c r="M360" s="21">
        <f t="shared" si="41"/>
        <v>1.4269871210919873</v>
      </c>
      <c r="N360" s="21">
        <f t="shared" si="42"/>
        <v>1.0147166851866696</v>
      </c>
      <c r="O360" s="21">
        <f t="shared" si="43"/>
        <v>0.25085690980260572</v>
      </c>
      <c r="P360" s="21">
        <f t="shared" si="44"/>
        <v>0.91768999303233867</v>
      </c>
      <c r="Q360" s="21">
        <f t="shared" si="45"/>
        <v>8.6874459161378301E-2</v>
      </c>
      <c r="R360" s="23">
        <f t="shared" si="46"/>
        <v>0.34387456411824102</v>
      </c>
      <c r="S360" s="23">
        <f t="shared" si="47"/>
        <v>0.4435602380096475</v>
      </c>
      <c r="T360" s="11">
        <f t="shared" si="48"/>
        <v>370011065978</v>
      </c>
    </row>
    <row r="361" spans="1:20">
      <c r="A361" s="154" t="s">
        <v>301</v>
      </c>
      <c r="B361" s="154" t="s">
        <v>1994</v>
      </c>
      <c r="C361" s="154" t="s">
        <v>1641</v>
      </c>
      <c r="D361" s="179">
        <v>275464088</v>
      </c>
      <c r="E361" s="179">
        <v>-99207052933</v>
      </c>
      <c r="F361" s="179">
        <v>-92731683046</v>
      </c>
      <c r="G361" s="179">
        <v>-133538652259</v>
      </c>
      <c r="H361" s="179">
        <v>33771324377</v>
      </c>
      <c r="I361" s="179">
        <v>21174625558</v>
      </c>
      <c r="J361" s="179">
        <v>1885765024</v>
      </c>
      <c r="K361" s="179">
        <v>6038418861</v>
      </c>
      <c r="L361" s="179">
        <f>VLOOKUP(A361,Sheet1!$A$1:$E$2000,5,FALSE)</f>
        <v>31896490601</v>
      </c>
      <c r="M361" s="21">
        <f t="shared" si="41"/>
        <v>121.59792055725245</v>
      </c>
      <c r="N361" s="21">
        <f t="shared" si="42"/>
        <v>1.2134387115833427</v>
      </c>
      <c r="O361" s="21">
        <f t="shared" si="43"/>
        <v>1.0203357144188201</v>
      </c>
      <c r="P361" s="21">
        <f t="shared" si="44"/>
        <v>1.0452185098385478</v>
      </c>
      <c r="Q361" s="21">
        <f t="shared" si="45"/>
        <v>-5.5515553819288702E-2</v>
      </c>
      <c r="R361" s="23">
        <f t="shared" si="46"/>
        <v>1.2068617095435055</v>
      </c>
      <c r="S361" s="23">
        <f t="shared" si="47"/>
        <v>-1.2090984987993416</v>
      </c>
      <c r="T361" s="11">
        <f t="shared" si="48"/>
        <v>60995300044</v>
      </c>
    </row>
    <row r="362" spans="1:20">
      <c r="A362" s="154" t="s">
        <v>752</v>
      </c>
      <c r="B362" s="154" t="s">
        <v>4110</v>
      </c>
      <c r="C362" s="154" t="s">
        <v>1641</v>
      </c>
      <c r="D362" s="179">
        <v>8686577042</v>
      </c>
      <c r="E362" s="179">
        <v>20724614651</v>
      </c>
      <c r="F362" s="179">
        <v>17230010148</v>
      </c>
      <c r="G362" s="179">
        <v>4251776072</v>
      </c>
      <c r="H362" s="179">
        <v>78963044765</v>
      </c>
      <c r="I362" s="179">
        <v>17604243984</v>
      </c>
      <c r="J362" s="179">
        <v>46026753751</v>
      </c>
      <c r="K362" s="179">
        <v>124320344285</v>
      </c>
      <c r="L362" s="179">
        <f>VLOOKUP(A362,Sheet1!$A$1:$E$2000,5,FALSE)</f>
        <v>0</v>
      </c>
      <c r="M362" s="21">
        <f t="shared" si="41"/>
        <v>8.0902370845512621</v>
      </c>
      <c r="N362" s="21">
        <f t="shared" si="42"/>
        <v>-0.15056350718923675</v>
      </c>
      <c r="O362" s="21">
        <f t="shared" si="43"/>
        <v>1.671313211985695</v>
      </c>
      <c r="P362" s="21">
        <f t="shared" si="44"/>
        <v>28.239626494845186</v>
      </c>
      <c r="Q362" s="21">
        <f t="shared" si="45"/>
        <v>-1</v>
      </c>
      <c r="R362" s="23">
        <f t="shared" si="46"/>
        <v>0.69592697170687567</v>
      </c>
      <c r="S362" s="23">
        <f t="shared" si="47"/>
        <v>0.55114468860917842</v>
      </c>
      <c r="T362" s="11">
        <f t="shared" si="48"/>
        <v>187951342020</v>
      </c>
    </row>
    <row r="363" spans="1:20">
      <c r="A363" s="154" t="s">
        <v>303</v>
      </c>
      <c r="B363" s="154" t="s">
        <v>1997</v>
      </c>
      <c r="C363" s="154" t="s">
        <v>1641</v>
      </c>
      <c r="D363" s="179">
        <v>4067429562</v>
      </c>
      <c r="E363" s="179">
        <v>10700392974</v>
      </c>
      <c r="F363" s="179">
        <v>13249320404</v>
      </c>
      <c r="G363" s="179">
        <v>12392413324</v>
      </c>
      <c r="H363" s="179">
        <v>6986797223</v>
      </c>
      <c r="I363" s="179">
        <v>32346503274</v>
      </c>
      <c r="J363" s="179">
        <v>4136449596</v>
      </c>
      <c r="K363" s="179">
        <v>5775699884</v>
      </c>
      <c r="L363" s="179">
        <f>VLOOKUP(A363,Sheet1!$A$1:$E$2000,5,FALSE)</f>
        <v>11611150152</v>
      </c>
      <c r="M363" s="21">
        <f t="shared" si="41"/>
        <v>0.71774264716818226</v>
      </c>
      <c r="N363" s="21">
        <f t="shared" si="42"/>
        <v>2.0229266675154918</v>
      </c>
      <c r="O363" s="21">
        <f t="shared" si="43"/>
        <v>-0.6877991119641732</v>
      </c>
      <c r="P363" s="21">
        <f t="shared" si="44"/>
        <v>-0.53393259787305658</v>
      </c>
      <c r="Q363" s="21">
        <f t="shared" si="45"/>
        <v>0.66187020767927618</v>
      </c>
      <c r="R363" s="23">
        <f t="shared" si="46"/>
        <v>-0.34035339610224302</v>
      </c>
      <c r="S363" s="23">
        <f t="shared" si="47"/>
        <v>0.24327580807789473</v>
      </c>
      <c r="T363" s="11">
        <f t="shared" si="48"/>
        <v>53869802906</v>
      </c>
    </row>
    <row r="364" spans="1:20">
      <c r="A364" s="154" t="s">
        <v>3491</v>
      </c>
      <c r="B364" s="154" t="s">
        <v>4130</v>
      </c>
      <c r="C364" s="154" t="s">
        <v>1641</v>
      </c>
      <c r="D364" s="179">
        <v>14976216777</v>
      </c>
      <c r="E364" s="179">
        <v>38572922857</v>
      </c>
      <c r="F364" s="179">
        <v>9248558768</v>
      </c>
      <c r="G364" s="179">
        <v>-17516391494</v>
      </c>
      <c r="H364" s="179">
        <v>-34754956400</v>
      </c>
      <c r="I364" s="179">
        <v>-19236596113</v>
      </c>
      <c r="J364" s="179">
        <v>-20572628323</v>
      </c>
      <c r="K364" s="179">
        <v>-18567295906</v>
      </c>
      <c r="L364" s="179">
        <f>VLOOKUP(A364,Sheet1!$A$1:$E$2000,5,FALSE)</f>
        <v>-46298343704</v>
      </c>
      <c r="M364" s="21">
        <f t="shared" si="41"/>
        <v>-3.3206766379994956</v>
      </c>
      <c r="N364" s="21">
        <f t="shared" si="42"/>
        <v>-1.4987072456063322</v>
      </c>
      <c r="O364" s="21">
        <f t="shared" si="43"/>
        <v>-3.2244145103106514</v>
      </c>
      <c r="P364" s="21">
        <f t="shared" si="44"/>
        <v>-5.9995485506245561E-2</v>
      </c>
      <c r="Q364" s="21">
        <f t="shared" si="45"/>
        <v>-0.33213643461799885</v>
      </c>
      <c r="R364" s="23">
        <f t="shared" si="46"/>
        <v>-0.98588398541011879</v>
      </c>
      <c r="S364" s="23">
        <f t="shared" si="47"/>
        <v>22.523148274189182</v>
      </c>
      <c r="T364" s="11">
        <f t="shared" si="48"/>
        <v>-104674864046</v>
      </c>
    </row>
    <row r="365" spans="1:20">
      <c r="A365" s="154" t="s">
        <v>304</v>
      </c>
      <c r="B365" s="154" t="s">
        <v>1998</v>
      </c>
      <c r="C365" s="154" t="s">
        <v>1641</v>
      </c>
      <c r="D365" s="179">
        <v>-9020872410</v>
      </c>
      <c r="E365" s="179">
        <v>-21049524</v>
      </c>
      <c r="F365" s="179">
        <v>5869720426</v>
      </c>
      <c r="G365" s="179">
        <v>-24575598985</v>
      </c>
      <c r="H365" s="179">
        <v>-5321901736</v>
      </c>
      <c r="I365" s="179">
        <v>4115546283</v>
      </c>
      <c r="J365" s="179">
        <v>-2242777347</v>
      </c>
      <c r="K365" s="179">
        <v>48279341005</v>
      </c>
      <c r="L365" s="179">
        <f>VLOOKUP(A365,Sheet1!$A$1:$E$2000,5,FALSE)</f>
        <v>6460973991</v>
      </c>
      <c r="M365" s="21">
        <f t="shared" si="41"/>
        <v>0.41004578114856632</v>
      </c>
      <c r="N365" s="21">
        <f t="shared" si="42"/>
        <v>196.51730875244496</v>
      </c>
      <c r="O365" s="21">
        <f t="shared" si="43"/>
        <v>-1.3820927036091173</v>
      </c>
      <c r="P365" s="21">
        <f t="shared" si="44"/>
        <v>2.9645234703930452</v>
      </c>
      <c r="Q365" s="21">
        <f t="shared" si="45"/>
        <v>2.2140348152794229</v>
      </c>
      <c r="R365" s="23">
        <f t="shared" si="46"/>
        <v>3.1848683900245391</v>
      </c>
      <c r="S365" s="23">
        <f t="shared" si="47"/>
        <v>-3.3540889248287793</v>
      </c>
      <c r="T365" s="11">
        <f t="shared" si="48"/>
        <v>56613083932</v>
      </c>
    </row>
    <row r="366" spans="1:20">
      <c r="A366" s="154" t="s">
        <v>305</v>
      </c>
      <c r="B366" s="154" t="s">
        <v>3730</v>
      </c>
      <c r="C366" s="154" t="s">
        <v>1641</v>
      </c>
      <c r="D366" s="179">
        <v>2883231204</v>
      </c>
      <c r="E366" s="179">
        <v>937449883</v>
      </c>
      <c r="F366" s="179">
        <v>736543117</v>
      </c>
      <c r="G366" s="179">
        <v>-4193675819</v>
      </c>
      <c r="H366" s="179">
        <v>5896404966</v>
      </c>
      <c r="I366" s="179">
        <v>751417787</v>
      </c>
      <c r="J366" s="179">
        <v>1315318391</v>
      </c>
      <c r="K366" s="179">
        <v>5723979206</v>
      </c>
      <c r="L366" s="179">
        <f>VLOOKUP(A366,Sheet1!$A$1:$E$2000,5,FALSE)</f>
        <v>8985381501</v>
      </c>
      <c r="M366" s="21">
        <f t="shared" si="41"/>
        <v>1.0450683794694391</v>
      </c>
      <c r="N366" s="21">
        <f t="shared" si="42"/>
        <v>-0.19844484422427519</v>
      </c>
      <c r="O366" s="21">
        <f t="shared" si="43"/>
        <v>0.78579958272829808</v>
      </c>
      <c r="P366" s="21">
        <f t="shared" si="44"/>
        <v>2.3649074113136641</v>
      </c>
      <c r="Q366" s="21">
        <f t="shared" si="45"/>
        <v>0.52387455624431067</v>
      </c>
      <c r="R366" s="23">
        <f t="shared" si="46"/>
        <v>5.5694507884586022</v>
      </c>
      <c r="S366" s="23">
        <f t="shared" si="47"/>
        <v>3.9681602911582408</v>
      </c>
      <c r="T366" s="11">
        <f t="shared" si="48"/>
        <v>16776096885</v>
      </c>
    </row>
    <row r="367" spans="1:20">
      <c r="A367" s="154" t="s">
        <v>306</v>
      </c>
      <c r="B367" s="154" t="s">
        <v>3950</v>
      </c>
      <c r="C367" s="154" t="s">
        <v>1641</v>
      </c>
      <c r="D367" s="179">
        <v>1462797000000</v>
      </c>
      <c r="E367" s="179">
        <v>1522560000000</v>
      </c>
      <c r="F367" s="179">
        <v>1383026000000</v>
      </c>
      <c r="G367" s="179">
        <v>1703252000000</v>
      </c>
      <c r="H367" s="179">
        <v>1686692000000</v>
      </c>
      <c r="I367" s="179">
        <v>1629604000000</v>
      </c>
      <c r="J367" s="179">
        <v>1520640000000</v>
      </c>
      <c r="K367" s="179">
        <v>2565064000000</v>
      </c>
      <c r="L367" s="179">
        <f>VLOOKUP(A367,Sheet1!$A$1:$E$2000,5,FALSE)</f>
        <v>1665697000000</v>
      </c>
      <c r="M367" s="21">
        <f t="shared" si="41"/>
        <v>0.15305951543515608</v>
      </c>
      <c r="N367" s="21">
        <f t="shared" si="42"/>
        <v>7.0305275325767136E-2</v>
      </c>
      <c r="O367" s="21">
        <f t="shared" si="43"/>
        <v>9.9502106251075542E-2</v>
      </c>
      <c r="P367" s="21">
        <f t="shared" si="44"/>
        <v>0.50598032469652177</v>
      </c>
      <c r="Q367" s="21">
        <f t="shared" si="45"/>
        <v>-1.2447441500878642E-2</v>
      </c>
      <c r="R367" s="23">
        <f t="shared" si="46"/>
        <v>0.2049941650586532</v>
      </c>
      <c r="S367" s="23">
        <f t="shared" si="47"/>
        <v>0.17241995511100727</v>
      </c>
      <c r="T367" s="11">
        <f t="shared" si="48"/>
        <v>7381005000000</v>
      </c>
    </row>
    <row r="368" spans="1:20">
      <c r="A368" s="154" t="s">
        <v>307</v>
      </c>
      <c r="B368" s="154" t="s">
        <v>2001</v>
      </c>
      <c r="C368" s="154" t="s">
        <v>1641</v>
      </c>
      <c r="D368" s="179">
        <v>1704542299</v>
      </c>
      <c r="E368" s="179">
        <v>5368268534</v>
      </c>
      <c r="F368" s="179">
        <v>-274990673</v>
      </c>
      <c r="G368" s="179">
        <v>5105971324</v>
      </c>
      <c r="H368" s="179">
        <v>4010716394</v>
      </c>
      <c r="I368" s="179">
        <v>2052988750</v>
      </c>
      <c r="J368" s="179">
        <v>5165062262</v>
      </c>
      <c r="K368" s="179">
        <v>-3389630723</v>
      </c>
      <c r="L368" s="179">
        <f>VLOOKUP(A368,Sheet1!$A$1:$E$2000,5,FALSE)</f>
        <v>1910989806</v>
      </c>
      <c r="M368" s="21">
        <f t="shared" si="41"/>
        <v>1.3529579737346253</v>
      </c>
      <c r="N368" s="21">
        <f t="shared" si="42"/>
        <v>-0.61756966198740459</v>
      </c>
      <c r="O368" s="21">
        <f t="shared" si="43"/>
        <v>19.782681629351117</v>
      </c>
      <c r="P368" s="21">
        <f t="shared" si="44"/>
        <v>-1.6638562004975335</v>
      </c>
      <c r="Q368" s="21">
        <f t="shared" si="45"/>
        <v>-0.5235290610777602</v>
      </c>
      <c r="R368" s="23">
        <f t="shared" si="46"/>
        <v>-0.58306405136503969</v>
      </c>
      <c r="S368" s="23">
        <f t="shared" si="47"/>
        <v>-0.59609964830021078</v>
      </c>
      <c r="T368" s="11">
        <f t="shared" si="48"/>
        <v>5739410095</v>
      </c>
    </row>
    <row r="369" spans="1:20">
      <c r="A369" s="154" t="s">
        <v>308</v>
      </c>
      <c r="B369" s="154" t="s">
        <v>2002</v>
      </c>
      <c r="C369" s="154" t="s">
        <v>1641</v>
      </c>
      <c r="D369" s="179">
        <v>53954172882</v>
      </c>
      <c r="E369" s="179">
        <v>67492500861</v>
      </c>
      <c r="F369" s="179">
        <v>38209981420</v>
      </c>
      <c r="G369" s="179">
        <v>79360705449</v>
      </c>
      <c r="H369" s="179">
        <v>41716948339</v>
      </c>
      <c r="I369" s="179">
        <v>69180136730</v>
      </c>
      <c r="J369" s="179">
        <v>68004349873</v>
      </c>
      <c r="K369" s="179">
        <v>70777882061</v>
      </c>
      <c r="L369" s="179">
        <f>VLOOKUP(A369,Sheet1!$A$1:$E$2000,5,FALSE)</f>
        <v>61612959818</v>
      </c>
      <c r="M369" s="21">
        <f t="shared" si="41"/>
        <v>-0.22680774978727436</v>
      </c>
      <c r="N369" s="21">
        <f t="shared" si="42"/>
        <v>2.500479086522021E-2</v>
      </c>
      <c r="O369" s="21">
        <f t="shared" si="43"/>
        <v>0.77975354464330959</v>
      </c>
      <c r="P369" s="21">
        <f t="shared" si="44"/>
        <v>-0.10814953495487292</v>
      </c>
      <c r="Q369" s="21">
        <f t="shared" si="45"/>
        <v>0.47692873690858589</v>
      </c>
      <c r="R369" s="23">
        <f t="shared" si="46"/>
        <v>0.25807123377982971</v>
      </c>
      <c r="S369" s="23">
        <f t="shared" si="47"/>
        <v>0.18870785226083098</v>
      </c>
      <c r="T369" s="11">
        <f t="shared" si="48"/>
        <v>269575328482</v>
      </c>
    </row>
    <row r="370" spans="1:20">
      <c r="A370" s="154" t="s">
        <v>310</v>
      </c>
      <c r="B370" s="154" t="s">
        <v>2003</v>
      </c>
      <c r="C370" s="154" t="s">
        <v>1641</v>
      </c>
      <c r="D370" s="179">
        <v>15382945909</v>
      </c>
      <c r="E370" s="179">
        <v>12811654894</v>
      </c>
      <c r="F370" s="179">
        <v>73130669281</v>
      </c>
      <c r="G370" s="179">
        <v>119959529304</v>
      </c>
      <c r="H370" s="179">
        <v>70402356697</v>
      </c>
      <c r="I370" s="179">
        <v>34876232144</v>
      </c>
      <c r="J370" s="179">
        <v>117324577402</v>
      </c>
      <c r="K370" s="179">
        <v>27973335356</v>
      </c>
      <c r="L370" s="179">
        <f>VLOOKUP(A370,Sheet1!$A$1:$E$2000,5,FALSE)</f>
        <v>99719488125</v>
      </c>
      <c r="M370" s="21">
        <f t="shared" si="41"/>
        <v>3.5766498246483565</v>
      </c>
      <c r="N370" s="21">
        <f t="shared" si="42"/>
        <v>1.7222269435569453</v>
      </c>
      <c r="O370" s="21">
        <f t="shared" si="43"/>
        <v>0.60431428503939555</v>
      </c>
      <c r="P370" s="21">
        <f t="shared" si="44"/>
        <v>-0.76681022743003346</v>
      </c>
      <c r="Q370" s="21">
        <f t="shared" si="45"/>
        <v>0.41642258588268632</v>
      </c>
      <c r="R370" s="23">
        <f t="shared" si="46"/>
        <v>-7.0116418960024018E-2</v>
      </c>
      <c r="S370" s="23">
        <f t="shared" si="47"/>
        <v>1.2990836617051915E-2</v>
      </c>
      <c r="T370" s="11">
        <f t="shared" si="48"/>
        <v>279893633027</v>
      </c>
    </row>
    <row r="371" spans="1:20">
      <c r="A371" s="154" t="s">
        <v>4107</v>
      </c>
      <c r="B371" s="154" t="s">
        <v>4108</v>
      </c>
      <c r="C371" s="154" t="s">
        <v>1641</v>
      </c>
      <c r="D371" s="179">
        <v>1862661195</v>
      </c>
      <c r="E371" s="179">
        <v>5257797254</v>
      </c>
      <c r="F371" s="179">
        <v>3233583035</v>
      </c>
      <c r="G371" s="179">
        <v>13189076199</v>
      </c>
      <c r="H371" s="179">
        <v>3143376663</v>
      </c>
      <c r="I371" s="179">
        <v>8546322677</v>
      </c>
      <c r="J371" s="179">
        <v>5184730365</v>
      </c>
      <c r="K371" s="179">
        <v>10609584874</v>
      </c>
      <c r="L371" s="179">
        <f>VLOOKUP(A371,Sheet1!$A$1:$E$2000,5,FALSE)</f>
        <v>7145665066</v>
      </c>
      <c r="M371" s="21">
        <f t="shared" si="41"/>
        <v>0.68757295821583919</v>
      </c>
      <c r="N371" s="21">
        <f t="shared" si="42"/>
        <v>0.6254568717913519</v>
      </c>
      <c r="O371" s="21">
        <f t="shared" si="43"/>
        <v>0.60340102879096158</v>
      </c>
      <c r="P371" s="21">
        <f t="shared" si="44"/>
        <v>-0.19557786201853758</v>
      </c>
      <c r="Q371" s="21">
        <f t="shared" si="45"/>
        <v>1.2732449311945535</v>
      </c>
      <c r="R371" s="23">
        <f t="shared" si="46"/>
        <v>0.17243883358699738</v>
      </c>
      <c r="S371" s="23">
        <f t="shared" si="47"/>
        <v>0.26839005041941366</v>
      </c>
      <c r="T371" s="11">
        <f t="shared" si="48"/>
        <v>31486302982</v>
      </c>
    </row>
    <row r="372" spans="1:20">
      <c r="A372" s="154" t="s">
        <v>313</v>
      </c>
      <c r="B372" s="154" t="s">
        <v>2005</v>
      </c>
      <c r="C372" s="154" t="s">
        <v>1641</v>
      </c>
      <c r="D372" s="179">
        <v>-250738985</v>
      </c>
      <c r="E372" s="179">
        <v>1467251480</v>
      </c>
      <c r="F372" s="179">
        <v>-2926501146</v>
      </c>
      <c r="G372" s="179">
        <v>2740312888</v>
      </c>
      <c r="H372" s="179">
        <v>-1319135716</v>
      </c>
      <c r="I372" s="179">
        <v>1125693039</v>
      </c>
      <c r="J372" s="179">
        <v>3065764251</v>
      </c>
      <c r="K372" s="179">
        <v>-23266507497</v>
      </c>
      <c r="L372" s="179">
        <f>VLOOKUP(A372,Sheet1!$A$1:$E$2000,5,FALSE)</f>
        <v>-11335355944</v>
      </c>
      <c r="M372" s="21">
        <f t="shared" si="41"/>
        <v>-4.2609916882290957</v>
      </c>
      <c r="N372" s="21">
        <f t="shared" si="42"/>
        <v>-0.23278793421288627</v>
      </c>
      <c r="O372" s="21">
        <f t="shared" si="43"/>
        <v>2.0475868957681249</v>
      </c>
      <c r="P372" s="21">
        <f t="shared" si="44"/>
        <v>-9.4904565456322452</v>
      </c>
      <c r="Q372" s="21">
        <f t="shared" si="45"/>
        <v>-7.5930172358398949</v>
      </c>
      <c r="R372" s="23">
        <f t="shared" si="46"/>
        <v>-19.949708989355404</v>
      </c>
      <c r="S372" s="23">
        <f t="shared" si="47"/>
        <v>797.75004119772143</v>
      </c>
      <c r="T372" s="11">
        <f t="shared" si="48"/>
        <v>-30410406151</v>
      </c>
    </row>
    <row r="373" spans="1:20">
      <c r="A373" s="154" t="s">
        <v>2006</v>
      </c>
      <c r="B373" s="154" t="s">
        <v>2007</v>
      </c>
      <c r="C373" s="154" t="s">
        <v>1641</v>
      </c>
      <c r="D373" s="179">
        <v>35368921244</v>
      </c>
      <c r="E373" s="179">
        <v>61182391290</v>
      </c>
      <c r="F373" s="179">
        <v>94987238798</v>
      </c>
      <c r="G373" s="179">
        <v>40007196580</v>
      </c>
      <c r="H373" s="179">
        <v>42787544940</v>
      </c>
      <c r="I373" s="179">
        <v>64678467498</v>
      </c>
      <c r="J373" s="179">
        <v>80864700919</v>
      </c>
      <c r="K373" s="179">
        <v>43293340589</v>
      </c>
      <c r="L373" s="179">
        <f>VLOOKUP(A373,Sheet1!$A$1:$E$2000,5,FALSE)</f>
        <v>59710411141</v>
      </c>
      <c r="M373" s="21">
        <f t="shared" si="41"/>
        <v>0.20974978696186553</v>
      </c>
      <c r="N373" s="21">
        <f t="shared" si="42"/>
        <v>5.714186932362382E-2</v>
      </c>
      <c r="O373" s="21">
        <f t="shared" si="43"/>
        <v>-0.14867826518289481</v>
      </c>
      <c r="P373" s="21">
        <f t="shared" si="44"/>
        <v>8.2138822259862534E-2</v>
      </c>
      <c r="Q373" s="21">
        <f t="shared" si="45"/>
        <v>0.395509165686663</v>
      </c>
      <c r="R373" s="23">
        <f t="shared" si="46"/>
        <v>3.4235597556698825E-2</v>
      </c>
      <c r="S373" s="23">
        <f t="shared" si="47"/>
        <v>4.010032321771928E-2</v>
      </c>
      <c r="T373" s="11">
        <f t="shared" si="48"/>
        <v>248546920147</v>
      </c>
    </row>
    <row r="374" spans="1:20">
      <c r="A374" s="154" t="s">
        <v>747</v>
      </c>
      <c r="B374" s="154" t="s">
        <v>2009</v>
      </c>
      <c r="C374" s="154" t="s">
        <v>1641</v>
      </c>
      <c r="D374" s="179">
        <v>2401248759</v>
      </c>
      <c r="E374" s="179">
        <v>-19736707551</v>
      </c>
      <c r="F374" s="179">
        <v>-6445835817</v>
      </c>
      <c r="G374" s="179">
        <v>2149859716</v>
      </c>
      <c r="H374" s="179">
        <v>2743236443</v>
      </c>
      <c r="I374" s="179">
        <v>-9395437873</v>
      </c>
      <c r="J374" s="179">
        <v>393372006</v>
      </c>
      <c r="K374" s="179">
        <v>90479468059</v>
      </c>
      <c r="L374" s="179">
        <f>VLOOKUP(A374,Sheet1!$A$1:$E$2000,5,FALSE)</f>
        <v>9395530771</v>
      </c>
      <c r="M374" s="21">
        <f t="shared" si="41"/>
        <v>0.14242076449522903</v>
      </c>
      <c r="N374" s="21">
        <f t="shared" si="42"/>
        <v>0.52396123574704534</v>
      </c>
      <c r="O374" s="21">
        <f t="shared" si="43"/>
        <v>1.0610273077329297</v>
      </c>
      <c r="P374" s="21">
        <f t="shared" si="44"/>
        <v>41.086219573128652</v>
      </c>
      <c r="Q374" s="21">
        <f t="shared" si="45"/>
        <v>2.4249802983533781</v>
      </c>
      <c r="R374" s="23">
        <f t="shared" si="46"/>
        <v>65.575133583662222</v>
      </c>
      <c r="S374" s="23">
        <f t="shared" si="47"/>
        <v>-5.2684496253422664</v>
      </c>
      <c r="T374" s="11">
        <f t="shared" si="48"/>
        <v>90872932963</v>
      </c>
    </row>
    <row r="375" spans="1:20">
      <c r="A375" s="154" t="s">
        <v>314</v>
      </c>
      <c r="B375" s="154" t="s">
        <v>2010</v>
      </c>
      <c r="C375" s="154" t="s">
        <v>1641</v>
      </c>
      <c r="D375" s="179">
        <v>4094231691</v>
      </c>
      <c r="E375" s="179">
        <v>-9545470895</v>
      </c>
      <c r="F375" s="179">
        <v>-21167340945</v>
      </c>
      <c r="G375" s="179">
        <v>32786433324</v>
      </c>
      <c r="H375" s="179">
        <v>3784695073</v>
      </c>
      <c r="I375" s="179">
        <v>1850363694</v>
      </c>
      <c r="J375" s="179">
        <v>-12215111568</v>
      </c>
      <c r="K375" s="179">
        <v>17618287448</v>
      </c>
      <c r="L375" s="179">
        <f>VLOOKUP(A375,Sheet1!$A$1:$E$2000,5,FALSE)</f>
        <v>-60163005199</v>
      </c>
      <c r="M375" s="21">
        <f t="shared" si="41"/>
        <v>-7.5603102452757601E-2</v>
      </c>
      <c r="N375" s="21">
        <f t="shared" si="42"/>
        <v>1.1938472930622246</v>
      </c>
      <c r="O375" s="21">
        <f t="shared" si="43"/>
        <v>0.42292649796027559</v>
      </c>
      <c r="P375" s="21">
        <f t="shared" si="44"/>
        <v>-0.46263482599971506</v>
      </c>
      <c r="Q375" s="21">
        <f t="shared" si="45"/>
        <v>-16.896394303520683</v>
      </c>
      <c r="R375" s="23">
        <f t="shared" si="46"/>
        <v>-4.5549587716422355</v>
      </c>
      <c r="S375" s="23">
        <f t="shared" si="47"/>
        <v>-10.031513594426611</v>
      </c>
      <c r="T375" s="11">
        <f t="shared" si="48"/>
        <v>-52909465625</v>
      </c>
    </row>
    <row r="376" spans="1:20">
      <c r="A376" s="154" t="s">
        <v>650</v>
      </c>
      <c r="B376" s="154" t="s">
        <v>2011</v>
      </c>
      <c r="C376" s="154" t="s">
        <v>1641</v>
      </c>
      <c r="D376" s="179">
        <v>11364048479</v>
      </c>
      <c r="E376" s="179">
        <v>13993828007</v>
      </c>
      <c r="F376" s="179">
        <v>19409822115</v>
      </c>
      <c r="G376" s="179">
        <v>19902707238</v>
      </c>
      <c r="H376" s="179">
        <v>14505424387</v>
      </c>
      <c r="I376" s="179">
        <v>18076239608</v>
      </c>
      <c r="J376" s="179">
        <v>13207278091</v>
      </c>
      <c r="K376" s="179">
        <v>48846757381</v>
      </c>
      <c r="L376" s="179">
        <f>VLOOKUP(A376,Sheet1!$A$1:$E$2000,5,FALSE)</f>
        <v>52981823712</v>
      </c>
      <c r="M376" s="21">
        <f t="shared" si="41"/>
        <v>0.27643105481334862</v>
      </c>
      <c r="N376" s="21">
        <f t="shared" si="42"/>
        <v>0.29172943950417957</v>
      </c>
      <c r="O376" s="21">
        <f t="shared" si="43"/>
        <v>-0.31955697415725648</v>
      </c>
      <c r="P376" s="21">
        <f t="shared" si="44"/>
        <v>1.4542770386401238</v>
      </c>
      <c r="Q376" s="21">
        <f t="shared" si="45"/>
        <v>2.6525524726793366</v>
      </c>
      <c r="R376" s="23">
        <f t="shared" si="46"/>
        <v>1.1374996853234129</v>
      </c>
      <c r="S376" s="23">
        <f t="shared" si="47"/>
        <v>0.96296418354895819</v>
      </c>
      <c r="T376" s="11">
        <f t="shared" si="48"/>
        <v>133112098792</v>
      </c>
    </row>
    <row r="377" spans="1:20">
      <c r="A377" s="154" t="s">
        <v>311</v>
      </c>
      <c r="B377" s="154" t="s">
        <v>4240</v>
      </c>
      <c r="C377" s="154" t="s">
        <v>1641</v>
      </c>
      <c r="D377" s="179">
        <v>41489422100</v>
      </c>
      <c r="E377" s="179">
        <v>32267691980</v>
      </c>
      <c r="F377" s="179">
        <v>38674517591</v>
      </c>
      <c r="G377" s="179">
        <v>13715545381</v>
      </c>
      <c r="H377" s="179">
        <v>32723953721</v>
      </c>
      <c r="I377" s="179">
        <v>-26567963610</v>
      </c>
      <c r="J377" s="179">
        <v>37599524543</v>
      </c>
      <c r="K377" s="179">
        <v>-22880572135</v>
      </c>
      <c r="L377" s="179">
        <f>VLOOKUP(A377,Sheet1!$A$1:$E$2000,5,FALSE)</f>
        <v>-19816635003</v>
      </c>
      <c r="M377" s="21">
        <f t="shared" si="41"/>
        <v>-0.21126995593896208</v>
      </c>
      <c r="N377" s="21">
        <f t="shared" si="42"/>
        <v>-1.8233611386419339</v>
      </c>
      <c r="O377" s="21">
        <f t="shared" si="43"/>
        <v>-2.7795900633293565E-2</v>
      </c>
      <c r="P377" s="21">
        <f t="shared" si="44"/>
        <v>-2.6682218241715865</v>
      </c>
      <c r="Q377" s="21">
        <f t="shared" si="45"/>
        <v>-1.6055697050531836</v>
      </c>
      <c r="R377" s="23">
        <f t="shared" si="46"/>
        <v>-1.0598923983741357</v>
      </c>
      <c r="S377" s="23">
        <f t="shared" si="47"/>
        <v>-1.2697664445592083</v>
      </c>
      <c r="T377" s="11">
        <f t="shared" si="48"/>
        <v>-31665646205</v>
      </c>
    </row>
    <row r="378" spans="1:20">
      <c r="A378" s="154" t="s">
        <v>315</v>
      </c>
      <c r="B378" s="154" t="s">
        <v>2013</v>
      </c>
      <c r="C378" s="154" t="s">
        <v>1641</v>
      </c>
      <c r="D378" s="179">
        <v>101479893676</v>
      </c>
      <c r="E378" s="179">
        <v>26203449061</v>
      </c>
      <c r="F378" s="179">
        <v>48418603414</v>
      </c>
      <c r="G378" s="179">
        <v>104778091249</v>
      </c>
      <c r="H378" s="179">
        <v>43514581957</v>
      </c>
      <c r="I378" s="179">
        <v>52369431643</v>
      </c>
      <c r="J378" s="179">
        <v>180747785343</v>
      </c>
      <c r="K378" s="179">
        <v>9779245915</v>
      </c>
      <c r="L378" s="179">
        <f>VLOOKUP(A378,Sheet1!$A$1:$E$2000,5,FALSE)</f>
        <v>2180241197</v>
      </c>
      <c r="M378" s="21">
        <f t="shared" si="41"/>
        <v>-0.57119996503020376</v>
      </c>
      <c r="N378" s="21">
        <f t="shared" si="42"/>
        <v>0.99857016994546099</v>
      </c>
      <c r="O378" s="21">
        <f t="shared" si="43"/>
        <v>2.733023519855132</v>
      </c>
      <c r="P378" s="21">
        <f t="shared" si="44"/>
        <v>-0.90666707325522755</v>
      </c>
      <c r="Q378" s="21">
        <f t="shared" si="45"/>
        <v>-0.94989630834200689</v>
      </c>
      <c r="R378" s="23">
        <f t="shared" si="46"/>
        <v>-2.0354726143813281E-2</v>
      </c>
      <c r="S378" s="23">
        <f t="shared" si="47"/>
        <v>9.9419086600472939E-2</v>
      </c>
      <c r="T378" s="11">
        <f t="shared" si="48"/>
        <v>245076704098</v>
      </c>
    </row>
    <row r="379" spans="1:20">
      <c r="A379" s="154" t="s">
        <v>327</v>
      </c>
      <c r="B379" s="154" t="s">
        <v>2014</v>
      </c>
      <c r="C379" s="154" t="s">
        <v>1641</v>
      </c>
      <c r="D379" s="179">
        <v>1795947431</v>
      </c>
      <c r="E379" s="179">
        <v>2034290265</v>
      </c>
      <c r="F379" s="179">
        <v>6989872289</v>
      </c>
      <c r="G379" s="179">
        <v>12938280014</v>
      </c>
      <c r="H379" s="179">
        <v>7631196035</v>
      </c>
      <c r="I379" s="179">
        <v>14754531539</v>
      </c>
      <c r="J379" s="179">
        <v>13456225976</v>
      </c>
      <c r="K379" s="179">
        <v>6412414698</v>
      </c>
      <c r="L379" s="179">
        <f>VLOOKUP(A379,Sheet1!$A$1:$E$2000,5,FALSE)</f>
        <v>0</v>
      </c>
      <c r="M379" s="21">
        <f t="shared" si="41"/>
        <v>3.2491199370745947</v>
      </c>
      <c r="N379" s="21">
        <f t="shared" si="42"/>
        <v>6.2529136047357525</v>
      </c>
      <c r="O379" s="21">
        <f t="shared" si="43"/>
        <v>0.92510326650404417</v>
      </c>
      <c r="P379" s="21">
        <f t="shared" si="44"/>
        <v>-0.504384300613267</v>
      </c>
      <c r="Q379" s="21">
        <f t="shared" si="45"/>
        <v>-1</v>
      </c>
      <c r="R379" s="23">
        <f t="shared" si="46"/>
        <v>-0.27905985183966509</v>
      </c>
      <c r="S379" s="23">
        <f t="shared" si="47"/>
        <v>0.16995320100618305</v>
      </c>
      <c r="T379" s="11">
        <f t="shared" si="48"/>
        <v>34623172213</v>
      </c>
    </row>
    <row r="380" spans="1:20">
      <c r="A380" s="154" t="s">
        <v>316</v>
      </c>
      <c r="B380" s="154" t="s">
        <v>3808</v>
      </c>
      <c r="C380" s="154" t="s">
        <v>1641</v>
      </c>
      <c r="D380" s="179">
        <v>14945600607</v>
      </c>
      <c r="E380" s="179">
        <v>19290838149</v>
      </c>
      <c r="F380" s="179">
        <v>19785151381</v>
      </c>
      <c r="G380" s="179">
        <v>23552659976</v>
      </c>
      <c r="H380" s="179">
        <v>20734083666</v>
      </c>
      <c r="I380" s="179">
        <v>35349379209</v>
      </c>
      <c r="J380" s="179">
        <v>23248871270</v>
      </c>
      <c r="K380" s="179">
        <v>39179740154</v>
      </c>
      <c r="L380" s="179">
        <f>VLOOKUP(A380,Sheet1!$A$1:$E$2000,5,FALSE)</f>
        <v>27884166080</v>
      </c>
      <c r="M380" s="21">
        <f t="shared" si="41"/>
        <v>0.38730347553171435</v>
      </c>
      <c r="N380" s="21">
        <f t="shared" si="42"/>
        <v>0.83244392679912893</v>
      </c>
      <c r="O380" s="21">
        <f t="shared" si="43"/>
        <v>0.17506663569560887</v>
      </c>
      <c r="P380" s="21">
        <f t="shared" si="44"/>
        <v>0.66349534166942881</v>
      </c>
      <c r="Q380" s="21">
        <f t="shared" si="45"/>
        <v>0.34484680052317873</v>
      </c>
      <c r="R380" s="23">
        <f t="shared" si="46"/>
        <v>0.40955371261580858</v>
      </c>
      <c r="S380" s="23">
        <f t="shared" si="47"/>
        <v>0.50741406779123688</v>
      </c>
      <c r="T380" s="11">
        <f t="shared" si="48"/>
        <v>125662156713</v>
      </c>
    </row>
    <row r="381" spans="1:20">
      <c r="A381" s="154" t="s">
        <v>318</v>
      </c>
      <c r="B381" s="154" t="s">
        <v>3810</v>
      </c>
      <c r="C381" s="154" t="s">
        <v>1641</v>
      </c>
      <c r="D381" s="179">
        <v>10541579603</v>
      </c>
      <c r="E381" s="179">
        <v>11688524489</v>
      </c>
      <c r="F381" s="179">
        <v>16196381035</v>
      </c>
      <c r="G381" s="179">
        <v>19000114069</v>
      </c>
      <c r="H381" s="179">
        <v>18778300089</v>
      </c>
      <c r="I381" s="179">
        <v>24231823999</v>
      </c>
      <c r="J381" s="179">
        <v>25479022423</v>
      </c>
      <c r="K381" s="179">
        <v>33548685400</v>
      </c>
      <c r="L381" s="179">
        <f>VLOOKUP(A381,Sheet1!$A$1:$E$2000,5,FALSE)</f>
        <v>24790643587</v>
      </c>
      <c r="M381" s="21">
        <f t="shared" si="41"/>
        <v>0.78135543212669323</v>
      </c>
      <c r="N381" s="21">
        <f t="shared" si="42"/>
        <v>1.0731294203818817</v>
      </c>
      <c r="O381" s="21">
        <f t="shared" si="43"/>
        <v>0.57313058811968109</v>
      </c>
      <c r="P381" s="21">
        <f t="shared" si="44"/>
        <v>0.76570968354011093</v>
      </c>
      <c r="Q381" s="21">
        <f t="shared" si="45"/>
        <v>0.32017506747173169</v>
      </c>
      <c r="R381" s="23">
        <f t="shared" si="46"/>
        <v>0.55291652539462377</v>
      </c>
      <c r="S381" s="23">
        <f t="shared" si="47"/>
        <v>0.6455180142014556</v>
      </c>
      <c r="T381" s="11">
        <f t="shared" si="48"/>
        <v>108050175409</v>
      </c>
    </row>
    <row r="382" spans="1:20">
      <c r="A382" s="154" t="s">
        <v>3569</v>
      </c>
      <c r="B382" s="154" t="s">
        <v>3570</v>
      </c>
      <c r="C382" s="154" t="s">
        <v>1641</v>
      </c>
      <c r="D382" s="179">
        <v>202729540916</v>
      </c>
      <c r="E382" s="179">
        <v>247416186869</v>
      </c>
      <c r="F382" s="179">
        <v>188964396020</v>
      </c>
      <c r="G382" s="179">
        <v>227914778054</v>
      </c>
      <c r="H382" s="179">
        <v>292933978951</v>
      </c>
      <c r="I382" s="179">
        <v>278513129440</v>
      </c>
      <c r="J382" s="179">
        <v>268639362420</v>
      </c>
      <c r="K382" s="179">
        <v>479913364133</v>
      </c>
      <c r="L382" s="179">
        <f>VLOOKUP(A382,Sheet1!$A$1:$E$2000,5,FALSE)</f>
        <v>408483326309</v>
      </c>
      <c r="M382" s="21">
        <f t="shared" si="41"/>
        <v>0.44494964881499816</v>
      </c>
      <c r="N382" s="21">
        <f t="shared" si="42"/>
        <v>0.1256867748409079</v>
      </c>
      <c r="O382" s="21">
        <f t="shared" si="43"/>
        <v>0.42164009770161781</v>
      </c>
      <c r="P382" s="21">
        <f t="shared" si="44"/>
        <v>1.1056702344211038</v>
      </c>
      <c r="Q382" s="21">
        <f t="shared" si="45"/>
        <v>0.39445525497514344</v>
      </c>
      <c r="R382" s="23">
        <f t="shared" si="46"/>
        <v>0.63005721707336204</v>
      </c>
      <c r="S382" s="23">
        <f t="shared" si="47"/>
        <v>0.4996919990573705</v>
      </c>
      <c r="T382" s="11">
        <f t="shared" si="48"/>
        <v>1435549182302</v>
      </c>
    </row>
    <row r="383" spans="1:20">
      <c r="A383" s="154" t="s">
        <v>850</v>
      </c>
      <c r="B383" s="154" t="s">
        <v>4303</v>
      </c>
      <c r="C383" s="154" t="s">
        <v>1641</v>
      </c>
      <c r="D383" s="179">
        <v>1152449366</v>
      </c>
      <c r="E383" s="179">
        <v>648303031</v>
      </c>
      <c r="F383" s="179">
        <v>-3309439269</v>
      </c>
      <c r="G383" s="179">
        <v>2545669820</v>
      </c>
      <c r="H383" s="179">
        <v>36080124</v>
      </c>
      <c r="I383" s="179">
        <v>1930281302</v>
      </c>
      <c r="J383" s="179">
        <v>-3541842249</v>
      </c>
      <c r="K383" s="179">
        <v>-20680353042</v>
      </c>
      <c r="L383" s="179">
        <f>VLOOKUP(A383,Sheet1!$A$1:$E$2000,5,FALSE)</f>
        <v>1680553094</v>
      </c>
      <c r="M383" s="21">
        <f t="shared" si="41"/>
        <v>-0.96869266011640121</v>
      </c>
      <c r="N383" s="21">
        <f t="shared" si="42"/>
        <v>1.9774367999214244</v>
      </c>
      <c r="O383" s="21">
        <f t="shared" si="43"/>
        <v>-7.0224277017847878E-2</v>
      </c>
      <c r="P383" s="21">
        <f t="shared" si="44"/>
        <v>-9.1237373674799667</v>
      </c>
      <c r="Q383" s="21">
        <f t="shared" si="45"/>
        <v>45.578362480128952</v>
      </c>
      <c r="R383" s="23">
        <f t="shared" si="46"/>
        <v>-29.977013709799852</v>
      </c>
      <c r="S383" s="23">
        <f t="shared" si="47"/>
        <v>258.63374603429656</v>
      </c>
      <c r="T383" s="11">
        <f t="shared" si="48"/>
        <v>-20611360895</v>
      </c>
    </row>
    <row r="384" spans="1:20">
      <c r="A384" s="154" t="s">
        <v>320</v>
      </c>
      <c r="B384" s="154" t="s">
        <v>2019</v>
      </c>
      <c r="C384" s="154" t="s">
        <v>1641</v>
      </c>
      <c r="D384" s="179">
        <v>8579996000000</v>
      </c>
      <c r="E384" s="179">
        <v>8119414000000</v>
      </c>
      <c r="F384" s="179">
        <v>8566598000000</v>
      </c>
      <c r="G384" s="179">
        <v>8565378000000</v>
      </c>
      <c r="H384" s="179">
        <v>8696229000000</v>
      </c>
      <c r="I384" s="179">
        <v>8831885000000</v>
      </c>
      <c r="J384" s="179">
        <v>9020499000000</v>
      </c>
      <c r="K384" s="179">
        <v>8629050000000</v>
      </c>
      <c r="L384" s="179">
        <f>VLOOKUP(A384,Sheet1!$A$1:$E$2000,5,FALSE)</f>
        <v>9456566000000</v>
      </c>
      <c r="M384" s="21">
        <f t="shared" si="41"/>
        <v>1.354697601257623E-2</v>
      </c>
      <c r="N384" s="21">
        <f t="shared" si="42"/>
        <v>8.7749066619832422E-2</v>
      </c>
      <c r="O384" s="21">
        <f t="shared" si="43"/>
        <v>5.2984977233669656E-2</v>
      </c>
      <c r="P384" s="21">
        <f t="shared" si="44"/>
        <v>7.4336474117079245E-3</v>
      </c>
      <c r="Q384" s="21">
        <f t="shared" si="45"/>
        <v>8.7432955134921123E-2</v>
      </c>
      <c r="R384" s="23">
        <f t="shared" si="46"/>
        <v>4.9477305914212774E-2</v>
      </c>
      <c r="S384" s="23">
        <f t="shared" si="47"/>
        <v>5.8630945516385147E-2</v>
      </c>
      <c r="T384" s="11">
        <f t="shared" si="48"/>
        <v>35938000000000</v>
      </c>
    </row>
    <row r="385" spans="1:20">
      <c r="A385" s="154" t="s">
        <v>321</v>
      </c>
      <c r="B385" s="154" t="s">
        <v>3963</v>
      </c>
      <c r="C385" s="154" t="s">
        <v>1641</v>
      </c>
      <c r="D385" s="179">
        <v>88715604129</v>
      </c>
      <c r="E385" s="179">
        <v>97957651901</v>
      </c>
      <c r="F385" s="179">
        <v>100599957833</v>
      </c>
      <c r="G385" s="179">
        <v>159164100797</v>
      </c>
      <c r="H385" s="179">
        <v>128093931061</v>
      </c>
      <c r="I385" s="179">
        <v>121078663806</v>
      </c>
      <c r="J385" s="179">
        <v>112432162239</v>
      </c>
      <c r="K385" s="179">
        <v>156214667839</v>
      </c>
      <c r="L385" s="179">
        <f>VLOOKUP(A385,Sheet1!$A$1:$E$2000,5,FALSE)</f>
        <v>112240297733</v>
      </c>
      <c r="M385" s="21">
        <f t="shared" si="41"/>
        <v>0.44387148482628352</v>
      </c>
      <c r="N385" s="21">
        <f t="shared" si="42"/>
        <v>0.2360306873052351</v>
      </c>
      <c r="O385" s="21">
        <f t="shared" si="43"/>
        <v>0.11761639528360378</v>
      </c>
      <c r="P385" s="21">
        <f t="shared" si="44"/>
        <v>-1.853076757403823E-2</v>
      </c>
      <c r="Q385" s="21">
        <f t="shared" si="45"/>
        <v>-0.12376568660735607</v>
      </c>
      <c r="R385" s="23">
        <f t="shared" si="46"/>
        <v>-1.7972716987352946E-2</v>
      </c>
      <c r="S385" s="23">
        <f t="shared" si="47"/>
        <v>3.3243371852080594E-2</v>
      </c>
      <c r="T385" s="11">
        <f t="shared" si="48"/>
        <v>501965791617</v>
      </c>
    </row>
    <row r="386" spans="1:20">
      <c r="A386" s="154" t="s">
        <v>668</v>
      </c>
      <c r="B386" s="154" t="s">
        <v>2383</v>
      </c>
      <c r="C386" s="154" t="s">
        <v>1641</v>
      </c>
      <c r="D386" s="179">
        <v>463131058080</v>
      </c>
      <c r="E386" s="179">
        <v>97559490763</v>
      </c>
      <c r="F386" s="179">
        <v>80261192198</v>
      </c>
      <c r="G386" s="179">
        <v>285590450537</v>
      </c>
      <c r="H386" s="179">
        <v>127964076497</v>
      </c>
      <c r="I386" s="179">
        <v>278933256897</v>
      </c>
      <c r="J386" s="179">
        <v>3282112708860</v>
      </c>
      <c r="K386" s="179">
        <v>243827753241</v>
      </c>
      <c r="L386" s="179">
        <f>VLOOKUP(A386,Sheet1!$A$1:$E$2000,5,FALSE)</f>
        <v>353172762337</v>
      </c>
      <c r="M386" s="21">
        <f t="shared" si="41"/>
        <v>-0.72369791603374645</v>
      </c>
      <c r="N386" s="21">
        <f t="shared" si="42"/>
        <v>1.8591093979222271</v>
      </c>
      <c r="O386" s="21">
        <f t="shared" si="43"/>
        <v>39.892897538367066</v>
      </c>
      <c r="P386" s="21">
        <f t="shared" si="44"/>
        <v>-0.14623282122169343</v>
      </c>
      <c r="Q386" s="21">
        <f t="shared" si="45"/>
        <v>1.759936788550807</v>
      </c>
      <c r="R386" s="23">
        <f t="shared" si="46"/>
        <v>6.8553862774375363</v>
      </c>
      <c r="S386" s="23">
        <f t="shared" si="47"/>
        <v>6.0311477570562282</v>
      </c>
      <c r="T386" s="11">
        <f t="shared" si="48"/>
        <v>4158046481335</v>
      </c>
    </row>
    <row r="387" spans="1:20">
      <c r="A387" s="154" t="s">
        <v>322</v>
      </c>
      <c r="B387" s="154" t="s">
        <v>3959</v>
      </c>
      <c r="C387" s="154" t="s">
        <v>1641</v>
      </c>
      <c r="D387" s="179">
        <v>197756462393</v>
      </c>
      <c r="E387" s="179">
        <v>279206679897</v>
      </c>
      <c r="F387" s="179">
        <v>215352225175</v>
      </c>
      <c r="G387" s="179">
        <v>218376745828</v>
      </c>
      <c r="H387" s="179">
        <v>294867782406</v>
      </c>
      <c r="I387" s="179">
        <v>183901836890</v>
      </c>
      <c r="J387" s="179">
        <v>420260805822</v>
      </c>
      <c r="K387" s="179">
        <v>442924082140</v>
      </c>
      <c r="L387" s="179">
        <f>VLOOKUP(A387,Sheet1!$A$1:$E$2000,5,FALSE)</f>
        <v>340729881088</v>
      </c>
      <c r="M387" s="21">
        <f t="shared" si="41"/>
        <v>0.4910652164681798</v>
      </c>
      <c r="N387" s="21">
        <f t="shared" si="42"/>
        <v>-0.34134155759510548</v>
      </c>
      <c r="O387" s="21">
        <f t="shared" si="43"/>
        <v>0.95150435747987627</v>
      </c>
      <c r="P387" s="21">
        <f t="shared" si="44"/>
        <v>1.0282566280608474</v>
      </c>
      <c r="Q387" s="21">
        <f t="shared" si="45"/>
        <v>0.15553445109460284</v>
      </c>
      <c r="R387" s="23">
        <f t="shared" si="46"/>
        <v>0.65237460010225823</v>
      </c>
      <c r="S387" s="23">
        <f t="shared" si="47"/>
        <v>0.37707072636913352</v>
      </c>
      <c r="T387" s="11">
        <f t="shared" si="48"/>
        <v>1387816605940</v>
      </c>
    </row>
    <row r="388" spans="1:20">
      <c r="A388" s="154" t="s">
        <v>4272</v>
      </c>
      <c r="B388" s="154" t="s">
        <v>4273</v>
      </c>
      <c r="C388" s="154" t="s">
        <v>1641</v>
      </c>
      <c r="D388" s="179">
        <v>505067652705</v>
      </c>
      <c r="E388" s="179">
        <v>522503202865</v>
      </c>
      <c r="F388" s="179">
        <v>656021512725</v>
      </c>
      <c r="G388" s="179">
        <v>835170043600</v>
      </c>
      <c r="H388" s="179">
        <v>734774225105</v>
      </c>
      <c r="I388" s="179">
        <v>703127801489</v>
      </c>
      <c r="J388" s="179">
        <v>1126503656172</v>
      </c>
      <c r="K388" s="179">
        <v>1014257104149</v>
      </c>
      <c r="L388" s="179">
        <f>VLOOKUP(A388,Sheet1!$A$1:$E$2000,5,FALSE)</f>
        <v>1235241204014</v>
      </c>
      <c r="M388" s="21">
        <f t="shared" ref="M388:M451" si="49">(H388-D388)/ABS(D388)</f>
        <v>0.45480357169926905</v>
      </c>
      <c r="N388" s="21">
        <f t="shared" ref="N388:N451" si="50">(I388-E388)/ABS(E388)</f>
        <v>0.34569089267509862</v>
      </c>
      <c r="O388" s="21">
        <f t="shared" ref="O388:O451" si="51">(J388-F388)/ABS(F388)</f>
        <v>0.71717487052017315</v>
      </c>
      <c r="P388" s="21">
        <f t="shared" ref="P388:P451" si="52">(K388-G388)/ABS(G388)</f>
        <v>0.21443185363431538</v>
      </c>
      <c r="Q388" s="21">
        <f t="shared" ref="Q388:Q451" si="53">(L388-H388)/ABS(H388)</f>
        <v>0.68111667749026272</v>
      </c>
      <c r="R388" s="23">
        <f t="shared" ref="R388:R451" si="54">(SUM(J388:L388)-SUM(F388:H388))/ABS(SUM(F388:H388))</f>
        <v>0.51664593970811012</v>
      </c>
      <c r="S388" s="23">
        <f t="shared" ref="S388:S451" si="55">SUM(I388:L388)/SUM(E388:H388)-1</f>
        <v>0.48414618798047782</v>
      </c>
      <c r="T388" s="11">
        <f t="shared" ref="T388:T451" si="56">SUM(I388:L388)</f>
        <v>4079129765824</v>
      </c>
    </row>
    <row r="389" spans="1:20">
      <c r="A389" s="154" t="s">
        <v>329</v>
      </c>
      <c r="B389" s="154" t="s">
        <v>2022</v>
      </c>
      <c r="C389" s="154" t="s">
        <v>1641</v>
      </c>
      <c r="D389" s="179">
        <v>17550991265</v>
      </c>
      <c r="E389" s="179">
        <v>15636023627</v>
      </c>
      <c r="F389" s="179">
        <v>15565643725</v>
      </c>
      <c r="G389" s="179">
        <v>23070311332</v>
      </c>
      <c r="H389" s="179">
        <v>14134974091</v>
      </c>
      <c r="I389" s="179">
        <v>18230620599</v>
      </c>
      <c r="J389" s="179">
        <v>11991541152</v>
      </c>
      <c r="K389" s="179">
        <v>19527351767</v>
      </c>
      <c r="L389" s="179">
        <f>VLOOKUP(A389,Sheet1!$A$1:$E$2000,5,FALSE)</f>
        <v>11917591745</v>
      </c>
      <c r="M389" s="21">
        <f t="shared" si="49"/>
        <v>-0.19463385984426904</v>
      </c>
      <c r="N389" s="21">
        <f t="shared" si="50"/>
        <v>0.16593713554638645</v>
      </c>
      <c r="O389" s="21">
        <f t="shared" si="51"/>
        <v>-0.2296148258397839</v>
      </c>
      <c r="P389" s="21">
        <f t="shared" si="52"/>
        <v>-0.15357224763957511</v>
      </c>
      <c r="Q389" s="21">
        <f t="shared" si="53"/>
        <v>-0.15687204884314918</v>
      </c>
      <c r="R389" s="23">
        <f t="shared" si="54"/>
        <v>-0.17688611200725413</v>
      </c>
      <c r="S389" s="23">
        <f t="shared" si="55"/>
        <v>-9.8525767317370505E-2</v>
      </c>
      <c r="T389" s="11">
        <f t="shared" si="56"/>
        <v>61667105263</v>
      </c>
    </row>
    <row r="390" spans="1:20">
      <c r="A390" s="154" t="s">
        <v>323</v>
      </c>
      <c r="B390" s="154" t="s">
        <v>2023</v>
      </c>
      <c r="C390" s="154" t="s">
        <v>1641</v>
      </c>
      <c r="D390" s="179">
        <v>120729899054</v>
      </c>
      <c r="E390" s="179">
        <v>119379696891</v>
      </c>
      <c r="F390" s="179">
        <v>77407933851</v>
      </c>
      <c r="G390" s="179">
        <v>-27752963281</v>
      </c>
      <c r="H390" s="179">
        <v>19089097924</v>
      </c>
      <c r="I390" s="179">
        <v>-11017945947</v>
      </c>
      <c r="J390" s="179">
        <v>261260082874</v>
      </c>
      <c r="K390" s="179">
        <v>13821476572</v>
      </c>
      <c r="L390" s="179">
        <f>VLOOKUP(A390,Sheet1!$A$1:$E$2000,5,FALSE)</f>
        <v>-28526203886</v>
      </c>
      <c r="M390" s="21">
        <f t="shared" si="49"/>
        <v>-0.84188591166251336</v>
      </c>
      <c r="N390" s="21">
        <f t="shared" si="50"/>
        <v>-1.0922932980560336</v>
      </c>
      <c r="O390" s="21">
        <f t="shared" si="51"/>
        <v>2.3751073033016357</v>
      </c>
      <c r="P390" s="21">
        <f t="shared" si="52"/>
        <v>1.4980180470120228</v>
      </c>
      <c r="Q390" s="21">
        <f t="shared" si="53"/>
        <v>-2.4943714993538317</v>
      </c>
      <c r="R390" s="23">
        <f t="shared" si="54"/>
        <v>2.5865691536938842</v>
      </c>
      <c r="S390" s="23">
        <f t="shared" si="55"/>
        <v>0.25203431438322954</v>
      </c>
      <c r="T390" s="11">
        <f t="shared" si="56"/>
        <v>235537409613</v>
      </c>
    </row>
    <row r="391" spans="1:20">
      <c r="A391" s="154" t="s">
        <v>324</v>
      </c>
      <c r="B391" s="154" t="s">
        <v>2024</v>
      </c>
      <c r="C391" s="154" t="s">
        <v>1641</v>
      </c>
      <c r="D391" s="179">
        <v>78688042893</v>
      </c>
      <c r="E391" s="179">
        <v>81519991097</v>
      </c>
      <c r="F391" s="179">
        <v>193999664139</v>
      </c>
      <c r="G391" s="179">
        <v>115928476318</v>
      </c>
      <c r="H391" s="179">
        <v>94288099867</v>
      </c>
      <c r="I391" s="179">
        <v>69421194184</v>
      </c>
      <c r="J391" s="179">
        <v>64043158667</v>
      </c>
      <c r="K391" s="179">
        <v>109376600752</v>
      </c>
      <c r="L391" s="179">
        <f>VLOOKUP(A391,Sheet1!$A$1:$E$2000,5,FALSE)</f>
        <v>96395487799</v>
      </c>
      <c r="M391" s="21">
        <f t="shared" si="49"/>
        <v>0.19825193765732563</v>
      </c>
      <c r="N391" s="21">
        <f t="shared" si="50"/>
        <v>-0.14841509119651075</v>
      </c>
      <c r="O391" s="21">
        <f t="shared" si="51"/>
        <v>-0.66988005391023087</v>
      </c>
      <c r="P391" s="21">
        <f t="shared" si="52"/>
        <v>-5.651653307361465E-2</v>
      </c>
      <c r="Q391" s="21">
        <f t="shared" si="53"/>
        <v>2.23505186229505E-2</v>
      </c>
      <c r="R391" s="23">
        <f t="shared" si="54"/>
        <v>-0.33249775664201597</v>
      </c>
      <c r="S391" s="23">
        <f t="shared" si="55"/>
        <v>-0.30160358758995864</v>
      </c>
      <c r="T391" s="11">
        <f t="shared" si="56"/>
        <v>339236441402</v>
      </c>
    </row>
    <row r="392" spans="1:20">
      <c r="A392" s="154" t="s">
        <v>680</v>
      </c>
      <c r="B392" s="154" t="s">
        <v>2025</v>
      </c>
      <c r="C392" s="154" t="s">
        <v>1641</v>
      </c>
      <c r="D392" s="179">
        <v>206071069305</v>
      </c>
      <c r="E392" s="179">
        <v>158804877089</v>
      </c>
      <c r="F392" s="179">
        <v>205320880105</v>
      </c>
      <c r="G392" s="179">
        <v>534538040172</v>
      </c>
      <c r="H392" s="179">
        <v>320654320949</v>
      </c>
      <c r="I392" s="179">
        <v>438133625667</v>
      </c>
      <c r="J392" s="179">
        <v>92236203528</v>
      </c>
      <c r="K392" s="179">
        <v>552218124802</v>
      </c>
      <c r="L392" s="179">
        <f>VLOOKUP(A392,Sheet1!$A$1:$E$2000,5,FALSE)</f>
        <v>215742267135</v>
      </c>
      <c r="M392" s="21">
        <f t="shared" si="49"/>
        <v>0.55603754583526011</v>
      </c>
      <c r="N392" s="21">
        <f t="shared" si="50"/>
        <v>1.7589431363713979</v>
      </c>
      <c r="O392" s="21">
        <f t="shared" si="51"/>
        <v>-0.55077046484102887</v>
      </c>
      <c r="P392" s="21">
        <f t="shared" si="52"/>
        <v>3.3075447023959273E-2</v>
      </c>
      <c r="Q392" s="21">
        <f t="shared" si="53"/>
        <v>-0.32718116351435739</v>
      </c>
      <c r="R392" s="23">
        <f t="shared" si="54"/>
        <v>-0.18888651077041257</v>
      </c>
      <c r="S392" s="23">
        <f t="shared" si="55"/>
        <v>6.4800236812841305E-2</v>
      </c>
      <c r="T392" s="11">
        <f t="shared" si="56"/>
        <v>1298330221132</v>
      </c>
    </row>
    <row r="393" spans="1:20">
      <c r="A393" s="154" t="s">
        <v>325</v>
      </c>
      <c r="B393" s="154" t="s">
        <v>2026</v>
      </c>
      <c r="C393" s="154" t="s">
        <v>1641</v>
      </c>
      <c r="D393" s="179">
        <v>169663277824</v>
      </c>
      <c r="E393" s="179">
        <v>318031561367</v>
      </c>
      <c r="F393" s="179">
        <v>320625072933</v>
      </c>
      <c r="G393" s="179">
        <v>417885026071</v>
      </c>
      <c r="H393" s="179">
        <v>193055653912</v>
      </c>
      <c r="I393" s="179">
        <v>514764764266</v>
      </c>
      <c r="J393" s="179">
        <v>432997805953</v>
      </c>
      <c r="K393" s="179">
        <v>277448065575</v>
      </c>
      <c r="L393" s="179">
        <f>VLOOKUP(A393,Sheet1!$A$1:$E$2000,5,FALSE)</f>
        <v>266164835324</v>
      </c>
      <c r="M393" s="21">
        <f t="shared" si="49"/>
        <v>0.1378753044737592</v>
      </c>
      <c r="N393" s="21">
        <f t="shared" si="50"/>
        <v>0.61859647531011897</v>
      </c>
      <c r="O393" s="21">
        <f t="shared" si="51"/>
        <v>0.35048017920757613</v>
      </c>
      <c r="P393" s="21">
        <f t="shared" si="52"/>
        <v>-0.33606602709937566</v>
      </c>
      <c r="Q393" s="21">
        <f t="shared" si="53"/>
        <v>0.37869484747297349</v>
      </c>
      <c r="R393" s="23">
        <f t="shared" si="54"/>
        <v>4.8354025247278214E-2</v>
      </c>
      <c r="S393" s="23">
        <f t="shared" si="55"/>
        <v>0.19348485633848256</v>
      </c>
      <c r="T393" s="11">
        <f t="shared" si="56"/>
        <v>1491375471118</v>
      </c>
    </row>
    <row r="394" spans="1:20">
      <c r="A394" s="154" t="s">
        <v>194</v>
      </c>
      <c r="B394" s="154" t="s">
        <v>2027</v>
      </c>
      <c r="C394" s="154" t="s">
        <v>1641</v>
      </c>
      <c r="D394" s="179">
        <v>884697000000</v>
      </c>
      <c r="E394" s="179">
        <v>10891021000000</v>
      </c>
      <c r="F394" s="179">
        <v>7866075000000</v>
      </c>
      <c r="G394" s="179">
        <v>12159464000000</v>
      </c>
      <c r="H394" s="179">
        <v>2688954000000</v>
      </c>
      <c r="I394" s="179">
        <v>7508038000000</v>
      </c>
      <c r="J394" s="179">
        <v>4183929000000</v>
      </c>
      <c r="K394" s="179">
        <v>27514334000000</v>
      </c>
      <c r="L394" s="179">
        <f>VLOOKUP(A394,Sheet1!$A$1:$E$2000,5,FALSE)</f>
        <v>25551946000000</v>
      </c>
      <c r="M394" s="21">
        <f t="shared" si="49"/>
        <v>2.0394067121285593</v>
      </c>
      <c r="N394" s="21">
        <f t="shared" si="50"/>
        <v>-0.31062129069441696</v>
      </c>
      <c r="O394" s="21">
        <f t="shared" si="51"/>
        <v>-0.46810461380040236</v>
      </c>
      <c r="P394" s="21">
        <f t="shared" si="52"/>
        <v>1.2627916822649419</v>
      </c>
      <c r="Q394" s="21">
        <f t="shared" si="53"/>
        <v>8.5025597314048511</v>
      </c>
      <c r="R394" s="23">
        <f t="shared" si="54"/>
        <v>1.5204264519573472</v>
      </c>
      <c r="S394" s="23">
        <f t="shared" si="55"/>
        <v>0.92701254323918381</v>
      </c>
      <c r="T394" s="11">
        <f t="shared" si="56"/>
        <v>64758247000000</v>
      </c>
    </row>
    <row r="395" spans="1:20">
      <c r="A395" s="154" t="s">
        <v>792</v>
      </c>
      <c r="B395" s="154" t="s">
        <v>2028</v>
      </c>
      <c r="C395" s="154" t="s">
        <v>1641</v>
      </c>
      <c r="D395" s="179">
        <v>2001143000000</v>
      </c>
      <c r="E395" s="179">
        <v>1682962000000</v>
      </c>
      <c r="F395" s="179">
        <v>1599173000000</v>
      </c>
      <c r="G395" s="179">
        <v>1921192000000</v>
      </c>
      <c r="H395" s="179">
        <v>1936464000000</v>
      </c>
      <c r="I395" s="179">
        <v>2076469000000</v>
      </c>
      <c r="J395" s="179">
        <v>1624513000000</v>
      </c>
      <c r="K395" s="179">
        <v>1647984000000</v>
      </c>
      <c r="L395" s="179">
        <f>VLOOKUP(A395,Sheet1!$A$1:$E$2000,5,FALSE)</f>
        <v>2241191000000</v>
      </c>
      <c r="M395" s="21">
        <f t="shared" si="49"/>
        <v>-3.2321028532193853E-2</v>
      </c>
      <c r="N395" s="21">
        <f t="shared" si="50"/>
        <v>0.23381811354029383</v>
      </c>
      <c r="O395" s="21">
        <f t="shared" si="51"/>
        <v>1.5845690241143393E-2</v>
      </c>
      <c r="P395" s="21">
        <f t="shared" si="52"/>
        <v>-0.14220754614843284</v>
      </c>
      <c r="Q395" s="21">
        <f t="shared" si="53"/>
        <v>0.15736259491526824</v>
      </c>
      <c r="R395" s="23">
        <f t="shared" si="54"/>
        <v>1.0419787755856011E-2</v>
      </c>
      <c r="S395" s="23">
        <f t="shared" si="55"/>
        <v>6.3078316998354644E-2</v>
      </c>
      <c r="T395" s="11">
        <f t="shared" si="56"/>
        <v>7590157000000</v>
      </c>
    </row>
    <row r="396" spans="1:20">
      <c r="A396" s="154" t="s">
        <v>326</v>
      </c>
      <c r="B396" s="154" t="s">
        <v>2029</v>
      </c>
      <c r="C396" s="154" t="s">
        <v>1641</v>
      </c>
      <c r="D396" s="179">
        <v>7934469000000</v>
      </c>
      <c r="E396" s="179">
        <v>-3529017000000</v>
      </c>
      <c r="F396" s="179">
        <v>5294923000000</v>
      </c>
      <c r="G396" s="179">
        <v>2192432000000</v>
      </c>
      <c r="H396" s="179">
        <v>6978763000000</v>
      </c>
      <c r="I396" s="179">
        <v>-940909000000</v>
      </c>
      <c r="J396" s="179">
        <v>640184000000</v>
      </c>
      <c r="K396" s="179">
        <v>4671896000000</v>
      </c>
      <c r="L396" s="179">
        <f>VLOOKUP(A396,Sheet1!$A$1:$E$2000,5,FALSE)</f>
        <v>7276018000000</v>
      </c>
      <c r="M396" s="21">
        <f t="shared" si="49"/>
        <v>-0.12044990030208701</v>
      </c>
      <c r="N396" s="21">
        <f t="shared" si="50"/>
        <v>0.73337929514082811</v>
      </c>
      <c r="O396" s="21">
        <f t="shared" si="51"/>
        <v>-0.87909474793117859</v>
      </c>
      <c r="P396" s="21">
        <f t="shared" si="52"/>
        <v>1.1309194538302669</v>
      </c>
      <c r="Q396" s="21">
        <f t="shared" si="53"/>
        <v>4.2594224793133108E-2</v>
      </c>
      <c r="R396" s="23">
        <f t="shared" si="54"/>
        <v>-0.12982197435414256</v>
      </c>
      <c r="S396" s="23">
        <f t="shared" si="55"/>
        <v>6.4924699881623082E-2</v>
      </c>
      <c r="T396" s="11">
        <f t="shared" si="56"/>
        <v>11647189000000</v>
      </c>
    </row>
    <row r="397" spans="1:20">
      <c r="A397" s="154" t="s">
        <v>328</v>
      </c>
      <c r="B397" s="154" t="s">
        <v>3934</v>
      </c>
      <c r="C397" s="154" t="s">
        <v>1641</v>
      </c>
      <c r="D397" s="179">
        <v>1764178425</v>
      </c>
      <c r="E397" s="179">
        <v>481420216</v>
      </c>
      <c r="F397" s="179">
        <v>8095982560</v>
      </c>
      <c r="G397" s="179">
        <v>-3349105695</v>
      </c>
      <c r="H397" s="179">
        <v>130040387</v>
      </c>
      <c r="I397" s="179">
        <v>3791118816</v>
      </c>
      <c r="J397" s="179">
        <v>8054494833</v>
      </c>
      <c r="K397" s="179">
        <v>-11508399516</v>
      </c>
      <c r="L397" s="179">
        <f>VLOOKUP(A397,Sheet1!$A$1:$E$2000,5,FALSE)</f>
        <v>145551304</v>
      </c>
      <c r="M397" s="21">
        <f t="shared" si="49"/>
        <v>-0.92628841552690455</v>
      </c>
      <c r="N397" s="21">
        <f t="shared" si="50"/>
        <v>6.8748641831027717</v>
      </c>
      <c r="O397" s="21">
        <f t="shared" si="51"/>
        <v>-5.1244832474046237E-3</v>
      </c>
      <c r="P397" s="21">
        <f t="shared" si="52"/>
        <v>-2.436260471916817</v>
      </c>
      <c r="Q397" s="21">
        <f t="shared" si="53"/>
        <v>0.11927769024556963</v>
      </c>
      <c r="R397" s="23">
        <f t="shared" si="54"/>
        <v>-1.6783697996194749</v>
      </c>
      <c r="S397" s="23">
        <f t="shared" si="55"/>
        <v>-0.90990387599081324</v>
      </c>
      <c r="T397" s="11">
        <f t="shared" si="56"/>
        <v>482765437</v>
      </c>
    </row>
    <row r="398" spans="1:20">
      <c r="A398" s="154" t="s">
        <v>331</v>
      </c>
      <c r="B398" s="154" t="s">
        <v>2031</v>
      </c>
      <c r="C398" s="154" t="s">
        <v>1641</v>
      </c>
      <c r="D398" s="179">
        <v>19020717739</v>
      </c>
      <c r="E398" s="179">
        <v>23040404363</v>
      </c>
      <c r="F398" s="179">
        <v>21428039963</v>
      </c>
      <c r="G398" s="179">
        <v>29416805983</v>
      </c>
      <c r="H398" s="179">
        <v>25096656944</v>
      </c>
      <c r="I398" s="179">
        <v>37965518480</v>
      </c>
      <c r="J398" s="179">
        <v>16091199495</v>
      </c>
      <c r="K398" s="179">
        <v>6657524747</v>
      </c>
      <c r="L398" s="179">
        <f>VLOOKUP(A398,Sheet1!$A$1:$E$2000,5,FALSE)</f>
        <v>9914325978</v>
      </c>
      <c r="M398" s="21">
        <f t="shared" si="49"/>
        <v>0.31943795646270068</v>
      </c>
      <c r="N398" s="21">
        <f t="shared" si="50"/>
        <v>0.64778004247910947</v>
      </c>
      <c r="O398" s="21">
        <f t="shared" si="51"/>
        <v>-0.2490587322599348</v>
      </c>
      <c r="P398" s="21">
        <f t="shared" si="52"/>
        <v>-0.77368295011880661</v>
      </c>
      <c r="Q398" s="21">
        <f t="shared" si="53"/>
        <v>-0.60495431721752591</v>
      </c>
      <c r="R398" s="23">
        <f t="shared" si="54"/>
        <v>-0.56989196977953038</v>
      </c>
      <c r="S398" s="23">
        <f t="shared" si="55"/>
        <v>-0.28644970924361179</v>
      </c>
      <c r="T398" s="11">
        <f t="shared" si="56"/>
        <v>70628568700</v>
      </c>
    </row>
    <row r="399" spans="1:20">
      <c r="A399" s="154" t="s">
        <v>688</v>
      </c>
      <c r="B399" s="154" t="s">
        <v>2401</v>
      </c>
      <c r="C399" s="154" t="s">
        <v>1641</v>
      </c>
      <c r="D399" s="179">
        <v>161947503111</v>
      </c>
      <c r="E399" s="179">
        <v>123786945306</v>
      </c>
      <c r="F399" s="179">
        <v>265385146552</v>
      </c>
      <c r="G399" s="179">
        <v>112200363762</v>
      </c>
      <c r="H399" s="179">
        <v>372276939771</v>
      </c>
      <c r="I399" s="179">
        <v>1301610967642</v>
      </c>
      <c r="J399" s="179">
        <v>2449423347569</v>
      </c>
      <c r="K399" s="179">
        <v>1286710923220</v>
      </c>
      <c r="L399" s="179">
        <f>VLOOKUP(A399,Sheet1!$A$1:$E$2000,5,FALSE)</f>
        <v>138370269055</v>
      </c>
      <c r="M399" s="21">
        <f t="shared" si="49"/>
        <v>1.2987507224229242</v>
      </c>
      <c r="N399" s="21">
        <f t="shared" si="50"/>
        <v>9.5149292150673208</v>
      </c>
      <c r="O399" s="21">
        <f t="shared" si="51"/>
        <v>8.2296926915201567</v>
      </c>
      <c r="P399" s="21">
        <f t="shared" si="52"/>
        <v>10.467974613249721</v>
      </c>
      <c r="Q399" s="21">
        <f t="shared" si="53"/>
        <v>-0.62831361743728698</v>
      </c>
      <c r="R399" s="23">
        <f t="shared" si="54"/>
        <v>4.166953671843161</v>
      </c>
      <c r="S399" s="23">
        <f t="shared" si="55"/>
        <v>4.9247056482760341</v>
      </c>
      <c r="T399" s="11">
        <f t="shared" si="56"/>
        <v>5176115507486</v>
      </c>
    </row>
    <row r="400" spans="1:20">
      <c r="A400" s="154" t="s">
        <v>330</v>
      </c>
      <c r="B400" s="154" t="s">
        <v>2033</v>
      </c>
      <c r="C400" s="154" t="s">
        <v>1641</v>
      </c>
      <c r="D400" s="179">
        <v>536183714081</v>
      </c>
      <c r="E400" s="179">
        <v>294642071010</v>
      </c>
      <c r="F400" s="179">
        <v>571585475367</v>
      </c>
      <c r="G400" s="179">
        <v>751718542</v>
      </c>
      <c r="H400" s="179">
        <v>640457176418</v>
      </c>
      <c r="I400" s="179">
        <v>652383893480</v>
      </c>
      <c r="J400" s="179">
        <v>319276377507</v>
      </c>
      <c r="K400" s="179">
        <v>510416521602</v>
      </c>
      <c r="L400" s="179">
        <f>VLOOKUP(A400,Sheet1!$A$1:$E$2000,5,FALSE)</f>
        <v>1013480243126</v>
      </c>
      <c r="M400" s="21">
        <f t="shared" si="49"/>
        <v>0.19447338589110458</v>
      </c>
      <c r="N400" s="21">
        <f t="shared" si="50"/>
        <v>1.2141573036182549</v>
      </c>
      <c r="O400" s="21">
        <f t="shared" si="51"/>
        <v>-0.44141971539427061</v>
      </c>
      <c r="P400" s="21">
        <f t="shared" si="52"/>
        <v>677.9995099016727</v>
      </c>
      <c r="Q400" s="21">
        <f t="shared" si="53"/>
        <v>0.58243248798346392</v>
      </c>
      <c r="R400" s="23">
        <f t="shared" si="54"/>
        <v>0.51977382755993007</v>
      </c>
      <c r="S400" s="23">
        <f t="shared" si="55"/>
        <v>0.65549735118622987</v>
      </c>
      <c r="T400" s="11">
        <f t="shared" si="56"/>
        <v>2495557035715</v>
      </c>
    </row>
    <row r="401" spans="1:20">
      <c r="A401" s="154" t="s">
        <v>334</v>
      </c>
      <c r="B401" s="154" t="s">
        <v>2034</v>
      </c>
      <c r="C401" s="154" t="s">
        <v>1641</v>
      </c>
      <c r="D401" s="179">
        <v>3286373728</v>
      </c>
      <c r="E401" s="179">
        <v>1985038344</v>
      </c>
      <c r="F401" s="179">
        <v>5898893701</v>
      </c>
      <c r="G401" s="179">
        <v>12023419128</v>
      </c>
      <c r="H401" s="179">
        <v>4757020471</v>
      </c>
      <c r="I401" s="179">
        <v>5167706622</v>
      </c>
      <c r="J401" s="179"/>
      <c r="K401" s="179"/>
      <c r="L401" s="179">
        <f>VLOOKUP(A401,Sheet1!$A$1:$E$2000,5,FALSE)</f>
        <v>0</v>
      </c>
      <c r="M401" s="21">
        <f t="shared" si="49"/>
        <v>0.44749832633764286</v>
      </c>
      <c r="N401" s="21">
        <f t="shared" si="50"/>
        <v>1.6033283627089472</v>
      </c>
      <c r="O401" s="21">
        <f t="shared" si="51"/>
        <v>-1</v>
      </c>
      <c r="P401" s="21">
        <f t="shared" si="52"/>
        <v>-1</v>
      </c>
      <c r="Q401" s="21">
        <f t="shared" si="53"/>
        <v>-1</v>
      </c>
      <c r="R401" s="23">
        <f t="shared" si="54"/>
        <v>-1</v>
      </c>
      <c r="S401" s="23">
        <f t="shared" si="55"/>
        <v>-0.79047888603895866</v>
      </c>
      <c r="T401" s="11">
        <f t="shared" si="56"/>
        <v>5167706622</v>
      </c>
    </row>
    <row r="402" spans="1:20">
      <c r="A402" s="154" t="s">
        <v>335</v>
      </c>
      <c r="B402" s="154" t="s">
        <v>2035</v>
      </c>
      <c r="C402" s="154" t="s">
        <v>1641</v>
      </c>
      <c r="D402" s="179">
        <v>617070033064</v>
      </c>
      <c r="E402" s="179">
        <v>344887468122</v>
      </c>
      <c r="F402" s="179">
        <v>505148241275</v>
      </c>
      <c r="G402" s="179">
        <v>251319287751</v>
      </c>
      <c r="H402" s="179">
        <v>382529984635</v>
      </c>
      <c r="I402" s="179">
        <v>368509571219</v>
      </c>
      <c r="J402" s="179">
        <v>929049066047</v>
      </c>
      <c r="K402" s="179">
        <v>341996405383</v>
      </c>
      <c r="L402" s="179">
        <f>VLOOKUP(A402,Sheet1!$A$1:$E$2000,5,FALSE)</f>
        <v>545335468175</v>
      </c>
      <c r="M402" s="21">
        <f t="shared" si="49"/>
        <v>-0.38008659611035506</v>
      </c>
      <c r="N402" s="21">
        <f t="shared" si="50"/>
        <v>6.8492204792561351E-2</v>
      </c>
      <c r="O402" s="21">
        <f t="shared" si="51"/>
        <v>0.83916124047481466</v>
      </c>
      <c r="P402" s="21">
        <f t="shared" si="52"/>
        <v>0.36080445095738256</v>
      </c>
      <c r="Q402" s="21">
        <f t="shared" si="53"/>
        <v>0.42560188764116019</v>
      </c>
      <c r="R402" s="23">
        <f t="shared" si="54"/>
        <v>0.59471896805703628</v>
      </c>
      <c r="S402" s="23">
        <f t="shared" si="55"/>
        <v>0.47241230799350009</v>
      </c>
      <c r="T402" s="11">
        <f t="shared" si="56"/>
        <v>2184890510824</v>
      </c>
    </row>
    <row r="403" spans="1:20">
      <c r="A403" s="154" t="s">
        <v>336</v>
      </c>
      <c r="B403" s="154" t="s">
        <v>2036</v>
      </c>
      <c r="C403" s="154" t="s">
        <v>1641</v>
      </c>
      <c r="D403" s="179">
        <v>2570835431</v>
      </c>
      <c r="E403" s="179">
        <v>-70149994484</v>
      </c>
      <c r="F403" s="179">
        <v>-31908764043</v>
      </c>
      <c r="G403" s="179">
        <v>-155270784552</v>
      </c>
      <c r="H403" s="179">
        <v>-22149047494</v>
      </c>
      <c r="I403" s="179">
        <v>-66131428720</v>
      </c>
      <c r="J403" s="179">
        <v>-46487220465</v>
      </c>
      <c r="K403" s="179">
        <v>200211097626</v>
      </c>
      <c r="L403" s="179">
        <f>VLOOKUP(A403,Sheet1!$A$1:$E$2000,5,FALSE)</f>
        <v>0</v>
      </c>
      <c r="M403" s="21">
        <f t="shared" si="49"/>
        <v>-9.6155057717500387</v>
      </c>
      <c r="N403" s="21">
        <f t="shared" si="50"/>
        <v>5.7285332572856659E-2</v>
      </c>
      <c r="O403" s="21">
        <f t="shared" si="51"/>
        <v>-0.45687938280386498</v>
      </c>
      <c r="P403" s="21">
        <f t="shared" si="52"/>
        <v>2.2894318670680094</v>
      </c>
      <c r="Q403" s="21">
        <f t="shared" si="53"/>
        <v>1</v>
      </c>
      <c r="R403" s="23">
        <f t="shared" si="54"/>
        <v>1.734366350480091</v>
      </c>
      <c r="S403" s="23">
        <f t="shared" si="55"/>
        <v>-1.3134138048335433</v>
      </c>
      <c r="T403" s="11">
        <f t="shared" si="56"/>
        <v>87592448441</v>
      </c>
    </row>
    <row r="404" spans="1:20">
      <c r="A404" s="154" t="s">
        <v>337</v>
      </c>
      <c r="B404" s="154" t="s">
        <v>2037</v>
      </c>
      <c r="C404" s="154" t="s">
        <v>1641</v>
      </c>
      <c r="D404" s="179">
        <v>-45075942045</v>
      </c>
      <c r="E404" s="179">
        <v>46284018746</v>
      </c>
      <c r="F404" s="179">
        <v>-41104964673</v>
      </c>
      <c r="G404" s="179">
        <v>42292274852</v>
      </c>
      <c r="H404" s="179">
        <v>-43961232938</v>
      </c>
      <c r="I404" s="179">
        <v>-50596993165</v>
      </c>
      <c r="J404" s="179">
        <v>59756671588</v>
      </c>
      <c r="K404" s="179">
        <v>41357529333</v>
      </c>
      <c r="L404" s="179">
        <f>VLOOKUP(A404,Sheet1!$A$1:$E$2000,5,FALSE)</f>
        <v>-41064253426</v>
      </c>
      <c r="M404" s="21">
        <f t="shared" si="49"/>
        <v>2.4729579825246224E-2</v>
      </c>
      <c r="N404" s="21">
        <f t="shared" si="50"/>
        <v>-2.0931849596438239</v>
      </c>
      <c r="O404" s="21">
        <f t="shared" si="51"/>
        <v>2.4537580086342095</v>
      </c>
      <c r="P404" s="21">
        <f t="shared" si="52"/>
        <v>-2.2102039255894886E-2</v>
      </c>
      <c r="Q404" s="21">
        <f t="shared" si="53"/>
        <v>6.5898504623055215E-2</v>
      </c>
      <c r="R404" s="23">
        <f t="shared" si="54"/>
        <v>2.4038915213210128</v>
      </c>
      <c r="S404" s="23">
        <f t="shared" si="55"/>
        <v>1.6930757349684979</v>
      </c>
      <c r="T404" s="11">
        <f t="shared" si="56"/>
        <v>9452954330</v>
      </c>
    </row>
    <row r="405" spans="1:20">
      <c r="A405" s="154" t="s">
        <v>338</v>
      </c>
      <c r="B405" s="154" t="s">
        <v>4131</v>
      </c>
      <c r="C405" s="154" t="s">
        <v>1641</v>
      </c>
      <c r="D405" s="179">
        <v>7610572474</v>
      </c>
      <c r="E405" s="179">
        <v>13900347588</v>
      </c>
      <c r="F405" s="179">
        <v>13507643833</v>
      </c>
      <c r="G405" s="179">
        <v>10415299708</v>
      </c>
      <c r="H405" s="179">
        <v>14012014839</v>
      </c>
      <c r="I405" s="179">
        <v>18664283018</v>
      </c>
      <c r="J405" s="179">
        <v>14783769321</v>
      </c>
      <c r="K405" s="179">
        <v>7639987948</v>
      </c>
      <c r="L405" s="179">
        <f>VLOOKUP(A405,Sheet1!$A$1:$E$2000,5,FALSE)</f>
        <v>0</v>
      </c>
      <c r="M405" s="21">
        <f t="shared" si="49"/>
        <v>0.84112494649637048</v>
      </c>
      <c r="N405" s="21">
        <f t="shared" si="50"/>
        <v>0.34272059744122135</v>
      </c>
      <c r="O405" s="21">
        <f t="shared" si="51"/>
        <v>9.4474321634269581E-2</v>
      </c>
      <c r="P405" s="21">
        <f t="shared" si="52"/>
        <v>-0.26646489662398104</v>
      </c>
      <c r="Q405" s="21">
        <f t="shared" si="53"/>
        <v>-1</v>
      </c>
      <c r="R405" s="23">
        <f t="shared" si="54"/>
        <v>-0.40888936678464333</v>
      </c>
      <c r="S405" s="23">
        <f t="shared" si="55"/>
        <v>-0.20733485566063248</v>
      </c>
      <c r="T405" s="11">
        <f t="shared" si="56"/>
        <v>41088040287</v>
      </c>
    </row>
    <row r="406" spans="1:20">
      <c r="A406" s="154" t="s">
        <v>339</v>
      </c>
      <c r="B406" s="154" t="s">
        <v>2039</v>
      </c>
      <c r="C406" s="154" t="s">
        <v>1641</v>
      </c>
      <c r="D406" s="179">
        <v>2194666965600</v>
      </c>
      <c r="E406" s="179">
        <v>2670475017284</v>
      </c>
      <c r="F406" s="179">
        <v>2403519104884</v>
      </c>
      <c r="G406" s="179">
        <v>2123649268482</v>
      </c>
      <c r="H406" s="179">
        <v>1568482188101</v>
      </c>
      <c r="I406" s="179">
        <v>2474585297998</v>
      </c>
      <c r="J406" s="179">
        <v>2526766558891</v>
      </c>
      <c r="K406" s="179">
        <v>2840367601702</v>
      </c>
      <c r="L406" s="179">
        <f>VLOOKUP(A406,Sheet1!$A$1:$E$2000,5,FALSE)</f>
        <v>2428719813104</v>
      </c>
      <c r="M406" s="21">
        <f t="shared" si="49"/>
        <v>-0.28532109304693859</v>
      </c>
      <c r="N406" s="21">
        <f t="shared" si="50"/>
        <v>-7.3353885738736163E-2</v>
      </c>
      <c r="O406" s="21">
        <f t="shared" si="51"/>
        <v>5.1277917349006566E-2</v>
      </c>
      <c r="P406" s="21">
        <f t="shared" si="52"/>
        <v>0.33749373960056761</v>
      </c>
      <c r="Q406" s="21">
        <f t="shared" si="53"/>
        <v>0.54845227540933117</v>
      </c>
      <c r="R406" s="23">
        <f t="shared" si="54"/>
        <v>0.27892074768485797</v>
      </c>
      <c r="S406" s="23">
        <f t="shared" si="55"/>
        <v>0.17160530948706021</v>
      </c>
      <c r="T406" s="11">
        <f t="shared" si="56"/>
        <v>10270439271695</v>
      </c>
    </row>
    <row r="407" spans="1:20">
      <c r="A407" s="154" t="s">
        <v>341</v>
      </c>
      <c r="B407" s="154" t="s">
        <v>2040</v>
      </c>
      <c r="C407" s="154" t="s">
        <v>1641</v>
      </c>
      <c r="D407" s="179">
        <v>22017812635</v>
      </c>
      <c r="E407" s="179">
        <v>16917235193</v>
      </c>
      <c r="F407" s="179">
        <v>20962502047</v>
      </c>
      <c r="G407" s="179">
        <v>24154826883</v>
      </c>
      <c r="H407" s="179">
        <v>14148225019</v>
      </c>
      <c r="I407" s="179">
        <v>9937485673</v>
      </c>
      <c r="J407" s="179">
        <v>9234353970</v>
      </c>
      <c r="K407" s="179">
        <v>4937046073</v>
      </c>
      <c r="L407" s="179">
        <f>VLOOKUP(A407,Sheet1!$A$1:$E$2000,5,FALSE)</f>
        <v>6180905631</v>
      </c>
      <c r="M407" s="21">
        <f t="shared" si="49"/>
        <v>-0.35741913815227633</v>
      </c>
      <c r="N407" s="21">
        <f t="shared" si="50"/>
        <v>-0.41258216489702026</v>
      </c>
      <c r="O407" s="21">
        <f t="shared" si="51"/>
        <v>-0.55948226269480306</v>
      </c>
      <c r="P407" s="21">
        <f t="shared" si="52"/>
        <v>-0.79560830235241065</v>
      </c>
      <c r="Q407" s="21">
        <f t="shared" si="53"/>
        <v>-0.56313208033520035</v>
      </c>
      <c r="R407" s="23">
        <f t="shared" si="54"/>
        <v>-0.65659131961351713</v>
      </c>
      <c r="S407" s="23">
        <f t="shared" si="55"/>
        <v>-0.60240637435127631</v>
      </c>
      <c r="T407" s="11">
        <f t="shared" si="56"/>
        <v>30289791347</v>
      </c>
    </row>
    <row r="408" spans="1:20">
      <c r="A408" s="154" t="s">
        <v>342</v>
      </c>
      <c r="B408" s="154" t="s">
        <v>2041</v>
      </c>
      <c r="C408" s="154" t="s">
        <v>1641</v>
      </c>
      <c r="D408" s="179">
        <v>74515205318</v>
      </c>
      <c r="E408" s="179">
        <v>283882332630</v>
      </c>
      <c r="F408" s="179">
        <v>-14139776208</v>
      </c>
      <c r="G408" s="179">
        <v>-9002493932</v>
      </c>
      <c r="H408" s="179">
        <v>-53853028976</v>
      </c>
      <c r="I408" s="179">
        <v>10284949227</v>
      </c>
      <c r="J408" s="179">
        <v>131699736164</v>
      </c>
      <c r="K408" s="179">
        <v>216611146794</v>
      </c>
      <c r="L408" s="179">
        <f>VLOOKUP(A408,Sheet1!$A$1:$E$2000,5,FALSE)</f>
        <v>4328202684</v>
      </c>
      <c r="M408" s="21">
        <f t="shared" si="49"/>
        <v>-1.7227119451147936</v>
      </c>
      <c r="N408" s="21">
        <f t="shared" si="50"/>
        <v>-0.96377037932682852</v>
      </c>
      <c r="O408" s="21">
        <f t="shared" si="51"/>
        <v>10.314131583602217</v>
      </c>
      <c r="P408" s="21">
        <f t="shared" si="52"/>
        <v>25.061237744803179</v>
      </c>
      <c r="Q408" s="21">
        <f t="shared" si="53"/>
        <v>1.0803706451856012</v>
      </c>
      <c r="R408" s="23">
        <f t="shared" si="54"/>
        <v>5.580007996471565</v>
      </c>
      <c r="S408" s="23">
        <f t="shared" si="55"/>
        <v>0.75421353723669204</v>
      </c>
      <c r="T408" s="11">
        <f t="shared" si="56"/>
        <v>362924034869</v>
      </c>
    </row>
    <row r="409" spans="1:20">
      <c r="A409" s="154" t="s">
        <v>343</v>
      </c>
      <c r="B409" s="154" t="s">
        <v>2042</v>
      </c>
      <c r="C409" s="154" t="s">
        <v>1641</v>
      </c>
      <c r="D409" s="179">
        <v>3566697000000</v>
      </c>
      <c r="E409" s="179">
        <v>3566846000000</v>
      </c>
      <c r="F409" s="179">
        <v>4027832000000</v>
      </c>
      <c r="G409" s="179">
        <v>4617420000000</v>
      </c>
      <c r="H409" s="179">
        <v>3894909000000</v>
      </c>
      <c r="I409" s="179">
        <v>4862400000000</v>
      </c>
      <c r="J409" s="179">
        <v>7275479000000</v>
      </c>
      <c r="K409" s="179">
        <v>7957142000000</v>
      </c>
      <c r="L409" s="179">
        <f>VLOOKUP(A409,Sheet1!$A$1:$E$2000,5,FALSE)</f>
        <v>6198661000000</v>
      </c>
      <c r="M409" s="21">
        <f t="shared" si="49"/>
        <v>9.202127346393596E-2</v>
      </c>
      <c r="N409" s="21">
        <f t="shared" si="50"/>
        <v>0.36322117635580564</v>
      </c>
      <c r="O409" s="21">
        <f t="shared" si="51"/>
        <v>0.80630150413423396</v>
      </c>
      <c r="P409" s="21">
        <f t="shared" si="52"/>
        <v>0.72328746356190254</v>
      </c>
      <c r="Q409" s="21">
        <f t="shared" si="53"/>
        <v>0.59147774697688704</v>
      </c>
      <c r="R409" s="23">
        <f t="shared" si="54"/>
        <v>0.7090117104557111</v>
      </c>
      <c r="S409" s="23">
        <f t="shared" si="55"/>
        <v>0.63243748512681464</v>
      </c>
      <c r="T409" s="11">
        <f t="shared" si="56"/>
        <v>26293682000000</v>
      </c>
    </row>
    <row r="410" spans="1:20">
      <c r="A410" s="154" t="s">
        <v>340</v>
      </c>
      <c r="B410" s="154" t="s">
        <v>2043</v>
      </c>
      <c r="C410" s="154" t="s">
        <v>1641</v>
      </c>
      <c r="D410" s="179">
        <v>14024715671</v>
      </c>
      <c r="E410" s="179">
        <v>22821367836</v>
      </c>
      <c r="F410" s="179">
        <v>123749552343</v>
      </c>
      <c r="G410" s="179">
        <v>51632539555</v>
      </c>
      <c r="H410" s="179">
        <v>10671517837</v>
      </c>
      <c r="I410" s="179">
        <v>69484515521</v>
      </c>
      <c r="J410" s="179">
        <v>135190373018</v>
      </c>
      <c r="K410" s="179">
        <v>47034744602</v>
      </c>
      <c r="L410" s="179">
        <f>VLOOKUP(A410,Sheet1!$A$1:$E$2000,5,FALSE)</f>
        <v>30597372076</v>
      </c>
      <c r="M410" s="21">
        <f t="shared" si="49"/>
        <v>-0.23909203670586129</v>
      </c>
      <c r="N410" s="21">
        <f t="shared" si="50"/>
        <v>2.0447130084547487</v>
      </c>
      <c r="O410" s="21">
        <f t="shared" si="51"/>
        <v>9.2451410598150416E-2</v>
      </c>
      <c r="P410" s="21">
        <f t="shared" si="52"/>
        <v>-8.9048398405860665E-2</v>
      </c>
      <c r="Q410" s="21">
        <f t="shared" si="53"/>
        <v>1.8671996377041711</v>
      </c>
      <c r="R410" s="23">
        <f t="shared" si="54"/>
        <v>0.14387724053904394</v>
      </c>
      <c r="S410" s="23">
        <f t="shared" si="55"/>
        <v>0.35155971528968455</v>
      </c>
      <c r="T410" s="11">
        <f t="shared" si="56"/>
        <v>282307005217</v>
      </c>
    </row>
    <row r="411" spans="1:20">
      <c r="A411" s="154" t="s">
        <v>344</v>
      </c>
      <c r="B411" s="154" t="s">
        <v>2044</v>
      </c>
      <c r="C411" s="154" t="s">
        <v>1641</v>
      </c>
      <c r="D411" s="179">
        <v>1791355667</v>
      </c>
      <c r="E411" s="179">
        <v>2055698315</v>
      </c>
      <c r="F411" s="179">
        <v>11927596316</v>
      </c>
      <c r="G411" s="179">
        <v>82993902849</v>
      </c>
      <c r="H411" s="179">
        <v>18968239957</v>
      </c>
      <c r="I411" s="179">
        <v>23768567727</v>
      </c>
      <c r="J411" s="179">
        <v>-228322278871</v>
      </c>
      <c r="K411" s="179">
        <v>-421225383889</v>
      </c>
      <c r="L411" s="179">
        <f>VLOOKUP(A411,Sheet1!$A$1:$E$2000,5,FALSE)</f>
        <v>-31875262600</v>
      </c>
      <c r="M411" s="21">
        <f t="shared" si="49"/>
        <v>9.5887626373864041</v>
      </c>
      <c r="N411" s="21">
        <f t="shared" si="50"/>
        <v>10.562283995450956</v>
      </c>
      <c r="O411" s="21">
        <f t="shared" si="51"/>
        <v>-20.142354655708989</v>
      </c>
      <c r="P411" s="21">
        <f t="shared" si="52"/>
        <v>-6.0753774606236073</v>
      </c>
      <c r="Q411" s="21">
        <f t="shared" si="53"/>
        <v>-2.6804544160269765</v>
      </c>
      <c r="R411" s="23">
        <f t="shared" si="54"/>
        <v>-6.9831810188804795</v>
      </c>
      <c r="S411" s="23">
        <f t="shared" si="55"/>
        <v>-6.672102086728013</v>
      </c>
      <c r="T411" s="11">
        <f t="shared" si="56"/>
        <v>-657654357633</v>
      </c>
    </row>
    <row r="412" spans="1:20">
      <c r="A412" s="154" t="s">
        <v>345</v>
      </c>
      <c r="B412" s="154" t="s">
        <v>2045</v>
      </c>
      <c r="C412" s="154" t="s">
        <v>1641</v>
      </c>
      <c r="D412" s="179">
        <v>-14774569364</v>
      </c>
      <c r="E412" s="179">
        <v>-23424986089</v>
      </c>
      <c r="F412" s="179">
        <v>183320793781</v>
      </c>
      <c r="G412" s="179">
        <v>-15598946858</v>
      </c>
      <c r="H412" s="179">
        <v>-9191579986</v>
      </c>
      <c r="I412" s="179">
        <v>-232450236</v>
      </c>
      <c r="J412" s="179">
        <v>-10166561081</v>
      </c>
      <c r="K412" s="179">
        <v>-988382039</v>
      </c>
      <c r="L412" s="179">
        <f>VLOOKUP(A412,Sheet1!$A$1:$E$2000,5,FALSE)</f>
        <v>-9433235136</v>
      </c>
      <c r="M412" s="21">
        <f t="shared" si="49"/>
        <v>0.37787831512731729</v>
      </c>
      <c r="N412" s="21">
        <f t="shared" si="50"/>
        <v>0.99007682501424599</v>
      </c>
      <c r="O412" s="21">
        <f t="shared" si="51"/>
        <v>-1.0554577627082788</v>
      </c>
      <c r="P412" s="21">
        <f t="shared" si="52"/>
        <v>0.93663789946863607</v>
      </c>
      <c r="Q412" s="21">
        <f t="shared" si="53"/>
        <v>-2.629092608322758E-2</v>
      </c>
      <c r="R412" s="23">
        <f t="shared" si="54"/>
        <v>-1.1298690695082332</v>
      </c>
      <c r="S412" s="23">
        <f t="shared" si="55"/>
        <v>-1.1541066963579627</v>
      </c>
      <c r="T412" s="11">
        <f t="shared" si="56"/>
        <v>-20820628492</v>
      </c>
    </row>
    <row r="413" spans="1:20">
      <c r="A413" s="154" t="s">
        <v>346</v>
      </c>
      <c r="B413" s="154" t="s">
        <v>2046</v>
      </c>
      <c r="C413" s="154" t="s">
        <v>1641</v>
      </c>
      <c r="D413" s="179">
        <v>92028958075</v>
      </c>
      <c r="E413" s="179">
        <v>24562577328</v>
      </c>
      <c r="F413" s="179">
        <v>109966761998</v>
      </c>
      <c r="G413" s="179">
        <v>101916452821</v>
      </c>
      <c r="H413" s="179">
        <v>140786770029</v>
      </c>
      <c r="I413" s="179">
        <v>3904359336</v>
      </c>
      <c r="J413" s="179">
        <v>118161706638</v>
      </c>
      <c r="K413" s="179">
        <v>127791214401</v>
      </c>
      <c r="L413" s="179">
        <f>VLOOKUP(A413,Sheet1!$A$1:$E$2000,5,FALSE)</f>
        <v>26895380753</v>
      </c>
      <c r="M413" s="21">
        <f t="shared" si="49"/>
        <v>0.52980945317520922</v>
      </c>
      <c r="N413" s="21">
        <f t="shared" si="50"/>
        <v>-0.8410443951437766</v>
      </c>
      <c r="O413" s="21">
        <f t="shared" si="51"/>
        <v>7.4522014571539757E-2</v>
      </c>
      <c r="P413" s="21">
        <f t="shared" si="52"/>
        <v>0.25388208541210605</v>
      </c>
      <c r="Q413" s="21">
        <f t="shared" si="53"/>
        <v>-0.80896372047274079</v>
      </c>
      <c r="R413" s="23">
        <f t="shared" si="54"/>
        <v>-0.22633534603292926</v>
      </c>
      <c r="S413" s="23">
        <f t="shared" si="55"/>
        <v>-0.26636062504360514</v>
      </c>
      <c r="T413" s="11">
        <f t="shared" si="56"/>
        <v>276752661128</v>
      </c>
    </row>
    <row r="414" spans="1:20">
      <c r="A414" s="154" t="s">
        <v>4187</v>
      </c>
      <c r="B414" s="154" t="s">
        <v>4188</v>
      </c>
      <c r="C414" s="154" t="s">
        <v>1641</v>
      </c>
      <c r="D414" s="179">
        <v>2241984000000</v>
      </c>
      <c r="E414" s="179">
        <v>336747000000</v>
      </c>
      <c r="F414" s="179">
        <v>505919000000</v>
      </c>
      <c r="G414" s="179">
        <v>-534926000000</v>
      </c>
      <c r="H414" s="179">
        <v>90334000000</v>
      </c>
      <c r="I414" s="179">
        <v>168370000000</v>
      </c>
      <c r="J414" s="179">
        <v>169291000000</v>
      </c>
      <c r="K414" s="179">
        <v>673571000000</v>
      </c>
      <c r="L414" s="179">
        <f>VLOOKUP(A414,Sheet1!$A$1:$E$2000,5,FALSE)</f>
        <v>1508083000000</v>
      </c>
      <c r="M414" s="21">
        <f t="shared" si="49"/>
        <v>-0.95970800862093575</v>
      </c>
      <c r="N414" s="21">
        <f t="shared" si="50"/>
        <v>-0.50001039355955657</v>
      </c>
      <c r="O414" s="21">
        <f t="shared" si="51"/>
        <v>-0.66537924055036479</v>
      </c>
      <c r="P414" s="21">
        <f t="shared" si="52"/>
        <v>2.2591853826510584</v>
      </c>
      <c r="Q414" s="21">
        <f t="shared" si="53"/>
        <v>15.694522549649079</v>
      </c>
      <c r="R414" s="23">
        <f t="shared" si="54"/>
        <v>37.334583462422749</v>
      </c>
      <c r="S414" s="23">
        <f t="shared" si="55"/>
        <v>5.3287604817194794</v>
      </c>
      <c r="T414" s="11">
        <f t="shared" si="56"/>
        <v>2519315000000</v>
      </c>
    </row>
    <row r="415" spans="1:20">
      <c r="A415" s="154" t="s">
        <v>332</v>
      </c>
      <c r="B415" s="154" t="s">
        <v>2047</v>
      </c>
      <c r="C415" s="154" t="s">
        <v>1641</v>
      </c>
      <c r="D415" s="179">
        <v>1283004533</v>
      </c>
      <c r="E415" s="179">
        <v>789603584</v>
      </c>
      <c r="F415" s="179">
        <v>7644571755</v>
      </c>
      <c r="G415" s="179">
        <v>14235168220</v>
      </c>
      <c r="H415" s="179">
        <v>-6400136553</v>
      </c>
      <c r="I415" s="179">
        <v>7176144950</v>
      </c>
      <c r="J415" s="179">
        <v>6407075826</v>
      </c>
      <c r="K415" s="179">
        <v>16220039938</v>
      </c>
      <c r="L415" s="179">
        <f>VLOOKUP(A415,Sheet1!$A$1:$E$2000,5,FALSE)</f>
        <v>6770787</v>
      </c>
      <c r="M415" s="21">
        <f t="shared" si="49"/>
        <v>-5.9883974595435046</v>
      </c>
      <c r="N415" s="21">
        <f t="shared" si="50"/>
        <v>8.0882882188133536</v>
      </c>
      <c r="O415" s="21">
        <f t="shared" si="51"/>
        <v>-0.16187903896521147</v>
      </c>
      <c r="P415" s="21">
        <f t="shared" si="52"/>
        <v>0.13943437037936177</v>
      </c>
      <c r="Q415" s="21">
        <f t="shared" si="53"/>
        <v>1.0010579128966905</v>
      </c>
      <c r="R415" s="23">
        <f t="shared" si="54"/>
        <v>0.46217483316350039</v>
      </c>
      <c r="S415" s="23">
        <f t="shared" si="55"/>
        <v>0.83229775673800277</v>
      </c>
      <c r="T415" s="11">
        <f t="shared" si="56"/>
        <v>29810031501</v>
      </c>
    </row>
    <row r="416" spans="1:20">
      <c r="A416" s="154" t="s">
        <v>4274</v>
      </c>
      <c r="B416" s="154" t="s">
        <v>4275</v>
      </c>
      <c r="C416" s="154" t="s">
        <v>1641</v>
      </c>
      <c r="D416" s="179">
        <v>145562965734</v>
      </c>
      <c r="E416" s="179">
        <v>254411138848</v>
      </c>
      <c r="F416" s="179">
        <v>272238810083</v>
      </c>
      <c r="G416" s="179">
        <v>303467484826</v>
      </c>
      <c r="H416" s="179">
        <v>280541114900</v>
      </c>
      <c r="I416" s="179">
        <v>441017051781</v>
      </c>
      <c r="J416" s="179">
        <v>1892277020907</v>
      </c>
      <c r="K416" s="179">
        <v>955283025524</v>
      </c>
      <c r="L416" s="179">
        <f>VLOOKUP(A416,Sheet1!$A$1:$E$2000,5,FALSE)</f>
        <v>435532572227</v>
      </c>
      <c r="M416" s="21">
        <f t="shared" si="49"/>
        <v>0.92728358813915235</v>
      </c>
      <c r="N416" s="21">
        <f t="shared" si="50"/>
        <v>0.7334816933644136</v>
      </c>
      <c r="O416" s="21">
        <f t="shared" si="51"/>
        <v>5.9507981625767599</v>
      </c>
      <c r="P416" s="21">
        <f t="shared" si="52"/>
        <v>2.1478925199242789</v>
      </c>
      <c r="Q416" s="21">
        <f t="shared" si="53"/>
        <v>0.55247323509870316</v>
      </c>
      <c r="R416" s="23">
        <f t="shared" si="54"/>
        <v>2.834280350571043</v>
      </c>
      <c r="S416" s="23">
        <f t="shared" si="55"/>
        <v>2.3530644273545325</v>
      </c>
      <c r="T416" s="11">
        <f t="shared" si="56"/>
        <v>3724109670439</v>
      </c>
    </row>
    <row r="417" spans="1:20">
      <c r="A417" s="154" t="s">
        <v>347</v>
      </c>
      <c r="B417" s="154" t="s">
        <v>2048</v>
      </c>
      <c r="C417" s="154" t="s">
        <v>1641</v>
      </c>
      <c r="D417" s="179">
        <v>572937138</v>
      </c>
      <c r="E417" s="179">
        <v>-52869400</v>
      </c>
      <c r="F417" s="179">
        <v>48796974</v>
      </c>
      <c r="G417" s="179">
        <v>408476844</v>
      </c>
      <c r="H417" s="179">
        <v>10271658493</v>
      </c>
      <c r="I417" s="179">
        <v>-9908163505</v>
      </c>
      <c r="J417" s="179">
        <v>46990131</v>
      </c>
      <c r="K417" s="179">
        <v>222694415</v>
      </c>
      <c r="L417" s="179">
        <f>VLOOKUP(A417,Sheet1!$A$1:$E$2000,5,FALSE)</f>
        <v>52695363</v>
      </c>
      <c r="M417" s="21">
        <f t="shared" si="49"/>
        <v>16.928072403992076</v>
      </c>
      <c r="N417" s="21">
        <f t="shared" si="50"/>
        <v>-186.40828352506364</v>
      </c>
      <c r="O417" s="21">
        <f t="shared" si="51"/>
        <v>-3.7027767336556563E-2</v>
      </c>
      <c r="P417" s="21">
        <f t="shared" si="52"/>
        <v>-0.45481752938729619</v>
      </c>
      <c r="Q417" s="21">
        <f t="shared" si="53"/>
        <v>-0.99486982914824207</v>
      </c>
      <c r="R417" s="23">
        <f t="shared" si="54"/>
        <v>-0.9699522841923911</v>
      </c>
      <c r="S417" s="23">
        <f t="shared" si="55"/>
        <v>-1.897876274794462</v>
      </c>
      <c r="T417" s="11">
        <f t="shared" si="56"/>
        <v>-9585783596</v>
      </c>
    </row>
    <row r="418" spans="1:20">
      <c r="A418" s="154" t="s">
        <v>348</v>
      </c>
      <c r="B418" s="154" t="s">
        <v>2049</v>
      </c>
      <c r="C418" s="154" t="s">
        <v>1641</v>
      </c>
      <c r="D418" s="179">
        <v>1082577000000</v>
      </c>
      <c r="E418" s="179">
        <v>1021470000000</v>
      </c>
      <c r="F418" s="179">
        <v>906400000000</v>
      </c>
      <c r="G418" s="179">
        <v>1085332000000</v>
      </c>
      <c r="H418" s="179">
        <v>1177398000000</v>
      </c>
      <c r="I418" s="179">
        <v>1233260000000</v>
      </c>
      <c r="J418" s="179">
        <v>1376430000000</v>
      </c>
      <c r="K418" s="179">
        <v>2658837000000</v>
      </c>
      <c r="L418" s="179">
        <f>VLOOKUP(A418,Sheet1!$A$1:$E$2000,5,FALSE)</f>
        <v>1606257000000</v>
      </c>
      <c r="M418" s="21">
        <f t="shared" si="49"/>
        <v>8.7588226980621242E-2</v>
      </c>
      <c r="N418" s="21">
        <f t="shared" si="50"/>
        <v>0.20733844361557363</v>
      </c>
      <c r="O418" s="21">
        <f t="shared" si="51"/>
        <v>0.51856796116504855</v>
      </c>
      <c r="P418" s="21">
        <f t="shared" si="52"/>
        <v>1.4497914002351355</v>
      </c>
      <c r="Q418" s="21">
        <f t="shared" si="53"/>
        <v>0.36424301722951796</v>
      </c>
      <c r="R418" s="23">
        <f t="shared" si="54"/>
        <v>0.78014912610085418</v>
      </c>
      <c r="S418" s="23">
        <f t="shared" si="55"/>
        <v>0.64052498448909456</v>
      </c>
      <c r="T418" s="11">
        <f t="shared" si="56"/>
        <v>6874784000000</v>
      </c>
    </row>
    <row r="419" spans="1:20">
      <c r="A419" s="154" t="s">
        <v>349</v>
      </c>
      <c r="B419" s="154" t="s">
        <v>2050</v>
      </c>
      <c r="C419" s="154" t="s">
        <v>1641</v>
      </c>
      <c r="D419" s="179">
        <v>44803409352</v>
      </c>
      <c r="E419" s="179">
        <v>67999263530</v>
      </c>
      <c r="F419" s="179">
        <v>53881415577</v>
      </c>
      <c r="G419" s="179">
        <v>169475811675</v>
      </c>
      <c r="H419" s="179">
        <v>80642738155</v>
      </c>
      <c r="I419" s="179">
        <v>116233682590</v>
      </c>
      <c r="J419" s="179">
        <v>79020053082</v>
      </c>
      <c r="K419" s="179">
        <v>65083562264</v>
      </c>
      <c r="L419" s="179">
        <f>VLOOKUP(A419,Sheet1!$A$1:$E$2000,5,FALSE)</f>
        <v>13351330684</v>
      </c>
      <c r="M419" s="21">
        <f t="shared" si="49"/>
        <v>0.79992414241127729</v>
      </c>
      <c r="N419" s="21">
        <f t="shared" si="50"/>
        <v>0.70933737449553225</v>
      </c>
      <c r="O419" s="21">
        <f t="shared" si="51"/>
        <v>0.46655488234297177</v>
      </c>
      <c r="P419" s="21">
        <f t="shared" si="52"/>
        <v>-0.6159713789197877</v>
      </c>
      <c r="Q419" s="21">
        <f t="shared" si="53"/>
        <v>-0.83443852491295656</v>
      </c>
      <c r="R419" s="23">
        <f t="shared" si="54"/>
        <v>-0.48205603964725191</v>
      </c>
      <c r="S419" s="23">
        <f t="shared" si="55"/>
        <v>-0.26427635508257841</v>
      </c>
      <c r="T419" s="11">
        <f t="shared" si="56"/>
        <v>273688628620</v>
      </c>
    </row>
    <row r="420" spans="1:20">
      <c r="A420" s="154" t="s">
        <v>350</v>
      </c>
      <c r="B420" s="154" t="s">
        <v>2051</v>
      </c>
      <c r="C420" s="154" t="s">
        <v>1641</v>
      </c>
      <c r="D420" s="179">
        <v>1770297813</v>
      </c>
      <c r="E420" s="179">
        <v>67154156090</v>
      </c>
      <c r="F420" s="179">
        <v>77808881428</v>
      </c>
      <c r="G420" s="179">
        <v>301939290421</v>
      </c>
      <c r="H420" s="179">
        <v>268691878700</v>
      </c>
      <c r="I420" s="179">
        <v>166255910516</v>
      </c>
      <c r="J420" s="179">
        <v>211280217651</v>
      </c>
      <c r="K420" s="179">
        <v>216381948789</v>
      </c>
      <c r="L420" s="179">
        <f>VLOOKUP(A420,Sheet1!$A$1:$E$2000,5,FALSE)</f>
        <v>268688836165</v>
      </c>
      <c r="M420" s="21">
        <f t="shared" si="49"/>
        <v>150.7777837869362</v>
      </c>
      <c r="N420" s="21">
        <f t="shared" si="50"/>
        <v>1.4757352365977741</v>
      </c>
      <c r="O420" s="21">
        <f t="shared" si="51"/>
        <v>1.7153740520805061</v>
      </c>
      <c r="P420" s="21">
        <f t="shared" si="52"/>
        <v>-0.28335941808933074</v>
      </c>
      <c r="Q420" s="21">
        <f t="shared" si="53"/>
        <v>-1.1323509347288657E-5</v>
      </c>
      <c r="R420" s="23">
        <f t="shared" si="54"/>
        <v>7.3886478812399584E-2</v>
      </c>
      <c r="S420" s="23">
        <f t="shared" si="55"/>
        <v>0.20544144309452794</v>
      </c>
      <c r="T420" s="11">
        <f t="shared" si="56"/>
        <v>862606913121</v>
      </c>
    </row>
    <row r="421" spans="1:20">
      <c r="A421" s="154" t="s">
        <v>351</v>
      </c>
      <c r="B421" s="154" t="s">
        <v>3811</v>
      </c>
      <c r="C421" s="154" t="s">
        <v>1641</v>
      </c>
      <c r="D421" s="179">
        <v>3283274840</v>
      </c>
      <c r="E421" s="179">
        <v>4155176112</v>
      </c>
      <c r="F421" s="179">
        <v>6824646100</v>
      </c>
      <c r="G421" s="179">
        <v>11907211181</v>
      </c>
      <c r="H421" s="179">
        <v>6434510284</v>
      </c>
      <c r="I421" s="179">
        <v>7104875377</v>
      </c>
      <c r="J421" s="179">
        <v>8541400325</v>
      </c>
      <c r="K421" s="179">
        <v>14537849181</v>
      </c>
      <c r="L421" s="179">
        <f>VLOOKUP(A421,Sheet1!$A$1:$E$2000,5,FALSE)</f>
        <v>9696934919</v>
      </c>
      <c r="M421" s="21">
        <f t="shared" si="49"/>
        <v>0.95978423908002775</v>
      </c>
      <c r="N421" s="21">
        <f t="shared" si="50"/>
        <v>0.70988549835020809</v>
      </c>
      <c r="O421" s="21">
        <f t="shared" si="51"/>
        <v>0.2515521244390973</v>
      </c>
      <c r="P421" s="21">
        <f t="shared" si="52"/>
        <v>0.22092813842066014</v>
      </c>
      <c r="Q421" s="21">
        <f t="shared" si="53"/>
        <v>0.50701988045808521</v>
      </c>
      <c r="R421" s="23">
        <f t="shared" si="54"/>
        <v>0.30238042261543197</v>
      </c>
      <c r="S421" s="23">
        <f t="shared" si="55"/>
        <v>0.36012824704324653</v>
      </c>
      <c r="T421" s="11">
        <f t="shared" si="56"/>
        <v>39881059802</v>
      </c>
    </row>
    <row r="422" spans="1:20">
      <c r="A422" s="154" t="s">
        <v>352</v>
      </c>
      <c r="B422" s="154" t="s">
        <v>2053</v>
      </c>
      <c r="C422" s="154" t="s">
        <v>1641</v>
      </c>
      <c r="D422" s="179">
        <v>2204311497</v>
      </c>
      <c r="E422" s="179">
        <v>3070963596</v>
      </c>
      <c r="F422" s="179">
        <v>3078441375</v>
      </c>
      <c r="G422" s="179">
        <v>3187031504</v>
      </c>
      <c r="H422" s="179">
        <v>2335021958</v>
      </c>
      <c r="I422" s="179">
        <v>3635989899</v>
      </c>
      <c r="J422" s="179">
        <v>2463901236</v>
      </c>
      <c r="K422" s="179">
        <v>7158825659</v>
      </c>
      <c r="L422" s="179">
        <f>VLOOKUP(A422,Sheet1!$A$1:$E$2000,5,FALSE)</f>
        <v>3816745233</v>
      </c>
      <c r="M422" s="21">
        <f t="shared" si="49"/>
        <v>5.9297636099930932E-2</v>
      </c>
      <c r="N422" s="21">
        <f t="shared" si="50"/>
        <v>0.1839899058835994</v>
      </c>
      <c r="O422" s="21">
        <f t="shared" si="51"/>
        <v>-0.19962703983602742</v>
      </c>
      <c r="P422" s="21">
        <f t="shared" si="52"/>
        <v>1.2462362389625126</v>
      </c>
      <c r="Q422" s="21">
        <f t="shared" si="53"/>
        <v>0.63456502836021722</v>
      </c>
      <c r="R422" s="23">
        <f t="shared" si="54"/>
        <v>0.56263940420989988</v>
      </c>
      <c r="S422" s="23">
        <f t="shared" si="55"/>
        <v>0.46301013922310386</v>
      </c>
      <c r="T422" s="11">
        <f t="shared" si="56"/>
        <v>17075462027</v>
      </c>
    </row>
    <row r="423" spans="1:20">
      <c r="A423" s="154" t="s">
        <v>353</v>
      </c>
      <c r="B423" s="154" t="s">
        <v>2054</v>
      </c>
      <c r="C423" s="154" t="s">
        <v>1641</v>
      </c>
      <c r="D423" s="179">
        <v>27476631388</v>
      </c>
      <c r="E423" s="179">
        <v>29586986116</v>
      </c>
      <c r="F423" s="179">
        <v>19420522111</v>
      </c>
      <c r="G423" s="179">
        <v>34351725354</v>
      </c>
      <c r="H423" s="179">
        <v>19283576029</v>
      </c>
      <c r="I423" s="179">
        <v>30849790348</v>
      </c>
      <c r="J423" s="179">
        <v>28083568756</v>
      </c>
      <c r="K423" s="179">
        <v>43165322075</v>
      </c>
      <c r="L423" s="179">
        <f>VLOOKUP(A423,Sheet1!$A$1:$E$2000,5,FALSE)</f>
        <v>30428406472</v>
      </c>
      <c r="M423" s="21">
        <f t="shared" si="49"/>
        <v>-0.29818267178771385</v>
      </c>
      <c r="N423" s="21">
        <f t="shared" si="50"/>
        <v>4.2681070219487575E-2</v>
      </c>
      <c r="O423" s="21">
        <f t="shared" si="51"/>
        <v>0.44607691778240882</v>
      </c>
      <c r="P423" s="21">
        <f t="shared" si="52"/>
        <v>0.25656925904520028</v>
      </c>
      <c r="Q423" s="21">
        <f t="shared" si="53"/>
        <v>0.57794417520067953</v>
      </c>
      <c r="R423" s="23">
        <f t="shared" si="54"/>
        <v>0.39177539092897434</v>
      </c>
      <c r="S423" s="23">
        <f t="shared" si="55"/>
        <v>0.29114828554038841</v>
      </c>
      <c r="T423" s="11">
        <f t="shared" si="56"/>
        <v>132527087651</v>
      </c>
    </row>
    <row r="424" spans="1:20">
      <c r="A424" s="154" t="s">
        <v>813</v>
      </c>
      <c r="B424" s="154" t="s">
        <v>3436</v>
      </c>
      <c r="C424" s="154" t="s">
        <v>1641</v>
      </c>
      <c r="D424" s="179">
        <v>58457277402</v>
      </c>
      <c r="E424" s="179">
        <v>87050855757</v>
      </c>
      <c r="F424" s="179">
        <v>106933195949</v>
      </c>
      <c r="G424" s="179">
        <v>130644512607</v>
      </c>
      <c r="H424" s="179">
        <v>69339767195</v>
      </c>
      <c r="I424" s="179">
        <v>96981406686</v>
      </c>
      <c r="J424" s="179">
        <v>85336296140</v>
      </c>
      <c r="K424" s="179">
        <v>153236819475</v>
      </c>
      <c r="L424" s="179">
        <f>VLOOKUP(A424,Sheet1!$A$1:$E$2000,5,FALSE)</f>
        <v>38995011134</v>
      </c>
      <c r="M424" s="21">
        <f t="shared" si="49"/>
        <v>0.18616142038506359</v>
      </c>
      <c r="N424" s="21">
        <f t="shared" si="50"/>
        <v>0.11407757962449963</v>
      </c>
      <c r="O424" s="21">
        <f t="shared" si="51"/>
        <v>-0.20196628013718285</v>
      </c>
      <c r="P424" s="21">
        <f t="shared" si="52"/>
        <v>0.17292962725469643</v>
      </c>
      <c r="Q424" s="21">
        <f t="shared" si="53"/>
        <v>-0.43762414107424519</v>
      </c>
      <c r="R424" s="23">
        <f t="shared" si="54"/>
        <v>-9.562619049366522E-2</v>
      </c>
      <c r="S424" s="23">
        <f t="shared" si="55"/>
        <v>-4.9290251322156586E-2</v>
      </c>
      <c r="T424" s="11">
        <f t="shared" si="56"/>
        <v>374549533435</v>
      </c>
    </row>
    <row r="425" spans="1:20">
      <c r="A425" s="154" t="s">
        <v>3930</v>
      </c>
      <c r="B425" s="154" t="s">
        <v>3931</v>
      </c>
      <c r="C425" s="154" t="s">
        <v>1641</v>
      </c>
      <c r="D425" s="179">
        <v>8405069791</v>
      </c>
      <c r="E425" s="179">
        <v>11593520375</v>
      </c>
      <c r="F425" s="179">
        <v>42216837069</v>
      </c>
      <c r="G425" s="179">
        <v>6220736439</v>
      </c>
      <c r="H425" s="179">
        <v>26057362706</v>
      </c>
      <c r="I425" s="179">
        <v>55284998912</v>
      </c>
      <c r="J425" s="179">
        <v>88943531002</v>
      </c>
      <c r="K425" s="179">
        <v>150854155273</v>
      </c>
      <c r="L425" s="179">
        <f>VLOOKUP(A425,Sheet1!$A$1:$E$2000,5,FALSE)</f>
        <v>166484143439</v>
      </c>
      <c r="M425" s="21">
        <f t="shared" si="49"/>
        <v>2.1001958762914454</v>
      </c>
      <c r="N425" s="21">
        <f t="shared" si="50"/>
        <v>3.7686118731645393</v>
      </c>
      <c r="O425" s="21">
        <f t="shared" si="51"/>
        <v>1.1068260243331116</v>
      </c>
      <c r="P425" s="21">
        <f t="shared" si="52"/>
        <v>23.250208436294113</v>
      </c>
      <c r="Q425" s="21">
        <f t="shared" si="53"/>
        <v>5.3891401949386522</v>
      </c>
      <c r="R425" s="23">
        <f t="shared" si="54"/>
        <v>4.4538180762633708</v>
      </c>
      <c r="S425" s="23">
        <f t="shared" si="55"/>
        <v>4.3615414529917009</v>
      </c>
      <c r="T425" s="11">
        <f t="shared" si="56"/>
        <v>461566828626</v>
      </c>
    </row>
    <row r="426" spans="1:20">
      <c r="A426" s="154" t="s">
        <v>731</v>
      </c>
      <c r="B426" s="154" t="s">
        <v>2055</v>
      </c>
      <c r="C426" s="154" t="s">
        <v>1641</v>
      </c>
      <c r="D426" s="179">
        <v>3864122893</v>
      </c>
      <c r="E426" s="179">
        <v>4928398718</v>
      </c>
      <c r="F426" s="179">
        <v>1824889230</v>
      </c>
      <c r="G426" s="179">
        <v>2835135420</v>
      </c>
      <c r="H426" s="179">
        <v>2178993652</v>
      </c>
      <c r="I426" s="179">
        <v>9317162652</v>
      </c>
      <c r="J426" s="179">
        <v>7127521851</v>
      </c>
      <c r="K426" s="179">
        <v>8339722443</v>
      </c>
      <c r="L426" s="179">
        <f>VLOOKUP(A426,Sheet1!$A$1:$E$2000,5,FALSE)</f>
        <v>7079330942</v>
      </c>
      <c r="M426" s="21">
        <f t="shared" si="49"/>
        <v>-0.43609618215110946</v>
      </c>
      <c r="N426" s="21">
        <f t="shared" si="50"/>
        <v>0.89050504740432412</v>
      </c>
      <c r="O426" s="21">
        <f t="shared" si="51"/>
        <v>2.9057284868736937</v>
      </c>
      <c r="P426" s="21">
        <f t="shared" si="52"/>
        <v>1.9415605279976362</v>
      </c>
      <c r="Q426" s="21">
        <f t="shared" si="53"/>
        <v>2.2488992960131853</v>
      </c>
      <c r="R426" s="23">
        <f t="shared" si="54"/>
        <v>2.2967560898918031</v>
      </c>
      <c r="S426" s="23">
        <f t="shared" si="55"/>
        <v>1.7077937183533249</v>
      </c>
      <c r="T426" s="11">
        <f t="shared" si="56"/>
        <v>31863737888</v>
      </c>
    </row>
    <row r="427" spans="1:20">
      <c r="A427" s="154" t="s">
        <v>354</v>
      </c>
      <c r="B427" s="154" t="s">
        <v>2056</v>
      </c>
      <c r="C427" s="154" t="s">
        <v>1641</v>
      </c>
      <c r="D427" s="179">
        <v>17176210506</v>
      </c>
      <c r="E427" s="179">
        <v>11958859259</v>
      </c>
      <c r="F427" s="179">
        <v>26075448752</v>
      </c>
      <c r="G427" s="179">
        <v>70497545050</v>
      </c>
      <c r="H427" s="179">
        <v>26458524425</v>
      </c>
      <c r="I427" s="179">
        <v>29581834926</v>
      </c>
      <c r="J427" s="179">
        <v>8593601510</v>
      </c>
      <c r="K427" s="179">
        <v>11927970550</v>
      </c>
      <c r="L427" s="179">
        <f>VLOOKUP(A427,Sheet1!$A$1:$E$2000,5,FALSE)</f>
        <v>10575394873</v>
      </c>
      <c r="M427" s="21">
        <f t="shared" si="49"/>
        <v>0.54041686993516402</v>
      </c>
      <c r="N427" s="21">
        <f t="shared" si="50"/>
        <v>1.4736335034411663</v>
      </c>
      <c r="O427" s="21">
        <f t="shared" si="51"/>
        <v>-0.67043322660589433</v>
      </c>
      <c r="P427" s="21">
        <f t="shared" si="52"/>
        <v>-0.83080303659453458</v>
      </c>
      <c r="Q427" s="21">
        <f t="shared" si="53"/>
        <v>-0.60030292305312483</v>
      </c>
      <c r="R427" s="23">
        <f t="shared" si="54"/>
        <v>-0.74724389830234916</v>
      </c>
      <c r="S427" s="23">
        <f t="shared" si="55"/>
        <v>-0.55049535389814674</v>
      </c>
      <c r="T427" s="11">
        <f t="shared" si="56"/>
        <v>60678801859</v>
      </c>
    </row>
    <row r="428" spans="1:20">
      <c r="A428" s="154" t="s">
        <v>355</v>
      </c>
      <c r="B428" s="154" t="s">
        <v>2057</v>
      </c>
      <c r="C428" s="154" t="s">
        <v>2058</v>
      </c>
      <c r="D428" s="179">
        <v>-3316909761</v>
      </c>
      <c r="E428" s="179">
        <v>-1905989426</v>
      </c>
      <c r="F428" s="179">
        <v>-1869271840</v>
      </c>
      <c r="G428" s="179">
        <v>-8587899720</v>
      </c>
      <c r="H428" s="179">
        <v>35263627</v>
      </c>
      <c r="I428" s="179">
        <v>-690519895</v>
      </c>
      <c r="J428" s="179">
        <v>33268236355</v>
      </c>
      <c r="K428" s="179">
        <v>-55846071757</v>
      </c>
      <c r="L428" s="179">
        <f>VLOOKUP(A428,Sheet1!$A$1:$E$2000,5,FALSE)</f>
        <v>1587801468</v>
      </c>
      <c r="M428" s="21">
        <f t="shared" si="49"/>
        <v>1.0106314701155357</v>
      </c>
      <c r="N428" s="21">
        <f t="shared" si="50"/>
        <v>0.63771053208350803</v>
      </c>
      <c r="O428" s="21">
        <f t="shared" si="51"/>
        <v>18.797430872868656</v>
      </c>
      <c r="P428" s="21">
        <f t="shared" si="52"/>
        <v>-5.5028788851530743</v>
      </c>
      <c r="Q428" s="21">
        <f t="shared" si="53"/>
        <v>44.026606820676726</v>
      </c>
      <c r="R428" s="23">
        <f t="shared" si="54"/>
        <v>-1.0140298752339785</v>
      </c>
      <c r="S428" s="23">
        <f t="shared" si="55"/>
        <v>0.75865787957522857</v>
      </c>
      <c r="T428" s="11">
        <f t="shared" si="56"/>
        <v>-21680553829</v>
      </c>
    </row>
    <row r="429" spans="1:20">
      <c r="A429" s="154" t="s">
        <v>358</v>
      </c>
      <c r="B429" s="154" t="s">
        <v>2061</v>
      </c>
      <c r="C429" s="154" t="s">
        <v>2058</v>
      </c>
      <c r="D429" s="179">
        <v>1832244607</v>
      </c>
      <c r="E429" s="179">
        <v>3305851673</v>
      </c>
      <c r="F429" s="179">
        <v>4066837881</v>
      </c>
      <c r="G429" s="179">
        <v>4757008317</v>
      </c>
      <c r="H429" s="179">
        <v>1452002850</v>
      </c>
      <c r="I429" s="179">
        <v>1571934745</v>
      </c>
      <c r="J429" s="179">
        <v>3146473075</v>
      </c>
      <c r="K429" s="179">
        <v>5384251038</v>
      </c>
      <c r="L429" s="179">
        <f>VLOOKUP(A429,Sheet1!$A$1:$E$2000,5,FALSE)</f>
        <v>1691937801</v>
      </c>
      <c r="M429" s="21">
        <f t="shared" si="49"/>
        <v>-0.20752783528318497</v>
      </c>
      <c r="N429" s="21">
        <f t="shared" si="50"/>
        <v>-0.52449931198107935</v>
      </c>
      <c r="O429" s="21">
        <f t="shared" si="51"/>
        <v>-0.22630968652571179</v>
      </c>
      <c r="P429" s="21">
        <f t="shared" si="52"/>
        <v>0.13185655336326377</v>
      </c>
      <c r="Q429" s="21">
        <f t="shared" si="53"/>
        <v>0.16524413226874865</v>
      </c>
      <c r="R429" s="23">
        <f t="shared" si="54"/>
        <v>-5.1759357062910408E-3</v>
      </c>
      <c r="S429" s="23">
        <f t="shared" si="55"/>
        <v>-0.13158175833139829</v>
      </c>
      <c r="T429" s="11">
        <f t="shared" si="56"/>
        <v>11794596659</v>
      </c>
    </row>
    <row r="430" spans="1:20">
      <c r="A430" s="154" t="s">
        <v>360</v>
      </c>
      <c r="B430" s="154" t="s">
        <v>2062</v>
      </c>
      <c r="C430" s="154" t="s">
        <v>2058</v>
      </c>
      <c r="D430" s="179">
        <v>-3296154310</v>
      </c>
      <c r="E430" s="179">
        <v>1224350906</v>
      </c>
      <c r="F430" s="179">
        <v>-873590804</v>
      </c>
      <c r="G430" s="179">
        <v>6110076668</v>
      </c>
      <c r="H430" s="179">
        <v>-731459388</v>
      </c>
      <c r="I430" s="179">
        <v>2834690158</v>
      </c>
      <c r="J430" s="179">
        <v>1217311330</v>
      </c>
      <c r="K430" s="179">
        <v>6444183947</v>
      </c>
      <c r="L430" s="179">
        <f>VLOOKUP(A430,Sheet1!$A$1:$E$2000,5,FALSE)</f>
        <v>2748889576</v>
      </c>
      <c r="M430" s="21">
        <f t="shared" si="49"/>
        <v>0.77808703136838275</v>
      </c>
      <c r="N430" s="21">
        <f t="shared" si="50"/>
        <v>1.3152595747742273</v>
      </c>
      <c r="O430" s="21">
        <f t="shared" si="51"/>
        <v>2.3934571248073713</v>
      </c>
      <c r="P430" s="21">
        <f t="shared" si="52"/>
        <v>5.4681356250372994E-2</v>
      </c>
      <c r="Q430" s="21">
        <f t="shared" si="53"/>
        <v>4.7580891312587816</v>
      </c>
      <c r="R430" s="23">
        <f t="shared" si="54"/>
        <v>1.3108376628772558</v>
      </c>
      <c r="S430" s="23">
        <f t="shared" si="55"/>
        <v>1.3117826122978191</v>
      </c>
      <c r="T430" s="11">
        <f t="shared" si="56"/>
        <v>13245075011</v>
      </c>
    </row>
    <row r="431" spans="1:20">
      <c r="A431" s="154" t="s">
        <v>361</v>
      </c>
      <c r="B431" s="154" t="s">
        <v>2063</v>
      </c>
      <c r="C431" s="154" t="s">
        <v>2058</v>
      </c>
      <c r="D431" s="179">
        <v>1461606621</v>
      </c>
      <c r="E431" s="179">
        <v>1622565820</v>
      </c>
      <c r="F431" s="179">
        <v>1760698640</v>
      </c>
      <c r="G431" s="179">
        <v>1342082319</v>
      </c>
      <c r="H431" s="179">
        <v>1291511509</v>
      </c>
      <c r="I431" s="179">
        <v>1526410706</v>
      </c>
      <c r="J431" s="179">
        <v>2260948783</v>
      </c>
      <c r="K431" s="179">
        <v>1346525051</v>
      </c>
      <c r="L431" s="179">
        <f>VLOOKUP(A431,Sheet1!$A$1:$E$2000,5,FALSE)</f>
        <v>0</v>
      </c>
      <c r="M431" s="21">
        <f t="shared" si="49"/>
        <v>-0.11637543888767045</v>
      </c>
      <c r="N431" s="21">
        <f t="shared" si="50"/>
        <v>-5.9261148493809639E-2</v>
      </c>
      <c r="O431" s="21">
        <f t="shared" si="51"/>
        <v>0.2841202529695826</v>
      </c>
      <c r="P431" s="21">
        <f t="shared" si="52"/>
        <v>3.3103274941512733E-3</v>
      </c>
      <c r="Q431" s="21">
        <f t="shared" si="53"/>
        <v>-1</v>
      </c>
      <c r="R431" s="23">
        <f t="shared" si="54"/>
        <v>-0.17905468052701312</v>
      </c>
      <c r="S431" s="23">
        <f t="shared" si="55"/>
        <v>-0.14674996580208632</v>
      </c>
      <c r="T431" s="11">
        <f t="shared" si="56"/>
        <v>5133884540</v>
      </c>
    </row>
    <row r="432" spans="1:20">
      <c r="A432" s="154" t="s">
        <v>362</v>
      </c>
      <c r="B432" s="154" t="s">
        <v>3788</v>
      </c>
      <c r="C432" s="154" t="s">
        <v>2058</v>
      </c>
      <c r="D432" s="179">
        <v>927155751</v>
      </c>
      <c r="E432" s="179">
        <v>6969573994</v>
      </c>
      <c r="F432" s="179">
        <v>388577844</v>
      </c>
      <c r="G432" s="179">
        <v>14675135847</v>
      </c>
      <c r="H432" s="179">
        <v>1376257595</v>
      </c>
      <c r="I432" s="179">
        <v>16382883247</v>
      </c>
      <c r="J432" s="179">
        <v>13894700744</v>
      </c>
      <c r="K432" s="179">
        <v>8967991805</v>
      </c>
      <c r="L432" s="179">
        <f>VLOOKUP(A432,Sheet1!$A$1:$E$2000,5,FALSE)</f>
        <v>0</v>
      </c>
      <c r="M432" s="21">
        <f t="shared" si="49"/>
        <v>0.48438662383921294</v>
      </c>
      <c r="N432" s="21">
        <f t="shared" si="50"/>
        <v>1.350629071605205</v>
      </c>
      <c r="O432" s="21">
        <f t="shared" si="51"/>
        <v>34.757830660051738</v>
      </c>
      <c r="P432" s="21">
        <f t="shared" si="52"/>
        <v>-0.38889889003424094</v>
      </c>
      <c r="Q432" s="21">
        <f t="shared" si="53"/>
        <v>-1</v>
      </c>
      <c r="R432" s="23">
        <f t="shared" si="54"/>
        <v>0.3906771582058346</v>
      </c>
      <c r="S432" s="23">
        <f t="shared" si="55"/>
        <v>0.67647749354318076</v>
      </c>
      <c r="T432" s="11">
        <f t="shared" si="56"/>
        <v>39245575796</v>
      </c>
    </row>
    <row r="433" spans="1:20">
      <c r="A433" s="154" t="s">
        <v>363</v>
      </c>
      <c r="B433" s="154" t="s">
        <v>2065</v>
      </c>
      <c r="C433" s="154" t="s">
        <v>2058</v>
      </c>
      <c r="D433" s="179">
        <v>1551800898</v>
      </c>
      <c r="E433" s="179">
        <v>-18282599135</v>
      </c>
      <c r="F433" s="179">
        <v>44259760909</v>
      </c>
      <c r="G433" s="179">
        <v>67052134153</v>
      </c>
      <c r="H433" s="179">
        <v>-3070831292</v>
      </c>
      <c r="I433" s="179">
        <v>-36651152960</v>
      </c>
      <c r="J433" s="179">
        <v>-10458248822</v>
      </c>
      <c r="K433" s="179">
        <v>-3541333352</v>
      </c>
      <c r="L433" s="179">
        <f>VLOOKUP(A433,Sheet1!$A$1:$E$2000,5,FALSE)</f>
        <v>-7950113419</v>
      </c>
      <c r="M433" s="21">
        <f t="shared" si="49"/>
        <v>-2.9788822753987092</v>
      </c>
      <c r="N433" s="21">
        <f t="shared" si="50"/>
        <v>-1.0047014480471461</v>
      </c>
      <c r="O433" s="21">
        <f t="shared" si="51"/>
        <v>-1.2362924834479476</v>
      </c>
      <c r="P433" s="21">
        <f t="shared" si="52"/>
        <v>-1.0528146254661985</v>
      </c>
      <c r="Q433" s="21">
        <f t="shared" si="53"/>
        <v>-1.5889124680054225</v>
      </c>
      <c r="R433" s="23">
        <f t="shared" si="54"/>
        <v>-1.2027852907990688</v>
      </c>
      <c r="S433" s="23">
        <f t="shared" si="55"/>
        <v>-1.6514211729909878</v>
      </c>
      <c r="T433" s="11">
        <f t="shared" si="56"/>
        <v>-58600848553</v>
      </c>
    </row>
    <row r="434" spans="1:20">
      <c r="A434" s="154" t="s">
        <v>364</v>
      </c>
      <c r="B434" s="154" t="s">
        <v>3975</v>
      </c>
      <c r="C434" s="154" t="s">
        <v>2058</v>
      </c>
      <c r="D434" s="179">
        <v>-11774720634</v>
      </c>
      <c r="E434" s="179">
        <v>-12535439162</v>
      </c>
      <c r="F434" s="179">
        <v>-6657554694</v>
      </c>
      <c r="G434" s="179">
        <v>8691975522</v>
      </c>
      <c r="H434" s="179">
        <v>-6922346840</v>
      </c>
      <c r="I434" s="179">
        <v>6834128648</v>
      </c>
      <c r="J434" s="179">
        <v>-7100076396</v>
      </c>
      <c r="K434" s="179">
        <v>24895736369</v>
      </c>
      <c r="L434" s="179">
        <f>VLOOKUP(A434,Sheet1!$A$1:$E$2000,5,FALSE)</f>
        <v>-25285298868</v>
      </c>
      <c r="M434" s="21">
        <f t="shared" si="49"/>
        <v>0.41210096993626899</v>
      </c>
      <c r="N434" s="21">
        <f t="shared" si="50"/>
        <v>1.5451846209518543</v>
      </c>
      <c r="O434" s="21">
        <f t="shared" si="51"/>
        <v>-6.6469105000190931E-2</v>
      </c>
      <c r="P434" s="21">
        <f t="shared" si="52"/>
        <v>1.8642207178318835</v>
      </c>
      <c r="Q434" s="21">
        <f t="shared" si="53"/>
        <v>-2.6527061490030741</v>
      </c>
      <c r="R434" s="23">
        <f t="shared" si="54"/>
        <v>-0.5322733766044575</v>
      </c>
      <c r="S434" s="23">
        <f t="shared" si="55"/>
        <v>-0.9623775177496604</v>
      </c>
      <c r="T434" s="11">
        <f t="shared" si="56"/>
        <v>-655510247</v>
      </c>
    </row>
    <row r="435" spans="1:20">
      <c r="A435" s="154" t="s">
        <v>366</v>
      </c>
      <c r="B435" s="154" t="s">
        <v>2068</v>
      </c>
      <c r="C435" s="154" t="s">
        <v>2058</v>
      </c>
      <c r="D435" s="179">
        <v>8125835664</v>
      </c>
      <c r="E435" s="179">
        <v>27033209890</v>
      </c>
      <c r="F435" s="179">
        <v>14102315657</v>
      </c>
      <c r="G435" s="179">
        <v>-27422288610</v>
      </c>
      <c r="H435" s="179">
        <v>-24947303035</v>
      </c>
      <c r="I435" s="179">
        <v>-6817727765</v>
      </c>
      <c r="J435" s="179">
        <v>43519890400</v>
      </c>
      <c r="K435" s="179">
        <v>-43414324763</v>
      </c>
      <c r="L435" s="179">
        <f>VLOOKUP(A435,Sheet1!$A$1:$E$2000,5,FALSE)</f>
        <v>-29835329256</v>
      </c>
      <c r="M435" s="21">
        <f t="shared" si="49"/>
        <v>-4.0701215316874269</v>
      </c>
      <c r="N435" s="21">
        <f t="shared" si="50"/>
        <v>-1.2521982329416967</v>
      </c>
      <c r="O435" s="21">
        <f t="shared" si="51"/>
        <v>2.0860102311210094</v>
      </c>
      <c r="P435" s="21">
        <f t="shared" si="52"/>
        <v>-0.58317656780726301</v>
      </c>
      <c r="Q435" s="21">
        <f t="shared" si="53"/>
        <v>-0.19593405403952116</v>
      </c>
      <c r="R435" s="23">
        <f t="shared" si="54"/>
        <v>0.22310217146569894</v>
      </c>
      <c r="S435" s="23">
        <f t="shared" si="55"/>
        <v>2.2532736646890967</v>
      </c>
      <c r="T435" s="11">
        <f t="shared" si="56"/>
        <v>-36547491384</v>
      </c>
    </row>
    <row r="436" spans="1:20">
      <c r="A436" s="154" t="s">
        <v>367</v>
      </c>
      <c r="B436" s="154" t="s">
        <v>2069</v>
      </c>
      <c r="C436" s="154" t="s">
        <v>2058</v>
      </c>
      <c r="D436" s="179">
        <v>1372011066</v>
      </c>
      <c r="E436" s="179">
        <v>1108470960</v>
      </c>
      <c r="F436" s="179">
        <v>1183624277</v>
      </c>
      <c r="G436" s="179">
        <v>1107746906</v>
      </c>
      <c r="H436" s="179">
        <v>1316906174</v>
      </c>
      <c r="I436" s="179">
        <v>1736235677</v>
      </c>
      <c r="J436" s="179">
        <v>1475027677</v>
      </c>
      <c r="K436" s="179">
        <v>1403233800</v>
      </c>
      <c r="L436" s="179">
        <f>VLOOKUP(A436,Sheet1!$A$1:$E$2000,5,FALSE)</f>
        <v>1922261957</v>
      </c>
      <c r="M436" s="21">
        <f t="shared" si="49"/>
        <v>-4.0163591508525047E-2</v>
      </c>
      <c r="N436" s="21">
        <f t="shared" si="50"/>
        <v>0.56633393174323665</v>
      </c>
      <c r="O436" s="21">
        <f t="shared" si="51"/>
        <v>0.24619586270956489</v>
      </c>
      <c r="P436" s="21">
        <f t="shared" si="52"/>
        <v>0.26674585358760639</v>
      </c>
      <c r="Q436" s="21">
        <f t="shared" si="53"/>
        <v>0.45968026800366418</v>
      </c>
      <c r="R436" s="23">
        <f t="shared" si="54"/>
        <v>0.3304197430075772</v>
      </c>
      <c r="S436" s="23">
        <f t="shared" si="55"/>
        <v>0.38586133320710747</v>
      </c>
      <c r="T436" s="11">
        <f t="shared" si="56"/>
        <v>6536759111</v>
      </c>
    </row>
    <row r="437" spans="1:20">
      <c r="A437" s="154" t="s">
        <v>368</v>
      </c>
      <c r="B437" s="154" t="s">
        <v>4119</v>
      </c>
      <c r="C437" s="154" t="s">
        <v>2058</v>
      </c>
      <c r="D437" s="179">
        <v>2307634</v>
      </c>
      <c r="E437" s="179">
        <v>59128222</v>
      </c>
      <c r="F437" s="179">
        <v>65538573</v>
      </c>
      <c r="G437" s="179">
        <v>71765787</v>
      </c>
      <c r="H437" s="179">
        <v>100758350</v>
      </c>
      <c r="I437" s="179">
        <v>142028060</v>
      </c>
      <c r="J437" s="179">
        <v>131506208</v>
      </c>
      <c r="K437" s="179">
        <v>155183712</v>
      </c>
      <c r="L437" s="179">
        <f>VLOOKUP(A437,Sheet1!$A$1:$E$2000,5,FALSE)</f>
        <v>241040177</v>
      </c>
      <c r="M437" s="21">
        <f t="shared" si="49"/>
        <v>42.663054886520136</v>
      </c>
      <c r="N437" s="21">
        <f t="shared" si="50"/>
        <v>1.40203502144881</v>
      </c>
      <c r="O437" s="21">
        <f t="shared" si="51"/>
        <v>1.0065467095232605</v>
      </c>
      <c r="P437" s="21">
        <f t="shared" si="52"/>
        <v>1.1623634114121817</v>
      </c>
      <c r="Q437" s="21">
        <f t="shared" si="53"/>
        <v>1.3922600657910733</v>
      </c>
      <c r="R437" s="23">
        <f t="shared" si="54"/>
        <v>1.2167692579824871</v>
      </c>
      <c r="S437" s="23">
        <f t="shared" si="55"/>
        <v>1.2536291820640071</v>
      </c>
      <c r="T437" s="11">
        <f t="shared" si="56"/>
        <v>669758157</v>
      </c>
    </row>
    <row r="438" spans="1:20">
      <c r="A438" s="154" t="s">
        <v>860</v>
      </c>
      <c r="B438" s="154" t="s">
        <v>2463</v>
      </c>
      <c r="C438" s="154" t="s">
        <v>2058</v>
      </c>
      <c r="D438" s="179">
        <v>270872000000</v>
      </c>
      <c r="E438" s="179">
        <v>162814000000</v>
      </c>
      <c r="F438" s="179">
        <v>217007000000</v>
      </c>
      <c r="G438" s="179">
        <v>360663000000</v>
      </c>
      <c r="H438" s="179">
        <v>293210000000</v>
      </c>
      <c r="I438" s="179">
        <v>243251000000</v>
      </c>
      <c r="J438" s="179">
        <v>118127000000</v>
      </c>
      <c r="K438" s="179">
        <v>535013000000</v>
      </c>
      <c r="L438" s="179">
        <f>VLOOKUP(A438,Sheet1!$A$1:$E$2000,5,FALSE)</f>
        <v>300085000000</v>
      </c>
      <c r="M438" s="21">
        <f t="shared" si="49"/>
        <v>8.2466995481260519E-2</v>
      </c>
      <c r="N438" s="21">
        <f t="shared" si="50"/>
        <v>0.49404228137629441</v>
      </c>
      <c r="O438" s="21">
        <f t="shared" si="51"/>
        <v>-0.45565350426483936</v>
      </c>
      <c r="P438" s="21">
        <f t="shared" si="52"/>
        <v>0.48341526577442101</v>
      </c>
      <c r="Q438" s="21">
        <f t="shared" si="53"/>
        <v>2.344735854848061E-2</v>
      </c>
      <c r="R438" s="23">
        <f t="shared" si="54"/>
        <v>9.4553784677567518E-2</v>
      </c>
      <c r="S438" s="23">
        <f t="shared" si="55"/>
        <v>0.15747600353683011</v>
      </c>
      <c r="T438" s="11">
        <f t="shared" si="56"/>
        <v>1196476000000</v>
      </c>
    </row>
    <row r="439" spans="1:20">
      <c r="A439" s="154" t="s">
        <v>640</v>
      </c>
      <c r="B439" s="154" t="s">
        <v>2072</v>
      </c>
      <c r="C439" s="154" t="s">
        <v>2058</v>
      </c>
      <c r="D439" s="179">
        <v>5795166580</v>
      </c>
      <c r="E439" s="179">
        <v>8830442791</v>
      </c>
      <c r="F439" s="179">
        <v>5723639232</v>
      </c>
      <c r="G439" s="179">
        <v>6229489608</v>
      </c>
      <c r="H439" s="179">
        <v>5728363315</v>
      </c>
      <c r="I439" s="179">
        <v>12279826064</v>
      </c>
      <c r="J439" s="179">
        <v>7142685700</v>
      </c>
      <c r="K439" s="179">
        <v>10673714874</v>
      </c>
      <c r="L439" s="179">
        <f>VLOOKUP(A439,Sheet1!$A$1:$E$2000,5,FALSE)</f>
        <v>8514629531</v>
      </c>
      <c r="M439" s="21">
        <f t="shared" si="49"/>
        <v>-1.1527410658141944E-2</v>
      </c>
      <c r="N439" s="21">
        <f t="shared" si="50"/>
        <v>0.39062404396250849</v>
      </c>
      <c r="O439" s="21">
        <f t="shared" si="51"/>
        <v>0.24792730821787756</v>
      </c>
      <c r="P439" s="21">
        <f t="shared" si="52"/>
        <v>0.71341723731149054</v>
      </c>
      <c r="Q439" s="21">
        <f t="shared" si="53"/>
        <v>0.486398306599029</v>
      </c>
      <c r="R439" s="23">
        <f t="shared" si="54"/>
        <v>0.48918597334298342</v>
      </c>
      <c r="S439" s="23">
        <f t="shared" si="55"/>
        <v>0.45635753284863245</v>
      </c>
      <c r="T439" s="11">
        <f t="shared" si="56"/>
        <v>38610856169</v>
      </c>
    </row>
    <row r="440" spans="1:20">
      <c r="A440" s="154" t="s">
        <v>369</v>
      </c>
      <c r="B440" s="154" t="s">
        <v>2073</v>
      </c>
      <c r="C440" s="154" t="s">
        <v>2058</v>
      </c>
      <c r="D440" s="179">
        <v>1742900069</v>
      </c>
      <c r="E440" s="179">
        <v>3341672369</v>
      </c>
      <c r="F440" s="179">
        <v>-396939796</v>
      </c>
      <c r="G440" s="179">
        <v>1498480671</v>
      </c>
      <c r="H440" s="179">
        <v>1248075386</v>
      </c>
      <c r="I440" s="179">
        <v>1715352248</v>
      </c>
      <c r="J440" s="179">
        <v>1869421488</v>
      </c>
      <c r="K440" s="179">
        <v>2416708824</v>
      </c>
      <c r="L440" s="179">
        <f>VLOOKUP(A440,Sheet1!$A$1:$E$2000,5,FALSE)</f>
        <v>1150053954</v>
      </c>
      <c r="M440" s="21">
        <f t="shared" si="49"/>
        <v>-0.28390880911715655</v>
      </c>
      <c r="N440" s="21">
        <f t="shared" si="50"/>
        <v>-0.48667850747040126</v>
      </c>
      <c r="O440" s="21">
        <f t="shared" si="51"/>
        <v>5.7095844428760678</v>
      </c>
      <c r="P440" s="21">
        <f t="shared" si="52"/>
        <v>0.61277277096088745</v>
      </c>
      <c r="Q440" s="21">
        <f t="shared" si="53"/>
        <v>-7.8538069975205807E-2</v>
      </c>
      <c r="R440" s="23">
        <f t="shared" si="54"/>
        <v>1.3136477033429927</v>
      </c>
      <c r="S440" s="23">
        <f t="shared" si="55"/>
        <v>0.25657596704948693</v>
      </c>
      <c r="T440" s="11">
        <f t="shared" si="56"/>
        <v>7151536514</v>
      </c>
    </row>
    <row r="441" spans="1:20">
      <c r="A441" s="154" t="s">
        <v>370</v>
      </c>
      <c r="B441" s="154" t="s">
        <v>2074</v>
      </c>
      <c r="C441" s="154" t="s">
        <v>2058</v>
      </c>
      <c r="D441" s="179">
        <v>-48597020267</v>
      </c>
      <c r="E441" s="179">
        <v>25705256328</v>
      </c>
      <c r="F441" s="179">
        <v>-24434969538</v>
      </c>
      <c r="G441" s="179">
        <v>41104995876</v>
      </c>
      <c r="H441" s="179">
        <v>-59103044458</v>
      </c>
      <c r="I441" s="179">
        <v>64217261319</v>
      </c>
      <c r="J441" s="179">
        <v>-9594104680</v>
      </c>
      <c r="K441" s="179">
        <v>34657586996</v>
      </c>
      <c r="L441" s="179">
        <f>VLOOKUP(A441,Sheet1!$A$1:$E$2000,5,FALSE)</f>
        <v>-10429965734</v>
      </c>
      <c r="M441" s="21">
        <f t="shared" si="49"/>
        <v>-0.21618659196136264</v>
      </c>
      <c r="N441" s="21">
        <f t="shared" si="50"/>
        <v>1.4982151704532887</v>
      </c>
      <c r="O441" s="21">
        <f t="shared" si="51"/>
        <v>0.60736170900152975</v>
      </c>
      <c r="P441" s="21">
        <f t="shared" si="52"/>
        <v>-0.1568521962500537</v>
      </c>
      <c r="Q441" s="21">
        <f t="shared" si="53"/>
        <v>0.82352912900431419</v>
      </c>
      <c r="R441" s="23">
        <f t="shared" si="54"/>
        <v>1.3448615542881397</v>
      </c>
      <c r="S441" s="23">
        <f t="shared" si="55"/>
        <v>-5.7137673815220236</v>
      </c>
      <c r="T441" s="11">
        <f t="shared" si="56"/>
        <v>78850777901</v>
      </c>
    </row>
    <row r="442" spans="1:20">
      <c r="A442" s="154" t="s">
        <v>1634</v>
      </c>
      <c r="B442" s="154" t="s">
        <v>2075</v>
      </c>
      <c r="C442" s="154" t="s">
        <v>2058</v>
      </c>
      <c r="D442" s="179">
        <v>24134171137</v>
      </c>
      <c r="E442" s="179">
        <v>30467789142</v>
      </c>
      <c r="F442" s="179">
        <v>32159051563</v>
      </c>
      <c r="G442" s="179">
        <v>17219114360</v>
      </c>
      <c r="H442" s="179">
        <v>25646784169</v>
      </c>
      <c r="I442" s="179">
        <v>34110392910</v>
      </c>
      <c r="J442" s="179">
        <v>36871040071</v>
      </c>
      <c r="K442" s="179">
        <v>23173300110</v>
      </c>
      <c r="L442" s="179">
        <f>VLOOKUP(A442,Sheet1!$A$1:$E$2000,5,FALSE)</f>
        <v>21587165041</v>
      </c>
      <c r="M442" s="21">
        <f t="shared" si="49"/>
        <v>6.2675159772983421E-2</v>
      </c>
      <c r="N442" s="21">
        <f t="shared" si="50"/>
        <v>0.11955589396470689</v>
      </c>
      <c r="O442" s="21">
        <f t="shared" si="51"/>
        <v>0.14652137668827556</v>
      </c>
      <c r="P442" s="21">
        <f t="shared" si="52"/>
        <v>0.34578931445112954</v>
      </c>
      <c r="Q442" s="21">
        <f t="shared" si="53"/>
        <v>-0.15828959690419891</v>
      </c>
      <c r="R442" s="23">
        <f t="shared" si="54"/>
        <v>8.8058107628177743E-2</v>
      </c>
      <c r="S442" s="23">
        <f t="shared" si="55"/>
        <v>9.7155112024019941E-2</v>
      </c>
      <c r="T442" s="11">
        <f t="shared" si="56"/>
        <v>115741898132</v>
      </c>
    </row>
    <row r="443" spans="1:20">
      <c r="A443" s="154" t="s">
        <v>3924</v>
      </c>
      <c r="B443" s="154" t="s">
        <v>3925</v>
      </c>
      <c r="C443" s="154" t="s">
        <v>2058</v>
      </c>
      <c r="D443" s="179"/>
      <c r="E443" s="179"/>
      <c r="F443" s="179"/>
      <c r="G443" s="179"/>
      <c r="H443" s="179"/>
      <c r="I443" s="179"/>
      <c r="J443" s="179"/>
      <c r="K443" s="179"/>
      <c r="L443" s="179">
        <f>VLOOKUP(A443,Sheet1!$A$1:$E$2000,5,FALSE)</f>
        <v>0</v>
      </c>
      <c r="M443" s="21" t="e">
        <f t="shared" si="49"/>
        <v>#DIV/0!</v>
      </c>
      <c r="N443" s="21" t="e">
        <f t="shared" si="50"/>
        <v>#DIV/0!</v>
      </c>
      <c r="O443" s="21" t="e">
        <f t="shared" si="51"/>
        <v>#DIV/0!</v>
      </c>
      <c r="P443" s="21" t="e">
        <f t="shared" si="52"/>
        <v>#DIV/0!</v>
      </c>
      <c r="Q443" s="21" t="e">
        <f t="shared" si="53"/>
        <v>#DIV/0!</v>
      </c>
      <c r="R443" s="23" t="e">
        <f t="shared" si="54"/>
        <v>#DIV/0!</v>
      </c>
      <c r="S443" s="23" t="e">
        <f t="shared" si="55"/>
        <v>#DIV/0!</v>
      </c>
      <c r="T443" s="11">
        <f t="shared" si="56"/>
        <v>0</v>
      </c>
    </row>
    <row r="444" spans="1:20">
      <c r="A444" s="154" t="s">
        <v>372</v>
      </c>
      <c r="B444" s="154" t="s">
        <v>2078</v>
      </c>
      <c r="C444" s="154" t="s">
        <v>2058</v>
      </c>
      <c r="D444" s="179">
        <v>253674610</v>
      </c>
      <c r="E444" s="179">
        <v>1879835846</v>
      </c>
      <c r="F444" s="179">
        <v>2898286422</v>
      </c>
      <c r="G444" s="179">
        <v>2461088502</v>
      </c>
      <c r="H444" s="179">
        <v>401541103</v>
      </c>
      <c r="I444" s="179">
        <v>1327323227</v>
      </c>
      <c r="J444" s="179">
        <v>2396550456</v>
      </c>
      <c r="K444" s="179">
        <v>1078639862</v>
      </c>
      <c r="L444" s="179">
        <f>VLOOKUP(A444,Sheet1!$A$1:$E$2000,5,FALSE)</f>
        <v>201275781</v>
      </c>
      <c r="M444" s="21">
        <f t="shared" si="49"/>
        <v>0.58289827665449057</v>
      </c>
      <c r="N444" s="21">
        <f t="shared" si="50"/>
        <v>-0.29391535445802963</v>
      </c>
      <c r="O444" s="21">
        <f t="shared" si="51"/>
        <v>-0.17311469363120111</v>
      </c>
      <c r="P444" s="21">
        <f t="shared" si="52"/>
        <v>-0.5617224406503688</v>
      </c>
      <c r="Q444" s="21">
        <f t="shared" si="53"/>
        <v>-0.49874177389008167</v>
      </c>
      <c r="R444" s="23">
        <f t="shared" si="54"/>
        <v>-0.36182612595474306</v>
      </c>
      <c r="S444" s="23">
        <f t="shared" si="55"/>
        <v>-0.34511820182490038</v>
      </c>
      <c r="T444" s="11">
        <f t="shared" si="56"/>
        <v>5003789326</v>
      </c>
    </row>
    <row r="445" spans="1:20">
      <c r="A445" s="154" t="s">
        <v>374</v>
      </c>
      <c r="B445" s="154" t="s">
        <v>2079</v>
      </c>
      <c r="C445" s="154" t="s">
        <v>2058</v>
      </c>
      <c r="D445" s="179">
        <v>1454255119</v>
      </c>
      <c r="E445" s="179">
        <v>2301792478</v>
      </c>
      <c r="F445" s="179">
        <v>19104246069</v>
      </c>
      <c r="G445" s="179">
        <v>29008708186</v>
      </c>
      <c r="H445" s="179">
        <v>1978612794</v>
      </c>
      <c r="I445" s="179">
        <v>10673272506</v>
      </c>
      <c r="J445" s="179">
        <v>38683333613</v>
      </c>
      <c r="K445" s="179">
        <v>15984180531</v>
      </c>
      <c r="L445" s="179">
        <f>VLOOKUP(A445,Sheet1!$A$1:$E$2000,5,FALSE)</f>
        <v>11530292014</v>
      </c>
      <c r="M445" s="21">
        <f t="shared" si="49"/>
        <v>0.36056787296067272</v>
      </c>
      <c r="N445" s="21">
        <f t="shared" si="50"/>
        <v>3.6369395190976901</v>
      </c>
      <c r="O445" s="21">
        <f t="shared" si="51"/>
        <v>1.0248552846987515</v>
      </c>
      <c r="P445" s="21">
        <f t="shared" si="52"/>
        <v>-0.44898682049157279</v>
      </c>
      <c r="Q445" s="21">
        <f t="shared" si="53"/>
        <v>4.8274625783098015</v>
      </c>
      <c r="R445" s="23">
        <f t="shared" si="54"/>
        <v>0.32153594023610277</v>
      </c>
      <c r="S445" s="23">
        <f t="shared" si="55"/>
        <v>0.46719125015042873</v>
      </c>
      <c r="T445" s="11">
        <f t="shared" si="56"/>
        <v>76871078664</v>
      </c>
    </row>
    <row r="446" spans="1:20">
      <c r="A446" s="154" t="s">
        <v>2081</v>
      </c>
      <c r="B446" s="154" t="s">
        <v>4132</v>
      </c>
      <c r="C446" s="154" t="s">
        <v>2058</v>
      </c>
      <c r="D446" s="179">
        <v>7290489414</v>
      </c>
      <c r="E446" s="179">
        <v>16763504753</v>
      </c>
      <c r="F446" s="179">
        <v>16188578361</v>
      </c>
      <c r="G446" s="179">
        <v>12945085575</v>
      </c>
      <c r="H446" s="179">
        <v>-2903528971</v>
      </c>
      <c r="I446" s="179">
        <v>-16835231688</v>
      </c>
      <c r="J446" s="179">
        <v>56816073068</v>
      </c>
      <c r="K446" s="179">
        <v>11559094773</v>
      </c>
      <c r="L446" s="179">
        <f>VLOOKUP(A446,Sheet1!$A$1:$E$2000,5,FALSE)</f>
        <v>3713303493</v>
      </c>
      <c r="M446" s="21">
        <f t="shared" si="49"/>
        <v>-1.398262559084761</v>
      </c>
      <c r="N446" s="21">
        <f t="shared" si="50"/>
        <v>-2.0042787553114252</v>
      </c>
      <c r="O446" s="21">
        <f t="shared" si="51"/>
        <v>2.5096394384374072</v>
      </c>
      <c r="P446" s="21">
        <f t="shared" si="52"/>
        <v>-0.10706694783668898</v>
      </c>
      <c r="Q446" s="21">
        <f t="shared" si="53"/>
        <v>2.2788932123935748</v>
      </c>
      <c r="R446" s="23">
        <f t="shared" si="54"/>
        <v>1.7483072973200768</v>
      </c>
      <c r="S446" s="23">
        <f t="shared" si="55"/>
        <v>0.28514915248888117</v>
      </c>
      <c r="T446" s="11">
        <f t="shared" si="56"/>
        <v>55253239646</v>
      </c>
    </row>
    <row r="447" spans="1:20">
      <c r="A447" s="154" t="s">
        <v>376</v>
      </c>
      <c r="B447" s="154" t="s">
        <v>2083</v>
      </c>
      <c r="C447" s="154" t="s">
        <v>2058</v>
      </c>
      <c r="D447" s="179">
        <v>-50014233</v>
      </c>
      <c r="E447" s="179">
        <v>609351151</v>
      </c>
      <c r="F447" s="179">
        <v>170546710</v>
      </c>
      <c r="G447" s="179">
        <v>367163694</v>
      </c>
      <c r="H447" s="179">
        <v>74783568</v>
      </c>
      <c r="I447" s="179">
        <v>412842762</v>
      </c>
      <c r="J447" s="179">
        <v>363036404</v>
      </c>
      <c r="K447" s="179">
        <v>596668993</v>
      </c>
      <c r="L447" s="179">
        <f>VLOOKUP(A447,Sheet1!$A$1:$E$2000,5,FALSE)</f>
        <v>343812395</v>
      </c>
      <c r="M447" s="21">
        <f t="shared" si="49"/>
        <v>2.4952457233523906</v>
      </c>
      <c r="N447" s="21">
        <f t="shared" si="50"/>
        <v>-0.32248792617772537</v>
      </c>
      <c r="O447" s="21">
        <f t="shared" si="51"/>
        <v>1.128662605100972</v>
      </c>
      <c r="P447" s="21">
        <f t="shared" si="52"/>
        <v>0.62507623370844501</v>
      </c>
      <c r="Q447" s="21">
        <f t="shared" si="53"/>
        <v>3.597432353053815</v>
      </c>
      <c r="R447" s="23">
        <f t="shared" si="54"/>
        <v>1.128213258562486</v>
      </c>
      <c r="S447" s="23">
        <f t="shared" si="55"/>
        <v>0.404728407628141</v>
      </c>
      <c r="T447" s="11">
        <f t="shared" si="56"/>
        <v>1716360554</v>
      </c>
    </row>
    <row r="448" spans="1:20">
      <c r="A448" s="154" t="s">
        <v>379</v>
      </c>
      <c r="B448" s="154" t="s">
        <v>2086</v>
      </c>
      <c r="C448" s="154" t="s">
        <v>2058</v>
      </c>
      <c r="D448" s="179">
        <v>-55481008660</v>
      </c>
      <c r="E448" s="179">
        <v>-40166974313</v>
      </c>
      <c r="F448" s="179">
        <v>-26225830907</v>
      </c>
      <c r="G448" s="179">
        <v>-79921084879</v>
      </c>
      <c r="H448" s="179">
        <v>-28534838308</v>
      </c>
      <c r="I448" s="179">
        <v>12426680911</v>
      </c>
      <c r="J448" s="179">
        <v>10070076676</v>
      </c>
      <c r="K448" s="179">
        <v>37637246724</v>
      </c>
      <c r="L448" s="179">
        <f>VLOOKUP(A448,Sheet1!$A$1:$E$2000,5,FALSE)</f>
        <v>3043624630</v>
      </c>
      <c r="M448" s="21">
        <f t="shared" si="49"/>
        <v>0.48568277691438783</v>
      </c>
      <c r="N448" s="21">
        <f t="shared" si="50"/>
        <v>1.3093755784084069</v>
      </c>
      <c r="O448" s="21">
        <f t="shared" si="51"/>
        <v>1.383975505359953</v>
      </c>
      <c r="P448" s="21">
        <f t="shared" si="52"/>
        <v>1.4709301279003224</v>
      </c>
      <c r="Q448" s="21">
        <f t="shared" si="53"/>
        <v>1.1066634615955295</v>
      </c>
      <c r="R448" s="23">
        <f t="shared" si="54"/>
        <v>1.3768212581681911</v>
      </c>
      <c r="S448" s="23">
        <f t="shared" si="55"/>
        <v>-1.3613273571766549</v>
      </c>
      <c r="T448" s="11">
        <f t="shared" si="56"/>
        <v>63177628941</v>
      </c>
    </row>
    <row r="449" spans="1:20">
      <c r="A449" s="154" t="s">
        <v>380</v>
      </c>
      <c r="B449" s="154" t="s">
        <v>2087</v>
      </c>
      <c r="C449" s="154" t="s">
        <v>2058</v>
      </c>
      <c r="D449" s="179">
        <v>23918147808</v>
      </c>
      <c r="E449" s="179">
        <v>18187131680</v>
      </c>
      <c r="F449" s="179">
        <v>14721409359</v>
      </c>
      <c r="G449" s="179">
        <v>-9767725469</v>
      </c>
      <c r="H449" s="179">
        <v>18934992469</v>
      </c>
      <c r="I449" s="179">
        <v>9039740233</v>
      </c>
      <c r="J449" s="179">
        <v>12053098776</v>
      </c>
      <c r="K449" s="179">
        <v>8264190940</v>
      </c>
      <c r="L449" s="179">
        <f>VLOOKUP(A449,Sheet1!$A$1:$E$2000,5,FALSE)</f>
        <v>14762226750</v>
      </c>
      <c r="M449" s="21">
        <f t="shared" si="49"/>
        <v>-0.20834202459996773</v>
      </c>
      <c r="N449" s="21">
        <f t="shared" si="50"/>
        <v>-0.50295954348091021</v>
      </c>
      <c r="O449" s="21">
        <f t="shared" si="51"/>
        <v>-0.1812537453398588</v>
      </c>
      <c r="P449" s="21">
        <f t="shared" si="52"/>
        <v>1.8460711724779946</v>
      </c>
      <c r="Q449" s="21">
        <f t="shared" si="53"/>
        <v>-0.22037324418436238</v>
      </c>
      <c r="R449" s="23">
        <f t="shared" si="54"/>
        <v>0.46845793960383569</v>
      </c>
      <c r="S449" s="23">
        <f t="shared" si="55"/>
        <v>4.8565880377292592E-2</v>
      </c>
      <c r="T449" s="11">
        <f t="shared" si="56"/>
        <v>44119256699</v>
      </c>
    </row>
    <row r="450" spans="1:20">
      <c r="A450" s="154" t="s">
        <v>381</v>
      </c>
      <c r="B450" s="154" t="s">
        <v>2088</v>
      </c>
      <c r="C450" s="154" t="s">
        <v>2058</v>
      </c>
      <c r="D450" s="179">
        <v>54745748538</v>
      </c>
      <c r="E450" s="179">
        <v>47364552606</v>
      </c>
      <c r="F450" s="179">
        <v>35608245740</v>
      </c>
      <c r="G450" s="179">
        <v>62876964877</v>
      </c>
      <c r="H450" s="179">
        <v>41117343656</v>
      </c>
      <c r="I450" s="179">
        <v>71137854428</v>
      </c>
      <c r="J450" s="179">
        <v>81169694568</v>
      </c>
      <c r="K450" s="179">
        <v>31092490343</v>
      </c>
      <c r="L450" s="179">
        <f>VLOOKUP(A450,Sheet1!$A$1:$E$2000,5,FALSE)</f>
        <v>20945418718</v>
      </c>
      <c r="M450" s="21">
        <f t="shared" si="49"/>
        <v>-0.24893996786874292</v>
      </c>
      <c r="N450" s="21">
        <f t="shared" si="50"/>
        <v>0.50192180679414822</v>
      </c>
      <c r="O450" s="21">
        <f t="shared" si="51"/>
        <v>1.2795196135376929</v>
      </c>
      <c r="P450" s="21">
        <f t="shared" si="52"/>
        <v>-0.50550268442786372</v>
      </c>
      <c r="Q450" s="21">
        <f t="shared" si="53"/>
        <v>-0.49059406917830978</v>
      </c>
      <c r="R450" s="23">
        <f t="shared" si="54"/>
        <v>-4.5808263876707757E-2</v>
      </c>
      <c r="S450" s="23">
        <f t="shared" si="55"/>
        <v>9.294870882955264E-2</v>
      </c>
      <c r="T450" s="11">
        <f t="shared" si="56"/>
        <v>204345458057</v>
      </c>
    </row>
    <row r="451" spans="1:20">
      <c r="A451" s="154" t="s">
        <v>382</v>
      </c>
      <c r="B451" s="154" t="s">
        <v>2089</v>
      </c>
      <c r="C451" s="154" t="s">
        <v>2058</v>
      </c>
      <c r="D451" s="179">
        <v>50544530</v>
      </c>
      <c r="E451" s="179">
        <v>219708761</v>
      </c>
      <c r="F451" s="179">
        <v>103972053</v>
      </c>
      <c r="G451" s="179">
        <v>195812106</v>
      </c>
      <c r="H451" s="179">
        <v>199342474</v>
      </c>
      <c r="I451" s="179">
        <v>193693978</v>
      </c>
      <c r="J451" s="179">
        <v>245603223</v>
      </c>
      <c r="K451" s="179">
        <v>273678961</v>
      </c>
      <c r="L451" s="179">
        <f>VLOOKUP(A451,Sheet1!$A$1:$E$2000,5,FALSE)</f>
        <v>271697240</v>
      </c>
      <c r="M451" s="21">
        <f t="shared" si="49"/>
        <v>2.9438980637469574</v>
      </c>
      <c r="N451" s="21">
        <f t="shared" si="50"/>
        <v>-0.11840576079713089</v>
      </c>
      <c r="O451" s="21">
        <f t="shared" si="51"/>
        <v>1.3622042261683531</v>
      </c>
      <c r="P451" s="21">
        <f t="shared" si="52"/>
        <v>0.39766108740998884</v>
      </c>
      <c r="Q451" s="21">
        <f t="shared" si="53"/>
        <v>0.36296713163096389</v>
      </c>
      <c r="R451" s="23">
        <f t="shared" si="54"/>
        <v>0.58472694443455997</v>
      </c>
      <c r="S451" s="23">
        <f t="shared" si="55"/>
        <v>0.36981763866791462</v>
      </c>
      <c r="T451" s="11">
        <f t="shared" si="56"/>
        <v>984673402</v>
      </c>
    </row>
    <row r="452" spans="1:20">
      <c r="A452" s="154" t="s">
        <v>383</v>
      </c>
      <c r="B452" s="154" t="s">
        <v>4005</v>
      </c>
      <c r="C452" s="154" t="s">
        <v>2058</v>
      </c>
      <c r="D452" s="179">
        <v>799870394</v>
      </c>
      <c r="E452" s="179">
        <v>8011019958</v>
      </c>
      <c r="F452" s="179">
        <v>1075425439</v>
      </c>
      <c r="G452" s="179">
        <v>6948988765</v>
      </c>
      <c r="H452" s="179">
        <v>3939904210</v>
      </c>
      <c r="I452" s="179">
        <v>27078947450</v>
      </c>
      <c r="J452" s="179">
        <v>6311753843</v>
      </c>
      <c r="K452" s="179">
        <v>3035077690</v>
      </c>
      <c r="L452" s="179">
        <f>VLOOKUP(A452,Sheet1!$A$1:$E$2000,5,FALSE)</f>
        <v>0</v>
      </c>
      <c r="M452" s="21">
        <f t="shared" ref="M452:M515" si="57">(H452-D452)/ABS(D452)</f>
        <v>3.925678259320597</v>
      </c>
      <c r="N452" s="21">
        <f t="shared" ref="N452:N515" si="58">(I452-E452)/ABS(E452)</f>
        <v>2.3802122066814104</v>
      </c>
      <c r="O452" s="21">
        <f t="shared" ref="O452:O515" si="59">(J452-F452)/ABS(F452)</f>
        <v>4.8690761945050101</v>
      </c>
      <c r="P452" s="21">
        <f t="shared" ref="P452:P515" si="60">(K452-G452)/ABS(G452)</f>
        <v>-0.56323462411008807</v>
      </c>
      <c r="Q452" s="21">
        <f t="shared" ref="Q452:Q515" si="61">(L452-H452)/ABS(H452)</f>
        <v>-1</v>
      </c>
      <c r="R452" s="23">
        <f t="shared" ref="R452:R515" si="62">(SUM(J452:L452)-SUM(F452:H452))/ABS(SUM(F452:H452))</f>
        <v>-0.21877442495488569</v>
      </c>
      <c r="S452" s="23">
        <f t="shared" ref="S452:S515" si="63">SUM(I452:L452)/SUM(E452:H452)-1</f>
        <v>0.82353751934730934</v>
      </c>
      <c r="T452" s="11">
        <f t="shared" ref="T452:T515" si="64">SUM(I452:L452)</f>
        <v>36425778983</v>
      </c>
    </row>
    <row r="453" spans="1:20">
      <c r="A453" s="154" t="s">
        <v>359</v>
      </c>
      <c r="B453" s="154" t="s">
        <v>2092</v>
      </c>
      <c r="C453" s="154" t="s">
        <v>2058</v>
      </c>
      <c r="D453" s="179">
        <v>-1590557815</v>
      </c>
      <c r="E453" s="179">
        <v>2134892405</v>
      </c>
      <c r="F453" s="179">
        <v>-856053289</v>
      </c>
      <c r="G453" s="179">
        <v>-349854470</v>
      </c>
      <c r="H453" s="179">
        <v>-1717232405</v>
      </c>
      <c r="I453" s="179">
        <v>1710647967</v>
      </c>
      <c r="J453" s="179">
        <v>-171145034</v>
      </c>
      <c r="K453" s="179">
        <v>952540772</v>
      </c>
      <c r="L453" s="179">
        <f>VLOOKUP(A453,Sheet1!$A$1:$E$2000,5,FALSE)</f>
        <v>249472889</v>
      </c>
      <c r="M453" s="21">
        <f t="shared" si="57"/>
        <v>-7.9641613027439689E-2</v>
      </c>
      <c r="N453" s="21">
        <f t="shared" si="58"/>
        <v>-0.19871935325939763</v>
      </c>
      <c r="O453" s="21">
        <f t="shared" si="59"/>
        <v>0.80007665854549392</v>
      </c>
      <c r="P453" s="21">
        <f t="shared" si="60"/>
        <v>3.7226771520169515</v>
      </c>
      <c r="Q453" s="21">
        <f t="shared" si="61"/>
        <v>1.1452761363421859</v>
      </c>
      <c r="R453" s="23">
        <f t="shared" si="62"/>
        <v>1.3526579531476752</v>
      </c>
      <c r="S453" s="23">
        <f t="shared" si="63"/>
        <v>-4.4779884404339931</v>
      </c>
      <c r="T453" s="11">
        <f t="shared" si="64"/>
        <v>2741516594</v>
      </c>
    </row>
    <row r="454" spans="1:20">
      <c r="A454" s="154" t="s">
        <v>385</v>
      </c>
      <c r="B454" s="154" t="s">
        <v>2093</v>
      </c>
      <c r="C454" s="154" t="s">
        <v>2058</v>
      </c>
      <c r="D454" s="179">
        <v>-5787561377</v>
      </c>
      <c r="E454" s="179">
        <v>-2061848695</v>
      </c>
      <c r="F454" s="179">
        <v>2031854754</v>
      </c>
      <c r="G454" s="179">
        <v>7943542980</v>
      </c>
      <c r="H454" s="179">
        <v>-394519202</v>
      </c>
      <c r="I454" s="179">
        <v>4167376565</v>
      </c>
      <c r="J454" s="179">
        <v>7644319954</v>
      </c>
      <c r="K454" s="179">
        <v>-9472512274</v>
      </c>
      <c r="L454" s="179">
        <f>VLOOKUP(A454,Sheet1!$A$1:$E$2000,5,FALSE)</f>
        <v>-4083997131</v>
      </c>
      <c r="M454" s="21">
        <f t="shared" si="57"/>
        <v>0.93183325820649865</v>
      </c>
      <c r="N454" s="21">
        <f t="shared" si="58"/>
        <v>3.0211844715404785</v>
      </c>
      <c r="O454" s="21">
        <f t="shared" si="59"/>
        <v>2.7622374035107828</v>
      </c>
      <c r="P454" s="21">
        <f t="shared" si="60"/>
        <v>-2.19247951422301</v>
      </c>
      <c r="Q454" s="21">
        <f t="shared" si="61"/>
        <v>-9.3518335997242534</v>
      </c>
      <c r="R454" s="23">
        <f t="shared" si="62"/>
        <v>-1.6170821841914986</v>
      </c>
      <c r="S454" s="23">
        <f t="shared" si="63"/>
        <v>-1.2320529275484506</v>
      </c>
      <c r="T454" s="11">
        <f t="shared" si="64"/>
        <v>-1744812886</v>
      </c>
    </row>
    <row r="455" spans="1:20">
      <c r="A455" s="154" t="s">
        <v>386</v>
      </c>
      <c r="B455" s="154" t="s">
        <v>2094</v>
      </c>
      <c r="C455" s="154" t="s">
        <v>2058</v>
      </c>
      <c r="D455" s="179">
        <v>8273434254</v>
      </c>
      <c r="E455" s="179">
        <v>3134899291</v>
      </c>
      <c r="F455" s="179">
        <v>5760611990</v>
      </c>
      <c r="G455" s="179">
        <v>5507890283</v>
      </c>
      <c r="H455" s="179">
        <v>-16347841</v>
      </c>
      <c r="I455" s="179">
        <v>16900012777</v>
      </c>
      <c r="J455" s="179">
        <v>27998881505</v>
      </c>
      <c r="K455" s="179"/>
      <c r="L455" s="179">
        <f>VLOOKUP(A455,Sheet1!$A$1:$E$2000,5,FALSE)</f>
        <v>20481859032</v>
      </c>
      <c r="M455" s="21">
        <f t="shared" si="57"/>
        <v>-1.0019759437856288</v>
      </c>
      <c r="N455" s="21">
        <f t="shared" si="58"/>
        <v>4.390926855455402</v>
      </c>
      <c r="O455" s="21">
        <f t="shared" si="59"/>
        <v>3.8604005188344579</v>
      </c>
      <c r="P455" s="21">
        <f t="shared" si="60"/>
        <v>-1</v>
      </c>
      <c r="Q455" s="21">
        <f t="shared" si="61"/>
        <v>1253.8785319113392</v>
      </c>
      <c r="R455" s="23">
        <f t="shared" si="62"/>
        <v>3.3085740450847023</v>
      </c>
      <c r="S455" s="23">
        <f t="shared" si="63"/>
        <v>3.5444157346461029</v>
      </c>
      <c r="T455" s="11">
        <f t="shared" si="64"/>
        <v>65380753314</v>
      </c>
    </row>
    <row r="456" spans="1:20">
      <c r="A456" s="154" t="s">
        <v>3893</v>
      </c>
      <c r="B456" s="154" t="s">
        <v>3894</v>
      </c>
      <c r="C456" s="154" t="s">
        <v>2058</v>
      </c>
      <c r="D456" s="179">
        <v>234232819</v>
      </c>
      <c r="E456" s="179">
        <v>1337064252</v>
      </c>
      <c r="F456" s="179">
        <v>1041118335</v>
      </c>
      <c r="G456" s="179">
        <v>1294600784</v>
      </c>
      <c r="H456" s="179">
        <v>17776198</v>
      </c>
      <c r="I456" s="179">
        <v>216374672</v>
      </c>
      <c r="J456" s="179">
        <v>114277942</v>
      </c>
      <c r="K456" s="179">
        <v>2087430594</v>
      </c>
      <c r="L456" s="179">
        <f>VLOOKUP(A456,Sheet1!$A$1:$E$2000,5,FALSE)</f>
        <v>-2715747328</v>
      </c>
      <c r="M456" s="21">
        <f t="shared" si="57"/>
        <v>-0.92410885000705212</v>
      </c>
      <c r="N456" s="21">
        <f t="shared" si="58"/>
        <v>-0.83817182182805083</v>
      </c>
      <c r="O456" s="21">
        <f t="shared" si="59"/>
        <v>-0.89023539576795563</v>
      </c>
      <c r="P456" s="21">
        <f t="shared" si="60"/>
        <v>0.61241258293568279</v>
      </c>
      <c r="Q456" s="21">
        <f t="shared" si="61"/>
        <v>-153.77436311184204</v>
      </c>
      <c r="R456" s="23">
        <f t="shared" si="62"/>
        <v>-1.2184150477321727</v>
      </c>
      <c r="S456" s="23">
        <f t="shared" si="63"/>
        <v>-1.080655552209568</v>
      </c>
      <c r="T456" s="11">
        <f t="shared" si="64"/>
        <v>-297664120</v>
      </c>
    </row>
    <row r="457" spans="1:20">
      <c r="A457" s="154" t="s">
        <v>1046</v>
      </c>
      <c r="B457" s="154" t="s">
        <v>2559</v>
      </c>
      <c r="C457" s="154" t="s">
        <v>2058</v>
      </c>
      <c r="D457" s="179">
        <v>3830474603</v>
      </c>
      <c r="E457" s="179">
        <v>4600416956</v>
      </c>
      <c r="F457" s="179">
        <v>4109533772</v>
      </c>
      <c r="G457" s="179">
        <v>3814145909</v>
      </c>
      <c r="H457" s="179">
        <v>5067136491</v>
      </c>
      <c r="I457" s="179">
        <v>5378805586</v>
      </c>
      <c r="J457" s="179">
        <v>7052850844</v>
      </c>
      <c r="K457" s="179">
        <v>10862134470</v>
      </c>
      <c r="L457" s="179">
        <f>VLOOKUP(A457,Sheet1!$A$1:$E$2000,5,FALSE)</f>
        <v>10717991684</v>
      </c>
      <c r="M457" s="21">
        <f t="shared" si="57"/>
        <v>0.32284821495264721</v>
      </c>
      <c r="N457" s="21">
        <f t="shared" si="58"/>
        <v>0.16919958287363551</v>
      </c>
      <c r="O457" s="21">
        <f t="shared" si="59"/>
        <v>0.71621678645253384</v>
      </c>
      <c r="P457" s="21">
        <f t="shared" si="60"/>
        <v>1.8478549927440648</v>
      </c>
      <c r="Q457" s="21">
        <f t="shared" si="61"/>
        <v>1.1151969565131652</v>
      </c>
      <c r="R457" s="23">
        <f t="shared" si="62"/>
        <v>1.2040937704679884</v>
      </c>
      <c r="S457" s="23">
        <f t="shared" si="63"/>
        <v>0.93345073290304925</v>
      </c>
      <c r="T457" s="11">
        <f t="shared" si="64"/>
        <v>34011782584</v>
      </c>
    </row>
    <row r="458" spans="1:20">
      <c r="A458" s="154" t="s">
        <v>421</v>
      </c>
      <c r="B458" s="154" t="s">
        <v>2095</v>
      </c>
      <c r="C458" s="154" t="s">
        <v>2058</v>
      </c>
      <c r="D458" s="179">
        <v>77045516940</v>
      </c>
      <c r="E458" s="179">
        <v>72769042382</v>
      </c>
      <c r="F458" s="179">
        <v>79536678771</v>
      </c>
      <c r="G458" s="179">
        <v>71987197289</v>
      </c>
      <c r="H458" s="179">
        <v>84073735219</v>
      </c>
      <c r="I458" s="179">
        <v>97117049788</v>
      </c>
      <c r="J458" s="179">
        <v>111707362002</v>
      </c>
      <c r="K458" s="179">
        <v>75520345256</v>
      </c>
      <c r="L458" s="179">
        <f>VLOOKUP(A458,Sheet1!$A$1:$E$2000,5,FALSE)</f>
        <v>128565333609</v>
      </c>
      <c r="M458" s="21">
        <f t="shared" si="57"/>
        <v>9.1221638300815061E-2</v>
      </c>
      <c r="N458" s="21">
        <f t="shared" si="58"/>
        <v>0.33459293415166164</v>
      </c>
      <c r="O458" s="21">
        <f t="shared" si="59"/>
        <v>0.40447606975927447</v>
      </c>
      <c r="P458" s="21">
        <f t="shared" si="60"/>
        <v>4.9080226763320349E-2</v>
      </c>
      <c r="Q458" s="21">
        <f t="shared" si="61"/>
        <v>0.52919735603640994</v>
      </c>
      <c r="R458" s="23">
        <f t="shared" si="62"/>
        <v>0.34039152244642568</v>
      </c>
      <c r="S458" s="23">
        <f t="shared" si="63"/>
        <v>0.33902315880409306</v>
      </c>
      <c r="T458" s="11">
        <f t="shared" si="64"/>
        <v>412910090655</v>
      </c>
    </row>
    <row r="459" spans="1:20">
      <c r="A459" s="154" t="s">
        <v>388</v>
      </c>
      <c r="B459" s="154" t="s">
        <v>2096</v>
      </c>
      <c r="C459" s="154" t="s">
        <v>2058</v>
      </c>
      <c r="D459" s="179">
        <v>36151377714</v>
      </c>
      <c r="E459" s="179">
        <v>43978622399</v>
      </c>
      <c r="F459" s="179">
        <v>44211760112</v>
      </c>
      <c r="G459" s="179">
        <v>65811968076</v>
      </c>
      <c r="H459" s="179">
        <v>39340908494</v>
      </c>
      <c r="I459" s="179">
        <v>51767958885</v>
      </c>
      <c r="J459" s="179">
        <v>47228596136</v>
      </c>
      <c r="K459" s="179">
        <v>38944345838</v>
      </c>
      <c r="L459" s="179">
        <f>VLOOKUP(A459,Sheet1!$A$1:$E$2000,5,FALSE)</f>
        <v>62958873076</v>
      </c>
      <c r="M459" s="21">
        <f t="shared" si="57"/>
        <v>8.8227087919938968E-2</v>
      </c>
      <c r="N459" s="21">
        <f t="shared" si="58"/>
        <v>0.17711642750722262</v>
      </c>
      <c r="O459" s="21">
        <f t="shared" si="59"/>
        <v>6.8236053402026112E-2</v>
      </c>
      <c r="P459" s="21">
        <f t="shared" si="60"/>
        <v>-0.40824827190964919</v>
      </c>
      <c r="Q459" s="21">
        <f t="shared" si="61"/>
        <v>0.6003411076691848</v>
      </c>
      <c r="R459" s="23">
        <f t="shared" si="62"/>
        <v>-1.558746683096625E-3</v>
      </c>
      <c r="S459" s="23">
        <f t="shared" si="63"/>
        <v>3.9083415113191133E-2</v>
      </c>
      <c r="T459" s="11">
        <f t="shared" si="64"/>
        <v>200899773935</v>
      </c>
    </row>
    <row r="460" spans="1:20">
      <c r="A460" s="154" t="s">
        <v>625</v>
      </c>
      <c r="B460" s="154" t="s">
        <v>3976</v>
      </c>
      <c r="C460" s="154" t="s">
        <v>2058</v>
      </c>
      <c r="D460" s="179">
        <v>-60577319</v>
      </c>
      <c r="E460" s="179">
        <v>-113324250</v>
      </c>
      <c r="F460" s="179">
        <v>205008090</v>
      </c>
      <c r="G460" s="179">
        <v>34005096</v>
      </c>
      <c r="H460" s="179">
        <v>-197859687</v>
      </c>
      <c r="I460" s="179">
        <v>-2058725316</v>
      </c>
      <c r="J460" s="179">
        <v>0</v>
      </c>
      <c r="K460" s="179">
        <v>-620581262</v>
      </c>
      <c r="L460" s="179">
        <f>VLOOKUP(A460,Sheet1!$A$1:$E$2000,5,FALSE)</f>
        <v>146741660</v>
      </c>
      <c r="M460" s="21">
        <f t="shared" si="57"/>
        <v>-2.2662338027868154</v>
      </c>
      <c r="N460" s="21">
        <f t="shared" si="58"/>
        <v>-17.166679382391678</v>
      </c>
      <c r="O460" s="21">
        <f t="shared" si="59"/>
        <v>-1</v>
      </c>
      <c r="P460" s="21">
        <f t="shared" si="60"/>
        <v>-19.249654757628093</v>
      </c>
      <c r="Q460" s="21">
        <f t="shared" si="61"/>
        <v>1.7416450628469862</v>
      </c>
      <c r="R460" s="23">
        <f t="shared" si="62"/>
        <v>-12.513956613992896</v>
      </c>
      <c r="S460" s="23">
        <f t="shared" si="63"/>
        <v>34.091292288201352</v>
      </c>
      <c r="T460" s="11">
        <f t="shared" si="64"/>
        <v>-2532564918</v>
      </c>
    </row>
    <row r="461" spans="1:20">
      <c r="A461" s="154" t="s">
        <v>394</v>
      </c>
      <c r="B461" s="154" t="s">
        <v>2097</v>
      </c>
      <c r="C461" s="154" t="s">
        <v>2058</v>
      </c>
      <c r="D461" s="179">
        <v>-1145963302</v>
      </c>
      <c r="E461" s="179">
        <v>4335780241</v>
      </c>
      <c r="F461" s="179">
        <v>3296393223</v>
      </c>
      <c r="G461" s="179">
        <v>-1970331657</v>
      </c>
      <c r="H461" s="179">
        <v>3374041017</v>
      </c>
      <c r="I461" s="179">
        <v>2037138819</v>
      </c>
      <c r="J461" s="179">
        <v>7428803032</v>
      </c>
      <c r="K461" s="179">
        <v>5858450364</v>
      </c>
      <c r="L461" s="179">
        <f>VLOOKUP(A461,Sheet1!$A$1:$E$2000,5,FALSE)</f>
        <v>0</v>
      </c>
      <c r="M461" s="21">
        <f t="shared" si="57"/>
        <v>3.9442836529855998</v>
      </c>
      <c r="N461" s="21">
        <f t="shared" si="58"/>
        <v>-0.53015634885356733</v>
      </c>
      <c r="O461" s="21">
        <f t="shared" si="59"/>
        <v>1.2536155517390468</v>
      </c>
      <c r="P461" s="21">
        <f t="shared" si="60"/>
        <v>3.9733321003023403</v>
      </c>
      <c r="Q461" s="21">
        <f t="shared" si="61"/>
        <v>-1</v>
      </c>
      <c r="R461" s="23">
        <f t="shared" si="62"/>
        <v>1.8270134877607203</v>
      </c>
      <c r="S461" s="23">
        <f t="shared" si="63"/>
        <v>0.69594853247733979</v>
      </c>
      <c r="T461" s="11">
        <f t="shared" si="64"/>
        <v>15324392215</v>
      </c>
    </row>
    <row r="462" spans="1:20">
      <c r="A462" s="154" t="s">
        <v>389</v>
      </c>
      <c r="B462" s="154" t="s">
        <v>2098</v>
      </c>
      <c r="C462" s="154" t="s">
        <v>2058</v>
      </c>
      <c r="D462" s="179">
        <v>1255596477</v>
      </c>
      <c r="E462" s="179">
        <v>1802280080</v>
      </c>
      <c r="F462" s="179">
        <v>564853369</v>
      </c>
      <c r="G462" s="179">
        <v>4196975952</v>
      </c>
      <c r="H462" s="179">
        <v>1019774172</v>
      </c>
      <c r="I462" s="179">
        <v>378391329</v>
      </c>
      <c r="J462" s="179">
        <v>615805681</v>
      </c>
      <c r="K462" s="179">
        <v>3739452127</v>
      </c>
      <c r="L462" s="179">
        <f>VLOOKUP(A462,Sheet1!$A$1:$E$2000,5,FALSE)</f>
        <v>573659224</v>
      </c>
      <c r="M462" s="21">
        <f t="shared" si="57"/>
        <v>-0.1878169533921048</v>
      </c>
      <c r="N462" s="21">
        <f t="shared" si="58"/>
        <v>-0.79004854284357406</v>
      </c>
      <c r="O462" s="21">
        <f t="shared" si="59"/>
        <v>9.0204493407208486E-2</v>
      </c>
      <c r="P462" s="21">
        <f t="shared" si="60"/>
        <v>-0.10901273446229172</v>
      </c>
      <c r="Q462" s="21">
        <f t="shared" si="61"/>
        <v>-0.43746445070781809</v>
      </c>
      <c r="R462" s="23">
        <f t="shared" si="62"/>
        <v>-0.14748269438268793</v>
      </c>
      <c r="S462" s="23">
        <f t="shared" si="63"/>
        <v>-0.30018593904909352</v>
      </c>
      <c r="T462" s="11">
        <f t="shared" si="64"/>
        <v>5307308361</v>
      </c>
    </row>
    <row r="463" spans="1:20">
      <c r="A463" s="154" t="s">
        <v>390</v>
      </c>
      <c r="B463" s="154" t="s">
        <v>2099</v>
      </c>
      <c r="C463" s="154" t="s">
        <v>2058</v>
      </c>
      <c r="D463" s="179">
        <v>404942337</v>
      </c>
      <c r="E463" s="179">
        <v>791200149</v>
      </c>
      <c r="F463" s="179">
        <v>482769689</v>
      </c>
      <c r="G463" s="179">
        <v>1095084664</v>
      </c>
      <c r="H463" s="179">
        <v>484917712</v>
      </c>
      <c r="I463" s="179">
        <v>974915424</v>
      </c>
      <c r="J463" s="179">
        <v>589050734</v>
      </c>
      <c r="K463" s="179">
        <v>1012634214</v>
      </c>
      <c r="L463" s="179">
        <f>VLOOKUP(A463,Sheet1!$A$1:$E$2000,5,FALSE)</f>
        <v>1033022769</v>
      </c>
      <c r="M463" s="21">
        <f t="shared" si="57"/>
        <v>0.19749818108053246</v>
      </c>
      <c r="N463" s="21">
        <f t="shared" si="58"/>
        <v>0.23219823104456974</v>
      </c>
      <c r="O463" s="21">
        <f t="shared" si="59"/>
        <v>0.22014854582140098</v>
      </c>
      <c r="P463" s="21">
        <f t="shared" si="60"/>
        <v>-7.5291393177614616E-2</v>
      </c>
      <c r="Q463" s="21">
        <f t="shared" si="61"/>
        <v>1.1303052939423257</v>
      </c>
      <c r="R463" s="23">
        <f t="shared" si="62"/>
        <v>0.27726556011897513</v>
      </c>
      <c r="S463" s="23">
        <f t="shared" si="63"/>
        <v>0.26477164819376897</v>
      </c>
      <c r="T463" s="11">
        <f t="shared" si="64"/>
        <v>3609623141</v>
      </c>
    </row>
    <row r="464" spans="1:20">
      <c r="A464" s="154" t="s">
        <v>706</v>
      </c>
      <c r="B464" s="154" t="s">
        <v>2100</v>
      </c>
      <c r="C464" s="154" t="s">
        <v>2058</v>
      </c>
      <c r="D464" s="179">
        <v>361261463</v>
      </c>
      <c r="E464" s="179">
        <v>12055059655</v>
      </c>
      <c r="F464" s="179">
        <v>5038344044</v>
      </c>
      <c r="G464" s="179">
        <v>21224598837</v>
      </c>
      <c r="H464" s="179">
        <v>2194268102</v>
      </c>
      <c r="I464" s="179">
        <v>13662702464</v>
      </c>
      <c r="J464" s="179">
        <v>4250713169</v>
      </c>
      <c r="K464" s="179">
        <v>21517994812</v>
      </c>
      <c r="L464" s="179">
        <f>VLOOKUP(A464,Sheet1!$A$1:$E$2000,5,FALSE)</f>
        <v>2336728534</v>
      </c>
      <c r="M464" s="21">
        <f t="shared" si="57"/>
        <v>5.0739058181802248</v>
      </c>
      <c r="N464" s="21">
        <f t="shared" si="58"/>
        <v>0.13335834537601879</v>
      </c>
      <c r="O464" s="21">
        <f t="shared" si="59"/>
        <v>-0.15632733059147955</v>
      </c>
      <c r="P464" s="21">
        <f t="shared" si="60"/>
        <v>1.3823393188875469E-2</v>
      </c>
      <c r="Q464" s="21">
        <f t="shared" si="61"/>
        <v>6.4923895065581189E-2</v>
      </c>
      <c r="R464" s="23">
        <f t="shared" si="62"/>
        <v>-1.2361522997111202E-2</v>
      </c>
      <c r="S464" s="23">
        <f t="shared" si="63"/>
        <v>3.0999702589417755E-2</v>
      </c>
      <c r="T464" s="11">
        <f t="shared" si="64"/>
        <v>41768138979</v>
      </c>
    </row>
    <row r="465" spans="1:20">
      <c r="A465" s="154" t="s">
        <v>669</v>
      </c>
      <c r="B465" s="154" t="s">
        <v>2101</v>
      </c>
      <c r="C465" s="154" t="s">
        <v>2058</v>
      </c>
      <c r="D465" s="179">
        <v>46647709965</v>
      </c>
      <c r="E465" s="179">
        <v>46125886641</v>
      </c>
      <c r="F465" s="179">
        <v>29034506378</v>
      </c>
      <c r="G465" s="179">
        <v>21473295522</v>
      </c>
      <c r="H465" s="179">
        <v>20002983479</v>
      </c>
      <c r="I465" s="179">
        <v>30367917180</v>
      </c>
      <c r="J465" s="179">
        <v>11275850338</v>
      </c>
      <c r="K465" s="179">
        <v>13967735376</v>
      </c>
      <c r="L465" s="179">
        <f>VLOOKUP(A465,Sheet1!$A$1:$E$2000,5,FALSE)</f>
        <v>23996585074</v>
      </c>
      <c r="M465" s="21">
        <f t="shared" si="57"/>
        <v>-0.57119045084939146</v>
      </c>
      <c r="N465" s="21">
        <f t="shared" si="58"/>
        <v>-0.34162962727730389</v>
      </c>
      <c r="O465" s="21">
        <f t="shared" si="59"/>
        <v>-0.61163967483380643</v>
      </c>
      <c r="P465" s="21">
        <f t="shared" si="60"/>
        <v>-0.34952996098388067</v>
      </c>
      <c r="Q465" s="21">
        <f t="shared" si="61"/>
        <v>0.19965029712655896</v>
      </c>
      <c r="R465" s="23">
        <f t="shared" si="62"/>
        <v>-0.30166469536070378</v>
      </c>
      <c r="S465" s="23">
        <f t="shared" si="63"/>
        <v>-0.31746948374564909</v>
      </c>
      <c r="T465" s="11">
        <f t="shared" si="64"/>
        <v>79608087968</v>
      </c>
    </row>
    <row r="466" spans="1:20">
      <c r="A466" s="154" t="s">
        <v>391</v>
      </c>
      <c r="B466" s="154" t="s">
        <v>2102</v>
      </c>
      <c r="C466" s="154" t="s">
        <v>2058</v>
      </c>
      <c r="D466" s="179">
        <v>898362226</v>
      </c>
      <c r="E466" s="179">
        <v>1995104867</v>
      </c>
      <c r="F466" s="179">
        <v>-2623023653</v>
      </c>
      <c r="G466" s="179">
        <v>-124358184</v>
      </c>
      <c r="H466" s="179">
        <v>147740212</v>
      </c>
      <c r="I466" s="179">
        <v>1377995748</v>
      </c>
      <c r="J466" s="179">
        <v>3014259941</v>
      </c>
      <c r="K466" s="179">
        <v>3940488593</v>
      </c>
      <c r="L466" s="179">
        <f>VLOOKUP(A466,Sheet1!$A$1:$E$2000,5,FALSE)</f>
        <v>142966287</v>
      </c>
      <c r="M466" s="21">
        <f t="shared" si="57"/>
        <v>-0.83554494197978446</v>
      </c>
      <c r="N466" s="21">
        <f t="shared" si="58"/>
        <v>-0.30931162025980863</v>
      </c>
      <c r="O466" s="21">
        <f t="shared" si="59"/>
        <v>2.1491546931162957</v>
      </c>
      <c r="P466" s="21">
        <f t="shared" si="60"/>
        <v>32.686604502040652</v>
      </c>
      <c r="Q466" s="21">
        <f t="shared" si="61"/>
        <v>-3.2312969741778899E-2</v>
      </c>
      <c r="R466" s="23">
        <f t="shared" si="62"/>
        <v>3.7302666462728302</v>
      </c>
      <c r="S466" s="23">
        <f t="shared" si="63"/>
        <v>-15.020174053667718</v>
      </c>
      <c r="T466" s="11">
        <f t="shared" si="64"/>
        <v>8475710569</v>
      </c>
    </row>
    <row r="467" spans="1:20">
      <c r="A467" s="154" t="s">
        <v>392</v>
      </c>
      <c r="B467" s="154" t="s">
        <v>3964</v>
      </c>
      <c r="C467" s="154" t="s">
        <v>2058</v>
      </c>
      <c r="D467" s="179">
        <v>150077910</v>
      </c>
      <c r="E467" s="179">
        <v>2461393967</v>
      </c>
      <c r="F467" s="179">
        <v>1230469197</v>
      </c>
      <c r="G467" s="179">
        <v>1104260832</v>
      </c>
      <c r="H467" s="179">
        <v>2293068206</v>
      </c>
      <c r="I467" s="179">
        <v>1632756041</v>
      </c>
      <c r="J467" s="179">
        <v>5408532600</v>
      </c>
      <c r="K467" s="179">
        <v>22178677993</v>
      </c>
      <c r="L467" s="179">
        <f>VLOOKUP(A467,Sheet1!$A$1:$E$2000,5,FALSE)</f>
        <v>2582494145</v>
      </c>
      <c r="M467" s="21">
        <f t="shared" si="57"/>
        <v>14.279185364455035</v>
      </c>
      <c r="N467" s="21">
        <f t="shared" si="58"/>
        <v>-0.33665391932765715</v>
      </c>
      <c r="O467" s="21">
        <f t="shared" si="59"/>
        <v>3.3955042622655753</v>
      </c>
      <c r="P467" s="21">
        <f t="shared" si="60"/>
        <v>19.084637026227515</v>
      </c>
      <c r="Q467" s="21">
        <f t="shared" si="61"/>
        <v>0.12621776283962832</v>
      </c>
      <c r="R467" s="23">
        <f t="shared" si="62"/>
        <v>5.5192351105168695</v>
      </c>
      <c r="S467" s="23">
        <f t="shared" si="63"/>
        <v>3.4860486036798246</v>
      </c>
      <c r="T467" s="11">
        <f t="shared" si="64"/>
        <v>31802460779</v>
      </c>
    </row>
    <row r="468" spans="1:20">
      <c r="A468" s="154" t="s">
        <v>393</v>
      </c>
      <c r="B468" s="154" t="s">
        <v>2104</v>
      </c>
      <c r="C468" s="154" t="s">
        <v>2058</v>
      </c>
      <c r="D468" s="179">
        <v>936313178</v>
      </c>
      <c r="E468" s="179">
        <v>7377653964</v>
      </c>
      <c r="F468" s="179">
        <v>498771781</v>
      </c>
      <c r="G468" s="179">
        <v>1188742084</v>
      </c>
      <c r="H468" s="179">
        <v>598089576</v>
      </c>
      <c r="I468" s="179">
        <v>5321890979</v>
      </c>
      <c r="J468" s="179">
        <v>460556569</v>
      </c>
      <c r="K468" s="179">
        <v>2655549591</v>
      </c>
      <c r="L468" s="179">
        <f>VLOOKUP(A468,Sheet1!$A$1:$E$2000,5,FALSE)</f>
        <v>906646694</v>
      </c>
      <c r="M468" s="21">
        <f t="shared" si="57"/>
        <v>-0.36122913780030125</v>
      </c>
      <c r="N468" s="21">
        <f t="shared" si="58"/>
        <v>-0.27864724952285658</v>
      </c>
      <c r="O468" s="21">
        <f t="shared" si="59"/>
        <v>-7.6618632921416213E-2</v>
      </c>
      <c r="P468" s="21">
        <f t="shared" si="60"/>
        <v>1.2339156884766267</v>
      </c>
      <c r="Q468" s="21">
        <f t="shared" si="61"/>
        <v>0.51590452397384701</v>
      </c>
      <c r="R468" s="23">
        <f t="shared" si="62"/>
        <v>0.76003972598149405</v>
      </c>
      <c r="S468" s="23">
        <f t="shared" si="63"/>
        <v>-3.2971653206209872E-2</v>
      </c>
      <c r="T468" s="11">
        <f t="shared" si="64"/>
        <v>9344643833</v>
      </c>
    </row>
    <row r="469" spans="1:20">
      <c r="A469" s="154" t="s">
        <v>395</v>
      </c>
      <c r="B469" s="154" t="s">
        <v>2105</v>
      </c>
      <c r="C469" s="154" t="s">
        <v>2058</v>
      </c>
      <c r="D469" s="179">
        <v>2563826754</v>
      </c>
      <c r="E469" s="179">
        <v>3569737061</v>
      </c>
      <c r="F469" s="179">
        <v>5926247543</v>
      </c>
      <c r="G469" s="179">
        <v>-5414817964</v>
      </c>
      <c r="H469" s="179">
        <v>10095656579</v>
      </c>
      <c r="I469" s="179">
        <v>5779560459</v>
      </c>
      <c r="J469" s="179">
        <v>16703825910</v>
      </c>
      <c r="K469" s="179">
        <v>29367257747</v>
      </c>
      <c r="L469" s="179">
        <f>VLOOKUP(A469,Sheet1!$A$1:$E$2000,5,FALSE)</f>
        <v>1428431779</v>
      </c>
      <c r="M469" s="21">
        <f t="shared" si="57"/>
        <v>2.9377296313992671</v>
      </c>
      <c r="N469" s="21">
        <f t="shared" si="58"/>
        <v>0.61904374474599433</v>
      </c>
      <c r="O469" s="21">
        <f t="shared" si="59"/>
        <v>1.8186176478116112</v>
      </c>
      <c r="P469" s="21">
        <f t="shared" si="60"/>
        <v>6.4234986184662066</v>
      </c>
      <c r="Q469" s="21">
        <f t="shared" si="61"/>
        <v>-0.85851026450609613</v>
      </c>
      <c r="R469" s="23">
        <f t="shared" si="62"/>
        <v>3.4780927323924167</v>
      </c>
      <c r="S469" s="23">
        <f t="shared" si="63"/>
        <v>2.7581815807362648</v>
      </c>
      <c r="T469" s="11">
        <f t="shared" si="64"/>
        <v>53279075895</v>
      </c>
    </row>
    <row r="470" spans="1:20">
      <c r="A470" s="154" t="s">
        <v>3558</v>
      </c>
      <c r="B470" s="154" t="s">
        <v>3559</v>
      </c>
      <c r="C470" s="154" t="s">
        <v>2058</v>
      </c>
      <c r="D470" s="179">
        <v>93955019480</v>
      </c>
      <c r="E470" s="179">
        <v>81913381759</v>
      </c>
      <c r="F470" s="179">
        <v>-42817293870</v>
      </c>
      <c r="G470" s="179">
        <v>6693337075</v>
      </c>
      <c r="H470" s="179">
        <v>12718901389</v>
      </c>
      <c r="I470" s="179">
        <v>15583507551</v>
      </c>
      <c r="J470" s="179">
        <v>-4907038038</v>
      </c>
      <c r="K470" s="179">
        <v>59750996865</v>
      </c>
      <c r="L470" s="179">
        <f>VLOOKUP(A470,Sheet1!$A$1:$E$2000,5,FALSE)</f>
        <v>10594485996</v>
      </c>
      <c r="M470" s="21">
        <f t="shared" si="57"/>
        <v>-0.86462776060934732</v>
      </c>
      <c r="N470" s="21">
        <f t="shared" si="58"/>
        <v>-0.809756266725152</v>
      </c>
      <c r="O470" s="21">
        <f t="shared" si="59"/>
        <v>0.8853958857629225</v>
      </c>
      <c r="P470" s="21">
        <f t="shared" si="60"/>
        <v>7.9269367724170685</v>
      </c>
      <c r="Q470" s="21">
        <f t="shared" si="61"/>
        <v>-0.1670282147825527</v>
      </c>
      <c r="R470" s="23">
        <f t="shared" si="62"/>
        <v>3.7959106991143687</v>
      </c>
      <c r="S470" s="23">
        <f t="shared" si="63"/>
        <v>0.38479354007099564</v>
      </c>
      <c r="T470" s="11">
        <f t="shared" si="64"/>
        <v>81021952374</v>
      </c>
    </row>
    <row r="471" spans="1:20">
      <c r="A471" s="154" t="s">
        <v>398</v>
      </c>
      <c r="B471" s="154" t="s">
        <v>2106</v>
      </c>
      <c r="C471" s="154" t="s">
        <v>2058</v>
      </c>
      <c r="D471" s="179">
        <v>3062264933</v>
      </c>
      <c r="E471" s="179">
        <v>2683344887</v>
      </c>
      <c r="F471" s="179">
        <v>6220929396</v>
      </c>
      <c r="G471" s="179">
        <v>35350749785</v>
      </c>
      <c r="H471" s="179">
        <v>11105403697</v>
      </c>
      <c r="I471" s="179">
        <v>12000729086</v>
      </c>
      <c r="J471" s="179">
        <v>6158971441</v>
      </c>
      <c r="K471" s="179">
        <v>9367016905</v>
      </c>
      <c r="L471" s="179">
        <f>VLOOKUP(A471,Sheet1!$A$1:$E$2000,5,FALSE)</f>
        <v>12142659429</v>
      </c>
      <c r="M471" s="21">
        <f t="shared" si="57"/>
        <v>2.6265326286189099</v>
      </c>
      <c r="N471" s="21">
        <f t="shared" si="58"/>
        <v>3.4723021420540938</v>
      </c>
      <c r="O471" s="21">
        <f t="shared" si="59"/>
        <v>-9.9595978439874899E-3</v>
      </c>
      <c r="P471" s="21">
        <f t="shared" si="60"/>
        <v>-0.73502635836667307</v>
      </c>
      <c r="Q471" s="21">
        <f t="shared" si="61"/>
        <v>9.3400992913044933E-2</v>
      </c>
      <c r="R471" s="23">
        <f t="shared" si="62"/>
        <v>-0.47474981029073832</v>
      </c>
      <c r="S471" s="23">
        <f t="shared" si="63"/>
        <v>-0.28343442306130817</v>
      </c>
      <c r="T471" s="11">
        <f t="shared" si="64"/>
        <v>39669376861</v>
      </c>
    </row>
    <row r="472" spans="1:20">
      <c r="A472" s="154" t="s">
        <v>400</v>
      </c>
      <c r="B472" s="154" t="s">
        <v>4304</v>
      </c>
      <c r="C472" s="154" t="s">
        <v>2058</v>
      </c>
      <c r="D472" s="179">
        <v>18301611</v>
      </c>
      <c r="E472" s="179">
        <v>-196459235</v>
      </c>
      <c r="F472" s="179">
        <v>381990906</v>
      </c>
      <c r="G472" s="179">
        <v>163302691</v>
      </c>
      <c r="H472" s="179">
        <v>103446314</v>
      </c>
      <c r="I472" s="179">
        <v>227794300</v>
      </c>
      <c r="J472" s="179">
        <v>166093974</v>
      </c>
      <c r="K472" s="179">
        <v>-417151729</v>
      </c>
      <c r="L472" s="179">
        <f>VLOOKUP(A472,Sheet1!$A$1:$E$2000,5,FALSE)</f>
        <v>38943582</v>
      </c>
      <c r="M472" s="21">
        <f t="shared" si="57"/>
        <v>4.6523064554262463</v>
      </c>
      <c r="N472" s="21">
        <f t="shared" si="58"/>
        <v>2.1594990685981243</v>
      </c>
      <c r="O472" s="21">
        <f t="shared" si="59"/>
        <v>-0.56518866970094828</v>
      </c>
      <c r="P472" s="21">
        <f t="shared" si="60"/>
        <v>-3.5544694116522551</v>
      </c>
      <c r="Q472" s="21">
        <f t="shared" si="61"/>
        <v>-0.62353823452810508</v>
      </c>
      <c r="R472" s="23">
        <f t="shared" si="62"/>
        <v>-1.326963347565647</v>
      </c>
      <c r="S472" s="23">
        <f t="shared" si="63"/>
        <v>-0.96533098177292009</v>
      </c>
      <c r="T472" s="11">
        <f t="shared" si="64"/>
        <v>15680127</v>
      </c>
    </row>
    <row r="473" spans="1:20">
      <c r="A473" s="154" t="s">
        <v>401</v>
      </c>
      <c r="B473" s="154" t="s">
        <v>4197</v>
      </c>
      <c r="C473" s="154" t="s">
        <v>2058</v>
      </c>
      <c r="D473" s="179">
        <v>3099737389</v>
      </c>
      <c r="E473" s="179">
        <v>3441452277</v>
      </c>
      <c r="F473" s="179">
        <v>4432843764</v>
      </c>
      <c r="G473" s="179">
        <v>2200052090</v>
      </c>
      <c r="H473" s="179">
        <v>3672840446</v>
      </c>
      <c r="I473" s="179">
        <v>3767720820</v>
      </c>
      <c r="J473" s="179">
        <v>4684724450</v>
      </c>
      <c r="K473" s="179">
        <v>4555631406</v>
      </c>
      <c r="L473" s="179">
        <f>VLOOKUP(A473,Sheet1!$A$1:$E$2000,5,FALSE)</f>
        <v>5956102160</v>
      </c>
      <c r="M473" s="21">
        <f t="shared" si="57"/>
        <v>0.18488761629735595</v>
      </c>
      <c r="N473" s="21">
        <f t="shared" si="58"/>
        <v>9.4805482319347004E-2</v>
      </c>
      <c r="O473" s="21">
        <f t="shared" si="59"/>
        <v>5.6821467078441344E-2</v>
      </c>
      <c r="P473" s="21">
        <f t="shared" si="60"/>
        <v>1.0706925198302919</v>
      </c>
      <c r="Q473" s="21">
        <f t="shared" si="61"/>
        <v>0.62166101347708802</v>
      </c>
      <c r="R473" s="23">
        <f t="shared" si="62"/>
        <v>0.47456305630486584</v>
      </c>
      <c r="S473" s="23">
        <f t="shared" si="63"/>
        <v>0.37949506764811436</v>
      </c>
      <c r="T473" s="11">
        <f t="shared" si="64"/>
        <v>18964178836</v>
      </c>
    </row>
    <row r="474" spans="1:20">
      <c r="A474" s="154" t="s">
        <v>404</v>
      </c>
      <c r="B474" s="154" t="s">
        <v>2112</v>
      </c>
      <c r="C474" s="154" t="s">
        <v>2058</v>
      </c>
      <c r="D474" s="179">
        <v>65354737</v>
      </c>
      <c r="E474" s="179">
        <v>13658005</v>
      </c>
      <c r="F474" s="179">
        <v>51409284</v>
      </c>
      <c r="G474" s="179">
        <v>327270926</v>
      </c>
      <c r="H474" s="179">
        <v>20840377</v>
      </c>
      <c r="I474" s="179">
        <v>132782252</v>
      </c>
      <c r="J474" s="179">
        <v>75553346</v>
      </c>
      <c r="K474" s="179">
        <v>342055131</v>
      </c>
      <c r="L474" s="179">
        <f>VLOOKUP(A474,Sheet1!$A$1:$E$2000,5,FALSE)</f>
        <v>138648267</v>
      </c>
      <c r="M474" s="21">
        <f t="shared" si="57"/>
        <v>-0.68111910541388909</v>
      </c>
      <c r="N474" s="21">
        <f t="shared" si="58"/>
        <v>8.7219361099955659</v>
      </c>
      <c r="O474" s="21">
        <f t="shared" si="59"/>
        <v>0.46964400437866438</v>
      </c>
      <c r="P474" s="21">
        <f t="shared" si="60"/>
        <v>4.5174208356045659E-2</v>
      </c>
      <c r="Q474" s="21">
        <f t="shared" si="61"/>
        <v>5.6528675081069792</v>
      </c>
      <c r="R474" s="23">
        <f t="shared" si="62"/>
        <v>0.39231058949159986</v>
      </c>
      <c r="S474" s="23">
        <f t="shared" si="63"/>
        <v>0.66765415571192044</v>
      </c>
      <c r="T474" s="11">
        <f t="shared" si="64"/>
        <v>689038996</v>
      </c>
    </row>
    <row r="475" spans="1:20">
      <c r="A475" s="154" t="s">
        <v>405</v>
      </c>
      <c r="B475" s="154" t="s">
        <v>2113</v>
      </c>
      <c r="C475" s="154" t="s">
        <v>2058</v>
      </c>
      <c r="D475" s="179">
        <v>751701636</v>
      </c>
      <c r="E475" s="179">
        <v>1451384236</v>
      </c>
      <c r="F475" s="179">
        <v>523738744</v>
      </c>
      <c r="G475" s="179">
        <v>1170118876</v>
      </c>
      <c r="H475" s="179">
        <v>2632566696</v>
      </c>
      <c r="I475" s="179">
        <v>519316849</v>
      </c>
      <c r="J475" s="179">
        <v>1252504007</v>
      </c>
      <c r="K475" s="179">
        <v>4241101720</v>
      </c>
      <c r="L475" s="179">
        <f>VLOOKUP(A475,Sheet1!$A$1:$E$2000,5,FALSE)</f>
        <v>1266087664</v>
      </c>
      <c r="M475" s="21">
        <f t="shared" si="57"/>
        <v>2.5021430976372119</v>
      </c>
      <c r="N475" s="21">
        <f t="shared" si="58"/>
        <v>-0.64219202874131254</v>
      </c>
      <c r="O475" s="21">
        <f t="shared" si="59"/>
        <v>1.391467160581116</v>
      </c>
      <c r="P475" s="21">
        <f t="shared" si="60"/>
        <v>2.6245050028575045</v>
      </c>
      <c r="Q475" s="21">
        <f t="shared" si="61"/>
        <v>-0.51906720315054844</v>
      </c>
      <c r="R475" s="23">
        <f t="shared" si="62"/>
        <v>0.56242034929428308</v>
      </c>
      <c r="S475" s="23">
        <f t="shared" si="63"/>
        <v>0.2598219851850847</v>
      </c>
      <c r="T475" s="11">
        <f t="shared" si="64"/>
        <v>7279010240</v>
      </c>
    </row>
    <row r="476" spans="1:20">
      <c r="A476" s="154" t="s">
        <v>406</v>
      </c>
      <c r="B476" s="154" t="s">
        <v>2114</v>
      </c>
      <c r="C476" s="154" t="s">
        <v>2058</v>
      </c>
      <c r="D476" s="179">
        <v>645470254</v>
      </c>
      <c r="E476" s="179">
        <v>9352517751</v>
      </c>
      <c r="F476" s="179">
        <v>1747768093</v>
      </c>
      <c r="G476" s="179">
        <v>-345152469</v>
      </c>
      <c r="H476" s="179">
        <v>121574126</v>
      </c>
      <c r="I476" s="179">
        <v>7802685970</v>
      </c>
      <c r="J476" s="179">
        <v>2548724249</v>
      </c>
      <c r="K476" s="179">
        <v>-92069749</v>
      </c>
      <c r="L476" s="179">
        <f>VLOOKUP(A476,Sheet1!$A$1:$E$2000,5,FALSE)</f>
        <v>86897255</v>
      </c>
      <c r="M476" s="21">
        <f t="shared" si="57"/>
        <v>-0.81165030418272377</v>
      </c>
      <c r="N476" s="21">
        <f t="shared" si="58"/>
        <v>-0.16571278689466129</v>
      </c>
      <c r="O476" s="21">
        <f t="shared" si="59"/>
        <v>0.45827370302039266</v>
      </c>
      <c r="P476" s="21">
        <f t="shared" si="60"/>
        <v>0.73324905000172547</v>
      </c>
      <c r="Q476" s="21">
        <f t="shared" si="61"/>
        <v>-0.28523232813534682</v>
      </c>
      <c r="R476" s="23">
        <f t="shared" si="62"/>
        <v>0.66878943714193062</v>
      </c>
      <c r="S476" s="23">
        <f t="shared" si="63"/>
        <v>-4.877117233788153E-2</v>
      </c>
      <c r="T476" s="11">
        <f t="shared" si="64"/>
        <v>10346237725</v>
      </c>
    </row>
    <row r="477" spans="1:20">
      <c r="A477" s="154" t="s">
        <v>407</v>
      </c>
      <c r="B477" s="154" t="s">
        <v>2115</v>
      </c>
      <c r="C477" s="154" t="s">
        <v>2058</v>
      </c>
      <c r="D477" s="179">
        <v>110892803</v>
      </c>
      <c r="E477" s="179">
        <v>2045615154</v>
      </c>
      <c r="F477" s="179">
        <v>1341428421</v>
      </c>
      <c r="G477" s="179">
        <v>-332563922</v>
      </c>
      <c r="H477" s="179">
        <v>698992292</v>
      </c>
      <c r="I477" s="179">
        <v>1556537160</v>
      </c>
      <c r="J477" s="179">
        <v>538986740</v>
      </c>
      <c r="K477" s="179">
        <v>-96177740</v>
      </c>
      <c r="L477" s="179">
        <f>VLOOKUP(A477,Sheet1!$A$1:$E$2000,5,FALSE)</f>
        <v>397330843</v>
      </c>
      <c r="M477" s="21">
        <f t="shared" si="57"/>
        <v>5.303315211538119</v>
      </c>
      <c r="N477" s="21">
        <f t="shared" si="58"/>
        <v>-0.23908602409581092</v>
      </c>
      <c r="O477" s="21">
        <f t="shared" si="59"/>
        <v>-0.59819940329115784</v>
      </c>
      <c r="P477" s="21">
        <f t="shared" si="60"/>
        <v>0.71079923696593883</v>
      </c>
      <c r="Q477" s="21">
        <f t="shared" si="61"/>
        <v>-0.43156620244962585</v>
      </c>
      <c r="R477" s="23">
        <f t="shared" si="62"/>
        <v>-0.50807359994858026</v>
      </c>
      <c r="S477" s="23">
        <f t="shared" si="63"/>
        <v>-0.36147731004287553</v>
      </c>
      <c r="T477" s="11">
        <f t="shared" si="64"/>
        <v>2396677003</v>
      </c>
    </row>
    <row r="478" spans="1:20">
      <c r="A478" s="154" t="s">
        <v>410</v>
      </c>
      <c r="B478" s="154" t="s">
        <v>2116</v>
      </c>
      <c r="C478" s="154" t="s">
        <v>2058</v>
      </c>
      <c r="D478" s="179">
        <v>554410034</v>
      </c>
      <c r="E478" s="179">
        <v>1524890021</v>
      </c>
      <c r="F478" s="179">
        <v>1345417960</v>
      </c>
      <c r="G478" s="179">
        <v>2137120026</v>
      </c>
      <c r="H478" s="179">
        <v>2355291556</v>
      </c>
      <c r="I478" s="179">
        <v>1469386592</v>
      </c>
      <c r="J478" s="179">
        <v>1491462321</v>
      </c>
      <c r="K478" s="179">
        <v>509623791</v>
      </c>
      <c r="L478" s="179">
        <f>VLOOKUP(A478,Sheet1!$A$1:$E$2000,5,FALSE)</f>
        <v>744017069</v>
      </c>
      <c r="M478" s="21">
        <f t="shared" si="57"/>
        <v>3.2482845034511048</v>
      </c>
      <c r="N478" s="21">
        <f t="shared" si="58"/>
        <v>-3.6398316098627023E-2</v>
      </c>
      <c r="O478" s="21">
        <f t="shared" si="59"/>
        <v>0.10854943619156088</v>
      </c>
      <c r="P478" s="21">
        <f t="shared" si="60"/>
        <v>-0.76153712248260974</v>
      </c>
      <c r="Q478" s="21">
        <f t="shared" si="61"/>
        <v>-0.68410829347022883</v>
      </c>
      <c r="R478" s="23">
        <f t="shared" si="62"/>
        <v>-0.52977332392964205</v>
      </c>
      <c r="S478" s="23">
        <f t="shared" si="63"/>
        <v>-0.42759061554114497</v>
      </c>
      <c r="T478" s="11">
        <f t="shared" si="64"/>
        <v>4214489773</v>
      </c>
    </row>
    <row r="479" spans="1:20">
      <c r="A479" s="154" t="s">
        <v>736</v>
      </c>
      <c r="B479" s="154" t="s">
        <v>2117</v>
      </c>
      <c r="C479" s="154" t="s">
        <v>2058</v>
      </c>
      <c r="D479" s="179">
        <v>4961992409</v>
      </c>
      <c r="E479" s="179">
        <v>-4069348901</v>
      </c>
      <c r="F479" s="179">
        <v>5896106674</v>
      </c>
      <c r="G479" s="179">
        <v>8455396818</v>
      </c>
      <c r="H479" s="179">
        <v>-25832543115</v>
      </c>
      <c r="I479" s="179">
        <v>-141692506159</v>
      </c>
      <c r="J479" s="179">
        <v>-46100487642</v>
      </c>
      <c r="K479" s="179">
        <v>-153999273339</v>
      </c>
      <c r="L479" s="179">
        <f>VLOOKUP(A479,Sheet1!$A$1:$E$2000,5,FALSE)</f>
        <v>-86987445044</v>
      </c>
      <c r="M479" s="21">
        <f t="shared" si="57"/>
        <v>-6.2060827558190645</v>
      </c>
      <c r="N479" s="21">
        <f t="shared" si="58"/>
        <v>-33.819453825692001</v>
      </c>
      <c r="O479" s="21">
        <f t="shared" si="59"/>
        <v>-8.8188014890044037</v>
      </c>
      <c r="P479" s="21">
        <f t="shared" si="60"/>
        <v>-19.213133771695208</v>
      </c>
      <c r="Q479" s="21">
        <f t="shared" si="61"/>
        <v>-2.3673589416556364</v>
      </c>
      <c r="R479" s="23">
        <f t="shared" si="62"/>
        <v>-24.005331873420015</v>
      </c>
      <c r="S479" s="23">
        <f t="shared" si="63"/>
        <v>26.573569079784363</v>
      </c>
      <c r="T479" s="11">
        <f t="shared" si="64"/>
        <v>-428779712184</v>
      </c>
    </row>
    <row r="480" spans="1:20">
      <c r="A480" s="154" t="s">
        <v>413</v>
      </c>
      <c r="B480" s="154" t="s">
        <v>2118</v>
      </c>
      <c r="C480" s="154" t="s">
        <v>2058</v>
      </c>
      <c r="D480" s="179">
        <v>3220166037</v>
      </c>
      <c r="E480" s="179">
        <v>4889764405</v>
      </c>
      <c r="F480" s="179">
        <v>2615870995</v>
      </c>
      <c r="G480" s="179">
        <v>2478912785</v>
      </c>
      <c r="H480" s="179">
        <v>3062901933</v>
      </c>
      <c r="I480" s="179">
        <v>4671861186</v>
      </c>
      <c r="J480" s="179">
        <v>2732302549</v>
      </c>
      <c r="K480" s="179">
        <v>2660207326</v>
      </c>
      <c r="L480" s="179">
        <f>VLOOKUP(A480,Sheet1!$A$1:$E$2000,5,FALSE)</f>
        <v>2824289134</v>
      </c>
      <c r="M480" s="21">
        <f t="shared" si="57"/>
        <v>-4.8837265592215177E-2</v>
      </c>
      <c r="N480" s="21">
        <f t="shared" si="58"/>
        <v>-4.4563132484907522E-2</v>
      </c>
      <c r="O480" s="21">
        <f t="shared" si="59"/>
        <v>4.4509669713280339E-2</v>
      </c>
      <c r="P480" s="21">
        <f t="shared" si="60"/>
        <v>7.3134699250824997E-2</v>
      </c>
      <c r="Q480" s="21">
        <f t="shared" si="61"/>
        <v>-7.7904158938019774E-2</v>
      </c>
      <c r="R480" s="23">
        <f t="shared" si="62"/>
        <v>7.2463316288095886E-3</v>
      </c>
      <c r="S480" s="23">
        <f t="shared" si="63"/>
        <v>-1.2170188164270956E-2</v>
      </c>
      <c r="T480" s="11">
        <f t="shared" si="64"/>
        <v>12888660195</v>
      </c>
    </row>
    <row r="481" spans="1:20">
      <c r="A481" s="154" t="s">
        <v>414</v>
      </c>
      <c r="B481" s="154" t="s">
        <v>2119</v>
      </c>
      <c r="C481" s="154" t="s">
        <v>2058</v>
      </c>
      <c r="D481" s="179">
        <v>14643524275</v>
      </c>
      <c r="E481" s="179">
        <v>18678247399</v>
      </c>
      <c r="F481" s="179">
        <v>19375147922</v>
      </c>
      <c r="G481" s="179">
        <v>19074899856</v>
      </c>
      <c r="H481" s="179">
        <v>21300846270</v>
      </c>
      <c r="I481" s="179">
        <v>13185055359</v>
      </c>
      <c r="J481" s="179">
        <v>13008856734</v>
      </c>
      <c r="K481" s="179">
        <v>6162075244</v>
      </c>
      <c r="L481" s="179">
        <f>VLOOKUP(A481,Sheet1!$A$1:$E$2000,5,FALSE)</f>
        <v>9047542199</v>
      </c>
      <c r="M481" s="21">
        <f t="shared" si="57"/>
        <v>0.45462566729005544</v>
      </c>
      <c r="N481" s="21">
        <f t="shared" si="58"/>
        <v>-0.29409568910057887</v>
      </c>
      <c r="O481" s="21">
        <f t="shared" si="59"/>
        <v>-0.32858026238711885</v>
      </c>
      <c r="P481" s="21">
        <f t="shared" si="60"/>
        <v>-0.67695373026759442</v>
      </c>
      <c r="Q481" s="21">
        <f t="shared" si="61"/>
        <v>-0.57524963636104398</v>
      </c>
      <c r="R481" s="23">
        <f t="shared" si="62"/>
        <v>-0.52773134818148315</v>
      </c>
      <c r="S481" s="23">
        <f t="shared" si="63"/>
        <v>-0.47208998119685863</v>
      </c>
      <c r="T481" s="11">
        <f t="shared" si="64"/>
        <v>41403529536</v>
      </c>
    </row>
    <row r="482" spans="1:20">
      <c r="A482" s="154" t="s">
        <v>416</v>
      </c>
      <c r="B482" s="154" t="s">
        <v>2120</v>
      </c>
      <c r="C482" s="154" t="s">
        <v>2058</v>
      </c>
      <c r="D482" s="179">
        <v>-1159118636</v>
      </c>
      <c r="E482" s="179">
        <v>57346573</v>
      </c>
      <c r="F482" s="179">
        <v>14150748664</v>
      </c>
      <c r="G482" s="179">
        <v>518030744</v>
      </c>
      <c r="H482" s="179">
        <v>15692693765</v>
      </c>
      <c r="I482" s="179">
        <v>440872974</v>
      </c>
      <c r="J482" s="179">
        <v>45405358</v>
      </c>
      <c r="K482" s="179">
        <v>175595898</v>
      </c>
      <c r="L482" s="179">
        <f>VLOOKUP(A482,Sheet1!$A$1:$E$2000,5,FALSE)</f>
        <v>5052121110</v>
      </c>
      <c r="M482" s="21">
        <f t="shared" si="57"/>
        <v>14.538470763574196</v>
      </c>
      <c r="N482" s="21">
        <f t="shared" si="58"/>
        <v>6.6878695785361053</v>
      </c>
      <c r="O482" s="21">
        <f t="shared" si="59"/>
        <v>-0.99679131054630965</v>
      </c>
      <c r="P482" s="21">
        <f t="shared" si="60"/>
        <v>-0.66103189813769048</v>
      </c>
      <c r="Q482" s="21">
        <f t="shared" si="61"/>
        <v>-0.67805902634333348</v>
      </c>
      <c r="R482" s="23">
        <f t="shared" si="62"/>
        <v>-0.82632192002167704</v>
      </c>
      <c r="S482" s="23">
        <f t="shared" si="63"/>
        <v>-0.81215591572216161</v>
      </c>
      <c r="T482" s="11">
        <f t="shared" si="64"/>
        <v>5713995340</v>
      </c>
    </row>
    <row r="483" spans="1:20">
      <c r="A483" s="154" t="s">
        <v>417</v>
      </c>
      <c r="B483" s="154" t="s">
        <v>3710</v>
      </c>
      <c r="C483" s="154" t="s">
        <v>2058</v>
      </c>
      <c r="D483" s="179">
        <v>16270117872</v>
      </c>
      <c r="E483" s="179">
        <v>19029015527</v>
      </c>
      <c r="F483" s="179">
        <v>18127484413</v>
      </c>
      <c r="G483" s="179">
        <v>-52030991441</v>
      </c>
      <c r="H483" s="179">
        <v>14960471216</v>
      </c>
      <c r="I483" s="179">
        <v>-8500534543</v>
      </c>
      <c r="J483" s="179">
        <v>2573742610</v>
      </c>
      <c r="K483" s="179">
        <v>-5522028418</v>
      </c>
      <c r="L483" s="179">
        <f>VLOOKUP(A483,Sheet1!$A$1:$E$2000,5,FALSE)</f>
        <v>0</v>
      </c>
      <c r="M483" s="21">
        <f t="shared" si="57"/>
        <v>-8.0493986970667966E-2</v>
      </c>
      <c r="N483" s="21">
        <f t="shared" si="58"/>
        <v>-1.4467143626499601</v>
      </c>
      <c r="O483" s="21">
        <f t="shared" si="59"/>
        <v>-0.85801986909147421</v>
      </c>
      <c r="P483" s="21">
        <f t="shared" si="60"/>
        <v>0.89387039790964495</v>
      </c>
      <c r="Q483" s="21">
        <f t="shared" si="61"/>
        <v>-1</v>
      </c>
      <c r="R483" s="23">
        <f t="shared" si="62"/>
        <v>0.84436043740505806</v>
      </c>
      <c r="S483" s="23">
        <f t="shared" si="63"/>
        <v>-134.1572261085071</v>
      </c>
      <c r="T483" s="11">
        <f t="shared" si="64"/>
        <v>-11448820351</v>
      </c>
    </row>
    <row r="484" spans="1:20">
      <c r="A484" s="154" t="s">
        <v>418</v>
      </c>
      <c r="B484" s="154" t="s">
        <v>2122</v>
      </c>
      <c r="C484" s="154" t="s">
        <v>2058</v>
      </c>
      <c r="D484" s="179">
        <v>8568842181</v>
      </c>
      <c r="E484" s="179">
        <v>11565428067</v>
      </c>
      <c r="F484" s="179">
        <v>14380815603</v>
      </c>
      <c r="G484" s="179">
        <v>7625457912</v>
      </c>
      <c r="H484" s="179">
        <v>9779939952</v>
      </c>
      <c r="I484" s="179">
        <v>12792966114</v>
      </c>
      <c r="J484" s="179">
        <v>18724265533</v>
      </c>
      <c r="K484" s="179">
        <v>14281616247</v>
      </c>
      <c r="L484" s="179">
        <f>VLOOKUP(A484,Sheet1!$A$1:$E$2000,5,FALSE)</f>
        <v>8012007127</v>
      </c>
      <c r="M484" s="21">
        <f t="shared" si="57"/>
        <v>0.14133738787784075</v>
      </c>
      <c r="N484" s="21">
        <f t="shared" si="58"/>
        <v>0.10613857436912109</v>
      </c>
      <c r="O484" s="21">
        <f t="shared" si="59"/>
        <v>0.30203084789529655</v>
      </c>
      <c r="P484" s="21">
        <f t="shared" si="60"/>
        <v>0.87288637768564215</v>
      </c>
      <c r="Q484" s="21">
        <f t="shared" si="61"/>
        <v>-0.18077133741894369</v>
      </c>
      <c r="R484" s="23">
        <f t="shared" si="62"/>
        <v>0.29043017186001713</v>
      </c>
      <c r="S484" s="23">
        <f t="shared" si="63"/>
        <v>0.24126453155867256</v>
      </c>
      <c r="T484" s="11">
        <f t="shared" si="64"/>
        <v>53810855021</v>
      </c>
    </row>
    <row r="485" spans="1:20">
      <c r="A485" s="154" t="s">
        <v>420</v>
      </c>
      <c r="B485" s="154" t="s">
        <v>4198</v>
      </c>
      <c r="C485" s="154" t="s">
        <v>2058</v>
      </c>
      <c r="D485" s="179">
        <v>608270096</v>
      </c>
      <c r="E485" s="179">
        <v>17736589205</v>
      </c>
      <c r="F485" s="179">
        <v>23727326517</v>
      </c>
      <c r="G485" s="179">
        <v>1424284566</v>
      </c>
      <c r="H485" s="179">
        <v>8097125888</v>
      </c>
      <c r="I485" s="179">
        <v>30230886245</v>
      </c>
      <c r="J485" s="179">
        <v>29642277983</v>
      </c>
      <c r="K485" s="179">
        <v>76845245684</v>
      </c>
      <c r="L485" s="179">
        <f>VLOOKUP(A485,Sheet1!$A$1:$E$2000,5,FALSE)</f>
        <v>22968690458</v>
      </c>
      <c r="M485" s="21">
        <f t="shared" si="57"/>
        <v>12.311727703280024</v>
      </c>
      <c r="N485" s="21">
        <f t="shared" si="58"/>
        <v>0.70443628679621328</v>
      </c>
      <c r="O485" s="21">
        <f t="shared" si="59"/>
        <v>0.24928857710800642</v>
      </c>
      <c r="P485" s="21">
        <f t="shared" si="60"/>
        <v>52.953576074909179</v>
      </c>
      <c r="Q485" s="21">
        <f t="shared" si="61"/>
        <v>1.8366473210006242</v>
      </c>
      <c r="R485" s="23">
        <f t="shared" si="62"/>
        <v>2.8935678741094275</v>
      </c>
      <c r="S485" s="23">
        <f t="shared" si="63"/>
        <v>2.1320207664998425</v>
      </c>
      <c r="T485" s="11">
        <f t="shared" si="64"/>
        <v>159687100370</v>
      </c>
    </row>
    <row r="486" spans="1:20">
      <c r="A486" s="154" t="s">
        <v>432</v>
      </c>
      <c r="B486" s="154" t="s">
        <v>2125</v>
      </c>
      <c r="C486" s="154" t="s">
        <v>2058</v>
      </c>
      <c r="D486" s="179">
        <v>22041721423</v>
      </c>
      <c r="E486" s="179">
        <v>27733271340</v>
      </c>
      <c r="F486" s="179">
        <v>21304021568</v>
      </c>
      <c r="G486" s="179">
        <v>50092564252</v>
      </c>
      <c r="H486" s="179">
        <v>23864238361</v>
      </c>
      <c r="I486" s="179">
        <v>32099210054</v>
      </c>
      <c r="J486" s="179">
        <v>23023568464</v>
      </c>
      <c r="K486" s="179">
        <v>77086354028</v>
      </c>
      <c r="L486" s="179">
        <f>VLOOKUP(A486,Sheet1!$A$1:$E$2000,5,FALSE)</f>
        <v>34777782295</v>
      </c>
      <c r="M486" s="21">
        <f t="shared" si="57"/>
        <v>8.2684873065233824E-2</v>
      </c>
      <c r="N486" s="21">
        <f t="shared" si="58"/>
        <v>0.1574260266838034</v>
      </c>
      <c r="O486" s="21">
        <f t="shared" si="59"/>
        <v>8.0714661807462174E-2</v>
      </c>
      <c r="P486" s="21">
        <f t="shared" si="60"/>
        <v>0.53887817840992724</v>
      </c>
      <c r="Q486" s="21">
        <f t="shared" si="61"/>
        <v>0.45731792353513362</v>
      </c>
      <c r="R486" s="23">
        <f t="shared" si="62"/>
        <v>0.41598297040457138</v>
      </c>
      <c r="S486" s="23">
        <f t="shared" si="63"/>
        <v>0.35768236787016061</v>
      </c>
      <c r="T486" s="11">
        <f t="shared" si="64"/>
        <v>166986914841</v>
      </c>
    </row>
    <row r="487" spans="1:20">
      <c r="A487" s="154" t="s">
        <v>577</v>
      </c>
      <c r="B487" s="154" t="s">
        <v>2128</v>
      </c>
      <c r="C487" s="154" t="s">
        <v>2058</v>
      </c>
      <c r="D487" s="179">
        <v>328376046</v>
      </c>
      <c r="E487" s="179">
        <v>255976365</v>
      </c>
      <c r="F487" s="179">
        <v>473311846</v>
      </c>
      <c r="G487" s="179">
        <v>8730921456</v>
      </c>
      <c r="H487" s="179">
        <v>635090472</v>
      </c>
      <c r="I487" s="179">
        <v>5055474429</v>
      </c>
      <c r="J487" s="179">
        <v>3236328170</v>
      </c>
      <c r="K487" s="179">
        <v>736256344</v>
      </c>
      <c r="L487" s="179">
        <f>VLOOKUP(A487,Sheet1!$A$1:$E$2000,5,FALSE)</f>
        <v>-1006434240</v>
      </c>
      <c r="M487" s="21">
        <f t="shared" si="57"/>
        <v>0.93403410430248013</v>
      </c>
      <c r="N487" s="21">
        <f t="shared" si="58"/>
        <v>18.74977037040119</v>
      </c>
      <c r="O487" s="21">
        <f t="shared" si="59"/>
        <v>5.8376234344238238</v>
      </c>
      <c r="P487" s="21">
        <f t="shared" si="60"/>
        <v>-0.91567254983217894</v>
      </c>
      <c r="Q487" s="21">
        <f t="shared" si="61"/>
        <v>-2.5847100285264553</v>
      </c>
      <c r="R487" s="23">
        <f t="shared" si="62"/>
        <v>-0.69854124712940868</v>
      </c>
      <c r="S487" s="23">
        <f t="shared" si="63"/>
        <v>-0.20540998360108287</v>
      </c>
      <c r="T487" s="11">
        <f t="shared" si="64"/>
        <v>8021624703</v>
      </c>
    </row>
    <row r="488" spans="1:20">
      <c r="A488" s="154" t="s">
        <v>425</v>
      </c>
      <c r="B488" s="154" t="s">
        <v>2129</v>
      </c>
      <c r="C488" s="154" t="s">
        <v>2058</v>
      </c>
      <c r="D488" s="179">
        <v>37198928</v>
      </c>
      <c r="E488" s="179">
        <v>1687213632</v>
      </c>
      <c r="F488" s="179">
        <v>196713987</v>
      </c>
      <c r="G488" s="179">
        <v>-39635376</v>
      </c>
      <c r="H488" s="179">
        <v>2207979</v>
      </c>
      <c r="I488" s="179">
        <v>1319497700</v>
      </c>
      <c r="J488" s="179">
        <v>1228283937</v>
      </c>
      <c r="K488" s="179">
        <v>-322223282</v>
      </c>
      <c r="L488" s="179">
        <f>VLOOKUP(A488,Sheet1!$A$1:$E$2000,5,FALSE)</f>
        <v>66123349</v>
      </c>
      <c r="M488" s="21">
        <f t="shared" si="57"/>
        <v>-0.94064401533291497</v>
      </c>
      <c r="N488" s="21">
        <f t="shared" si="58"/>
        <v>-0.21794272226458636</v>
      </c>
      <c r="O488" s="21">
        <f t="shared" si="59"/>
        <v>5.2440091613821034</v>
      </c>
      <c r="P488" s="21">
        <f t="shared" si="60"/>
        <v>-7.1296890434444222</v>
      </c>
      <c r="Q488" s="21">
        <f t="shared" si="61"/>
        <v>28.947453757485917</v>
      </c>
      <c r="R488" s="23">
        <f t="shared" si="62"/>
        <v>5.1033637797130318</v>
      </c>
      <c r="S488" s="23">
        <f t="shared" si="63"/>
        <v>0.24109473516218194</v>
      </c>
      <c r="T488" s="11">
        <f t="shared" si="64"/>
        <v>2291681704</v>
      </c>
    </row>
    <row r="489" spans="1:20">
      <c r="A489" s="154" t="s">
        <v>559</v>
      </c>
      <c r="B489" s="154" t="s">
        <v>2130</v>
      </c>
      <c r="C489" s="154" t="s">
        <v>2058</v>
      </c>
      <c r="D489" s="179">
        <v>51351379185</v>
      </c>
      <c r="E489" s="179">
        <v>13979355794</v>
      </c>
      <c r="F489" s="179">
        <v>43333562777</v>
      </c>
      <c r="G489" s="179">
        <v>10953877002</v>
      </c>
      <c r="H489" s="179">
        <v>68175057201</v>
      </c>
      <c r="I489" s="179">
        <v>102497480952</v>
      </c>
      <c r="J489" s="179">
        <v>-22692987926</v>
      </c>
      <c r="K489" s="179">
        <v>54802013953</v>
      </c>
      <c r="L489" s="179">
        <f>VLOOKUP(A489,Sheet1!$A$1:$E$2000,5,FALSE)</f>
        <v>6175413344</v>
      </c>
      <c r="M489" s="21">
        <f t="shared" si="57"/>
        <v>0.32761881536600057</v>
      </c>
      <c r="N489" s="21">
        <f t="shared" si="58"/>
        <v>6.3320603940842801</v>
      </c>
      <c r="O489" s="21">
        <f t="shared" si="59"/>
        <v>-1.5236815639365031</v>
      </c>
      <c r="P489" s="21">
        <f t="shared" si="60"/>
        <v>4.002978757475006</v>
      </c>
      <c r="Q489" s="21">
        <f t="shared" si="61"/>
        <v>-0.90941828877688979</v>
      </c>
      <c r="R489" s="23">
        <f t="shared" si="62"/>
        <v>-0.68737825607743053</v>
      </c>
      <c r="S489" s="23">
        <f t="shared" si="63"/>
        <v>3.1808916844517032E-2</v>
      </c>
      <c r="T489" s="11">
        <f t="shared" si="64"/>
        <v>140781920323</v>
      </c>
    </row>
    <row r="490" spans="1:20">
      <c r="A490" s="154" t="s">
        <v>937</v>
      </c>
      <c r="B490" s="154" t="s">
        <v>2691</v>
      </c>
      <c r="C490" s="154" t="s">
        <v>2058</v>
      </c>
      <c r="D490" s="179">
        <v>4365802727</v>
      </c>
      <c r="E490" s="179">
        <v>5636835523</v>
      </c>
      <c r="F490" s="179">
        <v>2989414192</v>
      </c>
      <c r="G490" s="179">
        <v>10145291363</v>
      </c>
      <c r="H490" s="179">
        <v>348389284</v>
      </c>
      <c r="I490" s="179">
        <v>287158190</v>
      </c>
      <c r="J490" s="179">
        <v>911215522</v>
      </c>
      <c r="K490" s="179">
        <v>11269479706</v>
      </c>
      <c r="L490" s="179">
        <f>VLOOKUP(A490,Sheet1!$A$1:$E$2000,5,FALSE)</f>
        <v>6020964277</v>
      </c>
      <c r="M490" s="21">
        <f t="shared" si="57"/>
        <v>-0.92020040625165889</v>
      </c>
      <c r="N490" s="21">
        <f t="shared" si="58"/>
        <v>-0.949056844247396</v>
      </c>
      <c r="O490" s="21">
        <f t="shared" si="59"/>
        <v>-0.69518592490846109</v>
      </c>
      <c r="P490" s="21">
        <f t="shared" si="60"/>
        <v>0.1108088770224903</v>
      </c>
      <c r="Q490" s="21">
        <f t="shared" si="61"/>
        <v>16.282288960988822</v>
      </c>
      <c r="R490" s="23">
        <f t="shared" si="62"/>
        <v>0.34996154238650756</v>
      </c>
      <c r="S490" s="23">
        <f t="shared" si="63"/>
        <v>-3.3008104896360302E-2</v>
      </c>
      <c r="T490" s="11">
        <f t="shared" si="64"/>
        <v>18488817695</v>
      </c>
    </row>
    <row r="491" spans="1:20">
      <c r="A491" s="154" t="s">
        <v>1131</v>
      </c>
      <c r="B491" s="154" t="s">
        <v>2695</v>
      </c>
      <c r="C491" s="154" t="s">
        <v>2058</v>
      </c>
      <c r="D491" s="179">
        <v>226887887767</v>
      </c>
      <c r="E491" s="179">
        <v>265847335263</v>
      </c>
      <c r="F491" s="179">
        <v>7145458856</v>
      </c>
      <c r="G491" s="179">
        <v>191437639970</v>
      </c>
      <c r="H491" s="179">
        <v>250780872151</v>
      </c>
      <c r="I491" s="179">
        <v>322667719926</v>
      </c>
      <c r="J491" s="179">
        <v>-3203030941</v>
      </c>
      <c r="K491" s="179">
        <v>84711314831</v>
      </c>
      <c r="L491" s="179">
        <f>VLOOKUP(A491,Sheet1!$A$1:$E$2000,5,FALSE)</f>
        <v>434131964312</v>
      </c>
      <c r="M491" s="21">
        <f t="shared" si="57"/>
        <v>0.10530744774060674</v>
      </c>
      <c r="N491" s="21">
        <f t="shared" si="58"/>
        <v>0.21373313599998353</v>
      </c>
      <c r="O491" s="21">
        <f t="shared" si="59"/>
        <v>-1.4482610572042458</v>
      </c>
      <c r="P491" s="21">
        <f t="shared" si="60"/>
        <v>-0.55749916868869143</v>
      </c>
      <c r="Q491" s="21">
        <f t="shared" si="61"/>
        <v>0.73112072140255091</v>
      </c>
      <c r="R491" s="23">
        <f t="shared" si="62"/>
        <v>0.14748907679648454</v>
      </c>
      <c r="S491" s="23">
        <f t="shared" si="63"/>
        <v>0.17211229858087984</v>
      </c>
      <c r="T491" s="11">
        <f t="shared" si="64"/>
        <v>838307968128</v>
      </c>
    </row>
    <row r="492" spans="1:20">
      <c r="A492" s="154" t="s">
        <v>3887</v>
      </c>
      <c r="B492" s="154" t="s">
        <v>3888</v>
      </c>
      <c r="C492" s="154" t="s">
        <v>2058</v>
      </c>
      <c r="D492" s="179">
        <v>8268977399</v>
      </c>
      <c r="E492" s="179">
        <v>11306387787</v>
      </c>
      <c r="F492" s="179">
        <v>18195211680</v>
      </c>
      <c r="G492" s="179">
        <v>11964813015</v>
      </c>
      <c r="H492" s="179">
        <v>12296114634</v>
      </c>
      <c r="I492" s="179">
        <v>9566684467</v>
      </c>
      <c r="J492" s="179">
        <v>8077058164</v>
      </c>
      <c r="K492" s="179">
        <v>10015895854</v>
      </c>
      <c r="L492" s="179">
        <f>VLOOKUP(A492,Sheet1!$A$1:$E$2000,5,FALSE)</f>
        <v>188695784</v>
      </c>
      <c r="M492" s="21">
        <f t="shared" si="57"/>
        <v>0.48701756464916901</v>
      </c>
      <c r="N492" s="21">
        <f t="shared" si="58"/>
        <v>-0.15386906523764363</v>
      </c>
      <c r="O492" s="21">
        <f t="shared" si="59"/>
        <v>-0.55608880478822764</v>
      </c>
      <c r="P492" s="21">
        <f t="shared" si="60"/>
        <v>-0.16288738976168612</v>
      </c>
      <c r="Q492" s="21">
        <f t="shared" si="61"/>
        <v>-0.98465403181276168</v>
      </c>
      <c r="R492" s="23">
        <f t="shared" si="62"/>
        <v>-0.56939914719206286</v>
      </c>
      <c r="S492" s="23">
        <f t="shared" si="63"/>
        <v>-0.48201217906082772</v>
      </c>
      <c r="T492" s="11">
        <f t="shared" si="64"/>
        <v>27848334269</v>
      </c>
    </row>
    <row r="493" spans="1:20">
      <c r="A493" s="154" t="s">
        <v>426</v>
      </c>
      <c r="B493" s="154" t="s">
        <v>2133</v>
      </c>
      <c r="C493" s="154" t="s">
        <v>2058</v>
      </c>
      <c r="D493" s="179">
        <v>6507553469</v>
      </c>
      <c r="E493" s="179">
        <v>14606552721</v>
      </c>
      <c r="F493" s="179">
        <v>15710710988</v>
      </c>
      <c r="G493" s="179">
        <v>16958262029</v>
      </c>
      <c r="H493" s="179">
        <v>17468857725</v>
      </c>
      <c r="I493" s="179">
        <v>28996610797</v>
      </c>
      <c r="J493" s="179">
        <v>29016845028</v>
      </c>
      <c r="K493" s="179">
        <v>47151245359</v>
      </c>
      <c r="L493" s="179">
        <f>VLOOKUP(A493,Sheet1!$A$1:$E$2000,5,FALSE)</f>
        <v>50144680051</v>
      </c>
      <c r="M493" s="21">
        <f t="shared" si="57"/>
        <v>1.6843971099455901</v>
      </c>
      <c r="N493" s="21">
        <f t="shared" si="58"/>
        <v>0.98517825190274066</v>
      </c>
      <c r="O493" s="21">
        <f t="shared" si="59"/>
        <v>0.84694664997423474</v>
      </c>
      <c r="P493" s="21">
        <f t="shared" si="60"/>
        <v>1.7804291075563967</v>
      </c>
      <c r="Q493" s="21">
        <f t="shared" si="61"/>
        <v>1.870518544508897</v>
      </c>
      <c r="R493" s="23">
        <f t="shared" si="62"/>
        <v>1.519310639664132</v>
      </c>
      <c r="S493" s="23">
        <f t="shared" si="63"/>
        <v>1.398808559568042</v>
      </c>
      <c r="T493" s="11">
        <f t="shared" si="64"/>
        <v>155309381235</v>
      </c>
    </row>
    <row r="494" spans="1:20">
      <c r="A494" s="154" t="s">
        <v>428</v>
      </c>
      <c r="B494" s="154" t="s">
        <v>2136</v>
      </c>
      <c r="C494" s="154" t="s">
        <v>2058</v>
      </c>
      <c r="D494" s="179">
        <v>1636291087</v>
      </c>
      <c r="E494" s="179">
        <v>2795802259</v>
      </c>
      <c r="F494" s="179">
        <v>4455717809</v>
      </c>
      <c r="G494" s="179">
        <v>6595190598</v>
      </c>
      <c r="H494" s="179">
        <v>2485395948</v>
      </c>
      <c r="I494" s="179">
        <v>1024102674</v>
      </c>
      <c r="J494" s="179">
        <v>5251722788</v>
      </c>
      <c r="K494" s="179">
        <v>-5122626826</v>
      </c>
      <c r="L494" s="179">
        <f>VLOOKUP(A494,Sheet1!$A$1:$E$2000,5,FALSE)</f>
        <v>0</v>
      </c>
      <c r="M494" s="21">
        <f t="shared" si="57"/>
        <v>0.51892042176723041</v>
      </c>
      <c r="N494" s="21">
        <f t="shared" si="58"/>
        <v>-0.63369989036123742</v>
      </c>
      <c r="O494" s="21">
        <f t="shared" si="59"/>
        <v>0.1786479784227287</v>
      </c>
      <c r="P494" s="21">
        <f t="shared" si="60"/>
        <v>-1.776721574590042</v>
      </c>
      <c r="Q494" s="21">
        <f t="shared" si="61"/>
        <v>-1</v>
      </c>
      <c r="R494" s="23">
        <f t="shared" si="62"/>
        <v>-0.99046298320321713</v>
      </c>
      <c r="S494" s="23">
        <f t="shared" si="63"/>
        <v>-0.92939069874724733</v>
      </c>
      <c r="T494" s="11">
        <f t="shared" si="64"/>
        <v>1153198636</v>
      </c>
    </row>
    <row r="495" spans="1:20">
      <c r="A495" s="154" t="s">
        <v>429</v>
      </c>
      <c r="B495" s="154" t="s">
        <v>2137</v>
      </c>
      <c r="C495" s="154" t="s">
        <v>2058</v>
      </c>
      <c r="D495" s="179">
        <v>-1670291773</v>
      </c>
      <c r="E495" s="179">
        <v>-1851917950</v>
      </c>
      <c r="F495" s="179">
        <v>-1888387793</v>
      </c>
      <c r="G495" s="179">
        <v>4934053399</v>
      </c>
      <c r="H495" s="179">
        <v>-1035744116</v>
      </c>
      <c r="I495" s="179">
        <v>-284030678</v>
      </c>
      <c r="J495" s="179">
        <v>-281965350</v>
      </c>
      <c r="K495" s="179"/>
      <c r="L495" s="179">
        <f>VLOOKUP(A495,Sheet1!$A$1:$E$2000,5,FALSE)</f>
        <v>0</v>
      </c>
      <c r="M495" s="21">
        <f t="shared" si="57"/>
        <v>0.37990228249780167</v>
      </c>
      <c r="N495" s="21">
        <f t="shared" si="58"/>
        <v>0.8466289081543813</v>
      </c>
      <c r="O495" s="21">
        <f t="shared" si="59"/>
        <v>0.85068461518062777</v>
      </c>
      <c r="P495" s="21">
        <f t="shared" si="60"/>
        <v>-1</v>
      </c>
      <c r="Q495" s="21">
        <f t="shared" si="61"/>
        <v>1</v>
      </c>
      <c r="R495" s="23">
        <f t="shared" si="62"/>
        <v>-1.140286748215225</v>
      </c>
      <c r="S495" s="23">
        <f t="shared" si="63"/>
        <v>-4.5821730829575085</v>
      </c>
      <c r="T495" s="11">
        <f t="shared" si="64"/>
        <v>-565996028</v>
      </c>
    </row>
    <row r="496" spans="1:20">
      <c r="A496" s="154" t="s">
        <v>430</v>
      </c>
      <c r="B496" s="154" t="s">
        <v>2138</v>
      </c>
      <c r="C496" s="154" t="s">
        <v>2058</v>
      </c>
      <c r="D496" s="179">
        <v>3069495134</v>
      </c>
      <c r="E496" s="179">
        <v>36123669425</v>
      </c>
      <c r="F496" s="179">
        <v>21370770669</v>
      </c>
      <c r="G496" s="179">
        <v>12674196521</v>
      </c>
      <c r="H496" s="179">
        <v>6015246921</v>
      </c>
      <c r="I496" s="179">
        <v>32347426172</v>
      </c>
      <c r="J496" s="179">
        <v>2254033226</v>
      </c>
      <c r="K496" s="179">
        <v>23103117709</v>
      </c>
      <c r="L496" s="179">
        <f>VLOOKUP(A496,Sheet1!$A$1:$E$2000,5,FALSE)</f>
        <v>3773606419</v>
      </c>
      <c r="M496" s="21">
        <f t="shared" si="57"/>
        <v>0.95968609116550563</v>
      </c>
      <c r="N496" s="21">
        <f t="shared" si="58"/>
        <v>-0.10453653554881073</v>
      </c>
      <c r="O496" s="21">
        <f t="shared" si="59"/>
        <v>-0.89452728397531989</v>
      </c>
      <c r="P496" s="21">
        <f t="shared" si="60"/>
        <v>0.82284673199758407</v>
      </c>
      <c r="Q496" s="21">
        <f t="shared" si="61"/>
        <v>-0.37265976466803796</v>
      </c>
      <c r="R496" s="23">
        <f t="shared" si="62"/>
        <v>-0.27282571997035127</v>
      </c>
      <c r="S496" s="23">
        <f t="shared" si="63"/>
        <v>-0.1930290151597609</v>
      </c>
      <c r="T496" s="11">
        <f t="shared" si="64"/>
        <v>61478183526</v>
      </c>
    </row>
    <row r="497" spans="1:20">
      <c r="A497" s="154" t="s">
        <v>753</v>
      </c>
      <c r="B497" s="154" t="s">
        <v>4199</v>
      </c>
      <c r="C497" s="154" t="s">
        <v>2058</v>
      </c>
      <c r="D497" s="179">
        <v>15077047569</v>
      </c>
      <c r="E497" s="179">
        <v>17048689809</v>
      </c>
      <c r="F497" s="179">
        <v>-27960872984</v>
      </c>
      <c r="G497" s="179">
        <v>13012170692</v>
      </c>
      <c r="H497" s="179">
        <v>10374104582</v>
      </c>
      <c r="I497" s="179">
        <v>-7912719319</v>
      </c>
      <c r="J497" s="179">
        <v>4915844178</v>
      </c>
      <c r="K497" s="179">
        <v>4710802187</v>
      </c>
      <c r="L497" s="179">
        <f>VLOOKUP(A497,Sheet1!$A$1:$E$2000,5,FALSE)</f>
        <v>-157486049561</v>
      </c>
      <c r="M497" s="21">
        <f t="shared" si="57"/>
        <v>-0.31192731637126003</v>
      </c>
      <c r="N497" s="21">
        <f t="shared" si="58"/>
        <v>-1.4641247748447437</v>
      </c>
      <c r="O497" s="21">
        <f t="shared" si="59"/>
        <v>1.1758115413926091</v>
      </c>
      <c r="P497" s="21">
        <f t="shared" si="60"/>
        <v>-0.63796953648200727</v>
      </c>
      <c r="Q497" s="21">
        <f t="shared" si="61"/>
        <v>-16.180688445560151</v>
      </c>
      <c r="R497" s="23">
        <f t="shared" si="62"/>
        <v>-31.32183736567297</v>
      </c>
      <c r="S497" s="23">
        <f t="shared" si="63"/>
        <v>-13.487652109566167</v>
      </c>
      <c r="T497" s="11">
        <f t="shared" si="64"/>
        <v>-155772122515</v>
      </c>
    </row>
    <row r="498" spans="1:20">
      <c r="A498" s="154" t="s">
        <v>431</v>
      </c>
      <c r="B498" s="154" t="s">
        <v>2140</v>
      </c>
      <c r="C498" s="154" t="s">
        <v>2058</v>
      </c>
      <c r="D498" s="179">
        <v>-1245166734</v>
      </c>
      <c r="E498" s="179">
        <v>-1263548914</v>
      </c>
      <c r="F498" s="179">
        <v>-1131356779</v>
      </c>
      <c r="G498" s="179">
        <v>7997153039</v>
      </c>
      <c r="H498" s="179">
        <v>-3077749589</v>
      </c>
      <c r="I498" s="179">
        <v>-3480027589</v>
      </c>
      <c r="J498" s="179">
        <v>-3286863204</v>
      </c>
      <c r="K498" s="179">
        <v>-3505731083</v>
      </c>
      <c r="L498" s="179">
        <f>VLOOKUP(A498,Sheet1!$A$1:$E$2000,5,FALSE)</f>
        <v>-3506143074</v>
      </c>
      <c r="M498" s="21">
        <f t="shared" si="57"/>
        <v>-1.4717569984486913</v>
      </c>
      <c r="N498" s="21">
        <f t="shared" si="58"/>
        <v>-1.7541692691447321</v>
      </c>
      <c r="O498" s="21">
        <f t="shared" si="59"/>
        <v>-1.9052402080493478</v>
      </c>
      <c r="P498" s="21">
        <f t="shared" si="60"/>
        <v>-1.4383723890118743</v>
      </c>
      <c r="Q498" s="21">
        <f t="shared" si="61"/>
        <v>-0.13919049377216894</v>
      </c>
      <c r="R498" s="23">
        <f t="shared" si="62"/>
        <v>-3.7187461653637053</v>
      </c>
      <c r="S498" s="23">
        <f t="shared" si="63"/>
        <v>-6.4580222588013179</v>
      </c>
      <c r="T498" s="11">
        <f t="shared" si="64"/>
        <v>-13778764950</v>
      </c>
    </row>
    <row r="499" spans="1:20">
      <c r="A499" s="154" t="s">
        <v>737</v>
      </c>
      <c r="B499" s="154" t="s">
        <v>2141</v>
      </c>
      <c r="C499" s="154" t="s">
        <v>2058</v>
      </c>
      <c r="D499" s="179">
        <v>6224260582</v>
      </c>
      <c r="E499" s="179">
        <v>13483664276</v>
      </c>
      <c r="F499" s="179">
        <v>4560647510</v>
      </c>
      <c r="G499" s="179">
        <v>15625340015</v>
      </c>
      <c r="H499" s="179">
        <v>700500974</v>
      </c>
      <c r="I499" s="179">
        <v>18350805748</v>
      </c>
      <c r="J499" s="179">
        <v>5906260502</v>
      </c>
      <c r="K499" s="179">
        <v>15312379876</v>
      </c>
      <c r="L499" s="179">
        <f>VLOOKUP(A499,Sheet1!$A$1:$E$2000,5,FALSE)</f>
        <v>720021826</v>
      </c>
      <c r="M499" s="21">
        <f t="shared" si="57"/>
        <v>-0.88745635489205166</v>
      </c>
      <c r="N499" s="21">
        <f t="shared" si="58"/>
        <v>0.36096578588530853</v>
      </c>
      <c r="O499" s="21">
        <f t="shared" si="59"/>
        <v>0.29504867215664293</v>
      </c>
      <c r="P499" s="21">
        <f t="shared" si="60"/>
        <v>-2.0029013045448279E-2</v>
      </c>
      <c r="Q499" s="21">
        <f t="shared" si="61"/>
        <v>2.7866987662461123E-2</v>
      </c>
      <c r="R499" s="23">
        <f t="shared" si="62"/>
        <v>5.0375806591441918E-2</v>
      </c>
      <c r="S499" s="23">
        <f t="shared" si="63"/>
        <v>0.17222254482690458</v>
      </c>
      <c r="T499" s="11">
        <f t="shared" si="64"/>
        <v>40289467952</v>
      </c>
    </row>
    <row r="500" spans="1:20">
      <c r="A500" s="154" t="s">
        <v>2142</v>
      </c>
      <c r="B500" s="154" t="s">
        <v>2143</v>
      </c>
      <c r="C500" s="154" t="s">
        <v>2058</v>
      </c>
      <c r="D500" s="179">
        <v>2779777253</v>
      </c>
      <c r="E500" s="179">
        <v>4907927269</v>
      </c>
      <c r="F500" s="179">
        <v>5249661400</v>
      </c>
      <c r="G500" s="179">
        <v>3301558846</v>
      </c>
      <c r="H500" s="179">
        <v>2702466584</v>
      </c>
      <c r="I500" s="179">
        <v>4137552849</v>
      </c>
      <c r="J500" s="179">
        <v>3500640470</v>
      </c>
      <c r="K500" s="179">
        <v>4252110272</v>
      </c>
      <c r="L500" s="179">
        <f>VLOOKUP(A500,Sheet1!$A$1:$E$2000,5,FALSE)</f>
        <v>2315322097</v>
      </c>
      <c r="M500" s="21">
        <f t="shared" si="57"/>
        <v>-2.7811821582669812E-2</v>
      </c>
      <c r="N500" s="21">
        <f t="shared" si="58"/>
        <v>-0.15696532930834678</v>
      </c>
      <c r="O500" s="21">
        <f t="shared" si="59"/>
        <v>-0.33316833158039488</v>
      </c>
      <c r="P500" s="21">
        <f t="shared" si="60"/>
        <v>0.28790988449339305</v>
      </c>
      <c r="Q500" s="21">
        <f t="shared" si="61"/>
        <v>-0.14325597559359127</v>
      </c>
      <c r="R500" s="23">
        <f t="shared" si="62"/>
        <v>-0.10535338408737291</v>
      </c>
      <c r="S500" s="23">
        <f t="shared" si="63"/>
        <v>-0.12102679837659447</v>
      </c>
      <c r="T500" s="11">
        <f t="shared" si="64"/>
        <v>14205625688</v>
      </c>
    </row>
    <row r="501" spans="1:20">
      <c r="A501" s="154" t="s">
        <v>472</v>
      </c>
      <c r="B501" s="154" t="s">
        <v>4241</v>
      </c>
      <c r="C501" s="154" t="s">
        <v>2058</v>
      </c>
      <c r="D501" s="179">
        <v>297910454</v>
      </c>
      <c r="E501" s="179">
        <v>6000259054</v>
      </c>
      <c r="F501" s="179">
        <v>-1525375376</v>
      </c>
      <c r="G501" s="179">
        <v>-1230498841</v>
      </c>
      <c r="H501" s="179">
        <v>-490000133</v>
      </c>
      <c r="I501" s="179">
        <v>-403901447</v>
      </c>
      <c r="J501" s="179">
        <v>-576006579</v>
      </c>
      <c r="K501" s="179">
        <v>1476640473</v>
      </c>
      <c r="L501" s="179">
        <f>VLOOKUP(A501,Sheet1!$A$1:$E$2000,5,FALSE)</f>
        <v>-1903883806</v>
      </c>
      <c r="M501" s="21">
        <f t="shared" si="57"/>
        <v>-2.6447899911562014</v>
      </c>
      <c r="N501" s="21">
        <f t="shared" si="58"/>
        <v>-1.0673140015064424</v>
      </c>
      <c r="O501" s="21">
        <f t="shared" si="59"/>
        <v>0.62238371743585819</v>
      </c>
      <c r="P501" s="21">
        <f t="shared" si="60"/>
        <v>2.2000340218118093</v>
      </c>
      <c r="Q501" s="21">
        <f t="shared" si="61"/>
        <v>-2.8854761004728133</v>
      </c>
      <c r="R501" s="23">
        <f t="shared" si="62"/>
        <v>0.69091535782954749</v>
      </c>
      <c r="S501" s="23">
        <f t="shared" si="63"/>
        <v>-1.5108768419155438</v>
      </c>
      <c r="T501" s="11">
        <f t="shared" si="64"/>
        <v>-1407151359</v>
      </c>
    </row>
    <row r="502" spans="1:20">
      <c r="A502" s="154" t="s">
        <v>433</v>
      </c>
      <c r="B502" s="154" t="s">
        <v>2145</v>
      </c>
      <c r="C502" s="154" t="s">
        <v>2058</v>
      </c>
      <c r="D502" s="179">
        <v>1350235614</v>
      </c>
      <c r="E502" s="179">
        <v>492620468</v>
      </c>
      <c r="F502" s="179">
        <v>-1675995526</v>
      </c>
      <c r="G502" s="179">
        <v>6657277918</v>
      </c>
      <c r="H502" s="179">
        <v>13739207465</v>
      </c>
      <c r="I502" s="179">
        <v>6208668</v>
      </c>
      <c r="J502" s="179">
        <v>2766755721</v>
      </c>
      <c r="K502" s="179">
        <v>5726302576</v>
      </c>
      <c r="L502" s="179">
        <f>VLOOKUP(A502,Sheet1!$A$1:$E$2000,5,FALSE)</f>
        <v>5195661939</v>
      </c>
      <c r="M502" s="21">
        <f t="shared" si="57"/>
        <v>9.1754148109738711</v>
      </c>
      <c r="N502" s="21">
        <f t="shared" si="58"/>
        <v>-0.98739665035598967</v>
      </c>
      <c r="O502" s="21">
        <f t="shared" si="59"/>
        <v>2.6508133095099922</v>
      </c>
      <c r="P502" s="21">
        <f t="shared" si="60"/>
        <v>-0.13984324426096462</v>
      </c>
      <c r="Q502" s="21">
        <f t="shared" si="61"/>
        <v>-0.62183685250872656</v>
      </c>
      <c r="R502" s="23">
        <f t="shared" si="62"/>
        <v>-0.26878407880542249</v>
      </c>
      <c r="S502" s="23">
        <f t="shared" si="63"/>
        <v>-0.28720916747247172</v>
      </c>
      <c r="T502" s="11">
        <f t="shared" si="64"/>
        <v>13694928904</v>
      </c>
    </row>
    <row r="503" spans="1:20">
      <c r="A503" s="154" t="s">
        <v>2146</v>
      </c>
      <c r="B503" s="154" t="s">
        <v>3987</v>
      </c>
      <c r="C503" s="154" t="s">
        <v>2058</v>
      </c>
      <c r="D503" s="179">
        <v>801713218</v>
      </c>
      <c r="E503" s="179">
        <v>3121762401</v>
      </c>
      <c r="F503" s="179">
        <v>8299724957</v>
      </c>
      <c r="G503" s="179">
        <v>5242839018</v>
      </c>
      <c r="H503" s="179">
        <v>5010273515</v>
      </c>
      <c r="I503" s="179">
        <v>-6921228562</v>
      </c>
      <c r="J503" s="179">
        <v>4835346638</v>
      </c>
      <c r="K503" s="179">
        <v>16823734185</v>
      </c>
      <c r="L503" s="179">
        <f>VLOOKUP(A503,Sheet1!$A$1:$E$2000,5,FALSE)</f>
        <v>836053407</v>
      </c>
      <c r="M503" s="21">
        <f t="shared" si="57"/>
        <v>5.2494585376787439</v>
      </c>
      <c r="N503" s="21">
        <f t="shared" si="58"/>
        <v>-3.2170901154370077</v>
      </c>
      <c r="O503" s="21">
        <f t="shared" si="59"/>
        <v>-0.4174088101652258</v>
      </c>
      <c r="P503" s="21">
        <f t="shared" si="60"/>
        <v>2.2088977226345956</v>
      </c>
      <c r="Q503" s="21">
        <f t="shared" si="61"/>
        <v>-0.83313218240541509</v>
      </c>
      <c r="R503" s="23">
        <f t="shared" si="62"/>
        <v>0.2124902318647971</v>
      </c>
      <c r="S503" s="23">
        <f t="shared" si="63"/>
        <v>-0.28146744362894593</v>
      </c>
      <c r="T503" s="11">
        <f t="shared" si="64"/>
        <v>15573905668</v>
      </c>
    </row>
    <row r="504" spans="1:20">
      <c r="A504" s="154" t="s">
        <v>434</v>
      </c>
      <c r="B504" s="154" t="s">
        <v>2148</v>
      </c>
      <c r="C504" s="154" t="s">
        <v>2058</v>
      </c>
      <c r="D504" s="179">
        <v>1500690699</v>
      </c>
      <c r="E504" s="179">
        <v>6006734815</v>
      </c>
      <c r="F504" s="179">
        <v>4853291054</v>
      </c>
      <c r="G504" s="179">
        <v>4194611015</v>
      </c>
      <c r="H504" s="179">
        <v>1565989990</v>
      </c>
      <c r="I504" s="179">
        <v>4764484198</v>
      </c>
      <c r="J504" s="179">
        <v>5464102609</v>
      </c>
      <c r="K504" s="179">
        <v>5744422131</v>
      </c>
      <c r="L504" s="179">
        <f>VLOOKUP(A504,Sheet1!$A$1:$E$2000,5,FALSE)</f>
        <v>2817569058</v>
      </c>
      <c r="M504" s="21">
        <f t="shared" si="57"/>
        <v>4.3512824490424859E-2</v>
      </c>
      <c r="N504" s="21">
        <f t="shared" si="58"/>
        <v>-0.20680963206463776</v>
      </c>
      <c r="O504" s="21">
        <f t="shared" si="59"/>
        <v>0.12585512556403958</v>
      </c>
      <c r="P504" s="21">
        <f t="shared" si="60"/>
        <v>0.36947671916605596</v>
      </c>
      <c r="Q504" s="21">
        <f t="shared" si="61"/>
        <v>0.79922545865060091</v>
      </c>
      <c r="R504" s="23">
        <f t="shared" si="62"/>
        <v>0.32148449598247419</v>
      </c>
      <c r="S504" s="23">
        <f t="shared" si="63"/>
        <v>0.13055771833699614</v>
      </c>
      <c r="T504" s="11">
        <f t="shared" si="64"/>
        <v>18790577996</v>
      </c>
    </row>
    <row r="505" spans="1:20">
      <c r="A505" s="154" t="s">
        <v>435</v>
      </c>
      <c r="B505" s="154" t="s">
        <v>2149</v>
      </c>
      <c r="C505" s="154" t="s">
        <v>2058</v>
      </c>
      <c r="D505" s="179">
        <v>-1028398192</v>
      </c>
      <c r="E505" s="179">
        <v>4834262531</v>
      </c>
      <c r="F505" s="179">
        <v>4753483402</v>
      </c>
      <c r="G505" s="179">
        <v>-2251759316</v>
      </c>
      <c r="H505" s="179">
        <v>-918148501</v>
      </c>
      <c r="I505" s="179">
        <v>5362268629</v>
      </c>
      <c r="J505" s="179">
        <v>3618520342</v>
      </c>
      <c r="K505" s="179">
        <v>-1118978587</v>
      </c>
      <c r="L505" s="179">
        <f>VLOOKUP(A505,Sheet1!$A$1:$E$2000,5,FALSE)</f>
        <v>-901782711</v>
      </c>
      <c r="M505" s="21">
        <f t="shared" si="57"/>
        <v>0.10720525556894406</v>
      </c>
      <c r="N505" s="21">
        <f t="shared" si="58"/>
        <v>0.10922164334562491</v>
      </c>
      <c r="O505" s="21">
        <f t="shared" si="59"/>
        <v>-0.23876449416494669</v>
      </c>
      <c r="P505" s="21">
        <f t="shared" si="60"/>
        <v>0.50306474628569942</v>
      </c>
      <c r="Q505" s="21">
        <f t="shared" si="61"/>
        <v>1.7824774513246197E-2</v>
      </c>
      <c r="R505" s="23">
        <f t="shared" si="62"/>
        <v>8.956603735463628E-3</v>
      </c>
      <c r="S505" s="23">
        <f t="shared" si="63"/>
        <v>8.4481650549628862E-2</v>
      </c>
      <c r="T505" s="11">
        <f t="shared" si="64"/>
        <v>6960027673</v>
      </c>
    </row>
    <row r="506" spans="1:20">
      <c r="A506" s="154" t="s">
        <v>436</v>
      </c>
      <c r="B506" s="154" t="s">
        <v>2150</v>
      </c>
      <c r="C506" s="154" t="s">
        <v>2058</v>
      </c>
      <c r="D506" s="179">
        <v>426318838</v>
      </c>
      <c r="E506" s="179">
        <v>12298298833</v>
      </c>
      <c r="F506" s="179">
        <v>5390824443</v>
      </c>
      <c r="G506" s="179">
        <v>645532875</v>
      </c>
      <c r="H506" s="179">
        <v>384387478</v>
      </c>
      <c r="I506" s="179">
        <v>2916551162</v>
      </c>
      <c r="J506" s="179">
        <v>6924594262</v>
      </c>
      <c r="K506" s="179">
        <v>2753686178</v>
      </c>
      <c r="L506" s="179">
        <f>VLOOKUP(A506,Sheet1!$A$1:$E$2000,5,FALSE)</f>
        <v>383299270</v>
      </c>
      <c r="M506" s="21">
        <f t="shared" si="57"/>
        <v>-9.8356807774935814E-2</v>
      </c>
      <c r="N506" s="21">
        <f t="shared" si="58"/>
        <v>-0.76284921991210486</v>
      </c>
      <c r="O506" s="21">
        <f t="shared" si="59"/>
        <v>0.28451488918204415</v>
      </c>
      <c r="P506" s="21">
        <f t="shared" si="60"/>
        <v>3.26575668667533</v>
      </c>
      <c r="Q506" s="21">
        <f t="shared" si="61"/>
        <v>-2.8310183403008771E-3</v>
      </c>
      <c r="R506" s="23">
        <f t="shared" si="62"/>
        <v>0.56704245841824608</v>
      </c>
      <c r="S506" s="23">
        <f t="shared" si="63"/>
        <v>-0.3066883581651596</v>
      </c>
      <c r="T506" s="11">
        <f t="shared" si="64"/>
        <v>12978130872</v>
      </c>
    </row>
    <row r="507" spans="1:20">
      <c r="A507" s="154" t="s">
        <v>438</v>
      </c>
      <c r="B507" s="154" t="s">
        <v>2152</v>
      </c>
      <c r="C507" s="154" t="s">
        <v>2058</v>
      </c>
      <c r="D507" s="179">
        <v>4628059889</v>
      </c>
      <c r="E507" s="179">
        <v>2497761916</v>
      </c>
      <c r="F507" s="179">
        <v>1512043174</v>
      </c>
      <c r="G507" s="179">
        <v>1158666861</v>
      </c>
      <c r="H507" s="179">
        <v>2457932618</v>
      </c>
      <c r="I507" s="179">
        <v>3279143404</v>
      </c>
      <c r="J507" s="179"/>
      <c r="K507" s="179"/>
      <c r="L507" s="179">
        <f>VLOOKUP(A507,Sheet1!$A$1:$E$2000,5,FALSE)</f>
        <v>0</v>
      </c>
      <c r="M507" s="21">
        <f t="shared" si="57"/>
        <v>-0.46890647983142381</v>
      </c>
      <c r="N507" s="21">
        <f t="shared" si="58"/>
        <v>0.31283265350259271</v>
      </c>
      <c r="O507" s="21">
        <f t="shared" si="59"/>
        <v>-1</v>
      </c>
      <c r="P507" s="21">
        <f t="shared" si="60"/>
        <v>-1</v>
      </c>
      <c r="Q507" s="21">
        <f t="shared" si="61"/>
        <v>-1</v>
      </c>
      <c r="R507" s="23">
        <f t="shared" si="62"/>
        <v>-1</v>
      </c>
      <c r="S507" s="23">
        <f t="shared" si="63"/>
        <v>-0.57002760942828234</v>
      </c>
      <c r="T507" s="11">
        <f t="shared" si="64"/>
        <v>3279143404</v>
      </c>
    </row>
    <row r="508" spans="1:20">
      <c r="A508" s="154" t="s">
        <v>439</v>
      </c>
      <c r="B508" s="154" t="s">
        <v>2153</v>
      </c>
      <c r="C508" s="154" t="s">
        <v>2058</v>
      </c>
      <c r="D508" s="179">
        <v>1312896114</v>
      </c>
      <c r="E508" s="179">
        <v>3767637995</v>
      </c>
      <c r="F508" s="179">
        <v>4893199270</v>
      </c>
      <c r="G508" s="179">
        <v>2583858526</v>
      </c>
      <c r="H508" s="179">
        <v>4533431981</v>
      </c>
      <c r="I508" s="179">
        <v>12054352025</v>
      </c>
      <c r="J508" s="179">
        <v>9242603226</v>
      </c>
      <c r="K508" s="179">
        <v>4569625362</v>
      </c>
      <c r="L508" s="179">
        <f>VLOOKUP(A508,Sheet1!$A$1:$E$2000,5,FALSE)</f>
        <v>10945499578</v>
      </c>
      <c r="M508" s="21">
        <f t="shared" si="57"/>
        <v>2.4530012943583137</v>
      </c>
      <c r="N508" s="21">
        <f t="shared" si="58"/>
        <v>2.1994453928422071</v>
      </c>
      <c r="O508" s="21">
        <f t="shared" si="59"/>
        <v>0.88886712271580959</v>
      </c>
      <c r="P508" s="21">
        <f t="shared" si="60"/>
        <v>0.7685276945383348</v>
      </c>
      <c r="Q508" s="21">
        <f t="shared" si="61"/>
        <v>1.4143958978260889</v>
      </c>
      <c r="R508" s="23">
        <f t="shared" si="62"/>
        <v>1.0613420955913777</v>
      </c>
      <c r="S508" s="23">
        <f t="shared" si="63"/>
        <v>1.333108257389513</v>
      </c>
      <c r="T508" s="11">
        <f t="shared" si="64"/>
        <v>36812080191</v>
      </c>
    </row>
    <row r="509" spans="1:20">
      <c r="A509" s="154" t="s">
        <v>440</v>
      </c>
      <c r="B509" s="154" t="s">
        <v>4006</v>
      </c>
      <c r="C509" s="154" t="s">
        <v>2058</v>
      </c>
      <c r="D509" s="179">
        <v>-807814779</v>
      </c>
      <c r="E509" s="179">
        <v>340188015</v>
      </c>
      <c r="F509" s="179">
        <v>96052432</v>
      </c>
      <c r="G509" s="179">
        <v>587101068</v>
      </c>
      <c r="H509" s="179">
        <v>113915161</v>
      </c>
      <c r="I509" s="179">
        <v>173432269</v>
      </c>
      <c r="J509" s="179">
        <v>288092430</v>
      </c>
      <c r="K509" s="179">
        <v>-264563134</v>
      </c>
      <c r="L509" s="179">
        <f>VLOOKUP(A509,Sheet1!$A$1:$E$2000,5,FALSE)</f>
        <v>353075456</v>
      </c>
      <c r="M509" s="21">
        <f t="shared" si="57"/>
        <v>1.1410164358976156</v>
      </c>
      <c r="N509" s="21">
        <f t="shared" si="58"/>
        <v>-0.49018701026254557</v>
      </c>
      <c r="O509" s="21">
        <f t="shared" si="59"/>
        <v>1.9993246813365433</v>
      </c>
      <c r="P509" s="21">
        <f t="shared" si="60"/>
        <v>-1.4506262182442495</v>
      </c>
      <c r="Q509" s="21">
        <f t="shared" si="61"/>
        <v>2.0994597461877791</v>
      </c>
      <c r="R509" s="23">
        <f t="shared" si="62"/>
        <v>-0.52751278474866548</v>
      </c>
      <c r="S509" s="23">
        <f t="shared" si="63"/>
        <v>-0.51634751186107786</v>
      </c>
      <c r="T509" s="11">
        <f t="shared" si="64"/>
        <v>550037021</v>
      </c>
    </row>
    <row r="510" spans="1:20">
      <c r="A510" s="154" t="s">
        <v>441</v>
      </c>
      <c r="B510" s="154" t="s">
        <v>2155</v>
      </c>
      <c r="C510" s="154" t="s">
        <v>2058</v>
      </c>
      <c r="D510" s="179">
        <v>1538920794</v>
      </c>
      <c r="E510" s="179">
        <v>2494847444</v>
      </c>
      <c r="F510" s="179">
        <v>-282026003</v>
      </c>
      <c r="G510" s="179">
        <v>10849990032</v>
      </c>
      <c r="H510" s="179">
        <v>1425475469</v>
      </c>
      <c r="I510" s="179">
        <v>14677827725</v>
      </c>
      <c r="J510" s="179">
        <v>13911881719</v>
      </c>
      <c r="K510" s="179">
        <v>4978971983</v>
      </c>
      <c r="L510" s="179">
        <f>VLOOKUP(A510,Sheet1!$A$1:$E$2000,5,FALSE)</f>
        <v>3415253057</v>
      </c>
      <c r="M510" s="21">
        <f t="shared" si="57"/>
        <v>-7.3717455402711254E-2</v>
      </c>
      <c r="N510" s="21">
        <f t="shared" si="58"/>
        <v>4.8832566136657132</v>
      </c>
      <c r="O510" s="21">
        <f t="shared" si="59"/>
        <v>50.328365367075747</v>
      </c>
      <c r="P510" s="21">
        <f t="shared" si="60"/>
        <v>-0.54110815140700952</v>
      </c>
      <c r="Q510" s="21">
        <f t="shared" si="61"/>
        <v>1.3958694002611418</v>
      </c>
      <c r="R510" s="23">
        <f t="shared" si="62"/>
        <v>0.85985903065752889</v>
      </c>
      <c r="S510" s="23">
        <f t="shared" si="63"/>
        <v>1.5526782173803801</v>
      </c>
      <c r="T510" s="11">
        <f t="shared" si="64"/>
        <v>36983934484</v>
      </c>
    </row>
    <row r="511" spans="1:20">
      <c r="A511" s="154" t="s">
        <v>442</v>
      </c>
      <c r="B511" s="154" t="s">
        <v>2156</v>
      </c>
      <c r="C511" s="154" t="s">
        <v>2058</v>
      </c>
      <c r="D511" s="179">
        <v>-270971823</v>
      </c>
      <c r="E511" s="179">
        <v>-386890007</v>
      </c>
      <c r="F511" s="179">
        <v>-1523133</v>
      </c>
      <c r="G511" s="179">
        <v>691988689</v>
      </c>
      <c r="H511" s="179">
        <v>-98657750</v>
      </c>
      <c r="I511" s="179">
        <v>-216270282</v>
      </c>
      <c r="J511" s="179">
        <v>-6686774</v>
      </c>
      <c r="K511" s="179">
        <v>17077526</v>
      </c>
      <c r="L511" s="179">
        <f>VLOOKUP(A511,Sheet1!$A$1:$E$2000,5,FALSE)</f>
        <v>0</v>
      </c>
      <c r="M511" s="21">
        <f t="shared" si="57"/>
        <v>0.63591140618336539</v>
      </c>
      <c r="N511" s="21">
        <f t="shared" si="58"/>
        <v>0.44100318414272199</v>
      </c>
      <c r="O511" s="21">
        <f t="shared" si="59"/>
        <v>-3.3901445244768516</v>
      </c>
      <c r="P511" s="21">
        <f t="shared" si="60"/>
        <v>-0.9753210908336104</v>
      </c>
      <c r="Q511" s="21">
        <f t="shared" si="61"/>
        <v>1</v>
      </c>
      <c r="R511" s="23">
        <f t="shared" si="62"/>
        <v>-0.98244235392866719</v>
      </c>
      <c r="S511" s="23">
        <f t="shared" si="63"/>
        <v>-2.0046932526344383</v>
      </c>
      <c r="T511" s="11">
        <f t="shared" si="64"/>
        <v>-205879530</v>
      </c>
    </row>
    <row r="512" spans="1:20">
      <c r="A512" s="154" t="s">
        <v>443</v>
      </c>
      <c r="B512" s="154" t="s">
        <v>2157</v>
      </c>
      <c r="C512" s="154" t="s">
        <v>2058</v>
      </c>
      <c r="D512" s="179">
        <v>18828483446</v>
      </c>
      <c r="E512" s="179">
        <v>49948161955</v>
      </c>
      <c r="F512" s="179">
        <v>58652435656</v>
      </c>
      <c r="G512" s="179">
        <v>55726634314</v>
      </c>
      <c r="H512" s="179">
        <v>101906127096</v>
      </c>
      <c r="I512" s="179">
        <v>204900419565</v>
      </c>
      <c r="J512" s="179">
        <v>115616264200</v>
      </c>
      <c r="K512" s="179">
        <v>53231443793</v>
      </c>
      <c r="L512" s="179">
        <f>VLOOKUP(A512,Sheet1!$A$1:$E$2000,5,FALSE)</f>
        <v>43072542402</v>
      </c>
      <c r="M512" s="21">
        <f t="shared" si="57"/>
        <v>4.4123385661020595</v>
      </c>
      <c r="N512" s="21">
        <f t="shared" si="58"/>
        <v>3.1022614555787209</v>
      </c>
      <c r="O512" s="21">
        <f t="shared" si="59"/>
        <v>0.97120994050607246</v>
      </c>
      <c r="P512" s="21">
        <f t="shared" si="60"/>
        <v>-4.4775546768901893E-2</v>
      </c>
      <c r="Q512" s="21">
        <f t="shared" si="61"/>
        <v>-0.57733118086782165</v>
      </c>
      <c r="R512" s="23">
        <f t="shared" si="62"/>
        <v>-2.0181439738883401E-2</v>
      </c>
      <c r="S512" s="23">
        <f t="shared" si="63"/>
        <v>0.56562149646739779</v>
      </c>
      <c r="T512" s="11">
        <f t="shared" si="64"/>
        <v>416820669960</v>
      </c>
    </row>
    <row r="513" spans="1:20">
      <c r="A513" s="154" t="s">
        <v>444</v>
      </c>
      <c r="B513" s="154" t="s">
        <v>2158</v>
      </c>
      <c r="C513" s="154" t="s">
        <v>2058</v>
      </c>
      <c r="D513" s="179">
        <v>21112684873</v>
      </c>
      <c r="E513" s="179">
        <v>1317054305</v>
      </c>
      <c r="F513" s="179">
        <v>12905359474</v>
      </c>
      <c r="G513" s="179">
        <v>7284273182</v>
      </c>
      <c r="H513" s="179">
        <v>9172580297</v>
      </c>
      <c r="I513" s="179">
        <v>640130750</v>
      </c>
      <c r="J513" s="179">
        <v>9439599212</v>
      </c>
      <c r="K513" s="179">
        <v>30142975539</v>
      </c>
      <c r="L513" s="179">
        <f>VLOOKUP(A513,Sheet1!$A$1:$E$2000,5,FALSE)</f>
        <v>18642669551</v>
      </c>
      <c r="M513" s="21">
        <f t="shared" si="57"/>
        <v>-0.56554174174548622</v>
      </c>
      <c r="N513" s="21">
        <f t="shared" si="58"/>
        <v>-0.51396783901025256</v>
      </c>
      <c r="O513" s="21">
        <f t="shared" si="59"/>
        <v>-0.26855201274961399</v>
      </c>
      <c r="P513" s="21">
        <f t="shared" si="60"/>
        <v>3.1380896605423332</v>
      </c>
      <c r="Q513" s="21">
        <f t="shared" si="61"/>
        <v>1.0324345982664556</v>
      </c>
      <c r="R513" s="23">
        <f t="shared" si="62"/>
        <v>0.98299918317467971</v>
      </c>
      <c r="S513" s="23">
        <f t="shared" si="63"/>
        <v>0.91873471282630192</v>
      </c>
      <c r="T513" s="11">
        <f t="shared" si="64"/>
        <v>58865375052</v>
      </c>
    </row>
    <row r="514" spans="1:20">
      <c r="A514" s="154" t="s">
        <v>446</v>
      </c>
      <c r="B514" s="154" t="s">
        <v>2161</v>
      </c>
      <c r="C514" s="154" t="s">
        <v>2058</v>
      </c>
      <c r="D514" s="179">
        <v>13368303169</v>
      </c>
      <c r="E514" s="179">
        <v>18071172268</v>
      </c>
      <c r="F514" s="179">
        <v>8400567242</v>
      </c>
      <c r="G514" s="179">
        <v>7295842566</v>
      </c>
      <c r="H514" s="179">
        <v>5273376251</v>
      </c>
      <c r="I514" s="179">
        <v>12498656600</v>
      </c>
      <c r="J514" s="179">
        <v>12634862879</v>
      </c>
      <c r="K514" s="179">
        <v>9090402952</v>
      </c>
      <c r="L514" s="179">
        <f>VLOOKUP(A514,Sheet1!$A$1:$E$2000,5,FALSE)</f>
        <v>8661872484</v>
      </c>
      <c r="M514" s="21">
        <f t="shared" si="57"/>
        <v>-0.60553136891535142</v>
      </c>
      <c r="N514" s="21">
        <f t="shared" si="58"/>
        <v>-0.30836492427597945</v>
      </c>
      <c r="O514" s="21">
        <f t="shared" si="59"/>
        <v>0.5040487761147785</v>
      </c>
      <c r="P514" s="21">
        <f t="shared" si="60"/>
        <v>0.24597027276369549</v>
      </c>
      <c r="Q514" s="21">
        <f t="shared" si="61"/>
        <v>0.64256674883712939</v>
      </c>
      <c r="R514" s="23">
        <f t="shared" si="62"/>
        <v>0.44909147997521781</v>
      </c>
      <c r="S514" s="23">
        <f t="shared" si="63"/>
        <v>9.8482126278672366E-2</v>
      </c>
      <c r="T514" s="11">
        <f t="shared" si="64"/>
        <v>42885794915</v>
      </c>
    </row>
    <row r="515" spans="1:20">
      <c r="A515" s="154" t="s">
        <v>448</v>
      </c>
      <c r="B515" s="154" t="s">
        <v>4169</v>
      </c>
      <c r="C515" s="154" t="s">
        <v>2058</v>
      </c>
      <c r="D515" s="179">
        <v>351612980</v>
      </c>
      <c r="E515" s="179">
        <v>391565549</v>
      </c>
      <c r="F515" s="179">
        <v>428649082</v>
      </c>
      <c r="G515" s="179">
        <v>-1047298631</v>
      </c>
      <c r="H515" s="179">
        <v>260857053</v>
      </c>
      <c r="I515" s="179">
        <v>823616858</v>
      </c>
      <c r="J515" s="179">
        <v>-1153300040</v>
      </c>
      <c r="K515" s="179">
        <v>5296185614</v>
      </c>
      <c r="L515" s="179">
        <f>VLOOKUP(A515,Sheet1!$A$1:$E$2000,5,FALSE)</f>
        <v>0</v>
      </c>
      <c r="M515" s="21">
        <f t="shared" si="57"/>
        <v>-0.25811313052208712</v>
      </c>
      <c r="N515" s="21">
        <f t="shared" si="58"/>
        <v>1.1033945915400234</v>
      </c>
      <c r="O515" s="21">
        <f t="shared" si="59"/>
        <v>-3.6905459230634721</v>
      </c>
      <c r="P515" s="21">
        <f t="shared" si="60"/>
        <v>6.0569965979455196</v>
      </c>
      <c r="Q515" s="21">
        <f t="shared" si="61"/>
        <v>-1</v>
      </c>
      <c r="R515" s="23">
        <f t="shared" si="62"/>
        <v>12.579017504045138</v>
      </c>
      <c r="S515" s="23">
        <f t="shared" si="63"/>
        <v>146.05518130090283</v>
      </c>
      <c r="T515" s="11">
        <f t="shared" si="64"/>
        <v>4966502432</v>
      </c>
    </row>
    <row r="516" spans="1:20">
      <c r="A516" s="154" t="s">
        <v>449</v>
      </c>
      <c r="B516" s="154" t="s">
        <v>2164</v>
      </c>
      <c r="C516" s="154" t="s">
        <v>2058</v>
      </c>
      <c r="D516" s="179">
        <v>21338976518</v>
      </c>
      <c r="E516" s="179">
        <v>21425837656</v>
      </c>
      <c r="F516" s="179">
        <v>11307659199</v>
      </c>
      <c r="G516" s="179">
        <v>33660943839</v>
      </c>
      <c r="H516" s="179">
        <v>15041817552</v>
      </c>
      <c r="I516" s="179">
        <v>23678873768</v>
      </c>
      <c r="J516" s="179">
        <v>72608134910</v>
      </c>
      <c r="K516" s="179">
        <v>-29274634961</v>
      </c>
      <c r="L516" s="179">
        <f>VLOOKUP(A516,Sheet1!$A$1:$E$2000,5,FALSE)</f>
        <v>11899116917</v>
      </c>
      <c r="M516" s="21">
        <f t="shared" ref="M516:M579" si="65">(H516-D516)/ABS(D516)</f>
        <v>-0.29510126508120843</v>
      </c>
      <c r="N516" s="21">
        <f t="shared" ref="N516:N579" si="66">(I516-E516)/ABS(E516)</f>
        <v>0.10515510049937625</v>
      </c>
      <c r="O516" s="21">
        <f t="shared" ref="O516:O579" si="67">(J516-F516)/ABS(F516)</f>
        <v>5.4211463780603815</v>
      </c>
      <c r="P516" s="21">
        <f t="shared" ref="P516:P579" si="68">(K516-G516)/ABS(G516)</f>
        <v>-1.8696914471863986</v>
      </c>
      <c r="Q516" s="21">
        <f t="shared" ref="Q516:Q579" si="69">(L516-H516)/ABS(H516)</f>
        <v>-0.20893091038603498</v>
      </c>
      <c r="R516" s="23">
        <f t="shared" ref="R516:R579" si="70">(SUM(J516:L516)-SUM(F516:H516))/ABS(SUM(F516:H516))</f>
        <v>-7.9616234597698565E-2</v>
      </c>
      <c r="S516" s="23">
        <f t="shared" ref="S516:S579" si="71">SUM(I516:L516)/SUM(E516:H516)-1</f>
        <v>-3.1002991374840194E-2</v>
      </c>
      <c r="T516" s="11">
        <f t="shared" ref="T516:T579" si="72">SUM(I516:L516)</f>
        <v>78911490634</v>
      </c>
    </row>
    <row r="517" spans="1:20">
      <c r="A517" s="154" t="s">
        <v>450</v>
      </c>
      <c r="B517" s="154" t="s">
        <v>2165</v>
      </c>
      <c r="C517" s="154" t="s">
        <v>2058</v>
      </c>
      <c r="D517" s="179">
        <v>400545254</v>
      </c>
      <c r="E517" s="179">
        <v>204446581</v>
      </c>
      <c r="F517" s="179">
        <v>310925321</v>
      </c>
      <c r="G517" s="179">
        <v>2903967777</v>
      </c>
      <c r="H517" s="179">
        <v>1783508092</v>
      </c>
      <c r="I517" s="179">
        <v>1139785143</v>
      </c>
      <c r="J517" s="179">
        <v>3475339099</v>
      </c>
      <c r="K517" s="179">
        <v>12571675848</v>
      </c>
      <c r="L517" s="179">
        <f>VLOOKUP(A517,Sheet1!$A$1:$E$2000,5,FALSE)</f>
        <v>12047184743</v>
      </c>
      <c r="M517" s="21">
        <f t="shared" si="65"/>
        <v>3.4527005979703858</v>
      </c>
      <c r="N517" s="21">
        <f t="shared" si="66"/>
        <v>4.5749777639959657</v>
      </c>
      <c r="O517" s="21">
        <f t="shared" si="67"/>
        <v>10.177407770530211</v>
      </c>
      <c r="P517" s="21">
        <f t="shared" si="68"/>
        <v>3.3291375157707201</v>
      </c>
      <c r="Q517" s="21">
        <f t="shared" si="69"/>
        <v>5.7547687599726345</v>
      </c>
      <c r="R517" s="23">
        <f t="shared" si="70"/>
        <v>4.6206372041936872</v>
      </c>
      <c r="S517" s="23">
        <f t="shared" si="71"/>
        <v>4.6188430105425047</v>
      </c>
      <c r="T517" s="11">
        <f t="shared" si="72"/>
        <v>29233984833</v>
      </c>
    </row>
    <row r="518" spans="1:20">
      <c r="A518" s="154" t="s">
        <v>452</v>
      </c>
      <c r="B518" s="154" t="s">
        <v>2167</v>
      </c>
      <c r="C518" s="154" t="s">
        <v>2058</v>
      </c>
      <c r="D518" s="179">
        <v>2782054957</v>
      </c>
      <c r="E518" s="179">
        <v>2355264994</v>
      </c>
      <c r="F518" s="179">
        <v>11121173514</v>
      </c>
      <c r="G518" s="179">
        <v>1757578649</v>
      </c>
      <c r="H518" s="179">
        <v>11186775064</v>
      </c>
      <c r="I518" s="179">
        <v>1904791452</v>
      </c>
      <c r="J518" s="179">
        <v>8838111767</v>
      </c>
      <c r="K518" s="179">
        <v>4982596411</v>
      </c>
      <c r="L518" s="179">
        <f>VLOOKUP(A518,Sheet1!$A$1:$E$2000,5,FALSE)</f>
        <v>12374868521</v>
      </c>
      <c r="M518" s="21">
        <f t="shared" si="65"/>
        <v>3.0210474763816824</v>
      </c>
      <c r="N518" s="21">
        <f t="shared" si="66"/>
        <v>-0.19126236034907926</v>
      </c>
      <c r="O518" s="21">
        <f t="shared" si="67"/>
        <v>-0.20528964359075461</v>
      </c>
      <c r="P518" s="21">
        <f t="shared" si="68"/>
        <v>1.8349208804026613</v>
      </c>
      <c r="Q518" s="21">
        <f t="shared" si="69"/>
        <v>0.10620517979514815</v>
      </c>
      <c r="R518" s="23">
        <f t="shared" si="70"/>
        <v>8.8510401285130338E-2</v>
      </c>
      <c r="S518" s="23">
        <f t="shared" si="71"/>
        <v>6.3570233471842208E-2</v>
      </c>
      <c r="T518" s="11">
        <f t="shared" si="72"/>
        <v>28100368151</v>
      </c>
    </row>
    <row r="519" spans="1:20">
      <c r="A519" s="154" t="s">
        <v>3743</v>
      </c>
      <c r="B519" s="154" t="s">
        <v>3744</v>
      </c>
      <c r="C519" s="154" t="s">
        <v>2058</v>
      </c>
      <c r="D519" s="179">
        <v>680647380</v>
      </c>
      <c r="E519" s="179">
        <v>568504828</v>
      </c>
      <c r="F519" s="179">
        <v>1979454971</v>
      </c>
      <c r="G519" s="179">
        <v>2804446107</v>
      </c>
      <c r="H519" s="179">
        <v>324209379</v>
      </c>
      <c r="I519" s="179">
        <v>244553133</v>
      </c>
      <c r="J519" s="179">
        <v>1486934292</v>
      </c>
      <c r="K519" s="179">
        <v>1114385547</v>
      </c>
      <c r="L519" s="179">
        <f>VLOOKUP(A519,Sheet1!$A$1:$E$2000,5,FALSE)</f>
        <v>502944086</v>
      </c>
      <c r="M519" s="21">
        <f t="shared" si="65"/>
        <v>-0.52367497690213693</v>
      </c>
      <c r="N519" s="21">
        <f t="shared" si="66"/>
        <v>-0.56983103580608463</v>
      </c>
      <c r="O519" s="21">
        <f t="shared" si="67"/>
        <v>-0.24881630863832366</v>
      </c>
      <c r="P519" s="21">
        <f t="shared" si="68"/>
        <v>-0.60263613402359451</v>
      </c>
      <c r="Q519" s="21">
        <f t="shared" si="69"/>
        <v>0.55129406666548042</v>
      </c>
      <c r="R519" s="23">
        <f t="shared" si="70"/>
        <v>-0.39228723592967518</v>
      </c>
      <c r="S519" s="23">
        <f t="shared" si="71"/>
        <v>-0.41006799124665361</v>
      </c>
      <c r="T519" s="11">
        <f t="shared" si="72"/>
        <v>3348817058</v>
      </c>
    </row>
    <row r="520" spans="1:20">
      <c r="A520" s="154" t="s">
        <v>454</v>
      </c>
      <c r="B520" s="154" t="s">
        <v>2168</v>
      </c>
      <c r="C520" s="154" t="s">
        <v>2058</v>
      </c>
      <c r="D520" s="179">
        <v>-40150187024</v>
      </c>
      <c r="E520" s="179">
        <v>270404364</v>
      </c>
      <c r="F520" s="179">
        <v>-11171928471</v>
      </c>
      <c r="G520" s="179">
        <v>-18808857936</v>
      </c>
      <c r="H520" s="179">
        <v>534697934</v>
      </c>
      <c r="I520" s="179">
        <v>7348025801</v>
      </c>
      <c r="J520" s="179">
        <v>8136100002</v>
      </c>
      <c r="K520" s="179">
        <v>7301447114</v>
      </c>
      <c r="L520" s="179">
        <f>VLOOKUP(A520,Sheet1!$A$1:$E$2000,5,FALSE)</f>
        <v>488340607</v>
      </c>
      <c r="M520" s="21">
        <f t="shared" si="65"/>
        <v>1.0133174456617196</v>
      </c>
      <c r="N520" s="21">
        <f t="shared" si="66"/>
        <v>26.174213064845357</v>
      </c>
      <c r="O520" s="21">
        <f t="shared" si="67"/>
        <v>1.7282628082626577</v>
      </c>
      <c r="P520" s="21">
        <f t="shared" si="68"/>
        <v>1.3881919433303331</v>
      </c>
      <c r="Q520" s="21">
        <f t="shared" si="69"/>
        <v>-8.6698159937158084E-2</v>
      </c>
      <c r="R520" s="23">
        <f t="shared" si="70"/>
        <v>1.5408490074192001</v>
      </c>
      <c r="S520" s="23">
        <f t="shared" si="71"/>
        <v>-1.7977161199390883</v>
      </c>
      <c r="T520" s="11">
        <f t="shared" si="72"/>
        <v>23273913524</v>
      </c>
    </row>
    <row r="521" spans="1:20">
      <c r="A521" s="154" t="s">
        <v>456</v>
      </c>
      <c r="B521" s="154" t="s">
        <v>2170</v>
      </c>
      <c r="C521" s="154" t="s">
        <v>2058</v>
      </c>
      <c r="D521" s="179">
        <v>8183697158</v>
      </c>
      <c r="E521" s="179">
        <v>5761621401</v>
      </c>
      <c r="F521" s="179">
        <v>7714705079</v>
      </c>
      <c r="G521" s="179">
        <v>8994919393</v>
      </c>
      <c r="H521" s="179">
        <v>7698657564</v>
      </c>
      <c r="I521" s="179">
        <v>7423534364</v>
      </c>
      <c r="J521" s="179">
        <v>8627323833</v>
      </c>
      <c r="K521" s="179">
        <v>5737455570</v>
      </c>
      <c r="L521" s="179">
        <f>VLOOKUP(A521,Sheet1!$A$1:$E$2000,5,FALSE)</f>
        <v>3639089941</v>
      </c>
      <c r="M521" s="21">
        <f t="shared" si="65"/>
        <v>-5.9269005760537945E-2</v>
      </c>
      <c r="N521" s="21">
        <f t="shared" si="66"/>
        <v>0.28844536066037846</v>
      </c>
      <c r="O521" s="21">
        <f t="shared" si="67"/>
        <v>0.11829600025595483</v>
      </c>
      <c r="P521" s="21">
        <f t="shared" si="68"/>
        <v>-0.36214485985666689</v>
      </c>
      <c r="Q521" s="21">
        <f t="shared" si="69"/>
        <v>-0.52730850661329665</v>
      </c>
      <c r="R521" s="23">
        <f t="shared" si="70"/>
        <v>-0.2623868686273812</v>
      </c>
      <c r="S521" s="23">
        <f t="shared" si="71"/>
        <v>-0.15719306954041679</v>
      </c>
      <c r="T521" s="11">
        <f t="shared" si="72"/>
        <v>25427403708</v>
      </c>
    </row>
    <row r="522" spans="1:20">
      <c r="A522" s="154" t="s">
        <v>458</v>
      </c>
      <c r="B522" s="154" t="s">
        <v>4200</v>
      </c>
      <c r="C522" s="154" t="s">
        <v>2058</v>
      </c>
      <c r="D522" s="179">
        <v>26025050595</v>
      </c>
      <c r="E522" s="179">
        <v>4149561595</v>
      </c>
      <c r="F522" s="179">
        <v>17831179358</v>
      </c>
      <c r="G522" s="179">
        <v>108249114438</v>
      </c>
      <c r="H522" s="179">
        <v>28260323913</v>
      </c>
      <c r="I522" s="179">
        <v>6431720487</v>
      </c>
      <c r="J522" s="179">
        <v>302745400184</v>
      </c>
      <c r="K522" s="179">
        <v>154743625990</v>
      </c>
      <c r="L522" s="179">
        <f>VLOOKUP(A522,Sheet1!$A$1:$E$2000,5,FALSE)</f>
        <v>27155612116</v>
      </c>
      <c r="M522" s="21">
        <f t="shared" si="65"/>
        <v>8.5889297691872563E-2</v>
      </c>
      <c r="N522" s="21">
        <f t="shared" si="66"/>
        <v>0.54997590462324486</v>
      </c>
      <c r="O522" s="21">
        <f t="shared" si="67"/>
        <v>15.978428297182294</v>
      </c>
      <c r="P522" s="21">
        <f t="shared" si="68"/>
        <v>0.42951401305578224</v>
      </c>
      <c r="Q522" s="21">
        <f t="shared" si="69"/>
        <v>-3.9090556796195206E-2</v>
      </c>
      <c r="R522" s="23">
        <f t="shared" si="70"/>
        <v>2.1400978270267679</v>
      </c>
      <c r="S522" s="23">
        <f t="shared" si="71"/>
        <v>2.0984655385812041</v>
      </c>
      <c r="T522" s="11">
        <f t="shared" si="72"/>
        <v>491076358777</v>
      </c>
    </row>
    <row r="523" spans="1:20">
      <c r="A523" s="154" t="s">
        <v>460</v>
      </c>
      <c r="B523" s="154" t="s">
        <v>2173</v>
      </c>
      <c r="C523" s="154" t="s">
        <v>2058</v>
      </c>
      <c r="D523" s="179">
        <v>10444054370</v>
      </c>
      <c r="E523" s="179">
        <v>16705174121</v>
      </c>
      <c r="F523" s="179">
        <v>26779433685</v>
      </c>
      <c r="G523" s="179">
        <v>30815002638</v>
      </c>
      <c r="H523" s="179">
        <v>16199811479</v>
      </c>
      <c r="I523" s="179">
        <v>24416288186</v>
      </c>
      <c r="J523" s="179">
        <v>31958578446</v>
      </c>
      <c r="K523" s="179">
        <v>26263556423</v>
      </c>
      <c r="L523" s="179">
        <f>VLOOKUP(A523,Sheet1!$A$1:$E$2000,5,FALSE)</f>
        <v>30908358758</v>
      </c>
      <c r="M523" s="21">
        <f t="shared" si="65"/>
        <v>0.55110370983256385</v>
      </c>
      <c r="N523" s="21">
        <f t="shared" si="66"/>
        <v>0.46160034065771233</v>
      </c>
      <c r="O523" s="21">
        <f t="shared" si="67"/>
        <v>0.19340008537600259</v>
      </c>
      <c r="P523" s="21">
        <f t="shared" si="68"/>
        <v>-0.14770228217950282</v>
      </c>
      <c r="Q523" s="21">
        <f t="shared" si="69"/>
        <v>0.90794558307464612</v>
      </c>
      <c r="R523" s="23">
        <f t="shared" si="70"/>
        <v>0.20782440748158626</v>
      </c>
      <c r="S523" s="23">
        <f t="shared" si="71"/>
        <v>0.25466858682931126</v>
      </c>
      <c r="T523" s="11">
        <f t="shared" si="72"/>
        <v>113546781813</v>
      </c>
    </row>
    <row r="524" spans="1:20">
      <c r="A524" s="154" t="s">
        <v>461</v>
      </c>
      <c r="B524" s="154" t="s">
        <v>2174</v>
      </c>
      <c r="C524" s="154" t="s">
        <v>2058</v>
      </c>
      <c r="D524" s="179">
        <v>-517546845</v>
      </c>
      <c r="E524" s="179">
        <v>-2263977369</v>
      </c>
      <c r="F524" s="179">
        <v>-2285754539</v>
      </c>
      <c r="G524" s="179">
        <v>4336052077</v>
      </c>
      <c r="H524" s="179">
        <v>-2199908008</v>
      </c>
      <c r="I524" s="179">
        <v>-1742983554</v>
      </c>
      <c r="J524" s="179">
        <v>-2188446377</v>
      </c>
      <c r="K524" s="179">
        <v>25579449740</v>
      </c>
      <c r="L524" s="179">
        <f>VLOOKUP(A524,Sheet1!$A$1:$E$2000,5,FALSE)</f>
        <v>404484491</v>
      </c>
      <c r="M524" s="21">
        <f t="shared" si="65"/>
        <v>-3.2506451913546108</v>
      </c>
      <c r="N524" s="21">
        <f t="shared" si="66"/>
        <v>0.23012324333883391</v>
      </c>
      <c r="O524" s="21">
        <f t="shared" si="67"/>
        <v>4.2571571155042558E-2</v>
      </c>
      <c r="P524" s="21">
        <f t="shared" si="68"/>
        <v>4.8992487372747942</v>
      </c>
      <c r="Q524" s="21">
        <f t="shared" si="69"/>
        <v>1.1838642750192672</v>
      </c>
      <c r="R524" s="23">
        <f t="shared" si="70"/>
        <v>160.04961634035371</v>
      </c>
      <c r="S524" s="23">
        <f t="shared" si="71"/>
        <v>-10.136814473318202</v>
      </c>
      <c r="T524" s="11">
        <f t="shared" si="72"/>
        <v>22052504300</v>
      </c>
    </row>
    <row r="525" spans="1:20">
      <c r="A525" s="154" t="s">
        <v>793</v>
      </c>
      <c r="B525" s="154" t="s">
        <v>2175</v>
      </c>
      <c r="C525" s="154" t="s">
        <v>2058</v>
      </c>
      <c r="D525" s="179">
        <v>695138495107</v>
      </c>
      <c r="E525" s="179">
        <v>432484844388</v>
      </c>
      <c r="F525" s="179">
        <v>511013714299</v>
      </c>
      <c r="G525" s="179">
        <v>357418061863</v>
      </c>
      <c r="H525" s="179">
        <v>343278910627</v>
      </c>
      <c r="I525" s="179">
        <v>297573101125</v>
      </c>
      <c r="J525" s="179">
        <v>841835881584</v>
      </c>
      <c r="K525" s="179">
        <v>449103567116</v>
      </c>
      <c r="L525" s="179">
        <f>VLOOKUP(A525,Sheet1!$A$1:$E$2000,5,FALSE)</f>
        <v>270595917639</v>
      </c>
      <c r="M525" s="21">
        <f t="shared" si="65"/>
        <v>-0.506171916757163</v>
      </c>
      <c r="N525" s="21">
        <f t="shared" si="66"/>
        <v>-0.3119455976634527</v>
      </c>
      <c r="O525" s="21">
        <f t="shared" si="67"/>
        <v>0.6473841269383861</v>
      </c>
      <c r="P525" s="21">
        <f t="shared" si="68"/>
        <v>0.25652174592156868</v>
      </c>
      <c r="Q525" s="21">
        <f t="shared" si="69"/>
        <v>-0.21173159998452654</v>
      </c>
      <c r="R525" s="23">
        <f t="shared" si="70"/>
        <v>0.28870313958938976</v>
      </c>
      <c r="S525" s="23">
        <f t="shared" si="71"/>
        <v>0.13071008417907226</v>
      </c>
      <c r="T525" s="11">
        <f t="shared" si="72"/>
        <v>1859108467464</v>
      </c>
    </row>
    <row r="526" spans="1:20">
      <c r="A526" s="154" t="s">
        <v>462</v>
      </c>
      <c r="B526" s="154" t="s">
        <v>3785</v>
      </c>
      <c r="C526" s="154" t="s">
        <v>2058</v>
      </c>
      <c r="D526" s="179">
        <v>15238263091</v>
      </c>
      <c r="E526" s="179">
        <v>45418675717</v>
      </c>
      <c r="F526" s="179">
        <v>27808811135</v>
      </c>
      <c r="G526" s="179">
        <v>7138972813</v>
      </c>
      <c r="H526" s="179">
        <v>12464268363</v>
      </c>
      <c r="I526" s="179">
        <v>5622334997</v>
      </c>
      <c r="J526" s="179">
        <v>5860301682</v>
      </c>
      <c r="K526" s="179">
        <v>-128143356212</v>
      </c>
      <c r="L526" s="179">
        <f>VLOOKUP(A526,Sheet1!$A$1:$E$2000,5,FALSE)</f>
        <v>-4442459263</v>
      </c>
      <c r="M526" s="21">
        <f t="shared" si="65"/>
        <v>-0.18204139877584688</v>
      </c>
      <c r="N526" s="21">
        <f t="shared" si="66"/>
        <v>-0.87621094388501541</v>
      </c>
      <c r="O526" s="21">
        <f t="shared" si="67"/>
        <v>-0.78926457324799981</v>
      </c>
      <c r="P526" s="21">
        <f t="shared" si="68"/>
        <v>-18.949831098761464</v>
      </c>
      <c r="Q526" s="21">
        <f t="shared" si="69"/>
        <v>-1.3564155659699511</v>
      </c>
      <c r="R526" s="23">
        <f t="shared" si="70"/>
        <v>-3.6728544244771828</v>
      </c>
      <c r="S526" s="23">
        <f t="shared" si="71"/>
        <v>-2.3045591838886832</v>
      </c>
      <c r="T526" s="11">
        <f t="shared" si="72"/>
        <v>-121103178796</v>
      </c>
    </row>
    <row r="527" spans="1:20">
      <c r="A527" s="154" t="s">
        <v>463</v>
      </c>
      <c r="B527" s="154" t="s">
        <v>2177</v>
      </c>
      <c r="C527" s="154" t="s">
        <v>2058</v>
      </c>
      <c r="D527" s="179">
        <v>32919519506</v>
      </c>
      <c r="E527" s="179">
        <v>30156437377</v>
      </c>
      <c r="F527" s="179">
        <v>38841488847</v>
      </c>
      <c r="G527" s="179">
        <v>23668665321</v>
      </c>
      <c r="H527" s="179">
        <v>31294584426</v>
      </c>
      <c r="I527" s="179">
        <v>16105423029</v>
      </c>
      <c r="J527" s="179">
        <v>59007679202</v>
      </c>
      <c r="K527" s="179">
        <v>22351052190</v>
      </c>
      <c r="L527" s="179">
        <f>VLOOKUP(A527,Sheet1!$A$1:$E$2000,5,FALSE)</f>
        <v>12740036825</v>
      </c>
      <c r="M527" s="21">
        <f t="shared" si="65"/>
        <v>-4.936083832280222E-2</v>
      </c>
      <c r="N527" s="21">
        <f t="shared" si="66"/>
        <v>-0.46593747704152089</v>
      </c>
      <c r="O527" s="21">
        <f t="shared" si="67"/>
        <v>0.51919200199653459</v>
      </c>
      <c r="P527" s="21">
        <f t="shared" si="68"/>
        <v>-5.5669093002508642E-2</v>
      </c>
      <c r="Q527" s="21">
        <f t="shared" si="69"/>
        <v>-0.59289963235890131</v>
      </c>
      <c r="R527" s="23">
        <f t="shared" si="70"/>
        <v>3.1344858203016931E-3</v>
      </c>
      <c r="S527" s="23">
        <f t="shared" si="71"/>
        <v>-0.11097817213526895</v>
      </c>
      <c r="T527" s="11">
        <f t="shared" si="72"/>
        <v>110204191246</v>
      </c>
    </row>
    <row r="528" spans="1:20">
      <c r="A528" s="154" t="s">
        <v>464</v>
      </c>
      <c r="B528" s="154" t="s">
        <v>2178</v>
      </c>
      <c r="C528" s="154" t="s">
        <v>2058</v>
      </c>
      <c r="D528" s="179">
        <v>172292931</v>
      </c>
      <c r="E528" s="179">
        <v>50576774</v>
      </c>
      <c r="F528" s="179">
        <v>32162999</v>
      </c>
      <c r="G528" s="179">
        <v>32176023</v>
      </c>
      <c r="H528" s="179">
        <v>195264718</v>
      </c>
      <c r="I528" s="179">
        <v>617730595</v>
      </c>
      <c r="J528" s="179">
        <v>402079006</v>
      </c>
      <c r="K528" s="179">
        <v>234951070</v>
      </c>
      <c r="L528" s="179">
        <f>VLOOKUP(A528,Sheet1!$A$1:$E$2000,5,FALSE)</f>
        <v>396626565</v>
      </c>
      <c r="M528" s="21">
        <f t="shared" si="65"/>
        <v>0.13332982883668049</v>
      </c>
      <c r="N528" s="21">
        <f t="shared" si="66"/>
        <v>11.2137207683511</v>
      </c>
      <c r="O528" s="21">
        <f t="shared" si="67"/>
        <v>11.501290877756766</v>
      </c>
      <c r="P528" s="21">
        <f t="shared" si="68"/>
        <v>6.3020543900033887</v>
      </c>
      <c r="Q528" s="21">
        <f t="shared" si="69"/>
        <v>1.0312249394690955</v>
      </c>
      <c r="R528" s="23">
        <f t="shared" si="70"/>
        <v>2.9816708380241361</v>
      </c>
      <c r="S528" s="23">
        <f t="shared" si="71"/>
        <v>4.3239554435711591</v>
      </c>
      <c r="T528" s="11">
        <f t="shared" si="72"/>
        <v>1651387236</v>
      </c>
    </row>
    <row r="529" spans="1:20">
      <c r="A529" s="154" t="s">
        <v>465</v>
      </c>
      <c r="B529" s="154" t="s">
        <v>2179</v>
      </c>
      <c r="C529" s="154" t="s">
        <v>2058</v>
      </c>
      <c r="D529" s="179">
        <v>24164221601</v>
      </c>
      <c r="E529" s="179">
        <v>26465065722</v>
      </c>
      <c r="F529" s="179">
        <v>27741186986</v>
      </c>
      <c r="G529" s="179">
        <v>35619986240</v>
      </c>
      <c r="H529" s="179">
        <v>26570345211</v>
      </c>
      <c r="I529" s="179">
        <v>30622850777</v>
      </c>
      <c r="J529" s="179">
        <v>32521165696</v>
      </c>
      <c r="K529" s="179">
        <v>37026701327</v>
      </c>
      <c r="L529" s="179">
        <f>VLOOKUP(A529,Sheet1!$A$1:$E$2000,5,FALSE)</f>
        <v>28927489336</v>
      </c>
      <c r="M529" s="21">
        <f t="shared" si="65"/>
        <v>9.9573809979479178E-2</v>
      </c>
      <c r="N529" s="21">
        <f t="shared" si="66"/>
        <v>0.15710465632978562</v>
      </c>
      <c r="O529" s="21">
        <f t="shared" si="67"/>
        <v>0.17230620709965608</v>
      </c>
      <c r="P529" s="21">
        <f t="shared" si="68"/>
        <v>3.9492297316507892E-2</v>
      </c>
      <c r="Q529" s="21">
        <f t="shared" si="69"/>
        <v>8.8713342121883809E-2</v>
      </c>
      <c r="R529" s="23">
        <f t="shared" si="70"/>
        <v>9.5003821468723895E-2</v>
      </c>
      <c r="S529" s="23">
        <f t="shared" si="71"/>
        <v>0.10912367462303996</v>
      </c>
      <c r="T529" s="11">
        <f t="shared" si="72"/>
        <v>129098207136</v>
      </c>
    </row>
    <row r="530" spans="1:20">
      <c r="A530" s="154" t="s">
        <v>1237</v>
      </c>
      <c r="B530" s="154" t="s">
        <v>2892</v>
      </c>
      <c r="C530" s="154" t="s">
        <v>2058</v>
      </c>
      <c r="D530" s="179">
        <v>100622865333</v>
      </c>
      <c r="E530" s="179">
        <v>65939325163</v>
      </c>
      <c r="F530" s="179">
        <v>122552370187</v>
      </c>
      <c r="G530" s="179">
        <v>122339665608</v>
      </c>
      <c r="H530" s="179">
        <v>17844854326</v>
      </c>
      <c r="I530" s="179">
        <v>107073122064</v>
      </c>
      <c r="J530" s="179">
        <v>299804102186</v>
      </c>
      <c r="K530" s="179">
        <v>42695236937</v>
      </c>
      <c r="L530" s="179">
        <f>VLOOKUP(A530,Sheet1!$A$1:$E$2000,5,FALSE)</f>
        <v>95418205524</v>
      </c>
      <c r="M530" s="21">
        <f t="shared" si="65"/>
        <v>-0.82265607059643475</v>
      </c>
      <c r="N530" s="21">
        <f t="shared" si="66"/>
        <v>0.62381282791897719</v>
      </c>
      <c r="O530" s="21">
        <f t="shared" si="67"/>
        <v>1.4463345892742461</v>
      </c>
      <c r="P530" s="21">
        <f t="shared" si="68"/>
        <v>-0.65101067814094071</v>
      </c>
      <c r="Q530" s="21">
        <f t="shared" si="69"/>
        <v>4.3470991570368511</v>
      </c>
      <c r="R530" s="23">
        <f t="shared" si="70"/>
        <v>0.6667531706161357</v>
      </c>
      <c r="S530" s="23">
        <f t="shared" si="71"/>
        <v>0.65813843949763351</v>
      </c>
      <c r="T530" s="11">
        <f t="shared" si="72"/>
        <v>544990666711</v>
      </c>
    </row>
    <row r="531" spans="1:20">
      <c r="A531" s="154" t="s">
        <v>466</v>
      </c>
      <c r="B531" s="154" t="s">
        <v>2180</v>
      </c>
      <c r="C531" s="154" t="s">
        <v>2058</v>
      </c>
      <c r="D531" s="179">
        <v>361635610</v>
      </c>
      <c r="E531" s="179">
        <v>129554820</v>
      </c>
      <c r="F531" s="179">
        <v>262055370</v>
      </c>
      <c r="G531" s="179">
        <v>294901845</v>
      </c>
      <c r="H531" s="179">
        <v>116475952</v>
      </c>
      <c r="I531" s="179">
        <v>623600684</v>
      </c>
      <c r="J531" s="179">
        <v>2273793631</v>
      </c>
      <c r="K531" s="179">
        <v>2043586420</v>
      </c>
      <c r="L531" s="179">
        <f>VLOOKUP(A531,Sheet1!$A$1:$E$2000,5,FALSE)</f>
        <v>1050571580</v>
      </c>
      <c r="M531" s="21">
        <f t="shared" si="65"/>
        <v>-0.677919019092174</v>
      </c>
      <c r="N531" s="21">
        <f t="shared" si="66"/>
        <v>3.8134116816340757</v>
      </c>
      <c r="O531" s="21">
        <f t="shared" si="67"/>
        <v>7.6767679326701073</v>
      </c>
      <c r="P531" s="21">
        <f t="shared" si="68"/>
        <v>5.9297173098391429</v>
      </c>
      <c r="Q531" s="21">
        <f t="shared" si="69"/>
        <v>8.0196436428353906</v>
      </c>
      <c r="R531" s="23">
        <f t="shared" si="70"/>
        <v>6.9710235462756769</v>
      </c>
      <c r="S531" s="23">
        <f t="shared" si="71"/>
        <v>6.4615715452789209</v>
      </c>
      <c r="T531" s="11">
        <f t="shared" si="72"/>
        <v>5991552315</v>
      </c>
    </row>
    <row r="532" spans="1:20">
      <c r="A532" s="154" t="s">
        <v>467</v>
      </c>
      <c r="B532" s="154" t="s">
        <v>3956</v>
      </c>
      <c r="C532" s="154" t="s">
        <v>2058</v>
      </c>
      <c r="D532" s="179">
        <v>6148978604</v>
      </c>
      <c r="E532" s="179">
        <v>4946258640</v>
      </c>
      <c r="F532" s="179">
        <v>4516774828</v>
      </c>
      <c r="G532" s="179">
        <v>1506403742</v>
      </c>
      <c r="H532" s="179">
        <v>4131617225</v>
      </c>
      <c r="I532" s="179">
        <v>9047365022</v>
      </c>
      <c r="J532" s="179">
        <v>4297912450</v>
      </c>
      <c r="K532" s="179">
        <v>-4415209010</v>
      </c>
      <c r="L532" s="179">
        <f>VLOOKUP(A532,Sheet1!$A$1:$E$2000,5,FALSE)</f>
        <v>10916610256</v>
      </c>
      <c r="M532" s="21">
        <f t="shared" si="65"/>
        <v>-0.32808072834855484</v>
      </c>
      <c r="N532" s="21">
        <f t="shared" si="66"/>
        <v>0.82913302366250707</v>
      </c>
      <c r="O532" s="21">
        <f t="shared" si="67"/>
        <v>-4.845545468488871E-2</v>
      </c>
      <c r="P532" s="21">
        <f t="shared" si="68"/>
        <v>-3.9309599325198703</v>
      </c>
      <c r="Q532" s="21">
        <f t="shared" si="69"/>
        <v>1.6422123980761554</v>
      </c>
      <c r="R532" s="23">
        <f t="shared" si="70"/>
        <v>6.3469311841538617E-2</v>
      </c>
      <c r="S532" s="23">
        <f t="shared" si="71"/>
        <v>0.31425780917662127</v>
      </c>
      <c r="T532" s="11">
        <f t="shared" si="72"/>
        <v>19846678718</v>
      </c>
    </row>
    <row r="533" spans="1:20">
      <c r="A533" s="154" t="s">
        <v>468</v>
      </c>
      <c r="B533" s="154" t="s">
        <v>3940</v>
      </c>
      <c r="C533" s="154" t="s">
        <v>2058</v>
      </c>
      <c r="D533" s="179">
        <v>273311871</v>
      </c>
      <c r="E533" s="179">
        <v>-1587890880</v>
      </c>
      <c r="F533" s="179">
        <v>1766056109</v>
      </c>
      <c r="G533" s="179">
        <v>845251729</v>
      </c>
      <c r="H533" s="179">
        <v>-77270004</v>
      </c>
      <c r="I533" s="179">
        <v>-736568171</v>
      </c>
      <c r="J533" s="179">
        <v>-181528212</v>
      </c>
      <c r="K533" s="179">
        <v>1678475685</v>
      </c>
      <c r="L533" s="179">
        <f>VLOOKUP(A533,Sheet1!$A$1:$E$2000,5,FALSE)</f>
        <v>-6157490491</v>
      </c>
      <c r="M533" s="21">
        <f t="shared" si="65"/>
        <v>-1.282717335757436</v>
      </c>
      <c r="N533" s="21">
        <f t="shared" si="66"/>
        <v>0.53613426446532653</v>
      </c>
      <c r="O533" s="21">
        <f t="shared" si="67"/>
        <v>-1.1027873412825979</v>
      </c>
      <c r="P533" s="21">
        <f t="shared" si="68"/>
        <v>0.98577018823229168</v>
      </c>
      <c r="Q533" s="21">
        <f t="shared" si="69"/>
        <v>-78.687979451897007</v>
      </c>
      <c r="R533" s="23">
        <f t="shared" si="70"/>
        <v>-2.8391765724520748</v>
      </c>
      <c r="S533" s="23">
        <f t="shared" si="71"/>
        <v>-6.7043054106793649</v>
      </c>
      <c r="T533" s="11">
        <f t="shared" si="72"/>
        <v>-5397111189</v>
      </c>
    </row>
    <row r="534" spans="1:20">
      <c r="A534" s="154" t="s">
        <v>469</v>
      </c>
      <c r="B534" s="154" t="s">
        <v>2182</v>
      </c>
      <c r="C534" s="154" t="s">
        <v>2058</v>
      </c>
      <c r="D534" s="179">
        <v>5785433842</v>
      </c>
      <c r="E534" s="179">
        <v>5997030611</v>
      </c>
      <c r="F534" s="179">
        <v>7026587784</v>
      </c>
      <c r="G534" s="179">
        <v>6862707672</v>
      </c>
      <c r="H534" s="179">
        <v>22635723631</v>
      </c>
      <c r="I534" s="179">
        <v>13409433058</v>
      </c>
      <c r="J534" s="179">
        <v>7376427553</v>
      </c>
      <c r="K534" s="179">
        <v>8268377915</v>
      </c>
      <c r="L534" s="179">
        <f>VLOOKUP(A534,Sheet1!$A$1:$E$2000,5,FALSE)</f>
        <v>9137729701</v>
      </c>
      <c r="M534" s="21">
        <f t="shared" si="65"/>
        <v>2.9125369417714966</v>
      </c>
      <c r="N534" s="21">
        <f t="shared" si="66"/>
        <v>1.2360121079595403</v>
      </c>
      <c r="O534" s="21">
        <f t="shared" si="67"/>
        <v>4.9788002335444816E-2</v>
      </c>
      <c r="P534" s="21">
        <f t="shared" si="68"/>
        <v>0.2048273524362936</v>
      </c>
      <c r="Q534" s="21">
        <f t="shared" si="69"/>
        <v>-0.59631378037829874</v>
      </c>
      <c r="R534" s="23">
        <f t="shared" si="70"/>
        <v>-0.32149152037484874</v>
      </c>
      <c r="S534" s="23">
        <f t="shared" si="71"/>
        <v>-0.10183143808337303</v>
      </c>
      <c r="T534" s="11">
        <f t="shared" si="72"/>
        <v>38191968227</v>
      </c>
    </row>
    <row r="535" spans="1:20">
      <c r="A535" s="154" t="s">
        <v>470</v>
      </c>
      <c r="B535" s="154" t="s">
        <v>3746</v>
      </c>
      <c r="C535" s="154" t="s">
        <v>2058</v>
      </c>
      <c r="D535" s="179">
        <v>466361181</v>
      </c>
      <c r="E535" s="179">
        <v>5321880</v>
      </c>
      <c r="F535" s="179">
        <v>63285538</v>
      </c>
      <c r="G535" s="179">
        <v>6357071214</v>
      </c>
      <c r="H535" s="179">
        <v>593005618</v>
      </c>
      <c r="I535" s="179">
        <v>-740582407</v>
      </c>
      <c r="J535" s="179">
        <v>9111573327</v>
      </c>
      <c r="K535" s="179">
        <v>-890299803</v>
      </c>
      <c r="L535" s="179">
        <f>VLOOKUP(A535,Sheet1!$A$1:$E$2000,5,FALSE)</f>
        <v>1440232335</v>
      </c>
      <c r="M535" s="21">
        <f t="shared" si="65"/>
        <v>0.27155870205243349</v>
      </c>
      <c r="N535" s="21">
        <f t="shared" si="66"/>
        <v>-140.1580432102941</v>
      </c>
      <c r="O535" s="21">
        <f t="shared" si="67"/>
        <v>142.9756003496407</v>
      </c>
      <c r="P535" s="21">
        <f t="shared" si="68"/>
        <v>-1.1400487383308398</v>
      </c>
      <c r="Q535" s="21">
        <f t="shared" si="69"/>
        <v>1.4286993095569627</v>
      </c>
      <c r="R535" s="23">
        <f t="shared" si="70"/>
        <v>0.3775854360994611</v>
      </c>
      <c r="S535" s="23">
        <f t="shared" si="71"/>
        <v>0.27102504319096554</v>
      </c>
      <c r="T535" s="11">
        <f t="shared" si="72"/>
        <v>8920923452</v>
      </c>
    </row>
    <row r="536" spans="1:20">
      <c r="A536" s="154" t="s">
        <v>473</v>
      </c>
      <c r="B536" s="154" t="s">
        <v>2185</v>
      </c>
      <c r="C536" s="154" t="s">
        <v>2058</v>
      </c>
      <c r="D536" s="179">
        <v>3628483256</v>
      </c>
      <c r="E536" s="179">
        <v>875384504</v>
      </c>
      <c r="F536" s="179">
        <v>4586336223</v>
      </c>
      <c r="G536" s="179">
        <v>1634161184</v>
      </c>
      <c r="H536" s="179">
        <v>2024594753</v>
      </c>
      <c r="I536" s="179">
        <v>2626927326</v>
      </c>
      <c r="J536" s="179">
        <v>1584778271</v>
      </c>
      <c r="K536" s="179">
        <v>12495337</v>
      </c>
      <c r="L536" s="179">
        <f>VLOOKUP(A536,Sheet1!$A$1:$E$2000,5,FALSE)</f>
        <v>0</v>
      </c>
      <c r="M536" s="21">
        <f t="shared" si="65"/>
        <v>-0.44202725762833173</v>
      </c>
      <c r="N536" s="21">
        <f t="shared" si="66"/>
        <v>2.0008839704112469</v>
      </c>
      <c r="O536" s="21">
        <f t="shared" si="67"/>
        <v>-0.6544565871441127</v>
      </c>
      <c r="P536" s="21">
        <f t="shared" si="68"/>
        <v>-0.99235366919595125</v>
      </c>
      <c r="Q536" s="21">
        <f t="shared" si="69"/>
        <v>-1</v>
      </c>
      <c r="R536" s="23">
        <f t="shared" si="70"/>
        <v>-0.8062758333073623</v>
      </c>
      <c r="S536" s="23">
        <f t="shared" si="71"/>
        <v>-0.536844280225659</v>
      </c>
      <c r="T536" s="11">
        <f t="shared" si="72"/>
        <v>4224200934</v>
      </c>
    </row>
    <row r="537" spans="1:20">
      <c r="A537" s="154" t="s">
        <v>474</v>
      </c>
      <c r="B537" s="154" t="s">
        <v>2186</v>
      </c>
      <c r="C537" s="154" t="s">
        <v>2058</v>
      </c>
      <c r="D537" s="179">
        <v>-775401975</v>
      </c>
      <c r="E537" s="179">
        <v>-1245732415</v>
      </c>
      <c r="F537" s="179">
        <v>1077054356</v>
      </c>
      <c r="G537" s="179">
        <v>230493830</v>
      </c>
      <c r="H537" s="179">
        <v>290405168</v>
      </c>
      <c r="I537" s="179">
        <v>-1653734702</v>
      </c>
      <c r="J537" s="179">
        <v>-356661710</v>
      </c>
      <c r="K537" s="179">
        <v>2029254151</v>
      </c>
      <c r="L537" s="179">
        <f>VLOOKUP(A537,Sheet1!$A$1:$E$2000,5,FALSE)</f>
        <v>-909050241</v>
      </c>
      <c r="M537" s="21">
        <f t="shared" si="65"/>
        <v>1.3745220896554977</v>
      </c>
      <c r="N537" s="21">
        <f t="shared" si="66"/>
        <v>-0.32752000516900737</v>
      </c>
      <c r="O537" s="21">
        <f t="shared" si="67"/>
        <v>-1.3311455062719231</v>
      </c>
      <c r="P537" s="21">
        <f t="shared" si="68"/>
        <v>7.8039413072358599</v>
      </c>
      <c r="Q537" s="21">
        <f t="shared" si="69"/>
        <v>-4.1302825884971854</v>
      </c>
      <c r="R537" s="23">
        <f t="shared" si="70"/>
        <v>-0.52217491324843768</v>
      </c>
      <c r="S537" s="23">
        <f t="shared" si="71"/>
        <v>-3.5273696235305305</v>
      </c>
      <c r="T537" s="11">
        <f t="shared" si="72"/>
        <v>-890192502</v>
      </c>
    </row>
    <row r="538" spans="1:20">
      <c r="A538" s="154" t="s">
        <v>3719</v>
      </c>
      <c r="B538" s="154" t="s">
        <v>4133</v>
      </c>
      <c r="C538" s="154" t="s">
        <v>2058</v>
      </c>
      <c r="D538" s="179">
        <v>333940896608</v>
      </c>
      <c r="E538" s="179">
        <v>178205995810</v>
      </c>
      <c r="F538" s="179">
        <v>26565678807</v>
      </c>
      <c r="G538" s="179">
        <v>140457642161</v>
      </c>
      <c r="H538" s="179">
        <v>31760948361</v>
      </c>
      <c r="I538" s="179">
        <v>36668594521</v>
      </c>
      <c r="J538" s="179">
        <v>1358011552391</v>
      </c>
      <c r="K538" s="179">
        <v>7075644687361</v>
      </c>
      <c r="L538" s="179">
        <f>VLOOKUP(A538,Sheet1!$A$1:$E$2000,5,FALSE)</f>
        <v>284892837499</v>
      </c>
      <c r="M538" s="21">
        <f t="shared" si="65"/>
        <v>-0.90489051001655862</v>
      </c>
      <c r="N538" s="21">
        <f t="shared" si="66"/>
        <v>-0.79423478792433344</v>
      </c>
      <c r="O538" s="21">
        <f t="shared" si="67"/>
        <v>50.119023242619605</v>
      </c>
      <c r="P538" s="21">
        <f t="shared" si="68"/>
        <v>49.375647622295418</v>
      </c>
      <c r="Q538" s="21">
        <f t="shared" si="69"/>
        <v>7.9699096595247285</v>
      </c>
      <c r="R538" s="23">
        <f t="shared" si="70"/>
        <v>42.859351178443973</v>
      </c>
      <c r="S538" s="23">
        <f t="shared" si="71"/>
        <v>22.223988737597416</v>
      </c>
      <c r="T538" s="11">
        <f t="shared" si="72"/>
        <v>8755217671772</v>
      </c>
    </row>
    <row r="539" spans="1:20">
      <c r="A539" s="154" t="s">
        <v>477</v>
      </c>
      <c r="B539" s="154" t="s">
        <v>2188</v>
      </c>
      <c r="C539" s="154" t="s">
        <v>2058</v>
      </c>
      <c r="D539" s="179">
        <v>4124529276</v>
      </c>
      <c r="E539" s="179">
        <v>895243922</v>
      </c>
      <c r="F539" s="179">
        <v>2289157761</v>
      </c>
      <c r="G539" s="179">
        <v>3042713921</v>
      </c>
      <c r="H539" s="179">
        <v>525736242</v>
      </c>
      <c r="I539" s="179">
        <v>-250099485</v>
      </c>
      <c r="J539" s="179">
        <v>8615773197</v>
      </c>
      <c r="K539" s="179">
        <v>2250065901</v>
      </c>
      <c r="L539" s="179">
        <f>VLOOKUP(A539,Sheet1!$A$1:$E$2000,5,FALSE)</f>
        <v>205735948</v>
      </c>
      <c r="M539" s="21">
        <f t="shared" si="65"/>
        <v>-0.87253424407503222</v>
      </c>
      <c r="N539" s="21">
        <f t="shared" si="66"/>
        <v>-1.2793646277332671</v>
      </c>
      <c r="O539" s="21">
        <f t="shared" si="67"/>
        <v>2.7637306365622742</v>
      </c>
      <c r="P539" s="21">
        <f t="shared" si="68"/>
        <v>-0.2605069160558785</v>
      </c>
      <c r="Q539" s="21">
        <f t="shared" si="69"/>
        <v>-0.60867079047595885</v>
      </c>
      <c r="R539" s="23">
        <f t="shared" si="70"/>
        <v>0.89011883172261297</v>
      </c>
      <c r="S539" s="23">
        <f t="shared" si="71"/>
        <v>0.60250451332054888</v>
      </c>
      <c r="T539" s="11">
        <f t="shared" si="72"/>
        <v>10821475561</v>
      </c>
    </row>
    <row r="540" spans="1:20">
      <c r="A540" s="154" t="s">
        <v>1253</v>
      </c>
      <c r="B540" s="154" t="s">
        <v>2920</v>
      </c>
      <c r="C540" s="154" t="s">
        <v>2058</v>
      </c>
      <c r="D540" s="179">
        <v>72743884566</v>
      </c>
      <c r="E540" s="179">
        <v>478578969300</v>
      </c>
      <c r="F540" s="179">
        <v>255545155965</v>
      </c>
      <c r="G540" s="179">
        <v>468962455870</v>
      </c>
      <c r="H540" s="179">
        <v>330919155952</v>
      </c>
      <c r="I540" s="179">
        <v>510519760024</v>
      </c>
      <c r="J540" s="179">
        <v>594780257161</v>
      </c>
      <c r="K540" s="179">
        <v>534028128814</v>
      </c>
      <c r="L540" s="179">
        <f>VLOOKUP(A540,Sheet1!$A$1:$E$2000,5,FALSE)</f>
        <v>978605344555</v>
      </c>
      <c r="M540" s="21">
        <f t="shared" si="65"/>
        <v>3.5490993219060147</v>
      </c>
      <c r="N540" s="21">
        <f t="shared" si="66"/>
        <v>6.674089914715356E-2</v>
      </c>
      <c r="O540" s="21">
        <f t="shared" si="67"/>
        <v>1.3274957215094398</v>
      </c>
      <c r="P540" s="21">
        <f t="shared" si="68"/>
        <v>0.13874388478133676</v>
      </c>
      <c r="Q540" s="21">
        <f t="shared" si="69"/>
        <v>1.957233895208373</v>
      </c>
      <c r="R540" s="23">
        <f t="shared" si="70"/>
        <v>0.99674083967832983</v>
      </c>
      <c r="S540" s="23">
        <f t="shared" si="71"/>
        <v>0.70659954344455356</v>
      </c>
      <c r="T540" s="11">
        <f t="shared" si="72"/>
        <v>2617933490554</v>
      </c>
    </row>
    <row r="541" spans="1:20">
      <c r="A541" s="154" t="s">
        <v>478</v>
      </c>
      <c r="B541" s="154" t="s">
        <v>2189</v>
      </c>
      <c r="C541" s="154" t="s">
        <v>2058</v>
      </c>
      <c r="D541" s="179">
        <v>11048504139</v>
      </c>
      <c r="E541" s="179">
        <v>20302447879</v>
      </c>
      <c r="F541" s="179">
        <v>4466599448</v>
      </c>
      <c r="G541" s="179">
        <v>14823753185</v>
      </c>
      <c r="H541" s="179">
        <v>11132830713</v>
      </c>
      <c r="I541" s="179">
        <v>3672556161</v>
      </c>
      <c r="J541" s="179">
        <v>2492052702</v>
      </c>
      <c r="K541" s="179">
        <v>707454156</v>
      </c>
      <c r="L541" s="179">
        <f>VLOOKUP(A541,Sheet1!$A$1:$E$2000,5,FALSE)</f>
        <v>0</v>
      </c>
      <c r="M541" s="21">
        <f t="shared" si="65"/>
        <v>7.6323973760698072E-3</v>
      </c>
      <c r="N541" s="21">
        <f t="shared" si="66"/>
        <v>-0.81910771632622992</v>
      </c>
      <c r="O541" s="21">
        <f t="shared" si="67"/>
        <v>-0.44206935701031769</v>
      </c>
      <c r="P541" s="21">
        <f t="shared" si="68"/>
        <v>-0.95227563848567953</v>
      </c>
      <c r="Q541" s="21">
        <f t="shared" si="69"/>
        <v>-1</v>
      </c>
      <c r="R541" s="23">
        <f t="shared" si="70"/>
        <v>-0.89483326509220584</v>
      </c>
      <c r="S541" s="23">
        <f t="shared" si="71"/>
        <v>-0.86452483974978866</v>
      </c>
      <c r="T541" s="11">
        <f t="shared" si="72"/>
        <v>6872063019</v>
      </c>
    </row>
    <row r="542" spans="1:20">
      <c r="A542" s="154" t="s">
        <v>481</v>
      </c>
      <c r="B542" s="154" t="s">
        <v>2192</v>
      </c>
      <c r="C542" s="154" t="s">
        <v>2058</v>
      </c>
      <c r="D542" s="179">
        <v>4025566517</v>
      </c>
      <c r="E542" s="179">
        <v>4826787955</v>
      </c>
      <c r="F542" s="179">
        <v>7200464266</v>
      </c>
      <c r="G542" s="179">
        <v>1114118050</v>
      </c>
      <c r="H542" s="179">
        <v>8493105925</v>
      </c>
      <c r="I542" s="179">
        <v>5025093451</v>
      </c>
      <c r="J542" s="179">
        <v>7494860429</v>
      </c>
      <c r="K542" s="179">
        <v>1118294151</v>
      </c>
      <c r="L542" s="179">
        <f>VLOOKUP(A542,Sheet1!$A$1:$E$2000,5,FALSE)</f>
        <v>1510358905</v>
      </c>
      <c r="M542" s="21">
        <f t="shared" si="65"/>
        <v>1.1097914763384347</v>
      </c>
      <c r="N542" s="21">
        <f t="shared" si="66"/>
        <v>4.1084360417071607E-2</v>
      </c>
      <c r="O542" s="21">
        <f t="shared" si="67"/>
        <v>4.0885719604236419E-2</v>
      </c>
      <c r="P542" s="21">
        <f t="shared" si="68"/>
        <v>3.7483469547953201E-3</v>
      </c>
      <c r="Q542" s="21">
        <f t="shared" si="69"/>
        <v>-0.8221664820458483</v>
      </c>
      <c r="R542" s="23">
        <f t="shared" si="70"/>
        <v>-0.39768555081209161</v>
      </c>
      <c r="S542" s="23">
        <f t="shared" si="71"/>
        <v>-0.29979321899178557</v>
      </c>
      <c r="T542" s="11">
        <f t="shared" si="72"/>
        <v>15148606936</v>
      </c>
    </row>
    <row r="543" spans="1:20">
      <c r="A543" s="154" t="s">
        <v>482</v>
      </c>
      <c r="B543" s="154" t="s">
        <v>2193</v>
      </c>
      <c r="C543" s="154" t="s">
        <v>2058</v>
      </c>
      <c r="D543" s="179">
        <v>10002973030</v>
      </c>
      <c r="E543" s="179">
        <v>10914612590</v>
      </c>
      <c r="F543" s="179">
        <v>92033422219</v>
      </c>
      <c r="G543" s="179">
        <v>91587760639</v>
      </c>
      <c r="H543" s="179">
        <v>12566099542</v>
      </c>
      <c r="I543" s="179">
        <v>19464939302</v>
      </c>
      <c r="J543" s="179">
        <v>19559940946</v>
      </c>
      <c r="K543" s="179">
        <v>117833237294</v>
      </c>
      <c r="L543" s="179">
        <f>VLOOKUP(A543,Sheet1!$A$1:$E$2000,5,FALSE)</f>
        <v>12558625510</v>
      </c>
      <c r="M543" s="21">
        <f t="shared" si="65"/>
        <v>0.25623647132836469</v>
      </c>
      <c r="N543" s="21">
        <f t="shared" si="66"/>
        <v>0.78338343587511616</v>
      </c>
      <c r="O543" s="21">
        <f t="shared" si="67"/>
        <v>-0.78746915550466279</v>
      </c>
      <c r="P543" s="21">
        <f t="shared" si="68"/>
        <v>0.28656096045899088</v>
      </c>
      <c r="Q543" s="21">
        <f t="shared" si="69"/>
        <v>-5.9477739890722247E-4</v>
      </c>
      <c r="R543" s="23">
        <f t="shared" si="70"/>
        <v>-0.23567011115293374</v>
      </c>
      <c r="S543" s="23">
        <f t="shared" si="71"/>
        <v>-0.18196430283662857</v>
      </c>
      <c r="T543" s="11">
        <f t="shared" si="72"/>
        <v>169416743052</v>
      </c>
    </row>
    <row r="544" spans="1:20">
      <c r="A544" s="154" t="s">
        <v>2195</v>
      </c>
      <c r="B544" s="154" t="s">
        <v>3500</v>
      </c>
      <c r="C544" s="154" t="s">
        <v>2058</v>
      </c>
      <c r="D544" s="179">
        <v>371870372</v>
      </c>
      <c r="E544" s="179">
        <v>2029585517</v>
      </c>
      <c r="F544" s="179">
        <v>2173584757</v>
      </c>
      <c r="G544" s="179">
        <v>38011200752</v>
      </c>
      <c r="H544" s="179">
        <v>14027122</v>
      </c>
      <c r="I544" s="179">
        <v>4119508914</v>
      </c>
      <c r="J544" s="179">
        <v>59419031547</v>
      </c>
      <c r="K544" s="179">
        <v>254016306023</v>
      </c>
      <c r="L544" s="179">
        <f>VLOOKUP(A544,Sheet1!$A$1:$E$2000,5,FALSE)</f>
        <v>23975882797</v>
      </c>
      <c r="M544" s="21">
        <f t="shared" si="65"/>
        <v>-0.96227953863450033</v>
      </c>
      <c r="N544" s="21">
        <f t="shared" si="66"/>
        <v>1.0297291636615478</v>
      </c>
      <c r="O544" s="21">
        <f t="shared" si="67"/>
        <v>26.33688270293662</v>
      </c>
      <c r="P544" s="21">
        <f t="shared" si="68"/>
        <v>5.6826698709231032</v>
      </c>
      <c r="Q544" s="21">
        <f t="shared" si="69"/>
        <v>1708.2517479351786</v>
      </c>
      <c r="R544" s="23">
        <f t="shared" si="70"/>
        <v>7.3935618562723313</v>
      </c>
      <c r="S544" s="23">
        <f t="shared" si="71"/>
        <v>7.087702689645484</v>
      </c>
      <c r="T544" s="11">
        <f t="shared" si="72"/>
        <v>341530729281</v>
      </c>
    </row>
    <row r="545" spans="1:20">
      <c r="A545" s="154" t="s">
        <v>487</v>
      </c>
      <c r="B545" s="154" t="s">
        <v>2199</v>
      </c>
      <c r="C545" s="154" t="s">
        <v>2058</v>
      </c>
      <c r="D545" s="179">
        <v>52481483034</v>
      </c>
      <c r="E545" s="179">
        <v>67303165130</v>
      </c>
      <c r="F545" s="179">
        <v>32679168574</v>
      </c>
      <c r="G545" s="179">
        <v>16207351651</v>
      </c>
      <c r="H545" s="179">
        <v>71756528528</v>
      </c>
      <c r="I545" s="179">
        <v>51279541808</v>
      </c>
      <c r="J545" s="179">
        <v>20074302798</v>
      </c>
      <c r="K545" s="179">
        <v>21116593948</v>
      </c>
      <c r="L545" s="179">
        <f>VLOOKUP(A545,Sheet1!$A$1:$E$2000,5,FALSE)</f>
        <v>36982360397</v>
      </c>
      <c r="M545" s="21">
        <f t="shared" si="65"/>
        <v>0.36727326248598402</v>
      </c>
      <c r="N545" s="21">
        <f t="shared" si="66"/>
        <v>-0.23808127435090809</v>
      </c>
      <c r="O545" s="21">
        <f t="shared" si="67"/>
        <v>-0.38571562025689377</v>
      </c>
      <c r="P545" s="21">
        <f t="shared" si="68"/>
        <v>0.30290218924799461</v>
      </c>
      <c r="Q545" s="21">
        <f t="shared" si="69"/>
        <v>-0.48461330062017738</v>
      </c>
      <c r="R545" s="23">
        <f t="shared" si="70"/>
        <v>-0.35202850101169975</v>
      </c>
      <c r="S545" s="23">
        <f t="shared" si="71"/>
        <v>-0.31122422592887788</v>
      </c>
      <c r="T545" s="11">
        <f t="shared" si="72"/>
        <v>129452798951</v>
      </c>
    </row>
    <row r="546" spans="1:20">
      <c r="A546" s="154" t="s">
        <v>488</v>
      </c>
      <c r="B546" s="154" t="s">
        <v>4170</v>
      </c>
      <c r="C546" s="154" t="s">
        <v>2058</v>
      </c>
      <c r="D546" s="179">
        <v>-654426790</v>
      </c>
      <c r="E546" s="179">
        <v>279516574</v>
      </c>
      <c r="F546" s="179">
        <v>1461174468</v>
      </c>
      <c r="G546" s="179">
        <v>2296811224</v>
      </c>
      <c r="H546" s="179">
        <v>5617037687</v>
      </c>
      <c r="I546" s="179">
        <v>2419388358</v>
      </c>
      <c r="J546" s="179">
        <v>5154930846</v>
      </c>
      <c r="K546" s="179">
        <v>5785165233</v>
      </c>
      <c r="L546" s="179">
        <f>VLOOKUP(A546,Sheet1!$A$1:$E$2000,5,FALSE)</f>
        <v>4629600292</v>
      </c>
      <c r="M546" s="21">
        <f t="shared" si="65"/>
        <v>9.5831414190730175</v>
      </c>
      <c r="N546" s="21">
        <f t="shared" si="66"/>
        <v>7.6556168150515465</v>
      </c>
      <c r="O546" s="21">
        <f t="shared" si="67"/>
        <v>2.5279365735536516</v>
      </c>
      <c r="P546" s="21">
        <f t="shared" si="68"/>
        <v>1.5187813315039773</v>
      </c>
      <c r="Q546" s="21">
        <f t="shared" si="69"/>
        <v>-0.17579326506662266</v>
      </c>
      <c r="R546" s="23">
        <f t="shared" si="70"/>
        <v>0.66076347136115232</v>
      </c>
      <c r="S546" s="23">
        <f t="shared" si="71"/>
        <v>0.86327725780555387</v>
      </c>
      <c r="T546" s="11">
        <f t="shared" si="72"/>
        <v>17989084729</v>
      </c>
    </row>
    <row r="547" spans="1:20">
      <c r="A547" s="154" t="s">
        <v>489</v>
      </c>
      <c r="B547" s="154" t="s">
        <v>2201</v>
      </c>
      <c r="C547" s="154" t="s">
        <v>2058</v>
      </c>
      <c r="D547" s="179">
        <v>4080877</v>
      </c>
      <c r="E547" s="179">
        <v>10160647</v>
      </c>
      <c r="F547" s="179">
        <v>1553105</v>
      </c>
      <c r="G547" s="179">
        <v>70739612</v>
      </c>
      <c r="H547" s="179">
        <v>18006748</v>
      </c>
      <c r="I547" s="179">
        <v>4693264</v>
      </c>
      <c r="J547" s="179">
        <v>4340150</v>
      </c>
      <c r="K547" s="179">
        <v>127189563</v>
      </c>
      <c r="L547" s="179">
        <f>VLOOKUP(A547,Sheet1!$A$1:$E$2000,5,FALSE)</f>
        <v>5453327</v>
      </c>
      <c r="M547" s="21">
        <f t="shared" si="65"/>
        <v>3.4124701626635647</v>
      </c>
      <c r="N547" s="21">
        <f t="shared" si="66"/>
        <v>-0.53809398161357247</v>
      </c>
      <c r="O547" s="21">
        <f t="shared" si="67"/>
        <v>1.7944987621570982</v>
      </c>
      <c r="P547" s="21">
        <f t="shared" si="68"/>
        <v>0.79799633336976739</v>
      </c>
      <c r="Q547" s="21">
        <f t="shared" si="69"/>
        <v>-0.69715092364262554</v>
      </c>
      <c r="R547" s="23">
        <f t="shared" si="70"/>
        <v>0.51698617483503362</v>
      </c>
      <c r="S547" s="23">
        <f t="shared" si="71"/>
        <v>0.41027419917668428</v>
      </c>
      <c r="T547" s="11">
        <f t="shared" si="72"/>
        <v>141676304</v>
      </c>
    </row>
    <row r="548" spans="1:20">
      <c r="A548" s="154" t="s">
        <v>491</v>
      </c>
      <c r="B548" s="154" t="s">
        <v>2203</v>
      </c>
      <c r="C548" s="154" t="s">
        <v>2058</v>
      </c>
      <c r="D548" s="179">
        <v>177663724</v>
      </c>
      <c r="E548" s="179">
        <v>1648555992</v>
      </c>
      <c r="F548" s="179">
        <v>1963461904</v>
      </c>
      <c r="G548" s="179">
        <v>3129271381</v>
      </c>
      <c r="H548" s="179">
        <v>1014423161</v>
      </c>
      <c r="I548" s="179">
        <v>1224996403</v>
      </c>
      <c r="J548" s="179">
        <v>3738806793</v>
      </c>
      <c r="K548" s="179">
        <v>22579519936</v>
      </c>
      <c r="L548" s="179">
        <f>VLOOKUP(A548,Sheet1!$A$1:$E$2000,5,FALSE)</f>
        <v>935457434</v>
      </c>
      <c r="M548" s="21">
        <f t="shared" si="65"/>
        <v>4.7097934128635064</v>
      </c>
      <c r="N548" s="21">
        <f t="shared" si="66"/>
        <v>-0.25692763306519223</v>
      </c>
      <c r="O548" s="21">
        <f t="shared" si="67"/>
        <v>0.90419115613256129</v>
      </c>
      <c r="P548" s="21">
        <f t="shared" si="68"/>
        <v>6.215583817081539</v>
      </c>
      <c r="Q548" s="21">
        <f t="shared" si="69"/>
        <v>-7.7842985093279041E-2</v>
      </c>
      <c r="R548" s="23">
        <f t="shared" si="70"/>
        <v>3.4625980035029875</v>
      </c>
      <c r="S548" s="23">
        <f t="shared" si="71"/>
        <v>2.6719747919565657</v>
      </c>
      <c r="T548" s="11">
        <f t="shared" si="72"/>
        <v>28478780566</v>
      </c>
    </row>
    <row r="549" spans="1:20">
      <c r="A549" s="154" t="s">
        <v>492</v>
      </c>
      <c r="B549" s="154" t="s">
        <v>2204</v>
      </c>
      <c r="C549" s="154" t="s">
        <v>2058</v>
      </c>
      <c r="D549" s="179">
        <v>17382633927</v>
      </c>
      <c r="E549" s="179">
        <v>10140748233</v>
      </c>
      <c r="F549" s="179">
        <v>11483954997</v>
      </c>
      <c r="G549" s="179">
        <v>20459465368</v>
      </c>
      <c r="H549" s="179">
        <v>37181326849</v>
      </c>
      <c r="I549" s="179">
        <v>67194037850</v>
      </c>
      <c r="J549" s="179">
        <v>18004553114</v>
      </c>
      <c r="K549" s="179">
        <v>28256358845</v>
      </c>
      <c r="L549" s="179">
        <f>VLOOKUP(A549,Sheet1!$A$1:$E$2000,5,FALSE)</f>
        <v>19644500358</v>
      </c>
      <c r="M549" s="21">
        <f t="shared" si="65"/>
        <v>1.1389926869050149</v>
      </c>
      <c r="N549" s="21">
        <f t="shared" si="66"/>
        <v>5.6261420070895074</v>
      </c>
      <c r="O549" s="21">
        <f t="shared" si="67"/>
        <v>0.56780073752495563</v>
      </c>
      <c r="P549" s="21">
        <f t="shared" si="68"/>
        <v>0.38108979568913237</v>
      </c>
      <c r="Q549" s="21">
        <f t="shared" si="69"/>
        <v>-0.4716568228514324</v>
      </c>
      <c r="R549" s="23">
        <f t="shared" si="70"/>
        <v>-4.6572827051843173E-2</v>
      </c>
      <c r="S549" s="23">
        <f t="shared" si="71"/>
        <v>0.67916001049908892</v>
      </c>
      <c r="T549" s="11">
        <f t="shared" si="72"/>
        <v>133099450167</v>
      </c>
    </row>
    <row r="550" spans="1:20">
      <c r="A550" s="154" t="s">
        <v>493</v>
      </c>
      <c r="B550" s="154" t="s">
        <v>2205</v>
      </c>
      <c r="C550" s="154" t="s">
        <v>2058</v>
      </c>
      <c r="D550" s="179">
        <v>713783993</v>
      </c>
      <c r="E550" s="179">
        <v>-1698611016</v>
      </c>
      <c r="F550" s="179">
        <v>-228211219</v>
      </c>
      <c r="G550" s="179">
        <v>1198604575</v>
      </c>
      <c r="H550" s="179">
        <v>289955681</v>
      </c>
      <c r="I550" s="179">
        <v>983175482</v>
      </c>
      <c r="J550" s="179">
        <v>7515538776</v>
      </c>
      <c r="K550" s="179">
        <v>13937449404</v>
      </c>
      <c r="L550" s="179">
        <f>VLOOKUP(A550,Sheet1!$A$1:$E$2000,5,FALSE)</f>
        <v>-1333756737</v>
      </c>
      <c r="M550" s="21">
        <f t="shared" si="65"/>
        <v>-0.5937767113810859</v>
      </c>
      <c r="N550" s="21">
        <f t="shared" si="66"/>
        <v>1.5788114363671359</v>
      </c>
      <c r="O550" s="21">
        <f t="shared" si="67"/>
        <v>33.932380839699206</v>
      </c>
      <c r="P550" s="21">
        <f t="shared" si="68"/>
        <v>10.628062911406792</v>
      </c>
      <c r="Q550" s="21">
        <f t="shared" si="69"/>
        <v>-5.5998641323395901</v>
      </c>
      <c r="R550" s="23">
        <f t="shared" si="70"/>
        <v>14.963221974517207</v>
      </c>
      <c r="S550" s="23">
        <f t="shared" si="71"/>
        <v>-49.150211371632579</v>
      </c>
      <c r="T550" s="11">
        <f t="shared" si="72"/>
        <v>21102406925</v>
      </c>
    </row>
    <row r="551" spans="1:20">
      <c r="A551" s="154" t="s">
        <v>497</v>
      </c>
      <c r="B551" s="154" t="s">
        <v>4201</v>
      </c>
      <c r="C551" s="154" t="s">
        <v>2058</v>
      </c>
      <c r="D551" s="179">
        <v>5409470117</v>
      </c>
      <c r="E551" s="179">
        <v>26069363216</v>
      </c>
      <c r="F551" s="179">
        <v>7659202602</v>
      </c>
      <c r="G551" s="179">
        <v>9848091839</v>
      </c>
      <c r="H551" s="179">
        <v>8093947248</v>
      </c>
      <c r="I551" s="179">
        <v>12030625368</v>
      </c>
      <c r="J551" s="179">
        <v>21935963857</v>
      </c>
      <c r="K551" s="179">
        <v>11180552994</v>
      </c>
      <c r="L551" s="179">
        <f>VLOOKUP(A551,Sheet1!$A$1:$E$2000,5,FALSE)</f>
        <v>18643686344</v>
      </c>
      <c r="M551" s="21">
        <f t="shared" si="65"/>
        <v>0.49625509947151075</v>
      </c>
      <c r="N551" s="21">
        <f t="shared" si="66"/>
        <v>-0.53851479729983442</v>
      </c>
      <c r="O551" s="21">
        <f t="shared" si="67"/>
        <v>1.8640009929064938</v>
      </c>
      <c r="P551" s="21">
        <f t="shared" si="68"/>
        <v>0.13530145502129085</v>
      </c>
      <c r="Q551" s="21">
        <f t="shared" si="69"/>
        <v>1.3034109035744978</v>
      </c>
      <c r="R551" s="23">
        <f t="shared" si="70"/>
        <v>1.021784873709451</v>
      </c>
      <c r="S551" s="23">
        <f t="shared" si="71"/>
        <v>0.23456709439117018</v>
      </c>
      <c r="T551" s="11">
        <f t="shared" si="72"/>
        <v>63790828563</v>
      </c>
    </row>
    <row r="552" spans="1:20">
      <c r="A552" s="154" t="s">
        <v>498</v>
      </c>
      <c r="B552" s="154" t="s">
        <v>2210</v>
      </c>
      <c r="C552" s="154" t="s">
        <v>2058</v>
      </c>
      <c r="D552" s="179">
        <v>1927833447</v>
      </c>
      <c r="E552" s="179">
        <v>3777252940</v>
      </c>
      <c r="F552" s="179">
        <v>1455701058</v>
      </c>
      <c r="G552" s="179">
        <v>144770014</v>
      </c>
      <c r="H552" s="179">
        <v>1343515078</v>
      </c>
      <c r="I552" s="179">
        <v>3752088081</v>
      </c>
      <c r="J552" s="179">
        <v>1978005495</v>
      </c>
      <c r="K552" s="179">
        <v>1574625346</v>
      </c>
      <c r="L552" s="179">
        <f>VLOOKUP(A552,Sheet1!$A$1:$E$2000,5,FALSE)</f>
        <v>2185197761</v>
      </c>
      <c r="M552" s="21">
        <f t="shared" si="65"/>
        <v>-0.30309587682965439</v>
      </c>
      <c r="N552" s="21">
        <f t="shared" si="66"/>
        <v>-6.6622117712879453E-3</v>
      </c>
      <c r="O552" s="21">
        <f t="shared" si="67"/>
        <v>0.35879924255712126</v>
      </c>
      <c r="P552" s="21">
        <f t="shared" si="68"/>
        <v>9.8767368496628034</v>
      </c>
      <c r="Q552" s="21">
        <f t="shared" si="69"/>
        <v>0.6264780327236491</v>
      </c>
      <c r="R552" s="23">
        <f t="shared" si="70"/>
        <v>0.94899986265220715</v>
      </c>
      <c r="S552" s="23">
        <f t="shared" si="71"/>
        <v>0.41192963915229508</v>
      </c>
      <c r="T552" s="11">
        <f t="shared" si="72"/>
        <v>9489916683</v>
      </c>
    </row>
    <row r="553" spans="1:20">
      <c r="A553" s="154" t="s">
        <v>684</v>
      </c>
      <c r="B553" s="154" t="s">
        <v>2211</v>
      </c>
      <c r="C553" s="154" t="s">
        <v>2058</v>
      </c>
      <c r="D553" s="179">
        <v>524823746</v>
      </c>
      <c r="E553" s="179">
        <v>-8603700570</v>
      </c>
      <c r="F553" s="179">
        <v>16262103996</v>
      </c>
      <c r="G553" s="179">
        <v>19859063251</v>
      </c>
      <c r="H553" s="179">
        <v>5675751832</v>
      </c>
      <c r="I553" s="179">
        <v>1904591664</v>
      </c>
      <c r="J553" s="179">
        <v>5657348774</v>
      </c>
      <c r="K553" s="179">
        <v>8356540323</v>
      </c>
      <c r="L553" s="179">
        <f>VLOOKUP(A553,Sheet1!$A$1:$E$2000,5,FALSE)</f>
        <v>391683850</v>
      </c>
      <c r="M553" s="21">
        <f t="shared" si="65"/>
        <v>9.8145865640766949</v>
      </c>
      <c r="N553" s="21">
        <f t="shared" si="66"/>
        <v>1.2213688921998362</v>
      </c>
      <c r="O553" s="21">
        <f t="shared" si="67"/>
        <v>-0.65211458644025755</v>
      </c>
      <c r="P553" s="21">
        <f t="shared" si="68"/>
        <v>-0.57920772911687024</v>
      </c>
      <c r="Q553" s="21">
        <f t="shared" si="69"/>
        <v>-0.9309899619303863</v>
      </c>
      <c r="R553" s="23">
        <f t="shared" si="70"/>
        <v>-0.65534366492965312</v>
      </c>
      <c r="S553" s="23">
        <f t="shared" si="71"/>
        <v>-0.50862961340800172</v>
      </c>
      <c r="T553" s="11">
        <f t="shared" si="72"/>
        <v>16310164611</v>
      </c>
    </row>
    <row r="554" spans="1:20">
      <c r="A554" s="154" t="s">
        <v>637</v>
      </c>
      <c r="B554" s="154" t="s">
        <v>2212</v>
      </c>
      <c r="C554" s="154" t="s">
        <v>2058</v>
      </c>
      <c r="D554" s="179">
        <v>182570932491</v>
      </c>
      <c r="E554" s="179">
        <v>216719684972</v>
      </c>
      <c r="F554" s="179">
        <v>178930922544</v>
      </c>
      <c r="G554" s="179">
        <v>165331582558</v>
      </c>
      <c r="H554" s="179">
        <v>269021691982</v>
      </c>
      <c r="I554" s="179">
        <v>221054791203</v>
      </c>
      <c r="J554" s="179">
        <v>332626637714</v>
      </c>
      <c r="K554" s="179">
        <v>308169876160</v>
      </c>
      <c r="L554" s="179">
        <f>VLOOKUP(A554,Sheet1!$A$1:$E$2000,5,FALSE)</f>
        <v>291628369325</v>
      </c>
      <c r="M554" s="21">
        <f t="shared" si="65"/>
        <v>0.4735187486390347</v>
      </c>
      <c r="N554" s="21">
        <f t="shared" si="66"/>
        <v>2.0003287802675112E-2</v>
      </c>
      <c r="O554" s="21">
        <f t="shared" si="67"/>
        <v>0.85896676205984168</v>
      </c>
      <c r="P554" s="21">
        <f t="shared" si="68"/>
        <v>0.86395044063581061</v>
      </c>
      <c r="Q554" s="21">
        <f t="shared" si="69"/>
        <v>8.4032916366136717E-2</v>
      </c>
      <c r="R554" s="23">
        <f t="shared" si="70"/>
        <v>0.52037976460575275</v>
      </c>
      <c r="S554" s="23">
        <f t="shared" si="71"/>
        <v>0.38972804746975287</v>
      </c>
      <c r="T554" s="11">
        <f t="shared" si="72"/>
        <v>1153479674402</v>
      </c>
    </row>
    <row r="555" spans="1:20">
      <c r="A555" s="154" t="s">
        <v>499</v>
      </c>
      <c r="B555" s="154" t="s">
        <v>2213</v>
      </c>
      <c r="C555" s="154" t="s">
        <v>2058</v>
      </c>
      <c r="D555" s="179">
        <v>-1030303603</v>
      </c>
      <c r="E555" s="179">
        <v>1190108496</v>
      </c>
      <c r="F555" s="179">
        <v>651335490</v>
      </c>
      <c r="G555" s="179">
        <v>739864133</v>
      </c>
      <c r="H555" s="179">
        <v>1567455191</v>
      </c>
      <c r="I555" s="179">
        <v>919461908</v>
      </c>
      <c r="J555" s="179">
        <v>384963050</v>
      </c>
      <c r="K555" s="179">
        <v>455470642</v>
      </c>
      <c r="L555" s="179">
        <f>VLOOKUP(A555,Sheet1!$A$1:$E$2000,5,FALSE)</f>
        <v>1405556451</v>
      </c>
      <c r="M555" s="21">
        <f t="shared" si="65"/>
        <v>2.5213527220869092</v>
      </c>
      <c r="N555" s="21">
        <f t="shared" si="66"/>
        <v>-0.22741337357867245</v>
      </c>
      <c r="O555" s="21">
        <f t="shared" si="67"/>
        <v>-0.40896349744430477</v>
      </c>
      <c r="P555" s="21">
        <f t="shared" si="68"/>
        <v>-0.38438610322525257</v>
      </c>
      <c r="Q555" s="21">
        <f t="shared" si="69"/>
        <v>-0.10328763522529302</v>
      </c>
      <c r="R555" s="23">
        <f t="shared" si="70"/>
        <v>-0.24087455813627065</v>
      </c>
      <c r="S555" s="23">
        <f t="shared" si="71"/>
        <v>-0.2370131013812885</v>
      </c>
      <c r="T555" s="11">
        <f t="shared" si="72"/>
        <v>3165452051</v>
      </c>
    </row>
    <row r="556" spans="1:20">
      <c r="A556" s="154" t="s">
        <v>500</v>
      </c>
      <c r="B556" s="154" t="s">
        <v>3918</v>
      </c>
      <c r="C556" s="154" t="s">
        <v>2058</v>
      </c>
      <c r="D556" s="179">
        <v>2922048612</v>
      </c>
      <c r="E556" s="179">
        <v>2934711666</v>
      </c>
      <c r="F556" s="179">
        <v>2310254165</v>
      </c>
      <c r="G556" s="179">
        <v>1487218497</v>
      </c>
      <c r="H556" s="179">
        <v>1775634497</v>
      </c>
      <c r="I556" s="179">
        <v>3410456279</v>
      </c>
      <c r="J556" s="179">
        <v>2081622695</v>
      </c>
      <c r="K556" s="179">
        <v>3008011325</v>
      </c>
      <c r="L556" s="179">
        <f>VLOOKUP(A556,Sheet1!$A$1:$E$2000,5,FALSE)</f>
        <v>3184609528</v>
      </c>
      <c r="M556" s="21">
        <f t="shared" si="65"/>
        <v>-0.39233232133511131</v>
      </c>
      <c r="N556" s="21">
        <f t="shared" si="66"/>
        <v>0.1621094905205587</v>
      </c>
      <c r="O556" s="21">
        <f t="shared" si="67"/>
        <v>-9.8963773537878247E-2</v>
      </c>
      <c r="P556" s="21">
        <f t="shared" si="68"/>
        <v>1.0225752510930477</v>
      </c>
      <c r="Q556" s="21">
        <f t="shared" si="69"/>
        <v>0.79350510106697936</v>
      </c>
      <c r="R556" s="23">
        <f t="shared" si="70"/>
        <v>0.48467332709329664</v>
      </c>
      <c r="S556" s="23">
        <f t="shared" si="71"/>
        <v>0.37340722309046104</v>
      </c>
      <c r="T556" s="11">
        <f t="shared" si="72"/>
        <v>11684699827</v>
      </c>
    </row>
    <row r="557" spans="1:20">
      <c r="A557" s="154" t="s">
        <v>501</v>
      </c>
      <c r="B557" s="154" t="s">
        <v>2215</v>
      </c>
      <c r="C557" s="154" t="s">
        <v>2058</v>
      </c>
      <c r="D557" s="179">
        <v>53438724</v>
      </c>
      <c r="E557" s="179">
        <v>24958140</v>
      </c>
      <c r="F557" s="179">
        <v>23164840</v>
      </c>
      <c r="G557" s="179">
        <v>106644471</v>
      </c>
      <c r="H557" s="179">
        <v>30505180</v>
      </c>
      <c r="I557" s="179">
        <v>77812961</v>
      </c>
      <c r="J557" s="179">
        <v>26120798</v>
      </c>
      <c r="K557" s="179">
        <v>-52220564</v>
      </c>
      <c r="L557" s="179">
        <f>VLOOKUP(A557,Sheet1!$A$1:$E$2000,5,FALSE)</f>
        <v>22125986</v>
      </c>
      <c r="M557" s="21">
        <f t="shared" si="65"/>
        <v>-0.42915590574355778</v>
      </c>
      <c r="N557" s="21">
        <f t="shared" si="66"/>
        <v>2.1177387818162732</v>
      </c>
      <c r="O557" s="21">
        <f t="shared" si="67"/>
        <v>0.12760537089830967</v>
      </c>
      <c r="P557" s="21">
        <f t="shared" si="68"/>
        <v>-1.4896696801093421</v>
      </c>
      <c r="Q557" s="21">
        <f t="shared" si="69"/>
        <v>-0.27468102138718736</v>
      </c>
      <c r="R557" s="23">
        <f t="shared" si="70"/>
        <v>-1.0247874036539841</v>
      </c>
      <c r="S557" s="23">
        <f t="shared" si="71"/>
        <v>-0.6014566177343269</v>
      </c>
      <c r="T557" s="11">
        <f t="shared" si="72"/>
        <v>73839181</v>
      </c>
    </row>
    <row r="558" spans="1:20">
      <c r="A558" s="154" t="s">
        <v>502</v>
      </c>
      <c r="B558" s="154" t="s">
        <v>2216</v>
      </c>
      <c r="C558" s="154" t="s">
        <v>2058</v>
      </c>
      <c r="D558" s="179">
        <v>12822946886</v>
      </c>
      <c r="E558" s="179">
        <v>12841708930</v>
      </c>
      <c r="F558" s="179">
        <v>8912251156</v>
      </c>
      <c r="G558" s="179">
        <v>18749837717</v>
      </c>
      <c r="H558" s="179">
        <v>7311438707</v>
      </c>
      <c r="I558" s="179">
        <v>7330823801</v>
      </c>
      <c r="J558" s="179">
        <v>4869266259</v>
      </c>
      <c r="K558" s="179">
        <v>12400876892</v>
      </c>
      <c r="L558" s="179">
        <f>VLOOKUP(A558,Sheet1!$A$1:$E$2000,5,FALSE)</f>
        <v>5119660494</v>
      </c>
      <c r="M558" s="21">
        <f t="shared" si="65"/>
        <v>-0.42981603433274956</v>
      </c>
      <c r="N558" s="21">
        <f t="shared" si="66"/>
        <v>-0.4291395451368481</v>
      </c>
      <c r="O558" s="21">
        <f t="shared" si="67"/>
        <v>-0.45364351006626863</v>
      </c>
      <c r="P558" s="21">
        <f t="shared" si="68"/>
        <v>-0.33861417473728633</v>
      </c>
      <c r="Q558" s="21">
        <f t="shared" si="69"/>
        <v>-0.29977386131974038</v>
      </c>
      <c r="R558" s="23">
        <f t="shared" si="70"/>
        <v>-0.35980711142779154</v>
      </c>
      <c r="S558" s="23">
        <f t="shared" si="71"/>
        <v>-0.37842768089656365</v>
      </c>
      <c r="T558" s="11">
        <f t="shared" si="72"/>
        <v>29720627446</v>
      </c>
    </row>
    <row r="559" spans="1:20">
      <c r="A559" s="154" t="s">
        <v>3822</v>
      </c>
      <c r="B559" s="154" t="s">
        <v>3823</v>
      </c>
      <c r="C559" s="154" t="s">
        <v>2058</v>
      </c>
      <c r="D559" s="179"/>
      <c r="E559" s="179"/>
      <c r="F559" s="179"/>
      <c r="G559" s="179"/>
      <c r="H559" s="179"/>
      <c r="I559" s="179"/>
      <c r="J559" s="179"/>
      <c r="K559" s="179"/>
      <c r="L559" s="179">
        <f>VLOOKUP(A559,Sheet1!$A$1:$E$2000,5,FALSE)</f>
        <v>0</v>
      </c>
      <c r="M559" s="21" t="e">
        <f t="shared" si="65"/>
        <v>#DIV/0!</v>
      </c>
      <c r="N559" s="21" t="e">
        <f t="shared" si="66"/>
        <v>#DIV/0!</v>
      </c>
      <c r="O559" s="21" t="e">
        <f t="shared" si="67"/>
        <v>#DIV/0!</v>
      </c>
      <c r="P559" s="21" t="e">
        <f t="shared" si="68"/>
        <v>#DIV/0!</v>
      </c>
      <c r="Q559" s="21" t="e">
        <f t="shared" si="69"/>
        <v>#DIV/0!</v>
      </c>
      <c r="R559" s="23" t="e">
        <f t="shared" si="70"/>
        <v>#DIV/0!</v>
      </c>
      <c r="S559" s="23" t="e">
        <f t="shared" si="71"/>
        <v>#DIV/0!</v>
      </c>
      <c r="T559" s="11">
        <f t="shared" si="72"/>
        <v>0</v>
      </c>
    </row>
    <row r="560" spans="1:20">
      <c r="A560" s="154" t="s">
        <v>1633</v>
      </c>
      <c r="B560" s="154" t="s">
        <v>2217</v>
      </c>
      <c r="C560" s="154" t="s">
        <v>2058</v>
      </c>
      <c r="D560" s="179">
        <v>3829275800</v>
      </c>
      <c r="E560" s="179">
        <v>4966814322</v>
      </c>
      <c r="F560" s="179">
        <v>3483298032</v>
      </c>
      <c r="G560" s="179">
        <v>2903224364</v>
      </c>
      <c r="H560" s="179">
        <v>2180219673</v>
      </c>
      <c r="I560" s="179">
        <v>3041618769</v>
      </c>
      <c r="J560" s="179">
        <v>3910575300</v>
      </c>
      <c r="K560" s="179">
        <v>6701022742</v>
      </c>
      <c r="L560" s="179">
        <f>VLOOKUP(A560,Sheet1!$A$1:$E$2000,5,FALSE)</f>
        <v>5926344191</v>
      </c>
      <c r="M560" s="21">
        <f t="shared" si="65"/>
        <v>-0.43064438633540053</v>
      </c>
      <c r="N560" s="21">
        <f t="shared" si="66"/>
        <v>-0.38761174229375589</v>
      </c>
      <c r="O560" s="21">
        <f t="shared" si="67"/>
        <v>0.12266457365253666</v>
      </c>
      <c r="P560" s="21">
        <f t="shared" si="68"/>
        <v>1.3081312023599427</v>
      </c>
      <c r="Q560" s="21">
        <f t="shared" si="69"/>
        <v>1.7182326003165094</v>
      </c>
      <c r="R560" s="23">
        <f t="shared" si="70"/>
        <v>0.93048210157335598</v>
      </c>
      <c r="S560" s="23">
        <f t="shared" si="71"/>
        <v>0.44674174594792215</v>
      </c>
      <c r="T560" s="11">
        <f t="shared" si="72"/>
        <v>19579561002</v>
      </c>
    </row>
    <row r="561" spans="1:20">
      <c r="A561" s="154" t="s">
        <v>504</v>
      </c>
      <c r="B561" s="154" t="s">
        <v>2218</v>
      </c>
      <c r="C561" s="154" t="s">
        <v>2058</v>
      </c>
      <c r="D561" s="179">
        <v>1228120258</v>
      </c>
      <c r="E561" s="179">
        <v>1849141958</v>
      </c>
      <c r="F561" s="179">
        <v>968376822</v>
      </c>
      <c r="G561" s="179">
        <v>4059620103</v>
      </c>
      <c r="H561" s="179">
        <v>1102463643</v>
      </c>
      <c r="I561" s="179">
        <v>6486129515</v>
      </c>
      <c r="J561" s="179">
        <v>298135314</v>
      </c>
      <c r="K561" s="179">
        <v>1727992367</v>
      </c>
      <c r="L561" s="179">
        <f>VLOOKUP(A561,Sheet1!$A$1:$E$2000,5,FALSE)</f>
        <v>2394575428</v>
      </c>
      <c r="M561" s="21">
        <f t="shared" si="65"/>
        <v>-0.10231621388986159</v>
      </c>
      <c r="N561" s="21">
        <f t="shared" si="66"/>
        <v>2.5076428215469653</v>
      </c>
      <c r="O561" s="21">
        <f t="shared" si="67"/>
        <v>-0.6921288209023243</v>
      </c>
      <c r="P561" s="21">
        <f t="shared" si="68"/>
        <v>-0.57434628779105734</v>
      </c>
      <c r="Q561" s="21">
        <f t="shared" si="69"/>
        <v>1.1720221280802818</v>
      </c>
      <c r="R561" s="23">
        <f t="shared" si="70"/>
        <v>-0.27889543371743614</v>
      </c>
      <c r="S561" s="23">
        <f t="shared" si="71"/>
        <v>0.36683908609008831</v>
      </c>
      <c r="T561" s="11">
        <f t="shared" si="72"/>
        <v>10906832624</v>
      </c>
    </row>
    <row r="562" spans="1:20">
      <c r="A562" s="154" t="s">
        <v>1288</v>
      </c>
      <c r="B562" s="154" t="s">
        <v>2977</v>
      </c>
      <c r="C562" s="154" t="s">
        <v>2058</v>
      </c>
      <c r="D562" s="179">
        <v>1791918455</v>
      </c>
      <c r="E562" s="179">
        <v>5831423968</v>
      </c>
      <c r="F562" s="179">
        <v>1158336963</v>
      </c>
      <c r="G562" s="179">
        <v>1652903711</v>
      </c>
      <c r="H562" s="179">
        <v>1550413638</v>
      </c>
      <c r="I562" s="179">
        <v>6622609584</v>
      </c>
      <c r="J562" s="179">
        <v>295809485</v>
      </c>
      <c r="K562" s="179">
        <v>-7002410265</v>
      </c>
      <c r="L562" s="179">
        <f>VLOOKUP(A562,Sheet1!$A$1:$E$2000,5,FALSE)</f>
        <v>-9334096604</v>
      </c>
      <c r="M562" s="21">
        <f t="shared" si="65"/>
        <v>-0.13477444597220803</v>
      </c>
      <c r="N562" s="21">
        <f t="shared" si="66"/>
        <v>0.13567622939810917</v>
      </c>
      <c r="O562" s="21">
        <f t="shared" si="67"/>
        <v>-0.74462570525775407</v>
      </c>
      <c r="P562" s="21">
        <f t="shared" si="68"/>
        <v>-5.2364296349504658</v>
      </c>
      <c r="Q562" s="21">
        <f t="shared" si="69"/>
        <v>-7.0203911880192065</v>
      </c>
      <c r="R562" s="23">
        <f t="shared" si="70"/>
        <v>-4.6776636194821855</v>
      </c>
      <c r="S562" s="23">
        <f t="shared" si="71"/>
        <v>-1.9239689465035679</v>
      </c>
      <c r="T562" s="11">
        <f t="shared" si="72"/>
        <v>-9418087800</v>
      </c>
    </row>
    <row r="563" spans="1:20">
      <c r="A563" s="154" t="s">
        <v>507</v>
      </c>
      <c r="B563" s="154" t="s">
        <v>2221</v>
      </c>
      <c r="C563" s="154" t="s">
        <v>2058</v>
      </c>
      <c r="D563" s="179">
        <v>1776663254</v>
      </c>
      <c r="E563" s="179">
        <v>3504002181</v>
      </c>
      <c r="F563" s="179">
        <v>1847324447</v>
      </c>
      <c r="G563" s="179">
        <v>253735111</v>
      </c>
      <c r="H563" s="179">
        <v>1957876220</v>
      </c>
      <c r="I563" s="179">
        <v>2269161454</v>
      </c>
      <c r="J563" s="179">
        <v>5689491204</v>
      </c>
      <c r="K563" s="179">
        <v>6984417589</v>
      </c>
      <c r="L563" s="179">
        <f>VLOOKUP(A563,Sheet1!$A$1:$E$2000,5,FALSE)</f>
        <v>1048723880</v>
      </c>
      <c r="M563" s="21">
        <f t="shared" si="65"/>
        <v>0.10199623681753706</v>
      </c>
      <c r="N563" s="21">
        <f t="shared" si="66"/>
        <v>-0.35240866392600001</v>
      </c>
      <c r="O563" s="21">
        <f t="shared" si="67"/>
        <v>2.0798548751084653</v>
      </c>
      <c r="P563" s="21">
        <f t="shared" si="68"/>
        <v>26.526413516338305</v>
      </c>
      <c r="Q563" s="21">
        <f t="shared" si="69"/>
        <v>-0.46435639327597533</v>
      </c>
      <c r="R563" s="23">
        <f t="shared" si="70"/>
        <v>2.3808449858651595</v>
      </c>
      <c r="S563" s="23">
        <f t="shared" si="71"/>
        <v>1.1144949507313551</v>
      </c>
      <c r="T563" s="11">
        <f t="shared" si="72"/>
        <v>15991794127</v>
      </c>
    </row>
    <row r="564" spans="1:20">
      <c r="A564" s="154" t="s">
        <v>509</v>
      </c>
      <c r="B564" s="154" t="s">
        <v>2223</v>
      </c>
      <c r="C564" s="154" t="s">
        <v>2058</v>
      </c>
      <c r="D564" s="179">
        <v>3303599977</v>
      </c>
      <c r="E564" s="179">
        <v>3255619853</v>
      </c>
      <c r="F564" s="179">
        <v>5182503946</v>
      </c>
      <c r="G564" s="179">
        <v>5397825488</v>
      </c>
      <c r="H564" s="179">
        <v>7269418077</v>
      </c>
      <c r="I564" s="179">
        <v>3366204512</v>
      </c>
      <c r="J564" s="179">
        <v>5265829873</v>
      </c>
      <c r="K564" s="179">
        <v>6886719831</v>
      </c>
      <c r="L564" s="179">
        <f>VLOOKUP(A564,Sheet1!$A$1:$E$2000,5,FALSE)</f>
        <v>7527220067</v>
      </c>
      <c r="M564" s="21">
        <f t="shared" si="65"/>
        <v>1.2004534833546525</v>
      </c>
      <c r="N564" s="21">
        <f t="shared" si="66"/>
        <v>3.3967313136421026E-2</v>
      </c>
      <c r="O564" s="21">
        <f t="shared" si="67"/>
        <v>1.6078314241190932E-2</v>
      </c>
      <c r="P564" s="21">
        <f t="shared" si="68"/>
        <v>0.2758322488027794</v>
      </c>
      <c r="Q564" s="21">
        <f t="shared" si="69"/>
        <v>3.5463910215271552E-2</v>
      </c>
      <c r="R564" s="23">
        <f t="shared" si="70"/>
        <v>0.10252370566430921</v>
      </c>
      <c r="S564" s="23">
        <f t="shared" si="71"/>
        <v>9.194850227104534E-2</v>
      </c>
      <c r="T564" s="11">
        <f t="shared" si="72"/>
        <v>23045974283</v>
      </c>
    </row>
    <row r="565" spans="1:20">
      <c r="A565" s="154" t="s">
        <v>953</v>
      </c>
      <c r="B565" s="154" t="s">
        <v>2224</v>
      </c>
      <c r="C565" s="154" t="s">
        <v>2058</v>
      </c>
      <c r="D565" s="179">
        <v>46495665936</v>
      </c>
      <c r="E565" s="179">
        <v>67601556874</v>
      </c>
      <c r="F565" s="179">
        <v>33475319741</v>
      </c>
      <c r="G565" s="179">
        <v>77503029825</v>
      </c>
      <c r="H565" s="179">
        <v>64587173666</v>
      </c>
      <c r="I565" s="179">
        <v>91491683554</v>
      </c>
      <c r="J565" s="179">
        <v>9572118797</v>
      </c>
      <c r="K565" s="179">
        <v>61696534886</v>
      </c>
      <c r="L565" s="179">
        <f>VLOOKUP(A565,Sheet1!$A$1:$E$2000,5,FALSE)</f>
        <v>36437070028</v>
      </c>
      <c r="M565" s="21">
        <f t="shared" si="65"/>
        <v>0.38910094878310725</v>
      </c>
      <c r="N565" s="21">
        <f t="shared" si="66"/>
        <v>0.35339610187569953</v>
      </c>
      <c r="O565" s="21">
        <f t="shared" si="67"/>
        <v>-0.71405444754344694</v>
      </c>
      <c r="P565" s="21">
        <f t="shared" si="68"/>
        <v>-0.20394680020498154</v>
      </c>
      <c r="Q565" s="21">
        <f t="shared" si="69"/>
        <v>-0.43584665561575403</v>
      </c>
      <c r="R565" s="23">
        <f t="shared" si="70"/>
        <v>-0.3865212159640653</v>
      </c>
      <c r="S565" s="23">
        <f t="shared" si="71"/>
        <v>-0.18082082830386825</v>
      </c>
      <c r="T565" s="11">
        <f t="shared" si="72"/>
        <v>199197407265</v>
      </c>
    </row>
    <row r="566" spans="1:20">
      <c r="A566" s="154" t="s">
        <v>510</v>
      </c>
      <c r="B566" s="154" t="s">
        <v>2225</v>
      </c>
      <c r="C566" s="154" t="s">
        <v>2058</v>
      </c>
      <c r="D566" s="179">
        <v>13165987362</v>
      </c>
      <c r="E566" s="179">
        <v>9459394558</v>
      </c>
      <c r="F566" s="179">
        <v>3271750272</v>
      </c>
      <c r="G566" s="179">
        <v>1075487598</v>
      </c>
      <c r="H566" s="179">
        <v>16832265177</v>
      </c>
      <c r="I566" s="179">
        <v>13524391200</v>
      </c>
      <c r="J566" s="179">
        <v>-800659304</v>
      </c>
      <c r="K566" s="179">
        <v>2851515587</v>
      </c>
      <c r="L566" s="179">
        <f>VLOOKUP(A566,Sheet1!$A$1:$E$2000,5,FALSE)</f>
        <v>15810481876</v>
      </c>
      <c r="M566" s="21">
        <f t="shared" si="65"/>
        <v>0.27846584644169581</v>
      </c>
      <c r="N566" s="21">
        <f t="shared" si="66"/>
        <v>0.42973116483043311</v>
      </c>
      <c r="O566" s="21">
        <f t="shared" si="67"/>
        <v>-1.2447189539043155</v>
      </c>
      <c r="P566" s="21">
        <f t="shared" si="68"/>
        <v>1.6513700318839009</v>
      </c>
      <c r="Q566" s="21">
        <f t="shared" si="69"/>
        <v>-6.070385003179421E-2</v>
      </c>
      <c r="R566" s="23">
        <f t="shared" si="70"/>
        <v>-0.15666868484291496</v>
      </c>
      <c r="S566" s="23">
        <f t="shared" si="71"/>
        <v>2.4375281500928603E-2</v>
      </c>
      <c r="T566" s="11">
        <f t="shared" si="72"/>
        <v>31385729359</v>
      </c>
    </row>
    <row r="567" spans="1:20">
      <c r="A567" s="154" t="s">
        <v>511</v>
      </c>
      <c r="B567" s="154" t="s">
        <v>2226</v>
      </c>
      <c r="C567" s="154" t="s">
        <v>2058</v>
      </c>
      <c r="D567" s="179">
        <v>6713540264</v>
      </c>
      <c r="E567" s="179">
        <v>3752033957</v>
      </c>
      <c r="F567" s="179">
        <v>2654829242</v>
      </c>
      <c r="G567" s="179">
        <v>3798578818</v>
      </c>
      <c r="H567" s="179">
        <v>4260148095</v>
      </c>
      <c r="I567" s="179">
        <v>10914200307</v>
      </c>
      <c r="J567" s="179">
        <v>5174844235</v>
      </c>
      <c r="K567" s="179">
        <v>4312832604</v>
      </c>
      <c r="L567" s="179">
        <f>VLOOKUP(A567,Sheet1!$A$1:$E$2000,5,FALSE)</f>
        <v>6290941105</v>
      </c>
      <c r="M567" s="21">
        <f t="shared" si="65"/>
        <v>-0.36543940641211592</v>
      </c>
      <c r="N567" s="21">
        <f t="shared" si="66"/>
        <v>1.9088756743893189</v>
      </c>
      <c r="O567" s="21">
        <f t="shared" si="67"/>
        <v>0.94921923908807093</v>
      </c>
      <c r="P567" s="21">
        <f t="shared" si="68"/>
        <v>0.13538057537812553</v>
      </c>
      <c r="Q567" s="21">
        <f t="shared" si="69"/>
        <v>0.47669540229915414</v>
      </c>
      <c r="R567" s="23">
        <f t="shared" si="70"/>
        <v>0.47277129234405924</v>
      </c>
      <c r="S567" s="23">
        <f t="shared" si="71"/>
        <v>0.84526300305279944</v>
      </c>
      <c r="T567" s="11">
        <f t="shared" si="72"/>
        <v>26692818251</v>
      </c>
    </row>
    <row r="568" spans="1:20">
      <c r="A568" s="154" t="s">
        <v>512</v>
      </c>
      <c r="B568" s="154" t="s">
        <v>2227</v>
      </c>
      <c r="C568" s="154" t="s">
        <v>2058</v>
      </c>
      <c r="D568" s="179">
        <v>15797243782</v>
      </c>
      <c r="E568" s="179">
        <v>16864099114</v>
      </c>
      <c r="F568" s="179">
        <v>-104129107092</v>
      </c>
      <c r="G568" s="179">
        <v>108560468668</v>
      </c>
      <c r="H568" s="179">
        <v>10040042019</v>
      </c>
      <c r="I568" s="179">
        <v>4509906519</v>
      </c>
      <c r="J568" s="179">
        <v>1756385028</v>
      </c>
      <c r="K568" s="179">
        <v>24776432995</v>
      </c>
      <c r="L568" s="179">
        <f>VLOOKUP(A568,Sheet1!$A$1:$E$2000,5,FALSE)</f>
        <v>6326000236</v>
      </c>
      <c r="M568" s="21">
        <f t="shared" si="65"/>
        <v>-0.36444343345261165</v>
      </c>
      <c r="N568" s="21">
        <f t="shared" si="66"/>
        <v>-0.73257352862353442</v>
      </c>
      <c r="O568" s="21">
        <f t="shared" si="67"/>
        <v>1.0168673781716788</v>
      </c>
      <c r="P568" s="21">
        <f t="shared" si="68"/>
        <v>-0.7717729731733991</v>
      </c>
      <c r="Q568" s="21">
        <f t="shared" si="69"/>
        <v>-0.36992293219206296</v>
      </c>
      <c r="R568" s="23">
        <f t="shared" si="70"/>
        <v>1.2706034036914717</v>
      </c>
      <c r="S568" s="23">
        <f t="shared" si="71"/>
        <v>0.19253631017277972</v>
      </c>
      <c r="T568" s="11">
        <f t="shared" si="72"/>
        <v>37368724778</v>
      </c>
    </row>
    <row r="569" spans="1:20">
      <c r="A569" s="154" t="s">
        <v>513</v>
      </c>
      <c r="B569" s="154" t="s">
        <v>2228</v>
      </c>
      <c r="C569" s="154" t="s">
        <v>2058</v>
      </c>
      <c r="D569" s="179">
        <v>2025711346</v>
      </c>
      <c r="E569" s="179">
        <v>-834042523</v>
      </c>
      <c r="F569" s="179">
        <v>-7176260542</v>
      </c>
      <c r="G569" s="179">
        <v>-7431464928</v>
      </c>
      <c r="H569" s="179">
        <v>5028326831</v>
      </c>
      <c r="I569" s="179">
        <v>5185480162</v>
      </c>
      <c r="J569" s="179">
        <v>-1256749323</v>
      </c>
      <c r="K569" s="179">
        <v>-816028063</v>
      </c>
      <c r="L569" s="179">
        <f>VLOOKUP(A569,Sheet1!$A$1:$E$2000,5,FALSE)</f>
        <v>7176424292</v>
      </c>
      <c r="M569" s="21">
        <f t="shared" si="65"/>
        <v>1.4822523904647174</v>
      </c>
      <c r="N569" s="21">
        <f t="shared" si="66"/>
        <v>7.2172851131716218</v>
      </c>
      <c r="O569" s="21">
        <f t="shared" si="67"/>
        <v>0.8248740669817225</v>
      </c>
      <c r="P569" s="21">
        <f t="shared" si="68"/>
        <v>0.89019283937876104</v>
      </c>
      <c r="Q569" s="21">
        <f t="shared" si="69"/>
        <v>0.42719925199707054</v>
      </c>
      <c r="R569" s="23">
        <f t="shared" si="70"/>
        <v>1.532773204073776</v>
      </c>
      <c r="S569" s="23">
        <f t="shared" si="71"/>
        <v>-1.9880621504394111</v>
      </c>
      <c r="T569" s="11">
        <f t="shared" si="72"/>
        <v>10289127068</v>
      </c>
    </row>
    <row r="570" spans="1:20">
      <c r="A570" s="154" t="s">
        <v>514</v>
      </c>
      <c r="B570" s="154" t="s">
        <v>2229</v>
      </c>
      <c r="C570" s="154" t="s">
        <v>2058</v>
      </c>
      <c r="D570" s="179">
        <v>6988820888</v>
      </c>
      <c r="E570" s="179">
        <v>8415735031</v>
      </c>
      <c r="F570" s="179">
        <v>8071322582</v>
      </c>
      <c r="G570" s="179">
        <v>6831486187</v>
      </c>
      <c r="H570" s="179">
        <v>11852027566</v>
      </c>
      <c r="I570" s="179">
        <v>9134133765</v>
      </c>
      <c r="J570" s="179">
        <v>3105121975</v>
      </c>
      <c r="K570" s="179">
        <v>7784488906</v>
      </c>
      <c r="L570" s="179">
        <f>VLOOKUP(A570,Sheet1!$A$1:$E$2000,5,FALSE)</f>
        <v>8446436921</v>
      </c>
      <c r="M570" s="21">
        <f t="shared" si="65"/>
        <v>0.69585510287583152</v>
      </c>
      <c r="N570" s="21">
        <f t="shared" si="66"/>
        <v>8.5363753891219682E-2</v>
      </c>
      <c r="O570" s="21">
        <f t="shared" si="67"/>
        <v>-0.61528957076690405</v>
      </c>
      <c r="P570" s="21">
        <f t="shared" si="68"/>
        <v>0.13950152176454952</v>
      </c>
      <c r="Q570" s="21">
        <f t="shared" si="69"/>
        <v>-0.28734245056682484</v>
      </c>
      <c r="R570" s="23">
        <f t="shared" si="70"/>
        <v>-0.2772877561315869</v>
      </c>
      <c r="S570" s="23">
        <f t="shared" si="71"/>
        <v>-0.1905112580990761</v>
      </c>
      <c r="T570" s="11">
        <f t="shared" si="72"/>
        <v>28470181567</v>
      </c>
    </row>
    <row r="571" spans="1:20">
      <c r="A571" s="154" t="s">
        <v>516</v>
      </c>
      <c r="B571" s="154" t="s">
        <v>2230</v>
      </c>
      <c r="C571" s="154" t="s">
        <v>2058</v>
      </c>
      <c r="D571" s="179">
        <v>32496502722</v>
      </c>
      <c r="E571" s="179">
        <v>7198698799</v>
      </c>
      <c r="F571" s="179">
        <v>2045110941</v>
      </c>
      <c r="G571" s="179">
        <v>-5564284501</v>
      </c>
      <c r="H571" s="179">
        <v>44930502909</v>
      </c>
      <c r="I571" s="179">
        <v>29302125035</v>
      </c>
      <c r="J571" s="179">
        <v>70917810965</v>
      </c>
      <c r="K571" s="179">
        <v>24931842614</v>
      </c>
      <c r="L571" s="179">
        <f>VLOOKUP(A571,Sheet1!$A$1:$E$2000,5,FALSE)</f>
        <v>569732699</v>
      </c>
      <c r="M571" s="21">
        <f t="shared" si="65"/>
        <v>0.38262579494692001</v>
      </c>
      <c r="N571" s="21">
        <f t="shared" si="66"/>
        <v>3.0704752140859783</v>
      </c>
      <c r="O571" s="21">
        <f t="shared" si="67"/>
        <v>33.676754958986841</v>
      </c>
      <c r="P571" s="21">
        <f t="shared" si="68"/>
        <v>5.4806915623238366</v>
      </c>
      <c r="Q571" s="21">
        <f t="shared" si="69"/>
        <v>-0.98731969014115184</v>
      </c>
      <c r="R571" s="23">
        <f t="shared" si="70"/>
        <v>1.3283335211340743</v>
      </c>
      <c r="S571" s="23">
        <f t="shared" si="71"/>
        <v>1.5863287083525925</v>
      </c>
      <c r="T571" s="11">
        <f t="shared" si="72"/>
        <v>125721511313</v>
      </c>
    </row>
    <row r="572" spans="1:20">
      <c r="A572" s="154" t="s">
        <v>517</v>
      </c>
      <c r="B572" s="154" t="s">
        <v>2231</v>
      </c>
      <c r="C572" s="154" t="s">
        <v>2058</v>
      </c>
      <c r="D572" s="179">
        <v>610801645</v>
      </c>
      <c r="E572" s="179">
        <v>-881237941</v>
      </c>
      <c r="F572" s="179">
        <v>-652526299</v>
      </c>
      <c r="G572" s="179">
        <v>1041183961</v>
      </c>
      <c r="H572" s="179">
        <v>182861263</v>
      </c>
      <c r="I572" s="179">
        <v>2037327062</v>
      </c>
      <c r="J572" s="179">
        <v>1906828000</v>
      </c>
      <c r="K572" s="179">
        <v>1665690131</v>
      </c>
      <c r="L572" s="179">
        <f>VLOOKUP(A572,Sheet1!$A$1:$E$2000,5,FALSE)</f>
        <v>-739539845</v>
      </c>
      <c r="M572" s="21">
        <f t="shared" si="65"/>
        <v>-0.70062087340973023</v>
      </c>
      <c r="N572" s="21">
        <f t="shared" si="66"/>
        <v>3.3118921317528702</v>
      </c>
      <c r="O572" s="21">
        <f t="shared" si="67"/>
        <v>3.922223982270483</v>
      </c>
      <c r="P572" s="21">
        <f t="shared" si="68"/>
        <v>0.59980387077822073</v>
      </c>
      <c r="Q572" s="21">
        <f t="shared" si="69"/>
        <v>-5.0442674017842695</v>
      </c>
      <c r="R572" s="23">
        <f t="shared" si="70"/>
        <v>3.9569282172064555</v>
      </c>
      <c r="S572" s="23">
        <f t="shared" si="71"/>
        <v>-16.724915476290938</v>
      </c>
      <c r="T572" s="11">
        <f t="shared" si="72"/>
        <v>4870305348</v>
      </c>
    </row>
    <row r="573" spans="1:20">
      <c r="A573" s="154" t="s">
        <v>518</v>
      </c>
      <c r="B573" s="154" t="s">
        <v>2232</v>
      </c>
      <c r="C573" s="154" t="s">
        <v>2058</v>
      </c>
      <c r="D573" s="179">
        <v>45953507058</v>
      </c>
      <c r="E573" s="179">
        <v>50413829623</v>
      </c>
      <c r="F573" s="179">
        <v>38688608836</v>
      </c>
      <c r="G573" s="179">
        <v>71568442073</v>
      </c>
      <c r="H573" s="179">
        <v>51538729479</v>
      </c>
      <c r="I573" s="179">
        <v>30114503722</v>
      </c>
      <c r="J573" s="179">
        <v>32027516053</v>
      </c>
      <c r="K573" s="179">
        <v>45001986890</v>
      </c>
      <c r="L573" s="179">
        <f>VLOOKUP(A573,Sheet1!$A$1:$E$2000,5,FALSE)</f>
        <v>38181411514</v>
      </c>
      <c r="M573" s="21">
        <f t="shared" si="65"/>
        <v>0.12154072188550567</v>
      </c>
      <c r="N573" s="21">
        <f t="shared" si="66"/>
        <v>-0.40265391565767816</v>
      </c>
      <c r="O573" s="21">
        <f t="shared" si="67"/>
        <v>-0.17217193854749852</v>
      </c>
      <c r="P573" s="21">
        <f t="shared" si="68"/>
        <v>-0.37120348597084374</v>
      </c>
      <c r="Q573" s="21">
        <f t="shared" si="69"/>
        <v>-0.25917049372438605</v>
      </c>
      <c r="R573" s="23">
        <f t="shared" si="70"/>
        <v>-0.28792386191583946</v>
      </c>
      <c r="S573" s="23">
        <f t="shared" si="71"/>
        <v>-0.31517984425178969</v>
      </c>
      <c r="T573" s="11">
        <f t="shared" si="72"/>
        <v>145325418179</v>
      </c>
    </row>
    <row r="574" spans="1:20">
      <c r="A574" s="154" t="s">
        <v>520</v>
      </c>
      <c r="B574" s="154" t="s">
        <v>2233</v>
      </c>
      <c r="C574" s="154" t="s">
        <v>2058</v>
      </c>
      <c r="D574" s="179">
        <v>10383044782</v>
      </c>
      <c r="E574" s="179">
        <v>16075825453</v>
      </c>
      <c r="F574" s="179">
        <v>6941978404</v>
      </c>
      <c r="G574" s="179">
        <v>14978422436</v>
      </c>
      <c r="H574" s="179">
        <v>38782359090</v>
      </c>
      <c r="I574" s="179">
        <v>28321441939</v>
      </c>
      <c r="J574" s="179">
        <v>26591806099</v>
      </c>
      <c r="K574" s="179">
        <v>45099331725</v>
      </c>
      <c r="L574" s="179">
        <f>VLOOKUP(A574,Sheet1!$A$1:$E$2000,5,FALSE)</f>
        <v>53980528703</v>
      </c>
      <c r="M574" s="21">
        <f t="shared" si="65"/>
        <v>2.7351624599783029</v>
      </c>
      <c r="N574" s="21">
        <f t="shared" si="66"/>
        <v>0.76174107026739191</v>
      </c>
      <c r="O574" s="21">
        <f t="shared" si="67"/>
        <v>2.8305803549716719</v>
      </c>
      <c r="P574" s="21">
        <f t="shared" si="68"/>
        <v>2.0109533842900356</v>
      </c>
      <c r="Q574" s="21">
        <f t="shared" si="69"/>
        <v>0.39188357721433287</v>
      </c>
      <c r="R574" s="23">
        <f t="shared" si="70"/>
        <v>1.0702792866736133</v>
      </c>
      <c r="S574" s="23">
        <f t="shared" si="71"/>
        <v>1.0056778553267867</v>
      </c>
      <c r="T574" s="11">
        <f t="shared" si="72"/>
        <v>153993108466</v>
      </c>
    </row>
    <row r="575" spans="1:20">
      <c r="A575" s="154" t="s">
        <v>523</v>
      </c>
      <c r="B575" s="154" t="s">
        <v>2236</v>
      </c>
      <c r="C575" s="154" t="s">
        <v>2058</v>
      </c>
      <c r="D575" s="179">
        <v>-364098314</v>
      </c>
      <c r="E575" s="179">
        <v>213018297</v>
      </c>
      <c r="F575" s="179">
        <v>860435766</v>
      </c>
      <c r="G575" s="179">
        <v>-160501194</v>
      </c>
      <c r="H575" s="179">
        <v>6647484</v>
      </c>
      <c r="I575" s="179">
        <v>875622899</v>
      </c>
      <c r="J575" s="179">
        <v>937634098</v>
      </c>
      <c r="K575" s="179">
        <v>3525937799</v>
      </c>
      <c r="L575" s="179">
        <f>VLOOKUP(A575,Sheet1!$A$1:$E$2000,5,FALSE)</f>
        <v>612452612</v>
      </c>
      <c r="M575" s="21">
        <f t="shared" si="65"/>
        <v>1.0182573874813383</v>
      </c>
      <c r="N575" s="21">
        <f t="shared" si="66"/>
        <v>3.1105525268564138</v>
      </c>
      <c r="O575" s="21">
        <f t="shared" si="67"/>
        <v>8.9720040763623957E-2</v>
      </c>
      <c r="P575" s="21">
        <f t="shared" si="68"/>
        <v>22.968296379153415</v>
      </c>
      <c r="Q575" s="21">
        <f t="shared" si="69"/>
        <v>91.132995280620463</v>
      </c>
      <c r="R575" s="23">
        <f t="shared" si="70"/>
        <v>6.1839136953684539</v>
      </c>
      <c r="S575" s="23">
        <f t="shared" si="71"/>
        <v>5.4719933921121493</v>
      </c>
      <c r="T575" s="11">
        <f t="shared" si="72"/>
        <v>5951647408</v>
      </c>
    </row>
    <row r="576" spans="1:20">
      <c r="A576" s="154" t="s">
        <v>519</v>
      </c>
      <c r="B576" s="154" t="s">
        <v>4242</v>
      </c>
      <c r="C576" s="154" t="s">
        <v>2058</v>
      </c>
      <c r="D576" s="179">
        <v>2680689239</v>
      </c>
      <c r="E576" s="179">
        <v>-13035301829</v>
      </c>
      <c r="F576" s="179">
        <v>-5914049300</v>
      </c>
      <c r="G576" s="179">
        <v>-120968813981</v>
      </c>
      <c r="H576" s="179">
        <v>664046695</v>
      </c>
      <c r="I576" s="179">
        <v>899808754</v>
      </c>
      <c r="J576" s="179">
        <v>23518211472</v>
      </c>
      <c r="K576" s="179">
        <v>-16262204789</v>
      </c>
      <c r="L576" s="179">
        <f>VLOOKUP(A576,Sheet1!$A$1:$E$2000,5,FALSE)</f>
        <v>6555199842</v>
      </c>
      <c r="M576" s="21">
        <f t="shared" si="65"/>
        <v>-0.75228508946911177</v>
      </c>
      <c r="N576" s="21">
        <f t="shared" si="66"/>
        <v>1.0690286090651289</v>
      </c>
      <c r="O576" s="21">
        <f t="shared" si="67"/>
        <v>4.9766681471525782</v>
      </c>
      <c r="P576" s="21">
        <f t="shared" si="68"/>
        <v>0.86556696512247999</v>
      </c>
      <c r="Q576" s="21">
        <f t="shared" si="69"/>
        <v>8.8715947106701591</v>
      </c>
      <c r="R576" s="23">
        <f t="shared" si="70"/>
        <v>1.1094227223687336</v>
      </c>
      <c r="S576" s="23">
        <f t="shared" si="71"/>
        <v>-1.1056415095398384</v>
      </c>
      <c r="T576" s="11">
        <f t="shared" si="72"/>
        <v>14711015279</v>
      </c>
    </row>
    <row r="577" spans="1:20">
      <c r="A577" s="154" t="s">
        <v>602</v>
      </c>
      <c r="B577" s="154" t="s">
        <v>2238</v>
      </c>
      <c r="C577" s="154" t="s">
        <v>2058</v>
      </c>
      <c r="D577" s="179">
        <v>346347308</v>
      </c>
      <c r="E577" s="179">
        <v>822192563</v>
      </c>
      <c r="F577" s="179">
        <v>394603860</v>
      </c>
      <c r="G577" s="179">
        <v>324918407</v>
      </c>
      <c r="H577" s="179">
        <v>638419739</v>
      </c>
      <c r="I577" s="179">
        <v>748333317</v>
      </c>
      <c r="J577" s="179">
        <v>393479683</v>
      </c>
      <c r="K577" s="179">
        <v>1759474886</v>
      </c>
      <c r="L577" s="179">
        <f>VLOOKUP(A577,Sheet1!$A$1:$E$2000,5,FALSE)</f>
        <v>1227537881</v>
      </c>
      <c r="M577" s="21">
        <f t="shared" si="65"/>
        <v>0.84329349255401176</v>
      </c>
      <c r="N577" s="21">
        <f t="shared" si="66"/>
        <v>-8.9832053126950986E-2</v>
      </c>
      <c r="O577" s="21">
        <f t="shared" si="67"/>
        <v>-2.8488748184064901E-3</v>
      </c>
      <c r="P577" s="21">
        <f t="shared" si="68"/>
        <v>4.4151283771374636</v>
      </c>
      <c r="Q577" s="21">
        <f t="shared" si="69"/>
        <v>0.92277557539617361</v>
      </c>
      <c r="R577" s="23">
        <f t="shared" si="70"/>
        <v>1.4894232854300553</v>
      </c>
      <c r="S577" s="23">
        <f t="shared" si="71"/>
        <v>0.89383986920304648</v>
      </c>
      <c r="T577" s="11">
        <f t="shared" si="72"/>
        <v>4128825767</v>
      </c>
    </row>
    <row r="578" spans="1:20">
      <c r="A578" s="154" t="s">
        <v>526</v>
      </c>
      <c r="B578" s="154" t="s">
        <v>2239</v>
      </c>
      <c r="C578" s="154" t="s">
        <v>2058</v>
      </c>
      <c r="D578" s="179">
        <v>5063316889</v>
      </c>
      <c r="E578" s="179">
        <v>5718176152</v>
      </c>
      <c r="F578" s="179">
        <v>5264305268</v>
      </c>
      <c r="G578" s="179">
        <v>2265384720</v>
      </c>
      <c r="H578" s="179">
        <v>4427041280</v>
      </c>
      <c r="I578" s="179">
        <v>10021754545</v>
      </c>
      <c r="J578" s="179">
        <v>8718383017</v>
      </c>
      <c r="K578" s="179">
        <v>1156160932</v>
      </c>
      <c r="L578" s="179">
        <f>VLOOKUP(A578,Sheet1!$A$1:$E$2000,5,FALSE)</f>
        <v>5220280589</v>
      </c>
      <c r="M578" s="21">
        <f t="shared" si="65"/>
        <v>-0.12566379370453817</v>
      </c>
      <c r="N578" s="21">
        <f t="shared" si="66"/>
        <v>0.75261381926731519</v>
      </c>
      <c r="O578" s="21">
        <f t="shared" si="67"/>
        <v>0.65613173498813138</v>
      </c>
      <c r="P578" s="21">
        <f t="shared" si="68"/>
        <v>-0.48964035918808529</v>
      </c>
      <c r="Q578" s="21">
        <f t="shared" si="69"/>
        <v>0.17918046361654888</v>
      </c>
      <c r="R578" s="23">
        <f t="shared" si="70"/>
        <v>0.26245411054763201</v>
      </c>
      <c r="S578" s="23">
        <f t="shared" si="71"/>
        <v>0.42103030506283701</v>
      </c>
      <c r="T578" s="11">
        <f t="shared" si="72"/>
        <v>25116579083</v>
      </c>
    </row>
    <row r="579" spans="1:20">
      <c r="A579" s="154" t="s">
        <v>751</v>
      </c>
      <c r="B579" s="154" t="s">
        <v>2240</v>
      </c>
      <c r="C579" s="154" t="s">
        <v>2058</v>
      </c>
      <c r="D579" s="179">
        <v>14718204957</v>
      </c>
      <c r="E579" s="179">
        <v>13347681977</v>
      </c>
      <c r="F579" s="179">
        <v>6819391728</v>
      </c>
      <c r="G579" s="179">
        <v>16398717333</v>
      </c>
      <c r="H579" s="179">
        <v>21040424577</v>
      </c>
      <c r="I579" s="179">
        <v>17372883224</v>
      </c>
      <c r="J579" s="179">
        <v>11668511298</v>
      </c>
      <c r="K579" s="179">
        <v>18830210672</v>
      </c>
      <c r="L579" s="179">
        <f>VLOOKUP(A579,Sheet1!$A$1:$E$2000,5,FALSE)</f>
        <v>18046417804</v>
      </c>
      <c r="M579" s="21">
        <f t="shared" si="65"/>
        <v>0.42955099745320119</v>
      </c>
      <c r="N579" s="21">
        <f t="shared" si="66"/>
        <v>0.30156556426321873</v>
      </c>
      <c r="O579" s="21">
        <f t="shared" si="67"/>
        <v>0.71107802035917889</v>
      </c>
      <c r="P579" s="21">
        <f t="shared" si="68"/>
        <v>0.14827338563284936</v>
      </c>
      <c r="Q579" s="21">
        <f t="shared" si="69"/>
        <v>-0.1422978306375457</v>
      </c>
      <c r="R579" s="23">
        <f t="shared" si="70"/>
        <v>9.6853776744188297E-2</v>
      </c>
      <c r="S579" s="23">
        <f t="shared" si="71"/>
        <v>0.144286641541433</v>
      </c>
      <c r="T579" s="11">
        <f t="shared" si="72"/>
        <v>65918022998</v>
      </c>
    </row>
    <row r="580" spans="1:20">
      <c r="A580" s="154" t="s">
        <v>527</v>
      </c>
      <c r="B580" s="154" t="s">
        <v>2241</v>
      </c>
      <c r="C580" s="154" t="s">
        <v>2058</v>
      </c>
      <c r="D580" s="179">
        <v>109003028781</v>
      </c>
      <c r="E580" s="179">
        <v>238229247230</v>
      </c>
      <c r="F580" s="179">
        <v>171889380799</v>
      </c>
      <c r="G580" s="179">
        <v>216537854727</v>
      </c>
      <c r="H580" s="179">
        <v>211919256587</v>
      </c>
      <c r="I580" s="179">
        <v>320514347203</v>
      </c>
      <c r="J580" s="179">
        <v>257588336159</v>
      </c>
      <c r="K580" s="179">
        <v>202844104260</v>
      </c>
      <c r="L580" s="179">
        <f>VLOOKUP(A580,Sheet1!$A$1:$E$2000,5,FALSE)</f>
        <v>254408126954</v>
      </c>
      <c r="M580" s="21">
        <f t="shared" ref="M580:M643" si="73">(H580-D580)/ABS(D580)</f>
        <v>0.94415934086355435</v>
      </c>
      <c r="N580" s="21">
        <f t="shared" ref="N580:N643" si="74">(I580-E580)/ABS(E580)</f>
        <v>0.34540301381869082</v>
      </c>
      <c r="O580" s="21">
        <f t="shared" ref="O580:O643" si="75">(J580-F580)/ABS(F580)</f>
        <v>0.49857038847683471</v>
      </c>
      <c r="P580" s="21">
        <f t="shared" ref="P580:P643" si="76">(K580-G580)/ABS(G580)</f>
        <v>-6.3239522180841723E-2</v>
      </c>
      <c r="Q580" s="21">
        <f t="shared" ref="Q580:Q643" si="77">(L580-H580)/ABS(H580)</f>
        <v>0.20049556161762433</v>
      </c>
      <c r="R580" s="23">
        <f t="shared" ref="R580:R643" si="78">(SUM(J580:L580)-SUM(F580:H580))/ABS(SUM(F580:H580))</f>
        <v>0.19071332432879343</v>
      </c>
      <c r="S580" s="23">
        <f t="shared" ref="S580:S643" si="79">SUM(I580:L580)/SUM(E580:H580)-1</f>
        <v>0.23465879824662084</v>
      </c>
      <c r="T580" s="11">
        <f t="shared" ref="T580:T643" si="80">SUM(I580:L580)</f>
        <v>1035354914576</v>
      </c>
    </row>
    <row r="581" spans="1:20">
      <c r="A581" s="154" t="s">
        <v>528</v>
      </c>
      <c r="B581" s="154" t="s">
        <v>2242</v>
      </c>
      <c r="C581" s="154" t="s">
        <v>2058</v>
      </c>
      <c r="D581" s="179">
        <v>-41899000000</v>
      </c>
      <c r="E581" s="179">
        <v>47937000000</v>
      </c>
      <c r="F581" s="179">
        <v>-65425000000</v>
      </c>
      <c r="G581" s="179">
        <v>-5069551000000</v>
      </c>
      <c r="H581" s="179">
        <v>150767000000</v>
      </c>
      <c r="I581" s="179">
        <v>311464000000</v>
      </c>
      <c r="J581" s="179">
        <v>189822000000</v>
      </c>
      <c r="K581" s="179">
        <v>-651975000000</v>
      </c>
      <c r="L581" s="179">
        <f>VLOOKUP(A581,Sheet1!$A$1:$E$2000,5,FALSE)</f>
        <v>216045000000</v>
      </c>
      <c r="M581" s="21">
        <f t="shared" si="73"/>
        <v>4.5983436358862981</v>
      </c>
      <c r="N581" s="21">
        <f t="shared" si="74"/>
        <v>5.4973611198030747</v>
      </c>
      <c r="O581" s="21">
        <f t="shared" si="75"/>
        <v>3.9013679786014519</v>
      </c>
      <c r="P581" s="21">
        <f t="shared" si="76"/>
        <v>0.87139393607047255</v>
      </c>
      <c r="Q581" s="21">
        <f t="shared" si="77"/>
        <v>0.43297273275982145</v>
      </c>
      <c r="R581" s="23">
        <f t="shared" si="78"/>
        <v>0.95062245584003402</v>
      </c>
      <c r="S581" s="23">
        <f t="shared" si="79"/>
        <v>-1.013239951121008</v>
      </c>
      <c r="T581" s="11">
        <f t="shared" si="80"/>
        <v>65356000000</v>
      </c>
    </row>
    <row r="582" spans="1:20">
      <c r="A582" s="154" t="s">
        <v>529</v>
      </c>
      <c r="B582" s="154" t="s">
        <v>2245</v>
      </c>
      <c r="C582" s="154" t="s">
        <v>2058</v>
      </c>
      <c r="D582" s="179">
        <v>-19478081505</v>
      </c>
      <c r="E582" s="179">
        <v>-7141513499</v>
      </c>
      <c r="F582" s="179">
        <v>140798477058</v>
      </c>
      <c r="G582" s="179">
        <v>63609564002</v>
      </c>
      <c r="H582" s="179">
        <v>-21188598608</v>
      </c>
      <c r="I582" s="179">
        <v>-13750183101</v>
      </c>
      <c r="J582" s="179">
        <v>118762790530</v>
      </c>
      <c r="K582" s="179">
        <v>-9354079238</v>
      </c>
      <c r="L582" s="179">
        <f>VLOOKUP(A582,Sheet1!$A$1:$E$2000,5,FALSE)</f>
        <v>-15253663590</v>
      </c>
      <c r="M582" s="21">
        <f t="shared" si="73"/>
        <v>-8.7817534933351232E-2</v>
      </c>
      <c r="N582" s="21">
        <f t="shared" si="74"/>
        <v>-0.92538781911220747</v>
      </c>
      <c r="O582" s="21">
        <f t="shared" si="75"/>
        <v>-0.15650514826891701</v>
      </c>
      <c r="P582" s="21">
        <f t="shared" si="76"/>
        <v>-1.1470546038911049</v>
      </c>
      <c r="Q582" s="21">
        <f t="shared" si="77"/>
        <v>0.28010040341975223</v>
      </c>
      <c r="R582" s="23">
        <f t="shared" si="78"/>
        <v>-0.48610777086789342</v>
      </c>
      <c r="S582" s="23">
        <f t="shared" si="79"/>
        <v>-0.54335637022137928</v>
      </c>
      <c r="T582" s="11">
        <f t="shared" si="80"/>
        <v>80404864601</v>
      </c>
    </row>
    <row r="583" spans="1:20">
      <c r="A583" s="154" t="s">
        <v>530</v>
      </c>
      <c r="B583" s="154" t="s">
        <v>2246</v>
      </c>
      <c r="C583" s="154" t="s">
        <v>2058</v>
      </c>
      <c r="D583" s="179">
        <v>998939784</v>
      </c>
      <c r="E583" s="179">
        <v>-6690722115</v>
      </c>
      <c r="F583" s="179">
        <v>-950359073</v>
      </c>
      <c r="G583" s="179">
        <v>7920474554</v>
      </c>
      <c r="H583" s="179">
        <v>-433522140</v>
      </c>
      <c r="I583" s="179">
        <v>908451375</v>
      </c>
      <c r="J583" s="179">
        <v>1856587179</v>
      </c>
      <c r="K583" s="179">
        <v>1103921345</v>
      </c>
      <c r="L583" s="179">
        <f>VLOOKUP(A583,Sheet1!$A$1:$E$2000,5,FALSE)</f>
        <v>-1661303002</v>
      </c>
      <c r="M583" s="21">
        <f t="shared" si="73"/>
        <v>-1.4339822549303933</v>
      </c>
      <c r="N583" s="21">
        <f t="shared" si="74"/>
        <v>1.1357777769552457</v>
      </c>
      <c r="O583" s="21">
        <f t="shared" si="75"/>
        <v>2.9535639020515774</v>
      </c>
      <c r="P583" s="21">
        <f t="shared" si="76"/>
        <v>-0.86062434296408452</v>
      </c>
      <c r="Q583" s="21">
        <f t="shared" si="77"/>
        <v>-2.8321064801903773</v>
      </c>
      <c r="R583" s="23">
        <f t="shared" si="78"/>
        <v>-0.80124118876251815</v>
      </c>
      <c r="S583" s="23">
        <f t="shared" si="79"/>
        <v>-15.323457195604501</v>
      </c>
      <c r="T583" s="11">
        <f t="shared" si="80"/>
        <v>2207656897</v>
      </c>
    </row>
    <row r="584" spans="1:20">
      <c r="A584" s="154" t="s">
        <v>531</v>
      </c>
      <c r="B584" s="154" t="s">
        <v>2247</v>
      </c>
      <c r="C584" s="154" t="s">
        <v>2058</v>
      </c>
      <c r="D584" s="179">
        <v>1112009821</v>
      </c>
      <c r="E584" s="179">
        <v>2368167049</v>
      </c>
      <c r="F584" s="179">
        <v>2708369319</v>
      </c>
      <c r="G584" s="179">
        <v>1950847928</v>
      </c>
      <c r="H584" s="179">
        <v>2050714499</v>
      </c>
      <c r="I584" s="179">
        <v>2275609143</v>
      </c>
      <c r="J584" s="179">
        <v>1895903396</v>
      </c>
      <c r="K584" s="179">
        <v>1918166155</v>
      </c>
      <c r="L584" s="179">
        <f>VLOOKUP(A584,Sheet1!$A$1:$E$2000,5,FALSE)</f>
        <v>1660566830</v>
      </c>
      <c r="M584" s="21">
        <f t="shared" si="73"/>
        <v>0.84415142768779561</v>
      </c>
      <c r="N584" s="21">
        <f t="shared" si="74"/>
        <v>-3.9084196378411817E-2</v>
      </c>
      <c r="O584" s="21">
        <f t="shared" si="75"/>
        <v>-0.29998343183860293</v>
      </c>
      <c r="P584" s="21">
        <f t="shared" si="76"/>
        <v>-1.6752598975515839E-2</v>
      </c>
      <c r="Q584" s="21">
        <f t="shared" si="77"/>
        <v>-0.19024962723492209</v>
      </c>
      <c r="R584" s="23">
        <f t="shared" si="78"/>
        <v>-0.18409954255293254</v>
      </c>
      <c r="S584" s="23">
        <f t="shared" si="79"/>
        <v>-0.14626997359087457</v>
      </c>
      <c r="T584" s="11">
        <f t="shared" si="80"/>
        <v>7750245524</v>
      </c>
    </row>
    <row r="585" spans="1:20">
      <c r="A585" s="154" t="s">
        <v>563</v>
      </c>
      <c r="B585" s="154" t="s">
        <v>2248</v>
      </c>
      <c r="C585" s="154" t="s">
        <v>2058</v>
      </c>
      <c r="D585" s="179">
        <v>6557628041</v>
      </c>
      <c r="E585" s="179">
        <v>10755584525</v>
      </c>
      <c r="F585" s="179">
        <v>5015293113</v>
      </c>
      <c r="G585" s="179">
        <v>5390309416</v>
      </c>
      <c r="H585" s="179">
        <v>6671315951</v>
      </c>
      <c r="I585" s="179">
        <v>13615986964</v>
      </c>
      <c r="J585" s="179">
        <v>2257013769</v>
      </c>
      <c r="K585" s="179">
        <v>2851352346</v>
      </c>
      <c r="L585" s="179">
        <f>VLOOKUP(A585,Sheet1!$A$1:$E$2000,5,FALSE)</f>
        <v>10684399650</v>
      </c>
      <c r="M585" s="21">
        <f t="shared" si="73"/>
        <v>1.733674268945929E-2</v>
      </c>
      <c r="N585" s="21">
        <f t="shared" si="74"/>
        <v>0.26594579144920999</v>
      </c>
      <c r="O585" s="21">
        <f t="shared" si="75"/>
        <v>-0.54997370679100321</v>
      </c>
      <c r="P585" s="21">
        <f t="shared" si="76"/>
        <v>-0.47102250985140848</v>
      </c>
      <c r="Q585" s="21">
        <f t="shared" si="77"/>
        <v>0.60154304315304641</v>
      </c>
      <c r="R585" s="23">
        <f t="shared" si="78"/>
        <v>-7.5198152201989082E-2</v>
      </c>
      <c r="S585" s="23">
        <f t="shared" si="79"/>
        <v>5.6633416107664925E-2</v>
      </c>
      <c r="T585" s="11">
        <f t="shared" si="80"/>
        <v>29408752729</v>
      </c>
    </row>
    <row r="586" spans="1:20">
      <c r="A586" s="154" t="s">
        <v>3926</v>
      </c>
      <c r="B586" s="154" t="s">
        <v>4305</v>
      </c>
      <c r="C586" s="154" t="s">
        <v>2058</v>
      </c>
      <c r="D586" s="179">
        <v>1969734209</v>
      </c>
      <c r="E586" s="179">
        <v>2103719798</v>
      </c>
      <c r="F586" s="179">
        <v>2896687434</v>
      </c>
      <c r="G586" s="179">
        <v>5441619885</v>
      </c>
      <c r="H586" s="179">
        <v>1888900993</v>
      </c>
      <c r="I586" s="179">
        <v>3114404402</v>
      </c>
      <c r="J586" s="179">
        <v>8113288125</v>
      </c>
      <c r="K586" s="179">
        <v>5925084086</v>
      </c>
      <c r="L586" s="179">
        <f>VLOOKUP(A586,Sheet1!$A$1:$E$2000,5,FALSE)</f>
        <v>3709034365</v>
      </c>
      <c r="M586" s="21">
        <f t="shared" si="73"/>
        <v>-4.1037626107452145E-2</v>
      </c>
      <c r="N586" s="21">
        <f t="shared" si="74"/>
        <v>0.48042738627114445</v>
      </c>
      <c r="O586" s="21">
        <f t="shared" si="75"/>
        <v>1.80088491073283</v>
      </c>
      <c r="P586" s="21">
        <f t="shared" si="76"/>
        <v>8.8845639941276422E-2</v>
      </c>
      <c r="Q586" s="21">
        <f t="shared" si="77"/>
        <v>0.96359384570454298</v>
      </c>
      <c r="R586" s="23">
        <f t="shared" si="78"/>
        <v>0.73531290598395704</v>
      </c>
      <c r="S586" s="23">
        <f t="shared" si="79"/>
        <v>0.69182812452549447</v>
      </c>
      <c r="T586" s="11">
        <f t="shared" si="80"/>
        <v>20861810978</v>
      </c>
    </row>
    <row r="587" spans="1:20">
      <c r="A587" s="154" t="s">
        <v>533</v>
      </c>
      <c r="B587" s="154" t="s">
        <v>4115</v>
      </c>
      <c r="C587" s="154" t="s">
        <v>2058</v>
      </c>
      <c r="D587" s="179">
        <v>16025550118</v>
      </c>
      <c r="E587" s="179">
        <v>21947151948</v>
      </c>
      <c r="F587" s="179">
        <v>24405391725</v>
      </c>
      <c r="G587" s="179">
        <v>25408428761</v>
      </c>
      <c r="H587" s="179">
        <v>15197719721</v>
      </c>
      <c r="I587" s="179">
        <v>8407943784</v>
      </c>
      <c r="J587" s="179">
        <v>5662682388</v>
      </c>
      <c r="K587" s="179">
        <v>26202420922</v>
      </c>
      <c r="L587" s="179">
        <f>VLOOKUP(A587,Sheet1!$A$1:$E$2000,5,FALSE)</f>
        <v>20180002142</v>
      </c>
      <c r="M587" s="21">
        <f t="shared" si="73"/>
        <v>-5.1656909803687527E-2</v>
      </c>
      <c r="N587" s="21">
        <f t="shared" si="74"/>
        <v>-0.61690046143931676</v>
      </c>
      <c r="O587" s="21">
        <f t="shared" si="75"/>
        <v>-0.76797412425061162</v>
      </c>
      <c r="P587" s="21">
        <f t="shared" si="76"/>
        <v>3.1249164144251114E-2</v>
      </c>
      <c r="Q587" s="21">
        <f t="shared" si="77"/>
        <v>0.32783091887893884</v>
      </c>
      <c r="R587" s="23">
        <f t="shared" si="78"/>
        <v>-0.19944820125341167</v>
      </c>
      <c r="S587" s="23">
        <f t="shared" si="79"/>
        <v>-0.30480728564494586</v>
      </c>
      <c r="T587" s="11">
        <f t="shared" si="80"/>
        <v>60453049236</v>
      </c>
    </row>
    <row r="588" spans="1:20">
      <c r="A588" s="154" t="s">
        <v>534</v>
      </c>
      <c r="B588" s="154" t="s">
        <v>3663</v>
      </c>
      <c r="C588" s="154" t="s">
        <v>2058</v>
      </c>
      <c r="D588" s="179">
        <v>1015721723</v>
      </c>
      <c r="E588" s="179">
        <v>2336370192</v>
      </c>
      <c r="F588" s="179">
        <v>8261063199</v>
      </c>
      <c r="G588" s="179">
        <v>-2200089269</v>
      </c>
      <c r="H588" s="179">
        <v>4880819561</v>
      </c>
      <c r="I588" s="179">
        <v>16007908828</v>
      </c>
      <c r="J588" s="179">
        <v>20891676697</v>
      </c>
      <c r="K588" s="179">
        <v>10258509828</v>
      </c>
      <c r="L588" s="179">
        <f>VLOOKUP(A588,Sheet1!$A$1:$E$2000,5,FALSE)</f>
        <v>11598217747</v>
      </c>
      <c r="M588" s="21">
        <f t="shared" si="73"/>
        <v>3.8052723993971327</v>
      </c>
      <c r="N588" s="21">
        <f t="shared" si="74"/>
        <v>5.8516149036710532</v>
      </c>
      <c r="O588" s="21">
        <f t="shared" si="75"/>
        <v>1.5289331643811819</v>
      </c>
      <c r="P588" s="21">
        <f t="shared" si="76"/>
        <v>5.662769812364373</v>
      </c>
      <c r="Q588" s="21">
        <f t="shared" si="77"/>
        <v>1.3762848845458477</v>
      </c>
      <c r="R588" s="23">
        <f t="shared" si="78"/>
        <v>2.9068918918239524</v>
      </c>
      <c r="S588" s="23">
        <f t="shared" si="79"/>
        <v>3.4250330469434989</v>
      </c>
      <c r="T588" s="11">
        <f t="shared" si="80"/>
        <v>58756313100</v>
      </c>
    </row>
    <row r="589" spans="1:20">
      <c r="A589" s="154" t="s">
        <v>536</v>
      </c>
      <c r="B589" s="154" t="s">
        <v>2253</v>
      </c>
      <c r="C589" s="154" t="s">
        <v>2058</v>
      </c>
      <c r="D589" s="179">
        <v>-2503075937</v>
      </c>
      <c r="E589" s="179">
        <v>3016342060</v>
      </c>
      <c r="F589" s="179">
        <v>276154598</v>
      </c>
      <c r="G589" s="179">
        <v>221007680</v>
      </c>
      <c r="H589" s="179">
        <v>-1684438301</v>
      </c>
      <c r="I589" s="179">
        <v>2630922283</v>
      </c>
      <c r="J589" s="179">
        <v>518766362</v>
      </c>
      <c r="K589" s="179">
        <v>533250868</v>
      </c>
      <c r="L589" s="179">
        <f>VLOOKUP(A589,Sheet1!$A$1:$E$2000,5,FALSE)</f>
        <v>-4113068238</v>
      </c>
      <c r="M589" s="21">
        <f t="shared" si="73"/>
        <v>0.32705265705248959</v>
      </c>
      <c r="N589" s="21">
        <f t="shared" si="74"/>
        <v>-0.1277772113816561</v>
      </c>
      <c r="O589" s="21">
        <f t="shared" si="75"/>
        <v>0.87853602930051522</v>
      </c>
      <c r="P589" s="21">
        <f t="shared" si="76"/>
        <v>1.4128160071179428</v>
      </c>
      <c r="Q589" s="21">
        <f t="shared" si="77"/>
        <v>-1.4418040337590257</v>
      </c>
      <c r="R589" s="23">
        <f t="shared" si="78"/>
        <v>-1.5782134471690581</v>
      </c>
      <c r="S589" s="23">
        <f t="shared" si="79"/>
        <v>-1.2351630374732063</v>
      </c>
      <c r="T589" s="11">
        <f t="shared" si="80"/>
        <v>-430128725</v>
      </c>
    </row>
    <row r="590" spans="1:20">
      <c r="A590" s="154" t="s">
        <v>757</v>
      </c>
      <c r="B590" s="154" t="s">
        <v>2254</v>
      </c>
      <c r="C590" s="154" t="s">
        <v>2058</v>
      </c>
      <c r="D590" s="179">
        <v>467625519</v>
      </c>
      <c r="E590" s="179">
        <v>1967044085</v>
      </c>
      <c r="F590" s="179">
        <v>351207916</v>
      </c>
      <c r="G590" s="179">
        <v>-2030493566</v>
      </c>
      <c r="H590" s="179">
        <v>259542982</v>
      </c>
      <c r="I590" s="179">
        <v>235362204</v>
      </c>
      <c r="J590" s="179">
        <v>944086326</v>
      </c>
      <c r="K590" s="179">
        <v>447282326</v>
      </c>
      <c r="L590" s="179">
        <f>VLOOKUP(A590,Sheet1!$A$1:$E$2000,5,FALSE)</f>
        <v>77564831</v>
      </c>
      <c r="M590" s="21">
        <f t="shared" si="73"/>
        <v>-0.44497686406203163</v>
      </c>
      <c r="N590" s="21">
        <f t="shared" si="74"/>
        <v>-0.88034726532323748</v>
      </c>
      <c r="O590" s="21">
        <f t="shared" si="75"/>
        <v>1.6881123203384745</v>
      </c>
      <c r="P590" s="21">
        <f t="shared" si="76"/>
        <v>1.2202825625698142</v>
      </c>
      <c r="Q590" s="21">
        <f t="shared" si="77"/>
        <v>-0.70114841710495568</v>
      </c>
      <c r="R590" s="23">
        <f t="shared" si="78"/>
        <v>2.0346476978601307</v>
      </c>
      <c r="S590" s="23">
        <f t="shared" si="79"/>
        <v>2.1139983089062602</v>
      </c>
      <c r="T590" s="11">
        <f t="shared" si="80"/>
        <v>1704295687</v>
      </c>
    </row>
    <row r="591" spans="1:20">
      <c r="A591" s="154" t="s">
        <v>537</v>
      </c>
      <c r="B591" s="154" t="s">
        <v>2255</v>
      </c>
      <c r="C591" s="154" t="s">
        <v>2058</v>
      </c>
      <c r="D591" s="179">
        <v>28498448838</v>
      </c>
      <c r="E591" s="179">
        <v>33643983131</v>
      </c>
      <c r="F591" s="179">
        <v>35424458828</v>
      </c>
      <c r="G591" s="179">
        <v>18399612995</v>
      </c>
      <c r="H591" s="179">
        <v>29238073593</v>
      </c>
      <c r="I591" s="179">
        <v>35322138996</v>
      </c>
      <c r="J591" s="179">
        <v>36357905128</v>
      </c>
      <c r="K591" s="179">
        <v>14084396326</v>
      </c>
      <c r="L591" s="179">
        <f>VLOOKUP(A591,Sheet1!$A$1:$E$2000,5,FALSE)</f>
        <v>30471347443</v>
      </c>
      <c r="M591" s="21">
        <f t="shared" si="73"/>
        <v>2.5953158335192614E-2</v>
      </c>
      <c r="N591" s="21">
        <f t="shared" si="74"/>
        <v>4.9879821258551442E-2</v>
      </c>
      <c r="O591" s="21">
        <f t="shared" si="75"/>
        <v>2.6350333382148684E-2</v>
      </c>
      <c r="P591" s="21">
        <f t="shared" si="76"/>
        <v>-0.23452757784485129</v>
      </c>
      <c r="Q591" s="21">
        <f t="shared" si="77"/>
        <v>4.2180407203546502E-2</v>
      </c>
      <c r="R591" s="23">
        <f t="shared" si="78"/>
        <v>-2.5866133221573901E-2</v>
      </c>
      <c r="S591" s="23">
        <f t="shared" si="79"/>
        <v>-4.0301281505588094E-3</v>
      </c>
      <c r="T591" s="11">
        <f t="shared" si="80"/>
        <v>116235787893</v>
      </c>
    </row>
    <row r="592" spans="1:20">
      <c r="A592" s="154" t="s">
        <v>538</v>
      </c>
      <c r="B592" s="154" t="s">
        <v>2256</v>
      </c>
      <c r="C592" s="154" t="s">
        <v>2058</v>
      </c>
      <c r="D592" s="179">
        <v>-2414862898</v>
      </c>
      <c r="E592" s="179">
        <v>-695326262</v>
      </c>
      <c r="F592" s="179">
        <v>4082740999</v>
      </c>
      <c r="G592" s="179">
        <v>349133373</v>
      </c>
      <c r="H592" s="179">
        <v>1982523032</v>
      </c>
      <c r="I592" s="179">
        <v>978500796</v>
      </c>
      <c r="J592" s="179">
        <v>1351505336</v>
      </c>
      <c r="K592" s="179">
        <v>-198530618</v>
      </c>
      <c r="L592" s="179">
        <f>VLOOKUP(A592,Sheet1!$A$1:$E$2000,5,FALSE)</f>
        <v>0</v>
      </c>
      <c r="M592" s="21">
        <f t="shared" si="73"/>
        <v>1.8209671172810409</v>
      </c>
      <c r="N592" s="21">
        <f t="shared" si="74"/>
        <v>2.4072541905514853</v>
      </c>
      <c r="O592" s="21">
        <f t="shared" si="75"/>
        <v>-0.66897108184647791</v>
      </c>
      <c r="P592" s="21">
        <f t="shared" si="76"/>
        <v>-1.568638329513117</v>
      </c>
      <c r="Q592" s="21">
        <f t="shared" si="77"/>
        <v>-1</v>
      </c>
      <c r="R592" s="23">
        <f t="shared" si="78"/>
        <v>-0.82025206026664199</v>
      </c>
      <c r="S592" s="23">
        <f t="shared" si="79"/>
        <v>-0.62730389934359032</v>
      </c>
      <c r="T592" s="11">
        <f t="shared" si="80"/>
        <v>2131475514</v>
      </c>
    </row>
    <row r="593" spans="1:20">
      <c r="A593" s="154" t="s">
        <v>742</v>
      </c>
      <c r="B593" s="154" t="s">
        <v>2257</v>
      </c>
      <c r="C593" s="154" t="s">
        <v>2058</v>
      </c>
      <c r="D593" s="179">
        <v>21503756163</v>
      </c>
      <c r="E593" s="179">
        <v>12414234877</v>
      </c>
      <c r="F593" s="179">
        <v>15241971733</v>
      </c>
      <c r="G593" s="179">
        <v>9098492876</v>
      </c>
      <c r="H593" s="179">
        <v>11619123550</v>
      </c>
      <c r="I593" s="179">
        <v>8163788812</v>
      </c>
      <c r="J593" s="179">
        <v>9783083996</v>
      </c>
      <c r="K593" s="179">
        <v>5526611412</v>
      </c>
      <c r="L593" s="179">
        <f>VLOOKUP(A593,Sheet1!$A$1:$E$2000,5,FALSE)</f>
        <v>10638507292</v>
      </c>
      <c r="M593" s="21">
        <f t="shared" si="73"/>
        <v>-0.45967004731981626</v>
      </c>
      <c r="N593" s="21">
        <f t="shared" si="74"/>
        <v>-0.34238485956753179</v>
      </c>
      <c r="O593" s="21">
        <f t="shared" si="75"/>
        <v>-0.35814839658710973</v>
      </c>
      <c r="P593" s="21">
        <f t="shared" si="76"/>
        <v>-0.39257946482784056</v>
      </c>
      <c r="Q593" s="21">
        <f t="shared" si="77"/>
        <v>-8.4396749357226686E-2</v>
      </c>
      <c r="R593" s="23">
        <f t="shared" si="78"/>
        <v>-0.2784065661356675</v>
      </c>
      <c r="S593" s="23">
        <f t="shared" si="79"/>
        <v>-0.29482539582175027</v>
      </c>
      <c r="T593" s="11">
        <f t="shared" si="80"/>
        <v>34111991512</v>
      </c>
    </row>
    <row r="594" spans="1:20">
      <c r="A594" s="154" t="s">
        <v>763</v>
      </c>
      <c r="B594" s="154" t="s">
        <v>2259</v>
      </c>
      <c r="C594" s="154" t="s">
        <v>2058</v>
      </c>
      <c r="D594" s="179">
        <v>-985132539</v>
      </c>
      <c r="E594" s="179">
        <v>5727319155</v>
      </c>
      <c r="F594" s="179">
        <v>1302693224</v>
      </c>
      <c r="G594" s="179">
        <v>7943623693</v>
      </c>
      <c r="H594" s="179">
        <v>-2083866064</v>
      </c>
      <c r="I594" s="179">
        <v>4496807710</v>
      </c>
      <c r="J594" s="179">
        <v>4043010341</v>
      </c>
      <c r="K594" s="179">
        <v>7071220330</v>
      </c>
      <c r="L594" s="179">
        <f>VLOOKUP(A594,Sheet1!$A$1:$E$2000,5,FALSE)</f>
        <v>-3551054026</v>
      </c>
      <c r="M594" s="21">
        <f t="shared" si="73"/>
        <v>-1.1153154337134326</v>
      </c>
      <c r="N594" s="21">
        <f t="shared" si="74"/>
        <v>-0.21484946302071409</v>
      </c>
      <c r="O594" s="21">
        <f t="shared" si="75"/>
        <v>2.103578238156246</v>
      </c>
      <c r="P594" s="21">
        <f t="shared" si="76"/>
        <v>-0.10982435683210554</v>
      </c>
      <c r="Q594" s="21">
        <f t="shared" si="77"/>
        <v>-0.70407018346645522</v>
      </c>
      <c r="R594" s="23">
        <f t="shared" si="78"/>
        <v>5.5948138454891536E-2</v>
      </c>
      <c r="S594" s="23">
        <f t="shared" si="79"/>
        <v>-6.4375520469721059E-2</v>
      </c>
      <c r="T594" s="11">
        <f t="shared" si="80"/>
        <v>12059984355</v>
      </c>
    </row>
    <row r="595" spans="1:20">
      <c r="A595" s="154" t="s">
        <v>541</v>
      </c>
      <c r="B595" s="154" t="s">
        <v>2260</v>
      </c>
      <c r="C595" s="154" t="s">
        <v>2058</v>
      </c>
      <c r="D595" s="179">
        <v>11326648135</v>
      </c>
      <c r="E595" s="179">
        <v>1109074365</v>
      </c>
      <c r="F595" s="179">
        <v>-795787515</v>
      </c>
      <c r="G595" s="179">
        <v>20565618901</v>
      </c>
      <c r="H595" s="179">
        <v>17374222560</v>
      </c>
      <c r="I595" s="179">
        <v>11699965394</v>
      </c>
      <c r="J595" s="179">
        <v>4031277266</v>
      </c>
      <c r="K595" s="179">
        <v>7721465974</v>
      </c>
      <c r="L595" s="179">
        <f>VLOOKUP(A595,Sheet1!$A$1:$E$2000,5,FALSE)</f>
        <v>12330890305</v>
      </c>
      <c r="M595" s="21">
        <f t="shared" si="73"/>
        <v>0.53392445434167268</v>
      </c>
      <c r="N595" s="21">
        <f t="shared" si="74"/>
        <v>9.5493064876673088</v>
      </c>
      <c r="O595" s="21">
        <f t="shared" si="75"/>
        <v>6.0657709376101483</v>
      </c>
      <c r="P595" s="21">
        <f t="shared" si="76"/>
        <v>-0.62454492562708408</v>
      </c>
      <c r="Q595" s="21">
        <f t="shared" si="77"/>
        <v>-0.29027671526500809</v>
      </c>
      <c r="R595" s="23">
        <f t="shared" si="78"/>
        <v>-0.35161537348581362</v>
      </c>
      <c r="S595" s="23">
        <f t="shared" si="79"/>
        <v>-6.4557579498403128E-2</v>
      </c>
      <c r="T595" s="11">
        <f t="shared" si="80"/>
        <v>35783598939</v>
      </c>
    </row>
    <row r="596" spans="1:20">
      <c r="A596" s="154" t="s">
        <v>542</v>
      </c>
      <c r="B596" s="154" t="s">
        <v>2261</v>
      </c>
      <c r="C596" s="154" t="s">
        <v>2058</v>
      </c>
      <c r="D596" s="179">
        <v>5544361916</v>
      </c>
      <c r="E596" s="179">
        <v>6817390749</v>
      </c>
      <c r="F596" s="179">
        <v>4861327516</v>
      </c>
      <c r="G596" s="179">
        <v>9238412956</v>
      </c>
      <c r="H596" s="179">
        <v>7283036238</v>
      </c>
      <c r="I596" s="179">
        <v>8574087504</v>
      </c>
      <c r="J596" s="179">
        <v>7335174465</v>
      </c>
      <c r="K596" s="179">
        <v>13395240869</v>
      </c>
      <c r="L596" s="179">
        <f>VLOOKUP(A596,Sheet1!$A$1:$E$2000,5,FALSE)</f>
        <v>15076520017</v>
      </c>
      <c r="M596" s="21">
        <f t="shared" si="73"/>
        <v>0.31359322287069835</v>
      </c>
      <c r="N596" s="21">
        <f t="shared" si="74"/>
        <v>0.25767875418578268</v>
      </c>
      <c r="O596" s="21">
        <f t="shared" si="75"/>
        <v>0.50888300384161977</v>
      </c>
      <c r="P596" s="21">
        <f t="shared" si="76"/>
        <v>0.44995043334800244</v>
      </c>
      <c r="Q596" s="21">
        <f t="shared" si="77"/>
        <v>1.0700871895071298</v>
      </c>
      <c r="R596" s="23">
        <f t="shared" si="78"/>
        <v>0.67456901583105944</v>
      </c>
      <c r="S596" s="23">
        <f t="shared" si="79"/>
        <v>0.57378579114912065</v>
      </c>
      <c r="T596" s="11">
        <f t="shared" si="80"/>
        <v>44381022855</v>
      </c>
    </row>
    <row r="597" spans="1:20">
      <c r="A597" s="154" t="s">
        <v>543</v>
      </c>
      <c r="B597" s="154" t="s">
        <v>2262</v>
      </c>
      <c r="C597" s="154" t="s">
        <v>2058</v>
      </c>
      <c r="D597" s="179">
        <v>15317613840</v>
      </c>
      <c r="E597" s="179">
        <v>977936258</v>
      </c>
      <c r="F597" s="179">
        <v>6596924445</v>
      </c>
      <c r="G597" s="179">
        <v>20275156181</v>
      </c>
      <c r="H597" s="179">
        <v>31514383120</v>
      </c>
      <c r="I597" s="179">
        <v>35462024122</v>
      </c>
      <c r="J597" s="179">
        <v>31754301567</v>
      </c>
      <c r="K597" s="179">
        <v>-85169892638</v>
      </c>
      <c r="L597" s="179">
        <f>VLOOKUP(A597,Sheet1!$A$1:$E$2000,5,FALSE)</f>
        <v>9986387386</v>
      </c>
      <c r="M597" s="21">
        <f t="shared" si="73"/>
        <v>1.0573950648699733</v>
      </c>
      <c r="N597" s="21">
        <f t="shared" si="74"/>
        <v>35.262101780052824</v>
      </c>
      <c r="O597" s="21">
        <f t="shared" si="75"/>
        <v>3.8135008717687384</v>
      </c>
      <c r="P597" s="21">
        <f t="shared" si="76"/>
        <v>-5.2007021735207815</v>
      </c>
      <c r="Q597" s="21">
        <f t="shared" si="77"/>
        <v>-0.68311652022589231</v>
      </c>
      <c r="R597" s="23">
        <f t="shared" si="78"/>
        <v>-1.7438231552082188</v>
      </c>
      <c r="S597" s="23">
        <f t="shared" si="79"/>
        <v>-1.134208036507792</v>
      </c>
      <c r="T597" s="11">
        <f t="shared" si="80"/>
        <v>-7967179563</v>
      </c>
    </row>
    <row r="598" spans="1:20">
      <c r="A598" s="154" t="s">
        <v>525</v>
      </c>
      <c r="B598" s="154" t="s">
        <v>2263</v>
      </c>
      <c r="C598" s="154" t="s">
        <v>2058</v>
      </c>
      <c r="D598" s="179">
        <v>4103257487</v>
      </c>
      <c r="E598" s="179">
        <v>5282177840</v>
      </c>
      <c r="F598" s="179">
        <v>521484911</v>
      </c>
      <c r="G598" s="179">
        <v>-3911060</v>
      </c>
      <c r="H598" s="179">
        <v>8516592703</v>
      </c>
      <c r="I598" s="179">
        <v>7104336099</v>
      </c>
      <c r="J598" s="179">
        <v>950694581</v>
      </c>
      <c r="K598" s="179">
        <v>3601654853</v>
      </c>
      <c r="L598" s="179">
        <f>VLOOKUP(A598,Sheet1!$A$1:$E$2000,5,FALSE)</f>
        <v>14081109702</v>
      </c>
      <c r="M598" s="21">
        <f t="shared" si="73"/>
        <v>1.0755686743964747</v>
      </c>
      <c r="N598" s="21">
        <f t="shared" si="74"/>
        <v>0.34496344390403938</v>
      </c>
      <c r="O598" s="21">
        <f t="shared" si="75"/>
        <v>0.82305290325073277</v>
      </c>
      <c r="P598" s="21">
        <f t="shared" si="76"/>
        <v>921.88969563238606</v>
      </c>
      <c r="Q598" s="21">
        <f t="shared" si="77"/>
        <v>0.65337361936304394</v>
      </c>
      <c r="R598" s="23">
        <f t="shared" si="78"/>
        <v>1.0625543069880401</v>
      </c>
      <c r="S598" s="23">
        <f t="shared" si="79"/>
        <v>0.79779100912008971</v>
      </c>
      <c r="T598" s="11">
        <f t="shared" si="80"/>
        <v>25737795235</v>
      </c>
    </row>
    <row r="599" spans="1:20">
      <c r="A599" s="154" t="s">
        <v>544</v>
      </c>
      <c r="B599" s="154" t="s">
        <v>2264</v>
      </c>
      <c r="C599" s="154" t="s">
        <v>2058</v>
      </c>
      <c r="D599" s="179">
        <v>14700464547</v>
      </c>
      <c r="E599" s="179">
        <v>24179738558</v>
      </c>
      <c r="F599" s="179">
        <v>21485004245</v>
      </c>
      <c r="G599" s="179">
        <v>19767996569</v>
      </c>
      <c r="H599" s="179">
        <v>22699372781</v>
      </c>
      <c r="I599" s="179">
        <v>22362853227</v>
      </c>
      <c r="J599" s="179">
        <v>19380644043</v>
      </c>
      <c r="K599" s="179">
        <v>17862062510</v>
      </c>
      <c r="L599" s="179">
        <f>VLOOKUP(A599,Sheet1!$A$1:$E$2000,5,FALSE)</f>
        <v>22924717817</v>
      </c>
      <c r="M599" s="21">
        <f t="shared" si="73"/>
        <v>0.54412622189088433</v>
      </c>
      <c r="N599" s="21">
        <f t="shared" si="74"/>
        <v>-7.5140817864586609E-2</v>
      </c>
      <c r="O599" s="21">
        <f t="shared" si="75"/>
        <v>-9.7945533452232281E-2</v>
      </c>
      <c r="P599" s="21">
        <f t="shared" si="76"/>
        <v>-9.6415135056673831E-2</v>
      </c>
      <c r="Q599" s="21">
        <f t="shared" si="77"/>
        <v>9.9273683979770582E-3</v>
      </c>
      <c r="R599" s="23">
        <f t="shared" si="78"/>
        <v>-5.9183874064932585E-2</v>
      </c>
      <c r="S599" s="23">
        <f t="shared" si="79"/>
        <v>-6.3561787175542173E-2</v>
      </c>
      <c r="T599" s="11">
        <f t="shared" si="80"/>
        <v>82530277597</v>
      </c>
    </row>
    <row r="600" spans="1:20">
      <c r="A600" s="154" t="s">
        <v>545</v>
      </c>
      <c r="B600" s="154" t="s">
        <v>2265</v>
      </c>
      <c r="C600" s="154" t="s">
        <v>2058</v>
      </c>
      <c r="D600" s="179">
        <v>1521046178</v>
      </c>
      <c r="E600" s="179">
        <v>2287343950</v>
      </c>
      <c r="F600" s="179">
        <v>1863747977</v>
      </c>
      <c r="G600" s="179">
        <v>1745498406</v>
      </c>
      <c r="H600" s="179">
        <v>1786363829</v>
      </c>
      <c r="I600" s="179">
        <v>2205377145</v>
      </c>
      <c r="J600" s="179">
        <v>2109169653</v>
      </c>
      <c r="K600" s="179">
        <v>2302044504</v>
      </c>
      <c r="L600" s="179">
        <f>VLOOKUP(A600,Sheet1!$A$1:$E$2000,5,FALSE)</f>
        <v>1950114712</v>
      </c>
      <c r="M600" s="21">
        <f t="shared" si="73"/>
        <v>0.17443102966726629</v>
      </c>
      <c r="N600" s="21">
        <f t="shared" si="74"/>
        <v>-3.5834927667961786E-2</v>
      </c>
      <c r="O600" s="21">
        <f t="shared" si="75"/>
        <v>0.13168179336942615</v>
      </c>
      <c r="P600" s="21">
        <f t="shared" si="76"/>
        <v>0.31884652319756973</v>
      </c>
      <c r="Q600" s="21">
        <f t="shared" si="77"/>
        <v>9.166715108179678E-2</v>
      </c>
      <c r="R600" s="23">
        <f t="shared" si="78"/>
        <v>0.17898228727720408</v>
      </c>
      <c r="S600" s="23">
        <f t="shared" si="79"/>
        <v>0.11502760961025249</v>
      </c>
      <c r="T600" s="11">
        <f t="shared" si="80"/>
        <v>8566706014</v>
      </c>
    </row>
    <row r="601" spans="1:20">
      <c r="A601" s="154" t="s">
        <v>546</v>
      </c>
      <c r="B601" s="154" t="s">
        <v>2266</v>
      </c>
      <c r="C601" s="154" t="s">
        <v>2058</v>
      </c>
      <c r="D601" s="179">
        <v>7186607014</v>
      </c>
      <c r="E601" s="179">
        <v>8535373380</v>
      </c>
      <c r="F601" s="179">
        <v>1301180226</v>
      </c>
      <c r="G601" s="179">
        <v>14456433492</v>
      </c>
      <c r="H601" s="179">
        <v>8933448021</v>
      </c>
      <c r="I601" s="179">
        <v>11586335999</v>
      </c>
      <c r="J601" s="179">
        <v>7964230239</v>
      </c>
      <c r="K601" s="179">
        <v>4203683404</v>
      </c>
      <c r="L601" s="179">
        <f>VLOOKUP(A601,Sheet1!$A$1:$E$2000,5,FALSE)</f>
        <v>8442702880</v>
      </c>
      <c r="M601" s="21">
        <f t="shared" si="73"/>
        <v>0.24306894805810791</v>
      </c>
      <c r="N601" s="21">
        <f t="shared" si="74"/>
        <v>0.3574492272533718</v>
      </c>
      <c r="O601" s="21">
        <f t="shared" si="75"/>
        <v>5.1207741094276358</v>
      </c>
      <c r="P601" s="21">
        <f t="shared" si="76"/>
        <v>-0.70921711732521975</v>
      </c>
      <c r="Q601" s="21">
        <f t="shared" si="77"/>
        <v>-5.4933452329536982E-2</v>
      </c>
      <c r="R601" s="23">
        <f t="shared" si="78"/>
        <v>-0.16526001429719239</v>
      </c>
      <c r="S601" s="23">
        <f t="shared" si="79"/>
        <v>-3.0983841429660486E-2</v>
      </c>
      <c r="T601" s="11">
        <f t="shared" si="80"/>
        <v>32196952522</v>
      </c>
    </row>
    <row r="602" spans="1:20">
      <c r="A602" s="154" t="s">
        <v>547</v>
      </c>
      <c r="B602" s="154" t="s">
        <v>2267</v>
      </c>
      <c r="C602" s="154" t="s">
        <v>2058</v>
      </c>
      <c r="D602" s="179">
        <v>73414515</v>
      </c>
      <c r="E602" s="179">
        <v>236863761</v>
      </c>
      <c r="F602" s="179">
        <v>628008203</v>
      </c>
      <c r="G602" s="179">
        <v>2420994697</v>
      </c>
      <c r="H602" s="179">
        <v>-9397539549</v>
      </c>
      <c r="I602" s="179">
        <v>351723141</v>
      </c>
      <c r="J602" s="179">
        <v>771463700</v>
      </c>
      <c r="K602" s="179">
        <v>19177641354</v>
      </c>
      <c r="L602" s="179">
        <f>VLOOKUP(A602,Sheet1!$A$1:$E$2000,5,FALSE)</f>
        <v>452458981</v>
      </c>
      <c r="M602" s="21">
        <f t="shared" si="73"/>
        <v>-129.00656040566363</v>
      </c>
      <c r="N602" s="21">
        <f t="shared" si="74"/>
        <v>0.48491748807450541</v>
      </c>
      <c r="O602" s="21">
        <f t="shared" si="75"/>
        <v>0.22842933629642415</v>
      </c>
      <c r="P602" s="21">
        <f t="shared" si="76"/>
        <v>6.9213892445795802</v>
      </c>
      <c r="Q602" s="21">
        <f t="shared" si="77"/>
        <v>1.0481465365099896</v>
      </c>
      <c r="R602" s="23">
        <f t="shared" si="78"/>
        <v>4.2135852973635401</v>
      </c>
      <c r="S602" s="23">
        <f t="shared" si="79"/>
        <v>-4.3956802918474516</v>
      </c>
      <c r="T602" s="11">
        <f t="shared" si="80"/>
        <v>20753287176</v>
      </c>
    </row>
    <row r="603" spans="1:20">
      <c r="A603" s="154" t="s">
        <v>548</v>
      </c>
      <c r="B603" s="154" t="s">
        <v>2268</v>
      </c>
      <c r="C603" s="154" t="s">
        <v>2058</v>
      </c>
      <c r="D603" s="179">
        <v>400864664</v>
      </c>
      <c r="E603" s="179">
        <v>-53579359</v>
      </c>
      <c r="F603" s="179">
        <v>519924207</v>
      </c>
      <c r="G603" s="179">
        <v>2201826993</v>
      </c>
      <c r="H603" s="179">
        <v>144348812</v>
      </c>
      <c r="I603" s="179">
        <v>-4138617</v>
      </c>
      <c r="J603" s="179">
        <v>34442160</v>
      </c>
      <c r="K603" s="179">
        <v>1160514253</v>
      </c>
      <c r="L603" s="179">
        <f>VLOOKUP(A603,Sheet1!$A$1:$E$2000,5,FALSE)</f>
        <v>1846278491</v>
      </c>
      <c r="M603" s="21">
        <f t="shared" si="73"/>
        <v>-0.63990636999623396</v>
      </c>
      <c r="N603" s="21">
        <f t="shared" si="74"/>
        <v>0.92275725060465918</v>
      </c>
      <c r="O603" s="21">
        <f t="shared" si="75"/>
        <v>-0.93375542139356482</v>
      </c>
      <c r="P603" s="21">
        <f t="shared" si="76"/>
        <v>-0.47293122634544793</v>
      </c>
      <c r="Q603" s="21">
        <f t="shared" si="77"/>
        <v>11.790396162041153</v>
      </c>
      <c r="R603" s="23">
        <f t="shared" si="78"/>
        <v>6.1105645743949007E-2</v>
      </c>
      <c r="S603" s="23">
        <f t="shared" si="79"/>
        <v>7.9848527960302951E-2</v>
      </c>
      <c r="T603" s="11">
        <f t="shared" si="80"/>
        <v>3037096287</v>
      </c>
    </row>
    <row r="604" spans="1:20">
      <c r="A604" s="154" t="s">
        <v>549</v>
      </c>
      <c r="B604" s="154" t="s">
        <v>2269</v>
      </c>
      <c r="C604" s="154" t="s">
        <v>2058</v>
      </c>
      <c r="D604" s="179">
        <v>2613284762</v>
      </c>
      <c r="E604" s="179">
        <v>4604771076</v>
      </c>
      <c r="F604" s="179">
        <v>4708478022</v>
      </c>
      <c r="G604" s="179">
        <v>5432612773</v>
      </c>
      <c r="H604" s="179">
        <v>4525865657</v>
      </c>
      <c r="I604" s="179">
        <v>4319191369</v>
      </c>
      <c r="J604" s="179">
        <v>3280847939</v>
      </c>
      <c r="K604" s="179">
        <v>6428785462</v>
      </c>
      <c r="L604" s="179">
        <f>VLOOKUP(A604,Sheet1!$A$1:$E$2000,5,FALSE)</f>
        <v>10811300680</v>
      </c>
      <c r="M604" s="21">
        <f t="shared" si="73"/>
        <v>0.73186853679744523</v>
      </c>
      <c r="N604" s="21">
        <f t="shared" si="74"/>
        <v>-6.201822029512765E-2</v>
      </c>
      <c r="O604" s="21">
        <f t="shared" si="75"/>
        <v>-0.30320415139021756</v>
      </c>
      <c r="P604" s="21">
        <f t="shared" si="76"/>
        <v>0.18336898480064004</v>
      </c>
      <c r="Q604" s="21">
        <f t="shared" si="77"/>
        <v>1.3887807326491308</v>
      </c>
      <c r="R604" s="23">
        <f t="shared" si="78"/>
        <v>0.39912695235430018</v>
      </c>
      <c r="S604" s="23">
        <f t="shared" si="79"/>
        <v>0.28894129568351579</v>
      </c>
      <c r="T604" s="11">
        <f t="shared" si="80"/>
        <v>24840125450</v>
      </c>
    </row>
    <row r="605" spans="1:20">
      <c r="A605" s="154" t="s">
        <v>550</v>
      </c>
      <c r="B605" s="154" t="s">
        <v>2270</v>
      </c>
      <c r="C605" s="154" t="s">
        <v>2058</v>
      </c>
      <c r="D605" s="179">
        <v>5527061539</v>
      </c>
      <c r="E605" s="179">
        <v>3107634166</v>
      </c>
      <c r="F605" s="179">
        <v>4039386355</v>
      </c>
      <c r="G605" s="179">
        <v>5927166024</v>
      </c>
      <c r="H605" s="179">
        <v>1501215996</v>
      </c>
      <c r="I605" s="179">
        <v>4594213805</v>
      </c>
      <c r="J605" s="179">
        <v>2402489972</v>
      </c>
      <c r="K605" s="179">
        <v>6444311536</v>
      </c>
      <c r="L605" s="179">
        <f>VLOOKUP(A605,Sheet1!$A$1:$E$2000,5,FALSE)</f>
        <v>2944582230</v>
      </c>
      <c r="M605" s="21">
        <f t="shared" si="73"/>
        <v>-0.72838804391680212</v>
      </c>
      <c r="N605" s="21">
        <f t="shared" si="74"/>
        <v>0.47836378402077329</v>
      </c>
      <c r="O605" s="21">
        <f t="shared" si="75"/>
        <v>-0.40523392395328323</v>
      </c>
      <c r="P605" s="21">
        <f t="shared" si="76"/>
        <v>8.7250046633753617E-2</v>
      </c>
      <c r="Q605" s="21">
        <f t="shared" si="77"/>
        <v>0.96146473115518283</v>
      </c>
      <c r="R605" s="23">
        <f t="shared" si="78"/>
        <v>2.8219558716017404E-2</v>
      </c>
      <c r="S605" s="23">
        <f t="shared" si="79"/>
        <v>0.12419519782784705</v>
      </c>
      <c r="T605" s="11">
        <f t="shared" si="80"/>
        <v>16385597543</v>
      </c>
    </row>
    <row r="606" spans="1:20">
      <c r="A606" s="154" t="s">
        <v>3849</v>
      </c>
      <c r="B606" s="154" t="s">
        <v>3850</v>
      </c>
      <c r="C606" s="154" t="s">
        <v>2058</v>
      </c>
      <c r="D606" s="179">
        <v>2034236770</v>
      </c>
      <c r="E606" s="179">
        <v>2985859019</v>
      </c>
      <c r="F606" s="179">
        <v>2020120402</v>
      </c>
      <c r="G606" s="179">
        <v>2016140019</v>
      </c>
      <c r="H606" s="179">
        <v>2037030372</v>
      </c>
      <c r="I606" s="179">
        <v>3303998447</v>
      </c>
      <c r="J606" s="179">
        <v>2380305568</v>
      </c>
      <c r="K606" s="179">
        <v>1843463457</v>
      </c>
      <c r="L606" s="179">
        <f>VLOOKUP(A606,Sheet1!$A$1:$E$2000,5,FALSE)</f>
        <v>4661185978</v>
      </c>
      <c r="M606" s="21">
        <f t="shared" si="73"/>
        <v>1.3732924511044011E-3</v>
      </c>
      <c r="N606" s="21">
        <f t="shared" si="74"/>
        <v>0.10654871042992134</v>
      </c>
      <c r="O606" s="21">
        <f t="shared" si="75"/>
        <v>0.17829886062405106</v>
      </c>
      <c r="P606" s="21">
        <f t="shared" si="76"/>
        <v>-8.5647108024594007E-2</v>
      </c>
      <c r="Q606" s="21">
        <f t="shared" si="77"/>
        <v>1.2882260579274269</v>
      </c>
      <c r="R606" s="23">
        <f t="shared" si="78"/>
        <v>0.46295563736890211</v>
      </c>
      <c r="S606" s="23">
        <f t="shared" si="79"/>
        <v>0.34548536043130396</v>
      </c>
      <c r="T606" s="11">
        <f t="shared" si="80"/>
        <v>12188953450</v>
      </c>
    </row>
    <row r="607" spans="1:20">
      <c r="A607" s="154" t="s">
        <v>569</v>
      </c>
      <c r="B607" s="154" t="s">
        <v>2271</v>
      </c>
      <c r="C607" s="154" t="s">
        <v>2058</v>
      </c>
      <c r="D607" s="179">
        <v>3499409752</v>
      </c>
      <c r="E607" s="179">
        <v>3394843065</v>
      </c>
      <c r="F607" s="179">
        <v>-386833282</v>
      </c>
      <c r="G607" s="179">
        <v>4996265479</v>
      </c>
      <c r="H607" s="179">
        <v>618084267</v>
      </c>
      <c r="I607" s="179">
        <v>1389263673</v>
      </c>
      <c r="J607" s="179">
        <v>1537895357</v>
      </c>
      <c r="K607" s="179">
        <v>-2241148036</v>
      </c>
      <c r="L607" s="179">
        <f>VLOOKUP(A607,Sheet1!$A$1:$E$2000,5,FALSE)</f>
        <v>8347073583</v>
      </c>
      <c r="M607" s="21">
        <f t="shared" si="73"/>
        <v>-0.82337470865000895</v>
      </c>
      <c r="N607" s="21">
        <f t="shared" si="74"/>
        <v>-0.590772343109769</v>
      </c>
      <c r="O607" s="21">
        <f t="shared" si="75"/>
        <v>4.9756024844832254</v>
      </c>
      <c r="P607" s="21">
        <f t="shared" si="76"/>
        <v>-1.4485646420150926</v>
      </c>
      <c r="Q607" s="21">
        <f t="shared" si="77"/>
        <v>12.504750126571334</v>
      </c>
      <c r="R607" s="23">
        <f t="shared" si="78"/>
        <v>0.4622279923248846</v>
      </c>
      <c r="S607" s="23">
        <f t="shared" si="79"/>
        <v>4.7634878436533246E-2</v>
      </c>
      <c r="T607" s="11">
        <f t="shared" si="80"/>
        <v>9033084577</v>
      </c>
    </row>
    <row r="608" spans="1:20">
      <c r="A608" s="154" t="s">
        <v>551</v>
      </c>
      <c r="B608" s="154" t="s">
        <v>2272</v>
      </c>
      <c r="C608" s="154" t="s">
        <v>2058</v>
      </c>
      <c r="D608" s="179">
        <v>466055751</v>
      </c>
      <c r="E608" s="179">
        <v>457300063</v>
      </c>
      <c r="F608" s="179">
        <v>692245420</v>
      </c>
      <c r="G608" s="179">
        <v>359643115</v>
      </c>
      <c r="H608" s="179">
        <v>655851477</v>
      </c>
      <c r="I608" s="179">
        <v>1228486758</v>
      </c>
      <c r="J608" s="179">
        <v>885418767</v>
      </c>
      <c r="K608" s="179">
        <v>167564877</v>
      </c>
      <c r="L608" s="179">
        <f>VLOOKUP(A608,Sheet1!$A$1:$E$2000,5,FALSE)</f>
        <v>-629337663</v>
      </c>
      <c r="M608" s="21">
        <f t="shared" si="73"/>
        <v>0.4072382447652706</v>
      </c>
      <c r="N608" s="21">
        <f t="shared" si="74"/>
        <v>1.6863909660121783</v>
      </c>
      <c r="O608" s="21">
        <f t="shared" si="75"/>
        <v>0.27905326842032413</v>
      </c>
      <c r="P608" s="21">
        <f t="shared" si="76"/>
        <v>-0.53408011995447213</v>
      </c>
      <c r="Q608" s="21">
        <f t="shared" si="77"/>
        <v>-1.959573447754849</v>
      </c>
      <c r="R608" s="23">
        <f t="shared" si="78"/>
        <v>-0.75192595007254537</v>
      </c>
      <c r="S608" s="23">
        <f t="shared" si="79"/>
        <v>-0.23690431503906462</v>
      </c>
      <c r="T608" s="11">
        <f t="shared" si="80"/>
        <v>1652132739</v>
      </c>
    </row>
    <row r="609" spans="1:20">
      <c r="A609" s="154" t="s">
        <v>2273</v>
      </c>
      <c r="B609" s="154" t="s">
        <v>2274</v>
      </c>
      <c r="C609" s="154" t="s">
        <v>2058</v>
      </c>
      <c r="D609" s="179">
        <v>46984330222</v>
      </c>
      <c r="E609" s="179">
        <v>46280252678</v>
      </c>
      <c r="F609" s="179">
        <v>25930461908</v>
      </c>
      <c r="G609" s="179">
        <v>71329640320</v>
      </c>
      <c r="H609" s="179">
        <v>51385649111</v>
      </c>
      <c r="I609" s="179">
        <v>50583594478</v>
      </c>
      <c r="J609" s="179">
        <v>91141729315</v>
      </c>
      <c r="K609" s="179">
        <v>46498924059</v>
      </c>
      <c r="L609" s="179">
        <f>VLOOKUP(A609,Sheet1!$A$1:$E$2000,5,FALSE)</f>
        <v>80734554890</v>
      </c>
      <c r="M609" s="21">
        <f t="shared" si="73"/>
        <v>9.3676314384047998E-2</v>
      </c>
      <c r="N609" s="21">
        <f t="shared" si="74"/>
        <v>9.2984405896419334E-2</v>
      </c>
      <c r="O609" s="21">
        <f t="shared" si="75"/>
        <v>2.5148517461187678</v>
      </c>
      <c r="P609" s="21">
        <f t="shared" si="76"/>
        <v>-0.34811217538184835</v>
      </c>
      <c r="Q609" s="21">
        <f t="shared" si="77"/>
        <v>0.57114984994355844</v>
      </c>
      <c r="R609" s="23">
        <f t="shared" si="78"/>
        <v>0.46909821704877191</v>
      </c>
      <c r="S609" s="23">
        <f t="shared" si="79"/>
        <v>0.37979949929381096</v>
      </c>
      <c r="T609" s="11">
        <f t="shared" si="80"/>
        <v>268958802742</v>
      </c>
    </row>
    <row r="610" spans="1:20">
      <c r="A610" s="154" t="s">
        <v>552</v>
      </c>
      <c r="B610" s="154" t="s">
        <v>2275</v>
      </c>
      <c r="C610" s="154" t="s">
        <v>2058</v>
      </c>
      <c r="D610" s="179">
        <v>2119288462</v>
      </c>
      <c r="E610" s="179">
        <v>3363504870</v>
      </c>
      <c r="F610" s="179">
        <v>1826000427</v>
      </c>
      <c r="G610" s="179">
        <v>-6318154696</v>
      </c>
      <c r="H610" s="179">
        <v>2553784396</v>
      </c>
      <c r="I610" s="179">
        <v>1958180640</v>
      </c>
      <c r="J610" s="179">
        <v>2603540171</v>
      </c>
      <c r="K610" s="179">
        <v>625572053</v>
      </c>
      <c r="L610" s="179">
        <f>VLOOKUP(A610,Sheet1!$A$1:$E$2000,5,FALSE)</f>
        <v>2140938296</v>
      </c>
      <c r="M610" s="21">
        <f t="shared" si="73"/>
        <v>0.20501972326596851</v>
      </c>
      <c r="N610" s="21">
        <f t="shared" si="74"/>
        <v>-0.41781542893975354</v>
      </c>
      <c r="O610" s="21">
        <f t="shared" si="75"/>
        <v>0.42581575146586753</v>
      </c>
      <c r="P610" s="21">
        <f t="shared" si="76"/>
        <v>1.0990118291019444</v>
      </c>
      <c r="Q610" s="21">
        <f t="shared" si="77"/>
        <v>-0.16166051474299947</v>
      </c>
      <c r="R610" s="23">
        <f t="shared" si="78"/>
        <v>3.7703951628637391</v>
      </c>
      <c r="S610" s="23">
        <f t="shared" si="79"/>
        <v>4.1421312194468554</v>
      </c>
      <c r="T610" s="11">
        <f t="shared" si="80"/>
        <v>7328231160</v>
      </c>
    </row>
    <row r="611" spans="1:20">
      <c r="A611" s="154" t="s">
        <v>553</v>
      </c>
      <c r="B611" s="154" t="s">
        <v>2276</v>
      </c>
      <c r="C611" s="154" t="s">
        <v>2058</v>
      </c>
      <c r="D611" s="179">
        <v>20094349734</v>
      </c>
      <c r="E611" s="179">
        <v>16540350324</v>
      </c>
      <c r="F611" s="179">
        <v>27895549140</v>
      </c>
      <c r="G611" s="179">
        <v>18080237227</v>
      </c>
      <c r="H611" s="179">
        <v>22146842259</v>
      </c>
      <c r="I611" s="179">
        <v>29692695985</v>
      </c>
      <c r="J611" s="179">
        <v>44374623145</v>
      </c>
      <c r="K611" s="179">
        <v>46883845014</v>
      </c>
      <c r="L611" s="179">
        <f>VLOOKUP(A611,Sheet1!$A$1:$E$2000,5,FALSE)</f>
        <v>54241157248</v>
      </c>
      <c r="M611" s="21">
        <f t="shared" si="73"/>
        <v>0.1021427690952918</v>
      </c>
      <c r="N611" s="21">
        <f t="shared" si="74"/>
        <v>0.79516729714702505</v>
      </c>
      <c r="O611" s="21">
        <f t="shared" si="75"/>
        <v>0.59074205430752103</v>
      </c>
      <c r="P611" s="21">
        <f t="shared" si="76"/>
        <v>1.5930989967314326</v>
      </c>
      <c r="Q611" s="21">
        <f t="shared" si="77"/>
        <v>1.4491598672924833</v>
      </c>
      <c r="R611" s="23">
        <f t="shared" si="78"/>
        <v>1.1358486649980493</v>
      </c>
      <c r="S611" s="23">
        <f t="shared" si="79"/>
        <v>1.0692907757883705</v>
      </c>
      <c r="T611" s="11">
        <f t="shared" si="80"/>
        <v>175192321392</v>
      </c>
    </row>
    <row r="612" spans="1:20">
      <c r="A612" s="154" t="s">
        <v>554</v>
      </c>
      <c r="B612" s="154" t="s">
        <v>3866</v>
      </c>
      <c r="C612" s="154" t="s">
        <v>2058</v>
      </c>
      <c r="D612" s="179">
        <v>1508816447</v>
      </c>
      <c r="E612" s="179">
        <v>4929563269</v>
      </c>
      <c r="F612" s="179">
        <v>3412536316</v>
      </c>
      <c r="G612" s="179">
        <v>5960320275</v>
      </c>
      <c r="H612" s="179">
        <v>3308543466</v>
      </c>
      <c r="I612" s="179">
        <v>10347158132</v>
      </c>
      <c r="J612" s="179">
        <v>2755831171</v>
      </c>
      <c r="K612" s="179">
        <v>3547652447</v>
      </c>
      <c r="L612" s="179">
        <f>VLOOKUP(A612,Sheet1!$A$1:$E$2000,5,FALSE)</f>
        <v>3239934864</v>
      </c>
      <c r="M612" s="21">
        <f t="shared" si="73"/>
        <v>1.1928071320924565</v>
      </c>
      <c r="N612" s="21">
        <f t="shared" si="74"/>
        <v>1.0990009798776761</v>
      </c>
      <c r="O612" s="21">
        <f t="shared" si="75"/>
        <v>-0.19243902018594664</v>
      </c>
      <c r="P612" s="21">
        <f t="shared" si="76"/>
        <v>-0.40478828597847455</v>
      </c>
      <c r="Q612" s="21">
        <f t="shared" si="77"/>
        <v>-2.0736799351452135E-2</v>
      </c>
      <c r="R612" s="23">
        <f t="shared" si="78"/>
        <v>-0.247447565796796</v>
      </c>
      <c r="S612" s="23">
        <f t="shared" si="79"/>
        <v>0.12944285021788016</v>
      </c>
      <c r="T612" s="11">
        <f t="shared" si="80"/>
        <v>19890576614</v>
      </c>
    </row>
    <row r="613" spans="1:20">
      <c r="A613" s="154" t="s">
        <v>555</v>
      </c>
      <c r="B613" s="154" t="s">
        <v>2278</v>
      </c>
      <c r="C613" s="154" t="s">
        <v>2058</v>
      </c>
      <c r="D613" s="179">
        <v>10381900360</v>
      </c>
      <c r="E613" s="179">
        <v>7424118579</v>
      </c>
      <c r="F613" s="179">
        <v>4255557828</v>
      </c>
      <c r="G613" s="179">
        <v>3842686146</v>
      </c>
      <c r="H613" s="179">
        <v>8303179497</v>
      </c>
      <c r="I613" s="179">
        <v>9645608733</v>
      </c>
      <c r="J613" s="179">
        <v>20097857343</v>
      </c>
      <c r="K613" s="179">
        <v>6552533793</v>
      </c>
      <c r="L613" s="179">
        <f>VLOOKUP(A613,Sheet1!$A$1:$E$2000,5,FALSE)</f>
        <v>25871600343</v>
      </c>
      <c r="M613" s="21">
        <f t="shared" si="73"/>
        <v>-0.20022546845171224</v>
      </c>
      <c r="N613" s="21">
        <f t="shared" si="74"/>
        <v>0.29922611423310891</v>
      </c>
      <c r="O613" s="21">
        <f t="shared" si="75"/>
        <v>3.7227315795742491</v>
      </c>
      <c r="P613" s="21">
        <f t="shared" si="76"/>
        <v>0.7051961945476044</v>
      </c>
      <c r="Q613" s="21">
        <f t="shared" si="77"/>
        <v>2.1158666812330869</v>
      </c>
      <c r="R613" s="23">
        <f t="shared" si="78"/>
        <v>2.2022825074827312</v>
      </c>
      <c r="S613" s="23">
        <f t="shared" si="79"/>
        <v>1.6092837712374313</v>
      </c>
      <c r="T613" s="11">
        <f t="shared" si="80"/>
        <v>62167600212</v>
      </c>
    </row>
    <row r="614" spans="1:20">
      <c r="A614" s="154" t="s">
        <v>565</v>
      </c>
      <c r="B614" s="154" t="s">
        <v>2279</v>
      </c>
      <c r="C614" s="154" t="s">
        <v>2058</v>
      </c>
      <c r="D614" s="179">
        <v>1937575778</v>
      </c>
      <c r="E614" s="179">
        <v>-765301497</v>
      </c>
      <c r="F614" s="179">
        <v>3908032564</v>
      </c>
      <c r="G614" s="179">
        <v>4373856419</v>
      </c>
      <c r="H614" s="179">
        <v>4392239956</v>
      </c>
      <c r="I614" s="179">
        <v>11404829056</v>
      </c>
      <c r="J614" s="179">
        <v>2557436277</v>
      </c>
      <c r="K614" s="179">
        <v>1572997101</v>
      </c>
      <c r="L614" s="179">
        <f>VLOOKUP(A614,Sheet1!$A$1:$E$2000,5,FALSE)</f>
        <v>7040442838</v>
      </c>
      <c r="M614" s="21">
        <f t="shared" si="73"/>
        <v>1.2668738977185954</v>
      </c>
      <c r="N614" s="21">
        <f t="shared" si="74"/>
        <v>15.902400035420289</v>
      </c>
      <c r="O614" s="21">
        <f t="shared" si="75"/>
        <v>-0.34559494192587287</v>
      </c>
      <c r="P614" s="21">
        <f t="shared" si="76"/>
        <v>-0.64036380019999917</v>
      </c>
      <c r="Q614" s="21">
        <f t="shared" si="77"/>
        <v>0.60292764250788122</v>
      </c>
      <c r="R614" s="23">
        <f t="shared" si="78"/>
        <v>-0.11860797142234281</v>
      </c>
      <c r="S614" s="23">
        <f t="shared" si="79"/>
        <v>0.89571184753085786</v>
      </c>
      <c r="T614" s="11">
        <f t="shared" si="80"/>
        <v>22575705272</v>
      </c>
    </row>
    <row r="615" spans="1:20">
      <c r="A615" s="154" t="s">
        <v>556</v>
      </c>
      <c r="B615" s="154" t="s">
        <v>2280</v>
      </c>
      <c r="C615" s="154" t="s">
        <v>2058</v>
      </c>
      <c r="D615" s="179">
        <v>1519171871</v>
      </c>
      <c r="E615" s="179">
        <v>-6628492151</v>
      </c>
      <c r="F615" s="179">
        <v>-9201912158</v>
      </c>
      <c r="G615" s="179">
        <v>-19342092929</v>
      </c>
      <c r="H615" s="179">
        <v>-6628896243</v>
      </c>
      <c r="I615" s="179">
        <v>6766833575</v>
      </c>
      <c r="J615" s="179">
        <v>358026589</v>
      </c>
      <c r="K615" s="179">
        <v>1146783390</v>
      </c>
      <c r="L615" s="179">
        <f>VLOOKUP(A615,Sheet1!$A$1:$E$2000,5,FALSE)</f>
        <v>-7087589209</v>
      </c>
      <c r="M615" s="21">
        <f t="shared" si="73"/>
        <v>-5.3634932752121767</v>
      </c>
      <c r="N615" s="21">
        <f t="shared" si="74"/>
        <v>2.020870723061674</v>
      </c>
      <c r="O615" s="21">
        <f t="shared" si="75"/>
        <v>1.0389078468531932</v>
      </c>
      <c r="P615" s="21">
        <f t="shared" si="76"/>
        <v>1.0592895191957539</v>
      </c>
      <c r="Q615" s="21">
        <f t="shared" si="77"/>
        <v>-6.9195979117092354E-2</v>
      </c>
      <c r="R615" s="23">
        <f t="shared" si="78"/>
        <v>0.84127612397905083</v>
      </c>
      <c r="S615" s="23">
        <f t="shared" si="79"/>
        <v>-1.0283257146807363</v>
      </c>
      <c r="T615" s="11">
        <f t="shared" si="80"/>
        <v>1184054345</v>
      </c>
    </row>
    <row r="616" spans="1:20">
      <c r="A616" s="154" t="s">
        <v>557</v>
      </c>
      <c r="B616" s="154" t="s">
        <v>2281</v>
      </c>
      <c r="C616" s="154" t="s">
        <v>2058</v>
      </c>
      <c r="D616" s="179">
        <v>68468880046</v>
      </c>
      <c r="E616" s="179">
        <v>138198400712</v>
      </c>
      <c r="F616" s="179">
        <v>46400891394</v>
      </c>
      <c r="G616" s="179">
        <v>68604294350</v>
      </c>
      <c r="H616" s="179">
        <v>69800296134</v>
      </c>
      <c r="I616" s="179">
        <v>87327890602</v>
      </c>
      <c r="J616" s="179">
        <v>74947137901</v>
      </c>
      <c r="K616" s="179">
        <v>59380711183</v>
      </c>
      <c r="L616" s="179">
        <f>VLOOKUP(A616,Sheet1!$A$1:$E$2000,5,FALSE)</f>
        <v>66451723337</v>
      </c>
      <c r="M616" s="21">
        <f t="shared" si="73"/>
        <v>1.9445565446747543E-2</v>
      </c>
      <c r="N616" s="21">
        <f t="shared" si="74"/>
        <v>-0.36809767586248793</v>
      </c>
      <c r="O616" s="21">
        <f t="shared" si="75"/>
        <v>0.61520901106419812</v>
      </c>
      <c r="P616" s="21">
        <f t="shared" si="76"/>
        <v>-0.1344461488073013</v>
      </c>
      <c r="Q616" s="21">
        <f t="shared" si="77"/>
        <v>-4.7973618773357853E-2</v>
      </c>
      <c r="R616" s="23">
        <f t="shared" si="78"/>
        <v>8.6437319827695119E-2</v>
      </c>
      <c r="S616" s="23">
        <f t="shared" si="79"/>
        <v>-0.10803715202177688</v>
      </c>
      <c r="T616" s="11">
        <f t="shared" si="80"/>
        <v>288107463023</v>
      </c>
    </row>
    <row r="617" spans="1:20">
      <c r="A617" s="154" t="s">
        <v>558</v>
      </c>
      <c r="B617" s="154" t="s">
        <v>2282</v>
      </c>
      <c r="C617" s="154" t="s">
        <v>2058</v>
      </c>
      <c r="D617" s="179">
        <v>1268915436</v>
      </c>
      <c r="E617" s="179">
        <v>-436805987</v>
      </c>
      <c r="F617" s="179">
        <v>1081101233</v>
      </c>
      <c r="G617" s="179">
        <v>1908098429</v>
      </c>
      <c r="H617" s="179">
        <v>5336191734</v>
      </c>
      <c r="I617" s="179">
        <v>1248873504</v>
      </c>
      <c r="J617" s="179">
        <v>6440045260</v>
      </c>
      <c r="K617" s="179">
        <v>-2196502894</v>
      </c>
      <c r="L617" s="179">
        <f>VLOOKUP(A617,Sheet1!$A$1:$E$2000,5,FALSE)</f>
        <v>4447093640</v>
      </c>
      <c r="M617" s="21">
        <f t="shared" si="73"/>
        <v>3.2053170625942324</v>
      </c>
      <c r="N617" s="21">
        <f t="shared" si="74"/>
        <v>3.8591034490559766</v>
      </c>
      <c r="O617" s="21">
        <f t="shared" si="75"/>
        <v>4.9569308251820301</v>
      </c>
      <c r="P617" s="21">
        <f t="shared" si="76"/>
        <v>-2.1511475826491546</v>
      </c>
      <c r="Q617" s="21">
        <f t="shared" si="77"/>
        <v>-0.1666165944403826</v>
      </c>
      <c r="R617" s="23">
        <f t="shared" si="78"/>
        <v>4.3871163844078812E-2</v>
      </c>
      <c r="S617" s="23">
        <f t="shared" si="79"/>
        <v>0.25998629597901335</v>
      </c>
      <c r="T617" s="11">
        <f t="shared" si="80"/>
        <v>9939509510</v>
      </c>
    </row>
    <row r="618" spans="1:20">
      <c r="A618" s="154" t="s">
        <v>1377</v>
      </c>
      <c r="B618" s="154" t="s">
        <v>3114</v>
      </c>
      <c r="C618" s="154" t="s">
        <v>2058</v>
      </c>
      <c r="D618" s="179">
        <v>3521997955</v>
      </c>
      <c r="E618" s="179">
        <v>4046546472</v>
      </c>
      <c r="F618" s="179">
        <v>4413450854</v>
      </c>
      <c r="G618" s="179">
        <v>7624368765</v>
      </c>
      <c r="H618" s="179">
        <v>4110914300</v>
      </c>
      <c r="I618" s="179">
        <v>4065209186</v>
      </c>
      <c r="J618" s="179">
        <v>5842744555</v>
      </c>
      <c r="K618" s="179">
        <v>4840774702</v>
      </c>
      <c r="L618" s="179">
        <f>VLOOKUP(A618,Sheet1!$A$1:$E$2000,5,FALSE)</f>
        <v>11480861423</v>
      </c>
      <c r="M618" s="21">
        <f t="shared" si="73"/>
        <v>0.16721087079677194</v>
      </c>
      <c r="N618" s="21">
        <f t="shared" si="74"/>
        <v>4.6120102979506821E-3</v>
      </c>
      <c r="O618" s="21">
        <f t="shared" si="75"/>
        <v>0.32384946570881201</v>
      </c>
      <c r="P618" s="21">
        <f t="shared" si="76"/>
        <v>-0.3650917405488322</v>
      </c>
      <c r="Q618" s="21">
        <f t="shared" si="77"/>
        <v>1.7927756662307457</v>
      </c>
      <c r="R618" s="23">
        <f t="shared" si="78"/>
        <v>0.37251507091352926</v>
      </c>
      <c r="S618" s="23">
        <f t="shared" si="79"/>
        <v>0.29879800419553382</v>
      </c>
      <c r="T618" s="11">
        <f t="shared" si="80"/>
        <v>26229589866</v>
      </c>
    </row>
    <row r="619" spans="1:20">
      <c r="A619" s="154" t="s">
        <v>560</v>
      </c>
      <c r="B619" s="154" t="s">
        <v>2283</v>
      </c>
      <c r="C619" s="154" t="s">
        <v>2058</v>
      </c>
      <c r="D619" s="179">
        <v>2232070519</v>
      </c>
      <c r="E619" s="179">
        <v>-508338059</v>
      </c>
      <c r="F619" s="179">
        <v>675950092</v>
      </c>
      <c r="G619" s="179">
        <v>-19692126608</v>
      </c>
      <c r="H619" s="179">
        <v>551229054</v>
      </c>
      <c r="I619" s="179">
        <v>-1848869765</v>
      </c>
      <c r="J619" s="179">
        <v>4857442766</v>
      </c>
      <c r="K619" s="179">
        <v>-1647424011</v>
      </c>
      <c r="L619" s="179">
        <f>VLOOKUP(A619,Sheet1!$A$1:$E$2000,5,FALSE)</f>
        <v>-4447481927</v>
      </c>
      <c r="M619" s="21">
        <f t="shared" si="73"/>
        <v>-0.75304138049950209</v>
      </c>
      <c r="N619" s="21">
        <f t="shared" si="74"/>
        <v>-2.6370870373882433</v>
      </c>
      <c r="O619" s="21">
        <f t="shared" si="75"/>
        <v>6.1860967599365306</v>
      </c>
      <c r="P619" s="21">
        <f t="shared" si="76"/>
        <v>0.91634098013920307</v>
      </c>
      <c r="Q619" s="21">
        <f t="shared" si="77"/>
        <v>-9.0683009988802219</v>
      </c>
      <c r="R619" s="23">
        <f t="shared" si="78"/>
        <v>0.93298311979784176</v>
      </c>
      <c r="S619" s="23">
        <f t="shared" si="79"/>
        <v>-0.83733271005783438</v>
      </c>
      <c r="T619" s="11">
        <f t="shared" si="80"/>
        <v>-3086332937</v>
      </c>
    </row>
    <row r="620" spans="1:20">
      <c r="A620" s="154" t="s">
        <v>561</v>
      </c>
      <c r="B620" s="154" t="s">
        <v>2284</v>
      </c>
      <c r="C620" s="154" t="s">
        <v>2058</v>
      </c>
      <c r="D620" s="179">
        <v>20513688420</v>
      </c>
      <c r="E620" s="179">
        <v>6457525628</v>
      </c>
      <c r="F620" s="179">
        <v>-6630991157</v>
      </c>
      <c r="G620" s="179">
        <v>-5813810607</v>
      </c>
      <c r="H620" s="179">
        <v>4022438322</v>
      </c>
      <c r="I620" s="179">
        <v>21001534517</v>
      </c>
      <c r="J620" s="179">
        <v>26700412578</v>
      </c>
      <c r="K620" s="179">
        <v>9690343046</v>
      </c>
      <c r="L620" s="179">
        <f>VLOOKUP(A620,Sheet1!$A$1:$E$2000,5,FALSE)</f>
        <v>19432899831</v>
      </c>
      <c r="M620" s="21">
        <f t="shared" si="73"/>
        <v>-0.80391442827618032</v>
      </c>
      <c r="N620" s="21">
        <f t="shared" si="74"/>
        <v>2.2522572463261774</v>
      </c>
      <c r="O620" s="21">
        <f t="shared" si="75"/>
        <v>5.0266095890979638</v>
      </c>
      <c r="P620" s="21">
        <f t="shared" si="76"/>
        <v>2.666779966023066</v>
      </c>
      <c r="Q620" s="21">
        <f t="shared" si="77"/>
        <v>3.8311243766536491</v>
      </c>
      <c r="R620" s="23">
        <f t="shared" si="78"/>
        <v>7.6280273749079566</v>
      </c>
      <c r="S620" s="23">
        <f t="shared" si="79"/>
        <v>-40.100016003661871</v>
      </c>
      <c r="T620" s="11">
        <f t="shared" si="80"/>
        <v>76825189972</v>
      </c>
    </row>
    <row r="621" spans="1:20">
      <c r="A621" s="154" t="s">
        <v>562</v>
      </c>
      <c r="B621" s="154" t="s">
        <v>2285</v>
      </c>
      <c r="C621" s="154" t="s">
        <v>2058</v>
      </c>
      <c r="D621" s="179">
        <v>50621114</v>
      </c>
      <c r="E621" s="179">
        <v>1618490390</v>
      </c>
      <c r="F621" s="179">
        <v>-1502295640</v>
      </c>
      <c r="G621" s="179">
        <v>3132433763</v>
      </c>
      <c r="H621" s="179">
        <v>2667147583</v>
      </c>
      <c r="I621" s="179">
        <v>5089236969</v>
      </c>
      <c r="J621" s="179">
        <v>9058871921</v>
      </c>
      <c r="K621" s="179">
        <v>15648781586</v>
      </c>
      <c r="L621" s="179">
        <f>VLOOKUP(A621,Sheet1!$A$1:$E$2000,5,FALSE)</f>
        <v>2361936632</v>
      </c>
      <c r="M621" s="21">
        <f t="shared" si="73"/>
        <v>51.68844109199177</v>
      </c>
      <c r="N621" s="21">
        <f t="shared" si="74"/>
        <v>2.1444344683442944</v>
      </c>
      <c r="O621" s="21">
        <f t="shared" si="75"/>
        <v>7.0300194447745321</v>
      </c>
      <c r="P621" s="21">
        <f t="shared" si="76"/>
        <v>3.9957262531268407</v>
      </c>
      <c r="Q621" s="21">
        <f t="shared" si="77"/>
        <v>-0.11443346927832902</v>
      </c>
      <c r="R621" s="23">
        <f t="shared" si="78"/>
        <v>5.299229790843234</v>
      </c>
      <c r="S621" s="23">
        <f t="shared" si="79"/>
        <v>4.4361129606890382</v>
      </c>
      <c r="T621" s="11">
        <f t="shared" si="80"/>
        <v>32158827108</v>
      </c>
    </row>
    <row r="622" spans="1:20">
      <c r="A622" s="154" t="s">
        <v>566</v>
      </c>
      <c r="B622" s="154" t="s">
        <v>2286</v>
      </c>
      <c r="C622" s="154" t="s">
        <v>2058</v>
      </c>
      <c r="D622" s="179">
        <v>1024255152</v>
      </c>
      <c r="E622" s="179">
        <v>1248328504</v>
      </c>
      <c r="F622" s="179">
        <v>5263500626</v>
      </c>
      <c r="G622" s="179">
        <v>5254747672</v>
      </c>
      <c r="H622" s="179">
        <v>2880299518</v>
      </c>
      <c r="I622" s="179">
        <v>3184492176</v>
      </c>
      <c r="J622" s="179">
        <v>2879770999</v>
      </c>
      <c r="K622" s="179">
        <v>5761047779</v>
      </c>
      <c r="L622" s="179">
        <f>VLOOKUP(A622,Sheet1!$A$1:$E$2000,5,FALSE)</f>
        <v>4016346440</v>
      </c>
      <c r="M622" s="21">
        <f t="shared" si="73"/>
        <v>1.8120918038594351</v>
      </c>
      <c r="N622" s="21">
        <f t="shared" si="74"/>
        <v>1.5510049364377889</v>
      </c>
      <c r="O622" s="21">
        <f t="shared" si="75"/>
        <v>-0.45287913812057745</v>
      </c>
      <c r="P622" s="21">
        <f t="shared" si="76"/>
        <v>9.6350983644338917E-2</v>
      </c>
      <c r="Q622" s="21">
        <f t="shared" si="77"/>
        <v>0.39441971742884552</v>
      </c>
      <c r="R622" s="23">
        <f t="shared" si="78"/>
        <v>-5.5333056102891326E-2</v>
      </c>
      <c r="S622" s="23">
        <f t="shared" si="79"/>
        <v>8.1572415025349176E-2</v>
      </c>
      <c r="T622" s="11">
        <f t="shared" si="80"/>
        <v>15841657394</v>
      </c>
    </row>
    <row r="623" spans="1:20">
      <c r="A623" s="154" t="s">
        <v>567</v>
      </c>
      <c r="B623" s="154" t="s">
        <v>4294</v>
      </c>
      <c r="C623" s="154" t="s">
        <v>2058</v>
      </c>
      <c r="D623" s="179">
        <v>359636024364</v>
      </c>
      <c r="E623" s="179">
        <v>276474886284</v>
      </c>
      <c r="F623" s="179">
        <v>154608895226</v>
      </c>
      <c r="G623" s="179">
        <v>63694562624</v>
      </c>
      <c r="H623" s="179">
        <v>336321815726</v>
      </c>
      <c r="I623" s="179">
        <v>412856706338</v>
      </c>
      <c r="J623" s="179">
        <v>389411360710</v>
      </c>
      <c r="K623" s="179">
        <v>-35435250418</v>
      </c>
      <c r="L623" s="179">
        <f>VLOOKUP(A623,Sheet1!$A$1:$E$2000,5,FALSE)</f>
        <v>554535384199</v>
      </c>
      <c r="M623" s="21">
        <f t="shared" si="73"/>
        <v>-6.4827233810156037E-2</v>
      </c>
      <c r="N623" s="21">
        <f t="shared" si="74"/>
        <v>0.49328827615071746</v>
      </c>
      <c r="O623" s="21">
        <f t="shared" si="75"/>
        <v>1.5186866521539839</v>
      </c>
      <c r="P623" s="21">
        <f t="shared" si="76"/>
        <v>-1.5563308539722676</v>
      </c>
      <c r="Q623" s="21">
        <f t="shared" si="77"/>
        <v>0.64882371071277067</v>
      </c>
      <c r="R623" s="23">
        <f t="shared" si="78"/>
        <v>0.63806364003804661</v>
      </c>
      <c r="S623" s="23">
        <f t="shared" si="79"/>
        <v>0.589902474632644</v>
      </c>
      <c r="T623" s="11">
        <f t="shared" si="80"/>
        <v>1321368200829</v>
      </c>
    </row>
    <row r="624" spans="1:20">
      <c r="A624" s="154" t="s">
        <v>570</v>
      </c>
      <c r="B624" s="154" t="s">
        <v>2289</v>
      </c>
      <c r="C624" s="154" t="s">
        <v>2058</v>
      </c>
      <c r="D624" s="179">
        <v>300678089710</v>
      </c>
      <c r="E624" s="179">
        <v>195523465407</v>
      </c>
      <c r="F624" s="179">
        <v>134850594699</v>
      </c>
      <c r="G624" s="179">
        <v>438721551380</v>
      </c>
      <c r="H624" s="179">
        <v>331529764934</v>
      </c>
      <c r="I624" s="179">
        <v>358599131621</v>
      </c>
      <c r="J624" s="179">
        <v>324048518836</v>
      </c>
      <c r="K624" s="179">
        <v>835348462881</v>
      </c>
      <c r="L624" s="179">
        <f>VLOOKUP(A624,Sheet1!$A$1:$E$2000,5,FALSE)</f>
        <v>415589090328</v>
      </c>
      <c r="M624" s="21">
        <f t="shared" si="73"/>
        <v>0.10260699492189813</v>
      </c>
      <c r="N624" s="21">
        <f t="shared" si="74"/>
        <v>0.83404652160058168</v>
      </c>
      <c r="O624" s="21">
        <f t="shared" si="75"/>
        <v>1.40301883398667</v>
      </c>
      <c r="P624" s="21">
        <f t="shared" si="76"/>
        <v>0.90405157953469306</v>
      </c>
      <c r="Q624" s="21">
        <f t="shared" si="77"/>
        <v>0.25354985972597149</v>
      </c>
      <c r="R624" s="23">
        <f t="shared" si="78"/>
        <v>0.74012014877115695</v>
      </c>
      <c r="S624" s="23">
        <f t="shared" si="79"/>
        <v>0.75680594423087477</v>
      </c>
      <c r="T624" s="11">
        <f t="shared" si="80"/>
        <v>1933585203666</v>
      </c>
    </row>
    <row r="625" spans="1:20">
      <c r="A625" s="154" t="s">
        <v>2290</v>
      </c>
      <c r="B625" s="154" t="s">
        <v>2291</v>
      </c>
      <c r="C625" s="154" t="s">
        <v>2058</v>
      </c>
      <c r="D625" s="179"/>
      <c r="E625" s="179"/>
      <c r="F625" s="179"/>
      <c r="G625" s="179"/>
      <c r="H625" s="179"/>
      <c r="I625" s="179"/>
      <c r="J625" s="179"/>
      <c r="K625" s="179"/>
      <c r="L625" s="179">
        <f>VLOOKUP(A625,Sheet1!$A$1:$E$2000,5,FALSE)</f>
        <v>0</v>
      </c>
      <c r="M625" s="21" t="e">
        <f t="shared" si="73"/>
        <v>#DIV/0!</v>
      </c>
      <c r="N625" s="21" t="e">
        <f t="shared" si="74"/>
        <v>#DIV/0!</v>
      </c>
      <c r="O625" s="21" t="e">
        <f t="shared" si="75"/>
        <v>#DIV/0!</v>
      </c>
      <c r="P625" s="21" t="e">
        <f t="shared" si="76"/>
        <v>#DIV/0!</v>
      </c>
      <c r="Q625" s="21" t="e">
        <f t="shared" si="77"/>
        <v>#DIV/0!</v>
      </c>
      <c r="R625" s="23" t="e">
        <f t="shared" si="78"/>
        <v>#DIV/0!</v>
      </c>
      <c r="S625" s="23" t="e">
        <f t="shared" si="79"/>
        <v>#DIV/0!</v>
      </c>
      <c r="T625" s="11">
        <f t="shared" si="80"/>
        <v>0</v>
      </c>
    </row>
    <row r="626" spans="1:20">
      <c r="A626" s="154" t="s">
        <v>572</v>
      </c>
      <c r="B626" s="154" t="s">
        <v>2292</v>
      </c>
      <c r="C626" s="154" t="s">
        <v>2058</v>
      </c>
      <c r="D626" s="179">
        <v>5749915280</v>
      </c>
      <c r="E626" s="179">
        <v>3467936098</v>
      </c>
      <c r="F626" s="179">
        <v>1556425394</v>
      </c>
      <c r="G626" s="179">
        <v>2707983728</v>
      </c>
      <c r="H626" s="179">
        <v>4929540885</v>
      </c>
      <c r="I626" s="179">
        <v>5717996428</v>
      </c>
      <c r="J626" s="179">
        <v>6374875911</v>
      </c>
      <c r="K626" s="179">
        <v>7361269368</v>
      </c>
      <c r="L626" s="179">
        <f>VLOOKUP(A626,Sheet1!$A$1:$E$2000,5,FALSE)</f>
        <v>8079299715</v>
      </c>
      <c r="M626" s="21">
        <f t="shared" si="73"/>
        <v>-0.14267591000053831</v>
      </c>
      <c r="N626" s="21">
        <f t="shared" si="74"/>
        <v>0.64881827877325549</v>
      </c>
      <c r="O626" s="21">
        <f t="shared" si="75"/>
        <v>3.0958441924521827</v>
      </c>
      <c r="P626" s="21">
        <f t="shared" si="76"/>
        <v>1.7183580506359675</v>
      </c>
      <c r="Q626" s="21">
        <f t="shared" si="77"/>
        <v>0.63895581829625092</v>
      </c>
      <c r="R626" s="23">
        <f t="shared" si="78"/>
        <v>1.3728043960855094</v>
      </c>
      <c r="S626" s="23">
        <f t="shared" si="79"/>
        <v>1.1745134329653646</v>
      </c>
      <c r="T626" s="11">
        <f t="shared" si="80"/>
        <v>27533441422</v>
      </c>
    </row>
    <row r="627" spans="1:20">
      <c r="A627" s="154" t="s">
        <v>574</v>
      </c>
      <c r="B627" s="154" t="s">
        <v>2293</v>
      </c>
      <c r="C627" s="154" t="s">
        <v>2058</v>
      </c>
      <c r="D627" s="179">
        <v>3376178653</v>
      </c>
      <c r="E627" s="179">
        <v>1362721383</v>
      </c>
      <c r="F627" s="179">
        <v>-2737338301</v>
      </c>
      <c r="G627" s="179">
        <v>8103955636</v>
      </c>
      <c r="H627" s="179">
        <v>5463216782</v>
      </c>
      <c r="I627" s="179">
        <v>2204567929</v>
      </c>
      <c r="J627" s="179">
        <v>-3007351464</v>
      </c>
      <c r="K627" s="179">
        <v>7326446471</v>
      </c>
      <c r="L627" s="179">
        <f>VLOOKUP(A627,Sheet1!$A$1:$E$2000,5,FALSE)</f>
        <v>9219709553</v>
      </c>
      <c r="M627" s="21">
        <f t="shared" si="73"/>
        <v>0.61816578549405332</v>
      </c>
      <c r="N627" s="21">
        <f t="shared" si="74"/>
        <v>0.61776864772364115</v>
      </c>
      <c r="O627" s="21">
        <f t="shared" si="75"/>
        <v>-9.8640771913854869E-2</v>
      </c>
      <c r="P627" s="21">
        <f t="shared" si="76"/>
        <v>-9.5941932547864706E-2</v>
      </c>
      <c r="Q627" s="21">
        <f t="shared" si="77"/>
        <v>0.68759723820163066</v>
      </c>
      <c r="R627" s="23">
        <f t="shared" si="78"/>
        <v>0.25013960636272597</v>
      </c>
      <c r="S627" s="23">
        <f t="shared" si="79"/>
        <v>0.29122828179867621</v>
      </c>
      <c r="T627" s="11">
        <f t="shared" si="80"/>
        <v>15743372489</v>
      </c>
    </row>
    <row r="628" spans="1:20">
      <c r="A628" s="154" t="s">
        <v>575</v>
      </c>
      <c r="B628" s="154" t="s">
        <v>2294</v>
      </c>
      <c r="C628" s="154" t="s">
        <v>2058</v>
      </c>
      <c r="D628" s="179">
        <v>-433510214</v>
      </c>
      <c r="E628" s="179">
        <v>-652633722</v>
      </c>
      <c r="F628" s="179">
        <v>1853922795</v>
      </c>
      <c r="G628" s="179">
        <v>1407874708</v>
      </c>
      <c r="H628" s="179">
        <v>-239989397</v>
      </c>
      <c r="I628" s="179">
        <v>511618812</v>
      </c>
      <c r="J628" s="179">
        <v>1237989045</v>
      </c>
      <c r="K628" s="179">
        <v>1424752766</v>
      </c>
      <c r="L628" s="179">
        <f>VLOOKUP(A628,Sheet1!$A$1:$E$2000,5,FALSE)</f>
        <v>900472985</v>
      </c>
      <c r="M628" s="21">
        <f t="shared" si="73"/>
        <v>0.44640428472118998</v>
      </c>
      <c r="N628" s="21">
        <f t="shared" si="74"/>
        <v>1.7839294764483531</v>
      </c>
      <c r="O628" s="21">
        <f t="shared" si="75"/>
        <v>-0.33223268609737333</v>
      </c>
      <c r="P628" s="21">
        <f t="shared" si="76"/>
        <v>1.1988323892810496E-2</v>
      </c>
      <c r="Q628" s="21">
        <f t="shared" si="77"/>
        <v>4.752136537098762</v>
      </c>
      <c r="R628" s="23">
        <f t="shared" si="78"/>
        <v>0.17916646954682569</v>
      </c>
      <c r="S628" s="23">
        <f t="shared" si="79"/>
        <v>0.71993823482096198</v>
      </c>
      <c r="T628" s="11">
        <f t="shared" si="80"/>
        <v>4074833608</v>
      </c>
    </row>
    <row r="629" spans="1:20">
      <c r="A629" s="154" t="s">
        <v>576</v>
      </c>
      <c r="B629" s="154" t="s">
        <v>2295</v>
      </c>
      <c r="C629" s="154" t="s">
        <v>2058</v>
      </c>
      <c r="D629" s="179">
        <v>174022562</v>
      </c>
      <c r="E629" s="179">
        <v>407512890</v>
      </c>
      <c r="F629" s="179">
        <v>346615410</v>
      </c>
      <c r="G629" s="179">
        <v>578919449</v>
      </c>
      <c r="H629" s="179">
        <v>65019184</v>
      </c>
      <c r="I629" s="179">
        <v>556862036</v>
      </c>
      <c r="J629" s="179">
        <v>83991967</v>
      </c>
      <c r="K629" s="179">
        <v>7256477507</v>
      </c>
      <c r="L629" s="179">
        <f>VLOOKUP(A629,Sheet1!$A$1:$E$2000,5,FALSE)</f>
        <v>112385719</v>
      </c>
      <c r="M629" s="21">
        <f t="shared" si="73"/>
        <v>-0.62637497544714915</v>
      </c>
      <c r="N629" s="21">
        <f t="shared" si="74"/>
        <v>0.36648937902307827</v>
      </c>
      <c r="O629" s="21">
        <f t="shared" si="75"/>
        <v>-0.75767965134614179</v>
      </c>
      <c r="P629" s="21">
        <f t="shared" si="76"/>
        <v>11.534520164307004</v>
      </c>
      <c r="Q629" s="21">
        <f t="shared" si="77"/>
        <v>0.72850091443780651</v>
      </c>
      <c r="R629" s="23">
        <f t="shared" si="78"/>
        <v>6.5239258732700964</v>
      </c>
      <c r="S629" s="23">
        <f t="shared" si="79"/>
        <v>4.7291371678554679</v>
      </c>
      <c r="T629" s="11">
        <f t="shared" si="80"/>
        <v>8009717229</v>
      </c>
    </row>
    <row r="630" spans="1:20">
      <c r="A630" s="154" t="s">
        <v>578</v>
      </c>
      <c r="B630" s="154" t="s">
        <v>2296</v>
      </c>
      <c r="C630" s="154" t="s">
        <v>2058</v>
      </c>
      <c r="D630" s="179">
        <v>13025648741</v>
      </c>
      <c r="E630" s="179">
        <v>29400956772</v>
      </c>
      <c r="F630" s="179">
        <v>31396803864</v>
      </c>
      <c r="G630" s="179">
        <v>33792960956</v>
      </c>
      <c r="H630" s="179">
        <v>6329166776</v>
      </c>
      <c r="I630" s="179">
        <v>48365939787</v>
      </c>
      <c r="J630" s="179">
        <v>36913158479</v>
      </c>
      <c r="K630" s="179">
        <v>9350101726</v>
      </c>
      <c r="L630" s="179">
        <f>VLOOKUP(A630,Sheet1!$A$1:$E$2000,5,FALSE)</f>
        <v>17244824950</v>
      </c>
      <c r="M630" s="21">
        <f t="shared" si="73"/>
        <v>-0.51409968886401125</v>
      </c>
      <c r="N630" s="21">
        <f t="shared" si="74"/>
        <v>0.64504645757179235</v>
      </c>
      <c r="O630" s="21">
        <f t="shared" si="75"/>
        <v>0.17569796718465114</v>
      </c>
      <c r="P630" s="21">
        <f t="shared" si="76"/>
        <v>-0.72331214958717982</v>
      </c>
      <c r="Q630" s="21">
        <f t="shared" si="77"/>
        <v>1.7246595895358343</v>
      </c>
      <c r="R630" s="23">
        <f t="shared" si="78"/>
        <v>-0.11201015258801826</v>
      </c>
      <c r="S630" s="23">
        <f t="shared" si="79"/>
        <v>0.10854289229944669</v>
      </c>
      <c r="T630" s="11">
        <f t="shared" si="80"/>
        <v>111874024942</v>
      </c>
    </row>
    <row r="631" spans="1:20">
      <c r="A631" s="154" t="s">
        <v>580</v>
      </c>
      <c r="B631" s="154" t="s">
        <v>2298</v>
      </c>
      <c r="C631" s="154" t="s">
        <v>2058</v>
      </c>
      <c r="D631" s="179">
        <v>22477661042</v>
      </c>
      <c r="E631" s="179">
        <v>19220285926</v>
      </c>
      <c r="F631" s="179">
        <v>7234987993</v>
      </c>
      <c r="G631" s="179">
        <v>-8948617336</v>
      </c>
      <c r="H631" s="179">
        <v>8732692652</v>
      </c>
      <c r="I631" s="179">
        <v>30988679756</v>
      </c>
      <c r="J631" s="179">
        <v>32005049793</v>
      </c>
      <c r="K631" s="179">
        <v>11109431622</v>
      </c>
      <c r="L631" s="179">
        <f>VLOOKUP(A631,Sheet1!$A$1:$E$2000,5,FALSE)</f>
        <v>12084092732</v>
      </c>
      <c r="M631" s="21">
        <f t="shared" si="73"/>
        <v>-0.61149460187682458</v>
      </c>
      <c r="N631" s="21">
        <f t="shared" si="74"/>
        <v>0.61229025807989945</v>
      </c>
      <c r="O631" s="21">
        <f t="shared" si="75"/>
        <v>3.4236493307197668</v>
      </c>
      <c r="P631" s="21">
        <f t="shared" si="76"/>
        <v>2.2414690677750979</v>
      </c>
      <c r="Q631" s="21">
        <f t="shared" si="77"/>
        <v>0.38377625476518373</v>
      </c>
      <c r="R631" s="23">
        <f t="shared" si="78"/>
        <v>6.8640940702476856</v>
      </c>
      <c r="S631" s="23">
        <f t="shared" si="79"/>
        <v>2.2846566860750119</v>
      </c>
      <c r="T631" s="11">
        <f t="shared" si="80"/>
        <v>86187253903</v>
      </c>
    </row>
    <row r="632" spans="1:20">
      <c r="A632" s="154" t="s">
        <v>581</v>
      </c>
      <c r="B632" s="154" t="s">
        <v>2299</v>
      </c>
      <c r="C632" s="154" t="s">
        <v>2058</v>
      </c>
      <c r="D632" s="179">
        <v>11862577497</v>
      </c>
      <c r="E632" s="179">
        <v>11691178378</v>
      </c>
      <c r="F632" s="179">
        <v>12940087732</v>
      </c>
      <c r="G632" s="179">
        <v>11106034816</v>
      </c>
      <c r="H632" s="179">
        <v>12417963267</v>
      </c>
      <c r="I632" s="179">
        <v>12036684390</v>
      </c>
      <c r="J632" s="179">
        <v>13017556274</v>
      </c>
      <c r="K632" s="179">
        <v>11136342031</v>
      </c>
      <c r="L632" s="179">
        <f>VLOOKUP(A632,Sheet1!$A$1:$E$2000,5,FALSE)</f>
        <v>12476007943</v>
      </c>
      <c r="M632" s="21">
        <f t="shared" si="73"/>
        <v>4.6818304886982187E-2</v>
      </c>
      <c r="N632" s="21">
        <f t="shared" si="74"/>
        <v>2.9552710670308447E-2</v>
      </c>
      <c r="O632" s="21">
        <f t="shared" si="75"/>
        <v>5.9867091788276912E-3</v>
      </c>
      <c r="P632" s="21">
        <f t="shared" si="76"/>
        <v>2.7288960913698615E-3</v>
      </c>
      <c r="Q632" s="21">
        <f t="shared" si="77"/>
        <v>4.6742509018568509E-3</v>
      </c>
      <c r="R632" s="23">
        <f t="shared" si="78"/>
        <v>4.5475000755891021E-3</v>
      </c>
      <c r="S632" s="23">
        <f t="shared" si="79"/>
        <v>1.0618287607158994E-2</v>
      </c>
      <c r="T632" s="11">
        <f t="shared" si="80"/>
        <v>48666590638</v>
      </c>
    </row>
    <row r="633" spans="1:20">
      <c r="A633" s="154" t="s">
        <v>3540</v>
      </c>
      <c r="B633" s="154" t="s">
        <v>3541</v>
      </c>
      <c r="C633" s="154" t="s">
        <v>2058</v>
      </c>
      <c r="D633" s="179">
        <v>8178220703</v>
      </c>
      <c r="E633" s="179">
        <v>83813570783</v>
      </c>
      <c r="F633" s="179">
        <v>37085203642</v>
      </c>
      <c r="G633" s="179">
        <v>68743807135</v>
      </c>
      <c r="H633" s="179">
        <v>10758960982</v>
      </c>
      <c r="I633" s="179">
        <v>95173565882</v>
      </c>
      <c r="J633" s="179">
        <v>72297690457</v>
      </c>
      <c r="K633" s="179">
        <v>144872836709</v>
      </c>
      <c r="L633" s="179">
        <f>VLOOKUP(A633,Sheet1!$A$1:$E$2000,5,FALSE)</f>
        <v>40851011660</v>
      </c>
      <c r="M633" s="21">
        <f t="shared" si="73"/>
        <v>0.31556256216628054</v>
      </c>
      <c r="N633" s="21">
        <f t="shared" si="74"/>
        <v>0.1355388512012205</v>
      </c>
      <c r="O633" s="21">
        <f t="shared" si="75"/>
        <v>0.94950231782254269</v>
      </c>
      <c r="P633" s="21">
        <f t="shared" si="76"/>
        <v>1.1074310944765804</v>
      </c>
      <c r="Q633" s="21">
        <f t="shared" si="77"/>
        <v>2.7969290648367182</v>
      </c>
      <c r="R633" s="23">
        <f t="shared" si="78"/>
        <v>1.2131059914084323</v>
      </c>
      <c r="S633" s="23">
        <f t="shared" si="79"/>
        <v>0.76243705626156877</v>
      </c>
      <c r="T633" s="11">
        <f t="shared" si="80"/>
        <v>353195104708</v>
      </c>
    </row>
    <row r="634" spans="1:20">
      <c r="A634" s="154" t="s">
        <v>582</v>
      </c>
      <c r="B634" s="154" t="s">
        <v>3938</v>
      </c>
      <c r="C634" s="154" t="s">
        <v>2058</v>
      </c>
      <c r="D634" s="179">
        <v>3087746528</v>
      </c>
      <c r="E634" s="179">
        <v>1614245321</v>
      </c>
      <c r="F634" s="179">
        <v>499270702</v>
      </c>
      <c r="G634" s="179">
        <v>-5177951199</v>
      </c>
      <c r="H634" s="179">
        <v>-20060710593</v>
      </c>
      <c r="I634" s="179">
        <v>8144887089</v>
      </c>
      <c r="J634" s="179">
        <v>7833455892</v>
      </c>
      <c r="K634" s="179">
        <v>5146702266</v>
      </c>
      <c r="L634" s="179">
        <f>VLOOKUP(A634,Sheet1!$A$1:$E$2000,5,FALSE)</f>
        <v>737858057</v>
      </c>
      <c r="M634" s="21">
        <f t="shared" si="73"/>
        <v>-7.4968773864977045</v>
      </c>
      <c r="N634" s="21">
        <f t="shared" si="74"/>
        <v>4.0456315301284986</v>
      </c>
      <c r="O634" s="21">
        <f t="shared" si="75"/>
        <v>14.689796858939262</v>
      </c>
      <c r="P634" s="21">
        <f t="shared" si="76"/>
        <v>1.9939650004801059</v>
      </c>
      <c r="Q634" s="21">
        <f t="shared" si="77"/>
        <v>1.0367812522681759</v>
      </c>
      <c r="R634" s="23">
        <f t="shared" si="78"/>
        <v>1.5545009642757541</v>
      </c>
      <c r="S634" s="23">
        <f t="shared" si="79"/>
        <v>-1.94541688612004</v>
      </c>
      <c r="T634" s="11">
        <f t="shared" si="80"/>
        <v>21862903304</v>
      </c>
    </row>
    <row r="635" spans="1:20">
      <c r="A635" s="154" t="s">
        <v>586</v>
      </c>
      <c r="B635" s="154" t="s">
        <v>2302</v>
      </c>
      <c r="C635" s="154" t="s">
        <v>2058</v>
      </c>
      <c r="D635" s="179">
        <v>6549456461</v>
      </c>
      <c r="E635" s="179">
        <v>6852087771</v>
      </c>
      <c r="F635" s="179">
        <v>5693375986</v>
      </c>
      <c r="G635" s="179">
        <v>4550932807</v>
      </c>
      <c r="H635" s="179">
        <v>7872954083</v>
      </c>
      <c r="I635" s="179">
        <v>8611586387</v>
      </c>
      <c r="J635" s="179">
        <v>4942658448</v>
      </c>
      <c r="K635" s="179">
        <v>2332165089</v>
      </c>
      <c r="L635" s="179">
        <f>VLOOKUP(A635,Sheet1!$A$1:$E$2000,5,FALSE)</f>
        <v>7930124198</v>
      </c>
      <c r="M635" s="21">
        <f t="shared" si="73"/>
        <v>0.20207747465473228</v>
      </c>
      <c r="N635" s="21">
        <f t="shared" si="74"/>
        <v>0.25678284849862876</v>
      </c>
      <c r="O635" s="21">
        <f t="shared" si="75"/>
        <v>-0.13185806450268048</v>
      </c>
      <c r="P635" s="21">
        <f t="shared" si="76"/>
        <v>-0.48754130462818762</v>
      </c>
      <c r="Q635" s="21">
        <f t="shared" si="77"/>
        <v>7.2615836949242374E-3</v>
      </c>
      <c r="R635" s="23">
        <f t="shared" si="78"/>
        <v>-0.16074807551961692</v>
      </c>
      <c r="S635" s="23">
        <f t="shared" si="79"/>
        <v>-4.6169263321972243E-2</v>
      </c>
      <c r="T635" s="11">
        <f t="shared" si="80"/>
        <v>23816534122</v>
      </c>
    </row>
    <row r="636" spans="1:20">
      <c r="A636" s="154" t="s">
        <v>588</v>
      </c>
      <c r="B636" s="154" t="s">
        <v>2304</v>
      </c>
      <c r="C636" s="154" t="s">
        <v>2058</v>
      </c>
      <c r="D636" s="179">
        <v>10370047524</v>
      </c>
      <c r="E636" s="179">
        <v>10013686948</v>
      </c>
      <c r="F636" s="179">
        <v>2885679307</v>
      </c>
      <c r="G636" s="179">
        <v>2043960255</v>
      </c>
      <c r="H636" s="179">
        <v>8356742349</v>
      </c>
      <c r="I636" s="179">
        <v>9339287359</v>
      </c>
      <c r="J636" s="179">
        <v>17256391424</v>
      </c>
      <c r="K636" s="179">
        <v>-4988922111</v>
      </c>
      <c r="L636" s="179">
        <f>VLOOKUP(A636,Sheet1!$A$1:$E$2000,5,FALSE)</f>
        <v>10007899487</v>
      </c>
      <c r="M636" s="21">
        <f t="shared" si="73"/>
        <v>-0.19414618595917632</v>
      </c>
      <c r="N636" s="21">
        <f t="shared" si="74"/>
        <v>-6.7347780343252645E-2</v>
      </c>
      <c r="O636" s="21">
        <f t="shared" si="75"/>
        <v>4.9800101078938086</v>
      </c>
      <c r="P636" s="21">
        <f t="shared" si="76"/>
        <v>-3.4408117030631793</v>
      </c>
      <c r="Q636" s="21">
        <f t="shared" si="77"/>
        <v>0.19758382741063973</v>
      </c>
      <c r="R636" s="23">
        <f t="shared" si="78"/>
        <v>0.67655641311634129</v>
      </c>
      <c r="S636" s="23">
        <f t="shared" si="79"/>
        <v>0.35684818574209354</v>
      </c>
      <c r="T636" s="11">
        <f t="shared" si="80"/>
        <v>31614656159</v>
      </c>
    </row>
    <row r="637" spans="1:20">
      <c r="A637" s="154" t="s">
        <v>589</v>
      </c>
      <c r="B637" s="154" t="s">
        <v>2305</v>
      </c>
      <c r="C637" s="154" t="s">
        <v>2058</v>
      </c>
      <c r="D637" s="179">
        <v>-226422698</v>
      </c>
      <c r="E637" s="179">
        <v>-6333935197</v>
      </c>
      <c r="F637" s="179">
        <v>357619413</v>
      </c>
      <c r="G637" s="179">
        <v>6248329518</v>
      </c>
      <c r="H637" s="179">
        <v>-29941889</v>
      </c>
      <c r="I637" s="179">
        <v>-2969710367</v>
      </c>
      <c r="J637" s="179">
        <v>-1301942372</v>
      </c>
      <c r="K637" s="179">
        <v>4478709221</v>
      </c>
      <c r="L637" s="179">
        <f>VLOOKUP(A637,Sheet1!$A$1:$E$2000,5,FALSE)</f>
        <v>2929342453</v>
      </c>
      <c r="M637" s="21">
        <f t="shared" si="73"/>
        <v>0.86776109787367695</v>
      </c>
      <c r="N637" s="21">
        <f t="shared" si="74"/>
        <v>0.53114291911187039</v>
      </c>
      <c r="O637" s="21">
        <f t="shared" si="75"/>
        <v>-4.640580809297397</v>
      </c>
      <c r="P637" s="21">
        <f t="shared" si="76"/>
        <v>-0.28321494439467876</v>
      </c>
      <c r="Q637" s="21">
        <f t="shared" si="77"/>
        <v>98.834256649605507</v>
      </c>
      <c r="R637" s="23">
        <f t="shared" si="78"/>
        <v>-7.1456392458042015E-2</v>
      </c>
      <c r="S637" s="23">
        <f t="shared" si="79"/>
        <v>11.95647965586415</v>
      </c>
      <c r="T637" s="11">
        <f t="shared" si="80"/>
        <v>3136398935</v>
      </c>
    </row>
    <row r="638" spans="1:20">
      <c r="A638" s="154" t="s">
        <v>590</v>
      </c>
      <c r="B638" s="154" t="s">
        <v>2306</v>
      </c>
      <c r="C638" s="154" t="s">
        <v>2058</v>
      </c>
      <c r="D638" s="179">
        <v>239208448</v>
      </c>
      <c r="E638" s="179">
        <v>727978452</v>
      </c>
      <c r="F638" s="179">
        <v>678862045</v>
      </c>
      <c r="G638" s="179">
        <v>22467430</v>
      </c>
      <c r="H638" s="179">
        <v>307154882</v>
      </c>
      <c r="I638" s="179">
        <v>394368265</v>
      </c>
      <c r="J638" s="179">
        <v>611390528</v>
      </c>
      <c r="K638" s="179">
        <v>830142136</v>
      </c>
      <c r="L638" s="179">
        <f>VLOOKUP(A638,Sheet1!$A$1:$E$2000,5,FALSE)</f>
        <v>526556776</v>
      </c>
      <c r="M638" s="21">
        <f t="shared" si="73"/>
        <v>0.2840469664348978</v>
      </c>
      <c r="N638" s="21">
        <f t="shared" si="74"/>
        <v>-0.4582693156417767</v>
      </c>
      <c r="O638" s="21">
        <f t="shared" si="75"/>
        <v>-9.9389143194770893E-2</v>
      </c>
      <c r="P638" s="21">
        <f t="shared" si="76"/>
        <v>35.948691327846575</v>
      </c>
      <c r="Q638" s="21">
        <f t="shared" si="77"/>
        <v>0.71430378241554371</v>
      </c>
      <c r="R638" s="23">
        <f t="shared" si="78"/>
        <v>0.95153194627093263</v>
      </c>
      <c r="S638" s="23">
        <f t="shared" si="79"/>
        <v>0.36050003072654357</v>
      </c>
      <c r="T638" s="11">
        <f t="shared" si="80"/>
        <v>2362457705</v>
      </c>
    </row>
    <row r="639" spans="1:20">
      <c r="A639" s="154" t="s">
        <v>591</v>
      </c>
      <c r="B639" s="154" t="s">
        <v>2307</v>
      </c>
      <c r="C639" s="154" t="s">
        <v>2058</v>
      </c>
      <c r="D639" s="179">
        <v>-27976837215</v>
      </c>
      <c r="E639" s="179">
        <v>8948613577</v>
      </c>
      <c r="F639" s="179">
        <v>1457487499</v>
      </c>
      <c r="G639" s="179">
        <v>-9059021727</v>
      </c>
      <c r="H639" s="179">
        <v>1359134589</v>
      </c>
      <c r="I639" s="179">
        <v>3339053196</v>
      </c>
      <c r="J639" s="179">
        <v>-24576028895</v>
      </c>
      <c r="K639" s="179">
        <v>-26262262625</v>
      </c>
      <c r="L639" s="179">
        <f>VLOOKUP(A639,Sheet1!$A$1:$E$2000,5,FALSE)</f>
        <v>0</v>
      </c>
      <c r="M639" s="21">
        <f t="shared" si="73"/>
        <v>1.0485807090542489</v>
      </c>
      <c r="N639" s="21">
        <f t="shared" si="74"/>
        <v>-0.62686362895564773</v>
      </c>
      <c r="O639" s="21">
        <f t="shared" si="75"/>
        <v>-17.86191402112328</v>
      </c>
      <c r="P639" s="21">
        <f t="shared" si="76"/>
        <v>-1.8990175116510126</v>
      </c>
      <c r="Q639" s="21">
        <f t="shared" si="77"/>
        <v>-1</v>
      </c>
      <c r="R639" s="23">
        <f t="shared" si="78"/>
        <v>-7.1440302543885243</v>
      </c>
      <c r="S639" s="23">
        <f t="shared" si="79"/>
        <v>-18.551915484961189</v>
      </c>
      <c r="T639" s="11">
        <f t="shared" si="80"/>
        <v>-47499238324</v>
      </c>
    </row>
    <row r="640" spans="1:20">
      <c r="A640" s="154" t="s">
        <v>592</v>
      </c>
      <c r="B640" s="154" t="s">
        <v>2308</v>
      </c>
      <c r="C640" s="154" t="s">
        <v>2058</v>
      </c>
      <c r="D640" s="179">
        <v>1739671249</v>
      </c>
      <c r="E640" s="179">
        <v>2055209367</v>
      </c>
      <c r="F640" s="179">
        <v>2018861982</v>
      </c>
      <c r="G640" s="179">
        <v>3036205709</v>
      </c>
      <c r="H640" s="179">
        <v>2345009669</v>
      </c>
      <c r="I640" s="179">
        <v>2714124422</v>
      </c>
      <c r="J640" s="179">
        <v>1736635281</v>
      </c>
      <c r="K640" s="179">
        <v>-108747449</v>
      </c>
      <c r="L640" s="179">
        <f>VLOOKUP(A640,Sheet1!$A$1:$E$2000,5,FALSE)</f>
        <v>4632926402</v>
      </c>
      <c r="M640" s="21">
        <f t="shared" si="73"/>
        <v>0.34796138658264392</v>
      </c>
      <c r="N640" s="21">
        <f t="shared" si="74"/>
        <v>0.32060726541054152</v>
      </c>
      <c r="O640" s="21">
        <f t="shared" si="75"/>
        <v>-0.13979494562595612</v>
      </c>
      <c r="P640" s="21">
        <f t="shared" si="76"/>
        <v>-1.0358168910221228</v>
      </c>
      <c r="Q640" s="21">
        <f t="shared" si="77"/>
        <v>0.97565343258292547</v>
      </c>
      <c r="R640" s="23">
        <f t="shared" si="78"/>
        <v>-0.15395286705489253</v>
      </c>
      <c r="S640" s="23">
        <f t="shared" si="79"/>
        <v>-5.0802062895495714E-2</v>
      </c>
      <c r="T640" s="11">
        <f t="shared" si="80"/>
        <v>8974938656</v>
      </c>
    </row>
    <row r="641" spans="1:20">
      <c r="A641" s="154" t="s">
        <v>594</v>
      </c>
      <c r="B641" s="154" t="s">
        <v>2310</v>
      </c>
      <c r="C641" s="154" t="s">
        <v>2058</v>
      </c>
      <c r="D641" s="179">
        <v>342682555</v>
      </c>
      <c r="E641" s="179">
        <v>-48936050</v>
      </c>
      <c r="F641" s="179">
        <v>327733521</v>
      </c>
      <c r="G641" s="179">
        <v>583233489</v>
      </c>
      <c r="H641" s="179">
        <v>268253170</v>
      </c>
      <c r="I641" s="179">
        <v>47953126361</v>
      </c>
      <c r="J641" s="179">
        <v>497275995</v>
      </c>
      <c r="K641" s="179">
        <v>-25698322838</v>
      </c>
      <c r="L641" s="179">
        <f>VLOOKUP(A641,Sheet1!$A$1:$E$2000,5,FALSE)</f>
        <v>90188199</v>
      </c>
      <c r="M641" s="21">
        <f t="shared" si="73"/>
        <v>-0.21719630577634744</v>
      </c>
      <c r="N641" s="21">
        <f t="shared" si="74"/>
        <v>980.91411977468556</v>
      </c>
      <c r="O641" s="21">
        <f t="shared" si="75"/>
        <v>0.51731807439984145</v>
      </c>
      <c r="P641" s="21">
        <f t="shared" si="76"/>
        <v>-45.061809417120081</v>
      </c>
      <c r="Q641" s="21">
        <f t="shared" si="77"/>
        <v>-0.66379447072330966</v>
      </c>
      <c r="R641" s="23">
        <f t="shared" si="78"/>
        <v>-22.29446143297853</v>
      </c>
      <c r="S641" s="23">
        <f t="shared" si="79"/>
        <v>19.209314729562735</v>
      </c>
      <c r="T641" s="11">
        <f t="shared" si="80"/>
        <v>22842267717</v>
      </c>
    </row>
    <row r="642" spans="1:20">
      <c r="A642" s="154" t="s">
        <v>595</v>
      </c>
      <c r="B642" s="154" t="s">
        <v>2311</v>
      </c>
      <c r="C642" s="154" t="s">
        <v>2058</v>
      </c>
      <c r="D642" s="179">
        <v>39979914006</v>
      </c>
      <c r="E642" s="179">
        <v>30811789754</v>
      </c>
      <c r="F642" s="179">
        <v>6562329942</v>
      </c>
      <c r="G642" s="179">
        <v>39583469588</v>
      </c>
      <c r="H642" s="179">
        <v>42994186756</v>
      </c>
      <c r="I642" s="179">
        <v>30856809545</v>
      </c>
      <c r="J642" s="179">
        <v>17266730724</v>
      </c>
      <c r="K642" s="179">
        <v>40101273614</v>
      </c>
      <c r="L642" s="179">
        <f>VLOOKUP(A642,Sheet1!$A$1:$E$2000,5,FALSE)</f>
        <v>51536374692</v>
      </c>
      <c r="M642" s="21">
        <f t="shared" si="73"/>
        <v>7.5394678176337049E-2</v>
      </c>
      <c r="N642" s="21">
        <f t="shared" si="74"/>
        <v>1.4611222314392014E-3</v>
      </c>
      <c r="O642" s="21">
        <f t="shared" si="75"/>
        <v>1.6311890558092881</v>
      </c>
      <c r="P642" s="21">
        <f t="shared" si="76"/>
        <v>1.3081319838546338E-2</v>
      </c>
      <c r="Q642" s="21">
        <f t="shared" si="77"/>
        <v>0.19868239361005952</v>
      </c>
      <c r="R642" s="23">
        <f t="shared" si="78"/>
        <v>0.22172308486325315</v>
      </c>
      <c r="S642" s="23">
        <f t="shared" si="79"/>
        <v>0.1651448039284904</v>
      </c>
      <c r="T642" s="11">
        <f t="shared" si="80"/>
        <v>139761188575</v>
      </c>
    </row>
    <row r="643" spans="1:20">
      <c r="A643" s="154" t="s">
        <v>596</v>
      </c>
      <c r="B643" s="154" t="s">
        <v>2312</v>
      </c>
      <c r="C643" s="154" t="s">
        <v>2058</v>
      </c>
      <c r="D643" s="179">
        <v>4204922874</v>
      </c>
      <c r="E643" s="179">
        <v>18701949168</v>
      </c>
      <c r="F643" s="179">
        <v>16901255037</v>
      </c>
      <c r="G643" s="179">
        <v>21177460208</v>
      </c>
      <c r="H643" s="179">
        <v>2032611677</v>
      </c>
      <c r="I643" s="179">
        <v>24818124802</v>
      </c>
      <c r="J643" s="179">
        <v>8690464383</v>
      </c>
      <c r="K643" s="179">
        <v>661383744</v>
      </c>
      <c r="L643" s="179">
        <f>VLOOKUP(A643,Sheet1!$A$1:$E$2000,5,FALSE)</f>
        <v>1987079832</v>
      </c>
      <c r="M643" s="21">
        <f t="shared" si="73"/>
        <v>-0.51661142477354272</v>
      </c>
      <c r="N643" s="21">
        <f t="shared" si="74"/>
        <v>0.32703412778305974</v>
      </c>
      <c r="O643" s="21">
        <f t="shared" si="75"/>
        <v>-0.48580952337711297</v>
      </c>
      <c r="P643" s="21">
        <f t="shared" si="76"/>
        <v>-0.96876944933414844</v>
      </c>
      <c r="Q643" s="21">
        <f t="shared" si="77"/>
        <v>-2.2400660940412379E-2</v>
      </c>
      <c r="R643" s="23">
        <f t="shared" si="78"/>
        <v>-0.7173135662889053</v>
      </c>
      <c r="S643" s="23">
        <f t="shared" si="79"/>
        <v>-0.38522294344443486</v>
      </c>
      <c r="T643" s="11">
        <f t="shared" si="80"/>
        <v>36157052761</v>
      </c>
    </row>
    <row r="644" spans="1:20">
      <c r="A644" s="154" t="s">
        <v>597</v>
      </c>
      <c r="B644" s="154" t="s">
        <v>2313</v>
      </c>
      <c r="C644" s="154" t="s">
        <v>2058</v>
      </c>
      <c r="D644" s="179">
        <v>2129984341</v>
      </c>
      <c r="E644" s="179">
        <v>1955964097</v>
      </c>
      <c r="F644" s="179">
        <v>2027501506</v>
      </c>
      <c r="G644" s="179">
        <v>2339450022</v>
      </c>
      <c r="H644" s="179">
        <v>2028920286</v>
      </c>
      <c r="I644" s="179">
        <v>2955663838</v>
      </c>
      <c r="J644" s="179">
        <v>2560867479</v>
      </c>
      <c r="K644" s="179">
        <v>3574317443</v>
      </c>
      <c r="L644" s="179">
        <f>VLOOKUP(A644,Sheet1!$A$1:$E$2000,5,FALSE)</f>
        <v>1430473485</v>
      </c>
      <c r="M644" s="21">
        <f t="shared" ref="M644:M707" si="81">(H644-D644)/ABS(D644)</f>
        <v>-4.7448261968232E-2</v>
      </c>
      <c r="N644" s="21">
        <f t="shared" ref="N644:N707" si="82">(I644-E644)/ABS(E644)</f>
        <v>0.51110331857998315</v>
      </c>
      <c r="O644" s="21">
        <f t="shared" ref="O644:O707" si="83">(J644-F644)/ABS(F644)</f>
        <v>0.26306563591770765</v>
      </c>
      <c r="P644" s="21">
        <f t="shared" ref="P644:P707" si="84">(K644-G644)/ABS(G644)</f>
        <v>0.52784518129791447</v>
      </c>
      <c r="Q644" s="21">
        <f t="shared" ref="Q644:Q707" si="85">(L644-H644)/ABS(H644)</f>
        <v>-0.29495826185455176</v>
      </c>
      <c r="R644" s="23">
        <f t="shared" ref="R644:R707" si="86">(SUM(J644:L644)-SUM(F644:H644))/ABS(SUM(F644:H644))</f>
        <v>0.18289712911998021</v>
      </c>
      <c r="S644" s="23">
        <f t="shared" ref="S644:S707" si="87">SUM(I644:L644)/SUM(E644:H644)-1</f>
        <v>0.25976160895865097</v>
      </c>
      <c r="T644" s="11">
        <f t="shared" ref="T644:T707" si="88">SUM(I644:L644)</f>
        <v>10521322245</v>
      </c>
    </row>
    <row r="645" spans="1:20">
      <c r="A645" s="154" t="s">
        <v>598</v>
      </c>
      <c r="B645" s="154" t="s">
        <v>2314</v>
      </c>
      <c r="C645" s="154" t="s">
        <v>2058</v>
      </c>
      <c r="D645" s="179">
        <v>27748802779</v>
      </c>
      <c r="E645" s="179">
        <v>35916130264</v>
      </c>
      <c r="F645" s="179">
        <v>19208602349</v>
      </c>
      <c r="G645" s="179">
        <v>17325240926</v>
      </c>
      <c r="H645" s="179">
        <v>27304378227</v>
      </c>
      <c r="I645" s="179">
        <v>34352678569</v>
      </c>
      <c r="J645" s="179">
        <v>32796742108</v>
      </c>
      <c r="K645" s="179">
        <v>34150314939</v>
      </c>
      <c r="L645" s="179">
        <f>VLOOKUP(A645,Sheet1!$A$1:$E$2000,5,FALSE)</f>
        <v>32785741873</v>
      </c>
      <c r="M645" s="21">
        <f t="shared" si="81"/>
        <v>-1.6015990150621408E-2</v>
      </c>
      <c r="N645" s="21">
        <f t="shared" si="82"/>
        <v>-4.3530627701478815E-2</v>
      </c>
      <c r="O645" s="21">
        <f t="shared" si="83"/>
        <v>0.70739867024772884</v>
      </c>
      <c r="P645" s="21">
        <f t="shared" si="84"/>
        <v>0.97113073837551089</v>
      </c>
      <c r="Q645" s="21">
        <f t="shared" si="85"/>
        <v>0.20075035587441944</v>
      </c>
      <c r="R645" s="23">
        <f t="shared" si="86"/>
        <v>0.56227408241433308</v>
      </c>
      <c r="S645" s="23">
        <f t="shared" si="87"/>
        <v>0.34415667201700284</v>
      </c>
      <c r="T645" s="11">
        <f t="shared" si="88"/>
        <v>134085477489</v>
      </c>
    </row>
    <row r="646" spans="1:20">
      <c r="A646" s="154" t="s">
        <v>599</v>
      </c>
      <c r="B646" s="154" t="s">
        <v>2315</v>
      </c>
      <c r="C646" s="154" t="s">
        <v>2058</v>
      </c>
      <c r="D646" s="179">
        <v>-790541935</v>
      </c>
      <c r="E646" s="179">
        <v>159140424</v>
      </c>
      <c r="F646" s="179">
        <v>564312231</v>
      </c>
      <c r="G646" s="179">
        <v>-59557934</v>
      </c>
      <c r="H646" s="179">
        <v>-913359069</v>
      </c>
      <c r="I646" s="179">
        <v>-190857299</v>
      </c>
      <c r="J646" s="179">
        <v>110458119</v>
      </c>
      <c r="K646" s="179">
        <v>-69757839</v>
      </c>
      <c r="L646" s="179">
        <f>VLOOKUP(A646,Sheet1!$A$1:$E$2000,5,FALSE)</f>
        <v>724248153</v>
      </c>
      <c r="M646" s="21">
        <f t="shared" si="81"/>
        <v>-0.15535815187337279</v>
      </c>
      <c r="N646" s="21">
        <f t="shared" si="82"/>
        <v>-2.1993011844683785</v>
      </c>
      <c r="O646" s="21">
        <f t="shared" si="83"/>
        <v>-0.8042606327985119</v>
      </c>
      <c r="P646" s="21">
        <f t="shared" si="84"/>
        <v>-0.17126022202180485</v>
      </c>
      <c r="Q646" s="21">
        <f t="shared" si="85"/>
        <v>1.7929500867527928</v>
      </c>
      <c r="R646" s="23">
        <f t="shared" si="86"/>
        <v>2.8720986278642875</v>
      </c>
      <c r="S646" s="23">
        <f t="shared" si="87"/>
        <v>-3.3012953097410134</v>
      </c>
      <c r="T646" s="11">
        <f t="shared" si="88"/>
        <v>574091134</v>
      </c>
    </row>
    <row r="647" spans="1:20">
      <c r="A647" s="154" t="s">
        <v>600</v>
      </c>
      <c r="B647" s="154" t="s">
        <v>2316</v>
      </c>
      <c r="C647" s="154" t="s">
        <v>2058</v>
      </c>
      <c r="D647" s="179">
        <v>4309385019</v>
      </c>
      <c r="E647" s="179">
        <v>1997549767</v>
      </c>
      <c r="F647" s="179">
        <v>2651703580</v>
      </c>
      <c r="G647" s="179">
        <v>1671649479</v>
      </c>
      <c r="H647" s="179">
        <v>4718876509</v>
      </c>
      <c r="I647" s="179">
        <v>2738017025</v>
      </c>
      <c r="J647" s="179">
        <v>4131708148</v>
      </c>
      <c r="K647" s="179">
        <v>4065036045</v>
      </c>
      <c r="L647" s="179">
        <f>VLOOKUP(A647,Sheet1!$A$1:$E$2000,5,FALSE)</f>
        <v>5280217063</v>
      </c>
      <c r="M647" s="21">
        <f t="shared" si="81"/>
        <v>9.502318502397894E-2</v>
      </c>
      <c r="N647" s="21">
        <f t="shared" si="82"/>
        <v>0.37068776469687825</v>
      </c>
      <c r="O647" s="21">
        <f t="shared" si="83"/>
        <v>0.55813348790666861</v>
      </c>
      <c r="P647" s="21">
        <f t="shared" si="84"/>
        <v>1.4317514503290196</v>
      </c>
      <c r="Q647" s="21">
        <f t="shared" si="85"/>
        <v>0.11895639839893933</v>
      </c>
      <c r="R647" s="23">
        <f t="shared" si="86"/>
        <v>0.49044670395167744</v>
      </c>
      <c r="S647" s="23">
        <f t="shared" si="87"/>
        <v>0.46877739028648802</v>
      </c>
      <c r="T647" s="11">
        <f t="shared" si="88"/>
        <v>16214978281</v>
      </c>
    </row>
    <row r="648" spans="1:20">
      <c r="A648" s="154" t="s">
        <v>744</v>
      </c>
      <c r="B648" s="154" t="s">
        <v>2317</v>
      </c>
      <c r="C648" s="154" t="s">
        <v>2058</v>
      </c>
      <c r="D648" s="179">
        <v>3302098362</v>
      </c>
      <c r="E648" s="179">
        <v>3126808698</v>
      </c>
      <c r="F648" s="179">
        <v>2379041564</v>
      </c>
      <c r="G648" s="179">
        <v>3441811955</v>
      </c>
      <c r="H648" s="179">
        <v>2338172691</v>
      </c>
      <c r="I648" s="179">
        <v>3053696729</v>
      </c>
      <c r="J648" s="179">
        <v>4486351062</v>
      </c>
      <c r="K648" s="179">
        <v>2653211098</v>
      </c>
      <c r="L648" s="179">
        <f>VLOOKUP(A648,Sheet1!$A$1:$E$2000,5,FALSE)</f>
        <v>13332997641</v>
      </c>
      <c r="M648" s="21">
        <f t="shared" si="81"/>
        <v>-0.29191307021398777</v>
      </c>
      <c r="N648" s="21">
        <f t="shared" si="82"/>
        <v>-2.3382296795696068E-2</v>
      </c>
      <c r="O648" s="21">
        <f t="shared" si="83"/>
        <v>0.88578086650023735</v>
      </c>
      <c r="P648" s="21">
        <f t="shared" si="84"/>
        <v>-0.22912374856923293</v>
      </c>
      <c r="Q648" s="21">
        <f t="shared" si="85"/>
        <v>4.7023151849822025</v>
      </c>
      <c r="R648" s="23">
        <f t="shared" si="86"/>
        <v>1.5091915718947053</v>
      </c>
      <c r="S648" s="23">
        <f t="shared" si="87"/>
        <v>1.0845827288615872</v>
      </c>
      <c r="T648" s="11">
        <f t="shared" si="88"/>
        <v>23526256530</v>
      </c>
    </row>
    <row r="649" spans="1:20">
      <c r="A649" s="154" t="s">
        <v>604</v>
      </c>
      <c r="B649" s="154" t="s">
        <v>2318</v>
      </c>
      <c r="C649" s="154" t="s">
        <v>2058</v>
      </c>
      <c r="D649" s="179">
        <v>1760493588</v>
      </c>
      <c r="E649" s="179">
        <v>6785610179</v>
      </c>
      <c r="F649" s="179">
        <v>507977961</v>
      </c>
      <c r="G649" s="179">
        <v>-293891267</v>
      </c>
      <c r="H649" s="179">
        <v>4403657123</v>
      </c>
      <c r="I649" s="179">
        <v>8301035422</v>
      </c>
      <c r="J649" s="179">
        <v>-2978056564</v>
      </c>
      <c r="K649" s="179">
        <v>-6326687424</v>
      </c>
      <c r="L649" s="179">
        <f>VLOOKUP(A649,Sheet1!$A$1:$E$2000,5,FALSE)</f>
        <v>0</v>
      </c>
      <c r="M649" s="21">
        <f t="shared" si="81"/>
        <v>1.5013764054674876</v>
      </c>
      <c r="N649" s="21">
        <f t="shared" si="82"/>
        <v>0.22332925161099207</v>
      </c>
      <c r="O649" s="21">
        <f t="shared" si="83"/>
        <v>-6.8625704117899717</v>
      </c>
      <c r="P649" s="21">
        <f t="shared" si="84"/>
        <v>-20.527306641609055</v>
      </c>
      <c r="Q649" s="21">
        <f t="shared" si="85"/>
        <v>-1</v>
      </c>
      <c r="R649" s="23">
        <f t="shared" si="86"/>
        <v>-3.0149978770465862</v>
      </c>
      <c r="S649" s="23">
        <f t="shared" si="87"/>
        <v>-1.0880187150510345</v>
      </c>
      <c r="T649" s="11">
        <f t="shared" si="88"/>
        <v>-1003708566</v>
      </c>
    </row>
    <row r="650" spans="1:20">
      <c r="A650" s="154" t="s">
        <v>605</v>
      </c>
      <c r="B650" s="154" t="s">
        <v>2319</v>
      </c>
      <c r="C650" s="154" t="s">
        <v>2058</v>
      </c>
      <c r="D650" s="179">
        <v>356303615910</v>
      </c>
      <c r="E650" s="179">
        <v>354160895067</v>
      </c>
      <c r="F650" s="179">
        <v>68992358100</v>
      </c>
      <c r="G650" s="179">
        <v>236157559990</v>
      </c>
      <c r="H650" s="179">
        <v>262752614488</v>
      </c>
      <c r="I650" s="179">
        <v>382739364894</v>
      </c>
      <c r="J650" s="179">
        <v>477817962396</v>
      </c>
      <c r="K650" s="179">
        <v>219867542363</v>
      </c>
      <c r="L650" s="179">
        <f>VLOOKUP(A650,Sheet1!$A$1:$E$2000,5,FALSE)</f>
        <v>231824163916</v>
      </c>
      <c r="M650" s="21">
        <f t="shared" si="81"/>
        <v>-0.26255978677923486</v>
      </c>
      <c r="N650" s="21">
        <f t="shared" si="82"/>
        <v>8.0693465103180123E-2</v>
      </c>
      <c r="O650" s="21">
        <f t="shared" si="83"/>
        <v>5.9256650381979048</v>
      </c>
      <c r="P650" s="21">
        <f t="shared" si="84"/>
        <v>-6.8979445873720041E-2</v>
      </c>
      <c r="Q650" s="21">
        <f t="shared" si="85"/>
        <v>-0.11770939228242204</v>
      </c>
      <c r="R650" s="23">
        <f t="shared" si="86"/>
        <v>0.63674154516529502</v>
      </c>
      <c r="S650" s="23">
        <f t="shared" si="87"/>
        <v>0.42316568928512344</v>
      </c>
      <c r="T650" s="11">
        <f t="shared" si="88"/>
        <v>1312249033569</v>
      </c>
    </row>
    <row r="651" spans="1:20">
      <c r="A651" s="154" t="s">
        <v>607</v>
      </c>
      <c r="B651" s="154" t="s">
        <v>2321</v>
      </c>
      <c r="C651" s="154" t="s">
        <v>2058</v>
      </c>
      <c r="D651" s="179">
        <v>3893667953</v>
      </c>
      <c r="E651" s="179">
        <v>9716811057</v>
      </c>
      <c r="F651" s="179">
        <v>13894082421</v>
      </c>
      <c r="G651" s="179">
        <v>7002880618</v>
      </c>
      <c r="H651" s="179">
        <v>3859367022</v>
      </c>
      <c r="I651" s="179">
        <v>8708187036</v>
      </c>
      <c r="J651" s="179">
        <v>12545948029</v>
      </c>
      <c r="K651" s="179">
        <v>10672508194</v>
      </c>
      <c r="L651" s="179">
        <f>VLOOKUP(A651,Sheet1!$A$1:$E$2000,5,FALSE)</f>
        <v>-3017406359</v>
      </c>
      <c r="M651" s="21">
        <f t="shared" si="81"/>
        <v>-8.8094134923785063E-3</v>
      </c>
      <c r="N651" s="21">
        <f t="shared" si="82"/>
        <v>-0.10380195879937239</v>
      </c>
      <c r="O651" s="21">
        <f t="shared" si="83"/>
        <v>-9.7029393604458739E-2</v>
      </c>
      <c r="P651" s="21">
        <f t="shared" si="84"/>
        <v>0.52401686908208833</v>
      </c>
      <c r="Q651" s="21">
        <f t="shared" si="85"/>
        <v>-1.781839701121849</v>
      </c>
      <c r="R651" s="23">
        <f t="shared" si="86"/>
        <v>-0.1840046640909907</v>
      </c>
      <c r="S651" s="23">
        <f t="shared" si="87"/>
        <v>-0.16139823751351834</v>
      </c>
      <c r="T651" s="11">
        <f t="shared" si="88"/>
        <v>28909236900</v>
      </c>
    </row>
    <row r="652" spans="1:20">
      <c r="A652" s="154" t="s">
        <v>609</v>
      </c>
      <c r="B652" s="154" t="s">
        <v>2323</v>
      </c>
      <c r="C652" s="154" t="s">
        <v>2058</v>
      </c>
      <c r="D652" s="179">
        <v>31614340606</v>
      </c>
      <c r="E652" s="179">
        <v>69167388074</v>
      </c>
      <c r="F652" s="179">
        <v>2741284625</v>
      </c>
      <c r="G652" s="179">
        <v>51211003942</v>
      </c>
      <c r="H652" s="179">
        <v>29623627512</v>
      </c>
      <c r="I652" s="179">
        <v>45839576440</v>
      </c>
      <c r="J652" s="179">
        <v>60548140185</v>
      </c>
      <c r="K652" s="179">
        <v>4518668428</v>
      </c>
      <c r="L652" s="179">
        <f>VLOOKUP(A652,Sheet1!$A$1:$E$2000,5,FALSE)</f>
        <v>29893757440</v>
      </c>
      <c r="M652" s="21">
        <f t="shared" si="81"/>
        <v>-6.2968673577907489E-2</v>
      </c>
      <c r="N652" s="21">
        <f t="shared" si="82"/>
        <v>-0.33726604811276539</v>
      </c>
      <c r="O652" s="21">
        <f t="shared" si="83"/>
        <v>21.087505847737354</v>
      </c>
      <c r="P652" s="21">
        <f t="shared" si="84"/>
        <v>-0.91176372107218007</v>
      </c>
      <c r="Q652" s="21">
        <f t="shared" si="85"/>
        <v>9.1187322649994573E-3</v>
      </c>
      <c r="R652" s="23">
        <f t="shared" si="86"/>
        <v>0.13621926636423198</v>
      </c>
      <c r="S652" s="23">
        <f t="shared" si="87"/>
        <v>-7.8191065239997526E-2</v>
      </c>
      <c r="T652" s="11">
        <f t="shared" si="88"/>
        <v>140800142493</v>
      </c>
    </row>
    <row r="653" spans="1:20">
      <c r="A653" s="154" t="s">
        <v>610</v>
      </c>
      <c r="B653" s="154" t="s">
        <v>2324</v>
      </c>
      <c r="C653" s="154" t="s">
        <v>2058</v>
      </c>
      <c r="D653" s="179">
        <v>102269068568</v>
      </c>
      <c r="E653" s="179">
        <v>234958586539</v>
      </c>
      <c r="F653" s="179">
        <v>83691939123</v>
      </c>
      <c r="G653" s="179">
        <v>104772886759</v>
      </c>
      <c r="H653" s="179">
        <v>89272085159</v>
      </c>
      <c r="I653" s="179">
        <v>96472154878</v>
      </c>
      <c r="J653" s="179">
        <v>81513351991</v>
      </c>
      <c r="K653" s="179">
        <v>92533157857</v>
      </c>
      <c r="L653" s="179">
        <f>VLOOKUP(A653,Sheet1!$A$1:$E$2000,5,FALSE)</f>
        <v>16277536963</v>
      </c>
      <c r="M653" s="21">
        <f t="shared" si="81"/>
        <v>-0.12708616193524966</v>
      </c>
      <c r="N653" s="21">
        <f t="shared" si="82"/>
        <v>-0.58940783438026467</v>
      </c>
      <c r="O653" s="21">
        <f t="shared" si="83"/>
        <v>-2.6031027059824526E-2</v>
      </c>
      <c r="P653" s="21">
        <f t="shared" si="84"/>
        <v>-0.11682152969741101</v>
      </c>
      <c r="Q653" s="21">
        <f t="shared" si="85"/>
        <v>-0.81766375307568384</v>
      </c>
      <c r="R653" s="23">
        <f t="shared" si="86"/>
        <v>-0.31473261476972342</v>
      </c>
      <c r="S653" s="23">
        <f t="shared" si="87"/>
        <v>-0.44061103902273124</v>
      </c>
      <c r="T653" s="11">
        <f t="shared" si="88"/>
        <v>286796201689</v>
      </c>
    </row>
    <row r="654" spans="1:20">
      <c r="A654" s="154" t="s">
        <v>612</v>
      </c>
      <c r="B654" s="154" t="s">
        <v>2325</v>
      </c>
      <c r="C654" s="154" t="s">
        <v>2058</v>
      </c>
      <c r="D654" s="179">
        <v>-1187935274</v>
      </c>
      <c r="E654" s="179">
        <v>4462862466</v>
      </c>
      <c r="F654" s="179">
        <v>5441814768</v>
      </c>
      <c r="G654" s="179">
        <v>534196680</v>
      </c>
      <c r="H654" s="179">
        <v>53401593</v>
      </c>
      <c r="I654" s="179">
        <v>3113536126</v>
      </c>
      <c r="J654" s="179">
        <v>2582785856</v>
      </c>
      <c r="K654" s="179">
        <v>-2274487675</v>
      </c>
      <c r="L654" s="179">
        <f>VLOOKUP(A654,Sheet1!$A$1:$E$2000,5,FALSE)</f>
        <v>-2478253585</v>
      </c>
      <c r="M654" s="21">
        <f t="shared" si="81"/>
        <v>1.0449532850558321</v>
      </c>
      <c r="N654" s="21">
        <f t="shared" si="82"/>
        <v>-0.30234549020494061</v>
      </c>
      <c r="O654" s="21">
        <f t="shared" si="83"/>
        <v>-0.52538151956443069</v>
      </c>
      <c r="P654" s="21">
        <f t="shared" si="84"/>
        <v>-5.2577720157302359</v>
      </c>
      <c r="Q654" s="21">
        <f t="shared" si="85"/>
        <v>-47.407858750580715</v>
      </c>
      <c r="R654" s="23">
        <f t="shared" si="86"/>
        <v>-1.35989496643277</v>
      </c>
      <c r="S654" s="23">
        <f t="shared" si="87"/>
        <v>-0.910069010161763</v>
      </c>
      <c r="T654" s="11">
        <f t="shared" si="88"/>
        <v>943580722</v>
      </c>
    </row>
    <row r="655" spans="1:20">
      <c r="A655" s="154" t="s">
        <v>611</v>
      </c>
      <c r="B655" s="154" t="s">
        <v>2326</v>
      </c>
      <c r="C655" s="154" t="s">
        <v>2058</v>
      </c>
      <c r="D655" s="179">
        <v>-1050160212</v>
      </c>
      <c r="E655" s="179">
        <v>-6326809508</v>
      </c>
      <c r="F655" s="179">
        <v>-2099010713</v>
      </c>
      <c r="G655" s="179">
        <v>3234938395</v>
      </c>
      <c r="H655" s="179">
        <v>-1718158885</v>
      </c>
      <c r="I655" s="179">
        <v>-8972672698</v>
      </c>
      <c r="J655" s="179">
        <v>45437098135</v>
      </c>
      <c r="K655" s="179">
        <v>-46462845801</v>
      </c>
      <c r="L655" s="179">
        <f>VLOOKUP(A655,Sheet1!$A$1:$E$2000,5,FALSE)</f>
        <v>45714275658</v>
      </c>
      <c r="M655" s="21">
        <f t="shared" si="81"/>
        <v>-0.63609215562244137</v>
      </c>
      <c r="N655" s="21">
        <f t="shared" si="82"/>
        <v>-0.41819864920137245</v>
      </c>
      <c r="O655" s="21">
        <f t="shared" si="83"/>
        <v>22.646911020315503</v>
      </c>
      <c r="P655" s="21">
        <f t="shared" si="84"/>
        <v>-15.36282244905007</v>
      </c>
      <c r="Q655" s="21">
        <f t="shared" si="85"/>
        <v>27.606547308923645</v>
      </c>
      <c r="R655" s="23">
        <f t="shared" si="86"/>
        <v>77.753921400533386</v>
      </c>
      <c r="S655" s="23">
        <f t="shared" si="87"/>
        <v>-6.1694376669594932</v>
      </c>
      <c r="T655" s="11">
        <f t="shared" si="88"/>
        <v>35715855294</v>
      </c>
    </row>
    <row r="656" spans="1:20">
      <c r="A656" s="154" t="s">
        <v>932</v>
      </c>
      <c r="B656" s="154" t="s">
        <v>3227</v>
      </c>
      <c r="C656" s="154" t="s">
        <v>2058</v>
      </c>
      <c r="D656" s="179">
        <v>-12868146199</v>
      </c>
      <c r="E656" s="179">
        <v>-6192377897</v>
      </c>
      <c r="F656" s="179">
        <v>-5698162080</v>
      </c>
      <c r="G656" s="179">
        <v>-23387136573</v>
      </c>
      <c r="H656" s="179">
        <v>-2949287627</v>
      </c>
      <c r="I656" s="179">
        <v>10497030468</v>
      </c>
      <c r="J656" s="179">
        <v>5123747090</v>
      </c>
      <c r="K656" s="179">
        <v>3215594918</v>
      </c>
      <c r="L656" s="179">
        <f>VLOOKUP(A656,Sheet1!$A$1:$E$2000,5,FALSE)</f>
        <v>7342882299</v>
      </c>
      <c r="M656" s="21">
        <f t="shared" si="81"/>
        <v>0.77080710916781525</v>
      </c>
      <c r="N656" s="21">
        <f t="shared" si="82"/>
        <v>2.6951534035229763</v>
      </c>
      <c r="O656" s="21">
        <f t="shared" si="83"/>
        <v>1.8991929359089064</v>
      </c>
      <c r="P656" s="21">
        <f t="shared" si="84"/>
        <v>1.1374941694107326</v>
      </c>
      <c r="Q656" s="21">
        <f t="shared" si="85"/>
        <v>3.4897138657409084</v>
      </c>
      <c r="R656" s="23">
        <f t="shared" si="86"/>
        <v>1.4895404039224571</v>
      </c>
      <c r="S656" s="23">
        <f t="shared" si="87"/>
        <v>-1.6848374004742772</v>
      </c>
      <c r="T656" s="11">
        <f t="shared" si="88"/>
        <v>26179254775</v>
      </c>
    </row>
    <row r="657" spans="1:20">
      <c r="A657" s="154" t="s">
        <v>615</v>
      </c>
      <c r="B657" s="154" t="s">
        <v>2328</v>
      </c>
      <c r="C657" s="154" t="s">
        <v>2058</v>
      </c>
      <c r="D657" s="179">
        <v>1034077602</v>
      </c>
      <c r="E657" s="179">
        <v>1498599653</v>
      </c>
      <c r="F657" s="179">
        <v>11808864056</v>
      </c>
      <c r="G657" s="179">
        <v>39920284200</v>
      </c>
      <c r="H657" s="179">
        <v>9274004</v>
      </c>
      <c r="I657" s="179">
        <v>-2919891618</v>
      </c>
      <c r="J657" s="179">
        <v>3562115264</v>
      </c>
      <c r="K657" s="179">
        <v>517603824</v>
      </c>
      <c r="L657" s="179">
        <f>VLOOKUP(A657,Sheet1!$A$1:$E$2000,5,FALSE)</f>
        <v>-3918709159</v>
      </c>
      <c r="M657" s="21">
        <f t="shared" si="81"/>
        <v>-0.9910316169869039</v>
      </c>
      <c r="N657" s="21">
        <f t="shared" si="82"/>
        <v>-2.9484133818893925</v>
      </c>
      <c r="O657" s="21">
        <f t="shared" si="83"/>
        <v>-0.69835242008818665</v>
      </c>
      <c r="P657" s="21">
        <f t="shared" si="84"/>
        <v>-0.98703406465227517</v>
      </c>
      <c r="Q657" s="21">
        <f t="shared" si="85"/>
        <v>-423.54771067599279</v>
      </c>
      <c r="R657" s="23">
        <f t="shared" si="86"/>
        <v>-0.99688800079386108</v>
      </c>
      <c r="S657" s="23">
        <f t="shared" si="87"/>
        <v>-1.0518226149747552</v>
      </c>
      <c r="T657" s="11">
        <f t="shared" si="88"/>
        <v>-2758881689</v>
      </c>
    </row>
    <row r="658" spans="1:20">
      <c r="A658" s="154" t="s">
        <v>616</v>
      </c>
      <c r="B658" s="154" t="s">
        <v>2329</v>
      </c>
      <c r="C658" s="154" t="s">
        <v>2058</v>
      </c>
      <c r="D658" s="179">
        <v>1438082979</v>
      </c>
      <c r="E658" s="179">
        <v>6693622119</v>
      </c>
      <c r="F658" s="179">
        <v>-3327565491</v>
      </c>
      <c r="G658" s="179">
        <v>-254773717</v>
      </c>
      <c r="H658" s="179">
        <v>-1104339944</v>
      </c>
      <c r="I658" s="179">
        <v>-1005436197</v>
      </c>
      <c r="J658" s="179">
        <v>-1448555719</v>
      </c>
      <c r="K658" s="179">
        <v>-6123951223</v>
      </c>
      <c r="L658" s="179">
        <f>VLOOKUP(A658,Sheet1!$A$1:$E$2000,5,FALSE)</f>
        <v>-1133541022</v>
      </c>
      <c r="M658" s="21">
        <f t="shared" si="81"/>
        <v>-1.7679250503110224</v>
      </c>
      <c r="N658" s="21">
        <f t="shared" si="82"/>
        <v>-1.1502080904964811</v>
      </c>
      <c r="O658" s="21">
        <f t="shared" si="83"/>
        <v>0.56468002720971844</v>
      </c>
      <c r="P658" s="21">
        <f t="shared" si="84"/>
        <v>-23.036824893519139</v>
      </c>
      <c r="Q658" s="21">
        <f t="shared" si="85"/>
        <v>-2.6442109749495759E-2</v>
      </c>
      <c r="R658" s="23">
        <f t="shared" si="86"/>
        <v>-0.85761552725126677</v>
      </c>
      <c r="S658" s="23">
        <f t="shared" si="87"/>
        <v>-5.8389437670552402</v>
      </c>
      <c r="T658" s="11">
        <f t="shared" si="88"/>
        <v>-9711484161</v>
      </c>
    </row>
    <row r="659" spans="1:20">
      <c r="A659" s="154" t="s">
        <v>617</v>
      </c>
      <c r="B659" s="154" t="s">
        <v>4157</v>
      </c>
      <c r="C659" s="154" t="s">
        <v>2058</v>
      </c>
      <c r="D659" s="179">
        <v>1657446029</v>
      </c>
      <c r="E659" s="179">
        <v>1832854292</v>
      </c>
      <c r="F659" s="179">
        <v>3629475874</v>
      </c>
      <c r="G659" s="179">
        <v>7195934153</v>
      </c>
      <c r="H659" s="179">
        <v>3506870540</v>
      </c>
      <c r="I659" s="179">
        <v>1647548383</v>
      </c>
      <c r="J659" s="179">
        <v>3134111760</v>
      </c>
      <c r="K659" s="179">
        <v>2328789073</v>
      </c>
      <c r="L659" s="179">
        <f>VLOOKUP(A659,Sheet1!$A$1:$E$2000,5,FALSE)</f>
        <v>-774937423</v>
      </c>
      <c r="M659" s="21">
        <f t="shared" si="81"/>
        <v>1.1158278934221635</v>
      </c>
      <c r="N659" s="21">
        <f t="shared" si="82"/>
        <v>-0.10110236793443916</v>
      </c>
      <c r="O659" s="21">
        <f t="shared" si="83"/>
        <v>-0.13648364976016919</v>
      </c>
      <c r="P659" s="21">
        <f t="shared" si="84"/>
        <v>-0.67637432145913634</v>
      </c>
      <c r="Q659" s="21">
        <f t="shared" si="85"/>
        <v>-1.2209769120818472</v>
      </c>
      <c r="R659" s="23">
        <f t="shared" si="86"/>
        <v>-0.67290876088526963</v>
      </c>
      <c r="S659" s="23">
        <f t="shared" si="87"/>
        <v>-0.60807553736721975</v>
      </c>
      <c r="T659" s="11">
        <f t="shared" si="88"/>
        <v>6335511793</v>
      </c>
    </row>
    <row r="660" spans="1:20">
      <c r="A660" s="154" t="s">
        <v>618</v>
      </c>
      <c r="B660" s="154" t="s">
        <v>2331</v>
      </c>
      <c r="C660" s="154" t="s">
        <v>2058</v>
      </c>
      <c r="D660" s="179">
        <v>3006521123</v>
      </c>
      <c r="E660" s="179">
        <v>480775793</v>
      </c>
      <c r="F660" s="179">
        <v>1578791405</v>
      </c>
      <c r="G660" s="179">
        <v>1099694889</v>
      </c>
      <c r="H660" s="179">
        <v>2561843158</v>
      </c>
      <c r="I660" s="179">
        <v>-31385166</v>
      </c>
      <c r="J660" s="179">
        <v>2364280370</v>
      </c>
      <c r="K660" s="179">
        <v>3029980926</v>
      </c>
      <c r="L660" s="179">
        <f>VLOOKUP(A660,Sheet1!$A$1:$E$2000,5,FALSE)</f>
        <v>3820188785</v>
      </c>
      <c r="M660" s="21">
        <f t="shared" si="81"/>
        <v>-0.1479044872155385</v>
      </c>
      <c r="N660" s="21">
        <f t="shared" si="82"/>
        <v>-1.0652802542410866</v>
      </c>
      <c r="O660" s="21">
        <f t="shared" si="83"/>
        <v>0.49752548849225586</v>
      </c>
      <c r="P660" s="21">
        <f t="shared" si="84"/>
        <v>1.7552923600065946</v>
      </c>
      <c r="Q660" s="21">
        <f t="shared" si="85"/>
        <v>0.49118761352368473</v>
      </c>
      <c r="R660" s="23">
        <f t="shared" si="86"/>
        <v>0.75837228659035083</v>
      </c>
      <c r="S660" s="23">
        <f t="shared" si="87"/>
        <v>0.60512078029426286</v>
      </c>
      <c r="T660" s="11">
        <f t="shared" si="88"/>
        <v>9183064915</v>
      </c>
    </row>
    <row r="661" spans="1:20">
      <c r="A661" s="154" t="s">
        <v>619</v>
      </c>
      <c r="B661" s="154" t="s">
        <v>2332</v>
      </c>
      <c r="C661" s="154" t="s">
        <v>2058</v>
      </c>
      <c r="D661" s="179">
        <v>37698365</v>
      </c>
      <c r="E661" s="179">
        <v>138862731</v>
      </c>
      <c r="F661" s="179">
        <v>64202460</v>
      </c>
      <c r="G661" s="179">
        <v>223045768</v>
      </c>
      <c r="H661" s="179">
        <v>891694669</v>
      </c>
      <c r="I661" s="179">
        <v>337113677</v>
      </c>
      <c r="J661" s="179">
        <v>65342454</v>
      </c>
      <c r="K661" s="179">
        <v>152248520</v>
      </c>
      <c r="L661" s="179">
        <f>VLOOKUP(A661,Sheet1!$A$1:$E$2000,5,FALSE)</f>
        <v>151850552</v>
      </c>
      <c r="M661" s="21">
        <f t="shared" si="81"/>
        <v>22.653404305465237</v>
      </c>
      <c r="N661" s="21">
        <f t="shared" si="82"/>
        <v>1.4276756950718477</v>
      </c>
      <c r="O661" s="21">
        <f t="shared" si="83"/>
        <v>1.7756235508732843E-2</v>
      </c>
      <c r="P661" s="21">
        <f t="shared" si="84"/>
        <v>-0.31741130367467901</v>
      </c>
      <c r="Q661" s="21">
        <f t="shared" si="85"/>
        <v>-0.82970566352012132</v>
      </c>
      <c r="R661" s="23">
        <f t="shared" si="86"/>
        <v>-0.68663323139729637</v>
      </c>
      <c r="S661" s="23">
        <f t="shared" si="87"/>
        <v>-0.46383959213141257</v>
      </c>
      <c r="T661" s="11">
        <f t="shared" si="88"/>
        <v>706555203</v>
      </c>
    </row>
    <row r="662" spans="1:20">
      <c r="A662" s="154" t="s">
        <v>1599</v>
      </c>
      <c r="B662" s="154" t="s">
        <v>2333</v>
      </c>
      <c r="C662" s="154" t="s">
        <v>2058</v>
      </c>
      <c r="D662" s="179">
        <v>105278075259</v>
      </c>
      <c r="E662" s="179">
        <v>42157162176</v>
      </c>
      <c r="F662" s="179">
        <v>25640434913</v>
      </c>
      <c r="G662" s="179">
        <v>23573191766</v>
      </c>
      <c r="H662" s="179">
        <v>32887846738</v>
      </c>
      <c r="I662" s="179">
        <v>40265916026</v>
      </c>
      <c r="J662" s="179">
        <v>27741217550</v>
      </c>
      <c r="K662" s="179">
        <v>100819548323</v>
      </c>
      <c r="L662" s="179">
        <f>VLOOKUP(A662,Sheet1!$A$1:$E$2000,5,FALSE)</f>
        <v>41497005297</v>
      </c>
      <c r="M662" s="21">
        <f t="shared" si="81"/>
        <v>-0.68760972636428885</v>
      </c>
      <c r="N662" s="21">
        <f t="shared" si="82"/>
        <v>-4.4861799333273986E-2</v>
      </c>
      <c r="O662" s="21">
        <f t="shared" si="83"/>
        <v>8.1932410434071012E-2</v>
      </c>
      <c r="P662" s="21">
        <f t="shared" si="84"/>
        <v>3.276873039671008</v>
      </c>
      <c r="Q662" s="21">
        <f t="shared" si="85"/>
        <v>0.26177325100012144</v>
      </c>
      <c r="R662" s="23">
        <f t="shared" si="86"/>
        <v>1.071312049495907</v>
      </c>
      <c r="S662" s="23">
        <f t="shared" si="87"/>
        <v>0.69262833276956082</v>
      </c>
      <c r="T662" s="11">
        <f t="shared" si="88"/>
        <v>210323687196</v>
      </c>
    </row>
    <row r="663" spans="1:20">
      <c r="A663" s="154" t="s">
        <v>620</v>
      </c>
      <c r="B663" s="154" t="s">
        <v>2334</v>
      </c>
      <c r="C663" s="154" t="s">
        <v>2058</v>
      </c>
      <c r="D663" s="179">
        <v>2726294369</v>
      </c>
      <c r="E663" s="179">
        <v>5197636470</v>
      </c>
      <c r="F663" s="179">
        <v>7351099442</v>
      </c>
      <c r="G663" s="179">
        <v>11820438058</v>
      </c>
      <c r="H663" s="179">
        <v>977989625</v>
      </c>
      <c r="I663" s="179">
        <v>7443517600</v>
      </c>
      <c r="J663" s="179">
        <v>4027695109</v>
      </c>
      <c r="K663" s="179">
        <v>13938422996</v>
      </c>
      <c r="L663" s="179">
        <f>VLOOKUP(A663,Sheet1!$A$1:$E$2000,5,FALSE)</f>
        <v>670269759</v>
      </c>
      <c r="M663" s="21">
        <f t="shared" si="81"/>
        <v>-0.64127511829959694</v>
      </c>
      <c r="N663" s="21">
        <f t="shared" si="82"/>
        <v>0.43209661602208976</v>
      </c>
      <c r="O663" s="21">
        <f t="shared" si="83"/>
        <v>-0.45209622849229308</v>
      </c>
      <c r="P663" s="21">
        <f t="shared" si="84"/>
        <v>0.17917990243741946</v>
      </c>
      <c r="Q663" s="21">
        <f t="shared" si="85"/>
        <v>-0.31464532765365483</v>
      </c>
      <c r="R663" s="23">
        <f t="shared" si="86"/>
        <v>-7.5095522173451501E-2</v>
      </c>
      <c r="S663" s="23">
        <f t="shared" si="87"/>
        <v>2.8908239229755051E-2</v>
      </c>
      <c r="T663" s="11">
        <f t="shared" si="88"/>
        <v>26079905464</v>
      </c>
    </row>
    <row r="664" spans="1:20">
      <c r="A664" s="154" t="s">
        <v>4202</v>
      </c>
      <c r="B664" s="154" t="s">
        <v>4203</v>
      </c>
      <c r="C664" s="154" t="s">
        <v>2058</v>
      </c>
      <c r="D664" s="179"/>
      <c r="E664" s="179"/>
      <c r="F664" s="179">
        <v>77888301105</v>
      </c>
      <c r="G664" s="179">
        <v>46386809166</v>
      </c>
      <c r="H664" s="179">
        <v>6054028743</v>
      </c>
      <c r="I664" s="179">
        <v>5785083635</v>
      </c>
      <c r="J664" s="179">
        <v>8339519721</v>
      </c>
      <c r="K664" s="179">
        <v>37513843706</v>
      </c>
      <c r="L664" s="179">
        <f>VLOOKUP(A664,Sheet1!$A$1:$E$2000,5,FALSE)</f>
        <v>6023205589</v>
      </c>
      <c r="M664" s="21" t="e">
        <f t="shared" si="81"/>
        <v>#DIV/0!</v>
      </c>
      <c r="N664" s="21" t="e">
        <f t="shared" si="82"/>
        <v>#DIV/0!</v>
      </c>
      <c r="O664" s="21">
        <f t="shared" si="83"/>
        <v>-0.89292975193081148</v>
      </c>
      <c r="P664" s="21">
        <f t="shared" si="84"/>
        <v>-0.19128208254737192</v>
      </c>
      <c r="Q664" s="21">
        <f t="shared" si="85"/>
        <v>-5.0913458307642531E-3</v>
      </c>
      <c r="R664" s="23">
        <f t="shared" si="86"/>
        <v>-0.60195724909663217</v>
      </c>
      <c r="S664" s="23">
        <f t="shared" si="87"/>
        <v>-0.55756898965774671</v>
      </c>
      <c r="T664" s="11">
        <f t="shared" si="88"/>
        <v>57661652651</v>
      </c>
    </row>
    <row r="665" spans="1:20">
      <c r="A665" s="154" t="s">
        <v>624</v>
      </c>
      <c r="B665" s="154" t="s">
        <v>2341</v>
      </c>
      <c r="C665" s="154" t="s">
        <v>2058</v>
      </c>
      <c r="D665" s="179">
        <v>172562402</v>
      </c>
      <c r="E665" s="179">
        <v>1540551579</v>
      </c>
      <c r="F665" s="179">
        <v>4930523358</v>
      </c>
      <c r="G665" s="179">
        <v>8151111925</v>
      </c>
      <c r="H665" s="179">
        <v>448430247</v>
      </c>
      <c r="I665" s="179">
        <v>2396977549</v>
      </c>
      <c r="J665" s="179">
        <v>9433372060</v>
      </c>
      <c r="K665" s="179">
        <v>4890842123</v>
      </c>
      <c r="L665" s="179">
        <f>VLOOKUP(A665,Sheet1!$A$1:$E$2000,5,FALSE)</f>
        <v>3878325985</v>
      </c>
      <c r="M665" s="21">
        <f t="shared" si="81"/>
        <v>1.5986555692473496</v>
      </c>
      <c r="N665" s="21">
        <f t="shared" si="82"/>
        <v>0.55592164629497287</v>
      </c>
      <c r="O665" s="21">
        <f t="shared" si="83"/>
        <v>0.91325978502747007</v>
      </c>
      <c r="P665" s="21">
        <f t="shared" si="84"/>
        <v>-0.39997853446233961</v>
      </c>
      <c r="Q665" s="21">
        <f t="shared" si="85"/>
        <v>7.6486716963140093</v>
      </c>
      <c r="R665" s="23">
        <f t="shared" si="86"/>
        <v>0.34534013361870242</v>
      </c>
      <c r="S665" s="23">
        <f t="shared" si="87"/>
        <v>0.36686623832399023</v>
      </c>
      <c r="T665" s="11">
        <f t="shared" si="88"/>
        <v>20599517717</v>
      </c>
    </row>
    <row r="666" spans="1:20">
      <c r="A666" s="154" t="s">
        <v>626</v>
      </c>
      <c r="B666" s="154" t="s">
        <v>2342</v>
      </c>
      <c r="C666" s="154" t="s">
        <v>2058</v>
      </c>
      <c r="D666" s="179">
        <v>1627306815</v>
      </c>
      <c r="E666" s="179">
        <v>1824463690</v>
      </c>
      <c r="F666" s="179">
        <v>690510342</v>
      </c>
      <c r="G666" s="179">
        <v>776322033</v>
      </c>
      <c r="H666" s="179">
        <v>316978449</v>
      </c>
      <c r="I666" s="179">
        <v>5381671248</v>
      </c>
      <c r="J666" s="179">
        <v>1154812013</v>
      </c>
      <c r="K666" s="179">
        <v>3260370652</v>
      </c>
      <c r="L666" s="179">
        <f>VLOOKUP(A666,Sheet1!$A$1:$E$2000,5,FALSE)</f>
        <v>470488095</v>
      </c>
      <c r="M666" s="21">
        <f t="shared" si="81"/>
        <v>-0.80521285471295712</v>
      </c>
      <c r="N666" s="21">
        <f t="shared" si="82"/>
        <v>1.9497277898690326</v>
      </c>
      <c r="O666" s="21">
        <f t="shared" si="83"/>
        <v>0.67240364518682327</v>
      </c>
      <c r="P666" s="21">
        <f t="shared" si="84"/>
        <v>3.1997657072809114</v>
      </c>
      <c r="Q666" s="21">
        <f t="shared" si="85"/>
        <v>0.48429048247377854</v>
      </c>
      <c r="R666" s="23">
        <f t="shared" si="86"/>
        <v>1.7388951195196918</v>
      </c>
      <c r="S666" s="23">
        <f t="shared" si="87"/>
        <v>1.8454991348809555</v>
      </c>
      <c r="T666" s="11">
        <f t="shared" si="88"/>
        <v>10267342008</v>
      </c>
    </row>
    <row r="667" spans="1:20">
      <c r="A667" s="154" t="s">
        <v>627</v>
      </c>
      <c r="B667" s="154" t="s">
        <v>4134</v>
      </c>
      <c r="C667" s="154" t="s">
        <v>2058</v>
      </c>
      <c r="D667" s="179">
        <v>3344245303</v>
      </c>
      <c r="E667" s="179">
        <v>27297016539</v>
      </c>
      <c r="F667" s="179">
        <v>81811556298</v>
      </c>
      <c r="G667" s="179">
        <v>40224466589</v>
      </c>
      <c r="H667" s="179">
        <v>39213205493</v>
      </c>
      <c r="I667" s="179">
        <v>32336810760</v>
      </c>
      <c r="J667" s="179">
        <v>69251684138</v>
      </c>
      <c r="K667" s="179">
        <v>29070933264</v>
      </c>
      <c r="L667" s="179">
        <f>VLOOKUP(A667,Sheet1!$A$1:$E$2000,5,FALSE)</f>
        <v>18559211547</v>
      </c>
      <c r="M667" s="21">
        <f t="shared" si="81"/>
        <v>10.725576906043127</v>
      </c>
      <c r="N667" s="21">
        <f t="shared" si="82"/>
        <v>0.18462802386478783</v>
      </c>
      <c r="O667" s="21">
        <f t="shared" si="83"/>
        <v>-0.15352198061421116</v>
      </c>
      <c r="P667" s="21">
        <f t="shared" si="84"/>
        <v>-0.27728231772376333</v>
      </c>
      <c r="Q667" s="21">
        <f t="shared" si="85"/>
        <v>-0.52671016527039527</v>
      </c>
      <c r="R667" s="23">
        <f t="shared" si="86"/>
        <v>-0.27514797978718863</v>
      </c>
      <c r="S667" s="23">
        <f t="shared" si="87"/>
        <v>-0.20858333841066556</v>
      </c>
      <c r="T667" s="11">
        <f t="shared" si="88"/>
        <v>149218639709</v>
      </c>
    </row>
    <row r="668" spans="1:20">
      <c r="A668" s="154" t="s">
        <v>628</v>
      </c>
      <c r="B668" s="154" t="s">
        <v>2344</v>
      </c>
      <c r="C668" s="154" t="s">
        <v>2058</v>
      </c>
      <c r="D668" s="179">
        <v>-7645066283</v>
      </c>
      <c r="E668" s="179">
        <v>3719879480</v>
      </c>
      <c r="F668" s="179">
        <v>5285017116</v>
      </c>
      <c r="G668" s="179">
        <v>2451768401</v>
      </c>
      <c r="H668" s="179">
        <v>-7016782340</v>
      </c>
      <c r="I668" s="179">
        <v>2616267424</v>
      </c>
      <c r="J668" s="179">
        <v>7365730281</v>
      </c>
      <c r="K668" s="179">
        <v>1298516544</v>
      </c>
      <c r="L668" s="179">
        <f>VLOOKUP(A668,Sheet1!$A$1:$E$2000,5,FALSE)</f>
        <v>-6724904184</v>
      </c>
      <c r="M668" s="21">
        <f t="shared" si="81"/>
        <v>8.2181621419959119E-2</v>
      </c>
      <c r="N668" s="21">
        <f t="shared" si="82"/>
        <v>-0.29667951930528674</v>
      </c>
      <c r="O668" s="21">
        <f t="shared" si="83"/>
        <v>0.39370036450795859</v>
      </c>
      <c r="P668" s="21">
        <f t="shared" si="84"/>
        <v>-0.47037552834502006</v>
      </c>
      <c r="Q668" s="21">
        <f t="shared" si="85"/>
        <v>4.1597151209339066E-2</v>
      </c>
      <c r="R668" s="23">
        <f t="shared" si="86"/>
        <v>1.6935195606782718</v>
      </c>
      <c r="S668" s="23">
        <f t="shared" si="87"/>
        <v>2.6065420404195239E-2</v>
      </c>
      <c r="T668" s="11">
        <f t="shared" si="88"/>
        <v>4555610065</v>
      </c>
    </row>
    <row r="669" spans="1:20">
      <c r="A669" s="154" t="s">
        <v>2345</v>
      </c>
      <c r="B669" s="154" t="s">
        <v>2346</v>
      </c>
      <c r="C669" s="154" t="s">
        <v>2058</v>
      </c>
      <c r="D669" s="179">
        <v>43606766425</v>
      </c>
      <c r="E669" s="179">
        <v>34995939179</v>
      </c>
      <c r="F669" s="179">
        <v>25669557167</v>
      </c>
      <c r="G669" s="179">
        <v>11545847924</v>
      </c>
      <c r="H669" s="179">
        <v>26258230711</v>
      </c>
      <c r="I669" s="179">
        <v>23360461422</v>
      </c>
      <c r="J669" s="179">
        <v>23686127311</v>
      </c>
      <c r="K669" s="179">
        <v>27297663396</v>
      </c>
      <c r="L669" s="179">
        <f>VLOOKUP(A669,Sheet1!$A$1:$E$2000,5,FALSE)</f>
        <v>30060926449</v>
      </c>
      <c r="M669" s="21">
        <f t="shared" si="81"/>
        <v>-0.39784045312871419</v>
      </c>
      <c r="N669" s="21">
        <f t="shared" si="82"/>
        <v>-0.33248079720009621</v>
      </c>
      <c r="O669" s="21">
        <f t="shared" si="83"/>
        <v>-7.7267786237848968E-2</v>
      </c>
      <c r="P669" s="21">
        <f t="shared" si="84"/>
        <v>1.3642839898538057</v>
      </c>
      <c r="Q669" s="21">
        <f t="shared" si="85"/>
        <v>0.14481919135575988</v>
      </c>
      <c r="R669" s="23">
        <f t="shared" si="86"/>
        <v>0.27682487590298632</v>
      </c>
      <c r="S669" s="23">
        <f t="shared" si="87"/>
        <v>6.0278554042152432E-2</v>
      </c>
      <c r="T669" s="11">
        <f t="shared" si="88"/>
        <v>104405178578</v>
      </c>
    </row>
    <row r="670" spans="1:20">
      <c r="A670" s="154" t="s">
        <v>629</v>
      </c>
      <c r="B670" s="154" t="s">
        <v>2347</v>
      </c>
      <c r="C670" s="154" t="s">
        <v>2058</v>
      </c>
      <c r="D670" s="179">
        <v>231950209</v>
      </c>
      <c r="E670" s="179">
        <v>438426656</v>
      </c>
      <c r="F670" s="179">
        <v>240079749</v>
      </c>
      <c r="G670" s="179">
        <v>178252744</v>
      </c>
      <c r="H670" s="179">
        <v>209806859</v>
      </c>
      <c r="I670" s="179">
        <v>239084858</v>
      </c>
      <c r="J670" s="179">
        <v>173872807</v>
      </c>
      <c r="K670" s="179">
        <v>-113922476</v>
      </c>
      <c r="L670" s="179">
        <f>VLOOKUP(A670,Sheet1!$A$1:$E$2000,5,FALSE)</f>
        <v>223531706</v>
      </c>
      <c r="M670" s="21">
        <f t="shared" si="81"/>
        <v>-9.5465962697192486E-2</v>
      </c>
      <c r="N670" s="21">
        <f t="shared" si="82"/>
        <v>-0.4546753607974055</v>
      </c>
      <c r="O670" s="21">
        <f t="shared" si="83"/>
        <v>-0.275770623202376</v>
      </c>
      <c r="P670" s="21">
        <f t="shared" si="84"/>
        <v>-1.6391064364204122</v>
      </c>
      <c r="Q670" s="21">
        <f t="shared" si="85"/>
        <v>6.5416579159597449E-2</v>
      </c>
      <c r="R670" s="23">
        <f t="shared" si="86"/>
        <v>-0.54869562606228817</v>
      </c>
      <c r="S670" s="23">
        <f t="shared" si="87"/>
        <v>-0.51004730032611345</v>
      </c>
      <c r="T670" s="11">
        <f t="shared" si="88"/>
        <v>522566895</v>
      </c>
    </row>
    <row r="671" spans="1:20">
      <c r="A671" s="154" t="s">
        <v>630</v>
      </c>
      <c r="B671" s="154" t="s">
        <v>2348</v>
      </c>
      <c r="C671" s="154" t="s">
        <v>2058</v>
      </c>
      <c r="D671" s="179">
        <v>17022050092</v>
      </c>
      <c r="E671" s="179">
        <v>37291357304</v>
      </c>
      <c r="F671" s="179">
        <v>276819295</v>
      </c>
      <c r="G671" s="179">
        <v>-32169703358</v>
      </c>
      <c r="H671" s="179">
        <v>-52627267938</v>
      </c>
      <c r="I671" s="179">
        <v>31711849322</v>
      </c>
      <c r="J671" s="179">
        <v>10417571363</v>
      </c>
      <c r="K671" s="179">
        <v>50852632740</v>
      </c>
      <c r="L671" s="179">
        <f>VLOOKUP(A671,Sheet1!$A$1:$E$2000,5,FALSE)</f>
        <v>8790005642</v>
      </c>
      <c r="M671" s="21">
        <f t="shared" si="81"/>
        <v>-4.0917114950057449</v>
      </c>
      <c r="N671" s="21">
        <f t="shared" si="82"/>
        <v>-0.14961933234330205</v>
      </c>
      <c r="O671" s="21">
        <f t="shared" si="83"/>
        <v>36.633111387701497</v>
      </c>
      <c r="P671" s="21">
        <f t="shared" si="84"/>
        <v>2.5807616307209096</v>
      </c>
      <c r="Q671" s="21">
        <f t="shared" si="85"/>
        <v>1.1670237879791798</v>
      </c>
      <c r="R671" s="23">
        <f t="shared" si="86"/>
        <v>1.8289172237192746</v>
      </c>
      <c r="S671" s="23">
        <f t="shared" si="87"/>
        <v>-3.1548730963795828</v>
      </c>
      <c r="T671" s="11">
        <f t="shared" si="88"/>
        <v>101772059067</v>
      </c>
    </row>
    <row r="672" spans="1:20">
      <c r="A672" s="154" t="s">
        <v>632</v>
      </c>
      <c r="B672" s="154" t="s">
        <v>2349</v>
      </c>
      <c r="C672" s="154" t="s">
        <v>2058</v>
      </c>
      <c r="D672" s="179">
        <v>49300985225</v>
      </c>
      <c r="E672" s="179">
        <v>68864444583</v>
      </c>
      <c r="F672" s="179">
        <v>60450916667</v>
      </c>
      <c r="G672" s="179">
        <v>-2065336296</v>
      </c>
      <c r="H672" s="179">
        <v>38258730164</v>
      </c>
      <c r="I672" s="179">
        <v>5116432086</v>
      </c>
      <c r="J672" s="179">
        <v>3503069891</v>
      </c>
      <c r="K672" s="179">
        <v>27506662242</v>
      </c>
      <c r="L672" s="179">
        <f>VLOOKUP(A672,Sheet1!$A$1:$E$2000,5,FALSE)</f>
        <v>6917450360</v>
      </c>
      <c r="M672" s="21">
        <f t="shared" si="81"/>
        <v>-0.22397635687411357</v>
      </c>
      <c r="N672" s="21">
        <f t="shared" si="82"/>
        <v>-0.92570284829882954</v>
      </c>
      <c r="O672" s="21">
        <f t="shared" si="83"/>
        <v>-0.94205100461425562</v>
      </c>
      <c r="P672" s="21">
        <f t="shared" si="84"/>
        <v>14.318248604487799</v>
      </c>
      <c r="Q672" s="21">
        <f t="shared" si="85"/>
        <v>-0.81919289191388123</v>
      </c>
      <c r="R672" s="23">
        <f t="shared" si="86"/>
        <v>-0.60755907633833683</v>
      </c>
      <c r="S672" s="23">
        <f t="shared" si="87"/>
        <v>-0.73993149457071372</v>
      </c>
      <c r="T672" s="11">
        <f t="shared" si="88"/>
        <v>43043614579</v>
      </c>
    </row>
    <row r="673" spans="1:20">
      <c r="A673" s="154" t="s">
        <v>633</v>
      </c>
      <c r="B673" s="154" t="s">
        <v>3867</v>
      </c>
      <c r="C673" s="154" t="s">
        <v>2058</v>
      </c>
      <c r="D673" s="179">
        <v>210023742</v>
      </c>
      <c r="E673" s="179">
        <v>526204171</v>
      </c>
      <c r="F673" s="179">
        <v>742659306</v>
      </c>
      <c r="G673" s="179">
        <v>675820738</v>
      </c>
      <c r="H673" s="179">
        <v>900964556</v>
      </c>
      <c r="I673" s="179">
        <v>986787667</v>
      </c>
      <c r="J673" s="179">
        <v>1039571402</v>
      </c>
      <c r="K673" s="179">
        <v>1383475394</v>
      </c>
      <c r="L673" s="179">
        <f>VLOOKUP(A673,Sheet1!$A$1:$E$2000,5,FALSE)</f>
        <v>1418202653</v>
      </c>
      <c r="M673" s="21">
        <f t="shared" si="81"/>
        <v>3.2898224144582664</v>
      </c>
      <c r="N673" s="21">
        <f t="shared" si="82"/>
        <v>0.8752942705199499</v>
      </c>
      <c r="O673" s="21">
        <f t="shared" si="83"/>
        <v>0.39979583316498563</v>
      </c>
      <c r="P673" s="21">
        <f t="shared" si="84"/>
        <v>1.0471040857583154</v>
      </c>
      <c r="Q673" s="21">
        <f t="shared" si="85"/>
        <v>0.57409372383789981</v>
      </c>
      <c r="R673" s="23">
        <f t="shared" si="86"/>
        <v>0.65610743580596842</v>
      </c>
      <c r="S673" s="23">
        <f t="shared" si="87"/>
        <v>0.69663844856839496</v>
      </c>
      <c r="T673" s="11">
        <f t="shared" si="88"/>
        <v>4828037116</v>
      </c>
    </row>
    <row r="674" spans="1:20">
      <c r="A674" s="154" t="s">
        <v>635</v>
      </c>
      <c r="B674" s="154" t="s">
        <v>2352</v>
      </c>
      <c r="C674" s="154" t="s">
        <v>2058</v>
      </c>
      <c r="D674" s="179">
        <v>10639241179</v>
      </c>
      <c r="E674" s="179">
        <v>21685247194</v>
      </c>
      <c r="F674" s="179">
        <v>11382658298</v>
      </c>
      <c r="G674" s="179">
        <v>8912779960</v>
      </c>
      <c r="H674" s="179">
        <v>17438372583</v>
      </c>
      <c r="I674" s="179">
        <v>9664531720</v>
      </c>
      <c r="J674" s="179">
        <v>-3324394677</v>
      </c>
      <c r="K674" s="179">
        <v>8631226002</v>
      </c>
      <c r="L674" s="179">
        <f>VLOOKUP(A674,Sheet1!$A$1:$E$2000,5,FALSE)</f>
        <v>8217677392</v>
      </c>
      <c r="M674" s="21">
        <f t="shared" si="81"/>
        <v>0.63906168584845091</v>
      </c>
      <c r="N674" s="21">
        <f t="shared" si="82"/>
        <v>-0.55432688253265383</v>
      </c>
      <c r="O674" s="21">
        <f t="shared" si="83"/>
        <v>-1.292057847118552</v>
      </c>
      <c r="P674" s="21">
        <f t="shared" si="84"/>
        <v>-3.1589914624123624E-2</v>
      </c>
      <c r="Q674" s="21">
        <f t="shared" si="85"/>
        <v>-0.52875892788234735</v>
      </c>
      <c r="R674" s="23">
        <f t="shared" si="86"/>
        <v>-0.64158115982537267</v>
      </c>
      <c r="S674" s="23">
        <f t="shared" si="87"/>
        <v>-0.60973732664457914</v>
      </c>
      <c r="T674" s="11">
        <f t="shared" si="88"/>
        <v>23189040437</v>
      </c>
    </row>
    <row r="675" spans="1:20">
      <c r="A675" s="154" t="s">
        <v>695</v>
      </c>
      <c r="B675" s="154" t="s">
        <v>2353</v>
      </c>
      <c r="C675" s="154" t="s">
        <v>2058</v>
      </c>
      <c r="D675" s="179">
        <v>27727485813</v>
      </c>
      <c r="E675" s="179">
        <v>62158925607</v>
      </c>
      <c r="F675" s="179">
        <v>26403493193</v>
      </c>
      <c r="G675" s="179">
        <v>83360220590</v>
      </c>
      <c r="H675" s="179">
        <v>40341731722</v>
      </c>
      <c r="I675" s="179">
        <v>35235169989</v>
      </c>
      <c r="J675" s="179">
        <v>-2814921594</v>
      </c>
      <c r="K675" s="179">
        <v>8139192748</v>
      </c>
      <c r="L675" s="179">
        <f>VLOOKUP(A675,Sheet1!$A$1:$E$2000,5,FALSE)</f>
        <v>0</v>
      </c>
      <c r="M675" s="21">
        <f t="shared" si="81"/>
        <v>0.45493652017615765</v>
      </c>
      <c r="N675" s="21">
        <f t="shared" si="82"/>
        <v>-0.43314383823532487</v>
      </c>
      <c r="O675" s="21">
        <f t="shared" si="83"/>
        <v>-1.106611711315012</v>
      </c>
      <c r="P675" s="21">
        <f t="shared" si="84"/>
        <v>-0.90236118990097314</v>
      </c>
      <c r="Q675" s="21">
        <f t="shared" si="85"/>
        <v>-1</v>
      </c>
      <c r="R675" s="23">
        <f t="shared" si="86"/>
        <v>-0.96452979346560319</v>
      </c>
      <c r="S675" s="23">
        <f t="shared" si="87"/>
        <v>-0.80892016436616654</v>
      </c>
      <c r="T675" s="11">
        <f t="shared" si="88"/>
        <v>40559441143</v>
      </c>
    </row>
    <row r="676" spans="1:20">
      <c r="A676" s="154" t="s">
        <v>638</v>
      </c>
      <c r="B676" s="154" t="s">
        <v>2354</v>
      </c>
      <c r="C676" s="154" t="s">
        <v>2058</v>
      </c>
      <c r="D676" s="179">
        <v>2045910171</v>
      </c>
      <c r="E676" s="179">
        <v>2328290009</v>
      </c>
      <c r="F676" s="179">
        <v>2720483331</v>
      </c>
      <c r="G676" s="179">
        <v>2929621470</v>
      </c>
      <c r="H676" s="179">
        <v>1998405339</v>
      </c>
      <c r="I676" s="179">
        <v>2089647856</v>
      </c>
      <c r="J676" s="179">
        <v>2907554020</v>
      </c>
      <c r="K676" s="179">
        <v>2548962036</v>
      </c>
      <c r="L676" s="179">
        <f>VLOOKUP(A676,Sheet1!$A$1:$E$2000,5,FALSE)</f>
        <v>3044576495</v>
      </c>
      <c r="M676" s="21">
        <f t="shared" si="81"/>
        <v>-2.3219412403028716E-2</v>
      </c>
      <c r="N676" s="21">
        <f t="shared" si="82"/>
        <v>-0.102496747431604</v>
      </c>
      <c r="O676" s="21">
        <f t="shared" si="83"/>
        <v>6.8763769609731892E-2</v>
      </c>
      <c r="P676" s="21">
        <f t="shared" si="84"/>
        <v>-0.1299346819710466</v>
      </c>
      <c r="Q676" s="21">
        <f t="shared" si="85"/>
        <v>0.52350298289510322</v>
      </c>
      <c r="R676" s="23">
        <f t="shared" si="86"/>
        <v>0.11147039036284784</v>
      </c>
      <c r="S676" s="23">
        <f t="shared" si="87"/>
        <v>6.1536790236450312E-2</v>
      </c>
      <c r="T676" s="11">
        <f t="shared" si="88"/>
        <v>10590740407</v>
      </c>
    </row>
    <row r="677" spans="1:20">
      <c r="A677" s="154" t="s">
        <v>639</v>
      </c>
      <c r="B677" s="154" t="s">
        <v>2355</v>
      </c>
      <c r="C677" s="154" t="s">
        <v>2058</v>
      </c>
      <c r="D677" s="179">
        <v>-653097996</v>
      </c>
      <c r="E677" s="179">
        <v>1821401316</v>
      </c>
      <c r="F677" s="179">
        <v>77379722</v>
      </c>
      <c r="G677" s="179">
        <v>36706453</v>
      </c>
      <c r="H677" s="179">
        <v>-1386438749</v>
      </c>
      <c r="I677" s="179">
        <v>2170644972</v>
      </c>
      <c r="J677" s="179">
        <v>3522583905</v>
      </c>
      <c r="K677" s="179">
        <v>38795055</v>
      </c>
      <c r="L677" s="179">
        <f>VLOOKUP(A677,Sheet1!$A$1:$E$2000,5,FALSE)</f>
        <v>464775193</v>
      </c>
      <c r="M677" s="21">
        <f t="shared" si="81"/>
        <v>-1.122864803584545</v>
      </c>
      <c r="N677" s="21">
        <f t="shared" si="82"/>
        <v>0.19174448427816992</v>
      </c>
      <c r="O677" s="21">
        <f t="shared" si="83"/>
        <v>44.523346607525937</v>
      </c>
      <c r="P677" s="21">
        <f t="shared" si="84"/>
        <v>5.6900131429206739E-2</v>
      </c>
      <c r="Q677" s="21">
        <f t="shared" si="85"/>
        <v>1.3352295175933517</v>
      </c>
      <c r="R677" s="23">
        <f t="shared" si="86"/>
        <v>4.1643384351733941</v>
      </c>
      <c r="S677" s="23">
        <f t="shared" si="87"/>
        <v>10.286428054505951</v>
      </c>
      <c r="T677" s="11">
        <f t="shared" si="88"/>
        <v>6196799125</v>
      </c>
    </row>
    <row r="678" spans="1:20">
      <c r="A678" s="154" t="s">
        <v>641</v>
      </c>
      <c r="B678" s="154" t="s">
        <v>3807</v>
      </c>
      <c r="C678" s="154" t="s">
        <v>2058</v>
      </c>
      <c r="D678" s="179">
        <v>41879015385</v>
      </c>
      <c r="E678" s="179">
        <v>87989722898</v>
      </c>
      <c r="F678" s="179">
        <v>111108961717</v>
      </c>
      <c r="G678" s="179">
        <v>73846508164</v>
      </c>
      <c r="H678" s="179">
        <v>43319024498</v>
      </c>
      <c r="I678" s="179">
        <v>120015561062</v>
      </c>
      <c r="J678" s="179">
        <v>117044235088</v>
      </c>
      <c r="K678" s="179">
        <v>112715753208</v>
      </c>
      <c r="L678" s="179">
        <f>VLOOKUP(A678,Sheet1!$A$1:$E$2000,5,FALSE)</f>
        <v>60281017096</v>
      </c>
      <c r="M678" s="21">
        <f t="shared" si="81"/>
        <v>3.4384980156810817E-2</v>
      </c>
      <c r="N678" s="21">
        <f t="shared" si="82"/>
        <v>0.36397248575410557</v>
      </c>
      <c r="O678" s="21">
        <f t="shared" si="83"/>
        <v>5.341849369556196E-2</v>
      </c>
      <c r="P678" s="21">
        <f t="shared" si="84"/>
        <v>0.52635183450622069</v>
      </c>
      <c r="Q678" s="21">
        <f t="shared" si="85"/>
        <v>0.39155989301613014</v>
      </c>
      <c r="R678" s="23">
        <f t="shared" si="86"/>
        <v>0.2705799926576562</v>
      </c>
      <c r="S678" s="23">
        <f t="shared" si="87"/>
        <v>0.29656326594434801</v>
      </c>
      <c r="T678" s="11">
        <f t="shared" si="88"/>
        <v>410056566454</v>
      </c>
    </row>
    <row r="679" spans="1:20">
      <c r="A679" s="154" t="s">
        <v>1492</v>
      </c>
      <c r="B679" s="154" t="s">
        <v>3312</v>
      </c>
      <c r="C679" s="154" t="s">
        <v>2058</v>
      </c>
      <c r="D679" s="179">
        <v>5199680958</v>
      </c>
      <c r="E679" s="179">
        <v>6729694778</v>
      </c>
      <c r="F679" s="179">
        <v>6602183633</v>
      </c>
      <c r="G679" s="179">
        <v>4593044695</v>
      </c>
      <c r="H679" s="179">
        <v>2793515572</v>
      </c>
      <c r="I679" s="179">
        <v>8398142383</v>
      </c>
      <c r="J679" s="179">
        <v>6883872275</v>
      </c>
      <c r="K679" s="179">
        <v>6227465459</v>
      </c>
      <c r="L679" s="179">
        <f>VLOOKUP(A679,Sheet1!$A$1:$E$2000,5,FALSE)</f>
        <v>8650951532</v>
      </c>
      <c r="M679" s="21">
        <f t="shared" si="81"/>
        <v>-0.46275250451625882</v>
      </c>
      <c r="N679" s="21">
        <f t="shared" si="82"/>
        <v>0.24792322089469954</v>
      </c>
      <c r="O679" s="21">
        <f t="shared" si="83"/>
        <v>4.2665981084201082E-2</v>
      </c>
      <c r="P679" s="21">
        <f t="shared" si="84"/>
        <v>0.35584691039023297</v>
      </c>
      <c r="Q679" s="21">
        <f t="shared" si="85"/>
        <v>2.0967973183003972</v>
      </c>
      <c r="R679" s="23">
        <f t="shared" si="86"/>
        <v>0.55570002721974199</v>
      </c>
      <c r="S679" s="23">
        <f t="shared" si="87"/>
        <v>0.45572898217596092</v>
      </c>
      <c r="T679" s="11">
        <f t="shared" si="88"/>
        <v>30160431649</v>
      </c>
    </row>
    <row r="680" spans="1:20">
      <c r="A680" s="154" t="s">
        <v>643</v>
      </c>
      <c r="B680" s="154" t="s">
        <v>3556</v>
      </c>
      <c r="C680" s="154" t="s">
        <v>2058</v>
      </c>
      <c r="D680" s="179">
        <v>3312392167</v>
      </c>
      <c r="E680" s="179">
        <v>8862155868</v>
      </c>
      <c r="F680" s="179">
        <v>9634501303</v>
      </c>
      <c r="G680" s="179">
        <v>19785235502</v>
      </c>
      <c r="H680" s="179">
        <v>6173408439</v>
      </c>
      <c r="I680" s="179">
        <v>24913520429</v>
      </c>
      <c r="J680" s="179">
        <v>39818080645</v>
      </c>
      <c r="K680" s="179">
        <v>159166714203</v>
      </c>
      <c r="L680" s="179">
        <f>VLOOKUP(A680,Sheet1!$A$1:$E$2000,5,FALSE)</f>
        <v>8887367251</v>
      </c>
      <c r="M680" s="21">
        <f t="shared" si="81"/>
        <v>0.8637311428589669</v>
      </c>
      <c r="N680" s="21">
        <f t="shared" si="82"/>
        <v>1.8112257107730663</v>
      </c>
      <c r="O680" s="21">
        <f t="shared" si="83"/>
        <v>3.1328636940036958</v>
      </c>
      <c r="P680" s="21">
        <f t="shared" si="84"/>
        <v>7.0447217414678009</v>
      </c>
      <c r="Q680" s="21">
        <f t="shared" si="85"/>
        <v>0.43962080896102523</v>
      </c>
      <c r="R680" s="23">
        <f t="shared" si="86"/>
        <v>4.8402302093277747</v>
      </c>
      <c r="S680" s="23">
        <f t="shared" si="87"/>
        <v>4.2363987354741637</v>
      </c>
      <c r="T680" s="11">
        <f t="shared" si="88"/>
        <v>232785682528</v>
      </c>
    </row>
    <row r="681" spans="1:20">
      <c r="A681" s="154" t="s">
        <v>644</v>
      </c>
      <c r="B681" s="154" t="s">
        <v>2358</v>
      </c>
      <c r="C681" s="154" t="s">
        <v>2058</v>
      </c>
      <c r="D681" s="179">
        <v>3029053313</v>
      </c>
      <c r="E681" s="179">
        <v>1659116820</v>
      </c>
      <c r="F681" s="179">
        <v>1072036497</v>
      </c>
      <c r="G681" s="179">
        <v>-545435579</v>
      </c>
      <c r="H681" s="179">
        <v>201776102</v>
      </c>
      <c r="I681" s="179">
        <v>113392735</v>
      </c>
      <c r="J681" s="179">
        <v>882382309</v>
      </c>
      <c r="K681" s="179">
        <v>900046139</v>
      </c>
      <c r="L681" s="179">
        <f>VLOOKUP(A681,Sheet1!$A$1:$E$2000,5,FALSE)</f>
        <v>-1287995274</v>
      </c>
      <c r="M681" s="21">
        <f t="shared" si="81"/>
        <v>-0.93338641445034221</v>
      </c>
      <c r="N681" s="21">
        <f t="shared" si="82"/>
        <v>-0.93165476135670788</v>
      </c>
      <c r="O681" s="21">
        <f t="shared" si="83"/>
        <v>-0.17691019711617151</v>
      </c>
      <c r="P681" s="21">
        <f t="shared" si="84"/>
        <v>2.6501419666281065</v>
      </c>
      <c r="Q681" s="21">
        <f t="shared" si="85"/>
        <v>-7.3832895037292374</v>
      </c>
      <c r="R681" s="23">
        <f t="shared" si="86"/>
        <v>-0.32118509999121059</v>
      </c>
      <c r="S681" s="23">
        <f t="shared" si="87"/>
        <v>-0.74541257497024582</v>
      </c>
      <c r="T681" s="11">
        <f t="shared" si="88"/>
        <v>607825909</v>
      </c>
    </row>
    <row r="682" spans="1:20">
      <c r="A682" s="154" t="s">
        <v>647</v>
      </c>
      <c r="B682" s="154" t="s">
        <v>2360</v>
      </c>
      <c r="C682" s="154" t="s">
        <v>2058</v>
      </c>
      <c r="D682" s="179">
        <v>626783890</v>
      </c>
      <c r="E682" s="179">
        <v>326236107</v>
      </c>
      <c r="F682" s="179">
        <v>1487538685</v>
      </c>
      <c r="G682" s="179">
        <v>605068110</v>
      </c>
      <c r="H682" s="179">
        <v>66556526</v>
      </c>
      <c r="I682" s="179">
        <v>-49718945</v>
      </c>
      <c r="J682" s="179">
        <v>-6516688554</v>
      </c>
      <c r="K682" s="179">
        <v>9274007635</v>
      </c>
      <c r="L682" s="179">
        <f>VLOOKUP(A682,Sheet1!$A$1:$E$2000,5,FALSE)</f>
        <v>3825419770</v>
      </c>
      <c r="M682" s="21">
        <f t="shared" si="81"/>
        <v>-0.89381264090881463</v>
      </c>
      <c r="N682" s="21">
        <f t="shared" si="82"/>
        <v>-1.152401723577458</v>
      </c>
      <c r="O682" s="21">
        <f t="shared" si="83"/>
        <v>-5.3808531634926862</v>
      </c>
      <c r="P682" s="21">
        <f t="shared" si="84"/>
        <v>14.327212724861669</v>
      </c>
      <c r="Q682" s="21">
        <f t="shared" si="85"/>
        <v>56.476253643406807</v>
      </c>
      <c r="R682" s="23">
        <f t="shared" si="86"/>
        <v>2.0487452185651498</v>
      </c>
      <c r="S682" s="23">
        <f t="shared" si="87"/>
        <v>1.6285593504208369</v>
      </c>
      <c r="T682" s="11">
        <f t="shared" si="88"/>
        <v>6533019906</v>
      </c>
    </row>
    <row r="683" spans="1:20">
      <c r="A683" s="154" t="s">
        <v>631</v>
      </c>
      <c r="B683" s="154" t="s">
        <v>2361</v>
      </c>
      <c r="C683" s="154" t="s">
        <v>2058</v>
      </c>
      <c r="D683" s="179">
        <v>4297805345</v>
      </c>
      <c r="E683" s="179">
        <v>-20675042056</v>
      </c>
      <c r="F683" s="179">
        <v>316608429</v>
      </c>
      <c r="G683" s="179">
        <v>3395227590</v>
      </c>
      <c r="H683" s="179">
        <v>652889636</v>
      </c>
      <c r="I683" s="179">
        <v>-9848113238</v>
      </c>
      <c r="J683" s="179">
        <v>-1008775078</v>
      </c>
      <c r="K683" s="179">
        <v>-10042887073</v>
      </c>
      <c r="L683" s="179">
        <f>VLOOKUP(A683,Sheet1!$A$1:$E$2000,5,FALSE)</f>
        <v>-740379227</v>
      </c>
      <c r="M683" s="21">
        <f t="shared" si="81"/>
        <v>-0.84808766717190631</v>
      </c>
      <c r="N683" s="21">
        <f t="shared" si="82"/>
        <v>0.5236714289951333</v>
      </c>
      <c r="O683" s="21">
        <f t="shared" si="83"/>
        <v>-4.1861914769173758</v>
      </c>
      <c r="P683" s="21">
        <f t="shared" si="84"/>
        <v>-3.9579422312010606</v>
      </c>
      <c r="Q683" s="21">
        <f t="shared" si="85"/>
        <v>-2.1340036449897024</v>
      </c>
      <c r="R683" s="23">
        <f t="shared" si="86"/>
        <v>-3.7016684002788716</v>
      </c>
      <c r="S683" s="23">
        <f t="shared" si="87"/>
        <v>0.32677711970524514</v>
      </c>
      <c r="T683" s="11">
        <f t="shared" si="88"/>
        <v>-21640154616</v>
      </c>
    </row>
    <row r="684" spans="1:20">
      <c r="A684" s="154" t="s">
        <v>636</v>
      </c>
      <c r="B684" s="154" t="s">
        <v>2362</v>
      </c>
      <c r="C684" s="154" t="s">
        <v>2058</v>
      </c>
      <c r="D684" s="179">
        <v>258558852</v>
      </c>
      <c r="E684" s="179">
        <v>2436281111</v>
      </c>
      <c r="F684" s="179">
        <v>1567047250</v>
      </c>
      <c r="G684" s="179">
        <v>-11501957153</v>
      </c>
      <c r="H684" s="179">
        <v>4850790380</v>
      </c>
      <c r="I684" s="179">
        <v>6756968497</v>
      </c>
      <c r="J684" s="179">
        <v>30442781540</v>
      </c>
      <c r="K684" s="179">
        <v>8197604722</v>
      </c>
      <c r="L684" s="179">
        <f>VLOOKUP(A684,Sheet1!$A$1:$E$2000,5,FALSE)</f>
        <v>2251929616</v>
      </c>
      <c r="M684" s="21">
        <f t="shared" si="81"/>
        <v>17.760875299678389</v>
      </c>
      <c r="N684" s="21">
        <f t="shared" si="82"/>
        <v>1.7734765362222602</v>
      </c>
      <c r="O684" s="21">
        <f t="shared" si="83"/>
        <v>18.426843408837865</v>
      </c>
      <c r="P684" s="21">
        <f t="shared" si="84"/>
        <v>1.7127138984222228</v>
      </c>
      <c r="Q684" s="21">
        <f t="shared" si="85"/>
        <v>-0.53576027006139149</v>
      </c>
      <c r="R684" s="23">
        <f t="shared" si="86"/>
        <v>9.0431460537085417</v>
      </c>
      <c r="S684" s="23">
        <f t="shared" si="87"/>
        <v>-18.995540875550983</v>
      </c>
      <c r="T684" s="11">
        <f t="shared" si="88"/>
        <v>47649284375</v>
      </c>
    </row>
    <row r="685" spans="1:20">
      <c r="A685" s="154" t="s">
        <v>648</v>
      </c>
      <c r="B685" s="154" t="s">
        <v>2363</v>
      </c>
      <c r="C685" s="154" t="s">
        <v>2058</v>
      </c>
      <c r="D685" s="179">
        <v>14919759039</v>
      </c>
      <c r="E685" s="179">
        <v>2885763078</v>
      </c>
      <c r="F685" s="179">
        <v>2529800854</v>
      </c>
      <c r="G685" s="179">
        <v>646936047</v>
      </c>
      <c r="H685" s="179">
        <v>16350696312</v>
      </c>
      <c r="I685" s="179">
        <v>5929858024</v>
      </c>
      <c r="J685" s="179">
        <v>7959199696</v>
      </c>
      <c r="K685" s="179">
        <v>147586449</v>
      </c>
      <c r="L685" s="179">
        <f>VLOOKUP(A685,Sheet1!$A$1:$E$2000,5,FALSE)</f>
        <v>14256119211</v>
      </c>
      <c r="M685" s="21">
        <f t="shared" si="81"/>
        <v>9.5908872875195506E-2</v>
      </c>
      <c r="N685" s="21">
        <f t="shared" si="82"/>
        <v>1.0548665513143003</v>
      </c>
      <c r="O685" s="21">
        <f t="shared" si="83"/>
        <v>2.1461763812022179</v>
      </c>
      <c r="P685" s="21">
        <f t="shared" si="84"/>
        <v>-0.77186856462181341</v>
      </c>
      <c r="Q685" s="21">
        <f t="shared" si="85"/>
        <v>-0.12810323554616823</v>
      </c>
      <c r="R685" s="23">
        <f t="shared" si="86"/>
        <v>0.14520454952125203</v>
      </c>
      <c r="S685" s="23">
        <f t="shared" si="87"/>
        <v>0.26232613201004873</v>
      </c>
      <c r="T685" s="11">
        <f t="shared" si="88"/>
        <v>28292763380</v>
      </c>
    </row>
    <row r="686" spans="1:20">
      <c r="A686" s="154" t="s">
        <v>651</v>
      </c>
      <c r="B686" s="154" t="s">
        <v>2365</v>
      </c>
      <c r="C686" s="154" t="s">
        <v>2058</v>
      </c>
      <c r="D686" s="179">
        <v>236995356</v>
      </c>
      <c r="E686" s="179">
        <v>318804349</v>
      </c>
      <c r="F686" s="179">
        <v>252608084</v>
      </c>
      <c r="G686" s="179">
        <v>10945219262</v>
      </c>
      <c r="H686" s="179">
        <v>4182743874</v>
      </c>
      <c r="I686" s="179">
        <v>2031565607</v>
      </c>
      <c r="J686" s="179">
        <v>5822245140</v>
      </c>
      <c r="K686" s="179">
        <v>4912854080</v>
      </c>
      <c r="L686" s="179">
        <f>VLOOKUP(A686,Sheet1!$A$1:$E$2000,5,FALSE)</f>
        <v>3818291646</v>
      </c>
      <c r="M686" s="21">
        <f t="shared" si="81"/>
        <v>16.649054161213183</v>
      </c>
      <c r="N686" s="21">
        <f t="shared" si="82"/>
        <v>5.3724526135620563</v>
      </c>
      <c r="O686" s="21">
        <f t="shared" si="83"/>
        <v>22.048530545047797</v>
      </c>
      <c r="P686" s="21">
        <f t="shared" si="84"/>
        <v>-0.55114155665600773</v>
      </c>
      <c r="Q686" s="21">
        <f t="shared" si="85"/>
        <v>-8.7132332023827863E-2</v>
      </c>
      <c r="R686" s="23">
        <f t="shared" si="86"/>
        <v>-5.3780860422425844E-2</v>
      </c>
      <c r="S686" s="23">
        <f t="shared" si="87"/>
        <v>5.640867053009857E-2</v>
      </c>
      <c r="T686" s="11">
        <f t="shared" si="88"/>
        <v>16584956473</v>
      </c>
    </row>
    <row r="687" spans="1:20">
      <c r="A687" s="154" t="s">
        <v>652</v>
      </c>
      <c r="B687" s="154" t="s">
        <v>2366</v>
      </c>
      <c r="C687" s="154" t="s">
        <v>2058</v>
      </c>
      <c r="D687" s="179">
        <v>368723703</v>
      </c>
      <c r="E687" s="179">
        <v>3651397160</v>
      </c>
      <c r="F687" s="179">
        <v>1740731565</v>
      </c>
      <c r="G687" s="179">
        <v>24923895575</v>
      </c>
      <c r="H687" s="179">
        <v>2702036387</v>
      </c>
      <c r="I687" s="179">
        <v>3202712019</v>
      </c>
      <c r="J687" s="179">
        <v>4524244061</v>
      </c>
      <c r="K687" s="179">
        <v>32289610217</v>
      </c>
      <c r="L687" s="179">
        <f>VLOOKUP(A687,Sheet1!$A$1:$E$2000,5,FALSE)</f>
        <v>3576240041</v>
      </c>
      <c r="M687" s="21">
        <f t="shared" si="81"/>
        <v>6.3280788976020892</v>
      </c>
      <c r="N687" s="21">
        <f t="shared" si="82"/>
        <v>-0.12288039929351317</v>
      </c>
      <c r="O687" s="21">
        <f t="shared" si="83"/>
        <v>1.5990475222984768</v>
      </c>
      <c r="P687" s="21">
        <f t="shared" si="84"/>
        <v>0.29552822590816041</v>
      </c>
      <c r="Q687" s="21">
        <f t="shared" si="85"/>
        <v>0.32353511529524787</v>
      </c>
      <c r="R687" s="23">
        <f t="shared" si="86"/>
        <v>0.37537225779377181</v>
      </c>
      <c r="S687" s="23">
        <f t="shared" si="87"/>
        <v>0.32027155535405294</v>
      </c>
      <c r="T687" s="11">
        <f t="shared" si="88"/>
        <v>43592806338</v>
      </c>
    </row>
    <row r="688" spans="1:20">
      <c r="A688" s="154" t="s">
        <v>653</v>
      </c>
      <c r="B688" s="154" t="s">
        <v>4243</v>
      </c>
      <c r="C688" s="154" t="s">
        <v>2058</v>
      </c>
      <c r="D688" s="179">
        <v>134752691249</v>
      </c>
      <c r="E688" s="179">
        <v>96618769964</v>
      </c>
      <c r="F688" s="179">
        <v>114695849175</v>
      </c>
      <c r="G688" s="179">
        <v>-17243628895</v>
      </c>
      <c r="H688" s="179">
        <v>-43457291973</v>
      </c>
      <c r="I688" s="179">
        <v>74203378753</v>
      </c>
      <c r="J688" s="179">
        <v>172511532</v>
      </c>
      <c r="K688" s="179">
        <v>-7245488372</v>
      </c>
      <c r="L688" s="179">
        <f>VLOOKUP(A688,Sheet1!$A$1:$E$2000,5,FALSE)</f>
        <v>-15177799843</v>
      </c>
      <c r="M688" s="21">
        <f t="shared" si="81"/>
        <v>-1.3224966534634794</v>
      </c>
      <c r="N688" s="21">
        <f t="shared" si="82"/>
        <v>-0.23199830860351398</v>
      </c>
      <c r="O688" s="21">
        <f t="shared" si="83"/>
        <v>-0.99849592175095381</v>
      </c>
      <c r="P688" s="21">
        <f t="shared" si="84"/>
        <v>0.57981649824875803</v>
      </c>
      <c r="Q688" s="21">
        <f t="shared" si="85"/>
        <v>0.65074216192693368</v>
      </c>
      <c r="R688" s="23">
        <f t="shared" si="86"/>
        <v>-1.4120901236591765</v>
      </c>
      <c r="S688" s="23">
        <f t="shared" si="87"/>
        <v>-0.65506057771371218</v>
      </c>
      <c r="T688" s="11">
        <f t="shared" si="88"/>
        <v>51952602070</v>
      </c>
    </row>
    <row r="689" spans="1:20">
      <c r="A689" s="154" t="s">
        <v>654</v>
      </c>
      <c r="B689" s="154" t="s">
        <v>2370</v>
      </c>
      <c r="C689" s="154" t="s">
        <v>2058</v>
      </c>
      <c r="D689" s="179">
        <v>33972674347</v>
      </c>
      <c r="E689" s="179">
        <v>35240357446</v>
      </c>
      <c r="F689" s="179">
        <v>-57342831848</v>
      </c>
      <c r="G689" s="179">
        <v>83458671234</v>
      </c>
      <c r="H689" s="179">
        <v>18190520390</v>
      </c>
      <c r="I689" s="179">
        <v>18419631704</v>
      </c>
      <c r="J689" s="179">
        <v>14166932388</v>
      </c>
      <c r="K689" s="179">
        <v>25778698456</v>
      </c>
      <c r="L689" s="179">
        <f>VLOOKUP(A689,Sheet1!$A$1:$E$2000,5,FALSE)</f>
        <v>20593185962</v>
      </c>
      <c r="M689" s="21">
        <f t="shared" si="81"/>
        <v>-0.46455435906516035</v>
      </c>
      <c r="N689" s="21">
        <f t="shared" si="82"/>
        <v>-0.47731427718277181</v>
      </c>
      <c r="O689" s="21">
        <f t="shared" si="83"/>
        <v>1.2470567276055118</v>
      </c>
      <c r="P689" s="21">
        <f t="shared" si="84"/>
        <v>-0.69112019069028641</v>
      </c>
      <c r="Q689" s="21">
        <f t="shared" si="85"/>
        <v>0.13208338851706705</v>
      </c>
      <c r="R689" s="23">
        <f t="shared" si="86"/>
        <v>0.36636855548653863</v>
      </c>
      <c r="S689" s="23">
        <f t="shared" si="87"/>
        <v>-7.3952607039490248E-3</v>
      </c>
      <c r="T689" s="11">
        <f t="shared" si="88"/>
        <v>78958448510</v>
      </c>
    </row>
    <row r="690" spans="1:20">
      <c r="A690" s="154" t="s">
        <v>655</v>
      </c>
      <c r="B690" s="154" t="s">
        <v>2371</v>
      </c>
      <c r="C690" s="154" t="s">
        <v>2058</v>
      </c>
      <c r="D690" s="179">
        <v>-893708513</v>
      </c>
      <c r="E690" s="179">
        <v>-1115946445</v>
      </c>
      <c r="F690" s="179">
        <v>350798273</v>
      </c>
      <c r="G690" s="179">
        <v>904480469</v>
      </c>
      <c r="H690" s="179">
        <v>82423119</v>
      </c>
      <c r="I690" s="179">
        <v>132202733</v>
      </c>
      <c r="J690" s="179">
        <v>141428566</v>
      </c>
      <c r="K690" s="179">
        <v>198576870</v>
      </c>
      <c r="L690" s="179">
        <f>VLOOKUP(A690,Sheet1!$A$1:$E$2000,5,FALSE)</f>
        <v>0</v>
      </c>
      <c r="M690" s="21">
        <f t="shared" si="81"/>
        <v>1.0922259526468223</v>
      </c>
      <c r="N690" s="21">
        <f t="shared" si="82"/>
        <v>1.1184669153186828</v>
      </c>
      <c r="O690" s="21">
        <f t="shared" si="83"/>
        <v>-0.59683790689585292</v>
      </c>
      <c r="P690" s="21">
        <f t="shared" si="84"/>
        <v>-0.78045200885371468</v>
      </c>
      <c r="Q690" s="21">
        <f t="shared" si="85"/>
        <v>-1</v>
      </c>
      <c r="R690" s="23">
        <f t="shared" si="86"/>
        <v>-0.74582868880377529</v>
      </c>
      <c r="S690" s="23">
        <f t="shared" si="87"/>
        <v>1.1294098584721826</v>
      </c>
      <c r="T690" s="11">
        <f t="shared" si="88"/>
        <v>472208169</v>
      </c>
    </row>
    <row r="691" spans="1:20">
      <c r="A691" s="154" t="s">
        <v>656</v>
      </c>
      <c r="B691" s="154" t="s">
        <v>3958</v>
      </c>
      <c r="C691" s="154" t="s">
        <v>2058</v>
      </c>
      <c r="D691" s="179">
        <v>136929897</v>
      </c>
      <c r="E691" s="179">
        <v>-81217984</v>
      </c>
      <c r="F691" s="179">
        <v>29317399</v>
      </c>
      <c r="G691" s="179">
        <v>-313007856</v>
      </c>
      <c r="H691" s="179">
        <v>19762884</v>
      </c>
      <c r="I691" s="179">
        <v>25413112</v>
      </c>
      <c r="J691" s="179">
        <v>22313408</v>
      </c>
      <c r="K691" s="179">
        <v>-108890324</v>
      </c>
      <c r="L691" s="179">
        <f>VLOOKUP(A691,Sheet1!$A$1:$E$2000,5,FALSE)</f>
        <v>-903968140</v>
      </c>
      <c r="M691" s="21">
        <f t="shared" si="81"/>
        <v>-0.85567151927383689</v>
      </c>
      <c r="N691" s="21">
        <f t="shared" si="82"/>
        <v>1.3129000591790114</v>
      </c>
      <c r="O691" s="21">
        <f t="shared" si="83"/>
        <v>-0.23890219592809034</v>
      </c>
      <c r="P691" s="21">
        <f t="shared" si="84"/>
        <v>0.65211632260118102</v>
      </c>
      <c r="Q691" s="21">
        <f t="shared" si="85"/>
        <v>-46.740699586153518</v>
      </c>
      <c r="R691" s="23">
        <f t="shared" si="86"/>
        <v>-2.7530942475646527</v>
      </c>
      <c r="S691" s="23">
        <f t="shared" si="87"/>
        <v>1.7963041227849268</v>
      </c>
      <c r="T691" s="11">
        <f t="shared" si="88"/>
        <v>-965131944</v>
      </c>
    </row>
    <row r="692" spans="1:20">
      <c r="A692" s="154" t="s">
        <v>657</v>
      </c>
      <c r="B692" s="154" t="s">
        <v>2373</v>
      </c>
      <c r="C692" s="154" t="s">
        <v>2058</v>
      </c>
      <c r="D692" s="179">
        <v>1271070266</v>
      </c>
      <c r="E692" s="179">
        <v>2759312590</v>
      </c>
      <c r="F692" s="179">
        <v>1100753045</v>
      </c>
      <c r="G692" s="179">
        <v>3967324879</v>
      </c>
      <c r="H692" s="179">
        <v>1087727892</v>
      </c>
      <c r="I692" s="179">
        <v>4462812539</v>
      </c>
      <c r="J692" s="179">
        <v>2147172804</v>
      </c>
      <c r="K692" s="179">
        <v>3534582367</v>
      </c>
      <c r="L692" s="179">
        <f>VLOOKUP(A692,Sheet1!$A$1:$E$2000,5,FALSE)</f>
        <v>3053484726</v>
      </c>
      <c r="M692" s="21">
        <f t="shared" si="81"/>
        <v>-0.14424251664463056</v>
      </c>
      <c r="N692" s="21">
        <f t="shared" si="82"/>
        <v>0.61736388808344478</v>
      </c>
      <c r="O692" s="21">
        <f t="shared" si="83"/>
        <v>0.9506398948912288</v>
      </c>
      <c r="P692" s="21">
        <f t="shared" si="84"/>
        <v>-0.10907665119400976</v>
      </c>
      <c r="Q692" s="21">
        <f t="shared" si="85"/>
        <v>1.8072137787931248</v>
      </c>
      <c r="R692" s="23">
        <f t="shared" si="86"/>
        <v>0.41902460183126738</v>
      </c>
      <c r="S692" s="23">
        <f t="shared" si="87"/>
        <v>0.48041246733386345</v>
      </c>
      <c r="T692" s="11">
        <f t="shared" si="88"/>
        <v>13198052436</v>
      </c>
    </row>
    <row r="693" spans="1:20">
      <c r="A693" s="154" t="s">
        <v>658</v>
      </c>
      <c r="B693" s="154" t="s">
        <v>2374</v>
      </c>
      <c r="C693" s="154" t="s">
        <v>2058</v>
      </c>
      <c r="D693" s="179">
        <v>-1018223541</v>
      </c>
      <c r="E693" s="179">
        <v>1469068953</v>
      </c>
      <c r="F693" s="179">
        <v>-391298401</v>
      </c>
      <c r="G693" s="179">
        <v>-1235613236</v>
      </c>
      <c r="H693" s="179">
        <v>124239069</v>
      </c>
      <c r="I693" s="179">
        <v>205904313</v>
      </c>
      <c r="J693" s="179">
        <v>-3259830982</v>
      </c>
      <c r="K693" s="179">
        <v>3816169673</v>
      </c>
      <c r="L693" s="179">
        <f>VLOOKUP(A693,Sheet1!$A$1:$E$2000,5,FALSE)</f>
        <v>163754379</v>
      </c>
      <c r="M693" s="21">
        <f t="shared" si="81"/>
        <v>1.1220155142730097</v>
      </c>
      <c r="N693" s="21">
        <f t="shared" si="82"/>
        <v>-0.85984026646297251</v>
      </c>
      <c r="O693" s="21">
        <f t="shared" si="83"/>
        <v>-7.3308057831802893</v>
      </c>
      <c r="P693" s="21">
        <f t="shared" si="84"/>
        <v>4.0884823517704696</v>
      </c>
      <c r="Q693" s="21">
        <f t="shared" si="85"/>
        <v>0.31805864546521995</v>
      </c>
      <c r="R693" s="23">
        <f t="shared" si="86"/>
        <v>1.4792082356027942</v>
      </c>
      <c r="S693" s="23">
        <f t="shared" si="87"/>
        <v>-28.556481140496341</v>
      </c>
      <c r="T693" s="11">
        <f t="shared" si="88"/>
        <v>925997383</v>
      </c>
    </row>
    <row r="694" spans="1:20">
      <c r="A694" s="154" t="s">
        <v>660</v>
      </c>
      <c r="B694" s="154" t="s">
        <v>2376</v>
      </c>
      <c r="C694" s="154" t="s">
        <v>2058</v>
      </c>
      <c r="D694" s="179">
        <v>6943529027</v>
      </c>
      <c r="E694" s="179">
        <v>6813665636</v>
      </c>
      <c r="F694" s="179">
        <v>7333652135</v>
      </c>
      <c r="G694" s="179">
        <v>6816927406</v>
      </c>
      <c r="H694" s="179">
        <v>7036990564</v>
      </c>
      <c r="I694" s="179">
        <v>7649137121</v>
      </c>
      <c r="J694" s="179">
        <v>6511716958</v>
      </c>
      <c r="K694" s="179">
        <v>6866013932</v>
      </c>
      <c r="L694" s="179">
        <f>VLOOKUP(A694,Sheet1!$A$1:$E$2000,5,FALSE)</f>
        <v>8488551644</v>
      </c>
      <c r="M694" s="21">
        <f t="shared" si="81"/>
        <v>1.3460235657771954E-2</v>
      </c>
      <c r="N694" s="21">
        <f t="shared" si="82"/>
        <v>0.12261703606143905</v>
      </c>
      <c r="O694" s="21">
        <f t="shared" si="83"/>
        <v>-0.11207719726400685</v>
      </c>
      <c r="P694" s="21">
        <f t="shared" si="84"/>
        <v>7.2006819313927134E-3</v>
      </c>
      <c r="Q694" s="21">
        <f t="shared" si="85"/>
        <v>0.20627583152177723</v>
      </c>
      <c r="R694" s="23">
        <f t="shared" si="86"/>
        <v>3.2033518975346419E-2</v>
      </c>
      <c r="S694" s="23">
        <f t="shared" si="87"/>
        <v>5.4075610376826955E-2</v>
      </c>
      <c r="T694" s="11">
        <f t="shared" si="88"/>
        <v>29515419655</v>
      </c>
    </row>
    <row r="695" spans="1:20">
      <c r="A695" s="154" t="s">
        <v>661</v>
      </c>
      <c r="B695" s="154" t="s">
        <v>2377</v>
      </c>
      <c r="C695" s="154" t="s">
        <v>2058</v>
      </c>
      <c r="D695" s="179">
        <v>669391339</v>
      </c>
      <c r="E695" s="179">
        <v>1549342200</v>
      </c>
      <c r="F695" s="179">
        <v>1104547197</v>
      </c>
      <c r="G695" s="179">
        <v>264656880</v>
      </c>
      <c r="H695" s="179">
        <v>625700741</v>
      </c>
      <c r="I695" s="179">
        <v>1744606690</v>
      </c>
      <c r="J695" s="179">
        <v>995719419</v>
      </c>
      <c r="K695" s="179">
        <v>2696474111</v>
      </c>
      <c r="L695" s="179">
        <f>VLOOKUP(A695,Sheet1!$A$1:$E$2000,5,FALSE)</f>
        <v>523858096</v>
      </c>
      <c r="M695" s="21">
        <f t="shared" si="81"/>
        <v>-6.5269141464048733E-2</v>
      </c>
      <c r="N695" s="21">
        <f t="shared" si="82"/>
        <v>0.126030576072865</v>
      </c>
      <c r="O695" s="21">
        <f t="shared" si="83"/>
        <v>-9.8527050990289189E-2</v>
      </c>
      <c r="P695" s="21">
        <f t="shared" si="84"/>
        <v>9.1885660822420334</v>
      </c>
      <c r="Q695" s="21">
        <f t="shared" si="85"/>
        <v>-0.16276574139457509</v>
      </c>
      <c r="R695" s="23">
        <f t="shared" si="86"/>
        <v>1.1134099170840741</v>
      </c>
      <c r="S695" s="23">
        <f t="shared" si="87"/>
        <v>0.68178410977786985</v>
      </c>
      <c r="T695" s="11">
        <f t="shared" si="88"/>
        <v>5960658316</v>
      </c>
    </row>
    <row r="696" spans="1:20">
      <c r="A696" s="154" t="s">
        <v>662</v>
      </c>
      <c r="B696" s="154" t="s">
        <v>2378</v>
      </c>
      <c r="C696" s="154" t="s">
        <v>2058</v>
      </c>
      <c r="D696" s="179">
        <v>1675184166</v>
      </c>
      <c r="E696" s="179">
        <v>23275331878</v>
      </c>
      <c r="F696" s="179">
        <v>5498626747</v>
      </c>
      <c r="G696" s="179">
        <v>27059872947</v>
      </c>
      <c r="H696" s="179">
        <v>3801857080</v>
      </c>
      <c r="I696" s="179">
        <v>4348187671</v>
      </c>
      <c r="J696" s="179">
        <v>2542457584</v>
      </c>
      <c r="K696" s="179">
        <v>6358204864</v>
      </c>
      <c r="L696" s="179">
        <f>VLOOKUP(A696,Sheet1!$A$1:$E$2000,5,FALSE)</f>
        <v>2352990952</v>
      </c>
      <c r="M696" s="21">
        <f t="shared" si="81"/>
        <v>1.2695158879623747</v>
      </c>
      <c r="N696" s="21">
        <f t="shared" si="82"/>
        <v>-0.81318471874895426</v>
      </c>
      <c r="O696" s="21">
        <f t="shared" si="83"/>
        <v>-0.53761953648024186</v>
      </c>
      <c r="P696" s="21">
        <f t="shared" si="84"/>
        <v>-0.76503197644522181</v>
      </c>
      <c r="Q696" s="21">
        <f t="shared" si="85"/>
        <v>-0.38109431720142412</v>
      </c>
      <c r="R696" s="23">
        <f t="shared" si="86"/>
        <v>-0.69049661778767013</v>
      </c>
      <c r="S696" s="23">
        <f t="shared" si="87"/>
        <v>-0.73838080143513585</v>
      </c>
      <c r="T696" s="11">
        <f t="shared" si="88"/>
        <v>15601841071</v>
      </c>
    </row>
    <row r="697" spans="1:20">
      <c r="A697" s="154" t="s">
        <v>663</v>
      </c>
      <c r="B697" s="154" t="s">
        <v>2379</v>
      </c>
      <c r="C697" s="154" t="s">
        <v>2058</v>
      </c>
      <c r="D697" s="179">
        <v>9116702250</v>
      </c>
      <c r="E697" s="179">
        <v>36800767033</v>
      </c>
      <c r="F697" s="179">
        <v>6267222153</v>
      </c>
      <c r="G697" s="179">
        <v>13281337230</v>
      </c>
      <c r="H697" s="179">
        <v>6525039995</v>
      </c>
      <c r="I697" s="179">
        <v>72759011580</v>
      </c>
      <c r="J697" s="179">
        <v>9424478385</v>
      </c>
      <c r="K697" s="179">
        <v>11056337086</v>
      </c>
      <c r="L697" s="179">
        <f>VLOOKUP(A697,Sheet1!$A$1:$E$2000,5,FALSE)</f>
        <v>19301989031</v>
      </c>
      <c r="M697" s="21">
        <f t="shared" si="81"/>
        <v>-0.28427628586860998</v>
      </c>
      <c r="N697" s="21">
        <f t="shared" si="82"/>
        <v>0.97710584441774018</v>
      </c>
      <c r="O697" s="21">
        <f t="shared" si="83"/>
        <v>0.50377282868274931</v>
      </c>
      <c r="P697" s="21">
        <f t="shared" si="84"/>
        <v>-0.16752832229680534</v>
      </c>
      <c r="Q697" s="21">
        <f t="shared" si="85"/>
        <v>1.9581411065358536</v>
      </c>
      <c r="R697" s="23">
        <f t="shared" si="86"/>
        <v>0.52578874612790716</v>
      </c>
      <c r="S697" s="23">
        <f t="shared" si="87"/>
        <v>0.78994751766294669</v>
      </c>
      <c r="T697" s="11">
        <f t="shared" si="88"/>
        <v>112541816082</v>
      </c>
    </row>
    <row r="698" spans="1:20">
      <c r="A698" s="154" t="s">
        <v>664</v>
      </c>
      <c r="B698" s="154" t="s">
        <v>2380</v>
      </c>
      <c r="C698" s="154" t="s">
        <v>2058</v>
      </c>
      <c r="D698" s="179">
        <v>4475489410</v>
      </c>
      <c r="E698" s="179">
        <v>10927132099</v>
      </c>
      <c r="F698" s="179">
        <v>5273703399</v>
      </c>
      <c r="G698" s="179">
        <v>3442691382</v>
      </c>
      <c r="H698" s="179">
        <v>12141084716</v>
      </c>
      <c r="I698" s="179">
        <v>8877988760</v>
      </c>
      <c r="J698" s="179">
        <v>5479056392</v>
      </c>
      <c r="K698" s="179">
        <v>7897111752</v>
      </c>
      <c r="L698" s="179">
        <f>VLOOKUP(A698,Sheet1!$A$1:$E$2000,5,FALSE)</f>
        <v>6882925586</v>
      </c>
      <c r="M698" s="21">
        <f t="shared" si="81"/>
        <v>1.712794870851901</v>
      </c>
      <c r="N698" s="21">
        <f t="shared" si="82"/>
        <v>-0.18752801013429021</v>
      </c>
      <c r="O698" s="21">
        <f t="shared" si="83"/>
        <v>3.8939048608410375E-2</v>
      </c>
      <c r="P698" s="21">
        <f t="shared" si="84"/>
        <v>1.2938773406439485</v>
      </c>
      <c r="Q698" s="21">
        <f t="shared" si="85"/>
        <v>-0.43308808504322438</v>
      </c>
      <c r="R698" s="23">
        <f t="shared" si="86"/>
        <v>-2.8689265502385743E-2</v>
      </c>
      <c r="S698" s="23">
        <f t="shared" si="87"/>
        <v>-8.329594017543962E-2</v>
      </c>
      <c r="T698" s="11">
        <f t="shared" si="88"/>
        <v>29137082490</v>
      </c>
    </row>
    <row r="699" spans="1:20">
      <c r="A699" s="154" t="s">
        <v>665</v>
      </c>
      <c r="B699" s="154" t="s">
        <v>3557</v>
      </c>
      <c r="C699" s="154" t="s">
        <v>2058</v>
      </c>
      <c r="D699" s="179">
        <v>2179371284</v>
      </c>
      <c r="E699" s="179">
        <v>6452374702</v>
      </c>
      <c r="F699" s="179">
        <v>2066482933</v>
      </c>
      <c r="G699" s="179">
        <v>-1783182488</v>
      </c>
      <c r="H699" s="179">
        <v>2911075473</v>
      </c>
      <c r="I699" s="179">
        <v>10802475782</v>
      </c>
      <c r="J699" s="179">
        <v>4556425860</v>
      </c>
      <c r="K699" s="179">
        <v>7123692403</v>
      </c>
      <c r="L699" s="179">
        <f>VLOOKUP(A699,Sheet1!$A$1:$E$2000,5,FALSE)</f>
        <v>5561097688</v>
      </c>
      <c r="M699" s="21">
        <f t="shared" si="81"/>
        <v>0.33574095170100443</v>
      </c>
      <c r="N699" s="21">
        <f t="shared" si="82"/>
        <v>0.67418606031227979</v>
      </c>
      <c r="O699" s="21">
        <f t="shared" si="83"/>
        <v>1.2049182150201674</v>
      </c>
      <c r="P699" s="21">
        <f t="shared" si="84"/>
        <v>4.9949317868132859</v>
      </c>
      <c r="Q699" s="21">
        <f t="shared" si="85"/>
        <v>0.91032411889652165</v>
      </c>
      <c r="R699" s="23">
        <f t="shared" si="86"/>
        <v>4.3973659937289824</v>
      </c>
      <c r="S699" s="23">
        <f t="shared" si="87"/>
        <v>1.9070609200634649</v>
      </c>
      <c r="T699" s="11">
        <f t="shared" si="88"/>
        <v>28043691733</v>
      </c>
    </row>
    <row r="700" spans="1:20">
      <c r="A700" s="154" t="s">
        <v>666</v>
      </c>
      <c r="B700" s="154" t="s">
        <v>2381</v>
      </c>
      <c r="C700" s="154" t="s">
        <v>2058</v>
      </c>
      <c r="D700" s="179">
        <v>122939065</v>
      </c>
      <c r="E700" s="179">
        <v>390041694</v>
      </c>
      <c r="F700" s="179">
        <v>58187419</v>
      </c>
      <c r="G700" s="179">
        <v>218125260</v>
      </c>
      <c r="H700" s="179">
        <v>143742425</v>
      </c>
      <c r="I700" s="179">
        <v>219169120</v>
      </c>
      <c r="J700" s="179">
        <v>207143466</v>
      </c>
      <c r="K700" s="179">
        <v>240484593</v>
      </c>
      <c r="L700" s="179">
        <f>VLOOKUP(A700,Sheet1!$A$1:$E$2000,5,FALSE)</f>
        <v>149345177</v>
      </c>
      <c r="M700" s="21">
        <f t="shared" si="81"/>
        <v>0.16921683925284448</v>
      </c>
      <c r="N700" s="21">
        <f t="shared" si="82"/>
        <v>-0.43808797015428819</v>
      </c>
      <c r="O700" s="21">
        <f t="shared" si="83"/>
        <v>2.5599356280092094</v>
      </c>
      <c r="P700" s="21">
        <f t="shared" si="84"/>
        <v>0.10250684858782518</v>
      </c>
      <c r="Q700" s="21">
        <f t="shared" si="85"/>
        <v>3.8977720043334455E-2</v>
      </c>
      <c r="R700" s="23">
        <f t="shared" si="86"/>
        <v>0.4211783890144089</v>
      </c>
      <c r="S700" s="23">
        <f t="shared" si="87"/>
        <v>7.4627600243890591E-3</v>
      </c>
      <c r="T700" s="11">
        <f t="shared" si="88"/>
        <v>816142356</v>
      </c>
    </row>
    <row r="701" spans="1:20">
      <c r="A701" s="154" t="s">
        <v>667</v>
      </c>
      <c r="B701" s="154" t="s">
        <v>2382</v>
      </c>
      <c r="C701" s="154" t="s">
        <v>2058</v>
      </c>
      <c r="D701" s="179">
        <v>726078205</v>
      </c>
      <c r="E701" s="179">
        <v>268953819</v>
      </c>
      <c r="F701" s="179">
        <v>1390239098</v>
      </c>
      <c r="G701" s="179">
        <v>5088941761</v>
      </c>
      <c r="H701" s="179">
        <v>1556995302</v>
      </c>
      <c r="I701" s="179">
        <v>8671344024</v>
      </c>
      <c r="J701" s="179">
        <v>6928005989</v>
      </c>
      <c r="K701" s="179">
        <v>2888220942</v>
      </c>
      <c r="L701" s="179">
        <f>VLOOKUP(A701,Sheet1!$A$1:$E$2000,5,FALSE)</f>
        <v>4694489637</v>
      </c>
      <c r="M701" s="21">
        <f t="shared" si="81"/>
        <v>1.1443906335130938</v>
      </c>
      <c r="N701" s="21">
        <f t="shared" si="82"/>
        <v>31.2410146702546</v>
      </c>
      <c r="O701" s="21">
        <f t="shared" si="83"/>
        <v>3.9833197749701039</v>
      </c>
      <c r="P701" s="21">
        <f t="shared" si="84"/>
        <v>-0.432451563086379</v>
      </c>
      <c r="Q701" s="21">
        <f t="shared" si="85"/>
        <v>2.0150955696332602</v>
      </c>
      <c r="R701" s="23">
        <f t="shared" si="86"/>
        <v>0.80567427558660254</v>
      </c>
      <c r="S701" s="23">
        <f t="shared" si="87"/>
        <v>1.7912941336048784</v>
      </c>
      <c r="T701" s="11">
        <f t="shared" si="88"/>
        <v>23182060592</v>
      </c>
    </row>
    <row r="702" spans="1:20">
      <c r="A702" s="154" t="s">
        <v>670</v>
      </c>
      <c r="B702" s="154" t="s">
        <v>4109</v>
      </c>
      <c r="C702" s="154" t="s">
        <v>2058</v>
      </c>
      <c r="D702" s="179">
        <v>1561534121</v>
      </c>
      <c r="E702" s="179">
        <v>852150525</v>
      </c>
      <c r="F702" s="179">
        <v>1087742485</v>
      </c>
      <c r="G702" s="179">
        <v>51631324</v>
      </c>
      <c r="H702" s="179">
        <v>265053228</v>
      </c>
      <c r="I702" s="179">
        <v>1757079770</v>
      </c>
      <c r="J702" s="179">
        <v>31422285387</v>
      </c>
      <c r="K702" s="179">
        <v>-2096169694</v>
      </c>
      <c r="L702" s="179">
        <f>VLOOKUP(A702,Sheet1!$A$1:$E$2000,5,FALSE)</f>
        <v>2957978522</v>
      </c>
      <c r="M702" s="21">
        <f t="shared" si="81"/>
        <v>-0.83026100779004364</v>
      </c>
      <c r="N702" s="21">
        <f t="shared" si="82"/>
        <v>1.0619359120854852</v>
      </c>
      <c r="O702" s="21">
        <f t="shared" si="83"/>
        <v>27.887614320773725</v>
      </c>
      <c r="P702" s="21">
        <f t="shared" si="84"/>
        <v>-41.598798008743685</v>
      </c>
      <c r="Q702" s="21">
        <f t="shared" si="85"/>
        <v>10.15994151182343</v>
      </c>
      <c r="R702" s="23">
        <f t="shared" si="86"/>
        <v>21.987377317914735</v>
      </c>
      <c r="S702" s="23">
        <f t="shared" si="87"/>
        <v>14.085310852257779</v>
      </c>
      <c r="T702" s="11">
        <f t="shared" si="88"/>
        <v>34041173985</v>
      </c>
    </row>
    <row r="703" spans="1:20">
      <c r="A703" s="154" t="s">
        <v>672</v>
      </c>
      <c r="B703" s="154" t="s">
        <v>2385</v>
      </c>
      <c r="C703" s="154" t="s">
        <v>2058</v>
      </c>
      <c r="D703" s="179">
        <v>204744626120</v>
      </c>
      <c r="E703" s="179">
        <v>251237831618</v>
      </c>
      <c r="F703" s="179">
        <v>161949881232</v>
      </c>
      <c r="G703" s="179">
        <v>189189850581</v>
      </c>
      <c r="H703" s="179">
        <v>164577938242</v>
      </c>
      <c r="I703" s="179">
        <v>210097630227</v>
      </c>
      <c r="J703" s="179">
        <v>134607042468</v>
      </c>
      <c r="K703" s="179">
        <v>185180256820</v>
      </c>
      <c r="L703" s="179">
        <f>VLOOKUP(A703,Sheet1!$A$1:$E$2000,5,FALSE)</f>
        <v>123413853713</v>
      </c>
      <c r="M703" s="21">
        <f t="shared" si="81"/>
        <v>-0.19617944870728116</v>
      </c>
      <c r="N703" s="21">
        <f t="shared" si="82"/>
        <v>-0.16375002572682806</v>
      </c>
      <c r="O703" s="21">
        <f t="shared" si="83"/>
        <v>-0.16883518873860881</v>
      </c>
      <c r="P703" s="21">
        <f t="shared" si="84"/>
        <v>-2.1193492931500187E-2</v>
      </c>
      <c r="Q703" s="21">
        <f t="shared" si="85"/>
        <v>-0.25011909232008472</v>
      </c>
      <c r="R703" s="23">
        <f t="shared" si="86"/>
        <v>-0.14061282221775781</v>
      </c>
      <c r="S703" s="23">
        <f t="shared" si="87"/>
        <v>-0.14819206355137249</v>
      </c>
      <c r="T703" s="11">
        <f t="shared" si="88"/>
        <v>653298783228</v>
      </c>
    </row>
    <row r="704" spans="1:20">
      <c r="A704" s="154" t="s">
        <v>673</v>
      </c>
      <c r="B704" s="154" t="s">
        <v>2386</v>
      </c>
      <c r="C704" s="154" t="s">
        <v>2058</v>
      </c>
      <c r="D704" s="179">
        <v>-9092783282</v>
      </c>
      <c r="E704" s="179">
        <v>-1066083625</v>
      </c>
      <c r="F704" s="179">
        <v>-825253933</v>
      </c>
      <c r="G704" s="179">
        <v>1427160885</v>
      </c>
      <c r="H704" s="179">
        <v>960597657</v>
      </c>
      <c r="I704" s="179">
        <v>-620889832</v>
      </c>
      <c r="J704" s="179">
        <v>1242772016</v>
      </c>
      <c r="K704" s="179">
        <v>2505017891</v>
      </c>
      <c r="L704" s="179">
        <f>VLOOKUP(A704,Sheet1!$A$1:$E$2000,5,FALSE)</f>
        <v>4721193282</v>
      </c>
      <c r="M704" s="21">
        <f t="shared" si="81"/>
        <v>1.1056439626029129</v>
      </c>
      <c r="N704" s="21">
        <f t="shared" si="82"/>
        <v>0.4175974403508918</v>
      </c>
      <c r="O704" s="21">
        <f t="shared" si="83"/>
        <v>2.5059268018053782</v>
      </c>
      <c r="P704" s="21">
        <f t="shared" si="84"/>
        <v>0.75524561899690801</v>
      </c>
      <c r="Q704" s="21">
        <f t="shared" si="85"/>
        <v>3.9148498828786962</v>
      </c>
      <c r="R704" s="23">
        <f t="shared" si="86"/>
        <v>4.4201332528677364</v>
      </c>
      <c r="S704" s="23">
        <f t="shared" si="87"/>
        <v>14.809350551144309</v>
      </c>
      <c r="T704" s="11">
        <f t="shared" si="88"/>
        <v>7848093357</v>
      </c>
    </row>
    <row r="705" spans="1:20">
      <c r="A705" s="154" t="s">
        <v>674</v>
      </c>
      <c r="B705" s="154" t="s">
        <v>2387</v>
      </c>
      <c r="C705" s="154" t="s">
        <v>2058</v>
      </c>
      <c r="D705" s="179">
        <v>-365438316</v>
      </c>
      <c r="E705" s="179">
        <v>-1607568406</v>
      </c>
      <c r="F705" s="179">
        <v>-300226039</v>
      </c>
      <c r="G705" s="179">
        <v>2766613581</v>
      </c>
      <c r="H705" s="179">
        <v>-241274835</v>
      </c>
      <c r="I705" s="179">
        <v>-335918999</v>
      </c>
      <c r="J705" s="179">
        <v>-1419365788</v>
      </c>
      <c r="K705" s="179">
        <v>5659645072</v>
      </c>
      <c r="L705" s="179">
        <f>VLOOKUP(A705,Sheet1!$A$1:$E$2000,5,FALSE)</f>
        <v>-1104283560</v>
      </c>
      <c r="M705" s="21">
        <f t="shared" si="81"/>
        <v>0.33976590730568057</v>
      </c>
      <c r="N705" s="21">
        <f t="shared" si="82"/>
        <v>0.79103906387670075</v>
      </c>
      <c r="O705" s="21">
        <f t="shared" si="83"/>
        <v>-3.7276571769978952</v>
      </c>
      <c r="P705" s="21">
        <f t="shared" si="84"/>
        <v>1.0456940972415476</v>
      </c>
      <c r="Q705" s="21">
        <f t="shared" si="85"/>
        <v>-3.5768700245924943</v>
      </c>
      <c r="R705" s="23">
        <f t="shared" si="86"/>
        <v>0.40936488930850368</v>
      </c>
      <c r="S705" s="23">
        <f t="shared" si="87"/>
        <v>3.5342119107338341</v>
      </c>
      <c r="T705" s="11">
        <f t="shared" si="88"/>
        <v>2800076725</v>
      </c>
    </row>
    <row r="706" spans="1:20">
      <c r="A706" s="154" t="s">
        <v>676</v>
      </c>
      <c r="B706" s="154" t="s">
        <v>2389</v>
      </c>
      <c r="C706" s="154" t="s">
        <v>2058</v>
      </c>
      <c r="D706" s="179">
        <v>29732749</v>
      </c>
      <c r="E706" s="179">
        <v>48650175</v>
      </c>
      <c r="F706" s="179">
        <v>93030145</v>
      </c>
      <c r="G706" s="179">
        <v>83101816</v>
      </c>
      <c r="H706" s="179">
        <v>31010639</v>
      </c>
      <c r="I706" s="179">
        <v>-4066331415</v>
      </c>
      <c r="J706" s="179">
        <v>-2128392923</v>
      </c>
      <c r="K706" s="179">
        <v>4547019906</v>
      </c>
      <c r="L706" s="179">
        <f>VLOOKUP(A706,Sheet1!$A$1:$E$2000,5,FALSE)</f>
        <v>-2250972967</v>
      </c>
      <c r="M706" s="21">
        <f t="shared" si="81"/>
        <v>4.2979207876136849E-2</v>
      </c>
      <c r="N706" s="21">
        <f t="shared" si="82"/>
        <v>-84.583078889233178</v>
      </c>
      <c r="O706" s="21">
        <f t="shared" si="83"/>
        <v>-23.878529566948433</v>
      </c>
      <c r="P706" s="21">
        <f t="shared" si="84"/>
        <v>53.716252001039301</v>
      </c>
      <c r="Q706" s="21">
        <f t="shared" si="85"/>
        <v>-73.587119762349943</v>
      </c>
      <c r="R706" s="23">
        <f t="shared" si="86"/>
        <v>-0.19063478009834769</v>
      </c>
      <c r="S706" s="23">
        <f t="shared" si="87"/>
        <v>-16.241546204735457</v>
      </c>
      <c r="T706" s="11">
        <f t="shared" si="88"/>
        <v>-3898677399</v>
      </c>
    </row>
    <row r="707" spans="1:20">
      <c r="A707" s="154" t="s">
        <v>677</v>
      </c>
      <c r="B707" s="154" t="s">
        <v>2390</v>
      </c>
      <c r="C707" s="154" t="s">
        <v>2058</v>
      </c>
      <c r="D707" s="179">
        <v>-1208043071</v>
      </c>
      <c r="E707" s="179">
        <v>1744885787</v>
      </c>
      <c r="F707" s="179">
        <v>107258838</v>
      </c>
      <c r="G707" s="179">
        <v>-176449119</v>
      </c>
      <c r="H707" s="179">
        <v>55737053</v>
      </c>
      <c r="I707" s="179">
        <v>27493508</v>
      </c>
      <c r="J707" s="179">
        <v>-1014114012</v>
      </c>
      <c r="K707" s="179">
        <v>996684560</v>
      </c>
      <c r="L707" s="179">
        <f>VLOOKUP(A707,Sheet1!$A$1:$E$2000,5,FALSE)</f>
        <v>-727828122</v>
      </c>
      <c r="M707" s="21">
        <f t="shared" si="81"/>
        <v>1.0461382994845223</v>
      </c>
      <c r="N707" s="21">
        <f t="shared" si="82"/>
        <v>-0.98424337672709805</v>
      </c>
      <c r="O707" s="21">
        <f t="shared" si="83"/>
        <v>-10.454829372662045</v>
      </c>
      <c r="P707" s="21">
        <f t="shared" si="84"/>
        <v>6.6485663722696176</v>
      </c>
      <c r="Q707" s="21">
        <f t="shared" si="85"/>
        <v>-14.058245508602688</v>
      </c>
      <c r="R707" s="23">
        <f t="shared" si="86"/>
        <v>-54.396189970169239</v>
      </c>
      <c r="S707" s="23">
        <f t="shared" si="87"/>
        <v>-1.4145492484065041</v>
      </c>
      <c r="T707" s="11">
        <f t="shared" si="88"/>
        <v>-717764066</v>
      </c>
    </row>
    <row r="708" spans="1:20">
      <c r="A708" s="154" t="s">
        <v>3380</v>
      </c>
      <c r="B708" s="154" t="s">
        <v>3381</v>
      </c>
      <c r="C708" s="154" t="s">
        <v>2058</v>
      </c>
      <c r="D708" s="179">
        <v>27122286743</v>
      </c>
      <c r="E708" s="179">
        <v>29953366620</v>
      </c>
      <c r="F708" s="179">
        <v>29779073154</v>
      </c>
      <c r="G708" s="179">
        <v>38317743441</v>
      </c>
      <c r="H708" s="179">
        <v>31719011507</v>
      </c>
      <c r="I708" s="179">
        <v>34955852301</v>
      </c>
      <c r="J708" s="179">
        <v>39395453204</v>
      </c>
      <c r="K708" s="179">
        <v>42879964498</v>
      </c>
      <c r="L708" s="179">
        <f>VLOOKUP(A708,Sheet1!$A$1:$E$2000,5,FALSE)</f>
        <v>25530888408</v>
      </c>
      <c r="M708" s="21">
        <f t="shared" ref="M708:M771" si="89">(H708-D708)/ABS(D708)</f>
        <v>0.16948146030446234</v>
      </c>
      <c r="N708" s="21">
        <f t="shared" ref="N708:N771" si="90">(I708-E708)/ABS(E708)</f>
        <v>0.16700912937311752</v>
      </c>
      <c r="O708" s="21">
        <f t="shared" ref="O708:O771" si="91">(J708-F708)/ABS(F708)</f>
        <v>0.32292408834451264</v>
      </c>
      <c r="P708" s="21">
        <f t="shared" ref="P708:P771" si="92">(K708-G708)/ABS(G708)</f>
        <v>0.11906288437952277</v>
      </c>
      <c r="Q708" s="21">
        <f t="shared" ref="Q708:Q771" si="93">(L708-H708)/ABS(H708)</f>
        <v>-0.19509192767985081</v>
      </c>
      <c r="R708" s="23">
        <f t="shared" ref="R708:R771" si="94">(SUM(J708:L708)-SUM(F708:H708))/ABS(SUM(F708:H708))</f>
        <v>8.0052213761475532E-2</v>
      </c>
      <c r="S708" s="23">
        <f t="shared" ref="S708:S771" si="95">SUM(I708:L708)/SUM(E708:H708)-1</f>
        <v>0.10012363655977352</v>
      </c>
      <c r="T708" s="11">
        <f t="shared" ref="T708:T771" si="96">SUM(I708:L708)</f>
        <v>142762158411</v>
      </c>
    </row>
    <row r="709" spans="1:20">
      <c r="A709" s="154" t="s">
        <v>681</v>
      </c>
      <c r="B709" s="154" t="s">
        <v>2393</v>
      </c>
      <c r="C709" s="154" t="s">
        <v>2058</v>
      </c>
      <c r="D709" s="179">
        <v>352487576</v>
      </c>
      <c r="E709" s="179">
        <v>7258957110</v>
      </c>
      <c r="F709" s="179">
        <v>406545712</v>
      </c>
      <c r="G709" s="179">
        <v>8935172019</v>
      </c>
      <c r="H709" s="179">
        <v>385035451</v>
      </c>
      <c r="I709" s="179">
        <v>7340417442</v>
      </c>
      <c r="J709" s="179">
        <v>380957760</v>
      </c>
      <c r="K709" s="179">
        <v>9138025095</v>
      </c>
      <c r="L709" s="179">
        <f>VLOOKUP(A709,Sheet1!$A$1:$E$2000,5,FALSE)</f>
        <v>392408264</v>
      </c>
      <c r="M709" s="21">
        <f t="shared" si="89"/>
        <v>9.2337651639670837E-2</v>
      </c>
      <c r="N709" s="21">
        <f t="shared" si="90"/>
        <v>1.1222043437586864E-2</v>
      </c>
      <c r="O709" s="21">
        <f t="shared" si="91"/>
        <v>-6.2939913630179922E-2</v>
      </c>
      <c r="P709" s="21">
        <f t="shared" si="92"/>
        <v>2.2702761129684747E-2</v>
      </c>
      <c r="Q709" s="21">
        <f t="shared" si="93"/>
        <v>1.9148400441703742E-2</v>
      </c>
      <c r="R709" s="23">
        <f t="shared" si="94"/>
        <v>1.8982484036058889E-2</v>
      </c>
      <c r="S709" s="23">
        <f t="shared" si="95"/>
        <v>1.5666007745659405E-2</v>
      </c>
      <c r="T709" s="11">
        <f t="shared" si="96"/>
        <v>17251808561</v>
      </c>
    </row>
    <row r="710" spans="1:20">
      <c r="A710" s="154" t="s">
        <v>682</v>
      </c>
      <c r="B710" s="154" t="s">
        <v>2394</v>
      </c>
      <c r="C710" s="154" t="s">
        <v>2058</v>
      </c>
      <c r="D710" s="179">
        <v>14040945076</v>
      </c>
      <c r="E710" s="179">
        <v>12111104589</v>
      </c>
      <c r="F710" s="179">
        <v>9533116339</v>
      </c>
      <c r="G710" s="179">
        <v>74169437860</v>
      </c>
      <c r="H710" s="179">
        <v>40953176793</v>
      </c>
      <c r="I710" s="179">
        <v>34849066619</v>
      </c>
      <c r="J710" s="179">
        <v>63758606400</v>
      </c>
      <c r="K710" s="179">
        <v>77457184635</v>
      </c>
      <c r="L710" s="179">
        <f>VLOOKUP(A710,Sheet1!$A$1:$E$2000,5,FALSE)</f>
        <v>45276981104</v>
      </c>
      <c r="M710" s="21">
        <f t="shared" si="89"/>
        <v>1.9166966020685259</v>
      </c>
      <c r="N710" s="21">
        <f t="shared" si="90"/>
        <v>1.877447417195284</v>
      </c>
      <c r="O710" s="21">
        <f t="shared" si="91"/>
        <v>5.6881179388489578</v>
      </c>
      <c r="P710" s="21">
        <f t="shared" si="92"/>
        <v>4.4327513728846808E-2</v>
      </c>
      <c r="Q710" s="21">
        <f t="shared" si="93"/>
        <v>0.10557921630487661</v>
      </c>
      <c r="R710" s="23">
        <f t="shared" si="94"/>
        <v>0.49606256090198131</v>
      </c>
      <c r="S710" s="23">
        <f t="shared" si="95"/>
        <v>0.61838824315643803</v>
      </c>
      <c r="T710" s="11">
        <f t="shared" si="96"/>
        <v>221341838758</v>
      </c>
    </row>
    <row r="711" spans="1:20">
      <c r="A711" s="154" t="s">
        <v>748</v>
      </c>
      <c r="B711" s="154" t="s">
        <v>2395</v>
      </c>
      <c r="C711" s="154" t="s">
        <v>2058</v>
      </c>
      <c r="D711" s="179">
        <v>377555486</v>
      </c>
      <c r="E711" s="179">
        <v>1012366769</v>
      </c>
      <c r="F711" s="179">
        <v>716548226</v>
      </c>
      <c r="G711" s="179">
        <v>431383378</v>
      </c>
      <c r="H711" s="179">
        <v>1153742489</v>
      </c>
      <c r="I711" s="179">
        <v>11338116894</v>
      </c>
      <c r="J711" s="179">
        <v>2580429173</v>
      </c>
      <c r="K711" s="179">
        <v>2474796131</v>
      </c>
      <c r="L711" s="179">
        <f>VLOOKUP(A711,Sheet1!$A$1:$E$2000,5,FALSE)</f>
        <v>5112574303</v>
      </c>
      <c r="M711" s="21">
        <f t="shared" si="89"/>
        <v>2.0558223407724499</v>
      </c>
      <c r="N711" s="21">
        <f t="shared" si="90"/>
        <v>10.199613856546886</v>
      </c>
      <c r="O711" s="21">
        <f t="shared" si="91"/>
        <v>2.6011940011418018</v>
      </c>
      <c r="P711" s="21">
        <f t="shared" si="92"/>
        <v>4.7368833784782503</v>
      </c>
      <c r="Q711" s="21">
        <f t="shared" si="93"/>
        <v>3.4312958495888419</v>
      </c>
      <c r="R711" s="23">
        <f t="shared" si="94"/>
        <v>3.4175670386711001</v>
      </c>
      <c r="S711" s="23">
        <f t="shared" si="95"/>
        <v>5.4893335346569421</v>
      </c>
      <c r="T711" s="11">
        <f t="shared" si="96"/>
        <v>21505916501</v>
      </c>
    </row>
    <row r="712" spans="1:20">
      <c r="A712" s="154" t="s">
        <v>683</v>
      </c>
      <c r="B712" s="154" t="s">
        <v>2396</v>
      </c>
      <c r="C712" s="154" t="s">
        <v>2058</v>
      </c>
      <c r="D712" s="179">
        <v>-14654654225</v>
      </c>
      <c r="E712" s="179">
        <v>-9841076052</v>
      </c>
      <c r="F712" s="179">
        <v>-26348024374</v>
      </c>
      <c r="G712" s="179">
        <v>-15691327574</v>
      </c>
      <c r="H712" s="179">
        <v>319791971</v>
      </c>
      <c r="I712" s="179">
        <v>10643688777</v>
      </c>
      <c r="J712" s="179">
        <v>9950806248</v>
      </c>
      <c r="K712" s="179">
        <v>9010515312</v>
      </c>
      <c r="L712" s="179">
        <f>VLOOKUP(A712,Sheet1!$A$1:$E$2000,5,FALSE)</f>
        <v>7255773105</v>
      </c>
      <c r="M712" s="21">
        <f t="shared" si="89"/>
        <v>1.0218218707920419</v>
      </c>
      <c r="N712" s="21">
        <f t="shared" si="90"/>
        <v>2.0815574151402769</v>
      </c>
      <c r="O712" s="21">
        <f t="shared" si="91"/>
        <v>1.3776680219644615</v>
      </c>
      <c r="P712" s="21">
        <f t="shared" si="92"/>
        <v>1.574235371067654</v>
      </c>
      <c r="Q712" s="21">
        <f t="shared" si="93"/>
        <v>21.689040885895164</v>
      </c>
      <c r="R712" s="23">
        <f t="shared" si="94"/>
        <v>1.6284125402917358</v>
      </c>
      <c r="S712" s="23">
        <f t="shared" si="95"/>
        <v>-1.7149016435962476</v>
      </c>
      <c r="T712" s="11">
        <f t="shared" si="96"/>
        <v>36860783442</v>
      </c>
    </row>
    <row r="713" spans="1:20">
      <c r="A713" s="154" t="s">
        <v>912</v>
      </c>
      <c r="B713" s="154" t="s">
        <v>2398</v>
      </c>
      <c r="C713" s="154" t="s">
        <v>2058</v>
      </c>
      <c r="D713" s="179">
        <v>116841434037</v>
      </c>
      <c r="E713" s="179">
        <v>99605890043</v>
      </c>
      <c r="F713" s="179">
        <v>105452959742</v>
      </c>
      <c r="G713" s="179">
        <v>60742017249</v>
      </c>
      <c r="H713" s="179">
        <v>4232253691</v>
      </c>
      <c r="I713" s="179">
        <v>90833449829</v>
      </c>
      <c r="J713" s="179">
        <v>102384320911</v>
      </c>
      <c r="K713" s="179">
        <v>129579759369</v>
      </c>
      <c r="L713" s="179">
        <f>VLOOKUP(A713,Sheet1!$A$1:$E$2000,5,FALSE)</f>
        <v>160758312338</v>
      </c>
      <c r="M713" s="21">
        <f t="shared" si="89"/>
        <v>-0.96377780086420561</v>
      </c>
      <c r="N713" s="21">
        <f t="shared" si="90"/>
        <v>-8.8071500693512453E-2</v>
      </c>
      <c r="O713" s="21">
        <f t="shared" si="91"/>
        <v>-2.9099598897059851E-2</v>
      </c>
      <c r="P713" s="21">
        <f t="shared" si="92"/>
        <v>1.133280474334811</v>
      </c>
      <c r="Q713" s="21">
        <f t="shared" si="93"/>
        <v>36.984091709780259</v>
      </c>
      <c r="R713" s="23">
        <f t="shared" si="94"/>
        <v>1.3043406329284333</v>
      </c>
      <c r="S713" s="23">
        <f t="shared" si="95"/>
        <v>0.79072789718802738</v>
      </c>
      <c r="T713" s="11">
        <f t="shared" si="96"/>
        <v>483555842447</v>
      </c>
    </row>
    <row r="714" spans="1:20">
      <c r="A714" s="154" t="s">
        <v>686</v>
      </c>
      <c r="B714" s="154" t="s">
        <v>3965</v>
      </c>
      <c r="C714" s="154" t="s">
        <v>2058</v>
      </c>
      <c r="D714" s="179">
        <v>10279349067</v>
      </c>
      <c r="E714" s="179">
        <v>12091375834</v>
      </c>
      <c r="F714" s="179">
        <v>1519589922</v>
      </c>
      <c r="G714" s="179">
        <v>-2548558558</v>
      </c>
      <c r="H714" s="179">
        <v>-3000930606</v>
      </c>
      <c r="I714" s="179">
        <v>-16696896388</v>
      </c>
      <c r="J714" s="179">
        <v>16735282793</v>
      </c>
      <c r="K714" s="179">
        <v>1493330517</v>
      </c>
      <c r="L714" s="179">
        <f>VLOOKUP(A714,Sheet1!$A$1:$E$2000,5,FALSE)</f>
        <v>-1450271666</v>
      </c>
      <c r="M714" s="21">
        <f t="shared" si="89"/>
        <v>-1.2919378052481891</v>
      </c>
      <c r="N714" s="21">
        <f t="shared" si="90"/>
        <v>-2.3808930114511564</v>
      </c>
      <c r="O714" s="21">
        <f t="shared" si="91"/>
        <v>10.013025652982712</v>
      </c>
      <c r="P714" s="21">
        <f t="shared" si="92"/>
        <v>1.5859510319323022</v>
      </c>
      <c r="Q714" s="21">
        <f t="shared" si="93"/>
        <v>0.5167260238872714</v>
      </c>
      <c r="R714" s="23">
        <f t="shared" si="94"/>
        <v>5.1634643043018293</v>
      </c>
      <c r="S714" s="23">
        <f t="shared" si="95"/>
        <v>-0.98989698040172636</v>
      </c>
      <c r="T714" s="11">
        <f t="shared" si="96"/>
        <v>81445256</v>
      </c>
    </row>
    <row r="715" spans="1:20">
      <c r="A715" s="154" t="s">
        <v>687</v>
      </c>
      <c r="B715" s="154" t="s">
        <v>2400</v>
      </c>
      <c r="C715" s="154" t="s">
        <v>2058</v>
      </c>
      <c r="D715" s="179">
        <v>-32287092023</v>
      </c>
      <c r="E715" s="179">
        <v>20332800351</v>
      </c>
      <c r="F715" s="179">
        <v>32404395131</v>
      </c>
      <c r="G715" s="179">
        <v>31984995453</v>
      </c>
      <c r="H715" s="179">
        <v>-8988125668</v>
      </c>
      <c r="I715" s="179">
        <v>24241691673</v>
      </c>
      <c r="J715" s="179">
        <v>33875250018</v>
      </c>
      <c r="K715" s="179">
        <v>24336143232</v>
      </c>
      <c r="L715" s="179">
        <f>VLOOKUP(A715,Sheet1!$A$1:$E$2000,5,FALSE)</f>
        <v>264935857</v>
      </c>
      <c r="M715" s="21">
        <f t="shared" si="89"/>
        <v>0.72161860654415</v>
      </c>
      <c r="N715" s="21">
        <f t="shared" si="90"/>
        <v>0.19224559600850821</v>
      </c>
      <c r="O715" s="21">
        <f t="shared" si="91"/>
        <v>4.5390598437459843E-2</v>
      </c>
      <c r="P715" s="21">
        <f t="shared" si="92"/>
        <v>-0.23913876218114591</v>
      </c>
      <c r="Q715" s="21">
        <f t="shared" si="93"/>
        <v>1.0294762074748509</v>
      </c>
      <c r="R715" s="23">
        <f t="shared" si="94"/>
        <v>5.5505306524362683E-2</v>
      </c>
      <c r="S715" s="23">
        <f t="shared" si="95"/>
        <v>9.221683120242008E-2</v>
      </c>
      <c r="T715" s="11">
        <f t="shared" si="96"/>
        <v>82718020780</v>
      </c>
    </row>
    <row r="716" spans="1:20">
      <c r="A716" s="154" t="s">
        <v>690</v>
      </c>
      <c r="B716" s="154" t="s">
        <v>2403</v>
      </c>
      <c r="C716" s="154" t="s">
        <v>2058</v>
      </c>
      <c r="D716" s="179">
        <v>-1555229280</v>
      </c>
      <c r="E716" s="179">
        <v>-5299507978</v>
      </c>
      <c r="F716" s="179">
        <v>502151277</v>
      </c>
      <c r="G716" s="179">
        <v>6863155774</v>
      </c>
      <c r="H716" s="179">
        <v>177900600</v>
      </c>
      <c r="I716" s="179">
        <v>52680635</v>
      </c>
      <c r="J716" s="179">
        <v>245121800</v>
      </c>
      <c r="K716" s="179">
        <v>398809673</v>
      </c>
      <c r="L716" s="179">
        <f>VLOOKUP(A716,Sheet1!$A$1:$E$2000,5,FALSE)</f>
        <v>210793975</v>
      </c>
      <c r="M716" s="21">
        <f t="shared" si="89"/>
        <v>1.1143886642874934</v>
      </c>
      <c r="N716" s="21">
        <f t="shared" si="90"/>
        <v>1.0099406652879277</v>
      </c>
      <c r="O716" s="21">
        <f t="shared" si="91"/>
        <v>-0.51185666306689492</v>
      </c>
      <c r="P716" s="21">
        <f t="shared" si="92"/>
        <v>-0.9418912106715065</v>
      </c>
      <c r="Q716" s="21">
        <f t="shared" si="93"/>
        <v>0.18489749331930302</v>
      </c>
      <c r="R716" s="23">
        <f t="shared" si="94"/>
        <v>-0.88668939162947613</v>
      </c>
      <c r="S716" s="23">
        <f t="shared" si="95"/>
        <v>-0.59557596147138181</v>
      </c>
      <c r="T716" s="11">
        <f t="shared" si="96"/>
        <v>907406083</v>
      </c>
    </row>
    <row r="717" spans="1:20">
      <c r="A717" s="154" t="s">
        <v>691</v>
      </c>
      <c r="B717" s="154" t="s">
        <v>2404</v>
      </c>
      <c r="C717" s="154" t="s">
        <v>2058</v>
      </c>
      <c r="D717" s="179">
        <v>766320695</v>
      </c>
      <c r="E717" s="179">
        <v>113969686</v>
      </c>
      <c r="F717" s="179">
        <v>2683008790</v>
      </c>
      <c r="G717" s="179">
        <v>-363168313</v>
      </c>
      <c r="H717" s="179">
        <v>370864483</v>
      </c>
      <c r="I717" s="179">
        <v>524203646</v>
      </c>
      <c r="J717" s="179">
        <v>1275911073</v>
      </c>
      <c r="K717" s="179">
        <v>424814446</v>
      </c>
      <c r="L717" s="179">
        <f>VLOOKUP(A717,Sheet1!$A$1:$E$2000,5,FALSE)</f>
        <v>163038523</v>
      </c>
      <c r="M717" s="21">
        <f t="shared" si="89"/>
        <v>-0.51604532486232801</v>
      </c>
      <c r="N717" s="21">
        <f t="shared" si="90"/>
        <v>3.5995006602018718</v>
      </c>
      <c r="O717" s="21">
        <f t="shared" si="91"/>
        <v>-0.52444767316621421</v>
      </c>
      <c r="P717" s="21">
        <f t="shared" si="92"/>
        <v>2.1697453516546199</v>
      </c>
      <c r="Q717" s="21">
        <f t="shared" si="93"/>
        <v>-0.56038248343128616</v>
      </c>
      <c r="R717" s="23">
        <f t="shared" si="94"/>
        <v>-0.30733243900512974</v>
      </c>
      <c r="S717" s="23">
        <f t="shared" si="95"/>
        <v>-0.1485758637260487</v>
      </c>
      <c r="T717" s="11">
        <f t="shared" si="96"/>
        <v>2387967688</v>
      </c>
    </row>
    <row r="718" spans="1:20">
      <c r="A718" s="154" t="s">
        <v>692</v>
      </c>
      <c r="B718" s="154" t="s">
        <v>2406</v>
      </c>
      <c r="C718" s="154" t="s">
        <v>2058</v>
      </c>
      <c r="D718" s="179">
        <v>3670539296</v>
      </c>
      <c r="E718" s="179">
        <v>3836699404</v>
      </c>
      <c r="F718" s="179">
        <v>3912708390</v>
      </c>
      <c r="G718" s="179">
        <v>3954586890</v>
      </c>
      <c r="H718" s="179">
        <v>3188599373</v>
      </c>
      <c r="I718" s="179">
        <v>4384802177</v>
      </c>
      <c r="J718" s="179">
        <v>6120962712</v>
      </c>
      <c r="K718" s="179">
        <v>-45573153</v>
      </c>
      <c r="L718" s="179">
        <f>VLOOKUP(A718,Sheet1!$A$1:$E$2000,5,FALSE)</f>
        <v>5298115629</v>
      </c>
      <c r="M718" s="21">
        <f t="shared" si="89"/>
        <v>-0.13129948602517291</v>
      </c>
      <c r="N718" s="21">
        <f t="shared" si="90"/>
        <v>0.14285788780548417</v>
      </c>
      <c r="O718" s="21">
        <f t="shared" si="91"/>
        <v>0.56437998999460315</v>
      </c>
      <c r="P718" s="21">
        <f t="shared" si="92"/>
        <v>-1.0115241248372215</v>
      </c>
      <c r="Q718" s="21">
        <f t="shared" si="93"/>
        <v>0.66158084137589779</v>
      </c>
      <c r="R718" s="23">
        <f t="shared" si="94"/>
        <v>2.872770996545421E-2</v>
      </c>
      <c r="S718" s="23">
        <f t="shared" si="95"/>
        <v>5.8130457641332622E-2</v>
      </c>
      <c r="T718" s="11">
        <f t="shared" si="96"/>
        <v>15758307365</v>
      </c>
    </row>
    <row r="719" spans="1:20">
      <c r="A719" s="154" t="s">
        <v>694</v>
      </c>
      <c r="B719" s="154" t="s">
        <v>2407</v>
      </c>
      <c r="C719" s="154" t="s">
        <v>2058</v>
      </c>
      <c r="D719" s="179">
        <v>8631773407</v>
      </c>
      <c r="E719" s="179">
        <v>9261870164</v>
      </c>
      <c r="F719" s="179">
        <v>8919121610</v>
      </c>
      <c r="G719" s="179">
        <v>8021407691</v>
      </c>
      <c r="H719" s="179">
        <v>11735085087</v>
      </c>
      <c r="I719" s="179">
        <v>13625575687</v>
      </c>
      <c r="J719" s="179">
        <v>24981897616</v>
      </c>
      <c r="K719" s="179">
        <v>25518032647</v>
      </c>
      <c r="L719" s="179">
        <f>VLOOKUP(A719,Sheet1!$A$1:$E$2000,5,FALSE)</f>
        <v>21951621030</v>
      </c>
      <c r="M719" s="21">
        <f t="shared" si="89"/>
        <v>0.35952191208858036</v>
      </c>
      <c r="N719" s="21">
        <f t="shared" si="90"/>
        <v>0.4711473434340836</v>
      </c>
      <c r="O719" s="21">
        <f t="shared" si="91"/>
        <v>1.8009369877848318</v>
      </c>
      <c r="P719" s="21">
        <f t="shared" si="92"/>
        <v>2.1812412022931049</v>
      </c>
      <c r="Q719" s="21">
        <f t="shared" si="93"/>
        <v>0.8705975173812559</v>
      </c>
      <c r="R719" s="23">
        <f t="shared" si="94"/>
        <v>1.5265910718662437</v>
      </c>
      <c r="S719" s="23">
        <f t="shared" si="95"/>
        <v>1.2689202512100177</v>
      </c>
      <c r="T719" s="11">
        <f t="shared" si="96"/>
        <v>86077126980</v>
      </c>
    </row>
    <row r="720" spans="1:20">
      <c r="A720" s="154" t="s">
        <v>696</v>
      </c>
      <c r="B720" s="154" t="s">
        <v>2408</v>
      </c>
      <c r="C720" s="154" t="s">
        <v>2058</v>
      </c>
      <c r="D720" s="179">
        <v>6133250037</v>
      </c>
      <c r="E720" s="179">
        <v>12350815894</v>
      </c>
      <c r="F720" s="179">
        <v>35621729882</v>
      </c>
      <c r="G720" s="179">
        <v>5773090272</v>
      </c>
      <c r="H720" s="179">
        <v>10766404174</v>
      </c>
      <c r="I720" s="179">
        <v>16076280784</v>
      </c>
      <c r="J720" s="179">
        <v>16989224034</v>
      </c>
      <c r="K720" s="179">
        <v>15934955243</v>
      </c>
      <c r="L720" s="179">
        <f>VLOOKUP(A720,Sheet1!$A$1:$E$2000,5,FALSE)</f>
        <v>9760364178</v>
      </c>
      <c r="M720" s="21">
        <f t="shared" si="89"/>
        <v>0.75541582506006022</v>
      </c>
      <c r="N720" s="21">
        <f t="shared" si="90"/>
        <v>0.30163714866884406</v>
      </c>
      <c r="O720" s="21">
        <f t="shared" si="91"/>
        <v>-0.52306572167387033</v>
      </c>
      <c r="P720" s="21">
        <f t="shared" si="92"/>
        <v>1.760212380583402</v>
      </c>
      <c r="Q720" s="21">
        <f t="shared" si="93"/>
        <v>-9.3442525446843769E-2</v>
      </c>
      <c r="R720" s="23">
        <f t="shared" si="94"/>
        <v>-0.18168056818238723</v>
      </c>
      <c r="S720" s="23">
        <f t="shared" si="95"/>
        <v>-8.9149497724902438E-2</v>
      </c>
      <c r="T720" s="11">
        <f t="shared" si="96"/>
        <v>58760824239</v>
      </c>
    </row>
    <row r="721" spans="1:20">
      <c r="A721" s="154" t="s">
        <v>697</v>
      </c>
      <c r="B721" s="154" t="s">
        <v>2409</v>
      </c>
      <c r="C721" s="154" t="s">
        <v>2058</v>
      </c>
      <c r="D721" s="179">
        <v>144336140772</v>
      </c>
      <c r="E721" s="179">
        <v>156356319210</v>
      </c>
      <c r="F721" s="179">
        <v>-46083088689</v>
      </c>
      <c r="G721" s="179">
        <v>150314846517</v>
      </c>
      <c r="H721" s="179">
        <v>72524066676</v>
      </c>
      <c r="I721" s="179">
        <v>141072609807</v>
      </c>
      <c r="J721" s="179">
        <v>108208142034</v>
      </c>
      <c r="K721" s="179">
        <v>115369727231</v>
      </c>
      <c r="L721" s="179">
        <f>VLOOKUP(A721,Sheet1!$A$1:$E$2000,5,FALSE)</f>
        <v>104973639643</v>
      </c>
      <c r="M721" s="21">
        <f t="shared" si="89"/>
        <v>-0.49753356097720286</v>
      </c>
      <c r="N721" s="21">
        <f t="shared" si="90"/>
        <v>-9.7749227407129366E-2</v>
      </c>
      <c r="O721" s="21">
        <f t="shared" si="91"/>
        <v>3.348109580159917</v>
      </c>
      <c r="P721" s="21">
        <f t="shared" si="92"/>
        <v>-0.23247949284934971</v>
      </c>
      <c r="Q721" s="21">
        <f t="shared" si="93"/>
        <v>0.44743178994592098</v>
      </c>
      <c r="R721" s="23">
        <f t="shared" si="94"/>
        <v>0.85878745342598228</v>
      </c>
      <c r="S721" s="23">
        <f t="shared" si="95"/>
        <v>0.4098078607371487</v>
      </c>
      <c r="T721" s="11">
        <f t="shared" si="96"/>
        <v>469624118715</v>
      </c>
    </row>
    <row r="722" spans="1:20">
      <c r="A722" s="154" t="s">
        <v>698</v>
      </c>
      <c r="B722" s="154" t="s">
        <v>2410</v>
      </c>
      <c r="C722" s="154" t="s">
        <v>2058</v>
      </c>
      <c r="D722" s="179">
        <v>-3935666609</v>
      </c>
      <c r="E722" s="179">
        <v>4085794870</v>
      </c>
      <c r="F722" s="179">
        <v>-2666194932</v>
      </c>
      <c r="G722" s="179">
        <v>2743977316</v>
      </c>
      <c r="H722" s="179">
        <v>341240521</v>
      </c>
      <c r="I722" s="179">
        <v>3743557233</v>
      </c>
      <c r="J722" s="179">
        <v>7905335267</v>
      </c>
      <c r="K722" s="179">
        <v>6726578650</v>
      </c>
      <c r="L722" s="179">
        <f>VLOOKUP(A722,Sheet1!$A$1:$E$2000,5,FALSE)</f>
        <v>2855614564</v>
      </c>
      <c r="M722" s="21">
        <f t="shared" si="89"/>
        <v>1.0867046309816126</v>
      </c>
      <c r="N722" s="21">
        <f t="shared" si="90"/>
        <v>-8.3762804518867098E-2</v>
      </c>
      <c r="O722" s="21">
        <f t="shared" si="91"/>
        <v>3.9650252395723928</v>
      </c>
      <c r="P722" s="21">
        <f t="shared" si="92"/>
        <v>1.4513973241606783</v>
      </c>
      <c r="Q722" s="21">
        <f t="shared" si="93"/>
        <v>7.3683337360746792</v>
      </c>
      <c r="R722" s="23">
        <f t="shared" si="94"/>
        <v>40.734063394458111</v>
      </c>
      <c r="S722" s="23">
        <f t="shared" si="95"/>
        <v>3.7129732598340226</v>
      </c>
      <c r="T722" s="11">
        <f t="shared" si="96"/>
        <v>21231085714</v>
      </c>
    </row>
    <row r="723" spans="1:20">
      <c r="A723" s="154" t="s">
        <v>699</v>
      </c>
      <c r="B723" s="154" t="s">
        <v>2411</v>
      </c>
      <c r="C723" s="154" t="s">
        <v>2058</v>
      </c>
      <c r="D723" s="179">
        <v>5637294663</v>
      </c>
      <c r="E723" s="179">
        <v>8559110804</v>
      </c>
      <c r="F723" s="179">
        <v>1714443333</v>
      </c>
      <c r="G723" s="179">
        <v>6005441635</v>
      </c>
      <c r="H723" s="179">
        <v>7875626141</v>
      </c>
      <c r="I723" s="179">
        <v>6072111357</v>
      </c>
      <c r="J723" s="179">
        <v>8180846373</v>
      </c>
      <c r="K723" s="179">
        <v>1607344432</v>
      </c>
      <c r="L723" s="179">
        <f>VLOOKUP(A723,Sheet1!$A$1:$E$2000,5,FALSE)</f>
        <v>7088807534</v>
      </c>
      <c r="M723" s="21">
        <f t="shared" si="89"/>
        <v>0.3970577398927071</v>
      </c>
      <c r="N723" s="21">
        <f t="shared" si="90"/>
        <v>-0.2905675021566177</v>
      </c>
      <c r="O723" s="21">
        <f t="shared" si="91"/>
        <v>3.7717216518815091</v>
      </c>
      <c r="P723" s="21">
        <f t="shared" si="92"/>
        <v>-0.73235200178579374</v>
      </c>
      <c r="Q723" s="21">
        <f t="shared" si="93"/>
        <v>-9.9905530419209881E-2</v>
      </c>
      <c r="R723" s="23">
        <f t="shared" si="94"/>
        <v>8.217026175310585E-2</v>
      </c>
      <c r="S723" s="23">
        <f t="shared" si="95"/>
        <v>-4.9908138547645531E-2</v>
      </c>
      <c r="T723" s="11">
        <f t="shared" si="96"/>
        <v>22949109696</v>
      </c>
    </row>
    <row r="724" spans="1:20">
      <c r="A724" s="154" t="s">
        <v>387</v>
      </c>
      <c r="B724" s="154" t="s">
        <v>2412</v>
      </c>
      <c r="C724" s="154" t="s">
        <v>2058</v>
      </c>
      <c r="D724" s="179">
        <v>2523386782</v>
      </c>
      <c r="E724" s="179">
        <v>3353700637</v>
      </c>
      <c r="F724" s="179">
        <v>3335833327</v>
      </c>
      <c r="G724" s="179">
        <v>3036953994</v>
      </c>
      <c r="H724" s="179">
        <v>2935132085</v>
      </c>
      <c r="I724" s="179">
        <v>3222961470</v>
      </c>
      <c r="J724" s="179">
        <v>3038198919</v>
      </c>
      <c r="K724" s="179">
        <v>3304250879</v>
      </c>
      <c r="L724" s="179">
        <f>VLOOKUP(A724,Sheet1!$A$1:$E$2000,5,FALSE)</f>
        <v>3173839518</v>
      </c>
      <c r="M724" s="21">
        <f t="shared" si="89"/>
        <v>0.16317169683898264</v>
      </c>
      <c r="N724" s="21">
        <f t="shared" si="90"/>
        <v>-3.8983553140554211E-2</v>
      </c>
      <c r="O724" s="21">
        <f t="shared" si="91"/>
        <v>-8.9223405015762647E-2</v>
      </c>
      <c r="P724" s="21">
        <f t="shared" si="92"/>
        <v>8.8014795590611108E-2</v>
      </c>
      <c r="Q724" s="21">
        <f t="shared" si="93"/>
        <v>8.1327662976366524E-2</v>
      </c>
      <c r="R724" s="23">
        <f t="shared" si="94"/>
        <v>2.238630363147345E-2</v>
      </c>
      <c r="S724" s="23">
        <f t="shared" si="95"/>
        <v>6.1311856410442012E-3</v>
      </c>
      <c r="T724" s="11">
        <f t="shared" si="96"/>
        <v>12739250786</v>
      </c>
    </row>
    <row r="725" spans="1:20">
      <c r="A725" s="154" t="s">
        <v>700</v>
      </c>
      <c r="B725" s="154" t="s">
        <v>2413</v>
      </c>
      <c r="C725" s="154" t="s">
        <v>2058</v>
      </c>
      <c r="D725" s="179">
        <v>-6438201440</v>
      </c>
      <c r="E725" s="179">
        <v>-6458761997</v>
      </c>
      <c r="F725" s="179">
        <v>-1473090120</v>
      </c>
      <c r="G725" s="179">
        <v>17813498714</v>
      </c>
      <c r="H725" s="179">
        <v>-8008221169</v>
      </c>
      <c r="I725" s="179">
        <v>-1614329559</v>
      </c>
      <c r="J725" s="179">
        <v>-2905475917</v>
      </c>
      <c r="K725" s="179">
        <v>16442435345</v>
      </c>
      <c r="L725" s="179">
        <f>VLOOKUP(A725,Sheet1!$A$1:$E$2000,5,FALSE)</f>
        <v>-6157200958</v>
      </c>
      <c r="M725" s="21">
        <f t="shared" si="89"/>
        <v>-0.24385998848150361</v>
      </c>
      <c r="N725" s="21">
        <f t="shared" si="90"/>
        <v>0.75005588381336352</v>
      </c>
      <c r="O725" s="21">
        <f t="shared" si="91"/>
        <v>-0.97236807005398962</v>
      </c>
      <c r="P725" s="21">
        <f t="shared" si="92"/>
        <v>-7.6967663175704651E-2</v>
      </c>
      <c r="Q725" s="21">
        <f t="shared" si="93"/>
        <v>0.23113999625351755</v>
      </c>
      <c r="R725" s="23">
        <f t="shared" si="94"/>
        <v>-0.11430719286778405</v>
      </c>
      <c r="S725" s="23">
        <f t="shared" si="95"/>
        <v>2.0774797997457308</v>
      </c>
      <c r="T725" s="11">
        <f t="shared" si="96"/>
        <v>5765428911</v>
      </c>
    </row>
    <row r="726" spans="1:20">
      <c r="A726" s="154" t="s">
        <v>701</v>
      </c>
      <c r="B726" s="154" t="s">
        <v>2414</v>
      </c>
      <c r="C726" s="154" t="s">
        <v>2058</v>
      </c>
      <c r="D726" s="179">
        <v>763717318</v>
      </c>
      <c r="E726" s="179">
        <v>1794118919</v>
      </c>
      <c r="F726" s="179">
        <v>2363112463</v>
      </c>
      <c r="G726" s="179">
        <v>4294957317</v>
      </c>
      <c r="H726" s="179">
        <v>2898586979</v>
      </c>
      <c r="I726" s="179">
        <v>3432023483</v>
      </c>
      <c r="J726" s="179">
        <v>2229159174</v>
      </c>
      <c r="K726" s="179">
        <v>2140548089</v>
      </c>
      <c r="L726" s="179">
        <f>VLOOKUP(A726,Sheet1!$A$1:$E$2000,5,FALSE)</f>
        <v>0</v>
      </c>
      <c r="M726" s="21">
        <f t="shared" si="89"/>
        <v>2.7953663098680708</v>
      </c>
      <c r="N726" s="21">
        <f t="shared" si="90"/>
        <v>0.91292976549900595</v>
      </c>
      <c r="O726" s="21">
        <f t="shared" si="91"/>
        <v>-5.6685109615961599E-2</v>
      </c>
      <c r="P726" s="21">
        <f t="shared" si="92"/>
        <v>-0.50161365270676095</v>
      </c>
      <c r="Q726" s="21">
        <f t="shared" si="93"/>
        <v>-1</v>
      </c>
      <c r="R726" s="23">
        <f t="shared" si="94"/>
        <v>-0.54275774748477601</v>
      </c>
      <c r="S726" s="23">
        <f t="shared" si="95"/>
        <v>-0.31266981505755032</v>
      </c>
      <c r="T726" s="11">
        <f t="shared" si="96"/>
        <v>7801730746</v>
      </c>
    </row>
    <row r="727" spans="1:20">
      <c r="A727" s="154" t="s">
        <v>702</v>
      </c>
      <c r="B727" s="154" t="s">
        <v>2415</v>
      </c>
      <c r="C727" s="154" t="s">
        <v>2058</v>
      </c>
      <c r="D727" s="179">
        <v>115539197</v>
      </c>
      <c r="E727" s="179">
        <v>-296256757</v>
      </c>
      <c r="F727" s="179">
        <v>20315352</v>
      </c>
      <c r="G727" s="179">
        <v>484795441</v>
      </c>
      <c r="H727" s="179">
        <v>-150275540</v>
      </c>
      <c r="I727" s="179">
        <v>383086733</v>
      </c>
      <c r="J727" s="179">
        <v>-189062684</v>
      </c>
      <c r="K727" s="179">
        <v>107003857</v>
      </c>
      <c r="L727" s="179">
        <f>VLOOKUP(A727,Sheet1!$A$1:$E$2000,5,FALSE)</f>
        <v>-162470696</v>
      </c>
      <c r="M727" s="21">
        <f t="shared" si="89"/>
        <v>-2.3006455289800916</v>
      </c>
      <c r="N727" s="21">
        <f t="shared" si="90"/>
        <v>2.2930902804691136</v>
      </c>
      <c r="O727" s="21">
        <f t="shared" si="91"/>
        <v>-10.306394691069098</v>
      </c>
      <c r="P727" s="21">
        <f t="shared" si="92"/>
        <v>-0.77928039756462975</v>
      </c>
      <c r="Q727" s="21">
        <f t="shared" si="93"/>
        <v>-8.1151969242632571E-2</v>
      </c>
      <c r="R727" s="23">
        <f t="shared" si="94"/>
        <v>-1.689135368970794</v>
      </c>
      <c r="S727" s="23">
        <f t="shared" si="95"/>
        <v>1.3653254941881743</v>
      </c>
      <c r="T727" s="11">
        <f t="shared" si="96"/>
        <v>138557210</v>
      </c>
    </row>
    <row r="728" spans="1:20">
      <c r="A728" s="154" t="s">
        <v>705</v>
      </c>
      <c r="B728" s="154" t="s">
        <v>2418</v>
      </c>
      <c r="C728" s="154" t="s">
        <v>2058</v>
      </c>
      <c r="D728" s="179">
        <v>-2539890068</v>
      </c>
      <c r="E728" s="179">
        <v>-3983382719</v>
      </c>
      <c r="F728" s="179">
        <v>-2486710128</v>
      </c>
      <c r="G728" s="179">
        <v>1509079836</v>
      </c>
      <c r="H728" s="179">
        <v>92804950</v>
      </c>
      <c r="I728" s="179">
        <v>398565059</v>
      </c>
      <c r="J728" s="179">
        <v>72329660</v>
      </c>
      <c r="K728" s="179">
        <v>75076482</v>
      </c>
      <c r="L728" s="179">
        <f>VLOOKUP(A728,Sheet1!$A$1:$E$2000,5,FALSE)</f>
        <v>110185928</v>
      </c>
      <c r="M728" s="21">
        <f t="shared" si="89"/>
        <v>1.0365389633076041</v>
      </c>
      <c r="N728" s="21">
        <f t="shared" si="90"/>
        <v>1.1000569332941368</v>
      </c>
      <c r="O728" s="21">
        <f t="shared" si="91"/>
        <v>1.0290864862717928</v>
      </c>
      <c r="P728" s="21">
        <f t="shared" si="92"/>
        <v>-0.95025015893194931</v>
      </c>
      <c r="Q728" s="21">
        <f t="shared" si="93"/>
        <v>0.18728503167126323</v>
      </c>
      <c r="R728" s="23">
        <f t="shared" si="94"/>
        <v>1.2911219398596294</v>
      </c>
      <c r="S728" s="23">
        <f t="shared" si="95"/>
        <v>-1.1347841178475055</v>
      </c>
      <c r="T728" s="11">
        <f t="shared" si="96"/>
        <v>656157129</v>
      </c>
    </row>
    <row r="729" spans="1:20">
      <c r="A729" s="154" t="s">
        <v>3721</v>
      </c>
      <c r="B729" s="154" t="s">
        <v>3722</v>
      </c>
      <c r="C729" s="154" t="s">
        <v>2058</v>
      </c>
      <c r="D729" s="179">
        <v>15889209618</v>
      </c>
      <c r="E729" s="179">
        <v>9425728120</v>
      </c>
      <c r="F729" s="179">
        <v>20847054826</v>
      </c>
      <c r="G729" s="179">
        <v>15006360763</v>
      </c>
      <c r="H729" s="179">
        <v>15789048200</v>
      </c>
      <c r="I729" s="179">
        <v>21614170719</v>
      </c>
      <c r="J729" s="179">
        <v>10020411270</v>
      </c>
      <c r="K729" s="179">
        <v>10656454717</v>
      </c>
      <c r="L729" s="179">
        <f>VLOOKUP(A729,Sheet1!$A$1:$E$2000,5,FALSE)</f>
        <v>20386425047</v>
      </c>
      <c r="M729" s="21">
        <f t="shared" si="89"/>
        <v>-6.3037382228586566E-3</v>
      </c>
      <c r="N729" s="21">
        <f t="shared" si="90"/>
        <v>1.2931035612132635</v>
      </c>
      <c r="O729" s="21">
        <f t="shared" si="91"/>
        <v>-0.51933683900985583</v>
      </c>
      <c r="P729" s="21">
        <f t="shared" si="92"/>
        <v>-0.28987081642907186</v>
      </c>
      <c r="Q729" s="21">
        <f t="shared" si="93"/>
        <v>0.29117504670104183</v>
      </c>
      <c r="R729" s="23">
        <f t="shared" si="94"/>
        <v>-0.20485414480270006</v>
      </c>
      <c r="S729" s="23">
        <f t="shared" si="95"/>
        <v>2.6352013932196217E-2</v>
      </c>
      <c r="T729" s="11">
        <f t="shared" si="96"/>
        <v>62677461753</v>
      </c>
    </row>
    <row r="730" spans="1:20">
      <c r="A730" s="154" t="s">
        <v>708</v>
      </c>
      <c r="B730" s="154" t="s">
        <v>2420</v>
      </c>
      <c r="C730" s="154" t="s">
        <v>2058</v>
      </c>
      <c r="D730" s="179">
        <v>19333110634</v>
      </c>
      <c r="E730" s="179">
        <v>20053017942</v>
      </c>
      <c r="F730" s="179">
        <v>20248907681</v>
      </c>
      <c r="G730" s="179">
        <v>15835804908</v>
      </c>
      <c r="H730" s="179">
        <v>20978632945</v>
      </c>
      <c r="I730" s="179">
        <v>22305042612</v>
      </c>
      <c r="J730" s="179">
        <v>21593228196</v>
      </c>
      <c r="K730" s="179">
        <v>18815700346</v>
      </c>
      <c r="L730" s="179">
        <f>VLOOKUP(A730,Sheet1!$A$1:$E$2000,5,FALSE)</f>
        <v>21099749438</v>
      </c>
      <c r="M730" s="21">
        <f t="shared" si="89"/>
        <v>8.5114203407397726E-2</v>
      </c>
      <c r="N730" s="21">
        <f t="shared" si="90"/>
        <v>0.11230352840223874</v>
      </c>
      <c r="O730" s="21">
        <f t="shared" si="91"/>
        <v>6.6389779447777617E-2</v>
      </c>
      <c r="P730" s="21">
        <f t="shared" si="92"/>
        <v>0.18817454845598683</v>
      </c>
      <c r="Q730" s="21">
        <f t="shared" si="93"/>
        <v>5.7733262847742724E-3</v>
      </c>
      <c r="R730" s="23">
        <f t="shared" si="94"/>
        <v>7.7901714391269639E-2</v>
      </c>
      <c r="S730" s="23">
        <f t="shared" si="95"/>
        <v>8.6847418811240251E-2</v>
      </c>
      <c r="T730" s="11">
        <f t="shared" si="96"/>
        <v>83813720592</v>
      </c>
    </row>
    <row r="731" spans="1:20">
      <c r="A731" s="154" t="s">
        <v>709</v>
      </c>
      <c r="B731" s="154" t="s">
        <v>2421</v>
      </c>
      <c r="C731" s="154" t="s">
        <v>2058</v>
      </c>
      <c r="D731" s="179">
        <v>-21265001902</v>
      </c>
      <c r="E731" s="179">
        <v>-3122797345</v>
      </c>
      <c r="F731" s="179">
        <v>-8750449605</v>
      </c>
      <c r="G731" s="179">
        <v>1704523367</v>
      </c>
      <c r="H731" s="179">
        <v>2934536925</v>
      </c>
      <c r="I731" s="179">
        <v>25655412467</v>
      </c>
      <c r="J731" s="179">
        <v>10416496956</v>
      </c>
      <c r="K731" s="179">
        <v>6336237821</v>
      </c>
      <c r="L731" s="179">
        <f>VLOOKUP(A731,Sheet1!$A$1:$E$2000,5,FALSE)</f>
        <v>12167205183</v>
      </c>
      <c r="M731" s="21">
        <f t="shared" si="89"/>
        <v>1.137998432284363</v>
      </c>
      <c r="N731" s="21">
        <f t="shared" si="90"/>
        <v>9.2155226973270015</v>
      </c>
      <c r="O731" s="21">
        <f t="shared" si="91"/>
        <v>2.1903956283626869</v>
      </c>
      <c r="P731" s="21">
        <f t="shared" si="92"/>
        <v>2.7173076906255167</v>
      </c>
      <c r="Q731" s="21">
        <f t="shared" si="93"/>
        <v>3.1462096044335852</v>
      </c>
      <c r="R731" s="23">
        <f t="shared" si="94"/>
        <v>8.0341039873204529</v>
      </c>
      <c r="S731" s="23">
        <f t="shared" si="95"/>
        <v>-8.5440896132597413</v>
      </c>
      <c r="T731" s="11">
        <f t="shared" si="96"/>
        <v>54575352427</v>
      </c>
    </row>
    <row r="732" spans="1:20">
      <c r="A732" s="154" t="s">
        <v>710</v>
      </c>
      <c r="B732" s="154" t="s">
        <v>2422</v>
      </c>
      <c r="C732" s="154" t="s">
        <v>2058</v>
      </c>
      <c r="D732" s="179">
        <v>8270091683</v>
      </c>
      <c r="E732" s="179">
        <v>3486538319</v>
      </c>
      <c r="F732" s="179">
        <v>3898204460</v>
      </c>
      <c r="G732" s="179">
        <v>29766421602</v>
      </c>
      <c r="H732" s="179">
        <v>9156264584</v>
      </c>
      <c r="I732" s="179">
        <v>6073781176</v>
      </c>
      <c r="J732" s="179">
        <v>11947187997</v>
      </c>
      <c r="K732" s="179">
        <v>7566030303</v>
      </c>
      <c r="L732" s="179">
        <f>VLOOKUP(A732,Sheet1!$A$1:$E$2000,5,FALSE)</f>
        <v>0</v>
      </c>
      <c r="M732" s="21">
        <f t="shared" si="89"/>
        <v>0.10715393915421965</v>
      </c>
      <c r="N732" s="21">
        <f t="shared" si="90"/>
        <v>0.74206637652617746</v>
      </c>
      <c r="O732" s="21">
        <f t="shared" si="91"/>
        <v>2.0647925524665784</v>
      </c>
      <c r="P732" s="21">
        <f t="shared" si="92"/>
        <v>-0.74581995766358289</v>
      </c>
      <c r="Q732" s="21">
        <f t="shared" si="93"/>
        <v>-1</v>
      </c>
      <c r="R732" s="23">
        <f t="shared" si="94"/>
        <v>-0.54430610840592653</v>
      </c>
      <c r="S732" s="23">
        <f t="shared" si="95"/>
        <v>-0.44745367972514472</v>
      </c>
      <c r="T732" s="11">
        <f t="shared" si="96"/>
        <v>25586999476</v>
      </c>
    </row>
    <row r="733" spans="1:20">
      <c r="A733" s="154" t="s">
        <v>942</v>
      </c>
      <c r="B733" s="154" t="s">
        <v>2423</v>
      </c>
      <c r="C733" s="154" t="s">
        <v>4171</v>
      </c>
      <c r="D733" s="179"/>
      <c r="E733" s="179"/>
      <c r="F733" s="179"/>
      <c r="G733" s="179"/>
      <c r="H733" s="179"/>
      <c r="I733" s="179"/>
      <c r="J733" s="179"/>
      <c r="K733" s="179"/>
      <c r="L733" s="179">
        <f>VLOOKUP(A733,Sheet1!$A$1:$E$2000,5,FALSE)</f>
        <v>0</v>
      </c>
      <c r="M733" s="21" t="e">
        <f t="shared" si="89"/>
        <v>#DIV/0!</v>
      </c>
      <c r="N733" s="21" t="e">
        <f t="shared" si="90"/>
        <v>#DIV/0!</v>
      </c>
      <c r="O733" s="21" t="e">
        <f t="shared" si="91"/>
        <v>#DIV/0!</v>
      </c>
      <c r="P733" s="21" t="e">
        <f t="shared" si="92"/>
        <v>#DIV/0!</v>
      </c>
      <c r="Q733" s="21" t="e">
        <f t="shared" si="93"/>
        <v>#DIV/0!</v>
      </c>
      <c r="R733" s="23" t="e">
        <f t="shared" si="94"/>
        <v>#DIV/0!</v>
      </c>
      <c r="S733" s="23" t="e">
        <f t="shared" si="95"/>
        <v>#DIV/0!</v>
      </c>
      <c r="T733" s="11">
        <f t="shared" si="96"/>
        <v>0</v>
      </c>
    </row>
    <row r="734" spans="1:20">
      <c r="A734" s="154" t="s">
        <v>3984</v>
      </c>
      <c r="B734" s="154" t="s">
        <v>3996</v>
      </c>
      <c r="C734" s="154" t="s">
        <v>4171</v>
      </c>
      <c r="D734" s="179">
        <v>777949955</v>
      </c>
      <c r="E734" s="179">
        <v>5651118577</v>
      </c>
      <c r="F734" s="179">
        <v>5117950076</v>
      </c>
      <c r="G734" s="179">
        <v>6296132203</v>
      </c>
      <c r="H734" s="179">
        <v>13208997589</v>
      </c>
      <c r="I734" s="179">
        <v>-1949601879</v>
      </c>
      <c r="J734" s="179">
        <v>63990229</v>
      </c>
      <c r="K734" s="179">
        <v>-13604454644</v>
      </c>
      <c r="L734" s="179">
        <f>VLOOKUP(A734,Sheet1!$A$1:$E$2000,5,FALSE)</f>
        <v>2479394402</v>
      </c>
      <c r="M734" s="21">
        <f t="shared" si="89"/>
        <v>15.979238194055812</v>
      </c>
      <c r="N734" s="21">
        <f t="shared" si="90"/>
        <v>-1.344993978171837</v>
      </c>
      <c r="O734" s="21">
        <f t="shared" si="91"/>
        <v>-0.98749690246099231</v>
      </c>
      <c r="P734" s="21">
        <f t="shared" si="92"/>
        <v>-3.1607638158420035</v>
      </c>
      <c r="Q734" s="21">
        <f t="shared" si="93"/>
        <v>-0.81229503712948248</v>
      </c>
      <c r="R734" s="23">
        <f t="shared" si="94"/>
        <v>-1.4492155356802012</v>
      </c>
      <c r="S734" s="23">
        <f t="shared" si="95"/>
        <v>-1.4297610691703979</v>
      </c>
      <c r="T734" s="11">
        <f t="shared" si="96"/>
        <v>-13010671892</v>
      </c>
    </row>
    <row r="735" spans="1:20">
      <c r="A735" s="154" t="s">
        <v>4244</v>
      </c>
      <c r="B735" s="154" t="s">
        <v>4245</v>
      </c>
      <c r="C735" s="154" t="s">
        <v>4171</v>
      </c>
      <c r="D735" s="179"/>
      <c r="E735" s="179"/>
      <c r="F735" s="179">
        <v>4935815199</v>
      </c>
      <c r="G735" s="179">
        <v>17775901978</v>
      </c>
      <c r="H735" s="179"/>
      <c r="I735" s="179"/>
      <c r="J735" s="179">
        <v>10390580797</v>
      </c>
      <c r="K735" s="179">
        <v>19839408763</v>
      </c>
      <c r="L735" s="179">
        <f>VLOOKUP(A735,Sheet1!$A$1:$E$2000,5,FALSE)</f>
        <v>8512958639</v>
      </c>
      <c r="M735" s="21" t="e">
        <f t="shared" si="89"/>
        <v>#DIV/0!</v>
      </c>
      <c r="N735" s="21" t="e">
        <f t="shared" si="90"/>
        <v>#DIV/0!</v>
      </c>
      <c r="O735" s="21">
        <f t="shared" si="91"/>
        <v>1.1051397546458261</v>
      </c>
      <c r="P735" s="21">
        <f t="shared" si="92"/>
        <v>0.11608450516625593</v>
      </c>
      <c r="Q735" s="21" t="e">
        <f t="shared" si="93"/>
        <v>#DIV/0!</v>
      </c>
      <c r="R735" s="23">
        <f t="shared" si="94"/>
        <v>0.70585728490114863</v>
      </c>
      <c r="S735" s="23">
        <f t="shared" si="95"/>
        <v>0.70585728490114863</v>
      </c>
      <c r="T735" s="11">
        <f t="shared" si="96"/>
        <v>38742948199</v>
      </c>
    </row>
    <row r="736" spans="1:20">
      <c r="A736" s="154" t="s">
        <v>2425</v>
      </c>
      <c r="B736" s="154" t="s">
        <v>2426</v>
      </c>
      <c r="C736" s="154" t="s">
        <v>4171</v>
      </c>
      <c r="D736" s="179">
        <v>37027086088</v>
      </c>
      <c r="E736" s="179">
        <v>19466445018</v>
      </c>
      <c r="F736" s="179">
        <v>16014315894</v>
      </c>
      <c r="G736" s="179">
        <v>1153562934</v>
      </c>
      <c r="H736" s="179">
        <v>29057934282</v>
      </c>
      <c r="I736" s="179">
        <v>19270968718</v>
      </c>
      <c r="J736" s="179">
        <v>112147914594</v>
      </c>
      <c r="K736" s="179">
        <v>-2347586639</v>
      </c>
      <c r="L736" s="179">
        <f>VLOOKUP(A736,Sheet1!$A$1:$E$2000,5,FALSE)</f>
        <v>10154207440</v>
      </c>
      <c r="M736" s="21">
        <f t="shared" si="89"/>
        <v>-0.21522492445287772</v>
      </c>
      <c r="N736" s="21">
        <f t="shared" si="90"/>
        <v>-1.0041705088897809E-2</v>
      </c>
      <c r="O736" s="21">
        <f t="shared" si="91"/>
        <v>6.0029787932444787</v>
      </c>
      <c r="P736" s="21">
        <f t="shared" si="92"/>
        <v>-3.0350746108491036</v>
      </c>
      <c r="Q736" s="21">
        <f t="shared" si="93"/>
        <v>-0.65055301793114573</v>
      </c>
      <c r="R736" s="23">
        <f t="shared" si="94"/>
        <v>1.5949686403471899</v>
      </c>
      <c r="S736" s="23">
        <f t="shared" si="95"/>
        <v>1.1193593899865948</v>
      </c>
      <c r="T736" s="11">
        <f t="shared" si="96"/>
        <v>139225504113</v>
      </c>
    </row>
    <row r="737" spans="1:20">
      <c r="A737" s="154" t="s">
        <v>3504</v>
      </c>
      <c r="B737" s="154" t="s">
        <v>3505</v>
      </c>
      <c r="C737" s="154" t="s">
        <v>4171</v>
      </c>
      <c r="D737" s="179">
        <v>153760000000</v>
      </c>
      <c r="E737" s="179">
        <v>265334000000</v>
      </c>
      <c r="F737" s="179">
        <v>-284743000000</v>
      </c>
      <c r="G737" s="179">
        <v>405052000000</v>
      </c>
      <c r="H737" s="179">
        <v>332530000000</v>
      </c>
      <c r="I737" s="179">
        <v>818392000000</v>
      </c>
      <c r="J737" s="179">
        <v>510799000000</v>
      </c>
      <c r="K737" s="179">
        <v>962833000000</v>
      </c>
      <c r="L737" s="179">
        <f>VLOOKUP(A737,Sheet1!$A$1:$E$2000,5,FALSE)</f>
        <v>1199568000000</v>
      </c>
      <c r="M737" s="21">
        <f t="shared" si="89"/>
        <v>1.1626560874089491</v>
      </c>
      <c r="N737" s="21">
        <f t="shared" si="90"/>
        <v>2.0843842100899246</v>
      </c>
      <c r="O737" s="21">
        <f t="shared" si="91"/>
        <v>2.7938948455273702</v>
      </c>
      <c r="P737" s="21">
        <f t="shared" si="92"/>
        <v>1.3770602293038918</v>
      </c>
      <c r="Q737" s="21">
        <f t="shared" si="93"/>
        <v>2.6073978287673292</v>
      </c>
      <c r="R737" s="23">
        <f t="shared" si="94"/>
        <v>4.9032018001983042</v>
      </c>
      <c r="S737" s="23">
        <f t="shared" si="95"/>
        <v>3.8617700748983879</v>
      </c>
      <c r="T737" s="11">
        <f t="shared" si="96"/>
        <v>3491592000000</v>
      </c>
    </row>
    <row r="738" spans="1:20">
      <c r="A738" s="154" t="s">
        <v>773</v>
      </c>
      <c r="B738" s="154" t="s">
        <v>2427</v>
      </c>
      <c r="C738" s="154" t="s">
        <v>4171</v>
      </c>
      <c r="D738" s="179">
        <v>301520567</v>
      </c>
      <c r="E738" s="179">
        <v>651821057</v>
      </c>
      <c r="F738" s="179">
        <v>8900471488</v>
      </c>
      <c r="G738" s="179">
        <v>-2826948220</v>
      </c>
      <c r="H738" s="179">
        <v>5543242381</v>
      </c>
      <c r="I738" s="179">
        <v>2118367702</v>
      </c>
      <c r="J738" s="179">
        <v>3999630716</v>
      </c>
      <c r="K738" s="179">
        <v>87011171888</v>
      </c>
      <c r="L738" s="179">
        <f>VLOOKUP(A738,Sheet1!$A$1:$E$2000,5,FALSE)</f>
        <v>7659053131</v>
      </c>
      <c r="M738" s="21">
        <f t="shared" si="89"/>
        <v>17.384292773633582</v>
      </c>
      <c r="N738" s="21">
        <f t="shared" si="90"/>
        <v>2.2499221669053875</v>
      </c>
      <c r="O738" s="21">
        <f t="shared" si="91"/>
        <v>-0.55062709639680607</v>
      </c>
      <c r="P738" s="21">
        <f t="shared" si="92"/>
        <v>31.779188409754461</v>
      </c>
      <c r="Q738" s="21">
        <f t="shared" si="93"/>
        <v>0.38169190603177416</v>
      </c>
      <c r="R738" s="23">
        <f t="shared" si="94"/>
        <v>7.4937459114098379</v>
      </c>
      <c r="S738" s="23">
        <f t="shared" si="95"/>
        <v>7.2151453832664458</v>
      </c>
      <c r="T738" s="11">
        <f t="shared" si="96"/>
        <v>100788223437</v>
      </c>
    </row>
    <row r="739" spans="1:20">
      <c r="A739" s="154" t="s">
        <v>801</v>
      </c>
      <c r="B739" s="154" t="s">
        <v>2428</v>
      </c>
      <c r="C739" s="154" t="s">
        <v>4171</v>
      </c>
      <c r="D739" s="179">
        <v>69177795528</v>
      </c>
      <c r="E739" s="179">
        <v>76939946675</v>
      </c>
      <c r="F739" s="179">
        <v>-16076111516</v>
      </c>
      <c r="G739" s="179">
        <v>74675516291</v>
      </c>
      <c r="H739" s="179">
        <v>80890297733</v>
      </c>
      <c r="I739" s="179">
        <v>65322874744</v>
      </c>
      <c r="J739" s="179">
        <v>54008286014</v>
      </c>
      <c r="K739" s="179">
        <v>54086515062</v>
      </c>
      <c r="L739" s="179">
        <f>VLOOKUP(A739,Sheet1!$A$1:$E$2000,5,FALSE)</f>
        <v>94863977987</v>
      </c>
      <c r="M739" s="21">
        <f t="shared" si="89"/>
        <v>0.1693101394111253</v>
      </c>
      <c r="N739" s="21">
        <f t="shared" si="90"/>
        <v>-0.15098882223133539</v>
      </c>
      <c r="O739" s="21">
        <f t="shared" si="91"/>
        <v>4.3595366616017444</v>
      </c>
      <c r="P739" s="21">
        <f t="shared" si="92"/>
        <v>-0.27571287420052848</v>
      </c>
      <c r="Q739" s="21">
        <f t="shared" si="93"/>
        <v>0.17274853283546882</v>
      </c>
      <c r="R739" s="23">
        <f t="shared" si="94"/>
        <v>0.45500904664528857</v>
      </c>
      <c r="S739" s="23">
        <f t="shared" si="95"/>
        <v>0.23957902634752704</v>
      </c>
      <c r="T739" s="11">
        <f t="shared" si="96"/>
        <v>268281653807</v>
      </c>
    </row>
    <row r="740" spans="1:20">
      <c r="A740" s="154" t="s">
        <v>3943</v>
      </c>
      <c r="B740" s="154" t="s">
        <v>3944</v>
      </c>
      <c r="C740" s="154" t="s">
        <v>4171</v>
      </c>
      <c r="D740" s="179">
        <v>16678218040</v>
      </c>
      <c r="E740" s="179">
        <v>39802710428</v>
      </c>
      <c r="F740" s="179">
        <v>26941718008</v>
      </c>
      <c r="G740" s="179">
        <v>19780407759</v>
      </c>
      <c r="H740" s="179">
        <v>25921719245</v>
      </c>
      <c r="I740" s="179">
        <v>33021386754</v>
      </c>
      <c r="J740" s="179">
        <v>46471735359</v>
      </c>
      <c r="K740" s="179">
        <v>67756670998</v>
      </c>
      <c r="L740" s="179">
        <f>VLOOKUP(A740,Sheet1!$A$1:$E$2000,5,FALSE)</f>
        <v>21414821344</v>
      </c>
      <c r="M740" s="21">
        <f t="shared" si="89"/>
        <v>0.55422594804978342</v>
      </c>
      <c r="N740" s="21">
        <f t="shared" si="90"/>
        <v>-0.17037341429968408</v>
      </c>
      <c r="O740" s="21">
        <f t="shared" si="91"/>
        <v>0.72489873679179662</v>
      </c>
      <c r="P740" s="21">
        <f t="shared" si="92"/>
        <v>2.4254435916353145</v>
      </c>
      <c r="Q740" s="21">
        <f t="shared" si="93"/>
        <v>-0.17386570151473763</v>
      </c>
      <c r="R740" s="23">
        <f t="shared" si="94"/>
        <v>0.86723634574399477</v>
      </c>
      <c r="S740" s="23">
        <f t="shared" si="95"/>
        <v>0.49995358946319368</v>
      </c>
      <c r="T740" s="11">
        <f t="shared" si="96"/>
        <v>168664614455</v>
      </c>
    </row>
    <row r="741" spans="1:20">
      <c r="A741" s="154" t="s">
        <v>967</v>
      </c>
      <c r="B741" s="154" t="s">
        <v>2431</v>
      </c>
      <c r="C741" s="154" t="s">
        <v>4171</v>
      </c>
      <c r="D741" s="179"/>
      <c r="E741" s="179"/>
      <c r="F741" s="179"/>
      <c r="G741" s="179"/>
      <c r="H741" s="179"/>
      <c r="I741" s="179"/>
      <c r="J741" s="179"/>
      <c r="K741" s="179"/>
      <c r="L741" s="179">
        <f>VLOOKUP(A741,Sheet1!$A$1:$E$2000,5,FALSE)</f>
        <v>0</v>
      </c>
      <c r="M741" s="21" t="e">
        <f t="shared" si="89"/>
        <v>#DIV/0!</v>
      </c>
      <c r="N741" s="21" t="e">
        <f t="shared" si="90"/>
        <v>#DIV/0!</v>
      </c>
      <c r="O741" s="21" t="e">
        <f t="shared" si="91"/>
        <v>#DIV/0!</v>
      </c>
      <c r="P741" s="21" t="e">
        <f t="shared" si="92"/>
        <v>#DIV/0!</v>
      </c>
      <c r="Q741" s="21" t="e">
        <f t="shared" si="93"/>
        <v>#DIV/0!</v>
      </c>
      <c r="R741" s="23" t="e">
        <f t="shared" si="94"/>
        <v>#DIV/0!</v>
      </c>
      <c r="S741" s="23" t="e">
        <f t="shared" si="95"/>
        <v>#DIV/0!</v>
      </c>
      <c r="T741" s="11">
        <f t="shared" si="96"/>
        <v>0</v>
      </c>
    </row>
    <row r="742" spans="1:20">
      <c r="A742" s="154" t="s">
        <v>357</v>
      </c>
      <c r="B742" s="154" t="s">
        <v>2060</v>
      </c>
      <c r="C742" s="154" t="s">
        <v>4171</v>
      </c>
      <c r="D742" s="179">
        <v>-2673269039</v>
      </c>
      <c r="E742" s="179">
        <v>-2495453300</v>
      </c>
      <c r="F742" s="179">
        <v>-2495261230</v>
      </c>
      <c r="G742" s="179"/>
      <c r="H742" s="179">
        <v>-2410692851</v>
      </c>
      <c r="I742" s="179">
        <v>-2421422279</v>
      </c>
      <c r="J742" s="179"/>
      <c r="K742" s="179">
        <v>-7275059888</v>
      </c>
      <c r="L742" s="179">
        <f>VLOOKUP(A742,Sheet1!$A$1:$E$2000,5,FALSE)</f>
        <v>0</v>
      </c>
      <c r="M742" s="21">
        <f t="shared" si="89"/>
        <v>9.822288148678926E-2</v>
      </c>
      <c r="N742" s="21">
        <f t="shared" si="90"/>
        <v>2.966636201927722E-2</v>
      </c>
      <c r="O742" s="21">
        <f t="shared" si="91"/>
        <v>1</v>
      </c>
      <c r="P742" s="21" t="e">
        <f t="shared" si="92"/>
        <v>#DIV/0!</v>
      </c>
      <c r="Q742" s="21">
        <f t="shared" si="93"/>
        <v>1</v>
      </c>
      <c r="R742" s="23">
        <f t="shared" si="94"/>
        <v>-0.48290419516464284</v>
      </c>
      <c r="S742" s="23">
        <f t="shared" si="95"/>
        <v>0.31008626709180187</v>
      </c>
      <c r="T742" s="11">
        <f t="shared" si="96"/>
        <v>-9696482167</v>
      </c>
    </row>
    <row r="743" spans="1:20">
      <c r="A743" s="154" t="s">
        <v>968</v>
      </c>
      <c r="B743" s="154" t="s">
        <v>2432</v>
      </c>
      <c r="C743" s="154" t="s">
        <v>4171</v>
      </c>
      <c r="D743" s="179"/>
      <c r="E743" s="179"/>
      <c r="F743" s="179"/>
      <c r="G743" s="179"/>
      <c r="H743" s="179"/>
      <c r="I743" s="179"/>
      <c r="J743" s="179"/>
      <c r="K743" s="179"/>
      <c r="L743" s="179">
        <f>VLOOKUP(A743,Sheet1!$A$1:$E$2000,5,FALSE)</f>
        <v>0</v>
      </c>
      <c r="M743" s="21" t="e">
        <f t="shared" si="89"/>
        <v>#DIV/0!</v>
      </c>
      <c r="N743" s="21" t="e">
        <f t="shared" si="90"/>
        <v>#DIV/0!</v>
      </c>
      <c r="O743" s="21" t="e">
        <f t="shared" si="91"/>
        <v>#DIV/0!</v>
      </c>
      <c r="P743" s="21" t="e">
        <f t="shared" si="92"/>
        <v>#DIV/0!</v>
      </c>
      <c r="Q743" s="21" t="e">
        <f t="shared" si="93"/>
        <v>#DIV/0!</v>
      </c>
      <c r="R743" s="23" t="e">
        <f t="shared" si="94"/>
        <v>#DIV/0!</v>
      </c>
      <c r="S743" s="23" t="e">
        <f t="shared" si="95"/>
        <v>#DIV/0!</v>
      </c>
      <c r="T743" s="11">
        <f t="shared" si="96"/>
        <v>0</v>
      </c>
    </row>
    <row r="744" spans="1:20">
      <c r="A744" s="154" t="s">
        <v>811</v>
      </c>
      <c r="B744" s="154" t="s">
        <v>2433</v>
      </c>
      <c r="C744" s="154" t="s">
        <v>4171</v>
      </c>
      <c r="D744" s="179">
        <v>2593721172259</v>
      </c>
      <c r="E744" s="179">
        <v>2897930952236</v>
      </c>
      <c r="F744" s="179">
        <v>1977804578031</v>
      </c>
      <c r="G744" s="179">
        <v>2951451532514</v>
      </c>
      <c r="H744" s="179">
        <v>2713170865774</v>
      </c>
      <c r="I744" s="179">
        <v>2211715333000</v>
      </c>
      <c r="J744" s="179">
        <v>2766999404771</v>
      </c>
      <c r="K744" s="179">
        <v>3123037667299</v>
      </c>
      <c r="L744" s="179">
        <f>VLOOKUP(A744,Sheet1!$A$1:$E$2000,5,FALSE)</f>
        <v>2574526807797</v>
      </c>
      <c r="M744" s="21">
        <f t="shared" si="89"/>
        <v>4.6053405737119135E-2</v>
      </c>
      <c r="N744" s="21">
        <f t="shared" si="90"/>
        <v>-0.23679502049782322</v>
      </c>
      <c r="O744" s="21">
        <f t="shared" si="91"/>
        <v>0.39902568509861658</v>
      </c>
      <c r="P744" s="21">
        <f t="shared" si="92"/>
        <v>5.8136185837632789E-2</v>
      </c>
      <c r="Q744" s="21">
        <f t="shared" si="93"/>
        <v>-5.1100378426571488E-2</v>
      </c>
      <c r="R744" s="23">
        <f t="shared" si="94"/>
        <v>0.1075753691982262</v>
      </c>
      <c r="S744" s="23">
        <f t="shared" si="95"/>
        <v>1.2895319611848644E-2</v>
      </c>
      <c r="T744" s="11">
        <f t="shared" si="96"/>
        <v>10676279212867</v>
      </c>
    </row>
    <row r="745" spans="1:20">
      <c r="A745" s="154" t="s">
        <v>971</v>
      </c>
      <c r="B745" s="154" t="s">
        <v>3780</v>
      </c>
      <c r="C745" s="154" t="s">
        <v>4171</v>
      </c>
      <c r="D745" s="179"/>
      <c r="E745" s="179"/>
      <c r="F745" s="179"/>
      <c r="G745" s="179"/>
      <c r="H745" s="179"/>
      <c r="I745" s="179"/>
      <c r="J745" s="179"/>
      <c r="K745" s="179"/>
      <c r="L745" s="179">
        <f>VLOOKUP(A745,Sheet1!$A$1:$E$2000,5,FALSE)</f>
        <v>0</v>
      </c>
      <c r="M745" s="21" t="e">
        <f t="shared" si="89"/>
        <v>#DIV/0!</v>
      </c>
      <c r="N745" s="21" t="e">
        <f t="shared" si="90"/>
        <v>#DIV/0!</v>
      </c>
      <c r="O745" s="21" t="e">
        <f t="shared" si="91"/>
        <v>#DIV/0!</v>
      </c>
      <c r="P745" s="21" t="e">
        <f t="shared" si="92"/>
        <v>#DIV/0!</v>
      </c>
      <c r="Q745" s="21" t="e">
        <f t="shared" si="93"/>
        <v>#DIV/0!</v>
      </c>
      <c r="R745" s="23" t="e">
        <f t="shared" si="94"/>
        <v>#DIV/0!</v>
      </c>
      <c r="S745" s="23" t="e">
        <f t="shared" si="95"/>
        <v>#DIV/0!</v>
      </c>
      <c r="T745" s="11">
        <f t="shared" si="96"/>
        <v>0</v>
      </c>
    </row>
    <row r="746" spans="1:20">
      <c r="A746" s="154" t="s">
        <v>5</v>
      </c>
      <c r="B746" s="154" t="s">
        <v>2443</v>
      </c>
      <c r="C746" s="154" t="s">
        <v>4171</v>
      </c>
      <c r="D746" s="179">
        <v>-5942835798</v>
      </c>
      <c r="E746" s="179">
        <v>-731706621</v>
      </c>
      <c r="F746" s="179">
        <v>2384702424</v>
      </c>
      <c r="G746" s="179">
        <v>800130397</v>
      </c>
      <c r="H746" s="179">
        <v>-9325153740</v>
      </c>
      <c r="I746" s="179">
        <v>1021548389</v>
      </c>
      <c r="J746" s="179">
        <v>2844172676</v>
      </c>
      <c r="K746" s="179">
        <v>2947592485</v>
      </c>
      <c r="L746" s="179">
        <f>VLOOKUP(A746,Sheet1!$A$1:$E$2000,5,FALSE)</f>
        <v>-11558839753</v>
      </c>
      <c r="M746" s="21">
        <f t="shared" si="89"/>
        <v>-0.56914208249507481</v>
      </c>
      <c r="N746" s="21">
        <f t="shared" si="90"/>
        <v>2.3961174597598727</v>
      </c>
      <c r="O746" s="21">
        <f t="shared" si="91"/>
        <v>0.19267404074228425</v>
      </c>
      <c r="P746" s="21">
        <f t="shared" si="92"/>
        <v>2.6838901459707949</v>
      </c>
      <c r="Q746" s="21">
        <f t="shared" si="93"/>
        <v>-0.23953342489343238</v>
      </c>
      <c r="R746" s="23">
        <f t="shared" si="94"/>
        <v>6.0786126966925064E-2</v>
      </c>
      <c r="S746" s="23">
        <f t="shared" si="95"/>
        <v>-0.30944307551479922</v>
      </c>
      <c r="T746" s="11">
        <f t="shared" si="96"/>
        <v>-4745526203</v>
      </c>
    </row>
    <row r="747" spans="1:20">
      <c r="A747" s="154" t="s">
        <v>6</v>
      </c>
      <c r="B747" s="154" t="s">
        <v>1651</v>
      </c>
      <c r="C747" s="154" t="s">
        <v>4171</v>
      </c>
      <c r="D747" s="179">
        <v>-14938472161</v>
      </c>
      <c r="E747" s="179">
        <v>-83380497601</v>
      </c>
      <c r="F747" s="179">
        <v>-13269657825</v>
      </c>
      <c r="G747" s="179">
        <v>-148205992444</v>
      </c>
      <c r="H747" s="179">
        <v>-18853222813</v>
      </c>
      <c r="I747" s="179">
        <v>-52666842684</v>
      </c>
      <c r="J747" s="179">
        <v>-8117577331</v>
      </c>
      <c r="K747" s="179">
        <v>-19481722269</v>
      </c>
      <c r="L747" s="179">
        <f>VLOOKUP(A747,Sheet1!$A$1:$E$2000,5,FALSE)</f>
        <v>-12851864519</v>
      </c>
      <c r="M747" s="21">
        <f t="shared" si="89"/>
        <v>-0.26205830220176557</v>
      </c>
      <c r="N747" s="21">
        <f t="shared" si="90"/>
        <v>0.36835538046287269</v>
      </c>
      <c r="O747" s="21">
        <f t="shared" si="91"/>
        <v>0.38826023714744884</v>
      </c>
      <c r="P747" s="21">
        <f t="shared" si="92"/>
        <v>0.86854969932230497</v>
      </c>
      <c r="Q747" s="21">
        <f t="shared" si="93"/>
        <v>0.31832002164965872</v>
      </c>
      <c r="R747" s="23">
        <f t="shared" si="94"/>
        <v>0.77568115727864695</v>
      </c>
      <c r="S747" s="23">
        <f t="shared" si="95"/>
        <v>-0.64689155124891107</v>
      </c>
      <c r="T747" s="11">
        <f t="shared" si="96"/>
        <v>-93118006803</v>
      </c>
    </row>
    <row r="748" spans="1:20">
      <c r="A748" s="154" t="s">
        <v>972</v>
      </c>
      <c r="B748" s="154" t="s">
        <v>2444</v>
      </c>
      <c r="C748" s="154" t="s">
        <v>4171</v>
      </c>
      <c r="D748" s="179">
        <v>9960671302</v>
      </c>
      <c r="E748" s="179">
        <v>11930938921</v>
      </c>
      <c r="F748" s="179">
        <v>12569374747</v>
      </c>
      <c r="G748" s="179">
        <v>14428753740</v>
      </c>
      <c r="H748" s="179">
        <v>13091807993</v>
      </c>
      <c r="I748" s="179">
        <v>11358663732</v>
      </c>
      <c r="J748" s="179">
        <v>12829256120</v>
      </c>
      <c r="K748" s="179">
        <v>14761709768</v>
      </c>
      <c r="L748" s="179">
        <f>VLOOKUP(A748,Sheet1!$A$1:$E$2000,5,FALSE)</f>
        <v>13500759660</v>
      </c>
      <c r="M748" s="21">
        <f t="shared" si="89"/>
        <v>0.31434996659023373</v>
      </c>
      <c r="N748" s="21">
        <f t="shared" si="90"/>
        <v>-4.7965645687173993E-2</v>
      </c>
      <c r="O748" s="21">
        <f t="shared" si="91"/>
        <v>2.0675759791633809E-2</v>
      </c>
      <c r="P748" s="21">
        <f t="shared" si="92"/>
        <v>2.3075868782552248E-2</v>
      </c>
      <c r="Q748" s="21">
        <f t="shared" si="93"/>
        <v>3.1237218512420936E-2</v>
      </c>
      <c r="R748" s="23">
        <f t="shared" si="94"/>
        <v>2.4988542161940588E-2</v>
      </c>
      <c r="S748" s="23">
        <f t="shared" si="95"/>
        <v>8.2565676892039086E-3</v>
      </c>
      <c r="T748" s="11">
        <f t="shared" si="96"/>
        <v>52450389280</v>
      </c>
    </row>
    <row r="749" spans="1:20">
      <c r="A749" s="154" t="s">
        <v>973</v>
      </c>
      <c r="B749" s="154" t="s">
        <v>2445</v>
      </c>
      <c r="C749" s="154" t="s">
        <v>4171</v>
      </c>
      <c r="D749" s="179"/>
      <c r="E749" s="179"/>
      <c r="F749" s="179"/>
      <c r="G749" s="179"/>
      <c r="H749" s="179"/>
      <c r="I749" s="179"/>
      <c r="J749" s="179"/>
      <c r="K749" s="179"/>
      <c r="L749" s="179">
        <f>VLOOKUP(A749,Sheet1!$A$1:$E$2000,5,FALSE)</f>
        <v>0</v>
      </c>
      <c r="M749" s="21" t="e">
        <f t="shared" si="89"/>
        <v>#DIV/0!</v>
      </c>
      <c r="N749" s="21" t="e">
        <f t="shared" si="90"/>
        <v>#DIV/0!</v>
      </c>
      <c r="O749" s="21" t="e">
        <f t="shared" si="91"/>
        <v>#DIV/0!</v>
      </c>
      <c r="P749" s="21" t="e">
        <f t="shared" si="92"/>
        <v>#DIV/0!</v>
      </c>
      <c r="Q749" s="21" t="e">
        <f t="shared" si="93"/>
        <v>#DIV/0!</v>
      </c>
      <c r="R749" s="23" t="e">
        <f t="shared" si="94"/>
        <v>#DIV/0!</v>
      </c>
      <c r="S749" s="23" t="e">
        <f t="shared" si="95"/>
        <v>#DIV/0!</v>
      </c>
      <c r="T749" s="11">
        <f t="shared" si="96"/>
        <v>0</v>
      </c>
    </row>
    <row r="750" spans="1:20">
      <c r="A750" s="154" t="s">
        <v>3506</v>
      </c>
      <c r="B750" s="154" t="s">
        <v>4204</v>
      </c>
      <c r="C750" s="154" t="s">
        <v>4171</v>
      </c>
      <c r="D750" s="179">
        <v>8355813859</v>
      </c>
      <c r="E750" s="179">
        <v>10165558638</v>
      </c>
      <c r="F750" s="179">
        <v>-39127781374</v>
      </c>
      <c r="G750" s="179">
        <v>32139030921</v>
      </c>
      <c r="H750" s="179">
        <v>8836707322</v>
      </c>
      <c r="I750" s="179">
        <v>16449990404</v>
      </c>
      <c r="J750" s="179">
        <v>-12552040963</v>
      </c>
      <c r="K750" s="179">
        <v>20163995858</v>
      </c>
      <c r="L750" s="179">
        <f>VLOOKUP(A750,Sheet1!$A$1:$E$2000,5,FALSE)</f>
        <v>8676197454</v>
      </c>
      <c r="M750" s="21">
        <f t="shared" si="89"/>
        <v>5.7551959762965801E-2</v>
      </c>
      <c r="N750" s="21">
        <f t="shared" si="90"/>
        <v>0.61820820574563295</v>
      </c>
      <c r="O750" s="21">
        <f t="shared" si="91"/>
        <v>0.67920386686323342</v>
      </c>
      <c r="P750" s="21">
        <f t="shared" si="92"/>
        <v>-0.37260100008726083</v>
      </c>
      <c r="Q750" s="21">
        <f t="shared" si="93"/>
        <v>-1.8163990517190969E-2</v>
      </c>
      <c r="R750" s="23">
        <f t="shared" si="94"/>
        <v>7.8141409695422928</v>
      </c>
      <c r="S750" s="23">
        <f t="shared" si="95"/>
        <v>1.7251092932725842</v>
      </c>
      <c r="T750" s="11">
        <f t="shared" si="96"/>
        <v>32738142753</v>
      </c>
    </row>
    <row r="751" spans="1:20">
      <c r="A751" s="154" t="s">
        <v>4148</v>
      </c>
      <c r="B751" s="154" t="s">
        <v>4149</v>
      </c>
      <c r="C751" s="154" t="s">
        <v>4171</v>
      </c>
      <c r="D751" s="179">
        <v>182015133844</v>
      </c>
      <c r="E751" s="179">
        <v>178931781171</v>
      </c>
      <c r="F751" s="179">
        <v>171302690693</v>
      </c>
      <c r="G751" s="179">
        <v>172019017181</v>
      </c>
      <c r="H751" s="179">
        <v>211033287146</v>
      </c>
      <c r="I751" s="179">
        <v>195918766169</v>
      </c>
      <c r="J751" s="179">
        <v>247687579181</v>
      </c>
      <c r="K751" s="179">
        <v>247497799702</v>
      </c>
      <c r="L751" s="179">
        <f>VLOOKUP(A751,Sheet1!$A$1:$E$2000,5,FALSE)</f>
        <v>311695702857</v>
      </c>
      <c r="M751" s="21">
        <f t="shared" si="89"/>
        <v>0.15942714591452947</v>
      </c>
      <c r="N751" s="21">
        <f t="shared" si="90"/>
        <v>9.4935538487520135E-2</v>
      </c>
      <c r="O751" s="21">
        <f t="shared" si="91"/>
        <v>0.4459059468300654</v>
      </c>
      <c r="P751" s="21">
        <f t="shared" si="92"/>
        <v>0.43878161704400698</v>
      </c>
      <c r="Q751" s="21">
        <f t="shared" si="93"/>
        <v>0.47699780955105114</v>
      </c>
      <c r="R751" s="23">
        <f t="shared" si="94"/>
        <v>0.45553136345581113</v>
      </c>
      <c r="S751" s="23">
        <f t="shared" si="95"/>
        <v>0.36754115916008234</v>
      </c>
      <c r="T751" s="11">
        <f t="shared" si="96"/>
        <v>1002799847909</v>
      </c>
    </row>
    <row r="752" spans="1:20">
      <c r="A752" s="154" t="s">
        <v>4276</v>
      </c>
      <c r="B752" s="154" t="s">
        <v>4277</v>
      </c>
      <c r="C752" s="154" t="s">
        <v>4171</v>
      </c>
      <c r="D752" s="179">
        <v>72603497698</v>
      </c>
      <c r="E752" s="179">
        <v>98595921287</v>
      </c>
      <c r="F752" s="179">
        <v>-14548382888</v>
      </c>
      <c r="G752" s="179">
        <v>104285132418</v>
      </c>
      <c r="H752" s="179">
        <v>47364606546</v>
      </c>
      <c r="I752" s="179">
        <v>73039544975</v>
      </c>
      <c r="J752" s="179">
        <v>70431705075</v>
      </c>
      <c r="K752" s="179">
        <v>93313168350</v>
      </c>
      <c r="L752" s="179">
        <f>VLOOKUP(A752,Sheet1!$A$1:$E$2000,5,FALSE)</f>
        <v>59005068946</v>
      </c>
      <c r="M752" s="21">
        <f t="shared" si="89"/>
        <v>-0.34762638099039206</v>
      </c>
      <c r="N752" s="21">
        <f t="shared" si="90"/>
        <v>-0.2592031797908626</v>
      </c>
      <c r="O752" s="21">
        <f t="shared" si="91"/>
        <v>5.8412050753142095</v>
      </c>
      <c r="P752" s="21">
        <f t="shared" si="92"/>
        <v>-0.10521120138220391</v>
      </c>
      <c r="Q752" s="21">
        <f t="shared" si="93"/>
        <v>0.24576288602112439</v>
      </c>
      <c r="R752" s="23">
        <f t="shared" si="94"/>
        <v>0.62470998643895281</v>
      </c>
      <c r="S752" s="23">
        <f t="shared" si="95"/>
        <v>0.25495504511259726</v>
      </c>
      <c r="T752" s="11">
        <f t="shared" si="96"/>
        <v>295789487346</v>
      </c>
    </row>
    <row r="753" spans="1:20">
      <c r="A753" s="154" t="s">
        <v>974</v>
      </c>
      <c r="B753" s="154" t="s">
        <v>4205</v>
      </c>
      <c r="C753" s="154" t="s">
        <v>4171</v>
      </c>
      <c r="D753" s="179"/>
      <c r="E753" s="179"/>
      <c r="F753" s="179"/>
      <c r="G753" s="179"/>
      <c r="H753" s="179"/>
      <c r="I753" s="179"/>
      <c r="J753" s="179"/>
      <c r="K753" s="179"/>
      <c r="L753" s="179">
        <f>VLOOKUP(A753,Sheet1!$A$1:$E$2000,5,FALSE)</f>
        <v>0</v>
      </c>
      <c r="M753" s="21" t="e">
        <f t="shared" si="89"/>
        <v>#DIV/0!</v>
      </c>
      <c r="N753" s="21" t="e">
        <f t="shared" si="90"/>
        <v>#DIV/0!</v>
      </c>
      <c r="O753" s="21" t="e">
        <f t="shared" si="91"/>
        <v>#DIV/0!</v>
      </c>
      <c r="P753" s="21" t="e">
        <f t="shared" si="92"/>
        <v>#DIV/0!</v>
      </c>
      <c r="Q753" s="21" t="e">
        <f t="shared" si="93"/>
        <v>#DIV/0!</v>
      </c>
      <c r="R753" s="23" t="e">
        <f t="shared" si="94"/>
        <v>#DIV/0!</v>
      </c>
      <c r="S753" s="23" t="e">
        <f t="shared" si="95"/>
        <v>#DIV/0!</v>
      </c>
      <c r="T753" s="11">
        <f t="shared" si="96"/>
        <v>0</v>
      </c>
    </row>
    <row r="754" spans="1:20">
      <c r="A754" s="154" t="s">
        <v>975</v>
      </c>
      <c r="B754" s="154" t="s">
        <v>2447</v>
      </c>
      <c r="C754" s="154" t="s">
        <v>4171</v>
      </c>
      <c r="D754" s="179">
        <v>1548349577</v>
      </c>
      <c r="E754" s="179">
        <v>365577519</v>
      </c>
      <c r="F754" s="179">
        <v>535517414</v>
      </c>
      <c r="G754" s="179">
        <v>1203241090</v>
      </c>
      <c r="H754" s="179">
        <v>1118165469</v>
      </c>
      <c r="I754" s="179">
        <v>959464082</v>
      </c>
      <c r="J754" s="179">
        <v>652740803</v>
      </c>
      <c r="K754" s="179">
        <v>2019212978</v>
      </c>
      <c r="L754" s="179">
        <f>VLOOKUP(A754,Sheet1!$A$1:$E$2000,5,FALSE)</f>
        <v>1044057831</v>
      </c>
      <c r="M754" s="21">
        <f t="shared" si="89"/>
        <v>-0.27783396875626881</v>
      </c>
      <c r="N754" s="21">
        <f t="shared" si="90"/>
        <v>1.6245160933979641</v>
      </c>
      <c r="O754" s="21">
        <f t="shared" si="91"/>
        <v>0.21889743626525654</v>
      </c>
      <c r="P754" s="21">
        <f t="shared" si="92"/>
        <v>0.67814496594360818</v>
      </c>
      <c r="Q754" s="21">
        <f t="shared" si="93"/>
        <v>-6.6276092451930294E-2</v>
      </c>
      <c r="R754" s="23">
        <f t="shared" si="94"/>
        <v>0.30070371039586641</v>
      </c>
      <c r="S754" s="23">
        <f t="shared" si="95"/>
        <v>0.45088395012603466</v>
      </c>
      <c r="T754" s="11">
        <f t="shared" si="96"/>
        <v>4675475694</v>
      </c>
    </row>
    <row r="755" spans="1:20">
      <c r="A755" s="154" t="s">
        <v>933</v>
      </c>
      <c r="B755" s="154" t="s">
        <v>4135</v>
      </c>
      <c r="C755" s="154" t="s">
        <v>4171</v>
      </c>
      <c r="D755" s="179">
        <v>15860578112</v>
      </c>
      <c r="E755" s="179">
        <v>21938838595</v>
      </c>
      <c r="F755" s="179">
        <v>13527610275</v>
      </c>
      <c r="G755" s="179">
        <v>3362163264</v>
      </c>
      <c r="H755" s="179">
        <v>8283326915</v>
      </c>
      <c r="I755" s="179">
        <v>22458965481</v>
      </c>
      <c r="J755" s="179">
        <v>7537358403</v>
      </c>
      <c r="K755" s="179">
        <v>26505287273</v>
      </c>
      <c r="L755" s="179">
        <f>VLOOKUP(A755,Sheet1!$A$1:$E$2000,5,FALSE)</f>
        <v>17256425886</v>
      </c>
      <c r="M755" s="21">
        <f t="shared" si="89"/>
        <v>-0.47774117333510724</v>
      </c>
      <c r="N755" s="21">
        <f t="shared" si="90"/>
        <v>2.3708041050018946E-2</v>
      </c>
      <c r="O755" s="21">
        <f t="shared" si="91"/>
        <v>-0.44281670969412962</v>
      </c>
      <c r="P755" s="21">
        <f t="shared" si="92"/>
        <v>6.8834027950999586</v>
      </c>
      <c r="Q755" s="21">
        <f t="shared" si="93"/>
        <v>1.0832723449259156</v>
      </c>
      <c r="R755" s="23">
        <f t="shared" si="94"/>
        <v>1.0378527331482756</v>
      </c>
      <c r="S755" s="23">
        <f t="shared" si="95"/>
        <v>0.56559119687869419</v>
      </c>
      <c r="T755" s="11">
        <f t="shared" si="96"/>
        <v>73758037043</v>
      </c>
    </row>
    <row r="756" spans="1:20">
      <c r="A756" s="154" t="s">
        <v>4278</v>
      </c>
      <c r="B756" s="154" t="s">
        <v>2320</v>
      </c>
      <c r="C756" s="154" t="s">
        <v>4171</v>
      </c>
      <c r="D756" s="179">
        <v>-19702870932</v>
      </c>
      <c r="E756" s="179"/>
      <c r="F756" s="179"/>
      <c r="G756" s="179"/>
      <c r="H756" s="179"/>
      <c r="I756" s="179"/>
      <c r="J756" s="179"/>
      <c r="K756" s="179">
        <v>111946641769</v>
      </c>
      <c r="L756" s="179">
        <f>VLOOKUP(A756,Sheet1!$A$1:$E$2000,5,FALSE)</f>
        <v>-12973377688</v>
      </c>
      <c r="M756" s="21">
        <f t="shared" si="89"/>
        <v>1</v>
      </c>
      <c r="N756" s="21" t="e">
        <f t="shared" si="90"/>
        <v>#DIV/0!</v>
      </c>
      <c r="O756" s="21" t="e">
        <f t="shared" si="91"/>
        <v>#DIV/0!</v>
      </c>
      <c r="P756" s="21" t="e">
        <f t="shared" si="92"/>
        <v>#DIV/0!</v>
      </c>
      <c r="Q756" s="21" t="e">
        <f t="shared" si="93"/>
        <v>#DIV/0!</v>
      </c>
      <c r="R756" s="23" t="e">
        <f t="shared" si="94"/>
        <v>#DIV/0!</v>
      </c>
      <c r="S756" s="23" t="e">
        <f t="shared" si="95"/>
        <v>#DIV/0!</v>
      </c>
      <c r="T756" s="11">
        <f t="shared" si="96"/>
        <v>98973264081</v>
      </c>
    </row>
    <row r="757" spans="1:20">
      <c r="A757" s="154" t="s">
        <v>10</v>
      </c>
      <c r="B757" s="154" t="s">
        <v>1655</v>
      </c>
      <c r="C757" s="154" t="s">
        <v>4171</v>
      </c>
      <c r="D757" s="179">
        <v>-5154907068</v>
      </c>
      <c r="E757" s="179">
        <v>-8307575049</v>
      </c>
      <c r="F757" s="179">
        <v>-929697396</v>
      </c>
      <c r="G757" s="179">
        <v>-6467699258</v>
      </c>
      <c r="H757" s="179">
        <v>-7926402319</v>
      </c>
      <c r="I757" s="179">
        <v>-6612698152</v>
      </c>
      <c r="J757" s="179">
        <v>-3440562675</v>
      </c>
      <c r="K757" s="179">
        <v>-8883774508</v>
      </c>
      <c r="L757" s="179">
        <f>VLOOKUP(A757,Sheet1!$A$1:$E$2000,5,FALSE)</f>
        <v>-6290161241</v>
      </c>
      <c r="M757" s="21">
        <f t="shared" si="89"/>
        <v>-0.53764213679128148</v>
      </c>
      <c r="N757" s="21">
        <f t="shared" si="90"/>
        <v>0.20401583939997217</v>
      </c>
      <c r="O757" s="21">
        <f t="shared" si="91"/>
        <v>-2.7007339052501766</v>
      </c>
      <c r="P757" s="21">
        <f t="shared" si="92"/>
        <v>-0.37356023426901275</v>
      </c>
      <c r="Q757" s="21">
        <f t="shared" si="93"/>
        <v>0.20642922377001288</v>
      </c>
      <c r="R757" s="23">
        <f t="shared" si="94"/>
        <v>-0.21474436311766409</v>
      </c>
      <c r="S757" s="23">
        <f t="shared" si="95"/>
        <v>6.7529825075526517E-2</v>
      </c>
      <c r="T757" s="11">
        <f t="shared" si="96"/>
        <v>-25227196576</v>
      </c>
    </row>
    <row r="758" spans="1:20">
      <c r="A758" s="154" t="s">
        <v>977</v>
      </c>
      <c r="B758" s="154" t="s">
        <v>2450</v>
      </c>
      <c r="C758" s="154" t="s">
        <v>4171</v>
      </c>
      <c r="D758" s="179">
        <v>97886339288</v>
      </c>
      <c r="E758" s="179">
        <v>32179249719</v>
      </c>
      <c r="F758" s="179">
        <v>1983451371</v>
      </c>
      <c r="G758" s="179">
        <v>20851792621</v>
      </c>
      <c r="H758" s="179">
        <v>60060829264</v>
      </c>
      <c r="I758" s="179">
        <v>25172143532</v>
      </c>
      <c r="J758" s="179">
        <v>31349540898</v>
      </c>
      <c r="K758" s="179">
        <v>41595060318</v>
      </c>
      <c r="L758" s="179">
        <f>VLOOKUP(A758,Sheet1!$A$1:$E$2000,5,FALSE)</f>
        <v>90112972542</v>
      </c>
      <c r="M758" s="21">
        <f t="shared" si="89"/>
        <v>-0.38642276643638951</v>
      </c>
      <c r="N758" s="21">
        <f t="shared" si="90"/>
        <v>-0.2177523170424544</v>
      </c>
      <c r="O758" s="21">
        <f t="shared" si="91"/>
        <v>14.805550545055436</v>
      </c>
      <c r="P758" s="21">
        <f t="shared" si="92"/>
        <v>0.99479541514858993</v>
      </c>
      <c r="Q758" s="21">
        <f t="shared" si="93"/>
        <v>0.50036177732252896</v>
      </c>
      <c r="R758" s="23">
        <f t="shared" si="94"/>
        <v>0.96701203511105915</v>
      </c>
      <c r="S758" s="23">
        <f t="shared" si="95"/>
        <v>0.63570878989314439</v>
      </c>
      <c r="T758" s="11">
        <f t="shared" si="96"/>
        <v>188229717290</v>
      </c>
    </row>
    <row r="759" spans="1:20">
      <c r="A759" s="154" t="s">
        <v>978</v>
      </c>
      <c r="B759" s="154" t="s">
        <v>2451</v>
      </c>
      <c r="C759" s="154" t="s">
        <v>4171</v>
      </c>
      <c r="D759" s="179"/>
      <c r="E759" s="179"/>
      <c r="F759" s="179"/>
      <c r="G759" s="179"/>
      <c r="H759" s="179"/>
      <c r="I759" s="179"/>
      <c r="J759" s="179"/>
      <c r="K759" s="179"/>
      <c r="L759" s="179">
        <f>VLOOKUP(A759,Sheet1!$A$1:$E$2000,5,FALSE)</f>
        <v>0</v>
      </c>
      <c r="M759" s="21" t="e">
        <f t="shared" si="89"/>
        <v>#DIV/0!</v>
      </c>
      <c r="N759" s="21" t="e">
        <f t="shared" si="90"/>
        <v>#DIV/0!</v>
      </c>
      <c r="O759" s="21" t="e">
        <f t="shared" si="91"/>
        <v>#DIV/0!</v>
      </c>
      <c r="P759" s="21" t="e">
        <f t="shared" si="92"/>
        <v>#DIV/0!</v>
      </c>
      <c r="Q759" s="21" t="e">
        <f t="shared" si="93"/>
        <v>#DIV/0!</v>
      </c>
      <c r="R759" s="23" t="e">
        <f t="shared" si="94"/>
        <v>#DIV/0!</v>
      </c>
      <c r="S759" s="23" t="e">
        <f t="shared" si="95"/>
        <v>#DIV/0!</v>
      </c>
      <c r="T759" s="11">
        <f t="shared" si="96"/>
        <v>0</v>
      </c>
    </row>
    <row r="760" spans="1:20">
      <c r="A760" s="154" t="s">
        <v>365</v>
      </c>
      <c r="B760" s="154" t="s">
        <v>2067</v>
      </c>
      <c r="C760" s="154" t="s">
        <v>4171</v>
      </c>
      <c r="D760" s="179"/>
      <c r="E760" s="179"/>
      <c r="F760" s="179"/>
      <c r="G760" s="179"/>
      <c r="H760" s="179"/>
      <c r="I760" s="179"/>
      <c r="J760" s="179"/>
      <c r="K760" s="179"/>
      <c r="L760" s="179">
        <f>VLOOKUP(A760,Sheet1!$A$1:$E$2000,5,FALSE)</f>
        <v>0</v>
      </c>
      <c r="M760" s="21" t="e">
        <f t="shared" si="89"/>
        <v>#DIV/0!</v>
      </c>
      <c r="N760" s="21" t="e">
        <f t="shared" si="90"/>
        <v>#DIV/0!</v>
      </c>
      <c r="O760" s="21" t="e">
        <f t="shared" si="91"/>
        <v>#DIV/0!</v>
      </c>
      <c r="P760" s="21" t="e">
        <f t="shared" si="92"/>
        <v>#DIV/0!</v>
      </c>
      <c r="Q760" s="21" t="e">
        <f t="shared" si="93"/>
        <v>#DIV/0!</v>
      </c>
      <c r="R760" s="23" t="e">
        <f t="shared" si="94"/>
        <v>#DIV/0!</v>
      </c>
      <c r="S760" s="23" t="e">
        <f t="shared" si="95"/>
        <v>#DIV/0!</v>
      </c>
      <c r="T760" s="11">
        <f t="shared" si="96"/>
        <v>0</v>
      </c>
    </row>
    <row r="761" spans="1:20">
      <c r="A761" s="154" t="s">
        <v>979</v>
      </c>
      <c r="B761" s="154" t="s">
        <v>2452</v>
      </c>
      <c r="C761" s="154" t="s">
        <v>4171</v>
      </c>
      <c r="D761" s="179"/>
      <c r="E761" s="179"/>
      <c r="F761" s="179"/>
      <c r="G761" s="179"/>
      <c r="H761" s="179"/>
      <c r="I761" s="179"/>
      <c r="J761" s="179"/>
      <c r="K761" s="179"/>
      <c r="L761" s="179">
        <f>VLOOKUP(A761,Sheet1!$A$1:$E$2000,5,FALSE)</f>
        <v>0</v>
      </c>
      <c r="M761" s="21" t="e">
        <f t="shared" si="89"/>
        <v>#DIV/0!</v>
      </c>
      <c r="N761" s="21" t="e">
        <f t="shared" si="90"/>
        <v>#DIV/0!</v>
      </c>
      <c r="O761" s="21" t="e">
        <f t="shared" si="91"/>
        <v>#DIV/0!</v>
      </c>
      <c r="P761" s="21" t="e">
        <f t="shared" si="92"/>
        <v>#DIV/0!</v>
      </c>
      <c r="Q761" s="21" t="e">
        <f t="shared" si="93"/>
        <v>#DIV/0!</v>
      </c>
      <c r="R761" s="23" t="e">
        <f t="shared" si="94"/>
        <v>#DIV/0!</v>
      </c>
      <c r="S761" s="23" t="e">
        <f t="shared" si="95"/>
        <v>#DIV/0!</v>
      </c>
      <c r="T761" s="11">
        <f t="shared" si="96"/>
        <v>0</v>
      </c>
    </row>
    <row r="762" spans="1:20">
      <c r="A762" s="154" t="s">
        <v>728</v>
      </c>
      <c r="B762" s="154" t="s">
        <v>4227</v>
      </c>
      <c r="C762" s="154" t="s">
        <v>4171</v>
      </c>
      <c r="D762" s="179">
        <v>-6476845199</v>
      </c>
      <c r="E762" s="179">
        <v>-6187107874</v>
      </c>
      <c r="F762" s="179">
        <v>-5004034782</v>
      </c>
      <c r="G762" s="179">
        <v>-3296078033</v>
      </c>
      <c r="H762" s="179">
        <v>-4222030806</v>
      </c>
      <c r="I762" s="179">
        <v>-38851474111</v>
      </c>
      <c r="J762" s="179">
        <v>9088505170</v>
      </c>
      <c r="K762" s="179">
        <v>-2236039686</v>
      </c>
      <c r="L762" s="179">
        <f>VLOOKUP(A762,Sheet1!$A$1:$E$2000,5,FALSE)</f>
        <v>-17840807021</v>
      </c>
      <c r="M762" s="21">
        <f t="shared" si="89"/>
        <v>0.34813467416947602</v>
      </c>
      <c r="N762" s="21">
        <f t="shared" si="90"/>
        <v>-5.2794240705362556</v>
      </c>
      <c r="O762" s="21">
        <f t="shared" si="91"/>
        <v>2.8162354112110166</v>
      </c>
      <c r="P762" s="21">
        <f t="shared" si="92"/>
        <v>0.32160596211224468</v>
      </c>
      <c r="Q762" s="21">
        <f t="shared" si="93"/>
        <v>-3.2256458658819174</v>
      </c>
      <c r="R762" s="23">
        <f t="shared" si="94"/>
        <v>0.12248718194125878</v>
      </c>
      <c r="S762" s="23">
        <f t="shared" si="95"/>
        <v>1.6639128594385277</v>
      </c>
      <c r="T762" s="11">
        <f t="shared" si="96"/>
        <v>-49839815648</v>
      </c>
    </row>
    <row r="763" spans="1:20">
      <c r="A763" s="154" t="s">
        <v>983</v>
      </c>
      <c r="B763" s="154" t="s">
        <v>2456</v>
      </c>
      <c r="C763" s="154" t="s">
        <v>4171</v>
      </c>
      <c r="D763" s="179"/>
      <c r="E763" s="179"/>
      <c r="F763" s="179"/>
      <c r="G763" s="179"/>
      <c r="H763" s="179"/>
      <c r="I763" s="179"/>
      <c r="J763" s="179"/>
      <c r="K763" s="179"/>
      <c r="L763" s="179">
        <f>VLOOKUP(A763,Sheet1!$A$1:$E$2000,5,FALSE)</f>
        <v>0</v>
      </c>
      <c r="M763" s="21" t="e">
        <f t="shared" si="89"/>
        <v>#DIV/0!</v>
      </c>
      <c r="N763" s="21" t="e">
        <f t="shared" si="90"/>
        <v>#DIV/0!</v>
      </c>
      <c r="O763" s="21" t="e">
        <f t="shared" si="91"/>
        <v>#DIV/0!</v>
      </c>
      <c r="P763" s="21" t="e">
        <f t="shared" si="92"/>
        <v>#DIV/0!</v>
      </c>
      <c r="Q763" s="21" t="e">
        <f t="shared" si="93"/>
        <v>#DIV/0!</v>
      </c>
      <c r="R763" s="23" t="e">
        <f t="shared" si="94"/>
        <v>#DIV/0!</v>
      </c>
      <c r="S763" s="23" t="e">
        <f t="shared" si="95"/>
        <v>#DIV/0!</v>
      </c>
      <c r="T763" s="11">
        <f t="shared" si="96"/>
        <v>0</v>
      </c>
    </row>
    <row r="764" spans="1:20">
      <c r="A764" s="154" t="s">
        <v>15</v>
      </c>
      <c r="B764" s="154" t="s">
        <v>4279</v>
      </c>
      <c r="C764" s="154" t="s">
        <v>4171</v>
      </c>
      <c r="D764" s="179">
        <v>526664556</v>
      </c>
      <c r="E764" s="179">
        <v>626725863</v>
      </c>
      <c r="F764" s="179">
        <v>-377822441</v>
      </c>
      <c r="G764" s="179">
        <v>-453590215</v>
      </c>
      <c r="H764" s="179">
        <v>-715089495</v>
      </c>
      <c r="I764" s="179">
        <v>977946666</v>
      </c>
      <c r="J764" s="179">
        <v>29730646110</v>
      </c>
      <c r="K764" s="179">
        <v>5433770383</v>
      </c>
      <c r="L764" s="179">
        <f>VLOOKUP(A764,Sheet1!$A$1:$E$2000,5,FALSE)</f>
        <v>0</v>
      </c>
      <c r="M764" s="21">
        <f t="shared" si="89"/>
        <v>-2.3577703053174512</v>
      </c>
      <c r="N764" s="21">
        <f t="shared" si="90"/>
        <v>0.5604057910085003</v>
      </c>
      <c r="O764" s="21">
        <f t="shared" si="91"/>
        <v>79.689465960016918</v>
      </c>
      <c r="P764" s="21">
        <f t="shared" si="92"/>
        <v>12.97947002229755</v>
      </c>
      <c r="Q764" s="21">
        <f t="shared" si="93"/>
        <v>1</v>
      </c>
      <c r="R764" s="23">
        <f t="shared" si="94"/>
        <v>23.738032708368344</v>
      </c>
      <c r="S764" s="23">
        <f t="shared" si="95"/>
        <v>-40.29473245889983</v>
      </c>
      <c r="T764" s="11">
        <f t="shared" si="96"/>
        <v>36142363159</v>
      </c>
    </row>
    <row r="765" spans="1:20">
      <c r="A765" s="154" t="s">
        <v>987</v>
      </c>
      <c r="B765" s="154" t="s">
        <v>2460</v>
      </c>
      <c r="C765" s="154" t="s">
        <v>4171</v>
      </c>
      <c r="D765" s="179">
        <v>33318460490</v>
      </c>
      <c r="E765" s="179">
        <v>13650569729</v>
      </c>
      <c r="F765" s="179">
        <v>123713583505</v>
      </c>
      <c r="G765" s="179">
        <v>126531653170</v>
      </c>
      <c r="H765" s="179">
        <v>59762191333</v>
      </c>
      <c r="I765" s="179">
        <v>45304229774</v>
      </c>
      <c r="J765" s="179">
        <v>96644217567</v>
      </c>
      <c r="K765" s="179">
        <v>67682933472</v>
      </c>
      <c r="L765" s="179">
        <f>VLOOKUP(A765,Sheet1!$A$1:$E$2000,5,FALSE)</f>
        <v>49775763277</v>
      </c>
      <c r="M765" s="21">
        <f t="shared" si="89"/>
        <v>0.79366604741346503</v>
      </c>
      <c r="N765" s="21">
        <f t="shared" si="90"/>
        <v>2.3188526686731086</v>
      </c>
      <c r="O765" s="21">
        <f t="shared" si="91"/>
        <v>-0.21880674030354932</v>
      </c>
      <c r="P765" s="21">
        <f t="shared" si="92"/>
        <v>-0.465090894046366</v>
      </c>
      <c r="Q765" s="21">
        <f t="shared" si="93"/>
        <v>-0.16710277573917556</v>
      </c>
      <c r="R765" s="23">
        <f t="shared" si="94"/>
        <v>-0.3093619862860999</v>
      </c>
      <c r="S765" s="23">
        <f t="shared" si="95"/>
        <v>-0.19851464847536182</v>
      </c>
      <c r="T765" s="11">
        <f t="shared" si="96"/>
        <v>259407144090</v>
      </c>
    </row>
    <row r="766" spans="1:20">
      <c r="A766" s="154" t="s">
        <v>988</v>
      </c>
      <c r="B766" s="154" t="s">
        <v>2461</v>
      </c>
      <c r="C766" s="154" t="s">
        <v>4171</v>
      </c>
      <c r="D766" s="179"/>
      <c r="E766" s="179"/>
      <c r="F766" s="179"/>
      <c r="G766" s="179"/>
      <c r="H766" s="179"/>
      <c r="I766" s="179"/>
      <c r="J766" s="179"/>
      <c r="K766" s="179"/>
      <c r="L766" s="179" t="e">
        <f>VLOOKUP(A766,Sheet1!$A$1:$E$2000,5,FALSE)</f>
        <v>#N/A</v>
      </c>
      <c r="M766" s="21" t="e">
        <f t="shared" si="89"/>
        <v>#DIV/0!</v>
      </c>
      <c r="N766" s="21" t="e">
        <f t="shared" si="90"/>
        <v>#DIV/0!</v>
      </c>
      <c r="O766" s="21" t="e">
        <f t="shared" si="91"/>
        <v>#DIV/0!</v>
      </c>
      <c r="P766" s="21" t="e">
        <f t="shared" si="92"/>
        <v>#DIV/0!</v>
      </c>
      <c r="Q766" s="21" t="e">
        <f t="shared" si="93"/>
        <v>#N/A</v>
      </c>
      <c r="R766" s="23" t="e">
        <f t="shared" si="94"/>
        <v>#N/A</v>
      </c>
      <c r="S766" s="23" t="e">
        <f t="shared" si="95"/>
        <v>#N/A</v>
      </c>
      <c r="T766" s="11" t="e">
        <f t="shared" si="96"/>
        <v>#N/A</v>
      </c>
    </row>
    <row r="767" spans="1:20">
      <c r="A767" s="154" t="s">
        <v>4007</v>
      </c>
      <c r="B767" s="154" t="s">
        <v>4008</v>
      </c>
      <c r="C767" s="154" t="s">
        <v>4171</v>
      </c>
      <c r="D767" s="179">
        <v>2052210477</v>
      </c>
      <c r="E767" s="179">
        <v>2344387814</v>
      </c>
      <c r="F767" s="179">
        <v>3569568740</v>
      </c>
      <c r="G767" s="179">
        <v>4730472017</v>
      </c>
      <c r="H767" s="179">
        <v>5960697292</v>
      </c>
      <c r="I767" s="179">
        <v>1890914527</v>
      </c>
      <c r="J767" s="179">
        <v>1975790931</v>
      </c>
      <c r="K767" s="179">
        <v>8260498292</v>
      </c>
      <c r="L767" s="179">
        <f>VLOOKUP(A767,Sheet1!$A$1:$E$2000,5,FALSE)</f>
        <v>4408541200</v>
      </c>
      <c r="M767" s="21">
        <f t="shared" si="89"/>
        <v>1.9045253197974001</v>
      </c>
      <c r="N767" s="21">
        <f t="shared" si="90"/>
        <v>-0.19342929710348683</v>
      </c>
      <c r="O767" s="21">
        <f t="shared" si="91"/>
        <v>-0.44649029759264419</v>
      </c>
      <c r="P767" s="21">
        <f t="shared" si="92"/>
        <v>0.74623129833853108</v>
      </c>
      <c r="Q767" s="21">
        <f t="shared" si="93"/>
        <v>-0.2603984091061271</v>
      </c>
      <c r="R767" s="23">
        <f t="shared" si="94"/>
        <v>2.6933555099340287E-2</v>
      </c>
      <c r="S767" s="23">
        <f t="shared" si="95"/>
        <v>-4.1782828731576904E-3</v>
      </c>
      <c r="T767" s="11">
        <f t="shared" si="96"/>
        <v>16535744950</v>
      </c>
    </row>
    <row r="768" spans="1:20">
      <c r="A768" s="154" t="s">
        <v>990</v>
      </c>
      <c r="B768" s="154" t="s">
        <v>2464</v>
      </c>
      <c r="C768" s="154" t="s">
        <v>4171</v>
      </c>
      <c r="D768" s="179"/>
      <c r="E768" s="179"/>
      <c r="F768" s="179"/>
      <c r="G768" s="179"/>
      <c r="H768" s="179"/>
      <c r="I768" s="179"/>
      <c r="J768" s="179"/>
      <c r="K768" s="179"/>
      <c r="L768" s="179">
        <f>VLOOKUP(A768,Sheet1!$A$1:$E$2000,5,FALSE)</f>
        <v>0</v>
      </c>
      <c r="M768" s="21" t="e">
        <f t="shared" si="89"/>
        <v>#DIV/0!</v>
      </c>
      <c r="N768" s="21" t="e">
        <f t="shared" si="90"/>
        <v>#DIV/0!</v>
      </c>
      <c r="O768" s="21" t="e">
        <f t="shared" si="91"/>
        <v>#DIV/0!</v>
      </c>
      <c r="P768" s="21" t="e">
        <f t="shared" si="92"/>
        <v>#DIV/0!</v>
      </c>
      <c r="Q768" s="21" t="e">
        <f t="shared" si="93"/>
        <v>#DIV/0!</v>
      </c>
      <c r="R768" s="23" t="e">
        <f t="shared" si="94"/>
        <v>#DIV/0!</v>
      </c>
      <c r="S768" s="23" t="e">
        <f t="shared" si="95"/>
        <v>#DIV/0!</v>
      </c>
      <c r="T768" s="11">
        <f t="shared" si="96"/>
        <v>0</v>
      </c>
    </row>
    <row r="769" spans="1:20">
      <c r="A769" s="154" t="s">
        <v>2467</v>
      </c>
      <c r="B769" s="154" t="s">
        <v>2468</v>
      </c>
      <c r="C769" s="154" t="s">
        <v>4171</v>
      </c>
      <c r="D769" s="179"/>
      <c r="E769" s="179"/>
      <c r="F769" s="179"/>
      <c r="G769" s="179"/>
      <c r="H769" s="179"/>
      <c r="I769" s="179"/>
      <c r="J769" s="179"/>
      <c r="K769" s="179"/>
      <c r="L769" s="179">
        <f>VLOOKUP(A769,Sheet1!$A$1:$E$2000,5,FALSE)</f>
        <v>0</v>
      </c>
      <c r="M769" s="21" t="e">
        <f t="shared" si="89"/>
        <v>#DIV/0!</v>
      </c>
      <c r="N769" s="21" t="e">
        <f t="shared" si="90"/>
        <v>#DIV/0!</v>
      </c>
      <c r="O769" s="21" t="e">
        <f t="shared" si="91"/>
        <v>#DIV/0!</v>
      </c>
      <c r="P769" s="21" t="e">
        <f t="shared" si="92"/>
        <v>#DIV/0!</v>
      </c>
      <c r="Q769" s="21" t="e">
        <f t="shared" si="93"/>
        <v>#DIV/0!</v>
      </c>
      <c r="R769" s="23" t="e">
        <f t="shared" si="94"/>
        <v>#DIV/0!</v>
      </c>
      <c r="S769" s="23" t="e">
        <f t="shared" si="95"/>
        <v>#DIV/0!</v>
      </c>
      <c r="T769" s="11">
        <f t="shared" si="96"/>
        <v>0</v>
      </c>
    </row>
    <row r="770" spans="1:20">
      <c r="A770" s="154" t="s">
        <v>991</v>
      </c>
      <c r="B770" s="154" t="s">
        <v>2469</v>
      </c>
      <c r="C770" s="154" t="s">
        <v>4171</v>
      </c>
      <c r="D770" s="179"/>
      <c r="E770" s="179"/>
      <c r="F770" s="179"/>
      <c r="G770" s="179"/>
      <c r="H770" s="179"/>
      <c r="I770" s="179"/>
      <c r="J770" s="179"/>
      <c r="K770" s="179"/>
      <c r="L770" s="179">
        <f>VLOOKUP(A770,Sheet1!$A$1:$E$2000,5,FALSE)</f>
        <v>0</v>
      </c>
      <c r="M770" s="21" t="e">
        <f t="shared" si="89"/>
        <v>#DIV/0!</v>
      </c>
      <c r="N770" s="21" t="e">
        <f t="shared" si="90"/>
        <v>#DIV/0!</v>
      </c>
      <c r="O770" s="21" t="e">
        <f t="shared" si="91"/>
        <v>#DIV/0!</v>
      </c>
      <c r="P770" s="21" t="e">
        <f t="shared" si="92"/>
        <v>#DIV/0!</v>
      </c>
      <c r="Q770" s="21" t="e">
        <f t="shared" si="93"/>
        <v>#DIV/0!</v>
      </c>
      <c r="R770" s="23" t="e">
        <f t="shared" si="94"/>
        <v>#DIV/0!</v>
      </c>
      <c r="S770" s="23" t="e">
        <f t="shared" si="95"/>
        <v>#DIV/0!</v>
      </c>
      <c r="T770" s="11">
        <f t="shared" si="96"/>
        <v>0</v>
      </c>
    </row>
    <row r="771" spans="1:20">
      <c r="A771" s="154" t="s">
        <v>992</v>
      </c>
      <c r="B771" s="154" t="s">
        <v>2470</v>
      </c>
      <c r="C771" s="154" t="s">
        <v>4171</v>
      </c>
      <c r="D771" s="179"/>
      <c r="E771" s="179"/>
      <c r="F771" s="179"/>
      <c r="G771" s="179"/>
      <c r="H771" s="179"/>
      <c r="I771" s="179"/>
      <c r="J771" s="179"/>
      <c r="K771" s="179">
        <v>2733178234</v>
      </c>
      <c r="L771" s="179">
        <f>VLOOKUP(A771,Sheet1!$A$1:$E$2000,5,FALSE)</f>
        <v>3201403270</v>
      </c>
      <c r="M771" s="21" t="e">
        <f t="shared" si="89"/>
        <v>#DIV/0!</v>
      </c>
      <c r="N771" s="21" t="e">
        <f t="shared" si="90"/>
        <v>#DIV/0!</v>
      </c>
      <c r="O771" s="21" t="e">
        <f t="shared" si="91"/>
        <v>#DIV/0!</v>
      </c>
      <c r="P771" s="21" t="e">
        <f t="shared" si="92"/>
        <v>#DIV/0!</v>
      </c>
      <c r="Q771" s="21" t="e">
        <f t="shared" si="93"/>
        <v>#DIV/0!</v>
      </c>
      <c r="R771" s="23" t="e">
        <f t="shared" si="94"/>
        <v>#DIV/0!</v>
      </c>
      <c r="S771" s="23" t="e">
        <f t="shared" si="95"/>
        <v>#DIV/0!</v>
      </c>
      <c r="T771" s="11">
        <f t="shared" si="96"/>
        <v>5934581504</v>
      </c>
    </row>
    <row r="772" spans="1:20">
      <c r="A772" s="154" t="s">
        <v>3703</v>
      </c>
      <c r="B772" s="154" t="s">
        <v>3704</v>
      </c>
      <c r="C772" s="154" t="s">
        <v>4171</v>
      </c>
      <c r="D772" s="179">
        <v>1766465832</v>
      </c>
      <c r="E772" s="179">
        <v>-4097104391</v>
      </c>
      <c r="F772" s="179">
        <v>-11242012101</v>
      </c>
      <c r="G772" s="179">
        <v>-37970034319</v>
      </c>
      <c r="H772" s="179">
        <v>1514150368</v>
      </c>
      <c r="I772" s="179">
        <v>-7203049083</v>
      </c>
      <c r="J772" s="179">
        <v>-6306920572</v>
      </c>
      <c r="K772" s="179">
        <v>23261823699</v>
      </c>
      <c r="L772" s="179">
        <f>VLOOKUP(A772,Sheet1!$A$1:$E$2000,5,FALSE)</f>
        <v>0</v>
      </c>
      <c r="M772" s="21">
        <f t="shared" ref="M772:M835" si="97">(H772-D772)/ABS(D772)</f>
        <v>-0.14283631159416618</v>
      </c>
      <c r="N772" s="21">
        <f t="shared" ref="N772:N835" si="98">(I772-E772)/ABS(E772)</f>
        <v>-0.75808287892852955</v>
      </c>
      <c r="O772" s="21">
        <f t="shared" ref="O772:O835" si="99">(J772-F772)/ABS(F772)</f>
        <v>0.43898649856114402</v>
      </c>
      <c r="P772" s="21">
        <f t="shared" ref="P772:P835" si="100">(K772-G772)/ABS(G772)</f>
        <v>1.6126363622315694</v>
      </c>
      <c r="Q772" s="21">
        <f t="shared" ref="Q772:Q835" si="101">(L772-H772)/ABS(H772)</f>
        <v>-1</v>
      </c>
      <c r="R772" s="23">
        <f t="shared" ref="R772:R835" si="102">(SUM(J772:L772)-SUM(F772:H772))/ABS(SUM(F772:H772))</f>
        <v>1.3554643816682366</v>
      </c>
      <c r="S772" s="23">
        <f t="shared" ref="S772:S835" si="103">SUM(I772:L772)/SUM(E772:H772)-1</f>
        <v>-1.1882779025116883</v>
      </c>
      <c r="T772" s="11">
        <f t="shared" ref="T772:T835" si="104">SUM(I772:L772)</f>
        <v>9751854044</v>
      </c>
    </row>
    <row r="773" spans="1:20">
      <c r="A773" s="154" t="s">
        <v>993</v>
      </c>
      <c r="B773" s="154" t="s">
        <v>2471</v>
      </c>
      <c r="C773" s="154" t="s">
        <v>4171</v>
      </c>
      <c r="D773" s="179"/>
      <c r="E773" s="179"/>
      <c r="F773" s="179"/>
      <c r="G773" s="179"/>
      <c r="H773" s="179"/>
      <c r="I773" s="179"/>
      <c r="J773" s="179"/>
      <c r="K773" s="179"/>
      <c r="L773" s="179">
        <f>VLOOKUP(A773,Sheet1!$A$1:$E$2000,5,FALSE)</f>
        <v>0</v>
      </c>
      <c r="M773" s="21" t="e">
        <f t="shared" si="97"/>
        <v>#DIV/0!</v>
      </c>
      <c r="N773" s="21" t="e">
        <f t="shared" si="98"/>
        <v>#DIV/0!</v>
      </c>
      <c r="O773" s="21" t="e">
        <f t="shared" si="99"/>
        <v>#DIV/0!</v>
      </c>
      <c r="P773" s="21" t="e">
        <f t="shared" si="100"/>
        <v>#DIV/0!</v>
      </c>
      <c r="Q773" s="21" t="e">
        <f t="shared" si="101"/>
        <v>#DIV/0!</v>
      </c>
      <c r="R773" s="23" t="e">
        <f t="shared" si="102"/>
        <v>#DIV/0!</v>
      </c>
      <c r="S773" s="23" t="e">
        <f t="shared" si="103"/>
        <v>#DIV/0!</v>
      </c>
      <c r="T773" s="11">
        <f t="shared" si="104"/>
        <v>0</v>
      </c>
    </row>
    <row r="774" spans="1:20">
      <c r="A774" s="154" t="s">
        <v>913</v>
      </c>
      <c r="B774" s="154" t="s">
        <v>2474</v>
      </c>
      <c r="C774" s="154" t="s">
        <v>4171</v>
      </c>
      <c r="D774" s="179"/>
      <c r="E774" s="179"/>
      <c r="F774" s="179"/>
      <c r="G774" s="179"/>
      <c r="H774" s="179"/>
      <c r="I774" s="179"/>
      <c r="J774" s="179"/>
      <c r="K774" s="179"/>
      <c r="L774" s="179">
        <f>VLOOKUP(A774,Sheet1!$A$1:$E$2000,5,FALSE)</f>
        <v>0</v>
      </c>
      <c r="M774" s="21" t="e">
        <f t="shared" si="97"/>
        <v>#DIV/0!</v>
      </c>
      <c r="N774" s="21" t="e">
        <f t="shared" si="98"/>
        <v>#DIV/0!</v>
      </c>
      <c r="O774" s="21" t="e">
        <f t="shared" si="99"/>
        <v>#DIV/0!</v>
      </c>
      <c r="P774" s="21" t="e">
        <f t="shared" si="100"/>
        <v>#DIV/0!</v>
      </c>
      <c r="Q774" s="21" t="e">
        <f t="shared" si="101"/>
        <v>#DIV/0!</v>
      </c>
      <c r="R774" s="23" t="e">
        <f t="shared" si="102"/>
        <v>#DIV/0!</v>
      </c>
      <c r="S774" s="23" t="e">
        <f t="shared" si="103"/>
        <v>#DIV/0!</v>
      </c>
      <c r="T774" s="11">
        <f t="shared" si="104"/>
        <v>0</v>
      </c>
    </row>
    <row r="775" spans="1:20">
      <c r="A775" s="154" t="s">
        <v>3985</v>
      </c>
      <c r="B775" s="154" t="s">
        <v>3986</v>
      </c>
      <c r="C775" s="154" t="s">
        <v>4171</v>
      </c>
      <c r="D775" s="179">
        <v>17747263342</v>
      </c>
      <c r="E775" s="179">
        <v>38038294161</v>
      </c>
      <c r="F775" s="179">
        <v>39877797664</v>
      </c>
      <c r="G775" s="179">
        <v>163439915152</v>
      </c>
      <c r="H775" s="179"/>
      <c r="I775" s="179"/>
      <c r="J775" s="179"/>
      <c r="K775" s="179"/>
      <c r="L775" s="179">
        <f>VLOOKUP(A775,Sheet1!$A$1:$E$2000,5,FALSE)</f>
        <v>0</v>
      </c>
      <c r="M775" s="21">
        <f t="shared" si="97"/>
        <v>-1</v>
      </c>
      <c r="N775" s="21">
        <f t="shared" si="98"/>
        <v>-1</v>
      </c>
      <c r="O775" s="21">
        <f t="shared" si="99"/>
        <v>-1</v>
      </c>
      <c r="P775" s="21">
        <f t="shared" si="100"/>
        <v>-1</v>
      </c>
      <c r="Q775" s="21" t="e">
        <f t="shared" si="101"/>
        <v>#DIV/0!</v>
      </c>
      <c r="R775" s="23">
        <f t="shared" si="102"/>
        <v>-1</v>
      </c>
      <c r="S775" s="23">
        <f t="shared" si="103"/>
        <v>-1</v>
      </c>
      <c r="T775" s="11">
        <f t="shared" si="104"/>
        <v>0</v>
      </c>
    </row>
    <row r="776" spans="1:20">
      <c r="A776" s="154" t="s">
        <v>2076</v>
      </c>
      <c r="B776" s="154" t="s">
        <v>4206</v>
      </c>
      <c r="C776" s="154" t="s">
        <v>4171</v>
      </c>
      <c r="D776" s="179"/>
      <c r="E776" s="179"/>
      <c r="F776" s="179"/>
      <c r="G776" s="179"/>
      <c r="H776" s="179"/>
      <c r="I776" s="179"/>
      <c r="J776" s="179"/>
      <c r="K776" s="179"/>
      <c r="L776" s="179">
        <f>VLOOKUP(A776,Sheet1!$A$1:$E$2000,5,FALSE)</f>
        <v>0</v>
      </c>
      <c r="M776" s="21" t="e">
        <f t="shared" si="97"/>
        <v>#DIV/0!</v>
      </c>
      <c r="N776" s="21" t="e">
        <f t="shared" si="98"/>
        <v>#DIV/0!</v>
      </c>
      <c r="O776" s="21" t="e">
        <f t="shared" si="99"/>
        <v>#DIV/0!</v>
      </c>
      <c r="P776" s="21" t="e">
        <f t="shared" si="100"/>
        <v>#DIV/0!</v>
      </c>
      <c r="Q776" s="21" t="e">
        <f t="shared" si="101"/>
        <v>#DIV/0!</v>
      </c>
      <c r="R776" s="23" t="e">
        <f t="shared" si="102"/>
        <v>#DIV/0!</v>
      </c>
      <c r="S776" s="23" t="e">
        <f t="shared" si="103"/>
        <v>#DIV/0!</v>
      </c>
      <c r="T776" s="11">
        <f t="shared" si="104"/>
        <v>0</v>
      </c>
    </row>
    <row r="777" spans="1:20">
      <c r="A777" s="154" t="s">
        <v>943</v>
      </c>
      <c r="B777" s="154" t="s">
        <v>2475</v>
      </c>
      <c r="C777" s="154" t="s">
        <v>4171</v>
      </c>
      <c r="D777" s="179">
        <v>22915389006</v>
      </c>
      <c r="E777" s="179">
        <v>36118316546</v>
      </c>
      <c r="F777" s="179">
        <v>28681447614</v>
      </c>
      <c r="G777" s="179">
        <v>76824822391</v>
      </c>
      <c r="H777" s="179">
        <v>12144717201</v>
      </c>
      <c r="I777" s="179">
        <v>36710182753</v>
      </c>
      <c r="J777" s="179">
        <v>27311210043</v>
      </c>
      <c r="K777" s="179">
        <v>49177492059</v>
      </c>
      <c r="L777" s="179">
        <f>VLOOKUP(A777,Sheet1!$A$1:$E$2000,5,FALSE)</f>
        <v>11910735644</v>
      </c>
      <c r="M777" s="21">
        <f t="shared" si="97"/>
        <v>-0.47001915621767909</v>
      </c>
      <c r="N777" s="21">
        <f t="shared" si="98"/>
        <v>1.638687136057972E-2</v>
      </c>
      <c r="O777" s="21">
        <f t="shared" si="99"/>
        <v>-4.7774351889099176E-2</v>
      </c>
      <c r="P777" s="21">
        <f t="shared" si="100"/>
        <v>-0.35987496581884548</v>
      </c>
      <c r="Q777" s="21">
        <f t="shared" si="101"/>
        <v>-1.9266118191762743E-2</v>
      </c>
      <c r="R777" s="23">
        <f t="shared" si="102"/>
        <v>-0.2486298683476599</v>
      </c>
      <c r="S777" s="23">
        <f t="shared" si="103"/>
        <v>-0.18638104324919424</v>
      </c>
      <c r="T777" s="11">
        <f t="shared" si="104"/>
        <v>125109620499</v>
      </c>
    </row>
    <row r="778" spans="1:20">
      <c r="A778" s="154" t="s">
        <v>829</v>
      </c>
      <c r="B778" s="154" t="s">
        <v>2476</v>
      </c>
      <c r="C778" s="154" t="s">
        <v>4171</v>
      </c>
      <c r="D778" s="179">
        <v>-10773892787</v>
      </c>
      <c r="E778" s="179">
        <v>1365724395</v>
      </c>
      <c r="F778" s="179">
        <v>-3030504699</v>
      </c>
      <c r="G778" s="179">
        <v>-2944495455</v>
      </c>
      <c r="H778" s="179">
        <v>-8612593775</v>
      </c>
      <c r="I778" s="179">
        <v>5639507702</v>
      </c>
      <c r="J778" s="179">
        <v>9033342060</v>
      </c>
      <c r="K778" s="179">
        <v>2033628525</v>
      </c>
      <c r="L778" s="179">
        <f>VLOOKUP(A778,Sheet1!$A$1:$E$2000,5,FALSE)</f>
        <v>2743714517</v>
      </c>
      <c r="M778" s="21">
        <f t="shared" si="97"/>
        <v>0.20060520878840263</v>
      </c>
      <c r="N778" s="21">
        <f t="shared" si="98"/>
        <v>3.1293160777142011</v>
      </c>
      <c r="O778" s="21">
        <f t="shared" si="99"/>
        <v>3.9808045052630359</v>
      </c>
      <c r="P778" s="21">
        <f t="shared" si="100"/>
        <v>1.6906543263793219</v>
      </c>
      <c r="Q778" s="21">
        <f t="shared" si="101"/>
        <v>1.3185700601558907</v>
      </c>
      <c r="R778" s="23">
        <f t="shared" si="102"/>
        <v>1.9467418115159134</v>
      </c>
      <c r="S778" s="23">
        <f t="shared" si="103"/>
        <v>-2.4710622241418951</v>
      </c>
      <c r="T778" s="11">
        <f t="shared" si="104"/>
        <v>19450192804</v>
      </c>
    </row>
    <row r="779" spans="1:20">
      <c r="A779" s="154" t="s">
        <v>994</v>
      </c>
      <c r="B779" s="154" t="s">
        <v>2477</v>
      </c>
      <c r="C779" s="154" t="s">
        <v>4171</v>
      </c>
      <c r="D779" s="179">
        <v>8217662177</v>
      </c>
      <c r="E779" s="179">
        <v>11717760197</v>
      </c>
      <c r="F779" s="179">
        <v>10711599711</v>
      </c>
      <c r="G779" s="179">
        <v>5257550126</v>
      </c>
      <c r="H779" s="179">
        <v>5422490324</v>
      </c>
      <c r="I779" s="179">
        <v>10481843906</v>
      </c>
      <c r="J779" s="179">
        <v>13795046972</v>
      </c>
      <c r="K779" s="179">
        <v>8332739654</v>
      </c>
      <c r="L779" s="179">
        <f>VLOOKUP(A779,Sheet1!$A$1:$E$2000,5,FALSE)</f>
        <v>10132818778</v>
      </c>
      <c r="M779" s="21">
        <f t="shared" si="97"/>
        <v>-0.34014197624517412</v>
      </c>
      <c r="N779" s="21">
        <f t="shared" si="98"/>
        <v>-0.10547376548262366</v>
      </c>
      <c r="O779" s="21">
        <f t="shared" si="99"/>
        <v>0.28786057584223707</v>
      </c>
      <c r="P779" s="21">
        <f t="shared" si="100"/>
        <v>0.58490921708808075</v>
      </c>
      <c r="Q779" s="21">
        <f t="shared" si="101"/>
        <v>0.86866516536729188</v>
      </c>
      <c r="R779" s="23">
        <f t="shared" si="102"/>
        <v>0.508094057360579</v>
      </c>
      <c r="S779" s="23">
        <f t="shared" si="103"/>
        <v>0.29094604093826271</v>
      </c>
      <c r="T779" s="11">
        <f t="shared" si="104"/>
        <v>42742449310</v>
      </c>
    </row>
    <row r="780" spans="1:20">
      <c r="A780" s="154" t="s">
        <v>826</v>
      </c>
      <c r="B780" s="154" t="s">
        <v>2478</v>
      </c>
      <c r="C780" s="154" t="s">
        <v>4171</v>
      </c>
      <c r="D780" s="179"/>
      <c r="E780" s="179"/>
      <c r="F780" s="179"/>
      <c r="G780" s="179"/>
      <c r="H780" s="179"/>
      <c r="I780" s="179"/>
      <c r="J780" s="179"/>
      <c r="K780" s="179"/>
      <c r="L780" s="179">
        <f>VLOOKUP(A780,Sheet1!$A$1:$E$2000,5,FALSE)</f>
        <v>0</v>
      </c>
      <c r="M780" s="21" t="e">
        <f t="shared" si="97"/>
        <v>#DIV/0!</v>
      </c>
      <c r="N780" s="21" t="e">
        <f t="shared" si="98"/>
        <v>#DIV/0!</v>
      </c>
      <c r="O780" s="21" t="e">
        <f t="shared" si="99"/>
        <v>#DIV/0!</v>
      </c>
      <c r="P780" s="21" t="e">
        <f t="shared" si="100"/>
        <v>#DIV/0!</v>
      </c>
      <c r="Q780" s="21" t="e">
        <f t="shared" si="101"/>
        <v>#DIV/0!</v>
      </c>
      <c r="R780" s="23" t="e">
        <f t="shared" si="102"/>
        <v>#DIV/0!</v>
      </c>
      <c r="S780" s="23" t="e">
        <f t="shared" si="103"/>
        <v>#DIV/0!</v>
      </c>
      <c r="T780" s="11">
        <f t="shared" si="104"/>
        <v>0</v>
      </c>
    </row>
    <row r="781" spans="1:20">
      <c r="A781" s="154" t="s">
        <v>4136</v>
      </c>
      <c r="B781" s="154" t="s">
        <v>4137</v>
      </c>
      <c r="C781" s="154" t="s">
        <v>4171</v>
      </c>
      <c r="D781" s="179">
        <v>57629782707</v>
      </c>
      <c r="E781" s="179">
        <v>198032072143</v>
      </c>
      <c r="F781" s="179">
        <v>157913800244</v>
      </c>
      <c r="G781" s="179">
        <v>-56862553223</v>
      </c>
      <c r="H781" s="179">
        <v>4371312328</v>
      </c>
      <c r="I781" s="179">
        <v>8826530432</v>
      </c>
      <c r="J781" s="179">
        <v>37402623422</v>
      </c>
      <c r="K781" s="179"/>
      <c r="L781" s="179">
        <f>VLOOKUP(A781,Sheet1!$A$1:$E$2000,5,FALSE)</f>
        <v>0</v>
      </c>
      <c r="M781" s="21">
        <f t="shared" si="97"/>
        <v>-0.9241483808775659</v>
      </c>
      <c r="N781" s="21">
        <f t="shared" si="98"/>
        <v>-0.95542878314363988</v>
      </c>
      <c r="O781" s="21">
        <f t="shared" si="99"/>
        <v>-0.76314531494899462</v>
      </c>
      <c r="P781" s="21">
        <f t="shared" si="100"/>
        <v>1</v>
      </c>
      <c r="Q781" s="21">
        <f t="shared" si="101"/>
        <v>-1</v>
      </c>
      <c r="R781" s="23">
        <f t="shared" si="102"/>
        <v>-0.64521233735011962</v>
      </c>
      <c r="S781" s="23">
        <f t="shared" si="103"/>
        <v>-0.84765711557373691</v>
      </c>
      <c r="T781" s="11">
        <f t="shared" si="104"/>
        <v>46229153854</v>
      </c>
    </row>
    <row r="782" spans="1:20">
      <c r="A782" s="154" t="s">
        <v>995</v>
      </c>
      <c r="B782" s="154" t="s">
        <v>2479</v>
      </c>
      <c r="C782" s="154" t="s">
        <v>4171</v>
      </c>
      <c r="D782" s="179">
        <v>1554316552</v>
      </c>
      <c r="E782" s="179">
        <v>2817251350</v>
      </c>
      <c r="F782" s="179">
        <v>4144738389</v>
      </c>
      <c r="G782" s="179">
        <v>2971453017</v>
      </c>
      <c r="H782" s="179">
        <v>2026618544</v>
      </c>
      <c r="I782" s="179">
        <v>4979337713</v>
      </c>
      <c r="J782" s="179">
        <v>4750956077</v>
      </c>
      <c r="K782" s="179">
        <v>4587678466</v>
      </c>
      <c r="L782" s="179">
        <f>VLOOKUP(A782,Sheet1!$A$1:$E$2000,5,FALSE)</f>
        <v>3857013432</v>
      </c>
      <c r="M782" s="21">
        <f t="shared" si="97"/>
        <v>0.30386473810130282</v>
      </c>
      <c r="N782" s="21">
        <f t="shared" si="98"/>
        <v>0.76744531970851659</v>
      </c>
      <c r="O782" s="21">
        <f t="shared" si="99"/>
        <v>0.14626199077096927</v>
      </c>
      <c r="P782" s="21">
        <f t="shared" si="100"/>
        <v>0.54391755136406383</v>
      </c>
      <c r="Q782" s="21">
        <f t="shared" si="101"/>
        <v>0.90317681806428785</v>
      </c>
      <c r="R782" s="23">
        <f t="shared" si="102"/>
        <v>0.4432814470785319</v>
      </c>
      <c r="S782" s="23">
        <f t="shared" si="103"/>
        <v>0.51963984398641827</v>
      </c>
      <c r="T782" s="11">
        <f t="shared" si="104"/>
        <v>18174985688</v>
      </c>
    </row>
    <row r="783" spans="1:20">
      <c r="A783" s="154" t="s">
        <v>996</v>
      </c>
      <c r="B783" s="154" t="s">
        <v>2480</v>
      </c>
      <c r="C783" s="154" t="s">
        <v>4171</v>
      </c>
      <c r="D783" s="179">
        <v>-1490222422</v>
      </c>
      <c r="E783" s="179">
        <v>19490776383</v>
      </c>
      <c r="F783" s="179">
        <v>126197603835</v>
      </c>
      <c r="G783" s="179">
        <v>19404956272</v>
      </c>
      <c r="H783" s="179">
        <v>-10347232222</v>
      </c>
      <c r="I783" s="179">
        <v>10074689172</v>
      </c>
      <c r="J783" s="179">
        <v>116078237785</v>
      </c>
      <c r="K783" s="179">
        <v>51212500896</v>
      </c>
      <c r="L783" s="179">
        <f>VLOOKUP(A783,Sheet1!$A$1:$E$2000,5,FALSE)</f>
        <v>-4758124178</v>
      </c>
      <c r="M783" s="21">
        <f t="shared" si="97"/>
        <v>-5.9434146669952606</v>
      </c>
      <c r="N783" s="21">
        <f t="shared" si="98"/>
        <v>-0.48310477868971813</v>
      </c>
      <c r="O783" s="21">
        <f t="shared" si="99"/>
        <v>-8.0186673458798804E-2</v>
      </c>
      <c r="P783" s="21">
        <f t="shared" si="100"/>
        <v>1.6391453903916327</v>
      </c>
      <c r="Q783" s="21">
        <f t="shared" si="101"/>
        <v>0.54015488626191188</v>
      </c>
      <c r="R783" s="23">
        <f t="shared" si="102"/>
        <v>0.20167254809505428</v>
      </c>
      <c r="S783" s="23">
        <f t="shared" si="103"/>
        <v>0.11542261106662011</v>
      </c>
      <c r="T783" s="11">
        <f t="shared" si="104"/>
        <v>172607303675</v>
      </c>
    </row>
    <row r="784" spans="1:20">
      <c r="A784" s="154" t="s">
        <v>997</v>
      </c>
      <c r="B784" s="154" t="s">
        <v>2481</v>
      </c>
      <c r="C784" s="154" t="s">
        <v>4171</v>
      </c>
      <c r="D784" s="179"/>
      <c r="E784" s="179"/>
      <c r="F784" s="179">
        <v>9940824</v>
      </c>
      <c r="G784" s="179">
        <v>89178209</v>
      </c>
      <c r="H784" s="179"/>
      <c r="I784" s="179"/>
      <c r="J784" s="179"/>
      <c r="K784" s="179"/>
      <c r="L784" s="179">
        <f>VLOOKUP(A784,Sheet1!$A$1:$E$2000,5,FALSE)</f>
        <v>0</v>
      </c>
      <c r="M784" s="21" t="e">
        <f t="shared" si="97"/>
        <v>#DIV/0!</v>
      </c>
      <c r="N784" s="21" t="e">
        <f t="shared" si="98"/>
        <v>#DIV/0!</v>
      </c>
      <c r="O784" s="21">
        <f t="shared" si="99"/>
        <v>-1</v>
      </c>
      <c r="P784" s="21">
        <f t="shared" si="100"/>
        <v>-1</v>
      </c>
      <c r="Q784" s="21" t="e">
        <f t="shared" si="101"/>
        <v>#DIV/0!</v>
      </c>
      <c r="R784" s="23">
        <f t="shared" si="102"/>
        <v>-1</v>
      </c>
      <c r="S784" s="23">
        <f t="shared" si="103"/>
        <v>-1</v>
      </c>
      <c r="T784" s="11">
        <f t="shared" si="104"/>
        <v>0</v>
      </c>
    </row>
    <row r="785" spans="1:20">
      <c r="A785" s="154" t="s">
        <v>998</v>
      </c>
      <c r="B785" s="154" t="s">
        <v>2482</v>
      </c>
      <c r="C785" s="154" t="s">
        <v>4171</v>
      </c>
      <c r="D785" s="179"/>
      <c r="E785" s="179"/>
      <c r="F785" s="179"/>
      <c r="G785" s="179"/>
      <c r="H785" s="179"/>
      <c r="I785" s="179"/>
      <c r="J785" s="179"/>
      <c r="K785" s="179"/>
      <c r="L785" s="179">
        <f>VLOOKUP(A785,Sheet1!$A$1:$E$2000,5,FALSE)</f>
        <v>0</v>
      </c>
      <c r="M785" s="21" t="e">
        <f t="shared" si="97"/>
        <v>#DIV/0!</v>
      </c>
      <c r="N785" s="21" t="e">
        <f t="shared" si="98"/>
        <v>#DIV/0!</v>
      </c>
      <c r="O785" s="21" t="e">
        <f t="shared" si="99"/>
        <v>#DIV/0!</v>
      </c>
      <c r="P785" s="21" t="e">
        <f t="shared" si="100"/>
        <v>#DIV/0!</v>
      </c>
      <c r="Q785" s="21" t="e">
        <f t="shared" si="101"/>
        <v>#DIV/0!</v>
      </c>
      <c r="R785" s="23" t="e">
        <f t="shared" si="102"/>
        <v>#DIV/0!</v>
      </c>
      <c r="S785" s="23" t="e">
        <f t="shared" si="103"/>
        <v>#DIV/0!</v>
      </c>
      <c r="T785" s="11">
        <f t="shared" si="104"/>
        <v>0</v>
      </c>
    </row>
    <row r="786" spans="1:20">
      <c r="A786" s="154" t="s">
        <v>4173</v>
      </c>
      <c r="B786" s="154" t="s">
        <v>4174</v>
      </c>
      <c r="C786" s="154" t="s">
        <v>4171</v>
      </c>
      <c r="D786" s="179"/>
      <c r="E786" s="179"/>
      <c r="F786" s="179"/>
      <c r="G786" s="179"/>
      <c r="H786" s="179"/>
      <c r="I786" s="179"/>
      <c r="J786" s="179"/>
      <c r="K786" s="179"/>
      <c r="L786" s="179">
        <f>VLOOKUP(A786,Sheet1!$A$1:$E$2000,5,FALSE)</f>
        <v>0</v>
      </c>
      <c r="M786" s="21" t="e">
        <f t="shared" si="97"/>
        <v>#DIV/0!</v>
      </c>
      <c r="N786" s="21" t="e">
        <f t="shared" si="98"/>
        <v>#DIV/0!</v>
      </c>
      <c r="O786" s="21" t="e">
        <f t="shared" si="99"/>
        <v>#DIV/0!</v>
      </c>
      <c r="P786" s="21" t="e">
        <f t="shared" si="100"/>
        <v>#DIV/0!</v>
      </c>
      <c r="Q786" s="21" t="e">
        <f t="shared" si="101"/>
        <v>#DIV/0!</v>
      </c>
      <c r="R786" s="23" t="e">
        <f t="shared" si="102"/>
        <v>#DIV/0!</v>
      </c>
      <c r="S786" s="23" t="e">
        <f t="shared" si="103"/>
        <v>#DIV/0!</v>
      </c>
      <c r="T786" s="11">
        <f t="shared" si="104"/>
        <v>0</v>
      </c>
    </row>
    <row r="787" spans="1:20">
      <c r="A787" s="154" t="s">
        <v>3966</v>
      </c>
      <c r="B787" s="154" t="s">
        <v>3967</v>
      </c>
      <c r="C787" s="154" t="s">
        <v>4171</v>
      </c>
      <c r="D787" s="179">
        <v>-20730251207</v>
      </c>
      <c r="E787" s="179">
        <v>51611158609</v>
      </c>
      <c r="F787" s="179">
        <v>-53942940212</v>
      </c>
      <c r="G787" s="179">
        <v>33169017126</v>
      </c>
      <c r="H787" s="179">
        <v>-8114270837</v>
      </c>
      <c r="I787" s="179">
        <v>22220916978</v>
      </c>
      <c r="J787" s="179">
        <v>-28034125876</v>
      </c>
      <c r="K787" s="179">
        <v>26680085966</v>
      </c>
      <c r="L787" s="179">
        <f>VLOOKUP(A787,Sheet1!$A$1:$E$2000,5,FALSE)</f>
        <v>25436168713</v>
      </c>
      <c r="M787" s="21">
        <f t="shared" si="97"/>
        <v>0.60857826777033708</v>
      </c>
      <c r="N787" s="21">
        <f t="shared" si="98"/>
        <v>-0.56945518029651254</v>
      </c>
      <c r="O787" s="21">
        <f t="shared" si="99"/>
        <v>0.48030037358320332</v>
      </c>
      <c r="P787" s="21">
        <f t="shared" si="100"/>
        <v>-0.1956323015346017</v>
      </c>
      <c r="Q787" s="21">
        <f t="shared" si="101"/>
        <v>4.1347448494095662</v>
      </c>
      <c r="R787" s="23">
        <f t="shared" si="102"/>
        <v>1.8336322051558391</v>
      </c>
      <c r="S787" s="23">
        <f t="shared" si="103"/>
        <v>1.0377202720175016</v>
      </c>
      <c r="T787" s="11">
        <f t="shared" si="104"/>
        <v>46303045781</v>
      </c>
    </row>
    <row r="788" spans="1:20">
      <c r="A788" s="154" t="s">
        <v>999</v>
      </c>
      <c r="B788" s="154" t="s">
        <v>2483</v>
      </c>
      <c r="C788" s="154" t="s">
        <v>4171</v>
      </c>
      <c r="D788" s="179"/>
      <c r="E788" s="179"/>
      <c r="F788" s="179"/>
      <c r="G788" s="179"/>
      <c r="H788" s="179"/>
      <c r="I788" s="179"/>
      <c r="J788" s="179"/>
      <c r="K788" s="179"/>
      <c r="L788" s="179">
        <f>VLOOKUP(A788,Sheet1!$A$1:$E$2000,5,FALSE)</f>
        <v>0</v>
      </c>
      <c r="M788" s="21" t="e">
        <f t="shared" si="97"/>
        <v>#DIV/0!</v>
      </c>
      <c r="N788" s="21" t="e">
        <f t="shared" si="98"/>
        <v>#DIV/0!</v>
      </c>
      <c r="O788" s="21" t="e">
        <f t="shared" si="99"/>
        <v>#DIV/0!</v>
      </c>
      <c r="P788" s="21" t="e">
        <f t="shared" si="100"/>
        <v>#DIV/0!</v>
      </c>
      <c r="Q788" s="21" t="e">
        <f t="shared" si="101"/>
        <v>#DIV/0!</v>
      </c>
      <c r="R788" s="23" t="e">
        <f t="shared" si="102"/>
        <v>#DIV/0!</v>
      </c>
      <c r="S788" s="23" t="e">
        <f t="shared" si="103"/>
        <v>#DIV/0!</v>
      </c>
      <c r="T788" s="11">
        <f t="shared" si="104"/>
        <v>0</v>
      </c>
    </row>
    <row r="789" spans="1:20">
      <c r="A789" s="154" t="s">
        <v>1000</v>
      </c>
      <c r="B789" s="154" t="s">
        <v>2484</v>
      </c>
      <c r="C789" s="154" t="s">
        <v>4171</v>
      </c>
      <c r="D789" s="179"/>
      <c r="E789" s="179"/>
      <c r="F789" s="179"/>
      <c r="G789" s="179"/>
      <c r="H789" s="179"/>
      <c r="I789" s="179"/>
      <c r="J789" s="179"/>
      <c r="K789" s="179"/>
      <c r="L789" s="179">
        <f>VLOOKUP(A789,Sheet1!$A$1:$E$2000,5,FALSE)</f>
        <v>0</v>
      </c>
      <c r="M789" s="21" t="e">
        <f t="shared" si="97"/>
        <v>#DIV/0!</v>
      </c>
      <c r="N789" s="21" t="e">
        <f t="shared" si="98"/>
        <v>#DIV/0!</v>
      </c>
      <c r="O789" s="21" t="e">
        <f t="shared" si="99"/>
        <v>#DIV/0!</v>
      </c>
      <c r="P789" s="21" t="e">
        <f t="shared" si="100"/>
        <v>#DIV/0!</v>
      </c>
      <c r="Q789" s="21" t="e">
        <f t="shared" si="101"/>
        <v>#DIV/0!</v>
      </c>
      <c r="R789" s="23" t="e">
        <f t="shared" si="102"/>
        <v>#DIV/0!</v>
      </c>
      <c r="S789" s="23" t="e">
        <f t="shared" si="103"/>
        <v>#DIV/0!</v>
      </c>
      <c r="T789" s="11">
        <f t="shared" si="104"/>
        <v>0</v>
      </c>
    </row>
    <row r="790" spans="1:20">
      <c r="A790" s="154" t="s">
        <v>3723</v>
      </c>
      <c r="B790" s="154" t="s">
        <v>4207</v>
      </c>
      <c r="C790" s="154" t="s">
        <v>4171</v>
      </c>
      <c r="D790" s="179">
        <v>-3315916737</v>
      </c>
      <c r="E790" s="179">
        <v>-2653517326</v>
      </c>
      <c r="F790" s="179">
        <v>-3641889735</v>
      </c>
      <c r="G790" s="179">
        <v>19415797500</v>
      </c>
      <c r="H790" s="179">
        <v>927717506</v>
      </c>
      <c r="I790" s="179">
        <v>1317176999</v>
      </c>
      <c r="J790" s="179">
        <v>1350743316</v>
      </c>
      <c r="K790" s="179">
        <v>32944597409</v>
      </c>
      <c r="L790" s="179">
        <f>VLOOKUP(A790,Sheet1!$A$1:$E$2000,5,FALSE)</f>
        <v>6777163606</v>
      </c>
      <c r="M790" s="21">
        <f t="shared" si="97"/>
        <v>1.2797770811456899</v>
      </c>
      <c r="N790" s="21">
        <f t="shared" si="98"/>
        <v>1.4963890704966891</v>
      </c>
      <c r="O790" s="21">
        <f t="shared" si="99"/>
        <v>1.3708907776693025</v>
      </c>
      <c r="P790" s="21">
        <f t="shared" si="100"/>
        <v>0.69679341829765173</v>
      </c>
      <c r="Q790" s="21">
        <f t="shared" si="101"/>
        <v>6.3052018121559517</v>
      </c>
      <c r="R790" s="23">
        <f t="shared" si="102"/>
        <v>1.4591920645182102</v>
      </c>
      <c r="S790" s="23">
        <f t="shared" si="103"/>
        <v>2.0174655189126254</v>
      </c>
      <c r="T790" s="11">
        <f t="shared" si="104"/>
        <v>42389681330</v>
      </c>
    </row>
    <row r="791" spans="1:20">
      <c r="A791" s="154" t="s">
        <v>1002</v>
      </c>
      <c r="B791" s="154" t="s">
        <v>2486</v>
      </c>
      <c r="C791" s="154" t="s">
        <v>4171</v>
      </c>
      <c r="D791" s="179"/>
      <c r="E791" s="179"/>
      <c r="F791" s="179"/>
      <c r="G791" s="179"/>
      <c r="H791" s="179"/>
      <c r="I791" s="179"/>
      <c r="J791" s="179"/>
      <c r="K791" s="179"/>
      <c r="L791" s="179">
        <f>VLOOKUP(A791,Sheet1!$A$1:$E$2000,5,FALSE)</f>
        <v>0</v>
      </c>
      <c r="M791" s="21" t="e">
        <f t="shared" si="97"/>
        <v>#DIV/0!</v>
      </c>
      <c r="N791" s="21" t="e">
        <f t="shared" si="98"/>
        <v>#DIV/0!</v>
      </c>
      <c r="O791" s="21" t="e">
        <f t="shared" si="99"/>
        <v>#DIV/0!</v>
      </c>
      <c r="P791" s="21" t="e">
        <f t="shared" si="100"/>
        <v>#DIV/0!</v>
      </c>
      <c r="Q791" s="21" t="e">
        <f t="shared" si="101"/>
        <v>#DIV/0!</v>
      </c>
      <c r="R791" s="23" t="e">
        <f t="shared" si="102"/>
        <v>#DIV/0!</v>
      </c>
      <c r="S791" s="23" t="e">
        <f t="shared" si="103"/>
        <v>#DIV/0!</v>
      </c>
      <c r="T791" s="11">
        <f t="shared" si="104"/>
        <v>0</v>
      </c>
    </row>
    <row r="792" spans="1:20">
      <c r="A792" s="154" t="s">
        <v>375</v>
      </c>
      <c r="B792" s="154" t="s">
        <v>2080</v>
      </c>
      <c r="C792" s="154" t="s">
        <v>4171</v>
      </c>
      <c r="D792" s="179"/>
      <c r="E792" s="179"/>
      <c r="F792" s="179">
        <v>3824318407</v>
      </c>
      <c r="G792" s="179">
        <v>-5576348175</v>
      </c>
      <c r="H792" s="179"/>
      <c r="I792" s="179"/>
      <c r="J792" s="179"/>
      <c r="K792" s="179"/>
      <c r="L792" s="179">
        <f>VLOOKUP(A792,Sheet1!$A$1:$E$2000,5,FALSE)</f>
        <v>0</v>
      </c>
      <c r="M792" s="21" t="e">
        <f t="shared" si="97"/>
        <v>#DIV/0!</v>
      </c>
      <c r="N792" s="21" t="e">
        <f t="shared" si="98"/>
        <v>#DIV/0!</v>
      </c>
      <c r="O792" s="21">
        <f t="shared" si="99"/>
        <v>-1</v>
      </c>
      <c r="P792" s="21">
        <f t="shared" si="100"/>
        <v>1</v>
      </c>
      <c r="Q792" s="21" t="e">
        <f t="shared" si="101"/>
        <v>#DIV/0!</v>
      </c>
      <c r="R792" s="23">
        <f t="shared" si="102"/>
        <v>1</v>
      </c>
      <c r="S792" s="23">
        <f t="shared" si="103"/>
        <v>-1</v>
      </c>
      <c r="T792" s="11">
        <f t="shared" si="104"/>
        <v>0</v>
      </c>
    </row>
    <row r="793" spans="1:20">
      <c r="A793" s="154" t="s">
        <v>834</v>
      </c>
      <c r="B793" s="154" t="s">
        <v>2488</v>
      </c>
      <c r="C793" s="154" t="s">
        <v>4171</v>
      </c>
      <c r="D793" s="179">
        <v>34293235609</v>
      </c>
      <c r="E793" s="179">
        <v>21748743314</v>
      </c>
      <c r="F793" s="179">
        <v>-9418560476</v>
      </c>
      <c r="G793" s="179">
        <v>17957193805</v>
      </c>
      <c r="H793" s="179">
        <v>32465946081</v>
      </c>
      <c r="I793" s="179">
        <v>1084616559</v>
      </c>
      <c r="J793" s="179">
        <v>19337344619</v>
      </c>
      <c r="K793" s="179">
        <v>-21283906830</v>
      </c>
      <c r="L793" s="179">
        <f>VLOOKUP(A793,Sheet1!$A$1:$E$2000,5,FALSE)</f>
        <v>5808702274</v>
      </c>
      <c r="M793" s="21">
        <f t="shared" si="97"/>
        <v>-5.3284255496744135E-2</v>
      </c>
      <c r="N793" s="21">
        <f t="shared" si="98"/>
        <v>-0.95012969056001428</v>
      </c>
      <c r="O793" s="21">
        <f t="shared" si="99"/>
        <v>3.0531104162121854</v>
      </c>
      <c r="P793" s="21">
        <f t="shared" si="100"/>
        <v>-2.1852579562890115</v>
      </c>
      <c r="Q793" s="21">
        <f t="shared" si="101"/>
        <v>-0.82108322796114608</v>
      </c>
      <c r="R793" s="23">
        <f t="shared" si="102"/>
        <v>-0.90581198201344992</v>
      </c>
      <c r="S793" s="23">
        <f t="shared" si="103"/>
        <v>-0.9211713992618894</v>
      </c>
      <c r="T793" s="11">
        <f t="shared" si="104"/>
        <v>4946756622</v>
      </c>
    </row>
    <row r="794" spans="1:20">
      <c r="A794" s="154" t="s">
        <v>1004</v>
      </c>
      <c r="B794" s="154" t="s">
        <v>2489</v>
      </c>
      <c r="C794" s="154" t="s">
        <v>4171</v>
      </c>
      <c r="D794" s="179"/>
      <c r="E794" s="179"/>
      <c r="F794" s="179"/>
      <c r="G794" s="179"/>
      <c r="H794" s="179"/>
      <c r="I794" s="179"/>
      <c r="J794" s="179"/>
      <c r="K794" s="179"/>
      <c r="L794" s="179">
        <f>VLOOKUP(A794,Sheet1!$A$1:$E$2000,5,FALSE)</f>
        <v>0</v>
      </c>
      <c r="M794" s="21" t="e">
        <f t="shared" si="97"/>
        <v>#DIV/0!</v>
      </c>
      <c r="N794" s="21" t="e">
        <f t="shared" si="98"/>
        <v>#DIV/0!</v>
      </c>
      <c r="O794" s="21" t="e">
        <f t="shared" si="99"/>
        <v>#DIV/0!</v>
      </c>
      <c r="P794" s="21" t="e">
        <f t="shared" si="100"/>
        <v>#DIV/0!</v>
      </c>
      <c r="Q794" s="21" t="e">
        <f t="shared" si="101"/>
        <v>#DIV/0!</v>
      </c>
      <c r="R794" s="23" t="e">
        <f t="shared" si="102"/>
        <v>#DIV/0!</v>
      </c>
      <c r="S794" s="23" t="e">
        <f t="shared" si="103"/>
        <v>#DIV/0!</v>
      </c>
      <c r="T794" s="11">
        <f t="shared" si="104"/>
        <v>0</v>
      </c>
    </row>
    <row r="795" spans="1:20">
      <c r="A795" s="154" t="s">
        <v>1005</v>
      </c>
      <c r="B795" s="154" t="s">
        <v>2490</v>
      </c>
      <c r="C795" s="154" t="s">
        <v>4171</v>
      </c>
      <c r="D795" s="179"/>
      <c r="E795" s="179"/>
      <c r="F795" s="179"/>
      <c r="G795" s="179"/>
      <c r="H795" s="179"/>
      <c r="I795" s="179"/>
      <c r="J795" s="179"/>
      <c r="K795" s="179"/>
      <c r="L795" s="179">
        <f>VLOOKUP(A795,Sheet1!$A$1:$E$2000,5,FALSE)</f>
        <v>0</v>
      </c>
      <c r="M795" s="21" t="e">
        <f t="shared" si="97"/>
        <v>#DIV/0!</v>
      </c>
      <c r="N795" s="21" t="e">
        <f t="shared" si="98"/>
        <v>#DIV/0!</v>
      </c>
      <c r="O795" s="21" t="e">
        <f t="shared" si="99"/>
        <v>#DIV/0!</v>
      </c>
      <c r="P795" s="21" t="e">
        <f t="shared" si="100"/>
        <v>#DIV/0!</v>
      </c>
      <c r="Q795" s="21" t="e">
        <f t="shared" si="101"/>
        <v>#DIV/0!</v>
      </c>
      <c r="R795" s="23" t="e">
        <f t="shared" si="102"/>
        <v>#DIV/0!</v>
      </c>
      <c r="S795" s="23" t="e">
        <f t="shared" si="103"/>
        <v>#DIV/0!</v>
      </c>
      <c r="T795" s="11">
        <f t="shared" si="104"/>
        <v>0</v>
      </c>
    </row>
    <row r="796" spans="1:20">
      <c r="A796" s="154" t="s">
        <v>1008</v>
      </c>
      <c r="B796" s="154" t="s">
        <v>2493</v>
      </c>
      <c r="C796" s="154" t="s">
        <v>4171</v>
      </c>
      <c r="D796" s="179"/>
      <c r="E796" s="179"/>
      <c r="F796" s="179"/>
      <c r="G796" s="179"/>
      <c r="H796" s="179"/>
      <c r="I796" s="179"/>
      <c r="J796" s="179"/>
      <c r="K796" s="179"/>
      <c r="L796" s="179">
        <f>VLOOKUP(A796,Sheet1!$A$1:$E$2000,5,FALSE)</f>
        <v>0</v>
      </c>
      <c r="M796" s="21" t="e">
        <f t="shared" si="97"/>
        <v>#DIV/0!</v>
      </c>
      <c r="N796" s="21" t="e">
        <f t="shared" si="98"/>
        <v>#DIV/0!</v>
      </c>
      <c r="O796" s="21" t="e">
        <f t="shared" si="99"/>
        <v>#DIV/0!</v>
      </c>
      <c r="P796" s="21" t="e">
        <f t="shared" si="100"/>
        <v>#DIV/0!</v>
      </c>
      <c r="Q796" s="21" t="e">
        <f t="shared" si="101"/>
        <v>#DIV/0!</v>
      </c>
      <c r="R796" s="23" t="e">
        <f t="shared" si="102"/>
        <v>#DIV/0!</v>
      </c>
      <c r="S796" s="23" t="e">
        <f t="shared" si="103"/>
        <v>#DIV/0!</v>
      </c>
      <c r="T796" s="11">
        <f t="shared" si="104"/>
        <v>0</v>
      </c>
    </row>
    <row r="797" spans="1:20">
      <c r="A797" s="154" t="s">
        <v>1009</v>
      </c>
      <c r="B797" s="154" t="s">
        <v>2494</v>
      </c>
      <c r="C797" s="154" t="s">
        <v>4171</v>
      </c>
      <c r="D797" s="179">
        <v>4063054402</v>
      </c>
      <c r="E797" s="179">
        <v>4582604470</v>
      </c>
      <c r="F797" s="179">
        <v>4162318755</v>
      </c>
      <c r="G797" s="179">
        <v>3335001385</v>
      </c>
      <c r="H797" s="179">
        <v>3692041765</v>
      </c>
      <c r="I797" s="179">
        <v>4532917575</v>
      </c>
      <c r="J797" s="179">
        <v>4179381283</v>
      </c>
      <c r="K797" s="179">
        <v>2969829492</v>
      </c>
      <c r="L797" s="179">
        <f>VLOOKUP(A797,Sheet1!$A$1:$E$2000,5,FALSE)</f>
        <v>12550348006</v>
      </c>
      <c r="M797" s="21">
        <f t="shared" si="97"/>
        <v>-9.1313726150792501E-2</v>
      </c>
      <c r="N797" s="21">
        <f t="shared" si="98"/>
        <v>-1.0842501316723938E-2</v>
      </c>
      <c r="O797" s="21">
        <f t="shared" si="99"/>
        <v>4.09928431826697E-3</v>
      </c>
      <c r="P797" s="21">
        <f t="shared" si="100"/>
        <v>-0.10949677401708185</v>
      </c>
      <c r="Q797" s="21">
        <f t="shared" si="101"/>
        <v>2.3992974090855119</v>
      </c>
      <c r="R797" s="23">
        <f t="shared" si="102"/>
        <v>0.76056141076259165</v>
      </c>
      <c r="S797" s="23">
        <f t="shared" si="103"/>
        <v>0.53642708713928511</v>
      </c>
      <c r="T797" s="11">
        <f t="shared" si="104"/>
        <v>24232476356</v>
      </c>
    </row>
    <row r="798" spans="1:20">
      <c r="A798" s="154" t="s">
        <v>1010</v>
      </c>
      <c r="B798" s="154" t="s">
        <v>2495</v>
      </c>
      <c r="C798" s="154" t="s">
        <v>4171</v>
      </c>
      <c r="D798" s="179"/>
      <c r="E798" s="179"/>
      <c r="F798" s="179"/>
      <c r="G798" s="179"/>
      <c r="H798" s="179"/>
      <c r="I798" s="179"/>
      <c r="J798" s="179"/>
      <c r="K798" s="179"/>
      <c r="L798" s="179">
        <f>VLOOKUP(A798,Sheet1!$A$1:$E$2000,5,FALSE)</f>
        <v>0</v>
      </c>
      <c r="M798" s="21" t="e">
        <f t="shared" si="97"/>
        <v>#DIV/0!</v>
      </c>
      <c r="N798" s="21" t="e">
        <f t="shared" si="98"/>
        <v>#DIV/0!</v>
      </c>
      <c r="O798" s="21" t="e">
        <f t="shared" si="99"/>
        <v>#DIV/0!</v>
      </c>
      <c r="P798" s="21" t="e">
        <f t="shared" si="100"/>
        <v>#DIV/0!</v>
      </c>
      <c r="Q798" s="21" t="e">
        <f t="shared" si="101"/>
        <v>#DIV/0!</v>
      </c>
      <c r="R798" s="23" t="e">
        <f t="shared" si="102"/>
        <v>#DIV/0!</v>
      </c>
      <c r="S798" s="23" t="e">
        <f t="shared" si="103"/>
        <v>#DIV/0!</v>
      </c>
      <c r="T798" s="11">
        <f t="shared" si="104"/>
        <v>0</v>
      </c>
    </row>
    <row r="799" spans="1:20">
      <c r="A799" s="154" t="s">
        <v>1011</v>
      </c>
      <c r="B799" s="154" t="s">
        <v>2496</v>
      </c>
      <c r="C799" s="154" t="s">
        <v>4171</v>
      </c>
      <c r="D799" s="179">
        <v>8322827338</v>
      </c>
      <c r="E799" s="179">
        <v>17705249467</v>
      </c>
      <c r="F799" s="179">
        <v>10822159980</v>
      </c>
      <c r="G799" s="179">
        <v>11692846666</v>
      </c>
      <c r="H799" s="179">
        <v>12275273054</v>
      </c>
      <c r="I799" s="179">
        <v>23936121178</v>
      </c>
      <c r="J799" s="179">
        <v>15266369261</v>
      </c>
      <c r="K799" s="179">
        <v>44369340799</v>
      </c>
      <c r="L799" s="179">
        <f>VLOOKUP(A799,Sheet1!$A$1:$E$2000,5,FALSE)</f>
        <v>11100158867</v>
      </c>
      <c r="M799" s="21">
        <f t="shared" si="97"/>
        <v>0.47489219173802832</v>
      </c>
      <c r="N799" s="21">
        <f t="shared" si="98"/>
        <v>0.35192227721012548</v>
      </c>
      <c r="O799" s="21">
        <f t="shared" si="99"/>
        <v>0.41065825022113561</v>
      </c>
      <c r="P799" s="21">
        <f t="shared" si="100"/>
        <v>2.7945713363380902</v>
      </c>
      <c r="Q799" s="21">
        <f t="shared" si="101"/>
        <v>-9.5730187168185168E-2</v>
      </c>
      <c r="R799" s="23">
        <f t="shared" si="102"/>
        <v>1.0332078252018193</v>
      </c>
      <c r="S799" s="23">
        <f t="shared" si="103"/>
        <v>0.80342957976149276</v>
      </c>
      <c r="T799" s="11">
        <f t="shared" si="104"/>
        <v>94671990105</v>
      </c>
    </row>
    <row r="800" spans="1:20">
      <c r="A800" s="154" t="s">
        <v>4175</v>
      </c>
      <c r="B800" s="154" t="s">
        <v>4176</v>
      </c>
      <c r="C800" s="154" t="s">
        <v>4171</v>
      </c>
      <c r="D800" s="179"/>
      <c r="E800" s="179"/>
      <c r="F800" s="179"/>
      <c r="G800" s="179"/>
      <c r="H800" s="179"/>
      <c r="I800" s="179"/>
      <c r="J800" s="179"/>
      <c r="K800" s="179"/>
      <c r="L800" s="179">
        <f>VLOOKUP(A800,Sheet1!$A$1:$E$2000,5,FALSE)</f>
        <v>0</v>
      </c>
      <c r="M800" s="21" t="e">
        <f t="shared" si="97"/>
        <v>#DIV/0!</v>
      </c>
      <c r="N800" s="21" t="e">
        <f t="shared" si="98"/>
        <v>#DIV/0!</v>
      </c>
      <c r="O800" s="21" t="e">
        <f t="shared" si="99"/>
        <v>#DIV/0!</v>
      </c>
      <c r="P800" s="21" t="e">
        <f t="shared" si="100"/>
        <v>#DIV/0!</v>
      </c>
      <c r="Q800" s="21" t="e">
        <f t="shared" si="101"/>
        <v>#DIV/0!</v>
      </c>
      <c r="R800" s="23" t="e">
        <f t="shared" si="102"/>
        <v>#DIV/0!</v>
      </c>
      <c r="S800" s="23" t="e">
        <f t="shared" si="103"/>
        <v>#DIV/0!</v>
      </c>
      <c r="T800" s="11">
        <f t="shared" si="104"/>
        <v>0</v>
      </c>
    </row>
    <row r="801" spans="1:20">
      <c r="A801" s="154" t="s">
        <v>1013</v>
      </c>
      <c r="B801" s="154" t="s">
        <v>2498</v>
      </c>
      <c r="C801" s="154" t="s">
        <v>4171</v>
      </c>
      <c r="D801" s="179">
        <v>15763481745</v>
      </c>
      <c r="E801" s="179">
        <v>16472311364</v>
      </c>
      <c r="F801" s="179">
        <v>33770885812</v>
      </c>
      <c r="G801" s="179">
        <v>15530181725</v>
      </c>
      <c r="H801" s="179">
        <v>-11253439676</v>
      </c>
      <c r="I801" s="179">
        <v>62249971965</v>
      </c>
      <c r="J801" s="179">
        <v>35695899379</v>
      </c>
      <c r="K801" s="179">
        <v>19042939744</v>
      </c>
      <c r="L801" s="179">
        <f>VLOOKUP(A801,Sheet1!$A$1:$E$2000,5,FALSE)</f>
        <v>35873623785</v>
      </c>
      <c r="M801" s="21">
        <f t="shared" si="97"/>
        <v>-1.7138930255411033</v>
      </c>
      <c r="N801" s="21">
        <f t="shared" si="98"/>
        <v>2.7790672231370288</v>
      </c>
      <c r="O801" s="21">
        <f t="shared" si="99"/>
        <v>5.7002163867314784E-2</v>
      </c>
      <c r="P801" s="21">
        <f t="shared" si="100"/>
        <v>0.22618911234923106</v>
      </c>
      <c r="Q801" s="21">
        <f t="shared" si="101"/>
        <v>4.1877918945535386</v>
      </c>
      <c r="R801" s="23">
        <f t="shared" si="102"/>
        <v>1.3815535422874703</v>
      </c>
      <c r="S801" s="23">
        <f t="shared" si="103"/>
        <v>1.8037895317921642</v>
      </c>
      <c r="T801" s="11">
        <f t="shared" si="104"/>
        <v>152862434873</v>
      </c>
    </row>
    <row r="802" spans="1:20">
      <c r="A802" s="154" t="s">
        <v>1014</v>
      </c>
      <c r="B802" s="154" t="s">
        <v>2499</v>
      </c>
      <c r="C802" s="154" t="s">
        <v>4171</v>
      </c>
      <c r="D802" s="179">
        <v>60969845</v>
      </c>
      <c r="E802" s="179">
        <v>1213882560</v>
      </c>
      <c r="F802" s="179">
        <v>-526023024</v>
      </c>
      <c r="G802" s="179">
        <v>1204569526</v>
      </c>
      <c r="H802" s="179">
        <v>1013099671</v>
      </c>
      <c r="I802" s="179">
        <v>1045141023</v>
      </c>
      <c r="J802" s="179">
        <v>979832981</v>
      </c>
      <c r="K802" s="179">
        <v>643840049</v>
      </c>
      <c r="L802" s="179">
        <f>VLOOKUP(A802,Sheet1!$A$1:$E$2000,5,FALSE)</f>
        <v>1247249315</v>
      </c>
      <c r="M802" s="21">
        <f t="shared" si="97"/>
        <v>15.616405552613756</v>
      </c>
      <c r="N802" s="21">
        <f t="shared" si="98"/>
        <v>-0.13900977125826736</v>
      </c>
      <c r="O802" s="21">
        <f t="shared" si="99"/>
        <v>2.8627188094337104</v>
      </c>
      <c r="P802" s="21">
        <f t="shared" si="100"/>
        <v>-0.46550196140359607</v>
      </c>
      <c r="Q802" s="21">
        <f t="shared" si="101"/>
        <v>0.23112202155675166</v>
      </c>
      <c r="R802" s="23">
        <f t="shared" si="102"/>
        <v>0.69711751241020303</v>
      </c>
      <c r="S802" s="23">
        <f t="shared" si="103"/>
        <v>0.34779715771614783</v>
      </c>
      <c r="T802" s="11">
        <f t="shared" si="104"/>
        <v>3916063368</v>
      </c>
    </row>
    <row r="803" spans="1:20">
      <c r="A803" s="154" t="s">
        <v>1015</v>
      </c>
      <c r="B803" s="154" t="s">
        <v>2500</v>
      </c>
      <c r="C803" s="154" t="s">
        <v>4171</v>
      </c>
      <c r="D803" s="179">
        <v>9205554642</v>
      </c>
      <c r="E803" s="179">
        <v>12742889414</v>
      </c>
      <c r="F803" s="179">
        <v>16036609578</v>
      </c>
      <c r="G803" s="179">
        <v>13294160099</v>
      </c>
      <c r="H803" s="179">
        <v>8589522285</v>
      </c>
      <c r="I803" s="179">
        <v>11345893670</v>
      </c>
      <c r="J803" s="179">
        <v>7730952215</v>
      </c>
      <c r="K803" s="179">
        <v>7311392376</v>
      </c>
      <c r="L803" s="179">
        <f>VLOOKUP(A803,Sheet1!$A$1:$E$2000,5,FALSE)</f>
        <v>9900545247</v>
      </c>
      <c r="M803" s="21">
        <f t="shared" si="97"/>
        <v>-6.6919635041801317E-2</v>
      </c>
      <c r="N803" s="21">
        <f t="shared" si="98"/>
        <v>-0.10962943321670734</v>
      </c>
      <c r="O803" s="21">
        <f t="shared" si="99"/>
        <v>-0.51791853649628083</v>
      </c>
      <c r="P803" s="21">
        <f t="shared" si="100"/>
        <v>-0.45002976332818723</v>
      </c>
      <c r="Q803" s="21">
        <f t="shared" si="101"/>
        <v>0.15263048613186059</v>
      </c>
      <c r="R803" s="23">
        <f t="shared" si="102"/>
        <v>-0.34222843371049677</v>
      </c>
      <c r="S803" s="23">
        <f t="shared" si="103"/>
        <v>-0.28372473811542742</v>
      </c>
      <c r="T803" s="11">
        <f t="shared" si="104"/>
        <v>36288783508</v>
      </c>
    </row>
    <row r="804" spans="1:20">
      <c r="A804" s="154" t="s">
        <v>809</v>
      </c>
      <c r="B804" s="154" t="s">
        <v>2501</v>
      </c>
      <c r="C804" s="154" t="s">
        <v>4171</v>
      </c>
      <c r="D804" s="179">
        <v>-16468282307</v>
      </c>
      <c r="E804" s="179">
        <v>-19268838273</v>
      </c>
      <c r="F804" s="179">
        <v>-18191869167</v>
      </c>
      <c r="G804" s="179">
        <v>-16996886048</v>
      </c>
      <c r="H804" s="179">
        <v>-13720332160</v>
      </c>
      <c r="I804" s="179">
        <v>-15006879345</v>
      </c>
      <c r="J804" s="179">
        <v>-15947824086</v>
      </c>
      <c r="K804" s="179">
        <v>-58727263613</v>
      </c>
      <c r="L804" s="179">
        <f>VLOOKUP(A804,Sheet1!$A$1:$E$2000,5,FALSE)</f>
        <v>0</v>
      </c>
      <c r="M804" s="21">
        <f t="shared" si="97"/>
        <v>0.16686319166583377</v>
      </c>
      <c r="N804" s="21">
        <f t="shared" si="98"/>
        <v>0.22118401055718903</v>
      </c>
      <c r="O804" s="21">
        <f t="shared" si="99"/>
        <v>0.12335428868797559</v>
      </c>
      <c r="P804" s="21">
        <f t="shared" si="100"/>
        <v>-2.455177815933546</v>
      </c>
      <c r="Q804" s="21">
        <f t="shared" si="101"/>
        <v>1</v>
      </c>
      <c r="R804" s="23">
        <f t="shared" si="102"/>
        <v>-0.5268141710853177</v>
      </c>
      <c r="S804" s="23">
        <f t="shared" si="103"/>
        <v>0.31541061408973547</v>
      </c>
      <c r="T804" s="11">
        <f t="shared" si="104"/>
        <v>-89681967044</v>
      </c>
    </row>
    <row r="805" spans="1:20">
      <c r="A805" s="154" t="s">
        <v>1017</v>
      </c>
      <c r="B805" s="154" t="s">
        <v>2505</v>
      </c>
      <c r="C805" s="154" t="s">
        <v>4171</v>
      </c>
      <c r="D805" s="179">
        <v>-2343455386</v>
      </c>
      <c r="E805" s="179">
        <v>1614838451</v>
      </c>
      <c r="F805" s="179"/>
      <c r="G805" s="179"/>
      <c r="H805" s="179"/>
      <c r="I805" s="179"/>
      <c r="J805" s="179"/>
      <c r="K805" s="179"/>
      <c r="L805" s="179">
        <f>VLOOKUP(A805,Sheet1!$A$1:$E$2000,5,FALSE)</f>
        <v>0</v>
      </c>
      <c r="M805" s="21">
        <f t="shared" si="97"/>
        <v>1</v>
      </c>
      <c r="N805" s="21">
        <f t="shared" si="98"/>
        <v>-1</v>
      </c>
      <c r="O805" s="21" t="e">
        <f t="shared" si="99"/>
        <v>#DIV/0!</v>
      </c>
      <c r="P805" s="21" t="e">
        <f t="shared" si="100"/>
        <v>#DIV/0!</v>
      </c>
      <c r="Q805" s="21" t="e">
        <f t="shared" si="101"/>
        <v>#DIV/0!</v>
      </c>
      <c r="R805" s="23" t="e">
        <f t="shared" si="102"/>
        <v>#DIV/0!</v>
      </c>
      <c r="S805" s="23">
        <f t="shared" si="103"/>
        <v>-1</v>
      </c>
      <c r="T805" s="11">
        <f t="shared" si="104"/>
        <v>0</v>
      </c>
    </row>
    <row r="806" spans="1:20">
      <c r="A806" s="154" t="s">
        <v>4246</v>
      </c>
      <c r="B806" s="154" t="s">
        <v>4247</v>
      </c>
      <c r="C806" s="154" t="s">
        <v>4171</v>
      </c>
      <c r="D806" s="179"/>
      <c r="E806" s="179"/>
      <c r="F806" s="179"/>
      <c r="G806" s="179"/>
      <c r="H806" s="179"/>
      <c r="I806" s="179">
        <v>8461152375</v>
      </c>
      <c r="J806" s="179">
        <v>7003656189</v>
      </c>
      <c r="K806" s="179"/>
      <c r="L806" s="179">
        <f>VLOOKUP(A806,Sheet1!$A$1:$E$2000,5,FALSE)</f>
        <v>0</v>
      </c>
      <c r="M806" s="21" t="e">
        <f t="shared" si="97"/>
        <v>#DIV/0!</v>
      </c>
      <c r="N806" s="21" t="e">
        <f t="shared" si="98"/>
        <v>#DIV/0!</v>
      </c>
      <c r="O806" s="21" t="e">
        <f t="shared" si="99"/>
        <v>#DIV/0!</v>
      </c>
      <c r="P806" s="21" t="e">
        <f t="shared" si="100"/>
        <v>#DIV/0!</v>
      </c>
      <c r="Q806" s="21" t="e">
        <f t="shared" si="101"/>
        <v>#DIV/0!</v>
      </c>
      <c r="R806" s="23" t="e">
        <f t="shared" si="102"/>
        <v>#DIV/0!</v>
      </c>
      <c r="S806" s="23" t="e">
        <f t="shared" si="103"/>
        <v>#DIV/0!</v>
      </c>
      <c r="T806" s="11">
        <f t="shared" si="104"/>
        <v>15464808564</v>
      </c>
    </row>
    <row r="807" spans="1:20">
      <c r="A807" s="154" t="s">
        <v>1018</v>
      </c>
      <c r="B807" s="154" t="s">
        <v>2508</v>
      </c>
      <c r="C807" s="154" t="s">
        <v>4171</v>
      </c>
      <c r="D807" s="179">
        <v>4605878281</v>
      </c>
      <c r="E807" s="179">
        <v>21117686218</v>
      </c>
      <c r="F807" s="179">
        <v>50624636419</v>
      </c>
      <c r="G807" s="179">
        <v>51184528422</v>
      </c>
      <c r="H807" s="179">
        <v>7746935820</v>
      </c>
      <c r="I807" s="179">
        <v>42662999530</v>
      </c>
      <c r="J807" s="179">
        <v>77229344428</v>
      </c>
      <c r="K807" s="179">
        <v>22518181746</v>
      </c>
      <c r="L807" s="179">
        <f>VLOOKUP(A807,Sheet1!$A$1:$E$2000,5,FALSE)</f>
        <v>18049309675</v>
      </c>
      <c r="M807" s="21">
        <f t="shared" si="97"/>
        <v>0.68196711840114732</v>
      </c>
      <c r="N807" s="21">
        <f t="shared" si="98"/>
        <v>1.020249713419622</v>
      </c>
      <c r="O807" s="21">
        <f t="shared" si="99"/>
        <v>0.52552887074197241</v>
      </c>
      <c r="P807" s="21">
        <f t="shared" si="100"/>
        <v>-0.56005882167469001</v>
      </c>
      <c r="Q807" s="21">
        <f t="shared" si="101"/>
        <v>1.3298643611326575</v>
      </c>
      <c r="R807" s="23">
        <f t="shared" si="102"/>
        <v>7.5219318123591755E-2</v>
      </c>
      <c r="S807" s="23">
        <f t="shared" si="103"/>
        <v>0.227942031920916</v>
      </c>
      <c r="T807" s="11">
        <f t="shared" si="104"/>
        <v>160459835379</v>
      </c>
    </row>
    <row r="808" spans="1:20">
      <c r="A808" s="154" t="s">
        <v>1019</v>
      </c>
      <c r="B808" s="154" t="s">
        <v>2509</v>
      </c>
      <c r="C808" s="154" t="s">
        <v>4171</v>
      </c>
      <c r="D808" s="179"/>
      <c r="E808" s="179"/>
      <c r="F808" s="179"/>
      <c r="G808" s="179"/>
      <c r="H808" s="179"/>
      <c r="I808" s="179"/>
      <c r="J808" s="179"/>
      <c r="K808" s="179"/>
      <c r="L808" s="179">
        <f>VLOOKUP(A808,Sheet1!$A$1:$E$2000,5,FALSE)</f>
        <v>0</v>
      </c>
      <c r="M808" s="21" t="e">
        <f t="shared" si="97"/>
        <v>#DIV/0!</v>
      </c>
      <c r="N808" s="21" t="e">
        <f t="shared" si="98"/>
        <v>#DIV/0!</v>
      </c>
      <c r="O808" s="21" t="e">
        <f t="shared" si="99"/>
        <v>#DIV/0!</v>
      </c>
      <c r="P808" s="21" t="e">
        <f t="shared" si="100"/>
        <v>#DIV/0!</v>
      </c>
      <c r="Q808" s="21" t="e">
        <f t="shared" si="101"/>
        <v>#DIV/0!</v>
      </c>
      <c r="R808" s="23" t="e">
        <f t="shared" si="102"/>
        <v>#DIV/0!</v>
      </c>
      <c r="S808" s="23" t="e">
        <f t="shared" si="103"/>
        <v>#DIV/0!</v>
      </c>
      <c r="T808" s="11">
        <f t="shared" si="104"/>
        <v>0</v>
      </c>
    </row>
    <row r="809" spans="1:20">
      <c r="A809" s="154" t="s">
        <v>886</v>
      </c>
      <c r="B809" s="154" t="s">
        <v>2510</v>
      </c>
      <c r="C809" s="154" t="s">
        <v>4171</v>
      </c>
      <c r="D809" s="179">
        <v>442854856</v>
      </c>
      <c r="E809" s="179">
        <v>2803961753</v>
      </c>
      <c r="F809" s="179">
        <v>32460084733</v>
      </c>
      <c r="G809" s="179">
        <v>35002127052</v>
      </c>
      <c r="H809" s="179">
        <v>8878922124</v>
      </c>
      <c r="I809" s="179">
        <v>42689274829</v>
      </c>
      <c r="J809" s="179">
        <v>40853558607</v>
      </c>
      <c r="K809" s="179">
        <v>69955976020</v>
      </c>
      <c r="L809" s="179">
        <f>VLOOKUP(A809,Sheet1!$A$1:$E$2000,5,FALSE)</f>
        <v>15749177894</v>
      </c>
      <c r="M809" s="21">
        <f t="shared" si="97"/>
        <v>19.049282521585358</v>
      </c>
      <c r="N809" s="21">
        <f t="shared" si="98"/>
        <v>14.224628076087741</v>
      </c>
      <c r="O809" s="21">
        <f t="shared" si="99"/>
        <v>0.25857831065569942</v>
      </c>
      <c r="P809" s="21">
        <f t="shared" si="100"/>
        <v>0.99862070999490182</v>
      </c>
      <c r="Q809" s="21">
        <f t="shared" si="101"/>
        <v>0.77377137382807837</v>
      </c>
      <c r="R809" s="23">
        <f t="shared" si="102"/>
        <v>0.65780498717585534</v>
      </c>
      <c r="S809" s="23">
        <f t="shared" si="103"/>
        <v>1.1384519904151329</v>
      </c>
      <c r="T809" s="11">
        <f t="shared" si="104"/>
        <v>169247987350</v>
      </c>
    </row>
    <row r="810" spans="1:20">
      <c r="A810" s="154" t="s">
        <v>1020</v>
      </c>
      <c r="B810" s="154" t="s">
        <v>2511</v>
      </c>
      <c r="C810" s="154" t="s">
        <v>4171</v>
      </c>
      <c r="D810" s="179"/>
      <c r="E810" s="179"/>
      <c r="F810" s="179"/>
      <c r="G810" s="179"/>
      <c r="H810" s="179"/>
      <c r="I810" s="179"/>
      <c r="J810" s="179"/>
      <c r="K810" s="179"/>
      <c r="L810" s="179">
        <f>VLOOKUP(A810,Sheet1!$A$1:$E$2000,5,FALSE)</f>
        <v>0</v>
      </c>
      <c r="M810" s="21" t="e">
        <f t="shared" si="97"/>
        <v>#DIV/0!</v>
      </c>
      <c r="N810" s="21" t="e">
        <f t="shared" si="98"/>
        <v>#DIV/0!</v>
      </c>
      <c r="O810" s="21" t="e">
        <f t="shared" si="99"/>
        <v>#DIV/0!</v>
      </c>
      <c r="P810" s="21" t="e">
        <f t="shared" si="100"/>
        <v>#DIV/0!</v>
      </c>
      <c r="Q810" s="21" t="e">
        <f t="shared" si="101"/>
        <v>#DIV/0!</v>
      </c>
      <c r="R810" s="23" t="e">
        <f t="shared" si="102"/>
        <v>#DIV/0!</v>
      </c>
      <c r="S810" s="23" t="e">
        <f t="shared" si="103"/>
        <v>#DIV/0!</v>
      </c>
      <c r="T810" s="11">
        <f t="shared" si="104"/>
        <v>0</v>
      </c>
    </row>
    <row r="811" spans="1:20">
      <c r="A811" s="154" t="s">
        <v>1021</v>
      </c>
      <c r="B811" s="154" t="s">
        <v>2512</v>
      </c>
      <c r="C811" s="154" t="s">
        <v>4171</v>
      </c>
      <c r="D811" s="179">
        <v>9655511414</v>
      </c>
      <c r="E811" s="179">
        <v>13044502824</v>
      </c>
      <c r="F811" s="179">
        <v>8222069147</v>
      </c>
      <c r="G811" s="179">
        <v>13948534938</v>
      </c>
      <c r="H811" s="179">
        <v>1500389712</v>
      </c>
      <c r="I811" s="179">
        <v>8448988932</v>
      </c>
      <c r="J811" s="179">
        <v>2356606149</v>
      </c>
      <c r="K811" s="179">
        <v>-8988595833</v>
      </c>
      <c r="L811" s="179">
        <f>VLOOKUP(A811,Sheet1!$A$1:$E$2000,5,FALSE)</f>
        <v>-11440617076</v>
      </c>
      <c r="M811" s="21">
        <f t="shared" si="97"/>
        <v>-0.84460795004348388</v>
      </c>
      <c r="N811" s="21">
        <f t="shared" si="98"/>
        <v>-0.35229505899948282</v>
      </c>
      <c r="O811" s="21">
        <f t="shared" si="99"/>
        <v>-0.71338040256449819</v>
      </c>
      <c r="P811" s="21">
        <f t="shared" si="100"/>
        <v>-1.644411464928289</v>
      </c>
      <c r="Q811" s="21">
        <f t="shared" si="101"/>
        <v>-8.6250969894680267</v>
      </c>
      <c r="R811" s="23">
        <f t="shared" si="102"/>
        <v>-1.763491677408596</v>
      </c>
      <c r="S811" s="23">
        <f t="shared" si="103"/>
        <v>-1.262113241374369</v>
      </c>
      <c r="T811" s="11">
        <f t="shared" si="104"/>
        <v>-9623617828</v>
      </c>
    </row>
    <row r="812" spans="1:20">
      <c r="A812" s="154" t="s">
        <v>1022</v>
      </c>
      <c r="B812" s="154" t="s">
        <v>2513</v>
      </c>
      <c r="C812" s="154" t="s">
        <v>4171</v>
      </c>
      <c r="D812" s="179">
        <v>6095141068</v>
      </c>
      <c r="E812" s="179">
        <v>14608257338</v>
      </c>
      <c r="F812" s="179">
        <v>12784190849</v>
      </c>
      <c r="G812" s="179">
        <v>7506508496</v>
      </c>
      <c r="H812" s="179">
        <v>-1361931931</v>
      </c>
      <c r="I812" s="179">
        <v>6756316883</v>
      </c>
      <c r="J812" s="179">
        <v>13789274510</v>
      </c>
      <c r="K812" s="179">
        <v>10356994073</v>
      </c>
      <c r="L812" s="179">
        <f>VLOOKUP(A812,Sheet1!$A$1:$E$2000,5,FALSE)</f>
        <v>7452057038</v>
      </c>
      <c r="M812" s="21">
        <f t="shared" si="97"/>
        <v>-1.2234455143540903</v>
      </c>
      <c r="N812" s="21">
        <f t="shared" si="98"/>
        <v>-0.53750014620669329</v>
      </c>
      <c r="O812" s="21">
        <f t="shared" si="99"/>
        <v>7.8619262874866994E-2</v>
      </c>
      <c r="P812" s="21">
        <f t="shared" si="100"/>
        <v>0.37973520958764528</v>
      </c>
      <c r="Q812" s="21">
        <f t="shared" si="101"/>
        <v>6.4716809763967564</v>
      </c>
      <c r="R812" s="23">
        <f t="shared" si="102"/>
        <v>0.6693282203694576</v>
      </c>
      <c r="S812" s="23">
        <f t="shared" si="103"/>
        <v>0.14365071999157286</v>
      </c>
      <c r="T812" s="11">
        <f t="shared" si="104"/>
        <v>38354642504</v>
      </c>
    </row>
    <row r="813" spans="1:20">
      <c r="A813" s="154" t="s">
        <v>944</v>
      </c>
      <c r="B813" s="154" t="s">
        <v>2514</v>
      </c>
      <c r="C813" s="154" t="s">
        <v>4171</v>
      </c>
      <c r="D813" s="179">
        <v>2054924819</v>
      </c>
      <c r="E813" s="179">
        <v>12040161139</v>
      </c>
      <c r="F813" s="179">
        <v>11100922691</v>
      </c>
      <c r="G813" s="179">
        <v>15167689615</v>
      </c>
      <c r="H813" s="179">
        <v>-3643313018</v>
      </c>
      <c r="I813" s="179">
        <v>9469924080</v>
      </c>
      <c r="J813" s="179">
        <v>10594754883</v>
      </c>
      <c r="K813" s="179">
        <v>25832849123</v>
      </c>
      <c r="L813" s="179">
        <f>VLOOKUP(A813,Sheet1!$A$1:$E$2000,5,FALSE)</f>
        <v>21993404258</v>
      </c>
      <c r="M813" s="21">
        <f t="shared" si="97"/>
        <v>-2.7729665748905434</v>
      </c>
      <c r="N813" s="21">
        <f t="shared" si="98"/>
        <v>-0.21347198175567542</v>
      </c>
      <c r="O813" s="21">
        <f t="shared" si="99"/>
        <v>-4.5596913165639123E-2</v>
      </c>
      <c r="P813" s="21">
        <f t="shared" si="100"/>
        <v>0.70314990474572681</v>
      </c>
      <c r="Q813" s="21">
        <f t="shared" si="101"/>
        <v>7.036649650837111</v>
      </c>
      <c r="R813" s="23">
        <f t="shared" si="102"/>
        <v>1.5821098550057775</v>
      </c>
      <c r="S813" s="23">
        <f t="shared" si="103"/>
        <v>0.95846042451874003</v>
      </c>
      <c r="T813" s="11">
        <f t="shared" si="104"/>
        <v>67890932344</v>
      </c>
    </row>
    <row r="814" spans="1:20">
      <c r="A814" s="154" t="s">
        <v>840</v>
      </c>
      <c r="B814" s="154" t="s">
        <v>2515</v>
      </c>
      <c r="C814" s="154" t="s">
        <v>4171</v>
      </c>
      <c r="D814" s="179">
        <v>-4624068836</v>
      </c>
      <c r="E814" s="179">
        <v>3564184218</v>
      </c>
      <c r="F814" s="179">
        <v>3744564572</v>
      </c>
      <c r="G814" s="179">
        <v>3907721630</v>
      </c>
      <c r="H814" s="179">
        <v>-5729508857</v>
      </c>
      <c r="I814" s="179">
        <v>5252559357</v>
      </c>
      <c r="J814" s="179">
        <v>7750060841</v>
      </c>
      <c r="K814" s="179">
        <v>1430759668</v>
      </c>
      <c r="L814" s="179">
        <f>VLOOKUP(A814,Sheet1!$A$1:$E$2000,5,FALSE)</f>
        <v>-1668975610</v>
      </c>
      <c r="M814" s="21">
        <f t="shared" si="97"/>
        <v>-0.23906218964427198</v>
      </c>
      <c r="N814" s="21">
        <f t="shared" si="98"/>
        <v>0.47370591297534331</v>
      </c>
      <c r="O814" s="21">
        <f t="shared" si="99"/>
        <v>1.069682787406343</v>
      </c>
      <c r="P814" s="21">
        <f t="shared" si="100"/>
        <v>-0.63386346227533097</v>
      </c>
      <c r="Q814" s="21">
        <f t="shared" si="101"/>
        <v>0.70870529190980536</v>
      </c>
      <c r="R814" s="23">
        <f t="shared" si="102"/>
        <v>2.9067679461347096</v>
      </c>
      <c r="S814" s="23">
        <f t="shared" si="103"/>
        <v>1.3263155955153172</v>
      </c>
      <c r="T814" s="11">
        <f t="shared" si="104"/>
        <v>12764404256</v>
      </c>
    </row>
    <row r="815" spans="1:20">
      <c r="A815" s="154" t="s">
        <v>846</v>
      </c>
      <c r="B815" s="154" t="s">
        <v>2516</v>
      </c>
      <c r="C815" s="154" t="s">
        <v>4171</v>
      </c>
      <c r="D815" s="179">
        <v>26532142207</v>
      </c>
      <c r="E815" s="179">
        <v>35251699984</v>
      </c>
      <c r="F815" s="179">
        <v>5584591408</v>
      </c>
      <c r="G815" s="179">
        <v>32661894607</v>
      </c>
      <c r="H815" s="179">
        <v>8932056149</v>
      </c>
      <c r="I815" s="179">
        <v>12527124580</v>
      </c>
      <c r="J815" s="179">
        <v>25053903041</v>
      </c>
      <c r="K815" s="179">
        <v>33648504765</v>
      </c>
      <c r="L815" s="179">
        <f>VLOOKUP(A815,Sheet1!$A$1:$E$2000,5,FALSE)</f>
        <v>31982825850</v>
      </c>
      <c r="M815" s="21">
        <f t="shared" si="97"/>
        <v>-0.66334960519533748</v>
      </c>
      <c r="N815" s="21">
        <f t="shared" si="98"/>
        <v>-0.64463771716865292</v>
      </c>
      <c r="O815" s="21">
        <f t="shared" si="99"/>
        <v>3.4862553427113676</v>
      </c>
      <c r="P815" s="21">
        <f t="shared" si="100"/>
        <v>3.0206764484156795E-2</v>
      </c>
      <c r="Q815" s="21">
        <f t="shared" si="101"/>
        <v>2.5806789966922317</v>
      </c>
      <c r="R815" s="23">
        <f t="shared" si="102"/>
        <v>0.92217117139321358</v>
      </c>
      <c r="S815" s="23">
        <f t="shared" si="103"/>
        <v>0.25211761540972533</v>
      </c>
      <c r="T815" s="11">
        <f t="shared" si="104"/>
        <v>103212358236</v>
      </c>
    </row>
    <row r="816" spans="1:20">
      <c r="A816" s="154" t="s">
        <v>1023</v>
      </c>
      <c r="B816" s="154" t="s">
        <v>2518</v>
      </c>
      <c r="C816" s="154" t="s">
        <v>4171</v>
      </c>
      <c r="D816" s="179"/>
      <c r="E816" s="179"/>
      <c r="F816" s="179"/>
      <c r="G816" s="179"/>
      <c r="H816" s="179"/>
      <c r="I816" s="179"/>
      <c r="J816" s="179"/>
      <c r="K816" s="179"/>
      <c r="L816" s="179">
        <f>VLOOKUP(A816,Sheet1!$A$1:$E$2000,5,FALSE)</f>
        <v>0</v>
      </c>
      <c r="M816" s="21" t="e">
        <f t="shared" si="97"/>
        <v>#DIV/0!</v>
      </c>
      <c r="N816" s="21" t="e">
        <f t="shared" si="98"/>
        <v>#DIV/0!</v>
      </c>
      <c r="O816" s="21" t="e">
        <f t="shared" si="99"/>
        <v>#DIV/0!</v>
      </c>
      <c r="P816" s="21" t="e">
        <f t="shared" si="100"/>
        <v>#DIV/0!</v>
      </c>
      <c r="Q816" s="21" t="e">
        <f t="shared" si="101"/>
        <v>#DIV/0!</v>
      </c>
      <c r="R816" s="23" t="e">
        <f t="shared" si="102"/>
        <v>#DIV/0!</v>
      </c>
      <c r="S816" s="23" t="e">
        <f t="shared" si="103"/>
        <v>#DIV/0!</v>
      </c>
      <c r="T816" s="11">
        <f t="shared" si="104"/>
        <v>0</v>
      </c>
    </row>
    <row r="817" spans="1:20">
      <c r="A817" s="154" t="s">
        <v>1024</v>
      </c>
      <c r="B817" s="154" t="s">
        <v>2519</v>
      </c>
      <c r="C817" s="154" t="s">
        <v>4171</v>
      </c>
      <c r="D817" s="179">
        <v>-564073382</v>
      </c>
      <c r="E817" s="179">
        <v>-41602656920</v>
      </c>
      <c r="F817" s="179">
        <v>-15781228869</v>
      </c>
      <c r="G817" s="179">
        <v>-13078968937</v>
      </c>
      <c r="H817" s="179">
        <v>4313607</v>
      </c>
      <c r="I817" s="179">
        <v>2595667172</v>
      </c>
      <c r="J817" s="179">
        <v>-1595907481</v>
      </c>
      <c r="K817" s="179">
        <v>-57559777158</v>
      </c>
      <c r="L817" s="179">
        <f>VLOOKUP(A817,Sheet1!$A$1:$E$2000,5,FALSE)</f>
        <v>-17072744395</v>
      </c>
      <c r="M817" s="21">
        <f t="shared" si="97"/>
        <v>1.0076472443792783</v>
      </c>
      <c r="N817" s="21">
        <f t="shared" si="98"/>
        <v>1.0623918606206173</v>
      </c>
      <c r="O817" s="21">
        <f t="shared" si="99"/>
        <v>0.89887305391439221</v>
      </c>
      <c r="P817" s="21">
        <f t="shared" si="100"/>
        <v>-3.4009414989254361</v>
      </c>
      <c r="Q817" s="21">
        <f t="shared" si="101"/>
        <v>-3958.8812800980709</v>
      </c>
      <c r="R817" s="23">
        <f t="shared" si="102"/>
        <v>-1.6416944463840653</v>
      </c>
      <c r="S817" s="23">
        <f t="shared" si="103"/>
        <v>4.5050900750825074E-2</v>
      </c>
      <c r="T817" s="11">
        <f t="shared" si="104"/>
        <v>-73632761862</v>
      </c>
    </row>
    <row r="818" spans="1:20">
      <c r="A818" s="154" t="s">
        <v>1025</v>
      </c>
      <c r="B818" s="154" t="s">
        <v>2520</v>
      </c>
      <c r="C818" s="154" t="s">
        <v>4171</v>
      </c>
      <c r="D818" s="179"/>
      <c r="E818" s="179"/>
      <c r="F818" s="179"/>
      <c r="G818" s="179"/>
      <c r="H818" s="179"/>
      <c r="I818" s="179"/>
      <c r="J818" s="179"/>
      <c r="K818" s="179"/>
      <c r="L818" s="179">
        <f>VLOOKUP(A818,Sheet1!$A$1:$E$2000,5,FALSE)</f>
        <v>0</v>
      </c>
      <c r="M818" s="21" t="e">
        <f t="shared" si="97"/>
        <v>#DIV/0!</v>
      </c>
      <c r="N818" s="21" t="e">
        <f t="shared" si="98"/>
        <v>#DIV/0!</v>
      </c>
      <c r="O818" s="21" t="e">
        <f t="shared" si="99"/>
        <v>#DIV/0!</v>
      </c>
      <c r="P818" s="21" t="e">
        <f t="shared" si="100"/>
        <v>#DIV/0!</v>
      </c>
      <c r="Q818" s="21" t="e">
        <f t="shared" si="101"/>
        <v>#DIV/0!</v>
      </c>
      <c r="R818" s="23" t="e">
        <f t="shared" si="102"/>
        <v>#DIV/0!</v>
      </c>
      <c r="S818" s="23" t="e">
        <f t="shared" si="103"/>
        <v>#DIV/0!</v>
      </c>
      <c r="T818" s="11">
        <f t="shared" si="104"/>
        <v>0</v>
      </c>
    </row>
    <row r="819" spans="1:20">
      <c r="A819" s="154" t="s">
        <v>925</v>
      </c>
      <c r="B819" s="154" t="s">
        <v>2521</v>
      </c>
      <c r="C819" s="154" t="s">
        <v>4171</v>
      </c>
      <c r="D819" s="179"/>
      <c r="E819" s="179"/>
      <c r="F819" s="179"/>
      <c r="G819" s="179"/>
      <c r="H819" s="179"/>
      <c r="I819" s="179"/>
      <c r="J819" s="179"/>
      <c r="K819" s="179"/>
      <c r="L819" s="179">
        <f>VLOOKUP(A819,Sheet1!$A$1:$E$2000,5,FALSE)</f>
        <v>0</v>
      </c>
      <c r="M819" s="21" t="e">
        <f t="shared" si="97"/>
        <v>#DIV/0!</v>
      </c>
      <c r="N819" s="21" t="e">
        <f t="shared" si="98"/>
        <v>#DIV/0!</v>
      </c>
      <c r="O819" s="21" t="e">
        <f t="shared" si="99"/>
        <v>#DIV/0!</v>
      </c>
      <c r="P819" s="21" t="e">
        <f t="shared" si="100"/>
        <v>#DIV/0!</v>
      </c>
      <c r="Q819" s="21" t="e">
        <f t="shared" si="101"/>
        <v>#DIV/0!</v>
      </c>
      <c r="R819" s="23" t="e">
        <f t="shared" si="102"/>
        <v>#DIV/0!</v>
      </c>
      <c r="S819" s="23" t="e">
        <f t="shared" si="103"/>
        <v>#DIV/0!</v>
      </c>
      <c r="T819" s="11">
        <f t="shared" si="104"/>
        <v>0</v>
      </c>
    </row>
    <row r="820" spans="1:20">
      <c r="A820" s="154" t="s">
        <v>1026</v>
      </c>
      <c r="B820" s="154" t="s">
        <v>2522</v>
      </c>
      <c r="C820" s="154" t="s">
        <v>4171</v>
      </c>
      <c r="D820" s="179"/>
      <c r="E820" s="179"/>
      <c r="F820" s="179"/>
      <c r="G820" s="179"/>
      <c r="H820" s="179"/>
      <c r="I820" s="179"/>
      <c r="J820" s="179"/>
      <c r="K820" s="179"/>
      <c r="L820" s="179">
        <f>VLOOKUP(A820,Sheet1!$A$1:$E$2000,5,FALSE)</f>
        <v>0</v>
      </c>
      <c r="M820" s="21" t="e">
        <f t="shared" si="97"/>
        <v>#DIV/0!</v>
      </c>
      <c r="N820" s="21" t="e">
        <f t="shared" si="98"/>
        <v>#DIV/0!</v>
      </c>
      <c r="O820" s="21" t="e">
        <f t="shared" si="99"/>
        <v>#DIV/0!</v>
      </c>
      <c r="P820" s="21" t="e">
        <f t="shared" si="100"/>
        <v>#DIV/0!</v>
      </c>
      <c r="Q820" s="21" t="e">
        <f t="shared" si="101"/>
        <v>#DIV/0!</v>
      </c>
      <c r="R820" s="23" t="e">
        <f t="shared" si="102"/>
        <v>#DIV/0!</v>
      </c>
      <c r="S820" s="23" t="e">
        <f t="shared" si="103"/>
        <v>#DIV/0!</v>
      </c>
      <c r="T820" s="11">
        <f t="shared" si="104"/>
        <v>0</v>
      </c>
    </row>
    <row r="821" spans="1:20">
      <c r="A821" s="154" t="s">
        <v>934</v>
      </c>
      <c r="B821" s="154" t="s">
        <v>3790</v>
      </c>
      <c r="C821" s="154" t="s">
        <v>4171</v>
      </c>
      <c r="D821" s="179">
        <v>-1156342169</v>
      </c>
      <c r="E821" s="179">
        <v>399305426181</v>
      </c>
      <c r="F821" s="179">
        <v>94115600946</v>
      </c>
      <c r="G821" s="179">
        <v>215757311694</v>
      </c>
      <c r="H821" s="179">
        <v>10675041550</v>
      </c>
      <c r="I821" s="179">
        <v>10269676307</v>
      </c>
      <c r="J821" s="179">
        <v>10760487208</v>
      </c>
      <c r="K821" s="179">
        <v>154348635533</v>
      </c>
      <c r="L821" s="179">
        <f>VLOOKUP(A821,Sheet1!$A$1:$E$2000,5,FALSE)</f>
        <v>29294831501</v>
      </c>
      <c r="M821" s="21">
        <f t="shared" si="97"/>
        <v>10.231732471740377</v>
      </c>
      <c r="N821" s="21">
        <f t="shared" si="98"/>
        <v>-0.97428115013306904</v>
      </c>
      <c r="O821" s="21">
        <f t="shared" si="99"/>
        <v>-0.88566733782878393</v>
      </c>
      <c r="P821" s="21">
        <f t="shared" si="100"/>
        <v>-0.28461921257200995</v>
      </c>
      <c r="Q821" s="21">
        <f t="shared" si="101"/>
        <v>1.7442358293209641</v>
      </c>
      <c r="R821" s="23">
        <f t="shared" si="102"/>
        <v>-0.39352614265393199</v>
      </c>
      <c r="S821" s="23">
        <f t="shared" si="103"/>
        <v>-0.71567316882847065</v>
      </c>
      <c r="T821" s="11">
        <f t="shared" si="104"/>
        <v>204673630549</v>
      </c>
    </row>
    <row r="822" spans="1:20">
      <c r="A822" s="154" t="s">
        <v>1027</v>
      </c>
      <c r="B822" s="154" t="s">
        <v>2524</v>
      </c>
      <c r="C822" s="154" t="s">
        <v>4171</v>
      </c>
      <c r="D822" s="179"/>
      <c r="E822" s="179"/>
      <c r="F822" s="179"/>
      <c r="G822" s="179"/>
      <c r="H822" s="179"/>
      <c r="I822" s="179"/>
      <c r="J822" s="179"/>
      <c r="K822" s="179"/>
      <c r="L822" s="179">
        <f>VLOOKUP(A822,Sheet1!$A$1:$E$2000,5,FALSE)</f>
        <v>0</v>
      </c>
      <c r="M822" s="21" t="e">
        <f t="shared" si="97"/>
        <v>#DIV/0!</v>
      </c>
      <c r="N822" s="21" t="e">
        <f t="shared" si="98"/>
        <v>#DIV/0!</v>
      </c>
      <c r="O822" s="21" t="e">
        <f t="shared" si="99"/>
        <v>#DIV/0!</v>
      </c>
      <c r="P822" s="21" t="e">
        <f t="shared" si="100"/>
        <v>#DIV/0!</v>
      </c>
      <c r="Q822" s="21" t="e">
        <f t="shared" si="101"/>
        <v>#DIV/0!</v>
      </c>
      <c r="R822" s="23" t="e">
        <f t="shared" si="102"/>
        <v>#DIV/0!</v>
      </c>
      <c r="S822" s="23" t="e">
        <f t="shared" si="103"/>
        <v>#DIV/0!</v>
      </c>
      <c r="T822" s="11">
        <f t="shared" si="104"/>
        <v>0</v>
      </c>
    </row>
    <row r="823" spans="1:20">
      <c r="A823" s="154" t="s">
        <v>1029</v>
      </c>
      <c r="B823" s="154" t="s">
        <v>2526</v>
      </c>
      <c r="C823" s="154" t="s">
        <v>4171</v>
      </c>
      <c r="D823" s="179"/>
      <c r="E823" s="179"/>
      <c r="F823" s="179"/>
      <c r="G823" s="179"/>
      <c r="H823" s="179"/>
      <c r="I823" s="179"/>
      <c r="J823" s="179"/>
      <c r="K823" s="179"/>
      <c r="L823" s="179">
        <f>VLOOKUP(A823,Sheet1!$A$1:$E$2000,5,FALSE)</f>
        <v>0</v>
      </c>
      <c r="M823" s="21" t="e">
        <f t="shared" si="97"/>
        <v>#DIV/0!</v>
      </c>
      <c r="N823" s="21" t="e">
        <f t="shared" si="98"/>
        <v>#DIV/0!</v>
      </c>
      <c r="O823" s="21" t="e">
        <f t="shared" si="99"/>
        <v>#DIV/0!</v>
      </c>
      <c r="P823" s="21" t="e">
        <f t="shared" si="100"/>
        <v>#DIV/0!</v>
      </c>
      <c r="Q823" s="21" t="e">
        <f t="shared" si="101"/>
        <v>#DIV/0!</v>
      </c>
      <c r="R823" s="23" t="e">
        <f t="shared" si="102"/>
        <v>#DIV/0!</v>
      </c>
      <c r="S823" s="23" t="e">
        <f t="shared" si="103"/>
        <v>#DIV/0!</v>
      </c>
      <c r="T823" s="11">
        <f t="shared" si="104"/>
        <v>0</v>
      </c>
    </row>
    <row r="824" spans="1:20">
      <c r="A824" s="154" t="s">
        <v>1030</v>
      </c>
      <c r="B824" s="154" t="s">
        <v>2527</v>
      </c>
      <c r="C824" s="154" t="s">
        <v>4171</v>
      </c>
      <c r="D824" s="179">
        <v>6672503894</v>
      </c>
      <c r="E824" s="179">
        <v>6180740328</v>
      </c>
      <c r="F824" s="179">
        <v>10704477064</v>
      </c>
      <c r="G824" s="179">
        <v>7279028114</v>
      </c>
      <c r="H824" s="179">
        <v>2152128491</v>
      </c>
      <c r="I824" s="179">
        <v>6303823866</v>
      </c>
      <c r="J824" s="179">
        <v>6810468536</v>
      </c>
      <c r="K824" s="179">
        <v>11335688056</v>
      </c>
      <c r="L824" s="179">
        <f>VLOOKUP(A824,Sheet1!$A$1:$E$2000,5,FALSE)</f>
        <v>644757978</v>
      </c>
      <c r="M824" s="21">
        <f t="shared" si="97"/>
        <v>-0.67746313450109463</v>
      </c>
      <c r="N824" s="21">
        <f t="shared" si="98"/>
        <v>1.9914044510559156E-2</v>
      </c>
      <c r="O824" s="21">
        <f t="shared" si="99"/>
        <v>-0.36377382143176873</v>
      </c>
      <c r="P824" s="21">
        <f t="shared" si="100"/>
        <v>0.55730790958173237</v>
      </c>
      <c r="Q824" s="21">
        <f t="shared" si="101"/>
        <v>-0.70040916204756476</v>
      </c>
      <c r="R824" s="23">
        <f t="shared" si="102"/>
        <v>-6.6783053421868452E-2</v>
      </c>
      <c r="S824" s="23">
        <f t="shared" si="103"/>
        <v>-4.6421120217369771E-2</v>
      </c>
      <c r="T824" s="11">
        <f t="shared" si="104"/>
        <v>25094738436</v>
      </c>
    </row>
    <row r="825" spans="1:20">
      <c r="A825" s="154" t="s">
        <v>2529</v>
      </c>
      <c r="B825" s="154" t="s">
        <v>4009</v>
      </c>
      <c r="C825" s="154" t="s">
        <v>4171</v>
      </c>
      <c r="D825" s="179">
        <v>55260000000</v>
      </c>
      <c r="E825" s="179">
        <v>66265000000</v>
      </c>
      <c r="F825" s="179">
        <v>23041000000</v>
      </c>
      <c r="G825" s="179">
        <v>166686000000</v>
      </c>
      <c r="H825" s="179">
        <v>64109000000</v>
      </c>
      <c r="I825" s="179">
        <v>10338000000</v>
      </c>
      <c r="J825" s="179">
        <v>274218000000</v>
      </c>
      <c r="K825" s="179">
        <v>68007000000</v>
      </c>
      <c r="L825" s="179">
        <f>VLOOKUP(A825,Sheet1!$A$1:$E$2000,5,FALSE)</f>
        <v>172370000000</v>
      </c>
      <c r="M825" s="21">
        <f t="shared" si="97"/>
        <v>0.16013391241404271</v>
      </c>
      <c r="N825" s="21">
        <f t="shared" si="98"/>
        <v>-0.84399003999094546</v>
      </c>
      <c r="O825" s="21">
        <f t="shared" si="99"/>
        <v>10.901306366911159</v>
      </c>
      <c r="P825" s="21">
        <f t="shared" si="100"/>
        <v>-0.59200532738202372</v>
      </c>
      <c r="Q825" s="21">
        <f t="shared" si="101"/>
        <v>1.688702054313747</v>
      </c>
      <c r="R825" s="23">
        <f t="shared" si="102"/>
        <v>1.0272735151830317</v>
      </c>
      <c r="S825" s="23">
        <f t="shared" si="103"/>
        <v>0.63989803218359209</v>
      </c>
      <c r="T825" s="11">
        <f t="shared" si="104"/>
        <v>524933000000</v>
      </c>
    </row>
    <row r="826" spans="1:20">
      <c r="A826" s="154" t="s">
        <v>836</v>
      </c>
      <c r="B826" s="154" t="s">
        <v>2531</v>
      </c>
      <c r="C826" s="154" t="s">
        <v>4171</v>
      </c>
      <c r="D826" s="179"/>
      <c r="E826" s="179"/>
      <c r="F826" s="179"/>
      <c r="G826" s="179"/>
      <c r="H826" s="179"/>
      <c r="I826" s="179"/>
      <c r="J826" s="179"/>
      <c r="K826" s="179"/>
      <c r="L826" s="179">
        <f>VLOOKUP(A826,Sheet1!$A$1:$E$2000,5,FALSE)</f>
        <v>0</v>
      </c>
      <c r="M826" s="21" t="e">
        <f t="shared" si="97"/>
        <v>#DIV/0!</v>
      </c>
      <c r="N826" s="21" t="e">
        <f t="shared" si="98"/>
        <v>#DIV/0!</v>
      </c>
      <c r="O826" s="21" t="e">
        <f t="shared" si="99"/>
        <v>#DIV/0!</v>
      </c>
      <c r="P826" s="21" t="e">
        <f t="shared" si="100"/>
        <v>#DIV/0!</v>
      </c>
      <c r="Q826" s="21" t="e">
        <f t="shared" si="101"/>
        <v>#DIV/0!</v>
      </c>
      <c r="R826" s="23" t="e">
        <f t="shared" si="102"/>
        <v>#DIV/0!</v>
      </c>
      <c r="S826" s="23" t="e">
        <f t="shared" si="103"/>
        <v>#DIV/0!</v>
      </c>
      <c r="T826" s="11">
        <f t="shared" si="104"/>
        <v>0</v>
      </c>
    </row>
    <row r="827" spans="1:20">
      <c r="A827" s="154" t="s">
        <v>3681</v>
      </c>
      <c r="B827" s="154" t="s">
        <v>3682</v>
      </c>
      <c r="C827" s="154" t="s">
        <v>4171</v>
      </c>
      <c r="D827" s="179">
        <v>394711160</v>
      </c>
      <c r="E827" s="179">
        <v>7238154877</v>
      </c>
      <c r="F827" s="179">
        <v>5710063019</v>
      </c>
      <c r="G827" s="179">
        <v>-5028064255</v>
      </c>
      <c r="H827" s="179">
        <v>148623655457</v>
      </c>
      <c r="I827" s="179">
        <v>113251608212</v>
      </c>
      <c r="J827" s="179">
        <v>36940671222</v>
      </c>
      <c r="K827" s="179">
        <v>31491731512</v>
      </c>
      <c r="L827" s="179">
        <f>VLOOKUP(A827,Sheet1!$A$1:$E$2000,5,FALSE)</f>
        <v>17754698977</v>
      </c>
      <c r="M827" s="21">
        <f t="shared" si="97"/>
        <v>375.53775853968762</v>
      </c>
      <c r="N827" s="21">
        <f t="shared" si="98"/>
        <v>14.646474845663903</v>
      </c>
      <c r="O827" s="21">
        <f t="shared" si="99"/>
        <v>5.4693981658488591</v>
      </c>
      <c r="P827" s="21">
        <f t="shared" si="100"/>
        <v>7.2631919392605298</v>
      </c>
      <c r="Q827" s="21">
        <f t="shared" si="101"/>
        <v>-0.88053921213008512</v>
      </c>
      <c r="R827" s="23">
        <f t="shared" si="102"/>
        <v>-0.4227472351219389</v>
      </c>
      <c r="S827" s="23">
        <f t="shared" si="103"/>
        <v>0.27401211885771093</v>
      </c>
      <c r="T827" s="11">
        <f t="shared" si="104"/>
        <v>199438709923</v>
      </c>
    </row>
    <row r="828" spans="1:20">
      <c r="A828" s="154" t="s">
        <v>1032</v>
      </c>
      <c r="B828" s="154" t="s">
        <v>2532</v>
      </c>
      <c r="C828" s="154" t="s">
        <v>4171</v>
      </c>
      <c r="D828" s="179"/>
      <c r="E828" s="179"/>
      <c r="F828" s="179"/>
      <c r="G828" s="179"/>
      <c r="H828" s="179"/>
      <c r="I828" s="179"/>
      <c r="J828" s="179"/>
      <c r="K828" s="179"/>
      <c r="L828" s="179">
        <f>VLOOKUP(A828,Sheet1!$A$1:$E$2000,5,FALSE)</f>
        <v>0</v>
      </c>
      <c r="M828" s="21" t="e">
        <f t="shared" si="97"/>
        <v>#DIV/0!</v>
      </c>
      <c r="N828" s="21" t="e">
        <f t="shared" si="98"/>
        <v>#DIV/0!</v>
      </c>
      <c r="O828" s="21" t="e">
        <f t="shared" si="99"/>
        <v>#DIV/0!</v>
      </c>
      <c r="P828" s="21" t="e">
        <f t="shared" si="100"/>
        <v>#DIV/0!</v>
      </c>
      <c r="Q828" s="21" t="e">
        <f t="shared" si="101"/>
        <v>#DIV/0!</v>
      </c>
      <c r="R828" s="23" t="e">
        <f t="shared" si="102"/>
        <v>#DIV/0!</v>
      </c>
      <c r="S828" s="23" t="e">
        <f t="shared" si="103"/>
        <v>#DIV/0!</v>
      </c>
      <c r="T828" s="11">
        <f t="shared" si="104"/>
        <v>0</v>
      </c>
    </row>
    <row r="829" spans="1:20">
      <c r="A829" s="154" t="s">
        <v>945</v>
      </c>
      <c r="B829" s="154" t="s">
        <v>3791</v>
      </c>
      <c r="C829" s="154" t="s">
        <v>4171</v>
      </c>
      <c r="D829" s="179"/>
      <c r="E829" s="179"/>
      <c r="F829" s="179"/>
      <c r="G829" s="179"/>
      <c r="H829" s="179"/>
      <c r="I829" s="179"/>
      <c r="J829" s="179"/>
      <c r="K829" s="179"/>
      <c r="L829" s="179">
        <f>VLOOKUP(A829,Sheet1!$A$1:$E$2000,5,FALSE)</f>
        <v>0</v>
      </c>
      <c r="M829" s="21" t="e">
        <f t="shared" si="97"/>
        <v>#DIV/0!</v>
      </c>
      <c r="N829" s="21" t="e">
        <f t="shared" si="98"/>
        <v>#DIV/0!</v>
      </c>
      <c r="O829" s="21" t="e">
        <f t="shared" si="99"/>
        <v>#DIV/0!</v>
      </c>
      <c r="P829" s="21" t="e">
        <f t="shared" si="100"/>
        <v>#DIV/0!</v>
      </c>
      <c r="Q829" s="21" t="e">
        <f t="shared" si="101"/>
        <v>#DIV/0!</v>
      </c>
      <c r="R829" s="23" t="e">
        <f t="shared" si="102"/>
        <v>#DIV/0!</v>
      </c>
      <c r="S829" s="23" t="e">
        <f t="shared" si="103"/>
        <v>#DIV/0!</v>
      </c>
      <c r="T829" s="11">
        <f t="shared" si="104"/>
        <v>0</v>
      </c>
    </row>
    <row r="830" spans="1:20">
      <c r="A830" s="154" t="s">
        <v>926</v>
      </c>
      <c r="B830" s="154" t="s">
        <v>2534</v>
      </c>
      <c r="C830" s="154" t="s">
        <v>4171</v>
      </c>
      <c r="D830" s="179">
        <v>67465009215</v>
      </c>
      <c r="E830" s="179">
        <v>65532992750</v>
      </c>
      <c r="F830" s="179">
        <v>75927184515</v>
      </c>
      <c r="G830" s="179">
        <v>45796428043</v>
      </c>
      <c r="H830" s="179">
        <v>66410294792</v>
      </c>
      <c r="I830" s="179">
        <v>70515862851</v>
      </c>
      <c r="J830" s="179">
        <v>80577740301</v>
      </c>
      <c r="K830" s="179">
        <v>43787308426</v>
      </c>
      <c r="L830" s="179">
        <f>VLOOKUP(A830,Sheet1!$A$1:$E$2000,5,FALSE)</f>
        <v>61772130680</v>
      </c>
      <c r="M830" s="21">
        <f t="shared" si="97"/>
        <v>-1.5633502985804047E-2</v>
      </c>
      <c r="N830" s="21">
        <f t="shared" si="98"/>
        <v>7.6036052862853573E-2</v>
      </c>
      <c r="O830" s="21">
        <f t="shared" si="99"/>
        <v>6.125020723086666E-2</v>
      </c>
      <c r="P830" s="21">
        <f t="shared" si="100"/>
        <v>-4.3870662033151611E-2</v>
      </c>
      <c r="Q830" s="21">
        <f t="shared" si="101"/>
        <v>-6.9841040858603876E-2</v>
      </c>
      <c r="R830" s="23">
        <f t="shared" si="102"/>
        <v>-1.0613333721312306E-2</v>
      </c>
      <c r="S830" s="23">
        <f t="shared" si="103"/>
        <v>1.177190306193987E-2</v>
      </c>
      <c r="T830" s="11">
        <f t="shared" si="104"/>
        <v>256653042258</v>
      </c>
    </row>
    <row r="831" spans="1:20">
      <c r="A831" s="154" t="s">
        <v>1035</v>
      </c>
      <c r="B831" s="154" t="s">
        <v>2537</v>
      </c>
      <c r="C831" s="154" t="s">
        <v>4171</v>
      </c>
      <c r="D831" s="179">
        <v>5271070340</v>
      </c>
      <c r="E831" s="179">
        <v>-15094338561</v>
      </c>
      <c r="F831" s="179">
        <v>5124211524</v>
      </c>
      <c r="G831" s="179">
        <v>12918106344</v>
      </c>
      <c r="H831" s="179">
        <v>5101522004</v>
      </c>
      <c r="I831" s="179">
        <v>476863168</v>
      </c>
      <c r="J831" s="179">
        <v>6403658648</v>
      </c>
      <c r="K831" s="179">
        <v>1190888894</v>
      </c>
      <c r="L831" s="179">
        <f>VLOOKUP(A831,Sheet1!$A$1:$E$2000,5,FALSE)</f>
        <v>3396384643</v>
      </c>
      <c r="M831" s="21">
        <f t="shared" si="97"/>
        <v>-3.2165826874547075E-2</v>
      </c>
      <c r="N831" s="21">
        <f t="shared" si="98"/>
        <v>1.0315921871019971</v>
      </c>
      <c r="O831" s="21">
        <f t="shared" si="99"/>
        <v>0.24968663334983748</v>
      </c>
      <c r="P831" s="21">
        <f t="shared" si="100"/>
        <v>-0.90781242526671679</v>
      </c>
      <c r="Q831" s="21">
        <f t="shared" si="101"/>
        <v>-0.33424091078369089</v>
      </c>
      <c r="R831" s="23">
        <f t="shared" si="102"/>
        <v>-0.52510334301538675</v>
      </c>
      <c r="S831" s="23">
        <f t="shared" si="103"/>
        <v>0.42465910743175472</v>
      </c>
      <c r="T831" s="11">
        <f t="shared" si="104"/>
        <v>11467795353</v>
      </c>
    </row>
    <row r="832" spans="1:20">
      <c r="A832" s="154" t="s">
        <v>1036</v>
      </c>
      <c r="B832" s="154" t="s">
        <v>2538</v>
      </c>
      <c r="C832" s="154" t="s">
        <v>4171</v>
      </c>
      <c r="D832" s="179"/>
      <c r="E832" s="179"/>
      <c r="F832" s="179"/>
      <c r="G832" s="179"/>
      <c r="H832" s="179"/>
      <c r="I832" s="179"/>
      <c r="J832" s="179"/>
      <c r="K832" s="179"/>
      <c r="L832" s="179">
        <f>VLOOKUP(A832,Sheet1!$A$1:$E$2000,5,FALSE)</f>
        <v>0</v>
      </c>
      <c r="M832" s="21" t="e">
        <f t="shared" si="97"/>
        <v>#DIV/0!</v>
      </c>
      <c r="N832" s="21" t="e">
        <f t="shared" si="98"/>
        <v>#DIV/0!</v>
      </c>
      <c r="O832" s="21" t="e">
        <f t="shared" si="99"/>
        <v>#DIV/0!</v>
      </c>
      <c r="P832" s="21" t="e">
        <f t="shared" si="100"/>
        <v>#DIV/0!</v>
      </c>
      <c r="Q832" s="21" t="e">
        <f t="shared" si="101"/>
        <v>#DIV/0!</v>
      </c>
      <c r="R832" s="23" t="e">
        <f t="shared" si="102"/>
        <v>#DIV/0!</v>
      </c>
      <c r="S832" s="23" t="e">
        <f t="shared" si="103"/>
        <v>#DIV/0!</v>
      </c>
      <c r="T832" s="11">
        <f t="shared" si="104"/>
        <v>0</v>
      </c>
    </row>
    <row r="833" spans="1:20">
      <c r="A833" s="154" t="s">
        <v>766</v>
      </c>
      <c r="B833" s="154" t="s">
        <v>2540</v>
      </c>
      <c r="C833" s="154" t="s">
        <v>4171</v>
      </c>
      <c r="D833" s="179">
        <v>41860598839</v>
      </c>
      <c r="E833" s="179">
        <v>58838796238</v>
      </c>
      <c r="F833" s="179">
        <v>55335154215</v>
      </c>
      <c r="G833" s="179">
        <v>23122016878</v>
      </c>
      <c r="H833" s="179">
        <v>16909717759</v>
      </c>
      <c r="I833" s="179">
        <v>8232285580</v>
      </c>
      <c r="J833" s="179">
        <v>41900330523</v>
      </c>
      <c r="K833" s="179">
        <v>14922375267</v>
      </c>
      <c r="L833" s="179">
        <f>VLOOKUP(A833,Sheet1!$A$1:$E$2000,5,FALSE)</f>
        <v>5748363482</v>
      </c>
      <c r="M833" s="21">
        <f t="shared" si="97"/>
        <v>-0.59604692173572471</v>
      </c>
      <c r="N833" s="21">
        <f t="shared" si="98"/>
        <v>-0.86008745748806936</v>
      </c>
      <c r="O833" s="21">
        <f t="shared" si="99"/>
        <v>-0.24279002891724388</v>
      </c>
      <c r="P833" s="21">
        <f t="shared" si="100"/>
        <v>-0.35462484325066584</v>
      </c>
      <c r="Q833" s="21">
        <f t="shared" si="101"/>
        <v>-0.66005562222110414</v>
      </c>
      <c r="R833" s="23">
        <f t="shared" si="102"/>
        <v>-0.34389105039271939</v>
      </c>
      <c r="S833" s="23">
        <f t="shared" si="103"/>
        <v>-0.54085120266041675</v>
      </c>
      <c r="T833" s="11">
        <f t="shared" si="104"/>
        <v>70803354852</v>
      </c>
    </row>
    <row r="834" spans="1:20">
      <c r="A834" s="154" t="s">
        <v>384</v>
      </c>
      <c r="B834" s="154" t="s">
        <v>3792</v>
      </c>
      <c r="C834" s="154" t="s">
        <v>4171</v>
      </c>
      <c r="D834" s="179"/>
      <c r="E834" s="179"/>
      <c r="F834" s="179"/>
      <c r="G834" s="179"/>
      <c r="H834" s="179"/>
      <c r="I834" s="179"/>
      <c r="J834" s="179"/>
      <c r="K834" s="179"/>
      <c r="L834" s="179">
        <f>VLOOKUP(A834,Sheet1!$A$1:$E$2000,5,FALSE)</f>
        <v>0</v>
      </c>
      <c r="M834" s="21" t="e">
        <f t="shared" si="97"/>
        <v>#DIV/0!</v>
      </c>
      <c r="N834" s="21" t="e">
        <f t="shared" si="98"/>
        <v>#DIV/0!</v>
      </c>
      <c r="O834" s="21" t="e">
        <f t="shared" si="99"/>
        <v>#DIV/0!</v>
      </c>
      <c r="P834" s="21" t="e">
        <f t="shared" si="100"/>
        <v>#DIV/0!</v>
      </c>
      <c r="Q834" s="21" t="e">
        <f t="shared" si="101"/>
        <v>#DIV/0!</v>
      </c>
      <c r="R834" s="23" t="e">
        <f t="shared" si="102"/>
        <v>#DIV/0!</v>
      </c>
      <c r="S834" s="23" t="e">
        <f t="shared" si="103"/>
        <v>#DIV/0!</v>
      </c>
      <c r="T834" s="11">
        <f t="shared" si="104"/>
        <v>0</v>
      </c>
    </row>
    <row r="835" spans="1:20">
      <c r="A835" s="154" t="s">
        <v>1039</v>
      </c>
      <c r="B835" s="154" t="s">
        <v>2543</v>
      </c>
      <c r="C835" s="154" t="s">
        <v>4171</v>
      </c>
      <c r="D835" s="179">
        <v>-30963642922</v>
      </c>
      <c r="E835" s="179">
        <v>-23212538676</v>
      </c>
      <c r="F835" s="179">
        <v>-7050159497</v>
      </c>
      <c r="G835" s="179">
        <v>-16376202768</v>
      </c>
      <c r="H835" s="179">
        <v>-1954360387</v>
      </c>
      <c r="I835" s="179">
        <v>-3446139964</v>
      </c>
      <c r="J835" s="179">
        <v>-80518218</v>
      </c>
      <c r="K835" s="179">
        <v>2676968126</v>
      </c>
      <c r="L835" s="179">
        <f>VLOOKUP(A835,Sheet1!$A$1:$E$2000,5,FALSE)</f>
        <v>0</v>
      </c>
      <c r="M835" s="21">
        <f t="shared" si="97"/>
        <v>0.93688209129903754</v>
      </c>
      <c r="N835" s="21">
        <f t="shared" si="98"/>
        <v>0.8515397211782334</v>
      </c>
      <c r="O835" s="21">
        <f t="shared" si="99"/>
        <v>0.98857923455004637</v>
      </c>
      <c r="P835" s="21">
        <f t="shared" si="100"/>
        <v>1.1634669626362311</v>
      </c>
      <c r="Q835" s="21">
        <f t="shared" si="101"/>
        <v>1</v>
      </c>
      <c r="R835" s="23">
        <f t="shared" si="102"/>
        <v>1.1023000780395589</v>
      </c>
      <c r="S835" s="23">
        <f t="shared" si="103"/>
        <v>-0.9825142410124591</v>
      </c>
      <c r="T835" s="11">
        <f t="shared" si="104"/>
        <v>-849690056</v>
      </c>
    </row>
    <row r="836" spans="1:20">
      <c r="A836" s="154" t="s">
        <v>2544</v>
      </c>
      <c r="B836" s="154" t="s">
        <v>3917</v>
      </c>
      <c r="C836" s="154" t="s">
        <v>4171</v>
      </c>
      <c r="D836" s="179"/>
      <c r="E836" s="179"/>
      <c r="F836" s="179"/>
      <c r="G836" s="179"/>
      <c r="H836" s="179"/>
      <c r="I836" s="179"/>
      <c r="J836" s="179"/>
      <c r="K836" s="179"/>
      <c r="L836" s="179">
        <f>VLOOKUP(A836,Sheet1!$A$1:$E$2000,5,FALSE)</f>
        <v>0</v>
      </c>
      <c r="M836" s="21" t="e">
        <f t="shared" ref="M836:M899" si="105">(H836-D836)/ABS(D836)</f>
        <v>#DIV/0!</v>
      </c>
      <c r="N836" s="21" t="e">
        <f t="shared" ref="N836:N899" si="106">(I836-E836)/ABS(E836)</f>
        <v>#DIV/0!</v>
      </c>
      <c r="O836" s="21" t="e">
        <f t="shared" ref="O836:O899" si="107">(J836-F836)/ABS(F836)</f>
        <v>#DIV/0!</v>
      </c>
      <c r="P836" s="21" t="e">
        <f t="shared" ref="P836:P899" si="108">(K836-G836)/ABS(G836)</f>
        <v>#DIV/0!</v>
      </c>
      <c r="Q836" s="21" t="e">
        <f t="shared" ref="Q836:Q899" si="109">(L836-H836)/ABS(H836)</f>
        <v>#DIV/0!</v>
      </c>
      <c r="R836" s="23" t="e">
        <f t="shared" ref="R836:R899" si="110">(SUM(J836:L836)-SUM(F836:H836))/ABS(SUM(F836:H836))</f>
        <v>#DIV/0!</v>
      </c>
      <c r="S836" s="23" t="e">
        <f t="shared" ref="S836:S899" si="111">SUM(I836:L836)/SUM(E836:H836)-1</f>
        <v>#DIV/0!</v>
      </c>
      <c r="T836" s="11">
        <f t="shared" ref="T836:T899" si="112">SUM(I836:L836)</f>
        <v>0</v>
      </c>
    </row>
    <row r="837" spans="1:20">
      <c r="A837" s="154" t="s">
        <v>891</v>
      </c>
      <c r="B837" s="154" t="s">
        <v>2547</v>
      </c>
      <c r="C837" s="154" t="s">
        <v>4171</v>
      </c>
      <c r="D837" s="179"/>
      <c r="E837" s="179"/>
      <c r="F837" s="179"/>
      <c r="G837" s="179"/>
      <c r="H837" s="179"/>
      <c r="I837" s="179"/>
      <c r="J837" s="179"/>
      <c r="K837" s="179"/>
      <c r="L837" s="179">
        <f>VLOOKUP(A837,Sheet1!$A$1:$E$2000,5,FALSE)</f>
        <v>11249120571</v>
      </c>
      <c r="M837" s="21" t="e">
        <f t="shared" si="105"/>
        <v>#DIV/0!</v>
      </c>
      <c r="N837" s="21" t="e">
        <f t="shared" si="106"/>
        <v>#DIV/0!</v>
      </c>
      <c r="O837" s="21" t="e">
        <f t="shared" si="107"/>
        <v>#DIV/0!</v>
      </c>
      <c r="P837" s="21" t="e">
        <f t="shared" si="108"/>
        <v>#DIV/0!</v>
      </c>
      <c r="Q837" s="21" t="e">
        <f t="shared" si="109"/>
        <v>#DIV/0!</v>
      </c>
      <c r="R837" s="23" t="e">
        <f t="shared" si="110"/>
        <v>#DIV/0!</v>
      </c>
      <c r="S837" s="23" t="e">
        <f t="shared" si="111"/>
        <v>#DIV/0!</v>
      </c>
      <c r="T837" s="11">
        <f t="shared" si="112"/>
        <v>11249120571</v>
      </c>
    </row>
    <row r="838" spans="1:20">
      <c r="A838" s="154" t="s">
        <v>1041</v>
      </c>
      <c r="B838" s="154" t="s">
        <v>2549</v>
      </c>
      <c r="C838" s="154" t="s">
        <v>4171</v>
      </c>
      <c r="D838" s="179">
        <v>958162469</v>
      </c>
      <c r="E838" s="179">
        <v>-12873038264</v>
      </c>
      <c r="F838" s="179">
        <v>-39568273515</v>
      </c>
      <c r="G838" s="179">
        <v>-108866348385</v>
      </c>
      <c r="H838" s="179">
        <v>-50508002527</v>
      </c>
      <c r="I838" s="179">
        <v>-132352487472</v>
      </c>
      <c r="J838" s="179">
        <v>-17190646764</v>
      </c>
      <c r="K838" s="179">
        <v>-5113918980</v>
      </c>
      <c r="L838" s="179">
        <f>VLOOKUP(A838,Sheet1!$A$1:$E$2000,5,FALSE)</f>
        <v>-44768150532</v>
      </c>
      <c r="M838" s="21">
        <f t="shared" si="105"/>
        <v>-53.71340107874753</v>
      </c>
      <c r="N838" s="21">
        <f t="shared" si="106"/>
        <v>-9.2813714025949388</v>
      </c>
      <c r="O838" s="21">
        <f t="shared" si="107"/>
        <v>0.5655446842409444</v>
      </c>
      <c r="P838" s="21">
        <f t="shared" si="108"/>
        <v>0.95302571404420677</v>
      </c>
      <c r="Q838" s="21">
        <f t="shared" si="109"/>
        <v>0.11364242709720414</v>
      </c>
      <c r="R838" s="23">
        <f t="shared" si="110"/>
        <v>0.66285396873000613</v>
      </c>
      <c r="S838" s="23">
        <f t="shared" si="111"/>
        <v>-5.8496424606122699E-2</v>
      </c>
      <c r="T838" s="11">
        <f t="shared" si="112"/>
        <v>-199425203748</v>
      </c>
    </row>
    <row r="839" spans="1:20">
      <c r="A839" s="154" t="s">
        <v>864</v>
      </c>
      <c r="B839" s="154" t="s">
        <v>2550</v>
      </c>
      <c r="C839" s="154" t="s">
        <v>4171</v>
      </c>
      <c r="D839" s="179"/>
      <c r="E839" s="179"/>
      <c r="F839" s="179"/>
      <c r="G839" s="179"/>
      <c r="H839" s="179"/>
      <c r="I839" s="179"/>
      <c r="J839" s="179"/>
      <c r="K839" s="179"/>
      <c r="L839" s="179">
        <f>VLOOKUP(A839,Sheet1!$A$1:$E$2000,5,FALSE)</f>
        <v>0</v>
      </c>
      <c r="M839" s="21" t="e">
        <f t="shared" si="105"/>
        <v>#DIV/0!</v>
      </c>
      <c r="N839" s="21" t="e">
        <f t="shared" si="106"/>
        <v>#DIV/0!</v>
      </c>
      <c r="O839" s="21" t="e">
        <f t="shared" si="107"/>
        <v>#DIV/0!</v>
      </c>
      <c r="P839" s="21" t="e">
        <f t="shared" si="108"/>
        <v>#DIV/0!</v>
      </c>
      <c r="Q839" s="21" t="e">
        <f t="shared" si="109"/>
        <v>#DIV/0!</v>
      </c>
      <c r="R839" s="23" t="e">
        <f t="shared" si="110"/>
        <v>#DIV/0!</v>
      </c>
      <c r="S839" s="23" t="e">
        <f t="shared" si="111"/>
        <v>#DIV/0!</v>
      </c>
      <c r="T839" s="11">
        <f t="shared" si="112"/>
        <v>0</v>
      </c>
    </row>
    <row r="840" spans="1:20">
      <c r="A840" s="154" t="s">
        <v>2551</v>
      </c>
      <c r="B840" s="154" t="s">
        <v>2552</v>
      </c>
      <c r="C840" s="154" t="s">
        <v>4171</v>
      </c>
      <c r="D840" s="179">
        <v>7947767626</v>
      </c>
      <c r="E840" s="179">
        <v>5666112852</v>
      </c>
      <c r="F840" s="179">
        <v>14300210898</v>
      </c>
      <c r="G840" s="179">
        <v>9089402266</v>
      </c>
      <c r="H840" s="179">
        <v>8051005572</v>
      </c>
      <c r="I840" s="179">
        <v>12793763039</v>
      </c>
      <c r="J840" s="179">
        <v>18830025238</v>
      </c>
      <c r="K840" s="179"/>
      <c r="L840" s="179">
        <f>VLOOKUP(A840,Sheet1!$A$1:$E$2000,5,FALSE)</f>
        <v>0</v>
      </c>
      <c r="M840" s="21">
        <f t="shared" si="105"/>
        <v>1.2989552646490522E-2</v>
      </c>
      <c r="N840" s="21">
        <f t="shared" si="106"/>
        <v>1.2579435625755517</v>
      </c>
      <c r="O840" s="21">
        <f t="shared" si="107"/>
        <v>0.31676556187248478</v>
      </c>
      <c r="P840" s="21">
        <f t="shared" si="108"/>
        <v>-1</v>
      </c>
      <c r="Q840" s="21">
        <f t="shared" si="109"/>
        <v>-1</v>
      </c>
      <c r="R840" s="23">
        <f t="shared" si="110"/>
        <v>-0.40109240864145823</v>
      </c>
      <c r="S840" s="23">
        <f t="shared" si="111"/>
        <v>-0.14776141892198169</v>
      </c>
      <c r="T840" s="11">
        <f t="shared" si="112"/>
        <v>31623788277</v>
      </c>
    </row>
    <row r="841" spans="1:20">
      <c r="A841" s="154" t="s">
        <v>1042</v>
      </c>
      <c r="B841" s="154" t="s">
        <v>2553</v>
      </c>
      <c r="C841" s="154" t="s">
        <v>4171</v>
      </c>
      <c r="D841" s="179">
        <v>8958689387</v>
      </c>
      <c r="E841" s="179">
        <v>26708068639</v>
      </c>
      <c r="F841" s="179">
        <v>28975308393</v>
      </c>
      <c r="G841" s="179">
        <v>164662230815</v>
      </c>
      <c r="H841" s="179">
        <v>8824708170</v>
      </c>
      <c r="I841" s="179">
        <v>26994970730</v>
      </c>
      <c r="J841" s="179">
        <v>154253497114</v>
      </c>
      <c r="K841" s="179">
        <v>43556018383</v>
      </c>
      <c r="L841" s="179">
        <f>VLOOKUP(A841,Sheet1!$A$1:$E$2000,5,FALSE)</f>
        <v>9568566133</v>
      </c>
      <c r="M841" s="21">
        <f t="shared" si="105"/>
        <v>-1.4955448415749388E-2</v>
      </c>
      <c r="N841" s="21">
        <f t="shared" si="106"/>
        <v>1.074215042944199E-2</v>
      </c>
      <c r="O841" s="21">
        <f t="shared" si="107"/>
        <v>4.3236188213018414</v>
      </c>
      <c r="P841" s="21">
        <f t="shared" si="108"/>
        <v>-0.73548264123825879</v>
      </c>
      <c r="Q841" s="21">
        <f t="shared" si="109"/>
        <v>8.4292641600181101E-2</v>
      </c>
      <c r="R841" s="23">
        <f t="shared" si="110"/>
        <v>2.4280251334077435E-2</v>
      </c>
      <c r="S841" s="23">
        <f t="shared" si="111"/>
        <v>2.2702487972369179E-2</v>
      </c>
      <c r="T841" s="11">
        <f t="shared" si="112"/>
        <v>234373052360</v>
      </c>
    </row>
    <row r="842" spans="1:20">
      <c r="A842" s="154" t="s">
        <v>1611</v>
      </c>
      <c r="B842" s="154" t="s">
        <v>3868</v>
      </c>
      <c r="C842" s="154" t="s">
        <v>4171</v>
      </c>
      <c r="D842" s="179">
        <v>-2558875656</v>
      </c>
      <c r="E842" s="179">
        <v>4759357953</v>
      </c>
      <c r="F842" s="179">
        <v>2087575028</v>
      </c>
      <c r="G842" s="179">
        <v>5071018062</v>
      </c>
      <c r="H842" s="179">
        <v>9496900780</v>
      </c>
      <c r="I842" s="179">
        <v>17792734844</v>
      </c>
      <c r="J842" s="179">
        <v>8452600710</v>
      </c>
      <c r="K842" s="179">
        <v>7766601888</v>
      </c>
      <c r="L842" s="179">
        <f>VLOOKUP(A842,Sheet1!$A$1:$E$2000,5,FALSE)</f>
        <v>10361663446</v>
      </c>
      <c r="M842" s="21">
        <f t="shared" si="105"/>
        <v>4.7113568835327575</v>
      </c>
      <c r="N842" s="21">
        <f t="shared" si="106"/>
        <v>2.7384737646775608</v>
      </c>
      <c r="O842" s="21">
        <f t="shared" si="107"/>
        <v>3.0490045131925192</v>
      </c>
      <c r="P842" s="21">
        <f t="shared" si="108"/>
        <v>0.53156659925933425</v>
      </c>
      <c r="Q842" s="21">
        <f t="shared" si="109"/>
        <v>9.1057355029037168E-2</v>
      </c>
      <c r="R842" s="23">
        <f t="shared" si="110"/>
        <v>0.59592181723759352</v>
      </c>
      <c r="S842" s="23">
        <f t="shared" si="111"/>
        <v>1.0720946964639664</v>
      </c>
      <c r="T842" s="11">
        <f t="shared" si="112"/>
        <v>44373600888</v>
      </c>
    </row>
    <row r="843" spans="1:20">
      <c r="A843" s="154" t="s">
        <v>3895</v>
      </c>
      <c r="B843" s="154" t="s">
        <v>3896</v>
      </c>
      <c r="C843" s="154" t="s">
        <v>4171</v>
      </c>
      <c r="D843" s="179"/>
      <c r="E843" s="179"/>
      <c r="F843" s="179"/>
      <c r="G843" s="179"/>
      <c r="H843" s="179"/>
      <c r="I843" s="179"/>
      <c r="J843" s="179"/>
      <c r="K843" s="179"/>
      <c r="L843" s="179">
        <f>VLOOKUP(A843,Sheet1!$A$1:$E$2000,5,FALSE)</f>
        <v>0</v>
      </c>
      <c r="M843" s="21" t="e">
        <f t="shared" si="105"/>
        <v>#DIV/0!</v>
      </c>
      <c r="N843" s="21" t="e">
        <f t="shared" si="106"/>
        <v>#DIV/0!</v>
      </c>
      <c r="O843" s="21" t="e">
        <f t="shared" si="107"/>
        <v>#DIV/0!</v>
      </c>
      <c r="P843" s="21" t="e">
        <f t="shared" si="108"/>
        <v>#DIV/0!</v>
      </c>
      <c r="Q843" s="21" t="e">
        <f t="shared" si="109"/>
        <v>#DIV/0!</v>
      </c>
      <c r="R843" s="23" t="e">
        <f t="shared" si="110"/>
        <v>#DIV/0!</v>
      </c>
      <c r="S843" s="23" t="e">
        <f t="shared" si="111"/>
        <v>#DIV/0!</v>
      </c>
      <c r="T843" s="11">
        <f t="shared" si="112"/>
        <v>0</v>
      </c>
    </row>
    <row r="844" spans="1:20">
      <c r="A844" s="154" t="s">
        <v>1044</v>
      </c>
      <c r="B844" s="154" t="s">
        <v>2557</v>
      </c>
      <c r="C844" s="154" t="s">
        <v>4171</v>
      </c>
      <c r="D844" s="179"/>
      <c r="E844" s="179"/>
      <c r="F844" s="179"/>
      <c r="G844" s="179"/>
      <c r="H844" s="179"/>
      <c r="I844" s="179"/>
      <c r="J844" s="179"/>
      <c r="K844" s="179"/>
      <c r="L844" s="179">
        <f>VLOOKUP(A844,Sheet1!$A$1:$E$2000,5,FALSE)</f>
        <v>0</v>
      </c>
      <c r="M844" s="21" t="e">
        <f t="shared" si="105"/>
        <v>#DIV/0!</v>
      </c>
      <c r="N844" s="21" t="e">
        <f t="shared" si="106"/>
        <v>#DIV/0!</v>
      </c>
      <c r="O844" s="21" t="e">
        <f t="shared" si="107"/>
        <v>#DIV/0!</v>
      </c>
      <c r="P844" s="21" t="e">
        <f t="shared" si="108"/>
        <v>#DIV/0!</v>
      </c>
      <c r="Q844" s="21" t="e">
        <f t="shared" si="109"/>
        <v>#DIV/0!</v>
      </c>
      <c r="R844" s="23" t="e">
        <f t="shared" si="110"/>
        <v>#DIV/0!</v>
      </c>
      <c r="S844" s="23" t="e">
        <f t="shared" si="111"/>
        <v>#DIV/0!</v>
      </c>
      <c r="T844" s="11">
        <f t="shared" si="112"/>
        <v>0</v>
      </c>
    </row>
    <row r="845" spans="1:20">
      <c r="A845" s="154" t="s">
        <v>1045</v>
      </c>
      <c r="B845" s="154" t="s">
        <v>2558</v>
      </c>
      <c r="C845" s="154" t="s">
        <v>4171</v>
      </c>
      <c r="D845" s="179">
        <v>427375864</v>
      </c>
      <c r="E845" s="179">
        <v>11067523684</v>
      </c>
      <c r="F845" s="179">
        <v>548856426</v>
      </c>
      <c r="G845" s="179">
        <v>9501853016</v>
      </c>
      <c r="H845" s="179">
        <v>483855531</v>
      </c>
      <c r="I845" s="179">
        <v>476454710</v>
      </c>
      <c r="J845" s="179">
        <v>1713920555</v>
      </c>
      <c r="K845" s="179"/>
      <c r="L845" s="179">
        <f>VLOOKUP(A845,Sheet1!$A$1:$E$2000,5,FALSE)</f>
        <v>0</v>
      </c>
      <c r="M845" s="21">
        <f t="shared" si="105"/>
        <v>0.13215455470831175</v>
      </c>
      <c r="N845" s="21">
        <f t="shared" si="106"/>
        <v>-0.95695019738798515</v>
      </c>
      <c r="O845" s="21">
        <f t="shared" si="107"/>
        <v>2.1227120132141808</v>
      </c>
      <c r="P845" s="21">
        <f t="shared" si="108"/>
        <v>-1</v>
      </c>
      <c r="Q845" s="21">
        <f t="shared" si="109"/>
        <v>-1</v>
      </c>
      <c r="R845" s="23">
        <f t="shared" si="110"/>
        <v>-0.83730504682511675</v>
      </c>
      <c r="S845" s="23">
        <f t="shared" si="111"/>
        <v>-0.89860354247318464</v>
      </c>
      <c r="T845" s="11">
        <f t="shared" si="112"/>
        <v>2190375265</v>
      </c>
    </row>
    <row r="846" spans="1:20">
      <c r="A846" s="154" t="s">
        <v>3945</v>
      </c>
      <c r="B846" s="154" t="s">
        <v>3946</v>
      </c>
      <c r="C846" s="154" t="s">
        <v>4171</v>
      </c>
      <c r="D846" s="179"/>
      <c r="E846" s="179"/>
      <c r="F846" s="179"/>
      <c r="G846" s="179"/>
      <c r="H846" s="179"/>
      <c r="I846" s="179"/>
      <c r="J846" s="179"/>
      <c r="K846" s="179"/>
      <c r="L846" s="179">
        <f>VLOOKUP(A846,Sheet1!$A$1:$E$2000,5,FALSE)</f>
        <v>0</v>
      </c>
      <c r="M846" s="21" t="e">
        <f t="shared" si="105"/>
        <v>#DIV/0!</v>
      </c>
      <c r="N846" s="21" t="e">
        <f t="shared" si="106"/>
        <v>#DIV/0!</v>
      </c>
      <c r="O846" s="21" t="e">
        <f t="shared" si="107"/>
        <v>#DIV/0!</v>
      </c>
      <c r="P846" s="21" t="e">
        <f t="shared" si="108"/>
        <v>#DIV/0!</v>
      </c>
      <c r="Q846" s="21" t="e">
        <f t="shared" si="109"/>
        <v>#DIV/0!</v>
      </c>
      <c r="R846" s="23" t="e">
        <f t="shared" si="110"/>
        <v>#DIV/0!</v>
      </c>
      <c r="S846" s="23" t="e">
        <f t="shared" si="111"/>
        <v>#DIV/0!</v>
      </c>
      <c r="T846" s="11">
        <f t="shared" si="112"/>
        <v>0</v>
      </c>
    </row>
    <row r="847" spans="1:20">
      <c r="A847" s="154" t="s">
        <v>1047</v>
      </c>
      <c r="B847" s="154" t="s">
        <v>2560</v>
      </c>
      <c r="C847" s="154" t="s">
        <v>4171</v>
      </c>
      <c r="D847" s="179">
        <v>751220483</v>
      </c>
      <c r="E847" s="179">
        <v>1012841544</v>
      </c>
      <c r="F847" s="179">
        <v>1359283118</v>
      </c>
      <c r="G847" s="179">
        <v>525441523</v>
      </c>
      <c r="H847" s="179">
        <v>2404513142</v>
      </c>
      <c r="I847" s="179">
        <v>757850806</v>
      </c>
      <c r="J847" s="179">
        <v>1539292079</v>
      </c>
      <c r="K847" s="179">
        <v>602334432</v>
      </c>
      <c r="L847" s="179">
        <f>VLOOKUP(A847,Sheet1!$A$1:$E$2000,5,FALSE)</f>
        <v>2475983808</v>
      </c>
      <c r="M847" s="21">
        <f t="shared" si="105"/>
        <v>2.2008088123443779</v>
      </c>
      <c r="N847" s="21">
        <f t="shared" si="106"/>
        <v>-0.25175777939851174</v>
      </c>
      <c r="O847" s="21">
        <f t="shared" si="107"/>
        <v>0.13242933618189762</v>
      </c>
      <c r="P847" s="21">
        <f t="shared" si="108"/>
        <v>0.14633961275268303</v>
      </c>
      <c r="Q847" s="21">
        <f t="shared" si="109"/>
        <v>2.972354974968151E-2</v>
      </c>
      <c r="R847" s="23">
        <f t="shared" si="110"/>
        <v>7.6557316850437707E-2</v>
      </c>
      <c r="S847" s="23">
        <f t="shared" si="111"/>
        <v>1.3840192398916873E-2</v>
      </c>
      <c r="T847" s="11">
        <f t="shared" si="112"/>
        <v>5375461125</v>
      </c>
    </row>
    <row r="848" spans="1:20">
      <c r="A848" s="154" t="s">
        <v>1048</v>
      </c>
      <c r="B848" s="154" t="s">
        <v>2561</v>
      </c>
      <c r="C848" s="154" t="s">
        <v>4171</v>
      </c>
      <c r="D848" s="179"/>
      <c r="E848" s="179"/>
      <c r="F848" s="179"/>
      <c r="G848" s="179"/>
      <c r="H848" s="179"/>
      <c r="I848" s="179"/>
      <c r="J848" s="179"/>
      <c r="K848" s="179"/>
      <c r="L848" s="179">
        <f>VLOOKUP(A848,Sheet1!$A$1:$E$2000,5,FALSE)</f>
        <v>0</v>
      </c>
      <c r="M848" s="21" t="e">
        <f t="shared" si="105"/>
        <v>#DIV/0!</v>
      </c>
      <c r="N848" s="21" t="e">
        <f t="shared" si="106"/>
        <v>#DIV/0!</v>
      </c>
      <c r="O848" s="21" t="e">
        <f t="shared" si="107"/>
        <v>#DIV/0!</v>
      </c>
      <c r="P848" s="21" t="e">
        <f t="shared" si="108"/>
        <v>#DIV/0!</v>
      </c>
      <c r="Q848" s="21" t="e">
        <f t="shared" si="109"/>
        <v>#DIV/0!</v>
      </c>
      <c r="R848" s="23" t="e">
        <f t="shared" si="110"/>
        <v>#DIV/0!</v>
      </c>
      <c r="S848" s="23" t="e">
        <f t="shared" si="111"/>
        <v>#DIV/0!</v>
      </c>
      <c r="T848" s="11">
        <f t="shared" si="112"/>
        <v>0</v>
      </c>
    </row>
    <row r="849" spans="1:20">
      <c r="A849" s="154" t="s">
        <v>1049</v>
      </c>
      <c r="B849" s="154" t="s">
        <v>2562</v>
      </c>
      <c r="C849" s="154" t="s">
        <v>4171</v>
      </c>
      <c r="D849" s="179"/>
      <c r="E849" s="179"/>
      <c r="F849" s="179"/>
      <c r="G849" s="179"/>
      <c r="H849" s="179"/>
      <c r="I849" s="179"/>
      <c r="J849" s="179"/>
      <c r="K849" s="179"/>
      <c r="L849" s="179">
        <f>VLOOKUP(A849,Sheet1!$A$1:$E$2000,5,FALSE)</f>
        <v>0</v>
      </c>
      <c r="M849" s="21" t="e">
        <f t="shared" si="105"/>
        <v>#DIV/0!</v>
      </c>
      <c r="N849" s="21" t="e">
        <f t="shared" si="106"/>
        <v>#DIV/0!</v>
      </c>
      <c r="O849" s="21" t="e">
        <f t="shared" si="107"/>
        <v>#DIV/0!</v>
      </c>
      <c r="P849" s="21" t="e">
        <f t="shared" si="108"/>
        <v>#DIV/0!</v>
      </c>
      <c r="Q849" s="21" t="e">
        <f t="shared" si="109"/>
        <v>#DIV/0!</v>
      </c>
      <c r="R849" s="23" t="e">
        <f t="shared" si="110"/>
        <v>#DIV/0!</v>
      </c>
      <c r="S849" s="23" t="e">
        <f t="shared" si="111"/>
        <v>#DIV/0!</v>
      </c>
      <c r="T849" s="11">
        <f t="shared" si="112"/>
        <v>0</v>
      </c>
    </row>
    <row r="850" spans="1:20">
      <c r="A850" s="154" t="s">
        <v>828</v>
      </c>
      <c r="B850" s="154" t="s">
        <v>2564</v>
      </c>
      <c r="C850" s="154" t="s">
        <v>4171</v>
      </c>
      <c r="D850" s="179">
        <v>-955825515</v>
      </c>
      <c r="E850" s="179">
        <v>-1207081479</v>
      </c>
      <c r="F850" s="179">
        <v>-1816084660</v>
      </c>
      <c r="G850" s="179">
        <v>1910069496</v>
      </c>
      <c r="H850" s="179">
        <v>-218302721</v>
      </c>
      <c r="I850" s="179">
        <v>442270165</v>
      </c>
      <c r="J850" s="179">
        <v>896217276</v>
      </c>
      <c r="K850" s="179">
        <v>1152976230</v>
      </c>
      <c r="L850" s="179">
        <f>VLOOKUP(A850,Sheet1!$A$1:$E$2000,5,FALSE)</f>
        <v>1421717307</v>
      </c>
      <c r="M850" s="21">
        <f t="shared" si="105"/>
        <v>0.77160818834178124</v>
      </c>
      <c r="N850" s="21">
        <f t="shared" si="106"/>
        <v>1.3663962811908905</v>
      </c>
      <c r="O850" s="21">
        <f t="shared" si="107"/>
        <v>1.4934887099371237</v>
      </c>
      <c r="P850" s="21">
        <f t="shared" si="108"/>
        <v>-0.39636948686185397</v>
      </c>
      <c r="Q850" s="21">
        <f t="shared" si="109"/>
        <v>7.5125954476765315</v>
      </c>
      <c r="R850" s="23">
        <f t="shared" si="110"/>
        <v>28.91964175548836</v>
      </c>
      <c r="S850" s="23">
        <f t="shared" si="111"/>
        <v>-3.9391489013810284</v>
      </c>
      <c r="T850" s="11">
        <f t="shared" si="112"/>
        <v>3913180978</v>
      </c>
    </row>
    <row r="851" spans="1:20">
      <c r="A851" s="154" t="s">
        <v>1051</v>
      </c>
      <c r="B851" s="154" t="s">
        <v>2565</v>
      </c>
      <c r="C851" s="154" t="s">
        <v>4171</v>
      </c>
      <c r="D851" s="179">
        <v>3425197877</v>
      </c>
      <c r="E851" s="179">
        <v>6769723091</v>
      </c>
      <c r="F851" s="179">
        <v>6132258604</v>
      </c>
      <c r="G851" s="179">
        <v>2742558289</v>
      </c>
      <c r="H851" s="179">
        <v>6076976916</v>
      </c>
      <c r="I851" s="179">
        <v>10454786450</v>
      </c>
      <c r="J851" s="179">
        <v>9069439743</v>
      </c>
      <c r="K851" s="179">
        <v>8754287503</v>
      </c>
      <c r="L851" s="179">
        <f>VLOOKUP(A851,Sheet1!$A$1:$E$2000,5,FALSE)</f>
        <v>8503689703</v>
      </c>
      <c r="M851" s="21">
        <f t="shared" si="105"/>
        <v>0.77419732646879713</v>
      </c>
      <c r="N851" s="21">
        <f t="shared" si="106"/>
        <v>0.54434477000973691</v>
      </c>
      <c r="O851" s="21">
        <f t="shared" si="107"/>
        <v>0.47897215833071871</v>
      </c>
      <c r="P851" s="21">
        <f t="shared" si="108"/>
        <v>2.1920151116248525</v>
      </c>
      <c r="Q851" s="21">
        <f t="shared" si="109"/>
        <v>0.39932894604400043</v>
      </c>
      <c r="R851" s="23">
        <f t="shared" si="110"/>
        <v>0.76081995814793946</v>
      </c>
      <c r="S851" s="23">
        <f t="shared" si="111"/>
        <v>0.69335334950755678</v>
      </c>
      <c r="T851" s="11">
        <f t="shared" si="112"/>
        <v>36782203399</v>
      </c>
    </row>
    <row r="852" spans="1:20">
      <c r="A852" s="154" t="s">
        <v>1052</v>
      </c>
      <c r="B852" s="154" t="s">
        <v>3869</v>
      </c>
      <c r="C852" s="154" t="s">
        <v>4171</v>
      </c>
      <c r="D852" s="179"/>
      <c r="E852" s="179"/>
      <c r="F852" s="179"/>
      <c r="G852" s="179"/>
      <c r="H852" s="179"/>
      <c r="I852" s="179"/>
      <c r="J852" s="179"/>
      <c r="K852" s="179"/>
      <c r="L852" s="179">
        <f>VLOOKUP(A852,Sheet1!$A$1:$E$2000,5,FALSE)</f>
        <v>0</v>
      </c>
      <c r="M852" s="21" t="e">
        <f t="shared" si="105"/>
        <v>#DIV/0!</v>
      </c>
      <c r="N852" s="21" t="e">
        <f t="shared" si="106"/>
        <v>#DIV/0!</v>
      </c>
      <c r="O852" s="21" t="e">
        <f t="shared" si="107"/>
        <v>#DIV/0!</v>
      </c>
      <c r="P852" s="21" t="e">
        <f t="shared" si="108"/>
        <v>#DIV/0!</v>
      </c>
      <c r="Q852" s="21" t="e">
        <f t="shared" si="109"/>
        <v>#DIV/0!</v>
      </c>
      <c r="R852" s="23" t="e">
        <f t="shared" si="110"/>
        <v>#DIV/0!</v>
      </c>
      <c r="S852" s="23" t="e">
        <f t="shared" si="111"/>
        <v>#DIV/0!</v>
      </c>
      <c r="T852" s="11">
        <f t="shared" si="112"/>
        <v>0</v>
      </c>
    </row>
    <row r="853" spans="1:20">
      <c r="A853" s="154" t="s">
        <v>837</v>
      </c>
      <c r="B853" s="154" t="s">
        <v>2572</v>
      </c>
      <c r="C853" s="154" t="s">
        <v>4171</v>
      </c>
      <c r="D853" s="179">
        <v>27618906</v>
      </c>
      <c r="E853" s="179">
        <v>67509398</v>
      </c>
      <c r="F853" s="179">
        <v>-79471899</v>
      </c>
      <c r="G853" s="179">
        <v>1111716</v>
      </c>
      <c r="H853" s="179">
        <v>9466937</v>
      </c>
      <c r="I853" s="179">
        <v>36947836</v>
      </c>
      <c r="J853" s="179">
        <v>165629405</v>
      </c>
      <c r="K853" s="179">
        <v>18733805</v>
      </c>
      <c r="L853" s="179">
        <f>VLOOKUP(A853,Sheet1!$A$1:$E$2000,5,FALSE)</f>
        <v>194656535</v>
      </c>
      <c r="M853" s="21">
        <f t="shared" si="105"/>
        <v>-0.65722983379573396</v>
      </c>
      <c r="N853" s="21">
        <f t="shared" si="106"/>
        <v>-0.45270085210950928</v>
      </c>
      <c r="O853" s="21">
        <f t="shared" si="107"/>
        <v>3.0841254214901799</v>
      </c>
      <c r="P853" s="21">
        <f t="shared" si="108"/>
        <v>15.851250679130281</v>
      </c>
      <c r="Q853" s="21">
        <f t="shared" si="109"/>
        <v>19.561722867702617</v>
      </c>
      <c r="R853" s="23">
        <f t="shared" si="110"/>
        <v>6.5015515599308529</v>
      </c>
      <c r="S853" s="23">
        <f t="shared" si="111"/>
        <v>-301.5876230626485</v>
      </c>
      <c r="T853" s="11">
        <f t="shared" si="112"/>
        <v>415967581</v>
      </c>
    </row>
    <row r="854" spans="1:20">
      <c r="A854" s="154" t="s">
        <v>3510</v>
      </c>
      <c r="B854" s="154" t="s">
        <v>3511</v>
      </c>
      <c r="C854" s="154" t="s">
        <v>4171</v>
      </c>
      <c r="D854" s="179"/>
      <c r="E854" s="179"/>
      <c r="F854" s="179"/>
      <c r="G854" s="179"/>
      <c r="H854" s="179"/>
      <c r="I854" s="179"/>
      <c r="J854" s="179"/>
      <c r="K854" s="179"/>
      <c r="L854" s="179">
        <f>VLOOKUP(A854,Sheet1!$A$1:$E$2000,5,FALSE)</f>
        <v>0</v>
      </c>
      <c r="M854" s="21" t="e">
        <f t="shared" si="105"/>
        <v>#DIV/0!</v>
      </c>
      <c r="N854" s="21" t="e">
        <f t="shared" si="106"/>
        <v>#DIV/0!</v>
      </c>
      <c r="O854" s="21" t="e">
        <f t="shared" si="107"/>
        <v>#DIV/0!</v>
      </c>
      <c r="P854" s="21" t="e">
        <f t="shared" si="108"/>
        <v>#DIV/0!</v>
      </c>
      <c r="Q854" s="21" t="e">
        <f t="shared" si="109"/>
        <v>#DIV/0!</v>
      </c>
      <c r="R854" s="23" t="e">
        <f t="shared" si="110"/>
        <v>#DIV/0!</v>
      </c>
      <c r="S854" s="23" t="e">
        <f t="shared" si="111"/>
        <v>#DIV/0!</v>
      </c>
      <c r="T854" s="11">
        <f t="shared" si="112"/>
        <v>0</v>
      </c>
    </row>
    <row r="855" spans="1:20">
      <c r="A855" s="154" t="s">
        <v>1057</v>
      </c>
      <c r="B855" s="154" t="s">
        <v>2574</v>
      </c>
      <c r="C855" s="154" t="s">
        <v>4171</v>
      </c>
      <c r="D855" s="179">
        <v>10012857806</v>
      </c>
      <c r="E855" s="179">
        <v>18900966568</v>
      </c>
      <c r="F855" s="179">
        <v>2927770841</v>
      </c>
      <c r="G855" s="179">
        <v>15190750514</v>
      </c>
      <c r="H855" s="179">
        <v>617701368</v>
      </c>
      <c r="I855" s="179">
        <v>546448639</v>
      </c>
      <c r="J855" s="179">
        <v>-2706339659</v>
      </c>
      <c r="K855" s="179">
        <v>14983297361</v>
      </c>
      <c r="L855" s="179">
        <f>VLOOKUP(A855,Sheet1!$A$1:$E$2000,5,FALSE)</f>
        <v>1376164627</v>
      </c>
      <c r="M855" s="21">
        <f t="shared" si="105"/>
        <v>-0.93830918405434105</v>
      </c>
      <c r="N855" s="21">
        <f t="shared" si="106"/>
        <v>-0.97108885214763796</v>
      </c>
      <c r="O855" s="21">
        <f t="shared" si="107"/>
        <v>-1.9243686770497486</v>
      </c>
      <c r="P855" s="21">
        <f t="shared" si="108"/>
        <v>-1.3656544013991171E-2</v>
      </c>
      <c r="Q855" s="21">
        <f t="shared" si="109"/>
        <v>1.2278801671684172</v>
      </c>
      <c r="R855" s="23">
        <f t="shared" si="110"/>
        <v>-0.27129803424892818</v>
      </c>
      <c r="S855" s="23">
        <f t="shared" si="111"/>
        <v>-0.62272498995041925</v>
      </c>
      <c r="T855" s="11">
        <f t="shared" si="112"/>
        <v>14199570968</v>
      </c>
    </row>
    <row r="856" spans="1:20">
      <c r="A856" s="154" t="s">
        <v>1058</v>
      </c>
      <c r="B856" s="154" t="s">
        <v>3776</v>
      </c>
      <c r="C856" s="154" t="s">
        <v>4171</v>
      </c>
      <c r="D856" s="179"/>
      <c r="E856" s="179"/>
      <c r="F856" s="179"/>
      <c r="G856" s="179"/>
      <c r="H856" s="179"/>
      <c r="I856" s="179"/>
      <c r="J856" s="179"/>
      <c r="K856" s="179"/>
      <c r="L856" s="179">
        <f>VLOOKUP(A856,Sheet1!$A$1:$E$2000,5,FALSE)</f>
        <v>0</v>
      </c>
      <c r="M856" s="21" t="e">
        <f t="shared" si="105"/>
        <v>#DIV/0!</v>
      </c>
      <c r="N856" s="21" t="e">
        <f t="shared" si="106"/>
        <v>#DIV/0!</v>
      </c>
      <c r="O856" s="21" t="e">
        <f t="shared" si="107"/>
        <v>#DIV/0!</v>
      </c>
      <c r="P856" s="21" t="e">
        <f t="shared" si="108"/>
        <v>#DIV/0!</v>
      </c>
      <c r="Q856" s="21" t="e">
        <f t="shared" si="109"/>
        <v>#DIV/0!</v>
      </c>
      <c r="R856" s="23" t="e">
        <f t="shared" si="110"/>
        <v>#DIV/0!</v>
      </c>
      <c r="S856" s="23" t="e">
        <f t="shared" si="111"/>
        <v>#DIV/0!</v>
      </c>
      <c r="T856" s="11">
        <f t="shared" si="112"/>
        <v>0</v>
      </c>
    </row>
    <row r="857" spans="1:20">
      <c r="A857" s="154" t="s">
        <v>1059</v>
      </c>
      <c r="B857" s="154" t="s">
        <v>2580</v>
      </c>
      <c r="C857" s="154" t="s">
        <v>4171</v>
      </c>
      <c r="D857" s="179"/>
      <c r="E857" s="179"/>
      <c r="F857" s="179"/>
      <c r="G857" s="179"/>
      <c r="H857" s="179"/>
      <c r="I857" s="179"/>
      <c r="J857" s="179"/>
      <c r="K857" s="179"/>
      <c r="L857" s="179">
        <f>VLOOKUP(A857,Sheet1!$A$1:$E$2000,5,FALSE)</f>
        <v>0</v>
      </c>
      <c r="M857" s="21" t="e">
        <f t="shared" si="105"/>
        <v>#DIV/0!</v>
      </c>
      <c r="N857" s="21" t="e">
        <f t="shared" si="106"/>
        <v>#DIV/0!</v>
      </c>
      <c r="O857" s="21" t="e">
        <f t="shared" si="107"/>
        <v>#DIV/0!</v>
      </c>
      <c r="P857" s="21" t="e">
        <f t="shared" si="108"/>
        <v>#DIV/0!</v>
      </c>
      <c r="Q857" s="21" t="e">
        <f t="shared" si="109"/>
        <v>#DIV/0!</v>
      </c>
      <c r="R857" s="23" t="e">
        <f t="shared" si="110"/>
        <v>#DIV/0!</v>
      </c>
      <c r="S857" s="23" t="e">
        <f t="shared" si="111"/>
        <v>#DIV/0!</v>
      </c>
      <c r="T857" s="11">
        <f t="shared" si="112"/>
        <v>0</v>
      </c>
    </row>
    <row r="858" spans="1:20">
      <c r="A858" s="154" t="s">
        <v>1060</v>
      </c>
      <c r="B858" s="154" t="s">
        <v>2581</v>
      </c>
      <c r="C858" s="154" t="s">
        <v>4171</v>
      </c>
      <c r="D858" s="179"/>
      <c r="E858" s="179"/>
      <c r="F858" s="179"/>
      <c r="G858" s="179"/>
      <c r="H858" s="179"/>
      <c r="I858" s="179"/>
      <c r="J858" s="179"/>
      <c r="K858" s="179"/>
      <c r="L858" s="179">
        <f>VLOOKUP(A858,Sheet1!$A$1:$E$2000,5,FALSE)</f>
        <v>0</v>
      </c>
      <c r="M858" s="21" t="e">
        <f t="shared" si="105"/>
        <v>#DIV/0!</v>
      </c>
      <c r="N858" s="21" t="e">
        <f t="shared" si="106"/>
        <v>#DIV/0!</v>
      </c>
      <c r="O858" s="21" t="e">
        <f t="shared" si="107"/>
        <v>#DIV/0!</v>
      </c>
      <c r="P858" s="21" t="e">
        <f t="shared" si="108"/>
        <v>#DIV/0!</v>
      </c>
      <c r="Q858" s="21" t="e">
        <f t="shared" si="109"/>
        <v>#DIV/0!</v>
      </c>
      <c r="R858" s="23" t="e">
        <f t="shared" si="110"/>
        <v>#DIV/0!</v>
      </c>
      <c r="S858" s="23" t="e">
        <f t="shared" si="111"/>
        <v>#DIV/0!</v>
      </c>
      <c r="T858" s="11">
        <f t="shared" si="112"/>
        <v>0</v>
      </c>
    </row>
    <row r="859" spans="1:20">
      <c r="A859" s="154" t="s">
        <v>927</v>
      </c>
      <c r="B859" s="154" t="s">
        <v>2582</v>
      </c>
      <c r="C859" s="154" t="s">
        <v>4171</v>
      </c>
      <c r="D859" s="179">
        <v>7260734814</v>
      </c>
      <c r="E859" s="179">
        <v>12004907768</v>
      </c>
      <c r="F859" s="179">
        <v>8169808216</v>
      </c>
      <c r="G859" s="179">
        <v>7836175631</v>
      </c>
      <c r="H859" s="179">
        <v>7091916309</v>
      </c>
      <c r="I859" s="179">
        <v>7093497540</v>
      </c>
      <c r="J859" s="179">
        <v>7827319329</v>
      </c>
      <c r="K859" s="179">
        <v>8818927669</v>
      </c>
      <c r="L859" s="179">
        <f>VLOOKUP(A859,Sheet1!$A$1:$E$2000,5,FALSE)</f>
        <v>3501223100</v>
      </c>
      <c r="M859" s="21">
        <f t="shared" si="105"/>
        <v>-2.3250884287150608E-2</v>
      </c>
      <c r="N859" s="21">
        <f t="shared" si="106"/>
        <v>-0.40911686477856496</v>
      </c>
      <c r="O859" s="21">
        <f t="shared" si="107"/>
        <v>-4.1921288473976581E-2</v>
      </c>
      <c r="P859" s="21">
        <f t="shared" si="108"/>
        <v>0.12541220159898175</v>
      </c>
      <c r="Q859" s="21">
        <f t="shared" si="109"/>
        <v>-0.50630789374138963</v>
      </c>
      <c r="R859" s="23">
        <f t="shared" si="110"/>
        <v>-0.12773585642301707</v>
      </c>
      <c r="S859" s="23">
        <f t="shared" si="111"/>
        <v>-0.22396613692618061</v>
      </c>
      <c r="T859" s="11">
        <f t="shared" si="112"/>
        <v>27240967638</v>
      </c>
    </row>
    <row r="860" spans="1:20">
      <c r="A860" s="154" t="s">
        <v>867</v>
      </c>
      <c r="B860" s="154" t="s">
        <v>3883</v>
      </c>
      <c r="C860" s="154" t="s">
        <v>4171</v>
      </c>
      <c r="D860" s="179"/>
      <c r="E860" s="179"/>
      <c r="F860" s="179"/>
      <c r="G860" s="179"/>
      <c r="H860" s="179"/>
      <c r="I860" s="179"/>
      <c r="J860" s="179"/>
      <c r="K860" s="179"/>
      <c r="L860" s="179">
        <f>VLOOKUP(A860,Sheet1!$A$1:$E$2000,5,FALSE)</f>
        <v>0</v>
      </c>
      <c r="M860" s="21" t="e">
        <f t="shared" si="105"/>
        <v>#DIV/0!</v>
      </c>
      <c r="N860" s="21" t="e">
        <f t="shared" si="106"/>
        <v>#DIV/0!</v>
      </c>
      <c r="O860" s="21" t="e">
        <f t="shared" si="107"/>
        <v>#DIV/0!</v>
      </c>
      <c r="P860" s="21" t="e">
        <f t="shared" si="108"/>
        <v>#DIV/0!</v>
      </c>
      <c r="Q860" s="21" t="e">
        <f t="shared" si="109"/>
        <v>#DIV/0!</v>
      </c>
      <c r="R860" s="23" t="e">
        <f t="shared" si="110"/>
        <v>#DIV/0!</v>
      </c>
      <c r="S860" s="23" t="e">
        <f t="shared" si="111"/>
        <v>#DIV/0!</v>
      </c>
      <c r="T860" s="11">
        <f t="shared" si="112"/>
        <v>0</v>
      </c>
    </row>
    <row r="861" spans="1:20">
      <c r="A861" s="154" t="s">
        <v>1061</v>
      </c>
      <c r="B861" s="154" t="s">
        <v>3794</v>
      </c>
      <c r="C861" s="154" t="s">
        <v>4171</v>
      </c>
      <c r="D861" s="179"/>
      <c r="E861" s="179"/>
      <c r="F861" s="179"/>
      <c r="G861" s="179"/>
      <c r="H861" s="179"/>
      <c r="I861" s="179"/>
      <c r="J861" s="179"/>
      <c r="K861" s="179"/>
      <c r="L861" s="179">
        <f>VLOOKUP(A861,Sheet1!$A$1:$E$2000,5,FALSE)</f>
        <v>0</v>
      </c>
      <c r="M861" s="21" t="e">
        <f t="shared" si="105"/>
        <v>#DIV/0!</v>
      </c>
      <c r="N861" s="21" t="e">
        <f t="shared" si="106"/>
        <v>#DIV/0!</v>
      </c>
      <c r="O861" s="21" t="e">
        <f t="shared" si="107"/>
        <v>#DIV/0!</v>
      </c>
      <c r="P861" s="21" t="e">
        <f t="shared" si="108"/>
        <v>#DIV/0!</v>
      </c>
      <c r="Q861" s="21" t="e">
        <f t="shared" si="109"/>
        <v>#DIV/0!</v>
      </c>
      <c r="R861" s="23" t="e">
        <f t="shared" si="110"/>
        <v>#DIV/0!</v>
      </c>
      <c r="S861" s="23" t="e">
        <f t="shared" si="111"/>
        <v>#DIV/0!</v>
      </c>
      <c r="T861" s="11">
        <f t="shared" si="112"/>
        <v>0</v>
      </c>
    </row>
    <row r="862" spans="1:20">
      <c r="A862" s="154" t="s">
        <v>1062</v>
      </c>
      <c r="B862" s="154" t="s">
        <v>2585</v>
      </c>
      <c r="C862" s="154" t="s">
        <v>4171</v>
      </c>
      <c r="D862" s="179"/>
      <c r="E862" s="179"/>
      <c r="F862" s="179"/>
      <c r="G862" s="179"/>
      <c r="H862" s="179"/>
      <c r="I862" s="179"/>
      <c r="J862" s="179"/>
      <c r="K862" s="179"/>
      <c r="L862" s="179">
        <f>VLOOKUP(A862,Sheet1!$A$1:$E$2000,5,FALSE)</f>
        <v>0</v>
      </c>
      <c r="M862" s="21" t="e">
        <f t="shared" si="105"/>
        <v>#DIV/0!</v>
      </c>
      <c r="N862" s="21" t="e">
        <f t="shared" si="106"/>
        <v>#DIV/0!</v>
      </c>
      <c r="O862" s="21" t="e">
        <f t="shared" si="107"/>
        <v>#DIV/0!</v>
      </c>
      <c r="P862" s="21" t="e">
        <f t="shared" si="108"/>
        <v>#DIV/0!</v>
      </c>
      <c r="Q862" s="21" t="e">
        <f t="shared" si="109"/>
        <v>#DIV/0!</v>
      </c>
      <c r="R862" s="23" t="e">
        <f t="shared" si="110"/>
        <v>#DIV/0!</v>
      </c>
      <c r="S862" s="23" t="e">
        <f t="shared" si="111"/>
        <v>#DIV/0!</v>
      </c>
      <c r="T862" s="11">
        <f t="shared" si="112"/>
        <v>0</v>
      </c>
    </row>
    <row r="863" spans="1:20">
      <c r="A863" s="154" t="s">
        <v>2586</v>
      </c>
      <c r="B863" s="154" t="s">
        <v>2587</v>
      </c>
      <c r="C863" s="154" t="s">
        <v>4171</v>
      </c>
      <c r="D863" s="179"/>
      <c r="E863" s="179"/>
      <c r="F863" s="179"/>
      <c r="G863" s="179"/>
      <c r="H863" s="179"/>
      <c r="I863" s="179"/>
      <c r="J863" s="179"/>
      <c r="K863" s="179"/>
      <c r="L863" s="179">
        <f>VLOOKUP(A863,Sheet1!$A$1:$E$2000,5,FALSE)</f>
        <v>0</v>
      </c>
      <c r="M863" s="21" t="e">
        <f t="shared" si="105"/>
        <v>#DIV/0!</v>
      </c>
      <c r="N863" s="21" t="e">
        <f t="shared" si="106"/>
        <v>#DIV/0!</v>
      </c>
      <c r="O863" s="21" t="e">
        <f t="shared" si="107"/>
        <v>#DIV/0!</v>
      </c>
      <c r="P863" s="21" t="e">
        <f t="shared" si="108"/>
        <v>#DIV/0!</v>
      </c>
      <c r="Q863" s="21" t="e">
        <f t="shared" si="109"/>
        <v>#DIV/0!</v>
      </c>
      <c r="R863" s="23" t="e">
        <f t="shared" si="110"/>
        <v>#DIV/0!</v>
      </c>
      <c r="S863" s="23" t="e">
        <f t="shared" si="111"/>
        <v>#DIV/0!</v>
      </c>
      <c r="T863" s="11">
        <f t="shared" si="112"/>
        <v>0</v>
      </c>
    </row>
    <row r="864" spans="1:20">
      <c r="A864" s="154" t="s">
        <v>1063</v>
      </c>
      <c r="B864" s="154" t="s">
        <v>2588</v>
      </c>
      <c r="C864" s="154" t="s">
        <v>4171</v>
      </c>
      <c r="D864" s="179"/>
      <c r="E864" s="179"/>
      <c r="F864" s="179"/>
      <c r="G864" s="179"/>
      <c r="H864" s="179"/>
      <c r="I864" s="179"/>
      <c r="J864" s="179"/>
      <c r="K864" s="179"/>
      <c r="L864" s="179">
        <f>VLOOKUP(A864,Sheet1!$A$1:$E$2000,5,FALSE)</f>
        <v>0</v>
      </c>
      <c r="M864" s="21" t="e">
        <f t="shared" si="105"/>
        <v>#DIV/0!</v>
      </c>
      <c r="N864" s="21" t="e">
        <f t="shared" si="106"/>
        <v>#DIV/0!</v>
      </c>
      <c r="O864" s="21" t="e">
        <f t="shared" si="107"/>
        <v>#DIV/0!</v>
      </c>
      <c r="P864" s="21" t="e">
        <f t="shared" si="108"/>
        <v>#DIV/0!</v>
      </c>
      <c r="Q864" s="21" t="e">
        <f t="shared" si="109"/>
        <v>#DIV/0!</v>
      </c>
      <c r="R864" s="23" t="e">
        <f t="shared" si="110"/>
        <v>#DIV/0!</v>
      </c>
      <c r="S864" s="23" t="e">
        <f t="shared" si="111"/>
        <v>#DIV/0!</v>
      </c>
      <c r="T864" s="11">
        <f t="shared" si="112"/>
        <v>0</v>
      </c>
    </row>
    <row r="865" spans="1:20">
      <c r="A865" s="154" t="s">
        <v>1064</v>
      </c>
      <c r="B865" s="154" t="s">
        <v>2589</v>
      </c>
      <c r="C865" s="154" t="s">
        <v>4171</v>
      </c>
      <c r="D865" s="179">
        <v>-5336301180</v>
      </c>
      <c r="E865" s="179">
        <v>8945183623</v>
      </c>
      <c r="F865" s="179">
        <v>81075703988</v>
      </c>
      <c r="G865" s="179">
        <v>13166565454</v>
      </c>
      <c r="H865" s="179">
        <v>3238658544</v>
      </c>
      <c r="I865" s="179">
        <v>12496448638</v>
      </c>
      <c r="J865" s="179">
        <v>8024355726</v>
      </c>
      <c r="K865" s="179">
        <v>97741787277</v>
      </c>
      <c r="L865" s="179">
        <f>VLOOKUP(A865,Sheet1!$A$1:$E$2000,5,FALSE)</f>
        <v>0</v>
      </c>
      <c r="M865" s="21">
        <f t="shared" si="105"/>
        <v>1.6069107486170786</v>
      </c>
      <c r="N865" s="21">
        <f t="shared" si="106"/>
        <v>0.39700303142675913</v>
      </c>
      <c r="O865" s="21">
        <f t="shared" si="107"/>
        <v>-0.90102638236496002</v>
      </c>
      <c r="P865" s="21">
        <f t="shared" si="108"/>
        <v>6.4234839464004692</v>
      </c>
      <c r="Q865" s="21">
        <f t="shared" si="109"/>
        <v>-1</v>
      </c>
      <c r="R865" s="23">
        <f t="shared" si="110"/>
        <v>8.4993189828782761E-2</v>
      </c>
      <c r="S865" s="23">
        <f t="shared" si="111"/>
        <v>0.11121781913339235</v>
      </c>
      <c r="T865" s="11">
        <f t="shared" si="112"/>
        <v>118262591641</v>
      </c>
    </row>
    <row r="866" spans="1:20">
      <c r="A866" s="154" t="s">
        <v>4306</v>
      </c>
      <c r="B866" s="154" t="s">
        <v>4307</v>
      </c>
      <c r="C866" s="154" t="s">
        <v>4171</v>
      </c>
      <c r="D866" s="179"/>
      <c r="E866" s="179"/>
      <c r="F866" s="179"/>
      <c r="G866" s="179"/>
      <c r="H866" s="179"/>
      <c r="I866" s="179"/>
      <c r="J866" s="179"/>
      <c r="K866" s="179"/>
      <c r="L866" s="179">
        <f>VLOOKUP(A866,Sheet1!$A$1:$E$2000,5,FALSE)</f>
        <v>27153204956</v>
      </c>
      <c r="M866" s="21" t="e">
        <f t="shared" si="105"/>
        <v>#DIV/0!</v>
      </c>
      <c r="N866" s="21" t="e">
        <f t="shared" si="106"/>
        <v>#DIV/0!</v>
      </c>
      <c r="O866" s="21" t="e">
        <f t="shared" si="107"/>
        <v>#DIV/0!</v>
      </c>
      <c r="P866" s="21" t="e">
        <f t="shared" si="108"/>
        <v>#DIV/0!</v>
      </c>
      <c r="Q866" s="21" t="e">
        <f t="shared" si="109"/>
        <v>#DIV/0!</v>
      </c>
      <c r="R866" s="23" t="e">
        <f t="shared" si="110"/>
        <v>#DIV/0!</v>
      </c>
      <c r="S866" s="23" t="e">
        <f t="shared" si="111"/>
        <v>#DIV/0!</v>
      </c>
      <c r="T866" s="11">
        <f t="shared" si="112"/>
        <v>27153204956</v>
      </c>
    </row>
    <row r="867" spans="1:20">
      <c r="A867" s="154" t="s">
        <v>861</v>
      </c>
      <c r="B867" s="154" t="s">
        <v>4177</v>
      </c>
      <c r="C867" s="154" t="s">
        <v>4171</v>
      </c>
      <c r="D867" s="179">
        <v>46902482664</v>
      </c>
      <c r="E867" s="179">
        <v>51290432327</v>
      </c>
      <c r="F867" s="179">
        <v>51445928987</v>
      </c>
      <c r="G867" s="179">
        <v>48279964996</v>
      </c>
      <c r="H867" s="179">
        <v>49368433482</v>
      </c>
      <c r="I867" s="179">
        <v>53346825407</v>
      </c>
      <c r="J867" s="179">
        <v>51994482057</v>
      </c>
      <c r="K867" s="179">
        <v>50878247796</v>
      </c>
      <c r="L867" s="179">
        <f>VLOOKUP(A867,Sheet1!$A$1:$E$2000,5,FALSE)</f>
        <v>55249879671</v>
      </c>
      <c r="M867" s="21">
        <f t="shared" si="105"/>
        <v>5.2576125568140564E-2</v>
      </c>
      <c r="N867" s="21">
        <f t="shared" si="106"/>
        <v>4.0093112627508226E-2</v>
      </c>
      <c r="O867" s="21">
        <f t="shared" si="107"/>
        <v>1.0662710943340439E-2</v>
      </c>
      <c r="P867" s="21">
        <f t="shared" si="108"/>
        <v>5.3816998421918241E-2</v>
      </c>
      <c r="Q867" s="21">
        <f t="shared" si="109"/>
        <v>0.11913374142496151</v>
      </c>
      <c r="R867" s="23">
        <f t="shared" si="110"/>
        <v>6.0554162002705275E-2</v>
      </c>
      <c r="S867" s="23">
        <f t="shared" si="111"/>
        <v>5.5316956990671073E-2</v>
      </c>
      <c r="T867" s="11">
        <f t="shared" si="112"/>
        <v>211469434931</v>
      </c>
    </row>
    <row r="868" spans="1:20">
      <c r="A868" s="154" t="s">
        <v>1066</v>
      </c>
      <c r="B868" s="154" t="s">
        <v>2592</v>
      </c>
      <c r="C868" s="154" t="s">
        <v>4171</v>
      </c>
      <c r="D868" s="179">
        <v>9185074006</v>
      </c>
      <c r="E868" s="179">
        <v>6151845995</v>
      </c>
      <c r="F868" s="179">
        <v>3219365179</v>
      </c>
      <c r="G868" s="179">
        <v>11430140636</v>
      </c>
      <c r="H868" s="179">
        <v>8471848814</v>
      </c>
      <c r="I868" s="179">
        <v>5597739623</v>
      </c>
      <c r="J868" s="179">
        <v>3131538855</v>
      </c>
      <c r="K868" s="179">
        <v>14034722346</v>
      </c>
      <c r="L868" s="179">
        <f>VLOOKUP(A868,Sheet1!$A$1:$E$2000,5,FALSE)</f>
        <v>8852860001</v>
      </c>
      <c r="M868" s="21">
        <f t="shared" si="105"/>
        <v>-7.7650456766499357E-2</v>
      </c>
      <c r="N868" s="21">
        <f t="shared" si="106"/>
        <v>-9.0071561032307665E-2</v>
      </c>
      <c r="O868" s="21">
        <f t="shared" si="107"/>
        <v>-2.7280634260721127E-2</v>
      </c>
      <c r="P868" s="21">
        <f t="shared" si="108"/>
        <v>0.22786961183983109</v>
      </c>
      <c r="Q868" s="21">
        <f t="shared" si="109"/>
        <v>4.4973794429660603E-2</v>
      </c>
      <c r="R868" s="23">
        <f t="shared" si="110"/>
        <v>0.12532858128327271</v>
      </c>
      <c r="S868" s="23">
        <f t="shared" si="111"/>
        <v>8.0061631493705487E-2</v>
      </c>
      <c r="T868" s="11">
        <f t="shared" si="112"/>
        <v>31616860825</v>
      </c>
    </row>
    <row r="869" spans="1:20">
      <c r="A869" s="154" t="s">
        <v>1067</v>
      </c>
      <c r="B869" s="154" t="s">
        <v>2593</v>
      </c>
      <c r="C869" s="154" t="s">
        <v>4171</v>
      </c>
      <c r="D869" s="179">
        <v>60096767422</v>
      </c>
      <c r="E869" s="179">
        <v>63406634079</v>
      </c>
      <c r="F869" s="179">
        <v>65482779160</v>
      </c>
      <c r="G869" s="179">
        <v>61119639003</v>
      </c>
      <c r="H869" s="179">
        <v>64043114332</v>
      </c>
      <c r="I869" s="179">
        <v>72213348302</v>
      </c>
      <c r="J869" s="179">
        <v>75184879838</v>
      </c>
      <c r="K869" s="179">
        <v>72938520636</v>
      </c>
      <c r="L869" s="179">
        <f>VLOOKUP(A869,Sheet1!$A$1:$E$2000,5,FALSE)</f>
        <v>73134793714</v>
      </c>
      <c r="M869" s="21">
        <f t="shared" si="105"/>
        <v>6.5666542133434883E-2</v>
      </c>
      <c r="N869" s="21">
        <f t="shared" si="106"/>
        <v>0.13889263088823611</v>
      </c>
      <c r="O869" s="21">
        <f t="shared" si="107"/>
        <v>0.14816262844150185</v>
      </c>
      <c r="P869" s="21">
        <f t="shared" si="108"/>
        <v>0.19337289659744034</v>
      </c>
      <c r="Q869" s="21">
        <f t="shared" si="109"/>
        <v>0.14196185611568893</v>
      </c>
      <c r="R869" s="23">
        <f t="shared" si="110"/>
        <v>0.16057371653229205</v>
      </c>
      <c r="S869" s="23">
        <f t="shared" si="111"/>
        <v>0.15516252605748981</v>
      </c>
      <c r="T869" s="11">
        <f t="shared" si="112"/>
        <v>293471542490</v>
      </c>
    </row>
    <row r="870" spans="1:20">
      <c r="A870" s="154" t="s">
        <v>1068</v>
      </c>
      <c r="B870" s="154" t="s">
        <v>2594</v>
      </c>
      <c r="C870" s="154" t="s">
        <v>4171</v>
      </c>
      <c r="D870" s="179">
        <v>-3625908191</v>
      </c>
      <c r="E870" s="179">
        <v>-6600687456</v>
      </c>
      <c r="F870" s="179">
        <v>-5422375345</v>
      </c>
      <c r="G870" s="179">
        <v>-5090794547</v>
      </c>
      <c r="H870" s="179">
        <v>-6640943636</v>
      </c>
      <c r="I870" s="179">
        <v>-4022441548</v>
      </c>
      <c r="J870" s="179">
        <v>-5182935249</v>
      </c>
      <c r="K870" s="179">
        <v>-4534090076</v>
      </c>
      <c r="L870" s="179">
        <f>VLOOKUP(A870,Sheet1!$A$1:$E$2000,5,FALSE)</f>
        <v>-6830845538</v>
      </c>
      <c r="M870" s="21">
        <f t="shared" si="105"/>
        <v>-0.83152558922581943</v>
      </c>
      <c r="N870" s="21">
        <f t="shared" si="106"/>
        <v>0.39060263422355868</v>
      </c>
      <c r="O870" s="21">
        <f t="shared" si="107"/>
        <v>4.4157787088787377E-2</v>
      </c>
      <c r="P870" s="21">
        <f t="shared" si="108"/>
        <v>0.10935512440353055</v>
      </c>
      <c r="Q870" s="21">
        <f t="shared" si="109"/>
        <v>-2.8595620202309453E-2</v>
      </c>
      <c r="R870" s="23">
        <f t="shared" si="110"/>
        <v>3.5340949796703477E-2</v>
      </c>
      <c r="S870" s="23">
        <f t="shared" si="111"/>
        <v>-0.13405663028475401</v>
      </c>
      <c r="T870" s="11">
        <f t="shared" si="112"/>
        <v>-20570312411</v>
      </c>
    </row>
    <row r="871" spans="1:20">
      <c r="A871" s="154" t="s">
        <v>1069</v>
      </c>
      <c r="B871" s="154" t="s">
        <v>2595</v>
      </c>
      <c r="C871" s="154" t="s">
        <v>4171</v>
      </c>
      <c r="D871" s="179"/>
      <c r="E871" s="179"/>
      <c r="F871" s="179"/>
      <c r="G871" s="179"/>
      <c r="H871" s="179"/>
      <c r="I871" s="179"/>
      <c r="J871" s="179"/>
      <c r="K871" s="179"/>
      <c r="L871" s="179">
        <f>VLOOKUP(A871,Sheet1!$A$1:$E$2000,5,FALSE)</f>
        <v>0</v>
      </c>
      <c r="M871" s="21" t="e">
        <f t="shared" si="105"/>
        <v>#DIV/0!</v>
      </c>
      <c r="N871" s="21" t="e">
        <f t="shared" si="106"/>
        <v>#DIV/0!</v>
      </c>
      <c r="O871" s="21" t="e">
        <f t="shared" si="107"/>
        <v>#DIV/0!</v>
      </c>
      <c r="P871" s="21" t="e">
        <f t="shared" si="108"/>
        <v>#DIV/0!</v>
      </c>
      <c r="Q871" s="21" t="e">
        <f t="shared" si="109"/>
        <v>#DIV/0!</v>
      </c>
      <c r="R871" s="23" t="e">
        <f t="shared" si="110"/>
        <v>#DIV/0!</v>
      </c>
      <c r="S871" s="23" t="e">
        <f t="shared" si="111"/>
        <v>#DIV/0!</v>
      </c>
      <c r="T871" s="11">
        <f t="shared" si="112"/>
        <v>0</v>
      </c>
    </row>
    <row r="872" spans="1:20">
      <c r="A872" s="154" t="s">
        <v>3897</v>
      </c>
      <c r="B872" s="154" t="s">
        <v>3935</v>
      </c>
      <c r="C872" s="154" t="s">
        <v>4171</v>
      </c>
      <c r="D872" s="179">
        <v>27949463188</v>
      </c>
      <c r="E872" s="179">
        <v>3792547535</v>
      </c>
      <c r="F872" s="179">
        <v>25144066630</v>
      </c>
      <c r="G872" s="179">
        <v>-2416692742</v>
      </c>
      <c r="H872" s="179">
        <v>29378944091</v>
      </c>
      <c r="I872" s="179">
        <v>23774064684</v>
      </c>
      <c r="J872" s="179">
        <v>33799615775</v>
      </c>
      <c r="K872" s="179">
        <v>-9526466005</v>
      </c>
      <c r="L872" s="179">
        <f>VLOOKUP(A872,Sheet1!$A$1:$E$2000,5,FALSE)</f>
        <v>21617850847</v>
      </c>
      <c r="M872" s="21">
        <f t="shared" si="105"/>
        <v>5.1145200656796244E-2</v>
      </c>
      <c r="N872" s="21">
        <f t="shared" si="106"/>
        <v>5.2686266855189201</v>
      </c>
      <c r="O872" s="21">
        <f t="shared" si="107"/>
        <v>0.34423823609633825</v>
      </c>
      <c r="P872" s="21">
        <f t="shared" si="108"/>
        <v>-2.9419434003497331</v>
      </c>
      <c r="Q872" s="21">
        <f t="shared" si="109"/>
        <v>-0.26417196002553228</v>
      </c>
      <c r="R872" s="23">
        <f t="shared" si="110"/>
        <v>-0.11928145382494519</v>
      </c>
      <c r="S872" s="23">
        <f t="shared" si="111"/>
        <v>0.24626975271174723</v>
      </c>
      <c r="T872" s="11">
        <f t="shared" si="112"/>
        <v>69665065301</v>
      </c>
    </row>
    <row r="873" spans="1:20">
      <c r="A873" s="154" t="s">
        <v>1070</v>
      </c>
      <c r="B873" s="154" t="s">
        <v>2596</v>
      </c>
      <c r="C873" s="154" t="s">
        <v>4171</v>
      </c>
      <c r="D873" s="179"/>
      <c r="E873" s="179">
        <v>5730349296</v>
      </c>
      <c r="F873" s="179"/>
      <c r="G873" s="179"/>
      <c r="H873" s="179"/>
      <c r="I873" s="179">
        <v>5697369078</v>
      </c>
      <c r="J873" s="179"/>
      <c r="K873" s="179"/>
      <c r="L873" s="179">
        <f>VLOOKUP(A873,Sheet1!$A$1:$E$2000,5,FALSE)</f>
        <v>0</v>
      </c>
      <c r="M873" s="21" t="e">
        <f t="shared" si="105"/>
        <v>#DIV/0!</v>
      </c>
      <c r="N873" s="21">
        <f t="shared" si="106"/>
        <v>-5.7553591057741341E-3</v>
      </c>
      <c r="O873" s="21" t="e">
        <f t="shared" si="107"/>
        <v>#DIV/0!</v>
      </c>
      <c r="P873" s="21" t="e">
        <f t="shared" si="108"/>
        <v>#DIV/0!</v>
      </c>
      <c r="Q873" s="21" t="e">
        <f t="shared" si="109"/>
        <v>#DIV/0!</v>
      </c>
      <c r="R873" s="23" t="e">
        <f t="shared" si="110"/>
        <v>#DIV/0!</v>
      </c>
      <c r="S873" s="23">
        <f t="shared" si="111"/>
        <v>-5.7553591057741826E-3</v>
      </c>
      <c r="T873" s="11">
        <f t="shared" si="112"/>
        <v>5697369078</v>
      </c>
    </row>
    <row r="874" spans="1:20">
      <c r="A874" s="154" t="s">
        <v>1071</v>
      </c>
      <c r="B874" s="154" t="s">
        <v>2597</v>
      </c>
      <c r="C874" s="154" t="s">
        <v>4171</v>
      </c>
      <c r="D874" s="179">
        <v>5741760702</v>
      </c>
      <c r="E874" s="179">
        <v>5896365456</v>
      </c>
      <c r="F874" s="179">
        <v>3088379222</v>
      </c>
      <c r="G874" s="179">
        <v>10833734208</v>
      </c>
      <c r="H874" s="179">
        <v>9863248210</v>
      </c>
      <c r="I874" s="179">
        <v>5421254455</v>
      </c>
      <c r="J874" s="179">
        <v>3362709249</v>
      </c>
      <c r="K874" s="179">
        <v>5170280565</v>
      </c>
      <c r="L874" s="179">
        <f>VLOOKUP(A874,Sheet1!$A$1:$E$2000,5,FALSE)</f>
        <v>11264243336</v>
      </c>
      <c r="M874" s="21">
        <f t="shared" si="105"/>
        <v>0.71780900004494819</v>
      </c>
      <c r="N874" s="21">
        <f t="shared" si="106"/>
        <v>-8.0576925657913287E-2</v>
      </c>
      <c r="O874" s="21">
        <f t="shared" si="107"/>
        <v>8.8826535629373565E-2</v>
      </c>
      <c r="P874" s="21">
        <f t="shared" si="108"/>
        <v>-0.52276099212568017</v>
      </c>
      <c r="Q874" s="21">
        <f t="shared" si="109"/>
        <v>0.14204196185386275</v>
      </c>
      <c r="R874" s="23">
        <f t="shared" si="110"/>
        <v>-0.16767155153500538</v>
      </c>
      <c r="S874" s="23">
        <f t="shared" si="111"/>
        <v>-0.15036993893800332</v>
      </c>
      <c r="T874" s="11">
        <f t="shared" si="112"/>
        <v>25218487605</v>
      </c>
    </row>
    <row r="875" spans="1:20">
      <c r="A875" s="154" t="s">
        <v>832</v>
      </c>
      <c r="B875" s="154" t="s">
        <v>2598</v>
      </c>
      <c r="C875" s="154" t="s">
        <v>4171</v>
      </c>
      <c r="D875" s="179"/>
      <c r="E875" s="179"/>
      <c r="F875" s="179"/>
      <c r="G875" s="179"/>
      <c r="H875" s="179"/>
      <c r="I875" s="179"/>
      <c r="J875" s="179"/>
      <c r="K875" s="179"/>
      <c r="L875" s="179">
        <f>VLOOKUP(A875,Sheet1!$A$1:$E$2000,5,FALSE)</f>
        <v>0</v>
      </c>
      <c r="M875" s="21" t="e">
        <f t="shared" si="105"/>
        <v>#DIV/0!</v>
      </c>
      <c r="N875" s="21" t="e">
        <f t="shared" si="106"/>
        <v>#DIV/0!</v>
      </c>
      <c r="O875" s="21" t="e">
        <f t="shared" si="107"/>
        <v>#DIV/0!</v>
      </c>
      <c r="P875" s="21" t="e">
        <f t="shared" si="108"/>
        <v>#DIV/0!</v>
      </c>
      <c r="Q875" s="21" t="e">
        <f t="shared" si="109"/>
        <v>#DIV/0!</v>
      </c>
      <c r="R875" s="23" t="e">
        <f t="shared" si="110"/>
        <v>#DIV/0!</v>
      </c>
      <c r="S875" s="23" t="e">
        <f t="shared" si="111"/>
        <v>#DIV/0!</v>
      </c>
      <c r="T875" s="11">
        <f t="shared" si="112"/>
        <v>0</v>
      </c>
    </row>
    <row r="876" spans="1:20">
      <c r="A876" s="154" t="s">
        <v>1072</v>
      </c>
      <c r="B876" s="154" t="s">
        <v>2599</v>
      </c>
      <c r="C876" s="154" t="s">
        <v>4171</v>
      </c>
      <c r="D876" s="179">
        <v>5610151331</v>
      </c>
      <c r="E876" s="179">
        <v>3846988054</v>
      </c>
      <c r="F876" s="179">
        <v>3103806638</v>
      </c>
      <c r="G876" s="179">
        <v>1646884963</v>
      </c>
      <c r="H876" s="179">
        <v>5512589595</v>
      </c>
      <c r="I876" s="179">
        <v>5959680575</v>
      </c>
      <c r="J876" s="179">
        <v>2620037970</v>
      </c>
      <c r="K876" s="179">
        <v>4698169311</v>
      </c>
      <c r="L876" s="179">
        <f>VLOOKUP(A876,Sheet1!$A$1:$E$2000,5,FALSE)</f>
        <v>6027834568</v>
      </c>
      <c r="M876" s="21">
        <f t="shared" si="105"/>
        <v>-1.7390214674050473E-2</v>
      </c>
      <c r="N876" s="21">
        <f t="shared" si="106"/>
        <v>0.54918094138693163</v>
      </c>
      <c r="O876" s="21">
        <f t="shared" si="107"/>
        <v>-0.15586301739200031</v>
      </c>
      <c r="P876" s="21">
        <f t="shared" si="108"/>
        <v>1.8527610710839917</v>
      </c>
      <c r="Q876" s="21">
        <f t="shared" si="109"/>
        <v>9.3466956703494627E-2</v>
      </c>
      <c r="R876" s="23">
        <f t="shared" si="110"/>
        <v>0.30036794219391277</v>
      </c>
      <c r="S876" s="23">
        <f t="shared" si="111"/>
        <v>0.3682036878211945</v>
      </c>
      <c r="T876" s="11">
        <f t="shared" si="112"/>
        <v>19305722424</v>
      </c>
    </row>
    <row r="877" spans="1:20">
      <c r="A877" s="154" t="s">
        <v>3750</v>
      </c>
      <c r="B877" s="154" t="s">
        <v>3877</v>
      </c>
      <c r="C877" s="154" t="s">
        <v>4171</v>
      </c>
      <c r="D877" s="179"/>
      <c r="E877" s="179"/>
      <c r="F877" s="179"/>
      <c r="G877" s="179"/>
      <c r="H877" s="179"/>
      <c r="I877" s="179"/>
      <c r="J877" s="179"/>
      <c r="K877" s="179"/>
      <c r="L877" s="179">
        <f>VLOOKUP(A877,Sheet1!$A$1:$E$2000,5,FALSE)</f>
        <v>0</v>
      </c>
      <c r="M877" s="21" t="e">
        <f t="shared" si="105"/>
        <v>#DIV/0!</v>
      </c>
      <c r="N877" s="21" t="e">
        <f t="shared" si="106"/>
        <v>#DIV/0!</v>
      </c>
      <c r="O877" s="21" t="e">
        <f t="shared" si="107"/>
        <v>#DIV/0!</v>
      </c>
      <c r="P877" s="21" t="e">
        <f t="shared" si="108"/>
        <v>#DIV/0!</v>
      </c>
      <c r="Q877" s="21" t="e">
        <f t="shared" si="109"/>
        <v>#DIV/0!</v>
      </c>
      <c r="R877" s="23" t="e">
        <f t="shared" si="110"/>
        <v>#DIV/0!</v>
      </c>
      <c r="S877" s="23" t="e">
        <f t="shared" si="111"/>
        <v>#DIV/0!</v>
      </c>
      <c r="T877" s="11">
        <f t="shared" si="112"/>
        <v>0</v>
      </c>
    </row>
    <row r="878" spans="1:20">
      <c r="A878" s="154" t="s">
        <v>1073</v>
      </c>
      <c r="B878" s="154" t="s">
        <v>2600</v>
      </c>
      <c r="C878" s="154" t="s">
        <v>4171</v>
      </c>
      <c r="D878" s="179"/>
      <c r="E878" s="179"/>
      <c r="F878" s="179"/>
      <c r="G878" s="179"/>
      <c r="H878" s="179"/>
      <c r="I878" s="179"/>
      <c r="J878" s="179"/>
      <c r="K878" s="179"/>
      <c r="L878" s="179">
        <f>VLOOKUP(A878,Sheet1!$A$1:$E$2000,5,FALSE)</f>
        <v>0</v>
      </c>
      <c r="M878" s="21" t="e">
        <f t="shared" si="105"/>
        <v>#DIV/0!</v>
      </c>
      <c r="N878" s="21" t="e">
        <f t="shared" si="106"/>
        <v>#DIV/0!</v>
      </c>
      <c r="O878" s="21" t="e">
        <f t="shared" si="107"/>
        <v>#DIV/0!</v>
      </c>
      <c r="P878" s="21" t="e">
        <f t="shared" si="108"/>
        <v>#DIV/0!</v>
      </c>
      <c r="Q878" s="21" t="e">
        <f t="shared" si="109"/>
        <v>#DIV/0!</v>
      </c>
      <c r="R878" s="23" t="e">
        <f t="shared" si="110"/>
        <v>#DIV/0!</v>
      </c>
      <c r="S878" s="23" t="e">
        <f t="shared" si="111"/>
        <v>#DIV/0!</v>
      </c>
      <c r="T878" s="11">
        <f t="shared" si="112"/>
        <v>0</v>
      </c>
    </row>
    <row r="879" spans="1:20">
      <c r="A879" s="154" t="s">
        <v>1074</v>
      </c>
      <c r="B879" s="154" t="s">
        <v>2601</v>
      </c>
      <c r="C879" s="154" t="s">
        <v>4171</v>
      </c>
      <c r="D879" s="179"/>
      <c r="E879" s="179"/>
      <c r="F879" s="179"/>
      <c r="G879" s="179"/>
      <c r="H879" s="179"/>
      <c r="I879" s="179"/>
      <c r="J879" s="179"/>
      <c r="K879" s="179"/>
      <c r="L879" s="179">
        <f>VLOOKUP(A879,Sheet1!$A$1:$E$2000,5,FALSE)</f>
        <v>0</v>
      </c>
      <c r="M879" s="21" t="e">
        <f t="shared" si="105"/>
        <v>#DIV/0!</v>
      </c>
      <c r="N879" s="21" t="e">
        <f t="shared" si="106"/>
        <v>#DIV/0!</v>
      </c>
      <c r="O879" s="21" t="e">
        <f t="shared" si="107"/>
        <v>#DIV/0!</v>
      </c>
      <c r="P879" s="21" t="e">
        <f t="shared" si="108"/>
        <v>#DIV/0!</v>
      </c>
      <c r="Q879" s="21" t="e">
        <f t="shared" si="109"/>
        <v>#DIV/0!</v>
      </c>
      <c r="R879" s="23" t="e">
        <f t="shared" si="110"/>
        <v>#DIV/0!</v>
      </c>
      <c r="S879" s="23" t="e">
        <f t="shared" si="111"/>
        <v>#DIV/0!</v>
      </c>
      <c r="T879" s="11">
        <f t="shared" si="112"/>
        <v>0</v>
      </c>
    </row>
    <row r="880" spans="1:20">
      <c r="A880" s="154" t="s">
        <v>1075</v>
      </c>
      <c r="B880" s="154" t="s">
        <v>3826</v>
      </c>
      <c r="C880" s="154" t="s">
        <v>4171</v>
      </c>
      <c r="D880" s="179">
        <v>67576045875</v>
      </c>
      <c r="E880" s="179">
        <v>33760446417</v>
      </c>
      <c r="F880" s="179">
        <v>20346292150</v>
      </c>
      <c r="G880" s="179">
        <v>12482168287</v>
      </c>
      <c r="H880" s="179">
        <v>2613742947</v>
      </c>
      <c r="I880" s="179">
        <v>972123799</v>
      </c>
      <c r="J880" s="179">
        <v>6747650971</v>
      </c>
      <c r="K880" s="179">
        <v>6570236337</v>
      </c>
      <c r="L880" s="179">
        <f>VLOOKUP(A880,Sheet1!$A$1:$E$2000,5,FALSE)</f>
        <v>0</v>
      </c>
      <c r="M880" s="21">
        <f t="shared" si="105"/>
        <v>-0.96132145772727196</v>
      </c>
      <c r="N880" s="21">
        <f t="shared" si="106"/>
        <v>-0.97120524453401513</v>
      </c>
      <c r="O880" s="21">
        <f t="shared" si="107"/>
        <v>-0.66835967353393189</v>
      </c>
      <c r="P880" s="21">
        <f t="shared" si="108"/>
        <v>-0.47363020703359632</v>
      </c>
      <c r="Q880" s="21">
        <f t="shared" si="109"/>
        <v>-1</v>
      </c>
      <c r="R880" s="23">
        <f t="shared" si="110"/>
        <v>-0.62423647413489491</v>
      </c>
      <c r="S880" s="23">
        <f t="shared" si="111"/>
        <v>-0.79350485641673352</v>
      </c>
      <c r="T880" s="11">
        <f t="shared" si="112"/>
        <v>14290011107</v>
      </c>
    </row>
    <row r="881" spans="1:20">
      <c r="A881" s="154" t="s">
        <v>1612</v>
      </c>
      <c r="B881" s="154" t="s">
        <v>2605</v>
      </c>
      <c r="C881" s="154" t="s">
        <v>4171</v>
      </c>
      <c r="D881" s="179">
        <v>-1568021329</v>
      </c>
      <c r="E881" s="179">
        <v>-426891751</v>
      </c>
      <c r="F881" s="179">
        <v>-1339164473</v>
      </c>
      <c r="G881" s="179">
        <v>-13314115651</v>
      </c>
      <c r="H881" s="179">
        <v>-1345058462</v>
      </c>
      <c r="I881" s="179">
        <v>153847488</v>
      </c>
      <c r="J881" s="179">
        <v>-361123039</v>
      </c>
      <c r="K881" s="179">
        <v>-4040169635</v>
      </c>
      <c r="L881" s="179">
        <f>VLOOKUP(A881,Sheet1!$A$1:$E$2000,5,FALSE)</f>
        <v>164272831</v>
      </c>
      <c r="M881" s="21">
        <f t="shared" si="105"/>
        <v>0.14219377177872558</v>
      </c>
      <c r="N881" s="21">
        <f t="shared" si="106"/>
        <v>1.3603899293898514</v>
      </c>
      <c r="O881" s="21">
        <f t="shared" si="107"/>
        <v>0.73033705248242498</v>
      </c>
      <c r="P881" s="21">
        <f t="shared" si="108"/>
        <v>0.6965499068128832</v>
      </c>
      <c r="Q881" s="21">
        <f t="shared" si="109"/>
        <v>1.1221306252783532</v>
      </c>
      <c r="R881" s="23">
        <f t="shared" si="110"/>
        <v>0.73515875912841488</v>
      </c>
      <c r="S881" s="23">
        <f t="shared" si="111"/>
        <v>-0.75140851779703111</v>
      </c>
      <c r="T881" s="11">
        <f t="shared" si="112"/>
        <v>-4083172355</v>
      </c>
    </row>
    <row r="882" spans="1:20">
      <c r="A882" s="154" t="s">
        <v>1076</v>
      </c>
      <c r="B882" s="154" t="s">
        <v>2606</v>
      </c>
      <c r="C882" s="154" t="s">
        <v>4171</v>
      </c>
      <c r="D882" s="179"/>
      <c r="E882" s="179"/>
      <c r="F882" s="179"/>
      <c r="G882" s="179"/>
      <c r="H882" s="179"/>
      <c r="I882" s="179"/>
      <c r="J882" s="179"/>
      <c r="K882" s="179"/>
      <c r="L882" s="179">
        <f>VLOOKUP(A882,Sheet1!$A$1:$E$2000,5,FALSE)</f>
        <v>0</v>
      </c>
      <c r="M882" s="21" t="e">
        <f t="shared" si="105"/>
        <v>#DIV/0!</v>
      </c>
      <c r="N882" s="21" t="e">
        <f t="shared" si="106"/>
        <v>#DIV/0!</v>
      </c>
      <c r="O882" s="21" t="e">
        <f t="shared" si="107"/>
        <v>#DIV/0!</v>
      </c>
      <c r="P882" s="21" t="e">
        <f t="shared" si="108"/>
        <v>#DIV/0!</v>
      </c>
      <c r="Q882" s="21" t="e">
        <f t="shared" si="109"/>
        <v>#DIV/0!</v>
      </c>
      <c r="R882" s="23" t="e">
        <f t="shared" si="110"/>
        <v>#DIV/0!</v>
      </c>
      <c r="S882" s="23" t="e">
        <f t="shared" si="111"/>
        <v>#DIV/0!</v>
      </c>
      <c r="T882" s="11">
        <f t="shared" si="112"/>
        <v>0</v>
      </c>
    </row>
    <row r="883" spans="1:20">
      <c r="A883" s="154" t="s">
        <v>1077</v>
      </c>
      <c r="B883" s="154" t="s">
        <v>2607</v>
      </c>
      <c r="C883" s="154" t="s">
        <v>4171</v>
      </c>
      <c r="D883" s="179">
        <v>373892663</v>
      </c>
      <c r="E883" s="179">
        <v>778619499</v>
      </c>
      <c r="F883" s="179">
        <v>123388388</v>
      </c>
      <c r="G883" s="179">
        <v>714958166</v>
      </c>
      <c r="H883" s="179">
        <v>1087169171</v>
      </c>
      <c r="I883" s="179">
        <v>681482787</v>
      </c>
      <c r="J883" s="179">
        <v>754271183</v>
      </c>
      <c r="K883" s="179">
        <v>536970728</v>
      </c>
      <c r="L883" s="179">
        <f>VLOOKUP(A883,Sheet1!$A$1:$E$2000,5,FALSE)</f>
        <v>503345079</v>
      </c>
      <c r="M883" s="21">
        <f t="shared" si="105"/>
        <v>1.9077039444339137</v>
      </c>
      <c r="N883" s="21">
        <f t="shared" si="106"/>
        <v>-0.12475504675230334</v>
      </c>
      <c r="O883" s="21">
        <f t="shared" si="107"/>
        <v>5.1129835248354167</v>
      </c>
      <c r="P883" s="21">
        <f t="shared" si="108"/>
        <v>-0.24894804544410226</v>
      </c>
      <c r="Q883" s="21">
        <f t="shared" si="109"/>
        <v>-0.53701310483536513</v>
      </c>
      <c r="R883" s="23">
        <f t="shared" si="110"/>
        <v>-6.7996710335876384E-2</v>
      </c>
      <c r="S883" s="23">
        <f t="shared" si="111"/>
        <v>-8.4339512675199013E-2</v>
      </c>
      <c r="T883" s="11">
        <f t="shared" si="112"/>
        <v>2476069777</v>
      </c>
    </row>
    <row r="884" spans="1:20">
      <c r="A884" s="154" t="s">
        <v>2609</v>
      </c>
      <c r="B884" s="154" t="s">
        <v>2610</v>
      </c>
      <c r="C884" s="154" t="s">
        <v>4171</v>
      </c>
      <c r="D884" s="179">
        <v>30039963954</v>
      </c>
      <c r="E884" s="179">
        <v>42817057321</v>
      </c>
      <c r="F884" s="179">
        <v>21343826065</v>
      </c>
      <c r="G884" s="179">
        <v>25011056032</v>
      </c>
      <c r="H884" s="179">
        <v>36739049002</v>
      </c>
      <c r="I884" s="179">
        <v>51491649515</v>
      </c>
      <c r="J884" s="179">
        <v>25654620126</v>
      </c>
      <c r="K884" s="179">
        <v>18050246230</v>
      </c>
      <c r="L884" s="179">
        <f>VLOOKUP(A884,Sheet1!$A$1:$E$2000,5,FALSE)</f>
        <v>43835054598</v>
      </c>
      <c r="M884" s="21">
        <f t="shared" si="105"/>
        <v>0.22300576186636792</v>
      </c>
      <c r="N884" s="21">
        <f t="shared" si="106"/>
        <v>0.20259664574719549</v>
      </c>
      <c r="O884" s="21">
        <f t="shared" si="107"/>
        <v>0.20196913373787839</v>
      </c>
      <c r="P884" s="21">
        <f t="shared" si="108"/>
        <v>-0.27830931221353078</v>
      </c>
      <c r="Q884" s="21">
        <f t="shared" si="109"/>
        <v>0.19314614255839088</v>
      </c>
      <c r="R884" s="23">
        <f t="shared" si="110"/>
        <v>5.3505590555138698E-2</v>
      </c>
      <c r="S884" s="23">
        <f t="shared" si="111"/>
        <v>0.10420521841377184</v>
      </c>
      <c r="T884" s="11">
        <f t="shared" si="112"/>
        <v>139031570469</v>
      </c>
    </row>
    <row r="885" spans="1:20">
      <c r="A885" s="154" t="s">
        <v>1078</v>
      </c>
      <c r="B885" s="154" t="s">
        <v>2611</v>
      </c>
      <c r="C885" s="154" t="s">
        <v>4171</v>
      </c>
      <c r="D885" s="179">
        <v>-6359075589</v>
      </c>
      <c r="E885" s="179">
        <v>-2099422107</v>
      </c>
      <c r="F885" s="179">
        <v>-4414955016</v>
      </c>
      <c r="G885" s="179">
        <v>16842921782</v>
      </c>
      <c r="H885" s="179">
        <v>-2025922334</v>
      </c>
      <c r="I885" s="179">
        <v>8838133581</v>
      </c>
      <c r="J885" s="179">
        <v>-5842256253</v>
      </c>
      <c r="K885" s="179">
        <v>8671938653</v>
      </c>
      <c r="L885" s="179">
        <f>VLOOKUP(A885,Sheet1!$A$1:$E$2000,5,FALSE)</f>
        <v>1061358807</v>
      </c>
      <c r="M885" s="21">
        <f t="shared" si="105"/>
        <v>0.68141244656621736</v>
      </c>
      <c r="N885" s="21">
        <f t="shared" si="106"/>
        <v>5.2097935196221119</v>
      </c>
      <c r="O885" s="21">
        <f t="shared" si="107"/>
        <v>-0.32328783233971686</v>
      </c>
      <c r="P885" s="21">
        <f t="shared" si="108"/>
        <v>-0.48512860385852502</v>
      </c>
      <c r="Q885" s="21">
        <f t="shared" si="109"/>
        <v>1.5238891882417047</v>
      </c>
      <c r="R885" s="23">
        <f t="shared" si="110"/>
        <v>-0.62593495611017402</v>
      </c>
      <c r="S885" s="23">
        <f t="shared" si="111"/>
        <v>0.53315112861044178</v>
      </c>
      <c r="T885" s="11">
        <f t="shared" si="112"/>
        <v>12729174788</v>
      </c>
    </row>
    <row r="886" spans="1:20">
      <c r="A886" s="154" t="s">
        <v>1079</v>
      </c>
      <c r="B886" s="154" t="s">
        <v>2612</v>
      </c>
      <c r="C886" s="154" t="s">
        <v>4171</v>
      </c>
      <c r="D886" s="179">
        <v>-4296758050</v>
      </c>
      <c r="E886" s="179">
        <v>-4066793775</v>
      </c>
      <c r="F886" s="179">
        <v>-2011917047</v>
      </c>
      <c r="G886" s="179">
        <v>-4168738582</v>
      </c>
      <c r="H886" s="179">
        <v>-5403759740</v>
      </c>
      <c r="I886" s="179">
        <v>9222718832</v>
      </c>
      <c r="J886" s="179">
        <v>7101290854</v>
      </c>
      <c r="K886" s="179">
        <v>-3405237096</v>
      </c>
      <c r="L886" s="179">
        <f>VLOOKUP(A886,Sheet1!$A$1:$E$2000,5,FALSE)</f>
        <v>-8770473966</v>
      </c>
      <c r="M886" s="21">
        <f t="shared" si="105"/>
        <v>-0.25763649642781261</v>
      </c>
      <c r="N886" s="21">
        <f t="shared" si="106"/>
        <v>3.2678107969711347</v>
      </c>
      <c r="O886" s="21">
        <f t="shared" si="107"/>
        <v>4.5296141382115342</v>
      </c>
      <c r="P886" s="21">
        <f t="shared" si="108"/>
        <v>0.18314928388570276</v>
      </c>
      <c r="Q886" s="21">
        <f t="shared" si="109"/>
        <v>-0.62303181266160435</v>
      </c>
      <c r="R886" s="23">
        <f t="shared" si="110"/>
        <v>0.56196147614154146</v>
      </c>
      <c r="S886" s="23">
        <f t="shared" si="111"/>
        <v>-1.2650465268103761</v>
      </c>
      <c r="T886" s="11">
        <f t="shared" si="112"/>
        <v>4148298624</v>
      </c>
    </row>
    <row r="887" spans="1:20">
      <c r="A887" s="154" t="s">
        <v>1080</v>
      </c>
      <c r="B887" s="154" t="s">
        <v>2613</v>
      </c>
      <c r="C887" s="154" t="s">
        <v>4171</v>
      </c>
      <c r="D887" s="179"/>
      <c r="E887" s="179"/>
      <c r="F887" s="179"/>
      <c r="G887" s="179"/>
      <c r="H887" s="179"/>
      <c r="I887" s="179"/>
      <c r="J887" s="179"/>
      <c r="K887" s="179"/>
      <c r="L887" s="179">
        <f>VLOOKUP(A887,Sheet1!$A$1:$E$2000,5,FALSE)</f>
        <v>0</v>
      </c>
      <c r="M887" s="21" t="e">
        <f t="shared" si="105"/>
        <v>#DIV/0!</v>
      </c>
      <c r="N887" s="21" t="e">
        <f t="shared" si="106"/>
        <v>#DIV/0!</v>
      </c>
      <c r="O887" s="21" t="e">
        <f t="shared" si="107"/>
        <v>#DIV/0!</v>
      </c>
      <c r="P887" s="21" t="e">
        <f t="shared" si="108"/>
        <v>#DIV/0!</v>
      </c>
      <c r="Q887" s="21" t="e">
        <f t="shared" si="109"/>
        <v>#DIV/0!</v>
      </c>
      <c r="R887" s="23" t="e">
        <f t="shared" si="110"/>
        <v>#DIV/0!</v>
      </c>
      <c r="S887" s="23" t="e">
        <f t="shared" si="111"/>
        <v>#DIV/0!</v>
      </c>
      <c r="T887" s="11">
        <f t="shared" si="112"/>
        <v>0</v>
      </c>
    </row>
    <row r="888" spans="1:20">
      <c r="A888" s="154" t="s">
        <v>396</v>
      </c>
      <c r="B888" s="154" t="s">
        <v>2615</v>
      </c>
      <c r="C888" s="154" t="s">
        <v>4171</v>
      </c>
      <c r="D888" s="179">
        <v>191364377</v>
      </c>
      <c r="E888" s="179">
        <v>232187443</v>
      </c>
      <c r="F888" s="179">
        <v>342737615</v>
      </c>
      <c r="G888" s="179">
        <v>1517870580</v>
      </c>
      <c r="H888" s="179">
        <v>-819929573</v>
      </c>
      <c r="I888" s="179">
        <v>2397363301</v>
      </c>
      <c r="J888" s="179">
        <v>1490398746</v>
      </c>
      <c r="K888" s="179">
        <v>2291987977</v>
      </c>
      <c r="L888" s="179">
        <f>VLOOKUP(A888,Sheet1!$A$1:$E$2000,5,FALSE)</f>
        <v>0</v>
      </c>
      <c r="M888" s="21">
        <f t="shared" si="105"/>
        <v>-5.2846510194528005</v>
      </c>
      <c r="N888" s="21">
        <f t="shared" si="106"/>
        <v>9.3251203856015596</v>
      </c>
      <c r="O888" s="21">
        <f t="shared" si="107"/>
        <v>3.3485123335528844</v>
      </c>
      <c r="P888" s="21">
        <f t="shared" si="108"/>
        <v>0.5100022407707514</v>
      </c>
      <c r="Q888" s="21">
        <f t="shared" si="109"/>
        <v>1</v>
      </c>
      <c r="R888" s="23">
        <f t="shared" si="110"/>
        <v>2.6345386971925326</v>
      </c>
      <c r="S888" s="23">
        <f t="shared" si="111"/>
        <v>3.8549884343094654</v>
      </c>
      <c r="T888" s="11">
        <f t="shared" si="112"/>
        <v>6179750024</v>
      </c>
    </row>
    <row r="889" spans="1:20">
      <c r="A889" s="154" t="s">
        <v>397</v>
      </c>
      <c r="B889" s="154" t="s">
        <v>2616</v>
      </c>
      <c r="C889" s="154" t="s">
        <v>4171</v>
      </c>
      <c r="D889" s="179"/>
      <c r="E889" s="179"/>
      <c r="F889" s="179"/>
      <c r="G889" s="179"/>
      <c r="H889" s="179"/>
      <c r="I889" s="179"/>
      <c r="J889" s="179"/>
      <c r="K889" s="179"/>
      <c r="L889" s="179" t="e">
        <f>VLOOKUP(A889,Sheet1!$A$1:$E$2000,5,FALSE)</f>
        <v>#N/A</v>
      </c>
      <c r="M889" s="21" t="e">
        <f t="shared" si="105"/>
        <v>#DIV/0!</v>
      </c>
      <c r="N889" s="21" t="e">
        <f t="shared" si="106"/>
        <v>#DIV/0!</v>
      </c>
      <c r="O889" s="21" t="e">
        <f t="shared" si="107"/>
        <v>#DIV/0!</v>
      </c>
      <c r="P889" s="21" t="e">
        <f t="shared" si="108"/>
        <v>#DIV/0!</v>
      </c>
      <c r="Q889" s="21" t="e">
        <f t="shared" si="109"/>
        <v>#N/A</v>
      </c>
      <c r="R889" s="23" t="e">
        <f t="shared" si="110"/>
        <v>#N/A</v>
      </c>
      <c r="S889" s="23" t="e">
        <f t="shared" si="111"/>
        <v>#N/A</v>
      </c>
      <c r="T889" s="11" t="e">
        <f t="shared" si="112"/>
        <v>#N/A</v>
      </c>
    </row>
    <row r="890" spans="1:20">
      <c r="A890" s="154" t="s">
        <v>399</v>
      </c>
      <c r="B890" s="154" t="s">
        <v>3657</v>
      </c>
      <c r="C890" s="154" t="s">
        <v>4171</v>
      </c>
      <c r="D890" s="179">
        <v>191026872</v>
      </c>
      <c r="E890" s="179">
        <v>-2890127202</v>
      </c>
      <c r="F890" s="179">
        <v>-333076288</v>
      </c>
      <c r="G890" s="179">
        <v>-668100034</v>
      </c>
      <c r="H890" s="179"/>
      <c r="I890" s="179"/>
      <c r="J890" s="179"/>
      <c r="K890" s="179"/>
      <c r="L890" s="179">
        <f>VLOOKUP(A890,Sheet1!$A$1:$E$2000,5,FALSE)</f>
        <v>0</v>
      </c>
      <c r="M890" s="21">
        <f t="shared" si="105"/>
        <v>-1</v>
      </c>
      <c r="N890" s="21">
        <f t="shared" si="106"/>
        <v>1</v>
      </c>
      <c r="O890" s="21">
        <f t="shared" si="107"/>
        <v>1</v>
      </c>
      <c r="P890" s="21">
        <f t="shared" si="108"/>
        <v>1</v>
      </c>
      <c r="Q890" s="21" t="e">
        <f t="shared" si="109"/>
        <v>#DIV/0!</v>
      </c>
      <c r="R890" s="23">
        <f t="shared" si="110"/>
        <v>1</v>
      </c>
      <c r="S890" s="23">
        <f t="shared" si="111"/>
        <v>-1</v>
      </c>
      <c r="T890" s="11">
        <f t="shared" si="112"/>
        <v>0</v>
      </c>
    </row>
    <row r="891" spans="1:20">
      <c r="A891" s="154" t="s">
        <v>1082</v>
      </c>
      <c r="B891" s="154" t="s">
        <v>2619</v>
      </c>
      <c r="C891" s="154" t="s">
        <v>4171</v>
      </c>
      <c r="D891" s="179">
        <v>26758283471</v>
      </c>
      <c r="E891" s="179">
        <v>30130595828</v>
      </c>
      <c r="F891" s="179">
        <v>21394221851</v>
      </c>
      <c r="G891" s="179">
        <v>10168579105</v>
      </c>
      <c r="H891" s="179">
        <v>23727373089</v>
      </c>
      <c r="I891" s="179">
        <v>20499670759</v>
      </c>
      <c r="J891" s="179">
        <v>14056617034</v>
      </c>
      <c r="K891" s="179">
        <v>15749992876</v>
      </c>
      <c r="L891" s="179">
        <f>VLOOKUP(A891,Sheet1!$A$1:$E$2000,5,FALSE)</f>
        <v>20339765854</v>
      </c>
      <c r="M891" s="21">
        <f t="shared" si="105"/>
        <v>-0.1132699855461517</v>
      </c>
      <c r="N891" s="21">
        <f t="shared" si="106"/>
        <v>-0.31963938330253983</v>
      </c>
      <c r="O891" s="21">
        <f t="shared" si="107"/>
        <v>-0.34297133441462507</v>
      </c>
      <c r="P891" s="21">
        <f t="shared" si="108"/>
        <v>0.54888826780681277</v>
      </c>
      <c r="Q891" s="21">
        <f t="shared" si="109"/>
        <v>-0.14277211481832741</v>
      </c>
      <c r="R891" s="23">
        <f t="shared" si="110"/>
        <v>-9.3032774264981064E-2</v>
      </c>
      <c r="S891" s="23">
        <f t="shared" si="111"/>
        <v>-0.17296406215919657</v>
      </c>
      <c r="T891" s="11">
        <f t="shared" si="112"/>
        <v>70646046523</v>
      </c>
    </row>
    <row r="892" spans="1:20">
      <c r="A892" s="154" t="s">
        <v>402</v>
      </c>
      <c r="B892" s="154" t="s">
        <v>2110</v>
      </c>
      <c r="C892" s="154" t="s">
        <v>4171</v>
      </c>
      <c r="D892" s="179">
        <v>2276576193</v>
      </c>
      <c r="E892" s="179">
        <v>-767424673</v>
      </c>
      <c r="F892" s="179">
        <v>2217923580</v>
      </c>
      <c r="G892" s="179">
        <v>7618058242</v>
      </c>
      <c r="H892" s="179">
        <v>1833030323</v>
      </c>
      <c r="I892" s="179">
        <v>-1425286784</v>
      </c>
      <c r="J892" s="179">
        <v>216233914023</v>
      </c>
      <c r="K892" s="179">
        <v>-19836625629</v>
      </c>
      <c r="L892" s="179">
        <f>VLOOKUP(A892,Sheet1!$A$1:$E$2000,5,FALSE)</f>
        <v>11335125585</v>
      </c>
      <c r="M892" s="21">
        <f t="shared" si="105"/>
        <v>-0.19483023294533766</v>
      </c>
      <c r="N892" s="21">
        <f t="shared" si="106"/>
        <v>-0.85723346426731317</v>
      </c>
      <c r="O892" s="21">
        <f t="shared" si="107"/>
        <v>96.493852345895519</v>
      </c>
      <c r="P892" s="21">
        <f t="shared" si="108"/>
        <v>-3.6038952445436028</v>
      </c>
      <c r="Q892" s="21">
        <f t="shared" si="109"/>
        <v>5.1838178249274929</v>
      </c>
      <c r="R892" s="23">
        <f t="shared" si="110"/>
        <v>16.802056540665294</v>
      </c>
      <c r="S892" s="23">
        <f t="shared" si="111"/>
        <v>17.924503217984178</v>
      </c>
      <c r="T892" s="11">
        <f t="shared" si="112"/>
        <v>206307127195</v>
      </c>
    </row>
    <row r="893" spans="1:20">
      <c r="A893" s="154" t="s">
        <v>403</v>
      </c>
      <c r="B893" s="154" t="s">
        <v>2111</v>
      </c>
      <c r="C893" s="154" t="s">
        <v>4171</v>
      </c>
      <c r="D893" s="179">
        <v>480220599</v>
      </c>
      <c r="E893" s="179">
        <v>682826698</v>
      </c>
      <c r="F893" s="179">
        <v>-157340550</v>
      </c>
      <c r="G893" s="179">
        <v>1529695036</v>
      </c>
      <c r="H893" s="179">
        <v>-1826107143</v>
      </c>
      <c r="I893" s="179">
        <v>-1833422287</v>
      </c>
      <c r="J893" s="179">
        <v>-1848455095</v>
      </c>
      <c r="K893" s="179">
        <v>-7834992797</v>
      </c>
      <c r="L893" s="179">
        <f>VLOOKUP(A893,Sheet1!$A$1:$E$2000,5,FALSE)</f>
        <v>-1220840337</v>
      </c>
      <c r="M893" s="21">
        <f t="shared" si="105"/>
        <v>-4.8026422581676886</v>
      </c>
      <c r="N893" s="21">
        <f t="shared" si="106"/>
        <v>-3.6850477469174763</v>
      </c>
      <c r="O893" s="21">
        <f t="shared" si="107"/>
        <v>-10.748116394661135</v>
      </c>
      <c r="P893" s="21">
        <f t="shared" si="108"/>
        <v>-6.121931242901673</v>
      </c>
      <c r="Q893" s="21">
        <f t="shared" si="109"/>
        <v>0.3314519678213646</v>
      </c>
      <c r="R893" s="23">
        <f t="shared" si="110"/>
        <v>-23.031348490814459</v>
      </c>
      <c r="S893" s="23">
        <f t="shared" si="111"/>
        <v>-56.605211574366038</v>
      </c>
      <c r="T893" s="11">
        <f t="shared" si="112"/>
        <v>-12737710516</v>
      </c>
    </row>
    <row r="894" spans="1:20">
      <c r="A894" s="154" t="s">
        <v>1085</v>
      </c>
      <c r="B894" s="154" t="s">
        <v>2622</v>
      </c>
      <c r="C894" s="154" t="s">
        <v>4171</v>
      </c>
      <c r="D894" s="179"/>
      <c r="E894" s="179"/>
      <c r="F894" s="179"/>
      <c r="G894" s="179"/>
      <c r="H894" s="179"/>
      <c r="I894" s="179"/>
      <c r="J894" s="179"/>
      <c r="K894" s="179"/>
      <c r="L894" s="179">
        <f>VLOOKUP(A894,Sheet1!$A$1:$E$2000,5,FALSE)</f>
        <v>0</v>
      </c>
      <c r="M894" s="21" t="e">
        <f t="shared" si="105"/>
        <v>#DIV/0!</v>
      </c>
      <c r="N894" s="21" t="e">
        <f t="shared" si="106"/>
        <v>#DIV/0!</v>
      </c>
      <c r="O894" s="21" t="e">
        <f t="shared" si="107"/>
        <v>#DIV/0!</v>
      </c>
      <c r="P894" s="21" t="e">
        <f t="shared" si="108"/>
        <v>#DIV/0!</v>
      </c>
      <c r="Q894" s="21" t="e">
        <f t="shared" si="109"/>
        <v>#DIV/0!</v>
      </c>
      <c r="R894" s="23" t="e">
        <f t="shared" si="110"/>
        <v>#DIV/0!</v>
      </c>
      <c r="S894" s="23" t="e">
        <f t="shared" si="111"/>
        <v>#DIV/0!</v>
      </c>
      <c r="T894" s="11">
        <f t="shared" si="112"/>
        <v>0</v>
      </c>
    </row>
    <row r="895" spans="1:20">
      <c r="A895" s="154" t="s">
        <v>1086</v>
      </c>
      <c r="B895" s="154" t="s">
        <v>3661</v>
      </c>
      <c r="C895" s="154" t="s">
        <v>4171</v>
      </c>
      <c r="D895" s="179"/>
      <c r="E895" s="179"/>
      <c r="F895" s="179"/>
      <c r="G895" s="179"/>
      <c r="H895" s="179"/>
      <c r="I895" s="179"/>
      <c r="J895" s="179"/>
      <c r="K895" s="179"/>
      <c r="L895" s="179">
        <f>VLOOKUP(A895,Sheet1!$A$1:$E$2000,5,FALSE)</f>
        <v>0</v>
      </c>
      <c r="M895" s="21" t="e">
        <f t="shared" si="105"/>
        <v>#DIV/0!</v>
      </c>
      <c r="N895" s="21" t="e">
        <f t="shared" si="106"/>
        <v>#DIV/0!</v>
      </c>
      <c r="O895" s="21" t="e">
        <f t="shared" si="107"/>
        <v>#DIV/0!</v>
      </c>
      <c r="P895" s="21" t="e">
        <f t="shared" si="108"/>
        <v>#DIV/0!</v>
      </c>
      <c r="Q895" s="21" t="e">
        <f t="shared" si="109"/>
        <v>#DIV/0!</v>
      </c>
      <c r="R895" s="23" t="e">
        <f t="shared" si="110"/>
        <v>#DIV/0!</v>
      </c>
      <c r="S895" s="23" t="e">
        <f t="shared" si="111"/>
        <v>#DIV/0!</v>
      </c>
      <c r="T895" s="11">
        <f t="shared" si="112"/>
        <v>0</v>
      </c>
    </row>
    <row r="896" spans="1:20">
      <c r="A896" s="154" t="s">
        <v>64</v>
      </c>
      <c r="B896" s="154" t="s">
        <v>1714</v>
      </c>
      <c r="C896" s="154" t="s">
        <v>4171</v>
      </c>
      <c r="D896" s="179">
        <v>-15052546110</v>
      </c>
      <c r="E896" s="179">
        <v>-212049595532</v>
      </c>
      <c r="F896" s="179">
        <v>-8772832122</v>
      </c>
      <c r="G896" s="179"/>
      <c r="H896" s="179"/>
      <c r="I896" s="179"/>
      <c r="J896" s="179"/>
      <c r="K896" s="179"/>
      <c r="L896" s="179">
        <f>VLOOKUP(A896,Sheet1!$A$1:$E$2000,5,FALSE)</f>
        <v>0</v>
      </c>
      <c r="M896" s="21">
        <f t="shared" si="105"/>
        <v>1</v>
      </c>
      <c r="N896" s="21">
        <f t="shared" si="106"/>
        <v>1</v>
      </c>
      <c r="O896" s="21">
        <f t="shared" si="107"/>
        <v>1</v>
      </c>
      <c r="P896" s="21" t="e">
        <f t="shared" si="108"/>
        <v>#DIV/0!</v>
      </c>
      <c r="Q896" s="21" t="e">
        <f t="shared" si="109"/>
        <v>#DIV/0!</v>
      </c>
      <c r="R896" s="23">
        <f t="shared" si="110"/>
        <v>1</v>
      </c>
      <c r="S896" s="23">
        <f t="shared" si="111"/>
        <v>-1</v>
      </c>
      <c r="T896" s="11">
        <f t="shared" si="112"/>
        <v>0</v>
      </c>
    </row>
    <row r="897" spans="1:20">
      <c r="A897" s="154" t="s">
        <v>3512</v>
      </c>
      <c r="B897" s="154" t="s">
        <v>3513</v>
      </c>
      <c r="C897" s="154" t="s">
        <v>4171</v>
      </c>
      <c r="D897" s="179">
        <v>21992433663</v>
      </c>
      <c r="E897" s="179">
        <v>15890700534</v>
      </c>
      <c r="F897" s="179">
        <v>23629793583</v>
      </c>
      <c r="G897" s="179">
        <v>8485131513</v>
      </c>
      <c r="H897" s="179">
        <v>16655593434</v>
      </c>
      <c r="I897" s="179">
        <v>7890308644</v>
      </c>
      <c r="J897" s="179">
        <v>27081428683</v>
      </c>
      <c r="K897" s="179">
        <v>34122221967</v>
      </c>
      <c r="L897" s="179">
        <f>VLOOKUP(A897,Sheet1!$A$1:$E$2000,5,FALSE)</f>
        <v>33753816504</v>
      </c>
      <c r="M897" s="21">
        <f t="shared" si="105"/>
        <v>-0.24266710591373444</v>
      </c>
      <c r="N897" s="21">
        <f t="shared" si="106"/>
        <v>-0.50346376315394226</v>
      </c>
      <c r="O897" s="21">
        <f t="shared" si="107"/>
        <v>0.14607131830737669</v>
      </c>
      <c r="P897" s="21">
        <f t="shared" si="108"/>
        <v>3.0214134471247291</v>
      </c>
      <c r="Q897" s="21">
        <f t="shared" si="109"/>
        <v>1.0265754347183111</v>
      </c>
      <c r="R897" s="23">
        <f t="shared" si="110"/>
        <v>0.94702599062155179</v>
      </c>
      <c r="S897" s="23">
        <f t="shared" si="111"/>
        <v>0.59056351375318084</v>
      </c>
      <c r="T897" s="11">
        <f t="shared" si="112"/>
        <v>102847775798</v>
      </c>
    </row>
    <row r="898" spans="1:20">
      <c r="A898" s="154" t="s">
        <v>1089</v>
      </c>
      <c r="B898" s="154" t="s">
        <v>2626</v>
      </c>
      <c r="C898" s="154" t="s">
        <v>4171</v>
      </c>
      <c r="D898" s="179"/>
      <c r="E898" s="179"/>
      <c r="F898" s="179"/>
      <c r="G898" s="179"/>
      <c r="H898" s="179"/>
      <c r="I898" s="179"/>
      <c r="J898" s="179"/>
      <c r="K898" s="179"/>
      <c r="L898" s="179">
        <f>VLOOKUP(A898,Sheet1!$A$1:$E$2000,5,FALSE)</f>
        <v>0</v>
      </c>
      <c r="M898" s="21" t="e">
        <f t="shared" si="105"/>
        <v>#DIV/0!</v>
      </c>
      <c r="N898" s="21" t="e">
        <f t="shared" si="106"/>
        <v>#DIV/0!</v>
      </c>
      <c r="O898" s="21" t="e">
        <f t="shared" si="107"/>
        <v>#DIV/0!</v>
      </c>
      <c r="P898" s="21" t="e">
        <f t="shared" si="108"/>
        <v>#DIV/0!</v>
      </c>
      <c r="Q898" s="21" t="e">
        <f t="shared" si="109"/>
        <v>#DIV/0!</v>
      </c>
      <c r="R898" s="23" t="e">
        <f t="shared" si="110"/>
        <v>#DIV/0!</v>
      </c>
      <c r="S898" s="23" t="e">
        <f t="shared" si="111"/>
        <v>#DIV/0!</v>
      </c>
      <c r="T898" s="11">
        <f t="shared" si="112"/>
        <v>0</v>
      </c>
    </row>
    <row r="899" spans="1:20">
      <c r="A899" s="154" t="s">
        <v>1091</v>
      </c>
      <c r="B899" s="154" t="s">
        <v>2628</v>
      </c>
      <c r="C899" s="154" t="s">
        <v>4171</v>
      </c>
      <c r="D899" s="179"/>
      <c r="E899" s="179"/>
      <c r="F899" s="179"/>
      <c r="G899" s="179"/>
      <c r="H899" s="179"/>
      <c r="I899" s="179"/>
      <c r="J899" s="179"/>
      <c r="K899" s="179"/>
      <c r="L899" s="179">
        <f>VLOOKUP(A899,Sheet1!$A$1:$E$2000,5,FALSE)</f>
        <v>0</v>
      </c>
      <c r="M899" s="21" t="e">
        <f t="shared" si="105"/>
        <v>#DIV/0!</v>
      </c>
      <c r="N899" s="21" t="e">
        <f t="shared" si="106"/>
        <v>#DIV/0!</v>
      </c>
      <c r="O899" s="21" t="e">
        <f t="shared" si="107"/>
        <v>#DIV/0!</v>
      </c>
      <c r="P899" s="21" t="e">
        <f t="shared" si="108"/>
        <v>#DIV/0!</v>
      </c>
      <c r="Q899" s="21" t="e">
        <f t="shared" si="109"/>
        <v>#DIV/0!</v>
      </c>
      <c r="R899" s="23" t="e">
        <f t="shared" si="110"/>
        <v>#DIV/0!</v>
      </c>
      <c r="S899" s="23" t="e">
        <f t="shared" si="111"/>
        <v>#DIV/0!</v>
      </c>
      <c r="T899" s="11">
        <f t="shared" si="112"/>
        <v>0</v>
      </c>
    </row>
    <row r="900" spans="1:20">
      <c r="A900" s="154" t="s">
        <v>914</v>
      </c>
      <c r="B900" s="154" t="s">
        <v>2630</v>
      </c>
      <c r="C900" s="154" t="s">
        <v>4171</v>
      </c>
      <c r="D900" s="179"/>
      <c r="E900" s="179"/>
      <c r="F900" s="179"/>
      <c r="G900" s="179"/>
      <c r="H900" s="179"/>
      <c r="I900" s="179"/>
      <c r="J900" s="179"/>
      <c r="K900" s="179"/>
      <c r="L900" s="179">
        <f>VLOOKUP(A900,Sheet1!$A$1:$E$2000,5,FALSE)</f>
        <v>0</v>
      </c>
      <c r="M900" s="21" t="e">
        <f t="shared" ref="M900:M963" si="113">(H900-D900)/ABS(D900)</f>
        <v>#DIV/0!</v>
      </c>
      <c r="N900" s="21" t="e">
        <f t="shared" ref="N900:N963" si="114">(I900-E900)/ABS(E900)</f>
        <v>#DIV/0!</v>
      </c>
      <c r="O900" s="21" t="e">
        <f t="shared" ref="O900:O963" si="115">(J900-F900)/ABS(F900)</f>
        <v>#DIV/0!</v>
      </c>
      <c r="P900" s="21" t="e">
        <f t="shared" ref="P900:P963" si="116">(K900-G900)/ABS(G900)</f>
        <v>#DIV/0!</v>
      </c>
      <c r="Q900" s="21" t="e">
        <f t="shared" ref="Q900:Q963" si="117">(L900-H900)/ABS(H900)</f>
        <v>#DIV/0!</v>
      </c>
      <c r="R900" s="23" t="e">
        <f t="shared" ref="R900:R963" si="118">(SUM(J900:L900)-SUM(F900:H900))/ABS(SUM(F900:H900))</f>
        <v>#DIV/0!</v>
      </c>
      <c r="S900" s="23" t="e">
        <f t="shared" ref="S900:S963" si="119">SUM(I900:L900)/SUM(E900:H900)-1</f>
        <v>#DIV/0!</v>
      </c>
      <c r="T900" s="11">
        <f t="shared" ref="T900:T963" si="120">SUM(I900:L900)</f>
        <v>0</v>
      </c>
    </row>
    <row r="901" spans="1:20">
      <c r="A901" s="154" t="s">
        <v>1093</v>
      </c>
      <c r="B901" s="154" t="s">
        <v>2631</v>
      </c>
      <c r="C901" s="154" t="s">
        <v>4171</v>
      </c>
      <c r="D901" s="179">
        <v>2732832050</v>
      </c>
      <c r="E901" s="179">
        <v>18184895420</v>
      </c>
      <c r="F901" s="179">
        <v>7318866983</v>
      </c>
      <c r="G901" s="179">
        <v>11147570130</v>
      </c>
      <c r="H901" s="179">
        <v>12215903712</v>
      </c>
      <c r="I901" s="179">
        <v>19651110309</v>
      </c>
      <c r="J901" s="179">
        <v>28511569859</v>
      </c>
      <c r="K901" s="179">
        <v>15161072241</v>
      </c>
      <c r="L901" s="179">
        <f>VLOOKUP(A901,Sheet1!$A$1:$E$2000,5,FALSE)</f>
        <v>14262232181</v>
      </c>
      <c r="M901" s="21">
        <f t="shared" si="113"/>
        <v>3.4700528567059217</v>
      </c>
      <c r="N901" s="21">
        <f t="shared" si="114"/>
        <v>8.062817272995898E-2</v>
      </c>
      <c r="O901" s="21">
        <f t="shared" si="115"/>
        <v>2.8956261843842284</v>
      </c>
      <c r="P901" s="21">
        <f t="shared" si="116"/>
        <v>0.36003380684719677</v>
      </c>
      <c r="Q901" s="21">
        <f t="shared" si="117"/>
        <v>0.16751347401255615</v>
      </c>
      <c r="R901" s="23">
        <f t="shared" si="118"/>
        <v>0.8882155899198737</v>
      </c>
      <c r="S901" s="23">
        <f t="shared" si="119"/>
        <v>0.58768922803442658</v>
      </c>
      <c r="T901" s="11">
        <f t="shared" si="120"/>
        <v>77585984590</v>
      </c>
    </row>
    <row r="902" spans="1:20">
      <c r="A902" s="154" t="s">
        <v>1094</v>
      </c>
      <c r="B902" s="154" t="s">
        <v>2632</v>
      </c>
      <c r="C902" s="154" t="s">
        <v>4171</v>
      </c>
      <c r="D902" s="179"/>
      <c r="E902" s="179"/>
      <c r="F902" s="179"/>
      <c r="G902" s="179"/>
      <c r="H902" s="179"/>
      <c r="I902" s="179"/>
      <c r="J902" s="179"/>
      <c r="K902" s="179"/>
      <c r="L902" s="179">
        <f>VLOOKUP(A902,Sheet1!$A$1:$E$2000,5,FALSE)</f>
        <v>0</v>
      </c>
      <c r="M902" s="21" t="e">
        <f t="shared" si="113"/>
        <v>#DIV/0!</v>
      </c>
      <c r="N902" s="21" t="e">
        <f t="shared" si="114"/>
        <v>#DIV/0!</v>
      </c>
      <c r="O902" s="21" t="e">
        <f t="shared" si="115"/>
        <v>#DIV/0!</v>
      </c>
      <c r="P902" s="21" t="e">
        <f t="shared" si="116"/>
        <v>#DIV/0!</v>
      </c>
      <c r="Q902" s="21" t="e">
        <f t="shared" si="117"/>
        <v>#DIV/0!</v>
      </c>
      <c r="R902" s="23" t="e">
        <f t="shared" si="118"/>
        <v>#DIV/0!</v>
      </c>
      <c r="S902" s="23" t="e">
        <f t="shared" si="119"/>
        <v>#DIV/0!</v>
      </c>
      <c r="T902" s="11">
        <f t="shared" si="120"/>
        <v>0</v>
      </c>
    </row>
    <row r="903" spans="1:20">
      <c r="A903" s="154" t="s">
        <v>1095</v>
      </c>
      <c r="B903" s="154" t="s">
        <v>2633</v>
      </c>
      <c r="C903" s="154" t="s">
        <v>4171</v>
      </c>
      <c r="D903" s="179"/>
      <c r="E903" s="179"/>
      <c r="F903" s="179"/>
      <c r="G903" s="179"/>
      <c r="H903" s="179"/>
      <c r="I903" s="179"/>
      <c r="J903" s="179"/>
      <c r="K903" s="179"/>
      <c r="L903" s="179">
        <f>VLOOKUP(A903,Sheet1!$A$1:$E$2000,5,FALSE)</f>
        <v>0</v>
      </c>
      <c r="M903" s="21" t="e">
        <f t="shared" si="113"/>
        <v>#DIV/0!</v>
      </c>
      <c r="N903" s="21" t="e">
        <f t="shared" si="114"/>
        <v>#DIV/0!</v>
      </c>
      <c r="O903" s="21" t="e">
        <f t="shared" si="115"/>
        <v>#DIV/0!</v>
      </c>
      <c r="P903" s="21" t="e">
        <f t="shared" si="116"/>
        <v>#DIV/0!</v>
      </c>
      <c r="Q903" s="21" t="e">
        <f t="shared" si="117"/>
        <v>#DIV/0!</v>
      </c>
      <c r="R903" s="23" t="e">
        <f t="shared" si="118"/>
        <v>#DIV/0!</v>
      </c>
      <c r="S903" s="23" t="e">
        <f t="shared" si="119"/>
        <v>#DIV/0!</v>
      </c>
      <c r="T903" s="11">
        <f t="shared" si="120"/>
        <v>0</v>
      </c>
    </row>
    <row r="904" spans="1:20">
      <c r="A904" s="154" t="s">
        <v>1097</v>
      </c>
      <c r="B904" s="154" t="s">
        <v>2635</v>
      </c>
      <c r="C904" s="154" t="s">
        <v>4171</v>
      </c>
      <c r="D904" s="179"/>
      <c r="E904" s="179"/>
      <c r="F904" s="179"/>
      <c r="G904" s="179"/>
      <c r="H904" s="179"/>
      <c r="I904" s="179"/>
      <c r="J904" s="179"/>
      <c r="K904" s="179"/>
      <c r="L904" s="179">
        <f>VLOOKUP(A904,Sheet1!$A$1:$E$2000,5,FALSE)</f>
        <v>0</v>
      </c>
      <c r="M904" s="21" t="e">
        <f t="shared" si="113"/>
        <v>#DIV/0!</v>
      </c>
      <c r="N904" s="21" t="e">
        <f t="shared" si="114"/>
        <v>#DIV/0!</v>
      </c>
      <c r="O904" s="21" t="e">
        <f t="shared" si="115"/>
        <v>#DIV/0!</v>
      </c>
      <c r="P904" s="21" t="e">
        <f t="shared" si="116"/>
        <v>#DIV/0!</v>
      </c>
      <c r="Q904" s="21" t="e">
        <f t="shared" si="117"/>
        <v>#DIV/0!</v>
      </c>
      <c r="R904" s="23" t="e">
        <f t="shared" si="118"/>
        <v>#DIV/0!</v>
      </c>
      <c r="S904" s="23" t="e">
        <f t="shared" si="119"/>
        <v>#DIV/0!</v>
      </c>
      <c r="T904" s="11">
        <f t="shared" si="120"/>
        <v>0</v>
      </c>
    </row>
    <row r="905" spans="1:20">
      <c r="A905" s="154" t="s">
        <v>1098</v>
      </c>
      <c r="B905" s="154" t="s">
        <v>4248</v>
      </c>
      <c r="C905" s="154" t="s">
        <v>4171</v>
      </c>
      <c r="D905" s="179"/>
      <c r="E905" s="179"/>
      <c r="F905" s="179">
        <v>-39470</v>
      </c>
      <c r="G905" s="179"/>
      <c r="H905" s="179"/>
      <c r="I905" s="179">
        <v>-580025739403</v>
      </c>
      <c r="J905" s="179">
        <v>4007607756</v>
      </c>
      <c r="K905" s="179">
        <v>763202235</v>
      </c>
      <c r="L905" s="179">
        <f>VLOOKUP(A905,Sheet1!$A$1:$E$2000,5,FALSE)</f>
        <v>0</v>
      </c>
      <c r="M905" s="21" t="e">
        <f t="shared" si="113"/>
        <v>#DIV/0!</v>
      </c>
      <c r="N905" s="21" t="e">
        <f t="shared" si="114"/>
        <v>#DIV/0!</v>
      </c>
      <c r="O905" s="21">
        <f t="shared" si="115"/>
        <v>101536.53980238155</v>
      </c>
      <c r="P905" s="21" t="e">
        <f t="shared" si="116"/>
        <v>#DIV/0!</v>
      </c>
      <c r="Q905" s="21" t="e">
        <f t="shared" si="117"/>
        <v>#DIV/0!</v>
      </c>
      <c r="R905" s="23">
        <f t="shared" si="118"/>
        <v>120872.80114010641</v>
      </c>
      <c r="S905" s="23">
        <f t="shared" si="119"/>
        <v>14574484.16371928</v>
      </c>
      <c r="T905" s="11">
        <f t="shared" si="120"/>
        <v>-575254929412</v>
      </c>
    </row>
    <row r="906" spans="1:20">
      <c r="A906" s="154" t="s">
        <v>1099</v>
      </c>
      <c r="B906" s="154" t="s">
        <v>2637</v>
      </c>
      <c r="C906" s="154" t="s">
        <v>4171</v>
      </c>
      <c r="D906" s="179">
        <v>-19611539527</v>
      </c>
      <c r="E906" s="179">
        <v>-27870920195</v>
      </c>
      <c r="F906" s="179">
        <v>-17208493684</v>
      </c>
      <c r="G906" s="179">
        <v>-15637381964</v>
      </c>
      <c r="H906" s="179">
        <v>-16259781497</v>
      </c>
      <c r="I906" s="179">
        <v>-14470697261</v>
      </c>
      <c r="J906" s="179">
        <v>-20708367626</v>
      </c>
      <c r="K906" s="179">
        <v>-10580854857</v>
      </c>
      <c r="L906" s="179">
        <f>VLOOKUP(A906,Sheet1!$A$1:$E$2000,5,FALSE)</f>
        <v>-18047912159</v>
      </c>
      <c r="M906" s="21">
        <f t="shared" si="113"/>
        <v>0.17090744076391856</v>
      </c>
      <c r="N906" s="21">
        <f t="shared" si="114"/>
        <v>0.48079585604798147</v>
      </c>
      <c r="O906" s="21">
        <f t="shared" si="115"/>
        <v>-0.20338060996321194</v>
      </c>
      <c r="P906" s="21">
        <f t="shared" si="116"/>
        <v>0.32336148842824286</v>
      </c>
      <c r="Q906" s="21">
        <f t="shared" si="117"/>
        <v>-0.109972613243906</v>
      </c>
      <c r="R906" s="23">
        <f t="shared" si="118"/>
        <v>-4.7138661909459723E-3</v>
      </c>
      <c r="S906" s="23">
        <f t="shared" si="119"/>
        <v>-0.17107470729485152</v>
      </c>
      <c r="T906" s="11">
        <f t="shared" si="120"/>
        <v>-63807831903</v>
      </c>
    </row>
    <row r="907" spans="1:20">
      <c r="A907" s="154" t="s">
        <v>4280</v>
      </c>
      <c r="B907" s="154" t="s">
        <v>4281</v>
      </c>
      <c r="C907" s="154" t="s">
        <v>4171</v>
      </c>
      <c r="D907" s="179"/>
      <c r="E907" s="179"/>
      <c r="F907" s="179"/>
      <c r="G907" s="179">
        <v>28646851167</v>
      </c>
      <c r="H907" s="179"/>
      <c r="I907" s="179"/>
      <c r="J907" s="179"/>
      <c r="K907" s="179">
        <v>30287852207</v>
      </c>
      <c r="L907" s="179">
        <f>VLOOKUP(A907,Sheet1!$A$1:$E$2000,5,FALSE)</f>
        <v>0</v>
      </c>
      <c r="M907" s="21" t="e">
        <f t="shared" si="113"/>
        <v>#DIV/0!</v>
      </c>
      <c r="N907" s="21" t="e">
        <f t="shared" si="114"/>
        <v>#DIV/0!</v>
      </c>
      <c r="O907" s="21" t="e">
        <f t="shared" si="115"/>
        <v>#DIV/0!</v>
      </c>
      <c r="P907" s="21">
        <f t="shared" si="116"/>
        <v>5.7283819098776417E-2</v>
      </c>
      <c r="Q907" s="21" t="e">
        <f t="shared" si="117"/>
        <v>#DIV/0!</v>
      </c>
      <c r="R907" s="23">
        <f t="shared" si="118"/>
        <v>5.7283819098776417E-2</v>
      </c>
      <c r="S907" s="23">
        <f t="shared" si="119"/>
        <v>5.7283819098776334E-2</v>
      </c>
      <c r="T907" s="11">
        <f t="shared" si="120"/>
        <v>30287852207</v>
      </c>
    </row>
    <row r="908" spans="1:20">
      <c r="A908" s="154" t="s">
        <v>3961</v>
      </c>
      <c r="B908" s="154" t="s">
        <v>4122</v>
      </c>
      <c r="C908" s="154" t="s">
        <v>4171</v>
      </c>
      <c r="D908" s="179">
        <v>2221505175</v>
      </c>
      <c r="E908" s="179">
        <v>1065396525</v>
      </c>
      <c r="F908" s="179">
        <v>1930299316</v>
      </c>
      <c r="G908" s="179">
        <v>-863352607</v>
      </c>
      <c r="H908" s="179">
        <v>981032450</v>
      </c>
      <c r="I908" s="179">
        <v>503981556</v>
      </c>
      <c r="J908" s="179">
        <v>1614382734</v>
      </c>
      <c r="K908" s="179">
        <v>-43919342</v>
      </c>
      <c r="L908" s="179">
        <f>VLOOKUP(A908,Sheet1!$A$1:$E$2000,5,FALSE)</f>
        <v>669504039</v>
      </c>
      <c r="M908" s="21">
        <f t="shared" si="113"/>
        <v>-0.55839290358619131</v>
      </c>
      <c r="N908" s="21">
        <f t="shared" si="114"/>
        <v>-0.52695400803940107</v>
      </c>
      <c r="O908" s="21">
        <f t="shared" si="115"/>
        <v>-0.1636619665050951</v>
      </c>
      <c r="P908" s="21">
        <f t="shared" si="116"/>
        <v>0.94912931096297715</v>
      </c>
      <c r="Q908" s="21">
        <f t="shared" si="117"/>
        <v>-0.31755158659634553</v>
      </c>
      <c r="R908" s="23">
        <f t="shared" si="118"/>
        <v>9.3745227414201437E-2</v>
      </c>
      <c r="S908" s="23">
        <f t="shared" si="119"/>
        <v>-0.11865792454747004</v>
      </c>
      <c r="T908" s="11">
        <f t="shared" si="120"/>
        <v>2743948987</v>
      </c>
    </row>
    <row r="909" spans="1:20">
      <c r="A909" s="154" t="s">
        <v>1100</v>
      </c>
      <c r="B909" s="154" t="s">
        <v>2638</v>
      </c>
      <c r="C909" s="154" t="s">
        <v>4171</v>
      </c>
      <c r="D909" s="179"/>
      <c r="E909" s="179"/>
      <c r="F909" s="179"/>
      <c r="G909" s="179"/>
      <c r="H909" s="179"/>
      <c r="I909" s="179"/>
      <c r="J909" s="179"/>
      <c r="K909" s="179"/>
      <c r="L909" s="179">
        <f>VLOOKUP(A909,Sheet1!$A$1:$E$2000,5,FALSE)</f>
        <v>0</v>
      </c>
      <c r="M909" s="21" t="e">
        <f t="shared" si="113"/>
        <v>#DIV/0!</v>
      </c>
      <c r="N909" s="21" t="e">
        <f t="shared" si="114"/>
        <v>#DIV/0!</v>
      </c>
      <c r="O909" s="21" t="e">
        <f t="shared" si="115"/>
        <v>#DIV/0!</v>
      </c>
      <c r="P909" s="21" t="e">
        <f t="shared" si="116"/>
        <v>#DIV/0!</v>
      </c>
      <c r="Q909" s="21" t="e">
        <f t="shared" si="117"/>
        <v>#DIV/0!</v>
      </c>
      <c r="R909" s="23" t="e">
        <f t="shared" si="118"/>
        <v>#DIV/0!</v>
      </c>
      <c r="S909" s="23" t="e">
        <f t="shared" si="119"/>
        <v>#DIV/0!</v>
      </c>
      <c r="T909" s="11">
        <f t="shared" si="120"/>
        <v>0</v>
      </c>
    </row>
    <row r="910" spans="1:20">
      <c r="A910" s="154" t="s">
        <v>1101</v>
      </c>
      <c r="B910" s="154" t="s">
        <v>2639</v>
      </c>
      <c r="C910" s="154" t="s">
        <v>4171</v>
      </c>
      <c r="D910" s="179">
        <v>-30650055839</v>
      </c>
      <c r="E910" s="179">
        <v>-41831897456</v>
      </c>
      <c r="F910" s="179">
        <v>365640805</v>
      </c>
      <c r="G910" s="179">
        <v>89258055121</v>
      </c>
      <c r="H910" s="179">
        <v>-15023068084</v>
      </c>
      <c r="I910" s="179">
        <v>20608088406</v>
      </c>
      <c r="J910" s="179">
        <v>94754296579</v>
      </c>
      <c r="K910" s="179">
        <v>-10824763319</v>
      </c>
      <c r="L910" s="179">
        <f>VLOOKUP(A910,Sheet1!$A$1:$E$2000,5,FALSE)</f>
        <v>-6420548502</v>
      </c>
      <c r="M910" s="21">
        <f t="shared" si="113"/>
        <v>0.50985185270415645</v>
      </c>
      <c r="N910" s="21">
        <f t="shared" si="114"/>
        <v>1.4926405365110722</v>
      </c>
      <c r="O910" s="21">
        <f t="shared" si="115"/>
        <v>258.14584828408306</v>
      </c>
      <c r="P910" s="21">
        <f t="shared" si="116"/>
        <v>-1.1212749180376576</v>
      </c>
      <c r="Q910" s="21">
        <f t="shared" si="117"/>
        <v>0.57262068799128529</v>
      </c>
      <c r="R910" s="23">
        <f t="shared" si="118"/>
        <v>3.8985689532797754E-2</v>
      </c>
      <c r="S910" s="23">
        <f t="shared" si="119"/>
        <v>1.994228705483176</v>
      </c>
      <c r="T910" s="11">
        <f t="shared" si="120"/>
        <v>98117073164</v>
      </c>
    </row>
    <row r="911" spans="1:20">
      <c r="A911" s="154" t="s">
        <v>1102</v>
      </c>
      <c r="B911" s="154" t="s">
        <v>2640</v>
      </c>
      <c r="C911" s="154" t="s">
        <v>4171</v>
      </c>
      <c r="D911" s="179">
        <v>2388335334</v>
      </c>
      <c r="E911" s="179">
        <v>2115289013</v>
      </c>
      <c r="F911" s="179">
        <v>5755688597</v>
      </c>
      <c r="G911" s="179">
        <v>-2635160567</v>
      </c>
      <c r="H911" s="179">
        <v>1037189942</v>
      </c>
      <c r="I911" s="179">
        <v>229244730</v>
      </c>
      <c r="J911" s="179">
        <v>758040856</v>
      </c>
      <c r="K911" s="179">
        <v>2061440555</v>
      </c>
      <c r="L911" s="179">
        <f>VLOOKUP(A911,Sheet1!$A$1:$E$2000,5,FALSE)</f>
        <v>2415991642</v>
      </c>
      <c r="M911" s="21">
        <f t="shared" si="113"/>
        <v>-0.56572683607920859</v>
      </c>
      <c r="N911" s="21">
        <f t="shared" si="114"/>
        <v>-0.89162486610996261</v>
      </c>
      <c r="O911" s="21">
        <f t="shared" si="115"/>
        <v>-0.86829710412145844</v>
      </c>
      <c r="P911" s="21">
        <f t="shared" si="116"/>
        <v>1.7822827120348299</v>
      </c>
      <c r="Q911" s="21">
        <f t="shared" si="117"/>
        <v>1.3293627754828343</v>
      </c>
      <c r="R911" s="23">
        <f t="shared" si="118"/>
        <v>0.25921793836380974</v>
      </c>
      <c r="S911" s="23">
        <f t="shared" si="119"/>
        <v>-0.12885195312754782</v>
      </c>
      <c r="T911" s="11">
        <f t="shared" si="120"/>
        <v>5464717783</v>
      </c>
    </row>
    <row r="912" spans="1:20">
      <c r="A912" s="154" t="s">
        <v>946</v>
      </c>
      <c r="B912" s="154" t="s">
        <v>2641</v>
      </c>
      <c r="C912" s="154" t="s">
        <v>4171</v>
      </c>
      <c r="D912" s="179">
        <v>26365754898</v>
      </c>
      <c r="E912" s="179">
        <v>64014800270</v>
      </c>
      <c r="F912" s="179">
        <v>20319379830</v>
      </c>
      <c r="G912" s="179">
        <v>57649350930</v>
      </c>
      <c r="H912" s="179">
        <v>121754608646</v>
      </c>
      <c r="I912" s="179">
        <v>152874736591</v>
      </c>
      <c r="J912" s="179">
        <v>221100967366</v>
      </c>
      <c r="K912" s="179">
        <v>137813470608</v>
      </c>
      <c r="L912" s="179">
        <f>VLOOKUP(A912,Sheet1!$A$1:$E$2000,5,FALSE)</f>
        <v>124329713085</v>
      </c>
      <c r="M912" s="21">
        <f t="shared" si="113"/>
        <v>3.6179071722780756</v>
      </c>
      <c r="N912" s="21">
        <f t="shared" si="114"/>
        <v>1.3881154974507273</v>
      </c>
      <c r="O912" s="21">
        <f t="shared" si="115"/>
        <v>9.8812852171581262</v>
      </c>
      <c r="P912" s="21">
        <f t="shared" si="116"/>
        <v>1.3905467864735941</v>
      </c>
      <c r="Q912" s="21">
        <f t="shared" si="117"/>
        <v>2.1149954549047782E-2</v>
      </c>
      <c r="R912" s="23">
        <f t="shared" si="118"/>
        <v>1.4195677505504527</v>
      </c>
      <c r="S912" s="23">
        <f t="shared" si="119"/>
        <v>1.4119336264048368</v>
      </c>
      <c r="T912" s="11">
        <f t="shared" si="120"/>
        <v>636118887650</v>
      </c>
    </row>
    <row r="913" spans="1:20">
      <c r="A913" s="154" t="s">
        <v>1103</v>
      </c>
      <c r="B913" s="154" t="s">
        <v>2642</v>
      </c>
      <c r="C913" s="154" t="s">
        <v>4171</v>
      </c>
      <c r="D913" s="179"/>
      <c r="E913" s="179"/>
      <c r="F913" s="179"/>
      <c r="G913" s="179"/>
      <c r="H913" s="179"/>
      <c r="I913" s="179"/>
      <c r="J913" s="179"/>
      <c r="K913" s="179"/>
      <c r="L913" s="179">
        <f>VLOOKUP(A913,Sheet1!$A$1:$E$2000,5,FALSE)</f>
        <v>0</v>
      </c>
      <c r="M913" s="21" t="e">
        <f t="shared" si="113"/>
        <v>#DIV/0!</v>
      </c>
      <c r="N913" s="21" t="e">
        <f t="shared" si="114"/>
        <v>#DIV/0!</v>
      </c>
      <c r="O913" s="21" t="e">
        <f t="shared" si="115"/>
        <v>#DIV/0!</v>
      </c>
      <c r="P913" s="21" t="e">
        <f t="shared" si="116"/>
        <v>#DIV/0!</v>
      </c>
      <c r="Q913" s="21" t="e">
        <f t="shared" si="117"/>
        <v>#DIV/0!</v>
      </c>
      <c r="R913" s="23" t="e">
        <f t="shared" si="118"/>
        <v>#DIV/0!</v>
      </c>
      <c r="S913" s="23" t="e">
        <f t="shared" si="119"/>
        <v>#DIV/0!</v>
      </c>
      <c r="T913" s="11">
        <f t="shared" si="120"/>
        <v>0</v>
      </c>
    </row>
    <row r="914" spans="1:20">
      <c r="A914" s="154" t="s">
        <v>3496</v>
      </c>
      <c r="B914" s="154" t="s">
        <v>3497</v>
      </c>
      <c r="C914" s="154" t="s">
        <v>4171</v>
      </c>
      <c r="D914" s="179">
        <v>-21244050560</v>
      </c>
      <c r="E914" s="179">
        <v>-113893542106</v>
      </c>
      <c r="F914" s="179">
        <v>-52971181466</v>
      </c>
      <c r="G914" s="179">
        <v>-274423069651</v>
      </c>
      <c r="H914" s="179">
        <v>-116914861401</v>
      </c>
      <c r="I914" s="179">
        <v>-226452607805</v>
      </c>
      <c r="J914" s="179">
        <v>-368022044841</v>
      </c>
      <c r="K914" s="179">
        <v>-13510775344</v>
      </c>
      <c r="L914" s="179">
        <f>VLOOKUP(A914,Sheet1!$A$1:$E$2000,5,FALSE)</f>
        <v>-45636275025</v>
      </c>
      <c r="M914" s="21">
        <f t="shared" si="113"/>
        <v>-4.5034166422639128</v>
      </c>
      <c r="N914" s="21">
        <f t="shared" si="114"/>
        <v>-0.98828312490485182</v>
      </c>
      <c r="O914" s="21">
        <f t="shared" si="115"/>
        <v>-5.9475898904995743</v>
      </c>
      <c r="P914" s="21">
        <f t="shared" si="116"/>
        <v>0.9507666197263136</v>
      </c>
      <c r="Q914" s="21">
        <f t="shared" si="117"/>
        <v>0.60966232625915195</v>
      </c>
      <c r="R914" s="23">
        <f t="shared" si="118"/>
        <v>3.857678545205534E-2</v>
      </c>
      <c r="S914" s="23">
        <f t="shared" si="119"/>
        <v>0.17093979686512495</v>
      </c>
      <c r="T914" s="11">
        <f t="shared" si="120"/>
        <v>-653621703015</v>
      </c>
    </row>
    <row r="915" spans="1:20">
      <c r="A915" s="154" t="s">
        <v>1104</v>
      </c>
      <c r="B915" s="154" t="s">
        <v>2643</v>
      </c>
      <c r="C915" s="154" t="s">
        <v>4171</v>
      </c>
      <c r="D915" s="179">
        <v>828679049</v>
      </c>
      <c r="E915" s="179">
        <v>1866372868</v>
      </c>
      <c r="F915" s="179">
        <v>1220664208</v>
      </c>
      <c r="G915" s="179">
        <v>-1030167749</v>
      </c>
      <c r="H915" s="179">
        <v>-2700006701</v>
      </c>
      <c r="I915" s="179">
        <v>-7366109569</v>
      </c>
      <c r="J915" s="179">
        <v>1200761325</v>
      </c>
      <c r="K915" s="179">
        <v>1360025606</v>
      </c>
      <c r="L915" s="179">
        <f>VLOOKUP(A915,Sheet1!$A$1:$E$2000,5,FALSE)</f>
        <v>0</v>
      </c>
      <c r="M915" s="21">
        <f t="shared" si="113"/>
        <v>-4.2582055794196867</v>
      </c>
      <c r="N915" s="21">
        <f t="shared" si="114"/>
        <v>-4.9467513138966188</v>
      </c>
      <c r="O915" s="21">
        <f t="shared" si="115"/>
        <v>-1.6304961568923138E-2</v>
      </c>
      <c r="P915" s="21">
        <f t="shared" si="116"/>
        <v>2.3201981981286042</v>
      </c>
      <c r="Q915" s="21">
        <f t="shared" si="117"/>
        <v>1</v>
      </c>
      <c r="R915" s="23">
        <f t="shared" si="118"/>
        <v>2.0204329466928712</v>
      </c>
      <c r="S915" s="23">
        <f t="shared" si="119"/>
        <v>6.4716893035048528</v>
      </c>
      <c r="T915" s="11">
        <f t="shared" si="120"/>
        <v>-4805322638</v>
      </c>
    </row>
    <row r="916" spans="1:20">
      <c r="A916" s="154" t="s">
        <v>1105</v>
      </c>
      <c r="B916" s="154" t="s">
        <v>2644</v>
      </c>
      <c r="C916" s="154" t="s">
        <v>4171</v>
      </c>
      <c r="D916" s="179">
        <v>38193601295</v>
      </c>
      <c r="E916" s="179">
        <v>-137448423728</v>
      </c>
      <c r="F916" s="179">
        <v>38251429508</v>
      </c>
      <c r="G916" s="179">
        <v>67848809531</v>
      </c>
      <c r="H916" s="179">
        <v>15583712931</v>
      </c>
      <c r="I916" s="179">
        <v>42014802315</v>
      </c>
      <c r="J916" s="179">
        <v>-95921503481</v>
      </c>
      <c r="K916" s="179">
        <v>49177573278</v>
      </c>
      <c r="L916" s="179">
        <f>VLOOKUP(A916,Sheet1!$A$1:$E$2000,5,FALSE)</f>
        <v>227016788276</v>
      </c>
      <c r="M916" s="21">
        <f t="shared" si="113"/>
        <v>-0.59198105434901482</v>
      </c>
      <c r="N916" s="21">
        <f t="shared" si="114"/>
        <v>1.3056768580929243</v>
      </c>
      <c r="O916" s="21">
        <f t="shared" si="115"/>
        <v>-3.5076580068971994</v>
      </c>
      <c r="P916" s="21">
        <f t="shared" si="116"/>
        <v>-0.27518885566399137</v>
      </c>
      <c r="Q916" s="21">
        <f t="shared" si="117"/>
        <v>13.567567387898002</v>
      </c>
      <c r="R916" s="23">
        <f t="shared" si="118"/>
        <v>0.48148424795937372</v>
      </c>
      <c r="S916" s="23">
        <f t="shared" si="119"/>
        <v>-15.100546076033003</v>
      </c>
      <c r="T916" s="11">
        <f t="shared" si="120"/>
        <v>222287660388</v>
      </c>
    </row>
    <row r="917" spans="1:20">
      <c r="A917" s="154" t="s">
        <v>1106</v>
      </c>
      <c r="B917" s="154" t="s">
        <v>2645</v>
      </c>
      <c r="C917" s="154" t="s">
        <v>4171</v>
      </c>
      <c r="D917" s="179">
        <v>8117404317</v>
      </c>
      <c r="E917" s="179">
        <v>10052137993</v>
      </c>
      <c r="F917" s="179">
        <v>10547741694</v>
      </c>
      <c r="G917" s="179">
        <v>11891496692</v>
      </c>
      <c r="H917" s="179">
        <v>13304745502</v>
      </c>
      <c r="I917" s="179">
        <v>11868633515</v>
      </c>
      <c r="J917" s="179">
        <v>12974808595</v>
      </c>
      <c r="K917" s="179">
        <v>17555002590</v>
      </c>
      <c r="L917" s="179">
        <f>VLOOKUP(A917,Sheet1!$A$1:$E$2000,5,FALSE)</f>
        <v>16888373130</v>
      </c>
      <c r="M917" s="21">
        <f t="shared" si="113"/>
        <v>0.63903940008708571</v>
      </c>
      <c r="N917" s="21">
        <f t="shared" si="114"/>
        <v>0.18070738018767268</v>
      </c>
      <c r="O917" s="21">
        <f t="shared" si="115"/>
        <v>0.23010298994908246</v>
      </c>
      <c r="P917" s="21">
        <f t="shared" si="116"/>
        <v>0.47626518719129118</v>
      </c>
      <c r="Q917" s="21">
        <f t="shared" si="117"/>
        <v>0.26934958112962781</v>
      </c>
      <c r="R917" s="23">
        <f t="shared" si="118"/>
        <v>0.32660602308852515</v>
      </c>
      <c r="S917" s="23">
        <f t="shared" si="119"/>
        <v>0.29458162383389608</v>
      </c>
      <c r="T917" s="11">
        <f t="shared" si="120"/>
        <v>59286817830</v>
      </c>
    </row>
    <row r="918" spans="1:20">
      <c r="A918" s="154" t="s">
        <v>1107</v>
      </c>
      <c r="B918" s="154" t="s">
        <v>2646</v>
      </c>
      <c r="C918" s="154" t="s">
        <v>4171</v>
      </c>
      <c r="D918" s="179"/>
      <c r="E918" s="179"/>
      <c r="F918" s="179"/>
      <c r="G918" s="179"/>
      <c r="H918" s="179"/>
      <c r="I918" s="179"/>
      <c r="J918" s="179"/>
      <c r="K918" s="179"/>
      <c r="L918" s="179">
        <f>VLOOKUP(A918,Sheet1!$A$1:$E$2000,5,FALSE)</f>
        <v>0</v>
      </c>
      <c r="M918" s="21" t="e">
        <f t="shared" si="113"/>
        <v>#DIV/0!</v>
      </c>
      <c r="N918" s="21" t="e">
        <f t="shared" si="114"/>
        <v>#DIV/0!</v>
      </c>
      <c r="O918" s="21" t="e">
        <f t="shared" si="115"/>
        <v>#DIV/0!</v>
      </c>
      <c r="P918" s="21" t="e">
        <f t="shared" si="116"/>
        <v>#DIV/0!</v>
      </c>
      <c r="Q918" s="21" t="e">
        <f t="shared" si="117"/>
        <v>#DIV/0!</v>
      </c>
      <c r="R918" s="23" t="e">
        <f t="shared" si="118"/>
        <v>#DIV/0!</v>
      </c>
      <c r="S918" s="23" t="e">
        <f t="shared" si="119"/>
        <v>#DIV/0!</v>
      </c>
      <c r="T918" s="11">
        <f t="shared" si="120"/>
        <v>0</v>
      </c>
    </row>
    <row r="919" spans="1:20">
      <c r="A919" s="154" t="s">
        <v>2647</v>
      </c>
      <c r="B919" s="154" t="s">
        <v>2648</v>
      </c>
      <c r="C919" s="154" t="s">
        <v>4171</v>
      </c>
      <c r="D919" s="179"/>
      <c r="E919" s="179"/>
      <c r="F919" s="179"/>
      <c r="G919" s="179"/>
      <c r="H919" s="179"/>
      <c r="I919" s="179"/>
      <c r="J919" s="179"/>
      <c r="K919" s="179"/>
      <c r="L919" s="179">
        <f>VLOOKUP(A919,Sheet1!$A$1:$E$2000,5,FALSE)</f>
        <v>0</v>
      </c>
      <c r="M919" s="21" t="e">
        <f t="shared" si="113"/>
        <v>#DIV/0!</v>
      </c>
      <c r="N919" s="21" t="e">
        <f t="shared" si="114"/>
        <v>#DIV/0!</v>
      </c>
      <c r="O919" s="21" t="e">
        <f t="shared" si="115"/>
        <v>#DIV/0!</v>
      </c>
      <c r="P919" s="21" t="e">
        <f t="shared" si="116"/>
        <v>#DIV/0!</v>
      </c>
      <c r="Q919" s="21" t="e">
        <f t="shared" si="117"/>
        <v>#DIV/0!</v>
      </c>
      <c r="R919" s="23" t="e">
        <f t="shared" si="118"/>
        <v>#DIV/0!</v>
      </c>
      <c r="S919" s="23" t="e">
        <f t="shared" si="119"/>
        <v>#DIV/0!</v>
      </c>
      <c r="T919" s="11">
        <f t="shared" si="120"/>
        <v>0</v>
      </c>
    </row>
    <row r="920" spans="1:20">
      <c r="A920" s="154" t="s">
        <v>75</v>
      </c>
      <c r="B920" s="154" t="s">
        <v>2649</v>
      </c>
      <c r="C920" s="154" t="s">
        <v>4171</v>
      </c>
      <c r="D920" s="179">
        <v>-8996589365</v>
      </c>
      <c r="E920" s="179">
        <v>-23390997740</v>
      </c>
      <c r="F920" s="179">
        <v>-3202672328</v>
      </c>
      <c r="G920" s="179">
        <v>28040705828</v>
      </c>
      <c r="H920" s="179">
        <v>1057919227</v>
      </c>
      <c r="I920" s="179">
        <v>1163870781</v>
      </c>
      <c r="J920" s="179">
        <v>512990840</v>
      </c>
      <c r="K920" s="179">
        <v>-962514071</v>
      </c>
      <c r="L920" s="179">
        <f>VLOOKUP(A920,Sheet1!$A$1:$E$2000,5,FALSE)</f>
        <v>0</v>
      </c>
      <c r="M920" s="21">
        <f t="shared" si="113"/>
        <v>1.1175911430520205</v>
      </c>
      <c r="N920" s="21">
        <f t="shared" si="114"/>
        <v>1.0497572097580818</v>
      </c>
      <c r="O920" s="21">
        <f t="shared" si="115"/>
        <v>1.1601758742269934</v>
      </c>
      <c r="P920" s="21">
        <f t="shared" si="116"/>
        <v>-1.0343256006786705</v>
      </c>
      <c r="Q920" s="21">
        <f t="shared" si="117"/>
        <v>-1</v>
      </c>
      <c r="R920" s="23">
        <f t="shared" si="118"/>
        <v>-1.0173588218876888</v>
      </c>
      <c r="S920" s="23">
        <f t="shared" si="119"/>
        <v>-0.71482619300256511</v>
      </c>
      <c r="T920" s="11">
        <f t="shared" si="120"/>
        <v>714347550</v>
      </c>
    </row>
    <row r="921" spans="1:20">
      <c r="A921" s="154" t="s">
        <v>415</v>
      </c>
      <c r="B921" s="154" t="s">
        <v>2650</v>
      </c>
      <c r="C921" s="154" t="s">
        <v>4171</v>
      </c>
      <c r="D921" s="179">
        <v>106609585</v>
      </c>
      <c r="E921" s="179">
        <v>451524426</v>
      </c>
      <c r="F921" s="179">
        <v>608175238</v>
      </c>
      <c r="G921" s="179">
        <v>205664232</v>
      </c>
      <c r="H921" s="179">
        <v>406423539</v>
      </c>
      <c r="I921" s="179">
        <v>-187391295</v>
      </c>
      <c r="J921" s="179">
        <v>848088093</v>
      </c>
      <c r="K921" s="179">
        <v>751523060</v>
      </c>
      <c r="L921" s="179">
        <f>VLOOKUP(A921,Sheet1!$A$1:$E$2000,5,FALSE)</f>
        <v>753496757</v>
      </c>
      <c r="M921" s="21">
        <f t="shared" si="113"/>
        <v>2.8122607737381213</v>
      </c>
      <c r="N921" s="21">
        <f t="shared" si="114"/>
        <v>-1.4150191755074619</v>
      </c>
      <c r="O921" s="21">
        <f t="shared" si="115"/>
        <v>0.39447981438534002</v>
      </c>
      <c r="P921" s="21">
        <f t="shared" si="116"/>
        <v>2.6541262070304961</v>
      </c>
      <c r="Q921" s="21">
        <f t="shared" si="117"/>
        <v>0.8539692825222901</v>
      </c>
      <c r="R921" s="23">
        <f t="shared" si="118"/>
        <v>0.92836125707716177</v>
      </c>
      <c r="S921" s="23">
        <f t="shared" si="119"/>
        <v>0.29544975016515784</v>
      </c>
      <c r="T921" s="11">
        <f t="shared" si="120"/>
        <v>2165716615</v>
      </c>
    </row>
    <row r="922" spans="1:20">
      <c r="A922" s="154" t="s">
        <v>2651</v>
      </c>
      <c r="B922" s="154" t="s">
        <v>2652</v>
      </c>
      <c r="C922" s="154" t="s">
        <v>4171</v>
      </c>
      <c r="D922" s="179"/>
      <c r="E922" s="179"/>
      <c r="F922" s="179"/>
      <c r="G922" s="179"/>
      <c r="H922" s="179"/>
      <c r="I922" s="179"/>
      <c r="J922" s="179"/>
      <c r="K922" s="179"/>
      <c r="L922" s="179">
        <f>VLOOKUP(A922,Sheet1!$A$1:$E$2000,5,FALSE)</f>
        <v>0</v>
      </c>
      <c r="M922" s="21" t="e">
        <f t="shared" si="113"/>
        <v>#DIV/0!</v>
      </c>
      <c r="N922" s="21" t="e">
        <f t="shared" si="114"/>
        <v>#DIV/0!</v>
      </c>
      <c r="O922" s="21" t="e">
        <f t="shared" si="115"/>
        <v>#DIV/0!</v>
      </c>
      <c r="P922" s="21" t="e">
        <f t="shared" si="116"/>
        <v>#DIV/0!</v>
      </c>
      <c r="Q922" s="21" t="e">
        <f t="shared" si="117"/>
        <v>#DIV/0!</v>
      </c>
      <c r="R922" s="23" t="e">
        <f t="shared" si="118"/>
        <v>#DIV/0!</v>
      </c>
      <c r="S922" s="23" t="e">
        <f t="shared" si="119"/>
        <v>#DIV/0!</v>
      </c>
      <c r="T922" s="11">
        <f t="shared" si="120"/>
        <v>0</v>
      </c>
    </row>
    <row r="923" spans="1:20">
      <c r="A923" s="154" t="s">
        <v>4208</v>
      </c>
      <c r="B923" s="154" t="s">
        <v>4209</v>
      </c>
      <c r="C923" s="154" t="s">
        <v>4171</v>
      </c>
      <c r="D923" s="179">
        <v>6369744480</v>
      </c>
      <c r="E923" s="179"/>
      <c r="F923" s="179">
        <v>17154291226</v>
      </c>
      <c r="G923" s="179">
        <v>-2944931341</v>
      </c>
      <c r="H923" s="179">
        <v>590890060</v>
      </c>
      <c r="I923" s="179">
        <v>-1543987678</v>
      </c>
      <c r="J923" s="179">
        <v>486312085</v>
      </c>
      <c r="K923" s="179">
        <v>881306903</v>
      </c>
      <c r="L923" s="179">
        <f>VLOOKUP(A923,Sheet1!$A$1:$E$2000,5,FALSE)</f>
        <v>164440311</v>
      </c>
      <c r="M923" s="21">
        <f t="shared" si="113"/>
        <v>-0.90723488801547658</v>
      </c>
      <c r="N923" s="21" t="e">
        <f t="shared" si="114"/>
        <v>#DIV/0!</v>
      </c>
      <c r="O923" s="21">
        <f t="shared" si="115"/>
        <v>-0.97165070368731299</v>
      </c>
      <c r="P923" s="21">
        <f t="shared" si="116"/>
        <v>1.2992622920372525</v>
      </c>
      <c r="Q923" s="21">
        <f t="shared" si="117"/>
        <v>-0.7217074340360371</v>
      </c>
      <c r="R923" s="23">
        <f t="shared" si="118"/>
        <v>-0.89648422798984018</v>
      </c>
      <c r="S923" s="23">
        <f t="shared" si="119"/>
        <v>-1.0008059579428947</v>
      </c>
      <c r="T923" s="11">
        <f t="shared" si="120"/>
        <v>-11928379</v>
      </c>
    </row>
    <row r="924" spans="1:20">
      <c r="A924" s="154" t="s">
        <v>1109</v>
      </c>
      <c r="B924" s="154" t="s">
        <v>2655</v>
      </c>
      <c r="C924" s="154" t="s">
        <v>4171</v>
      </c>
      <c r="D924" s="179"/>
      <c r="E924" s="179"/>
      <c r="F924" s="179"/>
      <c r="G924" s="179"/>
      <c r="H924" s="179"/>
      <c r="I924" s="179"/>
      <c r="J924" s="179"/>
      <c r="K924" s="179"/>
      <c r="L924" s="179">
        <f>VLOOKUP(A924,Sheet1!$A$1:$E$2000,5,FALSE)</f>
        <v>0</v>
      </c>
      <c r="M924" s="21" t="e">
        <f t="shared" si="113"/>
        <v>#DIV/0!</v>
      </c>
      <c r="N924" s="21" t="e">
        <f t="shared" si="114"/>
        <v>#DIV/0!</v>
      </c>
      <c r="O924" s="21" t="e">
        <f t="shared" si="115"/>
        <v>#DIV/0!</v>
      </c>
      <c r="P924" s="21" t="e">
        <f t="shared" si="116"/>
        <v>#DIV/0!</v>
      </c>
      <c r="Q924" s="21" t="e">
        <f t="shared" si="117"/>
        <v>#DIV/0!</v>
      </c>
      <c r="R924" s="23" t="e">
        <f t="shared" si="118"/>
        <v>#DIV/0!</v>
      </c>
      <c r="S924" s="23" t="e">
        <f t="shared" si="119"/>
        <v>#DIV/0!</v>
      </c>
      <c r="T924" s="11">
        <f t="shared" si="120"/>
        <v>0</v>
      </c>
    </row>
    <row r="925" spans="1:20">
      <c r="A925" s="154" t="s">
        <v>1110</v>
      </c>
      <c r="B925" s="154" t="s">
        <v>2656</v>
      </c>
      <c r="C925" s="154" t="s">
        <v>4171</v>
      </c>
      <c r="D925" s="179">
        <v>-1061316299</v>
      </c>
      <c r="E925" s="179">
        <v>1272554330</v>
      </c>
      <c r="F925" s="179">
        <v>-936831731</v>
      </c>
      <c r="G925" s="179">
        <v>11398370540</v>
      </c>
      <c r="H925" s="179">
        <v>-366843865</v>
      </c>
      <c r="I925" s="179">
        <v>-744011494</v>
      </c>
      <c r="J925" s="179">
        <v>1358993965</v>
      </c>
      <c r="K925" s="179">
        <v>21743540774</v>
      </c>
      <c r="L925" s="179">
        <f>VLOOKUP(A925,Sheet1!$A$1:$E$2000,5,FALSE)</f>
        <v>1375311109</v>
      </c>
      <c r="M925" s="21">
        <f t="shared" si="113"/>
        <v>0.65435010717761533</v>
      </c>
      <c r="N925" s="21">
        <f t="shared" si="114"/>
        <v>-1.5846599052474246</v>
      </c>
      <c r="O925" s="21">
        <f t="shared" si="115"/>
        <v>2.4506275994189184</v>
      </c>
      <c r="P925" s="21">
        <f t="shared" si="116"/>
        <v>0.90760080115802233</v>
      </c>
      <c r="Q925" s="21">
        <f t="shared" si="117"/>
        <v>4.7490366889466724</v>
      </c>
      <c r="R925" s="23">
        <f t="shared" si="118"/>
        <v>1.4248227394478064</v>
      </c>
      <c r="S925" s="23">
        <f t="shared" si="119"/>
        <v>1.0879136000198177</v>
      </c>
      <c r="T925" s="11">
        <f t="shared" si="120"/>
        <v>23733834354</v>
      </c>
    </row>
    <row r="926" spans="1:20">
      <c r="A926" s="154" t="s">
        <v>1111</v>
      </c>
      <c r="B926" s="154" t="s">
        <v>2657</v>
      </c>
      <c r="C926" s="154" t="s">
        <v>4171</v>
      </c>
      <c r="D926" s="179"/>
      <c r="E926" s="179"/>
      <c r="F926" s="179"/>
      <c r="G926" s="179"/>
      <c r="H926" s="179"/>
      <c r="I926" s="179"/>
      <c r="J926" s="179"/>
      <c r="K926" s="179"/>
      <c r="L926" s="179">
        <f>VLOOKUP(A926,Sheet1!$A$1:$E$2000,5,FALSE)</f>
        <v>0</v>
      </c>
      <c r="M926" s="21" t="e">
        <f t="shared" si="113"/>
        <v>#DIV/0!</v>
      </c>
      <c r="N926" s="21" t="e">
        <f t="shared" si="114"/>
        <v>#DIV/0!</v>
      </c>
      <c r="O926" s="21" t="e">
        <f t="shared" si="115"/>
        <v>#DIV/0!</v>
      </c>
      <c r="P926" s="21" t="e">
        <f t="shared" si="116"/>
        <v>#DIV/0!</v>
      </c>
      <c r="Q926" s="21" t="e">
        <f t="shared" si="117"/>
        <v>#DIV/0!</v>
      </c>
      <c r="R926" s="23" t="e">
        <f t="shared" si="118"/>
        <v>#DIV/0!</v>
      </c>
      <c r="S926" s="23" t="e">
        <f t="shared" si="119"/>
        <v>#DIV/0!</v>
      </c>
      <c r="T926" s="11">
        <f t="shared" si="120"/>
        <v>0</v>
      </c>
    </row>
    <row r="927" spans="1:20">
      <c r="A927" s="154" t="s">
        <v>1112</v>
      </c>
      <c r="B927" s="154" t="s">
        <v>2658</v>
      </c>
      <c r="C927" s="154" t="s">
        <v>4171</v>
      </c>
      <c r="D927" s="179">
        <v>11728055144</v>
      </c>
      <c r="E927" s="179">
        <v>6283148576</v>
      </c>
      <c r="F927" s="179">
        <v>27047681807</v>
      </c>
      <c r="G927" s="179">
        <v>9629329358</v>
      </c>
      <c r="H927" s="179">
        <v>11953498276</v>
      </c>
      <c r="I927" s="179">
        <v>1783921971</v>
      </c>
      <c r="J927" s="179">
        <v>825700201</v>
      </c>
      <c r="K927" s="179">
        <v>40415088716</v>
      </c>
      <c r="L927" s="179">
        <f>VLOOKUP(A927,Sheet1!$A$1:$E$2000,5,FALSE)</f>
        <v>5970435260</v>
      </c>
      <c r="M927" s="21">
        <f t="shared" si="113"/>
        <v>1.9222550476780058E-2</v>
      </c>
      <c r="N927" s="21">
        <f t="shared" si="114"/>
        <v>-0.71607834043362917</v>
      </c>
      <c r="O927" s="21">
        <f t="shared" si="115"/>
        <v>-0.96947242255762167</v>
      </c>
      <c r="P927" s="21">
        <f t="shared" si="116"/>
        <v>3.1970823941569035</v>
      </c>
      <c r="Q927" s="21">
        <f t="shared" si="117"/>
        <v>-0.50052820336392045</v>
      </c>
      <c r="R927" s="23">
        <f t="shared" si="118"/>
        <v>-2.9185079085423105E-2</v>
      </c>
      <c r="S927" s="23">
        <f t="shared" si="119"/>
        <v>-0.10777850324900529</v>
      </c>
      <c r="T927" s="11">
        <f t="shared" si="120"/>
        <v>48995146148</v>
      </c>
    </row>
    <row r="928" spans="1:20">
      <c r="A928" s="154" t="s">
        <v>2659</v>
      </c>
      <c r="B928" s="154" t="s">
        <v>2660</v>
      </c>
      <c r="C928" s="154" t="s">
        <v>4171</v>
      </c>
      <c r="D928" s="179"/>
      <c r="E928" s="179"/>
      <c r="F928" s="179"/>
      <c r="G928" s="179"/>
      <c r="H928" s="179"/>
      <c r="I928" s="179"/>
      <c r="J928" s="179"/>
      <c r="K928" s="179"/>
      <c r="L928" s="179">
        <f>VLOOKUP(A928,Sheet1!$A$1:$E$2000,5,FALSE)</f>
        <v>0</v>
      </c>
      <c r="M928" s="21" t="e">
        <f t="shared" si="113"/>
        <v>#DIV/0!</v>
      </c>
      <c r="N928" s="21" t="e">
        <f t="shared" si="114"/>
        <v>#DIV/0!</v>
      </c>
      <c r="O928" s="21" t="e">
        <f t="shared" si="115"/>
        <v>#DIV/0!</v>
      </c>
      <c r="P928" s="21" t="e">
        <f t="shared" si="116"/>
        <v>#DIV/0!</v>
      </c>
      <c r="Q928" s="21" t="e">
        <f t="shared" si="117"/>
        <v>#DIV/0!</v>
      </c>
      <c r="R928" s="23" t="e">
        <f t="shared" si="118"/>
        <v>#DIV/0!</v>
      </c>
      <c r="S928" s="23" t="e">
        <f t="shared" si="119"/>
        <v>#DIV/0!</v>
      </c>
      <c r="T928" s="11">
        <f t="shared" si="120"/>
        <v>0</v>
      </c>
    </row>
    <row r="929" spans="1:20">
      <c r="A929" s="154" t="s">
        <v>3514</v>
      </c>
      <c r="B929" s="154" t="s">
        <v>3515</v>
      </c>
      <c r="C929" s="154" t="s">
        <v>4171</v>
      </c>
      <c r="D929" s="179">
        <v>8985003997</v>
      </c>
      <c r="E929" s="179">
        <v>-6272390980</v>
      </c>
      <c r="F929" s="179">
        <v>7131438396</v>
      </c>
      <c r="G929" s="179">
        <v>-8700587087</v>
      </c>
      <c r="H929" s="179">
        <v>5221743960</v>
      </c>
      <c r="I929" s="179">
        <v>8514031950</v>
      </c>
      <c r="J929" s="179">
        <v>5471347471</v>
      </c>
      <c r="K929" s="179">
        <v>261633966</v>
      </c>
      <c r="L929" s="179">
        <f>VLOOKUP(A929,Sheet1!$A$1:$E$2000,5,FALSE)</f>
        <v>5936950961</v>
      </c>
      <c r="M929" s="21">
        <f t="shared" si="113"/>
        <v>-0.41883788123594756</v>
      </c>
      <c r="N929" s="21">
        <f t="shared" si="114"/>
        <v>2.3573822131221802</v>
      </c>
      <c r="O929" s="21">
        <f t="shared" si="115"/>
        <v>-0.23278486510254923</v>
      </c>
      <c r="P929" s="21">
        <f t="shared" si="116"/>
        <v>1.0300708404368391</v>
      </c>
      <c r="Q929" s="21">
        <f t="shared" si="117"/>
        <v>0.13696707584260795</v>
      </c>
      <c r="R929" s="23">
        <f t="shared" si="118"/>
        <v>2.1949700250241442</v>
      </c>
      <c r="S929" s="23">
        <f t="shared" si="119"/>
        <v>-8.704403920981914</v>
      </c>
      <c r="T929" s="11">
        <f t="shared" si="120"/>
        <v>20183964348</v>
      </c>
    </row>
    <row r="930" spans="1:20">
      <c r="A930" s="154" t="s">
        <v>3932</v>
      </c>
      <c r="B930" s="154" t="s">
        <v>3928</v>
      </c>
      <c r="C930" s="154" t="s">
        <v>4171</v>
      </c>
      <c r="D930" s="179"/>
      <c r="E930" s="179"/>
      <c r="F930" s="179"/>
      <c r="G930" s="179"/>
      <c r="H930" s="179"/>
      <c r="I930" s="179"/>
      <c r="J930" s="179"/>
      <c r="K930" s="179"/>
      <c r="L930" s="179">
        <f>VLOOKUP(A930,Sheet1!$A$1:$E$2000,5,FALSE)</f>
        <v>0</v>
      </c>
      <c r="M930" s="21" t="e">
        <f t="shared" si="113"/>
        <v>#DIV/0!</v>
      </c>
      <c r="N930" s="21" t="e">
        <f t="shared" si="114"/>
        <v>#DIV/0!</v>
      </c>
      <c r="O930" s="21" t="e">
        <f t="shared" si="115"/>
        <v>#DIV/0!</v>
      </c>
      <c r="P930" s="21" t="e">
        <f t="shared" si="116"/>
        <v>#DIV/0!</v>
      </c>
      <c r="Q930" s="21" t="e">
        <f t="shared" si="117"/>
        <v>#DIV/0!</v>
      </c>
      <c r="R930" s="23" t="e">
        <f t="shared" si="118"/>
        <v>#DIV/0!</v>
      </c>
      <c r="S930" s="23" t="e">
        <f t="shared" si="119"/>
        <v>#DIV/0!</v>
      </c>
      <c r="T930" s="11">
        <f t="shared" si="120"/>
        <v>0</v>
      </c>
    </row>
    <row r="931" spans="1:20">
      <c r="A931" s="154" t="s">
        <v>900</v>
      </c>
      <c r="B931" s="154" t="s">
        <v>2661</v>
      </c>
      <c r="C931" s="154" t="s">
        <v>4171</v>
      </c>
      <c r="D931" s="179">
        <v>64609382994</v>
      </c>
      <c r="E931" s="179">
        <v>36565071487</v>
      </c>
      <c r="F931" s="179">
        <v>29555104892</v>
      </c>
      <c r="G931" s="179">
        <v>26824506220</v>
      </c>
      <c r="H931" s="179">
        <v>46988509515</v>
      </c>
      <c r="I931" s="179">
        <v>50032220316</v>
      </c>
      <c r="J931" s="179">
        <v>38459635419</v>
      </c>
      <c r="K931" s="179">
        <v>28014514848</v>
      </c>
      <c r="L931" s="179">
        <f>VLOOKUP(A931,Sheet1!$A$1:$E$2000,5,FALSE)</f>
        <v>32925317998</v>
      </c>
      <c r="M931" s="21">
        <f t="shared" si="113"/>
        <v>-0.27272932602740341</v>
      </c>
      <c r="N931" s="21">
        <f t="shared" si="114"/>
        <v>0.36830637221064871</v>
      </c>
      <c r="O931" s="21">
        <f t="shared" si="115"/>
        <v>0.30128570206530669</v>
      </c>
      <c r="P931" s="21">
        <f t="shared" si="116"/>
        <v>4.4362741227748873E-2</v>
      </c>
      <c r="Q931" s="21">
        <f t="shared" si="117"/>
        <v>-0.29929001073146722</v>
      </c>
      <c r="R931" s="23">
        <f t="shared" si="118"/>
        <v>-3.8393387999388455E-2</v>
      </c>
      <c r="S931" s="23">
        <f t="shared" si="119"/>
        <v>6.7878795041435236E-2</v>
      </c>
      <c r="T931" s="11">
        <f t="shared" si="120"/>
        <v>149431688581</v>
      </c>
    </row>
    <row r="932" spans="1:20">
      <c r="A932" s="154" t="s">
        <v>1114</v>
      </c>
      <c r="B932" s="154" t="s">
        <v>2663</v>
      </c>
      <c r="C932" s="154" t="s">
        <v>4171</v>
      </c>
      <c r="D932" s="179">
        <v>-2677888414</v>
      </c>
      <c r="E932" s="179">
        <v>-2259358468</v>
      </c>
      <c r="F932" s="179">
        <v>1313743485</v>
      </c>
      <c r="G932" s="179">
        <v>-3448704664</v>
      </c>
      <c r="H932" s="179">
        <v>-500894653</v>
      </c>
      <c r="I932" s="179">
        <v>-11403091712</v>
      </c>
      <c r="J932" s="179">
        <v>-8971878981</v>
      </c>
      <c r="K932" s="179">
        <v>-5629685359</v>
      </c>
      <c r="L932" s="179">
        <f>VLOOKUP(A932,Sheet1!$A$1:$E$2000,5,FALSE)</f>
        <v>-2708066427</v>
      </c>
      <c r="M932" s="21">
        <f t="shared" si="113"/>
        <v>0.81295163368969259</v>
      </c>
      <c r="N932" s="21">
        <f t="shared" si="114"/>
        <v>-4.0470484757091674</v>
      </c>
      <c r="O932" s="21">
        <f t="shared" si="115"/>
        <v>-7.8292471730126216</v>
      </c>
      <c r="P932" s="21">
        <f t="shared" si="116"/>
        <v>-0.63240576027475104</v>
      </c>
      <c r="Q932" s="21">
        <f t="shared" si="117"/>
        <v>-4.4064590443931131</v>
      </c>
      <c r="R932" s="23">
        <f t="shared" si="118"/>
        <v>-5.5669869181980358</v>
      </c>
      <c r="S932" s="23">
        <f t="shared" si="119"/>
        <v>4.8654679283397257</v>
      </c>
      <c r="T932" s="11">
        <f t="shared" si="120"/>
        <v>-28712722479</v>
      </c>
    </row>
    <row r="933" spans="1:20">
      <c r="A933" s="154" t="s">
        <v>935</v>
      </c>
      <c r="B933" s="154" t="s">
        <v>2664</v>
      </c>
      <c r="C933" s="154" t="s">
        <v>4171</v>
      </c>
      <c r="D933" s="179"/>
      <c r="E933" s="179"/>
      <c r="F933" s="179"/>
      <c r="G933" s="179"/>
      <c r="H933" s="179"/>
      <c r="I933" s="179"/>
      <c r="J933" s="179"/>
      <c r="K933" s="179"/>
      <c r="L933" s="179">
        <f>VLOOKUP(A933,Sheet1!$A$1:$E$2000,5,FALSE)</f>
        <v>0</v>
      </c>
      <c r="M933" s="21" t="e">
        <f t="shared" si="113"/>
        <v>#DIV/0!</v>
      </c>
      <c r="N933" s="21" t="e">
        <f t="shared" si="114"/>
        <v>#DIV/0!</v>
      </c>
      <c r="O933" s="21" t="e">
        <f t="shared" si="115"/>
        <v>#DIV/0!</v>
      </c>
      <c r="P933" s="21" t="e">
        <f t="shared" si="116"/>
        <v>#DIV/0!</v>
      </c>
      <c r="Q933" s="21" t="e">
        <f t="shared" si="117"/>
        <v>#DIV/0!</v>
      </c>
      <c r="R933" s="23" t="e">
        <f t="shared" si="118"/>
        <v>#DIV/0!</v>
      </c>
      <c r="S933" s="23" t="e">
        <f t="shared" si="119"/>
        <v>#DIV/0!</v>
      </c>
      <c r="T933" s="11">
        <f t="shared" si="120"/>
        <v>0</v>
      </c>
    </row>
    <row r="934" spans="1:20">
      <c r="A934" s="154" t="s">
        <v>915</v>
      </c>
      <c r="B934" s="154" t="s">
        <v>2665</v>
      </c>
      <c r="C934" s="154" t="s">
        <v>4171</v>
      </c>
      <c r="D934" s="179">
        <v>67245122410</v>
      </c>
      <c r="E934" s="179">
        <v>156397988053</v>
      </c>
      <c r="F934" s="179">
        <v>281544969691</v>
      </c>
      <c r="G934" s="179">
        <v>380857002308</v>
      </c>
      <c r="H934" s="179">
        <v>182621726249</v>
      </c>
      <c r="I934" s="179">
        <v>247812142153</v>
      </c>
      <c r="J934" s="179">
        <v>209567828433</v>
      </c>
      <c r="K934" s="179">
        <v>300672541289</v>
      </c>
      <c r="L934" s="179">
        <f>VLOOKUP(A934,Sheet1!$A$1:$E$2000,5,FALSE)</f>
        <v>292021917648</v>
      </c>
      <c r="M934" s="21">
        <f t="shared" si="113"/>
        <v>1.7157616746615125</v>
      </c>
      <c r="N934" s="21">
        <f t="shared" si="114"/>
        <v>0.58449699537708666</v>
      </c>
      <c r="O934" s="21">
        <f t="shared" si="115"/>
        <v>-0.25565060294629322</v>
      </c>
      <c r="P934" s="21">
        <f t="shared" si="116"/>
        <v>-0.21053692208120314</v>
      </c>
      <c r="Q934" s="21">
        <f t="shared" si="117"/>
        <v>0.59905353895207225</v>
      </c>
      <c r="R934" s="23">
        <f t="shared" si="118"/>
        <v>-5.0603800777017094E-2</v>
      </c>
      <c r="S934" s="23">
        <f t="shared" si="119"/>
        <v>4.8583672480382312E-2</v>
      </c>
      <c r="T934" s="11">
        <f t="shared" si="120"/>
        <v>1050074429523</v>
      </c>
    </row>
    <row r="935" spans="1:20">
      <c r="A935" s="154" t="s">
        <v>1115</v>
      </c>
      <c r="B935" s="154" t="s">
        <v>2666</v>
      </c>
      <c r="C935" s="154" t="s">
        <v>4171</v>
      </c>
      <c r="D935" s="179"/>
      <c r="E935" s="179"/>
      <c r="F935" s="179"/>
      <c r="G935" s="179"/>
      <c r="H935" s="179"/>
      <c r="I935" s="179"/>
      <c r="J935" s="179"/>
      <c r="K935" s="179"/>
      <c r="L935" s="179">
        <f>VLOOKUP(A935,Sheet1!$A$1:$E$2000,5,FALSE)</f>
        <v>0</v>
      </c>
      <c r="M935" s="21" t="e">
        <f t="shared" si="113"/>
        <v>#DIV/0!</v>
      </c>
      <c r="N935" s="21" t="e">
        <f t="shared" si="114"/>
        <v>#DIV/0!</v>
      </c>
      <c r="O935" s="21" t="e">
        <f t="shared" si="115"/>
        <v>#DIV/0!</v>
      </c>
      <c r="P935" s="21" t="e">
        <f t="shared" si="116"/>
        <v>#DIV/0!</v>
      </c>
      <c r="Q935" s="21" t="e">
        <f t="shared" si="117"/>
        <v>#DIV/0!</v>
      </c>
      <c r="R935" s="23" t="e">
        <f t="shared" si="118"/>
        <v>#DIV/0!</v>
      </c>
      <c r="S935" s="23" t="e">
        <f t="shared" si="119"/>
        <v>#DIV/0!</v>
      </c>
      <c r="T935" s="11">
        <f t="shared" si="120"/>
        <v>0</v>
      </c>
    </row>
    <row r="936" spans="1:20">
      <c r="A936" s="154" t="s">
        <v>419</v>
      </c>
      <c r="B936" s="154" t="s">
        <v>2123</v>
      </c>
      <c r="C936" s="154" t="s">
        <v>4171</v>
      </c>
      <c r="D936" s="179"/>
      <c r="E936" s="179"/>
      <c r="F936" s="179"/>
      <c r="G936" s="179"/>
      <c r="H936" s="179"/>
      <c r="I936" s="179"/>
      <c r="J936" s="179"/>
      <c r="K936" s="179"/>
      <c r="L936" s="179">
        <f>VLOOKUP(A936,Sheet1!$A$1:$E$2000,5,FALSE)</f>
        <v>0</v>
      </c>
      <c r="M936" s="21" t="e">
        <f t="shared" si="113"/>
        <v>#DIV/0!</v>
      </c>
      <c r="N936" s="21" t="e">
        <f t="shared" si="114"/>
        <v>#DIV/0!</v>
      </c>
      <c r="O936" s="21" t="e">
        <f t="shared" si="115"/>
        <v>#DIV/0!</v>
      </c>
      <c r="P936" s="21" t="e">
        <f t="shared" si="116"/>
        <v>#DIV/0!</v>
      </c>
      <c r="Q936" s="21" t="e">
        <f t="shared" si="117"/>
        <v>#DIV/0!</v>
      </c>
      <c r="R936" s="23" t="e">
        <f t="shared" si="118"/>
        <v>#DIV/0!</v>
      </c>
      <c r="S936" s="23" t="e">
        <f t="shared" si="119"/>
        <v>#DIV/0!</v>
      </c>
      <c r="T936" s="11">
        <f t="shared" si="120"/>
        <v>0</v>
      </c>
    </row>
    <row r="937" spans="1:20">
      <c r="A937" s="154" t="s">
        <v>1116</v>
      </c>
      <c r="B937" s="154" t="s">
        <v>2667</v>
      </c>
      <c r="C937" s="154" t="s">
        <v>4171</v>
      </c>
      <c r="D937" s="179">
        <v>26865898896</v>
      </c>
      <c r="E937" s="179">
        <v>24418331586</v>
      </c>
      <c r="F937" s="179">
        <v>19339639205</v>
      </c>
      <c r="G937" s="179">
        <v>24162964184</v>
      </c>
      <c r="H937" s="179">
        <v>35891913165</v>
      </c>
      <c r="I937" s="179">
        <v>62260684400</v>
      </c>
      <c r="J937" s="179">
        <v>75642906069</v>
      </c>
      <c r="K937" s="179">
        <v>60240928186</v>
      </c>
      <c r="L937" s="179">
        <f>VLOOKUP(A937,Sheet1!$A$1:$E$2000,5,FALSE)</f>
        <v>58991650429</v>
      </c>
      <c r="M937" s="21">
        <f t="shared" si="113"/>
        <v>0.33596546700113811</v>
      </c>
      <c r="N937" s="21">
        <f t="shared" si="114"/>
        <v>1.5497517789338451</v>
      </c>
      <c r="O937" s="21">
        <f t="shared" si="115"/>
        <v>2.9112883786086123</v>
      </c>
      <c r="P937" s="21">
        <f t="shared" si="116"/>
        <v>1.4931100227301484</v>
      </c>
      <c r="Q937" s="21">
        <f t="shared" si="117"/>
        <v>0.64359169592903476</v>
      </c>
      <c r="R937" s="23">
        <f t="shared" si="118"/>
        <v>1.4545207042284323</v>
      </c>
      <c r="S937" s="23">
        <f t="shared" si="119"/>
        <v>1.4769204745951208</v>
      </c>
      <c r="T937" s="11">
        <f t="shared" si="120"/>
        <v>257136169084</v>
      </c>
    </row>
    <row r="938" spans="1:20">
      <c r="A938" s="154" t="s">
        <v>1614</v>
      </c>
      <c r="B938" s="154" t="s">
        <v>2670</v>
      </c>
      <c r="C938" s="154" t="s">
        <v>4171</v>
      </c>
      <c r="D938" s="179"/>
      <c r="E938" s="179"/>
      <c r="F938" s="179"/>
      <c r="G938" s="179"/>
      <c r="H938" s="179"/>
      <c r="I938" s="179"/>
      <c r="J938" s="179"/>
      <c r="K938" s="179"/>
      <c r="L938" s="179">
        <f>VLOOKUP(A938,Sheet1!$A$1:$E$2000,5,FALSE)</f>
        <v>0</v>
      </c>
      <c r="M938" s="21" t="e">
        <f t="shared" si="113"/>
        <v>#DIV/0!</v>
      </c>
      <c r="N938" s="21" t="e">
        <f t="shared" si="114"/>
        <v>#DIV/0!</v>
      </c>
      <c r="O938" s="21" t="e">
        <f t="shared" si="115"/>
        <v>#DIV/0!</v>
      </c>
      <c r="P938" s="21" t="e">
        <f t="shared" si="116"/>
        <v>#DIV/0!</v>
      </c>
      <c r="Q938" s="21" t="e">
        <f t="shared" si="117"/>
        <v>#DIV/0!</v>
      </c>
      <c r="R938" s="23" t="e">
        <f t="shared" si="118"/>
        <v>#DIV/0!</v>
      </c>
      <c r="S938" s="23" t="e">
        <f t="shared" si="119"/>
        <v>#DIV/0!</v>
      </c>
      <c r="T938" s="11">
        <f t="shared" si="120"/>
        <v>0</v>
      </c>
    </row>
    <row r="939" spans="1:20">
      <c r="A939" s="154" t="s">
        <v>936</v>
      </c>
      <c r="B939" s="154" t="s">
        <v>2671</v>
      </c>
      <c r="C939" s="154" t="s">
        <v>4171</v>
      </c>
      <c r="D939" s="179">
        <v>73539132589</v>
      </c>
      <c r="E939" s="179">
        <v>122505102627</v>
      </c>
      <c r="F939" s="179">
        <v>67071790548</v>
      </c>
      <c r="G939" s="179">
        <v>70961265529</v>
      </c>
      <c r="H939" s="179">
        <v>81180679089</v>
      </c>
      <c r="I939" s="179">
        <v>33041807242</v>
      </c>
      <c r="J939" s="179">
        <v>81013610265</v>
      </c>
      <c r="K939" s="179">
        <v>76563749993</v>
      </c>
      <c r="L939" s="179">
        <f>VLOOKUP(A939,Sheet1!$A$1:$E$2000,5,FALSE)</f>
        <v>80287271213</v>
      </c>
      <c r="M939" s="21">
        <f t="shared" si="113"/>
        <v>0.10391129499320508</v>
      </c>
      <c r="N939" s="21">
        <f t="shared" si="114"/>
        <v>-0.73028219614161916</v>
      </c>
      <c r="O939" s="21">
        <f t="shared" si="115"/>
        <v>0.20786413487832148</v>
      </c>
      <c r="P939" s="21">
        <f t="shared" si="116"/>
        <v>7.8951304239499684E-2</v>
      </c>
      <c r="Q939" s="21">
        <f t="shared" si="117"/>
        <v>-1.1005178646270489E-2</v>
      </c>
      <c r="R939" s="23">
        <f t="shared" si="118"/>
        <v>8.5080874566899625E-2</v>
      </c>
      <c r="S939" s="23">
        <f t="shared" si="119"/>
        <v>-0.20722415988929299</v>
      </c>
      <c r="T939" s="11">
        <f t="shared" si="120"/>
        <v>270906438713</v>
      </c>
    </row>
    <row r="940" spans="1:20">
      <c r="A940" s="154" t="s">
        <v>3498</v>
      </c>
      <c r="B940" s="154" t="s">
        <v>3499</v>
      </c>
      <c r="C940" s="154" t="s">
        <v>4171</v>
      </c>
      <c r="D940" s="179"/>
      <c r="E940" s="179"/>
      <c r="F940" s="179"/>
      <c r="G940" s="179"/>
      <c r="H940" s="179"/>
      <c r="I940" s="179"/>
      <c r="J940" s="179"/>
      <c r="K940" s="179"/>
      <c r="L940" s="179">
        <f>VLOOKUP(A940,Sheet1!$A$1:$E$2000,5,FALSE)</f>
        <v>0</v>
      </c>
      <c r="M940" s="21" t="e">
        <f t="shared" si="113"/>
        <v>#DIV/0!</v>
      </c>
      <c r="N940" s="21" t="e">
        <f t="shared" si="114"/>
        <v>#DIV/0!</v>
      </c>
      <c r="O940" s="21" t="e">
        <f t="shared" si="115"/>
        <v>#DIV/0!</v>
      </c>
      <c r="P940" s="21" t="e">
        <f t="shared" si="116"/>
        <v>#DIV/0!</v>
      </c>
      <c r="Q940" s="21" t="e">
        <f t="shared" si="117"/>
        <v>#DIV/0!</v>
      </c>
      <c r="R940" s="23" t="e">
        <f t="shared" si="118"/>
        <v>#DIV/0!</v>
      </c>
      <c r="S940" s="23" t="e">
        <f t="shared" si="119"/>
        <v>#DIV/0!</v>
      </c>
      <c r="T940" s="11">
        <f t="shared" si="120"/>
        <v>0</v>
      </c>
    </row>
    <row r="941" spans="1:20">
      <c r="A941" s="154" t="s">
        <v>1119</v>
      </c>
      <c r="B941" s="154" t="s">
        <v>2673</v>
      </c>
      <c r="C941" s="154" t="s">
        <v>4171</v>
      </c>
      <c r="D941" s="179"/>
      <c r="E941" s="179"/>
      <c r="F941" s="179"/>
      <c r="G941" s="179"/>
      <c r="H941" s="179"/>
      <c r="I941" s="179"/>
      <c r="J941" s="179"/>
      <c r="K941" s="179"/>
      <c r="L941" s="179">
        <f>VLOOKUP(A941,Sheet1!$A$1:$E$2000,5,FALSE)</f>
        <v>0</v>
      </c>
      <c r="M941" s="21" t="e">
        <f t="shared" si="113"/>
        <v>#DIV/0!</v>
      </c>
      <c r="N941" s="21" t="e">
        <f t="shared" si="114"/>
        <v>#DIV/0!</v>
      </c>
      <c r="O941" s="21" t="e">
        <f t="shared" si="115"/>
        <v>#DIV/0!</v>
      </c>
      <c r="P941" s="21" t="e">
        <f t="shared" si="116"/>
        <v>#DIV/0!</v>
      </c>
      <c r="Q941" s="21" t="e">
        <f t="shared" si="117"/>
        <v>#DIV/0!</v>
      </c>
      <c r="R941" s="23" t="e">
        <f t="shared" si="118"/>
        <v>#DIV/0!</v>
      </c>
      <c r="S941" s="23" t="e">
        <f t="shared" si="119"/>
        <v>#DIV/0!</v>
      </c>
      <c r="T941" s="11">
        <f t="shared" si="120"/>
        <v>0</v>
      </c>
    </row>
    <row r="942" spans="1:20">
      <c r="A942" s="154" t="s">
        <v>1120</v>
      </c>
      <c r="B942" s="154" t="s">
        <v>2674</v>
      </c>
      <c r="C942" s="154" t="s">
        <v>4171</v>
      </c>
      <c r="D942" s="179"/>
      <c r="E942" s="179"/>
      <c r="F942" s="179"/>
      <c r="G942" s="179"/>
      <c r="H942" s="179"/>
      <c r="I942" s="179"/>
      <c r="J942" s="179"/>
      <c r="K942" s="179"/>
      <c r="L942" s="179">
        <f>VLOOKUP(A942,Sheet1!$A$1:$E$2000,5,FALSE)</f>
        <v>0</v>
      </c>
      <c r="M942" s="21" t="e">
        <f t="shared" si="113"/>
        <v>#DIV/0!</v>
      </c>
      <c r="N942" s="21" t="e">
        <f t="shared" si="114"/>
        <v>#DIV/0!</v>
      </c>
      <c r="O942" s="21" t="e">
        <f t="shared" si="115"/>
        <v>#DIV/0!</v>
      </c>
      <c r="P942" s="21" t="e">
        <f t="shared" si="116"/>
        <v>#DIV/0!</v>
      </c>
      <c r="Q942" s="21" t="e">
        <f t="shared" si="117"/>
        <v>#DIV/0!</v>
      </c>
      <c r="R942" s="23" t="e">
        <f t="shared" si="118"/>
        <v>#DIV/0!</v>
      </c>
      <c r="S942" s="23" t="e">
        <f t="shared" si="119"/>
        <v>#DIV/0!</v>
      </c>
      <c r="T942" s="11">
        <f t="shared" si="120"/>
        <v>0</v>
      </c>
    </row>
    <row r="943" spans="1:20">
      <c r="A943" s="154" t="s">
        <v>1121</v>
      </c>
      <c r="B943" s="154" t="s">
        <v>2675</v>
      </c>
      <c r="C943" s="154" t="s">
        <v>4171</v>
      </c>
      <c r="D943" s="179">
        <v>35868100007</v>
      </c>
      <c r="E943" s="179">
        <v>22308515414</v>
      </c>
      <c r="F943" s="179">
        <v>47591726548</v>
      </c>
      <c r="G943" s="179">
        <v>7990261263</v>
      </c>
      <c r="H943" s="179">
        <v>31157879065</v>
      </c>
      <c r="I943" s="179">
        <v>22462608720</v>
      </c>
      <c r="J943" s="179">
        <v>45405254293</v>
      </c>
      <c r="K943" s="179">
        <v>14056613321</v>
      </c>
      <c r="L943" s="179">
        <f>VLOOKUP(A943,Sheet1!$A$1:$E$2000,5,FALSE)</f>
        <v>22023695354</v>
      </c>
      <c r="M943" s="21">
        <f t="shared" si="113"/>
        <v>-0.13132061472675596</v>
      </c>
      <c r="N943" s="21">
        <f t="shared" si="114"/>
        <v>6.907376091162782E-3</v>
      </c>
      <c r="O943" s="21">
        <f t="shared" si="115"/>
        <v>-4.5942276391144808E-2</v>
      </c>
      <c r="P943" s="21">
        <f t="shared" si="116"/>
        <v>0.75921823559025214</v>
      </c>
      <c r="Q943" s="21">
        <f t="shared" si="117"/>
        <v>-0.29315807061015692</v>
      </c>
      <c r="R943" s="23">
        <f t="shared" si="118"/>
        <v>-6.0575420475470085E-2</v>
      </c>
      <c r="S943" s="23">
        <f t="shared" si="119"/>
        <v>-4.6770162884550159E-2</v>
      </c>
      <c r="T943" s="11">
        <f t="shared" si="120"/>
        <v>103948171688</v>
      </c>
    </row>
    <row r="944" spans="1:20">
      <c r="A944" s="154" t="s">
        <v>1122</v>
      </c>
      <c r="B944" s="154" t="s">
        <v>2676</v>
      </c>
      <c r="C944" s="154" t="s">
        <v>4171</v>
      </c>
      <c r="D944" s="179">
        <v>-1394076916</v>
      </c>
      <c r="E944" s="179">
        <v>-364004247</v>
      </c>
      <c r="F944" s="179">
        <v>-5821218463</v>
      </c>
      <c r="G944" s="179">
        <v>2025190631</v>
      </c>
      <c r="H944" s="179">
        <v>-3452857311</v>
      </c>
      <c r="I944" s="179">
        <v>456027612</v>
      </c>
      <c r="J944" s="179">
        <v>-2399866925</v>
      </c>
      <c r="K944" s="179">
        <v>-5415798806</v>
      </c>
      <c r="L944" s="179">
        <f>VLOOKUP(A944,Sheet1!$A$1:$E$2000,5,FALSE)</f>
        <v>-6885906547</v>
      </c>
      <c r="M944" s="21">
        <f t="shared" si="113"/>
        <v>-1.4768054555463279</v>
      </c>
      <c r="N944" s="21">
        <f t="shared" si="114"/>
        <v>2.2528084926437684</v>
      </c>
      <c r="O944" s="21">
        <f t="shared" si="115"/>
        <v>0.58773804139911734</v>
      </c>
      <c r="P944" s="21">
        <f t="shared" si="116"/>
        <v>-3.6742167987049115</v>
      </c>
      <c r="Q944" s="21">
        <f t="shared" si="117"/>
        <v>-0.99426328017178811</v>
      </c>
      <c r="R944" s="23">
        <f t="shared" si="118"/>
        <v>-1.0281149429159882</v>
      </c>
      <c r="S944" s="23">
        <f t="shared" si="119"/>
        <v>0.87124020016794179</v>
      </c>
      <c r="T944" s="11">
        <f t="shared" si="120"/>
        <v>-14245544666</v>
      </c>
    </row>
    <row r="945" spans="1:20">
      <c r="A945" s="154" t="s">
        <v>423</v>
      </c>
      <c r="B945" s="154" t="s">
        <v>2126</v>
      </c>
      <c r="C945" s="154" t="s">
        <v>4171</v>
      </c>
      <c r="D945" s="179">
        <v>-953093376</v>
      </c>
      <c r="E945" s="179">
        <v>-543236121</v>
      </c>
      <c r="F945" s="179">
        <v>460995577</v>
      </c>
      <c r="G945" s="179">
        <v>-724540547</v>
      </c>
      <c r="H945" s="179">
        <v>492601115</v>
      </c>
      <c r="I945" s="179">
        <v>817266657</v>
      </c>
      <c r="J945" s="179">
        <v>1834118710</v>
      </c>
      <c r="K945" s="179">
        <v>1063950438</v>
      </c>
      <c r="L945" s="179">
        <f>VLOOKUP(A945,Sheet1!$A$1:$E$2000,5,FALSE)</f>
        <v>0</v>
      </c>
      <c r="M945" s="21">
        <f t="shared" si="113"/>
        <v>1.5168445478735548</v>
      </c>
      <c r="N945" s="21">
        <f t="shared" si="114"/>
        <v>2.5044409335217974</v>
      </c>
      <c r="O945" s="21">
        <f t="shared" si="115"/>
        <v>2.9786037036099371</v>
      </c>
      <c r="P945" s="21">
        <f t="shared" si="116"/>
        <v>2.4684484428171003</v>
      </c>
      <c r="Q945" s="21">
        <f t="shared" si="117"/>
        <v>-1</v>
      </c>
      <c r="R945" s="23">
        <f t="shared" si="118"/>
        <v>11.652221786060357</v>
      </c>
      <c r="S945" s="23">
        <f t="shared" si="119"/>
        <v>-12.825501587663245</v>
      </c>
      <c r="T945" s="11">
        <f t="shared" si="120"/>
        <v>3715335805</v>
      </c>
    </row>
    <row r="946" spans="1:20">
      <c r="A946" s="154" t="s">
        <v>1123</v>
      </c>
      <c r="B946" s="154" t="s">
        <v>2677</v>
      </c>
      <c r="C946" s="154" t="s">
        <v>4171</v>
      </c>
      <c r="D946" s="179"/>
      <c r="E946" s="179"/>
      <c r="F946" s="179"/>
      <c r="G946" s="179"/>
      <c r="H946" s="179"/>
      <c r="I946" s="179"/>
      <c r="J946" s="179"/>
      <c r="K946" s="179"/>
      <c r="L946" s="179">
        <f>VLOOKUP(A946,Sheet1!$A$1:$E$2000,5,FALSE)</f>
        <v>0</v>
      </c>
      <c r="M946" s="21" t="e">
        <f t="shared" si="113"/>
        <v>#DIV/0!</v>
      </c>
      <c r="N946" s="21" t="e">
        <f t="shared" si="114"/>
        <v>#DIV/0!</v>
      </c>
      <c r="O946" s="21" t="e">
        <f t="shared" si="115"/>
        <v>#DIV/0!</v>
      </c>
      <c r="P946" s="21" t="e">
        <f t="shared" si="116"/>
        <v>#DIV/0!</v>
      </c>
      <c r="Q946" s="21" t="e">
        <f t="shared" si="117"/>
        <v>#DIV/0!</v>
      </c>
      <c r="R946" s="23" t="e">
        <f t="shared" si="118"/>
        <v>#DIV/0!</v>
      </c>
      <c r="S946" s="23" t="e">
        <f t="shared" si="119"/>
        <v>#DIV/0!</v>
      </c>
      <c r="T946" s="11">
        <f t="shared" si="120"/>
        <v>0</v>
      </c>
    </row>
    <row r="947" spans="1:20">
      <c r="A947" s="154" t="s">
        <v>1124</v>
      </c>
      <c r="B947" s="154" t="s">
        <v>2678</v>
      </c>
      <c r="C947" s="154" t="s">
        <v>4171</v>
      </c>
      <c r="D947" s="179"/>
      <c r="E947" s="179"/>
      <c r="F947" s="179"/>
      <c r="G947" s="179"/>
      <c r="H947" s="179"/>
      <c r="I947" s="179"/>
      <c r="J947" s="179"/>
      <c r="K947" s="179"/>
      <c r="L947" s="179">
        <f>VLOOKUP(A947,Sheet1!$A$1:$E$2000,5,FALSE)</f>
        <v>0</v>
      </c>
      <c r="M947" s="21" t="e">
        <f t="shared" si="113"/>
        <v>#DIV/0!</v>
      </c>
      <c r="N947" s="21" t="e">
        <f t="shared" si="114"/>
        <v>#DIV/0!</v>
      </c>
      <c r="O947" s="21" t="e">
        <f t="shared" si="115"/>
        <v>#DIV/0!</v>
      </c>
      <c r="P947" s="21" t="e">
        <f t="shared" si="116"/>
        <v>#DIV/0!</v>
      </c>
      <c r="Q947" s="21" t="e">
        <f t="shared" si="117"/>
        <v>#DIV/0!</v>
      </c>
      <c r="R947" s="23" t="e">
        <f t="shared" si="118"/>
        <v>#DIV/0!</v>
      </c>
      <c r="S947" s="23" t="e">
        <f t="shared" si="119"/>
        <v>#DIV/0!</v>
      </c>
      <c r="T947" s="11">
        <f t="shared" si="120"/>
        <v>0</v>
      </c>
    </row>
    <row r="948" spans="1:20">
      <c r="A948" s="154" t="s">
        <v>1604</v>
      </c>
      <c r="B948" s="154" t="s">
        <v>2679</v>
      </c>
      <c r="C948" s="154" t="s">
        <v>4171</v>
      </c>
      <c r="D948" s="179">
        <v>-452699642</v>
      </c>
      <c r="E948" s="179">
        <v>5391152869</v>
      </c>
      <c r="F948" s="179">
        <v>32320878686</v>
      </c>
      <c r="G948" s="179">
        <v>41685456448</v>
      </c>
      <c r="H948" s="179">
        <v>23840011364</v>
      </c>
      <c r="I948" s="179">
        <v>104427454700</v>
      </c>
      <c r="J948" s="179">
        <v>44748776431</v>
      </c>
      <c r="K948" s="179">
        <v>17237440161</v>
      </c>
      <c r="L948" s="179">
        <f>VLOOKUP(A948,Sheet1!$A$1:$E$2000,5,FALSE)</f>
        <v>35229548139</v>
      </c>
      <c r="M948" s="21">
        <f t="shared" si="113"/>
        <v>53.661873684450583</v>
      </c>
      <c r="N948" s="21">
        <f t="shared" si="114"/>
        <v>18.37015277390384</v>
      </c>
      <c r="O948" s="21">
        <f t="shared" si="115"/>
        <v>0.38451608527534326</v>
      </c>
      <c r="P948" s="21">
        <f t="shared" si="116"/>
        <v>-0.58648791137737377</v>
      </c>
      <c r="Q948" s="21">
        <f t="shared" si="117"/>
        <v>0.47774879806470882</v>
      </c>
      <c r="R948" s="23">
        <f t="shared" si="118"/>
        <v>-6.4446122882359149E-3</v>
      </c>
      <c r="S948" s="23">
        <f t="shared" si="119"/>
        <v>0.95319743956773428</v>
      </c>
      <c r="T948" s="11">
        <f t="shared" si="120"/>
        <v>201643219431</v>
      </c>
    </row>
    <row r="949" spans="1:20">
      <c r="A949" s="154" t="s">
        <v>820</v>
      </c>
      <c r="B949" s="154" t="s">
        <v>2680</v>
      </c>
      <c r="C949" s="154" t="s">
        <v>4171</v>
      </c>
      <c r="D949" s="179">
        <v>20941686481</v>
      </c>
      <c r="E949" s="179">
        <v>9465981268</v>
      </c>
      <c r="F949" s="179">
        <v>39921169262</v>
      </c>
      <c r="G949" s="179">
        <v>38432408466</v>
      </c>
      <c r="H949" s="179">
        <v>55948715102</v>
      </c>
      <c r="I949" s="179">
        <v>21868138091</v>
      </c>
      <c r="J949" s="179">
        <v>38981529934</v>
      </c>
      <c r="K949" s="179">
        <v>40597892523</v>
      </c>
      <c r="L949" s="179">
        <f>VLOOKUP(A949,Sheet1!$A$1:$E$2000,5,FALSE)</f>
        <v>78419777530</v>
      </c>
      <c r="M949" s="21">
        <f t="shared" si="113"/>
        <v>1.6716432390849334</v>
      </c>
      <c r="N949" s="21">
        <f t="shared" si="114"/>
        <v>1.3101818471715996</v>
      </c>
      <c r="O949" s="21">
        <f t="shared" si="115"/>
        <v>-2.3537369906006737E-2</v>
      </c>
      <c r="P949" s="21">
        <f t="shared" si="116"/>
        <v>5.6345260248671085E-2</v>
      </c>
      <c r="Q949" s="21">
        <f t="shared" si="117"/>
        <v>0.40163679160518784</v>
      </c>
      <c r="R949" s="23">
        <f t="shared" si="118"/>
        <v>0.17644454653499902</v>
      </c>
      <c r="S949" s="23">
        <f t="shared" si="119"/>
        <v>0.25109200347910554</v>
      </c>
      <c r="T949" s="11">
        <f t="shared" si="120"/>
        <v>179867338078</v>
      </c>
    </row>
    <row r="950" spans="1:20">
      <c r="A950" s="154" t="s">
        <v>3899</v>
      </c>
      <c r="B950" s="154" t="s">
        <v>3900</v>
      </c>
      <c r="C950" s="154" t="s">
        <v>4171</v>
      </c>
      <c r="D950" s="179">
        <v>-13550072572</v>
      </c>
      <c r="E950" s="179">
        <v>23693795620</v>
      </c>
      <c r="F950" s="179">
        <v>22315534405</v>
      </c>
      <c r="G950" s="179">
        <v>-22016669898</v>
      </c>
      <c r="H950" s="179">
        <v>-15902800976</v>
      </c>
      <c r="I950" s="179">
        <v>32401515026</v>
      </c>
      <c r="J950" s="179">
        <v>30677833888</v>
      </c>
      <c r="K950" s="179">
        <v>-28634381702</v>
      </c>
      <c r="L950" s="179">
        <f>VLOOKUP(A950,Sheet1!$A$1:$E$2000,5,FALSE)</f>
        <v>-16122369553</v>
      </c>
      <c r="M950" s="21">
        <f t="shared" si="113"/>
        <v>-0.17363216259532813</v>
      </c>
      <c r="N950" s="21">
        <f t="shared" si="114"/>
        <v>0.36751053084334828</v>
      </c>
      <c r="O950" s="21">
        <f t="shared" si="115"/>
        <v>0.37472996752998888</v>
      </c>
      <c r="P950" s="21">
        <f t="shared" si="116"/>
        <v>-0.30057732775478252</v>
      </c>
      <c r="Q950" s="21">
        <f t="shared" si="117"/>
        <v>-1.3806912211966048E-2</v>
      </c>
      <c r="R950" s="23">
        <f t="shared" si="118"/>
        <v>9.7732973024449443E-2</v>
      </c>
      <c r="S950" s="23">
        <f t="shared" si="119"/>
        <v>1.2648846311168613</v>
      </c>
      <c r="T950" s="11">
        <f t="shared" si="120"/>
        <v>18322597659</v>
      </c>
    </row>
    <row r="951" spans="1:20">
      <c r="A951" s="154" t="s">
        <v>1125</v>
      </c>
      <c r="B951" s="154" t="s">
        <v>3696</v>
      </c>
      <c r="C951" s="154" t="s">
        <v>4171</v>
      </c>
      <c r="D951" s="179">
        <v>-3990045272</v>
      </c>
      <c r="E951" s="179">
        <v>-4820529522</v>
      </c>
      <c r="F951" s="179">
        <v>-4444909204</v>
      </c>
      <c r="G951" s="179">
        <v>-5393709342</v>
      </c>
      <c r="H951" s="179">
        <v>-2433133503</v>
      </c>
      <c r="I951" s="179">
        <v>-1089059859</v>
      </c>
      <c r="J951" s="179">
        <v>-1130737538</v>
      </c>
      <c r="K951" s="179">
        <v>877622880</v>
      </c>
      <c r="L951" s="179">
        <f>VLOOKUP(A951,Sheet1!$A$1:$E$2000,5,FALSE)</f>
        <v>0</v>
      </c>
      <c r="M951" s="21">
        <f t="shared" si="113"/>
        <v>0.39019902353629232</v>
      </c>
      <c r="N951" s="21">
        <f t="shared" si="114"/>
        <v>0.77407879071588848</v>
      </c>
      <c r="O951" s="21">
        <f t="shared" si="115"/>
        <v>0.7456106556726867</v>
      </c>
      <c r="P951" s="21">
        <f t="shared" si="116"/>
        <v>1.1627123050858679</v>
      </c>
      <c r="Q951" s="21">
        <f t="shared" si="117"/>
        <v>1</v>
      </c>
      <c r="R951" s="23">
        <f t="shared" si="118"/>
        <v>0.97937420370055261</v>
      </c>
      <c r="S951" s="23">
        <f t="shared" si="119"/>
        <v>-0.92147481824326893</v>
      </c>
      <c r="T951" s="11">
        <f t="shared" si="120"/>
        <v>-1342174517</v>
      </c>
    </row>
    <row r="952" spans="1:20">
      <c r="A952" s="154" t="s">
        <v>4210</v>
      </c>
      <c r="B952" s="154" t="s">
        <v>4282</v>
      </c>
      <c r="C952" s="154" t="s">
        <v>4171</v>
      </c>
      <c r="D952" s="179"/>
      <c r="E952" s="179"/>
      <c r="F952" s="179"/>
      <c r="G952" s="179"/>
      <c r="H952" s="179"/>
      <c r="I952" s="179"/>
      <c r="J952" s="179"/>
      <c r="K952" s="179"/>
      <c r="L952" s="179">
        <f>VLOOKUP(A952,Sheet1!$A$1:$E$2000,5,FALSE)</f>
        <v>31862877437</v>
      </c>
      <c r="M952" s="21" t="e">
        <f t="shared" si="113"/>
        <v>#DIV/0!</v>
      </c>
      <c r="N952" s="21" t="e">
        <f t="shared" si="114"/>
        <v>#DIV/0!</v>
      </c>
      <c r="O952" s="21" t="e">
        <f t="shared" si="115"/>
        <v>#DIV/0!</v>
      </c>
      <c r="P952" s="21" t="e">
        <f t="shared" si="116"/>
        <v>#DIV/0!</v>
      </c>
      <c r="Q952" s="21" t="e">
        <f t="shared" si="117"/>
        <v>#DIV/0!</v>
      </c>
      <c r="R952" s="23" t="e">
        <f t="shared" si="118"/>
        <v>#DIV/0!</v>
      </c>
      <c r="S952" s="23" t="e">
        <f t="shared" si="119"/>
        <v>#DIV/0!</v>
      </c>
      <c r="T952" s="11">
        <f t="shared" si="120"/>
        <v>31862877437</v>
      </c>
    </row>
    <row r="953" spans="1:20">
      <c r="A953" s="154" t="s">
        <v>947</v>
      </c>
      <c r="B953" s="154" t="s">
        <v>2683</v>
      </c>
      <c r="C953" s="154" t="s">
        <v>4171</v>
      </c>
      <c r="D953" s="179">
        <v>5549533328</v>
      </c>
      <c r="E953" s="179">
        <v>18216750503</v>
      </c>
      <c r="F953" s="179">
        <v>-13994447489</v>
      </c>
      <c r="G953" s="179">
        <v>-30701353634</v>
      </c>
      <c r="H953" s="179">
        <v>-5070999767</v>
      </c>
      <c r="I953" s="179">
        <v>-9520271310</v>
      </c>
      <c r="J953" s="179">
        <v>-55360965589</v>
      </c>
      <c r="K953" s="179">
        <v>12991799990</v>
      </c>
      <c r="L953" s="179">
        <f>VLOOKUP(A953,Sheet1!$A$1:$E$2000,5,FALSE)</f>
        <v>-6831551629</v>
      </c>
      <c r="M953" s="21">
        <f t="shared" si="113"/>
        <v>-1.9137704861442</v>
      </c>
      <c r="N953" s="21">
        <f t="shared" si="114"/>
        <v>-1.5226108415127149</v>
      </c>
      <c r="O953" s="21">
        <f t="shared" si="115"/>
        <v>-2.9559236356072764</v>
      </c>
      <c r="P953" s="21">
        <f t="shared" si="116"/>
        <v>1.4231670090146227</v>
      </c>
      <c r="Q953" s="21">
        <f t="shared" si="117"/>
        <v>-0.34718042652199554</v>
      </c>
      <c r="R953" s="23">
        <f t="shared" si="118"/>
        <v>1.1374724753781536E-2</v>
      </c>
      <c r="S953" s="23">
        <f t="shared" si="119"/>
        <v>0.86120110166909947</v>
      </c>
      <c r="T953" s="11">
        <f t="shared" si="120"/>
        <v>-58720988538</v>
      </c>
    </row>
    <row r="954" spans="1:20">
      <c r="A954" s="154" t="s">
        <v>1130</v>
      </c>
      <c r="B954" s="154" t="s">
        <v>2688</v>
      </c>
      <c r="C954" s="154" t="s">
        <v>4171</v>
      </c>
      <c r="D954" s="179">
        <v>-9959931755</v>
      </c>
      <c r="E954" s="179">
        <v>-5958908344</v>
      </c>
      <c r="F954" s="179">
        <v>-13934491083</v>
      </c>
      <c r="G954" s="179">
        <v>-7102170151</v>
      </c>
      <c r="H954" s="179">
        <v>-5974808580</v>
      </c>
      <c r="I954" s="179">
        <v>-6536288542</v>
      </c>
      <c r="J954" s="179">
        <v>-6283073815</v>
      </c>
      <c r="K954" s="179">
        <v>-3705277716</v>
      </c>
      <c r="L954" s="179">
        <f>VLOOKUP(A954,Sheet1!$A$1:$E$2000,5,FALSE)</f>
        <v>-6189889142</v>
      </c>
      <c r="M954" s="21">
        <f t="shared" si="113"/>
        <v>0.40011551012881413</v>
      </c>
      <c r="N954" s="21">
        <f t="shared" si="114"/>
        <v>-9.6893619547171211E-2</v>
      </c>
      <c r="O954" s="21">
        <f t="shared" si="115"/>
        <v>0.54909915420841493</v>
      </c>
      <c r="P954" s="21">
        <f t="shared" si="116"/>
        <v>0.478289362656527</v>
      </c>
      <c r="Q954" s="21">
        <f t="shared" si="117"/>
        <v>-3.599790003648954E-2</v>
      </c>
      <c r="R954" s="23">
        <f t="shared" si="118"/>
        <v>0.40106033531670887</v>
      </c>
      <c r="S954" s="23">
        <f t="shared" si="119"/>
        <v>-0.31106252084377439</v>
      </c>
      <c r="T954" s="11">
        <f t="shared" si="120"/>
        <v>-22714529215</v>
      </c>
    </row>
    <row r="955" spans="1:20">
      <c r="A955" s="154" t="s">
        <v>3518</v>
      </c>
      <c r="B955" s="154" t="s">
        <v>3519</v>
      </c>
      <c r="C955" s="154" t="s">
        <v>4171</v>
      </c>
      <c r="D955" s="179"/>
      <c r="E955" s="179"/>
      <c r="F955" s="179">
        <v>-4961718542</v>
      </c>
      <c r="G955" s="179"/>
      <c r="H955" s="179"/>
      <c r="I955" s="179"/>
      <c r="J955" s="179">
        <v>62056605</v>
      </c>
      <c r="K955" s="179"/>
      <c r="L955" s="179">
        <f>VLOOKUP(A955,Sheet1!$A$1:$E$2000,5,FALSE)</f>
        <v>0</v>
      </c>
      <c r="M955" s="21" t="e">
        <f t="shared" si="113"/>
        <v>#DIV/0!</v>
      </c>
      <c r="N955" s="21" t="e">
        <f t="shared" si="114"/>
        <v>#DIV/0!</v>
      </c>
      <c r="O955" s="21">
        <f t="shared" si="115"/>
        <v>1.0125070788426838</v>
      </c>
      <c r="P955" s="21" t="e">
        <f t="shared" si="116"/>
        <v>#DIV/0!</v>
      </c>
      <c r="Q955" s="21" t="e">
        <f t="shared" si="117"/>
        <v>#DIV/0!</v>
      </c>
      <c r="R955" s="23">
        <f t="shared" si="118"/>
        <v>1.0125070788426838</v>
      </c>
      <c r="S955" s="23">
        <f t="shared" si="119"/>
        <v>-1.0125070788426838</v>
      </c>
      <c r="T955" s="11">
        <f t="shared" si="120"/>
        <v>62056605</v>
      </c>
    </row>
    <row r="956" spans="1:20">
      <c r="A956" s="154" t="s">
        <v>3831</v>
      </c>
      <c r="B956" s="154" t="s">
        <v>3832</v>
      </c>
      <c r="C956" s="154" t="s">
        <v>4171</v>
      </c>
      <c r="D956" s="179"/>
      <c r="E956" s="179"/>
      <c r="F956" s="179"/>
      <c r="G956" s="179"/>
      <c r="H956" s="179"/>
      <c r="I956" s="179"/>
      <c r="J956" s="179"/>
      <c r="K956" s="179"/>
      <c r="L956" s="179">
        <f>VLOOKUP(A956,Sheet1!$A$1:$E$2000,5,FALSE)</f>
        <v>0</v>
      </c>
      <c r="M956" s="21" t="e">
        <f t="shared" si="113"/>
        <v>#DIV/0!</v>
      </c>
      <c r="N956" s="21" t="e">
        <f t="shared" si="114"/>
        <v>#DIV/0!</v>
      </c>
      <c r="O956" s="21" t="e">
        <f t="shared" si="115"/>
        <v>#DIV/0!</v>
      </c>
      <c r="P956" s="21" t="e">
        <f t="shared" si="116"/>
        <v>#DIV/0!</v>
      </c>
      <c r="Q956" s="21" t="e">
        <f t="shared" si="117"/>
        <v>#DIV/0!</v>
      </c>
      <c r="R956" s="23" t="e">
        <f t="shared" si="118"/>
        <v>#DIV/0!</v>
      </c>
      <c r="S956" s="23" t="e">
        <f t="shared" si="119"/>
        <v>#DIV/0!</v>
      </c>
      <c r="T956" s="11">
        <f t="shared" si="120"/>
        <v>0</v>
      </c>
    </row>
    <row r="957" spans="1:20">
      <c r="A957" s="154" t="s">
        <v>784</v>
      </c>
      <c r="B957" s="154" t="s">
        <v>2692</v>
      </c>
      <c r="C957" s="154" t="s">
        <v>4171</v>
      </c>
      <c r="D957" s="179">
        <v>48577853</v>
      </c>
      <c r="E957" s="179">
        <v>55899034</v>
      </c>
      <c r="F957" s="179">
        <v>30637494</v>
      </c>
      <c r="G957" s="179">
        <v>40683800</v>
      </c>
      <c r="H957" s="179">
        <v>44660935</v>
      </c>
      <c r="I957" s="179">
        <v>97955611</v>
      </c>
      <c r="J957" s="179">
        <v>29770160</v>
      </c>
      <c r="K957" s="179">
        <v>45852982</v>
      </c>
      <c r="L957" s="179">
        <f>VLOOKUP(A957,Sheet1!$A$1:$E$2000,5,FALSE)</f>
        <v>42003967</v>
      </c>
      <c r="M957" s="21">
        <f t="shared" si="113"/>
        <v>-8.0631764438004294E-2</v>
      </c>
      <c r="N957" s="21">
        <f t="shared" si="114"/>
        <v>0.75236679403082352</v>
      </c>
      <c r="O957" s="21">
        <f t="shared" si="115"/>
        <v>-2.830956082765777E-2</v>
      </c>
      <c r="P957" s="21">
        <f t="shared" si="116"/>
        <v>0.12705750200325436</v>
      </c>
      <c r="Q957" s="21">
        <f t="shared" si="117"/>
        <v>-5.9491992274680321E-2</v>
      </c>
      <c r="R957" s="23">
        <f t="shared" si="118"/>
        <v>1.4182172684403228E-2</v>
      </c>
      <c r="S957" s="23">
        <f t="shared" si="119"/>
        <v>0.25425375772343495</v>
      </c>
      <c r="T957" s="11">
        <f t="shared" si="120"/>
        <v>215582720</v>
      </c>
    </row>
    <row r="958" spans="1:20">
      <c r="A958" s="154" t="s">
        <v>2697</v>
      </c>
      <c r="B958" s="154" t="s">
        <v>2698</v>
      </c>
      <c r="C958" s="154" t="s">
        <v>4171</v>
      </c>
      <c r="D958" s="179">
        <v>58338713323</v>
      </c>
      <c r="E958" s="179">
        <v>64450265481</v>
      </c>
      <c r="F958" s="179">
        <v>70159740145</v>
      </c>
      <c r="G958" s="179">
        <v>44283440632</v>
      </c>
      <c r="H958" s="179">
        <v>59215604166</v>
      </c>
      <c r="I958" s="179">
        <v>63849067713</v>
      </c>
      <c r="J958" s="179">
        <v>99087774875</v>
      </c>
      <c r="K958" s="179">
        <v>61289406564</v>
      </c>
      <c r="L958" s="179">
        <f>VLOOKUP(A958,Sheet1!$A$1:$E$2000,5,FALSE)</f>
        <v>55408421991</v>
      </c>
      <c r="M958" s="21">
        <f t="shared" si="113"/>
        <v>1.5031028163836557E-2</v>
      </c>
      <c r="N958" s="21">
        <f t="shared" si="114"/>
        <v>-9.3280883098493007E-3</v>
      </c>
      <c r="O958" s="21">
        <f t="shared" si="115"/>
        <v>0.41231673136494057</v>
      </c>
      <c r="P958" s="21">
        <f t="shared" si="116"/>
        <v>0.38402539841746597</v>
      </c>
      <c r="Q958" s="21">
        <f t="shared" si="117"/>
        <v>-6.4293562965722154E-2</v>
      </c>
      <c r="R958" s="23">
        <f t="shared" si="118"/>
        <v>0.24258386064849688</v>
      </c>
      <c r="S958" s="23">
        <f t="shared" si="119"/>
        <v>0.17439748991084314</v>
      </c>
      <c r="T958" s="11">
        <f t="shared" si="120"/>
        <v>279634671143</v>
      </c>
    </row>
    <row r="959" spans="1:20">
      <c r="A959" s="154" t="s">
        <v>4308</v>
      </c>
      <c r="B959" s="154" t="s">
        <v>4309</v>
      </c>
      <c r="C959" s="154" t="s">
        <v>4171</v>
      </c>
      <c r="D959" s="179"/>
      <c r="E959" s="179"/>
      <c r="F959" s="179"/>
      <c r="G959" s="179"/>
      <c r="H959" s="179"/>
      <c r="I959" s="179"/>
      <c r="J959" s="179"/>
      <c r="K959" s="179"/>
      <c r="L959" s="179">
        <f>VLOOKUP(A959,Sheet1!$A$1:$E$2000,5,FALSE)</f>
        <v>0</v>
      </c>
      <c r="M959" s="21" t="e">
        <f t="shared" si="113"/>
        <v>#DIV/0!</v>
      </c>
      <c r="N959" s="21" t="e">
        <f t="shared" si="114"/>
        <v>#DIV/0!</v>
      </c>
      <c r="O959" s="21" t="e">
        <f t="shared" si="115"/>
        <v>#DIV/0!</v>
      </c>
      <c r="P959" s="21" t="e">
        <f t="shared" si="116"/>
        <v>#DIV/0!</v>
      </c>
      <c r="Q959" s="21" t="e">
        <f t="shared" si="117"/>
        <v>#DIV/0!</v>
      </c>
      <c r="R959" s="23" t="e">
        <f t="shared" si="118"/>
        <v>#DIV/0!</v>
      </c>
      <c r="S959" s="23" t="e">
        <f t="shared" si="119"/>
        <v>#DIV/0!</v>
      </c>
      <c r="T959" s="11">
        <f t="shared" si="120"/>
        <v>0</v>
      </c>
    </row>
    <row r="960" spans="1:20">
      <c r="A960" s="154" t="s">
        <v>1615</v>
      </c>
      <c r="B960" s="154" t="s">
        <v>2700</v>
      </c>
      <c r="C960" s="154" t="s">
        <v>4171</v>
      </c>
      <c r="D960" s="179"/>
      <c r="E960" s="179"/>
      <c r="F960" s="179"/>
      <c r="G960" s="179"/>
      <c r="H960" s="179"/>
      <c r="I960" s="179"/>
      <c r="J960" s="179"/>
      <c r="K960" s="179"/>
      <c r="L960" s="179">
        <f>VLOOKUP(A960,Sheet1!$A$1:$E$2000,5,FALSE)</f>
        <v>0</v>
      </c>
      <c r="M960" s="21" t="e">
        <f t="shared" si="113"/>
        <v>#DIV/0!</v>
      </c>
      <c r="N960" s="21" t="e">
        <f t="shared" si="114"/>
        <v>#DIV/0!</v>
      </c>
      <c r="O960" s="21" t="e">
        <f t="shared" si="115"/>
        <v>#DIV/0!</v>
      </c>
      <c r="P960" s="21" t="e">
        <f t="shared" si="116"/>
        <v>#DIV/0!</v>
      </c>
      <c r="Q960" s="21" t="e">
        <f t="shared" si="117"/>
        <v>#DIV/0!</v>
      </c>
      <c r="R960" s="23" t="e">
        <f t="shared" si="118"/>
        <v>#DIV/0!</v>
      </c>
      <c r="S960" s="23" t="e">
        <f t="shared" si="119"/>
        <v>#DIV/0!</v>
      </c>
      <c r="T960" s="11">
        <f t="shared" si="120"/>
        <v>0</v>
      </c>
    </row>
    <row r="961" spans="1:20">
      <c r="A961" s="154" t="s">
        <v>1134</v>
      </c>
      <c r="B961" s="154" t="s">
        <v>2701</v>
      </c>
      <c r="C961" s="154" t="s">
        <v>4171</v>
      </c>
      <c r="D961" s="179"/>
      <c r="E961" s="179"/>
      <c r="F961" s="179"/>
      <c r="G961" s="179"/>
      <c r="H961" s="179"/>
      <c r="I961" s="179"/>
      <c r="J961" s="179"/>
      <c r="K961" s="179"/>
      <c r="L961" s="179">
        <f>VLOOKUP(A961,Sheet1!$A$1:$E$2000,5,FALSE)</f>
        <v>0</v>
      </c>
      <c r="M961" s="21" t="e">
        <f t="shared" si="113"/>
        <v>#DIV/0!</v>
      </c>
      <c r="N961" s="21" t="e">
        <f t="shared" si="114"/>
        <v>#DIV/0!</v>
      </c>
      <c r="O961" s="21" t="e">
        <f t="shared" si="115"/>
        <v>#DIV/0!</v>
      </c>
      <c r="P961" s="21" t="e">
        <f t="shared" si="116"/>
        <v>#DIV/0!</v>
      </c>
      <c r="Q961" s="21" t="e">
        <f t="shared" si="117"/>
        <v>#DIV/0!</v>
      </c>
      <c r="R961" s="23" t="e">
        <f t="shared" si="118"/>
        <v>#DIV/0!</v>
      </c>
      <c r="S961" s="23" t="e">
        <f t="shared" si="119"/>
        <v>#DIV/0!</v>
      </c>
      <c r="T961" s="11">
        <f t="shared" si="120"/>
        <v>0</v>
      </c>
    </row>
    <row r="962" spans="1:20">
      <c r="A962" s="154" t="s">
        <v>2131</v>
      </c>
      <c r="B962" s="154" t="s">
        <v>2132</v>
      </c>
      <c r="C962" s="154" t="s">
        <v>4171</v>
      </c>
      <c r="D962" s="179">
        <v>137109052</v>
      </c>
      <c r="E962" s="179">
        <v>-1656276258</v>
      </c>
      <c r="F962" s="179">
        <v>203049827</v>
      </c>
      <c r="G962" s="179">
        <v>2309260356</v>
      </c>
      <c r="H962" s="179">
        <v>-879213561</v>
      </c>
      <c r="I962" s="179">
        <v>-214399260</v>
      </c>
      <c r="J962" s="179">
        <v>-641825364</v>
      </c>
      <c r="K962" s="179">
        <v>-284050603</v>
      </c>
      <c r="L962" s="179">
        <f>VLOOKUP(A962,Sheet1!$A$1:$E$2000,5,FALSE)</f>
        <v>-145302655</v>
      </c>
      <c r="M962" s="21">
        <f t="shared" si="113"/>
        <v>-7.4125128733294723</v>
      </c>
      <c r="N962" s="21">
        <f t="shared" si="114"/>
        <v>0.87055344241974875</v>
      </c>
      <c r="O962" s="21">
        <f t="shared" si="115"/>
        <v>-4.160925441221873</v>
      </c>
      <c r="P962" s="21">
        <f t="shared" si="116"/>
        <v>-1.1230050142514116</v>
      </c>
      <c r="Q962" s="21">
        <f t="shared" si="117"/>
        <v>0.83473565303663466</v>
      </c>
      <c r="R962" s="23">
        <f t="shared" si="118"/>
        <v>-1.655918705341612</v>
      </c>
      <c r="S962" s="23">
        <f t="shared" si="119"/>
        <v>54.461521570053989</v>
      </c>
      <c r="T962" s="11">
        <f t="shared" si="120"/>
        <v>-1285577882</v>
      </c>
    </row>
    <row r="963" spans="1:20">
      <c r="A963" s="154" t="s">
        <v>781</v>
      </c>
      <c r="B963" s="154" t="s">
        <v>2702</v>
      </c>
      <c r="C963" s="154" t="s">
        <v>4171</v>
      </c>
      <c r="D963" s="179">
        <v>80658200649</v>
      </c>
      <c r="E963" s="179">
        <v>248346944582</v>
      </c>
      <c r="F963" s="179">
        <v>60031346384</v>
      </c>
      <c r="G963" s="179">
        <v>31778212024</v>
      </c>
      <c r="H963" s="179">
        <v>72631041507</v>
      </c>
      <c r="I963" s="179">
        <v>142206981168</v>
      </c>
      <c r="J963" s="179">
        <v>72563400869</v>
      </c>
      <c r="K963" s="179">
        <v>331545813726</v>
      </c>
      <c r="L963" s="179">
        <f>VLOOKUP(A963,Sheet1!$A$1:$E$2000,5,FALSE)</f>
        <v>142035348278</v>
      </c>
      <c r="M963" s="21">
        <f t="shared" si="113"/>
        <v>-9.9520682056022547E-2</v>
      </c>
      <c r="N963" s="21">
        <f t="shared" si="114"/>
        <v>-0.42738582346018905</v>
      </c>
      <c r="O963" s="21">
        <f t="shared" si="115"/>
        <v>0.20875851100917731</v>
      </c>
      <c r="P963" s="21">
        <f t="shared" si="116"/>
        <v>9.4331173030000937</v>
      </c>
      <c r="Q963" s="21">
        <f t="shared" si="117"/>
        <v>0.95557361330569635</v>
      </c>
      <c r="R963" s="23">
        <f t="shared" si="118"/>
        <v>2.3212270154408601</v>
      </c>
      <c r="S963" s="23">
        <f t="shared" si="119"/>
        <v>0.6675685911981355</v>
      </c>
      <c r="T963" s="11">
        <f t="shared" si="120"/>
        <v>688351544041</v>
      </c>
    </row>
    <row r="964" spans="1:20">
      <c r="A964" s="154" t="s">
        <v>4211</v>
      </c>
      <c r="B964" s="154" t="s">
        <v>4283</v>
      </c>
      <c r="C964" s="154" t="s">
        <v>4171</v>
      </c>
      <c r="D964" s="179"/>
      <c r="E964" s="179"/>
      <c r="F964" s="179"/>
      <c r="G964" s="179"/>
      <c r="H964" s="179"/>
      <c r="I964" s="179"/>
      <c r="J964" s="179"/>
      <c r="K964" s="179"/>
      <c r="L964" s="179">
        <f>VLOOKUP(A964,Sheet1!$A$1:$E$2000,5,FALSE)</f>
        <v>0</v>
      </c>
      <c r="M964" s="21" t="e">
        <f t="shared" ref="M964:M1027" si="121">(H964-D964)/ABS(D964)</f>
        <v>#DIV/0!</v>
      </c>
      <c r="N964" s="21" t="e">
        <f t="shared" ref="N964:N1027" si="122">(I964-E964)/ABS(E964)</f>
        <v>#DIV/0!</v>
      </c>
      <c r="O964" s="21" t="e">
        <f t="shared" ref="O964:O1027" si="123">(J964-F964)/ABS(F964)</f>
        <v>#DIV/0!</v>
      </c>
      <c r="P964" s="21" t="e">
        <f t="shared" ref="P964:P1027" si="124">(K964-G964)/ABS(G964)</f>
        <v>#DIV/0!</v>
      </c>
      <c r="Q964" s="21" t="e">
        <f t="shared" ref="Q964:Q1027" si="125">(L964-H964)/ABS(H964)</f>
        <v>#DIV/0!</v>
      </c>
      <c r="R964" s="23" t="e">
        <f t="shared" ref="R964:R1027" si="126">(SUM(J964:L964)-SUM(F964:H964))/ABS(SUM(F964:H964))</f>
        <v>#DIV/0!</v>
      </c>
      <c r="S964" s="23" t="e">
        <f t="shared" ref="S964:S1027" si="127">SUM(I964:L964)/SUM(E964:H964)-1</f>
        <v>#DIV/0!</v>
      </c>
      <c r="T964" s="11">
        <f t="shared" ref="T964:T1027" si="128">SUM(I964:L964)</f>
        <v>0</v>
      </c>
    </row>
    <row r="965" spans="1:20">
      <c r="A965" s="154" t="s">
        <v>1135</v>
      </c>
      <c r="B965" s="154" t="s">
        <v>2703</v>
      </c>
      <c r="C965" s="154" t="s">
        <v>4171</v>
      </c>
      <c r="D965" s="179"/>
      <c r="E965" s="179"/>
      <c r="F965" s="179"/>
      <c r="G965" s="179"/>
      <c r="H965" s="179"/>
      <c r="I965" s="179"/>
      <c r="J965" s="179"/>
      <c r="K965" s="179"/>
      <c r="L965" s="179">
        <f>VLOOKUP(A965,Sheet1!$A$1:$E$2000,5,FALSE)</f>
        <v>0</v>
      </c>
      <c r="M965" s="21" t="e">
        <f t="shared" si="121"/>
        <v>#DIV/0!</v>
      </c>
      <c r="N965" s="21" t="e">
        <f t="shared" si="122"/>
        <v>#DIV/0!</v>
      </c>
      <c r="O965" s="21" t="e">
        <f t="shared" si="123"/>
        <v>#DIV/0!</v>
      </c>
      <c r="P965" s="21" t="e">
        <f t="shared" si="124"/>
        <v>#DIV/0!</v>
      </c>
      <c r="Q965" s="21" t="e">
        <f t="shared" si="125"/>
        <v>#DIV/0!</v>
      </c>
      <c r="R965" s="23" t="e">
        <f t="shared" si="126"/>
        <v>#DIV/0!</v>
      </c>
      <c r="S965" s="23" t="e">
        <f t="shared" si="127"/>
        <v>#DIV/0!</v>
      </c>
      <c r="T965" s="11">
        <f t="shared" si="128"/>
        <v>0</v>
      </c>
    </row>
    <row r="966" spans="1:20">
      <c r="A966" s="154" t="s">
        <v>2704</v>
      </c>
      <c r="B966" s="154" t="s">
        <v>2705</v>
      </c>
      <c r="C966" s="154" t="s">
        <v>4171</v>
      </c>
      <c r="D966" s="179">
        <v>6265211714</v>
      </c>
      <c r="E966" s="179">
        <v>12004249954</v>
      </c>
      <c r="F966" s="179">
        <v>17326674778</v>
      </c>
      <c r="G966" s="179">
        <v>15367107954</v>
      </c>
      <c r="H966" s="179">
        <v>10488762581</v>
      </c>
      <c r="I966" s="179">
        <v>23800987911</v>
      </c>
      <c r="J966" s="179">
        <v>24156269567</v>
      </c>
      <c r="K966" s="179">
        <v>20249141928</v>
      </c>
      <c r="L966" s="179">
        <f>VLOOKUP(A966,Sheet1!$A$1:$E$2000,5,FALSE)</f>
        <v>29103322653</v>
      </c>
      <c r="M966" s="21">
        <f t="shared" si="121"/>
        <v>0.67412739741295835</v>
      </c>
      <c r="N966" s="21">
        <f t="shared" si="122"/>
        <v>0.98271345583479341</v>
      </c>
      <c r="O966" s="21">
        <f t="shared" si="123"/>
        <v>0.39416650202678605</v>
      </c>
      <c r="P966" s="21">
        <f t="shared" si="124"/>
        <v>0.31769373838030629</v>
      </c>
      <c r="Q966" s="21">
        <f t="shared" si="125"/>
        <v>1.7747145984331438</v>
      </c>
      <c r="R966" s="23">
        <f t="shared" si="126"/>
        <v>0.70227886325798339</v>
      </c>
      <c r="S966" s="23">
        <f t="shared" si="127"/>
        <v>0.76327908856103144</v>
      </c>
      <c r="T966" s="11">
        <f t="shared" si="128"/>
        <v>97309722059</v>
      </c>
    </row>
    <row r="967" spans="1:20">
      <c r="A967" s="154" t="s">
        <v>869</v>
      </c>
      <c r="B967" s="154" t="s">
        <v>2706</v>
      </c>
      <c r="C967" s="154" t="s">
        <v>4171</v>
      </c>
      <c r="D967" s="179">
        <v>7131475479</v>
      </c>
      <c r="E967" s="179">
        <v>15481869421</v>
      </c>
      <c r="F967" s="179">
        <v>11251514919</v>
      </c>
      <c r="G967" s="179">
        <v>15570600177</v>
      </c>
      <c r="H967" s="179">
        <v>4652611520</v>
      </c>
      <c r="I967" s="179">
        <v>17506566546</v>
      </c>
      <c r="J967" s="179">
        <v>12339081011</v>
      </c>
      <c r="K967" s="179">
        <v>16717181680</v>
      </c>
      <c r="L967" s="179">
        <f>VLOOKUP(A967,Sheet1!$A$1:$E$2000,5,FALSE)</f>
        <v>13248505903</v>
      </c>
      <c r="M967" s="21">
        <f t="shared" si="121"/>
        <v>-0.34759482330122166</v>
      </c>
      <c r="N967" s="21">
        <f t="shared" si="122"/>
        <v>0.13077859462201957</v>
      </c>
      <c r="O967" s="21">
        <f t="shared" si="123"/>
        <v>9.6659525390973708E-2</v>
      </c>
      <c r="P967" s="21">
        <f t="shared" si="124"/>
        <v>7.3637591998134064E-2</v>
      </c>
      <c r="Q967" s="21">
        <f t="shared" si="125"/>
        <v>1.8475418259291934</v>
      </c>
      <c r="R967" s="23">
        <f t="shared" si="126"/>
        <v>0.34408692758889953</v>
      </c>
      <c r="S967" s="23">
        <f t="shared" si="127"/>
        <v>0.27375789959031427</v>
      </c>
      <c r="T967" s="11">
        <f t="shared" si="128"/>
        <v>59811335140</v>
      </c>
    </row>
    <row r="968" spans="1:20">
      <c r="A968" s="154" t="s">
        <v>1137</v>
      </c>
      <c r="B968" s="154" t="s">
        <v>3796</v>
      </c>
      <c r="C968" s="154" t="s">
        <v>4171</v>
      </c>
      <c r="D968" s="179"/>
      <c r="E968" s="179"/>
      <c r="F968" s="179"/>
      <c r="G968" s="179"/>
      <c r="H968" s="179"/>
      <c r="I968" s="179"/>
      <c r="J968" s="179"/>
      <c r="K968" s="179"/>
      <c r="L968" s="179">
        <f>VLOOKUP(A968,Sheet1!$A$1:$E$2000,5,FALSE)</f>
        <v>0</v>
      </c>
      <c r="M968" s="21" t="e">
        <f t="shared" si="121"/>
        <v>#DIV/0!</v>
      </c>
      <c r="N968" s="21" t="e">
        <f t="shared" si="122"/>
        <v>#DIV/0!</v>
      </c>
      <c r="O968" s="21" t="e">
        <f t="shared" si="123"/>
        <v>#DIV/0!</v>
      </c>
      <c r="P968" s="21" t="e">
        <f t="shared" si="124"/>
        <v>#DIV/0!</v>
      </c>
      <c r="Q968" s="21" t="e">
        <f t="shared" si="125"/>
        <v>#DIV/0!</v>
      </c>
      <c r="R968" s="23" t="e">
        <f t="shared" si="126"/>
        <v>#DIV/0!</v>
      </c>
      <c r="S968" s="23" t="e">
        <f t="shared" si="127"/>
        <v>#DIV/0!</v>
      </c>
      <c r="T968" s="11">
        <f t="shared" si="128"/>
        <v>0</v>
      </c>
    </row>
    <row r="969" spans="1:20">
      <c r="A969" s="154" t="s">
        <v>427</v>
      </c>
      <c r="B969" s="154" t="s">
        <v>2134</v>
      </c>
      <c r="C969" s="154" t="s">
        <v>4171</v>
      </c>
      <c r="D969" s="179">
        <v>-1493444413</v>
      </c>
      <c r="E969" s="179">
        <v>-1174397629</v>
      </c>
      <c r="F969" s="179">
        <v>1692043118</v>
      </c>
      <c r="G969" s="179">
        <v>744819125</v>
      </c>
      <c r="H969" s="179"/>
      <c r="I969" s="179"/>
      <c r="J969" s="179"/>
      <c r="K969" s="179"/>
      <c r="L969" s="179">
        <f>VLOOKUP(A969,Sheet1!$A$1:$E$2000,5,FALSE)</f>
        <v>0</v>
      </c>
      <c r="M969" s="21">
        <f t="shared" si="121"/>
        <v>1</v>
      </c>
      <c r="N969" s="21">
        <f t="shared" si="122"/>
        <v>1</v>
      </c>
      <c r="O969" s="21">
        <f t="shared" si="123"/>
        <v>-1</v>
      </c>
      <c r="P969" s="21">
        <f t="shared" si="124"/>
        <v>-1</v>
      </c>
      <c r="Q969" s="21" t="e">
        <f t="shared" si="125"/>
        <v>#DIV/0!</v>
      </c>
      <c r="R969" s="23">
        <f t="shared" si="126"/>
        <v>-1</v>
      </c>
      <c r="S969" s="23">
        <f t="shared" si="127"/>
        <v>-1</v>
      </c>
      <c r="T969" s="11">
        <f t="shared" si="128"/>
        <v>0</v>
      </c>
    </row>
    <row r="970" spans="1:20">
      <c r="A970" s="154" t="s">
        <v>1616</v>
      </c>
      <c r="B970" s="154" t="s">
        <v>2711</v>
      </c>
      <c r="C970" s="154" t="s">
        <v>4171</v>
      </c>
      <c r="D970" s="179">
        <v>45097881</v>
      </c>
      <c r="E970" s="179">
        <v>16742310</v>
      </c>
      <c r="F970" s="179">
        <v>40020062</v>
      </c>
      <c r="G970" s="179">
        <v>35327452</v>
      </c>
      <c r="H970" s="179">
        <v>-705347954</v>
      </c>
      <c r="I970" s="179">
        <v>-846960080</v>
      </c>
      <c r="J970" s="179">
        <v>-133459241</v>
      </c>
      <c r="K970" s="179">
        <v>-5728703922</v>
      </c>
      <c r="L970" s="179">
        <f>VLOOKUP(A970,Sheet1!$A$1:$E$2000,5,FALSE)</f>
        <v>-357105071</v>
      </c>
      <c r="M970" s="21">
        <f t="shared" si="121"/>
        <v>-16.640379067921174</v>
      </c>
      <c r="N970" s="21">
        <f t="shared" si="122"/>
        <v>-51.588006075625167</v>
      </c>
      <c r="O970" s="21">
        <f t="shared" si="123"/>
        <v>-4.3348084518209893</v>
      </c>
      <c r="P970" s="21">
        <f t="shared" si="124"/>
        <v>-163.16012187915504</v>
      </c>
      <c r="Q970" s="21">
        <f t="shared" si="125"/>
        <v>0.49371786084460662</v>
      </c>
      <c r="R970" s="23">
        <f t="shared" si="126"/>
        <v>-8.8718474450589273</v>
      </c>
      <c r="S970" s="23">
        <f t="shared" si="127"/>
        <v>10.522437238622503</v>
      </c>
      <c r="T970" s="11">
        <f t="shared" si="128"/>
        <v>-7066228314</v>
      </c>
    </row>
    <row r="971" spans="1:20">
      <c r="A971" s="154" t="s">
        <v>1600</v>
      </c>
      <c r="B971" s="154" t="s">
        <v>2712</v>
      </c>
      <c r="C971" s="154" t="s">
        <v>4171</v>
      </c>
      <c r="D971" s="179"/>
      <c r="E971" s="179"/>
      <c r="F971" s="179"/>
      <c r="G971" s="179"/>
      <c r="H971" s="179"/>
      <c r="I971" s="179"/>
      <c r="J971" s="179"/>
      <c r="K971" s="179"/>
      <c r="L971" s="179">
        <f>VLOOKUP(A971,Sheet1!$A$1:$E$2000,5,FALSE)</f>
        <v>0</v>
      </c>
      <c r="M971" s="21" t="e">
        <f t="shared" si="121"/>
        <v>#DIV/0!</v>
      </c>
      <c r="N971" s="21" t="e">
        <f t="shared" si="122"/>
        <v>#DIV/0!</v>
      </c>
      <c r="O971" s="21" t="e">
        <f t="shared" si="123"/>
        <v>#DIV/0!</v>
      </c>
      <c r="P971" s="21" t="e">
        <f t="shared" si="124"/>
        <v>#DIV/0!</v>
      </c>
      <c r="Q971" s="21" t="e">
        <f t="shared" si="125"/>
        <v>#DIV/0!</v>
      </c>
      <c r="R971" s="23" t="e">
        <f t="shared" si="126"/>
        <v>#DIV/0!</v>
      </c>
      <c r="S971" s="23" t="e">
        <f t="shared" si="127"/>
        <v>#DIV/0!</v>
      </c>
      <c r="T971" s="11">
        <f t="shared" si="128"/>
        <v>0</v>
      </c>
    </row>
    <row r="972" spans="1:20">
      <c r="A972" s="154" t="s">
        <v>4145</v>
      </c>
      <c r="B972" s="154" t="s">
        <v>4146</v>
      </c>
      <c r="C972" s="154" t="s">
        <v>4171</v>
      </c>
      <c r="D972" s="179">
        <v>2746201190</v>
      </c>
      <c r="E972" s="179">
        <v>2090603550</v>
      </c>
      <c r="F972" s="179">
        <v>3298895965</v>
      </c>
      <c r="G972" s="179">
        <v>5971725810</v>
      </c>
      <c r="H972" s="179">
        <v>2883160639</v>
      </c>
      <c r="I972" s="179">
        <v>2534671145</v>
      </c>
      <c r="J972" s="179">
        <v>5141081693</v>
      </c>
      <c r="K972" s="179">
        <v>2712015208</v>
      </c>
      <c r="L972" s="179">
        <f>VLOOKUP(A972,Sheet1!$A$1:$E$2000,5,FALSE)</f>
        <v>2001254160</v>
      </c>
      <c r="M972" s="21">
        <f t="shared" si="121"/>
        <v>4.9872328909740221E-2</v>
      </c>
      <c r="N972" s="21">
        <f t="shared" si="122"/>
        <v>0.21241119340871684</v>
      </c>
      <c r="O972" s="21">
        <f t="shared" si="123"/>
        <v>0.55842492383660236</v>
      </c>
      <c r="P972" s="21">
        <f t="shared" si="124"/>
        <v>-0.54585737954368674</v>
      </c>
      <c r="Q972" s="21">
        <f t="shared" si="125"/>
        <v>-0.30588183921166523</v>
      </c>
      <c r="R972" s="23">
        <f t="shared" si="126"/>
        <v>-0.18919471113381742</v>
      </c>
      <c r="S972" s="23">
        <f t="shared" si="127"/>
        <v>-0.13025228063105576</v>
      </c>
      <c r="T972" s="11">
        <f t="shared" si="128"/>
        <v>12389022206</v>
      </c>
    </row>
    <row r="973" spans="1:20">
      <c r="A973" s="154" t="s">
        <v>1139</v>
      </c>
      <c r="B973" s="154" t="s">
        <v>2714</v>
      </c>
      <c r="C973" s="154" t="s">
        <v>4171</v>
      </c>
      <c r="D973" s="179"/>
      <c r="E973" s="179"/>
      <c r="F973" s="179"/>
      <c r="G973" s="179"/>
      <c r="H973" s="179"/>
      <c r="I973" s="179"/>
      <c r="J973" s="179"/>
      <c r="K973" s="179"/>
      <c r="L973" s="179">
        <f>VLOOKUP(A973,Sheet1!$A$1:$E$2000,5,FALSE)</f>
        <v>0</v>
      </c>
      <c r="M973" s="21" t="e">
        <f t="shared" si="121"/>
        <v>#DIV/0!</v>
      </c>
      <c r="N973" s="21" t="e">
        <f t="shared" si="122"/>
        <v>#DIV/0!</v>
      </c>
      <c r="O973" s="21" t="e">
        <f t="shared" si="123"/>
        <v>#DIV/0!</v>
      </c>
      <c r="P973" s="21" t="e">
        <f t="shared" si="124"/>
        <v>#DIV/0!</v>
      </c>
      <c r="Q973" s="21" t="e">
        <f t="shared" si="125"/>
        <v>#DIV/0!</v>
      </c>
      <c r="R973" s="23" t="e">
        <f t="shared" si="126"/>
        <v>#DIV/0!</v>
      </c>
      <c r="S973" s="23" t="e">
        <f t="shared" si="127"/>
        <v>#DIV/0!</v>
      </c>
      <c r="T973" s="11">
        <f t="shared" si="128"/>
        <v>0</v>
      </c>
    </row>
    <row r="974" spans="1:20">
      <c r="A974" s="154" t="s">
        <v>4178</v>
      </c>
      <c r="B974" s="154" t="s">
        <v>4179</v>
      </c>
      <c r="C974" s="154" t="s">
        <v>4171</v>
      </c>
      <c r="D974" s="179"/>
      <c r="E974" s="179"/>
      <c r="F974" s="179"/>
      <c r="G974" s="179"/>
      <c r="H974" s="179"/>
      <c r="I974" s="179"/>
      <c r="J974" s="179"/>
      <c r="K974" s="179"/>
      <c r="L974" s="179">
        <f>VLOOKUP(A974,Sheet1!$A$1:$E$2000,5,FALSE)</f>
        <v>0</v>
      </c>
      <c r="M974" s="21" t="e">
        <f t="shared" si="121"/>
        <v>#DIV/0!</v>
      </c>
      <c r="N974" s="21" t="e">
        <f t="shared" si="122"/>
        <v>#DIV/0!</v>
      </c>
      <c r="O974" s="21" t="e">
        <f t="shared" si="123"/>
        <v>#DIV/0!</v>
      </c>
      <c r="P974" s="21" t="e">
        <f t="shared" si="124"/>
        <v>#DIV/0!</v>
      </c>
      <c r="Q974" s="21" t="e">
        <f t="shared" si="125"/>
        <v>#DIV/0!</v>
      </c>
      <c r="R974" s="23" t="e">
        <f t="shared" si="126"/>
        <v>#DIV/0!</v>
      </c>
      <c r="S974" s="23" t="e">
        <f t="shared" si="127"/>
        <v>#DIV/0!</v>
      </c>
      <c r="T974" s="11">
        <f t="shared" si="128"/>
        <v>0</v>
      </c>
    </row>
    <row r="975" spans="1:20">
      <c r="A975" s="154" t="s">
        <v>1140</v>
      </c>
      <c r="B975" s="154" t="s">
        <v>2715</v>
      </c>
      <c r="C975" s="154" t="s">
        <v>4171</v>
      </c>
      <c r="D975" s="179">
        <v>59749433</v>
      </c>
      <c r="E975" s="179">
        <v>21095341198</v>
      </c>
      <c r="F975" s="179">
        <v>29474982935</v>
      </c>
      <c r="G975" s="179">
        <v>-149418119</v>
      </c>
      <c r="H975" s="179">
        <v>16487245</v>
      </c>
      <c r="I975" s="179">
        <v>41954786045</v>
      </c>
      <c r="J975" s="179">
        <v>40690989</v>
      </c>
      <c r="K975" s="179">
        <v>12070997179</v>
      </c>
      <c r="L975" s="179">
        <f>VLOOKUP(A975,Sheet1!$A$1:$E$2000,5,FALSE)</f>
        <v>81003429</v>
      </c>
      <c r="M975" s="21">
        <f t="shared" si="121"/>
        <v>-0.724060226646837</v>
      </c>
      <c r="N975" s="21">
        <f t="shared" si="122"/>
        <v>0.9888176091210904</v>
      </c>
      <c r="O975" s="21">
        <f t="shared" si="123"/>
        <v>-0.99861947370454007</v>
      </c>
      <c r="P975" s="21">
        <f t="shared" si="124"/>
        <v>81.786702842912916</v>
      </c>
      <c r="Q975" s="21">
        <f t="shared" si="125"/>
        <v>3.9130966999034706</v>
      </c>
      <c r="R975" s="23">
        <f t="shared" si="126"/>
        <v>-0.58446356881746797</v>
      </c>
      <c r="S975" s="23">
        <f t="shared" si="127"/>
        <v>7.3558210352950404E-2</v>
      </c>
      <c r="T975" s="11">
        <f t="shared" si="128"/>
        <v>54147477642</v>
      </c>
    </row>
    <row r="976" spans="1:20">
      <c r="A976" s="154" t="s">
        <v>938</v>
      </c>
      <c r="B976" s="154" t="s">
        <v>2716</v>
      </c>
      <c r="C976" s="154" t="s">
        <v>4171</v>
      </c>
      <c r="D976" s="179">
        <v>-1665441284</v>
      </c>
      <c r="E976" s="179">
        <v>-2807801909</v>
      </c>
      <c r="F976" s="179">
        <v>-685764851</v>
      </c>
      <c r="G976" s="179">
        <v>-15644729827</v>
      </c>
      <c r="H976" s="179">
        <v>-1022791402</v>
      </c>
      <c r="I976" s="179">
        <v>-76034014919</v>
      </c>
      <c r="J976" s="179">
        <v>-1571468907</v>
      </c>
      <c r="K976" s="179">
        <v>-57198922220</v>
      </c>
      <c r="L976" s="179">
        <f>VLOOKUP(A976,Sheet1!$A$1:$E$2000,5,FALSE)</f>
        <v>598031600</v>
      </c>
      <c r="M976" s="21">
        <f t="shared" si="121"/>
        <v>0.3858736349182515</v>
      </c>
      <c r="N976" s="21">
        <f t="shared" si="122"/>
        <v>-26.079550973764938</v>
      </c>
      <c r="O976" s="21">
        <f t="shared" si="123"/>
        <v>-1.2915565076110906</v>
      </c>
      <c r="P976" s="21">
        <f t="shared" si="124"/>
        <v>-2.6561144137679458</v>
      </c>
      <c r="Q976" s="21">
        <f t="shared" si="125"/>
        <v>1.5847053454209621</v>
      </c>
      <c r="R976" s="23">
        <f t="shared" si="126"/>
        <v>-2.3522388358505064</v>
      </c>
      <c r="S976" s="23">
        <f t="shared" si="127"/>
        <v>5.6567029774992168</v>
      </c>
      <c r="T976" s="11">
        <f t="shared" si="128"/>
        <v>-134206374446</v>
      </c>
    </row>
    <row r="977" spans="1:20">
      <c r="A977" s="154" t="s">
        <v>1141</v>
      </c>
      <c r="B977" s="154" t="s">
        <v>2717</v>
      </c>
      <c r="C977" s="154" t="s">
        <v>4171</v>
      </c>
      <c r="D977" s="179"/>
      <c r="E977" s="179"/>
      <c r="F977" s="179"/>
      <c r="G977" s="179"/>
      <c r="H977" s="179"/>
      <c r="I977" s="179"/>
      <c r="J977" s="179"/>
      <c r="K977" s="179"/>
      <c r="L977" s="179">
        <f>VLOOKUP(A977,Sheet1!$A$1:$E$2000,5,FALSE)</f>
        <v>0</v>
      </c>
      <c r="M977" s="21" t="e">
        <f t="shared" si="121"/>
        <v>#DIV/0!</v>
      </c>
      <c r="N977" s="21" t="e">
        <f t="shared" si="122"/>
        <v>#DIV/0!</v>
      </c>
      <c r="O977" s="21" t="e">
        <f t="shared" si="123"/>
        <v>#DIV/0!</v>
      </c>
      <c r="P977" s="21" t="e">
        <f t="shared" si="124"/>
        <v>#DIV/0!</v>
      </c>
      <c r="Q977" s="21" t="e">
        <f t="shared" si="125"/>
        <v>#DIV/0!</v>
      </c>
      <c r="R977" s="23" t="e">
        <f t="shared" si="126"/>
        <v>#DIV/0!</v>
      </c>
      <c r="S977" s="23" t="e">
        <f t="shared" si="127"/>
        <v>#DIV/0!</v>
      </c>
      <c r="T977" s="11">
        <f t="shared" si="128"/>
        <v>0</v>
      </c>
    </row>
    <row r="978" spans="1:20">
      <c r="A978" s="154" t="s">
        <v>1142</v>
      </c>
      <c r="B978" s="154" t="s">
        <v>2718</v>
      </c>
      <c r="C978" s="154" t="s">
        <v>4171</v>
      </c>
      <c r="D978" s="179"/>
      <c r="E978" s="179"/>
      <c r="F978" s="179"/>
      <c r="G978" s="179"/>
      <c r="H978" s="179"/>
      <c r="I978" s="179"/>
      <c r="J978" s="179"/>
      <c r="K978" s="179"/>
      <c r="L978" s="179">
        <f>VLOOKUP(A978,Sheet1!$A$1:$E$2000,5,FALSE)</f>
        <v>0</v>
      </c>
      <c r="M978" s="21" t="e">
        <f t="shared" si="121"/>
        <v>#DIV/0!</v>
      </c>
      <c r="N978" s="21" t="e">
        <f t="shared" si="122"/>
        <v>#DIV/0!</v>
      </c>
      <c r="O978" s="21" t="e">
        <f t="shared" si="123"/>
        <v>#DIV/0!</v>
      </c>
      <c r="P978" s="21" t="e">
        <f t="shared" si="124"/>
        <v>#DIV/0!</v>
      </c>
      <c r="Q978" s="21" t="e">
        <f t="shared" si="125"/>
        <v>#DIV/0!</v>
      </c>
      <c r="R978" s="23" t="e">
        <f t="shared" si="126"/>
        <v>#DIV/0!</v>
      </c>
      <c r="S978" s="23" t="e">
        <f t="shared" si="127"/>
        <v>#DIV/0!</v>
      </c>
      <c r="T978" s="11">
        <f t="shared" si="128"/>
        <v>0</v>
      </c>
    </row>
    <row r="979" spans="1:20">
      <c r="A979" s="154" t="s">
        <v>1143</v>
      </c>
      <c r="B979" s="154" t="s">
        <v>2719</v>
      </c>
      <c r="C979" s="154" t="s">
        <v>4171</v>
      </c>
      <c r="D979" s="179">
        <v>19564848433</v>
      </c>
      <c r="E979" s="179">
        <v>5002497411</v>
      </c>
      <c r="F979" s="179">
        <v>17427176145</v>
      </c>
      <c r="G979" s="179">
        <v>23780123584</v>
      </c>
      <c r="H979" s="179">
        <v>10212529497</v>
      </c>
      <c r="I979" s="179">
        <v>10183181249</v>
      </c>
      <c r="J979" s="179">
        <v>20987739652</v>
      </c>
      <c r="K979" s="179">
        <v>28089255534</v>
      </c>
      <c r="L979" s="179">
        <f>VLOOKUP(A979,Sheet1!$A$1:$E$2000,5,FALSE)</f>
        <v>15150112257</v>
      </c>
      <c r="M979" s="21">
        <f t="shared" si="121"/>
        <v>-0.47801642665554506</v>
      </c>
      <c r="N979" s="21">
        <f t="shared" si="122"/>
        <v>1.0356194940967256</v>
      </c>
      <c r="O979" s="21">
        <f t="shared" si="123"/>
        <v>0.20431098402718303</v>
      </c>
      <c r="P979" s="21">
        <f t="shared" si="124"/>
        <v>0.18120729838844557</v>
      </c>
      <c r="Q979" s="21">
        <f t="shared" si="125"/>
        <v>0.48348283953064208</v>
      </c>
      <c r="R979" s="23">
        <f t="shared" si="126"/>
        <v>0.24907274897218268</v>
      </c>
      <c r="S979" s="23">
        <f t="shared" si="127"/>
        <v>0.3188092928306161</v>
      </c>
      <c r="T979" s="11">
        <f t="shared" si="128"/>
        <v>74410288692</v>
      </c>
    </row>
    <row r="980" spans="1:20">
      <c r="A980" s="154" t="s">
        <v>2722</v>
      </c>
      <c r="B980" s="154" t="s">
        <v>2723</v>
      </c>
      <c r="C980" s="154" t="s">
        <v>4171</v>
      </c>
      <c r="D980" s="179"/>
      <c r="E980" s="179"/>
      <c r="F980" s="179"/>
      <c r="G980" s="179"/>
      <c r="H980" s="179"/>
      <c r="I980" s="179"/>
      <c r="J980" s="179"/>
      <c r="K980" s="179"/>
      <c r="L980" s="179">
        <f>VLOOKUP(A980,Sheet1!$A$1:$E$2000,5,FALSE)</f>
        <v>0</v>
      </c>
      <c r="M980" s="21" t="e">
        <f t="shared" si="121"/>
        <v>#DIV/0!</v>
      </c>
      <c r="N980" s="21" t="e">
        <f t="shared" si="122"/>
        <v>#DIV/0!</v>
      </c>
      <c r="O980" s="21" t="e">
        <f t="shared" si="123"/>
        <v>#DIV/0!</v>
      </c>
      <c r="P980" s="21" t="e">
        <f t="shared" si="124"/>
        <v>#DIV/0!</v>
      </c>
      <c r="Q980" s="21" t="e">
        <f t="shared" si="125"/>
        <v>#DIV/0!</v>
      </c>
      <c r="R980" s="23" t="e">
        <f t="shared" si="126"/>
        <v>#DIV/0!</v>
      </c>
      <c r="S980" s="23" t="e">
        <f t="shared" si="127"/>
        <v>#DIV/0!</v>
      </c>
      <c r="T980" s="11">
        <f t="shared" si="128"/>
        <v>0</v>
      </c>
    </row>
    <row r="981" spans="1:20">
      <c r="A981" s="154" t="s">
        <v>4212</v>
      </c>
      <c r="B981" s="154" t="s">
        <v>4228</v>
      </c>
      <c r="C981" s="154" t="s">
        <v>4171</v>
      </c>
      <c r="D981" s="179"/>
      <c r="E981" s="179"/>
      <c r="F981" s="179">
        <v>106805016976</v>
      </c>
      <c r="G981" s="179"/>
      <c r="H981" s="179"/>
      <c r="I981" s="179"/>
      <c r="J981" s="179">
        <v>224486119164</v>
      </c>
      <c r="K981" s="179">
        <v>240132211799</v>
      </c>
      <c r="L981" s="179">
        <f>VLOOKUP(A981,Sheet1!$A$1:$E$2000,5,FALSE)</f>
        <v>241464844739</v>
      </c>
      <c r="M981" s="21" t="e">
        <f t="shared" si="121"/>
        <v>#DIV/0!</v>
      </c>
      <c r="N981" s="21" t="e">
        <f t="shared" si="122"/>
        <v>#DIV/0!</v>
      </c>
      <c r="O981" s="21">
        <f t="shared" si="123"/>
        <v>1.1018312202922449</v>
      </c>
      <c r="P981" s="21" t="e">
        <f t="shared" si="124"/>
        <v>#DIV/0!</v>
      </c>
      <c r="Q981" s="21" t="e">
        <f t="shared" si="125"/>
        <v>#DIV/0!</v>
      </c>
      <c r="R981" s="23">
        <f t="shared" si="126"/>
        <v>5.6109551376286273</v>
      </c>
      <c r="S981" s="23">
        <f t="shared" si="127"/>
        <v>5.6109551376286273</v>
      </c>
      <c r="T981" s="11">
        <f t="shared" si="128"/>
        <v>706083175702</v>
      </c>
    </row>
    <row r="982" spans="1:20">
      <c r="A982" s="154" t="s">
        <v>1147</v>
      </c>
      <c r="B982" s="154" t="s">
        <v>2726</v>
      </c>
      <c r="C982" s="154" t="s">
        <v>4171</v>
      </c>
      <c r="D982" s="179"/>
      <c r="E982" s="179"/>
      <c r="F982" s="179"/>
      <c r="G982" s="179"/>
      <c r="H982" s="179"/>
      <c r="I982" s="179"/>
      <c r="J982" s="179"/>
      <c r="K982" s="179"/>
      <c r="L982" s="179">
        <f>VLOOKUP(A982,Sheet1!$A$1:$E$2000,5,FALSE)</f>
        <v>0</v>
      </c>
      <c r="M982" s="21" t="e">
        <f t="shared" si="121"/>
        <v>#DIV/0!</v>
      </c>
      <c r="N982" s="21" t="e">
        <f t="shared" si="122"/>
        <v>#DIV/0!</v>
      </c>
      <c r="O982" s="21" t="e">
        <f t="shared" si="123"/>
        <v>#DIV/0!</v>
      </c>
      <c r="P982" s="21" t="e">
        <f t="shared" si="124"/>
        <v>#DIV/0!</v>
      </c>
      <c r="Q982" s="21" t="e">
        <f t="shared" si="125"/>
        <v>#DIV/0!</v>
      </c>
      <c r="R982" s="23" t="e">
        <f t="shared" si="126"/>
        <v>#DIV/0!</v>
      </c>
      <c r="S982" s="23" t="e">
        <f t="shared" si="127"/>
        <v>#DIV/0!</v>
      </c>
      <c r="T982" s="11">
        <f t="shared" si="128"/>
        <v>0</v>
      </c>
    </row>
    <row r="983" spans="1:20">
      <c r="A983" s="154" t="s">
        <v>1148</v>
      </c>
      <c r="B983" s="154" t="s">
        <v>2727</v>
      </c>
      <c r="C983" s="154" t="s">
        <v>4171</v>
      </c>
      <c r="D983" s="179"/>
      <c r="E983" s="179"/>
      <c r="F983" s="179"/>
      <c r="G983" s="179"/>
      <c r="H983" s="179"/>
      <c r="I983" s="179"/>
      <c r="J983" s="179"/>
      <c r="K983" s="179"/>
      <c r="L983" s="179">
        <f>VLOOKUP(A983,Sheet1!$A$1:$E$2000,5,FALSE)</f>
        <v>0</v>
      </c>
      <c r="M983" s="21" t="e">
        <f t="shared" si="121"/>
        <v>#DIV/0!</v>
      </c>
      <c r="N983" s="21" t="e">
        <f t="shared" si="122"/>
        <v>#DIV/0!</v>
      </c>
      <c r="O983" s="21" t="e">
        <f t="shared" si="123"/>
        <v>#DIV/0!</v>
      </c>
      <c r="P983" s="21" t="e">
        <f t="shared" si="124"/>
        <v>#DIV/0!</v>
      </c>
      <c r="Q983" s="21" t="e">
        <f t="shared" si="125"/>
        <v>#DIV/0!</v>
      </c>
      <c r="R983" s="23" t="e">
        <f t="shared" si="126"/>
        <v>#DIV/0!</v>
      </c>
      <c r="S983" s="23" t="e">
        <f t="shared" si="127"/>
        <v>#DIV/0!</v>
      </c>
      <c r="T983" s="11">
        <f t="shared" si="128"/>
        <v>0</v>
      </c>
    </row>
    <row r="984" spans="1:20">
      <c r="A984" s="154" t="s">
        <v>1149</v>
      </c>
      <c r="B984" s="154" t="s">
        <v>2728</v>
      </c>
      <c r="C984" s="154" t="s">
        <v>4171</v>
      </c>
      <c r="D984" s="179">
        <v>276403017</v>
      </c>
      <c r="E984" s="179">
        <v>-267873916</v>
      </c>
      <c r="F984" s="179">
        <v>-760208207</v>
      </c>
      <c r="G984" s="179">
        <v>-728364072</v>
      </c>
      <c r="H984" s="179">
        <v>-1090946428</v>
      </c>
      <c r="I984" s="179">
        <v>-5250520167</v>
      </c>
      <c r="J984" s="179">
        <v>68662146</v>
      </c>
      <c r="K984" s="179">
        <v>6503850742</v>
      </c>
      <c r="L984" s="179">
        <f>VLOOKUP(A984,Sheet1!$A$1:$E$2000,5,FALSE)</f>
        <v>-561821838</v>
      </c>
      <c r="M984" s="21">
        <f t="shared" si="121"/>
        <v>-4.9469411001400179</v>
      </c>
      <c r="N984" s="21">
        <f t="shared" si="122"/>
        <v>-18.600714565280779</v>
      </c>
      <c r="O984" s="21">
        <f t="shared" si="123"/>
        <v>1.0903201851384381</v>
      </c>
      <c r="P984" s="21">
        <f t="shared" si="124"/>
        <v>9.9293953285493739</v>
      </c>
      <c r="Q984" s="21">
        <f t="shared" si="125"/>
        <v>0.48501427422978832</v>
      </c>
      <c r="R984" s="23">
        <f t="shared" si="126"/>
        <v>3.3301598990884931</v>
      </c>
      <c r="S984" s="23">
        <f t="shared" si="127"/>
        <v>-1.2669708690187893</v>
      </c>
      <c r="T984" s="11">
        <f t="shared" si="128"/>
        <v>760170883</v>
      </c>
    </row>
    <row r="985" spans="1:20">
      <c r="A985" s="154" t="s">
        <v>1151</v>
      </c>
      <c r="B985" s="154" t="s">
        <v>2730</v>
      </c>
      <c r="C985" s="154" t="s">
        <v>4171</v>
      </c>
      <c r="D985" s="179">
        <v>-2387424695</v>
      </c>
      <c r="E985" s="179">
        <v>-11894990442</v>
      </c>
      <c r="F985" s="179">
        <v>-7988952442</v>
      </c>
      <c r="G985" s="179">
        <v>1796314784</v>
      </c>
      <c r="H985" s="179">
        <v>-237029963</v>
      </c>
      <c r="I985" s="179">
        <v>-8122529005</v>
      </c>
      <c r="J985" s="179">
        <v>-3063983187</v>
      </c>
      <c r="K985" s="179">
        <v>-1843567514</v>
      </c>
      <c r="L985" s="179">
        <f>VLOOKUP(A985,Sheet1!$A$1:$E$2000,5,FALSE)</f>
        <v>-2584846394</v>
      </c>
      <c r="M985" s="21">
        <f t="shared" si="121"/>
        <v>0.90071730283413187</v>
      </c>
      <c r="N985" s="21">
        <f t="shared" si="122"/>
        <v>0.31714707593877695</v>
      </c>
      <c r="O985" s="21">
        <f t="shared" si="123"/>
        <v>0.61647247129775817</v>
      </c>
      <c r="P985" s="21">
        <f t="shared" si="124"/>
        <v>-2.0263053727670037</v>
      </c>
      <c r="Q985" s="21">
        <f t="shared" si="125"/>
        <v>-9.9051461734396842</v>
      </c>
      <c r="R985" s="23">
        <f t="shared" si="126"/>
        <v>-0.16528528948044047</v>
      </c>
      <c r="S985" s="23">
        <f t="shared" si="127"/>
        <v>-0.14787353486673349</v>
      </c>
      <c r="T985" s="11">
        <f t="shared" si="128"/>
        <v>-15614926100</v>
      </c>
    </row>
    <row r="986" spans="1:20">
      <c r="A986" s="154" t="s">
        <v>2731</v>
      </c>
      <c r="B986" s="154" t="s">
        <v>2732</v>
      </c>
      <c r="C986" s="154" t="s">
        <v>4171</v>
      </c>
      <c r="D986" s="179"/>
      <c r="E986" s="179"/>
      <c r="F986" s="179"/>
      <c r="G986" s="179"/>
      <c r="H986" s="179"/>
      <c r="I986" s="179"/>
      <c r="J986" s="179"/>
      <c r="K986" s="179"/>
      <c r="L986" s="179">
        <f>VLOOKUP(A986,Sheet1!$A$1:$E$2000,5,FALSE)</f>
        <v>0</v>
      </c>
      <c r="M986" s="21" t="e">
        <f t="shared" si="121"/>
        <v>#DIV/0!</v>
      </c>
      <c r="N986" s="21" t="e">
        <f t="shared" si="122"/>
        <v>#DIV/0!</v>
      </c>
      <c r="O986" s="21" t="e">
        <f t="shared" si="123"/>
        <v>#DIV/0!</v>
      </c>
      <c r="P986" s="21" t="e">
        <f t="shared" si="124"/>
        <v>#DIV/0!</v>
      </c>
      <c r="Q986" s="21" t="e">
        <f t="shared" si="125"/>
        <v>#DIV/0!</v>
      </c>
      <c r="R986" s="23" t="e">
        <f t="shared" si="126"/>
        <v>#DIV/0!</v>
      </c>
      <c r="S986" s="23" t="e">
        <f t="shared" si="127"/>
        <v>#DIV/0!</v>
      </c>
      <c r="T986" s="11">
        <f t="shared" si="128"/>
        <v>0</v>
      </c>
    </row>
    <row r="987" spans="1:20">
      <c r="A987" s="154" t="s">
        <v>1152</v>
      </c>
      <c r="B987" s="154" t="s">
        <v>2733</v>
      </c>
      <c r="C987" s="154" t="s">
        <v>4171</v>
      </c>
      <c r="D987" s="179"/>
      <c r="E987" s="179"/>
      <c r="F987" s="179"/>
      <c r="G987" s="179"/>
      <c r="H987" s="179"/>
      <c r="I987" s="179"/>
      <c r="J987" s="179"/>
      <c r="K987" s="179"/>
      <c r="L987" s="179">
        <f>VLOOKUP(A987,Sheet1!$A$1:$E$2000,5,FALSE)</f>
        <v>0</v>
      </c>
      <c r="M987" s="21" t="e">
        <f t="shared" si="121"/>
        <v>#DIV/0!</v>
      </c>
      <c r="N987" s="21" t="e">
        <f t="shared" si="122"/>
        <v>#DIV/0!</v>
      </c>
      <c r="O987" s="21" t="e">
        <f t="shared" si="123"/>
        <v>#DIV/0!</v>
      </c>
      <c r="P987" s="21" t="e">
        <f t="shared" si="124"/>
        <v>#DIV/0!</v>
      </c>
      <c r="Q987" s="21" t="e">
        <f t="shared" si="125"/>
        <v>#DIV/0!</v>
      </c>
      <c r="R987" s="23" t="e">
        <f t="shared" si="126"/>
        <v>#DIV/0!</v>
      </c>
      <c r="S987" s="23" t="e">
        <f t="shared" si="127"/>
        <v>#DIV/0!</v>
      </c>
      <c r="T987" s="11">
        <f t="shared" si="128"/>
        <v>0</v>
      </c>
    </row>
    <row r="988" spans="1:20">
      <c r="A988" s="154" t="s">
        <v>1153</v>
      </c>
      <c r="B988" s="154" t="s">
        <v>2734</v>
      </c>
      <c r="C988" s="154" t="s">
        <v>4171</v>
      </c>
      <c r="D988" s="179">
        <v>15432545145</v>
      </c>
      <c r="E988" s="179">
        <v>7039274281</v>
      </c>
      <c r="F988" s="179">
        <v>15850429601</v>
      </c>
      <c r="G988" s="179">
        <v>18973419292</v>
      </c>
      <c r="H988" s="179">
        <v>15776306086</v>
      </c>
      <c r="I988" s="179">
        <v>7589890370</v>
      </c>
      <c r="J988" s="179">
        <v>17558512257</v>
      </c>
      <c r="K988" s="179">
        <v>17748213406</v>
      </c>
      <c r="L988" s="179">
        <f>VLOOKUP(A988,Sheet1!$A$1:$E$2000,5,FALSE)</f>
        <v>18016647700</v>
      </c>
      <c r="M988" s="21">
        <f t="shared" si="121"/>
        <v>2.2275064661733734E-2</v>
      </c>
      <c r="N988" s="21">
        <f t="shared" si="122"/>
        <v>7.8220576016790666E-2</v>
      </c>
      <c r="O988" s="21">
        <f t="shared" si="123"/>
        <v>0.10776254644178461</v>
      </c>
      <c r="P988" s="21">
        <f t="shared" si="124"/>
        <v>-6.4574859551888936E-2</v>
      </c>
      <c r="Q988" s="21">
        <f t="shared" si="125"/>
        <v>0.14200672843106754</v>
      </c>
      <c r="R988" s="23">
        <f t="shared" si="126"/>
        <v>5.3818380302000778E-2</v>
      </c>
      <c r="S988" s="23">
        <f t="shared" si="127"/>
        <v>5.6798523424518743E-2</v>
      </c>
      <c r="T988" s="11">
        <f t="shared" si="128"/>
        <v>60913263733</v>
      </c>
    </row>
    <row r="989" spans="1:20">
      <c r="A989" s="154" t="s">
        <v>1154</v>
      </c>
      <c r="B989" s="154" t="s">
        <v>2735</v>
      </c>
      <c r="C989" s="154" t="s">
        <v>4171</v>
      </c>
      <c r="D989" s="179">
        <v>7727677726</v>
      </c>
      <c r="E989" s="179">
        <v>43956775348</v>
      </c>
      <c r="F989" s="179">
        <v>21132710214</v>
      </c>
      <c r="G989" s="179">
        <v>15305009839</v>
      </c>
      <c r="H989" s="179">
        <v>10085655380</v>
      </c>
      <c r="I989" s="179">
        <v>52205655826</v>
      </c>
      <c r="J989" s="179">
        <v>36563151254</v>
      </c>
      <c r="K989" s="179">
        <v>19652427229</v>
      </c>
      <c r="L989" s="179">
        <f>VLOOKUP(A989,Sheet1!$A$1:$E$2000,5,FALSE)</f>
        <v>16976561167</v>
      </c>
      <c r="M989" s="21">
        <f t="shared" si="121"/>
        <v>0.3051340567770463</v>
      </c>
      <c r="N989" s="21">
        <f t="shared" si="122"/>
        <v>0.18765890838658431</v>
      </c>
      <c r="O989" s="21">
        <f t="shared" si="123"/>
        <v>0.73016858149020758</v>
      </c>
      <c r="P989" s="21">
        <f t="shared" si="124"/>
        <v>0.28405191736120122</v>
      </c>
      <c r="Q989" s="21">
        <f t="shared" si="125"/>
        <v>0.68323827528994951</v>
      </c>
      <c r="R989" s="23">
        <f t="shared" si="126"/>
        <v>0.57323364800575694</v>
      </c>
      <c r="S989" s="23">
        <f t="shared" si="127"/>
        <v>0.38591497022938626</v>
      </c>
      <c r="T989" s="11">
        <f t="shared" si="128"/>
        <v>125397795476</v>
      </c>
    </row>
    <row r="990" spans="1:20">
      <c r="A990" s="154" t="s">
        <v>897</v>
      </c>
      <c r="B990" s="154" t="s">
        <v>2736</v>
      </c>
      <c r="C990" s="154" t="s">
        <v>4171</v>
      </c>
      <c r="D990" s="179">
        <v>16278686370</v>
      </c>
      <c r="E990" s="179">
        <v>33529570822</v>
      </c>
      <c r="F990" s="179">
        <v>45467394011</v>
      </c>
      <c r="G990" s="179">
        <v>37552383225</v>
      </c>
      <c r="H990" s="179">
        <v>18759552718</v>
      </c>
      <c r="I990" s="179">
        <v>44622273714</v>
      </c>
      <c r="J990" s="179">
        <v>46024986253</v>
      </c>
      <c r="K990" s="179">
        <v>47440819106</v>
      </c>
      <c r="L990" s="179">
        <f>VLOOKUP(A990,Sheet1!$A$1:$E$2000,5,FALSE)</f>
        <v>31829488760</v>
      </c>
      <c r="M990" s="21">
        <f t="shared" si="121"/>
        <v>0.15239966491227389</v>
      </c>
      <c r="N990" s="21">
        <f t="shared" si="122"/>
        <v>0.330833429121069</v>
      </c>
      <c r="O990" s="21">
        <f t="shared" si="123"/>
        <v>1.2263562804261463E-2</v>
      </c>
      <c r="P990" s="21">
        <f t="shared" si="124"/>
        <v>0.26332379017736762</v>
      </c>
      <c r="Q990" s="21">
        <f t="shared" si="125"/>
        <v>0.69670829781880939</v>
      </c>
      <c r="R990" s="23">
        <f t="shared" si="126"/>
        <v>0.23104852601828124</v>
      </c>
      <c r="S990" s="23">
        <f t="shared" si="127"/>
        <v>0.25577524359830295</v>
      </c>
      <c r="T990" s="11">
        <f t="shared" si="128"/>
        <v>169917567833</v>
      </c>
    </row>
    <row r="991" spans="1:20">
      <c r="A991" s="154" t="s">
        <v>1155</v>
      </c>
      <c r="B991" s="154" t="s">
        <v>2737</v>
      </c>
      <c r="C991" s="154" t="s">
        <v>4171</v>
      </c>
      <c r="D991" s="179">
        <v>653274575605</v>
      </c>
      <c r="E991" s="179">
        <v>732036031981</v>
      </c>
      <c r="F991" s="179">
        <v>697301103424</v>
      </c>
      <c r="G991" s="179">
        <v>720711965304</v>
      </c>
      <c r="H991" s="179">
        <v>764765780664</v>
      </c>
      <c r="I991" s="179">
        <v>883784158947</v>
      </c>
      <c r="J991" s="179">
        <v>884808439338</v>
      </c>
      <c r="K991" s="179">
        <v>884639254497</v>
      </c>
      <c r="L991" s="179">
        <f>VLOOKUP(A991,Sheet1!$A$1:$E$2000,5,FALSE)</f>
        <v>886140661068</v>
      </c>
      <c r="M991" s="21">
        <f t="shared" si="121"/>
        <v>0.17066515248316158</v>
      </c>
      <c r="N991" s="21">
        <f t="shared" si="122"/>
        <v>0.20729598043875883</v>
      </c>
      <c r="O991" s="21">
        <f t="shared" si="123"/>
        <v>0.26890440154657913</v>
      </c>
      <c r="P991" s="21">
        <f t="shared" si="124"/>
        <v>0.22745187687269022</v>
      </c>
      <c r="Q991" s="21">
        <f t="shared" si="125"/>
        <v>0.15870856603784955</v>
      </c>
      <c r="R991" s="23">
        <f t="shared" si="126"/>
        <v>0.21660898246411828</v>
      </c>
      <c r="S991" s="23">
        <f t="shared" si="127"/>
        <v>0.21427008502948475</v>
      </c>
      <c r="T991" s="11">
        <f t="shared" si="128"/>
        <v>3539372513850</v>
      </c>
    </row>
    <row r="992" spans="1:20">
      <c r="A992" s="154" t="s">
        <v>1156</v>
      </c>
      <c r="B992" s="154" t="s">
        <v>3870</v>
      </c>
      <c r="C992" s="154" t="s">
        <v>4171</v>
      </c>
      <c r="D992" s="179"/>
      <c r="E992" s="179"/>
      <c r="F992" s="179"/>
      <c r="G992" s="179"/>
      <c r="H992" s="179"/>
      <c r="I992" s="179"/>
      <c r="J992" s="179"/>
      <c r="K992" s="179"/>
      <c r="L992" s="179">
        <f>VLOOKUP(A992,Sheet1!$A$1:$E$2000,5,FALSE)</f>
        <v>0</v>
      </c>
      <c r="M992" s="21" t="e">
        <f t="shared" si="121"/>
        <v>#DIV/0!</v>
      </c>
      <c r="N992" s="21" t="e">
        <f t="shared" si="122"/>
        <v>#DIV/0!</v>
      </c>
      <c r="O992" s="21" t="e">
        <f t="shared" si="123"/>
        <v>#DIV/0!</v>
      </c>
      <c r="P992" s="21" t="e">
        <f t="shared" si="124"/>
        <v>#DIV/0!</v>
      </c>
      <c r="Q992" s="21" t="e">
        <f t="shared" si="125"/>
        <v>#DIV/0!</v>
      </c>
      <c r="R992" s="23" t="e">
        <f t="shared" si="126"/>
        <v>#DIV/0!</v>
      </c>
      <c r="S992" s="23" t="e">
        <f t="shared" si="127"/>
        <v>#DIV/0!</v>
      </c>
      <c r="T992" s="11">
        <f t="shared" si="128"/>
        <v>0</v>
      </c>
    </row>
    <row r="993" spans="1:20">
      <c r="A993" s="154" t="s">
        <v>824</v>
      </c>
      <c r="B993" s="154" t="s">
        <v>2739</v>
      </c>
      <c r="C993" s="154" t="s">
        <v>4171</v>
      </c>
      <c r="D993" s="179"/>
      <c r="E993" s="179"/>
      <c r="F993" s="179"/>
      <c r="G993" s="179"/>
      <c r="H993" s="179"/>
      <c r="I993" s="179"/>
      <c r="J993" s="179"/>
      <c r="K993" s="179"/>
      <c r="L993" s="179">
        <f>VLOOKUP(A993,Sheet1!$A$1:$E$2000,5,FALSE)</f>
        <v>0</v>
      </c>
      <c r="M993" s="21" t="e">
        <f t="shared" si="121"/>
        <v>#DIV/0!</v>
      </c>
      <c r="N993" s="21" t="e">
        <f t="shared" si="122"/>
        <v>#DIV/0!</v>
      </c>
      <c r="O993" s="21" t="e">
        <f t="shared" si="123"/>
        <v>#DIV/0!</v>
      </c>
      <c r="P993" s="21" t="e">
        <f t="shared" si="124"/>
        <v>#DIV/0!</v>
      </c>
      <c r="Q993" s="21" t="e">
        <f t="shared" si="125"/>
        <v>#DIV/0!</v>
      </c>
      <c r="R993" s="23" t="e">
        <f t="shared" si="126"/>
        <v>#DIV/0!</v>
      </c>
      <c r="S993" s="23" t="e">
        <f t="shared" si="127"/>
        <v>#DIV/0!</v>
      </c>
      <c r="T993" s="11">
        <f t="shared" si="128"/>
        <v>0</v>
      </c>
    </row>
    <row r="994" spans="1:20">
      <c r="A994" s="154" t="s">
        <v>1157</v>
      </c>
      <c r="B994" s="154" t="s">
        <v>2740</v>
      </c>
      <c r="C994" s="154" t="s">
        <v>4171</v>
      </c>
      <c r="D994" s="179"/>
      <c r="E994" s="179"/>
      <c r="F994" s="179"/>
      <c r="G994" s="179"/>
      <c r="H994" s="179"/>
      <c r="I994" s="179"/>
      <c r="J994" s="179"/>
      <c r="K994" s="179"/>
      <c r="L994" s="179">
        <f>VLOOKUP(A994,Sheet1!$A$1:$E$2000,5,FALSE)</f>
        <v>0</v>
      </c>
      <c r="M994" s="21" t="e">
        <f t="shared" si="121"/>
        <v>#DIV/0!</v>
      </c>
      <c r="N994" s="21" t="e">
        <f t="shared" si="122"/>
        <v>#DIV/0!</v>
      </c>
      <c r="O994" s="21" t="e">
        <f t="shared" si="123"/>
        <v>#DIV/0!</v>
      </c>
      <c r="P994" s="21" t="e">
        <f t="shared" si="124"/>
        <v>#DIV/0!</v>
      </c>
      <c r="Q994" s="21" t="e">
        <f t="shared" si="125"/>
        <v>#DIV/0!</v>
      </c>
      <c r="R994" s="23" t="e">
        <f t="shared" si="126"/>
        <v>#DIV/0!</v>
      </c>
      <c r="S994" s="23" t="e">
        <f t="shared" si="127"/>
        <v>#DIV/0!</v>
      </c>
      <c r="T994" s="11">
        <f t="shared" si="128"/>
        <v>0</v>
      </c>
    </row>
    <row r="995" spans="1:20">
      <c r="A995" s="154" t="s">
        <v>1158</v>
      </c>
      <c r="B995" s="154" t="s">
        <v>2741</v>
      </c>
      <c r="C995" s="154" t="s">
        <v>4171</v>
      </c>
      <c r="D995" s="179"/>
      <c r="E995" s="179"/>
      <c r="F995" s="179"/>
      <c r="G995" s="179"/>
      <c r="H995" s="179"/>
      <c r="I995" s="179"/>
      <c r="J995" s="179"/>
      <c r="K995" s="179"/>
      <c r="L995" s="179">
        <f>VLOOKUP(A995,Sheet1!$A$1:$E$2000,5,FALSE)</f>
        <v>0</v>
      </c>
      <c r="M995" s="21" t="e">
        <f t="shared" si="121"/>
        <v>#DIV/0!</v>
      </c>
      <c r="N995" s="21" t="e">
        <f t="shared" si="122"/>
        <v>#DIV/0!</v>
      </c>
      <c r="O995" s="21" t="e">
        <f t="shared" si="123"/>
        <v>#DIV/0!</v>
      </c>
      <c r="P995" s="21" t="e">
        <f t="shared" si="124"/>
        <v>#DIV/0!</v>
      </c>
      <c r="Q995" s="21" t="e">
        <f t="shared" si="125"/>
        <v>#DIV/0!</v>
      </c>
      <c r="R995" s="23" t="e">
        <f t="shared" si="126"/>
        <v>#DIV/0!</v>
      </c>
      <c r="S995" s="23" t="e">
        <f t="shared" si="127"/>
        <v>#DIV/0!</v>
      </c>
      <c r="T995" s="11">
        <f t="shared" si="128"/>
        <v>0</v>
      </c>
    </row>
    <row r="996" spans="1:20">
      <c r="A996" s="154" t="s">
        <v>1159</v>
      </c>
      <c r="B996" s="154" t="s">
        <v>2742</v>
      </c>
      <c r="C996" s="154" t="s">
        <v>4171</v>
      </c>
      <c r="D996" s="179"/>
      <c r="E996" s="179"/>
      <c r="F996" s="179"/>
      <c r="G996" s="179"/>
      <c r="H996" s="179"/>
      <c r="I996" s="179"/>
      <c r="J996" s="179"/>
      <c r="K996" s="179"/>
      <c r="L996" s="179">
        <f>VLOOKUP(A996,Sheet1!$A$1:$E$2000,5,FALSE)</f>
        <v>0</v>
      </c>
      <c r="M996" s="21" t="e">
        <f t="shared" si="121"/>
        <v>#DIV/0!</v>
      </c>
      <c r="N996" s="21" t="e">
        <f t="shared" si="122"/>
        <v>#DIV/0!</v>
      </c>
      <c r="O996" s="21" t="e">
        <f t="shared" si="123"/>
        <v>#DIV/0!</v>
      </c>
      <c r="P996" s="21" t="e">
        <f t="shared" si="124"/>
        <v>#DIV/0!</v>
      </c>
      <c r="Q996" s="21" t="e">
        <f t="shared" si="125"/>
        <v>#DIV/0!</v>
      </c>
      <c r="R996" s="23" t="e">
        <f t="shared" si="126"/>
        <v>#DIV/0!</v>
      </c>
      <c r="S996" s="23" t="e">
        <f t="shared" si="127"/>
        <v>#DIV/0!</v>
      </c>
      <c r="T996" s="11">
        <f t="shared" si="128"/>
        <v>0</v>
      </c>
    </row>
    <row r="997" spans="1:20">
      <c r="A997" s="154" t="s">
        <v>105</v>
      </c>
      <c r="B997" s="154" t="s">
        <v>1762</v>
      </c>
      <c r="C997" s="154" t="s">
        <v>4171</v>
      </c>
      <c r="D997" s="179">
        <v>-42695974586</v>
      </c>
      <c r="E997" s="179">
        <v>-9111311804</v>
      </c>
      <c r="F997" s="179">
        <v>-30156896401</v>
      </c>
      <c r="G997" s="179">
        <v>-45385935162</v>
      </c>
      <c r="H997" s="179">
        <v>-39124393211</v>
      </c>
      <c r="I997" s="179">
        <v>-45535257456</v>
      </c>
      <c r="J997" s="179">
        <v>-34726222193</v>
      </c>
      <c r="K997" s="179">
        <v>-35877459765</v>
      </c>
      <c r="L997" s="179">
        <f>VLOOKUP(A997,Sheet1!$A$1:$E$2000,5,FALSE)</f>
        <v>-33382905893</v>
      </c>
      <c r="M997" s="21">
        <f t="shared" si="121"/>
        <v>8.3651477911716773E-2</v>
      </c>
      <c r="N997" s="21">
        <f t="shared" si="122"/>
        <v>-3.9976620749615166</v>
      </c>
      <c r="O997" s="21">
        <f t="shared" si="123"/>
        <v>-0.15151843648766461</v>
      </c>
      <c r="P997" s="21">
        <f t="shared" si="124"/>
        <v>0.20950268762912044</v>
      </c>
      <c r="Q997" s="21">
        <f t="shared" si="125"/>
        <v>0.14674955562980477</v>
      </c>
      <c r="R997" s="23">
        <f t="shared" si="126"/>
        <v>9.3144636089786667E-2</v>
      </c>
      <c r="S997" s="23">
        <f t="shared" si="127"/>
        <v>0.20797877758699834</v>
      </c>
      <c r="T997" s="11">
        <f t="shared" si="128"/>
        <v>-149521845307</v>
      </c>
    </row>
    <row r="998" spans="1:20">
      <c r="A998" s="154" t="s">
        <v>3901</v>
      </c>
      <c r="B998" s="154" t="s">
        <v>3902</v>
      </c>
      <c r="C998" s="154" t="s">
        <v>4171</v>
      </c>
      <c r="D998" s="179"/>
      <c r="E998" s="179"/>
      <c r="F998" s="179"/>
      <c r="G998" s="179"/>
      <c r="H998" s="179"/>
      <c r="I998" s="179"/>
      <c r="J998" s="179"/>
      <c r="K998" s="179"/>
      <c r="L998" s="179">
        <f>VLOOKUP(A998,Sheet1!$A$1:$E$2000,5,FALSE)</f>
        <v>0</v>
      </c>
      <c r="M998" s="21" t="e">
        <f t="shared" si="121"/>
        <v>#DIV/0!</v>
      </c>
      <c r="N998" s="21" t="e">
        <f t="shared" si="122"/>
        <v>#DIV/0!</v>
      </c>
      <c r="O998" s="21" t="e">
        <f t="shared" si="123"/>
        <v>#DIV/0!</v>
      </c>
      <c r="P998" s="21" t="e">
        <f t="shared" si="124"/>
        <v>#DIV/0!</v>
      </c>
      <c r="Q998" s="21" t="e">
        <f t="shared" si="125"/>
        <v>#DIV/0!</v>
      </c>
      <c r="R998" s="23" t="e">
        <f t="shared" si="126"/>
        <v>#DIV/0!</v>
      </c>
      <c r="S998" s="23" t="e">
        <f t="shared" si="127"/>
        <v>#DIV/0!</v>
      </c>
      <c r="T998" s="11">
        <f t="shared" si="128"/>
        <v>0</v>
      </c>
    </row>
    <row r="999" spans="1:20">
      <c r="A999" s="154" t="s">
        <v>1160</v>
      </c>
      <c r="B999" s="154" t="s">
        <v>2743</v>
      </c>
      <c r="C999" s="154" t="s">
        <v>4171</v>
      </c>
      <c r="D999" s="179"/>
      <c r="E999" s="179"/>
      <c r="F999" s="179"/>
      <c r="G999" s="179"/>
      <c r="H999" s="179"/>
      <c r="I999" s="179"/>
      <c r="J999" s="179"/>
      <c r="K999" s="179"/>
      <c r="L999" s="179">
        <f>VLOOKUP(A999,Sheet1!$A$1:$E$2000,5,FALSE)</f>
        <v>0</v>
      </c>
      <c r="M999" s="21" t="e">
        <f t="shared" si="121"/>
        <v>#DIV/0!</v>
      </c>
      <c r="N999" s="21" t="e">
        <f t="shared" si="122"/>
        <v>#DIV/0!</v>
      </c>
      <c r="O999" s="21" t="e">
        <f t="shared" si="123"/>
        <v>#DIV/0!</v>
      </c>
      <c r="P999" s="21" t="e">
        <f t="shared" si="124"/>
        <v>#DIV/0!</v>
      </c>
      <c r="Q999" s="21" t="e">
        <f t="shared" si="125"/>
        <v>#DIV/0!</v>
      </c>
      <c r="R999" s="23" t="e">
        <f t="shared" si="126"/>
        <v>#DIV/0!</v>
      </c>
      <c r="S999" s="23" t="e">
        <f t="shared" si="127"/>
        <v>#DIV/0!</v>
      </c>
      <c r="T999" s="11">
        <f t="shared" si="128"/>
        <v>0</v>
      </c>
    </row>
    <row r="1000" spans="1:20">
      <c r="A1000" s="154" t="s">
        <v>3903</v>
      </c>
      <c r="B1000" s="154" t="s">
        <v>3904</v>
      </c>
      <c r="C1000" s="154" t="s">
        <v>4171</v>
      </c>
      <c r="D1000" s="179"/>
      <c r="E1000" s="179"/>
      <c r="F1000" s="179"/>
      <c r="G1000" s="179"/>
      <c r="H1000" s="179"/>
      <c r="I1000" s="179"/>
      <c r="J1000" s="179"/>
      <c r="K1000" s="179"/>
      <c r="L1000" s="179">
        <f>VLOOKUP(A1000,Sheet1!$A$1:$E$2000,5,FALSE)</f>
        <v>0</v>
      </c>
      <c r="M1000" s="21" t="e">
        <f t="shared" si="121"/>
        <v>#DIV/0!</v>
      </c>
      <c r="N1000" s="21" t="e">
        <f t="shared" si="122"/>
        <v>#DIV/0!</v>
      </c>
      <c r="O1000" s="21" t="e">
        <f t="shared" si="123"/>
        <v>#DIV/0!</v>
      </c>
      <c r="P1000" s="21" t="e">
        <f t="shared" si="124"/>
        <v>#DIV/0!</v>
      </c>
      <c r="Q1000" s="21" t="e">
        <f t="shared" si="125"/>
        <v>#DIV/0!</v>
      </c>
      <c r="R1000" s="23" t="e">
        <f t="shared" si="126"/>
        <v>#DIV/0!</v>
      </c>
      <c r="S1000" s="23" t="e">
        <f t="shared" si="127"/>
        <v>#DIV/0!</v>
      </c>
      <c r="T1000" s="11">
        <f t="shared" si="128"/>
        <v>0</v>
      </c>
    </row>
    <row r="1001" spans="1:20">
      <c r="A1001" s="154" t="s">
        <v>817</v>
      </c>
      <c r="B1001" s="154" t="s">
        <v>2744</v>
      </c>
      <c r="C1001" s="154" t="s">
        <v>4171</v>
      </c>
      <c r="D1001" s="179">
        <v>14065587417</v>
      </c>
      <c r="E1001" s="179">
        <v>14118454290</v>
      </c>
      <c r="F1001" s="179">
        <v>7566700431</v>
      </c>
      <c r="G1001" s="179">
        <v>-9077954448</v>
      </c>
      <c r="H1001" s="179">
        <v>18142919131</v>
      </c>
      <c r="I1001" s="179">
        <v>5662638548</v>
      </c>
      <c r="J1001" s="179">
        <v>17938580993</v>
      </c>
      <c r="K1001" s="179">
        <v>-15104156492</v>
      </c>
      <c r="L1001" s="179">
        <f>VLOOKUP(A1001,Sheet1!$A$1:$E$2000,5,FALSE)</f>
        <v>15867380354</v>
      </c>
      <c r="M1001" s="21">
        <f t="shared" si="121"/>
        <v>0.28987994550956619</v>
      </c>
      <c r="N1001" s="21">
        <f t="shared" si="122"/>
        <v>-0.5989193695225683</v>
      </c>
      <c r="O1001" s="21">
        <f t="shared" si="123"/>
        <v>1.3707269973986895</v>
      </c>
      <c r="P1001" s="21">
        <f t="shared" si="124"/>
        <v>-0.66382818712288827</v>
      </c>
      <c r="Q1001" s="21">
        <f t="shared" si="125"/>
        <v>-0.12542296862867497</v>
      </c>
      <c r="R1001" s="23">
        <f t="shared" si="126"/>
        <v>0.12446978259906298</v>
      </c>
      <c r="S1001" s="23">
        <f t="shared" si="127"/>
        <v>-0.20766345382611251</v>
      </c>
      <c r="T1001" s="11">
        <f t="shared" si="128"/>
        <v>24364443403</v>
      </c>
    </row>
    <row r="1002" spans="1:20">
      <c r="A1002" s="154" t="s">
        <v>1161</v>
      </c>
      <c r="B1002" s="154" t="s">
        <v>2745</v>
      </c>
      <c r="C1002" s="154" t="s">
        <v>4171</v>
      </c>
      <c r="D1002" s="179"/>
      <c r="E1002" s="179"/>
      <c r="F1002" s="179"/>
      <c r="G1002" s="179"/>
      <c r="H1002" s="179"/>
      <c r="I1002" s="179"/>
      <c r="J1002" s="179"/>
      <c r="K1002" s="179"/>
      <c r="L1002" s="179">
        <f>VLOOKUP(A1002,Sheet1!$A$1:$E$2000,5,FALSE)</f>
        <v>0</v>
      </c>
      <c r="M1002" s="21" t="e">
        <f t="shared" si="121"/>
        <v>#DIV/0!</v>
      </c>
      <c r="N1002" s="21" t="e">
        <f t="shared" si="122"/>
        <v>#DIV/0!</v>
      </c>
      <c r="O1002" s="21" t="e">
        <f t="shared" si="123"/>
        <v>#DIV/0!</v>
      </c>
      <c r="P1002" s="21" t="e">
        <f t="shared" si="124"/>
        <v>#DIV/0!</v>
      </c>
      <c r="Q1002" s="21" t="e">
        <f t="shared" si="125"/>
        <v>#DIV/0!</v>
      </c>
      <c r="R1002" s="23" t="e">
        <f t="shared" si="126"/>
        <v>#DIV/0!</v>
      </c>
      <c r="S1002" s="23" t="e">
        <f t="shared" si="127"/>
        <v>#DIV/0!</v>
      </c>
      <c r="T1002" s="11">
        <f t="shared" si="128"/>
        <v>0</v>
      </c>
    </row>
    <row r="1003" spans="1:20">
      <c r="A1003" s="154" t="s">
        <v>3929</v>
      </c>
      <c r="B1003" s="154" t="s">
        <v>3939</v>
      </c>
      <c r="C1003" s="154" t="s">
        <v>4171</v>
      </c>
      <c r="D1003" s="179">
        <v>7819298167</v>
      </c>
      <c r="E1003" s="179">
        <v>25313229199</v>
      </c>
      <c r="F1003" s="179">
        <v>24485945537</v>
      </c>
      <c r="G1003" s="179">
        <v>9749825667</v>
      </c>
      <c r="H1003" s="179">
        <v>24180968980</v>
      </c>
      <c r="I1003" s="179">
        <v>24977611082</v>
      </c>
      <c r="J1003" s="179">
        <v>32044459264</v>
      </c>
      <c r="K1003" s="179">
        <v>20431308981</v>
      </c>
      <c r="L1003" s="179">
        <f>VLOOKUP(A1003,Sheet1!$A$1:$E$2000,5,FALSE)</f>
        <v>31282316736</v>
      </c>
      <c r="M1003" s="21">
        <f t="shared" si="121"/>
        <v>2.0924730664513613</v>
      </c>
      <c r="N1003" s="21">
        <f t="shared" si="122"/>
        <v>-1.3258605386200929E-2</v>
      </c>
      <c r="O1003" s="21">
        <f t="shared" si="123"/>
        <v>0.30868784362762508</v>
      </c>
      <c r="P1003" s="21">
        <f t="shared" si="124"/>
        <v>1.0955563390382823</v>
      </c>
      <c r="Q1003" s="21">
        <f t="shared" si="125"/>
        <v>0.29367506992269421</v>
      </c>
      <c r="R1003" s="23">
        <f t="shared" si="126"/>
        <v>0.43380278867290928</v>
      </c>
      <c r="S1003" s="23">
        <f t="shared" si="127"/>
        <v>0.29864726888431181</v>
      </c>
      <c r="T1003" s="11">
        <f t="shared" si="128"/>
        <v>108735696063</v>
      </c>
    </row>
    <row r="1004" spans="1:20">
      <c r="A1004" s="154" t="s">
        <v>3816</v>
      </c>
      <c r="B1004" s="154" t="s">
        <v>3817</v>
      </c>
      <c r="C1004" s="154" t="s">
        <v>4171</v>
      </c>
      <c r="D1004" s="179">
        <v>95413974309</v>
      </c>
      <c r="E1004" s="179">
        <v>171420912833</v>
      </c>
      <c r="F1004" s="179">
        <v>53705374500</v>
      </c>
      <c r="G1004" s="179">
        <v>21317720497</v>
      </c>
      <c r="H1004" s="179">
        <v>62692220551</v>
      </c>
      <c r="I1004" s="179">
        <v>87679206797</v>
      </c>
      <c r="J1004" s="179">
        <v>85026913571</v>
      </c>
      <c r="K1004" s="179">
        <v>36446895384</v>
      </c>
      <c r="L1004" s="179">
        <f>VLOOKUP(A1004,Sheet1!$A$1:$E$2000,5,FALSE)</f>
        <v>52263508258</v>
      </c>
      <c r="M1004" s="21">
        <f t="shared" si="121"/>
        <v>-0.342945087393907</v>
      </c>
      <c r="N1004" s="21">
        <f t="shared" si="122"/>
        <v>-0.48851510969132467</v>
      </c>
      <c r="O1004" s="21">
        <f t="shared" si="123"/>
        <v>0.58321051407992697</v>
      </c>
      <c r="P1004" s="21">
        <f t="shared" si="124"/>
        <v>0.70969946759218927</v>
      </c>
      <c r="Q1004" s="21">
        <f t="shared" si="125"/>
        <v>-0.16634778926862645</v>
      </c>
      <c r="R1004" s="23">
        <f t="shared" si="126"/>
        <v>0.26156859548744021</v>
      </c>
      <c r="S1004" s="23">
        <f t="shared" si="127"/>
        <v>-0.15436464571272146</v>
      </c>
      <c r="T1004" s="11">
        <f t="shared" si="128"/>
        <v>261416524010</v>
      </c>
    </row>
    <row r="1005" spans="1:20">
      <c r="A1005" s="154" t="s">
        <v>4310</v>
      </c>
      <c r="B1005" s="154" t="s">
        <v>4311</v>
      </c>
      <c r="C1005" s="154" t="s">
        <v>4171</v>
      </c>
      <c r="D1005" s="179"/>
      <c r="E1005" s="179"/>
      <c r="F1005" s="179"/>
      <c r="G1005" s="179">
        <v>2169220443</v>
      </c>
      <c r="H1005" s="179"/>
      <c r="I1005" s="179"/>
      <c r="J1005" s="179"/>
      <c r="K1005" s="179">
        <v>20538211132</v>
      </c>
      <c r="L1005" s="179">
        <f>VLOOKUP(A1005,Sheet1!$A$1:$E$2000,5,FALSE)</f>
        <v>11584348238</v>
      </c>
      <c r="M1005" s="21" t="e">
        <f t="shared" si="121"/>
        <v>#DIV/0!</v>
      </c>
      <c r="N1005" s="21" t="e">
        <f t="shared" si="122"/>
        <v>#DIV/0!</v>
      </c>
      <c r="O1005" s="21" t="e">
        <f t="shared" si="123"/>
        <v>#DIV/0!</v>
      </c>
      <c r="P1005" s="21">
        <f t="shared" si="124"/>
        <v>8.4680147415520182</v>
      </c>
      <c r="Q1005" s="21" t="e">
        <f t="shared" si="125"/>
        <v>#DIV/0!</v>
      </c>
      <c r="R1005" s="23">
        <f t="shared" si="126"/>
        <v>13.808342542436568</v>
      </c>
      <c r="S1005" s="23">
        <f t="shared" si="127"/>
        <v>13.808342542436568</v>
      </c>
      <c r="T1005" s="11">
        <f t="shared" si="128"/>
        <v>32122559370</v>
      </c>
    </row>
    <row r="1006" spans="1:20">
      <c r="A1006" s="154" t="s">
        <v>3670</v>
      </c>
      <c r="B1006" s="154" t="s">
        <v>3671</v>
      </c>
      <c r="C1006" s="154" t="s">
        <v>4171</v>
      </c>
      <c r="D1006" s="179"/>
      <c r="E1006" s="179"/>
      <c r="F1006" s="179"/>
      <c r="G1006" s="179"/>
      <c r="H1006" s="179"/>
      <c r="I1006" s="179"/>
      <c r="J1006" s="179"/>
      <c r="K1006" s="179"/>
      <c r="L1006" s="179">
        <f>VLOOKUP(A1006,Sheet1!$A$1:$E$2000,5,FALSE)</f>
        <v>0</v>
      </c>
      <c r="M1006" s="21" t="e">
        <f t="shared" si="121"/>
        <v>#DIV/0!</v>
      </c>
      <c r="N1006" s="21" t="e">
        <f t="shared" si="122"/>
        <v>#DIV/0!</v>
      </c>
      <c r="O1006" s="21" t="e">
        <f t="shared" si="123"/>
        <v>#DIV/0!</v>
      </c>
      <c r="P1006" s="21" t="e">
        <f t="shared" si="124"/>
        <v>#DIV/0!</v>
      </c>
      <c r="Q1006" s="21" t="e">
        <f t="shared" si="125"/>
        <v>#DIV/0!</v>
      </c>
      <c r="R1006" s="23" t="e">
        <f t="shared" si="126"/>
        <v>#DIV/0!</v>
      </c>
      <c r="S1006" s="23" t="e">
        <f t="shared" si="127"/>
        <v>#DIV/0!</v>
      </c>
      <c r="T1006" s="11">
        <f t="shared" si="128"/>
        <v>0</v>
      </c>
    </row>
    <row r="1007" spans="1:20">
      <c r="A1007" s="154" t="s">
        <v>1162</v>
      </c>
      <c r="B1007" s="154" t="s">
        <v>2748</v>
      </c>
      <c r="C1007" s="154" t="s">
        <v>4171</v>
      </c>
      <c r="D1007" s="179"/>
      <c r="E1007" s="179"/>
      <c r="F1007" s="179"/>
      <c r="G1007" s="179"/>
      <c r="H1007" s="179"/>
      <c r="I1007" s="179"/>
      <c r="J1007" s="179"/>
      <c r="K1007" s="179"/>
      <c r="L1007" s="179">
        <f>VLOOKUP(A1007,Sheet1!$A$1:$E$2000,5,FALSE)</f>
        <v>0</v>
      </c>
      <c r="M1007" s="21" t="e">
        <f t="shared" si="121"/>
        <v>#DIV/0!</v>
      </c>
      <c r="N1007" s="21" t="e">
        <f t="shared" si="122"/>
        <v>#DIV/0!</v>
      </c>
      <c r="O1007" s="21" t="e">
        <f t="shared" si="123"/>
        <v>#DIV/0!</v>
      </c>
      <c r="P1007" s="21" t="e">
        <f t="shared" si="124"/>
        <v>#DIV/0!</v>
      </c>
      <c r="Q1007" s="21" t="e">
        <f t="shared" si="125"/>
        <v>#DIV/0!</v>
      </c>
      <c r="R1007" s="23" t="e">
        <f t="shared" si="126"/>
        <v>#DIV/0!</v>
      </c>
      <c r="S1007" s="23" t="e">
        <f t="shared" si="127"/>
        <v>#DIV/0!</v>
      </c>
      <c r="T1007" s="11">
        <f t="shared" si="128"/>
        <v>0</v>
      </c>
    </row>
    <row r="1008" spans="1:20">
      <c r="A1008" s="154" t="s">
        <v>1163</v>
      </c>
      <c r="B1008" s="154" t="s">
        <v>2749</v>
      </c>
      <c r="C1008" s="154" t="s">
        <v>4171</v>
      </c>
      <c r="D1008" s="179">
        <v>-4030471644</v>
      </c>
      <c r="E1008" s="179">
        <v>-6255521428</v>
      </c>
      <c r="F1008" s="179">
        <v>-3910449690</v>
      </c>
      <c r="G1008" s="179">
        <v>-5348200685</v>
      </c>
      <c r="H1008" s="179">
        <v>-3568359492</v>
      </c>
      <c r="I1008" s="179">
        <v>-5458635308</v>
      </c>
      <c r="J1008" s="179">
        <v>-1752591306</v>
      </c>
      <c r="K1008" s="179">
        <v>-3931082161</v>
      </c>
      <c r="L1008" s="179">
        <f>VLOOKUP(A1008,Sheet1!$A$1:$E$2000,5,FALSE)</f>
        <v>-3709741347</v>
      </c>
      <c r="M1008" s="21">
        <f t="shared" si="121"/>
        <v>0.11465460938992776</v>
      </c>
      <c r="N1008" s="21">
        <f t="shared" si="122"/>
        <v>0.12738923991741141</v>
      </c>
      <c r="O1008" s="21">
        <f t="shared" si="123"/>
        <v>0.55181847487213165</v>
      </c>
      <c r="P1008" s="21">
        <f t="shared" si="124"/>
        <v>0.26497108232579347</v>
      </c>
      <c r="Q1008" s="21">
        <f t="shared" si="125"/>
        <v>-3.9620967370851433E-2</v>
      </c>
      <c r="R1008" s="23">
        <f t="shared" si="126"/>
        <v>0.26768475962847715</v>
      </c>
      <c r="S1008" s="23">
        <f t="shared" si="127"/>
        <v>-0.22169392035051816</v>
      </c>
      <c r="T1008" s="11">
        <f t="shared" si="128"/>
        <v>-14852050122</v>
      </c>
    </row>
    <row r="1009" spans="1:20">
      <c r="A1009" s="154" t="s">
        <v>3520</v>
      </c>
      <c r="B1009" s="154" t="s">
        <v>3521</v>
      </c>
      <c r="C1009" s="154" t="s">
        <v>4171</v>
      </c>
      <c r="D1009" s="179"/>
      <c r="E1009" s="179"/>
      <c r="F1009" s="179"/>
      <c r="G1009" s="179"/>
      <c r="H1009" s="179"/>
      <c r="I1009" s="179"/>
      <c r="J1009" s="179"/>
      <c r="K1009" s="179"/>
      <c r="L1009" s="179">
        <f>VLOOKUP(A1009,Sheet1!$A$1:$E$2000,5,FALSE)</f>
        <v>0</v>
      </c>
      <c r="M1009" s="21" t="e">
        <f t="shared" si="121"/>
        <v>#DIV/0!</v>
      </c>
      <c r="N1009" s="21" t="e">
        <f t="shared" si="122"/>
        <v>#DIV/0!</v>
      </c>
      <c r="O1009" s="21" t="e">
        <f t="shared" si="123"/>
        <v>#DIV/0!</v>
      </c>
      <c r="P1009" s="21" t="e">
        <f t="shared" si="124"/>
        <v>#DIV/0!</v>
      </c>
      <c r="Q1009" s="21" t="e">
        <f t="shared" si="125"/>
        <v>#DIV/0!</v>
      </c>
      <c r="R1009" s="23" t="e">
        <f t="shared" si="126"/>
        <v>#DIV/0!</v>
      </c>
      <c r="S1009" s="23" t="e">
        <f t="shared" si="127"/>
        <v>#DIV/0!</v>
      </c>
      <c r="T1009" s="11">
        <f t="shared" si="128"/>
        <v>0</v>
      </c>
    </row>
    <row r="1010" spans="1:20">
      <c r="A1010" s="154" t="s">
        <v>1164</v>
      </c>
      <c r="B1010" s="154" t="s">
        <v>2751</v>
      </c>
      <c r="C1010" s="154" t="s">
        <v>4171</v>
      </c>
      <c r="D1010" s="179"/>
      <c r="E1010" s="179"/>
      <c r="F1010" s="179"/>
      <c r="G1010" s="179"/>
      <c r="H1010" s="179"/>
      <c r="I1010" s="179"/>
      <c r="J1010" s="179"/>
      <c r="K1010" s="179"/>
      <c r="L1010" s="179">
        <f>VLOOKUP(A1010,Sheet1!$A$1:$E$2000,5,FALSE)</f>
        <v>0</v>
      </c>
      <c r="M1010" s="21" t="e">
        <f t="shared" si="121"/>
        <v>#DIV/0!</v>
      </c>
      <c r="N1010" s="21" t="e">
        <f t="shared" si="122"/>
        <v>#DIV/0!</v>
      </c>
      <c r="O1010" s="21" t="e">
        <f t="shared" si="123"/>
        <v>#DIV/0!</v>
      </c>
      <c r="P1010" s="21" t="e">
        <f t="shared" si="124"/>
        <v>#DIV/0!</v>
      </c>
      <c r="Q1010" s="21" t="e">
        <f t="shared" si="125"/>
        <v>#DIV/0!</v>
      </c>
      <c r="R1010" s="23" t="e">
        <f t="shared" si="126"/>
        <v>#DIV/0!</v>
      </c>
      <c r="S1010" s="23" t="e">
        <f t="shared" si="127"/>
        <v>#DIV/0!</v>
      </c>
      <c r="T1010" s="11">
        <f t="shared" si="128"/>
        <v>0</v>
      </c>
    </row>
    <row r="1011" spans="1:20">
      <c r="A1011" s="154" t="s">
        <v>1165</v>
      </c>
      <c r="B1011" s="154" t="s">
        <v>3712</v>
      </c>
      <c r="C1011" s="154" t="s">
        <v>4171</v>
      </c>
      <c r="D1011" s="179">
        <v>2974961153</v>
      </c>
      <c r="E1011" s="179">
        <v>4561281158</v>
      </c>
      <c r="F1011" s="179">
        <v>2511402992</v>
      </c>
      <c r="G1011" s="179">
        <v>2395122038</v>
      </c>
      <c r="H1011" s="179">
        <v>3183878772</v>
      </c>
      <c r="I1011" s="179">
        <v>4868491533</v>
      </c>
      <c r="J1011" s="179">
        <v>2682819373</v>
      </c>
      <c r="K1011" s="179">
        <v>3019794564</v>
      </c>
      <c r="L1011" s="179">
        <f>VLOOKUP(A1011,Sheet1!$A$1:$E$2000,5,FALSE)</f>
        <v>3677910357</v>
      </c>
      <c r="M1011" s="21">
        <f t="shared" si="121"/>
        <v>7.0225326737232863E-2</v>
      </c>
      <c r="N1011" s="21">
        <f t="shared" si="122"/>
        <v>6.7351773407167817E-2</v>
      </c>
      <c r="O1011" s="21">
        <f t="shared" si="123"/>
        <v>6.8255226877582689E-2</v>
      </c>
      <c r="P1011" s="21">
        <f t="shared" si="124"/>
        <v>0.26081031199630256</v>
      </c>
      <c r="Q1011" s="21">
        <f t="shared" si="125"/>
        <v>0.15516658151204257</v>
      </c>
      <c r="R1011" s="23">
        <f t="shared" si="126"/>
        <v>0.15946305321386725</v>
      </c>
      <c r="S1011" s="23">
        <f t="shared" si="127"/>
        <v>0.12625439789642057</v>
      </c>
      <c r="T1011" s="11">
        <f t="shared" si="128"/>
        <v>14249015827</v>
      </c>
    </row>
    <row r="1012" spans="1:20">
      <c r="A1012" s="154" t="s">
        <v>113</v>
      </c>
      <c r="B1012" s="154" t="s">
        <v>1788</v>
      </c>
      <c r="C1012" s="154" t="s">
        <v>4171</v>
      </c>
      <c r="D1012" s="179">
        <v>1239670715</v>
      </c>
      <c r="E1012" s="179">
        <v>-484482765</v>
      </c>
      <c r="F1012" s="179">
        <v>-8712628859</v>
      </c>
      <c r="G1012" s="179">
        <v>-21924039340</v>
      </c>
      <c r="H1012" s="179">
        <v>-7706375076</v>
      </c>
      <c r="I1012" s="179">
        <v>-6601554935</v>
      </c>
      <c r="J1012" s="179">
        <v>-6484667312</v>
      </c>
      <c r="K1012" s="179">
        <v>-3177925037</v>
      </c>
      <c r="L1012" s="179">
        <f>VLOOKUP(A1012,Sheet1!$A$1:$E$2000,5,FALSE)</f>
        <v>-5718417841</v>
      </c>
      <c r="M1012" s="21">
        <f t="shared" si="121"/>
        <v>-7.2164694081686038</v>
      </c>
      <c r="N1012" s="21">
        <f t="shared" si="122"/>
        <v>-12.625985095672082</v>
      </c>
      <c r="O1012" s="21">
        <f t="shared" si="123"/>
        <v>0.25571633809450667</v>
      </c>
      <c r="P1012" s="21">
        <f t="shared" si="124"/>
        <v>0.8550483791916057</v>
      </c>
      <c r="Q1012" s="21">
        <f t="shared" si="125"/>
        <v>0.25796268873430578</v>
      </c>
      <c r="R1012" s="23">
        <f t="shared" si="126"/>
        <v>0.59885786634915983</v>
      </c>
      <c r="S1012" s="23">
        <f t="shared" si="127"/>
        <v>-0.43384069584156282</v>
      </c>
      <c r="T1012" s="11">
        <f t="shared" si="128"/>
        <v>-21982565125</v>
      </c>
    </row>
    <row r="1013" spans="1:20">
      <c r="A1013" s="154" t="s">
        <v>878</v>
      </c>
      <c r="B1013" s="154" t="s">
        <v>2753</v>
      </c>
      <c r="C1013" s="154" t="s">
        <v>4171</v>
      </c>
      <c r="D1013" s="179"/>
      <c r="E1013" s="179"/>
      <c r="F1013" s="179"/>
      <c r="G1013" s="179"/>
      <c r="H1013" s="179"/>
      <c r="I1013" s="179"/>
      <c r="J1013" s="179"/>
      <c r="K1013" s="179"/>
      <c r="L1013" s="179">
        <f>VLOOKUP(A1013,Sheet1!$A$1:$E$2000,5,FALSE)</f>
        <v>0</v>
      </c>
      <c r="M1013" s="21" t="e">
        <f t="shared" si="121"/>
        <v>#DIV/0!</v>
      </c>
      <c r="N1013" s="21" t="e">
        <f t="shared" si="122"/>
        <v>#DIV/0!</v>
      </c>
      <c r="O1013" s="21" t="e">
        <f t="shared" si="123"/>
        <v>#DIV/0!</v>
      </c>
      <c r="P1013" s="21" t="e">
        <f t="shared" si="124"/>
        <v>#DIV/0!</v>
      </c>
      <c r="Q1013" s="21" t="e">
        <f t="shared" si="125"/>
        <v>#DIV/0!</v>
      </c>
      <c r="R1013" s="23" t="e">
        <f t="shared" si="126"/>
        <v>#DIV/0!</v>
      </c>
      <c r="S1013" s="23" t="e">
        <f t="shared" si="127"/>
        <v>#DIV/0!</v>
      </c>
      <c r="T1013" s="11">
        <f t="shared" si="128"/>
        <v>0</v>
      </c>
    </row>
    <row r="1014" spans="1:20">
      <c r="A1014" s="154" t="s">
        <v>3889</v>
      </c>
      <c r="B1014" s="154" t="s">
        <v>3890</v>
      </c>
      <c r="C1014" s="154" t="s">
        <v>4171</v>
      </c>
      <c r="D1014" s="179">
        <v>1081825049</v>
      </c>
      <c r="E1014" s="179">
        <v>4413701169</v>
      </c>
      <c r="F1014" s="179">
        <v>746041248</v>
      </c>
      <c r="G1014" s="179">
        <v>-1872814638</v>
      </c>
      <c r="H1014" s="179">
        <v>1395274223</v>
      </c>
      <c r="I1014" s="179">
        <v>860984173</v>
      </c>
      <c r="J1014" s="179">
        <v>-7362102050</v>
      </c>
      <c r="K1014" s="179">
        <v>9440765656</v>
      </c>
      <c r="L1014" s="179">
        <f>VLOOKUP(A1014,Sheet1!$A$1:$E$2000,5,FALSE)</f>
        <v>1587035814</v>
      </c>
      <c r="M1014" s="21">
        <f t="shared" si="121"/>
        <v>0.28974109472667609</v>
      </c>
      <c r="N1014" s="21">
        <f t="shared" si="122"/>
        <v>-0.80492921019501851</v>
      </c>
      <c r="O1014" s="21">
        <f t="shared" si="123"/>
        <v>-10.868223867965005</v>
      </c>
      <c r="P1014" s="21">
        <f t="shared" si="124"/>
        <v>6.0409503772791417</v>
      </c>
      <c r="Q1014" s="21">
        <f t="shared" si="125"/>
        <v>0.13743648942907477</v>
      </c>
      <c r="R1014" s="23">
        <f t="shared" si="126"/>
        <v>12.652469450625503</v>
      </c>
      <c r="S1014" s="23">
        <f t="shared" si="127"/>
        <v>-3.3214801269481842E-2</v>
      </c>
      <c r="T1014" s="11">
        <f t="shared" si="128"/>
        <v>4526683593</v>
      </c>
    </row>
    <row r="1015" spans="1:20">
      <c r="A1015" s="154" t="s">
        <v>1166</v>
      </c>
      <c r="B1015" s="154" t="s">
        <v>2755</v>
      </c>
      <c r="C1015" s="154" t="s">
        <v>4171</v>
      </c>
      <c r="D1015" s="179">
        <v>1231762090</v>
      </c>
      <c r="E1015" s="179">
        <v>2811813541</v>
      </c>
      <c r="F1015" s="179">
        <v>16971334935</v>
      </c>
      <c r="G1015" s="179">
        <v>48430326991</v>
      </c>
      <c r="H1015" s="179">
        <v>22262973737</v>
      </c>
      <c r="I1015" s="179">
        <v>28474772477</v>
      </c>
      <c r="J1015" s="179">
        <v>22186286383</v>
      </c>
      <c r="K1015" s="179">
        <v>41309655651</v>
      </c>
      <c r="L1015" s="179">
        <f>VLOOKUP(A1015,Sheet1!$A$1:$E$2000,5,FALSE)</f>
        <v>20993281906</v>
      </c>
      <c r="M1015" s="21">
        <f t="shared" si="121"/>
        <v>17.074085830162218</v>
      </c>
      <c r="N1015" s="21">
        <f t="shared" si="122"/>
        <v>9.1268352477145989</v>
      </c>
      <c r="O1015" s="21">
        <f t="shared" si="123"/>
        <v>0.30727997932827317</v>
      </c>
      <c r="P1015" s="21">
        <f t="shared" si="124"/>
        <v>-0.14702918155649172</v>
      </c>
      <c r="Q1015" s="21">
        <f t="shared" si="125"/>
        <v>-5.7031546908301506E-2</v>
      </c>
      <c r="R1015" s="23">
        <f t="shared" si="126"/>
        <v>-3.6222265671723125E-2</v>
      </c>
      <c r="S1015" s="23">
        <f t="shared" si="127"/>
        <v>0.24854586371196596</v>
      </c>
      <c r="T1015" s="11">
        <f t="shared" si="128"/>
        <v>112963996417</v>
      </c>
    </row>
    <row r="1016" spans="1:20">
      <c r="A1016" s="154" t="s">
        <v>1167</v>
      </c>
      <c r="B1016" s="154" t="s">
        <v>2756</v>
      </c>
      <c r="C1016" s="154" t="s">
        <v>4171</v>
      </c>
      <c r="D1016" s="179"/>
      <c r="E1016" s="179"/>
      <c r="F1016" s="179"/>
      <c r="G1016" s="179"/>
      <c r="H1016" s="179"/>
      <c r="I1016" s="179"/>
      <c r="J1016" s="179"/>
      <c r="K1016" s="179"/>
      <c r="L1016" s="179">
        <f>VLOOKUP(A1016,Sheet1!$A$1:$E$2000,5,FALSE)</f>
        <v>0</v>
      </c>
      <c r="M1016" s="21" t="e">
        <f t="shared" si="121"/>
        <v>#DIV/0!</v>
      </c>
      <c r="N1016" s="21" t="e">
        <f t="shared" si="122"/>
        <v>#DIV/0!</v>
      </c>
      <c r="O1016" s="21" t="e">
        <f t="shared" si="123"/>
        <v>#DIV/0!</v>
      </c>
      <c r="P1016" s="21" t="e">
        <f t="shared" si="124"/>
        <v>#DIV/0!</v>
      </c>
      <c r="Q1016" s="21" t="e">
        <f t="shared" si="125"/>
        <v>#DIV/0!</v>
      </c>
      <c r="R1016" s="23" t="e">
        <f t="shared" si="126"/>
        <v>#DIV/0!</v>
      </c>
      <c r="S1016" s="23" t="e">
        <f t="shared" si="127"/>
        <v>#DIV/0!</v>
      </c>
      <c r="T1016" s="11">
        <f t="shared" si="128"/>
        <v>0</v>
      </c>
    </row>
    <row r="1017" spans="1:20">
      <c r="A1017" s="154" t="s">
        <v>1169</v>
      </c>
      <c r="B1017" s="154" t="s">
        <v>2759</v>
      </c>
      <c r="C1017" s="154" t="s">
        <v>4171</v>
      </c>
      <c r="D1017" s="179">
        <v>923585026</v>
      </c>
      <c r="E1017" s="179">
        <v>8944031243</v>
      </c>
      <c r="F1017" s="179">
        <v>4726494683</v>
      </c>
      <c r="G1017" s="179">
        <v>25828506791</v>
      </c>
      <c r="H1017" s="179">
        <v>3264309335</v>
      </c>
      <c r="I1017" s="179">
        <v>11073385850</v>
      </c>
      <c r="J1017" s="179">
        <v>12932623441</v>
      </c>
      <c r="K1017" s="179">
        <v>18331072660</v>
      </c>
      <c r="L1017" s="179">
        <f>VLOOKUP(A1017,Sheet1!$A$1:$E$2000,5,FALSE)</f>
        <v>4773646665</v>
      </c>
      <c r="M1017" s="21">
        <f t="shared" si="121"/>
        <v>2.5343896264078234</v>
      </c>
      <c r="N1017" s="21">
        <f t="shared" si="122"/>
        <v>0.23807548846237858</v>
      </c>
      <c r="O1017" s="21">
        <f t="shared" si="123"/>
        <v>1.7361976069740137</v>
      </c>
      <c r="P1017" s="21">
        <f t="shared" si="124"/>
        <v>-0.2902774903585405</v>
      </c>
      <c r="Q1017" s="21">
        <f t="shared" si="125"/>
        <v>0.46237570496669855</v>
      </c>
      <c r="R1017" s="23">
        <f t="shared" si="126"/>
        <v>6.5584776979243975E-2</v>
      </c>
      <c r="S1017" s="23">
        <f t="shared" si="127"/>
        <v>0.10166152492743907</v>
      </c>
      <c r="T1017" s="11">
        <f t="shared" si="128"/>
        <v>47110728616</v>
      </c>
    </row>
    <row r="1018" spans="1:20">
      <c r="A1018" s="154" t="s">
        <v>1170</v>
      </c>
      <c r="B1018" s="154" t="s">
        <v>2760</v>
      </c>
      <c r="C1018" s="154" t="s">
        <v>4171</v>
      </c>
      <c r="D1018" s="179"/>
      <c r="E1018" s="179"/>
      <c r="F1018" s="179"/>
      <c r="G1018" s="179"/>
      <c r="H1018" s="179"/>
      <c r="I1018" s="179"/>
      <c r="J1018" s="179"/>
      <c r="K1018" s="179"/>
      <c r="L1018" s="179">
        <f>VLOOKUP(A1018,Sheet1!$A$1:$E$2000,5,FALSE)</f>
        <v>0</v>
      </c>
      <c r="M1018" s="21" t="e">
        <f t="shared" si="121"/>
        <v>#DIV/0!</v>
      </c>
      <c r="N1018" s="21" t="e">
        <f t="shared" si="122"/>
        <v>#DIV/0!</v>
      </c>
      <c r="O1018" s="21" t="e">
        <f t="shared" si="123"/>
        <v>#DIV/0!</v>
      </c>
      <c r="P1018" s="21" t="e">
        <f t="shared" si="124"/>
        <v>#DIV/0!</v>
      </c>
      <c r="Q1018" s="21" t="e">
        <f t="shared" si="125"/>
        <v>#DIV/0!</v>
      </c>
      <c r="R1018" s="23" t="e">
        <f t="shared" si="126"/>
        <v>#DIV/0!</v>
      </c>
      <c r="S1018" s="23" t="e">
        <f t="shared" si="127"/>
        <v>#DIV/0!</v>
      </c>
      <c r="T1018" s="11">
        <f t="shared" si="128"/>
        <v>0</v>
      </c>
    </row>
    <row r="1019" spans="1:20">
      <c r="A1019" s="154" t="s">
        <v>4312</v>
      </c>
      <c r="B1019" s="154" t="s">
        <v>4313</v>
      </c>
      <c r="C1019" s="154" t="s">
        <v>4171</v>
      </c>
      <c r="D1019" s="179"/>
      <c r="E1019" s="179"/>
      <c r="F1019" s="179"/>
      <c r="G1019" s="179">
        <v>10010418154</v>
      </c>
      <c r="H1019" s="179"/>
      <c r="I1019" s="179"/>
      <c r="J1019" s="179"/>
      <c r="K1019" s="179">
        <v>17971272349</v>
      </c>
      <c r="L1019" s="179">
        <f>VLOOKUP(A1019,Sheet1!$A$1:$E$2000,5,FALSE)</f>
        <v>23713786212</v>
      </c>
      <c r="M1019" s="21" t="e">
        <f t="shared" si="121"/>
        <v>#DIV/0!</v>
      </c>
      <c r="N1019" s="21" t="e">
        <f t="shared" si="122"/>
        <v>#DIV/0!</v>
      </c>
      <c r="O1019" s="21" t="e">
        <f t="shared" si="123"/>
        <v>#DIV/0!</v>
      </c>
      <c r="P1019" s="21">
        <f t="shared" si="124"/>
        <v>0.79525690860565823</v>
      </c>
      <c r="Q1019" s="21" t="e">
        <f t="shared" si="125"/>
        <v>#DIV/0!</v>
      </c>
      <c r="R1019" s="23">
        <f t="shared" si="126"/>
        <v>3.1641675622055137</v>
      </c>
      <c r="S1019" s="23">
        <f t="shared" si="127"/>
        <v>3.1641675622055141</v>
      </c>
      <c r="T1019" s="11">
        <f t="shared" si="128"/>
        <v>41685058561</v>
      </c>
    </row>
    <row r="1020" spans="1:20">
      <c r="A1020" s="154" t="s">
        <v>1171</v>
      </c>
      <c r="B1020" s="154" t="s">
        <v>2761</v>
      </c>
      <c r="C1020" s="154" t="s">
        <v>4171</v>
      </c>
      <c r="D1020" s="179"/>
      <c r="E1020" s="179"/>
      <c r="F1020" s="179"/>
      <c r="G1020" s="179"/>
      <c r="H1020" s="179"/>
      <c r="I1020" s="179"/>
      <c r="J1020" s="179"/>
      <c r="K1020" s="179"/>
      <c r="L1020" s="179">
        <f>VLOOKUP(A1020,Sheet1!$A$1:$E$2000,5,FALSE)</f>
        <v>0</v>
      </c>
      <c r="M1020" s="21" t="e">
        <f t="shared" si="121"/>
        <v>#DIV/0!</v>
      </c>
      <c r="N1020" s="21" t="e">
        <f t="shared" si="122"/>
        <v>#DIV/0!</v>
      </c>
      <c r="O1020" s="21" t="e">
        <f t="shared" si="123"/>
        <v>#DIV/0!</v>
      </c>
      <c r="P1020" s="21" t="e">
        <f t="shared" si="124"/>
        <v>#DIV/0!</v>
      </c>
      <c r="Q1020" s="21" t="e">
        <f t="shared" si="125"/>
        <v>#DIV/0!</v>
      </c>
      <c r="R1020" s="23" t="e">
        <f t="shared" si="126"/>
        <v>#DIV/0!</v>
      </c>
      <c r="S1020" s="23" t="e">
        <f t="shared" si="127"/>
        <v>#DIV/0!</v>
      </c>
      <c r="T1020" s="11">
        <f t="shared" si="128"/>
        <v>0</v>
      </c>
    </row>
    <row r="1021" spans="1:20">
      <c r="A1021" s="154" t="s">
        <v>1172</v>
      </c>
      <c r="B1021" s="154" t="s">
        <v>2762</v>
      </c>
      <c r="C1021" s="154" t="s">
        <v>4171</v>
      </c>
      <c r="D1021" s="179"/>
      <c r="E1021" s="179"/>
      <c r="F1021" s="179"/>
      <c r="G1021" s="179"/>
      <c r="H1021" s="179"/>
      <c r="I1021" s="179"/>
      <c r="J1021" s="179"/>
      <c r="K1021" s="179"/>
      <c r="L1021" s="179">
        <f>VLOOKUP(A1021,Sheet1!$A$1:$E$2000,5,FALSE)</f>
        <v>0</v>
      </c>
      <c r="M1021" s="21" t="e">
        <f t="shared" si="121"/>
        <v>#DIV/0!</v>
      </c>
      <c r="N1021" s="21" t="e">
        <f t="shared" si="122"/>
        <v>#DIV/0!</v>
      </c>
      <c r="O1021" s="21" t="e">
        <f t="shared" si="123"/>
        <v>#DIV/0!</v>
      </c>
      <c r="P1021" s="21" t="e">
        <f t="shared" si="124"/>
        <v>#DIV/0!</v>
      </c>
      <c r="Q1021" s="21" t="e">
        <f t="shared" si="125"/>
        <v>#DIV/0!</v>
      </c>
      <c r="R1021" s="23" t="e">
        <f t="shared" si="126"/>
        <v>#DIV/0!</v>
      </c>
      <c r="S1021" s="23" t="e">
        <f t="shared" si="127"/>
        <v>#DIV/0!</v>
      </c>
      <c r="T1021" s="11">
        <f t="shared" si="128"/>
        <v>0</v>
      </c>
    </row>
    <row r="1022" spans="1:20">
      <c r="A1022" s="154" t="s">
        <v>823</v>
      </c>
      <c r="B1022" s="154" t="s">
        <v>2764</v>
      </c>
      <c r="C1022" s="154" t="s">
        <v>4171</v>
      </c>
      <c r="D1022" s="179">
        <v>11781428014</v>
      </c>
      <c r="E1022" s="179">
        <v>-3988529484</v>
      </c>
      <c r="F1022" s="179">
        <v>-1060542676</v>
      </c>
      <c r="G1022" s="179">
        <v>2759140030</v>
      </c>
      <c r="H1022" s="179">
        <v>-1145444440</v>
      </c>
      <c r="I1022" s="179">
        <v>44178003964</v>
      </c>
      <c r="J1022" s="179">
        <v>-5788617346</v>
      </c>
      <c r="K1022" s="179">
        <v>7643439649</v>
      </c>
      <c r="L1022" s="179">
        <f>VLOOKUP(A1022,Sheet1!$A$1:$E$2000,5,FALSE)</f>
        <v>14563495398</v>
      </c>
      <c r="M1022" s="21">
        <f t="shared" si="121"/>
        <v>-1.0972245842048056</v>
      </c>
      <c r="N1022" s="21">
        <f t="shared" si="122"/>
        <v>12.076263605727428</v>
      </c>
      <c r="O1022" s="21">
        <f t="shared" si="123"/>
        <v>-4.4581654062547127</v>
      </c>
      <c r="P1022" s="21">
        <f t="shared" si="124"/>
        <v>1.7702253477145922</v>
      </c>
      <c r="Q1022" s="21">
        <f t="shared" si="125"/>
        <v>13.714274817205451</v>
      </c>
      <c r="R1022" s="23">
        <f t="shared" si="126"/>
        <v>28.681336363709367</v>
      </c>
      <c r="S1022" s="23">
        <f t="shared" si="127"/>
        <v>-18.638916849514406</v>
      </c>
      <c r="T1022" s="11">
        <f t="shared" si="128"/>
        <v>60596321665</v>
      </c>
    </row>
    <row r="1023" spans="1:20">
      <c r="A1023" s="154" t="s">
        <v>948</v>
      </c>
      <c r="B1023" s="154" t="s">
        <v>2765</v>
      </c>
      <c r="C1023" s="154" t="s">
        <v>4171</v>
      </c>
      <c r="D1023" s="179">
        <v>-2069661566</v>
      </c>
      <c r="E1023" s="179">
        <v>-3692692360</v>
      </c>
      <c r="F1023" s="179">
        <v>-2378649758</v>
      </c>
      <c r="G1023" s="179">
        <v>-6502051413</v>
      </c>
      <c r="H1023" s="179">
        <v>-1655517407</v>
      </c>
      <c r="I1023" s="179">
        <v>-2357883705</v>
      </c>
      <c r="J1023" s="179">
        <v>-26907161377</v>
      </c>
      <c r="K1023" s="179">
        <v>-486057944</v>
      </c>
      <c r="L1023" s="179">
        <f>VLOOKUP(A1023,Sheet1!$A$1:$E$2000,5,FALSE)</f>
        <v>-842511036</v>
      </c>
      <c r="M1023" s="21">
        <f t="shared" si="121"/>
        <v>0.20010235770112378</v>
      </c>
      <c r="N1023" s="21">
        <f t="shared" si="122"/>
        <v>0.36147301883550353</v>
      </c>
      <c r="O1023" s="21">
        <f t="shared" si="123"/>
        <v>-10.311947581397563</v>
      </c>
      <c r="P1023" s="21">
        <f t="shared" si="124"/>
        <v>0.92524544745552295</v>
      </c>
      <c r="Q1023" s="21">
        <f t="shared" si="125"/>
        <v>0.49108898980003296</v>
      </c>
      <c r="R1023" s="23">
        <f t="shared" si="126"/>
        <v>-1.6798732531951464</v>
      </c>
      <c r="S1023" s="23">
        <f t="shared" si="127"/>
        <v>1.1501022949195718</v>
      </c>
      <c r="T1023" s="11">
        <f t="shared" si="128"/>
        <v>-30593614062</v>
      </c>
    </row>
    <row r="1024" spans="1:20">
      <c r="A1024" s="154" t="s">
        <v>847</v>
      </c>
      <c r="B1024" s="154" t="s">
        <v>3871</v>
      </c>
      <c r="C1024" s="154" t="s">
        <v>4171</v>
      </c>
      <c r="D1024" s="179"/>
      <c r="E1024" s="179"/>
      <c r="F1024" s="179"/>
      <c r="G1024" s="179"/>
      <c r="H1024" s="179"/>
      <c r="I1024" s="179"/>
      <c r="J1024" s="179"/>
      <c r="K1024" s="179"/>
      <c r="L1024" s="179">
        <f>VLOOKUP(A1024,Sheet1!$A$1:$E$2000,5,FALSE)</f>
        <v>0</v>
      </c>
      <c r="M1024" s="21" t="e">
        <f t="shared" si="121"/>
        <v>#DIV/0!</v>
      </c>
      <c r="N1024" s="21" t="e">
        <f t="shared" si="122"/>
        <v>#DIV/0!</v>
      </c>
      <c r="O1024" s="21" t="e">
        <f t="shared" si="123"/>
        <v>#DIV/0!</v>
      </c>
      <c r="P1024" s="21" t="e">
        <f t="shared" si="124"/>
        <v>#DIV/0!</v>
      </c>
      <c r="Q1024" s="21" t="e">
        <f t="shared" si="125"/>
        <v>#DIV/0!</v>
      </c>
      <c r="R1024" s="23" t="e">
        <f t="shared" si="126"/>
        <v>#DIV/0!</v>
      </c>
      <c r="S1024" s="23" t="e">
        <f t="shared" si="127"/>
        <v>#DIV/0!</v>
      </c>
      <c r="T1024" s="11">
        <f t="shared" si="128"/>
        <v>0</v>
      </c>
    </row>
    <row r="1025" spans="1:20">
      <c r="A1025" s="154" t="s">
        <v>1174</v>
      </c>
      <c r="B1025" s="154" t="s">
        <v>2767</v>
      </c>
      <c r="C1025" s="154" t="s">
        <v>4171</v>
      </c>
      <c r="D1025" s="179">
        <v>1715266506</v>
      </c>
      <c r="E1025" s="179">
        <v>19187869996</v>
      </c>
      <c r="F1025" s="179">
        <v>13526673090</v>
      </c>
      <c r="G1025" s="179">
        <v>19356971212</v>
      </c>
      <c r="H1025" s="179">
        <v>3136087364</v>
      </c>
      <c r="I1025" s="179">
        <v>20016576927</v>
      </c>
      <c r="J1025" s="179">
        <v>4079671646</v>
      </c>
      <c r="K1025" s="179">
        <v>22875586059</v>
      </c>
      <c r="L1025" s="179">
        <f>VLOOKUP(A1025,Sheet1!$A$1:$E$2000,5,FALSE)</f>
        <v>4277367206</v>
      </c>
      <c r="M1025" s="21">
        <f t="shared" si="121"/>
        <v>0.82833825124548899</v>
      </c>
      <c r="N1025" s="21">
        <f t="shared" si="122"/>
        <v>4.3189104948738781E-2</v>
      </c>
      <c r="O1025" s="21">
        <f t="shared" si="123"/>
        <v>-0.69839800083466053</v>
      </c>
      <c r="P1025" s="21">
        <f t="shared" si="124"/>
        <v>0.18177507258050263</v>
      </c>
      <c r="Q1025" s="21">
        <f t="shared" si="125"/>
        <v>0.36391838285535721</v>
      </c>
      <c r="R1025" s="23">
        <f t="shared" si="126"/>
        <v>-0.13290234362069608</v>
      </c>
      <c r="S1025" s="23">
        <f t="shared" si="127"/>
        <v>-7.1700267804326812E-2</v>
      </c>
      <c r="T1025" s="11">
        <f t="shared" si="128"/>
        <v>51249201838</v>
      </c>
    </row>
    <row r="1026" spans="1:20">
      <c r="A1026" s="154" t="s">
        <v>1175</v>
      </c>
      <c r="B1026" s="154" t="s">
        <v>2768</v>
      </c>
      <c r="C1026" s="154" t="s">
        <v>4171</v>
      </c>
      <c r="D1026" s="179"/>
      <c r="E1026" s="179"/>
      <c r="F1026" s="179"/>
      <c r="G1026" s="179"/>
      <c r="H1026" s="179"/>
      <c r="I1026" s="179"/>
      <c r="J1026" s="179"/>
      <c r="K1026" s="179"/>
      <c r="L1026" s="179">
        <f>VLOOKUP(A1026,Sheet1!$A$1:$E$2000,5,FALSE)</f>
        <v>0</v>
      </c>
      <c r="M1026" s="21" t="e">
        <f t="shared" si="121"/>
        <v>#DIV/0!</v>
      </c>
      <c r="N1026" s="21" t="e">
        <f t="shared" si="122"/>
        <v>#DIV/0!</v>
      </c>
      <c r="O1026" s="21" t="e">
        <f t="shared" si="123"/>
        <v>#DIV/0!</v>
      </c>
      <c r="P1026" s="21" t="e">
        <f t="shared" si="124"/>
        <v>#DIV/0!</v>
      </c>
      <c r="Q1026" s="21" t="e">
        <f t="shared" si="125"/>
        <v>#DIV/0!</v>
      </c>
      <c r="R1026" s="23" t="e">
        <f t="shared" si="126"/>
        <v>#DIV/0!</v>
      </c>
      <c r="S1026" s="23" t="e">
        <f t="shared" si="127"/>
        <v>#DIV/0!</v>
      </c>
      <c r="T1026" s="11">
        <f t="shared" si="128"/>
        <v>0</v>
      </c>
    </row>
    <row r="1027" spans="1:20">
      <c r="A1027" s="154" t="s">
        <v>127</v>
      </c>
      <c r="B1027" s="154" t="s">
        <v>1801</v>
      </c>
      <c r="C1027" s="154" t="s">
        <v>4171</v>
      </c>
      <c r="D1027" s="179">
        <v>57750565203</v>
      </c>
      <c r="E1027" s="179">
        <v>771233759701</v>
      </c>
      <c r="F1027" s="179">
        <v>7858184552</v>
      </c>
      <c r="G1027" s="179">
        <v>122943591167</v>
      </c>
      <c r="H1027" s="179">
        <v>5421750434</v>
      </c>
      <c r="I1027" s="179">
        <v>50851777544</v>
      </c>
      <c r="J1027" s="179">
        <v>181908459898</v>
      </c>
      <c r="K1027" s="179">
        <v>10819328870</v>
      </c>
      <c r="L1027" s="179">
        <f>VLOOKUP(A1027,Sheet1!$A$1:$E$2000,5,FALSE)</f>
        <v>21962618082</v>
      </c>
      <c r="M1027" s="21">
        <f t="shared" si="121"/>
        <v>-0.90611779443297369</v>
      </c>
      <c r="N1027" s="21">
        <f t="shared" si="122"/>
        <v>-0.93406437814170018</v>
      </c>
      <c r="O1027" s="21">
        <f t="shared" si="123"/>
        <v>22.148916736971032</v>
      </c>
      <c r="P1027" s="21">
        <f t="shared" si="124"/>
        <v>-0.91199761803522073</v>
      </c>
      <c r="Q1027" s="21">
        <f t="shared" si="125"/>
        <v>3.0508353066698901</v>
      </c>
      <c r="R1027" s="23">
        <f t="shared" si="126"/>
        <v>0.57601563337062356</v>
      </c>
      <c r="S1027" s="23">
        <f t="shared" si="127"/>
        <v>-0.70737775922521728</v>
      </c>
      <c r="T1027" s="11">
        <f t="shared" si="128"/>
        <v>265542184394</v>
      </c>
    </row>
    <row r="1028" spans="1:20">
      <c r="A1028" s="154" t="s">
        <v>1176</v>
      </c>
      <c r="B1028" s="154" t="s">
        <v>2770</v>
      </c>
      <c r="C1028" s="154" t="s">
        <v>4171</v>
      </c>
      <c r="D1028" s="179"/>
      <c r="E1028" s="179"/>
      <c r="F1028" s="179"/>
      <c r="G1028" s="179"/>
      <c r="H1028" s="179"/>
      <c r="I1028" s="179"/>
      <c r="J1028" s="179"/>
      <c r="K1028" s="179"/>
      <c r="L1028" s="179">
        <f>VLOOKUP(A1028,Sheet1!$A$1:$E$2000,5,FALSE)</f>
        <v>0</v>
      </c>
      <c r="M1028" s="21" t="e">
        <f t="shared" ref="M1028:M1091" si="129">(H1028-D1028)/ABS(D1028)</f>
        <v>#DIV/0!</v>
      </c>
      <c r="N1028" s="21" t="e">
        <f t="shared" ref="N1028:N1091" si="130">(I1028-E1028)/ABS(E1028)</f>
        <v>#DIV/0!</v>
      </c>
      <c r="O1028" s="21" t="e">
        <f t="shared" ref="O1028:O1091" si="131">(J1028-F1028)/ABS(F1028)</f>
        <v>#DIV/0!</v>
      </c>
      <c r="P1028" s="21" t="e">
        <f t="shared" ref="P1028:P1091" si="132">(K1028-G1028)/ABS(G1028)</f>
        <v>#DIV/0!</v>
      </c>
      <c r="Q1028" s="21" t="e">
        <f t="shared" ref="Q1028:Q1091" si="133">(L1028-H1028)/ABS(H1028)</f>
        <v>#DIV/0!</v>
      </c>
      <c r="R1028" s="23" t="e">
        <f t="shared" ref="R1028:R1091" si="134">(SUM(J1028:L1028)-SUM(F1028:H1028))/ABS(SUM(F1028:H1028))</f>
        <v>#DIV/0!</v>
      </c>
      <c r="S1028" s="23" t="e">
        <f t="shared" ref="S1028:S1091" si="135">SUM(I1028:L1028)/SUM(E1028:H1028)-1</f>
        <v>#DIV/0!</v>
      </c>
      <c r="T1028" s="11">
        <f t="shared" ref="T1028:T1091" si="136">SUM(I1028:L1028)</f>
        <v>0</v>
      </c>
    </row>
    <row r="1029" spans="1:20">
      <c r="A1029" s="154" t="s">
        <v>1177</v>
      </c>
      <c r="B1029" s="154" t="s">
        <v>2771</v>
      </c>
      <c r="C1029" s="154" t="s">
        <v>4171</v>
      </c>
      <c r="D1029" s="179">
        <v>-5183121896</v>
      </c>
      <c r="E1029" s="179">
        <v>-3751865169</v>
      </c>
      <c r="F1029" s="179">
        <v>-3305623197</v>
      </c>
      <c r="G1029" s="179">
        <v>12397411152</v>
      </c>
      <c r="H1029" s="179">
        <v>901555330</v>
      </c>
      <c r="I1029" s="179">
        <v>-4751845368</v>
      </c>
      <c r="J1029" s="179">
        <v>-119896005</v>
      </c>
      <c r="K1029" s="179">
        <v>6794934578</v>
      </c>
      <c r="L1029" s="179">
        <f>VLOOKUP(A1029,Sheet1!$A$1:$E$2000,5,FALSE)</f>
        <v>-609972238</v>
      </c>
      <c r="M1029" s="21">
        <f t="shared" si="129"/>
        <v>1.173940599524731</v>
      </c>
      <c r="N1029" s="21">
        <f t="shared" si="130"/>
        <v>-0.26652882072159562</v>
      </c>
      <c r="O1029" s="21">
        <f t="shared" si="131"/>
        <v>0.9637296818618617</v>
      </c>
      <c r="P1029" s="21">
        <f t="shared" si="132"/>
        <v>-0.45190697519910727</v>
      </c>
      <c r="Q1029" s="21">
        <f t="shared" si="133"/>
        <v>-1.676577707105342</v>
      </c>
      <c r="R1029" s="23">
        <f t="shared" si="134"/>
        <v>-0.3930893633861593</v>
      </c>
      <c r="S1029" s="23">
        <f t="shared" si="135"/>
        <v>-0.78959776152485994</v>
      </c>
      <c r="T1029" s="11">
        <f t="shared" si="136"/>
        <v>1313220967</v>
      </c>
    </row>
    <row r="1030" spans="1:20">
      <c r="A1030" s="154" t="s">
        <v>1620</v>
      </c>
      <c r="B1030" s="154" t="s">
        <v>2773</v>
      </c>
      <c r="C1030" s="154" t="s">
        <v>4171</v>
      </c>
      <c r="D1030" s="179"/>
      <c r="E1030" s="179"/>
      <c r="F1030" s="179"/>
      <c r="G1030" s="179"/>
      <c r="H1030" s="179"/>
      <c r="I1030" s="179"/>
      <c r="J1030" s="179"/>
      <c r="K1030" s="179"/>
      <c r="L1030" s="179">
        <f>VLOOKUP(A1030,Sheet1!$A$1:$E$2000,5,FALSE)</f>
        <v>0</v>
      </c>
      <c r="M1030" s="21" t="e">
        <f t="shared" si="129"/>
        <v>#DIV/0!</v>
      </c>
      <c r="N1030" s="21" t="e">
        <f t="shared" si="130"/>
        <v>#DIV/0!</v>
      </c>
      <c r="O1030" s="21" t="e">
        <f t="shared" si="131"/>
        <v>#DIV/0!</v>
      </c>
      <c r="P1030" s="21" t="e">
        <f t="shared" si="132"/>
        <v>#DIV/0!</v>
      </c>
      <c r="Q1030" s="21" t="e">
        <f t="shared" si="133"/>
        <v>#DIV/0!</v>
      </c>
      <c r="R1030" s="23" t="e">
        <f t="shared" si="134"/>
        <v>#DIV/0!</v>
      </c>
      <c r="S1030" s="23" t="e">
        <f t="shared" si="135"/>
        <v>#DIV/0!</v>
      </c>
      <c r="T1030" s="11">
        <f t="shared" si="136"/>
        <v>0</v>
      </c>
    </row>
    <row r="1031" spans="1:20">
      <c r="A1031" s="154" t="s">
        <v>1179</v>
      </c>
      <c r="B1031" s="154" t="s">
        <v>2774</v>
      </c>
      <c r="C1031" s="154" t="s">
        <v>4171</v>
      </c>
      <c r="D1031" s="179">
        <v>13199831226</v>
      </c>
      <c r="E1031" s="179">
        <v>10648170866</v>
      </c>
      <c r="F1031" s="179">
        <v>7346514860</v>
      </c>
      <c r="G1031" s="179">
        <v>5158452693</v>
      </c>
      <c r="H1031" s="179">
        <v>6937826448</v>
      </c>
      <c r="I1031" s="179">
        <v>6371222426</v>
      </c>
      <c r="J1031" s="179">
        <v>18326812429</v>
      </c>
      <c r="K1031" s="179">
        <v>11760956716</v>
      </c>
      <c r="L1031" s="179">
        <f>VLOOKUP(A1031,Sheet1!$A$1:$E$2000,5,FALSE)</f>
        <v>10935416362</v>
      </c>
      <c r="M1031" s="21">
        <f t="shared" si="129"/>
        <v>-0.47440036700360155</v>
      </c>
      <c r="N1031" s="21">
        <f t="shared" si="130"/>
        <v>-0.4016603878565147</v>
      </c>
      <c r="O1031" s="21">
        <f t="shared" si="131"/>
        <v>1.494626741828982</v>
      </c>
      <c r="P1031" s="21">
        <f t="shared" si="132"/>
        <v>1.279938852974182</v>
      </c>
      <c r="Q1031" s="21">
        <f t="shared" si="133"/>
        <v>0.57620206327767165</v>
      </c>
      <c r="R1031" s="23">
        <f t="shared" si="134"/>
        <v>1.1099429179206475</v>
      </c>
      <c r="S1031" s="23">
        <f t="shared" si="135"/>
        <v>0.57503782754989841</v>
      </c>
      <c r="T1031" s="11">
        <f t="shared" si="136"/>
        <v>47394407933</v>
      </c>
    </row>
    <row r="1032" spans="1:20">
      <c r="A1032" s="154" t="s">
        <v>1180</v>
      </c>
      <c r="B1032" s="154" t="s">
        <v>2776</v>
      </c>
      <c r="C1032" s="154" t="s">
        <v>4171</v>
      </c>
      <c r="D1032" s="179"/>
      <c r="E1032" s="179"/>
      <c r="F1032" s="179"/>
      <c r="G1032" s="179"/>
      <c r="H1032" s="179"/>
      <c r="I1032" s="179"/>
      <c r="J1032" s="179"/>
      <c r="K1032" s="179"/>
      <c r="L1032" s="179">
        <f>VLOOKUP(A1032,Sheet1!$A$1:$E$2000,5,FALSE)</f>
        <v>0</v>
      </c>
      <c r="M1032" s="21" t="e">
        <f t="shared" si="129"/>
        <v>#DIV/0!</v>
      </c>
      <c r="N1032" s="21" t="e">
        <f t="shared" si="130"/>
        <v>#DIV/0!</v>
      </c>
      <c r="O1032" s="21" t="e">
        <f t="shared" si="131"/>
        <v>#DIV/0!</v>
      </c>
      <c r="P1032" s="21" t="e">
        <f t="shared" si="132"/>
        <v>#DIV/0!</v>
      </c>
      <c r="Q1032" s="21" t="e">
        <f t="shared" si="133"/>
        <v>#DIV/0!</v>
      </c>
      <c r="R1032" s="23" t="e">
        <f t="shared" si="134"/>
        <v>#DIV/0!</v>
      </c>
      <c r="S1032" s="23" t="e">
        <f t="shared" si="135"/>
        <v>#DIV/0!</v>
      </c>
      <c r="T1032" s="11">
        <f t="shared" si="136"/>
        <v>0</v>
      </c>
    </row>
    <row r="1033" spans="1:20">
      <c r="A1033" s="154" t="s">
        <v>3834</v>
      </c>
      <c r="B1033" s="154" t="s">
        <v>3835</v>
      </c>
      <c r="C1033" s="154" t="s">
        <v>4171</v>
      </c>
      <c r="D1033" s="179">
        <v>2526062958</v>
      </c>
      <c r="E1033" s="179">
        <v>2420535575</v>
      </c>
      <c r="F1033" s="179">
        <v>7057866247</v>
      </c>
      <c r="G1033" s="179">
        <v>3282085214</v>
      </c>
      <c r="H1033" s="179">
        <v>2759667805</v>
      </c>
      <c r="I1033" s="179">
        <v>2520308917</v>
      </c>
      <c r="J1033" s="179"/>
      <c r="K1033" s="179"/>
      <c r="L1033" s="179">
        <f>VLOOKUP(A1033,Sheet1!$A$1:$E$2000,5,FALSE)</f>
        <v>0</v>
      </c>
      <c r="M1033" s="21">
        <f t="shared" si="129"/>
        <v>9.2477840372179668E-2</v>
      </c>
      <c r="N1033" s="21">
        <f t="shared" si="130"/>
        <v>4.1219531342769046E-2</v>
      </c>
      <c r="O1033" s="21">
        <f t="shared" si="131"/>
        <v>-1</v>
      </c>
      <c r="P1033" s="21">
        <f t="shared" si="132"/>
        <v>-1</v>
      </c>
      <c r="Q1033" s="21">
        <f t="shared" si="133"/>
        <v>-1</v>
      </c>
      <c r="R1033" s="23">
        <f t="shared" si="134"/>
        <v>-1</v>
      </c>
      <c r="S1033" s="23">
        <f t="shared" si="135"/>
        <v>-0.8376105816713868</v>
      </c>
      <c r="T1033" s="11">
        <f t="shared" si="136"/>
        <v>2520308917</v>
      </c>
    </row>
    <row r="1034" spans="1:20">
      <c r="A1034" s="154" t="s">
        <v>1182</v>
      </c>
      <c r="B1034" s="154" t="s">
        <v>2778</v>
      </c>
      <c r="C1034" s="154" t="s">
        <v>4171</v>
      </c>
      <c r="D1034" s="179"/>
      <c r="E1034" s="179"/>
      <c r="F1034" s="179"/>
      <c r="G1034" s="179"/>
      <c r="H1034" s="179"/>
      <c r="I1034" s="179"/>
      <c r="J1034" s="179"/>
      <c r="K1034" s="179"/>
      <c r="L1034" s="179">
        <f>VLOOKUP(A1034,Sheet1!$A$1:$E$2000,5,FALSE)</f>
        <v>0</v>
      </c>
      <c r="M1034" s="21" t="e">
        <f t="shared" si="129"/>
        <v>#DIV/0!</v>
      </c>
      <c r="N1034" s="21" t="e">
        <f t="shared" si="130"/>
        <v>#DIV/0!</v>
      </c>
      <c r="O1034" s="21" t="e">
        <f t="shared" si="131"/>
        <v>#DIV/0!</v>
      </c>
      <c r="P1034" s="21" t="e">
        <f t="shared" si="132"/>
        <v>#DIV/0!</v>
      </c>
      <c r="Q1034" s="21" t="e">
        <f t="shared" si="133"/>
        <v>#DIV/0!</v>
      </c>
      <c r="R1034" s="23" t="e">
        <f t="shared" si="134"/>
        <v>#DIV/0!</v>
      </c>
      <c r="S1034" s="23" t="e">
        <f t="shared" si="135"/>
        <v>#DIV/0!</v>
      </c>
      <c r="T1034" s="11">
        <f t="shared" si="136"/>
        <v>0</v>
      </c>
    </row>
    <row r="1035" spans="1:20">
      <c r="A1035" s="154" t="s">
        <v>3522</v>
      </c>
      <c r="B1035" s="154" t="s">
        <v>3523</v>
      </c>
      <c r="C1035" s="154" t="s">
        <v>4171</v>
      </c>
      <c r="D1035" s="179">
        <v>2134411344</v>
      </c>
      <c r="E1035" s="179">
        <v>328499679</v>
      </c>
      <c r="F1035" s="179">
        <v>1968830778</v>
      </c>
      <c r="G1035" s="179">
        <v>47102789127</v>
      </c>
      <c r="H1035" s="179">
        <v>49237769</v>
      </c>
      <c r="I1035" s="179">
        <v>1200121839</v>
      </c>
      <c r="J1035" s="179">
        <v>142837438</v>
      </c>
      <c r="K1035" s="179">
        <v>1080103665</v>
      </c>
      <c r="L1035" s="179">
        <f>VLOOKUP(A1035,Sheet1!$A$1:$E$2000,5,FALSE)</f>
        <v>34511013</v>
      </c>
      <c r="M1035" s="21">
        <f t="shared" si="129"/>
        <v>-0.97693145272188919</v>
      </c>
      <c r="N1035" s="21">
        <f t="shared" si="130"/>
        <v>2.6533425014397047</v>
      </c>
      <c r="O1035" s="21">
        <f t="shared" si="131"/>
        <v>-0.92745062724735605</v>
      </c>
      <c r="P1035" s="21">
        <f t="shared" si="132"/>
        <v>-0.97706922063388235</v>
      </c>
      <c r="Q1035" s="21">
        <f t="shared" si="133"/>
        <v>-0.29909470512362168</v>
      </c>
      <c r="R1035" s="23">
        <f t="shared" si="134"/>
        <v>-0.97440085178590885</v>
      </c>
      <c r="S1035" s="23">
        <f t="shared" si="135"/>
        <v>-0.95030119527223944</v>
      </c>
      <c r="T1035" s="11">
        <f t="shared" si="136"/>
        <v>2457573955</v>
      </c>
    </row>
    <row r="1036" spans="1:20">
      <c r="A1036" s="154" t="s">
        <v>1183</v>
      </c>
      <c r="B1036" s="154" t="s">
        <v>2779</v>
      </c>
      <c r="C1036" s="154" t="s">
        <v>4171</v>
      </c>
      <c r="D1036" s="179"/>
      <c r="E1036" s="179"/>
      <c r="F1036" s="179"/>
      <c r="G1036" s="179"/>
      <c r="H1036" s="179"/>
      <c r="I1036" s="179"/>
      <c r="J1036" s="179"/>
      <c r="K1036" s="179"/>
      <c r="L1036" s="179">
        <f>VLOOKUP(A1036,Sheet1!$A$1:$E$2000,5,FALSE)</f>
        <v>0</v>
      </c>
      <c r="M1036" s="21" t="e">
        <f t="shared" si="129"/>
        <v>#DIV/0!</v>
      </c>
      <c r="N1036" s="21" t="e">
        <f t="shared" si="130"/>
        <v>#DIV/0!</v>
      </c>
      <c r="O1036" s="21" t="e">
        <f t="shared" si="131"/>
        <v>#DIV/0!</v>
      </c>
      <c r="P1036" s="21" t="e">
        <f t="shared" si="132"/>
        <v>#DIV/0!</v>
      </c>
      <c r="Q1036" s="21" t="e">
        <f t="shared" si="133"/>
        <v>#DIV/0!</v>
      </c>
      <c r="R1036" s="23" t="e">
        <f t="shared" si="134"/>
        <v>#DIV/0!</v>
      </c>
      <c r="S1036" s="23" t="e">
        <f t="shared" si="135"/>
        <v>#DIV/0!</v>
      </c>
      <c r="T1036" s="11">
        <f t="shared" si="136"/>
        <v>0</v>
      </c>
    </row>
    <row r="1037" spans="1:20">
      <c r="A1037" s="154" t="s">
        <v>1184</v>
      </c>
      <c r="B1037" s="154" t="s">
        <v>3872</v>
      </c>
      <c r="C1037" s="154" t="s">
        <v>4171</v>
      </c>
      <c r="D1037" s="179">
        <v>22177202698</v>
      </c>
      <c r="E1037" s="179">
        <v>29816077341</v>
      </c>
      <c r="F1037" s="179">
        <v>26198341488</v>
      </c>
      <c r="G1037" s="179">
        <v>31211443118</v>
      </c>
      <c r="H1037" s="179">
        <v>31159818857</v>
      </c>
      <c r="I1037" s="179">
        <v>53576273809</v>
      </c>
      <c r="J1037" s="179">
        <v>34849304125</v>
      </c>
      <c r="K1037" s="179">
        <v>31100368173</v>
      </c>
      <c r="L1037" s="179">
        <f>VLOOKUP(A1037,Sheet1!$A$1:$E$2000,5,FALSE)</f>
        <v>36847469778</v>
      </c>
      <c r="M1037" s="21">
        <f t="shared" si="129"/>
        <v>0.40503828554581756</v>
      </c>
      <c r="N1037" s="21">
        <f t="shared" si="130"/>
        <v>0.79689209939522876</v>
      </c>
      <c r="O1037" s="21">
        <f t="shared" si="131"/>
        <v>0.33021031659437389</v>
      </c>
      <c r="P1037" s="21">
        <f t="shared" si="132"/>
        <v>-3.5587891460213128E-3</v>
      </c>
      <c r="Q1037" s="21">
        <f t="shared" si="133"/>
        <v>0.18253157847617843</v>
      </c>
      <c r="R1037" s="23">
        <f t="shared" si="134"/>
        <v>0.16063681056157783</v>
      </c>
      <c r="S1037" s="23">
        <f t="shared" si="135"/>
        <v>0.32088116420002444</v>
      </c>
      <c r="T1037" s="11">
        <f t="shared" si="136"/>
        <v>156373415885</v>
      </c>
    </row>
    <row r="1038" spans="1:20">
      <c r="A1038" s="154" t="s">
        <v>884</v>
      </c>
      <c r="B1038" s="154" t="s">
        <v>2782</v>
      </c>
      <c r="C1038" s="154" t="s">
        <v>4171</v>
      </c>
      <c r="D1038" s="179"/>
      <c r="E1038" s="179"/>
      <c r="F1038" s="179"/>
      <c r="G1038" s="179"/>
      <c r="H1038" s="179"/>
      <c r="I1038" s="179"/>
      <c r="J1038" s="179"/>
      <c r="K1038" s="179"/>
      <c r="L1038" s="179">
        <f>VLOOKUP(A1038,Sheet1!$A$1:$E$2000,5,FALSE)</f>
        <v>0</v>
      </c>
      <c r="M1038" s="21" t="e">
        <f t="shared" si="129"/>
        <v>#DIV/0!</v>
      </c>
      <c r="N1038" s="21" t="e">
        <f t="shared" si="130"/>
        <v>#DIV/0!</v>
      </c>
      <c r="O1038" s="21" t="e">
        <f t="shared" si="131"/>
        <v>#DIV/0!</v>
      </c>
      <c r="P1038" s="21" t="e">
        <f t="shared" si="132"/>
        <v>#DIV/0!</v>
      </c>
      <c r="Q1038" s="21" t="e">
        <f t="shared" si="133"/>
        <v>#DIV/0!</v>
      </c>
      <c r="R1038" s="23" t="e">
        <f t="shared" si="134"/>
        <v>#DIV/0!</v>
      </c>
      <c r="S1038" s="23" t="e">
        <f t="shared" si="135"/>
        <v>#DIV/0!</v>
      </c>
      <c r="T1038" s="11">
        <f t="shared" si="136"/>
        <v>0</v>
      </c>
    </row>
    <row r="1039" spans="1:20">
      <c r="A1039" s="154" t="s">
        <v>917</v>
      </c>
      <c r="B1039" s="154" t="s">
        <v>2785</v>
      </c>
      <c r="C1039" s="154" t="s">
        <v>4171</v>
      </c>
      <c r="D1039" s="179">
        <v>11191351658</v>
      </c>
      <c r="E1039" s="179">
        <v>7626037040</v>
      </c>
      <c r="F1039" s="179">
        <v>18049331470</v>
      </c>
      <c r="G1039" s="179">
        <v>9177508073</v>
      </c>
      <c r="H1039" s="179">
        <v>12456919956</v>
      </c>
      <c r="I1039" s="179">
        <v>5592365455</v>
      </c>
      <c r="J1039" s="179">
        <v>17912681616</v>
      </c>
      <c r="K1039" s="179">
        <v>12554204704</v>
      </c>
      <c r="L1039" s="179">
        <f>VLOOKUP(A1039,Sheet1!$A$1:$E$2000,5,FALSE)</f>
        <v>18731521996</v>
      </c>
      <c r="M1039" s="21">
        <f t="shared" si="129"/>
        <v>0.1130844902988393</v>
      </c>
      <c r="N1039" s="21">
        <f t="shared" si="130"/>
        <v>-0.26667475837489507</v>
      </c>
      <c r="O1039" s="21">
        <f t="shared" si="131"/>
        <v>-7.5709094393400268E-3</v>
      </c>
      <c r="P1039" s="21">
        <f t="shared" si="132"/>
        <v>0.3679317527308047</v>
      </c>
      <c r="Q1039" s="21">
        <f t="shared" si="133"/>
        <v>0.50370413088973698</v>
      </c>
      <c r="R1039" s="23">
        <f t="shared" si="134"/>
        <v>0.23976178006117999</v>
      </c>
      <c r="S1039" s="23">
        <f t="shared" si="135"/>
        <v>0.15812744461568395</v>
      </c>
      <c r="T1039" s="11">
        <f t="shared" si="136"/>
        <v>54790773771</v>
      </c>
    </row>
    <row r="1040" spans="1:20">
      <c r="A1040" s="154" t="s">
        <v>1186</v>
      </c>
      <c r="B1040" s="154" t="s">
        <v>2786</v>
      </c>
      <c r="C1040" s="154" t="s">
        <v>4171</v>
      </c>
      <c r="D1040" s="179"/>
      <c r="E1040" s="179"/>
      <c r="F1040" s="179"/>
      <c r="G1040" s="179"/>
      <c r="H1040" s="179"/>
      <c r="I1040" s="179"/>
      <c r="J1040" s="179"/>
      <c r="K1040" s="179"/>
      <c r="L1040" s="179">
        <f>VLOOKUP(A1040,Sheet1!$A$1:$E$2000,5,FALSE)</f>
        <v>0</v>
      </c>
      <c r="M1040" s="21" t="e">
        <f t="shared" si="129"/>
        <v>#DIV/0!</v>
      </c>
      <c r="N1040" s="21" t="e">
        <f t="shared" si="130"/>
        <v>#DIV/0!</v>
      </c>
      <c r="O1040" s="21" t="e">
        <f t="shared" si="131"/>
        <v>#DIV/0!</v>
      </c>
      <c r="P1040" s="21" t="e">
        <f t="shared" si="132"/>
        <v>#DIV/0!</v>
      </c>
      <c r="Q1040" s="21" t="e">
        <f t="shared" si="133"/>
        <v>#DIV/0!</v>
      </c>
      <c r="R1040" s="23" t="e">
        <f t="shared" si="134"/>
        <v>#DIV/0!</v>
      </c>
      <c r="S1040" s="23" t="e">
        <f t="shared" si="135"/>
        <v>#DIV/0!</v>
      </c>
      <c r="T1040" s="11">
        <f t="shared" si="136"/>
        <v>0</v>
      </c>
    </row>
    <row r="1041" spans="1:20">
      <c r="A1041" s="154" t="s">
        <v>1187</v>
      </c>
      <c r="B1041" s="154" t="s">
        <v>2787</v>
      </c>
      <c r="C1041" s="154" t="s">
        <v>4171</v>
      </c>
      <c r="D1041" s="179"/>
      <c r="E1041" s="179"/>
      <c r="F1041" s="179"/>
      <c r="G1041" s="179"/>
      <c r="H1041" s="179"/>
      <c r="I1041" s="179"/>
      <c r="J1041" s="179"/>
      <c r="K1041" s="179"/>
      <c r="L1041" s="179">
        <f>VLOOKUP(A1041,Sheet1!$A$1:$E$2000,5,FALSE)</f>
        <v>0</v>
      </c>
      <c r="M1041" s="21" t="e">
        <f t="shared" si="129"/>
        <v>#DIV/0!</v>
      </c>
      <c r="N1041" s="21" t="e">
        <f t="shared" si="130"/>
        <v>#DIV/0!</v>
      </c>
      <c r="O1041" s="21" t="e">
        <f t="shared" si="131"/>
        <v>#DIV/0!</v>
      </c>
      <c r="P1041" s="21" t="e">
        <f t="shared" si="132"/>
        <v>#DIV/0!</v>
      </c>
      <c r="Q1041" s="21" t="e">
        <f t="shared" si="133"/>
        <v>#DIV/0!</v>
      </c>
      <c r="R1041" s="23" t="e">
        <f t="shared" si="134"/>
        <v>#DIV/0!</v>
      </c>
      <c r="S1041" s="23" t="e">
        <f t="shared" si="135"/>
        <v>#DIV/0!</v>
      </c>
      <c r="T1041" s="11">
        <f t="shared" si="136"/>
        <v>0</v>
      </c>
    </row>
    <row r="1042" spans="1:20">
      <c r="A1042" s="154" t="s">
        <v>1188</v>
      </c>
      <c r="B1042" s="154" t="s">
        <v>2789</v>
      </c>
      <c r="C1042" s="154" t="s">
        <v>4171</v>
      </c>
      <c r="D1042" s="179"/>
      <c r="E1042" s="179"/>
      <c r="F1042" s="179"/>
      <c r="G1042" s="179"/>
      <c r="H1042" s="179"/>
      <c r="I1042" s="179"/>
      <c r="J1042" s="179"/>
      <c r="K1042" s="179"/>
      <c r="L1042" s="179">
        <f>VLOOKUP(A1042,Sheet1!$A$1:$E$2000,5,FALSE)</f>
        <v>0</v>
      </c>
      <c r="M1042" s="21" t="e">
        <f t="shared" si="129"/>
        <v>#DIV/0!</v>
      </c>
      <c r="N1042" s="21" t="e">
        <f t="shared" si="130"/>
        <v>#DIV/0!</v>
      </c>
      <c r="O1042" s="21" t="e">
        <f t="shared" si="131"/>
        <v>#DIV/0!</v>
      </c>
      <c r="P1042" s="21" t="e">
        <f t="shared" si="132"/>
        <v>#DIV/0!</v>
      </c>
      <c r="Q1042" s="21" t="e">
        <f t="shared" si="133"/>
        <v>#DIV/0!</v>
      </c>
      <c r="R1042" s="23" t="e">
        <f t="shared" si="134"/>
        <v>#DIV/0!</v>
      </c>
      <c r="S1042" s="23" t="e">
        <f t="shared" si="135"/>
        <v>#DIV/0!</v>
      </c>
      <c r="T1042" s="11">
        <f t="shared" si="136"/>
        <v>0</v>
      </c>
    </row>
    <row r="1043" spans="1:20">
      <c r="A1043" s="154" t="s">
        <v>1189</v>
      </c>
      <c r="B1043" s="154" t="s">
        <v>2790</v>
      </c>
      <c r="C1043" s="154" t="s">
        <v>4171</v>
      </c>
      <c r="D1043" s="179"/>
      <c r="E1043" s="179"/>
      <c r="F1043" s="179"/>
      <c r="G1043" s="179"/>
      <c r="H1043" s="179"/>
      <c r="I1043" s="179"/>
      <c r="J1043" s="179"/>
      <c r="K1043" s="179"/>
      <c r="L1043" s="179">
        <f>VLOOKUP(A1043,Sheet1!$A$1:$E$2000,5,FALSE)</f>
        <v>0</v>
      </c>
      <c r="M1043" s="21" t="e">
        <f t="shared" si="129"/>
        <v>#DIV/0!</v>
      </c>
      <c r="N1043" s="21" t="e">
        <f t="shared" si="130"/>
        <v>#DIV/0!</v>
      </c>
      <c r="O1043" s="21" t="e">
        <f t="shared" si="131"/>
        <v>#DIV/0!</v>
      </c>
      <c r="P1043" s="21" t="e">
        <f t="shared" si="132"/>
        <v>#DIV/0!</v>
      </c>
      <c r="Q1043" s="21" t="e">
        <f t="shared" si="133"/>
        <v>#DIV/0!</v>
      </c>
      <c r="R1043" s="23" t="e">
        <f t="shared" si="134"/>
        <v>#DIV/0!</v>
      </c>
      <c r="S1043" s="23" t="e">
        <f t="shared" si="135"/>
        <v>#DIV/0!</v>
      </c>
      <c r="T1043" s="11">
        <f t="shared" si="136"/>
        <v>0</v>
      </c>
    </row>
    <row r="1044" spans="1:20">
      <c r="A1044" s="154" t="s">
        <v>1190</v>
      </c>
      <c r="B1044" s="154" t="s">
        <v>2791</v>
      </c>
      <c r="C1044" s="154" t="s">
        <v>4171</v>
      </c>
      <c r="D1044" s="179"/>
      <c r="E1044" s="179"/>
      <c r="F1044" s="179"/>
      <c r="G1044" s="179"/>
      <c r="H1044" s="179"/>
      <c r="I1044" s="179"/>
      <c r="J1044" s="179"/>
      <c r="K1044" s="179"/>
      <c r="L1044" s="179">
        <f>VLOOKUP(A1044,Sheet1!$A$1:$E$2000,5,FALSE)</f>
        <v>0</v>
      </c>
      <c r="M1044" s="21" t="e">
        <f t="shared" si="129"/>
        <v>#DIV/0!</v>
      </c>
      <c r="N1044" s="21" t="e">
        <f t="shared" si="130"/>
        <v>#DIV/0!</v>
      </c>
      <c r="O1044" s="21" t="e">
        <f t="shared" si="131"/>
        <v>#DIV/0!</v>
      </c>
      <c r="P1044" s="21" t="e">
        <f t="shared" si="132"/>
        <v>#DIV/0!</v>
      </c>
      <c r="Q1044" s="21" t="e">
        <f t="shared" si="133"/>
        <v>#DIV/0!</v>
      </c>
      <c r="R1044" s="23" t="e">
        <f t="shared" si="134"/>
        <v>#DIV/0!</v>
      </c>
      <c r="S1044" s="23" t="e">
        <f t="shared" si="135"/>
        <v>#DIV/0!</v>
      </c>
      <c r="T1044" s="11">
        <f t="shared" si="136"/>
        <v>0</v>
      </c>
    </row>
    <row r="1045" spans="1:20">
      <c r="A1045" s="154" t="s">
        <v>1191</v>
      </c>
      <c r="B1045" s="154" t="s">
        <v>2792</v>
      </c>
      <c r="C1045" s="154" t="s">
        <v>4171</v>
      </c>
      <c r="D1045" s="179"/>
      <c r="E1045" s="179"/>
      <c r="F1045" s="179"/>
      <c r="G1045" s="179"/>
      <c r="H1045" s="179"/>
      <c r="I1045" s="179"/>
      <c r="J1045" s="179"/>
      <c r="K1045" s="179"/>
      <c r="L1045" s="179">
        <f>VLOOKUP(A1045,Sheet1!$A$1:$E$2000,5,FALSE)</f>
        <v>0</v>
      </c>
      <c r="M1045" s="21" t="e">
        <f t="shared" si="129"/>
        <v>#DIV/0!</v>
      </c>
      <c r="N1045" s="21" t="e">
        <f t="shared" si="130"/>
        <v>#DIV/0!</v>
      </c>
      <c r="O1045" s="21" t="e">
        <f t="shared" si="131"/>
        <v>#DIV/0!</v>
      </c>
      <c r="P1045" s="21" t="e">
        <f t="shared" si="132"/>
        <v>#DIV/0!</v>
      </c>
      <c r="Q1045" s="21" t="e">
        <f t="shared" si="133"/>
        <v>#DIV/0!</v>
      </c>
      <c r="R1045" s="23" t="e">
        <f t="shared" si="134"/>
        <v>#DIV/0!</v>
      </c>
      <c r="S1045" s="23" t="e">
        <f t="shared" si="135"/>
        <v>#DIV/0!</v>
      </c>
      <c r="T1045" s="11">
        <f t="shared" si="136"/>
        <v>0</v>
      </c>
    </row>
    <row r="1046" spans="1:20">
      <c r="A1046" s="154" t="s">
        <v>1194</v>
      </c>
      <c r="B1046" s="154" t="s">
        <v>2795</v>
      </c>
      <c r="C1046" s="154" t="s">
        <v>4171</v>
      </c>
      <c r="D1046" s="179"/>
      <c r="E1046" s="179"/>
      <c r="F1046" s="179"/>
      <c r="G1046" s="179"/>
      <c r="H1046" s="179"/>
      <c r="I1046" s="179"/>
      <c r="J1046" s="179"/>
      <c r="K1046" s="179"/>
      <c r="L1046" s="179">
        <f>VLOOKUP(A1046,Sheet1!$A$1:$E$2000,5,FALSE)</f>
        <v>0</v>
      </c>
      <c r="M1046" s="21" t="e">
        <f t="shared" si="129"/>
        <v>#DIV/0!</v>
      </c>
      <c r="N1046" s="21" t="e">
        <f t="shared" si="130"/>
        <v>#DIV/0!</v>
      </c>
      <c r="O1046" s="21" t="e">
        <f t="shared" si="131"/>
        <v>#DIV/0!</v>
      </c>
      <c r="P1046" s="21" t="e">
        <f t="shared" si="132"/>
        <v>#DIV/0!</v>
      </c>
      <c r="Q1046" s="21" t="e">
        <f t="shared" si="133"/>
        <v>#DIV/0!</v>
      </c>
      <c r="R1046" s="23" t="e">
        <f t="shared" si="134"/>
        <v>#DIV/0!</v>
      </c>
      <c r="S1046" s="23" t="e">
        <f t="shared" si="135"/>
        <v>#DIV/0!</v>
      </c>
      <c r="T1046" s="11">
        <f t="shared" si="136"/>
        <v>0</v>
      </c>
    </row>
    <row r="1047" spans="1:20">
      <c r="A1047" s="154" t="s">
        <v>2800</v>
      </c>
      <c r="B1047" s="154" t="s">
        <v>2801</v>
      </c>
      <c r="C1047" s="154" t="s">
        <v>4171</v>
      </c>
      <c r="D1047" s="179">
        <v>1033187821</v>
      </c>
      <c r="E1047" s="179">
        <v>-2442590702</v>
      </c>
      <c r="F1047" s="179">
        <v>74784242081</v>
      </c>
      <c r="G1047" s="179">
        <v>-7561906510</v>
      </c>
      <c r="H1047" s="179">
        <v>1827865618</v>
      </c>
      <c r="I1047" s="179">
        <v>-260586163</v>
      </c>
      <c r="J1047" s="179">
        <v>-4690369219</v>
      </c>
      <c r="K1047" s="179">
        <v>-16778923242</v>
      </c>
      <c r="L1047" s="179">
        <f>VLOOKUP(A1047,Sheet1!$A$1:$E$2000,5,FALSE)</f>
        <v>5020422284</v>
      </c>
      <c r="M1047" s="21">
        <f t="shared" si="129"/>
        <v>0.76915134000597163</v>
      </c>
      <c r="N1047" s="21">
        <f t="shared" si="130"/>
        <v>0.89331566570419219</v>
      </c>
      <c r="O1047" s="21">
        <f t="shared" si="131"/>
        <v>-1.0627186836221432</v>
      </c>
      <c r="P1047" s="21">
        <f t="shared" si="132"/>
        <v>-1.2188747268709621</v>
      </c>
      <c r="Q1047" s="21">
        <f t="shared" si="133"/>
        <v>1.7466035985146475</v>
      </c>
      <c r="R1047" s="23">
        <f t="shared" si="134"/>
        <v>-1.238216107900644</v>
      </c>
      <c r="S1047" s="23">
        <f t="shared" si="135"/>
        <v>-1.2508640712049148</v>
      </c>
      <c r="T1047" s="11">
        <f t="shared" si="136"/>
        <v>-16709456340</v>
      </c>
    </row>
    <row r="1048" spans="1:20">
      <c r="A1048" s="154" t="s">
        <v>4249</v>
      </c>
      <c r="B1048" s="154" t="s">
        <v>4250</v>
      </c>
      <c r="C1048" s="154" t="s">
        <v>4171</v>
      </c>
      <c r="D1048" s="179"/>
      <c r="E1048" s="179"/>
      <c r="F1048" s="179"/>
      <c r="G1048" s="179"/>
      <c r="H1048" s="179"/>
      <c r="I1048" s="179"/>
      <c r="J1048" s="179"/>
      <c r="K1048" s="179"/>
      <c r="L1048" s="179">
        <f>VLOOKUP(A1048,Sheet1!$A$1:$E$2000,5,FALSE)</f>
        <v>0</v>
      </c>
      <c r="M1048" s="21" t="e">
        <f t="shared" si="129"/>
        <v>#DIV/0!</v>
      </c>
      <c r="N1048" s="21" t="e">
        <f t="shared" si="130"/>
        <v>#DIV/0!</v>
      </c>
      <c r="O1048" s="21" t="e">
        <f t="shared" si="131"/>
        <v>#DIV/0!</v>
      </c>
      <c r="P1048" s="21" t="e">
        <f t="shared" si="132"/>
        <v>#DIV/0!</v>
      </c>
      <c r="Q1048" s="21" t="e">
        <f t="shared" si="133"/>
        <v>#DIV/0!</v>
      </c>
      <c r="R1048" s="23" t="e">
        <f t="shared" si="134"/>
        <v>#DIV/0!</v>
      </c>
      <c r="S1048" s="23" t="e">
        <f t="shared" si="135"/>
        <v>#DIV/0!</v>
      </c>
      <c r="T1048" s="11">
        <f t="shared" si="136"/>
        <v>0</v>
      </c>
    </row>
    <row r="1049" spans="1:20">
      <c r="A1049" s="154" t="s">
        <v>445</v>
      </c>
      <c r="B1049" s="154" t="s">
        <v>2159</v>
      </c>
      <c r="C1049" s="154" t="s">
        <v>4171</v>
      </c>
      <c r="D1049" s="179">
        <v>-8825555591</v>
      </c>
      <c r="E1049" s="179">
        <v>-9191449297</v>
      </c>
      <c r="F1049" s="179">
        <v>-8013592639</v>
      </c>
      <c r="G1049" s="179">
        <v>-7271554050</v>
      </c>
      <c r="H1049" s="179">
        <v>-50728156534</v>
      </c>
      <c r="I1049" s="179">
        <v>-5970912510</v>
      </c>
      <c r="J1049" s="179">
        <v>-5778495266</v>
      </c>
      <c r="K1049" s="179">
        <v>-5030023220</v>
      </c>
      <c r="L1049" s="179">
        <f>VLOOKUP(A1049,Sheet1!$A$1:$E$2000,5,FALSE)</f>
        <v>-3222903270</v>
      </c>
      <c r="M1049" s="21">
        <f t="shared" si="129"/>
        <v>-4.7478711692361717</v>
      </c>
      <c r="N1049" s="21">
        <f t="shared" si="130"/>
        <v>0.35038400179731743</v>
      </c>
      <c r="O1049" s="21">
        <f t="shared" si="131"/>
        <v>0.2789132756914024</v>
      </c>
      <c r="P1049" s="21">
        <f t="shared" si="132"/>
        <v>0.30826021708523227</v>
      </c>
      <c r="Q1049" s="21">
        <f t="shared" si="133"/>
        <v>0.93646717148414638</v>
      </c>
      <c r="R1049" s="23">
        <f t="shared" si="134"/>
        <v>0.78744554398981736</v>
      </c>
      <c r="S1049" s="23">
        <f t="shared" si="135"/>
        <v>-0.73402832140587704</v>
      </c>
      <c r="T1049" s="11">
        <f t="shared" si="136"/>
        <v>-20002334266</v>
      </c>
    </row>
    <row r="1050" spans="1:20">
      <c r="A1050" s="154" t="s">
        <v>3836</v>
      </c>
      <c r="B1050" s="154" t="s">
        <v>3837</v>
      </c>
      <c r="C1050" s="154" t="s">
        <v>4171</v>
      </c>
      <c r="D1050" s="179"/>
      <c r="E1050" s="179"/>
      <c r="F1050" s="179"/>
      <c r="G1050" s="179"/>
      <c r="H1050" s="179"/>
      <c r="I1050" s="179"/>
      <c r="J1050" s="179"/>
      <c r="K1050" s="179"/>
      <c r="L1050" s="179">
        <f>VLOOKUP(A1050,Sheet1!$A$1:$E$2000,5,FALSE)</f>
        <v>0</v>
      </c>
      <c r="M1050" s="21" t="e">
        <f t="shared" si="129"/>
        <v>#DIV/0!</v>
      </c>
      <c r="N1050" s="21" t="e">
        <f t="shared" si="130"/>
        <v>#DIV/0!</v>
      </c>
      <c r="O1050" s="21" t="e">
        <f t="shared" si="131"/>
        <v>#DIV/0!</v>
      </c>
      <c r="P1050" s="21" t="e">
        <f t="shared" si="132"/>
        <v>#DIV/0!</v>
      </c>
      <c r="Q1050" s="21" t="e">
        <f t="shared" si="133"/>
        <v>#DIV/0!</v>
      </c>
      <c r="R1050" s="23" t="e">
        <f t="shared" si="134"/>
        <v>#DIV/0!</v>
      </c>
      <c r="S1050" s="23" t="e">
        <f t="shared" si="135"/>
        <v>#DIV/0!</v>
      </c>
      <c r="T1050" s="11">
        <f t="shared" si="136"/>
        <v>0</v>
      </c>
    </row>
    <row r="1051" spans="1:20">
      <c r="A1051" s="154" t="s">
        <v>1196</v>
      </c>
      <c r="B1051" s="154" t="s">
        <v>2803</v>
      </c>
      <c r="C1051" s="154" t="s">
        <v>4171</v>
      </c>
      <c r="D1051" s="179"/>
      <c r="E1051" s="179"/>
      <c r="F1051" s="179"/>
      <c r="G1051" s="179"/>
      <c r="H1051" s="179"/>
      <c r="I1051" s="179"/>
      <c r="J1051" s="179"/>
      <c r="K1051" s="179"/>
      <c r="L1051" s="179">
        <f>VLOOKUP(A1051,Sheet1!$A$1:$E$2000,5,FALSE)</f>
        <v>0</v>
      </c>
      <c r="M1051" s="21" t="e">
        <f t="shared" si="129"/>
        <v>#DIV/0!</v>
      </c>
      <c r="N1051" s="21" t="e">
        <f t="shared" si="130"/>
        <v>#DIV/0!</v>
      </c>
      <c r="O1051" s="21" t="e">
        <f t="shared" si="131"/>
        <v>#DIV/0!</v>
      </c>
      <c r="P1051" s="21" t="e">
        <f t="shared" si="132"/>
        <v>#DIV/0!</v>
      </c>
      <c r="Q1051" s="21" t="e">
        <f t="shared" si="133"/>
        <v>#DIV/0!</v>
      </c>
      <c r="R1051" s="23" t="e">
        <f t="shared" si="134"/>
        <v>#DIV/0!</v>
      </c>
      <c r="S1051" s="23" t="e">
        <f t="shared" si="135"/>
        <v>#DIV/0!</v>
      </c>
      <c r="T1051" s="11">
        <f t="shared" si="136"/>
        <v>0</v>
      </c>
    </row>
    <row r="1052" spans="1:20">
      <c r="A1052" s="154" t="s">
        <v>3982</v>
      </c>
      <c r="B1052" s="154" t="s">
        <v>3983</v>
      </c>
      <c r="C1052" s="154" t="s">
        <v>4171</v>
      </c>
      <c r="D1052" s="179">
        <v>7533260429</v>
      </c>
      <c r="E1052" s="179">
        <v>8587488238</v>
      </c>
      <c r="F1052" s="179">
        <v>2471207065</v>
      </c>
      <c r="G1052" s="179">
        <v>2486805248</v>
      </c>
      <c r="H1052" s="179">
        <v>3760563216</v>
      </c>
      <c r="I1052" s="179">
        <v>6533935408</v>
      </c>
      <c r="J1052" s="179">
        <v>3400341596</v>
      </c>
      <c r="K1052" s="179">
        <v>110832544</v>
      </c>
      <c r="L1052" s="179">
        <f>VLOOKUP(A1052,Sheet1!$A$1:$E$2000,5,FALSE)</f>
        <v>78892252476</v>
      </c>
      <c r="M1052" s="21">
        <f t="shared" si="129"/>
        <v>-0.50080536157712596</v>
      </c>
      <c r="N1052" s="21">
        <f t="shared" si="130"/>
        <v>-0.23913311705196189</v>
      </c>
      <c r="O1052" s="21">
        <f t="shared" si="131"/>
        <v>0.37598408654598114</v>
      </c>
      <c r="P1052" s="21">
        <f t="shared" si="132"/>
        <v>-0.95543175562737115</v>
      </c>
      <c r="Q1052" s="21">
        <f t="shared" si="133"/>
        <v>19.978839589862115</v>
      </c>
      <c r="R1052" s="23">
        <f t="shared" si="134"/>
        <v>8.4514782078686057</v>
      </c>
      <c r="S1052" s="23">
        <f t="shared" si="135"/>
        <v>4.1390866936241073</v>
      </c>
      <c r="T1052" s="11">
        <f t="shared" si="136"/>
        <v>88937362024</v>
      </c>
    </row>
    <row r="1053" spans="1:20">
      <c r="A1053" s="154" t="s">
        <v>1201</v>
      </c>
      <c r="B1053" s="154" t="s">
        <v>4151</v>
      </c>
      <c r="C1053" s="154" t="s">
        <v>4171</v>
      </c>
      <c r="D1053" s="179">
        <v>-976224275</v>
      </c>
      <c r="E1053" s="179">
        <v>6201062137</v>
      </c>
      <c r="F1053" s="179">
        <v>5408727834</v>
      </c>
      <c r="G1053" s="179">
        <v>3421068420</v>
      </c>
      <c r="H1053" s="179">
        <v>2130129608</v>
      </c>
      <c r="I1053" s="179">
        <v>9513524232</v>
      </c>
      <c r="J1053" s="179">
        <v>6138136130</v>
      </c>
      <c r="K1053" s="179">
        <v>-654221381</v>
      </c>
      <c r="L1053" s="179">
        <f>VLOOKUP(A1053,Sheet1!$A$1:$E$2000,5,FALSE)</f>
        <v>3370515421</v>
      </c>
      <c r="M1053" s="21">
        <f t="shared" si="129"/>
        <v>3.1820084406321487</v>
      </c>
      <c r="N1053" s="21">
        <f t="shared" si="130"/>
        <v>0.53417656875835307</v>
      </c>
      <c r="O1053" s="21">
        <f t="shared" si="131"/>
        <v>0.13485764460449279</v>
      </c>
      <c r="P1053" s="21">
        <f t="shared" si="132"/>
        <v>-1.1912330595831813</v>
      </c>
      <c r="Q1053" s="21">
        <f t="shared" si="133"/>
        <v>0.58230532468144536</v>
      </c>
      <c r="R1053" s="23">
        <f t="shared" si="134"/>
        <v>-0.19210857067018361</v>
      </c>
      <c r="S1053" s="23">
        <f t="shared" si="135"/>
        <v>7.0331988057466877E-2</v>
      </c>
      <c r="T1053" s="11">
        <f t="shared" si="136"/>
        <v>18367954402</v>
      </c>
    </row>
    <row r="1054" spans="1:20">
      <c r="A1054" s="154" t="s">
        <v>447</v>
      </c>
      <c r="B1054" s="154" t="s">
        <v>2162</v>
      </c>
      <c r="C1054" s="154" t="s">
        <v>4171</v>
      </c>
      <c r="D1054" s="179">
        <v>-14658253358</v>
      </c>
      <c r="E1054" s="179">
        <v>-14778972958</v>
      </c>
      <c r="F1054" s="179">
        <v>-14597843340</v>
      </c>
      <c r="G1054" s="179">
        <v>-14644720190</v>
      </c>
      <c r="H1054" s="179">
        <v>-14563310173</v>
      </c>
      <c r="I1054" s="179">
        <v>-14507074641</v>
      </c>
      <c r="J1054" s="179">
        <v>-14817229415</v>
      </c>
      <c r="K1054" s="179">
        <v>-14534178199</v>
      </c>
      <c r="L1054" s="179">
        <f>VLOOKUP(A1054,Sheet1!$A$1:$E$2000,5,FALSE)</f>
        <v>-14521213147</v>
      </c>
      <c r="M1054" s="21">
        <f t="shared" si="129"/>
        <v>6.4771144747735642E-3</v>
      </c>
      <c r="N1054" s="21">
        <f t="shared" si="130"/>
        <v>1.8397646289272006E-2</v>
      </c>
      <c r="O1054" s="21">
        <f t="shared" si="131"/>
        <v>-1.5028663473792286E-2</v>
      </c>
      <c r="P1054" s="21">
        <f t="shared" si="132"/>
        <v>7.5482487589952378E-3</v>
      </c>
      <c r="Q1054" s="21">
        <f t="shared" si="133"/>
        <v>2.8906220838478599E-3</v>
      </c>
      <c r="R1054" s="23">
        <f t="shared" si="134"/>
        <v>-1.5237011011933975E-3</v>
      </c>
      <c r="S1054" s="23">
        <f t="shared" si="135"/>
        <v>-3.5017802502258499E-3</v>
      </c>
      <c r="T1054" s="11">
        <f t="shared" si="136"/>
        <v>-58379695402</v>
      </c>
    </row>
    <row r="1055" spans="1:20">
      <c r="A1055" s="154" t="s">
        <v>1203</v>
      </c>
      <c r="B1055" s="154" t="s">
        <v>2812</v>
      </c>
      <c r="C1055" s="154" t="s">
        <v>4171</v>
      </c>
      <c r="D1055" s="179"/>
      <c r="E1055" s="179"/>
      <c r="F1055" s="179"/>
      <c r="G1055" s="179"/>
      <c r="H1055" s="179"/>
      <c r="I1055" s="179"/>
      <c r="J1055" s="179"/>
      <c r="K1055" s="179"/>
      <c r="L1055" s="179">
        <f>VLOOKUP(A1055,Sheet1!$A$1:$E$2000,5,FALSE)</f>
        <v>0</v>
      </c>
      <c r="M1055" s="21" t="e">
        <f t="shared" si="129"/>
        <v>#DIV/0!</v>
      </c>
      <c r="N1055" s="21" t="e">
        <f t="shared" si="130"/>
        <v>#DIV/0!</v>
      </c>
      <c r="O1055" s="21" t="e">
        <f t="shared" si="131"/>
        <v>#DIV/0!</v>
      </c>
      <c r="P1055" s="21" t="e">
        <f t="shared" si="132"/>
        <v>#DIV/0!</v>
      </c>
      <c r="Q1055" s="21" t="e">
        <f t="shared" si="133"/>
        <v>#DIV/0!</v>
      </c>
      <c r="R1055" s="23" t="e">
        <f t="shared" si="134"/>
        <v>#DIV/0!</v>
      </c>
      <c r="S1055" s="23" t="e">
        <f t="shared" si="135"/>
        <v>#DIV/0!</v>
      </c>
      <c r="T1055" s="11">
        <f t="shared" si="136"/>
        <v>0</v>
      </c>
    </row>
    <row r="1056" spans="1:20">
      <c r="A1056" s="154" t="s">
        <v>1204</v>
      </c>
      <c r="B1056" s="154" t="s">
        <v>2813</v>
      </c>
      <c r="C1056" s="154" t="s">
        <v>4171</v>
      </c>
      <c r="D1056" s="179"/>
      <c r="E1056" s="179"/>
      <c r="F1056" s="179"/>
      <c r="G1056" s="179"/>
      <c r="H1056" s="179"/>
      <c r="I1056" s="179"/>
      <c r="J1056" s="179"/>
      <c r="K1056" s="179"/>
      <c r="L1056" s="179">
        <f>VLOOKUP(A1056,Sheet1!$A$1:$E$2000,5,FALSE)</f>
        <v>0</v>
      </c>
      <c r="M1056" s="21" t="e">
        <f t="shared" si="129"/>
        <v>#DIV/0!</v>
      </c>
      <c r="N1056" s="21" t="e">
        <f t="shared" si="130"/>
        <v>#DIV/0!</v>
      </c>
      <c r="O1056" s="21" t="e">
        <f t="shared" si="131"/>
        <v>#DIV/0!</v>
      </c>
      <c r="P1056" s="21" t="e">
        <f t="shared" si="132"/>
        <v>#DIV/0!</v>
      </c>
      <c r="Q1056" s="21" t="e">
        <f t="shared" si="133"/>
        <v>#DIV/0!</v>
      </c>
      <c r="R1056" s="23" t="e">
        <f t="shared" si="134"/>
        <v>#DIV/0!</v>
      </c>
      <c r="S1056" s="23" t="e">
        <f t="shared" si="135"/>
        <v>#DIV/0!</v>
      </c>
      <c r="T1056" s="11">
        <f t="shared" si="136"/>
        <v>0</v>
      </c>
    </row>
    <row r="1057" spans="1:20">
      <c r="A1057" s="154" t="s">
        <v>3973</v>
      </c>
      <c r="B1057" s="154" t="s">
        <v>3974</v>
      </c>
      <c r="C1057" s="154" t="s">
        <v>4171</v>
      </c>
      <c r="D1057" s="179"/>
      <c r="E1057" s="179"/>
      <c r="F1057" s="179"/>
      <c r="G1057" s="179"/>
      <c r="H1057" s="179"/>
      <c r="I1057" s="179"/>
      <c r="J1057" s="179"/>
      <c r="K1057" s="179"/>
      <c r="L1057" s="179">
        <f>VLOOKUP(A1057,Sheet1!$A$1:$E$2000,5,FALSE)</f>
        <v>0</v>
      </c>
      <c r="M1057" s="21" t="e">
        <f t="shared" si="129"/>
        <v>#DIV/0!</v>
      </c>
      <c r="N1057" s="21" t="e">
        <f t="shared" si="130"/>
        <v>#DIV/0!</v>
      </c>
      <c r="O1057" s="21" t="e">
        <f t="shared" si="131"/>
        <v>#DIV/0!</v>
      </c>
      <c r="P1057" s="21" t="e">
        <f t="shared" si="132"/>
        <v>#DIV/0!</v>
      </c>
      <c r="Q1057" s="21" t="e">
        <f t="shared" si="133"/>
        <v>#DIV/0!</v>
      </c>
      <c r="R1057" s="23" t="e">
        <f t="shared" si="134"/>
        <v>#DIV/0!</v>
      </c>
      <c r="S1057" s="23" t="e">
        <f t="shared" si="135"/>
        <v>#DIV/0!</v>
      </c>
      <c r="T1057" s="11">
        <f t="shared" si="136"/>
        <v>0</v>
      </c>
    </row>
    <row r="1058" spans="1:20">
      <c r="A1058" s="154" t="s">
        <v>1207</v>
      </c>
      <c r="B1058" s="154" t="s">
        <v>2817</v>
      </c>
      <c r="C1058" s="154" t="s">
        <v>4171</v>
      </c>
      <c r="D1058" s="179"/>
      <c r="E1058" s="179"/>
      <c r="F1058" s="179"/>
      <c r="G1058" s="179"/>
      <c r="H1058" s="179"/>
      <c r="I1058" s="179"/>
      <c r="J1058" s="179"/>
      <c r="K1058" s="179"/>
      <c r="L1058" s="179">
        <f>VLOOKUP(A1058,Sheet1!$A$1:$E$2000,5,FALSE)</f>
        <v>0</v>
      </c>
      <c r="M1058" s="21" t="e">
        <f t="shared" si="129"/>
        <v>#DIV/0!</v>
      </c>
      <c r="N1058" s="21" t="e">
        <f t="shared" si="130"/>
        <v>#DIV/0!</v>
      </c>
      <c r="O1058" s="21" t="e">
        <f t="shared" si="131"/>
        <v>#DIV/0!</v>
      </c>
      <c r="P1058" s="21" t="e">
        <f t="shared" si="132"/>
        <v>#DIV/0!</v>
      </c>
      <c r="Q1058" s="21" t="e">
        <f t="shared" si="133"/>
        <v>#DIV/0!</v>
      </c>
      <c r="R1058" s="23" t="e">
        <f t="shared" si="134"/>
        <v>#DIV/0!</v>
      </c>
      <c r="S1058" s="23" t="e">
        <f t="shared" si="135"/>
        <v>#DIV/0!</v>
      </c>
      <c r="T1058" s="11">
        <f t="shared" si="136"/>
        <v>0</v>
      </c>
    </row>
    <row r="1059" spans="1:20">
      <c r="A1059" s="154" t="s">
        <v>1622</v>
      </c>
      <c r="B1059" s="154" t="s">
        <v>2818</v>
      </c>
      <c r="C1059" s="154" t="s">
        <v>4171</v>
      </c>
      <c r="D1059" s="179"/>
      <c r="E1059" s="179"/>
      <c r="F1059" s="179"/>
      <c r="G1059" s="179"/>
      <c r="H1059" s="179"/>
      <c r="I1059" s="179"/>
      <c r="J1059" s="179"/>
      <c r="K1059" s="179"/>
      <c r="L1059" s="179">
        <f>VLOOKUP(A1059,Sheet1!$A$1:$E$2000,5,FALSE)</f>
        <v>0</v>
      </c>
      <c r="M1059" s="21" t="e">
        <f t="shared" si="129"/>
        <v>#DIV/0!</v>
      </c>
      <c r="N1059" s="21" t="e">
        <f t="shared" si="130"/>
        <v>#DIV/0!</v>
      </c>
      <c r="O1059" s="21" t="e">
        <f t="shared" si="131"/>
        <v>#DIV/0!</v>
      </c>
      <c r="P1059" s="21" t="e">
        <f t="shared" si="132"/>
        <v>#DIV/0!</v>
      </c>
      <c r="Q1059" s="21" t="e">
        <f t="shared" si="133"/>
        <v>#DIV/0!</v>
      </c>
      <c r="R1059" s="23" t="e">
        <f t="shared" si="134"/>
        <v>#DIV/0!</v>
      </c>
      <c r="S1059" s="23" t="e">
        <f t="shared" si="135"/>
        <v>#DIV/0!</v>
      </c>
      <c r="T1059" s="11">
        <f t="shared" si="136"/>
        <v>0</v>
      </c>
    </row>
    <row r="1060" spans="1:20">
      <c r="A1060" s="154" t="s">
        <v>451</v>
      </c>
      <c r="B1060" s="154" t="s">
        <v>3662</v>
      </c>
      <c r="C1060" s="154" t="s">
        <v>4171</v>
      </c>
      <c r="D1060" s="179"/>
      <c r="E1060" s="179"/>
      <c r="F1060" s="179"/>
      <c r="G1060" s="179"/>
      <c r="H1060" s="179"/>
      <c r="I1060" s="179"/>
      <c r="J1060" s="179"/>
      <c r="K1060" s="179"/>
      <c r="L1060" s="179">
        <f>VLOOKUP(A1060,Sheet1!$A$1:$E$2000,5,FALSE)</f>
        <v>0</v>
      </c>
      <c r="M1060" s="21" t="e">
        <f t="shared" si="129"/>
        <v>#DIV/0!</v>
      </c>
      <c r="N1060" s="21" t="e">
        <f t="shared" si="130"/>
        <v>#DIV/0!</v>
      </c>
      <c r="O1060" s="21" t="e">
        <f t="shared" si="131"/>
        <v>#DIV/0!</v>
      </c>
      <c r="P1060" s="21" t="e">
        <f t="shared" si="132"/>
        <v>#DIV/0!</v>
      </c>
      <c r="Q1060" s="21" t="e">
        <f t="shared" si="133"/>
        <v>#DIV/0!</v>
      </c>
      <c r="R1060" s="23" t="e">
        <f t="shared" si="134"/>
        <v>#DIV/0!</v>
      </c>
      <c r="S1060" s="23" t="e">
        <f t="shared" si="135"/>
        <v>#DIV/0!</v>
      </c>
      <c r="T1060" s="11">
        <f t="shared" si="136"/>
        <v>0</v>
      </c>
    </row>
    <row r="1061" spans="1:20">
      <c r="A1061" s="154" t="s">
        <v>4143</v>
      </c>
      <c r="B1061" s="154" t="s">
        <v>4213</v>
      </c>
      <c r="C1061" s="154" t="s">
        <v>4171</v>
      </c>
      <c r="D1061" s="179"/>
      <c r="E1061" s="179"/>
      <c r="F1061" s="179"/>
      <c r="G1061" s="179"/>
      <c r="H1061" s="179"/>
      <c r="I1061" s="179"/>
      <c r="J1061" s="179"/>
      <c r="K1061" s="179"/>
      <c r="L1061" s="179">
        <f>VLOOKUP(A1061,Sheet1!$A$1:$E$2000,5,FALSE)</f>
        <v>0</v>
      </c>
      <c r="M1061" s="21" t="e">
        <f t="shared" si="129"/>
        <v>#DIV/0!</v>
      </c>
      <c r="N1061" s="21" t="e">
        <f t="shared" si="130"/>
        <v>#DIV/0!</v>
      </c>
      <c r="O1061" s="21" t="e">
        <f t="shared" si="131"/>
        <v>#DIV/0!</v>
      </c>
      <c r="P1061" s="21" t="e">
        <f t="shared" si="132"/>
        <v>#DIV/0!</v>
      </c>
      <c r="Q1061" s="21" t="e">
        <f t="shared" si="133"/>
        <v>#DIV/0!</v>
      </c>
      <c r="R1061" s="23" t="e">
        <f t="shared" si="134"/>
        <v>#DIV/0!</v>
      </c>
      <c r="S1061" s="23" t="e">
        <f t="shared" si="135"/>
        <v>#DIV/0!</v>
      </c>
      <c r="T1061" s="11">
        <f t="shared" si="136"/>
        <v>0</v>
      </c>
    </row>
    <row r="1062" spans="1:20">
      <c r="A1062" s="154" t="s">
        <v>1208</v>
      </c>
      <c r="B1062" s="154" t="s">
        <v>2819</v>
      </c>
      <c r="C1062" s="154" t="s">
        <v>4171</v>
      </c>
      <c r="D1062" s="179"/>
      <c r="E1062" s="179"/>
      <c r="F1062" s="179"/>
      <c r="G1062" s="179"/>
      <c r="H1062" s="179"/>
      <c r="I1062" s="179"/>
      <c r="J1062" s="179"/>
      <c r="K1062" s="179"/>
      <c r="L1062" s="179">
        <f>VLOOKUP(A1062,Sheet1!$A$1:$E$2000,5,FALSE)</f>
        <v>0</v>
      </c>
      <c r="M1062" s="21" t="e">
        <f t="shared" si="129"/>
        <v>#DIV/0!</v>
      </c>
      <c r="N1062" s="21" t="e">
        <f t="shared" si="130"/>
        <v>#DIV/0!</v>
      </c>
      <c r="O1062" s="21" t="e">
        <f t="shared" si="131"/>
        <v>#DIV/0!</v>
      </c>
      <c r="P1062" s="21" t="e">
        <f t="shared" si="132"/>
        <v>#DIV/0!</v>
      </c>
      <c r="Q1062" s="21" t="e">
        <f t="shared" si="133"/>
        <v>#DIV/0!</v>
      </c>
      <c r="R1062" s="23" t="e">
        <f t="shared" si="134"/>
        <v>#DIV/0!</v>
      </c>
      <c r="S1062" s="23" t="e">
        <f t="shared" si="135"/>
        <v>#DIV/0!</v>
      </c>
      <c r="T1062" s="11">
        <f t="shared" si="136"/>
        <v>0</v>
      </c>
    </row>
    <row r="1063" spans="1:20">
      <c r="A1063" s="154" t="s">
        <v>849</v>
      </c>
      <c r="B1063" s="154" t="s">
        <v>2820</v>
      </c>
      <c r="C1063" s="154" t="s">
        <v>4171</v>
      </c>
      <c r="D1063" s="179"/>
      <c r="E1063" s="179"/>
      <c r="F1063" s="179"/>
      <c r="G1063" s="179"/>
      <c r="H1063" s="179"/>
      <c r="I1063" s="179"/>
      <c r="J1063" s="179"/>
      <c r="K1063" s="179"/>
      <c r="L1063" s="179">
        <f>VLOOKUP(A1063,Sheet1!$A$1:$E$2000,5,FALSE)</f>
        <v>0</v>
      </c>
      <c r="M1063" s="21" t="e">
        <f t="shared" si="129"/>
        <v>#DIV/0!</v>
      </c>
      <c r="N1063" s="21" t="e">
        <f t="shared" si="130"/>
        <v>#DIV/0!</v>
      </c>
      <c r="O1063" s="21" t="e">
        <f t="shared" si="131"/>
        <v>#DIV/0!</v>
      </c>
      <c r="P1063" s="21" t="e">
        <f t="shared" si="132"/>
        <v>#DIV/0!</v>
      </c>
      <c r="Q1063" s="21" t="e">
        <f t="shared" si="133"/>
        <v>#DIV/0!</v>
      </c>
      <c r="R1063" s="23" t="e">
        <f t="shared" si="134"/>
        <v>#DIV/0!</v>
      </c>
      <c r="S1063" s="23" t="e">
        <f t="shared" si="135"/>
        <v>#DIV/0!</v>
      </c>
      <c r="T1063" s="11">
        <f t="shared" si="136"/>
        <v>0</v>
      </c>
    </row>
    <row r="1064" spans="1:20">
      <c r="A1064" s="154" t="s">
        <v>1209</v>
      </c>
      <c r="B1064" s="154" t="s">
        <v>2822</v>
      </c>
      <c r="C1064" s="154" t="s">
        <v>4171</v>
      </c>
      <c r="D1064" s="179"/>
      <c r="E1064" s="179"/>
      <c r="F1064" s="179"/>
      <c r="G1064" s="179"/>
      <c r="H1064" s="179"/>
      <c r="I1064" s="179"/>
      <c r="J1064" s="179"/>
      <c r="K1064" s="179"/>
      <c r="L1064" s="179">
        <f>VLOOKUP(A1064,Sheet1!$A$1:$E$2000,5,FALSE)</f>
        <v>0</v>
      </c>
      <c r="M1064" s="21" t="e">
        <f t="shared" si="129"/>
        <v>#DIV/0!</v>
      </c>
      <c r="N1064" s="21" t="e">
        <f t="shared" si="130"/>
        <v>#DIV/0!</v>
      </c>
      <c r="O1064" s="21" t="e">
        <f t="shared" si="131"/>
        <v>#DIV/0!</v>
      </c>
      <c r="P1064" s="21" t="e">
        <f t="shared" si="132"/>
        <v>#DIV/0!</v>
      </c>
      <c r="Q1064" s="21" t="e">
        <f t="shared" si="133"/>
        <v>#DIV/0!</v>
      </c>
      <c r="R1064" s="23" t="e">
        <f t="shared" si="134"/>
        <v>#DIV/0!</v>
      </c>
      <c r="S1064" s="23" t="e">
        <f t="shared" si="135"/>
        <v>#DIV/0!</v>
      </c>
      <c r="T1064" s="11">
        <f t="shared" si="136"/>
        <v>0</v>
      </c>
    </row>
    <row r="1065" spans="1:20">
      <c r="A1065" s="154" t="s">
        <v>2823</v>
      </c>
      <c r="B1065" s="154" t="s">
        <v>2824</v>
      </c>
      <c r="C1065" s="154" t="s">
        <v>4171</v>
      </c>
      <c r="D1065" s="179"/>
      <c r="E1065" s="179"/>
      <c r="F1065" s="179"/>
      <c r="G1065" s="179"/>
      <c r="H1065" s="179"/>
      <c r="I1065" s="179"/>
      <c r="J1065" s="179"/>
      <c r="K1065" s="179"/>
      <c r="L1065" s="179">
        <f>VLOOKUP(A1065,Sheet1!$A$1:$E$2000,5,FALSE)</f>
        <v>0</v>
      </c>
      <c r="M1065" s="21" t="e">
        <f t="shared" si="129"/>
        <v>#DIV/0!</v>
      </c>
      <c r="N1065" s="21" t="e">
        <f t="shared" si="130"/>
        <v>#DIV/0!</v>
      </c>
      <c r="O1065" s="21" t="e">
        <f t="shared" si="131"/>
        <v>#DIV/0!</v>
      </c>
      <c r="P1065" s="21" t="e">
        <f t="shared" si="132"/>
        <v>#DIV/0!</v>
      </c>
      <c r="Q1065" s="21" t="e">
        <f t="shared" si="133"/>
        <v>#DIV/0!</v>
      </c>
      <c r="R1065" s="23" t="e">
        <f t="shared" si="134"/>
        <v>#DIV/0!</v>
      </c>
      <c r="S1065" s="23" t="e">
        <f t="shared" si="135"/>
        <v>#DIV/0!</v>
      </c>
      <c r="T1065" s="11">
        <f t="shared" si="136"/>
        <v>0</v>
      </c>
    </row>
    <row r="1066" spans="1:20">
      <c r="A1066" s="154" t="s">
        <v>788</v>
      </c>
      <c r="B1066" s="154" t="s">
        <v>2825</v>
      </c>
      <c r="C1066" s="154" t="s">
        <v>4171</v>
      </c>
      <c r="D1066" s="179">
        <v>154673886323</v>
      </c>
      <c r="E1066" s="179">
        <v>276477734968</v>
      </c>
      <c r="F1066" s="179">
        <v>-9149926405</v>
      </c>
      <c r="G1066" s="179">
        <v>-163063280719</v>
      </c>
      <c r="H1066" s="179">
        <v>166092910797</v>
      </c>
      <c r="I1066" s="179">
        <v>241699986890</v>
      </c>
      <c r="J1066" s="179">
        <v>-15048643949</v>
      </c>
      <c r="K1066" s="179">
        <v>-50316591608</v>
      </c>
      <c r="L1066" s="179">
        <f>VLOOKUP(A1066,Sheet1!$A$1:$E$2000,5,FALSE)</f>
        <v>216046773277</v>
      </c>
      <c r="M1066" s="21">
        <f t="shared" si="129"/>
        <v>7.3826453485199534E-2</v>
      </c>
      <c r="N1066" s="21">
        <f t="shared" si="130"/>
        <v>-0.12578860312938123</v>
      </c>
      <c r="O1066" s="21">
        <f t="shared" si="131"/>
        <v>-0.64467376926404907</v>
      </c>
      <c r="P1066" s="21">
        <f t="shared" si="132"/>
        <v>0.69142904897940549</v>
      </c>
      <c r="Q1066" s="21">
        <f t="shared" si="133"/>
        <v>0.30075854676936803</v>
      </c>
      <c r="R1066" s="23">
        <f t="shared" si="134"/>
        <v>25.619974208644226</v>
      </c>
      <c r="S1066" s="23">
        <f t="shared" si="135"/>
        <v>0.45134354942248267</v>
      </c>
      <c r="T1066" s="11">
        <f t="shared" si="136"/>
        <v>392381524610</v>
      </c>
    </row>
    <row r="1067" spans="1:20">
      <c r="A1067" s="154" t="s">
        <v>1210</v>
      </c>
      <c r="B1067" s="154" t="s">
        <v>2827</v>
      </c>
      <c r="C1067" s="154" t="s">
        <v>4171</v>
      </c>
      <c r="D1067" s="179">
        <v>20214618923</v>
      </c>
      <c r="E1067" s="179">
        <v>40637711350</v>
      </c>
      <c r="F1067" s="179">
        <v>45301912081</v>
      </c>
      <c r="G1067" s="179">
        <v>72186989759</v>
      </c>
      <c r="H1067" s="179">
        <v>29198941306</v>
      </c>
      <c r="I1067" s="179">
        <v>8595431435</v>
      </c>
      <c r="J1067" s="179">
        <v>39756713422</v>
      </c>
      <c r="K1067" s="179">
        <v>24646891215</v>
      </c>
      <c r="L1067" s="179">
        <f>VLOOKUP(A1067,Sheet1!$A$1:$E$2000,5,FALSE)</f>
        <v>27843607615</v>
      </c>
      <c r="M1067" s="21">
        <f t="shared" si="129"/>
        <v>0.44444678463751419</v>
      </c>
      <c r="N1067" s="21">
        <f t="shared" si="130"/>
        <v>-0.78848633081301711</v>
      </c>
      <c r="O1067" s="21">
        <f t="shared" si="131"/>
        <v>-0.1224053997783838</v>
      </c>
      <c r="P1067" s="21">
        <f t="shared" si="132"/>
        <v>-0.65856879061885087</v>
      </c>
      <c r="Q1067" s="21">
        <f t="shared" si="133"/>
        <v>-4.6417220295637794E-2</v>
      </c>
      <c r="R1067" s="23">
        <f t="shared" si="134"/>
        <v>-0.37113253372888338</v>
      </c>
      <c r="S1067" s="23">
        <f t="shared" si="135"/>
        <v>-0.46167171927867789</v>
      </c>
      <c r="T1067" s="11">
        <f t="shared" si="136"/>
        <v>100842643687</v>
      </c>
    </row>
    <row r="1068" spans="1:20">
      <c r="A1068" s="154" t="s">
        <v>138</v>
      </c>
      <c r="B1068" s="154" t="s">
        <v>1811</v>
      </c>
      <c r="C1068" s="154" t="s">
        <v>4171</v>
      </c>
      <c r="D1068" s="179">
        <v>-47076493000</v>
      </c>
      <c r="E1068" s="179">
        <v>-316432543000</v>
      </c>
      <c r="F1068" s="179">
        <v>-182385329000</v>
      </c>
      <c r="G1068" s="179">
        <v>-735984283000</v>
      </c>
      <c r="H1068" s="179">
        <v>-84465178000</v>
      </c>
      <c r="I1068" s="179">
        <v>-174433144000</v>
      </c>
      <c r="J1068" s="179">
        <v>-118944228000</v>
      </c>
      <c r="K1068" s="179">
        <v>-609219521000</v>
      </c>
      <c r="L1068" s="179">
        <f>VLOOKUP(A1068,Sheet1!$A$1:$E$2000,5,FALSE)</f>
        <v>-62117217000</v>
      </c>
      <c r="M1068" s="21">
        <f t="shared" si="129"/>
        <v>-0.79421134875106347</v>
      </c>
      <c r="N1068" s="21">
        <f t="shared" si="130"/>
        <v>0.44875093330713461</v>
      </c>
      <c r="O1068" s="21">
        <f t="shared" si="131"/>
        <v>0.34784103166543623</v>
      </c>
      <c r="P1068" s="21">
        <f t="shared" si="132"/>
        <v>0.17223840906396096</v>
      </c>
      <c r="Q1068" s="21">
        <f t="shared" si="133"/>
        <v>0.26458194405273139</v>
      </c>
      <c r="R1068" s="23">
        <f t="shared" si="134"/>
        <v>0.21195298180670416</v>
      </c>
      <c r="S1068" s="23">
        <f t="shared" si="135"/>
        <v>-0.26875009645979009</v>
      </c>
      <c r="T1068" s="11">
        <f t="shared" si="136"/>
        <v>-964714110000</v>
      </c>
    </row>
    <row r="1069" spans="1:20">
      <c r="A1069" s="154" t="s">
        <v>1211</v>
      </c>
      <c r="B1069" s="154" t="s">
        <v>2828</v>
      </c>
      <c r="C1069" s="154" t="s">
        <v>4171</v>
      </c>
      <c r="D1069" s="179">
        <v>9096606576</v>
      </c>
      <c r="E1069" s="179">
        <v>16698987682</v>
      </c>
      <c r="F1069" s="179">
        <v>16224730488</v>
      </c>
      <c r="G1069" s="179">
        <v>63883545823</v>
      </c>
      <c r="H1069" s="179">
        <v>9908850529</v>
      </c>
      <c r="I1069" s="179">
        <v>15572173913</v>
      </c>
      <c r="J1069" s="179">
        <v>10669434245</v>
      </c>
      <c r="K1069" s="179">
        <v>57584725477</v>
      </c>
      <c r="L1069" s="179">
        <f>VLOOKUP(A1069,Sheet1!$A$1:$E$2000,5,FALSE)</f>
        <v>9816295024</v>
      </c>
      <c r="M1069" s="21">
        <f t="shared" si="129"/>
        <v>8.9290874153333283E-2</v>
      </c>
      <c r="N1069" s="21">
        <f t="shared" si="130"/>
        <v>-6.7477968752237799E-2</v>
      </c>
      <c r="O1069" s="21">
        <f t="shared" si="131"/>
        <v>-0.34239682730685495</v>
      </c>
      <c r="P1069" s="21">
        <f t="shared" si="132"/>
        <v>-9.8598477352085781E-2</v>
      </c>
      <c r="Q1069" s="21">
        <f t="shared" si="133"/>
        <v>-9.3406903988631149E-3</v>
      </c>
      <c r="R1069" s="23">
        <f t="shared" si="134"/>
        <v>-0.13271554551207224</v>
      </c>
      <c r="S1069" s="23">
        <f t="shared" si="135"/>
        <v>-0.12250713888486675</v>
      </c>
      <c r="T1069" s="11">
        <f t="shared" si="136"/>
        <v>93642628659</v>
      </c>
    </row>
    <row r="1070" spans="1:20">
      <c r="A1070" s="154" t="s">
        <v>453</v>
      </c>
      <c r="B1070" s="154" t="s">
        <v>2829</v>
      </c>
      <c r="C1070" s="154" t="s">
        <v>4171</v>
      </c>
      <c r="D1070" s="179">
        <v>6046692272</v>
      </c>
      <c r="E1070" s="179">
        <v>9484346200</v>
      </c>
      <c r="F1070" s="179">
        <v>8064223666</v>
      </c>
      <c r="G1070" s="179">
        <v>5992006497</v>
      </c>
      <c r="H1070" s="179">
        <v>8073111860</v>
      </c>
      <c r="I1070" s="179">
        <v>4997999197</v>
      </c>
      <c r="J1070" s="179">
        <v>1609970896</v>
      </c>
      <c r="K1070" s="179">
        <v>2778083597</v>
      </c>
      <c r="L1070" s="179">
        <f>VLOOKUP(A1070,Sheet1!$A$1:$E$2000,5,FALSE)</f>
        <v>3735096977</v>
      </c>
      <c r="M1070" s="21">
        <f t="shared" si="129"/>
        <v>0.33512861194931337</v>
      </c>
      <c r="N1070" s="21">
        <f t="shared" si="130"/>
        <v>-0.47302649106166117</v>
      </c>
      <c r="O1070" s="21">
        <f t="shared" si="131"/>
        <v>-0.8003563687366605</v>
      </c>
      <c r="P1070" s="21">
        <f t="shared" si="132"/>
        <v>-0.5363683937273942</v>
      </c>
      <c r="Q1070" s="21">
        <f t="shared" si="133"/>
        <v>-0.53734110937984703</v>
      </c>
      <c r="R1070" s="23">
        <f t="shared" si="134"/>
        <v>-0.63292394949848707</v>
      </c>
      <c r="S1070" s="23">
        <f t="shared" si="135"/>
        <v>-0.58495349943212482</v>
      </c>
      <c r="T1070" s="11">
        <f t="shared" si="136"/>
        <v>13121150667</v>
      </c>
    </row>
    <row r="1071" spans="1:20">
      <c r="A1071" s="154" t="s">
        <v>1212</v>
      </c>
      <c r="B1071" s="154" t="s">
        <v>2830</v>
      </c>
      <c r="C1071" s="154" t="s">
        <v>4171</v>
      </c>
      <c r="D1071" s="179"/>
      <c r="E1071" s="179"/>
      <c r="F1071" s="179"/>
      <c r="G1071" s="179"/>
      <c r="H1071" s="179"/>
      <c r="I1071" s="179"/>
      <c r="J1071" s="179"/>
      <c r="K1071" s="179"/>
      <c r="L1071" s="179">
        <f>VLOOKUP(A1071,Sheet1!$A$1:$E$2000,5,FALSE)</f>
        <v>0</v>
      </c>
      <c r="M1071" s="21" t="e">
        <f t="shared" si="129"/>
        <v>#DIV/0!</v>
      </c>
      <c r="N1071" s="21" t="e">
        <f t="shared" si="130"/>
        <v>#DIV/0!</v>
      </c>
      <c r="O1071" s="21" t="e">
        <f t="shared" si="131"/>
        <v>#DIV/0!</v>
      </c>
      <c r="P1071" s="21" t="e">
        <f t="shared" si="132"/>
        <v>#DIV/0!</v>
      </c>
      <c r="Q1071" s="21" t="e">
        <f t="shared" si="133"/>
        <v>#DIV/0!</v>
      </c>
      <c r="R1071" s="23" t="e">
        <f t="shared" si="134"/>
        <v>#DIV/0!</v>
      </c>
      <c r="S1071" s="23" t="e">
        <f t="shared" si="135"/>
        <v>#DIV/0!</v>
      </c>
      <c r="T1071" s="11">
        <f t="shared" si="136"/>
        <v>0</v>
      </c>
    </row>
    <row r="1072" spans="1:20">
      <c r="A1072" s="154" t="s">
        <v>1213</v>
      </c>
      <c r="B1072" s="154" t="s">
        <v>2831</v>
      </c>
      <c r="C1072" s="154" t="s">
        <v>4171</v>
      </c>
      <c r="D1072" s="179">
        <v>465349743</v>
      </c>
      <c r="E1072" s="179">
        <v>-2983195971</v>
      </c>
      <c r="F1072" s="179">
        <v>-4952806766</v>
      </c>
      <c r="G1072" s="179">
        <v>-962961536</v>
      </c>
      <c r="H1072" s="179">
        <v>771138510</v>
      </c>
      <c r="I1072" s="179">
        <v>-285674707</v>
      </c>
      <c r="J1072" s="179">
        <v>-4374346121</v>
      </c>
      <c r="K1072" s="179">
        <v>-1459988082</v>
      </c>
      <c r="L1072" s="179">
        <f>VLOOKUP(A1072,Sheet1!$A$1:$E$2000,5,FALSE)</f>
        <v>1951668398</v>
      </c>
      <c r="M1072" s="21">
        <f t="shared" si="129"/>
        <v>0.65711601134375186</v>
      </c>
      <c r="N1072" s="21">
        <f t="shared" si="130"/>
        <v>0.90423870581179466</v>
      </c>
      <c r="O1072" s="21">
        <f t="shared" si="131"/>
        <v>0.11679451113881797</v>
      </c>
      <c r="P1072" s="21">
        <f t="shared" si="132"/>
        <v>-0.51614371646096568</v>
      </c>
      <c r="Q1072" s="21">
        <f t="shared" si="133"/>
        <v>1.5308921454331208</v>
      </c>
      <c r="R1072" s="23">
        <f t="shared" si="134"/>
        <v>0.24529733683896529</v>
      </c>
      <c r="S1072" s="23">
        <f t="shared" si="135"/>
        <v>-0.4871518369678417</v>
      </c>
      <c r="T1072" s="11">
        <f t="shared" si="136"/>
        <v>-4168340512</v>
      </c>
    </row>
    <row r="1073" spans="1:20">
      <c r="A1073" s="154" t="s">
        <v>139</v>
      </c>
      <c r="B1073" s="154" t="s">
        <v>1812</v>
      </c>
      <c r="C1073" s="154" t="s">
        <v>4171</v>
      </c>
      <c r="D1073" s="179">
        <v>3453044232</v>
      </c>
      <c r="E1073" s="179">
        <v>1282961038</v>
      </c>
      <c r="F1073" s="179">
        <v>3399156926</v>
      </c>
      <c r="G1073" s="179">
        <v>2331431148</v>
      </c>
      <c r="H1073" s="179">
        <v>5976549021</v>
      </c>
      <c r="I1073" s="179">
        <v>7241605337</v>
      </c>
      <c r="J1073" s="179">
        <v>3593310568</v>
      </c>
      <c r="K1073" s="179">
        <v>3651894478</v>
      </c>
      <c r="L1073" s="179">
        <f>VLOOKUP(A1073,Sheet1!$A$1:$E$2000,5,FALSE)</f>
        <v>7785722904</v>
      </c>
      <c r="M1073" s="21">
        <f t="shared" si="129"/>
        <v>0.73080581059872163</v>
      </c>
      <c r="N1073" s="21">
        <f t="shared" si="130"/>
        <v>4.644446808991872</v>
      </c>
      <c r="O1073" s="21">
        <f t="shared" si="131"/>
        <v>5.7118175543743634E-2</v>
      </c>
      <c r="P1073" s="21">
        <f t="shared" si="132"/>
        <v>0.56637457689142956</v>
      </c>
      <c r="Q1073" s="21">
        <f t="shared" si="133"/>
        <v>0.3027121297998302</v>
      </c>
      <c r="R1073" s="23">
        <f t="shared" si="134"/>
        <v>0.28391150014118804</v>
      </c>
      <c r="S1073" s="23">
        <f t="shared" si="135"/>
        <v>0.71457775445275007</v>
      </c>
      <c r="T1073" s="11">
        <f t="shared" si="136"/>
        <v>22272533287</v>
      </c>
    </row>
    <row r="1074" spans="1:20">
      <c r="A1074" s="154" t="s">
        <v>949</v>
      </c>
      <c r="B1074" s="154" t="s">
        <v>2833</v>
      </c>
      <c r="C1074" s="154" t="s">
        <v>4171</v>
      </c>
      <c r="D1074" s="179"/>
      <c r="E1074" s="179"/>
      <c r="F1074" s="179"/>
      <c r="G1074" s="179"/>
      <c r="H1074" s="179"/>
      <c r="I1074" s="179"/>
      <c r="J1074" s="179"/>
      <c r="K1074" s="179"/>
      <c r="L1074" s="179">
        <f>VLOOKUP(A1074,Sheet1!$A$1:$E$2000,5,FALSE)</f>
        <v>0</v>
      </c>
      <c r="M1074" s="21" t="e">
        <f t="shared" si="129"/>
        <v>#DIV/0!</v>
      </c>
      <c r="N1074" s="21" t="e">
        <f t="shared" si="130"/>
        <v>#DIV/0!</v>
      </c>
      <c r="O1074" s="21" t="e">
        <f t="shared" si="131"/>
        <v>#DIV/0!</v>
      </c>
      <c r="P1074" s="21" t="e">
        <f t="shared" si="132"/>
        <v>#DIV/0!</v>
      </c>
      <c r="Q1074" s="21" t="e">
        <f t="shared" si="133"/>
        <v>#DIV/0!</v>
      </c>
      <c r="R1074" s="23" t="e">
        <f t="shared" si="134"/>
        <v>#DIV/0!</v>
      </c>
      <c r="S1074" s="23" t="e">
        <f t="shared" si="135"/>
        <v>#DIV/0!</v>
      </c>
      <c r="T1074" s="11">
        <f t="shared" si="136"/>
        <v>0</v>
      </c>
    </row>
    <row r="1075" spans="1:20">
      <c r="A1075" s="154" t="s">
        <v>901</v>
      </c>
      <c r="B1075" s="154" t="s">
        <v>2834</v>
      </c>
      <c r="C1075" s="154" t="s">
        <v>4171</v>
      </c>
      <c r="D1075" s="179">
        <v>3162345856</v>
      </c>
      <c r="E1075" s="179">
        <v>-278021439</v>
      </c>
      <c r="F1075" s="179">
        <v>6823583354</v>
      </c>
      <c r="G1075" s="179"/>
      <c r="H1075" s="179">
        <v>1219317350</v>
      </c>
      <c r="I1075" s="179">
        <v>761032761</v>
      </c>
      <c r="J1075" s="179">
        <v>9594286806</v>
      </c>
      <c r="K1075" s="179">
        <v>13348098741</v>
      </c>
      <c r="L1075" s="179">
        <f>VLOOKUP(A1075,Sheet1!$A$1:$E$2000,5,FALSE)</f>
        <v>4462277085</v>
      </c>
      <c r="M1075" s="21">
        <f t="shared" si="129"/>
        <v>-0.61442631340068077</v>
      </c>
      <c r="N1075" s="21">
        <f t="shared" si="130"/>
        <v>3.7373168189378374</v>
      </c>
      <c r="O1075" s="21">
        <f t="shared" si="131"/>
        <v>0.40604815802181232</v>
      </c>
      <c r="P1075" s="21" t="e">
        <f t="shared" si="132"/>
        <v>#DIV/0!</v>
      </c>
      <c r="Q1075" s="21">
        <f t="shared" si="133"/>
        <v>2.6596519232667362</v>
      </c>
      <c r="R1075" s="23">
        <f t="shared" si="134"/>
        <v>2.4073108248583446</v>
      </c>
      <c r="S1075" s="23">
        <f t="shared" si="135"/>
        <v>2.6273191677243677</v>
      </c>
      <c r="T1075" s="11">
        <f t="shared" si="136"/>
        <v>28165695393</v>
      </c>
    </row>
    <row r="1076" spans="1:20">
      <c r="A1076" s="154" t="s">
        <v>918</v>
      </c>
      <c r="B1076" s="154" t="s">
        <v>2835</v>
      </c>
      <c r="C1076" s="154" t="s">
        <v>4171</v>
      </c>
      <c r="D1076" s="179"/>
      <c r="E1076" s="179"/>
      <c r="F1076" s="179"/>
      <c r="G1076" s="179"/>
      <c r="H1076" s="179"/>
      <c r="I1076" s="179"/>
      <c r="J1076" s="179"/>
      <c r="K1076" s="179"/>
      <c r="L1076" s="179">
        <f>VLOOKUP(A1076,Sheet1!$A$1:$E$2000,5,FALSE)</f>
        <v>0</v>
      </c>
      <c r="M1076" s="21" t="e">
        <f t="shared" si="129"/>
        <v>#DIV/0!</v>
      </c>
      <c r="N1076" s="21" t="e">
        <f t="shared" si="130"/>
        <v>#DIV/0!</v>
      </c>
      <c r="O1076" s="21" t="e">
        <f t="shared" si="131"/>
        <v>#DIV/0!</v>
      </c>
      <c r="P1076" s="21" t="e">
        <f t="shared" si="132"/>
        <v>#DIV/0!</v>
      </c>
      <c r="Q1076" s="21" t="e">
        <f t="shared" si="133"/>
        <v>#DIV/0!</v>
      </c>
      <c r="R1076" s="23" t="e">
        <f t="shared" si="134"/>
        <v>#DIV/0!</v>
      </c>
      <c r="S1076" s="23" t="e">
        <f t="shared" si="135"/>
        <v>#DIV/0!</v>
      </c>
      <c r="T1076" s="11">
        <f t="shared" si="136"/>
        <v>0</v>
      </c>
    </row>
    <row r="1077" spans="1:20">
      <c r="A1077" s="154" t="s">
        <v>950</v>
      </c>
      <c r="B1077" s="154" t="s">
        <v>2836</v>
      </c>
      <c r="C1077" s="154" t="s">
        <v>4171</v>
      </c>
      <c r="D1077" s="179">
        <v>7479578381</v>
      </c>
      <c r="E1077" s="179">
        <v>21972053821</v>
      </c>
      <c r="F1077" s="179">
        <v>16337717382</v>
      </c>
      <c r="G1077" s="179">
        <v>14826874979</v>
      </c>
      <c r="H1077" s="179">
        <v>6170035819</v>
      </c>
      <c r="I1077" s="179">
        <v>6804766457</v>
      </c>
      <c r="J1077" s="179">
        <v>6155348466</v>
      </c>
      <c r="K1077" s="179">
        <v>-6671753507</v>
      </c>
      <c r="L1077" s="179">
        <f>VLOOKUP(A1077,Sheet1!$A$1:$E$2000,5,FALSE)</f>
        <v>1107622049</v>
      </c>
      <c r="M1077" s="21">
        <f t="shared" si="129"/>
        <v>-0.17508240375240477</v>
      </c>
      <c r="N1077" s="21">
        <f t="shared" si="130"/>
        <v>-0.69029902655270758</v>
      </c>
      <c r="O1077" s="21">
        <f t="shared" si="131"/>
        <v>-0.62324305641486832</v>
      </c>
      <c r="P1077" s="21">
        <f t="shared" si="132"/>
        <v>-1.4499770529157032</v>
      </c>
      <c r="Q1077" s="21">
        <f t="shared" si="133"/>
        <v>-0.82048369223575812</v>
      </c>
      <c r="R1077" s="23">
        <f t="shared" si="134"/>
        <v>-0.98416437937590839</v>
      </c>
      <c r="S1077" s="23">
        <f t="shared" si="135"/>
        <v>-0.8752925772364859</v>
      </c>
      <c r="T1077" s="11">
        <f t="shared" si="136"/>
        <v>7395983465</v>
      </c>
    </row>
    <row r="1078" spans="1:20">
      <c r="A1078" s="154" t="s">
        <v>455</v>
      </c>
      <c r="B1078" s="154" t="s">
        <v>2169</v>
      </c>
      <c r="C1078" s="154" t="s">
        <v>4171</v>
      </c>
      <c r="D1078" s="179"/>
      <c r="E1078" s="179"/>
      <c r="F1078" s="179"/>
      <c r="G1078" s="179"/>
      <c r="H1078" s="179"/>
      <c r="I1078" s="179"/>
      <c r="J1078" s="179"/>
      <c r="K1078" s="179"/>
      <c r="L1078" s="179">
        <f>VLOOKUP(A1078,Sheet1!$A$1:$E$2000,5,FALSE)</f>
        <v>0</v>
      </c>
      <c r="M1078" s="21" t="e">
        <f t="shared" si="129"/>
        <v>#DIV/0!</v>
      </c>
      <c r="N1078" s="21" t="e">
        <f t="shared" si="130"/>
        <v>#DIV/0!</v>
      </c>
      <c r="O1078" s="21" t="e">
        <f t="shared" si="131"/>
        <v>#DIV/0!</v>
      </c>
      <c r="P1078" s="21" t="e">
        <f t="shared" si="132"/>
        <v>#DIV/0!</v>
      </c>
      <c r="Q1078" s="21" t="e">
        <f t="shared" si="133"/>
        <v>#DIV/0!</v>
      </c>
      <c r="R1078" s="23" t="e">
        <f t="shared" si="134"/>
        <v>#DIV/0!</v>
      </c>
      <c r="S1078" s="23" t="e">
        <f t="shared" si="135"/>
        <v>#DIV/0!</v>
      </c>
      <c r="T1078" s="11">
        <f t="shared" si="136"/>
        <v>0</v>
      </c>
    </row>
    <row r="1079" spans="1:20">
      <c r="A1079" s="154" t="s">
        <v>4251</v>
      </c>
      <c r="B1079" s="154" t="s">
        <v>4252</v>
      </c>
      <c r="C1079" s="154" t="s">
        <v>4171</v>
      </c>
      <c r="D1079" s="179"/>
      <c r="E1079" s="179"/>
      <c r="F1079" s="179"/>
      <c r="G1079" s="179"/>
      <c r="H1079" s="179"/>
      <c r="I1079" s="179"/>
      <c r="J1079" s="179"/>
      <c r="K1079" s="179"/>
      <c r="L1079" s="179">
        <f>VLOOKUP(A1079,Sheet1!$A$1:$E$2000,5,FALSE)</f>
        <v>0</v>
      </c>
      <c r="M1079" s="21" t="e">
        <f t="shared" si="129"/>
        <v>#DIV/0!</v>
      </c>
      <c r="N1079" s="21" t="e">
        <f t="shared" si="130"/>
        <v>#DIV/0!</v>
      </c>
      <c r="O1079" s="21" t="e">
        <f t="shared" si="131"/>
        <v>#DIV/0!</v>
      </c>
      <c r="P1079" s="21" t="e">
        <f t="shared" si="132"/>
        <v>#DIV/0!</v>
      </c>
      <c r="Q1079" s="21" t="e">
        <f t="shared" si="133"/>
        <v>#DIV/0!</v>
      </c>
      <c r="R1079" s="23" t="e">
        <f t="shared" si="134"/>
        <v>#DIV/0!</v>
      </c>
      <c r="S1079" s="23" t="e">
        <f t="shared" si="135"/>
        <v>#DIV/0!</v>
      </c>
      <c r="T1079" s="11">
        <f t="shared" si="136"/>
        <v>0</v>
      </c>
    </row>
    <row r="1080" spans="1:20">
      <c r="A1080" s="154" t="s">
        <v>908</v>
      </c>
      <c r="B1080" s="154" t="s">
        <v>2837</v>
      </c>
      <c r="C1080" s="154" t="s">
        <v>4171</v>
      </c>
      <c r="D1080" s="179"/>
      <c r="E1080" s="179"/>
      <c r="F1080" s="179"/>
      <c r="G1080" s="179"/>
      <c r="H1080" s="179"/>
      <c r="I1080" s="179"/>
      <c r="J1080" s="179"/>
      <c r="K1080" s="179"/>
      <c r="L1080" s="179">
        <f>VLOOKUP(A1080,Sheet1!$A$1:$E$2000,5,FALSE)</f>
        <v>0</v>
      </c>
      <c r="M1080" s="21" t="e">
        <f t="shared" si="129"/>
        <v>#DIV/0!</v>
      </c>
      <c r="N1080" s="21" t="e">
        <f t="shared" si="130"/>
        <v>#DIV/0!</v>
      </c>
      <c r="O1080" s="21" t="e">
        <f t="shared" si="131"/>
        <v>#DIV/0!</v>
      </c>
      <c r="P1080" s="21" t="e">
        <f t="shared" si="132"/>
        <v>#DIV/0!</v>
      </c>
      <c r="Q1080" s="21" t="e">
        <f t="shared" si="133"/>
        <v>#DIV/0!</v>
      </c>
      <c r="R1080" s="23" t="e">
        <f t="shared" si="134"/>
        <v>#DIV/0!</v>
      </c>
      <c r="S1080" s="23" t="e">
        <f t="shared" si="135"/>
        <v>#DIV/0!</v>
      </c>
      <c r="T1080" s="11">
        <f t="shared" si="136"/>
        <v>0</v>
      </c>
    </row>
    <row r="1081" spans="1:20">
      <c r="A1081" s="154" t="s">
        <v>1215</v>
      </c>
      <c r="B1081" s="154" t="s">
        <v>2838</v>
      </c>
      <c r="C1081" s="154" t="s">
        <v>4171</v>
      </c>
      <c r="D1081" s="179"/>
      <c r="E1081" s="179"/>
      <c r="F1081" s="179"/>
      <c r="G1081" s="179"/>
      <c r="H1081" s="179"/>
      <c r="I1081" s="179"/>
      <c r="J1081" s="179"/>
      <c r="K1081" s="179"/>
      <c r="L1081" s="179">
        <f>VLOOKUP(A1081,Sheet1!$A$1:$E$2000,5,FALSE)</f>
        <v>0</v>
      </c>
      <c r="M1081" s="21" t="e">
        <f t="shared" si="129"/>
        <v>#DIV/0!</v>
      </c>
      <c r="N1081" s="21" t="e">
        <f t="shared" si="130"/>
        <v>#DIV/0!</v>
      </c>
      <c r="O1081" s="21" t="e">
        <f t="shared" si="131"/>
        <v>#DIV/0!</v>
      </c>
      <c r="P1081" s="21" t="e">
        <f t="shared" si="132"/>
        <v>#DIV/0!</v>
      </c>
      <c r="Q1081" s="21" t="e">
        <f t="shared" si="133"/>
        <v>#DIV/0!</v>
      </c>
      <c r="R1081" s="23" t="e">
        <f t="shared" si="134"/>
        <v>#DIV/0!</v>
      </c>
      <c r="S1081" s="23" t="e">
        <f t="shared" si="135"/>
        <v>#DIV/0!</v>
      </c>
      <c r="T1081" s="11">
        <f t="shared" si="136"/>
        <v>0</v>
      </c>
    </row>
    <row r="1082" spans="1:20">
      <c r="A1082" s="154" t="s">
        <v>1217</v>
      </c>
      <c r="B1082" s="154" t="s">
        <v>2840</v>
      </c>
      <c r="C1082" s="154" t="s">
        <v>4171</v>
      </c>
      <c r="D1082" s="179">
        <v>16229623639</v>
      </c>
      <c r="E1082" s="179">
        <v>19399110802</v>
      </c>
      <c r="F1082" s="179">
        <v>39178549097</v>
      </c>
      <c r="G1082" s="179">
        <v>29794809576</v>
      </c>
      <c r="H1082" s="179">
        <v>17356165184</v>
      </c>
      <c r="I1082" s="179">
        <v>34116996019</v>
      </c>
      <c r="J1082" s="179">
        <v>55670776345</v>
      </c>
      <c r="K1082" s="179">
        <v>45154460249</v>
      </c>
      <c r="L1082" s="179">
        <f>VLOOKUP(A1082,Sheet1!$A$1:$E$2000,5,FALSE)</f>
        <v>30232917256</v>
      </c>
      <c r="M1082" s="21">
        <f t="shared" si="129"/>
        <v>6.9412672164060898E-2</v>
      </c>
      <c r="N1082" s="21">
        <f t="shared" si="130"/>
        <v>0.75868865162018784</v>
      </c>
      <c r="O1082" s="21">
        <f t="shared" si="131"/>
        <v>0.42095043405430377</v>
      </c>
      <c r="P1082" s="21">
        <f t="shared" si="132"/>
        <v>0.51551430908866569</v>
      </c>
      <c r="Q1082" s="21">
        <f t="shared" si="133"/>
        <v>0.74191227932484738</v>
      </c>
      <c r="R1082" s="23">
        <f t="shared" si="134"/>
        <v>0.5181151012380244</v>
      </c>
      <c r="S1082" s="23">
        <f t="shared" si="135"/>
        <v>0.5622555838513299</v>
      </c>
      <c r="T1082" s="11">
        <f t="shared" si="136"/>
        <v>165175149869</v>
      </c>
    </row>
    <row r="1083" spans="1:20">
      <c r="A1083" s="154" t="s">
        <v>1218</v>
      </c>
      <c r="B1083" s="154" t="s">
        <v>2841</v>
      </c>
      <c r="C1083" s="154" t="s">
        <v>4171</v>
      </c>
      <c r="D1083" s="179"/>
      <c r="E1083" s="179"/>
      <c r="F1083" s="179"/>
      <c r="G1083" s="179"/>
      <c r="H1083" s="179"/>
      <c r="I1083" s="179"/>
      <c r="J1083" s="179"/>
      <c r="K1083" s="179"/>
      <c r="L1083" s="179">
        <f>VLOOKUP(A1083,Sheet1!$A$1:$E$2000,5,FALSE)</f>
        <v>0</v>
      </c>
      <c r="M1083" s="21" t="e">
        <f t="shared" si="129"/>
        <v>#DIV/0!</v>
      </c>
      <c r="N1083" s="21" t="e">
        <f t="shared" si="130"/>
        <v>#DIV/0!</v>
      </c>
      <c r="O1083" s="21" t="e">
        <f t="shared" si="131"/>
        <v>#DIV/0!</v>
      </c>
      <c r="P1083" s="21" t="e">
        <f t="shared" si="132"/>
        <v>#DIV/0!</v>
      </c>
      <c r="Q1083" s="21" t="e">
        <f t="shared" si="133"/>
        <v>#DIV/0!</v>
      </c>
      <c r="R1083" s="23" t="e">
        <f t="shared" si="134"/>
        <v>#DIV/0!</v>
      </c>
      <c r="S1083" s="23" t="e">
        <f t="shared" si="135"/>
        <v>#DIV/0!</v>
      </c>
      <c r="T1083" s="11">
        <f t="shared" si="136"/>
        <v>0</v>
      </c>
    </row>
    <row r="1084" spans="1:20">
      <c r="A1084" s="154" t="s">
        <v>902</v>
      </c>
      <c r="B1084" s="154" t="s">
        <v>2843</v>
      </c>
      <c r="C1084" s="154" t="s">
        <v>4171</v>
      </c>
      <c r="D1084" s="179"/>
      <c r="E1084" s="179"/>
      <c r="F1084" s="179"/>
      <c r="G1084" s="179"/>
      <c r="H1084" s="179"/>
      <c r="I1084" s="179"/>
      <c r="J1084" s="179"/>
      <c r="K1084" s="179"/>
      <c r="L1084" s="179">
        <f>VLOOKUP(A1084,Sheet1!$A$1:$E$2000,5,FALSE)</f>
        <v>0</v>
      </c>
      <c r="M1084" s="21" t="e">
        <f t="shared" si="129"/>
        <v>#DIV/0!</v>
      </c>
      <c r="N1084" s="21" t="e">
        <f t="shared" si="130"/>
        <v>#DIV/0!</v>
      </c>
      <c r="O1084" s="21" t="e">
        <f t="shared" si="131"/>
        <v>#DIV/0!</v>
      </c>
      <c r="P1084" s="21" t="e">
        <f t="shared" si="132"/>
        <v>#DIV/0!</v>
      </c>
      <c r="Q1084" s="21" t="e">
        <f t="shared" si="133"/>
        <v>#DIV/0!</v>
      </c>
      <c r="R1084" s="23" t="e">
        <f t="shared" si="134"/>
        <v>#DIV/0!</v>
      </c>
      <c r="S1084" s="23" t="e">
        <f t="shared" si="135"/>
        <v>#DIV/0!</v>
      </c>
      <c r="T1084" s="11">
        <f t="shared" si="136"/>
        <v>0</v>
      </c>
    </row>
    <row r="1085" spans="1:20">
      <c r="A1085" s="154" t="s">
        <v>1220</v>
      </c>
      <c r="B1085" s="154" t="s">
        <v>2845</v>
      </c>
      <c r="C1085" s="154" t="s">
        <v>4171</v>
      </c>
      <c r="D1085" s="179">
        <v>-38622992984</v>
      </c>
      <c r="E1085" s="179">
        <v>-37001334938</v>
      </c>
      <c r="F1085" s="179">
        <v>6346396038</v>
      </c>
      <c r="G1085" s="179">
        <v>-1209664119</v>
      </c>
      <c r="H1085" s="179">
        <v>6127010128</v>
      </c>
      <c r="I1085" s="179">
        <v>-3774660371</v>
      </c>
      <c r="J1085" s="179">
        <v>2820724140</v>
      </c>
      <c r="K1085" s="179">
        <v>2770154042</v>
      </c>
      <c r="L1085" s="179">
        <f>VLOOKUP(A1085,Sheet1!$A$1:$E$2000,5,FALSE)</f>
        <v>7441609478</v>
      </c>
      <c r="M1085" s="21">
        <f t="shared" si="129"/>
        <v>1.1586363369234016</v>
      </c>
      <c r="N1085" s="21">
        <f t="shared" si="130"/>
        <v>0.8979858327456326</v>
      </c>
      <c r="O1085" s="21">
        <f t="shared" si="131"/>
        <v>-0.55553921893457481</v>
      </c>
      <c r="P1085" s="21">
        <f t="shared" si="132"/>
        <v>3.2900191867226907</v>
      </c>
      <c r="Q1085" s="21">
        <f t="shared" si="133"/>
        <v>0.21455805075176465</v>
      </c>
      <c r="R1085" s="23">
        <f t="shared" si="134"/>
        <v>0.15703001769923255</v>
      </c>
      <c r="S1085" s="23">
        <f t="shared" si="135"/>
        <v>-1.3597005877048163</v>
      </c>
      <c r="T1085" s="11">
        <f t="shared" si="136"/>
        <v>9257827289</v>
      </c>
    </row>
    <row r="1086" spans="1:20">
      <c r="A1086" s="154" t="s">
        <v>1637</v>
      </c>
      <c r="B1086" s="154" t="s">
        <v>2846</v>
      </c>
      <c r="C1086" s="154" t="s">
        <v>4171</v>
      </c>
      <c r="D1086" s="179">
        <v>2531275859</v>
      </c>
      <c r="E1086" s="179">
        <v>3768897701</v>
      </c>
      <c r="F1086" s="179">
        <v>5232100957</v>
      </c>
      <c r="G1086" s="179">
        <v>9240624299</v>
      </c>
      <c r="H1086" s="179">
        <v>4576876818</v>
      </c>
      <c r="I1086" s="179">
        <v>4590303895</v>
      </c>
      <c r="J1086" s="179">
        <v>5264761602</v>
      </c>
      <c r="K1086" s="179">
        <v>6108241895</v>
      </c>
      <c r="L1086" s="179">
        <f>VLOOKUP(A1086,Sheet1!$A$1:$E$2000,5,FALSE)</f>
        <v>28640796277</v>
      </c>
      <c r="M1086" s="21">
        <f t="shared" si="129"/>
        <v>0.80813039468883896</v>
      </c>
      <c r="N1086" s="21">
        <f t="shared" si="130"/>
        <v>0.21794335085880856</v>
      </c>
      <c r="O1086" s="21">
        <f t="shared" si="131"/>
        <v>6.2423575669547232E-3</v>
      </c>
      <c r="P1086" s="21">
        <f t="shared" si="132"/>
        <v>-0.33897952158264671</v>
      </c>
      <c r="Q1086" s="21">
        <f t="shared" si="133"/>
        <v>5.2577162147692302</v>
      </c>
      <c r="R1086" s="23">
        <f t="shared" si="134"/>
        <v>1.1005058068175162</v>
      </c>
      <c r="S1086" s="23">
        <f t="shared" si="135"/>
        <v>0.95473427739839223</v>
      </c>
      <c r="T1086" s="11">
        <f t="shared" si="136"/>
        <v>44604103669</v>
      </c>
    </row>
    <row r="1087" spans="1:20">
      <c r="A1087" s="154" t="s">
        <v>3561</v>
      </c>
      <c r="B1087" s="154" t="s">
        <v>4214</v>
      </c>
      <c r="C1087" s="154" t="s">
        <v>4171</v>
      </c>
      <c r="D1087" s="179">
        <v>892506490</v>
      </c>
      <c r="E1087" s="179">
        <v>482964029</v>
      </c>
      <c r="F1087" s="179">
        <v>909604781</v>
      </c>
      <c r="G1087" s="179">
        <v>1786189670</v>
      </c>
      <c r="H1087" s="179">
        <v>1119726419</v>
      </c>
      <c r="I1087" s="179">
        <v>1900192292</v>
      </c>
      <c r="J1087" s="179">
        <v>890995097</v>
      </c>
      <c r="K1087" s="179">
        <v>506128232</v>
      </c>
      <c r="L1087" s="179">
        <f>VLOOKUP(A1087,Sheet1!$A$1:$E$2000,5,FALSE)</f>
        <v>1224901200</v>
      </c>
      <c r="M1087" s="21">
        <f t="shared" si="129"/>
        <v>0.25458630446485603</v>
      </c>
      <c r="N1087" s="21">
        <f t="shared" si="130"/>
        <v>2.9344385459398259</v>
      </c>
      <c r="O1087" s="21">
        <f t="shared" si="131"/>
        <v>-2.0459087714491685E-2</v>
      </c>
      <c r="P1087" s="21">
        <f t="shared" si="132"/>
        <v>-0.71664362385434688</v>
      </c>
      <c r="Q1087" s="21">
        <f t="shared" si="133"/>
        <v>9.392899838330955E-2</v>
      </c>
      <c r="R1087" s="23">
        <f t="shared" si="134"/>
        <v>-0.31280037029387286</v>
      </c>
      <c r="S1087" s="23">
        <f t="shared" si="135"/>
        <v>5.2049018958296056E-2</v>
      </c>
      <c r="T1087" s="11">
        <f t="shared" si="136"/>
        <v>4522216821</v>
      </c>
    </row>
    <row r="1088" spans="1:20">
      <c r="A1088" s="154" t="s">
        <v>2847</v>
      </c>
      <c r="B1088" s="154" t="s">
        <v>2848</v>
      </c>
      <c r="C1088" s="154" t="s">
        <v>4171</v>
      </c>
      <c r="D1088" s="179"/>
      <c r="E1088" s="179"/>
      <c r="F1088" s="179"/>
      <c r="G1088" s="179"/>
      <c r="H1088" s="179"/>
      <c r="I1088" s="179"/>
      <c r="J1088" s="179"/>
      <c r="K1088" s="179"/>
      <c r="L1088" s="179">
        <f>VLOOKUP(A1088,Sheet1!$A$1:$E$2000,5,FALSE)</f>
        <v>0</v>
      </c>
      <c r="M1088" s="21" t="e">
        <f t="shared" si="129"/>
        <v>#DIV/0!</v>
      </c>
      <c r="N1088" s="21" t="e">
        <f t="shared" si="130"/>
        <v>#DIV/0!</v>
      </c>
      <c r="O1088" s="21" t="e">
        <f t="shared" si="131"/>
        <v>#DIV/0!</v>
      </c>
      <c r="P1088" s="21" t="e">
        <f t="shared" si="132"/>
        <v>#DIV/0!</v>
      </c>
      <c r="Q1088" s="21" t="e">
        <f t="shared" si="133"/>
        <v>#DIV/0!</v>
      </c>
      <c r="R1088" s="23" t="e">
        <f t="shared" si="134"/>
        <v>#DIV/0!</v>
      </c>
      <c r="S1088" s="23" t="e">
        <f t="shared" si="135"/>
        <v>#DIV/0!</v>
      </c>
      <c r="T1088" s="11">
        <f t="shared" si="136"/>
        <v>0</v>
      </c>
    </row>
    <row r="1089" spans="1:20">
      <c r="A1089" s="154" t="s">
        <v>951</v>
      </c>
      <c r="B1089" s="154" t="s">
        <v>2849</v>
      </c>
      <c r="C1089" s="154" t="s">
        <v>4171</v>
      </c>
      <c r="D1089" s="179">
        <v>-1270677548</v>
      </c>
      <c r="E1089" s="179">
        <v>-2197947805</v>
      </c>
      <c r="F1089" s="179">
        <v>2840513846</v>
      </c>
      <c r="G1089" s="179">
        <v>1544887210</v>
      </c>
      <c r="H1089" s="179">
        <v>122925886</v>
      </c>
      <c r="I1089" s="179">
        <v>-3093560012</v>
      </c>
      <c r="J1089" s="179">
        <v>877600026</v>
      </c>
      <c r="K1089" s="179">
        <v>4296487302</v>
      </c>
      <c r="L1089" s="179">
        <f>VLOOKUP(A1089,Sheet1!$A$1:$E$2000,5,FALSE)</f>
        <v>-1212129321</v>
      </c>
      <c r="M1089" s="21">
        <f t="shared" si="129"/>
        <v>1.0967404249752275</v>
      </c>
      <c r="N1089" s="21">
        <f t="shared" si="130"/>
        <v>-0.40747655834347712</v>
      </c>
      <c r="O1089" s="21">
        <f t="shared" si="131"/>
        <v>-0.69104180666613091</v>
      </c>
      <c r="P1089" s="21">
        <f t="shared" si="132"/>
        <v>1.7811009594674552</v>
      </c>
      <c r="Q1089" s="21">
        <f t="shared" si="133"/>
        <v>-10.860651490443599</v>
      </c>
      <c r="R1089" s="23">
        <f t="shared" si="134"/>
        <v>-0.12119106312143765</v>
      </c>
      <c r="S1089" s="23">
        <f t="shared" si="135"/>
        <v>-0.62413182274161094</v>
      </c>
      <c r="T1089" s="11">
        <f t="shared" si="136"/>
        <v>868397995</v>
      </c>
    </row>
    <row r="1090" spans="1:20">
      <c r="A1090" s="154" t="s">
        <v>789</v>
      </c>
      <c r="B1090" s="154" t="s">
        <v>2852</v>
      </c>
      <c r="C1090" s="154" t="s">
        <v>4171</v>
      </c>
      <c r="D1090" s="179">
        <v>776699284</v>
      </c>
      <c r="E1090" s="179">
        <v>-6209277513</v>
      </c>
      <c r="F1090" s="179">
        <v>-12597748772</v>
      </c>
      <c r="G1090" s="179">
        <v>-5072954329</v>
      </c>
      <c r="H1090" s="179">
        <v>2941083609</v>
      </c>
      <c r="I1090" s="179">
        <v>-8100691626</v>
      </c>
      <c r="J1090" s="179">
        <v>-9958225585</v>
      </c>
      <c r="K1090" s="179">
        <v>-15308419105</v>
      </c>
      <c r="L1090" s="179">
        <f>VLOOKUP(A1090,Sheet1!$A$1:$E$2000,5,FALSE)</f>
        <v>5240089517</v>
      </c>
      <c r="M1090" s="21">
        <f t="shared" si="129"/>
        <v>2.7866439040003028</v>
      </c>
      <c r="N1090" s="21">
        <f t="shared" si="130"/>
        <v>-0.30461098075260079</v>
      </c>
      <c r="O1090" s="21">
        <f t="shared" si="131"/>
        <v>0.2095234025357495</v>
      </c>
      <c r="P1090" s="21">
        <f t="shared" si="132"/>
        <v>-2.0176536416833173</v>
      </c>
      <c r="Q1090" s="21">
        <f t="shared" si="133"/>
        <v>0.78168668886692638</v>
      </c>
      <c r="R1090" s="23">
        <f t="shared" si="134"/>
        <v>-0.3596111687662325</v>
      </c>
      <c r="S1090" s="23">
        <f t="shared" si="135"/>
        <v>0.34330126330357769</v>
      </c>
      <c r="T1090" s="11">
        <f t="shared" si="136"/>
        <v>-28127246799</v>
      </c>
    </row>
    <row r="1091" spans="1:20">
      <c r="A1091" s="154" t="s">
        <v>457</v>
      </c>
      <c r="B1091" s="154" t="s">
        <v>2171</v>
      </c>
      <c r="C1091" s="154" t="s">
        <v>4171</v>
      </c>
      <c r="D1091" s="179">
        <v>-15396539483</v>
      </c>
      <c r="E1091" s="179">
        <v>-20941632705</v>
      </c>
      <c r="F1091" s="179">
        <v>-23201096557</v>
      </c>
      <c r="G1091" s="179">
        <v>-52853162798</v>
      </c>
      <c r="H1091" s="179">
        <v>-31032270441</v>
      </c>
      <c r="I1091" s="179"/>
      <c r="J1091" s="179"/>
      <c r="K1091" s="179"/>
      <c r="L1091" s="179">
        <f>VLOOKUP(A1091,Sheet1!$A$1:$E$2000,5,FALSE)</f>
        <v>0</v>
      </c>
      <c r="M1091" s="21">
        <f t="shared" si="129"/>
        <v>-1.0155354049047256</v>
      </c>
      <c r="N1091" s="21">
        <f t="shared" si="130"/>
        <v>1</v>
      </c>
      <c r="O1091" s="21">
        <f t="shared" si="131"/>
        <v>1</v>
      </c>
      <c r="P1091" s="21">
        <f t="shared" si="132"/>
        <v>1</v>
      </c>
      <c r="Q1091" s="21">
        <f t="shared" si="133"/>
        <v>1</v>
      </c>
      <c r="R1091" s="23">
        <f t="shared" si="134"/>
        <v>1</v>
      </c>
      <c r="S1091" s="23">
        <f t="shared" si="135"/>
        <v>-1</v>
      </c>
      <c r="T1091" s="11">
        <f t="shared" si="136"/>
        <v>0</v>
      </c>
    </row>
    <row r="1092" spans="1:20">
      <c r="A1092" s="154" t="s">
        <v>2854</v>
      </c>
      <c r="B1092" s="154" t="s">
        <v>2855</v>
      </c>
      <c r="C1092" s="154" t="s">
        <v>4171</v>
      </c>
      <c r="D1092" s="179"/>
      <c r="E1092" s="179"/>
      <c r="F1092" s="179"/>
      <c r="G1092" s="179"/>
      <c r="H1092" s="179"/>
      <c r="I1092" s="179"/>
      <c r="J1092" s="179"/>
      <c r="K1092" s="179"/>
      <c r="L1092" s="179">
        <f>VLOOKUP(A1092,Sheet1!$A$1:$E$2000,5,FALSE)</f>
        <v>0</v>
      </c>
      <c r="M1092" s="21" t="e">
        <f t="shared" ref="M1092:M1155" si="137">(H1092-D1092)/ABS(D1092)</f>
        <v>#DIV/0!</v>
      </c>
      <c r="N1092" s="21" t="e">
        <f t="shared" ref="N1092:N1155" si="138">(I1092-E1092)/ABS(E1092)</f>
        <v>#DIV/0!</v>
      </c>
      <c r="O1092" s="21" t="e">
        <f t="shared" ref="O1092:O1155" si="139">(J1092-F1092)/ABS(F1092)</f>
        <v>#DIV/0!</v>
      </c>
      <c r="P1092" s="21" t="e">
        <f t="shared" ref="P1092:P1155" si="140">(K1092-G1092)/ABS(G1092)</f>
        <v>#DIV/0!</v>
      </c>
      <c r="Q1092" s="21" t="e">
        <f t="shared" ref="Q1092:Q1155" si="141">(L1092-H1092)/ABS(H1092)</f>
        <v>#DIV/0!</v>
      </c>
      <c r="R1092" s="23" t="e">
        <f t="shared" ref="R1092:R1155" si="142">(SUM(J1092:L1092)-SUM(F1092:H1092))/ABS(SUM(F1092:H1092))</f>
        <v>#DIV/0!</v>
      </c>
      <c r="S1092" s="23" t="e">
        <f t="shared" ref="S1092:S1155" si="143">SUM(I1092:L1092)/SUM(E1092:H1092)-1</f>
        <v>#DIV/0!</v>
      </c>
      <c r="T1092" s="11">
        <f t="shared" ref="T1092:T1155" si="144">SUM(I1092:L1092)</f>
        <v>0</v>
      </c>
    </row>
    <row r="1093" spans="1:20">
      <c r="A1093" s="154" t="s">
        <v>147</v>
      </c>
      <c r="B1093" s="154" t="s">
        <v>2856</v>
      </c>
      <c r="C1093" s="154" t="s">
        <v>4171</v>
      </c>
      <c r="D1093" s="179">
        <v>-2079717630</v>
      </c>
      <c r="E1093" s="179">
        <v>-2209219545</v>
      </c>
      <c r="F1093" s="179">
        <v>-2002531070</v>
      </c>
      <c r="G1093" s="179">
        <v>-3292870794</v>
      </c>
      <c r="H1093" s="179">
        <v>-1542717271</v>
      </c>
      <c r="I1093" s="179">
        <v>-2335410160</v>
      </c>
      <c r="J1093" s="179">
        <v>-2054663025</v>
      </c>
      <c r="K1093" s="179">
        <v>-1957453836</v>
      </c>
      <c r="L1093" s="179">
        <f>VLOOKUP(A1093,Sheet1!$A$1:$E$2000,5,FALSE)</f>
        <v>-1587085677</v>
      </c>
      <c r="M1093" s="21">
        <f t="shared" si="137"/>
        <v>0.25820830253768634</v>
      </c>
      <c r="N1093" s="21">
        <f t="shared" si="138"/>
        <v>-5.7119997550990342E-2</v>
      </c>
      <c r="O1093" s="21">
        <f t="shared" si="139"/>
        <v>-2.603303178711729E-2</v>
      </c>
      <c r="P1093" s="21">
        <f t="shared" si="140"/>
        <v>0.40554793720825233</v>
      </c>
      <c r="Q1093" s="21">
        <f t="shared" si="141"/>
        <v>-2.8759907491824534E-2</v>
      </c>
      <c r="R1093" s="23">
        <f t="shared" si="142"/>
        <v>0.18117797782416084</v>
      </c>
      <c r="S1093" s="23">
        <f t="shared" si="143"/>
        <v>-0.12298931446656092</v>
      </c>
      <c r="T1093" s="11">
        <f t="shared" si="144"/>
        <v>-7934612698</v>
      </c>
    </row>
    <row r="1094" spans="1:20">
      <c r="A1094" s="154" t="s">
        <v>150</v>
      </c>
      <c r="B1094" s="154" t="s">
        <v>1825</v>
      </c>
      <c r="C1094" s="154" t="s">
        <v>4171</v>
      </c>
      <c r="D1094" s="179"/>
      <c r="E1094" s="179"/>
      <c r="F1094" s="179"/>
      <c r="G1094" s="179"/>
      <c r="H1094" s="179"/>
      <c r="I1094" s="179"/>
      <c r="J1094" s="179"/>
      <c r="K1094" s="179"/>
      <c r="L1094" s="179">
        <f>VLOOKUP(A1094,Sheet1!$A$1:$E$2000,5,FALSE)</f>
        <v>0</v>
      </c>
      <c r="M1094" s="21" t="e">
        <f t="shared" si="137"/>
        <v>#DIV/0!</v>
      </c>
      <c r="N1094" s="21" t="e">
        <f t="shared" si="138"/>
        <v>#DIV/0!</v>
      </c>
      <c r="O1094" s="21" t="e">
        <f t="shared" si="139"/>
        <v>#DIV/0!</v>
      </c>
      <c r="P1094" s="21" t="e">
        <f t="shared" si="140"/>
        <v>#DIV/0!</v>
      </c>
      <c r="Q1094" s="21" t="e">
        <f t="shared" si="141"/>
        <v>#DIV/0!</v>
      </c>
      <c r="R1094" s="23" t="e">
        <f t="shared" si="142"/>
        <v>#DIV/0!</v>
      </c>
      <c r="S1094" s="23" t="e">
        <f t="shared" si="143"/>
        <v>#DIV/0!</v>
      </c>
      <c r="T1094" s="11">
        <f t="shared" si="144"/>
        <v>0</v>
      </c>
    </row>
    <row r="1095" spans="1:20">
      <c r="A1095" s="154" t="s">
        <v>919</v>
      </c>
      <c r="B1095" s="154" t="s">
        <v>2859</v>
      </c>
      <c r="C1095" s="154" t="s">
        <v>4171</v>
      </c>
      <c r="D1095" s="179">
        <v>98664354</v>
      </c>
      <c r="E1095" s="179">
        <v>1425526603</v>
      </c>
      <c r="F1095" s="179">
        <v>7276073173</v>
      </c>
      <c r="G1095" s="179">
        <v>5076967047</v>
      </c>
      <c r="H1095" s="179">
        <v>1846163395</v>
      </c>
      <c r="I1095" s="179">
        <v>13354458407</v>
      </c>
      <c r="J1095" s="179">
        <v>10050738248</v>
      </c>
      <c r="K1095" s="179">
        <v>1886052616</v>
      </c>
      <c r="L1095" s="179">
        <f>VLOOKUP(A1095,Sheet1!$A$1:$E$2000,5,FALSE)</f>
        <v>1588322880</v>
      </c>
      <c r="M1095" s="21">
        <f t="shared" si="137"/>
        <v>17.711554073520819</v>
      </c>
      <c r="N1095" s="21">
        <f t="shared" si="138"/>
        <v>8.3680878202453304</v>
      </c>
      <c r="O1095" s="21">
        <f t="shared" si="139"/>
        <v>0.38134100757757733</v>
      </c>
      <c r="P1095" s="21">
        <f t="shared" si="140"/>
        <v>-0.62850800516531302</v>
      </c>
      <c r="Q1095" s="21">
        <f t="shared" si="141"/>
        <v>-0.13966288991446502</v>
      </c>
      <c r="R1095" s="23">
        <f t="shared" si="142"/>
        <v>-4.7473780169466219E-2</v>
      </c>
      <c r="S1095" s="23">
        <f t="shared" si="143"/>
        <v>0.72032232083176706</v>
      </c>
      <c r="T1095" s="11">
        <f t="shared" si="144"/>
        <v>26879572151</v>
      </c>
    </row>
    <row r="1096" spans="1:20">
      <c r="A1096" s="154" t="s">
        <v>1225</v>
      </c>
      <c r="B1096" s="154" t="s">
        <v>2860</v>
      </c>
      <c r="C1096" s="154" t="s">
        <v>4171</v>
      </c>
      <c r="D1096" s="179"/>
      <c r="E1096" s="179"/>
      <c r="F1096" s="179"/>
      <c r="G1096" s="179"/>
      <c r="H1096" s="179"/>
      <c r="I1096" s="179"/>
      <c r="J1096" s="179"/>
      <c r="K1096" s="179"/>
      <c r="L1096" s="179">
        <f>VLOOKUP(A1096,Sheet1!$A$1:$E$2000,5,FALSE)</f>
        <v>0</v>
      </c>
      <c r="M1096" s="21" t="e">
        <f t="shared" si="137"/>
        <v>#DIV/0!</v>
      </c>
      <c r="N1096" s="21" t="e">
        <f t="shared" si="138"/>
        <v>#DIV/0!</v>
      </c>
      <c r="O1096" s="21" t="e">
        <f t="shared" si="139"/>
        <v>#DIV/0!</v>
      </c>
      <c r="P1096" s="21" t="e">
        <f t="shared" si="140"/>
        <v>#DIV/0!</v>
      </c>
      <c r="Q1096" s="21" t="e">
        <f t="shared" si="141"/>
        <v>#DIV/0!</v>
      </c>
      <c r="R1096" s="23" t="e">
        <f t="shared" si="142"/>
        <v>#DIV/0!</v>
      </c>
      <c r="S1096" s="23" t="e">
        <f t="shared" si="143"/>
        <v>#DIV/0!</v>
      </c>
      <c r="T1096" s="11">
        <f t="shared" si="144"/>
        <v>0</v>
      </c>
    </row>
    <row r="1097" spans="1:20">
      <c r="A1097" s="154" t="s">
        <v>1226</v>
      </c>
      <c r="B1097" s="154" t="s">
        <v>2861</v>
      </c>
      <c r="C1097" s="154" t="s">
        <v>4171</v>
      </c>
      <c r="D1097" s="179">
        <v>10866142580</v>
      </c>
      <c r="E1097" s="179">
        <v>12893778476</v>
      </c>
      <c r="F1097" s="179">
        <v>18143513404</v>
      </c>
      <c r="G1097" s="179">
        <v>21786594007</v>
      </c>
      <c r="H1097" s="179">
        <v>16716872251</v>
      </c>
      <c r="I1097" s="179">
        <v>24774622096</v>
      </c>
      <c r="J1097" s="179">
        <v>17222928538</v>
      </c>
      <c r="K1097" s="179">
        <v>27471398659</v>
      </c>
      <c r="L1097" s="179">
        <f>VLOOKUP(A1097,Sheet1!$A$1:$E$2000,5,FALSE)</f>
        <v>17207911015</v>
      </c>
      <c r="M1097" s="21">
        <f t="shared" si="137"/>
        <v>0.53843667409341134</v>
      </c>
      <c r="N1097" s="21">
        <f t="shared" si="138"/>
        <v>0.92144002955491755</v>
      </c>
      <c r="O1097" s="21">
        <f t="shared" si="139"/>
        <v>-5.0739062798997009E-2</v>
      </c>
      <c r="P1097" s="21">
        <f t="shared" si="140"/>
        <v>0.26093131630274474</v>
      </c>
      <c r="Q1097" s="21">
        <f t="shared" si="141"/>
        <v>2.9373841985938856E-2</v>
      </c>
      <c r="R1097" s="23">
        <f t="shared" si="142"/>
        <v>9.2772087432674538E-2</v>
      </c>
      <c r="S1097" s="23">
        <f t="shared" si="143"/>
        <v>0.24641810973636935</v>
      </c>
      <c r="T1097" s="11">
        <f t="shared" si="144"/>
        <v>86676860308</v>
      </c>
    </row>
    <row r="1098" spans="1:20">
      <c r="A1098" s="154" t="s">
        <v>459</v>
      </c>
      <c r="B1098" s="154" t="s">
        <v>2864</v>
      </c>
      <c r="C1098" s="154" t="s">
        <v>4171</v>
      </c>
      <c r="D1098" s="179">
        <v>-231842128</v>
      </c>
      <c r="E1098" s="179">
        <v>356474186</v>
      </c>
      <c r="F1098" s="179">
        <v>1187659690</v>
      </c>
      <c r="G1098" s="179">
        <v>6053356204</v>
      </c>
      <c r="H1098" s="179">
        <v>2348188212</v>
      </c>
      <c r="I1098" s="179">
        <v>999981979</v>
      </c>
      <c r="J1098" s="179">
        <v>80640509</v>
      </c>
      <c r="K1098" s="179">
        <v>1247451041</v>
      </c>
      <c r="L1098" s="179">
        <f>VLOOKUP(A1098,Sheet1!$A$1:$E$2000,5,FALSE)</f>
        <v>0</v>
      </c>
      <c r="M1098" s="21">
        <f t="shared" si="137"/>
        <v>11.128393110677452</v>
      </c>
      <c r="N1098" s="21">
        <f t="shared" si="138"/>
        <v>1.8052016619234246</v>
      </c>
      <c r="O1098" s="21">
        <f t="shared" si="139"/>
        <v>-0.93210133367412684</v>
      </c>
      <c r="P1098" s="21">
        <f t="shared" si="140"/>
        <v>-0.79392406477324162</v>
      </c>
      <c r="Q1098" s="21">
        <f t="shared" si="141"/>
        <v>-1</v>
      </c>
      <c r="R1098" s="23">
        <f t="shared" si="142"/>
        <v>-0.86150137849615605</v>
      </c>
      <c r="S1098" s="23">
        <f t="shared" si="143"/>
        <v>-0.76592109048282497</v>
      </c>
      <c r="T1098" s="11">
        <f t="shared" si="144"/>
        <v>2328073529</v>
      </c>
    </row>
    <row r="1099" spans="1:20">
      <c r="A1099" s="154" t="s">
        <v>152</v>
      </c>
      <c r="B1099" s="154" t="s">
        <v>1829</v>
      </c>
      <c r="C1099" s="154" t="s">
        <v>4171</v>
      </c>
      <c r="D1099" s="179">
        <v>-20111149081</v>
      </c>
      <c r="E1099" s="179">
        <v>-9476639391</v>
      </c>
      <c r="F1099" s="179">
        <v>-8279114952</v>
      </c>
      <c r="G1099" s="179">
        <v>-5966885175</v>
      </c>
      <c r="H1099" s="179">
        <v>-13725077264</v>
      </c>
      <c r="I1099" s="179">
        <v>-9501488008</v>
      </c>
      <c r="J1099" s="179">
        <v>-8943211108</v>
      </c>
      <c r="K1099" s="179">
        <v>-13552330730</v>
      </c>
      <c r="L1099" s="179">
        <f>VLOOKUP(A1099,Sheet1!$A$1:$E$2000,5,FALSE)</f>
        <v>-12403531020</v>
      </c>
      <c r="M1099" s="21">
        <f t="shared" si="137"/>
        <v>0.31753888309809403</v>
      </c>
      <c r="N1099" s="21">
        <f t="shared" si="138"/>
        <v>-2.6220916481847802E-3</v>
      </c>
      <c r="O1099" s="21">
        <f t="shared" si="139"/>
        <v>-8.0213423759694646E-2</v>
      </c>
      <c r="P1099" s="21">
        <f t="shared" si="140"/>
        <v>-1.2712571689466103</v>
      </c>
      <c r="Q1099" s="21">
        <f t="shared" si="141"/>
        <v>9.6286980290182497E-2</v>
      </c>
      <c r="R1099" s="23">
        <f t="shared" si="142"/>
        <v>-0.24768425506659814</v>
      </c>
      <c r="S1099" s="23">
        <f t="shared" si="143"/>
        <v>0.18566803750614835</v>
      </c>
      <c r="T1099" s="11">
        <f t="shared" si="144"/>
        <v>-44400560866</v>
      </c>
    </row>
    <row r="1100" spans="1:20">
      <c r="A1100" s="154" t="s">
        <v>2866</v>
      </c>
      <c r="B1100" s="154" t="s">
        <v>2867</v>
      </c>
      <c r="C1100" s="154" t="s">
        <v>4171</v>
      </c>
      <c r="D1100" s="179"/>
      <c r="E1100" s="179"/>
      <c r="F1100" s="179"/>
      <c r="G1100" s="179"/>
      <c r="H1100" s="179"/>
      <c r="I1100" s="179"/>
      <c r="J1100" s="179"/>
      <c r="K1100" s="179"/>
      <c r="L1100" s="179">
        <f>VLOOKUP(A1100,Sheet1!$A$1:$E$2000,5,FALSE)</f>
        <v>0</v>
      </c>
      <c r="M1100" s="21" t="e">
        <f t="shared" si="137"/>
        <v>#DIV/0!</v>
      </c>
      <c r="N1100" s="21" t="e">
        <f t="shared" si="138"/>
        <v>#DIV/0!</v>
      </c>
      <c r="O1100" s="21" t="e">
        <f t="shared" si="139"/>
        <v>#DIV/0!</v>
      </c>
      <c r="P1100" s="21" t="e">
        <f t="shared" si="140"/>
        <v>#DIV/0!</v>
      </c>
      <c r="Q1100" s="21" t="e">
        <f t="shared" si="141"/>
        <v>#DIV/0!</v>
      </c>
      <c r="R1100" s="23" t="e">
        <f t="shared" si="142"/>
        <v>#DIV/0!</v>
      </c>
      <c r="S1100" s="23" t="e">
        <f t="shared" si="143"/>
        <v>#DIV/0!</v>
      </c>
      <c r="T1100" s="11">
        <f t="shared" si="144"/>
        <v>0</v>
      </c>
    </row>
    <row r="1101" spans="1:20">
      <c r="A1101" s="154" t="s">
        <v>887</v>
      </c>
      <c r="B1101" s="154" t="s">
        <v>4180</v>
      </c>
      <c r="C1101" s="154" t="s">
        <v>4171</v>
      </c>
      <c r="D1101" s="179">
        <v>33975305671</v>
      </c>
      <c r="E1101" s="179">
        <v>27938453383</v>
      </c>
      <c r="F1101" s="179">
        <v>49292875625</v>
      </c>
      <c r="G1101" s="179">
        <v>23779071217</v>
      </c>
      <c r="H1101" s="179">
        <v>34022141117</v>
      </c>
      <c r="I1101" s="179">
        <v>29857186193</v>
      </c>
      <c r="J1101" s="179">
        <v>49444809707</v>
      </c>
      <c r="K1101" s="179">
        <v>28757149127</v>
      </c>
      <c r="L1101" s="179">
        <f>VLOOKUP(A1101,Sheet1!$A$1:$E$2000,5,FALSE)</f>
        <v>34265851712</v>
      </c>
      <c r="M1101" s="21">
        <f t="shared" si="137"/>
        <v>1.3785143378408783E-3</v>
      </c>
      <c r="N1101" s="21">
        <f t="shared" si="138"/>
        <v>6.8677130537494649E-2</v>
      </c>
      <c r="O1101" s="21">
        <f t="shared" si="139"/>
        <v>3.0822726423155393E-3</v>
      </c>
      <c r="P1101" s="21">
        <f t="shared" si="140"/>
        <v>0.2093470289302595</v>
      </c>
      <c r="Q1101" s="21">
        <f t="shared" si="141"/>
        <v>7.1632938727134964E-3</v>
      </c>
      <c r="R1101" s="23">
        <f t="shared" si="142"/>
        <v>5.0177583930284562E-2</v>
      </c>
      <c r="S1101" s="23">
        <f t="shared" si="143"/>
        <v>5.4005170342830366E-2</v>
      </c>
      <c r="T1101" s="11">
        <f t="shared" si="144"/>
        <v>142324996739</v>
      </c>
    </row>
    <row r="1102" spans="1:20">
      <c r="A1102" s="154" t="s">
        <v>1228</v>
      </c>
      <c r="B1102" s="154" t="s">
        <v>2870</v>
      </c>
      <c r="C1102" s="154" t="s">
        <v>4171</v>
      </c>
      <c r="D1102" s="179"/>
      <c r="E1102" s="179"/>
      <c r="F1102" s="179"/>
      <c r="G1102" s="179"/>
      <c r="H1102" s="179"/>
      <c r="I1102" s="179"/>
      <c r="J1102" s="179"/>
      <c r="K1102" s="179"/>
      <c r="L1102" s="179">
        <f>VLOOKUP(A1102,Sheet1!$A$1:$E$2000,5,FALSE)</f>
        <v>0</v>
      </c>
      <c r="M1102" s="21" t="e">
        <f t="shared" si="137"/>
        <v>#DIV/0!</v>
      </c>
      <c r="N1102" s="21" t="e">
        <f t="shared" si="138"/>
        <v>#DIV/0!</v>
      </c>
      <c r="O1102" s="21" t="e">
        <f t="shared" si="139"/>
        <v>#DIV/0!</v>
      </c>
      <c r="P1102" s="21" t="e">
        <f t="shared" si="140"/>
        <v>#DIV/0!</v>
      </c>
      <c r="Q1102" s="21" t="e">
        <f t="shared" si="141"/>
        <v>#DIV/0!</v>
      </c>
      <c r="R1102" s="23" t="e">
        <f t="shared" si="142"/>
        <v>#DIV/0!</v>
      </c>
      <c r="S1102" s="23" t="e">
        <f t="shared" si="143"/>
        <v>#DIV/0!</v>
      </c>
      <c r="T1102" s="11">
        <f t="shared" si="144"/>
        <v>0</v>
      </c>
    </row>
    <row r="1103" spans="1:20">
      <c r="A1103" s="154" t="s">
        <v>909</v>
      </c>
      <c r="B1103" s="154" t="s">
        <v>2871</v>
      </c>
      <c r="C1103" s="154" t="s">
        <v>4171</v>
      </c>
      <c r="D1103" s="179"/>
      <c r="E1103" s="179"/>
      <c r="F1103" s="179"/>
      <c r="G1103" s="179"/>
      <c r="H1103" s="179"/>
      <c r="I1103" s="179"/>
      <c r="J1103" s="179"/>
      <c r="K1103" s="179"/>
      <c r="L1103" s="179">
        <f>VLOOKUP(A1103,Sheet1!$A$1:$E$2000,5,FALSE)</f>
        <v>0</v>
      </c>
      <c r="M1103" s="21" t="e">
        <f t="shared" si="137"/>
        <v>#DIV/0!</v>
      </c>
      <c r="N1103" s="21" t="e">
        <f t="shared" si="138"/>
        <v>#DIV/0!</v>
      </c>
      <c r="O1103" s="21" t="e">
        <f t="shared" si="139"/>
        <v>#DIV/0!</v>
      </c>
      <c r="P1103" s="21" t="e">
        <f t="shared" si="140"/>
        <v>#DIV/0!</v>
      </c>
      <c r="Q1103" s="21" t="e">
        <f t="shared" si="141"/>
        <v>#DIV/0!</v>
      </c>
      <c r="R1103" s="23" t="e">
        <f t="shared" si="142"/>
        <v>#DIV/0!</v>
      </c>
      <c r="S1103" s="23" t="e">
        <f t="shared" si="143"/>
        <v>#DIV/0!</v>
      </c>
      <c r="T1103" s="11">
        <f t="shared" si="144"/>
        <v>0</v>
      </c>
    </row>
    <row r="1104" spans="1:20">
      <c r="A1104" s="154" t="s">
        <v>939</v>
      </c>
      <c r="B1104" s="154" t="s">
        <v>4152</v>
      </c>
      <c r="C1104" s="154" t="s">
        <v>4171</v>
      </c>
      <c r="D1104" s="179">
        <v>-997027060</v>
      </c>
      <c r="E1104" s="179">
        <v>155364300</v>
      </c>
      <c r="F1104" s="179">
        <v>-404736950</v>
      </c>
      <c r="G1104" s="179">
        <v>1525032855</v>
      </c>
      <c r="H1104" s="179">
        <v>-1728723373</v>
      </c>
      <c r="I1104" s="179">
        <v>128478064</v>
      </c>
      <c r="J1104" s="179">
        <v>675241703</v>
      </c>
      <c r="K1104" s="179">
        <v>-1576307974</v>
      </c>
      <c r="L1104" s="179">
        <f>VLOOKUP(A1104,Sheet1!$A$1:$E$2000,5,FALSE)</f>
        <v>-2178504176</v>
      </c>
      <c r="M1104" s="21">
        <f t="shared" si="137"/>
        <v>-0.73387808852449798</v>
      </c>
      <c r="N1104" s="21">
        <f t="shared" si="138"/>
        <v>-0.17305285705918283</v>
      </c>
      <c r="O1104" s="21">
        <f t="shared" si="139"/>
        <v>2.6683470659152815</v>
      </c>
      <c r="P1104" s="21">
        <f t="shared" si="140"/>
        <v>-2.0336223044847124</v>
      </c>
      <c r="Q1104" s="21">
        <f t="shared" si="141"/>
        <v>-0.26018089997791682</v>
      </c>
      <c r="R1104" s="23">
        <f t="shared" si="142"/>
        <v>-4.0615243541239989</v>
      </c>
      <c r="S1104" s="23">
        <f t="shared" si="143"/>
        <v>5.5136444351177101</v>
      </c>
      <c r="T1104" s="11">
        <f t="shared" si="144"/>
        <v>-2951092383</v>
      </c>
    </row>
    <row r="1105" spans="1:20">
      <c r="A1105" s="154" t="s">
        <v>1229</v>
      </c>
      <c r="B1105" s="154" t="s">
        <v>2873</v>
      </c>
      <c r="C1105" s="154" t="s">
        <v>4171</v>
      </c>
      <c r="D1105" s="179"/>
      <c r="E1105" s="179"/>
      <c r="F1105" s="179"/>
      <c r="G1105" s="179"/>
      <c r="H1105" s="179"/>
      <c r="I1105" s="179"/>
      <c r="J1105" s="179"/>
      <c r="K1105" s="179"/>
      <c r="L1105" s="179">
        <f>VLOOKUP(A1105,Sheet1!$A$1:$E$2000,5,FALSE)</f>
        <v>0</v>
      </c>
      <c r="M1105" s="21" t="e">
        <f t="shared" si="137"/>
        <v>#DIV/0!</v>
      </c>
      <c r="N1105" s="21" t="e">
        <f t="shared" si="138"/>
        <v>#DIV/0!</v>
      </c>
      <c r="O1105" s="21" t="e">
        <f t="shared" si="139"/>
        <v>#DIV/0!</v>
      </c>
      <c r="P1105" s="21" t="e">
        <f t="shared" si="140"/>
        <v>#DIV/0!</v>
      </c>
      <c r="Q1105" s="21" t="e">
        <f t="shared" si="141"/>
        <v>#DIV/0!</v>
      </c>
      <c r="R1105" s="23" t="e">
        <f t="shared" si="142"/>
        <v>#DIV/0!</v>
      </c>
      <c r="S1105" s="23" t="e">
        <f t="shared" si="143"/>
        <v>#DIV/0!</v>
      </c>
      <c r="T1105" s="11">
        <f t="shared" si="144"/>
        <v>0</v>
      </c>
    </row>
    <row r="1106" spans="1:20">
      <c r="A1106" s="154" t="s">
        <v>4153</v>
      </c>
      <c r="B1106" s="154" t="s">
        <v>4154</v>
      </c>
      <c r="C1106" s="154" t="s">
        <v>4171</v>
      </c>
      <c r="D1106" s="179"/>
      <c r="E1106" s="179"/>
      <c r="F1106" s="179"/>
      <c r="G1106" s="179"/>
      <c r="H1106" s="179"/>
      <c r="I1106" s="179"/>
      <c r="J1106" s="179"/>
      <c r="K1106" s="179"/>
      <c r="L1106" s="179">
        <f>VLOOKUP(A1106,Sheet1!$A$1:$E$2000,5,FALSE)</f>
        <v>0</v>
      </c>
      <c r="M1106" s="21" t="e">
        <f t="shared" si="137"/>
        <v>#DIV/0!</v>
      </c>
      <c r="N1106" s="21" t="e">
        <f t="shared" si="138"/>
        <v>#DIV/0!</v>
      </c>
      <c r="O1106" s="21" t="e">
        <f t="shared" si="139"/>
        <v>#DIV/0!</v>
      </c>
      <c r="P1106" s="21" t="e">
        <f t="shared" si="140"/>
        <v>#DIV/0!</v>
      </c>
      <c r="Q1106" s="21" t="e">
        <f t="shared" si="141"/>
        <v>#DIV/0!</v>
      </c>
      <c r="R1106" s="23" t="e">
        <f t="shared" si="142"/>
        <v>#DIV/0!</v>
      </c>
      <c r="S1106" s="23" t="e">
        <f t="shared" si="143"/>
        <v>#DIV/0!</v>
      </c>
      <c r="T1106" s="11">
        <f t="shared" si="144"/>
        <v>0</v>
      </c>
    </row>
    <row r="1107" spans="1:20">
      <c r="A1107" s="154" t="s">
        <v>1230</v>
      </c>
      <c r="B1107" s="154" t="s">
        <v>2874</v>
      </c>
      <c r="C1107" s="154" t="s">
        <v>4171</v>
      </c>
      <c r="D1107" s="179">
        <v>9735744570</v>
      </c>
      <c r="E1107" s="179">
        <v>74129358902</v>
      </c>
      <c r="F1107" s="179">
        <v>47949438681</v>
      </c>
      <c r="G1107" s="179">
        <v>110762870390</v>
      </c>
      <c r="H1107" s="179">
        <v>58607683835</v>
      </c>
      <c r="I1107" s="179">
        <v>84927521939</v>
      </c>
      <c r="J1107" s="179">
        <v>2657992029</v>
      </c>
      <c r="K1107" s="179">
        <v>15288396721</v>
      </c>
      <c r="L1107" s="179">
        <f>VLOOKUP(A1107,Sheet1!$A$1:$E$2000,5,FALSE)</f>
        <v>7049512743</v>
      </c>
      <c r="M1107" s="21">
        <f t="shared" si="137"/>
        <v>5.0198460850745183</v>
      </c>
      <c r="N1107" s="21">
        <f t="shared" si="138"/>
        <v>0.14566648352207276</v>
      </c>
      <c r="O1107" s="21">
        <f t="shared" si="139"/>
        <v>-0.94456677487544327</v>
      </c>
      <c r="P1107" s="21">
        <f t="shared" si="140"/>
        <v>-0.86197182623410706</v>
      </c>
      <c r="Q1107" s="21">
        <f t="shared" si="141"/>
        <v>-0.87971691966454935</v>
      </c>
      <c r="R1107" s="23">
        <f t="shared" si="142"/>
        <v>-0.88498112318726341</v>
      </c>
      <c r="S1107" s="23">
        <f t="shared" si="143"/>
        <v>-0.62283867591369702</v>
      </c>
      <c r="T1107" s="11">
        <f t="shared" si="144"/>
        <v>109923423432</v>
      </c>
    </row>
    <row r="1108" spans="1:20">
      <c r="A1108" s="154" t="s">
        <v>3524</v>
      </c>
      <c r="B1108" s="154" t="s">
        <v>4138</v>
      </c>
      <c r="C1108" s="154" t="s">
        <v>4171</v>
      </c>
      <c r="D1108" s="179">
        <v>223373317698</v>
      </c>
      <c r="E1108" s="179">
        <v>287905330349</v>
      </c>
      <c r="F1108" s="179">
        <v>299564981829</v>
      </c>
      <c r="G1108" s="179">
        <v>64459032825</v>
      </c>
      <c r="H1108" s="179">
        <v>106995174814</v>
      </c>
      <c r="I1108" s="179">
        <v>-36042093528</v>
      </c>
      <c r="J1108" s="179">
        <v>-133664940272</v>
      </c>
      <c r="K1108" s="179">
        <v>238014061498</v>
      </c>
      <c r="L1108" s="179">
        <f>VLOOKUP(A1108,Sheet1!$A$1:$E$2000,5,FALSE)</f>
        <v>244084294718</v>
      </c>
      <c r="M1108" s="21">
        <f t="shared" si="137"/>
        <v>-0.52100288469253464</v>
      </c>
      <c r="N1108" s="21">
        <f t="shared" si="138"/>
        <v>-1.1251873089126541</v>
      </c>
      <c r="O1108" s="21">
        <f t="shared" si="139"/>
        <v>-1.4461968133121101</v>
      </c>
      <c r="P1108" s="21">
        <f t="shared" si="140"/>
        <v>2.6924857706783314</v>
      </c>
      <c r="Q1108" s="21">
        <f t="shared" si="141"/>
        <v>1.2812645069491704</v>
      </c>
      <c r="R1108" s="23">
        <f t="shared" si="142"/>
        <v>-0.26025643172299717</v>
      </c>
      <c r="S1108" s="23">
        <f t="shared" si="143"/>
        <v>-0.5883762953246956</v>
      </c>
      <c r="T1108" s="11">
        <f t="shared" si="144"/>
        <v>312391322416</v>
      </c>
    </row>
    <row r="1109" spans="1:20">
      <c r="A1109" s="154" t="s">
        <v>1232</v>
      </c>
      <c r="B1109" s="154" t="s">
        <v>2880</v>
      </c>
      <c r="C1109" s="154" t="s">
        <v>4171</v>
      </c>
      <c r="D1109" s="179">
        <v>50012358000</v>
      </c>
      <c r="E1109" s="179">
        <v>54978837000</v>
      </c>
      <c r="F1109" s="179">
        <v>42701301000</v>
      </c>
      <c r="G1109" s="179">
        <v>25232954000</v>
      </c>
      <c r="H1109" s="179">
        <v>47303824000</v>
      </c>
      <c r="I1109" s="179">
        <v>38803974000</v>
      </c>
      <c r="J1109" s="179">
        <v>36478750000</v>
      </c>
      <c r="K1109" s="179">
        <v>18132579000</v>
      </c>
      <c r="L1109" s="179">
        <f>VLOOKUP(A1109,Sheet1!$A$1:$E$2000,5,FALSE)</f>
        <v>52869849000</v>
      </c>
      <c r="M1109" s="21">
        <f t="shared" si="137"/>
        <v>-5.4157294483095558E-2</v>
      </c>
      <c r="N1109" s="21">
        <f t="shared" si="138"/>
        <v>-0.29420162161669589</v>
      </c>
      <c r="O1109" s="21">
        <f t="shared" si="139"/>
        <v>-0.14572274975884225</v>
      </c>
      <c r="P1109" s="21">
        <f t="shared" si="140"/>
        <v>-0.28139293560317985</v>
      </c>
      <c r="Q1109" s="21">
        <f t="shared" si="141"/>
        <v>0.11766543440547217</v>
      </c>
      <c r="R1109" s="23">
        <f t="shared" si="142"/>
        <v>-6.731196031131341E-2</v>
      </c>
      <c r="S1109" s="23">
        <f t="shared" si="143"/>
        <v>-0.14059568556629232</v>
      </c>
      <c r="T1109" s="11">
        <f t="shared" si="144"/>
        <v>146285152000</v>
      </c>
    </row>
    <row r="1110" spans="1:20">
      <c r="A1110" s="154" t="s">
        <v>1233</v>
      </c>
      <c r="B1110" s="154" t="s">
        <v>2881</v>
      </c>
      <c r="C1110" s="154" t="s">
        <v>4171</v>
      </c>
      <c r="D1110" s="179"/>
      <c r="E1110" s="179"/>
      <c r="F1110" s="179"/>
      <c r="G1110" s="179"/>
      <c r="H1110" s="179"/>
      <c r="I1110" s="179"/>
      <c r="J1110" s="179"/>
      <c r="K1110" s="179"/>
      <c r="L1110" s="179">
        <f>VLOOKUP(A1110,Sheet1!$A$1:$E$2000,5,FALSE)</f>
        <v>0</v>
      </c>
      <c r="M1110" s="21" t="e">
        <f t="shared" si="137"/>
        <v>#DIV/0!</v>
      </c>
      <c r="N1110" s="21" t="e">
        <f t="shared" si="138"/>
        <v>#DIV/0!</v>
      </c>
      <c r="O1110" s="21" t="e">
        <f t="shared" si="139"/>
        <v>#DIV/0!</v>
      </c>
      <c r="P1110" s="21" t="e">
        <f t="shared" si="140"/>
        <v>#DIV/0!</v>
      </c>
      <c r="Q1110" s="21" t="e">
        <f t="shared" si="141"/>
        <v>#DIV/0!</v>
      </c>
      <c r="R1110" s="23" t="e">
        <f t="shared" si="142"/>
        <v>#DIV/0!</v>
      </c>
      <c r="S1110" s="23" t="e">
        <f t="shared" si="143"/>
        <v>#DIV/0!</v>
      </c>
      <c r="T1110" s="11">
        <f t="shared" si="144"/>
        <v>0</v>
      </c>
    </row>
    <row r="1111" spans="1:20">
      <c r="A1111" s="154" t="s">
        <v>910</v>
      </c>
      <c r="B1111" s="154" t="s">
        <v>2883</v>
      </c>
      <c r="C1111" s="154" t="s">
        <v>4171</v>
      </c>
      <c r="D1111" s="179">
        <v>-1628795734</v>
      </c>
      <c r="E1111" s="179">
        <v>-2300738819</v>
      </c>
      <c r="F1111" s="179">
        <v>-1586052743</v>
      </c>
      <c r="G1111" s="179">
        <v>5410185846</v>
      </c>
      <c r="H1111" s="179">
        <v>3505524289</v>
      </c>
      <c r="I1111" s="179">
        <v>-4347965479</v>
      </c>
      <c r="J1111" s="179">
        <v>-2143277528</v>
      </c>
      <c r="K1111" s="179">
        <v>-10962697224</v>
      </c>
      <c r="L1111" s="179">
        <f>VLOOKUP(A1111,Sheet1!$A$1:$E$2000,5,FALSE)</f>
        <v>-3023937434</v>
      </c>
      <c r="M1111" s="21">
        <f t="shared" si="137"/>
        <v>3.1522184862254803</v>
      </c>
      <c r="N1111" s="21">
        <f t="shared" si="138"/>
        <v>-0.88981271715570598</v>
      </c>
      <c r="O1111" s="21">
        <f t="shared" si="139"/>
        <v>-0.35132802957486514</v>
      </c>
      <c r="P1111" s="21">
        <f t="shared" si="140"/>
        <v>-3.0263069580327313</v>
      </c>
      <c r="Q1111" s="21">
        <f t="shared" si="141"/>
        <v>-1.8626205910165354</v>
      </c>
      <c r="R1111" s="23">
        <f t="shared" si="142"/>
        <v>-3.2006365814048952</v>
      </c>
      <c r="S1111" s="23">
        <f t="shared" si="143"/>
        <v>-5.072024107716647</v>
      </c>
      <c r="T1111" s="11">
        <f t="shared" si="144"/>
        <v>-20477877665</v>
      </c>
    </row>
    <row r="1112" spans="1:20">
      <c r="A1112" s="154" t="s">
        <v>1235</v>
      </c>
      <c r="B1112" s="154" t="s">
        <v>3873</v>
      </c>
      <c r="C1112" s="154" t="s">
        <v>4171</v>
      </c>
      <c r="D1112" s="179"/>
      <c r="E1112" s="179"/>
      <c r="F1112" s="179"/>
      <c r="G1112" s="179"/>
      <c r="H1112" s="179"/>
      <c r="I1112" s="179"/>
      <c r="J1112" s="179"/>
      <c r="K1112" s="179"/>
      <c r="L1112" s="179">
        <f>VLOOKUP(A1112,Sheet1!$A$1:$E$2000,5,FALSE)</f>
        <v>0</v>
      </c>
      <c r="M1112" s="21" t="e">
        <f t="shared" si="137"/>
        <v>#DIV/0!</v>
      </c>
      <c r="N1112" s="21" t="e">
        <f t="shared" si="138"/>
        <v>#DIV/0!</v>
      </c>
      <c r="O1112" s="21" t="e">
        <f t="shared" si="139"/>
        <v>#DIV/0!</v>
      </c>
      <c r="P1112" s="21" t="e">
        <f t="shared" si="140"/>
        <v>#DIV/0!</v>
      </c>
      <c r="Q1112" s="21" t="e">
        <f t="shared" si="141"/>
        <v>#DIV/0!</v>
      </c>
      <c r="R1112" s="23" t="e">
        <f t="shared" si="142"/>
        <v>#DIV/0!</v>
      </c>
      <c r="S1112" s="23" t="e">
        <f t="shared" si="143"/>
        <v>#DIV/0!</v>
      </c>
      <c r="T1112" s="11">
        <f t="shared" si="144"/>
        <v>0</v>
      </c>
    </row>
    <row r="1113" spans="1:20">
      <c r="A1113" s="154" t="s">
        <v>865</v>
      </c>
      <c r="B1113" s="154" t="s">
        <v>2885</v>
      </c>
      <c r="C1113" s="154" t="s">
        <v>4171</v>
      </c>
      <c r="D1113" s="179">
        <v>-459140069</v>
      </c>
      <c r="E1113" s="179">
        <v>1787873748</v>
      </c>
      <c r="F1113" s="179">
        <v>5046213602</v>
      </c>
      <c r="G1113" s="179">
        <v>7790266971</v>
      </c>
      <c r="H1113" s="179">
        <v>-402985425</v>
      </c>
      <c r="I1113" s="179">
        <v>2555556671</v>
      </c>
      <c r="J1113" s="179">
        <v>2363306144</v>
      </c>
      <c r="K1113" s="179">
        <v>11118479214</v>
      </c>
      <c r="L1113" s="179">
        <f>VLOOKUP(A1113,Sheet1!$A$1:$E$2000,5,FALSE)</f>
        <v>0</v>
      </c>
      <c r="M1113" s="21">
        <f t="shared" si="137"/>
        <v>0.12230394990858444</v>
      </c>
      <c r="N1113" s="21">
        <f t="shared" si="138"/>
        <v>0.42938318427616401</v>
      </c>
      <c r="O1113" s="21">
        <f t="shared" si="139"/>
        <v>-0.53166743812363892</v>
      </c>
      <c r="P1113" s="21">
        <f t="shared" si="140"/>
        <v>0.42722698148723048</v>
      </c>
      <c r="Q1113" s="21">
        <f t="shared" si="141"/>
        <v>1</v>
      </c>
      <c r="R1113" s="23">
        <f t="shared" si="142"/>
        <v>8.4311788239899987E-2</v>
      </c>
      <c r="S1113" s="23">
        <f t="shared" si="143"/>
        <v>0.1276932724465627</v>
      </c>
      <c r="T1113" s="11">
        <f t="shared" si="144"/>
        <v>16037342029</v>
      </c>
    </row>
    <row r="1114" spans="1:20">
      <c r="A1114" s="154" t="s">
        <v>1236</v>
      </c>
      <c r="B1114" s="154" t="s">
        <v>2886</v>
      </c>
      <c r="C1114" s="154" t="s">
        <v>4171</v>
      </c>
      <c r="D1114" s="179"/>
      <c r="E1114" s="179"/>
      <c r="F1114" s="179"/>
      <c r="G1114" s="179"/>
      <c r="H1114" s="179"/>
      <c r="I1114" s="179"/>
      <c r="J1114" s="179"/>
      <c r="K1114" s="179"/>
      <c r="L1114" s="179">
        <f>VLOOKUP(A1114,Sheet1!$A$1:$E$2000,5,FALSE)</f>
        <v>0</v>
      </c>
      <c r="M1114" s="21" t="e">
        <f t="shared" si="137"/>
        <v>#DIV/0!</v>
      </c>
      <c r="N1114" s="21" t="e">
        <f t="shared" si="138"/>
        <v>#DIV/0!</v>
      </c>
      <c r="O1114" s="21" t="e">
        <f t="shared" si="139"/>
        <v>#DIV/0!</v>
      </c>
      <c r="P1114" s="21" t="e">
        <f t="shared" si="140"/>
        <v>#DIV/0!</v>
      </c>
      <c r="Q1114" s="21" t="e">
        <f t="shared" si="141"/>
        <v>#DIV/0!</v>
      </c>
      <c r="R1114" s="23" t="e">
        <f t="shared" si="142"/>
        <v>#DIV/0!</v>
      </c>
      <c r="S1114" s="23" t="e">
        <f t="shared" si="143"/>
        <v>#DIV/0!</v>
      </c>
      <c r="T1114" s="11">
        <f t="shared" si="144"/>
        <v>0</v>
      </c>
    </row>
    <row r="1115" spans="1:20">
      <c r="A1115" s="154" t="s">
        <v>940</v>
      </c>
      <c r="B1115" s="154" t="s">
        <v>2889</v>
      </c>
      <c r="C1115" s="154" t="s">
        <v>4171</v>
      </c>
      <c r="D1115" s="179"/>
      <c r="E1115" s="179"/>
      <c r="F1115" s="179"/>
      <c r="G1115" s="179"/>
      <c r="H1115" s="179"/>
      <c r="I1115" s="179"/>
      <c r="J1115" s="179"/>
      <c r="K1115" s="179"/>
      <c r="L1115" s="179">
        <f>VLOOKUP(A1115,Sheet1!$A$1:$E$2000,5,FALSE)</f>
        <v>0</v>
      </c>
      <c r="M1115" s="21" t="e">
        <f t="shared" si="137"/>
        <v>#DIV/0!</v>
      </c>
      <c r="N1115" s="21" t="e">
        <f t="shared" si="138"/>
        <v>#DIV/0!</v>
      </c>
      <c r="O1115" s="21" t="e">
        <f t="shared" si="139"/>
        <v>#DIV/0!</v>
      </c>
      <c r="P1115" s="21" t="e">
        <f t="shared" si="140"/>
        <v>#DIV/0!</v>
      </c>
      <c r="Q1115" s="21" t="e">
        <f t="shared" si="141"/>
        <v>#DIV/0!</v>
      </c>
      <c r="R1115" s="23" t="e">
        <f t="shared" si="142"/>
        <v>#DIV/0!</v>
      </c>
      <c r="S1115" s="23" t="e">
        <f t="shared" si="143"/>
        <v>#DIV/0!</v>
      </c>
      <c r="T1115" s="11">
        <f t="shared" si="144"/>
        <v>0</v>
      </c>
    </row>
    <row r="1116" spans="1:20">
      <c r="A1116" s="154" t="s">
        <v>1239</v>
      </c>
      <c r="B1116" s="154" t="s">
        <v>2894</v>
      </c>
      <c r="C1116" s="154" t="s">
        <v>4171</v>
      </c>
      <c r="D1116" s="179">
        <v>-3482652462</v>
      </c>
      <c r="E1116" s="179">
        <v>3836738906</v>
      </c>
      <c r="F1116" s="179">
        <v>650019826</v>
      </c>
      <c r="G1116" s="179">
        <v>12243383429</v>
      </c>
      <c r="H1116" s="179">
        <v>-1825989698</v>
      </c>
      <c r="I1116" s="179">
        <v>-3798860545</v>
      </c>
      <c r="J1116" s="179">
        <v>-1746983983</v>
      </c>
      <c r="K1116" s="179">
        <v>23669875215</v>
      </c>
      <c r="L1116" s="179">
        <f>VLOOKUP(A1116,Sheet1!$A$1:$E$2000,5,FALSE)</f>
        <v>-109461139</v>
      </c>
      <c r="M1116" s="21">
        <f t="shared" si="137"/>
        <v>0.47568994669327991</v>
      </c>
      <c r="N1116" s="21">
        <f t="shared" si="138"/>
        <v>-1.9901274593012401</v>
      </c>
      <c r="O1116" s="21">
        <f t="shared" si="139"/>
        <v>-3.687585690655534</v>
      </c>
      <c r="P1116" s="21">
        <f t="shared" si="140"/>
        <v>0.93327892998392181</v>
      </c>
      <c r="Q1116" s="21">
        <f t="shared" si="141"/>
        <v>0.94005380253793747</v>
      </c>
      <c r="R1116" s="23">
        <f t="shared" si="142"/>
        <v>0.97096006042019456</v>
      </c>
      <c r="S1116" s="23">
        <f t="shared" si="143"/>
        <v>0.20869466363295075</v>
      </c>
      <c r="T1116" s="11">
        <f t="shared" si="144"/>
        <v>18014569548</v>
      </c>
    </row>
    <row r="1117" spans="1:20">
      <c r="A1117" s="154" t="s">
        <v>1240</v>
      </c>
      <c r="B1117" s="154" t="s">
        <v>2895</v>
      </c>
      <c r="C1117" s="154" t="s">
        <v>4171</v>
      </c>
      <c r="D1117" s="179"/>
      <c r="E1117" s="179"/>
      <c r="F1117" s="179"/>
      <c r="G1117" s="179"/>
      <c r="H1117" s="179"/>
      <c r="I1117" s="179"/>
      <c r="J1117" s="179"/>
      <c r="K1117" s="179"/>
      <c r="L1117" s="179">
        <f>VLOOKUP(A1117,Sheet1!$A$1:$E$2000,5,FALSE)</f>
        <v>0</v>
      </c>
      <c r="M1117" s="21" t="e">
        <f t="shared" si="137"/>
        <v>#DIV/0!</v>
      </c>
      <c r="N1117" s="21" t="e">
        <f t="shared" si="138"/>
        <v>#DIV/0!</v>
      </c>
      <c r="O1117" s="21" t="e">
        <f t="shared" si="139"/>
        <v>#DIV/0!</v>
      </c>
      <c r="P1117" s="21" t="e">
        <f t="shared" si="140"/>
        <v>#DIV/0!</v>
      </c>
      <c r="Q1117" s="21" t="e">
        <f t="shared" si="141"/>
        <v>#DIV/0!</v>
      </c>
      <c r="R1117" s="23" t="e">
        <f t="shared" si="142"/>
        <v>#DIV/0!</v>
      </c>
      <c r="S1117" s="23" t="e">
        <f t="shared" si="143"/>
        <v>#DIV/0!</v>
      </c>
      <c r="T1117" s="11">
        <f t="shared" si="144"/>
        <v>0</v>
      </c>
    </row>
    <row r="1118" spans="1:20">
      <c r="A1118" s="154" t="s">
        <v>1241</v>
      </c>
      <c r="B1118" s="154" t="s">
        <v>2896</v>
      </c>
      <c r="C1118" s="154" t="s">
        <v>4171</v>
      </c>
      <c r="D1118" s="179">
        <v>4133582037</v>
      </c>
      <c r="E1118" s="179">
        <v>15526699694</v>
      </c>
      <c r="F1118" s="179">
        <v>33304009092</v>
      </c>
      <c r="G1118" s="179">
        <v>23229207066</v>
      </c>
      <c r="H1118" s="179">
        <v>3678658597</v>
      </c>
      <c r="I1118" s="179">
        <v>17759631102</v>
      </c>
      <c r="J1118" s="179">
        <v>35904173690</v>
      </c>
      <c r="K1118" s="179">
        <v>26904940339</v>
      </c>
      <c r="L1118" s="179">
        <f>VLOOKUP(A1118,Sheet1!$A$1:$E$2000,5,FALSE)</f>
        <v>9359447554</v>
      </c>
      <c r="M1118" s="21">
        <f t="shared" si="137"/>
        <v>-0.11005550051455287</v>
      </c>
      <c r="N1118" s="21">
        <f t="shared" si="138"/>
        <v>0.1438123652808764</v>
      </c>
      <c r="O1118" s="21">
        <f t="shared" si="139"/>
        <v>7.8073621431498735E-2</v>
      </c>
      <c r="P1118" s="21">
        <f t="shared" si="140"/>
        <v>0.15823756973521827</v>
      </c>
      <c r="Q1118" s="21">
        <f t="shared" si="141"/>
        <v>1.5442555505511619</v>
      </c>
      <c r="R1118" s="23">
        <f t="shared" si="142"/>
        <v>0.19857688996815559</v>
      </c>
      <c r="S1118" s="23">
        <f t="shared" si="143"/>
        <v>0.18734995131912391</v>
      </c>
      <c r="T1118" s="11">
        <f t="shared" si="144"/>
        <v>89928192685</v>
      </c>
    </row>
    <row r="1119" spans="1:20">
      <c r="A1119" s="154" t="s">
        <v>1242</v>
      </c>
      <c r="B1119" s="154" t="s">
        <v>2897</v>
      </c>
      <c r="C1119" s="154" t="s">
        <v>4171</v>
      </c>
      <c r="D1119" s="179">
        <v>15472146237</v>
      </c>
      <c r="E1119" s="179">
        <v>19277802316</v>
      </c>
      <c r="F1119" s="179">
        <v>17269029663</v>
      </c>
      <c r="G1119" s="179">
        <v>13495147161</v>
      </c>
      <c r="H1119" s="179">
        <v>16937617159</v>
      </c>
      <c r="I1119" s="179">
        <v>27205633178</v>
      </c>
      <c r="J1119" s="179">
        <v>25035678362</v>
      </c>
      <c r="K1119" s="179">
        <v>13306277499</v>
      </c>
      <c r="L1119" s="179">
        <f>VLOOKUP(A1119,Sheet1!$A$1:$E$2000,5,FALSE)</f>
        <v>23477581906</v>
      </c>
      <c r="M1119" s="21">
        <f t="shared" si="137"/>
        <v>9.4716718647312251E-2</v>
      </c>
      <c r="N1119" s="21">
        <f t="shared" si="138"/>
        <v>0.41124142327261742</v>
      </c>
      <c r="O1119" s="21">
        <f t="shared" si="139"/>
        <v>0.44974436031229603</v>
      </c>
      <c r="P1119" s="21">
        <f t="shared" si="140"/>
        <v>-1.3995376245011961E-2</v>
      </c>
      <c r="Q1119" s="21">
        <f t="shared" si="141"/>
        <v>0.3861207090470169</v>
      </c>
      <c r="R1119" s="23">
        <f t="shared" si="142"/>
        <v>0.29595834045636293</v>
      </c>
      <c r="S1119" s="23">
        <f t="shared" si="143"/>
        <v>0.32913866108699041</v>
      </c>
      <c r="T1119" s="11">
        <f t="shared" si="144"/>
        <v>89025170945</v>
      </c>
    </row>
    <row r="1120" spans="1:20">
      <c r="A1120" s="154" t="s">
        <v>157</v>
      </c>
      <c r="B1120" s="154" t="s">
        <v>1836</v>
      </c>
      <c r="C1120" s="154" t="s">
        <v>4171</v>
      </c>
      <c r="D1120" s="179">
        <v>19775252428</v>
      </c>
      <c r="E1120" s="179">
        <v>43742136601</v>
      </c>
      <c r="F1120" s="179">
        <v>67381606512</v>
      </c>
      <c r="G1120" s="179">
        <v>-17082116728</v>
      </c>
      <c r="H1120" s="179">
        <v>7263920582</v>
      </c>
      <c r="I1120" s="179">
        <v>13783519746</v>
      </c>
      <c r="J1120" s="179">
        <v>20951522520</v>
      </c>
      <c r="K1120" s="179">
        <v>37937501538</v>
      </c>
      <c r="L1120" s="179">
        <f>VLOOKUP(A1120,Sheet1!$A$1:$E$2000,5,FALSE)</f>
        <v>1476993214</v>
      </c>
      <c r="M1120" s="21">
        <f t="shared" si="137"/>
        <v>-0.63267621445302347</v>
      </c>
      <c r="N1120" s="21">
        <f t="shared" si="138"/>
        <v>-0.68489148411454392</v>
      </c>
      <c r="O1120" s="21">
        <f t="shared" si="139"/>
        <v>-0.68906169495574821</v>
      </c>
      <c r="P1120" s="21">
        <f t="shared" si="140"/>
        <v>3.2208899600724004</v>
      </c>
      <c r="Q1120" s="21">
        <f t="shared" si="141"/>
        <v>-0.79666721334206347</v>
      </c>
      <c r="R1120" s="23">
        <f t="shared" si="142"/>
        <v>4.8687297854321854E-2</v>
      </c>
      <c r="S1120" s="23">
        <f t="shared" si="143"/>
        <v>-0.26806044448726973</v>
      </c>
      <c r="T1120" s="11">
        <f t="shared" si="144"/>
        <v>74149537018</v>
      </c>
    </row>
    <row r="1121" spans="1:20">
      <c r="A1121" s="154" t="s">
        <v>831</v>
      </c>
      <c r="B1121" s="154" t="s">
        <v>2898</v>
      </c>
      <c r="C1121" s="154" t="s">
        <v>4171</v>
      </c>
      <c r="D1121" s="179">
        <v>404311659</v>
      </c>
      <c r="E1121" s="179">
        <v>858885474</v>
      </c>
      <c r="F1121" s="179">
        <v>98171403</v>
      </c>
      <c r="G1121" s="179">
        <v>2326821866</v>
      </c>
      <c r="H1121" s="179">
        <v>691648167</v>
      </c>
      <c r="I1121" s="179">
        <v>784117385</v>
      </c>
      <c r="J1121" s="179">
        <v>78124975</v>
      </c>
      <c r="K1121" s="179">
        <v>2719281390</v>
      </c>
      <c r="L1121" s="179">
        <f>VLOOKUP(A1121,Sheet1!$A$1:$E$2000,5,FALSE)</f>
        <v>793540393</v>
      </c>
      <c r="M1121" s="21">
        <f t="shared" si="137"/>
        <v>0.71068073750502458</v>
      </c>
      <c r="N1121" s="21">
        <f t="shared" si="138"/>
        <v>-8.7052454912050353E-2</v>
      </c>
      <c r="O1121" s="21">
        <f t="shared" si="139"/>
        <v>-0.20419824294453651</v>
      </c>
      <c r="P1121" s="21">
        <f t="shared" si="140"/>
        <v>0.16866762760600601</v>
      </c>
      <c r="Q1121" s="21">
        <f t="shared" si="141"/>
        <v>0.14731800192857303</v>
      </c>
      <c r="R1121" s="23">
        <f t="shared" si="142"/>
        <v>0.1521847577720519</v>
      </c>
      <c r="S1121" s="23">
        <f t="shared" si="143"/>
        <v>0.10049918967848215</v>
      </c>
      <c r="T1121" s="11">
        <f t="shared" si="144"/>
        <v>4375064143</v>
      </c>
    </row>
    <row r="1122" spans="1:20">
      <c r="A1122" s="154" t="s">
        <v>1243</v>
      </c>
      <c r="B1122" s="154" t="s">
        <v>2899</v>
      </c>
      <c r="C1122" s="154" t="s">
        <v>4171</v>
      </c>
      <c r="D1122" s="179">
        <v>-1813638571</v>
      </c>
      <c r="E1122" s="179">
        <v>-23573794216</v>
      </c>
      <c r="F1122" s="179">
        <v>-881069076</v>
      </c>
      <c r="G1122" s="179">
        <v>-13246592921</v>
      </c>
      <c r="H1122" s="179">
        <v>-831650365</v>
      </c>
      <c r="I1122" s="179">
        <v>-11623904549</v>
      </c>
      <c r="J1122" s="179">
        <v>526437580</v>
      </c>
      <c r="K1122" s="179">
        <v>-177563676689</v>
      </c>
      <c r="L1122" s="179">
        <f>VLOOKUP(A1122,Sheet1!$A$1:$E$2000,5,FALSE)</f>
        <v>374672332</v>
      </c>
      <c r="M1122" s="21">
        <f t="shared" si="137"/>
        <v>0.54144647213725361</v>
      </c>
      <c r="N1122" s="21">
        <f t="shared" si="138"/>
        <v>0.50691414192838646</v>
      </c>
      <c r="O1122" s="21">
        <f t="shared" si="139"/>
        <v>1.5974986460652945</v>
      </c>
      <c r="P1122" s="21">
        <f t="shared" si="140"/>
        <v>-12.404479004371451</v>
      </c>
      <c r="Q1122" s="21">
        <f t="shared" si="141"/>
        <v>1.4505166446959956</v>
      </c>
      <c r="R1122" s="23">
        <f t="shared" si="142"/>
        <v>-10.809537932088539</v>
      </c>
      <c r="S1122" s="23">
        <f t="shared" si="143"/>
        <v>3.8863558650498176</v>
      </c>
      <c r="T1122" s="11">
        <f t="shared" si="144"/>
        <v>-188286471326</v>
      </c>
    </row>
    <row r="1123" spans="1:20">
      <c r="A1123" s="154" t="s">
        <v>1245</v>
      </c>
      <c r="B1123" s="154" t="s">
        <v>2902</v>
      </c>
      <c r="C1123" s="154" t="s">
        <v>4171</v>
      </c>
      <c r="D1123" s="179"/>
      <c r="E1123" s="179"/>
      <c r="F1123" s="179"/>
      <c r="G1123" s="179"/>
      <c r="H1123" s="179"/>
      <c r="I1123" s="179"/>
      <c r="J1123" s="179"/>
      <c r="K1123" s="179"/>
      <c r="L1123" s="179">
        <f>VLOOKUP(A1123,Sheet1!$A$1:$E$2000,5,FALSE)</f>
        <v>0</v>
      </c>
      <c r="M1123" s="21" t="e">
        <f t="shared" si="137"/>
        <v>#DIV/0!</v>
      </c>
      <c r="N1123" s="21" t="e">
        <f t="shared" si="138"/>
        <v>#DIV/0!</v>
      </c>
      <c r="O1123" s="21" t="e">
        <f t="shared" si="139"/>
        <v>#DIV/0!</v>
      </c>
      <c r="P1123" s="21" t="e">
        <f t="shared" si="140"/>
        <v>#DIV/0!</v>
      </c>
      <c r="Q1123" s="21" t="e">
        <f t="shared" si="141"/>
        <v>#DIV/0!</v>
      </c>
      <c r="R1123" s="23" t="e">
        <f t="shared" si="142"/>
        <v>#DIV/0!</v>
      </c>
      <c r="S1123" s="23" t="e">
        <f t="shared" si="143"/>
        <v>#DIV/0!</v>
      </c>
      <c r="T1123" s="11">
        <f t="shared" si="144"/>
        <v>0</v>
      </c>
    </row>
    <row r="1124" spans="1:20">
      <c r="A1124" s="154" t="s">
        <v>1247</v>
      </c>
      <c r="B1124" s="154" t="s">
        <v>2904</v>
      </c>
      <c r="C1124" s="154" t="s">
        <v>4171</v>
      </c>
      <c r="D1124" s="179">
        <v>3191148982</v>
      </c>
      <c r="E1124" s="179">
        <v>6054576399</v>
      </c>
      <c r="F1124" s="179">
        <v>1206211462</v>
      </c>
      <c r="G1124" s="179">
        <v>-5218068041</v>
      </c>
      <c r="H1124" s="179">
        <v>3661760213</v>
      </c>
      <c r="I1124" s="179">
        <v>7223131873</v>
      </c>
      <c r="J1124" s="179">
        <v>3431412792</v>
      </c>
      <c r="K1124" s="179">
        <v>164553303</v>
      </c>
      <c r="L1124" s="179">
        <f>VLOOKUP(A1124,Sheet1!$A$1:$E$2000,5,FALSE)</f>
        <v>4542498516</v>
      </c>
      <c r="M1124" s="21">
        <f t="shared" si="137"/>
        <v>0.14747391414645022</v>
      </c>
      <c r="N1124" s="21">
        <f t="shared" si="138"/>
        <v>0.1930036714365358</v>
      </c>
      <c r="O1124" s="21">
        <f t="shared" si="139"/>
        <v>1.8447854295053947</v>
      </c>
      <c r="P1124" s="21">
        <f t="shared" si="140"/>
        <v>1.0315352926997221</v>
      </c>
      <c r="Q1124" s="21">
        <f t="shared" si="141"/>
        <v>0.24052320517143594</v>
      </c>
      <c r="R1124" s="23">
        <f t="shared" si="142"/>
        <v>24.246355579137887</v>
      </c>
      <c r="S1124" s="23">
        <f t="shared" si="143"/>
        <v>1.6929003862112388</v>
      </c>
      <c r="T1124" s="11">
        <f t="shared" si="144"/>
        <v>15361596484</v>
      </c>
    </row>
    <row r="1125" spans="1:20">
      <c r="A1125" s="154" t="s">
        <v>903</v>
      </c>
      <c r="B1125" s="154" t="s">
        <v>2907</v>
      </c>
      <c r="C1125" s="154" t="s">
        <v>4171</v>
      </c>
      <c r="D1125" s="179"/>
      <c r="E1125" s="179"/>
      <c r="F1125" s="179"/>
      <c r="G1125" s="179"/>
      <c r="H1125" s="179"/>
      <c r="I1125" s="179"/>
      <c r="J1125" s="179"/>
      <c r="K1125" s="179"/>
      <c r="L1125" s="179">
        <f>VLOOKUP(A1125,Sheet1!$A$1:$E$2000,5,FALSE)</f>
        <v>0</v>
      </c>
      <c r="M1125" s="21" t="e">
        <f t="shared" si="137"/>
        <v>#DIV/0!</v>
      </c>
      <c r="N1125" s="21" t="e">
        <f t="shared" si="138"/>
        <v>#DIV/0!</v>
      </c>
      <c r="O1125" s="21" t="e">
        <f t="shared" si="139"/>
        <v>#DIV/0!</v>
      </c>
      <c r="P1125" s="21" t="e">
        <f t="shared" si="140"/>
        <v>#DIV/0!</v>
      </c>
      <c r="Q1125" s="21" t="e">
        <f t="shared" si="141"/>
        <v>#DIV/0!</v>
      </c>
      <c r="R1125" s="23" t="e">
        <f t="shared" si="142"/>
        <v>#DIV/0!</v>
      </c>
      <c r="S1125" s="23" t="e">
        <f t="shared" si="143"/>
        <v>#DIV/0!</v>
      </c>
      <c r="T1125" s="11">
        <f t="shared" si="144"/>
        <v>0</v>
      </c>
    </row>
    <row r="1126" spans="1:20">
      <c r="A1126" s="154" t="s">
        <v>1250</v>
      </c>
      <c r="B1126" s="154" t="s">
        <v>2909</v>
      </c>
      <c r="C1126" s="154" t="s">
        <v>4171</v>
      </c>
      <c r="D1126" s="179">
        <v>15628645351</v>
      </c>
      <c r="E1126" s="179">
        <v>23847880417</v>
      </c>
      <c r="F1126" s="179">
        <v>25901256278</v>
      </c>
      <c r="G1126" s="179">
        <v>21865020266</v>
      </c>
      <c r="H1126" s="179">
        <v>14543146950</v>
      </c>
      <c r="I1126" s="179">
        <v>23893055199</v>
      </c>
      <c r="J1126" s="179">
        <v>25897728574</v>
      </c>
      <c r="K1126" s="179">
        <v>24438867269</v>
      </c>
      <c r="L1126" s="179">
        <f>VLOOKUP(A1126,Sheet1!$A$1:$E$2000,5,FALSE)</f>
        <v>15344925573</v>
      </c>
      <c r="M1126" s="21">
        <f t="shared" si="137"/>
        <v>-6.9455693479572381E-2</v>
      </c>
      <c r="N1126" s="21">
        <f t="shared" si="138"/>
        <v>1.8942891867151884E-3</v>
      </c>
      <c r="O1126" s="21">
        <f t="shared" si="139"/>
        <v>-1.3619818135988872E-4</v>
      </c>
      <c r="P1126" s="21">
        <f t="shared" si="140"/>
        <v>0.11771528092303302</v>
      </c>
      <c r="Q1126" s="21">
        <f t="shared" si="141"/>
        <v>5.5131026713582096E-2</v>
      </c>
      <c r="R1126" s="23">
        <f t="shared" si="142"/>
        <v>5.4118586449844325E-2</v>
      </c>
      <c r="S1126" s="23">
        <f t="shared" si="143"/>
        <v>3.9663180588032532E-2</v>
      </c>
      <c r="T1126" s="11">
        <f t="shared" si="144"/>
        <v>89574576615</v>
      </c>
    </row>
    <row r="1127" spans="1:20">
      <c r="A1127" s="154" t="s">
        <v>4284</v>
      </c>
      <c r="B1127" s="154" t="s">
        <v>4285</v>
      </c>
      <c r="C1127" s="154" t="s">
        <v>4171</v>
      </c>
      <c r="D1127" s="179"/>
      <c r="E1127" s="179"/>
      <c r="F1127" s="179"/>
      <c r="G1127" s="179"/>
      <c r="H1127" s="179"/>
      <c r="I1127" s="179"/>
      <c r="J1127" s="179"/>
      <c r="K1127" s="179"/>
      <c r="L1127" s="179">
        <f>VLOOKUP(A1127,Sheet1!$A$1:$E$2000,5,FALSE)</f>
        <v>0</v>
      </c>
      <c r="M1127" s="21" t="e">
        <f t="shared" si="137"/>
        <v>#DIV/0!</v>
      </c>
      <c r="N1127" s="21" t="e">
        <f t="shared" si="138"/>
        <v>#DIV/0!</v>
      </c>
      <c r="O1127" s="21" t="e">
        <f t="shared" si="139"/>
        <v>#DIV/0!</v>
      </c>
      <c r="P1127" s="21" t="e">
        <f t="shared" si="140"/>
        <v>#DIV/0!</v>
      </c>
      <c r="Q1127" s="21" t="e">
        <f t="shared" si="141"/>
        <v>#DIV/0!</v>
      </c>
      <c r="R1127" s="23" t="e">
        <f t="shared" si="142"/>
        <v>#DIV/0!</v>
      </c>
      <c r="S1127" s="23" t="e">
        <f t="shared" si="143"/>
        <v>#DIV/0!</v>
      </c>
      <c r="T1127" s="11">
        <f t="shared" si="144"/>
        <v>0</v>
      </c>
    </row>
    <row r="1128" spans="1:20">
      <c r="A1128" s="154" t="s">
        <v>1251</v>
      </c>
      <c r="B1128" s="154" t="s">
        <v>2910</v>
      </c>
      <c r="C1128" s="154" t="s">
        <v>4171</v>
      </c>
      <c r="D1128" s="179"/>
      <c r="E1128" s="179"/>
      <c r="F1128" s="179"/>
      <c r="G1128" s="179"/>
      <c r="H1128" s="179"/>
      <c r="I1128" s="179"/>
      <c r="J1128" s="179"/>
      <c r="K1128" s="179"/>
      <c r="L1128" s="179">
        <f>VLOOKUP(A1128,Sheet1!$A$1:$E$2000,5,FALSE)</f>
        <v>0</v>
      </c>
      <c r="M1128" s="21" t="e">
        <f t="shared" si="137"/>
        <v>#DIV/0!</v>
      </c>
      <c r="N1128" s="21" t="e">
        <f t="shared" si="138"/>
        <v>#DIV/0!</v>
      </c>
      <c r="O1128" s="21" t="e">
        <f t="shared" si="139"/>
        <v>#DIV/0!</v>
      </c>
      <c r="P1128" s="21" t="e">
        <f t="shared" si="140"/>
        <v>#DIV/0!</v>
      </c>
      <c r="Q1128" s="21" t="e">
        <f t="shared" si="141"/>
        <v>#DIV/0!</v>
      </c>
      <c r="R1128" s="23" t="e">
        <f t="shared" si="142"/>
        <v>#DIV/0!</v>
      </c>
      <c r="S1128" s="23" t="e">
        <f t="shared" si="143"/>
        <v>#DIV/0!</v>
      </c>
      <c r="T1128" s="11">
        <f t="shared" si="144"/>
        <v>0</v>
      </c>
    </row>
    <row r="1129" spans="1:20">
      <c r="A1129" s="154" t="s">
        <v>3526</v>
      </c>
      <c r="B1129" s="154" t="s">
        <v>3527</v>
      </c>
      <c r="C1129" s="154" t="s">
        <v>4171</v>
      </c>
      <c r="D1129" s="179"/>
      <c r="E1129" s="179"/>
      <c r="F1129" s="179"/>
      <c r="G1129" s="179"/>
      <c r="H1129" s="179"/>
      <c r="I1129" s="179"/>
      <c r="J1129" s="179"/>
      <c r="K1129" s="179"/>
      <c r="L1129" s="179">
        <f>VLOOKUP(A1129,Sheet1!$A$1:$E$2000,5,FALSE)</f>
        <v>0</v>
      </c>
      <c r="M1129" s="21" t="e">
        <f t="shared" si="137"/>
        <v>#DIV/0!</v>
      </c>
      <c r="N1129" s="21" t="e">
        <f t="shared" si="138"/>
        <v>#DIV/0!</v>
      </c>
      <c r="O1129" s="21" t="e">
        <f t="shared" si="139"/>
        <v>#DIV/0!</v>
      </c>
      <c r="P1129" s="21" t="e">
        <f t="shared" si="140"/>
        <v>#DIV/0!</v>
      </c>
      <c r="Q1129" s="21" t="e">
        <f t="shared" si="141"/>
        <v>#DIV/0!</v>
      </c>
      <c r="R1129" s="23" t="e">
        <f t="shared" si="142"/>
        <v>#DIV/0!</v>
      </c>
      <c r="S1129" s="23" t="e">
        <f t="shared" si="143"/>
        <v>#DIV/0!</v>
      </c>
      <c r="T1129" s="11">
        <f t="shared" si="144"/>
        <v>0</v>
      </c>
    </row>
    <row r="1130" spans="1:20">
      <c r="A1130" s="154" t="s">
        <v>167</v>
      </c>
      <c r="B1130" s="154" t="s">
        <v>3933</v>
      </c>
      <c r="C1130" s="154" t="s">
        <v>4171</v>
      </c>
      <c r="D1130" s="179">
        <v>83129305</v>
      </c>
      <c r="E1130" s="179">
        <v>-281979083897</v>
      </c>
      <c r="F1130" s="179">
        <v>-1619329212</v>
      </c>
      <c r="G1130" s="179">
        <v>6603839851</v>
      </c>
      <c r="H1130" s="179">
        <v>-50076208</v>
      </c>
      <c r="I1130" s="179">
        <v>7965117432</v>
      </c>
      <c r="J1130" s="179"/>
      <c r="K1130" s="179"/>
      <c r="L1130" s="179">
        <f>VLOOKUP(A1130,Sheet1!$A$1:$E$2000,5,FALSE)</f>
        <v>0</v>
      </c>
      <c r="M1130" s="21">
        <f t="shared" si="137"/>
        <v>-1.6023893499410347</v>
      </c>
      <c r="N1130" s="21">
        <f t="shared" si="138"/>
        <v>1.0282471923871823</v>
      </c>
      <c r="O1130" s="21">
        <f t="shared" si="139"/>
        <v>1</v>
      </c>
      <c r="P1130" s="21">
        <f t="shared" si="140"/>
        <v>-1</v>
      </c>
      <c r="Q1130" s="21">
        <f t="shared" si="141"/>
        <v>1</v>
      </c>
      <c r="R1130" s="23">
        <f t="shared" si="142"/>
        <v>-1</v>
      </c>
      <c r="S1130" s="23">
        <f t="shared" si="143"/>
        <v>-1.0287503023334061</v>
      </c>
      <c r="T1130" s="11">
        <f t="shared" si="144"/>
        <v>7965117432</v>
      </c>
    </row>
    <row r="1131" spans="1:20">
      <c r="A1131" s="154" t="s">
        <v>476</v>
      </c>
      <c r="B1131" s="154" t="s">
        <v>2187</v>
      </c>
      <c r="C1131" s="154" t="s">
        <v>4171</v>
      </c>
      <c r="D1131" s="179">
        <v>1986757399</v>
      </c>
      <c r="E1131" s="179">
        <v>-1278290970</v>
      </c>
      <c r="F1131" s="179">
        <v>-998479432</v>
      </c>
      <c r="G1131" s="179">
        <v>-4158536420</v>
      </c>
      <c r="H1131" s="179">
        <v>-1950046522</v>
      </c>
      <c r="I1131" s="179">
        <v>-2273267954</v>
      </c>
      <c r="J1131" s="179">
        <v>-944187047</v>
      </c>
      <c r="K1131" s="179">
        <v>11088461428</v>
      </c>
      <c r="L1131" s="179">
        <f>VLOOKUP(A1131,Sheet1!$A$1:$E$2000,5,FALSE)</f>
        <v>0</v>
      </c>
      <c r="M1131" s="21">
        <f t="shared" si="137"/>
        <v>-1.9815222145298275</v>
      </c>
      <c r="N1131" s="21">
        <f t="shared" si="138"/>
        <v>-0.77836502592207157</v>
      </c>
      <c r="O1131" s="21">
        <f t="shared" si="139"/>
        <v>5.4375065985335189E-2</v>
      </c>
      <c r="P1131" s="21">
        <f t="shared" si="140"/>
        <v>3.6664336459027571</v>
      </c>
      <c r="Q1131" s="21">
        <f t="shared" si="141"/>
        <v>1</v>
      </c>
      <c r="R1131" s="23">
        <f t="shared" si="142"/>
        <v>2.4273512524824787</v>
      </c>
      <c r="S1131" s="23">
        <f t="shared" si="143"/>
        <v>-1.938661270920917</v>
      </c>
      <c r="T1131" s="11">
        <f t="shared" si="144"/>
        <v>7871006427</v>
      </c>
    </row>
    <row r="1132" spans="1:20">
      <c r="A1132" s="154" t="s">
        <v>2918</v>
      </c>
      <c r="B1132" s="154" t="s">
        <v>2919</v>
      </c>
      <c r="C1132" s="154" t="s">
        <v>4171</v>
      </c>
      <c r="D1132" s="179"/>
      <c r="E1132" s="179"/>
      <c r="F1132" s="179"/>
      <c r="G1132" s="179"/>
      <c r="H1132" s="179"/>
      <c r="I1132" s="179"/>
      <c r="J1132" s="179"/>
      <c r="K1132" s="179"/>
      <c r="L1132" s="179" t="e">
        <f>VLOOKUP(A1132,Sheet1!$A$1:$E$2000,5,FALSE)</f>
        <v>#N/A</v>
      </c>
      <c r="M1132" s="21" t="e">
        <f t="shared" si="137"/>
        <v>#DIV/0!</v>
      </c>
      <c r="N1132" s="21" t="e">
        <f t="shared" si="138"/>
        <v>#DIV/0!</v>
      </c>
      <c r="O1132" s="21" t="e">
        <f t="shared" si="139"/>
        <v>#DIV/0!</v>
      </c>
      <c r="P1132" s="21" t="e">
        <f t="shared" si="140"/>
        <v>#DIV/0!</v>
      </c>
      <c r="Q1132" s="21" t="e">
        <f t="shared" si="141"/>
        <v>#N/A</v>
      </c>
      <c r="R1132" s="23" t="e">
        <f t="shared" si="142"/>
        <v>#N/A</v>
      </c>
      <c r="S1132" s="23" t="e">
        <f t="shared" si="143"/>
        <v>#N/A</v>
      </c>
      <c r="T1132" s="11" t="e">
        <f t="shared" si="144"/>
        <v>#N/A</v>
      </c>
    </row>
    <row r="1133" spans="1:20">
      <c r="A1133" s="154" t="s">
        <v>1255</v>
      </c>
      <c r="B1133" s="154" t="s">
        <v>2922</v>
      </c>
      <c r="C1133" s="154" t="s">
        <v>4171</v>
      </c>
      <c r="D1133" s="179">
        <v>14114577685</v>
      </c>
      <c r="E1133" s="179">
        <v>9259818624</v>
      </c>
      <c r="F1133" s="179">
        <v>4784606190</v>
      </c>
      <c r="G1133" s="179">
        <v>-2609002678</v>
      </c>
      <c r="H1133" s="179">
        <v>11791936898</v>
      </c>
      <c r="I1133" s="179">
        <v>11937370754</v>
      </c>
      <c r="J1133" s="179">
        <v>9801652492</v>
      </c>
      <c r="K1133" s="179">
        <v>2433233290</v>
      </c>
      <c r="L1133" s="179">
        <f>VLOOKUP(A1133,Sheet1!$A$1:$E$2000,5,FALSE)</f>
        <v>28926975540</v>
      </c>
      <c r="M1133" s="21">
        <f t="shared" si="137"/>
        <v>-0.16455616588998923</v>
      </c>
      <c r="N1133" s="21">
        <f t="shared" si="138"/>
        <v>0.28915816159294999</v>
      </c>
      <c r="O1133" s="21">
        <f t="shared" si="139"/>
        <v>1.0485808241618313</v>
      </c>
      <c r="P1133" s="21">
        <f t="shared" si="140"/>
        <v>1.9326296636327178</v>
      </c>
      <c r="Q1133" s="21">
        <f t="shared" si="141"/>
        <v>1.4531148521415704</v>
      </c>
      <c r="R1133" s="23">
        <f t="shared" si="142"/>
        <v>1.9469656155446198</v>
      </c>
      <c r="S1133" s="23">
        <f t="shared" si="143"/>
        <v>1.286064119397897</v>
      </c>
      <c r="T1133" s="11">
        <f t="shared" si="144"/>
        <v>53099232076</v>
      </c>
    </row>
    <row r="1134" spans="1:20">
      <c r="A1134" s="154" t="s">
        <v>930</v>
      </c>
      <c r="B1134" s="154" t="s">
        <v>2923</v>
      </c>
      <c r="C1134" s="154" t="s">
        <v>4171</v>
      </c>
      <c r="D1134" s="179">
        <v>-5934165466</v>
      </c>
      <c r="E1134" s="179">
        <v>42397083890</v>
      </c>
      <c r="F1134" s="179">
        <v>2309982526</v>
      </c>
      <c r="G1134" s="179">
        <v>2732408356</v>
      </c>
      <c r="H1134" s="179">
        <v>2621595902</v>
      </c>
      <c r="I1134" s="179">
        <v>54114644519</v>
      </c>
      <c r="J1134" s="179">
        <v>2574918730</v>
      </c>
      <c r="K1134" s="179">
        <v>2188700848</v>
      </c>
      <c r="L1134" s="179">
        <f>VLOOKUP(A1134,Sheet1!$A$1:$E$2000,5,FALSE)</f>
        <v>3376756863</v>
      </c>
      <c r="M1134" s="21">
        <f t="shared" si="137"/>
        <v>1.4417800475939746</v>
      </c>
      <c r="N1134" s="21">
        <f t="shared" si="138"/>
        <v>0.27637657012924338</v>
      </c>
      <c r="O1134" s="21">
        <f t="shared" si="139"/>
        <v>0.11469186498945837</v>
      </c>
      <c r="P1134" s="21">
        <f t="shared" si="140"/>
        <v>-0.19898471866626075</v>
      </c>
      <c r="Q1134" s="21">
        <f t="shared" si="141"/>
        <v>0.28805391419169224</v>
      </c>
      <c r="R1134" s="23">
        <f t="shared" si="142"/>
        <v>6.2159509198861373E-2</v>
      </c>
      <c r="S1134" s="23">
        <f t="shared" si="143"/>
        <v>0.24358149200218993</v>
      </c>
      <c r="T1134" s="11">
        <f t="shared" si="144"/>
        <v>62255020960</v>
      </c>
    </row>
    <row r="1135" spans="1:20">
      <c r="A1135" s="154" t="s">
        <v>479</v>
      </c>
      <c r="B1135" s="154" t="s">
        <v>2190</v>
      </c>
      <c r="C1135" s="154" t="s">
        <v>4171</v>
      </c>
      <c r="D1135" s="179"/>
      <c r="E1135" s="179"/>
      <c r="F1135" s="179"/>
      <c r="G1135" s="179"/>
      <c r="H1135" s="179"/>
      <c r="I1135" s="179"/>
      <c r="J1135" s="179"/>
      <c r="K1135" s="179"/>
      <c r="L1135" s="179">
        <f>VLOOKUP(A1135,Sheet1!$A$1:$E$2000,5,FALSE)</f>
        <v>0</v>
      </c>
      <c r="M1135" s="21" t="e">
        <f t="shared" si="137"/>
        <v>#DIV/0!</v>
      </c>
      <c r="N1135" s="21" t="e">
        <f t="shared" si="138"/>
        <v>#DIV/0!</v>
      </c>
      <c r="O1135" s="21" t="e">
        <f t="shared" si="139"/>
        <v>#DIV/0!</v>
      </c>
      <c r="P1135" s="21" t="e">
        <f t="shared" si="140"/>
        <v>#DIV/0!</v>
      </c>
      <c r="Q1135" s="21" t="e">
        <f t="shared" si="141"/>
        <v>#DIV/0!</v>
      </c>
      <c r="R1135" s="23" t="e">
        <f t="shared" si="142"/>
        <v>#DIV/0!</v>
      </c>
      <c r="S1135" s="23" t="e">
        <f t="shared" si="143"/>
        <v>#DIV/0!</v>
      </c>
      <c r="T1135" s="11">
        <f t="shared" si="144"/>
        <v>0</v>
      </c>
    </row>
    <row r="1136" spans="1:20">
      <c r="A1136" s="154" t="s">
        <v>480</v>
      </c>
      <c r="B1136" s="154" t="s">
        <v>2191</v>
      </c>
      <c r="C1136" s="154" t="s">
        <v>4171</v>
      </c>
      <c r="D1136" s="179">
        <v>-4966772046</v>
      </c>
      <c r="E1136" s="179">
        <v>-5097281930</v>
      </c>
      <c r="F1136" s="179">
        <v>-4712896780</v>
      </c>
      <c r="G1136" s="179">
        <v>13740237471</v>
      </c>
      <c r="H1136" s="179">
        <v>-4514104807</v>
      </c>
      <c r="I1136" s="179">
        <v>-4824669265</v>
      </c>
      <c r="J1136" s="179">
        <v>-15712969950</v>
      </c>
      <c r="K1136" s="179">
        <v>-3439105290</v>
      </c>
      <c r="L1136" s="179">
        <f>VLOOKUP(A1136,Sheet1!$A$1:$E$2000,5,FALSE)</f>
        <v>-3887042655</v>
      </c>
      <c r="M1136" s="21">
        <f t="shared" si="137"/>
        <v>9.1139121104733697E-2</v>
      </c>
      <c r="N1136" s="21">
        <f t="shared" si="138"/>
        <v>5.3481967202077048E-2</v>
      </c>
      <c r="O1136" s="21">
        <f t="shared" si="139"/>
        <v>-2.3340365137383721</v>
      </c>
      <c r="P1136" s="21">
        <f t="shared" si="140"/>
        <v>-1.2502944579566793</v>
      </c>
      <c r="Q1136" s="21">
        <f t="shared" si="141"/>
        <v>0.13891173971583864</v>
      </c>
      <c r="R1136" s="23">
        <f t="shared" si="142"/>
        <v>-6.1047892215597743</v>
      </c>
      <c r="S1136" s="23">
        <f t="shared" si="143"/>
        <v>46.708202719345181</v>
      </c>
      <c r="T1136" s="11">
        <f t="shared" si="144"/>
        <v>-27863787160</v>
      </c>
    </row>
    <row r="1137" spans="1:20">
      <c r="A1137" s="154" t="s">
        <v>1257</v>
      </c>
      <c r="B1137" s="154" t="s">
        <v>2929</v>
      </c>
      <c r="C1137" s="154" t="s">
        <v>4171</v>
      </c>
      <c r="D1137" s="179"/>
      <c r="E1137" s="179"/>
      <c r="F1137" s="179"/>
      <c r="G1137" s="179"/>
      <c r="H1137" s="179"/>
      <c r="I1137" s="179"/>
      <c r="J1137" s="179"/>
      <c r="K1137" s="179"/>
      <c r="L1137" s="179">
        <f>VLOOKUP(A1137,Sheet1!$A$1:$E$2000,5,FALSE)</f>
        <v>0</v>
      </c>
      <c r="M1137" s="21" t="e">
        <f t="shared" si="137"/>
        <v>#DIV/0!</v>
      </c>
      <c r="N1137" s="21" t="e">
        <f t="shared" si="138"/>
        <v>#DIV/0!</v>
      </c>
      <c r="O1137" s="21" t="e">
        <f t="shared" si="139"/>
        <v>#DIV/0!</v>
      </c>
      <c r="P1137" s="21" t="e">
        <f t="shared" si="140"/>
        <v>#DIV/0!</v>
      </c>
      <c r="Q1137" s="21" t="e">
        <f t="shared" si="141"/>
        <v>#DIV/0!</v>
      </c>
      <c r="R1137" s="23" t="e">
        <f t="shared" si="142"/>
        <v>#DIV/0!</v>
      </c>
      <c r="S1137" s="23" t="e">
        <f t="shared" si="143"/>
        <v>#DIV/0!</v>
      </c>
      <c r="T1137" s="11">
        <f t="shared" si="144"/>
        <v>0</v>
      </c>
    </row>
    <row r="1138" spans="1:20">
      <c r="A1138" s="154" t="s">
        <v>483</v>
      </c>
      <c r="B1138" s="154" t="s">
        <v>2194</v>
      </c>
      <c r="C1138" s="154" t="s">
        <v>4171</v>
      </c>
      <c r="D1138" s="179">
        <v>-554633154</v>
      </c>
      <c r="E1138" s="179">
        <v>-569632786</v>
      </c>
      <c r="F1138" s="179">
        <v>-440935029</v>
      </c>
      <c r="G1138" s="179">
        <v>72453497</v>
      </c>
      <c r="H1138" s="179">
        <v>-537743816</v>
      </c>
      <c r="I1138" s="179">
        <v>-133467890</v>
      </c>
      <c r="J1138" s="179">
        <v>-337963919</v>
      </c>
      <c r="K1138" s="179">
        <v>10968967</v>
      </c>
      <c r="L1138" s="179">
        <f>VLOOKUP(A1138,Sheet1!$A$1:$E$2000,5,FALSE)</f>
        <v>0</v>
      </c>
      <c r="M1138" s="21">
        <f t="shared" si="137"/>
        <v>3.0451367499751015E-2</v>
      </c>
      <c r="N1138" s="21">
        <f t="shared" si="138"/>
        <v>0.76569485942475224</v>
      </c>
      <c r="O1138" s="21">
        <f t="shared" si="139"/>
        <v>0.2335289855140994</v>
      </c>
      <c r="P1138" s="21">
        <f t="shared" si="140"/>
        <v>-0.84860679671541595</v>
      </c>
      <c r="Q1138" s="21">
        <f t="shared" si="141"/>
        <v>1</v>
      </c>
      <c r="R1138" s="23">
        <f t="shared" si="142"/>
        <v>0.63916816857786685</v>
      </c>
      <c r="S1138" s="23">
        <f t="shared" si="143"/>
        <v>-0.68800331726192865</v>
      </c>
      <c r="T1138" s="11">
        <f t="shared" si="144"/>
        <v>-460462842</v>
      </c>
    </row>
    <row r="1139" spans="1:20">
      <c r="A1139" s="154" t="s">
        <v>484</v>
      </c>
      <c r="B1139" s="154" t="s">
        <v>2196</v>
      </c>
      <c r="C1139" s="154" t="s">
        <v>4171</v>
      </c>
      <c r="D1139" s="179">
        <v>-420077858</v>
      </c>
      <c r="E1139" s="179"/>
      <c r="F1139" s="179">
        <v>-2370399607</v>
      </c>
      <c r="G1139" s="179">
        <v>-2675387162</v>
      </c>
      <c r="H1139" s="179"/>
      <c r="I1139" s="179"/>
      <c r="J1139" s="179"/>
      <c r="K1139" s="179"/>
      <c r="L1139" s="179">
        <f>VLOOKUP(A1139,Sheet1!$A$1:$E$2000,5,FALSE)</f>
        <v>0</v>
      </c>
      <c r="M1139" s="21">
        <f t="shared" si="137"/>
        <v>1</v>
      </c>
      <c r="N1139" s="21" t="e">
        <f t="shared" si="138"/>
        <v>#DIV/0!</v>
      </c>
      <c r="O1139" s="21">
        <f t="shared" si="139"/>
        <v>1</v>
      </c>
      <c r="P1139" s="21">
        <f t="shared" si="140"/>
        <v>1</v>
      </c>
      <c r="Q1139" s="21" t="e">
        <f t="shared" si="141"/>
        <v>#DIV/0!</v>
      </c>
      <c r="R1139" s="23">
        <f t="shared" si="142"/>
        <v>1</v>
      </c>
      <c r="S1139" s="23">
        <f t="shared" si="143"/>
        <v>-1</v>
      </c>
      <c r="T1139" s="11">
        <f t="shared" si="144"/>
        <v>0</v>
      </c>
    </row>
    <row r="1140" spans="1:20">
      <c r="A1140" s="154" t="s">
        <v>1259</v>
      </c>
      <c r="B1140" s="154" t="s">
        <v>2931</v>
      </c>
      <c r="C1140" s="154" t="s">
        <v>4171</v>
      </c>
      <c r="D1140" s="179"/>
      <c r="E1140" s="179"/>
      <c r="F1140" s="179"/>
      <c r="G1140" s="179"/>
      <c r="H1140" s="179"/>
      <c r="I1140" s="179"/>
      <c r="J1140" s="179"/>
      <c r="K1140" s="179"/>
      <c r="L1140" s="179">
        <f>VLOOKUP(A1140,Sheet1!$A$1:$E$2000,5,FALSE)</f>
        <v>0</v>
      </c>
      <c r="M1140" s="21" t="e">
        <f t="shared" si="137"/>
        <v>#DIV/0!</v>
      </c>
      <c r="N1140" s="21" t="e">
        <f t="shared" si="138"/>
        <v>#DIV/0!</v>
      </c>
      <c r="O1140" s="21" t="e">
        <f t="shared" si="139"/>
        <v>#DIV/0!</v>
      </c>
      <c r="P1140" s="21" t="e">
        <f t="shared" si="140"/>
        <v>#DIV/0!</v>
      </c>
      <c r="Q1140" s="21" t="e">
        <f t="shared" si="141"/>
        <v>#DIV/0!</v>
      </c>
      <c r="R1140" s="23" t="e">
        <f t="shared" si="142"/>
        <v>#DIV/0!</v>
      </c>
      <c r="S1140" s="23" t="e">
        <f t="shared" si="143"/>
        <v>#DIV/0!</v>
      </c>
      <c r="T1140" s="11">
        <f t="shared" si="144"/>
        <v>0</v>
      </c>
    </row>
    <row r="1141" spans="1:20">
      <c r="A1141" s="154" t="s">
        <v>485</v>
      </c>
      <c r="B1141" s="154" t="s">
        <v>2197</v>
      </c>
      <c r="C1141" s="154" t="s">
        <v>4171</v>
      </c>
      <c r="D1141" s="179">
        <v>-14798716386</v>
      </c>
      <c r="E1141" s="179">
        <v>-14709787499</v>
      </c>
      <c r="F1141" s="179">
        <v>-14593062812</v>
      </c>
      <c r="G1141" s="179">
        <v>-12022573447</v>
      </c>
      <c r="H1141" s="179"/>
      <c r="I1141" s="179"/>
      <c r="J1141" s="179"/>
      <c r="K1141" s="179"/>
      <c r="L1141" s="179">
        <f>VLOOKUP(A1141,Sheet1!$A$1:$E$2000,5,FALSE)</f>
        <v>0</v>
      </c>
      <c r="M1141" s="21">
        <f t="shared" si="137"/>
        <v>1</v>
      </c>
      <c r="N1141" s="21">
        <f t="shared" si="138"/>
        <v>1</v>
      </c>
      <c r="O1141" s="21">
        <f t="shared" si="139"/>
        <v>1</v>
      </c>
      <c r="P1141" s="21">
        <f t="shared" si="140"/>
        <v>1</v>
      </c>
      <c r="Q1141" s="21" t="e">
        <f t="shared" si="141"/>
        <v>#DIV/0!</v>
      </c>
      <c r="R1141" s="23">
        <f t="shared" si="142"/>
        <v>1</v>
      </c>
      <c r="S1141" s="23">
        <f t="shared" si="143"/>
        <v>-1</v>
      </c>
      <c r="T1141" s="11">
        <f t="shared" si="144"/>
        <v>0</v>
      </c>
    </row>
    <row r="1142" spans="1:20">
      <c r="A1142" s="154" t="s">
        <v>486</v>
      </c>
      <c r="B1142" s="154" t="s">
        <v>2198</v>
      </c>
      <c r="C1142" s="154" t="s">
        <v>4171</v>
      </c>
      <c r="D1142" s="179">
        <v>-14268678920</v>
      </c>
      <c r="E1142" s="179"/>
      <c r="F1142" s="179"/>
      <c r="G1142" s="179"/>
      <c r="H1142" s="179"/>
      <c r="I1142" s="179"/>
      <c r="J1142" s="179"/>
      <c r="K1142" s="179"/>
      <c r="L1142" s="179">
        <f>VLOOKUP(A1142,Sheet1!$A$1:$E$2000,5,FALSE)</f>
        <v>0</v>
      </c>
      <c r="M1142" s="21">
        <f t="shared" si="137"/>
        <v>1</v>
      </c>
      <c r="N1142" s="21" t="e">
        <f t="shared" si="138"/>
        <v>#DIV/0!</v>
      </c>
      <c r="O1142" s="21" t="e">
        <f t="shared" si="139"/>
        <v>#DIV/0!</v>
      </c>
      <c r="P1142" s="21" t="e">
        <f t="shared" si="140"/>
        <v>#DIV/0!</v>
      </c>
      <c r="Q1142" s="21" t="e">
        <f t="shared" si="141"/>
        <v>#DIV/0!</v>
      </c>
      <c r="R1142" s="23" t="e">
        <f t="shared" si="142"/>
        <v>#DIV/0!</v>
      </c>
      <c r="S1142" s="23" t="e">
        <f t="shared" si="143"/>
        <v>#DIV/0!</v>
      </c>
      <c r="T1142" s="11">
        <f t="shared" si="144"/>
        <v>0</v>
      </c>
    </row>
    <row r="1143" spans="1:20">
      <c r="A1143" s="154" t="s">
        <v>1260</v>
      </c>
      <c r="B1143" s="154" t="s">
        <v>2932</v>
      </c>
      <c r="C1143" s="154" t="s">
        <v>4171</v>
      </c>
      <c r="D1143" s="179"/>
      <c r="E1143" s="179"/>
      <c r="F1143" s="179"/>
      <c r="G1143" s="179"/>
      <c r="H1143" s="179"/>
      <c r="I1143" s="179"/>
      <c r="J1143" s="179"/>
      <c r="K1143" s="179"/>
      <c r="L1143" s="179">
        <f>VLOOKUP(A1143,Sheet1!$A$1:$E$2000,5,FALSE)</f>
        <v>0</v>
      </c>
      <c r="M1143" s="21" t="e">
        <f t="shared" si="137"/>
        <v>#DIV/0!</v>
      </c>
      <c r="N1143" s="21" t="e">
        <f t="shared" si="138"/>
        <v>#DIV/0!</v>
      </c>
      <c r="O1143" s="21" t="e">
        <f t="shared" si="139"/>
        <v>#DIV/0!</v>
      </c>
      <c r="P1143" s="21" t="e">
        <f t="shared" si="140"/>
        <v>#DIV/0!</v>
      </c>
      <c r="Q1143" s="21" t="e">
        <f t="shared" si="141"/>
        <v>#DIV/0!</v>
      </c>
      <c r="R1143" s="23" t="e">
        <f t="shared" si="142"/>
        <v>#DIV/0!</v>
      </c>
      <c r="S1143" s="23" t="e">
        <f t="shared" si="143"/>
        <v>#DIV/0!</v>
      </c>
      <c r="T1143" s="11">
        <f t="shared" si="144"/>
        <v>0</v>
      </c>
    </row>
    <row r="1144" spans="1:20">
      <c r="A1144" s="154" t="s">
        <v>1261</v>
      </c>
      <c r="B1144" s="154" t="s">
        <v>2933</v>
      </c>
      <c r="C1144" s="154" t="s">
        <v>4171</v>
      </c>
      <c r="D1144" s="179">
        <v>121984289945</v>
      </c>
      <c r="E1144" s="179">
        <v>35296783115</v>
      </c>
      <c r="F1144" s="179">
        <v>-7824116537</v>
      </c>
      <c r="G1144" s="179">
        <v>90419225681</v>
      </c>
      <c r="H1144" s="179">
        <v>9952148506</v>
      </c>
      <c r="I1144" s="179">
        <v>18452039811</v>
      </c>
      <c r="J1144" s="179">
        <v>24141792203</v>
      </c>
      <c r="K1144" s="179">
        <v>-2874230735</v>
      </c>
      <c r="L1144" s="179">
        <f>VLOOKUP(A1144,Sheet1!$A$1:$E$2000,5,FALSE)</f>
        <v>3046479579</v>
      </c>
      <c r="M1144" s="21">
        <f t="shared" si="137"/>
        <v>-0.91841450640498701</v>
      </c>
      <c r="N1144" s="21">
        <f t="shared" si="138"/>
        <v>-0.4772316856501726</v>
      </c>
      <c r="O1144" s="21">
        <f t="shared" si="139"/>
        <v>4.0855614290551818</v>
      </c>
      <c r="P1144" s="21">
        <f t="shared" si="140"/>
        <v>-1.0317878273492445</v>
      </c>
      <c r="Q1144" s="21">
        <f t="shared" si="141"/>
        <v>-0.69388724684289793</v>
      </c>
      <c r="R1144" s="23">
        <f t="shared" si="142"/>
        <v>-0.73727972427932875</v>
      </c>
      <c r="S1144" s="23">
        <f t="shared" si="143"/>
        <v>-0.66548240651582946</v>
      </c>
      <c r="T1144" s="11">
        <f t="shared" si="144"/>
        <v>42766080858</v>
      </c>
    </row>
    <row r="1145" spans="1:20">
      <c r="A1145" s="154" t="s">
        <v>1262</v>
      </c>
      <c r="B1145" s="154" t="s">
        <v>2934</v>
      </c>
      <c r="C1145" s="154" t="s">
        <v>4171</v>
      </c>
      <c r="D1145" s="179">
        <v>5188254759</v>
      </c>
      <c r="E1145" s="179">
        <v>3664240254</v>
      </c>
      <c r="F1145" s="179">
        <v>8135334791</v>
      </c>
      <c r="G1145" s="179">
        <v>3266861075</v>
      </c>
      <c r="H1145" s="179">
        <v>5611545562</v>
      </c>
      <c r="I1145" s="179">
        <v>16568456197</v>
      </c>
      <c r="J1145" s="179">
        <v>8886969122</v>
      </c>
      <c r="K1145" s="179">
        <v>-1313517023</v>
      </c>
      <c r="L1145" s="179">
        <f>VLOOKUP(A1145,Sheet1!$A$1:$E$2000,5,FALSE)</f>
        <v>8636350813</v>
      </c>
      <c r="M1145" s="21">
        <f t="shared" si="137"/>
        <v>8.1586356619385889E-2</v>
      </c>
      <c r="N1145" s="21">
        <f t="shared" si="138"/>
        <v>3.5216620768557281</v>
      </c>
      <c r="O1145" s="21">
        <f t="shared" si="139"/>
        <v>9.2391321354287945E-2</v>
      </c>
      <c r="P1145" s="21">
        <f t="shared" si="140"/>
        <v>-1.4020731193780562</v>
      </c>
      <c r="Q1145" s="21">
        <f t="shared" si="141"/>
        <v>0.53903246754035716</v>
      </c>
      <c r="R1145" s="23">
        <f t="shared" si="142"/>
        <v>-4.7252305990552759E-2</v>
      </c>
      <c r="S1145" s="23">
        <f t="shared" si="143"/>
        <v>0.58517691006241601</v>
      </c>
      <c r="T1145" s="11">
        <f t="shared" si="144"/>
        <v>32778259109</v>
      </c>
    </row>
    <row r="1146" spans="1:20">
      <c r="A1146" s="154" t="s">
        <v>1264</v>
      </c>
      <c r="B1146" s="154" t="s">
        <v>2936</v>
      </c>
      <c r="C1146" s="154" t="s">
        <v>4171</v>
      </c>
      <c r="D1146" s="179"/>
      <c r="E1146" s="179"/>
      <c r="F1146" s="179"/>
      <c r="G1146" s="179"/>
      <c r="H1146" s="179"/>
      <c r="I1146" s="179"/>
      <c r="J1146" s="179"/>
      <c r="K1146" s="179"/>
      <c r="L1146" s="179" t="e">
        <f>VLOOKUP(A1146,Sheet1!$A$1:$E$2000,5,FALSE)</f>
        <v>#N/A</v>
      </c>
      <c r="M1146" s="21" t="e">
        <f t="shared" si="137"/>
        <v>#DIV/0!</v>
      </c>
      <c r="N1146" s="21" t="e">
        <f t="shared" si="138"/>
        <v>#DIV/0!</v>
      </c>
      <c r="O1146" s="21" t="e">
        <f t="shared" si="139"/>
        <v>#DIV/0!</v>
      </c>
      <c r="P1146" s="21" t="e">
        <f t="shared" si="140"/>
        <v>#DIV/0!</v>
      </c>
      <c r="Q1146" s="21" t="e">
        <f t="shared" si="141"/>
        <v>#N/A</v>
      </c>
      <c r="R1146" s="23" t="e">
        <f t="shared" si="142"/>
        <v>#N/A</v>
      </c>
      <c r="S1146" s="23" t="e">
        <f t="shared" si="143"/>
        <v>#N/A</v>
      </c>
      <c r="T1146" s="11" t="e">
        <f t="shared" si="144"/>
        <v>#N/A</v>
      </c>
    </row>
    <row r="1147" spans="1:20">
      <c r="A1147" s="154" t="s">
        <v>174</v>
      </c>
      <c r="B1147" s="154" t="s">
        <v>1852</v>
      </c>
      <c r="C1147" s="154" t="s">
        <v>4171</v>
      </c>
      <c r="D1147" s="179">
        <v>769555060</v>
      </c>
      <c r="E1147" s="179">
        <v>916048879</v>
      </c>
      <c r="F1147" s="179">
        <v>364290918</v>
      </c>
      <c r="G1147" s="179">
        <v>348786818</v>
      </c>
      <c r="H1147" s="179">
        <v>568527215</v>
      </c>
      <c r="I1147" s="179">
        <v>2160733</v>
      </c>
      <c r="J1147" s="179">
        <v>-1856372880</v>
      </c>
      <c r="K1147" s="179">
        <v>-1662414391</v>
      </c>
      <c r="L1147" s="179">
        <f>VLOOKUP(A1147,Sheet1!$A$1:$E$2000,5,FALSE)</f>
        <v>0</v>
      </c>
      <c r="M1147" s="21">
        <f t="shared" si="137"/>
        <v>-0.26122607133529863</v>
      </c>
      <c r="N1147" s="21">
        <f t="shared" si="138"/>
        <v>-0.99764124704529</v>
      </c>
      <c r="O1147" s="21">
        <f t="shared" si="139"/>
        <v>-6.095852760183277</v>
      </c>
      <c r="P1147" s="21">
        <f t="shared" si="140"/>
        <v>-5.7662764336466408</v>
      </c>
      <c r="Q1147" s="21">
        <f t="shared" si="141"/>
        <v>-1</v>
      </c>
      <c r="R1147" s="23">
        <f t="shared" si="142"/>
        <v>-3.7456099231314535</v>
      </c>
      <c r="S1147" s="23">
        <f t="shared" si="143"/>
        <v>-2.6001730982354032</v>
      </c>
      <c r="T1147" s="11">
        <f t="shared" si="144"/>
        <v>-3516626538</v>
      </c>
    </row>
    <row r="1148" spans="1:20">
      <c r="A1148" s="154" t="s">
        <v>904</v>
      </c>
      <c r="B1148" s="154" t="s">
        <v>2940</v>
      </c>
      <c r="C1148" s="154" t="s">
        <v>4171</v>
      </c>
      <c r="D1148" s="179">
        <v>26162470496</v>
      </c>
      <c r="E1148" s="179">
        <v>22075305441</v>
      </c>
      <c r="F1148" s="179">
        <v>25796783688</v>
      </c>
      <c r="G1148" s="179">
        <v>25667421317</v>
      </c>
      <c r="H1148" s="179">
        <v>21927743359</v>
      </c>
      <c r="I1148" s="179">
        <v>19830922575</v>
      </c>
      <c r="J1148" s="179">
        <v>22028529165</v>
      </c>
      <c r="K1148" s="179">
        <v>16582015200</v>
      </c>
      <c r="L1148" s="179">
        <f>VLOOKUP(A1148,Sheet1!$A$1:$E$2000,5,FALSE)</f>
        <v>21391329578</v>
      </c>
      <c r="M1148" s="21">
        <f t="shared" si="137"/>
        <v>-0.16186266268881033</v>
      </c>
      <c r="N1148" s="21">
        <f t="shared" si="138"/>
        <v>-0.1016693912570539</v>
      </c>
      <c r="O1148" s="21">
        <f t="shared" si="139"/>
        <v>-0.14607458699407147</v>
      </c>
      <c r="P1148" s="21">
        <f t="shared" si="140"/>
        <v>-0.35396645439339752</v>
      </c>
      <c r="Q1148" s="21">
        <f t="shared" si="141"/>
        <v>-2.4462790001591062E-2</v>
      </c>
      <c r="R1148" s="23">
        <f t="shared" si="142"/>
        <v>-0.18244609551158966</v>
      </c>
      <c r="S1148" s="23">
        <f t="shared" si="143"/>
        <v>-0.16376774929479709</v>
      </c>
      <c r="T1148" s="11">
        <f t="shared" si="144"/>
        <v>79832796518</v>
      </c>
    </row>
    <row r="1149" spans="1:20">
      <c r="A1149" s="154" t="s">
        <v>97</v>
      </c>
      <c r="B1149" s="154" t="s">
        <v>1854</v>
      </c>
      <c r="C1149" s="154" t="s">
        <v>4171</v>
      </c>
      <c r="D1149" s="179">
        <v>-2428873004</v>
      </c>
      <c r="E1149" s="179">
        <v>-28001713314</v>
      </c>
      <c r="F1149" s="179">
        <v>-4062984819</v>
      </c>
      <c r="G1149" s="179">
        <v>-1669926092</v>
      </c>
      <c r="H1149" s="179">
        <v>-4376177218</v>
      </c>
      <c r="I1149" s="179">
        <v>-6402155758</v>
      </c>
      <c r="J1149" s="179">
        <v>-1750812300</v>
      </c>
      <c r="K1149" s="179">
        <v>-9796640515</v>
      </c>
      <c r="L1149" s="179">
        <f>VLOOKUP(A1149,Sheet1!$A$1:$E$2000,5,FALSE)</f>
        <v>-1520662356</v>
      </c>
      <c r="M1149" s="21">
        <f t="shared" si="137"/>
        <v>-0.80173158942154388</v>
      </c>
      <c r="N1149" s="21">
        <f t="shared" si="138"/>
        <v>0.77136557016319718</v>
      </c>
      <c r="O1149" s="21">
        <f t="shared" si="139"/>
        <v>0.56908224421303211</v>
      </c>
      <c r="P1149" s="21">
        <f t="shared" si="140"/>
        <v>-4.8665114354054895</v>
      </c>
      <c r="Q1149" s="21">
        <f t="shared" si="141"/>
        <v>0.65251353401657419</v>
      </c>
      <c r="R1149" s="23">
        <f t="shared" si="142"/>
        <v>-0.29270959004812924</v>
      </c>
      <c r="S1149" s="23">
        <f t="shared" si="143"/>
        <v>-0.48911410435384062</v>
      </c>
      <c r="T1149" s="11">
        <f t="shared" si="144"/>
        <v>-19470270929</v>
      </c>
    </row>
    <row r="1150" spans="1:20">
      <c r="A1150" s="154" t="s">
        <v>1266</v>
      </c>
      <c r="B1150" s="154" t="s">
        <v>2941</v>
      </c>
      <c r="C1150" s="154" t="s">
        <v>4171</v>
      </c>
      <c r="D1150" s="179"/>
      <c r="E1150" s="179"/>
      <c r="F1150" s="179"/>
      <c r="G1150" s="179"/>
      <c r="H1150" s="179"/>
      <c r="I1150" s="179"/>
      <c r="J1150" s="179"/>
      <c r="K1150" s="179"/>
      <c r="L1150" s="179">
        <f>VLOOKUP(A1150,Sheet1!$A$1:$E$2000,5,FALSE)</f>
        <v>0</v>
      </c>
      <c r="M1150" s="21" t="e">
        <f t="shared" si="137"/>
        <v>#DIV/0!</v>
      </c>
      <c r="N1150" s="21" t="e">
        <f t="shared" si="138"/>
        <v>#DIV/0!</v>
      </c>
      <c r="O1150" s="21" t="e">
        <f t="shared" si="139"/>
        <v>#DIV/0!</v>
      </c>
      <c r="P1150" s="21" t="e">
        <f t="shared" si="140"/>
        <v>#DIV/0!</v>
      </c>
      <c r="Q1150" s="21" t="e">
        <f t="shared" si="141"/>
        <v>#DIV/0!</v>
      </c>
      <c r="R1150" s="23" t="e">
        <f t="shared" si="142"/>
        <v>#DIV/0!</v>
      </c>
      <c r="S1150" s="23" t="e">
        <f t="shared" si="143"/>
        <v>#DIV/0!</v>
      </c>
      <c r="T1150" s="11">
        <f t="shared" si="144"/>
        <v>0</v>
      </c>
    </row>
    <row r="1151" spans="1:20">
      <c r="A1151" s="154" t="s">
        <v>1267</v>
      </c>
      <c r="B1151" s="154" t="s">
        <v>2943</v>
      </c>
      <c r="C1151" s="154" t="s">
        <v>4171</v>
      </c>
      <c r="D1151" s="179">
        <v>-19285376459</v>
      </c>
      <c r="E1151" s="179">
        <v>-18304713932</v>
      </c>
      <c r="F1151" s="179">
        <v>31086339052</v>
      </c>
      <c r="G1151" s="179">
        <v>85459861829</v>
      </c>
      <c r="H1151" s="179">
        <v>-23274592249</v>
      </c>
      <c r="I1151" s="179">
        <v>8431345787</v>
      </c>
      <c r="J1151" s="179">
        <v>71109471034</v>
      </c>
      <c r="K1151" s="179">
        <v>25011514184</v>
      </c>
      <c r="L1151" s="179">
        <f>VLOOKUP(A1151,Sheet1!$A$1:$E$2000,5,FALSE)</f>
        <v>-23683260469</v>
      </c>
      <c r="M1151" s="21">
        <f t="shared" si="137"/>
        <v>-0.20685184955973901</v>
      </c>
      <c r="N1151" s="21">
        <f t="shared" si="138"/>
        <v>1.4606106284054219</v>
      </c>
      <c r="O1151" s="21">
        <f t="shared" si="139"/>
        <v>1.2874829652681483</v>
      </c>
      <c r="P1151" s="21">
        <f t="shared" si="140"/>
        <v>-0.70733027588967412</v>
      </c>
      <c r="Q1151" s="21">
        <f t="shared" si="141"/>
        <v>-1.7558555511001855E-2</v>
      </c>
      <c r="R1151" s="23">
        <f t="shared" si="142"/>
        <v>-0.22336790571715548</v>
      </c>
      <c r="S1151" s="23">
        <f t="shared" si="143"/>
        <v>7.8730429739942265E-2</v>
      </c>
      <c r="T1151" s="11">
        <f t="shared" si="144"/>
        <v>80869070536</v>
      </c>
    </row>
    <row r="1152" spans="1:20">
      <c r="A1152" s="154" t="s">
        <v>1268</v>
      </c>
      <c r="B1152" s="154" t="s">
        <v>2944</v>
      </c>
      <c r="C1152" s="154" t="s">
        <v>4171</v>
      </c>
      <c r="D1152" s="179"/>
      <c r="E1152" s="179"/>
      <c r="F1152" s="179"/>
      <c r="G1152" s="179"/>
      <c r="H1152" s="179"/>
      <c r="I1152" s="179"/>
      <c r="J1152" s="179"/>
      <c r="K1152" s="179"/>
      <c r="L1152" s="179">
        <f>VLOOKUP(A1152,Sheet1!$A$1:$E$2000,5,FALSE)</f>
        <v>0</v>
      </c>
      <c r="M1152" s="21" t="e">
        <f t="shared" si="137"/>
        <v>#DIV/0!</v>
      </c>
      <c r="N1152" s="21" t="e">
        <f t="shared" si="138"/>
        <v>#DIV/0!</v>
      </c>
      <c r="O1152" s="21" t="e">
        <f t="shared" si="139"/>
        <v>#DIV/0!</v>
      </c>
      <c r="P1152" s="21" t="e">
        <f t="shared" si="140"/>
        <v>#DIV/0!</v>
      </c>
      <c r="Q1152" s="21" t="e">
        <f t="shared" si="141"/>
        <v>#DIV/0!</v>
      </c>
      <c r="R1152" s="23" t="e">
        <f t="shared" si="142"/>
        <v>#DIV/0!</v>
      </c>
      <c r="S1152" s="23" t="e">
        <f t="shared" si="143"/>
        <v>#DIV/0!</v>
      </c>
      <c r="T1152" s="11">
        <f t="shared" si="144"/>
        <v>0</v>
      </c>
    </row>
    <row r="1153" spans="1:20">
      <c r="A1153" s="154" t="s">
        <v>952</v>
      </c>
      <c r="B1153" s="154" t="s">
        <v>2945</v>
      </c>
      <c r="C1153" s="154" t="s">
        <v>4171</v>
      </c>
      <c r="D1153" s="179">
        <v>35959956405</v>
      </c>
      <c r="E1153" s="179">
        <v>22074431555</v>
      </c>
      <c r="F1153" s="179">
        <v>14928131257</v>
      </c>
      <c r="G1153" s="179">
        <v>14753089650</v>
      </c>
      <c r="H1153" s="179">
        <v>51898293284</v>
      </c>
      <c r="I1153" s="179">
        <v>27108919794</v>
      </c>
      <c r="J1153" s="179">
        <v>98203559530</v>
      </c>
      <c r="K1153" s="179">
        <v>314828964544</v>
      </c>
      <c r="L1153" s="179">
        <f>VLOOKUP(A1153,Sheet1!$A$1:$E$2000,5,FALSE)</f>
        <v>115912222057</v>
      </c>
      <c r="M1153" s="21">
        <f t="shared" si="137"/>
        <v>0.44322458846985358</v>
      </c>
      <c r="N1153" s="21">
        <f t="shared" si="138"/>
        <v>0.22806876029655479</v>
      </c>
      <c r="O1153" s="21">
        <f t="shared" si="139"/>
        <v>5.5784228340001389</v>
      </c>
      <c r="P1153" s="21">
        <f t="shared" si="140"/>
        <v>20.339866564425034</v>
      </c>
      <c r="Q1153" s="21">
        <f t="shared" si="141"/>
        <v>1.2334495938565901</v>
      </c>
      <c r="R1153" s="23">
        <f t="shared" si="142"/>
        <v>5.4837937731842263</v>
      </c>
      <c r="S1153" s="23">
        <f t="shared" si="143"/>
        <v>4.364520008602355</v>
      </c>
      <c r="T1153" s="11">
        <f t="shared" si="144"/>
        <v>556053665925</v>
      </c>
    </row>
    <row r="1154" spans="1:20">
      <c r="A1154" s="154" t="s">
        <v>1269</v>
      </c>
      <c r="B1154" s="154" t="s">
        <v>2946</v>
      </c>
      <c r="C1154" s="154" t="s">
        <v>4171</v>
      </c>
      <c r="D1154" s="179"/>
      <c r="E1154" s="179"/>
      <c r="F1154" s="179"/>
      <c r="G1154" s="179"/>
      <c r="H1154" s="179"/>
      <c r="I1154" s="179"/>
      <c r="J1154" s="179"/>
      <c r="K1154" s="179"/>
      <c r="L1154" s="179">
        <f>VLOOKUP(A1154,Sheet1!$A$1:$E$2000,5,FALSE)</f>
        <v>0</v>
      </c>
      <c r="M1154" s="21" t="e">
        <f t="shared" si="137"/>
        <v>#DIV/0!</v>
      </c>
      <c r="N1154" s="21" t="e">
        <f t="shared" si="138"/>
        <v>#DIV/0!</v>
      </c>
      <c r="O1154" s="21" t="e">
        <f t="shared" si="139"/>
        <v>#DIV/0!</v>
      </c>
      <c r="P1154" s="21" t="e">
        <f t="shared" si="140"/>
        <v>#DIV/0!</v>
      </c>
      <c r="Q1154" s="21" t="e">
        <f t="shared" si="141"/>
        <v>#DIV/0!</v>
      </c>
      <c r="R1154" s="23" t="e">
        <f t="shared" si="142"/>
        <v>#DIV/0!</v>
      </c>
      <c r="S1154" s="23" t="e">
        <f t="shared" si="143"/>
        <v>#DIV/0!</v>
      </c>
      <c r="T1154" s="11">
        <f t="shared" si="144"/>
        <v>0</v>
      </c>
    </row>
    <row r="1155" spans="1:20">
      <c r="A1155" s="154" t="s">
        <v>494</v>
      </c>
      <c r="B1155" s="154" t="s">
        <v>2206</v>
      </c>
      <c r="C1155" s="154" t="s">
        <v>4171</v>
      </c>
      <c r="D1155" s="179"/>
      <c r="E1155" s="179"/>
      <c r="F1155" s="179"/>
      <c r="G1155" s="179"/>
      <c r="H1155" s="179"/>
      <c r="I1155" s="179"/>
      <c r="J1155" s="179"/>
      <c r="K1155" s="179"/>
      <c r="L1155" s="179">
        <f>VLOOKUP(A1155,Sheet1!$A$1:$E$2000,5,FALSE)</f>
        <v>0</v>
      </c>
      <c r="M1155" s="21" t="e">
        <f t="shared" si="137"/>
        <v>#DIV/0!</v>
      </c>
      <c r="N1155" s="21" t="e">
        <f t="shared" si="138"/>
        <v>#DIV/0!</v>
      </c>
      <c r="O1155" s="21" t="e">
        <f t="shared" si="139"/>
        <v>#DIV/0!</v>
      </c>
      <c r="P1155" s="21" t="e">
        <f t="shared" si="140"/>
        <v>#DIV/0!</v>
      </c>
      <c r="Q1155" s="21" t="e">
        <f t="shared" si="141"/>
        <v>#DIV/0!</v>
      </c>
      <c r="R1155" s="23" t="e">
        <f t="shared" si="142"/>
        <v>#DIV/0!</v>
      </c>
      <c r="S1155" s="23" t="e">
        <f t="shared" si="143"/>
        <v>#DIV/0!</v>
      </c>
      <c r="T1155" s="11">
        <f t="shared" si="144"/>
        <v>0</v>
      </c>
    </row>
    <row r="1156" spans="1:20">
      <c r="A1156" s="154" t="s">
        <v>1270</v>
      </c>
      <c r="B1156" s="154" t="s">
        <v>2947</v>
      </c>
      <c r="C1156" s="154" t="s">
        <v>4171</v>
      </c>
      <c r="D1156" s="179"/>
      <c r="E1156" s="179"/>
      <c r="F1156" s="179"/>
      <c r="G1156" s="179"/>
      <c r="H1156" s="179"/>
      <c r="I1156" s="179"/>
      <c r="J1156" s="179"/>
      <c r="K1156" s="179"/>
      <c r="L1156" s="179">
        <f>VLOOKUP(A1156,Sheet1!$A$1:$E$2000,5,FALSE)</f>
        <v>0</v>
      </c>
      <c r="M1156" s="21" t="e">
        <f t="shared" ref="M1156:M1219" si="145">(H1156-D1156)/ABS(D1156)</f>
        <v>#DIV/0!</v>
      </c>
      <c r="N1156" s="21" t="e">
        <f t="shared" ref="N1156:N1219" si="146">(I1156-E1156)/ABS(E1156)</f>
        <v>#DIV/0!</v>
      </c>
      <c r="O1156" s="21" t="e">
        <f t="shared" ref="O1156:O1219" si="147">(J1156-F1156)/ABS(F1156)</f>
        <v>#DIV/0!</v>
      </c>
      <c r="P1156" s="21" t="e">
        <f t="shared" ref="P1156:P1219" si="148">(K1156-G1156)/ABS(G1156)</f>
        <v>#DIV/0!</v>
      </c>
      <c r="Q1156" s="21" t="e">
        <f t="shared" ref="Q1156:Q1219" si="149">(L1156-H1156)/ABS(H1156)</f>
        <v>#DIV/0!</v>
      </c>
      <c r="R1156" s="23" t="e">
        <f t="shared" ref="R1156:R1219" si="150">(SUM(J1156:L1156)-SUM(F1156:H1156))/ABS(SUM(F1156:H1156))</f>
        <v>#DIV/0!</v>
      </c>
      <c r="S1156" s="23" t="e">
        <f t="shared" ref="S1156:S1219" si="151">SUM(I1156:L1156)/SUM(E1156:H1156)-1</f>
        <v>#DIV/0!</v>
      </c>
      <c r="T1156" s="11">
        <f t="shared" ref="T1156:T1219" si="152">SUM(I1156:L1156)</f>
        <v>0</v>
      </c>
    </row>
    <row r="1157" spans="1:20">
      <c r="A1157" s="154" t="s">
        <v>181</v>
      </c>
      <c r="B1157" s="154" t="s">
        <v>4253</v>
      </c>
      <c r="C1157" s="154" t="s">
        <v>4171</v>
      </c>
      <c r="D1157" s="179">
        <v>-1385081845</v>
      </c>
      <c r="E1157" s="179">
        <v>-1599140696</v>
      </c>
      <c r="F1157" s="179">
        <v>-1547031151</v>
      </c>
      <c r="G1157" s="179">
        <v>-1409372409</v>
      </c>
      <c r="H1157" s="179">
        <v>-1438766389</v>
      </c>
      <c r="I1157" s="179">
        <v>-1448181847</v>
      </c>
      <c r="J1157" s="179">
        <v>-1438895898</v>
      </c>
      <c r="K1157" s="179"/>
      <c r="L1157" s="179">
        <f>VLOOKUP(A1157,Sheet1!$A$1:$E$2000,5,FALSE)</f>
        <v>0</v>
      </c>
      <c r="M1157" s="21">
        <f t="shared" si="145"/>
        <v>-3.8759113184390917E-2</v>
      </c>
      <c r="N1157" s="21">
        <f t="shared" si="146"/>
        <v>9.4399979550017027E-2</v>
      </c>
      <c r="O1157" s="21">
        <f t="shared" si="147"/>
        <v>6.9898562113698506E-2</v>
      </c>
      <c r="P1157" s="21">
        <f t="shared" si="148"/>
        <v>1</v>
      </c>
      <c r="Q1157" s="21">
        <f t="shared" si="149"/>
        <v>1</v>
      </c>
      <c r="R1157" s="23">
        <f t="shared" si="150"/>
        <v>0.67261882596203559</v>
      </c>
      <c r="S1157" s="23">
        <f t="shared" si="151"/>
        <v>-0.5183636758284822</v>
      </c>
      <c r="T1157" s="11">
        <f t="shared" si="152"/>
        <v>-2887077745</v>
      </c>
    </row>
    <row r="1158" spans="1:20">
      <c r="A1158" s="154" t="s">
        <v>1271</v>
      </c>
      <c r="B1158" s="154" t="s">
        <v>2949</v>
      </c>
      <c r="C1158" s="154" t="s">
        <v>4171</v>
      </c>
      <c r="D1158" s="179"/>
      <c r="E1158" s="179"/>
      <c r="F1158" s="179"/>
      <c r="G1158" s="179"/>
      <c r="H1158" s="179"/>
      <c r="I1158" s="179"/>
      <c r="J1158" s="179"/>
      <c r="K1158" s="179"/>
      <c r="L1158" s="179">
        <f>VLOOKUP(A1158,Sheet1!$A$1:$E$2000,5,FALSE)</f>
        <v>0</v>
      </c>
      <c r="M1158" s="21" t="e">
        <f t="shared" si="145"/>
        <v>#DIV/0!</v>
      </c>
      <c r="N1158" s="21" t="e">
        <f t="shared" si="146"/>
        <v>#DIV/0!</v>
      </c>
      <c r="O1158" s="21" t="e">
        <f t="shared" si="147"/>
        <v>#DIV/0!</v>
      </c>
      <c r="P1158" s="21" t="e">
        <f t="shared" si="148"/>
        <v>#DIV/0!</v>
      </c>
      <c r="Q1158" s="21" t="e">
        <f t="shared" si="149"/>
        <v>#DIV/0!</v>
      </c>
      <c r="R1158" s="23" t="e">
        <f t="shared" si="150"/>
        <v>#DIV/0!</v>
      </c>
      <c r="S1158" s="23" t="e">
        <f t="shared" si="151"/>
        <v>#DIV/0!</v>
      </c>
      <c r="T1158" s="11">
        <f t="shared" si="152"/>
        <v>0</v>
      </c>
    </row>
    <row r="1159" spans="1:20">
      <c r="A1159" s="154" t="s">
        <v>1272</v>
      </c>
      <c r="B1159" s="154" t="s">
        <v>2950</v>
      </c>
      <c r="C1159" s="154" t="s">
        <v>4171</v>
      </c>
      <c r="D1159" s="179"/>
      <c r="E1159" s="179"/>
      <c r="F1159" s="179"/>
      <c r="G1159" s="179"/>
      <c r="H1159" s="179"/>
      <c r="I1159" s="179"/>
      <c r="J1159" s="179"/>
      <c r="K1159" s="179"/>
      <c r="L1159" s="179">
        <f>VLOOKUP(A1159,Sheet1!$A$1:$E$2000,5,FALSE)</f>
        <v>0</v>
      </c>
      <c r="M1159" s="21" t="e">
        <f t="shared" si="145"/>
        <v>#DIV/0!</v>
      </c>
      <c r="N1159" s="21" t="e">
        <f t="shared" si="146"/>
        <v>#DIV/0!</v>
      </c>
      <c r="O1159" s="21" t="e">
        <f t="shared" si="147"/>
        <v>#DIV/0!</v>
      </c>
      <c r="P1159" s="21" t="e">
        <f t="shared" si="148"/>
        <v>#DIV/0!</v>
      </c>
      <c r="Q1159" s="21" t="e">
        <f t="shared" si="149"/>
        <v>#DIV/0!</v>
      </c>
      <c r="R1159" s="23" t="e">
        <f t="shared" si="150"/>
        <v>#DIV/0!</v>
      </c>
      <c r="S1159" s="23" t="e">
        <f t="shared" si="151"/>
        <v>#DIV/0!</v>
      </c>
      <c r="T1159" s="11">
        <f t="shared" si="152"/>
        <v>0</v>
      </c>
    </row>
    <row r="1160" spans="1:20">
      <c r="A1160" s="154" t="s">
        <v>495</v>
      </c>
      <c r="B1160" s="154" t="s">
        <v>2207</v>
      </c>
      <c r="C1160" s="154" t="s">
        <v>4171</v>
      </c>
      <c r="D1160" s="179">
        <v>-1301122401</v>
      </c>
      <c r="E1160" s="179">
        <v>-1492060041</v>
      </c>
      <c r="F1160" s="179">
        <v>-1520393592</v>
      </c>
      <c r="G1160" s="179">
        <v>-1652200769</v>
      </c>
      <c r="H1160" s="179">
        <v>-1060111118</v>
      </c>
      <c r="I1160" s="179">
        <v>-1148422881</v>
      </c>
      <c r="J1160" s="179">
        <v>-1518816824</v>
      </c>
      <c r="K1160" s="179">
        <v>-1647381159</v>
      </c>
      <c r="L1160" s="179">
        <f>VLOOKUP(A1160,Sheet1!$A$1:$E$2000,5,FALSE)</f>
        <v>0</v>
      </c>
      <c r="M1160" s="21">
        <f t="shared" si="145"/>
        <v>0.18523336683371727</v>
      </c>
      <c r="N1160" s="21">
        <f t="shared" si="146"/>
        <v>0.23031054418539984</v>
      </c>
      <c r="O1160" s="21">
        <f t="shared" si="147"/>
        <v>1.0370788250467712E-3</v>
      </c>
      <c r="P1160" s="21">
        <f t="shared" si="148"/>
        <v>2.9170849514354633E-3</v>
      </c>
      <c r="Q1160" s="21">
        <f t="shared" si="149"/>
        <v>1</v>
      </c>
      <c r="R1160" s="23">
        <f t="shared" si="150"/>
        <v>0.25196827449756043</v>
      </c>
      <c r="S1160" s="23">
        <f t="shared" si="151"/>
        <v>-0.24632356575540582</v>
      </c>
      <c r="T1160" s="11">
        <f t="shared" si="152"/>
        <v>-4314620864</v>
      </c>
    </row>
    <row r="1161" spans="1:20">
      <c r="A1161" s="154" t="s">
        <v>3563</v>
      </c>
      <c r="B1161" s="154" t="s">
        <v>3564</v>
      </c>
      <c r="C1161" s="154" t="s">
        <v>4171</v>
      </c>
      <c r="D1161" s="179">
        <v>11166513242</v>
      </c>
      <c r="E1161" s="179">
        <v>4579279570</v>
      </c>
      <c r="F1161" s="179">
        <v>1789056983</v>
      </c>
      <c r="G1161" s="179">
        <v>-3371143721</v>
      </c>
      <c r="H1161" s="179">
        <v>-3145684800</v>
      </c>
      <c r="I1161" s="179">
        <v>333016264</v>
      </c>
      <c r="J1161" s="179">
        <v>3932202176</v>
      </c>
      <c r="K1161" s="179">
        <v>7992316163</v>
      </c>
      <c r="L1161" s="179">
        <f>VLOOKUP(A1161,Sheet1!$A$1:$E$2000,5,FALSE)</f>
        <v>6392118564</v>
      </c>
      <c r="M1161" s="21">
        <f t="shared" si="145"/>
        <v>-1.2817069869373643</v>
      </c>
      <c r="N1161" s="21">
        <f t="shared" si="146"/>
        <v>-0.92727758615532618</v>
      </c>
      <c r="O1161" s="21">
        <f t="shared" si="147"/>
        <v>1.1979189111160915</v>
      </c>
      <c r="P1161" s="21">
        <f t="shared" si="148"/>
        <v>3.3708025597405253</v>
      </c>
      <c r="Q1161" s="21">
        <f t="shared" si="149"/>
        <v>3.0320276729569344</v>
      </c>
      <c r="R1161" s="23">
        <f t="shared" si="150"/>
        <v>4.8742643877306575</v>
      </c>
      <c r="S1161" s="23">
        <f t="shared" si="151"/>
        <v>-126.59368306708683</v>
      </c>
      <c r="T1161" s="11">
        <f t="shared" si="152"/>
        <v>18649653167</v>
      </c>
    </row>
    <row r="1162" spans="1:20">
      <c r="A1162" s="154" t="s">
        <v>1273</v>
      </c>
      <c r="B1162" s="154" t="s">
        <v>2951</v>
      </c>
      <c r="C1162" s="154" t="s">
        <v>4171</v>
      </c>
      <c r="D1162" s="179"/>
      <c r="E1162" s="179"/>
      <c r="F1162" s="179"/>
      <c r="G1162" s="179"/>
      <c r="H1162" s="179"/>
      <c r="I1162" s="179"/>
      <c r="J1162" s="179"/>
      <c r="K1162" s="179"/>
      <c r="L1162" s="179">
        <f>VLOOKUP(A1162,Sheet1!$A$1:$E$2000,5,FALSE)</f>
        <v>0</v>
      </c>
      <c r="M1162" s="21" t="e">
        <f t="shared" si="145"/>
        <v>#DIV/0!</v>
      </c>
      <c r="N1162" s="21" t="e">
        <f t="shared" si="146"/>
        <v>#DIV/0!</v>
      </c>
      <c r="O1162" s="21" t="e">
        <f t="shared" si="147"/>
        <v>#DIV/0!</v>
      </c>
      <c r="P1162" s="21" t="e">
        <f t="shared" si="148"/>
        <v>#DIV/0!</v>
      </c>
      <c r="Q1162" s="21" t="e">
        <f t="shared" si="149"/>
        <v>#DIV/0!</v>
      </c>
      <c r="R1162" s="23" t="e">
        <f t="shared" si="150"/>
        <v>#DIV/0!</v>
      </c>
      <c r="S1162" s="23" t="e">
        <f t="shared" si="151"/>
        <v>#DIV/0!</v>
      </c>
      <c r="T1162" s="11">
        <f t="shared" si="152"/>
        <v>0</v>
      </c>
    </row>
    <row r="1163" spans="1:20">
      <c r="A1163" s="154" t="s">
        <v>3909</v>
      </c>
      <c r="B1163" s="154" t="s">
        <v>3910</v>
      </c>
      <c r="C1163" s="154" t="s">
        <v>4171</v>
      </c>
      <c r="D1163" s="179">
        <v>-225448225</v>
      </c>
      <c r="E1163" s="179">
        <v>-850773902</v>
      </c>
      <c r="F1163" s="179">
        <v>80844773</v>
      </c>
      <c r="G1163" s="179">
        <v>3727289908</v>
      </c>
      <c r="H1163" s="179">
        <v>-15725681955</v>
      </c>
      <c r="I1163" s="179">
        <v>-15435744282</v>
      </c>
      <c r="J1163" s="179">
        <v>-16511950261</v>
      </c>
      <c r="K1163" s="179">
        <v>68178532737</v>
      </c>
      <c r="L1163" s="179">
        <f>VLOOKUP(A1163,Sheet1!$A$1:$E$2000,5,FALSE)</f>
        <v>-11331852537</v>
      </c>
      <c r="M1163" s="21">
        <f t="shared" si="145"/>
        <v>-68.752964145093628</v>
      </c>
      <c r="N1163" s="21">
        <f t="shared" si="146"/>
        <v>-17.14318028058176</v>
      </c>
      <c r="O1163" s="21">
        <f t="shared" si="147"/>
        <v>-205.24264486462224</v>
      </c>
      <c r="P1163" s="21">
        <f t="shared" si="148"/>
        <v>17.291717151023391</v>
      </c>
      <c r="Q1163" s="21">
        <f t="shared" si="149"/>
        <v>0.27940469803301449</v>
      </c>
      <c r="R1163" s="23">
        <f t="shared" si="150"/>
        <v>4.3844824787896197</v>
      </c>
      <c r="S1163" s="23">
        <f t="shared" si="151"/>
        <v>-2.9500594724858136</v>
      </c>
      <c r="T1163" s="11">
        <f t="shared" si="152"/>
        <v>24898985657</v>
      </c>
    </row>
    <row r="1164" spans="1:20">
      <c r="A1164" s="154" t="s">
        <v>1274</v>
      </c>
      <c r="B1164" s="154" t="s">
        <v>2952</v>
      </c>
      <c r="C1164" s="154" t="s">
        <v>4171</v>
      </c>
      <c r="D1164" s="179"/>
      <c r="E1164" s="179"/>
      <c r="F1164" s="179"/>
      <c r="G1164" s="179"/>
      <c r="H1164" s="179"/>
      <c r="I1164" s="179"/>
      <c r="J1164" s="179"/>
      <c r="K1164" s="179"/>
      <c r="L1164" s="179">
        <f>VLOOKUP(A1164,Sheet1!$A$1:$E$2000,5,FALSE)</f>
        <v>0</v>
      </c>
      <c r="M1164" s="21" t="e">
        <f t="shared" si="145"/>
        <v>#DIV/0!</v>
      </c>
      <c r="N1164" s="21" t="e">
        <f t="shared" si="146"/>
        <v>#DIV/0!</v>
      </c>
      <c r="O1164" s="21" t="e">
        <f t="shared" si="147"/>
        <v>#DIV/0!</v>
      </c>
      <c r="P1164" s="21" t="e">
        <f t="shared" si="148"/>
        <v>#DIV/0!</v>
      </c>
      <c r="Q1164" s="21" t="e">
        <f t="shared" si="149"/>
        <v>#DIV/0!</v>
      </c>
      <c r="R1164" s="23" t="e">
        <f t="shared" si="150"/>
        <v>#DIV/0!</v>
      </c>
      <c r="S1164" s="23" t="e">
        <f t="shared" si="151"/>
        <v>#DIV/0!</v>
      </c>
      <c r="T1164" s="11">
        <f t="shared" si="152"/>
        <v>0</v>
      </c>
    </row>
    <row r="1165" spans="1:20">
      <c r="A1165" s="154" t="s">
        <v>799</v>
      </c>
      <c r="B1165" s="154" t="s">
        <v>2953</v>
      </c>
      <c r="C1165" s="154" t="s">
        <v>4171</v>
      </c>
      <c r="D1165" s="179">
        <v>-96585334784</v>
      </c>
      <c r="E1165" s="179"/>
      <c r="F1165" s="179"/>
      <c r="G1165" s="179"/>
      <c r="H1165" s="179"/>
      <c r="I1165" s="179"/>
      <c r="J1165" s="179"/>
      <c r="K1165" s="179"/>
      <c r="L1165" s="179">
        <f>VLOOKUP(A1165,Sheet1!$A$1:$E$2000,5,FALSE)</f>
        <v>0</v>
      </c>
      <c r="M1165" s="21">
        <f t="shared" si="145"/>
        <v>1</v>
      </c>
      <c r="N1165" s="21" t="e">
        <f t="shared" si="146"/>
        <v>#DIV/0!</v>
      </c>
      <c r="O1165" s="21" t="e">
        <f t="shared" si="147"/>
        <v>#DIV/0!</v>
      </c>
      <c r="P1165" s="21" t="e">
        <f t="shared" si="148"/>
        <v>#DIV/0!</v>
      </c>
      <c r="Q1165" s="21" t="e">
        <f t="shared" si="149"/>
        <v>#DIV/0!</v>
      </c>
      <c r="R1165" s="23" t="e">
        <f t="shared" si="150"/>
        <v>#DIV/0!</v>
      </c>
      <c r="S1165" s="23" t="e">
        <f t="shared" si="151"/>
        <v>#DIV/0!</v>
      </c>
      <c r="T1165" s="11">
        <f t="shared" si="152"/>
        <v>0</v>
      </c>
    </row>
    <row r="1166" spans="1:20">
      <c r="A1166" s="154" t="s">
        <v>3840</v>
      </c>
      <c r="B1166" s="154" t="s">
        <v>3841</v>
      </c>
      <c r="C1166" s="154" t="s">
        <v>4171</v>
      </c>
      <c r="D1166" s="179"/>
      <c r="E1166" s="179"/>
      <c r="F1166" s="179"/>
      <c r="G1166" s="179"/>
      <c r="H1166" s="179"/>
      <c r="I1166" s="179"/>
      <c r="J1166" s="179"/>
      <c r="K1166" s="179"/>
      <c r="L1166" s="179">
        <f>VLOOKUP(A1166,Sheet1!$A$1:$E$2000,5,FALSE)</f>
        <v>0</v>
      </c>
      <c r="M1166" s="21" t="e">
        <f t="shared" si="145"/>
        <v>#DIV/0!</v>
      </c>
      <c r="N1166" s="21" t="e">
        <f t="shared" si="146"/>
        <v>#DIV/0!</v>
      </c>
      <c r="O1166" s="21" t="e">
        <f t="shared" si="147"/>
        <v>#DIV/0!</v>
      </c>
      <c r="P1166" s="21" t="e">
        <f t="shared" si="148"/>
        <v>#DIV/0!</v>
      </c>
      <c r="Q1166" s="21" t="e">
        <f t="shared" si="149"/>
        <v>#DIV/0!</v>
      </c>
      <c r="R1166" s="23" t="e">
        <f t="shared" si="150"/>
        <v>#DIV/0!</v>
      </c>
      <c r="S1166" s="23" t="e">
        <f t="shared" si="151"/>
        <v>#DIV/0!</v>
      </c>
      <c r="T1166" s="11">
        <f t="shared" si="152"/>
        <v>0</v>
      </c>
    </row>
    <row r="1167" spans="1:20">
      <c r="A1167" s="154" t="s">
        <v>496</v>
      </c>
      <c r="B1167" s="154" t="s">
        <v>3801</v>
      </c>
      <c r="C1167" s="154" t="s">
        <v>4171</v>
      </c>
      <c r="D1167" s="179"/>
      <c r="E1167" s="179"/>
      <c r="F1167" s="179"/>
      <c r="G1167" s="179"/>
      <c r="H1167" s="179"/>
      <c r="I1167" s="179"/>
      <c r="J1167" s="179"/>
      <c r="K1167" s="179"/>
      <c r="L1167" s="179">
        <f>VLOOKUP(A1167,Sheet1!$A$1:$E$2000,5,FALSE)</f>
        <v>0</v>
      </c>
      <c r="M1167" s="21" t="e">
        <f t="shared" si="145"/>
        <v>#DIV/0!</v>
      </c>
      <c r="N1167" s="21" t="e">
        <f t="shared" si="146"/>
        <v>#DIV/0!</v>
      </c>
      <c r="O1167" s="21" t="e">
        <f t="shared" si="147"/>
        <v>#DIV/0!</v>
      </c>
      <c r="P1167" s="21" t="e">
        <f t="shared" si="148"/>
        <v>#DIV/0!</v>
      </c>
      <c r="Q1167" s="21" t="e">
        <f t="shared" si="149"/>
        <v>#DIV/0!</v>
      </c>
      <c r="R1167" s="23" t="e">
        <f t="shared" si="150"/>
        <v>#DIV/0!</v>
      </c>
      <c r="S1167" s="23" t="e">
        <f t="shared" si="151"/>
        <v>#DIV/0!</v>
      </c>
      <c r="T1167" s="11">
        <f t="shared" si="152"/>
        <v>0</v>
      </c>
    </row>
    <row r="1168" spans="1:20">
      <c r="A1168" s="154" t="s">
        <v>1276</v>
      </c>
      <c r="B1168" s="154" t="s">
        <v>4215</v>
      </c>
      <c r="C1168" s="154" t="s">
        <v>4171</v>
      </c>
      <c r="D1168" s="179">
        <v>29631223065</v>
      </c>
      <c r="E1168" s="179">
        <v>16421385897</v>
      </c>
      <c r="F1168" s="179">
        <v>31895585127</v>
      </c>
      <c r="G1168" s="179">
        <v>19843243896</v>
      </c>
      <c r="H1168" s="179">
        <v>35423218145</v>
      </c>
      <c r="I1168" s="179">
        <v>40202090261</v>
      </c>
      <c r="J1168" s="179">
        <v>48456705190</v>
      </c>
      <c r="K1168" s="179">
        <v>54887987291</v>
      </c>
      <c r="L1168" s="179">
        <f>VLOOKUP(A1168,Sheet1!$A$1:$E$2000,5,FALSE)</f>
        <v>43409079159</v>
      </c>
      <c r="M1168" s="21">
        <f t="shared" si="145"/>
        <v>0.1954693219140666</v>
      </c>
      <c r="N1168" s="21">
        <f t="shared" si="146"/>
        <v>1.4481545292924676</v>
      </c>
      <c r="O1168" s="21">
        <f t="shared" si="147"/>
        <v>0.51922922865524768</v>
      </c>
      <c r="P1168" s="21">
        <f t="shared" si="148"/>
        <v>1.7660793557077792</v>
      </c>
      <c r="Q1168" s="21">
        <f t="shared" si="149"/>
        <v>0.22544143169914693</v>
      </c>
      <c r="R1168" s="23">
        <f t="shared" si="150"/>
        <v>0.68368890369383206</v>
      </c>
      <c r="S1168" s="23">
        <f t="shared" si="151"/>
        <v>0.80488188476706179</v>
      </c>
      <c r="T1168" s="11">
        <f t="shared" si="152"/>
        <v>186955861901</v>
      </c>
    </row>
    <row r="1169" spans="1:20">
      <c r="A1169" s="154" t="s">
        <v>2956</v>
      </c>
      <c r="B1169" s="154" t="s">
        <v>2957</v>
      </c>
      <c r="C1169" s="154" t="s">
        <v>4171</v>
      </c>
      <c r="D1169" s="179"/>
      <c r="E1169" s="179"/>
      <c r="F1169" s="179"/>
      <c r="G1169" s="179"/>
      <c r="H1169" s="179"/>
      <c r="I1169" s="179"/>
      <c r="J1169" s="179"/>
      <c r="K1169" s="179"/>
      <c r="L1169" s="179">
        <f>VLOOKUP(A1169,Sheet1!$A$1:$E$2000,5,FALSE)</f>
        <v>0</v>
      </c>
      <c r="M1169" s="21" t="e">
        <f t="shared" si="145"/>
        <v>#DIV/0!</v>
      </c>
      <c r="N1169" s="21" t="e">
        <f t="shared" si="146"/>
        <v>#DIV/0!</v>
      </c>
      <c r="O1169" s="21" t="e">
        <f t="shared" si="147"/>
        <v>#DIV/0!</v>
      </c>
      <c r="P1169" s="21" t="e">
        <f t="shared" si="148"/>
        <v>#DIV/0!</v>
      </c>
      <c r="Q1169" s="21" t="e">
        <f t="shared" si="149"/>
        <v>#DIV/0!</v>
      </c>
      <c r="R1169" s="23" t="e">
        <f t="shared" si="150"/>
        <v>#DIV/0!</v>
      </c>
      <c r="S1169" s="23" t="e">
        <f t="shared" si="151"/>
        <v>#DIV/0!</v>
      </c>
      <c r="T1169" s="11">
        <f t="shared" si="152"/>
        <v>0</v>
      </c>
    </row>
    <row r="1170" spans="1:20">
      <c r="A1170" s="154" t="s">
        <v>1277</v>
      </c>
      <c r="B1170" s="154" t="s">
        <v>2958</v>
      </c>
      <c r="C1170" s="154" t="s">
        <v>4171</v>
      </c>
      <c r="D1170" s="179"/>
      <c r="E1170" s="179"/>
      <c r="F1170" s="179"/>
      <c r="G1170" s="179"/>
      <c r="H1170" s="179"/>
      <c r="I1170" s="179"/>
      <c r="J1170" s="179"/>
      <c r="K1170" s="179"/>
      <c r="L1170" s="179">
        <f>VLOOKUP(A1170,Sheet1!$A$1:$E$2000,5,FALSE)</f>
        <v>0</v>
      </c>
      <c r="M1170" s="21" t="e">
        <f t="shared" si="145"/>
        <v>#DIV/0!</v>
      </c>
      <c r="N1170" s="21" t="e">
        <f t="shared" si="146"/>
        <v>#DIV/0!</v>
      </c>
      <c r="O1170" s="21" t="e">
        <f t="shared" si="147"/>
        <v>#DIV/0!</v>
      </c>
      <c r="P1170" s="21" t="e">
        <f t="shared" si="148"/>
        <v>#DIV/0!</v>
      </c>
      <c r="Q1170" s="21" t="e">
        <f t="shared" si="149"/>
        <v>#DIV/0!</v>
      </c>
      <c r="R1170" s="23" t="e">
        <f t="shared" si="150"/>
        <v>#DIV/0!</v>
      </c>
      <c r="S1170" s="23" t="e">
        <f t="shared" si="151"/>
        <v>#DIV/0!</v>
      </c>
      <c r="T1170" s="11">
        <f t="shared" si="152"/>
        <v>0</v>
      </c>
    </row>
    <row r="1171" spans="1:20">
      <c r="A1171" s="154" t="s">
        <v>3988</v>
      </c>
      <c r="B1171" s="154" t="s">
        <v>4216</v>
      </c>
      <c r="C1171" s="154" t="s">
        <v>4171</v>
      </c>
      <c r="D1171" s="179"/>
      <c r="E1171" s="179"/>
      <c r="F1171" s="179"/>
      <c r="G1171" s="179"/>
      <c r="H1171" s="179"/>
      <c r="I1171" s="179"/>
      <c r="J1171" s="179"/>
      <c r="K1171" s="179"/>
      <c r="L1171" s="179">
        <f>VLOOKUP(A1171,Sheet1!$A$1:$E$2000,5,FALSE)</f>
        <v>0</v>
      </c>
      <c r="M1171" s="21" t="e">
        <f t="shared" si="145"/>
        <v>#DIV/0!</v>
      </c>
      <c r="N1171" s="21" t="e">
        <f t="shared" si="146"/>
        <v>#DIV/0!</v>
      </c>
      <c r="O1171" s="21" t="e">
        <f t="shared" si="147"/>
        <v>#DIV/0!</v>
      </c>
      <c r="P1171" s="21" t="e">
        <f t="shared" si="148"/>
        <v>#DIV/0!</v>
      </c>
      <c r="Q1171" s="21" t="e">
        <f t="shared" si="149"/>
        <v>#DIV/0!</v>
      </c>
      <c r="R1171" s="23" t="e">
        <f t="shared" si="150"/>
        <v>#DIV/0!</v>
      </c>
      <c r="S1171" s="23" t="e">
        <f t="shared" si="151"/>
        <v>#DIV/0!</v>
      </c>
      <c r="T1171" s="11">
        <f t="shared" si="152"/>
        <v>0</v>
      </c>
    </row>
    <row r="1172" spans="1:20">
      <c r="A1172" s="154" t="s">
        <v>184</v>
      </c>
      <c r="B1172" s="154" t="s">
        <v>3732</v>
      </c>
      <c r="C1172" s="154" t="s">
        <v>4171</v>
      </c>
      <c r="D1172" s="179">
        <v>-3422930804</v>
      </c>
      <c r="E1172" s="179">
        <v>107125556</v>
      </c>
      <c r="F1172" s="179">
        <v>-949800936</v>
      </c>
      <c r="G1172" s="179">
        <v>516868954</v>
      </c>
      <c r="H1172" s="179">
        <v>-2095692734</v>
      </c>
      <c r="I1172" s="179">
        <v>597183167</v>
      </c>
      <c r="J1172" s="179">
        <v>484932740</v>
      </c>
      <c r="K1172" s="179">
        <v>-6550852539</v>
      </c>
      <c r="L1172" s="179">
        <f>VLOOKUP(A1172,Sheet1!$A$1:$E$2000,5,FALSE)</f>
        <v>-2235151548</v>
      </c>
      <c r="M1172" s="21">
        <f t="shared" si="145"/>
        <v>0.38774902152535595</v>
      </c>
      <c r="N1172" s="21">
        <f t="shared" si="146"/>
        <v>4.5746097317805283</v>
      </c>
      <c r="O1172" s="21">
        <f t="shared" si="147"/>
        <v>1.5105624995930726</v>
      </c>
      <c r="P1172" s="21">
        <f t="shared" si="148"/>
        <v>-13.67410721480478</v>
      </c>
      <c r="Q1172" s="21">
        <f t="shared" si="149"/>
        <v>-6.6545449023826225E-2</v>
      </c>
      <c r="R1172" s="23">
        <f t="shared" si="150"/>
        <v>-2.282840389273487</v>
      </c>
      <c r="S1172" s="23">
        <f t="shared" si="151"/>
        <v>2.1814539964573023</v>
      </c>
      <c r="T1172" s="11">
        <f t="shared" si="152"/>
        <v>-7703888180</v>
      </c>
    </row>
    <row r="1173" spans="1:20">
      <c r="A1173" s="154" t="s">
        <v>1281</v>
      </c>
      <c r="B1173" s="154" t="s">
        <v>2963</v>
      </c>
      <c r="C1173" s="154" t="s">
        <v>4171</v>
      </c>
      <c r="D1173" s="179"/>
      <c r="E1173" s="179"/>
      <c r="F1173" s="179"/>
      <c r="G1173" s="179"/>
      <c r="H1173" s="179"/>
      <c r="I1173" s="179"/>
      <c r="J1173" s="179"/>
      <c r="K1173" s="179"/>
      <c r="L1173" s="179">
        <f>VLOOKUP(A1173,Sheet1!$A$1:$E$2000,5,FALSE)</f>
        <v>0</v>
      </c>
      <c r="M1173" s="21" t="e">
        <f t="shared" si="145"/>
        <v>#DIV/0!</v>
      </c>
      <c r="N1173" s="21" t="e">
        <f t="shared" si="146"/>
        <v>#DIV/0!</v>
      </c>
      <c r="O1173" s="21" t="e">
        <f t="shared" si="147"/>
        <v>#DIV/0!</v>
      </c>
      <c r="P1173" s="21" t="e">
        <f t="shared" si="148"/>
        <v>#DIV/0!</v>
      </c>
      <c r="Q1173" s="21" t="e">
        <f t="shared" si="149"/>
        <v>#DIV/0!</v>
      </c>
      <c r="R1173" s="23" t="e">
        <f t="shared" si="150"/>
        <v>#DIV/0!</v>
      </c>
      <c r="S1173" s="23" t="e">
        <f t="shared" si="151"/>
        <v>#DIV/0!</v>
      </c>
      <c r="T1173" s="11">
        <f t="shared" si="152"/>
        <v>0</v>
      </c>
    </row>
    <row r="1174" spans="1:20">
      <c r="A1174" s="154" t="s">
        <v>1282</v>
      </c>
      <c r="B1174" s="154" t="s">
        <v>2964</v>
      </c>
      <c r="C1174" s="154" t="s">
        <v>4171</v>
      </c>
      <c r="D1174" s="179">
        <v>-10742508214</v>
      </c>
      <c r="E1174" s="179">
        <v>4131814141</v>
      </c>
      <c r="F1174" s="179">
        <v>7612494600</v>
      </c>
      <c r="G1174" s="179">
        <v>2388421572</v>
      </c>
      <c r="H1174" s="179">
        <v>661509559</v>
      </c>
      <c r="I1174" s="179">
        <v>1446736483</v>
      </c>
      <c r="J1174" s="179">
        <v>1173032450</v>
      </c>
      <c r="K1174" s="179">
        <v>4868977887</v>
      </c>
      <c r="L1174" s="179">
        <f>VLOOKUP(A1174,Sheet1!$A$1:$E$2000,5,FALSE)</f>
        <v>2059239668</v>
      </c>
      <c r="M1174" s="21">
        <f t="shared" si="145"/>
        <v>1.0615786877535638</v>
      </c>
      <c r="N1174" s="21">
        <f t="shared" si="146"/>
        <v>-0.6498544141557504</v>
      </c>
      <c r="O1174" s="21">
        <f t="shared" si="147"/>
        <v>-0.84590695801610161</v>
      </c>
      <c r="P1174" s="21">
        <f t="shared" si="148"/>
        <v>1.0385755781475583</v>
      </c>
      <c r="Q1174" s="21">
        <f t="shared" si="149"/>
        <v>2.1129401532956531</v>
      </c>
      <c r="R1174" s="23">
        <f t="shared" si="150"/>
        <v>-0.24020572715959207</v>
      </c>
      <c r="S1174" s="23">
        <f t="shared" si="151"/>
        <v>-0.35461459523373073</v>
      </c>
      <c r="T1174" s="11">
        <f t="shared" si="152"/>
        <v>9547986488</v>
      </c>
    </row>
    <row r="1175" spans="1:20">
      <c r="A1175" s="154" t="s">
        <v>503</v>
      </c>
      <c r="B1175" s="154" t="s">
        <v>2966</v>
      </c>
      <c r="C1175" s="154" t="s">
        <v>4171</v>
      </c>
      <c r="D1175" s="179"/>
      <c r="E1175" s="179"/>
      <c r="F1175" s="179"/>
      <c r="G1175" s="179"/>
      <c r="H1175" s="179"/>
      <c r="I1175" s="179"/>
      <c r="J1175" s="179"/>
      <c r="K1175" s="179"/>
      <c r="L1175" s="179">
        <f>VLOOKUP(A1175,Sheet1!$A$1:$E$2000,5,FALSE)</f>
        <v>0</v>
      </c>
      <c r="M1175" s="21" t="e">
        <f t="shared" si="145"/>
        <v>#DIV/0!</v>
      </c>
      <c r="N1175" s="21" t="e">
        <f t="shared" si="146"/>
        <v>#DIV/0!</v>
      </c>
      <c r="O1175" s="21" t="e">
        <f t="shared" si="147"/>
        <v>#DIV/0!</v>
      </c>
      <c r="P1175" s="21" t="e">
        <f t="shared" si="148"/>
        <v>#DIV/0!</v>
      </c>
      <c r="Q1175" s="21" t="e">
        <f t="shared" si="149"/>
        <v>#DIV/0!</v>
      </c>
      <c r="R1175" s="23" t="e">
        <f t="shared" si="150"/>
        <v>#DIV/0!</v>
      </c>
      <c r="S1175" s="23" t="e">
        <f t="shared" si="151"/>
        <v>#DIV/0!</v>
      </c>
      <c r="T1175" s="11">
        <f t="shared" si="152"/>
        <v>0</v>
      </c>
    </row>
    <row r="1176" spans="1:20">
      <c r="A1176" s="154" t="s">
        <v>1283</v>
      </c>
      <c r="B1176" s="154" t="s">
        <v>2967</v>
      </c>
      <c r="C1176" s="154" t="s">
        <v>4171</v>
      </c>
      <c r="D1176" s="179"/>
      <c r="E1176" s="179"/>
      <c r="F1176" s="179"/>
      <c r="G1176" s="179"/>
      <c r="H1176" s="179"/>
      <c r="I1176" s="179"/>
      <c r="J1176" s="179"/>
      <c r="K1176" s="179"/>
      <c r="L1176" s="179">
        <f>VLOOKUP(A1176,Sheet1!$A$1:$E$2000,5,FALSE)</f>
        <v>0</v>
      </c>
      <c r="M1176" s="21" t="e">
        <f t="shared" si="145"/>
        <v>#DIV/0!</v>
      </c>
      <c r="N1176" s="21" t="e">
        <f t="shared" si="146"/>
        <v>#DIV/0!</v>
      </c>
      <c r="O1176" s="21" t="e">
        <f t="shared" si="147"/>
        <v>#DIV/0!</v>
      </c>
      <c r="P1176" s="21" t="e">
        <f t="shared" si="148"/>
        <v>#DIV/0!</v>
      </c>
      <c r="Q1176" s="21" t="e">
        <f t="shared" si="149"/>
        <v>#DIV/0!</v>
      </c>
      <c r="R1176" s="23" t="e">
        <f t="shared" si="150"/>
        <v>#DIV/0!</v>
      </c>
      <c r="S1176" s="23" t="e">
        <f t="shared" si="151"/>
        <v>#DIV/0!</v>
      </c>
      <c r="T1176" s="11">
        <f t="shared" si="152"/>
        <v>0</v>
      </c>
    </row>
    <row r="1177" spans="1:20">
      <c r="A1177" s="154" t="s">
        <v>1284</v>
      </c>
      <c r="B1177" s="154" t="s">
        <v>2969</v>
      </c>
      <c r="C1177" s="154" t="s">
        <v>4171</v>
      </c>
      <c r="D1177" s="179">
        <v>-451698660</v>
      </c>
      <c r="E1177" s="179">
        <v>33617976</v>
      </c>
      <c r="F1177" s="179">
        <v>-143491990</v>
      </c>
      <c r="G1177" s="179">
        <v>-194762681</v>
      </c>
      <c r="H1177" s="179">
        <v>-524405022</v>
      </c>
      <c r="I1177" s="179">
        <v>296961454</v>
      </c>
      <c r="J1177" s="179">
        <v>-276726502</v>
      </c>
      <c r="K1177" s="179">
        <v>740636197</v>
      </c>
      <c r="L1177" s="179">
        <f>VLOOKUP(A1177,Sheet1!$A$1:$E$2000,5,FALSE)</f>
        <v>-24634357</v>
      </c>
      <c r="M1177" s="21">
        <f t="shared" si="145"/>
        <v>-0.16096209362232777</v>
      </c>
      <c r="N1177" s="21">
        <f t="shared" si="146"/>
        <v>7.8334126361444243</v>
      </c>
      <c r="O1177" s="21">
        <f t="shared" si="147"/>
        <v>-0.92851532688340299</v>
      </c>
      <c r="P1177" s="21">
        <f t="shared" si="148"/>
        <v>4.8027623834157431</v>
      </c>
      <c r="Q1177" s="21">
        <f t="shared" si="149"/>
        <v>0.95302417794160632</v>
      </c>
      <c r="R1177" s="23">
        <f t="shared" si="150"/>
        <v>1.5092104587295236</v>
      </c>
      <c r="S1177" s="23">
        <f t="shared" si="151"/>
        <v>-1.8880575933671624</v>
      </c>
      <c r="T1177" s="11">
        <f t="shared" si="152"/>
        <v>736236792</v>
      </c>
    </row>
    <row r="1178" spans="1:20">
      <c r="A1178" s="154" t="s">
        <v>798</v>
      </c>
      <c r="B1178" s="154" t="s">
        <v>2970</v>
      </c>
      <c r="C1178" s="154" t="s">
        <v>4171</v>
      </c>
      <c r="D1178" s="179"/>
      <c r="E1178" s="179"/>
      <c r="F1178" s="179"/>
      <c r="G1178" s="179"/>
      <c r="H1178" s="179"/>
      <c r="I1178" s="179"/>
      <c r="J1178" s="179"/>
      <c r="K1178" s="179"/>
      <c r="L1178" s="179">
        <f>VLOOKUP(A1178,Sheet1!$A$1:$E$2000,5,FALSE)</f>
        <v>0</v>
      </c>
      <c r="M1178" s="21" t="e">
        <f t="shared" si="145"/>
        <v>#DIV/0!</v>
      </c>
      <c r="N1178" s="21" t="e">
        <f t="shared" si="146"/>
        <v>#DIV/0!</v>
      </c>
      <c r="O1178" s="21" t="e">
        <f t="shared" si="147"/>
        <v>#DIV/0!</v>
      </c>
      <c r="P1178" s="21" t="e">
        <f t="shared" si="148"/>
        <v>#DIV/0!</v>
      </c>
      <c r="Q1178" s="21" t="e">
        <f t="shared" si="149"/>
        <v>#DIV/0!</v>
      </c>
      <c r="R1178" s="23" t="e">
        <f t="shared" si="150"/>
        <v>#DIV/0!</v>
      </c>
      <c r="S1178" s="23" t="e">
        <f t="shared" si="151"/>
        <v>#DIV/0!</v>
      </c>
      <c r="T1178" s="11">
        <f t="shared" si="152"/>
        <v>0</v>
      </c>
    </row>
    <row r="1179" spans="1:20">
      <c r="A1179" s="154" t="s">
        <v>1285</v>
      </c>
      <c r="B1179" s="154" t="s">
        <v>2971</v>
      </c>
      <c r="C1179" s="154" t="s">
        <v>4171</v>
      </c>
      <c r="D1179" s="179"/>
      <c r="E1179" s="179"/>
      <c r="F1179" s="179"/>
      <c r="G1179" s="179"/>
      <c r="H1179" s="179"/>
      <c r="I1179" s="179"/>
      <c r="J1179" s="179"/>
      <c r="K1179" s="179"/>
      <c r="L1179" s="179">
        <f>VLOOKUP(A1179,Sheet1!$A$1:$E$2000,5,FALSE)</f>
        <v>0</v>
      </c>
      <c r="M1179" s="21" t="e">
        <f t="shared" si="145"/>
        <v>#DIV/0!</v>
      </c>
      <c r="N1179" s="21" t="e">
        <f t="shared" si="146"/>
        <v>#DIV/0!</v>
      </c>
      <c r="O1179" s="21" t="e">
        <f t="shared" si="147"/>
        <v>#DIV/0!</v>
      </c>
      <c r="P1179" s="21" t="e">
        <f t="shared" si="148"/>
        <v>#DIV/0!</v>
      </c>
      <c r="Q1179" s="21" t="e">
        <f t="shared" si="149"/>
        <v>#DIV/0!</v>
      </c>
      <c r="R1179" s="23" t="e">
        <f t="shared" si="150"/>
        <v>#DIV/0!</v>
      </c>
      <c r="S1179" s="23" t="e">
        <f t="shared" si="151"/>
        <v>#DIV/0!</v>
      </c>
      <c r="T1179" s="11">
        <f t="shared" si="152"/>
        <v>0</v>
      </c>
    </row>
    <row r="1180" spans="1:20">
      <c r="A1180" s="154" t="s">
        <v>1286</v>
      </c>
      <c r="B1180" s="154" t="s">
        <v>2972</v>
      </c>
      <c r="C1180" s="154" t="s">
        <v>4171</v>
      </c>
      <c r="D1180" s="179"/>
      <c r="E1180" s="179"/>
      <c r="F1180" s="179"/>
      <c r="G1180" s="179"/>
      <c r="H1180" s="179"/>
      <c r="I1180" s="179"/>
      <c r="J1180" s="179"/>
      <c r="K1180" s="179"/>
      <c r="L1180" s="179">
        <f>VLOOKUP(A1180,Sheet1!$A$1:$E$2000,5,FALSE)</f>
        <v>0</v>
      </c>
      <c r="M1180" s="21" t="e">
        <f t="shared" si="145"/>
        <v>#DIV/0!</v>
      </c>
      <c r="N1180" s="21" t="e">
        <f t="shared" si="146"/>
        <v>#DIV/0!</v>
      </c>
      <c r="O1180" s="21" t="e">
        <f t="shared" si="147"/>
        <v>#DIV/0!</v>
      </c>
      <c r="P1180" s="21" t="e">
        <f t="shared" si="148"/>
        <v>#DIV/0!</v>
      </c>
      <c r="Q1180" s="21" t="e">
        <f t="shared" si="149"/>
        <v>#DIV/0!</v>
      </c>
      <c r="R1180" s="23" t="e">
        <f t="shared" si="150"/>
        <v>#DIV/0!</v>
      </c>
      <c r="S1180" s="23" t="e">
        <f t="shared" si="151"/>
        <v>#DIV/0!</v>
      </c>
      <c r="T1180" s="11">
        <f t="shared" si="152"/>
        <v>0</v>
      </c>
    </row>
    <row r="1181" spans="1:20">
      <c r="A1181" s="154" t="s">
        <v>3842</v>
      </c>
      <c r="B1181" s="154" t="s">
        <v>3843</v>
      </c>
      <c r="C1181" s="154" t="s">
        <v>4171</v>
      </c>
      <c r="D1181" s="179">
        <v>-3577716092</v>
      </c>
      <c r="E1181" s="179">
        <v>-6175364671</v>
      </c>
      <c r="F1181" s="179">
        <v>-3511038798</v>
      </c>
      <c r="G1181" s="179">
        <v>-3783830306</v>
      </c>
      <c r="H1181" s="179">
        <v>-1596834487</v>
      </c>
      <c r="I1181" s="179">
        <v>-9978706298</v>
      </c>
      <c r="J1181" s="179">
        <v>-1204735524</v>
      </c>
      <c r="K1181" s="179">
        <v>-2221928539</v>
      </c>
      <c r="L1181" s="179">
        <f>VLOOKUP(A1181,Sheet1!$A$1:$E$2000,5,FALSE)</f>
        <v>-3161628897</v>
      </c>
      <c r="M1181" s="21">
        <f t="shared" si="145"/>
        <v>0.55367210646741283</v>
      </c>
      <c r="N1181" s="21">
        <f t="shared" si="146"/>
        <v>-0.61588939757044514</v>
      </c>
      <c r="O1181" s="21">
        <f t="shared" si="147"/>
        <v>0.65687205601765042</v>
      </c>
      <c r="P1181" s="21">
        <f t="shared" si="148"/>
        <v>0.41278324890080309</v>
      </c>
      <c r="Q1181" s="21">
        <f t="shared" si="149"/>
        <v>-0.97993525486777644</v>
      </c>
      <c r="R1181" s="23">
        <f t="shared" si="150"/>
        <v>0.25905166624441517</v>
      </c>
      <c r="S1181" s="23">
        <f t="shared" si="151"/>
        <v>9.955028874349181E-2</v>
      </c>
      <c r="T1181" s="11">
        <f t="shared" si="152"/>
        <v>-16566999258</v>
      </c>
    </row>
    <row r="1182" spans="1:20">
      <c r="A1182" s="154" t="s">
        <v>848</v>
      </c>
      <c r="B1182" s="154" t="s">
        <v>2973</v>
      </c>
      <c r="C1182" s="154" t="s">
        <v>4171</v>
      </c>
      <c r="D1182" s="179">
        <v>10693053261</v>
      </c>
      <c r="E1182" s="179">
        <v>21939098895</v>
      </c>
      <c r="F1182" s="179">
        <v>5988851841</v>
      </c>
      <c r="G1182" s="179">
        <v>7176657335</v>
      </c>
      <c r="H1182" s="179">
        <v>10491594667</v>
      </c>
      <c r="I1182" s="179">
        <v>12120386672</v>
      </c>
      <c r="J1182" s="179">
        <v>12129357577</v>
      </c>
      <c r="K1182" s="179">
        <v>8014309209</v>
      </c>
      <c r="L1182" s="179">
        <f>VLOOKUP(A1182,Sheet1!$A$1:$E$2000,5,FALSE)</f>
        <v>11211914198</v>
      </c>
      <c r="M1182" s="21">
        <f t="shared" si="145"/>
        <v>-1.8840137525057074E-2</v>
      </c>
      <c r="N1182" s="21">
        <f t="shared" si="146"/>
        <v>-0.4475440067065708</v>
      </c>
      <c r="O1182" s="21">
        <f t="shared" si="147"/>
        <v>1.0253226994132281</v>
      </c>
      <c r="P1182" s="21">
        <f t="shared" si="148"/>
        <v>0.11671894517170785</v>
      </c>
      <c r="Q1182" s="21">
        <f t="shared" si="149"/>
        <v>6.8656820422702283E-2</v>
      </c>
      <c r="R1182" s="23">
        <f t="shared" si="150"/>
        <v>0.32541925639295594</v>
      </c>
      <c r="S1182" s="23">
        <f t="shared" si="151"/>
        <v>-4.6500255606438667E-2</v>
      </c>
      <c r="T1182" s="11">
        <f t="shared" si="152"/>
        <v>43475967656</v>
      </c>
    </row>
    <row r="1183" spans="1:20">
      <c r="A1183" s="154" t="s">
        <v>505</v>
      </c>
      <c r="B1183" s="154" t="s">
        <v>2219</v>
      </c>
      <c r="C1183" s="154" t="s">
        <v>4171</v>
      </c>
      <c r="D1183" s="179">
        <v>-1759609924</v>
      </c>
      <c r="E1183" s="179"/>
      <c r="F1183" s="179"/>
      <c r="G1183" s="179"/>
      <c r="H1183" s="179"/>
      <c r="I1183" s="179"/>
      <c r="J1183" s="179"/>
      <c r="K1183" s="179"/>
      <c r="L1183" s="179">
        <f>VLOOKUP(A1183,Sheet1!$A$1:$E$2000,5,FALSE)</f>
        <v>0</v>
      </c>
      <c r="M1183" s="21">
        <f t="shared" si="145"/>
        <v>1</v>
      </c>
      <c r="N1183" s="21" t="e">
        <f t="shared" si="146"/>
        <v>#DIV/0!</v>
      </c>
      <c r="O1183" s="21" t="e">
        <f t="shared" si="147"/>
        <v>#DIV/0!</v>
      </c>
      <c r="P1183" s="21" t="e">
        <f t="shared" si="148"/>
        <v>#DIV/0!</v>
      </c>
      <c r="Q1183" s="21" t="e">
        <f t="shared" si="149"/>
        <v>#DIV/0!</v>
      </c>
      <c r="R1183" s="23" t="e">
        <f t="shared" si="150"/>
        <v>#DIV/0!</v>
      </c>
      <c r="S1183" s="23" t="e">
        <f t="shared" si="151"/>
        <v>#DIV/0!</v>
      </c>
      <c r="T1183" s="11">
        <f t="shared" si="152"/>
        <v>0</v>
      </c>
    </row>
    <row r="1184" spans="1:20">
      <c r="A1184" s="154" t="s">
        <v>1289</v>
      </c>
      <c r="B1184" s="154" t="s">
        <v>2978</v>
      </c>
      <c r="C1184" s="154" t="s">
        <v>4171</v>
      </c>
      <c r="D1184" s="179">
        <v>1035562074</v>
      </c>
      <c r="E1184" s="179">
        <v>2480612054</v>
      </c>
      <c r="F1184" s="179">
        <v>1475751365</v>
      </c>
      <c r="G1184" s="179">
        <v>1775321736</v>
      </c>
      <c r="H1184" s="179">
        <v>1773923191</v>
      </c>
      <c r="I1184" s="179">
        <v>3882317413</v>
      </c>
      <c r="J1184" s="179">
        <v>2492797229</v>
      </c>
      <c r="K1184" s="179">
        <v>6637087102</v>
      </c>
      <c r="L1184" s="179">
        <f>VLOOKUP(A1184,Sheet1!$A$1:$E$2000,5,FALSE)</f>
        <v>1941577427</v>
      </c>
      <c r="M1184" s="21">
        <f t="shared" si="145"/>
        <v>0.71300517423159315</v>
      </c>
      <c r="N1184" s="21">
        <f t="shared" si="146"/>
        <v>0.56506431819507719</v>
      </c>
      <c r="O1184" s="21">
        <f t="shared" si="147"/>
        <v>0.68917155567055832</v>
      </c>
      <c r="P1184" s="21">
        <f t="shared" si="148"/>
        <v>2.7385263568924163</v>
      </c>
      <c r="Q1184" s="21">
        <f t="shared" si="149"/>
        <v>9.4510425733534478E-2</v>
      </c>
      <c r="R1184" s="23">
        <f t="shared" si="150"/>
        <v>1.203277597562852</v>
      </c>
      <c r="S1184" s="23">
        <f t="shared" si="151"/>
        <v>0.99234738633403241</v>
      </c>
      <c r="T1184" s="11">
        <f t="shared" si="152"/>
        <v>14953779171</v>
      </c>
    </row>
    <row r="1185" spans="1:20">
      <c r="A1185" s="154" t="s">
        <v>892</v>
      </c>
      <c r="B1185" s="154" t="s">
        <v>2980</v>
      </c>
      <c r="C1185" s="154" t="s">
        <v>4171</v>
      </c>
      <c r="D1185" s="179">
        <v>14219702486</v>
      </c>
      <c r="E1185" s="179">
        <v>-7360977354</v>
      </c>
      <c r="F1185" s="179">
        <v>6519151519</v>
      </c>
      <c r="G1185" s="179">
        <v>27407373620</v>
      </c>
      <c r="H1185" s="179">
        <v>-13452585160</v>
      </c>
      <c r="I1185" s="179">
        <v>-16031454425</v>
      </c>
      <c r="J1185" s="179">
        <v>-9689311666</v>
      </c>
      <c r="K1185" s="179">
        <v>43474702485</v>
      </c>
      <c r="L1185" s="179">
        <f>VLOOKUP(A1185,Sheet1!$A$1:$E$2000,5,FALSE)</f>
        <v>1617267966</v>
      </c>
      <c r="M1185" s="21">
        <f t="shared" si="145"/>
        <v>-1.9460525051944466</v>
      </c>
      <c r="N1185" s="21">
        <f t="shared" si="146"/>
        <v>-1.1778975337138362</v>
      </c>
      <c r="O1185" s="21">
        <f t="shared" si="147"/>
        <v>-2.4862841640910784</v>
      </c>
      <c r="P1185" s="21">
        <f t="shared" si="148"/>
        <v>0.58624110021527853</v>
      </c>
      <c r="Q1185" s="21">
        <f t="shared" si="149"/>
        <v>1.120219864566165</v>
      </c>
      <c r="R1185" s="23">
        <f t="shared" si="150"/>
        <v>0.72915710514499399</v>
      </c>
      <c r="S1185" s="23">
        <f t="shared" si="151"/>
        <v>0.47725612540590912</v>
      </c>
      <c r="T1185" s="11">
        <f t="shared" si="152"/>
        <v>19371204360</v>
      </c>
    </row>
    <row r="1186" spans="1:20">
      <c r="A1186" s="154" t="s">
        <v>1290</v>
      </c>
      <c r="B1186" s="154" t="s">
        <v>2981</v>
      </c>
      <c r="C1186" s="154" t="s">
        <v>4171</v>
      </c>
      <c r="D1186" s="179"/>
      <c r="E1186" s="179"/>
      <c r="F1186" s="179"/>
      <c r="G1186" s="179"/>
      <c r="H1186" s="179"/>
      <c r="I1186" s="179"/>
      <c r="J1186" s="179"/>
      <c r="K1186" s="179"/>
      <c r="L1186" s="179">
        <f>VLOOKUP(A1186,Sheet1!$A$1:$E$2000,5,FALSE)</f>
        <v>0</v>
      </c>
      <c r="M1186" s="21" t="e">
        <f t="shared" si="145"/>
        <v>#DIV/0!</v>
      </c>
      <c r="N1186" s="21" t="e">
        <f t="shared" si="146"/>
        <v>#DIV/0!</v>
      </c>
      <c r="O1186" s="21" t="e">
        <f t="shared" si="147"/>
        <v>#DIV/0!</v>
      </c>
      <c r="P1186" s="21" t="e">
        <f t="shared" si="148"/>
        <v>#DIV/0!</v>
      </c>
      <c r="Q1186" s="21" t="e">
        <f t="shared" si="149"/>
        <v>#DIV/0!</v>
      </c>
      <c r="R1186" s="23" t="e">
        <f t="shared" si="150"/>
        <v>#DIV/0!</v>
      </c>
      <c r="S1186" s="23" t="e">
        <f t="shared" si="151"/>
        <v>#DIV/0!</v>
      </c>
      <c r="T1186" s="11">
        <f t="shared" si="152"/>
        <v>0</v>
      </c>
    </row>
    <row r="1187" spans="1:20">
      <c r="A1187" s="154" t="s">
        <v>1291</v>
      </c>
      <c r="B1187" s="154" t="s">
        <v>2982</v>
      </c>
      <c r="C1187" s="154" t="s">
        <v>4171</v>
      </c>
      <c r="D1187" s="179"/>
      <c r="E1187" s="179"/>
      <c r="F1187" s="179"/>
      <c r="G1187" s="179"/>
      <c r="H1187" s="179"/>
      <c r="I1187" s="179"/>
      <c r="J1187" s="179"/>
      <c r="K1187" s="179"/>
      <c r="L1187" s="179">
        <f>VLOOKUP(A1187,Sheet1!$A$1:$E$2000,5,FALSE)</f>
        <v>0</v>
      </c>
      <c r="M1187" s="21" t="e">
        <f t="shared" si="145"/>
        <v>#DIV/0!</v>
      </c>
      <c r="N1187" s="21" t="e">
        <f t="shared" si="146"/>
        <v>#DIV/0!</v>
      </c>
      <c r="O1187" s="21" t="e">
        <f t="shared" si="147"/>
        <v>#DIV/0!</v>
      </c>
      <c r="P1187" s="21" t="e">
        <f t="shared" si="148"/>
        <v>#DIV/0!</v>
      </c>
      <c r="Q1187" s="21" t="e">
        <f t="shared" si="149"/>
        <v>#DIV/0!</v>
      </c>
      <c r="R1187" s="23" t="e">
        <f t="shared" si="150"/>
        <v>#DIV/0!</v>
      </c>
      <c r="S1187" s="23" t="e">
        <f t="shared" si="151"/>
        <v>#DIV/0!</v>
      </c>
      <c r="T1187" s="11">
        <f t="shared" si="152"/>
        <v>0</v>
      </c>
    </row>
    <row r="1188" spans="1:20">
      <c r="A1188" s="154" t="s">
        <v>1598</v>
      </c>
      <c r="B1188" s="154" t="s">
        <v>2985</v>
      </c>
      <c r="C1188" s="154" t="s">
        <v>4171</v>
      </c>
      <c r="D1188" s="179">
        <v>-42767309474</v>
      </c>
      <c r="E1188" s="179">
        <v>-30977205618</v>
      </c>
      <c r="F1188" s="179">
        <v>2013055448</v>
      </c>
      <c r="G1188" s="179">
        <v>98771768516</v>
      </c>
      <c r="H1188" s="179">
        <v>116439511821</v>
      </c>
      <c r="I1188" s="179">
        <v>243220297905</v>
      </c>
      <c r="J1188" s="179">
        <v>78097660294</v>
      </c>
      <c r="K1188" s="179">
        <v>125264522197</v>
      </c>
      <c r="L1188" s="179">
        <f>VLOOKUP(A1188,Sheet1!$A$1:$E$2000,5,FALSE)</f>
        <v>121113852731</v>
      </c>
      <c r="M1188" s="21">
        <f t="shared" si="145"/>
        <v>3.7226288782975314</v>
      </c>
      <c r="N1188" s="21">
        <f t="shared" si="146"/>
        <v>8.8515893558737062</v>
      </c>
      <c r="O1188" s="21">
        <f t="shared" si="147"/>
        <v>37.795583286884209</v>
      </c>
      <c r="P1188" s="21">
        <f t="shared" si="148"/>
        <v>0.2682219229142227</v>
      </c>
      <c r="Q1188" s="21">
        <f t="shared" si="149"/>
        <v>4.0143941149339113E-2</v>
      </c>
      <c r="R1188" s="23">
        <f t="shared" si="150"/>
        <v>0.49373703480052744</v>
      </c>
      <c r="S1188" s="23">
        <f t="shared" si="151"/>
        <v>2.0480809697200191</v>
      </c>
      <c r="T1188" s="11">
        <f t="shared" si="152"/>
        <v>567696333127</v>
      </c>
    </row>
    <row r="1189" spans="1:20">
      <c r="A1189" s="154" t="s">
        <v>1292</v>
      </c>
      <c r="B1189" s="154" t="s">
        <v>2986</v>
      </c>
      <c r="C1189" s="154" t="s">
        <v>4171</v>
      </c>
      <c r="D1189" s="179">
        <v>8669326573</v>
      </c>
      <c r="E1189" s="179">
        <v>13386182176</v>
      </c>
      <c r="F1189" s="179">
        <v>31946941952</v>
      </c>
      <c r="G1189" s="179">
        <v>31157369620</v>
      </c>
      <c r="H1189" s="179">
        <v>23547983651</v>
      </c>
      <c r="I1189" s="179">
        <v>25179614759</v>
      </c>
      <c r="J1189" s="179">
        <v>45050200915</v>
      </c>
      <c r="K1189" s="179">
        <v>39827574735</v>
      </c>
      <c r="L1189" s="179">
        <f>VLOOKUP(A1189,Sheet1!$A$1:$E$2000,5,FALSE)</f>
        <v>32263440936</v>
      </c>
      <c r="M1189" s="21">
        <f t="shared" si="145"/>
        <v>1.7162413888454171</v>
      </c>
      <c r="N1189" s="21">
        <f t="shared" si="146"/>
        <v>0.88101539542352636</v>
      </c>
      <c r="O1189" s="21">
        <f t="shared" si="147"/>
        <v>0.41015690899891238</v>
      </c>
      <c r="P1189" s="21">
        <f t="shared" si="148"/>
        <v>0.27827140804063805</v>
      </c>
      <c r="Q1189" s="21">
        <f t="shared" si="149"/>
        <v>0.37011480108743344</v>
      </c>
      <c r="R1189" s="23">
        <f t="shared" si="150"/>
        <v>0.351853592389407</v>
      </c>
      <c r="S1189" s="23">
        <f t="shared" si="151"/>
        <v>0.42266091053503629</v>
      </c>
      <c r="T1189" s="11">
        <f t="shared" si="152"/>
        <v>142320831345</v>
      </c>
    </row>
    <row r="1190" spans="1:20">
      <c r="A1190" s="154" t="s">
        <v>1293</v>
      </c>
      <c r="B1190" s="154" t="s">
        <v>2987</v>
      </c>
      <c r="C1190" s="154" t="s">
        <v>4171</v>
      </c>
      <c r="D1190" s="179"/>
      <c r="E1190" s="179"/>
      <c r="F1190" s="179"/>
      <c r="G1190" s="179"/>
      <c r="H1190" s="179"/>
      <c r="I1190" s="179"/>
      <c r="J1190" s="179"/>
      <c r="K1190" s="179"/>
      <c r="L1190" s="179">
        <f>VLOOKUP(A1190,Sheet1!$A$1:$E$2000,5,FALSE)</f>
        <v>0</v>
      </c>
      <c r="M1190" s="21" t="e">
        <f t="shared" si="145"/>
        <v>#DIV/0!</v>
      </c>
      <c r="N1190" s="21" t="e">
        <f t="shared" si="146"/>
        <v>#DIV/0!</v>
      </c>
      <c r="O1190" s="21" t="e">
        <f t="shared" si="147"/>
        <v>#DIV/0!</v>
      </c>
      <c r="P1190" s="21" t="e">
        <f t="shared" si="148"/>
        <v>#DIV/0!</v>
      </c>
      <c r="Q1190" s="21" t="e">
        <f t="shared" si="149"/>
        <v>#DIV/0!</v>
      </c>
      <c r="R1190" s="23" t="e">
        <f t="shared" si="150"/>
        <v>#DIV/0!</v>
      </c>
      <c r="S1190" s="23" t="e">
        <f t="shared" si="151"/>
        <v>#DIV/0!</v>
      </c>
      <c r="T1190" s="11">
        <f t="shared" si="152"/>
        <v>0</v>
      </c>
    </row>
    <row r="1191" spans="1:20">
      <c r="A1191" s="154" t="s">
        <v>797</v>
      </c>
      <c r="B1191" s="154" t="s">
        <v>2988</v>
      </c>
      <c r="C1191" s="154" t="s">
        <v>4171</v>
      </c>
      <c r="D1191" s="179">
        <v>7201445014</v>
      </c>
      <c r="E1191" s="179">
        <v>33017987567</v>
      </c>
      <c r="F1191" s="179">
        <v>3740175505</v>
      </c>
      <c r="G1191" s="179">
        <v>-206191081970</v>
      </c>
      <c r="H1191" s="179">
        <v>17683900484</v>
      </c>
      <c r="I1191" s="179">
        <v>155657078098</v>
      </c>
      <c r="J1191" s="179">
        <v>223147342236</v>
      </c>
      <c r="K1191" s="179">
        <v>121774556255</v>
      </c>
      <c r="L1191" s="179">
        <f>VLOOKUP(A1191,Sheet1!$A$1:$E$2000,5,FALSE)</f>
        <v>0</v>
      </c>
      <c r="M1191" s="21">
        <f t="shared" si="145"/>
        <v>1.4556044584970846</v>
      </c>
      <c r="N1191" s="21">
        <f t="shared" si="146"/>
        <v>3.7143114880075938</v>
      </c>
      <c r="O1191" s="21">
        <f t="shared" si="147"/>
        <v>58.662265029458823</v>
      </c>
      <c r="P1191" s="21">
        <f t="shared" si="148"/>
        <v>1.5905908009771137</v>
      </c>
      <c r="Q1191" s="21">
        <f t="shared" si="149"/>
        <v>-1</v>
      </c>
      <c r="R1191" s="23">
        <f t="shared" si="150"/>
        <v>2.8667937852847443</v>
      </c>
      <c r="S1191" s="23">
        <f t="shared" si="151"/>
        <v>-4.2987295853428584</v>
      </c>
      <c r="T1191" s="11">
        <f t="shared" si="152"/>
        <v>500578976589</v>
      </c>
    </row>
    <row r="1192" spans="1:20">
      <c r="A1192" s="154" t="s">
        <v>508</v>
      </c>
      <c r="B1192" s="154" t="s">
        <v>3729</v>
      </c>
      <c r="C1192" s="154" t="s">
        <v>4171</v>
      </c>
      <c r="D1192" s="179">
        <v>-108831978</v>
      </c>
      <c r="E1192" s="179">
        <v>-159929572</v>
      </c>
      <c r="F1192" s="179">
        <v>-126403707</v>
      </c>
      <c r="G1192" s="179">
        <v>-17061456258</v>
      </c>
      <c r="H1192" s="179">
        <v>-175083563</v>
      </c>
      <c r="I1192" s="179">
        <v>-160349052</v>
      </c>
      <c r="J1192" s="179">
        <v>-206275710</v>
      </c>
      <c r="K1192" s="179">
        <v>-178870165</v>
      </c>
      <c r="L1192" s="179">
        <f>VLOOKUP(A1192,Sheet1!$A$1:$E$2000,5,FALSE)</f>
        <v>-175014587</v>
      </c>
      <c r="M1192" s="21">
        <f t="shared" si="145"/>
        <v>-0.60875108784662535</v>
      </c>
      <c r="N1192" s="21">
        <f t="shared" si="146"/>
        <v>-2.6229045370045759E-3</v>
      </c>
      <c r="O1192" s="21">
        <f t="shared" si="147"/>
        <v>-0.63188022642405572</v>
      </c>
      <c r="P1192" s="21">
        <f t="shared" si="148"/>
        <v>0.98951612557010604</v>
      </c>
      <c r="Q1192" s="21">
        <f t="shared" si="149"/>
        <v>3.9396045418609629E-4</v>
      </c>
      <c r="R1192" s="23">
        <f t="shared" si="150"/>
        <v>0.96773816253582412</v>
      </c>
      <c r="S1192" s="23">
        <f t="shared" si="151"/>
        <v>-0.95888177070688252</v>
      </c>
      <c r="T1192" s="11">
        <f t="shared" si="152"/>
        <v>-720509514</v>
      </c>
    </row>
    <row r="1193" spans="1:20">
      <c r="A1193" s="154" t="s">
        <v>1294</v>
      </c>
      <c r="B1193" s="154" t="s">
        <v>2989</v>
      </c>
      <c r="C1193" s="154" t="s">
        <v>4171</v>
      </c>
      <c r="D1193" s="179"/>
      <c r="E1193" s="179"/>
      <c r="F1193" s="179"/>
      <c r="G1193" s="179"/>
      <c r="H1193" s="179"/>
      <c r="I1193" s="179"/>
      <c r="J1193" s="179"/>
      <c r="K1193" s="179"/>
      <c r="L1193" s="179">
        <f>VLOOKUP(A1193,Sheet1!$A$1:$E$2000,5,FALSE)</f>
        <v>0</v>
      </c>
      <c r="M1193" s="21" t="e">
        <f t="shared" si="145"/>
        <v>#DIV/0!</v>
      </c>
      <c r="N1193" s="21" t="e">
        <f t="shared" si="146"/>
        <v>#DIV/0!</v>
      </c>
      <c r="O1193" s="21" t="e">
        <f t="shared" si="147"/>
        <v>#DIV/0!</v>
      </c>
      <c r="P1193" s="21" t="e">
        <f t="shared" si="148"/>
        <v>#DIV/0!</v>
      </c>
      <c r="Q1193" s="21" t="e">
        <f t="shared" si="149"/>
        <v>#DIV/0!</v>
      </c>
      <c r="R1193" s="23" t="e">
        <f t="shared" si="150"/>
        <v>#DIV/0!</v>
      </c>
      <c r="S1193" s="23" t="e">
        <f t="shared" si="151"/>
        <v>#DIV/0!</v>
      </c>
      <c r="T1193" s="11">
        <f t="shared" si="152"/>
        <v>0</v>
      </c>
    </row>
    <row r="1194" spans="1:20">
      <c r="A1194" s="154" t="s">
        <v>1295</v>
      </c>
      <c r="B1194" s="154" t="s">
        <v>2990</v>
      </c>
      <c r="C1194" s="154" t="s">
        <v>4171</v>
      </c>
      <c r="D1194" s="179"/>
      <c r="E1194" s="179"/>
      <c r="F1194" s="179"/>
      <c r="G1194" s="179"/>
      <c r="H1194" s="179"/>
      <c r="I1194" s="179"/>
      <c r="J1194" s="179"/>
      <c r="K1194" s="179"/>
      <c r="L1194" s="179">
        <f>VLOOKUP(A1194,Sheet1!$A$1:$E$2000,5,FALSE)</f>
        <v>0</v>
      </c>
      <c r="M1194" s="21" t="e">
        <f t="shared" si="145"/>
        <v>#DIV/0!</v>
      </c>
      <c r="N1194" s="21" t="e">
        <f t="shared" si="146"/>
        <v>#DIV/0!</v>
      </c>
      <c r="O1194" s="21" t="e">
        <f t="shared" si="147"/>
        <v>#DIV/0!</v>
      </c>
      <c r="P1194" s="21" t="e">
        <f t="shared" si="148"/>
        <v>#DIV/0!</v>
      </c>
      <c r="Q1194" s="21" t="e">
        <f t="shared" si="149"/>
        <v>#DIV/0!</v>
      </c>
      <c r="R1194" s="23" t="e">
        <f t="shared" si="150"/>
        <v>#DIV/0!</v>
      </c>
      <c r="S1194" s="23" t="e">
        <f t="shared" si="151"/>
        <v>#DIV/0!</v>
      </c>
      <c r="T1194" s="11">
        <f t="shared" si="152"/>
        <v>0</v>
      </c>
    </row>
    <row r="1195" spans="1:20">
      <c r="A1195" s="154" t="s">
        <v>866</v>
      </c>
      <c r="B1195" s="154" t="s">
        <v>2991</v>
      </c>
      <c r="C1195" s="154" t="s">
        <v>4171</v>
      </c>
      <c r="D1195" s="179"/>
      <c r="E1195" s="179"/>
      <c r="F1195" s="179"/>
      <c r="G1195" s="179"/>
      <c r="H1195" s="179"/>
      <c r="I1195" s="179"/>
      <c r="J1195" s="179"/>
      <c r="K1195" s="179"/>
      <c r="L1195" s="179">
        <f>VLOOKUP(A1195,Sheet1!$A$1:$E$2000,5,FALSE)</f>
        <v>0</v>
      </c>
      <c r="M1195" s="21" t="e">
        <f t="shared" si="145"/>
        <v>#DIV/0!</v>
      </c>
      <c r="N1195" s="21" t="e">
        <f t="shared" si="146"/>
        <v>#DIV/0!</v>
      </c>
      <c r="O1195" s="21" t="e">
        <f t="shared" si="147"/>
        <v>#DIV/0!</v>
      </c>
      <c r="P1195" s="21" t="e">
        <f t="shared" si="148"/>
        <v>#DIV/0!</v>
      </c>
      <c r="Q1195" s="21" t="e">
        <f t="shared" si="149"/>
        <v>#DIV/0!</v>
      </c>
      <c r="R1195" s="23" t="e">
        <f t="shared" si="150"/>
        <v>#DIV/0!</v>
      </c>
      <c r="S1195" s="23" t="e">
        <f t="shared" si="151"/>
        <v>#DIV/0!</v>
      </c>
      <c r="T1195" s="11">
        <f t="shared" si="152"/>
        <v>0</v>
      </c>
    </row>
    <row r="1196" spans="1:20">
      <c r="A1196" s="154" t="s">
        <v>1296</v>
      </c>
      <c r="B1196" s="154" t="s">
        <v>2992</v>
      </c>
      <c r="C1196" s="154" t="s">
        <v>4171</v>
      </c>
      <c r="D1196" s="179"/>
      <c r="E1196" s="179"/>
      <c r="F1196" s="179"/>
      <c r="G1196" s="179"/>
      <c r="H1196" s="179"/>
      <c r="I1196" s="179"/>
      <c r="J1196" s="179"/>
      <c r="K1196" s="179"/>
      <c r="L1196" s="179">
        <f>VLOOKUP(A1196,Sheet1!$A$1:$E$2000,5,FALSE)</f>
        <v>0</v>
      </c>
      <c r="M1196" s="21" t="e">
        <f t="shared" si="145"/>
        <v>#DIV/0!</v>
      </c>
      <c r="N1196" s="21" t="e">
        <f t="shared" si="146"/>
        <v>#DIV/0!</v>
      </c>
      <c r="O1196" s="21" t="e">
        <f t="shared" si="147"/>
        <v>#DIV/0!</v>
      </c>
      <c r="P1196" s="21" t="e">
        <f t="shared" si="148"/>
        <v>#DIV/0!</v>
      </c>
      <c r="Q1196" s="21" t="e">
        <f t="shared" si="149"/>
        <v>#DIV/0!</v>
      </c>
      <c r="R1196" s="23" t="e">
        <f t="shared" si="150"/>
        <v>#DIV/0!</v>
      </c>
      <c r="S1196" s="23" t="e">
        <f t="shared" si="151"/>
        <v>#DIV/0!</v>
      </c>
      <c r="T1196" s="11">
        <f t="shared" si="152"/>
        <v>0</v>
      </c>
    </row>
    <row r="1197" spans="1:20">
      <c r="A1197" s="154" t="s">
        <v>791</v>
      </c>
      <c r="B1197" s="154" t="s">
        <v>2993</v>
      </c>
      <c r="C1197" s="154" t="s">
        <v>4171</v>
      </c>
      <c r="D1197" s="179">
        <v>-718271933000</v>
      </c>
      <c r="E1197" s="179">
        <v>-359322132000</v>
      </c>
      <c r="F1197" s="179">
        <v>-345014627000</v>
      </c>
      <c r="G1197" s="179">
        <v>-215847993000</v>
      </c>
      <c r="H1197" s="179">
        <v>-222007235000</v>
      </c>
      <c r="I1197" s="179">
        <v>5643475000</v>
      </c>
      <c r="J1197" s="179">
        <v>5162006000</v>
      </c>
      <c r="K1197" s="179">
        <v>222494717000</v>
      </c>
      <c r="L1197" s="179">
        <f>VLOOKUP(A1197,Sheet1!$A$1:$E$2000,5,FALSE)</f>
        <v>536679202000</v>
      </c>
      <c r="M1197" s="21">
        <f t="shared" si="145"/>
        <v>0.69091478477692381</v>
      </c>
      <c r="N1197" s="21">
        <f t="shared" si="146"/>
        <v>1.0157058931176552</v>
      </c>
      <c r="O1197" s="21">
        <f t="shared" si="147"/>
        <v>1.0149617018990909</v>
      </c>
      <c r="P1197" s="21">
        <f t="shared" si="148"/>
        <v>2.0307935408970885</v>
      </c>
      <c r="Q1197" s="21">
        <f t="shared" si="149"/>
        <v>3.4173950997587985</v>
      </c>
      <c r="R1197" s="23">
        <f t="shared" si="150"/>
        <v>1.9763256563250862</v>
      </c>
      <c r="S1197" s="23">
        <f t="shared" si="151"/>
        <v>-1.6741243230241643</v>
      </c>
      <c r="T1197" s="11">
        <f t="shared" si="152"/>
        <v>769979400000</v>
      </c>
    </row>
    <row r="1198" spans="1:20">
      <c r="A1198" s="154" t="s">
        <v>4217</v>
      </c>
      <c r="B1198" s="154" t="s">
        <v>4218</v>
      </c>
      <c r="C1198" s="154" t="s">
        <v>4171</v>
      </c>
      <c r="D1198" s="179"/>
      <c r="E1198" s="179"/>
      <c r="F1198" s="179"/>
      <c r="G1198" s="179"/>
      <c r="H1198" s="179"/>
      <c r="I1198" s="179"/>
      <c r="J1198" s="179"/>
      <c r="K1198" s="179"/>
      <c r="L1198" s="179">
        <f>VLOOKUP(A1198,Sheet1!$A$1:$E$2000,5,FALSE)</f>
        <v>0</v>
      </c>
      <c r="M1198" s="21" t="e">
        <f t="shared" si="145"/>
        <v>#DIV/0!</v>
      </c>
      <c r="N1198" s="21" t="e">
        <f t="shared" si="146"/>
        <v>#DIV/0!</v>
      </c>
      <c r="O1198" s="21" t="e">
        <f t="shared" si="147"/>
        <v>#DIV/0!</v>
      </c>
      <c r="P1198" s="21" t="e">
        <f t="shared" si="148"/>
        <v>#DIV/0!</v>
      </c>
      <c r="Q1198" s="21" t="e">
        <f t="shared" si="149"/>
        <v>#DIV/0!</v>
      </c>
      <c r="R1198" s="23" t="e">
        <f t="shared" si="150"/>
        <v>#DIV/0!</v>
      </c>
      <c r="S1198" s="23" t="e">
        <f t="shared" si="151"/>
        <v>#DIV/0!</v>
      </c>
      <c r="T1198" s="11">
        <f t="shared" si="152"/>
        <v>0</v>
      </c>
    </row>
    <row r="1199" spans="1:20">
      <c r="A1199" s="154" t="s">
        <v>2994</v>
      </c>
      <c r="B1199" s="154" t="s">
        <v>2995</v>
      </c>
      <c r="C1199" s="154" t="s">
        <v>4171</v>
      </c>
      <c r="D1199" s="179"/>
      <c r="E1199" s="179"/>
      <c r="F1199" s="179"/>
      <c r="G1199" s="179"/>
      <c r="H1199" s="179"/>
      <c r="I1199" s="179"/>
      <c r="J1199" s="179"/>
      <c r="K1199" s="179"/>
      <c r="L1199" s="179">
        <f>VLOOKUP(A1199,Sheet1!$A$1:$E$2000,5,FALSE)</f>
        <v>0</v>
      </c>
      <c r="M1199" s="21" t="e">
        <f t="shared" si="145"/>
        <v>#DIV/0!</v>
      </c>
      <c r="N1199" s="21" t="e">
        <f t="shared" si="146"/>
        <v>#DIV/0!</v>
      </c>
      <c r="O1199" s="21" t="e">
        <f t="shared" si="147"/>
        <v>#DIV/0!</v>
      </c>
      <c r="P1199" s="21" t="e">
        <f t="shared" si="148"/>
        <v>#DIV/0!</v>
      </c>
      <c r="Q1199" s="21" t="e">
        <f t="shared" si="149"/>
        <v>#DIV/0!</v>
      </c>
      <c r="R1199" s="23" t="e">
        <f t="shared" si="150"/>
        <v>#DIV/0!</v>
      </c>
      <c r="S1199" s="23" t="e">
        <f t="shared" si="151"/>
        <v>#DIV/0!</v>
      </c>
      <c r="T1199" s="11">
        <f t="shared" si="152"/>
        <v>0</v>
      </c>
    </row>
    <row r="1200" spans="1:20">
      <c r="A1200" s="154" t="s">
        <v>1297</v>
      </c>
      <c r="B1200" s="154" t="s">
        <v>2996</v>
      </c>
      <c r="C1200" s="154" t="s">
        <v>4171</v>
      </c>
      <c r="D1200" s="179">
        <v>-5406873016</v>
      </c>
      <c r="E1200" s="179">
        <v>10822826881</v>
      </c>
      <c r="F1200" s="179">
        <v>18269692297</v>
      </c>
      <c r="G1200" s="179">
        <v>23957848027</v>
      </c>
      <c r="H1200" s="179">
        <v>15629440510</v>
      </c>
      <c r="I1200" s="179">
        <v>10401347068</v>
      </c>
      <c r="J1200" s="179">
        <v>6703433608</v>
      </c>
      <c r="K1200" s="179">
        <v>-122806511</v>
      </c>
      <c r="L1200" s="179">
        <f>VLOOKUP(A1200,Sheet1!$A$1:$E$2000,5,FALSE)</f>
        <v>10134774049</v>
      </c>
      <c r="M1200" s="21">
        <f t="shared" si="145"/>
        <v>3.890661656700539</v>
      </c>
      <c r="N1200" s="21">
        <f t="shared" si="146"/>
        <v>-3.8943597419998317E-2</v>
      </c>
      <c r="O1200" s="21">
        <f t="shared" si="147"/>
        <v>-0.63308448226570591</v>
      </c>
      <c r="P1200" s="21">
        <f t="shared" si="148"/>
        <v>-1.0051259408132818</v>
      </c>
      <c r="Q1200" s="21">
        <f t="shared" si="149"/>
        <v>-0.35155874309668428</v>
      </c>
      <c r="R1200" s="23">
        <f t="shared" si="150"/>
        <v>-0.71109102298374516</v>
      </c>
      <c r="S1200" s="23">
        <f t="shared" si="151"/>
        <v>-0.60517145990672927</v>
      </c>
      <c r="T1200" s="11">
        <f t="shared" si="152"/>
        <v>27116748214</v>
      </c>
    </row>
    <row r="1201" spans="1:20">
      <c r="A1201" s="154" t="s">
        <v>2997</v>
      </c>
      <c r="B1201" s="154" t="s">
        <v>2998</v>
      </c>
      <c r="C1201" s="154" t="s">
        <v>4171</v>
      </c>
      <c r="D1201" s="179"/>
      <c r="E1201" s="179"/>
      <c r="F1201" s="179"/>
      <c r="G1201" s="179"/>
      <c r="H1201" s="179"/>
      <c r="I1201" s="179"/>
      <c r="J1201" s="179"/>
      <c r="K1201" s="179"/>
      <c r="L1201" s="179">
        <f>VLOOKUP(A1201,Sheet1!$A$1:$E$2000,5,FALSE)</f>
        <v>0</v>
      </c>
      <c r="M1201" s="21" t="e">
        <f t="shared" si="145"/>
        <v>#DIV/0!</v>
      </c>
      <c r="N1201" s="21" t="e">
        <f t="shared" si="146"/>
        <v>#DIV/0!</v>
      </c>
      <c r="O1201" s="21" t="e">
        <f t="shared" si="147"/>
        <v>#DIV/0!</v>
      </c>
      <c r="P1201" s="21" t="e">
        <f t="shared" si="148"/>
        <v>#DIV/0!</v>
      </c>
      <c r="Q1201" s="21" t="e">
        <f t="shared" si="149"/>
        <v>#DIV/0!</v>
      </c>
      <c r="R1201" s="23" t="e">
        <f t="shared" si="150"/>
        <v>#DIV/0!</v>
      </c>
      <c r="S1201" s="23" t="e">
        <f t="shared" si="151"/>
        <v>#DIV/0!</v>
      </c>
      <c r="T1201" s="11">
        <f t="shared" si="152"/>
        <v>0</v>
      </c>
    </row>
    <row r="1202" spans="1:20">
      <c r="A1202" s="154" t="s">
        <v>1299</v>
      </c>
      <c r="B1202" s="154" t="s">
        <v>3000</v>
      </c>
      <c r="C1202" s="154" t="s">
        <v>4171</v>
      </c>
      <c r="D1202" s="179"/>
      <c r="E1202" s="179"/>
      <c r="F1202" s="179"/>
      <c r="G1202" s="179"/>
      <c r="H1202" s="179"/>
      <c r="I1202" s="179"/>
      <c r="J1202" s="179"/>
      <c r="K1202" s="179"/>
      <c r="L1202" s="179">
        <f>VLOOKUP(A1202,Sheet1!$A$1:$E$2000,5,FALSE)</f>
        <v>0</v>
      </c>
      <c r="M1202" s="21" t="e">
        <f t="shared" si="145"/>
        <v>#DIV/0!</v>
      </c>
      <c r="N1202" s="21" t="e">
        <f t="shared" si="146"/>
        <v>#DIV/0!</v>
      </c>
      <c r="O1202" s="21" t="e">
        <f t="shared" si="147"/>
        <v>#DIV/0!</v>
      </c>
      <c r="P1202" s="21" t="e">
        <f t="shared" si="148"/>
        <v>#DIV/0!</v>
      </c>
      <c r="Q1202" s="21" t="e">
        <f t="shared" si="149"/>
        <v>#DIV/0!</v>
      </c>
      <c r="R1202" s="23" t="e">
        <f t="shared" si="150"/>
        <v>#DIV/0!</v>
      </c>
      <c r="S1202" s="23" t="e">
        <f t="shared" si="151"/>
        <v>#DIV/0!</v>
      </c>
      <c r="T1202" s="11">
        <f t="shared" si="152"/>
        <v>0</v>
      </c>
    </row>
    <row r="1203" spans="1:20">
      <c r="A1203" s="154" t="s">
        <v>1300</v>
      </c>
      <c r="B1203" s="154" t="s">
        <v>3001</v>
      </c>
      <c r="C1203" s="154" t="s">
        <v>4171</v>
      </c>
      <c r="D1203" s="179"/>
      <c r="E1203" s="179"/>
      <c r="F1203" s="179"/>
      <c r="G1203" s="179"/>
      <c r="H1203" s="179"/>
      <c r="I1203" s="179"/>
      <c r="J1203" s="179"/>
      <c r="K1203" s="179"/>
      <c r="L1203" s="179">
        <f>VLOOKUP(A1203,Sheet1!$A$1:$E$2000,5,FALSE)</f>
        <v>0</v>
      </c>
      <c r="M1203" s="21" t="e">
        <f t="shared" si="145"/>
        <v>#DIV/0!</v>
      </c>
      <c r="N1203" s="21" t="e">
        <f t="shared" si="146"/>
        <v>#DIV/0!</v>
      </c>
      <c r="O1203" s="21" t="e">
        <f t="shared" si="147"/>
        <v>#DIV/0!</v>
      </c>
      <c r="P1203" s="21" t="e">
        <f t="shared" si="148"/>
        <v>#DIV/0!</v>
      </c>
      <c r="Q1203" s="21" t="e">
        <f t="shared" si="149"/>
        <v>#DIV/0!</v>
      </c>
      <c r="R1203" s="23" t="e">
        <f t="shared" si="150"/>
        <v>#DIV/0!</v>
      </c>
      <c r="S1203" s="23" t="e">
        <f t="shared" si="151"/>
        <v>#DIV/0!</v>
      </c>
      <c r="T1203" s="11">
        <f t="shared" si="152"/>
        <v>0</v>
      </c>
    </row>
    <row r="1204" spans="1:20">
      <c r="A1204" s="154" t="s">
        <v>1301</v>
      </c>
      <c r="B1204" s="154" t="s">
        <v>3002</v>
      </c>
      <c r="C1204" s="154" t="s">
        <v>4171</v>
      </c>
      <c r="D1204" s="179"/>
      <c r="E1204" s="179"/>
      <c r="F1204" s="179"/>
      <c r="G1204" s="179"/>
      <c r="H1204" s="179"/>
      <c r="I1204" s="179"/>
      <c r="J1204" s="179"/>
      <c r="K1204" s="179"/>
      <c r="L1204" s="179">
        <f>VLOOKUP(A1204,Sheet1!$A$1:$E$2000,5,FALSE)</f>
        <v>0</v>
      </c>
      <c r="M1204" s="21" t="e">
        <f t="shared" si="145"/>
        <v>#DIV/0!</v>
      </c>
      <c r="N1204" s="21" t="e">
        <f t="shared" si="146"/>
        <v>#DIV/0!</v>
      </c>
      <c r="O1204" s="21" t="e">
        <f t="shared" si="147"/>
        <v>#DIV/0!</v>
      </c>
      <c r="P1204" s="21" t="e">
        <f t="shared" si="148"/>
        <v>#DIV/0!</v>
      </c>
      <c r="Q1204" s="21" t="e">
        <f t="shared" si="149"/>
        <v>#DIV/0!</v>
      </c>
      <c r="R1204" s="23" t="e">
        <f t="shared" si="150"/>
        <v>#DIV/0!</v>
      </c>
      <c r="S1204" s="23" t="e">
        <f t="shared" si="151"/>
        <v>#DIV/0!</v>
      </c>
      <c r="T1204" s="11">
        <f t="shared" si="152"/>
        <v>0</v>
      </c>
    </row>
    <row r="1205" spans="1:20">
      <c r="A1205" s="154" t="s">
        <v>1303</v>
      </c>
      <c r="B1205" s="154" t="s">
        <v>3004</v>
      </c>
      <c r="C1205" s="154" t="s">
        <v>4171</v>
      </c>
      <c r="D1205" s="179"/>
      <c r="E1205" s="179"/>
      <c r="F1205" s="179"/>
      <c r="G1205" s="179"/>
      <c r="H1205" s="179"/>
      <c r="I1205" s="179"/>
      <c r="J1205" s="179"/>
      <c r="K1205" s="179"/>
      <c r="L1205" s="179">
        <f>VLOOKUP(A1205,Sheet1!$A$1:$E$2000,5,FALSE)</f>
        <v>0</v>
      </c>
      <c r="M1205" s="21" t="e">
        <f t="shared" si="145"/>
        <v>#DIV/0!</v>
      </c>
      <c r="N1205" s="21" t="e">
        <f t="shared" si="146"/>
        <v>#DIV/0!</v>
      </c>
      <c r="O1205" s="21" t="e">
        <f t="shared" si="147"/>
        <v>#DIV/0!</v>
      </c>
      <c r="P1205" s="21" t="e">
        <f t="shared" si="148"/>
        <v>#DIV/0!</v>
      </c>
      <c r="Q1205" s="21" t="e">
        <f t="shared" si="149"/>
        <v>#DIV/0!</v>
      </c>
      <c r="R1205" s="23" t="e">
        <f t="shared" si="150"/>
        <v>#DIV/0!</v>
      </c>
      <c r="S1205" s="23" t="e">
        <f t="shared" si="151"/>
        <v>#DIV/0!</v>
      </c>
      <c r="T1205" s="11">
        <f t="shared" si="152"/>
        <v>0</v>
      </c>
    </row>
    <row r="1206" spans="1:20">
      <c r="A1206" s="154" t="s">
        <v>1304</v>
      </c>
      <c r="B1206" s="154" t="s">
        <v>3005</v>
      </c>
      <c r="C1206" s="154" t="s">
        <v>4171</v>
      </c>
      <c r="D1206" s="179">
        <v>4089626730</v>
      </c>
      <c r="E1206" s="179">
        <v>3235404807</v>
      </c>
      <c r="F1206" s="179">
        <v>3055500922</v>
      </c>
      <c r="G1206" s="179">
        <v>4615800935</v>
      </c>
      <c r="H1206" s="179">
        <v>4454606594</v>
      </c>
      <c r="I1206" s="179">
        <v>5296692471</v>
      </c>
      <c r="J1206" s="179">
        <v>5734920149</v>
      </c>
      <c r="K1206" s="179">
        <v>6258649685</v>
      </c>
      <c r="L1206" s="179">
        <f>VLOOKUP(A1206,Sheet1!$A$1:$E$2000,5,FALSE)</f>
        <v>8715507106</v>
      </c>
      <c r="M1206" s="21">
        <f t="shared" si="145"/>
        <v>8.9245275448402592E-2</v>
      </c>
      <c r="N1206" s="21">
        <f t="shared" si="146"/>
        <v>0.63710348069591649</v>
      </c>
      <c r="O1206" s="21">
        <f t="shared" si="147"/>
        <v>0.87691651725837705</v>
      </c>
      <c r="P1206" s="21">
        <f t="shared" si="148"/>
        <v>0.35591845773565622</v>
      </c>
      <c r="Q1206" s="21">
        <f t="shared" si="149"/>
        <v>0.9565155580156266</v>
      </c>
      <c r="R1206" s="23">
        <f t="shared" si="150"/>
        <v>0.70783715081505194</v>
      </c>
      <c r="S1206" s="23">
        <f t="shared" si="151"/>
        <v>0.69293920215164451</v>
      </c>
      <c r="T1206" s="11">
        <f t="shared" si="152"/>
        <v>26005769411</v>
      </c>
    </row>
    <row r="1207" spans="1:20">
      <c r="A1207" s="154" t="s">
        <v>1305</v>
      </c>
      <c r="B1207" s="154" t="s">
        <v>3006</v>
      </c>
      <c r="C1207" s="154" t="s">
        <v>4171</v>
      </c>
      <c r="D1207" s="179"/>
      <c r="E1207" s="179"/>
      <c r="F1207" s="179"/>
      <c r="G1207" s="179"/>
      <c r="H1207" s="179"/>
      <c r="I1207" s="179"/>
      <c r="J1207" s="179"/>
      <c r="K1207" s="179"/>
      <c r="L1207" s="179">
        <f>VLOOKUP(A1207,Sheet1!$A$1:$E$2000,5,FALSE)</f>
        <v>0</v>
      </c>
      <c r="M1207" s="21" t="e">
        <f t="shared" si="145"/>
        <v>#DIV/0!</v>
      </c>
      <c r="N1207" s="21" t="e">
        <f t="shared" si="146"/>
        <v>#DIV/0!</v>
      </c>
      <c r="O1207" s="21" t="e">
        <f t="shared" si="147"/>
        <v>#DIV/0!</v>
      </c>
      <c r="P1207" s="21" t="e">
        <f t="shared" si="148"/>
        <v>#DIV/0!</v>
      </c>
      <c r="Q1207" s="21" t="e">
        <f t="shared" si="149"/>
        <v>#DIV/0!</v>
      </c>
      <c r="R1207" s="23" t="e">
        <f t="shared" si="150"/>
        <v>#DIV/0!</v>
      </c>
      <c r="S1207" s="23" t="e">
        <f t="shared" si="151"/>
        <v>#DIV/0!</v>
      </c>
      <c r="T1207" s="11">
        <f t="shared" si="152"/>
        <v>0</v>
      </c>
    </row>
    <row r="1208" spans="1:20">
      <c r="A1208" s="154" t="s">
        <v>1306</v>
      </c>
      <c r="B1208" s="154" t="s">
        <v>4150</v>
      </c>
      <c r="C1208" s="154" t="s">
        <v>4171</v>
      </c>
      <c r="D1208" s="179">
        <v>9974976721</v>
      </c>
      <c r="E1208" s="179">
        <v>27513799974</v>
      </c>
      <c r="F1208" s="179">
        <v>23126119741</v>
      </c>
      <c r="G1208" s="179">
        <v>25715917079</v>
      </c>
      <c r="H1208" s="179">
        <v>22161436630</v>
      </c>
      <c r="I1208" s="179">
        <v>46362858314</v>
      </c>
      <c r="J1208" s="179">
        <v>35593031136</v>
      </c>
      <c r="K1208" s="179">
        <v>75052437537</v>
      </c>
      <c r="L1208" s="179">
        <f>VLOOKUP(A1208,Sheet1!$A$1:$E$2000,5,FALSE)</f>
        <v>65797139762</v>
      </c>
      <c r="M1208" s="21">
        <f t="shared" si="145"/>
        <v>1.2217030926342149</v>
      </c>
      <c r="N1208" s="21">
        <f t="shared" si="146"/>
        <v>0.68507652006672981</v>
      </c>
      <c r="O1208" s="21">
        <f t="shared" si="147"/>
        <v>0.53908357885467373</v>
      </c>
      <c r="P1208" s="21">
        <f t="shared" si="148"/>
        <v>1.9185207475368995</v>
      </c>
      <c r="Q1208" s="21">
        <f t="shared" si="149"/>
        <v>1.9689925279000291</v>
      </c>
      <c r="R1208" s="23">
        <f t="shared" si="150"/>
        <v>1.4849855910112522</v>
      </c>
      <c r="S1208" s="23">
        <f t="shared" si="151"/>
        <v>1.2615878313043312</v>
      </c>
      <c r="T1208" s="11">
        <f t="shared" si="152"/>
        <v>222805466749</v>
      </c>
    </row>
    <row r="1209" spans="1:20">
      <c r="A1209" s="154" t="s">
        <v>1307</v>
      </c>
      <c r="B1209" s="154" t="s">
        <v>3530</v>
      </c>
      <c r="C1209" s="154" t="s">
        <v>4171</v>
      </c>
      <c r="D1209" s="179">
        <v>342461606041</v>
      </c>
      <c r="E1209" s="179">
        <v>853744614683</v>
      </c>
      <c r="F1209" s="179">
        <v>517731685480</v>
      </c>
      <c r="G1209" s="179">
        <v>282956316033</v>
      </c>
      <c r="H1209" s="179">
        <v>269941613771</v>
      </c>
      <c r="I1209" s="179">
        <v>504595102330</v>
      </c>
      <c r="J1209" s="179">
        <v>668654501512</v>
      </c>
      <c r="K1209" s="179">
        <v>503769192795</v>
      </c>
      <c r="L1209" s="179">
        <f>VLOOKUP(A1209,Sheet1!$A$1:$E$2000,5,FALSE)</f>
        <v>669724523443</v>
      </c>
      <c r="M1209" s="21">
        <f t="shared" si="145"/>
        <v>-0.21176094192969999</v>
      </c>
      <c r="N1209" s="21">
        <f t="shared" si="146"/>
        <v>-0.40896247700799976</v>
      </c>
      <c r="O1209" s="21">
        <f t="shared" si="147"/>
        <v>0.29150778340343658</v>
      </c>
      <c r="P1209" s="21">
        <f t="shared" si="148"/>
        <v>0.78037797444411006</v>
      </c>
      <c r="Q1209" s="21">
        <f t="shared" si="149"/>
        <v>1.4809977020110299</v>
      </c>
      <c r="R1209" s="23">
        <f t="shared" si="150"/>
        <v>0.72062139086386423</v>
      </c>
      <c r="S1209" s="23">
        <f t="shared" si="151"/>
        <v>0.21948386313624813</v>
      </c>
      <c r="T1209" s="11">
        <f t="shared" si="152"/>
        <v>2346743320080</v>
      </c>
    </row>
    <row r="1210" spans="1:20">
      <c r="A1210" s="154" t="s">
        <v>4155</v>
      </c>
      <c r="B1210" s="154" t="s">
        <v>4156</v>
      </c>
      <c r="C1210" s="154" t="s">
        <v>4171</v>
      </c>
      <c r="D1210" s="179">
        <v>9467173834</v>
      </c>
      <c r="E1210" s="179">
        <v>15274136325</v>
      </c>
      <c r="F1210" s="179">
        <v>20464495422</v>
      </c>
      <c r="G1210" s="179">
        <v>27553916517</v>
      </c>
      <c r="H1210" s="179">
        <v>19238561342</v>
      </c>
      <c r="I1210" s="179">
        <v>28372858394</v>
      </c>
      <c r="J1210" s="179">
        <v>37266227764</v>
      </c>
      <c r="K1210" s="179">
        <v>33976708340</v>
      </c>
      <c r="L1210" s="179">
        <f>VLOOKUP(A1210,Sheet1!$A$1:$E$2000,5,FALSE)</f>
        <v>0</v>
      </c>
      <c r="M1210" s="21">
        <f t="shared" si="145"/>
        <v>1.0321335257315609</v>
      </c>
      <c r="N1210" s="21">
        <f t="shared" si="146"/>
        <v>0.85757530182316222</v>
      </c>
      <c r="O1210" s="21">
        <f t="shared" si="147"/>
        <v>0.82101864695562388</v>
      </c>
      <c r="P1210" s="21">
        <f t="shared" si="148"/>
        <v>0.23309905214517565</v>
      </c>
      <c r="Q1210" s="21">
        <f t="shared" si="149"/>
        <v>-1</v>
      </c>
      <c r="R1210" s="23">
        <f t="shared" si="150"/>
        <v>5.9264677379200902E-2</v>
      </c>
      <c r="S1210" s="23">
        <f t="shared" si="151"/>
        <v>0.20700902936555154</v>
      </c>
      <c r="T1210" s="11">
        <f t="shared" si="152"/>
        <v>99615794498</v>
      </c>
    </row>
    <row r="1211" spans="1:20">
      <c r="A1211" s="154" t="s">
        <v>1308</v>
      </c>
      <c r="B1211" s="154" t="s">
        <v>3011</v>
      </c>
      <c r="C1211" s="154" t="s">
        <v>4171</v>
      </c>
      <c r="D1211" s="179"/>
      <c r="E1211" s="179"/>
      <c r="F1211" s="179"/>
      <c r="G1211" s="179"/>
      <c r="H1211" s="179"/>
      <c r="I1211" s="179"/>
      <c r="J1211" s="179"/>
      <c r="K1211" s="179"/>
      <c r="L1211" s="179">
        <f>VLOOKUP(A1211,Sheet1!$A$1:$E$2000,5,FALSE)</f>
        <v>0</v>
      </c>
      <c r="M1211" s="21" t="e">
        <f t="shared" si="145"/>
        <v>#DIV/0!</v>
      </c>
      <c r="N1211" s="21" t="e">
        <f t="shared" si="146"/>
        <v>#DIV/0!</v>
      </c>
      <c r="O1211" s="21" t="e">
        <f t="shared" si="147"/>
        <v>#DIV/0!</v>
      </c>
      <c r="P1211" s="21" t="e">
        <f t="shared" si="148"/>
        <v>#DIV/0!</v>
      </c>
      <c r="Q1211" s="21" t="e">
        <f t="shared" si="149"/>
        <v>#DIV/0!</v>
      </c>
      <c r="R1211" s="23" t="e">
        <f t="shared" si="150"/>
        <v>#DIV/0!</v>
      </c>
      <c r="S1211" s="23" t="e">
        <f t="shared" si="151"/>
        <v>#DIV/0!</v>
      </c>
      <c r="T1211" s="11">
        <f t="shared" si="152"/>
        <v>0</v>
      </c>
    </row>
    <row r="1212" spans="1:20">
      <c r="A1212" s="154" t="s">
        <v>888</v>
      </c>
      <c r="B1212" s="154" t="s">
        <v>4254</v>
      </c>
      <c r="C1212" s="154" t="s">
        <v>4171</v>
      </c>
      <c r="D1212" s="179"/>
      <c r="E1212" s="179"/>
      <c r="F1212" s="179"/>
      <c r="G1212" s="179"/>
      <c r="H1212" s="179"/>
      <c r="I1212" s="179"/>
      <c r="J1212" s="179"/>
      <c r="K1212" s="179"/>
      <c r="L1212" s="179">
        <f>VLOOKUP(A1212,Sheet1!$A$1:$E$2000,5,FALSE)</f>
        <v>0</v>
      </c>
      <c r="M1212" s="21" t="e">
        <f t="shared" si="145"/>
        <v>#DIV/0!</v>
      </c>
      <c r="N1212" s="21" t="e">
        <f t="shared" si="146"/>
        <v>#DIV/0!</v>
      </c>
      <c r="O1212" s="21" t="e">
        <f t="shared" si="147"/>
        <v>#DIV/0!</v>
      </c>
      <c r="P1212" s="21" t="e">
        <f t="shared" si="148"/>
        <v>#DIV/0!</v>
      </c>
      <c r="Q1212" s="21" t="e">
        <f t="shared" si="149"/>
        <v>#DIV/0!</v>
      </c>
      <c r="R1212" s="23" t="e">
        <f t="shared" si="150"/>
        <v>#DIV/0!</v>
      </c>
      <c r="S1212" s="23" t="e">
        <f t="shared" si="151"/>
        <v>#DIV/0!</v>
      </c>
      <c r="T1212" s="11">
        <f t="shared" si="152"/>
        <v>0</v>
      </c>
    </row>
    <row r="1213" spans="1:20">
      <c r="A1213" s="154" t="s">
        <v>1309</v>
      </c>
      <c r="B1213" s="154" t="s">
        <v>3013</v>
      </c>
      <c r="C1213" s="154" t="s">
        <v>4171</v>
      </c>
      <c r="D1213" s="179"/>
      <c r="E1213" s="179"/>
      <c r="F1213" s="179"/>
      <c r="G1213" s="179"/>
      <c r="H1213" s="179"/>
      <c r="I1213" s="179"/>
      <c r="J1213" s="179"/>
      <c r="K1213" s="179"/>
      <c r="L1213" s="179">
        <f>VLOOKUP(A1213,Sheet1!$A$1:$E$2000,5,FALSE)</f>
        <v>0</v>
      </c>
      <c r="M1213" s="21" t="e">
        <f t="shared" si="145"/>
        <v>#DIV/0!</v>
      </c>
      <c r="N1213" s="21" t="e">
        <f t="shared" si="146"/>
        <v>#DIV/0!</v>
      </c>
      <c r="O1213" s="21" t="e">
        <f t="shared" si="147"/>
        <v>#DIV/0!</v>
      </c>
      <c r="P1213" s="21" t="e">
        <f t="shared" si="148"/>
        <v>#DIV/0!</v>
      </c>
      <c r="Q1213" s="21" t="e">
        <f t="shared" si="149"/>
        <v>#DIV/0!</v>
      </c>
      <c r="R1213" s="23" t="e">
        <f t="shared" si="150"/>
        <v>#DIV/0!</v>
      </c>
      <c r="S1213" s="23" t="e">
        <f t="shared" si="151"/>
        <v>#DIV/0!</v>
      </c>
      <c r="T1213" s="11">
        <f t="shared" si="152"/>
        <v>0</v>
      </c>
    </row>
    <row r="1214" spans="1:20">
      <c r="A1214" s="154" t="s">
        <v>1310</v>
      </c>
      <c r="B1214" s="154" t="s">
        <v>3014</v>
      </c>
      <c r="C1214" s="154" t="s">
        <v>4171</v>
      </c>
      <c r="D1214" s="179">
        <v>1345063289</v>
      </c>
      <c r="E1214" s="179">
        <v>279958128</v>
      </c>
      <c r="F1214" s="179">
        <v>943370814</v>
      </c>
      <c r="G1214" s="179">
        <v>883511988</v>
      </c>
      <c r="H1214" s="179">
        <v>828835662</v>
      </c>
      <c r="I1214" s="179">
        <v>430140374</v>
      </c>
      <c r="J1214" s="179">
        <v>18400675655</v>
      </c>
      <c r="K1214" s="179">
        <v>203071944</v>
      </c>
      <c r="L1214" s="179">
        <f>VLOOKUP(A1214,Sheet1!$A$1:$E$2000,5,FALSE)</f>
        <v>1454554888</v>
      </c>
      <c r="M1214" s="21">
        <f t="shared" si="145"/>
        <v>-0.38379430263374026</v>
      </c>
      <c r="N1214" s="21">
        <f t="shared" si="146"/>
        <v>0.5364453858614171</v>
      </c>
      <c r="O1214" s="21">
        <f t="shared" si="147"/>
        <v>18.505241610114091</v>
      </c>
      <c r="P1214" s="21">
        <f t="shared" si="148"/>
        <v>-0.77015371974782987</v>
      </c>
      <c r="Q1214" s="21">
        <f t="shared" si="149"/>
        <v>0.75493762477609228</v>
      </c>
      <c r="R1214" s="23">
        <f t="shared" si="150"/>
        <v>6.5528723239693525</v>
      </c>
      <c r="S1214" s="23">
        <f t="shared" si="151"/>
        <v>5.9791212413632246</v>
      </c>
      <c r="T1214" s="11">
        <f t="shared" si="152"/>
        <v>20488442861</v>
      </c>
    </row>
    <row r="1215" spans="1:20">
      <c r="A1215" s="154" t="s">
        <v>1311</v>
      </c>
      <c r="B1215" s="154" t="s">
        <v>3015</v>
      </c>
      <c r="C1215" s="154" t="s">
        <v>4171</v>
      </c>
      <c r="D1215" s="179"/>
      <c r="E1215" s="179"/>
      <c r="F1215" s="179"/>
      <c r="G1215" s="179"/>
      <c r="H1215" s="179"/>
      <c r="I1215" s="179"/>
      <c r="J1215" s="179"/>
      <c r="K1215" s="179"/>
      <c r="L1215" s="179">
        <f>VLOOKUP(A1215,Sheet1!$A$1:$E$2000,5,FALSE)</f>
        <v>0</v>
      </c>
      <c r="M1215" s="21" t="e">
        <f t="shared" si="145"/>
        <v>#DIV/0!</v>
      </c>
      <c r="N1215" s="21" t="e">
        <f t="shared" si="146"/>
        <v>#DIV/0!</v>
      </c>
      <c r="O1215" s="21" t="e">
        <f t="shared" si="147"/>
        <v>#DIV/0!</v>
      </c>
      <c r="P1215" s="21" t="e">
        <f t="shared" si="148"/>
        <v>#DIV/0!</v>
      </c>
      <c r="Q1215" s="21" t="e">
        <f t="shared" si="149"/>
        <v>#DIV/0!</v>
      </c>
      <c r="R1215" s="23" t="e">
        <f t="shared" si="150"/>
        <v>#DIV/0!</v>
      </c>
      <c r="S1215" s="23" t="e">
        <f t="shared" si="151"/>
        <v>#DIV/0!</v>
      </c>
      <c r="T1215" s="11">
        <f t="shared" si="152"/>
        <v>0</v>
      </c>
    </row>
    <row r="1216" spans="1:20">
      <c r="A1216" s="154" t="s">
        <v>1313</v>
      </c>
      <c r="B1216" s="154" t="s">
        <v>3017</v>
      </c>
      <c r="C1216" s="154" t="s">
        <v>4171</v>
      </c>
      <c r="D1216" s="179">
        <v>15045045938</v>
      </c>
      <c r="E1216" s="179">
        <v>20807251736</v>
      </c>
      <c r="F1216" s="179">
        <v>12425975884</v>
      </c>
      <c r="G1216" s="179">
        <v>11292423675</v>
      </c>
      <c r="H1216" s="179">
        <v>13143698548</v>
      </c>
      <c r="I1216" s="179">
        <v>16669939076</v>
      </c>
      <c r="J1216" s="179">
        <v>16699920164</v>
      </c>
      <c r="K1216" s="179">
        <v>7506805583</v>
      </c>
      <c r="L1216" s="179">
        <f>VLOOKUP(A1216,Sheet1!$A$1:$E$2000,5,FALSE)</f>
        <v>12638647517</v>
      </c>
      <c r="M1216" s="21">
        <f t="shared" si="145"/>
        <v>-0.12637697470884252</v>
      </c>
      <c r="N1216" s="21">
        <f t="shared" si="146"/>
        <v>-0.19883993871433595</v>
      </c>
      <c r="O1216" s="21">
        <f t="shared" si="147"/>
        <v>0.34395240421343798</v>
      </c>
      <c r="P1216" s="21">
        <f t="shared" si="148"/>
        <v>-0.33523521619020374</v>
      </c>
      <c r="Q1216" s="21">
        <f t="shared" si="149"/>
        <v>-3.842533584862616E-2</v>
      </c>
      <c r="R1216" s="23">
        <f t="shared" si="150"/>
        <v>-4.5371381063152242E-4</v>
      </c>
      <c r="S1216" s="23">
        <f t="shared" si="151"/>
        <v>-7.2031980840932319E-2</v>
      </c>
      <c r="T1216" s="11">
        <f t="shared" si="152"/>
        <v>53515312340</v>
      </c>
    </row>
    <row r="1217" spans="1:20">
      <c r="A1217" s="154" t="s">
        <v>3885</v>
      </c>
      <c r="B1217" s="154" t="s">
        <v>3886</v>
      </c>
      <c r="C1217" s="154" t="s">
        <v>4171</v>
      </c>
      <c r="D1217" s="179">
        <v>-24689003545</v>
      </c>
      <c r="E1217" s="179">
        <v>49740826199</v>
      </c>
      <c r="F1217" s="179">
        <v>39483516306</v>
      </c>
      <c r="G1217" s="179">
        <v>20452385130</v>
      </c>
      <c r="H1217" s="179">
        <v>68272516060</v>
      </c>
      <c r="I1217" s="179">
        <v>80778857202</v>
      </c>
      <c r="J1217" s="179">
        <v>20823855182</v>
      </c>
      <c r="K1217" s="179">
        <v>23364324729</v>
      </c>
      <c r="L1217" s="179">
        <f>VLOOKUP(A1217,Sheet1!$A$1:$E$2000,5,FALSE)</f>
        <v>45750100151</v>
      </c>
      <c r="M1217" s="21">
        <f t="shared" si="145"/>
        <v>3.7653005896151894</v>
      </c>
      <c r="N1217" s="21">
        <f t="shared" si="146"/>
        <v>0.62399508361250333</v>
      </c>
      <c r="O1217" s="21">
        <f t="shared" si="147"/>
        <v>-0.47259370161933723</v>
      </c>
      <c r="P1217" s="21">
        <f t="shared" si="148"/>
        <v>0.14237652872714118</v>
      </c>
      <c r="Q1217" s="21">
        <f t="shared" si="149"/>
        <v>-0.32988993534684741</v>
      </c>
      <c r="R1217" s="23">
        <f t="shared" si="150"/>
        <v>-0.29849941354430959</v>
      </c>
      <c r="S1217" s="23">
        <f t="shared" si="151"/>
        <v>-4.0641400215196355E-2</v>
      </c>
      <c r="T1217" s="11">
        <f t="shared" si="152"/>
        <v>170717137264</v>
      </c>
    </row>
    <row r="1218" spans="1:20">
      <c r="A1218" s="154" t="s">
        <v>954</v>
      </c>
      <c r="B1218" s="154" t="s">
        <v>3019</v>
      </c>
      <c r="C1218" s="154" t="s">
        <v>4171</v>
      </c>
      <c r="D1218" s="179">
        <v>15154927657</v>
      </c>
      <c r="E1218" s="179">
        <v>12097832225</v>
      </c>
      <c r="F1218" s="179">
        <v>14645455318</v>
      </c>
      <c r="G1218" s="179">
        <v>12870886390</v>
      </c>
      <c r="H1218" s="179">
        <v>17365099576</v>
      </c>
      <c r="I1218" s="179">
        <v>17456444878</v>
      </c>
      <c r="J1218" s="179">
        <v>17146146050</v>
      </c>
      <c r="K1218" s="179">
        <v>15792998423</v>
      </c>
      <c r="L1218" s="179">
        <f>VLOOKUP(A1218,Sheet1!$A$1:$E$2000,5,FALSE)</f>
        <v>21041734699</v>
      </c>
      <c r="M1218" s="21">
        <f t="shared" si="145"/>
        <v>0.14583850012501581</v>
      </c>
      <c r="N1218" s="21">
        <f t="shared" si="146"/>
        <v>0.44293990471503669</v>
      </c>
      <c r="O1218" s="21">
        <f t="shared" si="147"/>
        <v>0.1707485822531257</v>
      </c>
      <c r="P1218" s="21">
        <f t="shared" si="148"/>
        <v>0.22703269568678089</v>
      </c>
      <c r="Q1218" s="21">
        <f t="shared" si="149"/>
        <v>0.21172554219507114</v>
      </c>
      <c r="R1218" s="23">
        <f t="shared" si="150"/>
        <v>0.20274388762207382</v>
      </c>
      <c r="S1218" s="23">
        <f t="shared" si="151"/>
        <v>0.25374227592979604</v>
      </c>
      <c r="T1218" s="11">
        <f t="shared" si="152"/>
        <v>71437324050</v>
      </c>
    </row>
    <row r="1219" spans="1:20">
      <c r="A1219" s="154" t="s">
        <v>1315</v>
      </c>
      <c r="B1219" s="154" t="s">
        <v>3020</v>
      </c>
      <c r="C1219" s="154" t="s">
        <v>4171</v>
      </c>
      <c r="D1219" s="179">
        <v>-425691702</v>
      </c>
      <c r="E1219" s="179">
        <v>36524672997</v>
      </c>
      <c r="F1219" s="179">
        <v>101989096446</v>
      </c>
      <c r="G1219" s="179">
        <v>23717816169</v>
      </c>
      <c r="H1219" s="179">
        <v>-3130697220</v>
      </c>
      <c r="I1219" s="179">
        <v>61559276465</v>
      </c>
      <c r="J1219" s="179">
        <v>102431535970</v>
      </c>
      <c r="K1219" s="179">
        <v>53783135076</v>
      </c>
      <c r="L1219" s="179">
        <f>VLOOKUP(A1219,Sheet1!$A$1:$E$2000,5,FALSE)</f>
        <v>-398221234</v>
      </c>
      <c r="M1219" s="21">
        <f t="shared" si="145"/>
        <v>-6.3543769006801076</v>
      </c>
      <c r="N1219" s="21">
        <f t="shared" si="146"/>
        <v>0.68541622453556938</v>
      </c>
      <c r="O1219" s="21">
        <f t="shared" si="147"/>
        <v>4.3381061252391597E-3</v>
      </c>
      <c r="P1219" s="21">
        <f t="shared" si="148"/>
        <v>1.2676259354053179</v>
      </c>
      <c r="Q1219" s="21">
        <f t="shared" si="149"/>
        <v>0.87280110275244061</v>
      </c>
      <c r="R1219" s="23">
        <f t="shared" si="150"/>
        <v>0.27118013319210293</v>
      </c>
      <c r="S1219" s="23">
        <f t="shared" si="151"/>
        <v>0.36627600558344975</v>
      </c>
      <c r="T1219" s="11">
        <f t="shared" si="152"/>
        <v>217375726277</v>
      </c>
    </row>
    <row r="1220" spans="1:20">
      <c r="A1220" s="154" t="s">
        <v>931</v>
      </c>
      <c r="B1220" s="154" t="s">
        <v>3021</v>
      </c>
      <c r="C1220" s="154" t="s">
        <v>4171</v>
      </c>
      <c r="D1220" s="179"/>
      <c r="E1220" s="179"/>
      <c r="F1220" s="179"/>
      <c r="G1220" s="179"/>
      <c r="H1220" s="179"/>
      <c r="I1220" s="179"/>
      <c r="J1220" s="179"/>
      <c r="K1220" s="179"/>
      <c r="L1220" s="179">
        <f>VLOOKUP(A1220,Sheet1!$A$1:$E$2000,5,FALSE)</f>
        <v>0</v>
      </c>
      <c r="M1220" s="21" t="e">
        <f t="shared" ref="M1220:M1283" si="153">(H1220-D1220)/ABS(D1220)</f>
        <v>#DIV/0!</v>
      </c>
      <c r="N1220" s="21" t="e">
        <f t="shared" ref="N1220:N1283" si="154">(I1220-E1220)/ABS(E1220)</f>
        <v>#DIV/0!</v>
      </c>
      <c r="O1220" s="21" t="e">
        <f t="shared" ref="O1220:O1283" si="155">(J1220-F1220)/ABS(F1220)</f>
        <v>#DIV/0!</v>
      </c>
      <c r="P1220" s="21" t="e">
        <f t="shared" ref="P1220:P1283" si="156">(K1220-G1220)/ABS(G1220)</f>
        <v>#DIV/0!</v>
      </c>
      <c r="Q1220" s="21" t="e">
        <f t="shared" ref="Q1220:Q1283" si="157">(L1220-H1220)/ABS(H1220)</f>
        <v>#DIV/0!</v>
      </c>
      <c r="R1220" s="23" t="e">
        <f t="shared" ref="R1220:R1283" si="158">(SUM(J1220:L1220)-SUM(F1220:H1220))/ABS(SUM(F1220:H1220))</f>
        <v>#DIV/0!</v>
      </c>
      <c r="S1220" s="23" t="e">
        <f t="shared" ref="S1220:S1283" si="159">SUM(I1220:L1220)/SUM(E1220:H1220)-1</f>
        <v>#DIV/0!</v>
      </c>
      <c r="T1220" s="11">
        <f t="shared" ref="T1220:T1283" si="160">SUM(I1220:L1220)</f>
        <v>0</v>
      </c>
    </row>
    <row r="1221" spans="1:20">
      <c r="A1221" s="154" t="s">
        <v>515</v>
      </c>
      <c r="B1221" s="154" t="s">
        <v>3022</v>
      </c>
      <c r="C1221" s="154" t="s">
        <v>4171</v>
      </c>
      <c r="D1221" s="179"/>
      <c r="E1221" s="179"/>
      <c r="F1221" s="179"/>
      <c r="G1221" s="179"/>
      <c r="H1221" s="179"/>
      <c r="I1221" s="179"/>
      <c r="J1221" s="179"/>
      <c r="K1221" s="179"/>
      <c r="L1221" s="179">
        <f>VLOOKUP(A1221,Sheet1!$A$1:$E$2000,5,FALSE)</f>
        <v>0</v>
      </c>
      <c r="M1221" s="21" t="e">
        <f t="shared" si="153"/>
        <v>#DIV/0!</v>
      </c>
      <c r="N1221" s="21" t="e">
        <f t="shared" si="154"/>
        <v>#DIV/0!</v>
      </c>
      <c r="O1221" s="21" t="e">
        <f t="shared" si="155"/>
        <v>#DIV/0!</v>
      </c>
      <c r="P1221" s="21" t="e">
        <f t="shared" si="156"/>
        <v>#DIV/0!</v>
      </c>
      <c r="Q1221" s="21" t="e">
        <f t="shared" si="157"/>
        <v>#DIV/0!</v>
      </c>
      <c r="R1221" s="23" t="e">
        <f t="shared" si="158"/>
        <v>#DIV/0!</v>
      </c>
      <c r="S1221" s="23" t="e">
        <f t="shared" si="159"/>
        <v>#DIV/0!</v>
      </c>
      <c r="T1221" s="11">
        <f t="shared" si="160"/>
        <v>0</v>
      </c>
    </row>
    <row r="1222" spans="1:20">
      <c r="A1222" s="154" t="s">
        <v>1316</v>
      </c>
      <c r="B1222" s="154" t="s">
        <v>3023</v>
      </c>
      <c r="C1222" s="154" t="s">
        <v>4171</v>
      </c>
      <c r="D1222" s="179"/>
      <c r="E1222" s="179"/>
      <c r="F1222" s="179"/>
      <c r="G1222" s="179"/>
      <c r="H1222" s="179"/>
      <c r="I1222" s="179"/>
      <c r="J1222" s="179"/>
      <c r="K1222" s="179"/>
      <c r="L1222" s="179">
        <f>VLOOKUP(A1222,Sheet1!$A$1:$E$2000,5,FALSE)</f>
        <v>0</v>
      </c>
      <c r="M1222" s="21" t="e">
        <f t="shared" si="153"/>
        <v>#DIV/0!</v>
      </c>
      <c r="N1222" s="21" t="e">
        <f t="shared" si="154"/>
        <v>#DIV/0!</v>
      </c>
      <c r="O1222" s="21" t="e">
        <f t="shared" si="155"/>
        <v>#DIV/0!</v>
      </c>
      <c r="P1222" s="21" t="e">
        <f t="shared" si="156"/>
        <v>#DIV/0!</v>
      </c>
      <c r="Q1222" s="21" t="e">
        <f t="shared" si="157"/>
        <v>#DIV/0!</v>
      </c>
      <c r="R1222" s="23" t="e">
        <f t="shared" si="158"/>
        <v>#DIV/0!</v>
      </c>
      <c r="S1222" s="23" t="e">
        <f t="shared" si="159"/>
        <v>#DIV/0!</v>
      </c>
      <c r="T1222" s="11">
        <f t="shared" si="160"/>
        <v>0</v>
      </c>
    </row>
    <row r="1223" spans="1:20">
      <c r="A1223" s="154" t="s">
        <v>1317</v>
      </c>
      <c r="B1223" s="154" t="s">
        <v>3024</v>
      </c>
      <c r="C1223" s="154" t="s">
        <v>4171</v>
      </c>
      <c r="D1223" s="179">
        <v>-28011199087</v>
      </c>
      <c r="E1223" s="179">
        <v>-25515797818</v>
      </c>
      <c r="F1223" s="179">
        <v>-9431088199</v>
      </c>
      <c r="G1223" s="179">
        <v>-21816456623</v>
      </c>
      <c r="H1223" s="179">
        <v>-9828421699</v>
      </c>
      <c r="I1223" s="179">
        <v>-3339605859</v>
      </c>
      <c r="J1223" s="179">
        <v>1854598087</v>
      </c>
      <c r="K1223" s="179">
        <v>14897582333</v>
      </c>
      <c r="L1223" s="179">
        <f>VLOOKUP(A1223,Sheet1!$A$1:$E$2000,5,FALSE)</f>
        <v>3611452499</v>
      </c>
      <c r="M1223" s="21">
        <f t="shared" si="153"/>
        <v>0.64912527776929863</v>
      </c>
      <c r="N1223" s="21">
        <f t="shared" si="154"/>
        <v>0.86911614981350527</v>
      </c>
      <c r="O1223" s="21">
        <f t="shared" si="155"/>
        <v>1.196647306001936</v>
      </c>
      <c r="P1223" s="21">
        <f t="shared" si="156"/>
        <v>1.6828598516449378</v>
      </c>
      <c r="Q1223" s="21">
        <f t="shared" si="157"/>
        <v>1.3674498927297198</v>
      </c>
      <c r="R1223" s="23">
        <f t="shared" si="158"/>
        <v>1.4957554171875453</v>
      </c>
      <c r="S1223" s="23">
        <f t="shared" si="159"/>
        <v>-1.2556476349437966</v>
      </c>
      <c r="T1223" s="11">
        <f t="shared" si="160"/>
        <v>17024027060</v>
      </c>
    </row>
    <row r="1224" spans="1:20">
      <c r="A1224" s="154" t="s">
        <v>1318</v>
      </c>
      <c r="B1224" s="154" t="s">
        <v>3025</v>
      </c>
      <c r="C1224" s="154" t="s">
        <v>4171</v>
      </c>
      <c r="D1224" s="179">
        <v>10456956308</v>
      </c>
      <c r="E1224" s="179">
        <v>11652442126</v>
      </c>
      <c r="F1224" s="179">
        <v>11643751013</v>
      </c>
      <c r="G1224" s="179">
        <v>-312385852</v>
      </c>
      <c r="H1224" s="179">
        <v>9649256493</v>
      </c>
      <c r="I1224" s="179">
        <v>11032910079</v>
      </c>
      <c r="J1224" s="179">
        <v>11408213668</v>
      </c>
      <c r="K1224" s="179">
        <v>-783759262</v>
      </c>
      <c r="L1224" s="179">
        <f>VLOOKUP(A1224,Sheet1!$A$1:$E$2000,5,FALSE)</f>
        <v>9656937791</v>
      </c>
      <c r="M1224" s="21">
        <f t="shared" si="153"/>
        <v>-7.7240431269859716E-2</v>
      </c>
      <c r="N1224" s="21">
        <f t="shared" si="154"/>
        <v>-5.3167571252522521E-2</v>
      </c>
      <c r="O1224" s="21">
        <f t="shared" si="155"/>
        <v>-2.0228648374310612E-2</v>
      </c>
      <c r="P1224" s="21">
        <f t="shared" si="156"/>
        <v>-1.5089460901705625</v>
      </c>
      <c r="Q1224" s="21">
        <f t="shared" si="157"/>
        <v>7.9605076365959961E-4</v>
      </c>
      <c r="R1224" s="23">
        <f t="shared" si="158"/>
        <v>-3.3327394608762245E-2</v>
      </c>
      <c r="S1224" s="23">
        <f t="shared" si="159"/>
        <v>-4.0411820137103871E-2</v>
      </c>
      <c r="T1224" s="11">
        <f t="shared" si="160"/>
        <v>31314302276</v>
      </c>
    </row>
    <row r="1225" spans="1:20">
      <c r="A1225" s="154" t="s">
        <v>1319</v>
      </c>
      <c r="B1225" s="154" t="s">
        <v>3026</v>
      </c>
      <c r="C1225" s="154" t="s">
        <v>4171</v>
      </c>
      <c r="D1225" s="179">
        <v>2441024201</v>
      </c>
      <c r="E1225" s="179">
        <v>3460057700</v>
      </c>
      <c r="F1225" s="179">
        <v>11001188412</v>
      </c>
      <c r="G1225" s="179">
        <v>10683483413</v>
      </c>
      <c r="H1225" s="179">
        <v>4109223219</v>
      </c>
      <c r="I1225" s="179">
        <v>7357443972</v>
      </c>
      <c r="J1225" s="179">
        <v>15038830255</v>
      </c>
      <c r="K1225" s="179">
        <v>11963920707</v>
      </c>
      <c r="L1225" s="179">
        <f>VLOOKUP(A1225,Sheet1!$A$1:$E$2000,5,FALSE)</f>
        <v>6309235502</v>
      </c>
      <c r="M1225" s="21">
        <f t="shared" si="153"/>
        <v>0.68340126137077983</v>
      </c>
      <c r="N1225" s="21">
        <f t="shared" si="154"/>
        <v>1.1263934332655783</v>
      </c>
      <c r="O1225" s="21">
        <f t="shared" si="155"/>
        <v>0.36701869759777733</v>
      </c>
      <c r="P1225" s="21">
        <f t="shared" si="156"/>
        <v>0.11985204118367643</v>
      </c>
      <c r="Q1225" s="21">
        <f t="shared" si="157"/>
        <v>0.53538398031718115</v>
      </c>
      <c r="R1225" s="23">
        <f t="shared" si="158"/>
        <v>0.29146786118092727</v>
      </c>
      <c r="S1225" s="23">
        <f t="shared" si="159"/>
        <v>0.39022000862229866</v>
      </c>
      <c r="T1225" s="11">
        <f t="shared" si="160"/>
        <v>40669430436</v>
      </c>
    </row>
    <row r="1226" spans="1:20">
      <c r="A1226" s="154" t="s">
        <v>521</v>
      </c>
      <c r="B1226" s="154" t="s">
        <v>2234</v>
      </c>
      <c r="C1226" s="154" t="s">
        <v>4171</v>
      </c>
      <c r="D1226" s="179"/>
      <c r="E1226" s="179"/>
      <c r="F1226" s="179"/>
      <c r="G1226" s="179"/>
      <c r="H1226" s="179"/>
      <c r="I1226" s="179"/>
      <c r="J1226" s="179"/>
      <c r="K1226" s="179"/>
      <c r="L1226" s="179">
        <f>VLOOKUP(A1226,Sheet1!$A$1:$E$2000,5,FALSE)</f>
        <v>0</v>
      </c>
      <c r="M1226" s="21" t="e">
        <f t="shared" si="153"/>
        <v>#DIV/0!</v>
      </c>
      <c r="N1226" s="21" t="e">
        <f t="shared" si="154"/>
        <v>#DIV/0!</v>
      </c>
      <c r="O1226" s="21" t="e">
        <f t="shared" si="155"/>
        <v>#DIV/0!</v>
      </c>
      <c r="P1226" s="21" t="e">
        <f t="shared" si="156"/>
        <v>#DIV/0!</v>
      </c>
      <c r="Q1226" s="21" t="e">
        <f t="shared" si="157"/>
        <v>#DIV/0!</v>
      </c>
      <c r="R1226" s="23" t="e">
        <f t="shared" si="158"/>
        <v>#DIV/0!</v>
      </c>
      <c r="S1226" s="23" t="e">
        <f t="shared" si="159"/>
        <v>#DIV/0!</v>
      </c>
      <c r="T1226" s="11">
        <f t="shared" si="160"/>
        <v>0</v>
      </c>
    </row>
    <row r="1227" spans="1:20">
      <c r="A1227" s="154" t="s">
        <v>4286</v>
      </c>
      <c r="B1227" s="154" t="s">
        <v>4287</v>
      </c>
      <c r="C1227" s="154" t="s">
        <v>4171</v>
      </c>
      <c r="D1227" s="179"/>
      <c r="E1227" s="179"/>
      <c r="F1227" s="179"/>
      <c r="G1227" s="179"/>
      <c r="H1227" s="179"/>
      <c r="I1227" s="179"/>
      <c r="J1227" s="179"/>
      <c r="K1227" s="179"/>
      <c r="L1227" s="179">
        <f>VLOOKUP(A1227,Sheet1!$A$1:$E$2000,5,FALSE)</f>
        <v>0</v>
      </c>
      <c r="M1227" s="21" t="e">
        <f t="shared" si="153"/>
        <v>#DIV/0!</v>
      </c>
      <c r="N1227" s="21" t="e">
        <f t="shared" si="154"/>
        <v>#DIV/0!</v>
      </c>
      <c r="O1227" s="21" t="e">
        <f t="shared" si="155"/>
        <v>#DIV/0!</v>
      </c>
      <c r="P1227" s="21" t="e">
        <f t="shared" si="156"/>
        <v>#DIV/0!</v>
      </c>
      <c r="Q1227" s="21" t="e">
        <f t="shared" si="157"/>
        <v>#DIV/0!</v>
      </c>
      <c r="R1227" s="23" t="e">
        <f t="shared" si="158"/>
        <v>#DIV/0!</v>
      </c>
      <c r="S1227" s="23" t="e">
        <f t="shared" si="159"/>
        <v>#DIV/0!</v>
      </c>
      <c r="T1227" s="11">
        <f t="shared" si="160"/>
        <v>0</v>
      </c>
    </row>
    <row r="1228" spans="1:20">
      <c r="A1228" s="154" t="s">
        <v>1320</v>
      </c>
      <c r="B1228" s="154" t="s">
        <v>4314</v>
      </c>
      <c r="C1228" s="154" t="s">
        <v>4171</v>
      </c>
      <c r="D1228" s="179"/>
      <c r="E1228" s="179"/>
      <c r="F1228" s="179"/>
      <c r="G1228" s="179"/>
      <c r="H1228" s="179"/>
      <c r="I1228" s="179"/>
      <c r="J1228" s="179"/>
      <c r="K1228" s="179"/>
      <c r="L1228" s="179">
        <f>VLOOKUP(A1228,Sheet1!$A$1:$E$2000,5,FALSE)</f>
        <v>0</v>
      </c>
      <c r="M1228" s="21" t="e">
        <f t="shared" si="153"/>
        <v>#DIV/0!</v>
      </c>
      <c r="N1228" s="21" t="e">
        <f t="shared" si="154"/>
        <v>#DIV/0!</v>
      </c>
      <c r="O1228" s="21" t="e">
        <f t="shared" si="155"/>
        <v>#DIV/0!</v>
      </c>
      <c r="P1228" s="21" t="e">
        <f t="shared" si="156"/>
        <v>#DIV/0!</v>
      </c>
      <c r="Q1228" s="21" t="e">
        <f t="shared" si="157"/>
        <v>#DIV/0!</v>
      </c>
      <c r="R1228" s="23" t="e">
        <f t="shared" si="158"/>
        <v>#DIV/0!</v>
      </c>
      <c r="S1228" s="23" t="e">
        <f t="shared" si="159"/>
        <v>#DIV/0!</v>
      </c>
      <c r="T1228" s="11">
        <f t="shared" si="160"/>
        <v>0</v>
      </c>
    </row>
    <row r="1229" spans="1:20">
      <c r="A1229" s="154" t="s">
        <v>3029</v>
      </c>
      <c r="B1229" s="154" t="s">
        <v>3030</v>
      </c>
      <c r="C1229" s="154" t="s">
        <v>4171</v>
      </c>
      <c r="D1229" s="179"/>
      <c r="E1229" s="179"/>
      <c r="F1229" s="179"/>
      <c r="G1229" s="179"/>
      <c r="H1229" s="179"/>
      <c r="I1229" s="179"/>
      <c r="J1229" s="179"/>
      <c r="K1229" s="179"/>
      <c r="L1229" s="179">
        <f>VLOOKUP(A1229,Sheet1!$A$1:$E$2000,5,FALSE)</f>
        <v>0</v>
      </c>
      <c r="M1229" s="21" t="e">
        <f t="shared" si="153"/>
        <v>#DIV/0!</v>
      </c>
      <c r="N1229" s="21" t="e">
        <f t="shared" si="154"/>
        <v>#DIV/0!</v>
      </c>
      <c r="O1229" s="21" t="e">
        <f t="shared" si="155"/>
        <v>#DIV/0!</v>
      </c>
      <c r="P1229" s="21" t="e">
        <f t="shared" si="156"/>
        <v>#DIV/0!</v>
      </c>
      <c r="Q1229" s="21" t="e">
        <f t="shared" si="157"/>
        <v>#DIV/0!</v>
      </c>
      <c r="R1229" s="23" t="e">
        <f t="shared" si="158"/>
        <v>#DIV/0!</v>
      </c>
      <c r="S1229" s="23" t="e">
        <f t="shared" si="159"/>
        <v>#DIV/0!</v>
      </c>
      <c r="T1229" s="11">
        <f t="shared" si="160"/>
        <v>0</v>
      </c>
    </row>
    <row r="1230" spans="1:20">
      <c r="A1230" s="154" t="s">
        <v>1321</v>
      </c>
      <c r="B1230" s="154" t="s">
        <v>3031</v>
      </c>
      <c r="C1230" s="154" t="s">
        <v>4171</v>
      </c>
      <c r="D1230" s="179"/>
      <c r="E1230" s="179"/>
      <c r="F1230" s="179"/>
      <c r="G1230" s="179"/>
      <c r="H1230" s="179"/>
      <c r="I1230" s="179"/>
      <c r="J1230" s="179"/>
      <c r="K1230" s="179"/>
      <c r="L1230" s="179">
        <f>VLOOKUP(A1230,Sheet1!$A$1:$E$2000,5,FALSE)</f>
        <v>0</v>
      </c>
      <c r="M1230" s="21" t="e">
        <f t="shared" si="153"/>
        <v>#DIV/0!</v>
      </c>
      <c r="N1230" s="21" t="e">
        <f t="shared" si="154"/>
        <v>#DIV/0!</v>
      </c>
      <c r="O1230" s="21" t="e">
        <f t="shared" si="155"/>
        <v>#DIV/0!</v>
      </c>
      <c r="P1230" s="21" t="e">
        <f t="shared" si="156"/>
        <v>#DIV/0!</v>
      </c>
      <c r="Q1230" s="21" t="e">
        <f t="shared" si="157"/>
        <v>#DIV/0!</v>
      </c>
      <c r="R1230" s="23" t="e">
        <f t="shared" si="158"/>
        <v>#DIV/0!</v>
      </c>
      <c r="S1230" s="23" t="e">
        <f t="shared" si="159"/>
        <v>#DIV/0!</v>
      </c>
      <c r="T1230" s="11">
        <f t="shared" si="160"/>
        <v>0</v>
      </c>
    </row>
    <row r="1231" spans="1:20">
      <c r="A1231" s="154" t="s">
        <v>1323</v>
      </c>
      <c r="B1231" s="154" t="s">
        <v>3036</v>
      </c>
      <c r="C1231" s="154" t="s">
        <v>4171</v>
      </c>
      <c r="D1231" s="179"/>
      <c r="E1231" s="179"/>
      <c r="F1231" s="179"/>
      <c r="G1231" s="179"/>
      <c r="H1231" s="179"/>
      <c r="I1231" s="179"/>
      <c r="J1231" s="179"/>
      <c r="K1231" s="179"/>
      <c r="L1231" s="179">
        <f>VLOOKUP(A1231,Sheet1!$A$1:$E$2000,5,FALSE)</f>
        <v>0</v>
      </c>
      <c r="M1231" s="21" t="e">
        <f t="shared" si="153"/>
        <v>#DIV/0!</v>
      </c>
      <c r="N1231" s="21" t="e">
        <f t="shared" si="154"/>
        <v>#DIV/0!</v>
      </c>
      <c r="O1231" s="21" t="e">
        <f t="shared" si="155"/>
        <v>#DIV/0!</v>
      </c>
      <c r="P1231" s="21" t="e">
        <f t="shared" si="156"/>
        <v>#DIV/0!</v>
      </c>
      <c r="Q1231" s="21" t="e">
        <f t="shared" si="157"/>
        <v>#DIV/0!</v>
      </c>
      <c r="R1231" s="23" t="e">
        <f t="shared" si="158"/>
        <v>#DIV/0!</v>
      </c>
      <c r="S1231" s="23" t="e">
        <f t="shared" si="159"/>
        <v>#DIV/0!</v>
      </c>
      <c r="T1231" s="11">
        <f t="shared" si="160"/>
        <v>0</v>
      </c>
    </row>
    <row r="1232" spans="1:20">
      <c r="A1232" s="154" t="s">
        <v>1324</v>
      </c>
      <c r="B1232" s="154" t="s">
        <v>3037</v>
      </c>
      <c r="C1232" s="154" t="s">
        <v>4171</v>
      </c>
      <c r="D1232" s="179">
        <v>-50593870027</v>
      </c>
      <c r="E1232" s="179">
        <v>-154317033934</v>
      </c>
      <c r="F1232" s="179">
        <v>-36301147505</v>
      </c>
      <c r="G1232" s="179">
        <v>-47974114351</v>
      </c>
      <c r="H1232" s="179">
        <v>-37319001219</v>
      </c>
      <c r="I1232" s="179">
        <v>-128787396259</v>
      </c>
      <c r="J1232" s="179">
        <v>9811518931</v>
      </c>
      <c r="K1232" s="179">
        <v>-48609492057</v>
      </c>
      <c r="L1232" s="179">
        <f>VLOOKUP(A1232,Sheet1!$A$1:$E$2000,5,FALSE)</f>
        <v>-36085552633</v>
      </c>
      <c r="M1232" s="21">
        <f t="shared" si="153"/>
        <v>0.26238097225841223</v>
      </c>
      <c r="N1232" s="21">
        <f t="shared" si="154"/>
        <v>0.1654362906295801</v>
      </c>
      <c r="O1232" s="21">
        <f t="shared" si="155"/>
        <v>1.2702812336620652</v>
      </c>
      <c r="P1232" s="21">
        <f t="shared" si="156"/>
        <v>-1.3244177919602508E-2</v>
      </c>
      <c r="Q1232" s="21">
        <f t="shared" si="157"/>
        <v>3.3051489742764652E-2</v>
      </c>
      <c r="R1232" s="23">
        <f t="shared" si="158"/>
        <v>0.38415247672654229</v>
      </c>
      <c r="S1232" s="23">
        <f t="shared" si="159"/>
        <v>-0.2618246363020198</v>
      </c>
      <c r="T1232" s="11">
        <f t="shared" si="160"/>
        <v>-203670922018</v>
      </c>
    </row>
    <row r="1233" spans="1:20">
      <c r="A1233" s="154" t="s">
        <v>1325</v>
      </c>
      <c r="B1233" s="154" t="s">
        <v>3038</v>
      </c>
      <c r="C1233" s="154" t="s">
        <v>4171</v>
      </c>
      <c r="D1233" s="179">
        <v>3188368373</v>
      </c>
      <c r="E1233" s="179">
        <v>5303808875</v>
      </c>
      <c r="F1233" s="179">
        <v>4751817565</v>
      </c>
      <c r="G1233" s="179">
        <v>1444026401</v>
      </c>
      <c r="H1233" s="179">
        <v>2312395784</v>
      </c>
      <c r="I1233" s="179">
        <v>3681221520</v>
      </c>
      <c r="J1233" s="179">
        <v>3872911558</v>
      </c>
      <c r="K1233" s="179">
        <v>3082266722</v>
      </c>
      <c r="L1233" s="179">
        <f>VLOOKUP(A1233,Sheet1!$A$1:$E$2000,5,FALSE)</f>
        <v>3298242744</v>
      </c>
      <c r="M1233" s="21">
        <f t="shared" si="153"/>
        <v>-0.27474008223704083</v>
      </c>
      <c r="N1233" s="21">
        <f t="shared" si="154"/>
        <v>-0.30592870015513146</v>
      </c>
      <c r="O1233" s="21">
        <f t="shared" si="155"/>
        <v>-0.18496206871948798</v>
      </c>
      <c r="P1233" s="21">
        <f t="shared" si="156"/>
        <v>1.1344947155159388</v>
      </c>
      <c r="Q1233" s="21">
        <f t="shared" si="157"/>
        <v>0.42633141213165265</v>
      </c>
      <c r="R1233" s="23">
        <f t="shared" si="158"/>
        <v>0.20511660758031647</v>
      </c>
      <c r="S1233" s="23">
        <f t="shared" si="159"/>
        <v>8.8758678982712169E-3</v>
      </c>
      <c r="T1233" s="11">
        <f t="shared" si="160"/>
        <v>13934642544</v>
      </c>
    </row>
    <row r="1234" spans="1:20">
      <c r="A1234" s="154" t="s">
        <v>906</v>
      </c>
      <c r="B1234" s="154" t="s">
        <v>3039</v>
      </c>
      <c r="C1234" s="154" t="s">
        <v>4171</v>
      </c>
      <c r="D1234" s="179">
        <v>13495147174</v>
      </c>
      <c r="E1234" s="179">
        <v>17887479290</v>
      </c>
      <c r="F1234" s="179">
        <v>12744747670</v>
      </c>
      <c r="G1234" s="179">
        <v>11831708746</v>
      </c>
      <c r="H1234" s="179">
        <v>14177588489</v>
      </c>
      <c r="I1234" s="179">
        <v>17759562641</v>
      </c>
      <c r="J1234" s="179">
        <v>14708747141</v>
      </c>
      <c r="K1234" s="179">
        <v>19298581170</v>
      </c>
      <c r="L1234" s="179">
        <f>VLOOKUP(A1234,Sheet1!$A$1:$E$2000,5,FALSE)</f>
        <v>16147034914</v>
      </c>
      <c r="M1234" s="21">
        <f t="shared" si="153"/>
        <v>5.0569386624756789E-2</v>
      </c>
      <c r="N1234" s="21">
        <f t="shared" si="154"/>
        <v>-7.151183625493383E-3</v>
      </c>
      <c r="O1234" s="21">
        <f t="shared" si="155"/>
        <v>0.15410265639256865</v>
      </c>
      <c r="P1234" s="21">
        <f t="shared" si="156"/>
        <v>0.63108994518854766</v>
      </c>
      <c r="Q1234" s="21">
        <f t="shared" si="157"/>
        <v>0.13891265263680344</v>
      </c>
      <c r="R1234" s="23">
        <f t="shared" si="158"/>
        <v>0.29417105615546069</v>
      </c>
      <c r="S1234" s="23">
        <f t="shared" si="159"/>
        <v>0.19901303559897965</v>
      </c>
      <c r="T1234" s="11">
        <f t="shared" si="160"/>
        <v>67913925866</v>
      </c>
    </row>
    <row r="1235" spans="1:20">
      <c r="A1235" s="154" t="s">
        <v>1329</v>
      </c>
      <c r="B1235" s="154" t="s">
        <v>3043</v>
      </c>
      <c r="C1235" s="154" t="s">
        <v>4171</v>
      </c>
      <c r="D1235" s="179"/>
      <c r="E1235" s="179"/>
      <c r="F1235" s="179"/>
      <c r="G1235" s="179"/>
      <c r="H1235" s="179"/>
      <c r="I1235" s="179"/>
      <c r="J1235" s="179"/>
      <c r="K1235" s="179"/>
      <c r="L1235" s="179">
        <f>VLOOKUP(A1235,Sheet1!$A$1:$E$2000,5,FALSE)</f>
        <v>0</v>
      </c>
      <c r="M1235" s="21" t="e">
        <f t="shared" si="153"/>
        <v>#DIV/0!</v>
      </c>
      <c r="N1235" s="21" t="e">
        <f t="shared" si="154"/>
        <v>#DIV/0!</v>
      </c>
      <c r="O1235" s="21" t="e">
        <f t="shared" si="155"/>
        <v>#DIV/0!</v>
      </c>
      <c r="P1235" s="21" t="e">
        <f t="shared" si="156"/>
        <v>#DIV/0!</v>
      </c>
      <c r="Q1235" s="21" t="e">
        <f t="shared" si="157"/>
        <v>#DIV/0!</v>
      </c>
      <c r="R1235" s="23" t="e">
        <f t="shared" si="158"/>
        <v>#DIV/0!</v>
      </c>
      <c r="S1235" s="23" t="e">
        <f t="shared" si="159"/>
        <v>#DIV/0!</v>
      </c>
      <c r="T1235" s="11">
        <f t="shared" si="160"/>
        <v>0</v>
      </c>
    </row>
    <row r="1236" spans="1:20">
      <c r="A1236" s="154" t="s">
        <v>1330</v>
      </c>
      <c r="B1236" s="154" t="s">
        <v>3044</v>
      </c>
      <c r="C1236" s="154" t="s">
        <v>4171</v>
      </c>
      <c r="D1236" s="179">
        <v>8930897588</v>
      </c>
      <c r="E1236" s="179">
        <v>6133794615</v>
      </c>
      <c r="F1236" s="179">
        <v>7992057731</v>
      </c>
      <c r="G1236" s="179">
        <v>-5657957184</v>
      </c>
      <c r="H1236" s="179">
        <v>6301757029</v>
      </c>
      <c r="I1236" s="179">
        <v>1265366959</v>
      </c>
      <c r="J1236" s="179">
        <v>6101923626</v>
      </c>
      <c r="K1236" s="179">
        <v>-6496955904</v>
      </c>
      <c r="L1236" s="179">
        <f>VLOOKUP(A1236,Sheet1!$A$1:$E$2000,5,FALSE)</f>
        <v>5933905013</v>
      </c>
      <c r="M1236" s="21">
        <f t="shared" si="153"/>
        <v>-0.29438704599329912</v>
      </c>
      <c r="N1236" s="21">
        <f t="shared" si="154"/>
        <v>-0.79370568491067739</v>
      </c>
      <c r="O1236" s="21">
        <f t="shared" si="155"/>
        <v>-0.23650155799906847</v>
      </c>
      <c r="P1236" s="21">
        <f t="shared" si="156"/>
        <v>-0.14828650919674405</v>
      </c>
      <c r="Q1236" s="21">
        <f t="shared" si="157"/>
        <v>-5.837292905886169E-2</v>
      </c>
      <c r="R1236" s="23">
        <f t="shared" si="158"/>
        <v>-0.35861925856754079</v>
      </c>
      <c r="S1236" s="23">
        <f t="shared" si="159"/>
        <v>-0.53930941595590076</v>
      </c>
      <c r="T1236" s="11">
        <f t="shared" si="160"/>
        <v>6804239694</v>
      </c>
    </row>
    <row r="1237" spans="1:20">
      <c r="A1237" s="154" t="s">
        <v>1331</v>
      </c>
      <c r="B1237" s="154" t="s">
        <v>3045</v>
      </c>
      <c r="C1237" s="154" t="s">
        <v>4171</v>
      </c>
      <c r="D1237" s="179"/>
      <c r="E1237" s="179"/>
      <c r="F1237" s="179"/>
      <c r="G1237" s="179"/>
      <c r="H1237" s="179"/>
      <c r="I1237" s="179"/>
      <c r="J1237" s="179"/>
      <c r="K1237" s="179"/>
      <c r="L1237" s="179">
        <f>VLOOKUP(A1237,Sheet1!$A$1:$E$2000,5,FALSE)</f>
        <v>0</v>
      </c>
      <c r="M1237" s="21" t="e">
        <f t="shared" si="153"/>
        <v>#DIV/0!</v>
      </c>
      <c r="N1237" s="21" t="e">
        <f t="shared" si="154"/>
        <v>#DIV/0!</v>
      </c>
      <c r="O1237" s="21" t="e">
        <f t="shared" si="155"/>
        <v>#DIV/0!</v>
      </c>
      <c r="P1237" s="21" t="e">
        <f t="shared" si="156"/>
        <v>#DIV/0!</v>
      </c>
      <c r="Q1237" s="21" t="e">
        <f t="shared" si="157"/>
        <v>#DIV/0!</v>
      </c>
      <c r="R1237" s="23" t="e">
        <f t="shared" si="158"/>
        <v>#DIV/0!</v>
      </c>
      <c r="S1237" s="23" t="e">
        <f t="shared" si="159"/>
        <v>#DIV/0!</v>
      </c>
      <c r="T1237" s="11">
        <f t="shared" si="160"/>
        <v>0</v>
      </c>
    </row>
    <row r="1238" spans="1:20">
      <c r="A1238" s="154" t="s">
        <v>1333</v>
      </c>
      <c r="B1238" s="154" t="s">
        <v>3048</v>
      </c>
      <c r="C1238" s="154" t="s">
        <v>4171</v>
      </c>
      <c r="D1238" s="179"/>
      <c r="E1238" s="179"/>
      <c r="F1238" s="179"/>
      <c r="G1238" s="179"/>
      <c r="H1238" s="179"/>
      <c r="I1238" s="179"/>
      <c r="J1238" s="179"/>
      <c r="K1238" s="179"/>
      <c r="L1238" s="179">
        <f>VLOOKUP(A1238,Sheet1!$A$1:$E$2000,5,FALSE)</f>
        <v>-222347016</v>
      </c>
      <c r="M1238" s="21" t="e">
        <f t="shared" si="153"/>
        <v>#DIV/0!</v>
      </c>
      <c r="N1238" s="21" t="e">
        <f t="shared" si="154"/>
        <v>#DIV/0!</v>
      </c>
      <c r="O1238" s="21" t="e">
        <f t="shared" si="155"/>
        <v>#DIV/0!</v>
      </c>
      <c r="P1238" s="21" t="e">
        <f t="shared" si="156"/>
        <v>#DIV/0!</v>
      </c>
      <c r="Q1238" s="21" t="e">
        <f t="shared" si="157"/>
        <v>#DIV/0!</v>
      </c>
      <c r="R1238" s="23" t="e">
        <f t="shared" si="158"/>
        <v>#DIV/0!</v>
      </c>
      <c r="S1238" s="23" t="e">
        <f t="shared" si="159"/>
        <v>#DIV/0!</v>
      </c>
      <c r="T1238" s="11">
        <f t="shared" si="160"/>
        <v>-222347016</v>
      </c>
    </row>
    <row r="1239" spans="1:20">
      <c r="A1239" s="154" t="s">
        <v>1335</v>
      </c>
      <c r="B1239" s="154" t="s">
        <v>3050</v>
      </c>
      <c r="C1239" s="154" t="s">
        <v>4171</v>
      </c>
      <c r="D1239" s="179">
        <v>8062290271</v>
      </c>
      <c r="E1239" s="179">
        <v>17461979588</v>
      </c>
      <c r="F1239" s="179">
        <v>4549413734</v>
      </c>
      <c r="G1239" s="179">
        <v>2640160475</v>
      </c>
      <c r="H1239" s="179">
        <v>17528083802</v>
      </c>
      <c r="I1239" s="179">
        <v>11085507571</v>
      </c>
      <c r="J1239" s="179">
        <v>4847255332</v>
      </c>
      <c r="K1239" s="179">
        <v>5525318611</v>
      </c>
      <c r="L1239" s="179">
        <f>VLOOKUP(A1239,Sheet1!$A$1:$E$2000,5,FALSE)</f>
        <v>0</v>
      </c>
      <c r="M1239" s="21">
        <f t="shared" si="153"/>
        <v>1.1740824521102138</v>
      </c>
      <c r="N1239" s="21">
        <f t="shared" si="154"/>
        <v>-0.36516318123415731</v>
      </c>
      <c r="O1239" s="21">
        <f t="shared" si="155"/>
        <v>6.5468127414766361E-2</v>
      </c>
      <c r="P1239" s="21">
        <f t="shared" si="156"/>
        <v>1.0927965035913205</v>
      </c>
      <c r="Q1239" s="21">
        <f t="shared" si="157"/>
        <v>-1</v>
      </c>
      <c r="R1239" s="23">
        <f t="shared" si="158"/>
        <v>-0.5803577370322085</v>
      </c>
      <c r="S1239" s="23">
        <f t="shared" si="159"/>
        <v>-0.49126918258518348</v>
      </c>
      <c r="T1239" s="11">
        <f t="shared" si="160"/>
        <v>21458081514</v>
      </c>
    </row>
    <row r="1240" spans="1:20">
      <c r="A1240" s="154" t="s">
        <v>955</v>
      </c>
      <c r="B1240" s="154" t="s">
        <v>3051</v>
      </c>
      <c r="C1240" s="154" t="s">
        <v>4171</v>
      </c>
      <c r="D1240" s="179"/>
      <c r="E1240" s="179"/>
      <c r="F1240" s="179"/>
      <c r="G1240" s="179"/>
      <c r="H1240" s="179"/>
      <c r="I1240" s="179"/>
      <c r="J1240" s="179"/>
      <c r="K1240" s="179"/>
      <c r="L1240" s="179">
        <f>VLOOKUP(A1240,Sheet1!$A$1:$E$2000,5,FALSE)</f>
        <v>0</v>
      </c>
      <c r="M1240" s="21" t="e">
        <f t="shared" si="153"/>
        <v>#DIV/0!</v>
      </c>
      <c r="N1240" s="21" t="e">
        <f t="shared" si="154"/>
        <v>#DIV/0!</v>
      </c>
      <c r="O1240" s="21" t="e">
        <f t="shared" si="155"/>
        <v>#DIV/0!</v>
      </c>
      <c r="P1240" s="21" t="e">
        <f t="shared" si="156"/>
        <v>#DIV/0!</v>
      </c>
      <c r="Q1240" s="21" t="e">
        <f t="shared" si="157"/>
        <v>#DIV/0!</v>
      </c>
      <c r="R1240" s="23" t="e">
        <f t="shared" si="158"/>
        <v>#DIV/0!</v>
      </c>
      <c r="S1240" s="23" t="e">
        <f t="shared" si="159"/>
        <v>#DIV/0!</v>
      </c>
      <c r="T1240" s="11">
        <f t="shared" si="160"/>
        <v>0</v>
      </c>
    </row>
    <row r="1241" spans="1:20">
      <c r="A1241" s="154" t="s">
        <v>956</v>
      </c>
      <c r="B1241" s="154" t="s">
        <v>3052</v>
      </c>
      <c r="C1241" s="154" t="s">
        <v>4171</v>
      </c>
      <c r="D1241" s="179"/>
      <c r="E1241" s="179"/>
      <c r="F1241" s="179"/>
      <c r="G1241" s="179"/>
      <c r="H1241" s="179"/>
      <c r="I1241" s="179"/>
      <c r="J1241" s="179"/>
      <c r="K1241" s="179"/>
      <c r="L1241" s="179">
        <f>VLOOKUP(A1241,Sheet1!$A$1:$E$2000,5,FALSE)</f>
        <v>0</v>
      </c>
      <c r="M1241" s="21" t="e">
        <f t="shared" si="153"/>
        <v>#DIV/0!</v>
      </c>
      <c r="N1241" s="21" t="e">
        <f t="shared" si="154"/>
        <v>#DIV/0!</v>
      </c>
      <c r="O1241" s="21" t="e">
        <f t="shared" si="155"/>
        <v>#DIV/0!</v>
      </c>
      <c r="P1241" s="21" t="e">
        <f t="shared" si="156"/>
        <v>#DIV/0!</v>
      </c>
      <c r="Q1241" s="21" t="e">
        <f t="shared" si="157"/>
        <v>#DIV/0!</v>
      </c>
      <c r="R1241" s="23" t="e">
        <f t="shared" si="158"/>
        <v>#DIV/0!</v>
      </c>
      <c r="S1241" s="23" t="e">
        <f t="shared" si="159"/>
        <v>#DIV/0!</v>
      </c>
      <c r="T1241" s="11">
        <f t="shared" si="160"/>
        <v>0</v>
      </c>
    </row>
    <row r="1242" spans="1:20">
      <c r="A1242" s="154" t="s">
        <v>1336</v>
      </c>
      <c r="B1242" s="154" t="s">
        <v>3053</v>
      </c>
      <c r="C1242" s="154" t="s">
        <v>4171</v>
      </c>
      <c r="D1242" s="179"/>
      <c r="E1242" s="179"/>
      <c r="F1242" s="179"/>
      <c r="G1242" s="179"/>
      <c r="H1242" s="179"/>
      <c r="I1242" s="179"/>
      <c r="J1242" s="179"/>
      <c r="K1242" s="179"/>
      <c r="L1242" s="179">
        <f>VLOOKUP(A1242,Sheet1!$A$1:$E$2000,5,FALSE)</f>
        <v>0</v>
      </c>
      <c r="M1242" s="21" t="e">
        <f t="shared" si="153"/>
        <v>#DIV/0!</v>
      </c>
      <c r="N1242" s="21" t="e">
        <f t="shared" si="154"/>
        <v>#DIV/0!</v>
      </c>
      <c r="O1242" s="21" t="e">
        <f t="shared" si="155"/>
        <v>#DIV/0!</v>
      </c>
      <c r="P1242" s="21" t="e">
        <f t="shared" si="156"/>
        <v>#DIV/0!</v>
      </c>
      <c r="Q1242" s="21" t="e">
        <f t="shared" si="157"/>
        <v>#DIV/0!</v>
      </c>
      <c r="R1242" s="23" t="e">
        <f t="shared" si="158"/>
        <v>#DIV/0!</v>
      </c>
      <c r="S1242" s="23" t="e">
        <f t="shared" si="159"/>
        <v>#DIV/0!</v>
      </c>
      <c r="T1242" s="11">
        <f t="shared" si="160"/>
        <v>0</v>
      </c>
    </row>
    <row r="1243" spans="1:20">
      <c r="A1243" s="154" t="s">
        <v>1337</v>
      </c>
      <c r="B1243" s="154" t="s">
        <v>3054</v>
      </c>
      <c r="C1243" s="154" t="s">
        <v>4171</v>
      </c>
      <c r="D1243" s="179"/>
      <c r="E1243" s="179"/>
      <c r="F1243" s="179"/>
      <c r="G1243" s="179"/>
      <c r="H1243" s="179"/>
      <c r="I1243" s="179"/>
      <c r="J1243" s="179"/>
      <c r="K1243" s="179"/>
      <c r="L1243" s="179">
        <f>VLOOKUP(A1243,Sheet1!$A$1:$E$2000,5,FALSE)</f>
        <v>0</v>
      </c>
      <c r="M1243" s="21" t="e">
        <f t="shared" si="153"/>
        <v>#DIV/0!</v>
      </c>
      <c r="N1243" s="21" t="e">
        <f t="shared" si="154"/>
        <v>#DIV/0!</v>
      </c>
      <c r="O1243" s="21" t="e">
        <f t="shared" si="155"/>
        <v>#DIV/0!</v>
      </c>
      <c r="P1243" s="21" t="e">
        <f t="shared" si="156"/>
        <v>#DIV/0!</v>
      </c>
      <c r="Q1243" s="21" t="e">
        <f t="shared" si="157"/>
        <v>#DIV/0!</v>
      </c>
      <c r="R1243" s="23" t="e">
        <f t="shared" si="158"/>
        <v>#DIV/0!</v>
      </c>
      <c r="S1243" s="23" t="e">
        <f t="shared" si="159"/>
        <v>#DIV/0!</v>
      </c>
      <c r="T1243" s="11">
        <f t="shared" si="160"/>
        <v>0</v>
      </c>
    </row>
    <row r="1244" spans="1:20">
      <c r="A1244" s="154" t="s">
        <v>2243</v>
      </c>
      <c r="B1244" s="154" t="s">
        <v>2244</v>
      </c>
      <c r="C1244" s="154" t="s">
        <v>4171</v>
      </c>
      <c r="D1244" s="179"/>
      <c r="E1244" s="179"/>
      <c r="F1244" s="179"/>
      <c r="G1244" s="179"/>
      <c r="H1244" s="179"/>
      <c r="I1244" s="179"/>
      <c r="J1244" s="179"/>
      <c r="K1244" s="179"/>
      <c r="L1244" s="179">
        <f>VLOOKUP(A1244,Sheet1!$A$1:$E$2000,5,FALSE)</f>
        <v>0</v>
      </c>
      <c r="M1244" s="21" t="e">
        <f t="shared" si="153"/>
        <v>#DIV/0!</v>
      </c>
      <c r="N1244" s="21" t="e">
        <f t="shared" si="154"/>
        <v>#DIV/0!</v>
      </c>
      <c r="O1244" s="21" t="e">
        <f t="shared" si="155"/>
        <v>#DIV/0!</v>
      </c>
      <c r="P1244" s="21" t="e">
        <f t="shared" si="156"/>
        <v>#DIV/0!</v>
      </c>
      <c r="Q1244" s="21" t="e">
        <f t="shared" si="157"/>
        <v>#DIV/0!</v>
      </c>
      <c r="R1244" s="23" t="e">
        <f t="shared" si="158"/>
        <v>#DIV/0!</v>
      </c>
      <c r="S1244" s="23" t="e">
        <f t="shared" si="159"/>
        <v>#DIV/0!</v>
      </c>
      <c r="T1244" s="11">
        <f t="shared" si="160"/>
        <v>0</v>
      </c>
    </row>
    <row r="1245" spans="1:20">
      <c r="A1245" s="154" t="s">
        <v>3764</v>
      </c>
      <c r="B1245" s="154" t="s">
        <v>3765</v>
      </c>
      <c r="C1245" s="154" t="s">
        <v>4171</v>
      </c>
      <c r="D1245" s="179"/>
      <c r="E1245" s="179"/>
      <c r="F1245" s="179"/>
      <c r="G1245" s="179"/>
      <c r="H1245" s="179"/>
      <c r="I1245" s="179"/>
      <c r="J1245" s="179"/>
      <c r="K1245" s="179"/>
      <c r="L1245" s="179">
        <f>VLOOKUP(A1245,Sheet1!$A$1:$E$2000,5,FALSE)</f>
        <v>0</v>
      </c>
      <c r="M1245" s="21" t="e">
        <f t="shared" si="153"/>
        <v>#DIV/0!</v>
      </c>
      <c r="N1245" s="21" t="e">
        <f t="shared" si="154"/>
        <v>#DIV/0!</v>
      </c>
      <c r="O1245" s="21" t="e">
        <f t="shared" si="155"/>
        <v>#DIV/0!</v>
      </c>
      <c r="P1245" s="21" t="e">
        <f t="shared" si="156"/>
        <v>#DIV/0!</v>
      </c>
      <c r="Q1245" s="21" t="e">
        <f t="shared" si="157"/>
        <v>#DIV/0!</v>
      </c>
      <c r="R1245" s="23" t="e">
        <f t="shared" si="158"/>
        <v>#DIV/0!</v>
      </c>
      <c r="S1245" s="23" t="e">
        <f t="shared" si="159"/>
        <v>#DIV/0!</v>
      </c>
      <c r="T1245" s="11">
        <f t="shared" si="160"/>
        <v>0</v>
      </c>
    </row>
    <row r="1246" spans="1:20">
      <c r="A1246" s="154" t="s">
        <v>776</v>
      </c>
      <c r="B1246" s="154" t="s">
        <v>3055</v>
      </c>
      <c r="C1246" s="154" t="s">
        <v>4171</v>
      </c>
      <c r="D1246" s="179">
        <v>233377447820</v>
      </c>
      <c r="E1246" s="179">
        <v>85327571043</v>
      </c>
      <c r="F1246" s="179">
        <v>27798252892</v>
      </c>
      <c r="G1246" s="179">
        <v>64531426547</v>
      </c>
      <c r="H1246" s="179">
        <v>27946089796</v>
      </c>
      <c r="I1246" s="179">
        <v>178940058716</v>
      </c>
      <c r="J1246" s="179">
        <v>125232804106</v>
      </c>
      <c r="K1246" s="179">
        <v>102613813111</v>
      </c>
      <c r="L1246" s="179">
        <f>VLOOKUP(A1246,Sheet1!$A$1:$E$2000,5,FALSE)</f>
        <v>516014763675</v>
      </c>
      <c r="M1246" s="21">
        <f t="shared" si="153"/>
        <v>-0.88025368321983566</v>
      </c>
      <c r="N1246" s="21">
        <f t="shared" si="154"/>
        <v>1.0970954233049115</v>
      </c>
      <c r="O1246" s="21">
        <f t="shared" si="155"/>
        <v>3.5050602493813732</v>
      </c>
      <c r="P1246" s="21">
        <f t="shared" si="156"/>
        <v>0.59013706347036288</v>
      </c>
      <c r="Q1246" s="21">
        <f t="shared" si="157"/>
        <v>17.464649882748841</v>
      </c>
      <c r="R1246" s="23">
        <f t="shared" si="158"/>
        <v>5.1846320802871899</v>
      </c>
      <c r="S1246" s="23">
        <f t="shared" si="159"/>
        <v>3.4882609317546276</v>
      </c>
      <c r="T1246" s="11">
        <f t="shared" si="160"/>
        <v>922801439608</v>
      </c>
    </row>
    <row r="1247" spans="1:20">
      <c r="A1247" s="154" t="s">
        <v>1338</v>
      </c>
      <c r="B1247" s="154" t="s">
        <v>3056</v>
      </c>
      <c r="C1247" s="154" t="s">
        <v>4171</v>
      </c>
      <c r="D1247" s="179"/>
      <c r="E1247" s="179"/>
      <c r="F1247" s="179"/>
      <c r="G1247" s="179"/>
      <c r="H1247" s="179"/>
      <c r="I1247" s="179"/>
      <c r="J1247" s="179"/>
      <c r="K1247" s="179"/>
      <c r="L1247" s="179">
        <f>VLOOKUP(A1247,Sheet1!$A$1:$E$2000,5,FALSE)</f>
        <v>0</v>
      </c>
      <c r="M1247" s="21" t="e">
        <f t="shared" si="153"/>
        <v>#DIV/0!</v>
      </c>
      <c r="N1247" s="21" t="e">
        <f t="shared" si="154"/>
        <v>#DIV/0!</v>
      </c>
      <c r="O1247" s="21" t="e">
        <f t="shared" si="155"/>
        <v>#DIV/0!</v>
      </c>
      <c r="P1247" s="21" t="e">
        <f t="shared" si="156"/>
        <v>#DIV/0!</v>
      </c>
      <c r="Q1247" s="21" t="e">
        <f t="shared" si="157"/>
        <v>#DIV/0!</v>
      </c>
      <c r="R1247" s="23" t="e">
        <f t="shared" si="158"/>
        <v>#DIV/0!</v>
      </c>
      <c r="S1247" s="23" t="e">
        <f t="shared" si="159"/>
        <v>#DIV/0!</v>
      </c>
      <c r="T1247" s="11">
        <f t="shared" si="160"/>
        <v>0</v>
      </c>
    </row>
    <row r="1248" spans="1:20">
      <c r="A1248" s="154" t="s">
        <v>1339</v>
      </c>
      <c r="B1248" s="154" t="s">
        <v>3058</v>
      </c>
      <c r="C1248" s="154" t="s">
        <v>4171</v>
      </c>
      <c r="D1248" s="179"/>
      <c r="E1248" s="179"/>
      <c r="F1248" s="179"/>
      <c r="G1248" s="179"/>
      <c r="H1248" s="179"/>
      <c r="I1248" s="179"/>
      <c r="J1248" s="179"/>
      <c r="K1248" s="179"/>
      <c r="L1248" s="179">
        <f>VLOOKUP(A1248,Sheet1!$A$1:$E$2000,5,FALSE)</f>
        <v>0</v>
      </c>
      <c r="M1248" s="21" t="e">
        <f t="shared" si="153"/>
        <v>#DIV/0!</v>
      </c>
      <c r="N1248" s="21" t="e">
        <f t="shared" si="154"/>
        <v>#DIV/0!</v>
      </c>
      <c r="O1248" s="21" t="e">
        <f t="shared" si="155"/>
        <v>#DIV/0!</v>
      </c>
      <c r="P1248" s="21" t="e">
        <f t="shared" si="156"/>
        <v>#DIV/0!</v>
      </c>
      <c r="Q1248" s="21" t="e">
        <f t="shared" si="157"/>
        <v>#DIV/0!</v>
      </c>
      <c r="R1248" s="23" t="e">
        <f t="shared" si="158"/>
        <v>#DIV/0!</v>
      </c>
      <c r="S1248" s="23" t="e">
        <f t="shared" si="159"/>
        <v>#DIV/0!</v>
      </c>
      <c r="T1248" s="11">
        <f t="shared" si="160"/>
        <v>0</v>
      </c>
    </row>
    <row r="1249" spans="1:20">
      <c r="A1249" s="154" t="s">
        <v>3693</v>
      </c>
      <c r="B1249" s="154" t="s">
        <v>3694</v>
      </c>
      <c r="C1249" s="154" t="s">
        <v>4171</v>
      </c>
      <c r="D1249" s="179">
        <v>-1494978114</v>
      </c>
      <c r="E1249" s="179">
        <v>-1924437225</v>
      </c>
      <c r="F1249" s="179">
        <v>9915955440</v>
      </c>
      <c r="G1249" s="179">
        <v>-23804967665</v>
      </c>
      <c r="H1249" s="179">
        <v>-122603943108</v>
      </c>
      <c r="I1249" s="179">
        <v>-125130755320</v>
      </c>
      <c r="J1249" s="179">
        <v>-131290971864</v>
      </c>
      <c r="K1249" s="179">
        <v>-125665157811</v>
      </c>
      <c r="L1249" s="179">
        <f>VLOOKUP(A1249,Sheet1!$A$1:$E$2000,5,FALSE)</f>
        <v>-122705292782</v>
      </c>
      <c r="M1249" s="21">
        <f t="shared" si="153"/>
        <v>-81.010527083876767</v>
      </c>
      <c r="N1249" s="21">
        <f t="shared" si="154"/>
        <v>-64.021999000253174</v>
      </c>
      <c r="O1249" s="21">
        <f t="shared" si="155"/>
        <v>-14.240375338354687</v>
      </c>
      <c r="P1249" s="21">
        <f t="shared" si="156"/>
        <v>-4.2789467971327317</v>
      </c>
      <c r="Q1249" s="21">
        <f t="shared" si="157"/>
        <v>-8.2664285854756382E-4</v>
      </c>
      <c r="R1249" s="23">
        <f t="shared" si="158"/>
        <v>-1.7815459159100571</v>
      </c>
      <c r="S1249" s="23">
        <f t="shared" si="159"/>
        <v>2.6468840255423878</v>
      </c>
      <c r="T1249" s="11">
        <f t="shared" si="160"/>
        <v>-504792177777</v>
      </c>
    </row>
    <row r="1250" spans="1:20">
      <c r="A1250" s="154" t="s">
        <v>3059</v>
      </c>
      <c r="B1250" s="154" t="s">
        <v>3060</v>
      </c>
      <c r="C1250" s="154" t="s">
        <v>4171</v>
      </c>
      <c r="D1250" s="179">
        <v>1233130710</v>
      </c>
      <c r="E1250" s="179">
        <v>577071993</v>
      </c>
      <c r="F1250" s="179">
        <v>412761351</v>
      </c>
      <c r="G1250" s="179">
        <v>2186493550</v>
      </c>
      <c r="H1250" s="179">
        <v>608394150</v>
      </c>
      <c r="I1250" s="179">
        <v>2315672391</v>
      </c>
      <c r="J1250" s="179">
        <v>-37258336</v>
      </c>
      <c r="K1250" s="179">
        <v>13686367211</v>
      </c>
      <c r="L1250" s="179">
        <f>VLOOKUP(A1250,Sheet1!$A$1:$E$2000,5,FALSE)</f>
        <v>497286259</v>
      </c>
      <c r="M1250" s="21">
        <f t="shared" si="153"/>
        <v>-0.50662638999559095</v>
      </c>
      <c r="N1250" s="21">
        <f t="shared" si="154"/>
        <v>3.0127963565890816</v>
      </c>
      <c r="O1250" s="21">
        <f t="shared" si="155"/>
        <v>-1.0902660481891873</v>
      </c>
      <c r="P1250" s="21">
        <f t="shared" si="156"/>
        <v>5.2595049553199003</v>
      </c>
      <c r="Q1250" s="21">
        <f t="shared" si="157"/>
        <v>-0.18262485101147011</v>
      </c>
      <c r="R1250" s="23">
        <f t="shared" si="158"/>
        <v>3.4102066370352433</v>
      </c>
      <c r="S1250" s="23">
        <f t="shared" si="159"/>
        <v>3.3496118560964145</v>
      </c>
      <c r="T1250" s="11">
        <f t="shared" si="160"/>
        <v>16462067525</v>
      </c>
    </row>
    <row r="1251" spans="1:20">
      <c r="A1251" s="154" t="s">
        <v>3846</v>
      </c>
      <c r="B1251" s="154" t="s">
        <v>3847</v>
      </c>
      <c r="C1251" s="154" t="s">
        <v>4171</v>
      </c>
      <c r="D1251" s="179">
        <v>60829517476</v>
      </c>
      <c r="E1251" s="179">
        <v>55722708819</v>
      </c>
      <c r="F1251" s="179">
        <v>67382269687</v>
      </c>
      <c r="G1251" s="179">
        <v>81006857140</v>
      </c>
      <c r="H1251" s="179">
        <v>84726891606</v>
      </c>
      <c r="I1251" s="179">
        <v>77633287382</v>
      </c>
      <c r="J1251" s="179">
        <v>109967459908</v>
      </c>
      <c r="K1251" s="179">
        <v>75165253535</v>
      </c>
      <c r="L1251" s="179">
        <f>VLOOKUP(A1251,Sheet1!$A$1:$E$2000,5,FALSE)</f>
        <v>46555736137</v>
      </c>
      <c r="M1251" s="21">
        <f t="shared" si="153"/>
        <v>0.39285818993104121</v>
      </c>
      <c r="N1251" s="21">
        <f t="shared" si="154"/>
        <v>0.39320734808802155</v>
      </c>
      <c r="O1251" s="21">
        <f t="shared" si="155"/>
        <v>0.63199400107497306</v>
      </c>
      <c r="P1251" s="21">
        <f t="shared" si="156"/>
        <v>-7.2112458268863033E-2</v>
      </c>
      <c r="Q1251" s="21">
        <f t="shared" si="157"/>
        <v>-0.45051995588962312</v>
      </c>
      <c r="R1251" s="23">
        <f t="shared" si="158"/>
        <v>-6.1238556775123467E-3</v>
      </c>
      <c r="S1251" s="23">
        <f t="shared" si="159"/>
        <v>7.0915039353879328E-2</v>
      </c>
      <c r="T1251" s="11">
        <f t="shared" si="160"/>
        <v>309321736962</v>
      </c>
    </row>
    <row r="1252" spans="1:20">
      <c r="A1252" s="154" t="s">
        <v>1606</v>
      </c>
      <c r="B1252" s="154" t="s">
        <v>3061</v>
      </c>
      <c r="C1252" s="154" t="s">
        <v>4171</v>
      </c>
      <c r="D1252" s="179">
        <v>13716395728</v>
      </c>
      <c r="E1252" s="179">
        <v>3778343984</v>
      </c>
      <c r="F1252" s="179">
        <v>15631005281</v>
      </c>
      <c r="G1252" s="179">
        <v>-11440941950</v>
      </c>
      <c r="H1252" s="179">
        <v>19688226121</v>
      </c>
      <c r="I1252" s="179">
        <v>-16060534999</v>
      </c>
      <c r="J1252" s="179">
        <v>22370974954</v>
      </c>
      <c r="K1252" s="179">
        <v>5359475654</v>
      </c>
      <c r="L1252" s="179">
        <f>VLOOKUP(A1252,Sheet1!$A$1:$E$2000,5,FALSE)</f>
        <v>10657085237</v>
      </c>
      <c r="M1252" s="21">
        <f t="shared" si="153"/>
        <v>0.43537898085058807</v>
      </c>
      <c r="N1252" s="21">
        <f t="shared" si="154"/>
        <v>-5.2506810039030052</v>
      </c>
      <c r="O1252" s="21">
        <f t="shared" si="155"/>
        <v>0.43119233547906571</v>
      </c>
      <c r="P1252" s="21">
        <f t="shared" si="156"/>
        <v>1.468447062962329</v>
      </c>
      <c r="Q1252" s="21">
        <f t="shared" si="157"/>
        <v>-0.45870769811847795</v>
      </c>
      <c r="R1252" s="23">
        <f t="shared" si="158"/>
        <v>0.60763340783544828</v>
      </c>
      <c r="S1252" s="23">
        <f t="shared" si="159"/>
        <v>-0.19270720719979395</v>
      </c>
      <c r="T1252" s="11">
        <f t="shared" si="160"/>
        <v>22327000846</v>
      </c>
    </row>
    <row r="1253" spans="1:20">
      <c r="A1253" s="154" t="s">
        <v>1340</v>
      </c>
      <c r="B1253" s="154" t="s">
        <v>4219</v>
      </c>
      <c r="C1253" s="154" t="s">
        <v>4171</v>
      </c>
      <c r="D1253" s="179">
        <v>5108294623</v>
      </c>
      <c r="E1253" s="179">
        <v>4731694805</v>
      </c>
      <c r="F1253" s="179">
        <v>4040206270</v>
      </c>
      <c r="G1253" s="179">
        <v>4280871269</v>
      </c>
      <c r="H1253" s="179">
        <v>4366077477</v>
      </c>
      <c r="I1253" s="179">
        <v>6112952808</v>
      </c>
      <c r="J1253" s="179">
        <v>6269069653</v>
      </c>
      <c r="K1253" s="179">
        <v>3207070550</v>
      </c>
      <c r="L1253" s="179">
        <f>VLOOKUP(A1253,Sheet1!$A$1:$E$2000,5,FALSE)</f>
        <v>5296680591</v>
      </c>
      <c r="M1253" s="21">
        <f t="shared" si="153"/>
        <v>-0.14529646404069596</v>
      </c>
      <c r="N1253" s="21">
        <f t="shared" si="154"/>
        <v>0.29191612306449255</v>
      </c>
      <c r="O1253" s="21">
        <f t="shared" si="155"/>
        <v>0.55167069056600415</v>
      </c>
      <c r="P1253" s="21">
        <f t="shared" si="156"/>
        <v>-0.25083695620000201</v>
      </c>
      <c r="Q1253" s="21">
        <f t="shared" si="157"/>
        <v>0.21314397623549089</v>
      </c>
      <c r="R1253" s="23">
        <f t="shared" si="158"/>
        <v>0.16439192043998274</v>
      </c>
      <c r="S1253" s="23">
        <f t="shared" si="159"/>
        <v>0.19903287625916088</v>
      </c>
      <c r="T1253" s="11">
        <f t="shared" si="160"/>
        <v>20885773602</v>
      </c>
    </row>
    <row r="1254" spans="1:20">
      <c r="A1254" s="154" t="s">
        <v>873</v>
      </c>
      <c r="B1254" s="154" t="s">
        <v>3064</v>
      </c>
      <c r="C1254" s="154" t="s">
        <v>4171</v>
      </c>
      <c r="D1254" s="179"/>
      <c r="E1254" s="179"/>
      <c r="F1254" s="179"/>
      <c r="G1254" s="179"/>
      <c r="H1254" s="179"/>
      <c r="I1254" s="179"/>
      <c r="J1254" s="179"/>
      <c r="K1254" s="179"/>
      <c r="L1254" s="179">
        <f>VLOOKUP(A1254,Sheet1!$A$1:$E$2000,5,FALSE)</f>
        <v>0</v>
      </c>
      <c r="M1254" s="21" t="e">
        <f t="shared" si="153"/>
        <v>#DIV/0!</v>
      </c>
      <c r="N1254" s="21" t="e">
        <f t="shared" si="154"/>
        <v>#DIV/0!</v>
      </c>
      <c r="O1254" s="21" t="e">
        <f t="shared" si="155"/>
        <v>#DIV/0!</v>
      </c>
      <c r="P1254" s="21" t="e">
        <f t="shared" si="156"/>
        <v>#DIV/0!</v>
      </c>
      <c r="Q1254" s="21" t="e">
        <f t="shared" si="157"/>
        <v>#DIV/0!</v>
      </c>
      <c r="R1254" s="23" t="e">
        <f t="shared" si="158"/>
        <v>#DIV/0!</v>
      </c>
      <c r="S1254" s="23" t="e">
        <f t="shared" si="159"/>
        <v>#DIV/0!</v>
      </c>
      <c r="T1254" s="11">
        <f t="shared" si="160"/>
        <v>0</v>
      </c>
    </row>
    <row r="1255" spans="1:20">
      <c r="A1255" s="154" t="s">
        <v>1341</v>
      </c>
      <c r="B1255" s="154" t="s">
        <v>3065</v>
      </c>
      <c r="C1255" s="154" t="s">
        <v>4171</v>
      </c>
      <c r="D1255" s="179"/>
      <c r="E1255" s="179"/>
      <c r="F1255" s="179"/>
      <c r="G1255" s="179"/>
      <c r="H1255" s="179"/>
      <c r="I1255" s="179"/>
      <c r="J1255" s="179"/>
      <c r="K1255" s="179"/>
      <c r="L1255" s="179">
        <f>VLOOKUP(A1255,Sheet1!$A$1:$E$2000,5,FALSE)</f>
        <v>0</v>
      </c>
      <c r="M1255" s="21" t="e">
        <f t="shared" si="153"/>
        <v>#DIV/0!</v>
      </c>
      <c r="N1255" s="21" t="e">
        <f t="shared" si="154"/>
        <v>#DIV/0!</v>
      </c>
      <c r="O1255" s="21" t="e">
        <f t="shared" si="155"/>
        <v>#DIV/0!</v>
      </c>
      <c r="P1255" s="21" t="e">
        <f t="shared" si="156"/>
        <v>#DIV/0!</v>
      </c>
      <c r="Q1255" s="21" t="e">
        <f t="shared" si="157"/>
        <v>#DIV/0!</v>
      </c>
      <c r="R1255" s="23" t="e">
        <f t="shared" si="158"/>
        <v>#DIV/0!</v>
      </c>
      <c r="S1255" s="23" t="e">
        <f t="shared" si="159"/>
        <v>#DIV/0!</v>
      </c>
      <c r="T1255" s="11">
        <f t="shared" si="160"/>
        <v>0</v>
      </c>
    </row>
    <row r="1256" spans="1:20">
      <c r="A1256" s="154" t="s">
        <v>532</v>
      </c>
      <c r="B1256" s="154" t="s">
        <v>2249</v>
      </c>
      <c r="C1256" s="154" t="s">
        <v>4171</v>
      </c>
      <c r="D1256" s="179">
        <v>-4912786147</v>
      </c>
      <c r="E1256" s="179">
        <v>-3907636624</v>
      </c>
      <c r="F1256" s="179">
        <v>967272189</v>
      </c>
      <c r="G1256" s="179">
        <v>-23580529</v>
      </c>
      <c r="H1256" s="179">
        <v>-543895848</v>
      </c>
      <c r="I1256" s="179">
        <v>-2312106790</v>
      </c>
      <c r="J1256" s="179">
        <v>841958447</v>
      </c>
      <c r="K1256" s="179">
        <v>-14847857179</v>
      </c>
      <c r="L1256" s="179">
        <f>VLOOKUP(A1256,Sheet1!$A$1:$E$2000,5,FALSE)</f>
        <v>3673585152</v>
      </c>
      <c r="M1256" s="21">
        <f t="shared" si="153"/>
        <v>0.88928973667373434</v>
      </c>
      <c r="N1256" s="21">
        <f t="shared" si="154"/>
        <v>0.40831069711051005</v>
      </c>
      <c r="O1256" s="21">
        <f t="shared" si="155"/>
        <v>-0.12955375273381298</v>
      </c>
      <c r="P1256" s="21">
        <f t="shared" si="156"/>
        <v>-628.66599175955719</v>
      </c>
      <c r="Q1256" s="21">
        <f t="shared" si="157"/>
        <v>7.754207015016596</v>
      </c>
      <c r="R1256" s="23">
        <f t="shared" si="158"/>
        <v>-26.843976524696561</v>
      </c>
      <c r="S1256" s="23">
        <f t="shared" si="159"/>
        <v>2.6046163573742014</v>
      </c>
      <c r="T1256" s="11">
        <f t="shared" si="160"/>
        <v>-12644420370</v>
      </c>
    </row>
    <row r="1257" spans="1:20">
      <c r="A1257" s="154" t="s">
        <v>1342</v>
      </c>
      <c r="B1257" s="154" t="s">
        <v>3066</v>
      </c>
      <c r="C1257" s="154" t="s">
        <v>4171</v>
      </c>
      <c r="D1257" s="179"/>
      <c r="E1257" s="179"/>
      <c r="F1257" s="179"/>
      <c r="G1257" s="179"/>
      <c r="H1257" s="179"/>
      <c r="I1257" s="179"/>
      <c r="J1257" s="179"/>
      <c r="K1257" s="179"/>
      <c r="L1257" s="179">
        <f>VLOOKUP(A1257,Sheet1!$A$1:$E$2000,5,FALSE)</f>
        <v>0</v>
      </c>
      <c r="M1257" s="21" t="e">
        <f t="shared" si="153"/>
        <v>#DIV/0!</v>
      </c>
      <c r="N1257" s="21" t="e">
        <f t="shared" si="154"/>
        <v>#DIV/0!</v>
      </c>
      <c r="O1257" s="21" t="e">
        <f t="shared" si="155"/>
        <v>#DIV/0!</v>
      </c>
      <c r="P1257" s="21" t="e">
        <f t="shared" si="156"/>
        <v>#DIV/0!</v>
      </c>
      <c r="Q1257" s="21" t="e">
        <f t="shared" si="157"/>
        <v>#DIV/0!</v>
      </c>
      <c r="R1257" s="23" t="e">
        <f t="shared" si="158"/>
        <v>#DIV/0!</v>
      </c>
      <c r="S1257" s="23" t="e">
        <f t="shared" si="159"/>
        <v>#DIV/0!</v>
      </c>
      <c r="T1257" s="11">
        <f t="shared" si="160"/>
        <v>0</v>
      </c>
    </row>
    <row r="1258" spans="1:20">
      <c r="A1258" s="154" t="s">
        <v>535</v>
      </c>
      <c r="B1258" s="154" t="s">
        <v>2252</v>
      </c>
      <c r="C1258" s="154" t="s">
        <v>4171</v>
      </c>
      <c r="D1258" s="179">
        <v>2819903590</v>
      </c>
      <c r="E1258" s="179">
        <v>571026888</v>
      </c>
      <c r="F1258" s="179">
        <v>2195520141</v>
      </c>
      <c r="G1258" s="179">
        <v>-1574860739</v>
      </c>
      <c r="H1258" s="179">
        <v>1886202619</v>
      </c>
      <c r="I1258" s="179">
        <v>378062056</v>
      </c>
      <c r="J1258" s="179">
        <v>2300051312</v>
      </c>
      <c r="K1258" s="179">
        <v>-2552529901</v>
      </c>
      <c r="L1258" s="179">
        <f>VLOOKUP(A1258,Sheet1!$A$1:$E$2000,5,FALSE)</f>
        <v>1035670205</v>
      </c>
      <c r="M1258" s="21">
        <f t="shared" si="153"/>
        <v>-0.33111095510892979</v>
      </c>
      <c r="N1258" s="21">
        <f t="shared" si="154"/>
        <v>-0.33792599972980608</v>
      </c>
      <c r="O1258" s="21">
        <f t="shared" si="155"/>
        <v>4.7611119136620118E-2</v>
      </c>
      <c r="P1258" s="21">
        <f t="shared" si="156"/>
        <v>-0.62079721577210512</v>
      </c>
      <c r="Q1258" s="21">
        <f t="shared" si="157"/>
        <v>-0.45092314337413186</v>
      </c>
      <c r="R1258" s="23">
        <f t="shared" si="158"/>
        <v>-0.68758088421333186</v>
      </c>
      <c r="S1258" s="23">
        <f t="shared" si="159"/>
        <v>-0.62271098589543017</v>
      </c>
      <c r="T1258" s="11">
        <f t="shared" si="160"/>
        <v>1161253672</v>
      </c>
    </row>
    <row r="1259" spans="1:20">
      <c r="A1259" s="154" t="s">
        <v>1347</v>
      </c>
      <c r="B1259" s="154" t="s">
        <v>3071</v>
      </c>
      <c r="C1259" s="154" t="s">
        <v>4171</v>
      </c>
      <c r="D1259" s="179">
        <v>-83843851</v>
      </c>
      <c r="E1259" s="179">
        <v>-18339060009</v>
      </c>
      <c r="F1259" s="179">
        <v>-10053653530</v>
      </c>
      <c r="G1259" s="179">
        <v>-6595922531</v>
      </c>
      <c r="H1259" s="179">
        <v>-12498570425</v>
      </c>
      <c r="I1259" s="179">
        <v>1301067078</v>
      </c>
      <c r="J1259" s="179">
        <v>11393132841</v>
      </c>
      <c r="K1259" s="179">
        <v>-77406573</v>
      </c>
      <c r="L1259" s="179">
        <f>VLOOKUP(A1259,Sheet1!$A$1:$E$2000,5,FALSE)</f>
        <v>11334059918</v>
      </c>
      <c r="M1259" s="21">
        <f t="shared" si="153"/>
        <v>-148.06961304771175</v>
      </c>
      <c r="N1259" s="21">
        <f t="shared" si="154"/>
        <v>1.07094513444863</v>
      </c>
      <c r="O1259" s="21">
        <f t="shared" si="155"/>
        <v>2.1332330885486561</v>
      </c>
      <c r="P1259" s="21">
        <f t="shared" si="156"/>
        <v>0.98826448117966836</v>
      </c>
      <c r="Q1259" s="21">
        <f t="shared" si="157"/>
        <v>1.9068285037886643</v>
      </c>
      <c r="R1259" s="23">
        <f t="shared" si="158"/>
        <v>1.7770575119374676</v>
      </c>
      <c r="S1259" s="23">
        <f t="shared" si="159"/>
        <v>-1.5043643337184263</v>
      </c>
      <c r="T1259" s="11">
        <f t="shared" si="160"/>
        <v>23950853264</v>
      </c>
    </row>
    <row r="1260" spans="1:20">
      <c r="A1260" s="154" t="s">
        <v>1348</v>
      </c>
      <c r="B1260" s="154" t="s">
        <v>3072</v>
      </c>
      <c r="C1260" s="154" t="s">
        <v>4171</v>
      </c>
      <c r="D1260" s="179"/>
      <c r="E1260" s="179"/>
      <c r="F1260" s="179"/>
      <c r="G1260" s="179"/>
      <c r="H1260" s="179">
        <v>2408074742</v>
      </c>
      <c r="I1260" s="179"/>
      <c r="J1260" s="179"/>
      <c r="K1260" s="179"/>
      <c r="L1260" s="179">
        <f>VLOOKUP(A1260,Sheet1!$A$1:$E$2000,5,FALSE)</f>
        <v>0</v>
      </c>
      <c r="M1260" s="21" t="e">
        <f t="shared" si="153"/>
        <v>#DIV/0!</v>
      </c>
      <c r="N1260" s="21" t="e">
        <f t="shared" si="154"/>
        <v>#DIV/0!</v>
      </c>
      <c r="O1260" s="21" t="e">
        <f t="shared" si="155"/>
        <v>#DIV/0!</v>
      </c>
      <c r="P1260" s="21" t="e">
        <f t="shared" si="156"/>
        <v>#DIV/0!</v>
      </c>
      <c r="Q1260" s="21">
        <f t="shared" si="157"/>
        <v>-1</v>
      </c>
      <c r="R1260" s="23">
        <f t="shared" si="158"/>
        <v>-1</v>
      </c>
      <c r="S1260" s="23">
        <f t="shared" si="159"/>
        <v>-1</v>
      </c>
      <c r="T1260" s="11">
        <f t="shared" si="160"/>
        <v>0</v>
      </c>
    </row>
    <row r="1261" spans="1:20">
      <c r="A1261" s="154" t="s">
        <v>821</v>
      </c>
      <c r="B1261" s="154" t="s">
        <v>3073</v>
      </c>
      <c r="C1261" s="154" t="s">
        <v>4171</v>
      </c>
      <c r="D1261" s="179">
        <v>-1187930857</v>
      </c>
      <c r="E1261" s="179">
        <v>1603160745</v>
      </c>
      <c r="F1261" s="179">
        <v>46968686</v>
      </c>
      <c r="G1261" s="179">
        <v>-85623919</v>
      </c>
      <c r="H1261" s="179">
        <v>1851984107</v>
      </c>
      <c r="I1261" s="179">
        <v>5828221617</v>
      </c>
      <c r="J1261" s="179">
        <v>-1619898247</v>
      </c>
      <c r="K1261" s="179">
        <v>1271159906</v>
      </c>
      <c r="L1261" s="179">
        <f>VLOOKUP(A1261,Sheet1!$A$1:$E$2000,5,FALSE)</f>
        <v>51593609</v>
      </c>
      <c r="M1261" s="21">
        <f t="shared" si="153"/>
        <v>2.5589999166087827</v>
      </c>
      <c r="N1261" s="21">
        <f t="shared" si="154"/>
        <v>2.6354567907037918</v>
      </c>
      <c r="O1261" s="21">
        <f t="shared" si="155"/>
        <v>-35.488898561054057</v>
      </c>
      <c r="P1261" s="21">
        <f t="shared" si="156"/>
        <v>15.84585056192067</v>
      </c>
      <c r="Q1261" s="21">
        <f t="shared" si="157"/>
        <v>-0.97214144073645659</v>
      </c>
      <c r="R1261" s="23">
        <f t="shared" si="158"/>
        <v>-1.1638669831272979</v>
      </c>
      <c r="S1261" s="23">
        <f t="shared" si="159"/>
        <v>0.61893566257020738</v>
      </c>
      <c r="T1261" s="11">
        <f t="shared" si="160"/>
        <v>5531076885</v>
      </c>
    </row>
    <row r="1262" spans="1:20">
      <c r="A1262" s="154" t="s">
        <v>3533</v>
      </c>
      <c r="B1262" s="154" t="s">
        <v>3534</v>
      </c>
      <c r="C1262" s="154" t="s">
        <v>4171</v>
      </c>
      <c r="D1262" s="179">
        <v>92842000000</v>
      </c>
      <c r="E1262" s="179">
        <v>75954000000</v>
      </c>
      <c r="F1262" s="179">
        <v>61462000000</v>
      </c>
      <c r="G1262" s="179">
        <v>64334000000</v>
      </c>
      <c r="H1262" s="179">
        <v>76583000000</v>
      </c>
      <c r="I1262" s="179">
        <v>135083000000</v>
      </c>
      <c r="J1262" s="179">
        <v>169705000000</v>
      </c>
      <c r="K1262" s="179">
        <v>217254000000</v>
      </c>
      <c r="L1262" s="179">
        <f>VLOOKUP(A1262,Sheet1!$A$1:$E$2000,5,FALSE)</f>
        <v>220368000000</v>
      </c>
      <c r="M1262" s="21">
        <f t="shared" si="153"/>
        <v>-0.17512548200168027</v>
      </c>
      <c r="N1262" s="21">
        <f t="shared" si="154"/>
        <v>0.77848434578824022</v>
      </c>
      <c r="O1262" s="21">
        <f t="shared" si="155"/>
        <v>1.7611369626761251</v>
      </c>
      <c r="P1262" s="21">
        <f t="shared" si="156"/>
        <v>2.376970186837442</v>
      </c>
      <c r="Q1262" s="21">
        <f t="shared" si="157"/>
        <v>1.8775054516015304</v>
      </c>
      <c r="R1262" s="23">
        <f t="shared" si="158"/>
        <v>2.0009388325863848</v>
      </c>
      <c r="S1262" s="23">
        <f t="shared" si="159"/>
        <v>1.6673445117898344</v>
      </c>
      <c r="T1262" s="11">
        <f t="shared" si="160"/>
        <v>742410000000</v>
      </c>
    </row>
    <row r="1263" spans="1:20">
      <c r="A1263" s="154" t="s">
        <v>1349</v>
      </c>
      <c r="B1263" s="154" t="s">
        <v>3075</v>
      </c>
      <c r="C1263" s="154" t="s">
        <v>4171</v>
      </c>
      <c r="D1263" s="179">
        <v>-122656258</v>
      </c>
      <c r="E1263" s="179">
        <v>-2464024881</v>
      </c>
      <c r="F1263" s="179">
        <v>21932781</v>
      </c>
      <c r="G1263" s="179">
        <v>165502357</v>
      </c>
      <c r="H1263" s="179">
        <v>-140066259</v>
      </c>
      <c r="I1263" s="179">
        <v>-129092675</v>
      </c>
      <c r="J1263" s="179">
        <v>71541646879</v>
      </c>
      <c r="K1263" s="179">
        <v>-32888870372</v>
      </c>
      <c r="L1263" s="179">
        <f>VLOOKUP(A1263,Sheet1!$A$1:$E$2000,5,FALSE)</f>
        <v>2132212833</v>
      </c>
      <c r="M1263" s="21">
        <f t="shared" si="153"/>
        <v>-0.1419414001689176</v>
      </c>
      <c r="N1263" s="21">
        <f t="shared" si="154"/>
        <v>0.94760902132302782</v>
      </c>
      <c r="O1263" s="21">
        <f t="shared" si="155"/>
        <v>3260.8593546801021</v>
      </c>
      <c r="P1263" s="21">
        <f t="shared" si="156"/>
        <v>-199.72146214811914</v>
      </c>
      <c r="Q1263" s="21">
        <f t="shared" si="157"/>
        <v>16.222886998074248</v>
      </c>
      <c r="R1263" s="23">
        <f t="shared" si="158"/>
        <v>860.00811758707653</v>
      </c>
      <c r="S1263" s="23">
        <f t="shared" si="159"/>
        <v>-17.823203894701436</v>
      </c>
      <c r="T1263" s="11">
        <f t="shared" si="160"/>
        <v>40655896665</v>
      </c>
    </row>
    <row r="1264" spans="1:20">
      <c r="A1264" s="154" t="s">
        <v>540</v>
      </c>
      <c r="B1264" s="154" t="s">
        <v>2258</v>
      </c>
      <c r="C1264" s="154" t="s">
        <v>4171</v>
      </c>
      <c r="D1264" s="179">
        <v>140554719872</v>
      </c>
      <c r="E1264" s="179">
        <v>173339699615</v>
      </c>
      <c r="F1264" s="179">
        <v>336400966751</v>
      </c>
      <c r="G1264" s="179">
        <v>157110548324</v>
      </c>
      <c r="H1264" s="179">
        <v>145173557734</v>
      </c>
      <c r="I1264" s="179">
        <v>189933633941</v>
      </c>
      <c r="J1264" s="179">
        <v>260805258412</v>
      </c>
      <c r="K1264" s="179">
        <v>227280320561</v>
      </c>
      <c r="L1264" s="179">
        <f>VLOOKUP(A1264,Sheet1!$A$1:$E$2000,5,FALSE)</f>
        <v>310650924332</v>
      </c>
      <c r="M1264" s="21">
        <f t="shared" si="153"/>
        <v>3.2861492422355303E-2</v>
      </c>
      <c r="N1264" s="21">
        <f t="shared" si="154"/>
        <v>9.5730720445785511E-2</v>
      </c>
      <c r="O1264" s="21">
        <f t="shared" si="155"/>
        <v>-0.22471905794181338</v>
      </c>
      <c r="P1264" s="21">
        <f t="shared" si="156"/>
        <v>0.44662674139671982</v>
      </c>
      <c r="Q1264" s="21">
        <f t="shared" si="157"/>
        <v>1.1398588639757832</v>
      </c>
      <c r="R1264" s="23">
        <f t="shared" si="158"/>
        <v>0.25059522652076088</v>
      </c>
      <c r="S1264" s="23">
        <f t="shared" si="159"/>
        <v>0.21753691613950465</v>
      </c>
      <c r="T1264" s="11">
        <f t="shared" si="160"/>
        <v>988670137246</v>
      </c>
    </row>
    <row r="1265" spans="1:20">
      <c r="A1265" s="154" t="s">
        <v>1350</v>
      </c>
      <c r="B1265" s="154" t="s">
        <v>3076</v>
      </c>
      <c r="C1265" s="154" t="s">
        <v>4171</v>
      </c>
      <c r="D1265" s="179">
        <v>12629614329</v>
      </c>
      <c r="E1265" s="179">
        <v>-526636514</v>
      </c>
      <c r="F1265" s="179">
        <v>-10683122400</v>
      </c>
      <c r="G1265" s="179">
        <v>-1311792379</v>
      </c>
      <c r="H1265" s="179">
        <v>14903135604</v>
      </c>
      <c r="I1265" s="179">
        <v>15582342748</v>
      </c>
      <c r="J1265" s="179">
        <v>41195969187</v>
      </c>
      <c r="K1265" s="179">
        <v>21638904861</v>
      </c>
      <c r="L1265" s="179">
        <f>VLOOKUP(A1265,Sheet1!$A$1:$E$2000,5,FALSE)</f>
        <v>3507544714</v>
      </c>
      <c r="M1265" s="21">
        <f t="shared" si="153"/>
        <v>0.18001509909764721</v>
      </c>
      <c r="N1265" s="21">
        <f t="shared" si="154"/>
        <v>30.588420729976196</v>
      </c>
      <c r="O1265" s="21">
        <f t="shared" si="155"/>
        <v>4.8561730966407346</v>
      </c>
      <c r="P1265" s="21">
        <f t="shared" si="156"/>
        <v>17.495678132766464</v>
      </c>
      <c r="Q1265" s="21">
        <f t="shared" si="157"/>
        <v>-0.76464384360439053</v>
      </c>
      <c r="R1265" s="23">
        <f t="shared" si="158"/>
        <v>21.812029331369637</v>
      </c>
      <c r="S1265" s="23">
        <f t="shared" si="159"/>
        <v>33.399269902647589</v>
      </c>
      <c r="T1265" s="11">
        <f t="shared" si="160"/>
        <v>81924761510</v>
      </c>
    </row>
    <row r="1266" spans="1:20">
      <c r="A1266" s="154" t="s">
        <v>1351</v>
      </c>
      <c r="B1266" s="154" t="s">
        <v>3077</v>
      </c>
      <c r="C1266" s="154" t="s">
        <v>4171</v>
      </c>
      <c r="D1266" s="179"/>
      <c r="E1266" s="179"/>
      <c r="F1266" s="179"/>
      <c r="G1266" s="179"/>
      <c r="H1266" s="179"/>
      <c r="I1266" s="179"/>
      <c r="J1266" s="179"/>
      <c r="K1266" s="179"/>
      <c r="L1266" s="179">
        <f>VLOOKUP(A1266,Sheet1!$A$1:$E$2000,5,FALSE)</f>
        <v>0</v>
      </c>
      <c r="M1266" s="21" t="e">
        <f t="shared" si="153"/>
        <v>#DIV/0!</v>
      </c>
      <c r="N1266" s="21" t="e">
        <f t="shared" si="154"/>
        <v>#DIV/0!</v>
      </c>
      <c r="O1266" s="21" t="e">
        <f t="shared" si="155"/>
        <v>#DIV/0!</v>
      </c>
      <c r="P1266" s="21" t="e">
        <f t="shared" si="156"/>
        <v>#DIV/0!</v>
      </c>
      <c r="Q1266" s="21" t="e">
        <f t="shared" si="157"/>
        <v>#DIV/0!</v>
      </c>
      <c r="R1266" s="23" t="e">
        <f t="shared" si="158"/>
        <v>#DIV/0!</v>
      </c>
      <c r="S1266" s="23" t="e">
        <f t="shared" si="159"/>
        <v>#DIV/0!</v>
      </c>
      <c r="T1266" s="11">
        <f t="shared" si="160"/>
        <v>0</v>
      </c>
    </row>
    <row r="1267" spans="1:20">
      <c r="A1267" s="154" t="s">
        <v>1352</v>
      </c>
      <c r="B1267" s="154" t="s">
        <v>3078</v>
      </c>
      <c r="C1267" s="154" t="s">
        <v>4171</v>
      </c>
      <c r="D1267" s="179">
        <v>3019979094</v>
      </c>
      <c r="E1267" s="179">
        <v>10971347943</v>
      </c>
      <c r="F1267" s="179">
        <v>5358094200</v>
      </c>
      <c r="G1267" s="179">
        <v>34937780687</v>
      </c>
      <c r="H1267" s="179">
        <v>2804286542</v>
      </c>
      <c r="I1267" s="179">
        <v>4111299702</v>
      </c>
      <c r="J1267" s="179">
        <v>1604787879</v>
      </c>
      <c r="K1267" s="179">
        <v>19175563698</v>
      </c>
      <c r="L1267" s="179">
        <f>VLOOKUP(A1267,Sheet1!$A$1:$E$2000,5,FALSE)</f>
        <v>4466426750</v>
      </c>
      <c r="M1267" s="21">
        <f t="shared" si="153"/>
        <v>-7.1421869253509476E-2</v>
      </c>
      <c r="N1267" s="21">
        <f t="shared" si="154"/>
        <v>-0.62526940870350267</v>
      </c>
      <c r="O1267" s="21">
        <f t="shared" si="155"/>
        <v>-0.7004927836095155</v>
      </c>
      <c r="P1267" s="21">
        <f t="shared" si="156"/>
        <v>-0.45115106566757296</v>
      </c>
      <c r="Q1267" s="21">
        <f t="shared" si="157"/>
        <v>0.59271411216578884</v>
      </c>
      <c r="R1267" s="23">
        <f t="shared" si="158"/>
        <v>-0.41423007501747611</v>
      </c>
      <c r="S1267" s="23">
        <f t="shared" si="159"/>
        <v>-0.45705088742718591</v>
      </c>
      <c r="T1267" s="11">
        <f t="shared" si="160"/>
        <v>29358078029</v>
      </c>
    </row>
    <row r="1268" spans="1:20">
      <c r="A1268" s="154" t="s">
        <v>1353</v>
      </c>
      <c r="B1268" s="154" t="s">
        <v>3079</v>
      </c>
      <c r="C1268" s="154" t="s">
        <v>4171</v>
      </c>
      <c r="D1268" s="179">
        <v>-218006853</v>
      </c>
      <c r="E1268" s="179">
        <v>-282207423</v>
      </c>
      <c r="F1268" s="179">
        <v>-209304903</v>
      </c>
      <c r="G1268" s="179">
        <v>-303801178</v>
      </c>
      <c r="H1268" s="179">
        <v>-148684687</v>
      </c>
      <c r="I1268" s="179">
        <v>-308213927</v>
      </c>
      <c r="J1268" s="179">
        <v>-117393729</v>
      </c>
      <c r="K1268" s="179">
        <v>7683896646</v>
      </c>
      <c r="L1268" s="179">
        <f>VLOOKUP(A1268,Sheet1!$A$1:$E$2000,5,FALSE)</f>
        <v>24785237</v>
      </c>
      <c r="M1268" s="21">
        <f t="shared" si="153"/>
        <v>0.31798159115667801</v>
      </c>
      <c r="N1268" s="21">
        <f t="shared" si="154"/>
        <v>-9.2153862302906189E-2</v>
      </c>
      <c r="O1268" s="21">
        <f t="shared" si="155"/>
        <v>0.43912575712571816</v>
      </c>
      <c r="P1268" s="21">
        <f t="shared" si="156"/>
        <v>26.292517614925114</v>
      </c>
      <c r="Q1268" s="21">
        <f t="shared" si="157"/>
        <v>1.1666966350072083</v>
      </c>
      <c r="R1268" s="23">
        <f t="shared" si="158"/>
        <v>12.470828124335515</v>
      </c>
      <c r="S1268" s="23">
        <f t="shared" si="159"/>
        <v>-8.715135787797287</v>
      </c>
      <c r="T1268" s="11">
        <f t="shared" si="160"/>
        <v>7283074227</v>
      </c>
    </row>
    <row r="1269" spans="1:20">
      <c r="A1269" s="154" t="s">
        <v>1354</v>
      </c>
      <c r="B1269" s="154" t="s">
        <v>3080</v>
      </c>
      <c r="C1269" s="154" t="s">
        <v>4171</v>
      </c>
      <c r="D1269" s="179"/>
      <c r="E1269" s="179"/>
      <c r="F1269" s="179"/>
      <c r="G1269" s="179"/>
      <c r="H1269" s="179"/>
      <c r="I1269" s="179"/>
      <c r="J1269" s="179"/>
      <c r="K1269" s="179"/>
      <c r="L1269" s="179">
        <f>VLOOKUP(A1269,Sheet1!$A$1:$E$2000,5,FALSE)</f>
        <v>0</v>
      </c>
      <c r="M1269" s="21" t="e">
        <f t="shared" si="153"/>
        <v>#DIV/0!</v>
      </c>
      <c r="N1269" s="21" t="e">
        <f t="shared" si="154"/>
        <v>#DIV/0!</v>
      </c>
      <c r="O1269" s="21" t="e">
        <f t="shared" si="155"/>
        <v>#DIV/0!</v>
      </c>
      <c r="P1269" s="21" t="e">
        <f t="shared" si="156"/>
        <v>#DIV/0!</v>
      </c>
      <c r="Q1269" s="21" t="e">
        <f t="shared" si="157"/>
        <v>#DIV/0!</v>
      </c>
      <c r="R1269" s="23" t="e">
        <f t="shared" si="158"/>
        <v>#DIV/0!</v>
      </c>
      <c r="S1269" s="23" t="e">
        <f t="shared" si="159"/>
        <v>#DIV/0!</v>
      </c>
      <c r="T1269" s="11">
        <f t="shared" si="160"/>
        <v>0</v>
      </c>
    </row>
    <row r="1270" spans="1:20">
      <c r="A1270" s="154" t="s">
        <v>1356</v>
      </c>
      <c r="B1270" s="154" t="s">
        <v>4181</v>
      </c>
      <c r="C1270" s="154" t="s">
        <v>4171</v>
      </c>
      <c r="D1270" s="179"/>
      <c r="E1270" s="179"/>
      <c r="F1270" s="179"/>
      <c r="G1270" s="179"/>
      <c r="H1270" s="179"/>
      <c r="I1270" s="179"/>
      <c r="J1270" s="179"/>
      <c r="K1270" s="179"/>
      <c r="L1270" s="179">
        <f>VLOOKUP(A1270,Sheet1!$A$1:$E$2000,5,FALSE)</f>
        <v>0</v>
      </c>
      <c r="M1270" s="21" t="e">
        <f t="shared" si="153"/>
        <v>#DIV/0!</v>
      </c>
      <c r="N1270" s="21" t="e">
        <f t="shared" si="154"/>
        <v>#DIV/0!</v>
      </c>
      <c r="O1270" s="21" t="e">
        <f t="shared" si="155"/>
        <v>#DIV/0!</v>
      </c>
      <c r="P1270" s="21" t="e">
        <f t="shared" si="156"/>
        <v>#DIV/0!</v>
      </c>
      <c r="Q1270" s="21" t="e">
        <f t="shared" si="157"/>
        <v>#DIV/0!</v>
      </c>
      <c r="R1270" s="23" t="e">
        <f t="shared" si="158"/>
        <v>#DIV/0!</v>
      </c>
      <c r="S1270" s="23" t="e">
        <f t="shared" si="159"/>
        <v>#DIV/0!</v>
      </c>
      <c r="T1270" s="11">
        <f t="shared" si="160"/>
        <v>0</v>
      </c>
    </row>
    <row r="1271" spans="1:20">
      <c r="A1271" s="154" t="s">
        <v>3535</v>
      </c>
      <c r="B1271" s="154" t="s">
        <v>3536</v>
      </c>
      <c r="C1271" s="154" t="s">
        <v>4171</v>
      </c>
      <c r="D1271" s="179"/>
      <c r="E1271" s="179"/>
      <c r="F1271" s="179"/>
      <c r="G1271" s="179"/>
      <c r="H1271" s="179"/>
      <c r="I1271" s="179"/>
      <c r="J1271" s="179"/>
      <c r="K1271" s="179"/>
      <c r="L1271" s="179">
        <f>VLOOKUP(A1271,Sheet1!$A$1:$E$2000,5,FALSE)</f>
        <v>0</v>
      </c>
      <c r="M1271" s="21" t="e">
        <f t="shared" si="153"/>
        <v>#DIV/0!</v>
      </c>
      <c r="N1271" s="21" t="e">
        <f t="shared" si="154"/>
        <v>#DIV/0!</v>
      </c>
      <c r="O1271" s="21" t="e">
        <f t="shared" si="155"/>
        <v>#DIV/0!</v>
      </c>
      <c r="P1271" s="21" t="e">
        <f t="shared" si="156"/>
        <v>#DIV/0!</v>
      </c>
      <c r="Q1271" s="21" t="e">
        <f t="shared" si="157"/>
        <v>#DIV/0!</v>
      </c>
      <c r="R1271" s="23" t="e">
        <f t="shared" si="158"/>
        <v>#DIV/0!</v>
      </c>
      <c r="S1271" s="23" t="e">
        <f t="shared" si="159"/>
        <v>#DIV/0!</v>
      </c>
      <c r="T1271" s="11">
        <f t="shared" si="160"/>
        <v>0</v>
      </c>
    </row>
    <row r="1272" spans="1:20">
      <c r="A1272" s="154" t="s">
        <v>1638</v>
      </c>
      <c r="B1272" s="154" t="s">
        <v>3083</v>
      </c>
      <c r="C1272" s="154" t="s">
        <v>4171</v>
      </c>
      <c r="D1272" s="179"/>
      <c r="E1272" s="179"/>
      <c r="F1272" s="179"/>
      <c r="G1272" s="179"/>
      <c r="H1272" s="179"/>
      <c r="I1272" s="179"/>
      <c r="J1272" s="179"/>
      <c r="K1272" s="179"/>
      <c r="L1272" s="179">
        <f>VLOOKUP(A1272,Sheet1!$A$1:$E$2000,5,FALSE)</f>
        <v>0</v>
      </c>
      <c r="M1272" s="21" t="e">
        <f t="shared" si="153"/>
        <v>#DIV/0!</v>
      </c>
      <c r="N1272" s="21" t="e">
        <f t="shared" si="154"/>
        <v>#DIV/0!</v>
      </c>
      <c r="O1272" s="21" t="e">
        <f t="shared" si="155"/>
        <v>#DIV/0!</v>
      </c>
      <c r="P1272" s="21" t="e">
        <f t="shared" si="156"/>
        <v>#DIV/0!</v>
      </c>
      <c r="Q1272" s="21" t="e">
        <f t="shared" si="157"/>
        <v>#DIV/0!</v>
      </c>
      <c r="R1272" s="23" t="e">
        <f t="shared" si="158"/>
        <v>#DIV/0!</v>
      </c>
      <c r="S1272" s="23" t="e">
        <f t="shared" si="159"/>
        <v>#DIV/0!</v>
      </c>
      <c r="T1272" s="11">
        <f t="shared" si="160"/>
        <v>0</v>
      </c>
    </row>
    <row r="1273" spans="1:20">
      <c r="A1273" s="154" t="s">
        <v>958</v>
      </c>
      <c r="B1273" s="154" t="s">
        <v>3084</v>
      </c>
      <c r="C1273" s="154" t="s">
        <v>4171</v>
      </c>
      <c r="D1273" s="179"/>
      <c r="E1273" s="179"/>
      <c r="F1273" s="179"/>
      <c r="G1273" s="179"/>
      <c r="H1273" s="179"/>
      <c r="I1273" s="179"/>
      <c r="J1273" s="179"/>
      <c r="K1273" s="179"/>
      <c r="L1273" s="179">
        <f>VLOOKUP(A1273,Sheet1!$A$1:$E$2000,5,FALSE)</f>
        <v>0</v>
      </c>
      <c r="M1273" s="21" t="e">
        <f t="shared" si="153"/>
        <v>#DIV/0!</v>
      </c>
      <c r="N1273" s="21" t="e">
        <f t="shared" si="154"/>
        <v>#DIV/0!</v>
      </c>
      <c r="O1273" s="21" t="e">
        <f t="shared" si="155"/>
        <v>#DIV/0!</v>
      </c>
      <c r="P1273" s="21" t="e">
        <f t="shared" si="156"/>
        <v>#DIV/0!</v>
      </c>
      <c r="Q1273" s="21" t="e">
        <f t="shared" si="157"/>
        <v>#DIV/0!</v>
      </c>
      <c r="R1273" s="23" t="e">
        <f t="shared" si="158"/>
        <v>#DIV/0!</v>
      </c>
      <c r="S1273" s="23" t="e">
        <f t="shared" si="159"/>
        <v>#DIV/0!</v>
      </c>
      <c r="T1273" s="11">
        <f t="shared" si="160"/>
        <v>0</v>
      </c>
    </row>
    <row r="1274" spans="1:20">
      <c r="A1274" s="154" t="s">
        <v>1357</v>
      </c>
      <c r="B1274" s="154" t="s">
        <v>3085</v>
      </c>
      <c r="C1274" s="154" t="s">
        <v>4171</v>
      </c>
      <c r="D1274" s="179"/>
      <c r="E1274" s="179"/>
      <c r="F1274" s="179"/>
      <c r="G1274" s="179"/>
      <c r="H1274" s="179"/>
      <c r="I1274" s="179"/>
      <c r="J1274" s="179"/>
      <c r="K1274" s="179"/>
      <c r="L1274" s="179">
        <f>VLOOKUP(A1274,Sheet1!$A$1:$E$2000,5,FALSE)</f>
        <v>0</v>
      </c>
      <c r="M1274" s="21" t="e">
        <f t="shared" si="153"/>
        <v>#DIV/0!</v>
      </c>
      <c r="N1274" s="21" t="e">
        <f t="shared" si="154"/>
        <v>#DIV/0!</v>
      </c>
      <c r="O1274" s="21" t="e">
        <f t="shared" si="155"/>
        <v>#DIV/0!</v>
      </c>
      <c r="P1274" s="21" t="e">
        <f t="shared" si="156"/>
        <v>#DIV/0!</v>
      </c>
      <c r="Q1274" s="21" t="e">
        <f t="shared" si="157"/>
        <v>#DIV/0!</v>
      </c>
      <c r="R1274" s="23" t="e">
        <f t="shared" si="158"/>
        <v>#DIV/0!</v>
      </c>
      <c r="S1274" s="23" t="e">
        <f t="shared" si="159"/>
        <v>#DIV/0!</v>
      </c>
      <c r="T1274" s="11">
        <f t="shared" si="160"/>
        <v>0</v>
      </c>
    </row>
    <row r="1275" spans="1:20">
      <c r="A1275" s="154" t="s">
        <v>1358</v>
      </c>
      <c r="B1275" s="154" t="s">
        <v>3086</v>
      </c>
      <c r="C1275" s="154" t="s">
        <v>4171</v>
      </c>
      <c r="D1275" s="179">
        <v>31320408845</v>
      </c>
      <c r="E1275" s="179">
        <v>21302217512</v>
      </c>
      <c r="F1275" s="179">
        <v>31995189114</v>
      </c>
      <c r="G1275" s="179">
        <v>14229323002</v>
      </c>
      <c r="H1275" s="179">
        <v>32886262297</v>
      </c>
      <c r="I1275" s="179">
        <v>20217629083</v>
      </c>
      <c r="J1275" s="179">
        <v>29917314069</v>
      </c>
      <c r="K1275" s="179">
        <v>36098297737</v>
      </c>
      <c r="L1275" s="179">
        <f>VLOOKUP(A1275,Sheet1!$A$1:$E$2000,5,FALSE)</f>
        <v>15054064216</v>
      </c>
      <c r="M1275" s="21">
        <f t="shared" si="153"/>
        <v>4.9994668324707177E-2</v>
      </c>
      <c r="N1275" s="21">
        <f t="shared" si="154"/>
        <v>-5.091434393574415E-2</v>
      </c>
      <c r="O1275" s="21">
        <f t="shared" si="155"/>
        <v>-6.4943358752981808E-2</v>
      </c>
      <c r="P1275" s="21">
        <f t="shared" si="156"/>
        <v>1.5368949550112967</v>
      </c>
      <c r="Q1275" s="21">
        <f t="shared" si="157"/>
        <v>-0.54223851649528187</v>
      </c>
      <c r="R1275" s="23">
        <f t="shared" si="158"/>
        <v>2.4761502128313139E-2</v>
      </c>
      <c r="S1275" s="23">
        <f t="shared" si="159"/>
        <v>8.7071718832263389E-3</v>
      </c>
      <c r="T1275" s="11">
        <f t="shared" si="160"/>
        <v>101287305105</v>
      </c>
    </row>
    <row r="1276" spans="1:20">
      <c r="A1276" s="154" t="s">
        <v>1359</v>
      </c>
      <c r="B1276" s="154" t="s">
        <v>3087</v>
      </c>
      <c r="C1276" s="154" t="s">
        <v>4171</v>
      </c>
      <c r="D1276" s="179"/>
      <c r="E1276" s="179"/>
      <c r="F1276" s="179"/>
      <c r="G1276" s="179"/>
      <c r="H1276" s="179"/>
      <c r="I1276" s="179"/>
      <c r="J1276" s="179"/>
      <c r="K1276" s="179"/>
      <c r="L1276" s="179">
        <f>VLOOKUP(A1276,Sheet1!$A$1:$E$2000,5,FALSE)</f>
        <v>0</v>
      </c>
      <c r="M1276" s="21" t="e">
        <f t="shared" si="153"/>
        <v>#DIV/0!</v>
      </c>
      <c r="N1276" s="21" t="e">
        <f t="shared" si="154"/>
        <v>#DIV/0!</v>
      </c>
      <c r="O1276" s="21" t="e">
        <f t="shared" si="155"/>
        <v>#DIV/0!</v>
      </c>
      <c r="P1276" s="21" t="e">
        <f t="shared" si="156"/>
        <v>#DIV/0!</v>
      </c>
      <c r="Q1276" s="21" t="e">
        <f t="shared" si="157"/>
        <v>#DIV/0!</v>
      </c>
      <c r="R1276" s="23" t="e">
        <f t="shared" si="158"/>
        <v>#DIV/0!</v>
      </c>
      <c r="S1276" s="23" t="e">
        <f t="shared" si="159"/>
        <v>#DIV/0!</v>
      </c>
      <c r="T1276" s="11">
        <f t="shared" si="160"/>
        <v>0</v>
      </c>
    </row>
    <row r="1277" spans="1:20">
      <c r="A1277" s="154" t="s">
        <v>1360</v>
      </c>
      <c r="B1277" s="154" t="s">
        <v>3088</v>
      </c>
      <c r="C1277" s="154" t="s">
        <v>4171</v>
      </c>
      <c r="D1277" s="179"/>
      <c r="E1277" s="179"/>
      <c r="F1277" s="179"/>
      <c r="G1277" s="179"/>
      <c r="H1277" s="179"/>
      <c r="I1277" s="179"/>
      <c r="J1277" s="179"/>
      <c r="K1277" s="179"/>
      <c r="L1277" s="179">
        <f>VLOOKUP(A1277,Sheet1!$A$1:$E$2000,5,FALSE)</f>
        <v>0</v>
      </c>
      <c r="M1277" s="21" t="e">
        <f t="shared" si="153"/>
        <v>#DIV/0!</v>
      </c>
      <c r="N1277" s="21" t="e">
        <f t="shared" si="154"/>
        <v>#DIV/0!</v>
      </c>
      <c r="O1277" s="21" t="e">
        <f t="shared" si="155"/>
        <v>#DIV/0!</v>
      </c>
      <c r="P1277" s="21" t="e">
        <f t="shared" si="156"/>
        <v>#DIV/0!</v>
      </c>
      <c r="Q1277" s="21" t="e">
        <f t="shared" si="157"/>
        <v>#DIV/0!</v>
      </c>
      <c r="R1277" s="23" t="e">
        <f t="shared" si="158"/>
        <v>#DIV/0!</v>
      </c>
      <c r="S1277" s="23" t="e">
        <f t="shared" si="159"/>
        <v>#DIV/0!</v>
      </c>
      <c r="T1277" s="11">
        <f t="shared" si="160"/>
        <v>0</v>
      </c>
    </row>
    <row r="1278" spans="1:20">
      <c r="A1278" s="154" t="s">
        <v>1361</v>
      </c>
      <c r="B1278" s="154" t="s">
        <v>3089</v>
      </c>
      <c r="C1278" s="154" t="s">
        <v>4171</v>
      </c>
      <c r="D1278" s="179">
        <v>11816368317</v>
      </c>
      <c r="E1278" s="179">
        <v>10778611969</v>
      </c>
      <c r="F1278" s="179">
        <v>11371939300</v>
      </c>
      <c r="G1278" s="179">
        <v>7993719682</v>
      </c>
      <c r="H1278" s="179">
        <v>10017525173</v>
      </c>
      <c r="I1278" s="179">
        <v>11673252541</v>
      </c>
      <c r="J1278" s="179">
        <v>10474278718</v>
      </c>
      <c r="K1278" s="179">
        <v>10826470585</v>
      </c>
      <c r="L1278" s="179">
        <f>VLOOKUP(A1278,Sheet1!$A$1:$E$2000,5,FALSE)</f>
        <v>11430381190</v>
      </c>
      <c r="M1278" s="21">
        <f t="shared" si="153"/>
        <v>-0.15223316468665218</v>
      </c>
      <c r="N1278" s="21">
        <f t="shared" si="154"/>
        <v>8.3001463878006318E-2</v>
      </c>
      <c r="O1278" s="21">
        <f t="shared" si="155"/>
        <v>-7.8936455631626531E-2</v>
      </c>
      <c r="P1278" s="21">
        <f t="shared" si="156"/>
        <v>0.35437205902762603</v>
      </c>
      <c r="Q1278" s="21">
        <f t="shared" si="157"/>
        <v>0.14103842941248979</v>
      </c>
      <c r="R1278" s="23">
        <f t="shared" si="158"/>
        <v>0.1139408962738402</v>
      </c>
      <c r="S1278" s="23">
        <f t="shared" si="159"/>
        <v>0.10563737978503163</v>
      </c>
      <c r="T1278" s="11">
        <f t="shared" si="160"/>
        <v>44404383034</v>
      </c>
    </row>
    <row r="1279" spans="1:20">
      <c r="A1279" s="154" t="s">
        <v>1362</v>
      </c>
      <c r="B1279" s="154" t="s">
        <v>3090</v>
      </c>
      <c r="C1279" s="154" t="s">
        <v>4171</v>
      </c>
      <c r="D1279" s="179"/>
      <c r="E1279" s="179"/>
      <c r="F1279" s="179"/>
      <c r="G1279" s="179"/>
      <c r="H1279" s="179"/>
      <c r="I1279" s="179"/>
      <c r="J1279" s="179"/>
      <c r="K1279" s="179"/>
      <c r="L1279" s="179">
        <f>VLOOKUP(A1279,Sheet1!$A$1:$E$2000,5,FALSE)</f>
        <v>0</v>
      </c>
      <c r="M1279" s="21" t="e">
        <f t="shared" si="153"/>
        <v>#DIV/0!</v>
      </c>
      <c r="N1279" s="21" t="e">
        <f t="shared" si="154"/>
        <v>#DIV/0!</v>
      </c>
      <c r="O1279" s="21" t="e">
        <f t="shared" si="155"/>
        <v>#DIV/0!</v>
      </c>
      <c r="P1279" s="21" t="e">
        <f t="shared" si="156"/>
        <v>#DIV/0!</v>
      </c>
      <c r="Q1279" s="21" t="e">
        <f t="shared" si="157"/>
        <v>#DIV/0!</v>
      </c>
      <c r="R1279" s="23" t="e">
        <f t="shared" si="158"/>
        <v>#DIV/0!</v>
      </c>
      <c r="S1279" s="23" t="e">
        <f t="shared" si="159"/>
        <v>#DIV/0!</v>
      </c>
      <c r="T1279" s="11">
        <f t="shared" si="160"/>
        <v>0</v>
      </c>
    </row>
    <row r="1280" spans="1:20">
      <c r="A1280" s="154" t="s">
        <v>1363</v>
      </c>
      <c r="B1280" s="154" t="s">
        <v>4255</v>
      </c>
      <c r="C1280" s="154" t="s">
        <v>4171</v>
      </c>
      <c r="D1280" s="179"/>
      <c r="E1280" s="179"/>
      <c r="F1280" s="179"/>
      <c r="G1280" s="179"/>
      <c r="H1280" s="179"/>
      <c r="I1280" s="179"/>
      <c r="J1280" s="179"/>
      <c r="K1280" s="179"/>
      <c r="L1280" s="179">
        <f>VLOOKUP(A1280,Sheet1!$A$1:$E$2000,5,FALSE)</f>
        <v>0</v>
      </c>
      <c r="M1280" s="21" t="e">
        <f t="shared" si="153"/>
        <v>#DIV/0!</v>
      </c>
      <c r="N1280" s="21" t="e">
        <f t="shared" si="154"/>
        <v>#DIV/0!</v>
      </c>
      <c r="O1280" s="21" t="e">
        <f t="shared" si="155"/>
        <v>#DIV/0!</v>
      </c>
      <c r="P1280" s="21" t="e">
        <f t="shared" si="156"/>
        <v>#DIV/0!</v>
      </c>
      <c r="Q1280" s="21" t="e">
        <f t="shared" si="157"/>
        <v>#DIV/0!</v>
      </c>
      <c r="R1280" s="23" t="e">
        <f t="shared" si="158"/>
        <v>#DIV/0!</v>
      </c>
      <c r="S1280" s="23" t="e">
        <f t="shared" si="159"/>
        <v>#DIV/0!</v>
      </c>
      <c r="T1280" s="11">
        <f t="shared" si="160"/>
        <v>0</v>
      </c>
    </row>
    <row r="1281" spans="1:20">
      <c r="A1281" s="154" t="s">
        <v>223</v>
      </c>
      <c r="B1281" s="154" t="s">
        <v>1903</v>
      </c>
      <c r="C1281" s="154" t="s">
        <v>4171</v>
      </c>
      <c r="D1281" s="179">
        <v>-224901910818</v>
      </c>
      <c r="E1281" s="179">
        <v>-279988941359</v>
      </c>
      <c r="F1281" s="179">
        <v>-285818603436</v>
      </c>
      <c r="G1281" s="179">
        <v>-199561753622</v>
      </c>
      <c r="H1281" s="179">
        <v>-159296018263</v>
      </c>
      <c r="I1281" s="179">
        <v>-170231862036</v>
      </c>
      <c r="J1281" s="179">
        <v>-182484366138</v>
      </c>
      <c r="K1281" s="179">
        <v>-325461513464</v>
      </c>
      <c r="L1281" s="179">
        <f>VLOOKUP(A1281,Sheet1!$A$1:$E$2000,5,FALSE)</f>
        <v>0</v>
      </c>
      <c r="M1281" s="21">
        <f t="shared" si="153"/>
        <v>0.29170891575079155</v>
      </c>
      <c r="N1281" s="21">
        <f t="shared" si="154"/>
        <v>0.39200505130761643</v>
      </c>
      <c r="O1281" s="21">
        <f t="shared" si="155"/>
        <v>0.36153782873387535</v>
      </c>
      <c r="P1281" s="21">
        <f t="shared" si="156"/>
        <v>-0.63088120622788824</v>
      </c>
      <c r="Q1281" s="21">
        <f t="shared" si="157"/>
        <v>1</v>
      </c>
      <c r="R1281" s="23">
        <f t="shared" si="158"/>
        <v>0.21209168034258827</v>
      </c>
      <c r="S1281" s="23">
        <f t="shared" si="159"/>
        <v>-0.26656950422560544</v>
      </c>
      <c r="T1281" s="11">
        <f t="shared" si="160"/>
        <v>-678177741638</v>
      </c>
    </row>
    <row r="1282" spans="1:20">
      <c r="A1282" s="154" t="s">
        <v>894</v>
      </c>
      <c r="B1282" s="154" t="s">
        <v>4256</v>
      </c>
      <c r="C1282" s="154" t="s">
        <v>4171</v>
      </c>
      <c r="D1282" s="179">
        <v>30793982423</v>
      </c>
      <c r="E1282" s="179">
        <v>22551999282</v>
      </c>
      <c r="F1282" s="179">
        <v>15015964859</v>
      </c>
      <c r="G1282" s="179">
        <v>18281907452</v>
      </c>
      <c r="H1282" s="179">
        <v>18219894049</v>
      </c>
      <c r="I1282" s="179">
        <v>19097015657</v>
      </c>
      <c r="J1282" s="179">
        <v>23272404171</v>
      </c>
      <c r="K1282" s="179">
        <v>42896318280</v>
      </c>
      <c r="L1282" s="179">
        <f>VLOOKUP(A1282,Sheet1!$A$1:$E$2000,5,FALSE)</f>
        <v>18906571623</v>
      </c>
      <c r="M1282" s="21">
        <f t="shared" si="153"/>
        <v>-0.40832940024699188</v>
      </c>
      <c r="N1282" s="21">
        <f t="shared" si="154"/>
        <v>-0.15320076866788543</v>
      </c>
      <c r="O1282" s="21">
        <f t="shared" si="155"/>
        <v>0.54984407525776824</v>
      </c>
      <c r="P1282" s="21">
        <f t="shared" si="156"/>
        <v>1.3463808901027579</v>
      </c>
      <c r="Q1282" s="21">
        <f t="shared" si="157"/>
        <v>3.7688340676036387E-2</v>
      </c>
      <c r="R1282" s="23">
        <f t="shared" si="158"/>
        <v>0.65137776897204747</v>
      </c>
      <c r="S1282" s="23">
        <f t="shared" si="159"/>
        <v>0.40640798344757911</v>
      </c>
      <c r="T1282" s="11">
        <f t="shared" si="160"/>
        <v>104172309731</v>
      </c>
    </row>
    <row r="1283" spans="1:20">
      <c r="A1283" s="154" t="s">
        <v>1364</v>
      </c>
      <c r="B1283" s="154" t="s">
        <v>3093</v>
      </c>
      <c r="C1283" s="154" t="s">
        <v>4171</v>
      </c>
      <c r="D1283" s="179">
        <v>3284142858</v>
      </c>
      <c r="E1283" s="179">
        <v>2444789407</v>
      </c>
      <c r="F1283" s="179">
        <v>3395988658</v>
      </c>
      <c r="G1283" s="179">
        <v>4204101225</v>
      </c>
      <c r="H1283" s="179">
        <v>-507636305</v>
      </c>
      <c r="I1283" s="179">
        <v>4666826742</v>
      </c>
      <c r="J1283" s="179">
        <v>3967559442</v>
      </c>
      <c r="K1283" s="179">
        <v>2246213079</v>
      </c>
      <c r="L1283" s="179">
        <f>VLOOKUP(A1283,Sheet1!$A$1:$E$2000,5,FALSE)</f>
        <v>9652868618</v>
      </c>
      <c r="M1283" s="21">
        <f t="shared" si="153"/>
        <v>-1.1545719315356286</v>
      </c>
      <c r="N1283" s="21">
        <f t="shared" si="154"/>
        <v>0.90888701032399388</v>
      </c>
      <c r="O1283" s="21">
        <f t="shared" si="155"/>
        <v>0.16830762454213119</v>
      </c>
      <c r="P1283" s="21">
        <f t="shared" si="156"/>
        <v>-0.46570908767783059</v>
      </c>
      <c r="Q1283" s="21">
        <f t="shared" si="157"/>
        <v>20.015323614413276</v>
      </c>
      <c r="R1283" s="23">
        <f t="shared" si="158"/>
        <v>1.2371159662174669</v>
      </c>
      <c r="S1283" s="23">
        <f t="shared" si="159"/>
        <v>1.1529773240856565</v>
      </c>
      <c r="T1283" s="11">
        <f t="shared" si="160"/>
        <v>20533467881</v>
      </c>
    </row>
    <row r="1284" spans="1:20">
      <c r="A1284" s="154" t="s">
        <v>1365</v>
      </c>
      <c r="B1284" s="154" t="s">
        <v>3094</v>
      </c>
      <c r="C1284" s="154" t="s">
        <v>4171</v>
      </c>
      <c r="D1284" s="179">
        <v>98832908998</v>
      </c>
      <c r="E1284" s="179">
        <v>78712638386</v>
      </c>
      <c r="F1284" s="179">
        <v>71763427450</v>
      </c>
      <c r="G1284" s="179">
        <v>124464489393</v>
      </c>
      <c r="H1284" s="179">
        <v>112214562515</v>
      </c>
      <c r="I1284" s="179">
        <v>100927347577</v>
      </c>
      <c r="J1284" s="179">
        <v>93173429106</v>
      </c>
      <c r="K1284" s="179">
        <v>160641893586</v>
      </c>
      <c r="L1284" s="179">
        <f>VLOOKUP(A1284,Sheet1!$A$1:$E$2000,5,FALSE)</f>
        <v>130967618759</v>
      </c>
      <c r="M1284" s="21">
        <f t="shared" ref="M1284:M1347" si="161">(H1284-D1284)/ABS(D1284)</f>
        <v>0.13539673831993343</v>
      </c>
      <c r="N1284" s="21">
        <f t="shared" ref="N1284:N1347" si="162">(I1284-E1284)/ABS(E1284)</f>
        <v>0.28222544240050729</v>
      </c>
      <c r="O1284" s="21">
        <f t="shared" ref="O1284:O1347" si="163">(J1284-F1284)/ABS(F1284)</f>
        <v>0.29834140336896631</v>
      </c>
      <c r="P1284" s="21">
        <f t="shared" ref="P1284:P1347" si="164">(K1284-G1284)/ABS(G1284)</f>
        <v>0.290664464775723</v>
      </c>
      <c r="Q1284" s="21">
        <f t="shared" ref="Q1284:Q1347" si="165">(L1284-H1284)/ABS(H1284)</f>
        <v>0.16711784837634805</v>
      </c>
      <c r="R1284" s="23">
        <f t="shared" ref="R1284:R1347" si="166">(SUM(J1284:L1284)-SUM(F1284:H1284))/ABS(SUM(F1284:H1284))</f>
        <v>0.24750307497169965</v>
      </c>
      <c r="S1284" s="23">
        <f t="shared" ref="S1284:S1347" si="167">SUM(I1284:L1284)/SUM(E1284:H1284)-1</f>
        <v>0.25456249127815478</v>
      </c>
      <c r="T1284" s="11">
        <f t="shared" ref="T1284:T1347" si="168">SUM(I1284:L1284)</f>
        <v>485710289028</v>
      </c>
    </row>
    <row r="1285" spans="1:20">
      <c r="A1285" s="154" t="s">
        <v>1366</v>
      </c>
      <c r="B1285" s="154" t="s">
        <v>3095</v>
      </c>
      <c r="C1285" s="154" t="s">
        <v>4171</v>
      </c>
      <c r="D1285" s="179"/>
      <c r="E1285" s="179"/>
      <c r="F1285" s="179"/>
      <c r="G1285" s="179"/>
      <c r="H1285" s="179"/>
      <c r="I1285" s="179"/>
      <c r="J1285" s="179"/>
      <c r="K1285" s="179"/>
      <c r="L1285" s="179">
        <f>VLOOKUP(A1285,Sheet1!$A$1:$E$2000,5,FALSE)</f>
        <v>0</v>
      </c>
      <c r="M1285" s="21" t="e">
        <f t="shared" si="161"/>
        <v>#DIV/0!</v>
      </c>
      <c r="N1285" s="21" t="e">
        <f t="shared" si="162"/>
        <v>#DIV/0!</v>
      </c>
      <c r="O1285" s="21" t="e">
        <f t="shared" si="163"/>
        <v>#DIV/0!</v>
      </c>
      <c r="P1285" s="21" t="e">
        <f t="shared" si="164"/>
        <v>#DIV/0!</v>
      </c>
      <c r="Q1285" s="21" t="e">
        <f t="shared" si="165"/>
        <v>#DIV/0!</v>
      </c>
      <c r="R1285" s="23" t="e">
        <f t="shared" si="166"/>
        <v>#DIV/0!</v>
      </c>
      <c r="S1285" s="23" t="e">
        <f t="shared" si="167"/>
        <v>#DIV/0!</v>
      </c>
      <c r="T1285" s="11">
        <f t="shared" si="168"/>
        <v>0</v>
      </c>
    </row>
    <row r="1286" spans="1:20">
      <c r="A1286" s="154" t="s">
        <v>1594</v>
      </c>
      <c r="B1286" s="154" t="s">
        <v>3096</v>
      </c>
      <c r="C1286" s="154" t="s">
        <v>4171</v>
      </c>
      <c r="D1286" s="179">
        <v>4272981735</v>
      </c>
      <c r="E1286" s="179">
        <v>13125265847</v>
      </c>
      <c r="F1286" s="179">
        <v>5362543190</v>
      </c>
      <c r="G1286" s="179">
        <v>5525624584</v>
      </c>
      <c r="H1286" s="179">
        <v>3591046913</v>
      </c>
      <c r="I1286" s="179">
        <v>14651822636</v>
      </c>
      <c r="J1286" s="179">
        <v>6542702337</v>
      </c>
      <c r="K1286" s="179">
        <v>8617868630</v>
      </c>
      <c r="L1286" s="179">
        <f>VLOOKUP(A1286,Sheet1!$A$1:$E$2000,5,FALSE)</f>
        <v>8431491407</v>
      </c>
      <c r="M1286" s="21">
        <f t="shared" si="161"/>
        <v>-0.15959226233388055</v>
      </c>
      <c r="N1286" s="21">
        <f t="shared" si="162"/>
        <v>0.11630673289173188</v>
      </c>
      <c r="O1286" s="21">
        <f t="shared" si="163"/>
        <v>0.22007452531118915</v>
      </c>
      <c r="P1286" s="21">
        <f t="shared" si="164"/>
        <v>0.55961891710014156</v>
      </c>
      <c r="Q1286" s="21">
        <f t="shared" si="165"/>
        <v>1.3479201501035918</v>
      </c>
      <c r="R1286" s="23">
        <f t="shared" si="166"/>
        <v>0.62937444357267991</v>
      </c>
      <c r="S1286" s="23">
        <f t="shared" si="167"/>
        <v>0.3854231005323796</v>
      </c>
      <c r="T1286" s="11">
        <f t="shared" si="168"/>
        <v>38243885010</v>
      </c>
    </row>
    <row r="1287" spans="1:20">
      <c r="A1287" s="154" t="s">
        <v>1367</v>
      </c>
      <c r="B1287" s="154" t="s">
        <v>3097</v>
      </c>
      <c r="C1287" s="154" t="s">
        <v>4171</v>
      </c>
      <c r="D1287" s="179"/>
      <c r="E1287" s="179"/>
      <c r="F1287" s="179"/>
      <c r="G1287" s="179"/>
      <c r="H1287" s="179"/>
      <c r="I1287" s="179"/>
      <c r="J1287" s="179"/>
      <c r="K1287" s="179"/>
      <c r="L1287" s="179">
        <f>VLOOKUP(A1287,Sheet1!$A$1:$E$2000,5,FALSE)</f>
        <v>0</v>
      </c>
      <c r="M1287" s="21" t="e">
        <f t="shared" si="161"/>
        <v>#DIV/0!</v>
      </c>
      <c r="N1287" s="21" t="e">
        <f t="shared" si="162"/>
        <v>#DIV/0!</v>
      </c>
      <c r="O1287" s="21" t="e">
        <f t="shared" si="163"/>
        <v>#DIV/0!</v>
      </c>
      <c r="P1287" s="21" t="e">
        <f t="shared" si="164"/>
        <v>#DIV/0!</v>
      </c>
      <c r="Q1287" s="21" t="e">
        <f t="shared" si="165"/>
        <v>#DIV/0!</v>
      </c>
      <c r="R1287" s="23" t="e">
        <f t="shared" si="166"/>
        <v>#DIV/0!</v>
      </c>
      <c r="S1287" s="23" t="e">
        <f t="shared" si="167"/>
        <v>#DIV/0!</v>
      </c>
      <c r="T1287" s="11">
        <f t="shared" si="168"/>
        <v>0</v>
      </c>
    </row>
    <row r="1288" spans="1:20">
      <c r="A1288" s="154" t="s">
        <v>881</v>
      </c>
      <c r="B1288" s="154" t="s">
        <v>3098</v>
      </c>
      <c r="C1288" s="154" t="s">
        <v>4171</v>
      </c>
      <c r="D1288" s="179">
        <v>-42265748738</v>
      </c>
      <c r="E1288" s="179">
        <v>50004435479</v>
      </c>
      <c r="F1288" s="179">
        <v>-6650105388</v>
      </c>
      <c r="G1288" s="179">
        <v>78163139488</v>
      </c>
      <c r="H1288" s="179">
        <v>-14649706638</v>
      </c>
      <c r="I1288" s="179">
        <v>-1857978860</v>
      </c>
      <c r="J1288" s="179">
        <v>65430985637</v>
      </c>
      <c r="K1288" s="179">
        <v>42179789370</v>
      </c>
      <c r="L1288" s="179">
        <f>VLOOKUP(A1288,Sheet1!$A$1:$E$2000,5,FALSE)</f>
        <v>25086129647</v>
      </c>
      <c r="M1288" s="21">
        <f t="shared" si="161"/>
        <v>0.65339058042454967</v>
      </c>
      <c r="N1288" s="21">
        <f t="shared" si="162"/>
        <v>-1.0371562810819108</v>
      </c>
      <c r="O1288" s="21">
        <f t="shared" si="163"/>
        <v>10.839090032327771</v>
      </c>
      <c r="P1288" s="21">
        <f t="shared" si="164"/>
        <v>-0.46036213941386456</v>
      </c>
      <c r="Q1288" s="21">
        <f t="shared" si="165"/>
        <v>2.7123980887049899</v>
      </c>
      <c r="R1288" s="23">
        <f t="shared" si="166"/>
        <v>1.3336113199263133</v>
      </c>
      <c r="S1288" s="23">
        <f t="shared" si="167"/>
        <v>0.2243067712218707</v>
      </c>
      <c r="T1288" s="11">
        <f t="shared" si="168"/>
        <v>130838925794</v>
      </c>
    </row>
    <row r="1289" spans="1:20">
      <c r="A1289" s="154" t="s">
        <v>889</v>
      </c>
      <c r="B1289" s="154" t="s">
        <v>3099</v>
      </c>
      <c r="C1289" s="154" t="s">
        <v>4171</v>
      </c>
      <c r="D1289" s="179">
        <v>454043304</v>
      </c>
      <c r="E1289" s="179">
        <v>-1808527794</v>
      </c>
      <c r="F1289" s="179">
        <v>4083391195</v>
      </c>
      <c r="G1289" s="179">
        <v>-1978785903</v>
      </c>
      <c r="H1289" s="179">
        <v>335327579</v>
      </c>
      <c r="I1289" s="179">
        <v>972099666</v>
      </c>
      <c r="J1289" s="179">
        <v>174401388</v>
      </c>
      <c r="K1289" s="179">
        <v>125229682</v>
      </c>
      <c r="L1289" s="179">
        <f>VLOOKUP(A1289,Sheet1!$A$1:$E$2000,5,FALSE)</f>
        <v>1273835015</v>
      </c>
      <c r="M1289" s="21">
        <f t="shared" si="161"/>
        <v>-0.26146344182183995</v>
      </c>
      <c r="N1289" s="21">
        <f t="shared" si="162"/>
        <v>1.5375088341053165</v>
      </c>
      <c r="O1289" s="21">
        <f t="shared" si="163"/>
        <v>-0.95729006120854898</v>
      </c>
      <c r="P1289" s="21">
        <f t="shared" si="164"/>
        <v>1.0632861199436188</v>
      </c>
      <c r="Q1289" s="21">
        <f t="shared" si="165"/>
        <v>2.7987779555704244</v>
      </c>
      <c r="R1289" s="23">
        <f t="shared" si="166"/>
        <v>-0.3551191085207524</v>
      </c>
      <c r="S1289" s="23">
        <f t="shared" si="167"/>
        <v>3.0315889810306356</v>
      </c>
      <c r="T1289" s="11">
        <f t="shared" si="168"/>
        <v>2545565751</v>
      </c>
    </row>
    <row r="1290" spans="1:20">
      <c r="A1290" s="154" t="s">
        <v>1368</v>
      </c>
      <c r="B1290" s="154" t="s">
        <v>3100</v>
      </c>
      <c r="C1290" s="154" t="s">
        <v>4171</v>
      </c>
      <c r="D1290" s="179"/>
      <c r="E1290" s="179"/>
      <c r="F1290" s="179"/>
      <c r="G1290" s="179"/>
      <c r="H1290" s="179"/>
      <c r="I1290" s="179"/>
      <c r="J1290" s="179"/>
      <c r="K1290" s="179"/>
      <c r="L1290" s="179" t="e">
        <f>VLOOKUP(A1290,Sheet1!$A$1:$E$2000,5,FALSE)</f>
        <v>#N/A</v>
      </c>
      <c r="M1290" s="21" t="e">
        <f t="shared" si="161"/>
        <v>#DIV/0!</v>
      </c>
      <c r="N1290" s="21" t="e">
        <f t="shared" si="162"/>
        <v>#DIV/0!</v>
      </c>
      <c r="O1290" s="21" t="e">
        <f t="shared" si="163"/>
        <v>#DIV/0!</v>
      </c>
      <c r="P1290" s="21" t="e">
        <f t="shared" si="164"/>
        <v>#DIV/0!</v>
      </c>
      <c r="Q1290" s="21" t="e">
        <f t="shared" si="165"/>
        <v>#N/A</v>
      </c>
      <c r="R1290" s="23" t="e">
        <f t="shared" si="166"/>
        <v>#N/A</v>
      </c>
      <c r="S1290" s="23" t="e">
        <f t="shared" si="167"/>
        <v>#N/A</v>
      </c>
      <c r="T1290" s="11" t="e">
        <f t="shared" si="168"/>
        <v>#N/A</v>
      </c>
    </row>
    <row r="1291" spans="1:20">
      <c r="A1291" s="154" t="s">
        <v>1906</v>
      </c>
      <c r="B1291" s="154" t="s">
        <v>1907</v>
      </c>
      <c r="C1291" s="154" t="s">
        <v>4171</v>
      </c>
      <c r="D1291" s="179">
        <v>-23920512652</v>
      </c>
      <c r="E1291" s="179">
        <v>-343757334163</v>
      </c>
      <c r="F1291" s="179">
        <v>-172050603001</v>
      </c>
      <c r="G1291" s="179">
        <v>-230628972220</v>
      </c>
      <c r="H1291" s="179">
        <v>-160946617172</v>
      </c>
      <c r="I1291" s="179">
        <v>-156574301214</v>
      </c>
      <c r="J1291" s="179">
        <v>-149968392389</v>
      </c>
      <c r="K1291" s="179">
        <v>-160638445563</v>
      </c>
      <c r="L1291" s="179">
        <f>VLOOKUP(A1291,Sheet1!$A$1:$E$2000,5,FALSE)</f>
        <v>-146384768953</v>
      </c>
      <c r="M1291" s="21">
        <f t="shared" si="161"/>
        <v>-5.7283933046703837</v>
      </c>
      <c r="N1291" s="21">
        <f t="shared" si="162"/>
        <v>0.54452084172913418</v>
      </c>
      <c r="O1291" s="21">
        <f t="shared" si="163"/>
        <v>0.12834718522824157</v>
      </c>
      <c r="P1291" s="21">
        <f t="shared" si="164"/>
        <v>0.30347673140664705</v>
      </c>
      <c r="Q1291" s="21">
        <f t="shared" si="165"/>
        <v>9.0476261476425332E-2</v>
      </c>
      <c r="R1291" s="23">
        <f t="shared" si="166"/>
        <v>0.1891938077527221</v>
      </c>
      <c r="S1291" s="23">
        <f t="shared" si="167"/>
        <v>-0.32380752993410966</v>
      </c>
      <c r="T1291" s="11">
        <f t="shared" si="168"/>
        <v>-613565908119</v>
      </c>
    </row>
    <row r="1292" spans="1:20">
      <c r="A1292" s="154" t="s">
        <v>1369</v>
      </c>
      <c r="B1292" s="154" t="s">
        <v>3101</v>
      </c>
      <c r="C1292" s="154" t="s">
        <v>4171</v>
      </c>
      <c r="D1292" s="179"/>
      <c r="E1292" s="179"/>
      <c r="F1292" s="179"/>
      <c r="G1292" s="179"/>
      <c r="H1292" s="179"/>
      <c r="I1292" s="179"/>
      <c r="J1292" s="179"/>
      <c r="K1292" s="179"/>
      <c r="L1292" s="179">
        <f>VLOOKUP(A1292,Sheet1!$A$1:$E$2000,5,FALSE)</f>
        <v>0</v>
      </c>
      <c r="M1292" s="21" t="e">
        <f t="shared" si="161"/>
        <v>#DIV/0!</v>
      </c>
      <c r="N1292" s="21" t="e">
        <f t="shared" si="162"/>
        <v>#DIV/0!</v>
      </c>
      <c r="O1292" s="21" t="e">
        <f t="shared" si="163"/>
        <v>#DIV/0!</v>
      </c>
      <c r="P1292" s="21" t="e">
        <f t="shared" si="164"/>
        <v>#DIV/0!</v>
      </c>
      <c r="Q1292" s="21" t="e">
        <f t="shared" si="165"/>
        <v>#DIV/0!</v>
      </c>
      <c r="R1292" s="23" t="e">
        <f t="shared" si="166"/>
        <v>#DIV/0!</v>
      </c>
      <c r="S1292" s="23" t="e">
        <f t="shared" si="167"/>
        <v>#DIV/0!</v>
      </c>
      <c r="T1292" s="11">
        <f t="shared" si="168"/>
        <v>0</v>
      </c>
    </row>
    <row r="1293" spans="1:20">
      <c r="A1293" s="154" t="s">
        <v>1370</v>
      </c>
      <c r="B1293" s="154" t="s">
        <v>3102</v>
      </c>
      <c r="C1293" s="154" t="s">
        <v>4171</v>
      </c>
      <c r="D1293" s="179">
        <v>9812919718</v>
      </c>
      <c r="E1293" s="179">
        <v>12657743561</v>
      </c>
      <c r="F1293" s="179">
        <v>6383168514</v>
      </c>
      <c r="G1293" s="179">
        <v>8281760966</v>
      </c>
      <c r="H1293" s="179">
        <v>7282900372</v>
      </c>
      <c r="I1293" s="179">
        <v>7725859460</v>
      </c>
      <c r="J1293" s="179">
        <v>9753827404</v>
      </c>
      <c r="K1293" s="179">
        <v>9754721354</v>
      </c>
      <c r="L1293" s="179">
        <f>VLOOKUP(A1293,Sheet1!$A$1:$E$2000,5,FALSE)</f>
        <v>10642369627</v>
      </c>
      <c r="M1293" s="21">
        <f t="shared" si="161"/>
        <v>-0.25782533829958315</v>
      </c>
      <c r="N1293" s="21">
        <f t="shared" si="162"/>
        <v>-0.38963375085238067</v>
      </c>
      <c r="O1293" s="21">
        <f t="shared" si="163"/>
        <v>0.52805419167725898</v>
      </c>
      <c r="P1293" s="21">
        <f t="shared" si="164"/>
        <v>0.17785594078929615</v>
      </c>
      <c r="Q1293" s="21">
        <f t="shared" si="165"/>
        <v>0.46128178107665591</v>
      </c>
      <c r="R1293" s="23">
        <f t="shared" si="166"/>
        <v>0.3737539696778947</v>
      </c>
      <c r="S1293" s="23">
        <f t="shared" si="167"/>
        <v>9.4528253959552444E-2</v>
      </c>
      <c r="T1293" s="11">
        <f t="shared" si="168"/>
        <v>37876777845</v>
      </c>
    </row>
    <row r="1294" spans="1:20">
      <c r="A1294" s="154" t="s">
        <v>830</v>
      </c>
      <c r="B1294" s="154" t="s">
        <v>3103</v>
      </c>
      <c r="C1294" s="154" t="s">
        <v>4171</v>
      </c>
      <c r="D1294" s="179">
        <v>3374104562</v>
      </c>
      <c r="E1294" s="179">
        <v>226767217</v>
      </c>
      <c r="F1294" s="179">
        <v>2409007734</v>
      </c>
      <c r="G1294" s="179">
        <v>2342042242</v>
      </c>
      <c r="H1294" s="179">
        <v>2825273505</v>
      </c>
      <c r="I1294" s="179">
        <v>3134445146</v>
      </c>
      <c r="J1294" s="179">
        <v>2892078134</v>
      </c>
      <c r="K1294" s="179">
        <v>2576099895</v>
      </c>
      <c r="L1294" s="179">
        <f>VLOOKUP(A1294,Sheet1!$A$1:$E$2000,5,FALSE)</f>
        <v>2705118607</v>
      </c>
      <c r="M1294" s="21">
        <f t="shared" si="161"/>
        <v>-0.16265976555115425</v>
      </c>
      <c r="N1294" s="21">
        <f t="shared" si="162"/>
        <v>12.822302833129534</v>
      </c>
      <c r="O1294" s="21">
        <f t="shared" si="163"/>
        <v>0.20052671196613103</v>
      </c>
      <c r="P1294" s="21">
        <f t="shared" si="164"/>
        <v>9.9937417354234045E-2</v>
      </c>
      <c r="Q1294" s="21">
        <f t="shared" si="165"/>
        <v>-4.2528589811696833E-2</v>
      </c>
      <c r="R1294" s="23">
        <f t="shared" si="166"/>
        <v>7.8794570545607887E-2</v>
      </c>
      <c r="S1294" s="23">
        <f t="shared" si="167"/>
        <v>0.44913627428401837</v>
      </c>
      <c r="T1294" s="11">
        <f t="shared" si="168"/>
        <v>11307741782</v>
      </c>
    </row>
    <row r="1295" spans="1:20">
      <c r="A1295" s="154" t="s">
        <v>1371</v>
      </c>
      <c r="B1295" s="154" t="s">
        <v>3104</v>
      </c>
      <c r="C1295" s="154" t="s">
        <v>4171</v>
      </c>
      <c r="D1295" s="179">
        <v>-9317260825</v>
      </c>
      <c r="E1295" s="179">
        <v>-8706504228</v>
      </c>
      <c r="F1295" s="179">
        <v>-7262546845</v>
      </c>
      <c r="G1295" s="179">
        <v>-12671587466</v>
      </c>
      <c r="H1295" s="179">
        <v>-8501136164</v>
      </c>
      <c r="I1295" s="179">
        <v>-15743659904</v>
      </c>
      <c r="J1295" s="179">
        <v>-7083374655</v>
      </c>
      <c r="K1295" s="179">
        <v>-11010411358</v>
      </c>
      <c r="L1295" s="179">
        <f>VLOOKUP(A1295,Sheet1!$A$1:$E$2000,5,FALSE)</f>
        <v>-9014106961</v>
      </c>
      <c r="M1295" s="21">
        <f t="shared" si="161"/>
        <v>8.7592767480564757E-2</v>
      </c>
      <c r="N1295" s="21">
        <f t="shared" si="162"/>
        <v>-0.80826420015608591</v>
      </c>
      <c r="O1295" s="21">
        <f t="shared" si="163"/>
        <v>2.4670710402832519E-2</v>
      </c>
      <c r="P1295" s="21">
        <f t="shared" si="164"/>
        <v>0.13109455405309042</v>
      </c>
      <c r="Q1295" s="21">
        <f t="shared" si="165"/>
        <v>-6.0341439909207879E-2</v>
      </c>
      <c r="R1295" s="23">
        <f t="shared" si="166"/>
        <v>4.6680670829806835E-2</v>
      </c>
      <c r="S1295" s="23">
        <f t="shared" si="167"/>
        <v>0.15372927709183504</v>
      </c>
      <c r="T1295" s="11">
        <f t="shared" si="168"/>
        <v>-42851552878</v>
      </c>
    </row>
    <row r="1296" spans="1:20">
      <c r="A1296" s="154" t="s">
        <v>1372</v>
      </c>
      <c r="B1296" s="154" t="s">
        <v>3105</v>
      </c>
      <c r="C1296" s="154" t="s">
        <v>4171</v>
      </c>
      <c r="D1296" s="179"/>
      <c r="E1296" s="179"/>
      <c r="F1296" s="179"/>
      <c r="G1296" s="179"/>
      <c r="H1296" s="179"/>
      <c r="I1296" s="179"/>
      <c r="J1296" s="179"/>
      <c r="K1296" s="179"/>
      <c r="L1296" s="179">
        <f>VLOOKUP(A1296,Sheet1!$A$1:$E$2000,5,FALSE)</f>
        <v>0</v>
      </c>
      <c r="M1296" s="21" t="e">
        <f t="shared" si="161"/>
        <v>#DIV/0!</v>
      </c>
      <c r="N1296" s="21" t="e">
        <f t="shared" si="162"/>
        <v>#DIV/0!</v>
      </c>
      <c r="O1296" s="21" t="e">
        <f t="shared" si="163"/>
        <v>#DIV/0!</v>
      </c>
      <c r="P1296" s="21" t="e">
        <f t="shared" si="164"/>
        <v>#DIV/0!</v>
      </c>
      <c r="Q1296" s="21" t="e">
        <f t="shared" si="165"/>
        <v>#DIV/0!</v>
      </c>
      <c r="R1296" s="23" t="e">
        <f t="shared" si="166"/>
        <v>#DIV/0!</v>
      </c>
      <c r="S1296" s="23" t="e">
        <f t="shared" si="167"/>
        <v>#DIV/0!</v>
      </c>
      <c r="T1296" s="11">
        <f t="shared" si="168"/>
        <v>0</v>
      </c>
    </row>
    <row r="1297" spans="1:20">
      <c r="A1297" s="154" t="s">
        <v>1373</v>
      </c>
      <c r="B1297" s="154" t="s">
        <v>3106</v>
      </c>
      <c r="C1297" s="154" t="s">
        <v>4171</v>
      </c>
      <c r="D1297" s="179"/>
      <c r="E1297" s="179"/>
      <c r="F1297" s="179"/>
      <c r="G1297" s="179"/>
      <c r="H1297" s="179"/>
      <c r="I1297" s="179"/>
      <c r="J1297" s="179"/>
      <c r="K1297" s="179"/>
      <c r="L1297" s="179">
        <f>VLOOKUP(A1297,Sheet1!$A$1:$E$2000,5,FALSE)</f>
        <v>0</v>
      </c>
      <c r="M1297" s="21" t="e">
        <f t="shared" si="161"/>
        <v>#DIV/0!</v>
      </c>
      <c r="N1297" s="21" t="e">
        <f t="shared" si="162"/>
        <v>#DIV/0!</v>
      </c>
      <c r="O1297" s="21" t="e">
        <f t="shared" si="163"/>
        <v>#DIV/0!</v>
      </c>
      <c r="P1297" s="21" t="e">
        <f t="shared" si="164"/>
        <v>#DIV/0!</v>
      </c>
      <c r="Q1297" s="21" t="e">
        <f t="shared" si="165"/>
        <v>#DIV/0!</v>
      </c>
      <c r="R1297" s="23" t="e">
        <f t="shared" si="166"/>
        <v>#DIV/0!</v>
      </c>
      <c r="S1297" s="23" t="e">
        <f t="shared" si="167"/>
        <v>#DIV/0!</v>
      </c>
      <c r="T1297" s="11">
        <f t="shared" si="168"/>
        <v>0</v>
      </c>
    </row>
    <row r="1298" spans="1:20">
      <c r="A1298" s="154" t="s">
        <v>4257</v>
      </c>
      <c r="B1298" s="154" t="s">
        <v>4258</v>
      </c>
      <c r="C1298" s="154" t="s">
        <v>4171</v>
      </c>
      <c r="D1298" s="179"/>
      <c r="E1298" s="179">
        <v>25075750436</v>
      </c>
      <c r="F1298" s="179">
        <v>50990857534</v>
      </c>
      <c r="G1298" s="179"/>
      <c r="H1298" s="179">
        <v>14512568444</v>
      </c>
      <c r="I1298" s="179">
        <v>18909483992</v>
      </c>
      <c r="J1298" s="179">
        <v>362666529</v>
      </c>
      <c r="K1298" s="179">
        <v>2110208017</v>
      </c>
      <c r="L1298" s="179">
        <f>VLOOKUP(A1298,Sheet1!$A$1:$E$2000,5,FALSE)</f>
        <v>372451728</v>
      </c>
      <c r="M1298" s="21" t="e">
        <f t="shared" si="161"/>
        <v>#DIV/0!</v>
      </c>
      <c r="N1298" s="21">
        <f t="shared" si="162"/>
        <v>-0.24590555962574104</v>
      </c>
      <c r="O1298" s="21">
        <f t="shared" si="163"/>
        <v>-0.99288761659365743</v>
      </c>
      <c r="P1298" s="21" t="e">
        <f t="shared" si="164"/>
        <v>#DIV/0!</v>
      </c>
      <c r="Q1298" s="21">
        <f t="shared" si="165"/>
        <v>-0.97433591928009244</v>
      </c>
      <c r="R1298" s="23">
        <f t="shared" si="166"/>
        <v>-0.95656217622944439</v>
      </c>
      <c r="S1298" s="23">
        <f t="shared" si="167"/>
        <v>-0.75982547946155143</v>
      </c>
      <c r="T1298" s="11">
        <f t="shared" si="168"/>
        <v>21754810266</v>
      </c>
    </row>
    <row r="1299" spans="1:20">
      <c r="A1299" s="154" t="s">
        <v>1375</v>
      </c>
      <c r="B1299" s="154" t="s">
        <v>3110</v>
      </c>
      <c r="C1299" s="154" t="s">
        <v>4171</v>
      </c>
      <c r="D1299" s="179"/>
      <c r="E1299" s="179"/>
      <c r="F1299" s="179"/>
      <c r="G1299" s="179"/>
      <c r="H1299" s="179"/>
      <c r="I1299" s="179"/>
      <c r="J1299" s="179"/>
      <c r="K1299" s="179"/>
      <c r="L1299" s="179">
        <f>VLOOKUP(A1299,Sheet1!$A$1:$E$2000,5,FALSE)</f>
        <v>0</v>
      </c>
      <c r="M1299" s="21" t="e">
        <f t="shared" si="161"/>
        <v>#DIV/0!</v>
      </c>
      <c r="N1299" s="21" t="e">
        <f t="shared" si="162"/>
        <v>#DIV/0!</v>
      </c>
      <c r="O1299" s="21" t="e">
        <f t="shared" si="163"/>
        <v>#DIV/0!</v>
      </c>
      <c r="P1299" s="21" t="e">
        <f t="shared" si="164"/>
        <v>#DIV/0!</v>
      </c>
      <c r="Q1299" s="21" t="e">
        <f t="shared" si="165"/>
        <v>#DIV/0!</v>
      </c>
      <c r="R1299" s="23" t="e">
        <f t="shared" si="166"/>
        <v>#DIV/0!</v>
      </c>
      <c r="S1299" s="23" t="e">
        <f t="shared" si="167"/>
        <v>#DIV/0!</v>
      </c>
      <c r="T1299" s="11">
        <f t="shared" si="168"/>
        <v>0</v>
      </c>
    </row>
    <row r="1300" spans="1:20">
      <c r="A1300" s="154" t="s">
        <v>899</v>
      </c>
      <c r="B1300" s="154" t="s">
        <v>3111</v>
      </c>
      <c r="C1300" s="154" t="s">
        <v>4171</v>
      </c>
      <c r="D1300" s="179"/>
      <c r="E1300" s="179"/>
      <c r="F1300" s="179"/>
      <c r="G1300" s="179"/>
      <c r="H1300" s="179"/>
      <c r="I1300" s="179"/>
      <c r="J1300" s="179"/>
      <c r="K1300" s="179"/>
      <c r="L1300" s="179">
        <f>VLOOKUP(A1300,Sheet1!$A$1:$E$2000,5,FALSE)</f>
        <v>0</v>
      </c>
      <c r="M1300" s="21" t="e">
        <f t="shared" si="161"/>
        <v>#DIV/0!</v>
      </c>
      <c r="N1300" s="21" t="e">
        <f t="shared" si="162"/>
        <v>#DIV/0!</v>
      </c>
      <c r="O1300" s="21" t="e">
        <f t="shared" si="163"/>
        <v>#DIV/0!</v>
      </c>
      <c r="P1300" s="21" t="e">
        <f t="shared" si="164"/>
        <v>#DIV/0!</v>
      </c>
      <c r="Q1300" s="21" t="e">
        <f t="shared" si="165"/>
        <v>#DIV/0!</v>
      </c>
      <c r="R1300" s="23" t="e">
        <f t="shared" si="166"/>
        <v>#DIV/0!</v>
      </c>
      <c r="S1300" s="23" t="e">
        <f t="shared" si="167"/>
        <v>#DIV/0!</v>
      </c>
      <c r="T1300" s="11">
        <f t="shared" si="168"/>
        <v>0</v>
      </c>
    </row>
    <row r="1301" spans="1:20">
      <c r="A1301" s="154" t="s">
        <v>1376</v>
      </c>
      <c r="B1301" s="154" t="s">
        <v>3112</v>
      </c>
      <c r="C1301" s="154" t="s">
        <v>4171</v>
      </c>
      <c r="D1301" s="179">
        <v>3388785121</v>
      </c>
      <c r="E1301" s="179">
        <v>7120512926</v>
      </c>
      <c r="F1301" s="179">
        <v>7269286394</v>
      </c>
      <c r="G1301" s="179">
        <v>6684937994</v>
      </c>
      <c r="H1301" s="179">
        <v>5648330955</v>
      </c>
      <c r="I1301" s="179">
        <v>5593479810</v>
      </c>
      <c r="J1301" s="179">
        <v>6904187370</v>
      </c>
      <c r="K1301" s="179">
        <v>95726413</v>
      </c>
      <c r="L1301" s="179">
        <f>VLOOKUP(A1301,Sheet1!$A$1:$E$2000,5,FALSE)</f>
        <v>756460658</v>
      </c>
      <c r="M1301" s="21">
        <f t="shared" si="161"/>
        <v>0.66677164627458829</v>
      </c>
      <c r="N1301" s="21">
        <f t="shared" si="162"/>
        <v>-0.21445549384850593</v>
      </c>
      <c r="O1301" s="21">
        <f t="shared" si="163"/>
        <v>-5.0224878235826456E-2</v>
      </c>
      <c r="P1301" s="21">
        <f t="shared" si="164"/>
        <v>-0.98568028408252728</v>
      </c>
      <c r="Q1301" s="21">
        <f t="shared" si="165"/>
        <v>-0.86607359518649174</v>
      </c>
      <c r="R1301" s="23">
        <f t="shared" si="166"/>
        <v>-0.60431819702680889</v>
      </c>
      <c r="S1301" s="23">
        <f t="shared" si="167"/>
        <v>-0.50043707119940073</v>
      </c>
      <c r="T1301" s="11">
        <f t="shared" si="168"/>
        <v>13349854251</v>
      </c>
    </row>
    <row r="1302" spans="1:20">
      <c r="A1302" s="154" t="s">
        <v>1602</v>
      </c>
      <c r="B1302" s="154" t="s">
        <v>3113</v>
      </c>
      <c r="C1302" s="154" t="s">
        <v>4171</v>
      </c>
      <c r="D1302" s="179">
        <v>-1699201649</v>
      </c>
      <c r="E1302" s="179">
        <v>-696777266</v>
      </c>
      <c r="F1302" s="179">
        <v>-311308116</v>
      </c>
      <c r="G1302" s="179">
        <v>2939882943</v>
      </c>
      <c r="H1302" s="179">
        <v>-1575197287</v>
      </c>
      <c r="I1302" s="179">
        <v>-301755092</v>
      </c>
      <c r="J1302" s="179">
        <v>-1063505315</v>
      </c>
      <c r="K1302" s="179">
        <v>-127624264</v>
      </c>
      <c r="L1302" s="179">
        <f>VLOOKUP(A1302,Sheet1!$A$1:$E$2000,5,FALSE)</f>
        <v>-508008916</v>
      </c>
      <c r="M1302" s="21">
        <f t="shared" si="161"/>
        <v>7.2978014159165869E-2</v>
      </c>
      <c r="N1302" s="21">
        <f t="shared" si="162"/>
        <v>0.56692747205675909</v>
      </c>
      <c r="O1302" s="21">
        <f t="shared" si="163"/>
        <v>-2.4162466711918298</v>
      </c>
      <c r="P1302" s="21">
        <f t="shared" si="164"/>
        <v>-1.0434113420413147</v>
      </c>
      <c r="Q1302" s="21">
        <f t="shared" si="165"/>
        <v>0.67749505398938636</v>
      </c>
      <c r="R1302" s="23">
        <f t="shared" si="166"/>
        <v>-2.6130384695690396</v>
      </c>
      <c r="S1302" s="23">
        <f t="shared" si="167"/>
        <v>-6.6110264990991006</v>
      </c>
      <c r="T1302" s="11">
        <f t="shared" si="168"/>
        <v>-2000893587</v>
      </c>
    </row>
    <row r="1303" spans="1:20">
      <c r="A1303" s="154" t="s">
        <v>564</v>
      </c>
      <c r="B1303" s="154" t="s">
        <v>3116</v>
      </c>
      <c r="C1303" s="154" t="s">
        <v>4171</v>
      </c>
      <c r="D1303" s="179">
        <v>674929222</v>
      </c>
      <c r="E1303" s="179">
        <v>514430711</v>
      </c>
      <c r="F1303" s="179">
        <v>339084374</v>
      </c>
      <c r="G1303" s="179">
        <v>153187328</v>
      </c>
      <c r="H1303" s="179">
        <v>-58758696</v>
      </c>
      <c r="I1303" s="179">
        <v>-1523198706</v>
      </c>
      <c r="J1303" s="179">
        <v>-432163062</v>
      </c>
      <c r="K1303" s="179">
        <v>3416705444</v>
      </c>
      <c r="L1303" s="179">
        <f>VLOOKUP(A1303,Sheet1!$A$1:$E$2000,5,FALSE)</f>
        <v>543117048</v>
      </c>
      <c r="M1303" s="21">
        <f t="shared" si="161"/>
        <v>-1.0870590486894047</v>
      </c>
      <c r="N1303" s="21">
        <f t="shared" si="162"/>
        <v>-3.9609404598707951</v>
      </c>
      <c r="O1303" s="21">
        <f t="shared" si="163"/>
        <v>-2.2745000806200526</v>
      </c>
      <c r="P1303" s="21">
        <f t="shared" si="164"/>
        <v>21.304099749034073</v>
      </c>
      <c r="Q1303" s="21">
        <f t="shared" si="165"/>
        <v>10.243177350293818</v>
      </c>
      <c r="R1303" s="23">
        <f t="shared" si="166"/>
        <v>7.1373785357664676</v>
      </c>
      <c r="S1303" s="23">
        <f t="shared" si="167"/>
        <v>1.1145355869266234</v>
      </c>
      <c r="T1303" s="11">
        <f t="shared" si="168"/>
        <v>2004460724</v>
      </c>
    </row>
    <row r="1304" spans="1:20">
      <c r="A1304" s="154" t="s">
        <v>1379</v>
      </c>
      <c r="B1304" s="154" t="s">
        <v>3117</v>
      </c>
      <c r="C1304" s="154" t="s">
        <v>4171</v>
      </c>
      <c r="D1304" s="179">
        <v>-1424198333</v>
      </c>
      <c r="E1304" s="179">
        <v>-12366560311</v>
      </c>
      <c r="F1304" s="179">
        <v>-2704023185</v>
      </c>
      <c r="G1304" s="179">
        <v>-3742600131</v>
      </c>
      <c r="H1304" s="179">
        <v>-2246314343</v>
      </c>
      <c r="I1304" s="179">
        <v>-2043146756</v>
      </c>
      <c r="J1304" s="179">
        <v>-2396797577</v>
      </c>
      <c r="K1304" s="179">
        <v>-2417063264</v>
      </c>
      <c r="L1304" s="179">
        <f>VLOOKUP(A1304,Sheet1!$A$1:$E$2000,5,FALSE)</f>
        <v>-1906493831</v>
      </c>
      <c r="M1304" s="21">
        <f t="shared" si="161"/>
        <v>-0.57724826026741316</v>
      </c>
      <c r="N1304" s="21">
        <f t="shared" si="162"/>
        <v>0.83478455571978005</v>
      </c>
      <c r="O1304" s="21">
        <f t="shared" si="163"/>
        <v>0.11361796367141726</v>
      </c>
      <c r="P1304" s="21">
        <f t="shared" si="164"/>
        <v>0.35417539160023076</v>
      </c>
      <c r="Q1304" s="21">
        <f t="shared" si="165"/>
        <v>0.15127914446121665</v>
      </c>
      <c r="R1304" s="23">
        <f t="shared" si="166"/>
        <v>0.22691788028155696</v>
      </c>
      <c r="S1304" s="23">
        <f t="shared" si="167"/>
        <v>-0.58386940465133985</v>
      </c>
      <c r="T1304" s="11">
        <f t="shared" si="168"/>
        <v>-8763501428</v>
      </c>
    </row>
    <row r="1305" spans="1:20">
      <c r="A1305" s="154" t="s">
        <v>568</v>
      </c>
      <c r="B1305" s="154" t="s">
        <v>4288</v>
      </c>
      <c r="C1305" s="154" t="s">
        <v>4171</v>
      </c>
      <c r="D1305" s="179">
        <v>-1424158365</v>
      </c>
      <c r="E1305" s="179">
        <v>-311120407</v>
      </c>
      <c r="F1305" s="179">
        <v>-1771348918</v>
      </c>
      <c r="G1305" s="179">
        <v>-13702111591</v>
      </c>
      <c r="H1305" s="179">
        <v>-1532231667</v>
      </c>
      <c r="I1305" s="179">
        <v>-1291988854</v>
      </c>
      <c r="J1305" s="179">
        <v>638792149</v>
      </c>
      <c r="K1305" s="179">
        <v>-217007986</v>
      </c>
      <c r="L1305" s="179">
        <f>VLOOKUP(A1305,Sheet1!$A$1:$E$2000,5,FALSE)</f>
        <v>1252597597</v>
      </c>
      <c r="M1305" s="21">
        <f t="shared" si="161"/>
        <v>-7.5885733395948562E-2</v>
      </c>
      <c r="N1305" s="21">
        <f t="shared" si="162"/>
        <v>-3.1526972353182865</v>
      </c>
      <c r="O1305" s="21">
        <f t="shared" si="163"/>
        <v>1.3606246869313863</v>
      </c>
      <c r="P1305" s="21">
        <f t="shared" si="164"/>
        <v>0.98416244207626091</v>
      </c>
      <c r="Q1305" s="21">
        <f t="shared" si="165"/>
        <v>1.817498831265181</v>
      </c>
      <c r="R1305" s="23">
        <f t="shared" si="166"/>
        <v>1.0984600769360651</v>
      </c>
      <c r="S1305" s="23">
        <f t="shared" si="167"/>
        <v>-1.0220821761607213</v>
      </c>
      <c r="T1305" s="11">
        <f t="shared" si="168"/>
        <v>382392906</v>
      </c>
    </row>
    <row r="1306" spans="1:20">
      <c r="A1306" s="154" t="s">
        <v>841</v>
      </c>
      <c r="B1306" s="154" t="s">
        <v>3118</v>
      </c>
      <c r="C1306" s="154" t="s">
        <v>4171</v>
      </c>
      <c r="D1306" s="179">
        <v>8008950192</v>
      </c>
      <c r="E1306" s="179">
        <v>28023021065</v>
      </c>
      <c r="F1306" s="179">
        <v>4143952730</v>
      </c>
      <c r="G1306" s="179">
        <v>12790493840</v>
      </c>
      <c r="H1306" s="179">
        <v>1462028907</v>
      </c>
      <c r="I1306" s="179">
        <v>28447292602</v>
      </c>
      <c r="J1306" s="179">
        <v>2866525244</v>
      </c>
      <c r="K1306" s="179">
        <v>1229750683</v>
      </c>
      <c r="L1306" s="179">
        <f>VLOOKUP(A1306,Sheet1!$A$1:$E$2000,5,FALSE)</f>
        <v>304155098</v>
      </c>
      <c r="M1306" s="21">
        <f t="shared" si="161"/>
        <v>-0.81745061812715536</v>
      </c>
      <c r="N1306" s="21">
        <f t="shared" si="162"/>
        <v>1.5140106986177295E-2</v>
      </c>
      <c r="O1306" s="21">
        <f t="shared" si="163"/>
        <v>-0.30826304478622757</v>
      </c>
      <c r="P1306" s="21">
        <f t="shared" si="164"/>
        <v>-0.90385432350124173</v>
      </c>
      <c r="Q1306" s="21">
        <f t="shared" si="165"/>
        <v>-0.79196369063310179</v>
      </c>
      <c r="R1306" s="23">
        <f t="shared" si="166"/>
        <v>-0.76080032120817964</v>
      </c>
      <c r="S1306" s="23">
        <f t="shared" si="167"/>
        <v>-0.29237225575508696</v>
      </c>
      <c r="T1306" s="11">
        <f t="shared" si="168"/>
        <v>32847723627</v>
      </c>
    </row>
    <row r="1307" spans="1:20">
      <c r="A1307" s="154" t="s">
        <v>857</v>
      </c>
      <c r="B1307" s="154" t="s">
        <v>3119</v>
      </c>
      <c r="C1307" s="154" t="s">
        <v>4171</v>
      </c>
      <c r="D1307" s="179"/>
      <c r="E1307" s="179"/>
      <c r="F1307" s="179"/>
      <c r="G1307" s="179"/>
      <c r="H1307" s="179"/>
      <c r="I1307" s="179"/>
      <c r="J1307" s="179"/>
      <c r="K1307" s="179"/>
      <c r="L1307" s="179">
        <f>VLOOKUP(A1307,Sheet1!$A$1:$E$2000,5,FALSE)</f>
        <v>0</v>
      </c>
      <c r="M1307" s="21" t="e">
        <f t="shared" si="161"/>
        <v>#DIV/0!</v>
      </c>
      <c r="N1307" s="21" t="e">
        <f t="shared" si="162"/>
        <v>#DIV/0!</v>
      </c>
      <c r="O1307" s="21" t="e">
        <f t="shared" si="163"/>
        <v>#DIV/0!</v>
      </c>
      <c r="P1307" s="21" t="e">
        <f t="shared" si="164"/>
        <v>#DIV/0!</v>
      </c>
      <c r="Q1307" s="21" t="e">
        <f t="shared" si="165"/>
        <v>#DIV/0!</v>
      </c>
      <c r="R1307" s="23" t="e">
        <f t="shared" si="166"/>
        <v>#DIV/0!</v>
      </c>
      <c r="S1307" s="23" t="e">
        <f t="shared" si="167"/>
        <v>#DIV/0!</v>
      </c>
      <c r="T1307" s="11">
        <f t="shared" si="168"/>
        <v>0</v>
      </c>
    </row>
    <row r="1308" spans="1:20">
      <c r="A1308" s="154" t="s">
        <v>1380</v>
      </c>
      <c r="B1308" s="154" t="s">
        <v>3121</v>
      </c>
      <c r="C1308" s="154" t="s">
        <v>4171</v>
      </c>
      <c r="D1308" s="179">
        <v>-429817958</v>
      </c>
      <c r="E1308" s="179">
        <v>-411011558</v>
      </c>
      <c r="F1308" s="179">
        <v>-536743622</v>
      </c>
      <c r="G1308" s="179">
        <v>-460985909</v>
      </c>
      <c r="H1308" s="179">
        <v>-382603217</v>
      </c>
      <c r="I1308" s="179">
        <v>-357302531</v>
      </c>
      <c r="J1308" s="179">
        <v>-346795180</v>
      </c>
      <c r="K1308" s="179">
        <v>-385567427</v>
      </c>
      <c r="L1308" s="179">
        <f>VLOOKUP(A1308,Sheet1!$A$1:$E$2000,5,FALSE)</f>
        <v>-361473920</v>
      </c>
      <c r="M1308" s="21">
        <f t="shared" si="161"/>
        <v>0.1098482278862811</v>
      </c>
      <c r="N1308" s="21">
        <f t="shared" si="162"/>
        <v>0.13067522300674572</v>
      </c>
      <c r="O1308" s="21">
        <f t="shared" si="163"/>
        <v>0.35389045014120352</v>
      </c>
      <c r="P1308" s="21">
        <f t="shared" si="164"/>
        <v>0.16360257553989574</v>
      </c>
      <c r="Q1308" s="21">
        <f t="shared" si="165"/>
        <v>5.5225089756628994E-2</v>
      </c>
      <c r="R1308" s="23">
        <f t="shared" si="166"/>
        <v>0.20755591100414869</v>
      </c>
      <c r="S1308" s="23">
        <f t="shared" si="167"/>
        <v>-0.18991616902485076</v>
      </c>
      <c r="T1308" s="11">
        <f t="shared" si="168"/>
        <v>-1451139058</v>
      </c>
    </row>
    <row r="1309" spans="1:20">
      <c r="A1309" s="154" t="s">
        <v>1381</v>
      </c>
      <c r="B1309" s="154" t="s">
        <v>3122</v>
      </c>
      <c r="C1309" s="154" t="s">
        <v>4171</v>
      </c>
      <c r="D1309" s="179">
        <v>-6717135954</v>
      </c>
      <c r="E1309" s="179">
        <v>-7120830984</v>
      </c>
      <c r="F1309" s="179">
        <v>-6201348822</v>
      </c>
      <c r="G1309" s="179">
        <v>-12195866641</v>
      </c>
      <c r="H1309" s="179">
        <v>-7438812877</v>
      </c>
      <c r="I1309" s="179">
        <v>-73419922153</v>
      </c>
      <c r="J1309" s="179">
        <v>200380864784</v>
      </c>
      <c r="K1309" s="179">
        <v>-13108446418</v>
      </c>
      <c r="L1309" s="179">
        <f>VLOOKUP(A1309,Sheet1!$A$1:$E$2000,5,FALSE)</f>
        <v>-852556134</v>
      </c>
      <c r="M1309" s="21">
        <f t="shared" si="161"/>
        <v>-0.10743818912437633</v>
      </c>
      <c r="N1309" s="21">
        <f t="shared" si="162"/>
        <v>-9.3105834583027374</v>
      </c>
      <c r="O1309" s="21">
        <f t="shared" si="163"/>
        <v>33.312464680768443</v>
      </c>
      <c r="P1309" s="21">
        <f t="shared" si="164"/>
        <v>-7.482697243770231E-2</v>
      </c>
      <c r="Q1309" s="21">
        <f t="shared" si="165"/>
        <v>0.88539083478816749</v>
      </c>
      <c r="R1309" s="23">
        <f t="shared" si="166"/>
        <v>8.2154999901196106</v>
      </c>
      <c r="S1309" s="23">
        <f t="shared" si="167"/>
        <v>-4.4287229546994684</v>
      </c>
      <c r="T1309" s="11">
        <f t="shared" si="168"/>
        <v>112999940079</v>
      </c>
    </row>
    <row r="1310" spans="1:20">
      <c r="A1310" s="154" t="s">
        <v>571</v>
      </c>
      <c r="B1310" s="154" t="s">
        <v>3874</v>
      </c>
      <c r="C1310" s="154" t="s">
        <v>4171</v>
      </c>
      <c r="D1310" s="179">
        <v>-32499618732</v>
      </c>
      <c r="E1310" s="179">
        <v>-34567502854</v>
      </c>
      <c r="F1310" s="179">
        <v>-13736367990</v>
      </c>
      <c r="G1310" s="179">
        <v>88173374771</v>
      </c>
      <c r="H1310" s="179">
        <v>2200400391</v>
      </c>
      <c r="I1310" s="179">
        <v>-16870045342</v>
      </c>
      <c r="J1310" s="179">
        <v>-19196566357</v>
      </c>
      <c r="K1310" s="179">
        <v>21675040937</v>
      </c>
      <c r="L1310" s="179">
        <f>VLOOKUP(A1310,Sheet1!$A$1:$E$2000,5,FALSE)</f>
        <v>-7886884357</v>
      </c>
      <c r="M1310" s="21">
        <f t="shared" si="161"/>
        <v>1.0677054216895605</v>
      </c>
      <c r="N1310" s="21">
        <f t="shared" si="162"/>
        <v>0.51196806395727623</v>
      </c>
      <c r="O1310" s="21">
        <f t="shared" si="163"/>
        <v>-0.39749942422734991</v>
      </c>
      <c r="P1310" s="21">
        <f t="shared" si="164"/>
        <v>-0.75417702913953943</v>
      </c>
      <c r="Q1310" s="21">
        <f t="shared" si="165"/>
        <v>-4.5842951079533778</v>
      </c>
      <c r="R1310" s="23">
        <f t="shared" si="166"/>
        <v>-1.0705714086185316</v>
      </c>
      <c r="S1310" s="23">
        <f t="shared" si="167"/>
        <v>-1.5295580173085384</v>
      </c>
      <c r="T1310" s="11">
        <f t="shared" si="168"/>
        <v>-22278455119</v>
      </c>
    </row>
    <row r="1311" spans="1:20">
      <c r="A1311" s="154" t="s">
        <v>1382</v>
      </c>
      <c r="B1311" s="154" t="s">
        <v>3124</v>
      </c>
      <c r="C1311" s="154" t="s">
        <v>4171</v>
      </c>
      <c r="D1311" s="179">
        <v>2424125037</v>
      </c>
      <c r="E1311" s="179">
        <v>4041486500</v>
      </c>
      <c r="F1311" s="179">
        <v>1162641926</v>
      </c>
      <c r="G1311" s="179">
        <v>-7450836581</v>
      </c>
      <c r="H1311" s="179">
        <v>-2474052200</v>
      </c>
      <c r="I1311" s="179">
        <v>93201351</v>
      </c>
      <c r="J1311" s="179">
        <v>1467964187</v>
      </c>
      <c r="K1311" s="179">
        <v>1385785596</v>
      </c>
      <c r="L1311" s="179">
        <f>VLOOKUP(A1311,Sheet1!$A$1:$E$2000,5,FALSE)</f>
        <v>87484698</v>
      </c>
      <c r="M1311" s="21">
        <f t="shared" si="161"/>
        <v>-2.0205959520395811</v>
      </c>
      <c r="N1311" s="21">
        <f t="shared" si="162"/>
        <v>-0.97693884391300079</v>
      </c>
      <c r="O1311" s="21">
        <f t="shared" si="163"/>
        <v>0.26261074383446931</v>
      </c>
      <c r="P1311" s="21">
        <f t="shared" si="164"/>
        <v>1.1859906039992638</v>
      </c>
      <c r="Q1311" s="21">
        <f t="shared" si="165"/>
        <v>1.0353608941638337</v>
      </c>
      <c r="R1311" s="23">
        <f t="shared" si="166"/>
        <v>1.3356712644225086</v>
      </c>
      <c r="S1311" s="23">
        <f t="shared" si="167"/>
        <v>-1.6427853997685082</v>
      </c>
      <c r="T1311" s="11">
        <f t="shared" si="168"/>
        <v>3034435832</v>
      </c>
    </row>
    <row r="1312" spans="1:20">
      <c r="A1312" s="154" t="s">
        <v>785</v>
      </c>
      <c r="B1312" s="154" t="s">
        <v>3125</v>
      </c>
      <c r="C1312" s="154" t="s">
        <v>4171</v>
      </c>
      <c r="D1312" s="179"/>
      <c r="E1312" s="179"/>
      <c r="F1312" s="179"/>
      <c r="G1312" s="179"/>
      <c r="H1312" s="179"/>
      <c r="I1312" s="179"/>
      <c r="J1312" s="179"/>
      <c r="K1312" s="179"/>
      <c r="L1312" s="179">
        <f>VLOOKUP(A1312,Sheet1!$A$1:$E$2000,5,FALSE)</f>
        <v>0</v>
      </c>
      <c r="M1312" s="21" t="e">
        <f t="shared" si="161"/>
        <v>#DIV/0!</v>
      </c>
      <c r="N1312" s="21" t="e">
        <f t="shared" si="162"/>
        <v>#DIV/0!</v>
      </c>
      <c r="O1312" s="21" t="e">
        <f t="shared" si="163"/>
        <v>#DIV/0!</v>
      </c>
      <c r="P1312" s="21" t="e">
        <f t="shared" si="164"/>
        <v>#DIV/0!</v>
      </c>
      <c r="Q1312" s="21" t="e">
        <f t="shared" si="165"/>
        <v>#DIV/0!</v>
      </c>
      <c r="R1312" s="23" t="e">
        <f t="shared" si="166"/>
        <v>#DIV/0!</v>
      </c>
      <c r="S1312" s="23" t="e">
        <f t="shared" si="167"/>
        <v>#DIV/0!</v>
      </c>
      <c r="T1312" s="11">
        <f t="shared" si="168"/>
        <v>0</v>
      </c>
    </row>
    <row r="1313" spans="1:20">
      <c r="A1313" s="154" t="s">
        <v>1383</v>
      </c>
      <c r="B1313" s="154" t="s">
        <v>3126</v>
      </c>
      <c r="C1313" s="154" t="s">
        <v>4171</v>
      </c>
      <c r="D1313" s="179">
        <v>7758915827</v>
      </c>
      <c r="E1313" s="179">
        <v>9595171656</v>
      </c>
      <c r="F1313" s="179">
        <v>10217111690</v>
      </c>
      <c r="G1313" s="179">
        <v>11228537067</v>
      </c>
      <c r="H1313" s="179">
        <v>4894264160</v>
      </c>
      <c r="I1313" s="179">
        <v>5327169989</v>
      </c>
      <c r="J1313" s="179">
        <v>7214634440</v>
      </c>
      <c r="K1313" s="179">
        <v>6377629097</v>
      </c>
      <c r="L1313" s="179">
        <f>VLOOKUP(A1313,Sheet1!$A$1:$E$2000,5,FALSE)</f>
        <v>7027634632</v>
      </c>
      <c r="M1313" s="21">
        <f t="shared" si="161"/>
        <v>-0.36920772577934036</v>
      </c>
      <c r="N1313" s="21">
        <f t="shared" si="162"/>
        <v>-0.44480722388443739</v>
      </c>
      <c r="O1313" s="21">
        <f t="shared" si="163"/>
        <v>-0.29386751766046321</v>
      </c>
      <c r="P1313" s="21">
        <f t="shared" si="164"/>
        <v>-0.4320160267588668</v>
      </c>
      <c r="Q1313" s="21">
        <f t="shared" si="165"/>
        <v>0.43589197523004153</v>
      </c>
      <c r="R1313" s="23">
        <f t="shared" si="166"/>
        <v>-0.21716149047357916</v>
      </c>
      <c r="S1313" s="23">
        <f t="shared" si="167"/>
        <v>-0.27794609456699437</v>
      </c>
      <c r="T1313" s="11">
        <f t="shared" si="168"/>
        <v>25947068158</v>
      </c>
    </row>
    <row r="1314" spans="1:20">
      <c r="A1314" s="154" t="s">
        <v>1385</v>
      </c>
      <c r="B1314" s="154" t="s">
        <v>3802</v>
      </c>
      <c r="C1314" s="154" t="s">
        <v>4171</v>
      </c>
      <c r="D1314" s="179">
        <v>-2489218350</v>
      </c>
      <c r="E1314" s="179">
        <v>1409475376</v>
      </c>
      <c r="F1314" s="179">
        <v>1074810754</v>
      </c>
      <c r="G1314" s="179">
        <v>-805529662</v>
      </c>
      <c r="H1314" s="179">
        <v>706684327</v>
      </c>
      <c r="I1314" s="179">
        <v>-1700558793</v>
      </c>
      <c r="J1314" s="179">
        <v>-1519178559</v>
      </c>
      <c r="K1314" s="179">
        <v>2536795599</v>
      </c>
      <c r="L1314" s="179">
        <f>VLOOKUP(A1314,Sheet1!$A$1:$E$2000,5,FALSE)</f>
        <v>0</v>
      </c>
      <c r="M1314" s="21">
        <f t="shared" si="161"/>
        <v>1.2838980867226855</v>
      </c>
      <c r="N1314" s="21">
        <f t="shared" si="162"/>
        <v>-2.2065189800094811</v>
      </c>
      <c r="O1314" s="21">
        <f t="shared" si="163"/>
        <v>-2.413438182811483</v>
      </c>
      <c r="P1314" s="21">
        <f t="shared" si="164"/>
        <v>4.1492267990498899</v>
      </c>
      <c r="Q1314" s="21">
        <f t="shared" si="165"/>
        <v>-1</v>
      </c>
      <c r="R1314" s="23">
        <f t="shared" si="166"/>
        <v>4.2677353304871553E-2</v>
      </c>
      <c r="S1314" s="23">
        <f t="shared" si="167"/>
        <v>-1.2862958302849012</v>
      </c>
      <c r="T1314" s="11">
        <f t="shared" si="168"/>
        <v>-682941753</v>
      </c>
    </row>
    <row r="1315" spans="1:20">
      <c r="A1315" s="154" t="s">
        <v>231</v>
      </c>
      <c r="B1315" s="154" t="s">
        <v>1913</v>
      </c>
      <c r="C1315" s="154" t="s">
        <v>4171</v>
      </c>
      <c r="D1315" s="179">
        <v>-1281746290</v>
      </c>
      <c r="E1315" s="179">
        <v>-980754076</v>
      </c>
      <c r="F1315" s="179">
        <v>-846000807</v>
      </c>
      <c r="G1315" s="179">
        <v>3478255648</v>
      </c>
      <c r="H1315" s="179">
        <v>-363509485</v>
      </c>
      <c r="I1315" s="179">
        <v>-590843434</v>
      </c>
      <c r="J1315" s="179">
        <v>-356844072</v>
      </c>
      <c r="K1315" s="179">
        <v>1814730464</v>
      </c>
      <c r="L1315" s="179">
        <f>VLOOKUP(A1315,Sheet1!$A$1:$E$2000,5,FALSE)</f>
        <v>-772698857</v>
      </c>
      <c r="M1315" s="21">
        <f t="shared" si="161"/>
        <v>0.71639513386069564</v>
      </c>
      <c r="N1315" s="21">
        <f t="shared" si="162"/>
        <v>0.39756209180414359</v>
      </c>
      <c r="O1315" s="21">
        <f t="shared" si="163"/>
        <v>0.57819889881027031</v>
      </c>
      <c r="P1315" s="21">
        <f t="shared" si="164"/>
        <v>-0.47826420837022959</v>
      </c>
      <c r="Q1315" s="21">
        <f t="shared" si="165"/>
        <v>-1.1256635352994984</v>
      </c>
      <c r="R1315" s="23">
        <f t="shared" si="166"/>
        <v>-0.69798834708887447</v>
      </c>
      <c r="S1315" s="23">
        <f t="shared" si="167"/>
        <v>-0.92675097846935728</v>
      </c>
      <c r="T1315" s="11">
        <f t="shared" si="168"/>
        <v>94344101</v>
      </c>
    </row>
    <row r="1316" spans="1:20">
      <c r="A1316" s="154" t="s">
        <v>765</v>
      </c>
      <c r="B1316" s="154" t="s">
        <v>3130</v>
      </c>
      <c r="C1316" s="154" t="s">
        <v>4171</v>
      </c>
      <c r="D1316" s="179">
        <v>316704400</v>
      </c>
      <c r="E1316" s="179">
        <v>153168677</v>
      </c>
      <c r="F1316" s="179">
        <v>237316875</v>
      </c>
      <c r="G1316" s="179">
        <v>198325273</v>
      </c>
      <c r="H1316" s="179">
        <v>94138281</v>
      </c>
      <c r="I1316" s="179">
        <v>189088834</v>
      </c>
      <c r="J1316" s="179">
        <v>249268425</v>
      </c>
      <c r="K1316" s="179">
        <v>588815427</v>
      </c>
      <c r="L1316" s="179">
        <f>VLOOKUP(A1316,Sheet1!$A$1:$E$2000,5,FALSE)</f>
        <v>341798781</v>
      </c>
      <c r="M1316" s="21">
        <f t="shared" si="161"/>
        <v>-0.70275663678812161</v>
      </c>
      <c r="N1316" s="21">
        <f t="shared" si="162"/>
        <v>0.23451372502225112</v>
      </c>
      <c r="O1316" s="21">
        <f t="shared" si="163"/>
        <v>5.0361146884308164E-2</v>
      </c>
      <c r="P1316" s="21">
        <f t="shared" si="164"/>
        <v>1.9689379376273441</v>
      </c>
      <c r="Q1316" s="21">
        <f t="shared" si="165"/>
        <v>2.6308160439003556</v>
      </c>
      <c r="R1316" s="23">
        <f t="shared" si="166"/>
        <v>1.2271163078392993</v>
      </c>
      <c r="S1316" s="23">
        <f t="shared" si="167"/>
        <v>1.0044999766058704</v>
      </c>
      <c r="T1316" s="11">
        <f t="shared" si="168"/>
        <v>1368971467</v>
      </c>
    </row>
    <row r="1317" spans="1:20">
      <c r="A1317" s="154" t="s">
        <v>1387</v>
      </c>
      <c r="B1317" s="154" t="s">
        <v>3131</v>
      </c>
      <c r="C1317" s="154" t="s">
        <v>4171</v>
      </c>
      <c r="D1317" s="179">
        <v>-4841712484</v>
      </c>
      <c r="E1317" s="179">
        <v>-4769171589</v>
      </c>
      <c r="F1317" s="179">
        <v>-3862577893</v>
      </c>
      <c r="G1317" s="179">
        <v>-4834906288</v>
      </c>
      <c r="H1317" s="179">
        <v>-4857950344</v>
      </c>
      <c r="I1317" s="179">
        <v>-4990069668</v>
      </c>
      <c r="J1317" s="179">
        <v>-4799962665</v>
      </c>
      <c r="K1317" s="179">
        <v>-4814007720</v>
      </c>
      <c r="L1317" s="179">
        <f>VLOOKUP(A1317,Sheet1!$A$1:$E$2000,5,FALSE)</f>
        <v>-4876222789</v>
      </c>
      <c r="M1317" s="21">
        <f t="shared" si="161"/>
        <v>-3.3537431339964712E-3</v>
      </c>
      <c r="N1317" s="21">
        <f t="shared" si="162"/>
        <v>-4.6317913892948842E-2</v>
      </c>
      <c r="O1317" s="21">
        <f t="shared" si="163"/>
        <v>-0.24268372003546804</v>
      </c>
      <c r="P1317" s="21">
        <f t="shared" si="164"/>
        <v>4.3224349667064319E-3</v>
      </c>
      <c r="Q1317" s="21">
        <f t="shared" si="165"/>
        <v>-3.7613486565518505E-3</v>
      </c>
      <c r="R1317" s="23">
        <f t="shared" si="166"/>
        <v>-6.8958220946443619E-2</v>
      </c>
      <c r="S1317" s="23">
        <f t="shared" si="167"/>
        <v>6.3065842769579605E-2</v>
      </c>
      <c r="T1317" s="11">
        <f t="shared" si="168"/>
        <v>-19480262842</v>
      </c>
    </row>
    <row r="1318" spans="1:20">
      <c r="A1318" s="154" t="s">
        <v>232</v>
      </c>
      <c r="B1318" s="154" t="s">
        <v>1914</v>
      </c>
      <c r="C1318" s="154" t="s">
        <v>4171</v>
      </c>
      <c r="D1318" s="179">
        <v>1288212506</v>
      </c>
      <c r="E1318" s="179">
        <v>1444625364</v>
      </c>
      <c r="F1318" s="179">
        <v>1460286247</v>
      </c>
      <c r="G1318" s="179">
        <v>5753807227</v>
      </c>
      <c r="H1318" s="179">
        <v>3633767037</v>
      </c>
      <c r="I1318" s="179">
        <v>3950856595</v>
      </c>
      <c r="J1318" s="179">
        <v>3762920161</v>
      </c>
      <c r="K1318" s="179">
        <v>3422543093</v>
      </c>
      <c r="L1318" s="179">
        <f>VLOOKUP(A1318,Sheet1!$A$1:$E$2000,5,FALSE)</f>
        <v>3368053750</v>
      </c>
      <c r="M1318" s="21">
        <f t="shared" si="161"/>
        <v>1.8207823011151547</v>
      </c>
      <c r="N1318" s="21">
        <f t="shared" si="162"/>
        <v>1.7348658645038162</v>
      </c>
      <c r="O1318" s="21">
        <f t="shared" si="163"/>
        <v>1.5768373623531087</v>
      </c>
      <c r="P1318" s="21">
        <f t="shared" si="164"/>
        <v>-0.40516896761164295</v>
      </c>
      <c r="Q1318" s="21">
        <f t="shared" si="165"/>
        <v>-7.3123368750510245E-2</v>
      </c>
      <c r="R1318" s="23">
        <f t="shared" si="166"/>
        <v>-2.7133784279538657E-2</v>
      </c>
      <c r="S1318" s="23">
        <f t="shared" si="167"/>
        <v>0.17993819529200805</v>
      </c>
      <c r="T1318" s="11">
        <f t="shared" si="168"/>
        <v>14504373599</v>
      </c>
    </row>
    <row r="1319" spans="1:20">
      <c r="A1319" s="154" t="s">
        <v>233</v>
      </c>
      <c r="B1319" s="154" t="s">
        <v>1915</v>
      </c>
      <c r="C1319" s="154" t="s">
        <v>4171</v>
      </c>
      <c r="D1319" s="179">
        <v>152846474</v>
      </c>
      <c r="E1319" s="179">
        <v>302508114</v>
      </c>
      <c r="F1319" s="179">
        <v>355133786</v>
      </c>
      <c r="G1319" s="179">
        <v>410318303</v>
      </c>
      <c r="H1319" s="179">
        <v>371701054</v>
      </c>
      <c r="I1319" s="179">
        <v>748538569</v>
      </c>
      <c r="J1319" s="179">
        <v>195892344</v>
      </c>
      <c r="K1319" s="179">
        <v>485683375</v>
      </c>
      <c r="L1319" s="179">
        <f>VLOOKUP(A1319,Sheet1!$A$1:$E$2000,5,FALSE)</f>
        <v>248124689</v>
      </c>
      <c r="M1319" s="21">
        <f t="shared" si="161"/>
        <v>1.4318588729760295</v>
      </c>
      <c r="N1319" s="21">
        <f t="shared" si="162"/>
        <v>1.4744412938292293</v>
      </c>
      <c r="O1319" s="21">
        <f t="shared" si="163"/>
        <v>-0.44839845792650096</v>
      </c>
      <c r="P1319" s="21">
        <f t="shared" si="164"/>
        <v>0.18367465318747919</v>
      </c>
      <c r="Q1319" s="21">
        <f t="shared" si="165"/>
        <v>-0.33246170187077273</v>
      </c>
      <c r="R1319" s="23">
        <f t="shared" si="166"/>
        <v>-0.18243165951483459</v>
      </c>
      <c r="S1319" s="23">
        <f t="shared" si="167"/>
        <v>0.16571795541484113</v>
      </c>
      <c r="T1319" s="11">
        <f t="shared" si="168"/>
        <v>1678238977</v>
      </c>
    </row>
    <row r="1320" spans="1:20">
      <c r="A1320" s="154" t="s">
        <v>234</v>
      </c>
      <c r="B1320" s="154" t="s">
        <v>1916</v>
      </c>
      <c r="C1320" s="154" t="s">
        <v>4171</v>
      </c>
      <c r="D1320" s="179">
        <v>-7053237414</v>
      </c>
      <c r="E1320" s="179">
        <v>-41961730303</v>
      </c>
      <c r="F1320" s="179">
        <v>-27115157316</v>
      </c>
      <c r="G1320" s="179">
        <v>-64333424885</v>
      </c>
      <c r="H1320" s="179">
        <v>-571722797</v>
      </c>
      <c r="I1320" s="179">
        <v>-13520572506</v>
      </c>
      <c r="J1320" s="179">
        <v>-747514898</v>
      </c>
      <c r="K1320" s="179">
        <v>-63525298435</v>
      </c>
      <c r="L1320" s="179">
        <f>VLOOKUP(A1320,Sheet1!$A$1:$E$2000,5,FALSE)</f>
        <v>-602345256</v>
      </c>
      <c r="M1320" s="21">
        <f t="shared" si="161"/>
        <v>0.91894179035216017</v>
      </c>
      <c r="N1320" s="21">
        <f t="shared" si="162"/>
        <v>0.67778801283050605</v>
      </c>
      <c r="O1320" s="21">
        <f t="shared" si="163"/>
        <v>0.9724318435888657</v>
      </c>
      <c r="P1320" s="21">
        <f t="shared" si="164"/>
        <v>1.2561533160166373E-2</v>
      </c>
      <c r="Q1320" s="21">
        <f t="shared" si="165"/>
        <v>-5.3561724599202921E-2</v>
      </c>
      <c r="R1320" s="23">
        <f t="shared" si="166"/>
        <v>0.29499083283401401</v>
      </c>
      <c r="S1320" s="23">
        <f t="shared" si="167"/>
        <v>-0.41487878640686038</v>
      </c>
      <c r="T1320" s="11">
        <f t="shared" si="168"/>
        <v>-78395731095</v>
      </c>
    </row>
    <row r="1321" spans="1:20">
      <c r="A1321" s="154" t="s">
        <v>1390</v>
      </c>
      <c r="B1321" s="154" t="s">
        <v>4220</v>
      </c>
      <c r="C1321" s="154" t="s">
        <v>4171</v>
      </c>
      <c r="D1321" s="179"/>
      <c r="E1321" s="179"/>
      <c r="F1321" s="179"/>
      <c r="G1321" s="179"/>
      <c r="H1321" s="179"/>
      <c r="I1321" s="179"/>
      <c r="J1321" s="179"/>
      <c r="K1321" s="179"/>
      <c r="L1321" s="179">
        <f>VLOOKUP(A1321,Sheet1!$A$1:$E$2000,5,FALSE)</f>
        <v>0</v>
      </c>
      <c r="M1321" s="21" t="e">
        <f t="shared" si="161"/>
        <v>#DIV/0!</v>
      </c>
      <c r="N1321" s="21" t="e">
        <f t="shared" si="162"/>
        <v>#DIV/0!</v>
      </c>
      <c r="O1321" s="21" t="e">
        <f t="shared" si="163"/>
        <v>#DIV/0!</v>
      </c>
      <c r="P1321" s="21" t="e">
        <f t="shared" si="164"/>
        <v>#DIV/0!</v>
      </c>
      <c r="Q1321" s="21" t="e">
        <f t="shared" si="165"/>
        <v>#DIV/0!</v>
      </c>
      <c r="R1321" s="23" t="e">
        <f t="shared" si="166"/>
        <v>#DIV/0!</v>
      </c>
      <c r="S1321" s="23" t="e">
        <f t="shared" si="167"/>
        <v>#DIV/0!</v>
      </c>
      <c r="T1321" s="11">
        <f t="shared" si="168"/>
        <v>0</v>
      </c>
    </row>
    <row r="1322" spans="1:20">
      <c r="A1322" s="154" t="s">
        <v>1391</v>
      </c>
      <c r="B1322" s="154" t="s">
        <v>3135</v>
      </c>
      <c r="C1322" s="154" t="s">
        <v>4171</v>
      </c>
      <c r="D1322" s="179"/>
      <c r="E1322" s="179"/>
      <c r="F1322" s="179"/>
      <c r="G1322" s="179"/>
      <c r="H1322" s="179"/>
      <c r="I1322" s="179"/>
      <c r="J1322" s="179"/>
      <c r="K1322" s="179"/>
      <c r="L1322" s="179">
        <f>VLOOKUP(A1322,Sheet1!$A$1:$E$2000,5,FALSE)</f>
        <v>0</v>
      </c>
      <c r="M1322" s="21" t="e">
        <f t="shared" si="161"/>
        <v>#DIV/0!</v>
      </c>
      <c r="N1322" s="21" t="e">
        <f t="shared" si="162"/>
        <v>#DIV/0!</v>
      </c>
      <c r="O1322" s="21" t="e">
        <f t="shared" si="163"/>
        <v>#DIV/0!</v>
      </c>
      <c r="P1322" s="21" t="e">
        <f t="shared" si="164"/>
        <v>#DIV/0!</v>
      </c>
      <c r="Q1322" s="21" t="e">
        <f t="shared" si="165"/>
        <v>#DIV/0!</v>
      </c>
      <c r="R1322" s="23" t="e">
        <f t="shared" si="166"/>
        <v>#DIV/0!</v>
      </c>
      <c r="S1322" s="23" t="e">
        <f t="shared" si="167"/>
        <v>#DIV/0!</v>
      </c>
      <c r="T1322" s="11">
        <f t="shared" si="168"/>
        <v>0</v>
      </c>
    </row>
    <row r="1323" spans="1:20">
      <c r="A1323" s="154" t="s">
        <v>573</v>
      </c>
      <c r="B1323" s="154" t="s">
        <v>3138</v>
      </c>
      <c r="C1323" s="154" t="s">
        <v>4171</v>
      </c>
      <c r="D1323" s="179">
        <v>5165115852</v>
      </c>
      <c r="E1323" s="179">
        <v>27040893344</v>
      </c>
      <c r="F1323" s="179">
        <v>3074991712</v>
      </c>
      <c r="G1323" s="179">
        <v>5059436376</v>
      </c>
      <c r="H1323" s="179">
        <v>5127044301</v>
      </c>
      <c r="I1323" s="179">
        <v>11884445832</v>
      </c>
      <c r="J1323" s="179">
        <v>1456390949</v>
      </c>
      <c r="K1323" s="179">
        <v>16362398127</v>
      </c>
      <c r="L1323" s="179">
        <f>VLOOKUP(A1323,Sheet1!$A$1:$E$2000,5,FALSE)</f>
        <v>8929182178</v>
      </c>
      <c r="M1323" s="21">
        <f t="shared" si="161"/>
        <v>-7.3708997224637661E-3</v>
      </c>
      <c r="N1323" s="21">
        <f t="shared" si="162"/>
        <v>-0.56050099082111149</v>
      </c>
      <c r="O1323" s="21">
        <f t="shared" si="163"/>
        <v>-0.5263756506020788</v>
      </c>
      <c r="P1323" s="21">
        <f t="shared" si="164"/>
        <v>2.2340357524045285</v>
      </c>
      <c r="Q1323" s="21">
        <f t="shared" si="165"/>
        <v>0.74158475210725505</v>
      </c>
      <c r="R1323" s="23">
        <f t="shared" si="166"/>
        <v>1.0169684383000075</v>
      </c>
      <c r="S1323" s="23">
        <f t="shared" si="167"/>
        <v>-4.1435499297070466E-2</v>
      </c>
      <c r="T1323" s="11">
        <f t="shared" si="168"/>
        <v>38632417086</v>
      </c>
    </row>
    <row r="1324" spans="1:20">
      <c r="A1324" s="154" t="s">
        <v>800</v>
      </c>
      <c r="B1324" s="154" t="s">
        <v>3139</v>
      </c>
      <c r="C1324" s="154" t="s">
        <v>4171</v>
      </c>
      <c r="D1324" s="179">
        <v>531844121245</v>
      </c>
      <c r="E1324" s="179">
        <v>691002028905</v>
      </c>
      <c r="F1324" s="179">
        <v>531947520519</v>
      </c>
      <c r="G1324" s="179">
        <v>621900581863</v>
      </c>
      <c r="H1324" s="179">
        <v>391628867695</v>
      </c>
      <c r="I1324" s="179">
        <v>546039818045</v>
      </c>
      <c r="J1324" s="179">
        <v>380896878791</v>
      </c>
      <c r="K1324" s="179">
        <v>597917199920</v>
      </c>
      <c r="L1324" s="179">
        <f>VLOOKUP(A1324,Sheet1!$A$1:$E$2000,5,FALSE)</f>
        <v>391480644703</v>
      </c>
      <c r="M1324" s="21">
        <f t="shared" si="161"/>
        <v>-0.26363975448627414</v>
      </c>
      <c r="N1324" s="21">
        <f t="shared" si="162"/>
        <v>-0.20978550683811323</v>
      </c>
      <c r="O1324" s="21">
        <f t="shared" si="163"/>
        <v>-0.28395778888230538</v>
      </c>
      <c r="P1324" s="21">
        <f t="shared" si="164"/>
        <v>-3.8564655899105363E-2</v>
      </c>
      <c r="Q1324" s="21">
        <f t="shared" si="165"/>
        <v>-3.7847820788184554E-4</v>
      </c>
      <c r="R1324" s="23">
        <f t="shared" si="166"/>
        <v>-0.11335157369201815</v>
      </c>
      <c r="S1324" s="23">
        <f t="shared" si="167"/>
        <v>-0.14314664151495426</v>
      </c>
      <c r="T1324" s="11">
        <f t="shared" si="168"/>
        <v>1916334541459</v>
      </c>
    </row>
    <row r="1325" spans="1:20">
      <c r="A1325" s="154" t="s">
        <v>1627</v>
      </c>
      <c r="B1325" s="154" t="s">
        <v>3539</v>
      </c>
      <c r="C1325" s="154" t="s">
        <v>4171</v>
      </c>
      <c r="D1325" s="179"/>
      <c r="E1325" s="179"/>
      <c r="F1325" s="179"/>
      <c r="G1325" s="179"/>
      <c r="H1325" s="179"/>
      <c r="I1325" s="179"/>
      <c r="J1325" s="179"/>
      <c r="K1325" s="179"/>
      <c r="L1325" s="179">
        <f>VLOOKUP(A1325,Sheet1!$A$1:$E$2000,5,FALSE)</f>
        <v>0</v>
      </c>
      <c r="M1325" s="21" t="e">
        <f t="shared" si="161"/>
        <v>#DIV/0!</v>
      </c>
      <c r="N1325" s="21" t="e">
        <f t="shared" si="162"/>
        <v>#DIV/0!</v>
      </c>
      <c r="O1325" s="21" t="e">
        <f t="shared" si="163"/>
        <v>#DIV/0!</v>
      </c>
      <c r="P1325" s="21" t="e">
        <f t="shared" si="164"/>
        <v>#DIV/0!</v>
      </c>
      <c r="Q1325" s="21" t="e">
        <f t="shared" si="165"/>
        <v>#DIV/0!</v>
      </c>
      <c r="R1325" s="23" t="e">
        <f t="shared" si="166"/>
        <v>#DIV/0!</v>
      </c>
      <c r="S1325" s="23" t="e">
        <f t="shared" si="167"/>
        <v>#DIV/0!</v>
      </c>
      <c r="T1325" s="11">
        <f t="shared" si="168"/>
        <v>0</v>
      </c>
    </row>
    <row r="1326" spans="1:20">
      <c r="A1326" s="154" t="s">
        <v>1394</v>
      </c>
      <c r="B1326" s="154" t="s">
        <v>3140</v>
      </c>
      <c r="C1326" s="154" t="s">
        <v>4171</v>
      </c>
      <c r="D1326" s="179"/>
      <c r="E1326" s="179"/>
      <c r="F1326" s="179"/>
      <c r="G1326" s="179"/>
      <c r="H1326" s="179"/>
      <c r="I1326" s="179"/>
      <c r="J1326" s="179"/>
      <c r="K1326" s="179"/>
      <c r="L1326" s="179">
        <f>VLOOKUP(A1326,Sheet1!$A$1:$E$2000,5,FALSE)</f>
        <v>0</v>
      </c>
      <c r="M1326" s="21" t="e">
        <f t="shared" si="161"/>
        <v>#DIV/0!</v>
      </c>
      <c r="N1326" s="21" t="e">
        <f t="shared" si="162"/>
        <v>#DIV/0!</v>
      </c>
      <c r="O1326" s="21" t="e">
        <f t="shared" si="163"/>
        <v>#DIV/0!</v>
      </c>
      <c r="P1326" s="21" t="e">
        <f t="shared" si="164"/>
        <v>#DIV/0!</v>
      </c>
      <c r="Q1326" s="21" t="e">
        <f t="shared" si="165"/>
        <v>#DIV/0!</v>
      </c>
      <c r="R1326" s="23" t="e">
        <f t="shared" si="166"/>
        <v>#DIV/0!</v>
      </c>
      <c r="S1326" s="23" t="e">
        <f t="shared" si="167"/>
        <v>#DIV/0!</v>
      </c>
      <c r="T1326" s="11">
        <f t="shared" si="168"/>
        <v>0</v>
      </c>
    </row>
    <row r="1327" spans="1:20">
      <c r="A1327" s="154" t="s">
        <v>1395</v>
      </c>
      <c r="B1327" s="154" t="s">
        <v>3141</v>
      </c>
      <c r="C1327" s="154" t="s">
        <v>4171</v>
      </c>
      <c r="D1327" s="179">
        <v>8436267909</v>
      </c>
      <c r="E1327" s="179">
        <v>11141999674</v>
      </c>
      <c r="F1327" s="179">
        <v>11899505782</v>
      </c>
      <c r="G1327" s="179">
        <v>1897764660</v>
      </c>
      <c r="H1327" s="179">
        <v>8458336747</v>
      </c>
      <c r="I1327" s="179">
        <v>10981189869</v>
      </c>
      <c r="J1327" s="179">
        <v>12633141828</v>
      </c>
      <c r="K1327" s="179">
        <v>8643148021</v>
      </c>
      <c r="L1327" s="179">
        <f>VLOOKUP(A1327,Sheet1!$A$1:$E$2000,5,FALSE)</f>
        <v>8699114055</v>
      </c>
      <c r="M1327" s="21">
        <f t="shared" si="161"/>
        <v>2.6159479805586152E-3</v>
      </c>
      <c r="N1327" s="21">
        <f t="shared" si="162"/>
        <v>-1.4432759801209808E-2</v>
      </c>
      <c r="O1327" s="21">
        <f t="shared" si="163"/>
        <v>6.1652648390637173E-2</v>
      </c>
      <c r="P1327" s="21">
        <f t="shared" si="164"/>
        <v>3.5543834824071388</v>
      </c>
      <c r="Q1327" s="21">
        <f t="shared" si="165"/>
        <v>2.8466271230617391E-2</v>
      </c>
      <c r="R1327" s="23">
        <f t="shared" si="166"/>
        <v>0.34686974160900752</v>
      </c>
      <c r="S1327" s="23">
        <f t="shared" si="167"/>
        <v>0.22633319030934307</v>
      </c>
      <c r="T1327" s="11">
        <f t="shared" si="168"/>
        <v>40956593773</v>
      </c>
    </row>
    <row r="1328" spans="1:20">
      <c r="A1328" s="154" t="s">
        <v>1396</v>
      </c>
      <c r="B1328" s="154" t="s">
        <v>3142</v>
      </c>
      <c r="C1328" s="154" t="s">
        <v>4171</v>
      </c>
      <c r="D1328" s="179">
        <v>17497261275</v>
      </c>
      <c r="E1328" s="179">
        <v>16398533048</v>
      </c>
      <c r="F1328" s="179">
        <v>19341007014</v>
      </c>
      <c r="G1328" s="179">
        <v>17666058114</v>
      </c>
      <c r="H1328" s="179">
        <v>14949664174</v>
      </c>
      <c r="I1328" s="179">
        <v>20617610856</v>
      </c>
      <c r="J1328" s="179">
        <v>20835053355</v>
      </c>
      <c r="K1328" s="179">
        <v>20680861378</v>
      </c>
      <c r="L1328" s="179">
        <f>VLOOKUP(A1328,Sheet1!$A$1:$E$2000,5,FALSE)</f>
        <v>17107905032</v>
      </c>
      <c r="M1328" s="21">
        <f t="shared" si="161"/>
        <v>-0.14559976335496538</v>
      </c>
      <c r="N1328" s="21">
        <f t="shared" si="162"/>
        <v>0.25728385555283362</v>
      </c>
      <c r="O1328" s="21">
        <f t="shared" si="163"/>
        <v>7.7247598324044542E-2</v>
      </c>
      <c r="P1328" s="21">
        <f t="shared" si="164"/>
        <v>0.17065511980914566</v>
      </c>
      <c r="Q1328" s="21">
        <f t="shared" si="165"/>
        <v>0.14436717995000495</v>
      </c>
      <c r="R1328" s="23">
        <f t="shared" si="166"/>
        <v>0.12832005695060869</v>
      </c>
      <c r="S1328" s="23">
        <f t="shared" si="167"/>
        <v>0.15925867148690709</v>
      </c>
      <c r="T1328" s="11">
        <f t="shared" si="168"/>
        <v>79241430621</v>
      </c>
    </row>
    <row r="1329" spans="1:20">
      <c r="A1329" s="154" t="s">
        <v>1397</v>
      </c>
      <c r="B1329" s="154" t="s">
        <v>3143</v>
      </c>
      <c r="C1329" s="154" t="s">
        <v>4171</v>
      </c>
      <c r="D1329" s="179"/>
      <c r="E1329" s="179"/>
      <c r="F1329" s="179"/>
      <c r="G1329" s="179"/>
      <c r="H1329" s="179"/>
      <c r="I1329" s="179"/>
      <c r="J1329" s="179"/>
      <c r="K1329" s="179"/>
      <c r="L1329" s="179">
        <f>VLOOKUP(A1329,Sheet1!$A$1:$E$2000,5,FALSE)</f>
        <v>0</v>
      </c>
      <c r="M1329" s="21" t="e">
        <f t="shared" si="161"/>
        <v>#DIV/0!</v>
      </c>
      <c r="N1329" s="21" t="e">
        <f t="shared" si="162"/>
        <v>#DIV/0!</v>
      </c>
      <c r="O1329" s="21" t="e">
        <f t="shared" si="163"/>
        <v>#DIV/0!</v>
      </c>
      <c r="P1329" s="21" t="e">
        <f t="shared" si="164"/>
        <v>#DIV/0!</v>
      </c>
      <c r="Q1329" s="21" t="e">
        <f t="shared" si="165"/>
        <v>#DIV/0!</v>
      </c>
      <c r="R1329" s="23" t="e">
        <f t="shared" si="166"/>
        <v>#DIV/0!</v>
      </c>
      <c r="S1329" s="23" t="e">
        <f t="shared" si="167"/>
        <v>#DIV/0!</v>
      </c>
      <c r="T1329" s="11">
        <f t="shared" si="168"/>
        <v>0</v>
      </c>
    </row>
    <row r="1330" spans="1:20">
      <c r="A1330" s="154" t="s">
        <v>780</v>
      </c>
      <c r="B1330" s="154" t="s">
        <v>3144</v>
      </c>
      <c r="C1330" s="154" t="s">
        <v>4171</v>
      </c>
      <c r="D1330" s="179">
        <v>226506061581</v>
      </c>
      <c r="E1330" s="179">
        <v>161843546885</v>
      </c>
      <c r="F1330" s="179">
        <v>76115098635</v>
      </c>
      <c r="G1330" s="179">
        <v>154791555334</v>
      </c>
      <c r="H1330" s="179">
        <v>172621458234</v>
      </c>
      <c r="I1330" s="179">
        <v>190586274319</v>
      </c>
      <c r="J1330" s="179">
        <v>33003227300</v>
      </c>
      <c r="K1330" s="179">
        <v>639692873459</v>
      </c>
      <c r="L1330" s="179">
        <f>VLOOKUP(A1330,Sheet1!$A$1:$E$2000,5,FALSE)</f>
        <v>197220450015</v>
      </c>
      <c r="M1330" s="21">
        <f t="shared" si="161"/>
        <v>-0.23789475200305191</v>
      </c>
      <c r="N1330" s="21">
        <f t="shared" si="162"/>
        <v>0.17759575829380156</v>
      </c>
      <c r="O1330" s="21">
        <f t="shared" si="163"/>
        <v>-0.56640367165176175</v>
      </c>
      <c r="P1330" s="21">
        <f t="shared" si="164"/>
        <v>3.132608345970223</v>
      </c>
      <c r="Q1330" s="21">
        <f t="shared" si="165"/>
        <v>0.14250251407130632</v>
      </c>
      <c r="R1330" s="23">
        <f t="shared" si="166"/>
        <v>1.1557768206651666</v>
      </c>
      <c r="S1330" s="23">
        <f t="shared" si="167"/>
        <v>0.87576226725565842</v>
      </c>
      <c r="T1330" s="11">
        <f t="shared" si="168"/>
        <v>1060502825093</v>
      </c>
    </row>
    <row r="1331" spans="1:20">
      <c r="A1331" s="154" t="s">
        <v>1398</v>
      </c>
      <c r="B1331" s="154" t="s">
        <v>3145</v>
      </c>
      <c r="C1331" s="154" t="s">
        <v>4171</v>
      </c>
      <c r="D1331" s="179"/>
      <c r="E1331" s="179"/>
      <c r="F1331" s="179"/>
      <c r="G1331" s="179"/>
      <c r="H1331" s="179"/>
      <c r="I1331" s="179"/>
      <c r="J1331" s="179"/>
      <c r="K1331" s="179"/>
      <c r="L1331" s="179">
        <f>VLOOKUP(A1331,Sheet1!$A$1:$E$2000,5,FALSE)</f>
        <v>0</v>
      </c>
      <c r="M1331" s="21" t="e">
        <f t="shared" si="161"/>
        <v>#DIV/0!</v>
      </c>
      <c r="N1331" s="21" t="e">
        <f t="shared" si="162"/>
        <v>#DIV/0!</v>
      </c>
      <c r="O1331" s="21" t="e">
        <f t="shared" si="163"/>
        <v>#DIV/0!</v>
      </c>
      <c r="P1331" s="21" t="e">
        <f t="shared" si="164"/>
        <v>#DIV/0!</v>
      </c>
      <c r="Q1331" s="21" t="e">
        <f t="shared" si="165"/>
        <v>#DIV/0!</v>
      </c>
      <c r="R1331" s="23" t="e">
        <f t="shared" si="166"/>
        <v>#DIV/0!</v>
      </c>
      <c r="S1331" s="23" t="e">
        <f t="shared" si="167"/>
        <v>#DIV/0!</v>
      </c>
      <c r="T1331" s="11">
        <f t="shared" si="168"/>
        <v>0</v>
      </c>
    </row>
    <row r="1332" spans="1:20">
      <c r="A1332" s="154" t="s">
        <v>1399</v>
      </c>
      <c r="B1332" s="154" t="s">
        <v>3884</v>
      </c>
      <c r="C1332" s="154" t="s">
        <v>4171</v>
      </c>
      <c r="D1332" s="179"/>
      <c r="E1332" s="179"/>
      <c r="F1332" s="179"/>
      <c r="G1332" s="179"/>
      <c r="H1332" s="179"/>
      <c r="I1332" s="179"/>
      <c r="J1332" s="179"/>
      <c r="K1332" s="179"/>
      <c r="L1332" s="179">
        <f>VLOOKUP(A1332,Sheet1!$A$1:$E$2000,5,FALSE)</f>
        <v>0</v>
      </c>
      <c r="M1332" s="21" t="e">
        <f t="shared" si="161"/>
        <v>#DIV/0!</v>
      </c>
      <c r="N1332" s="21" t="e">
        <f t="shared" si="162"/>
        <v>#DIV/0!</v>
      </c>
      <c r="O1332" s="21" t="e">
        <f t="shared" si="163"/>
        <v>#DIV/0!</v>
      </c>
      <c r="P1332" s="21" t="e">
        <f t="shared" si="164"/>
        <v>#DIV/0!</v>
      </c>
      <c r="Q1332" s="21" t="e">
        <f t="shared" si="165"/>
        <v>#DIV/0!</v>
      </c>
      <c r="R1332" s="23" t="e">
        <f t="shared" si="166"/>
        <v>#DIV/0!</v>
      </c>
      <c r="S1332" s="23" t="e">
        <f t="shared" si="167"/>
        <v>#DIV/0!</v>
      </c>
      <c r="T1332" s="11">
        <f t="shared" si="168"/>
        <v>0</v>
      </c>
    </row>
    <row r="1333" spans="1:20">
      <c r="A1333" s="154" t="s">
        <v>1400</v>
      </c>
      <c r="B1333" s="154" t="s">
        <v>4259</v>
      </c>
      <c r="C1333" s="154" t="s">
        <v>4171</v>
      </c>
      <c r="D1333" s="179">
        <v>53264958</v>
      </c>
      <c r="E1333" s="179">
        <v>2010671221</v>
      </c>
      <c r="F1333" s="179">
        <v>2275865816</v>
      </c>
      <c r="G1333" s="179">
        <v>-3025996751</v>
      </c>
      <c r="H1333" s="179">
        <v>-21855403389</v>
      </c>
      <c r="I1333" s="179">
        <v>-9237901863</v>
      </c>
      <c r="J1333" s="179">
        <v>2105792707</v>
      </c>
      <c r="K1333" s="179">
        <v>30581132975</v>
      </c>
      <c r="L1333" s="179">
        <f>VLOOKUP(A1333,Sheet1!$A$1:$E$2000,5,FALSE)</f>
        <v>-28196665609</v>
      </c>
      <c r="M1333" s="21">
        <f t="shared" si="161"/>
        <v>-411.31485257155373</v>
      </c>
      <c r="N1333" s="21">
        <f t="shared" si="162"/>
        <v>-5.5944368062350653</v>
      </c>
      <c r="O1333" s="21">
        <f t="shared" si="163"/>
        <v>-7.472897031289652E-2</v>
      </c>
      <c r="P1333" s="21">
        <f t="shared" si="164"/>
        <v>11.106135429555192</v>
      </c>
      <c r="Q1333" s="21">
        <f t="shared" si="165"/>
        <v>-0.29014619895744448</v>
      </c>
      <c r="R1333" s="23">
        <f t="shared" si="166"/>
        <v>1.198635431865583</v>
      </c>
      <c r="S1333" s="23">
        <f t="shared" si="167"/>
        <v>-0.76947446718845036</v>
      </c>
      <c r="T1333" s="11">
        <f t="shared" si="168"/>
        <v>-4747641790</v>
      </c>
    </row>
    <row r="1334" spans="1:20">
      <c r="A1334" s="154" t="s">
        <v>1401</v>
      </c>
      <c r="B1334" s="154" t="s">
        <v>3148</v>
      </c>
      <c r="C1334" s="154" t="s">
        <v>4171</v>
      </c>
      <c r="D1334" s="179"/>
      <c r="E1334" s="179"/>
      <c r="F1334" s="179"/>
      <c r="G1334" s="179"/>
      <c r="H1334" s="179"/>
      <c r="I1334" s="179"/>
      <c r="J1334" s="179"/>
      <c r="K1334" s="179"/>
      <c r="L1334" s="179">
        <f>VLOOKUP(A1334,Sheet1!$A$1:$E$2000,5,FALSE)</f>
        <v>0</v>
      </c>
      <c r="M1334" s="21" t="e">
        <f t="shared" si="161"/>
        <v>#DIV/0!</v>
      </c>
      <c r="N1334" s="21" t="e">
        <f t="shared" si="162"/>
        <v>#DIV/0!</v>
      </c>
      <c r="O1334" s="21" t="e">
        <f t="shared" si="163"/>
        <v>#DIV/0!</v>
      </c>
      <c r="P1334" s="21" t="e">
        <f t="shared" si="164"/>
        <v>#DIV/0!</v>
      </c>
      <c r="Q1334" s="21" t="e">
        <f t="shared" si="165"/>
        <v>#DIV/0!</v>
      </c>
      <c r="R1334" s="23" t="e">
        <f t="shared" si="166"/>
        <v>#DIV/0!</v>
      </c>
      <c r="S1334" s="23" t="e">
        <f t="shared" si="167"/>
        <v>#DIV/0!</v>
      </c>
      <c r="T1334" s="11">
        <f t="shared" si="168"/>
        <v>0</v>
      </c>
    </row>
    <row r="1335" spans="1:20">
      <c r="A1335" s="154" t="s">
        <v>237</v>
      </c>
      <c r="B1335" s="154" t="s">
        <v>1919</v>
      </c>
      <c r="C1335" s="154" t="s">
        <v>4171</v>
      </c>
      <c r="D1335" s="179">
        <v>1109966111</v>
      </c>
      <c r="E1335" s="179">
        <v>-61790692005</v>
      </c>
      <c r="F1335" s="179"/>
      <c r="G1335" s="179"/>
      <c r="H1335" s="179"/>
      <c r="I1335" s="179"/>
      <c r="J1335" s="179"/>
      <c r="K1335" s="179"/>
      <c r="L1335" s="179">
        <f>VLOOKUP(A1335,Sheet1!$A$1:$E$2000,5,FALSE)</f>
        <v>0</v>
      </c>
      <c r="M1335" s="21">
        <f t="shared" si="161"/>
        <v>-1</v>
      </c>
      <c r="N1335" s="21">
        <f t="shared" si="162"/>
        <v>1</v>
      </c>
      <c r="O1335" s="21" t="e">
        <f t="shared" si="163"/>
        <v>#DIV/0!</v>
      </c>
      <c r="P1335" s="21" t="e">
        <f t="shared" si="164"/>
        <v>#DIV/0!</v>
      </c>
      <c r="Q1335" s="21" t="e">
        <f t="shared" si="165"/>
        <v>#DIV/0!</v>
      </c>
      <c r="R1335" s="23" t="e">
        <f t="shared" si="166"/>
        <v>#DIV/0!</v>
      </c>
      <c r="S1335" s="23">
        <f t="shared" si="167"/>
        <v>-1</v>
      </c>
      <c r="T1335" s="11">
        <f t="shared" si="168"/>
        <v>0</v>
      </c>
    </row>
    <row r="1336" spans="1:20">
      <c r="A1336" s="154" t="s">
        <v>3151</v>
      </c>
      <c r="B1336" s="154" t="s">
        <v>3152</v>
      </c>
      <c r="C1336" s="154" t="s">
        <v>4171</v>
      </c>
      <c r="D1336" s="179"/>
      <c r="E1336" s="179"/>
      <c r="F1336" s="179"/>
      <c r="G1336" s="179"/>
      <c r="H1336" s="179"/>
      <c r="I1336" s="179"/>
      <c r="J1336" s="179"/>
      <c r="K1336" s="179"/>
      <c r="L1336" s="179">
        <f>VLOOKUP(A1336,Sheet1!$A$1:$E$2000,5,FALSE)</f>
        <v>0</v>
      </c>
      <c r="M1336" s="21" t="e">
        <f t="shared" si="161"/>
        <v>#DIV/0!</v>
      </c>
      <c r="N1336" s="21" t="e">
        <f t="shared" si="162"/>
        <v>#DIV/0!</v>
      </c>
      <c r="O1336" s="21" t="e">
        <f t="shared" si="163"/>
        <v>#DIV/0!</v>
      </c>
      <c r="P1336" s="21" t="e">
        <f t="shared" si="164"/>
        <v>#DIV/0!</v>
      </c>
      <c r="Q1336" s="21" t="e">
        <f t="shared" si="165"/>
        <v>#DIV/0!</v>
      </c>
      <c r="R1336" s="23" t="e">
        <f t="shared" si="166"/>
        <v>#DIV/0!</v>
      </c>
      <c r="S1336" s="23" t="e">
        <f t="shared" si="167"/>
        <v>#DIV/0!</v>
      </c>
      <c r="T1336" s="11">
        <f t="shared" si="168"/>
        <v>0</v>
      </c>
    </row>
    <row r="1337" spans="1:20">
      <c r="A1337" s="154" t="s">
        <v>4182</v>
      </c>
      <c r="B1337" s="154" t="s">
        <v>4183</v>
      </c>
      <c r="C1337" s="154" t="s">
        <v>4171</v>
      </c>
      <c r="D1337" s="179"/>
      <c r="E1337" s="179"/>
      <c r="F1337" s="179">
        <v>4533951807</v>
      </c>
      <c r="G1337" s="179">
        <v>81359988152</v>
      </c>
      <c r="H1337" s="179">
        <v>10453187623</v>
      </c>
      <c r="I1337" s="179">
        <v>72312929491</v>
      </c>
      <c r="J1337" s="179">
        <v>2877761929</v>
      </c>
      <c r="K1337" s="179">
        <v>61529897506</v>
      </c>
      <c r="L1337" s="179">
        <f>VLOOKUP(A1337,Sheet1!$A$1:$E$2000,5,FALSE)</f>
        <v>2822891301</v>
      </c>
      <c r="M1337" s="21" t="e">
        <f t="shared" si="161"/>
        <v>#DIV/0!</v>
      </c>
      <c r="N1337" s="21" t="e">
        <f t="shared" si="162"/>
        <v>#DIV/0!</v>
      </c>
      <c r="O1337" s="21">
        <f t="shared" si="163"/>
        <v>-0.36528616723340485</v>
      </c>
      <c r="P1337" s="21">
        <f t="shared" si="164"/>
        <v>-0.24373271304996538</v>
      </c>
      <c r="Q1337" s="21">
        <f t="shared" si="165"/>
        <v>-0.72994923627039543</v>
      </c>
      <c r="R1337" s="23">
        <f t="shared" si="166"/>
        <v>-0.3022049289556577</v>
      </c>
      <c r="S1337" s="23">
        <f t="shared" si="167"/>
        <v>0.44834084553518272</v>
      </c>
      <c r="T1337" s="11">
        <f t="shared" si="168"/>
        <v>139543480227</v>
      </c>
    </row>
    <row r="1338" spans="1:20">
      <c r="A1338" s="154" t="s">
        <v>239</v>
      </c>
      <c r="B1338" s="154" t="s">
        <v>1921</v>
      </c>
      <c r="C1338" s="154" t="s">
        <v>4171</v>
      </c>
      <c r="D1338" s="179">
        <v>-12712541120</v>
      </c>
      <c r="E1338" s="179">
        <v>-1892907480</v>
      </c>
      <c r="F1338" s="179">
        <v>-5734397743</v>
      </c>
      <c r="G1338" s="179">
        <v>-6726852774</v>
      </c>
      <c r="H1338" s="179">
        <v>-9351635700</v>
      </c>
      <c r="I1338" s="179">
        <v>9911067300</v>
      </c>
      <c r="J1338" s="179">
        <v>-1327566334</v>
      </c>
      <c r="K1338" s="179">
        <v>7576760386</v>
      </c>
      <c r="L1338" s="179">
        <f>VLOOKUP(A1338,Sheet1!$A$1:$E$2000,5,FALSE)</f>
        <v>7359087384</v>
      </c>
      <c r="M1338" s="21">
        <f t="shared" si="161"/>
        <v>0.26437715231555531</v>
      </c>
      <c r="N1338" s="21">
        <f t="shared" si="162"/>
        <v>6.235896315439569</v>
      </c>
      <c r="O1338" s="21">
        <f t="shared" si="163"/>
        <v>0.76849071280056136</v>
      </c>
      <c r="P1338" s="21">
        <f t="shared" si="164"/>
        <v>2.1263455051796263</v>
      </c>
      <c r="Q1338" s="21">
        <f t="shared" si="165"/>
        <v>1.7869305028637932</v>
      </c>
      <c r="R1338" s="23">
        <f t="shared" si="166"/>
        <v>1.6238643204123215</v>
      </c>
      <c r="S1338" s="23">
        <f t="shared" si="167"/>
        <v>-1.9921350466732699</v>
      </c>
      <c r="T1338" s="11">
        <f t="shared" si="168"/>
        <v>23519348736</v>
      </c>
    </row>
    <row r="1339" spans="1:20">
      <c r="A1339" s="154" t="s">
        <v>1405</v>
      </c>
      <c r="B1339" s="154" t="s">
        <v>3158</v>
      </c>
      <c r="C1339" s="154" t="s">
        <v>4171</v>
      </c>
      <c r="D1339" s="179">
        <v>109885239758</v>
      </c>
      <c r="E1339" s="179">
        <v>76716647155</v>
      </c>
      <c r="F1339" s="179">
        <v>80046663567</v>
      </c>
      <c r="G1339" s="179">
        <v>100544037229</v>
      </c>
      <c r="H1339" s="179">
        <v>42843943263</v>
      </c>
      <c r="I1339" s="179">
        <v>186557379506</v>
      </c>
      <c r="J1339" s="179">
        <v>74965091225</v>
      </c>
      <c r="K1339" s="179">
        <v>110970602846</v>
      </c>
      <c r="L1339" s="179">
        <f>VLOOKUP(A1339,Sheet1!$A$1:$E$2000,5,FALSE)</f>
        <v>189127688667</v>
      </c>
      <c r="M1339" s="21">
        <f t="shared" si="161"/>
        <v>-0.61010283676538257</v>
      </c>
      <c r="N1339" s="21">
        <f t="shared" si="162"/>
        <v>1.4317718047437002</v>
      </c>
      <c r="O1339" s="21">
        <f t="shared" si="163"/>
        <v>-6.3482625203318613E-2</v>
      </c>
      <c r="P1339" s="21">
        <f t="shared" si="164"/>
        <v>0.10370148150359589</v>
      </c>
      <c r="Q1339" s="21">
        <f t="shared" si="165"/>
        <v>3.4143389768310737</v>
      </c>
      <c r="R1339" s="23">
        <f t="shared" si="166"/>
        <v>0.67862680524583741</v>
      </c>
      <c r="S1339" s="23">
        <f t="shared" si="167"/>
        <v>0.87112559127249978</v>
      </c>
      <c r="T1339" s="11">
        <f t="shared" si="168"/>
        <v>561620762244</v>
      </c>
    </row>
    <row r="1340" spans="1:20">
      <c r="A1340" s="154" t="s">
        <v>1408</v>
      </c>
      <c r="B1340" s="154" t="s">
        <v>3161</v>
      </c>
      <c r="C1340" s="154" t="s">
        <v>4171</v>
      </c>
      <c r="D1340" s="179"/>
      <c r="E1340" s="179"/>
      <c r="F1340" s="179"/>
      <c r="G1340" s="179"/>
      <c r="H1340" s="179"/>
      <c r="I1340" s="179"/>
      <c r="J1340" s="179"/>
      <c r="K1340" s="179"/>
      <c r="L1340" s="179">
        <f>VLOOKUP(A1340,Sheet1!$A$1:$E$2000,5,FALSE)</f>
        <v>0</v>
      </c>
      <c r="M1340" s="21" t="e">
        <f t="shared" si="161"/>
        <v>#DIV/0!</v>
      </c>
      <c r="N1340" s="21" t="e">
        <f t="shared" si="162"/>
        <v>#DIV/0!</v>
      </c>
      <c r="O1340" s="21" t="e">
        <f t="shared" si="163"/>
        <v>#DIV/0!</v>
      </c>
      <c r="P1340" s="21" t="e">
        <f t="shared" si="164"/>
        <v>#DIV/0!</v>
      </c>
      <c r="Q1340" s="21" t="e">
        <f t="shared" si="165"/>
        <v>#DIV/0!</v>
      </c>
      <c r="R1340" s="23" t="e">
        <f t="shared" si="166"/>
        <v>#DIV/0!</v>
      </c>
      <c r="S1340" s="23" t="e">
        <f t="shared" si="167"/>
        <v>#DIV/0!</v>
      </c>
      <c r="T1340" s="11">
        <f t="shared" si="168"/>
        <v>0</v>
      </c>
    </row>
    <row r="1341" spans="1:20">
      <c r="A1341" s="154" t="s">
        <v>1410</v>
      </c>
      <c r="B1341" s="154" t="s">
        <v>3163</v>
      </c>
      <c r="C1341" s="154" t="s">
        <v>4171</v>
      </c>
      <c r="D1341" s="179">
        <v>-1445619439</v>
      </c>
      <c r="E1341" s="179">
        <v>4341007120</v>
      </c>
      <c r="F1341" s="179">
        <v>4631536513</v>
      </c>
      <c r="G1341" s="179">
        <v>-1646571537</v>
      </c>
      <c r="H1341" s="179">
        <v>-2621843398</v>
      </c>
      <c r="I1341" s="179">
        <v>6991735140</v>
      </c>
      <c r="J1341" s="179">
        <v>2907368110</v>
      </c>
      <c r="K1341" s="179">
        <v>747759341</v>
      </c>
      <c r="L1341" s="179">
        <f>VLOOKUP(A1341,Sheet1!$A$1:$E$2000,5,FALSE)</f>
        <v>-2971417343</v>
      </c>
      <c r="M1341" s="21">
        <f t="shared" si="161"/>
        <v>-0.81364702719662307</v>
      </c>
      <c r="N1341" s="21">
        <f t="shared" si="162"/>
        <v>0.61062512608825203</v>
      </c>
      <c r="O1341" s="21">
        <f t="shared" si="163"/>
        <v>-0.37226704316386766</v>
      </c>
      <c r="P1341" s="21">
        <f t="shared" si="164"/>
        <v>1.4541310985870637</v>
      </c>
      <c r="Q1341" s="21">
        <f t="shared" si="165"/>
        <v>-0.13333135963294479</v>
      </c>
      <c r="R1341" s="23">
        <f t="shared" si="166"/>
        <v>0.88286829927799004</v>
      </c>
      <c r="S1341" s="23">
        <f t="shared" si="167"/>
        <v>0.63164014863438589</v>
      </c>
      <c r="T1341" s="11">
        <f t="shared" si="168"/>
        <v>7675445248</v>
      </c>
    </row>
    <row r="1342" spans="1:20">
      <c r="A1342" s="154" t="s">
        <v>579</v>
      </c>
      <c r="B1342" s="154" t="s">
        <v>2297</v>
      </c>
      <c r="C1342" s="154" t="s">
        <v>4171</v>
      </c>
      <c r="D1342" s="179"/>
      <c r="E1342" s="179"/>
      <c r="F1342" s="179"/>
      <c r="G1342" s="179"/>
      <c r="H1342" s="179"/>
      <c r="I1342" s="179"/>
      <c r="J1342" s="179"/>
      <c r="K1342" s="179"/>
      <c r="L1342" s="179">
        <f>VLOOKUP(A1342,Sheet1!$A$1:$E$2000,5,FALSE)</f>
        <v>0</v>
      </c>
      <c r="M1342" s="21" t="e">
        <f t="shared" si="161"/>
        <v>#DIV/0!</v>
      </c>
      <c r="N1342" s="21" t="e">
        <f t="shared" si="162"/>
        <v>#DIV/0!</v>
      </c>
      <c r="O1342" s="21" t="e">
        <f t="shared" si="163"/>
        <v>#DIV/0!</v>
      </c>
      <c r="P1342" s="21" t="e">
        <f t="shared" si="164"/>
        <v>#DIV/0!</v>
      </c>
      <c r="Q1342" s="21" t="e">
        <f t="shared" si="165"/>
        <v>#DIV/0!</v>
      </c>
      <c r="R1342" s="23" t="e">
        <f t="shared" si="166"/>
        <v>#DIV/0!</v>
      </c>
      <c r="S1342" s="23" t="e">
        <f t="shared" si="167"/>
        <v>#DIV/0!</v>
      </c>
      <c r="T1342" s="11">
        <f t="shared" si="168"/>
        <v>0</v>
      </c>
    </row>
    <row r="1343" spans="1:20">
      <c r="A1343" s="154" t="s">
        <v>882</v>
      </c>
      <c r="B1343" s="154" t="s">
        <v>3165</v>
      </c>
      <c r="C1343" s="154" t="s">
        <v>4171</v>
      </c>
      <c r="D1343" s="179"/>
      <c r="E1343" s="179"/>
      <c r="F1343" s="179"/>
      <c r="G1343" s="179"/>
      <c r="H1343" s="179"/>
      <c r="I1343" s="179"/>
      <c r="J1343" s="179"/>
      <c r="K1343" s="179"/>
      <c r="L1343" s="179">
        <f>VLOOKUP(A1343,Sheet1!$A$1:$E$2000,5,FALSE)</f>
        <v>0</v>
      </c>
      <c r="M1343" s="21" t="e">
        <f t="shared" si="161"/>
        <v>#DIV/0!</v>
      </c>
      <c r="N1343" s="21" t="e">
        <f t="shared" si="162"/>
        <v>#DIV/0!</v>
      </c>
      <c r="O1343" s="21" t="e">
        <f t="shared" si="163"/>
        <v>#DIV/0!</v>
      </c>
      <c r="P1343" s="21" t="e">
        <f t="shared" si="164"/>
        <v>#DIV/0!</v>
      </c>
      <c r="Q1343" s="21" t="e">
        <f t="shared" si="165"/>
        <v>#DIV/0!</v>
      </c>
      <c r="R1343" s="23" t="e">
        <f t="shared" si="166"/>
        <v>#DIV/0!</v>
      </c>
      <c r="S1343" s="23" t="e">
        <f t="shared" si="167"/>
        <v>#DIV/0!</v>
      </c>
      <c r="T1343" s="11">
        <f t="shared" si="168"/>
        <v>0</v>
      </c>
    </row>
    <row r="1344" spans="1:20">
      <c r="A1344" s="154" t="s">
        <v>1412</v>
      </c>
      <c r="B1344" s="154" t="s">
        <v>3168</v>
      </c>
      <c r="C1344" s="154" t="s">
        <v>4171</v>
      </c>
      <c r="D1344" s="179"/>
      <c r="E1344" s="179"/>
      <c r="F1344" s="179"/>
      <c r="G1344" s="179"/>
      <c r="H1344" s="179"/>
      <c r="I1344" s="179"/>
      <c r="J1344" s="179"/>
      <c r="K1344" s="179"/>
      <c r="L1344" s="179">
        <f>VLOOKUP(A1344,Sheet1!$A$1:$E$2000,5,FALSE)</f>
        <v>0</v>
      </c>
      <c r="M1344" s="21" t="e">
        <f t="shared" si="161"/>
        <v>#DIV/0!</v>
      </c>
      <c r="N1344" s="21" t="e">
        <f t="shared" si="162"/>
        <v>#DIV/0!</v>
      </c>
      <c r="O1344" s="21" t="e">
        <f t="shared" si="163"/>
        <v>#DIV/0!</v>
      </c>
      <c r="P1344" s="21" t="e">
        <f t="shared" si="164"/>
        <v>#DIV/0!</v>
      </c>
      <c r="Q1344" s="21" t="e">
        <f t="shared" si="165"/>
        <v>#DIV/0!</v>
      </c>
      <c r="R1344" s="23" t="e">
        <f t="shared" si="166"/>
        <v>#DIV/0!</v>
      </c>
      <c r="S1344" s="23" t="e">
        <f t="shared" si="167"/>
        <v>#DIV/0!</v>
      </c>
      <c r="T1344" s="11">
        <f t="shared" si="168"/>
        <v>0</v>
      </c>
    </row>
    <row r="1345" spans="1:20">
      <c r="A1345" s="154" t="s">
        <v>907</v>
      </c>
      <c r="B1345" s="154" t="s">
        <v>3170</v>
      </c>
      <c r="C1345" s="154" t="s">
        <v>4171</v>
      </c>
      <c r="D1345" s="179">
        <v>45975573270</v>
      </c>
      <c r="E1345" s="179">
        <v>67548737860</v>
      </c>
      <c r="F1345" s="179">
        <v>180551786135</v>
      </c>
      <c r="G1345" s="179">
        <v>135736242361</v>
      </c>
      <c r="H1345" s="179">
        <v>112744345468</v>
      </c>
      <c r="I1345" s="179">
        <v>108465844448</v>
      </c>
      <c r="J1345" s="179">
        <v>106914494938</v>
      </c>
      <c r="K1345" s="179">
        <v>367369480358</v>
      </c>
      <c r="L1345" s="179">
        <f>VLOOKUP(A1345,Sheet1!$A$1:$E$2000,5,FALSE)</f>
        <v>155098985017</v>
      </c>
      <c r="M1345" s="21">
        <f t="shared" si="161"/>
        <v>1.4522662241944895</v>
      </c>
      <c r="N1345" s="21">
        <f t="shared" si="162"/>
        <v>0.60574198548023028</v>
      </c>
      <c r="O1345" s="21">
        <f t="shared" si="163"/>
        <v>-0.40784581960291888</v>
      </c>
      <c r="P1345" s="21">
        <f t="shared" si="164"/>
        <v>1.7064951406342548</v>
      </c>
      <c r="Q1345" s="21">
        <f t="shared" si="165"/>
        <v>0.3756697453267972</v>
      </c>
      <c r="R1345" s="23">
        <f t="shared" si="166"/>
        <v>0.46698244353422935</v>
      </c>
      <c r="S1345" s="23">
        <f t="shared" si="167"/>
        <v>0.48585757128537521</v>
      </c>
      <c r="T1345" s="11">
        <f t="shared" si="168"/>
        <v>737848804761</v>
      </c>
    </row>
    <row r="1346" spans="1:20">
      <c r="A1346" s="154" t="s">
        <v>1414</v>
      </c>
      <c r="B1346" s="154" t="s">
        <v>3171</v>
      </c>
      <c r="C1346" s="154" t="s">
        <v>4171</v>
      </c>
      <c r="D1346" s="179"/>
      <c r="E1346" s="179"/>
      <c r="F1346" s="179"/>
      <c r="G1346" s="179"/>
      <c r="H1346" s="179"/>
      <c r="I1346" s="179"/>
      <c r="J1346" s="179"/>
      <c r="K1346" s="179"/>
      <c r="L1346" s="179">
        <f>VLOOKUP(A1346,Sheet1!$A$1:$E$2000,5,FALSE)</f>
        <v>0</v>
      </c>
      <c r="M1346" s="21" t="e">
        <f t="shared" si="161"/>
        <v>#DIV/0!</v>
      </c>
      <c r="N1346" s="21" t="e">
        <f t="shared" si="162"/>
        <v>#DIV/0!</v>
      </c>
      <c r="O1346" s="21" t="e">
        <f t="shared" si="163"/>
        <v>#DIV/0!</v>
      </c>
      <c r="P1346" s="21" t="e">
        <f t="shared" si="164"/>
        <v>#DIV/0!</v>
      </c>
      <c r="Q1346" s="21" t="e">
        <f t="shared" si="165"/>
        <v>#DIV/0!</v>
      </c>
      <c r="R1346" s="23" t="e">
        <f t="shared" si="166"/>
        <v>#DIV/0!</v>
      </c>
      <c r="S1346" s="23" t="e">
        <f t="shared" si="167"/>
        <v>#DIV/0!</v>
      </c>
      <c r="T1346" s="11">
        <f t="shared" si="168"/>
        <v>0</v>
      </c>
    </row>
    <row r="1347" spans="1:20">
      <c r="A1347" s="154" t="s">
        <v>3991</v>
      </c>
      <c r="B1347" s="154" t="s">
        <v>3992</v>
      </c>
      <c r="C1347" s="154" t="s">
        <v>4171</v>
      </c>
      <c r="D1347" s="179">
        <v>-16837136011</v>
      </c>
      <c r="E1347" s="179">
        <v>-71193216301</v>
      </c>
      <c r="F1347" s="179">
        <v>-10019927289</v>
      </c>
      <c r="G1347" s="179">
        <v>-208701327027</v>
      </c>
      <c r="H1347" s="179">
        <v>11871917212</v>
      </c>
      <c r="I1347" s="179">
        <v>30190543937</v>
      </c>
      <c r="J1347" s="179">
        <v>66191221712</v>
      </c>
      <c r="K1347" s="179">
        <v>73957004169</v>
      </c>
      <c r="L1347" s="179">
        <f>VLOOKUP(A1347,Sheet1!$A$1:$E$2000,5,FALSE)</f>
        <v>94395779517</v>
      </c>
      <c r="M1347" s="21">
        <f t="shared" si="161"/>
        <v>1.7051031246789161</v>
      </c>
      <c r="N1347" s="21">
        <f t="shared" si="162"/>
        <v>1.4240648969890117</v>
      </c>
      <c r="O1347" s="21">
        <f t="shared" si="163"/>
        <v>7.6059582872088844</v>
      </c>
      <c r="P1347" s="21">
        <f t="shared" si="164"/>
        <v>1.3543676756757377</v>
      </c>
      <c r="Q1347" s="21">
        <f t="shared" si="165"/>
        <v>6.9511824275177565</v>
      </c>
      <c r="R1347" s="23">
        <f t="shared" si="166"/>
        <v>2.1338881172245459</v>
      </c>
      <c r="S1347" s="23">
        <f t="shared" si="167"/>
        <v>-1.9521368081718937</v>
      </c>
      <c r="T1347" s="11">
        <f t="shared" si="168"/>
        <v>264734549335</v>
      </c>
    </row>
    <row r="1348" spans="1:20">
      <c r="A1348" s="154" t="s">
        <v>4221</v>
      </c>
      <c r="B1348" s="154" t="s">
        <v>4222</v>
      </c>
      <c r="C1348" s="154" t="s">
        <v>4171</v>
      </c>
      <c r="D1348" s="179"/>
      <c r="E1348" s="179"/>
      <c r="F1348" s="179"/>
      <c r="G1348" s="179"/>
      <c r="H1348" s="179"/>
      <c r="I1348" s="179"/>
      <c r="J1348" s="179"/>
      <c r="K1348" s="179"/>
      <c r="L1348" s="179">
        <f>VLOOKUP(A1348,Sheet1!$A$1:$E$2000,5,FALSE)</f>
        <v>0</v>
      </c>
      <c r="M1348" s="21" t="e">
        <f t="shared" ref="M1348:M1411" si="169">(H1348-D1348)/ABS(D1348)</f>
        <v>#DIV/0!</v>
      </c>
      <c r="N1348" s="21" t="e">
        <f t="shared" ref="N1348:N1411" si="170">(I1348-E1348)/ABS(E1348)</f>
        <v>#DIV/0!</v>
      </c>
      <c r="O1348" s="21" t="e">
        <f t="shared" ref="O1348:O1411" si="171">(J1348-F1348)/ABS(F1348)</f>
        <v>#DIV/0!</v>
      </c>
      <c r="P1348" s="21" t="e">
        <f t="shared" ref="P1348:P1411" si="172">(K1348-G1348)/ABS(G1348)</f>
        <v>#DIV/0!</v>
      </c>
      <c r="Q1348" s="21" t="e">
        <f t="shared" ref="Q1348:Q1411" si="173">(L1348-H1348)/ABS(H1348)</f>
        <v>#DIV/0!</v>
      </c>
      <c r="R1348" s="23" t="e">
        <f t="shared" ref="R1348:R1411" si="174">(SUM(J1348:L1348)-SUM(F1348:H1348))/ABS(SUM(F1348:H1348))</f>
        <v>#DIV/0!</v>
      </c>
      <c r="S1348" s="23" t="e">
        <f t="shared" ref="S1348:S1411" si="175">SUM(I1348:L1348)/SUM(E1348:H1348)-1</f>
        <v>#DIV/0!</v>
      </c>
      <c r="T1348" s="11">
        <f t="shared" ref="T1348:T1411" si="176">SUM(I1348:L1348)</f>
        <v>0</v>
      </c>
    </row>
    <row r="1349" spans="1:20">
      <c r="A1349" s="154" t="s">
        <v>1415</v>
      </c>
      <c r="B1349" s="154" t="s">
        <v>3172</v>
      </c>
      <c r="C1349" s="154" t="s">
        <v>4171</v>
      </c>
      <c r="D1349" s="179">
        <v>681617223</v>
      </c>
      <c r="E1349" s="179">
        <v>-16002266534</v>
      </c>
      <c r="F1349" s="179">
        <v>20381977216</v>
      </c>
      <c r="G1349" s="179">
        <v>1165028058</v>
      </c>
      <c r="H1349" s="179">
        <v>524133937</v>
      </c>
      <c r="I1349" s="179">
        <v>-15757827449</v>
      </c>
      <c r="J1349" s="179">
        <v>19774488561</v>
      </c>
      <c r="K1349" s="179">
        <v>-539270891</v>
      </c>
      <c r="L1349" s="179">
        <f>VLOOKUP(A1349,Sheet1!$A$1:$E$2000,5,FALSE)</f>
        <v>2145064241</v>
      </c>
      <c r="M1349" s="21">
        <f t="shared" si="169"/>
        <v>-0.231043583826813</v>
      </c>
      <c r="N1349" s="21">
        <f t="shared" si="170"/>
        <v>1.5275278941307502E-2</v>
      </c>
      <c r="O1349" s="21">
        <f t="shared" si="171"/>
        <v>-2.9805187620517846E-2</v>
      </c>
      <c r="P1349" s="21">
        <f t="shared" si="172"/>
        <v>-1.4628823205560944</v>
      </c>
      <c r="Q1349" s="21">
        <f t="shared" si="173"/>
        <v>3.0925879619201226</v>
      </c>
      <c r="R1349" s="23">
        <f t="shared" si="174"/>
        <v>-3.1301388360401659E-2</v>
      </c>
      <c r="S1349" s="23">
        <f t="shared" si="175"/>
        <v>-7.3558672056484142E-2</v>
      </c>
      <c r="T1349" s="11">
        <f t="shared" si="176"/>
        <v>5622454462</v>
      </c>
    </row>
    <row r="1350" spans="1:20">
      <c r="A1350" s="154" t="s">
        <v>1416</v>
      </c>
      <c r="B1350" s="154" t="s">
        <v>3173</v>
      </c>
      <c r="C1350" s="154" t="s">
        <v>4171</v>
      </c>
      <c r="D1350" s="179">
        <v>12130289651</v>
      </c>
      <c r="E1350" s="179">
        <v>-19093192358</v>
      </c>
      <c r="F1350" s="179">
        <v>125244268710</v>
      </c>
      <c r="G1350" s="179">
        <v>155835186884</v>
      </c>
      <c r="H1350" s="179">
        <v>50710890628</v>
      </c>
      <c r="I1350" s="179">
        <v>31704865762</v>
      </c>
      <c r="J1350" s="179">
        <v>188617285630</v>
      </c>
      <c r="K1350" s="179">
        <v>278794203063</v>
      </c>
      <c r="L1350" s="179">
        <f>VLOOKUP(A1350,Sheet1!$A$1:$E$2000,5,FALSE)</f>
        <v>66059563676</v>
      </c>
      <c r="M1350" s="21">
        <f t="shared" si="169"/>
        <v>3.1805177029568692</v>
      </c>
      <c r="N1350" s="21">
        <f t="shared" si="170"/>
        <v>2.660532464531304</v>
      </c>
      <c r="O1350" s="21">
        <f t="shared" si="171"/>
        <v>0.50599534471903584</v>
      </c>
      <c r="P1350" s="21">
        <f t="shared" si="172"/>
        <v>0.78903242995131617</v>
      </c>
      <c r="Q1350" s="21">
        <f t="shared" si="173"/>
        <v>0.30267015345073106</v>
      </c>
      <c r="R1350" s="23">
        <f t="shared" si="174"/>
        <v>0.60785585971225331</v>
      </c>
      <c r="S1350" s="23">
        <f t="shared" si="175"/>
        <v>0.80742264887006132</v>
      </c>
      <c r="T1350" s="11">
        <f t="shared" si="176"/>
        <v>565175918131</v>
      </c>
    </row>
    <row r="1351" spans="1:20">
      <c r="A1351" s="154" t="s">
        <v>1417</v>
      </c>
      <c r="B1351" s="154" t="s">
        <v>3174</v>
      </c>
      <c r="C1351" s="154" t="s">
        <v>4171</v>
      </c>
      <c r="D1351" s="179">
        <v>-606589375</v>
      </c>
      <c r="E1351" s="179">
        <v>861076626</v>
      </c>
      <c r="F1351" s="179">
        <v>235080418</v>
      </c>
      <c r="G1351" s="179">
        <v>1445707142</v>
      </c>
      <c r="H1351" s="179">
        <v>-991361942</v>
      </c>
      <c r="I1351" s="179">
        <v>758399601</v>
      </c>
      <c r="J1351" s="179">
        <v>2201437590</v>
      </c>
      <c r="K1351" s="179">
        <v>-1321587561</v>
      </c>
      <c r="L1351" s="179">
        <f>VLOOKUP(A1351,Sheet1!$A$1:$E$2000,5,FALSE)</f>
        <v>-1969525426</v>
      </c>
      <c r="M1351" s="21">
        <f t="shared" si="169"/>
        <v>-0.63432131002954018</v>
      </c>
      <c r="N1351" s="21">
        <f t="shared" si="170"/>
        <v>-0.11924261081963221</v>
      </c>
      <c r="O1351" s="21">
        <f t="shared" si="171"/>
        <v>8.364614920839557</v>
      </c>
      <c r="P1351" s="21">
        <f t="shared" si="172"/>
        <v>-1.9141461106512263</v>
      </c>
      <c r="Q1351" s="21">
        <f t="shared" si="173"/>
        <v>-0.98668653955650842</v>
      </c>
      <c r="R1351" s="23">
        <f t="shared" si="174"/>
        <v>-2.5805554196856084</v>
      </c>
      <c r="S1351" s="23">
        <f t="shared" si="175"/>
        <v>-1.2136570890380471</v>
      </c>
      <c r="T1351" s="11">
        <f t="shared" si="176"/>
        <v>-331275796</v>
      </c>
    </row>
    <row r="1352" spans="1:20">
      <c r="A1352" s="154" t="s">
        <v>1418</v>
      </c>
      <c r="B1352" s="154" t="s">
        <v>3175</v>
      </c>
      <c r="C1352" s="154" t="s">
        <v>4171</v>
      </c>
      <c r="D1352" s="179">
        <v>21436992877</v>
      </c>
      <c r="E1352" s="179">
        <v>35114452122</v>
      </c>
      <c r="F1352" s="179">
        <v>56652800350</v>
      </c>
      <c r="G1352" s="179">
        <v>37622060473</v>
      </c>
      <c r="H1352" s="179">
        <v>20717069385</v>
      </c>
      <c r="I1352" s="179">
        <v>30828113712</v>
      </c>
      <c r="J1352" s="179">
        <v>47130528149</v>
      </c>
      <c r="K1352" s="179">
        <v>47824587945</v>
      </c>
      <c r="L1352" s="179">
        <f>VLOOKUP(A1352,Sheet1!$A$1:$E$2000,5,FALSE)</f>
        <v>23797707881</v>
      </c>
      <c r="M1352" s="21">
        <f t="shared" si="169"/>
        <v>-3.3583231385611659E-2</v>
      </c>
      <c r="N1352" s="21">
        <f t="shared" si="170"/>
        <v>-0.12206764312049488</v>
      </c>
      <c r="O1352" s="21">
        <f t="shared" si="171"/>
        <v>-0.16808122709153953</v>
      </c>
      <c r="P1352" s="21">
        <f t="shared" si="172"/>
        <v>0.27118470768824549</v>
      </c>
      <c r="Q1352" s="21">
        <f t="shared" si="173"/>
        <v>0.14870049613438605</v>
      </c>
      <c r="R1352" s="23">
        <f t="shared" si="174"/>
        <v>3.2705719090002319E-2</v>
      </c>
      <c r="S1352" s="23">
        <f t="shared" si="175"/>
        <v>-3.5004816906775149E-3</v>
      </c>
      <c r="T1352" s="11">
        <f t="shared" si="176"/>
        <v>149580937687</v>
      </c>
    </row>
    <row r="1353" spans="1:20">
      <c r="A1353" s="154" t="s">
        <v>3176</v>
      </c>
      <c r="B1353" s="154" t="s">
        <v>3177</v>
      </c>
      <c r="C1353" s="154" t="s">
        <v>4171</v>
      </c>
      <c r="D1353" s="179">
        <v>1434100342</v>
      </c>
      <c r="E1353" s="179">
        <v>-7426627334</v>
      </c>
      <c r="F1353" s="179">
        <v>17401028307</v>
      </c>
      <c r="G1353" s="179">
        <v>35449595119</v>
      </c>
      <c r="H1353" s="179">
        <v>22351542668</v>
      </c>
      <c r="I1353" s="179">
        <v>4231117630</v>
      </c>
      <c r="J1353" s="179">
        <v>-5571829524</v>
      </c>
      <c r="K1353" s="179">
        <v>18145553234</v>
      </c>
      <c r="L1353" s="179">
        <f>VLOOKUP(A1353,Sheet1!$A$1:$E$2000,5,FALSE)</f>
        <v>8605610781</v>
      </c>
      <c r="M1353" s="21">
        <f t="shared" si="169"/>
        <v>14.585759248079169</v>
      </c>
      <c r="N1353" s="21">
        <f t="shared" si="170"/>
        <v>1.5697226263972384</v>
      </c>
      <c r="O1353" s="21">
        <f t="shared" si="171"/>
        <v>-1.3202011643046745</v>
      </c>
      <c r="P1353" s="21">
        <f t="shared" si="172"/>
        <v>-0.48813087503291436</v>
      </c>
      <c r="Q1353" s="21">
        <f t="shared" si="173"/>
        <v>-0.61498806105583115</v>
      </c>
      <c r="R1353" s="23">
        <f t="shared" si="174"/>
        <v>-0.71836802593522908</v>
      </c>
      <c r="S1353" s="23">
        <f t="shared" si="175"/>
        <v>-0.62507930462963979</v>
      </c>
      <c r="T1353" s="11">
        <f t="shared" si="176"/>
        <v>25410452121</v>
      </c>
    </row>
    <row r="1354" spans="1:20">
      <c r="A1354" s="154" t="s">
        <v>819</v>
      </c>
      <c r="B1354" s="154" t="s">
        <v>4223</v>
      </c>
      <c r="C1354" s="154" t="s">
        <v>4171</v>
      </c>
      <c r="D1354" s="179">
        <v>-37890521295</v>
      </c>
      <c r="E1354" s="179">
        <v>-616252045</v>
      </c>
      <c r="F1354" s="179">
        <v>-10516629821</v>
      </c>
      <c r="G1354" s="179">
        <v>-19630338979</v>
      </c>
      <c r="H1354" s="179">
        <v>-44997752643</v>
      </c>
      <c r="I1354" s="179">
        <v>-2316534366</v>
      </c>
      <c r="J1354" s="179">
        <v>12280127616</v>
      </c>
      <c r="K1354" s="179">
        <v>-5674993432</v>
      </c>
      <c r="L1354" s="179">
        <f>VLOOKUP(A1354,Sheet1!$A$1:$E$2000,5,FALSE)</f>
        <v>-5270595468</v>
      </c>
      <c r="M1354" s="21">
        <f t="shared" si="169"/>
        <v>-0.18757280462483011</v>
      </c>
      <c r="N1354" s="21">
        <f t="shared" si="170"/>
        <v>-2.7590696611805972</v>
      </c>
      <c r="O1354" s="21">
        <f t="shared" si="171"/>
        <v>2.167686590192476</v>
      </c>
      <c r="P1354" s="21">
        <f t="shared" si="172"/>
        <v>0.71090700786823124</v>
      </c>
      <c r="Q1354" s="21">
        <f t="shared" si="173"/>
        <v>0.88286980663644521</v>
      </c>
      <c r="R1354" s="23">
        <f t="shared" si="174"/>
        <v>1.0177595803187891</v>
      </c>
      <c r="S1354" s="23">
        <f t="shared" si="175"/>
        <v>-0.98703823875553098</v>
      </c>
      <c r="T1354" s="11">
        <f t="shared" si="176"/>
        <v>-981995650</v>
      </c>
    </row>
    <row r="1355" spans="1:20">
      <c r="A1355" s="154" t="s">
        <v>920</v>
      </c>
      <c r="B1355" s="154" t="s">
        <v>3551</v>
      </c>
      <c r="C1355" s="154" t="s">
        <v>4171</v>
      </c>
      <c r="D1355" s="179"/>
      <c r="E1355" s="179"/>
      <c r="F1355" s="179"/>
      <c r="G1355" s="179"/>
      <c r="H1355" s="179"/>
      <c r="I1355" s="179"/>
      <c r="J1355" s="179"/>
      <c r="K1355" s="179"/>
      <c r="L1355" s="179">
        <f>VLOOKUP(A1355,Sheet1!$A$1:$E$2000,5,FALSE)</f>
        <v>0</v>
      </c>
      <c r="M1355" s="21" t="e">
        <f t="shared" si="169"/>
        <v>#DIV/0!</v>
      </c>
      <c r="N1355" s="21" t="e">
        <f t="shared" si="170"/>
        <v>#DIV/0!</v>
      </c>
      <c r="O1355" s="21" t="e">
        <f t="shared" si="171"/>
        <v>#DIV/0!</v>
      </c>
      <c r="P1355" s="21" t="e">
        <f t="shared" si="172"/>
        <v>#DIV/0!</v>
      </c>
      <c r="Q1355" s="21" t="e">
        <f t="shared" si="173"/>
        <v>#DIV/0!</v>
      </c>
      <c r="R1355" s="23" t="e">
        <f t="shared" si="174"/>
        <v>#DIV/0!</v>
      </c>
      <c r="S1355" s="23" t="e">
        <f t="shared" si="175"/>
        <v>#DIV/0!</v>
      </c>
      <c r="T1355" s="11">
        <f t="shared" si="176"/>
        <v>0</v>
      </c>
    </row>
    <row r="1356" spans="1:20">
      <c r="A1356" s="154" t="s">
        <v>246</v>
      </c>
      <c r="B1356" s="154" t="s">
        <v>1931</v>
      </c>
      <c r="C1356" s="154" t="s">
        <v>4171</v>
      </c>
      <c r="D1356" s="179">
        <v>-16967783109</v>
      </c>
      <c r="E1356" s="179">
        <v>-15262000449</v>
      </c>
      <c r="F1356" s="179">
        <v>-12407884626</v>
      </c>
      <c r="G1356" s="179">
        <v>-20947073903</v>
      </c>
      <c r="H1356" s="179">
        <v>-21445246665</v>
      </c>
      <c r="I1356" s="179">
        <v>-25449734205</v>
      </c>
      <c r="J1356" s="179">
        <v>-26526714378</v>
      </c>
      <c r="K1356" s="179">
        <v>-6939989246</v>
      </c>
      <c r="L1356" s="179">
        <f>VLOOKUP(A1356,Sheet1!$A$1:$E$2000,5,FALSE)</f>
        <v>-10950662130</v>
      </c>
      <c r="M1356" s="21">
        <f t="shared" si="169"/>
        <v>-0.26388029168200983</v>
      </c>
      <c r="N1356" s="21">
        <f t="shared" si="170"/>
        <v>-0.66752283162640869</v>
      </c>
      <c r="O1356" s="21">
        <f t="shared" si="171"/>
        <v>-1.1378917662092709</v>
      </c>
      <c r="P1356" s="21">
        <f t="shared" si="172"/>
        <v>0.66868932252126789</v>
      </c>
      <c r="Q1356" s="21">
        <f t="shared" si="173"/>
        <v>0.48936646423040803</v>
      </c>
      <c r="R1356" s="23">
        <f t="shared" si="174"/>
        <v>0.18946716354881099</v>
      </c>
      <c r="S1356" s="23">
        <f t="shared" si="175"/>
        <v>-2.7847493839140425E-3</v>
      </c>
      <c r="T1356" s="11">
        <f t="shared" si="176"/>
        <v>-69867099959</v>
      </c>
    </row>
    <row r="1357" spans="1:20">
      <c r="A1357" s="154" t="s">
        <v>1419</v>
      </c>
      <c r="B1357" s="154" t="s">
        <v>3181</v>
      </c>
      <c r="C1357" s="154" t="s">
        <v>4171</v>
      </c>
      <c r="D1357" s="179">
        <v>339635934</v>
      </c>
      <c r="E1357" s="179">
        <v>2211930547</v>
      </c>
      <c r="F1357" s="179">
        <v>5193639793</v>
      </c>
      <c r="G1357" s="179">
        <v>4751507082</v>
      </c>
      <c r="H1357" s="179">
        <v>-3202907189</v>
      </c>
      <c r="I1357" s="179">
        <v>5444859764</v>
      </c>
      <c r="J1357" s="179">
        <v>6251680117</v>
      </c>
      <c r="K1357" s="179">
        <v>2850747239</v>
      </c>
      <c r="L1357" s="179">
        <f>VLOOKUP(A1357,Sheet1!$A$1:$E$2000,5,FALSE)</f>
        <v>1038924539</v>
      </c>
      <c r="M1357" s="21">
        <f t="shared" si="169"/>
        <v>-10.4304131817807</v>
      </c>
      <c r="N1357" s="21">
        <f t="shared" si="170"/>
        <v>1.4615871286667483</v>
      </c>
      <c r="O1357" s="21">
        <f t="shared" si="171"/>
        <v>0.20371846453926767</v>
      </c>
      <c r="P1357" s="21">
        <f t="shared" si="172"/>
        <v>-0.40003304429463965</v>
      </c>
      <c r="Q1357" s="21">
        <f t="shared" si="173"/>
        <v>1.3243692301069669</v>
      </c>
      <c r="R1357" s="23">
        <f t="shared" si="174"/>
        <v>0.50415179039957969</v>
      </c>
      <c r="S1357" s="23">
        <f t="shared" si="175"/>
        <v>0.74066510390410611</v>
      </c>
      <c r="T1357" s="11">
        <f t="shared" si="176"/>
        <v>15586211659</v>
      </c>
    </row>
    <row r="1358" spans="1:20">
      <c r="A1358" s="154" t="s">
        <v>583</v>
      </c>
      <c r="B1358" s="154" t="s">
        <v>3182</v>
      </c>
      <c r="C1358" s="154" t="s">
        <v>4171</v>
      </c>
      <c r="D1358" s="179">
        <v>11880245959</v>
      </c>
      <c r="E1358" s="179">
        <v>7975565643</v>
      </c>
      <c r="F1358" s="179">
        <v>1256071090</v>
      </c>
      <c r="G1358" s="179">
        <v>5454268508</v>
      </c>
      <c r="H1358" s="179">
        <v>8870269003</v>
      </c>
      <c r="I1358" s="179">
        <v>15936200233</v>
      </c>
      <c r="J1358" s="179">
        <v>16141586733</v>
      </c>
      <c r="K1358" s="179">
        <v>23327292111</v>
      </c>
      <c r="L1358" s="179">
        <f>VLOOKUP(A1358,Sheet1!$A$1:$E$2000,5,FALSE)</f>
        <v>17827367819</v>
      </c>
      <c r="M1358" s="21">
        <f t="shared" si="169"/>
        <v>-0.25335981817108438</v>
      </c>
      <c r="N1358" s="21">
        <f t="shared" si="170"/>
        <v>0.99812790043135002</v>
      </c>
      <c r="O1358" s="21">
        <f t="shared" si="171"/>
        <v>11.850854431336366</v>
      </c>
      <c r="P1358" s="21">
        <f t="shared" si="172"/>
        <v>3.2768873730335977</v>
      </c>
      <c r="Q1358" s="21">
        <f t="shared" si="173"/>
        <v>1.0097888590493291</v>
      </c>
      <c r="R1358" s="23">
        <f t="shared" si="174"/>
        <v>2.6774074832559873</v>
      </c>
      <c r="S1358" s="23">
        <f t="shared" si="175"/>
        <v>2.1088429783819018</v>
      </c>
      <c r="T1358" s="11">
        <f t="shared" si="176"/>
        <v>73232446896</v>
      </c>
    </row>
    <row r="1359" spans="1:20">
      <c r="A1359" s="154" t="s">
        <v>1420</v>
      </c>
      <c r="B1359" s="154" t="s">
        <v>3183</v>
      </c>
      <c r="C1359" s="154" t="s">
        <v>4171</v>
      </c>
      <c r="D1359" s="179"/>
      <c r="E1359" s="179"/>
      <c r="F1359" s="179"/>
      <c r="G1359" s="179"/>
      <c r="H1359" s="179"/>
      <c r="I1359" s="179"/>
      <c r="J1359" s="179"/>
      <c r="K1359" s="179"/>
      <c r="L1359" s="179">
        <f>VLOOKUP(A1359,Sheet1!$A$1:$E$2000,5,FALSE)</f>
        <v>0</v>
      </c>
      <c r="M1359" s="21" t="e">
        <f t="shared" si="169"/>
        <v>#DIV/0!</v>
      </c>
      <c r="N1359" s="21" t="e">
        <f t="shared" si="170"/>
        <v>#DIV/0!</v>
      </c>
      <c r="O1359" s="21" t="e">
        <f t="shared" si="171"/>
        <v>#DIV/0!</v>
      </c>
      <c r="P1359" s="21" t="e">
        <f t="shared" si="172"/>
        <v>#DIV/0!</v>
      </c>
      <c r="Q1359" s="21" t="e">
        <f t="shared" si="173"/>
        <v>#DIV/0!</v>
      </c>
      <c r="R1359" s="23" t="e">
        <f t="shared" si="174"/>
        <v>#DIV/0!</v>
      </c>
      <c r="S1359" s="23" t="e">
        <f t="shared" si="175"/>
        <v>#DIV/0!</v>
      </c>
      <c r="T1359" s="11">
        <f t="shared" si="176"/>
        <v>0</v>
      </c>
    </row>
    <row r="1360" spans="1:20">
      <c r="A1360" s="154" t="s">
        <v>584</v>
      </c>
      <c r="B1360" s="154" t="s">
        <v>2300</v>
      </c>
      <c r="C1360" s="154" t="s">
        <v>4171</v>
      </c>
      <c r="D1360" s="179">
        <v>121288457</v>
      </c>
      <c r="E1360" s="179">
        <v>198587766</v>
      </c>
      <c r="F1360" s="179">
        <v>157763761</v>
      </c>
      <c r="G1360" s="179">
        <v>133018971</v>
      </c>
      <c r="H1360" s="179">
        <v>1256795304</v>
      </c>
      <c r="I1360" s="179">
        <v>888435461</v>
      </c>
      <c r="J1360" s="179">
        <v>97026574</v>
      </c>
      <c r="K1360" s="179">
        <v>5330530742</v>
      </c>
      <c r="L1360" s="179">
        <f>VLOOKUP(A1360,Sheet1!$A$1:$E$2000,5,FALSE)</f>
        <v>4122795727</v>
      </c>
      <c r="M1360" s="21">
        <f t="shared" si="169"/>
        <v>9.3620355562772151</v>
      </c>
      <c r="N1360" s="21">
        <f t="shared" si="170"/>
        <v>3.4737673367049209</v>
      </c>
      <c r="O1360" s="21">
        <f t="shared" si="171"/>
        <v>-0.38498820397670414</v>
      </c>
      <c r="P1360" s="21">
        <f t="shared" si="172"/>
        <v>39.073462468748161</v>
      </c>
      <c r="Q1360" s="21">
        <f t="shared" si="173"/>
        <v>2.2804035103237466</v>
      </c>
      <c r="R1360" s="23">
        <f t="shared" si="174"/>
        <v>5.1711608854857127</v>
      </c>
      <c r="S1360" s="23">
        <f t="shared" si="175"/>
        <v>4.9781198853188853</v>
      </c>
      <c r="T1360" s="11">
        <f t="shared" si="176"/>
        <v>10438788504</v>
      </c>
    </row>
    <row r="1361" spans="1:20">
      <c r="A1361" s="154" t="s">
        <v>822</v>
      </c>
      <c r="B1361" s="154" t="s">
        <v>3186</v>
      </c>
      <c r="C1361" s="154" t="s">
        <v>4171</v>
      </c>
      <c r="D1361" s="179">
        <v>8921693711</v>
      </c>
      <c r="E1361" s="179">
        <v>-31206212700</v>
      </c>
      <c r="F1361" s="179">
        <v>-11820060022</v>
      </c>
      <c r="G1361" s="179">
        <v>1990108272</v>
      </c>
      <c r="H1361" s="179">
        <v>17002604540</v>
      </c>
      <c r="I1361" s="179">
        <v>-7506816125</v>
      </c>
      <c r="J1361" s="179">
        <v>-6177201343</v>
      </c>
      <c r="K1361" s="179">
        <v>21479113057</v>
      </c>
      <c r="L1361" s="179">
        <f>VLOOKUP(A1361,Sheet1!$A$1:$E$2000,5,FALSE)</f>
        <v>20372270969</v>
      </c>
      <c r="M1361" s="21">
        <f t="shared" si="169"/>
        <v>0.9057597235193855</v>
      </c>
      <c r="N1361" s="21">
        <f t="shared" si="170"/>
        <v>0.75944481962080579</v>
      </c>
      <c r="O1361" s="21">
        <f t="shared" si="171"/>
        <v>0.47739678719881884</v>
      </c>
      <c r="P1361" s="21">
        <f t="shared" si="172"/>
        <v>9.7929369267000368</v>
      </c>
      <c r="Q1361" s="21">
        <f t="shared" si="173"/>
        <v>0.19818530867271469</v>
      </c>
      <c r="R1361" s="23">
        <f t="shared" si="174"/>
        <v>3.9736385863730064</v>
      </c>
      <c r="S1361" s="23">
        <f t="shared" si="175"/>
        <v>-2.1720014289801481</v>
      </c>
      <c r="T1361" s="11">
        <f t="shared" si="176"/>
        <v>28167366558</v>
      </c>
    </row>
    <row r="1362" spans="1:20">
      <c r="A1362" s="154" t="s">
        <v>585</v>
      </c>
      <c r="B1362" s="154" t="s">
        <v>2301</v>
      </c>
      <c r="C1362" s="154" t="s">
        <v>4171</v>
      </c>
      <c r="D1362" s="179">
        <v>-14099153747</v>
      </c>
      <c r="E1362" s="179">
        <v>-17433765282</v>
      </c>
      <c r="F1362" s="179">
        <v>-594701820</v>
      </c>
      <c r="G1362" s="179">
        <v>-10646111082</v>
      </c>
      <c r="H1362" s="179">
        <v>-4053724987</v>
      </c>
      <c r="I1362" s="179">
        <v>-89101651</v>
      </c>
      <c r="J1362" s="179">
        <v>-3811520977</v>
      </c>
      <c r="K1362" s="179">
        <v>2515430910</v>
      </c>
      <c r="L1362" s="179">
        <f>VLOOKUP(A1362,Sheet1!$A$1:$E$2000,5,FALSE)</f>
        <v>750678932</v>
      </c>
      <c r="M1362" s="21">
        <f t="shared" si="169"/>
        <v>0.71248451788373846</v>
      </c>
      <c r="N1362" s="21">
        <f t="shared" si="170"/>
        <v>0.99488913326761397</v>
      </c>
      <c r="O1362" s="21">
        <f t="shared" si="171"/>
        <v>-5.4091294978717235</v>
      </c>
      <c r="P1362" s="21">
        <f t="shared" si="172"/>
        <v>1.2362769738757455</v>
      </c>
      <c r="Q1362" s="21">
        <f t="shared" si="173"/>
        <v>1.185182501133494</v>
      </c>
      <c r="R1362" s="23">
        <f t="shared" si="174"/>
        <v>0.96433948256833146</v>
      </c>
      <c r="S1362" s="23">
        <f t="shared" si="175"/>
        <v>-0.98061271974031849</v>
      </c>
      <c r="T1362" s="11">
        <f t="shared" si="176"/>
        <v>-634512786</v>
      </c>
    </row>
    <row r="1363" spans="1:20">
      <c r="A1363" s="154" t="s">
        <v>587</v>
      </c>
      <c r="B1363" s="154" t="s">
        <v>2303</v>
      </c>
      <c r="C1363" s="154" t="s">
        <v>4171</v>
      </c>
      <c r="D1363" s="179">
        <v>-3945340866</v>
      </c>
      <c r="E1363" s="179">
        <v>-8013111989</v>
      </c>
      <c r="F1363" s="179">
        <v>12042076532</v>
      </c>
      <c r="G1363" s="179">
        <v>2607170005</v>
      </c>
      <c r="H1363" s="179">
        <v>-40099875207</v>
      </c>
      <c r="I1363" s="179">
        <v>-5717910116</v>
      </c>
      <c r="J1363" s="179">
        <v>-9178276289</v>
      </c>
      <c r="K1363" s="179">
        <v>-12050886372</v>
      </c>
      <c r="L1363" s="179">
        <f>VLOOKUP(A1363,Sheet1!$A$1:$E$2000,5,FALSE)</f>
        <v>68320470</v>
      </c>
      <c r="M1363" s="21">
        <f t="shared" si="169"/>
        <v>-9.1638556892691057</v>
      </c>
      <c r="N1363" s="21">
        <f t="shared" si="170"/>
        <v>0.28643077447947046</v>
      </c>
      <c r="O1363" s="21">
        <f t="shared" si="171"/>
        <v>-1.7621838529766953</v>
      </c>
      <c r="P1363" s="21">
        <f t="shared" si="172"/>
        <v>-5.6222096560212611</v>
      </c>
      <c r="Q1363" s="21">
        <f t="shared" si="173"/>
        <v>1.0017037576712478</v>
      </c>
      <c r="R1363" s="23">
        <f t="shared" si="174"/>
        <v>0.1685532618711536</v>
      </c>
      <c r="S1363" s="23">
        <f t="shared" si="175"/>
        <v>-0.19677980471764689</v>
      </c>
      <c r="T1363" s="11">
        <f t="shared" si="176"/>
        <v>-26878752307</v>
      </c>
    </row>
    <row r="1364" spans="1:20">
      <c r="A1364" s="154" t="s">
        <v>1423</v>
      </c>
      <c r="B1364" s="154" t="s">
        <v>3187</v>
      </c>
      <c r="C1364" s="154" t="s">
        <v>4171</v>
      </c>
      <c r="D1364" s="179"/>
      <c r="E1364" s="179"/>
      <c r="F1364" s="179"/>
      <c r="G1364" s="179"/>
      <c r="H1364" s="179"/>
      <c r="I1364" s="179"/>
      <c r="J1364" s="179"/>
      <c r="K1364" s="179"/>
      <c r="L1364" s="179">
        <f>VLOOKUP(A1364,Sheet1!$A$1:$E$2000,5,FALSE)</f>
        <v>0</v>
      </c>
      <c r="M1364" s="21" t="e">
        <f t="shared" si="169"/>
        <v>#DIV/0!</v>
      </c>
      <c r="N1364" s="21" t="e">
        <f t="shared" si="170"/>
        <v>#DIV/0!</v>
      </c>
      <c r="O1364" s="21" t="e">
        <f t="shared" si="171"/>
        <v>#DIV/0!</v>
      </c>
      <c r="P1364" s="21" t="e">
        <f t="shared" si="172"/>
        <v>#DIV/0!</v>
      </c>
      <c r="Q1364" s="21" t="e">
        <f t="shared" si="173"/>
        <v>#DIV/0!</v>
      </c>
      <c r="R1364" s="23" t="e">
        <f t="shared" si="174"/>
        <v>#DIV/0!</v>
      </c>
      <c r="S1364" s="23" t="e">
        <f t="shared" si="175"/>
        <v>#DIV/0!</v>
      </c>
      <c r="T1364" s="11">
        <f t="shared" si="176"/>
        <v>0</v>
      </c>
    </row>
    <row r="1365" spans="1:20">
      <c r="A1365" s="154" t="s">
        <v>1424</v>
      </c>
      <c r="B1365" s="154" t="s">
        <v>3188</v>
      </c>
      <c r="C1365" s="154" t="s">
        <v>4171</v>
      </c>
      <c r="D1365" s="179"/>
      <c r="E1365" s="179"/>
      <c r="F1365" s="179"/>
      <c r="G1365" s="179"/>
      <c r="H1365" s="179"/>
      <c r="I1365" s="179"/>
      <c r="J1365" s="179"/>
      <c r="K1365" s="179"/>
      <c r="L1365" s="179">
        <f>VLOOKUP(A1365,Sheet1!$A$1:$E$2000,5,FALSE)</f>
        <v>0</v>
      </c>
      <c r="M1365" s="21" t="e">
        <f t="shared" si="169"/>
        <v>#DIV/0!</v>
      </c>
      <c r="N1365" s="21" t="e">
        <f t="shared" si="170"/>
        <v>#DIV/0!</v>
      </c>
      <c r="O1365" s="21" t="e">
        <f t="shared" si="171"/>
        <v>#DIV/0!</v>
      </c>
      <c r="P1365" s="21" t="e">
        <f t="shared" si="172"/>
        <v>#DIV/0!</v>
      </c>
      <c r="Q1365" s="21" t="e">
        <f t="shared" si="173"/>
        <v>#DIV/0!</v>
      </c>
      <c r="R1365" s="23" t="e">
        <f t="shared" si="174"/>
        <v>#DIV/0!</v>
      </c>
      <c r="S1365" s="23" t="e">
        <f t="shared" si="175"/>
        <v>#DIV/0!</v>
      </c>
      <c r="T1365" s="11">
        <f t="shared" si="176"/>
        <v>0</v>
      </c>
    </row>
    <row r="1366" spans="1:20">
      <c r="A1366" s="154" t="s">
        <v>1426</v>
      </c>
      <c r="B1366" s="154" t="s">
        <v>3190</v>
      </c>
      <c r="C1366" s="154" t="s">
        <v>4171</v>
      </c>
      <c r="D1366" s="179">
        <v>-3655283880</v>
      </c>
      <c r="E1366" s="179">
        <v>-7956052270</v>
      </c>
      <c r="F1366" s="179">
        <v>-1876323042</v>
      </c>
      <c r="G1366" s="179">
        <v>-2562553807</v>
      </c>
      <c r="H1366" s="179">
        <v>-4099944742</v>
      </c>
      <c r="I1366" s="179">
        <v>-2400367310</v>
      </c>
      <c r="J1366" s="179">
        <v>-1293463308</v>
      </c>
      <c r="K1366" s="179">
        <v>-3286258402</v>
      </c>
      <c r="L1366" s="179">
        <f>VLOOKUP(A1366,Sheet1!$A$1:$E$2000,5,FALSE)</f>
        <v>-3629506585</v>
      </c>
      <c r="M1366" s="21">
        <f t="shared" si="169"/>
        <v>-0.12164879024389208</v>
      </c>
      <c r="N1366" s="21">
        <f t="shared" si="170"/>
        <v>0.69829668929512956</v>
      </c>
      <c r="O1366" s="21">
        <f t="shared" si="171"/>
        <v>0.31063933072991595</v>
      </c>
      <c r="P1366" s="21">
        <f t="shared" si="172"/>
        <v>-0.28241537524913324</v>
      </c>
      <c r="Q1366" s="21">
        <f t="shared" si="173"/>
        <v>0.11474256035229267</v>
      </c>
      <c r="R1366" s="23">
        <f t="shared" si="174"/>
        <v>3.8599388977443271E-2</v>
      </c>
      <c r="S1366" s="23">
        <f t="shared" si="175"/>
        <v>-0.35679437779242318</v>
      </c>
      <c r="T1366" s="11">
        <f t="shared" si="176"/>
        <v>-10609595605</v>
      </c>
    </row>
    <row r="1367" spans="1:20">
      <c r="A1367" s="154" t="s">
        <v>1430</v>
      </c>
      <c r="B1367" s="154" t="s">
        <v>3194</v>
      </c>
      <c r="C1367" s="154" t="s">
        <v>4171</v>
      </c>
      <c r="D1367" s="179"/>
      <c r="E1367" s="179"/>
      <c r="F1367" s="179"/>
      <c r="G1367" s="179"/>
      <c r="H1367" s="179"/>
      <c r="I1367" s="179"/>
      <c r="J1367" s="179"/>
      <c r="K1367" s="179"/>
      <c r="L1367" s="179">
        <f>VLOOKUP(A1367,Sheet1!$A$1:$E$2000,5,FALSE)</f>
        <v>0</v>
      </c>
      <c r="M1367" s="21" t="e">
        <f t="shared" si="169"/>
        <v>#DIV/0!</v>
      </c>
      <c r="N1367" s="21" t="e">
        <f t="shared" si="170"/>
        <v>#DIV/0!</v>
      </c>
      <c r="O1367" s="21" t="e">
        <f t="shared" si="171"/>
        <v>#DIV/0!</v>
      </c>
      <c r="P1367" s="21" t="e">
        <f t="shared" si="172"/>
        <v>#DIV/0!</v>
      </c>
      <c r="Q1367" s="21" t="e">
        <f t="shared" si="173"/>
        <v>#DIV/0!</v>
      </c>
      <c r="R1367" s="23" t="e">
        <f t="shared" si="174"/>
        <v>#DIV/0!</v>
      </c>
      <c r="S1367" s="23" t="e">
        <f t="shared" si="175"/>
        <v>#DIV/0!</v>
      </c>
      <c r="T1367" s="11">
        <f t="shared" si="176"/>
        <v>0</v>
      </c>
    </row>
    <row r="1368" spans="1:20">
      <c r="A1368" s="154" t="s">
        <v>833</v>
      </c>
      <c r="B1368" s="154" t="s">
        <v>3195</v>
      </c>
      <c r="C1368" s="154" t="s">
        <v>4171</v>
      </c>
      <c r="D1368" s="179"/>
      <c r="E1368" s="179"/>
      <c r="F1368" s="179"/>
      <c r="G1368" s="179"/>
      <c r="H1368" s="179"/>
      <c r="I1368" s="179"/>
      <c r="J1368" s="179"/>
      <c r="K1368" s="179"/>
      <c r="L1368" s="179">
        <f>VLOOKUP(A1368,Sheet1!$A$1:$E$2000,5,FALSE)</f>
        <v>0</v>
      </c>
      <c r="M1368" s="21" t="e">
        <f t="shared" si="169"/>
        <v>#DIV/0!</v>
      </c>
      <c r="N1368" s="21" t="e">
        <f t="shared" si="170"/>
        <v>#DIV/0!</v>
      </c>
      <c r="O1368" s="21" t="e">
        <f t="shared" si="171"/>
        <v>#DIV/0!</v>
      </c>
      <c r="P1368" s="21" t="e">
        <f t="shared" si="172"/>
        <v>#DIV/0!</v>
      </c>
      <c r="Q1368" s="21" t="e">
        <f t="shared" si="173"/>
        <v>#DIV/0!</v>
      </c>
      <c r="R1368" s="23" t="e">
        <f t="shared" si="174"/>
        <v>#DIV/0!</v>
      </c>
      <c r="S1368" s="23" t="e">
        <f t="shared" si="175"/>
        <v>#DIV/0!</v>
      </c>
      <c r="T1368" s="11">
        <f t="shared" si="176"/>
        <v>0</v>
      </c>
    </row>
    <row r="1369" spans="1:20">
      <c r="A1369" s="154" t="s">
        <v>593</v>
      </c>
      <c r="B1369" s="154" t="s">
        <v>2309</v>
      </c>
      <c r="C1369" s="154" t="s">
        <v>4171</v>
      </c>
      <c r="D1369" s="179">
        <v>2399054359</v>
      </c>
      <c r="E1369" s="179">
        <v>-35344311609</v>
      </c>
      <c r="F1369" s="179">
        <v>8304093704</v>
      </c>
      <c r="G1369" s="179">
        <v>24476427189</v>
      </c>
      <c r="H1369" s="179">
        <v>561508060</v>
      </c>
      <c r="I1369" s="179">
        <v>2074503313</v>
      </c>
      <c r="J1369" s="179">
        <v>6208545537</v>
      </c>
      <c r="K1369" s="179">
        <v>54528337030</v>
      </c>
      <c r="L1369" s="179">
        <f>VLOOKUP(A1369,Sheet1!$A$1:$E$2000,5,FALSE)</f>
        <v>3163833306</v>
      </c>
      <c r="M1369" s="21">
        <f t="shared" si="169"/>
        <v>-0.76594608709322709</v>
      </c>
      <c r="N1369" s="21">
        <f t="shared" si="170"/>
        <v>1.0586941213044239</v>
      </c>
      <c r="O1369" s="21">
        <f t="shared" si="171"/>
        <v>-0.25235121877184441</v>
      </c>
      <c r="P1369" s="21">
        <f t="shared" si="172"/>
        <v>1.2277898897967301</v>
      </c>
      <c r="Q1369" s="21">
        <f t="shared" si="173"/>
        <v>4.634528747459119</v>
      </c>
      <c r="R1369" s="23">
        <f t="shared" si="174"/>
        <v>0.91652151592443609</v>
      </c>
      <c r="S1369" s="23">
        <f t="shared" si="175"/>
        <v>-33.95000283216757</v>
      </c>
      <c r="T1369" s="11">
        <f t="shared" si="176"/>
        <v>65975219186</v>
      </c>
    </row>
    <row r="1370" spans="1:20">
      <c r="A1370" s="154" t="s">
        <v>794</v>
      </c>
      <c r="B1370" s="154" t="s">
        <v>3196</v>
      </c>
      <c r="C1370" s="154" t="s">
        <v>4171</v>
      </c>
      <c r="D1370" s="179"/>
      <c r="E1370" s="179"/>
      <c r="F1370" s="179"/>
      <c r="G1370" s="179"/>
      <c r="H1370" s="179"/>
      <c r="I1370" s="179"/>
      <c r="J1370" s="179"/>
      <c r="K1370" s="179"/>
      <c r="L1370" s="179">
        <f>VLOOKUP(A1370,Sheet1!$A$1:$E$2000,5,FALSE)</f>
        <v>0</v>
      </c>
      <c r="M1370" s="21" t="e">
        <f t="shared" si="169"/>
        <v>#DIV/0!</v>
      </c>
      <c r="N1370" s="21" t="e">
        <f t="shared" si="170"/>
        <v>#DIV/0!</v>
      </c>
      <c r="O1370" s="21" t="e">
        <f t="shared" si="171"/>
        <v>#DIV/0!</v>
      </c>
      <c r="P1370" s="21" t="e">
        <f t="shared" si="172"/>
        <v>#DIV/0!</v>
      </c>
      <c r="Q1370" s="21" t="e">
        <f t="shared" si="173"/>
        <v>#DIV/0!</v>
      </c>
      <c r="R1370" s="23" t="e">
        <f t="shared" si="174"/>
        <v>#DIV/0!</v>
      </c>
      <c r="S1370" s="23" t="e">
        <f t="shared" si="175"/>
        <v>#DIV/0!</v>
      </c>
      <c r="T1370" s="11">
        <f t="shared" si="176"/>
        <v>0</v>
      </c>
    </row>
    <row r="1371" spans="1:20">
      <c r="A1371" s="154" t="s">
        <v>1432</v>
      </c>
      <c r="B1371" s="154" t="s">
        <v>3198</v>
      </c>
      <c r="C1371" s="154" t="s">
        <v>4171</v>
      </c>
      <c r="D1371" s="179"/>
      <c r="E1371" s="179"/>
      <c r="F1371" s="179"/>
      <c r="G1371" s="179"/>
      <c r="H1371" s="179"/>
      <c r="I1371" s="179"/>
      <c r="J1371" s="179"/>
      <c r="K1371" s="179"/>
      <c r="L1371" s="179">
        <f>VLOOKUP(A1371,Sheet1!$A$1:$E$2000,5,FALSE)</f>
        <v>0</v>
      </c>
      <c r="M1371" s="21" t="e">
        <f t="shared" si="169"/>
        <v>#DIV/0!</v>
      </c>
      <c r="N1371" s="21" t="e">
        <f t="shared" si="170"/>
        <v>#DIV/0!</v>
      </c>
      <c r="O1371" s="21" t="e">
        <f t="shared" si="171"/>
        <v>#DIV/0!</v>
      </c>
      <c r="P1371" s="21" t="e">
        <f t="shared" si="172"/>
        <v>#DIV/0!</v>
      </c>
      <c r="Q1371" s="21" t="e">
        <f t="shared" si="173"/>
        <v>#DIV/0!</v>
      </c>
      <c r="R1371" s="23" t="e">
        <f t="shared" si="174"/>
        <v>#DIV/0!</v>
      </c>
      <c r="S1371" s="23" t="e">
        <f t="shared" si="175"/>
        <v>#DIV/0!</v>
      </c>
      <c r="T1371" s="11">
        <f t="shared" si="176"/>
        <v>0</v>
      </c>
    </row>
    <row r="1372" spans="1:20">
      <c r="A1372" s="154" t="s">
        <v>786</v>
      </c>
      <c r="B1372" s="154" t="s">
        <v>3199</v>
      </c>
      <c r="C1372" s="154" t="s">
        <v>4171</v>
      </c>
      <c r="D1372" s="179">
        <v>40136715593</v>
      </c>
      <c r="E1372" s="179">
        <v>58707920082</v>
      </c>
      <c r="F1372" s="179">
        <v>41172965571</v>
      </c>
      <c r="G1372" s="179">
        <v>31252708261</v>
      </c>
      <c r="H1372" s="179">
        <v>48575814561</v>
      </c>
      <c r="I1372" s="179">
        <v>58315028905</v>
      </c>
      <c r="J1372" s="179">
        <v>29123641796</v>
      </c>
      <c r="K1372" s="179">
        <v>69772792807</v>
      </c>
      <c r="L1372" s="179">
        <f>VLOOKUP(A1372,Sheet1!$A$1:$E$2000,5,FALSE)</f>
        <v>47935323007</v>
      </c>
      <c r="M1372" s="21">
        <f t="shared" si="169"/>
        <v>0.21025883267518311</v>
      </c>
      <c r="N1372" s="21">
        <f t="shared" si="170"/>
        <v>-6.6923027838702367E-3</v>
      </c>
      <c r="O1372" s="21">
        <f t="shared" si="171"/>
        <v>-0.29265134555881711</v>
      </c>
      <c r="P1372" s="21">
        <f t="shared" si="172"/>
        <v>1.2325358885479023</v>
      </c>
      <c r="Q1372" s="21">
        <f t="shared" si="173"/>
        <v>-1.3185400178841893E-2</v>
      </c>
      <c r="R1372" s="23">
        <f t="shared" si="174"/>
        <v>0.21347067346069351</v>
      </c>
      <c r="S1372" s="23">
        <f t="shared" si="175"/>
        <v>0.14154728044491161</v>
      </c>
      <c r="T1372" s="11">
        <f t="shared" si="176"/>
        <v>205146786515</v>
      </c>
    </row>
    <row r="1373" spans="1:20">
      <c r="A1373" s="154" t="s">
        <v>1433</v>
      </c>
      <c r="B1373" s="154" t="s">
        <v>3200</v>
      </c>
      <c r="C1373" s="154" t="s">
        <v>4171</v>
      </c>
      <c r="D1373" s="179"/>
      <c r="E1373" s="179"/>
      <c r="F1373" s="179"/>
      <c r="G1373" s="179"/>
      <c r="H1373" s="179"/>
      <c r="I1373" s="179"/>
      <c r="J1373" s="179"/>
      <c r="K1373" s="179"/>
      <c r="L1373" s="179">
        <f>VLOOKUP(A1373,Sheet1!$A$1:$E$2000,5,FALSE)</f>
        <v>0</v>
      </c>
      <c r="M1373" s="21" t="e">
        <f t="shared" si="169"/>
        <v>#DIV/0!</v>
      </c>
      <c r="N1373" s="21" t="e">
        <f t="shared" si="170"/>
        <v>#DIV/0!</v>
      </c>
      <c r="O1373" s="21" t="e">
        <f t="shared" si="171"/>
        <v>#DIV/0!</v>
      </c>
      <c r="P1373" s="21" t="e">
        <f t="shared" si="172"/>
        <v>#DIV/0!</v>
      </c>
      <c r="Q1373" s="21" t="e">
        <f t="shared" si="173"/>
        <v>#DIV/0!</v>
      </c>
      <c r="R1373" s="23" t="e">
        <f t="shared" si="174"/>
        <v>#DIV/0!</v>
      </c>
      <c r="S1373" s="23" t="e">
        <f t="shared" si="175"/>
        <v>#DIV/0!</v>
      </c>
      <c r="T1373" s="11">
        <f t="shared" si="176"/>
        <v>0</v>
      </c>
    </row>
    <row r="1374" spans="1:20">
      <c r="A1374" s="154" t="s">
        <v>3201</v>
      </c>
      <c r="B1374" s="154" t="s">
        <v>3202</v>
      </c>
      <c r="C1374" s="154" t="s">
        <v>4171</v>
      </c>
      <c r="D1374" s="179">
        <v>63421000000</v>
      </c>
      <c r="E1374" s="179">
        <v>69511000000</v>
      </c>
      <c r="F1374" s="179">
        <v>39142000000</v>
      </c>
      <c r="G1374" s="179">
        <v>-92906000000</v>
      </c>
      <c r="H1374" s="179">
        <v>81824000000</v>
      </c>
      <c r="I1374" s="179">
        <v>58568000000</v>
      </c>
      <c r="J1374" s="179">
        <v>68846000000</v>
      </c>
      <c r="K1374" s="179">
        <v>-87702000000</v>
      </c>
      <c r="L1374" s="179">
        <f>VLOOKUP(A1374,Sheet1!$A$1:$E$2000,5,FALSE)</f>
        <v>73499000000</v>
      </c>
      <c r="M1374" s="21">
        <f t="shared" si="169"/>
        <v>0.29017202503902495</v>
      </c>
      <c r="N1374" s="21">
        <f t="shared" si="170"/>
        <v>-0.15742832069744356</v>
      </c>
      <c r="O1374" s="21">
        <f t="shared" si="171"/>
        <v>0.75887793163353945</v>
      </c>
      <c r="P1374" s="21">
        <f t="shared" si="172"/>
        <v>5.6013605149290678E-2</v>
      </c>
      <c r="Q1374" s="21">
        <f t="shared" si="173"/>
        <v>-0.10174276495893625</v>
      </c>
      <c r="R1374" s="23">
        <f t="shared" si="174"/>
        <v>0.94736279401282963</v>
      </c>
      <c r="S1374" s="23">
        <f t="shared" si="175"/>
        <v>0.16029352983980893</v>
      </c>
      <c r="T1374" s="11">
        <f t="shared" si="176"/>
        <v>113211000000</v>
      </c>
    </row>
    <row r="1375" spans="1:20">
      <c r="A1375" s="154" t="s">
        <v>3565</v>
      </c>
      <c r="B1375" s="154" t="s">
        <v>4260</v>
      </c>
      <c r="C1375" s="154" t="s">
        <v>4171</v>
      </c>
      <c r="D1375" s="179">
        <v>-41241768638</v>
      </c>
      <c r="E1375" s="179">
        <v>12187592067</v>
      </c>
      <c r="F1375" s="179">
        <v>19778822684</v>
      </c>
      <c r="G1375" s="179">
        <v>17010681146</v>
      </c>
      <c r="H1375" s="179">
        <v>34939981597</v>
      </c>
      <c r="I1375" s="179">
        <v>-21878465660</v>
      </c>
      <c r="J1375" s="179">
        <v>-6817041413</v>
      </c>
      <c r="K1375" s="179">
        <v>-15041709121</v>
      </c>
      <c r="L1375" s="179">
        <f>VLOOKUP(A1375,Sheet1!$A$1:$E$2000,5,FALSE)</f>
        <v>-51057032992</v>
      </c>
      <c r="M1375" s="21">
        <f t="shared" si="169"/>
        <v>1.8471989138896057</v>
      </c>
      <c r="N1375" s="21">
        <f t="shared" si="170"/>
        <v>-2.7951425958241338</v>
      </c>
      <c r="O1375" s="21">
        <f t="shared" si="171"/>
        <v>-1.3446636598099753</v>
      </c>
      <c r="P1375" s="21">
        <f t="shared" si="172"/>
        <v>-1.884250841685843</v>
      </c>
      <c r="Q1375" s="21">
        <f t="shared" si="173"/>
        <v>-2.4612781878621206</v>
      </c>
      <c r="R1375" s="23">
        <f t="shared" si="174"/>
        <v>-2.0165385000594673</v>
      </c>
      <c r="S1375" s="23">
        <f t="shared" si="175"/>
        <v>-2.12961809463369</v>
      </c>
      <c r="T1375" s="11">
        <f t="shared" si="176"/>
        <v>-94794249186</v>
      </c>
    </row>
    <row r="1376" spans="1:20">
      <c r="A1376" s="154" t="s">
        <v>770</v>
      </c>
      <c r="B1376" s="154" t="s">
        <v>3204</v>
      </c>
      <c r="C1376" s="154" t="s">
        <v>4171</v>
      </c>
      <c r="D1376" s="179">
        <v>50197062901</v>
      </c>
      <c r="E1376" s="179">
        <v>72633233963</v>
      </c>
      <c r="F1376" s="179">
        <v>11312280587</v>
      </c>
      <c r="G1376" s="179">
        <v>37045388357</v>
      </c>
      <c r="H1376" s="179">
        <v>110588794343</v>
      </c>
      <c r="I1376" s="179">
        <v>107093777286</v>
      </c>
      <c r="J1376" s="179">
        <v>168214365398</v>
      </c>
      <c r="K1376" s="179">
        <v>-22393824860</v>
      </c>
      <c r="L1376" s="179">
        <f>VLOOKUP(A1376,Sheet1!$A$1:$E$2000,5,FALSE)</f>
        <v>143920256982</v>
      </c>
      <c r="M1376" s="21">
        <f t="shared" si="169"/>
        <v>1.203092929184048</v>
      </c>
      <c r="N1376" s="21">
        <f t="shared" si="170"/>
        <v>0.47444594495894948</v>
      </c>
      <c r="O1376" s="21">
        <f t="shared" si="171"/>
        <v>13.870066570953947</v>
      </c>
      <c r="P1376" s="21">
        <f t="shared" si="172"/>
        <v>-1.6044969658353851</v>
      </c>
      <c r="Q1376" s="21">
        <f t="shared" si="173"/>
        <v>0.3014000002171992</v>
      </c>
      <c r="R1376" s="23">
        <f t="shared" si="174"/>
        <v>0.82288294768051928</v>
      </c>
      <c r="S1376" s="23">
        <f t="shared" si="175"/>
        <v>0.71359829690769661</v>
      </c>
      <c r="T1376" s="11">
        <f t="shared" si="176"/>
        <v>396834574806</v>
      </c>
    </row>
    <row r="1377" spans="1:20">
      <c r="A1377" s="154" t="s">
        <v>1434</v>
      </c>
      <c r="B1377" s="154" t="s">
        <v>3205</v>
      </c>
      <c r="C1377" s="154" t="s">
        <v>4171</v>
      </c>
      <c r="D1377" s="179">
        <v>7638777994</v>
      </c>
      <c r="E1377" s="179">
        <v>7234553649</v>
      </c>
      <c r="F1377" s="179">
        <v>5919836444</v>
      </c>
      <c r="G1377" s="179">
        <v>5736946009</v>
      </c>
      <c r="H1377" s="179">
        <v>2848357661</v>
      </c>
      <c r="I1377" s="179">
        <v>5529768422</v>
      </c>
      <c r="J1377" s="179">
        <v>4523602750</v>
      </c>
      <c r="K1377" s="179">
        <v>-932930863</v>
      </c>
      <c r="L1377" s="179">
        <f>VLOOKUP(A1377,Sheet1!$A$1:$E$2000,5,FALSE)</f>
        <v>0</v>
      </c>
      <c r="M1377" s="21">
        <f t="shared" si="169"/>
        <v>-0.6271186748407549</v>
      </c>
      <c r="N1377" s="21">
        <f t="shared" si="170"/>
        <v>-0.2356448386053015</v>
      </c>
      <c r="O1377" s="21">
        <f t="shared" si="171"/>
        <v>-0.23585680233026385</v>
      </c>
      <c r="P1377" s="21">
        <f t="shared" si="172"/>
        <v>-1.1626180308366922</v>
      </c>
      <c r="Q1377" s="21">
        <f t="shared" si="173"/>
        <v>-1</v>
      </c>
      <c r="R1377" s="23">
        <f t="shared" si="174"/>
        <v>-0.75245520837579682</v>
      </c>
      <c r="S1377" s="23">
        <f t="shared" si="175"/>
        <v>-0.5804706170920132</v>
      </c>
      <c r="T1377" s="11">
        <f t="shared" si="176"/>
        <v>9120440309</v>
      </c>
    </row>
    <row r="1378" spans="1:20">
      <c r="A1378" s="154" t="s">
        <v>3206</v>
      </c>
      <c r="B1378" s="154" t="s">
        <v>3207</v>
      </c>
      <c r="C1378" s="154" t="s">
        <v>4171</v>
      </c>
      <c r="D1378" s="179"/>
      <c r="E1378" s="179"/>
      <c r="F1378" s="179"/>
      <c r="G1378" s="179"/>
      <c r="H1378" s="179"/>
      <c r="I1378" s="179"/>
      <c r="J1378" s="179"/>
      <c r="K1378" s="179"/>
      <c r="L1378" s="179">
        <f>VLOOKUP(A1378,Sheet1!$A$1:$E$2000,5,FALSE)</f>
        <v>0</v>
      </c>
      <c r="M1378" s="21" t="e">
        <f t="shared" si="169"/>
        <v>#DIV/0!</v>
      </c>
      <c r="N1378" s="21" t="e">
        <f t="shared" si="170"/>
        <v>#DIV/0!</v>
      </c>
      <c r="O1378" s="21" t="e">
        <f t="shared" si="171"/>
        <v>#DIV/0!</v>
      </c>
      <c r="P1378" s="21" t="e">
        <f t="shared" si="172"/>
        <v>#DIV/0!</v>
      </c>
      <c r="Q1378" s="21" t="e">
        <f t="shared" si="173"/>
        <v>#DIV/0!</v>
      </c>
      <c r="R1378" s="23" t="e">
        <f t="shared" si="174"/>
        <v>#DIV/0!</v>
      </c>
      <c r="S1378" s="23" t="e">
        <f t="shared" si="175"/>
        <v>#DIV/0!</v>
      </c>
      <c r="T1378" s="11">
        <f t="shared" si="176"/>
        <v>0</v>
      </c>
    </row>
    <row r="1379" spans="1:20">
      <c r="A1379" s="154" t="s">
        <v>1435</v>
      </c>
      <c r="B1379" s="154" t="s">
        <v>3208</v>
      </c>
      <c r="C1379" s="154" t="s">
        <v>4171</v>
      </c>
      <c r="D1379" s="179"/>
      <c r="E1379" s="179"/>
      <c r="F1379" s="179"/>
      <c r="G1379" s="179"/>
      <c r="H1379" s="179"/>
      <c r="I1379" s="179"/>
      <c r="J1379" s="179"/>
      <c r="K1379" s="179"/>
      <c r="L1379" s="179">
        <f>VLOOKUP(A1379,Sheet1!$A$1:$E$2000,5,FALSE)</f>
        <v>0</v>
      </c>
      <c r="M1379" s="21" t="e">
        <f t="shared" si="169"/>
        <v>#DIV/0!</v>
      </c>
      <c r="N1379" s="21" t="e">
        <f t="shared" si="170"/>
        <v>#DIV/0!</v>
      </c>
      <c r="O1379" s="21" t="e">
        <f t="shared" si="171"/>
        <v>#DIV/0!</v>
      </c>
      <c r="P1379" s="21" t="e">
        <f t="shared" si="172"/>
        <v>#DIV/0!</v>
      </c>
      <c r="Q1379" s="21" t="e">
        <f t="shared" si="173"/>
        <v>#DIV/0!</v>
      </c>
      <c r="R1379" s="23" t="e">
        <f t="shared" si="174"/>
        <v>#DIV/0!</v>
      </c>
      <c r="S1379" s="23" t="e">
        <f t="shared" si="175"/>
        <v>#DIV/0!</v>
      </c>
      <c r="T1379" s="11">
        <f t="shared" si="176"/>
        <v>0</v>
      </c>
    </row>
    <row r="1380" spans="1:20">
      <c r="A1380" s="154" t="s">
        <v>1436</v>
      </c>
      <c r="B1380" s="154" t="s">
        <v>3209</v>
      </c>
      <c r="C1380" s="154" t="s">
        <v>4171</v>
      </c>
      <c r="D1380" s="179"/>
      <c r="E1380" s="179"/>
      <c r="F1380" s="179"/>
      <c r="G1380" s="179"/>
      <c r="H1380" s="179"/>
      <c r="I1380" s="179"/>
      <c r="J1380" s="179">
        <v>-14098613760</v>
      </c>
      <c r="K1380" s="179">
        <v>-36249652627</v>
      </c>
      <c r="L1380" s="179">
        <f>VLOOKUP(A1380,Sheet1!$A$1:$E$2000,5,FALSE)</f>
        <v>0</v>
      </c>
      <c r="M1380" s="21" t="e">
        <f t="shared" si="169"/>
        <v>#DIV/0!</v>
      </c>
      <c r="N1380" s="21" t="e">
        <f t="shared" si="170"/>
        <v>#DIV/0!</v>
      </c>
      <c r="O1380" s="21" t="e">
        <f t="shared" si="171"/>
        <v>#DIV/0!</v>
      </c>
      <c r="P1380" s="21" t="e">
        <f t="shared" si="172"/>
        <v>#DIV/0!</v>
      </c>
      <c r="Q1380" s="21" t="e">
        <f t="shared" si="173"/>
        <v>#DIV/0!</v>
      </c>
      <c r="R1380" s="23" t="e">
        <f t="shared" si="174"/>
        <v>#DIV/0!</v>
      </c>
      <c r="S1380" s="23" t="e">
        <f t="shared" si="175"/>
        <v>#DIV/0!</v>
      </c>
      <c r="T1380" s="11">
        <f t="shared" si="176"/>
        <v>-50348266387</v>
      </c>
    </row>
    <row r="1381" spans="1:20">
      <c r="A1381" s="154" t="s">
        <v>895</v>
      </c>
      <c r="B1381" s="154" t="s">
        <v>3211</v>
      </c>
      <c r="C1381" s="154" t="s">
        <v>4171</v>
      </c>
      <c r="D1381" s="179">
        <v>23760787523</v>
      </c>
      <c r="E1381" s="179">
        <v>19042146538</v>
      </c>
      <c r="F1381" s="179">
        <v>18502937147</v>
      </c>
      <c r="G1381" s="179">
        <v>5548847696</v>
      </c>
      <c r="H1381" s="179">
        <v>18868924967</v>
      </c>
      <c r="I1381" s="179">
        <v>21545698008</v>
      </c>
      <c r="J1381" s="179">
        <v>53982056475</v>
      </c>
      <c r="K1381" s="179">
        <v>20015243049</v>
      </c>
      <c r="L1381" s="179">
        <f>VLOOKUP(A1381,Sheet1!$A$1:$E$2000,5,FALSE)</f>
        <v>17602878674</v>
      </c>
      <c r="M1381" s="21">
        <f t="shared" si="169"/>
        <v>-0.20587964735027273</v>
      </c>
      <c r="N1381" s="21">
        <f t="shared" si="170"/>
        <v>0.13147422560812561</v>
      </c>
      <c r="O1381" s="21">
        <f t="shared" si="171"/>
        <v>1.9174858048821972</v>
      </c>
      <c r="P1381" s="21">
        <f t="shared" si="172"/>
        <v>2.6070990132651137</v>
      </c>
      <c r="Q1381" s="21">
        <f t="shared" si="173"/>
        <v>-6.7096895833450895E-2</v>
      </c>
      <c r="R1381" s="23">
        <f t="shared" si="174"/>
        <v>1.1341720256606354</v>
      </c>
      <c r="S1381" s="23">
        <f t="shared" si="175"/>
        <v>0.82602744409557971</v>
      </c>
      <c r="T1381" s="11">
        <f t="shared" si="176"/>
        <v>113145876206</v>
      </c>
    </row>
    <row r="1382" spans="1:20">
      <c r="A1382" s="154" t="s">
        <v>1595</v>
      </c>
      <c r="B1382" s="154" t="s">
        <v>3212</v>
      </c>
      <c r="C1382" s="154" t="s">
        <v>4171</v>
      </c>
      <c r="D1382" s="179"/>
      <c r="E1382" s="179"/>
      <c r="F1382" s="179"/>
      <c r="G1382" s="179"/>
      <c r="H1382" s="179"/>
      <c r="I1382" s="179"/>
      <c r="J1382" s="179"/>
      <c r="K1382" s="179"/>
      <c r="L1382" s="179">
        <f>VLOOKUP(A1382,Sheet1!$A$1:$E$2000,5,FALSE)</f>
        <v>0</v>
      </c>
      <c r="M1382" s="21" t="e">
        <f t="shared" si="169"/>
        <v>#DIV/0!</v>
      </c>
      <c r="N1382" s="21" t="e">
        <f t="shared" si="170"/>
        <v>#DIV/0!</v>
      </c>
      <c r="O1382" s="21" t="e">
        <f t="shared" si="171"/>
        <v>#DIV/0!</v>
      </c>
      <c r="P1382" s="21" t="e">
        <f t="shared" si="172"/>
        <v>#DIV/0!</v>
      </c>
      <c r="Q1382" s="21" t="e">
        <f t="shared" si="173"/>
        <v>#DIV/0!</v>
      </c>
      <c r="R1382" s="23" t="e">
        <f t="shared" si="174"/>
        <v>#DIV/0!</v>
      </c>
      <c r="S1382" s="23" t="e">
        <f t="shared" si="175"/>
        <v>#DIV/0!</v>
      </c>
      <c r="T1382" s="11">
        <f t="shared" si="176"/>
        <v>0</v>
      </c>
    </row>
    <row r="1383" spans="1:20">
      <c r="A1383" s="154" t="s">
        <v>257</v>
      </c>
      <c r="B1383" s="154" t="s">
        <v>1943</v>
      </c>
      <c r="C1383" s="154" t="s">
        <v>4171</v>
      </c>
      <c r="D1383" s="179">
        <v>-5669404508</v>
      </c>
      <c r="E1383" s="179">
        <v>-3094852592</v>
      </c>
      <c r="F1383" s="179">
        <v>-4723384850</v>
      </c>
      <c r="G1383" s="179">
        <v>558096843326</v>
      </c>
      <c r="H1383" s="179">
        <v>-51436762901</v>
      </c>
      <c r="I1383" s="179">
        <v>23510387900</v>
      </c>
      <c r="J1383" s="179">
        <v>-6258389455</v>
      </c>
      <c r="K1383" s="179">
        <v>39542374568</v>
      </c>
      <c r="L1383" s="179">
        <f>VLOOKUP(A1383,Sheet1!$A$1:$E$2000,5,FALSE)</f>
        <v>-10072510763</v>
      </c>
      <c r="M1383" s="21">
        <f t="shared" si="169"/>
        <v>-8.0726923486264663</v>
      </c>
      <c r="N1383" s="21">
        <f t="shared" si="170"/>
        <v>8.5966099195718986</v>
      </c>
      <c r="O1383" s="21">
        <f t="shared" si="171"/>
        <v>-0.32497978753520368</v>
      </c>
      <c r="P1383" s="21">
        <f t="shared" si="172"/>
        <v>-0.92914782615084213</v>
      </c>
      <c r="Q1383" s="21">
        <f t="shared" si="173"/>
        <v>0.80417681450159495</v>
      </c>
      <c r="R1383" s="23">
        <f t="shared" si="174"/>
        <v>-0.95375617173514327</v>
      </c>
      <c r="S1383" s="23">
        <f t="shared" si="175"/>
        <v>-0.90633932797094519</v>
      </c>
      <c r="T1383" s="11">
        <f t="shared" si="176"/>
        <v>46721862250</v>
      </c>
    </row>
    <row r="1384" spans="1:20">
      <c r="A1384" s="154" t="s">
        <v>959</v>
      </c>
      <c r="B1384" s="154" t="s">
        <v>4012</v>
      </c>
      <c r="C1384" s="154" t="s">
        <v>4171</v>
      </c>
      <c r="D1384" s="179"/>
      <c r="E1384" s="179"/>
      <c r="F1384" s="179"/>
      <c r="G1384" s="179"/>
      <c r="H1384" s="179"/>
      <c r="I1384" s="179"/>
      <c r="J1384" s="179"/>
      <c r="K1384" s="179"/>
      <c r="L1384" s="179">
        <f>VLOOKUP(A1384,Sheet1!$A$1:$E$2000,5,FALSE)</f>
        <v>0</v>
      </c>
      <c r="M1384" s="21" t="e">
        <f t="shared" si="169"/>
        <v>#DIV/0!</v>
      </c>
      <c r="N1384" s="21" t="e">
        <f t="shared" si="170"/>
        <v>#DIV/0!</v>
      </c>
      <c r="O1384" s="21" t="e">
        <f t="shared" si="171"/>
        <v>#DIV/0!</v>
      </c>
      <c r="P1384" s="21" t="e">
        <f t="shared" si="172"/>
        <v>#DIV/0!</v>
      </c>
      <c r="Q1384" s="21" t="e">
        <f t="shared" si="173"/>
        <v>#DIV/0!</v>
      </c>
      <c r="R1384" s="23" t="e">
        <f t="shared" si="174"/>
        <v>#DIV/0!</v>
      </c>
      <c r="S1384" s="23" t="e">
        <f t="shared" si="175"/>
        <v>#DIV/0!</v>
      </c>
      <c r="T1384" s="11">
        <f t="shared" si="176"/>
        <v>0</v>
      </c>
    </row>
    <row r="1385" spans="1:20">
      <c r="A1385" s="154" t="s">
        <v>259</v>
      </c>
      <c r="B1385" s="154" t="s">
        <v>1945</v>
      </c>
      <c r="C1385" s="154" t="s">
        <v>4171</v>
      </c>
      <c r="D1385" s="179">
        <v>-3451878151</v>
      </c>
      <c r="E1385" s="179">
        <v>-8817544165</v>
      </c>
      <c r="F1385" s="179">
        <v>11452721503</v>
      </c>
      <c r="G1385" s="179">
        <v>1436426093</v>
      </c>
      <c r="H1385" s="179">
        <v>-1854156509</v>
      </c>
      <c r="I1385" s="179">
        <v>-23717692274</v>
      </c>
      <c r="J1385" s="179">
        <v>-20808135440</v>
      </c>
      <c r="K1385" s="179">
        <v>-3244473158</v>
      </c>
      <c r="L1385" s="179">
        <f>VLOOKUP(A1385,Sheet1!$A$1:$E$2000,5,FALSE)</f>
        <v>-2978185381</v>
      </c>
      <c r="M1385" s="21">
        <f t="shared" si="169"/>
        <v>0.46285574754055103</v>
      </c>
      <c r="N1385" s="21">
        <f t="shared" si="170"/>
        <v>-1.6898297111052802</v>
      </c>
      <c r="O1385" s="21">
        <f t="shared" si="171"/>
        <v>-2.816872560338552</v>
      </c>
      <c r="P1385" s="21">
        <f t="shared" si="172"/>
        <v>-3.2587122120734131</v>
      </c>
      <c r="Q1385" s="21">
        <f t="shared" si="173"/>
        <v>-0.60622113966324298</v>
      </c>
      <c r="R1385" s="23">
        <f t="shared" si="174"/>
        <v>-3.4495528601599132</v>
      </c>
      <c r="S1385" s="23">
        <f t="shared" si="175"/>
        <v>-23.885998194368504</v>
      </c>
      <c r="T1385" s="11">
        <f t="shared" si="176"/>
        <v>-50748486253</v>
      </c>
    </row>
    <row r="1386" spans="1:20">
      <c r="A1386" s="154" t="s">
        <v>1438</v>
      </c>
      <c r="B1386" s="154" t="s">
        <v>3215</v>
      </c>
      <c r="C1386" s="154" t="s">
        <v>4171</v>
      </c>
      <c r="D1386" s="179">
        <v>3218335962</v>
      </c>
      <c r="E1386" s="179">
        <v>136627137438</v>
      </c>
      <c r="F1386" s="179">
        <v>227259811632</v>
      </c>
      <c r="G1386" s="179">
        <v>246548924457</v>
      </c>
      <c r="H1386" s="179">
        <v>46967250219</v>
      </c>
      <c r="I1386" s="179">
        <v>296681962868</v>
      </c>
      <c r="J1386" s="179">
        <v>288175982587</v>
      </c>
      <c r="K1386" s="179">
        <v>1064613240570</v>
      </c>
      <c r="L1386" s="179">
        <f>VLOOKUP(A1386,Sheet1!$A$1:$E$2000,5,FALSE)</f>
        <v>120345688268</v>
      </c>
      <c r="M1386" s="21">
        <f t="shared" si="169"/>
        <v>13.593644284984068</v>
      </c>
      <c r="N1386" s="21">
        <f t="shared" si="170"/>
        <v>1.1714717034354265</v>
      </c>
      <c r="O1386" s="21">
        <f t="shared" si="171"/>
        <v>0.2680463849615482</v>
      </c>
      <c r="P1386" s="21">
        <f t="shared" si="172"/>
        <v>3.3180607780573652</v>
      </c>
      <c r="Q1386" s="21">
        <f t="shared" si="173"/>
        <v>1.5623320017001057</v>
      </c>
      <c r="R1386" s="23">
        <f t="shared" si="174"/>
        <v>1.8287304909519215</v>
      </c>
      <c r="S1386" s="23">
        <f t="shared" si="175"/>
        <v>1.6921333507030942</v>
      </c>
      <c r="T1386" s="11">
        <f t="shared" si="176"/>
        <v>1769816874293</v>
      </c>
    </row>
    <row r="1387" spans="1:20">
      <c r="A1387" s="154" t="s">
        <v>862</v>
      </c>
      <c r="B1387" s="154" t="s">
        <v>4315</v>
      </c>
      <c r="C1387" s="154" t="s">
        <v>4171</v>
      </c>
      <c r="D1387" s="179"/>
      <c r="E1387" s="179"/>
      <c r="F1387" s="179"/>
      <c r="G1387" s="179"/>
      <c r="H1387" s="179"/>
      <c r="I1387" s="179"/>
      <c r="J1387" s="179"/>
      <c r="K1387" s="179"/>
      <c r="L1387" s="179">
        <f>VLOOKUP(A1387,Sheet1!$A$1:$E$2000,5,FALSE)</f>
        <v>0</v>
      </c>
      <c r="M1387" s="21" t="e">
        <f t="shared" si="169"/>
        <v>#DIV/0!</v>
      </c>
      <c r="N1387" s="21" t="e">
        <f t="shared" si="170"/>
        <v>#DIV/0!</v>
      </c>
      <c r="O1387" s="21" t="e">
        <f t="shared" si="171"/>
        <v>#DIV/0!</v>
      </c>
      <c r="P1387" s="21" t="e">
        <f t="shared" si="172"/>
        <v>#DIV/0!</v>
      </c>
      <c r="Q1387" s="21" t="e">
        <f t="shared" si="173"/>
        <v>#DIV/0!</v>
      </c>
      <c r="R1387" s="23" t="e">
        <f t="shared" si="174"/>
        <v>#DIV/0!</v>
      </c>
      <c r="S1387" s="23" t="e">
        <f t="shared" si="175"/>
        <v>#DIV/0!</v>
      </c>
      <c r="T1387" s="11">
        <f t="shared" si="176"/>
        <v>0</v>
      </c>
    </row>
    <row r="1388" spans="1:20">
      <c r="A1388" s="154" t="s">
        <v>896</v>
      </c>
      <c r="B1388" s="154" t="s">
        <v>3217</v>
      </c>
      <c r="C1388" s="154" t="s">
        <v>4171</v>
      </c>
      <c r="D1388" s="179">
        <v>15398428849</v>
      </c>
      <c r="E1388" s="179">
        <v>15876012239</v>
      </c>
      <c r="F1388" s="179">
        <v>12524006259</v>
      </c>
      <c r="G1388" s="179">
        <v>12468754719</v>
      </c>
      <c r="H1388" s="179">
        <v>17151720293</v>
      </c>
      <c r="I1388" s="179">
        <v>17167387032</v>
      </c>
      <c r="J1388" s="179">
        <v>15373821450</v>
      </c>
      <c r="K1388" s="179">
        <v>15852388192</v>
      </c>
      <c r="L1388" s="179">
        <f>VLOOKUP(A1388,Sheet1!$A$1:$E$2000,5,FALSE)</f>
        <v>18035931495</v>
      </c>
      <c r="M1388" s="21">
        <f t="shared" si="169"/>
        <v>0.11386171025583962</v>
      </c>
      <c r="N1388" s="21">
        <f t="shared" si="170"/>
        <v>8.1341257083922563E-2</v>
      </c>
      <c r="O1388" s="21">
        <f t="shared" si="171"/>
        <v>0.22754820878120099</v>
      </c>
      <c r="P1388" s="21">
        <f t="shared" si="172"/>
        <v>0.27136899788749463</v>
      </c>
      <c r="Q1388" s="21">
        <f t="shared" si="173"/>
        <v>5.1552333345878214E-2</v>
      </c>
      <c r="R1388" s="23">
        <f t="shared" si="174"/>
        <v>0.16888711526027789</v>
      </c>
      <c r="S1388" s="23">
        <f t="shared" si="175"/>
        <v>0.14493214638980412</v>
      </c>
      <c r="T1388" s="11">
        <f t="shared" si="176"/>
        <v>66429528169</v>
      </c>
    </row>
    <row r="1389" spans="1:20">
      <c r="A1389" s="154" t="s">
        <v>1439</v>
      </c>
      <c r="B1389" s="154" t="s">
        <v>3218</v>
      </c>
      <c r="C1389" s="154" t="s">
        <v>4171</v>
      </c>
      <c r="D1389" s="179"/>
      <c r="E1389" s="179"/>
      <c r="F1389" s="179"/>
      <c r="G1389" s="179"/>
      <c r="H1389" s="179"/>
      <c r="I1389" s="179"/>
      <c r="J1389" s="179"/>
      <c r="K1389" s="179"/>
      <c r="L1389" s="179">
        <f>VLOOKUP(A1389,Sheet1!$A$1:$E$2000,5,FALSE)</f>
        <v>0</v>
      </c>
      <c r="M1389" s="21" t="e">
        <f t="shared" si="169"/>
        <v>#DIV/0!</v>
      </c>
      <c r="N1389" s="21" t="e">
        <f t="shared" si="170"/>
        <v>#DIV/0!</v>
      </c>
      <c r="O1389" s="21" t="e">
        <f t="shared" si="171"/>
        <v>#DIV/0!</v>
      </c>
      <c r="P1389" s="21" t="e">
        <f t="shared" si="172"/>
        <v>#DIV/0!</v>
      </c>
      <c r="Q1389" s="21" t="e">
        <f t="shared" si="173"/>
        <v>#DIV/0!</v>
      </c>
      <c r="R1389" s="23" t="e">
        <f t="shared" si="174"/>
        <v>#DIV/0!</v>
      </c>
      <c r="S1389" s="23" t="e">
        <f t="shared" si="175"/>
        <v>#DIV/0!</v>
      </c>
      <c r="T1389" s="11">
        <f t="shared" si="176"/>
        <v>0</v>
      </c>
    </row>
    <row r="1390" spans="1:20">
      <c r="A1390" s="154" t="s">
        <v>879</v>
      </c>
      <c r="B1390" s="154" t="s">
        <v>3219</v>
      </c>
      <c r="C1390" s="154" t="s">
        <v>4171</v>
      </c>
      <c r="D1390" s="179">
        <v>19011357568</v>
      </c>
      <c r="E1390" s="179">
        <v>21095828841</v>
      </c>
      <c r="F1390" s="179">
        <v>8079325893</v>
      </c>
      <c r="G1390" s="179">
        <v>14224221676</v>
      </c>
      <c r="H1390" s="179">
        <v>20211314353</v>
      </c>
      <c r="I1390" s="179">
        <v>20713219803</v>
      </c>
      <c r="J1390" s="179">
        <v>10576446257</v>
      </c>
      <c r="K1390" s="179">
        <v>16607587231</v>
      </c>
      <c r="L1390" s="179">
        <f>VLOOKUP(A1390,Sheet1!$A$1:$E$2000,5,FALSE)</f>
        <v>20905475736</v>
      </c>
      <c r="M1390" s="21">
        <f t="shared" si="169"/>
        <v>6.311789048772469E-2</v>
      </c>
      <c r="N1390" s="21">
        <f t="shared" si="170"/>
        <v>-1.81367151242901E-2</v>
      </c>
      <c r="O1390" s="21">
        <f t="shared" si="171"/>
        <v>0.30907533587220776</v>
      </c>
      <c r="P1390" s="21">
        <f t="shared" si="172"/>
        <v>0.16755683434133792</v>
      </c>
      <c r="Q1390" s="21">
        <f t="shared" si="173"/>
        <v>3.4345187595232488E-2</v>
      </c>
      <c r="R1390" s="23">
        <f t="shared" si="174"/>
        <v>0.13112231934864427</v>
      </c>
      <c r="S1390" s="23">
        <f t="shared" si="175"/>
        <v>8.1622101595224539E-2</v>
      </c>
      <c r="T1390" s="11">
        <f t="shared" si="176"/>
        <v>68802729027</v>
      </c>
    </row>
    <row r="1391" spans="1:20">
      <c r="A1391" s="154" t="s">
        <v>4261</v>
      </c>
      <c r="B1391" s="154" t="s">
        <v>4262</v>
      </c>
      <c r="C1391" s="154" t="s">
        <v>4171</v>
      </c>
      <c r="D1391" s="179">
        <v>-3267103828</v>
      </c>
      <c r="E1391" s="179">
        <v>3603403368</v>
      </c>
      <c r="F1391" s="179">
        <v>905199328</v>
      </c>
      <c r="G1391" s="179">
        <v>161764609</v>
      </c>
      <c r="H1391" s="179">
        <v>-4794904801</v>
      </c>
      <c r="I1391" s="179">
        <v>5170417559</v>
      </c>
      <c r="J1391" s="179">
        <v>213890791</v>
      </c>
      <c r="K1391" s="179">
        <v>226379162</v>
      </c>
      <c r="L1391" s="179">
        <f>VLOOKUP(A1391,Sheet1!$A$1:$E$2000,5,FALSE)</f>
        <v>204266684</v>
      </c>
      <c r="M1391" s="21">
        <f t="shared" si="169"/>
        <v>-0.46763159465772569</v>
      </c>
      <c r="N1391" s="21">
        <f t="shared" si="170"/>
        <v>0.43487060175273723</v>
      </c>
      <c r="O1391" s="21">
        <f t="shared" si="171"/>
        <v>-0.76370862816195106</v>
      </c>
      <c r="P1391" s="21">
        <f t="shared" si="172"/>
        <v>0.39943565777110124</v>
      </c>
      <c r="Q1391" s="21">
        <f t="shared" si="173"/>
        <v>1.04260077988564</v>
      </c>
      <c r="R1391" s="23">
        <f t="shared" si="174"/>
        <v>1.1728934713595285</v>
      </c>
      <c r="S1391" s="23">
        <f t="shared" si="175"/>
        <v>-47.692396930800662</v>
      </c>
      <c r="T1391" s="11">
        <f t="shared" si="176"/>
        <v>5814954196</v>
      </c>
    </row>
    <row r="1392" spans="1:20">
      <c r="A1392" s="154" t="s">
        <v>1440</v>
      </c>
      <c r="B1392" s="154" t="s">
        <v>3220</v>
      </c>
      <c r="C1392" s="154" t="s">
        <v>4171</v>
      </c>
      <c r="D1392" s="179"/>
      <c r="E1392" s="179"/>
      <c r="F1392" s="179"/>
      <c r="G1392" s="179"/>
      <c r="H1392" s="179"/>
      <c r="I1392" s="179"/>
      <c r="J1392" s="179"/>
      <c r="K1392" s="179"/>
      <c r="L1392" s="179">
        <f>VLOOKUP(A1392,Sheet1!$A$1:$E$2000,5,FALSE)</f>
        <v>0</v>
      </c>
      <c r="M1392" s="21" t="e">
        <f t="shared" si="169"/>
        <v>#DIV/0!</v>
      </c>
      <c r="N1392" s="21" t="e">
        <f t="shared" si="170"/>
        <v>#DIV/0!</v>
      </c>
      <c r="O1392" s="21" t="e">
        <f t="shared" si="171"/>
        <v>#DIV/0!</v>
      </c>
      <c r="P1392" s="21" t="e">
        <f t="shared" si="172"/>
        <v>#DIV/0!</v>
      </c>
      <c r="Q1392" s="21" t="e">
        <f t="shared" si="173"/>
        <v>#DIV/0!</v>
      </c>
      <c r="R1392" s="23" t="e">
        <f t="shared" si="174"/>
        <v>#DIV/0!</v>
      </c>
      <c r="S1392" s="23" t="e">
        <f t="shared" si="175"/>
        <v>#DIV/0!</v>
      </c>
      <c r="T1392" s="11">
        <f t="shared" si="176"/>
        <v>0</v>
      </c>
    </row>
    <row r="1393" spans="1:20">
      <c r="A1393" s="154" t="s">
        <v>796</v>
      </c>
      <c r="B1393" s="154" t="s">
        <v>3221</v>
      </c>
      <c r="C1393" s="154" t="s">
        <v>4171</v>
      </c>
      <c r="D1393" s="179">
        <v>220775327213</v>
      </c>
      <c r="E1393" s="179">
        <v>324386640498</v>
      </c>
      <c r="F1393" s="179">
        <v>192260786341</v>
      </c>
      <c r="G1393" s="179">
        <v>230419088262</v>
      </c>
      <c r="H1393" s="179">
        <v>290340183104</v>
      </c>
      <c r="I1393" s="179">
        <v>491332642712</v>
      </c>
      <c r="J1393" s="179">
        <v>237764953797</v>
      </c>
      <c r="K1393" s="179">
        <v>263336493767</v>
      </c>
      <c r="L1393" s="179">
        <f>VLOOKUP(A1393,Sheet1!$A$1:$E$2000,5,FALSE)</f>
        <v>198747550042</v>
      </c>
      <c r="M1393" s="21">
        <f t="shared" si="169"/>
        <v>0.31509343353338165</v>
      </c>
      <c r="N1393" s="21">
        <f t="shared" si="170"/>
        <v>0.51465128760451928</v>
      </c>
      <c r="O1393" s="21">
        <f t="shared" si="171"/>
        <v>0.23667939948655117</v>
      </c>
      <c r="P1393" s="21">
        <f t="shared" si="172"/>
        <v>0.14285884799427287</v>
      </c>
      <c r="Q1393" s="21">
        <f t="shared" si="173"/>
        <v>-0.31546660914376939</v>
      </c>
      <c r="R1393" s="23">
        <f t="shared" si="174"/>
        <v>-1.8472215414748343E-2</v>
      </c>
      <c r="S1393" s="23">
        <f t="shared" si="175"/>
        <v>0.14823014192897843</v>
      </c>
      <c r="T1393" s="11">
        <f t="shared" si="176"/>
        <v>1191181640318</v>
      </c>
    </row>
    <row r="1394" spans="1:20">
      <c r="A1394" s="154" t="s">
        <v>1443</v>
      </c>
      <c r="B1394" s="154" t="s">
        <v>3224</v>
      </c>
      <c r="C1394" s="154" t="s">
        <v>4171</v>
      </c>
      <c r="D1394" s="179">
        <v>-8595648855</v>
      </c>
      <c r="E1394" s="179">
        <v>15036461992</v>
      </c>
      <c r="F1394" s="179">
        <v>43672782469</v>
      </c>
      <c r="G1394" s="179">
        <v>3854430215</v>
      </c>
      <c r="H1394" s="179">
        <v>-9709442833</v>
      </c>
      <c r="I1394" s="179">
        <v>21604055642</v>
      </c>
      <c r="J1394" s="179">
        <v>37954739877</v>
      </c>
      <c r="K1394" s="179">
        <v>9521586417</v>
      </c>
      <c r="L1394" s="179">
        <f>VLOOKUP(A1394,Sheet1!$A$1:$E$2000,5,FALSE)</f>
        <v>-6165229417</v>
      </c>
      <c r="M1394" s="21">
        <f t="shared" si="169"/>
        <v>-0.12957648652109813</v>
      </c>
      <c r="N1394" s="21">
        <f t="shared" si="170"/>
        <v>0.4367778572841286</v>
      </c>
      <c r="O1394" s="21">
        <f t="shared" si="171"/>
        <v>-0.13092920278342249</v>
      </c>
      <c r="P1394" s="21">
        <f t="shared" si="172"/>
        <v>1.4702967457928149</v>
      </c>
      <c r="Q1394" s="21">
        <f t="shared" si="173"/>
        <v>0.36502747654624357</v>
      </c>
      <c r="R1394" s="23">
        <f t="shared" si="174"/>
        <v>9.237263433998151E-2</v>
      </c>
      <c r="S1394" s="23">
        <f t="shared" si="175"/>
        <v>0.19035222583283962</v>
      </c>
      <c r="T1394" s="11">
        <f t="shared" si="176"/>
        <v>62915152519</v>
      </c>
    </row>
    <row r="1395" spans="1:20">
      <c r="A1395" s="154" t="s">
        <v>1444</v>
      </c>
      <c r="B1395" s="154" t="s">
        <v>3226</v>
      </c>
      <c r="C1395" s="154" t="s">
        <v>4171</v>
      </c>
      <c r="D1395" s="179">
        <v>4427449708</v>
      </c>
      <c r="E1395" s="179">
        <v>3617005700</v>
      </c>
      <c r="F1395" s="179">
        <v>978970505</v>
      </c>
      <c r="G1395" s="179">
        <v>5054031277</v>
      </c>
      <c r="H1395" s="179">
        <v>5620652416</v>
      </c>
      <c r="I1395" s="179">
        <v>3276983110</v>
      </c>
      <c r="J1395" s="179">
        <v>8756023499</v>
      </c>
      <c r="K1395" s="179">
        <v>952984557</v>
      </c>
      <c r="L1395" s="179">
        <f>VLOOKUP(A1395,Sheet1!$A$1:$E$2000,5,FALSE)</f>
        <v>3534802699</v>
      </c>
      <c r="M1395" s="21">
        <f t="shared" si="169"/>
        <v>0.26950113195955472</v>
      </c>
      <c r="N1395" s="21">
        <f t="shared" si="170"/>
        <v>-9.4006650307462886E-2</v>
      </c>
      <c r="O1395" s="21">
        <f t="shared" si="171"/>
        <v>7.9441136931903786</v>
      </c>
      <c r="P1395" s="21">
        <f t="shared" si="172"/>
        <v>-0.81144070846239835</v>
      </c>
      <c r="Q1395" s="21">
        <f t="shared" si="173"/>
        <v>-0.37110455559613098</v>
      </c>
      <c r="R1395" s="23">
        <f t="shared" si="174"/>
        <v>0.13645132505072122</v>
      </c>
      <c r="S1395" s="23">
        <f t="shared" si="175"/>
        <v>8.1865091315649785E-2</v>
      </c>
      <c r="T1395" s="11">
        <f t="shared" si="176"/>
        <v>16520793865</v>
      </c>
    </row>
    <row r="1396" spans="1:20">
      <c r="A1396" s="154" t="s">
        <v>1445</v>
      </c>
      <c r="B1396" s="154" t="s">
        <v>3228</v>
      </c>
      <c r="C1396" s="154" t="s">
        <v>4171</v>
      </c>
      <c r="D1396" s="179">
        <v>-1841624641</v>
      </c>
      <c r="E1396" s="179">
        <v>2305295841</v>
      </c>
      <c r="F1396" s="179">
        <v>3062354523</v>
      </c>
      <c r="G1396" s="179">
        <v>4822831649</v>
      </c>
      <c r="H1396" s="179">
        <v>-855074767</v>
      </c>
      <c r="I1396" s="179">
        <v>1849711952</v>
      </c>
      <c r="J1396" s="179">
        <v>3348446171</v>
      </c>
      <c r="K1396" s="179">
        <v>3161475443</v>
      </c>
      <c r="L1396" s="179">
        <f>VLOOKUP(A1396,Sheet1!$A$1:$E$2000,5,FALSE)</f>
        <v>2648818525</v>
      </c>
      <c r="M1396" s="21">
        <f t="shared" si="169"/>
        <v>0.53569541373224927</v>
      </c>
      <c r="N1396" s="21">
        <f t="shared" si="170"/>
        <v>-0.19762491255889095</v>
      </c>
      <c r="O1396" s="21">
        <f t="shared" si="171"/>
        <v>9.3422118781901722E-2</v>
      </c>
      <c r="P1396" s="21">
        <f t="shared" si="172"/>
        <v>-0.34447733757085991</v>
      </c>
      <c r="Q1396" s="21">
        <f t="shared" si="173"/>
        <v>4.0977624732083813</v>
      </c>
      <c r="R1396" s="23">
        <f t="shared" si="174"/>
        <v>0.30278734025268267</v>
      </c>
      <c r="S1396" s="23">
        <f t="shared" si="175"/>
        <v>0.1792149823690723</v>
      </c>
      <c r="T1396" s="11">
        <f t="shared" si="176"/>
        <v>11008452091</v>
      </c>
    </row>
    <row r="1397" spans="1:20">
      <c r="A1397" s="154" t="s">
        <v>1446</v>
      </c>
      <c r="B1397" s="154" t="s">
        <v>3229</v>
      </c>
      <c r="C1397" s="154" t="s">
        <v>4171</v>
      </c>
      <c r="D1397" s="179"/>
      <c r="E1397" s="179"/>
      <c r="F1397" s="179"/>
      <c r="G1397" s="179"/>
      <c r="H1397" s="179"/>
      <c r="I1397" s="179"/>
      <c r="J1397" s="179"/>
      <c r="K1397" s="179"/>
      <c r="L1397" s="179">
        <f>VLOOKUP(A1397,Sheet1!$A$1:$E$2000,5,FALSE)</f>
        <v>0</v>
      </c>
      <c r="M1397" s="21" t="e">
        <f t="shared" si="169"/>
        <v>#DIV/0!</v>
      </c>
      <c r="N1397" s="21" t="e">
        <f t="shared" si="170"/>
        <v>#DIV/0!</v>
      </c>
      <c r="O1397" s="21" t="e">
        <f t="shared" si="171"/>
        <v>#DIV/0!</v>
      </c>
      <c r="P1397" s="21" t="e">
        <f t="shared" si="172"/>
        <v>#DIV/0!</v>
      </c>
      <c r="Q1397" s="21" t="e">
        <f t="shared" si="173"/>
        <v>#DIV/0!</v>
      </c>
      <c r="R1397" s="23" t="e">
        <f t="shared" si="174"/>
        <v>#DIV/0!</v>
      </c>
      <c r="S1397" s="23" t="e">
        <f t="shared" si="175"/>
        <v>#DIV/0!</v>
      </c>
      <c r="T1397" s="11">
        <f t="shared" si="176"/>
        <v>0</v>
      </c>
    </row>
    <row r="1398" spans="1:20">
      <c r="A1398" s="154" t="s">
        <v>613</v>
      </c>
      <c r="B1398" s="154" t="s">
        <v>3993</v>
      </c>
      <c r="C1398" s="154" t="s">
        <v>4171</v>
      </c>
      <c r="D1398" s="179">
        <v>-1920376622</v>
      </c>
      <c r="E1398" s="179">
        <v>-1995190389</v>
      </c>
      <c r="F1398" s="179"/>
      <c r="G1398" s="179"/>
      <c r="H1398" s="179"/>
      <c r="I1398" s="179"/>
      <c r="J1398" s="179"/>
      <c r="K1398" s="179"/>
      <c r="L1398" s="179">
        <f>VLOOKUP(A1398,Sheet1!$A$1:$E$2000,5,FALSE)</f>
        <v>0</v>
      </c>
      <c r="M1398" s="21">
        <f t="shared" si="169"/>
        <v>1</v>
      </c>
      <c r="N1398" s="21">
        <f t="shared" si="170"/>
        <v>1</v>
      </c>
      <c r="O1398" s="21" t="e">
        <f t="shared" si="171"/>
        <v>#DIV/0!</v>
      </c>
      <c r="P1398" s="21" t="e">
        <f t="shared" si="172"/>
        <v>#DIV/0!</v>
      </c>
      <c r="Q1398" s="21" t="e">
        <f t="shared" si="173"/>
        <v>#DIV/0!</v>
      </c>
      <c r="R1398" s="23" t="e">
        <f t="shared" si="174"/>
        <v>#DIV/0!</v>
      </c>
      <c r="S1398" s="23">
        <f t="shared" si="175"/>
        <v>-1</v>
      </c>
      <c r="T1398" s="11">
        <f t="shared" si="176"/>
        <v>0</v>
      </c>
    </row>
    <row r="1399" spans="1:20">
      <c r="A1399" s="154" t="s">
        <v>941</v>
      </c>
      <c r="B1399" s="154" t="s">
        <v>3233</v>
      </c>
      <c r="C1399" s="154" t="s">
        <v>4171</v>
      </c>
      <c r="D1399" s="179"/>
      <c r="E1399" s="179"/>
      <c r="F1399" s="179"/>
      <c r="G1399" s="179"/>
      <c r="H1399" s="179"/>
      <c r="I1399" s="179"/>
      <c r="J1399" s="179"/>
      <c r="K1399" s="179"/>
      <c r="L1399" s="179">
        <f>VLOOKUP(A1399,Sheet1!$A$1:$E$2000,5,FALSE)</f>
        <v>0</v>
      </c>
      <c r="M1399" s="21" t="e">
        <f t="shared" si="169"/>
        <v>#DIV/0!</v>
      </c>
      <c r="N1399" s="21" t="e">
        <f t="shared" si="170"/>
        <v>#DIV/0!</v>
      </c>
      <c r="O1399" s="21" t="e">
        <f t="shared" si="171"/>
        <v>#DIV/0!</v>
      </c>
      <c r="P1399" s="21" t="e">
        <f t="shared" si="172"/>
        <v>#DIV/0!</v>
      </c>
      <c r="Q1399" s="21" t="e">
        <f t="shared" si="173"/>
        <v>#DIV/0!</v>
      </c>
      <c r="R1399" s="23" t="e">
        <f t="shared" si="174"/>
        <v>#DIV/0!</v>
      </c>
      <c r="S1399" s="23" t="e">
        <f t="shared" si="175"/>
        <v>#DIV/0!</v>
      </c>
      <c r="T1399" s="11">
        <f t="shared" si="176"/>
        <v>0</v>
      </c>
    </row>
    <row r="1400" spans="1:20">
      <c r="A1400" s="154" t="s">
        <v>875</v>
      </c>
      <c r="B1400" s="154" t="s">
        <v>3235</v>
      </c>
      <c r="C1400" s="154" t="s">
        <v>4171</v>
      </c>
      <c r="D1400" s="179"/>
      <c r="E1400" s="179"/>
      <c r="F1400" s="179"/>
      <c r="G1400" s="179"/>
      <c r="H1400" s="179"/>
      <c r="I1400" s="179"/>
      <c r="J1400" s="179"/>
      <c r="K1400" s="179"/>
      <c r="L1400" s="179">
        <f>VLOOKUP(A1400,Sheet1!$A$1:$E$2000,5,FALSE)</f>
        <v>0</v>
      </c>
      <c r="M1400" s="21" t="e">
        <f t="shared" si="169"/>
        <v>#DIV/0!</v>
      </c>
      <c r="N1400" s="21" t="e">
        <f t="shared" si="170"/>
        <v>#DIV/0!</v>
      </c>
      <c r="O1400" s="21" t="e">
        <f t="shared" si="171"/>
        <v>#DIV/0!</v>
      </c>
      <c r="P1400" s="21" t="e">
        <f t="shared" si="172"/>
        <v>#DIV/0!</v>
      </c>
      <c r="Q1400" s="21" t="e">
        <f t="shared" si="173"/>
        <v>#DIV/0!</v>
      </c>
      <c r="R1400" s="23" t="e">
        <f t="shared" si="174"/>
        <v>#DIV/0!</v>
      </c>
      <c r="S1400" s="23" t="e">
        <f t="shared" si="175"/>
        <v>#DIV/0!</v>
      </c>
      <c r="T1400" s="11">
        <f t="shared" si="176"/>
        <v>0</v>
      </c>
    </row>
    <row r="1401" spans="1:20">
      <c r="A1401" s="154" t="s">
        <v>1449</v>
      </c>
      <c r="B1401" s="154" t="s">
        <v>3239</v>
      </c>
      <c r="C1401" s="154" t="s">
        <v>4171</v>
      </c>
      <c r="D1401" s="179"/>
      <c r="E1401" s="179"/>
      <c r="F1401" s="179"/>
      <c r="G1401" s="179"/>
      <c r="H1401" s="179"/>
      <c r="I1401" s="179"/>
      <c r="J1401" s="179"/>
      <c r="K1401" s="179"/>
      <c r="L1401" s="179">
        <f>VLOOKUP(A1401,Sheet1!$A$1:$E$2000,5,FALSE)</f>
        <v>0</v>
      </c>
      <c r="M1401" s="21" t="e">
        <f t="shared" si="169"/>
        <v>#DIV/0!</v>
      </c>
      <c r="N1401" s="21" t="e">
        <f t="shared" si="170"/>
        <v>#DIV/0!</v>
      </c>
      <c r="O1401" s="21" t="e">
        <f t="shared" si="171"/>
        <v>#DIV/0!</v>
      </c>
      <c r="P1401" s="21" t="e">
        <f t="shared" si="172"/>
        <v>#DIV/0!</v>
      </c>
      <c r="Q1401" s="21" t="e">
        <f t="shared" si="173"/>
        <v>#DIV/0!</v>
      </c>
      <c r="R1401" s="23" t="e">
        <f t="shared" si="174"/>
        <v>#DIV/0!</v>
      </c>
      <c r="S1401" s="23" t="e">
        <f t="shared" si="175"/>
        <v>#DIV/0!</v>
      </c>
      <c r="T1401" s="11">
        <f t="shared" si="176"/>
        <v>0</v>
      </c>
    </row>
    <row r="1402" spans="1:20">
      <c r="A1402" s="154" t="s">
        <v>1450</v>
      </c>
      <c r="B1402" s="154" t="s">
        <v>3240</v>
      </c>
      <c r="C1402" s="154" t="s">
        <v>4171</v>
      </c>
      <c r="D1402" s="179"/>
      <c r="E1402" s="179"/>
      <c r="F1402" s="179"/>
      <c r="G1402" s="179"/>
      <c r="H1402" s="179"/>
      <c r="I1402" s="179"/>
      <c r="J1402" s="179"/>
      <c r="K1402" s="179"/>
      <c r="L1402" s="179">
        <f>VLOOKUP(A1402,Sheet1!$A$1:$E$2000,5,FALSE)</f>
        <v>0</v>
      </c>
      <c r="M1402" s="21" t="e">
        <f t="shared" si="169"/>
        <v>#DIV/0!</v>
      </c>
      <c r="N1402" s="21" t="e">
        <f t="shared" si="170"/>
        <v>#DIV/0!</v>
      </c>
      <c r="O1402" s="21" t="e">
        <f t="shared" si="171"/>
        <v>#DIV/0!</v>
      </c>
      <c r="P1402" s="21" t="e">
        <f t="shared" si="172"/>
        <v>#DIV/0!</v>
      </c>
      <c r="Q1402" s="21" t="e">
        <f t="shared" si="173"/>
        <v>#DIV/0!</v>
      </c>
      <c r="R1402" s="23" t="e">
        <f t="shared" si="174"/>
        <v>#DIV/0!</v>
      </c>
      <c r="S1402" s="23" t="e">
        <f t="shared" si="175"/>
        <v>#DIV/0!</v>
      </c>
      <c r="T1402" s="11">
        <f t="shared" si="176"/>
        <v>0</v>
      </c>
    </row>
    <row r="1403" spans="1:20">
      <c r="A1403" s="154" t="s">
        <v>3683</v>
      </c>
      <c r="B1403" s="154" t="s">
        <v>3684</v>
      </c>
      <c r="C1403" s="154" t="s">
        <v>4171</v>
      </c>
      <c r="D1403" s="179">
        <v>118180241973</v>
      </c>
      <c r="E1403" s="179">
        <v>217351084584</v>
      </c>
      <c r="F1403" s="179">
        <v>10629033876</v>
      </c>
      <c r="G1403" s="179">
        <v>458192284632</v>
      </c>
      <c r="H1403" s="179">
        <v>7308733096</v>
      </c>
      <c r="I1403" s="179">
        <v>-238799236839</v>
      </c>
      <c r="J1403" s="179">
        <v>-54217209629</v>
      </c>
      <c r="K1403" s="179">
        <v>-113578237016</v>
      </c>
      <c r="L1403" s="179">
        <f>VLOOKUP(A1403,Sheet1!$A$1:$E$2000,5,FALSE)</f>
        <v>276103309274</v>
      </c>
      <c r="M1403" s="21">
        <f t="shared" si="169"/>
        <v>-0.93815604898093041</v>
      </c>
      <c r="N1403" s="21">
        <f t="shared" si="170"/>
        <v>-2.0986797572050344</v>
      </c>
      <c r="O1403" s="21">
        <f t="shared" si="171"/>
        <v>-6.1008596135365254</v>
      </c>
      <c r="P1403" s="21">
        <f t="shared" si="172"/>
        <v>-1.2478833468512485</v>
      </c>
      <c r="Q1403" s="21">
        <f t="shared" si="173"/>
        <v>36.777177747140435</v>
      </c>
      <c r="R1403" s="23">
        <f t="shared" si="174"/>
        <v>-0.77252462375745978</v>
      </c>
      <c r="S1403" s="23">
        <f t="shared" si="175"/>
        <v>-1.1881685995487905</v>
      </c>
      <c r="T1403" s="11">
        <f t="shared" si="176"/>
        <v>-130491374210</v>
      </c>
    </row>
    <row r="1404" spans="1:20">
      <c r="A1404" s="154" t="s">
        <v>818</v>
      </c>
      <c r="B1404" s="154" t="s">
        <v>3241</v>
      </c>
      <c r="C1404" s="154" t="s">
        <v>4171</v>
      </c>
      <c r="D1404" s="179"/>
      <c r="E1404" s="179"/>
      <c r="F1404" s="179"/>
      <c r="G1404" s="179"/>
      <c r="H1404" s="179"/>
      <c r="I1404" s="179"/>
      <c r="J1404" s="179"/>
      <c r="K1404" s="179"/>
      <c r="L1404" s="179">
        <f>VLOOKUP(A1404,Sheet1!$A$1:$E$2000,5,FALSE)</f>
        <v>0</v>
      </c>
      <c r="M1404" s="21" t="e">
        <f t="shared" si="169"/>
        <v>#DIV/0!</v>
      </c>
      <c r="N1404" s="21" t="e">
        <f t="shared" si="170"/>
        <v>#DIV/0!</v>
      </c>
      <c r="O1404" s="21" t="e">
        <f t="shared" si="171"/>
        <v>#DIV/0!</v>
      </c>
      <c r="P1404" s="21" t="e">
        <f t="shared" si="172"/>
        <v>#DIV/0!</v>
      </c>
      <c r="Q1404" s="21" t="e">
        <f t="shared" si="173"/>
        <v>#DIV/0!</v>
      </c>
      <c r="R1404" s="23" t="e">
        <f t="shared" si="174"/>
        <v>#DIV/0!</v>
      </c>
      <c r="S1404" s="23" t="e">
        <f t="shared" si="175"/>
        <v>#DIV/0!</v>
      </c>
      <c r="T1404" s="11">
        <f t="shared" si="176"/>
        <v>0</v>
      </c>
    </row>
    <row r="1405" spans="1:20">
      <c r="A1405" s="154" t="s">
        <v>3242</v>
      </c>
      <c r="B1405" s="154" t="s">
        <v>3243</v>
      </c>
      <c r="C1405" s="154" t="s">
        <v>4171</v>
      </c>
      <c r="D1405" s="179"/>
      <c r="E1405" s="179"/>
      <c r="F1405" s="179"/>
      <c r="G1405" s="179"/>
      <c r="H1405" s="179"/>
      <c r="I1405" s="179"/>
      <c r="J1405" s="179"/>
      <c r="K1405" s="179"/>
      <c r="L1405" s="179">
        <f>VLOOKUP(A1405,Sheet1!$A$1:$E$2000,5,FALSE)</f>
        <v>0</v>
      </c>
      <c r="M1405" s="21" t="e">
        <f t="shared" si="169"/>
        <v>#DIV/0!</v>
      </c>
      <c r="N1405" s="21" t="e">
        <f t="shared" si="170"/>
        <v>#DIV/0!</v>
      </c>
      <c r="O1405" s="21" t="e">
        <f t="shared" si="171"/>
        <v>#DIV/0!</v>
      </c>
      <c r="P1405" s="21" t="e">
        <f t="shared" si="172"/>
        <v>#DIV/0!</v>
      </c>
      <c r="Q1405" s="21" t="e">
        <f t="shared" si="173"/>
        <v>#DIV/0!</v>
      </c>
      <c r="R1405" s="23" t="e">
        <f t="shared" si="174"/>
        <v>#DIV/0!</v>
      </c>
      <c r="S1405" s="23" t="e">
        <f t="shared" si="175"/>
        <v>#DIV/0!</v>
      </c>
      <c r="T1405" s="11">
        <f t="shared" si="176"/>
        <v>0</v>
      </c>
    </row>
    <row r="1406" spans="1:20">
      <c r="A1406" s="154" t="s">
        <v>3245</v>
      </c>
      <c r="B1406" s="154" t="s">
        <v>3246</v>
      </c>
      <c r="C1406" s="154" t="s">
        <v>4171</v>
      </c>
      <c r="D1406" s="179">
        <v>350472594</v>
      </c>
      <c r="E1406" s="179">
        <v>857855367</v>
      </c>
      <c r="F1406" s="179">
        <v>240270393</v>
      </c>
      <c r="G1406" s="179">
        <v>3130190322</v>
      </c>
      <c r="H1406" s="179">
        <v>-105869312</v>
      </c>
      <c r="I1406" s="179">
        <v>-1738163799</v>
      </c>
      <c r="J1406" s="179">
        <v>277163331</v>
      </c>
      <c r="K1406" s="179">
        <v>3871423378</v>
      </c>
      <c r="L1406" s="179">
        <f>VLOOKUP(A1406,Sheet1!$A$1:$E$2000,5,FALSE)</f>
        <v>167437149</v>
      </c>
      <c r="M1406" s="21">
        <f t="shared" si="169"/>
        <v>-1.3020758650246986</v>
      </c>
      <c r="N1406" s="21">
        <f t="shared" si="170"/>
        <v>-3.026173485489192</v>
      </c>
      <c r="O1406" s="21">
        <f t="shared" si="171"/>
        <v>0.15354758253548118</v>
      </c>
      <c r="P1406" s="21">
        <f t="shared" si="172"/>
        <v>0.23680127396419698</v>
      </c>
      <c r="Q1406" s="21">
        <f t="shared" si="173"/>
        <v>2.5815456418570095</v>
      </c>
      <c r="R1406" s="23">
        <f t="shared" si="174"/>
        <v>0.32207168530609526</v>
      </c>
      <c r="S1406" s="23">
        <f t="shared" si="175"/>
        <v>-0.37467717527375133</v>
      </c>
      <c r="T1406" s="11">
        <f t="shared" si="176"/>
        <v>2577860059</v>
      </c>
    </row>
    <row r="1407" spans="1:20">
      <c r="A1407" s="154" t="s">
        <v>1631</v>
      </c>
      <c r="B1407" s="154" t="s">
        <v>4289</v>
      </c>
      <c r="C1407" s="154" t="s">
        <v>4171</v>
      </c>
      <c r="D1407" s="179">
        <v>471178501</v>
      </c>
      <c r="E1407" s="179">
        <v>664467297</v>
      </c>
      <c r="F1407" s="179">
        <v>561810891</v>
      </c>
      <c r="G1407" s="179">
        <v>-417586478</v>
      </c>
      <c r="H1407" s="179">
        <v>35330660</v>
      </c>
      <c r="I1407" s="179">
        <v>1436626195</v>
      </c>
      <c r="J1407" s="179">
        <v>593530697</v>
      </c>
      <c r="K1407" s="179">
        <v>70441308302</v>
      </c>
      <c r="L1407" s="179">
        <f>VLOOKUP(A1407,Sheet1!$A$1:$E$2000,5,FALSE)</f>
        <v>-2457593417</v>
      </c>
      <c r="M1407" s="21">
        <f t="shared" si="169"/>
        <v>-0.92501640052545608</v>
      </c>
      <c r="N1407" s="21">
        <f t="shared" si="170"/>
        <v>1.1620720861451215</v>
      </c>
      <c r="O1407" s="21">
        <f t="shared" si="171"/>
        <v>5.6459934309105446E-2</v>
      </c>
      <c r="P1407" s="21">
        <f t="shared" si="172"/>
        <v>169.68675594902763</v>
      </c>
      <c r="Q1407" s="21">
        <f t="shared" si="173"/>
        <v>-70.559793590043327</v>
      </c>
      <c r="R1407" s="23">
        <f t="shared" si="174"/>
        <v>380.92875554120377</v>
      </c>
      <c r="S1407" s="23">
        <f t="shared" si="175"/>
        <v>81.952625742609172</v>
      </c>
      <c r="T1407" s="11">
        <f t="shared" si="176"/>
        <v>70013871777</v>
      </c>
    </row>
    <row r="1408" spans="1:20">
      <c r="A1408" s="154" t="s">
        <v>1452</v>
      </c>
      <c r="B1408" s="154" t="s">
        <v>3248</v>
      </c>
      <c r="C1408" s="154" t="s">
        <v>4171</v>
      </c>
      <c r="D1408" s="179"/>
      <c r="E1408" s="179"/>
      <c r="F1408" s="179"/>
      <c r="G1408" s="179"/>
      <c r="H1408" s="179"/>
      <c r="I1408" s="179"/>
      <c r="J1408" s="179"/>
      <c r="K1408" s="179"/>
      <c r="L1408" s="179">
        <f>VLOOKUP(A1408,Sheet1!$A$1:$E$2000,5,FALSE)</f>
        <v>0</v>
      </c>
      <c r="M1408" s="21" t="e">
        <f t="shared" si="169"/>
        <v>#DIV/0!</v>
      </c>
      <c r="N1408" s="21" t="e">
        <f t="shared" si="170"/>
        <v>#DIV/0!</v>
      </c>
      <c r="O1408" s="21" t="e">
        <f t="shared" si="171"/>
        <v>#DIV/0!</v>
      </c>
      <c r="P1408" s="21" t="e">
        <f t="shared" si="172"/>
        <v>#DIV/0!</v>
      </c>
      <c r="Q1408" s="21" t="e">
        <f t="shared" si="173"/>
        <v>#DIV/0!</v>
      </c>
      <c r="R1408" s="23" t="e">
        <f t="shared" si="174"/>
        <v>#DIV/0!</v>
      </c>
      <c r="S1408" s="23" t="e">
        <f t="shared" si="175"/>
        <v>#DIV/0!</v>
      </c>
      <c r="T1408" s="11">
        <f t="shared" si="176"/>
        <v>0</v>
      </c>
    </row>
    <row r="1409" spans="1:20">
      <c r="A1409" s="154" t="s">
        <v>1453</v>
      </c>
      <c r="B1409" s="154" t="s">
        <v>3251</v>
      </c>
      <c r="C1409" s="154" t="s">
        <v>4171</v>
      </c>
      <c r="D1409" s="179"/>
      <c r="E1409" s="179"/>
      <c r="F1409" s="179"/>
      <c r="G1409" s="179"/>
      <c r="H1409" s="179"/>
      <c r="I1409" s="179"/>
      <c r="J1409" s="179"/>
      <c r="K1409" s="179"/>
      <c r="L1409" s="179">
        <f>VLOOKUP(A1409,Sheet1!$A$1:$E$2000,5,FALSE)</f>
        <v>0</v>
      </c>
      <c r="M1409" s="21" t="e">
        <f t="shared" si="169"/>
        <v>#DIV/0!</v>
      </c>
      <c r="N1409" s="21" t="e">
        <f t="shared" si="170"/>
        <v>#DIV/0!</v>
      </c>
      <c r="O1409" s="21" t="e">
        <f t="shared" si="171"/>
        <v>#DIV/0!</v>
      </c>
      <c r="P1409" s="21" t="e">
        <f t="shared" si="172"/>
        <v>#DIV/0!</v>
      </c>
      <c r="Q1409" s="21" t="e">
        <f t="shared" si="173"/>
        <v>#DIV/0!</v>
      </c>
      <c r="R1409" s="23" t="e">
        <f t="shared" si="174"/>
        <v>#DIV/0!</v>
      </c>
      <c r="S1409" s="23" t="e">
        <f t="shared" si="175"/>
        <v>#DIV/0!</v>
      </c>
      <c r="T1409" s="11">
        <f t="shared" si="176"/>
        <v>0</v>
      </c>
    </row>
    <row r="1410" spans="1:20">
      <c r="A1410" s="154" t="s">
        <v>1454</v>
      </c>
      <c r="B1410" s="154" t="s">
        <v>3252</v>
      </c>
      <c r="C1410" s="154" t="s">
        <v>4171</v>
      </c>
      <c r="D1410" s="179"/>
      <c r="E1410" s="179"/>
      <c r="F1410" s="179"/>
      <c r="G1410" s="179"/>
      <c r="H1410" s="179"/>
      <c r="I1410" s="179"/>
      <c r="J1410" s="179"/>
      <c r="K1410" s="179"/>
      <c r="L1410" s="179">
        <f>VLOOKUP(A1410,Sheet1!$A$1:$E$2000,5,FALSE)</f>
        <v>0</v>
      </c>
      <c r="M1410" s="21" t="e">
        <f t="shared" si="169"/>
        <v>#DIV/0!</v>
      </c>
      <c r="N1410" s="21" t="e">
        <f t="shared" si="170"/>
        <v>#DIV/0!</v>
      </c>
      <c r="O1410" s="21" t="e">
        <f t="shared" si="171"/>
        <v>#DIV/0!</v>
      </c>
      <c r="P1410" s="21" t="e">
        <f t="shared" si="172"/>
        <v>#DIV/0!</v>
      </c>
      <c r="Q1410" s="21" t="e">
        <f t="shared" si="173"/>
        <v>#DIV/0!</v>
      </c>
      <c r="R1410" s="23" t="e">
        <f t="shared" si="174"/>
        <v>#DIV/0!</v>
      </c>
      <c r="S1410" s="23" t="e">
        <f t="shared" si="175"/>
        <v>#DIV/0!</v>
      </c>
      <c r="T1410" s="11">
        <f t="shared" si="176"/>
        <v>0</v>
      </c>
    </row>
    <row r="1411" spans="1:20">
      <c r="A1411" s="154" t="s">
        <v>1457</v>
      </c>
      <c r="B1411" s="154" t="s">
        <v>3255</v>
      </c>
      <c r="C1411" s="154" t="s">
        <v>4171</v>
      </c>
      <c r="D1411" s="179">
        <v>13620541318</v>
      </c>
      <c r="E1411" s="179">
        <v>18776535867</v>
      </c>
      <c r="F1411" s="179">
        <v>-602393544</v>
      </c>
      <c r="G1411" s="179">
        <v>9225049310</v>
      </c>
      <c r="H1411" s="179">
        <v>-2272630356</v>
      </c>
      <c r="I1411" s="179">
        <v>7167247902</v>
      </c>
      <c r="J1411" s="179">
        <v>5478796959</v>
      </c>
      <c r="K1411" s="179">
        <v>11039142247</v>
      </c>
      <c r="L1411" s="179">
        <f>VLOOKUP(A1411,Sheet1!$A$1:$E$2000,5,FALSE)</f>
        <v>1497618908</v>
      </c>
      <c r="M1411" s="21">
        <f t="shared" si="169"/>
        <v>-1.1668531597196246</v>
      </c>
      <c r="N1411" s="21">
        <f t="shared" si="170"/>
        <v>-0.61828699645302898</v>
      </c>
      <c r="O1411" s="21">
        <f t="shared" si="171"/>
        <v>10.095045943918683</v>
      </c>
      <c r="P1411" s="21">
        <f t="shared" si="172"/>
        <v>0.19664858972986887</v>
      </c>
      <c r="Q1411" s="21">
        <f t="shared" si="173"/>
        <v>1.6589804206593111</v>
      </c>
      <c r="R1411" s="23">
        <f t="shared" si="174"/>
        <v>1.8370844131787498</v>
      </c>
      <c r="S1411" s="23">
        <f t="shared" si="175"/>
        <v>2.2384574785203615E-3</v>
      </c>
      <c r="T1411" s="11">
        <f t="shared" si="176"/>
        <v>25182806016</v>
      </c>
    </row>
    <row r="1412" spans="1:20">
      <c r="A1412" s="154" t="s">
        <v>1459</v>
      </c>
      <c r="B1412" s="154" t="s">
        <v>3257</v>
      </c>
      <c r="C1412" s="154" t="s">
        <v>4171</v>
      </c>
      <c r="D1412" s="179">
        <v>55089454</v>
      </c>
      <c r="E1412" s="179">
        <v>-270319741</v>
      </c>
      <c r="F1412" s="179">
        <v>251999349</v>
      </c>
      <c r="G1412" s="179">
        <v>679007810</v>
      </c>
      <c r="H1412" s="179">
        <v>56719030</v>
      </c>
      <c r="I1412" s="179">
        <v>-1094095709</v>
      </c>
      <c r="J1412" s="179">
        <v>-3886080616</v>
      </c>
      <c r="K1412" s="179">
        <v>5484516382</v>
      </c>
      <c r="L1412" s="179">
        <f>VLOOKUP(A1412,Sheet1!$A$1:$E$2000,5,FALSE)</f>
        <v>-4476695550</v>
      </c>
      <c r="M1412" s="21">
        <f t="shared" ref="M1412:M1475" si="177">(H1412-D1412)/ABS(D1412)</f>
        <v>2.958054367356772E-2</v>
      </c>
      <c r="N1412" s="21">
        <f t="shared" ref="N1412:N1475" si="178">(I1412-E1412)/ABS(E1412)</f>
        <v>-3.0474132778930119</v>
      </c>
      <c r="O1412" s="21">
        <f t="shared" ref="O1412:O1475" si="179">(J1412-F1412)/ABS(F1412)</f>
        <v>-16.420994662966372</v>
      </c>
      <c r="P1412" s="21">
        <f t="shared" ref="P1412:P1475" si="180">(K1412-G1412)/ABS(G1412)</f>
        <v>7.0772508080577161</v>
      </c>
      <c r="Q1412" s="21">
        <f t="shared" ref="Q1412:Q1475" si="181">(L1412-H1412)/ABS(H1412)</f>
        <v>-79.927575982875595</v>
      </c>
      <c r="R1412" s="23">
        <f t="shared" ref="R1412:R1475" si="182">(SUM(J1412:L1412)-SUM(F1412:H1412))/ABS(SUM(F1412:H1412))</f>
        <v>-3.9140259882286061</v>
      </c>
      <c r="S1412" s="23">
        <f t="shared" ref="S1412:S1475" si="183">SUM(I1412:L1412)/SUM(E1412:H1412)-1</f>
        <v>-6.5371059238095945</v>
      </c>
      <c r="T1412" s="11">
        <f t="shared" ref="T1412:T1475" si="184">SUM(I1412:L1412)</f>
        <v>-3972355493</v>
      </c>
    </row>
    <row r="1413" spans="1:20">
      <c r="A1413" s="154" t="s">
        <v>1460</v>
      </c>
      <c r="B1413" s="154" t="s">
        <v>3258</v>
      </c>
      <c r="C1413" s="154" t="s">
        <v>4171</v>
      </c>
      <c r="D1413" s="179">
        <v>10425735335</v>
      </c>
      <c r="E1413" s="179">
        <v>3228140608</v>
      </c>
      <c r="F1413" s="179">
        <v>1420294790</v>
      </c>
      <c r="G1413" s="179">
        <v>16079988810</v>
      </c>
      <c r="H1413" s="179">
        <v>17417980015</v>
      </c>
      <c r="I1413" s="179">
        <v>10421407410</v>
      </c>
      <c r="J1413" s="179">
        <v>8147658584</v>
      </c>
      <c r="K1413" s="179">
        <v>20046776200</v>
      </c>
      <c r="L1413" s="179">
        <f>VLOOKUP(A1413,Sheet1!$A$1:$E$2000,5,FALSE)</f>
        <v>14185449811</v>
      </c>
      <c r="M1413" s="21">
        <f t="shared" si="177"/>
        <v>0.6706716078362831</v>
      </c>
      <c r="N1413" s="21">
        <f t="shared" si="178"/>
        <v>2.2283003361667695</v>
      </c>
      <c r="O1413" s="21">
        <f t="shared" si="179"/>
        <v>4.7365968257899471</v>
      </c>
      <c r="P1413" s="21">
        <f t="shared" si="180"/>
        <v>0.24669092975569054</v>
      </c>
      <c r="Q1413" s="21">
        <f t="shared" si="181"/>
        <v>-0.18558582575110388</v>
      </c>
      <c r="R1413" s="23">
        <f t="shared" si="182"/>
        <v>0.2136882023192779</v>
      </c>
      <c r="S1413" s="23">
        <f t="shared" si="183"/>
        <v>0.38417481491385175</v>
      </c>
      <c r="T1413" s="11">
        <f t="shared" si="184"/>
        <v>52801292005</v>
      </c>
    </row>
    <row r="1414" spans="1:20">
      <c r="A1414" s="154" t="s">
        <v>844</v>
      </c>
      <c r="B1414" s="154" t="s">
        <v>3260</v>
      </c>
      <c r="C1414" s="154" t="s">
        <v>4171</v>
      </c>
      <c r="D1414" s="179">
        <v>53499340470</v>
      </c>
      <c r="E1414" s="179">
        <v>62385097586</v>
      </c>
      <c r="F1414" s="179">
        <v>71552723257</v>
      </c>
      <c r="G1414" s="179">
        <v>86754685496</v>
      </c>
      <c r="H1414" s="179">
        <v>63175693426</v>
      </c>
      <c r="I1414" s="179">
        <v>79784438415</v>
      </c>
      <c r="J1414" s="179">
        <v>84340023040</v>
      </c>
      <c r="K1414" s="179">
        <v>83684119784</v>
      </c>
      <c r="L1414" s="179">
        <f>VLOOKUP(A1414,Sheet1!$A$1:$E$2000,5,FALSE)</f>
        <v>72824115804</v>
      </c>
      <c r="M1414" s="21">
        <f t="shared" si="177"/>
        <v>0.18086864008026526</v>
      </c>
      <c r="N1414" s="21">
        <f t="shared" si="178"/>
        <v>0.27890219783682169</v>
      </c>
      <c r="O1414" s="21">
        <f t="shared" si="179"/>
        <v>0.17871157380091776</v>
      </c>
      <c r="P1414" s="21">
        <f t="shared" si="180"/>
        <v>-3.5393658503223721E-2</v>
      </c>
      <c r="Q1414" s="21">
        <f t="shared" si="181"/>
        <v>0.15272364820659309</v>
      </c>
      <c r="R1414" s="23">
        <f t="shared" si="182"/>
        <v>8.7434013062311688E-2</v>
      </c>
      <c r="S1414" s="23">
        <f t="shared" si="183"/>
        <v>0.12951256008399481</v>
      </c>
      <c r="T1414" s="11">
        <f t="shared" si="184"/>
        <v>320632697043</v>
      </c>
    </row>
    <row r="1415" spans="1:20">
      <c r="A1415" s="154" t="s">
        <v>855</v>
      </c>
      <c r="B1415" s="154" t="s">
        <v>3261</v>
      </c>
      <c r="C1415" s="154" t="s">
        <v>4171</v>
      </c>
      <c r="D1415" s="179">
        <v>6829699752</v>
      </c>
      <c r="E1415" s="179">
        <v>7161962269</v>
      </c>
      <c r="F1415" s="179">
        <v>6304519452</v>
      </c>
      <c r="G1415" s="179">
        <v>10275686211</v>
      </c>
      <c r="H1415" s="179">
        <v>7433838111</v>
      </c>
      <c r="I1415" s="179">
        <v>4580980095</v>
      </c>
      <c r="J1415" s="179">
        <v>-1872669995</v>
      </c>
      <c r="K1415" s="179">
        <v>4252565464</v>
      </c>
      <c r="L1415" s="179">
        <f>VLOOKUP(A1415,Sheet1!$A$1:$E$2000,5,FALSE)</f>
        <v>2584289374</v>
      </c>
      <c r="M1415" s="21">
        <f t="shared" si="177"/>
        <v>8.8457528286376708E-2</v>
      </c>
      <c r="N1415" s="21">
        <f t="shared" si="178"/>
        <v>-0.36037360670993507</v>
      </c>
      <c r="O1415" s="21">
        <f t="shared" si="179"/>
        <v>-1.2970361197642</v>
      </c>
      <c r="P1415" s="21">
        <f t="shared" si="180"/>
        <v>-0.58615265426773355</v>
      </c>
      <c r="Q1415" s="21">
        <f t="shared" si="181"/>
        <v>-0.65236135958140185</v>
      </c>
      <c r="R1415" s="23">
        <f t="shared" si="182"/>
        <v>-0.79327992862348651</v>
      </c>
      <c r="S1415" s="23">
        <f t="shared" si="183"/>
        <v>-0.69382977008553692</v>
      </c>
      <c r="T1415" s="11">
        <f t="shared" si="184"/>
        <v>9545164938</v>
      </c>
    </row>
    <row r="1416" spans="1:20">
      <c r="A1416" s="154" t="s">
        <v>3766</v>
      </c>
      <c r="B1416" s="154" t="s">
        <v>3767</v>
      </c>
      <c r="C1416" s="154" t="s">
        <v>4171</v>
      </c>
      <c r="D1416" s="179">
        <v>36485886611</v>
      </c>
      <c r="E1416" s="179">
        <v>29980587387</v>
      </c>
      <c r="F1416" s="179">
        <v>67252829253</v>
      </c>
      <c r="G1416" s="179">
        <v>51145986744</v>
      </c>
      <c r="H1416" s="179">
        <v>55829355639</v>
      </c>
      <c r="I1416" s="179">
        <v>58926094728</v>
      </c>
      <c r="J1416" s="179">
        <v>71121666178</v>
      </c>
      <c r="K1416" s="179">
        <v>50756382057</v>
      </c>
      <c r="L1416" s="179">
        <f>VLOOKUP(A1416,Sheet1!$A$1:$E$2000,5,FALSE)</f>
        <v>67944619680</v>
      </c>
      <c r="M1416" s="21">
        <f t="shared" si="177"/>
        <v>0.53016305275059994</v>
      </c>
      <c r="N1416" s="21">
        <f t="shared" si="178"/>
        <v>0.96547499111212132</v>
      </c>
      <c r="O1416" s="21">
        <f t="shared" si="179"/>
        <v>5.7526753416510278E-2</v>
      </c>
      <c r="P1416" s="21">
        <f t="shared" si="180"/>
        <v>-7.6175025999611788E-3</v>
      </c>
      <c r="Q1416" s="21">
        <f t="shared" si="181"/>
        <v>0.21700526367058398</v>
      </c>
      <c r="R1416" s="23">
        <f t="shared" si="182"/>
        <v>8.9506169596844792E-2</v>
      </c>
      <c r="S1416" s="23">
        <f t="shared" si="183"/>
        <v>0.21811015273337753</v>
      </c>
      <c r="T1416" s="11">
        <f t="shared" si="184"/>
        <v>248748762643</v>
      </c>
    </row>
    <row r="1417" spans="1:20">
      <c r="A1417" s="154" t="s">
        <v>924</v>
      </c>
      <c r="B1417" s="154" t="s">
        <v>3264</v>
      </c>
      <c r="C1417" s="154" t="s">
        <v>4171</v>
      </c>
      <c r="D1417" s="179"/>
      <c r="E1417" s="179"/>
      <c r="F1417" s="179"/>
      <c r="G1417" s="179"/>
      <c r="H1417" s="179"/>
      <c r="I1417" s="179"/>
      <c r="J1417" s="179"/>
      <c r="K1417" s="179"/>
      <c r="L1417" s="179">
        <f>VLOOKUP(A1417,Sheet1!$A$1:$E$2000,5,FALSE)</f>
        <v>0</v>
      </c>
      <c r="M1417" s="21" t="e">
        <f t="shared" si="177"/>
        <v>#DIV/0!</v>
      </c>
      <c r="N1417" s="21" t="e">
        <f t="shared" si="178"/>
        <v>#DIV/0!</v>
      </c>
      <c r="O1417" s="21" t="e">
        <f t="shared" si="179"/>
        <v>#DIV/0!</v>
      </c>
      <c r="P1417" s="21" t="e">
        <f t="shared" si="180"/>
        <v>#DIV/0!</v>
      </c>
      <c r="Q1417" s="21" t="e">
        <f t="shared" si="181"/>
        <v>#DIV/0!</v>
      </c>
      <c r="R1417" s="23" t="e">
        <f t="shared" si="182"/>
        <v>#DIV/0!</v>
      </c>
      <c r="S1417" s="23" t="e">
        <f t="shared" si="183"/>
        <v>#DIV/0!</v>
      </c>
      <c r="T1417" s="11">
        <f t="shared" si="184"/>
        <v>0</v>
      </c>
    </row>
    <row r="1418" spans="1:20">
      <c r="A1418" s="154" t="s">
        <v>3979</v>
      </c>
      <c r="B1418" s="154" t="s">
        <v>4147</v>
      </c>
      <c r="C1418" s="154" t="s">
        <v>4171</v>
      </c>
      <c r="D1418" s="179"/>
      <c r="E1418" s="179"/>
      <c r="F1418" s="179"/>
      <c r="G1418" s="179"/>
      <c r="H1418" s="179"/>
      <c r="I1418" s="179"/>
      <c r="J1418" s="179"/>
      <c r="K1418" s="179"/>
      <c r="L1418" s="179">
        <f>VLOOKUP(A1418,Sheet1!$A$1:$E$2000,5,FALSE)</f>
        <v>0</v>
      </c>
      <c r="M1418" s="21" t="e">
        <f t="shared" si="177"/>
        <v>#DIV/0!</v>
      </c>
      <c r="N1418" s="21" t="e">
        <f t="shared" si="178"/>
        <v>#DIV/0!</v>
      </c>
      <c r="O1418" s="21" t="e">
        <f t="shared" si="179"/>
        <v>#DIV/0!</v>
      </c>
      <c r="P1418" s="21" t="e">
        <f t="shared" si="180"/>
        <v>#DIV/0!</v>
      </c>
      <c r="Q1418" s="21" t="e">
        <f t="shared" si="181"/>
        <v>#DIV/0!</v>
      </c>
      <c r="R1418" s="23" t="e">
        <f t="shared" si="182"/>
        <v>#DIV/0!</v>
      </c>
      <c r="S1418" s="23" t="e">
        <f t="shared" si="183"/>
        <v>#DIV/0!</v>
      </c>
      <c r="T1418" s="11">
        <f t="shared" si="184"/>
        <v>0</v>
      </c>
    </row>
    <row r="1419" spans="1:20">
      <c r="A1419" s="154" t="s">
        <v>1465</v>
      </c>
      <c r="B1419" s="154" t="s">
        <v>3266</v>
      </c>
      <c r="C1419" s="154" t="s">
        <v>4171</v>
      </c>
      <c r="D1419" s="179"/>
      <c r="E1419" s="179"/>
      <c r="F1419" s="179"/>
      <c r="G1419" s="179"/>
      <c r="H1419" s="179"/>
      <c r="I1419" s="179"/>
      <c r="J1419" s="179"/>
      <c r="K1419" s="179"/>
      <c r="L1419" s="179">
        <f>VLOOKUP(A1419,Sheet1!$A$1:$E$2000,5,FALSE)</f>
        <v>0</v>
      </c>
      <c r="M1419" s="21" t="e">
        <f t="shared" si="177"/>
        <v>#DIV/0!</v>
      </c>
      <c r="N1419" s="21" t="e">
        <f t="shared" si="178"/>
        <v>#DIV/0!</v>
      </c>
      <c r="O1419" s="21" t="e">
        <f t="shared" si="179"/>
        <v>#DIV/0!</v>
      </c>
      <c r="P1419" s="21" t="e">
        <f t="shared" si="180"/>
        <v>#DIV/0!</v>
      </c>
      <c r="Q1419" s="21" t="e">
        <f t="shared" si="181"/>
        <v>#DIV/0!</v>
      </c>
      <c r="R1419" s="23" t="e">
        <f t="shared" si="182"/>
        <v>#DIV/0!</v>
      </c>
      <c r="S1419" s="23" t="e">
        <f t="shared" si="183"/>
        <v>#DIV/0!</v>
      </c>
      <c r="T1419" s="11">
        <f t="shared" si="184"/>
        <v>0</v>
      </c>
    </row>
    <row r="1420" spans="1:20">
      <c r="A1420" s="154" t="s">
        <v>746</v>
      </c>
      <c r="B1420" s="154" t="s">
        <v>2335</v>
      </c>
      <c r="C1420" s="154" t="s">
        <v>4171</v>
      </c>
      <c r="D1420" s="179">
        <v>2629672887</v>
      </c>
      <c r="E1420" s="179">
        <v>-11172733593</v>
      </c>
      <c r="F1420" s="179">
        <v>-22504943344</v>
      </c>
      <c r="G1420" s="179">
        <v>-20460598139</v>
      </c>
      <c r="H1420" s="179">
        <v>-16170166756</v>
      </c>
      <c r="I1420" s="179">
        <v>-7318584890</v>
      </c>
      <c r="J1420" s="179">
        <v>2600651067</v>
      </c>
      <c r="K1420" s="179">
        <v>11313637339</v>
      </c>
      <c r="L1420" s="179">
        <f>VLOOKUP(A1420,Sheet1!$A$1:$E$2000,5,FALSE)</f>
        <v>0</v>
      </c>
      <c r="M1420" s="21">
        <f t="shared" si="177"/>
        <v>-7.1491171909398021</v>
      </c>
      <c r="N1420" s="21">
        <f t="shared" si="178"/>
        <v>0.34496022579601482</v>
      </c>
      <c r="O1420" s="21">
        <f t="shared" si="179"/>
        <v>1.1155591030489465</v>
      </c>
      <c r="P1420" s="21">
        <f t="shared" si="180"/>
        <v>1.5529475366331078</v>
      </c>
      <c r="Q1420" s="21">
        <f t="shared" si="181"/>
        <v>1</v>
      </c>
      <c r="R1420" s="23">
        <f t="shared" si="182"/>
        <v>1.2352941872238121</v>
      </c>
      <c r="S1420" s="23">
        <f t="shared" si="183"/>
        <v>-1.0938109755263847</v>
      </c>
      <c r="T1420" s="11">
        <f t="shared" si="184"/>
        <v>6595703516</v>
      </c>
    </row>
    <row r="1421" spans="1:20">
      <c r="A1421" s="154" t="s">
        <v>1467</v>
      </c>
      <c r="B1421" s="154" t="s">
        <v>3268</v>
      </c>
      <c r="C1421" s="154" t="s">
        <v>4171</v>
      </c>
      <c r="D1421" s="179"/>
      <c r="E1421" s="179"/>
      <c r="F1421" s="179"/>
      <c r="G1421" s="179"/>
      <c r="H1421" s="179"/>
      <c r="I1421" s="179"/>
      <c r="J1421" s="179"/>
      <c r="K1421" s="179"/>
      <c r="L1421" s="179">
        <f>VLOOKUP(A1421,Sheet1!$A$1:$E$2000,5,FALSE)</f>
        <v>0</v>
      </c>
      <c r="M1421" s="21" t="e">
        <f t="shared" si="177"/>
        <v>#DIV/0!</v>
      </c>
      <c r="N1421" s="21" t="e">
        <f t="shared" si="178"/>
        <v>#DIV/0!</v>
      </c>
      <c r="O1421" s="21" t="e">
        <f t="shared" si="179"/>
        <v>#DIV/0!</v>
      </c>
      <c r="P1421" s="21" t="e">
        <f t="shared" si="180"/>
        <v>#DIV/0!</v>
      </c>
      <c r="Q1421" s="21" t="e">
        <f t="shared" si="181"/>
        <v>#DIV/0!</v>
      </c>
      <c r="R1421" s="23" t="e">
        <f t="shared" si="182"/>
        <v>#DIV/0!</v>
      </c>
      <c r="S1421" s="23" t="e">
        <f t="shared" si="183"/>
        <v>#DIV/0!</v>
      </c>
      <c r="T1421" s="11">
        <f t="shared" si="184"/>
        <v>0</v>
      </c>
    </row>
    <row r="1422" spans="1:20">
      <c r="A1422" s="154" t="s">
        <v>1468</v>
      </c>
      <c r="B1422" s="154" t="s">
        <v>3269</v>
      </c>
      <c r="C1422" s="154" t="s">
        <v>4171</v>
      </c>
      <c r="D1422" s="179"/>
      <c r="E1422" s="179"/>
      <c r="F1422" s="179"/>
      <c r="G1422" s="179"/>
      <c r="H1422" s="179"/>
      <c r="I1422" s="179"/>
      <c r="J1422" s="179"/>
      <c r="K1422" s="179"/>
      <c r="L1422" s="179" t="e">
        <f>VLOOKUP(A1422,Sheet1!$A$1:$E$2000,5,FALSE)</f>
        <v>#N/A</v>
      </c>
      <c r="M1422" s="21" t="e">
        <f t="shared" si="177"/>
        <v>#DIV/0!</v>
      </c>
      <c r="N1422" s="21" t="e">
        <f t="shared" si="178"/>
        <v>#DIV/0!</v>
      </c>
      <c r="O1422" s="21" t="e">
        <f t="shared" si="179"/>
        <v>#DIV/0!</v>
      </c>
      <c r="P1422" s="21" t="e">
        <f t="shared" si="180"/>
        <v>#DIV/0!</v>
      </c>
      <c r="Q1422" s="21" t="e">
        <f t="shared" si="181"/>
        <v>#N/A</v>
      </c>
      <c r="R1422" s="23" t="e">
        <f t="shared" si="182"/>
        <v>#N/A</v>
      </c>
      <c r="S1422" s="23" t="e">
        <f t="shared" si="183"/>
        <v>#N/A</v>
      </c>
      <c r="T1422" s="11" t="e">
        <f t="shared" si="184"/>
        <v>#N/A</v>
      </c>
    </row>
    <row r="1423" spans="1:20">
      <c r="A1423" s="154" t="s">
        <v>1469</v>
      </c>
      <c r="B1423" s="154" t="s">
        <v>3270</v>
      </c>
      <c r="C1423" s="154" t="s">
        <v>4171</v>
      </c>
      <c r="D1423" s="179">
        <v>12037083874</v>
      </c>
      <c r="E1423" s="179">
        <v>25527916708</v>
      </c>
      <c r="F1423" s="179">
        <v>25490363964</v>
      </c>
      <c r="G1423" s="179">
        <v>81979022403</v>
      </c>
      <c r="H1423" s="179">
        <v>15307311352</v>
      </c>
      <c r="I1423" s="179">
        <v>73382270554</v>
      </c>
      <c r="J1423" s="179">
        <v>28324755372</v>
      </c>
      <c r="K1423" s="179">
        <v>101556394636</v>
      </c>
      <c r="L1423" s="179">
        <f>VLOOKUP(A1423,Sheet1!$A$1:$E$2000,5,FALSE)</f>
        <v>15959962491</v>
      </c>
      <c r="M1423" s="21">
        <f t="shared" si="177"/>
        <v>0.27167937951015392</v>
      </c>
      <c r="N1423" s="21">
        <f t="shared" si="178"/>
        <v>1.8745890780426782</v>
      </c>
      <c r="O1423" s="21">
        <f t="shared" si="179"/>
        <v>0.1111946228780023</v>
      </c>
      <c r="P1423" s="21">
        <f t="shared" si="180"/>
        <v>0.23880953516083367</v>
      </c>
      <c r="Q1423" s="21">
        <f t="shared" si="181"/>
        <v>4.263656261977887E-2</v>
      </c>
      <c r="R1423" s="23">
        <f t="shared" si="182"/>
        <v>0.1878566145571671</v>
      </c>
      <c r="S1423" s="23">
        <f t="shared" si="183"/>
        <v>0.47819664209375201</v>
      </c>
      <c r="T1423" s="11">
        <f t="shared" si="184"/>
        <v>219223383053</v>
      </c>
    </row>
    <row r="1424" spans="1:20">
      <c r="A1424" s="154" t="s">
        <v>3271</v>
      </c>
      <c r="B1424" s="154" t="s">
        <v>3272</v>
      </c>
      <c r="C1424" s="154" t="s">
        <v>4171</v>
      </c>
      <c r="D1424" s="179"/>
      <c r="E1424" s="179"/>
      <c r="F1424" s="179"/>
      <c r="G1424" s="179"/>
      <c r="H1424" s="179"/>
      <c r="I1424" s="179"/>
      <c r="J1424" s="179"/>
      <c r="K1424" s="179"/>
      <c r="L1424" s="179">
        <f>VLOOKUP(A1424,Sheet1!$A$1:$E$2000,5,FALSE)</f>
        <v>0</v>
      </c>
      <c r="M1424" s="21" t="e">
        <f t="shared" si="177"/>
        <v>#DIV/0!</v>
      </c>
      <c r="N1424" s="21" t="e">
        <f t="shared" si="178"/>
        <v>#DIV/0!</v>
      </c>
      <c r="O1424" s="21" t="e">
        <f t="shared" si="179"/>
        <v>#DIV/0!</v>
      </c>
      <c r="P1424" s="21" t="e">
        <f t="shared" si="180"/>
        <v>#DIV/0!</v>
      </c>
      <c r="Q1424" s="21" t="e">
        <f t="shared" si="181"/>
        <v>#DIV/0!</v>
      </c>
      <c r="R1424" s="23" t="e">
        <f t="shared" si="182"/>
        <v>#DIV/0!</v>
      </c>
      <c r="S1424" s="23" t="e">
        <f t="shared" si="183"/>
        <v>#DIV/0!</v>
      </c>
      <c r="T1424" s="11">
        <f t="shared" si="184"/>
        <v>0</v>
      </c>
    </row>
    <row r="1425" spans="1:20">
      <c r="A1425" s="154" t="s">
        <v>3851</v>
      </c>
      <c r="B1425" s="154" t="s">
        <v>3852</v>
      </c>
      <c r="C1425" s="154" t="s">
        <v>4171</v>
      </c>
      <c r="D1425" s="179"/>
      <c r="E1425" s="179"/>
      <c r="F1425" s="179"/>
      <c r="G1425" s="179"/>
      <c r="H1425" s="179"/>
      <c r="I1425" s="179"/>
      <c r="J1425" s="179"/>
      <c r="K1425" s="179"/>
      <c r="L1425" s="179">
        <f>VLOOKUP(A1425,Sheet1!$A$1:$E$2000,5,FALSE)</f>
        <v>0</v>
      </c>
      <c r="M1425" s="21" t="e">
        <f t="shared" si="177"/>
        <v>#DIV/0!</v>
      </c>
      <c r="N1425" s="21" t="e">
        <f t="shared" si="178"/>
        <v>#DIV/0!</v>
      </c>
      <c r="O1425" s="21" t="e">
        <f t="shared" si="179"/>
        <v>#DIV/0!</v>
      </c>
      <c r="P1425" s="21" t="e">
        <f t="shared" si="180"/>
        <v>#DIV/0!</v>
      </c>
      <c r="Q1425" s="21" t="e">
        <f t="shared" si="181"/>
        <v>#DIV/0!</v>
      </c>
      <c r="R1425" s="23" t="e">
        <f t="shared" si="182"/>
        <v>#DIV/0!</v>
      </c>
      <c r="S1425" s="23" t="e">
        <f t="shared" si="183"/>
        <v>#DIV/0!</v>
      </c>
      <c r="T1425" s="11">
        <f t="shared" si="184"/>
        <v>0</v>
      </c>
    </row>
    <row r="1426" spans="1:20">
      <c r="A1426" s="154" t="s">
        <v>1472</v>
      </c>
      <c r="B1426" s="154" t="s">
        <v>3275</v>
      </c>
      <c r="C1426" s="154" t="s">
        <v>4171</v>
      </c>
      <c r="D1426" s="179"/>
      <c r="E1426" s="179"/>
      <c r="F1426" s="179"/>
      <c r="G1426" s="179"/>
      <c r="H1426" s="179"/>
      <c r="I1426" s="179"/>
      <c r="J1426" s="179"/>
      <c r="K1426" s="179"/>
      <c r="L1426" s="179">
        <f>VLOOKUP(A1426,Sheet1!$A$1:$E$2000,5,FALSE)</f>
        <v>0</v>
      </c>
      <c r="M1426" s="21" t="e">
        <f t="shared" si="177"/>
        <v>#DIV/0!</v>
      </c>
      <c r="N1426" s="21" t="e">
        <f t="shared" si="178"/>
        <v>#DIV/0!</v>
      </c>
      <c r="O1426" s="21" t="e">
        <f t="shared" si="179"/>
        <v>#DIV/0!</v>
      </c>
      <c r="P1426" s="21" t="e">
        <f t="shared" si="180"/>
        <v>#DIV/0!</v>
      </c>
      <c r="Q1426" s="21" t="e">
        <f t="shared" si="181"/>
        <v>#DIV/0!</v>
      </c>
      <c r="R1426" s="23" t="e">
        <f t="shared" si="182"/>
        <v>#DIV/0!</v>
      </c>
      <c r="S1426" s="23" t="e">
        <f t="shared" si="183"/>
        <v>#DIV/0!</v>
      </c>
      <c r="T1426" s="11">
        <f t="shared" si="184"/>
        <v>0</v>
      </c>
    </row>
    <row r="1427" spans="1:20">
      <c r="A1427" s="154" t="s">
        <v>1473</v>
      </c>
      <c r="B1427" s="154" t="s">
        <v>3276</v>
      </c>
      <c r="C1427" s="154" t="s">
        <v>4171</v>
      </c>
      <c r="D1427" s="179">
        <v>-1767234439</v>
      </c>
      <c r="E1427" s="179">
        <v>2712546046</v>
      </c>
      <c r="F1427" s="179">
        <v>12704251963</v>
      </c>
      <c r="G1427" s="179">
        <v>25518347353</v>
      </c>
      <c r="H1427" s="179">
        <v>1391974531</v>
      </c>
      <c r="I1427" s="179">
        <v>2266593948</v>
      </c>
      <c r="J1427" s="179">
        <v>2924705383</v>
      </c>
      <c r="K1427" s="179">
        <v>-427335837</v>
      </c>
      <c r="L1427" s="179">
        <f>VLOOKUP(A1427,Sheet1!$A$1:$E$2000,5,FALSE)</f>
        <v>2284977297</v>
      </c>
      <c r="M1427" s="21">
        <f t="shared" si="177"/>
        <v>1.7876569742425668</v>
      </c>
      <c r="N1427" s="21">
        <f t="shared" si="178"/>
        <v>-0.16440351258096211</v>
      </c>
      <c r="O1427" s="21">
        <f t="shared" si="179"/>
        <v>-0.76978531349047996</v>
      </c>
      <c r="P1427" s="21">
        <f t="shared" si="180"/>
        <v>-1.0167462191453305</v>
      </c>
      <c r="Q1427" s="21">
        <f t="shared" si="181"/>
        <v>0.6415367135765504</v>
      </c>
      <c r="R1427" s="23">
        <f t="shared" si="182"/>
        <v>-0.87927809443387039</v>
      </c>
      <c r="S1427" s="23">
        <f t="shared" si="183"/>
        <v>-0.83346514459714649</v>
      </c>
      <c r="T1427" s="11">
        <f t="shared" si="184"/>
        <v>7048940791</v>
      </c>
    </row>
    <row r="1428" spans="1:20">
      <c r="A1428" s="154" t="s">
        <v>3277</v>
      </c>
      <c r="B1428" s="154" t="s">
        <v>3278</v>
      </c>
      <c r="C1428" s="154" t="s">
        <v>4171</v>
      </c>
      <c r="D1428" s="179"/>
      <c r="E1428" s="179"/>
      <c r="F1428" s="179"/>
      <c r="G1428" s="179"/>
      <c r="H1428" s="179"/>
      <c r="I1428" s="179"/>
      <c r="J1428" s="179"/>
      <c r="K1428" s="179"/>
      <c r="L1428" s="179">
        <f>VLOOKUP(A1428,Sheet1!$A$1:$E$2000,5,FALSE)</f>
        <v>0</v>
      </c>
      <c r="M1428" s="21" t="e">
        <f t="shared" si="177"/>
        <v>#DIV/0!</v>
      </c>
      <c r="N1428" s="21" t="e">
        <f t="shared" si="178"/>
        <v>#DIV/0!</v>
      </c>
      <c r="O1428" s="21" t="e">
        <f t="shared" si="179"/>
        <v>#DIV/0!</v>
      </c>
      <c r="P1428" s="21" t="e">
        <f t="shared" si="180"/>
        <v>#DIV/0!</v>
      </c>
      <c r="Q1428" s="21" t="e">
        <f t="shared" si="181"/>
        <v>#DIV/0!</v>
      </c>
      <c r="R1428" s="23" t="e">
        <f t="shared" si="182"/>
        <v>#DIV/0!</v>
      </c>
      <c r="S1428" s="23" t="e">
        <f t="shared" si="183"/>
        <v>#DIV/0!</v>
      </c>
      <c r="T1428" s="11">
        <f t="shared" si="184"/>
        <v>0</v>
      </c>
    </row>
    <row r="1429" spans="1:20">
      <c r="A1429" s="154" t="s">
        <v>842</v>
      </c>
      <c r="B1429" s="154" t="s">
        <v>3279</v>
      </c>
      <c r="C1429" s="154" t="s">
        <v>4171</v>
      </c>
      <c r="D1429" s="179">
        <v>29221270919</v>
      </c>
      <c r="E1429" s="179">
        <v>23542243197</v>
      </c>
      <c r="F1429" s="179">
        <v>26930815825</v>
      </c>
      <c r="G1429" s="179">
        <v>16852878093</v>
      </c>
      <c r="H1429" s="179">
        <v>28868684056</v>
      </c>
      <c r="I1429" s="179">
        <v>29805937023</v>
      </c>
      <c r="J1429" s="179">
        <v>33081835935</v>
      </c>
      <c r="K1429" s="179">
        <v>20859300496</v>
      </c>
      <c r="L1429" s="179">
        <f>VLOOKUP(A1429,Sheet1!$A$1:$E$2000,5,FALSE)</f>
        <v>39537997347</v>
      </c>
      <c r="M1429" s="21">
        <f t="shared" si="177"/>
        <v>-1.2066102941838304E-2</v>
      </c>
      <c r="N1429" s="21">
        <f t="shared" si="178"/>
        <v>0.26606189450961859</v>
      </c>
      <c r="O1429" s="21">
        <f t="shared" si="179"/>
        <v>0.2284008085744651</v>
      </c>
      <c r="P1429" s="21">
        <f t="shared" si="180"/>
        <v>0.23772926979541287</v>
      </c>
      <c r="Q1429" s="21">
        <f t="shared" si="181"/>
        <v>0.36958086729216583</v>
      </c>
      <c r="R1429" s="23">
        <f t="shared" si="182"/>
        <v>0.28666309878326679</v>
      </c>
      <c r="S1429" s="23">
        <f t="shared" si="183"/>
        <v>0.2816212517937231</v>
      </c>
      <c r="T1429" s="11">
        <f t="shared" si="184"/>
        <v>123285070801</v>
      </c>
    </row>
    <row r="1430" spans="1:20">
      <c r="A1430" s="154" t="s">
        <v>921</v>
      </c>
      <c r="B1430" s="154" t="s">
        <v>3280</v>
      </c>
      <c r="C1430" s="154" t="s">
        <v>4171</v>
      </c>
      <c r="D1430" s="179"/>
      <c r="E1430" s="179"/>
      <c r="F1430" s="179"/>
      <c r="G1430" s="179"/>
      <c r="H1430" s="179"/>
      <c r="I1430" s="179"/>
      <c r="J1430" s="179"/>
      <c r="K1430" s="179"/>
      <c r="L1430" s="179">
        <f>VLOOKUP(A1430,Sheet1!$A$1:$E$2000,5,FALSE)</f>
        <v>0</v>
      </c>
      <c r="M1430" s="21" t="e">
        <f t="shared" si="177"/>
        <v>#DIV/0!</v>
      </c>
      <c r="N1430" s="21" t="e">
        <f t="shared" si="178"/>
        <v>#DIV/0!</v>
      </c>
      <c r="O1430" s="21" t="e">
        <f t="shared" si="179"/>
        <v>#DIV/0!</v>
      </c>
      <c r="P1430" s="21" t="e">
        <f t="shared" si="180"/>
        <v>#DIV/0!</v>
      </c>
      <c r="Q1430" s="21" t="e">
        <f t="shared" si="181"/>
        <v>#DIV/0!</v>
      </c>
      <c r="R1430" s="23" t="e">
        <f t="shared" si="182"/>
        <v>#DIV/0!</v>
      </c>
      <c r="S1430" s="23" t="e">
        <f t="shared" si="183"/>
        <v>#DIV/0!</v>
      </c>
      <c r="T1430" s="11">
        <f t="shared" si="184"/>
        <v>0</v>
      </c>
    </row>
    <row r="1431" spans="1:20">
      <c r="A1431" s="154" t="s">
        <v>3281</v>
      </c>
      <c r="B1431" s="154" t="s">
        <v>3282</v>
      </c>
      <c r="C1431" s="154" t="s">
        <v>4171</v>
      </c>
      <c r="D1431" s="179">
        <v>-19669016795</v>
      </c>
      <c r="E1431" s="179">
        <v>613648531</v>
      </c>
      <c r="F1431" s="179">
        <v>386109202</v>
      </c>
      <c r="G1431" s="179">
        <v>32277252855</v>
      </c>
      <c r="H1431" s="179">
        <v>-21188599785</v>
      </c>
      <c r="I1431" s="179">
        <v>273283588</v>
      </c>
      <c r="J1431" s="179">
        <v>-23221508387</v>
      </c>
      <c r="K1431" s="179">
        <v>48036641489</v>
      </c>
      <c r="L1431" s="179">
        <f>VLOOKUP(A1431,Sheet1!$A$1:$E$2000,5,FALSE)</f>
        <v>988339428</v>
      </c>
      <c r="M1431" s="21">
        <f t="shared" si="177"/>
        <v>-7.7257699550406025E-2</v>
      </c>
      <c r="N1431" s="21">
        <f t="shared" si="178"/>
        <v>-0.55465779808083659</v>
      </c>
      <c r="O1431" s="21">
        <f t="shared" si="179"/>
        <v>-61.142333481603991</v>
      </c>
      <c r="P1431" s="21">
        <f t="shared" si="180"/>
        <v>0.4882506173866884</v>
      </c>
      <c r="Q1431" s="21">
        <f t="shared" si="181"/>
        <v>1.0466448674300637</v>
      </c>
      <c r="R1431" s="23">
        <f t="shared" si="182"/>
        <v>1.2487152167817912</v>
      </c>
      <c r="S1431" s="23">
        <f t="shared" si="183"/>
        <v>1.1571699161256572</v>
      </c>
      <c r="T1431" s="11">
        <f t="shared" si="184"/>
        <v>26076756118</v>
      </c>
    </row>
    <row r="1432" spans="1:20">
      <c r="A1432" s="154" t="s">
        <v>922</v>
      </c>
      <c r="B1432" s="154" t="s">
        <v>3283</v>
      </c>
      <c r="C1432" s="154" t="s">
        <v>4171</v>
      </c>
      <c r="D1432" s="179">
        <v>2759949598</v>
      </c>
      <c r="E1432" s="179">
        <v>-5826308969</v>
      </c>
      <c r="F1432" s="179">
        <v>-6566235391</v>
      </c>
      <c r="G1432" s="179">
        <v>10793601304</v>
      </c>
      <c r="H1432" s="179">
        <v>2161176447</v>
      </c>
      <c r="I1432" s="179">
        <v>2588257363</v>
      </c>
      <c r="J1432" s="179">
        <v>1579627362</v>
      </c>
      <c r="K1432" s="179">
        <v>583128904</v>
      </c>
      <c r="L1432" s="179">
        <f>VLOOKUP(A1432,Sheet1!$A$1:$E$2000,5,FALSE)</f>
        <v>4096888684</v>
      </c>
      <c r="M1432" s="21">
        <f t="shared" si="177"/>
        <v>-0.21695075570724245</v>
      </c>
      <c r="N1432" s="21">
        <f t="shared" si="178"/>
        <v>1.4442362011303078</v>
      </c>
      <c r="O1432" s="21">
        <f t="shared" si="179"/>
        <v>1.2405681898283929</v>
      </c>
      <c r="P1432" s="21">
        <f t="shared" si="180"/>
        <v>-0.94597457441902189</v>
      </c>
      <c r="Q1432" s="21">
        <f t="shared" si="181"/>
        <v>0.89567524192067971</v>
      </c>
      <c r="R1432" s="23">
        <f t="shared" si="182"/>
        <v>-2.017634113331605E-2</v>
      </c>
      <c r="S1432" s="23">
        <f t="shared" si="183"/>
        <v>14.737063032245269</v>
      </c>
      <c r="T1432" s="11">
        <f t="shared" si="184"/>
        <v>8847902313</v>
      </c>
    </row>
    <row r="1433" spans="1:20">
      <c r="A1433" s="154" t="s">
        <v>3768</v>
      </c>
      <c r="B1433" s="154" t="s">
        <v>3769</v>
      </c>
      <c r="C1433" s="154" t="s">
        <v>4171</v>
      </c>
      <c r="D1433" s="179">
        <v>22470329290</v>
      </c>
      <c r="E1433" s="179">
        <v>5077868663</v>
      </c>
      <c r="F1433" s="179">
        <v>14934705917</v>
      </c>
      <c r="G1433" s="179">
        <v>21438334562</v>
      </c>
      <c r="H1433" s="179">
        <v>28778471863</v>
      </c>
      <c r="I1433" s="179">
        <v>12963953797</v>
      </c>
      <c r="J1433" s="179">
        <v>10866762805</v>
      </c>
      <c r="K1433" s="179">
        <v>36584522515</v>
      </c>
      <c r="L1433" s="179">
        <f>VLOOKUP(A1433,Sheet1!$A$1:$E$2000,5,FALSE)</f>
        <v>52300353117</v>
      </c>
      <c r="M1433" s="21">
        <f t="shared" si="177"/>
        <v>0.28073209304535296</v>
      </c>
      <c r="N1433" s="21">
        <f t="shared" si="178"/>
        <v>1.5530305443821597</v>
      </c>
      <c r="O1433" s="21">
        <f t="shared" si="179"/>
        <v>-0.27238186909120909</v>
      </c>
      <c r="P1433" s="21">
        <f t="shared" si="180"/>
        <v>0.70650021386675288</v>
      </c>
      <c r="Q1433" s="21">
        <f t="shared" si="181"/>
        <v>0.81734295573357696</v>
      </c>
      <c r="R1433" s="23">
        <f t="shared" si="182"/>
        <v>0.53107172575478323</v>
      </c>
      <c r="S1433" s="23">
        <f t="shared" si="183"/>
        <v>0.60496348709061221</v>
      </c>
      <c r="T1433" s="11">
        <f t="shared" si="184"/>
        <v>112715592234</v>
      </c>
    </row>
    <row r="1434" spans="1:20">
      <c r="A1434" s="154" t="s">
        <v>291</v>
      </c>
      <c r="B1434" s="154" t="s">
        <v>3957</v>
      </c>
      <c r="C1434" s="154" t="s">
        <v>4171</v>
      </c>
      <c r="D1434" s="179">
        <v>-9771911937</v>
      </c>
      <c r="E1434" s="179">
        <v>8539312692</v>
      </c>
      <c r="F1434" s="179">
        <v>624575323</v>
      </c>
      <c r="G1434" s="179">
        <v>-1270352585</v>
      </c>
      <c r="H1434" s="179">
        <v>-2483821000</v>
      </c>
      <c r="I1434" s="179">
        <v>-1225531091</v>
      </c>
      <c r="J1434" s="179">
        <v>-1724138511</v>
      </c>
      <c r="K1434" s="179">
        <v>-2263621689</v>
      </c>
      <c r="L1434" s="179">
        <f>VLOOKUP(A1434,Sheet1!$A$1:$E$2000,5,FALSE)</f>
        <v>-1748007425</v>
      </c>
      <c r="M1434" s="21">
        <f t="shared" si="177"/>
        <v>0.74582036596181822</v>
      </c>
      <c r="N1434" s="21">
        <f t="shared" si="178"/>
        <v>-1.1435163619372002</v>
      </c>
      <c r="O1434" s="21">
        <f t="shared" si="179"/>
        <v>-3.7604973291588082</v>
      </c>
      <c r="P1434" s="21">
        <f t="shared" si="180"/>
        <v>-0.78188458521537152</v>
      </c>
      <c r="Q1434" s="21">
        <f t="shared" si="181"/>
        <v>0.29624259356853816</v>
      </c>
      <c r="R1434" s="23">
        <f t="shared" si="182"/>
        <v>-0.83274885299000079</v>
      </c>
      <c r="S1434" s="23">
        <f t="shared" si="183"/>
        <v>-2.2868144531614396</v>
      </c>
      <c r="T1434" s="11">
        <f t="shared" si="184"/>
        <v>-6961298716</v>
      </c>
    </row>
    <row r="1435" spans="1:20">
      <c r="A1435" s="154" t="s">
        <v>1477</v>
      </c>
      <c r="B1435" s="154" t="s">
        <v>3286</v>
      </c>
      <c r="C1435" s="154" t="s">
        <v>4171</v>
      </c>
      <c r="D1435" s="179"/>
      <c r="E1435" s="179"/>
      <c r="F1435" s="179"/>
      <c r="G1435" s="179"/>
      <c r="H1435" s="179"/>
      <c r="I1435" s="179"/>
      <c r="J1435" s="179"/>
      <c r="K1435" s="179"/>
      <c r="L1435" s="179">
        <f>VLOOKUP(A1435,Sheet1!$A$1:$E$2000,5,FALSE)</f>
        <v>1303433219</v>
      </c>
      <c r="M1435" s="21" t="e">
        <f t="shared" si="177"/>
        <v>#DIV/0!</v>
      </c>
      <c r="N1435" s="21" t="e">
        <f t="shared" si="178"/>
        <v>#DIV/0!</v>
      </c>
      <c r="O1435" s="21" t="e">
        <f t="shared" si="179"/>
        <v>#DIV/0!</v>
      </c>
      <c r="P1435" s="21" t="e">
        <f t="shared" si="180"/>
        <v>#DIV/0!</v>
      </c>
      <c r="Q1435" s="21" t="e">
        <f t="shared" si="181"/>
        <v>#DIV/0!</v>
      </c>
      <c r="R1435" s="23" t="e">
        <f t="shared" si="182"/>
        <v>#DIV/0!</v>
      </c>
      <c r="S1435" s="23" t="e">
        <f t="shared" si="183"/>
        <v>#DIV/0!</v>
      </c>
      <c r="T1435" s="11">
        <f t="shared" si="184"/>
        <v>1303433219</v>
      </c>
    </row>
    <row r="1436" spans="1:20">
      <c r="A1436" s="154" t="s">
        <v>1478</v>
      </c>
      <c r="B1436" s="154" t="s">
        <v>3287</v>
      </c>
      <c r="C1436" s="154" t="s">
        <v>4171</v>
      </c>
      <c r="D1436" s="179">
        <v>4332149485</v>
      </c>
      <c r="E1436" s="179">
        <v>14421697054</v>
      </c>
      <c r="F1436" s="179">
        <v>8511854825</v>
      </c>
      <c r="G1436" s="179">
        <v>-2309309755</v>
      </c>
      <c r="H1436" s="179">
        <v>6858901621</v>
      </c>
      <c r="I1436" s="179">
        <v>-5755469628</v>
      </c>
      <c r="J1436" s="179">
        <v>12265580076</v>
      </c>
      <c r="K1436" s="179">
        <v>4274793704</v>
      </c>
      <c r="L1436" s="179">
        <f>VLOOKUP(A1436,Sheet1!$A$1:$E$2000,5,FALSE)</f>
        <v>7636140298</v>
      </c>
      <c r="M1436" s="21">
        <f t="shared" si="177"/>
        <v>0.58325598983803306</v>
      </c>
      <c r="N1436" s="21">
        <f t="shared" si="178"/>
        <v>-1.399084074949672</v>
      </c>
      <c r="O1436" s="21">
        <f t="shared" si="179"/>
        <v>0.44099967964385484</v>
      </c>
      <c r="P1436" s="21">
        <f t="shared" si="180"/>
        <v>2.8511131712601285</v>
      </c>
      <c r="Q1436" s="21">
        <f t="shared" si="181"/>
        <v>0.11331824247490545</v>
      </c>
      <c r="R1436" s="23">
        <f t="shared" si="182"/>
        <v>0.85098286965859959</v>
      </c>
      <c r="S1436" s="23">
        <f t="shared" si="183"/>
        <v>-0.32973299485247809</v>
      </c>
      <c r="T1436" s="11">
        <f t="shared" si="184"/>
        <v>18421044450</v>
      </c>
    </row>
    <row r="1437" spans="1:20">
      <c r="A1437" s="154" t="s">
        <v>3968</v>
      </c>
      <c r="B1437" s="154" t="s">
        <v>3969</v>
      </c>
      <c r="C1437" s="154" t="s">
        <v>4171</v>
      </c>
      <c r="D1437" s="179">
        <v>-2104880497</v>
      </c>
      <c r="E1437" s="179">
        <v>-918942619</v>
      </c>
      <c r="F1437" s="179">
        <v>7279431495</v>
      </c>
      <c r="G1437" s="179">
        <v>1524642428</v>
      </c>
      <c r="H1437" s="179">
        <v>-1839000137</v>
      </c>
      <c r="I1437" s="179">
        <v>-35184290</v>
      </c>
      <c r="J1437" s="179">
        <v>7658602559</v>
      </c>
      <c r="K1437" s="179">
        <v>-4502266377</v>
      </c>
      <c r="L1437" s="179">
        <f>VLOOKUP(A1437,Sheet1!$A$1:$E$2000,5,FALSE)</f>
        <v>-2425287098</v>
      </c>
      <c r="M1437" s="21">
        <f t="shared" si="177"/>
        <v>0.12631613071570971</v>
      </c>
      <c r="N1437" s="21">
        <f t="shared" si="178"/>
        <v>0.96171220131428037</v>
      </c>
      <c r="O1437" s="21">
        <f t="shared" si="179"/>
        <v>5.2088004985065113E-2</v>
      </c>
      <c r="P1437" s="21">
        <f t="shared" si="180"/>
        <v>-3.9529982206424599</v>
      </c>
      <c r="Q1437" s="21">
        <f t="shared" si="181"/>
        <v>-0.3188074591209234</v>
      </c>
      <c r="R1437" s="23">
        <f t="shared" si="182"/>
        <v>-0.89504072656496048</v>
      </c>
      <c r="S1437" s="23">
        <f t="shared" si="183"/>
        <v>-0.88490742678589984</v>
      </c>
      <c r="T1437" s="11">
        <f t="shared" si="184"/>
        <v>695864794</v>
      </c>
    </row>
    <row r="1438" spans="1:20">
      <c r="A1438" s="154" t="s">
        <v>1479</v>
      </c>
      <c r="B1438" s="154" t="s">
        <v>3288</v>
      </c>
      <c r="C1438" s="154" t="s">
        <v>4171</v>
      </c>
      <c r="D1438" s="179">
        <v>8366867218</v>
      </c>
      <c r="E1438" s="179">
        <v>15506743008</v>
      </c>
      <c r="F1438" s="179">
        <v>15138730598</v>
      </c>
      <c r="G1438" s="179">
        <v>23134659328</v>
      </c>
      <c r="H1438" s="179">
        <v>10218115700</v>
      </c>
      <c r="I1438" s="179">
        <v>17405205206</v>
      </c>
      <c r="J1438" s="179">
        <v>17589390195</v>
      </c>
      <c r="K1438" s="179">
        <v>17632711829</v>
      </c>
      <c r="L1438" s="179">
        <f>VLOOKUP(A1438,Sheet1!$A$1:$E$2000,5,FALSE)</f>
        <v>11005527226</v>
      </c>
      <c r="M1438" s="21">
        <f t="shared" si="177"/>
        <v>0.22125945515393503</v>
      </c>
      <c r="N1438" s="21">
        <f t="shared" si="178"/>
        <v>0.12242817186178778</v>
      </c>
      <c r="O1438" s="21">
        <f t="shared" si="179"/>
        <v>0.16188012469973936</v>
      </c>
      <c r="P1438" s="21">
        <f t="shared" si="180"/>
        <v>-0.23782271530322316</v>
      </c>
      <c r="Q1438" s="21">
        <f t="shared" si="181"/>
        <v>7.7060345480331569E-2</v>
      </c>
      <c r="R1438" s="23">
        <f t="shared" si="182"/>
        <v>-4.6686040096601225E-2</v>
      </c>
      <c r="S1438" s="23">
        <f t="shared" si="183"/>
        <v>-5.7097527791700742E-3</v>
      </c>
      <c r="T1438" s="11">
        <f t="shared" si="184"/>
        <v>63632834456</v>
      </c>
    </row>
    <row r="1439" spans="1:20">
      <c r="A1439" s="154" t="s">
        <v>3289</v>
      </c>
      <c r="B1439" s="154" t="s">
        <v>3290</v>
      </c>
      <c r="C1439" s="154" t="s">
        <v>4171</v>
      </c>
      <c r="D1439" s="179"/>
      <c r="E1439" s="179"/>
      <c r="F1439" s="179"/>
      <c r="G1439" s="179"/>
      <c r="H1439" s="179"/>
      <c r="I1439" s="179"/>
      <c r="J1439" s="179"/>
      <c r="K1439" s="179"/>
      <c r="L1439" s="179">
        <f>VLOOKUP(A1439,Sheet1!$A$1:$E$2000,5,FALSE)</f>
        <v>0</v>
      </c>
      <c r="M1439" s="21" t="e">
        <f t="shared" si="177"/>
        <v>#DIV/0!</v>
      </c>
      <c r="N1439" s="21" t="e">
        <f t="shared" si="178"/>
        <v>#DIV/0!</v>
      </c>
      <c r="O1439" s="21" t="e">
        <f t="shared" si="179"/>
        <v>#DIV/0!</v>
      </c>
      <c r="P1439" s="21" t="e">
        <f t="shared" si="180"/>
        <v>#DIV/0!</v>
      </c>
      <c r="Q1439" s="21" t="e">
        <f t="shared" si="181"/>
        <v>#DIV/0!</v>
      </c>
      <c r="R1439" s="23" t="e">
        <f t="shared" si="182"/>
        <v>#DIV/0!</v>
      </c>
      <c r="S1439" s="23" t="e">
        <f t="shared" si="183"/>
        <v>#DIV/0!</v>
      </c>
      <c r="T1439" s="11">
        <f t="shared" si="184"/>
        <v>0</v>
      </c>
    </row>
    <row r="1440" spans="1:20">
      <c r="A1440" s="154" t="s">
        <v>1607</v>
      </c>
      <c r="B1440" s="154" t="s">
        <v>3291</v>
      </c>
      <c r="C1440" s="154" t="s">
        <v>4171</v>
      </c>
      <c r="D1440" s="179">
        <v>423368481</v>
      </c>
      <c r="E1440" s="179">
        <v>11929437104</v>
      </c>
      <c r="F1440" s="179">
        <v>6039453331</v>
      </c>
      <c r="G1440" s="179">
        <v>-1938263942</v>
      </c>
      <c r="H1440" s="179">
        <v>3025743091</v>
      </c>
      <c r="I1440" s="179">
        <v>11134505371</v>
      </c>
      <c r="J1440" s="179">
        <v>15346493769</v>
      </c>
      <c r="K1440" s="179">
        <v>9968698795</v>
      </c>
      <c r="L1440" s="179">
        <f>VLOOKUP(A1440,Sheet1!$A$1:$E$2000,5,FALSE)</f>
        <v>3664234896</v>
      </c>
      <c r="M1440" s="21">
        <f t="shared" si="177"/>
        <v>6.146831251710493</v>
      </c>
      <c r="N1440" s="21">
        <f t="shared" si="178"/>
        <v>-6.6636147713411836E-2</v>
      </c>
      <c r="O1440" s="21">
        <f t="shared" si="179"/>
        <v>1.5410402114091608</v>
      </c>
      <c r="P1440" s="21">
        <f t="shared" si="180"/>
        <v>6.1431069726828769</v>
      </c>
      <c r="Q1440" s="21">
        <f t="shared" si="181"/>
        <v>0.21101983406958064</v>
      </c>
      <c r="R1440" s="23">
        <f t="shared" si="182"/>
        <v>3.0661852124071198</v>
      </c>
      <c r="S1440" s="23">
        <f t="shared" si="183"/>
        <v>1.1050144233495676</v>
      </c>
      <c r="T1440" s="11">
        <f t="shared" si="184"/>
        <v>40113932831</v>
      </c>
    </row>
    <row r="1441" spans="1:20">
      <c r="A1441" s="154" t="s">
        <v>1481</v>
      </c>
      <c r="B1441" s="154" t="s">
        <v>3293</v>
      </c>
      <c r="C1441" s="154" t="s">
        <v>4171</v>
      </c>
      <c r="D1441" s="179"/>
      <c r="E1441" s="179"/>
      <c r="F1441" s="179"/>
      <c r="G1441" s="179"/>
      <c r="H1441" s="179"/>
      <c r="I1441" s="179"/>
      <c r="J1441" s="179"/>
      <c r="K1441" s="179"/>
      <c r="L1441" s="179">
        <f>VLOOKUP(A1441,Sheet1!$A$1:$E$2000,5,FALSE)</f>
        <v>0</v>
      </c>
      <c r="M1441" s="21" t="e">
        <f t="shared" si="177"/>
        <v>#DIV/0!</v>
      </c>
      <c r="N1441" s="21" t="e">
        <f t="shared" si="178"/>
        <v>#DIV/0!</v>
      </c>
      <c r="O1441" s="21" t="e">
        <f t="shared" si="179"/>
        <v>#DIV/0!</v>
      </c>
      <c r="P1441" s="21" t="e">
        <f t="shared" si="180"/>
        <v>#DIV/0!</v>
      </c>
      <c r="Q1441" s="21" t="e">
        <f t="shared" si="181"/>
        <v>#DIV/0!</v>
      </c>
      <c r="R1441" s="23" t="e">
        <f t="shared" si="182"/>
        <v>#DIV/0!</v>
      </c>
      <c r="S1441" s="23" t="e">
        <f t="shared" si="183"/>
        <v>#DIV/0!</v>
      </c>
      <c r="T1441" s="11">
        <f t="shared" si="184"/>
        <v>0</v>
      </c>
    </row>
    <row r="1442" spans="1:20">
      <c r="A1442" s="154" t="s">
        <v>1482</v>
      </c>
      <c r="B1442" s="154" t="s">
        <v>3294</v>
      </c>
      <c r="C1442" s="154" t="s">
        <v>4171</v>
      </c>
      <c r="D1442" s="179"/>
      <c r="E1442" s="179"/>
      <c r="F1442" s="179"/>
      <c r="G1442" s="179"/>
      <c r="H1442" s="179"/>
      <c r="I1442" s="179"/>
      <c r="J1442" s="179"/>
      <c r="K1442" s="179"/>
      <c r="L1442" s="179">
        <f>VLOOKUP(A1442,Sheet1!$A$1:$E$2000,5,FALSE)</f>
        <v>0</v>
      </c>
      <c r="M1442" s="21" t="e">
        <f t="shared" si="177"/>
        <v>#DIV/0!</v>
      </c>
      <c r="N1442" s="21" t="e">
        <f t="shared" si="178"/>
        <v>#DIV/0!</v>
      </c>
      <c r="O1442" s="21" t="e">
        <f t="shared" si="179"/>
        <v>#DIV/0!</v>
      </c>
      <c r="P1442" s="21" t="e">
        <f t="shared" si="180"/>
        <v>#DIV/0!</v>
      </c>
      <c r="Q1442" s="21" t="e">
        <f t="shared" si="181"/>
        <v>#DIV/0!</v>
      </c>
      <c r="R1442" s="23" t="e">
        <f t="shared" si="182"/>
        <v>#DIV/0!</v>
      </c>
      <c r="S1442" s="23" t="e">
        <f t="shared" si="183"/>
        <v>#DIV/0!</v>
      </c>
      <c r="T1442" s="11">
        <f t="shared" si="184"/>
        <v>0</v>
      </c>
    </row>
    <row r="1443" spans="1:20">
      <c r="A1443" s="154" t="s">
        <v>795</v>
      </c>
      <c r="B1443" s="154" t="s">
        <v>3295</v>
      </c>
      <c r="C1443" s="154" t="s">
        <v>4171</v>
      </c>
      <c r="D1443" s="179">
        <v>28370505069</v>
      </c>
      <c r="E1443" s="179">
        <v>93206284332</v>
      </c>
      <c r="F1443" s="179">
        <v>51846141737</v>
      </c>
      <c r="G1443" s="179">
        <v>137066496742</v>
      </c>
      <c r="H1443" s="179">
        <v>291555135881</v>
      </c>
      <c r="I1443" s="179">
        <v>239839503958</v>
      </c>
      <c r="J1443" s="179">
        <v>134291622252</v>
      </c>
      <c r="K1443" s="179">
        <v>16692722155</v>
      </c>
      <c r="L1443" s="179">
        <f>VLOOKUP(A1443,Sheet1!$A$1:$E$2000,5,FALSE)</f>
        <v>120611683869</v>
      </c>
      <c r="M1443" s="21">
        <f t="shared" si="177"/>
        <v>9.2766988170252098</v>
      </c>
      <c r="N1443" s="21">
        <f t="shared" si="178"/>
        <v>1.5732117279098232</v>
      </c>
      <c r="O1443" s="21">
        <f t="shared" si="179"/>
        <v>1.5901950994390539</v>
      </c>
      <c r="P1443" s="21">
        <f t="shared" si="180"/>
        <v>-0.87821442473706268</v>
      </c>
      <c r="Q1443" s="21">
        <f t="shared" si="181"/>
        <v>-0.58631603760110607</v>
      </c>
      <c r="R1443" s="23">
        <f t="shared" si="182"/>
        <v>-0.43472581769344371</v>
      </c>
      <c r="S1443" s="23">
        <f t="shared" si="183"/>
        <v>-0.10849109440281535</v>
      </c>
      <c r="T1443" s="11">
        <f t="shared" si="184"/>
        <v>511435532234</v>
      </c>
    </row>
    <row r="1444" spans="1:20">
      <c r="A1444" s="154" t="s">
        <v>1483</v>
      </c>
      <c r="B1444" s="154" t="s">
        <v>3296</v>
      </c>
      <c r="C1444" s="154" t="s">
        <v>4171</v>
      </c>
      <c r="D1444" s="179"/>
      <c r="E1444" s="179"/>
      <c r="F1444" s="179"/>
      <c r="G1444" s="179"/>
      <c r="H1444" s="179"/>
      <c r="I1444" s="179"/>
      <c r="J1444" s="179"/>
      <c r="K1444" s="179"/>
      <c r="L1444" s="179">
        <f>VLOOKUP(A1444,Sheet1!$A$1:$E$2000,5,FALSE)</f>
        <v>0</v>
      </c>
      <c r="M1444" s="21" t="e">
        <f t="shared" si="177"/>
        <v>#DIV/0!</v>
      </c>
      <c r="N1444" s="21" t="e">
        <f t="shared" si="178"/>
        <v>#DIV/0!</v>
      </c>
      <c r="O1444" s="21" t="e">
        <f t="shared" si="179"/>
        <v>#DIV/0!</v>
      </c>
      <c r="P1444" s="21" t="e">
        <f t="shared" si="180"/>
        <v>#DIV/0!</v>
      </c>
      <c r="Q1444" s="21" t="e">
        <f t="shared" si="181"/>
        <v>#DIV/0!</v>
      </c>
      <c r="R1444" s="23" t="e">
        <f t="shared" si="182"/>
        <v>#DIV/0!</v>
      </c>
      <c r="S1444" s="23" t="e">
        <f t="shared" si="183"/>
        <v>#DIV/0!</v>
      </c>
      <c r="T1444" s="11">
        <f t="shared" si="184"/>
        <v>0</v>
      </c>
    </row>
    <row r="1445" spans="1:20">
      <c r="A1445" s="154" t="s">
        <v>3727</v>
      </c>
      <c r="B1445" s="154" t="s">
        <v>3728</v>
      </c>
      <c r="C1445" s="154" t="s">
        <v>4171</v>
      </c>
      <c r="D1445" s="179">
        <v>7098009867</v>
      </c>
      <c r="E1445" s="179">
        <v>-192194810025</v>
      </c>
      <c r="F1445" s="179">
        <v>-36528543689</v>
      </c>
      <c r="G1445" s="179">
        <v>65957453258</v>
      </c>
      <c r="H1445" s="179">
        <v>75824646345</v>
      </c>
      <c r="I1445" s="179">
        <v>208949265866</v>
      </c>
      <c r="J1445" s="179">
        <v>369360974315</v>
      </c>
      <c r="K1445" s="179">
        <v>418499987436</v>
      </c>
      <c r="L1445" s="179">
        <f>VLOOKUP(A1445,Sheet1!$A$1:$E$2000,5,FALSE)</f>
        <v>461547084203</v>
      </c>
      <c r="M1445" s="21">
        <f t="shared" si="177"/>
        <v>9.6825219696471851</v>
      </c>
      <c r="N1445" s="21">
        <f t="shared" si="178"/>
        <v>2.0871743406537391</v>
      </c>
      <c r="O1445" s="21">
        <f t="shared" si="179"/>
        <v>11.111571308719522</v>
      </c>
      <c r="P1445" s="21">
        <f t="shared" si="180"/>
        <v>5.3449991890831532</v>
      </c>
      <c r="Q1445" s="21">
        <f t="shared" si="181"/>
        <v>5.0870324683477426</v>
      </c>
      <c r="R1445" s="23">
        <f t="shared" si="182"/>
        <v>10.870459245812651</v>
      </c>
      <c r="S1445" s="23">
        <f t="shared" si="183"/>
        <v>-17.774054236186654</v>
      </c>
      <c r="T1445" s="11">
        <f t="shared" si="184"/>
        <v>1458357311820</v>
      </c>
    </row>
    <row r="1446" spans="1:20">
      <c r="A1446" s="154" t="s">
        <v>1484</v>
      </c>
      <c r="B1446" s="154" t="s">
        <v>3297</v>
      </c>
      <c r="C1446" s="154" t="s">
        <v>4171</v>
      </c>
      <c r="D1446" s="179">
        <v>5680489865</v>
      </c>
      <c r="E1446" s="179">
        <v>-1288229537</v>
      </c>
      <c r="F1446" s="179">
        <v>-84127316390</v>
      </c>
      <c r="G1446" s="179">
        <v>77174051228</v>
      </c>
      <c r="H1446" s="179">
        <v>-9203309860</v>
      </c>
      <c r="I1446" s="179">
        <v>14470630444</v>
      </c>
      <c r="J1446" s="179">
        <v>-12322530361</v>
      </c>
      <c r="K1446" s="179">
        <v>8018471409</v>
      </c>
      <c r="L1446" s="179">
        <f>VLOOKUP(A1446,Sheet1!$A$1:$E$2000,5,FALSE)</f>
        <v>15063835362</v>
      </c>
      <c r="M1446" s="21">
        <f t="shared" si="177"/>
        <v>-2.6201613027611659</v>
      </c>
      <c r="N1446" s="21">
        <f t="shared" si="178"/>
        <v>12.23295967712313</v>
      </c>
      <c r="O1446" s="21">
        <f t="shared" si="179"/>
        <v>0.85352521761332745</v>
      </c>
      <c r="P1446" s="21">
        <f t="shared" si="180"/>
        <v>-0.89609886637529834</v>
      </c>
      <c r="Q1446" s="21">
        <f t="shared" si="181"/>
        <v>2.6367845472063678</v>
      </c>
      <c r="R1446" s="23">
        <f t="shared" si="182"/>
        <v>1.6659688947285352</v>
      </c>
      <c r="S1446" s="23">
        <f t="shared" si="183"/>
        <v>-2.4462991986335156</v>
      </c>
      <c r="T1446" s="11">
        <f t="shared" si="184"/>
        <v>25230406854</v>
      </c>
    </row>
    <row r="1447" spans="1:20">
      <c r="A1447" s="154" t="s">
        <v>3298</v>
      </c>
      <c r="B1447" s="154" t="s">
        <v>3299</v>
      </c>
      <c r="C1447" s="154" t="s">
        <v>4171</v>
      </c>
      <c r="D1447" s="179"/>
      <c r="E1447" s="179"/>
      <c r="F1447" s="179"/>
      <c r="G1447" s="179"/>
      <c r="H1447" s="179"/>
      <c r="I1447" s="179"/>
      <c r="J1447" s="179"/>
      <c r="K1447" s="179"/>
      <c r="L1447" s="179">
        <f>VLOOKUP(A1447,Sheet1!$A$1:$E$2000,5,FALSE)</f>
        <v>0</v>
      </c>
      <c r="M1447" s="21" t="e">
        <f t="shared" si="177"/>
        <v>#DIV/0!</v>
      </c>
      <c r="N1447" s="21" t="e">
        <f t="shared" si="178"/>
        <v>#DIV/0!</v>
      </c>
      <c r="O1447" s="21" t="e">
        <f t="shared" si="179"/>
        <v>#DIV/0!</v>
      </c>
      <c r="P1447" s="21" t="e">
        <f t="shared" si="180"/>
        <v>#DIV/0!</v>
      </c>
      <c r="Q1447" s="21" t="e">
        <f t="shared" si="181"/>
        <v>#DIV/0!</v>
      </c>
      <c r="R1447" s="23" t="e">
        <f t="shared" si="182"/>
        <v>#DIV/0!</v>
      </c>
      <c r="S1447" s="23" t="e">
        <f t="shared" si="183"/>
        <v>#DIV/0!</v>
      </c>
      <c r="T1447" s="11">
        <f t="shared" si="184"/>
        <v>0</v>
      </c>
    </row>
    <row r="1448" spans="1:20">
      <c r="A1448" s="154" t="s">
        <v>634</v>
      </c>
      <c r="B1448" s="154" t="s">
        <v>2351</v>
      </c>
      <c r="C1448" s="154" t="s">
        <v>4171</v>
      </c>
      <c r="D1448" s="179"/>
      <c r="E1448" s="179"/>
      <c r="F1448" s="179"/>
      <c r="G1448" s="179"/>
      <c r="H1448" s="179"/>
      <c r="I1448" s="179"/>
      <c r="J1448" s="179"/>
      <c r="K1448" s="179"/>
      <c r="L1448" s="179">
        <f>VLOOKUP(A1448,Sheet1!$A$1:$E$2000,5,FALSE)</f>
        <v>0</v>
      </c>
      <c r="M1448" s="21" t="e">
        <f t="shared" si="177"/>
        <v>#DIV/0!</v>
      </c>
      <c r="N1448" s="21" t="e">
        <f t="shared" si="178"/>
        <v>#DIV/0!</v>
      </c>
      <c r="O1448" s="21" t="e">
        <f t="shared" si="179"/>
        <v>#DIV/0!</v>
      </c>
      <c r="P1448" s="21" t="e">
        <f t="shared" si="180"/>
        <v>#DIV/0!</v>
      </c>
      <c r="Q1448" s="21" t="e">
        <f t="shared" si="181"/>
        <v>#DIV/0!</v>
      </c>
      <c r="R1448" s="23" t="e">
        <f t="shared" si="182"/>
        <v>#DIV/0!</v>
      </c>
      <c r="S1448" s="23" t="e">
        <f t="shared" si="183"/>
        <v>#DIV/0!</v>
      </c>
      <c r="T1448" s="11">
        <f t="shared" si="184"/>
        <v>0</v>
      </c>
    </row>
    <row r="1449" spans="1:20">
      <c r="A1449" s="154" t="s">
        <v>3824</v>
      </c>
      <c r="B1449" s="154" t="s">
        <v>3825</v>
      </c>
      <c r="C1449" s="154" t="s">
        <v>4171</v>
      </c>
      <c r="D1449" s="179"/>
      <c r="E1449" s="179"/>
      <c r="F1449" s="179"/>
      <c r="G1449" s="179"/>
      <c r="H1449" s="179"/>
      <c r="I1449" s="179"/>
      <c r="J1449" s="179"/>
      <c r="K1449" s="179"/>
      <c r="L1449" s="179">
        <f>VLOOKUP(A1449,Sheet1!$A$1:$E$2000,5,FALSE)</f>
        <v>0</v>
      </c>
      <c r="M1449" s="21" t="e">
        <f t="shared" si="177"/>
        <v>#DIV/0!</v>
      </c>
      <c r="N1449" s="21" t="e">
        <f t="shared" si="178"/>
        <v>#DIV/0!</v>
      </c>
      <c r="O1449" s="21" t="e">
        <f t="shared" si="179"/>
        <v>#DIV/0!</v>
      </c>
      <c r="P1449" s="21" t="e">
        <f t="shared" si="180"/>
        <v>#DIV/0!</v>
      </c>
      <c r="Q1449" s="21" t="e">
        <f t="shared" si="181"/>
        <v>#DIV/0!</v>
      </c>
      <c r="R1449" s="23" t="e">
        <f t="shared" si="182"/>
        <v>#DIV/0!</v>
      </c>
      <c r="S1449" s="23" t="e">
        <f t="shared" si="183"/>
        <v>#DIV/0!</v>
      </c>
      <c r="T1449" s="11">
        <f t="shared" si="184"/>
        <v>0</v>
      </c>
    </row>
    <row r="1450" spans="1:20">
      <c r="A1450" s="154" t="s">
        <v>853</v>
      </c>
      <c r="B1450" s="154" t="s">
        <v>3300</v>
      </c>
      <c r="C1450" s="154" t="s">
        <v>4171</v>
      </c>
      <c r="D1450" s="179">
        <v>1994156676</v>
      </c>
      <c r="E1450" s="179">
        <v>20834677782</v>
      </c>
      <c r="F1450" s="179">
        <v>10035094895</v>
      </c>
      <c r="G1450" s="179">
        <v>-30934928901</v>
      </c>
      <c r="H1450" s="179">
        <v>1573634208</v>
      </c>
      <c r="I1450" s="179">
        <v>-2525329839</v>
      </c>
      <c r="J1450" s="179">
        <v>-407483391</v>
      </c>
      <c r="K1450" s="179">
        <v>2485872337</v>
      </c>
      <c r="L1450" s="179">
        <f>VLOOKUP(A1450,Sheet1!$A$1:$E$2000,5,FALSE)</f>
        <v>1949124515</v>
      </c>
      <c r="M1450" s="21">
        <f t="shared" si="177"/>
        <v>-0.21087734632943153</v>
      </c>
      <c r="N1450" s="21">
        <f t="shared" si="178"/>
        <v>-1.1212080102905044</v>
      </c>
      <c r="O1450" s="21">
        <f t="shared" si="179"/>
        <v>-1.0406058333542048</v>
      </c>
      <c r="P1450" s="21">
        <f t="shared" si="180"/>
        <v>1.0803581073341224</v>
      </c>
      <c r="Q1450" s="21">
        <f t="shared" si="181"/>
        <v>0.23861346244959108</v>
      </c>
      <c r="R1450" s="23">
        <f t="shared" si="182"/>
        <v>1.208396555095989</v>
      </c>
      <c r="S1450" s="23">
        <f t="shared" si="183"/>
        <v>-4.1726575175524694E-3</v>
      </c>
      <c r="T1450" s="11">
        <f t="shared" si="184"/>
        <v>1502183622</v>
      </c>
    </row>
    <row r="1451" spans="1:20">
      <c r="A1451" s="154" t="s">
        <v>838</v>
      </c>
      <c r="B1451" s="154" t="s">
        <v>3302</v>
      </c>
      <c r="C1451" s="154" t="s">
        <v>4171</v>
      </c>
      <c r="D1451" s="179">
        <v>33341447755</v>
      </c>
      <c r="E1451" s="179">
        <v>12909949721</v>
      </c>
      <c r="F1451" s="179">
        <v>24753163759</v>
      </c>
      <c r="G1451" s="179">
        <v>-11472977564</v>
      </c>
      <c r="H1451" s="179">
        <v>19831634167</v>
      </c>
      <c r="I1451" s="179">
        <v>18055760953</v>
      </c>
      <c r="J1451" s="179">
        <v>14770348990</v>
      </c>
      <c r="K1451" s="179">
        <v>80374031189</v>
      </c>
      <c r="L1451" s="179">
        <f>VLOOKUP(A1451,Sheet1!$A$1:$E$2000,5,FALSE)</f>
        <v>52570723321</v>
      </c>
      <c r="M1451" s="21">
        <f t="shared" si="177"/>
        <v>-0.40519576975999855</v>
      </c>
      <c r="N1451" s="21">
        <f t="shared" si="178"/>
        <v>0.39859266249732594</v>
      </c>
      <c r="O1451" s="21">
        <f t="shared" si="179"/>
        <v>-0.40329449868283401</v>
      </c>
      <c r="P1451" s="21">
        <f t="shared" si="180"/>
        <v>8.0055075712165849</v>
      </c>
      <c r="Q1451" s="21">
        <f t="shared" si="181"/>
        <v>1.6508518097050273</v>
      </c>
      <c r="R1451" s="23">
        <f t="shared" si="182"/>
        <v>3.4610988428024259</v>
      </c>
      <c r="S1451" s="23">
        <f t="shared" si="183"/>
        <v>2.6020097478656989</v>
      </c>
      <c r="T1451" s="11">
        <f t="shared" si="184"/>
        <v>165770864453</v>
      </c>
    </row>
    <row r="1452" spans="1:20">
      <c r="A1452" s="154" t="s">
        <v>1486</v>
      </c>
      <c r="B1452" s="154" t="s">
        <v>3304</v>
      </c>
      <c r="C1452" s="154" t="s">
        <v>4171</v>
      </c>
      <c r="D1452" s="179">
        <v>4157444613</v>
      </c>
      <c r="E1452" s="179">
        <v>29123044658</v>
      </c>
      <c r="F1452" s="179">
        <v>5819290211</v>
      </c>
      <c r="G1452" s="179">
        <v>16071690066</v>
      </c>
      <c r="H1452" s="179">
        <v>12977653638</v>
      </c>
      <c r="I1452" s="179">
        <v>22304177380</v>
      </c>
      <c r="J1452" s="179">
        <v>16534449308</v>
      </c>
      <c r="K1452" s="179">
        <v>33440535049</v>
      </c>
      <c r="L1452" s="179">
        <f>VLOOKUP(A1452,Sheet1!$A$1:$E$2000,5,FALSE)</f>
        <v>27977504408</v>
      </c>
      <c r="M1452" s="21">
        <f t="shared" si="177"/>
        <v>2.1215457681432257</v>
      </c>
      <c r="N1452" s="21">
        <f t="shared" si="178"/>
        <v>-0.23413991765201242</v>
      </c>
      <c r="O1452" s="21">
        <f t="shared" si="179"/>
        <v>1.8413171896368927</v>
      </c>
      <c r="P1452" s="21">
        <f t="shared" si="180"/>
        <v>1.0807105482791857</v>
      </c>
      <c r="Q1452" s="21">
        <f t="shared" si="181"/>
        <v>1.1558214750067597</v>
      </c>
      <c r="R1452" s="23">
        <f t="shared" si="182"/>
        <v>1.2356048979442791</v>
      </c>
      <c r="S1452" s="23">
        <f t="shared" si="183"/>
        <v>0.56671411628357071</v>
      </c>
      <c r="T1452" s="11">
        <f t="shared" si="184"/>
        <v>100256666145</v>
      </c>
    </row>
    <row r="1453" spans="1:20">
      <c r="A1453" s="154" t="s">
        <v>1487</v>
      </c>
      <c r="B1453" s="154" t="s">
        <v>3305</v>
      </c>
      <c r="C1453" s="154" t="s">
        <v>4171</v>
      </c>
      <c r="D1453" s="179"/>
      <c r="E1453" s="179"/>
      <c r="F1453" s="179"/>
      <c r="G1453" s="179"/>
      <c r="H1453" s="179"/>
      <c r="I1453" s="179"/>
      <c r="J1453" s="179"/>
      <c r="K1453" s="179"/>
      <c r="L1453" s="179">
        <f>VLOOKUP(A1453,Sheet1!$A$1:$E$2000,5,FALSE)</f>
        <v>0</v>
      </c>
      <c r="M1453" s="21" t="e">
        <f t="shared" si="177"/>
        <v>#DIV/0!</v>
      </c>
      <c r="N1453" s="21" t="e">
        <f t="shared" si="178"/>
        <v>#DIV/0!</v>
      </c>
      <c r="O1453" s="21" t="e">
        <f t="shared" si="179"/>
        <v>#DIV/0!</v>
      </c>
      <c r="P1453" s="21" t="e">
        <f t="shared" si="180"/>
        <v>#DIV/0!</v>
      </c>
      <c r="Q1453" s="21" t="e">
        <f t="shared" si="181"/>
        <v>#DIV/0!</v>
      </c>
      <c r="R1453" s="23" t="e">
        <f t="shared" si="182"/>
        <v>#DIV/0!</v>
      </c>
      <c r="S1453" s="23" t="e">
        <f t="shared" si="183"/>
        <v>#DIV/0!</v>
      </c>
      <c r="T1453" s="11">
        <f t="shared" si="184"/>
        <v>0</v>
      </c>
    </row>
    <row r="1454" spans="1:20">
      <c r="A1454" s="154" t="s">
        <v>302</v>
      </c>
      <c r="B1454" s="154" t="s">
        <v>1996</v>
      </c>
      <c r="C1454" s="154" t="s">
        <v>4171</v>
      </c>
      <c r="D1454" s="179">
        <v>-8032135002</v>
      </c>
      <c r="E1454" s="179">
        <v>-18066130054</v>
      </c>
      <c r="F1454" s="179">
        <v>-10015654093</v>
      </c>
      <c r="G1454" s="179">
        <v>-25003441524</v>
      </c>
      <c r="H1454" s="179">
        <v>-24268126222</v>
      </c>
      <c r="I1454" s="179">
        <v>-9091051030</v>
      </c>
      <c r="J1454" s="179">
        <v>-10299097209</v>
      </c>
      <c r="K1454" s="179">
        <v>-20462756662</v>
      </c>
      <c r="L1454" s="179">
        <f>VLOOKUP(A1454,Sheet1!$A$1:$E$2000,5,FALSE)</f>
        <v>-5572595497</v>
      </c>
      <c r="M1454" s="21">
        <f t="shared" si="177"/>
        <v>-2.0213792741229129</v>
      </c>
      <c r="N1454" s="21">
        <f t="shared" si="178"/>
        <v>0.49679034730588795</v>
      </c>
      <c r="O1454" s="21">
        <f t="shared" si="179"/>
        <v>-2.8300010500372619E-2</v>
      </c>
      <c r="P1454" s="21">
        <f t="shared" si="180"/>
        <v>0.18160239491997701</v>
      </c>
      <c r="Q1454" s="21">
        <f t="shared" si="181"/>
        <v>0.77037388688261288</v>
      </c>
      <c r="R1454" s="23">
        <f t="shared" si="182"/>
        <v>0.3871453537379505</v>
      </c>
      <c r="S1454" s="23">
        <f t="shared" si="183"/>
        <v>-0.41275330303933833</v>
      </c>
      <c r="T1454" s="11">
        <f t="shared" si="184"/>
        <v>-45425500398</v>
      </c>
    </row>
    <row r="1455" spans="1:20">
      <c r="A1455" s="154" t="s">
        <v>843</v>
      </c>
      <c r="B1455" s="154" t="s">
        <v>3306</v>
      </c>
      <c r="C1455" s="154" t="s">
        <v>4171</v>
      </c>
      <c r="D1455" s="179">
        <v>767000247</v>
      </c>
      <c r="E1455" s="179">
        <v>305645930</v>
      </c>
      <c r="F1455" s="179">
        <v>-5942185356</v>
      </c>
      <c r="G1455" s="179">
        <v>7392669142</v>
      </c>
      <c r="H1455" s="179">
        <v>74277654</v>
      </c>
      <c r="I1455" s="179">
        <v>2145174193</v>
      </c>
      <c r="J1455" s="179">
        <v>969002460</v>
      </c>
      <c r="K1455" s="179">
        <v>1766141013</v>
      </c>
      <c r="L1455" s="179">
        <f>VLOOKUP(A1455,Sheet1!$A$1:$E$2000,5,FALSE)</f>
        <v>5253442470</v>
      </c>
      <c r="M1455" s="21">
        <f t="shared" si="177"/>
        <v>-0.90315823979128396</v>
      </c>
      <c r="N1455" s="21">
        <f t="shared" si="178"/>
        <v>6.018494219765989</v>
      </c>
      <c r="O1455" s="21">
        <f t="shared" si="179"/>
        <v>1.1630717323587978</v>
      </c>
      <c r="P1455" s="21">
        <f t="shared" si="180"/>
        <v>-0.76109562337018222</v>
      </c>
      <c r="Q1455" s="21">
        <f t="shared" si="181"/>
        <v>69.727092026896813</v>
      </c>
      <c r="R1455" s="23">
        <f t="shared" si="182"/>
        <v>4.2392366001857971</v>
      </c>
      <c r="S1455" s="23">
        <f t="shared" si="183"/>
        <v>4.5363414189050166</v>
      </c>
      <c r="T1455" s="11">
        <f t="shared" si="184"/>
        <v>10133760136</v>
      </c>
    </row>
    <row r="1456" spans="1:20">
      <c r="A1456" s="154" t="s">
        <v>1489</v>
      </c>
      <c r="B1456" s="154" t="s">
        <v>3308</v>
      </c>
      <c r="C1456" s="154" t="s">
        <v>4171</v>
      </c>
      <c r="D1456" s="179"/>
      <c r="E1456" s="179"/>
      <c r="F1456" s="179"/>
      <c r="G1456" s="179"/>
      <c r="H1456" s="179"/>
      <c r="I1456" s="179"/>
      <c r="J1456" s="179"/>
      <c r="K1456" s="179"/>
      <c r="L1456" s="179">
        <f>VLOOKUP(A1456,Sheet1!$A$1:$E$2000,5,FALSE)</f>
        <v>0</v>
      </c>
      <c r="M1456" s="21" t="e">
        <f t="shared" si="177"/>
        <v>#DIV/0!</v>
      </c>
      <c r="N1456" s="21" t="e">
        <f t="shared" si="178"/>
        <v>#DIV/0!</v>
      </c>
      <c r="O1456" s="21" t="e">
        <f t="shared" si="179"/>
        <v>#DIV/0!</v>
      </c>
      <c r="P1456" s="21" t="e">
        <f t="shared" si="180"/>
        <v>#DIV/0!</v>
      </c>
      <c r="Q1456" s="21" t="e">
        <f t="shared" si="181"/>
        <v>#DIV/0!</v>
      </c>
      <c r="R1456" s="23" t="e">
        <f t="shared" si="182"/>
        <v>#DIV/0!</v>
      </c>
      <c r="S1456" s="23" t="e">
        <f t="shared" si="183"/>
        <v>#DIV/0!</v>
      </c>
      <c r="T1456" s="11">
        <f t="shared" si="184"/>
        <v>0</v>
      </c>
    </row>
    <row r="1457" spans="1:20">
      <c r="A1457" s="154" t="s">
        <v>852</v>
      </c>
      <c r="B1457" s="154" t="s">
        <v>3309</v>
      </c>
      <c r="C1457" s="154" t="s">
        <v>4171</v>
      </c>
      <c r="D1457" s="179">
        <v>5603488120</v>
      </c>
      <c r="E1457" s="179">
        <v>9374029697</v>
      </c>
      <c r="F1457" s="179">
        <v>10875350502</v>
      </c>
      <c r="G1457" s="179">
        <v>23621112467</v>
      </c>
      <c r="H1457" s="179">
        <v>8759801345</v>
      </c>
      <c r="I1457" s="179">
        <v>3102708544</v>
      </c>
      <c r="J1457" s="179">
        <v>985318584</v>
      </c>
      <c r="K1457" s="179">
        <v>1166941981</v>
      </c>
      <c r="L1457" s="179">
        <f>VLOOKUP(A1457,Sheet1!$A$1:$E$2000,5,FALSE)</f>
        <v>296603059</v>
      </c>
      <c r="M1457" s="21">
        <f t="shared" si="177"/>
        <v>0.56327650874005952</v>
      </c>
      <c r="N1457" s="21">
        <f t="shared" si="178"/>
        <v>-0.66901016486079945</v>
      </c>
      <c r="O1457" s="21">
        <f t="shared" si="179"/>
        <v>-0.90939891235516523</v>
      </c>
      <c r="P1457" s="21">
        <f t="shared" si="180"/>
        <v>-0.95059750117060393</v>
      </c>
      <c r="Q1457" s="21">
        <f t="shared" si="181"/>
        <v>-0.96614043545984085</v>
      </c>
      <c r="R1457" s="23">
        <f t="shared" si="182"/>
        <v>-0.94338707554069989</v>
      </c>
      <c r="S1457" s="23">
        <f t="shared" si="183"/>
        <v>-0.89451755358159901</v>
      </c>
      <c r="T1457" s="11">
        <f t="shared" si="184"/>
        <v>5551572168</v>
      </c>
    </row>
    <row r="1458" spans="1:20">
      <c r="A1458" s="154" t="s">
        <v>4158</v>
      </c>
      <c r="B1458" s="154" t="s">
        <v>4159</v>
      </c>
      <c r="C1458" s="154" t="s">
        <v>4171</v>
      </c>
      <c r="D1458" s="179">
        <v>327195907</v>
      </c>
      <c r="E1458" s="179">
        <v>-1207354231</v>
      </c>
      <c r="F1458" s="179">
        <v>5830811105</v>
      </c>
      <c r="G1458" s="179">
        <v>-578981060</v>
      </c>
      <c r="H1458" s="179">
        <v>-376495940</v>
      </c>
      <c r="I1458" s="179">
        <v>818283828</v>
      </c>
      <c r="J1458" s="179">
        <v>3143049929</v>
      </c>
      <c r="K1458" s="179">
        <v>29813924093</v>
      </c>
      <c r="L1458" s="179">
        <f>VLOOKUP(A1458,Sheet1!$A$1:$E$2000,5,FALSE)</f>
        <v>3778509236</v>
      </c>
      <c r="M1458" s="21">
        <f t="shared" si="177"/>
        <v>-2.1506743573048426</v>
      </c>
      <c r="N1458" s="21">
        <f t="shared" si="178"/>
        <v>1.6777495841649144</v>
      </c>
      <c r="O1458" s="21">
        <f t="shared" si="179"/>
        <v>-0.46095836884429475</v>
      </c>
      <c r="P1458" s="21">
        <f t="shared" si="180"/>
        <v>52.493781321620432</v>
      </c>
      <c r="Q1458" s="21">
        <f t="shared" si="181"/>
        <v>11.035989328331137</v>
      </c>
      <c r="R1458" s="23">
        <f t="shared" si="182"/>
        <v>6.5349673410741556</v>
      </c>
      <c r="S1458" s="23">
        <f t="shared" si="183"/>
        <v>9.2382696677795355</v>
      </c>
      <c r="T1458" s="11">
        <f t="shared" si="184"/>
        <v>37553767086</v>
      </c>
    </row>
    <row r="1459" spans="1:20">
      <c r="A1459" s="154" t="s">
        <v>1490</v>
      </c>
      <c r="B1459" s="154" t="s">
        <v>3310</v>
      </c>
      <c r="C1459" s="154" t="s">
        <v>4171</v>
      </c>
      <c r="D1459" s="179">
        <v>1019412052</v>
      </c>
      <c r="E1459" s="179">
        <v>-14591726066</v>
      </c>
      <c r="F1459" s="179">
        <v>7685041186</v>
      </c>
      <c r="G1459" s="179">
        <v>1314176731</v>
      </c>
      <c r="H1459" s="179">
        <v>4419648165</v>
      </c>
      <c r="I1459" s="179">
        <v>207285043</v>
      </c>
      <c r="J1459" s="179">
        <v>5996616511</v>
      </c>
      <c r="K1459" s="179">
        <v>7997611755</v>
      </c>
      <c r="L1459" s="179">
        <f>VLOOKUP(A1459,Sheet1!$A$1:$E$2000,5,FALSE)</f>
        <v>7987269925</v>
      </c>
      <c r="M1459" s="21">
        <f t="shared" si="177"/>
        <v>3.3354874570386186</v>
      </c>
      <c r="N1459" s="21">
        <f t="shared" si="178"/>
        <v>1.0142056561411876</v>
      </c>
      <c r="O1459" s="21">
        <f t="shared" si="179"/>
        <v>-0.21970274903351703</v>
      </c>
      <c r="P1459" s="21">
        <f t="shared" si="180"/>
        <v>5.0856440129740816</v>
      </c>
      <c r="Q1459" s="21">
        <f t="shared" si="181"/>
        <v>0.80721849948433622</v>
      </c>
      <c r="R1459" s="23">
        <f t="shared" si="182"/>
        <v>0.63810399900226089</v>
      </c>
      <c r="S1459" s="23">
        <f t="shared" si="183"/>
        <v>-19.91852696544893</v>
      </c>
      <c r="T1459" s="11">
        <f t="shared" si="184"/>
        <v>22188783234</v>
      </c>
    </row>
    <row r="1460" spans="1:20">
      <c r="A1460" s="154" t="s">
        <v>1491</v>
      </c>
      <c r="B1460" s="154" t="s">
        <v>3311</v>
      </c>
      <c r="C1460" s="154" t="s">
        <v>4171</v>
      </c>
      <c r="D1460" s="179">
        <v>32441705</v>
      </c>
      <c r="E1460" s="179">
        <v>144766585</v>
      </c>
      <c r="F1460" s="179">
        <v>-46698157</v>
      </c>
      <c r="G1460" s="179">
        <v>34004414</v>
      </c>
      <c r="H1460" s="179">
        <v>-43462887</v>
      </c>
      <c r="I1460" s="179">
        <v>3544962</v>
      </c>
      <c r="J1460" s="179">
        <v>1458565</v>
      </c>
      <c r="K1460" s="179">
        <v>-159645919</v>
      </c>
      <c r="L1460" s="179">
        <f>VLOOKUP(A1460,Sheet1!$A$1:$E$2000,5,FALSE)</f>
        <v>-8859909</v>
      </c>
      <c r="M1460" s="21">
        <f t="shared" si="177"/>
        <v>-2.3397226502121264</v>
      </c>
      <c r="N1460" s="21">
        <f t="shared" si="178"/>
        <v>-0.97551256735109138</v>
      </c>
      <c r="O1460" s="21">
        <f t="shared" si="179"/>
        <v>1.0312338878812712</v>
      </c>
      <c r="P1460" s="21">
        <f t="shared" si="180"/>
        <v>-5.6948587027554716</v>
      </c>
      <c r="Q1460" s="21">
        <f t="shared" si="181"/>
        <v>0.79615001184803946</v>
      </c>
      <c r="R1460" s="23">
        <f t="shared" si="182"/>
        <v>-1.9746668024772853</v>
      </c>
      <c r="S1460" s="23">
        <f t="shared" si="183"/>
        <v>-2.8451911074777092</v>
      </c>
      <c r="T1460" s="11">
        <f t="shared" si="184"/>
        <v>-163502301</v>
      </c>
    </row>
    <row r="1461" spans="1:20">
      <c r="A1461" s="154" t="s">
        <v>3707</v>
      </c>
      <c r="B1461" s="154" t="s">
        <v>3708</v>
      </c>
      <c r="C1461" s="154" t="s">
        <v>4171</v>
      </c>
      <c r="D1461" s="179">
        <v>35940290517</v>
      </c>
      <c r="E1461" s="179">
        <v>79085647695</v>
      </c>
      <c r="F1461" s="179">
        <v>96826597172</v>
      </c>
      <c r="G1461" s="179">
        <v>234786522700</v>
      </c>
      <c r="H1461" s="179">
        <v>206197332851</v>
      </c>
      <c r="I1461" s="179">
        <v>197113387052</v>
      </c>
      <c r="J1461" s="179">
        <v>308016900280</v>
      </c>
      <c r="K1461" s="179">
        <v>310607003221</v>
      </c>
      <c r="L1461" s="179">
        <f>VLOOKUP(A1461,Sheet1!$A$1:$E$2000,5,FALSE)</f>
        <v>201247170842</v>
      </c>
      <c r="M1461" s="21">
        <f t="shared" si="177"/>
        <v>4.7372194237959002</v>
      </c>
      <c r="N1461" s="21">
        <f t="shared" si="178"/>
        <v>1.4924040302759261</v>
      </c>
      <c r="O1461" s="21">
        <f t="shared" si="179"/>
        <v>2.1811187140331656</v>
      </c>
      <c r="P1461" s="21">
        <f t="shared" si="180"/>
        <v>0.32293370015058365</v>
      </c>
      <c r="Q1461" s="21">
        <f t="shared" si="181"/>
        <v>-2.4006915805147831E-2</v>
      </c>
      <c r="R1461" s="23">
        <f t="shared" si="182"/>
        <v>0.52446102561207697</v>
      </c>
      <c r="S1461" s="23">
        <f t="shared" si="183"/>
        <v>0.64855064038483268</v>
      </c>
      <c r="T1461" s="11">
        <f t="shared" si="184"/>
        <v>1016984461395</v>
      </c>
    </row>
    <row r="1462" spans="1:20">
      <c r="A1462" s="154" t="s">
        <v>1493</v>
      </c>
      <c r="B1462" s="154" t="s">
        <v>3313</v>
      </c>
      <c r="C1462" s="154" t="s">
        <v>4171</v>
      </c>
      <c r="D1462" s="179"/>
      <c r="E1462" s="179"/>
      <c r="F1462" s="179"/>
      <c r="G1462" s="179"/>
      <c r="H1462" s="179"/>
      <c r="I1462" s="179"/>
      <c r="J1462" s="179"/>
      <c r="K1462" s="179"/>
      <c r="L1462" s="179">
        <f>VLOOKUP(A1462,Sheet1!$A$1:$E$2000,5,FALSE)</f>
        <v>0</v>
      </c>
      <c r="M1462" s="21" t="e">
        <f t="shared" si="177"/>
        <v>#DIV/0!</v>
      </c>
      <c r="N1462" s="21" t="e">
        <f t="shared" si="178"/>
        <v>#DIV/0!</v>
      </c>
      <c r="O1462" s="21" t="e">
        <f t="shared" si="179"/>
        <v>#DIV/0!</v>
      </c>
      <c r="P1462" s="21" t="e">
        <f t="shared" si="180"/>
        <v>#DIV/0!</v>
      </c>
      <c r="Q1462" s="21" t="e">
        <f t="shared" si="181"/>
        <v>#DIV/0!</v>
      </c>
      <c r="R1462" s="23" t="e">
        <f t="shared" si="182"/>
        <v>#DIV/0!</v>
      </c>
      <c r="S1462" s="23" t="e">
        <f t="shared" si="183"/>
        <v>#DIV/0!</v>
      </c>
      <c r="T1462" s="11">
        <f t="shared" si="184"/>
        <v>0</v>
      </c>
    </row>
    <row r="1463" spans="1:20">
      <c r="A1463" s="154" t="s">
        <v>1494</v>
      </c>
      <c r="B1463" s="154" t="s">
        <v>3314</v>
      </c>
      <c r="C1463" s="154" t="s">
        <v>4171</v>
      </c>
      <c r="D1463" s="179"/>
      <c r="E1463" s="179"/>
      <c r="F1463" s="179"/>
      <c r="G1463" s="179"/>
      <c r="H1463" s="179"/>
      <c r="I1463" s="179"/>
      <c r="J1463" s="179"/>
      <c r="K1463" s="179"/>
      <c r="L1463" s="179">
        <f>VLOOKUP(A1463,Sheet1!$A$1:$E$2000,5,FALSE)</f>
        <v>0</v>
      </c>
      <c r="M1463" s="21" t="e">
        <f t="shared" si="177"/>
        <v>#DIV/0!</v>
      </c>
      <c r="N1463" s="21" t="e">
        <f t="shared" si="178"/>
        <v>#DIV/0!</v>
      </c>
      <c r="O1463" s="21" t="e">
        <f t="shared" si="179"/>
        <v>#DIV/0!</v>
      </c>
      <c r="P1463" s="21" t="e">
        <f t="shared" si="180"/>
        <v>#DIV/0!</v>
      </c>
      <c r="Q1463" s="21" t="e">
        <f t="shared" si="181"/>
        <v>#DIV/0!</v>
      </c>
      <c r="R1463" s="23" t="e">
        <f t="shared" si="182"/>
        <v>#DIV/0!</v>
      </c>
      <c r="S1463" s="23" t="e">
        <f t="shared" si="183"/>
        <v>#DIV/0!</v>
      </c>
      <c r="T1463" s="11">
        <f t="shared" si="184"/>
        <v>0</v>
      </c>
    </row>
    <row r="1464" spans="1:20">
      <c r="A1464" s="154" t="s">
        <v>1495</v>
      </c>
      <c r="B1464" s="154" t="s">
        <v>3315</v>
      </c>
      <c r="C1464" s="154" t="s">
        <v>4171</v>
      </c>
      <c r="D1464" s="179"/>
      <c r="E1464" s="179"/>
      <c r="F1464" s="179"/>
      <c r="G1464" s="179"/>
      <c r="H1464" s="179"/>
      <c r="I1464" s="179"/>
      <c r="J1464" s="179"/>
      <c r="K1464" s="179"/>
      <c r="L1464" s="179">
        <f>VLOOKUP(A1464,Sheet1!$A$1:$E$2000,5,FALSE)</f>
        <v>0</v>
      </c>
      <c r="M1464" s="21" t="e">
        <f t="shared" si="177"/>
        <v>#DIV/0!</v>
      </c>
      <c r="N1464" s="21" t="e">
        <f t="shared" si="178"/>
        <v>#DIV/0!</v>
      </c>
      <c r="O1464" s="21" t="e">
        <f t="shared" si="179"/>
        <v>#DIV/0!</v>
      </c>
      <c r="P1464" s="21" t="e">
        <f t="shared" si="180"/>
        <v>#DIV/0!</v>
      </c>
      <c r="Q1464" s="21" t="e">
        <f t="shared" si="181"/>
        <v>#DIV/0!</v>
      </c>
      <c r="R1464" s="23" t="e">
        <f t="shared" si="182"/>
        <v>#DIV/0!</v>
      </c>
      <c r="S1464" s="23" t="e">
        <f t="shared" si="183"/>
        <v>#DIV/0!</v>
      </c>
      <c r="T1464" s="11">
        <f t="shared" si="184"/>
        <v>0</v>
      </c>
    </row>
    <row r="1465" spans="1:20">
      <c r="A1465" s="154" t="s">
        <v>1496</v>
      </c>
      <c r="B1465" s="154" t="s">
        <v>3316</v>
      </c>
      <c r="C1465" s="154" t="s">
        <v>4171</v>
      </c>
      <c r="D1465" s="179"/>
      <c r="E1465" s="179"/>
      <c r="F1465" s="179"/>
      <c r="G1465" s="179"/>
      <c r="H1465" s="179"/>
      <c r="I1465" s="179"/>
      <c r="J1465" s="179"/>
      <c r="K1465" s="179"/>
      <c r="L1465" s="179">
        <f>VLOOKUP(A1465,Sheet1!$A$1:$E$2000,5,FALSE)</f>
        <v>0</v>
      </c>
      <c r="M1465" s="21" t="e">
        <f t="shared" si="177"/>
        <v>#DIV/0!</v>
      </c>
      <c r="N1465" s="21" t="e">
        <f t="shared" si="178"/>
        <v>#DIV/0!</v>
      </c>
      <c r="O1465" s="21" t="e">
        <f t="shared" si="179"/>
        <v>#DIV/0!</v>
      </c>
      <c r="P1465" s="21" t="e">
        <f t="shared" si="180"/>
        <v>#DIV/0!</v>
      </c>
      <c r="Q1465" s="21" t="e">
        <f t="shared" si="181"/>
        <v>#DIV/0!</v>
      </c>
      <c r="R1465" s="23" t="e">
        <f t="shared" si="182"/>
        <v>#DIV/0!</v>
      </c>
      <c r="S1465" s="23" t="e">
        <f t="shared" si="183"/>
        <v>#DIV/0!</v>
      </c>
      <c r="T1465" s="11">
        <f t="shared" si="184"/>
        <v>0</v>
      </c>
    </row>
    <row r="1466" spans="1:20">
      <c r="A1466" s="154" t="s">
        <v>3317</v>
      </c>
      <c r="B1466" s="154" t="s">
        <v>3318</v>
      </c>
      <c r="C1466" s="154" t="s">
        <v>4171</v>
      </c>
      <c r="D1466" s="179"/>
      <c r="E1466" s="179"/>
      <c r="F1466" s="179"/>
      <c r="G1466" s="179"/>
      <c r="H1466" s="179"/>
      <c r="I1466" s="179"/>
      <c r="J1466" s="179"/>
      <c r="K1466" s="179"/>
      <c r="L1466" s="179">
        <f>VLOOKUP(A1466,Sheet1!$A$1:$E$2000,5,FALSE)</f>
        <v>0</v>
      </c>
      <c r="M1466" s="21" t="e">
        <f t="shared" si="177"/>
        <v>#DIV/0!</v>
      </c>
      <c r="N1466" s="21" t="e">
        <f t="shared" si="178"/>
        <v>#DIV/0!</v>
      </c>
      <c r="O1466" s="21" t="e">
        <f t="shared" si="179"/>
        <v>#DIV/0!</v>
      </c>
      <c r="P1466" s="21" t="e">
        <f t="shared" si="180"/>
        <v>#DIV/0!</v>
      </c>
      <c r="Q1466" s="21" t="e">
        <f t="shared" si="181"/>
        <v>#DIV/0!</v>
      </c>
      <c r="R1466" s="23" t="e">
        <f t="shared" si="182"/>
        <v>#DIV/0!</v>
      </c>
      <c r="S1466" s="23" t="e">
        <f t="shared" si="183"/>
        <v>#DIV/0!</v>
      </c>
      <c r="T1466" s="11">
        <f t="shared" si="184"/>
        <v>0</v>
      </c>
    </row>
    <row r="1467" spans="1:20">
      <c r="A1467" s="154" t="s">
        <v>1497</v>
      </c>
      <c r="B1467" s="154" t="s">
        <v>3319</v>
      </c>
      <c r="C1467" s="154" t="s">
        <v>4171</v>
      </c>
      <c r="D1467" s="179"/>
      <c r="E1467" s="179"/>
      <c r="F1467" s="179"/>
      <c r="G1467" s="179"/>
      <c r="H1467" s="179"/>
      <c r="I1467" s="179"/>
      <c r="J1467" s="179"/>
      <c r="K1467" s="179"/>
      <c r="L1467" s="179">
        <f>VLOOKUP(A1467,Sheet1!$A$1:$E$2000,5,FALSE)</f>
        <v>0</v>
      </c>
      <c r="M1467" s="21" t="e">
        <f t="shared" si="177"/>
        <v>#DIV/0!</v>
      </c>
      <c r="N1467" s="21" t="e">
        <f t="shared" si="178"/>
        <v>#DIV/0!</v>
      </c>
      <c r="O1467" s="21" t="e">
        <f t="shared" si="179"/>
        <v>#DIV/0!</v>
      </c>
      <c r="P1467" s="21" t="e">
        <f t="shared" si="180"/>
        <v>#DIV/0!</v>
      </c>
      <c r="Q1467" s="21" t="e">
        <f t="shared" si="181"/>
        <v>#DIV/0!</v>
      </c>
      <c r="R1467" s="23" t="e">
        <f t="shared" si="182"/>
        <v>#DIV/0!</v>
      </c>
      <c r="S1467" s="23" t="e">
        <f t="shared" si="183"/>
        <v>#DIV/0!</v>
      </c>
      <c r="T1467" s="11">
        <f t="shared" si="184"/>
        <v>0</v>
      </c>
    </row>
    <row r="1468" spans="1:20">
      <c r="A1468" s="154" t="s">
        <v>1498</v>
      </c>
      <c r="B1468" s="154" t="s">
        <v>3675</v>
      </c>
      <c r="C1468" s="154" t="s">
        <v>4171</v>
      </c>
      <c r="D1468" s="179"/>
      <c r="E1468" s="179"/>
      <c r="F1468" s="179"/>
      <c r="G1468" s="179"/>
      <c r="H1468" s="179"/>
      <c r="I1468" s="179"/>
      <c r="J1468" s="179"/>
      <c r="K1468" s="179"/>
      <c r="L1468" s="179">
        <f>VLOOKUP(A1468,Sheet1!$A$1:$E$2000,5,FALSE)</f>
        <v>0</v>
      </c>
      <c r="M1468" s="21" t="e">
        <f t="shared" si="177"/>
        <v>#DIV/0!</v>
      </c>
      <c r="N1468" s="21" t="e">
        <f t="shared" si="178"/>
        <v>#DIV/0!</v>
      </c>
      <c r="O1468" s="21" t="e">
        <f t="shared" si="179"/>
        <v>#DIV/0!</v>
      </c>
      <c r="P1468" s="21" t="e">
        <f t="shared" si="180"/>
        <v>#DIV/0!</v>
      </c>
      <c r="Q1468" s="21" t="e">
        <f t="shared" si="181"/>
        <v>#DIV/0!</v>
      </c>
      <c r="R1468" s="23" t="e">
        <f t="shared" si="182"/>
        <v>#DIV/0!</v>
      </c>
      <c r="S1468" s="23" t="e">
        <f t="shared" si="183"/>
        <v>#DIV/0!</v>
      </c>
      <c r="T1468" s="11">
        <f t="shared" si="184"/>
        <v>0</v>
      </c>
    </row>
    <row r="1469" spans="1:20">
      <c r="A1469" s="154" t="s">
        <v>4224</v>
      </c>
      <c r="B1469" s="154" t="s">
        <v>4225</v>
      </c>
      <c r="C1469" s="154" t="s">
        <v>4171</v>
      </c>
      <c r="D1469" s="179"/>
      <c r="E1469" s="179"/>
      <c r="F1469" s="179"/>
      <c r="G1469" s="179"/>
      <c r="H1469" s="179">
        <v>29661615096</v>
      </c>
      <c r="I1469" s="179">
        <v>65087607590</v>
      </c>
      <c r="J1469" s="179">
        <v>88942766897</v>
      </c>
      <c r="K1469" s="179">
        <v>-122264092032</v>
      </c>
      <c r="L1469" s="179">
        <f>VLOOKUP(A1469,Sheet1!$A$1:$E$2000,5,FALSE)</f>
        <v>44117484789</v>
      </c>
      <c r="M1469" s="21" t="e">
        <f t="shared" si="177"/>
        <v>#DIV/0!</v>
      </c>
      <c r="N1469" s="21" t="e">
        <f t="shared" si="178"/>
        <v>#DIV/0!</v>
      </c>
      <c r="O1469" s="21" t="e">
        <f t="shared" si="179"/>
        <v>#DIV/0!</v>
      </c>
      <c r="P1469" s="21" t="e">
        <f t="shared" si="180"/>
        <v>#DIV/0!</v>
      </c>
      <c r="Q1469" s="21">
        <f t="shared" si="181"/>
        <v>0.4873594929410785</v>
      </c>
      <c r="R1469" s="23">
        <f t="shared" si="182"/>
        <v>-0.63602252881179389</v>
      </c>
      <c r="S1469" s="23">
        <f t="shared" si="183"/>
        <v>1.5583154187120871</v>
      </c>
      <c r="T1469" s="11">
        <f t="shared" si="184"/>
        <v>75883767244</v>
      </c>
    </row>
    <row r="1470" spans="1:20">
      <c r="A1470" s="154" t="s">
        <v>1499</v>
      </c>
      <c r="B1470" s="154" t="s">
        <v>3321</v>
      </c>
      <c r="C1470" s="154" t="s">
        <v>4171</v>
      </c>
      <c r="D1470" s="179"/>
      <c r="E1470" s="179"/>
      <c r="F1470" s="179"/>
      <c r="G1470" s="179"/>
      <c r="H1470" s="179"/>
      <c r="I1470" s="179"/>
      <c r="J1470" s="179"/>
      <c r="K1470" s="179"/>
      <c r="L1470" s="179">
        <f>VLOOKUP(A1470,Sheet1!$A$1:$E$2000,5,FALSE)</f>
        <v>0</v>
      </c>
      <c r="M1470" s="21" t="e">
        <f t="shared" si="177"/>
        <v>#DIV/0!</v>
      </c>
      <c r="N1470" s="21" t="e">
        <f t="shared" si="178"/>
        <v>#DIV/0!</v>
      </c>
      <c r="O1470" s="21" t="e">
        <f t="shared" si="179"/>
        <v>#DIV/0!</v>
      </c>
      <c r="P1470" s="21" t="e">
        <f t="shared" si="180"/>
        <v>#DIV/0!</v>
      </c>
      <c r="Q1470" s="21" t="e">
        <f t="shared" si="181"/>
        <v>#DIV/0!</v>
      </c>
      <c r="R1470" s="23" t="e">
        <f t="shared" si="182"/>
        <v>#DIV/0!</v>
      </c>
      <c r="S1470" s="23" t="e">
        <f t="shared" si="183"/>
        <v>#DIV/0!</v>
      </c>
      <c r="T1470" s="11">
        <f t="shared" si="184"/>
        <v>0</v>
      </c>
    </row>
    <row r="1471" spans="1:20">
      <c r="A1471" s="154" t="s">
        <v>1501</v>
      </c>
      <c r="B1471" s="154" t="s">
        <v>3323</v>
      </c>
      <c r="C1471" s="154" t="s">
        <v>4171</v>
      </c>
      <c r="D1471" s="179"/>
      <c r="E1471" s="179"/>
      <c r="F1471" s="179"/>
      <c r="G1471" s="179"/>
      <c r="H1471" s="179"/>
      <c r="I1471" s="179"/>
      <c r="J1471" s="179"/>
      <c r="K1471" s="179"/>
      <c r="L1471" s="179">
        <f>VLOOKUP(A1471,Sheet1!$A$1:$E$2000,5,FALSE)</f>
        <v>0</v>
      </c>
      <c r="M1471" s="21" t="e">
        <f t="shared" si="177"/>
        <v>#DIV/0!</v>
      </c>
      <c r="N1471" s="21" t="e">
        <f t="shared" si="178"/>
        <v>#DIV/0!</v>
      </c>
      <c r="O1471" s="21" t="e">
        <f t="shared" si="179"/>
        <v>#DIV/0!</v>
      </c>
      <c r="P1471" s="21" t="e">
        <f t="shared" si="180"/>
        <v>#DIV/0!</v>
      </c>
      <c r="Q1471" s="21" t="e">
        <f t="shared" si="181"/>
        <v>#DIV/0!</v>
      </c>
      <c r="R1471" s="23" t="e">
        <f t="shared" si="182"/>
        <v>#DIV/0!</v>
      </c>
      <c r="S1471" s="23" t="e">
        <f t="shared" si="183"/>
        <v>#DIV/0!</v>
      </c>
      <c r="T1471" s="11">
        <f t="shared" si="184"/>
        <v>0</v>
      </c>
    </row>
    <row r="1472" spans="1:20">
      <c r="A1472" s="154" t="s">
        <v>1502</v>
      </c>
      <c r="B1472" s="154" t="s">
        <v>3324</v>
      </c>
      <c r="C1472" s="154" t="s">
        <v>4171</v>
      </c>
      <c r="D1472" s="179"/>
      <c r="E1472" s="179"/>
      <c r="F1472" s="179"/>
      <c r="G1472" s="179"/>
      <c r="H1472" s="179"/>
      <c r="I1472" s="179"/>
      <c r="J1472" s="179"/>
      <c r="K1472" s="179"/>
      <c r="L1472" s="179">
        <f>VLOOKUP(A1472,Sheet1!$A$1:$E$2000,5,FALSE)</f>
        <v>0</v>
      </c>
      <c r="M1472" s="21" t="e">
        <f t="shared" si="177"/>
        <v>#DIV/0!</v>
      </c>
      <c r="N1472" s="21" t="e">
        <f t="shared" si="178"/>
        <v>#DIV/0!</v>
      </c>
      <c r="O1472" s="21" t="e">
        <f t="shared" si="179"/>
        <v>#DIV/0!</v>
      </c>
      <c r="P1472" s="21" t="e">
        <f t="shared" si="180"/>
        <v>#DIV/0!</v>
      </c>
      <c r="Q1472" s="21" t="e">
        <f t="shared" si="181"/>
        <v>#DIV/0!</v>
      </c>
      <c r="R1472" s="23" t="e">
        <f t="shared" si="182"/>
        <v>#DIV/0!</v>
      </c>
      <c r="S1472" s="23" t="e">
        <f t="shared" si="183"/>
        <v>#DIV/0!</v>
      </c>
      <c r="T1472" s="11">
        <f t="shared" si="184"/>
        <v>0</v>
      </c>
    </row>
    <row r="1473" spans="1:20">
      <c r="A1473" s="154" t="s">
        <v>1503</v>
      </c>
      <c r="B1473" s="154" t="s">
        <v>3325</v>
      </c>
      <c r="C1473" s="154" t="s">
        <v>4171</v>
      </c>
      <c r="D1473" s="179">
        <v>10779610785</v>
      </c>
      <c r="E1473" s="179">
        <v>48421298764</v>
      </c>
      <c r="F1473" s="179">
        <v>12256093979</v>
      </c>
      <c r="G1473" s="179">
        <v>10246183165</v>
      </c>
      <c r="H1473" s="179">
        <v>8747143367</v>
      </c>
      <c r="I1473" s="179">
        <v>58628387428</v>
      </c>
      <c r="J1473" s="179">
        <v>20703363258</v>
      </c>
      <c r="K1473" s="179">
        <v>12050749994</v>
      </c>
      <c r="L1473" s="179">
        <f>VLOOKUP(A1473,Sheet1!$A$1:$E$2000,5,FALSE)</f>
        <v>10451357076</v>
      </c>
      <c r="M1473" s="21">
        <f t="shared" si="177"/>
        <v>-0.18854738436643842</v>
      </c>
      <c r="N1473" s="21">
        <f t="shared" si="178"/>
        <v>0.21079749871535272</v>
      </c>
      <c r="O1473" s="21">
        <f t="shared" si="179"/>
        <v>0.68923013265676913</v>
      </c>
      <c r="P1473" s="21">
        <f t="shared" si="180"/>
        <v>0.17612088325379843</v>
      </c>
      <c r="Q1473" s="21">
        <f t="shared" si="181"/>
        <v>0.19483088792501324</v>
      </c>
      <c r="R1473" s="23">
        <f t="shared" si="182"/>
        <v>0.38260068895650057</v>
      </c>
      <c r="S1473" s="23">
        <f t="shared" si="183"/>
        <v>0.27818423986482821</v>
      </c>
      <c r="T1473" s="11">
        <f t="shared" si="184"/>
        <v>101833857756</v>
      </c>
    </row>
    <row r="1474" spans="1:20">
      <c r="A1474" s="154" t="s">
        <v>645</v>
      </c>
      <c r="B1474" s="154" t="s">
        <v>2359</v>
      </c>
      <c r="C1474" s="154" t="s">
        <v>4171</v>
      </c>
      <c r="D1474" s="179"/>
      <c r="E1474" s="179"/>
      <c r="F1474" s="179"/>
      <c r="G1474" s="179"/>
      <c r="H1474" s="179"/>
      <c r="I1474" s="179"/>
      <c r="J1474" s="179"/>
      <c r="K1474" s="179"/>
      <c r="L1474" s="179">
        <f>VLOOKUP(A1474,Sheet1!$A$1:$E$2000,5,FALSE)</f>
        <v>0</v>
      </c>
      <c r="M1474" s="21" t="e">
        <f t="shared" si="177"/>
        <v>#DIV/0!</v>
      </c>
      <c r="N1474" s="21" t="e">
        <f t="shared" si="178"/>
        <v>#DIV/0!</v>
      </c>
      <c r="O1474" s="21" t="e">
        <f t="shared" si="179"/>
        <v>#DIV/0!</v>
      </c>
      <c r="P1474" s="21" t="e">
        <f t="shared" si="180"/>
        <v>#DIV/0!</v>
      </c>
      <c r="Q1474" s="21" t="e">
        <f t="shared" si="181"/>
        <v>#DIV/0!</v>
      </c>
      <c r="R1474" s="23" t="e">
        <f t="shared" si="182"/>
        <v>#DIV/0!</v>
      </c>
      <c r="S1474" s="23" t="e">
        <f t="shared" si="183"/>
        <v>#DIV/0!</v>
      </c>
      <c r="T1474" s="11">
        <f t="shared" si="184"/>
        <v>0</v>
      </c>
    </row>
    <row r="1475" spans="1:20">
      <c r="A1475" s="154" t="s">
        <v>4116</v>
      </c>
      <c r="B1475" s="154" t="s">
        <v>4117</v>
      </c>
      <c r="C1475" s="154" t="s">
        <v>4171</v>
      </c>
      <c r="D1475" s="179">
        <v>87480018</v>
      </c>
      <c r="E1475" s="179">
        <v>1938115740</v>
      </c>
      <c r="F1475" s="179">
        <v>2729216737</v>
      </c>
      <c r="G1475" s="179">
        <v>9945077661</v>
      </c>
      <c r="H1475" s="179">
        <v>1192625685</v>
      </c>
      <c r="I1475" s="179">
        <v>5594935504</v>
      </c>
      <c r="J1475" s="179">
        <v>8539148070</v>
      </c>
      <c r="K1475" s="179">
        <v>2329112151</v>
      </c>
      <c r="L1475" s="179">
        <f>VLOOKUP(A1475,Sheet1!$A$1:$E$2000,5,FALSE)</f>
        <v>516734377</v>
      </c>
      <c r="M1475" s="21">
        <f t="shared" si="177"/>
        <v>12.633121166024452</v>
      </c>
      <c r="N1475" s="21">
        <f t="shared" si="178"/>
        <v>1.8867912212508011</v>
      </c>
      <c r="O1475" s="21">
        <f t="shared" si="179"/>
        <v>2.1287907457970423</v>
      </c>
      <c r="P1475" s="21">
        <f t="shared" si="180"/>
        <v>-0.76580251754758022</v>
      </c>
      <c r="Q1475" s="21">
        <f t="shared" si="181"/>
        <v>-0.56672543321922497</v>
      </c>
      <c r="R1475" s="23">
        <f t="shared" si="182"/>
        <v>-0.17898174000747935</v>
      </c>
      <c r="S1475" s="23">
        <f t="shared" si="183"/>
        <v>7.4336704589448299E-2</v>
      </c>
      <c r="T1475" s="11">
        <f t="shared" si="184"/>
        <v>16979930102</v>
      </c>
    </row>
    <row r="1476" spans="1:20">
      <c r="A1476" s="154" t="s">
        <v>646</v>
      </c>
      <c r="B1476" s="154" t="s">
        <v>2008</v>
      </c>
      <c r="C1476" s="154" t="s">
        <v>4171</v>
      </c>
      <c r="D1476" s="179">
        <v>-359231758</v>
      </c>
      <c r="E1476" s="179">
        <v>-332614973</v>
      </c>
      <c r="F1476" s="179">
        <v>-294312596</v>
      </c>
      <c r="G1476" s="179">
        <v>1042446505</v>
      </c>
      <c r="H1476" s="179">
        <v>55624254</v>
      </c>
      <c r="I1476" s="179">
        <v>53821308</v>
      </c>
      <c r="J1476" s="179">
        <v>40426218</v>
      </c>
      <c r="K1476" s="179">
        <v>39623265</v>
      </c>
      <c r="L1476" s="179">
        <f>VLOOKUP(A1476,Sheet1!$A$1:$E$2000,5,FALSE)</f>
        <v>59821578</v>
      </c>
      <c r="M1476" s="21">
        <f t="shared" ref="M1476:M1539" si="185">(H1476-D1476)/ABS(D1476)</f>
        <v>1.1548422508903013</v>
      </c>
      <c r="N1476" s="21">
        <f t="shared" ref="N1476:N1539" si="186">(I1476-E1476)/ABS(E1476)</f>
        <v>1.1618126433532503</v>
      </c>
      <c r="O1476" s="21">
        <f t="shared" ref="O1476:O1539" si="187">(J1476-F1476)/ABS(F1476)</f>
        <v>1.1373580966273016</v>
      </c>
      <c r="P1476" s="21">
        <f t="shared" ref="P1476:P1539" si="188">(K1476-G1476)/ABS(G1476)</f>
        <v>-0.96199012149788921</v>
      </c>
      <c r="Q1476" s="21">
        <f t="shared" ref="Q1476:Q1539" si="189">(L1476-H1476)/ABS(H1476)</f>
        <v>7.5458522104404319E-2</v>
      </c>
      <c r="R1476" s="23">
        <f t="shared" ref="R1476:R1539" si="190">(SUM(J1476:L1476)-SUM(F1476:H1476))/ABS(SUM(F1476:H1476))</f>
        <v>-0.82597867438392658</v>
      </c>
      <c r="S1476" s="23">
        <f t="shared" ref="S1476:S1539" si="191">SUM(I1476:L1476)/SUM(E1476:H1476)-1</f>
        <v>-0.58888853089439752</v>
      </c>
      <c r="T1476" s="11">
        <f t="shared" ref="T1476:T1539" si="192">SUM(I1476:L1476)</f>
        <v>193692369</v>
      </c>
    </row>
    <row r="1477" spans="1:20">
      <c r="A1477" s="154" t="s">
        <v>883</v>
      </c>
      <c r="B1477" s="154" t="s">
        <v>3326</v>
      </c>
      <c r="C1477" s="154" t="s">
        <v>4171</v>
      </c>
      <c r="D1477" s="179">
        <v>13843139617</v>
      </c>
      <c r="E1477" s="179">
        <v>20019670775</v>
      </c>
      <c r="F1477" s="179">
        <v>24305508003</v>
      </c>
      <c r="G1477" s="179">
        <v>26112334218</v>
      </c>
      <c r="H1477" s="179">
        <v>16568645554</v>
      </c>
      <c r="I1477" s="179">
        <v>28718949550</v>
      </c>
      <c r="J1477" s="179">
        <v>24818464020</v>
      </c>
      <c r="K1477" s="179">
        <v>25629335177</v>
      </c>
      <c r="L1477" s="179">
        <f>VLOOKUP(A1477,Sheet1!$A$1:$E$2000,5,FALSE)</f>
        <v>13373746436</v>
      </c>
      <c r="M1477" s="21">
        <f t="shared" si="185"/>
        <v>0.19688495618818694</v>
      </c>
      <c r="N1477" s="21">
        <f t="shared" si="186"/>
        <v>0.43453655520965978</v>
      </c>
      <c r="O1477" s="21">
        <f t="shared" si="187"/>
        <v>2.1104517417890892E-2</v>
      </c>
      <c r="P1477" s="21">
        <f t="shared" si="188"/>
        <v>-1.8496969170494707E-2</v>
      </c>
      <c r="Q1477" s="21">
        <f t="shared" si="189"/>
        <v>-0.19282802010504038</v>
      </c>
      <c r="R1477" s="23">
        <f t="shared" si="190"/>
        <v>-4.7247471051634786E-2</v>
      </c>
      <c r="S1477" s="23">
        <f t="shared" si="191"/>
        <v>6.3608562028624416E-2</v>
      </c>
      <c r="T1477" s="11">
        <f t="shared" si="192"/>
        <v>92540495183</v>
      </c>
    </row>
    <row r="1478" spans="1:20">
      <c r="A1478" s="154" t="s">
        <v>1504</v>
      </c>
      <c r="B1478" s="154" t="s">
        <v>3327</v>
      </c>
      <c r="C1478" s="154" t="s">
        <v>4171</v>
      </c>
      <c r="D1478" s="179"/>
      <c r="E1478" s="179"/>
      <c r="F1478" s="179"/>
      <c r="G1478" s="179"/>
      <c r="H1478" s="179"/>
      <c r="I1478" s="179"/>
      <c r="J1478" s="179"/>
      <c r="K1478" s="179"/>
      <c r="L1478" s="179">
        <f>VLOOKUP(A1478,Sheet1!$A$1:$E$2000,5,FALSE)</f>
        <v>0</v>
      </c>
      <c r="M1478" s="21" t="e">
        <f t="shared" si="185"/>
        <v>#DIV/0!</v>
      </c>
      <c r="N1478" s="21" t="e">
        <f t="shared" si="186"/>
        <v>#DIV/0!</v>
      </c>
      <c r="O1478" s="21" t="e">
        <f t="shared" si="187"/>
        <v>#DIV/0!</v>
      </c>
      <c r="P1478" s="21" t="e">
        <f t="shared" si="188"/>
        <v>#DIV/0!</v>
      </c>
      <c r="Q1478" s="21" t="e">
        <f t="shared" si="189"/>
        <v>#DIV/0!</v>
      </c>
      <c r="R1478" s="23" t="e">
        <f t="shared" si="190"/>
        <v>#DIV/0!</v>
      </c>
      <c r="S1478" s="23" t="e">
        <f t="shared" si="191"/>
        <v>#DIV/0!</v>
      </c>
      <c r="T1478" s="11">
        <f t="shared" si="192"/>
        <v>0</v>
      </c>
    </row>
    <row r="1479" spans="1:20">
      <c r="A1479" s="154" t="s">
        <v>772</v>
      </c>
      <c r="B1479" s="154" t="s">
        <v>3328</v>
      </c>
      <c r="C1479" s="154" t="s">
        <v>4171</v>
      </c>
      <c r="D1479" s="179">
        <v>13109326427</v>
      </c>
      <c r="E1479" s="179">
        <v>18443694391</v>
      </c>
      <c r="F1479" s="179">
        <v>14718063713</v>
      </c>
      <c r="G1479" s="179">
        <v>14803746060</v>
      </c>
      <c r="H1479" s="179">
        <v>17147855772</v>
      </c>
      <c r="I1479" s="179">
        <v>19276959279</v>
      </c>
      <c r="J1479" s="179">
        <v>22348112408</v>
      </c>
      <c r="K1479" s="179">
        <v>13816171813</v>
      </c>
      <c r="L1479" s="179">
        <f>VLOOKUP(A1479,Sheet1!$A$1:$E$2000,5,FALSE)</f>
        <v>16779223514</v>
      </c>
      <c r="M1479" s="21">
        <f t="shared" si="185"/>
        <v>0.30806535846740646</v>
      </c>
      <c r="N1479" s="21">
        <f t="shared" si="186"/>
        <v>4.5178849222670361E-2</v>
      </c>
      <c r="O1479" s="21">
        <f t="shared" si="187"/>
        <v>0.51841389219293976</v>
      </c>
      <c r="P1479" s="21">
        <f t="shared" si="188"/>
        <v>-6.6711104270320079E-2</v>
      </c>
      <c r="Q1479" s="21">
        <f t="shared" si="189"/>
        <v>-2.1497280062380969E-2</v>
      </c>
      <c r="R1479" s="23">
        <f t="shared" si="190"/>
        <v>0.13443083674877876</v>
      </c>
      <c r="S1479" s="23">
        <f t="shared" si="191"/>
        <v>0.10914975183258213</v>
      </c>
      <c r="T1479" s="11">
        <f t="shared" si="192"/>
        <v>72220467014</v>
      </c>
    </row>
    <row r="1480" spans="1:20">
      <c r="A1480" s="154" t="s">
        <v>1506</v>
      </c>
      <c r="B1480" s="154" t="s">
        <v>3330</v>
      </c>
      <c r="C1480" s="154" t="s">
        <v>4171</v>
      </c>
      <c r="D1480" s="179">
        <v>4547969599</v>
      </c>
      <c r="E1480" s="179">
        <v>5387680799</v>
      </c>
      <c r="F1480" s="179">
        <v>2660327953</v>
      </c>
      <c r="G1480" s="179">
        <v>-1373209014</v>
      </c>
      <c r="H1480" s="179">
        <v>568776048</v>
      </c>
      <c r="I1480" s="179">
        <v>1068555341</v>
      </c>
      <c r="J1480" s="179">
        <v>-101378323</v>
      </c>
      <c r="K1480" s="179">
        <v>766366489</v>
      </c>
      <c r="L1480" s="179">
        <f>VLOOKUP(A1480,Sheet1!$A$1:$E$2000,5,FALSE)</f>
        <v>-1846889125</v>
      </c>
      <c r="M1480" s="21">
        <f t="shared" si="185"/>
        <v>-0.87493846745917969</v>
      </c>
      <c r="N1480" s="21">
        <f t="shared" si="186"/>
        <v>-0.80166691738710039</v>
      </c>
      <c r="O1480" s="21">
        <f t="shared" si="187"/>
        <v>-1.0381074532129311</v>
      </c>
      <c r="P1480" s="21">
        <f t="shared" si="188"/>
        <v>1.5580843711240013</v>
      </c>
      <c r="Q1480" s="21">
        <f t="shared" si="189"/>
        <v>-4.2471288681973469</v>
      </c>
      <c r="R1480" s="23">
        <f t="shared" si="190"/>
        <v>-1.6368361180340858</v>
      </c>
      <c r="S1480" s="23">
        <f t="shared" si="191"/>
        <v>-1.0156477437868556</v>
      </c>
      <c r="T1480" s="11">
        <f t="shared" si="192"/>
        <v>-113345618</v>
      </c>
    </row>
    <row r="1481" spans="1:20">
      <c r="A1481" s="154" t="s">
        <v>649</v>
      </c>
      <c r="B1481" s="154" t="s">
        <v>2364</v>
      </c>
      <c r="C1481" s="154" t="s">
        <v>4171</v>
      </c>
      <c r="D1481" s="179"/>
      <c r="E1481" s="179"/>
      <c r="F1481" s="179"/>
      <c r="G1481" s="179"/>
      <c r="H1481" s="179"/>
      <c r="I1481" s="179"/>
      <c r="J1481" s="179"/>
      <c r="K1481" s="179"/>
      <c r="L1481" s="179">
        <f>VLOOKUP(A1481,Sheet1!$A$1:$E$2000,5,FALSE)</f>
        <v>0</v>
      </c>
      <c r="M1481" s="21" t="e">
        <f t="shared" si="185"/>
        <v>#DIV/0!</v>
      </c>
      <c r="N1481" s="21" t="e">
        <f t="shared" si="186"/>
        <v>#DIV/0!</v>
      </c>
      <c r="O1481" s="21" t="e">
        <f t="shared" si="187"/>
        <v>#DIV/0!</v>
      </c>
      <c r="P1481" s="21" t="e">
        <f t="shared" si="188"/>
        <v>#DIV/0!</v>
      </c>
      <c r="Q1481" s="21" t="e">
        <f t="shared" si="189"/>
        <v>#DIV/0!</v>
      </c>
      <c r="R1481" s="23" t="e">
        <f t="shared" si="190"/>
        <v>#DIV/0!</v>
      </c>
      <c r="S1481" s="23" t="e">
        <f t="shared" si="191"/>
        <v>#DIV/0!</v>
      </c>
      <c r="T1481" s="11">
        <f t="shared" si="192"/>
        <v>0</v>
      </c>
    </row>
    <row r="1482" spans="1:20">
      <c r="A1482" s="154" t="s">
        <v>1508</v>
      </c>
      <c r="B1482" s="154" t="s">
        <v>3334</v>
      </c>
      <c r="C1482" s="154" t="s">
        <v>4171</v>
      </c>
      <c r="D1482" s="179"/>
      <c r="E1482" s="179"/>
      <c r="F1482" s="179"/>
      <c r="G1482" s="179"/>
      <c r="H1482" s="179"/>
      <c r="I1482" s="179"/>
      <c r="J1482" s="179"/>
      <c r="K1482" s="179"/>
      <c r="L1482" s="179">
        <f>VLOOKUP(A1482,Sheet1!$A$1:$E$2000,5,FALSE)</f>
        <v>0</v>
      </c>
      <c r="M1482" s="21" t="e">
        <f t="shared" si="185"/>
        <v>#DIV/0!</v>
      </c>
      <c r="N1482" s="21" t="e">
        <f t="shared" si="186"/>
        <v>#DIV/0!</v>
      </c>
      <c r="O1482" s="21" t="e">
        <f t="shared" si="187"/>
        <v>#DIV/0!</v>
      </c>
      <c r="P1482" s="21" t="e">
        <f t="shared" si="188"/>
        <v>#DIV/0!</v>
      </c>
      <c r="Q1482" s="21" t="e">
        <f t="shared" si="189"/>
        <v>#DIV/0!</v>
      </c>
      <c r="R1482" s="23" t="e">
        <f t="shared" si="190"/>
        <v>#DIV/0!</v>
      </c>
      <c r="S1482" s="23" t="e">
        <f t="shared" si="191"/>
        <v>#DIV/0!</v>
      </c>
      <c r="T1482" s="11">
        <f t="shared" si="192"/>
        <v>0</v>
      </c>
    </row>
    <row r="1483" spans="1:20">
      <c r="A1483" s="154" t="s">
        <v>1509</v>
      </c>
      <c r="B1483" s="154" t="s">
        <v>3335</v>
      </c>
      <c r="C1483" s="154" t="s">
        <v>4171</v>
      </c>
      <c r="D1483" s="179">
        <v>14467626749</v>
      </c>
      <c r="E1483" s="179">
        <v>16304147411</v>
      </c>
      <c r="F1483" s="179">
        <v>27499982649</v>
      </c>
      <c r="G1483" s="179">
        <v>33713304192</v>
      </c>
      <c r="H1483" s="179">
        <v>30572825033</v>
      </c>
      <c r="I1483" s="179">
        <v>29022239456</v>
      </c>
      <c r="J1483" s="179">
        <v>26757064639</v>
      </c>
      <c r="K1483" s="179">
        <v>63845642182</v>
      </c>
      <c r="L1483" s="179">
        <f>VLOOKUP(A1483,Sheet1!$A$1:$E$2000,5,FALSE)</f>
        <v>0</v>
      </c>
      <c r="M1483" s="21">
        <f t="shared" si="185"/>
        <v>1.1131886772730841</v>
      </c>
      <c r="N1483" s="21">
        <f t="shared" si="186"/>
        <v>0.78005256726392336</v>
      </c>
      <c r="O1483" s="21">
        <f t="shared" si="187"/>
        <v>-2.7015217408764992E-2</v>
      </c>
      <c r="P1483" s="21">
        <f t="shared" si="188"/>
        <v>0.89378180846332633</v>
      </c>
      <c r="Q1483" s="21">
        <f t="shared" si="189"/>
        <v>-1</v>
      </c>
      <c r="R1483" s="23">
        <f t="shared" si="190"/>
        <v>-1.2893073133161227E-2</v>
      </c>
      <c r="S1483" s="23">
        <f t="shared" si="191"/>
        <v>0.10671347324264113</v>
      </c>
      <c r="T1483" s="11">
        <f t="shared" si="192"/>
        <v>119624946277</v>
      </c>
    </row>
    <row r="1484" spans="1:20">
      <c r="A1484" s="154" t="s">
        <v>2367</v>
      </c>
      <c r="B1484" s="154" t="s">
        <v>4226</v>
      </c>
      <c r="C1484" s="154" t="s">
        <v>4171</v>
      </c>
      <c r="D1484" s="179"/>
      <c r="E1484" s="179"/>
      <c r="F1484" s="179"/>
      <c r="G1484" s="179"/>
      <c r="H1484" s="179"/>
      <c r="I1484" s="179"/>
      <c r="J1484" s="179"/>
      <c r="K1484" s="179"/>
      <c r="L1484" s="179">
        <f>VLOOKUP(A1484,Sheet1!$A$1:$E$2000,5,FALSE)</f>
        <v>0</v>
      </c>
      <c r="M1484" s="21" t="e">
        <f t="shared" si="185"/>
        <v>#DIV/0!</v>
      </c>
      <c r="N1484" s="21" t="e">
        <f t="shared" si="186"/>
        <v>#DIV/0!</v>
      </c>
      <c r="O1484" s="21" t="e">
        <f t="shared" si="187"/>
        <v>#DIV/0!</v>
      </c>
      <c r="P1484" s="21" t="e">
        <f t="shared" si="188"/>
        <v>#DIV/0!</v>
      </c>
      <c r="Q1484" s="21" t="e">
        <f t="shared" si="189"/>
        <v>#DIV/0!</v>
      </c>
      <c r="R1484" s="23" t="e">
        <f t="shared" si="190"/>
        <v>#DIV/0!</v>
      </c>
      <c r="S1484" s="23" t="e">
        <f t="shared" si="191"/>
        <v>#DIV/0!</v>
      </c>
      <c r="T1484" s="11">
        <f t="shared" si="192"/>
        <v>0</v>
      </c>
    </row>
    <row r="1485" spans="1:20">
      <c r="A1485" s="154" t="s">
        <v>960</v>
      </c>
      <c r="B1485" s="154" t="s">
        <v>3336</v>
      </c>
      <c r="C1485" s="154" t="s">
        <v>4171</v>
      </c>
      <c r="D1485" s="179"/>
      <c r="E1485" s="179"/>
      <c r="F1485" s="179"/>
      <c r="G1485" s="179"/>
      <c r="H1485" s="179"/>
      <c r="I1485" s="179"/>
      <c r="J1485" s="179"/>
      <c r="K1485" s="179"/>
      <c r="L1485" s="179">
        <f>VLOOKUP(A1485,Sheet1!$A$1:$E$2000,5,FALSE)</f>
        <v>0</v>
      </c>
      <c r="M1485" s="21" t="e">
        <f t="shared" si="185"/>
        <v>#DIV/0!</v>
      </c>
      <c r="N1485" s="21" t="e">
        <f t="shared" si="186"/>
        <v>#DIV/0!</v>
      </c>
      <c r="O1485" s="21" t="e">
        <f t="shared" si="187"/>
        <v>#DIV/0!</v>
      </c>
      <c r="P1485" s="21" t="e">
        <f t="shared" si="188"/>
        <v>#DIV/0!</v>
      </c>
      <c r="Q1485" s="21" t="e">
        <f t="shared" si="189"/>
        <v>#DIV/0!</v>
      </c>
      <c r="R1485" s="23" t="e">
        <f t="shared" si="190"/>
        <v>#DIV/0!</v>
      </c>
      <c r="S1485" s="23" t="e">
        <f t="shared" si="191"/>
        <v>#DIV/0!</v>
      </c>
      <c r="T1485" s="11">
        <f t="shared" si="192"/>
        <v>0</v>
      </c>
    </row>
    <row r="1486" spans="1:20">
      <c r="A1486" s="154" t="s">
        <v>1510</v>
      </c>
      <c r="B1486" s="154" t="s">
        <v>3337</v>
      </c>
      <c r="C1486" s="154" t="s">
        <v>4171</v>
      </c>
      <c r="D1486" s="179"/>
      <c r="E1486" s="179"/>
      <c r="F1486" s="179"/>
      <c r="G1486" s="179"/>
      <c r="H1486" s="179"/>
      <c r="I1486" s="179"/>
      <c r="J1486" s="179"/>
      <c r="K1486" s="179"/>
      <c r="L1486" s="179">
        <f>VLOOKUP(A1486,Sheet1!$A$1:$E$2000,5,FALSE)</f>
        <v>0</v>
      </c>
      <c r="M1486" s="21" t="e">
        <f t="shared" si="185"/>
        <v>#DIV/0!</v>
      </c>
      <c r="N1486" s="21" t="e">
        <f t="shared" si="186"/>
        <v>#DIV/0!</v>
      </c>
      <c r="O1486" s="21" t="e">
        <f t="shared" si="187"/>
        <v>#DIV/0!</v>
      </c>
      <c r="P1486" s="21" t="e">
        <f t="shared" si="188"/>
        <v>#DIV/0!</v>
      </c>
      <c r="Q1486" s="21" t="e">
        <f t="shared" si="189"/>
        <v>#DIV/0!</v>
      </c>
      <c r="R1486" s="23" t="e">
        <f t="shared" si="190"/>
        <v>#DIV/0!</v>
      </c>
      <c r="S1486" s="23" t="e">
        <f t="shared" si="191"/>
        <v>#DIV/0!</v>
      </c>
      <c r="T1486" s="11">
        <f t="shared" si="192"/>
        <v>0</v>
      </c>
    </row>
    <row r="1487" spans="1:20">
      <c r="A1487" s="154" t="s">
        <v>1511</v>
      </c>
      <c r="B1487" s="154" t="s">
        <v>3338</v>
      </c>
      <c r="C1487" s="154" t="s">
        <v>4171</v>
      </c>
      <c r="D1487" s="179"/>
      <c r="E1487" s="179"/>
      <c r="F1487" s="179"/>
      <c r="G1487" s="179"/>
      <c r="H1487" s="179"/>
      <c r="I1487" s="179"/>
      <c r="J1487" s="179"/>
      <c r="K1487" s="179"/>
      <c r="L1487" s="179">
        <f>VLOOKUP(A1487,Sheet1!$A$1:$E$2000,5,FALSE)</f>
        <v>0</v>
      </c>
      <c r="M1487" s="21" t="e">
        <f t="shared" si="185"/>
        <v>#DIV/0!</v>
      </c>
      <c r="N1487" s="21" t="e">
        <f t="shared" si="186"/>
        <v>#DIV/0!</v>
      </c>
      <c r="O1487" s="21" t="e">
        <f t="shared" si="187"/>
        <v>#DIV/0!</v>
      </c>
      <c r="P1487" s="21" t="e">
        <f t="shared" si="188"/>
        <v>#DIV/0!</v>
      </c>
      <c r="Q1487" s="21" t="e">
        <f t="shared" si="189"/>
        <v>#DIV/0!</v>
      </c>
      <c r="R1487" s="23" t="e">
        <f t="shared" si="190"/>
        <v>#DIV/0!</v>
      </c>
      <c r="S1487" s="23" t="e">
        <f t="shared" si="191"/>
        <v>#DIV/0!</v>
      </c>
      <c r="T1487" s="11">
        <f t="shared" si="192"/>
        <v>0</v>
      </c>
    </row>
    <row r="1488" spans="1:20">
      <c r="A1488" s="154" t="s">
        <v>1512</v>
      </c>
      <c r="B1488" s="154" t="s">
        <v>3339</v>
      </c>
      <c r="C1488" s="154" t="s">
        <v>4171</v>
      </c>
      <c r="D1488" s="179"/>
      <c r="E1488" s="179"/>
      <c r="F1488" s="179"/>
      <c r="G1488" s="179"/>
      <c r="H1488" s="179"/>
      <c r="I1488" s="179"/>
      <c r="J1488" s="179"/>
      <c r="K1488" s="179"/>
      <c r="L1488" s="179">
        <f>VLOOKUP(A1488,Sheet1!$A$1:$E$2000,5,FALSE)</f>
        <v>0</v>
      </c>
      <c r="M1488" s="21" t="e">
        <f t="shared" si="185"/>
        <v>#DIV/0!</v>
      </c>
      <c r="N1488" s="21" t="e">
        <f t="shared" si="186"/>
        <v>#DIV/0!</v>
      </c>
      <c r="O1488" s="21" t="e">
        <f t="shared" si="187"/>
        <v>#DIV/0!</v>
      </c>
      <c r="P1488" s="21" t="e">
        <f t="shared" si="188"/>
        <v>#DIV/0!</v>
      </c>
      <c r="Q1488" s="21" t="e">
        <f t="shared" si="189"/>
        <v>#DIV/0!</v>
      </c>
      <c r="R1488" s="23" t="e">
        <f t="shared" si="190"/>
        <v>#DIV/0!</v>
      </c>
      <c r="S1488" s="23" t="e">
        <f t="shared" si="191"/>
        <v>#DIV/0!</v>
      </c>
      <c r="T1488" s="11">
        <f t="shared" si="192"/>
        <v>0</v>
      </c>
    </row>
    <row r="1489" spans="1:20">
      <c r="A1489" s="154" t="s">
        <v>876</v>
      </c>
      <c r="B1489" s="154" t="s">
        <v>3340</v>
      </c>
      <c r="C1489" s="154" t="s">
        <v>4171</v>
      </c>
      <c r="D1489" s="179">
        <v>36085053290</v>
      </c>
      <c r="E1489" s="179">
        <v>189376968996</v>
      </c>
      <c r="F1489" s="179">
        <v>-95622384758</v>
      </c>
      <c r="G1489" s="179">
        <v>156607997961</v>
      </c>
      <c r="H1489" s="179">
        <v>94610737931</v>
      </c>
      <c r="I1489" s="179">
        <v>261417150127</v>
      </c>
      <c r="J1489" s="179">
        <v>146969175509</v>
      </c>
      <c r="K1489" s="179">
        <v>43397556394</v>
      </c>
      <c r="L1489" s="179">
        <f>VLOOKUP(A1489,Sheet1!$A$1:$E$2000,5,FALSE)</f>
        <v>163082604652</v>
      </c>
      <c r="M1489" s="21">
        <f t="shared" si="185"/>
        <v>1.6218816187038532</v>
      </c>
      <c r="N1489" s="21">
        <f t="shared" si="186"/>
        <v>0.38040624217890839</v>
      </c>
      <c r="O1489" s="21">
        <f t="shared" si="187"/>
        <v>2.5369745889620705</v>
      </c>
      <c r="P1489" s="21">
        <f t="shared" si="188"/>
        <v>-0.72289054863719493</v>
      </c>
      <c r="Q1489" s="21">
        <f t="shared" si="189"/>
        <v>0.72372193916230543</v>
      </c>
      <c r="R1489" s="23">
        <f t="shared" si="190"/>
        <v>1.2715785683856331</v>
      </c>
      <c r="S1489" s="23">
        <f t="shared" si="191"/>
        <v>0.78235953566001348</v>
      </c>
      <c r="T1489" s="11">
        <f t="shared" si="192"/>
        <v>614866486682</v>
      </c>
    </row>
    <row r="1490" spans="1:20">
      <c r="A1490" s="154" t="s">
        <v>1515</v>
      </c>
      <c r="B1490" s="154" t="s">
        <v>3344</v>
      </c>
      <c r="C1490" s="154" t="s">
        <v>4171</v>
      </c>
      <c r="D1490" s="179"/>
      <c r="E1490" s="179"/>
      <c r="F1490" s="179"/>
      <c r="G1490" s="179"/>
      <c r="H1490" s="179"/>
      <c r="I1490" s="179"/>
      <c r="J1490" s="179"/>
      <c r="K1490" s="179"/>
      <c r="L1490" s="179">
        <f>VLOOKUP(A1490,Sheet1!$A$1:$E$2000,5,FALSE)</f>
        <v>0</v>
      </c>
      <c r="M1490" s="21" t="e">
        <f t="shared" si="185"/>
        <v>#DIV/0!</v>
      </c>
      <c r="N1490" s="21" t="e">
        <f t="shared" si="186"/>
        <v>#DIV/0!</v>
      </c>
      <c r="O1490" s="21" t="e">
        <f t="shared" si="187"/>
        <v>#DIV/0!</v>
      </c>
      <c r="P1490" s="21" t="e">
        <f t="shared" si="188"/>
        <v>#DIV/0!</v>
      </c>
      <c r="Q1490" s="21" t="e">
        <f t="shared" si="189"/>
        <v>#DIV/0!</v>
      </c>
      <c r="R1490" s="23" t="e">
        <f t="shared" si="190"/>
        <v>#DIV/0!</v>
      </c>
      <c r="S1490" s="23" t="e">
        <f t="shared" si="191"/>
        <v>#DIV/0!</v>
      </c>
      <c r="T1490" s="11">
        <f t="shared" si="192"/>
        <v>0</v>
      </c>
    </row>
    <row r="1491" spans="1:20">
      <c r="A1491" s="154" t="s">
        <v>1516</v>
      </c>
      <c r="B1491" s="154" t="s">
        <v>3345</v>
      </c>
      <c r="C1491" s="154" t="s">
        <v>4171</v>
      </c>
      <c r="D1491" s="179"/>
      <c r="E1491" s="179"/>
      <c r="F1491" s="179"/>
      <c r="G1491" s="179"/>
      <c r="H1491" s="179"/>
      <c r="I1491" s="179"/>
      <c r="J1491" s="179"/>
      <c r="K1491" s="179"/>
      <c r="L1491" s="179">
        <f>VLOOKUP(A1491,Sheet1!$A$1:$E$2000,5,FALSE)</f>
        <v>0</v>
      </c>
      <c r="M1491" s="21" t="e">
        <f t="shared" si="185"/>
        <v>#DIV/0!</v>
      </c>
      <c r="N1491" s="21" t="e">
        <f t="shared" si="186"/>
        <v>#DIV/0!</v>
      </c>
      <c r="O1491" s="21" t="e">
        <f t="shared" si="187"/>
        <v>#DIV/0!</v>
      </c>
      <c r="P1491" s="21" t="e">
        <f t="shared" si="188"/>
        <v>#DIV/0!</v>
      </c>
      <c r="Q1491" s="21" t="e">
        <f t="shared" si="189"/>
        <v>#DIV/0!</v>
      </c>
      <c r="R1491" s="23" t="e">
        <f t="shared" si="190"/>
        <v>#DIV/0!</v>
      </c>
      <c r="S1491" s="23" t="e">
        <f t="shared" si="191"/>
        <v>#DIV/0!</v>
      </c>
      <c r="T1491" s="11">
        <f t="shared" si="192"/>
        <v>0</v>
      </c>
    </row>
    <row r="1492" spans="1:20">
      <c r="A1492" s="154" t="s">
        <v>317</v>
      </c>
      <c r="B1492" s="154" t="s">
        <v>4263</v>
      </c>
      <c r="C1492" s="154" t="s">
        <v>4171</v>
      </c>
      <c r="D1492" s="179">
        <v>-12922391601</v>
      </c>
      <c r="E1492" s="179">
        <v>-12648802425</v>
      </c>
      <c r="F1492" s="179">
        <v>-13064295570</v>
      </c>
      <c r="G1492" s="179">
        <v>135918096</v>
      </c>
      <c r="H1492" s="179">
        <v>-9627579270</v>
      </c>
      <c r="I1492" s="179">
        <v>-14519420224</v>
      </c>
      <c r="J1492" s="179">
        <v>-13402763465</v>
      </c>
      <c r="K1492" s="179">
        <v>-21174852044</v>
      </c>
      <c r="L1492" s="179">
        <f>VLOOKUP(A1492,Sheet1!$A$1:$E$2000,5,FALSE)</f>
        <v>-10015496521</v>
      </c>
      <c r="M1492" s="21">
        <f t="shared" si="185"/>
        <v>0.25496923733103949</v>
      </c>
      <c r="N1492" s="21">
        <f t="shared" si="186"/>
        <v>-0.14788892546086235</v>
      </c>
      <c r="O1492" s="21">
        <f t="shared" si="187"/>
        <v>-2.5907856507566752E-2</v>
      </c>
      <c r="P1492" s="21">
        <f t="shared" si="188"/>
        <v>-156.79126449799591</v>
      </c>
      <c r="Q1492" s="21">
        <f t="shared" si="189"/>
        <v>-4.0292293641120025E-2</v>
      </c>
      <c r="R1492" s="23">
        <f t="shared" si="190"/>
        <v>-0.97699935924296344</v>
      </c>
      <c r="S1492" s="23">
        <f t="shared" si="191"/>
        <v>0.67910628134767337</v>
      </c>
      <c r="T1492" s="11">
        <f t="shared" si="192"/>
        <v>-59112532254</v>
      </c>
    </row>
    <row r="1493" spans="1:20">
      <c r="A1493" s="154" t="s">
        <v>839</v>
      </c>
      <c r="B1493" s="154" t="s">
        <v>3346</v>
      </c>
      <c r="C1493" s="154" t="s">
        <v>4171</v>
      </c>
      <c r="D1493" s="179">
        <v>1071647084</v>
      </c>
      <c r="E1493" s="179">
        <v>3497045981</v>
      </c>
      <c r="F1493" s="179">
        <v>1261986664</v>
      </c>
      <c r="G1493" s="179">
        <v>946531120</v>
      </c>
      <c r="H1493" s="179">
        <v>-1186486510</v>
      </c>
      <c r="I1493" s="179">
        <v>679613739</v>
      </c>
      <c r="J1493" s="179">
        <v>1874241273</v>
      </c>
      <c r="K1493" s="179">
        <v>3693940100</v>
      </c>
      <c r="L1493" s="179">
        <f>VLOOKUP(A1493,Sheet1!$A$1:$E$2000,5,FALSE)</f>
        <v>-1101814541</v>
      </c>
      <c r="M1493" s="21">
        <f t="shared" si="185"/>
        <v>-2.1071616091851375</v>
      </c>
      <c r="N1493" s="21">
        <f t="shared" si="186"/>
        <v>-0.80566062251041359</v>
      </c>
      <c r="O1493" s="21">
        <f t="shared" si="187"/>
        <v>0.48515140965071246</v>
      </c>
      <c r="P1493" s="21">
        <f t="shared" si="188"/>
        <v>2.9026081889415321</v>
      </c>
      <c r="Q1493" s="21">
        <f t="shared" si="189"/>
        <v>7.1363617105094604E-2</v>
      </c>
      <c r="R1493" s="23">
        <f t="shared" si="190"/>
        <v>3.3700882209989986</v>
      </c>
      <c r="S1493" s="23">
        <f t="shared" si="191"/>
        <v>0.13872374394714782</v>
      </c>
      <c r="T1493" s="11">
        <f t="shared" si="192"/>
        <v>5145980571</v>
      </c>
    </row>
    <row r="1494" spans="1:20">
      <c r="A1494" s="154" t="s">
        <v>1628</v>
      </c>
      <c r="B1494" s="154" t="s">
        <v>3347</v>
      </c>
      <c r="C1494" s="154" t="s">
        <v>4171</v>
      </c>
      <c r="D1494" s="179"/>
      <c r="E1494" s="179"/>
      <c r="F1494" s="179"/>
      <c r="G1494" s="179"/>
      <c r="H1494" s="179"/>
      <c r="I1494" s="179"/>
      <c r="J1494" s="179"/>
      <c r="K1494" s="179"/>
      <c r="L1494" s="179">
        <f>VLOOKUP(A1494,Sheet1!$A$1:$E$2000,5,FALSE)</f>
        <v>0</v>
      </c>
      <c r="M1494" s="21" t="e">
        <f t="shared" si="185"/>
        <v>#DIV/0!</v>
      </c>
      <c r="N1494" s="21" t="e">
        <f t="shared" si="186"/>
        <v>#DIV/0!</v>
      </c>
      <c r="O1494" s="21" t="e">
        <f t="shared" si="187"/>
        <v>#DIV/0!</v>
      </c>
      <c r="P1494" s="21" t="e">
        <f t="shared" si="188"/>
        <v>#DIV/0!</v>
      </c>
      <c r="Q1494" s="21" t="e">
        <f t="shared" si="189"/>
        <v>#DIV/0!</v>
      </c>
      <c r="R1494" s="23" t="e">
        <f t="shared" si="190"/>
        <v>#DIV/0!</v>
      </c>
      <c r="S1494" s="23" t="e">
        <f t="shared" si="191"/>
        <v>#DIV/0!</v>
      </c>
      <c r="T1494" s="11">
        <f t="shared" si="192"/>
        <v>0</v>
      </c>
    </row>
    <row r="1495" spans="1:20">
      <c r="A1495" s="154" t="s">
        <v>1517</v>
      </c>
      <c r="B1495" s="154" t="s">
        <v>3348</v>
      </c>
      <c r="C1495" s="154" t="s">
        <v>4171</v>
      </c>
      <c r="D1495" s="179"/>
      <c r="E1495" s="179"/>
      <c r="F1495" s="179"/>
      <c r="G1495" s="179"/>
      <c r="H1495" s="179"/>
      <c r="I1495" s="179"/>
      <c r="J1495" s="179"/>
      <c r="K1495" s="179"/>
      <c r="L1495" s="179">
        <f>VLOOKUP(A1495,Sheet1!$A$1:$E$2000,5,FALSE)</f>
        <v>0</v>
      </c>
      <c r="M1495" s="21" t="e">
        <f t="shared" si="185"/>
        <v>#DIV/0!</v>
      </c>
      <c r="N1495" s="21" t="e">
        <f t="shared" si="186"/>
        <v>#DIV/0!</v>
      </c>
      <c r="O1495" s="21" t="e">
        <f t="shared" si="187"/>
        <v>#DIV/0!</v>
      </c>
      <c r="P1495" s="21" t="e">
        <f t="shared" si="188"/>
        <v>#DIV/0!</v>
      </c>
      <c r="Q1495" s="21" t="e">
        <f t="shared" si="189"/>
        <v>#DIV/0!</v>
      </c>
      <c r="R1495" s="23" t="e">
        <f t="shared" si="190"/>
        <v>#DIV/0!</v>
      </c>
      <c r="S1495" s="23" t="e">
        <f t="shared" si="191"/>
        <v>#DIV/0!</v>
      </c>
      <c r="T1495" s="11">
        <f t="shared" si="192"/>
        <v>0</v>
      </c>
    </row>
    <row r="1496" spans="1:20">
      <c r="A1496" s="154" t="s">
        <v>4316</v>
      </c>
      <c r="B1496" s="154" t="s">
        <v>4317</v>
      </c>
      <c r="C1496" s="154" t="s">
        <v>4171</v>
      </c>
      <c r="D1496" s="179"/>
      <c r="E1496" s="179"/>
      <c r="F1496" s="179"/>
      <c r="G1496" s="179"/>
      <c r="H1496" s="179"/>
      <c r="I1496" s="179"/>
      <c r="J1496" s="179"/>
      <c r="K1496" s="179"/>
      <c r="L1496" s="179">
        <f>VLOOKUP(A1496,Sheet1!$A$1:$E$2000,5,FALSE)</f>
        <v>0</v>
      </c>
      <c r="M1496" s="21" t="e">
        <f t="shared" si="185"/>
        <v>#DIV/0!</v>
      </c>
      <c r="N1496" s="21" t="e">
        <f t="shared" si="186"/>
        <v>#DIV/0!</v>
      </c>
      <c r="O1496" s="21" t="e">
        <f t="shared" si="187"/>
        <v>#DIV/0!</v>
      </c>
      <c r="P1496" s="21" t="e">
        <f t="shared" si="188"/>
        <v>#DIV/0!</v>
      </c>
      <c r="Q1496" s="21" t="e">
        <f t="shared" si="189"/>
        <v>#DIV/0!</v>
      </c>
      <c r="R1496" s="23" t="e">
        <f t="shared" si="190"/>
        <v>#DIV/0!</v>
      </c>
      <c r="S1496" s="23" t="e">
        <f t="shared" si="191"/>
        <v>#DIV/0!</v>
      </c>
      <c r="T1496" s="11">
        <f t="shared" si="192"/>
        <v>0</v>
      </c>
    </row>
    <row r="1497" spans="1:20">
      <c r="A1497" s="154" t="s">
        <v>1518</v>
      </c>
      <c r="B1497" s="154" t="s">
        <v>3349</v>
      </c>
      <c r="C1497" s="154" t="s">
        <v>4171</v>
      </c>
      <c r="D1497" s="179"/>
      <c r="E1497" s="179"/>
      <c r="F1497" s="179"/>
      <c r="G1497" s="179"/>
      <c r="H1497" s="179"/>
      <c r="I1497" s="179"/>
      <c r="J1497" s="179"/>
      <c r="K1497" s="179"/>
      <c r="L1497" s="179">
        <f>VLOOKUP(A1497,Sheet1!$A$1:$E$2000,5,FALSE)</f>
        <v>0</v>
      </c>
      <c r="M1497" s="21" t="e">
        <f t="shared" si="185"/>
        <v>#DIV/0!</v>
      </c>
      <c r="N1497" s="21" t="e">
        <f t="shared" si="186"/>
        <v>#DIV/0!</v>
      </c>
      <c r="O1497" s="21" t="e">
        <f t="shared" si="187"/>
        <v>#DIV/0!</v>
      </c>
      <c r="P1497" s="21" t="e">
        <f t="shared" si="188"/>
        <v>#DIV/0!</v>
      </c>
      <c r="Q1497" s="21" t="e">
        <f t="shared" si="189"/>
        <v>#DIV/0!</v>
      </c>
      <c r="R1497" s="23" t="e">
        <f t="shared" si="190"/>
        <v>#DIV/0!</v>
      </c>
      <c r="S1497" s="23" t="e">
        <f t="shared" si="191"/>
        <v>#DIV/0!</v>
      </c>
      <c r="T1497" s="11">
        <f t="shared" si="192"/>
        <v>0</v>
      </c>
    </row>
    <row r="1498" spans="1:20">
      <c r="A1498" s="154" t="s">
        <v>1519</v>
      </c>
      <c r="B1498" s="154" t="s">
        <v>3350</v>
      </c>
      <c r="C1498" s="154" t="s">
        <v>4171</v>
      </c>
      <c r="D1498" s="179"/>
      <c r="E1498" s="179"/>
      <c r="F1498" s="179"/>
      <c r="G1498" s="179"/>
      <c r="H1498" s="179"/>
      <c r="I1498" s="179"/>
      <c r="J1498" s="179"/>
      <c r="K1498" s="179"/>
      <c r="L1498" s="179">
        <f>VLOOKUP(A1498,Sheet1!$A$1:$E$2000,5,FALSE)</f>
        <v>0</v>
      </c>
      <c r="M1498" s="21" t="e">
        <f t="shared" si="185"/>
        <v>#DIV/0!</v>
      </c>
      <c r="N1498" s="21" t="e">
        <f t="shared" si="186"/>
        <v>#DIV/0!</v>
      </c>
      <c r="O1498" s="21" t="e">
        <f t="shared" si="187"/>
        <v>#DIV/0!</v>
      </c>
      <c r="P1498" s="21" t="e">
        <f t="shared" si="188"/>
        <v>#DIV/0!</v>
      </c>
      <c r="Q1498" s="21" t="e">
        <f t="shared" si="189"/>
        <v>#DIV/0!</v>
      </c>
      <c r="R1498" s="23" t="e">
        <f t="shared" si="190"/>
        <v>#DIV/0!</v>
      </c>
      <c r="S1498" s="23" t="e">
        <f t="shared" si="191"/>
        <v>#DIV/0!</v>
      </c>
      <c r="T1498" s="11">
        <f t="shared" si="192"/>
        <v>0</v>
      </c>
    </row>
    <row r="1499" spans="1:20">
      <c r="A1499" s="154" t="s">
        <v>1520</v>
      </c>
      <c r="B1499" s="154" t="s">
        <v>3351</v>
      </c>
      <c r="C1499" s="154" t="s">
        <v>4171</v>
      </c>
      <c r="D1499" s="179">
        <v>619551223</v>
      </c>
      <c r="E1499" s="179">
        <v>893224058</v>
      </c>
      <c r="F1499" s="179">
        <v>351038458</v>
      </c>
      <c r="G1499" s="179">
        <v>1206499708</v>
      </c>
      <c r="H1499" s="179">
        <v>288243204</v>
      </c>
      <c r="I1499" s="179">
        <v>-109466432</v>
      </c>
      <c r="J1499" s="179">
        <v>508653905</v>
      </c>
      <c r="K1499" s="179">
        <v>1577540433</v>
      </c>
      <c r="L1499" s="179">
        <f>VLOOKUP(A1499,Sheet1!$A$1:$E$2000,5,FALSE)</f>
        <v>555638049</v>
      </c>
      <c r="M1499" s="21">
        <f t="shared" si="185"/>
        <v>-0.53475484625102576</v>
      </c>
      <c r="N1499" s="21">
        <f t="shared" si="186"/>
        <v>-1.1225520416961272</v>
      </c>
      <c r="O1499" s="21">
        <f t="shared" si="187"/>
        <v>0.44899766224474469</v>
      </c>
      <c r="P1499" s="21">
        <f t="shared" si="188"/>
        <v>0.30753486514726946</v>
      </c>
      <c r="Q1499" s="21">
        <f t="shared" si="189"/>
        <v>0.92767094345787249</v>
      </c>
      <c r="R1499" s="23">
        <f t="shared" si="190"/>
        <v>0.43128131529467112</v>
      </c>
      <c r="S1499" s="23">
        <f t="shared" si="191"/>
        <v>-7.5443250636741732E-2</v>
      </c>
      <c r="T1499" s="11">
        <f t="shared" si="192"/>
        <v>2532365955</v>
      </c>
    </row>
    <row r="1500" spans="1:20">
      <c r="A1500" s="154" t="s">
        <v>4318</v>
      </c>
      <c r="B1500" s="154" t="s">
        <v>4319</v>
      </c>
      <c r="C1500" s="154" t="s">
        <v>4171</v>
      </c>
      <c r="D1500" s="179">
        <v>845898563</v>
      </c>
      <c r="E1500" s="179">
        <v>11227389015</v>
      </c>
      <c r="F1500" s="179">
        <v>-4608920446</v>
      </c>
      <c r="G1500" s="179">
        <v>2124130851</v>
      </c>
      <c r="H1500" s="179">
        <v>-8675082089</v>
      </c>
      <c r="I1500" s="179">
        <v>14748414284</v>
      </c>
      <c r="J1500" s="179">
        <v>18704350626</v>
      </c>
      <c r="K1500" s="179">
        <v>-10499536818</v>
      </c>
      <c r="L1500" s="179">
        <f>VLOOKUP(A1500,Sheet1!$A$1:$E$2000,5,FALSE)</f>
        <v>9965522594</v>
      </c>
      <c r="M1500" s="21">
        <f t="shared" si="185"/>
        <v>-11.255463797259104</v>
      </c>
      <c r="N1500" s="21">
        <f t="shared" si="186"/>
        <v>0.31361033845855391</v>
      </c>
      <c r="O1500" s="21">
        <f t="shared" si="187"/>
        <v>5.0582932261790656</v>
      </c>
      <c r="P1500" s="21">
        <f t="shared" si="188"/>
        <v>-5.9429802373319047</v>
      </c>
      <c r="Q1500" s="21">
        <f t="shared" si="189"/>
        <v>2.1487525411011705</v>
      </c>
      <c r="R1500" s="23">
        <f t="shared" si="190"/>
        <v>2.6281850648920058</v>
      </c>
      <c r="S1500" s="23">
        <f t="shared" si="191"/>
        <v>486.56001160650146</v>
      </c>
      <c r="T1500" s="11">
        <f t="shared" si="192"/>
        <v>32918750686</v>
      </c>
    </row>
    <row r="1501" spans="1:20">
      <c r="A1501" s="154" t="s">
        <v>1521</v>
      </c>
      <c r="B1501" s="154" t="s">
        <v>3352</v>
      </c>
      <c r="C1501" s="154" t="s">
        <v>4171</v>
      </c>
      <c r="D1501" s="179"/>
      <c r="E1501" s="179"/>
      <c r="F1501" s="179"/>
      <c r="G1501" s="179"/>
      <c r="H1501" s="179"/>
      <c r="I1501" s="179"/>
      <c r="J1501" s="179"/>
      <c r="K1501" s="179"/>
      <c r="L1501" s="179">
        <f>VLOOKUP(A1501,Sheet1!$A$1:$E$2000,5,FALSE)</f>
        <v>0</v>
      </c>
      <c r="M1501" s="21" t="e">
        <f t="shared" si="185"/>
        <v>#DIV/0!</v>
      </c>
      <c r="N1501" s="21" t="e">
        <f t="shared" si="186"/>
        <v>#DIV/0!</v>
      </c>
      <c r="O1501" s="21" t="e">
        <f t="shared" si="187"/>
        <v>#DIV/0!</v>
      </c>
      <c r="P1501" s="21" t="e">
        <f t="shared" si="188"/>
        <v>#DIV/0!</v>
      </c>
      <c r="Q1501" s="21" t="e">
        <f t="shared" si="189"/>
        <v>#DIV/0!</v>
      </c>
      <c r="R1501" s="23" t="e">
        <f t="shared" si="190"/>
        <v>#DIV/0!</v>
      </c>
      <c r="S1501" s="23" t="e">
        <f t="shared" si="191"/>
        <v>#DIV/0!</v>
      </c>
      <c r="T1501" s="11">
        <f t="shared" si="192"/>
        <v>0</v>
      </c>
    </row>
    <row r="1502" spans="1:20">
      <c r="A1502" s="154" t="s">
        <v>1522</v>
      </c>
      <c r="B1502" s="154" t="s">
        <v>3353</v>
      </c>
      <c r="C1502" s="154" t="s">
        <v>4171</v>
      </c>
      <c r="D1502" s="179"/>
      <c r="E1502" s="179"/>
      <c r="F1502" s="179"/>
      <c r="G1502" s="179"/>
      <c r="H1502" s="179"/>
      <c r="I1502" s="179"/>
      <c r="J1502" s="179"/>
      <c r="K1502" s="179"/>
      <c r="L1502" s="179">
        <f>VLOOKUP(A1502,Sheet1!$A$1:$E$2000,5,FALSE)</f>
        <v>0</v>
      </c>
      <c r="M1502" s="21" t="e">
        <f t="shared" si="185"/>
        <v>#DIV/0!</v>
      </c>
      <c r="N1502" s="21" t="e">
        <f t="shared" si="186"/>
        <v>#DIV/0!</v>
      </c>
      <c r="O1502" s="21" t="e">
        <f t="shared" si="187"/>
        <v>#DIV/0!</v>
      </c>
      <c r="P1502" s="21" t="e">
        <f t="shared" si="188"/>
        <v>#DIV/0!</v>
      </c>
      <c r="Q1502" s="21" t="e">
        <f t="shared" si="189"/>
        <v>#DIV/0!</v>
      </c>
      <c r="R1502" s="23" t="e">
        <f t="shared" si="190"/>
        <v>#DIV/0!</v>
      </c>
      <c r="S1502" s="23" t="e">
        <f t="shared" si="191"/>
        <v>#DIV/0!</v>
      </c>
      <c r="T1502" s="11">
        <f t="shared" si="192"/>
        <v>0</v>
      </c>
    </row>
    <row r="1503" spans="1:20">
      <c r="A1503" s="154" t="s">
        <v>3544</v>
      </c>
      <c r="B1503" s="154" t="s">
        <v>3545</v>
      </c>
      <c r="C1503" s="154" t="s">
        <v>4171</v>
      </c>
      <c r="D1503" s="179"/>
      <c r="E1503" s="179"/>
      <c r="F1503" s="179"/>
      <c r="G1503" s="179"/>
      <c r="H1503" s="179"/>
      <c r="I1503" s="179"/>
      <c r="J1503" s="179"/>
      <c r="K1503" s="179"/>
      <c r="L1503" s="179">
        <f>VLOOKUP(A1503,Sheet1!$A$1:$E$2000,5,FALSE)</f>
        <v>0</v>
      </c>
      <c r="M1503" s="21" t="e">
        <f t="shared" si="185"/>
        <v>#DIV/0!</v>
      </c>
      <c r="N1503" s="21" t="e">
        <f t="shared" si="186"/>
        <v>#DIV/0!</v>
      </c>
      <c r="O1503" s="21" t="e">
        <f t="shared" si="187"/>
        <v>#DIV/0!</v>
      </c>
      <c r="P1503" s="21" t="e">
        <f t="shared" si="188"/>
        <v>#DIV/0!</v>
      </c>
      <c r="Q1503" s="21" t="e">
        <f t="shared" si="189"/>
        <v>#DIV/0!</v>
      </c>
      <c r="R1503" s="23" t="e">
        <f t="shared" si="190"/>
        <v>#DIV/0!</v>
      </c>
      <c r="S1503" s="23" t="e">
        <f t="shared" si="191"/>
        <v>#DIV/0!</v>
      </c>
      <c r="T1503" s="11">
        <f t="shared" si="192"/>
        <v>0</v>
      </c>
    </row>
    <row r="1504" spans="1:20">
      <c r="A1504" s="154" t="s">
        <v>4185</v>
      </c>
      <c r="B1504" s="154" t="s">
        <v>4186</v>
      </c>
      <c r="C1504" s="154" t="s">
        <v>4171</v>
      </c>
      <c r="D1504" s="179">
        <v>228730558</v>
      </c>
      <c r="E1504" s="179">
        <v>1156658353</v>
      </c>
      <c r="F1504" s="179">
        <v>-15484244732</v>
      </c>
      <c r="G1504" s="179">
        <v>-23700266999</v>
      </c>
      <c r="H1504" s="179">
        <v>-8437323846</v>
      </c>
      <c r="I1504" s="179">
        <v>898106745</v>
      </c>
      <c r="J1504" s="179">
        <v>-7917737370</v>
      </c>
      <c r="K1504" s="179">
        <v>13792342785</v>
      </c>
      <c r="L1504" s="179">
        <f>VLOOKUP(A1504,Sheet1!$A$1:$E$2000,5,FALSE)</f>
        <v>-971212112</v>
      </c>
      <c r="M1504" s="21">
        <f t="shared" si="185"/>
        <v>-37.887610994242408</v>
      </c>
      <c r="N1504" s="21">
        <f t="shared" si="186"/>
        <v>-0.22353325623715961</v>
      </c>
      <c r="O1504" s="21">
        <f t="shared" si="187"/>
        <v>0.48865847143082985</v>
      </c>
      <c r="P1504" s="21">
        <f t="shared" si="188"/>
        <v>1.5819488356642544</v>
      </c>
      <c r="Q1504" s="21">
        <f t="shared" si="189"/>
        <v>0.88489097612859369</v>
      </c>
      <c r="R1504" s="23">
        <f t="shared" si="190"/>
        <v>1.1029652310455711</v>
      </c>
      <c r="S1504" s="23">
        <f t="shared" si="191"/>
        <v>-1.1248569443743224</v>
      </c>
      <c r="T1504" s="11">
        <f t="shared" si="192"/>
        <v>5801500048</v>
      </c>
    </row>
    <row r="1505" spans="1:20">
      <c r="A1505" s="154" t="s">
        <v>3356</v>
      </c>
      <c r="B1505" s="154" t="s">
        <v>3357</v>
      </c>
      <c r="C1505" s="154" t="s">
        <v>4171</v>
      </c>
      <c r="D1505" s="179"/>
      <c r="E1505" s="179"/>
      <c r="F1505" s="179"/>
      <c r="G1505" s="179"/>
      <c r="H1505" s="179"/>
      <c r="I1505" s="179"/>
      <c r="J1505" s="179"/>
      <c r="K1505" s="179"/>
      <c r="L1505" s="179">
        <f>VLOOKUP(A1505,Sheet1!$A$1:$E$2000,5,FALSE)</f>
        <v>0</v>
      </c>
      <c r="M1505" s="21" t="e">
        <f t="shared" si="185"/>
        <v>#DIV/0!</v>
      </c>
      <c r="N1505" s="21" t="e">
        <f t="shared" si="186"/>
        <v>#DIV/0!</v>
      </c>
      <c r="O1505" s="21" t="e">
        <f t="shared" si="187"/>
        <v>#DIV/0!</v>
      </c>
      <c r="P1505" s="21" t="e">
        <f t="shared" si="188"/>
        <v>#DIV/0!</v>
      </c>
      <c r="Q1505" s="21" t="e">
        <f t="shared" si="189"/>
        <v>#DIV/0!</v>
      </c>
      <c r="R1505" s="23" t="e">
        <f t="shared" si="190"/>
        <v>#DIV/0!</v>
      </c>
      <c r="S1505" s="23" t="e">
        <f t="shared" si="191"/>
        <v>#DIV/0!</v>
      </c>
      <c r="T1505" s="11">
        <f t="shared" si="192"/>
        <v>0</v>
      </c>
    </row>
    <row r="1506" spans="1:20">
      <c r="A1506" s="154" t="s">
        <v>319</v>
      </c>
      <c r="B1506" s="154" t="s">
        <v>2018</v>
      </c>
      <c r="C1506" s="154" t="s">
        <v>4171</v>
      </c>
      <c r="D1506" s="179">
        <v>15200922196</v>
      </c>
      <c r="E1506" s="179">
        <v>10147935371</v>
      </c>
      <c r="F1506" s="179">
        <v>13082766602</v>
      </c>
      <c r="G1506" s="179">
        <v>22463437049</v>
      </c>
      <c r="H1506" s="179">
        <v>33954447471</v>
      </c>
      <c r="I1506" s="179">
        <v>40466181766</v>
      </c>
      <c r="J1506" s="179">
        <v>26028301972</v>
      </c>
      <c r="K1506" s="179">
        <v>69971184312</v>
      </c>
      <c r="L1506" s="179">
        <f>VLOOKUP(A1506,Sheet1!$A$1:$E$2000,5,FALSE)</f>
        <v>73623106303</v>
      </c>
      <c r="M1506" s="21">
        <f t="shared" si="185"/>
        <v>1.2337097074238588</v>
      </c>
      <c r="N1506" s="21">
        <f t="shared" si="186"/>
        <v>2.9876270676339924</v>
      </c>
      <c r="O1506" s="21">
        <f t="shared" si="187"/>
        <v>0.9895105342642877</v>
      </c>
      <c r="P1506" s="21">
        <f t="shared" si="188"/>
        <v>2.1148921760890946</v>
      </c>
      <c r="Q1506" s="21">
        <f t="shared" si="189"/>
        <v>1.1682905123365777</v>
      </c>
      <c r="R1506" s="23">
        <f t="shared" si="190"/>
        <v>1.4405899779161497</v>
      </c>
      <c r="S1506" s="23">
        <f t="shared" si="191"/>
        <v>1.6376962053364736</v>
      </c>
      <c r="T1506" s="11">
        <f t="shared" si="192"/>
        <v>210088774353</v>
      </c>
    </row>
    <row r="1507" spans="1:20">
      <c r="A1507" s="154" t="s">
        <v>1525</v>
      </c>
      <c r="B1507" s="154" t="s">
        <v>3358</v>
      </c>
      <c r="C1507" s="154" t="s">
        <v>4171</v>
      </c>
      <c r="D1507" s="179">
        <v>39759463646</v>
      </c>
      <c r="E1507" s="179">
        <v>50201222785</v>
      </c>
      <c r="F1507" s="179">
        <v>59754716978</v>
      </c>
      <c r="G1507" s="179">
        <v>80689351890</v>
      </c>
      <c r="H1507" s="179">
        <v>54236823858</v>
      </c>
      <c r="I1507" s="179">
        <v>35802454020</v>
      </c>
      <c r="J1507" s="179">
        <v>29563359431</v>
      </c>
      <c r="K1507" s="179">
        <v>60582964287</v>
      </c>
      <c r="L1507" s="179">
        <f>VLOOKUP(A1507,Sheet1!$A$1:$E$2000,5,FALSE)</f>
        <v>28157680647</v>
      </c>
      <c r="M1507" s="21">
        <f t="shared" si="185"/>
        <v>0.36412362955646899</v>
      </c>
      <c r="N1507" s="21">
        <f t="shared" si="186"/>
        <v>-0.28682107658346356</v>
      </c>
      <c r="O1507" s="21">
        <f t="shared" si="187"/>
        <v>-0.50525479951843144</v>
      </c>
      <c r="P1507" s="21">
        <f t="shared" si="188"/>
        <v>-0.24918266328883262</v>
      </c>
      <c r="Q1507" s="21">
        <f t="shared" si="189"/>
        <v>-0.48083831898562207</v>
      </c>
      <c r="R1507" s="23">
        <f t="shared" si="190"/>
        <v>-0.392318358990141</v>
      </c>
      <c r="S1507" s="23">
        <f t="shared" si="191"/>
        <v>-0.37069124846694812</v>
      </c>
      <c r="T1507" s="11">
        <f t="shared" si="192"/>
        <v>154106458385</v>
      </c>
    </row>
    <row r="1508" spans="1:20">
      <c r="A1508" s="154" t="s">
        <v>790</v>
      </c>
      <c r="B1508" s="154" t="s">
        <v>3359</v>
      </c>
      <c r="C1508" s="154" t="s">
        <v>4171</v>
      </c>
      <c r="D1508" s="179">
        <v>57442000000</v>
      </c>
      <c r="E1508" s="179">
        <v>268641000000</v>
      </c>
      <c r="F1508" s="179">
        <v>327488000000</v>
      </c>
      <c r="G1508" s="179">
        <v>247354000000</v>
      </c>
      <c r="H1508" s="179">
        <v>198160000000</v>
      </c>
      <c r="I1508" s="179">
        <v>211650000000</v>
      </c>
      <c r="J1508" s="179">
        <v>280174000000</v>
      </c>
      <c r="K1508" s="179">
        <v>519606000000</v>
      </c>
      <c r="L1508" s="179">
        <f>VLOOKUP(A1508,Sheet1!$A$1:$E$2000,5,FALSE)</f>
        <v>131433000000</v>
      </c>
      <c r="M1508" s="21">
        <f t="shared" si="185"/>
        <v>2.4497406079175517</v>
      </c>
      <c r="N1508" s="21">
        <f t="shared" si="186"/>
        <v>-0.21214557718293187</v>
      </c>
      <c r="O1508" s="21">
        <f t="shared" si="187"/>
        <v>-0.14447552276724643</v>
      </c>
      <c r="P1508" s="21">
        <f t="shared" si="188"/>
        <v>1.1006573574714782</v>
      </c>
      <c r="Q1508" s="21">
        <f t="shared" si="189"/>
        <v>-0.33673294307630197</v>
      </c>
      <c r="R1508" s="23">
        <f t="shared" si="190"/>
        <v>0.20467088054105939</v>
      </c>
      <c r="S1508" s="23">
        <f t="shared" si="191"/>
        <v>9.717340777982475E-2</v>
      </c>
      <c r="T1508" s="11">
        <f t="shared" si="192"/>
        <v>1142863000000</v>
      </c>
    </row>
    <row r="1509" spans="1:20">
      <c r="A1509" s="154" t="s">
        <v>1526</v>
      </c>
      <c r="B1509" s="154" t="s">
        <v>3360</v>
      </c>
      <c r="C1509" s="154" t="s">
        <v>4171</v>
      </c>
      <c r="D1509" s="179"/>
      <c r="E1509" s="179"/>
      <c r="F1509" s="179"/>
      <c r="G1509" s="179"/>
      <c r="H1509" s="179"/>
      <c r="I1509" s="179"/>
      <c r="J1509" s="179"/>
      <c r="K1509" s="179"/>
      <c r="L1509" s="179">
        <f>VLOOKUP(A1509,Sheet1!$A$1:$E$2000,5,FALSE)</f>
        <v>0</v>
      </c>
      <c r="M1509" s="21" t="e">
        <f t="shared" si="185"/>
        <v>#DIV/0!</v>
      </c>
      <c r="N1509" s="21" t="e">
        <f t="shared" si="186"/>
        <v>#DIV/0!</v>
      </c>
      <c r="O1509" s="21" t="e">
        <f t="shared" si="187"/>
        <v>#DIV/0!</v>
      </c>
      <c r="P1509" s="21" t="e">
        <f t="shared" si="188"/>
        <v>#DIV/0!</v>
      </c>
      <c r="Q1509" s="21" t="e">
        <f t="shared" si="189"/>
        <v>#DIV/0!</v>
      </c>
      <c r="R1509" s="23" t="e">
        <f t="shared" si="190"/>
        <v>#DIV/0!</v>
      </c>
      <c r="S1509" s="23" t="e">
        <f t="shared" si="191"/>
        <v>#DIV/0!</v>
      </c>
      <c r="T1509" s="11">
        <f t="shared" si="192"/>
        <v>0</v>
      </c>
    </row>
    <row r="1510" spans="1:20">
      <c r="A1510" s="154" t="s">
        <v>1527</v>
      </c>
      <c r="B1510" s="154" t="s">
        <v>3361</v>
      </c>
      <c r="C1510" s="154" t="s">
        <v>4171</v>
      </c>
      <c r="D1510" s="179"/>
      <c r="E1510" s="179"/>
      <c r="F1510" s="179"/>
      <c r="G1510" s="179"/>
      <c r="H1510" s="179"/>
      <c r="I1510" s="179"/>
      <c r="J1510" s="179"/>
      <c r="K1510" s="179"/>
      <c r="L1510" s="179">
        <f>VLOOKUP(A1510,Sheet1!$A$1:$E$2000,5,FALSE)</f>
        <v>0</v>
      </c>
      <c r="M1510" s="21" t="e">
        <f t="shared" si="185"/>
        <v>#DIV/0!</v>
      </c>
      <c r="N1510" s="21" t="e">
        <f t="shared" si="186"/>
        <v>#DIV/0!</v>
      </c>
      <c r="O1510" s="21" t="e">
        <f t="shared" si="187"/>
        <v>#DIV/0!</v>
      </c>
      <c r="P1510" s="21" t="e">
        <f t="shared" si="188"/>
        <v>#DIV/0!</v>
      </c>
      <c r="Q1510" s="21" t="e">
        <f t="shared" si="189"/>
        <v>#DIV/0!</v>
      </c>
      <c r="R1510" s="23" t="e">
        <f t="shared" si="190"/>
        <v>#DIV/0!</v>
      </c>
      <c r="S1510" s="23" t="e">
        <f t="shared" si="191"/>
        <v>#DIV/0!</v>
      </c>
      <c r="T1510" s="11">
        <f t="shared" si="192"/>
        <v>0</v>
      </c>
    </row>
    <row r="1511" spans="1:20">
      <c r="A1511" s="154" t="s">
        <v>4320</v>
      </c>
      <c r="B1511" s="154" t="s">
        <v>4321</v>
      </c>
      <c r="C1511" s="154" t="s">
        <v>4171</v>
      </c>
      <c r="D1511" s="179"/>
      <c r="E1511" s="179"/>
      <c r="F1511" s="179"/>
      <c r="G1511" s="179"/>
      <c r="H1511" s="179">
        <v>-1751861332</v>
      </c>
      <c r="I1511" s="179"/>
      <c r="J1511" s="179"/>
      <c r="K1511" s="179"/>
      <c r="L1511" s="179">
        <f>VLOOKUP(A1511,Sheet1!$A$1:$E$2000,5,FALSE)</f>
        <v>0</v>
      </c>
      <c r="M1511" s="21" t="e">
        <f t="shared" si="185"/>
        <v>#DIV/0!</v>
      </c>
      <c r="N1511" s="21" t="e">
        <f t="shared" si="186"/>
        <v>#DIV/0!</v>
      </c>
      <c r="O1511" s="21" t="e">
        <f t="shared" si="187"/>
        <v>#DIV/0!</v>
      </c>
      <c r="P1511" s="21" t="e">
        <f t="shared" si="188"/>
        <v>#DIV/0!</v>
      </c>
      <c r="Q1511" s="21">
        <f t="shared" si="189"/>
        <v>1</v>
      </c>
      <c r="R1511" s="23">
        <f t="shared" si="190"/>
        <v>1</v>
      </c>
      <c r="S1511" s="23">
        <f t="shared" si="191"/>
        <v>-1</v>
      </c>
      <c r="T1511" s="11">
        <f t="shared" si="192"/>
        <v>0</v>
      </c>
    </row>
    <row r="1512" spans="1:20">
      <c r="A1512" s="154" t="s">
        <v>1529</v>
      </c>
      <c r="B1512" s="154" t="s">
        <v>3363</v>
      </c>
      <c r="C1512" s="154" t="s">
        <v>4171</v>
      </c>
      <c r="D1512" s="179"/>
      <c r="E1512" s="179"/>
      <c r="F1512" s="179"/>
      <c r="G1512" s="179"/>
      <c r="H1512" s="179"/>
      <c r="I1512" s="179"/>
      <c r="J1512" s="179"/>
      <c r="K1512" s="179"/>
      <c r="L1512" s="179">
        <f>VLOOKUP(A1512,Sheet1!$A$1:$E$2000,5,FALSE)</f>
        <v>0</v>
      </c>
      <c r="M1512" s="21" t="e">
        <f t="shared" si="185"/>
        <v>#DIV/0!</v>
      </c>
      <c r="N1512" s="21" t="e">
        <f t="shared" si="186"/>
        <v>#DIV/0!</v>
      </c>
      <c r="O1512" s="21" t="e">
        <f t="shared" si="187"/>
        <v>#DIV/0!</v>
      </c>
      <c r="P1512" s="21" t="e">
        <f t="shared" si="188"/>
        <v>#DIV/0!</v>
      </c>
      <c r="Q1512" s="21" t="e">
        <f t="shared" si="189"/>
        <v>#DIV/0!</v>
      </c>
      <c r="R1512" s="23" t="e">
        <f t="shared" si="190"/>
        <v>#DIV/0!</v>
      </c>
      <c r="S1512" s="23" t="e">
        <f t="shared" si="191"/>
        <v>#DIV/0!</v>
      </c>
      <c r="T1512" s="11">
        <f t="shared" si="192"/>
        <v>0</v>
      </c>
    </row>
    <row r="1513" spans="1:20">
      <c r="A1513" s="154" t="s">
        <v>804</v>
      </c>
      <c r="B1513" s="154" t="s">
        <v>3364</v>
      </c>
      <c r="C1513" s="154" t="s">
        <v>4171</v>
      </c>
      <c r="D1513" s="179">
        <v>62701898675</v>
      </c>
      <c r="E1513" s="179">
        <v>33905444856</v>
      </c>
      <c r="F1513" s="179">
        <v>102019497000</v>
      </c>
      <c r="G1513" s="179">
        <v>107894563806</v>
      </c>
      <c r="H1513" s="179">
        <v>75240080569</v>
      </c>
      <c r="I1513" s="179">
        <v>103309062843</v>
      </c>
      <c r="J1513" s="179">
        <v>125377463431</v>
      </c>
      <c r="K1513" s="179">
        <v>137534345614</v>
      </c>
      <c r="L1513" s="179">
        <f>VLOOKUP(A1513,Sheet1!$A$1:$E$2000,5,FALSE)</f>
        <v>140185879756</v>
      </c>
      <c r="M1513" s="21">
        <f t="shared" si="185"/>
        <v>0.19996494777596144</v>
      </c>
      <c r="N1513" s="21">
        <f t="shared" si="186"/>
        <v>2.0469755899609776</v>
      </c>
      <c r="O1513" s="21">
        <f t="shared" si="187"/>
        <v>0.22895590664400159</v>
      </c>
      <c r="P1513" s="21">
        <f t="shared" si="188"/>
        <v>0.27471061342157943</v>
      </c>
      <c r="Q1513" s="21">
        <f t="shared" si="189"/>
        <v>0.86318088305926943</v>
      </c>
      <c r="R1513" s="23">
        <f t="shared" si="190"/>
        <v>0.41361330702504162</v>
      </c>
      <c r="S1513" s="23">
        <f t="shared" si="191"/>
        <v>0.58718550859449858</v>
      </c>
      <c r="T1513" s="11">
        <f t="shared" si="192"/>
        <v>506406751644</v>
      </c>
    </row>
    <row r="1514" spans="1:20">
      <c r="A1514" s="154" t="s">
        <v>671</v>
      </c>
      <c r="B1514" s="154" t="s">
        <v>3365</v>
      </c>
      <c r="C1514" s="154" t="s">
        <v>4171</v>
      </c>
      <c r="D1514" s="179">
        <v>-4677688457</v>
      </c>
      <c r="E1514" s="179">
        <v>-6162174501</v>
      </c>
      <c r="F1514" s="179">
        <v>-5068308315</v>
      </c>
      <c r="G1514" s="179">
        <v>-5923206564</v>
      </c>
      <c r="H1514" s="179">
        <v>-5513029640</v>
      </c>
      <c r="I1514" s="179">
        <v>-5092717780</v>
      </c>
      <c r="J1514" s="179">
        <v>-11670380165</v>
      </c>
      <c r="K1514" s="179">
        <v>-54719194812</v>
      </c>
      <c r="L1514" s="179">
        <f>VLOOKUP(A1514,Sheet1!$A$1:$E$2000,5,FALSE)</f>
        <v>0</v>
      </c>
      <c r="M1514" s="21">
        <f t="shared" si="185"/>
        <v>-0.1785799098590973</v>
      </c>
      <c r="N1514" s="21">
        <f t="shared" si="186"/>
        <v>0.17355183966738497</v>
      </c>
      <c r="O1514" s="21">
        <f t="shared" si="187"/>
        <v>-1.3026184359109969</v>
      </c>
      <c r="P1514" s="21">
        <f t="shared" si="188"/>
        <v>-8.2381034192816642</v>
      </c>
      <c r="Q1514" s="21">
        <f t="shared" si="189"/>
        <v>1</v>
      </c>
      <c r="R1514" s="23">
        <f t="shared" si="190"/>
        <v>-3.022502705274444</v>
      </c>
      <c r="S1514" s="23">
        <f t="shared" si="191"/>
        <v>2.1536232788665854</v>
      </c>
      <c r="T1514" s="11">
        <f t="shared" si="192"/>
        <v>-71482292757</v>
      </c>
    </row>
    <row r="1515" spans="1:20">
      <c r="A1515" s="154" t="s">
        <v>1530</v>
      </c>
      <c r="B1515" s="154" t="s">
        <v>3366</v>
      </c>
      <c r="C1515" s="154" t="s">
        <v>4171</v>
      </c>
      <c r="D1515" s="179"/>
      <c r="E1515" s="179"/>
      <c r="F1515" s="179"/>
      <c r="G1515" s="179"/>
      <c r="H1515" s="179"/>
      <c r="I1515" s="179"/>
      <c r="J1515" s="179"/>
      <c r="K1515" s="179"/>
      <c r="L1515" s="179">
        <f>VLOOKUP(A1515,Sheet1!$A$1:$E$2000,5,FALSE)</f>
        <v>0</v>
      </c>
      <c r="M1515" s="21" t="e">
        <f t="shared" si="185"/>
        <v>#DIV/0!</v>
      </c>
      <c r="N1515" s="21" t="e">
        <f t="shared" si="186"/>
        <v>#DIV/0!</v>
      </c>
      <c r="O1515" s="21" t="e">
        <f t="shared" si="187"/>
        <v>#DIV/0!</v>
      </c>
      <c r="P1515" s="21" t="e">
        <f t="shared" si="188"/>
        <v>#DIV/0!</v>
      </c>
      <c r="Q1515" s="21" t="e">
        <f t="shared" si="189"/>
        <v>#DIV/0!</v>
      </c>
      <c r="R1515" s="23" t="e">
        <f t="shared" si="190"/>
        <v>#DIV/0!</v>
      </c>
      <c r="S1515" s="23" t="e">
        <f t="shared" si="191"/>
        <v>#DIV/0!</v>
      </c>
      <c r="T1515" s="11">
        <f t="shared" si="192"/>
        <v>0</v>
      </c>
    </row>
    <row r="1516" spans="1:20">
      <c r="A1516" s="154" t="s">
        <v>961</v>
      </c>
      <c r="B1516" s="154" t="s">
        <v>3368</v>
      </c>
      <c r="C1516" s="154" t="s">
        <v>4171</v>
      </c>
      <c r="D1516" s="179">
        <v>4053912281</v>
      </c>
      <c r="E1516" s="179">
        <v>8401022425</v>
      </c>
      <c r="F1516" s="179">
        <v>-4406628294</v>
      </c>
      <c r="G1516" s="179">
        <v>14188566015</v>
      </c>
      <c r="H1516" s="179">
        <v>5635573721</v>
      </c>
      <c r="I1516" s="179">
        <v>8358879575</v>
      </c>
      <c r="J1516" s="179">
        <v>865101306</v>
      </c>
      <c r="K1516" s="179">
        <v>13038054016</v>
      </c>
      <c r="L1516" s="179">
        <f>VLOOKUP(A1516,Sheet1!$A$1:$E$2000,5,FALSE)</f>
        <v>-5011636402</v>
      </c>
      <c r="M1516" s="21">
        <f t="shared" si="185"/>
        <v>0.39015679925117747</v>
      </c>
      <c r="N1516" s="21">
        <f t="shared" si="186"/>
        <v>-5.0163953704718267E-3</v>
      </c>
      <c r="O1516" s="21">
        <f t="shared" si="187"/>
        <v>1.196318193476384</v>
      </c>
      <c r="P1516" s="21">
        <f t="shared" si="188"/>
        <v>-8.1087264053583075E-2</v>
      </c>
      <c r="Q1516" s="21">
        <f t="shared" si="189"/>
        <v>-1.8892859272384275</v>
      </c>
      <c r="R1516" s="23">
        <f t="shared" si="190"/>
        <v>-0.42328442865442306</v>
      </c>
      <c r="S1516" s="23">
        <f t="shared" si="191"/>
        <v>-0.27575733286841775</v>
      </c>
      <c r="T1516" s="11">
        <f t="shared" si="192"/>
        <v>17250398495</v>
      </c>
    </row>
    <row r="1517" spans="1:20">
      <c r="A1517" s="154" t="s">
        <v>1532</v>
      </c>
      <c r="B1517" s="154" t="s">
        <v>3369</v>
      </c>
      <c r="C1517" s="154" t="s">
        <v>4171</v>
      </c>
      <c r="D1517" s="179"/>
      <c r="E1517" s="179"/>
      <c r="F1517" s="179"/>
      <c r="G1517" s="179"/>
      <c r="H1517" s="179"/>
      <c r="I1517" s="179"/>
      <c r="J1517" s="179"/>
      <c r="K1517" s="179"/>
      <c r="L1517" s="179">
        <f>VLOOKUP(A1517,Sheet1!$A$1:$E$2000,5,FALSE)</f>
        <v>0</v>
      </c>
      <c r="M1517" s="21" t="e">
        <f t="shared" si="185"/>
        <v>#DIV/0!</v>
      </c>
      <c r="N1517" s="21" t="e">
        <f t="shared" si="186"/>
        <v>#DIV/0!</v>
      </c>
      <c r="O1517" s="21" t="e">
        <f t="shared" si="187"/>
        <v>#DIV/0!</v>
      </c>
      <c r="P1517" s="21" t="e">
        <f t="shared" si="188"/>
        <v>#DIV/0!</v>
      </c>
      <c r="Q1517" s="21" t="e">
        <f t="shared" si="189"/>
        <v>#DIV/0!</v>
      </c>
      <c r="R1517" s="23" t="e">
        <f t="shared" si="190"/>
        <v>#DIV/0!</v>
      </c>
      <c r="S1517" s="23" t="e">
        <f t="shared" si="191"/>
        <v>#DIV/0!</v>
      </c>
      <c r="T1517" s="11">
        <f t="shared" si="192"/>
        <v>0</v>
      </c>
    </row>
    <row r="1518" spans="1:20">
      <c r="A1518" s="154" t="s">
        <v>4139</v>
      </c>
      <c r="B1518" s="154" t="s">
        <v>4140</v>
      </c>
      <c r="C1518" s="154" t="s">
        <v>4171</v>
      </c>
      <c r="D1518" s="179"/>
      <c r="E1518" s="179"/>
      <c r="F1518" s="179"/>
      <c r="G1518" s="179"/>
      <c r="H1518" s="179"/>
      <c r="I1518" s="179"/>
      <c r="J1518" s="179"/>
      <c r="K1518" s="179"/>
      <c r="L1518" s="179">
        <f>VLOOKUP(A1518,Sheet1!$A$1:$E$2000,5,FALSE)</f>
        <v>0</v>
      </c>
      <c r="M1518" s="21" t="e">
        <f t="shared" si="185"/>
        <v>#DIV/0!</v>
      </c>
      <c r="N1518" s="21" t="e">
        <f t="shared" si="186"/>
        <v>#DIV/0!</v>
      </c>
      <c r="O1518" s="21" t="e">
        <f t="shared" si="187"/>
        <v>#DIV/0!</v>
      </c>
      <c r="P1518" s="21" t="e">
        <f t="shared" si="188"/>
        <v>#DIV/0!</v>
      </c>
      <c r="Q1518" s="21" t="e">
        <f t="shared" si="189"/>
        <v>#DIV/0!</v>
      </c>
      <c r="R1518" s="23" t="e">
        <f t="shared" si="190"/>
        <v>#DIV/0!</v>
      </c>
      <c r="S1518" s="23" t="e">
        <f t="shared" si="191"/>
        <v>#DIV/0!</v>
      </c>
      <c r="T1518" s="11">
        <f t="shared" si="192"/>
        <v>0</v>
      </c>
    </row>
    <row r="1519" spans="1:20">
      <c r="A1519" s="154" t="s">
        <v>1534</v>
      </c>
      <c r="B1519" s="154" t="s">
        <v>3371</v>
      </c>
      <c r="C1519" s="154" t="s">
        <v>4171</v>
      </c>
      <c r="D1519" s="179"/>
      <c r="E1519" s="179"/>
      <c r="F1519" s="179"/>
      <c r="G1519" s="179"/>
      <c r="H1519" s="179"/>
      <c r="I1519" s="179"/>
      <c r="J1519" s="179"/>
      <c r="K1519" s="179"/>
      <c r="L1519" s="179">
        <f>VLOOKUP(A1519,Sheet1!$A$1:$E$2000,5,FALSE)</f>
        <v>0</v>
      </c>
      <c r="M1519" s="21" t="e">
        <f t="shared" si="185"/>
        <v>#DIV/0!</v>
      </c>
      <c r="N1519" s="21" t="e">
        <f t="shared" si="186"/>
        <v>#DIV/0!</v>
      </c>
      <c r="O1519" s="21" t="e">
        <f t="shared" si="187"/>
        <v>#DIV/0!</v>
      </c>
      <c r="P1519" s="21" t="e">
        <f t="shared" si="188"/>
        <v>#DIV/0!</v>
      </c>
      <c r="Q1519" s="21" t="e">
        <f t="shared" si="189"/>
        <v>#DIV/0!</v>
      </c>
      <c r="R1519" s="23" t="e">
        <f t="shared" si="190"/>
        <v>#DIV/0!</v>
      </c>
      <c r="S1519" s="23" t="e">
        <f t="shared" si="191"/>
        <v>#DIV/0!</v>
      </c>
      <c r="T1519" s="11">
        <f t="shared" si="192"/>
        <v>0</v>
      </c>
    </row>
    <row r="1520" spans="1:20">
      <c r="A1520" s="154" t="s">
        <v>1535</v>
      </c>
      <c r="B1520" s="154" t="s">
        <v>3372</v>
      </c>
      <c r="C1520" s="154" t="s">
        <v>4171</v>
      </c>
      <c r="D1520" s="179"/>
      <c r="E1520" s="179"/>
      <c r="F1520" s="179"/>
      <c r="G1520" s="179"/>
      <c r="H1520" s="179"/>
      <c r="I1520" s="179"/>
      <c r="J1520" s="179"/>
      <c r="K1520" s="179"/>
      <c r="L1520" s="179">
        <f>VLOOKUP(A1520,Sheet1!$A$1:$E$2000,5,FALSE)</f>
        <v>0</v>
      </c>
      <c r="M1520" s="21" t="e">
        <f t="shared" si="185"/>
        <v>#DIV/0!</v>
      </c>
      <c r="N1520" s="21" t="e">
        <f t="shared" si="186"/>
        <v>#DIV/0!</v>
      </c>
      <c r="O1520" s="21" t="e">
        <f t="shared" si="187"/>
        <v>#DIV/0!</v>
      </c>
      <c r="P1520" s="21" t="e">
        <f t="shared" si="188"/>
        <v>#DIV/0!</v>
      </c>
      <c r="Q1520" s="21" t="e">
        <f t="shared" si="189"/>
        <v>#DIV/0!</v>
      </c>
      <c r="R1520" s="23" t="e">
        <f t="shared" si="190"/>
        <v>#DIV/0!</v>
      </c>
      <c r="S1520" s="23" t="e">
        <f t="shared" si="191"/>
        <v>#DIV/0!</v>
      </c>
      <c r="T1520" s="11">
        <f t="shared" si="192"/>
        <v>0</v>
      </c>
    </row>
    <row r="1521" spans="1:20">
      <c r="A1521" s="154" t="s">
        <v>675</v>
      </c>
      <c r="B1521" s="154" t="s">
        <v>2388</v>
      </c>
      <c r="C1521" s="154" t="s">
        <v>4171</v>
      </c>
      <c r="D1521" s="179">
        <v>-526348194</v>
      </c>
      <c r="E1521" s="179">
        <v>-178354823</v>
      </c>
      <c r="F1521" s="179">
        <v>-247971864</v>
      </c>
      <c r="G1521" s="179">
        <v>-419380909</v>
      </c>
      <c r="H1521" s="179">
        <v>-364560491</v>
      </c>
      <c r="I1521" s="179">
        <v>-681026307</v>
      </c>
      <c r="J1521" s="179">
        <v>-182658819</v>
      </c>
      <c r="K1521" s="179">
        <v>-387258397</v>
      </c>
      <c r="L1521" s="179">
        <f>VLOOKUP(A1521,Sheet1!$A$1:$E$2000,5,FALSE)</f>
        <v>-167527247</v>
      </c>
      <c r="M1521" s="21">
        <f t="shared" si="185"/>
        <v>0.30737771088466964</v>
      </c>
      <c r="N1521" s="21">
        <f t="shared" si="186"/>
        <v>-2.8183789793001561</v>
      </c>
      <c r="O1521" s="21">
        <f t="shared" si="187"/>
        <v>0.26338893431877419</v>
      </c>
      <c r="P1521" s="21">
        <f t="shared" si="188"/>
        <v>7.6595074574555805E-2</v>
      </c>
      <c r="Q1521" s="21">
        <f t="shared" si="189"/>
        <v>0.5404679027602034</v>
      </c>
      <c r="R1521" s="23">
        <f t="shared" si="190"/>
        <v>0.28536196914317402</v>
      </c>
      <c r="S1521" s="23">
        <f t="shared" si="191"/>
        <v>0.1720302181280271</v>
      </c>
      <c r="T1521" s="11">
        <f t="shared" si="192"/>
        <v>-1418470770</v>
      </c>
    </row>
    <row r="1522" spans="1:20">
      <c r="A1522" s="154" t="s">
        <v>678</v>
      </c>
      <c r="B1522" s="154" t="s">
        <v>2391</v>
      </c>
      <c r="C1522" s="154" t="s">
        <v>4171</v>
      </c>
      <c r="D1522" s="179">
        <v>-376933007</v>
      </c>
      <c r="E1522" s="179">
        <v>-5339779695</v>
      </c>
      <c r="F1522" s="179">
        <v>-2576236818</v>
      </c>
      <c r="G1522" s="179">
        <v>-11991358503</v>
      </c>
      <c r="H1522" s="179">
        <v>-2357843301</v>
      </c>
      <c r="I1522" s="179"/>
      <c r="J1522" s="179"/>
      <c r="K1522" s="179"/>
      <c r="L1522" s="179">
        <f>VLOOKUP(A1522,Sheet1!$A$1:$E$2000,5,FALSE)</f>
        <v>0</v>
      </c>
      <c r="M1522" s="21">
        <f t="shared" si="185"/>
        <v>-5.255337837792486</v>
      </c>
      <c r="N1522" s="21">
        <f t="shared" si="186"/>
        <v>1</v>
      </c>
      <c r="O1522" s="21">
        <f t="shared" si="187"/>
        <v>1</v>
      </c>
      <c r="P1522" s="21">
        <f t="shared" si="188"/>
        <v>1</v>
      </c>
      <c r="Q1522" s="21">
        <f t="shared" si="189"/>
        <v>1</v>
      </c>
      <c r="R1522" s="23">
        <f t="shared" si="190"/>
        <v>1</v>
      </c>
      <c r="S1522" s="23">
        <f t="shared" si="191"/>
        <v>-1</v>
      </c>
      <c r="T1522" s="11">
        <f t="shared" si="192"/>
        <v>0</v>
      </c>
    </row>
    <row r="1523" spans="1:20">
      <c r="A1523" s="154" t="s">
        <v>679</v>
      </c>
      <c r="B1523" s="154" t="s">
        <v>2392</v>
      </c>
      <c r="C1523" s="154" t="s">
        <v>4171</v>
      </c>
      <c r="D1523" s="179">
        <v>-136335641</v>
      </c>
      <c r="E1523" s="179">
        <v>90645786</v>
      </c>
      <c r="F1523" s="179">
        <v>-185401989</v>
      </c>
      <c r="G1523" s="179">
        <v>157796558</v>
      </c>
      <c r="H1523" s="179">
        <v>-239196807</v>
      </c>
      <c r="I1523" s="179">
        <v>-300582224</v>
      </c>
      <c r="J1523" s="179">
        <v>2507065611</v>
      </c>
      <c r="K1523" s="179">
        <v>859383691</v>
      </c>
      <c r="L1523" s="179">
        <f>VLOOKUP(A1523,Sheet1!$A$1:$E$2000,5,FALSE)</f>
        <v>-236196033</v>
      </c>
      <c r="M1523" s="21">
        <f t="shared" si="185"/>
        <v>-0.75447010954384264</v>
      </c>
      <c r="N1523" s="21">
        <f t="shared" si="186"/>
        <v>-4.3160087993500325</v>
      </c>
      <c r="O1523" s="21">
        <f t="shared" si="187"/>
        <v>14.522323166662467</v>
      </c>
      <c r="P1523" s="21">
        <f t="shared" si="188"/>
        <v>4.4461497886411436</v>
      </c>
      <c r="Q1523" s="21">
        <f t="shared" si="189"/>
        <v>1.2545209267780903E-2</v>
      </c>
      <c r="R1523" s="23">
        <f t="shared" si="190"/>
        <v>12.732485051343534</v>
      </c>
      <c r="S1523" s="23">
        <f t="shared" si="191"/>
        <v>-17.063397127230967</v>
      </c>
      <c r="T1523" s="11">
        <f t="shared" si="192"/>
        <v>2829671045</v>
      </c>
    </row>
    <row r="1524" spans="1:20">
      <c r="A1524" s="154" t="s">
        <v>807</v>
      </c>
      <c r="B1524" s="154" t="s">
        <v>3373</v>
      </c>
      <c r="C1524" s="154" t="s">
        <v>4171</v>
      </c>
      <c r="D1524" s="179">
        <v>1420106147334</v>
      </c>
      <c r="E1524" s="179">
        <v>1798453663336</v>
      </c>
      <c r="F1524" s="179">
        <v>1652208240634</v>
      </c>
      <c r="G1524" s="179">
        <v>2490424513411</v>
      </c>
      <c r="H1524" s="179">
        <v>1259450751650</v>
      </c>
      <c r="I1524" s="179">
        <v>2113463333902</v>
      </c>
      <c r="J1524" s="179">
        <v>1799321888079</v>
      </c>
      <c r="K1524" s="179">
        <v>1976261647813</v>
      </c>
      <c r="L1524" s="179">
        <f>VLOOKUP(A1524,Sheet1!$A$1:$E$2000,5,FALSE)</f>
        <v>1742091327103</v>
      </c>
      <c r="M1524" s="21">
        <f t="shared" si="185"/>
        <v>-0.11312914600475626</v>
      </c>
      <c r="N1524" s="21">
        <f t="shared" si="186"/>
        <v>0.17515584470587922</v>
      </c>
      <c r="O1524" s="21">
        <f t="shared" si="187"/>
        <v>8.9040620804886103E-2</v>
      </c>
      <c r="P1524" s="21">
        <f t="shared" si="188"/>
        <v>-0.20645591256800588</v>
      </c>
      <c r="Q1524" s="21">
        <f t="shared" si="189"/>
        <v>0.38321512359311793</v>
      </c>
      <c r="R1524" s="23">
        <f t="shared" si="190"/>
        <v>2.1397550996414799E-2</v>
      </c>
      <c r="S1524" s="23">
        <f t="shared" si="191"/>
        <v>5.980123673522364E-2</v>
      </c>
      <c r="T1524" s="11">
        <f t="shared" si="192"/>
        <v>7631138196897</v>
      </c>
    </row>
    <row r="1525" spans="1:20">
      <c r="A1525" s="154" t="s">
        <v>870</v>
      </c>
      <c r="B1525" s="154" t="s">
        <v>3374</v>
      </c>
      <c r="C1525" s="154" t="s">
        <v>4171</v>
      </c>
      <c r="D1525" s="179">
        <v>-2746413674</v>
      </c>
      <c r="E1525" s="179">
        <v>-6389429377</v>
      </c>
      <c r="F1525" s="179">
        <v>-3290214893</v>
      </c>
      <c r="G1525" s="179">
        <v>6152421816</v>
      </c>
      <c r="H1525" s="179">
        <v>-769379729</v>
      </c>
      <c r="I1525" s="179">
        <v>-2267641231</v>
      </c>
      <c r="J1525" s="179">
        <v>378566556</v>
      </c>
      <c r="K1525" s="179">
        <v>71737461245</v>
      </c>
      <c r="L1525" s="179">
        <f>VLOOKUP(A1525,Sheet1!$A$1:$E$2000,5,FALSE)</f>
        <v>6253639177</v>
      </c>
      <c r="M1525" s="21">
        <f t="shared" si="185"/>
        <v>0.71986021760536867</v>
      </c>
      <c r="N1525" s="21">
        <f t="shared" si="186"/>
        <v>0.64509487511313324</v>
      </c>
      <c r="O1525" s="21">
        <f t="shared" si="187"/>
        <v>1.1150583072265001</v>
      </c>
      <c r="P1525" s="21">
        <f t="shared" si="188"/>
        <v>10.660036224830915</v>
      </c>
      <c r="Q1525" s="21">
        <f t="shared" si="189"/>
        <v>9.1281569312050337</v>
      </c>
      <c r="R1525" s="23">
        <f t="shared" si="190"/>
        <v>36.44679312400028</v>
      </c>
      <c r="S1525" s="23">
        <f t="shared" si="191"/>
        <v>-18.712141479633932</v>
      </c>
      <c r="T1525" s="11">
        <f t="shared" si="192"/>
        <v>76102025747</v>
      </c>
    </row>
    <row r="1526" spans="1:20">
      <c r="A1526" s="154" t="s">
        <v>871</v>
      </c>
      <c r="B1526" s="154" t="s">
        <v>3970</v>
      </c>
      <c r="C1526" s="154" t="s">
        <v>4171</v>
      </c>
      <c r="D1526" s="179">
        <v>91614867600</v>
      </c>
      <c r="E1526" s="179">
        <v>88155852707</v>
      </c>
      <c r="F1526" s="179">
        <v>84635050277</v>
      </c>
      <c r="G1526" s="179">
        <v>677751229416</v>
      </c>
      <c r="H1526" s="179">
        <v>14873336000000</v>
      </c>
      <c r="I1526" s="179">
        <v>377149000000</v>
      </c>
      <c r="J1526" s="179">
        <v>167703000000</v>
      </c>
      <c r="K1526" s="179">
        <v>-15727000000</v>
      </c>
      <c r="L1526" s="179">
        <f>VLOOKUP(A1526,Sheet1!$A$1:$E$2000,5,FALSE)</f>
        <v>139817000000</v>
      </c>
      <c r="M1526" s="21">
        <f t="shared" si="185"/>
        <v>161.34631331825446</v>
      </c>
      <c r="N1526" s="21">
        <f t="shared" si="186"/>
        <v>3.2782071571982261</v>
      </c>
      <c r="O1526" s="21">
        <f t="shared" si="187"/>
        <v>0.98148402406720292</v>
      </c>
      <c r="P1526" s="21">
        <f t="shared" si="188"/>
        <v>-1.0232046794124616</v>
      </c>
      <c r="Q1526" s="21">
        <f t="shared" si="189"/>
        <v>-0.9905994862215175</v>
      </c>
      <c r="R1526" s="23">
        <f t="shared" si="190"/>
        <v>-0.98133805431048315</v>
      </c>
      <c r="S1526" s="23">
        <f t="shared" si="191"/>
        <v>-0.95745693305638102</v>
      </c>
      <c r="T1526" s="11">
        <f t="shared" si="192"/>
        <v>668942000000</v>
      </c>
    </row>
    <row r="1527" spans="1:20">
      <c r="A1527" s="154" t="s">
        <v>1536</v>
      </c>
      <c r="B1527" s="154" t="s">
        <v>3376</v>
      </c>
      <c r="C1527" s="154" t="s">
        <v>4171</v>
      </c>
      <c r="D1527" s="179"/>
      <c r="E1527" s="179"/>
      <c r="F1527" s="179"/>
      <c r="G1527" s="179"/>
      <c r="H1527" s="179"/>
      <c r="I1527" s="179"/>
      <c r="J1527" s="179"/>
      <c r="K1527" s="179"/>
      <c r="L1527" s="179">
        <f>VLOOKUP(A1527,Sheet1!$A$1:$E$2000,5,FALSE)</f>
        <v>0</v>
      </c>
      <c r="M1527" s="21" t="e">
        <f t="shared" si="185"/>
        <v>#DIV/0!</v>
      </c>
      <c r="N1527" s="21" t="e">
        <f t="shared" si="186"/>
        <v>#DIV/0!</v>
      </c>
      <c r="O1527" s="21" t="e">
        <f t="shared" si="187"/>
        <v>#DIV/0!</v>
      </c>
      <c r="P1527" s="21" t="e">
        <f t="shared" si="188"/>
        <v>#DIV/0!</v>
      </c>
      <c r="Q1527" s="21" t="e">
        <f t="shared" si="189"/>
        <v>#DIV/0!</v>
      </c>
      <c r="R1527" s="23" t="e">
        <f t="shared" si="190"/>
        <v>#DIV/0!</v>
      </c>
      <c r="S1527" s="23" t="e">
        <f t="shared" si="191"/>
        <v>#DIV/0!</v>
      </c>
      <c r="T1527" s="11">
        <f t="shared" si="192"/>
        <v>0</v>
      </c>
    </row>
    <row r="1528" spans="1:20">
      <c r="A1528" s="154" t="s">
        <v>1537</v>
      </c>
      <c r="B1528" s="154" t="s">
        <v>3377</v>
      </c>
      <c r="C1528" s="154" t="s">
        <v>4171</v>
      </c>
      <c r="D1528" s="179">
        <v>1804037559</v>
      </c>
      <c r="E1528" s="179">
        <v>4419405619</v>
      </c>
      <c r="F1528" s="179">
        <v>1835409848</v>
      </c>
      <c r="G1528" s="179">
        <v>-47655216612</v>
      </c>
      <c r="H1528" s="179">
        <v>428634397</v>
      </c>
      <c r="I1528" s="179">
        <v>8919736923</v>
      </c>
      <c r="J1528" s="179">
        <v>4390276319</v>
      </c>
      <c r="K1528" s="179">
        <v>4776221060</v>
      </c>
      <c r="L1528" s="179">
        <f>VLOOKUP(A1528,Sheet1!$A$1:$E$2000,5,FALSE)</f>
        <v>759298893</v>
      </c>
      <c r="M1528" s="21">
        <f t="shared" si="185"/>
        <v>-0.76240273110633172</v>
      </c>
      <c r="N1528" s="21">
        <f t="shared" si="186"/>
        <v>1.0183114409440226</v>
      </c>
      <c r="O1528" s="21">
        <f t="shared" si="187"/>
        <v>1.3919869035158408</v>
      </c>
      <c r="P1528" s="21">
        <f t="shared" si="188"/>
        <v>1.1002245168432894</v>
      </c>
      <c r="Q1528" s="21">
        <f t="shared" si="189"/>
        <v>0.77143714623537318</v>
      </c>
      <c r="R1528" s="23">
        <f t="shared" si="190"/>
        <v>1.2186723927671934</v>
      </c>
      <c r="S1528" s="23">
        <f t="shared" si="191"/>
        <v>-1.4599638895464504</v>
      </c>
      <c r="T1528" s="11">
        <f t="shared" si="192"/>
        <v>18845533195</v>
      </c>
    </row>
    <row r="1529" spans="1:20">
      <c r="A1529" s="154" t="s">
        <v>1538</v>
      </c>
      <c r="B1529" s="154" t="s">
        <v>3378</v>
      </c>
      <c r="C1529" s="154" t="s">
        <v>4171</v>
      </c>
      <c r="D1529" s="179">
        <v>-3898821143</v>
      </c>
      <c r="E1529" s="179">
        <v>7736247351</v>
      </c>
      <c r="F1529" s="179">
        <v>7179744343</v>
      </c>
      <c r="G1529" s="179">
        <v>14291448765</v>
      </c>
      <c r="H1529" s="179">
        <v>8647687293</v>
      </c>
      <c r="I1529" s="179">
        <v>3038238416</v>
      </c>
      <c r="J1529" s="179">
        <v>9494724472</v>
      </c>
      <c r="K1529" s="179">
        <v>-7544071320</v>
      </c>
      <c r="L1529" s="179">
        <f>VLOOKUP(A1529,Sheet1!$A$1:$E$2000,5,FALSE)</f>
        <v>5360697051</v>
      </c>
      <c r="M1529" s="21">
        <f t="shared" si="185"/>
        <v>3.2180261611964895</v>
      </c>
      <c r="N1529" s="21">
        <f t="shared" si="186"/>
        <v>-0.60727232750549631</v>
      </c>
      <c r="O1529" s="21">
        <f t="shared" si="187"/>
        <v>0.32243211156355794</v>
      </c>
      <c r="P1529" s="21">
        <f t="shared" si="188"/>
        <v>-1.5278730969861893</v>
      </c>
      <c r="Q1529" s="21">
        <f t="shared" si="189"/>
        <v>-0.38010049746603392</v>
      </c>
      <c r="R1529" s="23">
        <f t="shared" si="190"/>
        <v>-0.75725026609032753</v>
      </c>
      <c r="S1529" s="23">
        <f t="shared" si="191"/>
        <v>-0.72660008739626569</v>
      </c>
      <c r="T1529" s="11">
        <f t="shared" si="192"/>
        <v>10349588619</v>
      </c>
    </row>
    <row r="1530" spans="1:20">
      <c r="A1530" s="154" t="s">
        <v>1539</v>
      </c>
      <c r="B1530" s="154" t="s">
        <v>3379</v>
      </c>
      <c r="C1530" s="154" t="s">
        <v>4171</v>
      </c>
      <c r="D1530" s="179">
        <v>12731947251</v>
      </c>
      <c r="E1530" s="179">
        <v>5933273277</v>
      </c>
      <c r="F1530" s="179">
        <v>6698518934</v>
      </c>
      <c r="G1530" s="179">
        <v>426835926</v>
      </c>
      <c r="H1530" s="179">
        <v>3062962417</v>
      </c>
      <c r="I1530" s="179">
        <v>5841807868</v>
      </c>
      <c r="J1530" s="179">
        <v>4914390900</v>
      </c>
      <c r="K1530" s="179">
        <v>8418439404</v>
      </c>
      <c r="L1530" s="179">
        <f>VLOOKUP(A1530,Sheet1!$A$1:$E$2000,5,FALSE)</f>
        <v>7222729756</v>
      </c>
      <c r="M1530" s="21">
        <f t="shared" si="185"/>
        <v>-0.75942702584167343</v>
      </c>
      <c r="N1530" s="21">
        <f t="shared" si="186"/>
        <v>-1.5415674405991127E-2</v>
      </c>
      <c r="O1530" s="21">
        <f t="shared" si="187"/>
        <v>-0.2663466434265363</v>
      </c>
      <c r="P1530" s="21">
        <f t="shared" si="188"/>
        <v>18.722893250555483</v>
      </c>
      <c r="Q1530" s="21">
        <f t="shared" si="189"/>
        <v>1.3580863140574408</v>
      </c>
      <c r="R1530" s="23">
        <f t="shared" si="190"/>
        <v>1.0175618309810515</v>
      </c>
      <c r="S1530" s="23">
        <f t="shared" si="191"/>
        <v>0.63739228084107569</v>
      </c>
      <c r="T1530" s="11">
        <f t="shared" si="192"/>
        <v>26397367928</v>
      </c>
    </row>
    <row r="1531" spans="1:20">
      <c r="A1531" s="154" t="s">
        <v>890</v>
      </c>
      <c r="B1531" s="154" t="s">
        <v>3382</v>
      </c>
      <c r="C1531" s="154" t="s">
        <v>4171</v>
      </c>
      <c r="D1531" s="179">
        <v>37507710550</v>
      </c>
      <c r="E1531" s="179">
        <v>100399747797</v>
      </c>
      <c r="F1531" s="179">
        <v>117302792654</v>
      </c>
      <c r="G1531" s="179">
        <v>95763502594</v>
      </c>
      <c r="H1531" s="179">
        <v>91998217692</v>
      </c>
      <c r="I1531" s="179">
        <v>99612940889</v>
      </c>
      <c r="J1531" s="179">
        <v>118969909995</v>
      </c>
      <c r="K1531" s="179">
        <v>112813830347</v>
      </c>
      <c r="L1531" s="179">
        <f>VLOOKUP(A1531,Sheet1!$A$1:$E$2000,5,FALSE)</f>
        <v>89856711184</v>
      </c>
      <c r="M1531" s="21">
        <f t="shared" si="185"/>
        <v>1.4527814772741441</v>
      </c>
      <c r="N1531" s="21">
        <f t="shared" si="186"/>
        <v>-7.8367418769901553E-3</v>
      </c>
      <c r="O1531" s="21">
        <f t="shared" si="187"/>
        <v>1.421208569106604E-2</v>
      </c>
      <c r="P1531" s="21">
        <f t="shared" si="188"/>
        <v>0.17804620018220049</v>
      </c>
      <c r="Q1531" s="21">
        <f t="shared" si="189"/>
        <v>-2.3277695608946797E-2</v>
      </c>
      <c r="R1531" s="23">
        <f t="shared" si="190"/>
        <v>5.4335846625530482E-2</v>
      </c>
      <c r="S1531" s="23">
        <f t="shared" si="191"/>
        <v>3.8940871506900621E-2</v>
      </c>
      <c r="T1531" s="11">
        <f t="shared" si="192"/>
        <v>421253392415</v>
      </c>
    </row>
    <row r="1532" spans="1:20">
      <c r="A1532" s="154" t="s">
        <v>803</v>
      </c>
      <c r="B1532" s="154" t="s">
        <v>3383</v>
      </c>
      <c r="C1532" s="154" t="s">
        <v>4171</v>
      </c>
      <c r="D1532" s="179">
        <v>1295970964102</v>
      </c>
      <c r="E1532" s="179">
        <v>838375186812</v>
      </c>
      <c r="F1532" s="179">
        <v>178307392710</v>
      </c>
      <c r="G1532" s="179">
        <v>3313520789666</v>
      </c>
      <c r="H1532" s="179">
        <v>-32458804861</v>
      </c>
      <c r="I1532" s="179">
        <v>2363571483595</v>
      </c>
      <c r="J1532" s="179">
        <v>3625674841507</v>
      </c>
      <c r="K1532" s="179">
        <v>3345878171936</v>
      </c>
      <c r="L1532" s="179">
        <f>VLOOKUP(A1532,Sheet1!$A$1:$E$2000,5,FALSE)</f>
        <v>1795239597714</v>
      </c>
      <c r="M1532" s="21">
        <f t="shared" si="185"/>
        <v>-1.0250459352563437</v>
      </c>
      <c r="N1532" s="21">
        <f t="shared" si="186"/>
        <v>1.81922881399043</v>
      </c>
      <c r="O1532" s="21">
        <f t="shared" si="187"/>
        <v>19.333844752044662</v>
      </c>
      <c r="P1532" s="21">
        <f t="shared" si="188"/>
        <v>9.7652570555507509E-3</v>
      </c>
      <c r="Q1532" s="21">
        <f t="shared" si="189"/>
        <v>56.308247035029368</v>
      </c>
      <c r="R1532" s="23">
        <f t="shared" si="190"/>
        <v>1.5342169784293256</v>
      </c>
      <c r="S1532" s="23">
        <f t="shared" si="191"/>
        <v>1.5898151758805019</v>
      </c>
      <c r="T1532" s="11">
        <f t="shared" si="192"/>
        <v>11130364094752</v>
      </c>
    </row>
    <row r="1533" spans="1:20">
      <c r="A1533" s="154" t="s">
        <v>1540</v>
      </c>
      <c r="B1533" s="154" t="s">
        <v>3916</v>
      </c>
      <c r="C1533" s="154" t="s">
        <v>4171</v>
      </c>
      <c r="D1533" s="179"/>
      <c r="E1533" s="179"/>
      <c r="F1533" s="179"/>
      <c r="G1533" s="179"/>
      <c r="H1533" s="179"/>
      <c r="I1533" s="179"/>
      <c r="J1533" s="179"/>
      <c r="K1533" s="179"/>
      <c r="L1533" s="179">
        <f>VLOOKUP(A1533,Sheet1!$A$1:$E$2000,5,FALSE)</f>
        <v>0</v>
      </c>
      <c r="M1533" s="21" t="e">
        <f t="shared" si="185"/>
        <v>#DIV/0!</v>
      </c>
      <c r="N1533" s="21" t="e">
        <f t="shared" si="186"/>
        <v>#DIV/0!</v>
      </c>
      <c r="O1533" s="21" t="e">
        <f t="shared" si="187"/>
        <v>#DIV/0!</v>
      </c>
      <c r="P1533" s="21" t="e">
        <f t="shared" si="188"/>
        <v>#DIV/0!</v>
      </c>
      <c r="Q1533" s="21" t="e">
        <f t="shared" si="189"/>
        <v>#DIV/0!</v>
      </c>
      <c r="R1533" s="23" t="e">
        <f t="shared" si="190"/>
        <v>#DIV/0!</v>
      </c>
      <c r="S1533" s="23" t="e">
        <f t="shared" si="191"/>
        <v>#DIV/0!</v>
      </c>
      <c r="T1533" s="11">
        <f t="shared" si="192"/>
        <v>0</v>
      </c>
    </row>
    <row r="1534" spans="1:20">
      <c r="A1534" s="154" t="s">
        <v>1541</v>
      </c>
      <c r="B1534" s="154" t="s">
        <v>3385</v>
      </c>
      <c r="C1534" s="154" t="s">
        <v>4171</v>
      </c>
      <c r="D1534" s="179">
        <v>94418974958</v>
      </c>
      <c r="E1534" s="179">
        <v>92745931535</v>
      </c>
      <c r="F1534" s="179">
        <v>83092136668</v>
      </c>
      <c r="G1534" s="179">
        <v>70468391305</v>
      </c>
      <c r="H1534" s="179">
        <v>111255012460</v>
      </c>
      <c r="I1534" s="179">
        <v>125210536081</v>
      </c>
      <c r="J1534" s="179">
        <v>125210498917</v>
      </c>
      <c r="K1534" s="179">
        <v>134998456167</v>
      </c>
      <c r="L1534" s="179">
        <f>VLOOKUP(A1534,Sheet1!$A$1:$E$2000,5,FALSE)</f>
        <v>119086432202</v>
      </c>
      <c r="M1534" s="21">
        <f t="shared" si="185"/>
        <v>0.17831201312542425</v>
      </c>
      <c r="N1534" s="21">
        <f t="shared" si="186"/>
        <v>0.35003804488985774</v>
      </c>
      <c r="O1534" s="21">
        <f t="shared" si="187"/>
        <v>0.50688746177374921</v>
      </c>
      <c r="P1534" s="21">
        <f t="shared" si="188"/>
        <v>0.91573063705544455</v>
      </c>
      <c r="Q1534" s="21">
        <f t="shared" si="189"/>
        <v>7.0391612645908111E-2</v>
      </c>
      <c r="R1534" s="23">
        <f t="shared" si="190"/>
        <v>0.43230033504005827</v>
      </c>
      <c r="S1534" s="23">
        <f t="shared" si="191"/>
        <v>0.41096276561964373</v>
      </c>
      <c r="T1534" s="11">
        <f t="shared" si="192"/>
        <v>504505923367</v>
      </c>
    </row>
    <row r="1535" spans="1:20">
      <c r="A1535" s="154" t="s">
        <v>771</v>
      </c>
      <c r="B1535" s="154" t="s">
        <v>3386</v>
      </c>
      <c r="C1535" s="154" t="s">
        <v>4171</v>
      </c>
      <c r="D1535" s="179">
        <v>36455522907</v>
      </c>
      <c r="E1535" s="179">
        <v>5982588258</v>
      </c>
      <c r="F1535" s="179">
        <v>129368131041</v>
      </c>
      <c r="G1535" s="179">
        <v>152576694348</v>
      </c>
      <c r="H1535" s="179">
        <v>172118430270</v>
      </c>
      <c r="I1535" s="179">
        <v>180802958766</v>
      </c>
      <c r="J1535" s="179">
        <v>225165306130</v>
      </c>
      <c r="K1535" s="179">
        <v>273566538071</v>
      </c>
      <c r="L1535" s="179">
        <f>VLOOKUP(A1535,Sheet1!$A$1:$E$2000,5,FALSE)</f>
        <v>242149103254</v>
      </c>
      <c r="M1535" s="21">
        <f t="shared" si="185"/>
        <v>3.7213266069199822</v>
      </c>
      <c r="N1535" s="21">
        <f t="shared" si="186"/>
        <v>29.221528035834286</v>
      </c>
      <c r="O1535" s="21">
        <f t="shared" si="187"/>
        <v>0.74050057242180822</v>
      </c>
      <c r="P1535" s="21">
        <f t="shared" si="188"/>
        <v>0.79297722525724623</v>
      </c>
      <c r="Q1535" s="21">
        <f t="shared" si="189"/>
        <v>0.40687492254108854</v>
      </c>
      <c r="R1535" s="23">
        <f t="shared" si="190"/>
        <v>0.63166902016709126</v>
      </c>
      <c r="S1535" s="23">
        <f t="shared" si="191"/>
        <v>1.0034609993939805</v>
      </c>
      <c r="T1535" s="11">
        <f t="shared" si="192"/>
        <v>921683906221</v>
      </c>
    </row>
    <row r="1536" spans="1:20">
      <c r="A1536" s="154" t="s">
        <v>1542</v>
      </c>
      <c r="B1536" s="154" t="s">
        <v>3387</v>
      </c>
      <c r="C1536" s="154" t="s">
        <v>4171</v>
      </c>
      <c r="D1536" s="179">
        <v>11100910299</v>
      </c>
      <c r="E1536" s="179">
        <v>9996002334</v>
      </c>
      <c r="F1536" s="179">
        <v>9665218011</v>
      </c>
      <c r="G1536" s="179">
        <v>13159506805</v>
      </c>
      <c r="H1536" s="179">
        <v>6479318100</v>
      </c>
      <c r="I1536" s="179">
        <v>12103955517</v>
      </c>
      <c r="J1536" s="179">
        <v>13343587095</v>
      </c>
      <c r="K1536" s="179">
        <v>11058290978</v>
      </c>
      <c r="L1536" s="179">
        <f>VLOOKUP(A1536,Sheet1!$A$1:$E$2000,5,FALSE)</f>
        <v>15313282462</v>
      </c>
      <c r="M1536" s="21">
        <f t="shared" si="185"/>
        <v>-0.41632551516215077</v>
      </c>
      <c r="N1536" s="21">
        <f t="shared" si="186"/>
        <v>0.21087962092906809</v>
      </c>
      <c r="O1536" s="21">
        <f t="shared" si="187"/>
        <v>0.38057797349357692</v>
      </c>
      <c r="P1536" s="21">
        <f t="shared" si="188"/>
        <v>-0.15967284018589784</v>
      </c>
      <c r="Q1536" s="21">
        <f t="shared" si="189"/>
        <v>1.3634095788567626</v>
      </c>
      <c r="R1536" s="23">
        <f t="shared" si="190"/>
        <v>0.35527922371815573</v>
      </c>
      <c r="S1536" s="23">
        <f t="shared" si="191"/>
        <v>0.31855105311869836</v>
      </c>
      <c r="T1536" s="11">
        <f t="shared" si="192"/>
        <v>51819116052</v>
      </c>
    </row>
    <row r="1537" spans="1:20">
      <c r="A1537" s="154" t="s">
        <v>854</v>
      </c>
      <c r="B1537" s="154" t="s">
        <v>3388</v>
      </c>
      <c r="C1537" s="154" t="s">
        <v>4171</v>
      </c>
      <c r="D1537" s="179">
        <v>-51440036850</v>
      </c>
      <c r="E1537" s="179">
        <v>-58865237593</v>
      </c>
      <c r="F1537" s="179">
        <v>-51230184811</v>
      </c>
      <c r="G1537" s="179">
        <v>-16576938139</v>
      </c>
      <c r="H1537" s="179">
        <v>-24285410536</v>
      </c>
      <c r="I1537" s="179">
        <v>-27864321576</v>
      </c>
      <c r="J1537" s="179">
        <v>-22372069890</v>
      </c>
      <c r="K1537" s="179">
        <v>-32227010290</v>
      </c>
      <c r="L1537" s="179">
        <f>VLOOKUP(A1537,Sheet1!$A$1:$E$2000,5,FALSE)</f>
        <v>-23275872471</v>
      </c>
      <c r="M1537" s="21">
        <f t="shared" si="185"/>
        <v>0.5278889358727199</v>
      </c>
      <c r="N1537" s="21">
        <f t="shared" si="186"/>
        <v>0.52664216241414608</v>
      </c>
      <c r="O1537" s="21">
        <f t="shared" si="187"/>
        <v>0.56330296342799191</v>
      </c>
      <c r="P1537" s="21">
        <f t="shared" si="188"/>
        <v>-0.94408702136497735</v>
      </c>
      <c r="Q1537" s="21">
        <f t="shared" si="189"/>
        <v>4.1569734368026828E-2</v>
      </c>
      <c r="R1537" s="23">
        <f t="shared" si="190"/>
        <v>0.1543836432424934</v>
      </c>
      <c r="S1537" s="23">
        <f t="shared" si="191"/>
        <v>-0.29954401504998385</v>
      </c>
      <c r="T1537" s="11">
        <f t="shared" si="192"/>
        <v>-105739274227</v>
      </c>
    </row>
    <row r="1538" spans="1:20">
      <c r="A1538" s="154" t="s">
        <v>1543</v>
      </c>
      <c r="B1538" s="154" t="s">
        <v>3389</v>
      </c>
      <c r="C1538" s="154" t="s">
        <v>4171</v>
      </c>
      <c r="D1538" s="179">
        <v>2546954339</v>
      </c>
      <c r="E1538" s="179">
        <v>559413634</v>
      </c>
      <c r="F1538" s="179">
        <v>2847437909</v>
      </c>
      <c r="G1538" s="179">
        <v>-1008344562</v>
      </c>
      <c r="H1538" s="179">
        <v>2352217687</v>
      </c>
      <c r="I1538" s="179">
        <v>1861376676</v>
      </c>
      <c r="J1538" s="179">
        <v>1801693460</v>
      </c>
      <c r="K1538" s="179">
        <v>921263980</v>
      </c>
      <c r="L1538" s="179">
        <f>VLOOKUP(A1538,Sheet1!$A$1:$E$2000,5,FALSE)</f>
        <v>2950206432</v>
      </c>
      <c r="M1538" s="21">
        <f t="shared" si="185"/>
        <v>-7.6458634934326558E-2</v>
      </c>
      <c r="N1538" s="21">
        <f t="shared" si="186"/>
        <v>2.3273709521352139</v>
      </c>
      <c r="O1538" s="21">
        <f t="shared" si="187"/>
        <v>-0.36725803421197623</v>
      </c>
      <c r="P1538" s="21">
        <f t="shared" si="188"/>
        <v>1.913640053924345</v>
      </c>
      <c r="Q1538" s="21">
        <f t="shared" si="189"/>
        <v>0.25422338600075328</v>
      </c>
      <c r="R1538" s="23">
        <f t="shared" si="190"/>
        <v>0.35355353634678499</v>
      </c>
      <c r="S1538" s="23">
        <f t="shared" si="191"/>
        <v>0.58597710339882836</v>
      </c>
      <c r="T1538" s="11">
        <f t="shared" si="192"/>
        <v>7534540548</v>
      </c>
    </row>
    <row r="1539" spans="1:20">
      <c r="A1539" s="154" t="s">
        <v>1544</v>
      </c>
      <c r="B1539" s="154" t="s">
        <v>3658</v>
      </c>
      <c r="C1539" s="154" t="s">
        <v>4171</v>
      </c>
      <c r="D1539" s="179">
        <v>-539688854</v>
      </c>
      <c r="E1539" s="179">
        <v>-1067200865</v>
      </c>
      <c r="F1539" s="179">
        <v>-497443709</v>
      </c>
      <c r="G1539" s="179">
        <v>-213547808</v>
      </c>
      <c r="H1539" s="179">
        <v>3878323152</v>
      </c>
      <c r="I1539" s="179">
        <v>-778649723</v>
      </c>
      <c r="J1539" s="179">
        <v>-541707466</v>
      </c>
      <c r="K1539" s="179">
        <v>-545900179</v>
      </c>
      <c r="L1539" s="179">
        <f>VLOOKUP(A1539,Sheet1!$A$1:$E$2000,5,FALSE)</f>
        <v>-621020104</v>
      </c>
      <c r="M1539" s="21">
        <f t="shared" si="185"/>
        <v>8.1862205847964393</v>
      </c>
      <c r="N1539" s="21">
        <f t="shared" si="186"/>
        <v>0.27038128571981618</v>
      </c>
      <c r="O1539" s="21">
        <f t="shared" si="187"/>
        <v>-8.8982444041723729E-2</v>
      </c>
      <c r="P1539" s="21">
        <f t="shared" si="188"/>
        <v>-1.5563370755835622</v>
      </c>
      <c r="Q1539" s="21">
        <f t="shared" si="189"/>
        <v>-1.160125930630548</v>
      </c>
      <c r="R1539" s="23">
        <f t="shared" si="190"/>
        <v>-1.5394533777641506</v>
      </c>
      <c r="S1539" s="23">
        <f t="shared" si="191"/>
        <v>-2.1843440930109317</v>
      </c>
      <c r="T1539" s="11">
        <f t="shared" si="192"/>
        <v>-2487277472</v>
      </c>
    </row>
    <row r="1540" spans="1:20">
      <c r="A1540" s="154" t="s">
        <v>1545</v>
      </c>
      <c r="B1540" s="154" t="s">
        <v>3391</v>
      </c>
      <c r="C1540" s="154" t="s">
        <v>4171</v>
      </c>
      <c r="D1540" s="179"/>
      <c r="E1540" s="179"/>
      <c r="F1540" s="179"/>
      <c r="G1540" s="179"/>
      <c r="H1540" s="179"/>
      <c r="I1540" s="179"/>
      <c r="J1540" s="179"/>
      <c r="K1540" s="179"/>
      <c r="L1540" s="179">
        <f>VLOOKUP(A1540,Sheet1!$A$1:$E$2000,5,FALSE)</f>
        <v>0</v>
      </c>
      <c r="M1540" s="21" t="e">
        <f t="shared" ref="M1540:M1603" si="193">(H1540-D1540)/ABS(D1540)</f>
        <v>#DIV/0!</v>
      </c>
      <c r="N1540" s="21" t="e">
        <f t="shared" ref="N1540:N1603" si="194">(I1540-E1540)/ABS(E1540)</f>
        <v>#DIV/0!</v>
      </c>
      <c r="O1540" s="21" t="e">
        <f t="shared" ref="O1540:O1603" si="195">(J1540-F1540)/ABS(F1540)</f>
        <v>#DIV/0!</v>
      </c>
      <c r="P1540" s="21" t="e">
        <f t="shared" ref="P1540:P1603" si="196">(K1540-G1540)/ABS(G1540)</f>
        <v>#DIV/0!</v>
      </c>
      <c r="Q1540" s="21" t="e">
        <f t="shared" ref="Q1540:Q1603" si="197">(L1540-H1540)/ABS(H1540)</f>
        <v>#DIV/0!</v>
      </c>
      <c r="R1540" s="23" t="e">
        <f t="shared" ref="R1540:R1603" si="198">(SUM(J1540:L1540)-SUM(F1540:H1540))/ABS(SUM(F1540:H1540))</f>
        <v>#DIV/0!</v>
      </c>
      <c r="S1540" s="23" t="e">
        <f t="shared" ref="S1540:S1603" si="199">SUM(I1540:L1540)/SUM(E1540:H1540)-1</f>
        <v>#DIV/0!</v>
      </c>
      <c r="T1540" s="11">
        <f t="shared" ref="T1540:T1603" si="200">SUM(I1540:L1540)</f>
        <v>0</v>
      </c>
    </row>
    <row r="1541" spans="1:20">
      <c r="A1541" s="154" t="s">
        <v>685</v>
      </c>
      <c r="B1541" s="154" t="s">
        <v>2397</v>
      </c>
      <c r="C1541" s="154" t="s">
        <v>4171</v>
      </c>
      <c r="D1541" s="179"/>
      <c r="E1541" s="179"/>
      <c r="F1541" s="179"/>
      <c r="G1541" s="179"/>
      <c r="H1541" s="179"/>
      <c r="I1541" s="179"/>
      <c r="J1541" s="179"/>
      <c r="K1541" s="179"/>
      <c r="L1541" s="179">
        <f>VLOOKUP(A1541,Sheet1!$A$1:$E$2000,5,FALSE)</f>
        <v>0</v>
      </c>
      <c r="M1541" s="21" t="e">
        <f t="shared" si="193"/>
        <v>#DIV/0!</v>
      </c>
      <c r="N1541" s="21" t="e">
        <f t="shared" si="194"/>
        <v>#DIV/0!</v>
      </c>
      <c r="O1541" s="21" t="e">
        <f t="shared" si="195"/>
        <v>#DIV/0!</v>
      </c>
      <c r="P1541" s="21" t="e">
        <f t="shared" si="196"/>
        <v>#DIV/0!</v>
      </c>
      <c r="Q1541" s="21" t="e">
        <f t="shared" si="197"/>
        <v>#DIV/0!</v>
      </c>
      <c r="R1541" s="23" t="e">
        <f t="shared" si="198"/>
        <v>#DIV/0!</v>
      </c>
      <c r="S1541" s="23" t="e">
        <f t="shared" si="199"/>
        <v>#DIV/0!</v>
      </c>
      <c r="T1541" s="11">
        <f t="shared" si="200"/>
        <v>0</v>
      </c>
    </row>
    <row r="1542" spans="1:20">
      <c r="A1542" s="154" t="s">
        <v>1547</v>
      </c>
      <c r="B1542" s="154" t="s">
        <v>3394</v>
      </c>
      <c r="C1542" s="154" t="s">
        <v>4171</v>
      </c>
      <c r="D1542" s="179"/>
      <c r="E1542" s="179"/>
      <c r="F1542" s="179"/>
      <c r="G1542" s="179"/>
      <c r="H1542" s="179"/>
      <c r="I1542" s="179"/>
      <c r="J1542" s="179"/>
      <c r="K1542" s="179"/>
      <c r="L1542" s="179">
        <f>VLOOKUP(A1542,Sheet1!$A$1:$E$2000,5,FALSE)</f>
        <v>0</v>
      </c>
      <c r="M1542" s="21" t="e">
        <f t="shared" si="193"/>
        <v>#DIV/0!</v>
      </c>
      <c r="N1542" s="21" t="e">
        <f t="shared" si="194"/>
        <v>#DIV/0!</v>
      </c>
      <c r="O1542" s="21" t="e">
        <f t="shared" si="195"/>
        <v>#DIV/0!</v>
      </c>
      <c r="P1542" s="21" t="e">
        <f t="shared" si="196"/>
        <v>#DIV/0!</v>
      </c>
      <c r="Q1542" s="21" t="e">
        <f t="shared" si="197"/>
        <v>#DIV/0!</v>
      </c>
      <c r="R1542" s="23" t="e">
        <f t="shared" si="198"/>
        <v>#DIV/0!</v>
      </c>
      <c r="S1542" s="23" t="e">
        <f t="shared" si="199"/>
        <v>#DIV/0!</v>
      </c>
      <c r="T1542" s="11">
        <f t="shared" si="200"/>
        <v>0</v>
      </c>
    </row>
    <row r="1543" spans="1:20">
      <c r="A1543" s="154" t="s">
        <v>877</v>
      </c>
      <c r="B1543" s="154" t="s">
        <v>3395</v>
      </c>
      <c r="C1543" s="154" t="s">
        <v>4171</v>
      </c>
      <c r="D1543" s="179">
        <v>9709946143</v>
      </c>
      <c r="E1543" s="179">
        <v>5922548377</v>
      </c>
      <c r="F1543" s="179">
        <v>5137349112</v>
      </c>
      <c r="G1543" s="179">
        <v>8873014562</v>
      </c>
      <c r="H1543" s="179">
        <v>-1300192810</v>
      </c>
      <c r="I1543" s="179">
        <v>15814791247</v>
      </c>
      <c r="J1543" s="179">
        <v>-1444960854</v>
      </c>
      <c r="K1543" s="179">
        <v>-1409720886</v>
      </c>
      <c r="L1543" s="179">
        <f>VLOOKUP(A1543,Sheet1!$A$1:$E$2000,5,FALSE)</f>
        <v>4485897090</v>
      </c>
      <c r="M1543" s="21">
        <f t="shared" si="193"/>
        <v>-1.1339031948119838</v>
      </c>
      <c r="N1543" s="21">
        <f t="shared" si="194"/>
        <v>1.6702679725531941</v>
      </c>
      <c r="O1543" s="21">
        <f t="shared" si="195"/>
        <v>-1.2812658479107075</v>
      </c>
      <c r="P1543" s="21">
        <f t="shared" si="196"/>
        <v>-1.1588773326302584</v>
      </c>
      <c r="Q1543" s="21">
        <f t="shared" si="197"/>
        <v>4.4501783547010998</v>
      </c>
      <c r="R1543" s="23">
        <f t="shared" si="198"/>
        <v>-0.871660627740244</v>
      </c>
      <c r="S1543" s="23">
        <f t="shared" si="199"/>
        <v>-6.3689718534947981E-2</v>
      </c>
      <c r="T1543" s="11">
        <f t="shared" si="200"/>
        <v>17446006597</v>
      </c>
    </row>
    <row r="1544" spans="1:20">
      <c r="A1544" s="154" t="s">
        <v>1548</v>
      </c>
      <c r="B1544" s="154" t="s">
        <v>3396</v>
      </c>
      <c r="C1544" s="154" t="s">
        <v>4171</v>
      </c>
      <c r="D1544" s="179"/>
      <c r="E1544" s="179"/>
      <c r="F1544" s="179"/>
      <c r="G1544" s="179"/>
      <c r="H1544" s="179"/>
      <c r="I1544" s="179"/>
      <c r="J1544" s="179"/>
      <c r="K1544" s="179"/>
      <c r="L1544" s="179">
        <f>VLOOKUP(A1544,Sheet1!$A$1:$E$2000,5,FALSE)</f>
        <v>0</v>
      </c>
      <c r="M1544" s="21" t="e">
        <f t="shared" si="193"/>
        <v>#DIV/0!</v>
      </c>
      <c r="N1544" s="21" t="e">
        <f t="shared" si="194"/>
        <v>#DIV/0!</v>
      </c>
      <c r="O1544" s="21" t="e">
        <f t="shared" si="195"/>
        <v>#DIV/0!</v>
      </c>
      <c r="P1544" s="21" t="e">
        <f t="shared" si="196"/>
        <v>#DIV/0!</v>
      </c>
      <c r="Q1544" s="21" t="e">
        <f t="shared" si="197"/>
        <v>#DIV/0!</v>
      </c>
      <c r="R1544" s="23" t="e">
        <f t="shared" si="198"/>
        <v>#DIV/0!</v>
      </c>
      <c r="S1544" s="23" t="e">
        <f t="shared" si="199"/>
        <v>#DIV/0!</v>
      </c>
      <c r="T1544" s="11">
        <f t="shared" si="200"/>
        <v>0</v>
      </c>
    </row>
    <row r="1545" spans="1:20">
      <c r="A1545" s="154" t="s">
        <v>1549</v>
      </c>
      <c r="B1545" s="154" t="s">
        <v>3397</v>
      </c>
      <c r="C1545" s="154" t="s">
        <v>4171</v>
      </c>
      <c r="D1545" s="179">
        <v>1068085013</v>
      </c>
      <c r="E1545" s="179">
        <v>-533261624</v>
      </c>
      <c r="F1545" s="179">
        <v>3804056086</v>
      </c>
      <c r="G1545" s="179">
        <v>5499868</v>
      </c>
      <c r="H1545" s="179">
        <v>3919589082</v>
      </c>
      <c r="I1545" s="179">
        <v>-3194119170</v>
      </c>
      <c r="J1545" s="179">
        <v>7798494082</v>
      </c>
      <c r="K1545" s="179">
        <v>6859319245</v>
      </c>
      <c r="L1545" s="179">
        <f>VLOOKUP(A1545,Sheet1!$A$1:$E$2000,5,FALSE)</f>
        <v>8418791723</v>
      </c>
      <c r="M1545" s="21">
        <f t="shared" si="193"/>
        <v>2.6697351187344109</v>
      </c>
      <c r="N1545" s="21">
        <f t="shared" si="194"/>
        <v>-4.989778799458481</v>
      </c>
      <c r="O1545" s="21">
        <f t="shared" si="195"/>
        <v>1.0500470828231632</v>
      </c>
      <c r="P1545" s="21">
        <f t="shared" si="196"/>
        <v>1246.1788859296259</v>
      </c>
      <c r="Q1545" s="21">
        <f t="shared" si="197"/>
        <v>1.1478761030491105</v>
      </c>
      <c r="R1545" s="23">
        <f t="shared" si="198"/>
        <v>1.985660760991832</v>
      </c>
      <c r="S1545" s="23">
        <f t="shared" si="199"/>
        <v>1.7630361335265059</v>
      </c>
      <c r="T1545" s="11">
        <f t="shared" si="200"/>
        <v>19882485880</v>
      </c>
    </row>
    <row r="1546" spans="1:20">
      <c r="A1546" s="154" t="s">
        <v>689</v>
      </c>
      <c r="B1546" s="154" t="s">
        <v>3784</v>
      </c>
      <c r="C1546" s="154" t="s">
        <v>4171</v>
      </c>
      <c r="D1546" s="179">
        <v>-15692979427</v>
      </c>
      <c r="E1546" s="179">
        <v>-43655467941</v>
      </c>
      <c r="F1546" s="179">
        <v>-76785880568</v>
      </c>
      <c r="G1546" s="179">
        <v>-22160429806</v>
      </c>
      <c r="H1546" s="179">
        <v>-9198640257</v>
      </c>
      <c r="I1546" s="179">
        <v>-20013095250</v>
      </c>
      <c r="J1546" s="179">
        <v>-13517910813</v>
      </c>
      <c r="K1546" s="179">
        <v>-10526279699</v>
      </c>
      <c r="L1546" s="179">
        <f>VLOOKUP(A1546,Sheet1!$A$1:$E$2000,5,FALSE)</f>
        <v>-11509653622</v>
      </c>
      <c r="M1546" s="21">
        <f t="shared" si="193"/>
        <v>0.41383723213365048</v>
      </c>
      <c r="N1546" s="21">
        <f t="shared" si="194"/>
        <v>0.54156727223614853</v>
      </c>
      <c r="O1546" s="21">
        <f t="shared" si="195"/>
        <v>0.82395317064797069</v>
      </c>
      <c r="P1546" s="21">
        <f t="shared" si="196"/>
        <v>0.52499659116945563</v>
      </c>
      <c r="Q1546" s="21">
        <f t="shared" si="197"/>
        <v>-0.2512342368472732</v>
      </c>
      <c r="R1546" s="23">
        <f t="shared" si="198"/>
        <v>0.67123898132504756</v>
      </c>
      <c r="S1546" s="23">
        <f t="shared" si="199"/>
        <v>-0.63394739021984836</v>
      </c>
      <c r="T1546" s="11">
        <f t="shared" si="200"/>
        <v>-55566939384</v>
      </c>
    </row>
    <row r="1547" spans="1:20">
      <c r="A1547" s="154" t="s">
        <v>1551</v>
      </c>
      <c r="B1547" s="154" t="s">
        <v>3399</v>
      </c>
      <c r="C1547" s="154" t="s">
        <v>4171</v>
      </c>
      <c r="D1547" s="179"/>
      <c r="E1547" s="179"/>
      <c r="F1547" s="179"/>
      <c r="G1547" s="179"/>
      <c r="H1547" s="179"/>
      <c r="I1547" s="179"/>
      <c r="J1547" s="179"/>
      <c r="K1547" s="179"/>
      <c r="L1547" s="179">
        <f>VLOOKUP(A1547,Sheet1!$A$1:$E$2000,5,FALSE)</f>
        <v>0</v>
      </c>
      <c r="M1547" s="21" t="e">
        <f t="shared" si="193"/>
        <v>#DIV/0!</v>
      </c>
      <c r="N1547" s="21" t="e">
        <f t="shared" si="194"/>
        <v>#DIV/0!</v>
      </c>
      <c r="O1547" s="21" t="e">
        <f t="shared" si="195"/>
        <v>#DIV/0!</v>
      </c>
      <c r="P1547" s="21" t="e">
        <f t="shared" si="196"/>
        <v>#DIV/0!</v>
      </c>
      <c r="Q1547" s="21" t="e">
        <f t="shared" si="197"/>
        <v>#DIV/0!</v>
      </c>
      <c r="R1547" s="23" t="e">
        <f t="shared" si="198"/>
        <v>#DIV/0!</v>
      </c>
      <c r="S1547" s="23" t="e">
        <f t="shared" si="199"/>
        <v>#DIV/0!</v>
      </c>
      <c r="T1547" s="11">
        <f t="shared" si="200"/>
        <v>0</v>
      </c>
    </row>
    <row r="1548" spans="1:20">
      <c r="A1548" s="154" t="s">
        <v>962</v>
      </c>
      <c r="B1548" s="154" t="s">
        <v>3400</v>
      </c>
      <c r="C1548" s="154" t="s">
        <v>4171</v>
      </c>
      <c r="D1548" s="179">
        <v>51651365703</v>
      </c>
      <c r="E1548" s="179">
        <v>53037490368</v>
      </c>
      <c r="F1548" s="179">
        <v>50652202200</v>
      </c>
      <c r="G1548" s="179">
        <v>62635058093</v>
      </c>
      <c r="H1548" s="179">
        <v>58469471420</v>
      </c>
      <c r="I1548" s="179">
        <v>79185866828</v>
      </c>
      <c r="J1548" s="179">
        <v>63051964452</v>
      </c>
      <c r="K1548" s="179">
        <v>100729452612</v>
      </c>
      <c r="L1548" s="179">
        <f>VLOOKUP(A1548,Sheet1!$A$1:$E$2000,5,FALSE)</f>
        <v>74114070892</v>
      </c>
      <c r="M1548" s="21">
        <f t="shared" si="193"/>
        <v>0.13200242867158093</v>
      </c>
      <c r="N1548" s="21">
        <f t="shared" si="194"/>
        <v>0.49301685050649641</v>
      </c>
      <c r="O1548" s="21">
        <f t="shared" si="195"/>
        <v>0.2448020365045451</v>
      </c>
      <c r="P1548" s="21">
        <f t="shared" si="196"/>
        <v>0.60819604353903156</v>
      </c>
      <c r="Q1548" s="21">
        <f t="shared" si="197"/>
        <v>0.26756868314442511</v>
      </c>
      <c r="R1548" s="23">
        <f t="shared" si="198"/>
        <v>0.38507227974921965</v>
      </c>
      <c r="S1548" s="23">
        <f t="shared" si="199"/>
        <v>0.41054050165820644</v>
      </c>
      <c r="T1548" s="11">
        <f t="shared" si="200"/>
        <v>317081354784</v>
      </c>
    </row>
    <row r="1549" spans="1:20">
      <c r="A1549" s="154" t="s">
        <v>1552</v>
      </c>
      <c r="B1549" s="154" t="s">
        <v>3401</v>
      </c>
      <c r="C1549" s="154" t="s">
        <v>4171</v>
      </c>
      <c r="D1549" s="179">
        <v>3541925841</v>
      </c>
      <c r="E1549" s="179">
        <v>10596272133</v>
      </c>
      <c r="F1549" s="179">
        <v>14751375109</v>
      </c>
      <c r="G1549" s="179">
        <v>25246106487</v>
      </c>
      <c r="H1549" s="179">
        <v>905164826</v>
      </c>
      <c r="I1549" s="179">
        <v>14950718302</v>
      </c>
      <c r="J1549" s="179">
        <v>-16101600321</v>
      </c>
      <c r="K1549" s="179">
        <v>727768387</v>
      </c>
      <c r="L1549" s="179">
        <f>VLOOKUP(A1549,Sheet1!$A$1:$E$2000,5,FALSE)</f>
        <v>19893826857</v>
      </c>
      <c r="M1549" s="21">
        <f t="shared" si="193"/>
        <v>-0.74444275046017261</v>
      </c>
      <c r="N1549" s="21">
        <f t="shared" si="194"/>
        <v>0.4109413305306624</v>
      </c>
      <c r="O1549" s="21">
        <f t="shared" si="195"/>
        <v>-2.0915321590036857</v>
      </c>
      <c r="P1549" s="21">
        <f t="shared" si="196"/>
        <v>-0.9711730445494734</v>
      </c>
      <c r="Q1549" s="21">
        <f t="shared" si="197"/>
        <v>20.978126287686745</v>
      </c>
      <c r="R1549" s="23">
        <f t="shared" si="198"/>
        <v>-0.8894938269674193</v>
      </c>
      <c r="S1549" s="23">
        <f t="shared" si="199"/>
        <v>-0.6219199592666087</v>
      </c>
      <c r="T1549" s="11">
        <f t="shared" si="200"/>
        <v>19470713225</v>
      </c>
    </row>
    <row r="1550" spans="1:20">
      <c r="A1550" s="154" t="s">
        <v>1554</v>
      </c>
      <c r="B1550" s="154" t="s">
        <v>3664</v>
      </c>
      <c r="C1550" s="154" t="s">
        <v>4171</v>
      </c>
      <c r="D1550" s="179">
        <v>7870129632</v>
      </c>
      <c r="E1550" s="179">
        <v>10588556972</v>
      </c>
      <c r="F1550" s="179">
        <v>13875548792</v>
      </c>
      <c r="G1550" s="179">
        <v>-3809126900</v>
      </c>
      <c r="H1550" s="179">
        <v>1116027647</v>
      </c>
      <c r="I1550" s="179">
        <v>2302695654</v>
      </c>
      <c r="J1550" s="179">
        <v>2234772311</v>
      </c>
      <c r="K1550" s="179">
        <v>824147232</v>
      </c>
      <c r="L1550" s="179">
        <f>VLOOKUP(A1550,Sheet1!$A$1:$E$2000,5,FALSE)</f>
        <v>1138031569</v>
      </c>
      <c r="M1550" s="21">
        <f t="shared" si="193"/>
        <v>-0.85819450260867058</v>
      </c>
      <c r="N1550" s="21">
        <f t="shared" si="194"/>
        <v>-0.78252979512797016</v>
      </c>
      <c r="O1550" s="21">
        <f t="shared" si="195"/>
        <v>-0.83894169920771233</v>
      </c>
      <c r="P1550" s="21">
        <f t="shared" si="196"/>
        <v>1.2163611908020182</v>
      </c>
      <c r="Q1550" s="21">
        <f t="shared" si="197"/>
        <v>1.9716287548206233E-2</v>
      </c>
      <c r="R1550" s="23">
        <f t="shared" si="198"/>
        <v>-0.62468410008355679</v>
      </c>
      <c r="S1550" s="23">
        <f t="shared" si="199"/>
        <v>-0.70145400660663104</v>
      </c>
      <c r="T1550" s="11">
        <f t="shared" si="200"/>
        <v>6499646766</v>
      </c>
    </row>
    <row r="1551" spans="1:20">
      <c r="A1551" s="154" t="s">
        <v>1555</v>
      </c>
      <c r="B1551" s="154" t="s">
        <v>3404</v>
      </c>
      <c r="C1551" s="154" t="s">
        <v>4171</v>
      </c>
      <c r="D1551" s="179"/>
      <c r="E1551" s="179"/>
      <c r="F1551" s="179"/>
      <c r="G1551" s="179"/>
      <c r="H1551" s="179"/>
      <c r="I1551" s="179"/>
      <c r="J1551" s="179"/>
      <c r="K1551" s="179"/>
      <c r="L1551" s="179">
        <f>VLOOKUP(A1551,Sheet1!$A$1:$E$2000,5,FALSE)</f>
        <v>0</v>
      </c>
      <c r="M1551" s="21" t="e">
        <f t="shared" si="193"/>
        <v>#DIV/0!</v>
      </c>
      <c r="N1551" s="21" t="e">
        <f t="shared" si="194"/>
        <v>#DIV/0!</v>
      </c>
      <c r="O1551" s="21" t="e">
        <f t="shared" si="195"/>
        <v>#DIV/0!</v>
      </c>
      <c r="P1551" s="21" t="e">
        <f t="shared" si="196"/>
        <v>#DIV/0!</v>
      </c>
      <c r="Q1551" s="21" t="e">
        <f t="shared" si="197"/>
        <v>#DIV/0!</v>
      </c>
      <c r="R1551" s="23" t="e">
        <f t="shared" si="198"/>
        <v>#DIV/0!</v>
      </c>
      <c r="S1551" s="23" t="e">
        <f t="shared" si="199"/>
        <v>#DIV/0!</v>
      </c>
      <c r="T1551" s="11">
        <f t="shared" si="200"/>
        <v>0</v>
      </c>
    </row>
    <row r="1552" spans="1:20">
      <c r="A1552" s="154" t="s">
        <v>4290</v>
      </c>
      <c r="B1552" s="154" t="s">
        <v>4291</v>
      </c>
      <c r="C1552" s="154" t="s">
        <v>4171</v>
      </c>
      <c r="D1552" s="179"/>
      <c r="E1552" s="179"/>
      <c r="F1552" s="179"/>
      <c r="G1552" s="179"/>
      <c r="H1552" s="179"/>
      <c r="I1552" s="179"/>
      <c r="J1552" s="179"/>
      <c r="K1552" s="179">
        <v>16205956284</v>
      </c>
      <c r="L1552" s="179">
        <f>VLOOKUP(A1552,Sheet1!$A$1:$E$2000,5,FALSE)</f>
        <v>270198796</v>
      </c>
      <c r="M1552" s="21" t="e">
        <f t="shared" si="193"/>
        <v>#DIV/0!</v>
      </c>
      <c r="N1552" s="21" t="e">
        <f t="shared" si="194"/>
        <v>#DIV/0!</v>
      </c>
      <c r="O1552" s="21" t="e">
        <f t="shared" si="195"/>
        <v>#DIV/0!</v>
      </c>
      <c r="P1552" s="21" t="e">
        <f t="shared" si="196"/>
        <v>#DIV/0!</v>
      </c>
      <c r="Q1552" s="21" t="e">
        <f t="shared" si="197"/>
        <v>#DIV/0!</v>
      </c>
      <c r="R1552" s="23" t="e">
        <f t="shared" si="198"/>
        <v>#DIV/0!</v>
      </c>
      <c r="S1552" s="23" t="e">
        <f t="shared" si="199"/>
        <v>#DIV/0!</v>
      </c>
      <c r="T1552" s="11">
        <f t="shared" si="200"/>
        <v>16476155080</v>
      </c>
    </row>
    <row r="1553" spans="1:20">
      <c r="A1553" s="154" t="s">
        <v>1556</v>
      </c>
      <c r="B1553" s="154" t="s">
        <v>3405</v>
      </c>
      <c r="C1553" s="154" t="s">
        <v>4171</v>
      </c>
      <c r="D1553" s="179">
        <v>12452561365</v>
      </c>
      <c r="E1553" s="179">
        <v>17965378376</v>
      </c>
      <c r="F1553" s="179">
        <v>14536988171</v>
      </c>
      <c r="G1553" s="179">
        <v>28144813918</v>
      </c>
      <c r="H1553" s="179">
        <v>12162671926</v>
      </c>
      <c r="I1553" s="179">
        <v>15166490882</v>
      </c>
      <c r="J1553" s="179">
        <v>11427997530</v>
      </c>
      <c r="K1553" s="179">
        <v>29928773968</v>
      </c>
      <c r="L1553" s="179">
        <f>VLOOKUP(A1553,Sheet1!$A$1:$E$2000,5,FALSE)</f>
        <v>18465583311</v>
      </c>
      <c r="M1553" s="21">
        <f t="shared" si="193"/>
        <v>-2.3279502947464496E-2</v>
      </c>
      <c r="N1553" s="21">
        <f t="shared" si="194"/>
        <v>-0.15579340637428721</v>
      </c>
      <c r="O1553" s="21">
        <f t="shared" si="195"/>
        <v>-0.2138675910325194</v>
      </c>
      <c r="P1553" s="21">
        <f t="shared" si="196"/>
        <v>6.3385036234297837E-2</v>
      </c>
      <c r="Q1553" s="21">
        <f t="shared" si="197"/>
        <v>0.51821766001320324</v>
      </c>
      <c r="R1553" s="23">
        <f t="shared" si="198"/>
        <v>9.0763579802744507E-2</v>
      </c>
      <c r="S1553" s="23">
        <f t="shared" si="199"/>
        <v>2.9927176452693161E-2</v>
      </c>
      <c r="T1553" s="11">
        <f t="shared" si="200"/>
        <v>74988845691</v>
      </c>
    </row>
    <row r="1554" spans="1:20">
      <c r="A1554" s="154" t="s">
        <v>1557</v>
      </c>
      <c r="B1554" s="154" t="s">
        <v>4162</v>
      </c>
      <c r="C1554" s="154" t="s">
        <v>4171</v>
      </c>
      <c r="D1554" s="179"/>
      <c r="E1554" s="179"/>
      <c r="F1554" s="179"/>
      <c r="G1554" s="179"/>
      <c r="H1554" s="179"/>
      <c r="I1554" s="179"/>
      <c r="J1554" s="179"/>
      <c r="K1554" s="179"/>
      <c r="L1554" s="179">
        <f>VLOOKUP(A1554,Sheet1!$A$1:$E$2000,5,FALSE)</f>
        <v>0</v>
      </c>
      <c r="M1554" s="21" t="e">
        <f t="shared" si="193"/>
        <v>#DIV/0!</v>
      </c>
      <c r="N1554" s="21" t="e">
        <f t="shared" si="194"/>
        <v>#DIV/0!</v>
      </c>
      <c r="O1554" s="21" t="e">
        <f t="shared" si="195"/>
        <v>#DIV/0!</v>
      </c>
      <c r="P1554" s="21" t="e">
        <f t="shared" si="196"/>
        <v>#DIV/0!</v>
      </c>
      <c r="Q1554" s="21" t="e">
        <f t="shared" si="197"/>
        <v>#DIV/0!</v>
      </c>
      <c r="R1554" s="23" t="e">
        <f t="shared" si="198"/>
        <v>#DIV/0!</v>
      </c>
      <c r="S1554" s="23" t="e">
        <f t="shared" si="199"/>
        <v>#DIV/0!</v>
      </c>
      <c r="T1554" s="11">
        <f t="shared" si="200"/>
        <v>0</v>
      </c>
    </row>
    <row r="1555" spans="1:20">
      <c r="A1555" s="154" t="s">
        <v>923</v>
      </c>
      <c r="B1555" s="154" t="s">
        <v>3407</v>
      </c>
      <c r="C1555" s="154" t="s">
        <v>4171</v>
      </c>
      <c r="D1555" s="179"/>
      <c r="E1555" s="179"/>
      <c r="F1555" s="179"/>
      <c r="G1555" s="179"/>
      <c r="H1555" s="179"/>
      <c r="I1555" s="179"/>
      <c r="J1555" s="179"/>
      <c r="K1555" s="179"/>
      <c r="L1555" s="179">
        <f>VLOOKUP(A1555,Sheet1!$A$1:$E$2000,5,FALSE)</f>
        <v>0</v>
      </c>
      <c r="M1555" s="21" t="e">
        <f t="shared" si="193"/>
        <v>#DIV/0!</v>
      </c>
      <c r="N1555" s="21" t="e">
        <f t="shared" si="194"/>
        <v>#DIV/0!</v>
      </c>
      <c r="O1555" s="21" t="e">
        <f t="shared" si="195"/>
        <v>#DIV/0!</v>
      </c>
      <c r="P1555" s="21" t="e">
        <f t="shared" si="196"/>
        <v>#DIV/0!</v>
      </c>
      <c r="Q1555" s="21" t="e">
        <f t="shared" si="197"/>
        <v>#DIV/0!</v>
      </c>
      <c r="R1555" s="23" t="e">
        <f t="shared" si="198"/>
        <v>#DIV/0!</v>
      </c>
      <c r="S1555" s="23" t="e">
        <f t="shared" si="199"/>
        <v>#DIV/0!</v>
      </c>
      <c r="T1555" s="11">
        <f t="shared" si="200"/>
        <v>0</v>
      </c>
    </row>
    <row r="1556" spans="1:20">
      <c r="A1556" s="154" t="s">
        <v>3980</v>
      </c>
      <c r="B1556" s="154" t="s">
        <v>3981</v>
      </c>
      <c r="C1556" s="154" t="s">
        <v>4171</v>
      </c>
      <c r="D1556" s="179"/>
      <c r="E1556" s="179"/>
      <c r="F1556" s="179"/>
      <c r="G1556" s="179"/>
      <c r="H1556" s="179"/>
      <c r="I1556" s="179"/>
      <c r="J1556" s="179"/>
      <c r="K1556" s="179"/>
      <c r="L1556" s="179">
        <f>VLOOKUP(A1556,Sheet1!$A$1:$E$2000,5,FALSE)</f>
        <v>0</v>
      </c>
      <c r="M1556" s="21" t="e">
        <f t="shared" si="193"/>
        <v>#DIV/0!</v>
      </c>
      <c r="N1556" s="21" t="e">
        <f t="shared" si="194"/>
        <v>#DIV/0!</v>
      </c>
      <c r="O1556" s="21" t="e">
        <f t="shared" si="195"/>
        <v>#DIV/0!</v>
      </c>
      <c r="P1556" s="21" t="e">
        <f t="shared" si="196"/>
        <v>#DIV/0!</v>
      </c>
      <c r="Q1556" s="21" t="e">
        <f t="shared" si="197"/>
        <v>#DIV/0!</v>
      </c>
      <c r="R1556" s="23" t="e">
        <f t="shared" si="198"/>
        <v>#DIV/0!</v>
      </c>
      <c r="S1556" s="23" t="e">
        <f t="shared" si="199"/>
        <v>#DIV/0!</v>
      </c>
      <c r="T1556" s="11">
        <f t="shared" si="200"/>
        <v>0</v>
      </c>
    </row>
    <row r="1557" spans="1:20">
      <c r="A1557" s="154" t="s">
        <v>3546</v>
      </c>
      <c r="B1557" s="154" t="s">
        <v>3942</v>
      </c>
      <c r="C1557" s="154" t="s">
        <v>4171</v>
      </c>
      <c r="D1557" s="179"/>
      <c r="E1557" s="179"/>
      <c r="F1557" s="179"/>
      <c r="G1557" s="179"/>
      <c r="H1557" s="179"/>
      <c r="I1557" s="179"/>
      <c r="J1557" s="179"/>
      <c r="K1557" s="179"/>
      <c r="L1557" s="179">
        <f>VLOOKUP(A1557,Sheet1!$A$1:$E$2000,5,FALSE)</f>
        <v>0</v>
      </c>
      <c r="M1557" s="21" t="e">
        <f t="shared" si="193"/>
        <v>#DIV/0!</v>
      </c>
      <c r="N1557" s="21" t="e">
        <f t="shared" si="194"/>
        <v>#DIV/0!</v>
      </c>
      <c r="O1557" s="21" t="e">
        <f t="shared" si="195"/>
        <v>#DIV/0!</v>
      </c>
      <c r="P1557" s="21" t="e">
        <f t="shared" si="196"/>
        <v>#DIV/0!</v>
      </c>
      <c r="Q1557" s="21" t="e">
        <f t="shared" si="197"/>
        <v>#DIV/0!</v>
      </c>
      <c r="R1557" s="23" t="e">
        <f t="shared" si="198"/>
        <v>#DIV/0!</v>
      </c>
      <c r="S1557" s="23" t="e">
        <f t="shared" si="199"/>
        <v>#DIV/0!</v>
      </c>
      <c r="T1557" s="11">
        <f t="shared" si="200"/>
        <v>0</v>
      </c>
    </row>
    <row r="1558" spans="1:20">
      <c r="A1558" s="154" t="s">
        <v>816</v>
      </c>
      <c r="B1558" s="154" t="s">
        <v>3408</v>
      </c>
      <c r="C1558" s="154" t="s">
        <v>4171</v>
      </c>
      <c r="D1558" s="179">
        <v>274170902</v>
      </c>
      <c r="E1558" s="179">
        <v>27560456963</v>
      </c>
      <c r="F1558" s="179">
        <v>-3896449693</v>
      </c>
      <c r="G1558" s="179">
        <v>41783054573</v>
      </c>
      <c r="H1558" s="179">
        <v>82925145</v>
      </c>
      <c r="I1558" s="179">
        <v>243194670</v>
      </c>
      <c r="J1558" s="179">
        <v>-9060005321</v>
      </c>
      <c r="K1558" s="179">
        <v>52018534900</v>
      </c>
      <c r="L1558" s="179">
        <f>VLOOKUP(A1558,Sheet1!$A$1:$E$2000,5,FALSE)</f>
        <v>37087074387</v>
      </c>
      <c r="M1558" s="21">
        <f t="shared" si="193"/>
        <v>-0.69754213742200843</v>
      </c>
      <c r="N1558" s="21">
        <f t="shared" si="194"/>
        <v>-0.99117595654068835</v>
      </c>
      <c r="O1558" s="21">
        <f t="shared" si="195"/>
        <v>-1.3251949941189707</v>
      </c>
      <c r="P1558" s="21">
        <f t="shared" si="196"/>
        <v>0.24496725841614547</v>
      </c>
      <c r="Q1558" s="21">
        <f t="shared" si="197"/>
        <v>446.23556874094101</v>
      </c>
      <c r="R1558" s="23">
        <f t="shared" si="198"/>
        <v>1.1081536672509815</v>
      </c>
      <c r="S1558" s="23">
        <f t="shared" si="199"/>
        <v>0.22522225818086405</v>
      </c>
      <c r="T1558" s="11">
        <f t="shared" si="200"/>
        <v>80288798636</v>
      </c>
    </row>
    <row r="1559" spans="1:20">
      <c r="A1559" s="154" t="s">
        <v>963</v>
      </c>
      <c r="B1559" s="154" t="s">
        <v>3409</v>
      </c>
      <c r="C1559" s="154" t="s">
        <v>4171</v>
      </c>
      <c r="D1559" s="179">
        <v>18360476169</v>
      </c>
      <c r="E1559" s="179">
        <v>16612142141</v>
      </c>
      <c r="F1559" s="179">
        <v>19917970677</v>
      </c>
      <c r="G1559" s="179">
        <v>20213865584</v>
      </c>
      <c r="H1559" s="179">
        <v>20683559988</v>
      </c>
      <c r="I1559" s="179">
        <v>21305505219</v>
      </c>
      <c r="J1559" s="179">
        <v>22277967921</v>
      </c>
      <c r="K1559" s="179">
        <v>18653301359</v>
      </c>
      <c r="L1559" s="179">
        <f>VLOOKUP(A1559,Sheet1!$A$1:$E$2000,5,FALSE)</f>
        <v>20482036783</v>
      </c>
      <c r="M1559" s="21">
        <f t="shared" si="193"/>
        <v>0.12652633829411877</v>
      </c>
      <c r="N1559" s="21">
        <f t="shared" si="194"/>
        <v>0.28252606064671404</v>
      </c>
      <c r="O1559" s="21">
        <f t="shared" si="195"/>
        <v>0.11848582781202575</v>
      </c>
      <c r="P1559" s="21">
        <f t="shared" si="196"/>
        <v>-7.720266163416277E-2</v>
      </c>
      <c r="Q1559" s="21">
        <f t="shared" si="197"/>
        <v>-9.7431585818359076E-3</v>
      </c>
      <c r="R1559" s="23">
        <f t="shared" si="198"/>
        <v>9.8315533709908455E-3</v>
      </c>
      <c r="S1559" s="23">
        <f t="shared" si="199"/>
        <v>6.8338384533782159E-2</v>
      </c>
      <c r="T1559" s="11">
        <f t="shared" si="200"/>
        <v>82718811282</v>
      </c>
    </row>
    <row r="1560" spans="1:20">
      <c r="A1560" s="154" t="s">
        <v>1558</v>
      </c>
      <c r="B1560" s="154" t="s">
        <v>3410</v>
      </c>
      <c r="C1560" s="154" t="s">
        <v>4171</v>
      </c>
      <c r="D1560" s="179"/>
      <c r="E1560" s="179"/>
      <c r="F1560" s="179"/>
      <c r="G1560" s="179"/>
      <c r="H1560" s="179"/>
      <c r="I1560" s="179"/>
      <c r="J1560" s="179"/>
      <c r="K1560" s="179"/>
      <c r="L1560" s="179">
        <f>VLOOKUP(A1560,Sheet1!$A$1:$E$2000,5,FALSE)</f>
        <v>0</v>
      </c>
      <c r="M1560" s="21" t="e">
        <f t="shared" si="193"/>
        <v>#DIV/0!</v>
      </c>
      <c r="N1560" s="21" t="e">
        <f t="shared" si="194"/>
        <v>#DIV/0!</v>
      </c>
      <c r="O1560" s="21" t="e">
        <f t="shared" si="195"/>
        <v>#DIV/0!</v>
      </c>
      <c r="P1560" s="21" t="e">
        <f t="shared" si="196"/>
        <v>#DIV/0!</v>
      </c>
      <c r="Q1560" s="21" t="e">
        <f t="shared" si="197"/>
        <v>#DIV/0!</v>
      </c>
      <c r="R1560" s="23" t="e">
        <f t="shared" si="198"/>
        <v>#DIV/0!</v>
      </c>
      <c r="S1560" s="23" t="e">
        <f t="shared" si="199"/>
        <v>#DIV/0!</v>
      </c>
      <c r="T1560" s="11">
        <f t="shared" si="200"/>
        <v>0</v>
      </c>
    </row>
    <row r="1561" spans="1:20">
      <c r="A1561" s="154" t="s">
        <v>1559</v>
      </c>
      <c r="B1561" s="154" t="s">
        <v>3411</v>
      </c>
      <c r="C1561" s="154" t="s">
        <v>4171</v>
      </c>
      <c r="D1561" s="179"/>
      <c r="E1561" s="179"/>
      <c r="F1561" s="179"/>
      <c r="G1561" s="179"/>
      <c r="H1561" s="179"/>
      <c r="I1561" s="179"/>
      <c r="J1561" s="179"/>
      <c r="K1561" s="179"/>
      <c r="L1561" s="179">
        <f>VLOOKUP(A1561,Sheet1!$A$1:$E$2000,5,FALSE)</f>
        <v>0</v>
      </c>
      <c r="M1561" s="21" t="e">
        <f t="shared" si="193"/>
        <v>#DIV/0!</v>
      </c>
      <c r="N1561" s="21" t="e">
        <f t="shared" si="194"/>
        <v>#DIV/0!</v>
      </c>
      <c r="O1561" s="21" t="e">
        <f t="shared" si="195"/>
        <v>#DIV/0!</v>
      </c>
      <c r="P1561" s="21" t="e">
        <f t="shared" si="196"/>
        <v>#DIV/0!</v>
      </c>
      <c r="Q1561" s="21" t="e">
        <f t="shared" si="197"/>
        <v>#DIV/0!</v>
      </c>
      <c r="R1561" s="23" t="e">
        <f t="shared" si="198"/>
        <v>#DIV/0!</v>
      </c>
      <c r="S1561" s="23" t="e">
        <f t="shared" si="199"/>
        <v>#DIV/0!</v>
      </c>
      <c r="T1561" s="11">
        <f t="shared" si="200"/>
        <v>0</v>
      </c>
    </row>
    <row r="1562" spans="1:20">
      <c r="A1562" s="154" t="s">
        <v>863</v>
      </c>
      <c r="B1562" s="154" t="s">
        <v>3412</v>
      </c>
      <c r="C1562" s="154" t="s">
        <v>4171</v>
      </c>
      <c r="D1562" s="179">
        <v>3494911149</v>
      </c>
      <c r="E1562" s="179">
        <v>9162976899</v>
      </c>
      <c r="F1562" s="179">
        <v>1341248445</v>
      </c>
      <c r="G1562" s="179">
        <v>698434824</v>
      </c>
      <c r="H1562" s="179">
        <v>9093012344</v>
      </c>
      <c r="I1562" s="179">
        <v>5166069610</v>
      </c>
      <c r="J1562" s="179">
        <v>8222411881</v>
      </c>
      <c r="K1562" s="179">
        <v>-4634634714</v>
      </c>
      <c r="L1562" s="179">
        <f>VLOOKUP(A1562,Sheet1!$A$1:$E$2000,5,FALSE)</f>
        <v>13199760350</v>
      </c>
      <c r="M1562" s="21">
        <f t="shared" si="193"/>
        <v>1.6017864135406665</v>
      </c>
      <c r="N1562" s="21">
        <f t="shared" si="194"/>
        <v>-0.43620182971717431</v>
      </c>
      <c r="O1562" s="21">
        <f t="shared" si="195"/>
        <v>5.1304167111261778</v>
      </c>
      <c r="P1562" s="21">
        <f t="shared" si="196"/>
        <v>-7.6357440304265243</v>
      </c>
      <c r="Q1562" s="21">
        <f t="shared" si="197"/>
        <v>0.45163779071627752</v>
      </c>
      <c r="R1562" s="23">
        <f t="shared" si="198"/>
        <v>0.50794902695414246</v>
      </c>
      <c r="S1562" s="23">
        <f t="shared" si="199"/>
        <v>8.1689070121708562E-2</v>
      </c>
      <c r="T1562" s="11">
        <f t="shared" si="200"/>
        <v>21953607127</v>
      </c>
    </row>
    <row r="1563" spans="1:20">
      <c r="A1563" s="154" t="s">
        <v>1560</v>
      </c>
      <c r="B1563" s="154" t="s">
        <v>3413</v>
      </c>
      <c r="C1563" s="154" t="s">
        <v>4171</v>
      </c>
      <c r="D1563" s="179"/>
      <c r="E1563" s="179"/>
      <c r="F1563" s="179"/>
      <c r="G1563" s="179"/>
      <c r="H1563" s="179"/>
      <c r="I1563" s="179"/>
      <c r="J1563" s="179"/>
      <c r="K1563" s="179"/>
      <c r="L1563" s="179">
        <f>VLOOKUP(A1563,Sheet1!$A$1:$E$2000,5,FALSE)</f>
        <v>0</v>
      </c>
      <c r="M1563" s="21" t="e">
        <f t="shared" si="193"/>
        <v>#DIV/0!</v>
      </c>
      <c r="N1563" s="21" t="e">
        <f t="shared" si="194"/>
        <v>#DIV/0!</v>
      </c>
      <c r="O1563" s="21" t="e">
        <f t="shared" si="195"/>
        <v>#DIV/0!</v>
      </c>
      <c r="P1563" s="21" t="e">
        <f t="shared" si="196"/>
        <v>#DIV/0!</v>
      </c>
      <c r="Q1563" s="21" t="e">
        <f t="shared" si="197"/>
        <v>#DIV/0!</v>
      </c>
      <c r="R1563" s="23" t="e">
        <f t="shared" si="198"/>
        <v>#DIV/0!</v>
      </c>
      <c r="S1563" s="23" t="e">
        <f t="shared" si="199"/>
        <v>#DIV/0!</v>
      </c>
      <c r="T1563" s="11">
        <f t="shared" si="200"/>
        <v>0</v>
      </c>
    </row>
    <row r="1564" spans="1:20">
      <c r="A1564" s="154" t="s">
        <v>1561</v>
      </c>
      <c r="B1564" s="154" t="s">
        <v>3414</v>
      </c>
      <c r="C1564" s="154" t="s">
        <v>4171</v>
      </c>
      <c r="D1564" s="179">
        <v>228478499</v>
      </c>
      <c r="E1564" s="179">
        <v>872235272</v>
      </c>
      <c r="F1564" s="179">
        <v>608221338</v>
      </c>
      <c r="G1564" s="179">
        <v>2068735103</v>
      </c>
      <c r="H1564" s="179">
        <v>590881600</v>
      </c>
      <c r="I1564" s="179">
        <v>2501203930</v>
      </c>
      <c r="J1564" s="179">
        <v>1091997833</v>
      </c>
      <c r="K1564" s="179">
        <v>4270350411</v>
      </c>
      <c r="L1564" s="179">
        <f>VLOOKUP(A1564,Sheet1!$A$1:$E$2000,5,FALSE)</f>
        <v>1067496017</v>
      </c>
      <c r="M1564" s="21">
        <f t="shared" si="193"/>
        <v>1.5861584463577905</v>
      </c>
      <c r="N1564" s="21">
        <f t="shared" si="194"/>
        <v>1.8675794367554537</v>
      </c>
      <c r="O1564" s="21">
        <f t="shared" si="195"/>
        <v>0.79539546670754913</v>
      </c>
      <c r="P1564" s="21">
        <f t="shared" si="196"/>
        <v>1.0642325857995556</v>
      </c>
      <c r="Q1564" s="21">
        <f t="shared" si="197"/>
        <v>0.80661577040137988</v>
      </c>
      <c r="R1564" s="23">
        <f t="shared" si="198"/>
        <v>0.96761411683437837</v>
      </c>
      <c r="S1564" s="23">
        <f t="shared" si="199"/>
        <v>1.1572198161216476</v>
      </c>
      <c r="T1564" s="11">
        <f t="shared" si="200"/>
        <v>8931048191</v>
      </c>
    </row>
    <row r="1565" spans="1:20">
      <c r="A1565" s="154" t="s">
        <v>3947</v>
      </c>
      <c r="B1565" s="154" t="s">
        <v>4229</v>
      </c>
      <c r="C1565" s="154" t="s">
        <v>4171</v>
      </c>
      <c r="D1565" s="179">
        <v>13701256416</v>
      </c>
      <c r="E1565" s="179">
        <v>-527627563261</v>
      </c>
      <c r="F1565" s="179">
        <v>8495833239</v>
      </c>
      <c r="G1565" s="179">
        <v>-412502333990</v>
      </c>
      <c r="H1565" s="179">
        <v>-4844877110</v>
      </c>
      <c r="I1565" s="179">
        <v>29026424738</v>
      </c>
      <c r="J1565" s="179">
        <v>7403078396</v>
      </c>
      <c r="K1565" s="179">
        <v>-200385647852</v>
      </c>
      <c r="L1565" s="179">
        <f>VLOOKUP(A1565,Sheet1!$A$1:$E$2000,5,FALSE)</f>
        <v>182059885970</v>
      </c>
      <c r="M1565" s="21">
        <f t="shared" si="193"/>
        <v>-1.3536082358361141</v>
      </c>
      <c r="N1565" s="21">
        <f t="shared" si="194"/>
        <v>1.0550130940063145</v>
      </c>
      <c r="O1565" s="21">
        <f t="shared" si="195"/>
        <v>-0.12862244493968228</v>
      </c>
      <c r="P1565" s="21">
        <f t="shared" si="196"/>
        <v>0.51421935989128775</v>
      </c>
      <c r="Q1565" s="21">
        <f t="shared" si="197"/>
        <v>38.577812983991251</v>
      </c>
      <c r="R1565" s="23">
        <f t="shared" si="198"/>
        <v>0.97328446453294459</v>
      </c>
      <c r="S1565" s="23">
        <f t="shared" si="199"/>
        <v>-1.0193317120727881</v>
      </c>
      <c r="T1565" s="11">
        <f t="shared" si="200"/>
        <v>18103741252</v>
      </c>
    </row>
    <row r="1566" spans="1:20">
      <c r="A1566" s="154" t="s">
        <v>1562</v>
      </c>
      <c r="B1566" s="154" t="s">
        <v>3416</v>
      </c>
      <c r="C1566" s="154" t="s">
        <v>4171</v>
      </c>
      <c r="D1566" s="179">
        <v>-15721279674</v>
      </c>
      <c r="E1566" s="179">
        <v>-15940822346</v>
      </c>
      <c r="F1566" s="179">
        <v>-4338725119</v>
      </c>
      <c r="G1566" s="179">
        <v>-14146937017</v>
      </c>
      <c r="H1566" s="179">
        <v>-6381176175</v>
      </c>
      <c r="I1566" s="179">
        <v>-10929259820</v>
      </c>
      <c r="J1566" s="179">
        <v>-8912614156</v>
      </c>
      <c r="K1566" s="179">
        <v>-6667160687</v>
      </c>
      <c r="L1566" s="179">
        <f>VLOOKUP(A1566,Sheet1!$A$1:$E$2000,5,FALSE)</f>
        <v>5803336435</v>
      </c>
      <c r="M1566" s="21">
        <f t="shared" si="193"/>
        <v>0.59410580389627898</v>
      </c>
      <c r="N1566" s="21">
        <f t="shared" si="194"/>
        <v>0.31438544494271603</v>
      </c>
      <c r="O1566" s="21">
        <f t="shared" si="195"/>
        <v>-1.0542011562267861</v>
      </c>
      <c r="P1566" s="21">
        <f t="shared" si="196"/>
        <v>0.52872055067551027</v>
      </c>
      <c r="Q1566" s="21">
        <f t="shared" si="197"/>
        <v>1.909446201741954</v>
      </c>
      <c r="R1566" s="23">
        <f t="shared" si="198"/>
        <v>0.60684835419244543</v>
      </c>
      <c r="S1566" s="23">
        <f t="shared" si="199"/>
        <v>-0.49260266590537283</v>
      </c>
      <c r="T1566" s="11">
        <f t="shared" si="200"/>
        <v>-20705698228</v>
      </c>
    </row>
    <row r="1567" spans="1:20">
      <c r="A1567" s="154" t="s">
        <v>1563</v>
      </c>
      <c r="B1567" s="154" t="s">
        <v>3417</v>
      </c>
      <c r="C1567" s="154" t="s">
        <v>4171</v>
      </c>
      <c r="D1567" s="179"/>
      <c r="E1567" s="179"/>
      <c r="F1567" s="179"/>
      <c r="G1567" s="179"/>
      <c r="H1567" s="179"/>
      <c r="I1567" s="179"/>
      <c r="J1567" s="179"/>
      <c r="K1567" s="179"/>
      <c r="L1567" s="179">
        <f>VLOOKUP(A1567,Sheet1!$A$1:$E$2000,5,FALSE)</f>
        <v>0</v>
      </c>
      <c r="M1567" s="21" t="e">
        <f t="shared" si="193"/>
        <v>#DIV/0!</v>
      </c>
      <c r="N1567" s="21" t="e">
        <f t="shared" si="194"/>
        <v>#DIV/0!</v>
      </c>
      <c r="O1567" s="21" t="e">
        <f t="shared" si="195"/>
        <v>#DIV/0!</v>
      </c>
      <c r="P1567" s="21" t="e">
        <f t="shared" si="196"/>
        <v>#DIV/0!</v>
      </c>
      <c r="Q1567" s="21" t="e">
        <f t="shared" si="197"/>
        <v>#DIV/0!</v>
      </c>
      <c r="R1567" s="23" t="e">
        <f t="shared" si="198"/>
        <v>#DIV/0!</v>
      </c>
      <c r="S1567" s="23" t="e">
        <f t="shared" si="199"/>
        <v>#DIV/0!</v>
      </c>
      <c r="T1567" s="11">
        <f t="shared" si="200"/>
        <v>0</v>
      </c>
    </row>
    <row r="1568" spans="1:20">
      <c r="A1568" s="154" t="s">
        <v>1564</v>
      </c>
      <c r="B1568" s="154" t="s">
        <v>3418</v>
      </c>
      <c r="C1568" s="154" t="s">
        <v>4171</v>
      </c>
      <c r="D1568" s="179"/>
      <c r="E1568" s="179"/>
      <c r="F1568" s="179"/>
      <c r="G1568" s="179"/>
      <c r="H1568" s="179"/>
      <c r="I1568" s="179"/>
      <c r="J1568" s="179"/>
      <c r="K1568" s="179"/>
      <c r="L1568" s="179">
        <f>VLOOKUP(A1568,Sheet1!$A$1:$E$2000,5,FALSE)</f>
        <v>0</v>
      </c>
      <c r="M1568" s="21" t="e">
        <f t="shared" si="193"/>
        <v>#DIV/0!</v>
      </c>
      <c r="N1568" s="21" t="e">
        <f t="shared" si="194"/>
        <v>#DIV/0!</v>
      </c>
      <c r="O1568" s="21" t="e">
        <f t="shared" si="195"/>
        <v>#DIV/0!</v>
      </c>
      <c r="P1568" s="21" t="e">
        <f t="shared" si="196"/>
        <v>#DIV/0!</v>
      </c>
      <c r="Q1568" s="21" t="e">
        <f t="shared" si="197"/>
        <v>#DIV/0!</v>
      </c>
      <c r="R1568" s="23" t="e">
        <f t="shared" si="198"/>
        <v>#DIV/0!</v>
      </c>
      <c r="S1568" s="23" t="e">
        <f t="shared" si="199"/>
        <v>#DIV/0!</v>
      </c>
      <c r="T1568" s="11">
        <f t="shared" si="200"/>
        <v>0</v>
      </c>
    </row>
    <row r="1569" spans="1:20">
      <c r="A1569" s="154" t="s">
        <v>1565</v>
      </c>
      <c r="B1569" s="154" t="s">
        <v>3419</v>
      </c>
      <c r="C1569" s="154" t="s">
        <v>4171</v>
      </c>
      <c r="D1569" s="179"/>
      <c r="E1569" s="179"/>
      <c r="F1569" s="179"/>
      <c r="G1569" s="179"/>
      <c r="H1569" s="179"/>
      <c r="I1569" s="179"/>
      <c r="J1569" s="179"/>
      <c r="K1569" s="179"/>
      <c r="L1569" s="179">
        <f>VLOOKUP(A1569,Sheet1!$A$1:$E$2000,5,FALSE)</f>
        <v>0</v>
      </c>
      <c r="M1569" s="21" t="e">
        <f t="shared" si="193"/>
        <v>#DIV/0!</v>
      </c>
      <c r="N1569" s="21" t="e">
        <f t="shared" si="194"/>
        <v>#DIV/0!</v>
      </c>
      <c r="O1569" s="21" t="e">
        <f t="shared" si="195"/>
        <v>#DIV/0!</v>
      </c>
      <c r="P1569" s="21" t="e">
        <f t="shared" si="196"/>
        <v>#DIV/0!</v>
      </c>
      <c r="Q1569" s="21" t="e">
        <f t="shared" si="197"/>
        <v>#DIV/0!</v>
      </c>
      <c r="R1569" s="23" t="e">
        <f t="shared" si="198"/>
        <v>#DIV/0!</v>
      </c>
      <c r="S1569" s="23" t="e">
        <f t="shared" si="199"/>
        <v>#DIV/0!</v>
      </c>
      <c r="T1569" s="11">
        <f t="shared" si="200"/>
        <v>0</v>
      </c>
    </row>
    <row r="1570" spans="1:20">
      <c r="A1570" s="154" t="s">
        <v>1566</v>
      </c>
      <c r="B1570" s="154" t="s">
        <v>3420</v>
      </c>
      <c r="C1570" s="154" t="s">
        <v>4171</v>
      </c>
      <c r="D1570" s="179"/>
      <c r="E1570" s="179"/>
      <c r="F1570" s="179"/>
      <c r="G1570" s="179"/>
      <c r="H1570" s="179"/>
      <c r="I1570" s="179"/>
      <c r="J1570" s="179"/>
      <c r="K1570" s="179"/>
      <c r="L1570" s="179">
        <f>VLOOKUP(A1570,Sheet1!$A$1:$E$2000,5,FALSE)</f>
        <v>0</v>
      </c>
      <c r="M1570" s="21" t="e">
        <f t="shared" si="193"/>
        <v>#DIV/0!</v>
      </c>
      <c r="N1570" s="21" t="e">
        <f t="shared" si="194"/>
        <v>#DIV/0!</v>
      </c>
      <c r="O1570" s="21" t="e">
        <f t="shared" si="195"/>
        <v>#DIV/0!</v>
      </c>
      <c r="P1570" s="21" t="e">
        <f t="shared" si="196"/>
        <v>#DIV/0!</v>
      </c>
      <c r="Q1570" s="21" t="e">
        <f t="shared" si="197"/>
        <v>#DIV/0!</v>
      </c>
      <c r="R1570" s="23" t="e">
        <f t="shared" si="198"/>
        <v>#DIV/0!</v>
      </c>
      <c r="S1570" s="23" t="e">
        <f t="shared" si="199"/>
        <v>#DIV/0!</v>
      </c>
      <c r="T1570" s="11">
        <f t="shared" si="200"/>
        <v>0</v>
      </c>
    </row>
    <row r="1571" spans="1:20">
      <c r="A1571" s="154" t="s">
        <v>779</v>
      </c>
      <c r="B1571" s="154" t="s">
        <v>3421</v>
      </c>
      <c r="C1571" s="154" t="s">
        <v>4171</v>
      </c>
      <c r="D1571" s="179">
        <v>-2215995332</v>
      </c>
      <c r="E1571" s="179">
        <v>35917786898</v>
      </c>
      <c r="F1571" s="179">
        <v>-3252774845</v>
      </c>
      <c r="G1571" s="179">
        <v>28241526120</v>
      </c>
      <c r="H1571" s="179">
        <v>-1196371208</v>
      </c>
      <c r="I1571" s="179">
        <v>-5535028390</v>
      </c>
      <c r="J1571" s="179">
        <v>1434265652</v>
      </c>
      <c r="K1571" s="179">
        <v>41291903714</v>
      </c>
      <c r="L1571" s="179">
        <f>VLOOKUP(A1571,Sheet1!$A$1:$E$2000,5,FALSE)</f>
        <v>-6197743491</v>
      </c>
      <c r="M1571" s="21">
        <f t="shared" si="193"/>
        <v>0.46012015877296986</v>
      </c>
      <c r="N1571" s="21">
        <f t="shared" si="194"/>
        <v>-1.1541027125562739</v>
      </c>
      <c r="O1571" s="21">
        <f t="shared" si="195"/>
        <v>1.4409360377969844</v>
      </c>
      <c r="P1571" s="21">
        <f t="shared" si="196"/>
        <v>0.46209888015782624</v>
      </c>
      <c r="Q1571" s="21">
        <f t="shared" si="197"/>
        <v>-4.1804518944925997</v>
      </c>
      <c r="R1571" s="23">
        <f t="shared" si="198"/>
        <v>0.53529935938039586</v>
      </c>
      <c r="S1571" s="23">
        <f t="shared" si="199"/>
        <v>-0.48093601039221279</v>
      </c>
      <c r="T1571" s="11">
        <f t="shared" si="200"/>
        <v>30993397485</v>
      </c>
    </row>
    <row r="1572" spans="1:20">
      <c r="A1572" s="154" t="s">
        <v>964</v>
      </c>
      <c r="B1572" s="154" t="s">
        <v>3422</v>
      </c>
      <c r="C1572" s="154" t="s">
        <v>4171</v>
      </c>
      <c r="D1572" s="179"/>
      <c r="E1572" s="179"/>
      <c r="F1572" s="179"/>
      <c r="G1572" s="179"/>
      <c r="H1572" s="179"/>
      <c r="I1572" s="179"/>
      <c r="J1572" s="179"/>
      <c r="K1572" s="179"/>
      <c r="L1572" s="179">
        <f>VLOOKUP(A1572,Sheet1!$A$1:$E$2000,5,FALSE)</f>
        <v>0</v>
      </c>
      <c r="M1572" s="21" t="e">
        <f t="shared" si="193"/>
        <v>#DIV/0!</v>
      </c>
      <c r="N1572" s="21" t="e">
        <f t="shared" si="194"/>
        <v>#DIV/0!</v>
      </c>
      <c r="O1572" s="21" t="e">
        <f t="shared" si="195"/>
        <v>#DIV/0!</v>
      </c>
      <c r="P1572" s="21" t="e">
        <f t="shared" si="196"/>
        <v>#DIV/0!</v>
      </c>
      <c r="Q1572" s="21" t="e">
        <f t="shared" si="197"/>
        <v>#DIV/0!</v>
      </c>
      <c r="R1572" s="23" t="e">
        <f t="shared" si="198"/>
        <v>#DIV/0!</v>
      </c>
      <c r="S1572" s="23" t="e">
        <f t="shared" si="199"/>
        <v>#DIV/0!</v>
      </c>
      <c r="T1572" s="11">
        <f t="shared" si="200"/>
        <v>0</v>
      </c>
    </row>
    <row r="1573" spans="1:20">
      <c r="A1573" s="154" t="s">
        <v>1567</v>
      </c>
      <c r="B1573" s="154" t="s">
        <v>3423</v>
      </c>
      <c r="C1573" s="154" t="s">
        <v>4171</v>
      </c>
      <c r="D1573" s="179">
        <v>1187041709</v>
      </c>
      <c r="E1573" s="179">
        <v>1342948547</v>
      </c>
      <c r="F1573" s="179">
        <v>232567694</v>
      </c>
      <c r="G1573" s="179">
        <v>1548299222</v>
      </c>
      <c r="H1573" s="179">
        <v>-5336996350</v>
      </c>
      <c r="I1573" s="179">
        <v>8004575454</v>
      </c>
      <c r="J1573" s="179">
        <v>13059372559</v>
      </c>
      <c r="K1573" s="179">
        <v>12682100205</v>
      </c>
      <c r="L1573" s="179">
        <f>VLOOKUP(A1573,Sheet1!$A$1:$E$2000,5,FALSE)</f>
        <v>-4210975416</v>
      </c>
      <c r="M1573" s="21">
        <f t="shared" si="193"/>
        <v>-5.4960478722319266</v>
      </c>
      <c r="N1573" s="21">
        <f t="shared" si="194"/>
        <v>4.9604483521586475</v>
      </c>
      <c r="O1573" s="21">
        <f t="shared" si="195"/>
        <v>55.152995002822706</v>
      </c>
      <c r="P1573" s="21">
        <f t="shared" si="196"/>
        <v>7.1909879077624446</v>
      </c>
      <c r="Q1573" s="21">
        <f t="shared" si="197"/>
        <v>0.21098401800480901</v>
      </c>
      <c r="R1573" s="23">
        <f t="shared" si="198"/>
        <v>7.0544751667776335</v>
      </c>
      <c r="S1573" s="23">
        <f t="shared" si="199"/>
        <v>-14.345078558867927</v>
      </c>
      <c r="T1573" s="11">
        <f t="shared" si="200"/>
        <v>29535072802</v>
      </c>
    </row>
    <row r="1574" spans="1:20">
      <c r="A1574" s="154" t="s">
        <v>1568</v>
      </c>
      <c r="B1574" s="154" t="s">
        <v>3424</v>
      </c>
      <c r="C1574" s="154" t="s">
        <v>4171</v>
      </c>
      <c r="D1574" s="179"/>
      <c r="E1574" s="179"/>
      <c r="F1574" s="179"/>
      <c r="G1574" s="179"/>
      <c r="H1574" s="179"/>
      <c r="I1574" s="179"/>
      <c r="J1574" s="179"/>
      <c r="K1574" s="179"/>
      <c r="L1574" s="179">
        <f>VLOOKUP(A1574,Sheet1!$A$1:$E$2000,5,FALSE)</f>
        <v>0</v>
      </c>
      <c r="M1574" s="21" t="e">
        <f t="shared" si="193"/>
        <v>#DIV/0!</v>
      </c>
      <c r="N1574" s="21" t="e">
        <f t="shared" si="194"/>
        <v>#DIV/0!</v>
      </c>
      <c r="O1574" s="21" t="e">
        <f t="shared" si="195"/>
        <v>#DIV/0!</v>
      </c>
      <c r="P1574" s="21" t="e">
        <f t="shared" si="196"/>
        <v>#DIV/0!</v>
      </c>
      <c r="Q1574" s="21" t="e">
        <f t="shared" si="197"/>
        <v>#DIV/0!</v>
      </c>
      <c r="R1574" s="23" t="e">
        <f t="shared" si="198"/>
        <v>#DIV/0!</v>
      </c>
      <c r="S1574" s="23" t="e">
        <f t="shared" si="199"/>
        <v>#DIV/0!</v>
      </c>
      <c r="T1574" s="11">
        <f t="shared" si="200"/>
        <v>0</v>
      </c>
    </row>
    <row r="1575" spans="1:20">
      <c r="A1575" s="154" t="s">
        <v>874</v>
      </c>
      <c r="B1575" s="154" t="s">
        <v>3425</v>
      </c>
      <c r="C1575" s="154" t="s">
        <v>4171</v>
      </c>
      <c r="D1575" s="179">
        <v>28887451637</v>
      </c>
      <c r="E1575" s="179">
        <v>26698621100</v>
      </c>
      <c r="F1575" s="179">
        <v>33095374505</v>
      </c>
      <c r="G1575" s="179">
        <v>22373442099</v>
      </c>
      <c r="H1575" s="179">
        <v>18566512186</v>
      </c>
      <c r="I1575" s="179">
        <v>15037758256</v>
      </c>
      <c r="J1575" s="179">
        <v>20225771539</v>
      </c>
      <c r="K1575" s="179">
        <v>28226392350</v>
      </c>
      <c r="L1575" s="179">
        <f>VLOOKUP(A1575,Sheet1!$A$1:$E$2000,5,FALSE)</f>
        <v>22017515323</v>
      </c>
      <c r="M1575" s="21">
        <f t="shared" si="193"/>
        <v>-0.35728106378828517</v>
      </c>
      <c r="N1575" s="21">
        <f t="shared" si="194"/>
        <v>-0.4367589921713223</v>
      </c>
      <c r="O1575" s="21">
        <f t="shared" si="195"/>
        <v>-0.38886409833663249</v>
      </c>
      <c r="P1575" s="21">
        <f t="shared" si="196"/>
        <v>0.26160258332630915</v>
      </c>
      <c r="Q1575" s="21">
        <f t="shared" si="197"/>
        <v>0.18587245156374682</v>
      </c>
      <c r="R1575" s="23">
        <f t="shared" si="198"/>
        <v>-4.8161460700929776E-2</v>
      </c>
      <c r="S1575" s="23">
        <f t="shared" si="199"/>
        <v>-0.15115571700134001</v>
      </c>
      <c r="T1575" s="11">
        <f t="shared" si="200"/>
        <v>85507437468</v>
      </c>
    </row>
    <row r="1576" spans="1:20">
      <c r="A1576" s="154" t="s">
        <v>1570</v>
      </c>
      <c r="B1576" s="154" t="s">
        <v>3875</v>
      </c>
      <c r="C1576" s="154" t="s">
        <v>4171</v>
      </c>
      <c r="D1576" s="179">
        <v>89309240291</v>
      </c>
      <c r="E1576" s="179">
        <v>92255123815</v>
      </c>
      <c r="F1576" s="179">
        <v>3139992400</v>
      </c>
      <c r="G1576" s="179">
        <v>33167132189</v>
      </c>
      <c r="H1576" s="179">
        <v>47461015768</v>
      </c>
      <c r="I1576" s="179">
        <v>2445464966</v>
      </c>
      <c r="J1576" s="179">
        <v>246698972126</v>
      </c>
      <c r="K1576" s="179">
        <v>-49270757219</v>
      </c>
      <c r="L1576" s="179">
        <f>VLOOKUP(A1576,Sheet1!$A$1:$E$2000,5,FALSE)</f>
        <v>56126529992</v>
      </c>
      <c r="M1576" s="21">
        <f t="shared" si="193"/>
        <v>-0.46857664880637429</v>
      </c>
      <c r="N1576" s="21">
        <f t="shared" si="194"/>
        <v>-0.9734923669832809</v>
      </c>
      <c r="O1576" s="21">
        <f t="shared" si="195"/>
        <v>77.566741794024722</v>
      </c>
      <c r="P1576" s="21">
        <f t="shared" si="196"/>
        <v>-2.4855296182448003</v>
      </c>
      <c r="Q1576" s="21">
        <f t="shared" si="197"/>
        <v>0.18258172699798422</v>
      </c>
      <c r="R1576" s="23">
        <f t="shared" si="198"/>
        <v>2.0268637195288046</v>
      </c>
      <c r="S1576" s="23">
        <f t="shared" si="199"/>
        <v>0.45435440632921709</v>
      </c>
      <c r="T1576" s="11">
        <f t="shared" si="200"/>
        <v>256000209865</v>
      </c>
    </row>
    <row r="1577" spans="1:20">
      <c r="A1577" s="154" t="s">
        <v>1572</v>
      </c>
      <c r="B1577" s="154" t="s">
        <v>3429</v>
      </c>
      <c r="C1577" s="154" t="s">
        <v>4171</v>
      </c>
      <c r="D1577" s="179">
        <v>-4088786004</v>
      </c>
      <c r="E1577" s="179">
        <v>-6473495476</v>
      </c>
      <c r="F1577" s="179">
        <v>-4043700134</v>
      </c>
      <c r="G1577" s="179">
        <v>-19809440177</v>
      </c>
      <c r="H1577" s="179"/>
      <c r="I1577" s="179"/>
      <c r="J1577" s="179"/>
      <c r="K1577" s="179"/>
      <c r="L1577" s="179">
        <f>VLOOKUP(A1577,Sheet1!$A$1:$E$2000,5,FALSE)</f>
        <v>0</v>
      </c>
      <c r="M1577" s="21">
        <f t="shared" si="193"/>
        <v>1</v>
      </c>
      <c r="N1577" s="21">
        <f t="shared" si="194"/>
        <v>1</v>
      </c>
      <c r="O1577" s="21">
        <f t="shared" si="195"/>
        <v>1</v>
      </c>
      <c r="P1577" s="21">
        <f t="shared" si="196"/>
        <v>1</v>
      </c>
      <c r="Q1577" s="21" t="e">
        <f t="shared" si="197"/>
        <v>#DIV/0!</v>
      </c>
      <c r="R1577" s="23">
        <f t="shared" si="198"/>
        <v>1</v>
      </c>
      <c r="S1577" s="23">
        <f t="shared" si="199"/>
        <v>-1</v>
      </c>
      <c r="T1577" s="11">
        <f t="shared" si="200"/>
        <v>0</v>
      </c>
    </row>
    <row r="1578" spans="1:20">
      <c r="A1578" s="154" t="s">
        <v>1597</v>
      </c>
      <c r="B1578" s="154" t="s">
        <v>3430</v>
      </c>
      <c r="C1578" s="154" t="s">
        <v>4171</v>
      </c>
      <c r="D1578" s="179">
        <v>1039910308</v>
      </c>
      <c r="E1578" s="179">
        <v>609458439</v>
      </c>
      <c r="F1578" s="179">
        <v>1988965094</v>
      </c>
      <c r="G1578" s="179">
        <v>-9021794880</v>
      </c>
      <c r="H1578" s="179">
        <v>545498768</v>
      </c>
      <c r="I1578" s="179">
        <v>1379419367</v>
      </c>
      <c r="J1578" s="179">
        <v>1468058701</v>
      </c>
      <c r="K1578" s="179">
        <v>-3055097555</v>
      </c>
      <c r="L1578" s="179">
        <f>VLOOKUP(A1578,Sheet1!$A$1:$E$2000,5,FALSE)</f>
        <v>-288179373</v>
      </c>
      <c r="M1578" s="21">
        <f t="shared" si="193"/>
        <v>-0.47543671429786422</v>
      </c>
      <c r="N1578" s="21">
        <f t="shared" si="194"/>
        <v>1.2633526401953719</v>
      </c>
      <c r="O1578" s="21">
        <f t="shared" si="195"/>
        <v>-0.26189820755094662</v>
      </c>
      <c r="P1578" s="21">
        <f t="shared" si="196"/>
        <v>0.66136477323678633</v>
      </c>
      <c r="Q1578" s="21">
        <f t="shared" si="197"/>
        <v>-1.5282860198870329</v>
      </c>
      <c r="R1578" s="23">
        <f t="shared" si="198"/>
        <v>0.71094149168634269</v>
      </c>
      <c r="S1578" s="23">
        <f t="shared" si="199"/>
        <v>-0.91564994760666452</v>
      </c>
      <c r="T1578" s="11">
        <f t="shared" si="200"/>
        <v>-495798860</v>
      </c>
    </row>
    <row r="1579" spans="1:20">
      <c r="A1579" s="154" t="s">
        <v>1573</v>
      </c>
      <c r="B1579" s="154" t="s">
        <v>3787</v>
      </c>
      <c r="C1579" s="154" t="s">
        <v>4171</v>
      </c>
      <c r="D1579" s="179">
        <v>-784037454</v>
      </c>
      <c r="E1579" s="179">
        <v>-26738198</v>
      </c>
      <c r="F1579" s="179">
        <v>211745583</v>
      </c>
      <c r="G1579" s="179">
        <v>1021738771</v>
      </c>
      <c r="H1579" s="179">
        <v>528535382</v>
      </c>
      <c r="I1579" s="179">
        <v>150582475</v>
      </c>
      <c r="J1579" s="179">
        <v>569084077</v>
      </c>
      <c r="K1579" s="179">
        <v>1057365031</v>
      </c>
      <c r="L1579" s="179">
        <f>VLOOKUP(A1579,Sheet1!$A$1:$E$2000,5,FALSE)</f>
        <v>354210578</v>
      </c>
      <c r="M1579" s="21">
        <f t="shared" si="193"/>
        <v>1.6741200682486783</v>
      </c>
      <c r="N1579" s="21">
        <f t="shared" si="194"/>
        <v>6.6317361027844886</v>
      </c>
      <c r="O1579" s="21">
        <f t="shared" si="195"/>
        <v>1.68758417029176</v>
      </c>
      <c r="P1579" s="21">
        <f t="shared" si="196"/>
        <v>3.4868266734296216E-2</v>
      </c>
      <c r="Q1579" s="21">
        <f t="shared" si="197"/>
        <v>-0.32982617614046511</v>
      </c>
      <c r="R1579" s="23">
        <f t="shared" si="198"/>
        <v>0.12408484736745309</v>
      </c>
      <c r="S1579" s="23">
        <f t="shared" si="199"/>
        <v>0.22818235215961824</v>
      </c>
      <c r="T1579" s="11">
        <f t="shared" si="200"/>
        <v>2131242161</v>
      </c>
    </row>
    <row r="1580" spans="1:20">
      <c r="A1580" s="154" t="s">
        <v>1574</v>
      </c>
      <c r="B1580" s="154" t="s">
        <v>3432</v>
      </c>
      <c r="C1580" s="154" t="s">
        <v>4171</v>
      </c>
      <c r="D1580" s="179">
        <v>-3181720688</v>
      </c>
      <c r="E1580" s="179">
        <v>12107696603</v>
      </c>
      <c r="F1580" s="179">
        <v>-271675310</v>
      </c>
      <c r="G1580" s="179">
        <v>-3119230999</v>
      </c>
      <c r="H1580" s="179">
        <v>-2624032723</v>
      </c>
      <c r="I1580" s="179">
        <v>-3504682836</v>
      </c>
      <c r="J1580" s="179">
        <v>-257793452</v>
      </c>
      <c r="K1580" s="179">
        <v>-2659713586</v>
      </c>
      <c r="L1580" s="179">
        <f>VLOOKUP(A1580,Sheet1!$A$1:$E$2000,5,FALSE)</f>
        <v>225456473</v>
      </c>
      <c r="M1580" s="21">
        <f t="shared" si="193"/>
        <v>0.17527873112914807</v>
      </c>
      <c r="N1580" s="21">
        <f t="shared" si="194"/>
        <v>-1.2894590896117781</v>
      </c>
      <c r="O1580" s="21">
        <f t="shared" si="195"/>
        <v>5.1097238096461543E-2</v>
      </c>
      <c r="P1580" s="21">
        <f t="shared" si="196"/>
        <v>0.14731753215690582</v>
      </c>
      <c r="Q1580" s="21">
        <f t="shared" si="197"/>
        <v>1.085919840489733</v>
      </c>
      <c r="R1580" s="23">
        <f t="shared" si="198"/>
        <v>0.55243925986979148</v>
      </c>
      <c r="S1580" s="23">
        <f t="shared" si="199"/>
        <v>-2.0170654795941494</v>
      </c>
      <c r="T1580" s="11">
        <f t="shared" si="200"/>
        <v>-6196733401</v>
      </c>
    </row>
    <row r="1581" spans="1:20">
      <c r="A1581" s="154" t="s">
        <v>1575</v>
      </c>
      <c r="B1581" s="154" t="s">
        <v>3433</v>
      </c>
      <c r="C1581" s="154" t="s">
        <v>4171</v>
      </c>
      <c r="D1581" s="179"/>
      <c r="E1581" s="179"/>
      <c r="F1581" s="179"/>
      <c r="G1581" s="179"/>
      <c r="H1581" s="179"/>
      <c r="I1581" s="179"/>
      <c r="J1581" s="179"/>
      <c r="K1581" s="179"/>
      <c r="L1581" s="179">
        <f>VLOOKUP(A1581,Sheet1!$A$1:$E$2000,5,FALSE)</f>
        <v>0</v>
      </c>
      <c r="M1581" s="21" t="e">
        <f t="shared" si="193"/>
        <v>#DIV/0!</v>
      </c>
      <c r="N1581" s="21" t="e">
        <f t="shared" si="194"/>
        <v>#DIV/0!</v>
      </c>
      <c r="O1581" s="21" t="e">
        <f t="shared" si="195"/>
        <v>#DIV/0!</v>
      </c>
      <c r="P1581" s="21" t="e">
        <f t="shared" si="196"/>
        <v>#DIV/0!</v>
      </c>
      <c r="Q1581" s="21" t="e">
        <f t="shared" si="197"/>
        <v>#DIV/0!</v>
      </c>
      <c r="R1581" s="23" t="e">
        <f t="shared" si="198"/>
        <v>#DIV/0!</v>
      </c>
      <c r="S1581" s="23" t="e">
        <f t="shared" si="199"/>
        <v>#DIV/0!</v>
      </c>
      <c r="T1581" s="11">
        <f t="shared" si="200"/>
        <v>0</v>
      </c>
    </row>
    <row r="1582" spans="1:20">
      <c r="A1582" s="154" t="s">
        <v>872</v>
      </c>
      <c r="B1582" s="154" t="s">
        <v>3434</v>
      </c>
      <c r="C1582" s="154" t="s">
        <v>4171</v>
      </c>
      <c r="D1582" s="179"/>
      <c r="E1582" s="179"/>
      <c r="F1582" s="179"/>
      <c r="G1582" s="179"/>
      <c r="H1582" s="179"/>
      <c r="I1582" s="179"/>
      <c r="J1582" s="179"/>
      <c r="K1582" s="179"/>
      <c r="L1582" s="179">
        <f>VLOOKUP(A1582,Sheet1!$A$1:$E$2000,5,FALSE)</f>
        <v>0</v>
      </c>
      <c r="M1582" s="21" t="e">
        <f t="shared" si="193"/>
        <v>#DIV/0!</v>
      </c>
      <c r="N1582" s="21" t="e">
        <f t="shared" si="194"/>
        <v>#DIV/0!</v>
      </c>
      <c r="O1582" s="21" t="e">
        <f t="shared" si="195"/>
        <v>#DIV/0!</v>
      </c>
      <c r="P1582" s="21" t="e">
        <f t="shared" si="196"/>
        <v>#DIV/0!</v>
      </c>
      <c r="Q1582" s="21" t="e">
        <f t="shared" si="197"/>
        <v>#DIV/0!</v>
      </c>
      <c r="R1582" s="23" t="e">
        <f t="shared" si="198"/>
        <v>#DIV/0!</v>
      </c>
      <c r="S1582" s="23" t="e">
        <f t="shared" si="199"/>
        <v>#DIV/0!</v>
      </c>
      <c r="T1582" s="11">
        <f t="shared" si="200"/>
        <v>0</v>
      </c>
    </row>
    <row r="1583" spans="1:20">
      <c r="A1583" s="154" t="s">
        <v>1576</v>
      </c>
      <c r="B1583" s="154" t="s">
        <v>3435</v>
      </c>
      <c r="C1583" s="154" t="s">
        <v>4171</v>
      </c>
      <c r="D1583" s="179"/>
      <c r="E1583" s="179"/>
      <c r="F1583" s="179"/>
      <c r="G1583" s="179"/>
      <c r="H1583" s="179"/>
      <c r="I1583" s="179"/>
      <c r="J1583" s="179"/>
      <c r="K1583" s="179"/>
      <c r="L1583" s="179">
        <f>VLOOKUP(A1583,Sheet1!$A$1:$E$2000,5,FALSE)</f>
        <v>0</v>
      </c>
      <c r="M1583" s="21" t="e">
        <f t="shared" si="193"/>
        <v>#DIV/0!</v>
      </c>
      <c r="N1583" s="21" t="e">
        <f t="shared" si="194"/>
        <v>#DIV/0!</v>
      </c>
      <c r="O1583" s="21" t="e">
        <f t="shared" si="195"/>
        <v>#DIV/0!</v>
      </c>
      <c r="P1583" s="21" t="e">
        <f t="shared" si="196"/>
        <v>#DIV/0!</v>
      </c>
      <c r="Q1583" s="21" t="e">
        <f t="shared" si="197"/>
        <v>#DIV/0!</v>
      </c>
      <c r="R1583" s="23" t="e">
        <f t="shared" si="198"/>
        <v>#DIV/0!</v>
      </c>
      <c r="S1583" s="23" t="e">
        <f t="shared" si="199"/>
        <v>#DIV/0!</v>
      </c>
      <c r="T1583" s="11">
        <f t="shared" si="200"/>
        <v>0</v>
      </c>
    </row>
    <row r="1584" spans="1:20">
      <c r="A1584" s="154" t="s">
        <v>3548</v>
      </c>
      <c r="B1584" s="154" t="s">
        <v>3549</v>
      </c>
      <c r="C1584" s="154" t="s">
        <v>4171</v>
      </c>
      <c r="D1584" s="179">
        <v>-3066067073</v>
      </c>
      <c r="E1584" s="179">
        <v>-5240578609</v>
      </c>
      <c r="F1584" s="179">
        <v>10615212171</v>
      </c>
      <c r="G1584" s="179">
        <v>1659102748</v>
      </c>
      <c r="H1584" s="179">
        <v>-4156568095</v>
      </c>
      <c r="I1584" s="179">
        <v>674245895</v>
      </c>
      <c r="J1584" s="179">
        <v>7212259735</v>
      </c>
      <c r="K1584" s="179">
        <v>2927671633</v>
      </c>
      <c r="L1584" s="179">
        <f>VLOOKUP(A1584,Sheet1!$A$1:$E$2000,5,FALSE)</f>
        <v>-3894694262</v>
      </c>
      <c r="M1584" s="21">
        <f t="shared" si="193"/>
        <v>-0.35566769938043036</v>
      </c>
      <c r="N1584" s="21">
        <f t="shared" si="194"/>
        <v>1.128658674033068</v>
      </c>
      <c r="O1584" s="21">
        <f t="shared" si="195"/>
        <v>-0.32057319073627399</v>
      </c>
      <c r="P1584" s="21">
        <f t="shared" si="196"/>
        <v>0.76461140609237299</v>
      </c>
      <c r="Q1584" s="21">
        <f t="shared" si="197"/>
        <v>6.3002416179591056E-2</v>
      </c>
      <c r="R1584" s="23">
        <f t="shared" si="198"/>
        <v>-0.23066865210232382</v>
      </c>
      <c r="S1584" s="23">
        <f t="shared" si="199"/>
        <v>1.4049629649478108</v>
      </c>
      <c r="T1584" s="11">
        <f t="shared" si="200"/>
        <v>6919483001</v>
      </c>
    </row>
    <row r="1585" spans="1:20">
      <c r="A1585" s="154" t="s">
        <v>1592</v>
      </c>
      <c r="B1585" s="154" t="s">
        <v>3437</v>
      </c>
      <c r="C1585" s="154" t="s">
        <v>4171</v>
      </c>
      <c r="D1585" s="179">
        <v>13142260774</v>
      </c>
      <c r="E1585" s="179">
        <v>4141583240</v>
      </c>
      <c r="F1585" s="179">
        <v>14748732891</v>
      </c>
      <c r="G1585" s="179">
        <v>4065161303</v>
      </c>
      <c r="H1585" s="179">
        <v>6824660775</v>
      </c>
      <c r="I1585" s="179">
        <v>1163963408</v>
      </c>
      <c r="J1585" s="179">
        <v>3948125695</v>
      </c>
      <c r="K1585" s="179">
        <v>-9397624086</v>
      </c>
      <c r="L1585" s="179">
        <f>VLOOKUP(A1585,Sheet1!$A$1:$E$2000,5,FALSE)</f>
        <v>-22130662937</v>
      </c>
      <c r="M1585" s="21">
        <f t="shared" si="193"/>
        <v>-0.48070876903450493</v>
      </c>
      <c r="N1585" s="21">
        <f t="shared" si="194"/>
        <v>-0.71895689630036264</v>
      </c>
      <c r="O1585" s="21">
        <f t="shared" si="195"/>
        <v>-0.73230746504269306</v>
      </c>
      <c r="P1585" s="21">
        <f t="shared" si="196"/>
        <v>-3.3117469112639539</v>
      </c>
      <c r="Q1585" s="21">
        <f t="shared" si="197"/>
        <v>-4.2427491514404245</v>
      </c>
      <c r="R1585" s="23">
        <f t="shared" si="198"/>
        <v>-2.0757299450514131</v>
      </c>
      <c r="S1585" s="23">
        <f t="shared" si="199"/>
        <v>-1.8870408100395126</v>
      </c>
      <c r="T1585" s="11">
        <f t="shared" si="200"/>
        <v>-26416197920</v>
      </c>
    </row>
    <row r="1586" spans="1:20">
      <c r="A1586" s="154" t="s">
        <v>704</v>
      </c>
      <c r="B1586" s="154" t="s">
        <v>3813</v>
      </c>
      <c r="C1586" s="154" t="s">
        <v>4171</v>
      </c>
      <c r="D1586" s="179">
        <v>-2140637265</v>
      </c>
      <c r="E1586" s="179">
        <v>-1255702623</v>
      </c>
      <c r="F1586" s="179">
        <v>-551161957</v>
      </c>
      <c r="G1586" s="179">
        <v>-1103944395</v>
      </c>
      <c r="H1586" s="179">
        <v>-1240270709</v>
      </c>
      <c r="I1586" s="179">
        <v>1807676650</v>
      </c>
      <c r="J1586" s="179">
        <v>-606358142</v>
      </c>
      <c r="K1586" s="179">
        <v>767081232</v>
      </c>
      <c r="L1586" s="179">
        <f>VLOOKUP(A1586,Sheet1!$A$1:$E$2000,5,FALSE)</f>
        <v>0</v>
      </c>
      <c r="M1586" s="21">
        <f t="shared" si="193"/>
        <v>0.42060678412042873</v>
      </c>
      <c r="N1586" s="21">
        <f t="shared" si="194"/>
        <v>2.4395738424765558</v>
      </c>
      <c r="O1586" s="21">
        <f t="shared" si="195"/>
        <v>-0.10014512848534646</v>
      </c>
      <c r="P1586" s="21">
        <f t="shared" si="196"/>
        <v>1.6948549541754774</v>
      </c>
      <c r="Q1586" s="21">
        <f t="shared" si="197"/>
        <v>1</v>
      </c>
      <c r="R1586" s="23">
        <f t="shared" si="198"/>
        <v>1.0555102449918872</v>
      </c>
      <c r="S1586" s="23">
        <f t="shared" si="199"/>
        <v>-1.4741898228518804</v>
      </c>
      <c r="T1586" s="11">
        <f t="shared" si="200"/>
        <v>1968399740</v>
      </c>
    </row>
    <row r="1587" spans="1:20">
      <c r="A1587" s="154" t="s">
        <v>1577</v>
      </c>
      <c r="B1587" s="154" t="s">
        <v>3438</v>
      </c>
      <c r="C1587" s="154" t="s">
        <v>4171</v>
      </c>
      <c r="D1587" s="179">
        <v>-14132796142</v>
      </c>
      <c r="E1587" s="179">
        <v>-24618013352</v>
      </c>
      <c r="F1587" s="179">
        <v>-21630838154</v>
      </c>
      <c r="G1587" s="179">
        <v>-44302219050</v>
      </c>
      <c r="H1587" s="179">
        <v>-13193877450</v>
      </c>
      <c r="I1587" s="179">
        <v>-4954361871</v>
      </c>
      <c r="J1587" s="179">
        <v>-10827791014</v>
      </c>
      <c r="K1587" s="179">
        <v>-6360944056</v>
      </c>
      <c r="L1587" s="179">
        <f>VLOOKUP(A1587,Sheet1!$A$1:$E$2000,5,FALSE)</f>
        <v>1788623218</v>
      </c>
      <c r="M1587" s="21">
        <f t="shared" si="193"/>
        <v>6.6435451453920782E-2</v>
      </c>
      <c r="N1587" s="21">
        <f t="shared" si="194"/>
        <v>0.79875054090839137</v>
      </c>
      <c r="O1587" s="21">
        <f t="shared" si="195"/>
        <v>0.49942804171933058</v>
      </c>
      <c r="P1587" s="21">
        <f t="shared" si="196"/>
        <v>0.8564192902206329</v>
      </c>
      <c r="Q1587" s="21">
        <f t="shared" si="197"/>
        <v>1.1355646378237354</v>
      </c>
      <c r="R1587" s="23">
        <f t="shared" si="198"/>
        <v>0.80537459312255189</v>
      </c>
      <c r="S1587" s="23">
        <f t="shared" si="199"/>
        <v>-0.80380274785213812</v>
      </c>
      <c r="T1587" s="11">
        <f t="shared" si="200"/>
        <v>-20354473723</v>
      </c>
    </row>
    <row r="1588" spans="1:20">
      <c r="A1588" s="154" t="s">
        <v>3773</v>
      </c>
      <c r="B1588" s="154" t="s">
        <v>3774</v>
      </c>
      <c r="C1588" s="154" t="s">
        <v>4171</v>
      </c>
      <c r="D1588" s="179">
        <v>-5280570982</v>
      </c>
      <c r="E1588" s="179">
        <v>54646076</v>
      </c>
      <c r="F1588" s="179">
        <v>-5593228667</v>
      </c>
      <c r="G1588" s="179">
        <v>-17772687346</v>
      </c>
      <c r="H1588" s="179">
        <v>-3240446308</v>
      </c>
      <c r="I1588" s="179">
        <v>-161072439</v>
      </c>
      <c r="J1588" s="179">
        <v>-4059943235</v>
      </c>
      <c r="K1588" s="179">
        <v>10767024782</v>
      </c>
      <c r="L1588" s="179">
        <f>VLOOKUP(A1588,Sheet1!$A$1:$E$2000,5,FALSE)</f>
        <v>17969565587</v>
      </c>
      <c r="M1588" s="21">
        <f t="shared" si="193"/>
        <v>0.38634546925971047</v>
      </c>
      <c r="N1588" s="21">
        <f t="shared" si="194"/>
        <v>-3.9475572774886891</v>
      </c>
      <c r="O1588" s="21">
        <f t="shared" si="195"/>
        <v>0.27413244179455248</v>
      </c>
      <c r="P1588" s="21">
        <f t="shared" si="196"/>
        <v>1.6058186121427087</v>
      </c>
      <c r="Q1588" s="21">
        <f t="shared" si="197"/>
        <v>6.5453983430112119</v>
      </c>
      <c r="R1588" s="23">
        <f t="shared" si="198"/>
        <v>1.9274716639682492</v>
      </c>
      <c r="S1588" s="23">
        <f t="shared" si="199"/>
        <v>-1.9233141266194638</v>
      </c>
      <c r="T1588" s="11">
        <f t="shared" si="200"/>
        <v>24515574695</v>
      </c>
    </row>
    <row r="1589" spans="1:20">
      <c r="A1589" s="154" t="s">
        <v>3994</v>
      </c>
      <c r="B1589" s="154" t="s">
        <v>3995</v>
      </c>
      <c r="C1589" s="154" t="s">
        <v>4171</v>
      </c>
      <c r="D1589" s="179">
        <v>8311579993</v>
      </c>
      <c r="E1589" s="179">
        <v>946911780</v>
      </c>
      <c r="F1589" s="179">
        <v>22019891965</v>
      </c>
      <c r="G1589" s="179">
        <v>-3501043480</v>
      </c>
      <c r="H1589" s="179">
        <v>-11937640306</v>
      </c>
      <c r="I1589" s="179">
        <v>-35044777087</v>
      </c>
      <c r="J1589" s="179">
        <v>62087242336</v>
      </c>
      <c r="K1589" s="179">
        <v>102297524773</v>
      </c>
      <c r="L1589" s="179">
        <f>VLOOKUP(A1589,Sheet1!$A$1:$E$2000,5,FALSE)</f>
        <v>-4870666970</v>
      </c>
      <c r="M1589" s="21">
        <f t="shared" si="193"/>
        <v>-2.4362660668674141</v>
      </c>
      <c r="N1589" s="21">
        <f t="shared" si="194"/>
        <v>-38.009548119678058</v>
      </c>
      <c r="O1589" s="21">
        <f t="shared" si="195"/>
        <v>1.8195979541900535</v>
      </c>
      <c r="P1589" s="21">
        <f t="shared" si="196"/>
        <v>30.219152906093015</v>
      </c>
      <c r="Q1589" s="21">
        <f t="shared" si="197"/>
        <v>0.59199080847226193</v>
      </c>
      <c r="R1589" s="23">
        <f t="shared" si="198"/>
        <v>23.237814060949187</v>
      </c>
      <c r="S1589" s="23">
        <f t="shared" si="199"/>
        <v>15.533918658295917</v>
      </c>
      <c r="T1589" s="11">
        <f t="shared" si="200"/>
        <v>124469323052</v>
      </c>
    </row>
    <row r="1590" spans="1:20">
      <c r="A1590" s="154" t="s">
        <v>1578</v>
      </c>
      <c r="B1590" s="154" t="s">
        <v>3439</v>
      </c>
      <c r="C1590" s="154" t="s">
        <v>4171</v>
      </c>
      <c r="D1590" s="179">
        <v>-104768530992</v>
      </c>
      <c r="E1590" s="179">
        <v>-149757884716</v>
      </c>
      <c r="F1590" s="179">
        <v>-81817191487</v>
      </c>
      <c r="G1590" s="179">
        <v>-148893636831</v>
      </c>
      <c r="H1590" s="179">
        <v>-82069535518</v>
      </c>
      <c r="I1590" s="179">
        <v>-91335711914</v>
      </c>
      <c r="J1590" s="179">
        <v>-105584027351</v>
      </c>
      <c r="K1590" s="179">
        <v>-358634905583</v>
      </c>
      <c r="L1590" s="179">
        <f>VLOOKUP(A1590,Sheet1!$A$1:$E$2000,5,FALSE)</f>
        <v>0</v>
      </c>
      <c r="M1590" s="21">
        <f t="shared" si="193"/>
        <v>0.21665852579085287</v>
      </c>
      <c r="N1590" s="21">
        <f t="shared" si="194"/>
        <v>0.39011083064368512</v>
      </c>
      <c r="O1590" s="21">
        <f t="shared" si="195"/>
        <v>-0.29048706551820874</v>
      </c>
      <c r="P1590" s="21">
        <f t="shared" si="196"/>
        <v>-1.4086650928546021</v>
      </c>
      <c r="Q1590" s="21">
        <f t="shared" si="197"/>
        <v>1</v>
      </c>
      <c r="R1590" s="23">
        <f t="shared" si="198"/>
        <v>-0.48416904194600824</v>
      </c>
      <c r="S1590" s="23">
        <f t="shared" si="199"/>
        <v>0.20109990165611746</v>
      </c>
      <c r="T1590" s="11">
        <f t="shared" si="200"/>
        <v>-555554644848</v>
      </c>
    </row>
    <row r="1591" spans="1:20">
      <c r="A1591" s="154" t="s">
        <v>3440</v>
      </c>
      <c r="B1591" s="154" t="s">
        <v>3441</v>
      </c>
      <c r="C1591" s="154" t="s">
        <v>4171</v>
      </c>
      <c r="D1591" s="179"/>
      <c r="E1591" s="179"/>
      <c r="F1591" s="179"/>
      <c r="G1591" s="179"/>
      <c r="H1591" s="179"/>
      <c r="I1591" s="179"/>
      <c r="J1591" s="179"/>
      <c r="K1591" s="179"/>
      <c r="L1591" s="179">
        <f>VLOOKUP(A1591,Sheet1!$A$1:$E$2000,5,FALSE)</f>
        <v>0</v>
      </c>
      <c r="M1591" s="21" t="e">
        <f t="shared" si="193"/>
        <v>#DIV/0!</v>
      </c>
      <c r="N1591" s="21" t="e">
        <f t="shared" si="194"/>
        <v>#DIV/0!</v>
      </c>
      <c r="O1591" s="21" t="e">
        <f t="shared" si="195"/>
        <v>#DIV/0!</v>
      </c>
      <c r="P1591" s="21" t="e">
        <f t="shared" si="196"/>
        <v>#DIV/0!</v>
      </c>
      <c r="Q1591" s="21" t="e">
        <f t="shared" si="197"/>
        <v>#DIV/0!</v>
      </c>
      <c r="R1591" s="23" t="e">
        <f t="shared" si="198"/>
        <v>#DIV/0!</v>
      </c>
      <c r="S1591" s="23" t="e">
        <f t="shared" si="199"/>
        <v>#DIV/0!</v>
      </c>
      <c r="T1591" s="11">
        <f t="shared" si="200"/>
        <v>0</v>
      </c>
    </row>
    <row r="1592" spans="1:20">
      <c r="A1592" s="154" t="s">
        <v>1639</v>
      </c>
      <c r="B1592" s="154" t="s">
        <v>3442</v>
      </c>
      <c r="C1592" s="154" t="s">
        <v>4171</v>
      </c>
      <c r="D1592" s="179"/>
      <c r="E1592" s="179"/>
      <c r="F1592" s="179"/>
      <c r="G1592" s="179"/>
      <c r="H1592" s="179"/>
      <c r="I1592" s="179"/>
      <c r="J1592" s="179"/>
      <c r="K1592" s="179"/>
      <c r="L1592" s="179">
        <f>VLOOKUP(A1592,Sheet1!$A$1:$E$2000,5,FALSE)</f>
        <v>0</v>
      </c>
      <c r="M1592" s="21" t="e">
        <f t="shared" si="193"/>
        <v>#DIV/0!</v>
      </c>
      <c r="N1592" s="21" t="e">
        <f t="shared" si="194"/>
        <v>#DIV/0!</v>
      </c>
      <c r="O1592" s="21" t="e">
        <f t="shared" si="195"/>
        <v>#DIV/0!</v>
      </c>
      <c r="P1592" s="21" t="e">
        <f t="shared" si="196"/>
        <v>#DIV/0!</v>
      </c>
      <c r="Q1592" s="21" t="e">
        <f t="shared" si="197"/>
        <v>#DIV/0!</v>
      </c>
      <c r="R1592" s="23" t="e">
        <f t="shared" si="198"/>
        <v>#DIV/0!</v>
      </c>
      <c r="S1592" s="23" t="e">
        <f t="shared" si="199"/>
        <v>#DIV/0!</v>
      </c>
      <c r="T1592" s="11">
        <f t="shared" si="200"/>
        <v>0</v>
      </c>
    </row>
    <row r="1593" spans="1:20">
      <c r="A1593" s="154" t="s">
        <v>1579</v>
      </c>
      <c r="B1593" s="154" t="s">
        <v>3443</v>
      </c>
      <c r="C1593" s="154" t="s">
        <v>4171</v>
      </c>
      <c r="D1593" s="179"/>
      <c r="E1593" s="179"/>
      <c r="F1593" s="179"/>
      <c r="G1593" s="179"/>
      <c r="H1593" s="179"/>
      <c r="I1593" s="179"/>
      <c r="J1593" s="179"/>
      <c r="K1593" s="179"/>
      <c r="L1593" s="179">
        <f>VLOOKUP(A1593,Sheet1!$A$1:$E$2000,5,FALSE)</f>
        <v>0</v>
      </c>
      <c r="M1593" s="21" t="e">
        <f t="shared" si="193"/>
        <v>#DIV/0!</v>
      </c>
      <c r="N1593" s="21" t="e">
        <f t="shared" si="194"/>
        <v>#DIV/0!</v>
      </c>
      <c r="O1593" s="21" t="e">
        <f t="shared" si="195"/>
        <v>#DIV/0!</v>
      </c>
      <c r="P1593" s="21" t="e">
        <f t="shared" si="196"/>
        <v>#DIV/0!</v>
      </c>
      <c r="Q1593" s="21" t="e">
        <f t="shared" si="197"/>
        <v>#DIV/0!</v>
      </c>
      <c r="R1593" s="23" t="e">
        <f t="shared" si="198"/>
        <v>#DIV/0!</v>
      </c>
      <c r="S1593" s="23" t="e">
        <f t="shared" si="199"/>
        <v>#DIV/0!</v>
      </c>
      <c r="T1593" s="11">
        <f t="shared" si="200"/>
        <v>0</v>
      </c>
    </row>
    <row r="1594" spans="1:20">
      <c r="A1594" s="154" t="s">
        <v>707</v>
      </c>
      <c r="B1594" s="154" t="s">
        <v>2419</v>
      </c>
      <c r="C1594" s="154" t="s">
        <v>4171</v>
      </c>
      <c r="D1594" s="179"/>
      <c r="E1594" s="179"/>
      <c r="F1594" s="179"/>
      <c r="G1594" s="179"/>
      <c r="H1594" s="179"/>
      <c r="I1594" s="179"/>
      <c r="J1594" s="179"/>
      <c r="K1594" s="179"/>
      <c r="L1594" s="179">
        <f>VLOOKUP(A1594,Sheet1!$A$1:$E$2000,5,FALSE)</f>
        <v>0</v>
      </c>
      <c r="M1594" s="21" t="e">
        <f t="shared" si="193"/>
        <v>#DIV/0!</v>
      </c>
      <c r="N1594" s="21" t="e">
        <f t="shared" si="194"/>
        <v>#DIV/0!</v>
      </c>
      <c r="O1594" s="21" t="e">
        <f t="shared" si="195"/>
        <v>#DIV/0!</v>
      </c>
      <c r="P1594" s="21" t="e">
        <f t="shared" si="196"/>
        <v>#DIV/0!</v>
      </c>
      <c r="Q1594" s="21" t="e">
        <f t="shared" si="197"/>
        <v>#DIV/0!</v>
      </c>
      <c r="R1594" s="23" t="e">
        <f t="shared" si="198"/>
        <v>#DIV/0!</v>
      </c>
      <c r="S1594" s="23" t="e">
        <f t="shared" si="199"/>
        <v>#DIV/0!</v>
      </c>
      <c r="T1594" s="11">
        <f t="shared" si="200"/>
        <v>0</v>
      </c>
    </row>
    <row r="1595" spans="1:20">
      <c r="A1595" s="154" t="s">
        <v>1580</v>
      </c>
      <c r="B1595" s="154" t="s">
        <v>3444</v>
      </c>
      <c r="C1595" s="154" t="s">
        <v>4171</v>
      </c>
      <c r="D1595" s="179"/>
      <c r="E1595" s="179"/>
      <c r="F1595" s="179"/>
      <c r="G1595" s="179"/>
      <c r="H1595" s="179"/>
      <c r="I1595" s="179"/>
      <c r="J1595" s="179"/>
      <c r="K1595" s="179"/>
      <c r="L1595" s="179">
        <f>VLOOKUP(A1595,Sheet1!$A$1:$E$2000,5,FALSE)</f>
        <v>0</v>
      </c>
      <c r="M1595" s="21" t="e">
        <f t="shared" si="193"/>
        <v>#DIV/0!</v>
      </c>
      <c r="N1595" s="21" t="e">
        <f t="shared" si="194"/>
        <v>#DIV/0!</v>
      </c>
      <c r="O1595" s="21" t="e">
        <f t="shared" si="195"/>
        <v>#DIV/0!</v>
      </c>
      <c r="P1595" s="21" t="e">
        <f t="shared" si="196"/>
        <v>#DIV/0!</v>
      </c>
      <c r="Q1595" s="21" t="e">
        <f t="shared" si="197"/>
        <v>#DIV/0!</v>
      </c>
      <c r="R1595" s="23" t="e">
        <f t="shared" si="198"/>
        <v>#DIV/0!</v>
      </c>
      <c r="S1595" s="23" t="e">
        <f t="shared" si="199"/>
        <v>#DIV/0!</v>
      </c>
      <c r="T1595" s="11">
        <f t="shared" si="200"/>
        <v>0</v>
      </c>
    </row>
    <row r="1596" spans="1:20">
      <c r="A1596" s="154" t="s">
        <v>3445</v>
      </c>
      <c r="B1596" s="154" t="s">
        <v>3446</v>
      </c>
      <c r="C1596" s="154" t="s">
        <v>4171</v>
      </c>
      <c r="D1596" s="179"/>
      <c r="E1596" s="179"/>
      <c r="F1596" s="179"/>
      <c r="G1596" s="179"/>
      <c r="H1596" s="179"/>
      <c r="I1596" s="179"/>
      <c r="J1596" s="179"/>
      <c r="K1596" s="179"/>
      <c r="L1596" s="179">
        <f>VLOOKUP(A1596,Sheet1!$A$1:$E$2000,5,FALSE)</f>
        <v>0</v>
      </c>
      <c r="M1596" s="21" t="e">
        <f t="shared" si="193"/>
        <v>#DIV/0!</v>
      </c>
      <c r="N1596" s="21" t="e">
        <f t="shared" si="194"/>
        <v>#DIV/0!</v>
      </c>
      <c r="O1596" s="21" t="e">
        <f t="shared" si="195"/>
        <v>#DIV/0!</v>
      </c>
      <c r="P1596" s="21" t="e">
        <f t="shared" si="196"/>
        <v>#DIV/0!</v>
      </c>
      <c r="Q1596" s="21" t="e">
        <f t="shared" si="197"/>
        <v>#DIV/0!</v>
      </c>
      <c r="R1596" s="23" t="e">
        <f t="shared" si="198"/>
        <v>#DIV/0!</v>
      </c>
      <c r="S1596" s="23" t="e">
        <f t="shared" si="199"/>
        <v>#DIV/0!</v>
      </c>
      <c r="T1596" s="11">
        <f t="shared" si="200"/>
        <v>0</v>
      </c>
    </row>
    <row r="1597" spans="1:20">
      <c r="A1597" s="154" t="s">
        <v>806</v>
      </c>
      <c r="B1597" s="154" t="s">
        <v>3447</v>
      </c>
      <c r="C1597" s="154" t="s">
        <v>4171</v>
      </c>
      <c r="D1597" s="179">
        <v>20208324375</v>
      </c>
      <c r="E1597" s="179">
        <v>22321684774</v>
      </c>
      <c r="F1597" s="179">
        <v>16301073924</v>
      </c>
      <c r="G1597" s="179">
        <v>23705232800</v>
      </c>
      <c r="H1597" s="179">
        <v>17406801555</v>
      </c>
      <c r="I1597" s="179">
        <v>32482296787</v>
      </c>
      <c r="J1597" s="179">
        <v>23015932486</v>
      </c>
      <c r="K1597" s="179">
        <v>24945953026</v>
      </c>
      <c r="L1597" s="179">
        <f>VLOOKUP(A1597,Sheet1!$A$1:$E$2000,5,FALSE)</f>
        <v>30104975099</v>
      </c>
      <c r="M1597" s="21">
        <f t="shared" si="193"/>
        <v>-0.13863211852764018</v>
      </c>
      <c r="N1597" s="21">
        <f t="shared" si="194"/>
        <v>0.45519019356616597</v>
      </c>
      <c r="O1597" s="21">
        <f t="shared" si="195"/>
        <v>0.41192737320905853</v>
      </c>
      <c r="P1597" s="21">
        <f t="shared" si="196"/>
        <v>5.2339508178126812E-2</v>
      </c>
      <c r="Q1597" s="21">
        <f t="shared" si="197"/>
        <v>0.72949493356822492</v>
      </c>
      <c r="R1597" s="23">
        <f t="shared" si="198"/>
        <v>0.35973931652738134</v>
      </c>
      <c r="S1597" s="23">
        <f t="shared" si="199"/>
        <v>0.38646070510921859</v>
      </c>
      <c r="T1597" s="11">
        <f t="shared" si="200"/>
        <v>110549157398</v>
      </c>
    </row>
    <row r="1598" spans="1:20">
      <c r="A1598" s="154" t="s">
        <v>1581</v>
      </c>
      <c r="B1598" s="154" t="s">
        <v>3448</v>
      </c>
      <c r="C1598" s="154" t="s">
        <v>4171</v>
      </c>
      <c r="D1598" s="179"/>
      <c r="E1598" s="179"/>
      <c r="F1598" s="179"/>
      <c r="G1598" s="179"/>
      <c r="H1598" s="179"/>
      <c r="I1598" s="179"/>
      <c r="J1598" s="179"/>
      <c r="K1598" s="179">
        <v>-3032330289</v>
      </c>
      <c r="L1598" s="179">
        <f>VLOOKUP(A1598,Sheet1!$A$1:$E$2000,5,FALSE)</f>
        <v>3756320623</v>
      </c>
      <c r="M1598" s="21" t="e">
        <f t="shared" si="193"/>
        <v>#DIV/0!</v>
      </c>
      <c r="N1598" s="21" t="e">
        <f t="shared" si="194"/>
        <v>#DIV/0!</v>
      </c>
      <c r="O1598" s="21" t="e">
        <f t="shared" si="195"/>
        <v>#DIV/0!</v>
      </c>
      <c r="P1598" s="21" t="e">
        <f t="shared" si="196"/>
        <v>#DIV/0!</v>
      </c>
      <c r="Q1598" s="21" t="e">
        <f t="shared" si="197"/>
        <v>#DIV/0!</v>
      </c>
      <c r="R1598" s="23" t="e">
        <f t="shared" si="198"/>
        <v>#DIV/0!</v>
      </c>
      <c r="S1598" s="23" t="e">
        <f t="shared" si="199"/>
        <v>#DIV/0!</v>
      </c>
      <c r="T1598" s="11">
        <f t="shared" si="200"/>
        <v>723990334</v>
      </c>
    </row>
    <row r="1599" spans="1:20">
      <c r="A1599" s="154" t="s">
        <v>1582</v>
      </c>
      <c r="B1599" s="154" t="s">
        <v>3449</v>
      </c>
      <c r="C1599" s="154" t="s">
        <v>4171</v>
      </c>
      <c r="D1599" s="179"/>
      <c r="E1599" s="179"/>
      <c r="F1599" s="179"/>
      <c r="G1599" s="179"/>
      <c r="H1599" s="179"/>
      <c r="I1599" s="179"/>
      <c r="J1599" s="179"/>
      <c r="K1599" s="179"/>
      <c r="L1599" s="179">
        <f>VLOOKUP(A1599,Sheet1!$A$1:$E$2000,5,FALSE)</f>
        <v>0</v>
      </c>
      <c r="M1599" s="21" t="e">
        <f t="shared" si="193"/>
        <v>#DIV/0!</v>
      </c>
      <c r="N1599" s="21" t="e">
        <f t="shared" si="194"/>
        <v>#DIV/0!</v>
      </c>
      <c r="O1599" s="21" t="e">
        <f t="shared" si="195"/>
        <v>#DIV/0!</v>
      </c>
      <c r="P1599" s="21" t="e">
        <f t="shared" si="196"/>
        <v>#DIV/0!</v>
      </c>
      <c r="Q1599" s="21" t="e">
        <f t="shared" si="197"/>
        <v>#DIV/0!</v>
      </c>
      <c r="R1599" s="23" t="e">
        <f t="shared" si="198"/>
        <v>#DIV/0!</v>
      </c>
      <c r="S1599" s="23" t="e">
        <f t="shared" si="199"/>
        <v>#DIV/0!</v>
      </c>
      <c r="T1599" s="11">
        <f t="shared" si="200"/>
        <v>0</v>
      </c>
    </row>
    <row r="1600" spans="1:20">
      <c r="A1600" s="154" t="s">
        <v>1583</v>
      </c>
      <c r="B1600" s="154" t="s">
        <v>3450</v>
      </c>
      <c r="C1600" s="154" t="s">
        <v>4171</v>
      </c>
      <c r="D1600" s="179"/>
      <c r="E1600" s="179"/>
      <c r="F1600" s="179"/>
      <c r="G1600" s="179"/>
      <c r="H1600" s="179"/>
      <c r="I1600" s="179"/>
      <c r="J1600" s="179"/>
      <c r="K1600" s="179"/>
      <c r="L1600" s="179">
        <f>VLOOKUP(A1600,Sheet1!$A$1:$E$2000,5,FALSE)</f>
        <v>0</v>
      </c>
      <c r="M1600" s="21" t="e">
        <f t="shared" si="193"/>
        <v>#DIV/0!</v>
      </c>
      <c r="N1600" s="21" t="e">
        <f t="shared" si="194"/>
        <v>#DIV/0!</v>
      </c>
      <c r="O1600" s="21" t="e">
        <f t="shared" si="195"/>
        <v>#DIV/0!</v>
      </c>
      <c r="P1600" s="21" t="e">
        <f t="shared" si="196"/>
        <v>#DIV/0!</v>
      </c>
      <c r="Q1600" s="21" t="e">
        <f t="shared" si="197"/>
        <v>#DIV/0!</v>
      </c>
      <c r="R1600" s="23" t="e">
        <f t="shared" si="198"/>
        <v>#DIV/0!</v>
      </c>
      <c r="S1600" s="23" t="e">
        <f t="shared" si="199"/>
        <v>#DIV/0!</v>
      </c>
      <c r="T1600" s="11">
        <f t="shared" si="200"/>
        <v>0</v>
      </c>
    </row>
    <row r="1601" spans="1:20">
      <c r="A1601" s="154" t="s">
        <v>1584</v>
      </c>
      <c r="B1601" s="154" t="s">
        <v>3451</v>
      </c>
      <c r="C1601" s="154" t="s">
        <v>4171</v>
      </c>
      <c r="D1601" s="179">
        <v>3229909219</v>
      </c>
      <c r="E1601" s="179">
        <v>3548847049</v>
      </c>
      <c r="F1601" s="179">
        <v>3701371215</v>
      </c>
      <c r="G1601" s="179">
        <v>10534004969</v>
      </c>
      <c r="H1601" s="179">
        <v>2559500777</v>
      </c>
      <c r="I1601" s="179">
        <v>1779310974</v>
      </c>
      <c r="J1601" s="179">
        <v>1029663386</v>
      </c>
      <c r="K1601" s="179">
        <v>27356636763</v>
      </c>
      <c r="L1601" s="179">
        <f>VLOOKUP(A1601,Sheet1!$A$1:$E$2000,5,FALSE)</f>
        <v>6005077485</v>
      </c>
      <c r="M1601" s="21">
        <f t="shared" si="193"/>
        <v>-0.20756262685536489</v>
      </c>
      <c r="N1601" s="21">
        <f t="shared" si="194"/>
        <v>-0.49862280638401218</v>
      </c>
      <c r="O1601" s="21">
        <f t="shared" si="195"/>
        <v>-0.72181569310658833</v>
      </c>
      <c r="P1601" s="21">
        <f t="shared" si="196"/>
        <v>1.596983468633866</v>
      </c>
      <c r="Q1601" s="21">
        <f t="shared" si="197"/>
        <v>1.3461909208867571</v>
      </c>
      <c r="R1601" s="23">
        <f t="shared" si="198"/>
        <v>1.0477302521394756</v>
      </c>
      <c r="S1601" s="23">
        <f t="shared" si="199"/>
        <v>0.77797774833261713</v>
      </c>
      <c r="T1601" s="11">
        <f t="shared" si="200"/>
        <v>36170688608</v>
      </c>
    </row>
    <row r="1602" spans="1:20">
      <c r="A1602" s="154" t="s">
        <v>1585</v>
      </c>
      <c r="B1602" s="154" t="s">
        <v>3452</v>
      </c>
      <c r="C1602" s="154" t="s">
        <v>4171</v>
      </c>
      <c r="D1602" s="179">
        <v>350696055</v>
      </c>
      <c r="E1602" s="179">
        <v>50667303477</v>
      </c>
      <c r="F1602" s="179">
        <v>-2451547748</v>
      </c>
      <c r="G1602" s="179">
        <v>4334620969</v>
      </c>
      <c r="H1602" s="179">
        <v>364043742</v>
      </c>
      <c r="I1602" s="179">
        <v>64430174699</v>
      </c>
      <c r="J1602" s="179">
        <v>207653048</v>
      </c>
      <c r="K1602" s="179">
        <v>267287172</v>
      </c>
      <c r="L1602" s="179">
        <f>VLOOKUP(A1602,Sheet1!$A$1:$E$2000,5,FALSE)</f>
        <v>439503884</v>
      </c>
      <c r="M1602" s="21">
        <f t="shared" si="193"/>
        <v>3.8060556455361327E-2</v>
      </c>
      <c r="N1602" s="21">
        <f t="shared" si="194"/>
        <v>0.27163220218039708</v>
      </c>
      <c r="O1602" s="21">
        <f t="shared" si="195"/>
        <v>1.0847028364711255</v>
      </c>
      <c r="P1602" s="21">
        <f t="shared" si="196"/>
        <v>-0.9383366679782239</v>
      </c>
      <c r="Q1602" s="21">
        <f t="shared" si="197"/>
        <v>0.20728317313033223</v>
      </c>
      <c r="R1602" s="23">
        <f t="shared" si="198"/>
        <v>-0.59305896441670891</v>
      </c>
      <c r="S1602" s="23">
        <f t="shared" si="199"/>
        <v>0.23491135799351115</v>
      </c>
      <c r="T1602" s="11">
        <f t="shared" si="200"/>
        <v>65344618803</v>
      </c>
    </row>
    <row r="1603" spans="1:20">
      <c r="A1603" s="154" t="s">
        <v>1586</v>
      </c>
      <c r="B1603" s="154" t="s">
        <v>3453</v>
      </c>
      <c r="C1603" s="154" t="s">
        <v>4171</v>
      </c>
      <c r="D1603" s="179"/>
      <c r="E1603" s="179"/>
      <c r="F1603" s="179"/>
      <c r="G1603" s="179"/>
      <c r="H1603" s="179"/>
      <c r="I1603" s="179"/>
      <c r="J1603" s="179"/>
      <c r="K1603" s="179"/>
      <c r="L1603" s="179">
        <f>VLOOKUP(A1603,Sheet1!$A$1:$E$2000,5,FALSE)</f>
        <v>0</v>
      </c>
      <c r="M1603" s="21" t="e">
        <f t="shared" si="193"/>
        <v>#DIV/0!</v>
      </c>
      <c r="N1603" s="21" t="e">
        <f t="shared" si="194"/>
        <v>#DIV/0!</v>
      </c>
      <c r="O1603" s="21" t="e">
        <f t="shared" si="195"/>
        <v>#DIV/0!</v>
      </c>
      <c r="P1603" s="21" t="e">
        <f t="shared" si="196"/>
        <v>#DIV/0!</v>
      </c>
      <c r="Q1603" s="21" t="e">
        <f t="shared" si="197"/>
        <v>#DIV/0!</v>
      </c>
      <c r="R1603" s="23" t="e">
        <f t="shared" si="198"/>
        <v>#DIV/0!</v>
      </c>
      <c r="S1603" s="23" t="e">
        <f t="shared" si="199"/>
        <v>#DIV/0!</v>
      </c>
      <c r="T1603" s="11">
        <f t="shared" si="200"/>
        <v>0</v>
      </c>
    </row>
    <row r="1604" spans="1:20">
      <c r="A1604" s="154" t="s">
        <v>1587</v>
      </c>
      <c r="B1604" s="154" t="s">
        <v>3454</v>
      </c>
      <c r="C1604" s="154" t="s">
        <v>4171</v>
      </c>
      <c r="D1604" s="179">
        <v>-5275253528</v>
      </c>
      <c r="E1604" s="179">
        <v>8252552453</v>
      </c>
      <c r="F1604" s="179">
        <v>341328223</v>
      </c>
      <c r="G1604" s="179">
        <v>4504577833</v>
      </c>
      <c r="H1604" s="179">
        <v>-8050904790</v>
      </c>
      <c r="I1604" s="179">
        <v>12635215427</v>
      </c>
      <c r="J1604" s="179">
        <v>6617376794</v>
      </c>
      <c r="K1604" s="179">
        <v>13511728075</v>
      </c>
      <c r="L1604" s="179">
        <f>VLOOKUP(A1604,Sheet1!$A$1:$E$2000,5,FALSE)</f>
        <v>3907642560</v>
      </c>
      <c r="M1604" s="21">
        <f t="shared" ref="M1604:M1667" si="201">(H1604-D1604)/ABS(D1604)</f>
        <v>-0.52616452408730563</v>
      </c>
      <c r="N1604" s="21">
        <f t="shared" ref="N1604:N1667" si="202">(I1604-E1604)/ABS(E1604)</f>
        <v>0.53106756957440449</v>
      </c>
      <c r="O1604" s="21">
        <f t="shared" ref="O1604:O1667" si="203">(J1604-F1604)/ABS(F1604)</f>
        <v>18.387136334167128</v>
      </c>
      <c r="P1604" s="21">
        <f t="shared" ref="P1604:P1667" si="204">(K1604-G1604)/ABS(G1604)</f>
        <v>1.9995548031193271</v>
      </c>
      <c r="Q1604" s="21">
        <f t="shared" ref="Q1604:Q1667" si="205">(L1604-H1604)/ABS(H1604)</f>
        <v>1.4853668825960615</v>
      </c>
      <c r="R1604" s="23">
        <f t="shared" ref="R1604:R1667" si="206">(SUM(J1604:L1604)-SUM(F1604:H1604))/ABS(SUM(F1604:H1604))</f>
        <v>8.4997681509224581</v>
      </c>
      <c r="S1604" s="23">
        <f t="shared" ref="S1604:S1667" si="207">SUM(I1604:L1604)/SUM(E1604:H1604)-1</f>
        <v>6.2652942192491006</v>
      </c>
      <c r="T1604" s="11">
        <f t="shared" ref="T1604:T1667" si="208">SUM(I1604:L1604)</f>
        <v>36671962856</v>
      </c>
    </row>
    <row r="1605" spans="1:20">
      <c r="A1605" s="154" t="s">
        <v>1588</v>
      </c>
      <c r="B1605" s="154" t="s">
        <v>3455</v>
      </c>
      <c r="C1605" s="154" t="s">
        <v>4171</v>
      </c>
      <c r="D1605" s="179"/>
      <c r="E1605" s="179"/>
      <c r="F1605" s="179"/>
      <c r="G1605" s="179"/>
      <c r="H1605" s="179"/>
      <c r="I1605" s="179"/>
      <c r="J1605" s="179"/>
      <c r="K1605" s="179"/>
      <c r="L1605" s="179">
        <f>VLOOKUP(A1605,Sheet1!$A$1:$E$2000,5,FALSE)</f>
        <v>0</v>
      </c>
      <c r="M1605" s="21" t="e">
        <f t="shared" si="201"/>
        <v>#DIV/0!</v>
      </c>
      <c r="N1605" s="21" t="e">
        <f t="shared" si="202"/>
        <v>#DIV/0!</v>
      </c>
      <c r="O1605" s="21" t="e">
        <f t="shared" si="203"/>
        <v>#DIV/0!</v>
      </c>
      <c r="P1605" s="21" t="e">
        <f t="shared" si="204"/>
        <v>#DIV/0!</v>
      </c>
      <c r="Q1605" s="21" t="e">
        <f t="shared" si="205"/>
        <v>#DIV/0!</v>
      </c>
      <c r="R1605" s="23" t="e">
        <f t="shared" si="206"/>
        <v>#DIV/0!</v>
      </c>
      <c r="S1605" s="23" t="e">
        <f t="shared" si="207"/>
        <v>#DIV/0!</v>
      </c>
      <c r="T1605" s="11">
        <f t="shared" si="208"/>
        <v>0</v>
      </c>
    </row>
    <row r="1606" spans="1:20">
      <c r="A1606" s="154" t="s">
        <v>3502</v>
      </c>
      <c r="B1606" s="154" t="s">
        <v>3503</v>
      </c>
      <c r="C1606" s="154" t="s">
        <v>4171</v>
      </c>
      <c r="D1606" s="179">
        <v>5435120045</v>
      </c>
      <c r="E1606" s="179">
        <v>4112461834</v>
      </c>
      <c r="F1606" s="179">
        <v>1467913884</v>
      </c>
      <c r="G1606" s="179">
        <v>6784475019</v>
      </c>
      <c r="H1606" s="179">
        <v>7329176436</v>
      </c>
      <c r="I1606" s="179">
        <v>9634855034</v>
      </c>
      <c r="J1606" s="179">
        <v>2744878250</v>
      </c>
      <c r="K1606" s="179">
        <v>8075811961</v>
      </c>
      <c r="L1606" s="179">
        <f>VLOOKUP(A1606,Sheet1!$A$1:$E$2000,5,FALSE)</f>
        <v>10083141481</v>
      </c>
      <c r="M1606" s="21">
        <f t="shared" si="201"/>
        <v>0.34848473912594141</v>
      </c>
      <c r="N1606" s="21">
        <f t="shared" si="202"/>
        <v>1.3428436354942717</v>
      </c>
      <c r="O1606" s="21">
        <f t="shared" si="203"/>
        <v>0.86991776555742417</v>
      </c>
      <c r="P1606" s="21">
        <f t="shared" si="204"/>
        <v>0.19033704721199446</v>
      </c>
      <c r="Q1606" s="21">
        <f t="shared" si="205"/>
        <v>0.37575368379356611</v>
      </c>
      <c r="R1606" s="23">
        <f t="shared" si="206"/>
        <v>0.34157456181110329</v>
      </c>
      <c r="S1606" s="23">
        <f t="shared" si="207"/>
        <v>0.55065728597489438</v>
      </c>
      <c r="T1606" s="11">
        <f t="shared" si="208"/>
        <v>30538686726</v>
      </c>
    </row>
    <row r="1607" spans="1:20">
      <c r="A1607" s="154" t="s">
        <v>856</v>
      </c>
      <c r="B1607" s="154" t="s">
        <v>3456</v>
      </c>
      <c r="C1607" s="154" t="s">
        <v>4171</v>
      </c>
      <c r="D1607" s="179">
        <v>-1504673283</v>
      </c>
      <c r="E1607" s="179">
        <v>-2125857627</v>
      </c>
      <c r="F1607" s="179">
        <v>-1126222386</v>
      </c>
      <c r="G1607" s="179">
        <v>-2410661842</v>
      </c>
      <c r="H1607" s="179">
        <v>-2061869440</v>
      </c>
      <c r="I1607" s="179">
        <v>3836565725</v>
      </c>
      <c r="J1607" s="179">
        <v>-1030559774</v>
      </c>
      <c r="K1607" s="179">
        <v>-707323920</v>
      </c>
      <c r="L1607" s="179">
        <f>VLOOKUP(A1607,Sheet1!$A$1:$E$2000,5,FALSE)</f>
        <v>-1040891824</v>
      </c>
      <c r="M1607" s="21">
        <f t="shared" si="201"/>
        <v>-0.37031039448581743</v>
      </c>
      <c r="N1607" s="21">
        <f t="shared" si="202"/>
        <v>2.8047143309470557</v>
      </c>
      <c r="O1607" s="21">
        <f t="shared" si="203"/>
        <v>8.4941138792103535E-2</v>
      </c>
      <c r="P1607" s="21">
        <f t="shared" si="204"/>
        <v>0.70658517603897097</v>
      </c>
      <c r="Q1607" s="21">
        <f t="shared" si="205"/>
        <v>0.49517083681108343</v>
      </c>
      <c r="R1607" s="23">
        <f t="shared" si="206"/>
        <v>0.50367962536336397</v>
      </c>
      <c r="S1607" s="23">
        <f t="shared" si="207"/>
        <v>-1.1369376615344631</v>
      </c>
      <c r="T1607" s="11">
        <f t="shared" si="208"/>
        <v>1057790207</v>
      </c>
    </row>
    <row r="1608" spans="1:20">
      <c r="A1608" s="154" t="s">
        <v>1589</v>
      </c>
      <c r="B1608" s="154" t="s">
        <v>3812</v>
      </c>
      <c r="C1608" s="154" t="s">
        <v>4171</v>
      </c>
      <c r="D1608" s="179"/>
      <c r="E1608" s="179"/>
      <c r="F1608" s="179"/>
      <c r="G1608" s="179"/>
      <c r="H1608" s="179"/>
      <c r="I1608" s="179"/>
      <c r="J1608" s="179"/>
      <c r="K1608" s="179"/>
      <c r="L1608" s="179">
        <f>VLOOKUP(A1608,Sheet1!$A$1:$E$2000,5,FALSE)</f>
        <v>0</v>
      </c>
      <c r="M1608" s="21" t="e">
        <f t="shared" si="201"/>
        <v>#DIV/0!</v>
      </c>
      <c r="N1608" s="21" t="e">
        <f t="shared" si="202"/>
        <v>#DIV/0!</v>
      </c>
      <c r="O1608" s="21" t="e">
        <f t="shared" si="203"/>
        <v>#DIV/0!</v>
      </c>
      <c r="P1608" s="21" t="e">
        <f t="shared" si="204"/>
        <v>#DIV/0!</v>
      </c>
      <c r="Q1608" s="21" t="e">
        <f t="shared" si="205"/>
        <v>#DIV/0!</v>
      </c>
      <c r="R1608" s="23" t="e">
        <f t="shared" si="206"/>
        <v>#DIV/0!</v>
      </c>
      <c r="S1608" s="23" t="e">
        <f t="shared" si="207"/>
        <v>#DIV/0!</v>
      </c>
      <c r="T1608" s="11">
        <f t="shared" si="208"/>
        <v>0</v>
      </c>
    </row>
    <row r="1609" spans="1:20">
      <c r="A1609" s="154" t="s">
        <v>1591</v>
      </c>
      <c r="B1609" s="154" t="s">
        <v>3461</v>
      </c>
      <c r="C1609" s="154" t="s">
        <v>4171</v>
      </c>
      <c r="D1609" s="179"/>
      <c r="E1609" s="179"/>
      <c r="F1609" s="179"/>
      <c r="G1609" s="179"/>
      <c r="H1609" s="179"/>
      <c r="I1609" s="179"/>
      <c r="J1609" s="179"/>
      <c r="K1609" s="179"/>
      <c r="L1609" s="179">
        <f>VLOOKUP(A1609,Sheet1!$A$1:$E$2000,5,FALSE)</f>
        <v>0</v>
      </c>
      <c r="M1609" s="21" t="e">
        <f t="shared" si="201"/>
        <v>#DIV/0!</v>
      </c>
      <c r="N1609" s="21" t="e">
        <f t="shared" si="202"/>
        <v>#DIV/0!</v>
      </c>
      <c r="O1609" s="21" t="e">
        <f t="shared" si="203"/>
        <v>#DIV/0!</v>
      </c>
      <c r="P1609" s="21" t="e">
        <f t="shared" si="204"/>
        <v>#DIV/0!</v>
      </c>
      <c r="Q1609" s="21" t="e">
        <f t="shared" si="205"/>
        <v>#DIV/0!</v>
      </c>
      <c r="R1609" s="23" t="e">
        <f t="shared" si="206"/>
        <v>#DIV/0!</v>
      </c>
      <c r="S1609" s="23" t="e">
        <f t="shared" si="207"/>
        <v>#DIV/0!</v>
      </c>
      <c r="T1609" s="11">
        <f t="shared" si="208"/>
        <v>0</v>
      </c>
    </row>
    <row r="1610" spans="1:20">
      <c r="A1610" s="154"/>
      <c r="B1610" s="154"/>
      <c r="C1610" s="154"/>
      <c r="D1610" s="179"/>
      <c r="E1610" s="179"/>
      <c r="F1610" s="179"/>
      <c r="G1610" s="179"/>
      <c r="H1610" s="179"/>
      <c r="I1610" s="179"/>
      <c r="J1610" s="179"/>
      <c r="K1610" s="179"/>
      <c r="L1610" s="179"/>
      <c r="M1610" s="21" t="e">
        <f t="shared" si="201"/>
        <v>#DIV/0!</v>
      </c>
      <c r="N1610" s="21" t="e">
        <f t="shared" si="202"/>
        <v>#DIV/0!</v>
      </c>
      <c r="O1610" s="21" t="e">
        <f t="shared" si="203"/>
        <v>#DIV/0!</v>
      </c>
      <c r="P1610" s="21" t="e">
        <f t="shared" si="204"/>
        <v>#DIV/0!</v>
      </c>
      <c r="Q1610" s="21" t="e">
        <f t="shared" si="205"/>
        <v>#DIV/0!</v>
      </c>
      <c r="R1610" s="23" t="e">
        <f t="shared" si="206"/>
        <v>#DIV/0!</v>
      </c>
      <c r="S1610" s="23" t="e">
        <f t="shared" si="207"/>
        <v>#DIV/0!</v>
      </c>
      <c r="T1610" s="11">
        <f t="shared" si="208"/>
        <v>0</v>
      </c>
    </row>
    <row r="1611" spans="1:20">
      <c r="A1611" s="154"/>
      <c r="B1611" s="154"/>
      <c r="C1611" s="154"/>
      <c r="D1611" s="179"/>
      <c r="E1611" s="179"/>
      <c r="F1611" s="179"/>
      <c r="G1611" s="179"/>
      <c r="H1611" s="179"/>
      <c r="I1611" s="179"/>
      <c r="J1611" s="179"/>
      <c r="K1611" s="179"/>
      <c r="L1611" s="179"/>
      <c r="M1611" s="21" t="e">
        <f t="shared" si="201"/>
        <v>#DIV/0!</v>
      </c>
      <c r="N1611" s="21" t="e">
        <f t="shared" si="202"/>
        <v>#DIV/0!</v>
      </c>
      <c r="O1611" s="21" t="e">
        <f t="shared" si="203"/>
        <v>#DIV/0!</v>
      </c>
      <c r="P1611" s="21" t="e">
        <f t="shared" si="204"/>
        <v>#DIV/0!</v>
      </c>
      <c r="Q1611" s="21" t="e">
        <f t="shared" si="205"/>
        <v>#DIV/0!</v>
      </c>
      <c r="R1611" s="23" t="e">
        <f t="shared" si="206"/>
        <v>#DIV/0!</v>
      </c>
      <c r="S1611" s="23" t="e">
        <f t="shared" si="207"/>
        <v>#DIV/0!</v>
      </c>
      <c r="T1611" s="11">
        <f t="shared" si="208"/>
        <v>0</v>
      </c>
    </row>
    <row r="1612" spans="1:20">
      <c r="A1612" s="154"/>
      <c r="B1612" s="154"/>
      <c r="C1612" s="154"/>
      <c r="D1612" s="179"/>
      <c r="E1612" s="179"/>
      <c r="F1612" s="179"/>
      <c r="G1612" s="179"/>
      <c r="H1612" s="179"/>
      <c r="I1612" s="179"/>
      <c r="J1612" s="179"/>
      <c r="K1612" s="179"/>
      <c r="L1612" s="179"/>
      <c r="M1612" s="21" t="e">
        <f t="shared" si="201"/>
        <v>#DIV/0!</v>
      </c>
      <c r="N1612" s="21" t="e">
        <f t="shared" si="202"/>
        <v>#DIV/0!</v>
      </c>
      <c r="O1612" s="21" t="e">
        <f t="shared" si="203"/>
        <v>#DIV/0!</v>
      </c>
      <c r="P1612" s="21" t="e">
        <f t="shared" si="204"/>
        <v>#DIV/0!</v>
      </c>
      <c r="Q1612" s="21" t="e">
        <f t="shared" si="205"/>
        <v>#DIV/0!</v>
      </c>
      <c r="R1612" s="23" t="e">
        <f t="shared" si="206"/>
        <v>#DIV/0!</v>
      </c>
      <c r="S1612" s="23" t="e">
        <f t="shared" si="207"/>
        <v>#DIV/0!</v>
      </c>
      <c r="T1612" s="11">
        <f t="shared" si="208"/>
        <v>0</v>
      </c>
    </row>
    <row r="1613" spans="1:20">
      <c r="A1613" s="154"/>
      <c r="B1613" s="154"/>
      <c r="C1613" s="154"/>
      <c r="D1613" s="179"/>
      <c r="E1613" s="179"/>
      <c r="F1613" s="179"/>
      <c r="G1613" s="179"/>
      <c r="H1613" s="179"/>
      <c r="I1613" s="179"/>
      <c r="J1613" s="179"/>
      <c r="K1613" s="179"/>
      <c r="L1613" s="179"/>
      <c r="M1613" s="21" t="e">
        <f t="shared" si="201"/>
        <v>#DIV/0!</v>
      </c>
      <c r="N1613" s="21" t="e">
        <f t="shared" si="202"/>
        <v>#DIV/0!</v>
      </c>
      <c r="O1613" s="21" t="e">
        <f t="shared" si="203"/>
        <v>#DIV/0!</v>
      </c>
      <c r="P1613" s="21" t="e">
        <f t="shared" si="204"/>
        <v>#DIV/0!</v>
      </c>
      <c r="Q1613" s="21" t="e">
        <f t="shared" si="205"/>
        <v>#DIV/0!</v>
      </c>
      <c r="R1613" s="23" t="e">
        <f t="shared" si="206"/>
        <v>#DIV/0!</v>
      </c>
      <c r="S1613" s="23" t="e">
        <f t="shared" si="207"/>
        <v>#DIV/0!</v>
      </c>
      <c r="T1613" s="11">
        <f t="shared" si="208"/>
        <v>0</v>
      </c>
    </row>
    <row r="1614" spans="1:20">
      <c r="A1614" s="154"/>
      <c r="B1614" s="154"/>
      <c r="C1614" s="154"/>
      <c r="D1614" s="179"/>
      <c r="E1614" s="179"/>
      <c r="F1614" s="179"/>
      <c r="G1614" s="179"/>
      <c r="H1614" s="179"/>
      <c r="I1614" s="179"/>
      <c r="J1614" s="179"/>
      <c r="K1614" s="179"/>
      <c r="L1614" s="179"/>
      <c r="M1614" s="21" t="e">
        <f t="shared" si="201"/>
        <v>#DIV/0!</v>
      </c>
      <c r="N1614" s="21" t="e">
        <f t="shared" si="202"/>
        <v>#DIV/0!</v>
      </c>
      <c r="O1614" s="21" t="e">
        <f t="shared" si="203"/>
        <v>#DIV/0!</v>
      </c>
      <c r="P1614" s="21" t="e">
        <f t="shared" si="204"/>
        <v>#DIV/0!</v>
      </c>
      <c r="Q1614" s="21" t="e">
        <f t="shared" si="205"/>
        <v>#DIV/0!</v>
      </c>
      <c r="R1614" s="23" t="e">
        <f t="shared" si="206"/>
        <v>#DIV/0!</v>
      </c>
      <c r="S1614" s="23" t="e">
        <f t="shared" si="207"/>
        <v>#DIV/0!</v>
      </c>
      <c r="T1614" s="11">
        <f t="shared" si="208"/>
        <v>0</v>
      </c>
    </row>
    <row r="1615" spans="1:20">
      <c r="A1615" s="154"/>
      <c r="B1615" s="154"/>
      <c r="C1615" s="154"/>
      <c r="D1615" s="179"/>
      <c r="E1615" s="179"/>
      <c r="F1615" s="179"/>
      <c r="G1615" s="179"/>
      <c r="H1615" s="179"/>
      <c r="I1615" s="179"/>
      <c r="J1615" s="179"/>
      <c r="K1615" s="179"/>
      <c r="L1615" s="179"/>
      <c r="M1615" s="21" t="e">
        <f t="shared" si="201"/>
        <v>#DIV/0!</v>
      </c>
      <c r="N1615" s="21" t="e">
        <f t="shared" si="202"/>
        <v>#DIV/0!</v>
      </c>
      <c r="O1615" s="21" t="e">
        <f t="shared" si="203"/>
        <v>#DIV/0!</v>
      </c>
      <c r="P1615" s="21" t="e">
        <f t="shared" si="204"/>
        <v>#DIV/0!</v>
      </c>
      <c r="Q1615" s="21" t="e">
        <f t="shared" si="205"/>
        <v>#DIV/0!</v>
      </c>
      <c r="R1615" s="23" t="e">
        <f t="shared" si="206"/>
        <v>#DIV/0!</v>
      </c>
      <c r="S1615" s="23" t="e">
        <f t="shared" si="207"/>
        <v>#DIV/0!</v>
      </c>
      <c r="T1615" s="11">
        <f t="shared" si="208"/>
        <v>0</v>
      </c>
    </row>
    <row r="1616" spans="1:20">
      <c r="A1616" s="154"/>
      <c r="B1616" s="154"/>
      <c r="C1616" s="154"/>
      <c r="D1616" s="179"/>
      <c r="E1616" s="179"/>
      <c r="F1616" s="179"/>
      <c r="G1616" s="179"/>
      <c r="H1616" s="179"/>
      <c r="I1616" s="179"/>
      <c r="J1616" s="179"/>
      <c r="K1616" s="179"/>
      <c r="L1616" s="179"/>
      <c r="M1616" s="21" t="e">
        <f t="shared" si="201"/>
        <v>#DIV/0!</v>
      </c>
      <c r="N1616" s="21" t="e">
        <f t="shared" si="202"/>
        <v>#DIV/0!</v>
      </c>
      <c r="O1616" s="21" t="e">
        <f t="shared" si="203"/>
        <v>#DIV/0!</v>
      </c>
      <c r="P1616" s="21" t="e">
        <f t="shared" si="204"/>
        <v>#DIV/0!</v>
      </c>
      <c r="Q1616" s="21" t="e">
        <f t="shared" si="205"/>
        <v>#DIV/0!</v>
      </c>
      <c r="R1616" s="23" t="e">
        <f t="shared" si="206"/>
        <v>#DIV/0!</v>
      </c>
      <c r="S1616" s="23" t="e">
        <f t="shared" si="207"/>
        <v>#DIV/0!</v>
      </c>
      <c r="T1616" s="11">
        <f t="shared" si="208"/>
        <v>0</v>
      </c>
    </row>
    <row r="1617" spans="1:20">
      <c r="A1617" s="154"/>
      <c r="B1617" s="154"/>
      <c r="C1617" s="154"/>
      <c r="D1617" s="179"/>
      <c r="E1617" s="179"/>
      <c r="F1617" s="179"/>
      <c r="G1617" s="179"/>
      <c r="H1617" s="179"/>
      <c r="I1617" s="179"/>
      <c r="J1617" s="179"/>
      <c r="K1617" s="179"/>
      <c r="L1617" s="179"/>
      <c r="M1617" s="21" t="e">
        <f t="shared" si="201"/>
        <v>#DIV/0!</v>
      </c>
      <c r="N1617" s="21" t="e">
        <f t="shared" si="202"/>
        <v>#DIV/0!</v>
      </c>
      <c r="O1617" s="21" t="e">
        <f t="shared" si="203"/>
        <v>#DIV/0!</v>
      </c>
      <c r="P1617" s="21" t="e">
        <f t="shared" si="204"/>
        <v>#DIV/0!</v>
      </c>
      <c r="Q1617" s="21" t="e">
        <f t="shared" si="205"/>
        <v>#DIV/0!</v>
      </c>
      <c r="R1617" s="23" t="e">
        <f t="shared" si="206"/>
        <v>#DIV/0!</v>
      </c>
      <c r="S1617" s="23" t="e">
        <f t="shared" si="207"/>
        <v>#DIV/0!</v>
      </c>
      <c r="T1617" s="11">
        <f t="shared" si="208"/>
        <v>0</v>
      </c>
    </row>
    <row r="1618" spans="1:20">
      <c r="A1618" s="154"/>
      <c r="B1618" s="154"/>
      <c r="C1618" s="154"/>
      <c r="D1618" s="179"/>
      <c r="E1618" s="179"/>
      <c r="F1618" s="179"/>
      <c r="G1618" s="179"/>
      <c r="H1618" s="179"/>
      <c r="I1618" s="179"/>
      <c r="J1618" s="179"/>
      <c r="K1618" s="179"/>
      <c r="L1618" s="179"/>
      <c r="M1618" s="21" t="e">
        <f t="shared" si="201"/>
        <v>#DIV/0!</v>
      </c>
      <c r="N1618" s="21" t="e">
        <f t="shared" si="202"/>
        <v>#DIV/0!</v>
      </c>
      <c r="O1618" s="21" t="e">
        <f t="shared" si="203"/>
        <v>#DIV/0!</v>
      </c>
      <c r="P1618" s="21" t="e">
        <f t="shared" si="204"/>
        <v>#DIV/0!</v>
      </c>
      <c r="Q1618" s="21" t="e">
        <f t="shared" si="205"/>
        <v>#DIV/0!</v>
      </c>
      <c r="R1618" s="23" t="e">
        <f t="shared" si="206"/>
        <v>#DIV/0!</v>
      </c>
      <c r="S1618" s="23" t="e">
        <f t="shared" si="207"/>
        <v>#DIV/0!</v>
      </c>
      <c r="T1618" s="11">
        <f t="shared" si="208"/>
        <v>0</v>
      </c>
    </row>
    <row r="1619" spans="1:20">
      <c r="A1619" s="154"/>
      <c r="B1619" s="154"/>
      <c r="C1619" s="154"/>
      <c r="D1619" s="179"/>
      <c r="E1619" s="179"/>
      <c r="F1619" s="179"/>
      <c r="G1619" s="179"/>
      <c r="H1619" s="179"/>
      <c r="I1619" s="179"/>
      <c r="J1619" s="179"/>
      <c r="K1619" s="179"/>
      <c r="L1619" s="179"/>
      <c r="M1619" s="21" t="e">
        <f t="shared" si="201"/>
        <v>#DIV/0!</v>
      </c>
      <c r="N1619" s="21" t="e">
        <f t="shared" si="202"/>
        <v>#DIV/0!</v>
      </c>
      <c r="O1619" s="21" t="e">
        <f t="shared" si="203"/>
        <v>#DIV/0!</v>
      </c>
      <c r="P1619" s="21" t="e">
        <f t="shared" si="204"/>
        <v>#DIV/0!</v>
      </c>
      <c r="Q1619" s="21" t="e">
        <f t="shared" si="205"/>
        <v>#DIV/0!</v>
      </c>
      <c r="R1619" s="23" t="e">
        <f t="shared" si="206"/>
        <v>#DIV/0!</v>
      </c>
      <c r="S1619" s="23" t="e">
        <f t="shared" si="207"/>
        <v>#DIV/0!</v>
      </c>
      <c r="T1619" s="11">
        <f t="shared" si="208"/>
        <v>0</v>
      </c>
    </row>
    <row r="1620" spans="1:20">
      <c r="A1620" s="154"/>
      <c r="B1620" s="154"/>
      <c r="C1620" s="154"/>
      <c r="D1620" s="179"/>
      <c r="E1620" s="179"/>
      <c r="F1620" s="179"/>
      <c r="G1620" s="179"/>
      <c r="H1620" s="179"/>
      <c r="I1620" s="179"/>
      <c r="J1620" s="179"/>
      <c r="K1620" s="179"/>
      <c r="L1620" s="179"/>
      <c r="M1620" s="21" t="e">
        <f t="shared" si="201"/>
        <v>#DIV/0!</v>
      </c>
      <c r="N1620" s="21" t="e">
        <f t="shared" si="202"/>
        <v>#DIV/0!</v>
      </c>
      <c r="O1620" s="21" t="e">
        <f t="shared" si="203"/>
        <v>#DIV/0!</v>
      </c>
      <c r="P1620" s="21" t="e">
        <f t="shared" si="204"/>
        <v>#DIV/0!</v>
      </c>
      <c r="Q1620" s="21" t="e">
        <f t="shared" si="205"/>
        <v>#DIV/0!</v>
      </c>
      <c r="R1620" s="23" t="e">
        <f t="shared" si="206"/>
        <v>#DIV/0!</v>
      </c>
      <c r="S1620" s="23" t="e">
        <f t="shared" si="207"/>
        <v>#DIV/0!</v>
      </c>
      <c r="T1620" s="11">
        <f t="shared" si="208"/>
        <v>0</v>
      </c>
    </row>
    <row r="1621" spans="1:20">
      <c r="A1621" s="154"/>
      <c r="B1621" s="154"/>
      <c r="C1621" s="154"/>
      <c r="D1621" s="179"/>
      <c r="E1621" s="179"/>
      <c r="F1621" s="179"/>
      <c r="G1621" s="179"/>
      <c r="H1621" s="179"/>
      <c r="I1621" s="179"/>
      <c r="J1621" s="179"/>
      <c r="K1621" s="179"/>
      <c r="L1621" s="179"/>
      <c r="M1621" s="21" t="e">
        <f t="shared" si="201"/>
        <v>#DIV/0!</v>
      </c>
      <c r="N1621" s="21" t="e">
        <f t="shared" si="202"/>
        <v>#DIV/0!</v>
      </c>
      <c r="O1621" s="21" t="e">
        <f t="shared" si="203"/>
        <v>#DIV/0!</v>
      </c>
      <c r="P1621" s="21" t="e">
        <f t="shared" si="204"/>
        <v>#DIV/0!</v>
      </c>
      <c r="Q1621" s="21" t="e">
        <f t="shared" si="205"/>
        <v>#DIV/0!</v>
      </c>
      <c r="R1621" s="23" t="e">
        <f t="shared" si="206"/>
        <v>#DIV/0!</v>
      </c>
      <c r="S1621" s="23" t="e">
        <f t="shared" si="207"/>
        <v>#DIV/0!</v>
      </c>
      <c r="T1621" s="11">
        <f t="shared" si="208"/>
        <v>0</v>
      </c>
    </row>
    <row r="1622" spans="1:20">
      <c r="A1622" s="154"/>
      <c r="B1622" s="154"/>
      <c r="C1622" s="154"/>
      <c r="D1622" s="179"/>
      <c r="E1622" s="179"/>
      <c r="F1622" s="179"/>
      <c r="G1622" s="179"/>
      <c r="H1622" s="179"/>
      <c r="I1622" s="179"/>
      <c r="J1622" s="179"/>
      <c r="K1622" s="179"/>
      <c r="L1622" s="179"/>
      <c r="M1622" s="21" t="e">
        <f t="shared" si="201"/>
        <v>#DIV/0!</v>
      </c>
      <c r="N1622" s="21" t="e">
        <f t="shared" si="202"/>
        <v>#DIV/0!</v>
      </c>
      <c r="O1622" s="21" t="e">
        <f t="shared" si="203"/>
        <v>#DIV/0!</v>
      </c>
      <c r="P1622" s="21" t="e">
        <f t="shared" si="204"/>
        <v>#DIV/0!</v>
      </c>
      <c r="Q1622" s="21" t="e">
        <f t="shared" si="205"/>
        <v>#DIV/0!</v>
      </c>
      <c r="R1622" s="23" t="e">
        <f t="shared" si="206"/>
        <v>#DIV/0!</v>
      </c>
      <c r="S1622" s="23" t="e">
        <f t="shared" si="207"/>
        <v>#DIV/0!</v>
      </c>
      <c r="T1622" s="11">
        <f t="shared" si="208"/>
        <v>0</v>
      </c>
    </row>
    <row r="1623" spans="1:20">
      <c r="A1623" s="154"/>
      <c r="B1623" s="154"/>
      <c r="C1623" s="154"/>
      <c r="D1623" s="179"/>
      <c r="E1623" s="179"/>
      <c r="F1623" s="179"/>
      <c r="G1623" s="179"/>
      <c r="H1623" s="179"/>
      <c r="I1623" s="179"/>
      <c r="J1623" s="179"/>
      <c r="K1623" s="179"/>
      <c r="L1623" s="179"/>
      <c r="M1623" s="21" t="e">
        <f t="shared" si="201"/>
        <v>#DIV/0!</v>
      </c>
      <c r="N1623" s="21" t="e">
        <f t="shared" si="202"/>
        <v>#DIV/0!</v>
      </c>
      <c r="O1623" s="21" t="e">
        <f t="shared" si="203"/>
        <v>#DIV/0!</v>
      </c>
      <c r="P1623" s="21" t="e">
        <f t="shared" si="204"/>
        <v>#DIV/0!</v>
      </c>
      <c r="Q1623" s="21" t="e">
        <f t="shared" si="205"/>
        <v>#DIV/0!</v>
      </c>
      <c r="R1623" s="23" t="e">
        <f t="shared" si="206"/>
        <v>#DIV/0!</v>
      </c>
      <c r="S1623" s="23" t="e">
        <f t="shared" si="207"/>
        <v>#DIV/0!</v>
      </c>
      <c r="T1623" s="11">
        <f t="shared" si="208"/>
        <v>0</v>
      </c>
    </row>
    <row r="1624" spans="1:20">
      <c r="A1624" s="154"/>
      <c r="B1624" s="154"/>
      <c r="C1624" s="154"/>
      <c r="D1624" s="179"/>
      <c r="E1624" s="179"/>
      <c r="F1624" s="179"/>
      <c r="G1624" s="179"/>
      <c r="H1624" s="179"/>
      <c r="I1624" s="179"/>
      <c r="J1624" s="179"/>
      <c r="K1624" s="179"/>
      <c r="L1624" s="179"/>
      <c r="M1624" s="21" t="e">
        <f t="shared" si="201"/>
        <v>#DIV/0!</v>
      </c>
      <c r="N1624" s="21" t="e">
        <f t="shared" si="202"/>
        <v>#DIV/0!</v>
      </c>
      <c r="O1624" s="21" t="e">
        <f t="shared" si="203"/>
        <v>#DIV/0!</v>
      </c>
      <c r="P1624" s="21" t="e">
        <f t="shared" si="204"/>
        <v>#DIV/0!</v>
      </c>
      <c r="Q1624" s="21" t="e">
        <f t="shared" si="205"/>
        <v>#DIV/0!</v>
      </c>
      <c r="R1624" s="23" t="e">
        <f t="shared" si="206"/>
        <v>#DIV/0!</v>
      </c>
      <c r="S1624" s="23" t="e">
        <f t="shared" si="207"/>
        <v>#DIV/0!</v>
      </c>
      <c r="T1624" s="11">
        <f t="shared" si="208"/>
        <v>0</v>
      </c>
    </row>
    <row r="1625" spans="1:20">
      <c r="A1625" s="154"/>
      <c r="B1625" s="154"/>
      <c r="C1625" s="154"/>
      <c r="D1625" s="179"/>
      <c r="E1625" s="179"/>
      <c r="F1625" s="179"/>
      <c r="G1625" s="179"/>
      <c r="H1625" s="179"/>
      <c r="I1625" s="179"/>
      <c r="J1625" s="179"/>
      <c r="K1625" s="179"/>
      <c r="L1625" s="179"/>
      <c r="M1625" s="21" t="e">
        <f t="shared" si="201"/>
        <v>#DIV/0!</v>
      </c>
      <c r="N1625" s="21" t="e">
        <f t="shared" si="202"/>
        <v>#DIV/0!</v>
      </c>
      <c r="O1625" s="21" t="e">
        <f t="shared" si="203"/>
        <v>#DIV/0!</v>
      </c>
      <c r="P1625" s="21" t="e">
        <f t="shared" si="204"/>
        <v>#DIV/0!</v>
      </c>
      <c r="Q1625" s="21" t="e">
        <f t="shared" si="205"/>
        <v>#DIV/0!</v>
      </c>
      <c r="R1625" s="23" t="e">
        <f t="shared" si="206"/>
        <v>#DIV/0!</v>
      </c>
      <c r="S1625" s="23" t="e">
        <f t="shared" si="207"/>
        <v>#DIV/0!</v>
      </c>
      <c r="T1625" s="11">
        <f t="shared" si="208"/>
        <v>0</v>
      </c>
    </row>
    <row r="1626" spans="1:20">
      <c r="A1626" s="154"/>
      <c r="B1626" s="154"/>
      <c r="C1626" s="154"/>
      <c r="D1626" s="179"/>
      <c r="E1626" s="179"/>
      <c r="F1626" s="179"/>
      <c r="G1626" s="179"/>
      <c r="H1626" s="179"/>
      <c r="I1626" s="179"/>
      <c r="J1626" s="179"/>
      <c r="K1626" s="179"/>
      <c r="L1626" s="179"/>
      <c r="M1626" s="21" t="e">
        <f t="shared" si="201"/>
        <v>#DIV/0!</v>
      </c>
      <c r="N1626" s="21" t="e">
        <f t="shared" si="202"/>
        <v>#DIV/0!</v>
      </c>
      <c r="O1626" s="21" t="e">
        <f t="shared" si="203"/>
        <v>#DIV/0!</v>
      </c>
      <c r="P1626" s="21" t="e">
        <f t="shared" si="204"/>
        <v>#DIV/0!</v>
      </c>
      <c r="Q1626" s="21" t="e">
        <f t="shared" si="205"/>
        <v>#DIV/0!</v>
      </c>
      <c r="R1626" s="23" t="e">
        <f t="shared" si="206"/>
        <v>#DIV/0!</v>
      </c>
      <c r="S1626" s="23" t="e">
        <f t="shared" si="207"/>
        <v>#DIV/0!</v>
      </c>
      <c r="T1626" s="11">
        <f t="shared" si="208"/>
        <v>0</v>
      </c>
    </row>
    <row r="1627" spans="1:20">
      <c r="A1627" s="154"/>
      <c r="B1627" s="154"/>
      <c r="C1627" s="154"/>
      <c r="D1627" s="179"/>
      <c r="E1627" s="179"/>
      <c r="F1627" s="179"/>
      <c r="G1627" s="179"/>
      <c r="H1627" s="179"/>
      <c r="I1627" s="179"/>
      <c r="J1627" s="179"/>
      <c r="K1627" s="179"/>
      <c r="L1627" s="179"/>
      <c r="M1627" s="21" t="e">
        <f t="shared" si="201"/>
        <v>#DIV/0!</v>
      </c>
      <c r="N1627" s="21" t="e">
        <f t="shared" si="202"/>
        <v>#DIV/0!</v>
      </c>
      <c r="O1627" s="21" t="e">
        <f t="shared" si="203"/>
        <v>#DIV/0!</v>
      </c>
      <c r="P1627" s="21" t="e">
        <f t="shared" si="204"/>
        <v>#DIV/0!</v>
      </c>
      <c r="Q1627" s="21" t="e">
        <f t="shared" si="205"/>
        <v>#DIV/0!</v>
      </c>
      <c r="R1627" s="23" t="e">
        <f t="shared" si="206"/>
        <v>#DIV/0!</v>
      </c>
      <c r="S1627" s="23" t="e">
        <f t="shared" si="207"/>
        <v>#DIV/0!</v>
      </c>
      <c r="T1627" s="11">
        <f t="shared" si="208"/>
        <v>0</v>
      </c>
    </row>
    <row r="1628" spans="1:20">
      <c r="A1628" s="154"/>
      <c r="B1628" s="154"/>
      <c r="C1628" s="154"/>
      <c r="D1628" s="179"/>
      <c r="E1628" s="179"/>
      <c r="F1628" s="179"/>
      <c r="G1628" s="179"/>
      <c r="H1628" s="179"/>
      <c r="I1628" s="179"/>
      <c r="J1628" s="179"/>
      <c r="K1628" s="179"/>
      <c r="L1628" s="179"/>
      <c r="M1628" s="21" t="e">
        <f t="shared" si="201"/>
        <v>#DIV/0!</v>
      </c>
      <c r="N1628" s="21" t="e">
        <f t="shared" si="202"/>
        <v>#DIV/0!</v>
      </c>
      <c r="O1628" s="21" t="e">
        <f t="shared" si="203"/>
        <v>#DIV/0!</v>
      </c>
      <c r="P1628" s="21" t="e">
        <f t="shared" si="204"/>
        <v>#DIV/0!</v>
      </c>
      <c r="Q1628" s="21" t="e">
        <f t="shared" si="205"/>
        <v>#DIV/0!</v>
      </c>
      <c r="R1628" s="23" t="e">
        <f t="shared" si="206"/>
        <v>#DIV/0!</v>
      </c>
      <c r="S1628" s="23" t="e">
        <f t="shared" si="207"/>
        <v>#DIV/0!</v>
      </c>
      <c r="T1628" s="11">
        <f t="shared" si="208"/>
        <v>0</v>
      </c>
    </row>
    <row r="1629" spans="1:20">
      <c r="A1629" s="154"/>
      <c r="B1629" s="154"/>
      <c r="C1629" s="154"/>
      <c r="D1629" s="179"/>
      <c r="E1629" s="179"/>
      <c r="F1629" s="179"/>
      <c r="G1629" s="179"/>
      <c r="H1629" s="179"/>
      <c r="I1629" s="179"/>
      <c r="J1629" s="179"/>
      <c r="K1629" s="179"/>
      <c r="L1629" s="179"/>
      <c r="M1629" s="21" t="e">
        <f t="shared" si="201"/>
        <v>#DIV/0!</v>
      </c>
      <c r="N1629" s="21" t="e">
        <f t="shared" si="202"/>
        <v>#DIV/0!</v>
      </c>
      <c r="O1629" s="21" t="e">
        <f t="shared" si="203"/>
        <v>#DIV/0!</v>
      </c>
      <c r="P1629" s="21" t="e">
        <f t="shared" si="204"/>
        <v>#DIV/0!</v>
      </c>
      <c r="Q1629" s="21" t="e">
        <f t="shared" si="205"/>
        <v>#DIV/0!</v>
      </c>
      <c r="R1629" s="23" t="e">
        <f t="shared" si="206"/>
        <v>#DIV/0!</v>
      </c>
      <c r="S1629" s="23" t="e">
        <f t="shared" si="207"/>
        <v>#DIV/0!</v>
      </c>
      <c r="T1629" s="11">
        <f t="shared" si="208"/>
        <v>0</v>
      </c>
    </row>
    <row r="1630" spans="1:20">
      <c r="A1630" s="154"/>
      <c r="B1630" s="154"/>
      <c r="C1630" s="154"/>
      <c r="D1630" s="179"/>
      <c r="E1630" s="179"/>
      <c r="F1630" s="179"/>
      <c r="G1630" s="179"/>
      <c r="H1630" s="179"/>
      <c r="I1630" s="179"/>
      <c r="J1630" s="179"/>
      <c r="K1630" s="179"/>
      <c r="L1630" s="179"/>
      <c r="M1630" s="21" t="e">
        <f t="shared" si="201"/>
        <v>#DIV/0!</v>
      </c>
      <c r="N1630" s="21" t="e">
        <f t="shared" si="202"/>
        <v>#DIV/0!</v>
      </c>
      <c r="O1630" s="21" t="e">
        <f t="shared" si="203"/>
        <v>#DIV/0!</v>
      </c>
      <c r="P1630" s="21" t="e">
        <f t="shared" si="204"/>
        <v>#DIV/0!</v>
      </c>
      <c r="Q1630" s="21" t="e">
        <f t="shared" si="205"/>
        <v>#DIV/0!</v>
      </c>
      <c r="R1630" s="23" t="e">
        <f t="shared" si="206"/>
        <v>#DIV/0!</v>
      </c>
      <c r="S1630" s="23" t="e">
        <f t="shared" si="207"/>
        <v>#DIV/0!</v>
      </c>
      <c r="T1630" s="11">
        <f t="shared" si="208"/>
        <v>0</v>
      </c>
    </row>
    <row r="1631" spans="1:20">
      <c r="A1631" s="154"/>
      <c r="B1631" s="154"/>
      <c r="C1631" s="154"/>
      <c r="D1631" s="179"/>
      <c r="E1631" s="179"/>
      <c r="F1631" s="179"/>
      <c r="G1631" s="179"/>
      <c r="H1631" s="179"/>
      <c r="I1631" s="179"/>
      <c r="J1631" s="179"/>
      <c r="K1631" s="179"/>
      <c r="L1631" s="179"/>
      <c r="M1631" s="21" t="e">
        <f t="shared" si="201"/>
        <v>#DIV/0!</v>
      </c>
      <c r="N1631" s="21" t="e">
        <f t="shared" si="202"/>
        <v>#DIV/0!</v>
      </c>
      <c r="O1631" s="21" t="e">
        <f t="shared" si="203"/>
        <v>#DIV/0!</v>
      </c>
      <c r="P1631" s="21" t="e">
        <f t="shared" si="204"/>
        <v>#DIV/0!</v>
      </c>
      <c r="Q1631" s="21" t="e">
        <f t="shared" si="205"/>
        <v>#DIV/0!</v>
      </c>
      <c r="R1631" s="23" t="e">
        <f t="shared" si="206"/>
        <v>#DIV/0!</v>
      </c>
      <c r="S1631" s="23" t="e">
        <f t="shared" si="207"/>
        <v>#DIV/0!</v>
      </c>
      <c r="T1631" s="11">
        <f t="shared" si="208"/>
        <v>0</v>
      </c>
    </row>
    <row r="1632" spans="1:20">
      <c r="A1632" s="154"/>
      <c r="B1632" s="154"/>
      <c r="C1632" s="154"/>
      <c r="D1632" s="179"/>
      <c r="E1632" s="179"/>
      <c r="F1632" s="179"/>
      <c r="G1632" s="179"/>
      <c r="H1632" s="179"/>
      <c r="I1632" s="179"/>
      <c r="J1632" s="179"/>
      <c r="K1632" s="179"/>
      <c r="L1632" s="179"/>
      <c r="M1632" s="21" t="e">
        <f t="shared" si="201"/>
        <v>#DIV/0!</v>
      </c>
      <c r="N1632" s="21" t="e">
        <f t="shared" si="202"/>
        <v>#DIV/0!</v>
      </c>
      <c r="O1632" s="21" t="e">
        <f t="shared" si="203"/>
        <v>#DIV/0!</v>
      </c>
      <c r="P1632" s="21" t="e">
        <f t="shared" si="204"/>
        <v>#DIV/0!</v>
      </c>
      <c r="Q1632" s="21" t="e">
        <f t="shared" si="205"/>
        <v>#DIV/0!</v>
      </c>
      <c r="R1632" s="23" t="e">
        <f t="shared" si="206"/>
        <v>#DIV/0!</v>
      </c>
      <c r="S1632" s="23" t="e">
        <f t="shared" si="207"/>
        <v>#DIV/0!</v>
      </c>
      <c r="T1632" s="11">
        <f t="shared" si="208"/>
        <v>0</v>
      </c>
    </row>
    <row r="1633" spans="1:20">
      <c r="A1633" s="154"/>
      <c r="B1633" s="154"/>
      <c r="C1633" s="154"/>
      <c r="D1633" s="179"/>
      <c r="E1633" s="179"/>
      <c r="F1633" s="179"/>
      <c r="G1633" s="179"/>
      <c r="H1633" s="179"/>
      <c r="I1633" s="179"/>
      <c r="J1633" s="179"/>
      <c r="K1633" s="179"/>
      <c r="L1633" s="179"/>
      <c r="M1633" s="21" t="e">
        <f t="shared" si="201"/>
        <v>#DIV/0!</v>
      </c>
      <c r="N1633" s="21" t="e">
        <f t="shared" si="202"/>
        <v>#DIV/0!</v>
      </c>
      <c r="O1633" s="21" t="e">
        <f t="shared" si="203"/>
        <v>#DIV/0!</v>
      </c>
      <c r="P1633" s="21" t="e">
        <f t="shared" si="204"/>
        <v>#DIV/0!</v>
      </c>
      <c r="Q1633" s="21" t="e">
        <f t="shared" si="205"/>
        <v>#DIV/0!</v>
      </c>
      <c r="R1633" s="23" t="e">
        <f t="shared" si="206"/>
        <v>#DIV/0!</v>
      </c>
      <c r="S1633" s="23" t="e">
        <f t="shared" si="207"/>
        <v>#DIV/0!</v>
      </c>
      <c r="T1633" s="11">
        <f t="shared" si="208"/>
        <v>0</v>
      </c>
    </row>
    <row r="1634" spans="1:20">
      <c r="A1634" s="154"/>
      <c r="B1634" s="154"/>
      <c r="C1634" s="154"/>
      <c r="D1634" s="179"/>
      <c r="E1634" s="179"/>
      <c r="F1634" s="179"/>
      <c r="G1634" s="179"/>
      <c r="H1634" s="179"/>
      <c r="I1634" s="179"/>
      <c r="J1634" s="179"/>
      <c r="K1634" s="179"/>
      <c r="L1634" s="179"/>
      <c r="M1634" s="21" t="e">
        <f t="shared" si="201"/>
        <v>#DIV/0!</v>
      </c>
      <c r="N1634" s="21" t="e">
        <f t="shared" si="202"/>
        <v>#DIV/0!</v>
      </c>
      <c r="O1634" s="21" t="e">
        <f t="shared" si="203"/>
        <v>#DIV/0!</v>
      </c>
      <c r="P1634" s="21" t="e">
        <f t="shared" si="204"/>
        <v>#DIV/0!</v>
      </c>
      <c r="Q1634" s="21" t="e">
        <f t="shared" si="205"/>
        <v>#DIV/0!</v>
      </c>
      <c r="R1634" s="23" t="e">
        <f t="shared" si="206"/>
        <v>#DIV/0!</v>
      </c>
      <c r="S1634" s="23" t="e">
        <f t="shared" si="207"/>
        <v>#DIV/0!</v>
      </c>
      <c r="T1634" s="11">
        <f t="shared" si="208"/>
        <v>0</v>
      </c>
    </row>
    <row r="1635" spans="1:20">
      <c r="A1635" s="154"/>
      <c r="B1635" s="154"/>
      <c r="C1635" s="154"/>
      <c r="D1635" s="179"/>
      <c r="E1635" s="179"/>
      <c r="F1635" s="179"/>
      <c r="G1635" s="179"/>
      <c r="H1635" s="179"/>
      <c r="I1635" s="179"/>
      <c r="J1635" s="179"/>
      <c r="K1635" s="179"/>
      <c r="L1635" s="179"/>
      <c r="M1635" s="21" t="e">
        <f t="shared" si="201"/>
        <v>#DIV/0!</v>
      </c>
      <c r="N1635" s="21" t="e">
        <f t="shared" si="202"/>
        <v>#DIV/0!</v>
      </c>
      <c r="O1635" s="21" t="e">
        <f t="shared" si="203"/>
        <v>#DIV/0!</v>
      </c>
      <c r="P1635" s="21" t="e">
        <f t="shared" si="204"/>
        <v>#DIV/0!</v>
      </c>
      <c r="Q1635" s="21" t="e">
        <f t="shared" si="205"/>
        <v>#DIV/0!</v>
      </c>
      <c r="R1635" s="23" t="e">
        <f t="shared" si="206"/>
        <v>#DIV/0!</v>
      </c>
      <c r="S1635" s="23" t="e">
        <f t="shared" si="207"/>
        <v>#DIV/0!</v>
      </c>
      <c r="T1635" s="11">
        <f t="shared" si="208"/>
        <v>0</v>
      </c>
    </row>
    <row r="1636" spans="1:20">
      <c r="A1636" s="154"/>
      <c r="B1636" s="154"/>
      <c r="C1636" s="154"/>
      <c r="D1636" s="179"/>
      <c r="E1636" s="179"/>
      <c r="F1636" s="179"/>
      <c r="G1636" s="179"/>
      <c r="H1636" s="179"/>
      <c r="I1636" s="179"/>
      <c r="J1636" s="179"/>
      <c r="K1636" s="179"/>
      <c r="L1636" s="179"/>
      <c r="M1636" s="21" t="e">
        <f t="shared" si="201"/>
        <v>#DIV/0!</v>
      </c>
      <c r="N1636" s="21" t="e">
        <f t="shared" si="202"/>
        <v>#DIV/0!</v>
      </c>
      <c r="O1636" s="21" t="e">
        <f t="shared" si="203"/>
        <v>#DIV/0!</v>
      </c>
      <c r="P1636" s="21" t="e">
        <f t="shared" si="204"/>
        <v>#DIV/0!</v>
      </c>
      <c r="Q1636" s="21" t="e">
        <f t="shared" si="205"/>
        <v>#DIV/0!</v>
      </c>
      <c r="R1636" s="23" t="e">
        <f t="shared" si="206"/>
        <v>#DIV/0!</v>
      </c>
      <c r="S1636" s="23" t="e">
        <f t="shared" si="207"/>
        <v>#DIV/0!</v>
      </c>
      <c r="T1636" s="11">
        <f t="shared" si="208"/>
        <v>0</v>
      </c>
    </row>
    <row r="1637" spans="1:20">
      <c r="A1637" s="154"/>
      <c r="B1637" s="154"/>
      <c r="C1637" s="154"/>
      <c r="D1637" s="179"/>
      <c r="E1637" s="179"/>
      <c r="F1637" s="179"/>
      <c r="G1637" s="179"/>
      <c r="H1637" s="179"/>
      <c r="I1637" s="179"/>
      <c r="J1637" s="179"/>
      <c r="K1637" s="179"/>
      <c r="L1637" s="179"/>
      <c r="M1637" s="21" t="e">
        <f t="shared" si="201"/>
        <v>#DIV/0!</v>
      </c>
      <c r="N1637" s="21" t="e">
        <f t="shared" si="202"/>
        <v>#DIV/0!</v>
      </c>
      <c r="O1637" s="21" t="e">
        <f t="shared" si="203"/>
        <v>#DIV/0!</v>
      </c>
      <c r="P1637" s="21" t="e">
        <f t="shared" si="204"/>
        <v>#DIV/0!</v>
      </c>
      <c r="Q1637" s="21" t="e">
        <f t="shared" si="205"/>
        <v>#DIV/0!</v>
      </c>
      <c r="R1637" s="23" t="e">
        <f t="shared" si="206"/>
        <v>#DIV/0!</v>
      </c>
      <c r="S1637" s="23" t="e">
        <f t="shared" si="207"/>
        <v>#DIV/0!</v>
      </c>
      <c r="T1637" s="11">
        <f t="shared" si="208"/>
        <v>0</v>
      </c>
    </row>
    <row r="1638" spans="1:20">
      <c r="A1638" s="154"/>
      <c r="B1638" s="154"/>
      <c r="C1638" s="154"/>
      <c r="D1638" s="179"/>
      <c r="E1638" s="179"/>
      <c r="F1638" s="179"/>
      <c r="G1638" s="179"/>
      <c r="H1638" s="179"/>
      <c r="I1638" s="179"/>
      <c r="J1638" s="179"/>
      <c r="K1638" s="179"/>
      <c r="L1638" s="179"/>
      <c r="M1638" s="21" t="e">
        <f t="shared" si="201"/>
        <v>#DIV/0!</v>
      </c>
      <c r="N1638" s="21" t="e">
        <f t="shared" si="202"/>
        <v>#DIV/0!</v>
      </c>
      <c r="O1638" s="21" t="e">
        <f t="shared" si="203"/>
        <v>#DIV/0!</v>
      </c>
      <c r="P1638" s="21" t="e">
        <f t="shared" si="204"/>
        <v>#DIV/0!</v>
      </c>
      <c r="Q1638" s="21" t="e">
        <f t="shared" si="205"/>
        <v>#DIV/0!</v>
      </c>
      <c r="R1638" s="23" t="e">
        <f t="shared" si="206"/>
        <v>#DIV/0!</v>
      </c>
      <c r="S1638" s="23" t="e">
        <f t="shared" si="207"/>
        <v>#DIV/0!</v>
      </c>
      <c r="T1638" s="11">
        <f t="shared" si="208"/>
        <v>0</v>
      </c>
    </row>
    <row r="1639" spans="1:20">
      <c r="A1639" s="154"/>
      <c r="B1639" s="154"/>
      <c r="C1639" s="154"/>
      <c r="D1639" s="179"/>
      <c r="E1639" s="179"/>
      <c r="F1639" s="179"/>
      <c r="G1639" s="179"/>
      <c r="H1639" s="179"/>
      <c r="I1639" s="179"/>
      <c r="J1639" s="179"/>
      <c r="K1639" s="179"/>
      <c r="L1639" s="179"/>
      <c r="M1639" s="21" t="e">
        <f t="shared" si="201"/>
        <v>#DIV/0!</v>
      </c>
      <c r="N1639" s="21" t="e">
        <f t="shared" si="202"/>
        <v>#DIV/0!</v>
      </c>
      <c r="O1639" s="21" t="e">
        <f t="shared" si="203"/>
        <v>#DIV/0!</v>
      </c>
      <c r="P1639" s="21" t="e">
        <f t="shared" si="204"/>
        <v>#DIV/0!</v>
      </c>
      <c r="Q1639" s="21" t="e">
        <f t="shared" si="205"/>
        <v>#DIV/0!</v>
      </c>
      <c r="R1639" s="23" t="e">
        <f t="shared" si="206"/>
        <v>#DIV/0!</v>
      </c>
      <c r="S1639" s="23" t="e">
        <f t="shared" si="207"/>
        <v>#DIV/0!</v>
      </c>
      <c r="T1639" s="11">
        <f t="shared" si="208"/>
        <v>0</v>
      </c>
    </row>
    <row r="1640" spans="1:20">
      <c r="A1640" s="154"/>
      <c r="B1640" s="154"/>
      <c r="C1640" s="154"/>
      <c r="D1640" s="179"/>
      <c r="E1640" s="179"/>
      <c r="F1640" s="179"/>
      <c r="G1640" s="179"/>
      <c r="H1640" s="179"/>
      <c r="I1640" s="179"/>
      <c r="J1640" s="179"/>
      <c r="K1640" s="179"/>
      <c r="L1640" s="179"/>
      <c r="M1640" s="21" t="e">
        <f t="shared" si="201"/>
        <v>#DIV/0!</v>
      </c>
      <c r="N1640" s="21" t="e">
        <f t="shared" si="202"/>
        <v>#DIV/0!</v>
      </c>
      <c r="O1640" s="21" t="e">
        <f t="shared" si="203"/>
        <v>#DIV/0!</v>
      </c>
      <c r="P1640" s="21" t="e">
        <f t="shared" si="204"/>
        <v>#DIV/0!</v>
      </c>
      <c r="Q1640" s="21" t="e">
        <f t="shared" si="205"/>
        <v>#DIV/0!</v>
      </c>
      <c r="R1640" s="23" t="e">
        <f t="shared" si="206"/>
        <v>#DIV/0!</v>
      </c>
      <c r="S1640" s="23" t="e">
        <f t="shared" si="207"/>
        <v>#DIV/0!</v>
      </c>
      <c r="T1640" s="11">
        <f t="shared" si="208"/>
        <v>0</v>
      </c>
    </row>
    <row r="1641" spans="1:20">
      <c r="A1641" s="154"/>
      <c r="B1641" s="154"/>
      <c r="C1641" s="154"/>
      <c r="D1641" s="179"/>
      <c r="E1641" s="179"/>
      <c r="F1641" s="179"/>
      <c r="G1641" s="179"/>
      <c r="H1641" s="179"/>
      <c r="I1641" s="179"/>
      <c r="J1641" s="179"/>
      <c r="K1641" s="179"/>
      <c r="L1641" s="179"/>
      <c r="M1641" s="21" t="e">
        <f t="shared" si="201"/>
        <v>#DIV/0!</v>
      </c>
      <c r="N1641" s="21" t="e">
        <f t="shared" si="202"/>
        <v>#DIV/0!</v>
      </c>
      <c r="O1641" s="21" t="e">
        <f t="shared" si="203"/>
        <v>#DIV/0!</v>
      </c>
      <c r="P1641" s="21" t="e">
        <f t="shared" si="204"/>
        <v>#DIV/0!</v>
      </c>
      <c r="Q1641" s="21" t="e">
        <f t="shared" si="205"/>
        <v>#DIV/0!</v>
      </c>
      <c r="R1641" s="23" t="e">
        <f t="shared" si="206"/>
        <v>#DIV/0!</v>
      </c>
      <c r="S1641" s="23" t="e">
        <f t="shared" si="207"/>
        <v>#DIV/0!</v>
      </c>
      <c r="T1641" s="11">
        <f t="shared" si="208"/>
        <v>0</v>
      </c>
    </row>
    <row r="1642" spans="1:20">
      <c r="A1642" s="154"/>
      <c r="B1642" s="154"/>
      <c r="C1642" s="154"/>
      <c r="D1642" s="179"/>
      <c r="E1642" s="179"/>
      <c r="F1642" s="179"/>
      <c r="G1642" s="179"/>
      <c r="H1642" s="179"/>
      <c r="I1642" s="179"/>
      <c r="J1642" s="179"/>
      <c r="K1642" s="179"/>
      <c r="L1642" s="179"/>
      <c r="M1642" s="21" t="e">
        <f t="shared" si="201"/>
        <v>#DIV/0!</v>
      </c>
      <c r="N1642" s="21" t="e">
        <f t="shared" si="202"/>
        <v>#DIV/0!</v>
      </c>
      <c r="O1642" s="21" t="e">
        <f t="shared" si="203"/>
        <v>#DIV/0!</v>
      </c>
      <c r="P1642" s="21" t="e">
        <f t="shared" si="204"/>
        <v>#DIV/0!</v>
      </c>
      <c r="Q1642" s="21" t="e">
        <f t="shared" si="205"/>
        <v>#DIV/0!</v>
      </c>
      <c r="R1642" s="23" t="e">
        <f t="shared" si="206"/>
        <v>#DIV/0!</v>
      </c>
      <c r="S1642" s="23" t="e">
        <f t="shared" si="207"/>
        <v>#DIV/0!</v>
      </c>
      <c r="T1642" s="11">
        <f t="shared" si="208"/>
        <v>0</v>
      </c>
    </row>
    <row r="1643" spans="1:20">
      <c r="A1643" s="154"/>
      <c r="B1643" s="154"/>
      <c r="C1643" s="154"/>
      <c r="D1643" s="179"/>
      <c r="E1643" s="179"/>
      <c r="F1643" s="179"/>
      <c r="G1643" s="179"/>
      <c r="H1643" s="179"/>
      <c r="I1643" s="179"/>
      <c r="J1643" s="179"/>
      <c r="K1643" s="179"/>
      <c r="L1643" s="179"/>
      <c r="M1643" s="21" t="e">
        <f t="shared" si="201"/>
        <v>#DIV/0!</v>
      </c>
      <c r="N1643" s="21" t="e">
        <f t="shared" si="202"/>
        <v>#DIV/0!</v>
      </c>
      <c r="O1643" s="21" t="e">
        <f t="shared" si="203"/>
        <v>#DIV/0!</v>
      </c>
      <c r="P1643" s="21" t="e">
        <f t="shared" si="204"/>
        <v>#DIV/0!</v>
      </c>
      <c r="Q1643" s="21" t="e">
        <f t="shared" si="205"/>
        <v>#DIV/0!</v>
      </c>
      <c r="R1643" s="23" t="e">
        <f t="shared" si="206"/>
        <v>#DIV/0!</v>
      </c>
      <c r="S1643" s="23" t="e">
        <f t="shared" si="207"/>
        <v>#DIV/0!</v>
      </c>
      <c r="T1643" s="11">
        <f t="shared" si="208"/>
        <v>0</v>
      </c>
    </row>
    <row r="1644" spans="1:20">
      <c r="A1644" s="154"/>
      <c r="B1644" s="154"/>
      <c r="C1644" s="154"/>
      <c r="D1644" s="179"/>
      <c r="E1644" s="179"/>
      <c r="F1644" s="179"/>
      <c r="G1644" s="179"/>
      <c r="H1644" s="179"/>
      <c r="I1644" s="179"/>
      <c r="J1644" s="179"/>
      <c r="K1644" s="179"/>
      <c r="L1644" s="179"/>
      <c r="M1644" s="21" t="e">
        <f t="shared" si="201"/>
        <v>#DIV/0!</v>
      </c>
      <c r="N1644" s="21" t="e">
        <f t="shared" si="202"/>
        <v>#DIV/0!</v>
      </c>
      <c r="O1644" s="21" t="e">
        <f t="shared" si="203"/>
        <v>#DIV/0!</v>
      </c>
      <c r="P1644" s="21" t="e">
        <f t="shared" si="204"/>
        <v>#DIV/0!</v>
      </c>
      <c r="Q1644" s="21" t="e">
        <f t="shared" si="205"/>
        <v>#DIV/0!</v>
      </c>
      <c r="R1644" s="23" t="e">
        <f t="shared" si="206"/>
        <v>#DIV/0!</v>
      </c>
      <c r="S1644" s="23" t="e">
        <f t="shared" si="207"/>
        <v>#DIV/0!</v>
      </c>
      <c r="T1644" s="11">
        <f t="shared" si="208"/>
        <v>0</v>
      </c>
    </row>
    <row r="1645" spans="1:20">
      <c r="A1645" s="154"/>
      <c r="B1645" s="154"/>
      <c r="C1645" s="154"/>
      <c r="D1645" s="179"/>
      <c r="E1645" s="179"/>
      <c r="F1645" s="179"/>
      <c r="G1645" s="179"/>
      <c r="H1645" s="179"/>
      <c r="I1645" s="179"/>
      <c r="J1645" s="179"/>
      <c r="K1645" s="179"/>
      <c r="L1645" s="179"/>
      <c r="M1645" s="21" t="e">
        <f t="shared" si="201"/>
        <v>#DIV/0!</v>
      </c>
      <c r="N1645" s="21" t="e">
        <f t="shared" si="202"/>
        <v>#DIV/0!</v>
      </c>
      <c r="O1645" s="21" t="e">
        <f t="shared" si="203"/>
        <v>#DIV/0!</v>
      </c>
      <c r="P1645" s="21" t="e">
        <f t="shared" si="204"/>
        <v>#DIV/0!</v>
      </c>
      <c r="Q1645" s="21" t="e">
        <f t="shared" si="205"/>
        <v>#DIV/0!</v>
      </c>
      <c r="R1645" s="23" t="e">
        <f t="shared" si="206"/>
        <v>#DIV/0!</v>
      </c>
      <c r="S1645" s="23" t="e">
        <f t="shared" si="207"/>
        <v>#DIV/0!</v>
      </c>
      <c r="T1645" s="11">
        <f t="shared" si="208"/>
        <v>0</v>
      </c>
    </row>
    <row r="1646" spans="1:20">
      <c r="A1646" s="154"/>
      <c r="B1646" s="154"/>
      <c r="C1646" s="154"/>
      <c r="D1646" s="179"/>
      <c r="E1646" s="179"/>
      <c r="F1646" s="179"/>
      <c r="G1646" s="179"/>
      <c r="H1646" s="179"/>
      <c r="I1646" s="179"/>
      <c r="J1646" s="179"/>
      <c r="K1646" s="179"/>
      <c r="L1646" s="179"/>
      <c r="M1646" s="21" t="e">
        <f t="shared" si="201"/>
        <v>#DIV/0!</v>
      </c>
      <c r="N1646" s="21" t="e">
        <f t="shared" si="202"/>
        <v>#DIV/0!</v>
      </c>
      <c r="O1646" s="21" t="e">
        <f t="shared" si="203"/>
        <v>#DIV/0!</v>
      </c>
      <c r="P1646" s="21" t="e">
        <f t="shared" si="204"/>
        <v>#DIV/0!</v>
      </c>
      <c r="Q1646" s="21" t="e">
        <f t="shared" si="205"/>
        <v>#DIV/0!</v>
      </c>
      <c r="R1646" s="23" t="e">
        <f t="shared" si="206"/>
        <v>#DIV/0!</v>
      </c>
      <c r="S1646" s="23" t="e">
        <f t="shared" si="207"/>
        <v>#DIV/0!</v>
      </c>
      <c r="T1646" s="11">
        <f t="shared" si="208"/>
        <v>0</v>
      </c>
    </row>
    <row r="1647" spans="1:20">
      <c r="A1647" s="154"/>
      <c r="B1647" s="154"/>
      <c r="C1647" s="154"/>
      <c r="D1647" s="179"/>
      <c r="E1647" s="179"/>
      <c r="F1647" s="179"/>
      <c r="G1647" s="179"/>
      <c r="H1647" s="179"/>
      <c r="I1647" s="179"/>
      <c r="J1647" s="179"/>
      <c r="K1647" s="179"/>
      <c r="L1647" s="179"/>
      <c r="M1647" s="21" t="e">
        <f t="shared" si="201"/>
        <v>#DIV/0!</v>
      </c>
      <c r="N1647" s="21" t="e">
        <f t="shared" si="202"/>
        <v>#DIV/0!</v>
      </c>
      <c r="O1647" s="21" t="e">
        <f t="shared" si="203"/>
        <v>#DIV/0!</v>
      </c>
      <c r="P1647" s="21" t="e">
        <f t="shared" si="204"/>
        <v>#DIV/0!</v>
      </c>
      <c r="Q1647" s="21" t="e">
        <f t="shared" si="205"/>
        <v>#DIV/0!</v>
      </c>
      <c r="R1647" s="23" t="e">
        <f t="shared" si="206"/>
        <v>#DIV/0!</v>
      </c>
      <c r="S1647" s="23" t="e">
        <f t="shared" si="207"/>
        <v>#DIV/0!</v>
      </c>
      <c r="T1647" s="11">
        <f t="shared" si="208"/>
        <v>0</v>
      </c>
    </row>
    <row r="1648" spans="1:20">
      <c r="A1648" s="154"/>
      <c r="B1648" s="154"/>
      <c r="C1648" s="154"/>
      <c r="D1648" s="179"/>
      <c r="E1648" s="179"/>
      <c r="F1648" s="179"/>
      <c r="G1648" s="179"/>
      <c r="H1648" s="179"/>
      <c r="I1648" s="179"/>
      <c r="J1648" s="179"/>
      <c r="K1648" s="179"/>
      <c r="L1648" s="179"/>
      <c r="M1648" s="21" t="e">
        <f t="shared" si="201"/>
        <v>#DIV/0!</v>
      </c>
      <c r="N1648" s="21" t="e">
        <f t="shared" si="202"/>
        <v>#DIV/0!</v>
      </c>
      <c r="O1648" s="21" t="e">
        <f t="shared" si="203"/>
        <v>#DIV/0!</v>
      </c>
      <c r="P1648" s="21" t="e">
        <f t="shared" si="204"/>
        <v>#DIV/0!</v>
      </c>
      <c r="Q1648" s="21" t="e">
        <f t="shared" si="205"/>
        <v>#DIV/0!</v>
      </c>
      <c r="R1648" s="23" t="e">
        <f t="shared" si="206"/>
        <v>#DIV/0!</v>
      </c>
      <c r="S1648" s="23" t="e">
        <f t="shared" si="207"/>
        <v>#DIV/0!</v>
      </c>
      <c r="T1648" s="11">
        <f t="shared" si="208"/>
        <v>0</v>
      </c>
    </row>
    <row r="1649" spans="1:20">
      <c r="A1649" s="154"/>
      <c r="B1649" s="154"/>
      <c r="C1649" s="154"/>
      <c r="D1649" s="179"/>
      <c r="E1649" s="179"/>
      <c r="F1649" s="179"/>
      <c r="G1649" s="179"/>
      <c r="H1649" s="179"/>
      <c r="I1649" s="179"/>
      <c r="J1649" s="179"/>
      <c r="K1649" s="179"/>
      <c r="L1649" s="179"/>
      <c r="M1649" s="21" t="e">
        <f t="shared" si="201"/>
        <v>#DIV/0!</v>
      </c>
      <c r="N1649" s="21" t="e">
        <f t="shared" si="202"/>
        <v>#DIV/0!</v>
      </c>
      <c r="O1649" s="21" t="e">
        <f t="shared" si="203"/>
        <v>#DIV/0!</v>
      </c>
      <c r="P1649" s="21" t="e">
        <f t="shared" si="204"/>
        <v>#DIV/0!</v>
      </c>
      <c r="Q1649" s="21" t="e">
        <f t="shared" si="205"/>
        <v>#DIV/0!</v>
      </c>
      <c r="R1649" s="23" t="e">
        <f t="shared" si="206"/>
        <v>#DIV/0!</v>
      </c>
      <c r="S1649" s="23" t="e">
        <f t="shared" si="207"/>
        <v>#DIV/0!</v>
      </c>
      <c r="T1649" s="11">
        <f t="shared" si="208"/>
        <v>0</v>
      </c>
    </row>
    <row r="1650" spans="1:20">
      <c r="A1650" s="154"/>
      <c r="B1650" s="154"/>
      <c r="C1650" s="154"/>
      <c r="D1650" s="179"/>
      <c r="E1650" s="179"/>
      <c r="F1650" s="179"/>
      <c r="G1650" s="179"/>
      <c r="H1650" s="179"/>
      <c r="I1650" s="179"/>
      <c r="J1650" s="179"/>
      <c r="K1650" s="179"/>
      <c r="L1650" s="179"/>
      <c r="M1650" s="21" t="e">
        <f t="shared" si="201"/>
        <v>#DIV/0!</v>
      </c>
      <c r="N1650" s="21" t="e">
        <f t="shared" si="202"/>
        <v>#DIV/0!</v>
      </c>
      <c r="O1650" s="21" t="e">
        <f t="shared" si="203"/>
        <v>#DIV/0!</v>
      </c>
      <c r="P1650" s="21" t="e">
        <f t="shared" si="204"/>
        <v>#DIV/0!</v>
      </c>
      <c r="Q1650" s="21" t="e">
        <f t="shared" si="205"/>
        <v>#DIV/0!</v>
      </c>
      <c r="R1650" s="23" t="e">
        <f t="shared" si="206"/>
        <v>#DIV/0!</v>
      </c>
      <c r="S1650" s="23" t="e">
        <f t="shared" si="207"/>
        <v>#DIV/0!</v>
      </c>
      <c r="T1650" s="11">
        <f t="shared" si="208"/>
        <v>0</v>
      </c>
    </row>
    <row r="1651" spans="1:20">
      <c r="A1651" s="154"/>
      <c r="B1651" s="154"/>
      <c r="C1651" s="154"/>
      <c r="D1651" s="179"/>
      <c r="E1651" s="179"/>
      <c r="F1651" s="179"/>
      <c r="G1651" s="179"/>
      <c r="H1651" s="179"/>
      <c r="I1651" s="179"/>
      <c r="J1651" s="179"/>
      <c r="K1651" s="179"/>
      <c r="L1651" s="179"/>
      <c r="M1651" s="21" t="e">
        <f t="shared" si="201"/>
        <v>#DIV/0!</v>
      </c>
      <c r="N1651" s="21" t="e">
        <f t="shared" si="202"/>
        <v>#DIV/0!</v>
      </c>
      <c r="O1651" s="21" t="e">
        <f t="shared" si="203"/>
        <v>#DIV/0!</v>
      </c>
      <c r="P1651" s="21" t="e">
        <f t="shared" si="204"/>
        <v>#DIV/0!</v>
      </c>
      <c r="Q1651" s="21" t="e">
        <f t="shared" si="205"/>
        <v>#DIV/0!</v>
      </c>
      <c r="R1651" s="23" t="e">
        <f t="shared" si="206"/>
        <v>#DIV/0!</v>
      </c>
      <c r="S1651" s="23" t="e">
        <f t="shared" si="207"/>
        <v>#DIV/0!</v>
      </c>
      <c r="T1651" s="11">
        <f t="shared" si="208"/>
        <v>0</v>
      </c>
    </row>
    <row r="1652" spans="1:20">
      <c r="A1652" s="154"/>
      <c r="B1652" s="154"/>
      <c r="C1652" s="154"/>
      <c r="D1652" s="179"/>
      <c r="E1652" s="179"/>
      <c r="F1652" s="179"/>
      <c r="G1652" s="179"/>
      <c r="H1652" s="179"/>
      <c r="I1652" s="179"/>
      <c r="J1652" s="179"/>
      <c r="K1652" s="179"/>
      <c r="L1652" s="179"/>
      <c r="M1652" s="21" t="e">
        <f t="shared" si="201"/>
        <v>#DIV/0!</v>
      </c>
      <c r="N1652" s="21" t="e">
        <f t="shared" si="202"/>
        <v>#DIV/0!</v>
      </c>
      <c r="O1652" s="21" t="e">
        <f t="shared" si="203"/>
        <v>#DIV/0!</v>
      </c>
      <c r="P1652" s="21" t="e">
        <f t="shared" si="204"/>
        <v>#DIV/0!</v>
      </c>
      <c r="Q1652" s="21" t="e">
        <f t="shared" si="205"/>
        <v>#DIV/0!</v>
      </c>
      <c r="R1652" s="23" t="e">
        <f t="shared" si="206"/>
        <v>#DIV/0!</v>
      </c>
      <c r="S1652" s="23" t="e">
        <f t="shared" si="207"/>
        <v>#DIV/0!</v>
      </c>
      <c r="T1652" s="11">
        <f t="shared" si="208"/>
        <v>0</v>
      </c>
    </row>
    <row r="1653" spans="1:20">
      <c r="A1653" s="154"/>
      <c r="B1653" s="154"/>
      <c r="C1653" s="154"/>
      <c r="D1653" s="179"/>
      <c r="E1653" s="179"/>
      <c r="F1653" s="179"/>
      <c r="G1653" s="179"/>
      <c r="H1653" s="179"/>
      <c r="I1653" s="179"/>
      <c r="J1653" s="179"/>
      <c r="K1653" s="179"/>
      <c r="L1653" s="179"/>
      <c r="M1653" s="21" t="e">
        <f t="shared" si="201"/>
        <v>#DIV/0!</v>
      </c>
      <c r="N1653" s="21" t="e">
        <f t="shared" si="202"/>
        <v>#DIV/0!</v>
      </c>
      <c r="O1653" s="21" t="e">
        <f t="shared" si="203"/>
        <v>#DIV/0!</v>
      </c>
      <c r="P1653" s="21" t="e">
        <f t="shared" si="204"/>
        <v>#DIV/0!</v>
      </c>
      <c r="Q1653" s="21" t="e">
        <f t="shared" si="205"/>
        <v>#DIV/0!</v>
      </c>
      <c r="R1653" s="23" t="e">
        <f t="shared" si="206"/>
        <v>#DIV/0!</v>
      </c>
      <c r="S1653" s="23" t="e">
        <f t="shared" si="207"/>
        <v>#DIV/0!</v>
      </c>
      <c r="T1653" s="11">
        <f t="shared" si="208"/>
        <v>0</v>
      </c>
    </row>
    <row r="1654" spans="1:20">
      <c r="A1654" s="154"/>
      <c r="B1654" s="154"/>
      <c r="C1654" s="154"/>
      <c r="D1654" s="179"/>
      <c r="E1654" s="179"/>
      <c r="F1654" s="179"/>
      <c r="G1654" s="179"/>
      <c r="H1654" s="179"/>
      <c r="I1654" s="179"/>
      <c r="J1654" s="179"/>
      <c r="K1654" s="179"/>
      <c r="L1654" s="179"/>
      <c r="M1654" s="21" t="e">
        <f t="shared" si="201"/>
        <v>#DIV/0!</v>
      </c>
      <c r="N1654" s="21" t="e">
        <f t="shared" si="202"/>
        <v>#DIV/0!</v>
      </c>
      <c r="O1654" s="21" t="e">
        <f t="shared" si="203"/>
        <v>#DIV/0!</v>
      </c>
      <c r="P1654" s="21" t="e">
        <f t="shared" si="204"/>
        <v>#DIV/0!</v>
      </c>
      <c r="Q1654" s="21" t="e">
        <f t="shared" si="205"/>
        <v>#DIV/0!</v>
      </c>
      <c r="R1654" s="23" t="e">
        <f t="shared" si="206"/>
        <v>#DIV/0!</v>
      </c>
      <c r="S1654" s="23" t="e">
        <f t="shared" si="207"/>
        <v>#DIV/0!</v>
      </c>
      <c r="T1654" s="11">
        <f t="shared" si="208"/>
        <v>0</v>
      </c>
    </row>
    <row r="1655" spans="1:20">
      <c r="A1655" s="154"/>
      <c r="B1655" s="154"/>
      <c r="C1655" s="154"/>
      <c r="D1655" s="179"/>
      <c r="E1655" s="179"/>
      <c r="F1655" s="179"/>
      <c r="G1655" s="179"/>
      <c r="H1655" s="179"/>
      <c r="I1655" s="179"/>
      <c r="J1655" s="179"/>
      <c r="K1655" s="179"/>
      <c r="L1655" s="179"/>
      <c r="M1655" s="21" t="e">
        <f t="shared" si="201"/>
        <v>#DIV/0!</v>
      </c>
      <c r="N1655" s="21" t="e">
        <f t="shared" si="202"/>
        <v>#DIV/0!</v>
      </c>
      <c r="O1655" s="21" t="e">
        <f t="shared" si="203"/>
        <v>#DIV/0!</v>
      </c>
      <c r="P1655" s="21" t="e">
        <f t="shared" si="204"/>
        <v>#DIV/0!</v>
      </c>
      <c r="Q1655" s="21" t="e">
        <f t="shared" si="205"/>
        <v>#DIV/0!</v>
      </c>
      <c r="R1655" s="23" t="e">
        <f t="shared" si="206"/>
        <v>#DIV/0!</v>
      </c>
      <c r="S1655" s="23" t="e">
        <f t="shared" si="207"/>
        <v>#DIV/0!</v>
      </c>
      <c r="T1655" s="11">
        <f t="shared" si="208"/>
        <v>0</v>
      </c>
    </row>
    <row r="1656" spans="1:20">
      <c r="A1656" s="154"/>
      <c r="B1656" s="154"/>
      <c r="C1656" s="154"/>
      <c r="D1656" s="179"/>
      <c r="E1656" s="179"/>
      <c r="F1656" s="179"/>
      <c r="G1656" s="179"/>
      <c r="H1656" s="179"/>
      <c r="I1656" s="179"/>
      <c r="J1656" s="179"/>
      <c r="K1656" s="179"/>
      <c r="L1656" s="179"/>
      <c r="M1656" s="21" t="e">
        <f t="shared" si="201"/>
        <v>#DIV/0!</v>
      </c>
      <c r="N1656" s="21" t="e">
        <f t="shared" si="202"/>
        <v>#DIV/0!</v>
      </c>
      <c r="O1656" s="21" t="e">
        <f t="shared" si="203"/>
        <v>#DIV/0!</v>
      </c>
      <c r="P1656" s="21" t="e">
        <f t="shared" si="204"/>
        <v>#DIV/0!</v>
      </c>
      <c r="Q1656" s="21" t="e">
        <f t="shared" si="205"/>
        <v>#DIV/0!</v>
      </c>
      <c r="R1656" s="23" t="e">
        <f t="shared" si="206"/>
        <v>#DIV/0!</v>
      </c>
      <c r="S1656" s="23" t="e">
        <f t="shared" si="207"/>
        <v>#DIV/0!</v>
      </c>
      <c r="T1656" s="11">
        <f t="shared" si="208"/>
        <v>0</v>
      </c>
    </row>
    <row r="1657" spans="1:20">
      <c r="A1657" s="154"/>
      <c r="B1657" s="154"/>
      <c r="C1657" s="154"/>
      <c r="D1657" s="179"/>
      <c r="E1657" s="179"/>
      <c r="F1657" s="179"/>
      <c r="G1657" s="179"/>
      <c r="H1657" s="179"/>
      <c r="I1657" s="179"/>
      <c r="J1657" s="179"/>
      <c r="K1657" s="179"/>
      <c r="L1657" s="179"/>
      <c r="M1657" s="21" t="e">
        <f t="shared" si="201"/>
        <v>#DIV/0!</v>
      </c>
      <c r="N1657" s="21" t="e">
        <f t="shared" si="202"/>
        <v>#DIV/0!</v>
      </c>
      <c r="O1657" s="21" t="e">
        <f t="shared" si="203"/>
        <v>#DIV/0!</v>
      </c>
      <c r="P1657" s="21" t="e">
        <f t="shared" si="204"/>
        <v>#DIV/0!</v>
      </c>
      <c r="Q1657" s="21" t="e">
        <f t="shared" si="205"/>
        <v>#DIV/0!</v>
      </c>
      <c r="R1657" s="23" t="e">
        <f t="shared" si="206"/>
        <v>#DIV/0!</v>
      </c>
      <c r="S1657" s="23" t="e">
        <f t="shared" si="207"/>
        <v>#DIV/0!</v>
      </c>
      <c r="T1657" s="11">
        <f t="shared" si="208"/>
        <v>0</v>
      </c>
    </row>
    <row r="1658" spans="1:20">
      <c r="A1658" s="154"/>
      <c r="B1658" s="154"/>
      <c r="C1658" s="154"/>
      <c r="D1658" s="179"/>
      <c r="E1658" s="179"/>
      <c r="F1658" s="179"/>
      <c r="G1658" s="179"/>
      <c r="H1658" s="179"/>
      <c r="I1658" s="179"/>
      <c r="J1658" s="179"/>
      <c r="K1658" s="179"/>
      <c r="L1658" s="179"/>
      <c r="M1658" s="21" t="e">
        <f t="shared" si="201"/>
        <v>#DIV/0!</v>
      </c>
      <c r="N1658" s="21" t="e">
        <f t="shared" si="202"/>
        <v>#DIV/0!</v>
      </c>
      <c r="O1658" s="21" t="e">
        <f t="shared" si="203"/>
        <v>#DIV/0!</v>
      </c>
      <c r="P1658" s="21" t="e">
        <f t="shared" si="204"/>
        <v>#DIV/0!</v>
      </c>
      <c r="Q1658" s="21" t="e">
        <f t="shared" si="205"/>
        <v>#DIV/0!</v>
      </c>
      <c r="R1658" s="23" t="e">
        <f t="shared" si="206"/>
        <v>#DIV/0!</v>
      </c>
      <c r="S1658" s="23" t="e">
        <f t="shared" si="207"/>
        <v>#DIV/0!</v>
      </c>
      <c r="T1658" s="11">
        <f t="shared" si="208"/>
        <v>0</v>
      </c>
    </row>
    <row r="1659" spans="1:20">
      <c r="A1659" s="154"/>
      <c r="B1659" s="154"/>
      <c r="C1659" s="154"/>
      <c r="D1659" s="179"/>
      <c r="E1659" s="179"/>
      <c r="F1659" s="179"/>
      <c r="G1659" s="179"/>
      <c r="H1659" s="179"/>
      <c r="I1659" s="179"/>
      <c r="J1659" s="179"/>
      <c r="K1659" s="179"/>
      <c r="L1659" s="179"/>
      <c r="M1659" s="21" t="e">
        <f t="shared" si="201"/>
        <v>#DIV/0!</v>
      </c>
      <c r="N1659" s="21" t="e">
        <f t="shared" si="202"/>
        <v>#DIV/0!</v>
      </c>
      <c r="O1659" s="21" t="e">
        <f t="shared" si="203"/>
        <v>#DIV/0!</v>
      </c>
      <c r="P1659" s="21" t="e">
        <f t="shared" si="204"/>
        <v>#DIV/0!</v>
      </c>
      <c r="Q1659" s="21" t="e">
        <f t="shared" si="205"/>
        <v>#DIV/0!</v>
      </c>
      <c r="R1659" s="23" t="e">
        <f t="shared" si="206"/>
        <v>#DIV/0!</v>
      </c>
      <c r="S1659" s="23" t="e">
        <f t="shared" si="207"/>
        <v>#DIV/0!</v>
      </c>
      <c r="T1659" s="11">
        <f t="shared" si="208"/>
        <v>0</v>
      </c>
    </row>
    <row r="1660" spans="1:20">
      <c r="A1660" s="154"/>
      <c r="B1660" s="154"/>
      <c r="C1660" s="154"/>
      <c r="D1660" s="179"/>
      <c r="E1660" s="179"/>
      <c r="F1660" s="179"/>
      <c r="G1660" s="179"/>
      <c r="H1660" s="179"/>
      <c r="I1660" s="179"/>
      <c r="J1660" s="179"/>
      <c r="K1660" s="179"/>
      <c r="L1660" s="179"/>
      <c r="M1660" s="21" t="e">
        <f t="shared" si="201"/>
        <v>#DIV/0!</v>
      </c>
      <c r="N1660" s="21" t="e">
        <f t="shared" si="202"/>
        <v>#DIV/0!</v>
      </c>
      <c r="O1660" s="21" t="e">
        <f t="shared" si="203"/>
        <v>#DIV/0!</v>
      </c>
      <c r="P1660" s="21" t="e">
        <f t="shared" si="204"/>
        <v>#DIV/0!</v>
      </c>
      <c r="Q1660" s="21" t="e">
        <f t="shared" si="205"/>
        <v>#DIV/0!</v>
      </c>
      <c r="R1660" s="23" t="e">
        <f t="shared" si="206"/>
        <v>#DIV/0!</v>
      </c>
      <c r="S1660" s="23" t="e">
        <f t="shared" si="207"/>
        <v>#DIV/0!</v>
      </c>
      <c r="T1660" s="11">
        <f t="shared" si="208"/>
        <v>0</v>
      </c>
    </row>
    <row r="1661" spans="1:20">
      <c r="A1661" s="154"/>
      <c r="B1661" s="154"/>
      <c r="C1661" s="154"/>
      <c r="D1661" s="179"/>
      <c r="E1661" s="179"/>
      <c r="F1661" s="179"/>
      <c r="G1661" s="179"/>
      <c r="H1661" s="179"/>
      <c r="I1661" s="179"/>
      <c r="J1661" s="179"/>
      <c r="K1661" s="179"/>
      <c r="L1661" s="179"/>
      <c r="M1661" s="21" t="e">
        <f t="shared" si="201"/>
        <v>#DIV/0!</v>
      </c>
      <c r="N1661" s="21" t="e">
        <f t="shared" si="202"/>
        <v>#DIV/0!</v>
      </c>
      <c r="O1661" s="21" t="e">
        <f t="shared" si="203"/>
        <v>#DIV/0!</v>
      </c>
      <c r="P1661" s="21" t="e">
        <f t="shared" si="204"/>
        <v>#DIV/0!</v>
      </c>
      <c r="Q1661" s="21" t="e">
        <f t="shared" si="205"/>
        <v>#DIV/0!</v>
      </c>
      <c r="R1661" s="23" t="e">
        <f t="shared" si="206"/>
        <v>#DIV/0!</v>
      </c>
      <c r="S1661" s="23" t="e">
        <f t="shared" si="207"/>
        <v>#DIV/0!</v>
      </c>
      <c r="T1661" s="11">
        <f t="shared" si="208"/>
        <v>0</v>
      </c>
    </row>
    <row r="1662" spans="1:20">
      <c r="A1662" s="154"/>
      <c r="B1662" s="154"/>
      <c r="C1662" s="154"/>
      <c r="D1662" s="179"/>
      <c r="E1662" s="179"/>
      <c r="F1662" s="179"/>
      <c r="G1662" s="179"/>
      <c r="H1662" s="179"/>
      <c r="I1662" s="179"/>
      <c r="J1662" s="179"/>
      <c r="K1662" s="179"/>
      <c r="L1662" s="179"/>
      <c r="M1662" s="21" t="e">
        <f t="shared" si="201"/>
        <v>#DIV/0!</v>
      </c>
      <c r="N1662" s="21" t="e">
        <f t="shared" si="202"/>
        <v>#DIV/0!</v>
      </c>
      <c r="O1662" s="21" t="e">
        <f t="shared" si="203"/>
        <v>#DIV/0!</v>
      </c>
      <c r="P1662" s="21" t="e">
        <f t="shared" si="204"/>
        <v>#DIV/0!</v>
      </c>
      <c r="Q1662" s="21" t="e">
        <f t="shared" si="205"/>
        <v>#DIV/0!</v>
      </c>
      <c r="R1662" s="23" t="e">
        <f t="shared" si="206"/>
        <v>#DIV/0!</v>
      </c>
      <c r="S1662" s="23" t="e">
        <f t="shared" si="207"/>
        <v>#DIV/0!</v>
      </c>
      <c r="T1662" s="11">
        <f t="shared" si="208"/>
        <v>0</v>
      </c>
    </row>
    <row r="1663" spans="1:20">
      <c r="A1663" s="154"/>
      <c r="B1663" s="154"/>
      <c r="C1663" s="154"/>
      <c r="D1663" s="179"/>
      <c r="E1663" s="179"/>
      <c r="F1663" s="179"/>
      <c r="G1663" s="179"/>
      <c r="H1663" s="179"/>
      <c r="I1663" s="179"/>
      <c r="J1663" s="179"/>
      <c r="K1663" s="179"/>
      <c r="L1663" s="179"/>
      <c r="M1663" s="21" t="e">
        <f t="shared" si="201"/>
        <v>#DIV/0!</v>
      </c>
      <c r="N1663" s="21" t="e">
        <f t="shared" si="202"/>
        <v>#DIV/0!</v>
      </c>
      <c r="O1663" s="21" t="e">
        <f t="shared" si="203"/>
        <v>#DIV/0!</v>
      </c>
      <c r="P1663" s="21" t="e">
        <f t="shared" si="204"/>
        <v>#DIV/0!</v>
      </c>
      <c r="Q1663" s="21" t="e">
        <f t="shared" si="205"/>
        <v>#DIV/0!</v>
      </c>
      <c r="R1663" s="23" t="e">
        <f t="shared" si="206"/>
        <v>#DIV/0!</v>
      </c>
      <c r="S1663" s="23" t="e">
        <f t="shared" si="207"/>
        <v>#DIV/0!</v>
      </c>
      <c r="T1663" s="11">
        <f t="shared" si="208"/>
        <v>0</v>
      </c>
    </row>
    <row r="1664" spans="1:20">
      <c r="A1664" s="154"/>
      <c r="B1664" s="154"/>
      <c r="C1664" s="154"/>
      <c r="D1664" s="179"/>
      <c r="E1664" s="179"/>
      <c r="F1664" s="179"/>
      <c r="G1664" s="179"/>
      <c r="H1664" s="179"/>
      <c r="I1664" s="179"/>
      <c r="J1664" s="179"/>
      <c r="K1664" s="179"/>
      <c r="L1664" s="179"/>
      <c r="M1664" s="21" t="e">
        <f t="shared" si="201"/>
        <v>#DIV/0!</v>
      </c>
      <c r="N1664" s="21" t="e">
        <f t="shared" si="202"/>
        <v>#DIV/0!</v>
      </c>
      <c r="O1664" s="21" t="e">
        <f t="shared" si="203"/>
        <v>#DIV/0!</v>
      </c>
      <c r="P1664" s="21" t="e">
        <f t="shared" si="204"/>
        <v>#DIV/0!</v>
      </c>
      <c r="Q1664" s="21" t="e">
        <f t="shared" si="205"/>
        <v>#DIV/0!</v>
      </c>
      <c r="R1664" s="23" t="e">
        <f t="shared" si="206"/>
        <v>#DIV/0!</v>
      </c>
      <c r="S1664" s="23" t="e">
        <f t="shared" si="207"/>
        <v>#DIV/0!</v>
      </c>
      <c r="T1664" s="11">
        <f t="shared" si="208"/>
        <v>0</v>
      </c>
    </row>
    <row r="1665" spans="1:20">
      <c r="A1665" s="154"/>
      <c r="B1665" s="154"/>
      <c r="C1665" s="154"/>
      <c r="D1665" s="179"/>
      <c r="E1665" s="179"/>
      <c r="F1665" s="179"/>
      <c r="G1665" s="179"/>
      <c r="H1665" s="179"/>
      <c r="I1665" s="179"/>
      <c r="J1665" s="179"/>
      <c r="K1665" s="179"/>
      <c r="L1665" s="179"/>
      <c r="M1665" s="21" t="e">
        <f t="shared" si="201"/>
        <v>#DIV/0!</v>
      </c>
      <c r="N1665" s="21" t="e">
        <f t="shared" si="202"/>
        <v>#DIV/0!</v>
      </c>
      <c r="O1665" s="21" t="e">
        <f t="shared" si="203"/>
        <v>#DIV/0!</v>
      </c>
      <c r="P1665" s="21" t="e">
        <f t="shared" si="204"/>
        <v>#DIV/0!</v>
      </c>
      <c r="Q1665" s="21" t="e">
        <f t="shared" si="205"/>
        <v>#DIV/0!</v>
      </c>
      <c r="R1665" s="23" t="e">
        <f t="shared" si="206"/>
        <v>#DIV/0!</v>
      </c>
      <c r="S1665" s="23" t="e">
        <f t="shared" si="207"/>
        <v>#DIV/0!</v>
      </c>
      <c r="T1665" s="11">
        <f t="shared" si="208"/>
        <v>0</v>
      </c>
    </row>
    <row r="1666" spans="1:20">
      <c r="A1666" s="154"/>
      <c r="B1666" s="154"/>
      <c r="C1666" s="154"/>
      <c r="D1666" s="179"/>
      <c r="E1666" s="179"/>
      <c r="F1666" s="179"/>
      <c r="G1666" s="179"/>
      <c r="H1666" s="179"/>
      <c r="I1666" s="179"/>
      <c r="J1666" s="179"/>
      <c r="K1666" s="179"/>
      <c r="L1666" s="179"/>
      <c r="M1666" s="21" t="e">
        <f t="shared" si="201"/>
        <v>#DIV/0!</v>
      </c>
      <c r="N1666" s="21" t="e">
        <f t="shared" si="202"/>
        <v>#DIV/0!</v>
      </c>
      <c r="O1666" s="21" t="e">
        <f t="shared" si="203"/>
        <v>#DIV/0!</v>
      </c>
      <c r="P1666" s="21" t="e">
        <f t="shared" si="204"/>
        <v>#DIV/0!</v>
      </c>
      <c r="Q1666" s="21" t="e">
        <f t="shared" si="205"/>
        <v>#DIV/0!</v>
      </c>
      <c r="R1666" s="23" t="e">
        <f t="shared" si="206"/>
        <v>#DIV/0!</v>
      </c>
      <c r="S1666" s="23" t="e">
        <f t="shared" si="207"/>
        <v>#DIV/0!</v>
      </c>
      <c r="T1666" s="11">
        <f t="shared" si="208"/>
        <v>0</v>
      </c>
    </row>
    <row r="1667" spans="1:20">
      <c r="A1667" s="154"/>
      <c r="B1667" s="154"/>
      <c r="C1667" s="154"/>
      <c r="D1667" s="179"/>
      <c r="E1667" s="179"/>
      <c r="F1667" s="179"/>
      <c r="G1667" s="179"/>
      <c r="H1667" s="179"/>
      <c r="I1667" s="179"/>
      <c r="J1667" s="179"/>
      <c r="K1667" s="179"/>
      <c r="L1667" s="179"/>
      <c r="M1667" s="21" t="e">
        <f t="shared" si="201"/>
        <v>#DIV/0!</v>
      </c>
      <c r="N1667" s="21" t="e">
        <f t="shared" si="202"/>
        <v>#DIV/0!</v>
      </c>
      <c r="O1667" s="21" t="e">
        <f t="shared" si="203"/>
        <v>#DIV/0!</v>
      </c>
      <c r="P1667" s="21" t="e">
        <f t="shared" si="204"/>
        <v>#DIV/0!</v>
      </c>
      <c r="Q1667" s="21" t="e">
        <f t="shared" si="205"/>
        <v>#DIV/0!</v>
      </c>
      <c r="R1667" s="23" t="e">
        <f t="shared" si="206"/>
        <v>#DIV/0!</v>
      </c>
      <c r="S1667" s="23" t="e">
        <f t="shared" si="207"/>
        <v>#DIV/0!</v>
      </c>
      <c r="T1667" s="11">
        <f t="shared" si="208"/>
        <v>0</v>
      </c>
    </row>
    <row r="1668" spans="1:20">
      <c r="A1668" s="154"/>
      <c r="B1668" s="154"/>
      <c r="C1668" s="154"/>
      <c r="D1668" s="179"/>
      <c r="E1668" s="179"/>
      <c r="F1668" s="179"/>
      <c r="G1668" s="179"/>
      <c r="H1668" s="179"/>
      <c r="I1668" s="179"/>
      <c r="J1668" s="179"/>
      <c r="K1668" s="179"/>
      <c r="L1668" s="179"/>
      <c r="M1668" s="21" t="e">
        <f t="shared" ref="M1668:M1671" si="209">(H1668-D1668)/ABS(D1668)</f>
        <v>#DIV/0!</v>
      </c>
      <c r="N1668" s="21" t="e">
        <f t="shared" ref="N1668:N1671" si="210">(I1668-E1668)/ABS(E1668)</f>
        <v>#DIV/0!</v>
      </c>
      <c r="O1668" s="21" t="e">
        <f t="shared" ref="O1668:O1671" si="211">(J1668-F1668)/ABS(F1668)</f>
        <v>#DIV/0!</v>
      </c>
      <c r="P1668" s="21" t="e">
        <f t="shared" ref="P1668:P1671" si="212">(K1668-G1668)/ABS(G1668)</f>
        <v>#DIV/0!</v>
      </c>
      <c r="Q1668" s="21" t="e">
        <f t="shared" ref="Q1668:Q1671" si="213">(L1668-H1668)/ABS(H1668)</f>
        <v>#DIV/0!</v>
      </c>
      <c r="R1668" s="23" t="e">
        <f t="shared" ref="R1668:R1671" si="214">(SUM(J1668:L1668)-SUM(F1668:H1668))/ABS(SUM(F1668:H1668))</f>
        <v>#DIV/0!</v>
      </c>
      <c r="S1668" s="23" t="e">
        <f t="shared" ref="S1668:S1671" si="215">SUM(I1668:L1668)/SUM(E1668:H1668)-1</f>
        <v>#DIV/0!</v>
      </c>
      <c r="T1668" s="11">
        <f t="shared" ref="T1668:T1671" si="216">SUM(I1668:L1668)</f>
        <v>0</v>
      </c>
    </row>
    <row r="1669" spans="1:20">
      <c r="A1669" s="154"/>
      <c r="B1669" s="154"/>
      <c r="C1669" s="154"/>
      <c r="D1669" s="179"/>
      <c r="E1669" s="179"/>
      <c r="F1669" s="179"/>
      <c r="G1669" s="179"/>
      <c r="H1669" s="179"/>
      <c r="I1669" s="179"/>
      <c r="J1669" s="179"/>
      <c r="K1669" s="179"/>
      <c r="L1669" s="179"/>
      <c r="M1669" s="21" t="e">
        <f t="shared" si="209"/>
        <v>#DIV/0!</v>
      </c>
      <c r="N1669" s="21" t="e">
        <f t="shared" si="210"/>
        <v>#DIV/0!</v>
      </c>
      <c r="O1669" s="21" t="e">
        <f t="shared" si="211"/>
        <v>#DIV/0!</v>
      </c>
      <c r="P1669" s="21" t="e">
        <f t="shared" si="212"/>
        <v>#DIV/0!</v>
      </c>
      <c r="Q1669" s="21" t="e">
        <f t="shared" si="213"/>
        <v>#DIV/0!</v>
      </c>
      <c r="R1669" s="23" t="e">
        <f t="shared" si="214"/>
        <v>#DIV/0!</v>
      </c>
      <c r="S1669" s="23" t="e">
        <f t="shared" si="215"/>
        <v>#DIV/0!</v>
      </c>
      <c r="T1669" s="11">
        <f t="shared" si="216"/>
        <v>0</v>
      </c>
    </row>
    <row r="1670" spans="1:20">
      <c r="A1670" s="154"/>
      <c r="B1670" s="154"/>
      <c r="C1670" s="154"/>
      <c r="D1670" s="179"/>
      <c r="E1670" s="179"/>
      <c r="F1670" s="179"/>
      <c r="G1670" s="179"/>
      <c r="H1670" s="179"/>
      <c r="I1670" s="179"/>
      <c r="J1670" s="179"/>
      <c r="K1670" s="179"/>
      <c r="L1670" s="179"/>
      <c r="M1670" s="21" t="e">
        <f t="shared" si="209"/>
        <v>#DIV/0!</v>
      </c>
      <c r="N1670" s="21" t="e">
        <f t="shared" si="210"/>
        <v>#DIV/0!</v>
      </c>
      <c r="O1670" s="21" t="e">
        <f t="shared" si="211"/>
        <v>#DIV/0!</v>
      </c>
      <c r="P1670" s="21" t="e">
        <f t="shared" si="212"/>
        <v>#DIV/0!</v>
      </c>
      <c r="Q1670" s="21" t="e">
        <f t="shared" si="213"/>
        <v>#DIV/0!</v>
      </c>
      <c r="R1670" s="23" t="e">
        <f t="shared" si="214"/>
        <v>#DIV/0!</v>
      </c>
      <c r="S1670" s="23" t="e">
        <f t="shared" si="215"/>
        <v>#DIV/0!</v>
      </c>
      <c r="T1670" s="11">
        <f t="shared" si="216"/>
        <v>0</v>
      </c>
    </row>
    <row r="1671" spans="1:20">
      <c r="A1671" s="154"/>
      <c r="B1671" s="154"/>
      <c r="C1671" s="154"/>
      <c r="D1671" s="179"/>
      <c r="E1671" s="179"/>
      <c r="F1671" s="179"/>
      <c r="G1671" s="179"/>
      <c r="H1671" s="179"/>
      <c r="I1671" s="179"/>
      <c r="J1671" s="179"/>
      <c r="K1671" s="179"/>
      <c r="L1671" s="179"/>
      <c r="M1671" s="21" t="e">
        <f t="shared" si="209"/>
        <v>#DIV/0!</v>
      </c>
      <c r="N1671" s="21" t="e">
        <f t="shared" si="210"/>
        <v>#DIV/0!</v>
      </c>
      <c r="O1671" s="21" t="e">
        <f t="shared" si="211"/>
        <v>#DIV/0!</v>
      </c>
      <c r="P1671" s="21" t="e">
        <f t="shared" si="212"/>
        <v>#DIV/0!</v>
      </c>
      <c r="Q1671" s="21" t="e">
        <f t="shared" si="213"/>
        <v>#DIV/0!</v>
      </c>
      <c r="R1671" s="23" t="e">
        <f t="shared" si="214"/>
        <v>#DIV/0!</v>
      </c>
      <c r="S1671" s="23" t="e">
        <f t="shared" si="215"/>
        <v>#DIV/0!</v>
      </c>
      <c r="T1671" s="11">
        <f t="shared" si="216"/>
        <v>0</v>
      </c>
    </row>
    <row r="1672" spans="1:20">
      <c r="A1672" s="154"/>
      <c r="B1672" s="154"/>
      <c r="C1672" s="154"/>
      <c r="D1672" s="179"/>
      <c r="E1672" s="179"/>
      <c r="F1672" s="179"/>
      <c r="G1672" s="179"/>
      <c r="H1672" s="179"/>
      <c r="I1672" s="179"/>
      <c r="J1672" s="179"/>
      <c r="K1672" s="179"/>
      <c r="L1672" s="179"/>
    </row>
    <row r="1673" spans="1:20">
      <c r="A1673" s="154"/>
      <c r="B1673" s="154"/>
      <c r="C1673" s="154"/>
      <c r="D1673" s="179"/>
      <c r="E1673" s="179"/>
      <c r="F1673" s="179"/>
      <c r="G1673" s="179"/>
      <c r="H1673" s="179"/>
      <c r="I1673" s="179"/>
      <c r="J1673" s="179"/>
      <c r="K1673" s="179"/>
      <c r="L1673" s="179"/>
    </row>
    <row r="1674" spans="1:20">
      <c r="A1674" s="154"/>
      <c r="B1674" s="154"/>
      <c r="C1674" s="154"/>
      <c r="D1674" s="179"/>
      <c r="E1674" s="179"/>
      <c r="F1674" s="179"/>
      <c r="G1674" s="179"/>
      <c r="H1674" s="179"/>
      <c r="I1674" s="179"/>
      <c r="J1674" s="179"/>
      <c r="K1674" s="179"/>
      <c r="L1674" s="179"/>
    </row>
    <row r="1675" spans="1:20">
      <c r="A1675" s="154"/>
      <c r="B1675" s="154"/>
      <c r="C1675" s="154"/>
      <c r="D1675" s="179"/>
      <c r="E1675" s="179"/>
      <c r="F1675" s="179"/>
      <c r="G1675" s="179"/>
      <c r="H1675" s="179"/>
      <c r="I1675" s="179"/>
      <c r="J1675" s="179"/>
      <c r="K1675" s="179"/>
      <c r="L1675" s="179"/>
    </row>
    <row r="1676" spans="1:20">
      <c r="A1676" s="154"/>
      <c r="B1676" s="154"/>
      <c r="C1676" s="154"/>
      <c r="D1676" s="179"/>
      <c r="E1676" s="179"/>
      <c r="F1676" s="179"/>
      <c r="G1676" s="179"/>
      <c r="H1676" s="179"/>
      <c r="I1676" s="179"/>
      <c r="J1676" s="179"/>
      <c r="K1676" s="179"/>
      <c r="L1676" s="179"/>
    </row>
    <row r="1677" spans="1:20">
      <c r="A1677" s="154"/>
      <c r="B1677" s="154"/>
      <c r="C1677" s="154"/>
      <c r="D1677" s="179"/>
      <c r="E1677" s="179"/>
      <c r="F1677" s="179"/>
      <c r="G1677" s="179"/>
      <c r="H1677" s="179"/>
      <c r="I1677" s="179"/>
      <c r="J1677" s="179"/>
      <c r="K1677" s="179"/>
      <c r="L1677" s="179"/>
    </row>
    <row r="1678" spans="1:20">
      <c r="A1678" s="154"/>
      <c r="B1678" s="154"/>
      <c r="C1678" s="154"/>
      <c r="D1678" s="179"/>
      <c r="E1678" s="179"/>
      <c r="F1678" s="179"/>
      <c r="G1678" s="179"/>
      <c r="H1678" s="179"/>
      <c r="I1678" s="179"/>
      <c r="J1678" s="179"/>
      <c r="K1678" s="179"/>
      <c r="L1678" s="179"/>
    </row>
    <row r="1679" spans="1:20">
      <c r="A1679" s="154"/>
      <c r="B1679" s="154"/>
      <c r="C1679" s="154"/>
      <c r="D1679" s="179"/>
      <c r="E1679" s="179"/>
      <c r="F1679" s="179"/>
      <c r="G1679" s="179"/>
      <c r="H1679" s="179"/>
      <c r="I1679" s="179"/>
      <c r="J1679" s="179"/>
      <c r="K1679" s="179"/>
      <c r="L1679" s="179"/>
    </row>
    <row r="1680" spans="1:20">
      <c r="A1680" s="154"/>
      <c r="B1680" s="154"/>
      <c r="C1680" s="154"/>
      <c r="D1680" s="179"/>
      <c r="E1680" s="179"/>
      <c r="F1680" s="179"/>
      <c r="G1680" s="179"/>
      <c r="H1680" s="179"/>
      <c r="I1680" s="179"/>
      <c r="J1680" s="179"/>
      <c r="K1680" s="179"/>
      <c r="L1680" s="179"/>
    </row>
    <row r="1681" spans="1:12">
      <c r="A1681" s="154"/>
      <c r="B1681" s="154"/>
      <c r="C1681" s="154"/>
      <c r="D1681" s="179"/>
      <c r="E1681" s="179"/>
      <c r="F1681" s="179"/>
      <c r="G1681" s="179"/>
      <c r="H1681" s="179"/>
      <c r="I1681" s="179"/>
      <c r="J1681" s="179"/>
      <c r="K1681" s="179"/>
      <c r="L1681" s="179"/>
    </row>
    <row r="1682" spans="1:12">
      <c r="A1682" s="154"/>
      <c r="B1682" s="154"/>
      <c r="C1682" s="154"/>
      <c r="D1682" s="179"/>
      <c r="E1682" s="179"/>
      <c r="F1682" s="179"/>
      <c r="G1682" s="179"/>
      <c r="H1682" s="179"/>
      <c r="I1682" s="179"/>
      <c r="J1682" s="179"/>
      <c r="K1682" s="179"/>
      <c r="L1682" s="179"/>
    </row>
    <row r="1683" spans="1:12">
      <c r="A1683" s="154"/>
      <c r="B1683" s="154"/>
      <c r="C1683" s="154"/>
      <c r="D1683" s="179"/>
      <c r="E1683" s="179"/>
      <c r="F1683" s="179"/>
      <c r="G1683" s="179"/>
      <c r="H1683" s="179"/>
      <c r="I1683" s="179"/>
      <c r="J1683" s="179"/>
      <c r="K1683" s="179"/>
      <c r="L1683" s="179"/>
    </row>
    <row r="1684" spans="1:12">
      <c r="A1684" s="154"/>
      <c r="B1684" s="154"/>
      <c r="C1684" s="154"/>
      <c r="D1684" s="179"/>
      <c r="E1684" s="179"/>
      <c r="F1684" s="179"/>
      <c r="G1684" s="179"/>
      <c r="H1684" s="179"/>
      <c r="I1684" s="179"/>
      <c r="J1684" s="179"/>
      <c r="K1684" s="179"/>
      <c r="L1684" s="179"/>
    </row>
    <row r="1685" spans="1:12">
      <c r="A1685" s="154"/>
      <c r="B1685" s="154"/>
      <c r="C1685" s="154"/>
      <c r="D1685" s="179"/>
      <c r="E1685" s="179"/>
      <c r="F1685" s="179"/>
      <c r="G1685" s="179"/>
      <c r="H1685" s="179"/>
      <c r="I1685" s="179"/>
      <c r="J1685" s="179"/>
      <c r="K1685" s="179"/>
      <c r="L1685" s="179"/>
    </row>
    <row r="1686" spans="1:12">
      <c r="A1686" s="154"/>
      <c r="B1686" s="154"/>
      <c r="C1686" s="154"/>
      <c r="D1686" s="179"/>
      <c r="E1686" s="179"/>
      <c r="F1686" s="179"/>
      <c r="G1686" s="179"/>
      <c r="H1686" s="179"/>
      <c r="I1686" s="179"/>
      <c r="J1686" s="179"/>
      <c r="K1686" s="179"/>
      <c r="L1686" s="179"/>
    </row>
    <row r="1687" spans="1:12">
      <c r="A1687" s="154"/>
      <c r="B1687" s="154"/>
      <c r="C1687" s="154"/>
      <c r="D1687" s="179"/>
      <c r="E1687" s="179"/>
      <c r="F1687" s="179"/>
      <c r="G1687" s="179"/>
      <c r="H1687" s="179"/>
      <c r="I1687" s="179"/>
      <c r="J1687" s="179"/>
      <c r="K1687" s="179"/>
      <c r="L1687" s="179"/>
    </row>
    <row r="1688" spans="1:12">
      <c r="A1688" s="154"/>
      <c r="B1688" s="154"/>
      <c r="C1688" s="154"/>
      <c r="D1688" s="179"/>
      <c r="E1688" s="179"/>
      <c r="F1688" s="179"/>
      <c r="G1688" s="179"/>
      <c r="H1688" s="179"/>
      <c r="I1688" s="179"/>
      <c r="J1688" s="179"/>
      <c r="K1688" s="179"/>
      <c r="L1688" s="179"/>
    </row>
    <row r="1689" spans="1:12">
      <c r="A1689" s="154"/>
      <c r="B1689" s="154"/>
      <c r="C1689" s="154"/>
      <c r="D1689" s="179"/>
      <c r="E1689" s="179"/>
      <c r="F1689" s="179"/>
      <c r="G1689" s="179"/>
      <c r="H1689" s="179"/>
      <c r="I1689" s="179"/>
      <c r="J1689" s="179"/>
      <c r="K1689" s="179"/>
      <c r="L1689" s="179"/>
    </row>
    <row r="1690" spans="1:12">
      <c r="A1690" s="154"/>
      <c r="B1690" s="154"/>
      <c r="C1690" s="154"/>
      <c r="D1690" s="179"/>
      <c r="E1690" s="179"/>
      <c r="F1690" s="179"/>
      <c r="G1690" s="179"/>
      <c r="H1690" s="179"/>
      <c r="I1690" s="179"/>
      <c r="J1690" s="179"/>
      <c r="K1690" s="179"/>
      <c r="L1690" s="179"/>
    </row>
    <row r="1691" spans="1:12">
      <c r="A1691" s="154"/>
      <c r="B1691" s="154"/>
      <c r="C1691" s="154"/>
      <c r="D1691" s="179"/>
      <c r="E1691" s="179"/>
      <c r="F1691" s="179"/>
      <c r="G1691" s="179"/>
      <c r="H1691" s="179"/>
      <c r="I1691" s="179"/>
      <c r="J1691" s="179"/>
      <c r="K1691" s="179"/>
      <c r="L1691" s="179"/>
    </row>
    <row r="1692" spans="1:12">
      <c r="A1692" s="154"/>
      <c r="B1692" s="154"/>
      <c r="C1692" s="154"/>
      <c r="D1692" s="179"/>
      <c r="E1692" s="179"/>
      <c r="F1692" s="179"/>
      <c r="G1692" s="179"/>
      <c r="H1692" s="179"/>
      <c r="I1692" s="179"/>
      <c r="J1692" s="179"/>
      <c r="K1692" s="179"/>
      <c r="L1692" s="179"/>
    </row>
    <row r="1693" spans="1:12">
      <c r="A1693" s="154"/>
      <c r="B1693" s="154"/>
      <c r="C1693" s="154"/>
      <c r="D1693" s="179"/>
      <c r="E1693" s="179"/>
      <c r="F1693" s="179"/>
      <c r="G1693" s="179"/>
      <c r="H1693" s="179"/>
      <c r="I1693" s="179"/>
      <c r="J1693" s="179"/>
      <c r="K1693" s="179"/>
      <c r="L1693" s="179"/>
    </row>
    <row r="1694" spans="1:12">
      <c r="A1694" s="154"/>
      <c r="B1694" s="154"/>
      <c r="C1694" s="154"/>
      <c r="D1694" s="179"/>
      <c r="E1694" s="179"/>
      <c r="F1694" s="179"/>
      <c r="G1694" s="179"/>
      <c r="H1694" s="179"/>
      <c r="I1694" s="179"/>
      <c r="J1694" s="179"/>
      <c r="K1694" s="179"/>
      <c r="L1694" s="179"/>
    </row>
    <row r="1695" spans="1:12">
      <c r="A1695" s="154"/>
      <c r="B1695" s="154"/>
      <c r="C1695" s="154"/>
      <c r="D1695" s="179"/>
      <c r="E1695" s="179"/>
      <c r="F1695" s="179"/>
      <c r="G1695" s="179"/>
      <c r="H1695" s="179"/>
      <c r="I1695" s="179"/>
      <c r="J1695" s="179"/>
      <c r="K1695" s="179"/>
      <c r="L1695" s="179"/>
    </row>
    <row r="1696" spans="1:12">
      <c r="A1696" s="154"/>
      <c r="B1696" s="154"/>
      <c r="C1696" s="154"/>
      <c r="D1696" s="179"/>
      <c r="E1696" s="179"/>
      <c r="F1696" s="179"/>
      <c r="G1696" s="179"/>
      <c r="H1696" s="179"/>
      <c r="I1696" s="179"/>
      <c r="J1696" s="179"/>
      <c r="K1696" s="179"/>
      <c r="L1696" s="179"/>
    </row>
    <row r="1697" spans="1:12">
      <c r="A1697" s="154"/>
      <c r="B1697" s="154"/>
      <c r="C1697" s="154"/>
      <c r="D1697" s="179"/>
      <c r="E1697" s="179"/>
      <c r="F1697" s="179"/>
      <c r="G1697" s="179"/>
      <c r="H1697" s="179"/>
      <c r="I1697" s="179"/>
      <c r="J1697" s="179"/>
      <c r="K1697" s="179"/>
      <c r="L1697" s="179"/>
    </row>
    <row r="1698" spans="1:12">
      <c r="A1698" s="154"/>
      <c r="B1698" s="154"/>
      <c r="C1698" s="154"/>
      <c r="D1698" s="179"/>
      <c r="E1698" s="179"/>
      <c r="F1698" s="179"/>
      <c r="G1698" s="179"/>
      <c r="H1698" s="179"/>
      <c r="I1698" s="179"/>
      <c r="J1698" s="179"/>
      <c r="K1698" s="179"/>
      <c r="L1698" s="179"/>
    </row>
    <row r="1699" spans="1:12">
      <c r="A1699" s="154"/>
      <c r="B1699" s="154"/>
      <c r="C1699" s="154"/>
      <c r="D1699" s="179"/>
      <c r="E1699" s="179"/>
      <c r="F1699" s="179"/>
      <c r="G1699" s="179"/>
      <c r="H1699" s="179"/>
      <c r="I1699" s="179"/>
      <c r="J1699" s="179"/>
      <c r="K1699" s="179"/>
      <c r="L1699" s="179"/>
    </row>
    <row r="1700" spans="1:12">
      <c r="A1700" s="154"/>
      <c r="B1700" s="154"/>
      <c r="C1700" s="154"/>
      <c r="D1700" s="179"/>
      <c r="E1700" s="179"/>
      <c r="F1700" s="179"/>
      <c r="G1700" s="179"/>
      <c r="H1700" s="179"/>
      <c r="I1700" s="179"/>
      <c r="J1700" s="179"/>
      <c r="K1700" s="179"/>
      <c r="L1700" s="179"/>
    </row>
    <row r="1701" spans="1:12">
      <c r="A1701" s="154"/>
      <c r="B1701" s="154"/>
      <c r="C1701" s="154"/>
      <c r="D1701" s="179"/>
      <c r="E1701" s="179"/>
      <c r="F1701" s="179"/>
      <c r="G1701" s="179"/>
      <c r="H1701" s="179"/>
      <c r="I1701" s="179"/>
      <c r="J1701" s="179"/>
      <c r="K1701" s="179"/>
      <c r="L1701" s="179"/>
    </row>
    <row r="1702" spans="1:12">
      <c r="A1702" s="154"/>
      <c r="B1702" s="154"/>
      <c r="C1702" s="154"/>
      <c r="D1702" s="179"/>
      <c r="E1702" s="179"/>
      <c r="F1702" s="179"/>
      <c r="G1702" s="179"/>
      <c r="H1702" s="179"/>
      <c r="I1702" s="179"/>
      <c r="J1702" s="179"/>
      <c r="K1702" s="179"/>
      <c r="L1702" s="179"/>
    </row>
    <row r="1703" spans="1:12">
      <c r="A1703" s="154"/>
      <c r="B1703" s="154"/>
      <c r="C1703" s="154"/>
      <c r="D1703" s="179"/>
      <c r="E1703" s="179"/>
      <c r="F1703" s="179"/>
      <c r="G1703" s="179"/>
      <c r="H1703" s="179"/>
      <c r="I1703" s="179"/>
      <c r="J1703" s="179"/>
      <c r="K1703" s="179"/>
      <c r="L1703" s="179"/>
    </row>
    <row r="1704" spans="1:12">
      <c r="A1704" s="154"/>
      <c r="B1704" s="154"/>
      <c r="C1704" s="154"/>
      <c r="D1704" s="179"/>
      <c r="E1704" s="179"/>
      <c r="F1704" s="179"/>
      <c r="G1704" s="179"/>
      <c r="H1704" s="179"/>
      <c r="I1704" s="179"/>
      <c r="J1704" s="179"/>
      <c r="K1704" s="179"/>
      <c r="L1704" s="179"/>
    </row>
    <row r="1705" spans="1:12">
      <c r="A1705" s="154"/>
      <c r="B1705" s="154"/>
      <c r="C1705" s="154"/>
      <c r="D1705" s="179"/>
      <c r="E1705" s="179"/>
      <c r="F1705" s="179"/>
      <c r="G1705" s="179"/>
      <c r="H1705" s="179"/>
      <c r="I1705" s="179"/>
      <c r="J1705" s="179"/>
      <c r="K1705" s="179"/>
      <c r="L1705" s="179"/>
    </row>
    <row r="1706" spans="1:12">
      <c r="A1706" s="154"/>
      <c r="B1706" s="154"/>
      <c r="C1706" s="154"/>
      <c r="D1706" s="179"/>
      <c r="E1706" s="179"/>
      <c r="F1706" s="179"/>
      <c r="G1706" s="179"/>
      <c r="H1706" s="179"/>
      <c r="I1706" s="179"/>
      <c r="J1706" s="179"/>
      <c r="K1706" s="179"/>
      <c r="L1706" s="179"/>
    </row>
    <row r="1707" spans="1:12">
      <c r="A1707" s="154"/>
      <c r="B1707" s="154"/>
      <c r="C1707" s="154"/>
      <c r="D1707" s="179"/>
      <c r="E1707" s="179"/>
      <c r="F1707" s="179"/>
      <c r="G1707" s="179"/>
      <c r="H1707" s="179"/>
      <c r="I1707" s="179"/>
      <c r="J1707" s="179"/>
      <c r="K1707" s="179"/>
      <c r="L1707" s="179"/>
    </row>
    <row r="1708" spans="1:12">
      <c r="A1708" s="154"/>
      <c r="B1708" s="154"/>
      <c r="C1708" s="154"/>
      <c r="D1708" s="179"/>
      <c r="E1708" s="179"/>
      <c r="F1708" s="179"/>
      <c r="G1708" s="179"/>
      <c r="H1708" s="179"/>
      <c r="I1708" s="179"/>
      <c r="J1708" s="179"/>
      <c r="K1708" s="179"/>
      <c r="L1708" s="179"/>
    </row>
    <row r="1709" spans="1:12">
      <c r="A1709" s="154"/>
      <c r="B1709" s="154"/>
      <c r="C1709" s="154"/>
      <c r="D1709" s="179"/>
      <c r="E1709" s="179"/>
      <c r="F1709" s="179"/>
      <c r="G1709" s="179"/>
      <c r="H1709" s="179"/>
      <c r="I1709" s="179"/>
      <c r="J1709" s="179"/>
      <c r="K1709" s="179"/>
      <c r="L1709" s="179"/>
    </row>
    <row r="1710" spans="1:12">
      <c r="A1710" s="154"/>
      <c r="B1710" s="154"/>
      <c r="C1710" s="154"/>
      <c r="D1710" s="179"/>
      <c r="E1710" s="179"/>
      <c r="F1710" s="179"/>
      <c r="G1710" s="179"/>
      <c r="H1710" s="179"/>
      <c r="I1710" s="179"/>
      <c r="J1710" s="179"/>
      <c r="K1710" s="179"/>
      <c r="L1710" s="179"/>
    </row>
    <row r="1711" spans="1:12">
      <c r="A1711" s="154"/>
      <c r="B1711" s="154"/>
      <c r="C1711" s="154"/>
      <c r="D1711" s="179"/>
      <c r="E1711" s="179"/>
      <c r="F1711" s="179"/>
      <c r="G1711" s="179"/>
      <c r="H1711" s="179"/>
      <c r="I1711" s="179"/>
      <c r="J1711" s="179"/>
      <c r="K1711" s="179"/>
      <c r="L1711" s="179"/>
    </row>
    <row r="1712" spans="1:12">
      <c r="A1712" s="154"/>
      <c r="B1712" s="154"/>
      <c r="C1712" s="154"/>
      <c r="D1712" s="179"/>
      <c r="E1712" s="179"/>
      <c r="F1712" s="179"/>
      <c r="G1712" s="179"/>
      <c r="H1712" s="179"/>
      <c r="I1712" s="179"/>
      <c r="J1712" s="179"/>
      <c r="K1712" s="179"/>
      <c r="L1712" s="179"/>
    </row>
    <row r="1713" spans="1:12">
      <c r="A1713" s="154"/>
      <c r="B1713" s="154"/>
      <c r="C1713" s="154"/>
      <c r="D1713" s="179"/>
      <c r="E1713" s="179"/>
      <c r="F1713" s="179"/>
      <c r="G1713" s="179"/>
      <c r="H1713" s="179"/>
      <c r="I1713" s="179"/>
      <c r="J1713" s="179"/>
      <c r="K1713" s="179"/>
      <c r="L1713" s="179"/>
    </row>
    <row r="1714" spans="1:12">
      <c r="A1714" s="154"/>
      <c r="B1714" s="154"/>
      <c r="C1714" s="154"/>
      <c r="D1714" s="179"/>
      <c r="E1714" s="179"/>
      <c r="F1714" s="179"/>
      <c r="G1714" s="179"/>
      <c r="H1714" s="179"/>
      <c r="I1714" s="179"/>
      <c r="J1714" s="179"/>
      <c r="K1714" s="179"/>
      <c r="L1714" s="179"/>
    </row>
    <row r="1715" spans="1:12">
      <c r="A1715" s="154"/>
      <c r="B1715" s="154"/>
      <c r="C1715" s="154"/>
      <c r="D1715" s="179"/>
      <c r="E1715" s="179"/>
      <c r="F1715" s="179"/>
      <c r="G1715" s="179"/>
      <c r="H1715" s="179"/>
      <c r="I1715" s="179"/>
      <c r="J1715" s="179"/>
      <c r="K1715" s="179"/>
      <c r="L1715" s="179"/>
    </row>
    <row r="1716" spans="1:12">
      <c r="A1716" s="154"/>
      <c r="B1716" s="154"/>
      <c r="C1716" s="154"/>
      <c r="D1716" s="179"/>
      <c r="E1716" s="179"/>
      <c r="F1716" s="179"/>
      <c r="G1716" s="179"/>
      <c r="H1716" s="179"/>
      <c r="I1716" s="179"/>
      <c r="J1716" s="179"/>
      <c r="K1716" s="179"/>
      <c r="L1716" s="179"/>
    </row>
    <row r="1717" spans="1:12">
      <c r="A1717" s="154"/>
      <c r="B1717" s="154"/>
      <c r="C1717" s="154"/>
      <c r="D1717" s="179"/>
      <c r="E1717" s="179"/>
      <c r="F1717" s="179"/>
      <c r="G1717" s="179"/>
      <c r="H1717" s="179"/>
      <c r="I1717" s="179"/>
      <c r="J1717" s="179"/>
      <c r="K1717" s="179"/>
      <c r="L1717" s="179"/>
    </row>
    <row r="1718" spans="1:12">
      <c r="A1718" s="154"/>
      <c r="B1718" s="154"/>
      <c r="C1718" s="154"/>
      <c r="D1718" s="179"/>
      <c r="E1718" s="179"/>
      <c r="F1718" s="179"/>
      <c r="G1718" s="179"/>
      <c r="H1718" s="179"/>
      <c r="I1718" s="179"/>
      <c r="J1718" s="179"/>
      <c r="K1718" s="179"/>
      <c r="L1718" s="179"/>
    </row>
    <row r="1719" spans="1:12">
      <c r="A1719" s="154"/>
      <c r="B1719" s="154"/>
      <c r="C1719" s="154"/>
      <c r="D1719" s="179"/>
      <c r="E1719" s="179"/>
      <c r="F1719" s="179"/>
      <c r="G1719" s="179"/>
      <c r="H1719" s="179"/>
      <c r="I1719" s="179"/>
      <c r="J1719" s="179"/>
      <c r="K1719" s="179"/>
      <c r="L1719" s="179"/>
    </row>
    <row r="1720" spans="1:12">
      <c r="A1720" s="154"/>
      <c r="B1720" s="154"/>
      <c r="C1720" s="154"/>
      <c r="D1720" s="179"/>
      <c r="E1720" s="179"/>
      <c r="F1720" s="179"/>
      <c r="G1720" s="179"/>
      <c r="H1720" s="179"/>
      <c r="I1720" s="179"/>
      <c r="J1720" s="179"/>
      <c r="K1720" s="179"/>
      <c r="L1720" s="179"/>
    </row>
    <row r="1721" spans="1:12">
      <c r="A1721" s="154"/>
      <c r="B1721" s="154"/>
      <c r="C1721" s="154"/>
      <c r="D1721" s="179"/>
      <c r="E1721" s="179"/>
      <c r="F1721" s="179"/>
      <c r="G1721" s="179"/>
      <c r="H1721" s="179"/>
      <c r="I1721" s="179"/>
      <c r="J1721" s="179"/>
      <c r="K1721" s="179"/>
      <c r="L1721" s="179"/>
    </row>
    <row r="1722" spans="1:12">
      <c r="A1722" s="154"/>
      <c r="B1722" s="154"/>
      <c r="C1722" s="154"/>
      <c r="D1722" s="179"/>
      <c r="E1722" s="179"/>
      <c r="F1722" s="179"/>
      <c r="G1722" s="179"/>
      <c r="H1722" s="179"/>
      <c r="I1722" s="179"/>
      <c r="J1722" s="179"/>
      <c r="K1722" s="179"/>
      <c r="L1722" s="179"/>
    </row>
    <row r="1723" spans="1:12">
      <c r="A1723" s="154"/>
      <c r="B1723" s="154"/>
      <c r="C1723" s="154"/>
      <c r="D1723" s="179"/>
      <c r="E1723" s="179"/>
      <c r="F1723" s="179"/>
      <c r="G1723" s="179"/>
      <c r="H1723" s="179"/>
      <c r="I1723" s="179"/>
      <c r="J1723" s="179"/>
      <c r="K1723" s="179"/>
      <c r="L1723" s="179"/>
    </row>
    <row r="1724" spans="1:12">
      <c r="A1724" s="154"/>
      <c r="B1724" s="154"/>
      <c r="C1724" s="154"/>
      <c r="D1724" s="179"/>
      <c r="E1724" s="179"/>
      <c r="F1724" s="179"/>
      <c r="G1724" s="179"/>
      <c r="H1724" s="179"/>
      <c r="I1724" s="179"/>
      <c r="J1724" s="179"/>
      <c r="K1724" s="179"/>
      <c r="L1724" s="179"/>
    </row>
    <row r="1725" spans="1:12">
      <c r="A1725" s="154"/>
      <c r="B1725" s="154"/>
      <c r="C1725" s="154"/>
      <c r="D1725" s="179"/>
      <c r="E1725" s="179"/>
      <c r="F1725" s="179"/>
      <c r="G1725" s="179"/>
      <c r="H1725" s="179"/>
      <c r="I1725" s="179"/>
      <c r="J1725" s="179"/>
      <c r="K1725" s="179"/>
      <c r="L1725" s="179"/>
    </row>
    <row r="1726" spans="1:12">
      <c r="A1726" s="154"/>
      <c r="B1726" s="154"/>
      <c r="C1726" s="154"/>
      <c r="D1726" s="179"/>
      <c r="E1726" s="179"/>
      <c r="F1726" s="179"/>
      <c r="G1726" s="179"/>
      <c r="H1726" s="179"/>
      <c r="I1726" s="179"/>
      <c r="J1726" s="179"/>
      <c r="K1726" s="179"/>
      <c r="L1726" s="179"/>
    </row>
    <row r="1727" spans="1:12">
      <c r="A1727" s="154"/>
      <c r="B1727" s="154"/>
      <c r="C1727" s="154"/>
      <c r="D1727" s="179"/>
      <c r="E1727" s="179"/>
      <c r="F1727" s="179"/>
      <c r="G1727" s="179"/>
      <c r="H1727" s="179"/>
      <c r="I1727" s="179"/>
      <c r="J1727" s="179"/>
      <c r="K1727" s="179"/>
      <c r="L1727" s="179"/>
    </row>
    <row r="1728" spans="1:12">
      <c r="A1728" s="154"/>
      <c r="B1728" s="154"/>
      <c r="C1728" s="154"/>
      <c r="D1728" s="179"/>
      <c r="E1728" s="179"/>
      <c r="F1728" s="179"/>
      <c r="G1728" s="179"/>
      <c r="H1728" s="179"/>
      <c r="I1728" s="179"/>
      <c r="J1728" s="179"/>
      <c r="K1728" s="179"/>
      <c r="L1728" s="179"/>
    </row>
    <row r="1729" spans="1:12">
      <c r="A1729" s="154"/>
      <c r="B1729" s="154"/>
      <c r="C1729" s="154"/>
      <c r="D1729" s="179"/>
      <c r="E1729" s="179"/>
      <c r="F1729" s="179"/>
      <c r="G1729" s="179"/>
      <c r="H1729" s="179"/>
      <c r="I1729" s="179"/>
      <c r="J1729" s="179"/>
      <c r="K1729" s="179"/>
      <c r="L1729" s="179"/>
    </row>
    <row r="1730" spans="1:12">
      <c r="A1730" s="154"/>
      <c r="B1730" s="154"/>
      <c r="C1730" s="154"/>
      <c r="D1730" s="179"/>
      <c r="E1730" s="179"/>
      <c r="F1730" s="179"/>
      <c r="G1730" s="179"/>
      <c r="H1730" s="179"/>
      <c r="I1730" s="179"/>
      <c r="J1730" s="179"/>
      <c r="K1730" s="179"/>
      <c r="L1730" s="179"/>
    </row>
    <row r="1731" spans="1:12">
      <c r="A1731" s="154"/>
      <c r="B1731" s="154"/>
      <c r="C1731" s="154"/>
      <c r="D1731" s="179"/>
      <c r="E1731" s="179"/>
      <c r="F1731" s="179"/>
      <c r="G1731" s="179"/>
      <c r="H1731" s="179"/>
      <c r="I1731" s="179"/>
      <c r="J1731" s="179"/>
      <c r="K1731" s="179"/>
      <c r="L1731" s="179"/>
    </row>
    <row r="1732" spans="1:12">
      <c r="A1732" s="154"/>
      <c r="B1732" s="154"/>
      <c r="C1732" s="154"/>
      <c r="D1732" s="179"/>
      <c r="E1732" s="179"/>
      <c r="F1732" s="179"/>
      <c r="G1732" s="179"/>
      <c r="H1732" s="179"/>
      <c r="I1732" s="179"/>
      <c r="J1732" s="179"/>
      <c r="K1732" s="179"/>
      <c r="L1732" s="179"/>
    </row>
    <row r="1733" spans="1:12">
      <c r="A1733" s="154"/>
      <c r="B1733" s="154"/>
      <c r="C1733" s="154"/>
      <c r="D1733" s="179"/>
      <c r="E1733" s="179"/>
      <c r="F1733" s="179"/>
      <c r="G1733" s="179"/>
      <c r="H1733" s="179"/>
      <c r="I1733" s="179"/>
      <c r="J1733" s="179"/>
      <c r="K1733" s="179"/>
      <c r="L1733" s="179"/>
    </row>
    <row r="1734" spans="1:12">
      <c r="A1734" s="154"/>
      <c r="B1734" s="154"/>
      <c r="C1734" s="154"/>
      <c r="D1734" s="179"/>
      <c r="E1734" s="179"/>
      <c r="F1734" s="179"/>
      <c r="G1734" s="179"/>
      <c r="H1734" s="179"/>
      <c r="I1734" s="179"/>
      <c r="J1734" s="179"/>
      <c r="K1734" s="179"/>
      <c r="L1734" s="179"/>
    </row>
    <row r="1735" spans="1:12">
      <c r="A1735" s="154"/>
      <c r="B1735" s="154"/>
      <c r="C1735" s="154"/>
      <c r="D1735" s="179"/>
      <c r="E1735" s="179"/>
      <c r="F1735" s="179"/>
      <c r="G1735" s="179"/>
      <c r="H1735" s="179"/>
      <c r="I1735" s="179"/>
      <c r="J1735" s="179"/>
      <c r="K1735" s="179"/>
      <c r="L1735" s="179"/>
    </row>
    <row r="1736" spans="1:12">
      <c r="A1736" s="154"/>
      <c r="B1736" s="154"/>
      <c r="C1736" s="154"/>
      <c r="D1736" s="179"/>
      <c r="E1736" s="179"/>
      <c r="F1736" s="179"/>
      <c r="G1736" s="179"/>
      <c r="H1736" s="179"/>
      <c r="I1736" s="179"/>
      <c r="J1736" s="179"/>
      <c r="K1736" s="179"/>
      <c r="L1736" s="179"/>
    </row>
    <row r="1737" spans="1:12">
      <c r="A1737" s="154"/>
      <c r="B1737" s="154"/>
      <c r="C1737" s="154"/>
      <c r="D1737" s="179"/>
      <c r="E1737" s="179"/>
      <c r="F1737" s="179"/>
      <c r="G1737" s="179"/>
      <c r="H1737" s="179"/>
      <c r="I1737" s="179"/>
      <c r="J1737" s="179"/>
      <c r="K1737" s="179"/>
      <c r="L1737" s="179"/>
    </row>
    <row r="1738" spans="1:12">
      <c r="A1738" s="154"/>
      <c r="B1738" s="154"/>
      <c r="C1738" s="154"/>
      <c r="D1738" s="179"/>
      <c r="E1738" s="179"/>
      <c r="F1738" s="179"/>
      <c r="G1738" s="179"/>
      <c r="H1738" s="179"/>
      <c r="I1738" s="179"/>
      <c r="J1738" s="179"/>
      <c r="K1738" s="179"/>
      <c r="L1738" s="179"/>
    </row>
    <row r="1739" spans="1:12">
      <c r="A1739" s="154"/>
      <c r="B1739" s="154"/>
      <c r="C1739" s="154"/>
      <c r="D1739" s="179"/>
      <c r="E1739" s="179"/>
      <c r="F1739" s="179"/>
      <c r="G1739" s="179"/>
      <c r="H1739" s="179"/>
      <c r="I1739" s="179"/>
      <c r="J1739" s="179"/>
      <c r="K1739" s="179"/>
      <c r="L1739" s="179"/>
    </row>
    <row r="1740" spans="1:12">
      <c r="A1740" s="154"/>
      <c r="B1740" s="154"/>
      <c r="C1740" s="154"/>
      <c r="D1740" s="179"/>
      <c r="E1740" s="179"/>
      <c r="F1740" s="179"/>
      <c r="G1740" s="179"/>
      <c r="H1740" s="179"/>
      <c r="I1740" s="179"/>
      <c r="J1740" s="179"/>
      <c r="K1740" s="179"/>
      <c r="L1740" s="179"/>
    </row>
    <row r="1741" spans="1:12">
      <c r="A1741" s="154"/>
      <c r="B1741" s="154"/>
      <c r="C1741" s="154"/>
      <c r="D1741" s="179"/>
      <c r="E1741" s="179"/>
      <c r="F1741" s="179"/>
      <c r="G1741" s="179"/>
      <c r="H1741" s="179"/>
      <c r="I1741" s="179"/>
      <c r="J1741" s="179"/>
      <c r="K1741" s="179"/>
      <c r="L1741" s="179"/>
    </row>
    <row r="1742" spans="1:12">
      <c r="A1742" s="154"/>
      <c r="B1742" s="154"/>
      <c r="C1742" s="154"/>
      <c r="D1742" s="179"/>
      <c r="E1742" s="179"/>
      <c r="F1742" s="179"/>
      <c r="G1742" s="179"/>
      <c r="H1742" s="179"/>
      <c r="I1742" s="179"/>
      <c r="J1742" s="179"/>
      <c r="K1742" s="179"/>
      <c r="L1742" s="179"/>
    </row>
    <row r="1743" spans="1:12">
      <c r="A1743" s="154"/>
      <c r="B1743" s="154"/>
      <c r="C1743" s="154"/>
      <c r="D1743" s="179"/>
      <c r="E1743" s="179"/>
      <c r="F1743" s="179"/>
      <c r="G1743" s="179"/>
      <c r="H1743" s="179"/>
      <c r="I1743" s="179"/>
      <c r="J1743" s="179"/>
      <c r="K1743" s="179"/>
      <c r="L1743" s="179"/>
    </row>
    <row r="1744" spans="1:12">
      <c r="A1744" s="154"/>
      <c r="B1744" s="154"/>
      <c r="C1744" s="154"/>
      <c r="D1744" s="179"/>
      <c r="E1744" s="179"/>
      <c r="F1744" s="179"/>
      <c r="G1744" s="179"/>
      <c r="H1744" s="179"/>
      <c r="I1744" s="179"/>
      <c r="J1744" s="179"/>
      <c r="K1744" s="179"/>
      <c r="L1744" s="179"/>
    </row>
    <row r="1745" spans="1:12">
      <c r="A1745" s="154"/>
      <c r="B1745" s="154"/>
      <c r="C1745" s="154"/>
      <c r="D1745" s="179"/>
      <c r="E1745" s="179"/>
      <c r="F1745" s="179"/>
      <c r="G1745" s="179"/>
      <c r="H1745" s="179"/>
      <c r="I1745" s="179"/>
      <c r="J1745" s="179"/>
      <c r="K1745" s="179"/>
      <c r="L1745" s="179"/>
    </row>
    <row r="1746" spans="1:12">
      <c r="A1746" s="154"/>
      <c r="B1746" s="154"/>
      <c r="C1746" s="154"/>
      <c r="D1746" s="179"/>
      <c r="E1746" s="179"/>
      <c r="F1746" s="179"/>
      <c r="G1746" s="179"/>
      <c r="H1746" s="179"/>
      <c r="I1746" s="179"/>
      <c r="J1746" s="179"/>
      <c r="K1746" s="179"/>
      <c r="L1746" s="179"/>
    </row>
    <row r="1747" spans="1:12">
      <c r="A1747" s="154"/>
      <c r="B1747" s="154"/>
      <c r="C1747" s="154"/>
      <c r="D1747" s="179"/>
      <c r="E1747" s="179"/>
      <c r="F1747" s="179"/>
      <c r="G1747" s="179"/>
      <c r="H1747" s="179"/>
      <c r="I1747" s="179"/>
      <c r="J1747" s="179"/>
      <c r="K1747" s="179"/>
      <c r="L1747" s="179"/>
    </row>
    <row r="1748" spans="1:12">
      <c r="A1748" s="154"/>
      <c r="B1748" s="154"/>
      <c r="C1748" s="154"/>
      <c r="D1748" s="179"/>
      <c r="E1748" s="179"/>
      <c r="F1748" s="179"/>
      <c r="G1748" s="179"/>
      <c r="H1748" s="179"/>
      <c r="I1748" s="179"/>
      <c r="J1748" s="179"/>
      <c r="K1748" s="179"/>
      <c r="L1748" s="179"/>
    </row>
    <row r="1749" spans="1:12">
      <c r="A1749" s="154"/>
      <c r="B1749" s="154"/>
      <c r="C1749" s="154"/>
      <c r="D1749" s="179"/>
      <c r="E1749" s="179"/>
      <c r="F1749" s="179"/>
      <c r="G1749" s="179"/>
      <c r="H1749" s="179"/>
      <c r="I1749" s="179"/>
      <c r="J1749" s="179"/>
      <c r="K1749" s="179"/>
      <c r="L1749" s="179"/>
    </row>
    <row r="1750" spans="1:12">
      <c r="A1750" s="154"/>
      <c r="B1750" s="154"/>
      <c r="C1750" s="154"/>
      <c r="D1750" s="179"/>
      <c r="E1750" s="179"/>
      <c r="F1750" s="179"/>
      <c r="G1750" s="179"/>
      <c r="H1750" s="179"/>
      <c r="I1750" s="179"/>
      <c r="J1750" s="179"/>
      <c r="K1750" s="179"/>
      <c r="L1750" s="179"/>
    </row>
    <row r="1751" spans="1:12">
      <c r="A1751" s="154"/>
      <c r="B1751" s="154"/>
      <c r="C1751" s="154"/>
      <c r="D1751" s="179"/>
      <c r="E1751" s="179"/>
      <c r="F1751" s="179"/>
      <c r="G1751" s="179"/>
      <c r="H1751" s="179"/>
      <c r="I1751" s="179"/>
      <c r="J1751" s="179"/>
      <c r="K1751" s="179"/>
      <c r="L1751" s="179"/>
    </row>
    <row r="1752" spans="1:12">
      <c r="A1752" s="154"/>
      <c r="B1752" s="154"/>
      <c r="C1752" s="154"/>
      <c r="D1752" s="179"/>
      <c r="E1752" s="179"/>
      <c r="F1752" s="179"/>
      <c r="G1752" s="179"/>
      <c r="H1752" s="179"/>
      <c r="I1752" s="179"/>
      <c r="J1752" s="179"/>
      <c r="K1752" s="179"/>
      <c r="L1752" s="179"/>
    </row>
    <row r="1753" spans="1:12">
      <c r="A1753" s="154"/>
      <c r="B1753" s="154"/>
      <c r="C1753" s="154"/>
      <c r="D1753" s="179"/>
      <c r="E1753" s="179"/>
      <c r="F1753" s="179"/>
      <c r="G1753" s="179"/>
      <c r="H1753" s="179"/>
      <c r="I1753" s="179"/>
      <c r="J1753" s="179"/>
      <c r="K1753" s="179"/>
      <c r="L1753" s="179"/>
    </row>
    <row r="1754" spans="1:12">
      <c r="A1754" s="154"/>
      <c r="B1754" s="154"/>
      <c r="C1754" s="154"/>
      <c r="D1754" s="179"/>
      <c r="E1754" s="179"/>
      <c r="F1754" s="179"/>
      <c r="G1754" s="179"/>
      <c r="H1754" s="179"/>
      <c r="I1754" s="179"/>
      <c r="J1754" s="179"/>
      <c r="K1754" s="179"/>
      <c r="L1754" s="179"/>
    </row>
    <row r="1755" spans="1:12">
      <c r="A1755" s="154"/>
      <c r="B1755" s="154"/>
      <c r="C1755" s="154"/>
      <c r="D1755" s="179"/>
      <c r="E1755" s="179"/>
      <c r="F1755" s="179"/>
      <c r="G1755" s="179"/>
      <c r="H1755" s="179"/>
      <c r="I1755" s="179"/>
      <c r="J1755" s="179"/>
      <c r="K1755" s="179"/>
      <c r="L1755" s="179"/>
    </row>
    <row r="1756" spans="1:12">
      <c r="A1756" s="154"/>
      <c r="B1756" s="154"/>
      <c r="C1756" s="154"/>
      <c r="D1756" s="179"/>
      <c r="E1756" s="179"/>
      <c r="F1756" s="179"/>
      <c r="G1756" s="179"/>
      <c r="H1756" s="179"/>
      <c r="I1756" s="179"/>
      <c r="J1756" s="179"/>
      <c r="K1756" s="179"/>
      <c r="L1756" s="179"/>
    </row>
    <row r="1757" spans="1:12">
      <c r="A1757" s="154"/>
      <c r="B1757" s="154"/>
      <c r="C1757" s="154"/>
      <c r="D1757" s="179"/>
      <c r="E1757" s="179"/>
      <c r="F1757" s="179"/>
      <c r="G1757" s="179"/>
      <c r="H1757" s="179"/>
      <c r="I1757" s="179"/>
      <c r="J1757" s="179"/>
      <c r="K1757" s="179"/>
      <c r="L1757" s="179"/>
    </row>
    <row r="1758" spans="1:12">
      <c r="A1758" s="154"/>
      <c r="B1758" s="154"/>
      <c r="C1758" s="154"/>
      <c r="D1758" s="179"/>
      <c r="E1758" s="179"/>
      <c r="F1758" s="179"/>
      <c r="G1758" s="179"/>
      <c r="H1758" s="179"/>
      <c r="I1758" s="179"/>
      <c r="J1758" s="179"/>
      <c r="K1758" s="179"/>
      <c r="L1758" s="179"/>
    </row>
    <row r="1759" spans="1:12">
      <c r="A1759" s="154"/>
      <c r="B1759" s="154"/>
      <c r="C1759" s="154"/>
      <c r="D1759" s="179"/>
      <c r="E1759" s="179"/>
      <c r="F1759" s="179"/>
      <c r="G1759" s="179"/>
      <c r="H1759" s="179"/>
      <c r="I1759" s="179"/>
      <c r="J1759" s="179"/>
      <c r="K1759" s="179"/>
      <c r="L1759" s="179"/>
    </row>
    <row r="1760" spans="1:12">
      <c r="A1760" s="154"/>
      <c r="B1760" s="154"/>
      <c r="C1760" s="154"/>
      <c r="D1760" s="179"/>
      <c r="E1760" s="179"/>
      <c r="F1760" s="179"/>
      <c r="G1760" s="179"/>
      <c r="H1760" s="179"/>
      <c r="I1760" s="179"/>
      <c r="J1760" s="179"/>
      <c r="K1760" s="179"/>
      <c r="L1760" s="179"/>
    </row>
    <row r="1761" spans="1:12">
      <c r="A1761" s="154"/>
      <c r="B1761" s="154"/>
      <c r="C1761" s="154"/>
      <c r="D1761" s="179"/>
      <c r="E1761" s="179"/>
      <c r="F1761" s="179"/>
      <c r="G1761" s="179"/>
      <c r="H1761" s="179"/>
      <c r="I1761" s="179"/>
      <c r="J1761" s="179"/>
      <c r="K1761" s="179"/>
      <c r="L1761" s="179"/>
    </row>
    <row r="1762" spans="1:12">
      <c r="A1762" s="154"/>
      <c r="B1762" s="154"/>
      <c r="C1762" s="154"/>
      <c r="D1762" s="179"/>
      <c r="E1762" s="179"/>
      <c r="F1762" s="179"/>
      <c r="G1762" s="179"/>
      <c r="H1762" s="179"/>
      <c r="I1762" s="179"/>
      <c r="J1762" s="179"/>
      <c r="K1762" s="179"/>
      <c r="L1762" s="179"/>
    </row>
    <row r="1763" spans="1:12">
      <c r="A1763" s="154"/>
      <c r="B1763" s="154"/>
      <c r="C1763" s="154"/>
      <c r="D1763" s="179"/>
      <c r="E1763" s="179"/>
      <c r="F1763" s="179"/>
      <c r="G1763" s="179"/>
      <c r="H1763" s="179"/>
      <c r="I1763" s="179"/>
      <c r="J1763" s="179"/>
      <c r="K1763" s="179"/>
      <c r="L1763" s="179"/>
    </row>
    <row r="1764" spans="1:12">
      <c r="A1764" s="154"/>
      <c r="B1764" s="154"/>
      <c r="C1764" s="154"/>
      <c r="D1764" s="179"/>
      <c r="E1764" s="179"/>
      <c r="F1764" s="179"/>
      <c r="G1764" s="179"/>
      <c r="H1764" s="179"/>
      <c r="I1764" s="179"/>
      <c r="J1764" s="179"/>
      <c r="K1764" s="179"/>
      <c r="L1764" s="179"/>
    </row>
    <row r="1765" spans="1:12">
      <c r="A1765" s="154"/>
      <c r="B1765" s="154"/>
      <c r="C1765" s="154"/>
      <c r="D1765" s="179"/>
      <c r="E1765" s="179"/>
      <c r="F1765" s="179"/>
      <c r="G1765" s="179"/>
      <c r="H1765" s="179"/>
      <c r="I1765" s="179"/>
      <c r="J1765" s="179"/>
      <c r="K1765" s="179"/>
      <c r="L1765" s="179"/>
    </row>
    <row r="1766" spans="1:12">
      <c r="A1766" s="154"/>
      <c r="B1766" s="154"/>
      <c r="C1766" s="154"/>
      <c r="D1766" s="179"/>
      <c r="E1766" s="179"/>
      <c r="F1766" s="179"/>
      <c r="G1766" s="179"/>
      <c r="H1766" s="179"/>
      <c r="I1766" s="179"/>
      <c r="J1766" s="179"/>
      <c r="K1766" s="179"/>
      <c r="L1766" s="179"/>
    </row>
    <row r="1767" spans="1:12">
      <c r="A1767" s="154"/>
      <c r="B1767" s="154"/>
      <c r="C1767" s="154"/>
      <c r="D1767" s="179"/>
      <c r="E1767" s="179"/>
      <c r="F1767" s="179"/>
      <c r="G1767" s="179"/>
      <c r="H1767" s="179"/>
      <c r="I1767" s="179"/>
      <c r="J1767" s="179"/>
      <c r="K1767" s="179"/>
      <c r="L1767" s="179"/>
    </row>
    <row r="1768" spans="1:12">
      <c r="A1768" s="154"/>
      <c r="B1768" s="154"/>
      <c r="C1768" s="154"/>
      <c r="D1768" s="179"/>
      <c r="E1768" s="179"/>
      <c r="F1768" s="179"/>
      <c r="G1768" s="179"/>
      <c r="H1768" s="179"/>
      <c r="I1768" s="179"/>
      <c r="J1768" s="179"/>
      <c r="K1768" s="179"/>
      <c r="L1768" s="179"/>
    </row>
    <row r="1769" spans="1:12">
      <c r="A1769" s="154"/>
      <c r="B1769" s="154"/>
      <c r="C1769" s="154"/>
      <c r="D1769" s="179"/>
      <c r="E1769" s="179"/>
      <c r="F1769" s="179"/>
      <c r="G1769" s="179"/>
      <c r="H1769" s="179"/>
      <c r="I1769" s="179"/>
      <c r="J1769" s="179"/>
      <c r="K1769" s="179"/>
      <c r="L1769" s="179"/>
    </row>
    <row r="1770" spans="1:12">
      <c r="A1770" s="154"/>
      <c r="B1770" s="154"/>
      <c r="C1770" s="154"/>
      <c r="D1770" s="179"/>
      <c r="E1770" s="179"/>
      <c r="F1770" s="179"/>
      <c r="G1770" s="179"/>
      <c r="H1770" s="179"/>
      <c r="I1770" s="179"/>
      <c r="J1770" s="179"/>
      <c r="K1770" s="179"/>
      <c r="L1770" s="179"/>
    </row>
    <row r="1771" spans="1:12">
      <c r="A1771" s="154"/>
      <c r="B1771" s="154"/>
      <c r="C1771" s="154"/>
      <c r="D1771" s="179"/>
      <c r="E1771" s="179"/>
      <c r="F1771" s="179"/>
      <c r="G1771" s="179"/>
      <c r="H1771" s="179"/>
      <c r="I1771" s="179"/>
      <c r="J1771" s="179"/>
      <c r="K1771" s="179"/>
      <c r="L1771" s="179"/>
    </row>
    <row r="1772" spans="1:12">
      <c r="A1772" s="154"/>
      <c r="B1772" s="154"/>
      <c r="C1772" s="154"/>
      <c r="D1772" s="179"/>
      <c r="E1772" s="179"/>
      <c r="F1772" s="179"/>
      <c r="G1772" s="179"/>
      <c r="H1772" s="179"/>
      <c r="I1772" s="179"/>
      <c r="J1772" s="179"/>
      <c r="K1772" s="179"/>
      <c r="L1772" s="179"/>
    </row>
    <row r="1773" spans="1:12">
      <c r="A1773" s="154"/>
      <c r="B1773" s="154"/>
      <c r="C1773" s="154"/>
      <c r="D1773" s="179"/>
      <c r="E1773" s="179"/>
      <c r="F1773" s="179"/>
      <c r="G1773" s="179"/>
      <c r="H1773" s="179"/>
      <c r="I1773" s="179"/>
      <c r="J1773" s="179"/>
      <c r="K1773" s="179"/>
      <c r="L1773" s="179"/>
    </row>
    <row r="1774" spans="1:12">
      <c r="A1774" s="154"/>
      <c r="B1774" s="154"/>
      <c r="C1774" s="154"/>
      <c r="D1774" s="179"/>
      <c r="E1774" s="179"/>
      <c r="F1774" s="179"/>
      <c r="G1774" s="179"/>
      <c r="H1774" s="179"/>
      <c r="I1774" s="179"/>
      <c r="J1774" s="179"/>
      <c r="K1774" s="179"/>
      <c r="L1774" s="179"/>
    </row>
    <row r="1775" spans="1:12">
      <c r="A1775" s="154"/>
      <c r="B1775" s="154"/>
      <c r="C1775" s="154"/>
      <c r="D1775" s="179"/>
      <c r="E1775" s="179"/>
      <c r="F1775" s="179"/>
      <c r="G1775" s="179"/>
      <c r="H1775" s="179"/>
      <c r="I1775" s="179"/>
      <c r="J1775" s="179"/>
      <c r="K1775" s="179"/>
      <c r="L1775" s="179"/>
    </row>
    <row r="1776" spans="1:12">
      <c r="A1776" s="154"/>
      <c r="B1776" s="154"/>
      <c r="C1776" s="154"/>
      <c r="D1776" s="179"/>
      <c r="E1776" s="179"/>
      <c r="F1776" s="179"/>
      <c r="G1776" s="179"/>
      <c r="H1776" s="179"/>
      <c r="I1776" s="179"/>
      <c r="J1776" s="179"/>
      <c r="K1776" s="179"/>
      <c r="L1776" s="179"/>
    </row>
    <row r="1777" spans="1:12">
      <c r="A1777" s="154"/>
      <c r="B1777" s="154"/>
      <c r="C1777" s="154"/>
      <c r="D1777" s="179"/>
      <c r="E1777" s="179"/>
      <c r="F1777" s="179"/>
      <c r="G1777" s="179"/>
      <c r="H1777" s="179"/>
      <c r="I1777" s="179"/>
      <c r="J1777" s="179"/>
      <c r="K1777" s="179"/>
      <c r="L1777" s="179"/>
    </row>
    <row r="1778" spans="1:12">
      <c r="A1778" s="154"/>
      <c r="B1778" s="154"/>
      <c r="C1778" s="154"/>
      <c r="D1778" s="179"/>
      <c r="E1778" s="179"/>
      <c r="F1778" s="179"/>
      <c r="G1778" s="179"/>
      <c r="H1778" s="179"/>
      <c r="I1778" s="179"/>
      <c r="J1778" s="179"/>
      <c r="K1778" s="179"/>
      <c r="L1778" s="179"/>
    </row>
    <row r="1779" spans="1:12">
      <c r="A1779" s="154"/>
      <c r="B1779" s="154"/>
      <c r="C1779" s="154"/>
      <c r="D1779" s="179"/>
      <c r="E1779" s="179"/>
      <c r="F1779" s="179"/>
      <c r="G1779" s="179"/>
      <c r="H1779" s="179"/>
      <c r="I1779" s="179"/>
      <c r="J1779" s="179"/>
      <c r="K1779" s="179"/>
      <c r="L1779" s="179"/>
    </row>
    <row r="1780" spans="1:12">
      <c r="A1780" s="154"/>
      <c r="B1780" s="154"/>
      <c r="C1780" s="154"/>
      <c r="D1780" s="179"/>
      <c r="E1780" s="179"/>
      <c r="F1780" s="179"/>
      <c r="G1780" s="179"/>
      <c r="H1780" s="179"/>
      <c r="I1780" s="179"/>
      <c r="J1780" s="179"/>
      <c r="K1780" s="179"/>
      <c r="L1780" s="179"/>
    </row>
    <row r="1781" spans="1:12">
      <c r="A1781" s="154"/>
      <c r="B1781" s="154"/>
      <c r="C1781" s="154"/>
      <c r="D1781" s="179"/>
      <c r="E1781" s="179"/>
      <c r="F1781" s="179"/>
      <c r="G1781" s="179"/>
      <c r="H1781" s="179"/>
      <c r="I1781" s="179"/>
      <c r="J1781" s="179"/>
      <c r="K1781" s="179"/>
      <c r="L1781" s="179"/>
    </row>
    <row r="1782" spans="1:12">
      <c r="A1782" s="154"/>
      <c r="B1782" s="154"/>
      <c r="C1782" s="154"/>
      <c r="D1782" s="179"/>
      <c r="E1782" s="179"/>
      <c r="F1782" s="179"/>
      <c r="G1782" s="179"/>
      <c r="H1782" s="179"/>
      <c r="I1782" s="179"/>
      <c r="J1782" s="179"/>
      <c r="K1782" s="179"/>
      <c r="L1782" s="179"/>
    </row>
    <row r="1783" spans="1:12">
      <c r="A1783" s="154"/>
      <c r="B1783" s="154"/>
      <c r="C1783" s="154"/>
      <c r="D1783" s="179"/>
      <c r="E1783" s="179"/>
      <c r="F1783" s="179"/>
      <c r="G1783" s="179"/>
      <c r="H1783" s="179"/>
      <c r="I1783" s="179"/>
      <c r="J1783" s="179"/>
      <c r="K1783" s="179"/>
      <c r="L1783" s="179"/>
    </row>
    <row r="1784" spans="1:12">
      <c r="A1784" s="154"/>
      <c r="B1784" s="154"/>
      <c r="C1784" s="154"/>
      <c r="D1784" s="179"/>
      <c r="E1784" s="179"/>
      <c r="F1784" s="179"/>
      <c r="G1784" s="179"/>
      <c r="H1784" s="179"/>
      <c r="I1784" s="179"/>
      <c r="J1784" s="179"/>
      <c r="K1784" s="179"/>
      <c r="L1784" s="179"/>
    </row>
    <row r="1785" spans="1:12">
      <c r="A1785" s="154"/>
      <c r="B1785" s="154"/>
      <c r="C1785" s="154"/>
      <c r="D1785" s="179"/>
      <c r="E1785" s="179"/>
      <c r="F1785" s="179"/>
      <c r="G1785" s="179"/>
      <c r="H1785" s="179"/>
      <c r="I1785" s="179"/>
      <c r="J1785" s="179"/>
      <c r="K1785" s="179"/>
      <c r="L1785" s="179"/>
    </row>
    <row r="1786" spans="1:12">
      <c r="A1786" s="154"/>
      <c r="B1786" s="154"/>
      <c r="C1786" s="154"/>
      <c r="D1786" s="179"/>
      <c r="E1786" s="179"/>
      <c r="F1786" s="179"/>
      <c r="G1786" s="179"/>
      <c r="H1786" s="179"/>
      <c r="I1786" s="179"/>
      <c r="J1786" s="179"/>
      <c r="K1786" s="179"/>
      <c r="L1786" s="179"/>
    </row>
    <row r="1787" spans="1:12">
      <c r="A1787" s="154"/>
      <c r="B1787" s="154"/>
      <c r="C1787" s="154"/>
      <c r="D1787" s="179"/>
      <c r="E1787" s="179"/>
      <c r="F1787" s="179"/>
      <c r="G1787" s="179"/>
      <c r="H1787" s="179"/>
      <c r="I1787" s="179"/>
      <c r="J1787" s="179"/>
      <c r="K1787" s="179"/>
      <c r="L1787" s="179"/>
    </row>
    <row r="1788" spans="1:12">
      <c r="A1788" s="154"/>
      <c r="B1788" s="154"/>
      <c r="C1788" s="154"/>
      <c r="D1788" s="179"/>
      <c r="E1788" s="179"/>
      <c r="F1788" s="179"/>
      <c r="G1788" s="179"/>
      <c r="H1788" s="179"/>
      <c r="I1788" s="179"/>
      <c r="J1788" s="179"/>
      <c r="K1788" s="179"/>
      <c r="L1788" s="179"/>
    </row>
    <row r="1789" spans="1:12">
      <c r="A1789" s="154"/>
      <c r="B1789" s="154"/>
      <c r="C1789" s="154"/>
      <c r="D1789" s="179"/>
      <c r="E1789" s="179"/>
      <c r="F1789" s="179"/>
      <c r="G1789" s="179"/>
      <c r="H1789" s="179"/>
      <c r="I1789" s="179"/>
      <c r="J1789" s="179"/>
      <c r="K1789" s="179"/>
      <c r="L1789" s="179"/>
    </row>
    <row r="1790" spans="1:12">
      <c r="A1790" s="154"/>
      <c r="B1790" s="154"/>
      <c r="C1790" s="154"/>
      <c r="D1790" s="179"/>
      <c r="E1790" s="179"/>
      <c r="F1790" s="179"/>
      <c r="G1790" s="179"/>
      <c r="H1790" s="179"/>
      <c r="I1790" s="179"/>
      <c r="J1790" s="179"/>
      <c r="K1790" s="179"/>
      <c r="L1790" s="179"/>
    </row>
    <row r="1791" spans="1:12">
      <c r="A1791" s="154"/>
      <c r="B1791" s="154"/>
      <c r="C1791" s="154"/>
      <c r="D1791" s="179"/>
      <c r="E1791" s="179"/>
      <c r="F1791" s="179"/>
      <c r="G1791" s="179"/>
      <c r="H1791" s="179"/>
      <c r="I1791" s="179"/>
      <c r="J1791" s="179"/>
      <c r="K1791" s="179"/>
      <c r="L1791" s="179"/>
    </row>
    <row r="1792" spans="1:12">
      <c r="A1792" s="154"/>
      <c r="B1792" s="154"/>
      <c r="C1792" s="154"/>
      <c r="D1792" s="179"/>
      <c r="E1792" s="179"/>
      <c r="F1792" s="179"/>
      <c r="G1792" s="179"/>
      <c r="H1792" s="179"/>
      <c r="I1792" s="179"/>
      <c r="J1792" s="179"/>
      <c r="K1792" s="179"/>
      <c r="L1792" s="179"/>
    </row>
    <row r="1793" spans="1:12">
      <c r="A1793" s="154"/>
      <c r="B1793" s="154"/>
      <c r="C1793" s="154"/>
      <c r="D1793" s="179"/>
      <c r="E1793" s="179"/>
      <c r="F1793" s="179"/>
      <c r="G1793" s="179"/>
      <c r="H1793" s="179"/>
      <c r="I1793" s="179"/>
      <c r="J1793" s="179"/>
      <c r="K1793" s="179"/>
      <c r="L1793" s="179"/>
    </row>
    <row r="1794" spans="1:12">
      <c r="A1794" s="154"/>
      <c r="B1794" s="154"/>
      <c r="C1794" s="154"/>
      <c r="D1794" s="179"/>
      <c r="E1794" s="179"/>
      <c r="F1794" s="179"/>
      <c r="G1794" s="179"/>
      <c r="H1794" s="179"/>
      <c r="I1794" s="179"/>
      <c r="J1794" s="179"/>
      <c r="K1794" s="179"/>
      <c r="L1794" s="179"/>
    </row>
    <row r="1795" spans="1:12">
      <c r="A1795" s="154"/>
      <c r="B1795" s="154"/>
      <c r="C1795" s="154"/>
      <c r="D1795" s="179"/>
      <c r="E1795" s="179"/>
      <c r="F1795" s="179"/>
      <c r="G1795" s="179"/>
      <c r="H1795" s="179"/>
      <c r="I1795" s="179"/>
      <c r="J1795" s="179"/>
      <c r="K1795" s="179"/>
      <c r="L1795" s="179"/>
    </row>
    <row r="1796" spans="1:12">
      <c r="A1796" s="154"/>
      <c r="B1796" s="154"/>
      <c r="C1796" s="154"/>
      <c r="D1796" s="179"/>
      <c r="E1796" s="179"/>
      <c r="F1796" s="179"/>
      <c r="G1796" s="179"/>
      <c r="H1796" s="179"/>
      <c r="I1796" s="179"/>
      <c r="J1796" s="179"/>
      <c r="K1796" s="179"/>
      <c r="L1796" s="179"/>
    </row>
    <row r="1797" spans="1:12">
      <c r="A1797" s="154"/>
      <c r="B1797" s="154"/>
      <c r="C1797" s="154"/>
      <c r="D1797" s="179"/>
      <c r="E1797" s="179"/>
      <c r="F1797" s="179"/>
      <c r="G1797" s="179"/>
      <c r="H1797" s="179"/>
      <c r="I1797" s="179"/>
      <c r="J1797" s="179"/>
      <c r="K1797" s="179"/>
      <c r="L1797" s="179"/>
    </row>
    <row r="1798" spans="1:12">
      <c r="A1798" s="154"/>
      <c r="B1798" s="154"/>
      <c r="C1798" s="154"/>
      <c r="D1798" s="179"/>
      <c r="E1798" s="179"/>
      <c r="F1798" s="179"/>
      <c r="G1798" s="179"/>
      <c r="H1798" s="179"/>
      <c r="I1798" s="179"/>
      <c r="J1798" s="179"/>
      <c r="K1798" s="179"/>
      <c r="L1798" s="179"/>
    </row>
    <row r="1799" spans="1:12">
      <c r="A1799" s="154"/>
      <c r="B1799" s="154"/>
      <c r="C1799" s="154"/>
      <c r="D1799" s="179"/>
      <c r="E1799" s="179"/>
      <c r="F1799" s="179"/>
      <c r="G1799" s="179"/>
      <c r="H1799" s="179"/>
      <c r="I1799" s="179"/>
      <c r="J1799" s="179"/>
      <c r="K1799" s="179"/>
      <c r="L1799" s="179"/>
    </row>
    <row r="1800" spans="1:12">
      <c r="A1800" s="154"/>
      <c r="B1800" s="154"/>
      <c r="C1800" s="154"/>
      <c r="D1800" s="179"/>
      <c r="E1800" s="179"/>
      <c r="F1800" s="179"/>
      <c r="G1800" s="179"/>
      <c r="H1800" s="179"/>
      <c r="I1800" s="179"/>
      <c r="J1800" s="179"/>
      <c r="K1800" s="179"/>
      <c r="L1800" s="179"/>
    </row>
    <row r="1801" spans="1:12">
      <c r="A1801" s="154"/>
      <c r="B1801" s="154"/>
      <c r="C1801" s="154"/>
      <c r="D1801" s="179"/>
      <c r="E1801" s="179"/>
      <c r="F1801" s="179"/>
      <c r="G1801" s="179"/>
      <c r="H1801" s="179"/>
      <c r="I1801" s="179"/>
      <c r="J1801" s="179"/>
      <c r="K1801" s="179"/>
      <c r="L1801" s="179"/>
    </row>
    <row r="1802" spans="1:12">
      <c r="A1802" s="154"/>
      <c r="B1802" s="154"/>
      <c r="C1802" s="154"/>
      <c r="D1802" s="179"/>
      <c r="E1802" s="179"/>
      <c r="F1802" s="179"/>
      <c r="G1802" s="179"/>
      <c r="H1802" s="179"/>
      <c r="I1802" s="179"/>
      <c r="J1802" s="179"/>
      <c r="K1802" s="179"/>
      <c r="L1802" s="179"/>
    </row>
    <row r="1803" spans="1:12">
      <c r="A1803" s="154"/>
      <c r="B1803" s="154"/>
      <c r="C1803" s="154"/>
      <c r="D1803" s="179"/>
      <c r="E1803" s="179"/>
      <c r="F1803" s="179"/>
      <c r="G1803" s="179"/>
      <c r="H1803" s="179"/>
      <c r="I1803" s="179"/>
      <c r="J1803" s="179"/>
      <c r="K1803" s="179"/>
      <c r="L1803" s="179"/>
    </row>
    <row r="1804" spans="1:12">
      <c r="A1804" s="154"/>
      <c r="B1804" s="154"/>
      <c r="C1804" s="154"/>
      <c r="D1804" s="179"/>
      <c r="E1804" s="179"/>
      <c r="F1804" s="179"/>
      <c r="G1804" s="179"/>
      <c r="H1804" s="179"/>
      <c r="I1804" s="179"/>
      <c r="J1804" s="179"/>
      <c r="K1804" s="179"/>
      <c r="L1804" s="179"/>
    </row>
    <row r="1805" spans="1:12">
      <c r="A1805" s="154"/>
      <c r="B1805" s="154"/>
      <c r="C1805" s="154"/>
      <c r="D1805" s="179"/>
      <c r="E1805" s="179"/>
      <c r="F1805" s="179"/>
      <c r="G1805" s="179"/>
      <c r="H1805" s="179"/>
      <c r="I1805" s="179"/>
      <c r="J1805" s="179"/>
      <c r="K1805" s="179"/>
      <c r="L1805" s="179"/>
    </row>
    <row r="1806" spans="1:12">
      <c r="A1806" s="154"/>
      <c r="B1806" s="154"/>
      <c r="C1806" s="154"/>
      <c r="D1806" s="179"/>
      <c r="E1806" s="179"/>
      <c r="F1806" s="179"/>
      <c r="G1806" s="179"/>
      <c r="H1806" s="179"/>
      <c r="I1806" s="179"/>
      <c r="J1806" s="179"/>
      <c r="K1806" s="179"/>
      <c r="L1806" s="179"/>
    </row>
    <row r="1807" spans="1:12">
      <c r="A1807" s="154"/>
      <c r="B1807" s="154"/>
      <c r="C1807" s="154"/>
      <c r="D1807" s="179"/>
      <c r="E1807" s="179"/>
      <c r="F1807" s="179"/>
      <c r="G1807" s="179"/>
      <c r="H1807" s="179"/>
      <c r="I1807" s="179"/>
      <c r="J1807" s="179"/>
      <c r="K1807" s="179"/>
      <c r="L1807" s="179"/>
    </row>
    <row r="1808" spans="1:12">
      <c r="A1808" s="154"/>
      <c r="B1808" s="154"/>
      <c r="C1808" s="154"/>
      <c r="D1808" s="179"/>
      <c r="E1808" s="179"/>
      <c r="F1808" s="179"/>
      <c r="G1808" s="179"/>
      <c r="H1808" s="179"/>
      <c r="I1808" s="179"/>
      <c r="J1808" s="179"/>
      <c r="K1808" s="179"/>
      <c r="L1808" s="179"/>
    </row>
    <row r="1809" spans="1:12">
      <c r="A1809" s="154"/>
      <c r="B1809" s="154"/>
      <c r="C1809" s="154"/>
      <c r="D1809" s="179"/>
      <c r="E1809" s="179"/>
      <c r="F1809" s="179"/>
      <c r="G1809" s="179"/>
      <c r="H1809" s="179"/>
      <c r="I1809" s="179"/>
      <c r="J1809" s="179"/>
      <c r="K1809" s="179"/>
      <c r="L1809" s="179"/>
    </row>
    <row r="1810" spans="1:12">
      <c r="A1810" s="154"/>
      <c r="B1810" s="154"/>
      <c r="C1810" s="154"/>
      <c r="D1810" s="179"/>
      <c r="E1810" s="179"/>
      <c r="F1810" s="179"/>
      <c r="G1810" s="179"/>
      <c r="H1810" s="179"/>
      <c r="I1810" s="179"/>
      <c r="J1810" s="179"/>
      <c r="K1810" s="179"/>
      <c r="L1810" s="179"/>
    </row>
    <row r="1811" spans="1:12">
      <c r="A1811" s="154"/>
      <c r="B1811" s="154"/>
      <c r="C1811" s="154"/>
      <c r="D1811" s="179"/>
      <c r="E1811" s="179"/>
      <c r="F1811" s="179"/>
      <c r="G1811" s="179"/>
      <c r="H1811" s="179"/>
      <c r="I1811" s="179"/>
      <c r="J1811" s="179"/>
      <c r="K1811" s="179"/>
      <c r="L1811" s="179"/>
    </row>
    <row r="1812" spans="1:12">
      <c r="A1812" s="154"/>
      <c r="B1812" s="154"/>
      <c r="C1812" s="154"/>
      <c r="D1812" s="179"/>
      <c r="E1812" s="179"/>
      <c r="F1812" s="179"/>
      <c r="G1812" s="179"/>
      <c r="H1812" s="179"/>
      <c r="I1812" s="179"/>
      <c r="J1812" s="179"/>
      <c r="K1812" s="179"/>
      <c r="L1812" s="179"/>
    </row>
    <row r="1813" spans="1:12">
      <c r="A1813" s="154"/>
      <c r="B1813" s="154"/>
      <c r="C1813" s="154"/>
      <c r="D1813" s="179"/>
      <c r="E1813" s="179"/>
      <c r="F1813" s="179"/>
      <c r="G1813" s="179"/>
      <c r="H1813" s="179"/>
      <c r="I1813" s="179"/>
      <c r="J1813" s="179"/>
      <c r="K1813" s="179"/>
      <c r="L1813" s="179"/>
    </row>
    <row r="1814" spans="1:12">
      <c r="A1814" s="154"/>
      <c r="B1814" s="154"/>
      <c r="C1814" s="154"/>
      <c r="D1814" s="179"/>
      <c r="E1814" s="179"/>
      <c r="F1814" s="179"/>
      <c r="G1814" s="179"/>
      <c r="H1814" s="179"/>
      <c r="I1814" s="179"/>
      <c r="J1814" s="179"/>
      <c r="K1814" s="179"/>
      <c r="L1814" s="179"/>
    </row>
    <row r="1815" spans="1:12">
      <c r="A1815" s="154"/>
      <c r="B1815" s="154"/>
      <c r="C1815" s="154"/>
      <c r="D1815" s="179"/>
      <c r="E1815" s="179"/>
      <c r="F1815" s="179"/>
      <c r="G1815" s="179"/>
      <c r="H1815" s="179"/>
      <c r="I1815" s="179"/>
      <c r="J1815" s="179"/>
      <c r="K1815" s="179"/>
      <c r="L1815" s="179"/>
    </row>
    <row r="1816" spans="1:12">
      <c r="A1816" s="154"/>
      <c r="B1816" s="154"/>
      <c r="C1816" s="154"/>
      <c r="D1816" s="179"/>
      <c r="E1816" s="179"/>
      <c r="F1816" s="179"/>
      <c r="G1816" s="179"/>
      <c r="H1816" s="179"/>
      <c r="I1816" s="179"/>
      <c r="J1816" s="179"/>
      <c r="K1816" s="179"/>
      <c r="L1816" s="179"/>
    </row>
    <row r="1817" spans="1:12">
      <c r="A1817" s="154"/>
      <c r="B1817" s="154"/>
      <c r="C1817" s="154"/>
      <c r="D1817" s="179"/>
      <c r="E1817" s="179"/>
      <c r="F1817" s="179"/>
      <c r="G1817" s="179"/>
      <c r="H1817" s="179"/>
      <c r="I1817" s="179"/>
      <c r="J1817" s="179"/>
      <c r="K1817" s="179"/>
      <c r="L1817" s="179"/>
    </row>
    <row r="1818" spans="1:12">
      <c r="A1818" s="154"/>
      <c r="B1818" s="154"/>
      <c r="C1818" s="154"/>
      <c r="D1818" s="179"/>
      <c r="E1818" s="179"/>
      <c r="F1818" s="179"/>
      <c r="G1818" s="179"/>
      <c r="H1818" s="179"/>
      <c r="I1818" s="179"/>
      <c r="J1818" s="179"/>
      <c r="K1818" s="179"/>
      <c r="L1818" s="179"/>
    </row>
    <row r="1819" spans="1:12">
      <c r="A1819" s="154"/>
      <c r="B1819" s="154"/>
      <c r="C1819" s="154"/>
      <c r="D1819" s="179"/>
      <c r="E1819" s="179"/>
      <c r="F1819" s="179"/>
      <c r="G1819" s="179"/>
      <c r="H1819" s="179"/>
      <c r="I1819" s="179"/>
      <c r="J1819" s="179"/>
      <c r="K1819" s="179"/>
      <c r="L1819" s="179"/>
    </row>
    <row r="1820" spans="1:12">
      <c r="A1820" s="154"/>
      <c r="B1820" s="154"/>
      <c r="C1820" s="154"/>
      <c r="D1820" s="179"/>
      <c r="E1820" s="179"/>
      <c r="F1820" s="179"/>
      <c r="G1820" s="179"/>
      <c r="H1820" s="179"/>
      <c r="I1820" s="179"/>
      <c r="J1820" s="179"/>
      <c r="K1820" s="179"/>
      <c r="L1820" s="179"/>
    </row>
    <row r="1821" spans="1:12">
      <c r="A1821" s="154"/>
      <c r="B1821" s="154"/>
      <c r="C1821" s="154"/>
      <c r="D1821" s="179"/>
      <c r="E1821" s="179"/>
      <c r="F1821" s="179"/>
      <c r="G1821" s="179"/>
      <c r="H1821" s="179"/>
      <c r="I1821" s="179"/>
      <c r="J1821" s="179"/>
      <c r="K1821" s="179"/>
      <c r="L1821" s="179"/>
    </row>
    <row r="1822" spans="1:12">
      <c r="A1822" s="154"/>
      <c r="B1822" s="154"/>
      <c r="C1822" s="154"/>
      <c r="D1822" s="179"/>
      <c r="E1822" s="179"/>
      <c r="F1822" s="179"/>
      <c r="G1822" s="179"/>
      <c r="H1822" s="179"/>
      <c r="I1822" s="179"/>
      <c r="J1822" s="179"/>
      <c r="K1822" s="179"/>
      <c r="L1822" s="179"/>
    </row>
    <row r="1823" spans="1:12">
      <c r="A1823" s="154"/>
      <c r="B1823" s="154"/>
      <c r="C1823" s="154"/>
      <c r="D1823" s="179"/>
      <c r="E1823" s="179"/>
      <c r="F1823" s="179"/>
      <c r="G1823" s="179"/>
      <c r="H1823" s="179"/>
      <c r="I1823" s="179"/>
      <c r="J1823" s="179"/>
      <c r="K1823" s="179"/>
      <c r="L1823" s="179"/>
    </row>
    <row r="1824" spans="1:12">
      <c r="A1824" s="154"/>
      <c r="B1824" s="154"/>
      <c r="C1824" s="154"/>
      <c r="D1824" s="179"/>
      <c r="E1824" s="179"/>
      <c r="F1824" s="179"/>
      <c r="G1824" s="179"/>
      <c r="H1824" s="179"/>
      <c r="I1824" s="179"/>
      <c r="J1824" s="179"/>
      <c r="K1824" s="179"/>
      <c r="L1824" s="179"/>
    </row>
    <row r="1825" spans="1:12">
      <c r="A1825" s="154"/>
      <c r="B1825" s="154"/>
      <c r="C1825" s="154"/>
      <c r="D1825" s="179"/>
      <c r="E1825" s="179"/>
      <c r="F1825" s="179"/>
      <c r="G1825" s="179"/>
      <c r="H1825" s="179"/>
      <c r="I1825" s="179"/>
      <c r="J1825" s="179"/>
      <c r="K1825" s="179"/>
      <c r="L1825" s="179"/>
    </row>
    <row r="1826" spans="1:12">
      <c r="A1826" s="154"/>
      <c r="B1826" s="154"/>
      <c r="C1826" s="154"/>
      <c r="D1826" s="179"/>
      <c r="E1826" s="179"/>
      <c r="F1826" s="179"/>
      <c r="G1826" s="179"/>
      <c r="H1826" s="179"/>
      <c r="I1826" s="179"/>
      <c r="J1826" s="179"/>
      <c r="K1826" s="179"/>
      <c r="L1826" s="179"/>
    </row>
    <row r="1827" spans="1:12">
      <c r="A1827" s="154"/>
      <c r="B1827" s="154"/>
      <c r="C1827" s="154"/>
      <c r="D1827" s="179"/>
      <c r="E1827" s="179"/>
      <c r="F1827" s="179"/>
      <c r="G1827" s="179"/>
      <c r="H1827" s="179"/>
      <c r="I1827" s="179"/>
      <c r="J1827" s="179"/>
      <c r="K1827" s="179"/>
      <c r="L1827" s="179"/>
    </row>
    <row r="1828" spans="1:12">
      <c r="A1828" s="154"/>
      <c r="B1828" s="154"/>
      <c r="C1828" s="154"/>
      <c r="D1828" s="179"/>
      <c r="E1828" s="179"/>
      <c r="F1828" s="179"/>
      <c r="G1828" s="179"/>
      <c r="H1828" s="179"/>
      <c r="I1828" s="179"/>
      <c r="J1828" s="179"/>
      <c r="K1828" s="179"/>
      <c r="L1828" s="179"/>
    </row>
    <row r="1829" spans="1:12">
      <c r="A1829" s="154"/>
      <c r="B1829" s="154"/>
      <c r="C1829" s="154"/>
      <c r="D1829" s="179"/>
      <c r="E1829" s="179"/>
      <c r="F1829" s="179"/>
      <c r="G1829" s="179"/>
      <c r="H1829" s="179"/>
      <c r="I1829" s="179"/>
      <c r="J1829" s="179"/>
      <c r="K1829" s="179"/>
      <c r="L1829" s="179"/>
    </row>
    <row r="1830" spans="1:12">
      <c r="A1830" s="154"/>
      <c r="B1830" s="154"/>
      <c r="C1830" s="154"/>
      <c r="D1830" s="179"/>
      <c r="E1830" s="179"/>
      <c r="F1830" s="179"/>
      <c r="G1830" s="179"/>
      <c r="H1830" s="179"/>
      <c r="I1830" s="179"/>
      <c r="J1830" s="179"/>
      <c r="K1830" s="179"/>
      <c r="L1830" s="179"/>
    </row>
    <row r="1831" spans="1:12">
      <c r="A1831" s="154"/>
      <c r="B1831" s="154"/>
      <c r="C1831" s="154"/>
      <c r="D1831" s="179"/>
      <c r="E1831" s="179"/>
      <c r="F1831" s="179"/>
      <c r="G1831" s="179"/>
      <c r="H1831" s="179"/>
      <c r="I1831" s="179"/>
      <c r="J1831" s="179"/>
      <c r="K1831" s="179"/>
      <c r="L1831" s="179"/>
    </row>
    <row r="1832" spans="1:12">
      <c r="A1832" s="154"/>
      <c r="B1832" s="154"/>
      <c r="C1832" s="154"/>
      <c r="D1832" s="179"/>
      <c r="E1832" s="179"/>
      <c r="F1832" s="179"/>
      <c r="G1832" s="179"/>
      <c r="H1832" s="179"/>
      <c r="I1832" s="179"/>
      <c r="J1832" s="179"/>
      <c r="K1832" s="179"/>
      <c r="L1832" s="179"/>
    </row>
    <row r="1833" spans="1:12">
      <c r="A1833" s="154"/>
      <c r="B1833" s="154"/>
      <c r="C1833" s="154"/>
      <c r="D1833" s="179"/>
      <c r="E1833" s="179"/>
      <c r="F1833" s="179"/>
      <c r="G1833" s="179"/>
      <c r="H1833" s="179"/>
      <c r="I1833" s="179"/>
      <c r="J1833" s="179"/>
      <c r="K1833" s="179"/>
      <c r="L1833" s="179"/>
    </row>
    <row r="1834" spans="1:12">
      <c r="A1834" s="154"/>
      <c r="B1834" s="154"/>
      <c r="C1834" s="154"/>
      <c r="D1834" s="179"/>
      <c r="E1834" s="179"/>
      <c r="F1834" s="179"/>
      <c r="G1834" s="179"/>
      <c r="H1834" s="179"/>
      <c r="I1834" s="179"/>
      <c r="J1834" s="179"/>
      <c r="K1834" s="179"/>
      <c r="L1834" s="179"/>
    </row>
    <row r="1835" spans="1:12">
      <c r="A1835" s="154"/>
      <c r="B1835" s="154"/>
      <c r="C1835" s="154"/>
      <c r="D1835" s="179"/>
      <c r="E1835" s="179"/>
      <c r="F1835" s="179"/>
      <c r="G1835" s="179"/>
      <c r="H1835" s="179"/>
      <c r="I1835" s="179"/>
      <c r="J1835" s="179"/>
      <c r="K1835" s="179"/>
      <c r="L1835" s="179"/>
    </row>
    <row r="1836" spans="1:12">
      <c r="A1836" s="154"/>
      <c r="B1836" s="154"/>
      <c r="C1836" s="154"/>
      <c r="D1836" s="179"/>
      <c r="E1836" s="179"/>
      <c r="F1836" s="179"/>
      <c r="G1836" s="179"/>
      <c r="H1836" s="179"/>
      <c r="I1836" s="179"/>
      <c r="J1836" s="179"/>
      <c r="K1836" s="179"/>
      <c r="L1836" s="179"/>
    </row>
    <row r="1837" spans="1:12">
      <c r="A1837" s="154"/>
      <c r="B1837" s="154"/>
      <c r="C1837" s="154"/>
      <c r="D1837" s="179"/>
      <c r="E1837" s="179"/>
      <c r="F1837" s="179"/>
      <c r="G1837" s="179"/>
      <c r="H1837" s="179"/>
      <c r="I1837" s="179"/>
      <c r="J1837" s="179"/>
      <c r="K1837" s="179"/>
      <c r="L1837" s="179"/>
    </row>
    <row r="1838" spans="1:12">
      <c r="A1838" s="154"/>
      <c r="B1838" s="154"/>
      <c r="C1838" s="154"/>
      <c r="D1838" s="179"/>
      <c r="E1838" s="179"/>
      <c r="F1838" s="179"/>
      <c r="G1838" s="179"/>
      <c r="H1838" s="179"/>
      <c r="I1838" s="179"/>
      <c r="J1838" s="179"/>
      <c r="K1838" s="179"/>
      <c r="L1838" s="179"/>
    </row>
    <row r="1839" spans="1:12">
      <c r="A1839" s="154"/>
      <c r="B1839" s="154"/>
      <c r="C1839" s="154"/>
      <c r="D1839" s="179"/>
      <c r="E1839" s="179"/>
      <c r="F1839" s="179"/>
      <c r="G1839" s="179"/>
      <c r="H1839" s="179"/>
      <c r="I1839" s="179"/>
      <c r="J1839" s="179"/>
      <c r="K1839" s="179"/>
      <c r="L1839" s="179"/>
    </row>
    <row r="1840" spans="1:12">
      <c r="A1840" s="154"/>
      <c r="B1840" s="154"/>
      <c r="C1840" s="154"/>
      <c r="D1840" s="179"/>
      <c r="E1840" s="179"/>
      <c r="F1840" s="179"/>
      <c r="G1840" s="179"/>
      <c r="H1840" s="179"/>
      <c r="I1840" s="179"/>
      <c r="J1840" s="179"/>
      <c r="K1840" s="179"/>
      <c r="L1840" s="179"/>
    </row>
    <row r="1841" spans="1:12">
      <c r="A1841" s="154"/>
      <c r="B1841" s="154"/>
      <c r="C1841" s="154"/>
      <c r="D1841" s="179"/>
      <c r="E1841" s="179"/>
      <c r="F1841" s="179"/>
      <c r="G1841" s="179"/>
      <c r="H1841" s="179"/>
      <c r="I1841" s="179"/>
      <c r="J1841" s="179"/>
      <c r="K1841" s="179"/>
      <c r="L1841" s="179"/>
    </row>
    <row r="1842" spans="1:12">
      <c r="A1842" s="154"/>
      <c r="B1842" s="154"/>
      <c r="C1842" s="154"/>
      <c r="D1842" s="179"/>
      <c r="E1842" s="179"/>
      <c r="F1842" s="179"/>
      <c r="G1842" s="179"/>
      <c r="H1842" s="179"/>
      <c r="I1842" s="179"/>
      <c r="J1842" s="179"/>
      <c r="K1842" s="179"/>
      <c r="L1842" s="179"/>
    </row>
    <row r="1843" spans="1:12">
      <c r="A1843" s="154"/>
      <c r="B1843" s="154"/>
      <c r="C1843" s="154"/>
      <c r="D1843" s="179"/>
      <c r="E1843" s="179"/>
      <c r="F1843" s="179"/>
      <c r="G1843" s="179"/>
      <c r="H1843" s="179"/>
      <c r="I1843" s="179"/>
      <c r="J1843" s="179"/>
      <c r="K1843" s="179"/>
      <c r="L1843" s="179"/>
    </row>
    <row r="1844" spans="1:12">
      <c r="A1844" s="154"/>
      <c r="B1844" s="154"/>
      <c r="C1844" s="154"/>
      <c r="D1844" s="179"/>
      <c r="E1844" s="179"/>
      <c r="F1844" s="179"/>
      <c r="G1844" s="179"/>
      <c r="H1844" s="179"/>
      <c r="I1844" s="179"/>
      <c r="J1844" s="179"/>
      <c r="K1844" s="179"/>
      <c r="L1844" s="179"/>
    </row>
    <row r="1845" spans="1:12">
      <c r="A1845" s="154"/>
      <c r="B1845" s="154"/>
      <c r="C1845" s="154"/>
      <c r="D1845" s="179"/>
      <c r="E1845" s="179"/>
      <c r="F1845" s="179"/>
      <c r="G1845" s="179"/>
      <c r="H1845" s="179"/>
      <c r="I1845" s="179"/>
      <c r="J1845" s="179"/>
      <c r="K1845" s="179"/>
      <c r="L1845" s="179"/>
    </row>
    <row r="1846" spans="1:12">
      <c r="A1846" s="154"/>
      <c r="B1846" s="154"/>
      <c r="C1846" s="154"/>
      <c r="D1846" s="179"/>
      <c r="E1846" s="179"/>
      <c r="F1846" s="179"/>
      <c r="G1846" s="179"/>
      <c r="H1846" s="179"/>
      <c r="I1846" s="179"/>
      <c r="J1846" s="179"/>
      <c r="K1846" s="179"/>
      <c r="L1846" s="179"/>
    </row>
    <row r="1847" spans="1:12">
      <c r="A1847" s="154"/>
      <c r="B1847" s="154"/>
      <c r="C1847" s="154"/>
      <c r="D1847" s="179"/>
      <c r="E1847" s="179"/>
      <c r="F1847" s="179"/>
      <c r="G1847" s="179"/>
      <c r="H1847" s="179"/>
      <c r="I1847" s="179"/>
      <c r="J1847" s="179"/>
      <c r="K1847" s="179"/>
      <c r="L1847" s="179"/>
    </row>
    <row r="1848" spans="1:12">
      <c r="A1848" s="154"/>
      <c r="B1848" s="154"/>
      <c r="C1848" s="154"/>
      <c r="D1848" s="179"/>
      <c r="E1848" s="179"/>
      <c r="F1848" s="179"/>
      <c r="G1848" s="179"/>
      <c r="H1848" s="179"/>
      <c r="I1848" s="179"/>
      <c r="J1848" s="179"/>
      <c r="K1848" s="179"/>
      <c r="L1848" s="179"/>
    </row>
    <row r="1849" spans="1:12">
      <c r="A1849" s="154"/>
      <c r="B1849" s="154"/>
      <c r="C1849" s="154"/>
      <c r="D1849" s="179"/>
      <c r="E1849" s="179"/>
      <c r="F1849" s="179"/>
      <c r="G1849" s="179"/>
      <c r="H1849" s="179"/>
      <c r="I1849" s="179"/>
      <c r="J1849" s="179"/>
      <c r="K1849" s="179"/>
      <c r="L1849" s="179"/>
    </row>
    <row r="1850" spans="1:12">
      <c r="A1850" s="154"/>
      <c r="B1850" s="154"/>
      <c r="C1850" s="154"/>
      <c r="D1850" s="179"/>
      <c r="E1850" s="179"/>
      <c r="F1850" s="179"/>
      <c r="G1850" s="179"/>
      <c r="H1850" s="179"/>
      <c r="I1850" s="179"/>
      <c r="J1850" s="179"/>
      <c r="K1850" s="179"/>
      <c r="L1850" s="179"/>
    </row>
    <row r="1851" spans="1:12">
      <c r="A1851" s="154"/>
      <c r="B1851" s="154"/>
      <c r="C1851" s="154"/>
      <c r="D1851" s="179"/>
      <c r="E1851" s="179"/>
      <c r="F1851" s="179"/>
      <c r="G1851" s="179"/>
      <c r="H1851" s="179"/>
      <c r="I1851" s="179"/>
      <c r="J1851" s="179"/>
      <c r="K1851" s="179"/>
      <c r="L1851" s="179"/>
    </row>
    <row r="1852" spans="1:12">
      <c r="A1852" s="154"/>
      <c r="B1852" s="154"/>
      <c r="C1852" s="154"/>
      <c r="D1852" s="179"/>
      <c r="E1852" s="179"/>
      <c r="F1852" s="179"/>
      <c r="G1852" s="179"/>
      <c r="H1852" s="179"/>
      <c r="I1852" s="179"/>
      <c r="J1852" s="179"/>
      <c r="K1852" s="179"/>
      <c r="L1852" s="179"/>
    </row>
    <row r="1853" spans="1:12">
      <c r="A1853" s="154"/>
      <c r="B1853" s="154"/>
      <c r="C1853" s="154"/>
      <c r="D1853" s="179"/>
      <c r="E1853" s="179"/>
      <c r="F1853" s="179"/>
      <c r="G1853" s="179"/>
      <c r="H1853" s="179"/>
      <c r="I1853" s="179"/>
      <c r="J1853" s="179"/>
      <c r="K1853" s="179"/>
      <c r="L1853" s="179"/>
    </row>
    <row r="1854" spans="1:12">
      <c r="A1854" s="154"/>
      <c r="B1854" s="154"/>
      <c r="C1854" s="154"/>
      <c r="D1854" s="179"/>
      <c r="E1854" s="179"/>
      <c r="F1854" s="179"/>
      <c r="G1854" s="179"/>
      <c r="H1854" s="179"/>
      <c r="I1854" s="179"/>
      <c r="J1854" s="179"/>
      <c r="K1854" s="179"/>
      <c r="L1854" s="179"/>
    </row>
    <row r="1855" spans="1:12">
      <c r="A1855" s="154"/>
      <c r="B1855" s="154"/>
      <c r="C1855" s="154"/>
      <c r="D1855" s="179"/>
      <c r="E1855" s="179"/>
      <c r="F1855" s="179"/>
      <c r="G1855" s="179"/>
      <c r="H1855" s="179"/>
      <c r="I1855" s="179"/>
      <c r="J1855" s="179"/>
      <c r="K1855" s="179"/>
      <c r="L1855" s="179"/>
    </row>
    <row r="1856" spans="1:12">
      <c r="A1856" s="154"/>
      <c r="B1856" s="154"/>
      <c r="C1856" s="154"/>
      <c r="D1856" s="179"/>
      <c r="E1856" s="179"/>
      <c r="F1856" s="179"/>
      <c r="G1856" s="179"/>
      <c r="H1856" s="179"/>
      <c r="I1856" s="179"/>
      <c r="J1856" s="179"/>
      <c r="K1856" s="179"/>
      <c r="L1856" s="179"/>
    </row>
    <row r="1857" spans="1:12">
      <c r="A1857" s="154"/>
      <c r="B1857" s="154"/>
      <c r="C1857" s="154"/>
      <c r="D1857" s="179"/>
      <c r="E1857" s="179"/>
      <c r="F1857" s="179"/>
      <c r="G1857" s="179"/>
      <c r="H1857" s="179"/>
      <c r="I1857" s="179"/>
      <c r="J1857" s="179"/>
      <c r="K1857" s="179"/>
      <c r="L1857" s="179"/>
    </row>
    <row r="1858" spans="1:12">
      <c r="A1858" s="154"/>
      <c r="B1858" s="154"/>
      <c r="C1858" s="154"/>
      <c r="D1858" s="179"/>
      <c r="E1858" s="179"/>
      <c r="F1858" s="179"/>
      <c r="G1858" s="179"/>
      <c r="H1858" s="179"/>
      <c r="I1858" s="179"/>
      <c r="J1858" s="179"/>
      <c r="K1858" s="179"/>
      <c r="L1858" s="179"/>
    </row>
    <row r="1859" spans="1:12">
      <c r="A1859" s="154"/>
      <c r="B1859" s="154"/>
      <c r="C1859" s="154"/>
      <c r="D1859" s="179"/>
      <c r="E1859" s="179"/>
      <c r="F1859" s="179"/>
      <c r="G1859" s="179"/>
      <c r="H1859" s="179"/>
      <c r="I1859" s="179"/>
      <c r="J1859" s="179"/>
      <c r="K1859" s="179"/>
      <c r="L1859" s="179"/>
    </row>
    <row r="1860" spans="1:12">
      <c r="A1860" s="154"/>
      <c r="B1860" s="154"/>
      <c r="C1860" s="154"/>
      <c r="D1860" s="179"/>
      <c r="E1860" s="179"/>
      <c r="F1860" s="179"/>
      <c r="G1860" s="179"/>
      <c r="H1860" s="179"/>
      <c r="I1860" s="179"/>
      <c r="J1860" s="179"/>
      <c r="K1860" s="179"/>
      <c r="L1860" s="179"/>
    </row>
    <row r="1861" spans="1:12">
      <c r="A1861" s="154"/>
      <c r="B1861" s="154"/>
      <c r="C1861" s="154"/>
      <c r="D1861" s="179"/>
      <c r="E1861" s="179"/>
      <c r="F1861" s="179"/>
      <c r="G1861" s="179"/>
      <c r="H1861" s="179"/>
      <c r="I1861" s="179"/>
      <c r="J1861" s="179"/>
      <c r="K1861" s="179"/>
      <c r="L1861" s="179"/>
    </row>
    <row r="1862" spans="1:12">
      <c r="A1862" s="154"/>
      <c r="B1862" s="154"/>
      <c r="C1862" s="154"/>
      <c r="D1862" s="179"/>
      <c r="E1862" s="179"/>
      <c r="F1862" s="179"/>
      <c r="G1862" s="179"/>
      <c r="H1862" s="179"/>
      <c r="I1862" s="179"/>
      <c r="J1862" s="179"/>
      <c r="K1862" s="179"/>
      <c r="L1862" s="179"/>
    </row>
    <row r="1863" spans="1:12">
      <c r="A1863" s="154"/>
      <c r="B1863" s="154"/>
      <c r="C1863" s="154"/>
      <c r="D1863" s="179"/>
      <c r="E1863" s="179"/>
      <c r="F1863" s="179"/>
      <c r="G1863" s="179"/>
      <c r="H1863" s="179"/>
      <c r="I1863" s="179"/>
      <c r="J1863" s="179"/>
      <c r="K1863" s="179"/>
      <c r="L1863" s="179"/>
    </row>
    <row r="1864" spans="1:12">
      <c r="A1864" s="154"/>
      <c r="B1864" s="154"/>
      <c r="C1864" s="154"/>
      <c r="D1864" s="179"/>
      <c r="E1864" s="179"/>
      <c r="F1864" s="179"/>
      <c r="G1864" s="179"/>
      <c r="H1864" s="179"/>
      <c r="I1864" s="179"/>
      <c r="J1864" s="179"/>
      <c r="K1864" s="179"/>
      <c r="L1864" s="179"/>
    </row>
    <row r="1865" spans="1:12">
      <c r="A1865" s="154"/>
      <c r="B1865" s="154"/>
      <c r="C1865" s="154"/>
      <c r="D1865" s="179"/>
      <c r="E1865" s="179"/>
      <c r="F1865" s="179"/>
      <c r="G1865" s="179"/>
      <c r="H1865" s="179"/>
      <c r="I1865" s="179"/>
      <c r="J1865" s="179"/>
      <c r="K1865" s="179"/>
      <c r="L1865" s="179"/>
    </row>
    <row r="1866" spans="1:12">
      <c r="A1866" s="154"/>
      <c r="B1866" s="154"/>
      <c r="C1866" s="154"/>
      <c r="D1866" s="179"/>
      <c r="E1866" s="179"/>
      <c r="F1866" s="179"/>
      <c r="G1866" s="179"/>
      <c r="H1866" s="179"/>
      <c r="I1866" s="179"/>
      <c r="J1866" s="179"/>
      <c r="K1866" s="179"/>
      <c r="L1866" s="179"/>
    </row>
    <row r="1867" spans="1:12">
      <c r="A1867" s="154"/>
      <c r="B1867" s="154"/>
      <c r="C1867" s="154"/>
      <c r="D1867" s="179"/>
      <c r="E1867" s="179"/>
      <c r="F1867" s="179"/>
      <c r="G1867" s="179"/>
      <c r="H1867" s="179"/>
      <c r="I1867" s="179"/>
      <c r="J1867" s="179"/>
      <c r="K1867" s="179"/>
      <c r="L1867" s="179"/>
    </row>
    <row r="1868" spans="1:12">
      <c r="A1868" s="154"/>
      <c r="B1868" s="154"/>
      <c r="C1868" s="154"/>
      <c r="D1868" s="179"/>
      <c r="E1868" s="179"/>
      <c r="F1868" s="179"/>
      <c r="G1868" s="179"/>
      <c r="H1868" s="179"/>
      <c r="I1868" s="179"/>
      <c r="J1868" s="179"/>
      <c r="K1868" s="179"/>
      <c r="L1868" s="179"/>
    </row>
    <row r="1869" spans="1:12">
      <c r="A1869" s="154"/>
      <c r="B1869" s="154"/>
      <c r="C1869" s="154"/>
      <c r="D1869" s="179"/>
      <c r="E1869" s="179"/>
      <c r="F1869" s="179"/>
      <c r="G1869" s="179"/>
      <c r="H1869" s="179"/>
      <c r="I1869" s="179"/>
      <c r="J1869" s="179"/>
      <c r="K1869" s="179"/>
      <c r="L1869" s="179"/>
    </row>
    <row r="1870" spans="1:12">
      <c r="A1870" s="154"/>
      <c r="B1870" s="154"/>
      <c r="C1870" s="154"/>
      <c r="D1870" s="179"/>
      <c r="E1870" s="179"/>
      <c r="F1870" s="179"/>
      <c r="G1870" s="179"/>
      <c r="H1870" s="179"/>
      <c r="I1870" s="179"/>
      <c r="J1870" s="179"/>
      <c r="K1870" s="179"/>
      <c r="L1870" s="179"/>
    </row>
    <row r="1871" spans="1:12">
      <c r="A1871" s="154"/>
      <c r="B1871" s="154"/>
      <c r="C1871" s="154"/>
      <c r="D1871" s="179"/>
      <c r="E1871" s="179"/>
      <c r="F1871" s="179"/>
      <c r="G1871" s="179"/>
      <c r="H1871" s="179"/>
      <c r="I1871" s="179"/>
      <c r="J1871" s="179"/>
      <c r="K1871" s="179"/>
      <c r="L1871" s="179"/>
    </row>
    <row r="1872" spans="1:12">
      <c r="A1872" s="154"/>
      <c r="B1872" s="154"/>
      <c r="C1872" s="154"/>
      <c r="D1872" s="179"/>
      <c r="E1872" s="179"/>
      <c r="F1872" s="179"/>
      <c r="G1872" s="179"/>
      <c r="H1872" s="179"/>
      <c r="I1872" s="179"/>
      <c r="J1872" s="179"/>
      <c r="K1872" s="179"/>
      <c r="L1872" s="179"/>
    </row>
    <row r="1873" spans="1:12">
      <c r="A1873" s="154"/>
      <c r="B1873" s="154"/>
      <c r="C1873" s="154"/>
      <c r="D1873" s="179"/>
      <c r="E1873" s="179"/>
      <c r="F1873" s="179"/>
      <c r="G1873" s="179"/>
      <c r="H1873" s="179"/>
      <c r="I1873" s="179"/>
      <c r="J1873" s="179"/>
      <c r="K1873" s="179"/>
      <c r="L1873" s="179"/>
    </row>
    <row r="1874" spans="1:12">
      <c r="A1874" s="154"/>
      <c r="B1874" s="154"/>
      <c r="C1874" s="154"/>
      <c r="D1874" s="179"/>
      <c r="E1874" s="179"/>
      <c r="F1874" s="179"/>
      <c r="G1874" s="179"/>
      <c r="H1874" s="179"/>
      <c r="I1874" s="179"/>
      <c r="J1874" s="179"/>
      <c r="K1874" s="179"/>
      <c r="L1874" s="179"/>
    </row>
    <row r="1875" spans="1:12">
      <c r="A1875" s="154"/>
      <c r="B1875" s="154"/>
      <c r="C1875" s="154"/>
      <c r="D1875" s="179"/>
      <c r="E1875" s="179"/>
      <c r="F1875" s="179"/>
      <c r="G1875" s="179"/>
      <c r="H1875" s="179"/>
      <c r="I1875" s="179"/>
      <c r="J1875" s="179"/>
      <c r="K1875" s="179"/>
      <c r="L1875" s="179"/>
    </row>
    <row r="1876" spans="1:12">
      <c r="A1876" s="154"/>
      <c r="B1876" s="154"/>
      <c r="C1876" s="154"/>
      <c r="D1876" s="179"/>
      <c r="E1876" s="179"/>
      <c r="F1876" s="179"/>
      <c r="G1876" s="179"/>
      <c r="H1876" s="179"/>
      <c r="I1876" s="179"/>
      <c r="J1876" s="179"/>
      <c r="K1876" s="179"/>
      <c r="L1876" s="179"/>
    </row>
    <row r="1877" spans="1:12">
      <c r="A1877" s="154"/>
      <c r="B1877" s="154"/>
      <c r="C1877" s="154"/>
      <c r="D1877" s="179"/>
      <c r="E1877" s="179"/>
      <c r="F1877" s="179"/>
      <c r="G1877" s="179"/>
      <c r="H1877" s="179"/>
      <c r="I1877" s="179"/>
      <c r="J1877" s="179"/>
      <c r="K1877" s="179"/>
      <c r="L1877" s="179"/>
    </row>
    <row r="1878" spans="1:12">
      <c r="A1878" s="154"/>
      <c r="B1878" s="154"/>
      <c r="C1878" s="154"/>
      <c r="D1878" s="179"/>
      <c r="E1878" s="179"/>
      <c r="F1878" s="179"/>
      <c r="G1878" s="179"/>
      <c r="H1878" s="179"/>
      <c r="I1878" s="179"/>
      <c r="J1878" s="179"/>
      <c r="K1878" s="179"/>
      <c r="L1878" s="179"/>
    </row>
    <row r="1879" spans="1:12">
      <c r="A1879" s="154"/>
      <c r="B1879" s="154"/>
      <c r="C1879" s="154"/>
      <c r="D1879" s="179"/>
      <c r="E1879" s="179"/>
      <c r="F1879" s="179"/>
      <c r="G1879" s="179"/>
      <c r="H1879" s="179"/>
      <c r="I1879" s="179"/>
      <c r="J1879" s="179"/>
      <c r="K1879" s="179"/>
      <c r="L1879" s="179"/>
    </row>
    <row r="1880" spans="1:12">
      <c r="A1880" s="154"/>
      <c r="B1880" s="154"/>
      <c r="C1880" s="154"/>
      <c r="D1880" s="179"/>
      <c r="E1880" s="179"/>
      <c r="F1880" s="179"/>
      <c r="G1880" s="179"/>
      <c r="H1880" s="179"/>
      <c r="I1880" s="179"/>
      <c r="J1880" s="179"/>
      <c r="K1880" s="179"/>
      <c r="L1880" s="179"/>
    </row>
    <row r="1881" spans="1:12">
      <c r="A1881" s="154"/>
      <c r="B1881" s="154"/>
      <c r="C1881" s="154"/>
      <c r="D1881" s="179"/>
      <c r="E1881" s="179"/>
      <c r="F1881" s="179"/>
      <c r="G1881" s="179"/>
      <c r="H1881" s="179"/>
      <c r="I1881" s="179"/>
      <c r="J1881" s="179"/>
      <c r="K1881" s="179"/>
      <c r="L1881" s="179"/>
    </row>
    <row r="1882" spans="1:12">
      <c r="A1882" s="154"/>
      <c r="B1882" s="154"/>
      <c r="C1882" s="154"/>
      <c r="D1882" s="179"/>
      <c r="E1882" s="179"/>
      <c r="F1882" s="179"/>
      <c r="G1882" s="179"/>
      <c r="H1882" s="179"/>
      <c r="I1882" s="179"/>
      <c r="J1882" s="179"/>
      <c r="K1882" s="179"/>
      <c r="L1882" s="179"/>
    </row>
    <row r="1883" spans="1:12">
      <c r="A1883" s="154"/>
      <c r="B1883" s="154"/>
      <c r="C1883" s="154"/>
      <c r="D1883" s="179"/>
      <c r="E1883" s="179"/>
      <c r="F1883" s="179"/>
      <c r="G1883" s="179"/>
      <c r="H1883" s="179"/>
      <c r="I1883" s="179"/>
      <c r="J1883" s="179"/>
      <c r="K1883" s="179"/>
      <c r="L1883" s="179"/>
    </row>
    <row r="1884" spans="1:12">
      <c r="A1884" s="154"/>
      <c r="B1884" s="154"/>
      <c r="C1884" s="154"/>
      <c r="D1884" s="179"/>
      <c r="E1884" s="179"/>
      <c r="F1884" s="179"/>
      <c r="G1884" s="179"/>
      <c r="H1884" s="179"/>
      <c r="I1884" s="179"/>
      <c r="J1884" s="179"/>
      <c r="K1884" s="179"/>
      <c r="L1884" s="179"/>
    </row>
    <row r="1885" spans="1:12">
      <c r="A1885" s="154"/>
      <c r="B1885" s="154"/>
      <c r="C1885" s="154"/>
      <c r="D1885" s="179"/>
      <c r="E1885" s="179"/>
      <c r="F1885" s="179"/>
      <c r="G1885" s="179"/>
      <c r="H1885" s="179"/>
      <c r="I1885" s="179"/>
      <c r="J1885" s="179"/>
      <c r="K1885" s="179"/>
      <c r="L1885" s="179"/>
    </row>
    <row r="1886" spans="1:12">
      <c r="A1886" s="154"/>
      <c r="B1886" s="154"/>
      <c r="C1886" s="154"/>
      <c r="D1886" s="179"/>
      <c r="E1886" s="179"/>
      <c r="F1886" s="179"/>
      <c r="G1886" s="179"/>
      <c r="H1886" s="179"/>
      <c r="I1886" s="179"/>
      <c r="J1886" s="179"/>
      <c r="K1886" s="179"/>
      <c r="L1886" s="179"/>
    </row>
    <row r="1887" spans="1:12">
      <c r="A1887" s="154"/>
      <c r="B1887" s="154"/>
      <c r="C1887" s="154"/>
      <c r="D1887" s="179"/>
      <c r="E1887" s="179"/>
      <c r="F1887" s="179"/>
      <c r="G1887" s="179"/>
      <c r="H1887" s="179"/>
      <c r="I1887" s="179"/>
      <c r="J1887" s="179"/>
      <c r="K1887" s="179"/>
      <c r="L1887" s="179"/>
    </row>
    <row r="1888" spans="1:12">
      <c r="A1888" s="154"/>
      <c r="B1888" s="154"/>
      <c r="C1888" s="154"/>
      <c r="D1888" s="179"/>
      <c r="E1888" s="179"/>
      <c r="F1888" s="179"/>
      <c r="G1888" s="179"/>
      <c r="H1888" s="179"/>
      <c r="I1888" s="179"/>
      <c r="J1888" s="179"/>
      <c r="K1888" s="179"/>
      <c r="L1888" s="179"/>
    </row>
    <row r="1889" spans="1:12">
      <c r="A1889" s="154"/>
      <c r="B1889" s="154"/>
      <c r="C1889" s="154"/>
      <c r="D1889" s="179"/>
      <c r="E1889" s="179"/>
      <c r="F1889" s="179"/>
      <c r="G1889" s="179"/>
      <c r="H1889" s="179"/>
      <c r="I1889" s="179"/>
      <c r="J1889" s="179"/>
      <c r="K1889" s="179"/>
      <c r="L1889" s="179"/>
    </row>
    <row r="1890" spans="1:12">
      <c r="A1890" s="154"/>
      <c r="B1890" s="154"/>
      <c r="C1890" s="154"/>
      <c r="D1890" s="179"/>
      <c r="E1890" s="179"/>
      <c r="F1890" s="179"/>
      <c r="G1890" s="179"/>
      <c r="H1890" s="179"/>
      <c r="I1890" s="179"/>
      <c r="J1890" s="179"/>
      <c r="K1890" s="179"/>
      <c r="L1890" s="179"/>
    </row>
    <row r="1891" spans="1:12">
      <c r="A1891" s="154"/>
      <c r="B1891" s="154"/>
      <c r="C1891" s="154"/>
      <c r="D1891" s="179"/>
      <c r="E1891" s="179"/>
      <c r="F1891" s="179"/>
      <c r="G1891" s="179"/>
      <c r="H1891" s="179"/>
      <c r="I1891" s="179"/>
      <c r="J1891" s="179"/>
      <c r="K1891" s="179"/>
      <c r="L1891" s="179"/>
    </row>
    <row r="1892" spans="1:12">
      <c r="A1892" s="154"/>
      <c r="B1892" s="154"/>
      <c r="C1892" s="154"/>
      <c r="D1892" s="179"/>
      <c r="E1892" s="179"/>
      <c r="F1892" s="179"/>
      <c r="G1892" s="179"/>
      <c r="H1892" s="179"/>
      <c r="I1892" s="179"/>
      <c r="J1892" s="179"/>
      <c r="K1892" s="179"/>
      <c r="L1892" s="179"/>
    </row>
    <row r="1893" spans="1:12">
      <c r="A1893" s="154"/>
      <c r="B1893" s="154"/>
      <c r="C1893" s="154"/>
      <c r="D1893" s="179"/>
      <c r="E1893" s="179"/>
      <c r="F1893" s="179"/>
      <c r="G1893" s="179"/>
      <c r="H1893" s="179"/>
      <c r="I1893" s="179"/>
      <c r="J1893" s="179"/>
      <c r="K1893" s="179"/>
      <c r="L1893" s="179"/>
    </row>
    <row r="1894" spans="1:12">
      <c r="A1894" s="154"/>
      <c r="B1894" s="154"/>
      <c r="C1894" s="154"/>
      <c r="D1894" s="179"/>
      <c r="E1894" s="179"/>
      <c r="F1894" s="179"/>
      <c r="G1894" s="179"/>
      <c r="H1894" s="179"/>
      <c r="I1894" s="179"/>
      <c r="J1894" s="179"/>
      <c r="K1894" s="179"/>
      <c r="L1894" s="179"/>
    </row>
    <row r="1895" spans="1:12">
      <c r="A1895" s="154"/>
      <c r="B1895" s="154"/>
      <c r="C1895" s="154"/>
      <c r="D1895" s="179"/>
      <c r="E1895" s="179"/>
      <c r="F1895" s="179"/>
      <c r="G1895" s="179"/>
      <c r="H1895" s="179"/>
      <c r="I1895" s="179"/>
      <c r="J1895" s="179"/>
      <c r="K1895" s="179"/>
      <c r="L1895" s="179"/>
    </row>
    <row r="1896" spans="1:12">
      <c r="A1896" s="154"/>
      <c r="B1896" s="154"/>
      <c r="C1896" s="154"/>
      <c r="D1896" s="179"/>
      <c r="E1896" s="179"/>
      <c r="F1896" s="179"/>
      <c r="G1896" s="179"/>
      <c r="H1896" s="179"/>
      <c r="I1896" s="179"/>
      <c r="J1896" s="179"/>
      <c r="K1896" s="179"/>
      <c r="L1896" s="179"/>
    </row>
    <row r="1897" spans="1:12">
      <c r="A1897" s="154"/>
      <c r="B1897" s="154"/>
      <c r="C1897" s="154"/>
      <c r="D1897" s="179"/>
      <c r="E1897" s="179"/>
      <c r="F1897" s="179"/>
      <c r="G1897" s="179"/>
      <c r="H1897" s="179"/>
      <c r="I1897" s="179"/>
      <c r="J1897" s="179"/>
      <c r="K1897" s="179"/>
      <c r="L1897" s="179"/>
    </row>
    <row r="1898" spans="1:12">
      <c r="A1898" s="154"/>
      <c r="B1898" s="154"/>
      <c r="C1898" s="154"/>
      <c r="D1898" s="179"/>
      <c r="E1898" s="179"/>
      <c r="F1898" s="179"/>
      <c r="G1898" s="179"/>
      <c r="H1898" s="179"/>
      <c r="I1898" s="179"/>
      <c r="J1898" s="179"/>
      <c r="K1898" s="179"/>
      <c r="L1898" s="179"/>
    </row>
    <row r="1899" spans="1:12">
      <c r="A1899" s="154"/>
      <c r="B1899" s="154"/>
      <c r="C1899" s="154"/>
      <c r="D1899" s="179"/>
      <c r="E1899" s="179"/>
      <c r="F1899" s="179"/>
      <c r="G1899" s="179"/>
      <c r="H1899" s="179"/>
      <c r="I1899" s="179"/>
      <c r="J1899" s="179"/>
      <c r="K1899" s="179"/>
      <c r="L1899" s="179"/>
    </row>
    <row r="1900" spans="1:12">
      <c r="A1900" s="154"/>
      <c r="B1900" s="154"/>
      <c r="C1900" s="154"/>
      <c r="D1900" s="179"/>
      <c r="E1900" s="179"/>
      <c r="F1900" s="179"/>
      <c r="G1900" s="179"/>
      <c r="H1900" s="179"/>
      <c r="I1900" s="179"/>
      <c r="J1900" s="179"/>
      <c r="K1900" s="179"/>
      <c r="L1900" s="179"/>
    </row>
    <row r="1901" spans="1:12">
      <c r="A1901" s="154"/>
      <c r="B1901" s="154"/>
      <c r="C1901" s="154"/>
      <c r="D1901" s="179"/>
      <c r="E1901" s="179"/>
      <c r="F1901" s="179"/>
      <c r="G1901" s="179"/>
      <c r="H1901" s="179"/>
      <c r="I1901" s="179"/>
      <c r="J1901" s="179"/>
      <c r="K1901" s="179"/>
      <c r="L1901" s="179"/>
    </row>
    <row r="1902" spans="1:12">
      <c r="A1902" s="154"/>
      <c r="B1902" s="154"/>
      <c r="C1902" s="154"/>
      <c r="D1902" s="179"/>
      <c r="E1902" s="179"/>
      <c r="F1902" s="179"/>
      <c r="G1902" s="179"/>
      <c r="H1902" s="179"/>
      <c r="I1902" s="179"/>
      <c r="J1902" s="179"/>
      <c r="K1902" s="179"/>
      <c r="L1902" s="179"/>
    </row>
    <row r="1903" spans="1:12">
      <c r="A1903" s="154"/>
      <c r="B1903" s="154"/>
      <c r="C1903" s="154"/>
      <c r="D1903" s="179"/>
      <c r="E1903" s="179"/>
      <c r="F1903" s="179"/>
      <c r="G1903" s="179"/>
      <c r="H1903" s="179"/>
      <c r="I1903" s="179"/>
      <c r="J1903" s="179"/>
      <c r="K1903" s="179"/>
      <c r="L1903" s="179"/>
    </row>
    <row r="1904" spans="1:12">
      <c r="A1904" s="154"/>
      <c r="B1904" s="154"/>
      <c r="C1904" s="154"/>
      <c r="D1904" s="179"/>
      <c r="E1904" s="179"/>
      <c r="F1904" s="179"/>
      <c r="G1904" s="179"/>
      <c r="H1904" s="179"/>
      <c r="I1904" s="179"/>
      <c r="J1904" s="179"/>
      <c r="K1904" s="179"/>
      <c r="L1904" s="179"/>
    </row>
    <row r="1905" spans="1:12">
      <c r="A1905" s="154"/>
      <c r="B1905" s="154"/>
      <c r="C1905" s="154"/>
      <c r="D1905" s="179"/>
      <c r="E1905" s="179"/>
      <c r="F1905" s="179"/>
      <c r="G1905" s="179"/>
      <c r="H1905" s="179"/>
      <c r="I1905" s="179"/>
      <c r="J1905" s="179"/>
      <c r="K1905" s="179"/>
      <c r="L1905" s="179"/>
    </row>
    <row r="1906" spans="1:12">
      <c r="A1906" s="154"/>
      <c r="B1906" s="154"/>
      <c r="C1906" s="154"/>
      <c r="D1906" s="179"/>
      <c r="E1906" s="179"/>
      <c r="F1906" s="179"/>
      <c r="G1906" s="179"/>
      <c r="H1906" s="179"/>
      <c r="I1906" s="179"/>
      <c r="J1906" s="179"/>
      <c r="K1906" s="179"/>
      <c r="L1906" s="179"/>
    </row>
    <row r="1907" spans="1:12">
      <c r="A1907" s="154"/>
      <c r="B1907" s="154"/>
      <c r="C1907" s="154"/>
      <c r="D1907" s="179"/>
      <c r="E1907" s="179"/>
      <c r="F1907" s="179"/>
      <c r="G1907" s="179"/>
      <c r="H1907" s="179"/>
      <c r="I1907" s="179"/>
      <c r="J1907" s="179"/>
      <c r="K1907" s="179"/>
      <c r="L1907" s="179"/>
    </row>
    <row r="1908" spans="1:12">
      <c r="A1908" s="154"/>
      <c r="B1908" s="154"/>
      <c r="C1908" s="154"/>
      <c r="D1908" s="179"/>
      <c r="E1908" s="179"/>
      <c r="F1908" s="179"/>
      <c r="G1908" s="179"/>
      <c r="H1908" s="179"/>
      <c r="I1908" s="179"/>
      <c r="J1908" s="179"/>
      <c r="K1908" s="179"/>
      <c r="L1908" s="179"/>
    </row>
    <row r="1909" spans="1:12">
      <c r="A1909" s="154"/>
      <c r="B1909" s="154"/>
      <c r="C1909" s="154"/>
      <c r="D1909" s="179"/>
      <c r="E1909" s="179"/>
      <c r="F1909" s="179"/>
      <c r="G1909" s="179"/>
      <c r="H1909" s="179"/>
      <c r="I1909" s="179"/>
      <c r="J1909" s="179"/>
      <c r="K1909" s="179"/>
      <c r="L1909" s="179"/>
    </row>
    <row r="1910" spans="1:12">
      <c r="A1910" s="154"/>
      <c r="B1910" s="154"/>
      <c r="C1910" s="154"/>
      <c r="D1910" s="179"/>
      <c r="E1910" s="179"/>
      <c r="F1910" s="179"/>
      <c r="G1910" s="179"/>
      <c r="H1910" s="179"/>
      <c r="I1910" s="179"/>
      <c r="J1910" s="179"/>
      <c r="K1910" s="179"/>
      <c r="L1910" s="179"/>
    </row>
    <row r="1911" spans="1:12">
      <c r="A1911" s="154"/>
      <c r="B1911" s="154"/>
      <c r="C1911" s="154"/>
      <c r="D1911" s="179"/>
      <c r="E1911" s="179"/>
      <c r="F1911" s="179"/>
      <c r="G1911" s="179"/>
      <c r="H1911" s="179"/>
      <c r="I1911" s="179"/>
      <c r="J1911" s="179"/>
      <c r="K1911" s="179"/>
      <c r="L1911" s="179"/>
    </row>
    <row r="1912" spans="1:12">
      <c r="A1912" s="154"/>
      <c r="B1912" s="154"/>
      <c r="C1912" s="154"/>
      <c r="D1912" s="179"/>
      <c r="E1912" s="179"/>
      <c r="F1912" s="179"/>
      <c r="G1912" s="179"/>
      <c r="H1912" s="179"/>
      <c r="I1912" s="179"/>
      <c r="J1912" s="179"/>
      <c r="K1912" s="179"/>
      <c r="L1912" s="179"/>
    </row>
    <row r="1913" spans="1:12">
      <c r="A1913" s="154"/>
      <c r="B1913" s="154"/>
      <c r="C1913" s="154"/>
      <c r="D1913" s="179"/>
      <c r="E1913" s="179"/>
      <c r="F1913" s="179"/>
      <c r="G1913" s="179"/>
      <c r="H1913" s="179"/>
      <c r="I1913" s="179"/>
      <c r="J1913" s="179"/>
      <c r="K1913" s="179"/>
      <c r="L1913" s="179"/>
    </row>
    <row r="1914" spans="1:12">
      <c r="A1914" s="154"/>
      <c r="B1914" s="154"/>
      <c r="C1914" s="154"/>
      <c r="D1914" s="179"/>
      <c r="E1914" s="179"/>
      <c r="F1914" s="179"/>
      <c r="G1914" s="179"/>
      <c r="H1914" s="179"/>
      <c r="I1914" s="179"/>
      <c r="J1914" s="179"/>
      <c r="K1914" s="179"/>
      <c r="L1914" s="179"/>
    </row>
    <row r="1915" spans="1:12">
      <c r="A1915" s="154"/>
      <c r="B1915" s="154"/>
      <c r="C1915" s="154"/>
      <c r="D1915" s="179"/>
      <c r="E1915" s="179"/>
      <c r="F1915" s="179"/>
      <c r="G1915" s="179"/>
      <c r="H1915" s="179"/>
      <c r="I1915" s="179"/>
      <c r="J1915" s="179"/>
      <c r="K1915" s="179"/>
      <c r="L1915" s="179"/>
    </row>
    <row r="1916" spans="1:12">
      <c r="A1916" s="154"/>
      <c r="B1916" s="154"/>
      <c r="C1916" s="154"/>
      <c r="D1916" s="179"/>
      <c r="E1916" s="179"/>
      <c r="F1916" s="179"/>
      <c r="G1916" s="179"/>
      <c r="H1916" s="179"/>
      <c r="I1916" s="179"/>
      <c r="J1916" s="179"/>
      <c r="K1916" s="179"/>
      <c r="L1916" s="179"/>
    </row>
    <row r="1917" spans="1:12">
      <c r="A1917" s="154"/>
      <c r="B1917" s="154"/>
      <c r="C1917" s="154"/>
      <c r="D1917" s="179"/>
      <c r="E1917" s="179"/>
      <c r="F1917" s="179"/>
      <c r="G1917" s="179"/>
      <c r="H1917" s="179"/>
      <c r="I1917" s="179"/>
      <c r="J1917" s="179"/>
      <c r="K1917" s="179"/>
      <c r="L1917" s="179"/>
    </row>
    <row r="1918" spans="1:12">
      <c r="A1918" s="154"/>
      <c r="B1918" s="154"/>
      <c r="C1918" s="154"/>
      <c r="D1918" s="179"/>
      <c r="E1918" s="179"/>
      <c r="F1918" s="179"/>
      <c r="G1918" s="179"/>
      <c r="H1918" s="179"/>
      <c r="I1918" s="179"/>
      <c r="J1918" s="179"/>
      <c r="K1918" s="179"/>
      <c r="L1918" s="179"/>
    </row>
    <row r="1919" spans="1:12">
      <c r="A1919" s="154"/>
      <c r="B1919" s="154"/>
      <c r="C1919" s="154"/>
      <c r="D1919" s="179"/>
      <c r="E1919" s="179"/>
      <c r="F1919" s="179"/>
      <c r="G1919" s="179"/>
      <c r="H1919" s="179"/>
      <c r="I1919" s="179"/>
      <c r="J1919" s="179"/>
      <c r="K1919" s="179"/>
      <c r="L1919" s="179"/>
    </row>
    <row r="1920" spans="1:12">
      <c r="A1920" s="154"/>
      <c r="B1920" s="154"/>
      <c r="C1920" s="154"/>
      <c r="D1920" s="179"/>
      <c r="E1920" s="179"/>
      <c r="F1920" s="179"/>
      <c r="G1920" s="179"/>
      <c r="H1920" s="179"/>
      <c r="I1920" s="179"/>
      <c r="J1920" s="179"/>
      <c r="K1920" s="179"/>
      <c r="L1920" s="179"/>
    </row>
    <row r="1921" spans="1:12">
      <c r="A1921" s="154"/>
      <c r="B1921" s="154"/>
      <c r="C1921" s="154"/>
      <c r="D1921" s="179"/>
      <c r="E1921" s="179"/>
      <c r="F1921" s="179"/>
      <c r="G1921" s="179"/>
      <c r="H1921" s="179"/>
      <c r="I1921" s="179"/>
      <c r="J1921" s="179"/>
      <c r="K1921" s="179"/>
      <c r="L1921" s="179"/>
    </row>
    <row r="1922" spans="1:12">
      <c r="A1922" s="154"/>
      <c r="B1922" s="154"/>
      <c r="C1922" s="154"/>
      <c r="D1922" s="179"/>
      <c r="E1922" s="179"/>
      <c r="F1922" s="179"/>
      <c r="G1922" s="179"/>
      <c r="H1922" s="179"/>
      <c r="I1922" s="179"/>
      <c r="J1922" s="179"/>
      <c r="K1922" s="179"/>
      <c r="L1922" s="179"/>
    </row>
    <row r="1923" spans="1:12">
      <c r="A1923" s="154"/>
      <c r="B1923" s="154"/>
      <c r="C1923" s="154"/>
      <c r="D1923" s="179"/>
      <c r="E1923" s="179"/>
      <c r="F1923" s="179"/>
      <c r="G1923" s="179"/>
      <c r="H1923" s="179"/>
      <c r="I1923" s="179"/>
      <c r="J1923" s="179"/>
      <c r="K1923" s="179"/>
      <c r="L1923" s="179"/>
    </row>
    <row r="1924" spans="1:12">
      <c r="A1924" s="154"/>
      <c r="B1924" s="154"/>
      <c r="C1924" s="154"/>
      <c r="D1924" s="179"/>
      <c r="E1924" s="179"/>
      <c r="F1924" s="179"/>
      <c r="G1924" s="179"/>
      <c r="H1924" s="179"/>
      <c r="I1924" s="179"/>
      <c r="J1924" s="179"/>
      <c r="K1924" s="179"/>
      <c r="L1924" s="179"/>
    </row>
    <row r="1925" spans="1:12">
      <c r="A1925" s="154"/>
      <c r="B1925" s="154"/>
      <c r="C1925" s="154"/>
      <c r="D1925" s="179"/>
      <c r="E1925" s="179"/>
      <c r="F1925" s="179"/>
      <c r="G1925" s="179"/>
      <c r="H1925" s="179"/>
      <c r="I1925" s="179"/>
      <c r="J1925" s="179"/>
      <c r="K1925" s="179"/>
      <c r="L1925" s="179"/>
    </row>
    <row r="1926" spans="1:12">
      <c r="A1926" s="154"/>
      <c r="B1926" s="154"/>
      <c r="C1926" s="154"/>
      <c r="D1926" s="179"/>
      <c r="E1926" s="179"/>
      <c r="F1926" s="179"/>
      <c r="G1926" s="179"/>
      <c r="H1926" s="179"/>
      <c r="I1926" s="179"/>
      <c r="J1926" s="179"/>
      <c r="K1926" s="179"/>
      <c r="L1926" s="179"/>
    </row>
    <row r="1927" spans="1:12">
      <c r="A1927" s="154"/>
      <c r="B1927" s="154"/>
      <c r="C1927" s="154"/>
      <c r="D1927" s="179"/>
      <c r="E1927" s="179"/>
      <c r="F1927" s="179"/>
      <c r="G1927" s="179"/>
      <c r="H1927" s="179"/>
      <c r="I1927" s="179"/>
      <c r="J1927" s="179"/>
      <c r="K1927" s="179"/>
      <c r="L1927" s="179"/>
    </row>
    <row r="1928" spans="1:12">
      <c r="A1928" s="154"/>
      <c r="B1928" s="154"/>
      <c r="C1928" s="154"/>
      <c r="D1928" s="179"/>
      <c r="E1928" s="179"/>
      <c r="F1928" s="179"/>
      <c r="G1928" s="179"/>
      <c r="H1928" s="179"/>
      <c r="I1928" s="179"/>
      <c r="J1928" s="179"/>
      <c r="K1928" s="179"/>
      <c r="L1928" s="179"/>
    </row>
    <row r="1929" spans="1:12">
      <c r="A1929" s="154"/>
      <c r="B1929" s="154"/>
      <c r="C1929" s="154"/>
      <c r="D1929" s="179"/>
      <c r="E1929" s="179"/>
      <c r="F1929" s="179"/>
      <c r="G1929" s="179"/>
      <c r="H1929" s="179"/>
      <c r="I1929" s="179"/>
      <c r="J1929" s="179"/>
      <c r="K1929" s="179"/>
      <c r="L1929" s="179"/>
    </row>
    <row r="1930" spans="1:12">
      <c r="A1930" s="154"/>
      <c r="B1930" s="154"/>
      <c r="C1930" s="154"/>
      <c r="D1930" s="179"/>
      <c r="E1930" s="179"/>
      <c r="F1930" s="179"/>
      <c r="G1930" s="179"/>
      <c r="H1930" s="179"/>
      <c r="I1930" s="179"/>
      <c r="J1930" s="179"/>
      <c r="K1930" s="179"/>
      <c r="L1930" s="179"/>
    </row>
    <row r="1931" spans="1:12">
      <c r="A1931" s="154"/>
      <c r="B1931" s="154"/>
      <c r="C1931" s="154"/>
      <c r="D1931" s="179"/>
      <c r="E1931" s="179"/>
      <c r="F1931" s="179"/>
      <c r="G1931" s="179"/>
      <c r="H1931" s="179"/>
      <c r="I1931" s="179"/>
      <c r="J1931" s="179"/>
      <c r="K1931" s="179"/>
      <c r="L1931" s="179"/>
    </row>
    <row r="1932" spans="1:12">
      <c r="A1932" s="154"/>
      <c r="B1932" s="154"/>
      <c r="C1932" s="154"/>
      <c r="D1932" s="179"/>
      <c r="E1932" s="179"/>
      <c r="F1932" s="179"/>
      <c r="G1932" s="179"/>
      <c r="H1932" s="179"/>
      <c r="I1932" s="179"/>
      <c r="J1932" s="179"/>
      <c r="K1932" s="179"/>
      <c r="L1932" s="179"/>
    </row>
    <row r="1933" spans="1:12">
      <c r="A1933" s="154"/>
      <c r="B1933" s="154"/>
      <c r="C1933" s="154"/>
      <c r="D1933" s="179"/>
      <c r="E1933" s="179"/>
      <c r="F1933" s="179"/>
      <c r="G1933" s="179"/>
      <c r="H1933" s="179"/>
      <c r="I1933" s="179"/>
      <c r="J1933" s="179"/>
      <c r="K1933" s="179"/>
      <c r="L1933" s="179"/>
    </row>
    <row r="1934" spans="1:12">
      <c r="A1934" s="154"/>
      <c r="B1934" s="154"/>
      <c r="C1934" s="154"/>
      <c r="D1934" s="179"/>
      <c r="E1934" s="179"/>
      <c r="F1934" s="179"/>
      <c r="G1934" s="179"/>
      <c r="H1934" s="179"/>
      <c r="I1934" s="179"/>
      <c r="J1934" s="179"/>
      <c r="K1934" s="179"/>
      <c r="L1934" s="179"/>
    </row>
    <row r="1935" spans="1:12">
      <c r="A1935" s="154"/>
      <c r="B1935" s="154"/>
      <c r="C1935" s="154"/>
      <c r="D1935" s="179"/>
      <c r="E1935" s="179"/>
      <c r="F1935" s="179"/>
      <c r="G1935" s="179"/>
      <c r="H1935" s="179"/>
      <c r="I1935" s="179"/>
      <c r="J1935" s="179"/>
      <c r="K1935" s="179"/>
      <c r="L1935" s="179"/>
    </row>
    <row r="1936" spans="1:12">
      <c r="A1936" s="154"/>
      <c r="B1936" s="154"/>
      <c r="C1936" s="154"/>
      <c r="D1936" s="179"/>
      <c r="E1936" s="179"/>
      <c r="F1936" s="179"/>
      <c r="G1936" s="179"/>
      <c r="H1936" s="179"/>
      <c r="I1936" s="179"/>
      <c r="J1936" s="179"/>
      <c r="K1936" s="179"/>
      <c r="L1936" s="179"/>
    </row>
    <row r="1937" spans="1:12">
      <c r="A1937" s="154"/>
      <c r="B1937" s="154"/>
      <c r="C1937" s="154"/>
      <c r="D1937" s="179"/>
      <c r="E1937" s="179"/>
      <c r="F1937" s="179"/>
      <c r="G1937" s="179"/>
      <c r="H1937" s="179"/>
      <c r="I1937" s="179"/>
      <c r="J1937" s="179"/>
      <c r="K1937" s="179"/>
      <c r="L1937" s="179"/>
    </row>
    <row r="1938" spans="1:12">
      <c r="A1938" s="154"/>
      <c r="B1938" s="154"/>
      <c r="C1938" s="154"/>
      <c r="D1938" s="179"/>
      <c r="E1938" s="179"/>
      <c r="F1938" s="179"/>
      <c r="G1938" s="179"/>
      <c r="H1938" s="179"/>
      <c r="I1938" s="179"/>
      <c r="J1938" s="179"/>
      <c r="K1938" s="179"/>
      <c r="L1938" s="179"/>
    </row>
    <row r="1939" spans="1:12">
      <c r="A1939" s="154"/>
      <c r="B1939" s="154"/>
      <c r="C1939" s="154"/>
      <c r="D1939" s="179"/>
      <c r="E1939" s="179"/>
      <c r="F1939" s="179"/>
      <c r="G1939" s="179"/>
      <c r="H1939" s="179"/>
      <c r="I1939" s="179"/>
      <c r="J1939" s="179"/>
      <c r="K1939" s="179"/>
      <c r="L1939" s="179"/>
    </row>
    <row r="1940" spans="1:12">
      <c r="A1940" s="154"/>
      <c r="B1940" s="154"/>
      <c r="C1940" s="154"/>
      <c r="D1940" s="179"/>
      <c r="E1940" s="179"/>
      <c r="F1940" s="179"/>
      <c r="G1940" s="179"/>
      <c r="H1940" s="179"/>
      <c r="I1940" s="179"/>
      <c r="J1940" s="179"/>
      <c r="K1940" s="179"/>
      <c r="L1940" s="179"/>
    </row>
    <row r="1941" spans="1:12">
      <c r="A1941" s="154"/>
      <c r="B1941" s="154"/>
      <c r="C1941" s="154"/>
      <c r="D1941" s="179"/>
      <c r="E1941" s="179"/>
      <c r="F1941" s="179"/>
      <c r="G1941" s="179"/>
      <c r="H1941" s="179"/>
      <c r="I1941" s="179"/>
      <c r="J1941" s="179"/>
      <c r="K1941" s="179"/>
      <c r="L1941" s="179"/>
    </row>
    <row r="1942" spans="1:12">
      <c r="A1942" s="154"/>
      <c r="B1942" s="154"/>
      <c r="C1942" s="154"/>
      <c r="D1942" s="179"/>
      <c r="E1942" s="179"/>
      <c r="F1942" s="179"/>
      <c r="G1942" s="179"/>
      <c r="H1942" s="179"/>
      <c r="I1942" s="179"/>
      <c r="J1942" s="179"/>
      <c r="K1942" s="179"/>
      <c r="L1942" s="179"/>
    </row>
    <row r="1943" spans="1:12">
      <c r="A1943" s="154"/>
      <c r="B1943" s="154"/>
      <c r="C1943" s="154"/>
      <c r="D1943" s="179"/>
      <c r="E1943" s="179"/>
      <c r="F1943" s="179"/>
      <c r="G1943" s="179"/>
      <c r="H1943" s="179"/>
      <c r="I1943" s="179"/>
      <c r="J1943" s="179"/>
      <c r="K1943" s="179"/>
      <c r="L1943" s="179"/>
    </row>
    <row r="1944" spans="1:12">
      <c r="A1944" s="154"/>
      <c r="B1944" s="154"/>
      <c r="C1944" s="154"/>
      <c r="D1944" s="179"/>
      <c r="E1944" s="179"/>
      <c r="F1944" s="179"/>
      <c r="G1944" s="179"/>
      <c r="H1944" s="179"/>
      <c r="I1944" s="179"/>
      <c r="J1944" s="179"/>
      <c r="K1944" s="179"/>
      <c r="L1944" s="179"/>
    </row>
    <row r="1945" spans="1:12">
      <c r="A1945" s="154"/>
      <c r="B1945" s="154"/>
      <c r="C1945" s="154"/>
      <c r="D1945" s="179"/>
      <c r="E1945" s="179"/>
      <c r="F1945" s="179"/>
      <c r="G1945" s="179"/>
      <c r="H1945" s="179"/>
      <c r="I1945" s="179"/>
      <c r="J1945" s="179"/>
      <c r="K1945" s="179"/>
      <c r="L1945" s="179"/>
    </row>
    <row r="1946" spans="1:12">
      <c r="A1946" s="154"/>
      <c r="B1946" s="154"/>
      <c r="C1946" s="154"/>
      <c r="D1946" s="179"/>
      <c r="E1946" s="179"/>
      <c r="F1946" s="179"/>
      <c r="G1946" s="179"/>
      <c r="H1946" s="179"/>
      <c r="I1946" s="179"/>
      <c r="J1946" s="179"/>
      <c r="K1946" s="179"/>
      <c r="L1946" s="179"/>
    </row>
    <row r="1947" spans="1:12">
      <c r="A1947" s="154"/>
      <c r="B1947" s="154"/>
      <c r="C1947" s="154"/>
      <c r="D1947" s="179"/>
      <c r="E1947" s="179"/>
      <c r="F1947" s="179"/>
      <c r="G1947" s="179"/>
      <c r="H1947" s="179"/>
      <c r="I1947" s="179"/>
      <c r="J1947" s="179"/>
      <c r="K1947" s="179"/>
      <c r="L1947" s="179"/>
    </row>
    <row r="1948" spans="1:12">
      <c r="A1948" s="154"/>
      <c r="B1948" s="154"/>
      <c r="C1948" s="154"/>
      <c r="D1948" s="179"/>
      <c r="E1948" s="179"/>
      <c r="F1948" s="179"/>
      <c r="G1948" s="179"/>
      <c r="H1948" s="179"/>
      <c r="I1948" s="179"/>
      <c r="J1948" s="179"/>
      <c r="K1948" s="179"/>
      <c r="L1948" s="179"/>
    </row>
    <row r="1949" spans="1:12">
      <c r="A1949" s="154"/>
      <c r="B1949" s="154"/>
      <c r="C1949" s="154"/>
      <c r="D1949" s="179"/>
      <c r="E1949" s="179"/>
      <c r="F1949" s="179"/>
      <c r="G1949" s="179"/>
      <c r="H1949" s="179"/>
      <c r="I1949" s="179"/>
      <c r="J1949" s="179"/>
      <c r="K1949" s="179"/>
      <c r="L1949" s="179"/>
    </row>
    <row r="1950" spans="1:12">
      <c r="A1950" s="154"/>
      <c r="B1950" s="154"/>
      <c r="C1950" s="154"/>
      <c r="D1950" s="179"/>
      <c r="E1950" s="179"/>
      <c r="F1950" s="179"/>
      <c r="G1950" s="179"/>
      <c r="H1950" s="179"/>
      <c r="I1950" s="179"/>
      <c r="J1950" s="179"/>
      <c r="K1950" s="179"/>
      <c r="L1950" s="179"/>
    </row>
    <row r="1951" spans="1:12">
      <c r="A1951" s="154"/>
      <c r="B1951" s="154"/>
      <c r="C1951" s="154"/>
      <c r="D1951" s="179"/>
      <c r="E1951" s="179"/>
      <c r="F1951" s="179"/>
      <c r="G1951" s="179"/>
      <c r="H1951" s="179"/>
      <c r="I1951" s="179"/>
      <c r="J1951" s="179"/>
      <c r="K1951" s="179"/>
      <c r="L1951" s="179"/>
    </row>
    <row r="1952" spans="1:12">
      <c r="A1952" s="154"/>
      <c r="B1952" s="154"/>
      <c r="C1952" s="154"/>
      <c r="D1952" s="179"/>
      <c r="E1952" s="179"/>
      <c r="F1952" s="179"/>
      <c r="G1952" s="179"/>
      <c r="H1952" s="179"/>
      <c r="I1952" s="179"/>
      <c r="J1952" s="179"/>
      <c r="K1952" s="179"/>
      <c r="L1952" s="179"/>
    </row>
    <row r="1953" spans="1:12">
      <c r="A1953" s="154"/>
      <c r="B1953" s="154"/>
      <c r="C1953" s="154"/>
      <c r="D1953" s="179"/>
      <c r="E1953" s="179"/>
      <c r="F1953" s="179"/>
      <c r="G1953" s="179"/>
      <c r="H1953" s="179"/>
      <c r="I1953" s="179"/>
      <c r="J1953" s="179"/>
      <c r="K1953" s="179"/>
      <c r="L1953" s="179"/>
    </row>
    <row r="1954" spans="1:12">
      <c r="A1954" s="154"/>
      <c r="B1954" s="154"/>
      <c r="C1954" s="154"/>
      <c r="D1954" s="179"/>
      <c r="E1954" s="179"/>
      <c r="F1954" s="179"/>
      <c r="G1954" s="179"/>
      <c r="H1954" s="179"/>
      <c r="I1954" s="179"/>
      <c r="J1954" s="179"/>
      <c r="K1954" s="179"/>
      <c r="L1954" s="179"/>
    </row>
    <row r="1955" spans="1:12">
      <c r="A1955" s="154"/>
      <c r="B1955" s="154"/>
      <c r="C1955" s="154"/>
      <c r="D1955" s="179"/>
      <c r="E1955" s="179"/>
      <c r="F1955" s="179"/>
      <c r="G1955" s="179"/>
      <c r="H1955" s="179"/>
      <c r="I1955" s="179"/>
      <c r="J1955" s="179"/>
      <c r="K1955" s="179"/>
      <c r="L1955" s="179"/>
    </row>
    <row r="1956" spans="1:12">
      <c r="A1956" s="154"/>
      <c r="B1956" s="154"/>
      <c r="C1956" s="154"/>
      <c r="D1956" s="179"/>
      <c r="E1956" s="179"/>
      <c r="F1956" s="179"/>
      <c r="G1956" s="179"/>
      <c r="H1956" s="179"/>
      <c r="I1956" s="179"/>
      <c r="J1956" s="179"/>
      <c r="K1956" s="179"/>
      <c r="L1956" s="179"/>
    </row>
    <row r="1957" spans="1:12">
      <c r="A1957" s="154"/>
      <c r="B1957" s="154"/>
      <c r="C1957" s="154"/>
      <c r="D1957" s="179"/>
      <c r="E1957" s="179"/>
      <c r="F1957" s="179"/>
      <c r="G1957" s="179"/>
      <c r="H1957" s="179"/>
      <c r="I1957" s="179"/>
      <c r="J1957" s="179"/>
      <c r="K1957" s="179"/>
      <c r="L1957" s="179"/>
    </row>
    <row r="1958" spans="1:12">
      <c r="A1958" s="154"/>
      <c r="B1958" s="154"/>
      <c r="C1958" s="154"/>
      <c r="D1958" s="179"/>
      <c r="E1958" s="179"/>
      <c r="F1958" s="179"/>
      <c r="G1958" s="179"/>
      <c r="H1958" s="179"/>
      <c r="I1958" s="179"/>
      <c r="J1958" s="179"/>
      <c r="K1958" s="179"/>
      <c r="L1958" s="179"/>
    </row>
    <row r="1959" spans="1:12">
      <c r="A1959" s="154"/>
      <c r="B1959" s="154"/>
      <c r="C1959" s="154"/>
      <c r="D1959" s="179"/>
      <c r="E1959" s="179"/>
      <c r="F1959" s="179"/>
      <c r="G1959" s="179"/>
      <c r="H1959" s="179"/>
      <c r="I1959" s="179"/>
      <c r="J1959" s="179"/>
      <c r="K1959" s="179"/>
      <c r="L1959" s="179"/>
    </row>
    <row r="1960" spans="1:12">
      <c r="A1960" s="154"/>
      <c r="B1960" s="154"/>
      <c r="C1960" s="154"/>
      <c r="D1960" s="179"/>
      <c r="E1960" s="179"/>
      <c r="F1960" s="179"/>
      <c r="G1960" s="179"/>
      <c r="H1960" s="179"/>
      <c r="I1960" s="179"/>
      <c r="J1960" s="179"/>
      <c r="K1960" s="179"/>
      <c r="L1960" s="179"/>
    </row>
    <row r="1961" spans="1:12">
      <c r="A1961" s="154"/>
      <c r="B1961" s="154"/>
      <c r="C1961" s="154"/>
      <c r="D1961" s="179"/>
      <c r="E1961" s="179"/>
      <c r="F1961" s="179"/>
      <c r="G1961" s="179"/>
      <c r="H1961" s="179"/>
      <c r="I1961" s="179"/>
      <c r="J1961" s="179"/>
      <c r="K1961" s="179"/>
      <c r="L1961" s="179"/>
    </row>
    <row r="1962" spans="1:12">
      <c r="A1962" s="154"/>
      <c r="B1962" s="154"/>
      <c r="C1962" s="154"/>
      <c r="D1962" s="179"/>
      <c r="E1962" s="179"/>
      <c r="F1962" s="179"/>
      <c r="G1962" s="179"/>
      <c r="H1962" s="179"/>
      <c r="I1962" s="179"/>
      <c r="J1962" s="179"/>
      <c r="K1962" s="179"/>
      <c r="L1962" s="179"/>
    </row>
    <row r="1963" spans="1:12">
      <c r="A1963" s="154"/>
      <c r="B1963" s="154"/>
      <c r="C1963" s="154"/>
      <c r="D1963" s="179"/>
      <c r="E1963" s="179"/>
      <c r="F1963" s="179"/>
      <c r="G1963" s="179"/>
      <c r="H1963" s="179"/>
      <c r="I1963" s="179"/>
      <c r="J1963" s="179"/>
      <c r="K1963" s="179"/>
      <c r="L1963" s="179"/>
    </row>
    <row r="1964" spans="1:12">
      <c r="A1964" s="154"/>
      <c r="B1964" s="154"/>
      <c r="C1964" s="154"/>
      <c r="D1964" s="179"/>
      <c r="E1964" s="179"/>
      <c r="F1964" s="179"/>
      <c r="G1964" s="179"/>
      <c r="H1964" s="179"/>
      <c r="I1964" s="179"/>
      <c r="J1964" s="179"/>
      <c r="K1964" s="179"/>
      <c r="L1964" s="179"/>
    </row>
    <row r="1965" spans="1:12">
      <c r="A1965" s="154"/>
      <c r="B1965" s="154"/>
      <c r="C1965" s="154"/>
      <c r="D1965" s="179"/>
      <c r="E1965" s="179"/>
      <c r="F1965" s="179"/>
      <c r="G1965" s="179"/>
      <c r="H1965" s="179"/>
      <c r="I1965" s="179"/>
      <c r="J1965" s="179"/>
      <c r="K1965" s="179"/>
      <c r="L1965" s="179"/>
    </row>
    <row r="1966" spans="1:12">
      <c r="A1966" s="154"/>
      <c r="B1966" s="154"/>
      <c r="C1966" s="154"/>
      <c r="D1966" s="179"/>
      <c r="E1966" s="179"/>
      <c r="F1966" s="179"/>
      <c r="G1966" s="179"/>
      <c r="H1966" s="179"/>
      <c r="I1966" s="179"/>
      <c r="J1966" s="179"/>
      <c r="K1966" s="179"/>
      <c r="L1966" s="179"/>
    </row>
    <row r="1967" spans="1:12">
      <c r="A1967" s="154"/>
      <c r="B1967" s="154"/>
      <c r="C1967" s="154"/>
      <c r="D1967" s="179"/>
      <c r="E1967" s="179"/>
      <c r="F1967" s="179"/>
      <c r="G1967" s="179"/>
      <c r="H1967" s="179"/>
      <c r="I1967" s="179"/>
      <c r="J1967" s="179"/>
      <c r="K1967" s="179"/>
      <c r="L1967" s="179"/>
    </row>
    <row r="1968" spans="1:12">
      <c r="A1968" s="154"/>
      <c r="B1968" s="154"/>
      <c r="C1968" s="154"/>
      <c r="D1968" s="179"/>
      <c r="E1968" s="179"/>
      <c r="F1968" s="179"/>
      <c r="G1968" s="179"/>
      <c r="H1968" s="179"/>
      <c r="I1968" s="179"/>
      <c r="J1968" s="179"/>
      <c r="K1968" s="179"/>
      <c r="L1968" s="179"/>
    </row>
    <row r="1969" spans="1:12">
      <c r="A1969" s="154"/>
      <c r="B1969" s="154"/>
      <c r="C1969" s="154"/>
      <c r="D1969" s="179"/>
      <c r="E1969" s="179"/>
      <c r="F1969" s="179"/>
      <c r="G1969" s="179"/>
      <c r="H1969" s="179"/>
      <c r="I1969" s="179"/>
      <c r="J1969" s="179"/>
      <c r="K1969" s="179"/>
      <c r="L1969" s="179"/>
    </row>
    <row r="1970" spans="1:12">
      <c r="A1970" s="154"/>
      <c r="B1970" s="154"/>
      <c r="C1970" s="154"/>
      <c r="D1970" s="179"/>
      <c r="E1970" s="179"/>
      <c r="F1970" s="179"/>
      <c r="G1970" s="179"/>
      <c r="H1970" s="179"/>
      <c r="I1970" s="179"/>
      <c r="J1970" s="179"/>
      <c r="K1970" s="179"/>
      <c r="L1970" s="179"/>
    </row>
    <row r="1971" spans="1:12">
      <c r="A1971" s="154"/>
      <c r="B1971" s="154"/>
      <c r="C1971" s="154"/>
      <c r="D1971" s="179"/>
      <c r="E1971" s="179"/>
      <c r="F1971" s="179"/>
      <c r="G1971" s="179"/>
      <c r="H1971" s="179"/>
      <c r="I1971" s="179"/>
      <c r="J1971" s="179"/>
      <c r="K1971" s="179"/>
      <c r="L1971" s="179"/>
    </row>
    <row r="1972" spans="1:12">
      <c r="A1972" s="154"/>
      <c r="B1972" s="154"/>
      <c r="C1972" s="154"/>
      <c r="D1972" s="179"/>
      <c r="E1972" s="179"/>
      <c r="F1972" s="179"/>
      <c r="G1972" s="179"/>
      <c r="H1972" s="179"/>
      <c r="I1972" s="179"/>
      <c r="J1972" s="179"/>
      <c r="K1972" s="179"/>
      <c r="L1972" s="179"/>
    </row>
    <row r="1973" spans="1:12">
      <c r="A1973" s="154"/>
      <c r="B1973" s="154"/>
      <c r="C1973" s="154"/>
      <c r="D1973" s="179"/>
      <c r="E1973" s="179"/>
      <c r="F1973" s="179"/>
      <c r="G1973" s="179"/>
      <c r="H1973" s="179"/>
      <c r="I1973" s="179"/>
      <c r="J1973" s="179"/>
      <c r="K1973" s="179"/>
      <c r="L1973" s="179"/>
    </row>
    <row r="1974" spans="1:12">
      <c r="A1974" s="154"/>
      <c r="B1974" s="154"/>
      <c r="C1974" s="154"/>
      <c r="D1974" s="179"/>
      <c r="E1974" s="179"/>
      <c r="F1974" s="179"/>
      <c r="G1974" s="179"/>
      <c r="H1974" s="179"/>
      <c r="I1974" s="179"/>
      <c r="J1974" s="179"/>
      <c r="K1974" s="179"/>
      <c r="L1974" s="179"/>
    </row>
    <row r="1975" spans="1:12">
      <c r="A1975" s="154"/>
      <c r="B1975" s="154"/>
      <c r="C1975" s="154"/>
      <c r="D1975" s="179"/>
      <c r="E1975" s="179"/>
      <c r="F1975" s="179"/>
      <c r="G1975" s="179"/>
      <c r="H1975" s="179"/>
      <c r="I1975" s="179"/>
      <c r="J1975" s="179"/>
      <c r="K1975" s="179"/>
      <c r="L1975" s="179"/>
    </row>
    <row r="1976" spans="1:12">
      <c r="A1976" s="154"/>
      <c r="B1976" s="154"/>
      <c r="C1976" s="154"/>
      <c r="D1976" s="179"/>
      <c r="E1976" s="179"/>
      <c r="F1976" s="179"/>
      <c r="G1976" s="179"/>
      <c r="H1976" s="179"/>
      <c r="I1976" s="179"/>
      <c r="J1976" s="179"/>
      <c r="K1976" s="179"/>
      <c r="L1976" s="179"/>
    </row>
    <row r="1977" spans="1:12">
      <c r="A1977" s="154"/>
      <c r="B1977" s="154"/>
      <c r="C1977" s="154"/>
      <c r="D1977" s="179"/>
      <c r="E1977" s="179"/>
      <c r="F1977" s="179"/>
      <c r="G1977" s="179"/>
      <c r="H1977" s="179"/>
      <c r="I1977" s="179"/>
      <c r="J1977" s="179"/>
      <c r="K1977" s="179"/>
      <c r="L1977" s="179"/>
    </row>
    <row r="1978" spans="1:12">
      <c r="A1978" s="154"/>
      <c r="B1978" s="154"/>
      <c r="C1978" s="154"/>
      <c r="D1978" s="179"/>
      <c r="E1978" s="179"/>
      <c r="F1978" s="179"/>
      <c r="G1978" s="179"/>
      <c r="H1978" s="179"/>
      <c r="I1978" s="179"/>
      <c r="J1978" s="179"/>
      <c r="K1978" s="179"/>
      <c r="L1978" s="179"/>
    </row>
    <row r="1979" spans="1:12">
      <c r="A1979" s="154"/>
      <c r="B1979" s="154"/>
      <c r="C1979" s="154"/>
      <c r="D1979" s="179"/>
      <c r="E1979" s="179"/>
      <c r="F1979" s="179"/>
      <c r="G1979" s="179"/>
      <c r="H1979" s="179"/>
      <c r="I1979" s="179"/>
      <c r="J1979" s="179"/>
      <c r="K1979" s="179"/>
      <c r="L1979" s="179"/>
    </row>
    <row r="1980" spans="1:12">
      <c r="A1980" s="154"/>
      <c r="B1980" s="154"/>
      <c r="C1980" s="154"/>
      <c r="D1980" s="179"/>
      <c r="E1980" s="179"/>
      <c r="F1980" s="179"/>
      <c r="G1980" s="179"/>
      <c r="H1980" s="179"/>
      <c r="I1980" s="179"/>
      <c r="J1980" s="179"/>
      <c r="K1980" s="179"/>
      <c r="L1980" s="179"/>
    </row>
    <row r="1981" spans="1:12">
      <c r="A1981" s="154"/>
      <c r="B1981" s="154"/>
      <c r="C1981" s="154"/>
      <c r="D1981" s="179"/>
      <c r="E1981" s="179"/>
      <c r="F1981" s="179"/>
      <c r="G1981" s="179"/>
      <c r="H1981" s="179"/>
      <c r="I1981" s="179"/>
      <c r="J1981" s="179"/>
      <c r="K1981" s="179"/>
      <c r="L1981" s="179"/>
    </row>
    <row r="1982" spans="1:12">
      <c r="A1982" s="154"/>
      <c r="B1982" s="154"/>
      <c r="C1982" s="154"/>
      <c r="D1982" s="179"/>
      <c r="E1982" s="179"/>
      <c r="F1982" s="179"/>
      <c r="G1982" s="179"/>
      <c r="H1982" s="179"/>
      <c r="I1982" s="179"/>
      <c r="J1982" s="179"/>
      <c r="K1982" s="179"/>
      <c r="L1982" s="179"/>
    </row>
    <row r="1983" spans="1:12">
      <c r="A1983" s="154"/>
      <c r="B1983" s="154"/>
      <c r="C1983" s="154"/>
      <c r="D1983" s="179"/>
      <c r="E1983" s="179"/>
      <c r="F1983" s="179"/>
      <c r="G1983" s="179"/>
      <c r="H1983" s="179"/>
      <c r="I1983" s="179"/>
      <c r="J1983" s="179"/>
      <c r="K1983" s="179"/>
      <c r="L1983" s="179"/>
    </row>
    <row r="1984" spans="1:12">
      <c r="A1984" s="154"/>
      <c r="B1984" s="154"/>
      <c r="C1984" s="154"/>
      <c r="D1984" s="179"/>
      <c r="E1984" s="179"/>
      <c r="F1984" s="179"/>
      <c r="G1984" s="179"/>
      <c r="H1984" s="179"/>
      <c r="I1984" s="179"/>
      <c r="J1984" s="179"/>
      <c r="K1984" s="179"/>
      <c r="L1984" s="179"/>
    </row>
    <row r="1985" spans="1:12">
      <c r="A1985" s="154"/>
      <c r="B1985" s="154"/>
      <c r="C1985" s="154"/>
      <c r="D1985" s="179"/>
      <c r="E1985" s="179"/>
      <c r="F1985" s="179"/>
      <c r="G1985" s="179"/>
      <c r="H1985" s="179"/>
      <c r="I1985" s="179"/>
      <c r="J1985" s="179"/>
      <c r="K1985" s="179"/>
      <c r="L1985" s="179"/>
    </row>
    <row r="1986" spans="1:12">
      <c r="A1986" s="154"/>
      <c r="B1986" s="154"/>
      <c r="C1986" s="154"/>
      <c r="D1986" s="179"/>
      <c r="E1986" s="179"/>
      <c r="F1986" s="179"/>
      <c r="G1986" s="179"/>
      <c r="H1986" s="179"/>
      <c r="I1986" s="179"/>
      <c r="J1986" s="179"/>
      <c r="K1986" s="179"/>
      <c r="L1986" s="179"/>
    </row>
    <row r="1987" spans="1:12">
      <c r="A1987" s="154"/>
      <c r="B1987" s="154"/>
      <c r="C1987" s="154"/>
      <c r="D1987" s="179"/>
      <c r="E1987" s="179"/>
      <c r="F1987" s="179"/>
      <c r="G1987" s="179"/>
      <c r="H1987" s="179"/>
      <c r="I1987" s="179"/>
      <c r="J1987" s="179"/>
      <c r="K1987" s="179"/>
      <c r="L1987" s="179"/>
    </row>
    <row r="1988" spans="1:12">
      <c r="A1988" s="154"/>
      <c r="B1988" s="154"/>
      <c r="C1988" s="154"/>
      <c r="D1988" s="179"/>
      <c r="E1988" s="179"/>
      <c r="F1988" s="179"/>
      <c r="G1988" s="179"/>
      <c r="H1988" s="179"/>
      <c r="I1988" s="179"/>
      <c r="J1988" s="179"/>
      <c r="K1988" s="179"/>
      <c r="L1988" s="179"/>
    </row>
    <row r="1989" spans="1:12">
      <c r="A1989" s="154"/>
      <c r="B1989" s="154"/>
      <c r="C1989" s="154"/>
      <c r="D1989" s="179"/>
      <c r="E1989" s="179"/>
      <c r="F1989" s="179"/>
      <c r="G1989" s="179"/>
      <c r="H1989" s="179"/>
      <c r="I1989" s="179"/>
      <c r="J1989" s="179"/>
      <c r="K1989" s="179"/>
      <c r="L1989" s="179"/>
    </row>
    <row r="1990" spans="1:12">
      <c r="A1990" s="154"/>
      <c r="B1990" s="154"/>
      <c r="C1990" s="154"/>
      <c r="D1990" s="179"/>
      <c r="E1990" s="179"/>
      <c r="F1990" s="179"/>
      <c r="G1990" s="179"/>
      <c r="H1990" s="179"/>
      <c r="I1990" s="179"/>
      <c r="J1990" s="179"/>
      <c r="K1990" s="179"/>
      <c r="L1990" s="179"/>
    </row>
    <row r="1991" spans="1:12">
      <c r="A1991" s="154"/>
      <c r="B1991" s="154"/>
      <c r="C1991" s="154"/>
      <c r="D1991" s="179"/>
      <c r="E1991" s="179"/>
      <c r="F1991" s="179"/>
      <c r="G1991" s="179"/>
      <c r="H1991" s="179"/>
      <c r="I1991" s="179"/>
      <c r="J1991" s="179"/>
      <c r="K1991" s="179"/>
      <c r="L1991" s="179"/>
    </row>
    <row r="1992" spans="1:12">
      <c r="A1992" s="154"/>
      <c r="B1992" s="154"/>
      <c r="C1992" s="154"/>
      <c r="D1992" s="179"/>
      <c r="E1992" s="179"/>
      <c r="F1992" s="179"/>
      <c r="G1992" s="179"/>
      <c r="H1992" s="179"/>
      <c r="I1992" s="179"/>
      <c r="J1992" s="179"/>
      <c r="K1992" s="179"/>
      <c r="L1992" s="179"/>
    </row>
    <row r="1993" spans="1:12">
      <c r="A1993" s="154"/>
      <c r="B1993" s="154"/>
      <c r="C1993" s="154"/>
      <c r="D1993" s="179"/>
      <c r="E1993" s="179"/>
      <c r="F1993" s="179"/>
      <c r="G1993" s="179"/>
      <c r="H1993" s="179"/>
      <c r="I1993" s="179"/>
      <c r="J1993" s="179"/>
      <c r="K1993" s="179"/>
      <c r="L1993" s="179"/>
    </row>
    <row r="1994" spans="1:12">
      <c r="A1994" s="154"/>
      <c r="B1994" s="154"/>
      <c r="C1994" s="154"/>
      <c r="D1994" s="179"/>
      <c r="E1994" s="179"/>
      <c r="F1994" s="179"/>
      <c r="G1994" s="179"/>
      <c r="H1994" s="179"/>
      <c r="I1994" s="179"/>
      <c r="J1994" s="179"/>
      <c r="K1994" s="179"/>
      <c r="L1994" s="179"/>
    </row>
    <row r="1995" spans="1:12">
      <c r="A1995" s="154"/>
      <c r="B1995" s="154"/>
      <c r="C1995" s="154"/>
      <c r="D1995" s="179"/>
      <c r="E1995" s="179"/>
      <c r="F1995" s="179"/>
      <c r="G1995" s="179"/>
      <c r="H1995" s="179"/>
      <c r="I1995" s="179"/>
      <c r="J1995" s="179"/>
      <c r="K1995" s="179"/>
      <c r="L1995" s="179"/>
    </row>
    <row r="1996" spans="1:12">
      <c r="A1996" s="154"/>
      <c r="B1996" s="154"/>
      <c r="C1996" s="154"/>
      <c r="D1996" s="179"/>
      <c r="E1996" s="179"/>
      <c r="F1996" s="179"/>
      <c r="G1996" s="179"/>
      <c r="H1996" s="179"/>
      <c r="I1996" s="179"/>
      <c r="J1996" s="179"/>
      <c r="K1996" s="179"/>
      <c r="L1996" s="179"/>
    </row>
    <row r="1997" spans="1:12">
      <c r="A1997" s="154"/>
      <c r="B1997" s="154"/>
      <c r="C1997" s="154"/>
      <c r="D1997" s="179"/>
      <c r="E1997" s="179"/>
      <c r="F1997" s="179"/>
      <c r="G1997" s="179"/>
      <c r="H1997" s="179"/>
      <c r="I1997" s="179"/>
      <c r="J1997" s="179"/>
      <c r="K1997" s="179"/>
      <c r="L1997" s="179"/>
    </row>
    <row r="1998" spans="1:12">
      <c r="A1998" s="154"/>
      <c r="B1998" s="154"/>
      <c r="C1998" s="154"/>
      <c r="D1998" s="179"/>
      <c r="E1998" s="179"/>
      <c r="F1998" s="179"/>
      <c r="G1998" s="179"/>
      <c r="H1998" s="179"/>
      <c r="I1998" s="179"/>
      <c r="J1998" s="179"/>
      <c r="K1998" s="179"/>
      <c r="L1998" s="179"/>
    </row>
    <row r="1999" spans="1:12">
      <c r="A1999" s="154"/>
      <c r="B1999" s="154"/>
      <c r="C1999" s="154"/>
      <c r="D1999" s="179"/>
      <c r="E1999" s="179"/>
      <c r="F1999" s="179"/>
      <c r="G1999" s="179"/>
      <c r="H1999" s="179"/>
      <c r="I1999" s="179"/>
      <c r="J1999" s="179"/>
      <c r="K1999" s="179"/>
      <c r="L1999" s="179"/>
    </row>
    <row r="2000" spans="1:12">
      <c r="A2000" s="154"/>
      <c r="B2000" s="154"/>
      <c r="C2000" s="154"/>
      <c r="D2000" s="179"/>
      <c r="E2000" s="179"/>
      <c r="F2000" s="179"/>
      <c r="G2000" s="179"/>
      <c r="H2000" s="179"/>
      <c r="I2000" s="179"/>
      <c r="J2000" s="179"/>
      <c r="K2000" s="179"/>
      <c r="L2000" s="179"/>
    </row>
    <row r="2001" spans="1:12">
      <c r="A2001" s="154"/>
      <c r="B2001" s="154"/>
      <c r="C2001" s="154"/>
      <c r="D2001" s="179"/>
      <c r="E2001" s="179"/>
      <c r="F2001" s="179"/>
      <c r="G2001" s="179"/>
      <c r="H2001" s="179"/>
      <c r="I2001" s="179"/>
      <c r="J2001" s="179"/>
      <c r="K2001" s="179"/>
      <c r="L2001" s="179"/>
    </row>
    <row r="2002" spans="1:12">
      <c r="A2002" s="154"/>
      <c r="B2002" s="154"/>
      <c r="C2002" s="154"/>
      <c r="D2002" s="179"/>
      <c r="E2002" s="179"/>
      <c r="F2002" s="179"/>
      <c r="G2002" s="179"/>
      <c r="H2002" s="179"/>
      <c r="I2002" s="179"/>
      <c r="J2002" s="179"/>
      <c r="K2002" s="179"/>
      <c r="L2002" s="179"/>
    </row>
    <row r="2003" spans="1:12">
      <c r="A2003" s="154"/>
      <c r="B2003" s="154"/>
      <c r="C2003" s="154"/>
      <c r="D2003" s="179"/>
      <c r="E2003" s="179"/>
      <c r="F2003" s="179"/>
      <c r="G2003" s="179"/>
      <c r="H2003" s="179"/>
      <c r="I2003" s="179"/>
      <c r="J2003" s="179"/>
      <c r="K2003" s="179"/>
      <c r="L2003" s="179"/>
    </row>
    <row r="2004" spans="1:12">
      <c r="A2004" s="154"/>
      <c r="B2004" s="154"/>
      <c r="C2004" s="154"/>
      <c r="D2004" s="179"/>
      <c r="E2004" s="179"/>
      <c r="F2004" s="179"/>
      <c r="G2004" s="179"/>
      <c r="H2004" s="179"/>
      <c r="I2004" s="179"/>
      <c r="J2004" s="179"/>
      <c r="K2004" s="179"/>
      <c r="L2004" s="179"/>
    </row>
    <row r="2005" spans="1:12">
      <c r="A2005" s="154"/>
      <c r="B2005" s="154"/>
      <c r="C2005" s="154"/>
      <c r="D2005" s="179"/>
      <c r="E2005" s="179"/>
      <c r="F2005" s="179"/>
      <c r="G2005" s="179"/>
      <c r="H2005" s="179"/>
      <c r="I2005" s="179"/>
      <c r="J2005" s="179"/>
      <c r="K2005" s="179"/>
      <c r="L2005" s="179"/>
    </row>
    <row r="2006" spans="1:12">
      <c r="A2006" s="154"/>
      <c r="B2006" s="154"/>
      <c r="C2006" s="154"/>
      <c r="D2006" s="179"/>
      <c r="E2006" s="179"/>
      <c r="F2006" s="179"/>
      <c r="G2006" s="179"/>
      <c r="H2006" s="179"/>
      <c r="I2006" s="179"/>
      <c r="J2006" s="179"/>
      <c r="K2006" s="179"/>
      <c r="L2006" s="179"/>
    </row>
    <row r="2007" spans="1:12">
      <c r="A2007" s="154"/>
      <c r="B2007" s="154"/>
      <c r="C2007" s="154"/>
      <c r="D2007" s="179"/>
      <c r="E2007" s="179"/>
      <c r="F2007" s="179"/>
      <c r="G2007" s="179"/>
      <c r="H2007" s="179"/>
      <c r="I2007" s="179"/>
      <c r="J2007" s="179"/>
      <c r="K2007" s="179"/>
      <c r="L2007" s="179"/>
    </row>
    <row r="2008" spans="1:12">
      <c r="A2008" s="154"/>
      <c r="B2008" s="154"/>
      <c r="C2008" s="154"/>
      <c r="D2008" s="179"/>
      <c r="E2008" s="179"/>
      <c r="F2008" s="179"/>
      <c r="G2008" s="179"/>
      <c r="H2008" s="179"/>
      <c r="I2008" s="179"/>
      <c r="J2008" s="179"/>
      <c r="K2008" s="179"/>
      <c r="L2008" s="179"/>
    </row>
    <row r="2009" spans="1:12">
      <c r="A2009" s="154"/>
      <c r="B2009" s="154"/>
      <c r="C2009" s="154"/>
      <c r="D2009" s="179"/>
      <c r="E2009" s="179"/>
      <c r="F2009" s="179"/>
      <c r="G2009" s="179"/>
      <c r="H2009" s="179"/>
      <c r="I2009" s="179"/>
      <c r="J2009" s="179"/>
      <c r="K2009" s="179"/>
      <c r="L2009" s="179"/>
    </row>
    <row r="2010" spans="1:12">
      <c r="A2010" s="154"/>
      <c r="B2010" s="154"/>
      <c r="C2010" s="154"/>
      <c r="D2010" s="179"/>
      <c r="E2010" s="179"/>
      <c r="F2010" s="179"/>
      <c r="G2010" s="179"/>
      <c r="H2010" s="179"/>
      <c r="I2010" s="179"/>
      <c r="J2010" s="179"/>
      <c r="K2010" s="179"/>
      <c r="L2010" s="179"/>
    </row>
    <row r="2011" spans="1:12">
      <c r="A2011" s="154"/>
      <c r="B2011" s="154"/>
      <c r="C2011" s="154"/>
      <c r="D2011" s="179"/>
      <c r="E2011" s="179"/>
      <c r="F2011" s="179"/>
      <c r="G2011" s="179"/>
      <c r="H2011" s="179"/>
      <c r="I2011" s="179"/>
      <c r="J2011" s="179"/>
      <c r="K2011" s="179"/>
      <c r="L2011" s="179"/>
    </row>
    <row r="2012" spans="1:12">
      <c r="A2012" s="154"/>
      <c r="B2012" s="154"/>
      <c r="C2012" s="154"/>
      <c r="D2012" s="179"/>
      <c r="E2012" s="179"/>
      <c r="F2012" s="179"/>
      <c r="G2012" s="179"/>
      <c r="H2012" s="179"/>
      <c r="I2012" s="179"/>
      <c r="J2012" s="179"/>
      <c r="K2012" s="179"/>
      <c r="L2012" s="179"/>
    </row>
    <row r="2013" spans="1:12">
      <c r="A2013" s="154"/>
      <c r="B2013" s="154"/>
      <c r="C2013" s="154"/>
      <c r="D2013" s="179"/>
      <c r="E2013" s="179"/>
      <c r="F2013" s="179"/>
      <c r="G2013" s="179"/>
      <c r="H2013" s="179"/>
      <c r="I2013" s="179"/>
      <c r="J2013" s="179"/>
      <c r="K2013" s="179"/>
      <c r="L2013" s="179"/>
    </row>
    <row r="2014" spans="1:12">
      <c r="A2014" s="154"/>
      <c r="B2014" s="154"/>
      <c r="C2014" s="154"/>
      <c r="D2014" s="179"/>
      <c r="E2014" s="179"/>
      <c r="F2014" s="179"/>
      <c r="G2014" s="179"/>
      <c r="H2014" s="179"/>
      <c r="I2014" s="179"/>
      <c r="J2014" s="179"/>
      <c r="K2014" s="179"/>
      <c r="L2014" s="179"/>
    </row>
    <row r="2015" spans="1:12">
      <c r="A2015" s="154"/>
      <c r="B2015" s="154"/>
      <c r="C2015" s="154"/>
      <c r="D2015" s="179"/>
      <c r="E2015" s="179"/>
      <c r="F2015" s="179"/>
      <c r="G2015" s="179"/>
      <c r="H2015" s="179"/>
      <c r="I2015" s="179"/>
      <c r="J2015" s="179"/>
      <c r="K2015" s="179"/>
      <c r="L2015" s="179"/>
    </row>
    <row r="2016" spans="1:12">
      <c r="A2016" s="154"/>
      <c r="B2016" s="154"/>
      <c r="C2016" s="154"/>
      <c r="D2016" s="179"/>
      <c r="E2016" s="179"/>
      <c r="F2016" s="179"/>
      <c r="G2016" s="179"/>
      <c r="H2016" s="179"/>
      <c r="I2016" s="179"/>
      <c r="J2016" s="179"/>
      <c r="K2016" s="179"/>
      <c r="L2016" s="179"/>
    </row>
    <row r="2017" spans="1:12">
      <c r="A2017" s="154"/>
      <c r="B2017" s="154"/>
      <c r="C2017" s="154"/>
      <c r="D2017" s="179"/>
      <c r="E2017" s="179"/>
      <c r="F2017" s="179"/>
      <c r="G2017" s="179"/>
      <c r="H2017" s="179"/>
      <c r="I2017" s="179"/>
      <c r="J2017" s="179"/>
      <c r="K2017" s="179"/>
      <c r="L2017" s="179"/>
    </row>
    <row r="2018" spans="1:12">
      <c r="A2018" s="154"/>
      <c r="B2018" s="154"/>
      <c r="C2018" s="154"/>
      <c r="D2018" s="179"/>
      <c r="E2018" s="179"/>
      <c r="F2018" s="179"/>
      <c r="G2018" s="179"/>
      <c r="H2018" s="179"/>
      <c r="I2018" s="179"/>
      <c r="J2018" s="179"/>
      <c r="K2018" s="179"/>
      <c r="L2018" s="179"/>
    </row>
    <row r="2019" spans="1:12">
      <c r="A2019" s="154"/>
      <c r="B2019" s="154"/>
      <c r="C2019" s="154"/>
      <c r="D2019" s="179"/>
      <c r="E2019" s="179"/>
      <c r="F2019" s="179"/>
      <c r="G2019" s="179"/>
      <c r="H2019" s="179"/>
      <c r="I2019" s="179"/>
      <c r="J2019" s="179"/>
      <c r="K2019" s="179"/>
      <c r="L2019" s="179"/>
    </row>
    <row r="2020" spans="1:12">
      <c r="A2020" s="154"/>
      <c r="B2020" s="154"/>
      <c r="C2020" s="154"/>
      <c r="D2020" s="179"/>
      <c r="E2020" s="179"/>
      <c r="F2020" s="179"/>
      <c r="G2020" s="179"/>
      <c r="H2020" s="179"/>
      <c r="I2020" s="179"/>
      <c r="J2020" s="179"/>
      <c r="K2020" s="179"/>
      <c r="L2020" s="179"/>
    </row>
    <row r="2021" spans="1:12">
      <c r="A2021" s="154"/>
      <c r="B2021" s="154"/>
      <c r="C2021" s="154"/>
      <c r="D2021" s="179"/>
      <c r="E2021" s="179"/>
      <c r="F2021" s="179"/>
      <c r="G2021" s="179"/>
      <c r="H2021" s="179"/>
      <c r="I2021" s="179"/>
      <c r="J2021" s="179"/>
      <c r="K2021" s="179"/>
      <c r="L2021" s="179"/>
    </row>
    <row r="2022" spans="1:12">
      <c r="A2022" s="154"/>
      <c r="B2022" s="154"/>
      <c r="C2022" s="154"/>
      <c r="D2022" s="179"/>
      <c r="E2022" s="179"/>
      <c r="F2022" s="179"/>
      <c r="G2022" s="179"/>
      <c r="H2022" s="179"/>
      <c r="I2022" s="179"/>
      <c r="J2022" s="179"/>
      <c r="K2022" s="179"/>
      <c r="L2022" s="179"/>
    </row>
    <row r="2023" spans="1:12">
      <c r="A2023" s="154"/>
      <c r="B2023" s="154"/>
      <c r="C2023" s="154"/>
      <c r="D2023" s="179"/>
      <c r="E2023" s="179"/>
      <c r="F2023" s="179"/>
      <c r="G2023" s="179"/>
      <c r="H2023" s="179"/>
      <c r="I2023" s="179"/>
      <c r="J2023" s="179"/>
      <c r="K2023" s="179"/>
      <c r="L2023" s="179"/>
    </row>
    <row r="2024" spans="1:12">
      <c r="A2024" s="154"/>
      <c r="B2024" s="154"/>
      <c r="C2024" s="154"/>
      <c r="D2024" s="179"/>
      <c r="E2024" s="179"/>
      <c r="F2024" s="179"/>
      <c r="G2024" s="179"/>
      <c r="H2024" s="179"/>
      <c r="I2024" s="179"/>
      <c r="J2024" s="179"/>
      <c r="K2024" s="179"/>
      <c r="L2024" s="179"/>
    </row>
    <row r="2025" spans="1:12">
      <c r="A2025" s="154"/>
      <c r="B2025" s="154"/>
      <c r="C2025" s="154"/>
      <c r="D2025" s="179"/>
      <c r="E2025" s="179"/>
      <c r="F2025" s="179"/>
      <c r="G2025" s="179"/>
      <c r="H2025" s="179"/>
      <c r="I2025" s="179"/>
      <c r="J2025" s="179"/>
      <c r="K2025" s="179"/>
      <c r="L2025" s="179"/>
    </row>
    <row r="2026" spans="1:12">
      <c r="A2026" s="154"/>
      <c r="B2026" s="154"/>
      <c r="C2026" s="154"/>
      <c r="D2026" s="179"/>
      <c r="E2026" s="179"/>
      <c r="F2026" s="179"/>
      <c r="G2026" s="179"/>
      <c r="H2026" s="179"/>
      <c r="I2026" s="179"/>
      <c r="J2026" s="179"/>
      <c r="K2026" s="179"/>
      <c r="L2026" s="179"/>
    </row>
    <row r="2027" spans="1:12">
      <c r="A2027" s="154"/>
      <c r="B2027" s="154"/>
      <c r="C2027" s="154"/>
      <c r="D2027" s="179"/>
      <c r="E2027" s="179"/>
      <c r="F2027" s="179"/>
      <c r="G2027" s="179"/>
      <c r="H2027" s="179"/>
      <c r="I2027" s="179"/>
      <c r="J2027" s="179"/>
      <c r="K2027" s="179"/>
      <c r="L2027" s="179"/>
    </row>
    <row r="2028" spans="1:12">
      <c r="A2028" s="154"/>
      <c r="B2028" s="154"/>
      <c r="C2028" s="154"/>
      <c r="D2028" s="179"/>
      <c r="E2028" s="179"/>
      <c r="F2028" s="179"/>
      <c r="G2028" s="179"/>
      <c r="H2028" s="179"/>
      <c r="I2028" s="179"/>
      <c r="J2028" s="179"/>
      <c r="K2028" s="179"/>
      <c r="L2028" s="179"/>
    </row>
    <row r="2029" spans="1:12">
      <c r="A2029" s="154"/>
      <c r="B2029" s="154"/>
      <c r="C2029" s="154"/>
      <c r="D2029" s="179"/>
      <c r="E2029" s="179"/>
      <c r="F2029" s="179"/>
      <c r="G2029" s="179"/>
      <c r="H2029" s="179"/>
      <c r="I2029" s="179"/>
      <c r="J2029" s="179"/>
      <c r="K2029" s="179"/>
      <c r="L2029" s="179"/>
    </row>
    <row r="2030" spans="1:12">
      <c r="A2030" s="154"/>
      <c r="B2030" s="154"/>
      <c r="C2030" s="154"/>
      <c r="D2030" s="179"/>
      <c r="E2030" s="179"/>
      <c r="F2030" s="179"/>
      <c r="G2030" s="179"/>
      <c r="H2030" s="179"/>
      <c r="I2030" s="179"/>
      <c r="J2030" s="179"/>
      <c r="K2030" s="179"/>
      <c r="L2030" s="179"/>
    </row>
    <row r="2031" spans="1:12">
      <c r="A2031" s="154"/>
      <c r="B2031" s="154"/>
      <c r="C2031" s="154"/>
      <c r="D2031" s="179"/>
      <c r="E2031" s="179"/>
      <c r="F2031" s="179"/>
      <c r="G2031" s="179"/>
      <c r="H2031" s="179"/>
      <c r="I2031" s="179"/>
      <c r="J2031" s="179"/>
      <c r="K2031" s="179"/>
      <c r="L2031" s="179"/>
    </row>
    <row r="2032" spans="1:12">
      <c r="A2032" s="154"/>
      <c r="B2032" s="154"/>
      <c r="C2032" s="154"/>
      <c r="D2032" s="179"/>
      <c r="E2032" s="179"/>
      <c r="F2032" s="179"/>
      <c r="G2032" s="179"/>
      <c r="H2032" s="179"/>
      <c r="I2032" s="179"/>
      <c r="J2032" s="179"/>
      <c r="K2032" s="179"/>
      <c r="L2032" s="179"/>
    </row>
    <row r="2033" spans="1:12">
      <c r="A2033" s="154"/>
      <c r="B2033" s="154"/>
      <c r="C2033" s="154"/>
      <c r="D2033" s="179"/>
      <c r="E2033" s="179"/>
      <c r="F2033" s="179"/>
      <c r="G2033" s="179"/>
      <c r="H2033" s="179"/>
      <c r="I2033" s="179"/>
      <c r="J2033" s="179"/>
      <c r="K2033" s="179"/>
      <c r="L2033" s="179"/>
    </row>
    <row r="2034" spans="1:12">
      <c r="A2034" s="154"/>
      <c r="B2034" s="154"/>
      <c r="C2034" s="154"/>
      <c r="D2034" s="179"/>
      <c r="E2034" s="179"/>
      <c r="F2034" s="179"/>
      <c r="G2034" s="179"/>
      <c r="H2034" s="179"/>
      <c r="I2034" s="179"/>
      <c r="J2034" s="179"/>
      <c r="K2034" s="179"/>
      <c r="L2034" s="179"/>
    </row>
    <row r="2035" spans="1:12">
      <c r="A2035" s="154"/>
      <c r="B2035" s="154"/>
      <c r="C2035" s="154"/>
      <c r="D2035" s="179"/>
      <c r="E2035" s="179"/>
      <c r="F2035" s="179"/>
      <c r="G2035" s="179"/>
      <c r="H2035" s="179"/>
      <c r="I2035" s="179"/>
      <c r="J2035" s="179"/>
      <c r="K2035" s="179"/>
      <c r="L2035" s="179"/>
    </row>
    <row r="2036" spans="1:12">
      <c r="A2036" s="154"/>
      <c r="B2036" s="154"/>
      <c r="C2036" s="154"/>
      <c r="D2036" s="179"/>
      <c r="E2036" s="179"/>
      <c r="F2036" s="179"/>
      <c r="G2036" s="179"/>
      <c r="H2036" s="179"/>
      <c r="I2036" s="179"/>
      <c r="J2036" s="179"/>
      <c r="K2036" s="179"/>
      <c r="L2036" s="179"/>
    </row>
    <row r="2037" spans="1:12">
      <c r="A2037" s="154"/>
      <c r="B2037" s="154"/>
      <c r="C2037" s="154"/>
      <c r="D2037" s="179"/>
      <c r="E2037" s="179"/>
      <c r="F2037" s="179"/>
      <c r="G2037" s="179"/>
      <c r="H2037" s="179"/>
      <c r="I2037" s="179"/>
      <c r="J2037" s="179"/>
      <c r="K2037" s="179"/>
      <c r="L2037" s="179"/>
    </row>
    <row r="2038" spans="1:12">
      <c r="A2038" s="154"/>
      <c r="B2038" s="154"/>
      <c r="C2038" s="154"/>
      <c r="D2038" s="179"/>
      <c r="E2038" s="179"/>
      <c r="F2038" s="179"/>
      <c r="G2038" s="179"/>
      <c r="H2038" s="179"/>
      <c r="I2038" s="179"/>
      <c r="J2038" s="179"/>
      <c r="K2038" s="179"/>
      <c r="L2038" s="179"/>
    </row>
    <row r="2039" spans="1:12">
      <c r="A2039" s="154"/>
      <c r="B2039" s="154"/>
      <c r="C2039" s="154"/>
      <c r="D2039" s="179"/>
      <c r="E2039" s="179"/>
      <c r="F2039" s="179"/>
      <c r="G2039" s="179"/>
      <c r="H2039" s="179"/>
      <c r="I2039" s="179"/>
      <c r="J2039" s="179"/>
      <c r="K2039" s="179"/>
      <c r="L2039" s="179"/>
    </row>
    <row r="2040" spans="1:12">
      <c r="A2040" s="154"/>
      <c r="B2040" s="154"/>
      <c r="C2040" s="154"/>
      <c r="D2040" s="179"/>
      <c r="E2040" s="179"/>
      <c r="F2040" s="179"/>
      <c r="G2040" s="179"/>
      <c r="H2040" s="179"/>
      <c r="I2040" s="179"/>
      <c r="J2040" s="179"/>
      <c r="K2040" s="179"/>
      <c r="L2040" s="179"/>
    </row>
    <row r="2041" spans="1:12">
      <c r="A2041" s="154"/>
      <c r="B2041" s="154"/>
      <c r="C2041" s="154"/>
      <c r="D2041" s="179"/>
      <c r="E2041" s="179"/>
      <c r="F2041" s="179"/>
      <c r="G2041" s="179"/>
      <c r="H2041" s="179"/>
      <c r="I2041" s="179"/>
      <c r="J2041" s="179"/>
      <c r="K2041" s="179"/>
      <c r="L2041" s="179"/>
    </row>
    <row r="2042" spans="1:12">
      <c r="A2042" s="154"/>
      <c r="B2042" s="154"/>
      <c r="C2042" s="154"/>
      <c r="D2042" s="179"/>
      <c r="E2042" s="179"/>
      <c r="F2042" s="179"/>
      <c r="G2042" s="179"/>
      <c r="H2042" s="179"/>
      <c r="I2042" s="179"/>
      <c r="J2042" s="179"/>
      <c r="K2042" s="179"/>
      <c r="L2042" s="179"/>
    </row>
    <row r="2043" spans="1:12">
      <c r="A2043" s="154"/>
      <c r="B2043" s="154"/>
      <c r="C2043" s="154"/>
      <c r="D2043" s="179"/>
      <c r="E2043" s="179"/>
      <c r="F2043" s="179"/>
      <c r="G2043" s="179"/>
      <c r="H2043" s="179"/>
      <c r="I2043" s="179"/>
      <c r="J2043" s="179"/>
      <c r="K2043" s="179"/>
      <c r="L2043" s="179"/>
    </row>
    <row r="2044" spans="1:12">
      <c r="A2044" s="154"/>
      <c r="B2044" s="154"/>
      <c r="C2044" s="154"/>
      <c r="D2044" s="179"/>
      <c r="E2044" s="179"/>
      <c r="F2044" s="179"/>
      <c r="G2044" s="179"/>
      <c r="H2044" s="179"/>
      <c r="I2044" s="179"/>
      <c r="J2044" s="179"/>
      <c r="K2044" s="179"/>
      <c r="L2044" s="179"/>
    </row>
    <row r="2045" spans="1:12">
      <c r="A2045" s="154"/>
      <c r="B2045" s="154"/>
      <c r="C2045" s="154"/>
      <c r="D2045" s="179"/>
      <c r="E2045" s="179"/>
      <c r="F2045" s="179"/>
      <c r="G2045" s="179"/>
      <c r="H2045" s="179"/>
      <c r="I2045" s="179"/>
      <c r="J2045" s="179"/>
      <c r="K2045" s="179"/>
      <c r="L2045" s="179"/>
    </row>
    <row r="2046" spans="1:12">
      <c r="A2046" s="154"/>
      <c r="B2046" s="154"/>
      <c r="C2046" s="154"/>
      <c r="D2046" s="179"/>
      <c r="E2046" s="179"/>
      <c r="F2046" s="179"/>
      <c r="G2046" s="179"/>
      <c r="H2046" s="179"/>
      <c r="I2046" s="179"/>
      <c r="J2046" s="179"/>
      <c r="K2046" s="179"/>
      <c r="L2046" s="179"/>
    </row>
    <row r="2047" spans="1:12">
      <c r="A2047" s="154"/>
      <c r="B2047" s="154"/>
      <c r="C2047" s="154"/>
      <c r="D2047" s="179"/>
      <c r="E2047" s="179"/>
      <c r="F2047" s="179"/>
      <c r="G2047" s="179"/>
      <c r="H2047" s="179"/>
      <c r="I2047" s="179"/>
      <c r="J2047" s="179"/>
      <c r="K2047" s="179"/>
      <c r="L2047" s="179"/>
    </row>
    <row r="2048" spans="1:12">
      <c r="A2048" s="154"/>
      <c r="B2048" s="154"/>
      <c r="C2048" s="154"/>
      <c r="D2048" s="179"/>
      <c r="E2048" s="179"/>
      <c r="F2048" s="179"/>
      <c r="G2048" s="179"/>
      <c r="H2048" s="179"/>
      <c r="I2048" s="179"/>
      <c r="J2048" s="179"/>
      <c r="K2048" s="179"/>
      <c r="L2048" s="179"/>
    </row>
    <row r="2049" spans="1:12">
      <c r="A2049" s="154"/>
      <c r="B2049" s="154"/>
      <c r="C2049" s="154"/>
      <c r="D2049" s="179"/>
      <c r="E2049" s="179"/>
      <c r="F2049" s="179"/>
      <c r="G2049" s="179"/>
      <c r="H2049" s="179"/>
      <c r="I2049" s="179"/>
      <c r="J2049" s="179"/>
      <c r="K2049" s="179"/>
      <c r="L2049" s="179"/>
    </row>
    <row r="2050" spans="1:12">
      <c r="A2050" s="154"/>
      <c r="B2050" s="154"/>
      <c r="C2050" s="154"/>
      <c r="D2050" s="179"/>
      <c r="E2050" s="179"/>
      <c r="F2050" s="179"/>
      <c r="G2050" s="179"/>
      <c r="H2050" s="179"/>
      <c r="I2050" s="179"/>
      <c r="J2050" s="179"/>
      <c r="K2050" s="179"/>
      <c r="L2050" s="179"/>
    </row>
    <row r="2051" spans="1:12">
      <c r="A2051" s="154"/>
      <c r="B2051" s="154"/>
      <c r="C2051" s="154"/>
      <c r="D2051" s="179"/>
      <c r="E2051" s="179"/>
      <c r="F2051" s="179"/>
      <c r="G2051" s="179"/>
      <c r="H2051" s="179"/>
      <c r="I2051" s="179"/>
      <c r="J2051" s="179"/>
      <c r="K2051" s="179"/>
      <c r="L2051" s="179"/>
    </row>
    <row r="2052" spans="1:12">
      <c r="A2052" s="154"/>
      <c r="B2052" s="154"/>
      <c r="C2052" s="154"/>
      <c r="D2052" s="179"/>
      <c r="E2052" s="179"/>
      <c r="F2052" s="179"/>
      <c r="G2052" s="179"/>
      <c r="H2052" s="179"/>
      <c r="I2052" s="179"/>
      <c r="J2052" s="179"/>
      <c r="K2052" s="179"/>
      <c r="L2052" s="179"/>
    </row>
    <row r="2053" spans="1:12">
      <c r="A2053" s="154"/>
      <c r="B2053" s="154"/>
      <c r="C2053" s="154"/>
      <c r="D2053" s="179"/>
      <c r="E2053" s="179"/>
      <c r="F2053" s="179"/>
      <c r="G2053" s="179"/>
      <c r="H2053" s="179"/>
      <c r="I2053" s="179"/>
      <c r="J2053" s="179"/>
      <c r="K2053" s="179"/>
      <c r="L2053" s="179"/>
    </row>
    <row r="2054" spans="1:12">
      <c r="A2054" s="154"/>
      <c r="B2054" s="154"/>
      <c r="C2054" s="154"/>
      <c r="D2054" s="179"/>
      <c r="E2054" s="179"/>
      <c r="F2054" s="179"/>
      <c r="G2054" s="179"/>
      <c r="H2054" s="179"/>
      <c r="I2054" s="179"/>
      <c r="J2054" s="179"/>
      <c r="K2054" s="179"/>
      <c r="L2054" s="179"/>
    </row>
    <row r="2055" spans="1:12">
      <c r="A2055" s="154"/>
      <c r="B2055" s="154"/>
      <c r="C2055" s="154"/>
      <c r="D2055" s="179"/>
      <c r="E2055" s="179"/>
      <c r="F2055" s="179"/>
      <c r="G2055" s="179"/>
      <c r="H2055" s="179"/>
      <c r="I2055" s="179"/>
      <c r="J2055" s="179"/>
      <c r="K2055" s="179"/>
      <c r="L2055" s="179"/>
    </row>
    <row r="2056" spans="1:12">
      <c r="A2056" s="154"/>
      <c r="B2056" s="154"/>
      <c r="C2056" s="154"/>
      <c r="D2056" s="179"/>
      <c r="E2056" s="179"/>
      <c r="F2056" s="179"/>
      <c r="G2056" s="179"/>
      <c r="H2056" s="179"/>
      <c r="I2056" s="179"/>
      <c r="J2056" s="179"/>
      <c r="K2056" s="179"/>
      <c r="L2056" s="179"/>
    </row>
    <row r="2057" spans="1:12">
      <c r="A2057" s="154"/>
      <c r="B2057" s="154"/>
      <c r="C2057" s="154"/>
      <c r="D2057" s="179"/>
      <c r="E2057" s="179"/>
      <c r="F2057" s="179"/>
      <c r="G2057" s="179"/>
      <c r="H2057" s="179"/>
      <c r="I2057" s="179"/>
      <c r="J2057" s="179"/>
      <c r="K2057" s="179"/>
      <c r="L2057" s="179"/>
    </row>
    <row r="2058" spans="1:12">
      <c r="A2058" s="154"/>
      <c r="B2058" s="154"/>
      <c r="C2058" s="154"/>
      <c r="D2058" s="179"/>
      <c r="E2058" s="179"/>
      <c r="F2058" s="179"/>
      <c r="G2058" s="179"/>
      <c r="H2058" s="179"/>
      <c r="I2058" s="179"/>
      <c r="J2058" s="179"/>
      <c r="K2058" s="179"/>
      <c r="L2058" s="179"/>
    </row>
    <row r="2059" spans="1:12">
      <c r="A2059" s="154"/>
      <c r="B2059" s="154"/>
      <c r="C2059" s="154"/>
      <c r="D2059" s="179"/>
      <c r="E2059" s="179"/>
      <c r="F2059" s="179"/>
      <c r="G2059" s="179"/>
      <c r="H2059" s="179"/>
      <c r="I2059" s="179"/>
      <c r="J2059" s="179"/>
      <c r="K2059" s="179"/>
      <c r="L2059" s="179"/>
    </row>
    <row r="2060" spans="1:12">
      <c r="A2060" s="154"/>
      <c r="B2060" s="154"/>
      <c r="C2060" s="154"/>
      <c r="D2060" s="179"/>
      <c r="E2060" s="179"/>
      <c r="F2060" s="179"/>
      <c r="G2060" s="179"/>
      <c r="H2060" s="179"/>
      <c r="I2060" s="179"/>
      <c r="J2060" s="179"/>
      <c r="K2060" s="179"/>
      <c r="L2060" s="179"/>
    </row>
    <row r="2061" spans="1:12">
      <c r="A2061" s="154"/>
      <c r="B2061" s="154"/>
      <c r="C2061" s="154"/>
      <c r="D2061" s="179"/>
      <c r="E2061" s="179"/>
      <c r="F2061" s="179"/>
      <c r="G2061" s="179"/>
      <c r="H2061" s="179"/>
      <c r="I2061" s="179"/>
      <c r="J2061" s="179"/>
      <c r="K2061" s="179"/>
      <c r="L2061" s="179"/>
    </row>
    <row r="2062" spans="1:12">
      <c r="A2062" s="154"/>
      <c r="B2062" s="154"/>
      <c r="C2062" s="154"/>
      <c r="D2062" s="179"/>
      <c r="E2062" s="179"/>
      <c r="F2062" s="179"/>
      <c r="G2062" s="179"/>
      <c r="H2062" s="179"/>
      <c r="I2062" s="179"/>
      <c r="J2062" s="179"/>
      <c r="K2062" s="179"/>
      <c r="L2062" s="179"/>
    </row>
    <row r="2063" spans="1:12">
      <c r="A2063" s="154"/>
      <c r="B2063" s="154"/>
      <c r="C2063" s="154"/>
      <c r="D2063" s="179"/>
      <c r="E2063" s="179"/>
      <c r="F2063" s="179"/>
      <c r="G2063" s="179"/>
      <c r="H2063" s="179"/>
      <c r="I2063" s="179"/>
      <c r="J2063" s="179"/>
      <c r="K2063" s="179"/>
      <c r="L2063" s="179"/>
    </row>
    <row r="2064" spans="1:12">
      <c r="A2064" s="154"/>
      <c r="B2064" s="154"/>
      <c r="C2064" s="154"/>
      <c r="D2064" s="179"/>
      <c r="E2064" s="179"/>
      <c r="F2064" s="179"/>
      <c r="G2064" s="179"/>
      <c r="H2064" s="179"/>
      <c r="I2064" s="179"/>
      <c r="J2064" s="179"/>
      <c r="K2064" s="179"/>
      <c r="L2064" s="179"/>
    </row>
    <row r="2065" spans="1:12">
      <c r="A2065" s="154"/>
      <c r="B2065" s="154"/>
      <c r="C2065" s="154"/>
      <c r="D2065" s="179"/>
      <c r="E2065" s="179"/>
      <c r="F2065" s="179"/>
      <c r="G2065" s="179"/>
      <c r="H2065" s="179"/>
      <c r="I2065" s="179"/>
      <c r="J2065" s="179"/>
      <c r="K2065" s="179"/>
      <c r="L2065" s="179"/>
    </row>
    <row r="2066" spans="1:12">
      <c r="A2066" s="154"/>
      <c r="B2066" s="154"/>
      <c r="C2066" s="154"/>
      <c r="D2066" s="179"/>
      <c r="E2066" s="179"/>
      <c r="F2066" s="179"/>
      <c r="G2066" s="179"/>
      <c r="H2066" s="179"/>
      <c r="I2066" s="179"/>
      <c r="J2066" s="179"/>
      <c r="K2066" s="179"/>
      <c r="L2066" s="179"/>
    </row>
    <row r="2067" spans="1:12">
      <c r="A2067" s="154"/>
      <c r="B2067" s="154"/>
      <c r="C2067" s="154"/>
      <c r="D2067" s="179"/>
      <c r="E2067" s="179"/>
      <c r="F2067" s="179"/>
      <c r="G2067" s="179"/>
      <c r="H2067" s="179"/>
      <c r="I2067" s="179"/>
      <c r="J2067" s="179"/>
      <c r="K2067" s="179"/>
      <c r="L2067" s="179"/>
    </row>
    <row r="2068" spans="1:12">
      <c r="A2068" s="154"/>
      <c r="B2068" s="154"/>
      <c r="C2068" s="154"/>
      <c r="D2068" s="179"/>
      <c r="E2068" s="179"/>
      <c r="F2068" s="179"/>
      <c r="G2068" s="179"/>
      <c r="H2068" s="179"/>
      <c r="I2068" s="179"/>
      <c r="J2068" s="179"/>
      <c r="K2068" s="179"/>
      <c r="L2068" s="179"/>
    </row>
    <row r="2069" spans="1:12">
      <c r="A2069" s="154"/>
      <c r="B2069" s="154"/>
      <c r="C2069" s="154"/>
      <c r="D2069" s="179"/>
      <c r="E2069" s="179"/>
      <c r="F2069" s="179"/>
      <c r="G2069" s="179"/>
      <c r="H2069" s="179"/>
      <c r="I2069" s="179"/>
      <c r="J2069" s="179"/>
      <c r="K2069" s="179"/>
      <c r="L2069" s="179"/>
    </row>
    <row r="2070" spans="1:12">
      <c r="A2070" s="154"/>
      <c r="B2070" s="154"/>
      <c r="C2070" s="154"/>
      <c r="D2070" s="179"/>
      <c r="E2070" s="179"/>
      <c r="F2070" s="179"/>
      <c r="G2070" s="179"/>
      <c r="H2070" s="179"/>
      <c r="I2070" s="179"/>
      <c r="J2070" s="179"/>
      <c r="K2070" s="179"/>
      <c r="L2070" s="179"/>
    </row>
    <row r="2071" spans="1:12">
      <c r="A2071" s="154"/>
      <c r="B2071" s="154"/>
      <c r="C2071" s="154"/>
      <c r="D2071" s="179"/>
      <c r="E2071" s="179"/>
      <c r="F2071" s="179"/>
      <c r="G2071" s="179"/>
      <c r="H2071" s="179"/>
      <c r="I2071" s="179"/>
      <c r="J2071" s="179"/>
      <c r="K2071" s="179"/>
      <c r="L2071" s="179"/>
    </row>
    <row r="2072" spans="1:12">
      <c r="A2072" s="154"/>
      <c r="B2072" s="154"/>
      <c r="C2072" s="154"/>
      <c r="D2072" s="179"/>
      <c r="E2072" s="179"/>
      <c r="F2072" s="179"/>
      <c r="G2072" s="179"/>
      <c r="H2072" s="179"/>
      <c r="I2072" s="179"/>
      <c r="J2072" s="179"/>
      <c r="K2072" s="179"/>
      <c r="L2072" s="179"/>
    </row>
    <row r="2073" spans="1:12">
      <c r="A2073" s="154"/>
      <c r="B2073" s="154"/>
      <c r="C2073" s="154"/>
      <c r="D2073" s="179"/>
      <c r="E2073" s="179"/>
      <c r="F2073" s="179"/>
      <c r="G2073" s="179"/>
      <c r="H2073" s="179"/>
      <c r="I2073" s="179"/>
      <c r="J2073" s="179"/>
      <c r="K2073" s="179"/>
      <c r="L2073" s="179"/>
    </row>
    <row r="2074" spans="1:12">
      <c r="A2074" s="154"/>
      <c r="B2074" s="154"/>
      <c r="C2074" s="154"/>
      <c r="D2074" s="179"/>
      <c r="E2074" s="179"/>
      <c r="F2074" s="179"/>
      <c r="G2074" s="179"/>
      <c r="H2074" s="179"/>
      <c r="I2074" s="179"/>
      <c r="J2074" s="179"/>
      <c r="K2074" s="179"/>
      <c r="L2074" s="179"/>
    </row>
    <row r="2075" spans="1:12">
      <c r="A2075" s="154"/>
      <c r="B2075" s="154"/>
      <c r="C2075" s="154"/>
      <c r="D2075" s="179"/>
      <c r="E2075" s="179"/>
      <c r="F2075" s="179"/>
      <c r="G2075" s="179"/>
      <c r="H2075" s="179"/>
      <c r="I2075" s="179"/>
      <c r="J2075" s="179"/>
      <c r="K2075" s="179"/>
      <c r="L2075" s="179"/>
    </row>
    <row r="2076" spans="1:12">
      <c r="A2076" s="154"/>
      <c r="B2076" s="154"/>
      <c r="C2076" s="154"/>
      <c r="D2076" s="179"/>
      <c r="E2076" s="179"/>
      <c r="F2076" s="179"/>
      <c r="G2076" s="179"/>
      <c r="H2076" s="179"/>
      <c r="I2076" s="179"/>
      <c r="J2076" s="179"/>
      <c r="K2076" s="179"/>
      <c r="L2076" s="179"/>
    </row>
    <row r="2077" spans="1:12">
      <c r="A2077" s="154"/>
      <c r="B2077" s="154"/>
      <c r="C2077" s="154"/>
      <c r="D2077" s="179"/>
      <c r="E2077" s="179"/>
      <c r="F2077" s="179"/>
      <c r="G2077" s="179"/>
      <c r="H2077" s="179"/>
      <c r="I2077" s="179"/>
      <c r="J2077" s="179"/>
      <c r="K2077" s="179"/>
      <c r="L2077" s="179"/>
    </row>
    <row r="2078" spans="1:12">
      <c r="A2078" s="154"/>
      <c r="B2078" s="154"/>
      <c r="C2078" s="154"/>
      <c r="D2078" s="179"/>
      <c r="E2078" s="179"/>
      <c r="F2078" s="179"/>
      <c r="G2078" s="179"/>
      <c r="H2078" s="179"/>
      <c r="I2078" s="179"/>
      <c r="J2078" s="179"/>
      <c r="K2078" s="179"/>
      <c r="L2078" s="179"/>
    </row>
    <row r="2079" spans="1:12">
      <c r="A2079" s="154"/>
      <c r="B2079" s="154"/>
      <c r="C2079" s="154"/>
      <c r="D2079" s="179"/>
      <c r="E2079" s="179"/>
      <c r="F2079" s="179"/>
      <c r="G2079" s="179"/>
      <c r="H2079" s="179"/>
      <c r="I2079" s="179"/>
      <c r="J2079" s="179"/>
      <c r="K2079" s="179"/>
      <c r="L2079" s="179"/>
    </row>
    <row r="2080" spans="1:12">
      <c r="A2080" s="154"/>
      <c r="B2080" s="154"/>
      <c r="C2080" s="154"/>
      <c r="D2080" s="179"/>
      <c r="E2080" s="179"/>
      <c r="F2080" s="179"/>
      <c r="G2080" s="179"/>
      <c r="H2080" s="179"/>
      <c r="I2080" s="179"/>
      <c r="J2080" s="179"/>
      <c r="K2080" s="179"/>
      <c r="L2080" s="179"/>
    </row>
    <row r="2081" spans="1:12">
      <c r="A2081" s="154"/>
      <c r="B2081" s="154"/>
      <c r="C2081" s="154"/>
      <c r="D2081" s="179"/>
      <c r="E2081" s="179"/>
      <c r="F2081" s="179"/>
      <c r="G2081" s="179"/>
      <c r="H2081" s="179"/>
      <c r="I2081" s="179"/>
      <c r="J2081" s="179"/>
      <c r="K2081" s="179"/>
      <c r="L2081" s="179"/>
    </row>
    <row r="2082" spans="1:12">
      <c r="A2082" s="154"/>
      <c r="B2082" s="154"/>
      <c r="C2082" s="154"/>
      <c r="D2082" s="179"/>
      <c r="E2082" s="179"/>
      <c r="F2082" s="179"/>
      <c r="G2082" s="179"/>
      <c r="H2082" s="179"/>
      <c r="I2082" s="179"/>
      <c r="J2082" s="179"/>
      <c r="K2082" s="179"/>
      <c r="L2082" s="179"/>
    </row>
    <row r="2083" spans="1:12">
      <c r="A2083" s="154"/>
      <c r="B2083" s="154"/>
      <c r="C2083" s="154"/>
      <c r="D2083" s="179"/>
      <c r="E2083" s="179"/>
      <c r="F2083" s="179"/>
      <c r="G2083" s="179"/>
      <c r="H2083" s="179"/>
      <c r="I2083" s="179"/>
      <c r="J2083" s="179"/>
      <c r="K2083" s="179"/>
      <c r="L2083" s="179"/>
    </row>
    <row r="2084" spans="1:12">
      <c r="A2084" s="154"/>
      <c r="B2084" s="154"/>
      <c r="C2084" s="154"/>
      <c r="D2084" s="179"/>
      <c r="E2084" s="179"/>
      <c r="F2084" s="179"/>
      <c r="G2084" s="179"/>
      <c r="H2084" s="179"/>
      <c r="I2084" s="179"/>
      <c r="J2084" s="179"/>
      <c r="K2084" s="179"/>
      <c r="L2084" s="179"/>
    </row>
    <row r="2085" spans="1:12">
      <c r="A2085" s="154"/>
      <c r="B2085" s="154"/>
      <c r="C2085" s="154"/>
      <c r="D2085" s="179"/>
      <c r="E2085" s="179"/>
      <c r="F2085" s="179"/>
      <c r="G2085" s="179"/>
      <c r="H2085" s="179"/>
      <c r="I2085" s="179"/>
      <c r="J2085" s="179"/>
      <c r="K2085" s="179"/>
      <c r="L2085" s="179"/>
    </row>
    <row r="2086" spans="1:12">
      <c r="A2086" s="154"/>
      <c r="B2086" s="154"/>
      <c r="C2086" s="154"/>
      <c r="D2086" s="179"/>
      <c r="E2086" s="179"/>
      <c r="F2086" s="179"/>
      <c r="G2086" s="179"/>
      <c r="H2086" s="179"/>
      <c r="I2086" s="179"/>
      <c r="J2086" s="179"/>
      <c r="K2086" s="179"/>
      <c r="L2086" s="179"/>
    </row>
    <row r="2087" spans="1:12">
      <c r="A2087" s="154"/>
      <c r="B2087" s="154"/>
      <c r="C2087" s="154"/>
      <c r="D2087" s="179"/>
      <c r="E2087" s="179"/>
      <c r="F2087" s="179"/>
      <c r="G2087" s="179"/>
      <c r="H2087" s="179"/>
      <c r="I2087" s="179"/>
      <c r="J2087" s="179"/>
      <c r="K2087" s="179"/>
      <c r="L2087" s="179"/>
    </row>
    <row r="2088" spans="1:12">
      <c r="A2088" s="154"/>
      <c r="B2088" s="154"/>
      <c r="C2088" s="154"/>
      <c r="D2088" s="179"/>
      <c r="E2088" s="179"/>
      <c r="F2088" s="179"/>
      <c r="G2088" s="179"/>
      <c r="H2088" s="179"/>
      <c r="I2088" s="179"/>
      <c r="J2088" s="179"/>
      <c r="K2088" s="179"/>
      <c r="L2088" s="179"/>
    </row>
    <row r="2089" spans="1:12">
      <c r="A2089" s="154"/>
      <c r="B2089" s="154"/>
      <c r="C2089" s="154"/>
      <c r="D2089" s="179"/>
      <c r="E2089" s="179"/>
      <c r="F2089" s="179"/>
      <c r="G2089" s="179"/>
      <c r="H2089" s="179"/>
      <c r="I2089" s="179"/>
      <c r="J2089" s="179"/>
      <c r="K2089" s="179"/>
      <c r="L2089" s="179"/>
    </row>
    <row r="2090" spans="1:12">
      <c r="A2090" s="154"/>
      <c r="B2090" s="154"/>
      <c r="C2090" s="154"/>
      <c r="D2090" s="179"/>
      <c r="E2090" s="179"/>
      <c r="F2090" s="179"/>
      <c r="G2090" s="179"/>
      <c r="H2090" s="179"/>
      <c r="I2090" s="179"/>
      <c r="J2090" s="179"/>
      <c r="K2090" s="179"/>
      <c r="L2090" s="179"/>
    </row>
    <row r="2091" spans="1:12">
      <c r="A2091" s="154"/>
      <c r="B2091" s="154"/>
      <c r="C2091" s="154"/>
      <c r="D2091" s="179"/>
      <c r="E2091" s="179"/>
      <c r="F2091" s="179"/>
      <c r="G2091" s="179"/>
      <c r="H2091" s="179"/>
      <c r="I2091" s="179"/>
      <c r="J2091" s="179"/>
      <c r="K2091" s="179"/>
      <c r="L2091" s="179"/>
    </row>
    <row r="2092" spans="1:12">
      <c r="A2092" s="154"/>
      <c r="B2092" s="154"/>
      <c r="C2092" s="154"/>
      <c r="D2092" s="179"/>
      <c r="E2092" s="179"/>
      <c r="F2092" s="179"/>
      <c r="G2092" s="179"/>
      <c r="H2092" s="179"/>
      <c r="I2092" s="179"/>
      <c r="J2092" s="179"/>
      <c r="K2092" s="179"/>
      <c r="L2092" s="179"/>
    </row>
    <row r="2093" spans="1:12">
      <c r="A2093" s="154"/>
      <c r="B2093" s="154"/>
      <c r="C2093" s="154"/>
      <c r="D2093" s="179"/>
      <c r="E2093" s="179"/>
      <c r="F2093" s="179"/>
      <c r="G2093" s="179"/>
      <c r="H2093" s="179"/>
      <c r="I2093" s="179"/>
      <c r="J2093" s="179"/>
      <c r="K2093" s="179"/>
      <c r="L2093" s="179"/>
    </row>
    <row r="2094" spans="1:12">
      <c r="A2094" s="154"/>
      <c r="B2094" s="154"/>
      <c r="C2094" s="154"/>
      <c r="D2094" s="179"/>
      <c r="E2094" s="179"/>
      <c r="F2094" s="179"/>
      <c r="G2094" s="179"/>
      <c r="H2094" s="179"/>
      <c r="I2094" s="179"/>
      <c r="J2094" s="179"/>
      <c r="K2094" s="179"/>
      <c r="L2094" s="179"/>
    </row>
    <row r="2095" spans="1:12">
      <c r="A2095" s="154"/>
      <c r="B2095" s="154"/>
      <c r="C2095" s="154"/>
      <c r="D2095" s="179"/>
      <c r="E2095" s="179"/>
      <c r="F2095" s="179"/>
      <c r="G2095" s="179"/>
      <c r="H2095" s="179"/>
      <c r="I2095" s="179"/>
      <c r="J2095" s="179"/>
      <c r="K2095" s="179"/>
      <c r="L2095" s="179"/>
    </row>
    <row r="2096" spans="1:12">
      <c r="A2096" s="154"/>
      <c r="B2096" s="154"/>
      <c r="C2096" s="154"/>
      <c r="D2096" s="179"/>
      <c r="E2096" s="179"/>
      <c r="F2096" s="179"/>
      <c r="G2096" s="179"/>
      <c r="H2096" s="179"/>
      <c r="I2096" s="179"/>
      <c r="J2096" s="179"/>
      <c r="K2096" s="179"/>
      <c r="L2096" s="179"/>
    </row>
    <row r="2097" spans="1:12">
      <c r="A2097" s="154"/>
      <c r="B2097" s="154"/>
      <c r="C2097" s="154"/>
      <c r="D2097" s="179"/>
      <c r="E2097" s="179"/>
      <c r="F2097" s="179"/>
      <c r="G2097" s="179"/>
      <c r="H2097" s="179"/>
      <c r="I2097" s="179"/>
      <c r="J2097" s="179"/>
      <c r="K2097" s="179"/>
      <c r="L2097" s="179"/>
    </row>
    <row r="2098" spans="1:12">
      <c r="A2098" s="154"/>
      <c r="B2098" s="154"/>
      <c r="C2098" s="154"/>
      <c r="D2098" s="179"/>
      <c r="E2098" s="179"/>
      <c r="F2098" s="179"/>
      <c r="G2098" s="179"/>
      <c r="H2098" s="179"/>
      <c r="I2098" s="179"/>
      <c r="J2098" s="179"/>
      <c r="K2098" s="179"/>
      <c r="L2098" s="179"/>
    </row>
    <row r="2099" spans="1:12">
      <c r="A2099" s="154"/>
      <c r="B2099" s="154"/>
      <c r="C2099" s="154"/>
      <c r="D2099" s="179"/>
      <c r="E2099" s="179"/>
      <c r="F2099" s="179"/>
      <c r="G2099" s="179"/>
      <c r="H2099" s="179"/>
      <c r="I2099" s="179"/>
      <c r="J2099" s="179"/>
      <c r="K2099" s="179"/>
      <c r="L2099" s="179"/>
    </row>
    <row r="2100" spans="1:12">
      <c r="A2100" s="154"/>
      <c r="B2100" s="154"/>
      <c r="C2100" s="154"/>
      <c r="D2100" s="179"/>
      <c r="E2100" s="179"/>
      <c r="F2100" s="179"/>
      <c r="G2100" s="179"/>
      <c r="H2100" s="179"/>
      <c r="I2100" s="179"/>
      <c r="J2100" s="179"/>
      <c r="K2100" s="179"/>
      <c r="L2100" s="179"/>
    </row>
    <row r="2101" spans="1:12">
      <c r="A2101" s="154"/>
      <c r="B2101" s="154"/>
      <c r="C2101" s="154"/>
      <c r="D2101" s="179"/>
      <c r="E2101" s="179"/>
      <c r="F2101" s="179"/>
      <c r="G2101" s="179"/>
      <c r="H2101" s="179"/>
      <c r="I2101" s="179"/>
      <c r="J2101" s="179"/>
      <c r="K2101" s="179"/>
      <c r="L2101" s="179"/>
    </row>
    <row r="2102" spans="1:12">
      <c r="A2102" s="154"/>
      <c r="B2102" s="154"/>
      <c r="C2102" s="154"/>
      <c r="D2102" s="179"/>
      <c r="E2102" s="179"/>
      <c r="F2102" s="179"/>
      <c r="G2102" s="179"/>
      <c r="H2102" s="179"/>
      <c r="I2102" s="179"/>
      <c r="J2102" s="179"/>
      <c r="K2102" s="179"/>
      <c r="L2102" s="179"/>
    </row>
    <row r="2103" spans="1:12">
      <c r="A2103" s="154"/>
      <c r="B2103" s="154"/>
      <c r="C2103" s="154"/>
      <c r="D2103" s="179"/>
      <c r="E2103" s="179"/>
      <c r="F2103" s="179"/>
      <c r="G2103" s="179"/>
      <c r="H2103" s="179"/>
      <c r="I2103" s="179"/>
      <c r="J2103" s="179"/>
      <c r="K2103" s="179"/>
      <c r="L2103" s="179"/>
    </row>
    <row r="2104" spans="1:12">
      <c r="A2104" s="154"/>
      <c r="B2104" s="154"/>
      <c r="C2104" s="154"/>
      <c r="D2104" s="179"/>
      <c r="E2104" s="179"/>
      <c r="F2104" s="179"/>
      <c r="G2104" s="179"/>
      <c r="H2104" s="179"/>
      <c r="I2104" s="179"/>
      <c r="J2104" s="179"/>
      <c r="K2104" s="179"/>
      <c r="L2104" s="179"/>
    </row>
    <row r="2105" spans="1:12">
      <c r="A2105" s="154"/>
      <c r="B2105" s="154"/>
      <c r="C2105" s="154"/>
      <c r="D2105" s="179"/>
      <c r="E2105" s="179"/>
      <c r="F2105" s="179"/>
      <c r="G2105" s="179"/>
      <c r="H2105" s="179"/>
      <c r="I2105" s="179"/>
      <c r="J2105" s="179"/>
      <c r="K2105" s="179"/>
      <c r="L2105" s="179"/>
    </row>
    <row r="2106" spans="1:12">
      <c r="A2106" s="154"/>
      <c r="B2106" s="154"/>
      <c r="C2106" s="154"/>
      <c r="D2106" s="179"/>
      <c r="E2106" s="179"/>
      <c r="F2106" s="179"/>
      <c r="G2106" s="179"/>
      <c r="H2106" s="179"/>
      <c r="I2106" s="179"/>
      <c r="J2106" s="179"/>
      <c r="K2106" s="179"/>
      <c r="L2106" s="179"/>
    </row>
    <row r="2107" spans="1:12">
      <c r="A2107" s="154"/>
      <c r="B2107" s="154"/>
      <c r="C2107" s="154"/>
      <c r="D2107" s="179"/>
      <c r="E2107" s="179"/>
      <c r="F2107" s="179"/>
      <c r="G2107" s="179"/>
      <c r="H2107" s="179"/>
      <c r="I2107" s="179"/>
      <c r="J2107" s="179"/>
      <c r="K2107" s="179"/>
      <c r="L2107" s="179"/>
    </row>
    <row r="2108" spans="1:12">
      <c r="A2108" s="154"/>
      <c r="B2108" s="154"/>
      <c r="C2108" s="154"/>
      <c r="D2108" s="179"/>
      <c r="E2108" s="179"/>
      <c r="F2108" s="179"/>
      <c r="G2108" s="179"/>
      <c r="H2108" s="179"/>
      <c r="I2108" s="179"/>
      <c r="J2108" s="179"/>
      <c r="K2108" s="179"/>
      <c r="L2108" s="179"/>
    </row>
    <row r="2109" spans="1:12">
      <c r="A2109" s="154"/>
      <c r="B2109" s="154"/>
      <c r="C2109" s="154"/>
      <c r="D2109" s="179"/>
      <c r="E2109" s="179"/>
      <c r="F2109" s="179"/>
      <c r="G2109" s="179"/>
      <c r="H2109" s="179"/>
      <c r="I2109" s="179"/>
      <c r="J2109" s="179"/>
      <c r="K2109" s="179"/>
      <c r="L2109" s="179"/>
    </row>
    <row r="2110" spans="1:12">
      <c r="A2110" s="154"/>
      <c r="B2110" s="154"/>
      <c r="C2110" s="154"/>
      <c r="D2110" s="179"/>
      <c r="E2110" s="179"/>
      <c r="F2110" s="179"/>
      <c r="G2110" s="179"/>
      <c r="H2110" s="179"/>
      <c r="I2110" s="179"/>
      <c r="J2110" s="179"/>
      <c r="K2110" s="179"/>
      <c r="L2110" s="179"/>
    </row>
    <row r="2111" spans="1:12">
      <c r="A2111" s="154"/>
      <c r="B2111" s="154"/>
      <c r="C2111" s="154"/>
      <c r="D2111" s="179"/>
      <c r="E2111" s="179"/>
      <c r="F2111" s="179"/>
      <c r="G2111" s="179"/>
      <c r="H2111" s="179"/>
      <c r="I2111" s="179"/>
      <c r="J2111" s="179"/>
      <c r="K2111" s="179"/>
      <c r="L2111" s="179"/>
    </row>
    <row r="2112" spans="1:12">
      <c r="A2112" s="154"/>
      <c r="B2112" s="154"/>
      <c r="C2112" s="154"/>
      <c r="D2112" s="179"/>
      <c r="E2112" s="179"/>
      <c r="F2112" s="179"/>
      <c r="G2112" s="179"/>
      <c r="H2112" s="179"/>
      <c r="I2112" s="179"/>
      <c r="J2112" s="179"/>
      <c r="K2112" s="179"/>
      <c r="L2112" s="179"/>
    </row>
    <row r="2113" spans="1:12">
      <c r="A2113" s="154"/>
      <c r="B2113" s="154"/>
      <c r="C2113" s="154"/>
      <c r="D2113" s="179"/>
      <c r="E2113" s="179"/>
      <c r="F2113" s="179"/>
      <c r="G2113" s="179"/>
      <c r="H2113" s="179"/>
      <c r="I2113" s="179"/>
      <c r="J2113" s="179"/>
      <c r="K2113" s="179"/>
      <c r="L2113" s="179"/>
    </row>
    <row r="2114" spans="1:12">
      <c r="A2114" s="154"/>
      <c r="B2114" s="154"/>
      <c r="C2114" s="154"/>
      <c r="D2114" s="179"/>
      <c r="E2114" s="179"/>
      <c r="F2114" s="179"/>
      <c r="G2114" s="179"/>
      <c r="H2114" s="179"/>
      <c r="I2114" s="179"/>
      <c r="J2114" s="179"/>
      <c r="K2114" s="179"/>
      <c r="L2114" s="179"/>
    </row>
    <row r="2115" spans="1:12">
      <c r="A2115" s="154"/>
      <c r="B2115" s="154"/>
      <c r="C2115" s="154"/>
      <c r="D2115" s="179"/>
      <c r="E2115" s="179"/>
      <c r="F2115" s="179"/>
      <c r="G2115" s="179"/>
      <c r="H2115" s="179"/>
      <c r="I2115" s="179"/>
      <c r="J2115" s="179"/>
      <c r="K2115" s="179"/>
      <c r="L2115" s="179"/>
    </row>
    <row r="2116" spans="1:12">
      <c r="A2116" s="154"/>
      <c r="B2116" s="154"/>
      <c r="C2116" s="154"/>
      <c r="D2116" s="179"/>
      <c r="E2116" s="179"/>
      <c r="F2116" s="179"/>
      <c r="G2116" s="179"/>
      <c r="H2116" s="179"/>
      <c r="I2116" s="179"/>
      <c r="J2116" s="179"/>
      <c r="K2116" s="179"/>
      <c r="L2116" s="179"/>
    </row>
    <row r="2117" spans="1:12">
      <c r="A2117" s="154"/>
      <c r="B2117" s="154"/>
      <c r="C2117" s="154"/>
      <c r="D2117" s="179"/>
      <c r="E2117" s="179"/>
      <c r="F2117" s="179"/>
      <c r="G2117" s="179"/>
      <c r="H2117" s="179"/>
      <c r="I2117" s="179"/>
      <c r="J2117" s="179"/>
      <c r="K2117" s="179"/>
      <c r="L2117" s="179"/>
    </row>
    <row r="2118" spans="1:12">
      <c r="A2118" s="154"/>
      <c r="B2118" s="154"/>
      <c r="C2118" s="154"/>
      <c r="D2118" s="179"/>
      <c r="E2118" s="179"/>
      <c r="F2118" s="179"/>
      <c r="G2118" s="179"/>
      <c r="H2118" s="179"/>
      <c r="I2118" s="179"/>
      <c r="J2118" s="179"/>
      <c r="K2118" s="179"/>
      <c r="L2118" s="179"/>
    </row>
    <row r="2119" spans="1:12">
      <c r="A2119" s="154"/>
      <c r="B2119" s="154"/>
      <c r="C2119" s="154"/>
      <c r="D2119" s="179"/>
      <c r="E2119" s="179"/>
      <c r="F2119" s="179"/>
      <c r="G2119" s="179"/>
      <c r="H2119" s="179"/>
      <c r="I2119" s="179"/>
      <c r="J2119" s="179"/>
      <c r="K2119" s="179"/>
      <c r="L2119" s="179"/>
    </row>
    <row r="2120" spans="1:12">
      <c r="A2120" s="154"/>
      <c r="B2120" s="154"/>
      <c r="C2120" s="154"/>
      <c r="D2120" s="179"/>
      <c r="E2120" s="179"/>
      <c r="F2120" s="179"/>
      <c r="G2120" s="179"/>
      <c r="H2120" s="179"/>
      <c r="I2120" s="179"/>
      <c r="J2120" s="179"/>
      <c r="K2120" s="179"/>
      <c r="L2120" s="179"/>
    </row>
    <row r="2121" spans="1:12">
      <c r="A2121" s="154"/>
      <c r="B2121" s="154"/>
      <c r="C2121" s="154"/>
      <c r="D2121" s="179"/>
      <c r="E2121" s="179"/>
      <c r="F2121" s="179"/>
      <c r="G2121" s="179"/>
      <c r="H2121" s="179"/>
      <c r="I2121" s="179"/>
      <c r="J2121" s="179"/>
      <c r="K2121" s="179"/>
      <c r="L2121" s="179"/>
    </row>
    <row r="2122" spans="1:12">
      <c r="A2122" s="154"/>
      <c r="B2122" s="154"/>
      <c r="C2122" s="154"/>
      <c r="D2122" s="179"/>
      <c r="E2122" s="179"/>
      <c r="F2122" s="179"/>
      <c r="G2122" s="179"/>
      <c r="H2122" s="179"/>
      <c r="I2122" s="179"/>
      <c r="J2122" s="179"/>
      <c r="K2122" s="179"/>
      <c r="L2122" s="179"/>
    </row>
    <row r="2123" spans="1:12">
      <c r="A2123" s="154"/>
      <c r="B2123" s="154"/>
      <c r="C2123" s="154"/>
      <c r="D2123" s="179"/>
      <c r="E2123" s="179"/>
      <c r="F2123" s="179"/>
      <c r="G2123" s="179"/>
      <c r="H2123" s="179"/>
      <c r="I2123" s="179"/>
      <c r="J2123" s="179"/>
      <c r="K2123" s="179"/>
      <c r="L2123" s="179"/>
    </row>
    <row r="2124" spans="1:12">
      <c r="A2124" s="154"/>
      <c r="B2124" s="154"/>
      <c r="C2124" s="154"/>
      <c r="D2124" s="179"/>
      <c r="E2124" s="179"/>
      <c r="F2124" s="179"/>
      <c r="G2124" s="179"/>
      <c r="H2124" s="179"/>
      <c r="I2124" s="179"/>
      <c r="J2124" s="179"/>
      <c r="K2124" s="179"/>
      <c r="L2124" s="179"/>
    </row>
    <row r="2125" spans="1:12">
      <c r="A2125" s="154"/>
      <c r="B2125" s="154"/>
      <c r="C2125" s="154"/>
      <c r="D2125" s="179"/>
      <c r="E2125" s="179"/>
      <c r="F2125" s="179"/>
      <c r="G2125" s="179"/>
      <c r="H2125" s="179"/>
      <c r="I2125" s="179"/>
      <c r="J2125" s="179"/>
      <c r="K2125" s="179"/>
      <c r="L2125" s="179"/>
    </row>
    <row r="2126" spans="1:12">
      <c r="A2126" s="154"/>
      <c r="B2126" s="154"/>
      <c r="C2126" s="154"/>
      <c r="D2126" s="179"/>
      <c r="E2126" s="179"/>
      <c r="F2126" s="179"/>
      <c r="G2126" s="179"/>
      <c r="H2126" s="179"/>
      <c r="I2126" s="179"/>
      <c r="J2126" s="179"/>
      <c r="K2126" s="179"/>
      <c r="L2126" s="179"/>
    </row>
    <row r="2127" spans="1:12">
      <c r="A2127" s="154"/>
      <c r="B2127" s="154"/>
      <c r="C2127" s="154"/>
      <c r="D2127" s="179"/>
      <c r="E2127" s="179"/>
      <c r="F2127" s="179"/>
      <c r="G2127" s="179"/>
      <c r="H2127" s="179"/>
      <c r="I2127" s="179"/>
      <c r="J2127" s="179"/>
      <c r="K2127" s="179"/>
      <c r="L2127" s="179"/>
    </row>
    <row r="2128" spans="1:12">
      <c r="A2128" s="154"/>
      <c r="B2128" s="154"/>
      <c r="C2128" s="154"/>
      <c r="D2128" s="179"/>
      <c r="E2128" s="179"/>
      <c r="F2128" s="179"/>
      <c r="G2128" s="179"/>
      <c r="H2128" s="179"/>
      <c r="I2128" s="179"/>
      <c r="J2128" s="179"/>
      <c r="K2128" s="179"/>
      <c r="L2128" s="179"/>
    </row>
    <row r="2129" spans="1:12">
      <c r="A2129" s="154"/>
      <c r="B2129" s="154"/>
      <c r="C2129" s="154"/>
      <c r="D2129" s="179"/>
      <c r="E2129" s="179"/>
      <c r="F2129" s="179"/>
      <c r="G2129" s="179"/>
      <c r="H2129" s="179"/>
      <c r="I2129" s="179"/>
      <c r="J2129" s="179"/>
      <c r="K2129" s="179"/>
      <c r="L2129" s="179"/>
    </row>
    <row r="2130" spans="1:12">
      <c r="A2130" s="154"/>
      <c r="B2130" s="154"/>
      <c r="C2130" s="154"/>
      <c r="D2130" s="179"/>
      <c r="E2130" s="179"/>
      <c r="F2130" s="179"/>
      <c r="G2130" s="179"/>
      <c r="H2130" s="179"/>
      <c r="I2130" s="179"/>
      <c r="J2130" s="179"/>
      <c r="K2130" s="179"/>
      <c r="L2130" s="179"/>
    </row>
    <row r="2131" spans="1:12">
      <c r="A2131" s="154"/>
      <c r="B2131" s="154"/>
      <c r="C2131" s="154"/>
      <c r="D2131" s="179"/>
      <c r="E2131" s="179"/>
      <c r="F2131" s="179"/>
      <c r="G2131" s="179"/>
      <c r="H2131" s="179"/>
      <c r="I2131" s="179"/>
      <c r="J2131" s="179"/>
      <c r="K2131" s="179"/>
      <c r="L2131" s="179"/>
    </row>
    <row r="2132" spans="1:12">
      <c r="A2132" s="154"/>
      <c r="B2132" s="154"/>
      <c r="C2132" s="154"/>
      <c r="D2132" s="179"/>
      <c r="E2132" s="179"/>
      <c r="F2132" s="179"/>
      <c r="G2132" s="179"/>
      <c r="H2132" s="179"/>
      <c r="I2132" s="179"/>
      <c r="J2132" s="179"/>
      <c r="K2132" s="179"/>
      <c r="L2132" s="179"/>
    </row>
    <row r="2133" spans="1:12">
      <c r="A2133" s="154"/>
      <c r="B2133" s="154"/>
      <c r="C2133" s="154"/>
      <c r="D2133" s="179"/>
      <c r="E2133" s="179"/>
      <c r="F2133" s="179"/>
      <c r="G2133" s="179"/>
      <c r="H2133" s="179"/>
      <c r="I2133" s="179"/>
      <c r="J2133" s="179"/>
      <c r="K2133" s="179"/>
      <c r="L2133" s="179"/>
    </row>
    <row r="2134" spans="1:12">
      <c r="A2134" s="154"/>
      <c r="B2134" s="154"/>
      <c r="C2134" s="154"/>
      <c r="D2134" s="179"/>
      <c r="E2134" s="179"/>
      <c r="F2134" s="179"/>
      <c r="G2134" s="179"/>
      <c r="H2134" s="179"/>
      <c r="I2134" s="179"/>
      <c r="J2134" s="179"/>
      <c r="K2134" s="179"/>
      <c r="L2134" s="179"/>
    </row>
    <row r="2135" spans="1:12">
      <c r="A2135" s="154"/>
      <c r="B2135" s="154"/>
      <c r="C2135" s="154"/>
      <c r="D2135" s="179"/>
      <c r="E2135" s="179"/>
      <c r="F2135" s="179"/>
      <c r="G2135" s="179"/>
      <c r="H2135" s="179"/>
      <c r="I2135" s="179"/>
      <c r="J2135" s="179"/>
      <c r="K2135" s="179"/>
      <c r="L2135" s="179"/>
    </row>
    <row r="2136" spans="1:12">
      <c r="A2136" s="154"/>
      <c r="B2136" s="154"/>
      <c r="C2136" s="154"/>
      <c r="D2136" s="179"/>
      <c r="E2136" s="179"/>
      <c r="F2136" s="179"/>
      <c r="G2136" s="179"/>
      <c r="H2136" s="179"/>
      <c r="I2136" s="179"/>
      <c r="J2136" s="179"/>
      <c r="K2136" s="179"/>
      <c r="L2136" s="179"/>
    </row>
    <row r="2137" spans="1:12">
      <c r="A2137" s="154"/>
      <c r="B2137" s="154"/>
      <c r="C2137" s="154"/>
      <c r="D2137" s="179"/>
      <c r="E2137" s="179"/>
      <c r="F2137" s="179"/>
      <c r="G2137" s="179"/>
      <c r="H2137" s="179"/>
      <c r="I2137" s="179"/>
      <c r="J2137" s="179"/>
      <c r="K2137" s="179"/>
      <c r="L2137" s="179"/>
    </row>
    <row r="2138" spans="1:12">
      <c r="A2138" s="154"/>
      <c r="B2138" s="154"/>
      <c r="C2138" s="154"/>
      <c r="D2138" s="179"/>
      <c r="E2138" s="179"/>
      <c r="F2138" s="179"/>
      <c r="G2138" s="179"/>
      <c r="H2138" s="179"/>
      <c r="I2138" s="179"/>
      <c r="J2138" s="179"/>
      <c r="K2138" s="179"/>
      <c r="L2138" s="179"/>
    </row>
    <row r="2139" spans="1:12">
      <c r="A2139" s="154"/>
      <c r="B2139" s="154"/>
      <c r="C2139" s="154"/>
      <c r="D2139" s="179"/>
      <c r="E2139" s="179"/>
      <c r="F2139" s="179"/>
      <c r="G2139" s="179"/>
      <c r="H2139" s="179"/>
      <c r="I2139" s="179"/>
      <c r="J2139" s="179"/>
      <c r="K2139" s="179"/>
      <c r="L2139" s="179"/>
    </row>
    <row r="2140" spans="1:12">
      <c r="A2140" s="154"/>
      <c r="B2140" s="154"/>
      <c r="C2140" s="154"/>
      <c r="D2140" s="179"/>
      <c r="E2140" s="179"/>
      <c r="F2140" s="179"/>
      <c r="G2140" s="179"/>
      <c r="H2140" s="179"/>
      <c r="I2140" s="179"/>
      <c r="J2140" s="179"/>
      <c r="K2140" s="179"/>
      <c r="L2140" s="179"/>
    </row>
    <row r="2141" spans="1:12">
      <c r="A2141" s="154"/>
      <c r="B2141" s="154"/>
      <c r="C2141" s="154"/>
      <c r="D2141" s="179"/>
      <c r="E2141" s="179"/>
      <c r="F2141" s="179"/>
      <c r="G2141" s="179"/>
      <c r="H2141" s="179"/>
      <c r="I2141" s="179"/>
      <c r="J2141" s="179"/>
      <c r="K2141" s="179"/>
      <c r="L2141" s="179"/>
    </row>
    <row r="2142" spans="1:12">
      <c r="A2142" s="154"/>
      <c r="B2142" s="154"/>
      <c r="C2142" s="154"/>
      <c r="D2142" s="179"/>
      <c r="E2142" s="179"/>
      <c r="F2142" s="179"/>
      <c r="G2142" s="179"/>
      <c r="H2142" s="179"/>
      <c r="I2142" s="179"/>
      <c r="J2142" s="179"/>
      <c r="K2142" s="179"/>
      <c r="L2142" s="179"/>
    </row>
    <row r="2143" spans="1:12">
      <c r="A2143" s="154"/>
      <c r="B2143" s="154"/>
      <c r="C2143" s="154"/>
      <c r="D2143" s="179"/>
      <c r="E2143" s="179"/>
      <c r="F2143" s="179"/>
      <c r="G2143" s="179"/>
      <c r="H2143" s="179"/>
      <c r="I2143" s="179"/>
      <c r="J2143" s="179"/>
      <c r="K2143" s="179"/>
      <c r="L2143" s="179"/>
    </row>
    <row r="2144" spans="1:12">
      <c r="A2144" s="154"/>
      <c r="B2144" s="154"/>
      <c r="C2144" s="154"/>
      <c r="D2144" s="179"/>
      <c r="E2144" s="179"/>
      <c r="F2144" s="179"/>
      <c r="G2144" s="179"/>
      <c r="H2144" s="179"/>
      <c r="I2144" s="179"/>
      <c r="J2144" s="179"/>
      <c r="K2144" s="179"/>
      <c r="L2144" s="179"/>
    </row>
    <row r="2145" spans="1:12">
      <c r="A2145" s="154"/>
      <c r="B2145" s="154"/>
      <c r="C2145" s="154"/>
      <c r="D2145" s="179"/>
      <c r="E2145" s="179"/>
      <c r="F2145" s="179"/>
      <c r="G2145" s="179"/>
      <c r="H2145" s="179"/>
      <c r="I2145" s="179"/>
      <c r="J2145" s="179"/>
      <c r="K2145" s="179"/>
      <c r="L2145" s="179"/>
    </row>
    <row r="2146" spans="1:12">
      <c r="A2146" s="154"/>
      <c r="B2146" s="154"/>
      <c r="C2146" s="154"/>
      <c r="D2146" s="179"/>
      <c r="E2146" s="179"/>
      <c r="F2146" s="179"/>
      <c r="G2146" s="179"/>
      <c r="H2146" s="179"/>
      <c r="I2146" s="179"/>
      <c r="J2146" s="179"/>
      <c r="K2146" s="179"/>
      <c r="L2146" s="179"/>
    </row>
    <row r="2147" spans="1:12">
      <c r="A2147" s="154"/>
      <c r="B2147" s="154"/>
      <c r="C2147" s="154"/>
      <c r="D2147" s="179"/>
      <c r="E2147" s="179"/>
      <c r="F2147" s="179"/>
      <c r="G2147" s="179"/>
      <c r="H2147" s="179"/>
      <c r="I2147" s="179"/>
      <c r="J2147" s="179"/>
      <c r="K2147" s="179"/>
      <c r="L2147" s="179"/>
    </row>
    <row r="2148" spans="1:12">
      <c r="A2148" s="154"/>
      <c r="B2148" s="154"/>
      <c r="C2148" s="154"/>
      <c r="D2148" s="179"/>
      <c r="E2148" s="179"/>
      <c r="F2148" s="179"/>
      <c r="G2148" s="179"/>
      <c r="H2148" s="179"/>
      <c r="I2148" s="179"/>
      <c r="J2148" s="179"/>
      <c r="K2148" s="179"/>
      <c r="L2148" s="179"/>
    </row>
    <row r="2149" spans="1:12">
      <c r="A2149" s="154"/>
      <c r="B2149" s="154"/>
      <c r="C2149" s="154"/>
      <c r="D2149" s="179"/>
      <c r="E2149" s="179"/>
      <c r="F2149" s="179"/>
      <c r="G2149" s="179"/>
      <c r="H2149" s="179"/>
      <c r="I2149" s="179"/>
      <c r="J2149" s="179"/>
      <c r="K2149" s="179"/>
      <c r="L2149" s="179"/>
    </row>
    <row r="2150" spans="1:12">
      <c r="A2150" s="154"/>
      <c r="B2150" s="154"/>
      <c r="C2150" s="154"/>
      <c r="D2150" s="179"/>
      <c r="E2150" s="179"/>
      <c r="F2150" s="179"/>
      <c r="G2150" s="179"/>
      <c r="H2150" s="179"/>
      <c r="I2150" s="179"/>
      <c r="J2150" s="179"/>
      <c r="K2150" s="179"/>
      <c r="L2150" s="179"/>
    </row>
    <row r="2151" spans="1:12">
      <c r="A2151" s="154"/>
      <c r="B2151" s="154"/>
      <c r="C2151" s="154"/>
      <c r="D2151" s="179"/>
      <c r="E2151" s="179"/>
      <c r="F2151" s="179"/>
      <c r="G2151" s="179"/>
      <c r="H2151" s="179"/>
      <c r="I2151" s="179"/>
      <c r="J2151" s="179"/>
      <c r="K2151" s="179"/>
      <c r="L2151" s="179"/>
    </row>
    <row r="2152" spans="1:12">
      <c r="A2152" s="154"/>
      <c r="B2152" s="154"/>
      <c r="C2152" s="154"/>
      <c r="D2152" s="179"/>
      <c r="E2152" s="179"/>
      <c r="F2152" s="179"/>
      <c r="G2152" s="179"/>
      <c r="H2152" s="179"/>
      <c r="I2152" s="179"/>
      <c r="J2152" s="179"/>
      <c r="K2152" s="179"/>
      <c r="L2152" s="179"/>
    </row>
    <row r="2153" spans="1:12">
      <c r="A2153" s="154"/>
      <c r="B2153" s="154"/>
      <c r="C2153" s="154"/>
      <c r="D2153" s="179"/>
      <c r="E2153" s="179"/>
      <c r="F2153" s="179"/>
      <c r="G2153" s="179"/>
      <c r="H2153" s="179"/>
      <c r="I2153" s="179"/>
      <c r="J2153" s="179"/>
      <c r="K2153" s="179"/>
      <c r="L2153" s="179"/>
    </row>
    <row r="2154" spans="1:12">
      <c r="A2154" s="154"/>
      <c r="B2154" s="154"/>
      <c r="C2154" s="154"/>
      <c r="D2154" s="179"/>
      <c r="E2154" s="179"/>
      <c r="F2154" s="179"/>
      <c r="G2154" s="179"/>
      <c r="H2154" s="179"/>
      <c r="I2154" s="179"/>
      <c r="J2154" s="179"/>
      <c r="K2154" s="179"/>
      <c r="L2154" s="179"/>
    </row>
    <row r="2155" spans="1:12">
      <c r="A2155" s="154"/>
      <c r="B2155" s="154"/>
      <c r="C2155" s="154"/>
      <c r="D2155" s="179"/>
      <c r="E2155" s="179"/>
      <c r="F2155" s="179"/>
      <c r="G2155" s="179"/>
      <c r="H2155" s="179"/>
      <c r="I2155" s="179"/>
      <c r="J2155" s="179"/>
      <c r="K2155" s="179"/>
      <c r="L2155" s="179"/>
    </row>
    <row r="2156" spans="1:12">
      <c r="A2156" s="154"/>
      <c r="B2156" s="154"/>
      <c r="C2156" s="154"/>
      <c r="D2156" s="179"/>
      <c r="E2156" s="179"/>
      <c r="F2156" s="179"/>
      <c r="G2156" s="179"/>
      <c r="H2156" s="179"/>
      <c r="I2156" s="179"/>
      <c r="J2156" s="179"/>
      <c r="K2156" s="179"/>
      <c r="L2156" s="179"/>
    </row>
    <row r="2157" spans="1:12">
      <c r="A2157" s="154"/>
      <c r="B2157" s="154"/>
      <c r="C2157" s="154"/>
      <c r="D2157" s="179"/>
      <c r="E2157" s="179"/>
      <c r="F2157" s="179"/>
      <c r="G2157" s="179"/>
      <c r="H2157" s="179"/>
      <c r="I2157" s="179"/>
      <c r="J2157" s="179"/>
      <c r="K2157" s="179"/>
      <c r="L2157" s="179"/>
    </row>
    <row r="2158" spans="1:12">
      <c r="A2158" s="154"/>
      <c r="B2158" s="154"/>
      <c r="C2158" s="154"/>
      <c r="D2158" s="179"/>
      <c r="E2158" s="179"/>
      <c r="F2158" s="179"/>
      <c r="G2158" s="179"/>
      <c r="H2158" s="179"/>
      <c r="I2158" s="179"/>
      <c r="J2158" s="179"/>
      <c r="K2158" s="179"/>
      <c r="L2158" s="179"/>
    </row>
    <row r="2159" spans="1:12">
      <c r="A2159" s="154"/>
      <c r="B2159" s="154"/>
      <c r="C2159" s="154"/>
      <c r="D2159" s="179"/>
      <c r="E2159" s="179"/>
      <c r="F2159" s="179"/>
      <c r="G2159" s="179"/>
      <c r="H2159" s="179"/>
      <c r="I2159" s="179"/>
      <c r="J2159" s="179"/>
      <c r="K2159" s="179"/>
      <c r="L2159" s="179"/>
    </row>
    <row r="2160" spans="1:12">
      <c r="A2160" s="154"/>
      <c r="B2160" s="154"/>
      <c r="C2160" s="154"/>
      <c r="D2160" s="179"/>
      <c r="E2160" s="179"/>
      <c r="F2160" s="179"/>
      <c r="G2160" s="179"/>
      <c r="H2160" s="179"/>
      <c r="I2160" s="179"/>
      <c r="J2160" s="179"/>
      <c r="K2160" s="179"/>
      <c r="L2160" s="179"/>
    </row>
    <row r="2161" spans="1:12">
      <c r="A2161" s="154"/>
      <c r="B2161" s="154"/>
      <c r="C2161" s="154"/>
      <c r="D2161" s="179"/>
      <c r="E2161" s="179"/>
      <c r="F2161" s="179"/>
      <c r="G2161" s="179"/>
      <c r="H2161" s="179"/>
      <c r="I2161" s="179"/>
      <c r="J2161" s="179"/>
      <c r="K2161" s="179"/>
      <c r="L2161" s="179"/>
    </row>
    <row r="2162" spans="1:12">
      <c r="A2162" s="154"/>
      <c r="B2162" s="154"/>
      <c r="C2162" s="154"/>
      <c r="D2162" s="179"/>
      <c r="E2162" s="179"/>
      <c r="F2162" s="179"/>
      <c r="G2162" s="179"/>
      <c r="H2162" s="179"/>
      <c r="I2162" s="179"/>
      <c r="J2162" s="179"/>
      <c r="K2162" s="179"/>
      <c r="L2162" s="179"/>
    </row>
    <row r="2163" spans="1:12">
      <c r="A2163" s="154"/>
      <c r="B2163" s="154"/>
      <c r="C2163" s="154"/>
      <c r="D2163" s="179"/>
      <c r="E2163" s="179"/>
      <c r="F2163" s="179"/>
      <c r="G2163" s="179"/>
      <c r="H2163" s="179"/>
      <c r="I2163" s="179"/>
      <c r="J2163" s="179"/>
      <c r="K2163" s="179"/>
      <c r="L2163" s="179"/>
    </row>
    <row r="2164" spans="1:12">
      <c r="A2164" s="154"/>
      <c r="B2164" s="154"/>
      <c r="C2164" s="154"/>
      <c r="D2164" s="179"/>
      <c r="E2164" s="179"/>
      <c r="F2164" s="179"/>
      <c r="G2164" s="179"/>
      <c r="H2164" s="179"/>
      <c r="I2164" s="179"/>
      <c r="J2164" s="179"/>
      <c r="K2164" s="179"/>
      <c r="L2164" s="179"/>
    </row>
    <row r="2165" spans="1:12">
      <c r="A2165" s="154"/>
      <c r="B2165" s="154"/>
      <c r="C2165" s="154"/>
      <c r="D2165" s="179"/>
      <c r="E2165" s="179"/>
      <c r="F2165" s="179"/>
      <c r="G2165" s="179"/>
      <c r="H2165" s="179"/>
      <c r="I2165" s="179"/>
      <c r="J2165" s="179"/>
      <c r="K2165" s="179"/>
      <c r="L2165" s="179"/>
    </row>
    <row r="2166" spans="1:12">
      <c r="A2166" s="154"/>
      <c r="B2166" s="154"/>
      <c r="C2166" s="154"/>
      <c r="D2166" s="179"/>
      <c r="E2166" s="179"/>
      <c r="F2166" s="179"/>
      <c r="G2166" s="179"/>
      <c r="H2166" s="179"/>
      <c r="I2166" s="179"/>
      <c r="J2166" s="179"/>
      <c r="K2166" s="179"/>
      <c r="L2166" s="179"/>
    </row>
    <row r="2167" spans="1:12">
      <c r="A2167" s="154"/>
      <c r="B2167" s="154"/>
      <c r="C2167" s="154"/>
      <c r="D2167" s="179"/>
      <c r="E2167" s="179"/>
      <c r="F2167" s="179"/>
      <c r="G2167" s="179"/>
      <c r="H2167" s="179"/>
      <c r="I2167" s="179"/>
      <c r="J2167" s="179"/>
      <c r="K2167" s="179"/>
      <c r="L2167" s="179"/>
    </row>
    <row r="2168" spans="1:12">
      <c r="A2168" s="154"/>
      <c r="B2168" s="154"/>
      <c r="C2168" s="154"/>
      <c r="D2168" s="179"/>
      <c r="E2168" s="179"/>
      <c r="F2168" s="179"/>
      <c r="G2168" s="179"/>
      <c r="H2168" s="179"/>
      <c r="I2168" s="179"/>
      <c r="J2168" s="179"/>
      <c r="K2168" s="179"/>
      <c r="L2168" s="179"/>
    </row>
    <row r="2169" spans="1:12">
      <c r="A2169" s="154"/>
      <c r="B2169" s="154"/>
      <c r="C2169" s="154"/>
      <c r="D2169" s="179"/>
      <c r="E2169" s="179"/>
      <c r="F2169" s="179"/>
      <c r="G2169" s="179"/>
      <c r="H2169" s="179"/>
      <c r="I2169" s="179"/>
      <c r="J2169" s="179"/>
      <c r="K2169" s="179"/>
      <c r="L2169" s="179"/>
    </row>
    <row r="2170" spans="1:12">
      <c r="A2170" s="154"/>
      <c r="B2170" s="154"/>
      <c r="C2170" s="154"/>
      <c r="D2170" s="179"/>
      <c r="E2170" s="179"/>
      <c r="F2170" s="179"/>
      <c r="G2170" s="179"/>
      <c r="H2170" s="179"/>
      <c r="I2170" s="179"/>
      <c r="J2170" s="179"/>
      <c r="K2170" s="179"/>
      <c r="L2170" s="179"/>
    </row>
    <row r="2171" spans="1:12">
      <c r="A2171" s="154"/>
      <c r="B2171" s="154"/>
      <c r="C2171" s="154"/>
      <c r="D2171" s="179"/>
      <c r="E2171" s="179"/>
      <c r="F2171" s="179"/>
      <c r="G2171" s="179"/>
      <c r="H2171" s="179"/>
      <c r="I2171" s="179"/>
      <c r="J2171" s="179"/>
      <c r="K2171" s="179"/>
      <c r="L2171" s="179"/>
    </row>
    <row r="2172" spans="1:12">
      <c r="A2172" s="154"/>
      <c r="B2172" s="154"/>
      <c r="C2172" s="154"/>
      <c r="D2172" s="179"/>
      <c r="E2172" s="179"/>
      <c r="F2172" s="179"/>
      <c r="G2172" s="179"/>
      <c r="H2172" s="179"/>
      <c r="I2172" s="179"/>
      <c r="J2172" s="179"/>
      <c r="K2172" s="179"/>
      <c r="L2172" s="179"/>
    </row>
    <row r="2173" spans="1:12">
      <c r="A2173" s="154"/>
      <c r="B2173" s="154"/>
      <c r="C2173" s="154"/>
      <c r="D2173" s="179"/>
      <c r="E2173" s="179"/>
      <c r="F2173" s="179"/>
      <c r="G2173" s="179"/>
      <c r="H2173" s="179"/>
      <c r="I2173" s="179"/>
      <c r="J2173" s="179"/>
      <c r="K2173" s="179"/>
      <c r="L2173" s="179"/>
    </row>
    <row r="2174" spans="1:12">
      <c r="A2174" s="154"/>
      <c r="B2174" s="154"/>
      <c r="C2174" s="154"/>
      <c r="D2174" s="179"/>
      <c r="E2174" s="179"/>
      <c r="F2174" s="179"/>
      <c r="G2174" s="179"/>
      <c r="H2174" s="179"/>
      <c r="I2174" s="179"/>
      <c r="J2174" s="179"/>
      <c r="K2174" s="179"/>
      <c r="L2174" s="179"/>
    </row>
    <row r="2175" spans="1:12">
      <c r="A2175" s="154"/>
      <c r="B2175" s="154"/>
      <c r="C2175" s="154"/>
      <c r="D2175" s="179"/>
      <c r="E2175" s="179"/>
      <c r="F2175" s="179"/>
      <c r="G2175" s="179"/>
      <c r="H2175" s="179"/>
      <c r="I2175" s="179"/>
      <c r="J2175" s="179"/>
      <c r="K2175" s="179"/>
      <c r="L2175" s="179"/>
    </row>
    <row r="2176" spans="1:12">
      <c r="A2176" s="154"/>
      <c r="B2176" s="154"/>
      <c r="C2176" s="154"/>
      <c r="D2176" s="179"/>
      <c r="E2176" s="179"/>
      <c r="F2176" s="179"/>
      <c r="G2176" s="179"/>
      <c r="H2176" s="179"/>
      <c r="I2176" s="179"/>
      <c r="J2176" s="179"/>
      <c r="K2176" s="179"/>
      <c r="L2176" s="179"/>
    </row>
    <row r="2177" spans="1:12">
      <c r="A2177" s="154"/>
      <c r="B2177" s="154"/>
      <c r="C2177" s="154"/>
      <c r="D2177" s="179"/>
      <c r="E2177" s="179"/>
      <c r="F2177" s="179"/>
      <c r="G2177" s="179"/>
      <c r="H2177" s="179"/>
      <c r="I2177" s="179"/>
      <c r="J2177" s="179"/>
      <c r="K2177" s="179"/>
      <c r="L2177" s="179"/>
    </row>
    <row r="2178" spans="1:12">
      <c r="A2178" s="154"/>
      <c r="B2178" s="154"/>
      <c r="C2178" s="154"/>
      <c r="D2178" s="179"/>
      <c r="E2178" s="179"/>
      <c r="F2178" s="179"/>
      <c r="G2178" s="179"/>
      <c r="H2178" s="179"/>
      <c r="I2178" s="179"/>
      <c r="J2178" s="179"/>
      <c r="K2178" s="179"/>
      <c r="L2178" s="179"/>
    </row>
    <row r="2179" spans="1:12">
      <c r="A2179" s="154"/>
      <c r="B2179" s="154"/>
      <c r="C2179" s="154"/>
      <c r="D2179" s="179"/>
      <c r="E2179" s="179"/>
      <c r="F2179" s="179"/>
      <c r="G2179" s="179"/>
      <c r="H2179" s="179"/>
      <c r="I2179" s="179"/>
      <c r="J2179" s="179"/>
      <c r="K2179" s="179"/>
      <c r="L2179" s="179"/>
    </row>
    <row r="2180" spans="1:12">
      <c r="A2180" s="154"/>
      <c r="B2180" s="154"/>
      <c r="C2180" s="154"/>
      <c r="D2180" s="179"/>
      <c r="E2180" s="179"/>
      <c r="F2180" s="179"/>
      <c r="G2180" s="179"/>
      <c r="H2180" s="179"/>
      <c r="I2180" s="179"/>
      <c r="J2180" s="179"/>
      <c r="K2180" s="179"/>
      <c r="L2180" s="179"/>
    </row>
    <row r="2181" spans="1:12">
      <c r="A2181" s="154"/>
      <c r="B2181" s="154"/>
      <c r="C2181" s="154"/>
      <c r="D2181" s="179"/>
      <c r="E2181" s="179"/>
      <c r="F2181" s="179"/>
      <c r="G2181" s="179"/>
      <c r="H2181" s="179"/>
      <c r="I2181" s="179"/>
      <c r="J2181" s="179"/>
      <c r="K2181" s="179"/>
      <c r="L2181" s="179"/>
    </row>
    <row r="2182" spans="1:12">
      <c r="A2182" s="154"/>
      <c r="B2182" s="154"/>
      <c r="C2182" s="154"/>
      <c r="D2182" s="179"/>
      <c r="E2182" s="179"/>
      <c r="F2182" s="179"/>
      <c r="G2182" s="179"/>
      <c r="H2182" s="179"/>
      <c r="I2182" s="179"/>
      <c r="J2182" s="179"/>
      <c r="K2182" s="179"/>
      <c r="L2182" s="179"/>
    </row>
    <row r="2183" spans="1:12">
      <c r="A2183" s="154"/>
      <c r="B2183" s="154"/>
      <c r="C2183" s="154"/>
      <c r="D2183" s="179"/>
      <c r="E2183" s="179"/>
      <c r="F2183" s="179"/>
      <c r="G2183" s="179"/>
      <c r="H2183" s="179"/>
      <c r="I2183" s="179"/>
      <c r="J2183" s="179"/>
      <c r="K2183" s="179"/>
      <c r="L2183" s="179"/>
    </row>
    <row r="2184" spans="1:12">
      <c r="A2184" s="154"/>
      <c r="B2184" s="154"/>
      <c r="C2184" s="154"/>
      <c r="D2184" s="179"/>
      <c r="E2184" s="179"/>
      <c r="F2184" s="179"/>
      <c r="G2184" s="179"/>
      <c r="H2184" s="179"/>
      <c r="I2184" s="179"/>
      <c r="J2184" s="179"/>
      <c r="K2184" s="179"/>
      <c r="L2184" s="179"/>
    </row>
    <row r="2185" spans="1:12">
      <c r="A2185" s="154"/>
      <c r="B2185" s="154"/>
      <c r="C2185" s="154"/>
      <c r="D2185" s="179"/>
      <c r="E2185" s="179"/>
      <c r="F2185" s="179"/>
      <c r="G2185" s="179"/>
      <c r="H2185" s="179"/>
      <c r="I2185" s="179"/>
      <c r="J2185" s="179"/>
      <c r="K2185" s="179"/>
      <c r="L2185" s="179"/>
    </row>
    <row r="2186" spans="1:12">
      <c r="A2186" s="154"/>
      <c r="B2186" s="154"/>
      <c r="C2186" s="154"/>
      <c r="D2186" s="179"/>
      <c r="E2186" s="179"/>
      <c r="F2186" s="179"/>
      <c r="G2186" s="179"/>
      <c r="H2186" s="179"/>
      <c r="I2186" s="179"/>
      <c r="J2186" s="179"/>
      <c r="K2186" s="179"/>
      <c r="L2186" s="179"/>
    </row>
    <row r="2187" spans="1:12">
      <c r="A2187" s="154"/>
      <c r="B2187" s="154"/>
      <c r="C2187" s="154"/>
      <c r="D2187" s="179"/>
      <c r="E2187" s="179"/>
      <c r="F2187" s="179"/>
      <c r="G2187" s="179"/>
      <c r="H2187" s="179"/>
      <c r="I2187" s="179"/>
      <c r="J2187" s="179"/>
      <c r="K2187" s="179"/>
      <c r="L2187" s="179"/>
    </row>
    <row r="2188" spans="1:12">
      <c r="A2188" s="154"/>
      <c r="B2188" s="154"/>
      <c r="C2188" s="154"/>
      <c r="D2188" s="179"/>
      <c r="E2188" s="179"/>
      <c r="F2188" s="179"/>
      <c r="G2188" s="179"/>
      <c r="H2188" s="179"/>
      <c r="I2188" s="179"/>
      <c r="J2188" s="179"/>
      <c r="K2188" s="179"/>
      <c r="L2188" s="179"/>
    </row>
    <row r="2189" spans="1:12">
      <c r="A2189" s="154"/>
      <c r="B2189" s="154"/>
      <c r="C2189" s="154"/>
      <c r="D2189" s="179"/>
      <c r="E2189" s="179"/>
      <c r="F2189" s="179"/>
      <c r="G2189" s="179"/>
      <c r="H2189" s="179"/>
      <c r="I2189" s="179"/>
      <c r="J2189" s="179"/>
      <c r="K2189" s="179"/>
      <c r="L2189" s="179"/>
    </row>
    <row r="2190" spans="1:12">
      <c r="A2190" s="154"/>
      <c r="B2190" s="154"/>
      <c r="C2190" s="154"/>
      <c r="D2190" s="179"/>
      <c r="E2190" s="179"/>
      <c r="F2190" s="179"/>
      <c r="G2190" s="179"/>
      <c r="H2190" s="179"/>
      <c r="I2190" s="179"/>
      <c r="J2190" s="179"/>
      <c r="K2190" s="179"/>
      <c r="L2190" s="179"/>
    </row>
    <row r="2191" spans="1:12">
      <c r="A2191" s="154"/>
      <c r="B2191" s="154"/>
      <c r="C2191" s="154"/>
      <c r="D2191" s="179"/>
      <c r="E2191" s="179"/>
      <c r="F2191" s="179"/>
      <c r="G2191" s="179"/>
      <c r="H2191" s="179"/>
      <c r="I2191" s="179"/>
      <c r="J2191" s="179"/>
      <c r="K2191" s="179"/>
      <c r="L2191" s="179"/>
    </row>
    <row r="2192" spans="1:12">
      <c r="A2192" s="154"/>
      <c r="B2192" s="154"/>
      <c r="C2192" s="154"/>
      <c r="D2192" s="179"/>
      <c r="E2192" s="179"/>
      <c r="F2192" s="179"/>
      <c r="G2192" s="179"/>
      <c r="H2192" s="179"/>
      <c r="I2192" s="179"/>
      <c r="J2192" s="179"/>
      <c r="K2192" s="179"/>
      <c r="L2192" s="179"/>
    </row>
    <row r="2193" spans="1:12">
      <c r="A2193" s="154"/>
      <c r="B2193" s="154"/>
      <c r="C2193" s="154"/>
      <c r="D2193" s="179"/>
      <c r="E2193" s="179"/>
      <c r="F2193" s="179"/>
      <c r="G2193" s="179"/>
      <c r="H2193" s="179"/>
      <c r="I2193" s="179"/>
      <c r="J2193" s="179"/>
      <c r="K2193" s="179"/>
      <c r="L2193" s="179"/>
    </row>
    <row r="2194" spans="1:12">
      <c r="A2194" s="154"/>
      <c r="B2194" s="154"/>
      <c r="C2194" s="154"/>
      <c r="D2194" s="179"/>
      <c r="E2194" s="179"/>
      <c r="F2194" s="179"/>
      <c r="G2194" s="179"/>
      <c r="H2194" s="179"/>
      <c r="I2194" s="179"/>
      <c r="J2194" s="179"/>
      <c r="K2194" s="179"/>
      <c r="L2194" s="179"/>
    </row>
    <row r="2195" spans="1:12">
      <c r="A2195" s="154"/>
      <c r="B2195" s="154"/>
      <c r="C2195" s="154"/>
      <c r="D2195" s="179"/>
      <c r="E2195" s="179"/>
      <c r="F2195" s="179"/>
      <c r="G2195" s="179"/>
      <c r="H2195" s="179"/>
      <c r="I2195" s="179"/>
      <c r="J2195" s="179"/>
      <c r="K2195" s="179"/>
      <c r="L2195" s="179"/>
    </row>
    <row r="2196" spans="1:12">
      <c r="A2196" s="154"/>
      <c r="B2196" s="154"/>
      <c r="C2196" s="154"/>
      <c r="D2196" s="179"/>
      <c r="E2196" s="179"/>
      <c r="F2196" s="179"/>
      <c r="G2196" s="179"/>
      <c r="H2196" s="179"/>
      <c r="I2196" s="179"/>
      <c r="J2196" s="179"/>
      <c r="K2196" s="179"/>
      <c r="L2196" s="179"/>
    </row>
    <row r="2197" spans="1:12">
      <c r="A2197" s="154"/>
      <c r="B2197" s="154"/>
      <c r="C2197" s="154"/>
      <c r="D2197" s="179"/>
      <c r="E2197" s="179"/>
      <c r="F2197" s="179"/>
      <c r="G2197" s="179"/>
      <c r="H2197" s="179"/>
      <c r="I2197" s="179"/>
      <c r="J2197" s="179"/>
      <c r="K2197" s="179"/>
      <c r="L2197" s="179"/>
    </row>
    <row r="2198" spans="1:12">
      <c r="A2198" s="154"/>
      <c r="B2198" s="154"/>
      <c r="C2198" s="154"/>
      <c r="D2198" s="179"/>
      <c r="E2198" s="179"/>
      <c r="F2198" s="179"/>
      <c r="G2198" s="179"/>
      <c r="H2198" s="179"/>
      <c r="I2198" s="179"/>
      <c r="J2198" s="179"/>
      <c r="K2198" s="179"/>
      <c r="L2198" s="179"/>
    </row>
    <row r="2199" spans="1:12">
      <c r="A2199" s="154"/>
      <c r="B2199" s="154"/>
      <c r="C2199" s="154"/>
      <c r="D2199" s="179"/>
      <c r="E2199" s="179"/>
      <c r="F2199" s="179"/>
      <c r="G2199" s="179"/>
      <c r="H2199" s="179"/>
      <c r="I2199" s="179"/>
      <c r="J2199" s="179"/>
      <c r="K2199" s="179"/>
      <c r="L2199" s="179"/>
    </row>
    <row r="2200" spans="1:12">
      <c r="A2200" s="154"/>
      <c r="B2200" s="154"/>
      <c r="C2200" s="154"/>
      <c r="D2200" s="179"/>
      <c r="E2200" s="179"/>
      <c r="F2200" s="179"/>
      <c r="G2200" s="179"/>
      <c r="H2200" s="179"/>
      <c r="I2200" s="179"/>
      <c r="J2200" s="179"/>
      <c r="K2200" s="179"/>
      <c r="L2200" s="179"/>
    </row>
    <row r="2201" spans="1:12">
      <c r="A2201" s="154"/>
      <c r="B2201" s="154"/>
      <c r="C2201" s="154"/>
      <c r="D2201" s="179"/>
      <c r="E2201" s="179"/>
      <c r="F2201" s="179"/>
      <c r="G2201" s="179"/>
      <c r="H2201" s="179"/>
      <c r="I2201" s="179"/>
      <c r="J2201" s="179"/>
      <c r="K2201" s="179"/>
      <c r="L2201" s="179"/>
    </row>
    <row r="2202" spans="1:12">
      <c r="A2202" s="154"/>
      <c r="B2202" s="154"/>
      <c r="C2202" s="154"/>
      <c r="D2202" s="179"/>
      <c r="E2202" s="179"/>
      <c r="F2202" s="179"/>
      <c r="G2202" s="179"/>
      <c r="H2202" s="179"/>
      <c r="I2202" s="179"/>
      <c r="J2202" s="179"/>
      <c r="K2202" s="179"/>
      <c r="L2202" s="179"/>
    </row>
    <row r="2203" spans="1:12">
      <c r="A2203" s="154"/>
      <c r="B2203" s="154"/>
      <c r="C2203" s="154"/>
      <c r="D2203" s="179"/>
      <c r="E2203" s="179"/>
      <c r="F2203" s="179"/>
      <c r="G2203" s="179"/>
      <c r="H2203" s="179"/>
      <c r="I2203" s="179"/>
      <c r="J2203" s="179"/>
      <c r="K2203" s="179"/>
      <c r="L2203" s="179"/>
    </row>
    <row r="2204" spans="1:12">
      <c r="A2204" s="154"/>
      <c r="B2204" s="154"/>
      <c r="C2204" s="154"/>
      <c r="D2204" s="179"/>
      <c r="E2204" s="179"/>
      <c r="F2204" s="179"/>
      <c r="G2204" s="179"/>
      <c r="H2204" s="179"/>
      <c r="I2204" s="179"/>
      <c r="J2204" s="179"/>
      <c r="K2204" s="179"/>
      <c r="L2204" s="179"/>
    </row>
    <row r="2205" spans="1:12">
      <c r="A2205" s="154"/>
      <c r="B2205" s="154"/>
      <c r="C2205" s="154"/>
      <c r="D2205" s="179"/>
      <c r="E2205" s="179"/>
      <c r="F2205" s="179"/>
      <c r="G2205" s="179"/>
      <c r="H2205" s="179"/>
      <c r="I2205" s="179"/>
      <c r="J2205" s="179"/>
      <c r="K2205" s="179"/>
      <c r="L2205" s="179"/>
    </row>
    <row r="2206" spans="1:12">
      <c r="A2206" s="154"/>
      <c r="B2206" s="154"/>
      <c r="C2206" s="154"/>
      <c r="D2206" s="179"/>
      <c r="E2206" s="179"/>
      <c r="F2206" s="179"/>
      <c r="G2206" s="179"/>
      <c r="H2206" s="179"/>
      <c r="I2206" s="179"/>
      <c r="J2206" s="179"/>
      <c r="K2206" s="179"/>
      <c r="L2206" s="179"/>
    </row>
    <row r="2207" spans="1:12">
      <c r="A2207" s="154"/>
      <c r="B2207" s="154"/>
      <c r="C2207" s="154"/>
      <c r="D2207" s="179"/>
      <c r="E2207" s="179"/>
      <c r="F2207" s="179"/>
      <c r="G2207" s="179"/>
      <c r="H2207" s="179"/>
      <c r="I2207" s="179"/>
      <c r="J2207" s="179"/>
      <c r="K2207" s="179"/>
      <c r="L2207" s="179"/>
    </row>
    <row r="2208" spans="1:12">
      <c r="A2208" s="154"/>
      <c r="B2208" s="154"/>
      <c r="C2208" s="154"/>
      <c r="D2208" s="179"/>
      <c r="E2208" s="179"/>
      <c r="F2208" s="179"/>
      <c r="G2208" s="179"/>
      <c r="H2208" s="179"/>
      <c r="I2208" s="179"/>
      <c r="J2208" s="179"/>
      <c r="K2208" s="179"/>
      <c r="L2208" s="179"/>
    </row>
    <row r="2209" spans="1:12">
      <c r="A2209" s="154"/>
      <c r="B2209" s="154"/>
      <c r="C2209" s="154"/>
      <c r="D2209" s="179"/>
      <c r="E2209" s="179"/>
      <c r="F2209" s="179"/>
      <c r="G2209" s="179"/>
      <c r="H2209" s="179"/>
      <c r="I2209" s="179"/>
      <c r="J2209" s="179"/>
      <c r="K2209" s="179"/>
      <c r="L2209" s="179"/>
    </row>
    <row r="2210" spans="1:12">
      <c r="A2210" s="154"/>
      <c r="B2210" s="154"/>
      <c r="C2210" s="154"/>
      <c r="D2210" s="179"/>
      <c r="E2210" s="179"/>
      <c r="F2210" s="179"/>
      <c r="G2210" s="179"/>
      <c r="H2210" s="179"/>
      <c r="I2210" s="179"/>
      <c r="J2210" s="179"/>
      <c r="K2210" s="179"/>
      <c r="L2210" s="179"/>
    </row>
    <row r="2211" spans="1:12">
      <c r="A2211" s="154"/>
      <c r="B2211" s="154"/>
      <c r="C2211" s="154"/>
      <c r="D2211" s="179"/>
      <c r="E2211" s="179"/>
      <c r="F2211" s="179"/>
      <c r="G2211" s="179"/>
      <c r="H2211" s="179"/>
      <c r="I2211" s="179"/>
      <c r="J2211" s="179"/>
      <c r="K2211" s="179"/>
      <c r="L2211" s="179"/>
    </row>
    <row r="2212" spans="1:12">
      <c r="A2212" s="154"/>
      <c r="B2212" s="154"/>
      <c r="C2212" s="154"/>
      <c r="D2212" s="179"/>
      <c r="E2212" s="179"/>
      <c r="F2212" s="179"/>
      <c r="G2212" s="179"/>
      <c r="H2212" s="179"/>
      <c r="I2212" s="179"/>
      <c r="J2212" s="179"/>
      <c r="K2212" s="179"/>
      <c r="L2212" s="179"/>
    </row>
    <row r="2213" spans="1:12">
      <c r="A2213" s="154"/>
      <c r="B2213" s="154"/>
      <c r="C2213" s="154"/>
      <c r="D2213" s="179"/>
      <c r="E2213" s="179"/>
      <c r="F2213" s="179"/>
      <c r="G2213" s="179"/>
      <c r="H2213" s="179"/>
      <c r="I2213" s="179"/>
      <c r="J2213" s="179"/>
      <c r="K2213" s="179"/>
      <c r="L2213" s="179"/>
    </row>
    <row r="2214" spans="1:12">
      <c r="A2214" s="154"/>
      <c r="B2214" s="154"/>
      <c r="C2214" s="154"/>
      <c r="D2214" s="179"/>
      <c r="E2214" s="179"/>
      <c r="F2214" s="179"/>
      <c r="G2214" s="179"/>
      <c r="H2214" s="179"/>
      <c r="I2214" s="179"/>
      <c r="J2214" s="179"/>
      <c r="K2214" s="179"/>
      <c r="L2214" s="179"/>
    </row>
    <row r="2215" spans="1:12">
      <c r="A2215" s="154"/>
      <c r="B2215" s="154"/>
      <c r="C2215" s="154"/>
      <c r="D2215" s="179"/>
      <c r="E2215" s="179"/>
      <c r="F2215" s="179"/>
      <c r="G2215" s="179"/>
      <c r="H2215" s="179"/>
      <c r="I2215" s="179"/>
      <c r="J2215" s="179"/>
      <c r="K2215" s="179"/>
      <c r="L2215" s="179"/>
    </row>
    <row r="2216" spans="1:12">
      <c r="A2216" s="154"/>
      <c r="B2216" s="154"/>
      <c r="C2216" s="154"/>
      <c r="D2216" s="179"/>
      <c r="E2216" s="179"/>
      <c r="F2216" s="179"/>
      <c r="G2216" s="179"/>
      <c r="H2216" s="179"/>
      <c r="I2216" s="179"/>
      <c r="J2216" s="179"/>
      <c r="K2216" s="179"/>
      <c r="L2216" s="179"/>
    </row>
    <row r="2217" spans="1:12">
      <c r="A2217" s="154"/>
      <c r="B2217" s="154"/>
      <c r="C2217" s="154"/>
      <c r="D2217" s="179"/>
      <c r="E2217" s="179"/>
      <c r="F2217" s="179"/>
      <c r="G2217" s="179"/>
      <c r="H2217" s="179"/>
      <c r="I2217" s="179"/>
      <c r="J2217" s="179"/>
      <c r="K2217" s="179"/>
      <c r="L2217" s="179"/>
    </row>
    <row r="2218" spans="1:12">
      <c r="A2218" s="154"/>
      <c r="B2218" s="154"/>
      <c r="C2218" s="154"/>
      <c r="D2218" s="179"/>
      <c r="E2218" s="179"/>
      <c r="F2218" s="179"/>
      <c r="G2218" s="179"/>
      <c r="H2218" s="179"/>
      <c r="I2218" s="179"/>
      <c r="J2218" s="179"/>
      <c r="K2218" s="179"/>
      <c r="L2218" s="179"/>
    </row>
    <row r="2219" spans="1:12">
      <c r="A2219" s="154"/>
      <c r="B2219" s="154"/>
      <c r="C2219" s="154"/>
      <c r="D2219" s="179"/>
      <c r="E2219" s="179"/>
      <c r="F2219" s="179"/>
      <c r="G2219" s="179"/>
      <c r="H2219" s="179"/>
      <c r="I2219" s="179"/>
      <c r="J2219" s="179"/>
      <c r="K2219" s="179"/>
      <c r="L2219" s="179"/>
    </row>
    <row r="2220" spans="1:12">
      <c r="A2220" s="154"/>
      <c r="B2220" s="154"/>
      <c r="C2220" s="154"/>
      <c r="D2220" s="179"/>
      <c r="E2220" s="179"/>
      <c r="F2220" s="179"/>
      <c r="G2220" s="179"/>
      <c r="H2220" s="179"/>
      <c r="I2220" s="179"/>
      <c r="J2220" s="179"/>
      <c r="K2220" s="179"/>
      <c r="L2220" s="179"/>
    </row>
    <row r="2221" spans="1:12">
      <c r="A2221" s="154"/>
      <c r="B2221" s="154"/>
      <c r="C2221" s="154"/>
      <c r="D2221" s="179"/>
      <c r="E2221" s="179"/>
      <c r="F2221" s="179"/>
      <c r="G2221" s="179"/>
      <c r="H2221" s="179"/>
      <c r="I2221" s="179"/>
      <c r="J2221" s="179"/>
      <c r="K2221" s="179"/>
      <c r="L2221" s="179"/>
    </row>
    <row r="2222" spans="1:12">
      <c r="A2222" s="154"/>
      <c r="B2222" s="154"/>
      <c r="C2222" s="154"/>
      <c r="D2222" s="179"/>
      <c r="E2222" s="179"/>
      <c r="F2222" s="179"/>
      <c r="G2222" s="179"/>
      <c r="H2222" s="179"/>
      <c r="I2222" s="179"/>
      <c r="J2222" s="179"/>
      <c r="K2222" s="179"/>
      <c r="L2222" s="179"/>
    </row>
    <row r="2223" spans="1:12">
      <c r="A2223" s="154"/>
      <c r="B2223" s="154"/>
      <c r="C2223" s="154"/>
      <c r="D2223" s="179"/>
      <c r="E2223" s="179"/>
      <c r="F2223" s="179"/>
      <c r="G2223" s="179"/>
      <c r="H2223" s="179"/>
      <c r="I2223" s="179"/>
      <c r="J2223" s="179"/>
      <c r="K2223" s="179"/>
      <c r="L2223" s="179"/>
    </row>
    <row r="2224" spans="1:12">
      <c r="A2224" s="154"/>
      <c r="B2224" s="154"/>
      <c r="C2224" s="154"/>
      <c r="D2224" s="179"/>
      <c r="E2224" s="179"/>
      <c r="F2224" s="179"/>
      <c r="G2224" s="179"/>
      <c r="H2224" s="179"/>
      <c r="I2224" s="179"/>
      <c r="J2224" s="179"/>
      <c r="K2224" s="179"/>
      <c r="L2224" s="179"/>
    </row>
    <row r="2225" spans="1:12">
      <c r="A2225" s="154"/>
      <c r="B2225" s="154"/>
      <c r="C2225" s="154"/>
      <c r="D2225" s="179"/>
      <c r="E2225" s="179"/>
      <c r="F2225" s="179"/>
      <c r="G2225" s="179"/>
      <c r="H2225" s="179"/>
      <c r="I2225" s="179"/>
      <c r="J2225" s="179"/>
      <c r="K2225" s="179"/>
      <c r="L2225" s="179"/>
    </row>
    <row r="2226" spans="1:12">
      <c r="A2226" s="154"/>
      <c r="B2226" s="154"/>
      <c r="C2226" s="154"/>
      <c r="D2226" s="179"/>
      <c r="E2226" s="179"/>
      <c r="F2226" s="179"/>
      <c r="G2226" s="179"/>
      <c r="H2226" s="179"/>
      <c r="I2226" s="179"/>
      <c r="J2226" s="179"/>
      <c r="K2226" s="179"/>
      <c r="L2226" s="179"/>
    </row>
    <row r="2227" spans="1:12">
      <c r="A2227" s="154"/>
      <c r="B2227" s="154"/>
      <c r="C2227" s="154"/>
      <c r="D2227" s="179"/>
      <c r="E2227" s="179"/>
      <c r="F2227" s="179"/>
      <c r="G2227" s="179"/>
      <c r="H2227" s="179"/>
      <c r="I2227" s="179"/>
      <c r="J2227" s="179"/>
      <c r="K2227" s="179"/>
      <c r="L2227" s="179"/>
    </row>
    <row r="2228" spans="1:12">
      <c r="A2228" s="154"/>
      <c r="B2228" s="154"/>
      <c r="C2228" s="154"/>
      <c r="D2228" s="179"/>
      <c r="E2228" s="179"/>
      <c r="F2228" s="179"/>
      <c r="G2228" s="179"/>
      <c r="H2228" s="179"/>
      <c r="I2228" s="179"/>
      <c r="J2228" s="179"/>
      <c r="K2228" s="179"/>
      <c r="L2228" s="179"/>
    </row>
    <row r="2229" spans="1:12">
      <c r="A2229" s="154"/>
      <c r="B2229" s="154"/>
      <c r="C2229" s="154"/>
      <c r="D2229" s="179"/>
      <c r="E2229" s="179"/>
      <c r="F2229" s="179"/>
      <c r="G2229" s="179"/>
      <c r="H2229" s="179"/>
      <c r="I2229" s="179"/>
      <c r="J2229" s="179"/>
      <c r="K2229" s="179"/>
      <c r="L2229" s="179"/>
    </row>
    <row r="2230" spans="1:12">
      <c r="A2230" s="154"/>
      <c r="B2230" s="154"/>
      <c r="C2230" s="154"/>
      <c r="D2230" s="179"/>
      <c r="E2230" s="179"/>
      <c r="F2230" s="179"/>
      <c r="G2230" s="179"/>
      <c r="H2230" s="179"/>
      <c r="I2230" s="179"/>
      <c r="J2230" s="179"/>
      <c r="K2230" s="179"/>
      <c r="L2230" s="179"/>
    </row>
    <row r="2231" spans="1:12">
      <c r="A2231" s="154"/>
      <c r="B2231" s="154"/>
      <c r="C2231" s="154"/>
      <c r="D2231" s="179"/>
      <c r="E2231" s="179"/>
      <c r="F2231" s="179"/>
      <c r="G2231" s="179"/>
      <c r="H2231" s="179"/>
      <c r="I2231" s="179"/>
      <c r="J2231" s="179"/>
      <c r="K2231" s="179"/>
      <c r="L2231" s="179"/>
    </row>
    <row r="2232" spans="1:12">
      <c r="A2232" s="154"/>
      <c r="B2232" s="154"/>
      <c r="C2232" s="154"/>
      <c r="D2232" s="179"/>
      <c r="E2232" s="179"/>
      <c r="F2232" s="179"/>
      <c r="G2232" s="179"/>
      <c r="H2232" s="179"/>
      <c r="I2232" s="179"/>
      <c r="J2232" s="179"/>
      <c r="K2232" s="179"/>
      <c r="L2232" s="179"/>
    </row>
    <row r="2233" spans="1:12">
      <c r="A2233" s="154"/>
      <c r="B2233" s="154"/>
      <c r="C2233" s="154"/>
      <c r="D2233" s="179"/>
      <c r="E2233" s="179"/>
      <c r="F2233" s="179"/>
      <c r="G2233" s="179"/>
      <c r="H2233" s="179"/>
      <c r="I2233" s="179"/>
      <c r="J2233" s="179"/>
      <c r="K2233" s="179"/>
      <c r="L2233" s="179"/>
    </row>
    <row r="2234" spans="1:12">
      <c r="A2234" s="154"/>
      <c r="B2234" s="154"/>
      <c r="C2234" s="154"/>
      <c r="D2234" s="179"/>
      <c r="E2234" s="179"/>
      <c r="F2234" s="179"/>
      <c r="G2234" s="179"/>
      <c r="H2234" s="179"/>
      <c r="I2234" s="179"/>
      <c r="J2234" s="179"/>
      <c r="K2234" s="179"/>
      <c r="L2234" s="179"/>
    </row>
    <row r="2235" spans="1:12">
      <c r="A2235" s="154"/>
      <c r="B2235" s="154"/>
      <c r="C2235" s="154"/>
      <c r="D2235" s="179"/>
      <c r="E2235" s="179"/>
      <c r="F2235" s="179"/>
      <c r="G2235" s="179"/>
      <c r="H2235" s="179"/>
      <c r="I2235" s="179"/>
      <c r="J2235" s="179"/>
      <c r="K2235" s="179"/>
      <c r="L2235" s="179"/>
    </row>
    <row r="2236" spans="1:12">
      <c r="A2236" s="154"/>
      <c r="B2236" s="154"/>
      <c r="C2236" s="154"/>
      <c r="D2236" s="179"/>
      <c r="E2236" s="179"/>
      <c r="F2236" s="179"/>
      <c r="G2236" s="179"/>
      <c r="H2236" s="179"/>
      <c r="I2236" s="179"/>
      <c r="J2236" s="179"/>
      <c r="K2236" s="179"/>
      <c r="L2236" s="179"/>
    </row>
    <row r="2237" spans="1:12">
      <c r="A2237" s="154"/>
      <c r="B2237" s="154"/>
      <c r="C2237" s="154"/>
      <c r="D2237" s="179"/>
      <c r="E2237" s="179"/>
      <c r="F2237" s="179"/>
      <c r="G2237" s="179"/>
      <c r="H2237" s="179"/>
      <c r="I2237" s="179"/>
      <c r="J2237" s="179"/>
      <c r="K2237" s="179"/>
      <c r="L2237" s="179"/>
    </row>
    <row r="2238" spans="1:12">
      <c r="A2238" s="154"/>
      <c r="B2238" s="154"/>
      <c r="C2238" s="154"/>
      <c r="D2238" s="179"/>
      <c r="E2238" s="179"/>
      <c r="F2238" s="179"/>
      <c r="G2238" s="179"/>
      <c r="H2238" s="179"/>
      <c r="I2238" s="179"/>
      <c r="J2238" s="179"/>
      <c r="K2238" s="179"/>
      <c r="L2238" s="179"/>
    </row>
    <row r="2239" spans="1:12">
      <c r="A2239" s="154"/>
      <c r="B2239" s="154"/>
      <c r="C2239" s="154"/>
      <c r="D2239" s="179"/>
      <c r="E2239" s="179"/>
      <c r="F2239" s="179"/>
      <c r="G2239" s="179"/>
      <c r="H2239" s="179"/>
      <c r="I2239" s="179"/>
      <c r="J2239" s="179"/>
      <c r="K2239" s="179"/>
      <c r="L2239" s="179"/>
    </row>
    <row r="2240" spans="1:12">
      <c r="A2240" s="154"/>
      <c r="B2240" s="154"/>
      <c r="C2240" s="154"/>
      <c r="D2240" s="179"/>
      <c r="E2240" s="179"/>
      <c r="F2240" s="179"/>
      <c r="G2240" s="179"/>
      <c r="H2240" s="179"/>
      <c r="I2240" s="179"/>
      <c r="J2240" s="179"/>
      <c r="K2240" s="179"/>
      <c r="L2240" s="179"/>
    </row>
    <row r="2241" spans="1:12">
      <c r="A2241" s="154"/>
      <c r="B2241" s="154"/>
      <c r="C2241" s="154"/>
      <c r="D2241" s="179"/>
      <c r="E2241" s="179"/>
      <c r="F2241" s="179"/>
      <c r="G2241" s="179"/>
      <c r="H2241" s="179"/>
      <c r="I2241" s="179"/>
      <c r="J2241" s="179"/>
      <c r="K2241" s="179"/>
      <c r="L2241" s="179"/>
    </row>
    <row r="2242" spans="1:12">
      <c r="A2242" s="154"/>
      <c r="B2242" s="154"/>
      <c r="C2242" s="154"/>
      <c r="D2242" s="179"/>
      <c r="E2242" s="179"/>
      <c r="F2242" s="179"/>
      <c r="G2242" s="179"/>
      <c r="H2242" s="179"/>
      <c r="I2242" s="179"/>
      <c r="J2242" s="179"/>
      <c r="K2242" s="179"/>
      <c r="L2242" s="179"/>
    </row>
    <row r="2243" spans="1:12">
      <c r="A2243" s="154"/>
      <c r="B2243" s="154"/>
      <c r="C2243" s="154"/>
      <c r="D2243" s="179"/>
      <c r="E2243" s="179"/>
      <c r="F2243" s="179"/>
      <c r="G2243" s="179"/>
      <c r="H2243" s="179"/>
      <c r="I2243" s="179"/>
      <c r="J2243" s="179"/>
      <c r="K2243" s="179"/>
      <c r="L2243" s="179"/>
    </row>
    <row r="2244" spans="1:12">
      <c r="A2244" s="154"/>
      <c r="B2244" s="154"/>
      <c r="C2244" s="154"/>
      <c r="D2244" s="179"/>
      <c r="E2244" s="179"/>
      <c r="F2244" s="179"/>
      <c r="G2244" s="179"/>
      <c r="H2244" s="179"/>
      <c r="I2244" s="179"/>
      <c r="J2244" s="179"/>
      <c r="K2244" s="179"/>
      <c r="L2244" s="179"/>
    </row>
    <row r="2245" spans="1:12">
      <c r="A2245" s="154"/>
      <c r="B2245" s="154"/>
      <c r="C2245" s="154"/>
      <c r="D2245" s="179"/>
      <c r="E2245" s="179"/>
      <c r="F2245" s="179"/>
      <c r="G2245" s="179"/>
      <c r="H2245" s="179"/>
      <c r="I2245" s="179"/>
      <c r="J2245" s="179"/>
      <c r="K2245" s="179"/>
      <c r="L2245" s="179"/>
    </row>
    <row r="2246" spans="1:12">
      <c r="A2246" s="154"/>
      <c r="B2246" s="154"/>
      <c r="C2246" s="154"/>
      <c r="D2246" s="179"/>
      <c r="E2246" s="179"/>
      <c r="F2246" s="179"/>
      <c r="G2246" s="179"/>
      <c r="H2246" s="179"/>
      <c r="I2246" s="179"/>
      <c r="J2246" s="179"/>
      <c r="K2246" s="179"/>
      <c r="L2246" s="179"/>
    </row>
    <row r="2247" spans="1:12">
      <c r="A2247" s="154"/>
      <c r="B2247" s="154"/>
      <c r="C2247" s="154"/>
      <c r="D2247" s="179"/>
      <c r="E2247" s="179"/>
      <c r="F2247" s="179"/>
      <c r="G2247" s="179"/>
      <c r="H2247" s="179"/>
      <c r="I2247" s="179"/>
      <c r="J2247" s="179"/>
      <c r="K2247" s="179"/>
      <c r="L2247" s="179"/>
    </row>
    <row r="2248" spans="1:12">
      <c r="A2248" s="154"/>
      <c r="B2248" s="154"/>
      <c r="C2248" s="154"/>
      <c r="D2248" s="179"/>
      <c r="E2248" s="179"/>
      <c r="F2248" s="179"/>
      <c r="G2248" s="179"/>
      <c r="H2248" s="179"/>
      <c r="I2248" s="179"/>
      <c r="J2248" s="179"/>
      <c r="K2248" s="179"/>
      <c r="L2248" s="179"/>
    </row>
    <row r="2249" spans="1:12">
      <c r="A2249" s="154"/>
      <c r="B2249" s="154"/>
      <c r="C2249" s="154"/>
      <c r="D2249" s="179"/>
      <c r="E2249" s="179"/>
      <c r="F2249" s="179"/>
      <c r="G2249" s="179"/>
      <c r="H2249" s="179"/>
      <c r="I2249" s="179"/>
      <c r="J2249" s="179"/>
      <c r="K2249" s="179"/>
      <c r="L2249" s="179"/>
    </row>
    <row r="2250" spans="1:12">
      <c r="A2250" s="154"/>
      <c r="B2250" s="154"/>
      <c r="C2250" s="154"/>
      <c r="D2250" s="179"/>
      <c r="E2250" s="179"/>
      <c r="F2250" s="179"/>
      <c r="G2250" s="179"/>
      <c r="H2250" s="179"/>
      <c r="I2250" s="179"/>
      <c r="J2250" s="179"/>
      <c r="K2250" s="179"/>
      <c r="L2250" s="179"/>
    </row>
    <row r="2251" spans="1:12">
      <c r="A2251" s="154"/>
      <c r="B2251" s="154"/>
      <c r="C2251" s="154"/>
      <c r="D2251" s="179"/>
      <c r="E2251" s="179"/>
      <c r="F2251" s="179"/>
      <c r="G2251" s="179"/>
      <c r="H2251" s="179"/>
      <c r="I2251" s="179"/>
      <c r="J2251" s="179"/>
      <c r="K2251" s="179"/>
      <c r="L2251" s="179"/>
    </row>
    <row r="2252" spans="1:12">
      <c r="A2252" s="154"/>
      <c r="B2252" s="154"/>
      <c r="C2252" s="154"/>
      <c r="D2252" s="179"/>
      <c r="E2252" s="179"/>
      <c r="F2252" s="179"/>
      <c r="G2252" s="179"/>
      <c r="H2252" s="179"/>
      <c r="I2252" s="179"/>
      <c r="J2252" s="179"/>
      <c r="K2252" s="179"/>
      <c r="L2252" s="179"/>
    </row>
    <row r="2253" spans="1:12">
      <c r="A2253" s="154"/>
      <c r="B2253" s="154"/>
      <c r="C2253" s="154"/>
      <c r="D2253" s="179"/>
      <c r="E2253" s="179"/>
      <c r="F2253" s="179"/>
      <c r="G2253" s="179"/>
      <c r="H2253" s="179"/>
      <c r="I2253" s="179"/>
      <c r="J2253" s="179"/>
      <c r="K2253" s="179"/>
      <c r="L2253" s="179"/>
    </row>
    <row r="2254" spans="1:12">
      <c r="A2254" s="154"/>
      <c r="B2254" s="154"/>
      <c r="C2254" s="154"/>
      <c r="D2254" s="179"/>
      <c r="E2254" s="179"/>
      <c r="F2254" s="179"/>
      <c r="G2254" s="179"/>
      <c r="H2254" s="179"/>
      <c r="I2254" s="179"/>
      <c r="J2254" s="179"/>
      <c r="K2254" s="179"/>
      <c r="L2254" s="179"/>
    </row>
    <row r="2255" spans="1:12">
      <c r="A2255" s="154"/>
      <c r="B2255" s="154"/>
      <c r="C2255" s="154"/>
      <c r="D2255" s="179"/>
      <c r="E2255" s="179"/>
      <c r="F2255" s="179"/>
      <c r="G2255" s="179"/>
      <c r="H2255" s="179"/>
      <c r="I2255" s="179"/>
      <c r="J2255" s="179"/>
      <c r="K2255" s="179"/>
      <c r="L2255" s="179"/>
    </row>
    <row r="2256" spans="1:12">
      <c r="A2256" s="154"/>
      <c r="B2256" s="154"/>
      <c r="C2256" s="154"/>
      <c r="D2256" s="179"/>
      <c r="E2256" s="179"/>
      <c r="F2256" s="179"/>
      <c r="G2256" s="179"/>
      <c r="H2256" s="179"/>
      <c r="I2256" s="179"/>
      <c r="J2256" s="179"/>
      <c r="K2256" s="179"/>
      <c r="L2256" s="179"/>
    </row>
    <row r="2257" spans="1:12">
      <c r="A2257" s="154"/>
      <c r="B2257" s="154"/>
      <c r="C2257" s="154"/>
      <c r="D2257" s="179"/>
      <c r="E2257" s="179"/>
      <c r="F2257" s="179"/>
      <c r="G2257" s="179"/>
      <c r="H2257" s="179"/>
      <c r="I2257" s="179"/>
      <c r="J2257" s="179"/>
      <c r="K2257" s="179"/>
      <c r="L2257" s="179"/>
    </row>
    <row r="2258" spans="1:12">
      <c r="A2258" s="154"/>
      <c r="B2258" s="154"/>
      <c r="C2258" s="154"/>
      <c r="D2258" s="179"/>
      <c r="E2258" s="179"/>
      <c r="F2258" s="179"/>
      <c r="G2258" s="179"/>
      <c r="H2258" s="179"/>
      <c r="I2258" s="179"/>
      <c r="J2258" s="179"/>
      <c r="K2258" s="179"/>
      <c r="L2258" s="179"/>
    </row>
    <row r="2259" spans="1:12">
      <c r="A2259" s="154"/>
      <c r="B2259" s="154"/>
      <c r="C2259" s="154"/>
      <c r="D2259" s="179"/>
      <c r="E2259" s="179"/>
      <c r="F2259" s="179"/>
      <c r="G2259" s="179"/>
      <c r="H2259" s="179"/>
      <c r="I2259" s="179"/>
      <c r="J2259" s="179"/>
      <c r="K2259" s="179"/>
      <c r="L2259" s="179"/>
    </row>
    <row r="2260" spans="1:12">
      <c r="A2260" s="154"/>
      <c r="B2260" s="154"/>
      <c r="C2260" s="154"/>
      <c r="D2260" s="179"/>
      <c r="E2260" s="179"/>
      <c r="F2260" s="179"/>
      <c r="G2260" s="179"/>
      <c r="H2260" s="179"/>
      <c r="I2260" s="179"/>
      <c r="J2260" s="179"/>
      <c r="K2260" s="179"/>
      <c r="L2260" s="179"/>
    </row>
    <row r="2261" spans="1:12">
      <c r="A2261" s="154"/>
      <c r="B2261" s="154"/>
      <c r="C2261" s="154"/>
      <c r="D2261" s="179"/>
      <c r="E2261" s="179"/>
      <c r="F2261" s="179"/>
      <c r="G2261" s="179"/>
      <c r="H2261" s="179"/>
      <c r="I2261" s="179"/>
      <c r="J2261" s="179"/>
      <c r="K2261" s="179"/>
      <c r="L2261" s="179"/>
    </row>
    <row r="2262" spans="1:12">
      <c r="A2262" s="154"/>
      <c r="B2262" s="154"/>
      <c r="C2262" s="154"/>
      <c r="D2262" s="179"/>
      <c r="E2262" s="179"/>
      <c r="F2262" s="179"/>
      <c r="G2262" s="179"/>
      <c r="H2262" s="179"/>
      <c r="I2262" s="179"/>
      <c r="J2262" s="179"/>
      <c r="K2262" s="179"/>
      <c r="L2262" s="179"/>
    </row>
    <row r="2263" spans="1:12">
      <c r="A2263" s="154"/>
      <c r="B2263" s="154"/>
      <c r="C2263" s="154"/>
      <c r="D2263" s="179"/>
      <c r="E2263" s="179"/>
      <c r="F2263" s="179"/>
      <c r="G2263" s="179"/>
      <c r="H2263" s="179"/>
      <c r="I2263" s="179"/>
      <c r="J2263" s="179"/>
      <c r="K2263" s="179"/>
      <c r="L2263" s="179"/>
    </row>
    <row r="2264" spans="1:12">
      <c r="A2264" s="154"/>
      <c r="B2264" s="154"/>
      <c r="C2264" s="154"/>
      <c r="D2264" s="179"/>
      <c r="E2264" s="179"/>
      <c r="F2264" s="179"/>
      <c r="G2264" s="179"/>
      <c r="H2264" s="179"/>
      <c r="I2264" s="179"/>
      <c r="J2264" s="179"/>
      <c r="K2264" s="179"/>
      <c r="L2264" s="179"/>
    </row>
    <row r="2265" spans="1:12">
      <c r="A2265" s="154"/>
      <c r="B2265" s="154"/>
      <c r="C2265" s="154"/>
      <c r="D2265" s="179"/>
      <c r="E2265" s="179"/>
      <c r="F2265" s="179"/>
      <c r="G2265" s="179"/>
      <c r="H2265" s="179"/>
      <c r="I2265" s="179"/>
      <c r="J2265" s="179"/>
      <c r="K2265" s="179"/>
      <c r="L2265" s="179"/>
    </row>
    <row r="2266" spans="1:12">
      <c r="A2266" s="154"/>
      <c r="B2266" s="154"/>
      <c r="C2266" s="154"/>
      <c r="D2266" s="179"/>
      <c r="E2266" s="179"/>
      <c r="F2266" s="179"/>
      <c r="G2266" s="179"/>
      <c r="H2266" s="179"/>
      <c r="I2266" s="179"/>
      <c r="J2266" s="179"/>
      <c r="K2266" s="179"/>
      <c r="L2266" s="179"/>
    </row>
    <row r="2267" spans="1:12">
      <c r="A2267" s="154"/>
      <c r="B2267" s="154"/>
      <c r="C2267" s="154"/>
      <c r="D2267" s="179"/>
      <c r="E2267" s="179"/>
      <c r="F2267" s="179"/>
      <c r="G2267" s="179"/>
      <c r="H2267" s="179"/>
      <c r="I2267" s="179"/>
      <c r="J2267" s="179"/>
      <c r="K2267" s="179"/>
      <c r="L2267" s="179"/>
    </row>
    <row r="2268" spans="1:12">
      <c r="A2268" s="154"/>
      <c r="B2268" s="154"/>
      <c r="C2268" s="154"/>
      <c r="D2268" s="179"/>
      <c r="E2268" s="179"/>
      <c r="F2268" s="179"/>
      <c r="G2268" s="179"/>
      <c r="H2268" s="179"/>
      <c r="I2268" s="179"/>
      <c r="J2268" s="179"/>
      <c r="K2268" s="179"/>
      <c r="L2268" s="179"/>
    </row>
    <row r="2269" spans="1:12">
      <c r="A2269" s="154"/>
      <c r="B2269" s="154"/>
      <c r="C2269" s="154"/>
      <c r="D2269" s="179"/>
      <c r="E2269" s="179"/>
      <c r="F2269" s="179"/>
      <c r="G2269" s="179"/>
      <c r="H2269" s="179"/>
      <c r="I2269" s="179"/>
      <c r="J2269" s="179"/>
      <c r="K2269" s="179"/>
      <c r="L2269" s="179"/>
    </row>
    <row r="2270" spans="1:12">
      <c r="A2270" s="154"/>
      <c r="B2270" s="154"/>
      <c r="C2270" s="154"/>
      <c r="D2270" s="179"/>
      <c r="E2270" s="179"/>
      <c r="F2270" s="179"/>
      <c r="G2270" s="179"/>
      <c r="H2270" s="179"/>
      <c r="I2270" s="179"/>
      <c r="J2270" s="179"/>
      <c r="K2270" s="179"/>
      <c r="L2270" s="179"/>
    </row>
    <row r="2271" spans="1:12">
      <c r="A2271" s="154"/>
      <c r="B2271" s="154"/>
      <c r="C2271" s="154"/>
      <c r="D2271" s="179"/>
      <c r="E2271" s="179"/>
      <c r="F2271" s="179"/>
      <c r="G2271" s="179"/>
      <c r="H2271" s="179"/>
      <c r="I2271" s="179"/>
      <c r="J2271" s="179"/>
      <c r="K2271" s="179"/>
      <c r="L2271" s="179"/>
    </row>
    <row r="2272" spans="1:12">
      <c r="A2272" s="154"/>
      <c r="B2272" s="154"/>
      <c r="C2272" s="154"/>
      <c r="D2272" s="179"/>
      <c r="E2272" s="179"/>
      <c r="F2272" s="179"/>
      <c r="G2272" s="179"/>
      <c r="H2272" s="179"/>
      <c r="I2272" s="179"/>
      <c r="J2272" s="179"/>
      <c r="K2272" s="179"/>
      <c r="L2272" s="179"/>
    </row>
    <row r="2273" spans="1:12">
      <c r="A2273" s="154"/>
      <c r="B2273" s="154"/>
      <c r="C2273" s="154"/>
      <c r="D2273" s="179"/>
      <c r="E2273" s="179"/>
      <c r="F2273" s="179"/>
      <c r="G2273" s="179"/>
      <c r="H2273" s="179"/>
      <c r="I2273" s="179"/>
      <c r="J2273" s="179"/>
      <c r="K2273" s="179"/>
      <c r="L2273" s="179"/>
    </row>
    <row r="2274" spans="1:12">
      <c r="A2274" s="154"/>
      <c r="B2274" s="154"/>
      <c r="C2274" s="154"/>
      <c r="D2274" s="179"/>
      <c r="E2274" s="179"/>
      <c r="F2274" s="179"/>
      <c r="G2274" s="179"/>
      <c r="H2274" s="179"/>
      <c r="I2274" s="179"/>
      <c r="J2274" s="179"/>
      <c r="K2274" s="179"/>
      <c r="L2274" s="179"/>
    </row>
    <row r="2275" spans="1:12">
      <c r="A2275" s="154"/>
      <c r="B2275" s="154"/>
      <c r="C2275" s="154"/>
      <c r="D2275" s="179"/>
      <c r="E2275" s="179"/>
      <c r="F2275" s="179"/>
      <c r="G2275" s="179"/>
      <c r="H2275" s="179"/>
      <c r="I2275" s="179"/>
      <c r="J2275" s="179"/>
      <c r="K2275" s="179"/>
      <c r="L2275" s="179"/>
    </row>
    <row r="2276" spans="1:12">
      <c r="A2276" s="154"/>
      <c r="B2276" s="154"/>
      <c r="C2276" s="154"/>
      <c r="D2276" s="179"/>
      <c r="E2276" s="179"/>
      <c r="F2276" s="179"/>
      <c r="G2276" s="179"/>
      <c r="H2276" s="179"/>
      <c r="I2276" s="179"/>
      <c r="J2276" s="179"/>
      <c r="K2276" s="179"/>
      <c r="L2276" s="179"/>
    </row>
    <row r="2277" spans="1:12">
      <c r="A2277" s="154"/>
      <c r="B2277" s="154"/>
      <c r="C2277" s="154"/>
      <c r="D2277" s="179"/>
      <c r="E2277" s="179"/>
      <c r="F2277" s="179"/>
      <c r="G2277" s="179"/>
      <c r="H2277" s="179"/>
      <c r="I2277" s="179"/>
      <c r="J2277" s="179"/>
      <c r="K2277" s="179"/>
      <c r="L2277" s="179"/>
    </row>
    <row r="2278" spans="1:12">
      <c r="A2278" s="154"/>
      <c r="B2278" s="154"/>
      <c r="C2278" s="154"/>
      <c r="D2278" s="179"/>
      <c r="E2278" s="179"/>
      <c r="F2278" s="179"/>
      <c r="G2278" s="179"/>
      <c r="H2278" s="179"/>
      <c r="I2278" s="179"/>
      <c r="J2278" s="179"/>
      <c r="K2278" s="179"/>
      <c r="L2278" s="179"/>
    </row>
    <row r="2279" spans="1:12">
      <c r="A2279" s="154"/>
      <c r="B2279" s="154"/>
      <c r="C2279" s="154"/>
      <c r="D2279" s="179"/>
      <c r="E2279" s="179"/>
      <c r="F2279" s="179"/>
      <c r="G2279" s="179"/>
      <c r="H2279" s="179"/>
      <c r="I2279" s="179"/>
      <c r="J2279" s="179"/>
      <c r="K2279" s="179"/>
      <c r="L2279" s="179"/>
    </row>
    <row r="2280" spans="1:12">
      <c r="A2280" s="154"/>
      <c r="B2280" s="154"/>
      <c r="C2280" s="154"/>
      <c r="D2280" s="179"/>
      <c r="E2280" s="179"/>
      <c r="F2280" s="179"/>
      <c r="G2280" s="179"/>
      <c r="H2280" s="179"/>
      <c r="I2280" s="179"/>
      <c r="J2280" s="179"/>
      <c r="K2280" s="179"/>
      <c r="L2280" s="179"/>
    </row>
    <row r="2281" spans="1:12">
      <c r="A2281" s="154"/>
      <c r="B2281" s="154"/>
      <c r="C2281" s="154"/>
      <c r="D2281" s="179"/>
      <c r="E2281" s="179"/>
      <c r="F2281" s="179"/>
      <c r="G2281" s="179"/>
      <c r="H2281" s="179"/>
      <c r="I2281" s="179"/>
      <c r="J2281" s="179"/>
      <c r="K2281" s="179"/>
      <c r="L2281" s="179"/>
    </row>
    <row r="2282" spans="1:12">
      <c r="A2282" s="154"/>
      <c r="B2282" s="154"/>
      <c r="C2282" s="154"/>
      <c r="D2282" s="179"/>
      <c r="E2282" s="179"/>
      <c r="F2282" s="179"/>
      <c r="G2282" s="179"/>
      <c r="H2282" s="179"/>
      <c r="I2282" s="179"/>
      <c r="J2282" s="179"/>
      <c r="K2282" s="179"/>
      <c r="L2282" s="179"/>
    </row>
    <row r="2283" spans="1:12">
      <c r="A2283" s="154"/>
      <c r="B2283" s="154"/>
      <c r="C2283" s="154"/>
      <c r="D2283" s="179"/>
      <c r="E2283" s="179"/>
      <c r="F2283" s="179"/>
      <c r="G2283" s="179"/>
      <c r="H2283" s="179"/>
      <c r="I2283" s="179"/>
      <c r="J2283" s="179"/>
      <c r="K2283" s="179"/>
      <c r="L2283" s="179"/>
    </row>
    <row r="2284" spans="1:12">
      <c r="A2284" s="154"/>
      <c r="B2284" s="154"/>
      <c r="C2284" s="154"/>
      <c r="D2284" s="179"/>
      <c r="E2284" s="179"/>
      <c r="F2284" s="179"/>
      <c r="G2284" s="179"/>
      <c r="H2284" s="179"/>
      <c r="I2284" s="179"/>
      <c r="J2284" s="179"/>
      <c r="K2284" s="179"/>
      <c r="L2284" s="179"/>
    </row>
    <row r="2285" spans="1:12">
      <c r="A2285" s="154"/>
      <c r="B2285" s="154"/>
      <c r="C2285" s="154"/>
      <c r="D2285" s="179"/>
      <c r="E2285" s="179"/>
      <c r="F2285" s="179"/>
      <c r="G2285" s="179"/>
      <c r="H2285" s="179"/>
      <c r="I2285" s="179"/>
      <c r="J2285" s="179"/>
      <c r="K2285" s="179"/>
      <c r="L2285" s="179"/>
    </row>
    <row r="2286" spans="1:12">
      <c r="A2286" s="154"/>
      <c r="B2286" s="154"/>
      <c r="C2286" s="154"/>
      <c r="D2286" s="179"/>
      <c r="E2286" s="179"/>
      <c r="F2286" s="179"/>
      <c r="G2286" s="179"/>
      <c r="H2286" s="179"/>
      <c r="I2286" s="179"/>
      <c r="J2286" s="179"/>
      <c r="K2286" s="179"/>
      <c r="L2286" s="179"/>
    </row>
    <row r="2287" spans="1:12">
      <c r="A2287" s="154"/>
      <c r="B2287" s="154"/>
      <c r="C2287" s="154"/>
      <c r="D2287" s="179"/>
      <c r="E2287" s="179"/>
      <c r="F2287" s="179"/>
      <c r="G2287" s="179"/>
      <c r="H2287" s="179"/>
      <c r="I2287" s="179"/>
      <c r="J2287" s="179"/>
      <c r="K2287" s="179"/>
      <c r="L2287" s="179"/>
    </row>
    <row r="2288" spans="1:12">
      <c r="A2288" s="154"/>
      <c r="B2288" s="154"/>
      <c r="C2288" s="154"/>
      <c r="D2288" s="179"/>
      <c r="E2288" s="179"/>
      <c r="F2288" s="179"/>
      <c r="G2288" s="179"/>
      <c r="H2288" s="179"/>
      <c r="I2288" s="179"/>
      <c r="J2288" s="179"/>
      <c r="K2288" s="179"/>
      <c r="L2288" s="179"/>
    </row>
    <row r="2289" spans="1:12">
      <c r="A2289" s="154"/>
      <c r="B2289" s="154"/>
      <c r="C2289" s="154"/>
      <c r="D2289" s="179"/>
      <c r="E2289" s="179"/>
      <c r="F2289" s="179"/>
      <c r="G2289" s="179"/>
      <c r="H2289" s="179"/>
      <c r="I2289" s="179"/>
      <c r="J2289" s="179"/>
      <c r="K2289" s="179"/>
      <c r="L2289" s="179"/>
    </row>
    <row r="2290" spans="1:12">
      <c r="A2290" s="154"/>
      <c r="B2290" s="154"/>
      <c r="C2290" s="154"/>
      <c r="D2290" s="179"/>
      <c r="E2290" s="179"/>
      <c r="F2290" s="179"/>
      <c r="G2290" s="179"/>
      <c r="H2290" s="179"/>
      <c r="I2290" s="179"/>
      <c r="J2290" s="179"/>
      <c r="K2290" s="179"/>
      <c r="L2290" s="179"/>
    </row>
    <row r="2291" spans="1:12">
      <c r="A2291" s="154"/>
      <c r="B2291" s="154"/>
      <c r="C2291" s="154"/>
      <c r="D2291" s="179"/>
      <c r="E2291" s="179"/>
      <c r="F2291" s="179"/>
      <c r="G2291" s="179"/>
      <c r="H2291" s="179"/>
      <c r="I2291" s="179"/>
      <c r="J2291" s="179"/>
      <c r="K2291" s="179"/>
      <c r="L2291" s="179"/>
    </row>
    <row r="2292" spans="1:12">
      <c r="A2292" s="154"/>
      <c r="B2292" s="154"/>
      <c r="C2292" s="154"/>
      <c r="D2292" s="179"/>
      <c r="E2292" s="179"/>
      <c r="F2292" s="179"/>
      <c r="G2292" s="179"/>
      <c r="H2292" s="179"/>
      <c r="I2292" s="179"/>
      <c r="J2292" s="179"/>
      <c r="K2292" s="179"/>
      <c r="L2292" s="179"/>
    </row>
    <row r="2293" spans="1:12">
      <c r="A2293" s="154"/>
      <c r="B2293" s="154"/>
      <c r="C2293" s="154"/>
      <c r="D2293" s="179"/>
      <c r="E2293" s="179"/>
      <c r="F2293" s="179"/>
      <c r="G2293" s="179"/>
      <c r="H2293" s="179"/>
      <c r="I2293" s="179"/>
      <c r="J2293" s="179"/>
      <c r="K2293" s="179"/>
      <c r="L2293" s="179"/>
    </row>
    <row r="2294" spans="1:12">
      <c r="A2294" s="154"/>
      <c r="B2294" s="154"/>
      <c r="C2294" s="154"/>
      <c r="D2294" s="179"/>
      <c r="E2294" s="179"/>
      <c r="F2294" s="179"/>
      <c r="G2294" s="179"/>
      <c r="H2294" s="179"/>
      <c r="I2294" s="179"/>
      <c r="J2294" s="179"/>
      <c r="K2294" s="179"/>
      <c r="L2294" s="179"/>
    </row>
    <row r="2295" spans="1:12">
      <c r="A2295" s="154"/>
      <c r="B2295" s="154"/>
      <c r="C2295" s="154"/>
      <c r="D2295" s="179"/>
      <c r="E2295" s="179"/>
      <c r="F2295" s="179"/>
      <c r="G2295" s="179"/>
      <c r="H2295" s="179"/>
      <c r="I2295" s="179"/>
      <c r="J2295" s="179"/>
      <c r="K2295" s="179"/>
      <c r="L2295" s="179"/>
    </row>
    <row r="2296" spans="1:12">
      <c r="A2296" s="154"/>
      <c r="B2296" s="154"/>
      <c r="C2296" s="154"/>
      <c r="D2296" s="179"/>
      <c r="E2296" s="179"/>
      <c r="F2296" s="179"/>
      <c r="G2296" s="179"/>
      <c r="H2296" s="179"/>
      <c r="I2296" s="179"/>
      <c r="J2296" s="179"/>
      <c r="K2296" s="179"/>
      <c r="L2296" s="179"/>
    </row>
    <row r="2297" spans="1:12">
      <c r="A2297" s="154"/>
      <c r="B2297" s="154"/>
      <c r="C2297" s="154"/>
      <c r="D2297" s="179"/>
      <c r="E2297" s="179"/>
      <c r="F2297" s="179"/>
      <c r="G2297" s="179"/>
      <c r="H2297" s="179"/>
      <c r="I2297" s="179"/>
      <c r="J2297" s="179"/>
      <c r="K2297" s="179"/>
      <c r="L2297" s="179"/>
    </row>
    <row r="2298" spans="1:12">
      <c r="A2298" s="154"/>
      <c r="B2298" s="154"/>
      <c r="C2298" s="154"/>
      <c r="D2298" s="179"/>
      <c r="E2298" s="179"/>
      <c r="F2298" s="179"/>
      <c r="G2298" s="179"/>
      <c r="H2298" s="179"/>
      <c r="I2298" s="179"/>
      <c r="J2298" s="179"/>
      <c r="K2298" s="179"/>
      <c r="L2298" s="179"/>
    </row>
    <row r="2299" spans="1:12">
      <c r="A2299" s="154"/>
      <c r="B2299" s="154"/>
      <c r="C2299" s="154"/>
      <c r="D2299" s="179"/>
      <c r="E2299" s="179"/>
      <c r="F2299" s="179"/>
      <c r="G2299" s="179"/>
      <c r="H2299" s="179"/>
      <c r="I2299" s="179"/>
      <c r="J2299" s="179"/>
      <c r="K2299" s="179"/>
      <c r="L2299" s="179"/>
    </row>
    <row r="2300" spans="1:12">
      <c r="A2300" s="154"/>
      <c r="B2300" s="154"/>
      <c r="C2300" s="154"/>
      <c r="D2300" s="179"/>
      <c r="E2300" s="179"/>
      <c r="F2300" s="179"/>
      <c r="G2300" s="179"/>
      <c r="H2300" s="179"/>
      <c r="I2300" s="179"/>
      <c r="J2300" s="179"/>
      <c r="K2300" s="179"/>
      <c r="L2300" s="179"/>
    </row>
    <row r="2301" spans="1:12">
      <c r="A2301" s="154"/>
      <c r="B2301" s="154"/>
      <c r="C2301" s="154"/>
      <c r="D2301" s="179"/>
      <c r="E2301" s="179"/>
      <c r="F2301" s="179"/>
      <c r="G2301" s="179"/>
      <c r="H2301" s="179"/>
      <c r="I2301" s="179"/>
      <c r="J2301" s="179"/>
      <c r="K2301" s="179"/>
      <c r="L2301" s="179"/>
    </row>
    <row r="2302" spans="1:12">
      <c r="A2302" s="154"/>
      <c r="B2302" s="154"/>
      <c r="C2302" s="154"/>
      <c r="D2302" s="179"/>
      <c r="E2302" s="179"/>
      <c r="F2302" s="179"/>
      <c r="G2302" s="179"/>
      <c r="H2302" s="179"/>
      <c r="I2302" s="179"/>
      <c r="J2302" s="179"/>
      <c r="K2302" s="179"/>
      <c r="L2302" s="179"/>
    </row>
    <row r="2303" spans="1:12">
      <c r="A2303" s="154"/>
      <c r="B2303" s="154"/>
      <c r="C2303" s="154"/>
      <c r="D2303" s="179"/>
      <c r="E2303" s="179"/>
      <c r="F2303" s="179"/>
      <c r="G2303" s="179"/>
      <c r="H2303" s="179"/>
      <c r="I2303" s="179"/>
      <c r="J2303" s="179"/>
      <c r="K2303" s="179"/>
      <c r="L2303" s="179"/>
    </row>
    <row r="2304" spans="1:12">
      <c r="A2304" s="154"/>
      <c r="B2304" s="154"/>
      <c r="C2304" s="154"/>
      <c r="D2304" s="179"/>
      <c r="E2304" s="179"/>
      <c r="F2304" s="179"/>
      <c r="G2304" s="179"/>
      <c r="H2304" s="179"/>
      <c r="I2304" s="179"/>
      <c r="J2304" s="179"/>
      <c r="K2304" s="179"/>
      <c r="L2304" s="179"/>
    </row>
    <row r="2305" spans="1:12">
      <c r="A2305" s="154"/>
      <c r="B2305" s="154"/>
      <c r="C2305" s="154"/>
      <c r="D2305" s="179"/>
      <c r="E2305" s="179"/>
      <c r="F2305" s="179"/>
      <c r="G2305" s="179"/>
      <c r="H2305" s="179"/>
      <c r="I2305" s="179"/>
      <c r="J2305" s="179"/>
      <c r="K2305" s="179"/>
      <c r="L2305" s="179"/>
    </row>
    <row r="2306" spans="1:12">
      <c r="A2306" s="154"/>
      <c r="B2306" s="154"/>
      <c r="C2306" s="154"/>
      <c r="D2306" s="179"/>
      <c r="E2306" s="179"/>
      <c r="F2306" s="179"/>
      <c r="G2306" s="179"/>
      <c r="H2306" s="179"/>
      <c r="I2306" s="179"/>
      <c r="J2306" s="179"/>
      <c r="K2306" s="179"/>
      <c r="L2306" s="179"/>
    </row>
    <row r="2307" spans="1:12">
      <c r="A2307" s="154"/>
      <c r="B2307" s="154"/>
      <c r="C2307" s="154"/>
      <c r="D2307" s="179"/>
      <c r="E2307" s="179"/>
      <c r="F2307" s="179"/>
      <c r="G2307" s="179"/>
      <c r="H2307" s="179"/>
      <c r="I2307" s="179"/>
      <c r="J2307" s="179"/>
      <c r="K2307" s="179"/>
      <c r="L2307" s="179"/>
    </row>
    <row r="2308" spans="1:12">
      <c r="A2308" s="154"/>
      <c r="B2308" s="154"/>
      <c r="C2308" s="154"/>
      <c r="D2308" s="179"/>
      <c r="E2308" s="179"/>
      <c r="F2308" s="179"/>
      <c r="G2308" s="179"/>
      <c r="H2308" s="179"/>
      <c r="I2308" s="179"/>
      <c r="J2308" s="179"/>
      <c r="K2308" s="179"/>
      <c r="L2308" s="179"/>
    </row>
    <row r="2309" spans="1:12">
      <c r="A2309" s="154"/>
      <c r="B2309" s="154"/>
      <c r="C2309" s="154"/>
      <c r="D2309" s="179"/>
      <c r="E2309" s="179"/>
      <c r="F2309" s="179"/>
      <c r="G2309" s="179"/>
      <c r="H2309" s="179"/>
      <c r="I2309" s="179"/>
      <c r="J2309" s="179"/>
      <c r="K2309" s="179"/>
      <c r="L2309" s="179"/>
    </row>
    <row r="2310" spans="1:12">
      <c r="A2310" s="154"/>
      <c r="B2310" s="154"/>
      <c r="C2310" s="154"/>
      <c r="D2310" s="179"/>
      <c r="E2310" s="179"/>
      <c r="F2310" s="179"/>
      <c r="G2310" s="179"/>
      <c r="H2310" s="179"/>
      <c r="I2310" s="179"/>
      <c r="J2310" s="179"/>
      <c r="K2310" s="179"/>
      <c r="L2310" s="179"/>
    </row>
    <row r="2311" spans="1:12">
      <c r="A2311" s="154"/>
      <c r="B2311" s="154"/>
      <c r="C2311" s="154"/>
      <c r="D2311" s="179"/>
      <c r="E2311" s="179"/>
      <c r="F2311" s="179"/>
      <c r="G2311" s="179"/>
      <c r="H2311" s="179"/>
      <c r="I2311" s="179"/>
      <c r="J2311" s="179"/>
      <c r="K2311" s="179"/>
      <c r="L2311" s="179"/>
    </row>
    <row r="2312" spans="1:12">
      <c r="A2312" s="154"/>
      <c r="B2312" s="154"/>
      <c r="C2312" s="154"/>
      <c r="D2312" s="179"/>
      <c r="E2312" s="179"/>
      <c r="F2312" s="179"/>
      <c r="G2312" s="179"/>
      <c r="H2312" s="179"/>
      <c r="I2312" s="179"/>
      <c r="J2312" s="179"/>
      <c r="K2312" s="179"/>
      <c r="L2312" s="179"/>
    </row>
    <row r="2313" spans="1:12">
      <c r="A2313" s="154"/>
      <c r="B2313" s="154"/>
      <c r="C2313" s="154"/>
      <c r="D2313" s="179"/>
      <c r="E2313" s="179"/>
      <c r="F2313" s="179"/>
      <c r="G2313" s="179"/>
      <c r="H2313" s="179"/>
      <c r="I2313" s="179"/>
      <c r="J2313" s="179"/>
      <c r="K2313" s="179"/>
      <c r="L2313" s="179"/>
    </row>
    <row r="2314" spans="1:12">
      <c r="A2314" s="154"/>
      <c r="B2314" s="154"/>
      <c r="C2314" s="154"/>
      <c r="D2314" s="179"/>
      <c r="E2314" s="179"/>
      <c r="F2314" s="179"/>
      <c r="G2314" s="179"/>
      <c r="H2314" s="179"/>
      <c r="I2314" s="179"/>
      <c r="J2314" s="179"/>
      <c r="K2314" s="179"/>
      <c r="L2314" s="179"/>
    </row>
    <row r="2315" spans="1:12">
      <c r="A2315" s="154"/>
      <c r="B2315" s="154"/>
      <c r="C2315" s="154"/>
      <c r="D2315" s="179"/>
      <c r="E2315" s="179"/>
      <c r="F2315" s="179"/>
      <c r="G2315" s="179"/>
      <c r="H2315" s="179"/>
      <c r="I2315" s="179"/>
      <c r="J2315" s="179"/>
      <c r="K2315" s="179"/>
      <c r="L2315" s="179"/>
    </row>
    <row r="2316" spans="1:12">
      <c r="A2316" s="154"/>
      <c r="B2316" s="154"/>
      <c r="C2316" s="154"/>
      <c r="D2316" s="179"/>
      <c r="E2316" s="179"/>
      <c r="F2316" s="179"/>
      <c r="G2316" s="179"/>
      <c r="H2316" s="179"/>
      <c r="I2316" s="179"/>
      <c r="J2316" s="179"/>
      <c r="K2316" s="179"/>
      <c r="L2316" s="179"/>
    </row>
    <row r="2317" spans="1:12">
      <c r="A2317" s="154"/>
      <c r="B2317" s="154"/>
      <c r="C2317" s="154"/>
      <c r="D2317" s="179"/>
      <c r="E2317" s="179"/>
      <c r="F2317" s="179"/>
      <c r="G2317" s="179"/>
      <c r="H2317" s="179"/>
      <c r="I2317" s="179"/>
      <c r="J2317" s="179"/>
      <c r="K2317" s="179"/>
      <c r="L2317" s="179"/>
    </row>
    <row r="2318" spans="1:12">
      <c r="A2318" s="154"/>
      <c r="B2318" s="154"/>
      <c r="C2318" s="154"/>
      <c r="D2318" s="179"/>
      <c r="E2318" s="179"/>
      <c r="F2318" s="179"/>
      <c r="G2318" s="179"/>
      <c r="H2318" s="179"/>
      <c r="I2318" s="179"/>
      <c r="J2318" s="179"/>
      <c r="K2318" s="179"/>
      <c r="L2318" s="179"/>
    </row>
    <row r="2319" spans="1:12">
      <c r="A2319" s="154"/>
      <c r="B2319" s="154"/>
      <c r="C2319" s="154"/>
      <c r="D2319" s="179"/>
      <c r="E2319" s="179"/>
      <c r="F2319" s="179"/>
      <c r="G2319" s="179"/>
      <c r="H2319" s="179"/>
      <c r="I2319" s="179"/>
      <c r="J2319" s="179"/>
      <c r="K2319" s="179"/>
      <c r="L2319" s="179"/>
    </row>
    <row r="2320" spans="1:12">
      <c r="A2320" s="154"/>
      <c r="B2320" s="154"/>
      <c r="C2320" s="154"/>
      <c r="D2320" s="179"/>
      <c r="E2320" s="179"/>
      <c r="F2320" s="179"/>
      <c r="G2320" s="179"/>
      <c r="H2320" s="179"/>
      <c r="I2320" s="179"/>
      <c r="J2320" s="179"/>
      <c r="K2320" s="179"/>
      <c r="L2320" s="179"/>
    </row>
    <row r="2321" spans="1:12">
      <c r="A2321" s="154"/>
      <c r="B2321" s="154"/>
      <c r="C2321" s="154"/>
      <c r="D2321" s="179"/>
      <c r="E2321" s="179"/>
      <c r="F2321" s="179"/>
      <c r="G2321" s="179"/>
      <c r="H2321" s="179"/>
      <c r="I2321" s="179"/>
      <c r="J2321" s="179"/>
      <c r="K2321" s="179"/>
      <c r="L2321" s="179"/>
    </row>
    <row r="2322" spans="1:12">
      <c r="A2322" s="154"/>
      <c r="B2322" s="154"/>
      <c r="C2322" s="154"/>
      <c r="D2322" s="179"/>
      <c r="E2322" s="179"/>
      <c r="F2322" s="179"/>
      <c r="G2322" s="179"/>
      <c r="H2322" s="179"/>
      <c r="I2322" s="179"/>
      <c r="J2322" s="179"/>
      <c r="K2322" s="179"/>
      <c r="L2322" s="179"/>
    </row>
    <row r="2323" spans="1:12">
      <c r="A2323" s="154"/>
      <c r="B2323" s="154"/>
      <c r="C2323" s="154"/>
      <c r="D2323" s="179"/>
      <c r="E2323" s="179"/>
      <c r="F2323" s="179"/>
      <c r="G2323" s="179"/>
      <c r="H2323" s="179"/>
      <c r="I2323" s="179"/>
      <c r="J2323" s="179"/>
      <c r="K2323" s="179"/>
      <c r="L2323" s="179"/>
    </row>
    <row r="2324" spans="1:12">
      <c r="A2324" s="154"/>
      <c r="B2324" s="154"/>
      <c r="C2324" s="154"/>
      <c r="D2324" s="179"/>
      <c r="E2324" s="179"/>
      <c r="F2324" s="179"/>
      <c r="G2324" s="179"/>
      <c r="H2324" s="179"/>
      <c r="I2324" s="179"/>
      <c r="J2324" s="179"/>
      <c r="K2324" s="179"/>
      <c r="L2324" s="179"/>
    </row>
    <row r="2325" spans="1:12">
      <c r="A2325" s="154"/>
      <c r="B2325" s="154"/>
      <c r="C2325" s="154"/>
      <c r="D2325" s="179"/>
      <c r="E2325" s="179"/>
      <c r="F2325" s="179"/>
      <c r="G2325" s="179"/>
      <c r="H2325" s="179"/>
      <c r="I2325" s="179"/>
      <c r="J2325" s="179"/>
      <c r="K2325" s="179"/>
      <c r="L2325" s="179"/>
    </row>
    <row r="2326" spans="1:12">
      <c r="A2326" s="154"/>
      <c r="B2326" s="154"/>
      <c r="C2326" s="154"/>
      <c r="D2326" s="179"/>
      <c r="E2326" s="179"/>
      <c r="F2326" s="179"/>
      <c r="G2326" s="179"/>
      <c r="H2326" s="179"/>
      <c r="I2326" s="179"/>
      <c r="J2326" s="179"/>
      <c r="K2326" s="179"/>
      <c r="L2326" s="179"/>
    </row>
    <row r="2327" spans="1:12">
      <c r="A2327" s="154"/>
      <c r="B2327" s="154"/>
      <c r="C2327" s="154"/>
      <c r="D2327" s="179"/>
      <c r="E2327" s="179"/>
      <c r="F2327" s="179"/>
      <c r="G2327" s="179"/>
      <c r="H2327" s="179"/>
      <c r="I2327" s="179"/>
      <c r="J2327" s="179"/>
      <c r="K2327" s="179"/>
      <c r="L2327" s="179"/>
    </row>
    <row r="2328" spans="1:12">
      <c r="A2328" s="154"/>
      <c r="B2328" s="154"/>
      <c r="C2328" s="154"/>
      <c r="D2328" s="179"/>
      <c r="E2328" s="179"/>
      <c r="F2328" s="179"/>
      <c r="G2328" s="179"/>
      <c r="H2328" s="179"/>
      <c r="I2328" s="179"/>
      <c r="J2328" s="179"/>
      <c r="K2328" s="179"/>
      <c r="L2328" s="179"/>
    </row>
    <row r="2329" spans="1:12">
      <c r="A2329" s="154"/>
      <c r="B2329" s="154"/>
      <c r="C2329" s="154"/>
      <c r="D2329" s="179"/>
      <c r="E2329" s="179"/>
      <c r="F2329" s="179"/>
      <c r="G2329" s="179"/>
      <c r="H2329" s="179"/>
      <c r="I2329" s="179"/>
      <c r="J2329" s="179"/>
      <c r="K2329" s="179"/>
      <c r="L2329" s="179"/>
    </row>
    <row r="2330" spans="1:12">
      <c r="A2330" s="154"/>
      <c r="B2330" s="154"/>
      <c r="C2330" s="154"/>
      <c r="D2330" s="179"/>
      <c r="E2330" s="179"/>
      <c r="F2330" s="179"/>
      <c r="G2330" s="179"/>
      <c r="H2330" s="179"/>
      <c r="I2330" s="179"/>
      <c r="J2330" s="179"/>
      <c r="K2330" s="179"/>
      <c r="L2330" s="179"/>
    </row>
    <row r="2331" spans="1:12">
      <c r="A2331" s="154"/>
      <c r="B2331" s="154"/>
      <c r="C2331" s="154"/>
      <c r="D2331" s="179"/>
      <c r="E2331" s="179"/>
      <c r="F2331" s="179"/>
      <c r="G2331" s="179"/>
      <c r="H2331" s="179"/>
      <c r="I2331" s="179"/>
      <c r="J2331" s="179"/>
      <c r="K2331" s="179"/>
      <c r="L2331" s="179"/>
    </row>
    <row r="2332" spans="1:12">
      <c r="A2332" s="154"/>
      <c r="B2332" s="154"/>
      <c r="C2332" s="154"/>
      <c r="D2332" s="179"/>
      <c r="E2332" s="179"/>
      <c r="F2332" s="179"/>
      <c r="G2332" s="179"/>
      <c r="H2332" s="179"/>
      <c r="I2332" s="179"/>
      <c r="J2332" s="179"/>
      <c r="K2332" s="179"/>
      <c r="L2332" s="179"/>
    </row>
    <row r="2333" spans="1:12">
      <c r="A2333" s="154"/>
      <c r="B2333" s="154"/>
      <c r="C2333" s="154"/>
      <c r="D2333" s="179"/>
      <c r="E2333" s="179"/>
      <c r="F2333" s="179"/>
      <c r="G2333" s="179"/>
      <c r="H2333" s="179"/>
      <c r="I2333" s="179"/>
      <c r="J2333" s="179"/>
      <c r="K2333" s="179"/>
      <c r="L2333" s="179"/>
    </row>
    <row r="2334" spans="1:12">
      <c r="A2334" s="154"/>
      <c r="B2334" s="154"/>
      <c r="C2334" s="154"/>
      <c r="D2334" s="179"/>
      <c r="E2334" s="179"/>
      <c r="F2334" s="179"/>
      <c r="G2334" s="179"/>
      <c r="H2334" s="179"/>
      <c r="I2334" s="179"/>
      <c r="J2334" s="179"/>
      <c r="K2334" s="179"/>
      <c r="L2334" s="179"/>
    </row>
    <row r="2335" spans="1:12">
      <c r="A2335" s="154"/>
      <c r="B2335" s="154"/>
      <c r="C2335" s="154"/>
      <c r="D2335" s="179"/>
      <c r="E2335" s="179"/>
      <c r="F2335" s="179"/>
      <c r="G2335" s="179"/>
      <c r="H2335" s="179"/>
      <c r="I2335" s="179"/>
      <c r="J2335" s="179"/>
      <c r="K2335" s="179"/>
      <c r="L2335" s="179"/>
    </row>
    <row r="2336" spans="1:12">
      <c r="A2336" s="154"/>
      <c r="B2336" s="154"/>
      <c r="C2336" s="154"/>
      <c r="D2336" s="179"/>
      <c r="E2336" s="179"/>
      <c r="F2336" s="179"/>
      <c r="G2336" s="179"/>
      <c r="H2336" s="179"/>
      <c r="I2336" s="179"/>
      <c r="J2336" s="179"/>
      <c r="K2336" s="179"/>
      <c r="L2336" s="179"/>
    </row>
    <row r="2337" spans="1:12">
      <c r="A2337" s="154"/>
      <c r="B2337" s="154"/>
      <c r="C2337" s="154"/>
      <c r="D2337" s="179"/>
      <c r="E2337" s="179"/>
      <c r="F2337" s="179"/>
      <c r="G2337" s="179"/>
      <c r="H2337" s="179"/>
      <c r="I2337" s="179"/>
      <c r="J2337" s="179"/>
      <c r="K2337" s="179"/>
      <c r="L2337" s="179"/>
    </row>
    <row r="2338" spans="1:12">
      <c r="A2338" s="154"/>
      <c r="B2338" s="154"/>
      <c r="C2338" s="154"/>
      <c r="D2338" s="179"/>
      <c r="E2338" s="179"/>
      <c r="F2338" s="179"/>
      <c r="G2338" s="179"/>
      <c r="H2338" s="179"/>
      <c r="I2338" s="179"/>
      <c r="J2338" s="179"/>
      <c r="K2338" s="179"/>
      <c r="L2338" s="179"/>
    </row>
    <row r="2339" spans="1:12">
      <c r="A2339" s="154"/>
      <c r="B2339" s="154"/>
      <c r="C2339" s="154"/>
      <c r="D2339" s="179"/>
      <c r="E2339" s="179"/>
      <c r="F2339" s="179"/>
      <c r="G2339" s="179"/>
      <c r="H2339" s="179"/>
      <c r="I2339" s="179"/>
      <c r="J2339" s="179"/>
      <c r="K2339" s="179"/>
      <c r="L2339" s="179"/>
    </row>
    <row r="2340" spans="1:12">
      <c r="A2340" s="154"/>
      <c r="B2340" s="154"/>
      <c r="C2340" s="154"/>
      <c r="D2340" s="179"/>
      <c r="E2340" s="179"/>
      <c r="F2340" s="179"/>
      <c r="G2340" s="179"/>
      <c r="H2340" s="179"/>
      <c r="I2340" s="179"/>
      <c r="J2340" s="179"/>
      <c r="K2340" s="179"/>
      <c r="L2340" s="179"/>
    </row>
    <row r="2341" spans="1:12">
      <c r="A2341" s="154"/>
      <c r="B2341" s="154"/>
      <c r="C2341" s="154"/>
      <c r="D2341" s="179"/>
      <c r="E2341" s="179"/>
      <c r="F2341" s="179"/>
      <c r="G2341" s="179"/>
      <c r="H2341" s="179"/>
      <c r="I2341" s="179"/>
      <c r="J2341" s="179"/>
      <c r="K2341" s="179"/>
      <c r="L2341" s="179"/>
    </row>
    <row r="2342" spans="1:12">
      <c r="A2342" s="154"/>
      <c r="B2342" s="154"/>
      <c r="C2342" s="154"/>
      <c r="D2342" s="179"/>
      <c r="E2342" s="179"/>
      <c r="F2342" s="179"/>
      <c r="G2342" s="179"/>
      <c r="H2342" s="179"/>
      <c r="I2342" s="179"/>
      <c r="J2342" s="179"/>
      <c r="K2342" s="179"/>
      <c r="L2342" s="179"/>
    </row>
    <row r="2343" spans="1:12">
      <c r="A2343" s="154"/>
      <c r="B2343" s="154"/>
      <c r="C2343" s="154"/>
      <c r="D2343" s="179"/>
      <c r="E2343" s="179"/>
      <c r="F2343" s="179"/>
      <c r="G2343" s="179"/>
      <c r="H2343" s="179"/>
      <c r="I2343" s="179"/>
      <c r="J2343" s="179"/>
      <c r="K2343" s="179"/>
      <c r="L2343" s="179"/>
    </row>
    <row r="2344" spans="1:12">
      <c r="A2344" s="154"/>
      <c r="B2344" s="154"/>
      <c r="C2344" s="154"/>
      <c r="D2344" s="179"/>
      <c r="E2344" s="179"/>
      <c r="F2344" s="179"/>
      <c r="G2344" s="179"/>
      <c r="H2344" s="179"/>
      <c r="I2344" s="179"/>
      <c r="J2344" s="179"/>
      <c r="K2344" s="179"/>
      <c r="L2344" s="179"/>
    </row>
    <row r="2345" spans="1:12">
      <c r="A2345" s="154"/>
      <c r="B2345" s="154"/>
      <c r="C2345" s="154"/>
      <c r="D2345" s="179"/>
      <c r="E2345" s="179"/>
      <c r="F2345" s="179"/>
      <c r="G2345" s="179"/>
      <c r="H2345" s="179"/>
      <c r="I2345" s="179"/>
      <c r="J2345" s="179"/>
      <c r="K2345" s="179"/>
      <c r="L2345" s="179"/>
    </row>
    <row r="2346" spans="1:12">
      <c r="A2346" s="154"/>
      <c r="B2346" s="154"/>
      <c r="C2346" s="154"/>
      <c r="D2346" s="179"/>
      <c r="E2346" s="179"/>
      <c r="F2346" s="179"/>
      <c r="G2346" s="179"/>
      <c r="H2346" s="179"/>
      <c r="I2346" s="179"/>
      <c r="J2346" s="179"/>
      <c r="K2346" s="179"/>
      <c r="L2346" s="179"/>
    </row>
    <row r="2347" spans="1:12">
      <c r="A2347" s="154"/>
      <c r="B2347" s="154"/>
      <c r="C2347" s="154"/>
      <c r="D2347" s="179"/>
      <c r="E2347" s="179"/>
      <c r="F2347" s="179"/>
      <c r="G2347" s="179"/>
      <c r="H2347" s="179"/>
      <c r="I2347" s="179"/>
      <c r="J2347" s="179"/>
      <c r="K2347" s="179"/>
      <c r="L2347" s="179"/>
    </row>
    <row r="2348" spans="1:12">
      <c r="A2348" s="154"/>
      <c r="B2348" s="154"/>
      <c r="C2348" s="154"/>
      <c r="D2348" s="179"/>
      <c r="E2348" s="179"/>
      <c r="F2348" s="179"/>
      <c r="G2348" s="179"/>
      <c r="H2348" s="179"/>
      <c r="I2348" s="179"/>
      <c r="J2348" s="179"/>
      <c r="K2348" s="179"/>
      <c r="L2348" s="179"/>
    </row>
    <row r="2349" spans="1:12">
      <c r="A2349" s="154"/>
      <c r="B2349" s="154"/>
      <c r="C2349" s="154"/>
      <c r="D2349" s="179"/>
      <c r="E2349" s="179"/>
      <c r="F2349" s="179"/>
      <c r="G2349" s="179"/>
      <c r="H2349" s="179"/>
      <c r="I2349" s="179"/>
      <c r="J2349" s="179"/>
      <c r="K2349" s="179"/>
      <c r="L2349" s="179"/>
    </row>
    <row r="2350" spans="1:12">
      <c r="A2350" s="154"/>
      <c r="B2350" s="154"/>
      <c r="C2350" s="154"/>
      <c r="D2350" s="179"/>
      <c r="E2350" s="179"/>
      <c r="F2350" s="179"/>
      <c r="G2350" s="179"/>
      <c r="H2350" s="179"/>
      <c r="I2350" s="179"/>
      <c r="J2350" s="179"/>
      <c r="K2350" s="179"/>
      <c r="L2350" s="179"/>
    </row>
    <row r="2351" spans="1:12">
      <c r="A2351" s="154"/>
      <c r="B2351" s="154"/>
      <c r="C2351" s="154"/>
      <c r="D2351" s="179"/>
      <c r="E2351" s="179"/>
      <c r="F2351" s="179"/>
      <c r="G2351" s="179"/>
      <c r="H2351" s="179"/>
      <c r="I2351" s="179"/>
      <c r="J2351" s="179"/>
      <c r="K2351" s="179"/>
      <c r="L2351" s="179"/>
    </row>
    <row r="2352" spans="1:12">
      <c r="A2352" s="154"/>
      <c r="B2352" s="154"/>
      <c r="C2352" s="154"/>
      <c r="D2352" s="179"/>
      <c r="E2352" s="179"/>
      <c r="F2352" s="179"/>
      <c r="G2352" s="179"/>
      <c r="H2352" s="179"/>
      <c r="I2352" s="179"/>
      <c r="J2352" s="179"/>
      <c r="K2352" s="179"/>
      <c r="L2352" s="179"/>
    </row>
    <row r="2353" spans="1:12">
      <c r="A2353" s="154"/>
      <c r="B2353" s="154"/>
      <c r="C2353" s="154"/>
      <c r="D2353" s="179"/>
      <c r="E2353" s="179"/>
      <c r="F2353" s="179"/>
      <c r="G2353" s="179"/>
      <c r="H2353" s="179"/>
      <c r="I2353" s="179"/>
      <c r="J2353" s="179"/>
      <c r="K2353" s="179"/>
      <c r="L2353" s="179"/>
    </row>
    <row r="2354" spans="1:12">
      <c r="A2354" s="154"/>
      <c r="B2354" s="154"/>
      <c r="C2354" s="154"/>
      <c r="D2354" s="179"/>
      <c r="E2354" s="179"/>
      <c r="F2354" s="179"/>
      <c r="G2354" s="179"/>
      <c r="H2354" s="179"/>
      <c r="I2354" s="179"/>
      <c r="J2354" s="179"/>
      <c r="K2354" s="179"/>
      <c r="L2354" s="179"/>
    </row>
    <row r="2355" spans="1:12">
      <c r="A2355" s="154"/>
      <c r="B2355" s="154"/>
      <c r="C2355" s="154"/>
      <c r="D2355" s="179"/>
      <c r="E2355" s="179"/>
      <c r="F2355" s="179"/>
      <c r="G2355" s="179"/>
      <c r="H2355" s="179"/>
      <c r="I2355" s="179"/>
      <c r="J2355" s="179"/>
      <c r="K2355" s="179"/>
      <c r="L2355" s="179"/>
    </row>
    <row r="2356" spans="1:12">
      <c r="A2356" s="154"/>
      <c r="B2356" s="154"/>
      <c r="C2356" s="154"/>
      <c r="D2356" s="179"/>
      <c r="E2356" s="179"/>
      <c r="F2356" s="179"/>
      <c r="G2356" s="179"/>
      <c r="H2356" s="179"/>
      <c r="I2356" s="179"/>
      <c r="J2356" s="179"/>
      <c r="K2356" s="179"/>
      <c r="L2356" s="179"/>
    </row>
    <row r="2357" spans="1:12">
      <c r="A2357" s="154"/>
      <c r="B2357" s="154"/>
      <c r="C2357" s="154"/>
      <c r="D2357" s="179"/>
      <c r="E2357" s="179"/>
      <c r="F2357" s="179"/>
      <c r="G2357" s="179"/>
      <c r="H2357" s="179"/>
      <c r="I2357" s="179"/>
      <c r="J2357" s="179"/>
      <c r="K2357" s="179"/>
      <c r="L2357" s="179"/>
    </row>
    <row r="2358" spans="1:12">
      <c r="A2358" s="154"/>
      <c r="B2358" s="154"/>
      <c r="C2358" s="154"/>
      <c r="D2358" s="179"/>
      <c r="E2358" s="179"/>
      <c r="F2358" s="179"/>
      <c r="G2358" s="179"/>
      <c r="H2358" s="179"/>
      <c r="I2358" s="179"/>
      <c r="J2358" s="179"/>
      <c r="K2358" s="179"/>
      <c r="L2358" s="179"/>
    </row>
    <row r="2359" spans="1:12">
      <c r="A2359" s="154"/>
      <c r="B2359" s="154"/>
      <c r="C2359" s="154"/>
      <c r="D2359" s="179"/>
      <c r="E2359" s="179"/>
      <c r="F2359" s="179"/>
      <c r="G2359" s="179"/>
      <c r="H2359" s="179"/>
      <c r="I2359" s="179"/>
      <c r="J2359" s="179"/>
      <c r="K2359" s="179"/>
      <c r="L2359" s="179"/>
    </row>
    <row r="2360" spans="1:12">
      <c r="A2360" s="154"/>
      <c r="B2360" s="154"/>
      <c r="C2360" s="154"/>
      <c r="D2360" s="179"/>
      <c r="E2360" s="179"/>
      <c r="F2360" s="179"/>
      <c r="G2360" s="179"/>
      <c r="H2360" s="179"/>
      <c r="I2360" s="179"/>
      <c r="J2360" s="179"/>
      <c r="K2360" s="179"/>
      <c r="L2360" s="179"/>
    </row>
    <row r="2361" spans="1:12">
      <c r="A2361" s="154"/>
      <c r="B2361" s="154"/>
      <c r="C2361" s="154"/>
      <c r="D2361" s="179"/>
      <c r="E2361" s="179"/>
      <c r="F2361" s="179"/>
      <c r="G2361" s="179"/>
      <c r="H2361" s="179"/>
      <c r="I2361" s="179"/>
      <c r="J2361" s="179"/>
      <c r="K2361" s="179"/>
      <c r="L2361" s="179"/>
    </row>
    <row r="2362" spans="1:12">
      <c r="A2362" s="154"/>
      <c r="B2362" s="154"/>
      <c r="C2362" s="154"/>
      <c r="D2362" s="179"/>
      <c r="E2362" s="179"/>
      <c r="F2362" s="179"/>
      <c r="G2362" s="179"/>
      <c r="H2362" s="179"/>
      <c r="I2362" s="179"/>
      <c r="J2362" s="179"/>
      <c r="K2362" s="179"/>
      <c r="L2362" s="179"/>
    </row>
    <row r="2363" spans="1:12">
      <c r="A2363" s="154"/>
      <c r="B2363" s="154"/>
      <c r="C2363" s="154"/>
      <c r="D2363" s="179"/>
      <c r="E2363" s="179"/>
      <c r="F2363" s="179"/>
      <c r="G2363" s="179"/>
      <c r="H2363" s="179"/>
      <c r="I2363" s="179"/>
      <c r="J2363" s="179"/>
      <c r="K2363" s="179"/>
      <c r="L2363" s="179"/>
    </row>
    <row r="2364" spans="1:12">
      <c r="A2364" s="154"/>
      <c r="B2364" s="154"/>
      <c r="C2364" s="154"/>
      <c r="D2364" s="179"/>
      <c r="E2364" s="179"/>
      <c r="F2364" s="179"/>
      <c r="G2364" s="179"/>
      <c r="H2364" s="179"/>
      <c r="I2364" s="179"/>
      <c r="J2364" s="179"/>
      <c r="K2364" s="179"/>
      <c r="L2364" s="179"/>
    </row>
    <row r="2365" spans="1:12">
      <c r="A2365" s="154"/>
      <c r="B2365" s="154"/>
      <c r="C2365" s="154"/>
      <c r="D2365" s="179"/>
      <c r="E2365" s="179"/>
      <c r="F2365" s="179"/>
      <c r="G2365" s="179"/>
      <c r="H2365" s="179"/>
      <c r="I2365" s="179"/>
      <c r="J2365" s="179"/>
      <c r="K2365" s="179"/>
      <c r="L2365" s="179"/>
    </row>
    <row r="2366" spans="1:12">
      <c r="A2366" s="154"/>
      <c r="B2366" s="154"/>
      <c r="C2366" s="154"/>
      <c r="D2366" s="179"/>
      <c r="E2366" s="179"/>
      <c r="F2366" s="179"/>
      <c r="G2366" s="179"/>
      <c r="H2366" s="179"/>
      <c r="I2366" s="179"/>
      <c r="J2366" s="179"/>
      <c r="K2366" s="179"/>
      <c r="L2366" s="179"/>
    </row>
    <row r="2367" spans="1:12">
      <c r="A2367" s="154"/>
      <c r="B2367" s="154"/>
      <c r="C2367" s="154"/>
      <c r="D2367" s="179"/>
      <c r="E2367" s="179"/>
      <c r="F2367" s="179"/>
      <c r="G2367" s="179"/>
      <c r="H2367" s="179"/>
      <c r="I2367" s="179"/>
      <c r="J2367" s="179"/>
      <c r="K2367" s="179"/>
      <c r="L2367" s="179"/>
    </row>
    <row r="2368" spans="1:12">
      <c r="A2368" s="154"/>
      <c r="B2368" s="154"/>
      <c r="C2368" s="154"/>
      <c r="D2368" s="179"/>
      <c r="E2368" s="179"/>
      <c r="F2368" s="179"/>
      <c r="G2368" s="179"/>
      <c r="H2368" s="179"/>
      <c r="I2368" s="179"/>
      <c r="J2368" s="179"/>
      <c r="K2368" s="179"/>
      <c r="L2368" s="179"/>
    </row>
    <row r="2369" spans="1:12">
      <c r="A2369" s="154"/>
      <c r="B2369" s="154"/>
      <c r="C2369" s="154"/>
      <c r="D2369" s="179"/>
      <c r="E2369" s="179"/>
      <c r="F2369" s="179"/>
      <c r="G2369" s="179"/>
      <c r="H2369" s="179"/>
      <c r="I2369" s="179"/>
      <c r="J2369" s="179"/>
      <c r="K2369" s="179"/>
      <c r="L2369" s="179"/>
    </row>
    <row r="2370" spans="1:12">
      <c r="A2370" s="154"/>
      <c r="B2370" s="154"/>
      <c r="C2370" s="154"/>
      <c r="D2370" s="179"/>
      <c r="E2370" s="179"/>
      <c r="F2370" s="179"/>
      <c r="G2370" s="179"/>
      <c r="H2370" s="179"/>
      <c r="I2370" s="179"/>
      <c r="J2370" s="179"/>
      <c r="K2370" s="179"/>
      <c r="L2370" s="179"/>
    </row>
    <row r="2371" spans="1:12">
      <c r="A2371" s="154"/>
      <c r="B2371" s="154"/>
      <c r="C2371" s="154"/>
      <c r="D2371" s="179"/>
      <c r="E2371" s="179"/>
      <c r="F2371" s="179"/>
      <c r="G2371" s="179"/>
      <c r="H2371" s="179"/>
      <c r="I2371" s="179"/>
      <c r="J2371" s="179"/>
      <c r="K2371" s="179"/>
      <c r="L2371" s="179"/>
    </row>
    <row r="2372" spans="1:12">
      <c r="A2372" s="154"/>
      <c r="B2372" s="154"/>
      <c r="C2372" s="154"/>
      <c r="D2372" s="179"/>
      <c r="E2372" s="179"/>
      <c r="F2372" s="179"/>
      <c r="G2372" s="179"/>
      <c r="H2372" s="179"/>
      <c r="I2372" s="179"/>
      <c r="J2372" s="179"/>
      <c r="K2372" s="179"/>
      <c r="L2372" s="179"/>
    </row>
    <row r="2373" spans="1:12">
      <c r="A2373" s="154"/>
      <c r="B2373" s="154"/>
      <c r="C2373" s="154"/>
      <c r="D2373" s="179"/>
      <c r="E2373" s="179"/>
      <c r="F2373" s="179"/>
      <c r="G2373" s="179"/>
      <c r="H2373" s="179"/>
      <c r="I2373" s="179"/>
      <c r="J2373" s="179"/>
      <c r="K2373" s="179"/>
      <c r="L2373" s="179"/>
    </row>
    <row r="2374" spans="1:12">
      <c r="A2374" s="154"/>
      <c r="B2374" s="154"/>
      <c r="C2374" s="154"/>
      <c r="D2374" s="179"/>
      <c r="E2374" s="179"/>
      <c r="F2374" s="179"/>
      <c r="G2374" s="179"/>
      <c r="H2374" s="179"/>
      <c r="I2374" s="179"/>
      <c r="J2374" s="179"/>
      <c r="K2374" s="179"/>
      <c r="L2374" s="179"/>
    </row>
    <row r="2375" spans="1:12">
      <c r="A2375" s="154"/>
      <c r="B2375" s="154"/>
      <c r="C2375" s="154"/>
      <c r="D2375" s="179"/>
      <c r="E2375" s="179"/>
      <c r="F2375" s="179"/>
      <c r="G2375" s="179"/>
      <c r="H2375" s="179"/>
      <c r="I2375" s="179"/>
      <c r="J2375" s="179"/>
      <c r="K2375" s="179"/>
      <c r="L2375" s="179"/>
    </row>
    <row r="2376" spans="1:12">
      <c r="A2376" s="154"/>
      <c r="B2376" s="154"/>
      <c r="C2376" s="154"/>
      <c r="D2376" s="179"/>
      <c r="E2376" s="179"/>
      <c r="F2376" s="179"/>
      <c r="G2376" s="179"/>
      <c r="H2376" s="179"/>
      <c r="I2376" s="179"/>
      <c r="J2376" s="179"/>
      <c r="K2376" s="179"/>
      <c r="L2376" s="179"/>
    </row>
    <row r="2377" spans="1:12">
      <c r="A2377" s="154"/>
      <c r="B2377" s="154"/>
      <c r="C2377" s="154"/>
      <c r="D2377" s="179"/>
      <c r="E2377" s="179"/>
      <c r="F2377" s="179"/>
      <c r="G2377" s="179"/>
      <c r="H2377" s="179"/>
      <c r="I2377" s="179"/>
      <c r="J2377" s="179"/>
      <c r="K2377" s="179"/>
      <c r="L2377" s="179"/>
    </row>
    <row r="2378" spans="1:12">
      <c r="A2378" s="154"/>
      <c r="B2378" s="154"/>
      <c r="C2378" s="154"/>
      <c r="D2378" s="179"/>
      <c r="E2378" s="179"/>
      <c r="F2378" s="179"/>
      <c r="G2378" s="179"/>
      <c r="H2378" s="179"/>
      <c r="I2378" s="179"/>
      <c r="J2378" s="179"/>
      <c r="K2378" s="179"/>
      <c r="L2378" s="179"/>
    </row>
    <row r="2379" spans="1:12">
      <c r="A2379" s="154"/>
      <c r="B2379" s="154"/>
      <c r="C2379" s="154"/>
      <c r="D2379" s="179"/>
      <c r="E2379" s="179"/>
      <c r="F2379" s="179"/>
      <c r="G2379" s="179"/>
      <c r="H2379" s="179"/>
      <c r="I2379" s="179"/>
      <c r="J2379" s="179"/>
      <c r="K2379" s="179"/>
      <c r="L2379" s="179"/>
    </row>
    <row r="2380" spans="1:12">
      <c r="A2380" s="154"/>
      <c r="B2380" s="154"/>
      <c r="C2380" s="154"/>
      <c r="D2380" s="179"/>
      <c r="E2380" s="179"/>
      <c r="F2380" s="179"/>
      <c r="G2380" s="179"/>
      <c r="H2380" s="179"/>
      <c r="I2380" s="179"/>
      <c r="J2380" s="179"/>
      <c r="K2380" s="179"/>
      <c r="L2380" s="179"/>
    </row>
    <row r="2381" spans="1:12">
      <c r="A2381" s="154"/>
      <c r="B2381" s="154"/>
      <c r="C2381" s="154"/>
      <c r="D2381" s="179"/>
      <c r="E2381" s="179"/>
      <c r="F2381" s="179"/>
      <c r="G2381" s="179"/>
      <c r="H2381" s="179"/>
      <c r="I2381" s="179"/>
      <c r="J2381" s="179"/>
      <c r="K2381" s="179"/>
      <c r="L2381" s="179"/>
    </row>
    <row r="2382" spans="1:12">
      <c r="A2382" s="154"/>
      <c r="B2382" s="154"/>
      <c r="C2382" s="154"/>
      <c r="D2382" s="179"/>
      <c r="E2382" s="179"/>
      <c r="F2382" s="179"/>
      <c r="G2382" s="179"/>
      <c r="H2382" s="179"/>
      <c r="I2382" s="179"/>
      <c r="J2382" s="179"/>
      <c r="K2382" s="179"/>
      <c r="L2382" s="179"/>
    </row>
    <row r="2383" spans="1:12">
      <c r="A2383" s="154"/>
      <c r="B2383" s="154"/>
      <c r="C2383" s="154"/>
      <c r="D2383" s="179"/>
      <c r="E2383" s="179"/>
      <c r="F2383" s="179"/>
      <c r="G2383" s="179"/>
      <c r="H2383" s="179"/>
      <c r="I2383" s="179"/>
      <c r="J2383" s="179"/>
      <c r="K2383" s="179"/>
      <c r="L2383" s="179"/>
    </row>
    <row r="2384" spans="1:12">
      <c r="A2384" s="154"/>
      <c r="B2384" s="154"/>
      <c r="C2384" s="154"/>
      <c r="D2384" s="179"/>
      <c r="E2384" s="179"/>
      <c r="F2384" s="179"/>
      <c r="G2384" s="179"/>
      <c r="H2384" s="179"/>
      <c r="I2384" s="179"/>
      <c r="J2384" s="179"/>
      <c r="K2384" s="179"/>
      <c r="L2384" s="179"/>
    </row>
    <row r="2385" spans="1:12">
      <c r="A2385" s="154"/>
      <c r="B2385" s="154"/>
      <c r="C2385" s="154"/>
      <c r="D2385" s="179"/>
      <c r="E2385" s="179"/>
      <c r="F2385" s="179"/>
      <c r="G2385" s="179"/>
      <c r="H2385" s="179"/>
      <c r="I2385" s="179"/>
      <c r="J2385" s="179"/>
      <c r="K2385" s="179"/>
      <c r="L2385" s="179"/>
    </row>
    <row r="2386" spans="1:12">
      <c r="A2386" s="154"/>
      <c r="B2386" s="154"/>
      <c r="C2386" s="154"/>
      <c r="D2386" s="179"/>
      <c r="E2386" s="179"/>
      <c r="F2386" s="179"/>
      <c r="G2386" s="179"/>
      <c r="H2386" s="179"/>
      <c r="I2386" s="179"/>
      <c r="J2386" s="179"/>
      <c r="K2386" s="179"/>
      <c r="L2386" s="179"/>
    </row>
    <row r="2387" spans="1:12">
      <c r="A2387" s="154"/>
      <c r="B2387" s="154"/>
      <c r="C2387" s="154"/>
      <c r="D2387" s="179"/>
      <c r="E2387" s="179"/>
      <c r="F2387" s="179"/>
      <c r="G2387" s="179"/>
      <c r="H2387" s="179"/>
      <c r="I2387" s="179"/>
      <c r="J2387" s="179"/>
      <c r="K2387" s="179"/>
      <c r="L2387" s="179"/>
    </row>
    <row r="2388" spans="1:12">
      <c r="A2388" s="154"/>
      <c r="B2388" s="154"/>
      <c r="C2388" s="154"/>
      <c r="D2388" s="179"/>
      <c r="E2388" s="179"/>
      <c r="F2388" s="179"/>
      <c r="G2388" s="179"/>
      <c r="H2388" s="179"/>
      <c r="I2388" s="179"/>
      <c r="J2388" s="179"/>
      <c r="K2388" s="179"/>
      <c r="L2388" s="179"/>
    </row>
    <row r="2389" spans="1:12">
      <c r="A2389" s="154"/>
      <c r="B2389" s="154"/>
      <c r="C2389" s="154"/>
      <c r="D2389" s="179"/>
      <c r="E2389" s="179"/>
      <c r="F2389" s="179"/>
      <c r="G2389" s="179"/>
      <c r="H2389" s="179"/>
      <c r="I2389" s="179"/>
      <c r="J2389" s="179"/>
      <c r="K2389" s="179"/>
      <c r="L2389" s="179"/>
    </row>
    <row r="2390" spans="1:12">
      <c r="A2390" s="154"/>
      <c r="B2390" s="154"/>
      <c r="C2390" s="154"/>
      <c r="D2390" s="179"/>
      <c r="E2390" s="179"/>
      <c r="F2390" s="179"/>
      <c r="G2390" s="179"/>
      <c r="H2390" s="179"/>
      <c r="I2390" s="179"/>
      <c r="J2390" s="179"/>
      <c r="K2390" s="179"/>
      <c r="L2390" s="179"/>
    </row>
    <row r="2391" spans="1:12">
      <c r="A2391" s="154"/>
      <c r="B2391" s="154"/>
      <c r="C2391" s="154"/>
      <c r="D2391" s="179"/>
      <c r="E2391" s="179"/>
      <c r="F2391" s="179"/>
      <c r="G2391" s="179"/>
      <c r="H2391" s="179"/>
      <c r="I2391" s="179"/>
      <c r="J2391" s="179"/>
      <c r="K2391" s="179"/>
      <c r="L2391" s="179"/>
    </row>
    <row r="2392" spans="1:12">
      <c r="A2392" s="154"/>
      <c r="B2392" s="154"/>
      <c r="C2392" s="154"/>
      <c r="D2392" s="179"/>
      <c r="E2392" s="179"/>
      <c r="F2392" s="179"/>
      <c r="G2392" s="179"/>
      <c r="H2392" s="179"/>
      <c r="I2392" s="179"/>
      <c r="J2392" s="179"/>
      <c r="K2392" s="179"/>
      <c r="L2392" s="179"/>
    </row>
    <row r="2393" spans="1:12">
      <c r="A2393" s="154"/>
      <c r="B2393" s="154"/>
      <c r="C2393" s="154"/>
      <c r="D2393" s="179"/>
      <c r="E2393" s="179"/>
      <c r="F2393" s="179"/>
      <c r="G2393" s="179"/>
      <c r="H2393" s="179"/>
      <c r="I2393" s="179"/>
      <c r="J2393" s="179"/>
      <c r="K2393" s="179"/>
      <c r="L2393" s="179"/>
    </row>
    <row r="2394" spans="1:12">
      <c r="A2394" s="154"/>
      <c r="B2394" s="154"/>
      <c r="C2394" s="154"/>
      <c r="D2394" s="179"/>
      <c r="E2394" s="179"/>
      <c r="F2394" s="179"/>
      <c r="G2394" s="179"/>
      <c r="H2394" s="179"/>
      <c r="I2394" s="179"/>
      <c r="J2394" s="179"/>
      <c r="K2394" s="179"/>
      <c r="L2394" s="179"/>
    </row>
    <row r="2395" spans="1:12">
      <c r="A2395" s="154"/>
      <c r="B2395" s="154"/>
      <c r="C2395" s="154"/>
      <c r="D2395" s="179"/>
      <c r="E2395" s="179"/>
      <c r="F2395" s="179"/>
      <c r="G2395" s="179"/>
      <c r="H2395" s="179"/>
      <c r="I2395" s="179"/>
      <c r="J2395" s="179"/>
      <c r="K2395" s="179"/>
      <c r="L2395" s="179"/>
    </row>
    <row r="2396" spans="1:12">
      <c r="A2396" s="154"/>
      <c r="B2396" s="154"/>
      <c r="C2396" s="154"/>
      <c r="D2396" s="179"/>
      <c r="E2396" s="179"/>
      <c r="F2396" s="179"/>
      <c r="G2396" s="179"/>
      <c r="H2396" s="179"/>
      <c r="I2396" s="179"/>
      <c r="J2396" s="179"/>
      <c r="K2396" s="179"/>
      <c r="L2396" s="179"/>
    </row>
    <row r="2397" spans="1:12">
      <c r="A2397" s="154"/>
      <c r="B2397" s="154"/>
      <c r="C2397" s="154"/>
      <c r="D2397" s="179"/>
      <c r="E2397" s="179"/>
      <c r="F2397" s="179"/>
      <c r="G2397" s="179"/>
      <c r="H2397" s="179"/>
      <c r="I2397" s="179"/>
      <c r="J2397" s="179"/>
      <c r="K2397" s="179"/>
      <c r="L2397" s="179"/>
    </row>
    <row r="2398" spans="1:12">
      <c r="A2398" s="154"/>
      <c r="B2398" s="154"/>
      <c r="C2398" s="154"/>
      <c r="D2398" s="179"/>
      <c r="E2398" s="179"/>
      <c r="F2398" s="179"/>
      <c r="G2398" s="179"/>
      <c r="H2398" s="179"/>
      <c r="I2398" s="179"/>
      <c r="J2398" s="179"/>
      <c r="K2398" s="179"/>
      <c r="L2398" s="179"/>
    </row>
    <row r="2399" spans="1:12">
      <c r="A2399" s="154"/>
      <c r="B2399" s="154"/>
      <c r="C2399" s="154"/>
      <c r="D2399" s="179"/>
      <c r="E2399" s="179"/>
      <c r="F2399" s="179"/>
      <c r="G2399" s="179"/>
      <c r="H2399" s="179"/>
      <c r="I2399" s="179"/>
      <c r="J2399" s="179"/>
      <c r="K2399" s="179"/>
      <c r="L2399" s="179"/>
    </row>
    <row r="2400" spans="1:12">
      <c r="A2400" s="154"/>
      <c r="B2400" s="154"/>
      <c r="C2400" s="154"/>
      <c r="D2400" s="179"/>
      <c r="E2400" s="179"/>
      <c r="F2400" s="179"/>
      <c r="G2400" s="179"/>
      <c r="H2400" s="179"/>
      <c r="I2400" s="179"/>
      <c r="J2400" s="179"/>
      <c r="K2400" s="179"/>
      <c r="L2400" s="179"/>
    </row>
    <row r="2401" spans="1:12">
      <c r="A2401" s="154"/>
      <c r="B2401" s="154"/>
      <c r="C2401" s="154"/>
      <c r="D2401" s="179"/>
      <c r="E2401" s="179"/>
      <c r="F2401" s="179"/>
      <c r="G2401" s="179"/>
      <c r="H2401" s="179"/>
      <c r="I2401" s="179"/>
      <c r="J2401" s="179"/>
      <c r="K2401" s="179"/>
      <c r="L2401" s="179"/>
    </row>
    <row r="2402" spans="1:12">
      <c r="A2402" s="154"/>
      <c r="B2402" s="154"/>
      <c r="C2402" s="154"/>
      <c r="D2402" s="179"/>
      <c r="E2402" s="179"/>
      <c r="F2402" s="179"/>
      <c r="G2402" s="179"/>
      <c r="H2402" s="179"/>
      <c r="I2402" s="179"/>
      <c r="J2402" s="179"/>
      <c r="K2402" s="179"/>
      <c r="L2402" s="179"/>
    </row>
    <row r="2403" spans="1:12">
      <c r="A2403" s="154"/>
      <c r="B2403" s="154"/>
      <c r="C2403" s="154"/>
      <c r="D2403" s="179"/>
      <c r="E2403" s="179"/>
      <c r="F2403" s="179"/>
      <c r="G2403" s="179"/>
      <c r="H2403" s="179"/>
      <c r="I2403" s="179"/>
      <c r="J2403" s="179"/>
      <c r="K2403" s="179"/>
      <c r="L2403" s="179"/>
    </row>
    <row r="2404" spans="1:12">
      <c r="A2404" s="154"/>
      <c r="B2404" s="154"/>
      <c r="C2404" s="154"/>
      <c r="D2404" s="179"/>
      <c r="E2404" s="179"/>
      <c r="F2404" s="179"/>
      <c r="G2404" s="179"/>
      <c r="H2404" s="179"/>
      <c r="I2404" s="179"/>
      <c r="J2404" s="179"/>
      <c r="K2404" s="179"/>
      <c r="L2404" s="179"/>
    </row>
    <row r="2405" spans="1:12">
      <c r="A2405" s="154"/>
      <c r="B2405" s="154"/>
      <c r="C2405" s="154"/>
      <c r="D2405" s="179"/>
      <c r="E2405" s="179"/>
      <c r="F2405" s="179"/>
      <c r="G2405" s="179"/>
      <c r="H2405" s="179"/>
      <c r="I2405" s="179"/>
      <c r="J2405" s="179"/>
      <c r="K2405" s="179"/>
      <c r="L2405" s="179"/>
    </row>
    <row r="2406" spans="1:12">
      <c r="A2406" s="154"/>
      <c r="B2406" s="154"/>
      <c r="C2406" s="154"/>
      <c r="D2406" s="179"/>
      <c r="E2406" s="179"/>
      <c r="F2406" s="179"/>
      <c r="G2406" s="179"/>
      <c r="H2406" s="179"/>
      <c r="I2406" s="179"/>
      <c r="J2406" s="179"/>
      <c r="K2406" s="179"/>
      <c r="L2406" s="179"/>
    </row>
    <row r="2407" spans="1:12">
      <c r="A2407" s="154"/>
      <c r="B2407" s="154"/>
      <c r="C2407" s="154"/>
      <c r="D2407" s="179"/>
      <c r="E2407" s="179"/>
      <c r="F2407" s="179"/>
      <c r="G2407" s="179"/>
      <c r="H2407" s="179"/>
      <c r="I2407" s="179"/>
      <c r="J2407" s="179"/>
      <c r="K2407" s="179"/>
      <c r="L2407" s="179"/>
    </row>
    <row r="2408" spans="1:12">
      <c r="A2408" s="154"/>
      <c r="B2408" s="154"/>
      <c r="C2408" s="154"/>
      <c r="D2408" s="179"/>
      <c r="E2408" s="179"/>
      <c r="F2408" s="179"/>
      <c r="G2408" s="179"/>
      <c r="H2408" s="179"/>
      <c r="I2408" s="179"/>
      <c r="J2408" s="179"/>
      <c r="K2408" s="179"/>
      <c r="L2408" s="179"/>
    </row>
    <row r="2409" spans="1:12">
      <c r="A2409" s="154"/>
      <c r="B2409" s="154"/>
      <c r="C2409" s="154"/>
      <c r="D2409" s="179"/>
      <c r="E2409" s="179"/>
      <c r="F2409" s="179"/>
      <c r="G2409" s="179"/>
      <c r="H2409" s="179"/>
      <c r="I2409" s="179"/>
      <c r="J2409" s="179"/>
      <c r="K2409" s="179"/>
      <c r="L2409" s="179"/>
    </row>
    <row r="2410" spans="1:12">
      <c r="A2410" s="154"/>
      <c r="B2410" s="154"/>
      <c r="C2410" s="154"/>
      <c r="D2410" s="179"/>
      <c r="E2410" s="179"/>
      <c r="F2410" s="179"/>
      <c r="G2410" s="179"/>
      <c r="H2410" s="179"/>
      <c r="I2410" s="179"/>
      <c r="J2410" s="179"/>
      <c r="K2410" s="179"/>
      <c r="L2410" s="179"/>
    </row>
    <row r="2411" spans="1:12">
      <c r="A2411" s="154"/>
      <c r="B2411" s="154"/>
      <c r="C2411" s="154"/>
      <c r="D2411" s="179"/>
      <c r="E2411" s="179"/>
      <c r="F2411" s="179"/>
      <c r="G2411" s="179"/>
      <c r="H2411" s="179"/>
      <c r="I2411" s="179"/>
      <c r="J2411" s="179"/>
      <c r="K2411" s="179"/>
      <c r="L2411" s="179"/>
    </row>
    <row r="2412" spans="1:12">
      <c r="A2412" s="154"/>
      <c r="B2412" s="154"/>
      <c r="C2412" s="154"/>
      <c r="D2412" s="179"/>
      <c r="E2412" s="179"/>
      <c r="F2412" s="179"/>
      <c r="G2412" s="179"/>
      <c r="H2412" s="179"/>
      <c r="I2412" s="179"/>
      <c r="J2412" s="179"/>
      <c r="K2412" s="179"/>
      <c r="L2412" s="179"/>
    </row>
    <row r="2413" spans="1:12">
      <c r="A2413" s="154"/>
      <c r="B2413" s="154"/>
      <c r="C2413" s="154"/>
      <c r="D2413" s="179"/>
      <c r="E2413" s="179"/>
      <c r="F2413" s="179"/>
      <c r="G2413" s="179"/>
      <c r="H2413" s="179"/>
      <c r="I2413" s="179"/>
      <c r="J2413" s="179"/>
      <c r="K2413" s="179"/>
      <c r="L2413" s="179"/>
    </row>
    <row r="2414" spans="1:12">
      <c r="A2414" s="154"/>
      <c r="B2414" s="154"/>
      <c r="C2414" s="154"/>
      <c r="D2414" s="179"/>
      <c r="E2414" s="179"/>
      <c r="F2414" s="179"/>
      <c r="G2414" s="179"/>
      <c r="H2414" s="179"/>
      <c r="I2414" s="179"/>
      <c r="J2414" s="179"/>
      <c r="K2414" s="179"/>
      <c r="L2414" s="179"/>
    </row>
    <row r="2415" spans="1:12">
      <c r="A2415" s="154"/>
      <c r="B2415" s="154"/>
      <c r="C2415" s="154"/>
      <c r="D2415" s="179"/>
      <c r="E2415" s="179"/>
      <c r="F2415" s="179"/>
      <c r="G2415" s="179"/>
      <c r="H2415" s="179"/>
      <c r="I2415" s="179"/>
      <c r="J2415" s="179"/>
      <c r="K2415" s="179"/>
      <c r="L2415" s="179"/>
    </row>
    <row r="2416" spans="1:12">
      <c r="A2416" s="154"/>
      <c r="B2416" s="154"/>
      <c r="C2416" s="154"/>
      <c r="D2416" s="179"/>
      <c r="E2416" s="179"/>
      <c r="F2416" s="179"/>
      <c r="G2416" s="179"/>
      <c r="H2416" s="179"/>
      <c r="I2416" s="179"/>
      <c r="J2416" s="179"/>
      <c r="K2416" s="179"/>
      <c r="L2416" s="179"/>
    </row>
    <row r="2417" spans="1:12">
      <c r="A2417" s="154"/>
      <c r="B2417" s="154"/>
      <c r="C2417" s="154"/>
      <c r="D2417" s="179"/>
      <c r="E2417" s="179"/>
      <c r="F2417" s="179"/>
      <c r="G2417" s="179"/>
      <c r="H2417" s="179"/>
      <c r="I2417" s="179"/>
      <c r="J2417" s="179"/>
      <c r="K2417" s="179"/>
      <c r="L2417" s="179"/>
    </row>
    <row r="2418" spans="1:12">
      <c r="A2418" s="154"/>
      <c r="B2418" s="154"/>
      <c r="C2418" s="154"/>
      <c r="D2418" s="179"/>
      <c r="E2418" s="179"/>
      <c r="F2418" s="179"/>
      <c r="G2418" s="179"/>
      <c r="H2418" s="179"/>
      <c r="I2418" s="179"/>
      <c r="J2418" s="179"/>
      <c r="K2418" s="179"/>
      <c r="L2418" s="179"/>
    </row>
    <row r="2419" spans="1:12">
      <c r="A2419" s="154"/>
      <c r="B2419" s="154"/>
      <c r="C2419" s="154"/>
      <c r="D2419" s="179"/>
      <c r="E2419" s="179"/>
      <c r="F2419" s="179"/>
      <c r="G2419" s="179"/>
      <c r="H2419" s="179"/>
      <c r="I2419" s="179"/>
      <c r="J2419" s="179"/>
      <c r="K2419" s="179"/>
      <c r="L2419" s="179"/>
    </row>
    <row r="2420" spans="1:12">
      <c r="A2420" s="154"/>
      <c r="B2420" s="154"/>
      <c r="C2420" s="154"/>
      <c r="D2420" s="179"/>
      <c r="E2420" s="179"/>
      <c r="F2420" s="179"/>
      <c r="G2420" s="179"/>
      <c r="H2420" s="179"/>
      <c r="I2420" s="179"/>
      <c r="J2420" s="179"/>
      <c r="K2420" s="179"/>
      <c r="L2420" s="179"/>
    </row>
    <row r="2421" spans="1:12">
      <c r="A2421" s="154"/>
      <c r="B2421" s="154"/>
      <c r="C2421" s="154"/>
      <c r="D2421" s="179"/>
      <c r="E2421" s="179"/>
      <c r="F2421" s="179"/>
      <c r="G2421" s="179"/>
      <c r="H2421" s="179"/>
      <c r="I2421" s="179"/>
      <c r="J2421" s="179"/>
      <c r="K2421" s="179"/>
      <c r="L2421" s="179"/>
    </row>
    <row r="2422" spans="1:12">
      <c r="A2422" s="154"/>
      <c r="B2422" s="154"/>
      <c r="C2422" s="154"/>
      <c r="D2422" s="179"/>
      <c r="E2422" s="179"/>
      <c r="F2422" s="179"/>
      <c r="G2422" s="179"/>
      <c r="H2422" s="179"/>
      <c r="I2422" s="179"/>
      <c r="J2422" s="179"/>
      <c r="K2422" s="179"/>
      <c r="L2422" s="179"/>
    </row>
    <row r="2423" spans="1:12">
      <c r="A2423" s="154"/>
      <c r="B2423" s="154"/>
      <c r="C2423" s="154"/>
      <c r="D2423" s="179"/>
      <c r="E2423" s="179"/>
      <c r="F2423" s="179"/>
      <c r="G2423" s="179"/>
      <c r="H2423" s="179"/>
      <c r="I2423" s="179"/>
      <c r="J2423" s="179"/>
      <c r="K2423" s="179"/>
      <c r="L2423" s="179"/>
    </row>
    <row r="2424" spans="1:12">
      <c r="A2424" s="154"/>
      <c r="B2424" s="154"/>
      <c r="C2424" s="154"/>
      <c r="D2424" s="179"/>
      <c r="E2424" s="179"/>
      <c r="F2424" s="179"/>
      <c r="G2424" s="179"/>
      <c r="H2424" s="179"/>
      <c r="I2424" s="179"/>
      <c r="J2424" s="179"/>
      <c r="K2424" s="179"/>
      <c r="L2424" s="179"/>
    </row>
    <row r="2425" spans="1:12">
      <c r="A2425" s="154"/>
      <c r="B2425" s="154"/>
      <c r="C2425" s="154"/>
      <c r="D2425" s="179"/>
      <c r="E2425" s="179"/>
      <c r="F2425" s="179"/>
      <c r="G2425" s="179"/>
      <c r="H2425" s="179"/>
      <c r="I2425" s="179"/>
      <c r="J2425" s="179"/>
      <c r="K2425" s="179"/>
      <c r="L2425" s="179"/>
    </row>
    <row r="2426" spans="1:12">
      <c r="A2426" s="154"/>
      <c r="B2426" s="154"/>
      <c r="C2426" s="154"/>
      <c r="D2426" s="179"/>
      <c r="E2426" s="179"/>
      <c r="F2426" s="179"/>
      <c r="G2426" s="179"/>
      <c r="H2426" s="179"/>
      <c r="I2426" s="179"/>
      <c r="J2426" s="179"/>
      <c r="K2426" s="179"/>
      <c r="L2426" s="179"/>
    </row>
    <row r="2427" spans="1:12">
      <c r="A2427" s="154"/>
      <c r="B2427" s="154"/>
      <c r="C2427" s="154"/>
      <c r="D2427" s="179"/>
      <c r="E2427" s="179"/>
      <c r="F2427" s="179"/>
      <c r="G2427" s="179"/>
      <c r="H2427" s="179"/>
      <c r="I2427" s="179"/>
      <c r="J2427" s="179"/>
      <c r="K2427" s="179"/>
      <c r="L2427" s="179"/>
    </row>
    <row r="2428" spans="1:12">
      <c r="A2428" s="154"/>
      <c r="B2428" s="154"/>
      <c r="C2428" s="154"/>
      <c r="D2428" s="179"/>
      <c r="E2428" s="179"/>
      <c r="F2428" s="179"/>
      <c r="G2428" s="179"/>
      <c r="H2428" s="179"/>
      <c r="I2428" s="179"/>
      <c r="J2428" s="179"/>
      <c r="K2428" s="179"/>
      <c r="L2428" s="179"/>
    </row>
    <row r="2429" spans="1:12">
      <c r="A2429" s="154"/>
      <c r="B2429" s="154"/>
      <c r="C2429" s="154"/>
      <c r="D2429" s="179"/>
      <c r="E2429" s="179"/>
      <c r="F2429" s="179"/>
      <c r="G2429" s="179"/>
      <c r="H2429" s="179"/>
      <c r="I2429" s="179"/>
      <c r="J2429" s="179"/>
      <c r="K2429" s="179"/>
      <c r="L2429" s="179"/>
    </row>
    <row r="2430" spans="1:12">
      <c r="A2430" s="154"/>
      <c r="B2430" s="154"/>
      <c r="C2430" s="154"/>
      <c r="D2430" s="179"/>
      <c r="E2430" s="179"/>
      <c r="F2430" s="179"/>
      <c r="G2430" s="179"/>
      <c r="H2430" s="179"/>
      <c r="I2430" s="179"/>
      <c r="J2430" s="179"/>
      <c r="K2430" s="179"/>
      <c r="L2430" s="179"/>
    </row>
    <row r="2431" spans="1:12">
      <c r="A2431" s="154"/>
      <c r="B2431" s="154"/>
      <c r="C2431" s="154"/>
      <c r="D2431" s="179"/>
      <c r="E2431" s="179"/>
      <c r="F2431" s="179"/>
      <c r="G2431" s="179"/>
      <c r="H2431" s="179"/>
      <c r="I2431" s="179"/>
      <c r="J2431" s="179"/>
      <c r="K2431" s="179"/>
      <c r="L2431" s="179"/>
    </row>
    <row r="2432" spans="1:12">
      <c r="A2432" s="154"/>
      <c r="B2432" s="154"/>
      <c r="C2432" s="154"/>
      <c r="D2432" s="179"/>
      <c r="E2432" s="179"/>
      <c r="F2432" s="179"/>
      <c r="G2432" s="179"/>
      <c r="H2432" s="179"/>
      <c r="I2432" s="179"/>
      <c r="J2432" s="179"/>
      <c r="K2432" s="179"/>
      <c r="L2432" s="179"/>
    </row>
    <row r="2433" spans="1:12">
      <c r="A2433" s="154"/>
      <c r="B2433" s="154"/>
      <c r="C2433" s="154"/>
      <c r="D2433" s="179"/>
      <c r="E2433" s="179"/>
      <c r="F2433" s="179"/>
      <c r="G2433" s="179"/>
      <c r="H2433" s="179"/>
      <c r="I2433" s="179"/>
      <c r="J2433" s="179"/>
      <c r="K2433" s="179"/>
      <c r="L2433" s="179"/>
    </row>
    <row r="2434" spans="1:12">
      <c r="A2434" s="154"/>
      <c r="B2434" s="154"/>
      <c r="C2434" s="154"/>
      <c r="D2434" s="179"/>
      <c r="E2434" s="179"/>
      <c r="F2434" s="179"/>
      <c r="G2434" s="179"/>
      <c r="H2434" s="179"/>
      <c r="I2434" s="179"/>
      <c r="J2434" s="179"/>
      <c r="K2434" s="179"/>
      <c r="L2434" s="179"/>
    </row>
    <row r="2435" spans="1:12">
      <c r="A2435" s="154"/>
      <c r="B2435" s="154"/>
      <c r="C2435" s="154"/>
      <c r="D2435" s="179"/>
      <c r="E2435" s="179"/>
      <c r="F2435" s="179"/>
      <c r="G2435" s="179"/>
      <c r="H2435" s="179"/>
      <c r="I2435" s="179"/>
      <c r="J2435" s="179"/>
      <c r="K2435" s="179"/>
      <c r="L2435" s="179"/>
    </row>
    <row r="2436" spans="1:12">
      <c r="A2436" s="154"/>
      <c r="B2436" s="154"/>
      <c r="C2436" s="154"/>
      <c r="D2436" s="179"/>
      <c r="E2436" s="179"/>
      <c r="F2436" s="179"/>
      <c r="G2436" s="179"/>
      <c r="H2436" s="179"/>
      <c r="I2436" s="179"/>
      <c r="J2436" s="179"/>
      <c r="K2436" s="179"/>
      <c r="L2436" s="179"/>
    </row>
    <row r="2437" spans="1:12">
      <c r="A2437" s="154"/>
      <c r="B2437" s="154"/>
      <c r="C2437" s="154"/>
      <c r="D2437" s="179"/>
      <c r="E2437" s="179"/>
      <c r="F2437" s="179"/>
      <c r="G2437" s="179"/>
      <c r="H2437" s="179"/>
      <c r="I2437" s="179"/>
      <c r="J2437" s="179"/>
      <c r="K2437" s="179"/>
      <c r="L2437" s="179"/>
    </row>
    <row r="2438" spans="1:12">
      <c r="A2438" s="154"/>
      <c r="B2438" s="154"/>
      <c r="C2438" s="154"/>
      <c r="D2438" s="179"/>
      <c r="E2438" s="179"/>
      <c r="F2438" s="179"/>
      <c r="G2438" s="179"/>
      <c r="H2438" s="179"/>
      <c r="I2438" s="179"/>
      <c r="J2438" s="179"/>
      <c r="K2438" s="179"/>
      <c r="L2438" s="179"/>
    </row>
    <row r="2439" spans="1:12">
      <c r="A2439" s="154"/>
      <c r="B2439" s="154"/>
      <c r="C2439" s="154"/>
      <c r="D2439" s="179"/>
      <c r="E2439" s="179"/>
      <c r="F2439" s="179"/>
      <c r="G2439" s="179"/>
      <c r="H2439" s="179"/>
      <c r="I2439" s="179"/>
      <c r="J2439" s="179"/>
      <c r="K2439" s="179"/>
      <c r="L2439" s="179"/>
    </row>
    <row r="2440" spans="1:12">
      <c r="A2440" s="154"/>
      <c r="B2440" s="154"/>
      <c r="C2440" s="154"/>
      <c r="D2440" s="179"/>
      <c r="E2440" s="179"/>
      <c r="F2440" s="179"/>
      <c r="G2440" s="179"/>
      <c r="H2440" s="179"/>
      <c r="I2440" s="179"/>
      <c r="J2440" s="179"/>
      <c r="K2440" s="179"/>
      <c r="L2440" s="179"/>
    </row>
    <row r="2441" spans="1:12">
      <c r="A2441" s="154"/>
      <c r="B2441" s="154"/>
      <c r="C2441" s="154"/>
      <c r="D2441" s="179"/>
      <c r="E2441" s="179"/>
      <c r="F2441" s="179"/>
      <c r="G2441" s="179"/>
      <c r="H2441" s="179"/>
      <c r="I2441" s="179"/>
      <c r="J2441" s="179"/>
      <c r="K2441" s="179"/>
      <c r="L2441" s="179"/>
    </row>
    <row r="2442" spans="1:12">
      <c r="A2442" s="154"/>
      <c r="B2442" s="154"/>
      <c r="C2442" s="154"/>
      <c r="D2442" s="179"/>
      <c r="E2442" s="179"/>
      <c r="F2442" s="179"/>
      <c r="G2442" s="179"/>
      <c r="H2442" s="179"/>
      <c r="I2442" s="179"/>
      <c r="J2442" s="179"/>
      <c r="K2442" s="179"/>
      <c r="L2442" s="179"/>
    </row>
    <row r="2443" spans="1:12">
      <c r="A2443" s="154"/>
      <c r="B2443" s="154"/>
      <c r="C2443" s="154"/>
      <c r="D2443" s="179"/>
      <c r="E2443" s="179"/>
      <c r="F2443" s="179"/>
      <c r="G2443" s="179"/>
      <c r="H2443" s="179"/>
      <c r="I2443" s="179"/>
      <c r="J2443" s="179"/>
      <c r="K2443" s="179"/>
      <c r="L2443" s="179"/>
    </row>
    <row r="2444" spans="1:12">
      <c r="A2444" s="154"/>
      <c r="B2444" s="154"/>
      <c r="C2444" s="154"/>
      <c r="D2444" s="179"/>
      <c r="E2444" s="179"/>
      <c r="F2444" s="179"/>
      <c r="G2444" s="179"/>
      <c r="H2444" s="179"/>
      <c r="I2444" s="179"/>
      <c r="J2444" s="179"/>
      <c r="K2444" s="179"/>
      <c r="L2444" s="179"/>
    </row>
    <row r="2445" spans="1:12">
      <c r="A2445" s="154"/>
      <c r="B2445" s="154"/>
      <c r="C2445" s="154"/>
      <c r="D2445" s="179"/>
      <c r="E2445" s="179"/>
      <c r="F2445" s="179"/>
      <c r="G2445" s="179"/>
      <c r="H2445" s="179"/>
      <c r="I2445" s="179"/>
      <c r="J2445" s="179"/>
      <c r="K2445" s="179"/>
      <c r="L2445" s="179"/>
    </row>
    <row r="2446" spans="1:12">
      <c r="A2446" s="154"/>
      <c r="B2446" s="154"/>
      <c r="C2446" s="154"/>
      <c r="D2446" s="179"/>
      <c r="E2446" s="179"/>
      <c r="F2446" s="179"/>
      <c r="G2446" s="179"/>
      <c r="H2446" s="179"/>
      <c r="I2446" s="179"/>
      <c r="J2446" s="179"/>
      <c r="K2446" s="179"/>
      <c r="L2446" s="179"/>
    </row>
    <row r="2447" spans="1:12">
      <c r="A2447" s="154"/>
      <c r="B2447" s="154"/>
      <c r="C2447" s="154"/>
      <c r="D2447" s="179"/>
      <c r="E2447" s="179"/>
      <c r="F2447" s="179"/>
      <c r="G2447" s="179"/>
      <c r="H2447" s="179"/>
      <c r="I2447" s="179"/>
      <c r="J2447" s="179"/>
      <c r="K2447" s="179"/>
      <c r="L2447" s="179"/>
    </row>
    <row r="2448" spans="1:12">
      <c r="A2448" s="154"/>
      <c r="B2448" s="154"/>
      <c r="C2448" s="154"/>
      <c r="D2448" s="179"/>
      <c r="E2448" s="179"/>
      <c r="F2448" s="179"/>
      <c r="G2448" s="179"/>
      <c r="H2448" s="179"/>
      <c r="I2448" s="179"/>
      <c r="J2448" s="179"/>
      <c r="K2448" s="179"/>
      <c r="L2448" s="179"/>
    </row>
    <row r="2449" spans="1:12">
      <c r="A2449" s="154"/>
      <c r="B2449" s="154"/>
      <c r="C2449" s="154"/>
      <c r="D2449" s="179"/>
      <c r="E2449" s="179"/>
      <c r="F2449" s="179"/>
      <c r="G2449" s="179"/>
      <c r="H2449" s="179"/>
      <c r="I2449" s="179"/>
      <c r="J2449" s="179"/>
      <c r="K2449" s="179"/>
      <c r="L2449" s="179"/>
    </row>
    <row r="2450" spans="1:12">
      <c r="A2450" s="154"/>
      <c r="B2450" s="154"/>
      <c r="C2450" s="154"/>
      <c r="D2450" s="179"/>
      <c r="E2450" s="179"/>
      <c r="F2450" s="179"/>
      <c r="G2450" s="179"/>
      <c r="H2450" s="179"/>
      <c r="I2450" s="179"/>
      <c r="J2450" s="179"/>
      <c r="K2450" s="179"/>
      <c r="L2450" s="179"/>
    </row>
    <row r="2451" spans="1:12">
      <c r="A2451" s="154"/>
      <c r="B2451" s="154"/>
      <c r="C2451" s="154"/>
      <c r="D2451" s="179"/>
      <c r="E2451" s="179"/>
      <c r="F2451" s="179"/>
      <c r="G2451" s="179"/>
      <c r="H2451" s="179"/>
      <c r="I2451" s="179"/>
      <c r="J2451" s="179"/>
      <c r="K2451" s="179"/>
      <c r="L2451" s="179"/>
    </row>
    <row r="2452" spans="1:12">
      <c r="A2452" s="154"/>
      <c r="B2452" s="154"/>
      <c r="C2452" s="154"/>
      <c r="D2452" s="179"/>
      <c r="E2452" s="179"/>
      <c r="F2452" s="179"/>
      <c r="G2452" s="179"/>
      <c r="H2452" s="179"/>
      <c r="I2452" s="179"/>
      <c r="J2452" s="179"/>
      <c r="K2452" s="179"/>
      <c r="L2452" s="179"/>
    </row>
    <row r="2453" spans="1:12">
      <c r="A2453" s="154"/>
      <c r="B2453" s="154"/>
      <c r="C2453" s="154"/>
      <c r="D2453" s="179"/>
      <c r="E2453" s="179"/>
      <c r="F2453" s="179"/>
      <c r="G2453" s="179"/>
      <c r="H2453" s="179"/>
      <c r="I2453" s="179"/>
      <c r="J2453" s="179"/>
      <c r="K2453" s="179"/>
      <c r="L2453" s="179"/>
    </row>
    <row r="2454" spans="1:12">
      <c r="A2454" s="154"/>
      <c r="B2454" s="154"/>
      <c r="C2454" s="154"/>
      <c r="D2454" s="179"/>
      <c r="E2454" s="179"/>
      <c r="F2454" s="179"/>
      <c r="G2454" s="179"/>
      <c r="H2454" s="179"/>
      <c r="I2454" s="179"/>
      <c r="J2454" s="179"/>
      <c r="K2454" s="179"/>
      <c r="L2454" s="179"/>
    </row>
    <row r="2455" spans="1:12">
      <c r="A2455" s="154"/>
      <c r="B2455" s="154"/>
      <c r="C2455" s="154"/>
      <c r="D2455" s="179"/>
      <c r="E2455" s="179"/>
      <c r="F2455" s="179"/>
      <c r="G2455" s="179"/>
      <c r="H2455" s="179"/>
      <c r="I2455" s="179"/>
      <c r="J2455" s="179"/>
      <c r="K2455" s="179"/>
      <c r="L2455" s="179"/>
    </row>
    <row r="2456" spans="1:12">
      <c r="A2456" s="154"/>
      <c r="B2456" s="154"/>
      <c r="C2456" s="154"/>
      <c r="D2456" s="179"/>
      <c r="E2456" s="179"/>
      <c r="F2456" s="179"/>
      <c r="G2456" s="179"/>
      <c r="H2456" s="179"/>
      <c r="I2456" s="179"/>
      <c r="J2456" s="179"/>
      <c r="K2456" s="179"/>
      <c r="L2456" s="179"/>
    </row>
    <row r="2457" spans="1:12">
      <c r="A2457" s="154"/>
      <c r="B2457" s="154"/>
      <c r="C2457" s="154"/>
      <c r="D2457" s="179"/>
      <c r="E2457" s="179"/>
      <c r="F2457" s="179"/>
      <c r="G2457" s="179"/>
      <c r="H2457" s="179"/>
      <c r="I2457" s="179"/>
      <c r="J2457" s="179"/>
      <c r="K2457" s="179"/>
      <c r="L2457" s="179"/>
    </row>
    <row r="2458" spans="1:12">
      <c r="A2458" s="154"/>
      <c r="B2458" s="154"/>
      <c r="C2458" s="154"/>
      <c r="D2458" s="179"/>
      <c r="E2458" s="179"/>
      <c r="F2458" s="179"/>
      <c r="G2458" s="179"/>
      <c r="H2458" s="179"/>
      <c r="I2458" s="179"/>
      <c r="J2458" s="179"/>
      <c r="K2458" s="179"/>
      <c r="L2458" s="179"/>
    </row>
    <row r="2459" spans="1:12">
      <c r="A2459" s="154"/>
      <c r="B2459" s="154"/>
      <c r="C2459" s="154"/>
      <c r="D2459" s="179"/>
      <c r="E2459" s="179"/>
      <c r="F2459" s="179"/>
      <c r="G2459" s="179"/>
      <c r="H2459" s="179"/>
      <c r="I2459" s="179"/>
      <c r="J2459" s="179"/>
      <c r="K2459" s="179"/>
      <c r="L2459" s="179"/>
    </row>
    <row r="2460" spans="1:12">
      <c r="A2460" s="154"/>
      <c r="B2460" s="154"/>
      <c r="C2460" s="154"/>
      <c r="D2460" s="179"/>
      <c r="E2460" s="179"/>
      <c r="F2460" s="179"/>
      <c r="G2460" s="179"/>
      <c r="H2460" s="179"/>
      <c r="I2460" s="179"/>
      <c r="J2460" s="179"/>
      <c r="K2460" s="179"/>
      <c r="L2460" s="179"/>
    </row>
    <row r="2461" spans="1:12">
      <c r="A2461" s="154"/>
      <c r="B2461" s="154"/>
      <c r="C2461" s="154"/>
      <c r="D2461" s="179"/>
      <c r="E2461" s="179"/>
      <c r="F2461" s="179"/>
      <c r="G2461" s="179"/>
      <c r="H2461" s="179"/>
      <c r="I2461" s="179"/>
      <c r="J2461" s="179"/>
      <c r="K2461" s="179"/>
      <c r="L2461" s="179"/>
    </row>
    <row r="2462" spans="1:12">
      <c r="A2462" s="154"/>
      <c r="B2462" s="154"/>
      <c r="C2462" s="154"/>
      <c r="D2462" s="179"/>
      <c r="E2462" s="179"/>
      <c r="F2462" s="179"/>
      <c r="G2462" s="179"/>
      <c r="H2462" s="179"/>
      <c r="I2462" s="179"/>
      <c r="J2462" s="179"/>
      <c r="K2462" s="179"/>
      <c r="L2462" s="179"/>
    </row>
    <row r="2463" spans="1:12">
      <c r="A2463" s="154"/>
      <c r="B2463" s="154"/>
      <c r="C2463" s="154"/>
      <c r="D2463" s="179"/>
      <c r="E2463" s="179"/>
      <c r="F2463" s="179"/>
      <c r="G2463" s="179"/>
      <c r="H2463" s="179"/>
      <c r="I2463" s="179"/>
      <c r="J2463" s="179"/>
      <c r="K2463" s="179"/>
      <c r="L2463" s="179"/>
    </row>
    <row r="2464" spans="1:12">
      <c r="A2464" s="154"/>
      <c r="B2464" s="154"/>
      <c r="C2464" s="154"/>
      <c r="D2464" s="179"/>
      <c r="E2464" s="179"/>
      <c r="F2464" s="179"/>
      <c r="G2464" s="179"/>
      <c r="H2464" s="179"/>
      <c r="I2464" s="179"/>
      <c r="J2464" s="179"/>
      <c r="K2464" s="179"/>
      <c r="L2464" s="179"/>
    </row>
    <row r="2465" spans="1:12">
      <c r="A2465" s="154"/>
      <c r="B2465" s="154"/>
      <c r="C2465" s="154"/>
      <c r="D2465" s="179"/>
      <c r="E2465" s="179"/>
      <c r="F2465" s="179"/>
      <c r="G2465" s="179"/>
      <c r="H2465" s="179"/>
      <c r="I2465" s="179"/>
      <c r="J2465" s="179"/>
      <c r="K2465" s="179"/>
      <c r="L2465" s="179"/>
    </row>
    <row r="2466" spans="1:12">
      <c r="A2466" s="154"/>
      <c r="B2466" s="154"/>
      <c r="C2466" s="154"/>
      <c r="D2466" s="179"/>
      <c r="E2466" s="179"/>
      <c r="F2466" s="179"/>
      <c r="G2466" s="179"/>
      <c r="H2466" s="179"/>
      <c r="I2466" s="179"/>
      <c r="J2466" s="179"/>
      <c r="K2466" s="179"/>
      <c r="L2466" s="179"/>
    </row>
    <row r="2467" spans="1:12">
      <c r="A2467" s="154"/>
      <c r="B2467" s="154"/>
      <c r="C2467" s="154"/>
      <c r="D2467" s="179"/>
      <c r="E2467" s="179"/>
      <c r="F2467" s="179"/>
      <c r="G2467" s="179"/>
      <c r="H2467" s="179"/>
      <c r="I2467" s="179"/>
      <c r="J2467" s="179"/>
      <c r="K2467" s="179"/>
      <c r="L2467" s="179"/>
    </row>
    <row r="2468" spans="1:12">
      <c r="A2468" s="154"/>
      <c r="B2468" s="154"/>
      <c r="C2468" s="154"/>
      <c r="D2468" s="179"/>
      <c r="E2468" s="179"/>
      <c r="F2468" s="179"/>
      <c r="G2468" s="179"/>
      <c r="H2468" s="179"/>
      <c r="I2468" s="179"/>
      <c r="J2468" s="179"/>
      <c r="K2468" s="179"/>
      <c r="L2468" s="179"/>
    </row>
    <row r="2469" spans="1:12">
      <c r="A2469" s="154"/>
      <c r="B2469" s="154"/>
      <c r="C2469" s="154"/>
      <c r="D2469" s="179"/>
      <c r="E2469" s="179"/>
      <c r="F2469" s="179"/>
      <c r="G2469" s="179"/>
      <c r="H2469" s="179"/>
      <c r="I2469" s="179"/>
      <c r="J2469" s="179"/>
      <c r="K2469" s="179"/>
      <c r="L2469" s="179"/>
    </row>
    <row r="2470" spans="1:12">
      <c r="A2470" s="154"/>
      <c r="B2470" s="154"/>
      <c r="C2470" s="154"/>
      <c r="D2470" s="179"/>
      <c r="E2470" s="179"/>
      <c r="F2470" s="179"/>
      <c r="G2470" s="179"/>
      <c r="H2470" s="179"/>
      <c r="I2470" s="179"/>
      <c r="J2470" s="179"/>
      <c r="K2470" s="179"/>
      <c r="L2470" s="179"/>
    </row>
    <row r="2471" spans="1:12">
      <c r="A2471" s="154"/>
      <c r="B2471" s="154"/>
      <c r="C2471" s="154"/>
      <c r="D2471" s="179"/>
      <c r="E2471" s="179"/>
      <c r="F2471" s="179"/>
      <c r="G2471" s="179"/>
      <c r="H2471" s="179"/>
      <c r="I2471" s="179"/>
      <c r="J2471" s="179"/>
      <c r="K2471" s="179"/>
      <c r="L2471" s="179"/>
    </row>
    <row r="2472" spans="1:12">
      <c r="A2472" s="154"/>
      <c r="B2472" s="154"/>
      <c r="C2472" s="154"/>
      <c r="D2472" s="179"/>
      <c r="E2472" s="179"/>
      <c r="F2472" s="179"/>
      <c r="G2472" s="179"/>
      <c r="H2472" s="179"/>
      <c r="I2472" s="179"/>
      <c r="J2472" s="179"/>
      <c r="K2472" s="179"/>
      <c r="L2472" s="179"/>
    </row>
    <row r="2473" spans="1:12">
      <c r="A2473" s="154"/>
      <c r="B2473" s="154"/>
      <c r="C2473" s="154"/>
      <c r="D2473" s="179"/>
      <c r="E2473" s="179"/>
      <c r="F2473" s="179"/>
      <c r="G2473" s="179"/>
      <c r="H2473" s="179"/>
      <c r="I2473" s="179"/>
      <c r="J2473" s="179"/>
      <c r="K2473" s="179"/>
      <c r="L2473" s="179"/>
    </row>
    <row r="2474" spans="1:12">
      <c r="A2474" s="154"/>
      <c r="B2474" s="154"/>
      <c r="C2474" s="154"/>
      <c r="D2474" s="179"/>
      <c r="E2474" s="179"/>
      <c r="F2474" s="179"/>
      <c r="G2474" s="179"/>
      <c r="H2474" s="179"/>
      <c r="I2474" s="179"/>
      <c r="J2474" s="179"/>
      <c r="K2474" s="179"/>
      <c r="L2474" s="179"/>
    </row>
    <row r="2475" spans="1:12">
      <c r="A2475" s="154"/>
      <c r="B2475" s="154"/>
      <c r="C2475" s="154"/>
      <c r="D2475" s="179"/>
      <c r="E2475" s="179"/>
      <c r="F2475" s="179"/>
      <c r="G2475" s="179"/>
      <c r="H2475" s="179"/>
      <c r="I2475" s="179"/>
      <c r="J2475" s="179"/>
      <c r="K2475" s="179"/>
      <c r="L2475" s="179"/>
    </row>
    <row r="2476" spans="1:12">
      <c r="A2476" s="154"/>
      <c r="B2476" s="154"/>
      <c r="C2476" s="154"/>
      <c r="D2476" s="179"/>
      <c r="E2476" s="179"/>
      <c r="F2476" s="179"/>
      <c r="G2476" s="179"/>
      <c r="H2476" s="179"/>
      <c r="I2476" s="179"/>
      <c r="J2476" s="179"/>
      <c r="K2476" s="179"/>
      <c r="L2476" s="179"/>
    </row>
    <row r="2477" spans="1:12">
      <c r="A2477" s="154"/>
      <c r="B2477" s="154"/>
      <c r="C2477" s="154"/>
      <c r="D2477" s="179"/>
      <c r="E2477" s="179"/>
      <c r="F2477" s="179"/>
      <c r="G2477" s="179"/>
      <c r="H2477" s="179"/>
      <c r="I2477" s="179"/>
      <c r="J2477" s="179"/>
      <c r="K2477" s="179"/>
      <c r="L2477" s="179"/>
    </row>
    <row r="2478" spans="1:12">
      <c r="A2478" s="154"/>
      <c r="B2478" s="154"/>
      <c r="C2478" s="154"/>
      <c r="D2478" s="179"/>
      <c r="E2478" s="179"/>
      <c r="F2478" s="179"/>
      <c r="G2478" s="179"/>
      <c r="H2478" s="179"/>
      <c r="I2478" s="179"/>
      <c r="J2478" s="179"/>
      <c r="K2478" s="179"/>
      <c r="L2478" s="179"/>
    </row>
    <row r="2479" spans="1:12">
      <c r="A2479" s="154"/>
      <c r="B2479" s="154"/>
      <c r="C2479" s="154"/>
      <c r="D2479" s="179"/>
      <c r="E2479" s="179"/>
      <c r="F2479" s="179"/>
      <c r="G2479" s="179"/>
      <c r="H2479" s="179"/>
      <c r="I2479" s="179"/>
      <c r="J2479" s="179"/>
      <c r="K2479" s="179"/>
      <c r="L2479" s="179"/>
    </row>
    <row r="2480" spans="1:12">
      <c r="A2480" s="154"/>
      <c r="B2480" s="154"/>
      <c r="C2480" s="154"/>
      <c r="D2480" s="179"/>
      <c r="E2480" s="179"/>
      <c r="F2480" s="179"/>
      <c r="G2480" s="179"/>
      <c r="H2480" s="179"/>
      <c r="I2480" s="179"/>
      <c r="J2480" s="179"/>
      <c r="K2480" s="179"/>
      <c r="L2480" s="179"/>
    </row>
    <row r="2481" spans="1:12">
      <c r="A2481" s="154"/>
      <c r="B2481" s="154"/>
      <c r="C2481" s="154"/>
      <c r="D2481" s="179"/>
      <c r="E2481" s="179"/>
      <c r="F2481" s="179"/>
      <c r="G2481" s="179"/>
      <c r="H2481" s="179"/>
      <c r="I2481" s="179"/>
      <c r="J2481" s="179"/>
      <c r="K2481" s="179"/>
      <c r="L2481" s="179"/>
    </row>
    <row r="2482" spans="1:12">
      <c r="A2482" s="154"/>
      <c r="B2482" s="154"/>
      <c r="C2482" s="154"/>
      <c r="D2482" s="179"/>
      <c r="E2482" s="179"/>
      <c r="F2482" s="179"/>
      <c r="G2482" s="179"/>
      <c r="H2482" s="179"/>
      <c r="I2482" s="179"/>
      <c r="J2482" s="179"/>
      <c r="K2482" s="179"/>
      <c r="L2482" s="179"/>
    </row>
    <row r="2483" spans="1:12">
      <c r="A2483" s="154"/>
      <c r="B2483" s="154"/>
      <c r="C2483" s="154"/>
      <c r="D2483" s="179"/>
      <c r="E2483" s="179"/>
      <c r="F2483" s="179"/>
      <c r="G2483" s="179"/>
      <c r="H2483" s="179"/>
      <c r="I2483" s="179"/>
      <c r="J2483" s="179"/>
      <c r="K2483" s="179"/>
      <c r="L2483" s="179"/>
    </row>
    <row r="2484" spans="1:12">
      <c r="A2484" s="154"/>
      <c r="B2484" s="154"/>
      <c r="C2484" s="154"/>
      <c r="D2484" s="179"/>
      <c r="E2484" s="179"/>
      <c r="F2484" s="179"/>
      <c r="G2484" s="179"/>
      <c r="H2484" s="179"/>
      <c r="I2484" s="179"/>
      <c r="J2484" s="179"/>
      <c r="K2484" s="179"/>
      <c r="L2484" s="179"/>
    </row>
    <row r="2485" spans="1:12">
      <c r="A2485" s="154"/>
      <c r="B2485" s="154"/>
      <c r="C2485" s="154"/>
      <c r="D2485" s="179"/>
      <c r="E2485" s="179"/>
      <c r="F2485" s="179"/>
      <c r="G2485" s="179"/>
      <c r="H2485" s="179"/>
      <c r="I2485" s="179"/>
      <c r="J2485" s="179"/>
      <c r="K2485" s="179"/>
      <c r="L2485" s="179"/>
    </row>
    <row r="2486" spans="1:12">
      <c r="A2486" s="154"/>
      <c r="B2486" s="154"/>
      <c r="C2486" s="154"/>
      <c r="D2486" s="179"/>
      <c r="E2486" s="179"/>
      <c r="F2486" s="179"/>
      <c r="G2486" s="179"/>
      <c r="H2486" s="179"/>
      <c r="I2486" s="179"/>
      <c r="J2486" s="179"/>
      <c r="K2486" s="179"/>
      <c r="L2486" s="179"/>
    </row>
    <row r="2487" spans="1:12">
      <c r="A2487" s="154"/>
      <c r="B2487" s="154"/>
      <c r="C2487" s="154"/>
      <c r="D2487" s="179"/>
      <c r="E2487" s="179"/>
      <c r="F2487" s="179"/>
      <c r="G2487" s="179"/>
      <c r="H2487" s="179"/>
      <c r="I2487" s="179"/>
      <c r="J2487" s="179"/>
      <c r="K2487" s="179"/>
      <c r="L2487" s="179"/>
    </row>
    <row r="2488" spans="1:12">
      <c r="A2488" s="154"/>
      <c r="B2488" s="154"/>
      <c r="C2488" s="154"/>
      <c r="D2488" s="179"/>
      <c r="E2488" s="179"/>
      <c r="F2488" s="179"/>
      <c r="G2488" s="179"/>
      <c r="H2488" s="179"/>
      <c r="I2488" s="179"/>
      <c r="J2488" s="179"/>
      <c r="K2488" s="179"/>
      <c r="L2488" s="179"/>
    </row>
    <row r="2489" spans="1:12">
      <c r="A2489" s="154"/>
      <c r="B2489" s="154"/>
      <c r="C2489" s="154"/>
      <c r="D2489" s="179"/>
      <c r="E2489" s="179"/>
      <c r="F2489" s="179"/>
      <c r="G2489" s="179"/>
      <c r="H2489" s="179"/>
      <c r="I2489" s="179"/>
      <c r="J2489" s="179"/>
      <c r="K2489" s="179"/>
      <c r="L2489" s="179"/>
    </row>
    <row r="2490" spans="1:12">
      <c r="A2490" s="154"/>
      <c r="B2490" s="154"/>
      <c r="C2490" s="154"/>
      <c r="D2490" s="179"/>
      <c r="E2490" s="179"/>
      <c r="F2490" s="179"/>
      <c r="G2490" s="179"/>
      <c r="H2490" s="179"/>
      <c r="I2490" s="179"/>
      <c r="J2490" s="179"/>
      <c r="K2490" s="179"/>
      <c r="L2490" s="179"/>
    </row>
    <row r="2491" spans="1:12">
      <c r="A2491" s="154"/>
      <c r="B2491" s="154"/>
      <c r="C2491" s="154"/>
      <c r="D2491" s="179"/>
      <c r="E2491" s="179"/>
      <c r="F2491" s="179"/>
      <c r="G2491" s="179"/>
      <c r="H2491" s="179"/>
      <c r="I2491" s="179"/>
      <c r="J2491" s="179"/>
      <c r="K2491" s="179"/>
      <c r="L2491" s="179"/>
    </row>
    <row r="2492" spans="1:12">
      <c r="A2492" s="154"/>
      <c r="B2492" s="154"/>
      <c r="C2492" s="154"/>
      <c r="D2492" s="179"/>
      <c r="E2492" s="179"/>
      <c r="F2492" s="179"/>
      <c r="G2492" s="179"/>
      <c r="H2492" s="179"/>
      <c r="I2492" s="179"/>
      <c r="J2492" s="179"/>
      <c r="K2492" s="179"/>
      <c r="L2492" s="179"/>
    </row>
    <row r="2493" spans="1:12">
      <c r="A2493" s="154"/>
      <c r="B2493" s="154"/>
      <c r="C2493" s="154"/>
      <c r="D2493" s="179"/>
      <c r="E2493" s="179"/>
      <c r="F2493" s="179"/>
      <c r="G2493" s="179"/>
      <c r="H2493" s="179"/>
      <c r="I2493" s="179"/>
      <c r="J2493" s="179"/>
      <c r="K2493" s="179"/>
      <c r="L2493" s="179"/>
    </row>
    <row r="2494" spans="1:12">
      <c r="A2494" s="154"/>
      <c r="B2494" s="154"/>
      <c r="C2494" s="154"/>
      <c r="D2494" s="179"/>
      <c r="E2494" s="179"/>
      <c r="F2494" s="179"/>
      <c r="G2494" s="179"/>
      <c r="H2494" s="179"/>
      <c r="I2494" s="179"/>
      <c r="J2494" s="179"/>
      <c r="K2494" s="179"/>
      <c r="L2494" s="179"/>
    </row>
    <row r="2495" spans="1:12">
      <c r="A2495" s="154"/>
      <c r="B2495" s="154"/>
      <c r="C2495" s="154"/>
      <c r="D2495" s="179"/>
      <c r="E2495" s="179"/>
      <c r="F2495" s="179"/>
      <c r="G2495" s="179"/>
      <c r="H2495" s="179"/>
      <c r="I2495" s="179"/>
      <c r="J2495" s="179"/>
      <c r="K2495" s="179"/>
      <c r="L2495" s="179"/>
    </row>
    <row r="2496" spans="1:12">
      <c r="A2496" s="154"/>
      <c r="B2496" s="154"/>
      <c r="C2496" s="154"/>
      <c r="D2496" s="179"/>
      <c r="E2496" s="179"/>
      <c r="F2496" s="179"/>
      <c r="G2496" s="179"/>
      <c r="H2496" s="179"/>
      <c r="I2496" s="179"/>
      <c r="J2496" s="179"/>
      <c r="K2496" s="179"/>
      <c r="L2496" s="179"/>
    </row>
    <row r="2497" spans="1:12">
      <c r="A2497" s="154"/>
      <c r="B2497" s="154"/>
      <c r="C2497" s="154"/>
      <c r="D2497" s="179"/>
      <c r="E2497" s="179"/>
      <c r="F2497" s="179"/>
      <c r="G2497" s="179"/>
      <c r="H2497" s="179"/>
      <c r="I2497" s="179"/>
      <c r="J2497" s="179"/>
      <c r="K2497" s="179"/>
      <c r="L2497" s="179"/>
    </row>
    <row r="2498" spans="1:12">
      <c r="A2498" s="154"/>
      <c r="B2498" s="154"/>
      <c r="C2498" s="154"/>
      <c r="D2498" s="179"/>
      <c r="E2498" s="179"/>
      <c r="F2498" s="179"/>
      <c r="G2498" s="179"/>
      <c r="H2498" s="179"/>
      <c r="I2498" s="179"/>
      <c r="J2498" s="179"/>
      <c r="K2498" s="179"/>
      <c r="L2498" s="179"/>
    </row>
    <row r="2499" spans="1:12">
      <c r="A2499" s="154"/>
      <c r="B2499" s="154"/>
      <c r="C2499" s="154"/>
      <c r="D2499" s="179"/>
      <c r="E2499" s="179"/>
      <c r="F2499" s="179"/>
      <c r="G2499" s="179"/>
      <c r="H2499" s="179"/>
      <c r="I2499" s="179"/>
      <c r="J2499" s="179"/>
      <c r="K2499" s="179"/>
      <c r="L2499" s="179"/>
    </row>
    <row r="2500" spans="1:12">
      <c r="A2500" s="154"/>
      <c r="B2500" s="154"/>
      <c r="C2500" s="154"/>
      <c r="D2500" s="179"/>
      <c r="E2500" s="179"/>
      <c r="F2500" s="179"/>
      <c r="G2500" s="179"/>
      <c r="H2500" s="179"/>
      <c r="I2500" s="179"/>
      <c r="J2500" s="179"/>
      <c r="K2500" s="179"/>
      <c r="L2500" s="179"/>
    </row>
    <row r="2501" spans="1:12">
      <c r="A2501" s="154"/>
      <c r="B2501" s="154"/>
      <c r="C2501" s="154"/>
      <c r="D2501" s="179"/>
      <c r="E2501" s="179"/>
      <c r="F2501" s="179"/>
      <c r="G2501" s="179"/>
      <c r="H2501" s="179"/>
      <c r="I2501" s="179"/>
      <c r="J2501" s="179"/>
      <c r="K2501" s="179"/>
      <c r="L2501" s="179"/>
    </row>
    <row r="2502" spans="1:12">
      <c r="A2502" s="154"/>
      <c r="B2502" s="154"/>
      <c r="C2502" s="154"/>
      <c r="D2502" s="179"/>
      <c r="E2502" s="179"/>
      <c r="F2502" s="179"/>
      <c r="G2502" s="179"/>
      <c r="H2502" s="179"/>
      <c r="I2502" s="179"/>
      <c r="J2502" s="179"/>
      <c r="K2502" s="179"/>
      <c r="L2502" s="179"/>
    </row>
    <row r="2503" spans="1:12">
      <c r="A2503" s="154"/>
      <c r="B2503" s="154"/>
      <c r="C2503" s="154"/>
      <c r="D2503" s="179"/>
      <c r="E2503" s="179"/>
      <c r="F2503" s="179"/>
      <c r="G2503" s="179"/>
      <c r="H2503" s="179"/>
      <c r="I2503" s="179"/>
      <c r="J2503" s="179"/>
      <c r="K2503" s="179"/>
      <c r="L2503" s="179"/>
    </row>
    <row r="2504" spans="1:12">
      <c r="A2504" s="154"/>
      <c r="B2504" s="154"/>
      <c r="C2504" s="154"/>
      <c r="D2504" s="179"/>
      <c r="E2504" s="179"/>
      <c r="F2504" s="179"/>
      <c r="G2504" s="179"/>
      <c r="H2504" s="179"/>
      <c r="I2504" s="179"/>
      <c r="J2504" s="179"/>
      <c r="K2504" s="179"/>
      <c r="L2504" s="179"/>
    </row>
    <row r="2505" spans="1:12">
      <c r="A2505" s="154"/>
      <c r="B2505" s="154"/>
      <c r="C2505" s="154"/>
      <c r="D2505" s="179"/>
      <c r="E2505" s="179"/>
      <c r="F2505" s="179"/>
      <c r="G2505" s="179"/>
      <c r="H2505" s="179"/>
      <c r="I2505" s="179"/>
      <c r="J2505" s="179"/>
      <c r="K2505" s="179"/>
      <c r="L2505" s="179"/>
    </row>
    <row r="2506" spans="1:12">
      <c r="A2506" s="154"/>
      <c r="B2506" s="154"/>
      <c r="C2506" s="154"/>
      <c r="D2506" s="179"/>
      <c r="E2506" s="179"/>
      <c r="F2506" s="179"/>
      <c r="G2506" s="179"/>
      <c r="H2506" s="179"/>
      <c r="I2506" s="179"/>
      <c r="J2506" s="179"/>
      <c r="K2506" s="179"/>
      <c r="L2506" s="179"/>
    </row>
    <row r="2507" spans="1:12">
      <c r="A2507" s="154"/>
      <c r="B2507" s="154"/>
      <c r="C2507" s="154"/>
      <c r="D2507" s="179"/>
      <c r="E2507" s="179"/>
      <c r="F2507" s="179"/>
      <c r="G2507" s="179"/>
      <c r="H2507" s="179"/>
      <c r="I2507" s="179"/>
      <c r="J2507" s="179"/>
      <c r="K2507" s="179"/>
      <c r="L2507" s="179"/>
    </row>
    <row r="2508" spans="1:12">
      <c r="A2508" s="154"/>
      <c r="B2508" s="154"/>
      <c r="C2508" s="154"/>
      <c r="D2508" s="179"/>
      <c r="E2508" s="179"/>
      <c r="F2508" s="179"/>
      <c r="G2508" s="179"/>
      <c r="H2508" s="179"/>
      <c r="I2508" s="179"/>
      <c r="J2508" s="179"/>
      <c r="K2508" s="179"/>
      <c r="L2508" s="179"/>
    </row>
    <row r="2509" spans="1:12">
      <c r="A2509" s="154"/>
      <c r="B2509" s="154"/>
      <c r="C2509" s="154"/>
      <c r="D2509" s="179"/>
      <c r="E2509" s="179"/>
      <c r="F2509" s="179"/>
      <c r="G2509" s="179"/>
      <c r="H2509" s="179"/>
      <c r="I2509" s="179"/>
      <c r="J2509" s="179"/>
      <c r="K2509" s="179"/>
      <c r="L2509" s="179"/>
    </row>
    <row r="2510" spans="1:12">
      <c r="A2510" s="154"/>
      <c r="B2510" s="154"/>
      <c r="C2510" s="154"/>
      <c r="D2510" s="179"/>
      <c r="E2510" s="179"/>
      <c r="F2510" s="179"/>
      <c r="G2510" s="179"/>
      <c r="H2510" s="179"/>
      <c r="I2510" s="179"/>
      <c r="J2510" s="179"/>
      <c r="K2510" s="179"/>
      <c r="L2510" s="179"/>
    </row>
    <row r="2511" spans="1:12">
      <c r="A2511" s="154"/>
      <c r="B2511" s="154"/>
      <c r="C2511" s="154"/>
      <c r="D2511" s="179"/>
      <c r="E2511" s="179"/>
      <c r="F2511" s="179"/>
      <c r="G2511" s="179"/>
      <c r="H2511" s="179"/>
      <c r="I2511" s="179"/>
      <c r="J2511" s="179"/>
      <c r="K2511" s="179"/>
      <c r="L2511" s="179"/>
    </row>
    <row r="2512" spans="1:12">
      <c r="A2512" s="154"/>
      <c r="B2512" s="154"/>
      <c r="C2512" s="154"/>
      <c r="D2512" s="179"/>
      <c r="E2512" s="179"/>
      <c r="F2512" s="179"/>
      <c r="G2512" s="179"/>
      <c r="H2512" s="179"/>
      <c r="I2512" s="179"/>
      <c r="J2512" s="179"/>
      <c r="K2512" s="179"/>
      <c r="L2512" s="179"/>
    </row>
    <row r="2513" spans="1:12">
      <c r="A2513" s="154"/>
      <c r="B2513" s="154"/>
      <c r="C2513" s="154"/>
      <c r="D2513" s="179"/>
      <c r="E2513" s="179"/>
      <c r="F2513" s="179"/>
      <c r="G2513" s="179"/>
      <c r="H2513" s="179"/>
      <c r="I2513" s="179"/>
      <c r="J2513" s="179"/>
      <c r="K2513" s="179"/>
      <c r="L2513" s="179"/>
    </row>
    <row r="2514" spans="1:12">
      <c r="A2514" s="154"/>
      <c r="B2514" s="154"/>
      <c r="C2514" s="154"/>
      <c r="D2514" s="179"/>
      <c r="E2514" s="179"/>
      <c r="F2514" s="179"/>
      <c r="G2514" s="179"/>
      <c r="H2514" s="179"/>
      <c r="I2514" s="179"/>
      <c r="J2514" s="179"/>
      <c r="K2514" s="179"/>
      <c r="L2514" s="179"/>
    </row>
    <row r="2515" spans="1:12">
      <c r="A2515" s="154"/>
      <c r="B2515" s="154"/>
      <c r="C2515" s="154"/>
      <c r="D2515" s="179"/>
      <c r="E2515" s="179"/>
      <c r="F2515" s="179"/>
      <c r="G2515" s="179"/>
      <c r="H2515" s="179"/>
      <c r="I2515" s="179"/>
      <c r="J2515" s="179"/>
      <c r="K2515" s="179"/>
      <c r="L2515" s="179"/>
    </row>
    <row r="2516" spans="1:12">
      <c r="A2516" s="154"/>
      <c r="B2516" s="154"/>
      <c r="C2516" s="154"/>
      <c r="D2516" s="179"/>
      <c r="E2516" s="179"/>
      <c r="F2516" s="179"/>
      <c r="G2516" s="179"/>
      <c r="H2516" s="179"/>
      <c r="I2516" s="179"/>
      <c r="J2516" s="179"/>
      <c r="K2516" s="179"/>
      <c r="L2516" s="179"/>
    </row>
    <row r="2517" spans="1:12">
      <c r="A2517" s="154"/>
      <c r="B2517" s="154"/>
      <c r="C2517" s="154"/>
      <c r="D2517" s="179"/>
      <c r="E2517" s="179"/>
      <c r="F2517" s="179"/>
      <c r="G2517" s="179"/>
      <c r="H2517" s="179"/>
      <c r="I2517" s="179"/>
      <c r="J2517" s="179"/>
      <c r="K2517" s="179"/>
      <c r="L2517" s="179"/>
    </row>
    <row r="2518" spans="1:12">
      <c r="A2518" s="154"/>
      <c r="B2518" s="154"/>
      <c r="C2518" s="154"/>
      <c r="D2518" s="179"/>
      <c r="E2518" s="179"/>
      <c r="F2518" s="179"/>
      <c r="G2518" s="179"/>
      <c r="H2518" s="179"/>
      <c r="I2518" s="179"/>
      <c r="J2518" s="179"/>
      <c r="K2518" s="179"/>
      <c r="L2518" s="179"/>
    </row>
    <row r="2519" spans="1:12">
      <c r="A2519" s="154"/>
      <c r="B2519" s="154"/>
      <c r="C2519" s="154"/>
      <c r="D2519" s="179"/>
      <c r="E2519" s="179"/>
      <c r="F2519" s="179"/>
      <c r="G2519" s="179"/>
      <c r="H2519" s="179"/>
      <c r="I2519" s="179"/>
      <c r="J2519" s="179"/>
      <c r="K2519" s="179"/>
      <c r="L2519" s="179"/>
    </row>
    <row r="2520" spans="1:12">
      <c r="A2520" s="154"/>
      <c r="B2520" s="154"/>
      <c r="C2520" s="154"/>
      <c r="D2520" s="179"/>
      <c r="E2520" s="179"/>
      <c r="F2520" s="179"/>
      <c r="G2520" s="179"/>
      <c r="H2520" s="179"/>
      <c r="I2520" s="179"/>
      <c r="J2520" s="179"/>
      <c r="K2520" s="179"/>
      <c r="L2520" s="179"/>
    </row>
    <row r="2521" spans="1:12">
      <c r="A2521" s="154"/>
      <c r="B2521" s="154"/>
      <c r="C2521" s="154"/>
      <c r="D2521" s="179"/>
      <c r="E2521" s="179"/>
      <c r="F2521" s="179"/>
      <c r="G2521" s="179"/>
      <c r="H2521" s="179"/>
      <c r="I2521" s="179"/>
      <c r="J2521" s="179"/>
      <c r="K2521" s="179"/>
      <c r="L2521" s="179"/>
    </row>
    <row r="2522" spans="1:12">
      <c r="A2522" s="154"/>
      <c r="B2522" s="154"/>
      <c r="C2522" s="154"/>
      <c r="D2522" s="179"/>
      <c r="E2522" s="179"/>
      <c r="F2522" s="179"/>
      <c r="G2522" s="179"/>
      <c r="H2522" s="179"/>
      <c r="I2522" s="179"/>
      <c r="J2522" s="179"/>
      <c r="K2522" s="179"/>
      <c r="L2522" s="179"/>
    </row>
    <row r="2523" spans="1:12">
      <c r="A2523" s="154"/>
      <c r="B2523" s="154"/>
      <c r="C2523" s="154"/>
      <c r="D2523" s="179"/>
      <c r="E2523" s="179"/>
      <c r="F2523" s="179"/>
      <c r="G2523" s="179"/>
      <c r="H2523" s="179"/>
      <c r="I2523" s="179"/>
      <c r="J2523" s="179"/>
      <c r="K2523" s="179"/>
      <c r="L2523" s="179"/>
    </row>
    <row r="2524" spans="1:12">
      <c r="A2524" s="154"/>
      <c r="B2524" s="154"/>
      <c r="C2524" s="154"/>
      <c r="D2524" s="179"/>
      <c r="E2524" s="179"/>
      <c r="F2524" s="179"/>
      <c r="G2524" s="179"/>
      <c r="H2524" s="179"/>
      <c r="I2524" s="179"/>
      <c r="J2524" s="179"/>
      <c r="K2524" s="179"/>
      <c r="L2524" s="179"/>
    </row>
    <row r="2525" spans="1:12">
      <c r="A2525" s="154"/>
      <c r="B2525" s="154"/>
      <c r="C2525" s="154"/>
      <c r="D2525" s="179"/>
      <c r="E2525" s="179"/>
      <c r="F2525" s="179"/>
      <c r="G2525" s="179"/>
      <c r="H2525" s="179"/>
      <c r="I2525" s="179"/>
      <c r="J2525" s="179"/>
      <c r="K2525" s="179"/>
      <c r="L2525" s="179"/>
    </row>
    <row r="2526" spans="1:12">
      <c r="A2526" s="154"/>
      <c r="B2526" s="154"/>
      <c r="C2526" s="154"/>
      <c r="D2526" s="179"/>
      <c r="E2526" s="179"/>
      <c r="F2526" s="179"/>
      <c r="G2526" s="179"/>
      <c r="H2526" s="179"/>
      <c r="I2526" s="179"/>
      <c r="J2526" s="179"/>
      <c r="K2526" s="179"/>
      <c r="L2526" s="179"/>
    </row>
    <row r="2527" spans="1:12">
      <c r="A2527" s="154"/>
      <c r="B2527" s="154"/>
      <c r="C2527" s="154"/>
      <c r="D2527" s="179"/>
      <c r="E2527" s="179"/>
      <c r="F2527" s="179"/>
      <c r="G2527" s="179"/>
      <c r="H2527" s="179"/>
      <c r="I2527" s="179"/>
      <c r="J2527" s="179"/>
      <c r="K2527" s="179"/>
      <c r="L2527" s="179"/>
    </row>
    <row r="2528" spans="1:12">
      <c r="A2528" s="154"/>
      <c r="B2528" s="154"/>
      <c r="C2528" s="154"/>
      <c r="D2528" s="179"/>
      <c r="E2528" s="179"/>
      <c r="F2528" s="179"/>
      <c r="G2528" s="179"/>
      <c r="H2528" s="179"/>
      <c r="I2528" s="179"/>
      <c r="J2528" s="179"/>
      <c r="K2528" s="179"/>
      <c r="L2528" s="179"/>
    </row>
    <row r="2529" spans="1:12">
      <c r="A2529" s="154"/>
      <c r="B2529" s="154"/>
      <c r="C2529" s="154"/>
      <c r="D2529" s="179"/>
      <c r="E2529" s="179"/>
      <c r="F2529" s="179"/>
      <c r="G2529" s="179"/>
      <c r="H2529" s="179"/>
      <c r="I2529" s="179"/>
      <c r="J2529" s="179"/>
      <c r="K2529" s="179"/>
      <c r="L2529" s="179"/>
    </row>
    <row r="2530" spans="1:12">
      <c r="A2530" s="154"/>
      <c r="B2530" s="154"/>
      <c r="C2530" s="154"/>
      <c r="D2530" s="179"/>
      <c r="E2530" s="179"/>
      <c r="F2530" s="179"/>
      <c r="G2530" s="179"/>
      <c r="H2530" s="179"/>
      <c r="I2530" s="179"/>
      <c r="J2530" s="179"/>
      <c r="K2530" s="179"/>
      <c r="L2530" s="179"/>
    </row>
    <row r="2531" spans="1:12">
      <c r="A2531" s="154"/>
      <c r="B2531" s="154"/>
      <c r="C2531" s="154"/>
      <c r="D2531" s="179"/>
      <c r="E2531" s="179"/>
      <c r="F2531" s="179"/>
      <c r="G2531" s="179"/>
      <c r="H2531" s="179"/>
      <c r="I2531" s="179"/>
      <c r="J2531" s="179"/>
      <c r="K2531" s="179"/>
      <c r="L2531" s="179"/>
    </row>
    <row r="2532" spans="1:12">
      <c r="A2532" s="154"/>
      <c r="B2532" s="154"/>
      <c r="C2532" s="154"/>
      <c r="D2532" s="179"/>
      <c r="E2532" s="179"/>
      <c r="F2532" s="179"/>
      <c r="G2532" s="179"/>
      <c r="H2532" s="179"/>
      <c r="I2532" s="179"/>
      <c r="J2532" s="179"/>
      <c r="K2532" s="179"/>
      <c r="L2532" s="179"/>
    </row>
    <row r="2533" spans="1:12">
      <c r="A2533" s="154"/>
      <c r="B2533" s="154"/>
      <c r="C2533" s="154"/>
      <c r="D2533" s="179"/>
      <c r="E2533" s="179"/>
      <c r="F2533" s="179"/>
      <c r="G2533" s="179"/>
      <c r="H2533" s="179"/>
      <c r="I2533" s="179"/>
      <c r="J2533" s="179"/>
      <c r="K2533" s="179"/>
      <c r="L2533" s="179"/>
    </row>
    <row r="2534" spans="1:12">
      <c r="A2534" s="154"/>
      <c r="B2534" s="154"/>
      <c r="C2534" s="154"/>
      <c r="D2534" s="179"/>
      <c r="E2534" s="179"/>
      <c r="F2534" s="179"/>
      <c r="G2534" s="179"/>
      <c r="H2534" s="179"/>
      <c r="I2534" s="179"/>
      <c r="J2534" s="179"/>
      <c r="K2534" s="179"/>
      <c r="L2534" s="179"/>
    </row>
    <row r="2535" spans="1:12">
      <c r="A2535" s="154"/>
      <c r="B2535" s="154"/>
      <c r="C2535" s="154"/>
      <c r="D2535" s="179"/>
      <c r="E2535" s="179"/>
      <c r="F2535" s="179"/>
      <c r="G2535" s="179"/>
      <c r="H2535" s="179"/>
      <c r="I2535" s="179"/>
      <c r="J2535" s="179"/>
      <c r="K2535" s="179"/>
      <c r="L2535" s="179"/>
    </row>
    <row r="2536" spans="1:12">
      <c r="A2536" s="154"/>
      <c r="B2536" s="154"/>
      <c r="C2536" s="154"/>
      <c r="D2536" s="179"/>
      <c r="E2536" s="179"/>
      <c r="F2536" s="179"/>
      <c r="G2536" s="179"/>
      <c r="H2536" s="179"/>
      <c r="I2536" s="179"/>
      <c r="J2536" s="179"/>
      <c r="K2536" s="179"/>
      <c r="L2536" s="179"/>
    </row>
    <row r="2537" spans="1:12">
      <c r="A2537" s="154"/>
      <c r="B2537" s="154"/>
      <c r="C2537" s="154"/>
      <c r="D2537" s="179"/>
      <c r="E2537" s="179"/>
      <c r="F2537" s="179"/>
      <c r="G2537" s="179"/>
      <c r="H2537" s="179"/>
      <c r="I2537" s="179"/>
      <c r="J2537" s="179"/>
      <c r="K2537" s="179"/>
      <c r="L2537" s="179"/>
    </row>
    <row r="2538" spans="1:12">
      <c r="A2538" s="154"/>
      <c r="B2538" s="154"/>
      <c r="C2538" s="154"/>
      <c r="D2538" s="179"/>
      <c r="E2538" s="179"/>
      <c r="F2538" s="179"/>
      <c r="G2538" s="179"/>
      <c r="H2538" s="179"/>
      <c r="I2538" s="179"/>
      <c r="J2538" s="179"/>
      <c r="K2538" s="179"/>
      <c r="L2538" s="179"/>
    </row>
    <row r="2539" spans="1:12">
      <c r="A2539" s="154"/>
      <c r="B2539" s="154"/>
      <c r="C2539" s="154"/>
      <c r="D2539" s="179"/>
      <c r="E2539" s="179"/>
      <c r="F2539" s="179"/>
      <c r="G2539" s="179"/>
      <c r="H2539" s="179"/>
      <c r="I2539" s="179"/>
      <c r="J2539" s="179"/>
      <c r="K2539" s="179"/>
      <c r="L2539" s="179"/>
    </row>
    <row r="2540" spans="1:12">
      <c r="A2540" s="154"/>
      <c r="B2540" s="154"/>
      <c r="C2540" s="154"/>
      <c r="D2540" s="179"/>
      <c r="E2540" s="179"/>
      <c r="F2540" s="179"/>
      <c r="G2540" s="179"/>
      <c r="H2540" s="179"/>
      <c r="I2540" s="179"/>
      <c r="J2540" s="179"/>
      <c r="K2540" s="179"/>
      <c r="L2540" s="179"/>
    </row>
    <row r="2541" spans="1:12">
      <c r="A2541" s="154"/>
      <c r="B2541" s="154"/>
      <c r="C2541" s="154"/>
      <c r="D2541" s="179"/>
      <c r="E2541" s="179"/>
      <c r="F2541" s="179"/>
      <c r="G2541" s="179"/>
      <c r="H2541" s="179"/>
      <c r="I2541" s="179"/>
      <c r="J2541" s="179"/>
      <c r="K2541" s="179"/>
      <c r="L2541" s="179"/>
    </row>
    <row r="2542" spans="1:12">
      <c r="A2542" s="154"/>
      <c r="B2542" s="154"/>
      <c r="C2542" s="154"/>
      <c r="D2542" s="179"/>
      <c r="E2542" s="179"/>
      <c r="F2542" s="179"/>
      <c r="G2542" s="179"/>
      <c r="H2542" s="179"/>
      <c r="I2542" s="179"/>
      <c r="J2542" s="179"/>
      <c r="K2542" s="179"/>
      <c r="L2542" s="179"/>
    </row>
    <row r="2543" spans="1:12">
      <c r="A2543" s="154"/>
      <c r="B2543" s="154"/>
      <c r="C2543" s="154"/>
      <c r="D2543" s="179"/>
      <c r="E2543" s="179"/>
      <c r="F2543" s="179"/>
      <c r="G2543" s="179"/>
      <c r="H2543" s="179"/>
      <c r="I2543" s="179"/>
      <c r="J2543" s="179"/>
      <c r="K2543" s="179"/>
      <c r="L2543" s="179"/>
    </row>
    <row r="2544" spans="1:12">
      <c r="A2544" s="154"/>
      <c r="B2544" s="154"/>
      <c r="C2544" s="154"/>
      <c r="D2544" s="179"/>
      <c r="E2544" s="179"/>
      <c r="F2544" s="179"/>
      <c r="G2544" s="179"/>
      <c r="H2544" s="179"/>
      <c r="I2544" s="179"/>
      <c r="J2544" s="179"/>
      <c r="K2544" s="179"/>
      <c r="L2544" s="179"/>
    </row>
    <row r="2545" spans="1:12">
      <c r="A2545" s="154"/>
      <c r="B2545" s="154"/>
      <c r="C2545" s="154"/>
      <c r="D2545" s="179"/>
      <c r="E2545" s="179"/>
      <c r="F2545" s="179"/>
      <c r="G2545" s="179"/>
      <c r="H2545" s="179"/>
      <c r="I2545" s="179"/>
      <c r="J2545" s="179"/>
      <c r="K2545" s="179"/>
      <c r="L2545" s="179"/>
    </row>
    <row r="2546" spans="1:12">
      <c r="A2546" s="154"/>
      <c r="B2546" s="154"/>
      <c r="C2546" s="154"/>
      <c r="D2546" s="179"/>
      <c r="E2546" s="179"/>
      <c r="F2546" s="179"/>
      <c r="G2546" s="179"/>
      <c r="H2546" s="179"/>
      <c r="I2546" s="179"/>
      <c r="J2546" s="179"/>
      <c r="K2546" s="179"/>
      <c r="L2546" s="179"/>
    </row>
    <row r="2547" spans="1:12">
      <c r="A2547" s="154"/>
      <c r="B2547" s="154"/>
      <c r="C2547" s="154"/>
      <c r="D2547" s="179"/>
      <c r="E2547" s="179"/>
      <c r="F2547" s="179"/>
      <c r="G2547" s="179"/>
      <c r="H2547" s="179"/>
      <c r="I2547" s="179"/>
      <c r="J2547" s="179"/>
      <c r="K2547" s="179"/>
      <c r="L2547" s="179"/>
    </row>
    <row r="2548" spans="1:12">
      <c r="A2548" s="154"/>
      <c r="B2548" s="154"/>
      <c r="C2548" s="154"/>
      <c r="D2548" s="179"/>
      <c r="E2548" s="179"/>
      <c r="F2548" s="179"/>
      <c r="G2548" s="179"/>
      <c r="H2548" s="179"/>
      <c r="I2548" s="179"/>
      <c r="J2548" s="179"/>
      <c r="K2548" s="179"/>
      <c r="L2548" s="179"/>
    </row>
    <row r="2549" spans="1:12">
      <c r="A2549" s="154"/>
      <c r="B2549" s="154"/>
      <c r="C2549" s="154"/>
      <c r="D2549" s="179"/>
      <c r="E2549" s="179"/>
      <c r="F2549" s="179"/>
      <c r="G2549" s="179"/>
      <c r="H2549" s="179"/>
      <c r="I2549" s="179"/>
      <c r="J2549" s="179"/>
      <c r="K2549" s="179"/>
      <c r="L2549" s="179"/>
    </row>
    <row r="2550" spans="1:12">
      <c r="A2550" s="154"/>
      <c r="B2550" s="154"/>
      <c r="C2550" s="154"/>
      <c r="D2550" s="179"/>
      <c r="E2550" s="179"/>
      <c r="F2550" s="179"/>
      <c r="G2550" s="179"/>
      <c r="H2550" s="179"/>
      <c r="I2550" s="179"/>
      <c r="J2550" s="179"/>
      <c r="K2550" s="179"/>
      <c r="L2550" s="179"/>
    </row>
    <row r="2551" spans="1:12">
      <c r="A2551" s="154"/>
      <c r="B2551" s="154"/>
      <c r="C2551" s="154"/>
      <c r="D2551" s="179"/>
      <c r="E2551" s="179"/>
      <c r="F2551" s="179"/>
      <c r="G2551" s="179"/>
      <c r="H2551" s="179"/>
      <c r="I2551" s="179"/>
      <c r="J2551" s="179"/>
      <c r="K2551" s="179"/>
      <c r="L2551" s="179"/>
    </row>
    <row r="2552" spans="1:12">
      <c r="A2552" s="154"/>
      <c r="B2552" s="154"/>
      <c r="C2552" s="154"/>
      <c r="D2552" s="179"/>
      <c r="E2552" s="179"/>
      <c r="F2552" s="179"/>
      <c r="G2552" s="179"/>
      <c r="H2552" s="179"/>
      <c r="I2552" s="179"/>
      <c r="J2552" s="179"/>
      <c r="K2552" s="179"/>
      <c r="L2552" s="179"/>
    </row>
    <row r="2553" spans="1:12">
      <c r="A2553" s="154"/>
      <c r="B2553" s="154"/>
      <c r="C2553" s="154"/>
      <c r="D2553" s="179"/>
      <c r="E2553" s="179"/>
      <c r="F2553" s="179"/>
      <c r="G2553" s="179"/>
      <c r="H2553" s="179"/>
      <c r="I2553" s="179"/>
      <c r="J2553" s="179"/>
      <c r="K2553" s="179"/>
      <c r="L2553" s="179"/>
    </row>
    <row r="2554" spans="1:12">
      <c r="A2554" s="154"/>
      <c r="B2554" s="154"/>
      <c r="C2554" s="154"/>
      <c r="D2554" s="179"/>
      <c r="E2554" s="179"/>
      <c r="F2554" s="179"/>
      <c r="G2554" s="179"/>
      <c r="H2554" s="179"/>
      <c r="I2554" s="179"/>
      <c r="J2554" s="179"/>
      <c r="K2554" s="179"/>
      <c r="L2554" s="179"/>
    </row>
    <row r="2555" spans="1:12">
      <c r="A2555" s="154"/>
      <c r="B2555" s="154"/>
      <c r="C2555" s="154"/>
      <c r="D2555" s="179"/>
      <c r="E2555" s="179"/>
      <c r="F2555" s="179"/>
      <c r="G2555" s="179"/>
      <c r="H2555" s="179"/>
      <c r="I2555" s="179"/>
      <c r="J2555" s="179"/>
      <c r="K2555" s="179"/>
      <c r="L2555" s="179"/>
    </row>
    <row r="2556" spans="1:12">
      <c r="A2556" s="154"/>
      <c r="B2556" s="154"/>
      <c r="C2556" s="154"/>
      <c r="D2556" s="179"/>
      <c r="E2556" s="179"/>
      <c r="F2556" s="179"/>
      <c r="G2556" s="179"/>
      <c r="H2556" s="179"/>
      <c r="I2556" s="179"/>
      <c r="J2556" s="179"/>
      <c r="K2556" s="179"/>
      <c r="L2556" s="179"/>
    </row>
    <row r="2557" spans="1:12">
      <c r="A2557" s="154"/>
      <c r="B2557" s="154"/>
      <c r="C2557" s="154"/>
      <c r="D2557" s="179"/>
      <c r="E2557" s="179"/>
      <c r="F2557" s="179"/>
      <c r="G2557" s="179"/>
      <c r="H2557" s="179"/>
      <c r="I2557" s="179"/>
      <c r="J2557" s="179"/>
      <c r="K2557" s="179"/>
      <c r="L2557" s="179"/>
    </row>
    <row r="2558" spans="1:12">
      <c r="A2558" s="154"/>
      <c r="B2558" s="154"/>
      <c r="C2558" s="154"/>
      <c r="D2558" s="179"/>
      <c r="E2558" s="179"/>
      <c r="F2558" s="179"/>
      <c r="G2558" s="179"/>
      <c r="H2558" s="179"/>
      <c r="I2558" s="179"/>
      <c r="J2558" s="179"/>
      <c r="K2558" s="179"/>
      <c r="L2558" s="179"/>
    </row>
    <row r="2559" spans="1:12">
      <c r="A2559" s="154"/>
      <c r="B2559" s="154"/>
      <c r="C2559" s="154"/>
      <c r="D2559" s="179"/>
      <c r="E2559" s="179"/>
      <c r="F2559" s="179"/>
      <c r="G2559" s="179"/>
      <c r="H2559" s="179"/>
      <c r="I2559" s="179"/>
      <c r="J2559" s="179"/>
      <c r="K2559" s="179"/>
      <c r="L2559" s="179"/>
    </row>
    <row r="2560" spans="1:12">
      <c r="A2560" s="154"/>
      <c r="B2560" s="154"/>
      <c r="C2560" s="154"/>
      <c r="D2560" s="179"/>
      <c r="E2560" s="179"/>
      <c r="F2560" s="179"/>
      <c r="G2560" s="179"/>
      <c r="H2560" s="179"/>
      <c r="I2560" s="179"/>
      <c r="J2560" s="179"/>
      <c r="K2560" s="179"/>
      <c r="L2560" s="179"/>
    </row>
    <row r="2561" spans="1:12">
      <c r="A2561" s="154"/>
      <c r="B2561" s="154"/>
      <c r="C2561" s="154"/>
      <c r="D2561" s="179"/>
      <c r="E2561" s="179"/>
      <c r="F2561" s="179"/>
      <c r="G2561" s="179"/>
      <c r="H2561" s="179"/>
      <c r="I2561" s="179"/>
      <c r="J2561" s="179"/>
      <c r="K2561" s="179"/>
      <c r="L2561" s="179"/>
    </row>
    <row r="2562" spans="1:12">
      <c r="A2562" s="154"/>
      <c r="B2562" s="154"/>
      <c r="C2562" s="154"/>
      <c r="D2562" s="179"/>
      <c r="E2562" s="179"/>
      <c r="F2562" s="179"/>
      <c r="G2562" s="179"/>
      <c r="H2562" s="179"/>
      <c r="I2562" s="179"/>
      <c r="J2562" s="179"/>
      <c r="K2562" s="179"/>
      <c r="L2562" s="179"/>
    </row>
    <row r="2563" spans="1:12">
      <c r="A2563" s="154"/>
      <c r="B2563" s="154"/>
      <c r="C2563" s="154"/>
      <c r="D2563" s="179"/>
      <c r="E2563" s="179"/>
      <c r="F2563" s="179"/>
      <c r="G2563" s="179"/>
      <c r="H2563" s="179"/>
      <c r="I2563" s="179"/>
      <c r="J2563" s="179"/>
      <c r="K2563" s="179"/>
      <c r="L2563" s="179"/>
    </row>
    <row r="2564" spans="1:12">
      <c r="A2564" s="154"/>
      <c r="B2564" s="154"/>
      <c r="C2564" s="154"/>
      <c r="D2564" s="179"/>
      <c r="E2564" s="179"/>
      <c r="F2564" s="179"/>
      <c r="G2564" s="179"/>
      <c r="H2564" s="179"/>
      <c r="I2564" s="179"/>
      <c r="J2564" s="179"/>
      <c r="K2564" s="179"/>
      <c r="L2564" s="179"/>
    </row>
    <row r="2565" spans="1:12">
      <c r="A2565" s="154"/>
      <c r="B2565" s="154"/>
      <c r="C2565" s="154"/>
      <c r="D2565" s="179"/>
      <c r="E2565" s="179"/>
      <c r="F2565" s="179"/>
      <c r="G2565" s="179"/>
      <c r="H2565" s="179"/>
      <c r="I2565" s="179"/>
      <c r="J2565" s="179"/>
      <c r="K2565" s="179"/>
      <c r="L2565" s="179"/>
    </row>
    <row r="2566" spans="1:12">
      <c r="A2566" s="154"/>
      <c r="B2566" s="154"/>
      <c r="C2566" s="154"/>
      <c r="D2566" s="179"/>
      <c r="E2566" s="179"/>
      <c r="F2566" s="179"/>
      <c r="G2566" s="179"/>
      <c r="H2566" s="179"/>
      <c r="I2566" s="179"/>
      <c r="J2566" s="179"/>
      <c r="K2566" s="179"/>
      <c r="L2566" s="179"/>
    </row>
    <row r="2567" spans="1:12">
      <c r="A2567" s="154"/>
      <c r="B2567" s="154"/>
      <c r="C2567" s="154"/>
      <c r="D2567" s="179"/>
      <c r="E2567" s="179"/>
      <c r="F2567" s="179"/>
      <c r="G2567" s="179"/>
      <c r="H2567" s="179"/>
      <c r="I2567" s="179"/>
      <c r="J2567" s="179"/>
      <c r="K2567" s="179"/>
      <c r="L2567" s="179"/>
    </row>
    <row r="2568" spans="1:12">
      <c r="A2568" s="154"/>
      <c r="B2568" s="154"/>
      <c r="C2568" s="154"/>
      <c r="D2568" s="179"/>
      <c r="E2568" s="179"/>
      <c r="F2568" s="179"/>
      <c r="G2568" s="179"/>
      <c r="H2568" s="179"/>
      <c r="I2568" s="179"/>
      <c r="J2568" s="179"/>
      <c r="K2568" s="179"/>
      <c r="L2568" s="179"/>
    </row>
    <row r="2569" spans="1:12">
      <c r="A2569" s="154"/>
      <c r="B2569" s="154"/>
      <c r="C2569" s="154"/>
      <c r="D2569" s="179"/>
      <c r="E2569" s="179"/>
      <c r="F2569" s="179"/>
      <c r="G2569" s="179"/>
      <c r="H2569" s="179"/>
      <c r="I2569" s="179"/>
      <c r="J2569" s="179"/>
      <c r="K2569" s="179"/>
      <c r="L2569" s="179"/>
    </row>
    <row r="2570" spans="1:12">
      <c r="A2570" s="154"/>
      <c r="B2570" s="154"/>
      <c r="C2570" s="154"/>
      <c r="D2570" s="179"/>
      <c r="E2570" s="179"/>
      <c r="F2570" s="179"/>
      <c r="G2570" s="179"/>
      <c r="H2570" s="179"/>
      <c r="I2570" s="179"/>
      <c r="J2570" s="179"/>
      <c r="K2570" s="179"/>
      <c r="L2570" s="179"/>
    </row>
    <row r="2571" spans="1:12">
      <c r="A2571" s="154"/>
      <c r="B2571" s="154"/>
      <c r="C2571" s="154"/>
      <c r="D2571" s="179"/>
      <c r="E2571" s="179"/>
      <c r="F2571" s="179"/>
      <c r="G2571" s="179"/>
      <c r="H2571" s="179"/>
      <c r="I2571" s="179"/>
      <c r="J2571" s="179"/>
      <c r="K2571" s="179"/>
      <c r="L2571" s="179"/>
    </row>
    <row r="2572" spans="1:12">
      <c r="A2572" s="154"/>
      <c r="B2572" s="154"/>
      <c r="C2572" s="154"/>
      <c r="D2572" s="179"/>
      <c r="E2572" s="179"/>
      <c r="F2572" s="179"/>
      <c r="G2572" s="179"/>
      <c r="H2572" s="179"/>
      <c r="I2572" s="179"/>
      <c r="J2572" s="179"/>
      <c r="K2572" s="179"/>
      <c r="L2572" s="179"/>
    </row>
    <row r="2573" spans="1:12">
      <c r="A2573" s="154"/>
      <c r="B2573" s="154"/>
      <c r="C2573" s="154"/>
      <c r="D2573" s="179"/>
      <c r="E2573" s="179"/>
      <c r="F2573" s="179"/>
      <c r="G2573" s="179"/>
      <c r="H2573" s="179"/>
      <c r="I2573" s="179"/>
      <c r="J2573" s="179"/>
      <c r="K2573" s="179"/>
      <c r="L2573" s="179"/>
    </row>
    <row r="2574" spans="1:12">
      <c r="A2574" s="154"/>
      <c r="B2574" s="154"/>
      <c r="C2574" s="154"/>
      <c r="D2574" s="179"/>
      <c r="E2574" s="179"/>
      <c r="F2574" s="179"/>
      <c r="G2574" s="179"/>
      <c r="H2574" s="179"/>
      <c r="I2574" s="179"/>
      <c r="J2574" s="179"/>
      <c r="K2574" s="179"/>
      <c r="L2574" s="179"/>
    </row>
    <row r="2575" spans="1:12">
      <c r="A2575" s="154"/>
      <c r="B2575" s="154"/>
      <c r="C2575" s="154"/>
      <c r="D2575" s="179"/>
      <c r="E2575" s="179"/>
      <c r="F2575" s="179"/>
      <c r="G2575" s="179"/>
      <c r="H2575" s="179"/>
      <c r="I2575" s="179"/>
      <c r="J2575" s="179"/>
      <c r="K2575" s="179"/>
      <c r="L2575" s="179"/>
    </row>
    <row r="2576" spans="1:12">
      <c r="A2576" s="154"/>
      <c r="B2576" s="154"/>
      <c r="C2576" s="154"/>
      <c r="D2576" s="179"/>
      <c r="E2576" s="179"/>
      <c r="F2576" s="179"/>
      <c r="G2576" s="179"/>
      <c r="H2576" s="179"/>
      <c r="I2576" s="179"/>
      <c r="J2576" s="179"/>
      <c r="K2576" s="179"/>
      <c r="L2576" s="179"/>
    </row>
    <row r="2577" spans="1:12">
      <c r="A2577" s="154"/>
      <c r="B2577" s="154"/>
      <c r="C2577" s="154"/>
      <c r="D2577" s="179"/>
      <c r="E2577" s="179"/>
      <c r="F2577" s="179"/>
      <c r="G2577" s="179"/>
      <c r="H2577" s="179"/>
      <c r="I2577" s="179"/>
      <c r="J2577" s="179"/>
      <c r="K2577" s="179"/>
      <c r="L2577" s="179"/>
    </row>
    <row r="2578" spans="1:12">
      <c r="A2578" s="154"/>
      <c r="B2578" s="154"/>
      <c r="C2578" s="154"/>
      <c r="D2578" s="179"/>
      <c r="E2578" s="179"/>
      <c r="F2578" s="179"/>
      <c r="G2578" s="179"/>
      <c r="H2578" s="179"/>
      <c r="I2578" s="179"/>
      <c r="J2578" s="179"/>
      <c r="K2578" s="179"/>
      <c r="L2578" s="179"/>
    </row>
    <row r="2579" spans="1:12">
      <c r="A2579" s="154"/>
      <c r="B2579" s="154"/>
      <c r="C2579" s="154"/>
      <c r="D2579" s="179"/>
      <c r="E2579" s="179"/>
      <c r="F2579" s="179"/>
      <c r="G2579" s="179"/>
      <c r="H2579" s="179"/>
      <c r="I2579" s="179"/>
      <c r="J2579" s="179"/>
      <c r="K2579" s="179"/>
      <c r="L2579" s="179"/>
    </row>
    <row r="2580" spans="1:12">
      <c r="A2580" s="154"/>
      <c r="B2580" s="154"/>
      <c r="C2580" s="154"/>
      <c r="D2580" s="179"/>
      <c r="E2580" s="179"/>
      <c r="F2580" s="179"/>
      <c r="G2580" s="179"/>
      <c r="H2580" s="179"/>
      <c r="I2580" s="179"/>
      <c r="J2580" s="179"/>
      <c r="K2580" s="179"/>
      <c r="L2580" s="179"/>
    </row>
    <row r="2581" spans="1:12">
      <c r="A2581" s="154"/>
      <c r="B2581" s="154"/>
      <c r="C2581" s="154"/>
      <c r="D2581" s="179"/>
      <c r="E2581" s="179"/>
      <c r="F2581" s="179"/>
      <c r="G2581" s="179"/>
      <c r="H2581" s="179"/>
      <c r="I2581" s="179"/>
      <c r="J2581" s="179"/>
      <c r="K2581" s="179"/>
      <c r="L2581" s="179"/>
    </row>
    <row r="2582" spans="1:12">
      <c r="A2582" s="154"/>
      <c r="B2582" s="154"/>
      <c r="C2582" s="154"/>
      <c r="D2582" s="179"/>
      <c r="E2582" s="179"/>
      <c r="F2582" s="179"/>
      <c r="G2582" s="179"/>
      <c r="H2582" s="179"/>
      <c r="I2582" s="179"/>
      <c r="J2582" s="179"/>
      <c r="K2582" s="179"/>
      <c r="L2582" s="179"/>
    </row>
    <row r="2583" spans="1:12">
      <c r="A2583" s="154"/>
      <c r="B2583" s="154"/>
      <c r="C2583" s="154"/>
      <c r="D2583" s="179"/>
      <c r="E2583" s="179"/>
      <c r="F2583" s="179"/>
      <c r="G2583" s="179"/>
      <c r="H2583" s="179"/>
      <c r="I2583" s="179"/>
      <c r="J2583" s="179"/>
      <c r="K2583" s="179"/>
      <c r="L2583" s="179"/>
    </row>
    <row r="2584" spans="1:12">
      <c r="A2584" s="154"/>
      <c r="B2584" s="154"/>
      <c r="C2584" s="154"/>
      <c r="D2584" s="179"/>
      <c r="E2584" s="179"/>
      <c r="F2584" s="179"/>
      <c r="G2584" s="179"/>
      <c r="H2584" s="179"/>
      <c r="I2584" s="179"/>
      <c r="J2584" s="179"/>
      <c r="K2584" s="179"/>
      <c r="L2584" s="179"/>
    </row>
    <row r="2585" spans="1:12">
      <c r="A2585" s="154"/>
      <c r="B2585" s="154"/>
      <c r="C2585" s="154"/>
      <c r="D2585" s="179"/>
      <c r="E2585" s="179"/>
      <c r="F2585" s="179"/>
      <c r="G2585" s="179"/>
      <c r="H2585" s="179"/>
      <c r="I2585" s="179"/>
      <c r="J2585" s="179"/>
      <c r="K2585" s="179"/>
      <c r="L2585" s="179"/>
    </row>
    <row r="2586" spans="1:12">
      <c r="A2586" s="154"/>
      <c r="B2586" s="154"/>
      <c r="C2586" s="154"/>
      <c r="D2586" s="179"/>
      <c r="E2586" s="179"/>
      <c r="F2586" s="179"/>
      <c r="G2586" s="179"/>
      <c r="H2586" s="179"/>
      <c r="I2586" s="179"/>
      <c r="J2586" s="179"/>
      <c r="K2586" s="179"/>
      <c r="L2586" s="179"/>
    </row>
    <row r="2587" spans="1:12">
      <c r="A2587" s="154"/>
      <c r="B2587" s="154"/>
      <c r="C2587" s="154"/>
      <c r="D2587" s="179"/>
      <c r="E2587" s="179"/>
      <c r="F2587" s="179"/>
      <c r="G2587" s="179"/>
      <c r="H2587" s="179"/>
      <c r="I2587" s="179"/>
      <c r="J2587" s="179"/>
      <c r="K2587" s="179"/>
      <c r="L2587" s="179"/>
    </row>
    <row r="2588" spans="1:12">
      <c r="A2588" s="154"/>
      <c r="B2588" s="154"/>
      <c r="C2588" s="154"/>
      <c r="D2588" s="179"/>
      <c r="E2588" s="179"/>
      <c r="F2588" s="179"/>
      <c r="G2588" s="179"/>
      <c r="H2588" s="179"/>
      <c r="I2588" s="179"/>
      <c r="J2588" s="179"/>
      <c r="K2588" s="179"/>
      <c r="L2588" s="179"/>
    </row>
    <row r="2589" spans="1:12">
      <c r="A2589" s="154"/>
      <c r="B2589" s="154"/>
      <c r="C2589" s="154"/>
      <c r="D2589" s="179"/>
      <c r="E2589" s="179"/>
      <c r="F2589" s="179"/>
      <c r="G2589" s="179"/>
      <c r="H2589" s="179"/>
      <c r="I2589" s="179"/>
      <c r="J2589" s="179"/>
      <c r="K2589" s="179"/>
      <c r="L2589" s="179"/>
    </row>
    <row r="2590" spans="1:12">
      <c r="A2590" s="154"/>
      <c r="B2590" s="154"/>
      <c r="C2590" s="154"/>
      <c r="D2590" s="179"/>
      <c r="E2590" s="179"/>
      <c r="F2590" s="179"/>
      <c r="G2590" s="179"/>
      <c r="H2590" s="179"/>
      <c r="I2590" s="179"/>
      <c r="J2590" s="179"/>
      <c r="K2590" s="179"/>
      <c r="L2590" s="179"/>
    </row>
    <row r="2591" spans="1:12">
      <c r="A2591" s="154"/>
      <c r="B2591" s="154"/>
      <c r="C2591" s="154"/>
      <c r="D2591" s="179"/>
      <c r="E2591" s="179"/>
      <c r="F2591" s="179"/>
      <c r="G2591" s="179"/>
      <c r="H2591" s="179"/>
      <c r="I2591" s="179"/>
      <c r="J2591" s="179"/>
      <c r="K2591" s="179"/>
      <c r="L2591" s="179"/>
    </row>
    <row r="2592" spans="1:12">
      <c r="A2592" s="154"/>
      <c r="B2592" s="154"/>
      <c r="C2592" s="154"/>
      <c r="D2592" s="179"/>
      <c r="E2592" s="179"/>
      <c r="F2592" s="179"/>
      <c r="G2592" s="179"/>
      <c r="H2592" s="179"/>
      <c r="I2592" s="179"/>
      <c r="J2592" s="179"/>
      <c r="K2592" s="179"/>
      <c r="L2592" s="179"/>
    </row>
    <row r="2593" spans="1:12">
      <c r="A2593" s="154"/>
      <c r="B2593" s="154"/>
      <c r="C2593" s="154"/>
      <c r="D2593" s="179"/>
      <c r="E2593" s="179"/>
      <c r="F2593" s="179"/>
      <c r="G2593" s="179"/>
      <c r="H2593" s="179"/>
      <c r="I2593" s="179"/>
      <c r="J2593" s="179"/>
      <c r="K2593" s="179"/>
      <c r="L2593" s="179"/>
    </row>
    <row r="2594" spans="1:12">
      <c r="A2594" s="154"/>
      <c r="B2594" s="154"/>
      <c r="C2594" s="154"/>
      <c r="D2594" s="179"/>
      <c r="E2594" s="179"/>
      <c r="F2594" s="179"/>
      <c r="G2594" s="179"/>
      <c r="H2594" s="179"/>
      <c r="I2594" s="179"/>
      <c r="J2594" s="179"/>
      <c r="K2594" s="179"/>
      <c r="L2594" s="179"/>
    </row>
    <row r="2595" spans="1:12">
      <c r="A2595" s="154"/>
      <c r="B2595" s="154"/>
      <c r="C2595" s="154"/>
      <c r="D2595" s="179"/>
      <c r="E2595" s="179"/>
      <c r="F2595" s="179"/>
      <c r="G2595" s="179"/>
      <c r="H2595" s="179"/>
      <c r="I2595" s="179"/>
      <c r="J2595" s="179"/>
      <c r="K2595" s="179"/>
      <c r="L2595" s="179"/>
    </row>
    <row r="2596" spans="1:12">
      <c r="A2596" s="154"/>
      <c r="B2596" s="154"/>
      <c r="C2596" s="154"/>
      <c r="D2596" s="179"/>
      <c r="E2596" s="179"/>
      <c r="F2596" s="179"/>
      <c r="G2596" s="179"/>
      <c r="H2596" s="179"/>
      <c r="I2596" s="179"/>
      <c r="J2596" s="179"/>
      <c r="K2596" s="179"/>
      <c r="L2596" s="179"/>
    </row>
    <row r="2597" spans="1:12">
      <c r="A2597" s="154"/>
      <c r="B2597" s="154"/>
      <c r="C2597" s="154"/>
      <c r="D2597" s="179"/>
      <c r="E2597" s="179"/>
      <c r="F2597" s="179"/>
      <c r="G2597" s="179"/>
      <c r="H2597" s="179"/>
      <c r="I2597" s="179"/>
      <c r="J2597" s="179"/>
      <c r="K2597" s="179"/>
      <c r="L2597" s="179"/>
    </row>
    <row r="2598" spans="1:12">
      <c r="A2598" s="154"/>
      <c r="B2598" s="154"/>
      <c r="C2598" s="154"/>
      <c r="D2598" s="179"/>
      <c r="E2598" s="179"/>
      <c r="F2598" s="179"/>
      <c r="G2598" s="179"/>
      <c r="H2598" s="179"/>
      <c r="I2598" s="179"/>
      <c r="J2598" s="179"/>
      <c r="K2598" s="179"/>
      <c r="L2598" s="179"/>
    </row>
    <row r="2599" spans="1:12">
      <c r="A2599" s="154"/>
      <c r="B2599" s="154"/>
      <c r="C2599" s="154"/>
      <c r="D2599" s="179"/>
      <c r="E2599" s="179"/>
      <c r="F2599" s="179"/>
      <c r="G2599" s="179"/>
      <c r="H2599" s="179"/>
      <c r="I2599" s="179"/>
      <c r="J2599" s="179"/>
      <c r="K2599" s="179"/>
      <c r="L2599" s="179"/>
    </row>
    <row r="2600" spans="1:12">
      <c r="A2600" s="154"/>
      <c r="B2600" s="154"/>
      <c r="C2600" s="154"/>
      <c r="D2600" s="179"/>
      <c r="E2600" s="179"/>
      <c r="F2600" s="179"/>
      <c r="G2600" s="179"/>
      <c r="H2600" s="179"/>
      <c r="I2600" s="179"/>
      <c r="J2600" s="179"/>
      <c r="K2600" s="179"/>
      <c r="L2600" s="179"/>
    </row>
    <row r="2601" spans="1:12">
      <c r="A2601" s="154"/>
      <c r="B2601" s="154"/>
      <c r="C2601" s="154"/>
      <c r="D2601" s="179"/>
      <c r="E2601" s="179"/>
      <c r="F2601" s="179"/>
      <c r="G2601" s="179"/>
      <c r="H2601" s="179"/>
      <c r="I2601" s="179"/>
      <c r="J2601" s="179"/>
      <c r="K2601" s="179"/>
      <c r="L2601" s="179"/>
    </row>
    <row r="2602" spans="1:12">
      <c r="A2602" s="154"/>
      <c r="B2602" s="154"/>
      <c r="C2602" s="154"/>
      <c r="D2602" s="179"/>
      <c r="E2602" s="179"/>
      <c r="F2602" s="179"/>
      <c r="G2602" s="179"/>
      <c r="H2602" s="179"/>
      <c r="I2602" s="179"/>
      <c r="J2602" s="179"/>
      <c r="K2602" s="179"/>
      <c r="L2602" s="179"/>
    </row>
    <row r="2603" spans="1:12">
      <c r="A2603" s="154"/>
      <c r="B2603" s="154"/>
      <c r="C2603" s="154"/>
      <c r="D2603" s="179"/>
      <c r="E2603" s="179"/>
      <c r="F2603" s="179"/>
      <c r="G2603" s="179"/>
      <c r="H2603" s="179"/>
      <c r="I2603" s="179"/>
      <c r="J2603" s="179"/>
      <c r="K2603" s="179"/>
      <c r="L2603" s="179"/>
    </row>
    <row r="2604" spans="1:12">
      <c r="A2604" s="154"/>
      <c r="B2604" s="154"/>
      <c r="C2604" s="154"/>
      <c r="D2604" s="179"/>
      <c r="E2604" s="179"/>
      <c r="F2604" s="179"/>
      <c r="G2604" s="179"/>
      <c r="H2604" s="179"/>
      <c r="I2604" s="179"/>
      <c r="J2604" s="179"/>
      <c r="K2604" s="179"/>
      <c r="L2604" s="179"/>
    </row>
    <row r="2605" spans="1:12">
      <c r="A2605" s="154"/>
      <c r="B2605" s="154"/>
      <c r="C2605" s="154"/>
      <c r="D2605" s="179"/>
      <c r="E2605" s="179"/>
      <c r="F2605" s="179"/>
      <c r="G2605" s="179"/>
      <c r="H2605" s="179"/>
      <c r="I2605" s="179"/>
      <c r="J2605" s="179"/>
      <c r="K2605" s="179"/>
      <c r="L2605" s="179"/>
    </row>
    <row r="2606" spans="1:12">
      <c r="A2606" s="154"/>
      <c r="B2606" s="154"/>
      <c r="C2606" s="154"/>
      <c r="D2606" s="179"/>
      <c r="E2606" s="179"/>
      <c r="F2606" s="179"/>
      <c r="G2606" s="179"/>
      <c r="H2606" s="179"/>
      <c r="I2606" s="179"/>
      <c r="J2606" s="179"/>
      <c r="K2606" s="179"/>
      <c r="L2606" s="179"/>
    </row>
    <row r="2607" spans="1:12">
      <c r="A2607" s="154"/>
      <c r="B2607" s="154"/>
      <c r="C2607" s="154"/>
      <c r="D2607" s="179"/>
      <c r="E2607" s="179"/>
      <c r="F2607" s="179"/>
      <c r="G2607" s="179"/>
      <c r="H2607" s="179"/>
      <c r="I2607" s="179"/>
      <c r="J2607" s="179"/>
      <c r="K2607" s="179"/>
      <c r="L2607" s="179"/>
    </row>
    <row r="2608" spans="1:12">
      <c r="A2608" s="154"/>
      <c r="B2608" s="154"/>
      <c r="C2608" s="154"/>
      <c r="D2608" s="179"/>
      <c r="E2608" s="179"/>
      <c r="F2608" s="179"/>
      <c r="G2608" s="179"/>
      <c r="H2608" s="179"/>
      <c r="I2608" s="179"/>
      <c r="J2608" s="179"/>
      <c r="K2608" s="179"/>
      <c r="L2608" s="179"/>
    </row>
    <row r="2609" spans="1:12">
      <c r="A2609" s="154"/>
      <c r="B2609" s="154"/>
      <c r="C2609" s="154"/>
      <c r="D2609" s="179"/>
      <c r="E2609" s="179"/>
      <c r="F2609" s="179"/>
      <c r="G2609" s="179"/>
      <c r="H2609" s="179"/>
      <c r="I2609" s="179"/>
      <c r="J2609" s="179"/>
      <c r="K2609" s="179"/>
      <c r="L2609" s="179"/>
    </row>
    <row r="2610" spans="1:12">
      <c r="A2610" s="154"/>
      <c r="B2610" s="154"/>
      <c r="C2610" s="154"/>
      <c r="D2610" s="179"/>
      <c r="E2610" s="179"/>
      <c r="F2610" s="179"/>
      <c r="G2610" s="179"/>
      <c r="H2610" s="179"/>
      <c r="I2610" s="179"/>
      <c r="J2610" s="179"/>
      <c r="K2610" s="179"/>
      <c r="L2610" s="179"/>
    </row>
    <row r="2611" spans="1:12">
      <c r="A2611" s="154"/>
      <c r="B2611" s="154"/>
      <c r="C2611" s="154"/>
      <c r="D2611" s="179"/>
      <c r="E2611" s="179"/>
      <c r="F2611" s="179"/>
      <c r="G2611" s="179"/>
      <c r="H2611" s="179"/>
      <c r="I2611" s="179"/>
      <c r="J2611" s="179"/>
      <c r="K2611" s="179"/>
      <c r="L2611" s="179"/>
    </row>
    <row r="2612" spans="1:12">
      <c r="A2612" s="154"/>
      <c r="B2612" s="154"/>
      <c r="C2612" s="154"/>
      <c r="D2612" s="179"/>
      <c r="E2612" s="179"/>
      <c r="F2612" s="179"/>
      <c r="G2612" s="179"/>
      <c r="H2612" s="179"/>
      <c r="I2612" s="179"/>
      <c r="J2612" s="179"/>
      <c r="K2612" s="179"/>
      <c r="L2612" s="179"/>
    </row>
    <row r="2613" spans="1:12">
      <c r="A2613" s="154"/>
      <c r="B2613" s="154"/>
      <c r="C2613" s="154"/>
      <c r="D2613" s="179"/>
      <c r="E2613" s="179"/>
      <c r="F2613" s="179"/>
      <c r="G2613" s="179"/>
      <c r="H2613" s="179"/>
      <c r="I2613" s="179"/>
      <c r="J2613" s="179"/>
      <c r="K2613" s="179"/>
      <c r="L2613" s="179"/>
    </row>
    <row r="2614" spans="1:12">
      <c r="A2614" s="154"/>
      <c r="B2614" s="154"/>
      <c r="C2614" s="154"/>
      <c r="D2614" s="179"/>
      <c r="E2614" s="179"/>
      <c r="F2614" s="179"/>
      <c r="G2614" s="179"/>
      <c r="H2614" s="179"/>
      <c r="I2614" s="179"/>
      <c r="J2614" s="179"/>
      <c r="K2614" s="179"/>
      <c r="L2614" s="179"/>
    </row>
    <row r="2615" spans="1:12">
      <c r="A2615" s="154"/>
      <c r="B2615" s="154"/>
      <c r="C2615" s="154"/>
      <c r="D2615" s="179"/>
      <c r="E2615" s="179"/>
      <c r="F2615" s="179"/>
      <c r="G2615" s="179"/>
      <c r="H2615" s="179"/>
      <c r="I2615" s="179"/>
      <c r="J2615" s="179"/>
      <c r="K2615" s="179"/>
      <c r="L2615" s="179"/>
    </row>
    <row r="2616" spans="1:12">
      <c r="A2616" s="154"/>
      <c r="B2616" s="154"/>
      <c r="C2616" s="154"/>
      <c r="D2616" s="179"/>
      <c r="E2616" s="179"/>
      <c r="F2616" s="179"/>
      <c r="G2616" s="179"/>
      <c r="H2616" s="179"/>
      <c r="I2616" s="179"/>
      <c r="J2616" s="179"/>
      <c r="K2616" s="179"/>
      <c r="L2616" s="179"/>
    </row>
    <row r="2617" spans="1:12">
      <c r="A2617" s="154"/>
      <c r="B2617" s="154"/>
      <c r="C2617" s="154"/>
      <c r="D2617" s="179"/>
      <c r="E2617" s="179"/>
      <c r="F2617" s="179"/>
      <c r="G2617" s="179"/>
      <c r="H2617" s="179"/>
      <c r="I2617" s="179"/>
      <c r="J2617" s="179"/>
      <c r="K2617" s="179"/>
      <c r="L2617" s="179"/>
    </row>
    <row r="2618" spans="1:12">
      <c r="A2618" s="154"/>
      <c r="B2618" s="154"/>
      <c r="C2618" s="154"/>
      <c r="D2618" s="179"/>
      <c r="E2618" s="179"/>
      <c r="F2618" s="179"/>
      <c r="G2618" s="179"/>
      <c r="H2618" s="179"/>
      <c r="I2618" s="179"/>
      <c r="J2618" s="179"/>
      <c r="K2618" s="179"/>
      <c r="L2618" s="179"/>
    </row>
    <row r="2619" spans="1:12">
      <c r="A2619" s="154"/>
      <c r="B2619" s="154"/>
      <c r="C2619" s="154"/>
      <c r="D2619" s="179"/>
      <c r="E2619" s="179"/>
      <c r="F2619" s="179"/>
      <c r="G2619" s="179"/>
      <c r="H2619" s="179"/>
      <c r="I2619" s="179"/>
      <c r="J2619" s="179"/>
      <c r="K2619" s="179"/>
      <c r="L2619" s="179"/>
    </row>
    <row r="2620" spans="1:12">
      <c r="A2620" s="154"/>
      <c r="B2620" s="154"/>
      <c r="C2620" s="154"/>
      <c r="D2620" s="179"/>
      <c r="E2620" s="179"/>
      <c r="F2620" s="179"/>
      <c r="G2620" s="179"/>
      <c r="H2620" s="179"/>
      <c r="I2620" s="179"/>
      <c r="J2620" s="179"/>
      <c r="K2620" s="179"/>
      <c r="L2620" s="179"/>
    </row>
    <row r="2621" spans="1:12">
      <c r="A2621" s="154"/>
      <c r="B2621" s="154"/>
      <c r="C2621" s="154"/>
      <c r="D2621" s="179"/>
      <c r="E2621" s="179"/>
      <c r="F2621" s="179"/>
      <c r="G2621" s="179"/>
      <c r="H2621" s="179"/>
      <c r="I2621" s="179"/>
      <c r="J2621" s="179"/>
      <c r="K2621" s="179"/>
      <c r="L2621" s="179"/>
    </row>
    <row r="2622" spans="1:12">
      <c r="A2622" s="154"/>
      <c r="B2622" s="154"/>
      <c r="C2622" s="154"/>
      <c r="D2622" s="179"/>
      <c r="E2622" s="179"/>
      <c r="F2622" s="179"/>
      <c r="G2622" s="179"/>
      <c r="H2622" s="179"/>
      <c r="I2622" s="179"/>
      <c r="J2622" s="179"/>
      <c r="K2622" s="179"/>
      <c r="L2622" s="179"/>
    </row>
    <row r="2623" spans="1:12">
      <c r="A2623" s="154"/>
      <c r="B2623" s="154"/>
      <c r="C2623" s="154"/>
      <c r="D2623" s="179"/>
      <c r="E2623" s="179"/>
      <c r="F2623" s="179"/>
      <c r="G2623" s="179"/>
      <c r="H2623" s="179"/>
      <c r="I2623" s="179"/>
      <c r="J2623" s="179"/>
      <c r="K2623" s="179"/>
      <c r="L2623" s="179"/>
    </row>
    <row r="2624" spans="1:12">
      <c r="A2624" s="154"/>
      <c r="B2624" s="154"/>
      <c r="C2624" s="154"/>
      <c r="D2624" s="179"/>
      <c r="E2624" s="179"/>
      <c r="F2624" s="179"/>
      <c r="G2624" s="179"/>
      <c r="H2624" s="179"/>
      <c r="I2624" s="179"/>
      <c r="J2624" s="179"/>
      <c r="K2624" s="179"/>
      <c r="L2624" s="179"/>
    </row>
    <row r="2625" spans="1:12">
      <c r="A2625" s="154"/>
      <c r="B2625" s="154"/>
      <c r="C2625" s="154"/>
      <c r="D2625" s="179"/>
      <c r="E2625" s="179"/>
      <c r="F2625" s="179"/>
      <c r="G2625" s="179"/>
      <c r="H2625" s="179"/>
      <c r="I2625" s="179"/>
      <c r="J2625" s="179"/>
      <c r="K2625" s="179"/>
      <c r="L2625" s="179"/>
    </row>
    <row r="2626" spans="1:12">
      <c r="A2626" s="154"/>
      <c r="B2626" s="154"/>
      <c r="C2626" s="154"/>
      <c r="D2626" s="179"/>
      <c r="E2626" s="179"/>
      <c r="F2626" s="179"/>
      <c r="G2626" s="179"/>
      <c r="H2626" s="179"/>
      <c r="I2626" s="179"/>
      <c r="J2626" s="179"/>
      <c r="K2626" s="179"/>
      <c r="L2626" s="179"/>
    </row>
    <row r="2627" spans="1:12">
      <c r="A2627" s="154"/>
      <c r="B2627" s="154"/>
      <c r="C2627" s="154"/>
      <c r="D2627" s="179"/>
      <c r="E2627" s="179"/>
      <c r="F2627" s="179"/>
      <c r="G2627" s="179"/>
      <c r="H2627" s="179"/>
      <c r="I2627" s="179"/>
      <c r="J2627" s="179"/>
      <c r="K2627" s="179"/>
      <c r="L2627" s="179"/>
    </row>
    <row r="2628" spans="1:12">
      <c r="A2628" s="154"/>
      <c r="B2628" s="154"/>
      <c r="C2628" s="154"/>
      <c r="D2628" s="179"/>
      <c r="E2628" s="179"/>
      <c r="F2628" s="179"/>
      <c r="G2628" s="179"/>
      <c r="H2628" s="179"/>
      <c r="I2628" s="179"/>
      <c r="J2628" s="179"/>
      <c r="K2628" s="179"/>
      <c r="L2628" s="179"/>
    </row>
    <row r="2629" spans="1:12">
      <c r="A2629" s="154"/>
      <c r="B2629" s="154"/>
      <c r="C2629" s="154"/>
      <c r="D2629" s="179"/>
      <c r="E2629" s="179"/>
      <c r="F2629" s="179"/>
      <c r="G2629" s="179"/>
      <c r="H2629" s="179"/>
      <c r="I2629" s="179"/>
      <c r="J2629" s="179"/>
      <c r="K2629" s="179"/>
      <c r="L2629" s="179"/>
    </row>
    <row r="2630" spans="1:12">
      <c r="A2630" s="154"/>
      <c r="B2630" s="154"/>
      <c r="C2630" s="154"/>
      <c r="D2630" s="179"/>
      <c r="E2630" s="179"/>
      <c r="F2630" s="179"/>
      <c r="G2630" s="179"/>
      <c r="H2630" s="179"/>
      <c r="I2630" s="179"/>
      <c r="J2630" s="179"/>
      <c r="K2630" s="179"/>
      <c r="L2630" s="179"/>
    </row>
    <row r="2631" spans="1:12">
      <c r="A2631" s="154"/>
      <c r="B2631" s="154"/>
      <c r="C2631" s="154"/>
      <c r="D2631" s="179"/>
      <c r="E2631" s="179"/>
      <c r="F2631" s="179"/>
      <c r="G2631" s="179"/>
      <c r="H2631" s="179"/>
      <c r="I2631" s="179"/>
      <c r="J2631" s="179"/>
      <c r="K2631" s="179"/>
      <c r="L2631" s="179"/>
    </row>
    <row r="2632" spans="1:12">
      <c r="A2632" s="154"/>
      <c r="B2632" s="154"/>
      <c r="C2632" s="154"/>
      <c r="D2632" s="179"/>
      <c r="E2632" s="179"/>
      <c r="F2632" s="179"/>
      <c r="G2632" s="179"/>
      <c r="H2632" s="179"/>
      <c r="I2632" s="179"/>
      <c r="J2632" s="179"/>
      <c r="K2632" s="179"/>
      <c r="L2632" s="179"/>
    </row>
    <row r="2633" spans="1:12">
      <c r="A2633" s="154"/>
      <c r="B2633" s="154"/>
      <c r="C2633" s="154"/>
      <c r="D2633" s="179"/>
      <c r="E2633" s="179"/>
      <c r="F2633" s="179"/>
      <c r="G2633" s="179"/>
      <c r="H2633" s="179"/>
      <c r="I2633" s="179"/>
      <c r="J2633" s="179"/>
      <c r="K2633" s="179"/>
      <c r="L2633" s="179"/>
    </row>
    <row r="2634" spans="1:12">
      <c r="A2634" s="154"/>
      <c r="B2634" s="154"/>
      <c r="C2634" s="154"/>
      <c r="D2634" s="179"/>
      <c r="E2634" s="179"/>
      <c r="F2634" s="179"/>
      <c r="G2634" s="179"/>
      <c r="H2634" s="179"/>
      <c r="I2634" s="179"/>
      <c r="J2634" s="179"/>
      <c r="K2634" s="179"/>
      <c r="L2634" s="179"/>
    </row>
    <row r="2635" spans="1:12">
      <c r="A2635" s="154"/>
      <c r="B2635" s="154"/>
      <c r="C2635" s="154"/>
      <c r="D2635" s="179"/>
      <c r="E2635" s="179"/>
      <c r="F2635" s="179"/>
      <c r="G2635" s="179"/>
      <c r="H2635" s="179"/>
      <c r="I2635" s="179"/>
      <c r="J2635" s="179"/>
      <c r="K2635" s="179"/>
      <c r="L2635" s="179"/>
    </row>
    <row r="2636" spans="1:12">
      <c r="A2636" s="154"/>
      <c r="B2636" s="154"/>
      <c r="C2636" s="154"/>
      <c r="D2636" s="179"/>
      <c r="E2636" s="179"/>
      <c r="F2636" s="179"/>
      <c r="G2636" s="179"/>
      <c r="H2636" s="179"/>
      <c r="I2636" s="179"/>
      <c r="J2636" s="179"/>
      <c r="K2636" s="179"/>
      <c r="L2636" s="179"/>
    </row>
    <row r="2637" spans="1:12">
      <c r="A2637" s="154"/>
      <c r="B2637" s="154"/>
      <c r="C2637" s="154"/>
      <c r="D2637" s="179"/>
      <c r="E2637" s="179"/>
      <c r="F2637" s="179"/>
      <c r="G2637" s="179"/>
      <c r="H2637" s="179"/>
      <c r="I2637" s="179"/>
      <c r="J2637" s="179"/>
      <c r="K2637" s="179"/>
      <c r="L2637" s="179"/>
    </row>
    <row r="2638" spans="1:12">
      <c r="A2638" s="154"/>
      <c r="B2638" s="154"/>
      <c r="C2638" s="154"/>
      <c r="D2638" s="179"/>
      <c r="E2638" s="179"/>
      <c r="F2638" s="179"/>
      <c r="G2638" s="179"/>
      <c r="H2638" s="179"/>
      <c r="I2638" s="179"/>
      <c r="J2638" s="179"/>
      <c r="K2638" s="179"/>
      <c r="L2638" s="179"/>
    </row>
    <row r="2639" spans="1:12">
      <c r="A2639" s="154"/>
      <c r="B2639" s="154"/>
      <c r="C2639" s="154"/>
      <c r="D2639" s="179"/>
      <c r="E2639" s="179"/>
      <c r="F2639" s="179"/>
      <c r="G2639" s="179"/>
      <c r="H2639" s="179"/>
      <c r="I2639" s="179"/>
      <c r="J2639" s="179"/>
      <c r="K2639" s="179"/>
      <c r="L2639" s="179"/>
    </row>
    <row r="2640" spans="1:12">
      <c r="A2640" s="154"/>
      <c r="B2640" s="154"/>
      <c r="C2640" s="154"/>
      <c r="D2640" s="179"/>
      <c r="E2640" s="179"/>
      <c r="F2640" s="179"/>
      <c r="G2640" s="179"/>
      <c r="H2640" s="179"/>
      <c r="I2640" s="179"/>
      <c r="J2640" s="179"/>
      <c r="K2640" s="179"/>
      <c r="L2640" s="179"/>
    </row>
    <row r="2641" spans="1:12">
      <c r="A2641" s="154"/>
      <c r="B2641" s="154"/>
      <c r="C2641" s="154"/>
      <c r="D2641" s="179"/>
      <c r="E2641" s="179"/>
      <c r="F2641" s="179"/>
      <c r="G2641" s="179"/>
      <c r="H2641" s="179"/>
      <c r="I2641" s="179"/>
      <c r="J2641" s="179"/>
      <c r="K2641" s="179"/>
      <c r="L2641" s="179"/>
    </row>
    <row r="2642" spans="1:12">
      <c r="A2642" s="154"/>
      <c r="B2642" s="154"/>
      <c r="C2642" s="154"/>
      <c r="D2642" s="179"/>
      <c r="E2642" s="179"/>
      <c r="F2642" s="179"/>
      <c r="G2642" s="179"/>
      <c r="H2642" s="179"/>
      <c r="I2642" s="179"/>
      <c r="J2642" s="179"/>
      <c r="K2642" s="179"/>
      <c r="L2642" s="179"/>
    </row>
    <row r="2643" spans="1:12">
      <c r="A2643" s="154"/>
      <c r="B2643" s="154"/>
      <c r="C2643" s="154"/>
      <c r="D2643" s="179"/>
      <c r="E2643" s="179"/>
      <c r="F2643" s="179"/>
      <c r="G2643" s="179"/>
      <c r="H2643" s="179"/>
      <c r="I2643" s="179"/>
      <c r="J2643" s="179"/>
      <c r="K2643" s="179"/>
      <c r="L2643" s="179"/>
    </row>
    <row r="2644" spans="1:12">
      <c r="A2644" s="154"/>
      <c r="B2644" s="154"/>
      <c r="C2644" s="154"/>
      <c r="D2644" s="179"/>
      <c r="E2644" s="179"/>
      <c r="F2644" s="179"/>
      <c r="G2644" s="179"/>
      <c r="H2644" s="179"/>
      <c r="I2644" s="179"/>
      <c r="J2644" s="179"/>
      <c r="K2644" s="179"/>
      <c r="L2644" s="179"/>
    </row>
    <row r="2645" spans="1:12">
      <c r="A2645" s="154"/>
      <c r="B2645" s="154"/>
      <c r="C2645" s="154"/>
      <c r="D2645" s="179"/>
      <c r="E2645" s="179"/>
      <c r="F2645" s="179"/>
      <c r="G2645" s="179"/>
      <c r="H2645" s="179"/>
      <c r="I2645" s="179"/>
      <c r="J2645" s="179"/>
      <c r="K2645" s="179"/>
      <c r="L2645" s="179"/>
    </row>
    <row r="2646" spans="1:12">
      <c r="A2646" s="154"/>
      <c r="B2646" s="154"/>
      <c r="C2646" s="154"/>
      <c r="D2646" s="179"/>
      <c r="E2646" s="179"/>
      <c r="F2646" s="179"/>
      <c r="G2646" s="179"/>
      <c r="H2646" s="179"/>
      <c r="I2646" s="179"/>
      <c r="J2646" s="179"/>
      <c r="K2646" s="179"/>
      <c r="L2646" s="179"/>
    </row>
    <row r="2647" spans="1:12">
      <c r="A2647" s="154"/>
      <c r="B2647" s="154"/>
      <c r="C2647" s="154"/>
      <c r="D2647" s="179"/>
      <c r="E2647" s="179"/>
      <c r="F2647" s="179"/>
      <c r="G2647" s="179"/>
      <c r="H2647" s="179"/>
      <c r="I2647" s="179"/>
      <c r="J2647" s="179"/>
      <c r="K2647" s="179"/>
      <c r="L2647" s="179"/>
    </row>
    <row r="2648" spans="1:12">
      <c r="A2648" s="154"/>
      <c r="B2648" s="154"/>
      <c r="C2648" s="154"/>
      <c r="D2648" s="179"/>
      <c r="E2648" s="179"/>
      <c r="F2648" s="179"/>
      <c r="G2648" s="179"/>
      <c r="H2648" s="179"/>
      <c r="I2648" s="179"/>
      <c r="J2648" s="179"/>
      <c r="K2648" s="179"/>
      <c r="L2648" s="179"/>
    </row>
    <row r="2649" spans="1:12">
      <c r="A2649" s="154"/>
      <c r="B2649" s="154"/>
      <c r="C2649" s="154"/>
      <c r="D2649" s="179"/>
      <c r="E2649" s="179"/>
      <c r="F2649" s="179"/>
      <c r="G2649" s="179"/>
      <c r="H2649" s="179"/>
      <c r="I2649" s="179"/>
      <c r="J2649" s="179"/>
      <c r="K2649" s="179"/>
      <c r="L2649" s="179"/>
    </row>
    <row r="2650" spans="1:12">
      <c r="A2650" s="154"/>
      <c r="B2650" s="154"/>
      <c r="C2650" s="154"/>
      <c r="D2650" s="179"/>
      <c r="E2650" s="179"/>
      <c r="F2650" s="179"/>
      <c r="G2650" s="179"/>
      <c r="H2650" s="179"/>
      <c r="I2650" s="179"/>
      <c r="J2650" s="179"/>
      <c r="K2650" s="179"/>
      <c r="L2650" s="179"/>
    </row>
    <row r="2651" spans="1:12">
      <c r="A2651" s="154"/>
      <c r="B2651" s="154"/>
      <c r="C2651" s="154"/>
      <c r="D2651" s="179"/>
      <c r="E2651" s="179"/>
      <c r="F2651" s="179"/>
      <c r="G2651" s="179"/>
      <c r="H2651" s="179"/>
      <c r="I2651" s="179"/>
      <c r="J2651" s="179"/>
      <c r="K2651" s="179"/>
      <c r="L2651" s="179"/>
    </row>
    <row r="2652" spans="1:12">
      <c r="A2652" s="154"/>
      <c r="B2652" s="154"/>
      <c r="C2652" s="154"/>
      <c r="D2652" s="179"/>
      <c r="E2652" s="179"/>
      <c r="F2652" s="179"/>
      <c r="G2652" s="179"/>
      <c r="H2652" s="179"/>
      <c r="I2652" s="179"/>
      <c r="J2652" s="179"/>
      <c r="K2652" s="179"/>
      <c r="L2652" s="179"/>
    </row>
    <row r="2653" spans="1:12">
      <c r="A2653" s="154"/>
      <c r="B2653" s="154"/>
      <c r="C2653" s="154"/>
      <c r="D2653" s="179"/>
      <c r="E2653" s="179"/>
      <c r="F2653" s="179"/>
      <c r="G2653" s="179"/>
      <c r="H2653" s="179"/>
      <c r="I2653" s="179"/>
      <c r="J2653" s="179"/>
      <c r="K2653" s="179"/>
      <c r="L2653" s="179"/>
    </row>
    <row r="2654" spans="1:12">
      <c r="A2654" s="154"/>
      <c r="B2654" s="154"/>
      <c r="C2654" s="154"/>
      <c r="D2654" s="179"/>
      <c r="E2654" s="179"/>
      <c r="F2654" s="179"/>
      <c r="G2654" s="179"/>
      <c r="H2654" s="179"/>
      <c r="I2654" s="179"/>
      <c r="J2654" s="179"/>
      <c r="K2654" s="179"/>
      <c r="L2654" s="179"/>
    </row>
    <row r="2655" spans="1:12">
      <c r="A2655" s="154"/>
      <c r="B2655" s="154"/>
      <c r="C2655" s="154"/>
      <c r="D2655" s="179"/>
      <c r="E2655" s="179"/>
      <c r="F2655" s="179"/>
      <c r="G2655" s="179"/>
      <c r="H2655" s="179"/>
      <c r="I2655" s="179"/>
      <c r="J2655" s="179"/>
      <c r="K2655" s="179"/>
      <c r="L2655" s="179"/>
    </row>
    <row r="2656" spans="1:12">
      <c r="A2656" s="154"/>
      <c r="B2656" s="154"/>
      <c r="C2656" s="154"/>
      <c r="D2656" s="179"/>
      <c r="E2656" s="179"/>
      <c r="F2656" s="179"/>
      <c r="G2656" s="179"/>
      <c r="H2656" s="179"/>
      <c r="I2656" s="179"/>
      <c r="J2656" s="179"/>
      <c r="K2656" s="179"/>
      <c r="L2656" s="179"/>
    </row>
    <row r="2657" spans="1:12">
      <c r="A2657" s="154"/>
      <c r="B2657" s="154"/>
      <c r="C2657" s="154"/>
      <c r="D2657" s="179"/>
      <c r="E2657" s="179"/>
      <c r="F2657" s="179"/>
      <c r="G2657" s="179"/>
      <c r="H2657" s="179"/>
      <c r="I2657" s="179"/>
      <c r="J2657" s="179"/>
      <c r="K2657" s="179"/>
      <c r="L2657" s="179"/>
    </row>
    <row r="2658" spans="1:12">
      <c r="A2658" s="154"/>
      <c r="B2658" s="154"/>
      <c r="C2658" s="154"/>
      <c r="D2658" s="179"/>
      <c r="E2658" s="179"/>
      <c r="F2658" s="179"/>
      <c r="G2658" s="179"/>
      <c r="H2658" s="179"/>
      <c r="I2658" s="179"/>
      <c r="J2658" s="179"/>
      <c r="K2658" s="179"/>
      <c r="L2658" s="179"/>
    </row>
    <row r="2659" spans="1:12">
      <c r="A2659" s="154"/>
      <c r="B2659" s="154"/>
      <c r="C2659" s="154"/>
      <c r="D2659" s="179"/>
      <c r="E2659" s="179"/>
      <c r="F2659" s="179"/>
      <c r="G2659" s="179"/>
      <c r="H2659" s="179"/>
      <c r="I2659" s="179"/>
      <c r="J2659" s="179"/>
      <c r="K2659" s="179"/>
      <c r="L2659" s="179"/>
    </row>
    <row r="2660" spans="1:12">
      <c r="A2660" s="154"/>
      <c r="B2660" s="154"/>
      <c r="C2660" s="154"/>
      <c r="D2660" s="179"/>
      <c r="E2660" s="179"/>
      <c r="F2660" s="179"/>
      <c r="G2660" s="179"/>
      <c r="H2660" s="179"/>
      <c r="I2660" s="179"/>
      <c r="J2660" s="179"/>
      <c r="K2660" s="179"/>
      <c r="L2660" s="179"/>
    </row>
    <row r="2661" spans="1:12">
      <c r="A2661" s="154"/>
      <c r="B2661" s="154"/>
      <c r="C2661" s="154"/>
      <c r="D2661" s="179"/>
      <c r="E2661" s="179"/>
      <c r="F2661" s="179"/>
      <c r="G2661" s="179"/>
      <c r="H2661" s="179"/>
      <c r="I2661" s="179"/>
      <c r="J2661" s="179"/>
      <c r="K2661" s="179"/>
      <c r="L2661" s="179"/>
    </row>
    <row r="2662" spans="1:12">
      <c r="A2662" s="154"/>
      <c r="B2662" s="154"/>
      <c r="C2662" s="154"/>
      <c r="D2662" s="179"/>
      <c r="E2662" s="179"/>
      <c r="F2662" s="179"/>
      <c r="G2662" s="179"/>
      <c r="H2662" s="179"/>
      <c r="I2662" s="179"/>
      <c r="J2662" s="179"/>
      <c r="K2662" s="179"/>
      <c r="L2662" s="179"/>
    </row>
    <row r="2663" spans="1:12">
      <c r="A2663" s="154"/>
      <c r="B2663" s="154"/>
      <c r="C2663" s="154"/>
      <c r="D2663" s="179"/>
      <c r="E2663" s="179"/>
      <c r="F2663" s="179"/>
      <c r="G2663" s="179"/>
      <c r="H2663" s="179"/>
      <c r="I2663" s="179"/>
      <c r="J2663" s="179"/>
      <c r="K2663" s="179"/>
      <c r="L2663" s="179"/>
    </row>
    <row r="2664" spans="1:12">
      <c r="A2664" s="154"/>
      <c r="B2664" s="154"/>
      <c r="C2664" s="154"/>
      <c r="D2664" s="179"/>
      <c r="E2664" s="179"/>
      <c r="F2664" s="179"/>
      <c r="G2664" s="179"/>
      <c r="H2664" s="179"/>
      <c r="I2664" s="179"/>
      <c r="J2664" s="179"/>
      <c r="K2664" s="179"/>
      <c r="L2664" s="179"/>
    </row>
    <row r="2665" spans="1:12">
      <c r="A2665" s="154"/>
      <c r="B2665" s="154"/>
      <c r="C2665" s="154"/>
      <c r="D2665" s="179"/>
      <c r="E2665" s="179"/>
      <c r="F2665" s="179"/>
      <c r="G2665" s="179"/>
      <c r="H2665" s="179"/>
      <c r="I2665" s="179"/>
      <c r="J2665" s="179"/>
      <c r="K2665" s="179"/>
      <c r="L2665" s="179"/>
    </row>
    <row r="2666" spans="1:12">
      <c r="A2666" s="154"/>
      <c r="B2666" s="154"/>
      <c r="C2666" s="154"/>
      <c r="D2666" s="179"/>
      <c r="E2666" s="179"/>
      <c r="F2666" s="179"/>
      <c r="G2666" s="179"/>
      <c r="H2666" s="179"/>
      <c r="I2666" s="179"/>
      <c r="J2666" s="179"/>
      <c r="K2666" s="179"/>
      <c r="L2666" s="179"/>
    </row>
    <row r="2667" spans="1:12">
      <c r="A2667" s="154"/>
      <c r="B2667" s="154"/>
      <c r="C2667" s="154"/>
      <c r="D2667" s="179"/>
      <c r="E2667" s="179"/>
      <c r="F2667" s="179"/>
      <c r="G2667" s="179"/>
      <c r="H2667" s="179"/>
      <c r="I2667" s="179"/>
      <c r="J2667" s="179"/>
      <c r="K2667" s="179"/>
      <c r="L2667" s="179"/>
    </row>
    <row r="2668" spans="1:12">
      <c r="A2668" s="154"/>
      <c r="B2668" s="154"/>
      <c r="C2668" s="154"/>
      <c r="D2668" s="179"/>
      <c r="E2668" s="179"/>
      <c r="F2668" s="179"/>
      <c r="G2668" s="179"/>
      <c r="H2668" s="179"/>
      <c r="I2668" s="179"/>
      <c r="J2668" s="179"/>
      <c r="K2668" s="179"/>
      <c r="L2668" s="179"/>
    </row>
    <row r="2669" spans="1:12">
      <c r="A2669" s="154"/>
      <c r="B2669" s="154"/>
      <c r="C2669" s="154"/>
      <c r="D2669" s="179"/>
      <c r="E2669" s="179"/>
      <c r="F2669" s="179"/>
      <c r="G2669" s="179"/>
      <c r="H2669" s="179"/>
      <c r="I2669" s="179"/>
      <c r="J2669" s="179"/>
      <c r="K2669" s="179"/>
      <c r="L2669" s="179"/>
    </row>
    <row r="2670" spans="1:12">
      <c r="A2670" s="154"/>
      <c r="B2670" s="154"/>
      <c r="C2670" s="154"/>
      <c r="D2670" s="179"/>
      <c r="E2670" s="179"/>
      <c r="F2670" s="179"/>
      <c r="G2670" s="179"/>
      <c r="H2670" s="179"/>
      <c r="I2670" s="179"/>
      <c r="J2670" s="179"/>
      <c r="K2670" s="179"/>
      <c r="L2670" s="179"/>
    </row>
    <row r="2671" spans="1:12">
      <c r="A2671" s="154"/>
      <c r="B2671" s="154"/>
      <c r="C2671" s="154"/>
      <c r="D2671" s="179"/>
      <c r="E2671" s="179"/>
      <c r="F2671" s="179"/>
      <c r="G2671" s="179"/>
      <c r="H2671" s="179"/>
      <c r="I2671" s="179"/>
      <c r="J2671" s="179"/>
      <c r="K2671" s="179"/>
      <c r="L2671" s="179"/>
    </row>
    <row r="2672" spans="1:12">
      <c r="A2672" s="154"/>
      <c r="B2672" s="154"/>
      <c r="C2672" s="154"/>
      <c r="D2672" s="179"/>
      <c r="E2672" s="179"/>
      <c r="F2672" s="179"/>
      <c r="G2672" s="179"/>
      <c r="H2672" s="179"/>
      <c r="I2672" s="179"/>
      <c r="J2672" s="179"/>
      <c r="K2672" s="179"/>
      <c r="L2672" s="179"/>
    </row>
    <row r="2673" spans="1:12">
      <c r="A2673" s="154"/>
      <c r="B2673" s="154"/>
      <c r="C2673" s="154"/>
      <c r="D2673" s="179"/>
      <c r="E2673" s="179"/>
      <c r="F2673" s="179"/>
      <c r="G2673" s="179"/>
      <c r="H2673" s="179"/>
      <c r="I2673" s="179"/>
      <c r="J2673" s="179"/>
      <c r="K2673" s="179"/>
      <c r="L2673" s="179"/>
    </row>
    <row r="2674" spans="1:12">
      <c r="A2674" s="154"/>
      <c r="B2674" s="154"/>
      <c r="C2674" s="154"/>
      <c r="D2674" s="179"/>
      <c r="E2674" s="179"/>
      <c r="F2674" s="179"/>
      <c r="G2674" s="179"/>
      <c r="H2674" s="179"/>
      <c r="I2674" s="179"/>
      <c r="J2674" s="179"/>
      <c r="K2674" s="179"/>
      <c r="L2674" s="179"/>
    </row>
    <row r="2675" spans="1:12">
      <c r="A2675" s="154"/>
      <c r="B2675" s="154"/>
      <c r="C2675" s="154"/>
      <c r="D2675" s="179"/>
      <c r="E2675" s="179"/>
      <c r="F2675" s="179"/>
      <c r="G2675" s="179"/>
      <c r="H2675" s="179"/>
      <c r="I2675" s="179"/>
      <c r="J2675" s="179"/>
      <c r="K2675" s="179"/>
      <c r="L2675" s="179"/>
    </row>
    <row r="2676" spans="1:12">
      <c r="A2676" s="154"/>
      <c r="B2676" s="154"/>
      <c r="C2676" s="154"/>
      <c r="D2676" s="179"/>
      <c r="E2676" s="179"/>
      <c r="F2676" s="179"/>
      <c r="G2676" s="179"/>
      <c r="H2676" s="179"/>
      <c r="I2676" s="179"/>
      <c r="J2676" s="179"/>
      <c r="K2676" s="179"/>
      <c r="L2676" s="179"/>
    </row>
    <row r="2677" spans="1:12">
      <c r="A2677" s="154"/>
      <c r="B2677" s="154"/>
      <c r="C2677" s="154"/>
      <c r="D2677" s="179"/>
      <c r="E2677" s="179"/>
      <c r="F2677" s="179"/>
      <c r="G2677" s="179"/>
      <c r="H2677" s="179"/>
      <c r="I2677" s="179"/>
      <c r="J2677" s="179"/>
      <c r="K2677" s="179"/>
      <c r="L2677" s="179"/>
    </row>
    <row r="2678" spans="1:12">
      <c r="A2678" s="154"/>
      <c r="B2678" s="154"/>
      <c r="C2678" s="154"/>
      <c r="D2678" s="179"/>
      <c r="E2678" s="179"/>
      <c r="F2678" s="179"/>
      <c r="G2678" s="179"/>
      <c r="H2678" s="179"/>
      <c r="I2678" s="179"/>
      <c r="J2678" s="179"/>
      <c r="K2678" s="179"/>
      <c r="L2678" s="179"/>
    </row>
    <row r="2679" spans="1:12">
      <c r="A2679" s="154"/>
      <c r="B2679" s="154"/>
      <c r="C2679" s="154"/>
      <c r="D2679" s="179"/>
      <c r="E2679" s="179"/>
      <c r="F2679" s="179"/>
      <c r="G2679" s="179"/>
      <c r="H2679" s="179"/>
      <c r="I2679" s="179"/>
      <c r="J2679" s="179"/>
      <c r="K2679" s="179"/>
      <c r="L2679" s="179"/>
    </row>
    <row r="2680" spans="1:12">
      <c r="A2680" s="154"/>
      <c r="B2680" s="154"/>
      <c r="C2680" s="154"/>
      <c r="D2680" s="179"/>
      <c r="E2680" s="179"/>
      <c r="F2680" s="179"/>
      <c r="G2680" s="179"/>
      <c r="H2680" s="179"/>
      <c r="I2680" s="179"/>
      <c r="J2680" s="179"/>
      <c r="K2680" s="179"/>
      <c r="L2680" s="179"/>
    </row>
    <row r="2681" spans="1:12">
      <c r="A2681" s="154"/>
      <c r="B2681" s="154"/>
      <c r="C2681" s="154"/>
      <c r="D2681" s="179"/>
      <c r="E2681" s="179"/>
      <c r="F2681" s="179"/>
      <c r="G2681" s="179"/>
      <c r="H2681" s="179"/>
      <c r="I2681" s="179"/>
      <c r="J2681" s="179"/>
      <c r="K2681" s="179"/>
      <c r="L2681" s="179"/>
    </row>
    <row r="2682" spans="1:12">
      <c r="A2682" s="154"/>
      <c r="B2682" s="154"/>
      <c r="C2682" s="154"/>
      <c r="D2682" s="179"/>
      <c r="E2682" s="179"/>
      <c r="F2682" s="179"/>
      <c r="G2682" s="179"/>
      <c r="H2682" s="179"/>
      <c r="I2682" s="179"/>
      <c r="J2682" s="179"/>
      <c r="K2682" s="179"/>
      <c r="L2682" s="179"/>
    </row>
    <row r="2683" spans="1:12">
      <c r="A2683" s="154"/>
      <c r="B2683" s="154"/>
      <c r="C2683" s="154"/>
      <c r="D2683" s="179"/>
      <c r="E2683" s="179"/>
      <c r="F2683" s="179"/>
      <c r="G2683" s="179"/>
      <c r="H2683" s="179"/>
      <c r="I2683" s="179"/>
      <c r="J2683" s="179"/>
      <c r="K2683" s="179"/>
      <c r="L2683" s="179"/>
    </row>
    <row r="2684" spans="1:12">
      <c r="A2684" s="154"/>
      <c r="B2684" s="154"/>
      <c r="C2684" s="154"/>
      <c r="D2684" s="179"/>
      <c r="E2684" s="179"/>
      <c r="F2684" s="179"/>
      <c r="G2684" s="179"/>
      <c r="H2684" s="179"/>
      <c r="I2684" s="179"/>
      <c r="J2684" s="179"/>
      <c r="K2684" s="179"/>
      <c r="L2684" s="179"/>
    </row>
    <row r="2685" spans="1:12">
      <c r="A2685" s="154"/>
      <c r="B2685" s="154"/>
      <c r="C2685" s="154"/>
      <c r="D2685" s="179"/>
      <c r="E2685" s="179"/>
      <c r="F2685" s="179"/>
      <c r="G2685" s="179"/>
      <c r="H2685" s="179"/>
      <c r="I2685" s="179"/>
      <c r="J2685" s="179"/>
      <c r="K2685" s="179"/>
      <c r="L2685" s="179"/>
    </row>
    <row r="2686" spans="1:12">
      <c r="A2686" s="154"/>
      <c r="B2686" s="154"/>
      <c r="C2686" s="154"/>
      <c r="D2686" s="179"/>
      <c r="E2686" s="179"/>
      <c r="F2686" s="179"/>
      <c r="G2686" s="179"/>
      <c r="H2686" s="179"/>
      <c r="I2686" s="179"/>
      <c r="J2686" s="179"/>
      <c r="K2686" s="179"/>
      <c r="L2686" s="179"/>
    </row>
    <row r="2687" spans="1:12">
      <c r="A2687" s="154"/>
      <c r="B2687" s="154"/>
      <c r="C2687" s="154"/>
      <c r="D2687" s="179"/>
      <c r="E2687" s="179"/>
      <c r="F2687" s="179"/>
      <c r="G2687" s="179"/>
      <c r="H2687" s="179"/>
      <c r="I2687" s="179"/>
      <c r="J2687" s="179"/>
      <c r="K2687" s="179"/>
      <c r="L2687" s="179"/>
    </row>
    <row r="2688" spans="1:12">
      <c r="A2688" s="154"/>
      <c r="B2688" s="154"/>
      <c r="C2688" s="154"/>
      <c r="D2688" s="179"/>
      <c r="E2688" s="179"/>
      <c r="F2688" s="179"/>
      <c r="G2688" s="179"/>
      <c r="H2688" s="179"/>
      <c r="I2688" s="179"/>
      <c r="J2688" s="179"/>
      <c r="K2688" s="179"/>
      <c r="L2688" s="179"/>
    </row>
    <row r="2689" spans="1:12">
      <c r="A2689" s="154"/>
      <c r="B2689" s="154"/>
      <c r="C2689" s="154"/>
      <c r="D2689" s="179"/>
      <c r="E2689" s="179"/>
      <c r="F2689" s="179"/>
      <c r="G2689" s="179"/>
      <c r="H2689" s="179"/>
      <c r="I2689" s="179"/>
      <c r="J2689" s="179"/>
      <c r="K2689" s="179"/>
      <c r="L2689" s="179"/>
    </row>
    <row r="2690" spans="1:12">
      <c r="A2690" s="154"/>
      <c r="B2690" s="154"/>
      <c r="C2690" s="154"/>
      <c r="D2690" s="179"/>
      <c r="E2690" s="179"/>
      <c r="F2690" s="179"/>
      <c r="G2690" s="179"/>
      <c r="H2690" s="179"/>
      <c r="I2690" s="179"/>
      <c r="J2690" s="179"/>
      <c r="K2690" s="179"/>
      <c r="L2690" s="179"/>
    </row>
    <row r="2691" spans="1:12">
      <c r="A2691" s="154"/>
      <c r="B2691" s="154"/>
      <c r="C2691" s="154"/>
      <c r="D2691" s="179"/>
      <c r="E2691" s="179"/>
      <c r="F2691" s="179"/>
      <c r="G2691" s="179"/>
      <c r="H2691" s="179"/>
      <c r="I2691" s="179"/>
      <c r="J2691" s="179"/>
      <c r="K2691" s="179"/>
      <c r="L2691" s="179"/>
    </row>
    <row r="2692" spans="1:12">
      <c r="A2692" s="154"/>
      <c r="B2692" s="154"/>
      <c r="C2692" s="154"/>
      <c r="D2692" s="179"/>
      <c r="E2692" s="179"/>
      <c r="F2692" s="179"/>
      <c r="G2692" s="179"/>
      <c r="H2692" s="179"/>
      <c r="I2692" s="179"/>
      <c r="J2692" s="179"/>
      <c r="K2692" s="179"/>
      <c r="L2692" s="179"/>
    </row>
    <row r="2693" spans="1:12">
      <c r="A2693" s="154"/>
      <c r="B2693" s="154"/>
      <c r="C2693" s="154"/>
      <c r="D2693" s="179"/>
      <c r="E2693" s="179"/>
      <c r="F2693" s="179"/>
      <c r="G2693" s="179"/>
      <c r="H2693" s="179"/>
      <c r="I2693" s="179"/>
      <c r="J2693" s="179"/>
      <c r="K2693" s="179"/>
      <c r="L2693" s="179"/>
    </row>
    <row r="2694" spans="1:12">
      <c r="A2694" s="154"/>
      <c r="B2694" s="154"/>
      <c r="C2694" s="154"/>
      <c r="D2694" s="179"/>
      <c r="E2694" s="179"/>
      <c r="F2694" s="179"/>
      <c r="G2694" s="179"/>
      <c r="H2694" s="179"/>
      <c r="I2694" s="179"/>
      <c r="J2694" s="179"/>
      <c r="K2694" s="179"/>
      <c r="L2694" s="179"/>
    </row>
    <row r="2695" spans="1:12">
      <c r="A2695" s="154"/>
      <c r="B2695" s="154"/>
      <c r="C2695" s="154"/>
      <c r="D2695" s="179"/>
      <c r="E2695" s="179"/>
      <c r="F2695" s="179"/>
      <c r="G2695" s="179"/>
      <c r="H2695" s="179"/>
      <c r="I2695" s="179"/>
      <c r="J2695" s="179"/>
      <c r="K2695" s="179"/>
      <c r="L2695" s="179"/>
    </row>
    <row r="2696" spans="1:12">
      <c r="A2696" s="154"/>
      <c r="B2696" s="154"/>
      <c r="C2696" s="154"/>
      <c r="D2696" s="179"/>
      <c r="E2696" s="179"/>
      <c r="F2696" s="179"/>
      <c r="G2696" s="179"/>
      <c r="H2696" s="179"/>
      <c r="I2696" s="179"/>
      <c r="J2696" s="179"/>
      <c r="K2696" s="179"/>
      <c r="L2696" s="179"/>
    </row>
    <row r="2697" spans="1:12">
      <c r="A2697" s="154"/>
      <c r="B2697" s="154"/>
      <c r="C2697" s="154"/>
      <c r="D2697" s="179"/>
      <c r="E2697" s="179"/>
      <c r="F2697" s="179"/>
      <c r="G2697" s="179"/>
      <c r="H2697" s="179"/>
      <c r="I2697" s="179"/>
      <c r="J2697" s="179"/>
      <c r="K2697" s="179"/>
      <c r="L2697" s="179"/>
    </row>
    <row r="2698" spans="1:12">
      <c r="A2698" s="154"/>
      <c r="B2698" s="154"/>
      <c r="C2698" s="154"/>
      <c r="D2698" s="179"/>
      <c r="E2698" s="179"/>
      <c r="F2698" s="179"/>
      <c r="G2698" s="179"/>
      <c r="H2698" s="179"/>
      <c r="I2698" s="179"/>
      <c r="J2698" s="179"/>
      <c r="K2698" s="179"/>
      <c r="L2698" s="179"/>
    </row>
    <row r="2699" spans="1:12">
      <c r="A2699" s="154"/>
      <c r="B2699" s="154"/>
      <c r="C2699" s="154"/>
      <c r="D2699" s="179"/>
      <c r="E2699" s="179"/>
      <c r="F2699" s="179"/>
      <c r="G2699" s="179"/>
      <c r="H2699" s="179"/>
      <c r="I2699" s="179"/>
      <c r="J2699" s="179"/>
      <c r="K2699" s="179"/>
      <c r="L2699" s="179"/>
    </row>
    <row r="2700" spans="1:12">
      <c r="A2700" s="154"/>
      <c r="B2700" s="154"/>
      <c r="C2700" s="154"/>
      <c r="D2700" s="179"/>
      <c r="E2700" s="179"/>
      <c r="F2700" s="179"/>
      <c r="G2700" s="179"/>
      <c r="H2700" s="179"/>
      <c r="I2700" s="179"/>
      <c r="J2700" s="179"/>
      <c r="K2700" s="179"/>
      <c r="L2700" s="179"/>
    </row>
    <row r="2701" spans="1:12">
      <c r="A2701" s="154"/>
      <c r="B2701" s="154"/>
      <c r="C2701" s="154"/>
      <c r="D2701" s="179"/>
      <c r="E2701" s="179"/>
      <c r="F2701" s="179"/>
      <c r="G2701" s="179"/>
      <c r="H2701" s="179"/>
      <c r="I2701" s="179"/>
      <c r="J2701" s="179"/>
      <c r="K2701" s="179"/>
      <c r="L2701" s="179"/>
    </row>
    <row r="2702" spans="1:12">
      <c r="A2702" s="154"/>
      <c r="B2702" s="154"/>
      <c r="C2702" s="154"/>
      <c r="D2702" s="179"/>
      <c r="E2702" s="179"/>
      <c r="F2702" s="179"/>
      <c r="G2702" s="179"/>
      <c r="H2702" s="179"/>
      <c r="I2702" s="179"/>
      <c r="J2702" s="179"/>
      <c r="K2702" s="179"/>
      <c r="L2702" s="179"/>
    </row>
    <row r="2703" spans="1:12">
      <c r="A2703" s="154"/>
      <c r="B2703" s="154"/>
      <c r="C2703" s="154"/>
      <c r="D2703" s="179"/>
      <c r="E2703" s="179"/>
      <c r="F2703" s="179"/>
      <c r="G2703" s="179"/>
      <c r="H2703" s="179"/>
      <c r="I2703" s="179"/>
      <c r="J2703" s="179"/>
      <c r="K2703" s="179"/>
      <c r="L2703" s="179"/>
    </row>
    <row r="2704" spans="1:12">
      <c r="A2704" s="154"/>
      <c r="B2704" s="154"/>
      <c r="C2704" s="154"/>
      <c r="D2704" s="179"/>
      <c r="E2704" s="179"/>
      <c r="F2704" s="179"/>
      <c r="G2704" s="179"/>
      <c r="H2704" s="179"/>
      <c r="I2704" s="179"/>
      <c r="J2704" s="179"/>
      <c r="K2704" s="179"/>
      <c r="L2704" s="179"/>
    </row>
    <row r="2705" spans="1:12">
      <c r="A2705" s="154"/>
      <c r="B2705" s="154"/>
      <c r="C2705" s="154"/>
      <c r="D2705" s="179"/>
      <c r="E2705" s="179"/>
      <c r="F2705" s="179"/>
      <c r="G2705" s="179"/>
      <c r="H2705" s="179"/>
      <c r="I2705" s="179"/>
      <c r="J2705" s="179"/>
      <c r="K2705" s="179"/>
      <c r="L2705" s="179"/>
    </row>
    <row r="2706" spans="1:12">
      <c r="A2706" s="154"/>
      <c r="B2706" s="154"/>
      <c r="C2706" s="154"/>
      <c r="D2706" s="179"/>
      <c r="E2706" s="179"/>
      <c r="F2706" s="179"/>
      <c r="G2706" s="179"/>
      <c r="H2706" s="179"/>
      <c r="I2706" s="179"/>
      <c r="J2706" s="179"/>
      <c r="K2706" s="179"/>
      <c r="L2706" s="179"/>
    </row>
    <row r="2707" spans="1:12">
      <c r="A2707" s="154"/>
      <c r="B2707" s="154"/>
      <c r="C2707" s="154"/>
      <c r="D2707" s="179"/>
      <c r="E2707" s="179"/>
      <c r="F2707" s="179"/>
      <c r="G2707" s="179"/>
      <c r="H2707" s="179"/>
      <c r="I2707" s="179"/>
      <c r="J2707" s="179"/>
      <c r="K2707" s="179"/>
      <c r="L2707" s="179"/>
    </row>
    <row r="2708" spans="1:12">
      <c r="A2708" s="154"/>
      <c r="B2708" s="154"/>
      <c r="C2708" s="154"/>
      <c r="D2708" s="179"/>
      <c r="E2708" s="179"/>
      <c r="F2708" s="179"/>
      <c r="G2708" s="179"/>
      <c r="H2708" s="179"/>
      <c r="I2708" s="179"/>
      <c r="J2708" s="179"/>
      <c r="K2708" s="179"/>
      <c r="L2708" s="179"/>
    </row>
    <row r="2709" spans="1:12">
      <c r="A2709" s="154"/>
      <c r="B2709" s="154"/>
      <c r="C2709" s="154"/>
      <c r="D2709" s="179"/>
      <c r="E2709" s="179"/>
      <c r="F2709" s="179"/>
      <c r="G2709" s="179"/>
      <c r="H2709" s="179"/>
      <c r="I2709" s="179"/>
      <c r="J2709" s="179"/>
      <c r="K2709" s="179"/>
      <c r="L2709" s="179"/>
    </row>
    <row r="2710" spans="1:12">
      <c r="A2710" s="154"/>
      <c r="B2710" s="154"/>
      <c r="C2710" s="154"/>
      <c r="D2710" s="179"/>
      <c r="E2710" s="179"/>
      <c r="F2710" s="179"/>
      <c r="G2710" s="179"/>
      <c r="H2710" s="179"/>
      <c r="I2710" s="179"/>
      <c r="J2710" s="179"/>
      <c r="K2710" s="179"/>
      <c r="L2710" s="179"/>
    </row>
    <row r="2711" spans="1:12">
      <c r="A2711" s="154"/>
      <c r="B2711" s="154"/>
      <c r="C2711" s="154"/>
      <c r="D2711" s="179"/>
      <c r="E2711" s="179"/>
      <c r="F2711" s="179"/>
      <c r="G2711" s="179"/>
      <c r="H2711" s="179"/>
      <c r="I2711" s="179"/>
      <c r="J2711" s="179"/>
      <c r="K2711" s="179"/>
      <c r="L2711" s="179"/>
    </row>
    <row r="2712" spans="1:12">
      <c r="A2712" s="154"/>
      <c r="B2712" s="154"/>
      <c r="C2712" s="154"/>
      <c r="D2712" s="179"/>
      <c r="E2712" s="179"/>
      <c r="F2712" s="179"/>
      <c r="G2712" s="179"/>
      <c r="H2712" s="179"/>
      <c r="I2712" s="179"/>
      <c r="J2712" s="179"/>
      <c r="K2712" s="179"/>
      <c r="L2712" s="179"/>
    </row>
    <row r="2713" spans="1:12">
      <c r="A2713" s="154"/>
      <c r="B2713" s="154"/>
      <c r="C2713" s="154"/>
      <c r="D2713" s="179"/>
      <c r="E2713" s="179"/>
      <c r="F2713" s="179"/>
      <c r="G2713" s="179"/>
      <c r="H2713" s="179"/>
      <c r="I2713" s="179"/>
      <c r="J2713" s="179"/>
      <c r="K2713" s="179"/>
      <c r="L2713" s="179"/>
    </row>
    <row r="2714" spans="1:12">
      <c r="A2714" s="154"/>
      <c r="B2714" s="154"/>
      <c r="C2714" s="154"/>
      <c r="D2714" s="179"/>
      <c r="E2714" s="179"/>
      <c r="F2714" s="179"/>
      <c r="G2714" s="179"/>
      <c r="H2714" s="179"/>
      <c r="I2714" s="179"/>
      <c r="J2714" s="179"/>
      <c r="K2714" s="179"/>
      <c r="L2714" s="179"/>
    </row>
    <row r="2715" spans="1:12">
      <c r="A2715" s="154"/>
      <c r="B2715" s="154"/>
      <c r="C2715" s="154"/>
      <c r="D2715" s="179"/>
      <c r="E2715" s="179"/>
      <c r="F2715" s="179"/>
      <c r="G2715" s="179"/>
      <c r="H2715" s="179"/>
      <c r="I2715" s="179"/>
      <c r="J2715" s="179"/>
      <c r="K2715" s="179"/>
      <c r="L2715" s="179"/>
    </row>
    <row r="2716" spans="1:12">
      <c r="A2716" s="154"/>
      <c r="B2716" s="154"/>
      <c r="C2716" s="154"/>
      <c r="D2716" s="179"/>
      <c r="E2716" s="179"/>
      <c r="F2716" s="179"/>
      <c r="G2716" s="179"/>
      <c r="H2716" s="179"/>
      <c r="I2716" s="179"/>
      <c r="J2716" s="179"/>
      <c r="K2716" s="179"/>
      <c r="L2716" s="179"/>
    </row>
    <row r="2717" spans="1:12">
      <c r="A2717" s="154"/>
      <c r="B2717" s="154"/>
      <c r="C2717" s="154"/>
      <c r="D2717" s="179"/>
      <c r="E2717" s="179"/>
      <c r="F2717" s="179"/>
      <c r="G2717" s="179"/>
      <c r="H2717" s="179"/>
      <c r="I2717" s="179"/>
      <c r="J2717" s="179"/>
      <c r="K2717" s="179"/>
      <c r="L2717" s="179"/>
    </row>
    <row r="2718" spans="1:12">
      <c r="A2718" s="154"/>
      <c r="B2718" s="154"/>
      <c r="C2718" s="154"/>
      <c r="D2718" s="179"/>
      <c r="E2718" s="179"/>
      <c r="F2718" s="179"/>
      <c r="G2718" s="179"/>
      <c r="H2718" s="179"/>
      <c r="I2718" s="179"/>
      <c r="J2718" s="179"/>
      <c r="K2718" s="179"/>
      <c r="L2718" s="179"/>
    </row>
    <row r="2719" spans="1:12">
      <c r="A2719" s="154"/>
      <c r="B2719" s="154"/>
      <c r="C2719" s="154"/>
      <c r="D2719" s="179"/>
      <c r="E2719" s="179"/>
      <c r="F2719" s="179"/>
      <c r="G2719" s="179"/>
      <c r="H2719" s="179"/>
      <c r="I2719" s="179"/>
      <c r="J2719" s="179"/>
      <c r="K2719" s="179"/>
      <c r="L2719" s="179"/>
    </row>
    <row r="2720" spans="1:12">
      <c r="A2720" s="154"/>
      <c r="B2720" s="154"/>
      <c r="C2720" s="154"/>
      <c r="D2720" s="179"/>
      <c r="E2720" s="179"/>
      <c r="F2720" s="179"/>
      <c r="G2720" s="179"/>
      <c r="H2720" s="179"/>
      <c r="I2720" s="179"/>
      <c r="J2720" s="179"/>
      <c r="K2720" s="179"/>
      <c r="L2720" s="179"/>
    </row>
    <row r="2721" spans="1:12">
      <c r="A2721" s="154"/>
      <c r="B2721" s="154"/>
      <c r="C2721" s="154"/>
      <c r="D2721" s="179"/>
      <c r="E2721" s="179"/>
      <c r="F2721" s="179"/>
      <c r="G2721" s="179"/>
      <c r="H2721" s="179"/>
      <c r="I2721" s="179"/>
      <c r="J2721" s="179"/>
      <c r="K2721" s="179"/>
      <c r="L2721" s="179"/>
    </row>
    <row r="2722" spans="1:12">
      <c r="A2722" s="154"/>
      <c r="B2722" s="154"/>
      <c r="C2722" s="154"/>
      <c r="D2722" s="179"/>
      <c r="E2722" s="179"/>
      <c r="F2722" s="179"/>
      <c r="G2722" s="179"/>
      <c r="H2722" s="179"/>
      <c r="I2722" s="179"/>
      <c r="J2722" s="179"/>
      <c r="K2722" s="179"/>
      <c r="L2722" s="179"/>
    </row>
    <row r="2723" spans="1:12">
      <c r="A2723" s="154"/>
      <c r="B2723" s="154"/>
      <c r="C2723" s="154"/>
      <c r="D2723" s="179"/>
      <c r="E2723" s="179"/>
      <c r="F2723" s="179"/>
      <c r="G2723" s="179"/>
      <c r="H2723" s="179"/>
      <c r="I2723" s="179"/>
      <c r="J2723" s="179"/>
      <c r="K2723" s="179"/>
      <c r="L2723" s="179"/>
    </row>
    <row r="2724" spans="1:12">
      <c r="A2724" s="154"/>
      <c r="B2724" s="154"/>
      <c r="C2724" s="154"/>
      <c r="D2724" s="179"/>
      <c r="E2724" s="179"/>
      <c r="F2724" s="179"/>
      <c r="G2724" s="179"/>
      <c r="H2724" s="179"/>
      <c r="I2724" s="179"/>
      <c r="J2724" s="179"/>
      <c r="K2724" s="179"/>
      <c r="L2724" s="179"/>
    </row>
    <row r="2725" spans="1:12">
      <c r="A2725" s="154"/>
      <c r="B2725" s="154"/>
      <c r="C2725" s="154"/>
      <c r="D2725" s="179"/>
      <c r="E2725" s="179"/>
      <c r="F2725" s="179"/>
      <c r="G2725" s="179"/>
      <c r="H2725" s="179"/>
      <c r="I2725" s="179"/>
      <c r="J2725" s="179"/>
      <c r="K2725" s="179"/>
      <c r="L2725" s="179"/>
    </row>
    <row r="2726" spans="1:12">
      <c r="A2726" s="154"/>
      <c r="B2726" s="154"/>
      <c r="C2726" s="154"/>
      <c r="D2726" s="179"/>
      <c r="E2726" s="179"/>
      <c r="F2726" s="179"/>
      <c r="G2726" s="179"/>
      <c r="H2726" s="179"/>
      <c r="I2726" s="179"/>
      <c r="J2726" s="179"/>
      <c r="K2726" s="179"/>
      <c r="L2726" s="179"/>
    </row>
    <row r="2727" spans="1:12">
      <c r="A2727" s="154"/>
      <c r="B2727" s="154"/>
      <c r="C2727" s="154"/>
      <c r="D2727" s="179"/>
      <c r="E2727" s="179"/>
      <c r="F2727" s="179"/>
      <c r="G2727" s="179"/>
      <c r="H2727" s="179"/>
      <c r="I2727" s="179"/>
      <c r="J2727" s="179"/>
      <c r="K2727" s="179"/>
      <c r="L2727" s="179"/>
    </row>
    <row r="2728" spans="1:12">
      <c r="A2728" s="154"/>
      <c r="B2728" s="154"/>
      <c r="C2728" s="154"/>
      <c r="D2728" s="179"/>
      <c r="E2728" s="179"/>
      <c r="F2728" s="179"/>
      <c r="G2728" s="179"/>
      <c r="H2728" s="179"/>
      <c r="I2728" s="179"/>
      <c r="J2728" s="179"/>
      <c r="K2728" s="179"/>
      <c r="L2728" s="179"/>
    </row>
    <row r="2729" spans="1:12">
      <c r="A2729" s="154"/>
      <c r="B2729" s="154"/>
      <c r="C2729" s="154"/>
      <c r="D2729" s="179"/>
      <c r="E2729" s="179"/>
      <c r="F2729" s="179"/>
      <c r="G2729" s="179"/>
      <c r="H2729" s="179"/>
      <c r="I2729" s="179"/>
      <c r="J2729" s="179"/>
      <c r="K2729" s="179"/>
      <c r="L2729" s="179"/>
    </row>
    <row r="2730" spans="1:12">
      <c r="A2730" s="154"/>
      <c r="B2730" s="154"/>
      <c r="C2730" s="154"/>
      <c r="D2730" s="179"/>
      <c r="E2730" s="179"/>
      <c r="F2730" s="179"/>
      <c r="G2730" s="179"/>
      <c r="H2730" s="179"/>
      <c r="I2730" s="179"/>
      <c r="J2730" s="179"/>
      <c r="K2730" s="179"/>
      <c r="L2730" s="179"/>
    </row>
    <row r="2731" spans="1:12">
      <c r="A2731" s="154"/>
      <c r="B2731" s="154"/>
      <c r="C2731" s="154"/>
      <c r="D2731" s="179"/>
      <c r="E2731" s="179"/>
      <c r="F2731" s="179"/>
      <c r="G2731" s="179"/>
      <c r="H2731" s="179"/>
      <c r="I2731" s="179"/>
      <c r="J2731" s="179"/>
      <c r="K2731" s="179"/>
      <c r="L2731" s="179"/>
    </row>
    <row r="2732" spans="1:12">
      <c r="A2732" s="154"/>
      <c r="B2732" s="154"/>
      <c r="C2732" s="154"/>
      <c r="D2732" s="179"/>
      <c r="E2732" s="179"/>
      <c r="F2732" s="179"/>
      <c r="G2732" s="179"/>
      <c r="H2732" s="179"/>
      <c r="I2732" s="179"/>
      <c r="J2732" s="179"/>
      <c r="K2732" s="179"/>
      <c r="L2732" s="179"/>
    </row>
    <row r="2733" spans="1:12">
      <c r="A2733" s="154"/>
      <c r="B2733" s="154"/>
      <c r="C2733" s="154"/>
      <c r="D2733" s="179"/>
      <c r="E2733" s="179"/>
      <c r="F2733" s="179"/>
      <c r="G2733" s="179"/>
      <c r="H2733" s="179"/>
      <c r="I2733" s="179"/>
      <c r="J2733" s="179"/>
      <c r="K2733" s="179"/>
      <c r="L2733" s="179"/>
    </row>
    <row r="2734" spans="1:12">
      <c r="A2734" s="154"/>
      <c r="B2734" s="154"/>
      <c r="C2734" s="154"/>
      <c r="D2734" s="179"/>
      <c r="E2734" s="179"/>
      <c r="F2734" s="179"/>
      <c r="G2734" s="179"/>
      <c r="H2734" s="179"/>
      <c r="I2734" s="179"/>
      <c r="J2734" s="179"/>
      <c r="K2734" s="179"/>
      <c r="L2734" s="179"/>
    </row>
    <row r="2735" spans="1:12">
      <c r="A2735" s="154"/>
      <c r="B2735" s="154"/>
      <c r="C2735" s="154"/>
      <c r="D2735" s="179"/>
      <c r="E2735" s="179"/>
      <c r="F2735" s="179"/>
      <c r="G2735" s="179"/>
      <c r="H2735" s="179"/>
      <c r="I2735" s="179"/>
      <c r="J2735" s="179"/>
      <c r="K2735" s="179"/>
      <c r="L2735" s="179"/>
    </row>
    <row r="2736" spans="1:12">
      <c r="A2736" s="154"/>
      <c r="B2736" s="154"/>
      <c r="C2736" s="154"/>
      <c r="D2736" s="179"/>
      <c r="E2736" s="179"/>
      <c r="F2736" s="179"/>
      <c r="G2736" s="179"/>
      <c r="H2736" s="179"/>
      <c r="I2736" s="179"/>
      <c r="J2736" s="179"/>
      <c r="K2736" s="179"/>
      <c r="L2736" s="179"/>
    </row>
    <row r="2737" spans="1:12">
      <c r="A2737" s="154"/>
      <c r="B2737" s="154"/>
      <c r="C2737" s="154"/>
      <c r="D2737" s="179"/>
      <c r="E2737" s="179"/>
      <c r="F2737" s="179"/>
      <c r="G2737" s="179"/>
      <c r="H2737" s="179"/>
      <c r="I2737" s="179"/>
      <c r="J2737" s="179"/>
      <c r="K2737" s="179"/>
      <c r="L2737" s="179"/>
    </row>
    <row r="2738" spans="1:12">
      <c r="A2738" s="154"/>
      <c r="B2738" s="154"/>
      <c r="C2738" s="154"/>
      <c r="D2738" s="179"/>
      <c r="E2738" s="179"/>
      <c r="F2738" s="179"/>
      <c r="G2738" s="179"/>
      <c r="H2738" s="179"/>
      <c r="I2738" s="179"/>
      <c r="J2738" s="179"/>
      <c r="K2738" s="179"/>
      <c r="L2738" s="179"/>
    </row>
    <row r="2739" spans="1:12">
      <c r="A2739" s="154"/>
      <c r="B2739" s="154"/>
      <c r="C2739" s="154"/>
      <c r="D2739" s="179"/>
      <c r="E2739" s="179"/>
      <c r="F2739" s="179"/>
      <c r="G2739" s="179"/>
      <c r="H2739" s="179"/>
      <c r="I2739" s="179"/>
      <c r="J2739" s="179"/>
      <c r="K2739" s="179"/>
      <c r="L2739" s="179"/>
    </row>
    <row r="2740" spans="1:12">
      <c r="A2740" s="154"/>
      <c r="B2740" s="154"/>
      <c r="C2740" s="154"/>
      <c r="D2740" s="179"/>
      <c r="E2740" s="179"/>
      <c r="F2740" s="179"/>
      <c r="G2740" s="179"/>
      <c r="H2740" s="179"/>
      <c r="I2740" s="179"/>
      <c r="J2740" s="179"/>
      <c r="K2740" s="179"/>
      <c r="L2740" s="179"/>
    </row>
    <row r="2741" spans="1:12">
      <c r="A2741" s="154"/>
      <c r="B2741" s="154"/>
      <c r="C2741" s="154"/>
      <c r="D2741" s="179"/>
      <c r="E2741" s="179"/>
      <c r="F2741" s="179"/>
      <c r="G2741" s="179"/>
      <c r="H2741" s="179"/>
      <c r="I2741" s="179"/>
      <c r="J2741" s="179"/>
      <c r="K2741" s="179"/>
      <c r="L2741" s="179"/>
    </row>
    <row r="2742" spans="1:12">
      <c r="A2742" s="154"/>
      <c r="B2742" s="154"/>
      <c r="C2742" s="154"/>
      <c r="D2742" s="179"/>
      <c r="E2742" s="179"/>
      <c r="F2742" s="179"/>
      <c r="G2742" s="179"/>
      <c r="H2742" s="179"/>
      <c r="I2742" s="179"/>
      <c r="J2742" s="179"/>
      <c r="K2742" s="179"/>
      <c r="L2742" s="179"/>
    </row>
    <row r="2743" spans="1:12">
      <c r="A2743" s="154"/>
      <c r="B2743" s="154"/>
      <c r="C2743" s="154"/>
      <c r="D2743" s="179"/>
      <c r="E2743" s="179"/>
      <c r="F2743" s="179"/>
      <c r="G2743" s="179"/>
      <c r="H2743" s="179"/>
      <c r="I2743" s="179"/>
      <c r="J2743" s="179"/>
      <c r="K2743" s="179"/>
      <c r="L2743" s="179"/>
    </row>
    <row r="2744" spans="1:12">
      <c r="A2744" s="154"/>
      <c r="B2744" s="154"/>
      <c r="C2744" s="154"/>
      <c r="D2744" s="179"/>
      <c r="E2744" s="179"/>
      <c r="F2744" s="179"/>
      <c r="G2744" s="179"/>
      <c r="H2744" s="179"/>
      <c r="I2744" s="179"/>
      <c r="J2744" s="179"/>
      <c r="K2744" s="179"/>
      <c r="L2744" s="179"/>
    </row>
    <row r="2745" spans="1:12">
      <c r="A2745" s="154"/>
      <c r="B2745" s="154"/>
      <c r="C2745" s="154"/>
      <c r="D2745" s="179"/>
      <c r="E2745" s="179"/>
      <c r="F2745" s="179"/>
      <c r="G2745" s="179"/>
      <c r="H2745" s="179"/>
      <c r="I2745" s="179"/>
      <c r="J2745" s="179"/>
      <c r="K2745" s="179"/>
      <c r="L2745" s="179"/>
    </row>
    <row r="2746" spans="1:12">
      <c r="A2746" s="154"/>
      <c r="B2746" s="154"/>
      <c r="C2746" s="154"/>
      <c r="D2746" s="179"/>
      <c r="E2746" s="179"/>
      <c r="F2746" s="179"/>
      <c r="G2746" s="179"/>
      <c r="H2746" s="179"/>
      <c r="I2746" s="179"/>
      <c r="J2746" s="179"/>
      <c r="K2746" s="179"/>
      <c r="L2746" s="179"/>
    </row>
    <row r="2747" spans="1:12">
      <c r="A2747" s="154"/>
      <c r="B2747" s="154"/>
      <c r="C2747" s="154"/>
      <c r="D2747" s="179"/>
      <c r="E2747" s="179"/>
      <c r="F2747" s="179"/>
      <c r="G2747" s="179"/>
      <c r="H2747" s="179"/>
      <c r="I2747" s="179"/>
      <c r="J2747" s="179"/>
      <c r="K2747" s="179"/>
      <c r="L2747" s="179"/>
    </row>
    <row r="2748" spans="1:12">
      <c r="A2748" s="154"/>
      <c r="B2748" s="154"/>
      <c r="C2748" s="154"/>
      <c r="D2748" s="179"/>
      <c r="E2748" s="179"/>
      <c r="F2748" s="179"/>
      <c r="G2748" s="179"/>
      <c r="H2748" s="179"/>
      <c r="I2748" s="179"/>
      <c r="J2748" s="179"/>
      <c r="K2748" s="179"/>
      <c r="L2748" s="179"/>
    </row>
    <row r="2749" spans="1:12">
      <c r="A2749" s="154"/>
      <c r="B2749" s="154"/>
      <c r="C2749" s="154"/>
      <c r="D2749" s="179"/>
      <c r="E2749" s="179"/>
      <c r="F2749" s="179"/>
      <c r="G2749" s="179"/>
      <c r="H2749" s="179"/>
      <c r="I2749" s="179"/>
      <c r="J2749" s="179"/>
      <c r="K2749" s="179"/>
      <c r="L2749" s="179"/>
    </row>
    <row r="2750" spans="1:12">
      <c r="A2750" s="154"/>
      <c r="B2750" s="154"/>
      <c r="C2750" s="154"/>
      <c r="D2750" s="179"/>
      <c r="E2750" s="179"/>
      <c r="F2750" s="179"/>
      <c r="G2750" s="179"/>
      <c r="H2750" s="179"/>
      <c r="I2750" s="179"/>
      <c r="J2750" s="179"/>
      <c r="K2750" s="179"/>
      <c r="L2750" s="179"/>
    </row>
    <row r="2751" spans="1:12">
      <c r="A2751" s="154"/>
      <c r="B2751" s="154"/>
      <c r="C2751" s="154"/>
      <c r="D2751" s="179"/>
      <c r="E2751" s="179"/>
      <c r="F2751" s="179"/>
      <c r="G2751" s="179"/>
      <c r="H2751" s="179"/>
      <c r="I2751" s="179"/>
      <c r="J2751" s="179"/>
      <c r="K2751" s="179"/>
      <c r="L2751" s="179"/>
    </row>
    <row r="2752" spans="1:12">
      <c r="A2752" s="154"/>
      <c r="B2752" s="154"/>
      <c r="C2752" s="154"/>
      <c r="D2752" s="179"/>
      <c r="E2752" s="179"/>
      <c r="F2752" s="179"/>
      <c r="G2752" s="179"/>
      <c r="H2752" s="179"/>
      <c r="I2752" s="179"/>
      <c r="J2752" s="179"/>
      <c r="K2752" s="179"/>
      <c r="L2752" s="179"/>
    </row>
    <row r="2753" spans="1:12">
      <c r="A2753" s="154"/>
      <c r="B2753" s="154"/>
      <c r="C2753" s="154"/>
      <c r="D2753" s="179"/>
      <c r="E2753" s="179"/>
      <c r="F2753" s="179"/>
      <c r="G2753" s="179"/>
      <c r="H2753" s="179"/>
      <c r="I2753" s="179"/>
      <c r="J2753" s="179"/>
      <c r="K2753" s="179"/>
      <c r="L2753" s="179"/>
    </row>
    <row r="2754" spans="1:12">
      <c r="A2754" s="154"/>
      <c r="B2754" s="154"/>
      <c r="C2754" s="154"/>
      <c r="D2754" s="179"/>
      <c r="E2754" s="179"/>
      <c r="F2754" s="179"/>
      <c r="G2754" s="179"/>
      <c r="H2754" s="179"/>
      <c r="I2754" s="179"/>
      <c r="J2754" s="179"/>
      <c r="K2754" s="179"/>
      <c r="L2754" s="179"/>
    </row>
    <row r="2755" spans="1:12">
      <c r="A2755" s="154"/>
      <c r="B2755" s="154"/>
      <c r="C2755" s="154"/>
      <c r="D2755" s="179"/>
      <c r="E2755" s="179"/>
      <c r="F2755" s="179"/>
      <c r="G2755" s="179"/>
      <c r="H2755" s="179"/>
      <c r="I2755" s="179"/>
      <c r="J2755" s="179"/>
      <c r="K2755" s="179"/>
      <c r="L2755" s="179"/>
    </row>
    <row r="2756" spans="1:12">
      <c r="A2756" s="154"/>
      <c r="B2756" s="154"/>
      <c r="C2756" s="154"/>
      <c r="D2756" s="179"/>
      <c r="E2756" s="179"/>
      <c r="F2756" s="179"/>
      <c r="G2756" s="179"/>
      <c r="H2756" s="179"/>
      <c r="I2756" s="179"/>
      <c r="J2756" s="179"/>
      <c r="K2756" s="179"/>
      <c r="L2756" s="179"/>
    </row>
    <row r="2757" spans="1:12">
      <c r="A2757" s="154"/>
      <c r="B2757" s="154"/>
      <c r="C2757" s="154"/>
      <c r="D2757" s="179"/>
      <c r="E2757" s="179"/>
      <c r="F2757" s="179"/>
      <c r="G2757" s="179"/>
      <c r="H2757" s="179"/>
      <c r="I2757" s="179"/>
      <c r="J2757" s="179"/>
      <c r="K2757" s="179"/>
      <c r="L2757" s="179"/>
    </row>
    <row r="2758" spans="1:12">
      <c r="A2758" s="154"/>
      <c r="B2758" s="154"/>
      <c r="C2758" s="154"/>
      <c r="D2758" s="179"/>
      <c r="E2758" s="179"/>
      <c r="F2758" s="179"/>
      <c r="G2758" s="179"/>
      <c r="H2758" s="179"/>
      <c r="I2758" s="179"/>
      <c r="J2758" s="179"/>
      <c r="K2758" s="179"/>
      <c r="L2758" s="179"/>
    </row>
    <row r="2759" spans="1:12">
      <c r="A2759" s="154"/>
      <c r="B2759" s="154"/>
      <c r="C2759" s="154"/>
      <c r="D2759" s="179"/>
      <c r="E2759" s="179"/>
      <c r="F2759" s="179"/>
      <c r="G2759" s="179"/>
      <c r="H2759" s="179"/>
      <c r="I2759" s="179"/>
      <c r="J2759" s="179"/>
      <c r="K2759" s="179"/>
      <c r="L2759" s="179"/>
    </row>
    <row r="2760" spans="1:12">
      <c r="A2760" s="154"/>
      <c r="B2760" s="154"/>
      <c r="C2760" s="154"/>
      <c r="D2760" s="179"/>
      <c r="E2760" s="179"/>
      <c r="F2760" s="179"/>
      <c r="G2760" s="179"/>
      <c r="H2760" s="179"/>
      <c r="I2760" s="179"/>
      <c r="J2760" s="179"/>
      <c r="K2760" s="179"/>
      <c r="L2760" s="179"/>
    </row>
    <row r="2761" spans="1:12">
      <c r="A2761" s="154"/>
      <c r="B2761" s="154"/>
      <c r="C2761" s="154"/>
      <c r="D2761" s="179"/>
      <c r="E2761" s="179"/>
      <c r="F2761" s="179"/>
      <c r="G2761" s="179"/>
      <c r="H2761" s="179"/>
      <c r="I2761" s="179"/>
      <c r="J2761" s="179"/>
      <c r="K2761" s="179"/>
      <c r="L2761" s="179"/>
    </row>
    <row r="2762" spans="1:12">
      <c r="A2762" s="154"/>
      <c r="B2762" s="154"/>
      <c r="C2762" s="154"/>
      <c r="D2762" s="179"/>
      <c r="E2762" s="179"/>
      <c r="F2762" s="179"/>
      <c r="G2762" s="179"/>
      <c r="H2762" s="179"/>
      <c r="I2762" s="179"/>
      <c r="J2762" s="179"/>
      <c r="K2762" s="179"/>
      <c r="L2762" s="179"/>
    </row>
    <row r="2763" spans="1:12">
      <c r="A2763" s="154"/>
      <c r="B2763" s="154"/>
      <c r="C2763" s="154"/>
      <c r="D2763" s="179"/>
      <c r="E2763" s="179"/>
      <c r="F2763" s="179"/>
      <c r="G2763" s="179"/>
      <c r="H2763" s="179"/>
      <c r="I2763" s="179"/>
      <c r="J2763" s="179"/>
      <c r="K2763" s="179"/>
      <c r="L2763" s="179"/>
    </row>
    <row r="2764" spans="1:12">
      <c r="A2764" s="154"/>
      <c r="B2764" s="154"/>
      <c r="C2764" s="154"/>
      <c r="D2764" s="179"/>
      <c r="E2764" s="179"/>
      <c r="F2764" s="179"/>
      <c r="G2764" s="179"/>
      <c r="H2764" s="179"/>
      <c r="I2764" s="179"/>
      <c r="J2764" s="179"/>
      <c r="K2764" s="179"/>
      <c r="L2764" s="179"/>
    </row>
    <row r="2765" spans="1:12">
      <c r="A2765" s="154"/>
      <c r="B2765" s="154"/>
      <c r="C2765" s="154"/>
      <c r="D2765" s="179"/>
      <c r="E2765" s="179"/>
      <c r="F2765" s="179"/>
      <c r="G2765" s="179"/>
      <c r="H2765" s="179"/>
      <c r="I2765" s="179"/>
      <c r="J2765" s="179"/>
      <c r="K2765" s="179"/>
      <c r="L2765" s="179"/>
    </row>
    <row r="2766" spans="1:12">
      <c r="A2766" s="154"/>
      <c r="B2766" s="154"/>
      <c r="C2766" s="154"/>
      <c r="D2766" s="179"/>
      <c r="E2766" s="179"/>
      <c r="F2766" s="179"/>
      <c r="G2766" s="179"/>
      <c r="H2766" s="179"/>
      <c r="I2766" s="179"/>
      <c r="J2766" s="179"/>
      <c r="K2766" s="179"/>
      <c r="L2766" s="179"/>
    </row>
    <row r="2767" spans="1:12">
      <c r="A2767" s="154"/>
      <c r="B2767" s="154"/>
      <c r="C2767" s="154"/>
      <c r="D2767" s="179"/>
      <c r="E2767" s="179"/>
      <c r="F2767" s="179"/>
      <c r="G2767" s="179"/>
      <c r="H2767" s="179"/>
      <c r="I2767" s="179"/>
      <c r="J2767" s="179"/>
      <c r="K2767" s="179"/>
      <c r="L2767" s="179"/>
    </row>
    <row r="2768" spans="1:12">
      <c r="A2768" s="154"/>
      <c r="B2768" s="154"/>
      <c r="C2768" s="154"/>
      <c r="D2768" s="179"/>
      <c r="E2768" s="179"/>
      <c r="F2768" s="179"/>
      <c r="G2768" s="179"/>
      <c r="H2768" s="179"/>
      <c r="I2768" s="179"/>
      <c r="J2768" s="179"/>
      <c r="K2768" s="179"/>
      <c r="L2768" s="179"/>
    </row>
    <row r="2769" spans="1:12">
      <c r="A2769" s="154"/>
      <c r="B2769" s="154"/>
      <c r="C2769" s="154"/>
      <c r="D2769" s="179"/>
      <c r="E2769" s="179"/>
      <c r="F2769" s="179"/>
      <c r="G2769" s="179"/>
      <c r="H2769" s="179"/>
      <c r="I2769" s="179"/>
      <c r="J2769" s="179"/>
      <c r="K2769" s="179"/>
      <c r="L2769" s="179"/>
    </row>
    <row r="2770" spans="1:12">
      <c r="A2770" s="154"/>
      <c r="B2770" s="154"/>
      <c r="C2770" s="154"/>
      <c r="D2770" s="179"/>
      <c r="E2770" s="179"/>
      <c r="F2770" s="179"/>
      <c r="G2770" s="179"/>
      <c r="H2770" s="179"/>
      <c r="I2770" s="179"/>
      <c r="J2770" s="179"/>
      <c r="K2770" s="179"/>
      <c r="L2770" s="179"/>
    </row>
    <row r="2771" spans="1:12">
      <c r="A2771" s="154"/>
      <c r="B2771" s="154"/>
      <c r="C2771" s="154"/>
      <c r="D2771" s="179"/>
      <c r="E2771" s="179"/>
      <c r="F2771" s="179"/>
      <c r="G2771" s="179"/>
      <c r="H2771" s="179"/>
      <c r="I2771" s="179"/>
      <c r="J2771" s="179"/>
      <c r="K2771" s="179"/>
      <c r="L2771" s="179"/>
    </row>
    <row r="2772" spans="1:12">
      <c r="A2772" s="154"/>
      <c r="B2772" s="154"/>
      <c r="C2772" s="154"/>
      <c r="D2772" s="179"/>
      <c r="E2772" s="179"/>
      <c r="F2772" s="179"/>
      <c r="G2772" s="179"/>
      <c r="H2772" s="179"/>
      <c r="I2772" s="179"/>
      <c r="J2772" s="179"/>
      <c r="K2772" s="179"/>
      <c r="L2772" s="179"/>
    </row>
    <row r="2773" spans="1:12">
      <c r="A2773" s="154"/>
      <c r="B2773" s="154"/>
      <c r="C2773" s="154"/>
      <c r="D2773" s="179"/>
      <c r="E2773" s="179"/>
      <c r="F2773" s="179"/>
      <c r="G2773" s="179"/>
      <c r="H2773" s="179"/>
      <c r="I2773" s="179"/>
      <c r="J2773" s="179"/>
      <c r="K2773" s="179"/>
      <c r="L2773" s="179"/>
    </row>
    <row r="2774" spans="1:12">
      <c r="A2774" s="154"/>
      <c r="B2774" s="154"/>
      <c r="C2774" s="154"/>
      <c r="D2774" s="179"/>
      <c r="E2774" s="179"/>
      <c r="F2774" s="179"/>
      <c r="G2774" s="179"/>
      <c r="H2774" s="179"/>
      <c r="I2774" s="179"/>
      <c r="J2774" s="179"/>
      <c r="K2774" s="179"/>
      <c r="L2774" s="179"/>
    </row>
    <row r="2775" spans="1:12">
      <c r="A2775" s="154"/>
      <c r="B2775" s="154"/>
      <c r="C2775" s="154"/>
      <c r="D2775" s="179"/>
      <c r="E2775" s="179"/>
      <c r="F2775" s="179"/>
      <c r="G2775" s="179"/>
      <c r="H2775" s="179"/>
      <c r="I2775" s="179"/>
      <c r="J2775" s="179"/>
      <c r="K2775" s="179"/>
      <c r="L2775" s="179"/>
    </row>
    <row r="2776" spans="1:12">
      <c r="A2776" s="154"/>
      <c r="B2776" s="154"/>
      <c r="C2776" s="154"/>
      <c r="D2776" s="179"/>
      <c r="E2776" s="179"/>
      <c r="F2776" s="179"/>
      <c r="G2776" s="179"/>
      <c r="H2776" s="179"/>
      <c r="I2776" s="179"/>
      <c r="J2776" s="179"/>
      <c r="K2776" s="179"/>
      <c r="L2776" s="179"/>
    </row>
    <row r="2777" spans="1:12">
      <c r="A2777" s="154"/>
      <c r="B2777" s="154"/>
      <c r="C2777" s="154"/>
      <c r="D2777" s="179"/>
      <c r="E2777" s="179"/>
      <c r="F2777" s="179"/>
      <c r="G2777" s="179"/>
      <c r="H2777" s="179"/>
      <c r="I2777" s="179"/>
      <c r="J2777" s="179"/>
      <c r="K2777" s="179"/>
      <c r="L2777" s="179"/>
    </row>
    <row r="2778" spans="1:12">
      <c r="A2778" s="154"/>
      <c r="B2778" s="154"/>
      <c r="C2778" s="154"/>
      <c r="D2778" s="179"/>
      <c r="E2778" s="179"/>
      <c r="F2778" s="179"/>
      <c r="G2778" s="179"/>
      <c r="H2778" s="179"/>
      <c r="I2778" s="179"/>
      <c r="J2778" s="179"/>
      <c r="K2778" s="179"/>
      <c r="L2778" s="179"/>
    </row>
    <row r="2779" spans="1:12">
      <c r="A2779" s="154"/>
      <c r="B2779" s="154"/>
      <c r="C2779" s="154"/>
      <c r="D2779" s="179"/>
      <c r="E2779" s="179"/>
      <c r="F2779" s="179"/>
      <c r="G2779" s="179"/>
      <c r="H2779" s="179"/>
      <c r="I2779" s="179"/>
      <c r="J2779" s="179"/>
      <c r="K2779" s="179"/>
      <c r="L2779" s="179"/>
    </row>
    <row r="2780" spans="1:12">
      <c r="A2780" s="154"/>
      <c r="B2780" s="154"/>
      <c r="C2780" s="154"/>
      <c r="D2780" s="179"/>
      <c r="E2780" s="179"/>
      <c r="F2780" s="179"/>
      <c r="G2780" s="179"/>
      <c r="H2780" s="179"/>
      <c r="I2780" s="179"/>
      <c r="J2780" s="179"/>
      <c r="K2780" s="179"/>
      <c r="L2780" s="179"/>
    </row>
    <row r="2781" spans="1:12">
      <c r="A2781" s="154"/>
      <c r="B2781" s="154"/>
      <c r="C2781" s="154"/>
      <c r="D2781" s="179"/>
      <c r="E2781" s="179"/>
      <c r="F2781" s="179"/>
      <c r="G2781" s="179"/>
      <c r="H2781" s="179"/>
      <c r="I2781" s="179"/>
      <c r="J2781" s="179"/>
      <c r="K2781" s="179"/>
      <c r="L2781" s="179"/>
    </row>
    <row r="2782" spans="1:12">
      <c r="A2782" s="154"/>
      <c r="B2782" s="154"/>
      <c r="C2782" s="154"/>
      <c r="D2782" s="179"/>
      <c r="E2782" s="179"/>
      <c r="F2782" s="179"/>
      <c r="G2782" s="179"/>
      <c r="H2782" s="179"/>
      <c r="I2782" s="179"/>
      <c r="J2782" s="179"/>
      <c r="K2782" s="179"/>
      <c r="L2782" s="179"/>
    </row>
    <row r="2783" spans="1:12">
      <c r="A2783" s="154"/>
      <c r="B2783" s="154"/>
      <c r="C2783" s="154"/>
      <c r="D2783" s="179"/>
      <c r="E2783" s="179"/>
      <c r="F2783" s="179"/>
      <c r="G2783" s="179"/>
      <c r="H2783" s="179"/>
      <c r="I2783" s="179"/>
      <c r="J2783" s="179"/>
      <c r="K2783" s="179"/>
      <c r="L2783" s="179"/>
    </row>
    <row r="2784" spans="1:12">
      <c r="A2784" s="154"/>
      <c r="B2784" s="154"/>
      <c r="C2784" s="154"/>
      <c r="D2784" s="179"/>
      <c r="E2784" s="179"/>
      <c r="F2784" s="179"/>
      <c r="G2784" s="179"/>
      <c r="H2784" s="179"/>
      <c r="I2784" s="179"/>
      <c r="J2784" s="179"/>
      <c r="K2784" s="179"/>
      <c r="L2784" s="179"/>
    </row>
    <row r="2785" spans="1:12">
      <c r="A2785" s="154"/>
      <c r="B2785" s="154"/>
      <c r="C2785" s="154"/>
      <c r="D2785" s="179"/>
      <c r="E2785" s="179"/>
      <c r="F2785" s="179"/>
      <c r="G2785" s="179"/>
      <c r="H2785" s="179"/>
      <c r="I2785" s="179"/>
      <c r="J2785" s="179"/>
      <c r="K2785" s="179"/>
      <c r="L2785" s="179"/>
    </row>
    <row r="2786" spans="1:12">
      <c r="A2786" s="154"/>
      <c r="B2786" s="154"/>
      <c r="C2786" s="154"/>
      <c r="D2786" s="179"/>
      <c r="E2786" s="179"/>
      <c r="F2786" s="179"/>
      <c r="G2786" s="179"/>
      <c r="H2786" s="179"/>
      <c r="I2786" s="179"/>
      <c r="J2786" s="179"/>
      <c r="K2786" s="179"/>
      <c r="L2786" s="179"/>
    </row>
    <row r="2787" spans="1:12">
      <c r="A2787" s="154"/>
      <c r="B2787" s="154"/>
      <c r="C2787" s="154"/>
      <c r="D2787" s="179"/>
      <c r="E2787" s="179"/>
      <c r="F2787" s="179"/>
      <c r="G2787" s="179"/>
      <c r="H2787" s="179"/>
      <c r="I2787" s="179"/>
      <c r="J2787" s="179"/>
      <c r="K2787" s="179"/>
      <c r="L2787" s="179"/>
    </row>
    <row r="2788" spans="1:12">
      <c r="A2788" s="154"/>
      <c r="B2788" s="154"/>
      <c r="C2788" s="154"/>
      <c r="D2788" s="179"/>
      <c r="E2788" s="179"/>
      <c r="F2788" s="179"/>
      <c r="G2788" s="179"/>
      <c r="H2788" s="179"/>
      <c r="I2788" s="179"/>
      <c r="J2788" s="179"/>
      <c r="K2788" s="179"/>
      <c r="L2788" s="179"/>
    </row>
    <row r="2789" spans="1:12">
      <c r="A2789" s="154"/>
      <c r="B2789" s="154"/>
      <c r="C2789" s="154"/>
      <c r="D2789" s="179"/>
      <c r="E2789" s="179"/>
      <c r="F2789" s="179"/>
      <c r="G2789" s="179"/>
      <c r="H2789" s="179"/>
      <c r="I2789" s="179"/>
      <c r="J2789" s="179"/>
      <c r="K2789" s="179"/>
      <c r="L2789" s="179"/>
    </row>
    <row r="2790" spans="1:12">
      <c r="A2790" s="154"/>
      <c r="B2790" s="154"/>
      <c r="C2790" s="154"/>
      <c r="D2790" s="179"/>
      <c r="E2790" s="179"/>
      <c r="F2790" s="179"/>
      <c r="G2790" s="179"/>
      <c r="H2790" s="179"/>
      <c r="I2790" s="179"/>
      <c r="J2790" s="179"/>
      <c r="K2790" s="179"/>
      <c r="L2790" s="179"/>
    </row>
    <row r="2791" spans="1:12">
      <c r="A2791" s="154"/>
      <c r="B2791" s="154"/>
      <c r="C2791" s="154"/>
      <c r="D2791" s="179"/>
      <c r="E2791" s="179"/>
      <c r="F2791" s="179"/>
      <c r="G2791" s="179"/>
      <c r="H2791" s="179"/>
      <c r="I2791" s="179"/>
      <c r="J2791" s="179"/>
      <c r="K2791" s="179"/>
      <c r="L2791" s="179"/>
    </row>
    <row r="2792" spans="1:12">
      <c r="A2792" s="154"/>
      <c r="B2792" s="154"/>
      <c r="C2792" s="154"/>
      <c r="D2792" s="179"/>
      <c r="E2792" s="179"/>
      <c r="F2792" s="179"/>
      <c r="G2792" s="179"/>
      <c r="H2792" s="179"/>
      <c r="I2792" s="179"/>
      <c r="J2792" s="179"/>
      <c r="K2792" s="179"/>
      <c r="L2792" s="179"/>
    </row>
    <row r="2793" spans="1:12">
      <c r="A2793" s="154"/>
      <c r="B2793" s="154"/>
      <c r="C2793" s="154"/>
      <c r="D2793" s="179"/>
      <c r="E2793" s="179"/>
      <c r="F2793" s="179"/>
      <c r="G2793" s="179"/>
      <c r="H2793" s="179"/>
      <c r="I2793" s="179"/>
      <c r="J2793" s="179"/>
      <c r="K2793" s="179"/>
      <c r="L2793" s="179"/>
    </row>
    <row r="2794" spans="1:12">
      <c r="A2794" s="154"/>
      <c r="B2794" s="154"/>
      <c r="C2794" s="154"/>
      <c r="D2794" s="179"/>
      <c r="E2794" s="179"/>
      <c r="F2794" s="179"/>
      <c r="G2794" s="179"/>
      <c r="H2794" s="179"/>
      <c r="I2794" s="179"/>
      <c r="J2794" s="179"/>
      <c r="K2794" s="179"/>
      <c r="L2794" s="179"/>
    </row>
    <row r="2795" spans="1:12">
      <c r="A2795" s="154"/>
      <c r="B2795" s="154"/>
      <c r="C2795" s="154"/>
      <c r="D2795" s="179"/>
      <c r="E2795" s="179"/>
      <c r="F2795" s="179"/>
      <c r="G2795" s="179"/>
      <c r="H2795" s="179"/>
      <c r="I2795" s="179"/>
      <c r="J2795" s="179"/>
      <c r="K2795" s="179"/>
      <c r="L2795" s="179"/>
    </row>
    <row r="2796" spans="1:12">
      <c r="A2796" s="154"/>
      <c r="B2796" s="154"/>
      <c r="C2796" s="154"/>
      <c r="D2796" s="179"/>
      <c r="E2796" s="179"/>
      <c r="F2796" s="179"/>
      <c r="G2796" s="179"/>
      <c r="H2796" s="179"/>
      <c r="I2796" s="179"/>
      <c r="J2796" s="179"/>
      <c r="K2796" s="179"/>
      <c r="L2796" s="179"/>
    </row>
    <row r="2797" spans="1:12">
      <c r="A2797" s="154"/>
      <c r="B2797" s="154"/>
      <c r="C2797" s="154"/>
      <c r="D2797" s="179"/>
      <c r="E2797" s="179"/>
      <c r="F2797" s="179"/>
      <c r="G2797" s="179"/>
      <c r="H2797" s="179"/>
      <c r="I2797" s="179"/>
      <c r="J2797" s="179"/>
      <c r="K2797" s="179"/>
      <c r="L2797" s="179"/>
    </row>
    <row r="2798" spans="1:12">
      <c r="A2798" s="154"/>
      <c r="B2798" s="154"/>
      <c r="C2798" s="154"/>
      <c r="D2798" s="179"/>
      <c r="E2798" s="179"/>
      <c r="F2798" s="179"/>
      <c r="G2798" s="179"/>
      <c r="H2798" s="179"/>
      <c r="I2798" s="179"/>
      <c r="J2798" s="179"/>
      <c r="K2798" s="179"/>
      <c r="L2798" s="179"/>
    </row>
    <row r="2799" spans="1:12">
      <c r="A2799" s="154"/>
      <c r="B2799" s="154"/>
      <c r="C2799" s="154"/>
      <c r="D2799" s="179"/>
      <c r="E2799" s="179"/>
      <c r="F2799" s="179"/>
      <c r="G2799" s="179"/>
      <c r="H2799" s="179"/>
      <c r="I2799" s="179"/>
      <c r="J2799" s="179"/>
      <c r="K2799" s="179"/>
      <c r="L2799" s="179"/>
    </row>
    <row r="2800" spans="1:12">
      <c r="A2800" s="154"/>
      <c r="B2800" s="154"/>
      <c r="C2800" s="154"/>
      <c r="D2800" s="179"/>
      <c r="E2800" s="179"/>
      <c r="F2800" s="179"/>
      <c r="G2800" s="179"/>
      <c r="H2800" s="179"/>
      <c r="I2800" s="179"/>
      <c r="J2800" s="179"/>
      <c r="K2800" s="179"/>
      <c r="L2800" s="179"/>
    </row>
    <row r="2801" spans="1:12">
      <c r="A2801" s="154"/>
      <c r="B2801" s="154"/>
      <c r="C2801" s="154"/>
      <c r="D2801" s="179"/>
      <c r="E2801" s="179"/>
      <c r="F2801" s="179"/>
      <c r="G2801" s="179"/>
      <c r="H2801" s="179"/>
      <c r="I2801" s="179"/>
      <c r="J2801" s="179"/>
      <c r="K2801" s="179"/>
      <c r="L2801" s="179"/>
    </row>
    <row r="2802" spans="1:12">
      <c r="A2802" s="154"/>
      <c r="B2802" s="154"/>
      <c r="C2802" s="154"/>
      <c r="D2802" s="179"/>
      <c r="E2802" s="179"/>
      <c r="F2802" s="179"/>
      <c r="G2802" s="179"/>
      <c r="H2802" s="179"/>
      <c r="I2802" s="179"/>
      <c r="J2802" s="179"/>
      <c r="K2802" s="179"/>
      <c r="L2802" s="179"/>
    </row>
    <row r="2803" spans="1:12">
      <c r="A2803" s="154"/>
      <c r="B2803" s="154"/>
      <c r="C2803" s="154"/>
      <c r="D2803" s="179"/>
      <c r="E2803" s="179"/>
      <c r="F2803" s="179"/>
      <c r="G2803" s="179"/>
      <c r="H2803" s="179"/>
      <c r="I2803" s="179"/>
      <c r="J2803" s="179"/>
      <c r="K2803" s="179"/>
      <c r="L2803" s="179"/>
    </row>
    <row r="2804" spans="1:12">
      <c r="A2804" s="154"/>
      <c r="B2804" s="154"/>
      <c r="C2804" s="154"/>
      <c r="D2804" s="179"/>
      <c r="E2804" s="179"/>
      <c r="F2804" s="179"/>
      <c r="G2804" s="179"/>
      <c r="H2804" s="179"/>
      <c r="I2804" s="179"/>
      <c r="J2804" s="179"/>
      <c r="K2804" s="179"/>
      <c r="L2804" s="179"/>
    </row>
    <row r="2805" spans="1:12">
      <c r="A2805" s="154"/>
      <c r="B2805" s="154"/>
      <c r="C2805" s="154"/>
      <c r="D2805" s="179"/>
      <c r="E2805" s="179"/>
      <c r="F2805" s="179"/>
      <c r="G2805" s="179"/>
      <c r="H2805" s="179"/>
      <c r="I2805" s="179"/>
      <c r="J2805" s="179"/>
      <c r="K2805" s="179"/>
      <c r="L2805" s="179"/>
    </row>
    <row r="2806" spans="1:12">
      <c r="A2806" s="154"/>
      <c r="B2806" s="154"/>
      <c r="C2806" s="154"/>
      <c r="D2806" s="179"/>
      <c r="E2806" s="179"/>
      <c r="F2806" s="179"/>
      <c r="G2806" s="179"/>
      <c r="H2806" s="179"/>
      <c r="I2806" s="179"/>
      <c r="J2806" s="179"/>
      <c r="K2806" s="179"/>
      <c r="L2806" s="179"/>
    </row>
    <row r="2807" spans="1:12">
      <c r="A2807" s="154"/>
      <c r="B2807" s="154"/>
      <c r="C2807" s="154"/>
      <c r="D2807" s="179"/>
      <c r="E2807" s="179"/>
      <c r="F2807" s="179"/>
      <c r="G2807" s="179"/>
      <c r="H2807" s="179"/>
      <c r="I2807" s="179"/>
      <c r="J2807" s="179"/>
      <c r="K2807" s="179"/>
      <c r="L2807" s="179"/>
    </row>
    <row r="2808" spans="1:12">
      <c r="A2808" s="154"/>
      <c r="B2808" s="154"/>
      <c r="C2808" s="154"/>
      <c r="D2808" s="179"/>
      <c r="E2808" s="179"/>
      <c r="F2808" s="179"/>
      <c r="G2808" s="179"/>
      <c r="H2808" s="179"/>
      <c r="I2808" s="179"/>
      <c r="J2808" s="179"/>
      <c r="K2808" s="179"/>
      <c r="L2808" s="179"/>
    </row>
    <row r="2809" spans="1:12">
      <c r="A2809" s="154"/>
      <c r="B2809" s="154"/>
      <c r="C2809" s="154"/>
      <c r="D2809" s="179"/>
      <c r="E2809" s="179"/>
      <c r="F2809" s="179"/>
      <c r="G2809" s="179"/>
      <c r="H2809" s="179"/>
      <c r="I2809" s="179"/>
      <c r="J2809" s="179"/>
      <c r="K2809" s="179"/>
      <c r="L2809" s="179"/>
    </row>
    <row r="2810" spans="1:12">
      <c r="A2810" s="154"/>
      <c r="B2810" s="154"/>
      <c r="C2810" s="154"/>
      <c r="D2810" s="179"/>
      <c r="E2810" s="179"/>
      <c r="F2810" s="179"/>
      <c r="G2810" s="179"/>
      <c r="H2810" s="179"/>
      <c r="I2810" s="179"/>
      <c r="J2810" s="179"/>
      <c r="K2810" s="179"/>
      <c r="L2810" s="179"/>
    </row>
    <row r="2811" spans="1:12">
      <c r="A2811" s="154"/>
      <c r="B2811" s="154"/>
      <c r="C2811" s="154"/>
      <c r="D2811" s="179"/>
      <c r="E2811" s="179"/>
      <c r="F2811" s="179"/>
      <c r="G2811" s="179"/>
      <c r="H2811" s="179"/>
      <c r="I2811" s="179"/>
      <c r="J2811" s="179"/>
      <c r="K2811" s="179"/>
      <c r="L2811" s="179"/>
    </row>
    <row r="2812" spans="1:12">
      <c r="A2812" s="154"/>
      <c r="B2812" s="154"/>
      <c r="C2812" s="154"/>
      <c r="D2812" s="179"/>
      <c r="E2812" s="179"/>
      <c r="F2812" s="179"/>
      <c r="G2812" s="179"/>
      <c r="H2812" s="179"/>
      <c r="I2812" s="179"/>
      <c r="J2812" s="179"/>
      <c r="K2812" s="179"/>
      <c r="L2812" s="179"/>
    </row>
    <row r="2813" spans="1:12">
      <c r="A2813" s="154"/>
      <c r="B2813" s="154"/>
      <c r="C2813" s="154"/>
      <c r="D2813" s="179"/>
      <c r="E2813" s="179"/>
      <c r="F2813" s="179"/>
      <c r="G2813" s="179"/>
      <c r="H2813" s="179"/>
      <c r="I2813" s="179"/>
      <c r="J2813" s="179"/>
      <c r="K2813" s="179"/>
      <c r="L2813" s="179"/>
    </row>
    <row r="2814" spans="1:12">
      <c r="A2814" s="154"/>
      <c r="B2814" s="154"/>
      <c r="C2814" s="154"/>
      <c r="D2814" s="179"/>
      <c r="E2814" s="179"/>
      <c r="F2814" s="179"/>
      <c r="G2814" s="179"/>
      <c r="H2814" s="179"/>
      <c r="I2814" s="179"/>
      <c r="J2814" s="179"/>
      <c r="K2814" s="179"/>
      <c r="L2814" s="179"/>
    </row>
    <row r="2815" spans="1:12">
      <c r="A2815" s="154"/>
      <c r="B2815" s="154"/>
      <c r="C2815" s="154"/>
      <c r="D2815" s="179"/>
      <c r="E2815" s="179"/>
      <c r="F2815" s="179"/>
      <c r="G2815" s="179"/>
      <c r="H2815" s="179"/>
      <c r="I2815" s="179"/>
      <c r="J2815" s="179"/>
      <c r="K2815" s="179"/>
      <c r="L2815" s="179"/>
    </row>
    <row r="2816" spans="1:12">
      <c r="A2816" s="154"/>
      <c r="B2816" s="154"/>
      <c r="C2816" s="154"/>
      <c r="D2816" s="179"/>
      <c r="E2816" s="179"/>
      <c r="F2816" s="179"/>
      <c r="G2816" s="179"/>
      <c r="H2816" s="179"/>
      <c r="I2816" s="179"/>
      <c r="J2816" s="179"/>
      <c r="K2816" s="179"/>
      <c r="L2816" s="179"/>
    </row>
    <row r="2817" spans="1:12">
      <c r="A2817" s="154"/>
      <c r="B2817" s="154"/>
      <c r="C2817" s="154"/>
      <c r="D2817" s="179"/>
      <c r="E2817" s="179"/>
      <c r="F2817" s="179"/>
      <c r="G2817" s="179"/>
      <c r="H2817" s="179"/>
      <c r="I2817" s="179"/>
      <c r="J2817" s="179"/>
      <c r="K2817" s="179"/>
      <c r="L2817" s="179"/>
    </row>
    <row r="2818" spans="1:12">
      <c r="A2818" s="154"/>
      <c r="B2818" s="154"/>
      <c r="C2818" s="154"/>
      <c r="D2818" s="179"/>
      <c r="E2818" s="179"/>
      <c r="F2818" s="179"/>
      <c r="G2818" s="179"/>
      <c r="H2818" s="179"/>
      <c r="I2818" s="179"/>
      <c r="J2818" s="179"/>
      <c r="K2818" s="179"/>
      <c r="L2818" s="179"/>
    </row>
    <row r="2819" spans="1:12">
      <c r="A2819" s="154"/>
      <c r="B2819" s="154"/>
      <c r="C2819" s="154"/>
      <c r="D2819" s="179"/>
      <c r="E2819" s="179"/>
      <c r="F2819" s="179"/>
      <c r="G2819" s="179"/>
      <c r="H2819" s="179"/>
      <c r="I2819" s="179"/>
      <c r="J2819" s="179"/>
      <c r="K2819" s="179"/>
      <c r="L2819" s="179"/>
    </row>
    <row r="2820" spans="1:12">
      <c r="A2820" s="154"/>
      <c r="B2820" s="154"/>
      <c r="C2820" s="154"/>
      <c r="D2820" s="179"/>
      <c r="E2820" s="179"/>
      <c r="F2820" s="179"/>
      <c r="G2820" s="179"/>
      <c r="H2820" s="179"/>
      <c r="I2820" s="179"/>
      <c r="J2820" s="179"/>
      <c r="K2820" s="179"/>
      <c r="L2820" s="179"/>
    </row>
    <row r="2821" spans="1:12">
      <c r="A2821" s="154"/>
      <c r="B2821" s="154"/>
      <c r="C2821" s="154"/>
      <c r="D2821" s="179"/>
      <c r="E2821" s="179"/>
      <c r="F2821" s="179"/>
      <c r="G2821" s="179"/>
      <c r="H2821" s="179"/>
      <c r="I2821" s="179"/>
      <c r="J2821" s="179"/>
      <c r="K2821" s="179"/>
      <c r="L2821" s="179"/>
    </row>
    <row r="2822" spans="1:12">
      <c r="A2822" s="154"/>
      <c r="B2822" s="154"/>
      <c r="C2822" s="154"/>
      <c r="D2822" s="179"/>
      <c r="E2822" s="179"/>
      <c r="F2822" s="179"/>
      <c r="G2822" s="179"/>
      <c r="H2822" s="179"/>
      <c r="I2822" s="179"/>
      <c r="J2822" s="179"/>
      <c r="K2822" s="179"/>
      <c r="L2822" s="179"/>
    </row>
    <row r="2823" spans="1:12">
      <c r="A2823" s="154"/>
      <c r="B2823" s="154"/>
      <c r="C2823" s="154"/>
      <c r="D2823" s="179"/>
      <c r="E2823" s="179"/>
      <c r="F2823" s="179"/>
      <c r="G2823" s="179"/>
      <c r="H2823" s="179"/>
      <c r="I2823" s="179"/>
      <c r="J2823" s="179"/>
      <c r="K2823" s="179"/>
      <c r="L2823" s="179"/>
    </row>
    <row r="2824" spans="1:12">
      <c r="A2824" s="154"/>
      <c r="B2824" s="154"/>
      <c r="C2824" s="154"/>
      <c r="D2824" s="179"/>
      <c r="E2824" s="179"/>
      <c r="F2824" s="179"/>
      <c r="G2824" s="179"/>
      <c r="H2824" s="179"/>
      <c r="I2824" s="179"/>
      <c r="J2824" s="179"/>
      <c r="K2824" s="179"/>
      <c r="L2824" s="179"/>
    </row>
    <row r="2825" spans="1:12">
      <c r="A2825" s="154"/>
      <c r="B2825" s="154"/>
      <c r="C2825" s="154"/>
      <c r="D2825" s="179"/>
      <c r="E2825" s="179"/>
      <c r="F2825" s="179"/>
      <c r="G2825" s="179"/>
      <c r="H2825" s="179"/>
      <c r="I2825" s="179"/>
      <c r="J2825" s="179"/>
      <c r="K2825" s="179"/>
      <c r="L2825" s="179"/>
    </row>
    <row r="2826" spans="1:12">
      <c r="A2826" s="154"/>
      <c r="B2826" s="154"/>
      <c r="C2826" s="154"/>
      <c r="D2826" s="179"/>
      <c r="E2826" s="179"/>
      <c r="F2826" s="179"/>
      <c r="G2826" s="179"/>
      <c r="H2826" s="179"/>
      <c r="I2826" s="179"/>
      <c r="J2826" s="179"/>
      <c r="K2826" s="179"/>
      <c r="L2826" s="179"/>
    </row>
    <row r="2827" spans="1:12">
      <c r="A2827" s="154"/>
      <c r="B2827" s="154"/>
      <c r="C2827" s="154"/>
      <c r="D2827" s="179"/>
      <c r="E2827" s="179"/>
      <c r="F2827" s="179"/>
      <c r="G2827" s="179"/>
      <c r="H2827" s="179"/>
      <c r="I2827" s="179"/>
      <c r="J2827" s="179"/>
      <c r="K2827" s="179"/>
      <c r="L2827" s="179"/>
    </row>
    <row r="2828" spans="1:12">
      <c r="A2828" s="154"/>
      <c r="B2828" s="154"/>
      <c r="C2828" s="154"/>
      <c r="D2828" s="179"/>
      <c r="E2828" s="179"/>
      <c r="F2828" s="179"/>
      <c r="G2828" s="179"/>
      <c r="H2828" s="179"/>
      <c r="I2828" s="179"/>
      <c r="J2828" s="179"/>
      <c r="K2828" s="179"/>
      <c r="L2828" s="179"/>
    </row>
    <row r="2829" spans="1:12">
      <c r="A2829" s="154"/>
      <c r="B2829" s="154"/>
      <c r="C2829" s="154"/>
      <c r="D2829" s="179"/>
      <c r="E2829" s="179"/>
      <c r="F2829" s="179"/>
      <c r="G2829" s="179"/>
      <c r="H2829" s="179"/>
      <c r="I2829" s="179"/>
      <c r="J2829" s="179"/>
      <c r="K2829" s="179"/>
      <c r="L2829" s="179"/>
    </row>
    <row r="2830" spans="1:12">
      <c r="A2830" s="154"/>
      <c r="B2830" s="154"/>
      <c r="C2830" s="154"/>
      <c r="D2830" s="179"/>
      <c r="E2830" s="179"/>
      <c r="F2830" s="179"/>
      <c r="G2830" s="179"/>
      <c r="H2830" s="179"/>
      <c r="I2830" s="179"/>
      <c r="J2830" s="179"/>
      <c r="K2830" s="179"/>
      <c r="L2830" s="179"/>
    </row>
    <row r="2831" spans="1:12">
      <c r="A2831" s="154"/>
      <c r="B2831" s="154"/>
      <c r="C2831" s="154"/>
      <c r="D2831" s="179"/>
      <c r="E2831" s="179"/>
      <c r="F2831" s="179"/>
      <c r="G2831" s="179"/>
      <c r="H2831" s="179"/>
      <c r="I2831" s="179"/>
      <c r="J2831" s="179"/>
      <c r="K2831" s="179"/>
      <c r="L2831" s="179"/>
    </row>
    <row r="2832" spans="1:12">
      <c r="A2832" s="154"/>
      <c r="B2832" s="154"/>
      <c r="C2832" s="154"/>
      <c r="D2832" s="179"/>
      <c r="E2832" s="179"/>
      <c r="F2832" s="179"/>
      <c r="G2832" s="179"/>
      <c r="H2832" s="179"/>
      <c r="I2832" s="179"/>
      <c r="J2832" s="179"/>
      <c r="K2832" s="179"/>
      <c r="L2832" s="179"/>
    </row>
    <row r="2833" spans="1:12">
      <c r="A2833" s="154"/>
      <c r="B2833" s="154"/>
      <c r="C2833" s="154"/>
      <c r="D2833" s="179"/>
      <c r="E2833" s="179"/>
      <c r="F2833" s="179"/>
      <c r="G2833" s="179"/>
      <c r="H2833" s="179"/>
      <c r="I2833" s="179"/>
      <c r="J2833" s="179"/>
      <c r="K2833" s="179"/>
      <c r="L2833" s="179"/>
    </row>
    <row r="2834" spans="1:12">
      <c r="A2834" s="154"/>
      <c r="B2834" s="154"/>
      <c r="C2834" s="154"/>
      <c r="D2834" s="179"/>
      <c r="E2834" s="179"/>
      <c r="F2834" s="179"/>
      <c r="G2834" s="179"/>
      <c r="H2834" s="179"/>
      <c r="I2834" s="179"/>
      <c r="J2834" s="179"/>
      <c r="K2834" s="179"/>
      <c r="L2834" s="179"/>
    </row>
    <row r="2835" spans="1:12">
      <c r="A2835" s="154"/>
      <c r="B2835" s="154"/>
      <c r="C2835" s="154"/>
      <c r="D2835" s="179"/>
      <c r="E2835" s="179"/>
      <c r="F2835" s="179"/>
      <c r="G2835" s="179"/>
      <c r="H2835" s="179"/>
      <c r="I2835" s="179"/>
      <c r="J2835" s="179"/>
      <c r="K2835" s="179"/>
      <c r="L2835" s="179"/>
    </row>
    <row r="2836" spans="1:12">
      <c r="A2836" s="154"/>
      <c r="B2836" s="154"/>
      <c r="C2836" s="154"/>
      <c r="D2836" s="179"/>
      <c r="E2836" s="179"/>
      <c r="F2836" s="179"/>
      <c r="G2836" s="179"/>
      <c r="H2836" s="179"/>
      <c r="I2836" s="179"/>
      <c r="J2836" s="179"/>
      <c r="K2836" s="179"/>
      <c r="L2836" s="179"/>
    </row>
    <row r="2837" spans="1:12">
      <c r="A2837" s="154"/>
      <c r="B2837" s="154"/>
      <c r="C2837" s="154"/>
      <c r="D2837" s="179"/>
      <c r="E2837" s="179"/>
      <c r="F2837" s="179"/>
      <c r="G2837" s="179"/>
      <c r="H2837" s="179"/>
      <c r="I2837" s="179"/>
      <c r="J2837" s="179"/>
      <c r="K2837" s="179"/>
      <c r="L2837" s="179"/>
    </row>
    <row r="2838" spans="1:12">
      <c r="A2838" s="154"/>
      <c r="B2838" s="154"/>
      <c r="C2838" s="154"/>
      <c r="D2838" s="179"/>
      <c r="E2838" s="179"/>
      <c r="F2838" s="179"/>
      <c r="G2838" s="179"/>
      <c r="H2838" s="179"/>
      <c r="I2838" s="179"/>
      <c r="J2838" s="179"/>
      <c r="K2838" s="179"/>
      <c r="L2838" s="179"/>
    </row>
    <row r="2839" spans="1:12">
      <c r="A2839" s="154"/>
      <c r="B2839" s="154"/>
      <c r="C2839" s="154"/>
      <c r="D2839" s="179"/>
      <c r="E2839" s="179"/>
      <c r="F2839" s="179"/>
      <c r="G2839" s="179"/>
      <c r="H2839" s="179"/>
      <c r="I2839" s="179"/>
      <c r="J2839" s="179"/>
      <c r="K2839" s="179"/>
      <c r="L2839" s="179"/>
    </row>
    <row r="2840" spans="1:12">
      <c r="A2840" s="154"/>
      <c r="B2840" s="154"/>
      <c r="C2840" s="154"/>
      <c r="D2840" s="179"/>
      <c r="E2840" s="179"/>
      <c r="F2840" s="179"/>
      <c r="G2840" s="179"/>
      <c r="H2840" s="179"/>
      <c r="I2840" s="179"/>
      <c r="J2840" s="179"/>
      <c r="K2840" s="179"/>
      <c r="L2840" s="179"/>
    </row>
    <row r="2841" spans="1:12">
      <c r="A2841" s="154"/>
      <c r="B2841" s="154"/>
      <c r="C2841" s="154"/>
      <c r="D2841" s="179"/>
      <c r="E2841" s="179"/>
      <c r="F2841" s="179"/>
      <c r="G2841" s="179"/>
      <c r="H2841" s="179"/>
      <c r="I2841" s="179"/>
      <c r="J2841" s="179"/>
      <c r="K2841" s="179"/>
      <c r="L2841" s="179"/>
    </row>
    <row r="2842" spans="1:12">
      <c r="A2842" s="154"/>
      <c r="B2842" s="154"/>
      <c r="C2842" s="154"/>
      <c r="D2842" s="179"/>
      <c r="E2842" s="179"/>
      <c r="F2842" s="179"/>
      <c r="G2842" s="179"/>
      <c r="H2842" s="179"/>
      <c r="I2842" s="179"/>
      <c r="J2842" s="179"/>
      <c r="K2842" s="179"/>
      <c r="L2842" s="179"/>
    </row>
    <row r="2843" spans="1:12">
      <c r="A2843" s="154"/>
      <c r="B2843" s="154"/>
      <c r="C2843" s="154"/>
      <c r="D2843" s="179"/>
      <c r="E2843" s="179"/>
      <c r="F2843" s="179"/>
      <c r="G2843" s="179"/>
      <c r="H2843" s="179"/>
      <c r="I2843" s="179"/>
      <c r="J2843" s="179"/>
      <c r="K2843" s="179"/>
      <c r="L2843" s="179"/>
    </row>
    <row r="2844" spans="1:12">
      <c r="A2844" s="154"/>
      <c r="B2844" s="154"/>
      <c r="C2844" s="154"/>
      <c r="D2844" s="179"/>
      <c r="E2844" s="179"/>
      <c r="F2844" s="179"/>
      <c r="G2844" s="179"/>
      <c r="H2844" s="179"/>
      <c r="I2844" s="179"/>
      <c r="J2844" s="179"/>
      <c r="K2844" s="179"/>
      <c r="L2844" s="179"/>
    </row>
    <row r="2845" spans="1:12">
      <c r="A2845" s="154"/>
      <c r="B2845" s="154"/>
      <c r="C2845" s="154"/>
      <c r="D2845" s="179"/>
      <c r="E2845" s="179"/>
      <c r="F2845" s="179"/>
      <c r="G2845" s="179"/>
      <c r="H2845" s="179"/>
      <c r="I2845" s="179"/>
      <c r="J2845" s="179"/>
      <c r="K2845" s="179"/>
      <c r="L2845" s="179"/>
    </row>
    <row r="2846" spans="1:12">
      <c r="A2846" s="154"/>
      <c r="B2846" s="154"/>
      <c r="C2846" s="154"/>
      <c r="D2846" s="179"/>
      <c r="E2846" s="179"/>
      <c r="F2846" s="179"/>
      <c r="G2846" s="179"/>
      <c r="H2846" s="179"/>
      <c r="I2846" s="179"/>
      <c r="J2846" s="179"/>
      <c r="K2846" s="179"/>
      <c r="L2846" s="179"/>
    </row>
    <row r="2847" spans="1:12">
      <c r="A2847" s="154"/>
      <c r="B2847" s="154"/>
      <c r="C2847" s="154"/>
      <c r="D2847" s="179"/>
      <c r="E2847" s="179"/>
      <c r="F2847" s="179"/>
      <c r="G2847" s="179"/>
      <c r="H2847" s="179"/>
      <c r="I2847" s="179"/>
      <c r="J2847" s="179"/>
      <c r="K2847" s="179"/>
      <c r="L2847" s="179"/>
    </row>
    <row r="2848" spans="1:12">
      <c r="A2848" s="154"/>
      <c r="B2848" s="154"/>
      <c r="C2848" s="154"/>
      <c r="D2848" s="179"/>
      <c r="E2848" s="179"/>
      <c r="F2848" s="179"/>
      <c r="G2848" s="179"/>
      <c r="H2848" s="179"/>
      <c r="I2848" s="179"/>
      <c r="J2848" s="179"/>
      <c r="K2848" s="179"/>
      <c r="L2848" s="179"/>
    </row>
    <row r="2849" spans="1:12">
      <c r="A2849" s="154"/>
      <c r="B2849" s="154"/>
      <c r="C2849" s="154"/>
      <c r="D2849" s="179"/>
      <c r="E2849" s="179"/>
      <c r="F2849" s="179"/>
      <c r="G2849" s="179"/>
      <c r="H2849" s="179"/>
      <c r="I2849" s="179"/>
      <c r="J2849" s="179"/>
      <c r="K2849" s="179"/>
      <c r="L2849" s="179"/>
    </row>
    <row r="2850" spans="1:12">
      <c r="A2850" s="154"/>
      <c r="B2850" s="154"/>
      <c r="C2850" s="154"/>
      <c r="D2850" s="179"/>
      <c r="E2850" s="179"/>
      <c r="F2850" s="179"/>
      <c r="G2850" s="179"/>
      <c r="H2850" s="179"/>
      <c r="I2850" s="179"/>
      <c r="J2850" s="179"/>
      <c r="K2850" s="179"/>
      <c r="L2850" s="179"/>
    </row>
    <row r="2851" spans="1:12">
      <c r="A2851" s="154"/>
      <c r="B2851" s="154"/>
      <c r="C2851" s="154"/>
      <c r="D2851" s="179"/>
      <c r="E2851" s="179"/>
      <c r="F2851" s="179"/>
      <c r="G2851" s="179"/>
      <c r="H2851" s="179"/>
      <c r="I2851" s="179"/>
      <c r="J2851" s="179"/>
      <c r="K2851" s="179"/>
      <c r="L2851" s="179"/>
    </row>
    <row r="2852" spans="1:12">
      <c r="A2852" s="154"/>
      <c r="B2852" s="154"/>
      <c r="C2852" s="154"/>
      <c r="D2852" s="179"/>
      <c r="E2852" s="179"/>
      <c r="F2852" s="179"/>
      <c r="G2852" s="179"/>
      <c r="H2852" s="179"/>
      <c r="I2852" s="179"/>
      <c r="J2852" s="179"/>
      <c r="K2852" s="179"/>
      <c r="L2852" s="179"/>
    </row>
    <row r="2853" spans="1:12">
      <c r="A2853" s="154"/>
      <c r="B2853" s="154"/>
      <c r="C2853" s="154"/>
      <c r="D2853" s="179"/>
      <c r="E2853" s="179"/>
      <c r="F2853" s="179"/>
      <c r="G2853" s="179"/>
      <c r="H2853" s="179"/>
      <c r="I2853" s="179"/>
      <c r="J2853" s="179"/>
      <c r="K2853" s="179"/>
      <c r="L2853" s="179"/>
    </row>
    <row r="2854" spans="1:12">
      <c r="A2854" s="154"/>
      <c r="B2854" s="154"/>
      <c r="C2854" s="154"/>
      <c r="D2854" s="179"/>
      <c r="E2854" s="179"/>
      <c r="F2854" s="179"/>
      <c r="G2854" s="179"/>
      <c r="H2854" s="179"/>
      <c r="I2854" s="179"/>
      <c r="J2854" s="179"/>
      <c r="K2854" s="179"/>
      <c r="L2854" s="179"/>
    </row>
    <row r="2855" spans="1:12">
      <c r="A2855" s="154"/>
      <c r="B2855" s="154"/>
      <c r="C2855" s="154"/>
      <c r="D2855" s="179"/>
      <c r="E2855" s="179"/>
      <c r="F2855" s="179"/>
      <c r="G2855" s="179"/>
      <c r="H2855" s="179"/>
      <c r="I2855" s="179"/>
      <c r="J2855" s="179"/>
      <c r="K2855" s="179"/>
      <c r="L2855" s="179"/>
    </row>
    <row r="2856" spans="1:12">
      <c r="A2856" s="154"/>
      <c r="B2856" s="154"/>
      <c r="C2856" s="154"/>
      <c r="D2856" s="179"/>
      <c r="E2856" s="179"/>
      <c r="F2856" s="179"/>
      <c r="G2856" s="179"/>
      <c r="H2856" s="179"/>
      <c r="I2856" s="179"/>
      <c r="J2856" s="179"/>
      <c r="K2856" s="179"/>
      <c r="L2856" s="179"/>
    </row>
    <row r="2857" spans="1:12">
      <c r="A2857" s="154"/>
      <c r="B2857" s="154"/>
      <c r="C2857" s="154"/>
      <c r="D2857" s="179"/>
      <c r="E2857" s="179"/>
      <c r="F2857" s="179"/>
      <c r="G2857" s="179"/>
      <c r="H2857" s="179"/>
      <c r="I2857" s="179"/>
      <c r="J2857" s="179"/>
      <c r="K2857" s="179"/>
      <c r="L2857" s="179"/>
    </row>
    <row r="2858" spans="1:12">
      <c r="A2858" s="154"/>
      <c r="B2858" s="154"/>
      <c r="C2858" s="154"/>
      <c r="D2858" s="179"/>
      <c r="E2858" s="179"/>
      <c r="F2858" s="179"/>
      <c r="G2858" s="179"/>
      <c r="H2858" s="179"/>
      <c r="I2858" s="179"/>
      <c r="J2858" s="179"/>
      <c r="K2858" s="179"/>
      <c r="L2858" s="179"/>
    </row>
    <row r="2859" spans="1:12">
      <c r="A2859" s="154"/>
      <c r="B2859" s="154"/>
      <c r="C2859" s="154"/>
      <c r="D2859" s="179"/>
      <c r="E2859" s="179"/>
      <c r="F2859" s="179"/>
      <c r="G2859" s="179"/>
      <c r="H2859" s="179"/>
      <c r="I2859" s="179"/>
      <c r="J2859" s="179"/>
      <c r="K2859" s="179"/>
      <c r="L2859" s="179"/>
    </row>
    <row r="2860" spans="1:12">
      <c r="A2860" s="154"/>
      <c r="B2860" s="154"/>
      <c r="C2860" s="154"/>
      <c r="D2860" s="179"/>
      <c r="E2860" s="179"/>
      <c r="F2860" s="179"/>
      <c r="G2860" s="179"/>
      <c r="H2860" s="179"/>
      <c r="I2860" s="179"/>
      <c r="J2860" s="179"/>
      <c r="K2860" s="179"/>
      <c r="L2860" s="179"/>
    </row>
    <row r="2861" spans="1:12">
      <c r="A2861" s="154"/>
      <c r="B2861" s="154"/>
      <c r="C2861" s="154"/>
      <c r="D2861" s="179"/>
      <c r="E2861" s="179"/>
      <c r="F2861" s="179"/>
      <c r="G2861" s="179"/>
      <c r="H2861" s="179"/>
      <c r="I2861" s="179"/>
      <c r="J2861" s="179"/>
      <c r="K2861" s="179"/>
      <c r="L2861" s="179"/>
    </row>
    <row r="2862" spans="1:12">
      <c r="A2862" s="154"/>
      <c r="B2862" s="154"/>
      <c r="C2862" s="154"/>
      <c r="D2862" s="179"/>
      <c r="E2862" s="179"/>
      <c r="F2862" s="179"/>
      <c r="G2862" s="179"/>
      <c r="H2862" s="179"/>
      <c r="I2862" s="179"/>
      <c r="J2862" s="179"/>
      <c r="K2862" s="179"/>
      <c r="L2862" s="179"/>
    </row>
    <row r="2863" spans="1:12">
      <c r="A2863" s="154"/>
      <c r="B2863" s="154"/>
      <c r="C2863" s="154"/>
      <c r="D2863" s="179"/>
      <c r="E2863" s="179"/>
      <c r="F2863" s="179"/>
      <c r="G2863" s="179"/>
      <c r="H2863" s="179"/>
      <c r="I2863" s="179"/>
      <c r="J2863" s="179"/>
      <c r="K2863" s="179"/>
      <c r="L2863" s="179"/>
    </row>
    <row r="2864" spans="1:12">
      <c r="A2864" s="154"/>
      <c r="B2864" s="154"/>
      <c r="C2864" s="154"/>
      <c r="D2864" s="179"/>
      <c r="E2864" s="179"/>
      <c r="F2864" s="179"/>
      <c r="G2864" s="179"/>
      <c r="H2864" s="179"/>
      <c r="I2864" s="179"/>
      <c r="J2864" s="179"/>
      <c r="K2864" s="179"/>
      <c r="L2864" s="179"/>
    </row>
    <row r="2865" spans="1:12">
      <c r="A2865" s="154"/>
      <c r="B2865" s="154"/>
      <c r="C2865" s="154"/>
      <c r="D2865" s="179"/>
      <c r="E2865" s="179"/>
      <c r="F2865" s="179"/>
      <c r="G2865" s="179"/>
      <c r="H2865" s="179"/>
      <c r="I2865" s="179"/>
      <c r="J2865" s="179"/>
      <c r="K2865" s="179"/>
      <c r="L2865" s="179"/>
    </row>
    <row r="2866" spans="1:12">
      <c r="A2866" s="154"/>
      <c r="B2866" s="154"/>
      <c r="C2866" s="154"/>
      <c r="D2866" s="179"/>
      <c r="E2866" s="179"/>
      <c r="F2866" s="179"/>
      <c r="G2866" s="179"/>
      <c r="H2866" s="179"/>
      <c r="I2866" s="179"/>
      <c r="J2866" s="179"/>
      <c r="K2866" s="179"/>
      <c r="L2866" s="179"/>
    </row>
    <row r="2867" spans="1:12">
      <c r="A2867" s="154"/>
      <c r="B2867" s="154"/>
      <c r="C2867" s="154"/>
      <c r="D2867" s="179"/>
      <c r="E2867" s="179"/>
      <c r="F2867" s="179"/>
      <c r="G2867" s="179"/>
      <c r="H2867" s="179"/>
      <c r="I2867" s="179"/>
      <c r="J2867" s="179"/>
      <c r="K2867" s="179"/>
      <c r="L2867" s="179"/>
    </row>
    <row r="2868" spans="1:12">
      <c r="A2868" s="154"/>
      <c r="B2868" s="154"/>
      <c r="C2868" s="154"/>
      <c r="D2868" s="179"/>
      <c r="E2868" s="179"/>
      <c r="F2868" s="179"/>
      <c r="G2868" s="179"/>
      <c r="H2868" s="179"/>
      <c r="I2868" s="179"/>
      <c r="J2868" s="179"/>
      <c r="K2868" s="179"/>
      <c r="L2868" s="179"/>
    </row>
    <row r="2869" spans="1:12">
      <c r="A2869" s="154"/>
      <c r="B2869" s="154"/>
      <c r="C2869" s="154"/>
      <c r="D2869" s="179"/>
      <c r="E2869" s="179"/>
      <c r="F2869" s="179"/>
      <c r="G2869" s="179"/>
      <c r="H2869" s="179"/>
      <c r="I2869" s="179"/>
      <c r="J2869" s="179"/>
      <c r="K2869" s="179"/>
      <c r="L2869" s="179"/>
    </row>
    <row r="2870" spans="1:12">
      <c r="A2870" s="154"/>
      <c r="B2870" s="154"/>
      <c r="C2870" s="154"/>
      <c r="D2870" s="179"/>
      <c r="E2870" s="179"/>
      <c r="F2870" s="179"/>
      <c r="G2870" s="179"/>
      <c r="H2870" s="179"/>
      <c r="I2870" s="179"/>
      <c r="J2870" s="179"/>
      <c r="K2870" s="179"/>
      <c r="L2870" s="179"/>
    </row>
    <row r="2871" spans="1:12">
      <c r="A2871" s="154"/>
      <c r="B2871" s="154"/>
      <c r="C2871" s="154"/>
      <c r="D2871" s="179"/>
      <c r="E2871" s="179"/>
      <c r="F2871" s="179"/>
      <c r="G2871" s="179"/>
      <c r="H2871" s="179"/>
      <c r="I2871" s="179"/>
      <c r="J2871" s="179"/>
      <c r="K2871" s="179"/>
      <c r="L2871" s="179"/>
    </row>
    <row r="2872" spans="1:12">
      <c r="A2872" s="154"/>
      <c r="B2872" s="154"/>
      <c r="C2872" s="154"/>
      <c r="D2872" s="179"/>
      <c r="E2872" s="179"/>
      <c r="F2872" s="179"/>
      <c r="G2872" s="179"/>
      <c r="H2872" s="179"/>
      <c r="I2872" s="179"/>
      <c r="J2872" s="179"/>
      <c r="K2872" s="179"/>
      <c r="L2872" s="179"/>
    </row>
    <row r="2873" spans="1:12">
      <c r="A2873" s="154"/>
      <c r="B2873" s="154"/>
      <c r="C2873" s="154"/>
      <c r="D2873" s="179"/>
      <c r="E2873" s="179"/>
      <c r="F2873" s="179"/>
      <c r="G2873" s="179"/>
      <c r="H2873" s="179"/>
      <c r="I2873" s="179"/>
      <c r="J2873" s="179"/>
      <c r="K2873" s="179"/>
      <c r="L2873" s="179"/>
    </row>
    <row r="2874" spans="1:12">
      <c r="A2874" s="154"/>
      <c r="B2874" s="154"/>
      <c r="C2874" s="154"/>
      <c r="D2874" s="179"/>
      <c r="E2874" s="179"/>
      <c r="F2874" s="179"/>
      <c r="G2874" s="179"/>
      <c r="H2874" s="179"/>
      <c r="I2874" s="179"/>
      <c r="J2874" s="179"/>
      <c r="K2874" s="179"/>
      <c r="L2874" s="179"/>
    </row>
    <row r="2875" spans="1:12">
      <c r="A2875" s="154"/>
      <c r="B2875" s="154"/>
      <c r="C2875" s="154"/>
      <c r="D2875" s="179"/>
      <c r="E2875" s="179"/>
      <c r="F2875" s="179"/>
      <c r="G2875" s="179"/>
      <c r="H2875" s="179"/>
      <c r="I2875" s="179"/>
      <c r="J2875" s="179"/>
      <c r="K2875" s="179"/>
      <c r="L2875" s="179"/>
    </row>
    <row r="2876" spans="1:12">
      <c r="A2876" s="154"/>
      <c r="B2876" s="154"/>
      <c r="C2876" s="154"/>
      <c r="D2876" s="179"/>
      <c r="E2876" s="179"/>
      <c r="F2876" s="179"/>
      <c r="G2876" s="179"/>
      <c r="H2876" s="179"/>
      <c r="I2876" s="179"/>
      <c r="J2876" s="179"/>
      <c r="K2876" s="179"/>
      <c r="L2876" s="179"/>
    </row>
    <row r="2877" spans="1:12">
      <c r="A2877" s="154"/>
      <c r="B2877" s="154"/>
      <c r="C2877" s="154"/>
      <c r="D2877" s="179"/>
      <c r="E2877" s="179"/>
      <c r="F2877" s="179"/>
      <c r="G2877" s="179"/>
      <c r="H2877" s="179"/>
      <c r="I2877" s="179"/>
      <c r="J2877" s="179"/>
      <c r="K2877" s="179"/>
      <c r="L2877" s="179"/>
    </row>
    <row r="2878" spans="1:12">
      <c r="A2878" s="154"/>
      <c r="B2878" s="154"/>
      <c r="C2878" s="154"/>
      <c r="D2878" s="179"/>
      <c r="E2878" s="179"/>
      <c r="F2878" s="179"/>
      <c r="G2878" s="179"/>
      <c r="H2878" s="179"/>
      <c r="I2878" s="179"/>
      <c r="J2878" s="179"/>
      <c r="K2878" s="179"/>
      <c r="L2878" s="179"/>
    </row>
    <row r="2879" spans="1:12">
      <c r="A2879" s="154"/>
      <c r="B2879" s="154"/>
      <c r="C2879" s="154"/>
      <c r="D2879" s="179"/>
      <c r="E2879" s="179"/>
      <c r="F2879" s="179"/>
      <c r="G2879" s="179"/>
      <c r="H2879" s="179"/>
      <c r="I2879" s="179"/>
      <c r="J2879" s="179"/>
      <c r="K2879" s="179"/>
      <c r="L2879" s="179"/>
    </row>
    <row r="2880" spans="1:12">
      <c r="A2880" s="154"/>
      <c r="B2880" s="154"/>
      <c r="C2880" s="154"/>
      <c r="D2880" s="179"/>
      <c r="E2880" s="179"/>
      <c r="F2880" s="179"/>
      <c r="G2880" s="179"/>
      <c r="H2880" s="179"/>
      <c r="I2880" s="179"/>
      <c r="J2880" s="179"/>
      <c r="K2880" s="179"/>
      <c r="L2880" s="179"/>
    </row>
    <row r="2881" spans="1:12">
      <c r="A2881" s="154"/>
      <c r="B2881" s="154"/>
      <c r="C2881" s="154"/>
      <c r="D2881" s="179"/>
      <c r="E2881" s="179"/>
      <c r="F2881" s="179"/>
      <c r="G2881" s="179"/>
      <c r="H2881" s="179"/>
      <c r="I2881" s="179"/>
      <c r="J2881" s="179"/>
      <c r="K2881" s="179"/>
      <c r="L2881" s="179"/>
    </row>
    <row r="2882" spans="1:12">
      <c r="A2882" s="154"/>
      <c r="B2882" s="154"/>
      <c r="C2882" s="154"/>
      <c r="D2882" s="179"/>
      <c r="E2882" s="179"/>
      <c r="F2882" s="179"/>
      <c r="G2882" s="179"/>
      <c r="H2882" s="179"/>
      <c r="I2882" s="179"/>
      <c r="J2882" s="179"/>
      <c r="K2882" s="179"/>
      <c r="L2882" s="179"/>
    </row>
    <row r="2883" spans="1:12">
      <c r="A2883" s="154"/>
      <c r="B2883" s="154"/>
      <c r="C2883" s="154"/>
      <c r="D2883" s="179"/>
      <c r="E2883" s="179"/>
      <c r="F2883" s="179"/>
      <c r="G2883" s="179"/>
      <c r="H2883" s="179"/>
      <c r="I2883" s="179"/>
      <c r="J2883" s="179"/>
      <c r="K2883" s="179"/>
      <c r="L2883" s="179"/>
    </row>
    <row r="2884" spans="1:12">
      <c r="A2884" s="154"/>
      <c r="B2884" s="154"/>
      <c r="C2884" s="154"/>
      <c r="D2884" s="179"/>
      <c r="E2884" s="179"/>
      <c r="F2884" s="179"/>
      <c r="G2884" s="179"/>
      <c r="H2884" s="179"/>
      <c r="I2884" s="179"/>
      <c r="J2884" s="179"/>
      <c r="K2884" s="179"/>
      <c r="L2884" s="179"/>
    </row>
    <row r="2885" spans="1:12">
      <c r="A2885" s="154"/>
      <c r="B2885" s="154"/>
      <c r="C2885" s="154"/>
      <c r="D2885" s="179"/>
      <c r="E2885" s="179"/>
      <c r="F2885" s="179"/>
      <c r="G2885" s="179"/>
      <c r="H2885" s="179"/>
      <c r="I2885" s="179"/>
      <c r="J2885" s="179"/>
      <c r="K2885" s="179"/>
      <c r="L2885" s="179"/>
    </row>
    <row r="2886" spans="1:12">
      <c r="A2886" s="154"/>
      <c r="B2886" s="154"/>
      <c r="C2886" s="154"/>
      <c r="D2886" s="179"/>
      <c r="E2886" s="179"/>
      <c r="F2886" s="179"/>
      <c r="G2886" s="179"/>
      <c r="H2886" s="179"/>
      <c r="I2886" s="179"/>
      <c r="J2886" s="179"/>
      <c r="K2886" s="179"/>
      <c r="L2886" s="179"/>
    </row>
    <row r="2887" spans="1:12">
      <c r="A2887" s="154"/>
      <c r="B2887" s="154"/>
      <c r="C2887" s="154"/>
      <c r="D2887" s="179"/>
      <c r="E2887" s="179"/>
      <c r="F2887" s="179"/>
      <c r="G2887" s="179"/>
      <c r="H2887" s="179"/>
      <c r="I2887" s="179"/>
      <c r="J2887" s="179"/>
      <c r="K2887" s="179"/>
      <c r="L2887" s="179"/>
    </row>
    <row r="2888" spans="1:12">
      <c r="A2888" s="154"/>
      <c r="B2888" s="154"/>
      <c r="C2888" s="154"/>
      <c r="D2888" s="179"/>
      <c r="E2888" s="179"/>
      <c r="F2888" s="179"/>
      <c r="G2888" s="179"/>
      <c r="H2888" s="179"/>
      <c r="I2888" s="179"/>
      <c r="J2888" s="179"/>
      <c r="K2888" s="179"/>
      <c r="L2888" s="179"/>
    </row>
    <row r="2889" spans="1:12">
      <c r="A2889" s="154"/>
      <c r="B2889" s="154"/>
      <c r="C2889" s="154"/>
      <c r="D2889" s="179"/>
      <c r="E2889" s="179"/>
      <c r="F2889" s="179"/>
      <c r="G2889" s="179"/>
      <c r="H2889" s="179"/>
      <c r="I2889" s="179"/>
      <c r="J2889" s="179"/>
      <c r="K2889" s="179"/>
      <c r="L2889" s="179"/>
    </row>
    <row r="2890" spans="1:12">
      <c r="A2890" s="154"/>
      <c r="B2890" s="154"/>
      <c r="C2890" s="154"/>
      <c r="D2890" s="179"/>
      <c r="E2890" s="179"/>
      <c r="F2890" s="179"/>
      <c r="G2890" s="179"/>
      <c r="H2890" s="179"/>
      <c r="I2890" s="179"/>
      <c r="J2890" s="179"/>
      <c r="K2890" s="179"/>
      <c r="L2890" s="179"/>
    </row>
    <row r="2891" spans="1:12">
      <c r="A2891" s="154"/>
      <c r="B2891" s="154"/>
      <c r="C2891" s="154"/>
      <c r="D2891" s="179"/>
      <c r="E2891" s="179"/>
      <c r="F2891" s="179"/>
      <c r="G2891" s="179"/>
      <c r="H2891" s="179"/>
      <c r="I2891" s="179"/>
      <c r="J2891" s="179"/>
      <c r="K2891" s="179"/>
      <c r="L2891" s="179"/>
    </row>
    <row r="2892" spans="1:12">
      <c r="A2892" s="154"/>
      <c r="B2892" s="154"/>
      <c r="C2892" s="154"/>
      <c r="D2892" s="179"/>
      <c r="E2892" s="179"/>
      <c r="F2892" s="179"/>
      <c r="G2892" s="179"/>
      <c r="H2892" s="179"/>
      <c r="I2892" s="179"/>
      <c r="J2892" s="179"/>
      <c r="K2892" s="179"/>
      <c r="L2892" s="179"/>
    </row>
    <row r="2893" spans="1:12">
      <c r="A2893" s="154"/>
      <c r="B2893" s="154"/>
      <c r="C2893" s="154"/>
      <c r="D2893" s="179"/>
      <c r="E2893" s="179"/>
      <c r="F2893" s="179"/>
      <c r="G2893" s="179"/>
      <c r="H2893" s="179"/>
      <c r="I2893" s="179"/>
      <c r="J2893" s="179"/>
      <c r="K2893" s="179"/>
      <c r="L2893" s="179"/>
    </row>
    <row r="2894" spans="1:12">
      <c r="A2894" s="154"/>
      <c r="B2894" s="154"/>
      <c r="C2894" s="154"/>
      <c r="D2894" s="179"/>
      <c r="E2894" s="179"/>
      <c r="F2894" s="179"/>
      <c r="G2894" s="179"/>
      <c r="H2894" s="179"/>
      <c r="I2894" s="179"/>
      <c r="J2894" s="179"/>
      <c r="K2894" s="179"/>
      <c r="L2894" s="179"/>
    </row>
    <row r="2895" spans="1:12">
      <c r="A2895" s="154"/>
      <c r="B2895" s="154"/>
      <c r="C2895" s="154"/>
      <c r="D2895" s="179"/>
      <c r="E2895" s="179"/>
      <c r="F2895" s="179"/>
      <c r="G2895" s="179"/>
      <c r="H2895" s="179"/>
      <c r="I2895" s="179"/>
      <c r="J2895" s="179"/>
      <c r="K2895" s="179"/>
      <c r="L2895" s="179"/>
    </row>
    <row r="2896" spans="1:12">
      <c r="A2896" s="154"/>
      <c r="B2896" s="154"/>
      <c r="C2896" s="154"/>
      <c r="D2896" s="179"/>
      <c r="E2896" s="179"/>
      <c r="F2896" s="179"/>
      <c r="G2896" s="179"/>
      <c r="H2896" s="179"/>
      <c r="I2896" s="179"/>
      <c r="J2896" s="179"/>
      <c r="K2896" s="179"/>
      <c r="L2896" s="179"/>
    </row>
    <row r="2897" spans="1:12">
      <c r="A2897" s="154"/>
      <c r="B2897" s="154"/>
      <c r="C2897" s="154"/>
      <c r="D2897" s="179"/>
      <c r="E2897" s="179"/>
      <c r="F2897" s="179"/>
      <c r="G2897" s="179"/>
      <c r="H2897" s="179"/>
      <c r="I2897" s="179"/>
      <c r="J2897" s="179"/>
      <c r="K2897" s="179"/>
      <c r="L2897" s="179"/>
    </row>
    <row r="2898" spans="1:12">
      <c r="A2898" s="154"/>
      <c r="B2898" s="154"/>
      <c r="C2898" s="154"/>
      <c r="D2898" s="179"/>
      <c r="E2898" s="179"/>
      <c r="F2898" s="179"/>
      <c r="G2898" s="179"/>
      <c r="H2898" s="179"/>
      <c r="I2898" s="179"/>
      <c r="J2898" s="179"/>
      <c r="K2898" s="179"/>
      <c r="L2898" s="179"/>
    </row>
    <row r="2899" spans="1:12">
      <c r="A2899" s="154"/>
      <c r="B2899" s="154"/>
      <c r="C2899" s="154"/>
      <c r="D2899" s="179"/>
      <c r="E2899" s="179"/>
      <c r="F2899" s="179"/>
      <c r="G2899" s="179"/>
      <c r="H2899" s="179"/>
      <c r="I2899" s="179"/>
      <c r="J2899" s="179"/>
      <c r="K2899" s="179"/>
      <c r="L2899" s="179"/>
    </row>
    <row r="2900" spans="1:12">
      <c r="A2900" s="154"/>
      <c r="B2900" s="154"/>
      <c r="C2900" s="154"/>
      <c r="D2900" s="179"/>
      <c r="E2900" s="179"/>
      <c r="F2900" s="179"/>
      <c r="G2900" s="179"/>
      <c r="H2900" s="179"/>
      <c r="I2900" s="179"/>
      <c r="J2900" s="179"/>
      <c r="K2900" s="179"/>
      <c r="L2900" s="179"/>
    </row>
    <row r="2901" spans="1:12">
      <c r="A2901" s="154"/>
      <c r="B2901" s="154"/>
      <c r="C2901" s="154"/>
      <c r="D2901" s="179"/>
      <c r="E2901" s="179"/>
      <c r="F2901" s="179"/>
      <c r="G2901" s="179"/>
      <c r="H2901" s="179"/>
      <c r="I2901" s="179"/>
      <c r="J2901" s="179"/>
      <c r="K2901" s="179"/>
      <c r="L2901" s="179"/>
    </row>
    <row r="2902" spans="1:12">
      <c r="A2902" s="154"/>
      <c r="B2902" s="154"/>
      <c r="C2902" s="154"/>
      <c r="D2902" s="179"/>
      <c r="E2902" s="179"/>
      <c r="F2902" s="179"/>
      <c r="G2902" s="179"/>
      <c r="H2902" s="179"/>
      <c r="I2902" s="179"/>
      <c r="J2902" s="179"/>
      <c r="K2902" s="179"/>
      <c r="L2902" s="179"/>
    </row>
    <row r="2903" spans="1:12">
      <c r="A2903" s="154"/>
      <c r="B2903" s="154"/>
      <c r="C2903" s="154"/>
      <c r="D2903" s="179"/>
      <c r="E2903" s="179"/>
      <c r="F2903" s="179"/>
      <c r="G2903" s="179"/>
      <c r="H2903" s="179"/>
      <c r="I2903" s="179"/>
      <c r="J2903" s="179"/>
      <c r="K2903" s="179"/>
      <c r="L2903" s="179"/>
    </row>
    <row r="2904" spans="1:12">
      <c r="A2904" s="154"/>
      <c r="B2904" s="154"/>
      <c r="C2904" s="154"/>
      <c r="D2904" s="179"/>
      <c r="E2904" s="179"/>
      <c r="F2904" s="179"/>
      <c r="G2904" s="179"/>
      <c r="H2904" s="179"/>
      <c r="I2904" s="179"/>
      <c r="J2904" s="179"/>
      <c r="K2904" s="179"/>
      <c r="L2904" s="179"/>
    </row>
    <row r="2905" spans="1:12">
      <c r="A2905" s="154"/>
      <c r="B2905" s="154"/>
      <c r="C2905" s="154"/>
      <c r="D2905" s="179"/>
      <c r="E2905" s="179"/>
      <c r="F2905" s="179"/>
      <c r="G2905" s="179"/>
      <c r="H2905" s="179"/>
      <c r="I2905" s="179"/>
      <c r="J2905" s="179"/>
      <c r="K2905" s="179"/>
      <c r="L2905" s="179"/>
    </row>
    <row r="2906" spans="1:12">
      <c r="A2906" s="154"/>
      <c r="B2906" s="154"/>
      <c r="C2906" s="154"/>
      <c r="D2906" s="179"/>
      <c r="E2906" s="179"/>
      <c r="F2906" s="179"/>
      <c r="G2906" s="179"/>
      <c r="H2906" s="179"/>
      <c r="I2906" s="179"/>
      <c r="J2906" s="179"/>
      <c r="K2906" s="179"/>
      <c r="L2906" s="179"/>
    </row>
    <row r="2907" spans="1:12">
      <c r="A2907" s="154"/>
      <c r="B2907" s="154"/>
      <c r="C2907" s="154"/>
      <c r="D2907" s="179"/>
      <c r="E2907" s="179"/>
      <c r="F2907" s="179"/>
      <c r="G2907" s="179"/>
      <c r="H2907" s="179"/>
      <c r="I2907" s="179"/>
      <c r="J2907" s="179"/>
      <c r="K2907" s="179"/>
      <c r="L2907" s="179"/>
    </row>
    <row r="2908" spans="1:12">
      <c r="A2908" s="154"/>
      <c r="B2908" s="154"/>
      <c r="C2908" s="154"/>
      <c r="D2908" s="179"/>
      <c r="E2908" s="179"/>
      <c r="F2908" s="179"/>
      <c r="G2908" s="179"/>
      <c r="H2908" s="179"/>
      <c r="I2908" s="179"/>
      <c r="J2908" s="179"/>
      <c r="K2908" s="179"/>
      <c r="L2908" s="179"/>
    </row>
    <row r="2909" spans="1:12">
      <c r="A2909" s="154"/>
      <c r="B2909" s="154"/>
      <c r="C2909" s="154"/>
      <c r="D2909" s="179"/>
      <c r="E2909" s="179"/>
      <c r="F2909" s="179"/>
      <c r="G2909" s="179"/>
      <c r="H2909" s="179"/>
      <c r="I2909" s="179"/>
      <c r="J2909" s="179"/>
      <c r="K2909" s="179"/>
      <c r="L2909" s="179"/>
    </row>
    <row r="2910" spans="1:12">
      <c r="A2910" s="154"/>
      <c r="B2910" s="154"/>
      <c r="C2910" s="154"/>
      <c r="D2910" s="179"/>
      <c r="E2910" s="179"/>
      <c r="F2910" s="179"/>
      <c r="G2910" s="179"/>
      <c r="H2910" s="179"/>
      <c r="I2910" s="179"/>
      <c r="J2910" s="179"/>
      <c r="K2910" s="179"/>
      <c r="L2910" s="179"/>
    </row>
    <row r="2911" spans="1:12">
      <c r="A2911" s="154"/>
      <c r="B2911" s="154"/>
      <c r="C2911" s="154"/>
      <c r="D2911" s="179"/>
      <c r="E2911" s="179"/>
      <c r="F2911" s="179"/>
      <c r="G2911" s="179"/>
      <c r="H2911" s="179"/>
      <c r="I2911" s="179"/>
      <c r="J2911" s="179"/>
      <c r="K2911" s="179"/>
      <c r="L2911" s="179"/>
    </row>
    <row r="2912" spans="1:12">
      <c r="A2912" s="154"/>
      <c r="B2912" s="154"/>
      <c r="C2912" s="154"/>
      <c r="D2912" s="179"/>
      <c r="E2912" s="179"/>
      <c r="F2912" s="179"/>
      <c r="G2912" s="179"/>
      <c r="H2912" s="179"/>
      <c r="I2912" s="179"/>
      <c r="J2912" s="179"/>
      <c r="K2912" s="179"/>
      <c r="L2912" s="179"/>
    </row>
    <row r="2913" spans="1:12">
      <c r="A2913" s="154"/>
      <c r="B2913" s="154"/>
      <c r="C2913" s="154"/>
      <c r="D2913" s="179"/>
      <c r="E2913" s="179"/>
      <c r="F2913" s="179"/>
      <c r="G2913" s="179"/>
      <c r="H2913" s="179"/>
      <c r="I2913" s="179"/>
      <c r="J2913" s="179"/>
      <c r="K2913" s="179"/>
      <c r="L2913" s="179"/>
    </row>
    <row r="2914" spans="1:12">
      <c r="A2914" s="154"/>
      <c r="B2914" s="154"/>
      <c r="C2914" s="154"/>
      <c r="D2914" s="179"/>
      <c r="E2914" s="179"/>
      <c r="F2914" s="179"/>
      <c r="G2914" s="179"/>
      <c r="H2914" s="179"/>
      <c r="I2914" s="179"/>
      <c r="J2914" s="179"/>
      <c r="K2914" s="179"/>
      <c r="L2914" s="179"/>
    </row>
    <row r="2915" spans="1:12">
      <c r="A2915" s="154"/>
      <c r="B2915" s="154"/>
      <c r="C2915" s="154"/>
      <c r="D2915" s="179"/>
      <c r="E2915" s="179"/>
      <c r="F2915" s="179"/>
      <c r="G2915" s="179"/>
      <c r="H2915" s="179"/>
      <c r="I2915" s="179"/>
      <c r="J2915" s="179"/>
      <c r="K2915" s="179"/>
      <c r="L2915" s="179"/>
    </row>
    <row r="2916" spans="1:12">
      <c r="A2916" s="154"/>
      <c r="B2916" s="154"/>
      <c r="C2916" s="154"/>
      <c r="D2916" s="179"/>
      <c r="E2916" s="179"/>
      <c r="F2916" s="179"/>
      <c r="G2916" s="179"/>
      <c r="H2916" s="179"/>
      <c r="I2916" s="179"/>
      <c r="J2916" s="179"/>
      <c r="K2916" s="179"/>
      <c r="L2916" s="179"/>
    </row>
    <row r="2917" spans="1:12">
      <c r="A2917" s="154"/>
      <c r="B2917" s="154"/>
      <c r="C2917" s="154"/>
      <c r="D2917" s="179"/>
      <c r="E2917" s="179"/>
      <c r="F2917" s="179"/>
      <c r="G2917" s="179"/>
      <c r="H2917" s="179"/>
      <c r="I2917" s="179"/>
      <c r="J2917" s="179"/>
      <c r="K2917" s="179"/>
      <c r="L2917" s="179"/>
    </row>
    <row r="2918" spans="1:12">
      <c r="A2918" s="154"/>
      <c r="B2918" s="154"/>
      <c r="C2918" s="154"/>
      <c r="D2918" s="179"/>
      <c r="E2918" s="179"/>
      <c r="F2918" s="179"/>
      <c r="G2918" s="179"/>
      <c r="H2918" s="179"/>
      <c r="I2918" s="179"/>
      <c r="J2918" s="179"/>
      <c r="K2918" s="179"/>
      <c r="L2918" s="179"/>
    </row>
    <row r="2919" spans="1:12">
      <c r="A2919" s="154"/>
      <c r="B2919" s="154"/>
      <c r="C2919" s="154"/>
      <c r="D2919" s="179"/>
      <c r="E2919" s="179"/>
      <c r="F2919" s="179"/>
      <c r="G2919" s="179"/>
      <c r="H2919" s="179"/>
      <c r="I2919" s="179"/>
      <c r="J2919" s="179"/>
      <c r="K2919" s="179"/>
      <c r="L2919" s="179"/>
    </row>
    <row r="2920" spans="1:12">
      <c r="A2920" s="154"/>
      <c r="B2920" s="154"/>
      <c r="C2920" s="154"/>
      <c r="D2920" s="179"/>
      <c r="E2920" s="179"/>
      <c r="F2920" s="179"/>
      <c r="G2920" s="179"/>
      <c r="H2920" s="179"/>
      <c r="I2920" s="179"/>
      <c r="J2920" s="179"/>
      <c r="K2920" s="179"/>
      <c r="L2920" s="179"/>
    </row>
    <row r="2921" spans="1:12">
      <c r="A2921" s="154"/>
      <c r="B2921" s="154"/>
      <c r="C2921" s="154"/>
      <c r="D2921" s="179"/>
      <c r="E2921" s="179"/>
      <c r="F2921" s="179"/>
      <c r="G2921" s="179"/>
      <c r="H2921" s="179"/>
      <c r="I2921" s="179"/>
      <c r="J2921" s="179"/>
      <c r="K2921" s="179"/>
      <c r="L2921" s="179"/>
    </row>
    <row r="2922" spans="1:12">
      <c r="A2922" s="154"/>
      <c r="B2922" s="154"/>
      <c r="C2922" s="154"/>
      <c r="D2922" s="179"/>
      <c r="E2922" s="179"/>
      <c r="F2922" s="179"/>
      <c r="G2922" s="179"/>
      <c r="H2922" s="179"/>
      <c r="I2922" s="179"/>
      <c r="J2922" s="179"/>
      <c r="K2922" s="179"/>
      <c r="L2922" s="179"/>
    </row>
    <row r="2923" spans="1:12">
      <c r="A2923" s="154"/>
      <c r="B2923" s="154"/>
      <c r="C2923" s="154"/>
      <c r="D2923" s="179"/>
      <c r="E2923" s="179"/>
      <c r="F2923" s="179"/>
      <c r="G2923" s="179"/>
      <c r="H2923" s="179"/>
      <c r="I2923" s="179"/>
      <c r="J2923" s="179"/>
      <c r="K2923" s="179"/>
      <c r="L2923" s="179"/>
    </row>
    <row r="2924" spans="1:12">
      <c r="A2924" s="154"/>
      <c r="B2924" s="154"/>
      <c r="C2924" s="154"/>
      <c r="D2924" s="179"/>
      <c r="E2924" s="179"/>
      <c r="F2924" s="179"/>
      <c r="G2924" s="179"/>
      <c r="H2924" s="179"/>
      <c r="I2924" s="179"/>
      <c r="J2924" s="179"/>
      <c r="K2924" s="179"/>
      <c r="L2924" s="179"/>
    </row>
    <row r="2925" spans="1:12">
      <c r="A2925" s="154"/>
      <c r="B2925" s="154"/>
      <c r="C2925" s="154"/>
      <c r="D2925" s="179"/>
      <c r="E2925" s="179"/>
      <c r="F2925" s="179"/>
      <c r="G2925" s="179"/>
      <c r="H2925" s="179"/>
      <c r="I2925" s="179"/>
      <c r="J2925" s="179"/>
      <c r="K2925" s="179"/>
      <c r="L2925" s="179"/>
    </row>
    <row r="2926" spans="1:12">
      <c r="A2926" s="154"/>
      <c r="B2926" s="154"/>
      <c r="C2926" s="154"/>
      <c r="D2926" s="179"/>
      <c r="E2926" s="179"/>
      <c r="F2926" s="179"/>
      <c r="G2926" s="179"/>
      <c r="H2926" s="179"/>
      <c r="I2926" s="179"/>
      <c r="J2926" s="179"/>
      <c r="K2926" s="179"/>
      <c r="L2926" s="179"/>
    </row>
    <row r="2927" spans="1:12">
      <c r="A2927" s="154"/>
      <c r="B2927" s="154"/>
      <c r="C2927" s="154"/>
      <c r="D2927" s="179"/>
      <c r="E2927" s="179"/>
      <c r="F2927" s="179"/>
      <c r="G2927" s="179"/>
      <c r="H2927" s="179"/>
      <c r="I2927" s="179"/>
      <c r="J2927" s="179"/>
      <c r="K2927" s="179"/>
      <c r="L2927" s="179"/>
    </row>
    <row r="2928" spans="1:12">
      <c r="A2928" s="154"/>
      <c r="B2928" s="154"/>
      <c r="C2928" s="154"/>
      <c r="D2928" s="179"/>
      <c r="E2928" s="179"/>
      <c r="F2928" s="179"/>
      <c r="G2928" s="179"/>
      <c r="H2928" s="179"/>
      <c r="I2928" s="179"/>
      <c r="J2928" s="179"/>
      <c r="K2928" s="179"/>
      <c r="L2928" s="179"/>
    </row>
    <row r="2929" spans="1:12">
      <c r="A2929" s="154"/>
      <c r="B2929" s="154"/>
      <c r="C2929" s="154"/>
      <c r="D2929" s="179"/>
      <c r="E2929" s="179"/>
      <c r="F2929" s="179"/>
      <c r="G2929" s="179"/>
      <c r="H2929" s="179"/>
      <c r="I2929" s="179"/>
      <c r="J2929" s="179"/>
      <c r="K2929" s="179"/>
      <c r="L2929" s="179"/>
    </row>
    <row r="2930" spans="1:12">
      <c r="A2930" s="154"/>
      <c r="B2930" s="154"/>
      <c r="C2930" s="154"/>
      <c r="D2930" s="179"/>
      <c r="E2930" s="179"/>
      <c r="F2930" s="179"/>
      <c r="G2930" s="179"/>
      <c r="H2930" s="179"/>
      <c r="I2930" s="179"/>
      <c r="J2930" s="179"/>
      <c r="K2930" s="179"/>
      <c r="L2930" s="179"/>
    </row>
    <row r="2931" spans="1:12">
      <c r="A2931" s="154"/>
      <c r="B2931" s="154"/>
      <c r="C2931" s="154"/>
      <c r="D2931" s="179"/>
      <c r="E2931" s="179"/>
      <c r="F2931" s="179"/>
      <c r="G2931" s="179"/>
      <c r="H2931" s="179"/>
      <c r="I2931" s="179"/>
      <c r="J2931" s="179"/>
      <c r="K2931" s="179"/>
      <c r="L2931" s="179"/>
    </row>
    <row r="2932" spans="1:12">
      <c r="A2932" s="154"/>
      <c r="B2932" s="154"/>
      <c r="C2932" s="154"/>
      <c r="D2932" s="179"/>
      <c r="E2932" s="179"/>
      <c r="F2932" s="179"/>
      <c r="G2932" s="179"/>
      <c r="H2932" s="179"/>
      <c r="I2932" s="179"/>
      <c r="J2932" s="179"/>
      <c r="K2932" s="179"/>
      <c r="L2932" s="179"/>
    </row>
    <row r="2933" spans="1:12">
      <c r="A2933" s="154"/>
      <c r="B2933" s="154"/>
      <c r="C2933" s="154"/>
      <c r="D2933" s="179"/>
      <c r="E2933" s="179"/>
      <c r="F2933" s="179"/>
      <c r="G2933" s="179"/>
      <c r="H2933" s="179"/>
      <c r="I2933" s="179"/>
      <c r="J2933" s="179"/>
      <c r="K2933" s="179"/>
      <c r="L2933" s="179"/>
    </row>
    <row r="2934" spans="1:12">
      <c r="A2934" s="154"/>
      <c r="B2934" s="154"/>
      <c r="C2934" s="154"/>
      <c r="D2934" s="179"/>
      <c r="E2934" s="179"/>
      <c r="F2934" s="179"/>
      <c r="G2934" s="179"/>
      <c r="H2934" s="179"/>
      <c r="I2934" s="179"/>
      <c r="J2934" s="179"/>
      <c r="K2934" s="179"/>
      <c r="L2934" s="179"/>
    </row>
    <row r="2935" spans="1:12">
      <c r="A2935" s="154"/>
      <c r="B2935" s="154"/>
      <c r="C2935" s="154"/>
      <c r="D2935" s="179"/>
      <c r="E2935" s="179"/>
      <c r="F2935" s="179"/>
      <c r="G2935" s="179"/>
      <c r="H2935" s="179"/>
      <c r="I2935" s="179"/>
      <c r="J2935" s="179"/>
      <c r="K2935" s="179"/>
      <c r="L2935" s="179"/>
    </row>
    <row r="2936" spans="1:12">
      <c r="A2936" s="154"/>
      <c r="B2936" s="154"/>
      <c r="C2936" s="154"/>
      <c r="D2936" s="179"/>
      <c r="E2936" s="179"/>
      <c r="F2936" s="179"/>
      <c r="G2936" s="179"/>
      <c r="H2936" s="179"/>
      <c r="I2936" s="179"/>
      <c r="J2936" s="179"/>
      <c r="K2936" s="179"/>
      <c r="L2936" s="179"/>
    </row>
    <row r="2937" spans="1:12">
      <c r="A2937" s="154"/>
      <c r="B2937" s="154"/>
      <c r="C2937" s="154"/>
      <c r="D2937" s="179"/>
      <c r="E2937" s="179"/>
      <c r="F2937" s="179"/>
      <c r="G2937" s="179"/>
      <c r="H2937" s="179"/>
      <c r="I2937" s="179"/>
      <c r="J2937" s="179"/>
      <c r="K2937" s="179"/>
      <c r="L2937" s="179"/>
    </row>
    <row r="2938" spans="1:12">
      <c r="A2938" s="154"/>
      <c r="B2938" s="154"/>
      <c r="C2938" s="154"/>
      <c r="D2938" s="179"/>
      <c r="E2938" s="179"/>
      <c r="F2938" s="179"/>
      <c r="G2938" s="179"/>
      <c r="H2938" s="179"/>
      <c r="I2938" s="179"/>
      <c r="J2938" s="179"/>
      <c r="K2938" s="179"/>
      <c r="L2938" s="179"/>
    </row>
    <row r="2939" spans="1:12">
      <c r="A2939" s="154"/>
      <c r="B2939" s="154"/>
      <c r="C2939" s="154"/>
      <c r="D2939" s="179"/>
      <c r="E2939" s="179"/>
      <c r="F2939" s="179"/>
      <c r="G2939" s="179"/>
      <c r="H2939" s="179"/>
      <c r="I2939" s="179"/>
      <c r="J2939" s="179"/>
      <c r="K2939" s="179"/>
      <c r="L2939" s="179"/>
    </row>
    <row r="2940" spans="1:12">
      <c r="A2940" s="154"/>
      <c r="B2940" s="154"/>
      <c r="C2940" s="154"/>
      <c r="D2940" s="179"/>
      <c r="E2940" s="179"/>
      <c r="F2940" s="179"/>
      <c r="G2940" s="179"/>
      <c r="H2940" s="179"/>
      <c r="I2940" s="179"/>
      <c r="J2940" s="179"/>
      <c r="K2940" s="179"/>
      <c r="L2940" s="179"/>
    </row>
    <row r="2941" spans="1:12">
      <c r="A2941" s="154"/>
      <c r="B2941" s="154"/>
      <c r="C2941" s="154"/>
      <c r="D2941" s="179"/>
      <c r="E2941" s="179"/>
      <c r="F2941" s="179"/>
      <c r="G2941" s="179"/>
      <c r="H2941" s="179"/>
      <c r="I2941" s="179"/>
      <c r="J2941" s="179"/>
      <c r="K2941" s="179"/>
      <c r="L2941" s="179"/>
    </row>
    <row r="2942" spans="1:12">
      <c r="A2942" s="154"/>
      <c r="B2942" s="154"/>
      <c r="C2942" s="154"/>
      <c r="D2942" s="179"/>
      <c r="E2942" s="179"/>
      <c r="F2942" s="179"/>
      <c r="G2942" s="179"/>
      <c r="H2942" s="179"/>
      <c r="I2942" s="179"/>
      <c r="J2942" s="179"/>
      <c r="K2942" s="179"/>
      <c r="L2942" s="179"/>
    </row>
    <row r="2943" spans="1:12">
      <c r="A2943" s="154"/>
      <c r="B2943" s="154"/>
      <c r="C2943" s="154"/>
      <c r="D2943" s="179"/>
      <c r="E2943" s="179"/>
      <c r="F2943" s="179"/>
      <c r="G2943" s="179"/>
      <c r="H2943" s="179"/>
      <c r="I2943" s="179"/>
      <c r="J2943" s="179"/>
      <c r="K2943" s="179"/>
      <c r="L2943" s="179"/>
    </row>
    <row r="2944" spans="1:12">
      <c r="A2944" s="154"/>
      <c r="B2944" s="154"/>
      <c r="C2944" s="154"/>
      <c r="D2944" s="179"/>
      <c r="E2944" s="179"/>
      <c r="F2944" s="179"/>
      <c r="G2944" s="179"/>
      <c r="H2944" s="179"/>
      <c r="I2944" s="179"/>
      <c r="J2944" s="179"/>
      <c r="K2944" s="179"/>
      <c r="L2944" s="179"/>
    </row>
    <row r="2945" spans="1:12">
      <c r="A2945" s="154"/>
      <c r="B2945" s="154"/>
      <c r="C2945" s="154"/>
      <c r="D2945" s="179"/>
      <c r="E2945" s="179"/>
      <c r="F2945" s="179"/>
      <c r="G2945" s="179"/>
      <c r="H2945" s="179"/>
      <c r="I2945" s="179"/>
      <c r="J2945" s="179"/>
      <c r="K2945" s="179"/>
      <c r="L2945" s="179"/>
    </row>
    <row r="2946" spans="1:12">
      <c r="A2946" s="154"/>
      <c r="B2946" s="154"/>
      <c r="C2946" s="154"/>
      <c r="D2946" s="179"/>
      <c r="E2946" s="179"/>
      <c r="F2946" s="179"/>
      <c r="G2946" s="179"/>
      <c r="H2946" s="179"/>
      <c r="I2946" s="179"/>
      <c r="J2946" s="179"/>
      <c r="K2946" s="179"/>
      <c r="L2946" s="179"/>
    </row>
    <row r="2947" spans="1:12">
      <c r="A2947" s="154"/>
      <c r="B2947" s="154"/>
      <c r="C2947" s="154"/>
      <c r="D2947" s="179"/>
      <c r="E2947" s="179"/>
      <c r="F2947" s="179"/>
      <c r="G2947" s="179"/>
      <c r="H2947" s="179"/>
      <c r="I2947" s="179"/>
      <c r="J2947" s="179"/>
      <c r="K2947" s="179"/>
      <c r="L2947" s="179"/>
    </row>
    <row r="2948" spans="1:12">
      <c r="A2948" s="154"/>
      <c r="B2948" s="154"/>
      <c r="C2948" s="154"/>
      <c r="D2948" s="179"/>
      <c r="E2948" s="179"/>
      <c r="F2948" s="179"/>
      <c r="G2948" s="179"/>
      <c r="H2948" s="179"/>
      <c r="I2948" s="179"/>
      <c r="J2948" s="179"/>
      <c r="K2948" s="179"/>
      <c r="L2948" s="179"/>
    </row>
    <row r="2949" spans="1:12">
      <c r="A2949" s="154"/>
      <c r="B2949" s="154"/>
      <c r="C2949" s="154"/>
      <c r="D2949" s="179"/>
      <c r="E2949" s="179"/>
      <c r="F2949" s="179"/>
      <c r="G2949" s="179"/>
      <c r="H2949" s="179"/>
      <c r="I2949" s="179"/>
      <c r="J2949" s="179"/>
      <c r="K2949" s="179"/>
      <c r="L2949" s="179"/>
    </row>
    <row r="2950" spans="1:12">
      <c r="A2950" s="154"/>
      <c r="B2950" s="154"/>
      <c r="C2950" s="154"/>
      <c r="D2950" s="179"/>
      <c r="E2950" s="179"/>
      <c r="F2950" s="179"/>
      <c r="G2950" s="179"/>
      <c r="H2950" s="179"/>
      <c r="I2950" s="179"/>
      <c r="J2950" s="179"/>
      <c r="K2950" s="179"/>
      <c r="L2950" s="179"/>
    </row>
    <row r="2951" spans="1:12">
      <c r="A2951" s="154"/>
      <c r="B2951" s="154"/>
      <c r="C2951" s="154"/>
      <c r="D2951" s="179"/>
      <c r="E2951" s="179"/>
      <c r="F2951" s="179"/>
      <c r="G2951" s="179"/>
      <c r="H2951" s="179"/>
      <c r="I2951" s="179"/>
      <c r="J2951" s="179"/>
      <c r="K2951" s="179"/>
      <c r="L2951" s="179"/>
    </row>
    <row r="2952" spans="1:12">
      <c r="A2952" s="154"/>
      <c r="B2952" s="154"/>
      <c r="C2952" s="154"/>
      <c r="D2952" s="179"/>
      <c r="E2952" s="179"/>
      <c r="F2952" s="179"/>
      <c r="G2952" s="179"/>
      <c r="H2952" s="179"/>
      <c r="I2952" s="179"/>
      <c r="J2952" s="179"/>
      <c r="K2952" s="179"/>
      <c r="L2952" s="179"/>
    </row>
    <row r="2953" spans="1:12">
      <c r="A2953" s="154"/>
      <c r="B2953" s="154"/>
      <c r="C2953" s="154"/>
      <c r="D2953" s="179"/>
      <c r="E2953" s="179"/>
      <c r="F2953" s="179"/>
      <c r="G2953" s="179"/>
      <c r="H2953" s="179"/>
      <c r="I2953" s="179"/>
      <c r="J2953" s="179"/>
      <c r="K2953" s="179"/>
      <c r="L2953" s="179"/>
    </row>
    <row r="2954" spans="1:12">
      <c r="A2954" s="154"/>
      <c r="B2954" s="154"/>
      <c r="C2954" s="154"/>
      <c r="D2954" s="179"/>
      <c r="E2954" s="179"/>
      <c r="F2954" s="179"/>
      <c r="G2954" s="179"/>
      <c r="H2954" s="179"/>
      <c r="I2954" s="179"/>
      <c r="J2954" s="179"/>
      <c r="K2954" s="179"/>
      <c r="L2954" s="179"/>
    </row>
    <row r="2955" spans="1:12">
      <c r="A2955" s="154"/>
      <c r="B2955" s="154"/>
      <c r="C2955" s="154"/>
      <c r="D2955" s="179"/>
      <c r="E2955" s="179"/>
      <c r="F2955" s="179"/>
      <c r="G2955" s="179"/>
      <c r="H2955" s="179"/>
      <c r="I2955" s="179"/>
      <c r="J2955" s="179"/>
      <c r="K2955" s="179"/>
      <c r="L2955" s="179"/>
    </row>
    <row r="2956" spans="1:12">
      <c r="A2956" s="154"/>
      <c r="B2956" s="154"/>
      <c r="C2956" s="154"/>
      <c r="D2956" s="179"/>
      <c r="E2956" s="179"/>
      <c r="F2956" s="179"/>
      <c r="G2956" s="179"/>
      <c r="H2956" s="179"/>
      <c r="I2956" s="179"/>
      <c r="J2956" s="179"/>
      <c r="K2956" s="179"/>
      <c r="L2956" s="179"/>
    </row>
    <row r="2957" spans="1:12">
      <c r="A2957" s="154"/>
      <c r="B2957" s="154"/>
      <c r="C2957" s="154"/>
      <c r="D2957" s="179"/>
      <c r="E2957" s="179"/>
      <c r="F2957" s="179"/>
      <c r="G2957" s="179"/>
      <c r="H2957" s="179"/>
      <c r="I2957" s="179"/>
      <c r="J2957" s="179"/>
      <c r="K2957" s="179"/>
      <c r="L2957" s="179"/>
    </row>
    <row r="2958" spans="1:12">
      <c r="A2958" s="154"/>
      <c r="B2958" s="154"/>
      <c r="C2958" s="154"/>
      <c r="D2958" s="179"/>
      <c r="E2958" s="179"/>
      <c r="F2958" s="179"/>
      <c r="G2958" s="179"/>
      <c r="H2958" s="179"/>
      <c r="I2958" s="179"/>
      <c r="J2958" s="179"/>
      <c r="K2958" s="179"/>
      <c r="L2958" s="179"/>
    </row>
    <row r="2959" spans="1:12">
      <c r="A2959" s="154"/>
      <c r="B2959" s="154"/>
      <c r="C2959" s="154"/>
      <c r="D2959" s="179"/>
      <c r="E2959" s="179"/>
      <c r="F2959" s="179"/>
      <c r="G2959" s="179"/>
      <c r="H2959" s="179"/>
      <c r="I2959" s="179"/>
      <c r="J2959" s="179"/>
      <c r="K2959" s="179"/>
      <c r="L2959" s="179"/>
    </row>
    <row r="2960" spans="1:12">
      <c r="A2960" s="154"/>
      <c r="B2960" s="154"/>
      <c r="C2960" s="154"/>
      <c r="D2960" s="179"/>
      <c r="E2960" s="179"/>
      <c r="F2960" s="179"/>
      <c r="G2960" s="179"/>
      <c r="H2960" s="179"/>
      <c r="I2960" s="179"/>
      <c r="J2960" s="179"/>
      <c r="K2960" s="179"/>
      <c r="L2960" s="179"/>
    </row>
    <row r="2961" spans="1:12">
      <c r="A2961" s="154"/>
      <c r="B2961" s="154"/>
      <c r="C2961" s="154"/>
      <c r="D2961" s="179"/>
      <c r="E2961" s="179"/>
      <c r="F2961" s="179"/>
      <c r="G2961" s="179"/>
      <c r="H2961" s="179"/>
      <c r="I2961" s="179"/>
      <c r="J2961" s="179"/>
      <c r="K2961" s="179"/>
      <c r="L2961" s="179"/>
    </row>
    <row r="2962" spans="1:12">
      <c r="A2962" s="154"/>
      <c r="B2962" s="154"/>
      <c r="C2962" s="154"/>
      <c r="D2962" s="179"/>
      <c r="E2962" s="179"/>
      <c r="F2962" s="179"/>
      <c r="G2962" s="179"/>
      <c r="H2962" s="179"/>
      <c r="I2962" s="179"/>
      <c r="J2962" s="179"/>
      <c r="K2962" s="179"/>
      <c r="L2962" s="179"/>
    </row>
    <row r="2963" spans="1:12">
      <c r="A2963" s="154"/>
      <c r="B2963" s="154"/>
      <c r="C2963" s="154"/>
      <c r="D2963" s="179"/>
      <c r="E2963" s="179"/>
      <c r="F2963" s="179"/>
      <c r="G2963" s="179"/>
      <c r="H2963" s="179"/>
      <c r="I2963" s="179"/>
      <c r="J2963" s="179"/>
      <c r="K2963" s="179"/>
      <c r="L2963" s="179"/>
    </row>
    <row r="2964" spans="1:12">
      <c r="A2964" s="154"/>
      <c r="B2964" s="154"/>
      <c r="C2964" s="154"/>
      <c r="D2964" s="179"/>
      <c r="E2964" s="179"/>
      <c r="F2964" s="179"/>
      <c r="G2964" s="179"/>
      <c r="H2964" s="179"/>
      <c r="I2964" s="179"/>
      <c r="J2964" s="179"/>
      <c r="K2964" s="179"/>
      <c r="L2964" s="179"/>
    </row>
    <row r="2965" spans="1:12">
      <c r="A2965" s="154"/>
      <c r="B2965" s="154"/>
      <c r="C2965" s="154"/>
      <c r="D2965" s="179"/>
      <c r="E2965" s="179"/>
      <c r="F2965" s="179"/>
      <c r="G2965" s="179"/>
      <c r="H2965" s="179"/>
      <c r="I2965" s="179"/>
      <c r="J2965" s="179"/>
      <c r="K2965" s="179"/>
      <c r="L2965" s="179"/>
    </row>
    <row r="2966" spans="1:12">
      <c r="A2966" s="154"/>
      <c r="B2966" s="154"/>
      <c r="C2966" s="154"/>
      <c r="D2966" s="179"/>
      <c r="E2966" s="179"/>
      <c r="F2966" s="179"/>
      <c r="G2966" s="179"/>
      <c r="H2966" s="179"/>
      <c r="I2966" s="179"/>
      <c r="J2966" s="179"/>
      <c r="K2966" s="179"/>
      <c r="L2966" s="179"/>
    </row>
    <row r="2967" spans="1:12">
      <c r="A2967" s="154"/>
      <c r="B2967" s="154"/>
      <c r="C2967" s="154"/>
      <c r="D2967" s="179"/>
      <c r="E2967" s="179"/>
      <c r="F2967" s="179"/>
      <c r="G2967" s="179"/>
      <c r="H2967" s="179"/>
      <c r="I2967" s="179"/>
      <c r="J2967" s="179"/>
      <c r="K2967" s="179"/>
      <c r="L2967" s="179"/>
    </row>
    <row r="2968" spans="1:12">
      <c r="A2968" s="154"/>
      <c r="B2968" s="154"/>
      <c r="C2968" s="154"/>
      <c r="D2968" s="179"/>
      <c r="E2968" s="179"/>
      <c r="F2968" s="179"/>
      <c r="G2968" s="179"/>
      <c r="H2968" s="179"/>
      <c r="I2968" s="179"/>
      <c r="J2968" s="179"/>
      <c r="K2968" s="179"/>
      <c r="L2968" s="179"/>
    </row>
    <row r="2969" spans="1:12">
      <c r="A2969" s="154"/>
      <c r="B2969" s="154"/>
      <c r="C2969" s="154"/>
      <c r="D2969" s="179"/>
      <c r="E2969" s="179"/>
      <c r="F2969" s="179"/>
      <c r="G2969" s="179"/>
      <c r="H2969" s="179"/>
      <c r="I2969" s="179"/>
      <c r="J2969" s="179"/>
      <c r="K2969" s="179"/>
      <c r="L2969" s="179"/>
    </row>
    <row r="2970" spans="1:12">
      <c r="A2970" s="154"/>
      <c r="B2970" s="154"/>
      <c r="C2970" s="154"/>
      <c r="D2970" s="179"/>
      <c r="E2970" s="179"/>
      <c r="F2970" s="179"/>
      <c r="G2970" s="179"/>
      <c r="H2970" s="179"/>
      <c r="I2970" s="179"/>
      <c r="J2970" s="179"/>
      <c r="K2970" s="179"/>
      <c r="L2970" s="179"/>
    </row>
    <row r="2971" spans="1:12">
      <c r="A2971" s="154"/>
      <c r="B2971" s="154"/>
      <c r="C2971" s="154"/>
      <c r="D2971" s="179"/>
      <c r="E2971" s="179"/>
      <c r="F2971" s="179"/>
      <c r="G2971" s="179"/>
      <c r="H2971" s="179"/>
      <c r="I2971" s="179"/>
      <c r="J2971" s="179"/>
      <c r="K2971" s="179"/>
      <c r="L2971" s="179"/>
    </row>
    <row r="2972" spans="1:12">
      <c r="A2972" s="154"/>
      <c r="B2972" s="154"/>
      <c r="C2972" s="154"/>
      <c r="D2972" s="179"/>
      <c r="E2972" s="179"/>
      <c r="F2972" s="179"/>
      <c r="G2972" s="179"/>
      <c r="H2972" s="179"/>
      <c r="I2972" s="179"/>
      <c r="J2972" s="179"/>
      <c r="K2972" s="179"/>
      <c r="L2972" s="179"/>
    </row>
    <row r="2973" spans="1:12">
      <c r="A2973" s="154"/>
      <c r="B2973" s="154"/>
      <c r="C2973" s="154"/>
      <c r="D2973" s="179"/>
      <c r="E2973" s="179"/>
      <c r="F2973" s="179"/>
      <c r="G2973" s="179"/>
      <c r="H2973" s="179"/>
      <c r="I2973" s="179"/>
      <c r="J2973" s="179"/>
      <c r="K2973" s="179"/>
      <c r="L2973" s="179"/>
    </row>
    <row r="2974" spans="1:12">
      <c r="A2974" s="154"/>
      <c r="B2974" s="154"/>
      <c r="C2974" s="154"/>
      <c r="D2974" s="179"/>
      <c r="E2974" s="179"/>
      <c r="F2974" s="179"/>
      <c r="G2974" s="179"/>
      <c r="H2974" s="179"/>
      <c r="I2974" s="179"/>
      <c r="J2974" s="179"/>
      <c r="K2974" s="179"/>
      <c r="L2974" s="179"/>
    </row>
    <row r="2975" spans="1:12">
      <c r="A2975" s="154"/>
      <c r="B2975" s="154"/>
      <c r="C2975" s="154"/>
      <c r="D2975" s="179"/>
      <c r="E2975" s="179"/>
      <c r="F2975" s="179"/>
      <c r="G2975" s="179"/>
      <c r="H2975" s="179"/>
      <c r="I2975" s="179"/>
      <c r="J2975" s="179"/>
      <c r="K2975" s="179"/>
      <c r="L2975" s="179"/>
    </row>
    <row r="2976" spans="1:12">
      <c r="A2976" s="154"/>
      <c r="B2976" s="154"/>
      <c r="C2976" s="154"/>
      <c r="D2976" s="179"/>
      <c r="E2976" s="179"/>
      <c r="F2976" s="179"/>
      <c r="G2976" s="179"/>
      <c r="H2976" s="179"/>
      <c r="I2976" s="179"/>
      <c r="J2976" s="179"/>
      <c r="K2976" s="179"/>
      <c r="L2976" s="179"/>
    </row>
    <row r="2977" spans="1:12">
      <c r="A2977" s="154"/>
      <c r="B2977" s="154"/>
      <c r="C2977" s="154"/>
      <c r="D2977" s="179"/>
      <c r="E2977" s="179"/>
      <c r="F2977" s="179"/>
      <c r="G2977" s="179"/>
      <c r="H2977" s="179"/>
      <c r="I2977" s="179"/>
      <c r="J2977" s="179"/>
      <c r="K2977" s="179"/>
      <c r="L2977" s="179"/>
    </row>
    <row r="2978" spans="1:12">
      <c r="A2978" s="154"/>
      <c r="B2978" s="154"/>
      <c r="C2978" s="154"/>
      <c r="D2978" s="179"/>
      <c r="E2978" s="179"/>
      <c r="F2978" s="179"/>
      <c r="G2978" s="179"/>
      <c r="H2978" s="179"/>
      <c r="I2978" s="179"/>
      <c r="J2978" s="179"/>
      <c r="K2978" s="179"/>
      <c r="L2978" s="179"/>
    </row>
    <row r="2979" spans="1:12">
      <c r="A2979" s="154"/>
      <c r="B2979" s="154"/>
      <c r="C2979" s="154"/>
      <c r="D2979" s="179"/>
      <c r="E2979" s="179"/>
      <c r="F2979" s="179"/>
      <c r="G2979" s="179"/>
      <c r="H2979" s="179"/>
      <c r="I2979" s="179"/>
      <c r="J2979" s="179"/>
      <c r="K2979" s="179"/>
      <c r="L2979" s="179"/>
    </row>
    <row r="2980" spans="1:12">
      <c r="A2980" s="154"/>
      <c r="B2980" s="154"/>
      <c r="C2980" s="154"/>
      <c r="D2980" s="179"/>
      <c r="E2980" s="179"/>
      <c r="F2980" s="179"/>
      <c r="G2980" s="179"/>
      <c r="H2980" s="179"/>
      <c r="I2980" s="179"/>
      <c r="J2980" s="179"/>
      <c r="K2980" s="179"/>
      <c r="L2980" s="179"/>
    </row>
    <row r="2981" spans="1:12">
      <c r="A2981" s="154"/>
      <c r="B2981" s="154"/>
      <c r="C2981" s="154"/>
      <c r="D2981" s="179"/>
      <c r="E2981" s="179"/>
      <c r="F2981" s="179"/>
      <c r="G2981" s="179"/>
      <c r="H2981" s="179"/>
      <c r="I2981" s="179"/>
      <c r="J2981" s="179"/>
      <c r="K2981" s="179"/>
      <c r="L2981" s="179"/>
    </row>
    <row r="2982" spans="1:12">
      <c r="A2982" s="154"/>
      <c r="B2982" s="154"/>
      <c r="C2982" s="154"/>
      <c r="D2982" s="179"/>
      <c r="E2982" s="179"/>
      <c r="F2982" s="179"/>
      <c r="G2982" s="179"/>
      <c r="H2982" s="179"/>
      <c r="I2982" s="179"/>
      <c r="J2982" s="179"/>
      <c r="K2982" s="179"/>
      <c r="L2982" s="179"/>
    </row>
    <row r="2983" spans="1:12">
      <c r="A2983" s="154"/>
      <c r="B2983" s="154"/>
      <c r="C2983" s="154"/>
      <c r="D2983" s="179"/>
      <c r="E2983" s="179"/>
      <c r="F2983" s="179"/>
      <c r="G2983" s="179"/>
      <c r="H2983" s="179"/>
      <c r="I2983" s="179"/>
      <c r="J2983" s="179"/>
      <c r="K2983" s="179"/>
      <c r="L2983" s="179"/>
    </row>
    <row r="2984" spans="1:12">
      <c r="A2984" s="154"/>
      <c r="B2984" s="154"/>
      <c r="C2984" s="154"/>
      <c r="D2984" s="179"/>
      <c r="E2984" s="179"/>
      <c r="F2984" s="179"/>
      <c r="G2984" s="179"/>
      <c r="H2984" s="179"/>
      <c r="I2984" s="179"/>
      <c r="J2984" s="179"/>
      <c r="K2984" s="179"/>
      <c r="L2984" s="179"/>
    </row>
    <row r="2985" spans="1:12">
      <c r="A2985" s="154"/>
      <c r="B2985" s="154"/>
      <c r="C2985" s="154"/>
      <c r="D2985" s="179"/>
      <c r="E2985" s="179"/>
      <c r="F2985" s="179"/>
      <c r="G2985" s="179"/>
      <c r="H2985" s="179"/>
      <c r="I2985" s="179"/>
      <c r="J2985" s="179"/>
      <c r="K2985" s="179"/>
      <c r="L2985" s="179"/>
    </row>
    <row r="2986" spans="1:12">
      <c r="A2986" s="154"/>
      <c r="B2986" s="154"/>
      <c r="C2986" s="154"/>
      <c r="D2986" s="179"/>
      <c r="E2986" s="179"/>
      <c r="F2986" s="179"/>
      <c r="G2986" s="179"/>
      <c r="H2986" s="179"/>
      <c r="I2986" s="179"/>
      <c r="J2986" s="179"/>
      <c r="K2986" s="179"/>
      <c r="L2986" s="179"/>
    </row>
    <row r="2987" spans="1:12">
      <c r="A2987" s="154"/>
      <c r="B2987" s="154"/>
      <c r="C2987" s="154"/>
      <c r="D2987" s="179"/>
      <c r="E2987" s="179"/>
      <c r="F2987" s="179"/>
      <c r="G2987" s="179"/>
      <c r="H2987" s="179"/>
      <c r="I2987" s="179"/>
      <c r="J2987" s="179"/>
      <c r="K2987" s="179"/>
      <c r="L2987" s="179"/>
    </row>
    <row r="2988" spans="1:12">
      <c r="A2988" s="154"/>
      <c r="B2988" s="154"/>
      <c r="C2988" s="154"/>
      <c r="D2988" s="179"/>
      <c r="E2988" s="179"/>
      <c r="F2988" s="179"/>
      <c r="G2988" s="179"/>
      <c r="H2988" s="179"/>
      <c r="I2988" s="179"/>
      <c r="J2988" s="179"/>
      <c r="K2988" s="179"/>
      <c r="L2988" s="179"/>
    </row>
    <row r="2989" spans="1:12">
      <c r="A2989" s="154"/>
      <c r="B2989" s="154"/>
      <c r="C2989" s="154"/>
      <c r="D2989" s="179"/>
      <c r="E2989" s="179"/>
      <c r="F2989" s="179"/>
      <c r="G2989" s="179"/>
      <c r="H2989" s="179"/>
      <c r="I2989" s="179"/>
      <c r="J2989" s="179"/>
      <c r="K2989" s="179"/>
      <c r="L2989" s="179"/>
    </row>
    <row r="2990" spans="1:12">
      <c r="A2990" s="154"/>
      <c r="B2990" s="154"/>
      <c r="C2990" s="154"/>
      <c r="D2990" s="179"/>
      <c r="E2990" s="179"/>
      <c r="F2990" s="179"/>
      <c r="G2990" s="179"/>
      <c r="H2990" s="179"/>
      <c r="I2990" s="179"/>
      <c r="J2990" s="179"/>
      <c r="K2990" s="179"/>
      <c r="L2990" s="179"/>
    </row>
    <row r="2991" spans="1:12">
      <c r="A2991" s="154"/>
      <c r="B2991" s="154"/>
      <c r="C2991" s="154"/>
      <c r="D2991" s="179"/>
      <c r="E2991" s="179"/>
      <c r="F2991" s="179"/>
      <c r="G2991" s="179"/>
      <c r="H2991" s="179"/>
      <c r="I2991" s="179"/>
      <c r="J2991" s="179"/>
      <c r="K2991" s="179"/>
      <c r="L2991" s="179"/>
    </row>
    <row r="2992" spans="1:12">
      <c r="A2992" s="154"/>
      <c r="B2992" s="154"/>
      <c r="C2992" s="154"/>
      <c r="D2992" s="179"/>
      <c r="E2992" s="179"/>
      <c r="F2992" s="179"/>
      <c r="G2992" s="179"/>
      <c r="H2992" s="179"/>
      <c r="I2992" s="179"/>
      <c r="J2992" s="179"/>
      <c r="K2992" s="179"/>
      <c r="L2992" s="179"/>
    </row>
    <row r="2993" spans="1:12">
      <c r="A2993" s="154"/>
      <c r="B2993" s="154"/>
      <c r="C2993" s="154"/>
      <c r="D2993" s="179"/>
      <c r="E2993" s="179"/>
      <c r="F2993" s="179"/>
      <c r="G2993" s="179"/>
      <c r="H2993" s="179"/>
      <c r="I2993" s="179"/>
      <c r="J2993" s="179"/>
      <c r="K2993" s="179"/>
      <c r="L2993" s="179"/>
    </row>
    <row r="2994" spans="1:12">
      <c r="A2994" s="154"/>
      <c r="B2994" s="154"/>
      <c r="C2994" s="154"/>
      <c r="D2994" s="179"/>
      <c r="E2994" s="179"/>
      <c r="F2994" s="179"/>
      <c r="G2994" s="179"/>
      <c r="H2994" s="179"/>
      <c r="I2994" s="179"/>
      <c r="J2994" s="179"/>
      <c r="K2994" s="179"/>
      <c r="L2994" s="179"/>
    </row>
    <row r="2995" spans="1:12">
      <c r="A2995" s="154"/>
      <c r="B2995" s="154"/>
      <c r="C2995" s="154"/>
      <c r="D2995" s="179"/>
      <c r="E2995" s="179"/>
      <c r="F2995" s="179"/>
      <c r="G2995" s="179"/>
      <c r="H2995" s="179"/>
      <c r="I2995" s="179"/>
      <c r="J2995" s="179"/>
      <c r="K2995" s="179"/>
      <c r="L2995" s="179"/>
    </row>
    <row r="2996" spans="1:12">
      <c r="A2996" s="154"/>
      <c r="B2996" s="154"/>
      <c r="C2996" s="154"/>
      <c r="D2996" s="179"/>
      <c r="E2996" s="179"/>
      <c r="F2996" s="179"/>
      <c r="G2996" s="179"/>
      <c r="H2996" s="179"/>
      <c r="I2996" s="179"/>
      <c r="J2996" s="179"/>
      <c r="K2996" s="179"/>
      <c r="L2996" s="179"/>
    </row>
    <row r="2997" spans="1:12">
      <c r="A2997" s="154"/>
      <c r="B2997" s="154"/>
      <c r="C2997" s="154"/>
      <c r="D2997" s="179"/>
      <c r="E2997" s="179"/>
      <c r="F2997" s="179"/>
      <c r="G2997" s="179"/>
      <c r="H2997" s="179"/>
      <c r="I2997" s="179"/>
      <c r="J2997" s="179"/>
      <c r="K2997" s="179"/>
      <c r="L2997" s="179"/>
    </row>
    <row r="2998" spans="1:12">
      <c r="A2998" s="154"/>
      <c r="B2998" s="154"/>
      <c r="C2998" s="154"/>
      <c r="D2998" s="179"/>
      <c r="E2998" s="179"/>
      <c r="F2998" s="179"/>
      <c r="G2998" s="179"/>
      <c r="H2998" s="179"/>
      <c r="I2998" s="179"/>
      <c r="J2998" s="179"/>
      <c r="K2998" s="179"/>
      <c r="L2998" s="179"/>
    </row>
    <row r="2999" spans="1:12">
      <c r="A2999" s="154"/>
      <c r="B2999" s="154"/>
      <c r="C2999" s="154"/>
      <c r="D2999" s="179"/>
      <c r="E2999" s="179"/>
      <c r="F2999" s="179"/>
      <c r="G2999" s="179"/>
      <c r="H2999" s="179"/>
      <c r="I2999" s="179"/>
      <c r="J2999" s="179"/>
      <c r="K2999" s="179"/>
      <c r="L2999" s="179"/>
    </row>
    <row r="3000" spans="1:12">
      <c r="A3000" s="154"/>
      <c r="B3000" s="154"/>
      <c r="C3000" s="154"/>
      <c r="D3000" s="179"/>
      <c r="E3000" s="179"/>
      <c r="F3000" s="179"/>
      <c r="G3000" s="179"/>
      <c r="H3000" s="179"/>
      <c r="I3000" s="179"/>
      <c r="J3000" s="179"/>
      <c r="K3000" s="179"/>
      <c r="L3000" s="179"/>
    </row>
    <row r="3001" spans="1:12">
      <c r="A3001" s="154"/>
      <c r="B3001" s="154"/>
      <c r="C3001" s="154"/>
      <c r="D3001" s="179"/>
      <c r="E3001" s="179"/>
      <c r="F3001" s="179"/>
      <c r="G3001" s="179"/>
      <c r="H3001" s="179"/>
      <c r="I3001" s="179"/>
      <c r="J3001" s="179"/>
      <c r="K3001" s="179"/>
      <c r="L3001" s="179"/>
    </row>
    <row r="3002" spans="1:12">
      <c r="A3002" s="154"/>
      <c r="B3002" s="154"/>
      <c r="C3002" s="154"/>
      <c r="D3002" s="179"/>
      <c r="E3002" s="179"/>
      <c r="F3002" s="179"/>
      <c r="G3002" s="179"/>
      <c r="H3002" s="179"/>
      <c r="I3002" s="179"/>
      <c r="J3002" s="179"/>
      <c r="K3002" s="179"/>
      <c r="L3002" s="179"/>
    </row>
    <row r="3003" spans="1:12">
      <c r="A3003" s="154"/>
      <c r="B3003" s="154"/>
      <c r="C3003" s="154"/>
      <c r="D3003" s="179"/>
      <c r="E3003" s="179"/>
      <c r="F3003" s="179"/>
      <c r="G3003" s="179"/>
      <c r="H3003" s="179"/>
      <c r="I3003" s="179"/>
      <c r="J3003" s="179"/>
      <c r="K3003" s="179"/>
      <c r="L3003" s="179"/>
    </row>
    <row r="3004" spans="1:12">
      <c r="A3004" s="154"/>
      <c r="B3004" s="154"/>
      <c r="C3004" s="154"/>
      <c r="D3004" s="179"/>
      <c r="E3004" s="179"/>
      <c r="F3004" s="179"/>
      <c r="G3004" s="179"/>
      <c r="H3004" s="179"/>
      <c r="I3004" s="179"/>
      <c r="J3004" s="179"/>
      <c r="K3004" s="179"/>
      <c r="L3004" s="179"/>
    </row>
    <row r="3005" spans="1:12">
      <c r="A3005" s="154"/>
      <c r="B3005" s="154"/>
      <c r="C3005" s="154"/>
      <c r="D3005" s="179"/>
      <c r="E3005" s="179"/>
      <c r="F3005" s="179"/>
      <c r="G3005" s="179"/>
      <c r="H3005" s="179"/>
      <c r="I3005" s="179"/>
      <c r="J3005" s="179"/>
      <c r="K3005" s="179"/>
      <c r="L3005" s="179"/>
    </row>
    <row r="3006" spans="1:12">
      <c r="A3006" s="154"/>
      <c r="B3006" s="154"/>
      <c r="C3006" s="154"/>
      <c r="D3006" s="179"/>
      <c r="E3006" s="179"/>
      <c r="F3006" s="179"/>
      <c r="G3006" s="179"/>
      <c r="H3006" s="179"/>
      <c r="I3006" s="179"/>
      <c r="J3006" s="179"/>
      <c r="K3006" s="179"/>
      <c r="L3006" s="179"/>
    </row>
    <row r="3007" spans="1:12">
      <c r="A3007" s="154"/>
      <c r="B3007" s="154"/>
      <c r="C3007" s="154"/>
      <c r="D3007" s="179"/>
      <c r="E3007" s="179"/>
      <c r="F3007" s="179"/>
      <c r="G3007" s="179"/>
      <c r="H3007" s="179"/>
      <c r="I3007" s="179"/>
      <c r="J3007" s="179"/>
      <c r="K3007" s="179"/>
      <c r="L3007" s="179"/>
    </row>
    <row r="3008" spans="1:12">
      <c r="A3008" s="154"/>
      <c r="B3008" s="154"/>
      <c r="C3008" s="154"/>
      <c r="D3008" s="179"/>
      <c r="E3008" s="179"/>
      <c r="F3008" s="179"/>
      <c r="G3008" s="179"/>
      <c r="H3008" s="179"/>
      <c r="I3008" s="179"/>
      <c r="J3008" s="179"/>
      <c r="K3008" s="179"/>
      <c r="L3008" s="179"/>
    </row>
    <row r="3009" spans="1:12">
      <c r="A3009" s="154"/>
      <c r="B3009" s="154"/>
      <c r="C3009" s="154"/>
      <c r="D3009" s="179"/>
      <c r="E3009" s="179"/>
      <c r="F3009" s="179"/>
      <c r="G3009" s="179"/>
      <c r="H3009" s="179"/>
      <c r="I3009" s="179"/>
      <c r="J3009" s="179"/>
      <c r="K3009" s="179"/>
      <c r="L3009" s="179"/>
    </row>
    <row r="3010" spans="1:12">
      <c r="A3010" s="154"/>
      <c r="B3010" s="154"/>
      <c r="C3010" s="154"/>
      <c r="D3010" s="179"/>
      <c r="E3010" s="179"/>
      <c r="F3010" s="179"/>
      <c r="G3010" s="179"/>
      <c r="H3010" s="179"/>
      <c r="I3010" s="179"/>
      <c r="J3010" s="179"/>
      <c r="K3010" s="179"/>
      <c r="L3010" s="179"/>
    </row>
    <row r="3011" spans="1:12">
      <c r="A3011" s="154"/>
      <c r="B3011" s="154"/>
      <c r="C3011" s="154"/>
      <c r="D3011" s="179"/>
      <c r="E3011" s="179"/>
      <c r="F3011" s="179"/>
      <c r="G3011" s="179"/>
      <c r="H3011" s="179"/>
      <c r="I3011" s="179"/>
      <c r="J3011" s="179"/>
      <c r="K3011" s="179"/>
      <c r="L3011" s="179"/>
    </row>
    <row r="3012" spans="1:12">
      <c r="A3012" s="154"/>
      <c r="B3012" s="154"/>
      <c r="C3012" s="154"/>
      <c r="D3012" s="179"/>
      <c r="E3012" s="179"/>
      <c r="F3012" s="179"/>
      <c r="G3012" s="179"/>
      <c r="H3012" s="179"/>
      <c r="I3012" s="179"/>
      <c r="J3012" s="179"/>
      <c r="K3012" s="179"/>
      <c r="L3012" s="179"/>
    </row>
    <row r="3013" spans="1:12">
      <c r="A3013" s="154"/>
      <c r="B3013" s="154"/>
      <c r="C3013" s="154"/>
      <c r="D3013" s="179"/>
      <c r="E3013" s="179"/>
      <c r="F3013" s="179"/>
      <c r="G3013" s="179"/>
      <c r="H3013" s="179"/>
      <c r="I3013" s="179"/>
      <c r="J3013" s="179"/>
      <c r="K3013" s="179"/>
      <c r="L3013" s="179"/>
    </row>
    <row r="3014" spans="1:12">
      <c r="A3014" s="154"/>
      <c r="B3014" s="154"/>
      <c r="C3014" s="154"/>
      <c r="D3014" s="179"/>
      <c r="E3014" s="179"/>
      <c r="F3014" s="179"/>
      <c r="G3014" s="179"/>
      <c r="H3014" s="179"/>
      <c r="I3014" s="179"/>
      <c r="J3014" s="179"/>
      <c r="K3014" s="179"/>
      <c r="L3014" s="179"/>
    </row>
    <row r="3015" spans="1:12">
      <c r="A3015" s="154"/>
      <c r="B3015" s="154"/>
      <c r="C3015" s="154"/>
      <c r="D3015" s="179"/>
      <c r="E3015" s="179"/>
      <c r="F3015" s="179"/>
      <c r="G3015" s="179"/>
      <c r="H3015" s="179"/>
      <c r="I3015" s="179"/>
      <c r="J3015" s="179"/>
      <c r="K3015" s="179"/>
      <c r="L3015" s="179"/>
    </row>
    <row r="3016" spans="1:12">
      <c r="A3016" s="154"/>
      <c r="B3016" s="154"/>
      <c r="C3016" s="154"/>
      <c r="D3016" s="179"/>
      <c r="E3016" s="179"/>
      <c r="F3016" s="179"/>
      <c r="G3016" s="179"/>
      <c r="H3016" s="179"/>
      <c r="I3016" s="179"/>
      <c r="J3016" s="179"/>
      <c r="K3016" s="179"/>
      <c r="L3016" s="179"/>
    </row>
    <row r="3017" spans="1:12">
      <c r="A3017" s="154"/>
      <c r="B3017" s="154"/>
      <c r="C3017" s="154"/>
      <c r="D3017" s="179"/>
      <c r="E3017" s="179"/>
      <c r="F3017" s="179"/>
      <c r="G3017" s="179"/>
      <c r="H3017" s="179"/>
      <c r="I3017" s="179"/>
      <c r="J3017" s="179"/>
      <c r="K3017" s="179"/>
      <c r="L3017" s="179"/>
    </row>
    <row r="3018" spans="1:12">
      <c r="A3018" s="154"/>
      <c r="B3018" s="154"/>
      <c r="C3018" s="154"/>
      <c r="D3018" s="179"/>
      <c r="E3018" s="179"/>
      <c r="F3018" s="179"/>
      <c r="G3018" s="179"/>
      <c r="H3018" s="179"/>
      <c r="I3018" s="179"/>
      <c r="J3018" s="179"/>
      <c r="K3018" s="179"/>
      <c r="L3018" s="179"/>
    </row>
    <row r="3019" spans="1:12">
      <c r="A3019" s="154"/>
      <c r="B3019" s="154"/>
      <c r="C3019" s="154"/>
      <c r="D3019" s="179"/>
      <c r="E3019" s="179"/>
      <c r="F3019" s="179"/>
      <c r="G3019" s="179"/>
      <c r="H3019" s="179"/>
      <c r="I3019" s="179"/>
      <c r="J3019" s="179"/>
      <c r="K3019" s="179"/>
      <c r="L3019" s="179"/>
    </row>
    <row r="3020" spans="1:12">
      <c r="A3020" s="154"/>
      <c r="B3020" s="154"/>
      <c r="C3020" s="154"/>
      <c r="D3020" s="179"/>
      <c r="E3020" s="179"/>
      <c r="F3020" s="179"/>
      <c r="G3020" s="179"/>
      <c r="H3020" s="179"/>
      <c r="I3020" s="179"/>
      <c r="J3020" s="179"/>
      <c r="K3020" s="179"/>
      <c r="L3020" s="179"/>
    </row>
    <row r="3021" spans="1:12">
      <c r="A3021" s="154"/>
      <c r="B3021" s="154"/>
      <c r="C3021" s="154"/>
      <c r="D3021" s="179"/>
      <c r="E3021" s="179"/>
      <c r="F3021" s="179"/>
      <c r="G3021" s="179"/>
      <c r="H3021" s="179"/>
      <c r="I3021" s="179"/>
      <c r="J3021" s="179"/>
      <c r="K3021" s="179"/>
      <c r="L3021" s="179"/>
    </row>
    <row r="3022" spans="1:12">
      <c r="A3022" s="154"/>
      <c r="B3022" s="154"/>
      <c r="C3022" s="154"/>
      <c r="D3022" s="179"/>
      <c r="E3022" s="179"/>
      <c r="F3022" s="179"/>
      <c r="G3022" s="179"/>
      <c r="H3022" s="179"/>
      <c r="I3022" s="179"/>
      <c r="J3022" s="179"/>
      <c r="K3022" s="179"/>
      <c r="L3022" s="179"/>
    </row>
    <row r="3023" spans="1:12">
      <c r="A3023" s="154"/>
      <c r="B3023" s="154"/>
      <c r="C3023" s="154"/>
      <c r="D3023" s="179"/>
      <c r="E3023" s="179"/>
      <c r="F3023" s="179"/>
      <c r="G3023" s="179"/>
      <c r="H3023" s="179"/>
      <c r="I3023" s="179"/>
      <c r="J3023" s="179"/>
      <c r="K3023" s="179"/>
      <c r="L3023" s="179"/>
    </row>
    <row r="3024" spans="1:12">
      <c r="A3024" s="154"/>
      <c r="B3024" s="154"/>
      <c r="C3024" s="154"/>
      <c r="D3024" s="179"/>
      <c r="E3024" s="179"/>
      <c r="F3024" s="179"/>
      <c r="G3024" s="179"/>
      <c r="H3024" s="179"/>
      <c r="I3024" s="179"/>
      <c r="J3024" s="179"/>
      <c r="K3024" s="179"/>
      <c r="L3024" s="179"/>
    </row>
    <row r="3025" spans="1:12">
      <c r="A3025" s="154"/>
      <c r="B3025" s="154"/>
      <c r="C3025" s="154"/>
      <c r="D3025" s="179"/>
      <c r="E3025" s="179"/>
      <c r="F3025" s="179"/>
      <c r="G3025" s="179"/>
      <c r="H3025" s="179"/>
      <c r="I3025" s="179"/>
      <c r="J3025" s="179"/>
      <c r="K3025" s="179"/>
      <c r="L3025" s="179"/>
    </row>
    <row r="3026" spans="1:12">
      <c r="A3026" s="154"/>
      <c r="B3026" s="154"/>
      <c r="C3026" s="154"/>
      <c r="D3026" s="179"/>
      <c r="E3026" s="179"/>
      <c r="F3026" s="179"/>
      <c r="G3026" s="179"/>
      <c r="H3026" s="179"/>
      <c r="I3026" s="179"/>
      <c r="J3026" s="179"/>
      <c r="K3026" s="179"/>
      <c r="L3026" s="179"/>
    </row>
    <row r="3027" spans="1:12">
      <c r="A3027" s="154"/>
      <c r="B3027" s="154"/>
      <c r="C3027" s="154"/>
      <c r="D3027" s="179"/>
      <c r="E3027" s="179"/>
      <c r="F3027" s="179"/>
      <c r="G3027" s="179"/>
      <c r="H3027" s="179"/>
      <c r="I3027" s="179"/>
      <c r="J3027" s="179"/>
      <c r="K3027" s="179"/>
      <c r="L3027" s="179"/>
    </row>
    <row r="3028" spans="1:12">
      <c r="A3028" s="154"/>
      <c r="B3028" s="154"/>
      <c r="C3028" s="154"/>
      <c r="D3028" s="179"/>
      <c r="E3028" s="179"/>
      <c r="F3028" s="179"/>
      <c r="G3028" s="179"/>
      <c r="H3028" s="179"/>
      <c r="I3028" s="179"/>
      <c r="J3028" s="179"/>
      <c r="K3028" s="179"/>
      <c r="L3028" s="179"/>
    </row>
    <row r="3029" spans="1:12">
      <c r="A3029" s="154"/>
      <c r="B3029" s="154"/>
      <c r="C3029" s="154"/>
      <c r="D3029" s="179"/>
      <c r="E3029" s="179"/>
      <c r="F3029" s="179"/>
      <c r="G3029" s="179"/>
      <c r="H3029" s="179"/>
      <c r="I3029" s="179"/>
      <c r="J3029" s="179"/>
      <c r="K3029" s="179"/>
      <c r="L3029" s="179"/>
    </row>
    <row r="3030" spans="1:12">
      <c r="A3030" s="154"/>
      <c r="B3030" s="154"/>
      <c r="C3030" s="154"/>
      <c r="D3030" s="179"/>
      <c r="E3030" s="179"/>
      <c r="F3030" s="179"/>
      <c r="G3030" s="179"/>
      <c r="H3030" s="179"/>
      <c r="I3030" s="179"/>
      <c r="J3030" s="179"/>
      <c r="K3030" s="179"/>
      <c r="L3030" s="179"/>
    </row>
    <row r="3031" spans="1:12">
      <c r="A3031" s="154"/>
      <c r="B3031" s="154"/>
      <c r="C3031" s="154"/>
      <c r="D3031" s="179"/>
      <c r="E3031" s="179"/>
      <c r="F3031" s="179"/>
      <c r="G3031" s="179"/>
      <c r="H3031" s="179"/>
      <c r="I3031" s="179"/>
      <c r="J3031" s="179"/>
      <c r="K3031" s="179"/>
      <c r="L3031" s="179"/>
    </row>
    <row r="3032" spans="1:12">
      <c r="A3032" s="154"/>
      <c r="B3032" s="154"/>
      <c r="C3032" s="154"/>
      <c r="D3032" s="179"/>
      <c r="E3032" s="179"/>
      <c r="F3032" s="179"/>
      <c r="G3032" s="179"/>
      <c r="H3032" s="179"/>
      <c r="I3032" s="179"/>
      <c r="J3032" s="179"/>
      <c r="K3032" s="179"/>
      <c r="L3032" s="179"/>
    </row>
    <row r="3033" spans="1:12">
      <c r="A3033" s="154"/>
      <c r="B3033" s="154"/>
      <c r="C3033" s="154"/>
      <c r="D3033" s="179"/>
      <c r="E3033" s="179"/>
      <c r="F3033" s="179"/>
      <c r="G3033" s="179"/>
      <c r="H3033" s="179"/>
      <c r="I3033" s="179"/>
      <c r="J3033" s="179"/>
      <c r="K3033" s="179"/>
      <c r="L3033" s="179"/>
    </row>
    <row r="3034" spans="1:12">
      <c r="A3034" s="154"/>
      <c r="B3034" s="154"/>
      <c r="C3034" s="154"/>
      <c r="D3034" s="179"/>
      <c r="E3034" s="179"/>
      <c r="F3034" s="179"/>
      <c r="G3034" s="179"/>
      <c r="H3034" s="179"/>
      <c r="I3034" s="179"/>
      <c r="J3034" s="179"/>
      <c r="K3034" s="179"/>
      <c r="L3034" s="179"/>
    </row>
    <row r="3035" spans="1:12">
      <c r="A3035" s="154"/>
      <c r="B3035" s="154"/>
      <c r="C3035" s="154"/>
      <c r="D3035" s="179"/>
      <c r="E3035" s="179"/>
      <c r="F3035" s="179"/>
      <c r="G3035" s="179"/>
      <c r="H3035" s="179"/>
      <c r="I3035" s="179"/>
      <c r="J3035" s="179"/>
      <c r="K3035" s="179"/>
      <c r="L3035" s="179"/>
    </row>
    <row r="3036" spans="1:12">
      <c r="A3036" s="154"/>
      <c r="B3036" s="154"/>
      <c r="C3036" s="154"/>
      <c r="D3036" s="179"/>
      <c r="E3036" s="179"/>
      <c r="F3036" s="179"/>
      <c r="G3036" s="179"/>
      <c r="H3036" s="179"/>
      <c r="I3036" s="179"/>
      <c r="J3036" s="179"/>
      <c r="K3036" s="179"/>
      <c r="L3036" s="179"/>
    </row>
    <row r="3037" spans="1:12">
      <c r="A3037" s="154"/>
      <c r="B3037" s="154"/>
      <c r="C3037" s="154"/>
      <c r="D3037" s="179"/>
      <c r="E3037" s="179"/>
      <c r="F3037" s="179"/>
      <c r="G3037" s="179"/>
      <c r="H3037" s="179"/>
      <c r="I3037" s="179"/>
      <c r="J3037" s="179"/>
      <c r="K3037" s="179"/>
      <c r="L3037" s="179"/>
    </row>
    <row r="3038" spans="1:12">
      <c r="A3038" s="154"/>
      <c r="B3038" s="154"/>
      <c r="C3038" s="154"/>
      <c r="D3038" s="179"/>
      <c r="E3038" s="179"/>
      <c r="F3038" s="179"/>
      <c r="G3038" s="179"/>
      <c r="H3038" s="179"/>
      <c r="I3038" s="179"/>
      <c r="J3038" s="179"/>
      <c r="K3038" s="179"/>
      <c r="L3038" s="179"/>
    </row>
    <row r="3039" spans="1:12">
      <c r="A3039" s="154"/>
      <c r="B3039" s="154"/>
      <c r="C3039" s="154"/>
      <c r="D3039" s="179"/>
      <c r="E3039" s="179"/>
      <c r="F3039" s="179"/>
      <c r="G3039" s="179"/>
      <c r="H3039" s="179"/>
      <c r="I3039" s="179"/>
      <c r="J3039" s="179"/>
      <c r="K3039" s="179"/>
      <c r="L3039" s="179"/>
    </row>
    <row r="3040" spans="1:12">
      <c r="A3040" s="154"/>
      <c r="B3040" s="154"/>
      <c r="C3040" s="154"/>
      <c r="D3040" s="179"/>
      <c r="E3040" s="179"/>
      <c r="F3040" s="179"/>
      <c r="G3040" s="179"/>
      <c r="H3040" s="179"/>
      <c r="I3040" s="179"/>
      <c r="J3040" s="179"/>
      <c r="K3040" s="179"/>
      <c r="L3040" s="179"/>
    </row>
    <row r="3041" spans="1:12">
      <c r="A3041" s="154"/>
      <c r="B3041" s="154"/>
      <c r="C3041" s="154"/>
      <c r="D3041" s="179"/>
      <c r="E3041" s="179"/>
      <c r="F3041" s="179"/>
      <c r="G3041" s="179"/>
      <c r="H3041" s="179"/>
      <c r="I3041" s="179"/>
      <c r="J3041" s="179"/>
      <c r="K3041" s="179"/>
      <c r="L3041" s="179"/>
    </row>
    <row r="3042" spans="1:12">
      <c r="A3042" s="154"/>
      <c r="B3042" s="154"/>
      <c r="C3042" s="154"/>
      <c r="D3042" s="179"/>
      <c r="E3042" s="179"/>
      <c r="F3042" s="179"/>
      <c r="G3042" s="179"/>
      <c r="H3042" s="179"/>
      <c r="I3042" s="179"/>
      <c r="J3042" s="179"/>
      <c r="K3042" s="179"/>
      <c r="L3042" s="179"/>
    </row>
    <row r="3043" spans="1:12">
      <c r="A3043" s="154"/>
      <c r="B3043" s="154"/>
      <c r="C3043" s="154"/>
      <c r="D3043" s="179"/>
      <c r="E3043" s="179"/>
      <c r="F3043" s="179"/>
      <c r="G3043" s="179"/>
      <c r="H3043" s="179"/>
      <c r="I3043" s="179"/>
      <c r="J3043" s="179"/>
      <c r="K3043" s="179"/>
      <c r="L3043" s="179"/>
    </row>
    <row r="3044" spans="1:12">
      <c r="A3044" s="154"/>
      <c r="B3044" s="154"/>
      <c r="C3044" s="154"/>
      <c r="D3044" s="179"/>
      <c r="E3044" s="179"/>
      <c r="F3044" s="179"/>
      <c r="G3044" s="179"/>
      <c r="H3044" s="179"/>
      <c r="I3044" s="179"/>
      <c r="J3044" s="179"/>
      <c r="K3044" s="179"/>
      <c r="L3044" s="179"/>
    </row>
    <row r="3045" spans="1:12">
      <c r="A3045" s="154"/>
      <c r="B3045" s="154"/>
      <c r="C3045" s="154"/>
      <c r="D3045" s="179"/>
      <c r="E3045" s="179"/>
      <c r="F3045" s="179"/>
      <c r="G3045" s="179"/>
      <c r="H3045" s="179"/>
      <c r="I3045" s="179"/>
      <c r="J3045" s="179"/>
      <c r="K3045" s="179"/>
      <c r="L3045" s="179"/>
    </row>
    <row r="3046" spans="1:12">
      <c r="A3046" s="154"/>
      <c r="B3046" s="154"/>
      <c r="C3046" s="154"/>
      <c r="D3046" s="179"/>
      <c r="E3046" s="179"/>
      <c r="F3046" s="179"/>
      <c r="G3046" s="179"/>
      <c r="H3046" s="179"/>
      <c r="I3046" s="179"/>
      <c r="J3046" s="179"/>
      <c r="K3046" s="179"/>
      <c r="L3046" s="179"/>
    </row>
    <row r="3047" spans="1:12">
      <c r="A3047" s="154"/>
      <c r="B3047" s="154"/>
      <c r="C3047" s="154"/>
      <c r="D3047" s="179"/>
      <c r="E3047" s="179"/>
      <c r="F3047" s="179"/>
      <c r="G3047" s="179"/>
      <c r="H3047" s="179"/>
      <c r="I3047" s="179"/>
      <c r="J3047" s="179"/>
      <c r="K3047" s="179"/>
      <c r="L3047" s="179"/>
    </row>
    <row r="3048" spans="1:12">
      <c r="A3048" s="154"/>
      <c r="B3048" s="154"/>
      <c r="C3048" s="154"/>
      <c r="D3048" s="179"/>
      <c r="E3048" s="179"/>
      <c r="F3048" s="179"/>
      <c r="G3048" s="179"/>
      <c r="H3048" s="179"/>
      <c r="I3048" s="179"/>
      <c r="J3048" s="179"/>
      <c r="K3048" s="179"/>
      <c r="L3048" s="179"/>
    </row>
    <row r="3049" spans="1:12">
      <c r="A3049" s="154"/>
      <c r="B3049" s="154"/>
      <c r="C3049" s="154"/>
      <c r="D3049" s="179"/>
      <c r="E3049" s="179"/>
      <c r="F3049" s="179"/>
      <c r="G3049" s="179"/>
      <c r="H3049" s="179"/>
      <c r="I3049" s="179"/>
      <c r="J3049" s="179"/>
      <c r="K3049" s="179"/>
      <c r="L3049" s="179"/>
    </row>
    <row r="3050" spans="1:12">
      <c r="A3050" s="154"/>
      <c r="B3050" s="154"/>
      <c r="C3050" s="154"/>
      <c r="D3050" s="179"/>
      <c r="E3050" s="179"/>
      <c r="F3050" s="179"/>
      <c r="G3050" s="179"/>
      <c r="H3050" s="179"/>
      <c r="I3050" s="179"/>
      <c r="J3050" s="179"/>
      <c r="K3050" s="179"/>
      <c r="L3050" s="179"/>
    </row>
    <row r="3051" spans="1:12">
      <c r="A3051" s="154"/>
      <c r="B3051" s="154"/>
      <c r="C3051" s="154"/>
      <c r="D3051" s="179"/>
      <c r="E3051" s="179"/>
      <c r="F3051" s="179"/>
      <c r="G3051" s="179"/>
      <c r="H3051" s="179"/>
      <c r="I3051" s="179"/>
      <c r="J3051" s="179"/>
      <c r="K3051" s="179"/>
      <c r="L3051" s="179"/>
    </row>
    <row r="3052" spans="1:12">
      <c r="A3052" s="154"/>
      <c r="B3052" s="154"/>
      <c r="C3052" s="154"/>
      <c r="D3052" s="179"/>
      <c r="E3052" s="179"/>
      <c r="F3052" s="179"/>
      <c r="G3052" s="179"/>
      <c r="H3052" s="179"/>
      <c r="I3052" s="179"/>
      <c r="J3052" s="179"/>
      <c r="K3052" s="179"/>
      <c r="L3052" s="179"/>
    </row>
    <row r="3053" spans="1:12">
      <c r="A3053" s="154"/>
      <c r="B3053" s="154"/>
      <c r="C3053" s="154"/>
      <c r="D3053" s="179"/>
      <c r="E3053" s="179"/>
      <c r="F3053" s="179"/>
      <c r="G3053" s="179"/>
      <c r="H3053" s="179"/>
      <c r="I3053" s="179"/>
      <c r="J3053" s="179"/>
      <c r="K3053" s="179"/>
      <c r="L3053" s="179"/>
    </row>
    <row r="3054" spans="1:12">
      <c r="A3054" s="154"/>
      <c r="B3054" s="154"/>
      <c r="C3054" s="154"/>
      <c r="D3054" s="179"/>
      <c r="E3054" s="179"/>
      <c r="F3054" s="179"/>
      <c r="G3054" s="179"/>
      <c r="H3054" s="179"/>
      <c r="I3054" s="179"/>
      <c r="J3054" s="179"/>
      <c r="K3054" s="179"/>
      <c r="L3054" s="179"/>
    </row>
    <row r="3055" spans="1:12">
      <c r="A3055" s="154"/>
      <c r="B3055" s="154"/>
      <c r="C3055" s="154"/>
      <c r="D3055" s="179"/>
      <c r="E3055" s="179"/>
      <c r="F3055" s="179"/>
      <c r="G3055" s="179"/>
      <c r="H3055" s="179"/>
      <c r="I3055" s="179"/>
      <c r="J3055" s="179"/>
      <c r="K3055" s="179"/>
      <c r="L3055" s="179"/>
    </row>
    <row r="3056" spans="1:12">
      <c r="A3056" s="154"/>
      <c r="B3056" s="154"/>
      <c r="C3056" s="154"/>
      <c r="D3056" s="179"/>
      <c r="E3056" s="179"/>
      <c r="F3056" s="179"/>
      <c r="G3056" s="179"/>
      <c r="H3056" s="179"/>
      <c r="I3056" s="179"/>
      <c r="J3056" s="179"/>
      <c r="K3056" s="179"/>
      <c r="L3056" s="179"/>
    </row>
    <row r="3057" spans="1:12">
      <c r="A3057" s="154"/>
      <c r="B3057" s="154"/>
      <c r="C3057" s="154"/>
      <c r="D3057" s="179"/>
      <c r="E3057" s="179"/>
      <c r="F3057" s="179"/>
      <c r="G3057" s="179"/>
      <c r="H3057" s="179"/>
      <c r="I3057" s="179"/>
      <c r="J3057" s="179"/>
      <c r="K3057" s="179"/>
      <c r="L3057" s="179"/>
    </row>
    <row r="3058" spans="1:12">
      <c r="A3058" s="154"/>
      <c r="B3058" s="154"/>
      <c r="C3058" s="154"/>
      <c r="D3058" s="179"/>
      <c r="E3058" s="179"/>
      <c r="F3058" s="179"/>
      <c r="G3058" s="179"/>
      <c r="H3058" s="179"/>
      <c r="I3058" s="179"/>
      <c r="J3058" s="179"/>
      <c r="K3058" s="179"/>
      <c r="L3058" s="179"/>
    </row>
    <row r="3059" spans="1:12">
      <c r="A3059" s="154"/>
      <c r="B3059" s="154"/>
      <c r="C3059" s="154"/>
      <c r="D3059" s="179"/>
      <c r="E3059" s="179"/>
      <c r="F3059" s="179"/>
      <c r="G3059" s="179"/>
      <c r="H3059" s="179"/>
      <c r="I3059" s="179"/>
      <c r="J3059" s="179"/>
      <c r="K3059" s="179"/>
      <c r="L3059" s="179"/>
    </row>
    <row r="3060" spans="1:12">
      <c r="A3060" s="154"/>
      <c r="B3060" s="154"/>
      <c r="C3060" s="154"/>
      <c r="D3060" s="179"/>
      <c r="E3060" s="179"/>
      <c r="F3060" s="179"/>
      <c r="G3060" s="179"/>
      <c r="H3060" s="179"/>
      <c r="I3060" s="179"/>
      <c r="J3060" s="179"/>
      <c r="K3060" s="179"/>
      <c r="L3060" s="179"/>
    </row>
    <row r="3061" spans="1:12">
      <c r="A3061" s="154"/>
      <c r="B3061" s="154"/>
      <c r="C3061" s="154"/>
      <c r="D3061" s="179"/>
      <c r="E3061" s="179"/>
      <c r="F3061" s="179"/>
      <c r="G3061" s="179"/>
      <c r="H3061" s="179"/>
      <c r="I3061" s="179"/>
      <c r="J3061" s="179"/>
      <c r="K3061" s="179"/>
      <c r="L3061" s="179"/>
    </row>
    <row r="3062" spans="1:12">
      <c r="A3062" s="154"/>
      <c r="B3062" s="154"/>
      <c r="C3062" s="154"/>
      <c r="D3062" s="179"/>
      <c r="E3062" s="179"/>
      <c r="F3062" s="179"/>
      <c r="G3062" s="179"/>
      <c r="H3062" s="179"/>
      <c r="I3062" s="179"/>
      <c r="J3062" s="179"/>
      <c r="K3062" s="179"/>
      <c r="L3062" s="179"/>
    </row>
    <row r="3063" spans="1:12">
      <c r="A3063" s="154"/>
      <c r="B3063" s="154"/>
      <c r="C3063" s="154"/>
      <c r="D3063" s="179"/>
      <c r="E3063" s="179"/>
      <c r="F3063" s="179"/>
      <c r="G3063" s="179"/>
      <c r="H3063" s="179"/>
      <c r="I3063" s="179"/>
      <c r="J3063" s="179"/>
      <c r="K3063" s="179"/>
      <c r="L3063" s="179"/>
    </row>
    <row r="3064" spans="1:12">
      <c r="A3064" s="154"/>
      <c r="B3064" s="154"/>
      <c r="C3064" s="154"/>
      <c r="D3064" s="179"/>
      <c r="E3064" s="179"/>
      <c r="F3064" s="179"/>
      <c r="G3064" s="179"/>
      <c r="H3064" s="179"/>
      <c r="I3064" s="179"/>
      <c r="J3064" s="179"/>
      <c r="K3064" s="179"/>
      <c r="L3064" s="179"/>
    </row>
    <row r="3065" spans="1:12">
      <c r="A3065" s="154"/>
      <c r="B3065" s="154"/>
      <c r="C3065" s="154"/>
      <c r="D3065" s="179"/>
      <c r="E3065" s="179"/>
      <c r="F3065" s="179"/>
      <c r="G3065" s="179"/>
      <c r="H3065" s="179"/>
      <c r="I3065" s="179"/>
      <c r="J3065" s="179"/>
      <c r="K3065" s="179"/>
      <c r="L3065" s="179"/>
    </row>
    <row r="3066" spans="1:12">
      <c r="A3066" s="154"/>
      <c r="B3066" s="154"/>
      <c r="C3066" s="154"/>
      <c r="D3066" s="179"/>
      <c r="E3066" s="179"/>
      <c r="F3066" s="179"/>
      <c r="G3066" s="179"/>
      <c r="H3066" s="179"/>
      <c r="I3066" s="179"/>
      <c r="J3066" s="179"/>
      <c r="K3066" s="179"/>
      <c r="L3066" s="179"/>
    </row>
    <row r="3067" spans="1:12">
      <c r="A3067" s="154"/>
      <c r="B3067" s="154"/>
      <c r="C3067" s="154"/>
      <c r="D3067" s="179"/>
      <c r="E3067" s="179"/>
      <c r="F3067" s="179"/>
      <c r="G3067" s="179"/>
      <c r="H3067" s="179"/>
      <c r="I3067" s="179"/>
      <c r="J3067" s="179"/>
      <c r="K3067" s="179"/>
      <c r="L3067" s="179"/>
    </row>
    <row r="3068" spans="1:12">
      <c r="A3068" s="154"/>
      <c r="B3068" s="154"/>
      <c r="C3068" s="154"/>
      <c r="D3068" s="179"/>
      <c r="E3068" s="179"/>
      <c r="F3068" s="179"/>
      <c r="G3068" s="179"/>
      <c r="H3068" s="179"/>
      <c r="I3068" s="179"/>
      <c r="J3068" s="179"/>
      <c r="K3068" s="179"/>
      <c r="L3068" s="179"/>
    </row>
    <row r="3069" spans="1:12">
      <c r="A3069" s="154"/>
      <c r="B3069" s="154"/>
      <c r="C3069" s="154"/>
      <c r="D3069" s="179"/>
      <c r="E3069" s="179"/>
      <c r="F3069" s="179"/>
      <c r="G3069" s="179"/>
      <c r="H3069" s="179"/>
      <c r="I3069" s="179"/>
      <c r="J3069" s="179"/>
      <c r="K3069" s="179"/>
      <c r="L3069" s="179"/>
    </row>
    <row r="3070" spans="1:12">
      <c r="A3070" s="154"/>
      <c r="B3070" s="154"/>
      <c r="C3070" s="154"/>
      <c r="D3070" s="179"/>
      <c r="E3070" s="179"/>
      <c r="F3070" s="179"/>
      <c r="G3070" s="179"/>
      <c r="H3070" s="179"/>
      <c r="I3070" s="179"/>
      <c r="J3070" s="179"/>
      <c r="K3070" s="179"/>
      <c r="L3070" s="179"/>
    </row>
    <row r="3071" spans="1:12">
      <c r="A3071" s="154"/>
      <c r="B3071" s="154"/>
      <c r="C3071" s="154"/>
      <c r="D3071" s="179"/>
      <c r="E3071" s="179"/>
      <c r="F3071" s="179"/>
      <c r="G3071" s="179"/>
      <c r="H3071" s="179"/>
      <c r="I3071" s="179"/>
      <c r="J3071" s="179"/>
      <c r="K3071" s="179"/>
      <c r="L3071" s="179"/>
    </row>
    <row r="3072" spans="1:12">
      <c r="A3072" s="154"/>
      <c r="B3072" s="154"/>
      <c r="C3072" s="154"/>
      <c r="D3072" s="179"/>
      <c r="E3072" s="179"/>
      <c r="F3072" s="179"/>
      <c r="G3072" s="179"/>
      <c r="H3072" s="179"/>
      <c r="I3072" s="179"/>
      <c r="J3072" s="179"/>
      <c r="K3072" s="179"/>
      <c r="L3072" s="179"/>
    </row>
    <row r="3073" spans="1:12">
      <c r="A3073" s="154"/>
      <c r="B3073" s="154"/>
      <c r="C3073" s="154"/>
      <c r="D3073" s="179"/>
      <c r="E3073" s="179"/>
      <c r="F3073" s="179"/>
      <c r="G3073" s="179"/>
      <c r="H3073" s="179"/>
      <c r="I3073" s="179"/>
      <c r="J3073" s="179"/>
      <c r="K3073" s="179"/>
      <c r="L3073" s="179"/>
    </row>
    <row r="3074" spans="1:12">
      <c r="A3074" s="154"/>
      <c r="B3074" s="154"/>
      <c r="C3074" s="154"/>
      <c r="D3074" s="179"/>
      <c r="E3074" s="179"/>
      <c r="F3074" s="179"/>
      <c r="G3074" s="179"/>
      <c r="H3074" s="179"/>
      <c r="I3074" s="179"/>
      <c r="J3074" s="179"/>
      <c r="K3074" s="179"/>
      <c r="L3074" s="179"/>
    </row>
    <row r="3075" spans="1:12">
      <c r="A3075" s="154"/>
      <c r="B3075" s="154"/>
      <c r="C3075" s="154"/>
      <c r="D3075" s="179"/>
      <c r="E3075" s="179"/>
      <c r="F3075" s="179"/>
      <c r="G3075" s="179"/>
      <c r="H3075" s="179"/>
      <c r="I3075" s="179"/>
      <c r="J3075" s="179"/>
      <c r="K3075" s="179"/>
      <c r="L3075" s="179"/>
    </row>
    <row r="3076" spans="1:12">
      <c r="A3076" s="154"/>
      <c r="B3076" s="154"/>
      <c r="C3076" s="154"/>
      <c r="D3076" s="179"/>
      <c r="E3076" s="179"/>
      <c r="F3076" s="179"/>
      <c r="G3076" s="179"/>
      <c r="H3076" s="179"/>
      <c r="I3076" s="179"/>
      <c r="J3076" s="179"/>
      <c r="K3076" s="179"/>
      <c r="L3076" s="179"/>
    </row>
    <row r="3077" spans="1:12">
      <c r="A3077" s="154"/>
      <c r="B3077" s="154"/>
      <c r="C3077" s="154"/>
      <c r="D3077" s="179"/>
      <c r="E3077" s="179"/>
      <c r="F3077" s="179"/>
      <c r="G3077" s="179"/>
      <c r="H3077" s="179"/>
      <c r="I3077" s="179"/>
      <c r="J3077" s="179"/>
      <c r="K3077" s="179"/>
      <c r="L3077" s="179"/>
    </row>
    <row r="3078" spans="1:12">
      <c r="A3078" s="154"/>
      <c r="B3078" s="154"/>
      <c r="C3078" s="154"/>
      <c r="D3078" s="179"/>
      <c r="E3078" s="179"/>
      <c r="F3078" s="179"/>
      <c r="G3078" s="179"/>
      <c r="H3078" s="179"/>
      <c r="I3078" s="179"/>
      <c r="J3078" s="179"/>
      <c r="K3078" s="179"/>
      <c r="L3078" s="179"/>
    </row>
    <row r="3079" spans="1:12">
      <c r="A3079" s="154"/>
      <c r="B3079" s="154"/>
      <c r="C3079" s="154"/>
      <c r="D3079" s="179"/>
      <c r="E3079" s="179"/>
      <c r="F3079" s="179"/>
      <c r="G3079" s="179"/>
      <c r="H3079" s="179"/>
      <c r="I3079" s="179"/>
      <c r="J3079" s="179"/>
      <c r="K3079" s="179"/>
      <c r="L3079" s="179"/>
    </row>
    <row r="3080" spans="1:12">
      <c r="A3080" s="154"/>
      <c r="B3080" s="154"/>
      <c r="C3080" s="154"/>
      <c r="D3080" s="179"/>
      <c r="E3080" s="179"/>
      <c r="F3080" s="179"/>
      <c r="G3080" s="179"/>
      <c r="H3080" s="179"/>
      <c r="I3080" s="179"/>
      <c r="J3080" s="179"/>
      <c r="K3080" s="179"/>
      <c r="L3080" s="179"/>
    </row>
    <row r="3081" spans="1:12">
      <c r="A3081" s="154"/>
      <c r="B3081" s="154"/>
      <c r="C3081" s="154"/>
      <c r="D3081" s="179"/>
      <c r="E3081" s="179"/>
      <c r="F3081" s="179"/>
      <c r="G3081" s="179"/>
      <c r="H3081" s="179"/>
      <c r="I3081" s="179"/>
      <c r="J3081" s="179"/>
      <c r="K3081" s="179"/>
      <c r="L3081" s="179"/>
    </row>
    <row r="3082" spans="1:12">
      <c r="A3082" s="154"/>
      <c r="B3082" s="154"/>
      <c r="C3082" s="154"/>
      <c r="D3082" s="179"/>
      <c r="E3082" s="179"/>
      <c r="F3082" s="179"/>
      <c r="G3082" s="179"/>
      <c r="H3082" s="179"/>
      <c r="I3082" s="179"/>
      <c r="J3082" s="179"/>
      <c r="K3082" s="179"/>
      <c r="L3082" s="179"/>
    </row>
    <row r="3083" spans="1:12">
      <c r="A3083" s="154"/>
      <c r="B3083" s="154"/>
      <c r="C3083" s="154"/>
      <c r="D3083" s="179"/>
      <c r="E3083" s="179"/>
      <c r="F3083" s="179"/>
      <c r="G3083" s="179"/>
      <c r="H3083" s="179"/>
      <c r="I3083" s="179"/>
      <c r="J3083" s="179"/>
      <c r="K3083" s="179"/>
      <c r="L3083" s="179"/>
    </row>
    <row r="3084" spans="1:12">
      <c r="A3084" s="154"/>
      <c r="B3084" s="154"/>
      <c r="C3084" s="154"/>
      <c r="D3084" s="179"/>
      <c r="E3084" s="179"/>
      <c r="F3084" s="179"/>
      <c r="G3084" s="179"/>
      <c r="H3084" s="179"/>
      <c r="I3084" s="179"/>
      <c r="J3084" s="179"/>
      <c r="K3084" s="179"/>
      <c r="L3084" s="179"/>
    </row>
    <row r="3085" spans="1:12">
      <c r="A3085" s="154"/>
      <c r="B3085" s="154"/>
      <c r="C3085" s="154"/>
      <c r="D3085" s="179"/>
      <c r="E3085" s="179"/>
      <c r="F3085" s="179"/>
      <c r="G3085" s="179"/>
      <c r="H3085" s="179"/>
      <c r="I3085" s="179"/>
      <c r="J3085" s="179"/>
      <c r="K3085" s="179"/>
      <c r="L3085" s="179"/>
    </row>
    <row r="3086" spans="1:12">
      <c r="A3086" s="154"/>
      <c r="B3086" s="154"/>
      <c r="C3086" s="154"/>
      <c r="D3086" s="179"/>
      <c r="E3086" s="179"/>
      <c r="F3086" s="179"/>
      <c r="G3086" s="179"/>
      <c r="H3086" s="179"/>
      <c r="I3086" s="179"/>
      <c r="J3086" s="179"/>
      <c r="K3086" s="179"/>
      <c r="L3086" s="179"/>
    </row>
    <row r="3087" spans="1:12">
      <c r="A3087" s="154"/>
      <c r="B3087" s="154"/>
      <c r="C3087" s="154"/>
      <c r="D3087" s="179"/>
      <c r="E3087" s="179"/>
      <c r="F3087" s="179"/>
      <c r="G3087" s="179"/>
      <c r="H3087" s="179"/>
      <c r="I3087" s="179"/>
      <c r="J3087" s="179"/>
      <c r="K3087" s="179"/>
      <c r="L3087" s="179"/>
    </row>
    <row r="3088" spans="1:12">
      <c r="A3088" s="154"/>
      <c r="B3088" s="154"/>
      <c r="C3088" s="154"/>
      <c r="D3088" s="179"/>
      <c r="E3088" s="179"/>
      <c r="F3088" s="179"/>
      <c r="G3088" s="179"/>
      <c r="H3088" s="179"/>
      <c r="I3088" s="179"/>
      <c r="J3088" s="179"/>
      <c r="K3088" s="179"/>
      <c r="L3088" s="179"/>
    </row>
    <row r="3089" spans="1:12">
      <c r="A3089" s="154"/>
      <c r="B3089" s="154"/>
      <c r="C3089" s="154"/>
      <c r="D3089" s="179"/>
      <c r="E3089" s="179"/>
      <c r="F3089" s="179"/>
      <c r="G3089" s="179"/>
      <c r="H3089" s="179"/>
      <c r="I3089" s="179"/>
      <c r="J3089" s="179"/>
      <c r="K3089" s="179"/>
      <c r="L3089" s="179"/>
    </row>
    <row r="3090" spans="1:12">
      <c r="A3090" s="154"/>
      <c r="B3090" s="154"/>
      <c r="C3090" s="154"/>
      <c r="D3090" s="179"/>
      <c r="E3090" s="179"/>
      <c r="F3090" s="179"/>
      <c r="G3090" s="179"/>
      <c r="H3090" s="179"/>
      <c r="I3090" s="179"/>
      <c r="J3090" s="179"/>
      <c r="K3090" s="179"/>
      <c r="L3090" s="179"/>
    </row>
    <row r="3091" spans="1:12">
      <c r="A3091" s="154"/>
      <c r="B3091" s="154"/>
      <c r="C3091" s="154"/>
      <c r="D3091" s="179"/>
      <c r="E3091" s="179"/>
      <c r="F3091" s="179"/>
      <c r="G3091" s="179"/>
      <c r="H3091" s="179"/>
      <c r="I3091" s="179"/>
      <c r="J3091" s="179"/>
      <c r="K3091" s="179"/>
      <c r="L3091" s="179"/>
    </row>
    <row r="3092" spans="1:12">
      <c r="A3092" s="154"/>
      <c r="B3092" s="154"/>
      <c r="C3092" s="154"/>
      <c r="D3092" s="179"/>
      <c r="E3092" s="179"/>
      <c r="F3092" s="179"/>
      <c r="G3092" s="179"/>
      <c r="H3092" s="179"/>
      <c r="I3092" s="179"/>
      <c r="J3092" s="179"/>
      <c r="K3092" s="179"/>
      <c r="L3092" s="179"/>
    </row>
    <row r="3093" spans="1:12">
      <c r="A3093" s="154"/>
      <c r="B3093" s="154"/>
      <c r="C3093" s="154"/>
      <c r="D3093" s="179"/>
      <c r="E3093" s="179"/>
      <c r="F3093" s="179"/>
      <c r="G3093" s="179"/>
      <c r="H3093" s="179"/>
      <c r="I3093" s="179"/>
      <c r="J3093" s="179"/>
      <c r="K3093" s="179"/>
      <c r="L3093" s="179"/>
    </row>
    <row r="3094" spans="1:12">
      <c r="A3094" s="154"/>
      <c r="B3094" s="154"/>
      <c r="C3094" s="154"/>
      <c r="D3094" s="179"/>
      <c r="E3094" s="179"/>
      <c r="F3094" s="179"/>
      <c r="G3094" s="179"/>
      <c r="H3094" s="179"/>
      <c r="I3094" s="179"/>
      <c r="J3094" s="179"/>
      <c r="K3094" s="179"/>
      <c r="L3094" s="179"/>
    </row>
    <row r="3095" spans="1:12">
      <c r="A3095" s="154"/>
      <c r="B3095" s="154"/>
      <c r="C3095" s="154"/>
      <c r="D3095" s="179"/>
      <c r="E3095" s="179"/>
      <c r="F3095" s="179"/>
      <c r="G3095" s="179"/>
      <c r="H3095" s="179"/>
      <c r="I3095" s="179"/>
      <c r="J3095" s="179"/>
      <c r="K3095" s="179"/>
      <c r="L3095" s="179"/>
    </row>
    <row r="3096" spans="1:12">
      <c r="A3096" s="154"/>
      <c r="B3096" s="154"/>
      <c r="C3096" s="154"/>
      <c r="D3096" s="179"/>
      <c r="E3096" s="179"/>
      <c r="F3096" s="179"/>
      <c r="G3096" s="179"/>
      <c r="H3096" s="179"/>
      <c r="I3096" s="179"/>
      <c r="J3096" s="179"/>
      <c r="K3096" s="179"/>
      <c r="L3096" s="179"/>
    </row>
    <row r="3097" spans="1:12">
      <c r="A3097" s="154"/>
      <c r="B3097" s="154"/>
      <c r="C3097" s="154"/>
      <c r="D3097" s="179"/>
      <c r="E3097" s="179"/>
      <c r="F3097" s="179"/>
      <c r="G3097" s="179"/>
      <c r="H3097" s="179"/>
      <c r="I3097" s="179"/>
      <c r="J3097" s="179"/>
      <c r="K3097" s="179"/>
      <c r="L3097" s="179"/>
    </row>
    <row r="3098" spans="1:12">
      <c r="A3098" s="154"/>
      <c r="B3098" s="154"/>
      <c r="C3098" s="154"/>
      <c r="D3098" s="179"/>
      <c r="E3098" s="179"/>
      <c r="F3098" s="179"/>
      <c r="G3098" s="179"/>
      <c r="H3098" s="179"/>
      <c r="I3098" s="179"/>
      <c r="J3098" s="179"/>
      <c r="K3098" s="179"/>
      <c r="L3098" s="179"/>
    </row>
    <row r="3099" spans="1:12">
      <c r="A3099" s="154"/>
      <c r="B3099" s="154"/>
      <c r="C3099" s="154"/>
      <c r="D3099" s="179"/>
      <c r="E3099" s="179"/>
      <c r="F3099" s="179"/>
      <c r="G3099" s="179"/>
      <c r="H3099" s="179"/>
      <c r="I3099" s="179"/>
      <c r="J3099" s="179"/>
      <c r="K3099" s="179"/>
      <c r="L3099" s="179"/>
    </row>
    <row r="3100" spans="1:12">
      <c r="A3100" s="154"/>
      <c r="B3100" s="154"/>
      <c r="C3100" s="154"/>
      <c r="D3100" s="179"/>
      <c r="E3100" s="179"/>
      <c r="F3100" s="179"/>
      <c r="G3100" s="179"/>
      <c r="H3100" s="179"/>
      <c r="I3100" s="179"/>
      <c r="J3100" s="179"/>
      <c r="K3100" s="179"/>
      <c r="L3100" s="179"/>
    </row>
    <row r="3101" spans="1:12">
      <c r="A3101" s="154"/>
      <c r="B3101" s="154"/>
      <c r="C3101" s="154"/>
      <c r="D3101" s="179"/>
      <c r="E3101" s="179"/>
      <c r="F3101" s="179"/>
      <c r="G3101" s="179"/>
      <c r="H3101" s="179"/>
      <c r="I3101" s="179"/>
      <c r="J3101" s="179"/>
      <c r="K3101" s="179"/>
      <c r="L3101" s="179"/>
    </row>
    <row r="3102" spans="1:12">
      <c r="A3102" s="154"/>
      <c r="B3102" s="154"/>
      <c r="C3102" s="154"/>
      <c r="D3102" s="179"/>
      <c r="E3102" s="179"/>
      <c r="F3102" s="179"/>
      <c r="G3102" s="179"/>
      <c r="H3102" s="179"/>
      <c r="I3102" s="179"/>
      <c r="J3102" s="179"/>
      <c r="K3102" s="179"/>
      <c r="L3102" s="179"/>
    </row>
    <row r="3103" spans="1:12">
      <c r="A3103" s="154"/>
      <c r="B3103" s="154"/>
      <c r="C3103" s="154"/>
      <c r="D3103" s="179"/>
      <c r="E3103" s="179"/>
      <c r="F3103" s="179"/>
      <c r="G3103" s="179"/>
      <c r="H3103" s="179"/>
      <c r="I3103" s="179"/>
      <c r="J3103" s="179"/>
      <c r="K3103" s="179"/>
      <c r="L3103" s="179"/>
    </row>
    <row r="3104" spans="1:12">
      <c r="A3104" s="154"/>
      <c r="B3104" s="154"/>
      <c r="C3104" s="154"/>
      <c r="D3104" s="179"/>
      <c r="E3104" s="179"/>
      <c r="F3104" s="179"/>
      <c r="G3104" s="179"/>
      <c r="H3104" s="179"/>
      <c r="I3104" s="179"/>
      <c r="J3104" s="179"/>
      <c r="K3104" s="179"/>
      <c r="L3104" s="179"/>
    </row>
    <row r="3105" spans="1:12">
      <c r="A3105" s="154"/>
      <c r="B3105" s="154"/>
      <c r="C3105" s="154"/>
      <c r="D3105" s="179"/>
      <c r="E3105" s="179"/>
      <c r="F3105" s="179"/>
      <c r="G3105" s="179"/>
      <c r="H3105" s="179"/>
      <c r="I3105" s="179"/>
      <c r="J3105" s="179"/>
      <c r="K3105" s="179"/>
      <c r="L3105" s="179"/>
    </row>
    <row r="3106" spans="1:12">
      <c r="A3106" s="154"/>
      <c r="B3106" s="154"/>
      <c r="C3106" s="154"/>
      <c r="D3106" s="179"/>
      <c r="E3106" s="179"/>
      <c r="F3106" s="179"/>
      <c r="G3106" s="179"/>
      <c r="H3106" s="179"/>
      <c r="I3106" s="179"/>
      <c r="J3106" s="179"/>
      <c r="K3106" s="179"/>
      <c r="L3106" s="179"/>
    </row>
    <row r="3107" spans="1:12">
      <c r="A3107" s="154"/>
      <c r="B3107" s="154"/>
      <c r="C3107" s="154"/>
      <c r="D3107" s="179"/>
      <c r="E3107" s="179"/>
      <c r="F3107" s="179"/>
      <c r="G3107" s="179"/>
      <c r="H3107" s="179"/>
      <c r="I3107" s="179"/>
      <c r="J3107" s="179"/>
      <c r="K3107" s="179"/>
      <c r="L3107" s="179"/>
    </row>
    <row r="3108" spans="1:12">
      <c r="A3108" s="154"/>
      <c r="B3108" s="154"/>
      <c r="C3108" s="154"/>
      <c r="D3108" s="179"/>
      <c r="E3108" s="179"/>
      <c r="F3108" s="179"/>
      <c r="G3108" s="179"/>
      <c r="H3108" s="179"/>
      <c r="I3108" s="179"/>
      <c r="J3108" s="179"/>
      <c r="K3108" s="179"/>
      <c r="L3108" s="179"/>
    </row>
    <row r="3109" spans="1:12">
      <c r="A3109" s="154"/>
      <c r="B3109" s="154"/>
      <c r="C3109" s="154"/>
      <c r="D3109" s="179"/>
      <c r="E3109" s="179"/>
      <c r="F3109" s="179"/>
      <c r="G3109" s="179"/>
      <c r="H3109" s="179"/>
      <c r="I3109" s="179"/>
      <c r="J3109" s="179"/>
      <c r="K3109" s="179"/>
      <c r="L3109" s="179"/>
    </row>
    <row r="3110" spans="1:12">
      <c r="A3110" s="154"/>
      <c r="B3110" s="154"/>
      <c r="C3110" s="154"/>
      <c r="D3110" s="179"/>
      <c r="E3110" s="179"/>
      <c r="F3110" s="179"/>
      <c r="G3110" s="179"/>
      <c r="H3110" s="179"/>
      <c r="I3110" s="179"/>
      <c r="J3110" s="179"/>
      <c r="K3110" s="179"/>
      <c r="L3110" s="179"/>
    </row>
    <row r="3111" spans="1:12">
      <c r="A3111" s="154"/>
      <c r="B3111" s="154"/>
      <c r="C3111" s="154"/>
      <c r="D3111" s="179"/>
      <c r="E3111" s="179"/>
      <c r="F3111" s="179"/>
      <c r="G3111" s="179"/>
      <c r="H3111" s="179"/>
      <c r="I3111" s="179"/>
      <c r="J3111" s="179"/>
      <c r="K3111" s="179"/>
      <c r="L3111" s="179"/>
    </row>
    <row r="3112" spans="1:12">
      <c r="A3112" s="154"/>
      <c r="B3112" s="154"/>
      <c r="C3112" s="154"/>
      <c r="D3112" s="179"/>
      <c r="E3112" s="179"/>
      <c r="F3112" s="179"/>
      <c r="G3112" s="179"/>
      <c r="H3112" s="179"/>
      <c r="I3112" s="179"/>
      <c r="J3112" s="179"/>
      <c r="K3112" s="179"/>
      <c r="L3112" s="179"/>
    </row>
    <row r="3113" spans="1:12">
      <c r="A3113" s="154"/>
      <c r="B3113" s="154"/>
      <c r="C3113" s="154"/>
      <c r="D3113" s="179"/>
      <c r="E3113" s="179"/>
      <c r="F3113" s="179"/>
      <c r="G3113" s="179"/>
      <c r="H3113" s="179"/>
      <c r="I3113" s="179"/>
      <c r="J3113" s="179"/>
      <c r="K3113" s="179"/>
      <c r="L3113" s="179"/>
    </row>
    <row r="3114" spans="1:12">
      <c r="A3114" s="154"/>
      <c r="B3114" s="154"/>
      <c r="C3114" s="154"/>
      <c r="D3114" s="179"/>
      <c r="E3114" s="179"/>
      <c r="F3114" s="179"/>
      <c r="G3114" s="179"/>
      <c r="H3114" s="179"/>
      <c r="I3114" s="179"/>
      <c r="J3114" s="179"/>
      <c r="K3114" s="179"/>
      <c r="L3114" s="179"/>
    </row>
    <row r="3115" spans="1:12">
      <c r="A3115" s="154"/>
      <c r="B3115" s="154"/>
      <c r="C3115" s="154"/>
      <c r="D3115" s="179"/>
      <c r="E3115" s="179"/>
      <c r="F3115" s="179"/>
      <c r="G3115" s="179"/>
      <c r="H3115" s="179"/>
      <c r="I3115" s="179"/>
      <c r="J3115" s="179"/>
      <c r="K3115" s="179"/>
      <c r="L3115" s="179"/>
    </row>
    <row r="3116" spans="1:12">
      <c r="A3116" s="154"/>
      <c r="B3116" s="154"/>
      <c r="C3116" s="154"/>
      <c r="D3116" s="179"/>
      <c r="E3116" s="179"/>
      <c r="F3116" s="179"/>
      <c r="G3116" s="179"/>
      <c r="H3116" s="179"/>
      <c r="I3116" s="179"/>
      <c r="J3116" s="179"/>
      <c r="K3116" s="179"/>
      <c r="L3116" s="179"/>
    </row>
    <row r="3117" spans="1:12">
      <c r="A3117" s="154"/>
      <c r="B3117" s="154"/>
      <c r="C3117" s="154"/>
      <c r="D3117" s="179"/>
      <c r="E3117" s="179"/>
      <c r="F3117" s="179"/>
      <c r="G3117" s="179"/>
      <c r="H3117" s="179"/>
      <c r="I3117" s="179"/>
      <c r="J3117" s="179"/>
      <c r="K3117" s="179"/>
      <c r="L3117" s="179"/>
    </row>
    <row r="3118" spans="1:12">
      <c r="A3118" s="154"/>
      <c r="B3118" s="154"/>
      <c r="C3118" s="154"/>
      <c r="D3118" s="179"/>
      <c r="E3118" s="179"/>
      <c r="F3118" s="179"/>
      <c r="G3118" s="179"/>
      <c r="H3118" s="179"/>
      <c r="I3118" s="179"/>
      <c r="J3118" s="179"/>
      <c r="K3118" s="179"/>
      <c r="L3118" s="179"/>
    </row>
    <row r="3119" spans="1:12">
      <c r="A3119" s="154"/>
      <c r="B3119" s="154"/>
      <c r="C3119" s="154"/>
      <c r="D3119" s="179"/>
      <c r="E3119" s="179"/>
      <c r="F3119" s="179"/>
      <c r="G3119" s="179"/>
      <c r="H3119" s="179"/>
      <c r="I3119" s="179"/>
      <c r="J3119" s="179"/>
      <c r="K3119" s="179"/>
      <c r="L3119" s="179"/>
    </row>
    <row r="3120" spans="1:12">
      <c r="A3120" s="154"/>
      <c r="B3120" s="154"/>
      <c r="C3120" s="154"/>
      <c r="D3120" s="179"/>
      <c r="E3120" s="179"/>
      <c r="F3120" s="179"/>
      <c r="G3120" s="179"/>
      <c r="H3120" s="179"/>
      <c r="I3120" s="179"/>
      <c r="J3120" s="179"/>
      <c r="K3120" s="179"/>
      <c r="L3120" s="179"/>
    </row>
    <row r="3121" spans="1:12">
      <c r="A3121" s="154"/>
      <c r="B3121" s="154"/>
      <c r="C3121" s="154"/>
      <c r="D3121" s="179"/>
      <c r="E3121" s="179"/>
      <c r="F3121" s="179"/>
      <c r="G3121" s="179"/>
      <c r="H3121" s="179"/>
      <c r="I3121" s="179"/>
      <c r="J3121" s="179"/>
      <c r="K3121" s="179"/>
      <c r="L3121" s="179"/>
    </row>
    <row r="3122" spans="1:12">
      <c r="A3122" s="154"/>
      <c r="B3122" s="154"/>
      <c r="C3122" s="154"/>
      <c r="D3122" s="179"/>
      <c r="E3122" s="179"/>
      <c r="F3122" s="179"/>
      <c r="G3122" s="179"/>
      <c r="H3122" s="179"/>
      <c r="I3122" s="179"/>
      <c r="J3122" s="179"/>
      <c r="K3122" s="179"/>
      <c r="L3122" s="179"/>
    </row>
    <row r="3123" spans="1:12">
      <c r="A3123" s="154"/>
      <c r="B3123" s="154"/>
      <c r="C3123" s="154"/>
      <c r="D3123" s="179"/>
      <c r="E3123" s="179"/>
      <c r="F3123" s="179"/>
      <c r="G3123" s="179"/>
      <c r="H3123" s="179"/>
      <c r="I3123" s="179"/>
      <c r="J3123" s="179"/>
      <c r="K3123" s="179"/>
      <c r="L3123" s="179"/>
    </row>
    <row r="3124" spans="1:12">
      <c r="A3124" s="154"/>
      <c r="B3124" s="154"/>
      <c r="C3124" s="154"/>
      <c r="D3124" s="179"/>
      <c r="E3124" s="179"/>
      <c r="F3124" s="179"/>
      <c r="G3124" s="179"/>
      <c r="H3124" s="179"/>
      <c r="I3124" s="179"/>
      <c r="J3124" s="179"/>
      <c r="K3124" s="179"/>
      <c r="L3124" s="179"/>
    </row>
    <row r="3125" spans="1:12">
      <c r="A3125" s="154"/>
      <c r="B3125" s="154"/>
      <c r="C3125" s="154"/>
      <c r="D3125" s="179"/>
      <c r="E3125" s="179"/>
      <c r="F3125" s="179"/>
      <c r="G3125" s="179"/>
      <c r="H3125" s="179"/>
      <c r="I3125" s="179"/>
      <c r="J3125" s="179"/>
      <c r="K3125" s="179"/>
      <c r="L3125" s="179"/>
    </row>
    <row r="3126" spans="1:12">
      <c r="A3126" s="154"/>
      <c r="B3126" s="154"/>
      <c r="C3126" s="154"/>
      <c r="D3126" s="179"/>
      <c r="E3126" s="179"/>
      <c r="F3126" s="179"/>
      <c r="G3126" s="179"/>
      <c r="H3126" s="179"/>
      <c r="I3126" s="179"/>
      <c r="J3126" s="179"/>
      <c r="K3126" s="179"/>
      <c r="L3126" s="179"/>
    </row>
    <row r="3127" spans="1:12">
      <c r="A3127" s="154"/>
      <c r="B3127" s="154"/>
      <c r="C3127" s="154"/>
      <c r="D3127" s="179"/>
      <c r="E3127" s="179"/>
      <c r="F3127" s="179"/>
      <c r="G3127" s="179"/>
      <c r="H3127" s="179"/>
      <c r="I3127" s="179"/>
      <c r="J3127" s="179"/>
      <c r="K3127" s="179"/>
      <c r="L3127" s="179"/>
    </row>
    <row r="3128" spans="1:12">
      <c r="A3128" s="154"/>
      <c r="B3128" s="154"/>
      <c r="C3128" s="154"/>
      <c r="D3128" s="179"/>
      <c r="E3128" s="179"/>
      <c r="F3128" s="179"/>
      <c r="G3128" s="179"/>
      <c r="H3128" s="179"/>
      <c r="I3128" s="179"/>
      <c r="J3128" s="179"/>
      <c r="K3128" s="179"/>
      <c r="L3128" s="179"/>
    </row>
    <row r="3129" spans="1:12">
      <c r="A3129" s="154"/>
      <c r="B3129" s="154"/>
      <c r="C3129" s="154"/>
      <c r="D3129" s="179"/>
      <c r="E3129" s="179"/>
      <c r="F3129" s="179"/>
      <c r="G3129" s="179"/>
      <c r="H3129" s="179"/>
      <c r="I3129" s="179"/>
      <c r="J3129" s="179"/>
      <c r="K3129" s="179"/>
      <c r="L3129" s="179"/>
    </row>
    <row r="3130" spans="1:12">
      <c r="A3130" s="154"/>
      <c r="B3130" s="154"/>
      <c r="C3130" s="154"/>
      <c r="D3130" s="179"/>
      <c r="E3130" s="179"/>
      <c r="F3130" s="179"/>
      <c r="G3130" s="179"/>
      <c r="H3130" s="179"/>
      <c r="I3130" s="179"/>
      <c r="J3130" s="179"/>
      <c r="K3130" s="179"/>
      <c r="L3130" s="179"/>
    </row>
    <row r="3131" spans="1:12">
      <c r="A3131" s="154"/>
      <c r="B3131" s="154"/>
      <c r="C3131" s="154"/>
      <c r="D3131" s="179"/>
      <c r="E3131" s="179"/>
      <c r="F3131" s="179"/>
      <c r="G3131" s="179"/>
      <c r="H3131" s="179"/>
      <c r="I3131" s="179"/>
      <c r="J3131" s="179"/>
      <c r="K3131" s="179"/>
      <c r="L3131" s="179"/>
    </row>
    <row r="3132" spans="1:12">
      <c r="A3132" s="154"/>
      <c r="B3132" s="154"/>
      <c r="C3132" s="154"/>
      <c r="D3132" s="179"/>
      <c r="E3132" s="179"/>
      <c r="F3132" s="179"/>
      <c r="G3132" s="179"/>
      <c r="H3132" s="179"/>
      <c r="I3132" s="179"/>
      <c r="J3132" s="179"/>
      <c r="K3132" s="179"/>
      <c r="L3132" s="179"/>
    </row>
    <row r="3133" spans="1:12">
      <c r="A3133" s="154"/>
      <c r="B3133" s="154"/>
      <c r="C3133" s="154"/>
      <c r="D3133" s="179"/>
      <c r="E3133" s="179"/>
      <c r="F3133" s="179"/>
      <c r="G3133" s="179"/>
      <c r="H3133" s="179"/>
      <c r="I3133" s="179"/>
      <c r="J3133" s="179"/>
      <c r="K3133" s="179"/>
      <c r="L3133" s="179"/>
    </row>
    <row r="3134" spans="1:12">
      <c r="A3134" s="154"/>
      <c r="B3134" s="154"/>
      <c r="C3134" s="154"/>
      <c r="D3134" s="179"/>
      <c r="E3134" s="179"/>
      <c r="F3134" s="179"/>
      <c r="G3134" s="179"/>
      <c r="H3134" s="179"/>
      <c r="I3134" s="179"/>
      <c r="J3134" s="179"/>
      <c r="K3134" s="179"/>
      <c r="L3134" s="179"/>
    </row>
    <row r="3135" spans="1:12">
      <c r="A3135" s="154"/>
      <c r="B3135" s="154"/>
      <c r="C3135" s="154"/>
      <c r="D3135" s="179"/>
      <c r="E3135" s="179"/>
      <c r="F3135" s="179"/>
      <c r="G3135" s="179"/>
      <c r="H3135" s="179"/>
      <c r="I3135" s="179"/>
      <c r="J3135" s="179"/>
      <c r="K3135" s="179"/>
      <c r="L3135" s="179"/>
    </row>
    <row r="3136" spans="1:12">
      <c r="A3136" s="154"/>
      <c r="B3136" s="154"/>
      <c r="C3136" s="154"/>
      <c r="D3136" s="179"/>
      <c r="E3136" s="179"/>
      <c r="F3136" s="179"/>
      <c r="G3136" s="179"/>
      <c r="H3136" s="179"/>
      <c r="I3136" s="179"/>
      <c r="J3136" s="179"/>
      <c r="K3136" s="179"/>
      <c r="L3136" s="179"/>
    </row>
    <row r="3137" spans="1:12">
      <c r="A3137" s="154"/>
      <c r="B3137" s="154"/>
      <c r="C3137" s="154"/>
      <c r="D3137" s="179"/>
      <c r="E3137" s="179"/>
      <c r="F3137" s="179"/>
      <c r="G3137" s="179"/>
      <c r="H3137" s="179"/>
      <c r="I3137" s="179"/>
      <c r="J3137" s="179"/>
      <c r="K3137" s="179"/>
      <c r="L3137" s="179"/>
    </row>
    <row r="3138" spans="1:12">
      <c r="A3138" s="154"/>
      <c r="B3138" s="154"/>
      <c r="C3138" s="154"/>
      <c r="D3138" s="179"/>
      <c r="E3138" s="179"/>
      <c r="F3138" s="179"/>
      <c r="G3138" s="179"/>
      <c r="H3138" s="179"/>
      <c r="I3138" s="179"/>
      <c r="J3138" s="179"/>
      <c r="K3138" s="179"/>
      <c r="L3138" s="179"/>
    </row>
    <row r="3139" spans="1:12">
      <c r="A3139" s="154"/>
      <c r="B3139" s="154"/>
      <c r="C3139" s="154"/>
      <c r="D3139" s="179"/>
      <c r="E3139" s="179"/>
      <c r="F3139" s="179"/>
      <c r="G3139" s="179"/>
      <c r="H3139" s="179"/>
      <c r="I3139" s="179"/>
      <c r="J3139" s="179"/>
      <c r="K3139" s="179"/>
      <c r="L3139" s="179"/>
    </row>
    <row r="3140" spans="1:12">
      <c r="A3140" s="154"/>
      <c r="B3140" s="154"/>
      <c r="C3140" s="154"/>
      <c r="D3140" s="179"/>
      <c r="E3140" s="179"/>
      <c r="F3140" s="179"/>
      <c r="G3140" s="179"/>
      <c r="H3140" s="179"/>
      <c r="I3140" s="179"/>
      <c r="J3140" s="179"/>
      <c r="K3140" s="179"/>
      <c r="L3140" s="179"/>
    </row>
    <row r="3141" spans="1:12">
      <c r="A3141" s="154"/>
      <c r="B3141" s="154"/>
      <c r="C3141" s="154"/>
      <c r="D3141" s="179"/>
      <c r="E3141" s="179"/>
      <c r="F3141" s="179"/>
      <c r="G3141" s="179"/>
      <c r="H3141" s="179"/>
      <c r="I3141" s="179"/>
      <c r="J3141" s="179"/>
      <c r="K3141" s="179"/>
      <c r="L3141" s="179"/>
    </row>
    <row r="3142" spans="1:12">
      <c r="A3142" s="154"/>
      <c r="B3142" s="154"/>
      <c r="C3142" s="154"/>
      <c r="D3142" s="179"/>
      <c r="E3142" s="179"/>
      <c r="F3142" s="179"/>
      <c r="G3142" s="179"/>
      <c r="H3142" s="179"/>
      <c r="I3142" s="179"/>
      <c r="J3142" s="179"/>
      <c r="K3142" s="179"/>
      <c r="L3142" s="179"/>
    </row>
    <row r="3143" spans="1:12">
      <c r="A3143" s="154"/>
      <c r="B3143" s="154"/>
      <c r="C3143" s="154"/>
      <c r="D3143" s="179"/>
      <c r="E3143" s="179"/>
      <c r="F3143" s="179"/>
      <c r="G3143" s="179"/>
      <c r="H3143" s="179"/>
      <c r="I3143" s="179"/>
      <c r="J3143" s="179"/>
      <c r="K3143" s="179"/>
      <c r="L3143" s="179"/>
    </row>
    <row r="3144" spans="1:12">
      <c r="A3144" s="154"/>
      <c r="B3144" s="154"/>
      <c r="C3144" s="154"/>
      <c r="D3144" s="179"/>
      <c r="E3144" s="179"/>
      <c r="F3144" s="179"/>
      <c r="G3144" s="179"/>
      <c r="H3144" s="179"/>
      <c r="I3144" s="179"/>
      <c r="J3144" s="179"/>
      <c r="K3144" s="179"/>
      <c r="L3144" s="179"/>
    </row>
    <row r="3145" spans="1:12">
      <c r="A3145" s="154"/>
      <c r="B3145" s="154"/>
      <c r="C3145" s="154"/>
      <c r="D3145" s="179"/>
      <c r="E3145" s="179"/>
      <c r="F3145" s="179"/>
      <c r="G3145" s="179"/>
      <c r="H3145" s="179"/>
      <c r="I3145" s="179"/>
      <c r="J3145" s="179"/>
      <c r="K3145" s="179"/>
      <c r="L3145" s="179"/>
    </row>
    <row r="3146" spans="1:12">
      <c r="A3146" s="154"/>
      <c r="B3146" s="154"/>
      <c r="C3146" s="154"/>
      <c r="D3146" s="179"/>
      <c r="E3146" s="179"/>
      <c r="F3146" s="179"/>
      <c r="G3146" s="179"/>
      <c r="H3146" s="179"/>
      <c r="I3146" s="179"/>
      <c r="J3146" s="179"/>
      <c r="K3146" s="179"/>
      <c r="L3146" s="179"/>
    </row>
    <row r="3147" spans="1:12">
      <c r="A3147" s="154"/>
      <c r="B3147" s="154"/>
      <c r="C3147" s="154"/>
      <c r="D3147" s="179"/>
      <c r="E3147" s="179"/>
      <c r="F3147" s="179"/>
      <c r="G3147" s="179"/>
      <c r="H3147" s="179"/>
      <c r="I3147" s="179"/>
      <c r="J3147" s="179"/>
      <c r="K3147" s="179"/>
      <c r="L3147" s="179"/>
    </row>
    <row r="3148" spans="1:12">
      <c r="A3148" s="154"/>
      <c r="B3148" s="154"/>
      <c r="C3148" s="154"/>
      <c r="D3148" s="179"/>
      <c r="E3148" s="179"/>
      <c r="F3148" s="179"/>
      <c r="G3148" s="179"/>
      <c r="H3148" s="179"/>
      <c r="I3148" s="179"/>
      <c r="J3148" s="179"/>
      <c r="K3148" s="179"/>
      <c r="L3148" s="179"/>
    </row>
    <row r="3149" spans="1:12">
      <c r="A3149" s="154"/>
      <c r="B3149" s="154"/>
      <c r="C3149" s="154"/>
      <c r="D3149" s="179"/>
      <c r="E3149" s="179"/>
      <c r="F3149" s="179"/>
      <c r="G3149" s="179"/>
      <c r="H3149" s="179"/>
      <c r="I3149" s="179"/>
      <c r="J3149" s="179"/>
      <c r="K3149" s="179"/>
      <c r="L3149" s="179"/>
    </row>
    <row r="3150" spans="1:12">
      <c r="A3150" s="154"/>
      <c r="B3150" s="154"/>
      <c r="C3150" s="154"/>
      <c r="D3150" s="179"/>
      <c r="E3150" s="179"/>
      <c r="F3150" s="179"/>
      <c r="G3150" s="179"/>
      <c r="H3150" s="179"/>
      <c r="I3150" s="179"/>
      <c r="J3150" s="179"/>
      <c r="K3150" s="179"/>
      <c r="L3150" s="179"/>
    </row>
    <row r="3151" spans="1:12">
      <c r="A3151" s="154"/>
      <c r="B3151" s="154"/>
      <c r="C3151" s="154"/>
      <c r="D3151" s="179"/>
      <c r="E3151" s="179"/>
      <c r="F3151" s="179"/>
      <c r="G3151" s="179"/>
      <c r="H3151" s="179"/>
      <c r="I3151" s="179"/>
      <c r="J3151" s="179"/>
      <c r="K3151" s="179"/>
      <c r="L3151" s="179"/>
    </row>
    <row r="3152" spans="1:12">
      <c r="A3152" s="154"/>
      <c r="B3152" s="154"/>
      <c r="C3152" s="154"/>
      <c r="D3152" s="179"/>
      <c r="E3152" s="179"/>
      <c r="F3152" s="179"/>
      <c r="G3152" s="179"/>
      <c r="H3152" s="179"/>
      <c r="I3152" s="179"/>
      <c r="J3152" s="179"/>
      <c r="K3152" s="179"/>
      <c r="L3152" s="179"/>
    </row>
    <row r="3153" spans="1:12">
      <c r="A3153" s="154"/>
      <c r="B3153" s="154"/>
      <c r="C3153" s="154"/>
      <c r="D3153" s="179"/>
      <c r="E3153" s="179"/>
      <c r="F3153" s="179"/>
      <c r="G3153" s="179"/>
      <c r="H3153" s="179"/>
      <c r="I3153" s="179"/>
      <c r="J3153" s="179"/>
      <c r="K3153" s="179"/>
      <c r="L3153" s="179"/>
    </row>
    <row r="3154" spans="1:12">
      <c r="A3154" s="154"/>
      <c r="B3154" s="154"/>
      <c r="C3154" s="154"/>
      <c r="D3154" s="179"/>
      <c r="E3154" s="179"/>
      <c r="F3154" s="179"/>
      <c r="G3154" s="179"/>
      <c r="H3154" s="179"/>
      <c r="I3154" s="179"/>
      <c r="J3154" s="179"/>
      <c r="K3154" s="179"/>
      <c r="L3154" s="179"/>
    </row>
    <row r="3155" spans="1:12">
      <c r="A3155" s="154"/>
      <c r="B3155" s="154"/>
      <c r="C3155" s="154"/>
      <c r="D3155" s="179"/>
      <c r="E3155" s="179"/>
      <c r="F3155" s="179"/>
      <c r="G3155" s="179"/>
      <c r="H3155" s="179"/>
      <c r="I3155" s="179"/>
      <c r="J3155" s="179"/>
      <c r="K3155" s="179"/>
      <c r="L3155" s="179"/>
    </row>
    <row r="3156" spans="1:12">
      <c r="A3156" s="154"/>
      <c r="B3156" s="154"/>
      <c r="C3156" s="154"/>
      <c r="D3156" s="179"/>
      <c r="E3156" s="179"/>
      <c r="F3156" s="179"/>
      <c r="G3156" s="179"/>
      <c r="H3156" s="179"/>
      <c r="I3156" s="179"/>
      <c r="J3156" s="179"/>
      <c r="K3156" s="179"/>
      <c r="L3156" s="179"/>
    </row>
    <row r="3157" spans="1:12">
      <c r="A3157" s="154"/>
      <c r="B3157" s="154"/>
      <c r="C3157" s="154"/>
      <c r="D3157" s="179"/>
      <c r="E3157" s="179"/>
      <c r="F3157" s="179"/>
      <c r="G3157" s="179"/>
      <c r="H3157" s="179"/>
      <c r="I3157" s="179"/>
      <c r="J3157" s="179"/>
      <c r="K3157" s="179"/>
      <c r="L3157" s="179"/>
    </row>
    <row r="3158" spans="1:12">
      <c r="A3158" s="154"/>
      <c r="B3158" s="154"/>
      <c r="C3158" s="154"/>
      <c r="D3158" s="179"/>
      <c r="E3158" s="179"/>
      <c r="F3158" s="179"/>
      <c r="G3158" s="179"/>
      <c r="H3158" s="179"/>
      <c r="I3158" s="179"/>
      <c r="J3158" s="179"/>
      <c r="K3158" s="179"/>
      <c r="L3158" s="179"/>
    </row>
    <row r="3159" spans="1:12">
      <c r="A3159" s="154"/>
      <c r="B3159" s="154"/>
      <c r="C3159" s="154"/>
      <c r="D3159" s="179"/>
      <c r="E3159" s="179"/>
      <c r="F3159" s="179"/>
      <c r="G3159" s="179"/>
      <c r="H3159" s="179"/>
      <c r="I3159" s="179"/>
      <c r="J3159" s="179"/>
      <c r="K3159" s="179"/>
      <c r="L3159" s="179"/>
    </row>
    <row r="3160" spans="1:12">
      <c r="A3160" s="154"/>
      <c r="B3160" s="154"/>
      <c r="C3160" s="154"/>
      <c r="D3160" s="179"/>
      <c r="E3160" s="179"/>
      <c r="F3160" s="179"/>
      <c r="G3160" s="179"/>
      <c r="H3160" s="179"/>
      <c r="I3160" s="179"/>
      <c r="J3160" s="179"/>
      <c r="K3160" s="179"/>
      <c r="L3160" s="179"/>
    </row>
    <row r="3161" spans="1:12">
      <c r="A3161" s="154"/>
      <c r="B3161" s="154"/>
      <c r="C3161" s="154"/>
      <c r="D3161" s="179"/>
      <c r="E3161" s="179"/>
      <c r="F3161" s="179"/>
      <c r="G3161" s="179"/>
      <c r="H3161" s="179"/>
      <c r="I3161" s="179"/>
      <c r="J3161" s="179"/>
      <c r="K3161" s="179"/>
      <c r="L3161" s="179"/>
    </row>
    <row r="3162" spans="1:12">
      <c r="A3162" s="154"/>
      <c r="B3162" s="154"/>
      <c r="C3162" s="154"/>
      <c r="D3162" s="179"/>
      <c r="E3162" s="179"/>
      <c r="F3162" s="179"/>
      <c r="G3162" s="179"/>
      <c r="H3162" s="179"/>
      <c r="I3162" s="179"/>
      <c r="J3162" s="179"/>
      <c r="K3162" s="179"/>
      <c r="L3162" s="179"/>
    </row>
    <row r="3163" spans="1:12">
      <c r="A3163" s="154"/>
      <c r="B3163" s="154"/>
      <c r="C3163" s="154"/>
      <c r="D3163" s="179"/>
      <c r="E3163" s="179"/>
      <c r="F3163" s="179"/>
      <c r="G3163" s="179"/>
      <c r="H3163" s="179"/>
      <c r="I3163" s="179"/>
      <c r="J3163" s="179"/>
      <c r="K3163" s="179"/>
      <c r="L3163" s="179"/>
    </row>
    <row r="3164" spans="1:12">
      <c r="A3164" s="154"/>
      <c r="B3164" s="154"/>
      <c r="C3164" s="154"/>
      <c r="D3164" s="179"/>
      <c r="E3164" s="179"/>
      <c r="F3164" s="179"/>
      <c r="G3164" s="179"/>
      <c r="H3164" s="179"/>
      <c r="I3164" s="179"/>
      <c r="J3164" s="179"/>
      <c r="K3164" s="179"/>
      <c r="L3164" s="179"/>
    </row>
    <row r="3165" spans="1:12">
      <c r="A3165" s="154"/>
      <c r="B3165" s="154"/>
      <c r="C3165" s="154"/>
      <c r="D3165" s="179"/>
      <c r="E3165" s="179"/>
      <c r="F3165" s="179"/>
      <c r="G3165" s="179"/>
      <c r="H3165" s="179"/>
      <c r="I3165" s="179"/>
      <c r="J3165" s="179"/>
      <c r="K3165" s="179"/>
      <c r="L3165" s="179"/>
    </row>
    <row r="3166" spans="1:12">
      <c r="A3166" s="154"/>
      <c r="B3166" s="154"/>
      <c r="C3166" s="154"/>
      <c r="D3166" s="179"/>
      <c r="E3166" s="179"/>
      <c r="F3166" s="179"/>
      <c r="G3166" s="179"/>
      <c r="H3166" s="179"/>
      <c r="I3166" s="179"/>
      <c r="J3166" s="179"/>
      <c r="K3166" s="179"/>
      <c r="L3166" s="179"/>
    </row>
    <row r="3167" spans="1:12">
      <c r="A3167" s="154"/>
      <c r="B3167" s="154"/>
      <c r="C3167" s="154"/>
      <c r="D3167" s="179"/>
      <c r="E3167" s="179"/>
      <c r="F3167" s="179"/>
      <c r="G3167" s="179"/>
      <c r="H3167" s="179"/>
      <c r="I3167" s="179"/>
      <c r="J3167" s="179"/>
      <c r="K3167" s="179"/>
      <c r="L3167" s="179"/>
    </row>
    <row r="3168" spans="1:12">
      <c r="A3168" s="154"/>
      <c r="B3168" s="154"/>
      <c r="C3168" s="154"/>
      <c r="D3168" s="179"/>
      <c r="E3168" s="179"/>
      <c r="F3168" s="179"/>
      <c r="G3168" s="179"/>
      <c r="H3168" s="179"/>
      <c r="I3168" s="179"/>
      <c r="J3168" s="179"/>
      <c r="K3168" s="179"/>
      <c r="L3168" s="179"/>
    </row>
    <row r="3169" spans="1:12">
      <c r="A3169" s="154"/>
      <c r="B3169" s="154"/>
      <c r="C3169" s="154"/>
      <c r="D3169" s="179"/>
      <c r="E3169" s="179"/>
      <c r="F3169" s="179"/>
      <c r="G3169" s="179"/>
      <c r="H3169" s="179"/>
      <c r="I3169" s="179"/>
      <c r="J3169" s="179"/>
      <c r="K3169" s="179"/>
      <c r="L3169" s="179"/>
    </row>
    <row r="3170" spans="1:12">
      <c r="A3170" s="154"/>
      <c r="B3170" s="154"/>
      <c r="C3170" s="154"/>
      <c r="D3170" s="179"/>
      <c r="E3170" s="179"/>
      <c r="F3170" s="179"/>
      <c r="G3170" s="179"/>
      <c r="H3170" s="179"/>
      <c r="I3170" s="179"/>
      <c r="J3170" s="179"/>
      <c r="K3170" s="179"/>
      <c r="L3170" s="179"/>
    </row>
    <row r="3171" spans="1:12">
      <c r="A3171" s="154"/>
      <c r="B3171" s="154"/>
      <c r="C3171" s="154"/>
      <c r="D3171" s="179"/>
      <c r="E3171" s="179"/>
      <c r="F3171" s="179"/>
      <c r="G3171" s="179"/>
      <c r="H3171" s="179"/>
      <c r="I3171" s="179"/>
      <c r="J3171" s="179"/>
      <c r="K3171" s="179"/>
      <c r="L3171" s="179"/>
    </row>
    <row r="3172" spans="1:12">
      <c r="A3172" s="154"/>
      <c r="B3172" s="154"/>
      <c r="C3172" s="154"/>
      <c r="D3172" s="179"/>
      <c r="E3172" s="179"/>
      <c r="F3172" s="179"/>
      <c r="G3172" s="179"/>
      <c r="H3172" s="179"/>
      <c r="I3172" s="179"/>
      <c r="J3172" s="179"/>
      <c r="K3172" s="179"/>
      <c r="L3172" s="179"/>
    </row>
    <row r="3173" spans="1:12">
      <c r="A3173" s="154"/>
      <c r="B3173" s="154"/>
      <c r="C3173" s="154"/>
      <c r="D3173" s="179"/>
      <c r="E3173" s="179"/>
      <c r="F3173" s="179"/>
      <c r="G3173" s="179"/>
      <c r="H3173" s="179"/>
      <c r="I3173" s="179"/>
      <c r="J3173" s="179"/>
      <c r="K3173" s="179"/>
      <c r="L3173" s="179"/>
    </row>
    <row r="3174" spans="1:12">
      <c r="A3174" s="154"/>
      <c r="B3174" s="154"/>
      <c r="C3174" s="154"/>
      <c r="D3174" s="179"/>
      <c r="E3174" s="179"/>
      <c r="F3174" s="179"/>
      <c r="G3174" s="179"/>
      <c r="H3174" s="179"/>
      <c r="I3174" s="179"/>
      <c r="J3174" s="179"/>
      <c r="K3174" s="179"/>
      <c r="L3174" s="179"/>
    </row>
    <row r="3175" spans="1:12">
      <c r="A3175" s="154"/>
      <c r="B3175" s="154"/>
      <c r="C3175" s="154"/>
      <c r="D3175" s="179"/>
      <c r="E3175" s="179"/>
      <c r="F3175" s="179"/>
      <c r="G3175" s="179"/>
      <c r="H3175" s="179"/>
      <c r="I3175" s="179"/>
      <c r="J3175" s="179"/>
      <c r="K3175" s="179"/>
      <c r="L3175" s="179"/>
    </row>
    <row r="3176" spans="1:12">
      <c r="A3176" s="154"/>
      <c r="B3176" s="154"/>
      <c r="C3176" s="154"/>
      <c r="D3176" s="179"/>
      <c r="E3176" s="179"/>
      <c r="F3176" s="179"/>
      <c r="G3176" s="179"/>
      <c r="H3176" s="179"/>
      <c r="I3176" s="179"/>
      <c r="J3176" s="179"/>
      <c r="K3176" s="179"/>
      <c r="L3176" s="179"/>
    </row>
    <row r="3177" spans="1:12">
      <c r="A3177" s="154"/>
      <c r="B3177" s="154"/>
      <c r="C3177" s="154"/>
      <c r="D3177" s="179"/>
      <c r="E3177" s="179"/>
      <c r="F3177" s="179"/>
      <c r="G3177" s="179"/>
      <c r="H3177" s="179"/>
      <c r="I3177" s="179"/>
      <c r="J3177" s="179"/>
      <c r="K3177" s="179"/>
      <c r="L3177" s="179"/>
    </row>
    <row r="3178" spans="1:12">
      <c r="A3178" s="154"/>
      <c r="B3178" s="154"/>
      <c r="C3178" s="154"/>
      <c r="D3178" s="179"/>
      <c r="E3178" s="179"/>
      <c r="F3178" s="179"/>
      <c r="G3178" s="179"/>
      <c r="H3178" s="179"/>
      <c r="I3178" s="179"/>
      <c r="J3178" s="179"/>
      <c r="K3178" s="179"/>
      <c r="L3178" s="179"/>
    </row>
    <row r="3179" spans="1:12">
      <c r="A3179" s="154"/>
      <c r="B3179" s="154"/>
      <c r="C3179" s="154"/>
      <c r="D3179" s="179"/>
      <c r="E3179" s="179"/>
      <c r="F3179" s="179"/>
      <c r="G3179" s="179"/>
      <c r="H3179" s="179"/>
      <c r="I3179" s="179"/>
      <c r="J3179" s="179"/>
      <c r="K3179" s="179"/>
      <c r="L3179" s="179"/>
    </row>
    <row r="3180" spans="1:12">
      <c r="A3180" s="154"/>
      <c r="B3180" s="154"/>
      <c r="C3180" s="154"/>
      <c r="D3180" s="179"/>
      <c r="E3180" s="179"/>
      <c r="F3180" s="179"/>
      <c r="G3180" s="179"/>
      <c r="H3180" s="179"/>
      <c r="I3180" s="179"/>
      <c r="J3180" s="179"/>
      <c r="K3180" s="179"/>
      <c r="L3180" s="179"/>
    </row>
    <row r="3181" spans="1:12">
      <c r="A3181" s="154"/>
      <c r="B3181" s="154"/>
      <c r="C3181" s="154"/>
      <c r="D3181" s="179"/>
      <c r="E3181" s="179"/>
      <c r="F3181" s="179"/>
      <c r="G3181" s="179"/>
      <c r="H3181" s="179"/>
      <c r="I3181" s="179"/>
      <c r="J3181" s="179"/>
      <c r="K3181" s="179"/>
      <c r="L3181" s="179"/>
    </row>
    <row r="3182" spans="1:12">
      <c r="A3182" s="154"/>
      <c r="B3182" s="154"/>
      <c r="C3182" s="154"/>
      <c r="D3182" s="179"/>
      <c r="E3182" s="179"/>
      <c r="F3182" s="179"/>
      <c r="G3182" s="179"/>
      <c r="H3182" s="179"/>
      <c r="I3182" s="179"/>
      <c r="J3182" s="179"/>
      <c r="K3182" s="179"/>
      <c r="L3182" s="179"/>
    </row>
    <row r="3183" spans="1:12">
      <c r="A3183" s="154"/>
      <c r="B3183" s="154"/>
      <c r="C3183" s="154"/>
      <c r="D3183" s="179"/>
      <c r="E3183" s="179"/>
      <c r="F3183" s="179"/>
      <c r="G3183" s="179"/>
      <c r="H3183" s="179"/>
      <c r="I3183" s="179"/>
      <c r="J3183" s="179"/>
      <c r="K3183" s="179"/>
      <c r="L3183" s="179"/>
    </row>
    <row r="3184" spans="1:12">
      <c r="A3184" s="154"/>
      <c r="B3184" s="154"/>
      <c r="C3184" s="154"/>
      <c r="D3184" s="179"/>
      <c r="E3184" s="179"/>
      <c r="F3184" s="179"/>
      <c r="G3184" s="179"/>
      <c r="H3184" s="179"/>
      <c r="I3184" s="179"/>
      <c r="J3184" s="179"/>
      <c r="K3184" s="179"/>
      <c r="L3184" s="179"/>
    </row>
    <row r="3185" spans="1:12">
      <c r="A3185" s="154"/>
      <c r="B3185" s="154"/>
      <c r="C3185" s="154"/>
      <c r="D3185" s="179"/>
      <c r="E3185" s="179"/>
      <c r="F3185" s="179"/>
      <c r="G3185" s="179"/>
      <c r="H3185" s="179"/>
      <c r="I3185" s="179"/>
      <c r="J3185" s="179"/>
      <c r="K3185" s="179"/>
      <c r="L3185" s="179"/>
    </row>
    <row r="3186" spans="1:12">
      <c r="A3186" s="154"/>
      <c r="B3186" s="154"/>
      <c r="C3186" s="154"/>
      <c r="D3186" s="179"/>
      <c r="E3186" s="179"/>
      <c r="F3186" s="179"/>
      <c r="G3186" s="179"/>
      <c r="H3186" s="179"/>
      <c r="I3186" s="179"/>
      <c r="J3186" s="179"/>
      <c r="K3186" s="179"/>
      <c r="L3186" s="179"/>
    </row>
    <row r="3187" spans="1:12">
      <c r="A3187" s="154"/>
      <c r="B3187" s="154"/>
      <c r="C3187" s="154"/>
      <c r="D3187" s="179"/>
      <c r="E3187" s="179"/>
      <c r="F3187" s="179"/>
      <c r="G3187" s="179"/>
      <c r="H3187" s="179"/>
      <c r="I3187" s="179"/>
      <c r="J3187" s="179"/>
      <c r="K3187" s="179"/>
      <c r="L3187" s="179"/>
    </row>
    <row r="3188" spans="1:12">
      <c r="A3188" s="154"/>
      <c r="B3188" s="154"/>
      <c r="C3188" s="154"/>
      <c r="D3188" s="179"/>
      <c r="E3188" s="179"/>
      <c r="F3188" s="179"/>
      <c r="G3188" s="179"/>
      <c r="H3188" s="179"/>
      <c r="I3188" s="179"/>
      <c r="J3188" s="179"/>
      <c r="K3188" s="179"/>
      <c r="L3188" s="179"/>
    </row>
    <row r="3189" spans="1:12">
      <c r="A3189" s="154"/>
      <c r="B3189" s="154"/>
      <c r="C3189" s="154"/>
      <c r="D3189" s="179"/>
      <c r="E3189" s="179"/>
      <c r="F3189" s="179"/>
      <c r="G3189" s="179"/>
      <c r="H3189" s="179"/>
      <c r="I3189" s="179"/>
      <c r="J3189" s="179"/>
      <c r="K3189" s="179"/>
      <c r="L3189" s="179"/>
    </row>
    <row r="3190" spans="1:12">
      <c r="A3190" s="154"/>
      <c r="B3190" s="154"/>
      <c r="C3190" s="154"/>
      <c r="D3190" s="179"/>
      <c r="E3190" s="179"/>
      <c r="F3190" s="179"/>
      <c r="G3190" s="179"/>
      <c r="H3190" s="179"/>
      <c r="I3190" s="179"/>
      <c r="J3190" s="179"/>
      <c r="K3190" s="179"/>
      <c r="L3190" s="179"/>
    </row>
    <row r="3191" spans="1:12">
      <c r="A3191" s="154"/>
      <c r="B3191" s="154"/>
      <c r="C3191" s="154"/>
      <c r="D3191" s="179"/>
      <c r="E3191" s="179"/>
      <c r="F3191" s="179"/>
      <c r="G3191" s="179"/>
      <c r="H3191" s="179"/>
      <c r="I3191" s="179"/>
      <c r="J3191" s="179"/>
      <c r="K3191" s="179"/>
      <c r="L3191" s="179"/>
    </row>
    <row r="3192" spans="1:12">
      <c r="A3192" s="154"/>
      <c r="B3192" s="154"/>
      <c r="C3192" s="154"/>
      <c r="D3192" s="179"/>
      <c r="E3192" s="179"/>
      <c r="F3192" s="179"/>
      <c r="G3192" s="179"/>
      <c r="H3192" s="179"/>
      <c r="I3192" s="179"/>
      <c r="J3192" s="179"/>
      <c r="K3192" s="179"/>
      <c r="L3192" s="179"/>
    </row>
    <row r="3193" spans="1:12">
      <c r="A3193" s="154"/>
      <c r="B3193" s="154"/>
      <c r="C3193" s="154"/>
      <c r="D3193" s="179"/>
      <c r="E3193" s="179"/>
      <c r="F3193" s="179"/>
      <c r="G3193" s="179"/>
      <c r="H3193" s="179"/>
      <c r="I3193" s="179"/>
      <c r="J3193" s="179"/>
      <c r="K3193" s="179"/>
      <c r="L3193" s="179"/>
    </row>
    <row r="3194" spans="1:12">
      <c r="A3194" s="154"/>
      <c r="B3194" s="154"/>
      <c r="C3194" s="154"/>
      <c r="D3194" s="179"/>
      <c r="E3194" s="179"/>
      <c r="F3194" s="179"/>
      <c r="G3194" s="179"/>
      <c r="H3194" s="179"/>
      <c r="I3194" s="179"/>
      <c r="J3194" s="179"/>
      <c r="K3194" s="179"/>
      <c r="L3194" s="179"/>
    </row>
    <row r="3195" spans="1:12">
      <c r="A3195" s="154"/>
      <c r="B3195" s="154"/>
      <c r="C3195" s="154"/>
      <c r="D3195" s="179"/>
      <c r="E3195" s="179"/>
      <c r="F3195" s="179"/>
      <c r="G3195" s="179"/>
      <c r="H3195" s="179"/>
      <c r="I3195" s="179"/>
      <c r="J3195" s="179"/>
      <c r="K3195" s="179"/>
      <c r="L3195" s="179"/>
    </row>
    <row r="3196" spans="1:12">
      <c r="A3196" s="154"/>
      <c r="B3196" s="154"/>
      <c r="C3196" s="154"/>
      <c r="D3196" s="179"/>
      <c r="E3196" s="179"/>
      <c r="F3196" s="179"/>
      <c r="G3196" s="179"/>
      <c r="H3196" s="179"/>
      <c r="I3196" s="179"/>
      <c r="J3196" s="179"/>
      <c r="K3196" s="179"/>
      <c r="L3196" s="179"/>
    </row>
    <row r="3197" spans="1:12">
      <c r="A3197" s="154"/>
      <c r="B3197" s="154"/>
      <c r="C3197" s="154"/>
      <c r="D3197" s="179"/>
      <c r="E3197" s="179"/>
      <c r="F3197" s="179"/>
      <c r="G3197" s="179"/>
      <c r="H3197" s="179"/>
      <c r="I3197" s="179"/>
      <c r="J3197" s="179"/>
      <c r="K3197" s="179"/>
      <c r="L3197" s="179"/>
    </row>
    <row r="3198" spans="1:12">
      <c r="A3198" s="154"/>
      <c r="B3198" s="154"/>
      <c r="C3198" s="154"/>
      <c r="D3198" s="179"/>
      <c r="E3198" s="179"/>
      <c r="F3198" s="179"/>
      <c r="G3198" s="179"/>
      <c r="H3198" s="179"/>
      <c r="I3198" s="179"/>
      <c r="J3198" s="179"/>
      <c r="K3198" s="179"/>
      <c r="L3198" s="179"/>
    </row>
    <row r="3199" spans="1:12">
      <c r="A3199" s="154"/>
      <c r="B3199" s="154"/>
      <c r="C3199" s="154"/>
      <c r="D3199" s="179"/>
      <c r="E3199" s="179"/>
      <c r="F3199" s="179"/>
      <c r="G3199" s="179"/>
      <c r="H3199" s="179"/>
      <c r="I3199" s="179"/>
      <c r="J3199" s="179"/>
      <c r="K3199" s="179"/>
      <c r="L3199" s="179"/>
    </row>
    <row r="3200" spans="1:12">
      <c r="A3200" s="154"/>
      <c r="B3200" s="154"/>
      <c r="C3200" s="154"/>
      <c r="D3200" s="179"/>
      <c r="E3200" s="179"/>
      <c r="F3200" s="179"/>
      <c r="G3200" s="179"/>
      <c r="H3200" s="179"/>
      <c r="I3200" s="179"/>
      <c r="J3200" s="179"/>
      <c r="K3200" s="179"/>
      <c r="L3200" s="179"/>
    </row>
    <row r="3201" spans="1:12">
      <c r="A3201" s="154"/>
      <c r="B3201" s="154"/>
      <c r="C3201" s="154"/>
      <c r="D3201" s="179"/>
      <c r="E3201" s="179"/>
      <c r="F3201" s="179"/>
      <c r="G3201" s="179"/>
      <c r="H3201" s="179"/>
      <c r="I3201" s="179"/>
      <c r="J3201" s="179"/>
      <c r="K3201" s="179"/>
      <c r="L3201" s="179"/>
    </row>
    <row r="3202" spans="1:12">
      <c r="A3202" s="154"/>
      <c r="B3202" s="154"/>
      <c r="C3202" s="154"/>
      <c r="D3202" s="179"/>
      <c r="E3202" s="179"/>
      <c r="F3202" s="179"/>
      <c r="G3202" s="179"/>
      <c r="H3202" s="179"/>
      <c r="I3202" s="179"/>
      <c r="J3202" s="179"/>
      <c r="K3202" s="179"/>
      <c r="L3202" s="179"/>
    </row>
    <row r="3203" spans="1:12">
      <c r="A3203" s="154"/>
      <c r="B3203" s="154"/>
      <c r="C3203" s="154"/>
      <c r="D3203" s="179"/>
      <c r="E3203" s="179"/>
      <c r="F3203" s="179"/>
      <c r="G3203" s="179"/>
      <c r="H3203" s="179"/>
      <c r="I3203" s="179"/>
      <c r="J3203" s="179"/>
      <c r="K3203" s="179"/>
      <c r="L3203" s="179"/>
    </row>
    <row r="3204" spans="1:12">
      <c r="A3204" s="154"/>
      <c r="B3204" s="154"/>
      <c r="C3204" s="154"/>
      <c r="D3204" s="179"/>
      <c r="E3204" s="179"/>
      <c r="F3204" s="179"/>
      <c r="G3204" s="179"/>
      <c r="H3204" s="179"/>
      <c r="I3204" s="179"/>
      <c r="J3204" s="179"/>
      <c r="K3204" s="179"/>
      <c r="L3204" s="179"/>
    </row>
    <row r="3205" spans="1:12">
      <c r="A3205" s="154"/>
      <c r="B3205" s="154"/>
      <c r="C3205" s="154"/>
      <c r="D3205" s="179"/>
      <c r="E3205" s="179"/>
      <c r="F3205" s="179"/>
      <c r="G3205" s="179"/>
      <c r="H3205" s="179"/>
      <c r="I3205" s="179"/>
      <c r="J3205" s="179"/>
      <c r="K3205" s="179"/>
      <c r="L3205" s="179"/>
    </row>
    <row r="3206" spans="1:12">
      <c r="A3206" s="154"/>
      <c r="B3206" s="154"/>
      <c r="C3206" s="154"/>
      <c r="D3206" s="179"/>
      <c r="E3206" s="179"/>
      <c r="F3206" s="179"/>
      <c r="G3206" s="179"/>
      <c r="H3206" s="179"/>
      <c r="I3206" s="179"/>
      <c r="J3206" s="179"/>
      <c r="K3206" s="179"/>
      <c r="L3206" s="179"/>
    </row>
    <row r="3207" spans="1:12">
      <c r="A3207" s="154"/>
      <c r="B3207" s="154"/>
      <c r="C3207" s="154"/>
      <c r="D3207" s="179"/>
      <c r="E3207" s="179"/>
      <c r="F3207" s="179"/>
      <c r="G3207" s="179"/>
      <c r="H3207" s="179"/>
      <c r="I3207" s="179"/>
      <c r="J3207" s="179"/>
      <c r="K3207" s="179"/>
      <c r="L3207" s="179"/>
    </row>
    <row r="3208" spans="1:12">
      <c r="A3208" s="154"/>
      <c r="B3208" s="154"/>
      <c r="C3208" s="154"/>
      <c r="D3208" s="179"/>
      <c r="E3208" s="179"/>
      <c r="F3208" s="179"/>
      <c r="G3208" s="179"/>
      <c r="H3208" s="179"/>
      <c r="I3208" s="179"/>
      <c r="J3208" s="179"/>
      <c r="K3208" s="179"/>
      <c r="L3208" s="179"/>
    </row>
    <row r="3209" spans="1:12">
      <c r="A3209" s="154"/>
      <c r="B3209" s="154"/>
      <c r="C3209" s="154"/>
      <c r="D3209" s="179"/>
      <c r="E3209" s="179"/>
      <c r="F3209" s="179"/>
      <c r="G3209" s="179"/>
      <c r="H3209" s="179"/>
      <c r="I3209" s="179"/>
      <c r="J3209" s="179"/>
      <c r="K3209" s="179"/>
      <c r="L3209" s="179"/>
    </row>
    <row r="3210" spans="1:12">
      <c r="A3210" s="154"/>
      <c r="B3210" s="154"/>
      <c r="C3210" s="154"/>
      <c r="D3210" s="179"/>
      <c r="E3210" s="179"/>
      <c r="F3210" s="179"/>
      <c r="G3210" s="179"/>
      <c r="H3210" s="179"/>
      <c r="I3210" s="179"/>
      <c r="J3210" s="179"/>
      <c r="K3210" s="179"/>
      <c r="L3210" s="179"/>
    </row>
    <row r="3211" spans="1:12">
      <c r="A3211" s="154"/>
      <c r="B3211" s="154"/>
      <c r="C3211" s="154"/>
      <c r="D3211" s="179"/>
      <c r="E3211" s="179"/>
      <c r="F3211" s="179"/>
      <c r="G3211" s="179"/>
      <c r="H3211" s="179"/>
      <c r="I3211" s="179"/>
      <c r="J3211" s="179"/>
      <c r="K3211" s="179"/>
      <c r="L3211" s="179"/>
    </row>
    <row r="3212" spans="1:12">
      <c r="A3212" s="154"/>
      <c r="B3212" s="154"/>
      <c r="C3212" s="154"/>
      <c r="D3212" s="179"/>
      <c r="E3212" s="179"/>
      <c r="F3212" s="179"/>
      <c r="G3212" s="179"/>
      <c r="H3212" s="179"/>
      <c r="I3212" s="179"/>
      <c r="J3212" s="179"/>
      <c r="K3212" s="179"/>
      <c r="L3212" s="179"/>
    </row>
    <row r="3213" spans="1:12">
      <c r="A3213" s="154"/>
      <c r="B3213" s="154"/>
      <c r="C3213" s="154"/>
      <c r="D3213" s="179"/>
      <c r="E3213" s="179"/>
      <c r="F3213" s="179"/>
      <c r="G3213" s="179"/>
      <c r="H3213" s="179"/>
      <c r="I3213" s="179"/>
      <c r="J3213" s="179"/>
      <c r="K3213" s="179"/>
      <c r="L3213" s="179"/>
    </row>
    <row r="3237" spans="1:12">
      <c r="A3237" s="18"/>
      <c r="B3237" s="18"/>
      <c r="C3237" s="18"/>
      <c r="D3237" s="19"/>
      <c r="E3237" s="19"/>
      <c r="F3237" s="19"/>
      <c r="G3237" s="19"/>
      <c r="H3237" s="19"/>
      <c r="I3237" s="19"/>
      <c r="J3237" s="19"/>
      <c r="K3237" s="19"/>
      <c r="L3237" s="19"/>
    </row>
    <row r="3238" spans="1:12">
      <c r="A3238" s="18"/>
      <c r="B3238" s="18"/>
      <c r="C3238" s="18"/>
      <c r="D3238" s="19"/>
      <c r="E3238" s="19"/>
      <c r="F3238" s="19"/>
      <c r="G3238" s="19"/>
      <c r="H3238" s="19"/>
      <c r="I3238" s="19"/>
      <c r="J3238" s="19"/>
      <c r="K3238" s="19"/>
      <c r="L3238" s="19"/>
    </row>
    <row r="3239" spans="1:12">
      <c r="A3239" s="18"/>
      <c r="B3239" s="18"/>
      <c r="C3239" s="18"/>
      <c r="D3239" s="19"/>
      <c r="E3239" s="19"/>
      <c r="F3239" s="19"/>
      <c r="G3239" s="19"/>
      <c r="H3239" s="19"/>
      <c r="I3239" s="19"/>
      <c r="J3239" s="19"/>
      <c r="K3239" s="19"/>
      <c r="L3239" s="19"/>
    </row>
    <row r="3240" spans="1:12">
      <c r="A3240" s="18"/>
      <c r="B3240" s="18"/>
      <c r="C3240" s="18"/>
      <c r="D3240" s="19"/>
      <c r="E3240" s="19"/>
      <c r="F3240" s="19"/>
      <c r="G3240" s="19"/>
      <c r="H3240" s="19"/>
      <c r="I3240" s="19"/>
      <c r="J3240" s="19"/>
      <c r="K3240" s="19"/>
      <c r="L3240" s="19"/>
    </row>
    <row r="3241" spans="1:12">
      <c r="A3241" s="18"/>
      <c r="B3241" s="18"/>
      <c r="C3241" s="18"/>
      <c r="D3241" s="19"/>
      <c r="E3241" s="19"/>
      <c r="F3241" s="19"/>
      <c r="G3241" s="19"/>
      <c r="H3241" s="19"/>
      <c r="I3241" s="19"/>
      <c r="J3241" s="19"/>
      <c r="K3241" s="19"/>
      <c r="L3241" s="19"/>
    </row>
    <row r="3242" spans="1:12">
      <c r="A3242" s="18"/>
      <c r="B3242" s="18"/>
      <c r="C3242" s="18"/>
      <c r="D3242" s="19"/>
      <c r="E3242" s="19"/>
      <c r="F3242" s="19"/>
      <c r="G3242" s="19"/>
      <c r="H3242" s="19"/>
      <c r="I3242" s="19"/>
      <c r="J3242" s="19"/>
      <c r="K3242" s="19"/>
      <c r="L3242" s="19"/>
    </row>
    <row r="3243" spans="1:12">
      <c r="A3243" s="18"/>
      <c r="B3243" s="18"/>
      <c r="C3243" s="18"/>
      <c r="D3243" s="19"/>
      <c r="E3243" s="19"/>
      <c r="F3243" s="19"/>
      <c r="G3243" s="19"/>
      <c r="H3243" s="19"/>
      <c r="I3243" s="19"/>
      <c r="J3243" s="19"/>
      <c r="K3243" s="19"/>
      <c r="L3243" s="19"/>
    </row>
    <row r="3244" spans="1:12">
      <c r="A3244" s="18"/>
      <c r="B3244" s="18"/>
      <c r="C3244" s="18"/>
      <c r="D3244" s="19"/>
      <c r="E3244" s="19"/>
      <c r="F3244" s="19"/>
      <c r="G3244" s="19"/>
      <c r="H3244" s="19"/>
      <c r="I3244" s="19"/>
      <c r="J3244" s="19"/>
      <c r="K3244" s="19"/>
      <c r="L3244" s="19"/>
    </row>
    <row r="3245" spans="1:12">
      <c r="A3245" s="18"/>
      <c r="B3245" s="18"/>
      <c r="C3245" s="18"/>
      <c r="D3245" s="19"/>
      <c r="E3245" s="19"/>
      <c r="F3245" s="19"/>
      <c r="G3245" s="19"/>
      <c r="H3245" s="19"/>
      <c r="I3245" s="19"/>
      <c r="J3245" s="19"/>
      <c r="K3245" s="19"/>
      <c r="L3245" s="19"/>
    </row>
    <row r="3246" spans="1:12">
      <c r="A3246" s="18"/>
      <c r="B3246" s="18"/>
      <c r="C3246" s="18"/>
      <c r="D3246" s="19"/>
      <c r="E3246" s="19"/>
      <c r="F3246" s="19"/>
      <c r="G3246" s="19"/>
      <c r="H3246" s="19"/>
      <c r="I3246" s="19"/>
      <c r="J3246" s="19"/>
      <c r="K3246" s="19"/>
      <c r="L3246" s="19"/>
    </row>
    <row r="3247" spans="1:12">
      <c r="A3247" s="18"/>
      <c r="B3247" s="18"/>
      <c r="C3247" s="18"/>
      <c r="D3247" s="19"/>
      <c r="E3247" s="19"/>
      <c r="F3247" s="19"/>
      <c r="G3247" s="19"/>
      <c r="H3247" s="19"/>
      <c r="I3247" s="19"/>
      <c r="J3247" s="19"/>
      <c r="K3247" s="19"/>
      <c r="L3247" s="19"/>
    </row>
    <row r="3248" spans="1:12">
      <c r="A3248" s="18"/>
      <c r="B3248" s="18"/>
      <c r="C3248" s="18"/>
      <c r="D3248" s="19"/>
      <c r="E3248" s="19"/>
      <c r="F3248" s="19"/>
      <c r="G3248" s="19"/>
      <c r="H3248" s="19"/>
      <c r="I3248" s="19"/>
      <c r="J3248" s="19"/>
      <c r="K3248" s="19"/>
      <c r="L3248" s="19"/>
    </row>
    <row r="3249" spans="1:12">
      <c r="A3249" s="18"/>
      <c r="B3249" s="18"/>
      <c r="C3249" s="18"/>
      <c r="D3249" s="19"/>
      <c r="E3249" s="19"/>
      <c r="F3249" s="19"/>
      <c r="G3249" s="19"/>
      <c r="H3249" s="19"/>
      <c r="I3249" s="19"/>
      <c r="J3249" s="19"/>
      <c r="K3249" s="19"/>
      <c r="L3249" s="19"/>
    </row>
    <row r="3250" spans="1:12">
      <c r="A3250" s="18"/>
      <c r="B3250" s="18"/>
      <c r="C3250" s="18"/>
      <c r="D3250" s="19"/>
      <c r="E3250" s="19"/>
      <c r="F3250" s="19"/>
      <c r="G3250" s="19"/>
      <c r="H3250" s="19"/>
      <c r="I3250" s="19"/>
      <c r="J3250" s="19"/>
      <c r="K3250" s="19"/>
      <c r="L3250" s="19"/>
    </row>
    <row r="3251" spans="1:12">
      <c r="A3251" s="18"/>
      <c r="B3251" s="18"/>
      <c r="C3251" s="18"/>
      <c r="D3251" s="19"/>
      <c r="E3251" s="19"/>
      <c r="F3251" s="19"/>
      <c r="G3251" s="19"/>
      <c r="H3251" s="19"/>
      <c r="I3251" s="19"/>
      <c r="J3251" s="19"/>
      <c r="K3251" s="19"/>
      <c r="L3251" s="19"/>
    </row>
    <row r="3252" spans="1:12">
      <c r="A3252" s="18"/>
      <c r="B3252" s="18"/>
      <c r="C3252" s="18"/>
      <c r="D3252" s="19"/>
      <c r="E3252" s="19"/>
      <c r="F3252" s="19"/>
      <c r="G3252" s="19"/>
      <c r="H3252" s="19"/>
      <c r="I3252" s="19"/>
      <c r="J3252" s="19"/>
      <c r="K3252" s="19"/>
      <c r="L3252" s="19"/>
    </row>
    <row r="3253" spans="1:12">
      <c r="A3253" s="18"/>
      <c r="B3253" s="18"/>
      <c r="C3253" s="18"/>
      <c r="D3253" s="19"/>
      <c r="E3253" s="19"/>
      <c r="F3253" s="19"/>
      <c r="G3253" s="19"/>
      <c r="H3253" s="19"/>
      <c r="I3253" s="19"/>
      <c r="J3253" s="19"/>
      <c r="K3253" s="19"/>
      <c r="L3253" s="19"/>
    </row>
    <row r="3254" spans="1:12">
      <c r="A3254" s="18"/>
      <c r="B3254" s="18"/>
      <c r="C3254" s="18"/>
      <c r="D3254" s="19"/>
      <c r="E3254" s="19"/>
      <c r="F3254" s="19"/>
      <c r="G3254" s="19"/>
      <c r="H3254" s="19"/>
      <c r="I3254" s="19"/>
      <c r="J3254" s="19"/>
      <c r="K3254" s="19"/>
      <c r="L3254" s="19"/>
    </row>
    <row r="3255" spans="1:12">
      <c r="A3255" s="18"/>
      <c r="B3255" s="18"/>
      <c r="C3255" s="18"/>
      <c r="D3255" s="19"/>
      <c r="E3255" s="19"/>
      <c r="F3255" s="19"/>
      <c r="G3255" s="19"/>
      <c r="H3255" s="19"/>
      <c r="I3255" s="19"/>
      <c r="J3255" s="19"/>
      <c r="K3255" s="19"/>
      <c r="L3255" s="19"/>
    </row>
    <row r="3256" spans="1:12">
      <c r="A3256" s="18"/>
      <c r="B3256" s="18"/>
      <c r="C3256" s="18"/>
      <c r="D3256" s="19"/>
      <c r="E3256" s="19"/>
      <c r="F3256" s="19"/>
      <c r="G3256" s="19"/>
      <c r="H3256" s="19"/>
      <c r="I3256" s="19"/>
      <c r="J3256" s="19"/>
      <c r="K3256" s="19"/>
      <c r="L3256" s="19"/>
    </row>
    <row r="3257" spans="1:12">
      <c r="A3257" s="18"/>
      <c r="B3257" s="18"/>
      <c r="C3257" s="18"/>
      <c r="D3257" s="19"/>
      <c r="E3257" s="19"/>
      <c r="F3257" s="19"/>
      <c r="G3257" s="19"/>
      <c r="H3257" s="19"/>
      <c r="I3257" s="19"/>
      <c r="J3257" s="19"/>
      <c r="K3257" s="19"/>
      <c r="L3257" s="19"/>
    </row>
    <row r="3258" spans="1:12">
      <c r="A3258" s="18"/>
      <c r="B3258" s="18"/>
      <c r="C3258" s="18"/>
      <c r="D3258" s="19"/>
      <c r="E3258" s="19"/>
      <c r="F3258" s="19"/>
      <c r="G3258" s="19"/>
      <c r="H3258" s="19"/>
      <c r="I3258" s="19"/>
      <c r="J3258" s="19"/>
      <c r="K3258" s="19"/>
      <c r="L3258" s="19"/>
    </row>
    <row r="3259" spans="1:12">
      <c r="A3259" s="18"/>
      <c r="B3259" s="18"/>
      <c r="C3259" s="18"/>
      <c r="D3259" s="19"/>
      <c r="E3259" s="19"/>
      <c r="F3259" s="19"/>
      <c r="G3259" s="19"/>
      <c r="H3259" s="19"/>
      <c r="I3259" s="19"/>
      <c r="J3259" s="19"/>
      <c r="K3259" s="19"/>
      <c r="L3259" s="19"/>
    </row>
    <row r="3260" spans="1:12">
      <c r="A3260" s="18"/>
      <c r="B3260" s="18"/>
      <c r="C3260" s="18"/>
      <c r="D3260" s="19"/>
      <c r="E3260" s="19"/>
      <c r="F3260" s="19"/>
      <c r="G3260" s="19"/>
      <c r="H3260" s="19"/>
      <c r="I3260" s="19"/>
      <c r="J3260" s="19"/>
      <c r="K3260" s="19"/>
      <c r="L3260" s="19"/>
    </row>
    <row r="3261" spans="1:12">
      <c r="A3261" s="18"/>
      <c r="B3261" s="18"/>
      <c r="C3261" s="18"/>
      <c r="D3261" s="19"/>
      <c r="E3261" s="19"/>
      <c r="F3261" s="19"/>
      <c r="G3261" s="19"/>
      <c r="H3261" s="19"/>
      <c r="I3261" s="19"/>
      <c r="J3261" s="19"/>
      <c r="K3261" s="19"/>
      <c r="L3261" s="19"/>
    </row>
    <row r="3262" spans="1:12">
      <c r="A3262" s="18"/>
      <c r="B3262" s="18"/>
      <c r="C3262" s="18"/>
      <c r="D3262" s="19"/>
      <c r="E3262" s="19"/>
      <c r="F3262" s="19"/>
      <c r="G3262" s="19"/>
      <c r="H3262" s="19"/>
      <c r="I3262" s="19"/>
      <c r="J3262" s="19"/>
      <c r="K3262" s="19"/>
      <c r="L3262" s="19"/>
    </row>
    <row r="3263" spans="1:12">
      <c r="A3263" s="18"/>
      <c r="B3263" s="18"/>
      <c r="C3263" s="18"/>
      <c r="D3263" s="19"/>
      <c r="E3263" s="19"/>
      <c r="F3263" s="19"/>
      <c r="G3263" s="19"/>
      <c r="H3263" s="19"/>
      <c r="I3263" s="19"/>
      <c r="J3263" s="19"/>
      <c r="K3263" s="19"/>
      <c r="L3263" s="19"/>
    </row>
    <row r="3264" spans="1:12">
      <c r="A3264" s="18"/>
      <c r="B3264" s="18"/>
      <c r="C3264" s="18"/>
      <c r="D3264" s="19"/>
      <c r="E3264" s="19"/>
      <c r="F3264" s="19"/>
      <c r="G3264" s="19"/>
      <c r="H3264" s="19"/>
      <c r="I3264" s="19"/>
      <c r="J3264" s="19"/>
      <c r="K3264" s="19"/>
      <c r="L3264" s="19"/>
    </row>
    <row r="3265" spans="1:12">
      <c r="A3265" s="18"/>
      <c r="B3265" s="18"/>
      <c r="C3265" s="18"/>
      <c r="D3265" s="19"/>
      <c r="E3265" s="19"/>
      <c r="F3265" s="19"/>
      <c r="G3265" s="19"/>
      <c r="H3265" s="19"/>
      <c r="I3265" s="19"/>
      <c r="J3265" s="19"/>
      <c r="K3265" s="19"/>
      <c r="L3265" s="19"/>
    </row>
    <row r="3266" spans="1:12">
      <c r="A3266" s="18"/>
      <c r="B3266" s="18"/>
      <c r="C3266" s="18"/>
      <c r="D3266" s="19"/>
      <c r="E3266" s="19"/>
      <c r="F3266" s="19"/>
      <c r="G3266" s="19"/>
      <c r="H3266" s="19"/>
      <c r="I3266" s="19"/>
      <c r="J3266" s="19"/>
      <c r="K3266" s="19"/>
      <c r="L3266" s="19"/>
    </row>
    <row r="3267" spans="1:12">
      <c r="A3267" s="18"/>
      <c r="B3267" s="18"/>
      <c r="C3267" s="18"/>
      <c r="D3267" s="19"/>
      <c r="E3267" s="19"/>
      <c r="F3267" s="19"/>
      <c r="G3267" s="19"/>
      <c r="H3267" s="19"/>
      <c r="I3267" s="19"/>
      <c r="J3267" s="19"/>
      <c r="K3267" s="19"/>
      <c r="L3267" s="19"/>
    </row>
    <row r="3268" spans="1:12">
      <c r="A3268" s="18"/>
      <c r="B3268" s="18"/>
      <c r="C3268" s="18"/>
      <c r="D3268" s="19"/>
      <c r="E3268" s="19"/>
      <c r="F3268" s="19"/>
      <c r="G3268" s="19"/>
      <c r="H3268" s="19"/>
      <c r="I3268" s="19"/>
      <c r="J3268" s="19"/>
      <c r="K3268" s="19"/>
      <c r="L3268" s="19"/>
    </row>
    <row r="3269" spans="1:12">
      <c r="A3269" s="18"/>
      <c r="B3269" s="18"/>
      <c r="C3269" s="18"/>
      <c r="D3269" s="19"/>
      <c r="E3269" s="19"/>
      <c r="F3269" s="19"/>
      <c r="G3269" s="19"/>
      <c r="H3269" s="19"/>
      <c r="I3269" s="19"/>
      <c r="J3269" s="19"/>
      <c r="K3269" s="19"/>
      <c r="L3269" s="19"/>
    </row>
    <row r="3270" spans="1:12">
      <c r="A3270" s="18"/>
      <c r="B3270" s="18"/>
      <c r="C3270" s="18"/>
      <c r="D3270" s="19"/>
      <c r="E3270" s="19"/>
      <c r="F3270" s="19"/>
      <c r="G3270" s="19"/>
      <c r="H3270" s="19"/>
      <c r="I3270" s="19"/>
      <c r="J3270" s="19"/>
      <c r="K3270" s="19"/>
      <c r="L3270" s="19"/>
    </row>
    <row r="3271" spans="1:12">
      <c r="A3271" s="18"/>
      <c r="B3271" s="18"/>
      <c r="C3271" s="18"/>
      <c r="D3271" s="19"/>
      <c r="E3271" s="19"/>
      <c r="F3271" s="19"/>
      <c r="G3271" s="19"/>
      <c r="H3271" s="19"/>
      <c r="I3271" s="19"/>
      <c r="J3271" s="19"/>
      <c r="K3271" s="19"/>
      <c r="L3271" s="19"/>
    </row>
    <row r="3272" spans="1:12">
      <c r="A3272" s="18"/>
      <c r="B3272" s="18"/>
      <c r="C3272" s="18"/>
      <c r="D3272" s="19"/>
      <c r="E3272" s="19"/>
      <c r="F3272" s="19"/>
      <c r="G3272" s="19"/>
      <c r="H3272" s="19"/>
      <c r="I3272" s="19"/>
      <c r="J3272" s="19"/>
      <c r="K3272" s="19"/>
      <c r="L3272" s="19"/>
    </row>
    <row r="3273" spans="1:12">
      <c r="A3273" s="18"/>
      <c r="B3273" s="18"/>
      <c r="C3273" s="18"/>
      <c r="D3273" s="19"/>
      <c r="E3273" s="19"/>
      <c r="F3273" s="19"/>
      <c r="G3273" s="19"/>
      <c r="H3273" s="19"/>
      <c r="I3273" s="19"/>
      <c r="J3273" s="19"/>
      <c r="K3273" s="19"/>
      <c r="L3273" s="19"/>
    </row>
    <row r="3274" spans="1:12">
      <c r="A3274" s="18"/>
      <c r="B3274" s="18"/>
      <c r="C3274" s="18"/>
      <c r="D3274" s="19"/>
      <c r="E3274" s="19"/>
      <c r="F3274" s="19"/>
      <c r="G3274" s="19"/>
      <c r="H3274" s="19"/>
      <c r="I3274" s="19"/>
      <c r="J3274" s="19"/>
      <c r="K3274" s="19"/>
      <c r="L3274" s="19"/>
    </row>
    <row r="3275" spans="1:12">
      <c r="A3275" s="18"/>
      <c r="B3275" s="18"/>
      <c r="C3275" s="18"/>
      <c r="D3275" s="19"/>
      <c r="E3275" s="19"/>
      <c r="F3275" s="19"/>
      <c r="G3275" s="19"/>
      <c r="H3275" s="19"/>
      <c r="I3275" s="19"/>
      <c r="J3275" s="19"/>
      <c r="K3275" s="19"/>
      <c r="L3275" s="19"/>
    </row>
    <row r="3276" spans="1:12">
      <c r="A3276" s="18"/>
      <c r="B3276" s="18"/>
      <c r="C3276" s="18"/>
      <c r="D3276" s="19"/>
      <c r="E3276" s="19"/>
      <c r="F3276" s="19"/>
      <c r="G3276" s="19"/>
      <c r="H3276" s="19"/>
      <c r="I3276" s="19"/>
      <c r="J3276" s="19"/>
      <c r="K3276" s="19"/>
      <c r="L3276" s="19"/>
    </row>
    <row r="3277" spans="1:12">
      <c r="A3277" s="18"/>
      <c r="B3277" s="18"/>
      <c r="C3277" s="18"/>
      <c r="D3277" s="19"/>
      <c r="E3277" s="19"/>
      <c r="F3277" s="19"/>
      <c r="G3277" s="19"/>
      <c r="H3277" s="19"/>
      <c r="I3277" s="19"/>
      <c r="J3277" s="19"/>
      <c r="K3277" s="19"/>
      <c r="L3277" s="19"/>
    </row>
    <row r="3278" spans="1:12">
      <c r="A3278" s="18"/>
      <c r="B3278" s="18"/>
      <c r="C3278" s="18"/>
      <c r="D3278" s="19"/>
      <c r="E3278" s="19"/>
      <c r="F3278" s="19"/>
      <c r="G3278" s="19"/>
      <c r="H3278" s="19"/>
      <c r="I3278" s="19"/>
      <c r="J3278" s="19"/>
      <c r="K3278" s="19"/>
      <c r="L3278" s="19"/>
    </row>
    <row r="3279" spans="1:12">
      <c r="A3279" s="18"/>
      <c r="B3279" s="18"/>
      <c r="C3279" s="18"/>
      <c r="D3279" s="19"/>
      <c r="E3279" s="19"/>
      <c r="F3279" s="19"/>
      <c r="G3279" s="19"/>
      <c r="H3279" s="19"/>
      <c r="I3279" s="19"/>
      <c r="J3279" s="19"/>
      <c r="K3279" s="19"/>
      <c r="L3279" s="19"/>
    </row>
    <row r="3280" spans="1:12">
      <c r="A3280" s="18"/>
      <c r="B3280" s="18"/>
      <c r="C3280" s="18"/>
      <c r="D3280" s="19"/>
      <c r="E3280" s="19"/>
      <c r="F3280" s="19"/>
      <c r="G3280" s="19"/>
      <c r="H3280" s="19"/>
      <c r="I3280" s="19"/>
      <c r="J3280" s="19"/>
      <c r="K3280" s="19"/>
      <c r="L3280" s="19"/>
    </row>
    <row r="3281" spans="1:12">
      <c r="A3281" s="18"/>
      <c r="B3281" s="18"/>
      <c r="C3281" s="18"/>
      <c r="D3281" s="19"/>
      <c r="E3281" s="19"/>
      <c r="F3281" s="19"/>
      <c r="G3281" s="19"/>
      <c r="H3281" s="19"/>
      <c r="I3281" s="19"/>
      <c r="J3281" s="19"/>
      <c r="K3281" s="19"/>
      <c r="L3281" s="19"/>
    </row>
    <row r="3282" spans="1:12">
      <c r="A3282" s="18"/>
      <c r="B3282" s="18"/>
      <c r="C3282" s="18"/>
      <c r="D3282" s="19"/>
      <c r="E3282" s="19"/>
      <c r="F3282" s="19"/>
      <c r="G3282" s="19"/>
      <c r="H3282" s="19"/>
      <c r="I3282" s="19"/>
      <c r="J3282" s="19"/>
      <c r="K3282" s="19"/>
      <c r="L3282" s="19"/>
    </row>
    <row r="3283" spans="1:12">
      <c r="A3283" s="18"/>
      <c r="B3283" s="18"/>
      <c r="C3283" s="18"/>
      <c r="D3283" s="19"/>
      <c r="E3283" s="19"/>
      <c r="F3283" s="19"/>
      <c r="G3283" s="19"/>
      <c r="H3283" s="19"/>
      <c r="I3283" s="19"/>
      <c r="J3283" s="19"/>
      <c r="K3283" s="19"/>
      <c r="L3283" s="19"/>
    </row>
    <row r="3284" spans="1:12">
      <c r="A3284" s="18"/>
      <c r="B3284" s="18"/>
      <c r="C3284" s="18"/>
      <c r="D3284" s="19"/>
      <c r="E3284" s="19"/>
      <c r="F3284" s="19"/>
      <c r="G3284" s="19"/>
      <c r="H3284" s="19"/>
      <c r="I3284" s="19"/>
      <c r="J3284" s="19"/>
      <c r="K3284" s="19"/>
      <c r="L3284" s="19"/>
    </row>
    <row r="3285" spans="1:12">
      <c r="A3285" s="18"/>
      <c r="B3285" s="18"/>
      <c r="C3285" s="18"/>
      <c r="D3285" s="19"/>
      <c r="E3285" s="19"/>
      <c r="F3285" s="19"/>
      <c r="G3285" s="19"/>
      <c r="H3285" s="19"/>
      <c r="I3285" s="19"/>
      <c r="J3285" s="19"/>
      <c r="K3285" s="19"/>
      <c r="L3285" s="19"/>
    </row>
    <row r="3286" spans="1:12">
      <c r="A3286" s="18"/>
      <c r="B3286" s="18"/>
      <c r="C3286" s="18"/>
      <c r="D3286" s="19"/>
      <c r="E3286" s="19"/>
      <c r="F3286" s="19"/>
      <c r="G3286" s="19"/>
      <c r="H3286" s="19"/>
      <c r="I3286" s="19"/>
      <c r="J3286" s="19"/>
      <c r="K3286" s="19"/>
      <c r="L3286" s="19"/>
    </row>
    <row r="3287" spans="1:12">
      <c r="A3287" s="18"/>
      <c r="B3287" s="18"/>
      <c r="C3287" s="18"/>
      <c r="D3287" s="19"/>
      <c r="E3287" s="19"/>
      <c r="F3287" s="19"/>
      <c r="G3287" s="19"/>
      <c r="H3287" s="19"/>
      <c r="I3287" s="19"/>
      <c r="J3287" s="19"/>
      <c r="K3287" s="19"/>
      <c r="L3287" s="19"/>
    </row>
    <row r="3288" spans="1:12">
      <c r="A3288" s="18"/>
      <c r="B3288" s="18"/>
      <c r="C3288" s="18"/>
      <c r="D3288" s="19"/>
      <c r="E3288" s="19"/>
      <c r="F3288" s="19"/>
      <c r="G3288" s="19"/>
      <c r="H3288" s="19"/>
      <c r="I3288" s="19"/>
      <c r="J3288" s="19"/>
      <c r="K3288" s="19"/>
      <c r="L3288" s="19"/>
    </row>
    <row r="3289" spans="1:12">
      <c r="A3289" s="18"/>
      <c r="B3289" s="18"/>
      <c r="C3289" s="18"/>
      <c r="D3289" s="19"/>
      <c r="E3289" s="19"/>
      <c r="F3289" s="19"/>
      <c r="G3289" s="19"/>
      <c r="H3289" s="19"/>
      <c r="I3289" s="19"/>
      <c r="J3289" s="19"/>
      <c r="K3289" s="19"/>
      <c r="L3289" s="19"/>
    </row>
    <row r="3290" spans="1:12">
      <c r="A3290" s="18"/>
      <c r="B3290" s="18"/>
      <c r="C3290" s="18"/>
      <c r="D3290" s="19"/>
      <c r="E3290" s="19"/>
      <c r="F3290" s="19"/>
      <c r="G3290" s="19"/>
      <c r="H3290" s="19"/>
      <c r="I3290" s="19"/>
      <c r="J3290" s="19"/>
      <c r="K3290" s="19"/>
      <c r="L3290" s="19"/>
    </row>
    <row r="3291" spans="1:12">
      <c r="A3291" s="18"/>
      <c r="B3291" s="18"/>
      <c r="C3291" s="18"/>
      <c r="D3291" s="19"/>
      <c r="E3291" s="19"/>
      <c r="F3291" s="19"/>
      <c r="G3291" s="19"/>
      <c r="H3291" s="19"/>
      <c r="I3291" s="19"/>
      <c r="J3291" s="19"/>
      <c r="K3291" s="19"/>
      <c r="L3291" s="19"/>
    </row>
    <row r="3292" spans="1:12">
      <c r="A3292" s="18"/>
      <c r="B3292" s="18"/>
      <c r="C3292" s="18"/>
      <c r="D3292" s="19"/>
      <c r="E3292" s="19"/>
      <c r="F3292" s="19"/>
      <c r="G3292" s="19"/>
      <c r="H3292" s="19"/>
      <c r="I3292" s="19"/>
      <c r="J3292" s="19"/>
      <c r="K3292" s="19"/>
      <c r="L3292" s="19"/>
    </row>
    <row r="3293" spans="1:12">
      <c r="A3293" s="18"/>
      <c r="B3293" s="18"/>
      <c r="C3293" s="18"/>
      <c r="D3293" s="19"/>
      <c r="E3293" s="19"/>
      <c r="F3293" s="19"/>
      <c r="G3293" s="19"/>
      <c r="H3293" s="19"/>
      <c r="I3293" s="19"/>
      <c r="J3293" s="19"/>
      <c r="K3293" s="19"/>
      <c r="L3293" s="19"/>
    </row>
    <row r="3294" spans="1:12">
      <c r="A3294" s="18"/>
      <c r="B3294" s="18"/>
      <c r="C3294" s="18"/>
      <c r="D3294" s="19"/>
      <c r="E3294" s="19"/>
      <c r="F3294" s="19"/>
      <c r="G3294" s="19"/>
      <c r="H3294" s="19"/>
      <c r="I3294" s="19"/>
      <c r="J3294" s="19"/>
      <c r="K3294" s="19"/>
      <c r="L3294" s="19"/>
    </row>
    <row r="3295" spans="1:12">
      <c r="A3295" s="18"/>
      <c r="B3295" s="18"/>
      <c r="C3295" s="18"/>
      <c r="D3295" s="19"/>
      <c r="E3295" s="19"/>
      <c r="F3295" s="19"/>
      <c r="G3295" s="19"/>
      <c r="H3295" s="19"/>
      <c r="I3295" s="19"/>
      <c r="J3295" s="19"/>
      <c r="K3295" s="19"/>
      <c r="L3295" s="19"/>
    </row>
    <row r="3296" spans="1:12">
      <c r="A3296" s="18"/>
      <c r="B3296" s="18"/>
      <c r="C3296" s="18"/>
      <c r="D3296" s="19"/>
      <c r="E3296" s="19"/>
      <c r="F3296" s="19"/>
      <c r="G3296" s="19"/>
      <c r="H3296" s="19"/>
      <c r="I3296" s="19"/>
      <c r="J3296" s="19"/>
      <c r="K3296" s="19"/>
      <c r="L3296" s="19"/>
    </row>
    <row r="3297" spans="1:12">
      <c r="A3297" s="18"/>
      <c r="B3297" s="18"/>
      <c r="C3297" s="18"/>
      <c r="D3297" s="19"/>
      <c r="E3297" s="19"/>
      <c r="F3297" s="19"/>
      <c r="G3297" s="19"/>
      <c r="H3297" s="19"/>
      <c r="I3297" s="19"/>
      <c r="J3297" s="19"/>
      <c r="K3297" s="19"/>
      <c r="L3297" s="19"/>
    </row>
    <row r="3298" spans="1:12">
      <c r="A3298" s="18"/>
      <c r="B3298" s="18"/>
      <c r="C3298" s="18"/>
      <c r="D3298" s="19"/>
      <c r="E3298" s="19"/>
      <c r="F3298" s="19"/>
      <c r="G3298" s="19"/>
      <c r="H3298" s="19"/>
      <c r="I3298" s="19"/>
      <c r="J3298" s="19"/>
      <c r="K3298" s="19"/>
      <c r="L3298" s="19"/>
    </row>
    <row r="3299" spans="1:12">
      <c r="A3299" s="18"/>
      <c r="B3299" s="18"/>
      <c r="C3299" s="18"/>
      <c r="D3299" s="19"/>
      <c r="E3299" s="19"/>
      <c r="F3299" s="19"/>
      <c r="G3299" s="19"/>
      <c r="H3299" s="19"/>
      <c r="I3299" s="19"/>
      <c r="J3299" s="19"/>
      <c r="K3299" s="19"/>
      <c r="L3299" s="19"/>
    </row>
    <row r="3300" spans="1:12">
      <c r="A3300" s="18"/>
      <c r="B3300" s="18"/>
      <c r="C3300" s="18"/>
      <c r="D3300" s="19"/>
      <c r="E3300" s="19"/>
      <c r="F3300" s="19"/>
      <c r="G3300" s="19"/>
      <c r="H3300" s="19"/>
      <c r="I3300" s="19"/>
      <c r="J3300" s="19"/>
      <c r="K3300" s="19"/>
      <c r="L3300" s="19"/>
    </row>
    <row r="3301" spans="1:12">
      <c r="A3301" s="18"/>
      <c r="B3301" s="18"/>
      <c r="C3301" s="18"/>
      <c r="D3301" s="19"/>
      <c r="E3301" s="19"/>
      <c r="F3301" s="19"/>
      <c r="G3301" s="19"/>
      <c r="H3301" s="19"/>
      <c r="I3301" s="19"/>
      <c r="J3301" s="19"/>
      <c r="K3301" s="19"/>
      <c r="L3301" s="19"/>
    </row>
    <row r="3302" spans="1:12">
      <c r="A3302" s="18"/>
      <c r="B3302" s="18"/>
      <c r="C3302" s="18"/>
      <c r="D3302" s="19"/>
      <c r="E3302" s="19"/>
      <c r="F3302" s="19"/>
      <c r="G3302" s="19"/>
      <c r="H3302" s="19"/>
      <c r="I3302" s="19"/>
      <c r="J3302" s="19"/>
      <c r="K3302" s="19"/>
      <c r="L3302" s="19"/>
    </row>
    <row r="3303" spans="1:12">
      <c r="A3303" s="18"/>
      <c r="B3303" s="18"/>
      <c r="C3303" s="18"/>
      <c r="D3303" s="19"/>
      <c r="E3303" s="19"/>
      <c r="F3303" s="19"/>
      <c r="G3303" s="19"/>
      <c r="H3303" s="19"/>
      <c r="I3303" s="19"/>
      <c r="J3303" s="19"/>
      <c r="K3303" s="19"/>
      <c r="L3303" s="19"/>
    </row>
    <row r="3304" spans="1:12">
      <c r="A3304" s="18"/>
      <c r="B3304" s="18"/>
      <c r="C3304" s="18"/>
      <c r="D3304" s="19"/>
      <c r="E3304" s="19"/>
      <c r="F3304" s="19"/>
      <c r="G3304" s="19"/>
      <c r="H3304" s="19"/>
      <c r="I3304" s="19"/>
      <c r="J3304" s="19"/>
      <c r="K3304" s="19"/>
      <c r="L3304" s="19"/>
    </row>
  </sheetData>
  <sheetProtection selectLockedCells="1"/>
  <phoneticPr fontId="2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5D8B7-6758-4160-83A6-05B5BEF1AF92}">
  <dimension ref="A1:E1601"/>
  <sheetViews>
    <sheetView workbookViewId="0">
      <selection sqref="A1:E1601"/>
    </sheetView>
  </sheetViews>
  <sheetFormatPr baseColWidth="10" defaultColWidth="8.83203125" defaultRowHeight="15"/>
  <sheetData>
    <row r="1" spans="1:5">
      <c r="A1" s="154" t="s">
        <v>0</v>
      </c>
      <c r="B1" s="154" t="s">
        <v>1640</v>
      </c>
      <c r="C1" s="154" t="s">
        <v>1641</v>
      </c>
      <c r="D1" s="154"/>
      <c r="E1" s="179">
        <v>153668061513</v>
      </c>
    </row>
    <row r="2" spans="1:5">
      <c r="A2" s="154" t="s">
        <v>1</v>
      </c>
      <c r="B2" s="154" t="s">
        <v>1642</v>
      </c>
      <c r="C2" s="154" t="s">
        <v>1641</v>
      </c>
      <c r="D2" s="154"/>
      <c r="E2" s="179">
        <v>2387603772</v>
      </c>
    </row>
    <row r="3" spans="1:5">
      <c r="A3" s="154" t="s">
        <v>1643</v>
      </c>
      <c r="B3" s="154" t="s">
        <v>3881</v>
      </c>
      <c r="C3" s="154" t="s">
        <v>1641</v>
      </c>
      <c r="D3" s="154"/>
      <c r="E3" s="179">
        <v>490938501</v>
      </c>
    </row>
    <row r="4" spans="1:5">
      <c r="A4" s="154" t="s">
        <v>965</v>
      </c>
      <c r="B4" s="154" t="s">
        <v>2429</v>
      </c>
      <c r="C4" s="154" t="s">
        <v>1641</v>
      </c>
      <c r="D4" s="154"/>
      <c r="E4" s="179">
        <v>2370604829</v>
      </c>
    </row>
    <row r="5" spans="1:5">
      <c r="A5" s="154" t="s">
        <v>1630</v>
      </c>
      <c r="B5" s="154" t="s">
        <v>1645</v>
      </c>
      <c r="C5" s="154" t="s">
        <v>1641</v>
      </c>
      <c r="D5" s="154"/>
      <c r="E5" s="179">
        <v>-1741076711</v>
      </c>
    </row>
    <row r="6" spans="1:5">
      <c r="A6" s="154" t="s">
        <v>2</v>
      </c>
      <c r="B6" s="154" t="s">
        <v>1646</v>
      </c>
      <c r="C6" s="154" t="s">
        <v>1641</v>
      </c>
      <c r="D6" s="154"/>
      <c r="E6" s="179">
        <v>22273623047</v>
      </c>
    </row>
    <row r="7" spans="1:5">
      <c r="A7" s="154" t="s">
        <v>356</v>
      </c>
      <c r="B7" s="154" t="s">
        <v>356</v>
      </c>
      <c r="C7" s="154" t="s">
        <v>1641</v>
      </c>
      <c r="D7" s="154"/>
      <c r="E7" s="179">
        <v>4320388000000</v>
      </c>
    </row>
    <row r="8" spans="1:5">
      <c r="A8" s="154" t="s">
        <v>3</v>
      </c>
      <c r="B8" s="154" t="s">
        <v>1647</v>
      </c>
      <c r="C8" s="154" t="s">
        <v>1641</v>
      </c>
      <c r="D8" s="154"/>
      <c r="E8" s="179">
        <v>5708706572</v>
      </c>
    </row>
    <row r="9" spans="1:5">
      <c r="A9" s="154" t="s">
        <v>3701</v>
      </c>
      <c r="B9" s="154" t="s">
        <v>3702</v>
      </c>
      <c r="C9" s="154" t="s">
        <v>1641</v>
      </c>
      <c r="D9" s="154"/>
      <c r="E9" s="179">
        <v>111902787167</v>
      </c>
    </row>
    <row r="10" spans="1:5">
      <c r="A10" s="154" t="s">
        <v>4</v>
      </c>
      <c r="B10" s="154" t="s">
        <v>1648</v>
      </c>
      <c r="C10" s="154" t="s">
        <v>1641</v>
      </c>
      <c r="D10" s="154"/>
      <c r="E10" s="179">
        <v>3439078053</v>
      </c>
    </row>
    <row r="11" spans="1:5">
      <c r="A11" s="154" t="s">
        <v>1609</v>
      </c>
      <c r="B11" s="154" t="s">
        <v>2434</v>
      </c>
      <c r="C11" s="154" t="s">
        <v>1641</v>
      </c>
      <c r="D11" s="154"/>
      <c r="E11" s="179"/>
    </row>
    <row r="12" spans="1:5">
      <c r="A12" s="154" t="s">
        <v>969</v>
      </c>
      <c r="B12" s="154" t="s">
        <v>2435</v>
      </c>
      <c r="C12" s="154" t="s">
        <v>1641</v>
      </c>
      <c r="D12" s="154"/>
      <c r="E12" s="179">
        <v>15837757005</v>
      </c>
    </row>
    <row r="13" spans="1:5">
      <c r="A13" s="154" t="s">
        <v>66</v>
      </c>
      <c r="B13" s="154" t="s">
        <v>1649</v>
      </c>
      <c r="C13" s="154" t="s">
        <v>1641</v>
      </c>
      <c r="D13" s="154"/>
      <c r="E13" s="179">
        <v>13692968898</v>
      </c>
    </row>
    <row r="14" spans="1:5">
      <c r="A14" s="154" t="s">
        <v>825</v>
      </c>
      <c r="B14" s="154" t="s">
        <v>4172</v>
      </c>
      <c r="C14" s="154" t="s">
        <v>1641</v>
      </c>
      <c r="D14" s="154"/>
      <c r="E14" s="179">
        <v>18038047215</v>
      </c>
    </row>
    <row r="15" spans="1:5">
      <c r="A15" s="154" t="s">
        <v>1608</v>
      </c>
      <c r="B15" s="154" t="s">
        <v>1650</v>
      </c>
      <c r="C15" s="154" t="s">
        <v>1641</v>
      </c>
      <c r="D15" s="154"/>
      <c r="E15" s="179">
        <v>5015102306</v>
      </c>
    </row>
    <row r="16" spans="1:5">
      <c r="A16" s="154" t="s">
        <v>7</v>
      </c>
      <c r="B16" s="154" t="s">
        <v>1652</v>
      </c>
      <c r="C16" s="154" t="s">
        <v>1641</v>
      </c>
      <c r="D16" s="154"/>
      <c r="E16" s="179">
        <v>43488851532</v>
      </c>
    </row>
    <row r="17" spans="1:5">
      <c r="A17" s="154" t="s">
        <v>976</v>
      </c>
      <c r="B17" s="154" t="s">
        <v>2449</v>
      </c>
      <c r="C17" s="154" t="s">
        <v>1641</v>
      </c>
      <c r="D17" s="154"/>
      <c r="E17" s="179"/>
    </row>
    <row r="18" spans="1:5">
      <c r="A18" s="154" t="s">
        <v>9</v>
      </c>
      <c r="B18" s="154" t="s">
        <v>1654</v>
      </c>
      <c r="C18" s="154" t="s">
        <v>1641</v>
      </c>
      <c r="D18" s="154"/>
      <c r="E18" s="179">
        <v>195357833650</v>
      </c>
    </row>
    <row r="19" spans="1:5">
      <c r="A19" s="154" t="s">
        <v>11</v>
      </c>
      <c r="B19" s="154" t="s">
        <v>1656</v>
      </c>
      <c r="C19" s="154" t="s">
        <v>1641</v>
      </c>
      <c r="D19" s="154"/>
      <c r="E19" s="179">
        <v>6491373937</v>
      </c>
    </row>
    <row r="20" spans="1:5">
      <c r="A20" s="154" t="s">
        <v>1657</v>
      </c>
      <c r="B20" s="154" t="s">
        <v>1658</v>
      </c>
      <c r="C20" s="154" t="s">
        <v>1641</v>
      </c>
      <c r="D20" s="154"/>
      <c r="E20" s="179">
        <v>64953188489</v>
      </c>
    </row>
    <row r="21" spans="1:5">
      <c r="A21" s="154" t="s">
        <v>1659</v>
      </c>
      <c r="B21" s="154" t="s">
        <v>1660</v>
      </c>
      <c r="C21" s="154" t="s">
        <v>1641</v>
      </c>
      <c r="D21" s="154"/>
      <c r="E21" s="179">
        <v>49192870182</v>
      </c>
    </row>
    <row r="22" spans="1:5">
      <c r="A22" s="154" t="s">
        <v>13</v>
      </c>
      <c r="B22" s="154" t="s">
        <v>1661</v>
      </c>
      <c r="C22" s="154" t="s">
        <v>1641</v>
      </c>
      <c r="D22" s="154"/>
      <c r="E22" s="179">
        <v>84641615013</v>
      </c>
    </row>
    <row r="23" spans="1:5">
      <c r="A23" s="154" t="s">
        <v>14</v>
      </c>
      <c r="B23" s="154" t="s">
        <v>1662</v>
      </c>
      <c r="C23" s="154" t="s">
        <v>1641</v>
      </c>
      <c r="D23" s="154"/>
      <c r="E23" s="179">
        <v>45797129582</v>
      </c>
    </row>
    <row r="24" spans="1:5">
      <c r="A24" s="154" t="s">
        <v>278</v>
      </c>
      <c r="B24" s="154" t="s">
        <v>1663</v>
      </c>
      <c r="C24" s="154" t="s">
        <v>1641</v>
      </c>
      <c r="D24" s="154"/>
      <c r="E24" s="179">
        <v>100919143835</v>
      </c>
    </row>
    <row r="25" spans="1:5">
      <c r="A25" s="154" t="s">
        <v>1665</v>
      </c>
      <c r="B25" s="154" t="s">
        <v>1666</v>
      </c>
      <c r="C25" s="154" t="s">
        <v>1641</v>
      </c>
      <c r="D25" s="154"/>
      <c r="E25" s="179"/>
    </row>
    <row r="26" spans="1:5">
      <c r="A26" s="154" t="s">
        <v>3713</v>
      </c>
      <c r="B26" s="154" t="s">
        <v>3714</v>
      </c>
      <c r="C26" s="154" t="s">
        <v>1641</v>
      </c>
      <c r="D26" s="154"/>
      <c r="E26" s="179">
        <v>206000611406</v>
      </c>
    </row>
    <row r="27" spans="1:5">
      <c r="A27" s="154" t="s">
        <v>17</v>
      </c>
      <c r="B27" s="154" t="s">
        <v>1668</v>
      </c>
      <c r="C27" s="154" t="s">
        <v>1641</v>
      </c>
      <c r="D27" s="154"/>
      <c r="E27" s="179">
        <v>-21356676077</v>
      </c>
    </row>
    <row r="28" spans="1:5">
      <c r="A28" s="154" t="s">
        <v>18</v>
      </c>
      <c r="B28" s="154" t="s">
        <v>1669</v>
      </c>
      <c r="C28" s="154" t="s">
        <v>1641</v>
      </c>
      <c r="D28" s="154"/>
      <c r="E28" s="179"/>
    </row>
    <row r="29" spans="1:5">
      <c r="A29" s="154" t="s">
        <v>802</v>
      </c>
      <c r="B29" s="154" t="s">
        <v>4231</v>
      </c>
      <c r="C29" s="154" t="s">
        <v>1641</v>
      </c>
      <c r="D29" s="154"/>
      <c r="E29" s="179">
        <v>279562828161</v>
      </c>
    </row>
    <row r="30" spans="1:5">
      <c r="A30" s="154" t="s">
        <v>19</v>
      </c>
      <c r="B30" s="154" t="s">
        <v>1671</v>
      </c>
      <c r="C30" s="154" t="s">
        <v>1641</v>
      </c>
      <c r="D30" s="154"/>
      <c r="E30" s="179">
        <v>124201533146</v>
      </c>
    </row>
    <row r="31" spans="1:5">
      <c r="A31" s="154" t="s">
        <v>20</v>
      </c>
      <c r="B31" s="154" t="s">
        <v>1672</v>
      </c>
      <c r="C31" s="154" t="s">
        <v>1641</v>
      </c>
      <c r="D31" s="154"/>
      <c r="E31" s="179">
        <v>77222524813</v>
      </c>
    </row>
    <row r="32" spans="1:5">
      <c r="A32" s="154" t="s">
        <v>21</v>
      </c>
      <c r="B32" s="154" t="s">
        <v>1673</v>
      </c>
      <c r="C32" s="154" t="s">
        <v>1641</v>
      </c>
      <c r="D32" s="154"/>
      <c r="E32" s="179">
        <v>87245176382</v>
      </c>
    </row>
    <row r="33" spans="1:5">
      <c r="A33" s="154" t="s">
        <v>22</v>
      </c>
      <c r="B33" s="154" t="s">
        <v>1674</v>
      </c>
      <c r="C33" s="154" t="s">
        <v>1641</v>
      </c>
      <c r="D33" s="154"/>
      <c r="E33" s="179">
        <v>6800834000000</v>
      </c>
    </row>
    <row r="34" spans="1:5">
      <c r="A34" s="154" t="s">
        <v>3483</v>
      </c>
      <c r="B34" s="154" t="s">
        <v>3484</v>
      </c>
      <c r="C34" s="154" t="s">
        <v>1641</v>
      </c>
      <c r="D34" s="154"/>
      <c r="E34" s="179">
        <v>1648718602</v>
      </c>
    </row>
    <row r="35" spans="1:5">
      <c r="A35" s="154" t="s">
        <v>25</v>
      </c>
      <c r="B35" s="154" t="s">
        <v>1675</v>
      </c>
      <c r="C35" s="154" t="s">
        <v>1641</v>
      </c>
      <c r="D35" s="154"/>
      <c r="E35" s="179">
        <v>1481978528</v>
      </c>
    </row>
    <row r="36" spans="1:5">
      <c r="A36" s="154" t="s">
        <v>26</v>
      </c>
      <c r="B36" s="154" t="s">
        <v>1676</v>
      </c>
      <c r="C36" s="154" t="s">
        <v>1641</v>
      </c>
      <c r="D36" s="154"/>
      <c r="E36" s="179">
        <v>55556275286</v>
      </c>
    </row>
    <row r="37" spans="1:5">
      <c r="A37" s="154" t="s">
        <v>27</v>
      </c>
      <c r="B37" s="154" t="s">
        <v>1677</v>
      </c>
      <c r="C37" s="154" t="s">
        <v>1641</v>
      </c>
      <c r="D37" s="154"/>
      <c r="E37" s="179">
        <v>303956059754</v>
      </c>
    </row>
    <row r="38" spans="1:5">
      <c r="A38" s="154" t="s">
        <v>28</v>
      </c>
      <c r="B38" s="154" t="s">
        <v>1678</v>
      </c>
      <c r="C38" s="154" t="s">
        <v>1641</v>
      </c>
      <c r="D38" s="154"/>
      <c r="E38" s="179">
        <v>4646531336</v>
      </c>
    </row>
    <row r="39" spans="1:5">
      <c r="A39" s="154" t="s">
        <v>29</v>
      </c>
      <c r="B39" s="154" t="s">
        <v>1679</v>
      </c>
      <c r="C39" s="154" t="s">
        <v>1641</v>
      </c>
      <c r="D39" s="154"/>
      <c r="E39" s="179">
        <v>88819056890</v>
      </c>
    </row>
    <row r="40" spans="1:5">
      <c r="A40" s="154" t="s">
        <v>774</v>
      </c>
      <c r="B40" s="154" t="s">
        <v>4164</v>
      </c>
      <c r="C40" s="154" t="s">
        <v>1641</v>
      </c>
      <c r="D40" s="154"/>
      <c r="E40" s="179">
        <v>8264713781616</v>
      </c>
    </row>
    <row r="41" spans="1:5">
      <c r="A41" s="154" t="s">
        <v>30</v>
      </c>
      <c r="B41" s="154" t="s">
        <v>1680</v>
      </c>
      <c r="C41" s="154" t="s">
        <v>1641</v>
      </c>
      <c r="D41" s="154"/>
      <c r="E41" s="179">
        <v>25913067579</v>
      </c>
    </row>
    <row r="42" spans="1:5">
      <c r="A42" s="154" t="s">
        <v>31</v>
      </c>
      <c r="B42" s="154" t="s">
        <v>1681</v>
      </c>
      <c r="C42" s="154" t="s">
        <v>1641</v>
      </c>
      <c r="D42" s="154"/>
      <c r="E42" s="179">
        <v>78210874666</v>
      </c>
    </row>
    <row r="43" spans="1:5">
      <c r="A43" s="154" t="s">
        <v>32</v>
      </c>
      <c r="B43" s="154" t="s">
        <v>33</v>
      </c>
      <c r="C43" s="154" t="s">
        <v>1641</v>
      </c>
      <c r="D43" s="154"/>
      <c r="E43" s="179">
        <v>799169263996</v>
      </c>
    </row>
    <row r="44" spans="1:5">
      <c r="A44" s="154" t="s">
        <v>24</v>
      </c>
      <c r="B44" s="154" t="s">
        <v>1682</v>
      </c>
      <c r="C44" s="154" t="s">
        <v>1641</v>
      </c>
      <c r="D44" s="154"/>
      <c r="E44" s="179">
        <v>213662794807</v>
      </c>
    </row>
    <row r="45" spans="1:5">
      <c r="A45" s="154" t="s">
        <v>34</v>
      </c>
      <c r="B45" s="154" t="s">
        <v>4232</v>
      </c>
      <c r="C45" s="154" t="s">
        <v>1641</v>
      </c>
      <c r="D45" s="154"/>
      <c r="E45" s="179"/>
    </row>
    <row r="46" spans="1:5">
      <c r="A46" s="154" t="s">
        <v>35</v>
      </c>
      <c r="B46" s="154" t="s">
        <v>1684</v>
      </c>
      <c r="C46" s="154" t="s">
        <v>1641</v>
      </c>
      <c r="D46" s="154"/>
      <c r="E46" s="179">
        <v>16164076490</v>
      </c>
    </row>
    <row r="47" spans="1:5">
      <c r="A47" s="154" t="s">
        <v>4010</v>
      </c>
      <c r="B47" s="154" t="s">
        <v>4011</v>
      </c>
      <c r="C47" s="154" t="s">
        <v>1641</v>
      </c>
      <c r="D47" s="154"/>
      <c r="E47" s="179">
        <v>11444513624</v>
      </c>
    </row>
    <row r="48" spans="1:5">
      <c r="A48" s="154" t="s">
        <v>37</v>
      </c>
      <c r="B48" s="154" t="s">
        <v>1686</v>
      </c>
      <c r="C48" s="154" t="s">
        <v>1641</v>
      </c>
      <c r="D48" s="154"/>
      <c r="E48" s="179">
        <v>14654684202</v>
      </c>
    </row>
    <row r="49" spans="1:5">
      <c r="A49" s="154" t="s">
        <v>38</v>
      </c>
      <c r="B49" s="154" t="s">
        <v>4121</v>
      </c>
      <c r="C49" s="154" t="s">
        <v>1641</v>
      </c>
      <c r="D49" s="154"/>
      <c r="E49" s="179">
        <v>8214549517</v>
      </c>
    </row>
    <row r="50" spans="1:5">
      <c r="A50" s="154" t="s">
        <v>39</v>
      </c>
      <c r="B50" s="154" t="s">
        <v>1688</v>
      </c>
      <c r="C50" s="154" t="s">
        <v>1641</v>
      </c>
      <c r="D50" s="154"/>
      <c r="E50" s="179">
        <v>871690063</v>
      </c>
    </row>
    <row r="51" spans="1:5">
      <c r="A51" s="154" t="s">
        <v>42</v>
      </c>
      <c r="B51" s="154" t="s">
        <v>1690</v>
      </c>
      <c r="C51" s="154" t="s">
        <v>1641</v>
      </c>
      <c r="D51" s="154"/>
      <c r="E51" s="179">
        <v>90832409330</v>
      </c>
    </row>
    <row r="52" spans="1:5">
      <c r="A52" s="154" t="s">
        <v>43</v>
      </c>
      <c r="B52" s="154" t="s">
        <v>1691</v>
      </c>
      <c r="C52" s="154" t="s">
        <v>1641</v>
      </c>
      <c r="D52" s="154"/>
      <c r="E52" s="179">
        <v>-54387714</v>
      </c>
    </row>
    <row r="53" spans="1:5">
      <c r="A53" s="154" t="s">
        <v>44</v>
      </c>
      <c r="B53" s="154" t="s">
        <v>1692</v>
      </c>
      <c r="C53" s="154" t="s">
        <v>1641</v>
      </c>
      <c r="D53" s="154"/>
      <c r="E53" s="179">
        <v>20976186616</v>
      </c>
    </row>
    <row r="54" spans="1:5">
      <c r="A54" s="154" t="s">
        <v>1632</v>
      </c>
      <c r="B54" s="154" t="s">
        <v>4193</v>
      </c>
      <c r="C54" s="154" t="s">
        <v>1641</v>
      </c>
      <c r="D54" s="154"/>
      <c r="E54" s="179">
        <v>7019459850</v>
      </c>
    </row>
    <row r="55" spans="1:5">
      <c r="A55" s="154" t="s">
        <v>45</v>
      </c>
      <c r="B55" s="154" t="s">
        <v>1694</v>
      </c>
      <c r="C55" s="154" t="s">
        <v>1641</v>
      </c>
      <c r="D55" s="154"/>
      <c r="E55" s="179">
        <v>35413731499</v>
      </c>
    </row>
    <row r="56" spans="1:5">
      <c r="A56" s="154" t="s">
        <v>47</v>
      </c>
      <c r="B56" s="154" t="s">
        <v>1696</v>
      </c>
      <c r="C56" s="154" t="s">
        <v>1641</v>
      </c>
      <c r="D56" s="154"/>
      <c r="E56" s="179">
        <v>28160287773</v>
      </c>
    </row>
    <row r="57" spans="1:5">
      <c r="A57" s="154" t="s">
        <v>48</v>
      </c>
      <c r="B57" s="154" t="s">
        <v>1697</v>
      </c>
      <c r="C57" s="154" t="s">
        <v>1641</v>
      </c>
      <c r="D57" s="154"/>
      <c r="E57" s="179">
        <v>13846284156</v>
      </c>
    </row>
    <row r="58" spans="1:5">
      <c r="A58" s="154" t="s">
        <v>49</v>
      </c>
      <c r="B58" s="154" t="s">
        <v>3915</v>
      </c>
      <c r="C58" s="154" t="s">
        <v>1641</v>
      </c>
      <c r="D58" s="154"/>
      <c r="E58" s="179">
        <v>84192660646</v>
      </c>
    </row>
    <row r="59" spans="1:5">
      <c r="A59" s="154" t="s">
        <v>50</v>
      </c>
      <c r="B59" s="154" t="s">
        <v>1699</v>
      </c>
      <c r="C59" s="154" t="s">
        <v>1641</v>
      </c>
      <c r="D59" s="154"/>
      <c r="E59" s="179">
        <v>-48187079</v>
      </c>
    </row>
    <row r="60" spans="1:5">
      <c r="A60" s="154" t="s">
        <v>51</v>
      </c>
      <c r="B60" s="154" t="s">
        <v>1700</v>
      </c>
      <c r="C60" s="154" t="s">
        <v>1641</v>
      </c>
      <c r="D60" s="154"/>
      <c r="E60" s="179">
        <v>28396092790</v>
      </c>
    </row>
    <row r="61" spans="1:5">
      <c r="A61" s="154" t="s">
        <v>52</v>
      </c>
      <c r="B61" s="154" t="s">
        <v>1701</v>
      </c>
      <c r="C61" s="154" t="s">
        <v>1641</v>
      </c>
      <c r="D61" s="154"/>
      <c r="E61" s="179">
        <v>4382787515</v>
      </c>
    </row>
    <row r="62" spans="1:5">
      <c r="A62" s="154" t="s">
        <v>53</v>
      </c>
      <c r="B62" s="154" t="s">
        <v>4296</v>
      </c>
      <c r="C62" s="154" t="s">
        <v>1641</v>
      </c>
      <c r="D62" s="154"/>
      <c r="E62" s="179">
        <v>4436917468</v>
      </c>
    </row>
    <row r="63" spans="1:5">
      <c r="A63" s="154" t="s">
        <v>54</v>
      </c>
      <c r="B63" s="154" t="s">
        <v>1703</v>
      </c>
      <c r="C63" s="154" t="s">
        <v>1641</v>
      </c>
      <c r="D63" s="154"/>
      <c r="E63" s="179">
        <v>13907055618</v>
      </c>
    </row>
    <row r="64" spans="1:5">
      <c r="A64" s="154" t="s">
        <v>723</v>
      </c>
      <c r="B64" s="154" t="s">
        <v>1704</v>
      </c>
      <c r="C64" s="154" t="s">
        <v>1641</v>
      </c>
      <c r="D64" s="154"/>
      <c r="E64" s="179">
        <v>16786266994</v>
      </c>
    </row>
    <row r="65" spans="1:5">
      <c r="A65" s="154" t="s">
        <v>3814</v>
      </c>
      <c r="B65" s="154" t="s">
        <v>3815</v>
      </c>
      <c r="C65" s="154" t="s">
        <v>1641</v>
      </c>
      <c r="D65" s="154"/>
      <c r="E65" s="179">
        <v>19906901414</v>
      </c>
    </row>
    <row r="66" spans="1:5">
      <c r="A66" s="154" t="s">
        <v>55</v>
      </c>
      <c r="B66" s="154" t="s">
        <v>1705</v>
      </c>
      <c r="C66" s="154" t="s">
        <v>1641</v>
      </c>
      <c r="D66" s="154"/>
      <c r="E66" s="179">
        <v>26021367695</v>
      </c>
    </row>
    <row r="67" spans="1:5">
      <c r="A67" s="154" t="s">
        <v>56</v>
      </c>
      <c r="B67" s="154" t="s">
        <v>1706</v>
      </c>
      <c r="C67" s="154" t="s">
        <v>1641</v>
      </c>
      <c r="D67" s="154"/>
      <c r="E67" s="179">
        <v>42886044573</v>
      </c>
    </row>
    <row r="68" spans="1:5">
      <c r="A68" s="154" t="s">
        <v>57</v>
      </c>
      <c r="B68" s="154" t="s">
        <v>1707</v>
      </c>
      <c r="C68" s="154" t="s">
        <v>1641</v>
      </c>
      <c r="D68" s="154"/>
      <c r="E68" s="179">
        <v>118927614945</v>
      </c>
    </row>
    <row r="69" spans="1:5">
      <c r="A69" s="154" t="s">
        <v>58</v>
      </c>
      <c r="B69" s="154" t="s">
        <v>1708</v>
      </c>
      <c r="C69" s="154" t="s">
        <v>1641</v>
      </c>
      <c r="D69" s="154"/>
      <c r="E69" s="179">
        <v>2944657835</v>
      </c>
    </row>
    <row r="70" spans="1:5">
      <c r="A70" s="154" t="s">
        <v>59</v>
      </c>
      <c r="B70" s="154" t="s">
        <v>1709</v>
      </c>
      <c r="C70" s="154" t="s">
        <v>1641</v>
      </c>
      <c r="D70" s="154"/>
      <c r="E70" s="179">
        <v>8916979000000</v>
      </c>
    </row>
    <row r="71" spans="1:5">
      <c r="A71" s="154" t="s">
        <v>60</v>
      </c>
      <c r="B71" s="154" t="s">
        <v>1710</v>
      </c>
      <c r="C71" s="154" t="s">
        <v>1641</v>
      </c>
      <c r="D71" s="154"/>
      <c r="E71" s="179">
        <v>40195417668</v>
      </c>
    </row>
    <row r="72" spans="1:5">
      <c r="A72" s="154" t="s">
        <v>808</v>
      </c>
      <c r="B72" s="154" t="s">
        <v>2618</v>
      </c>
      <c r="C72" s="154" t="s">
        <v>1641</v>
      </c>
      <c r="D72" s="154"/>
      <c r="E72" s="179">
        <v>149885731195</v>
      </c>
    </row>
    <row r="73" spans="1:5">
      <c r="A73" s="154" t="s">
        <v>61</v>
      </c>
      <c r="B73" s="154" t="s">
        <v>1711</v>
      </c>
      <c r="C73" s="154" t="s">
        <v>1641</v>
      </c>
      <c r="D73" s="154"/>
      <c r="E73" s="179">
        <v>65843764656</v>
      </c>
    </row>
    <row r="74" spans="1:5">
      <c r="A74" s="154" t="s">
        <v>62</v>
      </c>
      <c r="B74" s="154" t="s">
        <v>1712</v>
      </c>
      <c r="C74" s="154" t="s">
        <v>1641</v>
      </c>
      <c r="D74" s="154"/>
      <c r="E74" s="179">
        <v>12463645374</v>
      </c>
    </row>
    <row r="75" spans="1:5">
      <c r="A75" s="154" t="s">
        <v>63</v>
      </c>
      <c r="B75" s="154" t="s">
        <v>1713</v>
      </c>
      <c r="C75" s="154" t="s">
        <v>1641</v>
      </c>
      <c r="D75" s="154"/>
      <c r="E75" s="179">
        <v>5293870702</v>
      </c>
    </row>
    <row r="76" spans="1:5">
      <c r="A76" s="154" t="s">
        <v>65</v>
      </c>
      <c r="B76" s="154" t="s">
        <v>1715</v>
      </c>
      <c r="C76" s="154" t="s">
        <v>1641</v>
      </c>
      <c r="D76" s="154"/>
      <c r="E76" s="179">
        <v>-1071846600</v>
      </c>
    </row>
    <row r="77" spans="1:5">
      <c r="A77" s="154" t="s">
        <v>228</v>
      </c>
      <c r="B77" s="154" t="s">
        <v>1716</v>
      </c>
      <c r="C77" s="154" t="s">
        <v>1641</v>
      </c>
      <c r="D77" s="154"/>
      <c r="E77" s="179">
        <v>18362198922</v>
      </c>
    </row>
    <row r="78" spans="1:5">
      <c r="A78" s="154" t="s">
        <v>408</v>
      </c>
      <c r="B78" s="154" t="s">
        <v>1717</v>
      </c>
      <c r="C78" s="154" t="s">
        <v>1641</v>
      </c>
      <c r="D78" s="154"/>
      <c r="E78" s="179">
        <v>374038467473</v>
      </c>
    </row>
    <row r="79" spans="1:5">
      <c r="A79" s="154" t="s">
        <v>23</v>
      </c>
      <c r="B79" s="154" t="s">
        <v>1718</v>
      </c>
      <c r="C79" s="154" t="s">
        <v>1641</v>
      </c>
      <c r="D79" s="154"/>
      <c r="E79" s="179">
        <v>80297755136</v>
      </c>
    </row>
    <row r="80" spans="1:5">
      <c r="A80" s="154" t="s">
        <v>409</v>
      </c>
      <c r="B80" s="154" t="s">
        <v>1719</v>
      </c>
      <c r="C80" s="154" t="s">
        <v>1641</v>
      </c>
      <c r="D80" s="154"/>
      <c r="E80" s="179">
        <v>15493228176</v>
      </c>
    </row>
    <row r="81" spans="1:5">
      <c r="A81" s="154" t="s">
        <v>411</v>
      </c>
      <c r="B81" s="154" t="s">
        <v>4194</v>
      </c>
      <c r="C81" s="154" t="s">
        <v>1641</v>
      </c>
      <c r="D81" s="154"/>
      <c r="E81" s="179">
        <v>48804809977</v>
      </c>
    </row>
    <row r="82" spans="1:5">
      <c r="A82" s="154" t="s">
        <v>68</v>
      </c>
      <c r="B82" s="154" t="s">
        <v>1721</v>
      </c>
      <c r="C82" s="154" t="s">
        <v>1641</v>
      </c>
      <c r="D82" s="154"/>
      <c r="E82" s="179">
        <v>-1825578174</v>
      </c>
    </row>
    <row r="83" spans="1:5">
      <c r="A83" s="154" t="s">
        <v>69</v>
      </c>
      <c r="B83" s="154" t="s">
        <v>1722</v>
      </c>
      <c r="C83" s="154" t="s">
        <v>1641</v>
      </c>
      <c r="D83" s="154"/>
      <c r="E83" s="179">
        <v>787796389248</v>
      </c>
    </row>
    <row r="84" spans="1:5">
      <c r="A84" s="154" t="s">
        <v>412</v>
      </c>
      <c r="B84" s="154" t="s">
        <v>1723</v>
      </c>
      <c r="C84" s="154" t="s">
        <v>1641</v>
      </c>
      <c r="D84" s="154"/>
      <c r="E84" s="179">
        <v>408823552715</v>
      </c>
    </row>
    <row r="85" spans="1:5">
      <c r="A85" s="154" t="s">
        <v>70</v>
      </c>
      <c r="B85" s="154" t="s">
        <v>1724</v>
      </c>
      <c r="C85" s="154" t="s">
        <v>1641</v>
      </c>
      <c r="D85" s="154"/>
      <c r="E85" s="179">
        <v>200217309339</v>
      </c>
    </row>
    <row r="86" spans="1:5">
      <c r="A86" s="154" t="s">
        <v>71</v>
      </c>
      <c r="B86" s="154" t="s">
        <v>1725</v>
      </c>
      <c r="C86" s="154" t="s">
        <v>1641</v>
      </c>
      <c r="D86" s="154"/>
      <c r="E86" s="179">
        <v>26193215923</v>
      </c>
    </row>
    <row r="87" spans="1:5">
      <c r="A87" s="154" t="s">
        <v>72</v>
      </c>
      <c r="B87" s="154" t="s">
        <v>1726</v>
      </c>
      <c r="C87" s="154" t="s">
        <v>1641</v>
      </c>
      <c r="D87" s="154"/>
      <c r="E87" s="179">
        <v>137331542819</v>
      </c>
    </row>
    <row r="88" spans="1:5">
      <c r="A88" s="154" t="s">
        <v>73</v>
      </c>
      <c r="B88" s="154" t="s">
        <v>1727</v>
      </c>
      <c r="C88" s="154" t="s">
        <v>1641</v>
      </c>
      <c r="D88" s="154"/>
      <c r="E88" s="179">
        <v>315677281272</v>
      </c>
    </row>
    <row r="89" spans="1:5">
      <c r="A89" s="154" t="s">
        <v>74</v>
      </c>
      <c r="B89" s="154" t="s">
        <v>1728</v>
      </c>
      <c r="C89" s="154" t="s">
        <v>1641</v>
      </c>
      <c r="D89" s="154"/>
      <c r="E89" s="179">
        <v>2008314169</v>
      </c>
    </row>
    <row r="90" spans="1:5">
      <c r="A90" s="154" t="s">
        <v>76</v>
      </c>
      <c r="B90" s="154" t="s">
        <v>1729</v>
      </c>
      <c r="C90" s="154" t="s">
        <v>1641</v>
      </c>
      <c r="D90" s="154"/>
      <c r="E90" s="179">
        <v>-6583827455</v>
      </c>
    </row>
    <row r="91" spans="1:5">
      <c r="A91" s="154" t="s">
        <v>77</v>
      </c>
      <c r="B91" s="154" t="s">
        <v>1730</v>
      </c>
      <c r="C91" s="154" t="s">
        <v>1641</v>
      </c>
      <c r="D91" s="154"/>
      <c r="E91" s="179">
        <v>62572977631</v>
      </c>
    </row>
    <row r="92" spans="1:5">
      <c r="A92" s="154" t="s">
        <v>78</v>
      </c>
      <c r="B92" s="154" t="s">
        <v>1731</v>
      </c>
      <c r="C92" s="154" t="s">
        <v>1641</v>
      </c>
      <c r="D92" s="154"/>
      <c r="E92" s="179">
        <v>52928701669</v>
      </c>
    </row>
    <row r="93" spans="1:5">
      <c r="A93" s="154" t="s">
        <v>67</v>
      </c>
      <c r="B93" s="154" t="s">
        <v>3733</v>
      </c>
      <c r="C93" s="154" t="s">
        <v>1641</v>
      </c>
      <c r="D93" s="154"/>
      <c r="E93" s="179">
        <v>69679905387</v>
      </c>
    </row>
    <row r="94" spans="1:5">
      <c r="A94" s="154" t="s">
        <v>79</v>
      </c>
      <c r="B94" s="154" t="s">
        <v>3977</v>
      </c>
      <c r="C94" s="154" t="s">
        <v>1641</v>
      </c>
      <c r="D94" s="154"/>
      <c r="E94" s="179">
        <v>401804768724</v>
      </c>
    </row>
    <row r="95" spans="1:5">
      <c r="A95" s="154" t="s">
        <v>80</v>
      </c>
      <c r="B95" s="154" t="s">
        <v>1734</v>
      </c>
      <c r="C95" s="154" t="s">
        <v>1641</v>
      </c>
      <c r="D95" s="154"/>
      <c r="E95" s="179">
        <v>104517422598</v>
      </c>
    </row>
    <row r="96" spans="1:5">
      <c r="A96" s="154" t="s">
        <v>81</v>
      </c>
      <c r="B96" s="154" t="s">
        <v>3960</v>
      </c>
      <c r="C96" s="154" t="s">
        <v>1641</v>
      </c>
      <c r="D96" s="154"/>
      <c r="E96" s="179">
        <v>10166555120</v>
      </c>
    </row>
    <row r="97" spans="1:5">
      <c r="A97" s="154" t="s">
        <v>82</v>
      </c>
      <c r="B97" s="154" t="s">
        <v>1736</v>
      </c>
      <c r="C97" s="154" t="s">
        <v>1641</v>
      </c>
      <c r="D97" s="154"/>
      <c r="E97" s="179">
        <v>16215295369</v>
      </c>
    </row>
    <row r="98" spans="1:5">
      <c r="A98" s="154" t="s">
        <v>83</v>
      </c>
      <c r="B98" s="154" t="s">
        <v>1737</v>
      </c>
      <c r="C98" s="154" t="s">
        <v>1641</v>
      </c>
      <c r="D98" s="154"/>
      <c r="E98" s="179">
        <v>-24920800587</v>
      </c>
    </row>
    <row r="99" spans="1:5">
      <c r="A99" s="154" t="s">
        <v>84</v>
      </c>
      <c r="B99" s="154" t="s">
        <v>1738</v>
      </c>
      <c r="C99" s="154" t="s">
        <v>1641</v>
      </c>
      <c r="D99" s="154"/>
      <c r="E99" s="179">
        <v>11042989210</v>
      </c>
    </row>
    <row r="100" spans="1:5">
      <c r="A100" s="154" t="s">
        <v>916</v>
      </c>
      <c r="B100" s="154" t="s">
        <v>3688</v>
      </c>
      <c r="C100" s="154" t="s">
        <v>1641</v>
      </c>
      <c r="D100" s="154"/>
      <c r="E100" s="179">
        <v>57693194170</v>
      </c>
    </row>
    <row r="101" spans="1:5">
      <c r="A101" s="154" t="s">
        <v>4123</v>
      </c>
      <c r="B101" s="154" t="s">
        <v>4124</v>
      </c>
      <c r="C101" s="154" t="s">
        <v>1641</v>
      </c>
      <c r="D101" s="154"/>
      <c r="E101" s="179">
        <v>11326653932</v>
      </c>
    </row>
    <row r="102" spans="1:5">
      <c r="A102" s="154" t="s">
        <v>85</v>
      </c>
      <c r="B102" s="154" t="s">
        <v>1739</v>
      </c>
      <c r="C102" s="154" t="s">
        <v>1641</v>
      </c>
      <c r="D102" s="154"/>
      <c r="E102" s="179">
        <v>8683301531</v>
      </c>
    </row>
    <row r="103" spans="1:5">
      <c r="A103" s="154" t="s">
        <v>86</v>
      </c>
      <c r="B103" s="154" t="s">
        <v>1740</v>
      </c>
      <c r="C103" s="154" t="s">
        <v>1641</v>
      </c>
      <c r="D103" s="154"/>
      <c r="E103" s="179">
        <v>2513650127</v>
      </c>
    </row>
    <row r="104" spans="1:5">
      <c r="A104" s="154" t="s">
        <v>87</v>
      </c>
      <c r="B104" s="154" t="s">
        <v>1741</v>
      </c>
      <c r="C104" s="154" t="s">
        <v>1641</v>
      </c>
      <c r="D104" s="154"/>
      <c r="E104" s="179">
        <v>-15319750362</v>
      </c>
    </row>
    <row r="105" spans="1:5">
      <c r="A105" s="154" t="s">
        <v>88</v>
      </c>
      <c r="B105" s="154" t="s">
        <v>3795</v>
      </c>
      <c r="C105" s="154" t="s">
        <v>1641</v>
      </c>
      <c r="D105" s="154"/>
      <c r="E105" s="179">
        <v>4563632343</v>
      </c>
    </row>
    <row r="106" spans="1:5">
      <c r="A106" s="154" t="s">
        <v>89</v>
      </c>
      <c r="B106" s="154" t="s">
        <v>1743</v>
      </c>
      <c r="C106" s="154" t="s">
        <v>1641</v>
      </c>
      <c r="D106" s="154"/>
      <c r="E106" s="179">
        <v>61977600803</v>
      </c>
    </row>
    <row r="107" spans="1:5">
      <c r="A107" s="154" t="s">
        <v>90</v>
      </c>
      <c r="B107" s="154" t="s">
        <v>4486</v>
      </c>
      <c r="C107" s="154" t="s">
        <v>1641</v>
      </c>
      <c r="D107" s="154"/>
      <c r="E107" s="179">
        <v>37926993319</v>
      </c>
    </row>
    <row r="108" spans="1:5">
      <c r="A108" s="154" t="s">
        <v>3668</v>
      </c>
      <c r="B108" s="154" t="s">
        <v>3669</v>
      </c>
      <c r="C108" s="154" t="s">
        <v>1641</v>
      </c>
      <c r="D108" s="154"/>
      <c r="E108" s="179">
        <v>189132794826</v>
      </c>
    </row>
    <row r="109" spans="1:5">
      <c r="A109" s="154" t="s">
        <v>91</v>
      </c>
      <c r="B109" s="154" t="s">
        <v>3797</v>
      </c>
      <c r="C109" s="154" t="s">
        <v>1641</v>
      </c>
      <c r="D109" s="154"/>
      <c r="E109" s="179">
        <v>148132891</v>
      </c>
    </row>
    <row r="110" spans="1:5">
      <c r="A110" s="154" t="s">
        <v>1746</v>
      </c>
      <c r="B110" s="154" t="s">
        <v>3677</v>
      </c>
      <c r="C110" s="154" t="s">
        <v>1641</v>
      </c>
      <c r="D110" s="154"/>
      <c r="E110" s="179"/>
    </row>
    <row r="111" spans="1:5">
      <c r="A111" s="154" t="s">
        <v>92</v>
      </c>
      <c r="B111" s="154" t="s">
        <v>1748</v>
      </c>
      <c r="C111" s="154" t="s">
        <v>1641</v>
      </c>
      <c r="D111" s="154"/>
      <c r="E111" s="179">
        <v>269160000000</v>
      </c>
    </row>
    <row r="112" spans="1:5">
      <c r="A112" s="154" t="s">
        <v>93</v>
      </c>
      <c r="B112" s="154" t="s">
        <v>3880</v>
      </c>
      <c r="C112" s="154" t="s">
        <v>1641</v>
      </c>
      <c r="D112" s="154"/>
      <c r="E112" s="179">
        <v>2653995651</v>
      </c>
    </row>
    <row r="113" spans="1:5">
      <c r="A113" s="154" t="s">
        <v>95</v>
      </c>
      <c r="B113" s="154" t="s">
        <v>1751</v>
      </c>
      <c r="C113" s="154" t="s">
        <v>1641</v>
      </c>
      <c r="D113" s="154"/>
      <c r="E113" s="179">
        <v>770203562</v>
      </c>
    </row>
    <row r="114" spans="1:5">
      <c r="A114" s="154" t="s">
        <v>764</v>
      </c>
      <c r="B114" s="154" t="s">
        <v>4233</v>
      </c>
      <c r="C114" s="154" t="s">
        <v>1641</v>
      </c>
      <c r="D114" s="154"/>
      <c r="E114" s="179">
        <v>266631000000</v>
      </c>
    </row>
    <row r="115" spans="1:5">
      <c r="A115" s="154" t="s">
        <v>96</v>
      </c>
      <c r="B115" s="154" t="s">
        <v>1752</v>
      </c>
      <c r="C115" s="154" t="s">
        <v>1641</v>
      </c>
      <c r="D115" s="154"/>
      <c r="E115" s="179">
        <v>18956399299</v>
      </c>
    </row>
    <row r="116" spans="1:5">
      <c r="A116" s="154" t="s">
        <v>99</v>
      </c>
      <c r="B116" s="154" t="s">
        <v>4195</v>
      </c>
      <c r="C116" s="154" t="s">
        <v>1641</v>
      </c>
      <c r="D116" s="154"/>
      <c r="E116" s="179">
        <v>4275275637</v>
      </c>
    </row>
    <row r="117" spans="1:5">
      <c r="A117" s="154" t="s">
        <v>100</v>
      </c>
      <c r="B117" s="154" t="s">
        <v>1754</v>
      </c>
      <c r="C117" s="154" t="s">
        <v>1641</v>
      </c>
      <c r="D117" s="154"/>
      <c r="E117" s="179">
        <v>31326328494</v>
      </c>
    </row>
    <row r="118" spans="1:5">
      <c r="A118" s="154" t="s">
        <v>101</v>
      </c>
      <c r="B118" s="154" t="s">
        <v>1755</v>
      </c>
      <c r="C118" s="154" t="s">
        <v>1641</v>
      </c>
      <c r="D118" s="154"/>
      <c r="E118" s="179">
        <v>6779596455</v>
      </c>
    </row>
    <row r="119" spans="1:5">
      <c r="A119" s="154" t="s">
        <v>729</v>
      </c>
      <c r="B119" s="154" t="s">
        <v>1756</v>
      </c>
      <c r="C119" s="154" t="s">
        <v>1641</v>
      </c>
      <c r="D119" s="154"/>
      <c r="E119" s="179"/>
    </row>
    <row r="120" spans="1:5">
      <c r="A120" s="154" t="s">
        <v>102</v>
      </c>
      <c r="B120" s="154" t="s">
        <v>1757</v>
      </c>
      <c r="C120" s="154" t="s">
        <v>1641</v>
      </c>
      <c r="D120" s="154"/>
      <c r="E120" s="179"/>
    </row>
    <row r="121" spans="1:5">
      <c r="A121" s="154" t="s">
        <v>104</v>
      </c>
      <c r="B121" s="154" t="s">
        <v>1759</v>
      </c>
      <c r="C121" s="154" t="s">
        <v>1641</v>
      </c>
      <c r="D121" s="154"/>
      <c r="E121" s="179">
        <v>40852316596</v>
      </c>
    </row>
    <row r="122" spans="1:5">
      <c r="A122" s="154" t="s">
        <v>106</v>
      </c>
      <c r="B122" s="154" t="s">
        <v>1760</v>
      </c>
      <c r="C122" s="154" t="s">
        <v>1641</v>
      </c>
      <c r="D122" s="154"/>
      <c r="E122" s="179">
        <v>2487371587099</v>
      </c>
    </row>
    <row r="123" spans="1:5">
      <c r="A123" s="154" t="s">
        <v>107</v>
      </c>
      <c r="B123" s="154" t="s">
        <v>1761</v>
      </c>
      <c r="C123" s="154" t="s">
        <v>1641</v>
      </c>
      <c r="D123" s="154"/>
      <c r="E123" s="179">
        <v>287351892345</v>
      </c>
    </row>
    <row r="124" spans="1:5">
      <c r="A124" s="154" t="s">
        <v>108</v>
      </c>
      <c r="B124" s="154" t="s">
        <v>1763</v>
      </c>
      <c r="C124" s="154" t="s">
        <v>1641</v>
      </c>
      <c r="D124" s="154"/>
      <c r="E124" s="179">
        <v>159915055919</v>
      </c>
    </row>
    <row r="125" spans="1:5">
      <c r="A125" s="154" t="s">
        <v>3715</v>
      </c>
      <c r="B125" s="154" t="s">
        <v>3716</v>
      </c>
      <c r="C125" s="154" t="s">
        <v>1641</v>
      </c>
      <c r="D125" s="154"/>
      <c r="E125" s="179"/>
    </row>
    <row r="126" spans="1:5">
      <c r="A126" s="154" t="s">
        <v>3919</v>
      </c>
      <c r="B126" s="154" t="s">
        <v>3920</v>
      </c>
      <c r="C126" s="154" t="s">
        <v>1641</v>
      </c>
      <c r="D126" s="154"/>
      <c r="E126" s="179"/>
    </row>
    <row r="127" spans="1:5">
      <c r="A127" s="154" t="s">
        <v>3997</v>
      </c>
      <c r="B127" s="154" t="s">
        <v>4141</v>
      </c>
      <c r="C127" s="154" t="s">
        <v>1641</v>
      </c>
      <c r="D127" s="154"/>
      <c r="E127" s="179"/>
    </row>
    <row r="128" spans="1:5">
      <c r="A128" s="154" t="s">
        <v>1768</v>
      </c>
      <c r="B128" s="154" t="s">
        <v>4142</v>
      </c>
      <c r="C128" s="154" t="s">
        <v>1641</v>
      </c>
      <c r="D128" s="154"/>
      <c r="E128" s="179"/>
    </row>
    <row r="129" spans="1:5">
      <c r="A129" s="154" t="s">
        <v>4125</v>
      </c>
      <c r="B129" s="154" t="s">
        <v>4126</v>
      </c>
      <c r="C129" s="154" t="s">
        <v>1641</v>
      </c>
      <c r="D129" s="154"/>
      <c r="E129" s="179"/>
    </row>
    <row r="130" spans="1:5">
      <c r="A130" s="154" t="s">
        <v>3971</v>
      </c>
      <c r="B130" s="154" t="s">
        <v>4297</v>
      </c>
      <c r="C130" s="154" t="s">
        <v>1641</v>
      </c>
      <c r="D130" s="154"/>
      <c r="E130" s="179"/>
    </row>
    <row r="131" spans="1:5">
      <c r="A131" s="154" t="s">
        <v>3921</v>
      </c>
      <c r="B131" s="154" t="s">
        <v>3922</v>
      </c>
      <c r="C131" s="154" t="s">
        <v>1641</v>
      </c>
      <c r="D131" s="154"/>
      <c r="E131" s="179"/>
    </row>
    <row r="132" spans="1:5">
      <c r="A132" s="154" t="s">
        <v>3951</v>
      </c>
      <c r="B132" s="154" t="s">
        <v>3952</v>
      </c>
      <c r="C132" s="154" t="s">
        <v>1641</v>
      </c>
      <c r="D132" s="154"/>
      <c r="E132" s="179"/>
    </row>
    <row r="133" spans="1:5">
      <c r="A133" s="154" t="s">
        <v>3717</v>
      </c>
      <c r="B133" s="154" t="s">
        <v>4298</v>
      </c>
      <c r="C133" s="154" t="s">
        <v>1641</v>
      </c>
      <c r="D133" s="154"/>
      <c r="E133" s="179"/>
    </row>
    <row r="134" spans="1:5">
      <c r="A134" s="154" t="s">
        <v>3735</v>
      </c>
      <c r="B134" s="154" t="s">
        <v>3736</v>
      </c>
      <c r="C134" s="154" t="s">
        <v>1641</v>
      </c>
      <c r="D134" s="154"/>
      <c r="E134" s="179"/>
    </row>
    <row r="135" spans="1:5">
      <c r="A135" s="154" t="s">
        <v>3923</v>
      </c>
      <c r="B135" s="154" t="s">
        <v>3936</v>
      </c>
      <c r="C135" s="154" t="s">
        <v>1641</v>
      </c>
      <c r="D135" s="154"/>
      <c r="E135" s="179"/>
    </row>
    <row r="136" spans="1:5">
      <c r="A136" s="154" t="s">
        <v>4112</v>
      </c>
      <c r="B136" s="154" t="s">
        <v>4113</v>
      </c>
      <c r="C136" s="154" t="s">
        <v>1641</v>
      </c>
      <c r="D136" s="154"/>
      <c r="E136" s="179"/>
    </row>
    <row r="137" spans="1:5">
      <c r="A137" s="154" t="s">
        <v>1770</v>
      </c>
      <c r="B137" s="154" t="s">
        <v>3689</v>
      </c>
      <c r="C137" s="154" t="s">
        <v>1641</v>
      </c>
      <c r="D137" s="154"/>
      <c r="E137" s="179"/>
    </row>
    <row r="138" spans="1:5">
      <c r="A138" s="154" t="s">
        <v>3954</v>
      </c>
      <c r="B138" s="154" t="s">
        <v>3955</v>
      </c>
      <c r="C138" s="154" t="s">
        <v>1641</v>
      </c>
      <c r="D138" s="154"/>
      <c r="E138" s="179"/>
    </row>
    <row r="139" spans="1:5">
      <c r="A139" s="154" t="s">
        <v>1772</v>
      </c>
      <c r="B139" s="154" t="s">
        <v>1773</v>
      </c>
      <c r="C139" s="154" t="s">
        <v>1641</v>
      </c>
      <c r="D139" s="154"/>
      <c r="E139" s="179"/>
    </row>
    <row r="140" spans="1:5">
      <c r="A140" s="154" t="s">
        <v>1774</v>
      </c>
      <c r="B140" s="154" t="s">
        <v>1775</v>
      </c>
      <c r="C140" s="154" t="s">
        <v>1641</v>
      </c>
      <c r="D140" s="154"/>
      <c r="E140" s="179"/>
    </row>
    <row r="141" spans="1:5">
      <c r="A141" s="154" t="s">
        <v>1776</v>
      </c>
      <c r="B141" s="154" t="s">
        <v>1777</v>
      </c>
      <c r="C141" s="154" t="s">
        <v>1641</v>
      </c>
      <c r="D141" s="154"/>
      <c r="E141" s="179"/>
    </row>
    <row r="142" spans="1:5">
      <c r="A142" s="154" t="s">
        <v>4165</v>
      </c>
      <c r="B142" s="154" t="s">
        <v>4166</v>
      </c>
      <c r="C142" s="154" t="s">
        <v>1641</v>
      </c>
      <c r="D142" s="154"/>
      <c r="E142" s="179"/>
    </row>
    <row r="143" spans="1:5">
      <c r="A143" s="154" t="s">
        <v>4234</v>
      </c>
      <c r="B143" s="154" t="s">
        <v>4235</v>
      </c>
      <c r="C143" s="154" t="s">
        <v>1641</v>
      </c>
      <c r="D143" s="154"/>
      <c r="E143" s="179"/>
    </row>
    <row r="144" spans="1:5">
      <c r="A144" s="154" t="s">
        <v>1778</v>
      </c>
      <c r="B144" s="154" t="s">
        <v>3678</v>
      </c>
      <c r="C144" s="154" t="s">
        <v>1641</v>
      </c>
      <c r="D144" s="154"/>
      <c r="E144" s="179"/>
    </row>
    <row r="145" spans="1:5">
      <c r="A145" s="154" t="s">
        <v>1780</v>
      </c>
      <c r="B145" s="154" t="s">
        <v>3737</v>
      </c>
      <c r="C145" s="154" t="s">
        <v>1641</v>
      </c>
      <c r="D145" s="154"/>
      <c r="E145" s="179"/>
    </row>
    <row r="146" spans="1:5">
      <c r="A146" s="154" t="s">
        <v>109</v>
      </c>
      <c r="B146" s="154" t="s">
        <v>1783</v>
      </c>
      <c r="C146" s="154" t="s">
        <v>1641</v>
      </c>
      <c r="D146" s="154"/>
      <c r="E146" s="179">
        <v>2944603136328</v>
      </c>
    </row>
    <row r="147" spans="1:5">
      <c r="A147" s="154" t="s">
        <v>110</v>
      </c>
      <c r="B147" s="154" t="s">
        <v>1784</v>
      </c>
      <c r="C147" s="154" t="s">
        <v>1641</v>
      </c>
      <c r="D147" s="154"/>
      <c r="E147" s="179">
        <v>17175973951</v>
      </c>
    </row>
    <row r="148" spans="1:5">
      <c r="A148" s="154" t="s">
        <v>3754</v>
      </c>
      <c r="B148" s="154" t="s">
        <v>3755</v>
      </c>
      <c r="C148" s="154" t="s">
        <v>1641</v>
      </c>
      <c r="D148" s="154"/>
      <c r="E148" s="179">
        <v>579385955223</v>
      </c>
    </row>
    <row r="149" spans="1:5">
      <c r="A149" s="154" t="s">
        <v>762</v>
      </c>
      <c r="B149" s="154" t="s">
        <v>1785</v>
      </c>
      <c r="C149" s="154" t="s">
        <v>1641</v>
      </c>
      <c r="D149" s="154"/>
      <c r="E149" s="179">
        <v>206675501563</v>
      </c>
    </row>
    <row r="150" spans="1:5">
      <c r="A150" s="154" t="s">
        <v>4267</v>
      </c>
      <c r="B150" s="154" t="s">
        <v>4299</v>
      </c>
      <c r="C150" s="154" t="s">
        <v>1641</v>
      </c>
      <c r="D150" s="154"/>
      <c r="E150" s="179">
        <v>-199953913974</v>
      </c>
    </row>
    <row r="151" spans="1:5">
      <c r="A151" s="154" t="s">
        <v>111</v>
      </c>
      <c r="B151" s="154" t="s">
        <v>3679</v>
      </c>
      <c r="C151" s="154" t="s">
        <v>1641</v>
      </c>
      <c r="D151" s="154"/>
      <c r="E151" s="179">
        <v>245633005037</v>
      </c>
    </row>
    <row r="152" spans="1:5">
      <c r="A152" s="154" t="s">
        <v>858</v>
      </c>
      <c r="B152" s="154" t="s">
        <v>2750</v>
      </c>
      <c r="C152" s="154" t="s">
        <v>1641</v>
      </c>
      <c r="D152" s="154"/>
      <c r="E152" s="179">
        <v>48329465555</v>
      </c>
    </row>
    <row r="153" spans="1:5">
      <c r="A153" s="154" t="s">
        <v>112</v>
      </c>
      <c r="B153" s="154" t="s">
        <v>1787</v>
      </c>
      <c r="C153" s="154" t="s">
        <v>1641</v>
      </c>
      <c r="D153" s="154"/>
      <c r="E153" s="179">
        <v>10312986589</v>
      </c>
    </row>
    <row r="154" spans="1:5">
      <c r="A154" s="154" t="s">
        <v>114</v>
      </c>
      <c r="B154" s="154" t="s">
        <v>1789</v>
      </c>
      <c r="C154" s="154" t="s">
        <v>1641</v>
      </c>
      <c r="D154" s="154"/>
      <c r="E154" s="179">
        <v>534243825954</v>
      </c>
    </row>
    <row r="155" spans="1:5">
      <c r="A155" s="154" t="s">
        <v>3738</v>
      </c>
      <c r="B155" s="154" t="s">
        <v>3739</v>
      </c>
      <c r="C155" s="154" t="s">
        <v>1641</v>
      </c>
      <c r="D155" s="154"/>
      <c r="E155" s="179">
        <v>2361195397</v>
      </c>
    </row>
    <row r="156" spans="1:5">
      <c r="A156" s="154" t="s">
        <v>115</v>
      </c>
      <c r="B156" s="154" t="s">
        <v>3962</v>
      </c>
      <c r="C156" s="154" t="s">
        <v>1641</v>
      </c>
      <c r="D156" s="154"/>
      <c r="E156" s="179">
        <v>26370541110</v>
      </c>
    </row>
    <row r="157" spans="1:5">
      <c r="A157" s="154" t="s">
        <v>116</v>
      </c>
      <c r="B157" s="154" t="s">
        <v>1791</v>
      </c>
      <c r="C157" s="154" t="s">
        <v>1641</v>
      </c>
      <c r="D157" s="154"/>
      <c r="E157" s="179">
        <v>1830907382</v>
      </c>
    </row>
    <row r="158" spans="1:5">
      <c r="A158" s="154" t="s">
        <v>787</v>
      </c>
      <c r="B158" s="154" t="s">
        <v>1793</v>
      </c>
      <c r="C158" s="154" t="s">
        <v>1641</v>
      </c>
      <c r="D158" s="154"/>
      <c r="E158" s="179">
        <v>2250751648382</v>
      </c>
    </row>
    <row r="159" spans="1:5">
      <c r="A159" s="154" t="s">
        <v>118</v>
      </c>
      <c r="B159" s="154" t="s">
        <v>1794</v>
      </c>
      <c r="C159" s="154" t="s">
        <v>1641</v>
      </c>
      <c r="D159" s="154"/>
      <c r="E159" s="179">
        <v>1125563507000</v>
      </c>
    </row>
    <row r="160" spans="1:5">
      <c r="A160" s="154" t="s">
        <v>119</v>
      </c>
      <c r="B160" s="154" t="s">
        <v>1795</v>
      </c>
      <c r="C160" s="154" t="s">
        <v>1641</v>
      </c>
      <c r="D160" s="154"/>
      <c r="E160" s="179">
        <v>299995432719</v>
      </c>
    </row>
    <row r="161" spans="1:5">
      <c r="A161" s="154" t="s">
        <v>123</v>
      </c>
      <c r="B161" s="154" t="s">
        <v>1797</v>
      </c>
      <c r="C161" s="154" t="s">
        <v>1641</v>
      </c>
      <c r="D161" s="154"/>
      <c r="E161" s="179">
        <v>4144854525</v>
      </c>
    </row>
    <row r="162" spans="1:5">
      <c r="A162" s="154" t="s">
        <v>124</v>
      </c>
      <c r="B162" s="154" t="s">
        <v>1798</v>
      </c>
      <c r="C162" s="154" t="s">
        <v>1641</v>
      </c>
      <c r="D162" s="154"/>
      <c r="E162" s="179">
        <v>1919194563</v>
      </c>
    </row>
    <row r="163" spans="1:5">
      <c r="A163" s="154" t="s">
        <v>125</v>
      </c>
      <c r="B163" s="154" t="s">
        <v>1799</v>
      </c>
      <c r="C163" s="154" t="s">
        <v>1641</v>
      </c>
      <c r="D163" s="154"/>
      <c r="E163" s="179">
        <v>31875815</v>
      </c>
    </row>
    <row r="164" spans="1:5">
      <c r="A164" s="154" t="s">
        <v>126</v>
      </c>
      <c r="B164" s="154" t="s">
        <v>1800</v>
      </c>
      <c r="C164" s="154" t="s">
        <v>1641</v>
      </c>
      <c r="D164" s="154"/>
      <c r="E164" s="179">
        <v>4848225729</v>
      </c>
    </row>
    <row r="165" spans="1:5">
      <c r="A165" s="154" t="s">
        <v>128</v>
      </c>
      <c r="B165" s="154" t="s">
        <v>1802</v>
      </c>
      <c r="C165" s="154" t="s">
        <v>1641</v>
      </c>
      <c r="D165" s="154"/>
      <c r="E165" s="179">
        <v>7354559101</v>
      </c>
    </row>
    <row r="166" spans="1:5">
      <c r="A166" s="154" t="s">
        <v>129</v>
      </c>
      <c r="B166" s="154" t="s">
        <v>3948</v>
      </c>
      <c r="C166" s="154" t="s">
        <v>1641</v>
      </c>
      <c r="D166" s="154"/>
      <c r="E166" s="179">
        <v>290720447794</v>
      </c>
    </row>
    <row r="167" spans="1:5">
      <c r="A167" s="154" t="s">
        <v>130</v>
      </c>
      <c r="B167" s="154" t="s">
        <v>1804</v>
      </c>
      <c r="C167" s="154" t="s">
        <v>1641</v>
      </c>
      <c r="D167" s="154"/>
      <c r="E167" s="179">
        <v>4766642000000</v>
      </c>
    </row>
    <row r="168" spans="1:5">
      <c r="A168" s="154" t="s">
        <v>131</v>
      </c>
      <c r="B168" s="154" t="s">
        <v>1805</v>
      </c>
      <c r="C168" s="154" t="s">
        <v>1641</v>
      </c>
      <c r="D168" s="154"/>
      <c r="E168" s="179">
        <v>57358254013</v>
      </c>
    </row>
    <row r="169" spans="1:5">
      <c r="A169" s="154" t="s">
        <v>132</v>
      </c>
      <c r="B169" s="154" t="s">
        <v>1806</v>
      </c>
      <c r="C169" s="154" t="s">
        <v>1641</v>
      </c>
      <c r="D169" s="154"/>
      <c r="E169" s="179">
        <v>49951256284</v>
      </c>
    </row>
    <row r="170" spans="1:5">
      <c r="A170" s="154" t="s">
        <v>724</v>
      </c>
      <c r="B170" s="154" t="s">
        <v>4127</v>
      </c>
      <c r="C170" s="154" t="s">
        <v>1641</v>
      </c>
      <c r="D170" s="154"/>
      <c r="E170" s="179">
        <v>12682190325</v>
      </c>
    </row>
    <row r="171" spans="1:5">
      <c r="A171" s="154" t="s">
        <v>133</v>
      </c>
      <c r="B171" s="154" t="s">
        <v>1807</v>
      </c>
      <c r="C171" s="154" t="s">
        <v>1641</v>
      </c>
      <c r="D171" s="154"/>
      <c r="E171" s="179">
        <v>40165071066</v>
      </c>
    </row>
    <row r="172" spans="1:5">
      <c r="A172" s="154" t="s">
        <v>1198</v>
      </c>
      <c r="B172" s="154" t="s">
        <v>2805</v>
      </c>
      <c r="C172" s="154" t="s">
        <v>1641</v>
      </c>
      <c r="D172" s="154"/>
      <c r="E172" s="179">
        <v>179908433767</v>
      </c>
    </row>
    <row r="173" spans="1:5">
      <c r="A173" s="154" t="s">
        <v>122</v>
      </c>
      <c r="B173" s="154" t="s">
        <v>1808</v>
      </c>
      <c r="C173" s="154" t="s">
        <v>1641</v>
      </c>
      <c r="D173" s="154"/>
      <c r="E173" s="179">
        <v>-13357552671</v>
      </c>
    </row>
    <row r="174" spans="1:5">
      <c r="A174" s="154" t="s">
        <v>12</v>
      </c>
      <c r="B174" s="154" t="s">
        <v>1809</v>
      </c>
      <c r="C174" s="154" t="s">
        <v>1641</v>
      </c>
      <c r="D174" s="154"/>
      <c r="E174" s="179">
        <v>75797557218</v>
      </c>
    </row>
    <row r="175" spans="1:5">
      <c r="A175" s="154" t="s">
        <v>137</v>
      </c>
      <c r="B175" s="154" t="s">
        <v>1810</v>
      </c>
      <c r="C175" s="154" t="s">
        <v>1641</v>
      </c>
      <c r="D175" s="154"/>
      <c r="E175" s="179">
        <v>13170146615</v>
      </c>
    </row>
    <row r="176" spans="1:5">
      <c r="A176" s="154" t="s">
        <v>885</v>
      </c>
      <c r="B176" s="154" t="s">
        <v>2821</v>
      </c>
      <c r="C176" s="154" t="s">
        <v>1641</v>
      </c>
      <c r="D176" s="154"/>
      <c r="E176" s="179">
        <v>94808100134</v>
      </c>
    </row>
    <row r="177" spans="1:5">
      <c r="A177" s="154" t="s">
        <v>4269</v>
      </c>
      <c r="B177" s="154" t="s">
        <v>4300</v>
      </c>
      <c r="C177" s="154" t="s">
        <v>1641</v>
      </c>
      <c r="D177" s="154"/>
      <c r="E177" s="179">
        <v>337072507705</v>
      </c>
    </row>
    <row r="178" spans="1:5">
      <c r="A178" s="154" t="s">
        <v>140</v>
      </c>
      <c r="B178" s="154" t="s">
        <v>1813</v>
      </c>
      <c r="C178" s="154" t="s">
        <v>1641</v>
      </c>
      <c r="D178" s="154"/>
      <c r="E178" s="179">
        <v>8994003244142</v>
      </c>
    </row>
    <row r="179" spans="1:5">
      <c r="A179" s="154" t="s">
        <v>121</v>
      </c>
      <c r="B179" s="154" t="s">
        <v>1814</v>
      </c>
      <c r="C179" s="154" t="s">
        <v>1641</v>
      </c>
      <c r="D179" s="154"/>
      <c r="E179" s="179">
        <v>8895921491</v>
      </c>
    </row>
    <row r="180" spans="1:5">
      <c r="A180" s="154" t="s">
        <v>141</v>
      </c>
      <c r="B180" s="154" t="s">
        <v>1815</v>
      </c>
      <c r="C180" s="154" t="s">
        <v>1641</v>
      </c>
      <c r="D180" s="154"/>
      <c r="E180" s="179">
        <v>5397810347</v>
      </c>
    </row>
    <row r="181" spans="1:5">
      <c r="A181" s="154" t="s">
        <v>142</v>
      </c>
      <c r="B181" s="154" t="s">
        <v>1816</v>
      </c>
      <c r="C181" s="154" t="s">
        <v>1641</v>
      </c>
      <c r="D181" s="154"/>
      <c r="E181" s="179">
        <v>7018919559</v>
      </c>
    </row>
    <row r="182" spans="1:5">
      <c r="A182" s="154" t="s">
        <v>143</v>
      </c>
      <c r="B182" s="154" t="s">
        <v>1817</v>
      </c>
      <c r="C182" s="154" t="s">
        <v>1641</v>
      </c>
      <c r="D182" s="154"/>
      <c r="E182" s="179">
        <v>118713117160</v>
      </c>
    </row>
    <row r="183" spans="1:5">
      <c r="A183" s="154" t="s">
        <v>135</v>
      </c>
      <c r="B183" s="154" t="s">
        <v>1818</v>
      </c>
      <c r="C183" s="154" t="s">
        <v>1641</v>
      </c>
      <c r="D183" s="154"/>
      <c r="E183" s="179">
        <v>6940580533</v>
      </c>
    </row>
    <row r="184" spans="1:5">
      <c r="A184" s="154" t="s">
        <v>144</v>
      </c>
      <c r="B184" s="154" t="s">
        <v>3879</v>
      </c>
      <c r="C184" s="154" t="s">
        <v>1641</v>
      </c>
      <c r="D184" s="154"/>
      <c r="E184" s="179">
        <v>77839942401</v>
      </c>
    </row>
    <row r="185" spans="1:5">
      <c r="A185" s="154" t="s">
        <v>835</v>
      </c>
      <c r="B185" s="154" t="s">
        <v>2850</v>
      </c>
      <c r="C185" s="154" t="s">
        <v>1641</v>
      </c>
      <c r="D185" s="154"/>
      <c r="E185" s="179">
        <v>63689186995</v>
      </c>
    </row>
    <row r="186" spans="1:5">
      <c r="A186" s="154" t="s">
        <v>145</v>
      </c>
      <c r="B186" s="154" t="s">
        <v>1820</v>
      </c>
      <c r="C186" s="154" t="s">
        <v>1641</v>
      </c>
      <c r="D186" s="154"/>
      <c r="E186" s="179">
        <v>29903991567</v>
      </c>
    </row>
    <row r="187" spans="1:5">
      <c r="A187" s="154" t="s">
        <v>146</v>
      </c>
      <c r="B187" s="154" t="s">
        <v>1821</v>
      </c>
      <c r="C187" s="154" t="s">
        <v>1641</v>
      </c>
      <c r="D187" s="154"/>
      <c r="E187" s="179">
        <v>6278137017</v>
      </c>
    </row>
    <row r="188" spans="1:5">
      <c r="A188" s="154" t="s">
        <v>738</v>
      </c>
      <c r="B188" s="154" t="s">
        <v>1822</v>
      </c>
      <c r="C188" s="154" t="s">
        <v>1641</v>
      </c>
      <c r="D188" s="154"/>
      <c r="E188" s="179"/>
    </row>
    <row r="189" spans="1:5">
      <c r="A189" s="154" t="s">
        <v>148</v>
      </c>
      <c r="B189" s="154" t="s">
        <v>1823</v>
      </c>
      <c r="C189" s="154" t="s">
        <v>1641</v>
      </c>
      <c r="D189" s="154"/>
      <c r="E189" s="179">
        <v>5207112801</v>
      </c>
    </row>
    <row r="190" spans="1:5">
      <c r="A190" s="154" t="s">
        <v>149</v>
      </c>
      <c r="B190" s="154" t="s">
        <v>1824</v>
      </c>
      <c r="C190" s="154" t="s">
        <v>1641</v>
      </c>
      <c r="D190" s="154"/>
      <c r="E190" s="179">
        <v>5639892</v>
      </c>
    </row>
    <row r="191" spans="1:5">
      <c r="A191" s="154" t="s">
        <v>739</v>
      </c>
      <c r="B191" s="154" t="s">
        <v>1826</v>
      </c>
      <c r="C191" s="154" t="s">
        <v>1641</v>
      </c>
      <c r="D191" s="154"/>
      <c r="E191" s="179">
        <v>13385683872</v>
      </c>
    </row>
    <row r="192" spans="1:5">
      <c r="A192" s="154" t="s">
        <v>740</v>
      </c>
      <c r="B192" s="154" t="s">
        <v>1827</v>
      </c>
      <c r="C192" s="154" t="s">
        <v>1641</v>
      </c>
      <c r="D192" s="154"/>
      <c r="E192" s="179">
        <v>23795127576</v>
      </c>
    </row>
    <row r="193" spans="1:5">
      <c r="A193" s="154" t="s">
        <v>749</v>
      </c>
      <c r="B193" s="154" t="s">
        <v>1828</v>
      </c>
      <c r="C193" s="154" t="s">
        <v>1641</v>
      </c>
      <c r="D193" s="154"/>
      <c r="E193" s="179">
        <v>4388011721217</v>
      </c>
    </row>
    <row r="194" spans="1:5">
      <c r="A194" s="154" t="s">
        <v>1610</v>
      </c>
      <c r="B194" s="154" t="s">
        <v>1831</v>
      </c>
      <c r="C194" s="154" t="s">
        <v>1641</v>
      </c>
      <c r="D194" s="154"/>
      <c r="E194" s="179">
        <v>4800297648</v>
      </c>
    </row>
    <row r="195" spans="1:5">
      <c r="A195" s="154" t="s">
        <v>154</v>
      </c>
      <c r="B195" s="154" t="s">
        <v>4196</v>
      </c>
      <c r="C195" s="154" t="s">
        <v>1641</v>
      </c>
      <c r="D195" s="154"/>
      <c r="E195" s="179">
        <v>40497249543</v>
      </c>
    </row>
    <row r="196" spans="1:5">
      <c r="A196" s="154" t="s">
        <v>155</v>
      </c>
      <c r="B196" s="154" t="s">
        <v>1833</v>
      </c>
      <c r="C196" s="154" t="s">
        <v>1641</v>
      </c>
      <c r="D196" s="154"/>
      <c r="E196" s="179">
        <v>104289019882</v>
      </c>
    </row>
    <row r="197" spans="1:5">
      <c r="A197" s="154" t="s">
        <v>750</v>
      </c>
      <c r="B197" s="154" t="s">
        <v>1834</v>
      </c>
      <c r="C197" s="154" t="s">
        <v>1641</v>
      </c>
      <c r="D197" s="154"/>
      <c r="E197" s="179">
        <v>35755219365</v>
      </c>
    </row>
    <row r="198" spans="1:5">
      <c r="A198" s="154" t="s">
        <v>156</v>
      </c>
      <c r="B198" s="154" t="s">
        <v>4301</v>
      </c>
      <c r="C198" s="154" t="s">
        <v>1641</v>
      </c>
      <c r="D198" s="154"/>
      <c r="E198" s="179">
        <v>82018589482</v>
      </c>
    </row>
    <row r="199" spans="1:5">
      <c r="A199" s="154" t="s">
        <v>158</v>
      </c>
      <c r="B199" s="154" t="s">
        <v>1837</v>
      </c>
      <c r="C199" s="154" t="s">
        <v>1641</v>
      </c>
      <c r="D199" s="154"/>
      <c r="E199" s="179">
        <v>8537106653</v>
      </c>
    </row>
    <row r="200" spans="1:5">
      <c r="A200" s="154" t="s">
        <v>159</v>
      </c>
      <c r="B200" s="154" t="s">
        <v>4236</v>
      </c>
      <c r="C200" s="154" t="s">
        <v>1641</v>
      </c>
      <c r="D200" s="154"/>
      <c r="E200" s="179">
        <v>9400844121</v>
      </c>
    </row>
    <row r="201" spans="1:5">
      <c r="A201" s="154" t="s">
        <v>160</v>
      </c>
      <c r="B201" s="154" t="s">
        <v>4271</v>
      </c>
      <c r="C201" s="154" t="s">
        <v>1641</v>
      </c>
      <c r="D201" s="154"/>
      <c r="E201" s="179">
        <v>11356013211</v>
      </c>
    </row>
    <row r="202" spans="1:5">
      <c r="A202" s="154" t="s">
        <v>162</v>
      </c>
      <c r="B202" s="154" t="s">
        <v>1840</v>
      </c>
      <c r="C202" s="154" t="s">
        <v>1641</v>
      </c>
      <c r="D202" s="154"/>
      <c r="E202" s="179">
        <v>224128568270</v>
      </c>
    </row>
    <row r="203" spans="1:5">
      <c r="A203" s="154" t="s">
        <v>163</v>
      </c>
      <c r="B203" s="154" t="s">
        <v>1841</v>
      </c>
      <c r="C203" s="154" t="s">
        <v>1641</v>
      </c>
      <c r="D203" s="154"/>
      <c r="E203" s="179">
        <v>13119321046</v>
      </c>
    </row>
    <row r="204" spans="1:5">
      <c r="A204" s="154" t="s">
        <v>164</v>
      </c>
      <c r="B204" s="154" t="s">
        <v>1842</v>
      </c>
      <c r="C204" s="154" t="s">
        <v>1641</v>
      </c>
      <c r="D204" s="154"/>
      <c r="E204" s="179">
        <v>281385451000</v>
      </c>
    </row>
    <row r="205" spans="1:5">
      <c r="A205" s="154" t="s">
        <v>3691</v>
      </c>
      <c r="B205" s="154" t="s">
        <v>3777</v>
      </c>
      <c r="C205" s="154" t="s">
        <v>1641</v>
      </c>
      <c r="D205" s="154"/>
      <c r="E205" s="179">
        <v>13401654569</v>
      </c>
    </row>
    <row r="206" spans="1:5">
      <c r="A206" s="154" t="s">
        <v>165</v>
      </c>
      <c r="B206" s="154" t="s">
        <v>1843</v>
      </c>
      <c r="C206" s="154" t="s">
        <v>1641</v>
      </c>
      <c r="D206" s="154"/>
      <c r="E206" s="179">
        <v>1915869548</v>
      </c>
    </row>
    <row r="207" spans="1:5">
      <c r="A207" s="154" t="s">
        <v>851</v>
      </c>
      <c r="B207" s="154" t="s">
        <v>3949</v>
      </c>
      <c r="C207" s="154" t="s">
        <v>1641</v>
      </c>
      <c r="D207" s="154"/>
      <c r="E207" s="179">
        <v>416809000000</v>
      </c>
    </row>
    <row r="208" spans="1:5">
      <c r="A208" s="154" t="s">
        <v>166</v>
      </c>
      <c r="B208" s="154" t="s">
        <v>1844</v>
      </c>
      <c r="C208" s="154" t="s">
        <v>1641</v>
      </c>
      <c r="D208" s="154"/>
      <c r="E208" s="179">
        <v>164889909</v>
      </c>
    </row>
    <row r="209" spans="1:5">
      <c r="A209" s="154" t="s">
        <v>755</v>
      </c>
      <c r="B209" s="154" t="s">
        <v>1845</v>
      </c>
      <c r="C209" s="154" t="s">
        <v>1641</v>
      </c>
      <c r="D209" s="154"/>
      <c r="E209" s="179">
        <v>2655672517</v>
      </c>
    </row>
    <row r="210" spans="1:5">
      <c r="A210" s="154" t="s">
        <v>168</v>
      </c>
      <c r="B210" s="154" t="s">
        <v>1847</v>
      </c>
      <c r="C210" s="154" t="s">
        <v>1641</v>
      </c>
      <c r="D210" s="154"/>
      <c r="E210" s="179">
        <v>31823188925</v>
      </c>
    </row>
    <row r="211" spans="1:5">
      <c r="A211" s="154" t="s">
        <v>170</v>
      </c>
      <c r="B211" s="154" t="s">
        <v>1848</v>
      </c>
      <c r="C211" s="154" t="s">
        <v>1641</v>
      </c>
      <c r="D211" s="154"/>
      <c r="E211" s="179">
        <v>6246984832</v>
      </c>
    </row>
    <row r="212" spans="1:5">
      <c r="A212" s="154" t="s">
        <v>171</v>
      </c>
      <c r="B212" s="154" t="s">
        <v>1849</v>
      </c>
      <c r="C212" s="154" t="s">
        <v>1641</v>
      </c>
      <c r="D212" s="154"/>
      <c r="E212" s="179">
        <v>6260753352</v>
      </c>
    </row>
    <row r="213" spans="1:5">
      <c r="A213" s="154" t="s">
        <v>172</v>
      </c>
      <c r="B213" s="154" t="s">
        <v>1850</v>
      </c>
      <c r="C213" s="154" t="s">
        <v>1641</v>
      </c>
      <c r="D213" s="154"/>
      <c r="E213" s="179">
        <v>29805618575</v>
      </c>
    </row>
    <row r="214" spans="1:5">
      <c r="A214" s="154" t="s">
        <v>173</v>
      </c>
      <c r="B214" s="154" t="s">
        <v>3818</v>
      </c>
      <c r="C214" s="154" t="s">
        <v>1641</v>
      </c>
      <c r="D214" s="154"/>
      <c r="E214" s="179">
        <v>15578590441</v>
      </c>
    </row>
    <row r="215" spans="1:5">
      <c r="A215" s="154" t="s">
        <v>175</v>
      </c>
      <c r="B215" s="154" t="s">
        <v>1853</v>
      </c>
      <c r="C215" s="154" t="s">
        <v>1641</v>
      </c>
      <c r="D215" s="154"/>
      <c r="E215" s="179">
        <v>-16256522230</v>
      </c>
    </row>
    <row r="216" spans="1:5">
      <c r="A216" s="154" t="s">
        <v>176</v>
      </c>
      <c r="B216" s="154" t="s">
        <v>1855</v>
      </c>
      <c r="C216" s="154" t="s">
        <v>1641</v>
      </c>
      <c r="D216" s="154"/>
      <c r="E216" s="179">
        <v>58269435128</v>
      </c>
    </row>
    <row r="217" spans="1:5">
      <c r="A217" s="154" t="s">
        <v>177</v>
      </c>
      <c r="B217" s="154" t="s">
        <v>1856</v>
      </c>
      <c r="C217" s="154" t="s">
        <v>1641</v>
      </c>
      <c r="D217" s="154"/>
      <c r="E217" s="179">
        <v>1647743521</v>
      </c>
    </row>
    <row r="218" spans="1:5">
      <c r="A218" s="154" t="s">
        <v>178</v>
      </c>
      <c r="B218" s="154" t="s">
        <v>1857</v>
      </c>
      <c r="C218" s="154" t="s">
        <v>1641</v>
      </c>
      <c r="D218" s="154"/>
      <c r="E218" s="179">
        <v>112183216200</v>
      </c>
    </row>
    <row r="219" spans="1:5">
      <c r="A219" s="154" t="s">
        <v>179</v>
      </c>
      <c r="B219" s="154" t="s">
        <v>4237</v>
      </c>
      <c r="C219" s="154" t="s">
        <v>1641</v>
      </c>
      <c r="D219" s="154"/>
      <c r="E219" s="179">
        <v>40032059730</v>
      </c>
    </row>
    <row r="220" spans="1:5">
      <c r="A220" s="154" t="s">
        <v>180</v>
      </c>
      <c r="B220" s="154" t="s">
        <v>1859</v>
      </c>
      <c r="C220" s="154" t="s">
        <v>1641</v>
      </c>
      <c r="D220" s="154"/>
      <c r="E220" s="179">
        <v>2249101736</v>
      </c>
    </row>
    <row r="221" spans="1:5">
      <c r="A221" s="154" t="s">
        <v>768</v>
      </c>
      <c r="B221" s="154" t="s">
        <v>4128</v>
      </c>
      <c r="C221" s="154" t="s">
        <v>1641</v>
      </c>
      <c r="D221" s="154"/>
      <c r="E221" s="179">
        <v>2279191000000</v>
      </c>
    </row>
    <row r="222" spans="1:5">
      <c r="A222" s="154" t="s">
        <v>182</v>
      </c>
      <c r="B222" s="154" t="s">
        <v>1861</v>
      </c>
      <c r="C222" s="154" t="s">
        <v>1641</v>
      </c>
      <c r="D222" s="154"/>
      <c r="E222" s="179">
        <v>7604262477</v>
      </c>
    </row>
    <row r="223" spans="1:5">
      <c r="A223" s="154" t="s">
        <v>183</v>
      </c>
      <c r="B223" s="154" t="s">
        <v>1862</v>
      </c>
      <c r="C223" s="154" t="s">
        <v>1641</v>
      </c>
      <c r="D223" s="154"/>
      <c r="E223" s="179">
        <v>7515513000000</v>
      </c>
    </row>
    <row r="224" spans="1:5">
      <c r="A224" s="154" t="s">
        <v>810</v>
      </c>
      <c r="B224" s="154" t="s">
        <v>2960</v>
      </c>
      <c r="C224" s="154" t="s">
        <v>1641</v>
      </c>
      <c r="D224" s="154"/>
      <c r="E224" s="179">
        <v>1777567409955</v>
      </c>
    </row>
    <row r="225" spans="1:5">
      <c r="A225" s="154" t="s">
        <v>3528</v>
      </c>
      <c r="B225" s="154" t="s">
        <v>3529</v>
      </c>
      <c r="C225" s="154" t="s">
        <v>1641</v>
      </c>
      <c r="D225" s="154"/>
      <c r="E225" s="179">
        <v>80118557404</v>
      </c>
    </row>
    <row r="226" spans="1:5">
      <c r="A226" s="154" t="s">
        <v>185</v>
      </c>
      <c r="B226" s="154" t="s">
        <v>1864</v>
      </c>
      <c r="C226" s="154" t="s">
        <v>1641</v>
      </c>
      <c r="D226" s="154"/>
      <c r="E226" s="179">
        <v>-2188065229</v>
      </c>
    </row>
    <row r="227" spans="1:5">
      <c r="A227" s="154" t="s">
        <v>186</v>
      </c>
      <c r="B227" s="154" t="s">
        <v>1865</v>
      </c>
      <c r="C227" s="154" t="s">
        <v>1641</v>
      </c>
      <c r="D227" s="154"/>
      <c r="E227" s="179">
        <v>25891151642</v>
      </c>
    </row>
    <row r="228" spans="1:5">
      <c r="A228" s="154" t="s">
        <v>187</v>
      </c>
      <c r="B228" s="154" t="s">
        <v>756</v>
      </c>
      <c r="C228" s="154" t="s">
        <v>1641</v>
      </c>
      <c r="D228" s="154"/>
      <c r="E228" s="179">
        <v>15661313</v>
      </c>
    </row>
    <row r="229" spans="1:5">
      <c r="A229" s="154" t="s">
        <v>783</v>
      </c>
      <c r="B229" s="154" t="s">
        <v>2979</v>
      </c>
      <c r="C229" s="154" t="s">
        <v>1641</v>
      </c>
      <c r="D229" s="154"/>
      <c r="E229" s="179">
        <v>102230777481</v>
      </c>
    </row>
    <row r="230" spans="1:5">
      <c r="A230" s="154" t="s">
        <v>3485</v>
      </c>
      <c r="B230" s="154" t="s">
        <v>3486</v>
      </c>
      <c r="C230" s="154" t="s">
        <v>1641</v>
      </c>
      <c r="D230" s="154"/>
      <c r="E230" s="179">
        <v>1514222000000</v>
      </c>
    </row>
    <row r="231" spans="1:5">
      <c r="A231" s="154" t="s">
        <v>741</v>
      </c>
      <c r="B231" s="154" t="s">
        <v>1866</v>
      </c>
      <c r="C231" s="154" t="s">
        <v>1641</v>
      </c>
      <c r="D231" s="154"/>
      <c r="E231" s="179">
        <v>81659458191</v>
      </c>
    </row>
    <row r="232" spans="1:5">
      <c r="A232" s="154" t="s">
        <v>188</v>
      </c>
      <c r="B232" s="154" t="s">
        <v>1867</v>
      </c>
      <c r="C232" s="154" t="s">
        <v>1641</v>
      </c>
      <c r="D232" s="154"/>
      <c r="E232" s="179">
        <v>1245794000000</v>
      </c>
    </row>
    <row r="233" spans="1:5">
      <c r="A233" s="154" t="s">
        <v>189</v>
      </c>
      <c r="B233" s="154" t="s">
        <v>1868</v>
      </c>
      <c r="C233" s="154" t="s">
        <v>1641</v>
      </c>
      <c r="D233" s="154"/>
      <c r="E233" s="179">
        <v>2714430852106</v>
      </c>
    </row>
    <row r="234" spans="1:5">
      <c r="A234" s="154" t="s">
        <v>3009</v>
      </c>
      <c r="B234" s="154" t="s">
        <v>3010</v>
      </c>
      <c r="C234" s="154" t="s">
        <v>1641</v>
      </c>
      <c r="D234" s="154"/>
      <c r="E234" s="179">
        <v>1310870000000</v>
      </c>
    </row>
    <row r="235" spans="1:5">
      <c r="A235" s="154" t="s">
        <v>190</v>
      </c>
      <c r="B235" s="154" t="s">
        <v>1869</v>
      </c>
      <c r="C235" s="154" t="s">
        <v>1641</v>
      </c>
      <c r="D235" s="154"/>
      <c r="E235" s="179">
        <v>59975929875</v>
      </c>
    </row>
    <row r="236" spans="1:5">
      <c r="A236" s="154" t="s">
        <v>191</v>
      </c>
      <c r="B236" s="154" t="s">
        <v>1870</v>
      </c>
      <c r="C236" s="154" t="s">
        <v>1641</v>
      </c>
      <c r="D236" s="154"/>
      <c r="E236" s="179">
        <v>1800592398</v>
      </c>
    </row>
    <row r="237" spans="1:5">
      <c r="A237" s="154" t="s">
        <v>192</v>
      </c>
      <c r="B237" s="154" t="s">
        <v>1871</v>
      </c>
      <c r="C237" s="154" t="s">
        <v>1641</v>
      </c>
      <c r="D237" s="154"/>
      <c r="E237" s="179">
        <v>231398143</v>
      </c>
    </row>
    <row r="238" spans="1:5">
      <c r="A238" s="154" t="s">
        <v>193</v>
      </c>
      <c r="B238" s="154" t="s">
        <v>1872</v>
      </c>
      <c r="C238" s="154" t="s">
        <v>1641</v>
      </c>
      <c r="D238" s="154"/>
      <c r="E238" s="179">
        <v>105986698323</v>
      </c>
    </row>
    <row r="239" spans="1:5">
      <c r="A239" s="154" t="s">
        <v>522</v>
      </c>
      <c r="B239" s="154" t="s">
        <v>2235</v>
      </c>
      <c r="C239" s="154" t="s">
        <v>1641</v>
      </c>
      <c r="D239" s="154"/>
      <c r="E239" s="179">
        <v>696089710</v>
      </c>
    </row>
    <row r="240" spans="1:5">
      <c r="A240" s="154" t="s">
        <v>805</v>
      </c>
      <c r="B240" s="154" t="s">
        <v>1873</v>
      </c>
      <c r="C240" s="154" t="s">
        <v>1641</v>
      </c>
      <c r="D240" s="154"/>
      <c r="E240" s="179">
        <v>39426424351</v>
      </c>
    </row>
    <row r="241" spans="1:5">
      <c r="A241" s="154" t="s">
        <v>893</v>
      </c>
      <c r="B241" s="154" t="s">
        <v>3786</v>
      </c>
      <c r="C241" s="154" t="s">
        <v>1641</v>
      </c>
      <c r="D241" s="154"/>
      <c r="E241" s="179">
        <v>6729742679</v>
      </c>
    </row>
    <row r="242" spans="1:5">
      <c r="A242" s="154" t="s">
        <v>195</v>
      </c>
      <c r="B242" s="154" t="s">
        <v>1874</v>
      </c>
      <c r="C242" s="154" t="s">
        <v>1641</v>
      </c>
      <c r="D242" s="154"/>
      <c r="E242" s="179">
        <v>22331993242</v>
      </c>
    </row>
    <row r="243" spans="1:5">
      <c r="A243" s="154" t="s">
        <v>196</v>
      </c>
      <c r="B243" s="154" t="s">
        <v>1875</v>
      </c>
      <c r="C243" s="154" t="s">
        <v>1641</v>
      </c>
      <c r="D243" s="154"/>
      <c r="E243" s="179">
        <v>68223693278</v>
      </c>
    </row>
    <row r="244" spans="1:5">
      <c r="A244" s="154" t="s">
        <v>197</v>
      </c>
      <c r="B244" s="154" t="s">
        <v>1876</v>
      </c>
      <c r="C244" s="154" t="s">
        <v>1641</v>
      </c>
      <c r="D244" s="154"/>
      <c r="E244" s="179">
        <v>39606915949</v>
      </c>
    </row>
    <row r="245" spans="1:5">
      <c r="A245" s="154" t="s">
        <v>3819</v>
      </c>
      <c r="B245" s="154" t="s">
        <v>3937</v>
      </c>
      <c r="C245" s="154" t="s">
        <v>1641</v>
      </c>
      <c r="D245" s="154"/>
      <c r="E245" s="179">
        <v>1003802245</v>
      </c>
    </row>
    <row r="246" spans="1:5">
      <c r="A246" s="154" t="s">
        <v>199</v>
      </c>
      <c r="B246" s="154" t="s">
        <v>1877</v>
      </c>
      <c r="C246" s="154" t="s">
        <v>1641</v>
      </c>
      <c r="D246" s="154"/>
      <c r="E246" s="179">
        <v>41162244027</v>
      </c>
    </row>
    <row r="247" spans="1:5">
      <c r="A247" s="154" t="s">
        <v>200</v>
      </c>
      <c r="B247" s="154" t="s">
        <v>1878</v>
      </c>
      <c r="C247" s="154" t="s">
        <v>1641</v>
      </c>
      <c r="D247" s="154"/>
      <c r="E247" s="179">
        <v>179978034022</v>
      </c>
    </row>
    <row r="248" spans="1:5">
      <c r="A248" s="154" t="s">
        <v>814</v>
      </c>
      <c r="B248" s="154" t="s">
        <v>3047</v>
      </c>
      <c r="C248" s="154" t="s">
        <v>1641</v>
      </c>
      <c r="D248" s="154"/>
      <c r="E248" s="179">
        <v>39137483573</v>
      </c>
    </row>
    <row r="249" spans="1:5">
      <c r="A249" s="154" t="s">
        <v>201</v>
      </c>
      <c r="B249" s="154" t="s">
        <v>1879</v>
      </c>
      <c r="C249" s="154" t="s">
        <v>1641</v>
      </c>
      <c r="D249" s="154"/>
      <c r="E249" s="179">
        <v>14557047488</v>
      </c>
    </row>
    <row r="250" spans="1:5">
      <c r="A250" s="154" t="s">
        <v>198</v>
      </c>
      <c r="B250" s="154" t="s">
        <v>3998</v>
      </c>
      <c r="C250" s="154" t="s">
        <v>1641</v>
      </c>
      <c r="D250" s="154"/>
      <c r="E250" s="179">
        <v>901167192563</v>
      </c>
    </row>
    <row r="251" spans="1:5">
      <c r="A251" s="154" t="s">
        <v>202</v>
      </c>
      <c r="B251" s="154" t="s">
        <v>1881</v>
      </c>
      <c r="C251" s="154" t="s">
        <v>1641</v>
      </c>
      <c r="D251" s="154"/>
      <c r="E251" s="179">
        <v>13492004857</v>
      </c>
    </row>
    <row r="252" spans="1:5">
      <c r="A252" s="154" t="s">
        <v>3487</v>
      </c>
      <c r="B252" s="154" t="s">
        <v>3488</v>
      </c>
      <c r="C252" s="154" t="s">
        <v>1641</v>
      </c>
      <c r="D252" s="154"/>
      <c r="E252" s="179">
        <v>975186818278</v>
      </c>
    </row>
    <row r="253" spans="1:5">
      <c r="A253" s="154" t="s">
        <v>203</v>
      </c>
      <c r="B253" s="154" t="s">
        <v>1882</v>
      </c>
      <c r="C253" s="154" t="s">
        <v>1641</v>
      </c>
      <c r="D253" s="154"/>
      <c r="E253" s="179">
        <v>-12467430982</v>
      </c>
    </row>
    <row r="254" spans="1:5">
      <c r="A254" s="154" t="s">
        <v>204</v>
      </c>
      <c r="B254" s="154" t="s">
        <v>1883</v>
      </c>
      <c r="C254" s="154" t="s">
        <v>1641</v>
      </c>
      <c r="D254" s="154"/>
      <c r="E254" s="179">
        <v>19646501571</v>
      </c>
    </row>
    <row r="255" spans="1:5">
      <c r="A255" s="154" t="s">
        <v>767</v>
      </c>
      <c r="B255" s="154" t="s">
        <v>3057</v>
      </c>
      <c r="C255" s="154" t="s">
        <v>1641</v>
      </c>
      <c r="D255" s="154"/>
      <c r="E255" s="179">
        <v>33732377944</v>
      </c>
    </row>
    <row r="256" spans="1:5">
      <c r="A256" s="154" t="s">
        <v>205</v>
      </c>
      <c r="B256" s="154" t="s">
        <v>1884</v>
      </c>
      <c r="C256" s="154" t="s">
        <v>1641</v>
      </c>
      <c r="D256" s="154"/>
      <c r="E256" s="179">
        <v>22110590100</v>
      </c>
    </row>
    <row r="257" spans="1:5">
      <c r="A257" s="154" t="s">
        <v>206</v>
      </c>
      <c r="B257" s="154" t="s">
        <v>1885</v>
      </c>
      <c r="C257" s="154" t="s">
        <v>1641</v>
      </c>
      <c r="D257" s="154"/>
      <c r="E257" s="179">
        <v>585211361350</v>
      </c>
    </row>
    <row r="258" spans="1:5">
      <c r="A258" s="154" t="s">
        <v>207</v>
      </c>
      <c r="B258" s="154" t="s">
        <v>3781</v>
      </c>
      <c r="C258" s="154" t="s">
        <v>1641</v>
      </c>
      <c r="D258" s="154"/>
      <c r="E258" s="179"/>
    </row>
    <row r="259" spans="1:5">
      <c r="A259" s="154" t="s">
        <v>208</v>
      </c>
      <c r="B259" s="154" t="s">
        <v>1887</v>
      </c>
      <c r="C259" s="154" t="s">
        <v>1641</v>
      </c>
      <c r="D259" s="154"/>
      <c r="E259" s="179">
        <v>110506022387</v>
      </c>
    </row>
    <row r="260" spans="1:5">
      <c r="A260" s="154" t="s">
        <v>209</v>
      </c>
      <c r="B260" s="154" t="s">
        <v>1888</v>
      </c>
      <c r="C260" s="154" t="s">
        <v>1641</v>
      </c>
      <c r="D260" s="154"/>
      <c r="E260" s="179">
        <v>132373953796</v>
      </c>
    </row>
    <row r="261" spans="1:5">
      <c r="A261" s="154" t="s">
        <v>1345</v>
      </c>
      <c r="B261" s="154" t="s">
        <v>3848</v>
      </c>
      <c r="C261" s="154" t="s">
        <v>1641</v>
      </c>
      <c r="D261" s="154"/>
      <c r="E261" s="179">
        <v>19034373554</v>
      </c>
    </row>
    <row r="262" spans="1:5">
      <c r="A262" s="154" t="s">
        <v>210</v>
      </c>
      <c r="B262" s="154" t="s">
        <v>3989</v>
      </c>
      <c r="C262" s="154" t="s">
        <v>1641</v>
      </c>
      <c r="D262" s="154"/>
      <c r="E262" s="179">
        <v>72205208231</v>
      </c>
    </row>
    <row r="263" spans="1:5">
      <c r="A263" s="154" t="s">
        <v>212</v>
      </c>
      <c r="B263" s="154" t="s">
        <v>1890</v>
      </c>
      <c r="C263" s="154" t="s">
        <v>1641</v>
      </c>
      <c r="D263" s="154"/>
      <c r="E263" s="179">
        <v>25308361502</v>
      </c>
    </row>
    <row r="264" spans="1:5">
      <c r="A264" s="154" t="s">
        <v>213</v>
      </c>
      <c r="B264" s="154" t="s">
        <v>1891</v>
      </c>
      <c r="C264" s="154" t="s">
        <v>1641</v>
      </c>
      <c r="D264" s="154"/>
      <c r="E264" s="179">
        <v>64965664817</v>
      </c>
    </row>
    <row r="265" spans="1:5">
      <c r="A265" s="154" t="s">
        <v>214</v>
      </c>
      <c r="B265" s="154" t="s">
        <v>1892</v>
      </c>
      <c r="C265" s="154" t="s">
        <v>1641</v>
      </c>
      <c r="D265" s="154"/>
      <c r="E265" s="179">
        <v>77133809251</v>
      </c>
    </row>
    <row r="266" spans="1:5">
      <c r="A266" s="154" t="s">
        <v>957</v>
      </c>
      <c r="B266" s="154" t="s">
        <v>3074</v>
      </c>
      <c r="C266" s="154" t="s">
        <v>1641</v>
      </c>
      <c r="D266" s="154"/>
      <c r="E266" s="179">
        <v>729649209234</v>
      </c>
    </row>
    <row r="267" spans="1:5">
      <c r="A267" s="154" t="s">
        <v>539</v>
      </c>
      <c r="B267" s="154" t="s">
        <v>3999</v>
      </c>
      <c r="C267" s="154" t="s">
        <v>1641</v>
      </c>
      <c r="D267" s="154"/>
      <c r="E267" s="179">
        <v>3441135586</v>
      </c>
    </row>
    <row r="268" spans="1:5">
      <c r="A268" s="154" t="s">
        <v>216</v>
      </c>
      <c r="B268" s="154" t="s">
        <v>1894</v>
      </c>
      <c r="C268" s="154" t="s">
        <v>1641</v>
      </c>
      <c r="D268" s="154"/>
      <c r="E268" s="179">
        <v>279289678594</v>
      </c>
    </row>
    <row r="269" spans="1:5">
      <c r="A269" s="154" t="s">
        <v>217</v>
      </c>
      <c r="B269" s="154" t="s">
        <v>1895</v>
      </c>
      <c r="C269" s="154" t="s">
        <v>1641</v>
      </c>
      <c r="D269" s="154"/>
      <c r="E269" s="179">
        <v>-617324866</v>
      </c>
    </row>
    <row r="270" spans="1:5">
      <c r="A270" s="154" t="s">
        <v>218</v>
      </c>
      <c r="B270" s="154" t="s">
        <v>1896</v>
      </c>
      <c r="C270" s="154" t="s">
        <v>1641</v>
      </c>
      <c r="D270" s="154"/>
      <c r="E270" s="179">
        <v>7065277550</v>
      </c>
    </row>
    <row r="271" spans="1:5">
      <c r="A271" s="154" t="s">
        <v>215</v>
      </c>
      <c r="B271" s="154" t="s">
        <v>1897</v>
      </c>
      <c r="C271" s="154" t="s">
        <v>1641</v>
      </c>
      <c r="D271" s="154"/>
      <c r="E271" s="179">
        <v>1418886718</v>
      </c>
    </row>
    <row r="272" spans="1:5">
      <c r="A272" s="154" t="s">
        <v>211</v>
      </c>
      <c r="B272" s="154" t="s">
        <v>1898</v>
      </c>
      <c r="C272" s="154" t="s">
        <v>1641</v>
      </c>
      <c r="D272" s="154"/>
      <c r="E272" s="179">
        <v>-762973681188</v>
      </c>
    </row>
    <row r="273" spans="1:5">
      <c r="A273" s="154" t="s">
        <v>219</v>
      </c>
      <c r="B273" s="154" t="s">
        <v>1900</v>
      </c>
      <c r="C273" s="154" t="s">
        <v>1641</v>
      </c>
      <c r="D273" s="154"/>
      <c r="E273" s="179">
        <v>9424859029</v>
      </c>
    </row>
    <row r="274" spans="1:5">
      <c r="A274" s="154" t="s">
        <v>221</v>
      </c>
      <c r="B274" s="154" t="s">
        <v>1901</v>
      </c>
      <c r="C274" s="154" t="s">
        <v>1641</v>
      </c>
      <c r="D274" s="154"/>
      <c r="E274" s="179">
        <v>2296439712</v>
      </c>
    </row>
    <row r="275" spans="1:5">
      <c r="A275" s="154" t="s">
        <v>222</v>
      </c>
      <c r="B275" s="154" t="s">
        <v>1902</v>
      </c>
      <c r="C275" s="154" t="s">
        <v>1641</v>
      </c>
      <c r="D275" s="154"/>
      <c r="E275" s="179">
        <v>1467405321344</v>
      </c>
    </row>
    <row r="276" spans="1:5">
      <c r="A276" s="154" t="s">
        <v>743</v>
      </c>
      <c r="B276" s="154" t="s">
        <v>1904</v>
      </c>
      <c r="C276" s="154" t="s">
        <v>1641</v>
      </c>
      <c r="D276" s="154"/>
      <c r="E276" s="179">
        <v>1199576461637</v>
      </c>
    </row>
    <row r="277" spans="1:5">
      <c r="A277" s="154" t="s">
        <v>224</v>
      </c>
      <c r="B277" s="154" t="s">
        <v>1905</v>
      </c>
      <c r="C277" s="154" t="s">
        <v>1641</v>
      </c>
      <c r="D277" s="154"/>
      <c r="E277" s="179">
        <v>95731506416</v>
      </c>
    </row>
    <row r="278" spans="1:5">
      <c r="A278" s="154" t="s">
        <v>225</v>
      </c>
      <c r="B278" s="154" t="s">
        <v>1908</v>
      </c>
      <c r="C278" s="154" t="s">
        <v>1641</v>
      </c>
      <c r="D278" s="154"/>
      <c r="E278" s="179">
        <v>149758429941</v>
      </c>
    </row>
    <row r="279" spans="1:5">
      <c r="A279" s="154" t="s">
        <v>226</v>
      </c>
      <c r="B279" s="154" t="s">
        <v>3864</v>
      </c>
      <c r="C279" s="154" t="s">
        <v>1641</v>
      </c>
      <c r="D279" s="154"/>
      <c r="E279" s="179">
        <v>4379282270</v>
      </c>
    </row>
    <row r="280" spans="1:5">
      <c r="A280" s="154" t="s">
        <v>227</v>
      </c>
      <c r="B280" s="154" t="s">
        <v>4161</v>
      </c>
      <c r="C280" s="154" t="s">
        <v>1641</v>
      </c>
      <c r="D280" s="154"/>
      <c r="E280" s="179">
        <v>-7985469596</v>
      </c>
    </row>
    <row r="281" spans="1:5">
      <c r="A281" s="154" t="s">
        <v>229</v>
      </c>
      <c r="B281" s="154" t="s">
        <v>1911</v>
      </c>
      <c r="C281" s="154" t="s">
        <v>1641</v>
      </c>
      <c r="D281" s="154"/>
      <c r="E281" s="179">
        <v>306156217680</v>
      </c>
    </row>
    <row r="282" spans="1:5">
      <c r="A282" s="154" t="s">
        <v>827</v>
      </c>
      <c r="B282" s="154" t="s">
        <v>3120</v>
      </c>
      <c r="C282" s="154" t="s">
        <v>1641</v>
      </c>
      <c r="D282" s="154"/>
      <c r="E282" s="179">
        <v>75543199612</v>
      </c>
    </row>
    <row r="283" spans="1:5">
      <c r="A283" s="154" t="s">
        <v>230</v>
      </c>
      <c r="B283" s="154" t="s">
        <v>1912</v>
      </c>
      <c r="C283" s="154" t="s">
        <v>1641</v>
      </c>
      <c r="D283" s="154"/>
      <c r="E283" s="179">
        <v>319047081954</v>
      </c>
    </row>
    <row r="284" spans="1:5">
      <c r="A284" s="154" t="s">
        <v>235</v>
      </c>
      <c r="B284" s="154" t="s">
        <v>1917</v>
      </c>
      <c r="C284" s="154" t="s">
        <v>1641</v>
      </c>
      <c r="D284" s="154"/>
      <c r="E284" s="179">
        <v>13535025589</v>
      </c>
    </row>
    <row r="285" spans="1:5">
      <c r="A285" s="154" t="s">
        <v>4000</v>
      </c>
      <c r="B285" s="154" t="s">
        <v>4001</v>
      </c>
      <c r="C285" s="154" t="s">
        <v>1641</v>
      </c>
      <c r="D285" s="154"/>
      <c r="E285" s="179">
        <v>42108996494</v>
      </c>
    </row>
    <row r="286" spans="1:5">
      <c r="A286" s="154" t="s">
        <v>236</v>
      </c>
      <c r="B286" s="154" t="s">
        <v>3804</v>
      </c>
      <c r="C286" s="154" t="s">
        <v>1641</v>
      </c>
      <c r="D286" s="154"/>
      <c r="E286" s="179">
        <v>116574941237</v>
      </c>
    </row>
    <row r="287" spans="1:5">
      <c r="A287" s="154" t="s">
        <v>238</v>
      </c>
      <c r="B287" s="154" t="s">
        <v>1920</v>
      </c>
      <c r="C287" s="154" t="s">
        <v>1641</v>
      </c>
      <c r="D287" s="154"/>
      <c r="E287" s="179">
        <v>714242590433</v>
      </c>
    </row>
    <row r="288" spans="1:5">
      <c r="A288" s="154" t="s">
        <v>4002</v>
      </c>
      <c r="B288" s="154" t="s">
        <v>4167</v>
      </c>
      <c r="C288" s="154" t="s">
        <v>1641</v>
      </c>
      <c r="D288" s="154"/>
      <c r="E288" s="179">
        <v>2915881313</v>
      </c>
    </row>
    <row r="289" spans="1:5">
      <c r="A289" s="154" t="s">
        <v>267</v>
      </c>
      <c r="B289" s="154" t="s">
        <v>1923</v>
      </c>
      <c r="C289" s="154" t="s">
        <v>1641</v>
      </c>
      <c r="D289" s="154"/>
      <c r="E289" s="179">
        <v>47418721710</v>
      </c>
    </row>
    <row r="290" spans="1:5">
      <c r="A290" s="154" t="s">
        <v>243</v>
      </c>
      <c r="B290" s="154" t="s">
        <v>1924</v>
      </c>
      <c r="C290" s="154" t="s">
        <v>1641</v>
      </c>
      <c r="D290" s="154"/>
      <c r="E290" s="179">
        <v>1184838236857</v>
      </c>
    </row>
    <row r="291" spans="1:5">
      <c r="A291" s="154" t="s">
        <v>240</v>
      </c>
      <c r="B291" s="154" t="s">
        <v>1925</v>
      </c>
      <c r="C291" s="154" t="s">
        <v>1641</v>
      </c>
      <c r="D291" s="154"/>
      <c r="E291" s="179">
        <v>7788501408</v>
      </c>
    </row>
    <row r="292" spans="1:5">
      <c r="A292" s="154" t="s">
        <v>241</v>
      </c>
      <c r="B292" s="154" t="s">
        <v>1926</v>
      </c>
      <c r="C292" s="154" t="s">
        <v>1641</v>
      </c>
      <c r="D292" s="154"/>
      <c r="E292" s="179">
        <v>21793242992</v>
      </c>
    </row>
    <row r="293" spans="1:5">
      <c r="A293" s="154" t="s">
        <v>242</v>
      </c>
      <c r="B293" s="154" t="s">
        <v>1927</v>
      </c>
      <c r="C293" s="154" t="s">
        <v>1641</v>
      </c>
      <c r="D293" s="154"/>
      <c r="E293" s="179">
        <v>32680379384</v>
      </c>
    </row>
    <row r="294" spans="1:5">
      <c r="A294" s="154" t="s">
        <v>3953</v>
      </c>
      <c r="B294" s="154" t="s">
        <v>4003</v>
      </c>
      <c r="C294" s="154" t="s">
        <v>1641</v>
      </c>
      <c r="D294" s="154"/>
      <c r="E294" s="179">
        <v>1857497617</v>
      </c>
    </row>
    <row r="295" spans="1:5">
      <c r="A295" s="154" t="s">
        <v>244</v>
      </c>
      <c r="B295" s="154" t="s">
        <v>1928</v>
      </c>
      <c r="C295" s="154" t="s">
        <v>1641</v>
      </c>
      <c r="D295" s="154"/>
      <c r="E295" s="179">
        <v>246421454384</v>
      </c>
    </row>
    <row r="296" spans="1:5">
      <c r="A296" s="154" t="s">
        <v>256</v>
      </c>
      <c r="B296" s="154" t="s">
        <v>1929</v>
      </c>
      <c r="C296" s="154" t="s">
        <v>1641</v>
      </c>
      <c r="D296" s="154"/>
      <c r="E296" s="179">
        <v>-5023009139</v>
      </c>
    </row>
    <row r="297" spans="1:5">
      <c r="A297" s="154" t="s">
        <v>245</v>
      </c>
      <c r="B297" s="154" t="s">
        <v>1930</v>
      </c>
      <c r="C297" s="154" t="s">
        <v>1641</v>
      </c>
      <c r="D297" s="154"/>
      <c r="E297" s="179">
        <v>5385511960</v>
      </c>
    </row>
    <row r="298" spans="1:5">
      <c r="A298" s="154" t="s">
        <v>247</v>
      </c>
      <c r="B298" s="154" t="s">
        <v>3990</v>
      </c>
      <c r="C298" s="154" t="s">
        <v>1641</v>
      </c>
      <c r="D298" s="154"/>
      <c r="E298" s="179">
        <v>12987924332</v>
      </c>
    </row>
    <row r="299" spans="1:5">
      <c r="A299" s="154" t="s">
        <v>725</v>
      </c>
      <c r="B299" s="154" t="s">
        <v>1933</v>
      </c>
      <c r="C299" s="154" t="s">
        <v>1641</v>
      </c>
      <c r="D299" s="154"/>
      <c r="E299" s="179">
        <v>173291929313</v>
      </c>
    </row>
    <row r="300" spans="1:5">
      <c r="A300" s="154" t="s">
        <v>248</v>
      </c>
      <c r="B300" s="154" t="s">
        <v>1934</v>
      </c>
      <c r="C300" s="154" t="s">
        <v>1641</v>
      </c>
      <c r="D300" s="154"/>
      <c r="E300" s="179">
        <v>8884906477</v>
      </c>
    </row>
    <row r="301" spans="1:5">
      <c r="A301" s="154" t="s">
        <v>249</v>
      </c>
      <c r="B301" s="154" t="s">
        <v>1935</v>
      </c>
      <c r="C301" s="154" t="s">
        <v>1641</v>
      </c>
      <c r="D301" s="154"/>
      <c r="E301" s="179">
        <v>9655339642</v>
      </c>
    </row>
    <row r="302" spans="1:5">
      <c r="A302" s="154" t="s">
        <v>250</v>
      </c>
      <c r="B302" s="154" t="s">
        <v>1936</v>
      </c>
      <c r="C302" s="154" t="s">
        <v>1641</v>
      </c>
      <c r="D302" s="154"/>
      <c r="E302" s="179">
        <v>20276748110</v>
      </c>
    </row>
    <row r="303" spans="1:5">
      <c r="A303" s="154" t="s">
        <v>726</v>
      </c>
      <c r="B303" s="154" t="s">
        <v>1937</v>
      </c>
      <c r="C303" s="154" t="s">
        <v>1641</v>
      </c>
      <c r="D303" s="154"/>
      <c r="E303" s="179">
        <v>64570268836</v>
      </c>
    </row>
    <row r="304" spans="1:5">
      <c r="A304" s="154" t="s">
        <v>251</v>
      </c>
      <c r="B304" s="154" t="s">
        <v>1938</v>
      </c>
      <c r="C304" s="154" t="s">
        <v>1641</v>
      </c>
      <c r="D304" s="154"/>
      <c r="E304" s="179">
        <v>4579987332</v>
      </c>
    </row>
    <row r="305" spans="1:5">
      <c r="A305" s="154" t="s">
        <v>252</v>
      </c>
      <c r="B305" s="154" t="s">
        <v>1939</v>
      </c>
      <c r="C305" s="154" t="s">
        <v>1641</v>
      </c>
      <c r="D305" s="154"/>
      <c r="E305" s="179">
        <v>3060563427</v>
      </c>
    </row>
    <row r="306" spans="1:5">
      <c r="A306" s="154" t="s">
        <v>253</v>
      </c>
      <c r="B306" s="154" t="s">
        <v>1940</v>
      </c>
      <c r="C306" s="154" t="s">
        <v>1641</v>
      </c>
      <c r="D306" s="154"/>
      <c r="E306" s="179"/>
    </row>
    <row r="307" spans="1:5">
      <c r="A307" s="154" t="s">
        <v>603</v>
      </c>
      <c r="B307" s="154" t="s">
        <v>603</v>
      </c>
      <c r="C307" s="154" t="s">
        <v>1641</v>
      </c>
      <c r="D307" s="154"/>
      <c r="E307" s="179">
        <v>3725963000000</v>
      </c>
    </row>
    <row r="308" spans="1:5">
      <c r="A308" s="154" t="s">
        <v>254</v>
      </c>
      <c r="B308" s="154" t="s">
        <v>3941</v>
      </c>
      <c r="C308" s="154" t="s">
        <v>1641</v>
      </c>
      <c r="D308" s="154"/>
      <c r="E308" s="179">
        <v>9389482841</v>
      </c>
    </row>
    <row r="309" spans="1:5">
      <c r="A309" s="154" t="s">
        <v>255</v>
      </c>
      <c r="B309" s="154" t="s">
        <v>1942</v>
      </c>
      <c r="C309" s="154" t="s">
        <v>1641</v>
      </c>
      <c r="D309" s="154"/>
      <c r="E309" s="179">
        <v>37576880540</v>
      </c>
    </row>
    <row r="310" spans="1:5">
      <c r="A310" s="154" t="s">
        <v>812</v>
      </c>
      <c r="B310" s="154" t="s">
        <v>3213</v>
      </c>
      <c r="C310" s="154" t="s">
        <v>1641</v>
      </c>
      <c r="D310" s="154"/>
      <c r="E310" s="179">
        <v>334113358636</v>
      </c>
    </row>
    <row r="311" spans="1:5">
      <c r="A311" s="154" t="s">
        <v>258</v>
      </c>
      <c r="B311" s="154" t="s">
        <v>1944</v>
      </c>
      <c r="C311" s="154" t="s">
        <v>1641</v>
      </c>
      <c r="D311" s="154"/>
      <c r="E311" s="179">
        <v>21092262719</v>
      </c>
    </row>
    <row r="312" spans="1:5">
      <c r="A312" s="154" t="s">
        <v>260</v>
      </c>
      <c r="B312" s="154" t="s">
        <v>4114</v>
      </c>
      <c r="C312" s="154" t="s">
        <v>1641</v>
      </c>
      <c r="D312" s="154"/>
      <c r="E312" s="179">
        <v>175629267900</v>
      </c>
    </row>
    <row r="313" spans="1:5">
      <c r="A313" s="154" t="s">
        <v>261</v>
      </c>
      <c r="B313" s="154" t="s">
        <v>1947</v>
      </c>
      <c r="C313" s="154" t="s">
        <v>1641</v>
      </c>
      <c r="D313" s="154"/>
      <c r="E313" s="179">
        <v>24947894214</v>
      </c>
    </row>
    <row r="314" spans="1:5">
      <c r="A314" s="154" t="s">
        <v>262</v>
      </c>
      <c r="B314" s="154" t="s">
        <v>1948</v>
      </c>
      <c r="C314" s="154" t="s">
        <v>1641</v>
      </c>
      <c r="D314" s="154"/>
      <c r="E314" s="179">
        <v>-5057769539</v>
      </c>
    </row>
    <row r="315" spans="1:5">
      <c r="A315" s="154" t="s">
        <v>727</v>
      </c>
      <c r="B315" s="154" t="s">
        <v>1949</v>
      </c>
      <c r="C315" s="154" t="s">
        <v>1641</v>
      </c>
      <c r="D315" s="154"/>
      <c r="E315" s="179">
        <v>30840173659</v>
      </c>
    </row>
    <row r="316" spans="1:5">
      <c r="A316" s="154" t="s">
        <v>263</v>
      </c>
      <c r="B316" s="154" t="s">
        <v>3805</v>
      </c>
      <c r="C316" s="154" t="s">
        <v>1641</v>
      </c>
      <c r="D316" s="154"/>
      <c r="E316" s="179">
        <v>18573962524</v>
      </c>
    </row>
    <row r="317" spans="1:5">
      <c r="A317" s="154" t="s">
        <v>264</v>
      </c>
      <c r="B317" s="154" t="s">
        <v>1951</v>
      </c>
      <c r="C317" s="154" t="s">
        <v>1641</v>
      </c>
      <c r="D317" s="154"/>
      <c r="E317" s="179">
        <v>3216215901</v>
      </c>
    </row>
    <row r="318" spans="1:5">
      <c r="A318" s="154" t="s">
        <v>265</v>
      </c>
      <c r="B318" s="154" t="s">
        <v>1952</v>
      </c>
      <c r="C318" s="154" t="s">
        <v>1641</v>
      </c>
      <c r="D318" s="154"/>
      <c r="E318" s="179">
        <v>9406770293</v>
      </c>
    </row>
    <row r="319" spans="1:5">
      <c r="A319" s="154" t="s">
        <v>266</v>
      </c>
      <c r="B319" s="154" t="s">
        <v>1953</v>
      </c>
      <c r="C319" s="154" t="s">
        <v>1641</v>
      </c>
      <c r="D319" s="154"/>
      <c r="E319" s="179">
        <v>2293862369</v>
      </c>
    </row>
    <row r="320" spans="1:5">
      <c r="A320" s="154" t="s">
        <v>3489</v>
      </c>
      <c r="B320" s="154" t="s">
        <v>3490</v>
      </c>
      <c r="C320" s="154" t="s">
        <v>1641</v>
      </c>
      <c r="D320" s="154"/>
      <c r="E320" s="179">
        <v>1110630000000</v>
      </c>
    </row>
    <row r="321" spans="1:5">
      <c r="A321" s="154" t="s">
        <v>268</v>
      </c>
      <c r="B321" s="154" t="s">
        <v>1954</v>
      </c>
      <c r="C321" s="154" t="s">
        <v>1641</v>
      </c>
      <c r="D321" s="154"/>
      <c r="E321" s="179">
        <v>30770454</v>
      </c>
    </row>
    <row r="322" spans="1:5">
      <c r="A322" s="154" t="s">
        <v>269</v>
      </c>
      <c r="B322" s="154" t="s">
        <v>1955</v>
      </c>
      <c r="C322" s="154" t="s">
        <v>1641</v>
      </c>
      <c r="D322" s="154"/>
      <c r="E322" s="179">
        <v>1277909840913</v>
      </c>
    </row>
    <row r="323" spans="1:5">
      <c r="A323" s="154" t="s">
        <v>270</v>
      </c>
      <c r="B323" s="154" t="s">
        <v>4129</v>
      </c>
      <c r="C323" s="154" t="s">
        <v>1641</v>
      </c>
      <c r="D323" s="154"/>
      <c r="E323" s="179">
        <v>-1234750184</v>
      </c>
    </row>
    <row r="324" spans="1:5">
      <c r="A324" s="154" t="s">
        <v>271</v>
      </c>
      <c r="B324" s="154" t="s">
        <v>1957</v>
      </c>
      <c r="C324" s="154" t="s">
        <v>1641</v>
      </c>
      <c r="D324" s="154"/>
      <c r="E324" s="179">
        <v>1584404000000</v>
      </c>
    </row>
    <row r="325" spans="1:5">
      <c r="A325" s="154" t="s">
        <v>272</v>
      </c>
      <c r="B325" s="154" t="s">
        <v>1958</v>
      </c>
      <c r="C325" s="154" t="s">
        <v>1641</v>
      </c>
      <c r="D325" s="154"/>
      <c r="E325" s="179">
        <v>78820834462</v>
      </c>
    </row>
    <row r="326" spans="1:5">
      <c r="A326" s="154" t="s">
        <v>41</v>
      </c>
      <c r="B326" s="154" t="s">
        <v>1959</v>
      </c>
      <c r="C326" s="154" t="s">
        <v>1641</v>
      </c>
      <c r="D326" s="154"/>
      <c r="E326" s="179">
        <v>-34434109140</v>
      </c>
    </row>
    <row r="327" spans="1:5">
      <c r="A327" s="154" t="s">
        <v>273</v>
      </c>
      <c r="B327" s="154" t="s">
        <v>1960</v>
      </c>
      <c r="C327" s="154" t="s">
        <v>1641</v>
      </c>
      <c r="D327" s="154"/>
      <c r="E327" s="179">
        <v>24239544735</v>
      </c>
    </row>
    <row r="328" spans="1:5">
      <c r="A328" s="154" t="s">
        <v>1961</v>
      </c>
      <c r="B328" s="154" t="s">
        <v>1962</v>
      </c>
      <c r="C328" s="154" t="s">
        <v>1641</v>
      </c>
      <c r="D328" s="154"/>
      <c r="E328" s="179">
        <v>346529354</v>
      </c>
    </row>
    <row r="329" spans="1:5">
      <c r="A329" s="154" t="s">
        <v>275</v>
      </c>
      <c r="B329" s="154" t="s">
        <v>1964</v>
      </c>
      <c r="C329" s="154" t="s">
        <v>1641</v>
      </c>
      <c r="D329" s="154"/>
      <c r="E329" s="179">
        <v>253121193</v>
      </c>
    </row>
    <row r="330" spans="1:5">
      <c r="A330" s="154" t="s">
        <v>745</v>
      </c>
      <c r="B330" s="154" t="s">
        <v>1965</v>
      </c>
      <c r="C330" s="154" t="s">
        <v>1641</v>
      </c>
      <c r="D330" s="154"/>
      <c r="E330" s="179">
        <v>17146483294</v>
      </c>
    </row>
    <row r="331" spans="1:5">
      <c r="A331" s="154" t="s">
        <v>276</v>
      </c>
      <c r="B331" s="154" t="s">
        <v>1966</v>
      </c>
      <c r="C331" s="154" t="s">
        <v>1641</v>
      </c>
      <c r="D331" s="154"/>
      <c r="E331" s="179">
        <v>32123288446</v>
      </c>
    </row>
    <row r="332" spans="1:5">
      <c r="A332" s="154" t="s">
        <v>4013</v>
      </c>
      <c r="B332" s="154" t="s">
        <v>4014</v>
      </c>
      <c r="C332" s="154" t="s">
        <v>1641</v>
      </c>
      <c r="D332" s="154"/>
      <c r="E332" s="179">
        <v>152137634072</v>
      </c>
    </row>
    <row r="333" spans="1:5">
      <c r="A333" s="154" t="s">
        <v>279</v>
      </c>
      <c r="B333" s="154" t="s">
        <v>1968</v>
      </c>
      <c r="C333" s="154" t="s">
        <v>1641</v>
      </c>
      <c r="D333" s="154"/>
      <c r="E333" s="179">
        <v>71084475296</v>
      </c>
    </row>
    <row r="334" spans="1:5">
      <c r="A334" s="154" t="s">
        <v>280</v>
      </c>
      <c r="B334" s="154" t="s">
        <v>1969</v>
      </c>
      <c r="C334" s="154" t="s">
        <v>1641</v>
      </c>
      <c r="D334" s="154"/>
      <c r="E334" s="179">
        <v>6671081000000</v>
      </c>
    </row>
    <row r="335" spans="1:5">
      <c r="A335" s="154" t="s">
        <v>309</v>
      </c>
      <c r="B335" s="154" t="s">
        <v>4160</v>
      </c>
      <c r="C335" s="154" t="s">
        <v>1641</v>
      </c>
      <c r="D335" s="154"/>
      <c r="E335" s="179"/>
    </row>
    <row r="336" spans="1:5">
      <c r="A336" s="154" t="s">
        <v>134</v>
      </c>
      <c r="B336" s="154" t="s">
        <v>1971</v>
      </c>
      <c r="C336" s="154" t="s">
        <v>1641</v>
      </c>
      <c r="D336" s="154"/>
      <c r="E336" s="179">
        <v>63858214051</v>
      </c>
    </row>
    <row r="337" spans="1:5">
      <c r="A337" s="154" t="s">
        <v>1471</v>
      </c>
      <c r="B337" s="154" t="s">
        <v>3274</v>
      </c>
      <c r="C337" s="154" t="s">
        <v>1641</v>
      </c>
      <c r="D337" s="154"/>
      <c r="E337" s="179">
        <v>528572556</v>
      </c>
    </row>
    <row r="338" spans="1:5">
      <c r="A338" s="154" t="s">
        <v>281</v>
      </c>
      <c r="B338" s="154" t="s">
        <v>1972</v>
      </c>
      <c r="C338" s="154" t="s">
        <v>1641</v>
      </c>
      <c r="D338" s="154"/>
      <c r="E338" s="179">
        <v>31357668879</v>
      </c>
    </row>
    <row r="339" spans="1:5">
      <c r="A339" s="154" t="s">
        <v>282</v>
      </c>
      <c r="B339" s="154" t="s">
        <v>1973</v>
      </c>
      <c r="C339" s="154" t="s">
        <v>1641</v>
      </c>
      <c r="D339" s="154"/>
      <c r="E339" s="179">
        <v>65790907904</v>
      </c>
    </row>
    <row r="340" spans="1:5">
      <c r="A340" s="154" t="s">
        <v>283</v>
      </c>
      <c r="B340" s="154" t="s">
        <v>4302</v>
      </c>
      <c r="C340" s="154" t="s">
        <v>1641</v>
      </c>
      <c r="D340" s="154"/>
      <c r="E340" s="179">
        <v>9446136941</v>
      </c>
    </row>
    <row r="341" spans="1:5">
      <c r="A341" s="154" t="s">
        <v>284</v>
      </c>
      <c r="B341" s="154" t="s">
        <v>1975</v>
      </c>
      <c r="C341" s="154" t="s">
        <v>1641</v>
      </c>
      <c r="D341" s="154"/>
      <c r="E341" s="179">
        <v>-20501349578</v>
      </c>
    </row>
    <row r="342" spans="1:5">
      <c r="A342" s="154" t="s">
        <v>285</v>
      </c>
      <c r="B342" s="154" t="s">
        <v>1976</v>
      </c>
      <c r="C342" s="154" t="s">
        <v>1641</v>
      </c>
      <c r="D342" s="154"/>
      <c r="E342" s="179">
        <v>8843522648</v>
      </c>
    </row>
    <row r="343" spans="1:5">
      <c r="A343" s="154" t="s">
        <v>4238</v>
      </c>
      <c r="B343" s="154" t="s">
        <v>4239</v>
      </c>
      <c r="C343" s="154" t="s">
        <v>1641</v>
      </c>
      <c r="D343" s="154"/>
      <c r="E343" s="179">
        <v>1147633429492</v>
      </c>
    </row>
    <row r="344" spans="1:5">
      <c r="A344" s="154" t="s">
        <v>286</v>
      </c>
      <c r="B344" s="154" t="s">
        <v>1977</v>
      </c>
      <c r="C344" s="154" t="s">
        <v>1641</v>
      </c>
      <c r="D344" s="154"/>
      <c r="E344" s="179">
        <v>8232170844</v>
      </c>
    </row>
    <row r="345" spans="1:5">
      <c r="A345" s="154" t="s">
        <v>287</v>
      </c>
      <c r="B345" s="154" t="s">
        <v>3699</v>
      </c>
      <c r="C345" s="154" t="s">
        <v>1641</v>
      </c>
      <c r="D345" s="154"/>
      <c r="E345" s="179">
        <v>157632889</v>
      </c>
    </row>
    <row r="346" spans="1:5">
      <c r="A346" s="154" t="s">
        <v>288</v>
      </c>
      <c r="B346" s="154" t="s">
        <v>1979</v>
      </c>
      <c r="C346" s="154" t="s">
        <v>1641</v>
      </c>
      <c r="D346" s="154"/>
      <c r="E346" s="179">
        <v>6716557782</v>
      </c>
    </row>
    <row r="347" spans="1:5">
      <c r="A347" s="154" t="s">
        <v>730</v>
      </c>
      <c r="B347" s="154" t="s">
        <v>1980</v>
      </c>
      <c r="C347" s="154" t="s">
        <v>1641</v>
      </c>
      <c r="D347" s="154"/>
      <c r="E347" s="179">
        <v>122270705346</v>
      </c>
    </row>
    <row r="348" spans="1:5">
      <c r="A348" s="154" t="s">
        <v>1474</v>
      </c>
      <c r="B348" s="154" t="s">
        <v>1981</v>
      </c>
      <c r="C348" s="154" t="s">
        <v>1641</v>
      </c>
      <c r="D348" s="154"/>
      <c r="E348" s="179">
        <v>32395087833</v>
      </c>
    </row>
    <row r="349" spans="1:5">
      <c r="A349" s="154" t="s">
        <v>289</v>
      </c>
      <c r="B349" s="154" t="s">
        <v>1982</v>
      </c>
      <c r="C349" s="154" t="s">
        <v>1641</v>
      </c>
      <c r="D349" s="154"/>
      <c r="E349" s="179">
        <v>10046982893</v>
      </c>
    </row>
    <row r="350" spans="1:5">
      <c r="A350" s="154" t="s">
        <v>290</v>
      </c>
      <c r="B350" s="154" t="s">
        <v>4293</v>
      </c>
      <c r="C350" s="154" t="s">
        <v>1641</v>
      </c>
      <c r="D350" s="154"/>
      <c r="E350" s="179">
        <v>1365504174</v>
      </c>
    </row>
    <row r="351" spans="1:5">
      <c r="A351" s="154" t="s">
        <v>292</v>
      </c>
      <c r="B351" s="154" t="s">
        <v>1985</v>
      </c>
      <c r="C351" s="154" t="s">
        <v>1641</v>
      </c>
      <c r="D351" s="154"/>
      <c r="E351" s="179">
        <v>32009755908</v>
      </c>
    </row>
    <row r="352" spans="1:5">
      <c r="A352" s="154" t="s">
        <v>294</v>
      </c>
      <c r="B352" s="154" t="s">
        <v>1987</v>
      </c>
      <c r="C352" s="154" t="s">
        <v>1641</v>
      </c>
      <c r="D352" s="154"/>
      <c r="E352" s="179">
        <v>36678969722</v>
      </c>
    </row>
    <row r="353" spans="1:5">
      <c r="A353" s="154" t="s">
        <v>295</v>
      </c>
      <c r="B353" s="154" t="s">
        <v>1988</v>
      </c>
      <c r="C353" s="154" t="s">
        <v>1641</v>
      </c>
      <c r="D353" s="154"/>
      <c r="E353" s="179">
        <v>33533500991</v>
      </c>
    </row>
    <row r="354" spans="1:5">
      <c r="A354" s="154" t="s">
        <v>296</v>
      </c>
      <c r="B354" s="154" t="s">
        <v>1989</v>
      </c>
      <c r="C354" s="154" t="s">
        <v>1641</v>
      </c>
      <c r="D354" s="154"/>
      <c r="E354" s="179">
        <v>27411739659</v>
      </c>
    </row>
    <row r="355" spans="1:5">
      <c r="A355" s="154" t="s">
        <v>297</v>
      </c>
      <c r="B355" s="154" t="s">
        <v>1990</v>
      </c>
      <c r="C355" s="154" t="s">
        <v>1641</v>
      </c>
      <c r="D355" s="154"/>
      <c r="E355" s="179">
        <v>115750725459</v>
      </c>
    </row>
    <row r="356" spans="1:5">
      <c r="A356" s="154" t="s">
        <v>298</v>
      </c>
      <c r="B356" s="154" t="s">
        <v>1991</v>
      </c>
      <c r="C356" s="154" t="s">
        <v>1641</v>
      </c>
      <c r="D356" s="154"/>
      <c r="E356" s="179">
        <v>6225213271</v>
      </c>
    </row>
    <row r="357" spans="1:5">
      <c r="A357" s="154" t="s">
        <v>299</v>
      </c>
      <c r="B357" s="154" t="s">
        <v>1992</v>
      </c>
      <c r="C357" s="154" t="s">
        <v>1641</v>
      </c>
      <c r="D357" s="154"/>
      <c r="E357" s="179">
        <v>64457153397</v>
      </c>
    </row>
    <row r="358" spans="1:5">
      <c r="A358" s="154" t="s">
        <v>300</v>
      </c>
      <c r="B358" s="154" t="s">
        <v>1993</v>
      </c>
      <c r="C358" s="154" t="s">
        <v>1641</v>
      </c>
      <c r="D358" s="154"/>
      <c r="E358" s="179">
        <v>99340250160</v>
      </c>
    </row>
    <row r="359" spans="1:5">
      <c r="A359" s="154" t="s">
        <v>301</v>
      </c>
      <c r="B359" s="154" t="s">
        <v>1994</v>
      </c>
      <c r="C359" s="154" t="s">
        <v>1641</v>
      </c>
      <c r="D359" s="154"/>
      <c r="E359" s="179">
        <v>31896490601</v>
      </c>
    </row>
    <row r="360" spans="1:5">
      <c r="A360" s="154" t="s">
        <v>752</v>
      </c>
      <c r="B360" s="154" t="s">
        <v>4110</v>
      </c>
      <c r="C360" s="154" t="s">
        <v>1641</v>
      </c>
      <c r="D360" s="154"/>
      <c r="E360" s="179"/>
    </row>
    <row r="361" spans="1:5">
      <c r="A361" s="154" t="s">
        <v>303</v>
      </c>
      <c r="B361" s="154" t="s">
        <v>1997</v>
      </c>
      <c r="C361" s="154" t="s">
        <v>1641</v>
      </c>
      <c r="D361" s="154"/>
      <c r="E361" s="179">
        <v>11611150152</v>
      </c>
    </row>
    <row r="362" spans="1:5">
      <c r="A362" s="154" t="s">
        <v>3491</v>
      </c>
      <c r="B362" s="154" t="s">
        <v>4130</v>
      </c>
      <c r="C362" s="154" t="s">
        <v>1641</v>
      </c>
      <c r="D362" s="154"/>
      <c r="E362" s="179">
        <v>-46298343704</v>
      </c>
    </row>
    <row r="363" spans="1:5">
      <c r="A363" s="154" t="s">
        <v>304</v>
      </c>
      <c r="B363" s="154" t="s">
        <v>1998</v>
      </c>
      <c r="C363" s="154" t="s">
        <v>1641</v>
      </c>
      <c r="D363" s="154"/>
      <c r="E363" s="179">
        <v>6460973991</v>
      </c>
    </row>
    <row r="364" spans="1:5">
      <c r="A364" s="154" t="s">
        <v>305</v>
      </c>
      <c r="B364" s="154" t="s">
        <v>3730</v>
      </c>
      <c r="C364" s="154" t="s">
        <v>1641</v>
      </c>
      <c r="D364" s="154"/>
      <c r="E364" s="179">
        <v>8985381501</v>
      </c>
    </row>
    <row r="365" spans="1:5">
      <c r="A365" s="154" t="s">
        <v>306</v>
      </c>
      <c r="B365" s="154" t="s">
        <v>3950</v>
      </c>
      <c r="C365" s="154" t="s">
        <v>1641</v>
      </c>
      <c r="D365" s="154"/>
      <c r="E365" s="179">
        <v>1665697000000</v>
      </c>
    </row>
    <row r="366" spans="1:5">
      <c r="A366" s="154" t="s">
        <v>307</v>
      </c>
      <c r="B366" s="154" t="s">
        <v>2001</v>
      </c>
      <c r="C366" s="154" t="s">
        <v>1641</v>
      </c>
      <c r="D366" s="154"/>
      <c r="E366" s="179">
        <v>1910989806</v>
      </c>
    </row>
    <row r="367" spans="1:5">
      <c r="A367" s="154" t="s">
        <v>308</v>
      </c>
      <c r="B367" s="154" t="s">
        <v>2002</v>
      </c>
      <c r="C367" s="154" t="s">
        <v>1641</v>
      </c>
      <c r="D367" s="154"/>
      <c r="E367" s="179">
        <v>61612959818</v>
      </c>
    </row>
    <row r="368" spans="1:5">
      <c r="A368" s="154" t="s">
        <v>310</v>
      </c>
      <c r="B368" s="154" t="s">
        <v>2003</v>
      </c>
      <c r="C368" s="154" t="s">
        <v>1641</v>
      </c>
      <c r="D368" s="154"/>
      <c r="E368" s="179">
        <v>99719488125</v>
      </c>
    </row>
    <row r="369" spans="1:5">
      <c r="A369" s="154" t="s">
        <v>4107</v>
      </c>
      <c r="B369" s="154" t="s">
        <v>4108</v>
      </c>
      <c r="C369" s="154" t="s">
        <v>1641</v>
      </c>
      <c r="D369" s="154"/>
      <c r="E369" s="179">
        <v>7145665066</v>
      </c>
    </row>
    <row r="370" spans="1:5">
      <c r="A370" s="154" t="s">
        <v>313</v>
      </c>
      <c r="B370" s="154" t="s">
        <v>2005</v>
      </c>
      <c r="C370" s="154" t="s">
        <v>1641</v>
      </c>
      <c r="D370" s="154"/>
      <c r="E370" s="179">
        <v>-11335355944</v>
      </c>
    </row>
    <row r="371" spans="1:5">
      <c r="A371" s="154" t="s">
        <v>2006</v>
      </c>
      <c r="B371" s="154" t="s">
        <v>2007</v>
      </c>
      <c r="C371" s="154" t="s">
        <v>1641</v>
      </c>
      <c r="D371" s="154"/>
      <c r="E371" s="179">
        <v>59710411141</v>
      </c>
    </row>
    <row r="372" spans="1:5">
      <c r="A372" s="154" t="s">
        <v>747</v>
      </c>
      <c r="B372" s="154" t="s">
        <v>2009</v>
      </c>
      <c r="C372" s="154" t="s">
        <v>1641</v>
      </c>
      <c r="D372" s="154"/>
      <c r="E372" s="179">
        <v>9395530771</v>
      </c>
    </row>
    <row r="373" spans="1:5">
      <c r="A373" s="154" t="s">
        <v>314</v>
      </c>
      <c r="B373" s="154" t="s">
        <v>2010</v>
      </c>
      <c r="C373" s="154" t="s">
        <v>1641</v>
      </c>
      <c r="D373" s="154"/>
      <c r="E373" s="179">
        <v>-60163005199</v>
      </c>
    </row>
    <row r="374" spans="1:5">
      <c r="A374" s="154" t="s">
        <v>650</v>
      </c>
      <c r="B374" s="154" t="s">
        <v>2011</v>
      </c>
      <c r="C374" s="154" t="s">
        <v>1641</v>
      </c>
      <c r="D374" s="154"/>
      <c r="E374" s="179">
        <v>52981823712</v>
      </c>
    </row>
    <row r="375" spans="1:5">
      <c r="A375" s="154" t="s">
        <v>311</v>
      </c>
      <c r="B375" s="154" t="s">
        <v>4240</v>
      </c>
      <c r="C375" s="154" t="s">
        <v>1641</v>
      </c>
      <c r="D375" s="154"/>
      <c r="E375" s="179">
        <v>-19816635003</v>
      </c>
    </row>
    <row r="376" spans="1:5">
      <c r="A376" s="154" t="s">
        <v>315</v>
      </c>
      <c r="B376" s="154" t="s">
        <v>2013</v>
      </c>
      <c r="C376" s="154" t="s">
        <v>1641</v>
      </c>
      <c r="D376" s="154"/>
      <c r="E376" s="179">
        <v>2180241197</v>
      </c>
    </row>
    <row r="377" spans="1:5">
      <c r="A377" s="154" t="s">
        <v>327</v>
      </c>
      <c r="B377" s="154" t="s">
        <v>2014</v>
      </c>
      <c r="C377" s="154" t="s">
        <v>1641</v>
      </c>
      <c r="D377" s="154"/>
      <c r="E377" s="179"/>
    </row>
    <row r="378" spans="1:5">
      <c r="A378" s="154" t="s">
        <v>316</v>
      </c>
      <c r="B378" s="154" t="s">
        <v>3808</v>
      </c>
      <c r="C378" s="154" t="s">
        <v>1641</v>
      </c>
      <c r="D378" s="154"/>
      <c r="E378" s="179">
        <v>27884166080</v>
      </c>
    </row>
    <row r="379" spans="1:5">
      <c r="A379" s="154" t="s">
        <v>318</v>
      </c>
      <c r="B379" s="154" t="s">
        <v>3810</v>
      </c>
      <c r="C379" s="154" t="s">
        <v>1641</v>
      </c>
      <c r="D379" s="154"/>
      <c r="E379" s="179">
        <v>24790643587</v>
      </c>
    </row>
    <row r="380" spans="1:5">
      <c r="A380" s="154" t="s">
        <v>3569</v>
      </c>
      <c r="B380" s="154" t="s">
        <v>3570</v>
      </c>
      <c r="C380" s="154" t="s">
        <v>1641</v>
      </c>
      <c r="D380" s="154"/>
      <c r="E380" s="179">
        <v>408483326309</v>
      </c>
    </row>
    <row r="381" spans="1:5">
      <c r="A381" s="154" t="s">
        <v>850</v>
      </c>
      <c r="B381" s="154" t="s">
        <v>4303</v>
      </c>
      <c r="C381" s="154" t="s">
        <v>1641</v>
      </c>
      <c r="D381" s="154"/>
      <c r="E381" s="179">
        <v>1680553094</v>
      </c>
    </row>
    <row r="382" spans="1:5">
      <c r="A382" s="154" t="s">
        <v>320</v>
      </c>
      <c r="B382" s="154" t="s">
        <v>2019</v>
      </c>
      <c r="C382" s="154" t="s">
        <v>1641</v>
      </c>
      <c r="D382" s="154"/>
      <c r="E382" s="179">
        <v>9456566000000</v>
      </c>
    </row>
    <row r="383" spans="1:5">
      <c r="A383" s="154" t="s">
        <v>321</v>
      </c>
      <c r="B383" s="154" t="s">
        <v>3963</v>
      </c>
      <c r="C383" s="154" t="s">
        <v>1641</v>
      </c>
      <c r="D383" s="154"/>
      <c r="E383" s="179">
        <v>112240297733</v>
      </c>
    </row>
    <row r="384" spans="1:5">
      <c r="A384" s="154" t="s">
        <v>668</v>
      </c>
      <c r="B384" s="154" t="s">
        <v>2383</v>
      </c>
      <c r="C384" s="154" t="s">
        <v>1641</v>
      </c>
      <c r="D384" s="154"/>
      <c r="E384" s="179">
        <v>353172762337</v>
      </c>
    </row>
    <row r="385" spans="1:5">
      <c r="A385" s="154" t="s">
        <v>322</v>
      </c>
      <c r="B385" s="154" t="s">
        <v>3959</v>
      </c>
      <c r="C385" s="154" t="s">
        <v>1641</v>
      </c>
      <c r="D385" s="154"/>
      <c r="E385" s="179">
        <v>340729881088</v>
      </c>
    </row>
    <row r="386" spans="1:5">
      <c r="A386" s="154" t="s">
        <v>4272</v>
      </c>
      <c r="B386" s="154" t="s">
        <v>4273</v>
      </c>
      <c r="C386" s="154" t="s">
        <v>1641</v>
      </c>
      <c r="D386" s="154"/>
      <c r="E386" s="179">
        <v>1235241204014</v>
      </c>
    </row>
    <row r="387" spans="1:5">
      <c r="A387" s="154" t="s">
        <v>329</v>
      </c>
      <c r="B387" s="154" t="s">
        <v>2022</v>
      </c>
      <c r="C387" s="154" t="s">
        <v>1641</v>
      </c>
      <c r="D387" s="154"/>
      <c r="E387" s="179">
        <v>11917591745</v>
      </c>
    </row>
    <row r="388" spans="1:5">
      <c r="A388" s="154" t="s">
        <v>323</v>
      </c>
      <c r="B388" s="154" t="s">
        <v>2023</v>
      </c>
      <c r="C388" s="154" t="s">
        <v>1641</v>
      </c>
      <c r="D388" s="154"/>
      <c r="E388" s="179">
        <v>-28526203886</v>
      </c>
    </row>
    <row r="389" spans="1:5">
      <c r="A389" s="154" t="s">
        <v>324</v>
      </c>
      <c r="B389" s="154" t="s">
        <v>2024</v>
      </c>
      <c r="C389" s="154" t="s">
        <v>1641</v>
      </c>
      <c r="D389" s="154"/>
      <c r="E389" s="179">
        <v>96395487799</v>
      </c>
    </row>
    <row r="390" spans="1:5">
      <c r="A390" s="154" t="s">
        <v>680</v>
      </c>
      <c r="B390" s="154" t="s">
        <v>2025</v>
      </c>
      <c r="C390" s="154" t="s">
        <v>1641</v>
      </c>
      <c r="D390" s="154"/>
      <c r="E390" s="179">
        <v>215742267135</v>
      </c>
    </row>
    <row r="391" spans="1:5">
      <c r="A391" s="154" t="s">
        <v>325</v>
      </c>
      <c r="B391" s="154" t="s">
        <v>2026</v>
      </c>
      <c r="C391" s="154" t="s">
        <v>1641</v>
      </c>
      <c r="D391" s="154"/>
      <c r="E391" s="179">
        <v>266164835324</v>
      </c>
    </row>
    <row r="392" spans="1:5">
      <c r="A392" s="154" t="s">
        <v>194</v>
      </c>
      <c r="B392" s="154" t="s">
        <v>2027</v>
      </c>
      <c r="C392" s="154" t="s">
        <v>1641</v>
      </c>
      <c r="D392" s="154"/>
      <c r="E392" s="179">
        <v>25551946000000</v>
      </c>
    </row>
    <row r="393" spans="1:5">
      <c r="A393" s="154" t="s">
        <v>792</v>
      </c>
      <c r="B393" s="154" t="s">
        <v>2028</v>
      </c>
      <c r="C393" s="154" t="s">
        <v>1641</v>
      </c>
      <c r="D393" s="154"/>
      <c r="E393" s="179">
        <v>2241191000000</v>
      </c>
    </row>
    <row r="394" spans="1:5">
      <c r="A394" s="154" t="s">
        <v>326</v>
      </c>
      <c r="B394" s="154" t="s">
        <v>2029</v>
      </c>
      <c r="C394" s="154" t="s">
        <v>1641</v>
      </c>
      <c r="D394" s="154"/>
      <c r="E394" s="179">
        <v>7276018000000</v>
      </c>
    </row>
    <row r="395" spans="1:5">
      <c r="A395" s="154" t="s">
        <v>328</v>
      </c>
      <c r="B395" s="154" t="s">
        <v>3934</v>
      </c>
      <c r="C395" s="154" t="s">
        <v>1641</v>
      </c>
      <c r="D395" s="154"/>
      <c r="E395" s="179">
        <v>145551304</v>
      </c>
    </row>
    <row r="396" spans="1:5">
      <c r="A396" s="154" t="s">
        <v>331</v>
      </c>
      <c r="B396" s="154" t="s">
        <v>2031</v>
      </c>
      <c r="C396" s="154" t="s">
        <v>1641</v>
      </c>
      <c r="D396" s="154"/>
      <c r="E396" s="179">
        <v>9914325978</v>
      </c>
    </row>
    <row r="397" spans="1:5">
      <c r="A397" s="154" t="s">
        <v>688</v>
      </c>
      <c r="B397" s="154" t="s">
        <v>2401</v>
      </c>
      <c r="C397" s="154" t="s">
        <v>1641</v>
      </c>
      <c r="D397" s="154"/>
      <c r="E397" s="179">
        <v>138370269055</v>
      </c>
    </row>
    <row r="398" spans="1:5">
      <c r="A398" s="154" t="s">
        <v>330</v>
      </c>
      <c r="B398" s="154" t="s">
        <v>2033</v>
      </c>
      <c r="C398" s="154" t="s">
        <v>1641</v>
      </c>
      <c r="D398" s="154"/>
      <c r="E398" s="179">
        <v>1013480243126</v>
      </c>
    </row>
    <row r="399" spans="1:5">
      <c r="A399" s="154" t="s">
        <v>334</v>
      </c>
      <c r="B399" s="154" t="s">
        <v>2034</v>
      </c>
      <c r="C399" s="154" t="s">
        <v>1641</v>
      </c>
      <c r="D399" s="154"/>
      <c r="E399" s="179"/>
    </row>
    <row r="400" spans="1:5">
      <c r="A400" s="154" t="s">
        <v>335</v>
      </c>
      <c r="B400" s="154" t="s">
        <v>2035</v>
      </c>
      <c r="C400" s="154" t="s">
        <v>1641</v>
      </c>
      <c r="D400" s="154"/>
      <c r="E400" s="179">
        <v>545335468175</v>
      </c>
    </row>
    <row r="401" spans="1:5">
      <c r="A401" s="154" t="s">
        <v>336</v>
      </c>
      <c r="B401" s="154" t="s">
        <v>2036</v>
      </c>
      <c r="C401" s="154" t="s">
        <v>1641</v>
      </c>
      <c r="D401" s="154"/>
      <c r="E401" s="179"/>
    </row>
    <row r="402" spans="1:5">
      <c r="A402" s="154" t="s">
        <v>337</v>
      </c>
      <c r="B402" s="154" t="s">
        <v>2037</v>
      </c>
      <c r="C402" s="154" t="s">
        <v>1641</v>
      </c>
      <c r="D402" s="154"/>
      <c r="E402" s="179">
        <v>-41064253426</v>
      </c>
    </row>
    <row r="403" spans="1:5">
      <c r="A403" s="154" t="s">
        <v>338</v>
      </c>
      <c r="B403" s="154" t="s">
        <v>4131</v>
      </c>
      <c r="C403" s="154" t="s">
        <v>1641</v>
      </c>
      <c r="D403" s="154"/>
      <c r="E403" s="179"/>
    </row>
    <row r="404" spans="1:5">
      <c r="A404" s="154" t="s">
        <v>339</v>
      </c>
      <c r="B404" s="154" t="s">
        <v>2039</v>
      </c>
      <c r="C404" s="154" t="s">
        <v>1641</v>
      </c>
      <c r="D404" s="154"/>
      <c r="E404" s="179">
        <v>2428719813104</v>
      </c>
    </row>
    <row r="405" spans="1:5">
      <c r="A405" s="154" t="s">
        <v>341</v>
      </c>
      <c r="B405" s="154" t="s">
        <v>2040</v>
      </c>
      <c r="C405" s="154" t="s">
        <v>1641</v>
      </c>
      <c r="D405" s="154"/>
      <c r="E405" s="179">
        <v>6180905631</v>
      </c>
    </row>
    <row r="406" spans="1:5">
      <c r="A406" s="154" t="s">
        <v>342</v>
      </c>
      <c r="B406" s="154" t="s">
        <v>2041</v>
      </c>
      <c r="C406" s="154" t="s">
        <v>1641</v>
      </c>
      <c r="D406" s="154"/>
      <c r="E406" s="179">
        <v>4328202684</v>
      </c>
    </row>
    <row r="407" spans="1:5">
      <c r="A407" s="154" t="s">
        <v>343</v>
      </c>
      <c r="B407" s="154" t="s">
        <v>2042</v>
      </c>
      <c r="C407" s="154" t="s">
        <v>1641</v>
      </c>
      <c r="D407" s="154"/>
      <c r="E407" s="179">
        <v>6198661000000</v>
      </c>
    </row>
    <row r="408" spans="1:5">
      <c r="A408" s="154" t="s">
        <v>340</v>
      </c>
      <c r="B408" s="154" t="s">
        <v>2043</v>
      </c>
      <c r="C408" s="154" t="s">
        <v>1641</v>
      </c>
      <c r="D408" s="154"/>
      <c r="E408" s="179">
        <v>30597372076</v>
      </c>
    </row>
    <row r="409" spans="1:5">
      <c r="A409" s="154" t="s">
        <v>344</v>
      </c>
      <c r="B409" s="154" t="s">
        <v>2044</v>
      </c>
      <c r="C409" s="154" t="s">
        <v>1641</v>
      </c>
      <c r="D409" s="154"/>
      <c r="E409" s="179">
        <v>-31875262600</v>
      </c>
    </row>
    <row r="410" spans="1:5">
      <c r="A410" s="154" t="s">
        <v>345</v>
      </c>
      <c r="B410" s="154" t="s">
        <v>2045</v>
      </c>
      <c r="C410" s="154" t="s">
        <v>1641</v>
      </c>
      <c r="D410" s="154"/>
      <c r="E410" s="179">
        <v>-9433235136</v>
      </c>
    </row>
    <row r="411" spans="1:5">
      <c r="A411" s="154" t="s">
        <v>346</v>
      </c>
      <c r="B411" s="154" t="s">
        <v>2046</v>
      </c>
      <c r="C411" s="154" t="s">
        <v>1641</v>
      </c>
      <c r="D411" s="154"/>
      <c r="E411" s="179">
        <v>26895380753</v>
      </c>
    </row>
    <row r="412" spans="1:5">
      <c r="A412" s="154" t="s">
        <v>4187</v>
      </c>
      <c r="B412" s="154" t="s">
        <v>4188</v>
      </c>
      <c r="C412" s="154" t="s">
        <v>1641</v>
      </c>
      <c r="D412" s="154"/>
      <c r="E412" s="179">
        <v>1508083000000</v>
      </c>
    </row>
    <row r="413" spans="1:5">
      <c r="A413" s="154" t="s">
        <v>332</v>
      </c>
      <c r="B413" s="154" t="s">
        <v>2047</v>
      </c>
      <c r="C413" s="154" t="s">
        <v>1641</v>
      </c>
      <c r="D413" s="154"/>
      <c r="E413" s="179">
        <v>6770787</v>
      </c>
    </row>
    <row r="414" spans="1:5">
      <c r="A414" s="154" t="s">
        <v>4274</v>
      </c>
      <c r="B414" s="154" t="s">
        <v>4275</v>
      </c>
      <c r="C414" s="154" t="s">
        <v>1641</v>
      </c>
      <c r="D414" s="154"/>
      <c r="E414" s="179">
        <v>435532572227</v>
      </c>
    </row>
    <row r="415" spans="1:5">
      <c r="A415" s="154" t="s">
        <v>347</v>
      </c>
      <c r="B415" s="154" t="s">
        <v>2048</v>
      </c>
      <c r="C415" s="154" t="s">
        <v>1641</v>
      </c>
      <c r="D415" s="154"/>
      <c r="E415" s="179">
        <v>52695363</v>
      </c>
    </row>
    <row r="416" spans="1:5">
      <c r="A416" s="154" t="s">
        <v>348</v>
      </c>
      <c r="B416" s="154" t="s">
        <v>2049</v>
      </c>
      <c r="C416" s="154" t="s">
        <v>1641</v>
      </c>
      <c r="D416" s="154"/>
      <c r="E416" s="179">
        <v>1606257000000</v>
      </c>
    </row>
    <row r="417" spans="1:5">
      <c r="A417" s="154" t="s">
        <v>349</v>
      </c>
      <c r="B417" s="154" t="s">
        <v>2050</v>
      </c>
      <c r="C417" s="154" t="s">
        <v>1641</v>
      </c>
      <c r="D417" s="154"/>
      <c r="E417" s="179">
        <v>13351330684</v>
      </c>
    </row>
    <row r="418" spans="1:5">
      <c r="A418" s="154" t="s">
        <v>350</v>
      </c>
      <c r="B418" s="154" t="s">
        <v>2051</v>
      </c>
      <c r="C418" s="154" t="s">
        <v>1641</v>
      </c>
      <c r="D418" s="154"/>
      <c r="E418" s="179">
        <v>268688836165</v>
      </c>
    </row>
    <row r="419" spans="1:5">
      <c r="A419" s="154" t="s">
        <v>351</v>
      </c>
      <c r="B419" s="154" t="s">
        <v>3811</v>
      </c>
      <c r="C419" s="154" t="s">
        <v>1641</v>
      </c>
      <c r="D419" s="154"/>
      <c r="E419" s="179">
        <v>9696934919</v>
      </c>
    </row>
    <row r="420" spans="1:5">
      <c r="A420" s="154" t="s">
        <v>352</v>
      </c>
      <c r="B420" s="154" t="s">
        <v>2053</v>
      </c>
      <c r="C420" s="154" t="s">
        <v>1641</v>
      </c>
      <c r="D420" s="154"/>
      <c r="E420" s="179">
        <v>3816745233</v>
      </c>
    </row>
    <row r="421" spans="1:5">
      <c r="A421" s="154" t="s">
        <v>353</v>
      </c>
      <c r="B421" s="154" t="s">
        <v>2054</v>
      </c>
      <c r="C421" s="154" t="s">
        <v>1641</v>
      </c>
      <c r="D421" s="154"/>
      <c r="E421" s="179">
        <v>30428406472</v>
      </c>
    </row>
    <row r="422" spans="1:5">
      <c r="A422" s="154" t="s">
        <v>813</v>
      </c>
      <c r="B422" s="154" t="s">
        <v>3436</v>
      </c>
      <c r="C422" s="154" t="s">
        <v>1641</v>
      </c>
      <c r="D422" s="154"/>
      <c r="E422" s="179">
        <v>38995011134</v>
      </c>
    </row>
    <row r="423" spans="1:5">
      <c r="A423" s="154" t="s">
        <v>3930</v>
      </c>
      <c r="B423" s="154" t="s">
        <v>3931</v>
      </c>
      <c r="C423" s="154" t="s">
        <v>1641</v>
      </c>
      <c r="D423" s="154"/>
      <c r="E423" s="179">
        <v>166484143439</v>
      </c>
    </row>
    <row r="424" spans="1:5">
      <c r="A424" s="154" t="s">
        <v>731</v>
      </c>
      <c r="B424" s="154" t="s">
        <v>2055</v>
      </c>
      <c r="C424" s="154" t="s">
        <v>1641</v>
      </c>
      <c r="D424" s="154"/>
      <c r="E424" s="179">
        <v>7079330942</v>
      </c>
    </row>
    <row r="425" spans="1:5">
      <c r="A425" s="154" t="s">
        <v>354</v>
      </c>
      <c r="B425" s="154" t="s">
        <v>2056</v>
      </c>
      <c r="C425" s="154" t="s">
        <v>1641</v>
      </c>
      <c r="D425" s="154"/>
      <c r="E425" s="179">
        <v>10575394873</v>
      </c>
    </row>
    <row r="426" spans="1:5">
      <c r="A426" s="154" t="s">
        <v>355</v>
      </c>
      <c r="B426" s="154" t="s">
        <v>2057</v>
      </c>
      <c r="C426" s="154" t="s">
        <v>2058</v>
      </c>
      <c r="D426" s="154"/>
      <c r="E426" s="179">
        <v>1587801468</v>
      </c>
    </row>
    <row r="427" spans="1:5">
      <c r="A427" s="154" t="s">
        <v>358</v>
      </c>
      <c r="B427" s="154" t="s">
        <v>2061</v>
      </c>
      <c r="C427" s="154" t="s">
        <v>2058</v>
      </c>
      <c r="D427" s="154"/>
      <c r="E427" s="179">
        <v>1691937801</v>
      </c>
    </row>
    <row r="428" spans="1:5">
      <c r="A428" s="154" t="s">
        <v>360</v>
      </c>
      <c r="B428" s="154" t="s">
        <v>2062</v>
      </c>
      <c r="C428" s="154" t="s">
        <v>2058</v>
      </c>
      <c r="D428" s="154"/>
      <c r="E428" s="179">
        <v>2748889576</v>
      </c>
    </row>
    <row r="429" spans="1:5">
      <c r="A429" s="154" t="s">
        <v>361</v>
      </c>
      <c r="B429" s="154" t="s">
        <v>2063</v>
      </c>
      <c r="C429" s="154" t="s">
        <v>2058</v>
      </c>
      <c r="D429" s="154"/>
      <c r="E429" s="179"/>
    </row>
    <row r="430" spans="1:5">
      <c r="A430" s="154" t="s">
        <v>362</v>
      </c>
      <c r="B430" s="154" t="s">
        <v>3788</v>
      </c>
      <c r="C430" s="154" t="s">
        <v>2058</v>
      </c>
      <c r="D430" s="154"/>
      <c r="E430" s="179"/>
    </row>
    <row r="431" spans="1:5">
      <c r="A431" s="154" t="s">
        <v>363</v>
      </c>
      <c r="B431" s="154" t="s">
        <v>2065</v>
      </c>
      <c r="C431" s="154" t="s">
        <v>2058</v>
      </c>
      <c r="D431" s="154"/>
      <c r="E431" s="179">
        <v>-7950113419</v>
      </c>
    </row>
    <row r="432" spans="1:5">
      <c r="A432" s="154" t="s">
        <v>364</v>
      </c>
      <c r="B432" s="154" t="s">
        <v>3975</v>
      </c>
      <c r="C432" s="154" t="s">
        <v>2058</v>
      </c>
      <c r="D432" s="154"/>
      <c r="E432" s="179">
        <v>-25285298868</v>
      </c>
    </row>
    <row r="433" spans="1:5">
      <c r="A433" s="154" t="s">
        <v>366</v>
      </c>
      <c r="B433" s="154" t="s">
        <v>2068</v>
      </c>
      <c r="C433" s="154" t="s">
        <v>2058</v>
      </c>
      <c r="D433" s="154"/>
      <c r="E433" s="179">
        <v>-29835329256</v>
      </c>
    </row>
    <row r="434" spans="1:5">
      <c r="A434" s="154" t="s">
        <v>367</v>
      </c>
      <c r="B434" s="154" t="s">
        <v>2069</v>
      </c>
      <c r="C434" s="154" t="s">
        <v>2058</v>
      </c>
      <c r="D434" s="154"/>
      <c r="E434" s="179">
        <v>1922261957</v>
      </c>
    </row>
    <row r="435" spans="1:5">
      <c r="A435" s="154" t="s">
        <v>368</v>
      </c>
      <c r="B435" s="154" t="s">
        <v>4119</v>
      </c>
      <c r="C435" s="154" t="s">
        <v>2058</v>
      </c>
      <c r="D435" s="154"/>
      <c r="E435" s="179">
        <v>241040177</v>
      </c>
    </row>
    <row r="436" spans="1:5">
      <c r="A436" s="154" t="s">
        <v>860</v>
      </c>
      <c r="B436" s="154" t="s">
        <v>2463</v>
      </c>
      <c r="C436" s="154" t="s">
        <v>2058</v>
      </c>
      <c r="D436" s="154"/>
      <c r="E436" s="179">
        <v>300085000000</v>
      </c>
    </row>
    <row r="437" spans="1:5">
      <c r="A437" s="154" t="s">
        <v>640</v>
      </c>
      <c r="B437" s="154" t="s">
        <v>2072</v>
      </c>
      <c r="C437" s="154" t="s">
        <v>2058</v>
      </c>
      <c r="D437" s="154"/>
      <c r="E437" s="179">
        <v>8514629531</v>
      </c>
    </row>
    <row r="438" spans="1:5">
      <c r="A438" s="154" t="s">
        <v>369</v>
      </c>
      <c r="B438" s="154" t="s">
        <v>2073</v>
      </c>
      <c r="C438" s="154" t="s">
        <v>2058</v>
      </c>
      <c r="D438" s="154"/>
      <c r="E438" s="179">
        <v>1150053954</v>
      </c>
    </row>
    <row r="439" spans="1:5">
      <c r="A439" s="154" t="s">
        <v>370</v>
      </c>
      <c r="B439" s="154" t="s">
        <v>2074</v>
      </c>
      <c r="C439" s="154" t="s">
        <v>2058</v>
      </c>
      <c r="D439" s="154"/>
      <c r="E439" s="179">
        <v>-10429965734</v>
      </c>
    </row>
    <row r="440" spans="1:5">
      <c r="A440" s="154" t="s">
        <v>1634</v>
      </c>
      <c r="B440" s="154" t="s">
        <v>2075</v>
      </c>
      <c r="C440" s="154" t="s">
        <v>2058</v>
      </c>
      <c r="D440" s="154"/>
      <c r="E440" s="179">
        <v>21587165041</v>
      </c>
    </row>
    <row r="441" spans="1:5">
      <c r="A441" s="154" t="s">
        <v>3924</v>
      </c>
      <c r="B441" s="154" t="s">
        <v>3925</v>
      </c>
      <c r="C441" s="154" t="s">
        <v>2058</v>
      </c>
      <c r="D441" s="154"/>
      <c r="E441" s="179"/>
    </row>
    <row r="442" spans="1:5">
      <c r="A442" s="154" t="s">
        <v>372</v>
      </c>
      <c r="B442" s="154" t="s">
        <v>2078</v>
      </c>
      <c r="C442" s="154" t="s">
        <v>2058</v>
      </c>
      <c r="D442" s="154"/>
      <c r="E442" s="179">
        <v>201275781</v>
      </c>
    </row>
    <row r="443" spans="1:5">
      <c r="A443" s="154" t="s">
        <v>374</v>
      </c>
      <c r="B443" s="154" t="s">
        <v>2079</v>
      </c>
      <c r="C443" s="154" t="s">
        <v>2058</v>
      </c>
      <c r="D443" s="154"/>
      <c r="E443" s="179">
        <v>11530292014</v>
      </c>
    </row>
    <row r="444" spans="1:5">
      <c r="A444" s="154" t="s">
        <v>2081</v>
      </c>
      <c r="B444" s="154" t="s">
        <v>4132</v>
      </c>
      <c r="C444" s="154" t="s">
        <v>2058</v>
      </c>
      <c r="D444" s="154"/>
      <c r="E444" s="179">
        <v>3713303493</v>
      </c>
    </row>
    <row r="445" spans="1:5">
      <c r="A445" s="154" t="s">
        <v>376</v>
      </c>
      <c r="B445" s="154" t="s">
        <v>2083</v>
      </c>
      <c r="C445" s="154" t="s">
        <v>2058</v>
      </c>
      <c r="D445" s="154"/>
      <c r="E445" s="179">
        <v>343812395</v>
      </c>
    </row>
    <row r="446" spans="1:5">
      <c r="A446" s="154" t="s">
        <v>379</v>
      </c>
      <c r="B446" s="154" t="s">
        <v>2086</v>
      </c>
      <c r="C446" s="154" t="s">
        <v>2058</v>
      </c>
      <c r="D446" s="154"/>
      <c r="E446" s="179">
        <v>3043624630</v>
      </c>
    </row>
    <row r="447" spans="1:5">
      <c r="A447" s="154" t="s">
        <v>380</v>
      </c>
      <c r="B447" s="154" t="s">
        <v>2087</v>
      </c>
      <c r="C447" s="154" t="s">
        <v>2058</v>
      </c>
      <c r="D447" s="154"/>
      <c r="E447" s="179">
        <v>14762226750</v>
      </c>
    </row>
    <row r="448" spans="1:5">
      <c r="A448" s="154" t="s">
        <v>381</v>
      </c>
      <c r="B448" s="154" t="s">
        <v>2088</v>
      </c>
      <c r="C448" s="154" t="s">
        <v>2058</v>
      </c>
      <c r="D448" s="154"/>
      <c r="E448" s="179">
        <v>20945418718</v>
      </c>
    </row>
    <row r="449" spans="1:5">
      <c r="A449" s="154" t="s">
        <v>382</v>
      </c>
      <c r="B449" s="154" t="s">
        <v>2089</v>
      </c>
      <c r="C449" s="154" t="s">
        <v>2058</v>
      </c>
      <c r="D449" s="154"/>
      <c r="E449" s="179">
        <v>271697240</v>
      </c>
    </row>
    <row r="450" spans="1:5">
      <c r="A450" s="154" t="s">
        <v>383</v>
      </c>
      <c r="B450" s="154" t="s">
        <v>4005</v>
      </c>
      <c r="C450" s="154" t="s">
        <v>2058</v>
      </c>
      <c r="D450" s="154"/>
      <c r="E450" s="179"/>
    </row>
    <row r="451" spans="1:5">
      <c r="A451" s="154" t="s">
        <v>359</v>
      </c>
      <c r="B451" s="154" t="s">
        <v>2092</v>
      </c>
      <c r="C451" s="154" t="s">
        <v>2058</v>
      </c>
      <c r="D451" s="154"/>
      <c r="E451" s="179">
        <v>249472889</v>
      </c>
    </row>
    <row r="452" spans="1:5">
      <c r="A452" s="154" t="s">
        <v>385</v>
      </c>
      <c r="B452" s="154" t="s">
        <v>2093</v>
      </c>
      <c r="C452" s="154" t="s">
        <v>2058</v>
      </c>
      <c r="D452" s="154"/>
      <c r="E452" s="179">
        <v>-4083997131</v>
      </c>
    </row>
    <row r="453" spans="1:5">
      <c r="A453" s="154" t="s">
        <v>386</v>
      </c>
      <c r="B453" s="154" t="s">
        <v>2094</v>
      </c>
      <c r="C453" s="154" t="s">
        <v>2058</v>
      </c>
      <c r="D453" s="154"/>
      <c r="E453" s="179">
        <v>20481859032</v>
      </c>
    </row>
    <row r="454" spans="1:5">
      <c r="A454" s="154" t="s">
        <v>3893</v>
      </c>
      <c r="B454" s="154" t="s">
        <v>3894</v>
      </c>
      <c r="C454" s="154" t="s">
        <v>2058</v>
      </c>
      <c r="D454" s="154"/>
      <c r="E454" s="179">
        <v>-2715747328</v>
      </c>
    </row>
    <row r="455" spans="1:5">
      <c r="A455" s="154" t="s">
        <v>1046</v>
      </c>
      <c r="B455" s="154" t="s">
        <v>2559</v>
      </c>
      <c r="C455" s="154" t="s">
        <v>2058</v>
      </c>
      <c r="D455" s="154"/>
      <c r="E455" s="179">
        <v>10717991684</v>
      </c>
    </row>
    <row r="456" spans="1:5">
      <c r="A456" s="154" t="s">
        <v>421</v>
      </c>
      <c r="B456" s="154" t="s">
        <v>2095</v>
      </c>
      <c r="C456" s="154" t="s">
        <v>2058</v>
      </c>
      <c r="D456" s="154"/>
      <c r="E456" s="179">
        <v>128565333609</v>
      </c>
    </row>
    <row r="457" spans="1:5">
      <c r="A457" s="154" t="s">
        <v>388</v>
      </c>
      <c r="B457" s="154" t="s">
        <v>2096</v>
      </c>
      <c r="C457" s="154" t="s">
        <v>2058</v>
      </c>
      <c r="D457" s="154"/>
      <c r="E457" s="179">
        <v>62958873076</v>
      </c>
    </row>
    <row r="458" spans="1:5">
      <c r="A458" s="154" t="s">
        <v>625</v>
      </c>
      <c r="B458" s="154" t="s">
        <v>3976</v>
      </c>
      <c r="C458" s="154" t="s">
        <v>2058</v>
      </c>
      <c r="D458" s="154"/>
      <c r="E458" s="179">
        <v>146741660</v>
      </c>
    </row>
    <row r="459" spans="1:5">
      <c r="A459" s="154" t="s">
        <v>394</v>
      </c>
      <c r="B459" s="154" t="s">
        <v>2097</v>
      </c>
      <c r="C459" s="154" t="s">
        <v>2058</v>
      </c>
      <c r="D459" s="154"/>
      <c r="E459" s="179"/>
    </row>
    <row r="460" spans="1:5">
      <c r="A460" s="154" t="s">
        <v>389</v>
      </c>
      <c r="B460" s="154" t="s">
        <v>2098</v>
      </c>
      <c r="C460" s="154" t="s">
        <v>2058</v>
      </c>
      <c r="D460" s="154"/>
      <c r="E460" s="179">
        <v>573659224</v>
      </c>
    </row>
    <row r="461" spans="1:5">
      <c r="A461" s="154" t="s">
        <v>390</v>
      </c>
      <c r="B461" s="154" t="s">
        <v>2099</v>
      </c>
      <c r="C461" s="154" t="s">
        <v>2058</v>
      </c>
      <c r="D461" s="154"/>
      <c r="E461" s="179">
        <v>1033022769</v>
      </c>
    </row>
    <row r="462" spans="1:5">
      <c r="A462" s="154" t="s">
        <v>706</v>
      </c>
      <c r="B462" s="154" t="s">
        <v>2100</v>
      </c>
      <c r="C462" s="154" t="s">
        <v>2058</v>
      </c>
      <c r="D462" s="154"/>
      <c r="E462" s="179">
        <v>2336728534</v>
      </c>
    </row>
    <row r="463" spans="1:5">
      <c r="A463" s="154" t="s">
        <v>669</v>
      </c>
      <c r="B463" s="154" t="s">
        <v>2101</v>
      </c>
      <c r="C463" s="154" t="s">
        <v>2058</v>
      </c>
      <c r="D463" s="154"/>
      <c r="E463" s="179">
        <v>23996585074</v>
      </c>
    </row>
    <row r="464" spans="1:5">
      <c r="A464" s="154" t="s">
        <v>391</v>
      </c>
      <c r="B464" s="154" t="s">
        <v>2102</v>
      </c>
      <c r="C464" s="154" t="s">
        <v>2058</v>
      </c>
      <c r="D464" s="154"/>
      <c r="E464" s="179">
        <v>142966287</v>
      </c>
    </row>
    <row r="465" spans="1:5">
      <c r="A465" s="154" t="s">
        <v>392</v>
      </c>
      <c r="B465" s="154" t="s">
        <v>3964</v>
      </c>
      <c r="C465" s="154" t="s">
        <v>2058</v>
      </c>
      <c r="D465" s="154"/>
      <c r="E465" s="179">
        <v>2582494145</v>
      </c>
    </row>
    <row r="466" spans="1:5">
      <c r="A466" s="154" t="s">
        <v>393</v>
      </c>
      <c r="B466" s="154" t="s">
        <v>2104</v>
      </c>
      <c r="C466" s="154" t="s">
        <v>2058</v>
      </c>
      <c r="D466" s="154"/>
      <c r="E466" s="179">
        <v>906646694</v>
      </c>
    </row>
    <row r="467" spans="1:5">
      <c r="A467" s="154" t="s">
        <v>395</v>
      </c>
      <c r="B467" s="154" t="s">
        <v>2105</v>
      </c>
      <c r="C467" s="154" t="s">
        <v>2058</v>
      </c>
      <c r="D467" s="154"/>
      <c r="E467" s="179">
        <v>1428431779</v>
      </c>
    </row>
    <row r="468" spans="1:5">
      <c r="A468" s="154" t="s">
        <v>3558</v>
      </c>
      <c r="B468" s="154" t="s">
        <v>3559</v>
      </c>
      <c r="C468" s="154" t="s">
        <v>2058</v>
      </c>
      <c r="D468" s="154"/>
      <c r="E468" s="179">
        <v>10594485996</v>
      </c>
    </row>
    <row r="469" spans="1:5">
      <c r="A469" s="154" t="s">
        <v>398</v>
      </c>
      <c r="B469" s="154" t="s">
        <v>2106</v>
      </c>
      <c r="C469" s="154" t="s">
        <v>2058</v>
      </c>
      <c r="D469" s="154"/>
      <c r="E469" s="179">
        <v>12142659429</v>
      </c>
    </row>
    <row r="470" spans="1:5">
      <c r="A470" s="154" t="s">
        <v>400</v>
      </c>
      <c r="B470" s="154" t="s">
        <v>4304</v>
      </c>
      <c r="C470" s="154" t="s">
        <v>2058</v>
      </c>
      <c r="D470" s="154"/>
      <c r="E470" s="179">
        <v>38943582</v>
      </c>
    </row>
    <row r="471" spans="1:5">
      <c r="A471" s="154" t="s">
        <v>401</v>
      </c>
      <c r="B471" s="154" t="s">
        <v>4197</v>
      </c>
      <c r="C471" s="154" t="s">
        <v>2058</v>
      </c>
      <c r="D471" s="154"/>
      <c r="E471" s="179">
        <v>5956102160</v>
      </c>
    </row>
    <row r="472" spans="1:5">
      <c r="A472" s="154" t="s">
        <v>404</v>
      </c>
      <c r="B472" s="154" t="s">
        <v>2112</v>
      </c>
      <c r="C472" s="154" t="s">
        <v>2058</v>
      </c>
      <c r="D472" s="154"/>
      <c r="E472" s="179">
        <v>138648267</v>
      </c>
    </row>
    <row r="473" spans="1:5">
      <c r="A473" s="154" t="s">
        <v>405</v>
      </c>
      <c r="B473" s="154" t="s">
        <v>2113</v>
      </c>
      <c r="C473" s="154" t="s">
        <v>2058</v>
      </c>
      <c r="D473" s="154"/>
      <c r="E473" s="179">
        <v>1266087664</v>
      </c>
    </row>
    <row r="474" spans="1:5">
      <c r="A474" s="154" t="s">
        <v>406</v>
      </c>
      <c r="B474" s="154" t="s">
        <v>2114</v>
      </c>
      <c r="C474" s="154" t="s">
        <v>2058</v>
      </c>
      <c r="D474" s="154"/>
      <c r="E474" s="179">
        <v>86897255</v>
      </c>
    </row>
    <row r="475" spans="1:5">
      <c r="A475" s="154" t="s">
        <v>407</v>
      </c>
      <c r="B475" s="154" t="s">
        <v>2115</v>
      </c>
      <c r="C475" s="154" t="s">
        <v>2058</v>
      </c>
      <c r="D475" s="154"/>
      <c r="E475" s="179">
        <v>397330843</v>
      </c>
    </row>
    <row r="476" spans="1:5">
      <c r="A476" s="154" t="s">
        <v>410</v>
      </c>
      <c r="B476" s="154" t="s">
        <v>2116</v>
      </c>
      <c r="C476" s="154" t="s">
        <v>2058</v>
      </c>
      <c r="D476" s="154"/>
      <c r="E476" s="179">
        <v>744017069</v>
      </c>
    </row>
    <row r="477" spans="1:5">
      <c r="A477" s="154" t="s">
        <v>736</v>
      </c>
      <c r="B477" s="154" t="s">
        <v>2117</v>
      </c>
      <c r="C477" s="154" t="s">
        <v>2058</v>
      </c>
      <c r="D477" s="154"/>
      <c r="E477" s="179">
        <v>-86987445044</v>
      </c>
    </row>
    <row r="478" spans="1:5">
      <c r="A478" s="154" t="s">
        <v>413</v>
      </c>
      <c r="B478" s="154" t="s">
        <v>2118</v>
      </c>
      <c r="C478" s="154" t="s">
        <v>2058</v>
      </c>
      <c r="D478" s="154"/>
      <c r="E478" s="179">
        <v>2824289134</v>
      </c>
    </row>
    <row r="479" spans="1:5">
      <c r="A479" s="154" t="s">
        <v>414</v>
      </c>
      <c r="B479" s="154" t="s">
        <v>2119</v>
      </c>
      <c r="C479" s="154" t="s">
        <v>2058</v>
      </c>
      <c r="D479" s="154"/>
      <c r="E479" s="179">
        <v>9047542199</v>
      </c>
    </row>
    <row r="480" spans="1:5">
      <c r="A480" s="154" t="s">
        <v>416</v>
      </c>
      <c r="B480" s="154" t="s">
        <v>2120</v>
      </c>
      <c r="C480" s="154" t="s">
        <v>2058</v>
      </c>
      <c r="D480" s="154"/>
      <c r="E480" s="179">
        <v>5052121110</v>
      </c>
    </row>
    <row r="481" spans="1:5">
      <c r="A481" s="154" t="s">
        <v>417</v>
      </c>
      <c r="B481" s="154" t="s">
        <v>3710</v>
      </c>
      <c r="C481" s="154" t="s">
        <v>2058</v>
      </c>
      <c r="D481" s="154"/>
      <c r="E481" s="179"/>
    </row>
    <row r="482" spans="1:5">
      <c r="A482" s="154" t="s">
        <v>418</v>
      </c>
      <c r="B482" s="154" t="s">
        <v>2122</v>
      </c>
      <c r="C482" s="154" t="s">
        <v>2058</v>
      </c>
      <c r="D482" s="154"/>
      <c r="E482" s="179">
        <v>8012007127</v>
      </c>
    </row>
    <row r="483" spans="1:5">
      <c r="A483" s="154" t="s">
        <v>420</v>
      </c>
      <c r="B483" s="154" t="s">
        <v>4198</v>
      </c>
      <c r="C483" s="154" t="s">
        <v>2058</v>
      </c>
      <c r="D483" s="154"/>
      <c r="E483" s="179">
        <v>22968690458</v>
      </c>
    </row>
    <row r="484" spans="1:5">
      <c r="A484" s="154" t="s">
        <v>432</v>
      </c>
      <c r="B484" s="154" t="s">
        <v>2125</v>
      </c>
      <c r="C484" s="154" t="s">
        <v>2058</v>
      </c>
      <c r="D484" s="154"/>
      <c r="E484" s="179">
        <v>34777782295</v>
      </c>
    </row>
    <row r="485" spans="1:5">
      <c r="A485" s="154" t="s">
        <v>577</v>
      </c>
      <c r="B485" s="154" t="s">
        <v>2128</v>
      </c>
      <c r="C485" s="154" t="s">
        <v>2058</v>
      </c>
      <c r="D485" s="154"/>
      <c r="E485" s="179">
        <v>-1006434240</v>
      </c>
    </row>
    <row r="486" spans="1:5">
      <c r="A486" s="154" t="s">
        <v>425</v>
      </c>
      <c r="B486" s="154" t="s">
        <v>2129</v>
      </c>
      <c r="C486" s="154" t="s">
        <v>2058</v>
      </c>
      <c r="D486" s="154"/>
      <c r="E486" s="179">
        <v>66123349</v>
      </c>
    </row>
    <row r="487" spans="1:5">
      <c r="A487" s="154" t="s">
        <v>559</v>
      </c>
      <c r="B487" s="154" t="s">
        <v>2130</v>
      </c>
      <c r="C487" s="154" t="s">
        <v>2058</v>
      </c>
      <c r="D487" s="154"/>
      <c r="E487" s="179">
        <v>6175413344</v>
      </c>
    </row>
    <row r="488" spans="1:5">
      <c r="A488" s="154" t="s">
        <v>937</v>
      </c>
      <c r="B488" s="154" t="s">
        <v>2691</v>
      </c>
      <c r="C488" s="154" t="s">
        <v>2058</v>
      </c>
      <c r="D488" s="154"/>
      <c r="E488" s="179">
        <v>6020964277</v>
      </c>
    </row>
    <row r="489" spans="1:5">
      <c r="A489" s="154" t="s">
        <v>1131</v>
      </c>
      <c r="B489" s="154" t="s">
        <v>2695</v>
      </c>
      <c r="C489" s="154" t="s">
        <v>2058</v>
      </c>
      <c r="D489" s="154"/>
      <c r="E489" s="179">
        <v>434131964312</v>
      </c>
    </row>
    <row r="490" spans="1:5">
      <c r="A490" s="154" t="s">
        <v>3887</v>
      </c>
      <c r="B490" s="154" t="s">
        <v>3888</v>
      </c>
      <c r="C490" s="154" t="s">
        <v>2058</v>
      </c>
      <c r="D490" s="154"/>
      <c r="E490" s="179">
        <v>188695784</v>
      </c>
    </row>
    <row r="491" spans="1:5">
      <c r="A491" s="154" t="s">
        <v>426</v>
      </c>
      <c r="B491" s="154" t="s">
        <v>2133</v>
      </c>
      <c r="C491" s="154" t="s">
        <v>2058</v>
      </c>
      <c r="D491" s="154"/>
      <c r="E491" s="179">
        <v>50144680051</v>
      </c>
    </row>
    <row r="492" spans="1:5">
      <c r="A492" s="154" t="s">
        <v>428</v>
      </c>
      <c r="B492" s="154" t="s">
        <v>2136</v>
      </c>
      <c r="C492" s="154" t="s">
        <v>2058</v>
      </c>
      <c r="D492" s="154"/>
      <c r="E492" s="179"/>
    </row>
    <row r="493" spans="1:5">
      <c r="A493" s="154" t="s">
        <v>429</v>
      </c>
      <c r="B493" s="154" t="s">
        <v>2137</v>
      </c>
      <c r="C493" s="154" t="s">
        <v>2058</v>
      </c>
      <c r="D493" s="154"/>
      <c r="E493" s="179"/>
    </row>
    <row r="494" spans="1:5">
      <c r="A494" s="154" t="s">
        <v>430</v>
      </c>
      <c r="B494" s="154" t="s">
        <v>2138</v>
      </c>
      <c r="C494" s="154" t="s">
        <v>2058</v>
      </c>
      <c r="D494" s="154"/>
      <c r="E494" s="179">
        <v>3773606419</v>
      </c>
    </row>
    <row r="495" spans="1:5">
      <c r="A495" s="154" t="s">
        <v>753</v>
      </c>
      <c r="B495" s="154" t="s">
        <v>4199</v>
      </c>
      <c r="C495" s="154" t="s">
        <v>2058</v>
      </c>
      <c r="D495" s="154"/>
      <c r="E495" s="179">
        <v>-157486049561</v>
      </c>
    </row>
    <row r="496" spans="1:5">
      <c r="A496" s="154" t="s">
        <v>431</v>
      </c>
      <c r="B496" s="154" t="s">
        <v>2140</v>
      </c>
      <c r="C496" s="154" t="s">
        <v>2058</v>
      </c>
      <c r="D496" s="154"/>
      <c r="E496" s="179">
        <v>-3506143074</v>
      </c>
    </row>
    <row r="497" spans="1:5">
      <c r="A497" s="154" t="s">
        <v>737</v>
      </c>
      <c r="B497" s="154" t="s">
        <v>2141</v>
      </c>
      <c r="C497" s="154" t="s">
        <v>2058</v>
      </c>
      <c r="D497" s="154"/>
      <c r="E497" s="179">
        <v>720021826</v>
      </c>
    </row>
    <row r="498" spans="1:5">
      <c r="A498" s="154" t="s">
        <v>2142</v>
      </c>
      <c r="B498" s="154" t="s">
        <v>2143</v>
      </c>
      <c r="C498" s="154" t="s">
        <v>2058</v>
      </c>
      <c r="D498" s="154"/>
      <c r="E498" s="179">
        <v>2315322097</v>
      </c>
    </row>
    <row r="499" spans="1:5">
      <c r="A499" s="154" t="s">
        <v>472</v>
      </c>
      <c r="B499" s="154" t="s">
        <v>4241</v>
      </c>
      <c r="C499" s="154" t="s">
        <v>2058</v>
      </c>
      <c r="D499" s="154"/>
      <c r="E499" s="179">
        <v>-1903883806</v>
      </c>
    </row>
    <row r="500" spans="1:5">
      <c r="A500" s="154" t="s">
        <v>433</v>
      </c>
      <c r="B500" s="154" t="s">
        <v>2145</v>
      </c>
      <c r="C500" s="154" t="s">
        <v>2058</v>
      </c>
      <c r="D500" s="154"/>
      <c r="E500" s="179">
        <v>5195661939</v>
      </c>
    </row>
    <row r="501" spans="1:5">
      <c r="A501" s="154" t="s">
        <v>2146</v>
      </c>
      <c r="B501" s="154" t="s">
        <v>3987</v>
      </c>
      <c r="C501" s="154" t="s">
        <v>2058</v>
      </c>
      <c r="D501" s="154"/>
      <c r="E501" s="179">
        <v>836053407</v>
      </c>
    </row>
    <row r="502" spans="1:5">
      <c r="A502" s="154" t="s">
        <v>434</v>
      </c>
      <c r="B502" s="154" t="s">
        <v>2148</v>
      </c>
      <c r="C502" s="154" t="s">
        <v>2058</v>
      </c>
      <c r="D502" s="154"/>
      <c r="E502" s="179">
        <v>2817569058</v>
      </c>
    </row>
    <row r="503" spans="1:5">
      <c r="A503" s="154" t="s">
        <v>435</v>
      </c>
      <c r="B503" s="154" t="s">
        <v>2149</v>
      </c>
      <c r="C503" s="154" t="s">
        <v>2058</v>
      </c>
      <c r="D503" s="154"/>
      <c r="E503" s="179">
        <v>-901782711</v>
      </c>
    </row>
    <row r="504" spans="1:5">
      <c r="A504" s="154" t="s">
        <v>436</v>
      </c>
      <c r="B504" s="154" t="s">
        <v>2150</v>
      </c>
      <c r="C504" s="154" t="s">
        <v>2058</v>
      </c>
      <c r="D504" s="154"/>
      <c r="E504" s="179">
        <v>383299270</v>
      </c>
    </row>
    <row r="505" spans="1:5">
      <c r="A505" s="154" t="s">
        <v>438</v>
      </c>
      <c r="B505" s="154" t="s">
        <v>2152</v>
      </c>
      <c r="C505" s="154" t="s">
        <v>2058</v>
      </c>
      <c r="D505" s="154"/>
      <c r="E505" s="179"/>
    </row>
    <row r="506" spans="1:5">
      <c r="A506" s="154" t="s">
        <v>439</v>
      </c>
      <c r="B506" s="154" t="s">
        <v>2153</v>
      </c>
      <c r="C506" s="154" t="s">
        <v>2058</v>
      </c>
      <c r="D506" s="154"/>
      <c r="E506" s="179">
        <v>10945499578</v>
      </c>
    </row>
    <row r="507" spans="1:5">
      <c r="A507" s="154" t="s">
        <v>440</v>
      </c>
      <c r="B507" s="154" t="s">
        <v>4006</v>
      </c>
      <c r="C507" s="154" t="s">
        <v>2058</v>
      </c>
      <c r="D507" s="154"/>
      <c r="E507" s="179">
        <v>353075456</v>
      </c>
    </row>
    <row r="508" spans="1:5">
      <c r="A508" s="154" t="s">
        <v>441</v>
      </c>
      <c r="B508" s="154" t="s">
        <v>2155</v>
      </c>
      <c r="C508" s="154" t="s">
        <v>2058</v>
      </c>
      <c r="D508" s="154"/>
      <c r="E508" s="179">
        <v>3415253057</v>
      </c>
    </row>
    <row r="509" spans="1:5">
      <c r="A509" s="154" t="s">
        <v>442</v>
      </c>
      <c r="B509" s="154" t="s">
        <v>2156</v>
      </c>
      <c r="C509" s="154" t="s">
        <v>2058</v>
      </c>
      <c r="D509" s="154"/>
      <c r="E509" s="179"/>
    </row>
    <row r="510" spans="1:5">
      <c r="A510" s="154" t="s">
        <v>443</v>
      </c>
      <c r="B510" s="154" t="s">
        <v>2157</v>
      </c>
      <c r="C510" s="154" t="s">
        <v>2058</v>
      </c>
      <c r="D510" s="154"/>
      <c r="E510" s="179">
        <v>43072542402</v>
      </c>
    </row>
    <row r="511" spans="1:5">
      <c r="A511" s="154" t="s">
        <v>444</v>
      </c>
      <c r="B511" s="154" t="s">
        <v>2158</v>
      </c>
      <c r="C511" s="154" t="s">
        <v>2058</v>
      </c>
      <c r="D511" s="154"/>
      <c r="E511" s="179">
        <v>18642669551</v>
      </c>
    </row>
    <row r="512" spans="1:5">
      <c r="A512" s="154" t="s">
        <v>446</v>
      </c>
      <c r="B512" s="154" t="s">
        <v>2161</v>
      </c>
      <c r="C512" s="154" t="s">
        <v>2058</v>
      </c>
      <c r="D512" s="154"/>
      <c r="E512" s="179">
        <v>8661872484</v>
      </c>
    </row>
    <row r="513" spans="1:5">
      <c r="A513" s="154" t="s">
        <v>448</v>
      </c>
      <c r="B513" s="154" t="s">
        <v>4169</v>
      </c>
      <c r="C513" s="154" t="s">
        <v>2058</v>
      </c>
      <c r="D513" s="154"/>
      <c r="E513" s="179"/>
    </row>
    <row r="514" spans="1:5">
      <c r="A514" s="154" t="s">
        <v>449</v>
      </c>
      <c r="B514" s="154" t="s">
        <v>2164</v>
      </c>
      <c r="C514" s="154" t="s">
        <v>2058</v>
      </c>
      <c r="D514" s="154"/>
      <c r="E514" s="179">
        <v>11899116917</v>
      </c>
    </row>
    <row r="515" spans="1:5">
      <c r="A515" s="154" t="s">
        <v>450</v>
      </c>
      <c r="B515" s="154" t="s">
        <v>2165</v>
      </c>
      <c r="C515" s="154" t="s">
        <v>2058</v>
      </c>
      <c r="D515" s="154"/>
      <c r="E515" s="179">
        <v>12047184743</v>
      </c>
    </row>
    <row r="516" spans="1:5">
      <c r="A516" s="154" t="s">
        <v>452</v>
      </c>
      <c r="B516" s="154" t="s">
        <v>2167</v>
      </c>
      <c r="C516" s="154" t="s">
        <v>2058</v>
      </c>
      <c r="D516" s="154"/>
      <c r="E516" s="179">
        <v>12374868521</v>
      </c>
    </row>
    <row r="517" spans="1:5">
      <c r="A517" s="154" t="s">
        <v>3743</v>
      </c>
      <c r="B517" s="154" t="s">
        <v>3744</v>
      </c>
      <c r="C517" s="154" t="s">
        <v>2058</v>
      </c>
      <c r="D517" s="154"/>
      <c r="E517" s="179">
        <v>502944086</v>
      </c>
    </row>
    <row r="518" spans="1:5">
      <c r="A518" s="154" t="s">
        <v>454</v>
      </c>
      <c r="B518" s="154" t="s">
        <v>2168</v>
      </c>
      <c r="C518" s="154" t="s">
        <v>2058</v>
      </c>
      <c r="D518" s="154"/>
      <c r="E518" s="179">
        <v>488340607</v>
      </c>
    </row>
    <row r="519" spans="1:5">
      <c r="A519" s="154" t="s">
        <v>456</v>
      </c>
      <c r="B519" s="154" t="s">
        <v>2170</v>
      </c>
      <c r="C519" s="154" t="s">
        <v>2058</v>
      </c>
      <c r="D519" s="154"/>
      <c r="E519" s="179">
        <v>3639089941</v>
      </c>
    </row>
    <row r="520" spans="1:5">
      <c r="A520" s="154" t="s">
        <v>458</v>
      </c>
      <c r="B520" s="154" t="s">
        <v>4200</v>
      </c>
      <c r="C520" s="154" t="s">
        <v>2058</v>
      </c>
      <c r="D520" s="154"/>
      <c r="E520" s="179">
        <v>27155612116</v>
      </c>
    </row>
    <row r="521" spans="1:5">
      <c r="A521" s="154" t="s">
        <v>460</v>
      </c>
      <c r="B521" s="154" t="s">
        <v>2173</v>
      </c>
      <c r="C521" s="154" t="s">
        <v>2058</v>
      </c>
      <c r="D521" s="154"/>
      <c r="E521" s="179">
        <v>30908358758</v>
      </c>
    </row>
    <row r="522" spans="1:5">
      <c r="A522" s="154" t="s">
        <v>461</v>
      </c>
      <c r="B522" s="154" t="s">
        <v>2174</v>
      </c>
      <c r="C522" s="154" t="s">
        <v>2058</v>
      </c>
      <c r="D522" s="154"/>
      <c r="E522" s="179">
        <v>404484491</v>
      </c>
    </row>
    <row r="523" spans="1:5">
      <c r="A523" s="154" t="s">
        <v>793</v>
      </c>
      <c r="B523" s="154" t="s">
        <v>2175</v>
      </c>
      <c r="C523" s="154" t="s">
        <v>2058</v>
      </c>
      <c r="D523" s="154"/>
      <c r="E523" s="179">
        <v>270595917639</v>
      </c>
    </row>
    <row r="524" spans="1:5">
      <c r="A524" s="154" t="s">
        <v>462</v>
      </c>
      <c r="B524" s="154" t="s">
        <v>3785</v>
      </c>
      <c r="C524" s="154" t="s">
        <v>2058</v>
      </c>
      <c r="D524" s="154"/>
      <c r="E524" s="179">
        <v>-4442459263</v>
      </c>
    </row>
    <row r="525" spans="1:5">
      <c r="A525" s="154" t="s">
        <v>463</v>
      </c>
      <c r="B525" s="154" t="s">
        <v>2177</v>
      </c>
      <c r="C525" s="154" t="s">
        <v>2058</v>
      </c>
      <c r="D525" s="154"/>
      <c r="E525" s="179">
        <v>12740036825</v>
      </c>
    </row>
    <row r="526" spans="1:5">
      <c r="A526" s="154" t="s">
        <v>464</v>
      </c>
      <c r="B526" s="154" t="s">
        <v>2178</v>
      </c>
      <c r="C526" s="154" t="s">
        <v>2058</v>
      </c>
      <c r="D526" s="154"/>
      <c r="E526" s="179">
        <v>396626565</v>
      </c>
    </row>
    <row r="527" spans="1:5">
      <c r="A527" s="154" t="s">
        <v>465</v>
      </c>
      <c r="B527" s="154" t="s">
        <v>2179</v>
      </c>
      <c r="C527" s="154" t="s">
        <v>2058</v>
      </c>
      <c r="D527" s="154"/>
      <c r="E527" s="179">
        <v>28927489336</v>
      </c>
    </row>
    <row r="528" spans="1:5">
      <c r="A528" s="154" t="s">
        <v>1237</v>
      </c>
      <c r="B528" s="154" t="s">
        <v>2892</v>
      </c>
      <c r="C528" s="154" t="s">
        <v>2058</v>
      </c>
      <c r="D528" s="154"/>
      <c r="E528" s="179">
        <v>95418205524</v>
      </c>
    </row>
    <row r="529" spans="1:5">
      <c r="A529" s="154" t="s">
        <v>466</v>
      </c>
      <c r="B529" s="154" t="s">
        <v>2180</v>
      </c>
      <c r="C529" s="154" t="s">
        <v>2058</v>
      </c>
      <c r="D529" s="154"/>
      <c r="E529" s="179">
        <v>1050571580</v>
      </c>
    </row>
    <row r="530" spans="1:5">
      <c r="A530" s="154" t="s">
        <v>467</v>
      </c>
      <c r="B530" s="154" t="s">
        <v>3956</v>
      </c>
      <c r="C530" s="154" t="s">
        <v>2058</v>
      </c>
      <c r="D530" s="154"/>
      <c r="E530" s="179">
        <v>10916610256</v>
      </c>
    </row>
    <row r="531" spans="1:5">
      <c r="A531" s="154" t="s">
        <v>468</v>
      </c>
      <c r="B531" s="154" t="s">
        <v>3940</v>
      </c>
      <c r="C531" s="154" t="s">
        <v>2058</v>
      </c>
      <c r="D531" s="154"/>
      <c r="E531" s="179">
        <v>-6157490491</v>
      </c>
    </row>
    <row r="532" spans="1:5">
      <c r="A532" s="154" t="s">
        <v>469</v>
      </c>
      <c r="B532" s="154" t="s">
        <v>2182</v>
      </c>
      <c r="C532" s="154" t="s">
        <v>2058</v>
      </c>
      <c r="D532" s="154"/>
      <c r="E532" s="179">
        <v>9137729701</v>
      </c>
    </row>
    <row r="533" spans="1:5">
      <c r="A533" s="154" t="s">
        <v>470</v>
      </c>
      <c r="B533" s="154" t="s">
        <v>3746</v>
      </c>
      <c r="C533" s="154" t="s">
        <v>2058</v>
      </c>
      <c r="D533" s="154"/>
      <c r="E533" s="179">
        <v>1440232335</v>
      </c>
    </row>
    <row r="534" spans="1:5">
      <c r="A534" s="154" t="s">
        <v>473</v>
      </c>
      <c r="B534" s="154" t="s">
        <v>2185</v>
      </c>
      <c r="C534" s="154" t="s">
        <v>2058</v>
      </c>
      <c r="D534" s="154"/>
      <c r="E534" s="179"/>
    </row>
    <row r="535" spans="1:5">
      <c r="A535" s="154" t="s">
        <v>474</v>
      </c>
      <c r="B535" s="154" t="s">
        <v>2186</v>
      </c>
      <c r="C535" s="154" t="s">
        <v>2058</v>
      </c>
      <c r="D535" s="154"/>
      <c r="E535" s="179">
        <v>-909050241</v>
      </c>
    </row>
    <row r="536" spans="1:5">
      <c r="A536" s="154" t="s">
        <v>3719</v>
      </c>
      <c r="B536" s="154" t="s">
        <v>4133</v>
      </c>
      <c r="C536" s="154" t="s">
        <v>2058</v>
      </c>
      <c r="D536" s="154"/>
      <c r="E536" s="179">
        <v>284892837499</v>
      </c>
    </row>
    <row r="537" spans="1:5">
      <c r="A537" s="154" t="s">
        <v>477</v>
      </c>
      <c r="B537" s="154" t="s">
        <v>2188</v>
      </c>
      <c r="C537" s="154" t="s">
        <v>2058</v>
      </c>
      <c r="D537" s="154"/>
      <c r="E537" s="179">
        <v>205735948</v>
      </c>
    </row>
    <row r="538" spans="1:5">
      <c r="A538" s="154" t="s">
        <v>1253</v>
      </c>
      <c r="B538" s="154" t="s">
        <v>2920</v>
      </c>
      <c r="C538" s="154" t="s">
        <v>2058</v>
      </c>
      <c r="D538" s="154"/>
      <c r="E538" s="179">
        <v>978605344555</v>
      </c>
    </row>
    <row r="539" spans="1:5">
      <c r="A539" s="154" t="s">
        <v>478</v>
      </c>
      <c r="B539" s="154" t="s">
        <v>2189</v>
      </c>
      <c r="C539" s="154" t="s">
        <v>2058</v>
      </c>
      <c r="D539" s="154"/>
      <c r="E539" s="179"/>
    </row>
    <row r="540" spans="1:5">
      <c r="A540" s="154" t="s">
        <v>481</v>
      </c>
      <c r="B540" s="154" t="s">
        <v>2192</v>
      </c>
      <c r="C540" s="154" t="s">
        <v>2058</v>
      </c>
      <c r="D540" s="154"/>
      <c r="E540" s="179">
        <v>1510358905</v>
      </c>
    </row>
    <row r="541" spans="1:5">
      <c r="A541" s="154" t="s">
        <v>482</v>
      </c>
      <c r="B541" s="154" t="s">
        <v>2193</v>
      </c>
      <c r="C541" s="154" t="s">
        <v>2058</v>
      </c>
      <c r="D541" s="154"/>
      <c r="E541" s="179">
        <v>12558625510</v>
      </c>
    </row>
    <row r="542" spans="1:5">
      <c r="A542" s="154" t="s">
        <v>2195</v>
      </c>
      <c r="B542" s="154" t="s">
        <v>3500</v>
      </c>
      <c r="C542" s="154" t="s">
        <v>2058</v>
      </c>
      <c r="D542" s="154"/>
      <c r="E542" s="179">
        <v>23975882797</v>
      </c>
    </row>
    <row r="543" spans="1:5">
      <c r="A543" s="154" t="s">
        <v>487</v>
      </c>
      <c r="B543" s="154" t="s">
        <v>2199</v>
      </c>
      <c r="C543" s="154" t="s">
        <v>2058</v>
      </c>
      <c r="D543" s="154"/>
      <c r="E543" s="179">
        <v>36982360397</v>
      </c>
    </row>
    <row r="544" spans="1:5">
      <c r="A544" s="154" t="s">
        <v>488</v>
      </c>
      <c r="B544" s="154" t="s">
        <v>4170</v>
      </c>
      <c r="C544" s="154" t="s">
        <v>2058</v>
      </c>
      <c r="D544" s="154"/>
      <c r="E544" s="179">
        <v>4629600292</v>
      </c>
    </row>
    <row r="545" spans="1:5">
      <c r="A545" s="154" t="s">
        <v>489</v>
      </c>
      <c r="B545" s="154" t="s">
        <v>2201</v>
      </c>
      <c r="C545" s="154" t="s">
        <v>2058</v>
      </c>
      <c r="D545" s="154"/>
      <c r="E545" s="179">
        <v>5453327</v>
      </c>
    </row>
    <row r="546" spans="1:5">
      <c r="A546" s="154" t="s">
        <v>491</v>
      </c>
      <c r="B546" s="154" t="s">
        <v>2203</v>
      </c>
      <c r="C546" s="154" t="s">
        <v>2058</v>
      </c>
      <c r="D546" s="154"/>
      <c r="E546" s="179">
        <v>935457434</v>
      </c>
    </row>
    <row r="547" spans="1:5">
      <c r="A547" s="154" t="s">
        <v>492</v>
      </c>
      <c r="B547" s="154" t="s">
        <v>2204</v>
      </c>
      <c r="C547" s="154" t="s">
        <v>2058</v>
      </c>
      <c r="D547" s="154"/>
      <c r="E547" s="179">
        <v>19644500358</v>
      </c>
    </row>
    <row r="548" spans="1:5">
      <c r="A548" s="154" t="s">
        <v>493</v>
      </c>
      <c r="B548" s="154" t="s">
        <v>2205</v>
      </c>
      <c r="C548" s="154" t="s">
        <v>2058</v>
      </c>
      <c r="D548" s="154"/>
      <c r="E548" s="179">
        <v>-1333756737</v>
      </c>
    </row>
    <row r="549" spans="1:5">
      <c r="A549" s="154" t="s">
        <v>497</v>
      </c>
      <c r="B549" s="154" t="s">
        <v>4201</v>
      </c>
      <c r="C549" s="154" t="s">
        <v>2058</v>
      </c>
      <c r="D549" s="154"/>
      <c r="E549" s="179">
        <v>18643686344</v>
      </c>
    </row>
    <row r="550" spans="1:5">
      <c r="A550" s="154" t="s">
        <v>498</v>
      </c>
      <c r="B550" s="154" t="s">
        <v>2210</v>
      </c>
      <c r="C550" s="154" t="s">
        <v>2058</v>
      </c>
      <c r="D550" s="154"/>
      <c r="E550" s="179">
        <v>2185197761</v>
      </c>
    </row>
    <row r="551" spans="1:5">
      <c r="A551" s="154" t="s">
        <v>684</v>
      </c>
      <c r="B551" s="154" t="s">
        <v>2211</v>
      </c>
      <c r="C551" s="154" t="s">
        <v>2058</v>
      </c>
      <c r="D551" s="154"/>
      <c r="E551" s="179">
        <v>391683850</v>
      </c>
    </row>
    <row r="552" spans="1:5">
      <c r="A552" s="154" t="s">
        <v>637</v>
      </c>
      <c r="B552" s="154" t="s">
        <v>2212</v>
      </c>
      <c r="C552" s="154" t="s">
        <v>2058</v>
      </c>
      <c r="D552" s="154"/>
      <c r="E552" s="179">
        <v>291628369325</v>
      </c>
    </row>
    <row r="553" spans="1:5">
      <c r="A553" s="154" t="s">
        <v>499</v>
      </c>
      <c r="B553" s="154" t="s">
        <v>2213</v>
      </c>
      <c r="C553" s="154" t="s">
        <v>2058</v>
      </c>
      <c r="D553" s="154"/>
      <c r="E553" s="179">
        <v>1405556451</v>
      </c>
    </row>
    <row r="554" spans="1:5">
      <c r="A554" s="154" t="s">
        <v>500</v>
      </c>
      <c r="B554" s="154" t="s">
        <v>3918</v>
      </c>
      <c r="C554" s="154" t="s">
        <v>2058</v>
      </c>
      <c r="D554" s="154"/>
      <c r="E554" s="179">
        <v>3184609528</v>
      </c>
    </row>
    <row r="555" spans="1:5">
      <c r="A555" s="154" t="s">
        <v>501</v>
      </c>
      <c r="B555" s="154" t="s">
        <v>2215</v>
      </c>
      <c r="C555" s="154" t="s">
        <v>2058</v>
      </c>
      <c r="D555" s="154"/>
      <c r="E555" s="179">
        <v>22125986</v>
      </c>
    </row>
    <row r="556" spans="1:5">
      <c r="A556" s="154" t="s">
        <v>502</v>
      </c>
      <c r="B556" s="154" t="s">
        <v>2216</v>
      </c>
      <c r="C556" s="154" t="s">
        <v>2058</v>
      </c>
      <c r="D556" s="154"/>
      <c r="E556" s="179">
        <v>5119660494</v>
      </c>
    </row>
    <row r="557" spans="1:5">
      <c r="A557" s="154" t="s">
        <v>3822</v>
      </c>
      <c r="B557" s="154" t="s">
        <v>3823</v>
      </c>
      <c r="C557" s="154" t="s">
        <v>2058</v>
      </c>
      <c r="D557" s="154"/>
      <c r="E557" s="179"/>
    </row>
    <row r="558" spans="1:5">
      <c r="A558" s="154" t="s">
        <v>1633</v>
      </c>
      <c r="B558" s="154" t="s">
        <v>2217</v>
      </c>
      <c r="C558" s="154" t="s">
        <v>2058</v>
      </c>
      <c r="D558" s="154"/>
      <c r="E558" s="179">
        <v>5926344191</v>
      </c>
    </row>
    <row r="559" spans="1:5">
      <c r="A559" s="154" t="s">
        <v>504</v>
      </c>
      <c r="B559" s="154" t="s">
        <v>2218</v>
      </c>
      <c r="C559" s="154" t="s">
        <v>2058</v>
      </c>
      <c r="D559" s="154"/>
      <c r="E559" s="179">
        <v>2394575428</v>
      </c>
    </row>
    <row r="560" spans="1:5">
      <c r="A560" s="154" t="s">
        <v>1288</v>
      </c>
      <c r="B560" s="154" t="s">
        <v>2977</v>
      </c>
      <c r="C560" s="154" t="s">
        <v>2058</v>
      </c>
      <c r="D560" s="154"/>
      <c r="E560" s="179">
        <v>-9334096604</v>
      </c>
    </row>
    <row r="561" spans="1:5">
      <c r="A561" s="154" t="s">
        <v>507</v>
      </c>
      <c r="B561" s="154" t="s">
        <v>2221</v>
      </c>
      <c r="C561" s="154" t="s">
        <v>2058</v>
      </c>
      <c r="D561" s="154"/>
      <c r="E561" s="179">
        <v>1048723880</v>
      </c>
    </row>
    <row r="562" spans="1:5">
      <c r="A562" s="154" t="s">
        <v>509</v>
      </c>
      <c r="B562" s="154" t="s">
        <v>2223</v>
      </c>
      <c r="C562" s="154" t="s">
        <v>2058</v>
      </c>
      <c r="D562" s="154"/>
      <c r="E562" s="179">
        <v>7527220067</v>
      </c>
    </row>
    <row r="563" spans="1:5">
      <c r="A563" s="154" t="s">
        <v>953</v>
      </c>
      <c r="B563" s="154" t="s">
        <v>2224</v>
      </c>
      <c r="C563" s="154" t="s">
        <v>2058</v>
      </c>
      <c r="D563" s="154"/>
      <c r="E563" s="179">
        <v>36437070028</v>
      </c>
    </row>
    <row r="564" spans="1:5">
      <c r="A564" s="154" t="s">
        <v>510</v>
      </c>
      <c r="B564" s="154" t="s">
        <v>2225</v>
      </c>
      <c r="C564" s="154" t="s">
        <v>2058</v>
      </c>
      <c r="D564" s="154"/>
      <c r="E564" s="179">
        <v>15810481876</v>
      </c>
    </row>
    <row r="565" spans="1:5">
      <c r="A565" s="154" t="s">
        <v>511</v>
      </c>
      <c r="B565" s="154" t="s">
        <v>2226</v>
      </c>
      <c r="C565" s="154" t="s">
        <v>2058</v>
      </c>
      <c r="D565" s="154"/>
      <c r="E565" s="179">
        <v>6290941105</v>
      </c>
    </row>
    <row r="566" spans="1:5">
      <c r="A566" s="154" t="s">
        <v>512</v>
      </c>
      <c r="B566" s="154" t="s">
        <v>2227</v>
      </c>
      <c r="C566" s="154" t="s">
        <v>2058</v>
      </c>
      <c r="D566" s="154"/>
      <c r="E566" s="179">
        <v>6326000236</v>
      </c>
    </row>
    <row r="567" spans="1:5">
      <c r="A567" s="154" t="s">
        <v>513</v>
      </c>
      <c r="B567" s="154" t="s">
        <v>2228</v>
      </c>
      <c r="C567" s="154" t="s">
        <v>2058</v>
      </c>
      <c r="D567" s="154"/>
      <c r="E567" s="179">
        <v>7176424292</v>
      </c>
    </row>
    <row r="568" spans="1:5">
      <c r="A568" s="154" t="s">
        <v>514</v>
      </c>
      <c r="B568" s="154" t="s">
        <v>2229</v>
      </c>
      <c r="C568" s="154" t="s">
        <v>2058</v>
      </c>
      <c r="D568" s="154"/>
      <c r="E568" s="179">
        <v>8446436921</v>
      </c>
    </row>
    <row r="569" spans="1:5">
      <c r="A569" s="154" t="s">
        <v>516</v>
      </c>
      <c r="B569" s="154" t="s">
        <v>2230</v>
      </c>
      <c r="C569" s="154" t="s">
        <v>2058</v>
      </c>
      <c r="D569" s="154"/>
      <c r="E569" s="179">
        <v>569732699</v>
      </c>
    </row>
    <row r="570" spans="1:5">
      <c r="A570" s="154" t="s">
        <v>517</v>
      </c>
      <c r="B570" s="154" t="s">
        <v>2231</v>
      </c>
      <c r="C570" s="154" t="s">
        <v>2058</v>
      </c>
      <c r="D570" s="154"/>
      <c r="E570" s="179">
        <v>-739539845</v>
      </c>
    </row>
    <row r="571" spans="1:5">
      <c r="A571" s="154" t="s">
        <v>518</v>
      </c>
      <c r="B571" s="154" t="s">
        <v>2232</v>
      </c>
      <c r="C571" s="154" t="s">
        <v>2058</v>
      </c>
      <c r="D571" s="154"/>
      <c r="E571" s="179">
        <v>38181411514</v>
      </c>
    </row>
    <row r="572" spans="1:5">
      <c r="A572" s="154" t="s">
        <v>520</v>
      </c>
      <c r="B572" s="154" t="s">
        <v>2233</v>
      </c>
      <c r="C572" s="154" t="s">
        <v>2058</v>
      </c>
      <c r="D572" s="154"/>
      <c r="E572" s="179">
        <v>53980528703</v>
      </c>
    </row>
    <row r="573" spans="1:5">
      <c r="A573" s="154" t="s">
        <v>523</v>
      </c>
      <c r="B573" s="154" t="s">
        <v>2236</v>
      </c>
      <c r="C573" s="154" t="s">
        <v>2058</v>
      </c>
      <c r="D573" s="154"/>
      <c r="E573" s="179">
        <v>612452612</v>
      </c>
    </row>
    <row r="574" spans="1:5">
      <c r="A574" s="154" t="s">
        <v>519</v>
      </c>
      <c r="B574" s="154" t="s">
        <v>4242</v>
      </c>
      <c r="C574" s="154" t="s">
        <v>2058</v>
      </c>
      <c r="D574" s="154"/>
      <c r="E574" s="179">
        <v>6555199842</v>
      </c>
    </row>
    <row r="575" spans="1:5">
      <c r="A575" s="154" t="s">
        <v>602</v>
      </c>
      <c r="B575" s="154" t="s">
        <v>2238</v>
      </c>
      <c r="C575" s="154" t="s">
        <v>2058</v>
      </c>
      <c r="D575" s="154"/>
      <c r="E575" s="179">
        <v>1227537881</v>
      </c>
    </row>
    <row r="576" spans="1:5">
      <c r="A576" s="154" t="s">
        <v>526</v>
      </c>
      <c r="B576" s="154" t="s">
        <v>2239</v>
      </c>
      <c r="C576" s="154" t="s">
        <v>2058</v>
      </c>
      <c r="D576" s="154"/>
      <c r="E576" s="179">
        <v>5220280589</v>
      </c>
    </row>
    <row r="577" spans="1:5">
      <c r="A577" s="154" t="s">
        <v>751</v>
      </c>
      <c r="B577" s="154" t="s">
        <v>2240</v>
      </c>
      <c r="C577" s="154" t="s">
        <v>2058</v>
      </c>
      <c r="D577" s="154"/>
      <c r="E577" s="179">
        <v>18046417804</v>
      </c>
    </row>
    <row r="578" spans="1:5">
      <c r="A578" s="154" t="s">
        <v>527</v>
      </c>
      <c r="B578" s="154" t="s">
        <v>2241</v>
      </c>
      <c r="C578" s="154" t="s">
        <v>2058</v>
      </c>
      <c r="D578" s="154"/>
      <c r="E578" s="179">
        <v>254408126954</v>
      </c>
    </row>
    <row r="579" spans="1:5">
      <c r="A579" s="154" t="s">
        <v>528</v>
      </c>
      <c r="B579" s="154" t="s">
        <v>2242</v>
      </c>
      <c r="C579" s="154" t="s">
        <v>2058</v>
      </c>
      <c r="D579" s="154"/>
      <c r="E579" s="179">
        <v>216045000000</v>
      </c>
    </row>
    <row r="580" spans="1:5">
      <c r="A580" s="154" t="s">
        <v>529</v>
      </c>
      <c r="B580" s="154" t="s">
        <v>2245</v>
      </c>
      <c r="C580" s="154" t="s">
        <v>2058</v>
      </c>
      <c r="D580" s="154"/>
      <c r="E580" s="179">
        <v>-15253663590</v>
      </c>
    </row>
    <row r="581" spans="1:5">
      <c r="A581" s="154" t="s">
        <v>530</v>
      </c>
      <c r="B581" s="154" t="s">
        <v>2246</v>
      </c>
      <c r="C581" s="154" t="s">
        <v>2058</v>
      </c>
      <c r="D581" s="154"/>
      <c r="E581" s="179">
        <v>-1661303002</v>
      </c>
    </row>
    <row r="582" spans="1:5">
      <c r="A582" s="154" t="s">
        <v>531</v>
      </c>
      <c r="B582" s="154" t="s">
        <v>2247</v>
      </c>
      <c r="C582" s="154" t="s">
        <v>2058</v>
      </c>
      <c r="D582" s="154"/>
      <c r="E582" s="179">
        <v>1660566830</v>
      </c>
    </row>
    <row r="583" spans="1:5">
      <c r="A583" s="154" t="s">
        <v>563</v>
      </c>
      <c r="B583" s="154" t="s">
        <v>2248</v>
      </c>
      <c r="C583" s="154" t="s">
        <v>2058</v>
      </c>
      <c r="D583" s="154"/>
      <c r="E583" s="179">
        <v>10684399650</v>
      </c>
    </row>
    <row r="584" spans="1:5">
      <c r="A584" s="154" t="s">
        <v>3926</v>
      </c>
      <c r="B584" s="154" t="s">
        <v>4305</v>
      </c>
      <c r="C584" s="154" t="s">
        <v>2058</v>
      </c>
      <c r="D584" s="154"/>
      <c r="E584" s="179">
        <v>3709034365</v>
      </c>
    </row>
    <row r="585" spans="1:5">
      <c r="A585" s="154" t="s">
        <v>533</v>
      </c>
      <c r="B585" s="154" t="s">
        <v>4115</v>
      </c>
      <c r="C585" s="154" t="s">
        <v>2058</v>
      </c>
      <c r="D585" s="154"/>
      <c r="E585" s="179">
        <v>20180002142</v>
      </c>
    </row>
    <row r="586" spans="1:5">
      <c r="A586" s="154" t="s">
        <v>534</v>
      </c>
      <c r="B586" s="154" t="s">
        <v>3663</v>
      </c>
      <c r="C586" s="154" t="s">
        <v>2058</v>
      </c>
      <c r="D586" s="154"/>
      <c r="E586" s="179">
        <v>11598217747</v>
      </c>
    </row>
    <row r="587" spans="1:5">
      <c r="A587" s="154" t="s">
        <v>536</v>
      </c>
      <c r="B587" s="154" t="s">
        <v>2253</v>
      </c>
      <c r="C587" s="154" t="s">
        <v>2058</v>
      </c>
      <c r="D587" s="154"/>
      <c r="E587" s="179">
        <v>-4113068238</v>
      </c>
    </row>
    <row r="588" spans="1:5">
      <c r="A588" s="154" t="s">
        <v>757</v>
      </c>
      <c r="B588" s="154" t="s">
        <v>2254</v>
      </c>
      <c r="C588" s="154" t="s">
        <v>2058</v>
      </c>
      <c r="D588" s="154"/>
      <c r="E588" s="179">
        <v>77564831</v>
      </c>
    </row>
    <row r="589" spans="1:5">
      <c r="A589" s="154" t="s">
        <v>537</v>
      </c>
      <c r="B589" s="154" t="s">
        <v>2255</v>
      </c>
      <c r="C589" s="154" t="s">
        <v>2058</v>
      </c>
      <c r="D589" s="154"/>
      <c r="E589" s="179">
        <v>30471347443</v>
      </c>
    </row>
    <row r="590" spans="1:5">
      <c r="A590" s="154" t="s">
        <v>538</v>
      </c>
      <c r="B590" s="154" t="s">
        <v>2256</v>
      </c>
      <c r="C590" s="154" t="s">
        <v>2058</v>
      </c>
      <c r="D590" s="154"/>
      <c r="E590" s="179"/>
    </row>
    <row r="591" spans="1:5">
      <c r="A591" s="154" t="s">
        <v>742</v>
      </c>
      <c r="B591" s="154" t="s">
        <v>2257</v>
      </c>
      <c r="C591" s="154" t="s">
        <v>2058</v>
      </c>
      <c r="D591" s="154"/>
      <c r="E591" s="179">
        <v>10638507292</v>
      </c>
    </row>
    <row r="592" spans="1:5">
      <c r="A592" s="154" t="s">
        <v>763</v>
      </c>
      <c r="B592" s="154" t="s">
        <v>2259</v>
      </c>
      <c r="C592" s="154" t="s">
        <v>2058</v>
      </c>
      <c r="D592" s="154"/>
      <c r="E592" s="179">
        <v>-3551054026</v>
      </c>
    </row>
    <row r="593" spans="1:5">
      <c r="A593" s="154" t="s">
        <v>541</v>
      </c>
      <c r="B593" s="154" t="s">
        <v>2260</v>
      </c>
      <c r="C593" s="154" t="s">
        <v>2058</v>
      </c>
      <c r="D593" s="154"/>
      <c r="E593" s="179">
        <v>12330890305</v>
      </c>
    </row>
    <row r="594" spans="1:5">
      <c r="A594" s="154" t="s">
        <v>542</v>
      </c>
      <c r="B594" s="154" t="s">
        <v>2261</v>
      </c>
      <c r="C594" s="154" t="s">
        <v>2058</v>
      </c>
      <c r="D594" s="154"/>
      <c r="E594" s="179">
        <v>15076520017</v>
      </c>
    </row>
    <row r="595" spans="1:5">
      <c r="A595" s="154" t="s">
        <v>543</v>
      </c>
      <c r="B595" s="154" t="s">
        <v>2262</v>
      </c>
      <c r="C595" s="154" t="s">
        <v>2058</v>
      </c>
      <c r="D595" s="154"/>
      <c r="E595" s="179">
        <v>9986387386</v>
      </c>
    </row>
    <row r="596" spans="1:5">
      <c r="A596" s="154" t="s">
        <v>525</v>
      </c>
      <c r="B596" s="154" t="s">
        <v>2263</v>
      </c>
      <c r="C596" s="154" t="s">
        <v>2058</v>
      </c>
      <c r="D596" s="154"/>
      <c r="E596" s="179">
        <v>14081109702</v>
      </c>
    </row>
    <row r="597" spans="1:5">
      <c r="A597" s="154" t="s">
        <v>544</v>
      </c>
      <c r="B597" s="154" t="s">
        <v>2264</v>
      </c>
      <c r="C597" s="154" t="s">
        <v>2058</v>
      </c>
      <c r="D597" s="154"/>
      <c r="E597" s="179">
        <v>22924717817</v>
      </c>
    </row>
    <row r="598" spans="1:5">
      <c r="A598" s="154" t="s">
        <v>545</v>
      </c>
      <c r="B598" s="154" t="s">
        <v>2265</v>
      </c>
      <c r="C598" s="154" t="s">
        <v>2058</v>
      </c>
      <c r="D598" s="154"/>
      <c r="E598" s="179">
        <v>1950114712</v>
      </c>
    </row>
    <row r="599" spans="1:5">
      <c r="A599" s="154" t="s">
        <v>546</v>
      </c>
      <c r="B599" s="154" t="s">
        <v>2266</v>
      </c>
      <c r="C599" s="154" t="s">
        <v>2058</v>
      </c>
      <c r="D599" s="154"/>
      <c r="E599" s="179">
        <v>8442702880</v>
      </c>
    </row>
    <row r="600" spans="1:5">
      <c r="A600" s="154" t="s">
        <v>547</v>
      </c>
      <c r="B600" s="154" t="s">
        <v>2267</v>
      </c>
      <c r="C600" s="154" t="s">
        <v>2058</v>
      </c>
      <c r="D600" s="154"/>
      <c r="E600" s="179">
        <v>452458981</v>
      </c>
    </row>
    <row r="601" spans="1:5">
      <c r="A601" s="154" t="s">
        <v>548</v>
      </c>
      <c r="B601" s="154" t="s">
        <v>2268</v>
      </c>
      <c r="C601" s="154" t="s">
        <v>2058</v>
      </c>
      <c r="D601" s="154"/>
      <c r="E601" s="179">
        <v>1846278491</v>
      </c>
    </row>
    <row r="602" spans="1:5">
      <c r="A602" s="154" t="s">
        <v>549</v>
      </c>
      <c r="B602" s="154" t="s">
        <v>2269</v>
      </c>
      <c r="C602" s="154" t="s">
        <v>2058</v>
      </c>
      <c r="D602" s="154"/>
      <c r="E602" s="179">
        <v>10811300680</v>
      </c>
    </row>
    <row r="603" spans="1:5">
      <c r="A603" s="154" t="s">
        <v>550</v>
      </c>
      <c r="B603" s="154" t="s">
        <v>2270</v>
      </c>
      <c r="C603" s="154" t="s">
        <v>2058</v>
      </c>
      <c r="D603" s="154"/>
      <c r="E603" s="179">
        <v>2944582230</v>
      </c>
    </row>
    <row r="604" spans="1:5">
      <c r="A604" s="154" t="s">
        <v>3849</v>
      </c>
      <c r="B604" s="154" t="s">
        <v>3850</v>
      </c>
      <c r="C604" s="154" t="s">
        <v>2058</v>
      </c>
      <c r="D604" s="154"/>
      <c r="E604" s="179">
        <v>4661185978</v>
      </c>
    </row>
    <row r="605" spans="1:5">
      <c r="A605" s="154" t="s">
        <v>569</v>
      </c>
      <c r="B605" s="154" t="s">
        <v>2271</v>
      </c>
      <c r="C605" s="154" t="s">
        <v>2058</v>
      </c>
      <c r="D605" s="154"/>
      <c r="E605" s="179">
        <v>8347073583</v>
      </c>
    </row>
    <row r="606" spans="1:5">
      <c r="A606" s="154" t="s">
        <v>551</v>
      </c>
      <c r="B606" s="154" t="s">
        <v>2272</v>
      </c>
      <c r="C606" s="154" t="s">
        <v>2058</v>
      </c>
      <c r="D606" s="154"/>
      <c r="E606" s="179">
        <v>-629337663</v>
      </c>
    </row>
    <row r="607" spans="1:5">
      <c r="A607" s="154" t="s">
        <v>2273</v>
      </c>
      <c r="B607" s="154" t="s">
        <v>2274</v>
      </c>
      <c r="C607" s="154" t="s">
        <v>2058</v>
      </c>
      <c r="D607" s="154"/>
      <c r="E607" s="179">
        <v>80734554890</v>
      </c>
    </row>
    <row r="608" spans="1:5">
      <c r="A608" s="154" t="s">
        <v>552</v>
      </c>
      <c r="B608" s="154" t="s">
        <v>2275</v>
      </c>
      <c r="C608" s="154" t="s">
        <v>2058</v>
      </c>
      <c r="D608" s="154"/>
      <c r="E608" s="179">
        <v>2140938296</v>
      </c>
    </row>
    <row r="609" spans="1:5">
      <c r="A609" s="154" t="s">
        <v>553</v>
      </c>
      <c r="B609" s="154" t="s">
        <v>2276</v>
      </c>
      <c r="C609" s="154" t="s">
        <v>2058</v>
      </c>
      <c r="D609" s="154"/>
      <c r="E609" s="179">
        <v>54241157248</v>
      </c>
    </row>
    <row r="610" spans="1:5">
      <c r="A610" s="154" t="s">
        <v>554</v>
      </c>
      <c r="B610" s="154" t="s">
        <v>3866</v>
      </c>
      <c r="C610" s="154" t="s">
        <v>2058</v>
      </c>
      <c r="D610" s="154"/>
      <c r="E610" s="179">
        <v>3239934864</v>
      </c>
    </row>
    <row r="611" spans="1:5">
      <c r="A611" s="154" t="s">
        <v>555</v>
      </c>
      <c r="B611" s="154" t="s">
        <v>2278</v>
      </c>
      <c r="C611" s="154" t="s">
        <v>2058</v>
      </c>
      <c r="D611" s="154"/>
      <c r="E611" s="179">
        <v>25871600343</v>
      </c>
    </row>
    <row r="612" spans="1:5">
      <c r="A612" s="154" t="s">
        <v>565</v>
      </c>
      <c r="B612" s="154" t="s">
        <v>2279</v>
      </c>
      <c r="C612" s="154" t="s">
        <v>2058</v>
      </c>
      <c r="D612" s="154"/>
      <c r="E612" s="179">
        <v>7040442838</v>
      </c>
    </row>
    <row r="613" spans="1:5">
      <c r="A613" s="154" t="s">
        <v>556</v>
      </c>
      <c r="B613" s="154" t="s">
        <v>2280</v>
      </c>
      <c r="C613" s="154" t="s">
        <v>2058</v>
      </c>
      <c r="D613" s="154"/>
      <c r="E613" s="179">
        <v>-7087589209</v>
      </c>
    </row>
    <row r="614" spans="1:5">
      <c r="A614" s="154" t="s">
        <v>557</v>
      </c>
      <c r="B614" s="154" t="s">
        <v>2281</v>
      </c>
      <c r="C614" s="154" t="s">
        <v>2058</v>
      </c>
      <c r="D614" s="154"/>
      <c r="E614" s="179">
        <v>66451723337</v>
      </c>
    </row>
    <row r="615" spans="1:5">
      <c r="A615" s="154" t="s">
        <v>558</v>
      </c>
      <c r="B615" s="154" t="s">
        <v>2282</v>
      </c>
      <c r="C615" s="154" t="s">
        <v>2058</v>
      </c>
      <c r="D615" s="154"/>
      <c r="E615" s="179">
        <v>4447093640</v>
      </c>
    </row>
    <row r="616" spans="1:5">
      <c r="A616" s="154" t="s">
        <v>1377</v>
      </c>
      <c r="B616" s="154" t="s">
        <v>3114</v>
      </c>
      <c r="C616" s="154" t="s">
        <v>2058</v>
      </c>
      <c r="D616" s="154"/>
      <c r="E616" s="179">
        <v>11480861423</v>
      </c>
    </row>
    <row r="617" spans="1:5">
      <c r="A617" s="154" t="s">
        <v>560</v>
      </c>
      <c r="B617" s="154" t="s">
        <v>2283</v>
      </c>
      <c r="C617" s="154" t="s">
        <v>2058</v>
      </c>
      <c r="D617" s="154"/>
      <c r="E617" s="179">
        <v>-4447481927</v>
      </c>
    </row>
    <row r="618" spans="1:5">
      <c r="A618" s="154" t="s">
        <v>561</v>
      </c>
      <c r="B618" s="154" t="s">
        <v>2284</v>
      </c>
      <c r="C618" s="154" t="s">
        <v>2058</v>
      </c>
      <c r="D618" s="154"/>
      <c r="E618" s="179">
        <v>19432899831</v>
      </c>
    </row>
    <row r="619" spans="1:5">
      <c r="A619" s="154" t="s">
        <v>562</v>
      </c>
      <c r="B619" s="154" t="s">
        <v>2285</v>
      </c>
      <c r="C619" s="154" t="s">
        <v>2058</v>
      </c>
      <c r="D619" s="154"/>
      <c r="E619" s="179">
        <v>2361936632</v>
      </c>
    </row>
    <row r="620" spans="1:5">
      <c r="A620" s="154" t="s">
        <v>566</v>
      </c>
      <c r="B620" s="154" t="s">
        <v>2286</v>
      </c>
      <c r="C620" s="154" t="s">
        <v>2058</v>
      </c>
      <c r="D620" s="154"/>
      <c r="E620" s="179">
        <v>4016346440</v>
      </c>
    </row>
    <row r="621" spans="1:5">
      <c r="A621" s="154" t="s">
        <v>567</v>
      </c>
      <c r="B621" s="154" t="s">
        <v>4294</v>
      </c>
      <c r="C621" s="154" t="s">
        <v>2058</v>
      </c>
      <c r="D621" s="154"/>
      <c r="E621" s="179">
        <v>554535384199</v>
      </c>
    </row>
    <row r="622" spans="1:5">
      <c r="A622" s="154" t="s">
        <v>570</v>
      </c>
      <c r="B622" s="154" t="s">
        <v>2289</v>
      </c>
      <c r="C622" s="154" t="s">
        <v>2058</v>
      </c>
      <c r="D622" s="154"/>
      <c r="E622" s="179">
        <v>415589090328</v>
      </c>
    </row>
    <row r="623" spans="1:5">
      <c r="A623" s="154" t="s">
        <v>2290</v>
      </c>
      <c r="B623" s="154" t="s">
        <v>2291</v>
      </c>
      <c r="C623" s="154" t="s">
        <v>2058</v>
      </c>
      <c r="D623" s="154"/>
      <c r="E623" s="179"/>
    </row>
    <row r="624" spans="1:5">
      <c r="A624" s="154" t="s">
        <v>572</v>
      </c>
      <c r="B624" s="154" t="s">
        <v>2292</v>
      </c>
      <c r="C624" s="154" t="s">
        <v>2058</v>
      </c>
      <c r="D624" s="154"/>
      <c r="E624" s="179">
        <v>8079299715</v>
      </c>
    </row>
    <row r="625" spans="1:5">
      <c r="A625" s="154" t="s">
        <v>574</v>
      </c>
      <c r="B625" s="154" t="s">
        <v>2293</v>
      </c>
      <c r="C625" s="154" t="s">
        <v>2058</v>
      </c>
      <c r="D625" s="154"/>
      <c r="E625" s="179">
        <v>9219709553</v>
      </c>
    </row>
    <row r="626" spans="1:5">
      <c r="A626" s="154" t="s">
        <v>575</v>
      </c>
      <c r="B626" s="154" t="s">
        <v>2294</v>
      </c>
      <c r="C626" s="154" t="s">
        <v>2058</v>
      </c>
      <c r="D626" s="154"/>
      <c r="E626" s="179">
        <v>900472985</v>
      </c>
    </row>
    <row r="627" spans="1:5">
      <c r="A627" s="154" t="s">
        <v>576</v>
      </c>
      <c r="B627" s="154" t="s">
        <v>2295</v>
      </c>
      <c r="C627" s="154" t="s">
        <v>2058</v>
      </c>
      <c r="D627" s="154"/>
      <c r="E627" s="179">
        <v>112385719</v>
      </c>
    </row>
    <row r="628" spans="1:5">
      <c r="A628" s="154" t="s">
        <v>578</v>
      </c>
      <c r="B628" s="154" t="s">
        <v>2296</v>
      </c>
      <c r="C628" s="154" t="s">
        <v>2058</v>
      </c>
      <c r="D628" s="154"/>
      <c r="E628" s="179">
        <v>17244824950</v>
      </c>
    </row>
    <row r="629" spans="1:5">
      <c r="A629" s="154" t="s">
        <v>580</v>
      </c>
      <c r="B629" s="154" t="s">
        <v>2298</v>
      </c>
      <c r="C629" s="154" t="s">
        <v>2058</v>
      </c>
      <c r="D629" s="154"/>
      <c r="E629" s="179">
        <v>12084092732</v>
      </c>
    </row>
    <row r="630" spans="1:5">
      <c r="A630" s="154" t="s">
        <v>581</v>
      </c>
      <c r="B630" s="154" t="s">
        <v>2299</v>
      </c>
      <c r="C630" s="154" t="s">
        <v>2058</v>
      </c>
      <c r="D630" s="154"/>
      <c r="E630" s="179">
        <v>12476007943</v>
      </c>
    </row>
    <row r="631" spans="1:5">
      <c r="A631" s="154" t="s">
        <v>3540</v>
      </c>
      <c r="B631" s="154" t="s">
        <v>3541</v>
      </c>
      <c r="C631" s="154" t="s">
        <v>2058</v>
      </c>
      <c r="D631" s="154"/>
      <c r="E631" s="179">
        <v>40851011660</v>
      </c>
    </row>
    <row r="632" spans="1:5">
      <c r="A632" s="154" t="s">
        <v>582</v>
      </c>
      <c r="B632" s="154" t="s">
        <v>3938</v>
      </c>
      <c r="C632" s="154" t="s">
        <v>2058</v>
      </c>
      <c r="D632" s="154"/>
      <c r="E632" s="179">
        <v>737858057</v>
      </c>
    </row>
    <row r="633" spans="1:5">
      <c r="A633" s="154" t="s">
        <v>586</v>
      </c>
      <c r="B633" s="154" t="s">
        <v>2302</v>
      </c>
      <c r="C633" s="154" t="s">
        <v>2058</v>
      </c>
      <c r="D633" s="154"/>
      <c r="E633" s="179">
        <v>7930124198</v>
      </c>
    </row>
    <row r="634" spans="1:5">
      <c r="A634" s="154" t="s">
        <v>588</v>
      </c>
      <c r="B634" s="154" t="s">
        <v>2304</v>
      </c>
      <c r="C634" s="154" t="s">
        <v>2058</v>
      </c>
      <c r="D634" s="154"/>
      <c r="E634" s="179">
        <v>10007899487</v>
      </c>
    </row>
    <row r="635" spans="1:5">
      <c r="A635" s="154" t="s">
        <v>589</v>
      </c>
      <c r="B635" s="154" t="s">
        <v>2305</v>
      </c>
      <c r="C635" s="154" t="s">
        <v>2058</v>
      </c>
      <c r="D635" s="154"/>
      <c r="E635" s="179">
        <v>2929342453</v>
      </c>
    </row>
    <row r="636" spans="1:5">
      <c r="A636" s="154" t="s">
        <v>590</v>
      </c>
      <c r="B636" s="154" t="s">
        <v>2306</v>
      </c>
      <c r="C636" s="154" t="s">
        <v>2058</v>
      </c>
      <c r="D636" s="154"/>
      <c r="E636" s="179">
        <v>526556776</v>
      </c>
    </row>
    <row r="637" spans="1:5">
      <c r="A637" s="154" t="s">
        <v>591</v>
      </c>
      <c r="B637" s="154" t="s">
        <v>2307</v>
      </c>
      <c r="C637" s="154" t="s">
        <v>2058</v>
      </c>
      <c r="D637" s="154"/>
      <c r="E637" s="179"/>
    </row>
    <row r="638" spans="1:5">
      <c r="A638" s="154" t="s">
        <v>592</v>
      </c>
      <c r="B638" s="154" t="s">
        <v>2308</v>
      </c>
      <c r="C638" s="154" t="s">
        <v>2058</v>
      </c>
      <c r="D638" s="154"/>
      <c r="E638" s="179">
        <v>4632926402</v>
      </c>
    </row>
    <row r="639" spans="1:5">
      <c r="A639" s="154" t="s">
        <v>594</v>
      </c>
      <c r="B639" s="154" t="s">
        <v>2310</v>
      </c>
      <c r="C639" s="154" t="s">
        <v>2058</v>
      </c>
      <c r="D639" s="154"/>
      <c r="E639" s="179">
        <v>90188199</v>
      </c>
    </row>
    <row r="640" spans="1:5">
      <c r="A640" s="154" t="s">
        <v>595</v>
      </c>
      <c r="B640" s="154" t="s">
        <v>2311</v>
      </c>
      <c r="C640" s="154" t="s">
        <v>2058</v>
      </c>
      <c r="D640" s="154"/>
      <c r="E640" s="179">
        <v>51536374692</v>
      </c>
    </row>
    <row r="641" spans="1:5">
      <c r="A641" s="154" t="s">
        <v>596</v>
      </c>
      <c r="B641" s="154" t="s">
        <v>2312</v>
      </c>
      <c r="C641" s="154" t="s">
        <v>2058</v>
      </c>
      <c r="D641" s="154"/>
      <c r="E641" s="179">
        <v>1987079832</v>
      </c>
    </row>
    <row r="642" spans="1:5">
      <c r="A642" s="154" t="s">
        <v>597</v>
      </c>
      <c r="B642" s="154" t="s">
        <v>2313</v>
      </c>
      <c r="C642" s="154" t="s">
        <v>2058</v>
      </c>
      <c r="D642" s="154"/>
      <c r="E642" s="179">
        <v>1430473485</v>
      </c>
    </row>
    <row r="643" spans="1:5">
      <c r="A643" s="154" t="s">
        <v>598</v>
      </c>
      <c r="B643" s="154" t="s">
        <v>2314</v>
      </c>
      <c r="C643" s="154" t="s">
        <v>2058</v>
      </c>
      <c r="D643" s="154"/>
      <c r="E643" s="179">
        <v>32785741873</v>
      </c>
    </row>
    <row r="644" spans="1:5">
      <c r="A644" s="154" t="s">
        <v>599</v>
      </c>
      <c r="B644" s="154" t="s">
        <v>2315</v>
      </c>
      <c r="C644" s="154" t="s">
        <v>2058</v>
      </c>
      <c r="D644" s="154"/>
      <c r="E644" s="179">
        <v>724248153</v>
      </c>
    </row>
    <row r="645" spans="1:5">
      <c r="A645" s="154" t="s">
        <v>600</v>
      </c>
      <c r="B645" s="154" t="s">
        <v>2316</v>
      </c>
      <c r="C645" s="154" t="s">
        <v>2058</v>
      </c>
      <c r="D645" s="154"/>
      <c r="E645" s="179">
        <v>5280217063</v>
      </c>
    </row>
    <row r="646" spans="1:5">
      <c r="A646" s="154" t="s">
        <v>744</v>
      </c>
      <c r="B646" s="154" t="s">
        <v>2317</v>
      </c>
      <c r="C646" s="154" t="s">
        <v>2058</v>
      </c>
      <c r="D646" s="154"/>
      <c r="E646" s="179">
        <v>13332997641</v>
      </c>
    </row>
    <row r="647" spans="1:5">
      <c r="A647" s="154" t="s">
        <v>604</v>
      </c>
      <c r="B647" s="154" t="s">
        <v>2318</v>
      </c>
      <c r="C647" s="154" t="s">
        <v>2058</v>
      </c>
      <c r="D647" s="154"/>
      <c r="E647" s="179"/>
    </row>
    <row r="648" spans="1:5">
      <c r="A648" s="154" t="s">
        <v>605</v>
      </c>
      <c r="B648" s="154" t="s">
        <v>2319</v>
      </c>
      <c r="C648" s="154" t="s">
        <v>2058</v>
      </c>
      <c r="D648" s="154"/>
      <c r="E648" s="179">
        <v>231824163916</v>
      </c>
    </row>
    <row r="649" spans="1:5">
      <c r="A649" s="154" t="s">
        <v>607</v>
      </c>
      <c r="B649" s="154" t="s">
        <v>2321</v>
      </c>
      <c r="C649" s="154" t="s">
        <v>2058</v>
      </c>
      <c r="D649" s="154"/>
      <c r="E649" s="179">
        <v>-3017406359</v>
      </c>
    </row>
    <row r="650" spans="1:5">
      <c r="A650" s="154" t="s">
        <v>609</v>
      </c>
      <c r="B650" s="154" t="s">
        <v>2323</v>
      </c>
      <c r="C650" s="154" t="s">
        <v>2058</v>
      </c>
      <c r="D650" s="154"/>
      <c r="E650" s="179">
        <v>29893757440</v>
      </c>
    </row>
    <row r="651" spans="1:5">
      <c r="A651" s="154" t="s">
        <v>610</v>
      </c>
      <c r="B651" s="154" t="s">
        <v>2324</v>
      </c>
      <c r="C651" s="154" t="s">
        <v>2058</v>
      </c>
      <c r="D651" s="154"/>
      <c r="E651" s="179">
        <v>16277536963</v>
      </c>
    </row>
    <row r="652" spans="1:5">
      <c r="A652" s="154" t="s">
        <v>612</v>
      </c>
      <c r="B652" s="154" t="s">
        <v>2325</v>
      </c>
      <c r="C652" s="154" t="s">
        <v>2058</v>
      </c>
      <c r="D652" s="154"/>
      <c r="E652" s="179">
        <v>-2478253585</v>
      </c>
    </row>
    <row r="653" spans="1:5">
      <c r="A653" s="154" t="s">
        <v>611</v>
      </c>
      <c r="B653" s="154" t="s">
        <v>2326</v>
      </c>
      <c r="C653" s="154" t="s">
        <v>2058</v>
      </c>
      <c r="D653" s="154"/>
      <c r="E653" s="179">
        <v>45714275658</v>
      </c>
    </row>
    <row r="654" spans="1:5">
      <c r="A654" s="154" t="s">
        <v>932</v>
      </c>
      <c r="B654" s="154" t="s">
        <v>3227</v>
      </c>
      <c r="C654" s="154" t="s">
        <v>2058</v>
      </c>
      <c r="D654" s="154"/>
      <c r="E654" s="179">
        <v>7342882299</v>
      </c>
    </row>
    <row r="655" spans="1:5">
      <c r="A655" s="154" t="s">
        <v>615</v>
      </c>
      <c r="B655" s="154" t="s">
        <v>2328</v>
      </c>
      <c r="C655" s="154" t="s">
        <v>2058</v>
      </c>
      <c r="D655" s="154"/>
      <c r="E655" s="179">
        <v>-3918709159</v>
      </c>
    </row>
    <row r="656" spans="1:5">
      <c r="A656" s="154" t="s">
        <v>616</v>
      </c>
      <c r="B656" s="154" t="s">
        <v>2329</v>
      </c>
      <c r="C656" s="154" t="s">
        <v>2058</v>
      </c>
      <c r="D656" s="154"/>
      <c r="E656" s="179">
        <v>-1133541022</v>
      </c>
    </row>
    <row r="657" spans="1:5">
      <c r="A657" s="154" t="s">
        <v>617</v>
      </c>
      <c r="B657" s="154" t="s">
        <v>4157</v>
      </c>
      <c r="C657" s="154" t="s">
        <v>2058</v>
      </c>
      <c r="D657" s="154"/>
      <c r="E657" s="179">
        <v>-774937423</v>
      </c>
    </row>
    <row r="658" spans="1:5">
      <c r="A658" s="154" t="s">
        <v>618</v>
      </c>
      <c r="B658" s="154" t="s">
        <v>2331</v>
      </c>
      <c r="C658" s="154" t="s">
        <v>2058</v>
      </c>
      <c r="D658" s="154"/>
      <c r="E658" s="179">
        <v>3820188785</v>
      </c>
    </row>
    <row r="659" spans="1:5">
      <c r="A659" s="154" t="s">
        <v>619</v>
      </c>
      <c r="B659" s="154" t="s">
        <v>2332</v>
      </c>
      <c r="C659" s="154" t="s">
        <v>2058</v>
      </c>
      <c r="D659" s="154"/>
      <c r="E659" s="179">
        <v>151850552</v>
      </c>
    </row>
    <row r="660" spans="1:5">
      <c r="A660" s="154" t="s">
        <v>1599</v>
      </c>
      <c r="B660" s="154" t="s">
        <v>2333</v>
      </c>
      <c r="C660" s="154" t="s">
        <v>2058</v>
      </c>
      <c r="D660" s="154"/>
      <c r="E660" s="179">
        <v>41497005297</v>
      </c>
    </row>
    <row r="661" spans="1:5">
      <c r="A661" s="154" t="s">
        <v>620</v>
      </c>
      <c r="B661" s="154" t="s">
        <v>2334</v>
      </c>
      <c r="C661" s="154" t="s">
        <v>2058</v>
      </c>
      <c r="D661" s="154"/>
      <c r="E661" s="179">
        <v>670269759</v>
      </c>
    </row>
    <row r="662" spans="1:5">
      <c r="A662" s="154" t="s">
        <v>4202</v>
      </c>
      <c r="B662" s="154" t="s">
        <v>4203</v>
      </c>
      <c r="C662" s="154" t="s">
        <v>2058</v>
      </c>
      <c r="D662" s="154"/>
      <c r="E662" s="179">
        <v>6023205589</v>
      </c>
    </row>
    <row r="663" spans="1:5">
      <c r="A663" s="154" t="s">
        <v>624</v>
      </c>
      <c r="B663" s="154" t="s">
        <v>2341</v>
      </c>
      <c r="C663" s="154" t="s">
        <v>2058</v>
      </c>
      <c r="D663" s="154"/>
      <c r="E663" s="179">
        <v>3878325985</v>
      </c>
    </row>
    <row r="664" spans="1:5">
      <c r="A664" s="154" t="s">
        <v>626</v>
      </c>
      <c r="B664" s="154" t="s">
        <v>2342</v>
      </c>
      <c r="C664" s="154" t="s">
        <v>2058</v>
      </c>
      <c r="D664" s="154"/>
      <c r="E664" s="179">
        <v>470488095</v>
      </c>
    </row>
    <row r="665" spans="1:5">
      <c r="A665" s="154" t="s">
        <v>627</v>
      </c>
      <c r="B665" s="154" t="s">
        <v>4134</v>
      </c>
      <c r="C665" s="154" t="s">
        <v>2058</v>
      </c>
      <c r="D665" s="154"/>
      <c r="E665" s="179">
        <v>18559211547</v>
      </c>
    </row>
    <row r="666" spans="1:5">
      <c r="A666" s="154" t="s">
        <v>628</v>
      </c>
      <c r="B666" s="154" t="s">
        <v>2344</v>
      </c>
      <c r="C666" s="154" t="s">
        <v>2058</v>
      </c>
      <c r="D666" s="154"/>
      <c r="E666" s="179">
        <v>-6724904184</v>
      </c>
    </row>
    <row r="667" spans="1:5">
      <c r="A667" s="154" t="s">
        <v>2345</v>
      </c>
      <c r="B667" s="154" t="s">
        <v>2346</v>
      </c>
      <c r="C667" s="154" t="s">
        <v>2058</v>
      </c>
      <c r="D667" s="154"/>
      <c r="E667" s="179">
        <v>30060926449</v>
      </c>
    </row>
    <row r="668" spans="1:5">
      <c r="A668" s="154" t="s">
        <v>629</v>
      </c>
      <c r="B668" s="154" t="s">
        <v>2347</v>
      </c>
      <c r="C668" s="154" t="s">
        <v>2058</v>
      </c>
      <c r="D668" s="154"/>
      <c r="E668" s="179">
        <v>223531706</v>
      </c>
    </row>
    <row r="669" spans="1:5">
      <c r="A669" s="154" t="s">
        <v>630</v>
      </c>
      <c r="B669" s="154" t="s">
        <v>2348</v>
      </c>
      <c r="C669" s="154" t="s">
        <v>2058</v>
      </c>
      <c r="D669" s="154"/>
      <c r="E669" s="179">
        <v>8790005642</v>
      </c>
    </row>
    <row r="670" spans="1:5">
      <c r="A670" s="154" t="s">
        <v>632</v>
      </c>
      <c r="B670" s="154" t="s">
        <v>2349</v>
      </c>
      <c r="C670" s="154" t="s">
        <v>2058</v>
      </c>
      <c r="D670" s="154"/>
      <c r="E670" s="179">
        <v>6917450360</v>
      </c>
    </row>
    <row r="671" spans="1:5">
      <c r="A671" s="154" t="s">
        <v>633</v>
      </c>
      <c r="B671" s="154" t="s">
        <v>3867</v>
      </c>
      <c r="C671" s="154" t="s">
        <v>2058</v>
      </c>
      <c r="D671" s="154"/>
      <c r="E671" s="179">
        <v>1418202653</v>
      </c>
    </row>
    <row r="672" spans="1:5">
      <c r="A672" s="154" t="s">
        <v>635</v>
      </c>
      <c r="B672" s="154" t="s">
        <v>2352</v>
      </c>
      <c r="C672" s="154" t="s">
        <v>2058</v>
      </c>
      <c r="D672" s="154"/>
      <c r="E672" s="179">
        <v>8217677392</v>
      </c>
    </row>
    <row r="673" spans="1:5">
      <c r="A673" s="154" t="s">
        <v>695</v>
      </c>
      <c r="B673" s="154" t="s">
        <v>2353</v>
      </c>
      <c r="C673" s="154" t="s">
        <v>2058</v>
      </c>
      <c r="D673" s="154"/>
      <c r="E673" s="179"/>
    </row>
    <row r="674" spans="1:5">
      <c r="A674" s="154" t="s">
        <v>638</v>
      </c>
      <c r="B674" s="154" t="s">
        <v>2354</v>
      </c>
      <c r="C674" s="154" t="s">
        <v>2058</v>
      </c>
      <c r="D674" s="154"/>
      <c r="E674" s="179">
        <v>3044576495</v>
      </c>
    </row>
    <row r="675" spans="1:5">
      <c r="A675" s="154" t="s">
        <v>639</v>
      </c>
      <c r="B675" s="154" t="s">
        <v>2355</v>
      </c>
      <c r="C675" s="154" t="s">
        <v>2058</v>
      </c>
      <c r="D675" s="154"/>
      <c r="E675" s="179">
        <v>464775193</v>
      </c>
    </row>
    <row r="676" spans="1:5">
      <c r="A676" s="154" t="s">
        <v>641</v>
      </c>
      <c r="B676" s="154" t="s">
        <v>3807</v>
      </c>
      <c r="C676" s="154" t="s">
        <v>2058</v>
      </c>
      <c r="D676" s="154"/>
      <c r="E676" s="179">
        <v>60281017096</v>
      </c>
    </row>
    <row r="677" spans="1:5">
      <c r="A677" s="154" t="s">
        <v>1492</v>
      </c>
      <c r="B677" s="154" t="s">
        <v>3312</v>
      </c>
      <c r="C677" s="154" t="s">
        <v>2058</v>
      </c>
      <c r="D677" s="154"/>
      <c r="E677" s="179">
        <v>8650951532</v>
      </c>
    </row>
    <row r="678" spans="1:5">
      <c r="A678" s="154" t="s">
        <v>643</v>
      </c>
      <c r="B678" s="154" t="s">
        <v>3556</v>
      </c>
      <c r="C678" s="154" t="s">
        <v>2058</v>
      </c>
      <c r="D678" s="154"/>
      <c r="E678" s="179">
        <v>8887367251</v>
      </c>
    </row>
    <row r="679" spans="1:5">
      <c r="A679" s="154" t="s">
        <v>644</v>
      </c>
      <c r="B679" s="154" t="s">
        <v>2358</v>
      </c>
      <c r="C679" s="154" t="s">
        <v>2058</v>
      </c>
      <c r="D679" s="154"/>
      <c r="E679" s="179">
        <v>-1287995274</v>
      </c>
    </row>
    <row r="680" spans="1:5">
      <c r="A680" s="154" t="s">
        <v>647</v>
      </c>
      <c r="B680" s="154" t="s">
        <v>2360</v>
      </c>
      <c r="C680" s="154" t="s">
        <v>2058</v>
      </c>
      <c r="D680" s="154"/>
      <c r="E680" s="179">
        <v>3825419770</v>
      </c>
    </row>
    <row r="681" spans="1:5">
      <c r="A681" s="154" t="s">
        <v>631</v>
      </c>
      <c r="B681" s="154" t="s">
        <v>2361</v>
      </c>
      <c r="C681" s="154" t="s">
        <v>2058</v>
      </c>
      <c r="D681" s="154"/>
      <c r="E681" s="179">
        <v>-740379227</v>
      </c>
    </row>
    <row r="682" spans="1:5">
      <c r="A682" s="154" t="s">
        <v>636</v>
      </c>
      <c r="B682" s="154" t="s">
        <v>2362</v>
      </c>
      <c r="C682" s="154" t="s">
        <v>2058</v>
      </c>
      <c r="D682" s="154"/>
      <c r="E682" s="179">
        <v>2251929616</v>
      </c>
    </row>
    <row r="683" spans="1:5">
      <c r="A683" s="154" t="s">
        <v>648</v>
      </c>
      <c r="B683" s="154" t="s">
        <v>2363</v>
      </c>
      <c r="C683" s="154" t="s">
        <v>2058</v>
      </c>
      <c r="D683" s="154"/>
      <c r="E683" s="179">
        <v>14256119211</v>
      </c>
    </row>
    <row r="684" spans="1:5">
      <c r="A684" s="154" t="s">
        <v>651</v>
      </c>
      <c r="B684" s="154" t="s">
        <v>2365</v>
      </c>
      <c r="C684" s="154" t="s">
        <v>2058</v>
      </c>
      <c r="D684" s="154"/>
      <c r="E684" s="179">
        <v>3818291646</v>
      </c>
    </row>
    <row r="685" spans="1:5">
      <c r="A685" s="154" t="s">
        <v>652</v>
      </c>
      <c r="B685" s="154" t="s">
        <v>2366</v>
      </c>
      <c r="C685" s="154" t="s">
        <v>2058</v>
      </c>
      <c r="D685" s="154"/>
      <c r="E685" s="179">
        <v>3576240041</v>
      </c>
    </row>
    <row r="686" spans="1:5">
      <c r="A686" s="154" t="s">
        <v>653</v>
      </c>
      <c r="B686" s="154" t="s">
        <v>4243</v>
      </c>
      <c r="C686" s="154" t="s">
        <v>2058</v>
      </c>
      <c r="D686" s="154"/>
      <c r="E686" s="179">
        <v>-15177799843</v>
      </c>
    </row>
    <row r="687" spans="1:5">
      <c r="A687" s="154" t="s">
        <v>654</v>
      </c>
      <c r="B687" s="154" t="s">
        <v>2370</v>
      </c>
      <c r="C687" s="154" t="s">
        <v>2058</v>
      </c>
      <c r="D687" s="154"/>
      <c r="E687" s="179">
        <v>20593185962</v>
      </c>
    </row>
    <row r="688" spans="1:5">
      <c r="A688" s="154" t="s">
        <v>655</v>
      </c>
      <c r="B688" s="154" t="s">
        <v>2371</v>
      </c>
      <c r="C688" s="154" t="s">
        <v>2058</v>
      </c>
      <c r="D688" s="154"/>
      <c r="E688" s="179"/>
    </row>
    <row r="689" spans="1:5">
      <c r="A689" s="154" t="s">
        <v>656</v>
      </c>
      <c r="B689" s="154" t="s">
        <v>3958</v>
      </c>
      <c r="C689" s="154" t="s">
        <v>2058</v>
      </c>
      <c r="D689" s="154"/>
      <c r="E689" s="179">
        <v>-903968140</v>
      </c>
    </row>
    <row r="690" spans="1:5">
      <c r="A690" s="154" t="s">
        <v>657</v>
      </c>
      <c r="B690" s="154" t="s">
        <v>2373</v>
      </c>
      <c r="C690" s="154" t="s">
        <v>2058</v>
      </c>
      <c r="D690" s="154"/>
      <c r="E690" s="179">
        <v>3053484726</v>
      </c>
    </row>
    <row r="691" spans="1:5">
      <c r="A691" s="154" t="s">
        <v>658</v>
      </c>
      <c r="B691" s="154" t="s">
        <v>2374</v>
      </c>
      <c r="C691" s="154" t="s">
        <v>2058</v>
      </c>
      <c r="D691" s="154"/>
      <c r="E691" s="179">
        <v>163754379</v>
      </c>
    </row>
    <row r="692" spans="1:5">
      <c r="A692" s="154" t="s">
        <v>660</v>
      </c>
      <c r="B692" s="154" t="s">
        <v>2376</v>
      </c>
      <c r="C692" s="154" t="s">
        <v>2058</v>
      </c>
      <c r="D692" s="154"/>
      <c r="E692" s="179">
        <v>8488551644</v>
      </c>
    </row>
    <row r="693" spans="1:5">
      <c r="A693" s="154" t="s">
        <v>661</v>
      </c>
      <c r="B693" s="154" t="s">
        <v>2377</v>
      </c>
      <c r="C693" s="154" t="s">
        <v>2058</v>
      </c>
      <c r="D693" s="154"/>
      <c r="E693" s="179">
        <v>523858096</v>
      </c>
    </row>
    <row r="694" spans="1:5">
      <c r="A694" s="154" t="s">
        <v>662</v>
      </c>
      <c r="B694" s="154" t="s">
        <v>2378</v>
      </c>
      <c r="C694" s="154" t="s">
        <v>2058</v>
      </c>
      <c r="D694" s="154"/>
      <c r="E694" s="179">
        <v>2352990952</v>
      </c>
    </row>
    <row r="695" spans="1:5">
      <c r="A695" s="154" t="s">
        <v>663</v>
      </c>
      <c r="B695" s="154" t="s">
        <v>2379</v>
      </c>
      <c r="C695" s="154" t="s">
        <v>2058</v>
      </c>
      <c r="D695" s="154"/>
      <c r="E695" s="179">
        <v>19301989031</v>
      </c>
    </row>
    <row r="696" spans="1:5">
      <c r="A696" s="154" t="s">
        <v>664</v>
      </c>
      <c r="B696" s="154" t="s">
        <v>2380</v>
      </c>
      <c r="C696" s="154" t="s">
        <v>2058</v>
      </c>
      <c r="D696" s="154"/>
      <c r="E696" s="179">
        <v>6882925586</v>
      </c>
    </row>
    <row r="697" spans="1:5">
      <c r="A697" s="154" t="s">
        <v>665</v>
      </c>
      <c r="B697" s="154" t="s">
        <v>3557</v>
      </c>
      <c r="C697" s="154" t="s">
        <v>2058</v>
      </c>
      <c r="D697" s="154"/>
      <c r="E697" s="179">
        <v>5561097688</v>
      </c>
    </row>
    <row r="698" spans="1:5">
      <c r="A698" s="154" t="s">
        <v>666</v>
      </c>
      <c r="B698" s="154" t="s">
        <v>2381</v>
      </c>
      <c r="C698" s="154" t="s">
        <v>2058</v>
      </c>
      <c r="D698" s="154"/>
      <c r="E698" s="179">
        <v>149345177</v>
      </c>
    </row>
    <row r="699" spans="1:5">
      <c r="A699" s="154" t="s">
        <v>667</v>
      </c>
      <c r="B699" s="154" t="s">
        <v>2382</v>
      </c>
      <c r="C699" s="154" t="s">
        <v>2058</v>
      </c>
      <c r="D699" s="154"/>
      <c r="E699" s="179">
        <v>4694489637</v>
      </c>
    </row>
    <row r="700" spans="1:5">
      <c r="A700" s="154" t="s">
        <v>670</v>
      </c>
      <c r="B700" s="154" t="s">
        <v>4109</v>
      </c>
      <c r="C700" s="154" t="s">
        <v>2058</v>
      </c>
      <c r="D700" s="154"/>
      <c r="E700" s="179">
        <v>2957978522</v>
      </c>
    </row>
    <row r="701" spans="1:5">
      <c r="A701" s="154" t="s">
        <v>672</v>
      </c>
      <c r="B701" s="154" t="s">
        <v>2385</v>
      </c>
      <c r="C701" s="154" t="s">
        <v>2058</v>
      </c>
      <c r="D701" s="154"/>
      <c r="E701" s="179">
        <v>123413853713</v>
      </c>
    </row>
    <row r="702" spans="1:5">
      <c r="A702" s="154" t="s">
        <v>673</v>
      </c>
      <c r="B702" s="154" t="s">
        <v>2386</v>
      </c>
      <c r="C702" s="154" t="s">
        <v>2058</v>
      </c>
      <c r="D702" s="154"/>
      <c r="E702" s="179">
        <v>4721193282</v>
      </c>
    </row>
    <row r="703" spans="1:5">
      <c r="A703" s="154" t="s">
        <v>674</v>
      </c>
      <c r="B703" s="154" t="s">
        <v>2387</v>
      </c>
      <c r="C703" s="154" t="s">
        <v>2058</v>
      </c>
      <c r="D703" s="154"/>
      <c r="E703" s="179">
        <v>-1104283560</v>
      </c>
    </row>
    <row r="704" spans="1:5">
      <c r="A704" s="154" t="s">
        <v>676</v>
      </c>
      <c r="B704" s="154" t="s">
        <v>2389</v>
      </c>
      <c r="C704" s="154" t="s">
        <v>2058</v>
      </c>
      <c r="D704" s="154"/>
      <c r="E704" s="179">
        <v>-2250972967</v>
      </c>
    </row>
    <row r="705" spans="1:5">
      <c r="A705" s="154" t="s">
        <v>677</v>
      </c>
      <c r="B705" s="154" t="s">
        <v>2390</v>
      </c>
      <c r="C705" s="154" t="s">
        <v>2058</v>
      </c>
      <c r="D705" s="154"/>
      <c r="E705" s="179">
        <v>-727828122</v>
      </c>
    </row>
    <row r="706" spans="1:5">
      <c r="A706" s="154" t="s">
        <v>3380</v>
      </c>
      <c r="B706" s="154" t="s">
        <v>3381</v>
      </c>
      <c r="C706" s="154" t="s">
        <v>2058</v>
      </c>
      <c r="D706" s="154"/>
      <c r="E706" s="179">
        <v>25530888408</v>
      </c>
    </row>
    <row r="707" spans="1:5">
      <c r="A707" s="154" t="s">
        <v>681</v>
      </c>
      <c r="B707" s="154" t="s">
        <v>2393</v>
      </c>
      <c r="C707" s="154" t="s">
        <v>2058</v>
      </c>
      <c r="D707" s="154"/>
      <c r="E707" s="179">
        <v>392408264</v>
      </c>
    </row>
    <row r="708" spans="1:5">
      <c r="A708" s="154" t="s">
        <v>682</v>
      </c>
      <c r="B708" s="154" t="s">
        <v>2394</v>
      </c>
      <c r="C708" s="154" t="s">
        <v>2058</v>
      </c>
      <c r="D708" s="154"/>
      <c r="E708" s="179">
        <v>45276981104</v>
      </c>
    </row>
    <row r="709" spans="1:5">
      <c r="A709" s="154" t="s">
        <v>748</v>
      </c>
      <c r="B709" s="154" t="s">
        <v>2395</v>
      </c>
      <c r="C709" s="154" t="s">
        <v>2058</v>
      </c>
      <c r="D709" s="154"/>
      <c r="E709" s="179">
        <v>5112574303</v>
      </c>
    </row>
    <row r="710" spans="1:5">
      <c r="A710" s="154" t="s">
        <v>683</v>
      </c>
      <c r="B710" s="154" t="s">
        <v>2396</v>
      </c>
      <c r="C710" s="154" t="s">
        <v>2058</v>
      </c>
      <c r="D710" s="154"/>
      <c r="E710" s="179">
        <v>7255773105</v>
      </c>
    </row>
    <row r="711" spans="1:5">
      <c r="A711" s="154" t="s">
        <v>912</v>
      </c>
      <c r="B711" s="154" t="s">
        <v>2398</v>
      </c>
      <c r="C711" s="154" t="s">
        <v>2058</v>
      </c>
      <c r="D711" s="154"/>
      <c r="E711" s="179">
        <v>160758312338</v>
      </c>
    </row>
    <row r="712" spans="1:5">
      <c r="A712" s="154" t="s">
        <v>686</v>
      </c>
      <c r="B712" s="154" t="s">
        <v>3965</v>
      </c>
      <c r="C712" s="154" t="s">
        <v>2058</v>
      </c>
      <c r="D712" s="154"/>
      <c r="E712" s="179">
        <v>-1450271666</v>
      </c>
    </row>
    <row r="713" spans="1:5">
      <c r="A713" s="154" t="s">
        <v>687</v>
      </c>
      <c r="B713" s="154" t="s">
        <v>2400</v>
      </c>
      <c r="C713" s="154" t="s">
        <v>2058</v>
      </c>
      <c r="D713" s="154"/>
      <c r="E713" s="179">
        <v>264935857</v>
      </c>
    </row>
    <row r="714" spans="1:5">
      <c r="A714" s="154" t="s">
        <v>690</v>
      </c>
      <c r="B714" s="154" t="s">
        <v>2403</v>
      </c>
      <c r="C714" s="154" t="s">
        <v>2058</v>
      </c>
      <c r="D714" s="154"/>
      <c r="E714" s="179">
        <v>210793975</v>
      </c>
    </row>
    <row r="715" spans="1:5">
      <c r="A715" s="154" t="s">
        <v>691</v>
      </c>
      <c r="B715" s="154" t="s">
        <v>2404</v>
      </c>
      <c r="C715" s="154" t="s">
        <v>2058</v>
      </c>
      <c r="D715" s="154"/>
      <c r="E715" s="179">
        <v>163038523</v>
      </c>
    </row>
    <row r="716" spans="1:5">
      <c r="A716" s="154" t="s">
        <v>692</v>
      </c>
      <c r="B716" s="154" t="s">
        <v>2406</v>
      </c>
      <c r="C716" s="154" t="s">
        <v>2058</v>
      </c>
      <c r="D716" s="154"/>
      <c r="E716" s="179">
        <v>5298115629</v>
      </c>
    </row>
    <row r="717" spans="1:5">
      <c r="A717" s="154" t="s">
        <v>694</v>
      </c>
      <c r="B717" s="154" t="s">
        <v>2407</v>
      </c>
      <c r="C717" s="154" t="s">
        <v>2058</v>
      </c>
      <c r="D717" s="154"/>
      <c r="E717" s="179">
        <v>21951621030</v>
      </c>
    </row>
    <row r="718" spans="1:5">
      <c r="A718" s="154" t="s">
        <v>696</v>
      </c>
      <c r="B718" s="154" t="s">
        <v>2408</v>
      </c>
      <c r="C718" s="154" t="s">
        <v>2058</v>
      </c>
      <c r="D718" s="154"/>
      <c r="E718" s="179">
        <v>9760364178</v>
      </c>
    </row>
    <row r="719" spans="1:5">
      <c r="A719" s="154" t="s">
        <v>697</v>
      </c>
      <c r="B719" s="154" t="s">
        <v>2409</v>
      </c>
      <c r="C719" s="154" t="s">
        <v>2058</v>
      </c>
      <c r="D719" s="154"/>
      <c r="E719" s="179">
        <v>104973639643</v>
      </c>
    </row>
    <row r="720" spans="1:5">
      <c r="A720" s="154" t="s">
        <v>698</v>
      </c>
      <c r="B720" s="154" t="s">
        <v>2410</v>
      </c>
      <c r="C720" s="154" t="s">
        <v>2058</v>
      </c>
      <c r="D720" s="154"/>
      <c r="E720" s="179">
        <v>2855614564</v>
      </c>
    </row>
    <row r="721" spans="1:5">
      <c r="A721" s="154" t="s">
        <v>699</v>
      </c>
      <c r="B721" s="154" t="s">
        <v>2411</v>
      </c>
      <c r="C721" s="154" t="s">
        <v>2058</v>
      </c>
      <c r="D721" s="154"/>
      <c r="E721" s="179">
        <v>7088807534</v>
      </c>
    </row>
    <row r="722" spans="1:5">
      <c r="A722" s="154" t="s">
        <v>387</v>
      </c>
      <c r="B722" s="154" t="s">
        <v>2412</v>
      </c>
      <c r="C722" s="154" t="s">
        <v>2058</v>
      </c>
      <c r="D722" s="154"/>
      <c r="E722" s="179">
        <v>3173839518</v>
      </c>
    </row>
    <row r="723" spans="1:5">
      <c r="A723" s="154" t="s">
        <v>700</v>
      </c>
      <c r="B723" s="154" t="s">
        <v>2413</v>
      </c>
      <c r="C723" s="154" t="s">
        <v>2058</v>
      </c>
      <c r="D723" s="154"/>
      <c r="E723" s="179">
        <v>-6157200958</v>
      </c>
    </row>
    <row r="724" spans="1:5">
      <c r="A724" s="154" t="s">
        <v>701</v>
      </c>
      <c r="B724" s="154" t="s">
        <v>2414</v>
      </c>
      <c r="C724" s="154" t="s">
        <v>2058</v>
      </c>
      <c r="D724" s="154"/>
      <c r="E724" s="179"/>
    </row>
    <row r="725" spans="1:5">
      <c r="A725" s="154" t="s">
        <v>702</v>
      </c>
      <c r="B725" s="154" t="s">
        <v>2415</v>
      </c>
      <c r="C725" s="154" t="s">
        <v>2058</v>
      </c>
      <c r="D725" s="154"/>
      <c r="E725" s="179">
        <v>-162470696</v>
      </c>
    </row>
    <row r="726" spans="1:5">
      <c r="A726" s="154" t="s">
        <v>705</v>
      </c>
      <c r="B726" s="154" t="s">
        <v>2418</v>
      </c>
      <c r="C726" s="154" t="s">
        <v>2058</v>
      </c>
      <c r="D726" s="154"/>
      <c r="E726" s="179">
        <v>110185928</v>
      </c>
    </row>
    <row r="727" spans="1:5">
      <c r="A727" s="154" t="s">
        <v>3721</v>
      </c>
      <c r="B727" s="154" t="s">
        <v>3722</v>
      </c>
      <c r="C727" s="154" t="s">
        <v>2058</v>
      </c>
      <c r="D727" s="154"/>
      <c r="E727" s="179">
        <v>20386425047</v>
      </c>
    </row>
    <row r="728" spans="1:5">
      <c r="A728" s="154" t="s">
        <v>708</v>
      </c>
      <c r="B728" s="154" t="s">
        <v>2420</v>
      </c>
      <c r="C728" s="154" t="s">
        <v>2058</v>
      </c>
      <c r="D728" s="154"/>
      <c r="E728" s="179">
        <v>21099749438</v>
      </c>
    </row>
    <row r="729" spans="1:5">
      <c r="A729" s="154" t="s">
        <v>709</v>
      </c>
      <c r="B729" s="154" t="s">
        <v>2421</v>
      </c>
      <c r="C729" s="154" t="s">
        <v>2058</v>
      </c>
      <c r="D729" s="154"/>
      <c r="E729" s="179">
        <v>12167205183</v>
      </c>
    </row>
    <row r="730" spans="1:5">
      <c r="A730" s="154" t="s">
        <v>710</v>
      </c>
      <c r="B730" s="154" t="s">
        <v>2422</v>
      </c>
      <c r="C730" s="154" t="s">
        <v>2058</v>
      </c>
      <c r="D730" s="154"/>
      <c r="E730" s="179"/>
    </row>
    <row r="731" spans="1:5">
      <c r="A731" s="154" t="s">
        <v>942</v>
      </c>
      <c r="B731" s="154" t="s">
        <v>2423</v>
      </c>
      <c r="C731" s="154" t="s">
        <v>4171</v>
      </c>
      <c r="D731" s="154"/>
      <c r="E731" s="179"/>
    </row>
    <row r="732" spans="1:5">
      <c r="A732" s="154" t="s">
        <v>3984</v>
      </c>
      <c r="B732" s="154" t="s">
        <v>3996</v>
      </c>
      <c r="C732" s="154" t="s">
        <v>4171</v>
      </c>
      <c r="D732" s="154"/>
      <c r="E732" s="179">
        <v>2479394402</v>
      </c>
    </row>
    <row r="733" spans="1:5">
      <c r="A733" s="154" t="s">
        <v>4244</v>
      </c>
      <c r="B733" s="154" t="s">
        <v>4245</v>
      </c>
      <c r="C733" s="154" t="s">
        <v>4171</v>
      </c>
      <c r="D733" s="154"/>
      <c r="E733" s="179">
        <v>8512958639</v>
      </c>
    </row>
    <row r="734" spans="1:5">
      <c r="A734" s="154" t="s">
        <v>2425</v>
      </c>
      <c r="B734" s="154" t="s">
        <v>2426</v>
      </c>
      <c r="C734" s="154" t="s">
        <v>4171</v>
      </c>
      <c r="D734" s="154"/>
      <c r="E734" s="179">
        <v>10154207440</v>
      </c>
    </row>
    <row r="735" spans="1:5">
      <c r="A735" s="154" t="s">
        <v>3504</v>
      </c>
      <c r="B735" s="154" t="s">
        <v>3505</v>
      </c>
      <c r="C735" s="154" t="s">
        <v>4171</v>
      </c>
      <c r="D735" s="154"/>
      <c r="E735" s="179">
        <v>1199568000000</v>
      </c>
    </row>
    <row r="736" spans="1:5">
      <c r="A736" s="154" t="s">
        <v>773</v>
      </c>
      <c r="B736" s="154" t="s">
        <v>2427</v>
      </c>
      <c r="C736" s="154" t="s">
        <v>4171</v>
      </c>
      <c r="D736" s="154"/>
      <c r="E736" s="179">
        <v>7659053131</v>
      </c>
    </row>
    <row r="737" spans="1:5">
      <c r="A737" s="154" t="s">
        <v>801</v>
      </c>
      <c r="B737" s="154" t="s">
        <v>2428</v>
      </c>
      <c r="C737" s="154" t="s">
        <v>4171</v>
      </c>
      <c r="D737" s="154"/>
      <c r="E737" s="179">
        <v>94863977987</v>
      </c>
    </row>
    <row r="738" spans="1:5">
      <c r="A738" s="154" t="s">
        <v>3943</v>
      </c>
      <c r="B738" s="154" t="s">
        <v>3944</v>
      </c>
      <c r="C738" s="154" t="s">
        <v>4171</v>
      </c>
      <c r="D738" s="154"/>
      <c r="E738" s="179">
        <v>21414821344</v>
      </c>
    </row>
    <row r="739" spans="1:5">
      <c r="A739" s="154" t="s">
        <v>967</v>
      </c>
      <c r="B739" s="154" t="s">
        <v>2431</v>
      </c>
      <c r="C739" s="154" t="s">
        <v>4171</v>
      </c>
      <c r="D739" s="154"/>
      <c r="E739" s="179"/>
    </row>
    <row r="740" spans="1:5">
      <c r="A740" s="154" t="s">
        <v>357</v>
      </c>
      <c r="B740" s="154" t="s">
        <v>2060</v>
      </c>
      <c r="C740" s="154" t="s">
        <v>4171</v>
      </c>
      <c r="D740" s="154"/>
      <c r="E740" s="179"/>
    </row>
    <row r="741" spans="1:5">
      <c r="A741" s="154" t="s">
        <v>968</v>
      </c>
      <c r="B741" s="154" t="s">
        <v>2432</v>
      </c>
      <c r="C741" s="154" t="s">
        <v>4171</v>
      </c>
      <c r="D741" s="154"/>
      <c r="E741" s="179"/>
    </row>
    <row r="742" spans="1:5">
      <c r="A742" s="154" t="s">
        <v>811</v>
      </c>
      <c r="B742" s="154" t="s">
        <v>2433</v>
      </c>
      <c r="C742" s="154" t="s">
        <v>4171</v>
      </c>
      <c r="D742" s="154"/>
      <c r="E742" s="179">
        <v>2574526807797</v>
      </c>
    </row>
    <row r="743" spans="1:5">
      <c r="A743" s="154" t="s">
        <v>971</v>
      </c>
      <c r="B743" s="154" t="s">
        <v>3780</v>
      </c>
      <c r="C743" s="154" t="s">
        <v>4171</v>
      </c>
      <c r="D743" s="154"/>
      <c r="E743" s="179"/>
    </row>
    <row r="744" spans="1:5">
      <c r="A744" s="154" t="s">
        <v>5</v>
      </c>
      <c r="B744" s="154" t="s">
        <v>2443</v>
      </c>
      <c r="C744" s="154" t="s">
        <v>4171</v>
      </c>
      <c r="D744" s="154"/>
      <c r="E744" s="179">
        <v>-11558839753</v>
      </c>
    </row>
    <row r="745" spans="1:5">
      <c r="A745" s="154" t="s">
        <v>6</v>
      </c>
      <c r="B745" s="154" t="s">
        <v>1651</v>
      </c>
      <c r="C745" s="154" t="s">
        <v>4171</v>
      </c>
      <c r="D745" s="154"/>
      <c r="E745" s="179">
        <v>-12851864519</v>
      </c>
    </row>
    <row r="746" spans="1:5">
      <c r="A746" s="154" t="s">
        <v>972</v>
      </c>
      <c r="B746" s="154" t="s">
        <v>2444</v>
      </c>
      <c r="C746" s="154" t="s">
        <v>4171</v>
      </c>
      <c r="D746" s="154"/>
      <c r="E746" s="179">
        <v>13500759660</v>
      </c>
    </row>
    <row r="747" spans="1:5">
      <c r="A747" s="154" t="s">
        <v>973</v>
      </c>
      <c r="B747" s="154" t="s">
        <v>2445</v>
      </c>
      <c r="C747" s="154" t="s">
        <v>4171</v>
      </c>
      <c r="D747" s="154"/>
      <c r="E747" s="179"/>
    </row>
    <row r="748" spans="1:5">
      <c r="A748" s="154" t="s">
        <v>3506</v>
      </c>
      <c r="B748" s="154" t="s">
        <v>4204</v>
      </c>
      <c r="C748" s="154" t="s">
        <v>4171</v>
      </c>
      <c r="D748" s="154"/>
      <c r="E748" s="179">
        <v>8676197454</v>
      </c>
    </row>
    <row r="749" spans="1:5">
      <c r="A749" s="154" t="s">
        <v>4148</v>
      </c>
      <c r="B749" s="154" t="s">
        <v>4149</v>
      </c>
      <c r="C749" s="154" t="s">
        <v>4171</v>
      </c>
      <c r="D749" s="154"/>
      <c r="E749" s="179">
        <v>311695702857</v>
      </c>
    </row>
    <row r="750" spans="1:5">
      <c r="A750" s="154" t="s">
        <v>4276</v>
      </c>
      <c r="B750" s="154" t="s">
        <v>4277</v>
      </c>
      <c r="C750" s="154" t="s">
        <v>4171</v>
      </c>
      <c r="D750" s="154"/>
      <c r="E750" s="179">
        <v>59005068946</v>
      </c>
    </row>
    <row r="751" spans="1:5">
      <c r="A751" s="154" t="s">
        <v>974</v>
      </c>
      <c r="B751" s="154" t="s">
        <v>4205</v>
      </c>
      <c r="C751" s="154" t="s">
        <v>4171</v>
      </c>
      <c r="D751" s="154"/>
      <c r="E751" s="179"/>
    </row>
    <row r="752" spans="1:5">
      <c r="A752" s="154" t="s">
        <v>975</v>
      </c>
      <c r="B752" s="154" t="s">
        <v>2447</v>
      </c>
      <c r="C752" s="154" t="s">
        <v>4171</v>
      </c>
      <c r="D752" s="154"/>
      <c r="E752" s="179">
        <v>1044057831</v>
      </c>
    </row>
    <row r="753" spans="1:5">
      <c r="A753" s="154" t="s">
        <v>933</v>
      </c>
      <c r="B753" s="154" t="s">
        <v>4135</v>
      </c>
      <c r="C753" s="154" t="s">
        <v>4171</v>
      </c>
      <c r="D753" s="154"/>
      <c r="E753" s="179">
        <v>17256425886</v>
      </c>
    </row>
    <row r="754" spans="1:5">
      <c r="A754" s="154" t="s">
        <v>4278</v>
      </c>
      <c r="B754" s="154" t="s">
        <v>2320</v>
      </c>
      <c r="C754" s="154" t="s">
        <v>4171</v>
      </c>
      <c r="D754" s="154"/>
      <c r="E754" s="179">
        <v>-12973377688</v>
      </c>
    </row>
    <row r="755" spans="1:5">
      <c r="A755" s="154" t="s">
        <v>10</v>
      </c>
      <c r="B755" s="154" t="s">
        <v>1655</v>
      </c>
      <c r="C755" s="154" t="s">
        <v>4171</v>
      </c>
      <c r="D755" s="154"/>
      <c r="E755" s="179">
        <v>-6290161241</v>
      </c>
    </row>
    <row r="756" spans="1:5">
      <c r="A756" s="154" t="s">
        <v>977</v>
      </c>
      <c r="B756" s="154" t="s">
        <v>2450</v>
      </c>
      <c r="C756" s="154" t="s">
        <v>4171</v>
      </c>
      <c r="D756" s="154"/>
      <c r="E756" s="179">
        <v>90112972542</v>
      </c>
    </row>
    <row r="757" spans="1:5">
      <c r="A757" s="154" t="s">
        <v>978</v>
      </c>
      <c r="B757" s="154" t="s">
        <v>2451</v>
      </c>
      <c r="C757" s="154" t="s">
        <v>4171</v>
      </c>
      <c r="D757" s="154"/>
      <c r="E757" s="179"/>
    </row>
    <row r="758" spans="1:5">
      <c r="A758" s="154" t="s">
        <v>365</v>
      </c>
      <c r="B758" s="154" t="s">
        <v>2067</v>
      </c>
      <c r="C758" s="154" t="s">
        <v>4171</v>
      </c>
      <c r="D758" s="154"/>
      <c r="E758" s="179"/>
    </row>
    <row r="759" spans="1:5">
      <c r="A759" s="154" t="s">
        <v>979</v>
      </c>
      <c r="B759" s="154" t="s">
        <v>2452</v>
      </c>
      <c r="C759" s="154" t="s">
        <v>4171</v>
      </c>
      <c r="D759" s="154"/>
      <c r="E759" s="179"/>
    </row>
    <row r="760" spans="1:5">
      <c r="A760" s="154" t="s">
        <v>728</v>
      </c>
      <c r="B760" s="154" t="s">
        <v>4227</v>
      </c>
      <c r="C760" s="154" t="s">
        <v>4171</v>
      </c>
      <c r="D760" s="154"/>
      <c r="E760" s="179">
        <v>-17840807021</v>
      </c>
    </row>
    <row r="761" spans="1:5">
      <c r="A761" s="154" t="s">
        <v>983</v>
      </c>
      <c r="B761" s="154" t="s">
        <v>2456</v>
      </c>
      <c r="C761" s="154" t="s">
        <v>4171</v>
      </c>
      <c r="D761" s="154"/>
      <c r="E761" s="179"/>
    </row>
    <row r="762" spans="1:5">
      <c r="A762" s="154" t="s">
        <v>15</v>
      </c>
      <c r="B762" s="154" t="s">
        <v>4279</v>
      </c>
      <c r="C762" s="154" t="s">
        <v>4171</v>
      </c>
      <c r="D762" s="154"/>
      <c r="E762" s="179"/>
    </row>
    <row r="763" spans="1:5">
      <c r="A763" s="154" t="s">
        <v>987</v>
      </c>
      <c r="B763" s="154" t="s">
        <v>2460</v>
      </c>
      <c r="C763" s="154" t="s">
        <v>4171</v>
      </c>
      <c r="D763" s="154"/>
      <c r="E763" s="179">
        <v>49775763277</v>
      </c>
    </row>
    <row r="764" spans="1:5">
      <c r="A764" s="154" t="s">
        <v>4007</v>
      </c>
      <c r="B764" s="154" t="s">
        <v>4008</v>
      </c>
      <c r="C764" s="154" t="s">
        <v>4171</v>
      </c>
      <c r="D764" s="154"/>
      <c r="E764" s="179">
        <v>4408541200</v>
      </c>
    </row>
    <row r="765" spans="1:5">
      <c r="A765" s="154" t="s">
        <v>990</v>
      </c>
      <c r="B765" s="154" t="s">
        <v>2464</v>
      </c>
      <c r="C765" s="154" t="s">
        <v>4171</v>
      </c>
      <c r="D765" s="154"/>
      <c r="E765" s="179"/>
    </row>
    <row r="766" spans="1:5">
      <c r="A766" s="154" t="s">
        <v>2467</v>
      </c>
      <c r="B766" s="154" t="s">
        <v>2468</v>
      </c>
      <c r="C766" s="154" t="s">
        <v>4171</v>
      </c>
      <c r="D766" s="154"/>
      <c r="E766" s="179"/>
    </row>
    <row r="767" spans="1:5">
      <c r="A767" s="154" t="s">
        <v>991</v>
      </c>
      <c r="B767" s="154" t="s">
        <v>2469</v>
      </c>
      <c r="C767" s="154" t="s">
        <v>4171</v>
      </c>
      <c r="D767" s="154"/>
      <c r="E767" s="179"/>
    </row>
    <row r="768" spans="1:5">
      <c r="A768" s="154" t="s">
        <v>992</v>
      </c>
      <c r="B768" s="154" t="s">
        <v>2470</v>
      </c>
      <c r="C768" s="154" t="s">
        <v>4171</v>
      </c>
      <c r="D768" s="154"/>
      <c r="E768" s="179">
        <v>3201403270</v>
      </c>
    </row>
    <row r="769" spans="1:5">
      <c r="A769" s="154" t="s">
        <v>3703</v>
      </c>
      <c r="B769" s="154" t="s">
        <v>3704</v>
      </c>
      <c r="C769" s="154" t="s">
        <v>4171</v>
      </c>
      <c r="D769" s="154"/>
      <c r="E769" s="179"/>
    </row>
    <row r="770" spans="1:5">
      <c r="A770" s="154" t="s">
        <v>993</v>
      </c>
      <c r="B770" s="154" t="s">
        <v>2471</v>
      </c>
      <c r="C770" s="154" t="s">
        <v>4171</v>
      </c>
      <c r="D770" s="154"/>
      <c r="E770" s="179"/>
    </row>
    <row r="771" spans="1:5">
      <c r="A771" s="154" t="s">
        <v>913</v>
      </c>
      <c r="B771" s="154" t="s">
        <v>2474</v>
      </c>
      <c r="C771" s="154" t="s">
        <v>4171</v>
      </c>
      <c r="D771" s="154"/>
      <c r="E771" s="179"/>
    </row>
    <row r="772" spans="1:5">
      <c r="A772" s="154" t="s">
        <v>3985</v>
      </c>
      <c r="B772" s="154" t="s">
        <v>3986</v>
      </c>
      <c r="C772" s="154" t="s">
        <v>4171</v>
      </c>
      <c r="D772" s="154"/>
      <c r="E772" s="179"/>
    </row>
    <row r="773" spans="1:5">
      <c r="A773" s="154" t="s">
        <v>2076</v>
      </c>
      <c r="B773" s="154" t="s">
        <v>4206</v>
      </c>
      <c r="C773" s="154" t="s">
        <v>4171</v>
      </c>
      <c r="D773" s="154"/>
      <c r="E773" s="179"/>
    </row>
    <row r="774" spans="1:5">
      <c r="A774" s="154" t="s">
        <v>943</v>
      </c>
      <c r="B774" s="154" t="s">
        <v>2475</v>
      </c>
      <c r="C774" s="154" t="s">
        <v>4171</v>
      </c>
      <c r="D774" s="154"/>
      <c r="E774" s="179">
        <v>11910735644</v>
      </c>
    </row>
    <row r="775" spans="1:5">
      <c r="A775" s="154" t="s">
        <v>829</v>
      </c>
      <c r="B775" s="154" t="s">
        <v>2476</v>
      </c>
      <c r="C775" s="154" t="s">
        <v>4171</v>
      </c>
      <c r="D775" s="154"/>
      <c r="E775" s="179">
        <v>2743714517</v>
      </c>
    </row>
    <row r="776" spans="1:5">
      <c r="A776" s="154" t="s">
        <v>994</v>
      </c>
      <c r="B776" s="154" t="s">
        <v>2477</v>
      </c>
      <c r="C776" s="154" t="s">
        <v>4171</v>
      </c>
      <c r="D776" s="154"/>
      <c r="E776" s="179">
        <v>10132818778</v>
      </c>
    </row>
    <row r="777" spans="1:5">
      <c r="A777" s="154" t="s">
        <v>826</v>
      </c>
      <c r="B777" s="154" t="s">
        <v>2478</v>
      </c>
      <c r="C777" s="154" t="s">
        <v>4171</v>
      </c>
      <c r="D777" s="154"/>
      <c r="E777" s="179"/>
    </row>
    <row r="778" spans="1:5">
      <c r="A778" s="154" t="s">
        <v>4136</v>
      </c>
      <c r="B778" s="154" t="s">
        <v>4137</v>
      </c>
      <c r="C778" s="154" t="s">
        <v>4171</v>
      </c>
      <c r="D778" s="154"/>
      <c r="E778" s="179"/>
    </row>
    <row r="779" spans="1:5">
      <c r="A779" s="154" t="s">
        <v>995</v>
      </c>
      <c r="B779" s="154" t="s">
        <v>2479</v>
      </c>
      <c r="C779" s="154" t="s">
        <v>4171</v>
      </c>
      <c r="D779" s="154"/>
      <c r="E779" s="179">
        <v>3857013432</v>
      </c>
    </row>
    <row r="780" spans="1:5">
      <c r="A780" s="154" t="s">
        <v>996</v>
      </c>
      <c r="B780" s="154" t="s">
        <v>2480</v>
      </c>
      <c r="C780" s="154" t="s">
        <v>4171</v>
      </c>
      <c r="D780" s="154"/>
      <c r="E780" s="179">
        <v>-4758124178</v>
      </c>
    </row>
    <row r="781" spans="1:5">
      <c r="A781" s="154" t="s">
        <v>997</v>
      </c>
      <c r="B781" s="154" t="s">
        <v>2481</v>
      </c>
      <c r="C781" s="154" t="s">
        <v>4171</v>
      </c>
      <c r="D781" s="154"/>
      <c r="E781" s="179"/>
    </row>
    <row r="782" spans="1:5">
      <c r="A782" s="154" t="s">
        <v>998</v>
      </c>
      <c r="B782" s="154" t="s">
        <v>2482</v>
      </c>
      <c r="C782" s="154" t="s">
        <v>4171</v>
      </c>
      <c r="D782" s="154"/>
      <c r="E782" s="179"/>
    </row>
    <row r="783" spans="1:5">
      <c r="A783" s="154" t="s">
        <v>4173</v>
      </c>
      <c r="B783" s="154" t="s">
        <v>4174</v>
      </c>
      <c r="C783" s="154" t="s">
        <v>4171</v>
      </c>
      <c r="D783" s="154"/>
      <c r="E783" s="179"/>
    </row>
    <row r="784" spans="1:5">
      <c r="A784" s="154" t="s">
        <v>3966</v>
      </c>
      <c r="B784" s="154" t="s">
        <v>3967</v>
      </c>
      <c r="C784" s="154" t="s">
        <v>4171</v>
      </c>
      <c r="D784" s="154"/>
      <c r="E784" s="179">
        <v>25436168713</v>
      </c>
    </row>
    <row r="785" spans="1:5">
      <c r="A785" s="154" t="s">
        <v>999</v>
      </c>
      <c r="B785" s="154" t="s">
        <v>2483</v>
      </c>
      <c r="C785" s="154" t="s">
        <v>4171</v>
      </c>
      <c r="D785" s="154"/>
      <c r="E785" s="179"/>
    </row>
    <row r="786" spans="1:5">
      <c r="A786" s="154" t="s">
        <v>1000</v>
      </c>
      <c r="B786" s="154" t="s">
        <v>2484</v>
      </c>
      <c r="C786" s="154" t="s">
        <v>4171</v>
      </c>
      <c r="D786" s="154"/>
      <c r="E786" s="179"/>
    </row>
    <row r="787" spans="1:5">
      <c r="A787" s="154" t="s">
        <v>3723</v>
      </c>
      <c r="B787" s="154" t="s">
        <v>4207</v>
      </c>
      <c r="C787" s="154" t="s">
        <v>4171</v>
      </c>
      <c r="D787" s="154"/>
      <c r="E787" s="179">
        <v>6777163606</v>
      </c>
    </row>
    <row r="788" spans="1:5">
      <c r="A788" s="154" t="s">
        <v>1002</v>
      </c>
      <c r="B788" s="154" t="s">
        <v>2486</v>
      </c>
      <c r="C788" s="154" t="s">
        <v>4171</v>
      </c>
      <c r="D788" s="154"/>
      <c r="E788" s="179"/>
    </row>
    <row r="789" spans="1:5">
      <c r="A789" s="154" t="s">
        <v>375</v>
      </c>
      <c r="B789" s="154" t="s">
        <v>2080</v>
      </c>
      <c r="C789" s="154" t="s">
        <v>4171</v>
      </c>
      <c r="D789" s="154"/>
      <c r="E789" s="179"/>
    </row>
    <row r="790" spans="1:5">
      <c r="A790" s="154" t="s">
        <v>834</v>
      </c>
      <c r="B790" s="154" t="s">
        <v>2488</v>
      </c>
      <c r="C790" s="154" t="s">
        <v>4171</v>
      </c>
      <c r="D790" s="154"/>
      <c r="E790" s="179">
        <v>5808702274</v>
      </c>
    </row>
    <row r="791" spans="1:5">
      <c r="A791" s="154" t="s">
        <v>1004</v>
      </c>
      <c r="B791" s="154" t="s">
        <v>2489</v>
      </c>
      <c r="C791" s="154" t="s">
        <v>4171</v>
      </c>
      <c r="D791" s="154"/>
      <c r="E791" s="179"/>
    </row>
    <row r="792" spans="1:5">
      <c r="A792" s="154" t="s">
        <v>1005</v>
      </c>
      <c r="B792" s="154" t="s">
        <v>2490</v>
      </c>
      <c r="C792" s="154" t="s">
        <v>4171</v>
      </c>
      <c r="D792" s="154"/>
      <c r="E792" s="179"/>
    </row>
    <row r="793" spans="1:5">
      <c r="A793" s="154" t="s">
        <v>1008</v>
      </c>
      <c r="B793" s="154" t="s">
        <v>2493</v>
      </c>
      <c r="C793" s="154" t="s">
        <v>4171</v>
      </c>
      <c r="D793" s="154"/>
      <c r="E793" s="179"/>
    </row>
    <row r="794" spans="1:5">
      <c r="A794" s="154" t="s">
        <v>1009</v>
      </c>
      <c r="B794" s="154" t="s">
        <v>2494</v>
      </c>
      <c r="C794" s="154" t="s">
        <v>4171</v>
      </c>
      <c r="D794" s="154"/>
      <c r="E794" s="179">
        <v>12550348006</v>
      </c>
    </row>
    <row r="795" spans="1:5">
      <c r="A795" s="154" t="s">
        <v>1010</v>
      </c>
      <c r="B795" s="154" t="s">
        <v>2495</v>
      </c>
      <c r="C795" s="154" t="s">
        <v>4171</v>
      </c>
      <c r="D795" s="154"/>
      <c r="E795" s="179"/>
    </row>
    <row r="796" spans="1:5">
      <c r="A796" s="154" t="s">
        <v>1011</v>
      </c>
      <c r="B796" s="154" t="s">
        <v>2496</v>
      </c>
      <c r="C796" s="154" t="s">
        <v>4171</v>
      </c>
      <c r="D796" s="154"/>
      <c r="E796" s="179">
        <v>11100158867</v>
      </c>
    </row>
    <row r="797" spans="1:5">
      <c r="A797" s="154" t="s">
        <v>4175</v>
      </c>
      <c r="B797" s="154" t="s">
        <v>4176</v>
      </c>
      <c r="C797" s="154" t="s">
        <v>4171</v>
      </c>
      <c r="D797" s="154"/>
      <c r="E797" s="179"/>
    </row>
    <row r="798" spans="1:5">
      <c r="A798" s="154" t="s">
        <v>1013</v>
      </c>
      <c r="B798" s="154" t="s">
        <v>2498</v>
      </c>
      <c r="C798" s="154" t="s">
        <v>4171</v>
      </c>
      <c r="D798" s="154"/>
      <c r="E798" s="179">
        <v>35873623785</v>
      </c>
    </row>
    <row r="799" spans="1:5">
      <c r="A799" s="154" t="s">
        <v>1014</v>
      </c>
      <c r="B799" s="154" t="s">
        <v>2499</v>
      </c>
      <c r="C799" s="154" t="s">
        <v>4171</v>
      </c>
      <c r="D799" s="154"/>
      <c r="E799" s="179">
        <v>1247249315</v>
      </c>
    </row>
    <row r="800" spans="1:5">
      <c r="A800" s="154" t="s">
        <v>1015</v>
      </c>
      <c r="B800" s="154" t="s">
        <v>2500</v>
      </c>
      <c r="C800" s="154" t="s">
        <v>4171</v>
      </c>
      <c r="D800" s="154"/>
      <c r="E800" s="179">
        <v>9900545247</v>
      </c>
    </row>
    <row r="801" spans="1:5">
      <c r="A801" s="154" t="s">
        <v>809</v>
      </c>
      <c r="B801" s="154" t="s">
        <v>2501</v>
      </c>
      <c r="C801" s="154" t="s">
        <v>4171</v>
      </c>
      <c r="D801" s="154"/>
      <c r="E801" s="179"/>
    </row>
    <row r="802" spans="1:5">
      <c r="A802" s="154" t="s">
        <v>1017</v>
      </c>
      <c r="B802" s="154" t="s">
        <v>2505</v>
      </c>
      <c r="C802" s="154" t="s">
        <v>4171</v>
      </c>
      <c r="D802" s="154"/>
      <c r="E802" s="179"/>
    </row>
    <row r="803" spans="1:5">
      <c r="A803" s="154" t="s">
        <v>4246</v>
      </c>
      <c r="B803" s="154" t="s">
        <v>4247</v>
      </c>
      <c r="C803" s="154" t="s">
        <v>4171</v>
      </c>
      <c r="D803" s="154"/>
      <c r="E803" s="179"/>
    </row>
    <row r="804" spans="1:5">
      <c r="A804" s="154" t="s">
        <v>1018</v>
      </c>
      <c r="B804" s="154" t="s">
        <v>2508</v>
      </c>
      <c r="C804" s="154" t="s">
        <v>4171</v>
      </c>
      <c r="D804" s="154"/>
      <c r="E804" s="179">
        <v>18049309675</v>
      </c>
    </row>
    <row r="805" spans="1:5">
      <c r="A805" s="154" t="s">
        <v>1019</v>
      </c>
      <c r="B805" s="154" t="s">
        <v>2509</v>
      </c>
      <c r="C805" s="154" t="s">
        <v>4171</v>
      </c>
      <c r="D805" s="154"/>
      <c r="E805" s="179"/>
    </row>
    <row r="806" spans="1:5">
      <c r="A806" s="154" t="s">
        <v>886</v>
      </c>
      <c r="B806" s="154" t="s">
        <v>2510</v>
      </c>
      <c r="C806" s="154" t="s">
        <v>4171</v>
      </c>
      <c r="D806" s="154"/>
      <c r="E806" s="179">
        <v>15749177894</v>
      </c>
    </row>
    <row r="807" spans="1:5">
      <c r="A807" s="154" t="s">
        <v>1020</v>
      </c>
      <c r="B807" s="154" t="s">
        <v>2511</v>
      </c>
      <c r="C807" s="154" t="s">
        <v>4171</v>
      </c>
      <c r="D807" s="154"/>
      <c r="E807" s="179"/>
    </row>
    <row r="808" spans="1:5">
      <c r="A808" s="154" t="s">
        <v>1021</v>
      </c>
      <c r="B808" s="154" t="s">
        <v>2512</v>
      </c>
      <c r="C808" s="154" t="s">
        <v>4171</v>
      </c>
      <c r="D808" s="154"/>
      <c r="E808" s="179">
        <v>-11440617076</v>
      </c>
    </row>
    <row r="809" spans="1:5">
      <c r="A809" s="154" t="s">
        <v>1022</v>
      </c>
      <c r="B809" s="154" t="s">
        <v>2513</v>
      </c>
      <c r="C809" s="154" t="s">
        <v>4171</v>
      </c>
      <c r="D809" s="154"/>
      <c r="E809" s="179">
        <v>7452057038</v>
      </c>
    </row>
    <row r="810" spans="1:5">
      <c r="A810" s="154" t="s">
        <v>944</v>
      </c>
      <c r="B810" s="154" t="s">
        <v>2514</v>
      </c>
      <c r="C810" s="154" t="s">
        <v>4171</v>
      </c>
      <c r="D810" s="154"/>
      <c r="E810" s="179">
        <v>21993404258</v>
      </c>
    </row>
    <row r="811" spans="1:5">
      <c r="A811" s="154" t="s">
        <v>840</v>
      </c>
      <c r="B811" s="154" t="s">
        <v>2515</v>
      </c>
      <c r="C811" s="154" t="s">
        <v>4171</v>
      </c>
      <c r="D811" s="154"/>
      <c r="E811" s="179">
        <v>-1668975610</v>
      </c>
    </row>
    <row r="812" spans="1:5">
      <c r="A812" s="154" t="s">
        <v>846</v>
      </c>
      <c r="B812" s="154" t="s">
        <v>2516</v>
      </c>
      <c r="C812" s="154" t="s">
        <v>4171</v>
      </c>
      <c r="D812" s="154"/>
      <c r="E812" s="179">
        <v>31982825850</v>
      </c>
    </row>
    <row r="813" spans="1:5">
      <c r="A813" s="154" t="s">
        <v>1023</v>
      </c>
      <c r="B813" s="154" t="s">
        <v>2518</v>
      </c>
      <c r="C813" s="154" t="s">
        <v>4171</v>
      </c>
      <c r="D813" s="154"/>
      <c r="E813" s="179"/>
    </row>
    <row r="814" spans="1:5">
      <c r="A814" s="154" t="s">
        <v>1024</v>
      </c>
      <c r="B814" s="154" t="s">
        <v>2519</v>
      </c>
      <c r="C814" s="154" t="s">
        <v>4171</v>
      </c>
      <c r="D814" s="154"/>
      <c r="E814" s="179">
        <v>-17072744395</v>
      </c>
    </row>
    <row r="815" spans="1:5">
      <c r="A815" s="154" t="s">
        <v>1025</v>
      </c>
      <c r="B815" s="154" t="s">
        <v>2520</v>
      </c>
      <c r="C815" s="154" t="s">
        <v>4171</v>
      </c>
      <c r="D815" s="154"/>
      <c r="E815" s="179"/>
    </row>
    <row r="816" spans="1:5">
      <c r="A816" s="154" t="s">
        <v>925</v>
      </c>
      <c r="B816" s="154" t="s">
        <v>2521</v>
      </c>
      <c r="C816" s="154" t="s">
        <v>4171</v>
      </c>
      <c r="D816" s="154"/>
      <c r="E816" s="179"/>
    </row>
    <row r="817" spans="1:5">
      <c r="A817" s="154" t="s">
        <v>1026</v>
      </c>
      <c r="B817" s="154" t="s">
        <v>2522</v>
      </c>
      <c r="C817" s="154" t="s">
        <v>4171</v>
      </c>
      <c r="D817" s="154"/>
      <c r="E817" s="179"/>
    </row>
    <row r="818" spans="1:5">
      <c r="A818" s="154" t="s">
        <v>934</v>
      </c>
      <c r="B818" s="154" t="s">
        <v>3790</v>
      </c>
      <c r="C818" s="154" t="s">
        <v>4171</v>
      </c>
      <c r="D818" s="154"/>
      <c r="E818" s="179">
        <v>29294831501</v>
      </c>
    </row>
    <row r="819" spans="1:5">
      <c r="A819" s="154" t="s">
        <v>1027</v>
      </c>
      <c r="B819" s="154" t="s">
        <v>2524</v>
      </c>
      <c r="C819" s="154" t="s">
        <v>4171</v>
      </c>
      <c r="D819" s="154"/>
      <c r="E819" s="179"/>
    </row>
    <row r="820" spans="1:5">
      <c r="A820" s="154" t="s">
        <v>1029</v>
      </c>
      <c r="B820" s="154" t="s">
        <v>2526</v>
      </c>
      <c r="C820" s="154" t="s">
        <v>4171</v>
      </c>
      <c r="D820" s="154"/>
      <c r="E820" s="179"/>
    </row>
    <row r="821" spans="1:5">
      <c r="A821" s="154" t="s">
        <v>1030</v>
      </c>
      <c r="B821" s="154" t="s">
        <v>2527</v>
      </c>
      <c r="C821" s="154" t="s">
        <v>4171</v>
      </c>
      <c r="D821" s="154"/>
      <c r="E821" s="179">
        <v>644757978</v>
      </c>
    </row>
    <row r="822" spans="1:5">
      <c r="A822" s="154" t="s">
        <v>2529</v>
      </c>
      <c r="B822" s="154" t="s">
        <v>4009</v>
      </c>
      <c r="C822" s="154" t="s">
        <v>4171</v>
      </c>
      <c r="D822" s="154"/>
      <c r="E822" s="179">
        <v>172370000000</v>
      </c>
    </row>
    <row r="823" spans="1:5">
      <c r="A823" s="154" t="s">
        <v>836</v>
      </c>
      <c r="B823" s="154" t="s">
        <v>2531</v>
      </c>
      <c r="C823" s="154" t="s">
        <v>4171</v>
      </c>
      <c r="D823" s="154"/>
      <c r="E823" s="179"/>
    </row>
    <row r="824" spans="1:5">
      <c r="A824" s="154" t="s">
        <v>3681</v>
      </c>
      <c r="B824" s="154" t="s">
        <v>3682</v>
      </c>
      <c r="C824" s="154" t="s">
        <v>4171</v>
      </c>
      <c r="D824" s="154"/>
      <c r="E824" s="179">
        <v>17754698977</v>
      </c>
    </row>
    <row r="825" spans="1:5">
      <c r="A825" s="154" t="s">
        <v>1032</v>
      </c>
      <c r="B825" s="154" t="s">
        <v>2532</v>
      </c>
      <c r="C825" s="154" t="s">
        <v>4171</v>
      </c>
      <c r="D825" s="154"/>
      <c r="E825" s="179"/>
    </row>
    <row r="826" spans="1:5">
      <c r="A826" s="154" t="s">
        <v>945</v>
      </c>
      <c r="B826" s="154" t="s">
        <v>3791</v>
      </c>
      <c r="C826" s="154" t="s">
        <v>4171</v>
      </c>
      <c r="D826" s="154"/>
      <c r="E826" s="179"/>
    </row>
    <row r="827" spans="1:5">
      <c r="A827" s="154" t="s">
        <v>926</v>
      </c>
      <c r="B827" s="154" t="s">
        <v>2534</v>
      </c>
      <c r="C827" s="154" t="s">
        <v>4171</v>
      </c>
      <c r="D827" s="154"/>
      <c r="E827" s="179">
        <v>61772130680</v>
      </c>
    </row>
    <row r="828" spans="1:5">
      <c r="A828" s="154" t="s">
        <v>1035</v>
      </c>
      <c r="B828" s="154" t="s">
        <v>2537</v>
      </c>
      <c r="C828" s="154" t="s">
        <v>4171</v>
      </c>
      <c r="D828" s="154"/>
      <c r="E828" s="179">
        <v>3396384643</v>
      </c>
    </row>
    <row r="829" spans="1:5">
      <c r="A829" s="154" t="s">
        <v>1036</v>
      </c>
      <c r="B829" s="154" t="s">
        <v>2538</v>
      </c>
      <c r="C829" s="154" t="s">
        <v>4171</v>
      </c>
      <c r="D829" s="154"/>
      <c r="E829" s="179"/>
    </row>
    <row r="830" spans="1:5">
      <c r="A830" s="154" t="s">
        <v>766</v>
      </c>
      <c r="B830" s="154" t="s">
        <v>2540</v>
      </c>
      <c r="C830" s="154" t="s">
        <v>4171</v>
      </c>
      <c r="D830" s="154"/>
      <c r="E830" s="179">
        <v>5748363482</v>
      </c>
    </row>
    <row r="831" spans="1:5">
      <c r="A831" s="154" t="s">
        <v>384</v>
      </c>
      <c r="B831" s="154" t="s">
        <v>3792</v>
      </c>
      <c r="C831" s="154" t="s">
        <v>4171</v>
      </c>
      <c r="D831" s="154"/>
      <c r="E831" s="179"/>
    </row>
    <row r="832" spans="1:5">
      <c r="A832" s="154" t="s">
        <v>1039</v>
      </c>
      <c r="B832" s="154" t="s">
        <v>2543</v>
      </c>
      <c r="C832" s="154" t="s">
        <v>4171</v>
      </c>
      <c r="D832" s="154"/>
      <c r="E832" s="179"/>
    </row>
    <row r="833" spans="1:5">
      <c r="A833" s="154" t="s">
        <v>2544</v>
      </c>
      <c r="B833" s="154" t="s">
        <v>3917</v>
      </c>
      <c r="C833" s="154" t="s">
        <v>4171</v>
      </c>
      <c r="D833" s="154"/>
      <c r="E833" s="179"/>
    </row>
    <row r="834" spans="1:5">
      <c r="A834" s="154" t="s">
        <v>891</v>
      </c>
      <c r="B834" s="154" t="s">
        <v>2547</v>
      </c>
      <c r="C834" s="154" t="s">
        <v>4171</v>
      </c>
      <c r="D834" s="154"/>
      <c r="E834" s="179">
        <v>11249120571</v>
      </c>
    </row>
    <row r="835" spans="1:5">
      <c r="A835" s="154" t="s">
        <v>1041</v>
      </c>
      <c r="B835" s="154" t="s">
        <v>2549</v>
      </c>
      <c r="C835" s="154" t="s">
        <v>4171</v>
      </c>
      <c r="D835" s="154"/>
      <c r="E835" s="179">
        <v>-44768150532</v>
      </c>
    </row>
    <row r="836" spans="1:5">
      <c r="A836" s="154" t="s">
        <v>864</v>
      </c>
      <c r="B836" s="154" t="s">
        <v>2550</v>
      </c>
      <c r="C836" s="154" t="s">
        <v>4171</v>
      </c>
      <c r="D836" s="154"/>
      <c r="E836" s="179"/>
    </row>
    <row r="837" spans="1:5">
      <c r="A837" s="154" t="s">
        <v>2551</v>
      </c>
      <c r="B837" s="154" t="s">
        <v>2552</v>
      </c>
      <c r="C837" s="154" t="s">
        <v>4171</v>
      </c>
      <c r="D837" s="154"/>
      <c r="E837" s="179"/>
    </row>
    <row r="838" spans="1:5">
      <c r="A838" s="154" t="s">
        <v>1042</v>
      </c>
      <c r="B838" s="154" t="s">
        <v>2553</v>
      </c>
      <c r="C838" s="154" t="s">
        <v>4171</v>
      </c>
      <c r="D838" s="154"/>
      <c r="E838" s="179">
        <v>9568566133</v>
      </c>
    </row>
    <row r="839" spans="1:5">
      <c r="A839" s="154" t="s">
        <v>1611</v>
      </c>
      <c r="B839" s="154" t="s">
        <v>3868</v>
      </c>
      <c r="C839" s="154" t="s">
        <v>4171</v>
      </c>
      <c r="D839" s="154"/>
      <c r="E839" s="179">
        <v>10361663446</v>
      </c>
    </row>
    <row r="840" spans="1:5">
      <c r="A840" s="154" t="s">
        <v>3895</v>
      </c>
      <c r="B840" s="154" t="s">
        <v>3896</v>
      </c>
      <c r="C840" s="154" t="s">
        <v>4171</v>
      </c>
      <c r="D840" s="154"/>
      <c r="E840" s="179"/>
    </row>
    <row r="841" spans="1:5">
      <c r="A841" s="154" t="s">
        <v>1044</v>
      </c>
      <c r="B841" s="154" t="s">
        <v>2557</v>
      </c>
      <c r="C841" s="154" t="s">
        <v>4171</v>
      </c>
      <c r="D841" s="154"/>
      <c r="E841" s="179"/>
    </row>
    <row r="842" spans="1:5">
      <c r="A842" s="154" t="s">
        <v>1045</v>
      </c>
      <c r="B842" s="154" t="s">
        <v>2558</v>
      </c>
      <c r="C842" s="154" t="s">
        <v>4171</v>
      </c>
      <c r="D842" s="154"/>
      <c r="E842" s="179"/>
    </row>
    <row r="843" spans="1:5">
      <c r="A843" s="154" t="s">
        <v>3945</v>
      </c>
      <c r="B843" s="154" t="s">
        <v>3946</v>
      </c>
      <c r="C843" s="154" t="s">
        <v>4171</v>
      </c>
      <c r="D843" s="154"/>
      <c r="E843" s="179"/>
    </row>
    <row r="844" spans="1:5">
      <c r="A844" s="154" t="s">
        <v>1047</v>
      </c>
      <c r="B844" s="154" t="s">
        <v>2560</v>
      </c>
      <c r="C844" s="154" t="s">
        <v>4171</v>
      </c>
      <c r="D844" s="154"/>
      <c r="E844" s="179">
        <v>2475983808</v>
      </c>
    </row>
    <row r="845" spans="1:5">
      <c r="A845" s="154" t="s">
        <v>1048</v>
      </c>
      <c r="B845" s="154" t="s">
        <v>2561</v>
      </c>
      <c r="C845" s="154" t="s">
        <v>4171</v>
      </c>
      <c r="D845" s="154"/>
      <c r="E845" s="179"/>
    </row>
    <row r="846" spans="1:5">
      <c r="A846" s="154" t="s">
        <v>1049</v>
      </c>
      <c r="B846" s="154" t="s">
        <v>2562</v>
      </c>
      <c r="C846" s="154" t="s">
        <v>4171</v>
      </c>
      <c r="D846" s="154"/>
      <c r="E846" s="179"/>
    </row>
    <row r="847" spans="1:5">
      <c r="A847" s="154" t="s">
        <v>828</v>
      </c>
      <c r="B847" s="154" t="s">
        <v>2564</v>
      </c>
      <c r="C847" s="154" t="s">
        <v>4171</v>
      </c>
      <c r="D847" s="154"/>
      <c r="E847" s="179">
        <v>1421717307</v>
      </c>
    </row>
    <row r="848" spans="1:5">
      <c r="A848" s="154" t="s">
        <v>1051</v>
      </c>
      <c r="B848" s="154" t="s">
        <v>2565</v>
      </c>
      <c r="C848" s="154" t="s">
        <v>4171</v>
      </c>
      <c r="D848" s="154"/>
      <c r="E848" s="179">
        <v>8503689703</v>
      </c>
    </row>
    <row r="849" spans="1:5">
      <c r="A849" s="154" t="s">
        <v>1052</v>
      </c>
      <c r="B849" s="154" t="s">
        <v>3869</v>
      </c>
      <c r="C849" s="154" t="s">
        <v>4171</v>
      </c>
      <c r="D849" s="154"/>
      <c r="E849" s="179"/>
    </row>
    <row r="850" spans="1:5">
      <c r="A850" s="154" t="s">
        <v>837</v>
      </c>
      <c r="B850" s="154" t="s">
        <v>2572</v>
      </c>
      <c r="C850" s="154" t="s">
        <v>4171</v>
      </c>
      <c r="D850" s="154"/>
      <c r="E850" s="179">
        <v>194656535</v>
      </c>
    </row>
    <row r="851" spans="1:5">
      <c r="A851" s="154" t="s">
        <v>3510</v>
      </c>
      <c r="B851" s="154" t="s">
        <v>3511</v>
      </c>
      <c r="C851" s="154" t="s">
        <v>4171</v>
      </c>
      <c r="D851" s="154"/>
      <c r="E851" s="179"/>
    </row>
    <row r="852" spans="1:5">
      <c r="A852" s="154" t="s">
        <v>1057</v>
      </c>
      <c r="B852" s="154" t="s">
        <v>2574</v>
      </c>
      <c r="C852" s="154" t="s">
        <v>4171</v>
      </c>
      <c r="D852" s="154"/>
      <c r="E852" s="179">
        <v>1376164627</v>
      </c>
    </row>
    <row r="853" spans="1:5">
      <c r="A853" s="154" t="s">
        <v>1058</v>
      </c>
      <c r="B853" s="154" t="s">
        <v>3776</v>
      </c>
      <c r="C853" s="154" t="s">
        <v>4171</v>
      </c>
      <c r="D853" s="154"/>
      <c r="E853" s="179"/>
    </row>
    <row r="854" spans="1:5">
      <c r="A854" s="154" t="s">
        <v>1059</v>
      </c>
      <c r="B854" s="154" t="s">
        <v>2580</v>
      </c>
      <c r="C854" s="154" t="s">
        <v>4171</v>
      </c>
      <c r="D854" s="154"/>
      <c r="E854" s="179"/>
    </row>
    <row r="855" spans="1:5">
      <c r="A855" s="154" t="s">
        <v>1060</v>
      </c>
      <c r="B855" s="154" t="s">
        <v>2581</v>
      </c>
      <c r="C855" s="154" t="s">
        <v>4171</v>
      </c>
      <c r="D855" s="154"/>
      <c r="E855" s="179"/>
    </row>
    <row r="856" spans="1:5">
      <c r="A856" s="154" t="s">
        <v>927</v>
      </c>
      <c r="B856" s="154" t="s">
        <v>2582</v>
      </c>
      <c r="C856" s="154" t="s">
        <v>4171</v>
      </c>
      <c r="D856" s="154"/>
      <c r="E856" s="179">
        <v>3501223100</v>
      </c>
    </row>
    <row r="857" spans="1:5">
      <c r="A857" s="154" t="s">
        <v>867</v>
      </c>
      <c r="B857" s="154" t="s">
        <v>3883</v>
      </c>
      <c r="C857" s="154" t="s">
        <v>4171</v>
      </c>
      <c r="D857" s="154"/>
      <c r="E857" s="179"/>
    </row>
    <row r="858" spans="1:5">
      <c r="A858" s="154" t="s">
        <v>1061</v>
      </c>
      <c r="B858" s="154" t="s">
        <v>3794</v>
      </c>
      <c r="C858" s="154" t="s">
        <v>4171</v>
      </c>
      <c r="D858" s="154"/>
      <c r="E858" s="179"/>
    </row>
    <row r="859" spans="1:5">
      <c r="A859" s="154" t="s">
        <v>1062</v>
      </c>
      <c r="B859" s="154" t="s">
        <v>2585</v>
      </c>
      <c r="C859" s="154" t="s">
        <v>4171</v>
      </c>
      <c r="D859" s="154"/>
      <c r="E859" s="179"/>
    </row>
    <row r="860" spans="1:5">
      <c r="A860" s="154" t="s">
        <v>2586</v>
      </c>
      <c r="B860" s="154" t="s">
        <v>2587</v>
      </c>
      <c r="C860" s="154" t="s">
        <v>4171</v>
      </c>
      <c r="D860" s="154"/>
      <c r="E860" s="179"/>
    </row>
    <row r="861" spans="1:5">
      <c r="A861" s="154" t="s">
        <v>1063</v>
      </c>
      <c r="B861" s="154" t="s">
        <v>2588</v>
      </c>
      <c r="C861" s="154" t="s">
        <v>4171</v>
      </c>
      <c r="D861" s="154"/>
      <c r="E861" s="179"/>
    </row>
    <row r="862" spans="1:5">
      <c r="A862" s="154" t="s">
        <v>1064</v>
      </c>
      <c r="B862" s="154" t="s">
        <v>2589</v>
      </c>
      <c r="C862" s="154" t="s">
        <v>4171</v>
      </c>
      <c r="D862" s="154"/>
      <c r="E862" s="179"/>
    </row>
    <row r="863" spans="1:5">
      <c r="A863" s="154" t="s">
        <v>4306</v>
      </c>
      <c r="B863" s="154" t="s">
        <v>4307</v>
      </c>
      <c r="C863" s="154" t="s">
        <v>4171</v>
      </c>
      <c r="D863" s="154"/>
      <c r="E863" s="179">
        <v>27153204956</v>
      </c>
    </row>
    <row r="864" spans="1:5">
      <c r="A864" s="154" t="s">
        <v>861</v>
      </c>
      <c r="B864" s="154" t="s">
        <v>4177</v>
      </c>
      <c r="C864" s="154" t="s">
        <v>4171</v>
      </c>
      <c r="D864" s="154"/>
      <c r="E864" s="179">
        <v>55249879671</v>
      </c>
    </row>
    <row r="865" spans="1:5">
      <c r="A865" s="154" t="s">
        <v>1066</v>
      </c>
      <c r="B865" s="154" t="s">
        <v>2592</v>
      </c>
      <c r="C865" s="154" t="s">
        <v>4171</v>
      </c>
      <c r="D865" s="154"/>
      <c r="E865" s="179">
        <v>8852860001</v>
      </c>
    </row>
    <row r="866" spans="1:5">
      <c r="A866" s="154" t="s">
        <v>1067</v>
      </c>
      <c r="B866" s="154" t="s">
        <v>2593</v>
      </c>
      <c r="C866" s="154" t="s">
        <v>4171</v>
      </c>
      <c r="D866" s="154"/>
      <c r="E866" s="179">
        <v>73134793714</v>
      </c>
    </row>
    <row r="867" spans="1:5">
      <c r="A867" s="154" t="s">
        <v>1068</v>
      </c>
      <c r="B867" s="154" t="s">
        <v>2594</v>
      </c>
      <c r="C867" s="154" t="s">
        <v>4171</v>
      </c>
      <c r="D867" s="154"/>
      <c r="E867" s="179">
        <v>-6830845538</v>
      </c>
    </row>
    <row r="868" spans="1:5">
      <c r="A868" s="154" t="s">
        <v>1069</v>
      </c>
      <c r="B868" s="154" t="s">
        <v>2595</v>
      </c>
      <c r="C868" s="154" t="s">
        <v>4171</v>
      </c>
      <c r="D868" s="154"/>
      <c r="E868" s="179"/>
    </row>
    <row r="869" spans="1:5">
      <c r="A869" s="154" t="s">
        <v>3897</v>
      </c>
      <c r="B869" s="154" t="s">
        <v>3935</v>
      </c>
      <c r="C869" s="154" t="s">
        <v>4171</v>
      </c>
      <c r="D869" s="154"/>
      <c r="E869" s="179">
        <v>21617850847</v>
      </c>
    </row>
    <row r="870" spans="1:5">
      <c r="A870" s="154" t="s">
        <v>1070</v>
      </c>
      <c r="B870" s="154" t="s">
        <v>2596</v>
      </c>
      <c r="C870" s="154" t="s">
        <v>4171</v>
      </c>
      <c r="D870" s="154"/>
      <c r="E870" s="179"/>
    </row>
    <row r="871" spans="1:5">
      <c r="A871" s="154" t="s">
        <v>1071</v>
      </c>
      <c r="B871" s="154" t="s">
        <v>2597</v>
      </c>
      <c r="C871" s="154" t="s">
        <v>4171</v>
      </c>
      <c r="D871" s="154"/>
      <c r="E871" s="179">
        <v>11264243336</v>
      </c>
    </row>
    <row r="872" spans="1:5">
      <c r="A872" s="154" t="s">
        <v>832</v>
      </c>
      <c r="B872" s="154" t="s">
        <v>2598</v>
      </c>
      <c r="C872" s="154" t="s">
        <v>4171</v>
      </c>
      <c r="D872" s="154"/>
      <c r="E872" s="179"/>
    </row>
    <row r="873" spans="1:5">
      <c r="A873" s="154" t="s">
        <v>1072</v>
      </c>
      <c r="B873" s="154" t="s">
        <v>2599</v>
      </c>
      <c r="C873" s="154" t="s">
        <v>4171</v>
      </c>
      <c r="D873" s="154"/>
      <c r="E873" s="179">
        <v>6027834568</v>
      </c>
    </row>
    <row r="874" spans="1:5">
      <c r="A874" s="154" t="s">
        <v>3750</v>
      </c>
      <c r="B874" s="154" t="s">
        <v>3877</v>
      </c>
      <c r="C874" s="154" t="s">
        <v>4171</v>
      </c>
      <c r="D874" s="154"/>
      <c r="E874" s="179"/>
    </row>
    <row r="875" spans="1:5">
      <c r="A875" s="154" t="s">
        <v>1073</v>
      </c>
      <c r="B875" s="154" t="s">
        <v>2600</v>
      </c>
      <c r="C875" s="154" t="s">
        <v>4171</v>
      </c>
      <c r="D875" s="154"/>
      <c r="E875" s="179"/>
    </row>
    <row r="876" spans="1:5">
      <c r="A876" s="154" t="s">
        <v>1074</v>
      </c>
      <c r="B876" s="154" t="s">
        <v>2601</v>
      </c>
      <c r="C876" s="154" t="s">
        <v>4171</v>
      </c>
      <c r="D876" s="154"/>
      <c r="E876" s="179"/>
    </row>
    <row r="877" spans="1:5">
      <c r="A877" s="154" t="s">
        <v>1075</v>
      </c>
      <c r="B877" s="154" t="s">
        <v>3826</v>
      </c>
      <c r="C877" s="154" t="s">
        <v>4171</v>
      </c>
      <c r="D877" s="154"/>
      <c r="E877" s="179"/>
    </row>
    <row r="878" spans="1:5">
      <c r="A878" s="154" t="s">
        <v>1612</v>
      </c>
      <c r="B878" s="154" t="s">
        <v>2605</v>
      </c>
      <c r="C878" s="154" t="s">
        <v>4171</v>
      </c>
      <c r="D878" s="154"/>
      <c r="E878" s="179">
        <v>164272831</v>
      </c>
    </row>
    <row r="879" spans="1:5">
      <c r="A879" s="154" t="s">
        <v>1076</v>
      </c>
      <c r="B879" s="154" t="s">
        <v>2606</v>
      </c>
      <c r="C879" s="154" t="s">
        <v>4171</v>
      </c>
      <c r="D879" s="154"/>
      <c r="E879" s="179"/>
    </row>
    <row r="880" spans="1:5">
      <c r="A880" s="154" t="s">
        <v>1077</v>
      </c>
      <c r="B880" s="154" t="s">
        <v>2607</v>
      </c>
      <c r="C880" s="154" t="s">
        <v>4171</v>
      </c>
      <c r="D880" s="154"/>
      <c r="E880" s="179">
        <v>503345079</v>
      </c>
    </row>
    <row r="881" spans="1:5">
      <c r="A881" s="154" t="s">
        <v>2609</v>
      </c>
      <c r="B881" s="154" t="s">
        <v>2610</v>
      </c>
      <c r="C881" s="154" t="s">
        <v>4171</v>
      </c>
      <c r="D881" s="154"/>
      <c r="E881" s="179">
        <v>43835054598</v>
      </c>
    </row>
    <row r="882" spans="1:5">
      <c r="A882" s="154" t="s">
        <v>1078</v>
      </c>
      <c r="B882" s="154" t="s">
        <v>2611</v>
      </c>
      <c r="C882" s="154" t="s">
        <v>4171</v>
      </c>
      <c r="D882" s="154"/>
      <c r="E882" s="179">
        <v>1061358807</v>
      </c>
    </row>
    <row r="883" spans="1:5">
      <c r="A883" s="154" t="s">
        <v>1079</v>
      </c>
      <c r="B883" s="154" t="s">
        <v>2612</v>
      </c>
      <c r="C883" s="154" t="s">
        <v>4171</v>
      </c>
      <c r="D883" s="154"/>
      <c r="E883" s="179">
        <v>-8770473966</v>
      </c>
    </row>
    <row r="884" spans="1:5">
      <c r="A884" s="154" t="s">
        <v>1080</v>
      </c>
      <c r="B884" s="154" t="s">
        <v>2613</v>
      </c>
      <c r="C884" s="154" t="s">
        <v>4171</v>
      </c>
      <c r="D884" s="154"/>
      <c r="E884" s="179"/>
    </row>
    <row r="885" spans="1:5">
      <c r="A885" s="154" t="s">
        <v>396</v>
      </c>
      <c r="B885" s="154" t="s">
        <v>2615</v>
      </c>
      <c r="C885" s="154" t="s">
        <v>4171</v>
      </c>
      <c r="D885" s="154"/>
      <c r="E885" s="179"/>
    </row>
    <row r="886" spans="1:5">
      <c r="A886" s="154" t="s">
        <v>399</v>
      </c>
      <c r="B886" s="154" t="s">
        <v>3657</v>
      </c>
      <c r="C886" s="154" t="s">
        <v>4171</v>
      </c>
      <c r="D886" s="154"/>
      <c r="E886" s="179"/>
    </row>
    <row r="887" spans="1:5">
      <c r="A887" s="154" t="s">
        <v>1082</v>
      </c>
      <c r="B887" s="154" t="s">
        <v>2619</v>
      </c>
      <c r="C887" s="154" t="s">
        <v>4171</v>
      </c>
      <c r="D887" s="154"/>
      <c r="E887" s="179">
        <v>20339765854</v>
      </c>
    </row>
    <row r="888" spans="1:5">
      <c r="A888" s="154" t="s">
        <v>402</v>
      </c>
      <c r="B888" s="154" t="s">
        <v>2110</v>
      </c>
      <c r="C888" s="154" t="s">
        <v>4171</v>
      </c>
      <c r="D888" s="154"/>
      <c r="E888" s="179">
        <v>11335125585</v>
      </c>
    </row>
    <row r="889" spans="1:5">
      <c r="A889" s="154" t="s">
        <v>403</v>
      </c>
      <c r="B889" s="154" t="s">
        <v>2111</v>
      </c>
      <c r="C889" s="154" t="s">
        <v>4171</v>
      </c>
      <c r="D889" s="154"/>
      <c r="E889" s="179">
        <v>-1220840337</v>
      </c>
    </row>
    <row r="890" spans="1:5">
      <c r="A890" s="154" t="s">
        <v>1085</v>
      </c>
      <c r="B890" s="154" t="s">
        <v>2622</v>
      </c>
      <c r="C890" s="154" t="s">
        <v>4171</v>
      </c>
      <c r="D890" s="154"/>
      <c r="E890" s="179"/>
    </row>
    <row r="891" spans="1:5">
      <c r="A891" s="154" t="s">
        <v>1086</v>
      </c>
      <c r="B891" s="154" t="s">
        <v>3661</v>
      </c>
      <c r="C891" s="154" t="s">
        <v>4171</v>
      </c>
      <c r="D891" s="154"/>
      <c r="E891" s="179"/>
    </row>
    <row r="892" spans="1:5">
      <c r="A892" s="154" t="s">
        <v>64</v>
      </c>
      <c r="B892" s="154" t="s">
        <v>1714</v>
      </c>
      <c r="C892" s="154" t="s">
        <v>4171</v>
      </c>
      <c r="D892" s="154"/>
      <c r="E892" s="179"/>
    </row>
    <row r="893" spans="1:5">
      <c r="A893" s="154" t="s">
        <v>3512</v>
      </c>
      <c r="B893" s="154" t="s">
        <v>3513</v>
      </c>
      <c r="C893" s="154" t="s">
        <v>4171</v>
      </c>
      <c r="D893" s="154"/>
      <c r="E893" s="179">
        <v>33753816504</v>
      </c>
    </row>
    <row r="894" spans="1:5">
      <c r="A894" s="154" t="s">
        <v>1089</v>
      </c>
      <c r="B894" s="154" t="s">
        <v>2626</v>
      </c>
      <c r="C894" s="154" t="s">
        <v>4171</v>
      </c>
      <c r="D894" s="154"/>
      <c r="E894" s="179"/>
    </row>
    <row r="895" spans="1:5">
      <c r="A895" s="154" t="s">
        <v>1091</v>
      </c>
      <c r="B895" s="154" t="s">
        <v>2628</v>
      </c>
      <c r="C895" s="154" t="s">
        <v>4171</v>
      </c>
      <c r="D895" s="154"/>
      <c r="E895" s="179"/>
    </row>
    <row r="896" spans="1:5">
      <c r="A896" s="154" t="s">
        <v>914</v>
      </c>
      <c r="B896" s="154" t="s">
        <v>2630</v>
      </c>
      <c r="C896" s="154" t="s">
        <v>4171</v>
      </c>
      <c r="D896" s="154"/>
      <c r="E896" s="179"/>
    </row>
    <row r="897" spans="1:5">
      <c r="A897" s="154" t="s">
        <v>1093</v>
      </c>
      <c r="B897" s="154" t="s">
        <v>2631</v>
      </c>
      <c r="C897" s="154" t="s">
        <v>4171</v>
      </c>
      <c r="D897" s="154"/>
      <c r="E897" s="179">
        <v>14262232181</v>
      </c>
    </row>
    <row r="898" spans="1:5">
      <c r="A898" s="154" t="s">
        <v>1094</v>
      </c>
      <c r="B898" s="154" t="s">
        <v>2632</v>
      </c>
      <c r="C898" s="154" t="s">
        <v>4171</v>
      </c>
      <c r="D898" s="154"/>
      <c r="E898" s="179"/>
    </row>
    <row r="899" spans="1:5">
      <c r="A899" s="154" t="s">
        <v>1095</v>
      </c>
      <c r="B899" s="154" t="s">
        <v>2633</v>
      </c>
      <c r="C899" s="154" t="s">
        <v>4171</v>
      </c>
      <c r="D899" s="154"/>
      <c r="E899" s="179"/>
    </row>
    <row r="900" spans="1:5">
      <c r="A900" s="154" t="s">
        <v>1097</v>
      </c>
      <c r="B900" s="154" t="s">
        <v>2635</v>
      </c>
      <c r="C900" s="154" t="s">
        <v>4171</v>
      </c>
      <c r="D900" s="154"/>
      <c r="E900" s="179"/>
    </row>
    <row r="901" spans="1:5">
      <c r="A901" s="154" t="s">
        <v>1098</v>
      </c>
      <c r="B901" s="154" t="s">
        <v>4248</v>
      </c>
      <c r="C901" s="154" t="s">
        <v>4171</v>
      </c>
      <c r="D901" s="154"/>
      <c r="E901" s="179"/>
    </row>
    <row r="902" spans="1:5">
      <c r="A902" s="154" t="s">
        <v>1099</v>
      </c>
      <c r="B902" s="154" t="s">
        <v>2637</v>
      </c>
      <c r="C902" s="154" t="s">
        <v>4171</v>
      </c>
      <c r="D902" s="154"/>
      <c r="E902" s="179">
        <v>-18047912159</v>
      </c>
    </row>
    <row r="903" spans="1:5">
      <c r="A903" s="154" t="s">
        <v>4280</v>
      </c>
      <c r="B903" s="154" t="s">
        <v>4281</v>
      </c>
      <c r="C903" s="154" t="s">
        <v>4171</v>
      </c>
      <c r="D903" s="154"/>
      <c r="E903" s="179"/>
    </row>
    <row r="904" spans="1:5">
      <c r="A904" s="154" t="s">
        <v>3961</v>
      </c>
      <c r="B904" s="154" t="s">
        <v>4122</v>
      </c>
      <c r="C904" s="154" t="s">
        <v>4171</v>
      </c>
      <c r="D904" s="154"/>
      <c r="E904" s="179">
        <v>669504039</v>
      </c>
    </row>
    <row r="905" spans="1:5">
      <c r="A905" s="154" t="s">
        <v>1100</v>
      </c>
      <c r="B905" s="154" t="s">
        <v>2638</v>
      </c>
      <c r="C905" s="154" t="s">
        <v>4171</v>
      </c>
      <c r="D905" s="154"/>
      <c r="E905" s="179"/>
    </row>
    <row r="906" spans="1:5">
      <c r="A906" s="154" t="s">
        <v>1101</v>
      </c>
      <c r="B906" s="154" t="s">
        <v>2639</v>
      </c>
      <c r="C906" s="154" t="s">
        <v>4171</v>
      </c>
      <c r="D906" s="154"/>
      <c r="E906" s="179">
        <v>-6420548502</v>
      </c>
    </row>
    <row r="907" spans="1:5">
      <c r="A907" s="154" t="s">
        <v>1102</v>
      </c>
      <c r="B907" s="154" t="s">
        <v>2640</v>
      </c>
      <c r="C907" s="154" t="s">
        <v>4171</v>
      </c>
      <c r="D907" s="154"/>
      <c r="E907" s="179">
        <v>2415991642</v>
      </c>
    </row>
    <row r="908" spans="1:5">
      <c r="A908" s="154" t="s">
        <v>946</v>
      </c>
      <c r="B908" s="154" t="s">
        <v>2641</v>
      </c>
      <c r="C908" s="154" t="s">
        <v>4171</v>
      </c>
      <c r="D908" s="154"/>
      <c r="E908" s="179">
        <v>124329713085</v>
      </c>
    </row>
    <row r="909" spans="1:5">
      <c r="A909" s="154" t="s">
        <v>1103</v>
      </c>
      <c r="B909" s="154" t="s">
        <v>2642</v>
      </c>
      <c r="C909" s="154" t="s">
        <v>4171</v>
      </c>
      <c r="D909" s="154"/>
      <c r="E909" s="179"/>
    </row>
    <row r="910" spans="1:5">
      <c r="A910" s="154" t="s">
        <v>3496</v>
      </c>
      <c r="B910" s="154" t="s">
        <v>3497</v>
      </c>
      <c r="C910" s="154" t="s">
        <v>4171</v>
      </c>
      <c r="D910" s="154"/>
      <c r="E910" s="179">
        <v>-45636275025</v>
      </c>
    </row>
    <row r="911" spans="1:5">
      <c r="A911" s="154" t="s">
        <v>1104</v>
      </c>
      <c r="B911" s="154" t="s">
        <v>2643</v>
      </c>
      <c r="C911" s="154" t="s">
        <v>4171</v>
      </c>
      <c r="D911" s="154"/>
      <c r="E911" s="179"/>
    </row>
    <row r="912" spans="1:5">
      <c r="A912" s="154" t="s">
        <v>1105</v>
      </c>
      <c r="B912" s="154" t="s">
        <v>2644</v>
      </c>
      <c r="C912" s="154" t="s">
        <v>4171</v>
      </c>
      <c r="D912" s="154"/>
      <c r="E912" s="179">
        <v>227016788276</v>
      </c>
    </row>
    <row r="913" spans="1:5">
      <c r="A913" s="154" t="s">
        <v>1106</v>
      </c>
      <c r="B913" s="154" t="s">
        <v>2645</v>
      </c>
      <c r="C913" s="154" t="s">
        <v>4171</v>
      </c>
      <c r="D913" s="154"/>
      <c r="E913" s="179">
        <v>16888373130</v>
      </c>
    </row>
    <row r="914" spans="1:5">
      <c r="A914" s="154" t="s">
        <v>1107</v>
      </c>
      <c r="B914" s="154" t="s">
        <v>2646</v>
      </c>
      <c r="C914" s="154" t="s">
        <v>4171</v>
      </c>
      <c r="D914" s="154"/>
      <c r="E914" s="179"/>
    </row>
    <row r="915" spans="1:5">
      <c r="A915" s="154" t="s">
        <v>2647</v>
      </c>
      <c r="B915" s="154" t="s">
        <v>2648</v>
      </c>
      <c r="C915" s="154" t="s">
        <v>4171</v>
      </c>
      <c r="D915" s="154"/>
      <c r="E915" s="179"/>
    </row>
    <row r="916" spans="1:5">
      <c r="A916" s="154" t="s">
        <v>75</v>
      </c>
      <c r="B916" s="154" t="s">
        <v>2649</v>
      </c>
      <c r="C916" s="154" t="s">
        <v>4171</v>
      </c>
      <c r="D916" s="154"/>
      <c r="E916" s="179"/>
    </row>
    <row r="917" spans="1:5">
      <c r="A917" s="154" t="s">
        <v>415</v>
      </c>
      <c r="B917" s="154" t="s">
        <v>2650</v>
      </c>
      <c r="C917" s="154" t="s">
        <v>4171</v>
      </c>
      <c r="D917" s="154"/>
      <c r="E917" s="179">
        <v>753496757</v>
      </c>
    </row>
    <row r="918" spans="1:5">
      <c r="A918" s="154" t="s">
        <v>2651</v>
      </c>
      <c r="B918" s="154" t="s">
        <v>2652</v>
      </c>
      <c r="C918" s="154" t="s">
        <v>4171</v>
      </c>
      <c r="D918" s="154"/>
      <c r="E918" s="179"/>
    </row>
    <row r="919" spans="1:5">
      <c r="A919" s="154" t="s">
        <v>4208</v>
      </c>
      <c r="B919" s="154" t="s">
        <v>4209</v>
      </c>
      <c r="C919" s="154" t="s">
        <v>4171</v>
      </c>
      <c r="D919" s="154"/>
      <c r="E919" s="179">
        <v>164440311</v>
      </c>
    </row>
    <row r="920" spans="1:5">
      <c r="A920" s="154" t="s">
        <v>1109</v>
      </c>
      <c r="B920" s="154" t="s">
        <v>2655</v>
      </c>
      <c r="C920" s="154" t="s">
        <v>4171</v>
      </c>
      <c r="D920" s="154"/>
      <c r="E920" s="179"/>
    </row>
    <row r="921" spans="1:5">
      <c r="A921" s="154" t="s">
        <v>1110</v>
      </c>
      <c r="B921" s="154" t="s">
        <v>2656</v>
      </c>
      <c r="C921" s="154" t="s">
        <v>4171</v>
      </c>
      <c r="D921" s="154"/>
      <c r="E921" s="179">
        <v>1375311109</v>
      </c>
    </row>
    <row r="922" spans="1:5">
      <c r="A922" s="154" t="s">
        <v>1111</v>
      </c>
      <c r="B922" s="154" t="s">
        <v>2657</v>
      </c>
      <c r="C922" s="154" t="s">
        <v>4171</v>
      </c>
      <c r="D922" s="154"/>
      <c r="E922" s="179"/>
    </row>
    <row r="923" spans="1:5">
      <c r="A923" s="154" t="s">
        <v>1112</v>
      </c>
      <c r="B923" s="154" t="s">
        <v>2658</v>
      </c>
      <c r="C923" s="154" t="s">
        <v>4171</v>
      </c>
      <c r="D923" s="154"/>
      <c r="E923" s="179">
        <v>5970435260</v>
      </c>
    </row>
    <row r="924" spans="1:5">
      <c r="A924" s="154" t="s">
        <v>2659</v>
      </c>
      <c r="B924" s="154" t="s">
        <v>2660</v>
      </c>
      <c r="C924" s="154" t="s">
        <v>4171</v>
      </c>
      <c r="D924" s="154"/>
      <c r="E924" s="179"/>
    </row>
    <row r="925" spans="1:5">
      <c r="A925" s="154" t="s">
        <v>3514</v>
      </c>
      <c r="B925" s="154" t="s">
        <v>3515</v>
      </c>
      <c r="C925" s="154" t="s">
        <v>4171</v>
      </c>
      <c r="D925" s="154"/>
      <c r="E925" s="179">
        <v>5936950961</v>
      </c>
    </row>
    <row r="926" spans="1:5">
      <c r="A926" s="154" t="s">
        <v>3932</v>
      </c>
      <c r="B926" s="154" t="s">
        <v>3928</v>
      </c>
      <c r="C926" s="154" t="s">
        <v>4171</v>
      </c>
      <c r="D926" s="154"/>
      <c r="E926" s="179"/>
    </row>
    <row r="927" spans="1:5">
      <c r="A927" s="154" t="s">
        <v>900</v>
      </c>
      <c r="B927" s="154" t="s">
        <v>2661</v>
      </c>
      <c r="C927" s="154" t="s">
        <v>4171</v>
      </c>
      <c r="D927" s="154"/>
      <c r="E927" s="179">
        <v>32925317998</v>
      </c>
    </row>
    <row r="928" spans="1:5">
      <c r="A928" s="154" t="s">
        <v>1114</v>
      </c>
      <c r="B928" s="154" t="s">
        <v>2663</v>
      </c>
      <c r="C928" s="154" t="s">
        <v>4171</v>
      </c>
      <c r="D928" s="154"/>
      <c r="E928" s="179">
        <v>-2708066427</v>
      </c>
    </row>
    <row r="929" spans="1:5">
      <c r="A929" s="154" t="s">
        <v>935</v>
      </c>
      <c r="B929" s="154" t="s">
        <v>2664</v>
      </c>
      <c r="C929" s="154" t="s">
        <v>4171</v>
      </c>
      <c r="D929" s="154"/>
      <c r="E929" s="179"/>
    </row>
    <row r="930" spans="1:5">
      <c r="A930" s="154" t="s">
        <v>915</v>
      </c>
      <c r="B930" s="154" t="s">
        <v>2665</v>
      </c>
      <c r="C930" s="154" t="s">
        <v>4171</v>
      </c>
      <c r="D930" s="154"/>
      <c r="E930" s="179">
        <v>292021917648</v>
      </c>
    </row>
    <row r="931" spans="1:5">
      <c r="A931" s="154" t="s">
        <v>1115</v>
      </c>
      <c r="B931" s="154" t="s">
        <v>2666</v>
      </c>
      <c r="C931" s="154" t="s">
        <v>4171</v>
      </c>
      <c r="D931" s="154"/>
      <c r="E931" s="179"/>
    </row>
    <row r="932" spans="1:5">
      <c r="A932" s="154" t="s">
        <v>419</v>
      </c>
      <c r="B932" s="154" t="s">
        <v>2123</v>
      </c>
      <c r="C932" s="154" t="s">
        <v>4171</v>
      </c>
      <c r="D932" s="154"/>
      <c r="E932" s="179"/>
    </row>
    <row r="933" spans="1:5">
      <c r="A933" s="154" t="s">
        <v>1116</v>
      </c>
      <c r="B933" s="154" t="s">
        <v>2667</v>
      </c>
      <c r="C933" s="154" t="s">
        <v>4171</v>
      </c>
      <c r="D933" s="154"/>
      <c r="E933" s="179">
        <v>58991650429</v>
      </c>
    </row>
    <row r="934" spans="1:5">
      <c r="A934" s="154" t="s">
        <v>1614</v>
      </c>
      <c r="B934" s="154" t="s">
        <v>2670</v>
      </c>
      <c r="C934" s="154" t="s">
        <v>4171</v>
      </c>
      <c r="D934" s="154"/>
      <c r="E934" s="179"/>
    </row>
    <row r="935" spans="1:5">
      <c r="A935" s="154" t="s">
        <v>936</v>
      </c>
      <c r="B935" s="154" t="s">
        <v>2671</v>
      </c>
      <c r="C935" s="154" t="s">
        <v>4171</v>
      </c>
      <c r="D935" s="154"/>
      <c r="E935" s="179">
        <v>80287271213</v>
      </c>
    </row>
    <row r="936" spans="1:5">
      <c r="A936" s="154" t="s">
        <v>3498</v>
      </c>
      <c r="B936" s="154" t="s">
        <v>3499</v>
      </c>
      <c r="C936" s="154" t="s">
        <v>4171</v>
      </c>
      <c r="D936" s="154"/>
      <c r="E936" s="179"/>
    </row>
    <row r="937" spans="1:5">
      <c r="A937" s="154" t="s">
        <v>1119</v>
      </c>
      <c r="B937" s="154" t="s">
        <v>2673</v>
      </c>
      <c r="C937" s="154" t="s">
        <v>4171</v>
      </c>
      <c r="D937" s="154"/>
      <c r="E937" s="179"/>
    </row>
    <row r="938" spans="1:5">
      <c r="A938" s="154" t="s">
        <v>1120</v>
      </c>
      <c r="B938" s="154" t="s">
        <v>2674</v>
      </c>
      <c r="C938" s="154" t="s">
        <v>4171</v>
      </c>
      <c r="D938" s="154"/>
      <c r="E938" s="179"/>
    </row>
    <row r="939" spans="1:5">
      <c r="A939" s="154" t="s">
        <v>1121</v>
      </c>
      <c r="B939" s="154" t="s">
        <v>2675</v>
      </c>
      <c r="C939" s="154" t="s">
        <v>4171</v>
      </c>
      <c r="D939" s="154"/>
      <c r="E939" s="179">
        <v>22023695354</v>
      </c>
    </row>
    <row r="940" spans="1:5">
      <c r="A940" s="154" t="s">
        <v>1122</v>
      </c>
      <c r="B940" s="154" t="s">
        <v>2676</v>
      </c>
      <c r="C940" s="154" t="s">
        <v>4171</v>
      </c>
      <c r="D940" s="154"/>
      <c r="E940" s="179">
        <v>-6885906547</v>
      </c>
    </row>
    <row r="941" spans="1:5">
      <c r="A941" s="154" t="s">
        <v>423</v>
      </c>
      <c r="B941" s="154" t="s">
        <v>2126</v>
      </c>
      <c r="C941" s="154" t="s">
        <v>4171</v>
      </c>
      <c r="D941" s="154"/>
      <c r="E941" s="179"/>
    </row>
    <row r="942" spans="1:5">
      <c r="A942" s="154" t="s">
        <v>1123</v>
      </c>
      <c r="B942" s="154" t="s">
        <v>2677</v>
      </c>
      <c r="C942" s="154" t="s">
        <v>4171</v>
      </c>
      <c r="D942" s="154"/>
      <c r="E942" s="179"/>
    </row>
    <row r="943" spans="1:5">
      <c r="A943" s="154" t="s">
        <v>1124</v>
      </c>
      <c r="B943" s="154" t="s">
        <v>2678</v>
      </c>
      <c r="C943" s="154" t="s">
        <v>4171</v>
      </c>
      <c r="D943" s="154"/>
      <c r="E943" s="179"/>
    </row>
    <row r="944" spans="1:5">
      <c r="A944" s="154" t="s">
        <v>1604</v>
      </c>
      <c r="B944" s="154" t="s">
        <v>2679</v>
      </c>
      <c r="C944" s="154" t="s">
        <v>4171</v>
      </c>
      <c r="D944" s="154"/>
      <c r="E944" s="179">
        <v>35229548139</v>
      </c>
    </row>
    <row r="945" spans="1:5">
      <c r="A945" s="154" t="s">
        <v>820</v>
      </c>
      <c r="B945" s="154" t="s">
        <v>2680</v>
      </c>
      <c r="C945" s="154" t="s">
        <v>4171</v>
      </c>
      <c r="D945" s="154"/>
      <c r="E945" s="179">
        <v>78419777530</v>
      </c>
    </row>
    <row r="946" spans="1:5">
      <c r="A946" s="154" t="s">
        <v>3899</v>
      </c>
      <c r="B946" s="154" t="s">
        <v>3900</v>
      </c>
      <c r="C946" s="154" t="s">
        <v>4171</v>
      </c>
      <c r="D946" s="154"/>
      <c r="E946" s="179">
        <v>-16122369553</v>
      </c>
    </row>
    <row r="947" spans="1:5">
      <c r="A947" s="154" t="s">
        <v>1125</v>
      </c>
      <c r="B947" s="154" t="s">
        <v>3696</v>
      </c>
      <c r="C947" s="154" t="s">
        <v>4171</v>
      </c>
      <c r="D947" s="154"/>
      <c r="E947" s="179"/>
    </row>
    <row r="948" spans="1:5">
      <c r="A948" s="154" t="s">
        <v>4210</v>
      </c>
      <c r="B948" s="154" t="s">
        <v>4282</v>
      </c>
      <c r="C948" s="154" t="s">
        <v>4171</v>
      </c>
      <c r="D948" s="154"/>
      <c r="E948" s="179">
        <v>31862877437</v>
      </c>
    </row>
    <row r="949" spans="1:5">
      <c r="A949" s="154" t="s">
        <v>947</v>
      </c>
      <c r="B949" s="154" t="s">
        <v>2683</v>
      </c>
      <c r="C949" s="154" t="s">
        <v>4171</v>
      </c>
      <c r="D949" s="154"/>
      <c r="E949" s="179">
        <v>-6831551629</v>
      </c>
    </row>
    <row r="950" spans="1:5">
      <c r="A950" s="154" t="s">
        <v>1130</v>
      </c>
      <c r="B950" s="154" t="s">
        <v>2688</v>
      </c>
      <c r="C950" s="154" t="s">
        <v>4171</v>
      </c>
      <c r="D950" s="154"/>
      <c r="E950" s="179">
        <v>-6189889142</v>
      </c>
    </row>
    <row r="951" spans="1:5">
      <c r="A951" s="154" t="s">
        <v>3518</v>
      </c>
      <c r="B951" s="154" t="s">
        <v>3519</v>
      </c>
      <c r="C951" s="154" t="s">
        <v>4171</v>
      </c>
      <c r="D951" s="154"/>
      <c r="E951" s="179"/>
    </row>
    <row r="952" spans="1:5">
      <c r="A952" s="154" t="s">
        <v>3831</v>
      </c>
      <c r="B952" s="154" t="s">
        <v>3832</v>
      </c>
      <c r="C952" s="154" t="s">
        <v>4171</v>
      </c>
      <c r="D952" s="154"/>
      <c r="E952" s="179"/>
    </row>
    <row r="953" spans="1:5">
      <c r="A953" s="154" t="s">
        <v>784</v>
      </c>
      <c r="B953" s="154" t="s">
        <v>2692</v>
      </c>
      <c r="C953" s="154" t="s">
        <v>4171</v>
      </c>
      <c r="D953" s="154"/>
      <c r="E953" s="179">
        <v>42003967</v>
      </c>
    </row>
    <row r="954" spans="1:5">
      <c r="A954" s="154" t="s">
        <v>2697</v>
      </c>
      <c r="B954" s="154" t="s">
        <v>2698</v>
      </c>
      <c r="C954" s="154" t="s">
        <v>4171</v>
      </c>
      <c r="D954" s="154"/>
      <c r="E954" s="179">
        <v>55408421991</v>
      </c>
    </row>
    <row r="955" spans="1:5">
      <c r="A955" s="154" t="s">
        <v>4308</v>
      </c>
      <c r="B955" s="154" t="s">
        <v>4309</v>
      </c>
      <c r="C955" s="154" t="s">
        <v>4171</v>
      </c>
      <c r="D955" s="154"/>
      <c r="E955" s="179"/>
    </row>
    <row r="956" spans="1:5">
      <c r="A956" s="154" t="s">
        <v>1615</v>
      </c>
      <c r="B956" s="154" t="s">
        <v>2700</v>
      </c>
      <c r="C956" s="154" t="s">
        <v>4171</v>
      </c>
      <c r="D956" s="154"/>
      <c r="E956" s="179"/>
    </row>
    <row r="957" spans="1:5">
      <c r="A957" s="154" t="s">
        <v>1134</v>
      </c>
      <c r="B957" s="154" t="s">
        <v>2701</v>
      </c>
      <c r="C957" s="154" t="s">
        <v>4171</v>
      </c>
      <c r="D957" s="154"/>
      <c r="E957" s="179"/>
    </row>
    <row r="958" spans="1:5">
      <c r="A958" s="154" t="s">
        <v>2131</v>
      </c>
      <c r="B958" s="154" t="s">
        <v>2132</v>
      </c>
      <c r="C958" s="154" t="s">
        <v>4171</v>
      </c>
      <c r="D958" s="154"/>
      <c r="E958" s="179">
        <v>-145302655</v>
      </c>
    </row>
    <row r="959" spans="1:5">
      <c r="A959" s="154" t="s">
        <v>781</v>
      </c>
      <c r="B959" s="154" t="s">
        <v>2702</v>
      </c>
      <c r="C959" s="154" t="s">
        <v>4171</v>
      </c>
      <c r="D959" s="154"/>
      <c r="E959" s="179">
        <v>142035348278</v>
      </c>
    </row>
    <row r="960" spans="1:5">
      <c r="A960" s="154" t="s">
        <v>4211</v>
      </c>
      <c r="B960" s="154" t="s">
        <v>4283</v>
      </c>
      <c r="C960" s="154" t="s">
        <v>4171</v>
      </c>
      <c r="D960" s="154"/>
      <c r="E960" s="179"/>
    </row>
    <row r="961" spans="1:5">
      <c r="A961" s="154" t="s">
        <v>1135</v>
      </c>
      <c r="B961" s="154" t="s">
        <v>2703</v>
      </c>
      <c r="C961" s="154" t="s">
        <v>4171</v>
      </c>
      <c r="D961" s="154"/>
      <c r="E961" s="179"/>
    </row>
    <row r="962" spans="1:5">
      <c r="A962" s="154" t="s">
        <v>2704</v>
      </c>
      <c r="B962" s="154" t="s">
        <v>2705</v>
      </c>
      <c r="C962" s="154" t="s">
        <v>4171</v>
      </c>
      <c r="D962" s="154"/>
      <c r="E962" s="179">
        <v>29103322653</v>
      </c>
    </row>
    <row r="963" spans="1:5">
      <c r="A963" s="154" t="s">
        <v>869</v>
      </c>
      <c r="B963" s="154" t="s">
        <v>2706</v>
      </c>
      <c r="C963" s="154" t="s">
        <v>4171</v>
      </c>
      <c r="D963" s="154"/>
      <c r="E963" s="179">
        <v>13248505903</v>
      </c>
    </row>
    <row r="964" spans="1:5">
      <c r="A964" s="154" t="s">
        <v>1137</v>
      </c>
      <c r="B964" s="154" t="s">
        <v>3796</v>
      </c>
      <c r="C964" s="154" t="s">
        <v>4171</v>
      </c>
      <c r="D964" s="154"/>
      <c r="E964" s="179"/>
    </row>
    <row r="965" spans="1:5">
      <c r="A965" s="154" t="s">
        <v>427</v>
      </c>
      <c r="B965" s="154" t="s">
        <v>2134</v>
      </c>
      <c r="C965" s="154" t="s">
        <v>4171</v>
      </c>
      <c r="D965" s="154"/>
      <c r="E965" s="179"/>
    </row>
    <row r="966" spans="1:5">
      <c r="A966" s="154" t="s">
        <v>1616</v>
      </c>
      <c r="B966" s="154" t="s">
        <v>2711</v>
      </c>
      <c r="C966" s="154" t="s">
        <v>4171</v>
      </c>
      <c r="D966" s="154"/>
      <c r="E966" s="179">
        <v>-357105071</v>
      </c>
    </row>
    <row r="967" spans="1:5">
      <c r="A967" s="154" t="s">
        <v>1600</v>
      </c>
      <c r="B967" s="154" t="s">
        <v>2712</v>
      </c>
      <c r="C967" s="154" t="s">
        <v>4171</v>
      </c>
      <c r="D967" s="154"/>
      <c r="E967" s="179"/>
    </row>
    <row r="968" spans="1:5">
      <c r="A968" s="154" t="s">
        <v>4145</v>
      </c>
      <c r="B968" s="154" t="s">
        <v>4146</v>
      </c>
      <c r="C968" s="154" t="s">
        <v>4171</v>
      </c>
      <c r="D968" s="154"/>
      <c r="E968" s="179">
        <v>2001254160</v>
      </c>
    </row>
    <row r="969" spans="1:5">
      <c r="A969" s="154" t="s">
        <v>1139</v>
      </c>
      <c r="B969" s="154" t="s">
        <v>2714</v>
      </c>
      <c r="C969" s="154" t="s">
        <v>4171</v>
      </c>
      <c r="D969" s="154"/>
      <c r="E969" s="179"/>
    </row>
    <row r="970" spans="1:5">
      <c r="A970" s="154" t="s">
        <v>4178</v>
      </c>
      <c r="B970" s="154" t="s">
        <v>4179</v>
      </c>
      <c r="C970" s="154" t="s">
        <v>4171</v>
      </c>
      <c r="D970" s="154"/>
      <c r="E970" s="179"/>
    </row>
    <row r="971" spans="1:5">
      <c r="A971" s="154" t="s">
        <v>1140</v>
      </c>
      <c r="B971" s="154" t="s">
        <v>2715</v>
      </c>
      <c r="C971" s="154" t="s">
        <v>4171</v>
      </c>
      <c r="D971" s="154"/>
      <c r="E971" s="179">
        <v>81003429</v>
      </c>
    </row>
    <row r="972" spans="1:5">
      <c r="A972" s="154" t="s">
        <v>938</v>
      </c>
      <c r="B972" s="154" t="s">
        <v>2716</v>
      </c>
      <c r="C972" s="154" t="s">
        <v>4171</v>
      </c>
      <c r="D972" s="154"/>
      <c r="E972" s="179">
        <v>598031600</v>
      </c>
    </row>
    <row r="973" spans="1:5">
      <c r="A973" s="154" t="s">
        <v>1141</v>
      </c>
      <c r="B973" s="154" t="s">
        <v>2717</v>
      </c>
      <c r="C973" s="154" t="s">
        <v>4171</v>
      </c>
      <c r="D973" s="154"/>
      <c r="E973" s="179"/>
    </row>
    <row r="974" spans="1:5">
      <c r="A974" s="154" t="s">
        <v>1142</v>
      </c>
      <c r="B974" s="154" t="s">
        <v>2718</v>
      </c>
      <c r="C974" s="154" t="s">
        <v>4171</v>
      </c>
      <c r="D974" s="154"/>
      <c r="E974" s="179"/>
    </row>
    <row r="975" spans="1:5">
      <c r="A975" s="154" t="s">
        <v>1143</v>
      </c>
      <c r="B975" s="154" t="s">
        <v>2719</v>
      </c>
      <c r="C975" s="154" t="s">
        <v>4171</v>
      </c>
      <c r="D975" s="154"/>
      <c r="E975" s="179">
        <v>15150112257</v>
      </c>
    </row>
    <row r="976" spans="1:5">
      <c r="A976" s="154" t="s">
        <v>2722</v>
      </c>
      <c r="B976" s="154" t="s">
        <v>2723</v>
      </c>
      <c r="C976" s="154" t="s">
        <v>4171</v>
      </c>
      <c r="D976" s="154"/>
      <c r="E976" s="179"/>
    </row>
    <row r="977" spans="1:5">
      <c r="A977" s="154" t="s">
        <v>4212</v>
      </c>
      <c r="B977" s="154" t="s">
        <v>4228</v>
      </c>
      <c r="C977" s="154" t="s">
        <v>4171</v>
      </c>
      <c r="D977" s="154"/>
      <c r="E977" s="179">
        <v>241464844739</v>
      </c>
    </row>
    <row r="978" spans="1:5">
      <c r="A978" s="154" t="s">
        <v>1147</v>
      </c>
      <c r="B978" s="154" t="s">
        <v>2726</v>
      </c>
      <c r="C978" s="154" t="s">
        <v>4171</v>
      </c>
      <c r="D978" s="154"/>
      <c r="E978" s="179"/>
    </row>
    <row r="979" spans="1:5">
      <c r="A979" s="154" t="s">
        <v>1148</v>
      </c>
      <c r="B979" s="154" t="s">
        <v>2727</v>
      </c>
      <c r="C979" s="154" t="s">
        <v>4171</v>
      </c>
      <c r="D979" s="154"/>
      <c r="E979" s="179"/>
    </row>
    <row r="980" spans="1:5">
      <c r="A980" s="154" t="s">
        <v>1149</v>
      </c>
      <c r="B980" s="154" t="s">
        <v>2728</v>
      </c>
      <c r="C980" s="154" t="s">
        <v>4171</v>
      </c>
      <c r="D980" s="154"/>
      <c r="E980" s="179">
        <v>-561821838</v>
      </c>
    </row>
    <row r="981" spans="1:5">
      <c r="A981" s="154" t="s">
        <v>1151</v>
      </c>
      <c r="B981" s="154" t="s">
        <v>2730</v>
      </c>
      <c r="C981" s="154" t="s">
        <v>4171</v>
      </c>
      <c r="D981" s="154"/>
      <c r="E981" s="179">
        <v>-2584846394</v>
      </c>
    </row>
    <row r="982" spans="1:5">
      <c r="A982" s="154" t="s">
        <v>2731</v>
      </c>
      <c r="B982" s="154" t="s">
        <v>2732</v>
      </c>
      <c r="C982" s="154" t="s">
        <v>4171</v>
      </c>
      <c r="D982" s="154"/>
      <c r="E982" s="179"/>
    </row>
    <row r="983" spans="1:5">
      <c r="A983" s="154" t="s">
        <v>1152</v>
      </c>
      <c r="B983" s="154" t="s">
        <v>2733</v>
      </c>
      <c r="C983" s="154" t="s">
        <v>4171</v>
      </c>
      <c r="D983" s="154"/>
      <c r="E983" s="179"/>
    </row>
    <row r="984" spans="1:5">
      <c r="A984" s="154" t="s">
        <v>1153</v>
      </c>
      <c r="B984" s="154" t="s">
        <v>2734</v>
      </c>
      <c r="C984" s="154" t="s">
        <v>4171</v>
      </c>
      <c r="D984" s="154"/>
      <c r="E984" s="179">
        <v>18016647700</v>
      </c>
    </row>
    <row r="985" spans="1:5">
      <c r="A985" s="154" t="s">
        <v>1154</v>
      </c>
      <c r="B985" s="154" t="s">
        <v>2735</v>
      </c>
      <c r="C985" s="154" t="s">
        <v>4171</v>
      </c>
      <c r="D985" s="154"/>
      <c r="E985" s="179">
        <v>16976561167</v>
      </c>
    </row>
    <row r="986" spans="1:5">
      <c r="A986" s="154" t="s">
        <v>897</v>
      </c>
      <c r="B986" s="154" t="s">
        <v>2736</v>
      </c>
      <c r="C986" s="154" t="s">
        <v>4171</v>
      </c>
      <c r="D986" s="154"/>
      <c r="E986" s="179">
        <v>31829488760</v>
      </c>
    </row>
    <row r="987" spans="1:5">
      <c r="A987" s="154" t="s">
        <v>1155</v>
      </c>
      <c r="B987" s="154" t="s">
        <v>2737</v>
      </c>
      <c r="C987" s="154" t="s">
        <v>4171</v>
      </c>
      <c r="D987" s="154"/>
      <c r="E987" s="179">
        <v>886140661068</v>
      </c>
    </row>
    <row r="988" spans="1:5">
      <c r="A988" s="154" t="s">
        <v>1156</v>
      </c>
      <c r="B988" s="154" t="s">
        <v>3870</v>
      </c>
      <c r="C988" s="154" t="s">
        <v>4171</v>
      </c>
      <c r="D988" s="154"/>
      <c r="E988" s="179"/>
    </row>
    <row r="989" spans="1:5">
      <c r="A989" s="154" t="s">
        <v>824</v>
      </c>
      <c r="B989" s="154" t="s">
        <v>2739</v>
      </c>
      <c r="C989" s="154" t="s">
        <v>4171</v>
      </c>
      <c r="D989" s="154"/>
      <c r="E989" s="179"/>
    </row>
    <row r="990" spans="1:5">
      <c r="A990" s="154" t="s">
        <v>1157</v>
      </c>
      <c r="B990" s="154" t="s">
        <v>2740</v>
      </c>
      <c r="C990" s="154" t="s">
        <v>4171</v>
      </c>
      <c r="D990" s="154"/>
      <c r="E990" s="179"/>
    </row>
    <row r="991" spans="1:5">
      <c r="A991" s="154" t="s">
        <v>1158</v>
      </c>
      <c r="B991" s="154" t="s">
        <v>2741</v>
      </c>
      <c r="C991" s="154" t="s">
        <v>4171</v>
      </c>
      <c r="D991" s="154"/>
      <c r="E991" s="179"/>
    </row>
    <row r="992" spans="1:5">
      <c r="A992" s="154" t="s">
        <v>1159</v>
      </c>
      <c r="B992" s="154" t="s">
        <v>2742</v>
      </c>
      <c r="C992" s="154" t="s">
        <v>4171</v>
      </c>
      <c r="D992" s="154"/>
      <c r="E992" s="179"/>
    </row>
    <row r="993" spans="1:5">
      <c r="A993" s="154" t="s">
        <v>105</v>
      </c>
      <c r="B993" s="154" t="s">
        <v>1762</v>
      </c>
      <c r="C993" s="154" t="s">
        <v>4171</v>
      </c>
      <c r="D993" s="154"/>
      <c r="E993" s="179">
        <v>-33382905893</v>
      </c>
    </row>
    <row r="994" spans="1:5">
      <c r="A994" s="154" t="s">
        <v>3901</v>
      </c>
      <c r="B994" s="154" t="s">
        <v>3902</v>
      </c>
      <c r="C994" s="154" t="s">
        <v>4171</v>
      </c>
      <c r="D994" s="154"/>
      <c r="E994" s="179"/>
    </row>
    <row r="995" spans="1:5">
      <c r="A995" s="154" t="s">
        <v>1160</v>
      </c>
      <c r="B995" s="154" t="s">
        <v>2743</v>
      </c>
      <c r="C995" s="154" t="s">
        <v>4171</v>
      </c>
      <c r="D995" s="154"/>
      <c r="E995" s="179"/>
    </row>
    <row r="996" spans="1:5">
      <c r="A996" s="154" t="s">
        <v>3903</v>
      </c>
      <c r="B996" s="154" t="s">
        <v>3904</v>
      </c>
      <c r="C996" s="154" t="s">
        <v>4171</v>
      </c>
      <c r="D996" s="154"/>
      <c r="E996" s="179"/>
    </row>
    <row r="997" spans="1:5">
      <c r="A997" s="154" t="s">
        <v>817</v>
      </c>
      <c r="B997" s="154" t="s">
        <v>2744</v>
      </c>
      <c r="C997" s="154" t="s">
        <v>4171</v>
      </c>
      <c r="D997" s="154"/>
      <c r="E997" s="179">
        <v>15867380354</v>
      </c>
    </row>
    <row r="998" spans="1:5">
      <c r="A998" s="154" t="s">
        <v>1161</v>
      </c>
      <c r="B998" s="154" t="s">
        <v>2745</v>
      </c>
      <c r="C998" s="154" t="s">
        <v>4171</v>
      </c>
      <c r="D998" s="154"/>
      <c r="E998" s="179"/>
    </row>
    <row r="999" spans="1:5">
      <c r="A999" s="154" t="s">
        <v>3929</v>
      </c>
      <c r="B999" s="154" t="s">
        <v>3939</v>
      </c>
      <c r="C999" s="154" t="s">
        <v>4171</v>
      </c>
      <c r="D999" s="154"/>
      <c r="E999" s="179">
        <v>31282316736</v>
      </c>
    </row>
    <row r="1000" spans="1:5">
      <c r="A1000" s="154" t="s">
        <v>3816</v>
      </c>
      <c r="B1000" s="154" t="s">
        <v>3817</v>
      </c>
      <c r="C1000" s="154" t="s">
        <v>4171</v>
      </c>
      <c r="D1000" s="154"/>
      <c r="E1000" s="179">
        <v>52263508258</v>
      </c>
    </row>
    <row r="1001" spans="1:5">
      <c r="A1001" s="154" t="s">
        <v>4310</v>
      </c>
      <c r="B1001" s="154" t="s">
        <v>4487</v>
      </c>
      <c r="C1001" s="154" t="s">
        <v>4171</v>
      </c>
      <c r="D1001" s="154"/>
      <c r="E1001" s="179">
        <v>11584348238</v>
      </c>
    </row>
    <row r="1002" spans="1:5">
      <c r="A1002" s="154" t="s">
        <v>3670</v>
      </c>
      <c r="B1002" s="154" t="s">
        <v>3671</v>
      </c>
      <c r="C1002" s="154" t="s">
        <v>4171</v>
      </c>
      <c r="D1002" s="154"/>
      <c r="E1002" s="179"/>
    </row>
    <row r="1003" spans="1:5">
      <c r="A1003" s="154" t="s">
        <v>1162</v>
      </c>
      <c r="B1003" s="154" t="s">
        <v>2748</v>
      </c>
      <c r="C1003" s="154" t="s">
        <v>4171</v>
      </c>
      <c r="D1003" s="154"/>
      <c r="E1003" s="179"/>
    </row>
    <row r="1004" spans="1:5">
      <c r="A1004" s="154" t="s">
        <v>1163</v>
      </c>
      <c r="B1004" s="154" t="s">
        <v>2749</v>
      </c>
      <c r="C1004" s="154" t="s">
        <v>4171</v>
      </c>
      <c r="D1004" s="154"/>
      <c r="E1004" s="179">
        <v>-3709741347</v>
      </c>
    </row>
    <row r="1005" spans="1:5">
      <c r="A1005" s="154" t="s">
        <v>3520</v>
      </c>
      <c r="B1005" s="154" t="s">
        <v>3521</v>
      </c>
      <c r="C1005" s="154" t="s">
        <v>4171</v>
      </c>
      <c r="D1005" s="154"/>
      <c r="E1005" s="179"/>
    </row>
    <row r="1006" spans="1:5">
      <c r="A1006" s="154" t="s">
        <v>1164</v>
      </c>
      <c r="B1006" s="154" t="s">
        <v>2751</v>
      </c>
      <c r="C1006" s="154" t="s">
        <v>4171</v>
      </c>
      <c r="D1006" s="154"/>
      <c r="E1006" s="179"/>
    </row>
    <row r="1007" spans="1:5">
      <c r="A1007" s="154" t="s">
        <v>1165</v>
      </c>
      <c r="B1007" s="154" t="s">
        <v>3712</v>
      </c>
      <c r="C1007" s="154" t="s">
        <v>4171</v>
      </c>
      <c r="D1007" s="154"/>
      <c r="E1007" s="179">
        <v>3677910357</v>
      </c>
    </row>
    <row r="1008" spans="1:5">
      <c r="A1008" s="154" t="s">
        <v>113</v>
      </c>
      <c r="B1008" s="154" t="s">
        <v>1788</v>
      </c>
      <c r="C1008" s="154" t="s">
        <v>4171</v>
      </c>
      <c r="D1008" s="154"/>
      <c r="E1008" s="179">
        <v>-5718417841</v>
      </c>
    </row>
    <row r="1009" spans="1:5">
      <c r="A1009" s="154" t="s">
        <v>878</v>
      </c>
      <c r="B1009" s="154" t="s">
        <v>2753</v>
      </c>
      <c r="C1009" s="154" t="s">
        <v>4171</v>
      </c>
      <c r="D1009" s="154"/>
      <c r="E1009" s="179"/>
    </row>
    <row r="1010" spans="1:5">
      <c r="A1010" s="154" t="s">
        <v>3889</v>
      </c>
      <c r="B1010" s="154" t="s">
        <v>3890</v>
      </c>
      <c r="C1010" s="154" t="s">
        <v>4171</v>
      </c>
      <c r="D1010" s="154"/>
      <c r="E1010" s="179">
        <v>1587035814</v>
      </c>
    </row>
    <row r="1011" spans="1:5">
      <c r="A1011" s="154" t="s">
        <v>1166</v>
      </c>
      <c r="B1011" s="154" t="s">
        <v>2755</v>
      </c>
      <c r="C1011" s="154" t="s">
        <v>4171</v>
      </c>
      <c r="D1011" s="154"/>
      <c r="E1011" s="179">
        <v>20993281906</v>
      </c>
    </row>
    <row r="1012" spans="1:5">
      <c r="A1012" s="154" t="s">
        <v>1167</v>
      </c>
      <c r="B1012" s="154" t="s">
        <v>2756</v>
      </c>
      <c r="C1012" s="154" t="s">
        <v>4171</v>
      </c>
      <c r="D1012" s="154"/>
      <c r="E1012" s="179"/>
    </row>
    <row r="1013" spans="1:5">
      <c r="A1013" s="154" t="s">
        <v>1169</v>
      </c>
      <c r="B1013" s="154" t="s">
        <v>2759</v>
      </c>
      <c r="C1013" s="154" t="s">
        <v>4171</v>
      </c>
      <c r="D1013" s="154"/>
      <c r="E1013" s="179">
        <v>4773646665</v>
      </c>
    </row>
    <row r="1014" spans="1:5">
      <c r="A1014" s="154" t="s">
        <v>1170</v>
      </c>
      <c r="B1014" s="154" t="s">
        <v>2760</v>
      </c>
      <c r="C1014" s="154" t="s">
        <v>4171</v>
      </c>
      <c r="D1014" s="154"/>
      <c r="E1014" s="179"/>
    </row>
    <row r="1015" spans="1:5">
      <c r="A1015" s="154" t="s">
        <v>4312</v>
      </c>
      <c r="B1015" s="154" t="s">
        <v>4313</v>
      </c>
      <c r="C1015" s="154" t="s">
        <v>4171</v>
      </c>
      <c r="D1015" s="154"/>
      <c r="E1015" s="179">
        <v>23713786212</v>
      </c>
    </row>
    <row r="1016" spans="1:5">
      <c r="A1016" s="154" t="s">
        <v>1171</v>
      </c>
      <c r="B1016" s="154" t="s">
        <v>2761</v>
      </c>
      <c r="C1016" s="154" t="s">
        <v>4171</v>
      </c>
      <c r="D1016" s="154"/>
      <c r="E1016" s="179"/>
    </row>
    <row r="1017" spans="1:5">
      <c r="A1017" s="154" t="s">
        <v>1172</v>
      </c>
      <c r="B1017" s="154" t="s">
        <v>2762</v>
      </c>
      <c r="C1017" s="154" t="s">
        <v>4171</v>
      </c>
      <c r="D1017" s="154"/>
      <c r="E1017" s="179"/>
    </row>
    <row r="1018" spans="1:5">
      <c r="A1018" s="154" t="s">
        <v>823</v>
      </c>
      <c r="B1018" s="154" t="s">
        <v>2764</v>
      </c>
      <c r="C1018" s="154" t="s">
        <v>4171</v>
      </c>
      <c r="D1018" s="154"/>
      <c r="E1018" s="179">
        <v>14563495398</v>
      </c>
    </row>
    <row r="1019" spans="1:5">
      <c r="A1019" s="154" t="s">
        <v>948</v>
      </c>
      <c r="B1019" s="154" t="s">
        <v>2765</v>
      </c>
      <c r="C1019" s="154" t="s">
        <v>4171</v>
      </c>
      <c r="D1019" s="154"/>
      <c r="E1019" s="179">
        <v>-842511036</v>
      </c>
    </row>
    <row r="1020" spans="1:5">
      <c r="A1020" s="154" t="s">
        <v>847</v>
      </c>
      <c r="B1020" s="154" t="s">
        <v>3871</v>
      </c>
      <c r="C1020" s="154" t="s">
        <v>4171</v>
      </c>
      <c r="D1020" s="154"/>
      <c r="E1020" s="179"/>
    </row>
    <row r="1021" spans="1:5">
      <c r="A1021" s="154" t="s">
        <v>1174</v>
      </c>
      <c r="B1021" s="154" t="s">
        <v>2767</v>
      </c>
      <c r="C1021" s="154" t="s">
        <v>4171</v>
      </c>
      <c r="D1021" s="154"/>
      <c r="E1021" s="179">
        <v>4277367206</v>
      </c>
    </row>
    <row r="1022" spans="1:5">
      <c r="A1022" s="154" t="s">
        <v>1175</v>
      </c>
      <c r="B1022" s="154" t="s">
        <v>2768</v>
      </c>
      <c r="C1022" s="154" t="s">
        <v>4171</v>
      </c>
      <c r="D1022" s="154"/>
      <c r="E1022" s="179"/>
    </row>
    <row r="1023" spans="1:5">
      <c r="A1023" s="154" t="s">
        <v>127</v>
      </c>
      <c r="B1023" s="154" t="s">
        <v>1801</v>
      </c>
      <c r="C1023" s="154" t="s">
        <v>4171</v>
      </c>
      <c r="D1023" s="154"/>
      <c r="E1023" s="179">
        <v>21962618082</v>
      </c>
    </row>
    <row r="1024" spans="1:5">
      <c r="A1024" s="154" t="s">
        <v>1176</v>
      </c>
      <c r="B1024" s="154" t="s">
        <v>2770</v>
      </c>
      <c r="C1024" s="154" t="s">
        <v>4171</v>
      </c>
      <c r="D1024" s="154"/>
      <c r="E1024" s="179"/>
    </row>
    <row r="1025" spans="1:5">
      <c r="A1025" s="154" t="s">
        <v>1177</v>
      </c>
      <c r="B1025" s="154" t="s">
        <v>2771</v>
      </c>
      <c r="C1025" s="154" t="s">
        <v>4171</v>
      </c>
      <c r="D1025" s="154"/>
      <c r="E1025" s="179">
        <v>-609972238</v>
      </c>
    </row>
    <row r="1026" spans="1:5">
      <c r="A1026" s="154" t="s">
        <v>1620</v>
      </c>
      <c r="B1026" s="154" t="s">
        <v>2773</v>
      </c>
      <c r="C1026" s="154" t="s">
        <v>4171</v>
      </c>
      <c r="D1026" s="154"/>
      <c r="E1026" s="179"/>
    </row>
    <row r="1027" spans="1:5">
      <c r="A1027" s="154" t="s">
        <v>1179</v>
      </c>
      <c r="B1027" s="154" t="s">
        <v>2774</v>
      </c>
      <c r="C1027" s="154" t="s">
        <v>4171</v>
      </c>
      <c r="D1027" s="154"/>
      <c r="E1027" s="179">
        <v>10935416362</v>
      </c>
    </row>
    <row r="1028" spans="1:5">
      <c r="A1028" s="154" t="s">
        <v>1180</v>
      </c>
      <c r="B1028" s="154" t="s">
        <v>2776</v>
      </c>
      <c r="C1028" s="154" t="s">
        <v>4171</v>
      </c>
      <c r="D1028" s="154"/>
      <c r="E1028" s="179"/>
    </row>
    <row r="1029" spans="1:5">
      <c r="A1029" s="154" t="s">
        <v>3834</v>
      </c>
      <c r="B1029" s="154" t="s">
        <v>3835</v>
      </c>
      <c r="C1029" s="154" t="s">
        <v>4171</v>
      </c>
      <c r="D1029" s="154"/>
      <c r="E1029" s="179"/>
    </row>
    <row r="1030" spans="1:5">
      <c r="A1030" s="154" t="s">
        <v>1182</v>
      </c>
      <c r="B1030" s="154" t="s">
        <v>2778</v>
      </c>
      <c r="C1030" s="154" t="s">
        <v>4171</v>
      </c>
      <c r="D1030" s="154"/>
      <c r="E1030" s="179"/>
    </row>
    <row r="1031" spans="1:5">
      <c r="A1031" s="154" t="s">
        <v>3522</v>
      </c>
      <c r="B1031" s="154" t="s">
        <v>3523</v>
      </c>
      <c r="C1031" s="154" t="s">
        <v>4171</v>
      </c>
      <c r="D1031" s="154"/>
      <c r="E1031" s="179">
        <v>34511013</v>
      </c>
    </row>
    <row r="1032" spans="1:5">
      <c r="A1032" s="154" t="s">
        <v>1183</v>
      </c>
      <c r="B1032" s="154" t="s">
        <v>2779</v>
      </c>
      <c r="C1032" s="154" t="s">
        <v>4171</v>
      </c>
      <c r="D1032" s="154"/>
      <c r="E1032" s="179"/>
    </row>
    <row r="1033" spans="1:5">
      <c r="A1033" s="154" t="s">
        <v>1184</v>
      </c>
      <c r="B1033" s="154" t="s">
        <v>3872</v>
      </c>
      <c r="C1033" s="154" t="s">
        <v>4171</v>
      </c>
      <c r="D1033" s="154"/>
      <c r="E1033" s="179">
        <v>36847469778</v>
      </c>
    </row>
    <row r="1034" spans="1:5">
      <c r="A1034" s="154" t="s">
        <v>884</v>
      </c>
      <c r="B1034" s="154" t="s">
        <v>2782</v>
      </c>
      <c r="C1034" s="154" t="s">
        <v>4171</v>
      </c>
      <c r="D1034" s="154"/>
      <c r="E1034" s="179"/>
    </row>
    <row r="1035" spans="1:5">
      <c r="A1035" s="154" t="s">
        <v>917</v>
      </c>
      <c r="B1035" s="154" t="s">
        <v>2785</v>
      </c>
      <c r="C1035" s="154" t="s">
        <v>4171</v>
      </c>
      <c r="D1035" s="154"/>
      <c r="E1035" s="179">
        <v>18731521996</v>
      </c>
    </row>
    <row r="1036" spans="1:5">
      <c r="A1036" s="154" t="s">
        <v>1186</v>
      </c>
      <c r="B1036" s="154" t="s">
        <v>2786</v>
      </c>
      <c r="C1036" s="154" t="s">
        <v>4171</v>
      </c>
      <c r="D1036" s="154"/>
      <c r="E1036" s="179"/>
    </row>
    <row r="1037" spans="1:5">
      <c r="A1037" s="154" t="s">
        <v>1187</v>
      </c>
      <c r="B1037" s="154" t="s">
        <v>2787</v>
      </c>
      <c r="C1037" s="154" t="s">
        <v>4171</v>
      </c>
      <c r="D1037" s="154"/>
      <c r="E1037" s="179"/>
    </row>
    <row r="1038" spans="1:5">
      <c r="A1038" s="154" t="s">
        <v>1188</v>
      </c>
      <c r="B1038" s="154" t="s">
        <v>2789</v>
      </c>
      <c r="C1038" s="154" t="s">
        <v>4171</v>
      </c>
      <c r="D1038" s="154"/>
      <c r="E1038" s="179"/>
    </row>
    <row r="1039" spans="1:5">
      <c r="A1039" s="154" t="s">
        <v>1189</v>
      </c>
      <c r="B1039" s="154" t="s">
        <v>2790</v>
      </c>
      <c r="C1039" s="154" t="s">
        <v>4171</v>
      </c>
      <c r="D1039" s="154"/>
      <c r="E1039" s="179"/>
    </row>
    <row r="1040" spans="1:5">
      <c r="A1040" s="154" t="s">
        <v>1190</v>
      </c>
      <c r="B1040" s="154" t="s">
        <v>2791</v>
      </c>
      <c r="C1040" s="154" t="s">
        <v>4171</v>
      </c>
      <c r="D1040" s="154"/>
      <c r="E1040" s="179"/>
    </row>
    <row r="1041" spans="1:5">
      <c r="A1041" s="154" t="s">
        <v>1191</v>
      </c>
      <c r="B1041" s="154" t="s">
        <v>2792</v>
      </c>
      <c r="C1041" s="154" t="s">
        <v>4171</v>
      </c>
      <c r="D1041" s="154"/>
      <c r="E1041" s="179"/>
    </row>
    <row r="1042" spans="1:5">
      <c r="A1042" s="154" t="s">
        <v>1194</v>
      </c>
      <c r="B1042" s="154" t="s">
        <v>2795</v>
      </c>
      <c r="C1042" s="154" t="s">
        <v>4171</v>
      </c>
      <c r="D1042" s="154"/>
      <c r="E1042" s="179"/>
    </row>
    <row r="1043" spans="1:5">
      <c r="A1043" s="154" t="s">
        <v>2800</v>
      </c>
      <c r="B1043" s="154" t="s">
        <v>2801</v>
      </c>
      <c r="C1043" s="154" t="s">
        <v>4171</v>
      </c>
      <c r="D1043" s="154"/>
      <c r="E1043" s="179">
        <v>5020422284</v>
      </c>
    </row>
    <row r="1044" spans="1:5">
      <c r="A1044" s="154" t="s">
        <v>4249</v>
      </c>
      <c r="B1044" s="154" t="s">
        <v>4250</v>
      </c>
      <c r="C1044" s="154" t="s">
        <v>4171</v>
      </c>
      <c r="D1044" s="154"/>
      <c r="E1044" s="179"/>
    </row>
    <row r="1045" spans="1:5">
      <c r="A1045" s="154" t="s">
        <v>445</v>
      </c>
      <c r="B1045" s="154" t="s">
        <v>2159</v>
      </c>
      <c r="C1045" s="154" t="s">
        <v>4171</v>
      </c>
      <c r="D1045" s="154"/>
      <c r="E1045" s="179">
        <v>-3222903270</v>
      </c>
    </row>
    <row r="1046" spans="1:5">
      <c r="A1046" s="154" t="s">
        <v>3836</v>
      </c>
      <c r="B1046" s="154" t="s">
        <v>3837</v>
      </c>
      <c r="C1046" s="154" t="s">
        <v>4171</v>
      </c>
      <c r="D1046" s="154"/>
      <c r="E1046" s="179"/>
    </row>
    <row r="1047" spans="1:5">
      <c r="A1047" s="154" t="s">
        <v>1196</v>
      </c>
      <c r="B1047" s="154" t="s">
        <v>2803</v>
      </c>
      <c r="C1047" s="154" t="s">
        <v>4171</v>
      </c>
      <c r="D1047" s="154"/>
      <c r="E1047" s="179"/>
    </row>
    <row r="1048" spans="1:5">
      <c r="A1048" s="154" t="s">
        <v>3982</v>
      </c>
      <c r="B1048" s="154" t="s">
        <v>3983</v>
      </c>
      <c r="C1048" s="154" t="s">
        <v>4171</v>
      </c>
      <c r="D1048" s="154"/>
      <c r="E1048" s="179">
        <v>78892252476</v>
      </c>
    </row>
    <row r="1049" spans="1:5">
      <c r="A1049" s="154" t="s">
        <v>1201</v>
      </c>
      <c r="B1049" s="154" t="s">
        <v>4151</v>
      </c>
      <c r="C1049" s="154" t="s">
        <v>4171</v>
      </c>
      <c r="D1049" s="154"/>
      <c r="E1049" s="179">
        <v>3370515421</v>
      </c>
    </row>
    <row r="1050" spans="1:5">
      <c r="A1050" s="154" t="s">
        <v>447</v>
      </c>
      <c r="B1050" s="154" t="s">
        <v>2162</v>
      </c>
      <c r="C1050" s="154" t="s">
        <v>4171</v>
      </c>
      <c r="D1050" s="154"/>
      <c r="E1050" s="179">
        <v>-14521213147</v>
      </c>
    </row>
    <row r="1051" spans="1:5">
      <c r="A1051" s="154" t="s">
        <v>1203</v>
      </c>
      <c r="B1051" s="154" t="s">
        <v>2812</v>
      </c>
      <c r="C1051" s="154" t="s">
        <v>4171</v>
      </c>
      <c r="D1051" s="154"/>
      <c r="E1051" s="179"/>
    </row>
    <row r="1052" spans="1:5">
      <c r="A1052" s="154" t="s">
        <v>1204</v>
      </c>
      <c r="B1052" s="154" t="s">
        <v>2813</v>
      </c>
      <c r="C1052" s="154" t="s">
        <v>4171</v>
      </c>
      <c r="D1052" s="154"/>
      <c r="E1052" s="179"/>
    </row>
    <row r="1053" spans="1:5">
      <c r="A1053" s="154" t="s">
        <v>3973</v>
      </c>
      <c r="B1053" s="154" t="s">
        <v>3974</v>
      </c>
      <c r="C1053" s="154" t="s">
        <v>4171</v>
      </c>
      <c r="D1053" s="154"/>
      <c r="E1053" s="179"/>
    </row>
    <row r="1054" spans="1:5">
      <c r="A1054" s="154" t="s">
        <v>1207</v>
      </c>
      <c r="B1054" s="154" t="s">
        <v>2817</v>
      </c>
      <c r="C1054" s="154" t="s">
        <v>4171</v>
      </c>
      <c r="D1054" s="154"/>
      <c r="E1054" s="179"/>
    </row>
    <row r="1055" spans="1:5">
      <c r="A1055" s="154" t="s">
        <v>1622</v>
      </c>
      <c r="B1055" s="154" t="s">
        <v>2818</v>
      </c>
      <c r="C1055" s="154" t="s">
        <v>4171</v>
      </c>
      <c r="D1055" s="154"/>
      <c r="E1055" s="179"/>
    </row>
    <row r="1056" spans="1:5">
      <c r="A1056" s="154" t="s">
        <v>451</v>
      </c>
      <c r="B1056" s="154" t="s">
        <v>3662</v>
      </c>
      <c r="C1056" s="154" t="s">
        <v>4171</v>
      </c>
      <c r="D1056" s="154"/>
      <c r="E1056" s="179"/>
    </row>
    <row r="1057" spans="1:5">
      <c r="A1057" s="154" t="s">
        <v>4143</v>
      </c>
      <c r="B1057" s="154" t="s">
        <v>4213</v>
      </c>
      <c r="C1057" s="154" t="s">
        <v>4171</v>
      </c>
      <c r="D1057" s="154"/>
      <c r="E1057" s="179"/>
    </row>
    <row r="1058" spans="1:5">
      <c r="A1058" s="154" t="s">
        <v>1208</v>
      </c>
      <c r="B1058" s="154" t="s">
        <v>2819</v>
      </c>
      <c r="C1058" s="154" t="s">
        <v>4171</v>
      </c>
      <c r="D1058" s="154"/>
      <c r="E1058" s="179"/>
    </row>
    <row r="1059" spans="1:5">
      <c r="A1059" s="154" t="s">
        <v>849</v>
      </c>
      <c r="B1059" s="154" t="s">
        <v>2820</v>
      </c>
      <c r="C1059" s="154" t="s">
        <v>4171</v>
      </c>
      <c r="D1059" s="154"/>
      <c r="E1059" s="179"/>
    </row>
    <row r="1060" spans="1:5">
      <c r="A1060" s="154" t="s">
        <v>1209</v>
      </c>
      <c r="B1060" s="154" t="s">
        <v>2822</v>
      </c>
      <c r="C1060" s="154" t="s">
        <v>4171</v>
      </c>
      <c r="D1060" s="154"/>
      <c r="E1060" s="179"/>
    </row>
    <row r="1061" spans="1:5">
      <c r="A1061" s="154" t="s">
        <v>2823</v>
      </c>
      <c r="B1061" s="154" t="s">
        <v>2824</v>
      </c>
      <c r="C1061" s="154" t="s">
        <v>4171</v>
      </c>
      <c r="D1061" s="154"/>
      <c r="E1061" s="179"/>
    </row>
    <row r="1062" spans="1:5">
      <c r="A1062" s="154" t="s">
        <v>788</v>
      </c>
      <c r="B1062" s="154" t="s">
        <v>2825</v>
      </c>
      <c r="C1062" s="154" t="s">
        <v>4171</v>
      </c>
      <c r="D1062" s="154"/>
      <c r="E1062" s="179">
        <v>216046773277</v>
      </c>
    </row>
    <row r="1063" spans="1:5">
      <c r="A1063" s="154" t="s">
        <v>1210</v>
      </c>
      <c r="B1063" s="154" t="s">
        <v>2827</v>
      </c>
      <c r="C1063" s="154" t="s">
        <v>4171</v>
      </c>
      <c r="D1063" s="154"/>
      <c r="E1063" s="179">
        <v>27843607615</v>
      </c>
    </row>
    <row r="1064" spans="1:5">
      <c r="A1064" s="154" t="s">
        <v>138</v>
      </c>
      <c r="B1064" s="154" t="s">
        <v>1811</v>
      </c>
      <c r="C1064" s="154" t="s">
        <v>4171</v>
      </c>
      <c r="D1064" s="154"/>
      <c r="E1064" s="179">
        <v>-62117217000</v>
      </c>
    </row>
    <row r="1065" spans="1:5">
      <c r="A1065" s="154" t="s">
        <v>1211</v>
      </c>
      <c r="B1065" s="154" t="s">
        <v>2828</v>
      </c>
      <c r="C1065" s="154" t="s">
        <v>4171</v>
      </c>
      <c r="D1065" s="154"/>
      <c r="E1065" s="179">
        <v>9816295024</v>
      </c>
    </row>
    <row r="1066" spans="1:5">
      <c r="A1066" s="154" t="s">
        <v>453</v>
      </c>
      <c r="B1066" s="154" t="s">
        <v>2829</v>
      </c>
      <c r="C1066" s="154" t="s">
        <v>4171</v>
      </c>
      <c r="D1066" s="154"/>
      <c r="E1066" s="179">
        <v>3735096977</v>
      </c>
    </row>
    <row r="1067" spans="1:5">
      <c r="A1067" s="154" t="s">
        <v>1212</v>
      </c>
      <c r="B1067" s="154" t="s">
        <v>2830</v>
      </c>
      <c r="C1067" s="154" t="s">
        <v>4171</v>
      </c>
      <c r="D1067" s="154"/>
      <c r="E1067" s="179"/>
    </row>
    <row r="1068" spans="1:5">
      <c r="A1068" s="154" t="s">
        <v>1213</v>
      </c>
      <c r="B1068" s="154" t="s">
        <v>2831</v>
      </c>
      <c r="C1068" s="154" t="s">
        <v>4171</v>
      </c>
      <c r="D1068" s="154"/>
      <c r="E1068" s="179">
        <v>1951668398</v>
      </c>
    </row>
    <row r="1069" spans="1:5">
      <c r="A1069" s="154" t="s">
        <v>139</v>
      </c>
      <c r="B1069" s="154" t="s">
        <v>1812</v>
      </c>
      <c r="C1069" s="154" t="s">
        <v>4171</v>
      </c>
      <c r="D1069" s="154"/>
      <c r="E1069" s="179">
        <v>7785722904</v>
      </c>
    </row>
    <row r="1070" spans="1:5">
      <c r="A1070" s="154" t="s">
        <v>949</v>
      </c>
      <c r="B1070" s="154" t="s">
        <v>2833</v>
      </c>
      <c r="C1070" s="154" t="s">
        <v>4171</v>
      </c>
      <c r="D1070" s="154"/>
      <c r="E1070" s="179"/>
    </row>
    <row r="1071" spans="1:5">
      <c r="A1071" s="154" t="s">
        <v>901</v>
      </c>
      <c r="B1071" s="154" t="s">
        <v>2834</v>
      </c>
      <c r="C1071" s="154" t="s">
        <v>4171</v>
      </c>
      <c r="D1071" s="154"/>
      <c r="E1071" s="179">
        <v>4462277085</v>
      </c>
    </row>
    <row r="1072" spans="1:5">
      <c r="A1072" s="154" t="s">
        <v>918</v>
      </c>
      <c r="B1072" s="154" t="s">
        <v>2835</v>
      </c>
      <c r="C1072" s="154" t="s">
        <v>4171</v>
      </c>
      <c r="D1072" s="154"/>
      <c r="E1072" s="179"/>
    </row>
    <row r="1073" spans="1:5">
      <c r="A1073" s="154" t="s">
        <v>950</v>
      </c>
      <c r="B1073" s="154" t="s">
        <v>2836</v>
      </c>
      <c r="C1073" s="154" t="s">
        <v>4171</v>
      </c>
      <c r="D1073" s="154"/>
      <c r="E1073" s="179">
        <v>1107622049</v>
      </c>
    </row>
    <row r="1074" spans="1:5">
      <c r="A1074" s="154" t="s">
        <v>455</v>
      </c>
      <c r="B1074" s="154" t="s">
        <v>2169</v>
      </c>
      <c r="C1074" s="154" t="s">
        <v>4171</v>
      </c>
      <c r="D1074" s="154"/>
      <c r="E1074" s="179"/>
    </row>
    <row r="1075" spans="1:5">
      <c r="A1075" s="154" t="s">
        <v>4251</v>
      </c>
      <c r="B1075" s="154" t="s">
        <v>4252</v>
      </c>
      <c r="C1075" s="154" t="s">
        <v>4171</v>
      </c>
      <c r="D1075" s="154"/>
      <c r="E1075" s="179"/>
    </row>
    <row r="1076" spans="1:5">
      <c r="A1076" s="154" t="s">
        <v>908</v>
      </c>
      <c r="B1076" s="154" t="s">
        <v>2837</v>
      </c>
      <c r="C1076" s="154" t="s">
        <v>4171</v>
      </c>
      <c r="D1076" s="154"/>
      <c r="E1076" s="179"/>
    </row>
    <row r="1077" spans="1:5">
      <c r="A1077" s="154" t="s">
        <v>1215</v>
      </c>
      <c r="B1077" s="154" t="s">
        <v>2838</v>
      </c>
      <c r="C1077" s="154" t="s">
        <v>4171</v>
      </c>
      <c r="D1077" s="154"/>
      <c r="E1077" s="179"/>
    </row>
    <row r="1078" spans="1:5">
      <c r="A1078" s="154" t="s">
        <v>1217</v>
      </c>
      <c r="B1078" s="154" t="s">
        <v>2840</v>
      </c>
      <c r="C1078" s="154" t="s">
        <v>4171</v>
      </c>
      <c r="D1078" s="154"/>
      <c r="E1078" s="179">
        <v>30232917256</v>
      </c>
    </row>
    <row r="1079" spans="1:5">
      <c r="A1079" s="154" t="s">
        <v>1218</v>
      </c>
      <c r="B1079" s="154" t="s">
        <v>2841</v>
      </c>
      <c r="C1079" s="154" t="s">
        <v>4171</v>
      </c>
      <c r="D1079" s="154"/>
      <c r="E1079" s="179"/>
    </row>
    <row r="1080" spans="1:5">
      <c r="A1080" s="154" t="s">
        <v>902</v>
      </c>
      <c r="B1080" s="154" t="s">
        <v>2843</v>
      </c>
      <c r="C1080" s="154" t="s">
        <v>4171</v>
      </c>
      <c r="D1080" s="154"/>
      <c r="E1080" s="179"/>
    </row>
    <row r="1081" spans="1:5">
      <c r="A1081" s="154" t="s">
        <v>1220</v>
      </c>
      <c r="B1081" s="154" t="s">
        <v>2845</v>
      </c>
      <c r="C1081" s="154" t="s">
        <v>4171</v>
      </c>
      <c r="D1081" s="154"/>
      <c r="E1081" s="179">
        <v>7441609478</v>
      </c>
    </row>
    <row r="1082" spans="1:5">
      <c r="A1082" s="154" t="s">
        <v>1637</v>
      </c>
      <c r="B1082" s="154" t="s">
        <v>2846</v>
      </c>
      <c r="C1082" s="154" t="s">
        <v>4171</v>
      </c>
      <c r="D1082" s="154"/>
      <c r="E1082" s="179">
        <v>28640796277</v>
      </c>
    </row>
    <row r="1083" spans="1:5">
      <c r="A1083" s="154" t="s">
        <v>3561</v>
      </c>
      <c r="B1083" s="154" t="s">
        <v>4214</v>
      </c>
      <c r="C1083" s="154" t="s">
        <v>4171</v>
      </c>
      <c r="D1083" s="154"/>
      <c r="E1083" s="179">
        <v>1224901200</v>
      </c>
    </row>
    <row r="1084" spans="1:5">
      <c r="A1084" s="154" t="s">
        <v>2847</v>
      </c>
      <c r="B1084" s="154" t="s">
        <v>2848</v>
      </c>
      <c r="C1084" s="154" t="s">
        <v>4171</v>
      </c>
      <c r="D1084" s="154"/>
      <c r="E1084" s="179"/>
    </row>
    <row r="1085" spans="1:5">
      <c r="A1085" s="154" t="s">
        <v>951</v>
      </c>
      <c r="B1085" s="154" t="s">
        <v>2849</v>
      </c>
      <c r="C1085" s="154" t="s">
        <v>4171</v>
      </c>
      <c r="D1085" s="154"/>
      <c r="E1085" s="179">
        <v>-1212129321</v>
      </c>
    </row>
    <row r="1086" spans="1:5">
      <c r="A1086" s="154" t="s">
        <v>789</v>
      </c>
      <c r="B1086" s="154" t="s">
        <v>2852</v>
      </c>
      <c r="C1086" s="154" t="s">
        <v>4171</v>
      </c>
      <c r="D1086" s="154"/>
      <c r="E1086" s="179">
        <v>5240089517</v>
      </c>
    </row>
    <row r="1087" spans="1:5">
      <c r="A1087" s="154" t="s">
        <v>457</v>
      </c>
      <c r="B1087" s="154" t="s">
        <v>2171</v>
      </c>
      <c r="C1087" s="154" t="s">
        <v>4171</v>
      </c>
      <c r="D1087" s="154"/>
      <c r="E1087" s="179"/>
    </row>
    <row r="1088" spans="1:5">
      <c r="A1088" s="154" t="s">
        <v>2854</v>
      </c>
      <c r="B1088" s="154" t="s">
        <v>2855</v>
      </c>
      <c r="C1088" s="154" t="s">
        <v>4171</v>
      </c>
      <c r="D1088" s="154"/>
      <c r="E1088" s="179"/>
    </row>
    <row r="1089" spans="1:5">
      <c r="A1089" s="154" t="s">
        <v>147</v>
      </c>
      <c r="B1089" s="154" t="s">
        <v>2856</v>
      </c>
      <c r="C1089" s="154" t="s">
        <v>4171</v>
      </c>
      <c r="D1089" s="154"/>
      <c r="E1089" s="179">
        <v>-1587085677</v>
      </c>
    </row>
    <row r="1090" spans="1:5">
      <c r="A1090" s="154" t="s">
        <v>150</v>
      </c>
      <c r="B1090" s="154" t="s">
        <v>1825</v>
      </c>
      <c r="C1090" s="154" t="s">
        <v>4171</v>
      </c>
      <c r="D1090" s="154"/>
      <c r="E1090" s="179"/>
    </row>
    <row r="1091" spans="1:5">
      <c r="A1091" s="154" t="s">
        <v>919</v>
      </c>
      <c r="B1091" s="154" t="s">
        <v>2859</v>
      </c>
      <c r="C1091" s="154" t="s">
        <v>4171</v>
      </c>
      <c r="D1091" s="154"/>
      <c r="E1091" s="179">
        <v>1588322880</v>
      </c>
    </row>
    <row r="1092" spans="1:5">
      <c r="A1092" s="154" t="s">
        <v>1225</v>
      </c>
      <c r="B1092" s="154" t="s">
        <v>2860</v>
      </c>
      <c r="C1092" s="154" t="s">
        <v>4171</v>
      </c>
      <c r="D1092" s="154"/>
      <c r="E1092" s="179"/>
    </row>
    <row r="1093" spans="1:5">
      <c r="A1093" s="154" t="s">
        <v>1226</v>
      </c>
      <c r="B1093" s="154" t="s">
        <v>2861</v>
      </c>
      <c r="C1093" s="154" t="s">
        <v>4171</v>
      </c>
      <c r="D1093" s="154"/>
      <c r="E1093" s="179">
        <v>17207911015</v>
      </c>
    </row>
    <row r="1094" spans="1:5">
      <c r="A1094" s="154" t="s">
        <v>459</v>
      </c>
      <c r="B1094" s="154" t="s">
        <v>2864</v>
      </c>
      <c r="C1094" s="154" t="s">
        <v>4171</v>
      </c>
      <c r="D1094" s="154"/>
      <c r="E1094" s="179"/>
    </row>
    <row r="1095" spans="1:5">
      <c r="A1095" s="154" t="s">
        <v>152</v>
      </c>
      <c r="B1095" s="154" t="s">
        <v>1829</v>
      </c>
      <c r="C1095" s="154" t="s">
        <v>4171</v>
      </c>
      <c r="D1095" s="154"/>
      <c r="E1095" s="179">
        <v>-12403531020</v>
      </c>
    </row>
    <row r="1096" spans="1:5">
      <c r="A1096" s="154" t="s">
        <v>2866</v>
      </c>
      <c r="B1096" s="154" t="s">
        <v>2867</v>
      </c>
      <c r="C1096" s="154" t="s">
        <v>4171</v>
      </c>
      <c r="D1096" s="154"/>
      <c r="E1096" s="179"/>
    </row>
    <row r="1097" spans="1:5">
      <c r="A1097" s="154" t="s">
        <v>887</v>
      </c>
      <c r="B1097" s="154" t="s">
        <v>4180</v>
      </c>
      <c r="C1097" s="154" t="s">
        <v>4171</v>
      </c>
      <c r="D1097" s="154"/>
      <c r="E1097" s="179">
        <v>34265851712</v>
      </c>
    </row>
    <row r="1098" spans="1:5">
      <c r="A1098" s="154" t="s">
        <v>1228</v>
      </c>
      <c r="B1098" s="154" t="s">
        <v>2870</v>
      </c>
      <c r="C1098" s="154" t="s">
        <v>4171</v>
      </c>
      <c r="D1098" s="154"/>
      <c r="E1098" s="179"/>
    </row>
    <row r="1099" spans="1:5">
      <c r="A1099" s="154" t="s">
        <v>909</v>
      </c>
      <c r="B1099" s="154" t="s">
        <v>2871</v>
      </c>
      <c r="C1099" s="154" t="s">
        <v>4171</v>
      </c>
      <c r="D1099" s="154"/>
      <c r="E1099" s="179"/>
    </row>
    <row r="1100" spans="1:5">
      <c r="A1100" s="154" t="s">
        <v>939</v>
      </c>
      <c r="B1100" s="154" t="s">
        <v>4152</v>
      </c>
      <c r="C1100" s="154" t="s">
        <v>4171</v>
      </c>
      <c r="D1100" s="154"/>
      <c r="E1100" s="179">
        <v>-2178504176</v>
      </c>
    </row>
    <row r="1101" spans="1:5">
      <c r="A1101" s="154" t="s">
        <v>1229</v>
      </c>
      <c r="B1101" s="154" t="s">
        <v>2873</v>
      </c>
      <c r="C1101" s="154" t="s">
        <v>4171</v>
      </c>
      <c r="D1101" s="154"/>
      <c r="E1101" s="179"/>
    </row>
    <row r="1102" spans="1:5">
      <c r="A1102" s="154" t="s">
        <v>4153</v>
      </c>
      <c r="B1102" s="154" t="s">
        <v>4154</v>
      </c>
      <c r="C1102" s="154" t="s">
        <v>4171</v>
      </c>
      <c r="D1102" s="154"/>
      <c r="E1102" s="179"/>
    </row>
    <row r="1103" spans="1:5">
      <c r="A1103" s="154" t="s">
        <v>1230</v>
      </c>
      <c r="B1103" s="154" t="s">
        <v>2874</v>
      </c>
      <c r="C1103" s="154" t="s">
        <v>4171</v>
      </c>
      <c r="D1103" s="154"/>
      <c r="E1103" s="179">
        <v>7049512743</v>
      </c>
    </row>
    <row r="1104" spans="1:5">
      <c r="A1104" s="154" t="s">
        <v>3524</v>
      </c>
      <c r="B1104" s="154" t="s">
        <v>4138</v>
      </c>
      <c r="C1104" s="154" t="s">
        <v>4171</v>
      </c>
      <c r="D1104" s="154"/>
      <c r="E1104" s="179">
        <v>244084294718</v>
      </c>
    </row>
    <row r="1105" spans="1:5">
      <c r="A1105" s="154" t="s">
        <v>1232</v>
      </c>
      <c r="B1105" s="154" t="s">
        <v>2880</v>
      </c>
      <c r="C1105" s="154" t="s">
        <v>4171</v>
      </c>
      <c r="D1105" s="154"/>
      <c r="E1105" s="179">
        <v>52869849000</v>
      </c>
    </row>
    <row r="1106" spans="1:5">
      <c r="A1106" s="154" t="s">
        <v>1233</v>
      </c>
      <c r="B1106" s="154" t="s">
        <v>2881</v>
      </c>
      <c r="C1106" s="154" t="s">
        <v>4171</v>
      </c>
      <c r="D1106" s="154"/>
      <c r="E1106" s="179"/>
    </row>
    <row r="1107" spans="1:5">
      <c r="A1107" s="154" t="s">
        <v>910</v>
      </c>
      <c r="B1107" s="154" t="s">
        <v>2883</v>
      </c>
      <c r="C1107" s="154" t="s">
        <v>4171</v>
      </c>
      <c r="D1107" s="154"/>
      <c r="E1107" s="179">
        <v>-3023937434</v>
      </c>
    </row>
    <row r="1108" spans="1:5">
      <c r="A1108" s="154" t="s">
        <v>1235</v>
      </c>
      <c r="B1108" s="154" t="s">
        <v>3873</v>
      </c>
      <c r="C1108" s="154" t="s">
        <v>4171</v>
      </c>
      <c r="D1108" s="154"/>
      <c r="E1108" s="179"/>
    </row>
    <row r="1109" spans="1:5">
      <c r="A1109" s="154" t="s">
        <v>865</v>
      </c>
      <c r="B1109" s="154" t="s">
        <v>2885</v>
      </c>
      <c r="C1109" s="154" t="s">
        <v>4171</v>
      </c>
      <c r="D1109" s="154"/>
      <c r="E1109" s="179"/>
    </row>
    <row r="1110" spans="1:5">
      <c r="A1110" s="154" t="s">
        <v>1236</v>
      </c>
      <c r="B1110" s="154" t="s">
        <v>2886</v>
      </c>
      <c r="C1110" s="154" t="s">
        <v>4171</v>
      </c>
      <c r="D1110" s="154"/>
      <c r="E1110" s="179"/>
    </row>
    <row r="1111" spans="1:5">
      <c r="A1111" s="154" t="s">
        <v>940</v>
      </c>
      <c r="B1111" s="154" t="s">
        <v>2889</v>
      </c>
      <c r="C1111" s="154" t="s">
        <v>4171</v>
      </c>
      <c r="D1111" s="154"/>
      <c r="E1111" s="179"/>
    </row>
    <row r="1112" spans="1:5">
      <c r="A1112" s="154" t="s">
        <v>1239</v>
      </c>
      <c r="B1112" s="154" t="s">
        <v>2894</v>
      </c>
      <c r="C1112" s="154" t="s">
        <v>4171</v>
      </c>
      <c r="D1112" s="154"/>
      <c r="E1112" s="179">
        <v>-109461139</v>
      </c>
    </row>
    <row r="1113" spans="1:5">
      <c r="A1113" s="154" t="s">
        <v>1240</v>
      </c>
      <c r="B1113" s="154" t="s">
        <v>2895</v>
      </c>
      <c r="C1113" s="154" t="s">
        <v>4171</v>
      </c>
      <c r="D1113" s="154"/>
      <c r="E1113" s="179"/>
    </row>
    <row r="1114" spans="1:5">
      <c r="A1114" s="154" t="s">
        <v>1241</v>
      </c>
      <c r="B1114" s="154" t="s">
        <v>2896</v>
      </c>
      <c r="C1114" s="154" t="s">
        <v>4171</v>
      </c>
      <c r="D1114" s="154"/>
      <c r="E1114" s="179">
        <v>9359447554</v>
      </c>
    </row>
    <row r="1115" spans="1:5">
      <c r="A1115" s="154" t="s">
        <v>1242</v>
      </c>
      <c r="B1115" s="154" t="s">
        <v>2897</v>
      </c>
      <c r="C1115" s="154" t="s">
        <v>4171</v>
      </c>
      <c r="D1115" s="154"/>
      <c r="E1115" s="179">
        <v>23477581906</v>
      </c>
    </row>
    <row r="1116" spans="1:5">
      <c r="A1116" s="154" t="s">
        <v>157</v>
      </c>
      <c r="B1116" s="154" t="s">
        <v>1836</v>
      </c>
      <c r="C1116" s="154" t="s">
        <v>4171</v>
      </c>
      <c r="D1116" s="154"/>
      <c r="E1116" s="179">
        <v>1476993214</v>
      </c>
    </row>
    <row r="1117" spans="1:5">
      <c r="A1117" s="154" t="s">
        <v>831</v>
      </c>
      <c r="B1117" s="154" t="s">
        <v>2898</v>
      </c>
      <c r="C1117" s="154" t="s">
        <v>4171</v>
      </c>
      <c r="D1117" s="154"/>
      <c r="E1117" s="179">
        <v>793540393</v>
      </c>
    </row>
    <row r="1118" spans="1:5">
      <c r="A1118" s="154" t="s">
        <v>1243</v>
      </c>
      <c r="B1118" s="154" t="s">
        <v>2899</v>
      </c>
      <c r="C1118" s="154" t="s">
        <v>4171</v>
      </c>
      <c r="D1118" s="154"/>
      <c r="E1118" s="179">
        <v>374672332</v>
      </c>
    </row>
    <row r="1119" spans="1:5">
      <c r="A1119" s="154" t="s">
        <v>1245</v>
      </c>
      <c r="B1119" s="154" t="s">
        <v>2902</v>
      </c>
      <c r="C1119" s="154" t="s">
        <v>4171</v>
      </c>
      <c r="D1119" s="154"/>
      <c r="E1119" s="179"/>
    </row>
    <row r="1120" spans="1:5">
      <c r="A1120" s="154" t="s">
        <v>1247</v>
      </c>
      <c r="B1120" s="154" t="s">
        <v>2904</v>
      </c>
      <c r="C1120" s="154" t="s">
        <v>4171</v>
      </c>
      <c r="D1120" s="154"/>
      <c r="E1120" s="179">
        <v>4542498516</v>
      </c>
    </row>
    <row r="1121" spans="1:5">
      <c r="A1121" s="154" t="s">
        <v>903</v>
      </c>
      <c r="B1121" s="154" t="s">
        <v>2907</v>
      </c>
      <c r="C1121" s="154" t="s">
        <v>4171</v>
      </c>
      <c r="D1121" s="154"/>
      <c r="E1121" s="179"/>
    </row>
    <row r="1122" spans="1:5">
      <c r="A1122" s="154" t="s">
        <v>1250</v>
      </c>
      <c r="B1122" s="154" t="s">
        <v>2909</v>
      </c>
      <c r="C1122" s="154" t="s">
        <v>4171</v>
      </c>
      <c r="D1122" s="154"/>
      <c r="E1122" s="179">
        <v>15344925573</v>
      </c>
    </row>
    <row r="1123" spans="1:5">
      <c r="A1123" s="154" t="s">
        <v>4284</v>
      </c>
      <c r="B1123" s="154" t="s">
        <v>4285</v>
      </c>
      <c r="C1123" s="154" t="s">
        <v>4171</v>
      </c>
      <c r="D1123" s="154"/>
      <c r="E1123" s="179"/>
    </row>
    <row r="1124" spans="1:5">
      <c r="A1124" s="154" t="s">
        <v>1251</v>
      </c>
      <c r="B1124" s="154" t="s">
        <v>2910</v>
      </c>
      <c r="C1124" s="154" t="s">
        <v>4171</v>
      </c>
      <c r="D1124" s="154"/>
      <c r="E1124" s="179"/>
    </row>
    <row r="1125" spans="1:5">
      <c r="A1125" s="154" t="s">
        <v>3526</v>
      </c>
      <c r="B1125" s="154" t="s">
        <v>3527</v>
      </c>
      <c r="C1125" s="154" t="s">
        <v>4171</v>
      </c>
      <c r="D1125" s="154"/>
      <c r="E1125" s="179"/>
    </row>
    <row r="1126" spans="1:5">
      <c r="A1126" s="154" t="s">
        <v>167</v>
      </c>
      <c r="B1126" s="154" t="s">
        <v>3933</v>
      </c>
      <c r="C1126" s="154" t="s">
        <v>4171</v>
      </c>
      <c r="D1126" s="154"/>
      <c r="E1126" s="179"/>
    </row>
    <row r="1127" spans="1:5">
      <c r="A1127" s="154" t="s">
        <v>476</v>
      </c>
      <c r="B1127" s="154" t="s">
        <v>2187</v>
      </c>
      <c r="C1127" s="154" t="s">
        <v>4171</v>
      </c>
      <c r="D1127" s="154"/>
      <c r="E1127" s="179"/>
    </row>
    <row r="1128" spans="1:5">
      <c r="A1128" s="154" t="s">
        <v>1255</v>
      </c>
      <c r="B1128" s="154" t="s">
        <v>2922</v>
      </c>
      <c r="C1128" s="154" t="s">
        <v>4171</v>
      </c>
      <c r="D1128" s="154"/>
      <c r="E1128" s="179">
        <v>28926975540</v>
      </c>
    </row>
    <row r="1129" spans="1:5">
      <c r="A1129" s="154" t="s">
        <v>930</v>
      </c>
      <c r="B1129" s="154" t="s">
        <v>2923</v>
      </c>
      <c r="C1129" s="154" t="s">
        <v>4171</v>
      </c>
      <c r="D1129" s="154"/>
      <c r="E1129" s="179">
        <v>3376756863</v>
      </c>
    </row>
    <row r="1130" spans="1:5">
      <c r="A1130" s="154" t="s">
        <v>479</v>
      </c>
      <c r="B1130" s="154" t="s">
        <v>2190</v>
      </c>
      <c r="C1130" s="154" t="s">
        <v>4171</v>
      </c>
      <c r="D1130" s="154"/>
      <c r="E1130" s="179"/>
    </row>
    <row r="1131" spans="1:5">
      <c r="A1131" s="154" t="s">
        <v>480</v>
      </c>
      <c r="B1131" s="154" t="s">
        <v>2191</v>
      </c>
      <c r="C1131" s="154" t="s">
        <v>4171</v>
      </c>
      <c r="D1131" s="154"/>
      <c r="E1131" s="179">
        <v>-3887042655</v>
      </c>
    </row>
    <row r="1132" spans="1:5">
      <c r="A1132" s="154" t="s">
        <v>1257</v>
      </c>
      <c r="B1132" s="154" t="s">
        <v>2929</v>
      </c>
      <c r="C1132" s="154" t="s">
        <v>4171</v>
      </c>
      <c r="D1132" s="154"/>
      <c r="E1132" s="179"/>
    </row>
    <row r="1133" spans="1:5">
      <c r="A1133" s="154" t="s">
        <v>483</v>
      </c>
      <c r="B1133" s="154" t="s">
        <v>2194</v>
      </c>
      <c r="C1133" s="154" t="s">
        <v>4171</v>
      </c>
      <c r="D1133" s="154"/>
      <c r="E1133" s="179"/>
    </row>
    <row r="1134" spans="1:5">
      <c r="A1134" s="154" t="s">
        <v>484</v>
      </c>
      <c r="B1134" s="154" t="s">
        <v>2196</v>
      </c>
      <c r="C1134" s="154" t="s">
        <v>4171</v>
      </c>
      <c r="D1134" s="154"/>
      <c r="E1134" s="179"/>
    </row>
    <row r="1135" spans="1:5">
      <c r="A1135" s="154" t="s">
        <v>1259</v>
      </c>
      <c r="B1135" s="154" t="s">
        <v>2931</v>
      </c>
      <c r="C1135" s="154" t="s">
        <v>4171</v>
      </c>
      <c r="D1135" s="154"/>
      <c r="E1135" s="179"/>
    </row>
    <row r="1136" spans="1:5">
      <c r="A1136" s="154" t="s">
        <v>485</v>
      </c>
      <c r="B1136" s="154" t="s">
        <v>2197</v>
      </c>
      <c r="C1136" s="154" t="s">
        <v>4171</v>
      </c>
      <c r="D1136" s="154"/>
      <c r="E1136" s="179"/>
    </row>
    <row r="1137" spans="1:5">
      <c r="A1137" s="154" t="s">
        <v>486</v>
      </c>
      <c r="B1137" s="154" t="s">
        <v>2198</v>
      </c>
      <c r="C1137" s="154" t="s">
        <v>4171</v>
      </c>
      <c r="D1137" s="154"/>
      <c r="E1137" s="179"/>
    </row>
    <row r="1138" spans="1:5">
      <c r="A1138" s="154" t="s">
        <v>1260</v>
      </c>
      <c r="B1138" s="154" t="s">
        <v>2932</v>
      </c>
      <c r="C1138" s="154" t="s">
        <v>4171</v>
      </c>
      <c r="D1138" s="154"/>
      <c r="E1138" s="179"/>
    </row>
    <row r="1139" spans="1:5">
      <c r="A1139" s="154" t="s">
        <v>1261</v>
      </c>
      <c r="B1139" s="154" t="s">
        <v>2933</v>
      </c>
      <c r="C1139" s="154" t="s">
        <v>4171</v>
      </c>
      <c r="D1139" s="154"/>
      <c r="E1139" s="179">
        <v>3046479579</v>
      </c>
    </row>
    <row r="1140" spans="1:5">
      <c r="A1140" s="154" t="s">
        <v>1262</v>
      </c>
      <c r="B1140" s="154" t="s">
        <v>2934</v>
      </c>
      <c r="C1140" s="154" t="s">
        <v>4171</v>
      </c>
      <c r="D1140" s="154"/>
      <c r="E1140" s="179">
        <v>8636350813</v>
      </c>
    </row>
    <row r="1141" spans="1:5">
      <c r="A1141" s="154" t="s">
        <v>174</v>
      </c>
      <c r="B1141" s="154" t="s">
        <v>1852</v>
      </c>
      <c r="C1141" s="154" t="s">
        <v>4171</v>
      </c>
      <c r="D1141" s="154"/>
      <c r="E1141" s="179"/>
    </row>
    <row r="1142" spans="1:5">
      <c r="A1142" s="154" t="s">
        <v>904</v>
      </c>
      <c r="B1142" s="154" t="s">
        <v>2940</v>
      </c>
      <c r="C1142" s="154" t="s">
        <v>4171</v>
      </c>
      <c r="D1142" s="154"/>
      <c r="E1142" s="179">
        <v>21391329578</v>
      </c>
    </row>
    <row r="1143" spans="1:5">
      <c r="A1143" s="154" t="s">
        <v>97</v>
      </c>
      <c r="B1143" s="154" t="s">
        <v>1854</v>
      </c>
      <c r="C1143" s="154" t="s">
        <v>4171</v>
      </c>
      <c r="D1143" s="154"/>
      <c r="E1143" s="179">
        <v>-1520662356</v>
      </c>
    </row>
    <row r="1144" spans="1:5">
      <c r="A1144" s="154" t="s">
        <v>1266</v>
      </c>
      <c r="B1144" s="154" t="s">
        <v>2941</v>
      </c>
      <c r="C1144" s="154" t="s">
        <v>4171</v>
      </c>
      <c r="D1144" s="154"/>
      <c r="E1144" s="179"/>
    </row>
    <row r="1145" spans="1:5">
      <c r="A1145" s="154" t="s">
        <v>1267</v>
      </c>
      <c r="B1145" s="154" t="s">
        <v>2943</v>
      </c>
      <c r="C1145" s="154" t="s">
        <v>4171</v>
      </c>
      <c r="D1145" s="154"/>
      <c r="E1145" s="179">
        <v>-23683260469</v>
      </c>
    </row>
    <row r="1146" spans="1:5">
      <c r="A1146" s="154" t="s">
        <v>1268</v>
      </c>
      <c r="B1146" s="154" t="s">
        <v>2944</v>
      </c>
      <c r="C1146" s="154" t="s">
        <v>4171</v>
      </c>
      <c r="D1146" s="154"/>
      <c r="E1146" s="179"/>
    </row>
    <row r="1147" spans="1:5">
      <c r="A1147" s="154" t="s">
        <v>952</v>
      </c>
      <c r="B1147" s="154" t="s">
        <v>2945</v>
      </c>
      <c r="C1147" s="154" t="s">
        <v>4171</v>
      </c>
      <c r="D1147" s="154"/>
      <c r="E1147" s="179">
        <v>115912222057</v>
      </c>
    </row>
    <row r="1148" spans="1:5">
      <c r="A1148" s="154" t="s">
        <v>1269</v>
      </c>
      <c r="B1148" s="154" t="s">
        <v>2946</v>
      </c>
      <c r="C1148" s="154" t="s">
        <v>4171</v>
      </c>
      <c r="D1148" s="154"/>
      <c r="E1148" s="179"/>
    </row>
    <row r="1149" spans="1:5">
      <c r="A1149" s="154" t="s">
        <v>494</v>
      </c>
      <c r="B1149" s="154" t="s">
        <v>2206</v>
      </c>
      <c r="C1149" s="154" t="s">
        <v>4171</v>
      </c>
      <c r="D1149" s="154"/>
      <c r="E1149" s="179"/>
    </row>
    <row r="1150" spans="1:5">
      <c r="A1150" s="154" t="s">
        <v>1270</v>
      </c>
      <c r="B1150" s="154" t="s">
        <v>2947</v>
      </c>
      <c r="C1150" s="154" t="s">
        <v>4171</v>
      </c>
      <c r="D1150" s="154"/>
      <c r="E1150" s="179"/>
    </row>
    <row r="1151" spans="1:5">
      <c r="A1151" s="154" t="s">
        <v>181</v>
      </c>
      <c r="B1151" s="154" t="s">
        <v>4253</v>
      </c>
      <c r="C1151" s="154" t="s">
        <v>4171</v>
      </c>
      <c r="D1151" s="154"/>
      <c r="E1151" s="179"/>
    </row>
    <row r="1152" spans="1:5">
      <c r="A1152" s="154" t="s">
        <v>1271</v>
      </c>
      <c r="B1152" s="154" t="s">
        <v>2949</v>
      </c>
      <c r="C1152" s="154" t="s">
        <v>4171</v>
      </c>
      <c r="D1152" s="154"/>
      <c r="E1152" s="179"/>
    </row>
    <row r="1153" spans="1:5">
      <c r="A1153" s="154" t="s">
        <v>1272</v>
      </c>
      <c r="B1153" s="154" t="s">
        <v>2950</v>
      </c>
      <c r="C1153" s="154" t="s">
        <v>4171</v>
      </c>
      <c r="D1153" s="154"/>
      <c r="E1153" s="179"/>
    </row>
    <row r="1154" spans="1:5">
      <c r="A1154" s="154" t="s">
        <v>495</v>
      </c>
      <c r="B1154" s="154" t="s">
        <v>2207</v>
      </c>
      <c r="C1154" s="154" t="s">
        <v>4171</v>
      </c>
      <c r="D1154" s="154"/>
      <c r="E1154" s="179"/>
    </row>
    <row r="1155" spans="1:5">
      <c r="A1155" s="154" t="s">
        <v>3563</v>
      </c>
      <c r="B1155" s="154" t="s">
        <v>3564</v>
      </c>
      <c r="C1155" s="154" t="s">
        <v>4171</v>
      </c>
      <c r="D1155" s="154"/>
      <c r="E1155" s="179">
        <v>6392118564</v>
      </c>
    </row>
    <row r="1156" spans="1:5">
      <c r="A1156" s="154" t="s">
        <v>1273</v>
      </c>
      <c r="B1156" s="154" t="s">
        <v>2951</v>
      </c>
      <c r="C1156" s="154" t="s">
        <v>4171</v>
      </c>
      <c r="D1156" s="154"/>
      <c r="E1156" s="179"/>
    </row>
    <row r="1157" spans="1:5">
      <c r="A1157" s="154" t="s">
        <v>3909</v>
      </c>
      <c r="B1157" s="154" t="s">
        <v>3910</v>
      </c>
      <c r="C1157" s="154" t="s">
        <v>4171</v>
      </c>
      <c r="D1157" s="154"/>
      <c r="E1157" s="179">
        <v>-11331852537</v>
      </c>
    </row>
    <row r="1158" spans="1:5">
      <c r="A1158" s="154" t="s">
        <v>1274</v>
      </c>
      <c r="B1158" s="154" t="s">
        <v>2952</v>
      </c>
      <c r="C1158" s="154" t="s">
        <v>4171</v>
      </c>
      <c r="D1158" s="154"/>
      <c r="E1158" s="179"/>
    </row>
    <row r="1159" spans="1:5">
      <c r="A1159" s="154" t="s">
        <v>799</v>
      </c>
      <c r="B1159" s="154" t="s">
        <v>2953</v>
      </c>
      <c r="C1159" s="154" t="s">
        <v>4171</v>
      </c>
      <c r="D1159" s="154"/>
      <c r="E1159" s="179"/>
    </row>
    <row r="1160" spans="1:5">
      <c r="A1160" s="154" t="s">
        <v>3840</v>
      </c>
      <c r="B1160" s="154" t="s">
        <v>3841</v>
      </c>
      <c r="C1160" s="154" t="s">
        <v>4171</v>
      </c>
      <c r="D1160" s="154"/>
      <c r="E1160" s="179"/>
    </row>
    <row r="1161" spans="1:5">
      <c r="A1161" s="154" t="s">
        <v>496</v>
      </c>
      <c r="B1161" s="154" t="s">
        <v>3801</v>
      </c>
      <c r="C1161" s="154" t="s">
        <v>4171</v>
      </c>
      <c r="D1161" s="154"/>
      <c r="E1161" s="179"/>
    </row>
    <row r="1162" spans="1:5">
      <c r="A1162" s="154" t="s">
        <v>1276</v>
      </c>
      <c r="B1162" s="154" t="s">
        <v>4215</v>
      </c>
      <c r="C1162" s="154" t="s">
        <v>4171</v>
      </c>
      <c r="D1162" s="154"/>
      <c r="E1162" s="179">
        <v>43409079159</v>
      </c>
    </row>
    <row r="1163" spans="1:5">
      <c r="A1163" s="154" t="s">
        <v>2956</v>
      </c>
      <c r="B1163" s="154" t="s">
        <v>2957</v>
      </c>
      <c r="C1163" s="154" t="s">
        <v>4171</v>
      </c>
      <c r="D1163" s="154"/>
      <c r="E1163" s="179"/>
    </row>
    <row r="1164" spans="1:5">
      <c r="A1164" s="154" t="s">
        <v>1277</v>
      </c>
      <c r="B1164" s="154" t="s">
        <v>2958</v>
      </c>
      <c r="C1164" s="154" t="s">
        <v>4171</v>
      </c>
      <c r="D1164" s="154"/>
      <c r="E1164" s="179"/>
    </row>
    <row r="1165" spans="1:5">
      <c r="A1165" s="154" t="s">
        <v>3988</v>
      </c>
      <c r="B1165" s="154" t="s">
        <v>4216</v>
      </c>
      <c r="C1165" s="154" t="s">
        <v>4171</v>
      </c>
      <c r="D1165" s="154"/>
      <c r="E1165" s="179"/>
    </row>
    <row r="1166" spans="1:5">
      <c r="A1166" s="154" t="s">
        <v>184</v>
      </c>
      <c r="B1166" s="154" t="s">
        <v>3732</v>
      </c>
      <c r="C1166" s="154" t="s">
        <v>4171</v>
      </c>
      <c r="D1166" s="154"/>
      <c r="E1166" s="179">
        <v>-2235151548</v>
      </c>
    </row>
    <row r="1167" spans="1:5">
      <c r="A1167" s="154" t="s">
        <v>1281</v>
      </c>
      <c r="B1167" s="154" t="s">
        <v>2963</v>
      </c>
      <c r="C1167" s="154" t="s">
        <v>4171</v>
      </c>
      <c r="D1167" s="154"/>
      <c r="E1167" s="179"/>
    </row>
    <row r="1168" spans="1:5">
      <c r="A1168" s="154" t="s">
        <v>1282</v>
      </c>
      <c r="B1168" s="154" t="s">
        <v>2964</v>
      </c>
      <c r="C1168" s="154" t="s">
        <v>4171</v>
      </c>
      <c r="D1168" s="154"/>
      <c r="E1168" s="179">
        <v>2059239668</v>
      </c>
    </row>
    <row r="1169" spans="1:5">
      <c r="A1169" s="154" t="s">
        <v>503</v>
      </c>
      <c r="B1169" s="154" t="s">
        <v>2966</v>
      </c>
      <c r="C1169" s="154" t="s">
        <v>4171</v>
      </c>
      <c r="D1169" s="154"/>
      <c r="E1169" s="179"/>
    </row>
    <row r="1170" spans="1:5">
      <c r="A1170" s="154" t="s">
        <v>1283</v>
      </c>
      <c r="B1170" s="154" t="s">
        <v>2967</v>
      </c>
      <c r="C1170" s="154" t="s">
        <v>4171</v>
      </c>
      <c r="D1170" s="154"/>
      <c r="E1170" s="179"/>
    </row>
    <row r="1171" spans="1:5">
      <c r="A1171" s="154" t="s">
        <v>1284</v>
      </c>
      <c r="B1171" s="154" t="s">
        <v>2969</v>
      </c>
      <c r="C1171" s="154" t="s">
        <v>4171</v>
      </c>
      <c r="D1171" s="154"/>
      <c r="E1171" s="179">
        <v>-24634357</v>
      </c>
    </row>
    <row r="1172" spans="1:5">
      <c r="A1172" s="154" t="s">
        <v>798</v>
      </c>
      <c r="B1172" s="154" t="s">
        <v>2970</v>
      </c>
      <c r="C1172" s="154" t="s">
        <v>4171</v>
      </c>
      <c r="D1172" s="154"/>
      <c r="E1172" s="179"/>
    </row>
    <row r="1173" spans="1:5">
      <c r="A1173" s="154" t="s">
        <v>1285</v>
      </c>
      <c r="B1173" s="154" t="s">
        <v>2971</v>
      </c>
      <c r="C1173" s="154" t="s">
        <v>4171</v>
      </c>
      <c r="D1173" s="154"/>
      <c r="E1173" s="179"/>
    </row>
    <row r="1174" spans="1:5">
      <c r="A1174" s="154" t="s">
        <v>1286</v>
      </c>
      <c r="B1174" s="154" t="s">
        <v>2972</v>
      </c>
      <c r="C1174" s="154" t="s">
        <v>4171</v>
      </c>
      <c r="D1174" s="154"/>
      <c r="E1174" s="179"/>
    </row>
    <row r="1175" spans="1:5">
      <c r="A1175" s="154" t="s">
        <v>3842</v>
      </c>
      <c r="B1175" s="154" t="s">
        <v>3843</v>
      </c>
      <c r="C1175" s="154" t="s">
        <v>4171</v>
      </c>
      <c r="D1175" s="154"/>
      <c r="E1175" s="179">
        <v>-3161628897</v>
      </c>
    </row>
    <row r="1176" spans="1:5">
      <c r="A1176" s="154" t="s">
        <v>848</v>
      </c>
      <c r="B1176" s="154" t="s">
        <v>2973</v>
      </c>
      <c r="C1176" s="154" t="s">
        <v>4171</v>
      </c>
      <c r="D1176" s="154"/>
      <c r="E1176" s="179">
        <v>11211914198</v>
      </c>
    </row>
    <row r="1177" spans="1:5">
      <c r="A1177" s="154" t="s">
        <v>505</v>
      </c>
      <c r="B1177" s="154" t="s">
        <v>2219</v>
      </c>
      <c r="C1177" s="154" t="s">
        <v>4171</v>
      </c>
      <c r="D1177" s="154"/>
      <c r="E1177" s="179"/>
    </row>
    <row r="1178" spans="1:5">
      <c r="A1178" s="154" t="s">
        <v>1289</v>
      </c>
      <c r="B1178" s="154" t="s">
        <v>2978</v>
      </c>
      <c r="C1178" s="154" t="s">
        <v>4171</v>
      </c>
      <c r="D1178" s="154"/>
      <c r="E1178" s="179">
        <v>1941577427</v>
      </c>
    </row>
    <row r="1179" spans="1:5">
      <c r="A1179" s="154" t="s">
        <v>892</v>
      </c>
      <c r="B1179" s="154" t="s">
        <v>2980</v>
      </c>
      <c r="C1179" s="154" t="s">
        <v>4171</v>
      </c>
      <c r="D1179" s="154"/>
      <c r="E1179" s="179">
        <v>1617267966</v>
      </c>
    </row>
    <row r="1180" spans="1:5">
      <c r="A1180" s="154" t="s">
        <v>1290</v>
      </c>
      <c r="B1180" s="154" t="s">
        <v>2981</v>
      </c>
      <c r="C1180" s="154" t="s">
        <v>4171</v>
      </c>
      <c r="D1180" s="154"/>
      <c r="E1180" s="179"/>
    </row>
    <row r="1181" spans="1:5">
      <c r="A1181" s="154" t="s">
        <v>1291</v>
      </c>
      <c r="B1181" s="154" t="s">
        <v>2982</v>
      </c>
      <c r="C1181" s="154" t="s">
        <v>4171</v>
      </c>
      <c r="D1181" s="154"/>
      <c r="E1181" s="179"/>
    </row>
    <row r="1182" spans="1:5">
      <c r="A1182" s="154" t="s">
        <v>1598</v>
      </c>
      <c r="B1182" s="154" t="s">
        <v>2985</v>
      </c>
      <c r="C1182" s="154" t="s">
        <v>4171</v>
      </c>
      <c r="D1182" s="154"/>
      <c r="E1182" s="179">
        <v>121113852731</v>
      </c>
    </row>
    <row r="1183" spans="1:5">
      <c r="A1183" s="154" t="s">
        <v>1292</v>
      </c>
      <c r="B1183" s="154" t="s">
        <v>2986</v>
      </c>
      <c r="C1183" s="154" t="s">
        <v>4171</v>
      </c>
      <c r="D1183" s="154"/>
      <c r="E1183" s="179">
        <v>32263440936</v>
      </c>
    </row>
    <row r="1184" spans="1:5">
      <c r="A1184" s="154" t="s">
        <v>1293</v>
      </c>
      <c r="B1184" s="154" t="s">
        <v>2987</v>
      </c>
      <c r="C1184" s="154" t="s">
        <v>4171</v>
      </c>
      <c r="D1184" s="154"/>
      <c r="E1184" s="179"/>
    </row>
    <row r="1185" spans="1:5">
      <c r="A1185" s="154" t="s">
        <v>797</v>
      </c>
      <c r="B1185" s="154" t="s">
        <v>2988</v>
      </c>
      <c r="C1185" s="154" t="s">
        <v>4171</v>
      </c>
      <c r="D1185" s="154"/>
      <c r="E1185" s="179"/>
    </row>
    <row r="1186" spans="1:5">
      <c r="A1186" s="154" t="s">
        <v>508</v>
      </c>
      <c r="B1186" s="154" t="s">
        <v>3729</v>
      </c>
      <c r="C1186" s="154" t="s">
        <v>4171</v>
      </c>
      <c r="D1186" s="154"/>
      <c r="E1186" s="179">
        <v>-175014587</v>
      </c>
    </row>
    <row r="1187" spans="1:5">
      <c r="A1187" s="154" t="s">
        <v>1294</v>
      </c>
      <c r="B1187" s="154" t="s">
        <v>2989</v>
      </c>
      <c r="C1187" s="154" t="s">
        <v>4171</v>
      </c>
      <c r="D1187" s="154"/>
      <c r="E1187" s="179"/>
    </row>
    <row r="1188" spans="1:5">
      <c r="A1188" s="154" t="s">
        <v>1295</v>
      </c>
      <c r="B1188" s="154" t="s">
        <v>2990</v>
      </c>
      <c r="C1188" s="154" t="s">
        <v>4171</v>
      </c>
      <c r="D1188" s="154"/>
      <c r="E1188" s="179"/>
    </row>
    <row r="1189" spans="1:5">
      <c r="A1189" s="154" t="s">
        <v>866</v>
      </c>
      <c r="B1189" s="154" t="s">
        <v>2991</v>
      </c>
      <c r="C1189" s="154" t="s">
        <v>4171</v>
      </c>
      <c r="D1189" s="154"/>
      <c r="E1189" s="179"/>
    </row>
    <row r="1190" spans="1:5">
      <c r="A1190" s="154" t="s">
        <v>1296</v>
      </c>
      <c r="B1190" s="154" t="s">
        <v>2992</v>
      </c>
      <c r="C1190" s="154" t="s">
        <v>4171</v>
      </c>
      <c r="D1190" s="154"/>
      <c r="E1190" s="179"/>
    </row>
    <row r="1191" spans="1:5">
      <c r="A1191" s="154" t="s">
        <v>791</v>
      </c>
      <c r="B1191" s="154" t="s">
        <v>2993</v>
      </c>
      <c r="C1191" s="154" t="s">
        <v>4171</v>
      </c>
      <c r="D1191" s="154"/>
      <c r="E1191" s="179">
        <v>536679202000</v>
      </c>
    </row>
    <row r="1192" spans="1:5">
      <c r="A1192" s="154" t="s">
        <v>4217</v>
      </c>
      <c r="B1192" s="154" t="s">
        <v>4218</v>
      </c>
      <c r="C1192" s="154" t="s">
        <v>4171</v>
      </c>
      <c r="D1192" s="154"/>
      <c r="E1192" s="179"/>
    </row>
    <row r="1193" spans="1:5">
      <c r="A1193" s="154" t="s">
        <v>2994</v>
      </c>
      <c r="B1193" s="154" t="s">
        <v>2995</v>
      </c>
      <c r="C1193" s="154" t="s">
        <v>4171</v>
      </c>
      <c r="D1193" s="154"/>
      <c r="E1193" s="179"/>
    </row>
    <row r="1194" spans="1:5">
      <c r="A1194" s="154" t="s">
        <v>1297</v>
      </c>
      <c r="B1194" s="154" t="s">
        <v>2996</v>
      </c>
      <c r="C1194" s="154" t="s">
        <v>4171</v>
      </c>
      <c r="D1194" s="154"/>
      <c r="E1194" s="179">
        <v>10134774049</v>
      </c>
    </row>
    <row r="1195" spans="1:5">
      <c r="A1195" s="154" t="s">
        <v>2997</v>
      </c>
      <c r="B1195" s="154" t="s">
        <v>2998</v>
      </c>
      <c r="C1195" s="154" t="s">
        <v>4171</v>
      </c>
      <c r="D1195" s="154"/>
      <c r="E1195" s="179"/>
    </row>
    <row r="1196" spans="1:5">
      <c r="A1196" s="154" t="s">
        <v>1299</v>
      </c>
      <c r="B1196" s="154" t="s">
        <v>3000</v>
      </c>
      <c r="C1196" s="154" t="s">
        <v>4171</v>
      </c>
      <c r="D1196" s="154"/>
      <c r="E1196" s="179"/>
    </row>
    <row r="1197" spans="1:5">
      <c r="A1197" s="154" t="s">
        <v>1300</v>
      </c>
      <c r="B1197" s="154" t="s">
        <v>3001</v>
      </c>
      <c r="C1197" s="154" t="s">
        <v>4171</v>
      </c>
      <c r="D1197" s="154"/>
      <c r="E1197" s="179"/>
    </row>
    <row r="1198" spans="1:5">
      <c r="A1198" s="154" t="s">
        <v>1301</v>
      </c>
      <c r="B1198" s="154" t="s">
        <v>3002</v>
      </c>
      <c r="C1198" s="154" t="s">
        <v>4171</v>
      </c>
      <c r="D1198" s="154"/>
      <c r="E1198" s="179"/>
    </row>
    <row r="1199" spans="1:5">
      <c r="A1199" s="154" t="s">
        <v>1303</v>
      </c>
      <c r="B1199" s="154" t="s">
        <v>3004</v>
      </c>
      <c r="C1199" s="154" t="s">
        <v>4171</v>
      </c>
      <c r="D1199" s="154"/>
      <c r="E1199" s="179"/>
    </row>
    <row r="1200" spans="1:5">
      <c r="A1200" s="154" t="s">
        <v>1304</v>
      </c>
      <c r="B1200" s="154" t="s">
        <v>3005</v>
      </c>
      <c r="C1200" s="154" t="s">
        <v>4171</v>
      </c>
      <c r="D1200" s="154"/>
      <c r="E1200" s="179">
        <v>8715507106</v>
      </c>
    </row>
    <row r="1201" spans="1:5">
      <c r="A1201" s="154" t="s">
        <v>1305</v>
      </c>
      <c r="B1201" s="154" t="s">
        <v>3006</v>
      </c>
      <c r="C1201" s="154" t="s">
        <v>4171</v>
      </c>
      <c r="D1201" s="154"/>
      <c r="E1201" s="179"/>
    </row>
    <row r="1202" spans="1:5">
      <c r="A1202" s="154" t="s">
        <v>1306</v>
      </c>
      <c r="B1202" s="154" t="s">
        <v>4150</v>
      </c>
      <c r="C1202" s="154" t="s">
        <v>4171</v>
      </c>
      <c r="D1202" s="154"/>
      <c r="E1202" s="179">
        <v>65797139762</v>
      </c>
    </row>
    <row r="1203" spans="1:5">
      <c r="A1203" s="154" t="s">
        <v>1307</v>
      </c>
      <c r="B1203" s="154" t="s">
        <v>3530</v>
      </c>
      <c r="C1203" s="154" t="s">
        <v>4171</v>
      </c>
      <c r="D1203" s="154"/>
      <c r="E1203" s="179">
        <v>669724523443</v>
      </c>
    </row>
    <row r="1204" spans="1:5">
      <c r="A1204" s="154" t="s">
        <v>4155</v>
      </c>
      <c r="B1204" s="154" t="s">
        <v>4156</v>
      </c>
      <c r="C1204" s="154" t="s">
        <v>4171</v>
      </c>
      <c r="D1204" s="154"/>
      <c r="E1204" s="179"/>
    </row>
    <row r="1205" spans="1:5">
      <c r="A1205" s="154" t="s">
        <v>1308</v>
      </c>
      <c r="B1205" s="154" t="s">
        <v>3011</v>
      </c>
      <c r="C1205" s="154" t="s">
        <v>4171</v>
      </c>
      <c r="D1205" s="154"/>
      <c r="E1205" s="179"/>
    </row>
    <row r="1206" spans="1:5">
      <c r="A1206" s="154" t="s">
        <v>888</v>
      </c>
      <c r="B1206" s="154" t="s">
        <v>4254</v>
      </c>
      <c r="C1206" s="154" t="s">
        <v>4171</v>
      </c>
      <c r="D1206" s="154"/>
      <c r="E1206" s="179"/>
    </row>
    <row r="1207" spans="1:5">
      <c r="A1207" s="154" t="s">
        <v>1309</v>
      </c>
      <c r="B1207" s="154" t="s">
        <v>3013</v>
      </c>
      <c r="C1207" s="154" t="s">
        <v>4171</v>
      </c>
      <c r="D1207" s="154"/>
      <c r="E1207" s="179"/>
    </row>
    <row r="1208" spans="1:5">
      <c r="A1208" s="154" t="s">
        <v>1310</v>
      </c>
      <c r="B1208" s="154" t="s">
        <v>3014</v>
      </c>
      <c r="C1208" s="154" t="s">
        <v>4171</v>
      </c>
      <c r="D1208" s="154"/>
      <c r="E1208" s="179">
        <v>1454554888</v>
      </c>
    </row>
    <row r="1209" spans="1:5">
      <c r="A1209" s="154" t="s">
        <v>1311</v>
      </c>
      <c r="B1209" s="154" t="s">
        <v>3015</v>
      </c>
      <c r="C1209" s="154" t="s">
        <v>4171</v>
      </c>
      <c r="D1209" s="154"/>
      <c r="E1209" s="179"/>
    </row>
    <row r="1210" spans="1:5">
      <c r="A1210" s="154" t="s">
        <v>1313</v>
      </c>
      <c r="B1210" s="154" t="s">
        <v>3017</v>
      </c>
      <c r="C1210" s="154" t="s">
        <v>4171</v>
      </c>
      <c r="D1210" s="154"/>
      <c r="E1210" s="179">
        <v>12638647517</v>
      </c>
    </row>
    <row r="1211" spans="1:5">
      <c r="A1211" s="154" t="s">
        <v>3885</v>
      </c>
      <c r="B1211" s="154" t="s">
        <v>3886</v>
      </c>
      <c r="C1211" s="154" t="s">
        <v>4171</v>
      </c>
      <c r="D1211" s="154"/>
      <c r="E1211" s="179">
        <v>45750100151</v>
      </c>
    </row>
    <row r="1212" spans="1:5">
      <c r="A1212" s="154" t="s">
        <v>954</v>
      </c>
      <c r="B1212" s="154" t="s">
        <v>3019</v>
      </c>
      <c r="C1212" s="154" t="s">
        <v>4171</v>
      </c>
      <c r="D1212" s="154"/>
      <c r="E1212" s="179">
        <v>21041734699</v>
      </c>
    </row>
    <row r="1213" spans="1:5">
      <c r="A1213" s="154" t="s">
        <v>1315</v>
      </c>
      <c r="B1213" s="154" t="s">
        <v>3020</v>
      </c>
      <c r="C1213" s="154" t="s">
        <v>4171</v>
      </c>
      <c r="D1213" s="154"/>
      <c r="E1213" s="179">
        <v>-398221234</v>
      </c>
    </row>
    <row r="1214" spans="1:5">
      <c r="A1214" s="154" t="s">
        <v>931</v>
      </c>
      <c r="B1214" s="154" t="s">
        <v>3021</v>
      </c>
      <c r="C1214" s="154" t="s">
        <v>4171</v>
      </c>
      <c r="D1214" s="154"/>
      <c r="E1214" s="179"/>
    </row>
    <row r="1215" spans="1:5">
      <c r="A1215" s="154" t="s">
        <v>515</v>
      </c>
      <c r="B1215" s="154" t="s">
        <v>3022</v>
      </c>
      <c r="C1215" s="154" t="s">
        <v>4171</v>
      </c>
      <c r="D1215" s="154"/>
      <c r="E1215" s="179"/>
    </row>
    <row r="1216" spans="1:5">
      <c r="A1216" s="154" t="s">
        <v>1316</v>
      </c>
      <c r="B1216" s="154" t="s">
        <v>3023</v>
      </c>
      <c r="C1216" s="154" t="s">
        <v>4171</v>
      </c>
      <c r="D1216" s="154"/>
      <c r="E1216" s="179"/>
    </row>
    <row r="1217" spans="1:5">
      <c r="A1217" s="154" t="s">
        <v>1317</v>
      </c>
      <c r="B1217" s="154" t="s">
        <v>3024</v>
      </c>
      <c r="C1217" s="154" t="s">
        <v>4171</v>
      </c>
      <c r="D1217" s="154"/>
      <c r="E1217" s="179">
        <v>3611452499</v>
      </c>
    </row>
    <row r="1218" spans="1:5">
      <c r="A1218" s="154" t="s">
        <v>1318</v>
      </c>
      <c r="B1218" s="154" t="s">
        <v>3025</v>
      </c>
      <c r="C1218" s="154" t="s">
        <v>4171</v>
      </c>
      <c r="D1218" s="154"/>
      <c r="E1218" s="179">
        <v>9656937791</v>
      </c>
    </row>
    <row r="1219" spans="1:5">
      <c r="A1219" s="154" t="s">
        <v>1319</v>
      </c>
      <c r="B1219" s="154" t="s">
        <v>3026</v>
      </c>
      <c r="C1219" s="154" t="s">
        <v>4171</v>
      </c>
      <c r="D1219" s="154"/>
      <c r="E1219" s="179">
        <v>6309235502</v>
      </c>
    </row>
    <row r="1220" spans="1:5">
      <c r="A1220" s="154" t="s">
        <v>521</v>
      </c>
      <c r="B1220" s="154" t="s">
        <v>2234</v>
      </c>
      <c r="C1220" s="154" t="s">
        <v>4171</v>
      </c>
      <c r="D1220" s="154"/>
      <c r="E1220" s="179"/>
    </row>
    <row r="1221" spans="1:5">
      <c r="A1221" s="154" t="s">
        <v>4286</v>
      </c>
      <c r="B1221" s="154" t="s">
        <v>4287</v>
      </c>
      <c r="C1221" s="154" t="s">
        <v>4171</v>
      </c>
      <c r="D1221" s="154"/>
      <c r="E1221" s="179"/>
    </row>
    <row r="1222" spans="1:5">
      <c r="A1222" s="154" t="s">
        <v>1320</v>
      </c>
      <c r="B1222" s="154" t="s">
        <v>4314</v>
      </c>
      <c r="C1222" s="154" t="s">
        <v>4171</v>
      </c>
      <c r="D1222" s="154"/>
      <c r="E1222" s="179"/>
    </row>
    <row r="1223" spans="1:5">
      <c r="A1223" s="154" t="s">
        <v>3029</v>
      </c>
      <c r="B1223" s="154" t="s">
        <v>3030</v>
      </c>
      <c r="C1223" s="154" t="s">
        <v>4171</v>
      </c>
      <c r="D1223" s="154"/>
      <c r="E1223" s="179"/>
    </row>
    <row r="1224" spans="1:5">
      <c r="A1224" s="154" t="s">
        <v>1321</v>
      </c>
      <c r="B1224" s="154" t="s">
        <v>3031</v>
      </c>
      <c r="C1224" s="154" t="s">
        <v>4171</v>
      </c>
      <c r="D1224" s="154"/>
      <c r="E1224" s="179"/>
    </row>
    <row r="1225" spans="1:5">
      <c r="A1225" s="154" t="s">
        <v>1323</v>
      </c>
      <c r="B1225" s="154" t="s">
        <v>3036</v>
      </c>
      <c r="C1225" s="154" t="s">
        <v>4171</v>
      </c>
      <c r="D1225" s="154"/>
      <c r="E1225" s="179"/>
    </row>
    <row r="1226" spans="1:5">
      <c r="A1226" s="154" t="s">
        <v>1324</v>
      </c>
      <c r="B1226" s="154" t="s">
        <v>3037</v>
      </c>
      <c r="C1226" s="154" t="s">
        <v>4171</v>
      </c>
      <c r="D1226" s="154"/>
      <c r="E1226" s="179">
        <v>-36085552633</v>
      </c>
    </row>
    <row r="1227" spans="1:5">
      <c r="A1227" s="154" t="s">
        <v>1325</v>
      </c>
      <c r="B1227" s="154" t="s">
        <v>3038</v>
      </c>
      <c r="C1227" s="154" t="s">
        <v>4171</v>
      </c>
      <c r="D1227" s="154"/>
      <c r="E1227" s="179">
        <v>3298242744</v>
      </c>
    </row>
    <row r="1228" spans="1:5">
      <c r="A1228" s="154" t="s">
        <v>906</v>
      </c>
      <c r="B1228" s="154" t="s">
        <v>3039</v>
      </c>
      <c r="C1228" s="154" t="s">
        <v>4171</v>
      </c>
      <c r="D1228" s="154"/>
      <c r="E1228" s="179">
        <v>16147034914</v>
      </c>
    </row>
    <row r="1229" spans="1:5">
      <c r="A1229" s="154" t="s">
        <v>1329</v>
      </c>
      <c r="B1229" s="154" t="s">
        <v>3043</v>
      </c>
      <c r="C1229" s="154" t="s">
        <v>4171</v>
      </c>
      <c r="D1229" s="154"/>
      <c r="E1229" s="179"/>
    </row>
    <row r="1230" spans="1:5">
      <c r="A1230" s="154" t="s">
        <v>1330</v>
      </c>
      <c r="B1230" s="154" t="s">
        <v>3044</v>
      </c>
      <c r="C1230" s="154" t="s">
        <v>4171</v>
      </c>
      <c r="D1230" s="154"/>
      <c r="E1230" s="179">
        <v>5933905013</v>
      </c>
    </row>
    <row r="1231" spans="1:5">
      <c r="A1231" s="154" t="s">
        <v>1331</v>
      </c>
      <c r="B1231" s="154" t="s">
        <v>3045</v>
      </c>
      <c r="C1231" s="154" t="s">
        <v>4171</v>
      </c>
      <c r="D1231" s="154"/>
      <c r="E1231" s="179"/>
    </row>
    <row r="1232" spans="1:5">
      <c r="A1232" s="154" t="s">
        <v>1333</v>
      </c>
      <c r="B1232" s="154" t="s">
        <v>3048</v>
      </c>
      <c r="C1232" s="154" t="s">
        <v>4171</v>
      </c>
      <c r="D1232" s="154"/>
      <c r="E1232" s="179">
        <v>-222347016</v>
      </c>
    </row>
    <row r="1233" spans="1:5">
      <c r="A1233" s="154" t="s">
        <v>1335</v>
      </c>
      <c r="B1233" s="154" t="s">
        <v>3050</v>
      </c>
      <c r="C1233" s="154" t="s">
        <v>4171</v>
      </c>
      <c r="D1233" s="154"/>
      <c r="E1233" s="179"/>
    </row>
    <row r="1234" spans="1:5">
      <c r="A1234" s="154" t="s">
        <v>955</v>
      </c>
      <c r="B1234" s="154" t="s">
        <v>3051</v>
      </c>
      <c r="C1234" s="154" t="s">
        <v>4171</v>
      </c>
      <c r="D1234" s="154"/>
      <c r="E1234" s="179"/>
    </row>
    <row r="1235" spans="1:5">
      <c r="A1235" s="154" t="s">
        <v>956</v>
      </c>
      <c r="B1235" s="154" t="s">
        <v>3052</v>
      </c>
      <c r="C1235" s="154" t="s">
        <v>4171</v>
      </c>
      <c r="D1235" s="154"/>
      <c r="E1235" s="179"/>
    </row>
    <row r="1236" spans="1:5">
      <c r="A1236" s="154" t="s">
        <v>1336</v>
      </c>
      <c r="B1236" s="154" t="s">
        <v>3053</v>
      </c>
      <c r="C1236" s="154" t="s">
        <v>4171</v>
      </c>
      <c r="D1236" s="154"/>
      <c r="E1236" s="179"/>
    </row>
    <row r="1237" spans="1:5">
      <c r="A1237" s="154" t="s">
        <v>1337</v>
      </c>
      <c r="B1237" s="154" t="s">
        <v>3054</v>
      </c>
      <c r="C1237" s="154" t="s">
        <v>4171</v>
      </c>
      <c r="D1237" s="154"/>
      <c r="E1237" s="179"/>
    </row>
    <row r="1238" spans="1:5">
      <c r="A1238" s="154" t="s">
        <v>2243</v>
      </c>
      <c r="B1238" s="154" t="s">
        <v>2244</v>
      </c>
      <c r="C1238" s="154" t="s">
        <v>4171</v>
      </c>
      <c r="D1238" s="154"/>
      <c r="E1238" s="179"/>
    </row>
    <row r="1239" spans="1:5">
      <c r="A1239" s="154" t="s">
        <v>3764</v>
      </c>
      <c r="B1239" s="154" t="s">
        <v>3765</v>
      </c>
      <c r="C1239" s="154" t="s">
        <v>4171</v>
      </c>
      <c r="D1239" s="154"/>
      <c r="E1239" s="179"/>
    </row>
    <row r="1240" spans="1:5">
      <c r="A1240" s="154" t="s">
        <v>776</v>
      </c>
      <c r="B1240" s="154" t="s">
        <v>3055</v>
      </c>
      <c r="C1240" s="154" t="s">
        <v>4171</v>
      </c>
      <c r="D1240" s="154"/>
      <c r="E1240" s="179">
        <v>516014763675</v>
      </c>
    </row>
    <row r="1241" spans="1:5">
      <c r="A1241" s="154" t="s">
        <v>1338</v>
      </c>
      <c r="B1241" s="154" t="s">
        <v>3056</v>
      </c>
      <c r="C1241" s="154" t="s">
        <v>4171</v>
      </c>
      <c r="D1241" s="154"/>
      <c r="E1241" s="179"/>
    </row>
    <row r="1242" spans="1:5">
      <c r="A1242" s="154" t="s">
        <v>1339</v>
      </c>
      <c r="B1242" s="154" t="s">
        <v>3058</v>
      </c>
      <c r="C1242" s="154" t="s">
        <v>4171</v>
      </c>
      <c r="D1242" s="154"/>
      <c r="E1242" s="179"/>
    </row>
    <row r="1243" spans="1:5">
      <c r="A1243" s="154" t="s">
        <v>3693</v>
      </c>
      <c r="B1243" s="154" t="s">
        <v>3694</v>
      </c>
      <c r="C1243" s="154" t="s">
        <v>4171</v>
      </c>
      <c r="D1243" s="154"/>
      <c r="E1243" s="179">
        <v>-122705292782</v>
      </c>
    </row>
    <row r="1244" spans="1:5">
      <c r="A1244" s="154" t="s">
        <v>3059</v>
      </c>
      <c r="B1244" s="154" t="s">
        <v>3060</v>
      </c>
      <c r="C1244" s="154" t="s">
        <v>4171</v>
      </c>
      <c r="D1244" s="154"/>
      <c r="E1244" s="179">
        <v>497286259</v>
      </c>
    </row>
    <row r="1245" spans="1:5">
      <c r="A1245" s="154" t="s">
        <v>3846</v>
      </c>
      <c r="B1245" s="154" t="s">
        <v>3847</v>
      </c>
      <c r="C1245" s="154" t="s">
        <v>4171</v>
      </c>
      <c r="D1245" s="154"/>
      <c r="E1245" s="179">
        <v>46555736137</v>
      </c>
    </row>
    <row r="1246" spans="1:5">
      <c r="A1246" s="154" t="s">
        <v>1606</v>
      </c>
      <c r="B1246" s="154" t="s">
        <v>3061</v>
      </c>
      <c r="C1246" s="154" t="s">
        <v>4171</v>
      </c>
      <c r="D1246" s="154"/>
      <c r="E1246" s="179">
        <v>10657085237</v>
      </c>
    </row>
    <row r="1247" spans="1:5">
      <c r="A1247" s="154" t="s">
        <v>1340</v>
      </c>
      <c r="B1247" s="154" t="s">
        <v>4219</v>
      </c>
      <c r="C1247" s="154" t="s">
        <v>4171</v>
      </c>
      <c r="D1247" s="154"/>
      <c r="E1247" s="179">
        <v>5296680591</v>
      </c>
    </row>
    <row r="1248" spans="1:5">
      <c r="A1248" s="154" t="s">
        <v>873</v>
      </c>
      <c r="B1248" s="154" t="s">
        <v>3064</v>
      </c>
      <c r="C1248" s="154" t="s">
        <v>4171</v>
      </c>
      <c r="D1248" s="154"/>
      <c r="E1248" s="179"/>
    </row>
    <row r="1249" spans="1:5">
      <c r="A1249" s="154" t="s">
        <v>1341</v>
      </c>
      <c r="B1249" s="154" t="s">
        <v>3065</v>
      </c>
      <c r="C1249" s="154" t="s">
        <v>4171</v>
      </c>
      <c r="D1249" s="154"/>
      <c r="E1249" s="179"/>
    </row>
    <row r="1250" spans="1:5">
      <c r="A1250" s="154" t="s">
        <v>532</v>
      </c>
      <c r="B1250" s="154" t="s">
        <v>2249</v>
      </c>
      <c r="C1250" s="154" t="s">
        <v>4171</v>
      </c>
      <c r="D1250" s="154"/>
      <c r="E1250" s="179">
        <v>3673585152</v>
      </c>
    </row>
    <row r="1251" spans="1:5">
      <c r="A1251" s="154" t="s">
        <v>1342</v>
      </c>
      <c r="B1251" s="154" t="s">
        <v>3066</v>
      </c>
      <c r="C1251" s="154" t="s">
        <v>4171</v>
      </c>
      <c r="D1251" s="154"/>
      <c r="E1251" s="179"/>
    </row>
    <row r="1252" spans="1:5">
      <c r="A1252" s="154" t="s">
        <v>535</v>
      </c>
      <c r="B1252" s="154" t="s">
        <v>2252</v>
      </c>
      <c r="C1252" s="154" t="s">
        <v>4171</v>
      </c>
      <c r="D1252" s="154"/>
      <c r="E1252" s="179">
        <v>1035670205</v>
      </c>
    </row>
    <row r="1253" spans="1:5">
      <c r="A1253" s="154" t="s">
        <v>1347</v>
      </c>
      <c r="B1253" s="154" t="s">
        <v>3071</v>
      </c>
      <c r="C1253" s="154" t="s">
        <v>4171</v>
      </c>
      <c r="D1253" s="154"/>
      <c r="E1253" s="179">
        <v>11334059918</v>
      </c>
    </row>
    <row r="1254" spans="1:5">
      <c r="A1254" s="154" t="s">
        <v>1348</v>
      </c>
      <c r="B1254" s="154" t="s">
        <v>3072</v>
      </c>
      <c r="C1254" s="154" t="s">
        <v>4171</v>
      </c>
      <c r="D1254" s="154"/>
      <c r="E1254" s="179"/>
    </row>
    <row r="1255" spans="1:5">
      <c r="A1255" s="154" t="s">
        <v>821</v>
      </c>
      <c r="B1255" s="154" t="s">
        <v>3073</v>
      </c>
      <c r="C1255" s="154" t="s">
        <v>4171</v>
      </c>
      <c r="D1255" s="154"/>
      <c r="E1255" s="179">
        <v>51593609</v>
      </c>
    </row>
    <row r="1256" spans="1:5">
      <c r="A1256" s="154" t="s">
        <v>3533</v>
      </c>
      <c r="B1256" s="154" t="s">
        <v>3534</v>
      </c>
      <c r="C1256" s="154" t="s">
        <v>4171</v>
      </c>
      <c r="D1256" s="154"/>
      <c r="E1256" s="179">
        <v>220368000000</v>
      </c>
    </row>
    <row r="1257" spans="1:5">
      <c r="A1257" s="154" t="s">
        <v>1349</v>
      </c>
      <c r="B1257" s="154" t="s">
        <v>3075</v>
      </c>
      <c r="C1257" s="154" t="s">
        <v>4171</v>
      </c>
      <c r="D1257" s="154"/>
      <c r="E1257" s="179">
        <v>2132212833</v>
      </c>
    </row>
    <row r="1258" spans="1:5">
      <c r="A1258" s="154" t="s">
        <v>540</v>
      </c>
      <c r="B1258" s="154" t="s">
        <v>2258</v>
      </c>
      <c r="C1258" s="154" t="s">
        <v>4171</v>
      </c>
      <c r="D1258" s="154"/>
      <c r="E1258" s="179">
        <v>310650924332</v>
      </c>
    </row>
    <row r="1259" spans="1:5">
      <c r="A1259" s="154" t="s">
        <v>1350</v>
      </c>
      <c r="B1259" s="154" t="s">
        <v>3076</v>
      </c>
      <c r="C1259" s="154" t="s">
        <v>4171</v>
      </c>
      <c r="D1259" s="154"/>
      <c r="E1259" s="179">
        <v>3507544714</v>
      </c>
    </row>
    <row r="1260" spans="1:5">
      <c r="A1260" s="154" t="s">
        <v>1351</v>
      </c>
      <c r="B1260" s="154" t="s">
        <v>3077</v>
      </c>
      <c r="C1260" s="154" t="s">
        <v>4171</v>
      </c>
      <c r="D1260" s="154"/>
      <c r="E1260" s="179"/>
    </row>
    <row r="1261" spans="1:5">
      <c r="A1261" s="154" t="s">
        <v>1352</v>
      </c>
      <c r="B1261" s="154" t="s">
        <v>3078</v>
      </c>
      <c r="C1261" s="154" t="s">
        <v>4171</v>
      </c>
      <c r="D1261" s="154"/>
      <c r="E1261" s="179">
        <v>4466426750</v>
      </c>
    </row>
    <row r="1262" spans="1:5">
      <c r="A1262" s="154" t="s">
        <v>1353</v>
      </c>
      <c r="B1262" s="154" t="s">
        <v>3079</v>
      </c>
      <c r="C1262" s="154" t="s">
        <v>4171</v>
      </c>
      <c r="D1262" s="154"/>
      <c r="E1262" s="179">
        <v>24785237</v>
      </c>
    </row>
    <row r="1263" spans="1:5">
      <c r="A1263" s="154" t="s">
        <v>1354</v>
      </c>
      <c r="B1263" s="154" t="s">
        <v>3080</v>
      </c>
      <c r="C1263" s="154" t="s">
        <v>4171</v>
      </c>
      <c r="D1263" s="154"/>
      <c r="E1263" s="179"/>
    </row>
    <row r="1264" spans="1:5">
      <c r="A1264" s="154" t="s">
        <v>1356</v>
      </c>
      <c r="B1264" s="154" t="s">
        <v>4181</v>
      </c>
      <c r="C1264" s="154" t="s">
        <v>4171</v>
      </c>
      <c r="D1264" s="154"/>
      <c r="E1264" s="179"/>
    </row>
    <row r="1265" spans="1:5">
      <c r="A1265" s="154" t="s">
        <v>3535</v>
      </c>
      <c r="B1265" s="154" t="s">
        <v>3536</v>
      </c>
      <c r="C1265" s="154" t="s">
        <v>4171</v>
      </c>
      <c r="D1265" s="154"/>
      <c r="E1265" s="179"/>
    </row>
    <row r="1266" spans="1:5">
      <c r="A1266" s="154" t="s">
        <v>1638</v>
      </c>
      <c r="B1266" s="154" t="s">
        <v>3083</v>
      </c>
      <c r="C1266" s="154" t="s">
        <v>4171</v>
      </c>
      <c r="D1266" s="154"/>
      <c r="E1266" s="179"/>
    </row>
    <row r="1267" spans="1:5">
      <c r="A1267" s="154" t="s">
        <v>958</v>
      </c>
      <c r="B1267" s="154" t="s">
        <v>3084</v>
      </c>
      <c r="C1267" s="154" t="s">
        <v>4171</v>
      </c>
      <c r="D1267" s="154"/>
      <c r="E1267" s="179"/>
    </row>
    <row r="1268" spans="1:5">
      <c r="A1268" s="154" t="s">
        <v>1357</v>
      </c>
      <c r="B1268" s="154" t="s">
        <v>3085</v>
      </c>
      <c r="C1268" s="154" t="s">
        <v>4171</v>
      </c>
      <c r="D1268" s="154"/>
      <c r="E1268" s="179"/>
    </row>
    <row r="1269" spans="1:5">
      <c r="A1269" s="154" t="s">
        <v>1358</v>
      </c>
      <c r="B1269" s="154" t="s">
        <v>3086</v>
      </c>
      <c r="C1269" s="154" t="s">
        <v>4171</v>
      </c>
      <c r="D1269" s="154"/>
      <c r="E1269" s="179">
        <v>15054064216</v>
      </c>
    </row>
    <row r="1270" spans="1:5">
      <c r="A1270" s="154" t="s">
        <v>1359</v>
      </c>
      <c r="B1270" s="154" t="s">
        <v>3087</v>
      </c>
      <c r="C1270" s="154" t="s">
        <v>4171</v>
      </c>
      <c r="D1270" s="154"/>
      <c r="E1270" s="179"/>
    </row>
    <row r="1271" spans="1:5">
      <c r="A1271" s="154" t="s">
        <v>1360</v>
      </c>
      <c r="B1271" s="154" t="s">
        <v>3088</v>
      </c>
      <c r="C1271" s="154" t="s">
        <v>4171</v>
      </c>
      <c r="D1271" s="154"/>
      <c r="E1271" s="179"/>
    </row>
    <row r="1272" spans="1:5">
      <c r="A1272" s="154" t="s">
        <v>1361</v>
      </c>
      <c r="B1272" s="154" t="s">
        <v>3089</v>
      </c>
      <c r="C1272" s="154" t="s">
        <v>4171</v>
      </c>
      <c r="D1272" s="154"/>
      <c r="E1272" s="179">
        <v>11430381190</v>
      </c>
    </row>
    <row r="1273" spans="1:5">
      <c r="A1273" s="154" t="s">
        <v>1362</v>
      </c>
      <c r="B1273" s="154" t="s">
        <v>3090</v>
      </c>
      <c r="C1273" s="154" t="s">
        <v>4171</v>
      </c>
      <c r="D1273" s="154"/>
      <c r="E1273" s="179"/>
    </row>
    <row r="1274" spans="1:5">
      <c r="A1274" s="154" t="s">
        <v>1363</v>
      </c>
      <c r="B1274" s="154" t="s">
        <v>4255</v>
      </c>
      <c r="C1274" s="154" t="s">
        <v>4171</v>
      </c>
      <c r="D1274" s="154"/>
      <c r="E1274" s="179"/>
    </row>
    <row r="1275" spans="1:5">
      <c r="A1275" s="154" t="s">
        <v>223</v>
      </c>
      <c r="B1275" s="154" t="s">
        <v>1903</v>
      </c>
      <c r="C1275" s="154" t="s">
        <v>4171</v>
      </c>
      <c r="D1275" s="154"/>
      <c r="E1275" s="179"/>
    </row>
    <row r="1276" spans="1:5">
      <c r="A1276" s="154" t="s">
        <v>894</v>
      </c>
      <c r="B1276" s="154" t="s">
        <v>4256</v>
      </c>
      <c r="C1276" s="154" t="s">
        <v>4171</v>
      </c>
      <c r="D1276" s="154"/>
      <c r="E1276" s="179">
        <v>18906571623</v>
      </c>
    </row>
    <row r="1277" spans="1:5">
      <c r="A1277" s="154" t="s">
        <v>1364</v>
      </c>
      <c r="B1277" s="154" t="s">
        <v>3093</v>
      </c>
      <c r="C1277" s="154" t="s">
        <v>4171</v>
      </c>
      <c r="D1277" s="154"/>
      <c r="E1277" s="179">
        <v>9652868618</v>
      </c>
    </row>
    <row r="1278" spans="1:5">
      <c r="A1278" s="154" t="s">
        <v>1365</v>
      </c>
      <c r="B1278" s="154" t="s">
        <v>3094</v>
      </c>
      <c r="C1278" s="154" t="s">
        <v>4171</v>
      </c>
      <c r="D1278" s="154"/>
      <c r="E1278" s="179">
        <v>130967618759</v>
      </c>
    </row>
    <row r="1279" spans="1:5">
      <c r="A1279" s="154" t="s">
        <v>1366</v>
      </c>
      <c r="B1279" s="154" t="s">
        <v>3095</v>
      </c>
      <c r="C1279" s="154" t="s">
        <v>4171</v>
      </c>
      <c r="D1279" s="154"/>
      <c r="E1279" s="179"/>
    </row>
    <row r="1280" spans="1:5">
      <c r="A1280" s="154" t="s">
        <v>1594</v>
      </c>
      <c r="B1280" s="154" t="s">
        <v>3096</v>
      </c>
      <c r="C1280" s="154" t="s">
        <v>4171</v>
      </c>
      <c r="D1280" s="154"/>
      <c r="E1280" s="179">
        <v>8431491407</v>
      </c>
    </row>
    <row r="1281" spans="1:5">
      <c r="A1281" s="154" t="s">
        <v>1367</v>
      </c>
      <c r="B1281" s="154" t="s">
        <v>3097</v>
      </c>
      <c r="C1281" s="154" t="s">
        <v>4171</v>
      </c>
      <c r="D1281" s="154"/>
      <c r="E1281" s="179"/>
    </row>
    <row r="1282" spans="1:5">
      <c r="A1282" s="154" t="s">
        <v>881</v>
      </c>
      <c r="B1282" s="154" t="s">
        <v>3098</v>
      </c>
      <c r="C1282" s="154" t="s">
        <v>4171</v>
      </c>
      <c r="D1282" s="154"/>
      <c r="E1282" s="179">
        <v>25086129647</v>
      </c>
    </row>
    <row r="1283" spans="1:5">
      <c r="A1283" s="154" t="s">
        <v>889</v>
      </c>
      <c r="B1283" s="154" t="s">
        <v>3099</v>
      </c>
      <c r="C1283" s="154" t="s">
        <v>4171</v>
      </c>
      <c r="D1283" s="154"/>
      <c r="E1283" s="179">
        <v>1273835015</v>
      </c>
    </row>
    <row r="1284" spans="1:5">
      <c r="A1284" s="154" t="s">
        <v>1906</v>
      </c>
      <c r="B1284" s="154" t="s">
        <v>1907</v>
      </c>
      <c r="C1284" s="154" t="s">
        <v>4171</v>
      </c>
      <c r="D1284" s="154"/>
      <c r="E1284" s="179">
        <v>-146384768953</v>
      </c>
    </row>
    <row r="1285" spans="1:5">
      <c r="A1285" s="154" t="s">
        <v>1369</v>
      </c>
      <c r="B1285" s="154" t="s">
        <v>3101</v>
      </c>
      <c r="C1285" s="154" t="s">
        <v>4171</v>
      </c>
      <c r="D1285" s="154"/>
      <c r="E1285" s="179"/>
    </row>
    <row r="1286" spans="1:5">
      <c r="A1286" s="154" t="s">
        <v>1370</v>
      </c>
      <c r="B1286" s="154" t="s">
        <v>3102</v>
      </c>
      <c r="C1286" s="154" t="s">
        <v>4171</v>
      </c>
      <c r="D1286" s="154"/>
      <c r="E1286" s="179">
        <v>10642369627</v>
      </c>
    </row>
    <row r="1287" spans="1:5">
      <c r="A1287" s="154" t="s">
        <v>830</v>
      </c>
      <c r="B1287" s="154" t="s">
        <v>3103</v>
      </c>
      <c r="C1287" s="154" t="s">
        <v>4171</v>
      </c>
      <c r="D1287" s="154"/>
      <c r="E1287" s="179">
        <v>2705118607</v>
      </c>
    </row>
    <row r="1288" spans="1:5">
      <c r="A1288" s="154" t="s">
        <v>1371</v>
      </c>
      <c r="B1288" s="154" t="s">
        <v>3104</v>
      </c>
      <c r="C1288" s="154" t="s">
        <v>4171</v>
      </c>
      <c r="D1288" s="154"/>
      <c r="E1288" s="179">
        <v>-9014106961</v>
      </c>
    </row>
    <row r="1289" spans="1:5">
      <c r="A1289" s="154" t="s">
        <v>1372</v>
      </c>
      <c r="B1289" s="154" t="s">
        <v>3105</v>
      </c>
      <c r="C1289" s="154" t="s">
        <v>4171</v>
      </c>
      <c r="D1289" s="154"/>
      <c r="E1289" s="179"/>
    </row>
    <row r="1290" spans="1:5">
      <c r="A1290" s="154" t="s">
        <v>1373</v>
      </c>
      <c r="B1290" s="154" t="s">
        <v>3106</v>
      </c>
      <c r="C1290" s="154" t="s">
        <v>4171</v>
      </c>
      <c r="D1290" s="154"/>
      <c r="E1290" s="179"/>
    </row>
    <row r="1291" spans="1:5">
      <c r="A1291" s="154" t="s">
        <v>4257</v>
      </c>
      <c r="B1291" s="154" t="s">
        <v>4258</v>
      </c>
      <c r="C1291" s="154" t="s">
        <v>4171</v>
      </c>
      <c r="D1291" s="154"/>
      <c r="E1291" s="179">
        <v>372451728</v>
      </c>
    </row>
    <row r="1292" spans="1:5">
      <c r="A1292" s="154" t="s">
        <v>1375</v>
      </c>
      <c r="B1292" s="154" t="s">
        <v>3110</v>
      </c>
      <c r="C1292" s="154" t="s">
        <v>4171</v>
      </c>
      <c r="D1292" s="154"/>
      <c r="E1292" s="179"/>
    </row>
    <row r="1293" spans="1:5">
      <c r="A1293" s="154" t="s">
        <v>899</v>
      </c>
      <c r="B1293" s="154" t="s">
        <v>3111</v>
      </c>
      <c r="C1293" s="154" t="s">
        <v>4171</v>
      </c>
      <c r="D1293" s="154"/>
      <c r="E1293" s="179"/>
    </row>
    <row r="1294" spans="1:5">
      <c r="A1294" s="154" t="s">
        <v>1376</v>
      </c>
      <c r="B1294" s="154" t="s">
        <v>3112</v>
      </c>
      <c r="C1294" s="154" t="s">
        <v>4171</v>
      </c>
      <c r="D1294" s="154"/>
      <c r="E1294" s="179">
        <v>756460658</v>
      </c>
    </row>
    <row r="1295" spans="1:5">
      <c r="A1295" s="154" t="s">
        <v>1602</v>
      </c>
      <c r="B1295" s="154" t="s">
        <v>3113</v>
      </c>
      <c r="C1295" s="154" t="s">
        <v>4171</v>
      </c>
      <c r="D1295" s="154"/>
      <c r="E1295" s="179">
        <v>-508008916</v>
      </c>
    </row>
    <row r="1296" spans="1:5">
      <c r="A1296" s="154" t="s">
        <v>564</v>
      </c>
      <c r="B1296" s="154" t="s">
        <v>3116</v>
      </c>
      <c r="C1296" s="154" t="s">
        <v>4171</v>
      </c>
      <c r="D1296" s="154"/>
      <c r="E1296" s="179">
        <v>543117048</v>
      </c>
    </row>
    <row r="1297" spans="1:5">
      <c r="A1297" s="154" t="s">
        <v>1379</v>
      </c>
      <c r="B1297" s="154" t="s">
        <v>3117</v>
      </c>
      <c r="C1297" s="154" t="s">
        <v>4171</v>
      </c>
      <c r="D1297" s="154"/>
      <c r="E1297" s="179">
        <v>-1906493831</v>
      </c>
    </row>
    <row r="1298" spans="1:5">
      <c r="A1298" s="154" t="s">
        <v>568</v>
      </c>
      <c r="B1298" s="154" t="s">
        <v>4288</v>
      </c>
      <c r="C1298" s="154" t="s">
        <v>4171</v>
      </c>
      <c r="D1298" s="154"/>
      <c r="E1298" s="179">
        <v>1252597597</v>
      </c>
    </row>
    <row r="1299" spans="1:5">
      <c r="A1299" s="154" t="s">
        <v>841</v>
      </c>
      <c r="B1299" s="154" t="s">
        <v>3118</v>
      </c>
      <c r="C1299" s="154" t="s">
        <v>4171</v>
      </c>
      <c r="D1299" s="154"/>
      <c r="E1299" s="179">
        <v>304155098</v>
      </c>
    </row>
    <row r="1300" spans="1:5">
      <c r="A1300" s="154" t="s">
        <v>857</v>
      </c>
      <c r="B1300" s="154" t="s">
        <v>3119</v>
      </c>
      <c r="C1300" s="154" t="s">
        <v>4171</v>
      </c>
      <c r="D1300" s="154"/>
      <c r="E1300" s="179"/>
    </row>
    <row r="1301" spans="1:5">
      <c r="A1301" s="154" t="s">
        <v>1380</v>
      </c>
      <c r="B1301" s="154" t="s">
        <v>3121</v>
      </c>
      <c r="C1301" s="154" t="s">
        <v>4171</v>
      </c>
      <c r="D1301" s="154"/>
      <c r="E1301" s="179">
        <v>-361473920</v>
      </c>
    </row>
    <row r="1302" spans="1:5">
      <c r="A1302" s="154" t="s">
        <v>1381</v>
      </c>
      <c r="B1302" s="154" t="s">
        <v>3122</v>
      </c>
      <c r="C1302" s="154" t="s">
        <v>4171</v>
      </c>
      <c r="D1302" s="154"/>
      <c r="E1302" s="179">
        <v>-852556134</v>
      </c>
    </row>
    <row r="1303" spans="1:5">
      <c r="A1303" s="154" t="s">
        <v>571</v>
      </c>
      <c r="B1303" s="154" t="s">
        <v>3874</v>
      </c>
      <c r="C1303" s="154" t="s">
        <v>4171</v>
      </c>
      <c r="D1303" s="154"/>
      <c r="E1303" s="179">
        <v>-7886884357</v>
      </c>
    </row>
    <row r="1304" spans="1:5">
      <c r="A1304" s="154" t="s">
        <v>1382</v>
      </c>
      <c r="B1304" s="154" t="s">
        <v>3124</v>
      </c>
      <c r="C1304" s="154" t="s">
        <v>4171</v>
      </c>
      <c r="D1304" s="154"/>
      <c r="E1304" s="179">
        <v>87484698</v>
      </c>
    </row>
    <row r="1305" spans="1:5">
      <c r="A1305" s="154" t="s">
        <v>785</v>
      </c>
      <c r="B1305" s="154" t="s">
        <v>3125</v>
      </c>
      <c r="C1305" s="154" t="s">
        <v>4171</v>
      </c>
      <c r="D1305" s="154"/>
      <c r="E1305" s="179"/>
    </row>
    <row r="1306" spans="1:5">
      <c r="A1306" s="154" t="s">
        <v>1383</v>
      </c>
      <c r="B1306" s="154" t="s">
        <v>3126</v>
      </c>
      <c r="C1306" s="154" t="s">
        <v>4171</v>
      </c>
      <c r="D1306" s="154"/>
      <c r="E1306" s="179">
        <v>7027634632</v>
      </c>
    </row>
    <row r="1307" spans="1:5">
      <c r="A1307" s="154" t="s">
        <v>1385</v>
      </c>
      <c r="B1307" s="154" t="s">
        <v>3802</v>
      </c>
      <c r="C1307" s="154" t="s">
        <v>4171</v>
      </c>
      <c r="D1307" s="154"/>
      <c r="E1307" s="179"/>
    </row>
    <row r="1308" spans="1:5">
      <c r="A1308" s="154" t="s">
        <v>231</v>
      </c>
      <c r="B1308" s="154" t="s">
        <v>1913</v>
      </c>
      <c r="C1308" s="154" t="s">
        <v>4171</v>
      </c>
      <c r="D1308" s="154"/>
      <c r="E1308" s="179">
        <v>-772698857</v>
      </c>
    </row>
    <row r="1309" spans="1:5">
      <c r="A1309" s="154" t="s">
        <v>765</v>
      </c>
      <c r="B1309" s="154" t="s">
        <v>3130</v>
      </c>
      <c r="C1309" s="154" t="s">
        <v>4171</v>
      </c>
      <c r="D1309" s="154"/>
      <c r="E1309" s="179">
        <v>341798781</v>
      </c>
    </row>
    <row r="1310" spans="1:5">
      <c r="A1310" s="154" t="s">
        <v>1387</v>
      </c>
      <c r="B1310" s="154" t="s">
        <v>3131</v>
      </c>
      <c r="C1310" s="154" t="s">
        <v>4171</v>
      </c>
      <c r="D1310" s="154"/>
      <c r="E1310" s="179">
        <v>-4876222789</v>
      </c>
    </row>
    <row r="1311" spans="1:5">
      <c r="A1311" s="154" t="s">
        <v>232</v>
      </c>
      <c r="B1311" s="154" t="s">
        <v>1914</v>
      </c>
      <c r="C1311" s="154" t="s">
        <v>4171</v>
      </c>
      <c r="D1311" s="154"/>
      <c r="E1311" s="179">
        <v>3368053750</v>
      </c>
    </row>
    <row r="1312" spans="1:5">
      <c r="A1312" s="154" t="s">
        <v>233</v>
      </c>
      <c r="B1312" s="154" t="s">
        <v>1915</v>
      </c>
      <c r="C1312" s="154" t="s">
        <v>4171</v>
      </c>
      <c r="D1312" s="154"/>
      <c r="E1312" s="179">
        <v>248124689</v>
      </c>
    </row>
    <row r="1313" spans="1:5">
      <c r="A1313" s="154" t="s">
        <v>234</v>
      </c>
      <c r="B1313" s="154" t="s">
        <v>1916</v>
      </c>
      <c r="C1313" s="154" t="s">
        <v>4171</v>
      </c>
      <c r="D1313" s="154"/>
      <c r="E1313" s="179">
        <v>-602345256</v>
      </c>
    </row>
    <row r="1314" spans="1:5">
      <c r="A1314" s="154" t="s">
        <v>1390</v>
      </c>
      <c r="B1314" s="154" t="s">
        <v>4220</v>
      </c>
      <c r="C1314" s="154" t="s">
        <v>4171</v>
      </c>
      <c r="D1314" s="154"/>
      <c r="E1314" s="179"/>
    </row>
    <row r="1315" spans="1:5">
      <c r="A1315" s="154" t="s">
        <v>1391</v>
      </c>
      <c r="B1315" s="154" t="s">
        <v>3135</v>
      </c>
      <c r="C1315" s="154" t="s">
        <v>4171</v>
      </c>
      <c r="D1315" s="154"/>
      <c r="E1315" s="179"/>
    </row>
    <row r="1316" spans="1:5">
      <c r="A1316" s="154" t="s">
        <v>573</v>
      </c>
      <c r="B1316" s="154" t="s">
        <v>3138</v>
      </c>
      <c r="C1316" s="154" t="s">
        <v>4171</v>
      </c>
      <c r="D1316" s="154"/>
      <c r="E1316" s="179">
        <v>8929182178</v>
      </c>
    </row>
    <row r="1317" spans="1:5">
      <c r="A1317" s="154" t="s">
        <v>800</v>
      </c>
      <c r="B1317" s="154" t="s">
        <v>3139</v>
      </c>
      <c r="C1317" s="154" t="s">
        <v>4171</v>
      </c>
      <c r="D1317" s="154"/>
      <c r="E1317" s="179">
        <v>391480644703</v>
      </c>
    </row>
    <row r="1318" spans="1:5">
      <c r="A1318" s="154" t="s">
        <v>1627</v>
      </c>
      <c r="B1318" s="154" t="s">
        <v>3539</v>
      </c>
      <c r="C1318" s="154" t="s">
        <v>4171</v>
      </c>
      <c r="D1318" s="154"/>
      <c r="E1318" s="179"/>
    </row>
    <row r="1319" spans="1:5">
      <c r="A1319" s="154" t="s">
        <v>1394</v>
      </c>
      <c r="B1319" s="154" t="s">
        <v>3140</v>
      </c>
      <c r="C1319" s="154" t="s">
        <v>4171</v>
      </c>
      <c r="D1319" s="154"/>
      <c r="E1319" s="179"/>
    </row>
    <row r="1320" spans="1:5">
      <c r="A1320" s="154" t="s">
        <v>1395</v>
      </c>
      <c r="B1320" s="154" t="s">
        <v>3141</v>
      </c>
      <c r="C1320" s="154" t="s">
        <v>4171</v>
      </c>
      <c r="D1320" s="154"/>
      <c r="E1320" s="179">
        <v>8699114055</v>
      </c>
    </row>
    <row r="1321" spans="1:5">
      <c r="A1321" s="154" t="s">
        <v>1396</v>
      </c>
      <c r="B1321" s="154" t="s">
        <v>3142</v>
      </c>
      <c r="C1321" s="154" t="s">
        <v>4171</v>
      </c>
      <c r="D1321" s="154"/>
      <c r="E1321" s="179">
        <v>17107905032</v>
      </c>
    </row>
    <row r="1322" spans="1:5">
      <c r="A1322" s="154" t="s">
        <v>1397</v>
      </c>
      <c r="B1322" s="154" t="s">
        <v>3143</v>
      </c>
      <c r="C1322" s="154" t="s">
        <v>4171</v>
      </c>
      <c r="D1322" s="154"/>
      <c r="E1322" s="179"/>
    </row>
    <row r="1323" spans="1:5">
      <c r="A1323" s="154" t="s">
        <v>780</v>
      </c>
      <c r="B1323" s="154" t="s">
        <v>3144</v>
      </c>
      <c r="C1323" s="154" t="s">
        <v>4171</v>
      </c>
      <c r="D1323" s="154"/>
      <c r="E1323" s="179">
        <v>197220450015</v>
      </c>
    </row>
    <row r="1324" spans="1:5">
      <c r="A1324" s="154" t="s">
        <v>1398</v>
      </c>
      <c r="B1324" s="154" t="s">
        <v>3145</v>
      </c>
      <c r="C1324" s="154" t="s">
        <v>4171</v>
      </c>
      <c r="D1324" s="154"/>
      <c r="E1324" s="179"/>
    </row>
    <row r="1325" spans="1:5">
      <c r="A1325" s="154" t="s">
        <v>1399</v>
      </c>
      <c r="B1325" s="154" t="s">
        <v>3884</v>
      </c>
      <c r="C1325" s="154" t="s">
        <v>4171</v>
      </c>
      <c r="D1325" s="154"/>
      <c r="E1325" s="179"/>
    </row>
    <row r="1326" spans="1:5">
      <c r="A1326" s="154" t="s">
        <v>1400</v>
      </c>
      <c r="B1326" s="154" t="s">
        <v>4259</v>
      </c>
      <c r="C1326" s="154" t="s">
        <v>4171</v>
      </c>
      <c r="D1326" s="154"/>
      <c r="E1326" s="179">
        <v>-28196665609</v>
      </c>
    </row>
    <row r="1327" spans="1:5">
      <c r="A1327" s="154" t="s">
        <v>1401</v>
      </c>
      <c r="B1327" s="154" t="s">
        <v>3148</v>
      </c>
      <c r="C1327" s="154" t="s">
        <v>4171</v>
      </c>
      <c r="D1327" s="154"/>
      <c r="E1327" s="179"/>
    </row>
    <row r="1328" spans="1:5">
      <c r="A1328" s="154" t="s">
        <v>237</v>
      </c>
      <c r="B1328" s="154" t="s">
        <v>1919</v>
      </c>
      <c r="C1328" s="154" t="s">
        <v>4171</v>
      </c>
      <c r="D1328" s="154"/>
      <c r="E1328" s="179"/>
    </row>
    <row r="1329" spans="1:5">
      <c r="A1329" s="154" t="s">
        <v>3151</v>
      </c>
      <c r="B1329" s="154" t="s">
        <v>3152</v>
      </c>
      <c r="C1329" s="154" t="s">
        <v>4171</v>
      </c>
      <c r="D1329" s="154"/>
      <c r="E1329" s="179"/>
    </row>
    <row r="1330" spans="1:5">
      <c r="A1330" s="154" t="s">
        <v>4182</v>
      </c>
      <c r="B1330" s="154" t="s">
        <v>4183</v>
      </c>
      <c r="C1330" s="154" t="s">
        <v>4171</v>
      </c>
      <c r="D1330" s="154"/>
      <c r="E1330" s="179">
        <v>2822891301</v>
      </c>
    </row>
    <row r="1331" spans="1:5">
      <c r="A1331" s="154" t="s">
        <v>239</v>
      </c>
      <c r="B1331" s="154" t="s">
        <v>1921</v>
      </c>
      <c r="C1331" s="154" t="s">
        <v>4171</v>
      </c>
      <c r="D1331" s="154"/>
      <c r="E1331" s="179">
        <v>7359087384</v>
      </c>
    </row>
    <row r="1332" spans="1:5">
      <c r="A1332" s="154" t="s">
        <v>1405</v>
      </c>
      <c r="B1332" s="154" t="s">
        <v>3158</v>
      </c>
      <c r="C1332" s="154" t="s">
        <v>4171</v>
      </c>
      <c r="D1332" s="154"/>
      <c r="E1332" s="179">
        <v>189127688667</v>
      </c>
    </row>
    <row r="1333" spans="1:5">
      <c r="A1333" s="154" t="s">
        <v>1408</v>
      </c>
      <c r="B1333" s="154" t="s">
        <v>3161</v>
      </c>
      <c r="C1333" s="154" t="s">
        <v>4171</v>
      </c>
      <c r="D1333" s="154"/>
      <c r="E1333" s="179"/>
    </row>
    <row r="1334" spans="1:5">
      <c r="A1334" s="154" t="s">
        <v>1410</v>
      </c>
      <c r="B1334" s="154" t="s">
        <v>3163</v>
      </c>
      <c r="C1334" s="154" t="s">
        <v>4171</v>
      </c>
      <c r="D1334" s="154"/>
      <c r="E1334" s="179">
        <v>-2971417343</v>
      </c>
    </row>
    <row r="1335" spans="1:5">
      <c r="A1335" s="154" t="s">
        <v>579</v>
      </c>
      <c r="B1335" s="154" t="s">
        <v>2297</v>
      </c>
      <c r="C1335" s="154" t="s">
        <v>4171</v>
      </c>
      <c r="D1335" s="154"/>
      <c r="E1335" s="179"/>
    </row>
    <row r="1336" spans="1:5">
      <c r="A1336" s="154" t="s">
        <v>882</v>
      </c>
      <c r="B1336" s="154" t="s">
        <v>3165</v>
      </c>
      <c r="C1336" s="154" t="s">
        <v>4171</v>
      </c>
      <c r="D1336" s="154"/>
      <c r="E1336" s="179"/>
    </row>
    <row r="1337" spans="1:5">
      <c r="A1337" s="154" t="s">
        <v>1412</v>
      </c>
      <c r="B1337" s="154" t="s">
        <v>3168</v>
      </c>
      <c r="C1337" s="154" t="s">
        <v>4171</v>
      </c>
      <c r="D1337" s="154"/>
      <c r="E1337" s="179"/>
    </row>
    <row r="1338" spans="1:5">
      <c r="A1338" s="154" t="s">
        <v>907</v>
      </c>
      <c r="B1338" s="154" t="s">
        <v>3170</v>
      </c>
      <c r="C1338" s="154" t="s">
        <v>4171</v>
      </c>
      <c r="D1338" s="154"/>
      <c r="E1338" s="179">
        <v>155098985017</v>
      </c>
    </row>
    <row r="1339" spans="1:5">
      <c r="A1339" s="154" t="s">
        <v>1414</v>
      </c>
      <c r="B1339" s="154" t="s">
        <v>3171</v>
      </c>
      <c r="C1339" s="154" t="s">
        <v>4171</v>
      </c>
      <c r="D1339" s="154"/>
      <c r="E1339" s="179"/>
    </row>
    <row r="1340" spans="1:5">
      <c r="A1340" s="154" t="s">
        <v>3991</v>
      </c>
      <c r="B1340" s="154" t="s">
        <v>3992</v>
      </c>
      <c r="C1340" s="154" t="s">
        <v>4171</v>
      </c>
      <c r="D1340" s="154"/>
      <c r="E1340" s="179">
        <v>94395779517</v>
      </c>
    </row>
    <row r="1341" spans="1:5">
      <c r="A1341" s="154" t="s">
        <v>4221</v>
      </c>
      <c r="B1341" s="154" t="s">
        <v>4222</v>
      </c>
      <c r="C1341" s="154" t="s">
        <v>4171</v>
      </c>
      <c r="D1341" s="154"/>
      <c r="E1341" s="179"/>
    </row>
    <row r="1342" spans="1:5">
      <c r="A1342" s="154" t="s">
        <v>1415</v>
      </c>
      <c r="B1342" s="154" t="s">
        <v>3172</v>
      </c>
      <c r="C1342" s="154" t="s">
        <v>4171</v>
      </c>
      <c r="D1342" s="154"/>
      <c r="E1342" s="179">
        <v>2145064241</v>
      </c>
    </row>
    <row r="1343" spans="1:5">
      <c r="A1343" s="154" t="s">
        <v>1416</v>
      </c>
      <c r="B1343" s="154" t="s">
        <v>3173</v>
      </c>
      <c r="C1343" s="154" t="s">
        <v>4171</v>
      </c>
      <c r="D1343" s="154"/>
      <c r="E1343" s="179">
        <v>66059563676</v>
      </c>
    </row>
    <row r="1344" spans="1:5">
      <c r="A1344" s="154" t="s">
        <v>1417</v>
      </c>
      <c r="B1344" s="154" t="s">
        <v>3174</v>
      </c>
      <c r="C1344" s="154" t="s">
        <v>4171</v>
      </c>
      <c r="D1344" s="154"/>
      <c r="E1344" s="179">
        <v>-1969525426</v>
      </c>
    </row>
    <row r="1345" spans="1:5">
      <c r="A1345" s="154" t="s">
        <v>1418</v>
      </c>
      <c r="B1345" s="154" t="s">
        <v>3175</v>
      </c>
      <c r="C1345" s="154" t="s">
        <v>4171</v>
      </c>
      <c r="D1345" s="154"/>
      <c r="E1345" s="179">
        <v>23797707881</v>
      </c>
    </row>
    <row r="1346" spans="1:5">
      <c r="A1346" s="154" t="s">
        <v>3176</v>
      </c>
      <c r="B1346" s="154" t="s">
        <v>3177</v>
      </c>
      <c r="C1346" s="154" t="s">
        <v>4171</v>
      </c>
      <c r="D1346" s="154"/>
      <c r="E1346" s="179">
        <v>8605610781</v>
      </c>
    </row>
    <row r="1347" spans="1:5">
      <c r="A1347" s="154" t="s">
        <v>819</v>
      </c>
      <c r="B1347" s="154" t="s">
        <v>4223</v>
      </c>
      <c r="C1347" s="154" t="s">
        <v>4171</v>
      </c>
      <c r="D1347" s="154"/>
      <c r="E1347" s="179">
        <v>-5270595468</v>
      </c>
    </row>
    <row r="1348" spans="1:5">
      <c r="A1348" s="154" t="s">
        <v>920</v>
      </c>
      <c r="B1348" s="154" t="s">
        <v>3551</v>
      </c>
      <c r="C1348" s="154" t="s">
        <v>4171</v>
      </c>
      <c r="D1348" s="154"/>
      <c r="E1348" s="179"/>
    </row>
    <row r="1349" spans="1:5">
      <c r="A1349" s="154" t="s">
        <v>246</v>
      </c>
      <c r="B1349" s="154" t="s">
        <v>1931</v>
      </c>
      <c r="C1349" s="154" t="s">
        <v>4171</v>
      </c>
      <c r="D1349" s="154"/>
      <c r="E1349" s="179">
        <v>-10950662130</v>
      </c>
    </row>
    <row r="1350" spans="1:5">
      <c r="A1350" s="154" t="s">
        <v>1419</v>
      </c>
      <c r="B1350" s="154" t="s">
        <v>3181</v>
      </c>
      <c r="C1350" s="154" t="s">
        <v>4171</v>
      </c>
      <c r="D1350" s="154"/>
      <c r="E1350" s="179">
        <v>1038924539</v>
      </c>
    </row>
    <row r="1351" spans="1:5">
      <c r="A1351" s="154" t="s">
        <v>583</v>
      </c>
      <c r="B1351" s="154" t="s">
        <v>3182</v>
      </c>
      <c r="C1351" s="154" t="s">
        <v>4171</v>
      </c>
      <c r="D1351" s="154"/>
      <c r="E1351" s="179">
        <v>17827367819</v>
      </c>
    </row>
    <row r="1352" spans="1:5">
      <c r="A1352" s="154" t="s">
        <v>1420</v>
      </c>
      <c r="B1352" s="154" t="s">
        <v>3183</v>
      </c>
      <c r="C1352" s="154" t="s">
        <v>4171</v>
      </c>
      <c r="D1352" s="154"/>
      <c r="E1352" s="179"/>
    </row>
    <row r="1353" spans="1:5">
      <c r="A1353" s="154" t="s">
        <v>584</v>
      </c>
      <c r="B1353" s="154" t="s">
        <v>2300</v>
      </c>
      <c r="C1353" s="154" t="s">
        <v>4171</v>
      </c>
      <c r="D1353" s="154"/>
      <c r="E1353" s="179">
        <v>4122795727</v>
      </c>
    </row>
    <row r="1354" spans="1:5">
      <c r="A1354" s="154" t="s">
        <v>822</v>
      </c>
      <c r="B1354" s="154" t="s">
        <v>3186</v>
      </c>
      <c r="C1354" s="154" t="s">
        <v>4171</v>
      </c>
      <c r="D1354" s="154"/>
      <c r="E1354" s="179">
        <v>20372270969</v>
      </c>
    </row>
    <row r="1355" spans="1:5">
      <c r="A1355" s="154" t="s">
        <v>585</v>
      </c>
      <c r="B1355" s="154" t="s">
        <v>2301</v>
      </c>
      <c r="C1355" s="154" t="s">
        <v>4171</v>
      </c>
      <c r="D1355" s="154"/>
      <c r="E1355" s="179">
        <v>750678932</v>
      </c>
    </row>
    <row r="1356" spans="1:5">
      <c r="A1356" s="154" t="s">
        <v>587</v>
      </c>
      <c r="B1356" s="154" t="s">
        <v>2303</v>
      </c>
      <c r="C1356" s="154" t="s">
        <v>4171</v>
      </c>
      <c r="D1356" s="154"/>
      <c r="E1356" s="179">
        <v>68320470</v>
      </c>
    </row>
    <row r="1357" spans="1:5">
      <c r="A1357" s="154" t="s">
        <v>1423</v>
      </c>
      <c r="B1357" s="154" t="s">
        <v>3187</v>
      </c>
      <c r="C1357" s="154" t="s">
        <v>4171</v>
      </c>
      <c r="D1357" s="154"/>
      <c r="E1357" s="179"/>
    </row>
    <row r="1358" spans="1:5">
      <c r="A1358" s="154" t="s">
        <v>1424</v>
      </c>
      <c r="B1358" s="154" t="s">
        <v>3188</v>
      </c>
      <c r="C1358" s="154" t="s">
        <v>4171</v>
      </c>
      <c r="D1358" s="154"/>
      <c r="E1358" s="179"/>
    </row>
    <row r="1359" spans="1:5">
      <c r="A1359" s="154" t="s">
        <v>1426</v>
      </c>
      <c r="B1359" s="154" t="s">
        <v>3190</v>
      </c>
      <c r="C1359" s="154" t="s">
        <v>4171</v>
      </c>
      <c r="D1359" s="154"/>
      <c r="E1359" s="179">
        <v>-3629506585</v>
      </c>
    </row>
    <row r="1360" spans="1:5">
      <c r="A1360" s="154" t="s">
        <v>1430</v>
      </c>
      <c r="B1360" s="154" t="s">
        <v>3194</v>
      </c>
      <c r="C1360" s="154" t="s">
        <v>4171</v>
      </c>
      <c r="D1360" s="154"/>
      <c r="E1360" s="179"/>
    </row>
    <row r="1361" spans="1:5">
      <c r="A1361" s="154" t="s">
        <v>833</v>
      </c>
      <c r="B1361" s="154" t="s">
        <v>3195</v>
      </c>
      <c r="C1361" s="154" t="s">
        <v>4171</v>
      </c>
      <c r="D1361" s="154"/>
      <c r="E1361" s="179"/>
    </row>
    <row r="1362" spans="1:5">
      <c r="A1362" s="154" t="s">
        <v>593</v>
      </c>
      <c r="B1362" s="154" t="s">
        <v>2309</v>
      </c>
      <c r="C1362" s="154" t="s">
        <v>4171</v>
      </c>
      <c r="D1362" s="154"/>
      <c r="E1362" s="179">
        <v>3163833306</v>
      </c>
    </row>
    <row r="1363" spans="1:5">
      <c r="A1363" s="154" t="s">
        <v>794</v>
      </c>
      <c r="B1363" s="154" t="s">
        <v>3196</v>
      </c>
      <c r="C1363" s="154" t="s">
        <v>4171</v>
      </c>
      <c r="D1363" s="154"/>
      <c r="E1363" s="179"/>
    </row>
    <row r="1364" spans="1:5">
      <c r="A1364" s="154" t="s">
        <v>1432</v>
      </c>
      <c r="B1364" s="154" t="s">
        <v>3198</v>
      </c>
      <c r="C1364" s="154" t="s">
        <v>4171</v>
      </c>
      <c r="D1364" s="154"/>
      <c r="E1364" s="179"/>
    </row>
    <row r="1365" spans="1:5">
      <c r="A1365" s="154" t="s">
        <v>786</v>
      </c>
      <c r="B1365" s="154" t="s">
        <v>3199</v>
      </c>
      <c r="C1365" s="154" t="s">
        <v>4171</v>
      </c>
      <c r="D1365" s="154"/>
      <c r="E1365" s="179">
        <v>47935323007</v>
      </c>
    </row>
    <row r="1366" spans="1:5">
      <c r="A1366" s="154" t="s">
        <v>1433</v>
      </c>
      <c r="B1366" s="154" t="s">
        <v>3200</v>
      </c>
      <c r="C1366" s="154" t="s">
        <v>4171</v>
      </c>
      <c r="D1366" s="154"/>
      <c r="E1366" s="179"/>
    </row>
    <row r="1367" spans="1:5">
      <c r="A1367" s="154" t="s">
        <v>3201</v>
      </c>
      <c r="B1367" s="154" t="s">
        <v>3202</v>
      </c>
      <c r="C1367" s="154" t="s">
        <v>4171</v>
      </c>
      <c r="D1367" s="154"/>
      <c r="E1367" s="179">
        <v>73499000000</v>
      </c>
    </row>
    <row r="1368" spans="1:5">
      <c r="A1368" s="154" t="s">
        <v>3565</v>
      </c>
      <c r="B1368" s="154" t="s">
        <v>4260</v>
      </c>
      <c r="C1368" s="154" t="s">
        <v>4171</v>
      </c>
      <c r="D1368" s="154"/>
      <c r="E1368" s="179">
        <v>-51057032992</v>
      </c>
    </row>
    <row r="1369" spans="1:5">
      <c r="A1369" s="154" t="s">
        <v>770</v>
      </c>
      <c r="B1369" s="154" t="s">
        <v>3204</v>
      </c>
      <c r="C1369" s="154" t="s">
        <v>4171</v>
      </c>
      <c r="D1369" s="154"/>
      <c r="E1369" s="179">
        <v>143920256982</v>
      </c>
    </row>
    <row r="1370" spans="1:5">
      <c r="A1370" s="154" t="s">
        <v>1434</v>
      </c>
      <c r="B1370" s="154" t="s">
        <v>3205</v>
      </c>
      <c r="C1370" s="154" t="s">
        <v>4171</v>
      </c>
      <c r="D1370" s="154"/>
      <c r="E1370" s="179"/>
    </row>
    <row r="1371" spans="1:5">
      <c r="A1371" s="154" t="s">
        <v>3206</v>
      </c>
      <c r="B1371" s="154" t="s">
        <v>3207</v>
      </c>
      <c r="C1371" s="154" t="s">
        <v>4171</v>
      </c>
      <c r="D1371" s="154"/>
      <c r="E1371" s="179"/>
    </row>
    <row r="1372" spans="1:5">
      <c r="A1372" s="154" t="s">
        <v>1435</v>
      </c>
      <c r="B1372" s="154" t="s">
        <v>3208</v>
      </c>
      <c r="C1372" s="154" t="s">
        <v>4171</v>
      </c>
      <c r="D1372" s="154"/>
      <c r="E1372" s="179"/>
    </row>
    <row r="1373" spans="1:5">
      <c r="A1373" s="154" t="s">
        <v>1436</v>
      </c>
      <c r="B1373" s="154" t="s">
        <v>3209</v>
      </c>
      <c r="C1373" s="154" t="s">
        <v>4171</v>
      </c>
      <c r="D1373" s="154"/>
      <c r="E1373" s="179"/>
    </row>
    <row r="1374" spans="1:5">
      <c r="A1374" s="154" t="s">
        <v>895</v>
      </c>
      <c r="B1374" s="154" t="s">
        <v>3211</v>
      </c>
      <c r="C1374" s="154" t="s">
        <v>4171</v>
      </c>
      <c r="D1374" s="154"/>
      <c r="E1374" s="179">
        <v>17602878674</v>
      </c>
    </row>
    <row r="1375" spans="1:5">
      <c r="A1375" s="154" t="s">
        <v>1595</v>
      </c>
      <c r="B1375" s="154" t="s">
        <v>3212</v>
      </c>
      <c r="C1375" s="154" t="s">
        <v>4171</v>
      </c>
      <c r="D1375" s="154"/>
      <c r="E1375" s="179"/>
    </row>
    <row r="1376" spans="1:5">
      <c r="A1376" s="154" t="s">
        <v>257</v>
      </c>
      <c r="B1376" s="154" t="s">
        <v>1943</v>
      </c>
      <c r="C1376" s="154" t="s">
        <v>4171</v>
      </c>
      <c r="D1376" s="154"/>
      <c r="E1376" s="179">
        <v>-10072510763</v>
      </c>
    </row>
    <row r="1377" spans="1:5">
      <c r="A1377" s="154" t="s">
        <v>959</v>
      </c>
      <c r="B1377" s="154" t="s">
        <v>4012</v>
      </c>
      <c r="C1377" s="154" t="s">
        <v>4171</v>
      </c>
      <c r="D1377" s="154"/>
      <c r="E1377" s="179"/>
    </row>
    <row r="1378" spans="1:5">
      <c r="A1378" s="154" t="s">
        <v>259</v>
      </c>
      <c r="B1378" s="154" t="s">
        <v>1945</v>
      </c>
      <c r="C1378" s="154" t="s">
        <v>4171</v>
      </c>
      <c r="D1378" s="154"/>
      <c r="E1378" s="179">
        <v>-2978185381</v>
      </c>
    </row>
    <row r="1379" spans="1:5">
      <c r="A1379" s="154" t="s">
        <v>1438</v>
      </c>
      <c r="B1379" s="154" t="s">
        <v>3215</v>
      </c>
      <c r="C1379" s="154" t="s">
        <v>4171</v>
      </c>
      <c r="D1379" s="154"/>
      <c r="E1379" s="179">
        <v>120345688268</v>
      </c>
    </row>
    <row r="1380" spans="1:5">
      <c r="A1380" s="154" t="s">
        <v>862</v>
      </c>
      <c r="B1380" s="154" t="s">
        <v>4315</v>
      </c>
      <c r="C1380" s="154" t="s">
        <v>4171</v>
      </c>
      <c r="D1380" s="154"/>
      <c r="E1380" s="179"/>
    </row>
    <row r="1381" spans="1:5">
      <c r="A1381" s="154" t="s">
        <v>896</v>
      </c>
      <c r="B1381" s="154" t="s">
        <v>3217</v>
      </c>
      <c r="C1381" s="154" t="s">
        <v>4171</v>
      </c>
      <c r="D1381" s="154"/>
      <c r="E1381" s="179">
        <v>18035931495</v>
      </c>
    </row>
    <row r="1382" spans="1:5">
      <c r="A1382" s="154" t="s">
        <v>1439</v>
      </c>
      <c r="B1382" s="154" t="s">
        <v>3218</v>
      </c>
      <c r="C1382" s="154" t="s">
        <v>4171</v>
      </c>
      <c r="D1382" s="154"/>
      <c r="E1382" s="179"/>
    </row>
    <row r="1383" spans="1:5">
      <c r="A1383" s="154" t="s">
        <v>879</v>
      </c>
      <c r="B1383" s="154" t="s">
        <v>3219</v>
      </c>
      <c r="C1383" s="154" t="s">
        <v>4171</v>
      </c>
      <c r="D1383" s="154"/>
      <c r="E1383" s="179">
        <v>20905475736</v>
      </c>
    </row>
    <row r="1384" spans="1:5">
      <c r="A1384" s="154" t="s">
        <v>4261</v>
      </c>
      <c r="B1384" s="154" t="s">
        <v>4262</v>
      </c>
      <c r="C1384" s="154" t="s">
        <v>4171</v>
      </c>
      <c r="D1384" s="154"/>
      <c r="E1384" s="179">
        <v>204266684</v>
      </c>
    </row>
    <row r="1385" spans="1:5">
      <c r="A1385" s="154" t="s">
        <v>1440</v>
      </c>
      <c r="B1385" s="154" t="s">
        <v>3220</v>
      </c>
      <c r="C1385" s="154" t="s">
        <v>4171</v>
      </c>
      <c r="D1385" s="154"/>
      <c r="E1385" s="179"/>
    </row>
    <row r="1386" spans="1:5">
      <c r="A1386" s="154" t="s">
        <v>796</v>
      </c>
      <c r="B1386" s="154" t="s">
        <v>3221</v>
      </c>
      <c r="C1386" s="154" t="s">
        <v>4171</v>
      </c>
      <c r="D1386" s="154"/>
      <c r="E1386" s="179">
        <v>198747550042</v>
      </c>
    </row>
    <row r="1387" spans="1:5">
      <c r="A1387" s="154" t="s">
        <v>1443</v>
      </c>
      <c r="B1387" s="154" t="s">
        <v>3224</v>
      </c>
      <c r="C1387" s="154" t="s">
        <v>4171</v>
      </c>
      <c r="D1387" s="154"/>
      <c r="E1387" s="179">
        <v>-6165229417</v>
      </c>
    </row>
    <row r="1388" spans="1:5">
      <c r="A1388" s="154" t="s">
        <v>1444</v>
      </c>
      <c r="B1388" s="154" t="s">
        <v>3226</v>
      </c>
      <c r="C1388" s="154" t="s">
        <v>4171</v>
      </c>
      <c r="D1388" s="154"/>
      <c r="E1388" s="179">
        <v>3534802699</v>
      </c>
    </row>
    <row r="1389" spans="1:5">
      <c r="A1389" s="154" t="s">
        <v>1445</v>
      </c>
      <c r="B1389" s="154" t="s">
        <v>3228</v>
      </c>
      <c r="C1389" s="154" t="s">
        <v>4171</v>
      </c>
      <c r="D1389" s="154"/>
      <c r="E1389" s="179">
        <v>2648818525</v>
      </c>
    </row>
    <row r="1390" spans="1:5">
      <c r="A1390" s="154" t="s">
        <v>1446</v>
      </c>
      <c r="B1390" s="154" t="s">
        <v>3229</v>
      </c>
      <c r="C1390" s="154" t="s">
        <v>4171</v>
      </c>
      <c r="D1390" s="154"/>
      <c r="E1390" s="179"/>
    </row>
    <row r="1391" spans="1:5">
      <c r="A1391" s="154" t="s">
        <v>613</v>
      </c>
      <c r="B1391" s="154" t="s">
        <v>3993</v>
      </c>
      <c r="C1391" s="154" t="s">
        <v>4171</v>
      </c>
      <c r="D1391" s="154"/>
      <c r="E1391" s="179"/>
    </row>
    <row r="1392" spans="1:5">
      <c r="A1392" s="154" t="s">
        <v>941</v>
      </c>
      <c r="B1392" s="154" t="s">
        <v>3233</v>
      </c>
      <c r="C1392" s="154" t="s">
        <v>4171</v>
      </c>
      <c r="D1392" s="154"/>
      <c r="E1392" s="179"/>
    </row>
    <row r="1393" spans="1:5">
      <c r="A1393" s="154" t="s">
        <v>875</v>
      </c>
      <c r="B1393" s="154" t="s">
        <v>3235</v>
      </c>
      <c r="C1393" s="154" t="s">
        <v>4171</v>
      </c>
      <c r="D1393" s="154"/>
      <c r="E1393" s="179"/>
    </row>
    <row r="1394" spans="1:5">
      <c r="A1394" s="154" t="s">
        <v>1449</v>
      </c>
      <c r="B1394" s="154" t="s">
        <v>3239</v>
      </c>
      <c r="C1394" s="154" t="s">
        <v>4171</v>
      </c>
      <c r="D1394" s="154"/>
      <c r="E1394" s="179"/>
    </row>
    <row r="1395" spans="1:5">
      <c r="A1395" s="154" t="s">
        <v>1450</v>
      </c>
      <c r="B1395" s="154" t="s">
        <v>3240</v>
      </c>
      <c r="C1395" s="154" t="s">
        <v>4171</v>
      </c>
      <c r="D1395" s="154"/>
      <c r="E1395" s="179"/>
    </row>
    <row r="1396" spans="1:5">
      <c r="A1396" s="154" t="s">
        <v>3683</v>
      </c>
      <c r="B1396" s="154" t="s">
        <v>3684</v>
      </c>
      <c r="C1396" s="154" t="s">
        <v>4171</v>
      </c>
      <c r="D1396" s="154"/>
      <c r="E1396" s="179">
        <v>276103309274</v>
      </c>
    </row>
    <row r="1397" spans="1:5">
      <c r="A1397" s="154" t="s">
        <v>818</v>
      </c>
      <c r="B1397" s="154" t="s">
        <v>3241</v>
      </c>
      <c r="C1397" s="154" t="s">
        <v>4171</v>
      </c>
      <c r="D1397" s="154"/>
      <c r="E1397" s="179"/>
    </row>
    <row r="1398" spans="1:5">
      <c r="A1398" s="154" t="s">
        <v>3242</v>
      </c>
      <c r="B1398" s="154" t="s">
        <v>3243</v>
      </c>
      <c r="C1398" s="154" t="s">
        <v>4171</v>
      </c>
      <c r="D1398" s="154"/>
      <c r="E1398" s="179"/>
    </row>
    <row r="1399" spans="1:5">
      <c r="A1399" s="154" t="s">
        <v>3245</v>
      </c>
      <c r="B1399" s="154" t="s">
        <v>3246</v>
      </c>
      <c r="C1399" s="154" t="s">
        <v>4171</v>
      </c>
      <c r="D1399" s="154"/>
      <c r="E1399" s="179">
        <v>167437149</v>
      </c>
    </row>
    <row r="1400" spans="1:5">
      <c r="A1400" s="154" t="s">
        <v>1631</v>
      </c>
      <c r="B1400" s="154" t="s">
        <v>4289</v>
      </c>
      <c r="C1400" s="154" t="s">
        <v>4171</v>
      </c>
      <c r="D1400" s="154"/>
      <c r="E1400" s="179">
        <v>-2457593417</v>
      </c>
    </row>
    <row r="1401" spans="1:5">
      <c r="A1401" s="154" t="s">
        <v>1452</v>
      </c>
      <c r="B1401" s="154" t="s">
        <v>3248</v>
      </c>
      <c r="C1401" s="154" t="s">
        <v>4171</v>
      </c>
      <c r="D1401" s="154"/>
      <c r="E1401" s="179"/>
    </row>
    <row r="1402" spans="1:5">
      <c r="A1402" s="154" t="s">
        <v>1453</v>
      </c>
      <c r="B1402" s="154" t="s">
        <v>3251</v>
      </c>
      <c r="C1402" s="154" t="s">
        <v>4171</v>
      </c>
      <c r="D1402" s="154"/>
      <c r="E1402" s="179"/>
    </row>
    <row r="1403" spans="1:5">
      <c r="A1403" s="154" t="s">
        <v>1454</v>
      </c>
      <c r="B1403" s="154" t="s">
        <v>3252</v>
      </c>
      <c r="C1403" s="154" t="s">
        <v>4171</v>
      </c>
      <c r="D1403" s="154"/>
      <c r="E1403" s="179"/>
    </row>
    <row r="1404" spans="1:5">
      <c r="A1404" s="154" t="s">
        <v>1457</v>
      </c>
      <c r="B1404" s="154" t="s">
        <v>3255</v>
      </c>
      <c r="C1404" s="154" t="s">
        <v>4171</v>
      </c>
      <c r="D1404" s="154"/>
      <c r="E1404" s="179">
        <v>1497618908</v>
      </c>
    </row>
    <row r="1405" spans="1:5">
      <c r="A1405" s="154" t="s">
        <v>1459</v>
      </c>
      <c r="B1405" s="154" t="s">
        <v>3257</v>
      </c>
      <c r="C1405" s="154" t="s">
        <v>4171</v>
      </c>
      <c r="D1405" s="154"/>
      <c r="E1405" s="179">
        <v>-4476695550</v>
      </c>
    </row>
    <row r="1406" spans="1:5">
      <c r="A1406" s="154" t="s">
        <v>1460</v>
      </c>
      <c r="B1406" s="154" t="s">
        <v>3258</v>
      </c>
      <c r="C1406" s="154" t="s">
        <v>4171</v>
      </c>
      <c r="D1406" s="154"/>
      <c r="E1406" s="179">
        <v>14185449811</v>
      </c>
    </row>
    <row r="1407" spans="1:5">
      <c r="A1407" s="154" t="s">
        <v>844</v>
      </c>
      <c r="B1407" s="154" t="s">
        <v>3260</v>
      </c>
      <c r="C1407" s="154" t="s">
        <v>4171</v>
      </c>
      <c r="D1407" s="154"/>
      <c r="E1407" s="179">
        <v>72824115804</v>
      </c>
    </row>
    <row r="1408" spans="1:5">
      <c r="A1408" s="154" t="s">
        <v>855</v>
      </c>
      <c r="B1408" s="154" t="s">
        <v>3261</v>
      </c>
      <c r="C1408" s="154" t="s">
        <v>4171</v>
      </c>
      <c r="D1408" s="154"/>
      <c r="E1408" s="179">
        <v>2584289374</v>
      </c>
    </row>
    <row r="1409" spans="1:5">
      <c r="A1409" s="154" t="s">
        <v>3766</v>
      </c>
      <c r="B1409" s="154" t="s">
        <v>3767</v>
      </c>
      <c r="C1409" s="154" t="s">
        <v>4171</v>
      </c>
      <c r="D1409" s="154"/>
      <c r="E1409" s="179">
        <v>67944619680</v>
      </c>
    </row>
    <row r="1410" spans="1:5">
      <c r="A1410" s="154" t="s">
        <v>924</v>
      </c>
      <c r="B1410" s="154" t="s">
        <v>3264</v>
      </c>
      <c r="C1410" s="154" t="s">
        <v>4171</v>
      </c>
      <c r="D1410" s="154"/>
      <c r="E1410" s="179"/>
    </row>
    <row r="1411" spans="1:5">
      <c r="A1411" s="154" t="s">
        <v>3979</v>
      </c>
      <c r="B1411" s="154" t="s">
        <v>4147</v>
      </c>
      <c r="C1411" s="154" t="s">
        <v>4171</v>
      </c>
      <c r="D1411" s="154"/>
      <c r="E1411" s="179"/>
    </row>
    <row r="1412" spans="1:5">
      <c r="A1412" s="154" t="s">
        <v>1465</v>
      </c>
      <c r="B1412" s="154" t="s">
        <v>3266</v>
      </c>
      <c r="C1412" s="154" t="s">
        <v>4171</v>
      </c>
      <c r="D1412" s="154"/>
      <c r="E1412" s="179"/>
    </row>
    <row r="1413" spans="1:5">
      <c r="A1413" s="154" t="s">
        <v>746</v>
      </c>
      <c r="B1413" s="154" t="s">
        <v>2335</v>
      </c>
      <c r="C1413" s="154" t="s">
        <v>4171</v>
      </c>
      <c r="D1413" s="154"/>
      <c r="E1413" s="179"/>
    </row>
    <row r="1414" spans="1:5">
      <c r="A1414" s="154" t="s">
        <v>1467</v>
      </c>
      <c r="B1414" s="154" t="s">
        <v>3268</v>
      </c>
      <c r="C1414" s="154" t="s">
        <v>4171</v>
      </c>
      <c r="D1414" s="154"/>
      <c r="E1414" s="179"/>
    </row>
    <row r="1415" spans="1:5">
      <c r="A1415" s="154" t="s">
        <v>1469</v>
      </c>
      <c r="B1415" s="154" t="s">
        <v>3270</v>
      </c>
      <c r="C1415" s="154" t="s">
        <v>4171</v>
      </c>
      <c r="D1415" s="154"/>
      <c r="E1415" s="179">
        <v>15959962491</v>
      </c>
    </row>
    <row r="1416" spans="1:5">
      <c r="A1416" s="154" t="s">
        <v>3271</v>
      </c>
      <c r="B1416" s="154" t="s">
        <v>3272</v>
      </c>
      <c r="C1416" s="154" t="s">
        <v>4171</v>
      </c>
      <c r="D1416" s="154"/>
      <c r="E1416" s="179"/>
    </row>
    <row r="1417" spans="1:5">
      <c r="A1417" s="154" t="s">
        <v>3851</v>
      </c>
      <c r="B1417" s="154" t="s">
        <v>3852</v>
      </c>
      <c r="C1417" s="154" t="s">
        <v>4171</v>
      </c>
      <c r="D1417" s="154"/>
      <c r="E1417" s="179"/>
    </row>
    <row r="1418" spans="1:5">
      <c r="A1418" s="154" t="s">
        <v>1472</v>
      </c>
      <c r="B1418" s="154" t="s">
        <v>3275</v>
      </c>
      <c r="C1418" s="154" t="s">
        <v>4171</v>
      </c>
      <c r="D1418" s="154"/>
      <c r="E1418" s="179"/>
    </row>
    <row r="1419" spans="1:5">
      <c r="A1419" s="154" t="s">
        <v>1473</v>
      </c>
      <c r="B1419" s="154" t="s">
        <v>3276</v>
      </c>
      <c r="C1419" s="154" t="s">
        <v>4171</v>
      </c>
      <c r="D1419" s="154"/>
      <c r="E1419" s="179">
        <v>2284977297</v>
      </c>
    </row>
    <row r="1420" spans="1:5">
      <c r="A1420" s="154" t="s">
        <v>3277</v>
      </c>
      <c r="B1420" s="154" t="s">
        <v>3278</v>
      </c>
      <c r="C1420" s="154" t="s">
        <v>4171</v>
      </c>
      <c r="D1420" s="154"/>
      <c r="E1420" s="179"/>
    </row>
    <row r="1421" spans="1:5">
      <c r="A1421" s="154" t="s">
        <v>842</v>
      </c>
      <c r="B1421" s="154" t="s">
        <v>3279</v>
      </c>
      <c r="C1421" s="154" t="s">
        <v>4171</v>
      </c>
      <c r="D1421" s="154"/>
      <c r="E1421" s="179">
        <v>39537997347</v>
      </c>
    </row>
    <row r="1422" spans="1:5">
      <c r="A1422" s="154" t="s">
        <v>921</v>
      </c>
      <c r="B1422" s="154" t="s">
        <v>3280</v>
      </c>
      <c r="C1422" s="154" t="s">
        <v>4171</v>
      </c>
      <c r="D1422" s="154"/>
      <c r="E1422" s="179"/>
    </row>
    <row r="1423" spans="1:5">
      <c r="A1423" s="154" t="s">
        <v>3281</v>
      </c>
      <c r="B1423" s="154" t="s">
        <v>3282</v>
      </c>
      <c r="C1423" s="154" t="s">
        <v>4171</v>
      </c>
      <c r="D1423" s="154"/>
      <c r="E1423" s="179">
        <v>988339428</v>
      </c>
    </row>
    <row r="1424" spans="1:5">
      <c r="A1424" s="154" t="s">
        <v>922</v>
      </c>
      <c r="B1424" s="154" t="s">
        <v>3283</v>
      </c>
      <c r="C1424" s="154" t="s">
        <v>4171</v>
      </c>
      <c r="D1424" s="154"/>
      <c r="E1424" s="179">
        <v>4096888684</v>
      </c>
    </row>
    <row r="1425" spans="1:5">
      <c r="A1425" s="154" t="s">
        <v>3768</v>
      </c>
      <c r="B1425" s="154" t="s">
        <v>3769</v>
      </c>
      <c r="C1425" s="154" t="s">
        <v>4171</v>
      </c>
      <c r="D1425" s="154"/>
      <c r="E1425" s="179">
        <v>52300353117</v>
      </c>
    </row>
    <row r="1426" spans="1:5">
      <c r="A1426" s="154" t="s">
        <v>291</v>
      </c>
      <c r="B1426" s="154" t="s">
        <v>3957</v>
      </c>
      <c r="C1426" s="154" t="s">
        <v>4171</v>
      </c>
      <c r="D1426" s="154"/>
      <c r="E1426" s="179">
        <v>-1748007425</v>
      </c>
    </row>
    <row r="1427" spans="1:5">
      <c r="A1427" s="154" t="s">
        <v>1477</v>
      </c>
      <c r="B1427" s="154" t="s">
        <v>3286</v>
      </c>
      <c r="C1427" s="154" t="s">
        <v>4171</v>
      </c>
      <c r="D1427" s="154"/>
      <c r="E1427" s="179">
        <v>1303433219</v>
      </c>
    </row>
    <row r="1428" spans="1:5">
      <c r="A1428" s="154" t="s">
        <v>1478</v>
      </c>
      <c r="B1428" s="154" t="s">
        <v>3287</v>
      </c>
      <c r="C1428" s="154" t="s">
        <v>4171</v>
      </c>
      <c r="D1428" s="154"/>
      <c r="E1428" s="179">
        <v>7636140298</v>
      </c>
    </row>
    <row r="1429" spans="1:5">
      <c r="A1429" s="154" t="s">
        <v>3968</v>
      </c>
      <c r="B1429" s="154" t="s">
        <v>3969</v>
      </c>
      <c r="C1429" s="154" t="s">
        <v>4171</v>
      </c>
      <c r="D1429" s="154"/>
      <c r="E1429" s="179">
        <v>-2425287098</v>
      </c>
    </row>
    <row r="1430" spans="1:5">
      <c r="A1430" s="154" t="s">
        <v>1479</v>
      </c>
      <c r="B1430" s="154" t="s">
        <v>3288</v>
      </c>
      <c r="C1430" s="154" t="s">
        <v>4171</v>
      </c>
      <c r="D1430" s="154"/>
      <c r="E1430" s="179">
        <v>11005527226</v>
      </c>
    </row>
    <row r="1431" spans="1:5">
      <c r="A1431" s="154" t="s">
        <v>3289</v>
      </c>
      <c r="B1431" s="154" t="s">
        <v>3290</v>
      </c>
      <c r="C1431" s="154" t="s">
        <v>4171</v>
      </c>
      <c r="D1431" s="154"/>
      <c r="E1431" s="179"/>
    </row>
    <row r="1432" spans="1:5">
      <c r="A1432" s="154" t="s">
        <v>1607</v>
      </c>
      <c r="B1432" s="154" t="s">
        <v>3291</v>
      </c>
      <c r="C1432" s="154" t="s">
        <v>4171</v>
      </c>
      <c r="D1432" s="154"/>
      <c r="E1432" s="179">
        <v>3664234896</v>
      </c>
    </row>
    <row r="1433" spans="1:5">
      <c r="A1433" s="154" t="s">
        <v>1481</v>
      </c>
      <c r="B1433" s="154" t="s">
        <v>3293</v>
      </c>
      <c r="C1433" s="154" t="s">
        <v>4171</v>
      </c>
      <c r="D1433" s="154"/>
      <c r="E1433" s="179"/>
    </row>
    <row r="1434" spans="1:5">
      <c r="A1434" s="154" t="s">
        <v>1482</v>
      </c>
      <c r="B1434" s="154" t="s">
        <v>3294</v>
      </c>
      <c r="C1434" s="154" t="s">
        <v>4171</v>
      </c>
      <c r="D1434" s="154"/>
      <c r="E1434" s="179"/>
    </row>
    <row r="1435" spans="1:5">
      <c r="A1435" s="154" t="s">
        <v>795</v>
      </c>
      <c r="B1435" s="154" t="s">
        <v>3295</v>
      </c>
      <c r="C1435" s="154" t="s">
        <v>4171</v>
      </c>
      <c r="D1435" s="154"/>
      <c r="E1435" s="179">
        <v>120611683869</v>
      </c>
    </row>
    <row r="1436" spans="1:5">
      <c r="A1436" s="154" t="s">
        <v>1483</v>
      </c>
      <c r="B1436" s="154" t="s">
        <v>3296</v>
      </c>
      <c r="C1436" s="154" t="s">
        <v>4171</v>
      </c>
      <c r="D1436" s="154"/>
      <c r="E1436" s="179"/>
    </row>
    <row r="1437" spans="1:5">
      <c r="A1437" s="154" t="s">
        <v>3727</v>
      </c>
      <c r="B1437" s="154" t="s">
        <v>3728</v>
      </c>
      <c r="C1437" s="154" t="s">
        <v>4171</v>
      </c>
      <c r="D1437" s="154"/>
      <c r="E1437" s="179">
        <v>461547084203</v>
      </c>
    </row>
    <row r="1438" spans="1:5">
      <c r="A1438" s="154" t="s">
        <v>1484</v>
      </c>
      <c r="B1438" s="154" t="s">
        <v>3297</v>
      </c>
      <c r="C1438" s="154" t="s">
        <v>4171</v>
      </c>
      <c r="D1438" s="154"/>
      <c r="E1438" s="179">
        <v>15063835362</v>
      </c>
    </row>
    <row r="1439" spans="1:5">
      <c r="A1439" s="154" t="s">
        <v>3298</v>
      </c>
      <c r="B1439" s="154" t="s">
        <v>3299</v>
      </c>
      <c r="C1439" s="154" t="s">
        <v>4171</v>
      </c>
      <c r="D1439" s="154"/>
      <c r="E1439" s="179"/>
    </row>
    <row r="1440" spans="1:5">
      <c r="A1440" s="154" t="s">
        <v>634</v>
      </c>
      <c r="B1440" s="154" t="s">
        <v>2351</v>
      </c>
      <c r="C1440" s="154" t="s">
        <v>4171</v>
      </c>
      <c r="D1440" s="154"/>
      <c r="E1440" s="179"/>
    </row>
    <row r="1441" spans="1:5">
      <c r="A1441" s="154" t="s">
        <v>3824</v>
      </c>
      <c r="B1441" s="154" t="s">
        <v>3825</v>
      </c>
      <c r="C1441" s="154" t="s">
        <v>4171</v>
      </c>
      <c r="D1441" s="154"/>
      <c r="E1441" s="179"/>
    </row>
    <row r="1442" spans="1:5">
      <c r="A1442" s="154" t="s">
        <v>853</v>
      </c>
      <c r="B1442" s="154" t="s">
        <v>3300</v>
      </c>
      <c r="C1442" s="154" t="s">
        <v>4171</v>
      </c>
      <c r="D1442" s="154"/>
      <c r="E1442" s="179">
        <v>1949124515</v>
      </c>
    </row>
    <row r="1443" spans="1:5">
      <c r="A1443" s="154" t="s">
        <v>838</v>
      </c>
      <c r="B1443" s="154" t="s">
        <v>3302</v>
      </c>
      <c r="C1443" s="154" t="s">
        <v>4171</v>
      </c>
      <c r="D1443" s="154"/>
      <c r="E1443" s="179">
        <v>52570723321</v>
      </c>
    </row>
    <row r="1444" spans="1:5">
      <c r="A1444" s="154" t="s">
        <v>1486</v>
      </c>
      <c r="B1444" s="154" t="s">
        <v>3304</v>
      </c>
      <c r="C1444" s="154" t="s">
        <v>4171</v>
      </c>
      <c r="D1444" s="154"/>
      <c r="E1444" s="179">
        <v>27977504408</v>
      </c>
    </row>
    <row r="1445" spans="1:5">
      <c r="A1445" s="154" t="s">
        <v>1487</v>
      </c>
      <c r="B1445" s="154" t="s">
        <v>3305</v>
      </c>
      <c r="C1445" s="154" t="s">
        <v>4171</v>
      </c>
      <c r="D1445" s="154"/>
      <c r="E1445" s="179"/>
    </row>
    <row r="1446" spans="1:5">
      <c r="A1446" s="154" t="s">
        <v>302</v>
      </c>
      <c r="B1446" s="154" t="s">
        <v>1996</v>
      </c>
      <c r="C1446" s="154" t="s">
        <v>4171</v>
      </c>
      <c r="D1446" s="154"/>
      <c r="E1446" s="179">
        <v>-5572595497</v>
      </c>
    </row>
    <row r="1447" spans="1:5">
      <c r="A1447" s="154" t="s">
        <v>843</v>
      </c>
      <c r="B1447" s="154" t="s">
        <v>3306</v>
      </c>
      <c r="C1447" s="154" t="s">
        <v>4171</v>
      </c>
      <c r="D1447" s="154"/>
      <c r="E1447" s="179">
        <v>5253442470</v>
      </c>
    </row>
    <row r="1448" spans="1:5">
      <c r="A1448" s="154" t="s">
        <v>1489</v>
      </c>
      <c r="B1448" s="154" t="s">
        <v>3308</v>
      </c>
      <c r="C1448" s="154" t="s">
        <v>4171</v>
      </c>
      <c r="D1448" s="154"/>
      <c r="E1448" s="179"/>
    </row>
    <row r="1449" spans="1:5">
      <c r="A1449" s="154" t="s">
        <v>852</v>
      </c>
      <c r="B1449" s="154" t="s">
        <v>3309</v>
      </c>
      <c r="C1449" s="154" t="s">
        <v>4171</v>
      </c>
      <c r="D1449" s="154"/>
      <c r="E1449" s="179">
        <v>296603059</v>
      </c>
    </row>
    <row r="1450" spans="1:5">
      <c r="A1450" s="154" t="s">
        <v>4158</v>
      </c>
      <c r="B1450" s="154" t="s">
        <v>4159</v>
      </c>
      <c r="C1450" s="154" t="s">
        <v>4171</v>
      </c>
      <c r="D1450" s="154"/>
      <c r="E1450" s="179">
        <v>3778509236</v>
      </c>
    </row>
    <row r="1451" spans="1:5">
      <c r="A1451" s="154" t="s">
        <v>1490</v>
      </c>
      <c r="B1451" s="154" t="s">
        <v>3310</v>
      </c>
      <c r="C1451" s="154" t="s">
        <v>4171</v>
      </c>
      <c r="D1451" s="154"/>
      <c r="E1451" s="179">
        <v>7987269925</v>
      </c>
    </row>
    <row r="1452" spans="1:5">
      <c r="A1452" s="154" t="s">
        <v>1491</v>
      </c>
      <c r="B1452" s="154" t="s">
        <v>3311</v>
      </c>
      <c r="C1452" s="154" t="s">
        <v>4171</v>
      </c>
      <c r="D1452" s="154"/>
      <c r="E1452" s="179">
        <v>-8859909</v>
      </c>
    </row>
    <row r="1453" spans="1:5">
      <c r="A1453" s="154" t="s">
        <v>3707</v>
      </c>
      <c r="B1453" s="154" t="s">
        <v>3708</v>
      </c>
      <c r="C1453" s="154" t="s">
        <v>4171</v>
      </c>
      <c r="D1453" s="154"/>
      <c r="E1453" s="179">
        <v>201247170842</v>
      </c>
    </row>
    <row r="1454" spans="1:5">
      <c r="A1454" s="154" t="s">
        <v>1493</v>
      </c>
      <c r="B1454" s="154" t="s">
        <v>3313</v>
      </c>
      <c r="C1454" s="154" t="s">
        <v>4171</v>
      </c>
      <c r="D1454" s="154"/>
      <c r="E1454" s="179"/>
    </row>
    <row r="1455" spans="1:5">
      <c r="A1455" s="154" t="s">
        <v>1494</v>
      </c>
      <c r="B1455" s="154" t="s">
        <v>3314</v>
      </c>
      <c r="C1455" s="154" t="s">
        <v>4171</v>
      </c>
      <c r="D1455" s="154"/>
      <c r="E1455" s="179"/>
    </row>
    <row r="1456" spans="1:5">
      <c r="A1456" s="154" t="s">
        <v>1495</v>
      </c>
      <c r="B1456" s="154" t="s">
        <v>3315</v>
      </c>
      <c r="C1456" s="154" t="s">
        <v>4171</v>
      </c>
      <c r="D1456" s="154"/>
      <c r="E1456" s="179"/>
    </row>
    <row r="1457" spans="1:5">
      <c r="A1457" s="154" t="s">
        <v>1496</v>
      </c>
      <c r="B1457" s="154" t="s">
        <v>3316</v>
      </c>
      <c r="C1457" s="154" t="s">
        <v>4171</v>
      </c>
      <c r="D1457" s="154"/>
      <c r="E1457" s="179"/>
    </row>
    <row r="1458" spans="1:5">
      <c r="A1458" s="154" t="s">
        <v>3317</v>
      </c>
      <c r="B1458" s="154" t="s">
        <v>3318</v>
      </c>
      <c r="C1458" s="154" t="s">
        <v>4171</v>
      </c>
      <c r="D1458" s="154"/>
      <c r="E1458" s="179"/>
    </row>
    <row r="1459" spans="1:5">
      <c r="A1459" s="154" t="s">
        <v>1497</v>
      </c>
      <c r="B1459" s="154" t="s">
        <v>3319</v>
      </c>
      <c r="C1459" s="154" t="s">
        <v>4171</v>
      </c>
      <c r="D1459" s="154"/>
      <c r="E1459" s="179"/>
    </row>
    <row r="1460" spans="1:5">
      <c r="A1460" s="154" t="s">
        <v>1498</v>
      </c>
      <c r="B1460" s="154" t="s">
        <v>3675</v>
      </c>
      <c r="C1460" s="154" t="s">
        <v>4171</v>
      </c>
      <c r="D1460" s="154"/>
      <c r="E1460" s="179"/>
    </row>
    <row r="1461" spans="1:5">
      <c r="A1461" s="154" t="s">
        <v>4224</v>
      </c>
      <c r="B1461" s="154" t="s">
        <v>4225</v>
      </c>
      <c r="C1461" s="154" t="s">
        <v>4171</v>
      </c>
      <c r="D1461" s="154"/>
      <c r="E1461" s="179">
        <v>44117484789</v>
      </c>
    </row>
    <row r="1462" spans="1:5">
      <c r="A1462" s="154" t="s">
        <v>1499</v>
      </c>
      <c r="B1462" s="154" t="s">
        <v>3321</v>
      </c>
      <c r="C1462" s="154" t="s">
        <v>4171</v>
      </c>
      <c r="D1462" s="154"/>
      <c r="E1462" s="179"/>
    </row>
    <row r="1463" spans="1:5">
      <c r="A1463" s="154" t="s">
        <v>1501</v>
      </c>
      <c r="B1463" s="154" t="s">
        <v>3323</v>
      </c>
      <c r="C1463" s="154" t="s">
        <v>4171</v>
      </c>
      <c r="D1463" s="154"/>
      <c r="E1463" s="179"/>
    </row>
    <row r="1464" spans="1:5">
      <c r="A1464" s="154" t="s">
        <v>1502</v>
      </c>
      <c r="B1464" s="154" t="s">
        <v>3324</v>
      </c>
      <c r="C1464" s="154" t="s">
        <v>4171</v>
      </c>
      <c r="D1464" s="154"/>
      <c r="E1464" s="179"/>
    </row>
    <row r="1465" spans="1:5">
      <c r="A1465" s="154" t="s">
        <v>1503</v>
      </c>
      <c r="B1465" s="154" t="s">
        <v>3325</v>
      </c>
      <c r="C1465" s="154" t="s">
        <v>4171</v>
      </c>
      <c r="D1465" s="154"/>
      <c r="E1465" s="179">
        <v>10451357076</v>
      </c>
    </row>
    <row r="1466" spans="1:5">
      <c r="A1466" s="154" t="s">
        <v>645</v>
      </c>
      <c r="B1466" s="154" t="s">
        <v>2359</v>
      </c>
      <c r="C1466" s="154" t="s">
        <v>4171</v>
      </c>
      <c r="D1466" s="154"/>
      <c r="E1466" s="179"/>
    </row>
    <row r="1467" spans="1:5">
      <c r="A1467" s="154" t="s">
        <v>4116</v>
      </c>
      <c r="B1467" s="154" t="s">
        <v>4117</v>
      </c>
      <c r="C1467" s="154" t="s">
        <v>4171</v>
      </c>
      <c r="D1467" s="154"/>
      <c r="E1467" s="179">
        <v>516734377</v>
      </c>
    </row>
    <row r="1468" spans="1:5">
      <c r="A1468" s="154" t="s">
        <v>646</v>
      </c>
      <c r="B1468" s="154" t="s">
        <v>2008</v>
      </c>
      <c r="C1468" s="154" t="s">
        <v>4171</v>
      </c>
      <c r="D1468" s="154"/>
      <c r="E1468" s="179">
        <v>59821578</v>
      </c>
    </row>
    <row r="1469" spans="1:5">
      <c r="A1469" s="154" t="s">
        <v>883</v>
      </c>
      <c r="B1469" s="154" t="s">
        <v>3326</v>
      </c>
      <c r="C1469" s="154" t="s">
        <v>4171</v>
      </c>
      <c r="D1469" s="154"/>
      <c r="E1469" s="179">
        <v>13373746436</v>
      </c>
    </row>
    <row r="1470" spans="1:5">
      <c r="A1470" s="154" t="s">
        <v>1504</v>
      </c>
      <c r="B1470" s="154" t="s">
        <v>3327</v>
      </c>
      <c r="C1470" s="154" t="s">
        <v>4171</v>
      </c>
      <c r="D1470" s="154"/>
      <c r="E1470" s="179"/>
    </row>
    <row r="1471" spans="1:5">
      <c r="A1471" s="154" t="s">
        <v>772</v>
      </c>
      <c r="B1471" s="154" t="s">
        <v>3328</v>
      </c>
      <c r="C1471" s="154" t="s">
        <v>4171</v>
      </c>
      <c r="D1471" s="154"/>
      <c r="E1471" s="179">
        <v>16779223514</v>
      </c>
    </row>
    <row r="1472" spans="1:5">
      <c r="A1472" s="154" t="s">
        <v>1506</v>
      </c>
      <c r="B1472" s="154" t="s">
        <v>3330</v>
      </c>
      <c r="C1472" s="154" t="s">
        <v>4171</v>
      </c>
      <c r="D1472" s="154"/>
      <c r="E1472" s="179">
        <v>-1846889125</v>
      </c>
    </row>
    <row r="1473" spans="1:5">
      <c r="A1473" s="154" t="s">
        <v>649</v>
      </c>
      <c r="B1473" s="154" t="s">
        <v>2364</v>
      </c>
      <c r="C1473" s="154" t="s">
        <v>4171</v>
      </c>
      <c r="D1473" s="154"/>
      <c r="E1473" s="179"/>
    </row>
    <row r="1474" spans="1:5">
      <c r="A1474" s="154" t="s">
        <v>1508</v>
      </c>
      <c r="B1474" s="154" t="s">
        <v>3334</v>
      </c>
      <c r="C1474" s="154" t="s">
        <v>4171</v>
      </c>
      <c r="D1474" s="154"/>
      <c r="E1474" s="179"/>
    </row>
    <row r="1475" spans="1:5">
      <c r="A1475" s="154" t="s">
        <v>1509</v>
      </c>
      <c r="B1475" s="154" t="s">
        <v>3335</v>
      </c>
      <c r="C1475" s="154" t="s">
        <v>4171</v>
      </c>
      <c r="D1475" s="154"/>
      <c r="E1475" s="179"/>
    </row>
    <row r="1476" spans="1:5">
      <c r="A1476" s="154" t="s">
        <v>2367</v>
      </c>
      <c r="B1476" s="154" t="s">
        <v>4226</v>
      </c>
      <c r="C1476" s="154" t="s">
        <v>4171</v>
      </c>
      <c r="D1476" s="154"/>
      <c r="E1476" s="179"/>
    </row>
    <row r="1477" spans="1:5">
      <c r="A1477" s="154" t="s">
        <v>960</v>
      </c>
      <c r="B1477" s="154" t="s">
        <v>3336</v>
      </c>
      <c r="C1477" s="154" t="s">
        <v>4171</v>
      </c>
      <c r="D1477" s="154"/>
      <c r="E1477" s="179"/>
    </row>
    <row r="1478" spans="1:5">
      <c r="A1478" s="154" t="s">
        <v>1510</v>
      </c>
      <c r="B1478" s="154" t="s">
        <v>3337</v>
      </c>
      <c r="C1478" s="154" t="s">
        <v>4171</v>
      </c>
      <c r="D1478" s="154"/>
      <c r="E1478" s="179"/>
    </row>
    <row r="1479" spans="1:5">
      <c r="A1479" s="154" t="s">
        <v>1511</v>
      </c>
      <c r="B1479" s="154" t="s">
        <v>3338</v>
      </c>
      <c r="C1479" s="154" t="s">
        <v>4171</v>
      </c>
      <c r="D1479" s="154"/>
      <c r="E1479" s="179"/>
    </row>
    <row r="1480" spans="1:5">
      <c r="A1480" s="154" t="s">
        <v>1512</v>
      </c>
      <c r="B1480" s="154" t="s">
        <v>3339</v>
      </c>
      <c r="C1480" s="154" t="s">
        <v>4171</v>
      </c>
      <c r="D1480" s="154"/>
      <c r="E1480" s="179"/>
    </row>
    <row r="1481" spans="1:5">
      <c r="A1481" s="154" t="s">
        <v>876</v>
      </c>
      <c r="B1481" s="154" t="s">
        <v>3340</v>
      </c>
      <c r="C1481" s="154" t="s">
        <v>4171</v>
      </c>
      <c r="D1481" s="154"/>
      <c r="E1481" s="179">
        <v>163082604652</v>
      </c>
    </row>
    <row r="1482" spans="1:5">
      <c r="A1482" s="154" t="s">
        <v>1515</v>
      </c>
      <c r="B1482" s="154" t="s">
        <v>3344</v>
      </c>
      <c r="C1482" s="154" t="s">
        <v>4171</v>
      </c>
      <c r="D1482" s="154"/>
      <c r="E1482" s="179"/>
    </row>
    <row r="1483" spans="1:5">
      <c r="A1483" s="154" t="s">
        <v>1516</v>
      </c>
      <c r="B1483" s="154" t="s">
        <v>3345</v>
      </c>
      <c r="C1483" s="154" t="s">
        <v>4171</v>
      </c>
      <c r="D1483" s="154"/>
      <c r="E1483" s="179"/>
    </row>
    <row r="1484" spans="1:5">
      <c r="A1484" s="154" t="s">
        <v>317</v>
      </c>
      <c r="B1484" s="154" t="s">
        <v>4263</v>
      </c>
      <c r="C1484" s="154" t="s">
        <v>4171</v>
      </c>
      <c r="D1484" s="154"/>
      <c r="E1484" s="179">
        <v>-10015496521</v>
      </c>
    </row>
    <row r="1485" spans="1:5">
      <c r="A1485" s="154" t="s">
        <v>839</v>
      </c>
      <c r="B1485" s="154" t="s">
        <v>3346</v>
      </c>
      <c r="C1485" s="154" t="s">
        <v>4171</v>
      </c>
      <c r="D1485" s="154"/>
      <c r="E1485" s="179">
        <v>-1101814541</v>
      </c>
    </row>
    <row r="1486" spans="1:5">
      <c r="A1486" s="154" t="s">
        <v>1628</v>
      </c>
      <c r="B1486" s="154" t="s">
        <v>3347</v>
      </c>
      <c r="C1486" s="154" t="s">
        <v>4171</v>
      </c>
      <c r="D1486" s="154"/>
      <c r="E1486" s="179"/>
    </row>
    <row r="1487" spans="1:5">
      <c r="A1487" s="154" t="s">
        <v>1517</v>
      </c>
      <c r="B1487" s="154" t="s">
        <v>3348</v>
      </c>
      <c r="C1487" s="154" t="s">
        <v>4171</v>
      </c>
      <c r="D1487" s="154"/>
      <c r="E1487" s="179"/>
    </row>
    <row r="1488" spans="1:5">
      <c r="A1488" s="154" t="s">
        <v>4316</v>
      </c>
      <c r="B1488" s="154" t="s">
        <v>4317</v>
      </c>
      <c r="C1488" s="154" t="s">
        <v>4171</v>
      </c>
      <c r="D1488" s="154"/>
      <c r="E1488" s="179"/>
    </row>
    <row r="1489" spans="1:5">
      <c r="A1489" s="154" t="s">
        <v>1518</v>
      </c>
      <c r="B1489" s="154" t="s">
        <v>3349</v>
      </c>
      <c r="C1489" s="154" t="s">
        <v>4171</v>
      </c>
      <c r="D1489" s="154"/>
      <c r="E1489" s="179"/>
    </row>
    <row r="1490" spans="1:5">
      <c r="A1490" s="154" t="s">
        <v>1519</v>
      </c>
      <c r="B1490" s="154" t="s">
        <v>3350</v>
      </c>
      <c r="C1490" s="154" t="s">
        <v>4171</v>
      </c>
      <c r="D1490" s="154"/>
      <c r="E1490" s="179"/>
    </row>
    <row r="1491" spans="1:5">
      <c r="A1491" s="154" t="s">
        <v>1520</v>
      </c>
      <c r="B1491" s="154" t="s">
        <v>3351</v>
      </c>
      <c r="C1491" s="154" t="s">
        <v>4171</v>
      </c>
      <c r="D1491" s="154"/>
      <c r="E1491" s="179">
        <v>555638049</v>
      </c>
    </row>
    <row r="1492" spans="1:5">
      <c r="A1492" s="154" t="s">
        <v>4318</v>
      </c>
      <c r="B1492" s="154" t="s">
        <v>4319</v>
      </c>
      <c r="C1492" s="154" t="s">
        <v>4171</v>
      </c>
      <c r="D1492" s="154"/>
      <c r="E1492" s="179">
        <v>9965522594</v>
      </c>
    </row>
    <row r="1493" spans="1:5">
      <c r="A1493" s="154" t="s">
        <v>1521</v>
      </c>
      <c r="B1493" s="154" t="s">
        <v>3352</v>
      </c>
      <c r="C1493" s="154" t="s">
        <v>4171</v>
      </c>
      <c r="D1493" s="154"/>
      <c r="E1493" s="179"/>
    </row>
    <row r="1494" spans="1:5">
      <c r="A1494" s="154" t="s">
        <v>1522</v>
      </c>
      <c r="B1494" s="154" t="s">
        <v>3353</v>
      </c>
      <c r="C1494" s="154" t="s">
        <v>4171</v>
      </c>
      <c r="D1494" s="154"/>
      <c r="E1494" s="179"/>
    </row>
    <row r="1495" spans="1:5">
      <c r="A1495" s="154" t="s">
        <v>3544</v>
      </c>
      <c r="B1495" s="154" t="s">
        <v>3545</v>
      </c>
      <c r="C1495" s="154" t="s">
        <v>4171</v>
      </c>
      <c r="D1495" s="154"/>
      <c r="E1495" s="179"/>
    </row>
    <row r="1496" spans="1:5">
      <c r="A1496" s="154" t="s">
        <v>4185</v>
      </c>
      <c r="B1496" s="154" t="s">
        <v>4186</v>
      </c>
      <c r="C1496" s="154" t="s">
        <v>4171</v>
      </c>
      <c r="D1496" s="154"/>
      <c r="E1496" s="179">
        <v>-971212112</v>
      </c>
    </row>
    <row r="1497" spans="1:5">
      <c r="A1497" s="154" t="s">
        <v>3356</v>
      </c>
      <c r="B1497" s="154" t="s">
        <v>3357</v>
      </c>
      <c r="C1497" s="154" t="s">
        <v>4171</v>
      </c>
      <c r="D1497" s="154"/>
      <c r="E1497" s="179"/>
    </row>
    <row r="1498" spans="1:5">
      <c r="A1498" s="154" t="s">
        <v>319</v>
      </c>
      <c r="B1498" s="154" t="s">
        <v>2018</v>
      </c>
      <c r="C1498" s="154" t="s">
        <v>4171</v>
      </c>
      <c r="D1498" s="154"/>
      <c r="E1498" s="179">
        <v>73623106303</v>
      </c>
    </row>
    <row r="1499" spans="1:5">
      <c r="A1499" s="154" t="s">
        <v>1525</v>
      </c>
      <c r="B1499" s="154" t="s">
        <v>3358</v>
      </c>
      <c r="C1499" s="154" t="s">
        <v>4171</v>
      </c>
      <c r="D1499" s="154"/>
      <c r="E1499" s="179">
        <v>28157680647</v>
      </c>
    </row>
    <row r="1500" spans="1:5">
      <c r="A1500" s="154" t="s">
        <v>790</v>
      </c>
      <c r="B1500" s="154" t="s">
        <v>3359</v>
      </c>
      <c r="C1500" s="154" t="s">
        <v>4171</v>
      </c>
      <c r="D1500" s="154"/>
      <c r="E1500" s="179">
        <v>131433000000</v>
      </c>
    </row>
    <row r="1501" spans="1:5">
      <c r="A1501" s="154" t="s">
        <v>1526</v>
      </c>
      <c r="B1501" s="154" t="s">
        <v>3360</v>
      </c>
      <c r="C1501" s="154" t="s">
        <v>4171</v>
      </c>
      <c r="D1501" s="154"/>
      <c r="E1501" s="179"/>
    </row>
    <row r="1502" spans="1:5">
      <c r="A1502" s="154" t="s">
        <v>1527</v>
      </c>
      <c r="B1502" s="154" t="s">
        <v>3361</v>
      </c>
      <c r="C1502" s="154" t="s">
        <v>4171</v>
      </c>
      <c r="D1502" s="154"/>
      <c r="E1502" s="179"/>
    </row>
    <row r="1503" spans="1:5">
      <c r="A1503" s="154" t="s">
        <v>4320</v>
      </c>
      <c r="B1503" s="154" t="s">
        <v>4321</v>
      </c>
      <c r="C1503" s="154" t="s">
        <v>4171</v>
      </c>
      <c r="D1503" s="154"/>
      <c r="E1503" s="179"/>
    </row>
    <row r="1504" spans="1:5">
      <c r="A1504" s="154" t="s">
        <v>1529</v>
      </c>
      <c r="B1504" s="154" t="s">
        <v>3363</v>
      </c>
      <c r="C1504" s="154" t="s">
        <v>4171</v>
      </c>
      <c r="D1504" s="154"/>
      <c r="E1504" s="179"/>
    </row>
    <row r="1505" spans="1:5">
      <c r="A1505" s="154" t="s">
        <v>804</v>
      </c>
      <c r="B1505" s="154" t="s">
        <v>3364</v>
      </c>
      <c r="C1505" s="154" t="s">
        <v>4171</v>
      </c>
      <c r="D1505" s="154"/>
      <c r="E1505" s="179">
        <v>140185879756</v>
      </c>
    </row>
    <row r="1506" spans="1:5">
      <c r="A1506" s="154" t="s">
        <v>671</v>
      </c>
      <c r="B1506" s="154" t="s">
        <v>3365</v>
      </c>
      <c r="C1506" s="154" t="s">
        <v>4171</v>
      </c>
      <c r="D1506" s="154"/>
      <c r="E1506" s="179"/>
    </row>
    <row r="1507" spans="1:5">
      <c r="A1507" s="154" t="s">
        <v>1530</v>
      </c>
      <c r="B1507" s="154" t="s">
        <v>3366</v>
      </c>
      <c r="C1507" s="154" t="s">
        <v>4171</v>
      </c>
      <c r="D1507" s="154"/>
      <c r="E1507" s="179"/>
    </row>
    <row r="1508" spans="1:5">
      <c r="A1508" s="154" t="s">
        <v>961</v>
      </c>
      <c r="B1508" s="154" t="s">
        <v>3368</v>
      </c>
      <c r="C1508" s="154" t="s">
        <v>4171</v>
      </c>
      <c r="D1508" s="154"/>
      <c r="E1508" s="179">
        <v>-5011636402</v>
      </c>
    </row>
    <row r="1509" spans="1:5">
      <c r="A1509" s="154" t="s">
        <v>1532</v>
      </c>
      <c r="B1509" s="154" t="s">
        <v>3369</v>
      </c>
      <c r="C1509" s="154" t="s">
        <v>4171</v>
      </c>
      <c r="D1509" s="154"/>
      <c r="E1509" s="179"/>
    </row>
    <row r="1510" spans="1:5">
      <c r="A1510" s="154" t="s">
        <v>4139</v>
      </c>
      <c r="B1510" s="154" t="s">
        <v>4140</v>
      </c>
      <c r="C1510" s="154" t="s">
        <v>4171</v>
      </c>
      <c r="D1510" s="154"/>
      <c r="E1510" s="179"/>
    </row>
    <row r="1511" spans="1:5">
      <c r="A1511" s="154" t="s">
        <v>1534</v>
      </c>
      <c r="B1511" s="154" t="s">
        <v>3371</v>
      </c>
      <c r="C1511" s="154" t="s">
        <v>4171</v>
      </c>
      <c r="D1511" s="154"/>
      <c r="E1511" s="179"/>
    </row>
    <row r="1512" spans="1:5">
      <c r="A1512" s="154" t="s">
        <v>1535</v>
      </c>
      <c r="B1512" s="154" t="s">
        <v>3372</v>
      </c>
      <c r="C1512" s="154" t="s">
        <v>4171</v>
      </c>
      <c r="D1512" s="154"/>
      <c r="E1512" s="179"/>
    </row>
    <row r="1513" spans="1:5">
      <c r="A1513" s="154" t="s">
        <v>675</v>
      </c>
      <c r="B1513" s="154" t="s">
        <v>2388</v>
      </c>
      <c r="C1513" s="154" t="s">
        <v>4171</v>
      </c>
      <c r="D1513" s="154"/>
      <c r="E1513" s="179">
        <v>-167527247</v>
      </c>
    </row>
    <row r="1514" spans="1:5">
      <c r="A1514" s="154" t="s">
        <v>678</v>
      </c>
      <c r="B1514" s="154" t="s">
        <v>2391</v>
      </c>
      <c r="C1514" s="154" t="s">
        <v>4171</v>
      </c>
      <c r="D1514" s="154"/>
      <c r="E1514" s="179"/>
    </row>
    <row r="1515" spans="1:5">
      <c r="A1515" s="154" t="s">
        <v>679</v>
      </c>
      <c r="B1515" s="154" t="s">
        <v>2392</v>
      </c>
      <c r="C1515" s="154" t="s">
        <v>4171</v>
      </c>
      <c r="D1515" s="154"/>
      <c r="E1515" s="179">
        <v>-236196033</v>
      </c>
    </row>
    <row r="1516" spans="1:5">
      <c r="A1516" s="154" t="s">
        <v>807</v>
      </c>
      <c r="B1516" s="154" t="s">
        <v>3373</v>
      </c>
      <c r="C1516" s="154" t="s">
        <v>4171</v>
      </c>
      <c r="D1516" s="154"/>
      <c r="E1516" s="179">
        <v>1742091327103</v>
      </c>
    </row>
    <row r="1517" spans="1:5">
      <c r="A1517" s="154" t="s">
        <v>870</v>
      </c>
      <c r="B1517" s="154" t="s">
        <v>3374</v>
      </c>
      <c r="C1517" s="154" t="s">
        <v>4171</v>
      </c>
      <c r="D1517" s="154"/>
      <c r="E1517" s="179">
        <v>6253639177</v>
      </c>
    </row>
    <row r="1518" spans="1:5">
      <c r="A1518" s="154" t="s">
        <v>871</v>
      </c>
      <c r="B1518" s="154" t="s">
        <v>3970</v>
      </c>
      <c r="C1518" s="154" t="s">
        <v>4171</v>
      </c>
      <c r="D1518" s="154"/>
      <c r="E1518" s="179">
        <v>139817000000</v>
      </c>
    </row>
    <row r="1519" spans="1:5">
      <c r="A1519" s="154" t="s">
        <v>1536</v>
      </c>
      <c r="B1519" s="154" t="s">
        <v>4488</v>
      </c>
      <c r="C1519" s="154" t="s">
        <v>4171</v>
      </c>
      <c r="D1519" s="154"/>
      <c r="E1519" s="179"/>
    </row>
    <row r="1520" spans="1:5">
      <c r="A1520" s="154" t="s">
        <v>1537</v>
      </c>
      <c r="B1520" s="154" t="s">
        <v>3377</v>
      </c>
      <c r="C1520" s="154" t="s">
        <v>4171</v>
      </c>
      <c r="D1520" s="154"/>
      <c r="E1520" s="179">
        <v>759298893</v>
      </c>
    </row>
    <row r="1521" spans="1:5">
      <c r="A1521" s="154" t="s">
        <v>1538</v>
      </c>
      <c r="B1521" s="154" t="s">
        <v>3378</v>
      </c>
      <c r="C1521" s="154" t="s">
        <v>4171</v>
      </c>
      <c r="D1521" s="154"/>
      <c r="E1521" s="179">
        <v>5360697051</v>
      </c>
    </row>
    <row r="1522" spans="1:5">
      <c r="A1522" s="154" t="s">
        <v>1539</v>
      </c>
      <c r="B1522" s="154" t="s">
        <v>3379</v>
      </c>
      <c r="C1522" s="154" t="s">
        <v>4171</v>
      </c>
      <c r="D1522" s="154"/>
      <c r="E1522" s="179">
        <v>7222729756</v>
      </c>
    </row>
    <row r="1523" spans="1:5">
      <c r="A1523" s="154" t="s">
        <v>890</v>
      </c>
      <c r="B1523" s="154" t="s">
        <v>3382</v>
      </c>
      <c r="C1523" s="154" t="s">
        <v>4171</v>
      </c>
      <c r="D1523" s="154"/>
      <c r="E1523" s="179">
        <v>89856711184</v>
      </c>
    </row>
    <row r="1524" spans="1:5">
      <c r="A1524" s="154" t="s">
        <v>803</v>
      </c>
      <c r="B1524" s="154" t="s">
        <v>3383</v>
      </c>
      <c r="C1524" s="154" t="s">
        <v>4171</v>
      </c>
      <c r="D1524" s="154"/>
      <c r="E1524" s="179">
        <v>1795239597714</v>
      </c>
    </row>
    <row r="1525" spans="1:5">
      <c r="A1525" s="154" t="s">
        <v>1540</v>
      </c>
      <c r="B1525" s="154" t="s">
        <v>3916</v>
      </c>
      <c r="C1525" s="154" t="s">
        <v>4171</v>
      </c>
      <c r="D1525" s="154"/>
      <c r="E1525" s="179"/>
    </row>
    <row r="1526" spans="1:5">
      <c r="A1526" s="154" t="s">
        <v>1541</v>
      </c>
      <c r="B1526" s="154" t="s">
        <v>3385</v>
      </c>
      <c r="C1526" s="154" t="s">
        <v>4171</v>
      </c>
      <c r="D1526" s="154"/>
      <c r="E1526" s="179">
        <v>119086432202</v>
      </c>
    </row>
    <row r="1527" spans="1:5">
      <c r="A1527" s="154" t="s">
        <v>771</v>
      </c>
      <c r="B1527" s="154" t="s">
        <v>3386</v>
      </c>
      <c r="C1527" s="154" t="s">
        <v>4171</v>
      </c>
      <c r="D1527" s="154"/>
      <c r="E1527" s="179">
        <v>242149103254</v>
      </c>
    </row>
    <row r="1528" spans="1:5">
      <c r="A1528" s="154" t="s">
        <v>1542</v>
      </c>
      <c r="B1528" s="154" t="s">
        <v>3387</v>
      </c>
      <c r="C1528" s="154" t="s">
        <v>4171</v>
      </c>
      <c r="D1528" s="154"/>
      <c r="E1528" s="179">
        <v>15313282462</v>
      </c>
    </row>
    <row r="1529" spans="1:5">
      <c r="A1529" s="154" t="s">
        <v>854</v>
      </c>
      <c r="B1529" s="154" t="s">
        <v>3388</v>
      </c>
      <c r="C1529" s="154" t="s">
        <v>4171</v>
      </c>
      <c r="D1529" s="154"/>
      <c r="E1529" s="179">
        <v>-23275872471</v>
      </c>
    </row>
    <row r="1530" spans="1:5">
      <c r="A1530" s="154" t="s">
        <v>1543</v>
      </c>
      <c r="B1530" s="154" t="s">
        <v>3389</v>
      </c>
      <c r="C1530" s="154" t="s">
        <v>4171</v>
      </c>
      <c r="D1530" s="154"/>
      <c r="E1530" s="179">
        <v>2950206432</v>
      </c>
    </row>
    <row r="1531" spans="1:5">
      <c r="A1531" s="154" t="s">
        <v>1544</v>
      </c>
      <c r="B1531" s="154" t="s">
        <v>3658</v>
      </c>
      <c r="C1531" s="154" t="s">
        <v>4171</v>
      </c>
      <c r="D1531" s="154"/>
      <c r="E1531" s="179">
        <v>-621020104</v>
      </c>
    </row>
    <row r="1532" spans="1:5">
      <c r="A1532" s="154" t="s">
        <v>1545</v>
      </c>
      <c r="B1532" s="154" t="s">
        <v>3391</v>
      </c>
      <c r="C1532" s="154" t="s">
        <v>4171</v>
      </c>
      <c r="D1532" s="154"/>
      <c r="E1532" s="179"/>
    </row>
    <row r="1533" spans="1:5">
      <c r="A1533" s="154" t="s">
        <v>685</v>
      </c>
      <c r="B1533" s="154" t="s">
        <v>2397</v>
      </c>
      <c r="C1533" s="154" t="s">
        <v>4171</v>
      </c>
      <c r="D1533" s="154"/>
      <c r="E1533" s="179"/>
    </row>
    <row r="1534" spans="1:5">
      <c r="A1534" s="154" t="s">
        <v>1547</v>
      </c>
      <c r="B1534" s="154" t="s">
        <v>3394</v>
      </c>
      <c r="C1534" s="154" t="s">
        <v>4171</v>
      </c>
      <c r="D1534" s="154"/>
      <c r="E1534" s="179"/>
    </row>
    <row r="1535" spans="1:5">
      <c r="A1535" s="154" t="s">
        <v>877</v>
      </c>
      <c r="B1535" s="154" t="s">
        <v>3395</v>
      </c>
      <c r="C1535" s="154" t="s">
        <v>4171</v>
      </c>
      <c r="D1535" s="154"/>
      <c r="E1535" s="179">
        <v>4485897090</v>
      </c>
    </row>
    <row r="1536" spans="1:5">
      <c r="A1536" s="154" t="s">
        <v>1548</v>
      </c>
      <c r="B1536" s="154" t="s">
        <v>3396</v>
      </c>
      <c r="C1536" s="154" t="s">
        <v>4171</v>
      </c>
      <c r="D1536" s="154"/>
      <c r="E1536" s="179"/>
    </row>
    <row r="1537" spans="1:5">
      <c r="A1537" s="154" t="s">
        <v>1549</v>
      </c>
      <c r="B1537" s="154" t="s">
        <v>3397</v>
      </c>
      <c r="C1537" s="154" t="s">
        <v>4171</v>
      </c>
      <c r="D1537" s="154"/>
      <c r="E1537" s="179">
        <v>8418791723</v>
      </c>
    </row>
    <row r="1538" spans="1:5">
      <c r="A1538" s="154" t="s">
        <v>689</v>
      </c>
      <c r="B1538" s="154" t="s">
        <v>3784</v>
      </c>
      <c r="C1538" s="154" t="s">
        <v>4171</v>
      </c>
      <c r="D1538" s="154"/>
      <c r="E1538" s="179">
        <v>-11509653622</v>
      </c>
    </row>
    <row r="1539" spans="1:5">
      <c r="A1539" s="154" t="s">
        <v>1551</v>
      </c>
      <c r="B1539" s="154" t="s">
        <v>3399</v>
      </c>
      <c r="C1539" s="154" t="s">
        <v>4171</v>
      </c>
      <c r="D1539" s="154"/>
      <c r="E1539" s="179"/>
    </row>
    <row r="1540" spans="1:5">
      <c r="A1540" s="154" t="s">
        <v>962</v>
      </c>
      <c r="B1540" s="154" t="s">
        <v>3400</v>
      </c>
      <c r="C1540" s="154" t="s">
        <v>4171</v>
      </c>
      <c r="D1540" s="154"/>
      <c r="E1540" s="179">
        <v>74114070892</v>
      </c>
    </row>
    <row r="1541" spans="1:5">
      <c r="A1541" s="154" t="s">
        <v>1552</v>
      </c>
      <c r="B1541" s="154" t="s">
        <v>3401</v>
      </c>
      <c r="C1541" s="154" t="s">
        <v>4171</v>
      </c>
      <c r="D1541" s="154"/>
      <c r="E1541" s="179">
        <v>19893826857</v>
      </c>
    </row>
    <row r="1542" spans="1:5">
      <c r="A1542" s="154" t="s">
        <v>1554</v>
      </c>
      <c r="B1542" s="154" t="s">
        <v>3664</v>
      </c>
      <c r="C1542" s="154" t="s">
        <v>4171</v>
      </c>
      <c r="D1542" s="154"/>
      <c r="E1542" s="179">
        <v>1138031569</v>
      </c>
    </row>
    <row r="1543" spans="1:5">
      <c r="A1543" s="154" t="s">
        <v>1555</v>
      </c>
      <c r="B1543" s="154" t="s">
        <v>3404</v>
      </c>
      <c r="C1543" s="154" t="s">
        <v>4171</v>
      </c>
      <c r="D1543" s="154"/>
      <c r="E1543" s="179"/>
    </row>
    <row r="1544" spans="1:5">
      <c r="A1544" s="154" t="s">
        <v>4290</v>
      </c>
      <c r="B1544" s="154" t="s">
        <v>4291</v>
      </c>
      <c r="C1544" s="154" t="s">
        <v>4171</v>
      </c>
      <c r="D1544" s="154"/>
      <c r="E1544" s="179">
        <v>270198796</v>
      </c>
    </row>
    <row r="1545" spans="1:5">
      <c r="A1545" s="154" t="s">
        <v>1556</v>
      </c>
      <c r="B1545" s="154" t="s">
        <v>3405</v>
      </c>
      <c r="C1545" s="154" t="s">
        <v>4171</v>
      </c>
      <c r="D1545" s="154"/>
      <c r="E1545" s="179">
        <v>18465583311</v>
      </c>
    </row>
    <row r="1546" spans="1:5">
      <c r="A1546" s="154" t="s">
        <v>1557</v>
      </c>
      <c r="B1546" s="154" t="s">
        <v>4162</v>
      </c>
      <c r="C1546" s="154" t="s">
        <v>4171</v>
      </c>
      <c r="D1546" s="154"/>
      <c r="E1546" s="179"/>
    </row>
    <row r="1547" spans="1:5">
      <c r="A1547" s="154" t="s">
        <v>923</v>
      </c>
      <c r="B1547" s="154" t="s">
        <v>3407</v>
      </c>
      <c r="C1547" s="154" t="s">
        <v>4171</v>
      </c>
      <c r="D1547" s="154"/>
      <c r="E1547" s="179"/>
    </row>
    <row r="1548" spans="1:5">
      <c r="A1548" s="154" t="s">
        <v>3980</v>
      </c>
      <c r="B1548" s="154" t="s">
        <v>3981</v>
      </c>
      <c r="C1548" s="154" t="s">
        <v>4171</v>
      </c>
      <c r="D1548" s="154"/>
      <c r="E1548" s="179"/>
    </row>
    <row r="1549" spans="1:5">
      <c r="A1549" s="154" t="s">
        <v>3546</v>
      </c>
      <c r="B1549" s="154" t="s">
        <v>3942</v>
      </c>
      <c r="C1549" s="154" t="s">
        <v>4171</v>
      </c>
      <c r="D1549" s="154"/>
      <c r="E1549" s="179"/>
    </row>
    <row r="1550" spans="1:5">
      <c r="A1550" s="154" t="s">
        <v>816</v>
      </c>
      <c r="B1550" s="154" t="s">
        <v>3408</v>
      </c>
      <c r="C1550" s="154" t="s">
        <v>4171</v>
      </c>
      <c r="D1550" s="154"/>
      <c r="E1550" s="179">
        <v>37087074387</v>
      </c>
    </row>
    <row r="1551" spans="1:5">
      <c r="A1551" s="154" t="s">
        <v>963</v>
      </c>
      <c r="B1551" s="154" t="s">
        <v>3409</v>
      </c>
      <c r="C1551" s="154" t="s">
        <v>4171</v>
      </c>
      <c r="D1551" s="154"/>
      <c r="E1551" s="179">
        <v>20482036783</v>
      </c>
    </row>
    <row r="1552" spans="1:5">
      <c r="A1552" s="154" t="s">
        <v>1558</v>
      </c>
      <c r="B1552" s="154" t="s">
        <v>3410</v>
      </c>
      <c r="C1552" s="154" t="s">
        <v>4171</v>
      </c>
      <c r="D1552" s="154"/>
      <c r="E1552" s="179"/>
    </row>
    <row r="1553" spans="1:5">
      <c r="A1553" s="154" t="s">
        <v>1559</v>
      </c>
      <c r="B1553" s="154" t="s">
        <v>3411</v>
      </c>
      <c r="C1553" s="154" t="s">
        <v>4171</v>
      </c>
      <c r="D1553" s="154"/>
      <c r="E1553" s="179"/>
    </row>
    <row r="1554" spans="1:5">
      <c r="A1554" s="154" t="s">
        <v>863</v>
      </c>
      <c r="B1554" s="154" t="s">
        <v>3412</v>
      </c>
      <c r="C1554" s="154" t="s">
        <v>4171</v>
      </c>
      <c r="D1554" s="154"/>
      <c r="E1554" s="179">
        <v>13199760350</v>
      </c>
    </row>
    <row r="1555" spans="1:5">
      <c r="A1555" s="154" t="s">
        <v>1560</v>
      </c>
      <c r="B1555" s="154" t="s">
        <v>3413</v>
      </c>
      <c r="C1555" s="154" t="s">
        <v>4171</v>
      </c>
      <c r="D1555" s="154"/>
      <c r="E1555" s="179"/>
    </row>
    <row r="1556" spans="1:5">
      <c r="A1556" s="154" t="s">
        <v>1561</v>
      </c>
      <c r="B1556" s="154" t="s">
        <v>3414</v>
      </c>
      <c r="C1556" s="154" t="s">
        <v>4171</v>
      </c>
      <c r="D1556" s="154"/>
      <c r="E1556" s="179">
        <v>1067496017</v>
      </c>
    </row>
    <row r="1557" spans="1:5">
      <c r="A1557" s="154" t="s">
        <v>3947</v>
      </c>
      <c r="B1557" s="154" t="s">
        <v>4229</v>
      </c>
      <c r="C1557" s="154" t="s">
        <v>4171</v>
      </c>
      <c r="D1557" s="154"/>
      <c r="E1557" s="179">
        <v>182059885970</v>
      </c>
    </row>
    <row r="1558" spans="1:5">
      <c r="A1558" s="154" t="s">
        <v>1562</v>
      </c>
      <c r="B1558" s="154" t="s">
        <v>3416</v>
      </c>
      <c r="C1558" s="154" t="s">
        <v>4171</v>
      </c>
      <c r="D1558" s="154"/>
      <c r="E1558" s="179">
        <v>5803336435</v>
      </c>
    </row>
    <row r="1559" spans="1:5">
      <c r="A1559" s="154" t="s">
        <v>1563</v>
      </c>
      <c r="B1559" s="154" t="s">
        <v>3417</v>
      </c>
      <c r="C1559" s="154" t="s">
        <v>4171</v>
      </c>
      <c r="D1559" s="154"/>
      <c r="E1559" s="179"/>
    </row>
    <row r="1560" spans="1:5">
      <c r="A1560" s="154" t="s">
        <v>1564</v>
      </c>
      <c r="B1560" s="154" t="s">
        <v>3418</v>
      </c>
      <c r="C1560" s="154" t="s">
        <v>4171</v>
      </c>
      <c r="D1560" s="154"/>
      <c r="E1560" s="179"/>
    </row>
    <row r="1561" spans="1:5">
      <c r="A1561" s="154" t="s">
        <v>1565</v>
      </c>
      <c r="B1561" s="154" t="s">
        <v>3419</v>
      </c>
      <c r="C1561" s="154" t="s">
        <v>4171</v>
      </c>
      <c r="D1561" s="154"/>
      <c r="E1561" s="179"/>
    </row>
    <row r="1562" spans="1:5">
      <c r="A1562" s="154" t="s">
        <v>1566</v>
      </c>
      <c r="B1562" s="154" t="s">
        <v>3420</v>
      </c>
      <c r="C1562" s="154" t="s">
        <v>4171</v>
      </c>
      <c r="D1562" s="154"/>
      <c r="E1562" s="179"/>
    </row>
    <row r="1563" spans="1:5">
      <c r="A1563" s="154" t="s">
        <v>779</v>
      </c>
      <c r="B1563" s="154" t="s">
        <v>3421</v>
      </c>
      <c r="C1563" s="154" t="s">
        <v>4171</v>
      </c>
      <c r="D1563" s="154"/>
      <c r="E1563" s="179">
        <v>-6197743491</v>
      </c>
    </row>
    <row r="1564" spans="1:5">
      <c r="A1564" s="154" t="s">
        <v>964</v>
      </c>
      <c r="B1564" s="154" t="s">
        <v>3422</v>
      </c>
      <c r="C1564" s="154" t="s">
        <v>4171</v>
      </c>
      <c r="D1564" s="154"/>
      <c r="E1564" s="179"/>
    </row>
    <row r="1565" spans="1:5">
      <c r="A1565" s="154" t="s">
        <v>1567</v>
      </c>
      <c r="B1565" s="154" t="s">
        <v>3423</v>
      </c>
      <c r="C1565" s="154" t="s">
        <v>4171</v>
      </c>
      <c r="D1565" s="154"/>
      <c r="E1565" s="179">
        <v>-4210975416</v>
      </c>
    </row>
    <row r="1566" spans="1:5">
      <c r="A1566" s="154" t="s">
        <v>1568</v>
      </c>
      <c r="B1566" s="154" t="s">
        <v>3424</v>
      </c>
      <c r="C1566" s="154" t="s">
        <v>4171</v>
      </c>
      <c r="D1566" s="154"/>
      <c r="E1566" s="179"/>
    </row>
    <row r="1567" spans="1:5">
      <c r="A1567" s="154" t="s">
        <v>874</v>
      </c>
      <c r="B1567" s="154" t="s">
        <v>3425</v>
      </c>
      <c r="C1567" s="154" t="s">
        <v>4171</v>
      </c>
      <c r="D1567" s="154"/>
      <c r="E1567" s="179">
        <v>22017515323</v>
      </c>
    </row>
    <row r="1568" spans="1:5">
      <c r="A1568" s="154" t="s">
        <v>1570</v>
      </c>
      <c r="B1568" s="154" t="s">
        <v>3875</v>
      </c>
      <c r="C1568" s="154" t="s">
        <v>4171</v>
      </c>
      <c r="D1568" s="154"/>
      <c r="E1568" s="179">
        <v>56126529992</v>
      </c>
    </row>
    <row r="1569" spans="1:5">
      <c r="A1569" s="154" t="s">
        <v>1572</v>
      </c>
      <c r="B1569" s="154" t="s">
        <v>3429</v>
      </c>
      <c r="C1569" s="154" t="s">
        <v>4171</v>
      </c>
      <c r="D1569" s="154"/>
      <c r="E1569" s="179"/>
    </row>
    <row r="1570" spans="1:5">
      <c r="A1570" s="154" t="s">
        <v>1597</v>
      </c>
      <c r="B1570" s="154" t="s">
        <v>3430</v>
      </c>
      <c r="C1570" s="154" t="s">
        <v>4171</v>
      </c>
      <c r="D1570" s="154"/>
      <c r="E1570" s="179">
        <v>-288179373</v>
      </c>
    </row>
    <row r="1571" spans="1:5">
      <c r="A1571" s="154" t="s">
        <v>1573</v>
      </c>
      <c r="B1571" s="154" t="s">
        <v>3787</v>
      </c>
      <c r="C1571" s="154" t="s">
        <v>4171</v>
      </c>
      <c r="D1571" s="154"/>
      <c r="E1571" s="179">
        <v>354210578</v>
      </c>
    </row>
    <row r="1572" spans="1:5">
      <c r="A1572" s="154" t="s">
        <v>1574</v>
      </c>
      <c r="B1572" s="154" t="s">
        <v>3432</v>
      </c>
      <c r="C1572" s="154" t="s">
        <v>4171</v>
      </c>
      <c r="D1572" s="154"/>
      <c r="E1572" s="179">
        <v>225456473</v>
      </c>
    </row>
    <row r="1573" spans="1:5">
      <c r="A1573" s="154" t="s">
        <v>1575</v>
      </c>
      <c r="B1573" s="154" t="s">
        <v>3433</v>
      </c>
      <c r="C1573" s="154" t="s">
        <v>4171</v>
      </c>
      <c r="D1573" s="154"/>
      <c r="E1573" s="179"/>
    </row>
    <row r="1574" spans="1:5">
      <c r="A1574" s="154" t="s">
        <v>872</v>
      </c>
      <c r="B1574" s="154" t="s">
        <v>3434</v>
      </c>
      <c r="C1574" s="154" t="s">
        <v>4171</v>
      </c>
      <c r="D1574" s="154"/>
      <c r="E1574" s="179"/>
    </row>
    <row r="1575" spans="1:5">
      <c r="A1575" s="154" t="s">
        <v>1576</v>
      </c>
      <c r="B1575" s="154" t="s">
        <v>3435</v>
      </c>
      <c r="C1575" s="154" t="s">
        <v>4171</v>
      </c>
      <c r="D1575" s="154"/>
      <c r="E1575" s="179"/>
    </row>
    <row r="1576" spans="1:5">
      <c r="A1576" s="154" t="s">
        <v>3548</v>
      </c>
      <c r="B1576" s="154" t="s">
        <v>3549</v>
      </c>
      <c r="C1576" s="154" t="s">
        <v>4171</v>
      </c>
      <c r="D1576" s="154"/>
      <c r="E1576" s="179">
        <v>-3894694262</v>
      </c>
    </row>
    <row r="1577" spans="1:5">
      <c r="A1577" s="154" t="s">
        <v>1592</v>
      </c>
      <c r="B1577" s="154" t="s">
        <v>3437</v>
      </c>
      <c r="C1577" s="154" t="s">
        <v>4171</v>
      </c>
      <c r="D1577" s="154"/>
      <c r="E1577" s="179">
        <v>-22130662937</v>
      </c>
    </row>
    <row r="1578" spans="1:5">
      <c r="A1578" s="154" t="s">
        <v>704</v>
      </c>
      <c r="B1578" s="154" t="s">
        <v>3813</v>
      </c>
      <c r="C1578" s="154" t="s">
        <v>4171</v>
      </c>
      <c r="D1578" s="154"/>
      <c r="E1578" s="179"/>
    </row>
    <row r="1579" spans="1:5">
      <c r="A1579" s="154" t="s">
        <v>1577</v>
      </c>
      <c r="B1579" s="154" t="s">
        <v>3438</v>
      </c>
      <c r="C1579" s="154" t="s">
        <v>4171</v>
      </c>
      <c r="D1579" s="154"/>
      <c r="E1579" s="179">
        <v>1788623218</v>
      </c>
    </row>
    <row r="1580" spans="1:5">
      <c r="A1580" s="154" t="s">
        <v>3773</v>
      </c>
      <c r="B1580" s="154" t="s">
        <v>3774</v>
      </c>
      <c r="C1580" s="154" t="s">
        <v>4171</v>
      </c>
      <c r="D1580" s="154"/>
      <c r="E1580" s="179">
        <v>17969565587</v>
      </c>
    </row>
    <row r="1581" spans="1:5">
      <c r="A1581" s="154" t="s">
        <v>3994</v>
      </c>
      <c r="B1581" s="154" t="s">
        <v>3995</v>
      </c>
      <c r="C1581" s="154" t="s">
        <v>4171</v>
      </c>
      <c r="D1581" s="154"/>
      <c r="E1581" s="179">
        <v>-4870666970</v>
      </c>
    </row>
    <row r="1582" spans="1:5">
      <c r="A1582" s="154" t="s">
        <v>1578</v>
      </c>
      <c r="B1582" s="154" t="s">
        <v>3439</v>
      </c>
      <c r="C1582" s="154" t="s">
        <v>4171</v>
      </c>
      <c r="D1582" s="154"/>
      <c r="E1582" s="179"/>
    </row>
    <row r="1583" spans="1:5">
      <c r="A1583" s="154" t="s">
        <v>3440</v>
      </c>
      <c r="B1583" s="154" t="s">
        <v>3441</v>
      </c>
      <c r="C1583" s="154" t="s">
        <v>4171</v>
      </c>
      <c r="D1583" s="154"/>
      <c r="E1583" s="179"/>
    </row>
    <row r="1584" spans="1:5">
      <c r="A1584" s="154" t="s">
        <v>1639</v>
      </c>
      <c r="B1584" s="154" t="s">
        <v>3442</v>
      </c>
      <c r="C1584" s="154" t="s">
        <v>4171</v>
      </c>
      <c r="D1584" s="154"/>
      <c r="E1584" s="179"/>
    </row>
    <row r="1585" spans="1:5">
      <c r="A1585" s="154" t="s">
        <v>1579</v>
      </c>
      <c r="B1585" s="154" t="s">
        <v>3443</v>
      </c>
      <c r="C1585" s="154" t="s">
        <v>4171</v>
      </c>
      <c r="D1585" s="154"/>
      <c r="E1585" s="179"/>
    </row>
    <row r="1586" spans="1:5">
      <c r="A1586" s="154" t="s">
        <v>707</v>
      </c>
      <c r="B1586" s="154" t="s">
        <v>2419</v>
      </c>
      <c r="C1586" s="154" t="s">
        <v>4171</v>
      </c>
      <c r="D1586" s="154"/>
      <c r="E1586" s="179"/>
    </row>
    <row r="1587" spans="1:5">
      <c r="A1587" s="154" t="s">
        <v>1580</v>
      </c>
      <c r="B1587" s="154" t="s">
        <v>3444</v>
      </c>
      <c r="C1587" s="154" t="s">
        <v>4171</v>
      </c>
      <c r="D1587" s="154"/>
      <c r="E1587" s="179"/>
    </row>
    <row r="1588" spans="1:5">
      <c r="A1588" s="154" t="s">
        <v>3445</v>
      </c>
      <c r="B1588" s="154" t="s">
        <v>3446</v>
      </c>
      <c r="C1588" s="154" t="s">
        <v>4171</v>
      </c>
      <c r="D1588" s="154"/>
      <c r="E1588" s="179"/>
    </row>
    <row r="1589" spans="1:5">
      <c r="A1589" s="154" t="s">
        <v>806</v>
      </c>
      <c r="B1589" s="154" t="s">
        <v>3447</v>
      </c>
      <c r="C1589" s="154" t="s">
        <v>4171</v>
      </c>
      <c r="D1589" s="154"/>
      <c r="E1589" s="179">
        <v>30104975099</v>
      </c>
    </row>
    <row r="1590" spans="1:5">
      <c r="A1590" s="154" t="s">
        <v>1581</v>
      </c>
      <c r="B1590" s="154" t="s">
        <v>3448</v>
      </c>
      <c r="C1590" s="154" t="s">
        <v>4171</v>
      </c>
      <c r="D1590" s="154"/>
      <c r="E1590" s="179">
        <v>3756320623</v>
      </c>
    </row>
    <row r="1591" spans="1:5">
      <c r="A1591" s="154" t="s">
        <v>1582</v>
      </c>
      <c r="B1591" s="154" t="s">
        <v>3449</v>
      </c>
      <c r="C1591" s="154" t="s">
        <v>4171</v>
      </c>
      <c r="D1591" s="154"/>
      <c r="E1591" s="179"/>
    </row>
    <row r="1592" spans="1:5">
      <c r="A1592" s="154" t="s">
        <v>1583</v>
      </c>
      <c r="B1592" s="154" t="s">
        <v>3450</v>
      </c>
      <c r="C1592" s="154" t="s">
        <v>4171</v>
      </c>
      <c r="D1592" s="154"/>
      <c r="E1592" s="179"/>
    </row>
    <row r="1593" spans="1:5">
      <c r="A1593" s="154" t="s">
        <v>1584</v>
      </c>
      <c r="B1593" s="154" t="s">
        <v>3451</v>
      </c>
      <c r="C1593" s="154" t="s">
        <v>4171</v>
      </c>
      <c r="D1593" s="154"/>
      <c r="E1593" s="179">
        <v>6005077485</v>
      </c>
    </row>
    <row r="1594" spans="1:5">
      <c r="A1594" s="154" t="s">
        <v>1585</v>
      </c>
      <c r="B1594" s="154" t="s">
        <v>3452</v>
      </c>
      <c r="C1594" s="154" t="s">
        <v>4171</v>
      </c>
      <c r="D1594" s="154"/>
      <c r="E1594" s="179">
        <v>439503884</v>
      </c>
    </row>
    <row r="1595" spans="1:5">
      <c r="A1595" s="154" t="s">
        <v>1586</v>
      </c>
      <c r="B1595" s="154" t="s">
        <v>3453</v>
      </c>
      <c r="C1595" s="154" t="s">
        <v>4171</v>
      </c>
      <c r="D1595" s="154"/>
      <c r="E1595" s="179"/>
    </row>
    <row r="1596" spans="1:5">
      <c r="A1596" s="154" t="s">
        <v>1587</v>
      </c>
      <c r="B1596" s="154" t="s">
        <v>3454</v>
      </c>
      <c r="C1596" s="154" t="s">
        <v>4171</v>
      </c>
      <c r="D1596" s="154"/>
      <c r="E1596" s="179">
        <v>3907642560</v>
      </c>
    </row>
    <row r="1597" spans="1:5">
      <c r="A1597" s="154" t="s">
        <v>1588</v>
      </c>
      <c r="B1597" s="154" t="s">
        <v>3455</v>
      </c>
      <c r="C1597" s="154" t="s">
        <v>4171</v>
      </c>
      <c r="D1597" s="154"/>
      <c r="E1597" s="179"/>
    </row>
    <row r="1598" spans="1:5">
      <c r="A1598" s="154" t="s">
        <v>3502</v>
      </c>
      <c r="B1598" s="154" t="s">
        <v>3503</v>
      </c>
      <c r="C1598" s="154" t="s">
        <v>4171</v>
      </c>
      <c r="D1598" s="154"/>
      <c r="E1598" s="179">
        <v>10083141481</v>
      </c>
    </row>
    <row r="1599" spans="1:5">
      <c r="A1599" s="154" t="s">
        <v>856</v>
      </c>
      <c r="B1599" s="154" t="s">
        <v>3456</v>
      </c>
      <c r="C1599" s="154" t="s">
        <v>4171</v>
      </c>
      <c r="D1599" s="154"/>
      <c r="E1599" s="179">
        <v>-1040891824</v>
      </c>
    </row>
    <row r="1600" spans="1:5">
      <c r="A1600" s="154" t="s">
        <v>1589</v>
      </c>
      <c r="B1600" s="154" t="s">
        <v>3812</v>
      </c>
      <c r="C1600" s="154" t="s">
        <v>4171</v>
      </c>
      <c r="D1600" s="154"/>
      <c r="E1600" s="179"/>
    </row>
    <row r="1601" spans="1:5">
      <c r="A1601" s="154" t="s">
        <v>1591</v>
      </c>
      <c r="B1601" s="154" t="s">
        <v>3461</v>
      </c>
      <c r="C1601" s="154" t="s">
        <v>4171</v>
      </c>
      <c r="D1601" s="154"/>
      <c r="E1601" s="17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K1765"/>
  <sheetViews>
    <sheetView topLeftCell="A1094" workbookViewId="0">
      <selection activeCell="H2" sqref="H2:H1608"/>
    </sheetView>
  </sheetViews>
  <sheetFormatPr baseColWidth="10" defaultColWidth="8.83203125" defaultRowHeight="15"/>
  <cols>
    <col min="1" max="1" width="10.5" style="20" bestFit="1" customWidth="1"/>
    <col min="2" max="2" width="45.5" style="20" bestFit="1" customWidth="1"/>
    <col min="3" max="3" width="9.1640625" style="20"/>
    <col min="4" max="4" width="17" customWidth="1"/>
    <col min="5" max="5" width="15.5" style="20" customWidth="1"/>
    <col min="6" max="6" width="17.5" style="20" bestFit="1" customWidth="1"/>
    <col min="7" max="7" width="15.5" style="20" customWidth="1"/>
    <col min="8" max="8" width="29.6640625" style="20" bestFit="1" customWidth="1"/>
    <col min="9" max="9" width="11.6640625" customWidth="1"/>
  </cols>
  <sheetData>
    <row r="1" spans="1:11" ht="27" customHeight="1">
      <c r="A1" s="17" t="s">
        <v>711</v>
      </c>
      <c r="B1" s="17" t="s">
        <v>712</v>
      </c>
      <c r="C1" s="17" t="s">
        <v>815</v>
      </c>
      <c r="D1" s="24" t="str">
        <f>LNST!H2</f>
        <v>Q1.25</v>
      </c>
      <c r="E1" s="24" t="str">
        <f>LNST!I2</f>
        <v>Q2.25</v>
      </c>
      <c r="F1" s="24" t="str">
        <f>LNST!J2</f>
        <v>Q3.25</v>
      </c>
      <c r="G1" s="24" t="str">
        <f>LNST!K2</f>
        <v>Q4.25</v>
      </c>
      <c r="H1" s="24" t="str">
        <f>LNST!L2</f>
        <v>Q1.26</v>
      </c>
    </row>
    <row r="2" spans="1:11">
      <c r="A2" s="154" t="s">
        <v>0</v>
      </c>
      <c r="B2" s="154" t="s">
        <v>1640</v>
      </c>
      <c r="C2" s="154" t="s">
        <v>1641</v>
      </c>
      <c r="D2" s="179">
        <v>463714514499</v>
      </c>
      <c r="E2" s="179">
        <v>354139506457</v>
      </c>
      <c r="F2" s="179">
        <v>347608363938</v>
      </c>
      <c r="G2" s="179">
        <v>327371053455</v>
      </c>
      <c r="H2" s="179">
        <f>VLOOKUP(A2,Sheet3!$A$1:$E$2000,5,FALSE)</f>
        <v>359810543946</v>
      </c>
      <c r="I2" s="20"/>
      <c r="J2" s="20"/>
      <c r="K2" s="20"/>
    </row>
    <row r="3" spans="1:11">
      <c r="A3" s="154" t="s">
        <v>1</v>
      </c>
      <c r="B3" s="154" t="s">
        <v>1642</v>
      </c>
      <c r="C3" s="154" t="s">
        <v>1641</v>
      </c>
      <c r="D3" s="179">
        <v>7430110397</v>
      </c>
      <c r="E3" s="179">
        <v>8667864796</v>
      </c>
      <c r="F3" s="179">
        <v>4539269076</v>
      </c>
      <c r="G3" s="179">
        <v>552257145</v>
      </c>
      <c r="H3" s="179">
        <f>VLOOKUP(A3,Sheet3!$A$1:$E$2000,5,FALSE)</f>
        <v>4831508362</v>
      </c>
      <c r="I3" s="20"/>
      <c r="J3" s="20"/>
      <c r="K3" s="20"/>
    </row>
    <row r="4" spans="1:11">
      <c r="A4" s="154" t="s">
        <v>1643</v>
      </c>
      <c r="B4" s="154" t="s">
        <v>3881</v>
      </c>
      <c r="C4" s="154" t="s">
        <v>1641</v>
      </c>
      <c r="D4" s="179">
        <v>30943441987</v>
      </c>
      <c r="E4" s="179">
        <v>19022104206</v>
      </c>
      <c r="F4" s="179">
        <v>14179904885</v>
      </c>
      <c r="G4" s="179">
        <v>20284354109</v>
      </c>
      <c r="H4" s="179">
        <f>VLOOKUP(A4,Sheet3!$A$1:$E$2000,5,FALSE)</f>
        <v>22352686707</v>
      </c>
      <c r="I4" s="20"/>
      <c r="J4" s="20"/>
      <c r="K4" s="20"/>
    </row>
    <row r="5" spans="1:11">
      <c r="A5" s="154" t="s">
        <v>965</v>
      </c>
      <c r="B5" s="154" t="s">
        <v>2429</v>
      </c>
      <c r="C5" s="154" t="s">
        <v>1641</v>
      </c>
      <c r="D5" s="179">
        <v>5960116877</v>
      </c>
      <c r="E5" s="179">
        <v>5773601254</v>
      </c>
      <c r="F5" s="179">
        <v>5643291226</v>
      </c>
      <c r="G5" s="179">
        <v>6536782944</v>
      </c>
      <c r="H5" s="179">
        <f>VLOOKUP(A5,Sheet3!$A$1:$E$2000,5,FALSE)</f>
        <v>6228645959</v>
      </c>
      <c r="I5" s="20"/>
      <c r="J5" s="20"/>
      <c r="K5" s="20"/>
    </row>
    <row r="6" spans="1:11">
      <c r="A6" s="154" t="s">
        <v>1630</v>
      </c>
      <c r="B6" s="154" t="s">
        <v>1645</v>
      </c>
      <c r="C6" s="154" t="s">
        <v>1641</v>
      </c>
      <c r="D6" s="179">
        <v>1597477127</v>
      </c>
      <c r="E6" s="179">
        <v>1491551915</v>
      </c>
      <c r="F6" s="179">
        <v>1870760535</v>
      </c>
      <c r="G6" s="179">
        <v>1018512394</v>
      </c>
      <c r="H6" s="179">
        <f>VLOOKUP(A6,Sheet3!$A$1:$E$2000,5,FALSE)</f>
        <v>1988618406</v>
      </c>
      <c r="I6" s="20"/>
      <c r="J6" s="20"/>
      <c r="K6" s="20"/>
    </row>
    <row r="7" spans="1:11">
      <c r="A7" s="154" t="s">
        <v>2</v>
      </c>
      <c r="B7" s="154" t="s">
        <v>1646</v>
      </c>
      <c r="C7" s="154" t="s">
        <v>1641</v>
      </c>
      <c r="D7" s="179">
        <v>35216800659</v>
      </c>
      <c r="E7" s="179">
        <v>54612643215</v>
      </c>
      <c r="F7" s="179">
        <v>56662332031</v>
      </c>
      <c r="G7" s="179">
        <v>43740342118</v>
      </c>
      <c r="H7" s="179">
        <f>VLOOKUP(A7,Sheet3!$A$1:$E$2000,5,FALSE)</f>
        <v>36323708991</v>
      </c>
      <c r="I7" s="20"/>
      <c r="J7" s="20"/>
      <c r="K7" s="20"/>
    </row>
    <row r="8" spans="1:11">
      <c r="A8" s="154" t="s">
        <v>356</v>
      </c>
      <c r="B8" s="154" t="s">
        <v>356</v>
      </c>
      <c r="C8" s="154" t="s">
        <v>1641</v>
      </c>
      <c r="D8" s="179"/>
      <c r="E8" s="179"/>
      <c r="F8" s="179"/>
      <c r="G8" s="179"/>
      <c r="H8" s="179">
        <f>VLOOKUP(A8,Sheet3!$A$1:$E$2000,5,FALSE)</f>
        <v>0</v>
      </c>
      <c r="I8" s="20"/>
      <c r="J8" s="20"/>
      <c r="K8" s="20"/>
    </row>
    <row r="9" spans="1:11">
      <c r="A9" s="154" t="s">
        <v>3</v>
      </c>
      <c r="B9" s="154" t="s">
        <v>1647</v>
      </c>
      <c r="C9" s="154" t="s">
        <v>1641</v>
      </c>
      <c r="D9" s="179">
        <v>22481023583</v>
      </c>
      <c r="E9" s="179">
        <v>22950738873</v>
      </c>
      <c r="F9" s="179">
        <v>42206288366</v>
      </c>
      <c r="G9" s="179">
        <v>24349520283</v>
      </c>
      <c r="H9" s="179">
        <f>VLOOKUP(A9,Sheet3!$A$1:$E$2000,5,FALSE)</f>
        <v>15838648017</v>
      </c>
      <c r="I9" s="20"/>
      <c r="J9" s="20"/>
      <c r="K9" s="20"/>
    </row>
    <row r="10" spans="1:11">
      <c r="A10" s="154" t="s">
        <v>3701</v>
      </c>
      <c r="B10" s="154" t="s">
        <v>3702</v>
      </c>
      <c r="C10" s="154" t="s">
        <v>1641</v>
      </c>
      <c r="D10" s="179">
        <v>235733214602</v>
      </c>
      <c r="E10" s="179">
        <v>289721724733</v>
      </c>
      <c r="F10" s="179">
        <v>335318636284</v>
      </c>
      <c r="G10" s="179">
        <v>484538374455</v>
      </c>
      <c r="H10" s="179">
        <f>VLOOKUP(A10,Sheet3!$A$1:$E$2000,5,FALSE)</f>
        <v>308669637516</v>
      </c>
      <c r="I10" s="20"/>
      <c r="J10" s="20"/>
      <c r="K10" s="20"/>
    </row>
    <row r="11" spans="1:11">
      <c r="A11" s="154" t="s">
        <v>4</v>
      </c>
      <c r="B11" s="154" t="s">
        <v>1648</v>
      </c>
      <c r="C11" s="154" t="s">
        <v>1641</v>
      </c>
      <c r="D11" s="179">
        <v>52023624078</v>
      </c>
      <c r="E11" s="179">
        <v>61229341614</v>
      </c>
      <c r="F11" s="179">
        <v>69824671139</v>
      </c>
      <c r="G11" s="179">
        <v>82877744873</v>
      </c>
      <c r="H11" s="179">
        <f>VLOOKUP(A11,Sheet3!$A$1:$E$2000,5,FALSE)</f>
        <v>58398982954</v>
      </c>
      <c r="I11" s="20"/>
      <c r="J11" s="20"/>
      <c r="K11" s="20"/>
    </row>
    <row r="12" spans="1:11">
      <c r="A12" s="154" t="s">
        <v>1609</v>
      </c>
      <c r="B12" s="154" t="s">
        <v>2434</v>
      </c>
      <c r="C12" s="154" t="s">
        <v>1641</v>
      </c>
      <c r="D12" s="179">
        <v>10511242401</v>
      </c>
      <c r="E12" s="179">
        <v>17083863089</v>
      </c>
      <c r="F12" s="179">
        <v>14173186604</v>
      </c>
      <c r="G12" s="179">
        <v>41647583458</v>
      </c>
      <c r="H12" s="179">
        <f>VLOOKUP(A12,Sheet3!$A$1:$E$2000,5,FALSE)</f>
        <v>0</v>
      </c>
      <c r="I12" s="20"/>
      <c r="J12" s="20"/>
      <c r="K12" s="20"/>
    </row>
    <row r="13" spans="1:11">
      <c r="A13" s="154" t="s">
        <v>969</v>
      </c>
      <c r="B13" s="154" t="s">
        <v>2435</v>
      </c>
      <c r="C13" s="154" t="s">
        <v>1641</v>
      </c>
      <c r="D13" s="179">
        <v>38815032242</v>
      </c>
      <c r="E13" s="179">
        <v>34192375843</v>
      </c>
      <c r="F13" s="179">
        <v>25524742515</v>
      </c>
      <c r="G13" s="179">
        <v>30190787885</v>
      </c>
      <c r="H13" s="179">
        <f>VLOOKUP(A13,Sheet3!$A$1:$E$2000,5,FALSE)</f>
        <v>29470224206</v>
      </c>
      <c r="I13" s="20"/>
      <c r="J13" s="20"/>
      <c r="K13" s="20"/>
    </row>
    <row r="14" spans="1:11">
      <c r="A14" s="154" t="s">
        <v>66</v>
      </c>
      <c r="B14" s="154" t="s">
        <v>1649</v>
      </c>
      <c r="C14" s="154" t="s">
        <v>1641</v>
      </c>
      <c r="D14" s="179">
        <v>32025212597</v>
      </c>
      <c r="E14" s="179">
        <v>71371033231</v>
      </c>
      <c r="F14" s="179">
        <v>46231695839</v>
      </c>
      <c r="G14" s="179">
        <v>103365910038</v>
      </c>
      <c r="H14" s="179">
        <f>VLOOKUP(A14,Sheet3!$A$1:$E$2000,5,FALSE)</f>
        <v>34596475482</v>
      </c>
      <c r="J14" s="20"/>
      <c r="K14" s="20"/>
    </row>
    <row r="15" spans="1:11">
      <c r="A15" s="154" t="s">
        <v>825</v>
      </c>
      <c r="B15" s="154" t="s">
        <v>4172</v>
      </c>
      <c r="C15" s="154" t="s">
        <v>1641</v>
      </c>
      <c r="D15" s="179">
        <v>7333729419</v>
      </c>
      <c r="E15" s="179">
        <v>21025339643</v>
      </c>
      <c r="F15" s="179">
        <v>12922118164</v>
      </c>
      <c r="G15" s="179">
        <v>20903238672</v>
      </c>
      <c r="H15" s="179">
        <f>VLOOKUP(A15,Sheet3!$A$1:$E$2000,5,FALSE)</f>
        <v>29648193663</v>
      </c>
      <c r="I15" s="20"/>
      <c r="J15" s="20"/>
      <c r="K15" s="20"/>
    </row>
    <row r="16" spans="1:11">
      <c r="A16" s="154" t="s">
        <v>1608</v>
      </c>
      <c r="B16" s="154" t="s">
        <v>1650</v>
      </c>
      <c r="C16" s="154" t="s">
        <v>1641</v>
      </c>
      <c r="D16" s="179">
        <v>75449818771</v>
      </c>
      <c r="E16" s="179">
        <v>165377214686</v>
      </c>
      <c r="F16" s="179">
        <v>194400269258</v>
      </c>
      <c r="G16" s="179">
        <v>148114152614</v>
      </c>
      <c r="H16" s="179">
        <f>VLOOKUP(A16,Sheet3!$A$1:$E$2000,5,FALSE)</f>
        <v>36987903787</v>
      </c>
      <c r="I16" s="20"/>
      <c r="J16" s="20"/>
      <c r="K16" s="20"/>
    </row>
    <row r="17" spans="1:11">
      <c r="A17" s="154" t="s">
        <v>7</v>
      </c>
      <c r="B17" s="154" t="s">
        <v>1652</v>
      </c>
      <c r="C17" s="154" t="s">
        <v>1641</v>
      </c>
      <c r="D17" s="179">
        <v>66112333288</v>
      </c>
      <c r="E17" s="179">
        <v>36405211985</v>
      </c>
      <c r="F17" s="179">
        <v>122456875395</v>
      </c>
      <c r="G17" s="179">
        <v>95209953556</v>
      </c>
      <c r="H17" s="179">
        <f>VLOOKUP(A17,Sheet3!$A$1:$E$2000,5,FALSE)</f>
        <v>110266725334</v>
      </c>
      <c r="I17" s="20"/>
      <c r="J17" s="20"/>
      <c r="K17" s="20"/>
    </row>
    <row r="18" spans="1:11">
      <c r="A18" s="154" t="s">
        <v>976</v>
      </c>
      <c r="B18" s="154" t="s">
        <v>2449</v>
      </c>
      <c r="C18" s="154" t="s">
        <v>1641</v>
      </c>
      <c r="D18" s="179">
        <v>126510816367</v>
      </c>
      <c r="E18" s="179">
        <v>131129598055</v>
      </c>
      <c r="F18" s="179">
        <v>121034962600</v>
      </c>
      <c r="G18" s="179">
        <v>71150410384</v>
      </c>
      <c r="H18" s="179">
        <f>VLOOKUP(A18,Sheet3!$A$1:$E$2000,5,FALSE)</f>
        <v>0</v>
      </c>
      <c r="I18" s="20"/>
      <c r="J18" s="20"/>
      <c r="K18" s="20"/>
    </row>
    <row r="19" spans="1:11">
      <c r="A19" s="154" t="s">
        <v>9</v>
      </c>
      <c r="B19" s="154" t="s">
        <v>1654</v>
      </c>
      <c r="C19" s="154" t="s">
        <v>1641</v>
      </c>
      <c r="D19" s="179">
        <v>223695010477</v>
      </c>
      <c r="E19" s="179">
        <v>486365584101</v>
      </c>
      <c r="F19" s="179">
        <v>487487993857</v>
      </c>
      <c r="G19" s="179">
        <v>425383718926</v>
      </c>
      <c r="H19" s="179">
        <f>VLOOKUP(A19,Sheet3!$A$1:$E$2000,5,FALSE)</f>
        <v>326307508748</v>
      </c>
      <c r="I19" s="20"/>
      <c r="J19" s="20"/>
      <c r="K19" s="20"/>
    </row>
    <row r="20" spans="1:11">
      <c r="A20" s="154" t="s">
        <v>11</v>
      </c>
      <c r="B20" s="154" t="s">
        <v>1656</v>
      </c>
      <c r="C20" s="154" t="s">
        <v>1641</v>
      </c>
      <c r="D20" s="179">
        <v>21331125606</v>
      </c>
      <c r="E20" s="179">
        <v>31903492057</v>
      </c>
      <c r="F20" s="179">
        <v>72682990145</v>
      </c>
      <c r="G20" s="179">
        <v>65548419932</v>
      </c>
      <c r="H20" s="179">
        <f>VLOOKUP(A20,Sheet3!$A$1:$E$2000,5,FALSE)</f>
        <v>62308770045</v>
      </c>
      <c r="I20" s="20"/>
      <c r="J20" s="20"/>
      <c r="K20" s="20"/>
    </row>
    <row r="21" spans="1:11">
      <c r="A21" s="154" t="s">
        <v>1657</v>
      </c>
      <c r="B21" s="154" t="s">
        <v>1658</v>
      </c>
      <c r="C21" s="154" t="s">
        <v>1641</v>
      </c>
      <c r="D21" s="179">
        <v>465297239144</v>
      </c>
      <c r="E21" s="179">
        <v>357155423666</v>
      </c>
      <c r="F21" s="179">
        <v>350216501968</v>
      </c>
      <c r="G21" s="179">
        <v>332123544017</v>
      </c>
      <c r="H21" s="179">
        <f>VLOOKUP(A21,Sheet3!$A$1:$E$2000,5,FALSE)</f>
        <v>360220134446</v>
      </c>
      <c r="I21" s="20"/>
      <c r="J21" s="20"/>
      <c r="K21" s="20"/>
    </row>
    <row r="22" spans="1:11">
      <c r="A22" s="154" t="s">
        <v>1659</v>
      </c>
      <c r="B22" s="154" t="s">
        <v>1660</v>
      </c>
      <c r="C22" s="154" t="s">
        <v>1641</v>
      </c>
      <c r="D22" s="179">
        <v>90606977428</v>
      </c>
      <c r="E22" s="179">
        <v>90765883320</v>
      </c>
      <c r="F22" s="179">
        <v>124500470221</v>
      </c>
      <c r="G22" s="179">
        <v>124352564592</v>
      </c>
      <c r="H22" s="179">
        <f>VLOOKUP(A22,Sheet3!$A$1:$E$2000,5,FALSE)</f>
        <v>128360404671</v>
      </c>
      <c r="I22" s="20"/>
      <c r="J22" s="20"/>
      <c r="K22" s="20"/>
    </row>
    <row r="23" spans="1:11">
      <c r="A23" s="154" t="s">
        <v>13</v>
      </c>
      <c r="B23" s="154" t="s">
        <v>1661</v>
      </c>
      <c r="C23" s="154" t="s">
        <v>1641</v>
      </c>
      <c r="D23" s="179">
        <v>306149970212</v>
      </c>
      <c r="E23" s="179">
        <v>391410863689</v>
      </c>
      <c r="F23" s="179">
        <v>316778570690</v>
      </c>
      <c r="G23" s="179">
        <v>355178970481</v>
      </c>
      <c r="H23" s="179">
        <f>VLOOKUP(A23,Sheet3!$A$1:$E$2000,5,FALSE)</f>
        <v>374725884794</v>
      </c>
      <c r="I23" s="20"/>
      <c r="J23" s="20"/>
      <c r="K23" s="20"/>
    </row>
    <row r="24" spans="1:11">
      <c r="A24" s="154" t="s">
        <v>14</v>
      </c>
      <c r="B24" s="154" t="s">
        <v>1662</v>
      </c>
      <c r="C24" s="154" t="s">
        <v>1641</v>
      </c>
      <c r="D24" s="179">
        <v>85153831120</v>
      </c>
      <c r="E24" s="179">
        <v>85718531131</v>
      </c>
      <c r="F24" s="179">
        <v>87147049455</v>
      </c>
      <c r="G24" s="179">
        <v>96649831977</v>
      </c>
      <c r="H24" s="179">
        <f>VLOOKUP(A24,Sheet3!$A$1:$E$2000,5,FALSE)</f>
        <v>118327227424</v>
      </c>
      <c r="I24" s="20"/>
      <c r="J24" s="20"/>
      <c r="K24" s="20"/>
    </row>
    <row r="25" spans="1:11">
      <c r="A25" s="154" t="s">
        <v>278</v>
      </c>
      <c r="B25" s="154" t="s">
        <v>1663</v>
      </c>
      <c r="C25" s="154" t="s">
        <v>1641</v>
      </c>
      <c r="D25" s="179">
        <v>242538767927</v>
      </c>
      <c r="E25" s="179">
        <v>251107984521</v>
      </c>
      <c r="F25" s="179">
        <v>294214353928</v>
      </c>
      <c r="G25" s="179">
        <v>308251562281</v>
      </c>
      <c r="H25" s="179">
        <f>VLOOKUP(A25,Sheet3!$A$1:$E$2000,5,FALSE)</f>
        <v>364766626709</v>
      </c>
      <c r="I25" s="20"/>
      <c r="J25" s="20"/>
      <c r="K25" s="20"/>
    </row>
    <row r="26" spans="1:11">
      <c r="A26" s="154" t="s">
        <v>1665</v>
      </c>
      <c r="B26" s="154" t="s">
        <v>1666</v>
      </c>
      <c r="C26" s="154" t="s">
        <v>1641</v>
      </c>
      <c r="D26" s="179"/>
      <c r="E26" s="179"/>
      <c r="F26" s="179"/>
      <c r="G26" s="179"/>
      <c r="H26" s="179">
        <f>VLOOKUP(A26,Sheet3!$A$1:$E$2000,5,FALSE)</f>
        <v>0</v>
      </c>
      <c r="I26" s="20"/>
      <c r="J26" s="20"/>
      <c r="K26" s="20"/>
    </row>
    <row r="27" spans="1:11">
      <c r="A27" s="154" t="s">
        <v>3713</v>
      </c>
      <c r="B27" s="154" t="s">
        <v>3714</v>
      </c>
      <c r="C27" s="154" t="s">
        <v>1641</v>
      </c>
      <c r="D27" s="179">
        <v>290477202814</v>
      </c>
      <c r="E27" s="179">
        <v>316368245456</v>
      </c>
      <c r="F27" s="179">
        <v>263908863897</v>
      </c>
      <c r="G27" s="179">
        <v>-188902792286</v>
      </c>
      <c r="H27" s="179">
        <f>VLOOKUP(A27,Sheet3!$A$1:$E$2000,5,FALSE)</f>
        <v>451223734791</v>
      </c>
      <c r="I27" s="20"/>
      <c r="J27" s="20"/>
      <c r="K27" s="20"/>
    </row>
    <row r="28" spans="1:11">
      <c r="A28" s="154" t="s">
        <v>17</v>
      </c>
      <c r="B28" s="154" t="s">
        <v>1668</v>
      </c>
      <c r="C28" s="154" t="s">
        <v>1641</v>
      </c>
      <c r="D28" s="179">
        <v>-230924048</v>
      </c>
      <c r="E28" s="179">
        <v>14643360031</v>
      </c>
      <c r="F28" s="179">
        <v>9685531192</v>
      </c>
      <c r="G28" s="179">
        <v>141600369390</v>
      </c>
      <c r="H28" s="179">
        <f>VLOOKUP(A28,Sheet3!$A$1:$E$2000,5,FALSE)</f>
        <v>5125038280</v>
      </c>
      <c r="I28" s="20"/>
      <c r="J28" s="20"/>
      <c r="K28" s="20"/>
    </row>
    <row r="29" spans="1:11">
      <c r="A29" s="154" t="s">
        <v>18</v>
      </c>
      <c r="B29" s="154" t="s">
        <v>1669</v>
      </c>
      <c r="C29" s="154" t="s">
        <v>1641</v>
      </c>
      <c r="D29" s="179"/>
      <c r="E29" s="179"/>
      <c r="F29" s="179"/>
      <c r="G29" s="179"/>
      <c r="H29" s="179">
        <f>VLOOKUP(A29,Sheet3!$A$1:$E$2000,5,FALSE)</f>
        <v>0</v>
      </c>
      <c r="I29" s="20"/>
      <c r="J29" s="20"/>
      <c r="K29" s="20"/>
    </row>
    <row r="30" spans="1:11">
      <c r="A30" s="154" t="s">
        <v>802</v>
      </c>
      <c r="B30" s="154" t="s">
        <v>4231</v>
      </c>
      <c r="C30" s="154" t="s">
        <v>1641</v>
      </c>
      <c r="D30" s="179">
        <v>704150566074</v>
      </c>
      <c r="E30" s="179">
        <v>1908031502052</v>
      </c>
      <c r="F30" s="179">
        <v>509907089589</v>
      </c>
      <c r="G30" s="179">
        <v>1040043428725</v>
      </c>
      <c r="H30" s="179">
        <f>VLOOKUP(A30,Sheet3!$A$1:$E$2000,5,FALSE)</f>
        <v>682650522716</v>
      </c>
      <c r="I30" s="20"/>
      <c r="J30" s="20"/>
      <c r="K30" s="20"/>
    </row>
    <row r="31" spans="1:11">
      <c r="A31" s="154" t="s">
        <v>19</v>
      </c>
      <c r="B31" s="154" t="s">
        <v>1671</v>
      </c>
      <c r="C31" s="154" t="s">
        <v>1641</v>
      </c>
      <c r="D31" s="179">
        <v>373987535757</v>
      </c>
      <c r="E31" s="179">
        <v>413479308160</v>
      </c>
      <c r="F31" s="179">
        <v>220833922394</v>
      </c>
      <c r="G31" s="179">
        <v>316994742074</v>
      </c>
      <c r="H31" s="179">
        <f>VLOOKUP(A31,Sheet3!$A$1:$E$2000,5,FALSE)</f>
        <v>436762921200</v>
      </c>
      <c r="I31" s="20"/>
      <c r="J31" s="20"/>
      <c r="K31" s="20"/>
    </row>
    <row r="32" spans="1:11">
      <c r="A32" s="154" t="s">
        <v>20</v>
      </c>
      <c r="B32" s="154" t="s">
        <v>1672</v>
      </c>
      <c r="C32" s="154" t="s">
        <v>1641</v>
      </c>
      <c r="D32" s="179">
        <v>354128221979</v>
      </c>
      <c r="E32" s="179">
        <v>694602778986</v>
      </c>
      <c r="F32" s="179">
        <v>738892875385</v>
      </c>
      <c r="G32" s="179">
        <v>631588480745</v>
      </c>
      <c r="H32" s="179">
        <f>VLOOKUP(A32,Sheet3!$A$1:$E$2000,5,FALSE)</f>
        <v>499713563284</v>
      </c>
      <c r="I32" s="20"/>
      <c r="J32" s="20"/>
      <c r="K32" s="20"/>
    </row>
    <row r="33" spans="1:11">
      <c r="A33" s="154" t="s">
        <v>21</v>
      </c>
      <c r="B33" s="154" t="s">
        <v>1673</v>
      </c>
      <c r="C33" s="154" t="s">
        <v>1641</v>
      </c>
      <c r="D33" s="179">
        <v>275085830173</v>
      </c>
      <c r="E33" s="179">
        <v>249484286207</v>
      </c>
      <c r="F33" s="179">
        <v>278282724089</v>
      </c>
      <c r="G33" s="179">
        <v>191366129077</v>
      </c>
      <c r="H33" s="179">
        <f>VLOOKUP(A33,Sheet3!$A$1:$E$2000,5,FALSE)</f>
        <v>215854269603</v>
      </c>
      <c r="I33" s="20"/>
      <c r="J33" s="20"/>
      <c r="K33" s="20"/>
    </row>
    <row r="34" spans="1:11">
      <c r="A34" s="154" t="s">
        <v>22</v>
      </c>
      <c r="B34" s="154" t="s">
        <v>1674</v>
      </c>
      <c r="C34" s="154" t="s">
        <v>1641</v>
      </c>
      <c r="D34" s="179"/>
      <c r="E34" s="179"/>
      <c r="F34" s="179"/>
      <c r="G34" s="179"/>
      <c r="H34" s="179">
        <f>VLOOKUP(A34,Sheet3!$A$1:$E$2000,5,FALSE)</f>
        <v>0</v>
      </c>
      <c r="I34" s="20"/>
      <c r="J34" s="20"/>
      <c r="K34" s="20"/>
    </row>
    <row r="35" spans="1:11">
      <c r="A35" s="154" t="s">
        <v>3483</v>
      </c>
      <c r="B35" s="154" t="s">
        <v>3484</v>
      </c>
      <c r="C35" s="154" t="s">
        <v>1641</v>
      </c>
      <c r="D35" s="179">
        <v>6363082290</v>
      </c>
      <c r="E35" s="179">
        <v>8141536104</v>
      </c>
      <c r="F35" s="179">
        <v>4581713812</v>
      </c>
      <c r="G35" s="179">
        <v>7123351141</v>
      </c>
      <c r="H35" s="179">
        <f>VLOOKUP(A35,Sheet3!$A$1:$E$2000,5,FALSE)</f>
        <v>4402585364</v>
      </c>
      <c r="I35" s="20"/>
      <c r="J35" s="20"/>
      <c r="K35" s="20"/>
    </row>
    <row r="36" spans="1:11">
      <c r="A36" s="154" t="s">
        <v>25</v>
      </c>
      <c r="B36" s="154" t="s">
        <v>1675</v>
      </c>
      <c r="C36" s="154" t="s">
        <v>1641</v>
      </c>
      <c r="D36" s="179">
        <v>3518948114</v>
      </c>
      <c r="E36" s="179">
        <v>7621815828</v>
      </c>
      <c r="F36" s="179">
        <v>9224893700</v>
      </c>
      <c r="G36" s="179">
        <v>6395516396</v>
      </c>
      <c r="H36" s="179">
        <f>VLOOKUP(A36,Sheet3!$A$1:$E$2000,5,FALSE)</f>
        <v>4808904818</v>
      </c>
      <c r="I36" s="20"/>
      <c r="J36" s="20"/>
      <c r="K36" s="20"/>
    </row>
    <row r="37" spans="1:11">
      <c r="A37" s="154" t="s">
        <v>26</v>
      </c>
      <c r="B37" s="154" t="s">
        <v>1676</v>
      </c>
      <c r="C37" s="154" t="s">
        <v>1641</v>
      </c>
      <c r="D37" s="179">
        <v>106939229202</v>
      </c>
      <c r="E37" s="179">
        <v>101431054124</v>
      </c>
      <c r="F37" s="179">
        <v>91087580024</v>
      </c>
      <c r="G37" s="179">
        <v>15402806770</v>
      </c>
      <c r="H37" s="179">
        <f>VLOOKUP(A37,Sheet3!$A$1:$E$2000,5,FALSE)</f>
        <v>77627559729</v>
      </c>
      <c r="I37" s="20"/>
      <c r="J37" s="20"/>
      <c r="K37" s="20"/>
    </row>
    <row r="38" spans="1:11">
      <c r="A38" s="154" t="s">
        <v>27</v>
      </c>
      <c r="B38" s="154" t="s">
        <v>1677</v>
      </c>
      <c r="C38" s="154" t="s">
        <v>1641</v>
      </c>
      <c r="D38" s="179">
        <v>590170242795</v>
      </c>
      <c r="E38" s="179">
        <v>610817358498</v>
      </c>
      <c r="F38" s="179">
        <v>734167408150</v>
      </c>
      <c r="G38" s="179">
        <v>604409167984</v>
      </c>
      <c r="H38" s="179">
        <f>VLOOKUP(A38,Sheet3!$A$1:$E$2000,5,FALSE)</f>
        <v>688068276858</v>
      </c>
      <c r="I38" s="20"/>
      <c r="J38" s="20"/>
      <c r="K38" s="20"/>
    </row>
    <row r="39" spans="1:11">
      <c r="A39" s="154" t="s">
        <v>28</v>
      </c>
      <c r="B39" s="154" t="s">
        <v>1678</v>
      </c>
      <c r="C39" s="154" t="s">
        <v>1641</v>
      </c>
      <c r="D39" s="179">
        <v>15691705746</v>
      </c>
      <c r="E39" s="179">
        <v>18479938745</v>
      </c>
      <c r="F39" s="179">
        <v>16854994260</v>
      </c>
      <c r="G39" s="179">
        <v>17581085655</v>
      </c>
      <c r="H39" s="179">
        <f>VLOOKUP(A39,Sheet3!$A$1:$E$2000,5,FALSE)</f>
        <v>17264707509</v>
      </c>
      <c r="I39" s="20"/>
      <c r="J39" s="20"/>
      <c r="K39" s="20"/>
    </row>
    <row r="40" spans="1:11">
      <c r="A40" s="154" t="s">
        <v>29</v>
      </c>
      <c r="B40" s="154" t="s">
        <v>1679</v>
      </c>
      <c r="C40" s="154" t="s">
        <v>1641</v>
      </c>
      <c r="D40" s="179">
        <v>197799476351</v>
      </c>
      <c r="E40" s="179">
        <v>262408393883</v>
      </c>
      <c r="F40" s="179">
        <v>423157240034</v>
      </c>
      <c r="G40" s="179">
        <v>316795712858</v>
      </c>
      <c r="H40" s="179">
        <f>VLOOKUP(A40,Sheet3!$A$1:$E$2000,5,FALSE)</f>
        <v>351495830024</v>
      </c>
      <c r="I40" s="20"/>
      <c r="J40" s="20"/>
      <c r="K40" s="20"/>
    </row>
    <row r="41" spans="1:11">
      <c r="A41" s="154" t="s">
        <v>774</v>
      </c>
      <c r="B41" s="154" t="s">
        <v>4164</v>
      </c>
      <c r="C41" s="154" t="s">
        <v>1641</v>
      </c>
      <c r="D41" s="179">
        <v>382335094634</v>
      </c>
      <c r="E41" s="179">
        <v>1016359178961</v>
      </c>
      <c r="F41" s="179">
        <v>1008526847756</v>
      </c>
      <c r="G41" s="179">
        <v>3706697454545</v>
      </c>
      <c r="H41" s="179">
        <f>VLOOKUP(A41,Sheet3!$A$1:$E$2000,5,FALSE)</f>
        <v>9506578752065</v>
      </c>
      <c r="I41" s="20"/>
      <c r="J41" s="20"/>
      <c r="K41" s="20"/>
    </row>
    <row r="42" spans="1:11">
      <c r="A42" s="154" t="s">
        <v>30</v>
      </c>
      <c r="B42" s="154" t="s">
        <v>1680</v>
      </c>
      <c r="C42" s="154" t="s">
        <v>1641</v>
      </c>
      <c r="D42" s="179">
        <v>15174606700</v>
      </c>
      <c r="E42" s="179">
        <v>16368714178</v>
      </c>
      <c r="F42" s="179">
        <v>9997431193</v>
      </c>
      <c r="G42" s="179">
        <v>5575551066</v>
      </c>
      <c r="H42" s="179">
        <f>VLOOKUP(A42,Sheet3!$A$1:$E$2000,5,FALSE)</f>
        <v>16259959066</v>
      </c>
      <c r="I42" s="20"/>
      <c r="J42" s="20"/>
      <c r="K42" s="20"/>
    </row>
    <row r="43" spans="1:11">
      <c r="A43" s="154" t="s">
        <v>31</v>
      </c>
      <c r="B43" s="154" t="s">
        <v>1681</v>
      </c>
      <c r="C43" s="154" t="s">
        <v>1641</v>
      </c>
      <c r="D43" s="179">
        <v>35123275751</v>
      </c>
      <c r="E43" s="179">
        <v>33028998924</v>
      </c>
      <c r="F43" s="179">
        <v>34214521004</v>
      </c>
      <c r="G43" s="179">
        <v>37464422419</v>
      </c>
      <c r="H43" s="179">
        <f>VLOOKUP(A43,Sheet3!$A$1:$E$2000,5,FALSE)</f>
        <v>37471388802</v>
      </c>
      <c r="I43" s="20"/>
      <c r="J43" s="20"/>
      <c r="K43" s="20"/>
    </row>
    <row r="44" spans="1:11">
      <c r="A44" s="154" t="s">
        <v>32</v>
      </c>
      <c r="B44" s="154" t="s">
        <v>33</v>
      </c>
      <c r="C44" s="154" t="s">
        <v>1641</v>
      </c>
      <c r="D44" s="179">
        <v>577222965394</v>
      </c>
      <c r="E44" s="179">
        <v>592598316073</v>
      </c>
      <c r="F44" s="179">
        <v>244838162662</v>
      </c>
      <c r="G44" s="179">
        <v>-176713115188</v>
      </c>
      <c r="H44" s="179">
        <f>VLOOKUP(A44,Sheet3!$A$1:$E$2000,5,FALSE)</f>
        <v>307855270823</v>
      </c>
      <c r="I44" s="20"/>
      <c r="J44" s="20"/>
      <c r="K44" s="20"/>
    </row>
    <row r="45" spans="1:11">
      <c r="A45" s="154" t="s">
        <v>24</v>
      </c>
      <c r="B45" s="154" t="s">
        <v>1682</v>
      </c>
      <c r="C45" s="154" t="s">
        <v>1641</v>
      </c>
      <c r="D45" s="179">
        <v>431187909610</v>
      </c>
      <c r="E45" s="179">
        <v>508614468016</v>
      </c>
      <c r="F45" s="179">
        <v>502293009626</v>
      </c>
      <c r="G45" s="179">
        <v>515579798519</v>
      </c>
      <c r="H45" s="179">
        <f>VLOOKUP(A45,Sheet3!$A$1:$E$2000,5,FALSE)</f>
        <v>483959198647</v>
      </c>
      <c r="I45" s="20"/>
      <c r="J45" s="20"/>
      <c r="K45" s="20"/>
    </row>
    <row r="46" spans="1:11">
      <c r="A46" s="154" t="s">
        <v>34</v>
      </c>
      <c r="B46" s="154" t="s">
        <v>4232</v>
      </c>
      <c r="C46" s="154" t="s">
        <v>1641</v>
      </c>
      <c r="D46" s="179">
        <v>10929817559</v>
      </c>
      <c r="E46" s="179">
        <v>19399114046</v>
      </c>
      <c r="F46" s="179">
        <v>18771955211</v>
      </c>
      <c r="G46" s="179">
        <v>28405506022</v>
      </c>
      <c r="H46" s="179">
        <f>VLOOKUP(A46,Sheet3!$A$1:$E$2000,5,FALSE)</f>
        <v>0</v>
      </c>
      <c r="I46" s="20"/>
      <c r="J46" s="20"/>
      <c r="K46" s="20"/>
    </row>
    <row r="47" spans="1:11">
      <c r="A47" s="154" t="s">
        <v>35</v>
      </c>
      <c r="B47" s="154" t="s">
        <v>1684</v>
      </c>
      <c r="C47" s="154" t="s">
        <v>1641</v>
      </c>
      <c r="D47" s="179">
        <v>32444564632</v>
      </c>
      <c r="E47" s="179">
        <v>88947845897</v>
      </c>
      <c r="F47" s="179">
        <v>36740957668</v>
      </c>
      <c r="G47" s="179">
        <v>38454353270</v>
      </c>
      <c r="H47" s="179">
        <f>VLOOKUP(A47,Sheet3!$A$1:$E$2000,5,FALSE)</f>
        <v>45433521742</v>
      </c>
      <c r="I47" s="20"/>
      <c r="J47" s="20"/>
      <c r="K47" s="20"/>
    </row>
    <row r="48" spans="1:11">
      <c r="A48" s="154" t="s">
        <v>4010</v>
      </c>
      <c r="B48" s="154" t="s">
        <v>4011</v>
      </c>
      <c r="C48" s="154" t="s">
        <v>1641</v>
      </c>
      <c r="D48" s="179">
        <v>24868467602</v>
      </c>
      <c r="E48" s="179">
        <v>22186164509</v>
      </c>
      <c r="F48" s="179">
        <v>26454929292</v>
      </c>
      <c r="G48" s="179">
        <v>25802781026</v>
      </c>
      <c r="H48" s="179">
        <f>VLOOKUP(A48,Sheet3!$A$1:$E$2000,5,FALSE)</f>
        <v>36039851522</v>
      </c>
      <c r="I48" s="20"/>
      <c r="J48" s="20"/>
      <c r="K48" s="20"/>
    </row>
    <row r="49" spans="1:11">
      <c r="A49" s="154" t="s">
        <v>37</v>
      </c>
      <c r="B49" s="154" t="s">
        <v>1686</v>
      </c>
      <c r="C49" s="154" t="s">
        <v>1641</v>
      </c>
      <c r="D49" s="179">
        <v>9285094815</v>
      </c>
      <c r="E49" s="179">
        <v>16836804728</v>
      </c>
      <c r="F49" s="179">
        <v>13140091900</v>
      </c>
      <c r="G49" s="179">
        <v>12131473988</v>
      </c>
      <c r="H49" s="179">
        <f>VLOOKUP(A49,Sheet3!$A$1:$E$2000,5,FALSE)</f>
        <v>12618938419</v>
      </c>
      <c r="I49" s="20"/>
      <c r="J49" s="20"/>
      <c r="K49" s="20"/>
    </row>
    <row r="50" spans="1:11">
      <c r="A50" s="154" t="s">
        <v>38</v>
      </c>
      <c r="B50" s="154" t="s">
        <v>4121</v>
      </c>
      <c r="C50" s="154" t="s">
        <v>1641</v>
      </c>
      <c r="D50" s="179">
        <v>27559449310</v>
      </c>
      <c r="E50" s="179">
        <v>28102221041</v>
      </c>
      <c r="F50" s="179">
        <v>21075462018</v>
      </c>
      <c r="G50" s="179">
        <v>-1116849558</v>
      </c>
      <c r="H50" s="179">
        <f>VLOOKUP(A50,Sheet3!$A$1:$E$2000,5,FALSE)</f>
        <v>22078398970</v>
      </c>
      <c r="I50" s="20"/>
      <c r="J50" s="20"/>
      <c r="K50" s="20"/>
    </row>
    <row r="51" spans="1:11">
      <c r="A51" s="154" t="s">
        <v>39</v>
      </c>
      <c r="B51" s="154" t="s">
        <v>1688</v>
      </c>
      <c r="C51" s="154" t="s">
        <v>1641</v>
      </c>
      <c r="D51" s="179">
        <v>13935501239</v>
      </c>
      <c r="E51" s="179">
        <v>11660706523</v>
      </c>
      <c r="F51" s="179">
        <v>26127124377</v>
      </c>
      <c r="G51" s="179">
        <v>-1639092955</v>
      </c>
      <c r="H51" s="179">
        <f>VLOOKUP(A51,Sheet3!$A$1:$E$2000,5,FALSE)</f>
        <v>13070809303</v>
      </c>
      <c r="I51" s="20"/>
      <c r="J51" s="20"/>
      <c r="K51" s="20"/>
    </row>
    <row r="52" spans="1:11">
      <c r="A52" s="154" t="s">
        <v>42</v>
      </c>
      <c r="B52" s="154" t="s">
        <v>1690</v>
      </c>
      <c r="C52" s="154" t="s">
        <v>1641</v>
      </c>
      <c r="D52" s="179">
        <v>142791252191</v>
      </c>
      <c r="E52" s="179">
        <v>128852518481</v>
      </c>
      <c r="F52" s="179">
        <v>97701956657</v>
      </c>
      <c r="G52" s="179">
        <v>191977312827</v>
      </c>
      <c r="H52" s="179">
        <f>VLOOKUP(A52,Sheet3!$A$1:$E$2000,5,FALSE)</f>
        <v>110613500701</v>
      </c>
      <c r="I52" s="20"/>
      <c r="J52" s="20"/>
      <c r="K52" s="20"/>
    </row>
    <row r="53" spans="1:11">
      <c r="A53" s="154" t="s">
        <v>43</v>
      </c>
      <c r="B53" s="154" t="s">
        <v>1691</v>
      </c>
      <c r="C53" s="154" t="s">
        <v>1641</v>
      </c>
      <c r="D53" s="179">
        <v>6230650970</v>
      </c>
      <c r="E53" s="179">
        <v>81061213392</v>
      </c>
      <c r="F53" s="179">
        <v>12410678314</v>
      </c>
      <c r="G53" s="179">
        <v>21614989761</v>
      </c>
      <c r="H53" s="179">
        <f>VLOOKUP(A53,Sheet3!$A$1:$E$2000,5,FALSE)</f>
        <v>2290984257</v>
      </c>
      <c r="I53" s="20"/>
      <c r="J53" s="20"/>
      <c r="K53" s="20"/>
    </row>
    <row r="54" spans="1:11">
      <c r="A54" s="154" t="s">
        <v>44</v>
      </c>
      <c r="B54" s="154" t="s">
        <v>1692</v>
      </c>
      <c r="C54" s="154" t="s">
        <v>1641</v>
      </c>
      <c r="D54" s="179">
        <v>424687028735</v>
      </c>
      <c r="E54" s="179">
        <v>419372843592</v>
      </c>
      <c r="F54" s="179">
        <v>348013180219</v>
      </c>
      <c r="G54" s="179">
        <v>469714412287</v>
      </c>
      <c r="H54" s="179">
        <f>VLOOKUP(A54,Sheet3!$A$1:$E$2000,5,FALSE)</f>
        <v>448442659662</v>
      </c>
      <c r="I54" s="20"/>
      <c r="J54" s="20"/>
      <c r="K54" s="20"/>
    </row>
    <row r="55" spans="1:11">
      <c r="A55" s="154" t="s">
        <v>1632</v>
      </c>
      <c r="B55" s="154" t="s">
        <v>4193</v>
      </c>
      <c r="C55" s="154" t="s">
        <v>1641</v>
      </c>
      <c r="D55" s="179">
        <v>48442511270</v>
      </c>
      <c r="E55" s="179">
        <v>67345874721</v>
      </c>
      <c r="F55" s="179">
        <v>66329980901</v>
      </c>
      <c r="G55" s="179">
        <v>111091438897</v>
      </c>
      <c r="H55" s="179">
        <f>VLOOKUP(A55,Sheet3!$A$1:$E$2000,5,FALSE)</f>
        <v>30007367063</v>
      </c>
      <c r="I55" s="20"/>
      <c r="J55" s="20"/>
      <c r="K55" s="20"/>
    </row>
    <row r="56" spans="1:11">
      <c r="A56" s="154" t="s">
        <v>45</v>
      </c>
      <c r="B56" s="154" t="s">
        <v>1694</v>
      </c>
      <c r="C56" s="154" t="s">
        <v>1641</v>
      </c>
      <c r="D56" s="179">
        <v>96985012947</v>
      </c>
      <c r="E56" s="179">
        <v>98127288151</v>
      </c>
      <c r="F56" s="179">
        <v>99713154493</v>
      </c>
      <c r="G56" s="179">
        <v>119987847444</v>
      </c>
      <c r="H56" s="179">
        <f>VLOOKUP(A56,Sheet3!$A$1:$E$2000,5,FALSE)</f>
        <v>99552998900</v>
      </c>
      <c r="I56" s="20"/>
      <c r="J56" s="20"/>
      <c r="K56" s="20"/>
    </row>
    <row r="57" spans="1:11">
      <c r="A57" s="154" t="s">
        <v>47</v>
      </c>
      <c r="B57" s="154" t="s">
        <v>1696</v>
      </c>
      <c r="C57" s="154" t="s">
        <v>1641</v>
      </c>
      <c r="D57" s="179">
        <v>35325936372</v>
      </c>
      <c r="E57" s="179">
        <v>39564101033</v>
      </c>
      <c r="F57" s="179">
        <v>40112490787</v>
      </c>
      <c r="G57" s="179">
        <v>29713569444</v>
      </c>
      <c r="H57" s="179">
        <f>VLOOKUP(A57,Sheet3!$A$1:$E$2000,5,FALSE)</f>
        <v>39417657375</v>
      </c>
      <c r="I57" s="20"/>
      <c r="J57" s="20"/>
      <c r="K57" s="20"/>
    </row>
    <row r="58" spans="1:11">
      <c r="A58" s="154" t="s">
        <v>48</v>
      </c>
      <c r="B58" s="154" t="s">
        <v>1697</v>
      </c>
      <c r="C58" s="154" t="s">
        <v>1641</v>
      </c>
      <c r="D58" s="179">
        <v>45297794472</v>
      </c>
      <c r="E58" s="179">
        <v>55432931966</v>
      </c>
      <c r="F58" s="179">
        <v>46028148458</v>
      </c>
      <c r="G58" s="179">
        <v>54033106939</v>
      </c>
      <c r="H58" s="179">
        <f>VLOOKUP(A58,Sheet3!$A$1:$E$2000,5,FALSE)</f>
        <v>55447018222</v>
      </c>
      <c r="I58" s="20"/>
      <c r="J58" s="20"/>
      <c r="K58" s="20"/>
    </row>
    <row r="59" spans="1:11">
      <c r="A59" s="154" t="s">
        <v>49</v>
      </c>
      <c r="B59" s="154" t="s">
        <v>3915</v>
      </c>
      <c r="C59" s="154" t="s">
        <v>1641</v>
      </c>
      <c r="D59" s="179">
        <v>382576685622</v>
      </c>
      <c r="E59" s="179">
        <v>390703345014</v>
      </c>
      <c r="F59" s="179">
        <v>418398191804</v>
      </c>
      <c r="G59" s="179">
        <v>506591259600</v>
      </c>
      <c r="H59" s="179">
        <f>VLOOKUP(A59,Sheet3!$A$1:$E$2000,5,FALSE)</f>
        <v>423243792968</v>
      </c>
      <c r="I59" s="20"/>
      <c r="J59" s="20"/>
      <c r="K59" s="20"/>
    </row>
    <row r="60" spans="1:11">
      <c r="A60" s="154" t="s">
        <v>50</v>
      </c>
      <c r="B60" s="154" t="s">
        <v>1699</v>
      </c>
      <c r="C60" s="154" t="s">
        <v>1641</v>
      </c>
      <c r="D60" s="179">
        <v>46390667072</v>
      </c>
      <c r="E60" s="179">
        <v>33582281167</v>
      </c>
      <c r="F60" s="179">
        <v>51819825815</v>
      </c>
      <c r="G60" s="179">
        <v>75164577830</v>
      </c>
      <c r="H60" s="179">
        <f>VLOOKUP(A60,Sheet3!$A$1:$E$2000,5,FALSE)</f>
        <v>66794931309</v>
      </c>
      <c r="I60" s="20"/>
      <c r="J60" s="20"/>
      <c r="K60" s="20"/>
    </row>
    <row r="61" spans="1:11">
      <c r="A61" s="154" t="s">
        <v>51</v>
      </c>
      <c r="B61" s="154" t="s">
        <v>1700</v>
      </c>
      <c r="C61" s="154" t="s">
        <v>1641</v>
      </c>
      <c r="D61" s="179">
        <v>127579633539</v>
      </c>
      <c r="E61" s="179">
        <v>146748299920</v>
      </c>
      <c r="F61" s="179">
        <v>150940196016</v>
      </c>
      <c r="G61" s="179">
        <v>112787636431</v>
      </c>
      <c r="H61" s="179">
        <f>VLOOKUP(A61,Sheet3!$A$1:$E$2000,5,FALSE)</f>
        <v>146463250116</v>
      </c>
      <c r="I61" s="20"/>
      <c r="J61" s="20"/>
      <c r="K61" s="20"/>
    </row>
    <row r="62" spans="1:11">
      <c r="A62" s="154" t="s">
        <v>52</v>
      </c>
      <c r="B62" s="154" t="s">
        <v>1701</v>
      </c>
      <c r="C62" s="154" t="s">
        <v>1641</v>
      </c>
      <c r="D62" s="179">
        <v>51041088750</v>
      </c>
      <c r="E62" s="179">
        <v>108666304889</v>
      </c>
      <c r="F62" s="179">
        <v>101503810084</v>
      </c>
      <c r="G62" s="179">
        <v>100030830695</v>
      </c>
      <c r="H62" s="179">
        <f>VLOOKUP(A62,Sheet3!$A$1:$E$2000,5,FALSE)</f>
        <v>92970685500</v>
      </c>
      <c r="I62" s="20"/>
      <c r="J62" s="20"/>
      <c r="K62" s="20"/>
    </row>
    <row r="63" spans="1:11">
      <c r="A63" s="154" t="s">
        <v>53</v>
      </c>
      <c r="B63" s="154" t="s">
        <v>4296</v>
      </c>
      <c r="C63" s="154" t="s">
        <v>1641</v>
      </c>
      <c r="D63" s="179">
        <v>48043525602</v>
      </c>
      <c r="E63" s="179">
        <v>45956164315</v>
      </c>
      <c r="F63" s="179">
        <v>50403768182</v>
      </c>
      <c r="G63" s="179">
        <v>46140036103</v>
      </c>
      <c r="H63" s="179">
        <f>VLOOKUP(A63,Sheet3!$A$1:$E$2000,5,FALSE)</f>
        <v>91911894324</v>
      </c>
      <c r="I63" s="20"/>
      <c r="J63" s="20"/>
      <c r="K63" s="20"/>
    </row>
    <row r="64" spans="1:11">
      <c r="A64" s="154" t="s">
        <v>54</v>
      </c>
      <c r="B64" s="154" t="s">
        <v>1703</v>
      </c>
      <c r="C64" s="154" t="s">
        <v>1641</v>
      </c>
      <c r="D64" s="179">
        <v>20560543602</v>
      </c>
      <c r="E64" s="179">
        <v>27870457452</v>
      </c>
      <c r="F64" s="179">
        <v>23304381931</v>
      </c>
      <c r="G64" s="179">
        <v>28153234990</v>
      </c>
      <c r="H64" s="179">
        <f>VLOOKUP(A64,Sheet3!$A$1:$E$2000,5,FALSE)</f>
        <v>22829856222</v>
      </c>
      <c r="I64" s="20"/>
      <c r="J64" s="20"/>
      <c r="K64" s="20"/>
    </row>
    <row r="65" spans="1:11">
      <c r="A65" s="154" t="s">
        <v>723</v>
      </c>
      <c r="B65" s="154" t="s">
        <v>1704</v>
      </c>
      <c r="C65" s="154" t="s">
        <v>1641</v>
      </c>
      <c r="D65" s="179">
        <v>45823778863</v>
      </c>
      <c r="E65" s="179">
        <v>101217892669</v>
      </c>
      <c r="F65" s="179">
        <v>81667191808</v>
      </c>
      <c r="G65" s="179">
        <v>108282886859</v>
      </c>
      <c r="H65" s="179">
        <f>VLOOKUP(A65,Sheet3!$A$1:$E$2000,5,FALSE)</f>
        <v>85673718872</v>
      </c>
      <c r="I65" s="20"/>
      <c r="J65" s="20"/>
      <c r="K65" s="20"/>
    </row>
    <row r="66" spans="1:11">
      <c r="A66" s="154" t="s">
        <v>3814</v>
      </c>
      <c r="B66" s="154" t="s">
        <v>3815</v>
      </c>
      <c r="C66" s="154" t="s">
        <v>1641</v>
      </c>
      <c r="D66" s="179">
        <v>197422758514</v>
      </c>
      <c r="E66" s="179">
        <v>64688913983</v>
      </c>
      <c r="F66" s="179">
        <v>41491383449</v>
      </c>
      <c r="G66" s="179">
        <v>6417885518</v>
      </c>
      <c r="H66" s="179">
        <f>VLOOKUP(A66,Sheet3!$A$1:$E$2000,5,FALSE)</f>
        <v>44396523708</v>
      </c>
      <c r="I66" s="20"/>
      <c r="J66" s="20"/>
      <c r="K66" s="20"/>
    </row>
    <row r="67" spans="1:11">
      <c r="A67" s="154" t="s">
        <v>55</v>
      </c>
      <c r="B67" s="154" t="s">
        <v>1705</v>
      </c>
      <c r="C67" s="154" t="s">
        <v>1641</v>
      </c>
      <c r="D67" s="179">
        <v>120629805668</v>
      </c>
      <c r="E67" s="179">
        <v>151353174308</v>
      </c>
      <c r="F67" s="179">
        <v>130556665984</v>
      </c>
      <c r="G67" s="179">
        <v>130676611014</v>
      </c>
      <c r="H67" s="179">
        <f>VLOOKUP(A67,Sheet3!$A$1:$E$2000,5,FALSE)</f>
        <v>143131450414</v>
      </c>
      <c r="I67" s="20"/>
      <c r="J67" s="20"/>
      <c r="K67" s="20"/>
    </row>
    <row r="68" spans="1:11">
      <c r="A68" s="154" t="s">
        <v>56</v>
      </c>
      <c r="B68" s="154" t="s">
        <v>1706</v>
      </c>
      <c r="C68" s="154" t="s">
        <v>1641</v>
      </c>
      <c r="D68" s="179">
        <v>123537222105</v>
      </c>
      <c r="E68" s="179">
        <v>143586096148</v>
      </c>
      <c r="F68" s="179">
        <v>132542017734</v>
      </c>
      <c r="G68" s="179">
        <v>141312288923</v>
      </c>
      <c r="H68" s="179">
        <f>VLOOKUP(A68,Sheet3!$A$1:$E$2000,5,FALSE)</f>
        <v>126235371340</v>
      </c>
      <c r="I68" s="20"/>
      <c r="J68" s="20"/>
      <c r="K68" s="20"/>
    </row>
    <row r="69" spans="1:11">
      <c r="A69" s="154" t="s">
        <v>57</v>
      </c>
      <c r="B69" s="154" t="s">
        <v>1707</v>
      </c>
      <c r="C69" s="154" t="s">
        <v>1641</v>
      </c>
      <c r="D69" s="179">
        <v>156016554901</v>
      </c>
      <c r="E69" s="179">
        <v>256520327439</v>
      </c>
      <c r="F69" s="179">
        <v>321801058447</v>
      </c>
      <c r="G69" s="179">
        <v>371023225345</v>
      </c>
      <c r="H69" s="179">
        <f>VLOOKUP(A69,Sheet3!$A$1:$E$2000,5,FALSE)</f>
        <v>287082316110</v>
      </c>
      <c r="I69" s="20"/>
      <c r="J69" s="20"/>
      <c r="K69" s="20"/>
    </row>
    <row r="70" spans="1:11">
      <c r="A70" s="154" t="s">
        <v>58</v>
      </c>
      <c r="B70" s="154" t="s">
        <v>1708</v>
      </c>
      <c r="C70" s="154" t="s">
        <v>1641</v>
      </c>
      <c r="D70" s="179">
        <v>117675857641</v>
      </c>
      <c r="E70" s="179">
        <v>127848095737</v>
      </c>
      <c r="F70" s="179">
        <v>126147139626</v>
      </c>
      <c r="G70" s="179">
        <v>106704031271</v>
      </c>
      <c r="H70" s="179">
        <f>VLOOKUP(A70,Sheet3!$A$1:$E$2000,5,FALSE)</f>
        <v>109865360074</v>
      </c>
      <c r="I70" s="20"/>
      <c r="J70" s="20"/>
      <c r="K70" s="20"/>
    </row>
    <row r="71" spans="1:11">
      <c r="A71" s="154" t="s">
        <v>59</v>
      </c>
      <c r="B71" s="154" t="s">
        <v>1709</v>
      </c>
      <c r="C71" s="154" t="s">
        <v>1641</v>
      </c>
      <c r="D71" s="179"/>
      <c r="E71" s="179"/>
      <c r="F71" s="179"/>
      <c r="G71" s="179"/>
      <c r="H71" s="179">
        <f>VLOOKUP(A71,Sheet3!$A$1:$E$2000,5,FALSE)</f>
        <v>0</v>
      </c>
      <c r="I71" s="20"/>
      <c r="J71" s="20"/>
      <c r="K71" s="20"/>
    </row>
    <row r="72" spans="1:11">
      <c r="A72" s="154" t="s">
        <v>60</v>
      </c>
      <c r="B72" s="154" t="s">
        <v>1710</v>
      </c>
      <c r="C72" s="154" t="s">
        <v>1641</v>
      </c>
      <c r="D72" s="179">
        <v>114589535075</v>
      </c>
      <c r="E72" s="179">
        <v>137004320071</v>
      </c>
      <c r="F72" s="179">
        <v>133401617604</v>
      </c>
      <c r="G72" s="179">
        <v>136499825802</v>
      </c>
      <c r="H72" s="179">
        <f>VLOOKUP(A72,Sheet3!$A$1:$E$2000,5,FALSE)</f>
        <v>120548683659</v>
      </c>
      <c r="I72" s="20"/>
      <c r="J72" s="20"/>
      <c r="K72" s="20"/>
    </row>
    <row r="73" spans="1:11">
      <c r="A73" s="154" t="s">
        <v>808</v>
      </c>
      <c r="B73" s="154" t="s">
        <v>2618</v>
      </c>
      <c r="C73" s="154" t="s">
        <v>1641</v>
      </c>
      <c r="D73" s="179">
        <v>200961127510</v>
      </c>
      <c r="E73" s="179">
        <v>234832591298</v>
      </c>
      <c r="F73" s="179">
        <v>247534754432</v>
      </c>
      <c r="G73" s="179">
        <v>298612100143</v>
      </c>
      <c r="H73" s="179">
        <f>VLOOKUP(A73,Sheet3!$A$1:$E$2000,5,FALSE)</f>
        <v>262217201696</v>
      </c>
      <c r="I73" s="20"/>
      <c r="J73" s="20"/>
      <c r="K73" s="20"/>
    </row>
    <row r="74" spans="1:11">
      <c r="A74" s="154" t="s">
        <v>61</v>
      </c>
      <c r="B74" s="154" t="s">
        <v>1711</v>
      </c>
      <c r="C74" s="154" t="s">
        <v>1641</v>
      </c>
      <c r="D74" s="179">
        <v>237933124116</v>
      </c>
      <c r="E74" s="179">
        <v>335784785030</v>
      </c>
      <c r="F74" s="179">
        <v>469165828496</v>
      </c>
      <c r="G74" s="179">
        <v>203680394758</v>
      </c>
      <c r="H74" s="179">
        <f>VLOOKUP(A74,Sheet3!$A$1:$E$2000,5,FALSE)</f>
        <v>250219148053</v>
      </c>
      <c r="I74" s="20"/>
      <c r="J74" s="20"/>
      <c r="K74" s="20"/>
    </row>
    <row r="75" spans="1:11">
      <c r="A75" s="154" t="s">
        <v>62</v>
      </c>
      <c r="B75" s="154" t="s">
        <v>1712</v>
      </c>
      <c r="C75" s="154" t="s">
        <v>1641</v>
      </c>
      <c r="D75" s="179">
        <v>66993226944</v>
      </c>
      <c r="E75" s="179">
        <v>60075459683</v>
      </c>
      <c r="F75" s="179">
        <v>77618792015</v>
      </c>
      <c r="G75" s="179">
        <v>17468358141</v>
      </c>
      <c r="H75" s="179">
        <f>VLOOKUP(A75,Sheet3!$A$1:$E$2000,5,FALSE)</f>
        <v>57000622646</v>
      </c>
      <c r="I75" s="20"/>
      <c r="J75" s="20"/>
      <c r="K75" s="20"/>
    </row>
    <row r="76" spans="1:11">
      <c r="A76" s="154" t="s">
        <v>63</v>
      </c>
      <c r="B76" s="154" t="s">
        <v>1713</v>
      </c>
      <c r="C76" s="154" t="s">
        <v>1641</v>
      </c>
      <c r="D76" s="179">
        <v>18796979050</v>
      </c>
      <c r="E76" s="179">
        <v>282453157819</v>
      </c>
      <c r="F76" s="179">
        <v>44343368691</v>
      </c>
      <c r="G76" s="179">
        <v>18359601668</v>
      </c>
      <c r="H76" s="179">
        <f>VLOOKUP(A76,Sheet3!$A$1:$E$2000,5,FALSE)</f>
        <v>19669738705</v>
      </c>
      <c r="I76" s="20"/>
      <c r="J76" s="20"/>
      <c r="K76" s="20"/>
    </row>
    <row r="77" spans="1:11">
      <c r="A77" s="154" t="s">
        <v>65</v>
      </c>
      <c r="B77" s="154" t="s">
        <v>1715</v>
      </c>
      <c r="C77" s="154" t="s">
        <v>1641</v>
      </c>
      <c r="D77" s="179">
        <v>-3852703319</v>
      </c>
      <c r="E77" s="179">
        <v>2560697029</v>
      </c>
      <c r="F77" s="179">
        <v>-565537090</v>
      </c>
      <c r="G77" s="179">
        <v>876780090</v>
      </c>
      <c r="H77" s="179">
        <f>VLOOKUP(A77,Sheet3!$A$1:$E$2000,5,FALSE)</f>
        <v>-956524360</v>
      </c>
      <c r="I77" s="20"/>
      <c r="J77" s="20"/>
      <c r="K77" s="20"/>
    </row>
    <row r="78" spans="1:11">
      <c r="A78" s="154" t="s">
        <v>228</v>
      </c>
      <c r="B78" s="154" t="s">
        <v>1716</v>
      </c>
      <c r="C78" s="154" t="s">
        <v>1641</v>
      </c>
      <c r="D78" s="179">
        <v>13878557264</v>
      </c>
      <c r="E78" s="179">
        <v>29017445243</v>
      </c>
      <c r="F78" s="179">
        <v>26162493723</v>
      </c>
      <c r="G78" s="179">
        <v>32033088089</v>
      </c>
      <c r="H78" s="179">
        <f>VLOOKUP(A78,Sheet3!$A$1:$E$2000,5,FALSE)</f>
        <v>26631984305</v>
      </c>
      <c r="I78" s="20"/>
      <c r="J78" s="20"/>
      <c r="K78" s="20"/>
    </row>
    <row r="79" spans="1:11">
      <c r="A79" s="154" t="s">
        <v>408</v>
      </c>
      <c r="B79" s="154" t="s">
        <v>1717</v>
      </c>
      <c r="C79" s="154" t="s">
        <v>1641</v>
      </c>
      <c r="D79" s="179">
        <v>817186815727</v>
      </c>
      <c r="E79" s="179">
        <v>825063690200</v>
      </c>
      <c r="F79" s="179">
        <v>652166187513</v>
      </c>
      <c r="G79" s="179">
        <v>452150456084</v>
      </c>
      <c r="H79" s="179">
        <f>VLOOKUP(A79,Sheet3!$A$1:$E$2000,5,FALSE)</f>
        <v>690980808074</v>
      </c>
      <c r="I79" s="20"/>
      <c r="J79" s="20"/>
      <c r="K79" s="20"/>
    </row>
    <row r="80" spans="1:11">
      <c r="A80" s="154" t="s">
        <v>23</v>
      </c>
      <c r="B80" s="154" t="s">
        <v>1718</v>
      </c>
      <c r="C80" s="154" t="s">
        <v>1641</v>
      </c>
      <c r="D80" s="179">
        <v>228231261556</v>
      </c>
      <c r="E80" s="179">
        <v>242391394612</v>
      </c>
      <c r="F80" s="179">
        <v>187294077914</v>
      </c>
      <c r="G80" s="179">
        <v>226462060289</v>
      </c>
      <c r="H80" s="179">
        <f>VLOOKUP(A80,Sheet3!$A$1:$E$2000,5,FALSE)</f>
        <v>203949096300</v>
      </c>
      <c r="I80" s="20"/>
      <c r="J80" s="20"/>
      <c r="K80" s="20"/>
    </row>
    <row r="81" spans="1:11">
      <c r="A81" s="154" t="s">
        <v>409</v>
      </c>
      <c r="B81" s="154" t="s">
        <v>1719</v>
      </c>
      <c r="C81" s="154" t="s">
        <v>1641</v>
      </c>
      <c r="D81" s="179">
        <v>78557526536</v>
      </c>
      <c r="E81" s="179">
        <v>94923840212</v>
      </c>
      <c r="F81" s="179">
        <v>76740856539</v>
      </c>
      <c r="G81" s="179">
        <v>88224332178</v>
      </c>
      <c r="H81" s="179">
        <f>VLOOKUP(A81,Sheet3!$A$1:$E$2000,5,FALSE)</f>
        <v>80350018360</v>
      </c>
      <c r="I81" s="20"/>
      <c r="J81" s="20"/>
      <c r="K81" s="20"/>
    </row>
    <row r="82" spans="1:11">
      <c r="A82" s="154" t="s">
        <v>411</v>
      </c>
      <c r="B82" s="154" t="s">
        <v>4194</v>
      </c>
      <c r="C82" s="154" t="s">
        <v>1641</v>
      </c>
      <c r="D82" s="179">
        <v>78465870524</v>
      </c>
      <c r="E82" s="179">
        <v>141761074911</v>
      </c>
      <c r="F82" s="179">
        <v>123060722255</v>
      </c>
      <c r="G82" s="179">
        <v>117849977911</v>
      </c>
      <c r="H82" s="179">
        <f>VLOOKUP(A82,Sheet3!$A$1:$E$2000,5,FALSE)</f>
        <v>73114797462</v>
      </c>
      <c r="I82" s="20"/>
      <c r="J82" s="20"/>
      <c r="K82" s="20"/>
    </row>
    <row r="83" spans="1:11">
      <c r="A83" s="154" t="s">
        <v>68</v>
      </c>
      <c r="B83" s="154" t="s">
        <v>1721</v>
      </c>
      <c r="C83" s="154" t="s">
        <v>1641</v>
      </c>
      <c r="D83" s="179">
        <v>80277208394</v>
      </c>
      <c r="E83" s="179">
        <v>34961803685</v>
      </c>
      <c r="F83" s="179">
        <v>34653155612</v>
      </c>
      <c r="G83" s="179">
        <v>54351646417</v>
      </c>
      <c r="H83" s="179">
        <f>VLOOKUP(A83,Sheet3!$A$1:$E$2000,5,FALSE)</f>
        <v>38778857578</v>
      </c>
      <c r="I83" s="20"/>
      <c r="J83" s="20"/>
      <c r="K83" s="20"/>
    </row>
    <row r="84" spans="1:11">
      <c r="A84" s="154" t="s">
        <v>69</v>
      </c>
      <c r="B84" s="154" t="s">
        <v>1722</v>
      </c>
      <c r="C84" s="154" t="s">
        <v>1641</v>
      </c>
      <c r="D84" s="179">
        <v>885150744511</v>
      </c>
      <c r="E84" s="179">
        <v>1240628527646</v>
      </c>
      <c r="F84" s="179">
        <v>656733027371</v>
      </c>
      <c r="G84" s="179">
        <v>1266145137495</v>
      </c>
      <c r="H84" s="179">
        <f>VLOOKUP(A84,Sheet3!$A$1:$E$2000,5,FALSE)</f>
        <v>1346448917206</v>
      </c>
      <c r="I84" s="20"/>
      <c r="J84" s="20"/>
      <c r="K84" s="20"/>
    </row>
    <row r="85" spans="1:11">
      <c r="A85" s="154" t="s">
        <v>412</v>
      </c>
      <c r="B85" s="154" t="s">
        <v>1723</v>
      </c>
      <c r="C85" s="154" t="s">
        <v>1641</v>
      </c>
      <c r="D85" s="179">
        <v>980170651814</v>
      </c>
      <c r="E85" s="179">
        <v>980849253285</v>
      </c>
      <c r="F85" s="179">
        <v>875513118712</v>
      </c>
      <c r="G85" s="179">
        <v>716065667537</v>
      </c>
      <c r="H85" s="179">
        <f>VLOOKUP(A85,Sheet3!$A$1:$E$2000,5,FALSE)</f>
        <v>488664510490</v>
      </c>
      <c r="I85" s="20"/>
      <c r="J85" s="20"/>
      <c r="K85" s="20"/>
    </row>
    <row r="86" spans="1:11">
      <c r="A86" s="154" t="s">
        <v>70</v>
      </c>
      <c r="B86" s="154" t="s">
        <v>1724</v>
      </c>
      <c r="C86" s="154" t="s">
        <v>1641</v>
      </c>
      <c r="D86" s="179">
        <v>480725473223</v>
      </c>
      <c r="E86" s="179">
        <v>487328159707</v>
      </c>
      <c r="F86" s="179">
        <v>650563171560</v>
      </c>
      <c r="G86" s="179">
        <v>692378252937</v>
      </c>
      <c r="H86" s="179">
        <f>VLOOKUP(A86,Sheet3!$A$1:$E$2000,5,FALSE)</f>
        <v>803409873011</v>
      </c>
      <c r="I86" s="20"/>
      <c r="J86" s="20"/>
      <c r="K86" s="20"/>
    </row>
    <row r="87" spans="1:11">
      <c r="A87" s="154" t="s">
        <v>71</v>
      </c>
      <c r="B87" s="154" t="s">
        <v>1725</v>
      </c>
      <c r="C87" s="154" t="s">
        <v>1641</v>
      </c>
      <c r="D87" s="179">
        <v>24469756539</v>
      </c>
      <c r="E87" s="179">
        <v>45476917901</v>
      </c>
      <c r="F87" s="179">
        <v>42503718558</v>
      </c>
      <c r="G87" s="179">
        <v>32882437269</v>
      </c>
      <c r="H87" s="179">
        <f>VLOOKUP(A87,Sheet3!$A$1:$E$2000,5,FALSE)</f>
        <v>39232665068</v>
      </c>
      <c r="I87" s="20"/>
      <c r="J87" s="20"/>
      <c r="K87" s="20"/>
    </row>
    <row r="88" spans="1:11">
      <c r="A88" s="154" t="s">
        <v>72</v>
      </c>
      <c r="B88" s="154" t="s">
        <v>1726</v>
      </c>
      <c r="C88" s="154" t="s">
        <v>1641</v>
      </c>
      <c r="D88" s="179">
        <v>115539487269</v>
      </c>
      <c r="E88" s="179">
        <v>134019106258</v>
      </c>
      <c r="F88" s="179">
        <v>146349859974</v>
      </c>
      <c r="G88" s="179">
        <v>191493947821</v>
      </c>
      <c r="H88" s="179">
        <f>VLOOKUP(A88,Sheet3!$A$1:$E$2000,5,FALSE)</f>
        <v>222654106422</v>
      </c>
      <c r="I88" s="20"/>
      <c r="J88" s="20"/>
      <c r="K88" s="20"/>
    </row>
    <row r="89" spans="1:11">
      <c r="A89" s="154" t="s">
        <v>73</v>
      </c>
      <c r="B89" s="154" t="s">
        <v>1727</v>
      </c>
      <c r="C89" s="154" t="s">
        <v>1641</v>
      </c>
      <c r="D89" s="179">
        <v>567386132303</v>
      </c>
      <c r="E89" s="179">
        <v>585226355083</v>
      </c>
      <c r="F89" s="179">
        <v>561669298698</v>
      </c>
      <c r="G89" s="179">
        <v>792086969035</v>
      </c>
      <c r="H89" s="179">
        <f>VLOOKUP(A89,Sheet3!$A$1:$E$2000,5,FALSE)</f>
        <v>600227548958</v>
      </c>
      <c r="I89" s="20"/>
      <c r="J89" s="20"/>
      <c r="K89" s="20"/>
    </row>
    <row r="90" spans="1:11">
      <c r="A90" s="154" t="s">
        <v>74</v>
      </c>
      <c r="B90" s="154" t="s">
        <v>1728</v>
      </c>
      <c r="C90" s="154" t="s">
        <v>1641</v>
      </c>
      <c r="D90" s="179">
        <v>4030884448</v>
      </c>
      <c r="E90" s="179">
        <v>9564946768</v>
      </c>
      <c r="F90" s="179">
        <v>9494706947</v>
      </c>
      <c r="G90" s="179">
        <v>14790581982</v>
      </c>
      <c r="H90" s="179">
        <f>VLOOKUP(A90,Sheet3!$A$1:$E$2000,5,FALSE)</f>
        <v>11258654284</v>
      </c>
      <c r="I90" s="20"/>
      <c r="J90" s="20"/>
      <c r="K90" s="20"/>
    </row>
    <row r="91" spans="1:11">
      <c r="A91" s="154" t="s">
        <v>76</v>
      </c>
      <c r="B91" s="154" t="s">
        <v>1729</v>
      </c>
      <c r="C91" s="154" t="s">
        <v>1641</v>
      </c>
      <c r="D91" s="179">
        <v>29226920502</v>
      </c>
      <c r="E91" s="179">
        <v>117762947220</v>
      </c>
      <c r="F91" s="179">
        <v>326578224945</v>
      </c>
      <c r="G91" s="179">
        <v>653560872035</v>
      </c>
      <c r="H91" s="179">
        <f>VLOOKUP(A91,Sheet3!$A$1:$E$2000,5,FALSE)</f>
        <v>39604081729</v>
      </c>
      <c r="I91" s="20"/>
      <c r="J91" s="20"/>
      <c r="K91" s="20"/>
    </row>
    <row r="92" spans="1:11">
      <c r="A92" s="154" t="s">
        <v>77</v>
      </c>
      <c r="B92" s="154" t="s">
        <v>1730</v>
      </c>
      <c r="C92" s="154" t="s">
        <v>1641</v>
      </c>
      <c r="D92" s="179">
        <v>77953095948</v>
      </c>
      <c r="E92" s="179">
        <v>76326169357</v>
      </c>
      <c r="F92" s="179">
        <v>87939976453</v>
      </c>
      <c r="G92" s="179">
        <v>77431402857</v>
      </c>
      <c r="H92" s="179">
        <f>VLOOKUP(A92,Sheet3!$A$1:$E$2000,5,FALSE)</f>
        <v>42371362929</v>
      </c>
      <c r="I92" s="20"/>
      <c r="J92" s="20"/>
      <c r="K92" s="20"/>
    </row>
    <row r="93" spans="1:11">
      <c r="A93" s="154" t="s">
        <v>78</v>
      </c>
      <c r="B93" s="154" t="s">
        <v>1731</v>
      </c>
      <c r="C93" s="154" t="s">
        <v>1641</v>
      </c>
      <c r="D93" s="179">
        <v>96088173225</v>
      </c>
      <c r="E93" s="179">
        <v>85133077783</v>
      </c>
      <c r="F93" s="179">
        <v>72410375978</v>
      </c>
      <c r="G93" s="179">
        <v>155285932345</v>
      </c>
      <c r="H93" s="179">
        <f>VLOOKUP(A93,Sheet3!$A$1:$E$2000,5,FALSE)</f>
        <v>100155603919</v>
      </c>
      <c r="I93" s="20"/>
      <c r="J93" s="20"/>
      <c r="K93" s="20"/>
    </row>
    <row r="94" spans="1:11">
      <c r="A94" s="154" t="s">
        <v>67</v>
      </c>
      <c r="B94" s="154" t="s">
        <v>3733</v>
      </c>
      <c r="C94" s="154" t="s">
        <v>1641</v>
      </c>
      <c r="D94" s="179">
        <v>152707437743</v>
      </c>
      <c r="E94" s="179">
        <v>160384144005</v>
      </c>
      <c r="F94" s="179">
        <v>135177489778</v>
      </c>
      <c r="G94" s="179">
        <v>229307876184</v>
      </c>
      <c r="H94" s="179">
        <f>VLOOKUP(A94,Sheet3!$A$1:$E$2000,5,FALSE)</f>
        <v>144878496212</v>
      </c>
      <c r="I94" s="20"/>
      <c r="J94" s="20"/>
      <c r="K94" s="20"/>
    </row>
    <row r="95" spans="1:11">
      <c r="A95" s="154" t="s">
        <v>79</v>
      </c>
      <c r="B95" s="154" t="s">
        <v>3977</v>
      </c>
      <c r="C95" s="154" t="s">
        <v>1641</v>
      </c>
      <c r="D95" s="179">
        <v>654881982966</v>
      </c>
      <c r="E95" s="179">
        <v>896891228502</v>
      </c>
      <c r="F95" s="179">
        <v>718604696711</v>
      </c>
      <c r="G95" s="179">
        <v>668178283999</v>
      </c>
      <c r="H95" s="179">
        <f>VLOOKUP(A95,Sheet3!$A$1:$E$2000,5,FALSE)</f>
        <v>941116934946</v>
      </c>
      <c r="I95" s="20"/>
      <c r="J95" s="20"/>
      <c r="K95" s="20"/>
    </row>
    <row r="96" spans="1:11">
      <c r="A96" s="154" t="s">
        <v>80</v>
      </c>
      <c r="B96" s="154" t="s">
        <v>1734</v>
      </c>
      <c r="C96" s="154" t="s">
        <v>1641</v>
      </c>
      <c r="D96" s="179">
        <v>95670617861</v>
      </c>
      <c r="E96" s="179">
        <v>66562807054</v>
      </c>
      <c r="F96" s="179">
        <v>183462506504</v>
      </c>
      <c r="G96" s="179">
        <v>116312728566</v>
      </c>
      <c r="H96" s="179">
        <f>VLOOKUP(A96,Sheet3!$A$1:$E$2000,5,FALSE)</f>
        <v>146627240807</v>
      </c>
      <c r="I96" s="20"/>
      <c r="J96" s="20"/>
      <c r="K96" s="20"/>
    </row>
    <row r="97" spans="1:11">
      <c r="A97" s="154" t="s">
        <v>81</v>
      </c>
      <c r="B97" s="154" t="s">
        <v>3960</v>
      </c>
      <c r="C97" s="154" t="s">
        <v>1641</v>
      </c>
      <c r="D97" s="179">
        <v>42190922533</v>
      </c>
      <c r="E97" s="179">
        <v>45758483507</v>
      </c>
      <c r="F97" s="179">
        <v>47875328592</v>
      </c>
      <c r="G97" s="179">
        <v>61143341696</v>
      </c>
      <c r="H97" s="179">
        <f>VLOOKUP(A97,Sheet3!$A$1:$E$2000,5,FALSE)</f>
        <v>59513173198</v>
      </c>
      <c r="I97" s="20"/>
      <c r="J97" s="20"/>
      <c r="K97" s="20"/>
    </row>
    <row r="98" spans="1:11">
      <c r="A98" s="154" t="s">
        <v>82</v>
      </c>
      <c r="B98" s="154" t="s">
        <v>1736</v>
      </c>
      <c r="C98" s="154" t="s">
        <v>1641</v>
      </c>
      <c r="D98" s="179">
        <v>130672874951</v>
      </c>
      <c r="E98" s="179">
        <v>154544142872</v>
      </c>
      <c r="F98" s="179">
        <v>165933875778</v>
      </c>
      <c r="G98" s="179">
        <v>226329693034</v>
      </c>
      <c r="H98" s="179">
        <f>VLOOKUP(A98,Sheet3!$A$1:$E$2000,5,FALSE)</f>
        <v>185802252902</v>
      </c>
      <c r="I98" s="20"/>
      <c r="J98" s="20"/>
      <c r="K98" s="20"/>
    </row>
    <row r="99" spans="1:11">
      <c r="A99" s="154" t="s">
        <v>83</v>
      </c>
      <c r="B99" s="154" t="s">
        <v>1737</v>
      </c>
      <c r="C99" s="154" t="s">
        <v>1641</v>
      </c>
      <c r="D99" s="179">
        <v>-622162190</v>
      </c>
      <c r="E99" s="179">
        <v>-1019804228</v>
      </c>
      <c r="F99" s="179">
        <v>-660953902</v>
      </c>
      <c r="G99" s="179">
        <v>-5922484244</v>
      </c>
      <c r="H99" s="179">
        <f>VLOOKUP(A99,Sheet3!$A$1:$E$2000,5,FALSE)</f>
        <v>-923342362</v>
      </c>
      <c r="I99" s="20"/>
      <c r="J99" s="20"/>
      <c r="K99" s="20"/>
    </row>
    <row r="100" spans="1:11">
      <c r="A100" s="154" t="s">
        <v>84</v>
      </c>
      <c r="B100" s="154" t="s">
        <v>1738</v>
      </c>
      <c r="C100" s="154" t="s">
        <v>1641</v>
      </c>
      <c r="D100" s="179">
        <v>16283343831</v>
      </c>
      <c r="E100" s="179">
        <v>18449910245</v>
      </c>
      <c r="F100" s="179">
        <v>11088285219</v>
      </c>
      <c r="G100" s="179">
        <v>21482634941</v>
      </c>
      <c r="H100" s="179">
        <f>VLOOKUP(A100,Sheet3!$A$1:$E$2000,5,FALSE)</f>
        <v>14312929844</v>
      </c>
      <c r="I100" s="20"/>
      <c r="J100" s="20"/>
      <c r="K100" s="20"/>
    </row>
    <row r="101" spans="1:11">
      <c r="A101" s="154" t="s">
        <v>916</v>
      </c>
      <c r="B101" s="154" t="s">
        <v>3688</v>
      </c>
      <c r="C101" s="154" t="s">
        <v>1641</v>
      </c>
      <c r="D101" s="179">
        <v>105935358406</v>
      </c>
      <c r="E101" s="179">
        <v>98075458570</v>
      </c>
      <c r="F101" s="179">
        <v>220469748447</v>
      </c>
      <c r="G101" s="179">
        <v>119316053167</v>
      </c>
      <c r="H101" s="179">
        <f>VLOOKUP(A101,Sheet3!$A$1:$E$2000,5,FALSE)</f>
        <v>144268839116</v>
      </c>
      <c r="I101" s="20"/>
      <c r="J101" s="20"/>
      <c r="K101" s="20"/>
    </row>
    <row r="102" spans="1:11">
      <c r="A102" s="154" t="s">
        <v>4123</v>
      </c>
      <c r="B102" s="154" t="s">
        <v>4124</v>
      </c>
      <c r="C102" s="154" t="s">
        <v>1641</v>
      </c>
      <c r="D102" s="179">
        <v>107486138443</v>
      </c>
      <c r="E102" s="179">
        <v>149048997503</v>
      </c>
      <c r="F102" s="179">
        <v>222590750186</v>
      </c>
      <c r="G102" s="179">
        <v>101556970271</v>
      </c>
      <c r="H102" s="179">
        <f>VLOOKUP(A102,Sheet3!$A$1:$E$2000,5,FALSE)</f>
        <v>96101756447</v>
      </c>
      <c r="I102" s="20"/>
      <c r="J102" s="20"/>
      <c r="K102" s="20"/>
    </row>
    <row r="103" spans="1:11">
      <c r="A103" s="154" t="s">
        <v>85</v>
      </c>
      <c r="B103" s="154" t="s">
        <v>1739</v>
      </c>
      <c r="C103" s="154" t="s">
        <v>1641</v>
      </c>
      <c r="D103" s="179">
        <v>18902776718</v>
      </c>
      <c r="E103" s="179">
        <v>42200308434</v>
      </c>
      <c r="F103" s="179">
        <v>36690135741</v>
      </c>
      <c r="G103" s="179">
        <v>5423693944</v>
      </c>
      <c r="H103" s="179">
        <f>VLOOKUP(A103,Sheet3!$A$1:$E$2000,5,FALSE)</f>
        <v>18219620396</v>
      </c>
      <c r="I103" s="20"/>
      <c r="J103" s="20"/>
      <c r="K103" s="20"/>
    </row>
    <row r="104" spans="1:11">
      <c r="A104" s="154" t="s">
        <v>86</v>
      </c>
      <c r="B104" s="154" t="s">
        <v>1740</v>
      </c>
      <c r="C104" s="154" t="s">
        <v>1641</v>
      </c>
      <c r="D104" s="179">
        <v>3787408852</v>
      </c>
      <c r="E104" s="179">
        <v>4839649203</v>
      </c>
      <c r="F104" s="179">
        <v>6291808007</v>
      </c>
      <c r="G104" s="179">
        <v>4769753793</v>
      </c>
      <c r="H104" s="179">
        <f>VLOOKUP(A104,Sheet3!$A$1:$E$2000,5,FALSE)</f>
        <v>6747853975</v>
      </c>
      <c r="I104" s="20"/>
      <c r="J104" s="20"/>
      <c r="K104" s="20"/>
    </row>
    <row r="105" spans="1:11">
      <c r="A105" s="154" t="s">
        <v>87</v>
      </c>
      <c r="B105" s="154" t="s">
        <v>1741</v>
      </c>
      <c r="C105" s="154" t="s">
        <v>1641</v>
      </c>
      <c r="D105" s="179">
        <v>-4487385217</v>
      </c>
      <c r="E105" s="179">
        <v>-13388540367</v>
      </c>
      <c r="F105" s="179">
        <v>-360936395</v>
      </c>
      <c r="G105" s="179">
        <v>-2616870970</v>
      </c>
      <c r="H105" s="179">
        <f>VLOOKUP(A105,Sheet3!$A$1:$E$2000,5,FALSE)</f>
        <v>7202958923</v>
      </c>
      <c r="I105" s="20"/>
      <c r="J105" s="20"/>
      <c r="K105" s="20"/>
    </row>
    <row r="106" spans="1:11">
      <c r="A106" s="154" t="s">
        <v>88</v>
      </c>
      <c r="B106" s="154" t="s">
        <v>3795</v>
      </c>
      <c r="C106" s="154" t="s">
        <v>1641</v>
      </c>
      <c r="D106" s="179">
        <v>7946425493</v>
      </c>
      <c r="E106" s="179">
        <v>8048421221</v>
      </c>
      <c r="F106" s="179">
        <v>10620816316</v>
      </c>
      <c r="G106" s="179">
        <v>8726534791</v>
      </c>
      <c r="H106" s="179">
        <f>VLOOKUP(A106,Sheet3!$A$1:$E$2000,5,FALSE)</f>
        <v>11131892498</v>
      </c>
      <c r="I106" s="20"/>
      <c r="J106" s="20"/>
      <c r="K106" s="20"/>
    </row>
    <row r="107" spans="1:11">
      <c r="A107" s="154" t="s">
        <v>89</v>
      </c>
      <c r="B107" s="154" t="s">
        <v>1743</v>
      </c>
      <c r="C107" s="154" t="s">
        <v>1641</v>
      </c>
      <c r="D107" s="179">
        <v>89854241380</v>
      </c>
      <c r="E107" s="179">
        <v>85435972079</v>
      </c>
      <c r="F107" s="179">
        <v>65506949742</v>
      </c>
      <c r="G107" s="179">
        <v>93065143519</v>
      </c>
      <c r="H107" s="179">
        <f>VLOOKUP(A107,Sheet3!$A$1:$E$2000,5,FALSE)</f>
        <v>86522864072</v>
      </c>
      <c r="I107" s="20"/>
      <c r="J107" s="20"/>
      <c r="K107" s="20"/>
    </row>
    <row r="108" spans="1:11">
      <c r="A108" s="154" t="s">
        <v>90</v>
      </c>
      <c r="B108" s="154" t="s">
        <v>1744</v>
      </c>
      <c r="C108" s="154" t="s">
        <v>1641</v>
      </c>
      <c r="D108" s="179">
        <v>510263522841</v>
      </c>
      <c r="E108" s="179">
        <v>467319569801</v>
      </c>
      <c r="F108" s="179">
        <v>598671315255</v>
      </c>
      <c r="G108" s="179">
        <v>712283954961</v>
      </c>
      <c r="H108" s="179">
        <f>VLOOKUP(A108,Sheet3!$A$1:$E$2000,5,FALSE)</f>
        <v>634375283245</v>
      </c>
      <c r="I108" s="20"/>
      <c r="J108" s="20"/>
      <c r="K108" s="20"/>
    </row>
    <row r="109" spans="1:11">
      <c r="A109" s="154" t="s">
        <v>3668</v>
      </c>
      <c r="B109" s="154" t="s">
        <v>3669</v>
      </c>
      <c r="C109" s="154" t="s">
        <v>1641</v>
      </c>
      <c r="D109" s="179">
        <v>229587631997</v>
      </c>
      <c r="E109" s="179">
        <v>576442539547</v>
      </c>
      <c r="F109" s="179">
        <v>451330361177</v>
      </c>
      <c r="G109" s="179">
        <v>584069574709</v>
      </c>
      <c r="H109" s="179">
        <f>VLOOKUP(A109,Sheet3!$A$1:$E$2000,5,FALSE)</f>
        <v>652720281724</v>
      </c>
      <c r="I109" s="20"/>
      <c r="J109" s="20"/>
      <c r="K109" s="20"/>
    </row>
    <row r="110" spans="1:11">
      <c r="A110" s="154" t="s">
        <v>91</v>
      </c>
      <c r="B110" s="154" t="s">
        <v>3797</v>
      </c>
      <c r="C110" s="154" t="s">
        <v>1641</v>
      </c>
      <c r="D110" s="179">
        <v>2287383639</v>
      </c>
      <c r="E110" s="179">
        <v>6074748443</v>
      </c>
      <c r="F110" s="179">
        <v>4420650982</v>
      </c>
      <c r="G110" s="179">
        <v>5134629588</v>
      </c>
      <c r="H110" s="179">
        <f>VLOOKUP(A110,Sheet3!$A$1:$E$2000,5,FALSE)</f>
        <v>4960149739</v>
      </c>
      <c r="I110" s="20"/>
      <c r="J110" s="20"/>
      <c r="K110" s="20"/>
    </row>
    <row r="111" spans="1:11">
      <c r="A111" s="154" t="s">
        <v>1746</v>
      </c>
      <c r="B111" s="154" t="s">
        <v>3677</v>
      </c>
      <c r="C111" s="154" t="s">
        <v>1641</v>
      </c>
      <c r="D111" s="179"/>
      <c r="E111" s="179"/>
      <c r="F111" s="179"/>
      <c r="G111" s="179"/>
      <c r="H111" s="179">
        <f>VLOOKUP(A111,Sheet3!$A$1:$E$2000,5,FALSE)</f>
        <v>0</v>
      </c>
      <c r="I111" s="20"/>
      <c r="J111" s="20"/>
      <c r="K111" s="20"/>
    </row>
    <row r="112" spans="1:11">
      <c r="A112" s="154" t="s">
        <v>92</v>
      </c>
      <c r="B112" s="154" t="s">
        <v>1748</v>
      </c>
      <c r="C112" s="154" t="s">
        <v>1641</v>
      </c>
      <c r="D112" s="179"/>
      <c r="E112" s="179"/>
      <c r="F112" s="179"/>
      <c r="G112" s="179"/>
      <c r="H112" s="179">
        <f>VLOOKUP(A112,Sheet3!$A$1:$E$2000,5,FALSE)</f>
        <v>0</v>
      </c>
      <c r="I112" s="20"/>
      <c r="J112" s="20"/>
      <c r="K112" s="20"/>
    </row>
    <row r="113" spans="1:11">
      <c r="A113" s="154" t="s">
        <v>93</v>
      </c>
      <c r="B113" s="154" t="s">
        <v>3880</v>
      </c>
      <c r="C113" s="154" t="s">
        <v>1641</v>
      </c>
      <c r="D113" s="179">
        <v>25439777036</v>
      </c>
      <c r="E113" s="179">
        <v>40705063168</v>
      </c>
      <c r="F113" s="179">
        <v>77897085515</v>
      </c>
      <c r="G113" s="179">
        <v>126126446807</v>
      </c>
      <c r="H113" s="179">
        <f>VLOOKUP(A113,Sheet3!$A$1:$E$2000,5,FALSE)</f>
        <v>28163989853</v>
      </c>
      <c r="I113" s="20"/>
      <c r="J113" s="20"/>
      <c r="K113" s="20"/>
    </row>
    <row r="114" spans="1:11">
      <c r="A114" s="154" t="s">
        <v>95</v>
      </c>
      <c r="B114" s="154" t="s">
        <v>1751</v>
      </c>
      <c r="C114" s="154" t="s">
        <v>1641</v>
      </c>
      <c r="D114" s="179">
        <v>56045087521</v>
      </c>
      <c r="E114" s="179">
        <v>64805869628</v>
      </c>
      <c r="F114" s="179">
        <v>78724331025</v>
      </c>
      <c r="G114" s="179">
        <v>78860199565</v>
      </c>
      <c r="H114" s="179">
        <f>VLOOKUP(A114,Sheet3!$A$1:$E$2000,5,FALSE)</f>
        <v>55822247402</v>
      </c>
      <c r="I114" s="20"/>
      <c r="J114" s="20"/>
      <c r="K114" s="20"/>
    </row>
    <row r="115" spans="1:11">
      <c r="A115" s="154" t="s">
        <v>764</v>
      </c>
      <c r="B115" s="154" t="s">
        <v>4233</v>
      </c>
      <c r="C115" s="154" t="s">
        <v>1641</v>
      </c>
      <c r="D115" s="179"/>
      <c r="E115" s="179"/>
      <c r="F115" s="179"/>
      <c r="G115" s="179"/>
      <c r="H115" s="179">
        <f>VLOOKUP(A115,Sheet3!$A$1:$E$2000,5,FALSE)</f>
        <v>0</v>
      </c>
      <c r="I115" s="20"/>
      <c r="J115" s="20"/>
      <c r="K115" s="20"/>
    </row>
    <row r="116" spans="1:11">
      <c r="A116" s="154" t="s">
        <v>96</v>
      </c>
      <c r="B116" s="154" t="s">
        <v>1752</v>
      </c>
      <c r="C116" s="154" t="s">
        <v>1641</v>
      </c>
      <c r="D116" s="179">
        <v>7450221018</v>
      </c>
      <c r="E116" s="179">
        <v>11816798756</v>
      </c>
      <c r="F116" s="179">
        <v>17013242542</v>
      </c>
      <c r="G116" s="179">
        <v>110951303528</v>
      </c>
      <c r="H116" s="179">
        <f>VLOOKUP(A116,Sheet3!$A$1:$E$2000,5,FALSE)</f>
        <v>47372122783</v>
      </c>
      <c r="I116" s="20"/>
      <c r="J116" s="20"/>
      <c r="K116" s="20"/>
    </row>
    <row r="117" spans="1:11">
      <c r="A117" s="154" t="s">
        <v>99</v>
      </c>
      <c r="B117" s="154" t="s">
        <v>4195</v>
      </c>
      <c r="C117" s="154" t="s">
        <v>1641</v>
      </c>
      <c r="D117" s="179">
        <v>12024186775</v>
      </c>
      <c r="E117" s="179">
        <v>13726630833</v>
      </c>
      <c r="F117" s="179">
        <v>8529494639</v>
      </c>
      <c r="G117" s="179">
        <v>11127313520</v>
      </c>
      <c r="H117" s="179">
        <f>VLOOKUP(A117,Sheet3!$A$1:$E$2000,5,FALSE)</f>
        <v>8708939471</v>
      </c>
      <c r="I117" s="20"/>
      <c r="J117" s="20"/>
      <c r="K117" s="20"/>
    </row>
    <row r="118" spans="1:11">
      <c r="A118" s="154" t="s">
        <v>100</v>
      </c>
      <c r="B118" s="154" t="s">
        <v>1754</v>
      </c>
      <c r="C118" s="154" t="s">
        <v>1641</v>
      </c>
      <c r="D118" s="179">
        <v>131200584621</v>
      </c>
      <c r="E118" s="179">
        <v>165658566081</v>
      </c>
      <c r="F118" s="179">
        <v>157203314468</v>
      </c>
      <c r="G118" s="179">
        <v>250333792634</v>
      </c>
      <c r="H118" s="179">
        <f>VLOOKUP(A118,Sheet3!$A$1:$E$2000,5,FALSE)</f>
        <v>180024396935</v>
      </c>
      <c r="I118" s="20"/>
      <c r="J118" s="20"/>
      <c r="K118" s="20"/>
    </row>
    <row r="119" spans="1:11">
      <c r="A119" s="154" t="s">
        <v>101</v>
      </c>
      <c r="B119" s="154" t="s">
        <v>1755</v>
      </c>
      <c r="C119" s="154" t="s">
        <v>1641</v>
      </c>
      <c r="D119" s="179">
        <v>14114314398</v>
      </c>
      <c r="E119" s="179">
        <v>14125984542</v>
      </c>
      <c r="F119" s="179">
        <v>13071774385</v>
      </c>
      <c r="G119" s="179">
        <v>12697241397</v>
      </c>
      <c r="H119" s="179">
        <f>VLOOKUP(A119,Sheet3!$A$1:$E$2000,5,FALSE)</f>
        <v>13089207598</v>
      </c>
      <c r="I119" s="20"/>
      <c r="J119" s="20"/>
      <c r="K119" s="20"/>
    </row>
    <row r="120" spans="1:11">
      <c r="A120" s="154" t="s">
        <v>729</v>
      </c>
      <c r="B120" s="154" t="s">
        <v>1756</v>
      </c>
      <c r="C120" s="154" t="s">
        <v>1641</v>
      </c>
      <c r="D120" s="179">
        <v>31567764065</v>
      </c>
      <c r="E120" s="179">
        <v>28336766153</v>
      </c>
      <c r="F120" s="179">
        <v>2081806562</v>
      </c>
      <c r="G120" s="179">
        <v>5647953598</v>
      </c>
      <c r="H120" s="179">
        <f>VLOOKUP(A120,Sheet3!$A$1:$E$2000,5,FALSE)</f>
        <v>0</v>
      </c>
      <c r="I120" s="20"/>
      <c r="J120" s="20"/>
      <c r="K120" s="20"/>
    </row>
    <row r="121" spans="1:11">
      <c r="A121" s="154" t="s">
        <v>102</v>
      </c>
      <c r="B121" s="154" t="s">
        <v>1757</v>
      </c>
      <c r="C121" s="154" t="s">
        <v>1641</v>
      </c>
      <c r="D121" s="179">
        <v>126578136728</v>
      </c>
      <c r="E121" s="179">
        <v>99339787939</v>
      </c>
      <c r="F121" s="179">
        <v>92199137861</v>
      </c>
      <c r="G121" s="179">
        <v>68691761282</v>
      </c>
      <c r="H121" s="179">
        <f>VLOOKUP(A121,Sheet3!$A$1:$E$2000,5,FALSE)</f>
        <v>0</v>
      </c>
      <c r="I121" s="20"/>
      <c r="J121" s="20"/>
      <c r="K121" s="20"/>
    </row>
    <row r="122" spans="1:11">
      <c r="A122" s="154" t="s">
        <v>104</v>
      </c>
      <c r="B122" s="154" t="s">
        <v>1759</v>
      </c>
      <c r="C122" s="154" t="s">
        <v>1641</v>
      </c>
      <c r="D122" s="179">
        <v>127425023693</v>
      </c>
      <c r="E122" s="179">
        <v>197273183980</v>
      </c>
      <c r="F122" s="179">
        <v>418347702879</v>
      </c>
      <c r="G122" s="179">
        <v>230157403136</v>
      </c>
      <c r="H122" s="179">
        <f>VLOOKUP(A122,Sheet3!$A$1:$E$2000,5,FALSE)</f>
        <v>100714862366</v>
      </c>
      <c r="I122" s="20"/>
      <c r="J122" s="20"/>
      <c r="K122" s="20"/>
    </row>
    <row r="123" spans="1:11">
      <c r="A123" s="154" t="s">
        <v>106</v>
      </c>
      <c r="B123" s="154" t="s">
        <v>1760</v>
      </c>
      <c r="C123" s="154" t="s">
        <v>1641</v>
      </c>
      <c r="D123" s="179">
        <v>6301347904266</v>
      </c>
      <c r="E123" s="179">
        <v>6021040042975</v>
      </c>
      <c r="F123" s="179">
        <v>6518866479010</v>
      </c>
      <c r="G123" s="179">
        <v>7047275086162</v>
      </c>
      <c r="H123" s="179">
        <f>VLOOKUP(A123,Sheet3!$A$1:$E$2000,5,FALSE)</f>
        <v>4244889890688</v>
      </c>
      <c r="I123" s="20"/>
      <c r="J123" s="20"/>
      <c r="K123" s="20"/>
    </row>
    <row r="124" spans="1:11">
      <c r="A124" s="154" t="s">
        <v>107</v>
      </c>
      <c r="B124" s="154" t="s">
        <v>1761</v>
      </c>
      <c r="C124" s="154" t="s">
        <v>1641</v>
      </c>
      <c r="D124" s="179">
        <v>2324501283436</v>
      </c>
      <c r="E124" s="179">
        <v>2271099323500</v>
      </c>
      <c r="F124" s="179">
        <v>2539435835564</v>
      </c>
      <c r="G124" s="179">
        <v>2874668015585</v>
      </c>
      <c r="H124" s="179">
        <f>VLOOKUP(A124,Sheet3!$A$1:$E$2000,5,FALSE)</f>
        <v>2994927830887</v>
      </c>
      <c r="I124" s="20"/>
      <c r="J124" s="20"/>
      <c r="K124" s="20"/>
    </row>
    <row r="125" spans="1:11">
      <c r="A125" s="154" t="s">
        <v>108</v>
      </c>
      <c r="B125" s="154" t="s">
        <v>1763</v>
      </c>
      <c r="C125" s="154" t="s">
        <v>1641</v>
      </c>
      <c r="D125" s="179">
        <v>190098487589</v>
      </c>
      <c r="E125" s="179">
        <v>102235439286</v>
      </c>
      <c r="F125" s="179">
        <v>107004576064</v>
      </c>
      <c r="G125" s="179">
        <v>186365997757</v>
      </c>
      <c r="H125" s="179">
        <f>VLOOKUP(A125,Sheet3!$A$1:$E$2000,5,FALSE)</f>
        <v>201601479848</v>
      </c>
      <c r="I125" s="20"/>
      <c r="J125" s="20"/>
      <c r="K125" s="20"/>
    </row>
    <row r="126" spans="1:11">
      <c r="A126" s="154" t="s">
        <v>3715</v>
      </c>
      <c r="B126" s="154" t="s">
        <v>3716</v>
      </c>
      <c r="C126" s="154" t="s">
        <v>1641</v>
      </c>
      <c r="D126" s="179"/>
      <c r="E126" s="179"/>
      <c r="F126" s="179"/>
      <c r="G126" s="179"/>
      <c r="H126" s="179">
        <f>VLOOKUP(A126,Sheet3!$A$1:$E$2000,5,FALSE)</f>
        <v>0</v>
      </c>
      <c r="I126" s="20"/>
      <c r="J126" s="20"/>
      <c r="K126" s="20"/>
    </row>
    <row r="127" spans="1:11">
      <c r="A127" s="154" t="s">
        <v>3919</v>
      </c>
      <c r="B127" s="154" t="s">
        <v>3920</v>
      </c>
      <c r="C127" s="154" t="s">
        <v>1641</v>
      </c>
      <c r="D127" s="179"/>
      <c r="E127" s="179"/>
      <c r="F127" s="179"/>
      <c r="G127" s="179"/>
      <c r="H127" s="179">
        <f>VLOOKUP(A127,Sheet3!$A$1:$E$2000,5,FALSE)</f>
        <v>0</v>
      </c>
      <c r="I127" s="20"/>
      <c r="J127" s="20"/>
      <c r="K127" s="20"/>
    </row>
    <row r="128" spans="1:11">
      <c r="A128" s="154" t="s">
        <v>3997</v>
      </c>
      <c r="B128" s="154" t="s">
        <v>4141</v>
      </c>
      <c r="C128" s="154" t="s">
        <v>1641</v>
      </c>
      <c r="D128" s="179"/>
      <c r="E128" s="179"/>
      <c r="F128" s="179"/>
      <c r="G128" s="179"/>
      <c r="H128" s="179">
        <f>VLOOKUP(A128,Sheet3!$A$1:$E$2000,5,FALSE)</f>
        <v>0</v>
      </c>
      <c r="I128" s="20"/>
      <c r="J128" s="20"/>
      <c r="K128" s="20"/>
    </row>
    <row r="129" spans="1:11">
      <c r="A129" s="154" t="s">
        <v>1768</v>
      </c>
      <c r="B129" s="154" t="s">
        <v>4142</v>
      </c>
      <c r="C129" s="154" t="s">
        <v>1641</v>
      </c>
      <c r="D129" s="179"/>
      <c r="E129" s="179"/>
      <c r="F129" s="179"/>
      <c r="G129" s="179"/>
      <c r="H129" s="179">
        <f>VLOOKUP(A129,Sheet3!$A$1:$E$2000,5,FALSE)</f>
        <v>0</v>
      </c>
      <c r="I129" s="20"/>
      <c r="J129" s="20"/>
      <c r="K129" s="20"/>
    </row>
    <row r="130" spans="1:11">
      <c r="A130" s="154" t="s">
        <v>4125</v>
      </c>
      <c r="B130" s="154" t="s">
        <v>4126</v>
      </c>
      <c r="C130" s="154" t="s">
        <v>1641</v>
      </c>
      <c r="D130" s="179"/>
      <c r="E130" s="179"/>
      <c r="F130" s="179"/>
      <c r="G130" s="179"/>
      <c r="H130" s="179">
        <f>VLOOKUP(A130,Sheet3!$A$1:$E$2000,5,FALSE)</f>
        <v>0</v>
      </c>
      <c r="I130" s="20"/>
      <c r="J130" s="20"/>
      <c r="K130" s="20"/>
    </row>
    <row r="131" spans="1:11">
      <c r="A131" s="154" t="s">
        <v>3971</v>
      </c>
      <c r="B131" s="154" t="s">
        <v>4297</v>
      </c>
      <c r="C131" s="154" t="s">
        <v>1641</v>
      </c>
      <c r="D131" s="179"/>
      <c r="E131" s="179"/>
      <c r="F131" s="179"/>
      <c r="G131" s="179"/>
      <c r="H131" s="179">
        <f>VLOOKUP(A131,Sheet3!$A$1:$E$2000,5,FALSE)</f>
        <v>0</v>
      </c>
      <c r="I131" s="20"/>
      <c r="J131" s="20"/>
      <c r="K131" s="20"/>
    </row>
    <row r="132" spans="1:11">
      <c r="A132" s="154" t="s">
        <v>3921</v>
      </c>
      <c r="B132" s="154" t="s">
        <v>3922</v>
      </c>
      <c r="C132" s="154" t="s">
        <v>1641</v>
      </c>
      <c r="D132" s="179"/>
      <c r="E132" s="179"/>
      <c r="F132" s="179"/>
      <c r="G132" s="179"/>
      <c r="H132" s="179">
        <f>VLOOKUP(A132,Sheet3!$A$1:$E$2000,5,FALSE)</f>
        <v>0</v>
      </c>
      <c r="I132" s="20"/>
      <c r="J132" s="20"/>
      <c r="K132" s="20"/>
    </row>
    <row r="133" spans="1:11">
      <c r="A133" s="154" t="s">
        <v>3951</v>
      </c>
      <c r="B133" s="154" t="s">
        <v>3952</v>
      </c>
      <c r="C133" s="154" t="s">
        <v>1641</v>
      </c>
      <c r="D133" s="179"/>
      <c r="E133" s="179"/>
      <c r="F133" s="179"/>
      <c r="G133" s="179"/>
      <c r="H133" s="179">
        <f>VLOOKUP(A133,Sheet3!$A$1:$E$2000,5,FALSE)</f>
        <v>0</v>
      </c>
      <c r="I133" s="20"/>
      <c r="J133" s="20"/>
      <c r="K133" s="20"/>
    </row>
    <row r="134" spans="1:11">
      <c r="A134" s="154" t="s">
        <v>3717</v>
      </c>
      <c r="B134" s="154" t="s">
        <v>4298</v>
      </c>
      <c r="C134" s="154" t="s">
        <v>1641</v>
      </c>
      <c r="D134" s="179"/>
      <c r="E134" s="179"/>
      <c r="F134" s="179"/>
      <c r="G134" s="179"/>
      <c r="H134" s="179">
        <f>VLOOKUP(A134,Sheet3!$A$1:$E$2000,5,FALSE)</f>
        <v>0</v>
      </c>
      <c r="I134" s="20"/>
      <c r="J134" s="20"/>
      <c r="K134" s="20"/>
    </row>
    <row r="135" spans="1:11">
      <c r="A135" s="154" t="s">
        <v>3735</v>
      </c>
      <c r="B135" s="154" t="s">
        <v>3736</v>
      </c>
      <c r="C135" s="154" t="s">
        <v>1641</v>
      </c>
      <c r="D135" s="179"/>
      <c r="E135" s="179"/>
      <c r="F135" s="179"/>
      <c r="G135" s="179"/>
      <c r="H135" s="179">
        <f>VLOOKUP(A135,Sheet3!$A$1:$E$2000,5,FALSE)</f>
        <v>0</v>
      </c>
      <c r="I135" s="20"/>
      <c r="J135" s="20"/>
      <c r="K135" s="20"/>
    </row>
    <row r="136" spans="1:11">
      <c r="A136" s="154" t="s">
        <v>3923</v>
      </c>
      <c r="B136" s="154" t="s">
        <v>3936</v>
      </c>
      <c r="C136" s="154" t="s">
        <v>1641</v>
      </c>
      <c r="D136" s="179"/>
      <c r="E136" s="179"/>
      <c r="F136" s="179"/>
      <c r="G136" s="179"/>
      <c r="H136" s="179">
        <f>VLOOKUP(A136,Sheet3!$A$1:$E$2000,5,FALSE)</f>
        <v>0</v>
      </c>
      <c r="I136" s="20"/>
      <c r="J136" s="20"/>
      <c r="K136" s="20"/>
    </row>
    <row r="137" spans="1:11">
      <c r="A137" s="154" t="s">
        <v>4112</v>
      </c>
      <c r="B137" s="154" t="s">
        <v>4113</v>
      </c>
      <c r="C137" s="154" t="s">
        <v>1641</v>
      </c>
      <c r="D137" s="179"/>
      <c r="E137" s="179"/>
      <c r="F137" s="179"/>
      <c r="G137" s="179"/>
      <c r="H137" s="179">
        <f>VLOOKUP(A137,Sheet3!$A$1:$E$2000,5,FALSE)</f>
        <v>0</v>
      </c>
      <c r="I137" s="20"/>
      <c r="J137" s="20"/>
      <c r="K137" s="20"/>
    </row>
    <row r="138" spans="1:11">
      <c r="A138" s="154" t="s">
        <v>1770</v>
      </c>
      <c r="B138" s="154" t="s">
        <v>3689</v>
      </c>
      <c r="C138" s="154" t="s">
        <v>1641</v>
      </c>
      <c r="D138" s="179"/>
      <c r="E138" s="179"/>
      <c r="F138" s="179"/>
      <c r="G138" s="179"/>
      <c r="H138" s="179">
        <f>VLOOKUP(A138,Sheet3!$A$1:$E$2000,5,FALSE)</f>
        <v>0</v>
      </c>
      <c r="I138" s="20"/>
      <c r="J138" s="20"/>
      <c r="K138" s="20"/>
    </row>
    <row r="139" spans="1:11">
      <c r="A139" s="154" t="s">
        <v>3954</v>
      </c>
      <c r="B139" s="154" t="s">
        <v>3955</v>
      </c>
      <c r="C139" s="154" t="s">
        <v>1641</v>
      </c>
      <c r="D139" s="179"/>
      <c r="E139" s="179"/>
      <c r="F139" s="179"/>
      <c r="G139" s="179"/>
      <c r="H139" s="179">
        <f>VLOOKUP(A139,Sheet3!$A$1:$E$2000,5,FALSE)</f>
        <v>0</v>
      </c>
      <c r="I139" s="20"/>
      <c r="J139" s="20"/>
      <c r="K139" s="20"/>
    </row>
    <row r="140" spans="1:11">
      <c r="A140" s="154" t="s">
        <v>1772</v>
      </c>
      <c r="B140" s="154" t="s">
        <v>1773</v>
      </c>
      <c r="C140" s="154" t="s">
        <v>1641</v>
      </c>
      <c r="D140" s="179"/>
      <c r="E140" s="179"/>
      <c r="F140" s="179"/>
      <c r="G140" s="179"/>
      <c r="H140" s="179">
        <f>VLOOKUP(A140,Sheet3!$A$1:$E$2000,5,FALSE)</f>
        <v>0</v>
      </c>
      <c r="I140" s="20"/>
      <c r="J140" s="20"/>
      <c r="K140" s="20"/>
    </row>
    <row r="141" spans="1:11">
      <c r="A141" s="154" t="s">
        <v>1774</v>
      </c>
      <c r="B141" s="154" t="s">
        <v>1775</v>
      </c>
      <c r="C141" s="154" t="s">
        <v>1641</v>
      </c>
      <c r="D141" s="179"/>
      <c r="E141" s="179"/>
      <c r="F141" s="179"/>
      <c r="G141" s="179"/>
      <c r="H141" s="179">
        <f>VLOOKUP(A141,Sheet3!$A$1:$E$2000,5,FALSE)</f>
        <v>0</v>
      </c>
      <c r="I141" s="20"/>
      <c r="J141" s="20"/>
      <c r="K141" s="20"/>
    </row>
    <row r="142" spans="1:11">
      <c r="A142" s="154" t="s">
        <v>1776</v>
      </c>
      <c r="B142" s="154" t="s">
        <v>1777</v>
      </c>
      <c r="C142" s="154" t="s">
        <v>1641</v>
      </c>
      <c r="D142" s="179"/>
      <c r="E142" s="179"/>
      <c r="F142" s="179"/>
      <c r="G142" s="179"/>
      <c r="H142" s="179">
        <f>VLOOKUP(A142,Sheet3!$A$1:$E$2000,5,FALSE)</f>
        <v>0</v>
      </c>
      <c r="I142" s="20"/>
      <c r="J142" s="20"/>
      <c r="K142" s="20"/>
    </row>
    <row r="143" spans="1:11">
      <c r="A143" s="154" t="s">
        <v>4165</v>
      </c>
      <c r="B143" s="154" t="s">
        <v>4166</v>
      </c>
      <c r="C143" s="154" t="s">
        <v>1641</v>
      </c>
      <c r="D143" s="179"/>
      <c r="E143" s="179"/>
      <c r="F143" s="179"/>
      <c r="G143" s="179"/>
      <c r="H143" s="179">
        <f>VLOOKUP(A143,Sheet3!$A$1:$E$2000,5,FALSE)</f>
        <v>0</v>
      </c>
      <c r="I143" s="20"/>
      <c r="J143" s="20"/>
      <c r="K143" s="20"/>
    </row>
    <row r="144" spans="1:11">
      <c r="A144" s="154" t="s">
        <v>4234</v>
      </c>
      <c r="B144" s="154" t="s">
        <v>4235</v>
      </c>
      <c r="C144" s="154" t="s">
        <v>1641</v>
      </c>
      <c r="D144" s="179"/>
      <c r="E144" s="179"/>
      <c r="F144" s="179"/>
      <c r="G144" s="179"/>
      <c r="H144" s="179">
        <f>VLOOKUP(A144,Sheet3!$A$1:$E$2000,5,FALSE)</f>
        <v>0</v>
      </c>
      <c r="I144" s="20"/>
      <c r="J144" s="20"/>
      <c r="K144" s="20"/>
    </row>
    <row r="145" spans="1:11">
      <c r="A145" s="154" t="s">
        <v>1778</v>
      </c>
      <c r="B145" s="154" t="s">
        <v>3678</v>
      </c>
      <c r="C145" s="154" t="s">
        <v>1641</v>
      </c>
      <c r="D145" s="179"/>
      <c r="E145" s="179"/>
      <c r="F145" s="179"/>
      <c r="G145" s="179"/>
      <c r="H145" s="179">
        <f>VLOOKUP(A145,Sheet3!$A$1:$E$2000,5,FALSE)</f>
        <v>0</v>
      </c>
      <c r="I145" s="20"/>
      <c r="J145" s="20"/>
      <c r="K145" s="20"/>
    </row>
    <row r="146" spans="1:11">
      <c r="A146" s="154" t="s">
        <v>1780</v>
      </c>
      <c r="B146" s="154" t="s">
        <v>3737</v>
      </c>
      <c r="C146" s="154" t="s">
        <v>1641</v>
      </c>
      <c r="D146" s="179"/>
      <c r="E146" s="179"/>
      <c r="F146" s="179"/>
      <c r="G146" s="179"/>
      <c r="H146" s="179">
        <f>VLOOKUP(A146,Sheet3!$A$1:$E$2000,5,FALSE)</f>
        <v>0</v>
      </c>
      <c r="I146" s="20"/>
      <c r="J146" s="20"/>
      <c r="K146" s="20"/>
    </row>
    <row r="147" spans="1:11">
      <c r="A147" s="154" t="s">
        <v>109</v>
      </c>
      <c r="B147" s="154" t="s">
        <v>1783</v>
      </c>
      <c r="C147" s="154" t="s">
        <v>1641</v>
      </c>
      <c r="D147" s="179">
        <v>4089510371416</v>
      </c>
      <c r="E147" s="179">
        <v>4953952865746</v>
      </c>
      <c r="F147" s="179">
        <v>4102333886924</v>
      </c>
      <c r="G147" s="179">
        <v>3904756235579</v>
      </c>
      <c r="H147" s="179">
        <f>VLOOKUP(A147,Sheet3!$A$1:$E$2000,5,FALSE)</f>
        <v>4508191324775</v>
      </c>
      <c r="I147" s="20"/>
      <c r="J147" s="20"/>
      <c r="K147" s="20"/>
    </row>
    <row r="148" spans="1:11">
      <c r="A148" s="154" t="s">
        <v>110</v>
      </c>
      <c r="B148" s="154" t="s">
        <v>1784</v>
      </c>
      <c r="C148" s="154" t="s">
        <v>1641</v>
      </c>
      <c r="D148" s="179">
        <v>33841820265</v>
      </c>
      <c r="E148" s="179">
        <v>30707486028</v>
      </c>
      <c r="F148" s="179">
        <v>34840202733</v>
      </c>
      <c r="G148" s="179">
        <v>40509226031</v>
      </c>
      <c r="H148" s="179">
        <f>VLOOKUP(A148,Sheet3!$A$1:$E$2000,5,FALSE)</f>
        <v>31823595361</v>
      </c>
      <c r="I148" s="20"/>
      <c r="J148" s="20"/>
      <c r="K148" s="20"/>
    </row>
    <row r="149" spans="1:11">
      <c r="A149" s="154" t="s">
        <v>3754</v>
      </c>
      <c r="B149" s="154" t="s">
        <v>3755</v>
      </c>
      <c r="C149" s="154" t="s">
        <v>1641</v>
      </c>
      <c r="D149" s="179">
        <v>832443833473</v>
      </c>
      <c r="E149" s="179">
        <v>1035209154759</v>
      </c>
      <c r="F149" s="179">
        <v>1069118856059</v>
      </c>
      <c r="G149" s="179">
        <v>1174010816536</v>
      </c>
      <c r="H149" s="179">
        <f>VLOOKUP(A149,Sheet3!$A$1:$E$2000,5,FALSE)</f>
        <v>1015641288378</v>
      </c>
      <c r="I149" s="20"/>
      <c r="J149" s="20"/>
      <c r="K149" s="20"/>
    </row>
    <row r="150" spans="1:11">
      <c r="A150" s="154" t="s">
        <v>762</v>
      </c>
      <c r="B150" s="154" t="s">
        <v>1785</v>
      </c>
      <c r="C150" s="154" t="s">
        <v>1641</v>
      </c>
      <c r="D150" s="179">
        <v>826087364006</v>
      </c>
      <c r="E150" s="179">
        <v>272891309069</v>
      </c>
      <c r="F150" s="179">
        <v>322689538843</v>
      </c>
      <c r="G150" s="179">
        <v>292699484451</v>
      </c>
      <c r="H150" s="179">
        <f>VLOOKUP(A150,Sheet3!$A$1:$E$2000,5,FALSE)</f>
        <v>486964564155</v>
      </c>
      <c r="I150" s="20"/>
      <c r="J150" s="20"/>
      <c r="K150" s="20"/>
    </row>
    <row r="151" spans="1:11">
      <c r="A151" s="154" t="s">
        <v>4267</v>
      </c>
      <c r="B151" s="154" t="s">
        <v>4299</v>
      </c>
      <c r="C151" s="154" t="s">
        <v>1641</v>
      </c>
      <c r="D151" s="179">
        <v>850840584920</v>
      </c>
      <c r="E151" s="179">
        <v>1276349850352</v>
      </c>
      <c r="F151" s="179">
        <v>765746756696</v>
      </c>
      <c r="G151" s="179">
        <v>1434361243976</v>
      </c>
      <c r="H151" s="179">
        <f>VLOOKUP(A151,Sheet3!$A$1:$E$2000,5,FALSE)</f>
        <v>950690652398</v>
      </c>
      <c r="I151" s="20"/>
      <c r="J151" s="20"/>
      <c r="K151" s="20"/>
    </row>
    <row r="152" spans="1:11">
      <c r="A152" s="154" t="s">
        <v>111</v>
      </c>
      <c r="B152" s="154" t="s">
        <v>3679</v>
      </c>
      <c r="C152" s="154" t="s">
        <v>1641</v>
      </c>
      <c r="D152" s="179">
        <v>1598238462931</v>
      </c>
      <c r="E152" s="179">
        <v>2338767844404</v>
      </c>
      <c r="F152" s="179">
        <v>1831629249349</v>
      </c>
      <c r="G152" s="179">
        <v>2647904434968</v>
      </c>
      <c r="H152" s="179">
        <f>VLOOKUP(A152,Sheet3!$A$1:$E$2000,5,FALSE)</f>
        <v>2001820351335</v>
      </c>
      <c r="I152" s="20"/>
      <c r="J152" s="20"/>
      <c r="K152" s="20"/>
    </row>
    <row r="153" spans="1:11">
      <c r="A153" s="154" t="s">
        <v>858</v>
      </c>
      <c r="B153" s="154" t="s">
        <v>2750</v>
      </c>
      <c r="C153" s="154" t="s">
        <v>1641</v>
      </c>
      <c r="D153" s="179">
        <v>42681111771</v>
      </c>
      <c r="E153" s="179">
        <v>40217536295</v>
      </c>
      <c r="F153" s="179">
        <v>50848689402</v>
      </c>
      <c r="G153" s="179">
        <v>56298093522</v>
      </c>
      <c r="H153" s="179">
        <f>VLOOKUP(A153,Sheet3!$A$1:$E$2000,5,FALSE)</f>
        <v>59252420358</v>
      </c>
      <c r="I153" s="20"/>
      <c r="J153" s="20"/>
      <c r="K153" s="20"/>
    </row>
    <row r="154" spans="1:11">
      <c r="A154" s="154" t="s">
        <v>112</v>
      </c>
      <c r="B154" s="154" t="s">
        <v>1787</v>
      </c>
      <c r="C154" s="154" t="s">
        <v>1641</v>
      </c>
      <c r="D154" s="179">
        <v>22747105864</v>
      </c>
      <c r="E154" s="179">
        <v>11305648822</v>
      </c>
      <c r="F154" s="179">
        <v>17077518362</v>
      </c>
      <c r="G154" s="179">
        <v>111358828799</v>
      </c>
      <c r="H154" s="179">
        <f>VLOOKUP(A154,Sheet3!$A$1:$E$2000,5,FALSE)</f>
        <v>41312192059</v>
      </c>
      <c r="I154" s="20"/>
      <c r="J154" s="20"/>
      <c r="K154" s="20"/>
    </row>
    <row r="155" spans="1:11">
      <c r="A155" s="154" t="s">
        <v>114</v>
      </c>
      <c r="B155" s="154" t="s">
        <v>1789</v>
      </c>
      <c r="C155" s="154" t="s">
        <v>1641</v>
      </c>
      <c r="D155" s="179">
        <v>561631814693</v>
      </c>
      <c r="E155" s="179">
        <v>721981500043</v>
      </c>
      <c r="F155" s="179">
        <v>666241603807</v>
      </c>
      <c r="G155" s="179">
        <v>789617620387</v>
      </c>
      <c r="H155" s="179">
        <f>VLOOKUP(A155,Sheet3!$A$1:$E$2000,5,FALSE)</f>
        <v>636495561398</v>
      </c>
      <c r="I155" s="20"/>
      <c r="J155" s="20"/>
      <c r="K155" s="20"/>
    </row>
    <row r="156" spans="1:11">
      <c r="A156" s="154" t="s">
        <v>3738</v>
      </c>
      <c r="B156" s="154" t="s">
        <v>3739</v>
      </c>
      <c r="C156" s="154" t="s">
        <v>1641</v>
      </c>
      <c r="D156" s="179">
        <v>4023120987</v>
      </c>
      <c r="E156" s="179">
        <v>8949055917</v>
      </c>
      <c r="F156" s="179">
        <v>7519972857</v>
      </c>
      <c r="G156" s="179">
        <v>6616627137</v>
      </c>
      <c r="H156" s="179">
        <f>VLOOKUP(A156,Sheet3!$A$1:$E$2000,5,FALSE)</f>
        <v>3141025360</v>
      </c>
      <c r="I156" s="20"/>
      <c r="J156" s="20"/>
      <c r="K156" s="20"/>
    </row>
    <row r="157" spans="1:11">
      <c r="A157" s="154" t="s">
        <v>115</v>
      </c>
      <c r="B157" s="154" t="s">
        <v>3962</v>
      </c>
      <c r="C157" s="154" t="s">
        <v>1641</v>
      </c>
      <c r="D157" s="179">
        <v>55727146422</v>
      </c>
      <c r="E157" s="179">
        <v>41078754288</v>
      </c>
      <c r="F157" s="179">
        <v>12649034165</v>
      </c>
      <c r="G157" s="179">
        <v>68341723179</v>
      </c>
      <c r="H157" s="179">
        <f>VLOOKUP(A157,Sheet3!$A$1:$E$2000,5,FALSE)</f>
        <v>30864896287</v>
      </c>
      <c r="I157" s="20"/>
      <c r="J157" s="20"/>
      <c r="K157" s="20"/>
    </row>
    <row r="158" spans="1:11">
      <c r="A158" s="154" t="s">
        <v>116</v>
      </c>
      <c r="B158" s="154" t="s">
        <v>1791</v>
      </c>
      <c r="C158" s="154" t="s">
        <v>1641</v>
      </c>
      <c r="D158" s="179">
        <v>6421092278</v>
      </c>
      <c r="E158" s="179">
        <v>6317127518</v>
      </c>
      <c r="F158" s="179">
        <v>6681972190</v>
      </c>
      <c r="G158" s="179">
        <v>3195668584</v>
      </c>
      <c r="H158" s="179">
        <f>VLOOKUP(A158,Sheet3!$A$1:$E$2000,5,FALSE)</f>
        <v>6423320649</v>
      </c>
      <c r="I158" s="20"/>
      <c r="J158" s="20"/>
      <c r="K158" s="20"/>
    </row>
    <row r="159" spans="1:11">
      <c r="A159" s="154" t="s">
        <v>787</v>
      </c>
      <c r="B159" s="154" t="s">
        <v>1793</v>
      </c>
      <c r="C159" s="154" t="s">
        <v>1641</v>
      </c>
      <c r="D159" s="179">
        <v>1636979508579</v>
      </c>
      <c r="E159" s="179">
        <v>1808071175526</v>
      </c>
      <c r="F159" s="179">
        <v>2648291685988</v>
      </c>
      <c r="G159" s="179">
        <v>2488891638388</v>
      </c>
      <c r="H159" s="179">
        <f>VLOOKUP(A159,Sheet3!$A$1:$E$2000,5,FALSE)</f>
        <v>2336688814083</v>
      </c>
      <c r="I159" s="20"/>
      <c r="J159" s="20"/>
      <c r="K159" s="20"/>
    </row>
    <row r="160" spans="1:11">
      <c r="A160" s="154" t="s">
        <v>118</v>
      </c>
      <c r="B160" s="154" t="s">
        <v>1794</v>
      </c>
      <c r="C160" s="154" t="s">
        <v>1641</v>
      </c>
      <c r="D160" s="179">
        <v>564459294000</v>
      </c>
      <c r="E160" s="179">
        <v>886801634000</v>
      </c>
      <c r="F160" s="179">
        <v>762353793000</v>
      </c>
      <c r="G160" s="179">
        <v>491830502000</v>
      </c>
      <c r="H160" s="179">
        <f>VLOOKUP(A160,Sheet3!$A$1:$E$2000,5,FALSE)</f>
        <v>625790717000</v>
      </c>
      <c r="I160" s="20"/>
      <c r="J160" s="20"/>
      <c r="K160" s="20"/>
    </row>
    <row r="161" spans="1:11">
      <c r="A161" s="154" t="s">
        <v>119</v>
      </c>
      <c r="B161" s="154" t="s">
        <v>1795</v>
      </c>
      <c r="C161" s="154" t="s">
        <v>1641</v>
      </c>
      <c r="D161" s="179">
        <v>384840686870</v>
      </c>
      <c r="E161" s="179">
        <v>566521107915</v>
      </c>
      <c r="F161" s="179">
        <v>495936992670</v>
      </c>
      <c r="G161" s="179">
        <v>517422624059</v>
      </c>
      <c r="H161" s="179">
        <f>VLOOKUP(A161,Sheet3!$A$1:$E$2000,5,FALSE)</f>
        <v>494630325084</v>
      </c>
      <c r="I161" s="20"/>
      <c r="J161" s="20"/>
      <c r="K161" s="20"/>
    </row>
    <row r="162" spans="1:11">
      <c r="A162" s="154" t="s">
        <v>123</v>
      </c>
      <c r="B162" s="154" t="s">
        <v>1797</v>
      </c>
      <c r="C162" s="154" t="s">
        <v>1641</v>
      </c>
      <c r="D162" s="179">
        <v>17818917806</v>
      </c>
      <c r="E162" s="179">
        <v>25488166627</v>
      </c>
      <c r="F162" s="179">
        <v>23743487458</v>
      </c>
      <c r="G162" s="179">
        <v>-16738700674</v>
      </c>
      <c r="H162" s="179">
        <f>VLOOKUP(A162,Sheet3!$A$1:$E$2000,5,FALSE)</f>
        <v>23847122260</v>
      </c>
      <c r="I162" s="20"/>
      <c r="J162" s="20"/>
      <c r="K162" s="20"/>
    </row>
    <row r="163" spans="1:11">
      <c r="A163" s="154" t="s">
        <v>124</v>
      </c>
      <c r="B163" s="154" t="s">
        <v>1798</v>
      </c>
      <c r="C163" s="154" t="s">
        <v>1641</v>
      </c>
      <c r="D163" s="179">
        <v>2963545088</v>
      </c>
      <c r="E163" s="179">
        <v>2810488629</v>
      </c>
      <c r="F163" s="179">
        <v>2559261603</v>
      </c>
      <c r="G163" s="179">
        <v>2374905263</v>
      </c>
      <c r="H163" s="179">
        <f>VLOOKUP(A163,Sheet3!$A$1:$E$2000,5,FALSE)</f>
        <v>2988058682</v>
      </c>
      <c r="I163" s="20"/>
      <c r="J163" s="20"/>
      <c r="K163" s="20"/>
    </row>
    <row r="164" spans="1:11">
      <c r="A164" s="154" t="s">
        <v>125</v>
      </c>
      <c r="B164" s="154" t="s">
        <v>1799</v>
      </c>
      <c r="C164" s="154" t="s">
        <v>1641</v>
      </c>
      <c r="D164" s="179">
        <v>1900519116</v>
      </c>
      <c r="E164" s="179">
        <v>2251442678</v>
      </c>
      <c r="F164" s="179">
        <v>707591528</v>
      </c>
      <c r="G164" s="179">
        <v>-728866963</v>
      </c>
      <c r="H164" s="179">
        <f>VLOOKUP(A164,Sheet3!$A$1:$E$2000,5,FALSE)</f>
        <v>1982928837</v>
      </c>
      <c r="I164" s="20"/>
      <c r="J164" s="20"/>
      <c r="K164" s="20"/>
    </row>
    <row r="165" spans="1:11">
      <c r="A165" s="154" t="s">
        <v>126</v>
      </c>
      <c r="B165" s="154" t="s">
        <v>1800</v>
      </c>
      <c r="C165" s="154" t="s">
        <v>1641</v>
      </c>
      <c r="D165" s="179">
        <v>93621611185</v>
      </c>
      <c r="E165" s="179">
        <v>91185732336</v>
      </c>
      <c r="F165" s="179">
        <v>59696098148</v>
      </c>
      <c r="G165" s="179">
        <v>110355384359</v>
      </c>
      <c r="H165" s="179">
        <f>VLOOKUP(A165,Sheet3!$A$1:$E$2000,5,FALSE)</f>
        <v>73392302868</v>
      </c>
      <c r="I165" s="20"/>
      <c r="J165" s="20"/>
      <c r="K165" s="20"/>
    </row>
    <row r="166" spans="1:11">
      <c r="A166" s="154" t="s">
        <v>128</v>
      </c>
      <c r="B166" s="154" t="s">
        <v>1802</v>
      </c>
      <c r="C166" s="154" t="s">
        <v>1641</v>
      </c>
      <c r="D166" s="179">
        <v>12953676420</v>
      </c>
      <c r="E166" s="179">
        <v>11384107287</v>
      </c>
      <c r="F166" s="179">
        <v>7507204594</v>
      </c>
      <c r="G166" s="179">
        <v>11451763051</v>
      </c>
      <c r="H166" s="179">
        <f>VLOOKUP(A166,Sheet3!$A$1:$E$2000,5,FALSE)</f>
        <v>9071672368</v>
      </c>
      <c r="I166" s="20"/>
      <c r="J166" s="20"/>
      <c r="K166" s="20"/>
    </row>
    <row r="167" spans="1:11">
      <c r="A167" s="154" t="s">
        <v>129</v>
      </c>
      <c r="B167" s="154" t="s">
        <v>3948</v>
      </c>
      <c r="C167" s="154" t="s">
        <v>1641</v>
      </c>
      <c r="D167" s="179">
        <v>386511727702</v>
      </c>
      <c r="E167" s="179">
        <v>357894689876</v>
      </c>
      <c r="F167" s="179">
        <v>691174831945</v>
      </c>
      <c r="G167" s="179">
        <v>548156538144</v>
      </c>
      <c r="H167" s="179">
        <f>VLOOKUP(A167,Sheet3!$A$1:$E$2000,5,FALSE)</f>
        <v>489530453264</v>
      </c>
      <c r="I167" s="20"/>
      <c r="J167" s="20"/>
      <c r="K167" s="20"/>
    </row>
    <row r="168" spans="1:11">
      <c r="A168" s="154" t="s">
        <v>130</v>
      </c>
      <c r="B168" s="154" t="s">
        <v>1804</v>
      </c>
      <c r="C168" s="154" t="s">
        <v>1641</v>
      </c>
      <c r="D168" s="179"/>
      <c r="E168" s="179"/>
      <c r="F168" s="179"/>
      <c r="G168" s="179"/>
      <c r="H168" s="179">
        <f>VLOOKUP(A168,Sheet3!$A$1:$E$2000,5,FALSE)</f>
        <v>0</v>
      </c>
      <c r="I168" s="20"/>
      <c r="J168" s="20"/>
      <c r="K168" s="20"/>
    </row>
    <row r="169" spans="1:11">
      <c r="A169" s="154" t="s">
        <v>131</v>
      </c>
      <c r="B169" s="154" t="s">
        <v>1805</v>
      </c>
      <c r="C169" s="154" t="s">
        <v>1641</v>
      </c>
      <c r="D169" s="179">
        <v>36478718609</v>
      </c>
      <c r="E169" s="179">
        <v>10664157323</v>
      </c>
      <c r="F169" s="179">
        <v>17224939698</v>
      </c>
      <c r="G169" s="179">
        <v>32136981888</v>
      </c>
      <c r="H169" s="179">
        <f>VLOOKUP(A169,Sheet3!$A$1:$E$2000,5,FALSE)</f>
        <v>133799421111</v>
      </c>
      <c r="I169" s="20"/>
      <c r="J169" s="20"/>
      <c r="K169" s="20"/>
    </row>
    <row r="170" spans="1:11">
      <c r="A170" s="154" t="s">
        <v>132</v>
      </c>
      <c r="B170" s="154" t="s">
        <v>1806</v>
      </c>
      <c r="C170" s="154" t="s">
        <v>1641</v>
      </c>
      <c r="D170" s="179">
        <v>400854191793</v>
      </c>
      <c r="E170" s="179">
        <v>249718942400</v>
      </c>
      <c r="F170" s="179">
        <v>495434828983</v>
      </c>
      <c r="G170" s="179">
        <v>599992386794</v>
      </c>
      <c r="H170" s="179">
        <f>VLOOKUP(A170,Sheet3!$A$1:$E$2000,5,FALSE)</f>
        <v>441708103593</v>
      </c>
      <c r="I170" s="20"/>
      <c r="J170" s="20"/>
      <c r="K170" s="20"/>
    </row>
    <row r="171" spans="1:11">
      <c r="A171" s="154" t="s">
        <v>724</v>
      </c>
      <c r="B171" s="154" t="s">
        <v>4127</v>
      </c>
      <c r="C171" s="154" t="s">
        <v>1641</v>
      </c>
      <c r="D171" s="179">
        <v>33658732991</v>
      </c>
      <c r="E171" s="179">
        <v>61709280999</v>
      </c>
      <c r="F171" s="179">
        <v>53324489248</v>
      </c>
      <c r="G171" s="179">
        <v>51189783484</v>
      </c>
      <c r="H171" s="179">
        <f>VLOOKUP(A171,Sheet3!$A$1:$E$2000,5,FALSE)</f>
        <v>56358276558</v>
      </c>
      <c r="I171" s="20"/>
      <c r="J171" s="20"/>
      <c r="K171" s="20"/>
    </row>
    <row r="172" spans="1:11">
      <c r="A172" s="154" t="s">
        <v>133</v>
      </c>
      <c r="B172" s="154" t="s">
        <v>1807</v>
      </c>
      <c r="C172" s="154" t="s">
        <v>1641</v>
      </c>
      <c r="D172" s="179">
        <v>14802951352</v>
      </c>
      <c r="E172" s="179">
        <v>19619430079</v>
      </c>
      <c r="F172" s="179">
        <v>29610354313</v>
      </c>
      <c r="G172" s="179">
        <v>-40906737234</v>
      </c>
      <c r="H172" s="179">
        <f>VLOOKUP(A172,Sheet3!$A$1:$E$2000,5,FALSE)</f>
        <v>51457803747</v>
      </c>
      <c r="I172" s="20"/>
      <c r="J172" s="20"/>
      <c r="K172" s="20"/>
    </row>
    <row r="173" spans="1:11">
      <c r="A173" s="154" t="s">
        <v>1198</v>
      </c>
      <c r="B173" s="154" t="s">
        <v>2805</v>
      </c>
      <c r="C173" s="154" t="s">
        <v>1641</v>
      </c>
      <c r="D173" s="179">
        <v>386167384883</v>
      </c>
      <c r="E173" s="179">
        <v>387228932390</v>
      </c>
      <c r="F173" s="179">
        <v>389539799196</v>
      </c>
      <c r="G173" s="179">
        <v>453051592808</v>
      </c>
      <c r="H173" s="179">
        <f>VLOOKUP(A173,Sheet3!$A$1:$E$2000,5,FALSE)</f>
        <v>513472872419</v>
      </c>
      <c r="I173" s="20"/>
      <c r="J173" s="20"/>
      <c r="K173" s="20"/>
    </row>
    <row r="174" spans="1:11">
      <c r="A174" s="154" t="s">
        <v>122</v>
      </c>
      <c r="B174" s="154" t="s">
        <v>1808</v>
      </c>
      <c r="C174" s="154" t="s">
        <v>1641</v>
      </c>
      <c r="D174" s="179">
        <v>23889219460</v>
      </c>
      <c r="E174" s="179">
        <v>15082994169</v>
      </c>
      <c r="F174" s="179">
        <v>108187484395</v>
      </c>
      <c r="G174" s="179">
        <v>-5233638482</v>
      </c>
      <c r="H174" s="179">
        <f>VLOOKUP(A174,Sheet3!$A$1:$E$2000,5,FALSE)</f>
        <v>266137335</v>
      </c>
      <c r="I174" s="20"/>
      <c r="J174" s="20"/>
      <c r="K174" s="20"/>
    </row>
    <row r="175" spans="1:11">
      <c r="A175" s="154" t="s">
        <v>12</v>
      </c>
      <c r="B175" s="154" t="s">
        <v>1809</v>
      </c>
      <c r="C175" s="154" t="s">
        <v>1641</v>
      </c>
      <c r="D175" s="179">
        <v>144397841890</v>
      </c>
      <c r="E175" s="179">
        <v>133692651661</v>
      </c>
      <c r="F175" s="179">
        <v>133207532795</v>
      </c>
      <c r="G175" s="179">
        <v>112505594099</v>
      </c>
      <c r="H175" s="179">
        <f>VLOOKUP(A175,Sheet3!$A$1:$E$2000,5,FALSE)</f>
        <v>237909555023</v>
      </c>
      <c r="I175" s="20"/>
      <c r="J175" s="20"/>
      <c r="K175" s="20"/>
    </row>
    <row r="176" spans="1:11">
      <c r="A176" s="154" t="s">
        <v>137</v>
      </c>
      <c r="B176" s="154" t="s">
        <v>1810</v>
      </c>
      <c r="C176" s="154" t="s">
        <v>1641</v>
      </c>
      <c r="D176" s="179">
        <v>28858396340</v>
      </c>
      <c r="E176" s="179">
        <v>44162453283</v>
      </c>
      <c r="F176" s="179">
        <v>25245002899</v>
      </c>
      <c r="G176" s="179">
        <v>44547360971</v>
      </c>
      <c r="H176" s="179">
        <f>VLOOKUP(A176,Sheet3!$A$1:$E$2000,5,FALSE)</f>
        <v>71962346351</v>
      </c>
      <c r="I176" s="20"/>
      <c r="J176" s="20"/>
      <c r="K176" s="20"/>
    </row>
    <row r="177" spans="1:11">
      <c r="A177" s="154" t="s">
        <v>885</v>
      </c>
      <c r="B177" s="154" t="s">
        <v>2821</v>
      </c>
      <c r="C177" s="154" t="s">
        <v>1641</v>
      </c>
      <c r="D177" s="179">
        <v>54183320993</v>
      </c>
      <c r="E177" s="179">
        <v>107897199323</v>
      </c>
      <c r="F177" s="179">
        <v>270110876526</v>
      </c>
      <c r="G177" s="179">
        <v>124015784083</v>
      </c>
      <c r="H177" s="179">
        <f>VLOOKUP(A177,Sheet3!$A$1:$E$2000,5,FALSE)</f>
        <v>108914523669</v>
      </c>
      <c r="I177" s="20"/>
      <c r="J177" s="20"/>
      <c r="K177" s="20"/>
    </row>
    <row r="178" spans="1:11">
      <c r="A178" s="154" t="s">
        <v>4269</v>
      </c>
      <c r="B178" s="154" t="s">
        <v>4300</v>
      </c>
      <c r="C178" s="154" t="s">
        <v>1641</v>
      </c>
      <c r="D178" s="179"/>
      <c r="E178" s="179"/>
      <c r="F178" s="179">
        <v>483661860445</v>
      </c>
      <c r="G178" s="179">
        <v>441331060034</v>
      </c>
      <c r="H178" s="179">
        <f>VLOOKUP(A178,Sheet3!$A$1:$E$2000,5,FALSE)</f>
        <v>453430836757</v>
      </c>
      <c r="I178" s="20"/>
      <c r="J178" s="20"/>
      <c r="K178" s="20"/>
    </row>
    <row r="179" spans="1:11">
      <c r="A179" s="154" t="s">
        <v>140</v>
      </c>
      <c r="B179" s="154" t="s">
        <v>1813</v>
      </c>
      <c r="C179" s="154" t="s">
        <v>1641</v>
      </c>
      <c r="D179" s="179">
        <v>5424153925132</v>
      </c>
      <c r="E179" s="179">
        <v>6589722485709</v>
      </c>
      <c r="F179" s="179">
        <v>6087261275166</v>
      </c>
      <c r="G179" s="179">
        <v>6396650497175</v>
      </c>
      <c r="H179" s="179">
        <f>VLOOKUP(A179,Sheet3!$A$1:$E$2000,5,FALSE)</f>
        <v>8365068607995</v>
      </c>
      <c r="I179" s="20"/>
      <c r="J179" s="20"/>
      <c r="K179" s="20"/>
    </row>
    <row r="180" spans="1:11">
      <c r="A180" s="154" t="s">
        <v>121</v>
      </c>
      <c r="B180" s="154" t="s">
        <v>1814</v>
      </c>
      <c r="C180" s="154" t="s">
        <v>1641</v>
      </c>
      <c r="D180" s="179">
        <v>46027923541</v>
      </c>
      <c r="E180" s="179">
        <v>148594375174</v>
      </c>
      <c r="F180" s="179">
        <v>74016415163</v>
      </c>
      <c r="G180" s="179">
        <v>77717410161</v>
      </c>
      <c r="H180" s="179">
        <f>VLOOKUP(A180,Sheet3!$A$1:$E$2000,5,FALSE)</f>
        <v>28217143753</v>
      </c>
      <c r="I180" s="20"/>
      <c r="J180" s="20"/>
      <c r="K180" s="20"/>
    </row>
    <row r="181" spans="1:11">
      <c r="A181" s="154" t="s">
        <v>141</v>
      </c>
      <c r="B181" s="154" t="s">
        <v>1815</v>
      </c>
      <c r="C181" s="154" t="s">
        <v>1641</v>
      </c>
      <c r="D181" s="179">
        <v>22961367928</v>
      </c>
      <c r="E181" s="179">
        <v>-16080417447</v>
      </c>
      <c r="F181" s="179">
        <v>5909983422</v>
      </c>
      <c r="G181" s="179">
        <v>869918567</v>
      </c>
      <c r="H181" s="179">
        <f>VLOOKUP(A181,Sheet3!$A$1:$E$2000,5,FALSE)</f>
        <v>3474079152</v>
      </c>
      <c r="I181" s="20"/>
      <c r="J181" s="20"/>
      <c r="K181" s="20"/>
    </row>
    <row r="182" spans="1:11">
      <c r="A182" s="154" t="s">
        <v>142</v>
      </c>
      <c r="B182" s="154" t="s">
        <v>1816</v>
      </c>
      <c r="C182" s="154" t="s">
        <v>1641</v>
      </c>
      <c r="D182" s="179">
        <v>7996787562</v>
      </c>
      <c r="E182" s="179">
        <v>5263878211</v>
      </c>
      <c r="F182" s="179">
        <v>11077144440</v>
      </c>
      <c r="G182" s="179">
        <v>15929857928</v>
      </c>
      <c r="H182" s="179">
        <f>VLOOKUP(A182,Sheet3!$A$1:$E$2000,5,FALSE)</f>
        <v>14755220947</v>
      </c>
      <c r="I182" s="20"/>
      <c r="J182" s="20"/>
      <c r="K182" s="20"/>
    </row>
    <row r="183" spans="1:11">
      <c r="A183" s="154" t="s">
        <v>143</v>
      </c>
      <c r="B183" s="154" t="s">
        <v>1817</v>
      </c>
      <c r="C183" s="154" t="s">
        <v>1641</v>
      </c>
      <c r="D183" s="179">
        <v>1076658221388</v>
      </c>
      <c r="E183" s="179">
        <v>1212886792024</v>
      </c>
      <c r="F183" s="179">
        <v>1025178148927</v>
      </c>
      <c r="G183" s="179">
        <v>938516586174</v>
      </c>
      <c r="H183" s="179">
        <f>VLOOKUP(A183,Sheet3!$A$1:$E$2000,5,FALSE)</f>
        <v>1051966182311</v>
      </c>
      <c r="I183" s="20"/>
      <c r="J183" s="20"/>
      <c r="K183" s="20"/>
    </row>
    <row r="184" spans="1:11">
      <c r="A184" s="154" t="s">
        <v>135</v>
      </c>
      <c r="B184" s="154" t="s">
        <v>1818</v>
      </c>
      <c r="C184" s="154" t="s">
        <v>1641</v>
      </c>
      <c r="D184" s="179">
        <v>1460209807</v>
      </c>
      <c r="E184" s="179">
        <v>761942917</v>
      </c>
      <c r="F184" s="179">
        <v>-46371059</v>
      </c>
      <c r="G184" s="179">
        <v>-858203955</v>
      </c>
      <c r="H184" s="179">
        <f>VLOOKUP(A184,Sheet3!$A$1:$E$2000,5,FALSE)</f>
        <v>0</v>
      </c>
      <c r="I184" s="20"/>
      <c r="J184" s="20"/>
      <c r="K184" s="20"/>
    </row>
    <row r="185" spans="1:11">
      <c r="A185" s="154" t="s">
        <v>144</v>
      </c>
      <c r="B185" s="154" t="s">
        <v>3879</v>
      </c>
      <c r="C185" s="154" t="s">
        <v>1641</v>
      </c>
      <c r="D185" s="179">
        <v>135020088539</v>
      </c>
      <c r="E185" s="179">
        <v>270716152664</v>
      </c>
      <c r="F185" s="179">
        <v>240817368372</v>
      </c>
      <c r="G185" s="179">
        <v>273502921077</v>
      </c>
      <c r="H185" s="179">
        <f>VLOOKUP(A185,Sheet3!$A$1:$E$2000,5,FALSE)</f>
        <v>249188729844</v>
      </c>
      <c r="I185" s="20"/>
      <c r="J185" s="20"/>
      <c r="K185" s="20"/>
    </row>
    <row r="186" spans="1:11">
      <c r="A186" s="154" t="s">
        <v>835</v>
      </c>
      <c r="B186" s="154" t="s">
        <v>2850</v>
      </c>
      <c r="C186" s="154" t="s">
        <v>1641</v>
      </c>
      <c r="D186" s="179">
        <v>128227010849</v>
      </c>
      <c r="E186" s="179">
        <v>216147414655</v>
      </c>
      <c r="F186" s="179">
        <v>157043267273</v>
      </c>
      <c r="G186" s="179">
        <v>129105371664</v>
      </c>
      <c r="H186" s="179">
        <f>VLOOKUP(A186,Sheet3!$A$1:$E$2000,5,FALSE)</f>
        <v>137909867486</v>
      </c>
      <c r="I186" s="20"/>
      <c r="J186" s="20"/>
      <c r="K186" s="20"/>
    </row>
    <row r="187" spans="1:11">
      <c r="A187" s="154" t="s">
        <v>145</v>
      </c>
      <c r="B187" s="154" t="s">
        <v>1820</v>
      </c>
      <c r="C187" s="154" t="s">
        <v>1641</v>
      </c>
      <c r="D187" s="179">
        <v>45736111831</v>
      </c>
      <c r="E187" s="179">
        <v>62057937124</v>
      </c>
      <c r="F187" s="179">
        <v>51461026985</v>
      </c>
      <c r="G187" s="179">
        <v>52307259622</v>
      </c>
      <c r="H187" s="179">
        <f>VLOOKUP(A187,Sheet3!$A$1:$E$2000,5,FALSE)</f>
        <v>52079900334</v>
      </c>
      <c r="I187" s="20"/>
      <c r="J187" s="20"/>
      <c r="K187" s="20"/>
    </row>
    <row r="188" spans="1:11">
      <c r="A188" s="154" t="s">
        <v>146</v>
      </c>
      <c r="B188" s="154" t="s">
        <v>1821</v>
      </c>
      <c r="C188" s="154" t="s">
        <v>1641</v>
      </c>
      <c r="D188" s="179">
        <v>11882750025</v>
      </c>
      <c r="E188" s="179">
        <v>16421313985</v>
      </c>
      <c r="F188" s="179">
        <v>16173371374</v>
      </c>
      <c r="G188" s="179">
        <v>23730656994</v>
      </c>
      <c r="H188" s="179">
        <f>VLOOKUP(A188,Sheet3!$A$1:$E$2000,5,FALSE)</f>
        <v>18971563402</v>
      </c>
      <c r="I188" s="20"/>
      <c r="J188" s="20"/>
      <c r="K188" s="20"/>
    </row>
    <row r="189" spans="1:11">
      <c r="A189" s="154" t="s">
        <v>738</v>
      </c>
      <c r="B189" s="154" t="s">
        <v>1822</v>
      </c>
      <c r="C189" s="154" t="s">
        <v>1641</v>
      </c>
      <c r="D189" s="179">
        <v>15971444458</v>
      </c>
      <c r="E189" s="179">
        <v>15532799977</v>
      </c>
      <c r="F189" s="179">
        <v>12444360045</v>
      </c>
      <c r="G189" s="179">
        <v>-1141102574</v>
      </c>
      <c r="H189" s="179">
        <f>VLOOKUP(A189,Sheet3!$A$1:$E$2000,5,FALSE)</f>
        <v>0</v>
      </c>
      <c r="I189" s="20"/>
      <c r="J189" s="20"/>
      <c r="K189" s="20"/>
    </row>
    <row r="190" spans="1:11">
      <c r="A190" s="154" t="s">
        <v>148</v>
      </c>
      <c r="B190" s="154" t="s">
        <v>1823</v>
      </c>
      <c r="C190" s="154" t="s">
        <v>1641</v>
      </c>
      <c r="D190" s="179">
        <v>6425497729</v>
      </c>
      <c r="E190" s="179">
        <v>12022125776</v>
      </c>
      <c r="F190" s="179">
        <v>10665011023</v>
      </c>
      <c r="G190" s="179">
        <v>11034589196</v>
      </c>
      <c r="H190" s="179">
        <f>VLOOKUP(A190,Sheet3!$A$1:$E$2000,5,FALSE)</f>
        <v>10888031447</v>
      </c>
      <c r="I190" s="20"/>
      <c r="J190" s="20"/>
      <c r="K190" s="20"/>
    </row>
    <row r="191" spans="1:11">
      <c r="A191" s="154" t="s">
        <v>149</v>
      </c>
      <c r="B191" s="154" t="s">
        <v>1824</v>
      </c>
      <c r="C191" s="154" t="s">
        <v>1641</v>
      </c>
      <c r="D191" s="179">
        <v>1351919488</v>
      </c>
      <c r="E191" s="179">
        <v>5352027553</v>
      </c>
      <c r="F191" s="179">
        <v>12210678317</v>
      </c>
      <c r="G191" s="179">
        <v>6477178914</v>
      </c>
      <c r="H191" s="179">
        <f>VLOOKUP(A191,Sheet3!$A$1:$E$2000,5,FALSE)</f>
        <v>2079873622</v>
      </c>
      <c r="I191" s="20"/>
      <c r="J191" s="20"/>
      <c r="K191" s="20"/>
    </row>
    <row r="192" spans="1:11">
      <c r="A192" s="154" t="s">
        <v>739</v>
      </c>
      <c r="B192" s="154" t="s">
        <v>1826</v>
      </c>
      <c r="C192" s="154" t="s">
        <v>1641</v>
      </c>
      <c r="D192" s="179">
        <v>13503984549</v>
      </c>
      <c r="E192" s="179">
        <v>22296191240</v>
      </c>
      <c r="F192" s="179">
        <v>23917685758</v>
      </c>
      <c r="G192" s="179">
        <v>19412865168</v>
      </c>
      <c r="H192" s="179">
        <f>VLOOKUP(A192,Sheet3!$A$1:$E$2000,5,FALSE)</f>
        <v>19984586152</v>
      </c>
      <c r="I192" s="20"/>
      <c r="J192" s="20"/>
      <c r="K192" s="20"/>
    </row>
    <row r="193" spans="1:11">
      <c r="A193" s="154" t="s">
        <v>740</v>
      </c>
      <c r="B193" s="154" t="s">
        <v>1827</v>
      </c>
      <c r="C193" s="154" t="s">
        <v>1641</v>
      </c>
      <c r="D193" s="179">
        <v>13891275408</v>
      </c>
      <c r="E193" s="179">
        <v>21336910560</v>
      </c>
      <c r="F193" s="179">
        <v>15959743257</v>
      </c>
      <c r="G193" s="179">
        <v>33767559642</v>
      </c>
      <c r="H193" s="179">
        <f>VLOOKUP(A193,Sheet3!$A$1:$E$2000,5,FALSE)</f>
        <v>34494744440</v>
      </c>
      <c r="I193" s="20"/>
      <c r="J193" s="20"/>
      <c r="K193" s="20"/>
    </row>
    <row r="194" spans="1:11">
      <c r="A194" s="154" t="s">
        <v>749</v>
      </c>
      <c r="B194" s="154" t="s">
        <v>1828</v>
      </c>
      <c r="C194" s="154" t="s">
        <v>1641</v>
      </c>
      <c r="D194" s="179">
        <v>6271023110545</v>
      </c>
      <c r="E194" s="179">
        <v>4919020084971</v>
      </c>
      <c r="F194" s="179">
        <v>3804527387830</v>
      </c>
      <c r="G194" s="179">
        <v>2902163280230</v>
      </c>
      <c r="H194" s="179">
        <f>VLOOKUP(A194,Sheet3!$A$1:$E$2000,5,FALSE)</f>
        <v>7310573466206</v>
      </c>
      <c r="I194" s="20"/>
      <c r="J194" s="20"/>
      <c r="K194" s="20"/>
    </row>
    <row r="195" spans="1:11">
      <c r="A195" s="154" t="s">
        <v>1610</v>
      </c>
      <c r="B195" s="154" t="s">
        <v>1831</v>
      </c>
      <c r="C195" s="154" t="s">
        <v>1641</v>
      </c>
      <c r="D195" s="179">
        <v>36489525569</v>
      </c>
      <c r="E195" s="179">
        <v>29542374027</v>
      </c>
      <c r="F195" s="179">
        <v>14059626615</v>
      </c>
      <c r="G195" s="179">
        <v>38895804678</v>
      </c>
      <c r="H195" s="179">
        <f>VLOOKUP(A195,Sheet3!$A$1:$E$2000,5,FALSE)</f>
        <v>24230745317</v>
      </c>
      <c r="I195" s="20"/>
      <c r="J195" s="20"/>
      <c r="K195" s="20"/>
    </row>
    <row r="196" spans="1:11">
      <c r="A196" s="154" t="s">
        <v>154</v>
      </c>
      <c r="B196" s="154" t="s">
        <v>4196</v>
      </c>
      <c r="C196" s="154" t="s">
        <v>1641</v>
      </c>
      <c r="D196" s="179">
        <v>104878186211</v>
      </c>
      <c r="E196" s="179">
        <v>170079648759</v>
      </c>
      <c r="F196" s="179">
        <v>129799756245</v>
      </c>
      <c r="G196" s="179">
        <v>184063237350</v>
      </c>
      <c r="H196" s="179">
        <f>VLOOKUP(A196,Sheet3!$A$1:$E$2000,5,FALSE)</f>
        <v>142216684114</v>
      </c>
      <c r="I196" s="20"/>
      <c r="J196" s="20"/>
      <c r="K196" s="20"/>
    </row>
    <row r="197" spans="1:11">
      <c r="A197" s="154" t="s">
        <v>155</v>
      </c>
      <c r="B197" s="154" t="s">
        <v>1833</v>
      </c>
      <c r="C197" s="154" t="s">
        <v>1641</v>
      </c>
      <c r="D197" s="179">
        <v>85600506649</v>
      </c>
      <c r="E197" s="179">
        <v>111886543401</v>
      </c>
      <c r="F197" s="179">
        <v>321448129267</v>
      </c>
      <c r="G197" s="179">
        <v>296144041603</v>
      </c>
      <c r="H197" s="179">
        <f>VLOOKUP(A197,Sheet3!$A$1:$E$2000,5,FALSE)</f>
        <v>132539451514</v>
      </c>
      <c r="I197" s="20"/>
      <c r="J197" s="20"/>
      <c r="K197" s="20"/>
    </row>
    <row r="198" spans="1:11">
      <c r="A198" s="154" t="s">
        <v>750</v>
      </c>
      <c r="B198" s="154" t="s">
        <v>1834</v>
      </c>
      <c r="C198" s="154" t="s">
        <v>1641</v>
      </c>
      <c r="D198" s="179">
        <v>54733691079</v>
      </c>
      <c r="E198" s="179">
        <v>50635445545</v>
      </c>
      <c r="F198" s="179">
        <v>57806211549</v>
      </c>
      <c r="G198" s="179">
        <v>56012597822</v>
      </c>
      <c r="H198" s="179">
        <f>VLOOKUP(A198,Sheet3!$A$1:$E$2000,5,FALSE)</f>
        <v>69072035178</v>
      </c>
      <c r="I198" s="20"/>
      <c r="J198" s="20"/>
      <c r="K198" s="20"/>
    </row>
    <row r="199" spans="1:11">
      <c r="A199" s="154" t="s">
        <v>156</v>
      </c>
      <c r="B199" s="154" t="s">
        <v>4301</v>
      </c>
      <c r="C199" s="154" t="s">
        <v>1641</v>
      </c>
      <c r="D199" s="179">
        <v>234416850636</v>
      </c>
      <c r="E199" s="179">
        <v>253853654284</v>
      </c>
      <c r="F199" s="179">
        <v>226864959794</v>
      </c>
      <c r="G199" s="179">
        <v>286428651483</v>
      </c>
      <c r="H199" s="179">
        <f>VLOOKUP(A199,Sheet3!$A$1:$E$2000,5,FALSE)</f>
        <v>226583038656</v>
      </c>
      <c r="I199" s="20"/>
      <c r="J199" s="20"/>
      <c r="K199" s="20"/>
    </row>
    <row r="200" spans="1:11">
      <c r="A200" s="154" t="s">
        <v>158</v>
      </c>
      <c r="B200" s="154" t="s">
        <v>1837</v>
      </c>
      <c r="C200" s="154" t="s">
        <v>1641</v>
      </c>
      <c r="D200" s="179">
        <v>64155665898</v>
      </c>
      <c r="E200" s="179">
        <v>58830308037</v>
      </c>
      <c r="F200" s="179">
        <v>71617850948</v>
      </c>
      <c r="G200" s="179">
        <v>59457641269</v>
      </c>
      <c r="H200" s="179">
        <f>VLOOKUP(A200,Sheet3!$A$1:$E$2000,5,FALSE)</f>
        <v>70451055973</v>
      </c>
      <c r="I200" s="20"/>
      <c r="J200" s="20"/>
      <c r="K200" s="20"/>
    </row>
    <row r="201" spans="1:11">
      <c r="A201" s="154" t="s">
        <v>159</v>
      </c>
      <c r="B201" s="154" t="s">
        <v>4236</v>
      </c>
      <c r="C201" s="154" t="s">
        <v>1641</v>
      </c>
      <c r="D201" s="179">
        <v>99777814220</v>
      </c>
      <c r="E201" s="179">
        <v>32027288500</v>
      </c>
      <c r="F201" s="179">
        <v>43986163103</v>
      </c>
      <c r="G201" s="179">
        <v>51938077524</v>
      </c>
      <c r="H201" s="179">
        <f>VLOOKUP(A201,Sheet3!$A$1:$E$2000,5,FALSE)</f>
        <v>53757559242</v>
      </c>
      <c r="I201" s="20"/>
      <c r="J201" s="20"/>
      <c r="K201" s="20"/>
    </row>
    <row r="202" spans="1:11">
      <c r="A202" s="154" t="s">
        <v>160</v>
      </c>
      <c r="B202" s="154" t="s">
        <v>4271</v>
      </c>
      <c r="C202" s="154" t="s">
        <v>1641</v>
      </c>
      <c r="D202" s="179">
        <v>49038516165</v>
      </c>
      <c r="E202" s="179">
        <v>27435659258</v>
      </c>
      <c r="F202" s="179">
        <v>37785741264</v>
      </c>
      <c r="G202" s="179">
        <v>34986825897</v>
      </c>
      <c r="H202" s="179">
        <f>VLOOKUP(A202,Sheet3!$A$1:$E$2000,5,FALSE)</f>
        <v>42234926711</v>
      </c>
      <c r="I202" s="20"/>
      <c r="J202" s="20"/>
      <c r="K202" s="20"/>
    </row>
    <row r="203" spans="1:11">
      <c r="A203" s="154" t="s">
        <v>162</v>
      </c>
      <c r="B203" s="154" t="s">
        <v>1840</v>
      </c>
      <c r="C203" s="154" t="s">
        <v>1641</v>
      </c>
      <c r="D203" s="179">
        <v>1208767963707</v>
      </c>
      <c r="E203" s="179">
        <v>595635925748</v>
      </c>
      <c r="F203" s="179">
        <v>783625551727</v>
      </c>
      <c r="G203" s="179">
        <v>601599697369</v>
      </c>
      <c r="H203" s="179">
        <f>VLOOKUP(A203,Sheet3!$A$1:$E$2000,5,FALSE)</f>
        <v>649495617498</v>
      </c>
      <c r="I203" s="20"/>
      <c r="J203" s="20"/>
      <c r="K203" s="20"/>
    </row>
    <row r="204" spans="1:11">
      <c r="A204" s="154" t="s">
        <v>163</v>
      </c>
      <c r="B204" s="154" t="s">
        <v>1841</v>
      </c>
      <c r="C204" s="154" t="s">
        <v>1641</v>
      </c>
      <c r="D204" s="179">
        <v>356740507657</v>
      </c>
      <c r="E204" s="179">
        <v>371727844836</v>
      </c>
      <c r="F204" s="179">
        <v>472313771399</v>
      </c>
      <c r="G204" s="179">
        <v>473918156949</v>
      </c>
      <c r="H204" s="179">
        <f>VLOOKUP(A204,Sheet3!$A$1:$E$2000,5,FALSE)</f>
        <v>464889440613</v>
      </c>
      <c r="I204" s="20"/>
      <c r="J204" s="20"/>
      <c r="K204" s="20"/>
    </row>
    <row r="205" spans="1:11">
      <c r="A205" s="154" t="s">
        <v>164</v>
      </c>
      <c r="B205" s="154" t="s">
        <v>1842</v>
      </c>
      <c r="C205" s="154" t="s">
        <v>1641</v>
      </c>
      <c r="D205" s="179">
        <v>306687114000</v>
      </c>
      <c r="E205" s="179">
        <v>403750704000</v>
      </c>
      <c r="F205" s="179">
        <v>775721472000</v>
      </c>
      <c r="G205" s="179">
        <v>1267378454000</v>
      </c>
      <c r="H205" s="179">
        <f>VLOOKUP(A205,Sheet3!$A$1:$E$2000,5,FALSE)</f>
        <v>182836823000</v>
      </c>
      <c r="I205" s="20"/>
      <c r="J205" s="20"/>
      <c r="K205" s="20"/>
    </row>
    <row r="206" spans="1:11">
      <c r="A206" s="154" t="s">
        <v>3691</v>
      </c>
      <c r="B206" s="154" t="s">
        <v>3777</v>
      </c>
      <c r="C206" s="154" t="s">
        <v>1641</v>
      </c>
      <c r="D206" s="179">
        <v>21392583751</v>
      </c>
      <c r="E206" s="179">
        <v>46520042185</v>
      </c>
      <c r="F206" s="179">
        <v>37802321154</v>
      </c>
      <c r="G206" s="179">
        <v>7808939571</v>
      </c>
      <c r="H206" s="179">
        <f>VLOOKUP(A206,Sheet3!$A$1:$E$2000,5,FALSE)</f>
        <v>29554554752</v>
      </c>
      <c r="I206" s="20"/>
      <c r="J206" s="20"/>
      <c r="K206" s="20"/>
    </row>
    <row r="207" spans="1:11">
      <c r="A207" s="154" t="s">
        <v>165</v>
      </c>
      <c r="B207" s="154" t="s">
        <v>1843</v>
      </c>
      <c r="C207" s="154" t="s">
        <v>1641</v>
      </c>
      <c r="D207" s="179">
        <v>99924079</v>
      </c>
      <c r="E207" s="179">
        <v>104925595992</v>
      </c>
      <c r="F207" s="179">
        <v>212001011425</v>
      </c>
      <c r="G207" s="179">
        <v>-58253767822</v>
      </c>
      <c r="H207" s="179">
        <f>VLOOKUP(A207,Sheet3!$A$1:$E$2000,5,FALSE)</f>
        <v>38384039747</v>
      </c>
      <c r="I207" s="20"/>
      <c r="J207" s="20"/>
      <c r="K207" s="20"/>
    </row>
    <row r="208" spans="1:11">
      <c r="A208" s="154" t="s">
        <v>851</v>
      </c>
      <c r="B208" s="154" t="s">
        <v>3949</v>
      </c>
      <c r="C208" s="154" t="s">
        <v>1641</v>
      </c>
      <c r="D208" s="179"/>
      <c r="E208" s="179"/>
      <c r="F208" s="179"/>
      <c r="G208" s="179"/>
      <c r="H208" s="179">
        <f>VLOOKUP(A208,Sheet3!$A$1:$E$2000,5,FALSE)</f>
        <v>0</v>
      </c>
      <c r="I208" s="20"/>
      <c r="J208" s="20"/>
      <c r="K208" s="20"/>
    </row>
    <row r="209" spans="1:11">
      <c r="A209" s="154" t="s">
        <v>166</v>
      </c>
      <c r="B209" s="154" t="s">
        <v>1844</v>
      </c>
      <c r="C209" s="154" t="s">
        <v>1641</v>
      </c>
      <c r="D209" s="179">
        <v>11601409727</v>
      </c>
      <c r="E209" s="179">
        <v>15248090202</v>
      </c>
      <c r="F209" s="179">
        <v>9822549126</v>
      </c>
      <c r="G209" s="179">
        <v>15853007855</v>
      </c>
      <c r="H209" s="179">
        <f>VLOOKUP(A209,Sheet3!$A$1:$E$2000,5,FALSE)</f>
        <v>9652859868</v>
      </c>
      <c r="I209" s="20"/>
      <c r="J209" s="20"/>
      <c r="K209" s="20"/>
    </row>
    <row r="210" spans="1:11">
      <c r="A210" s="154" t="s">
        <v>755</v>
      </c>
      <c r="B210" s="154" t="s">
        <v>1845</v>
      </c>
      <c r="C210" s="154" t="s">
        <v>1641</v>
      </c>
      <c r="D210" s="179">
        <v>26783623266</v>
      </c>
      <c r="E210" s="179">
        <v>53232186787</v>
      </c>
      <c r="F210" s="179">
        <v>42759578641</v>
      </c>
      <c r="G210" s="179">
        <v>50973917429</v>
      </c>
      <c r="H210" s="179">
        <f>VLOOKUP(A210,Sheet3!$A$1:$E$2000,5,FALSE)</f>
        <v>27878413368</v>
      </c>
      <c r="I210" s="20"/>
      <c r="J210" s="20"/>
      <c r="K210" s="20"/>
    </row>
    <row r="211" spans="1:11">
      <c r="A211" s="154" t="s">
        <v>168</v>
      </c>
      <c r="B211" s="154" t="s">
        <v>1847</v>
      </c>
      <c r="C211" s="154" t="s">
        <v>1641</v>
      </c>
      <c r="D211" s="179">
        <v>57868504833</v>
      </c>
      <c r="E211" s="179">
        <v>65130187124</v>
      </c>
      <c r="F211" s="179">
        <v>110051540134</v>
      </c>
      <c r="G211" s="179">
        <v>56421136740</v>
      </c>
      <c r="H211" s="179">
        <f>VLOOKUP(A211,Sheet3!$A$1:$E$2000,5,FALSE)</f>
        <v>61081695353</v>
      </c>
      <c r="I211" s="20"/>
      <c r="J211" s="20"/>
      <c r="K211" s="20"/>
    </row>
    <row r="212" spans="1:11">
      <c r="A212" s="154" t="s">
        <v>170</v>
      </c>
      <c r="B212" s="154" t="s">
        <v>1848</v>
      </c>
      <c r="C212" s="154" t="s">
        <v>1641</v>
      </c>
      <c r="D212" s="179">
        <v>12595857898</v>
      </c>
      <c r="E212" s="179">
        <v>11400625654</v>
      </c>
      <c r="F212" s="179">
        <v>40565202740</v>
      </c>
      <c r="G212" s="179">
        <v>24455711308</v>
      </c>
      <c r="H212" s="179">
        <f>VLOOKUP(A212,Sheet3!$A$1:$E$2000,5,FALSE)</f>
        <v>16400496648</v>
      </c>
      <c r="I212" s="20"/>
      <c r="J212" s="20"/>
      <c r="K212" s="20"/>
    </row>
    <row r="213" spans="1:11">
      <c r="A213" s="154" t="s">
        <v>171</v>
      </c>
      <c r="B213" s="154" t="s">
        <v>1849</v>
      </c>
      <c r="C213" s="154" t="s">
        <v>1641</v>
      </c>
      <c r="D213" s="179">
        <v>14707647183</v>
      </c>
      <c r="E213" s="179">
        <v>24677554643</v>
      </c>
      <c r="F213" s="179">
        <v>19371330024</v>
      </c>
      <c r="G213" s="179">
        <v>36117577470</v>
      </c>
      <c r="H213" s="179">
        <f>VLOOKUP(A213,Sheet3!$A$1:$E$2000,5,FALSE)</f>
        <v>17189591339</v>
      </c>
      <c r="I213" s="20"/>
      <c r="J213" s="20"/>
      <c r="K213" s="20"/>
    </row>
    <row r="214" spans="1:11">
      <c r="A214" s="154" t="s">
        <v>172</v>
      </c>
      <c r="B214" s="154" t="s">
        <v>1850</v>
      </c>
      <c r="C214" s="154" t="s">
        <v>1641</v>
      </c>
      <c r="D214" s="179">
        <v>55339804275</v>
      </c>
      <c r="E214" s="179">
        <v>109272534875</v>
      </c>
      <c r="F214" s="179">
        <v>59296811635</v>
      </c>
      <c r="G214" s="179">
        <v>63626082149</v>
      </c>
      <c r="H214" s="179">
        <f>VLOOKUP(A214,Sheet3!$A$1:$E$2000,5,FALSE)</f>
        <v>57588775463</v>
      </c>
      <c r="I214" s="20"/>
      <c r="J214" s="20"/>
      <c r="K214" s="20"/>
    </row>
    <row r="215" spans="1:11">
      <c r="A215" s="154" t="s">
        <v>173</v>
      </c>
      <c r="B215" s="154" t="s">
        <v>3818</v>
      </c>
      <c r="C215" s="154" t="s">
        <v>1641</v>
      </c>
      <c r="D215" s="179">
        <v>54678468738</v>
      </c>
      <c r="E215" s="179">
        <v>83353340791</v>
      </c>
      <c r="F215" s="179">
        <v>59548832043</v>
      </c>
      <c r="G215" s="179">
        <v>106851855082</v>
      </c>
      <c r="H215" s="179">
        <f>VLOOKUP(A215,Sheet3!$A$1:$E$2000,5,FALSE)</f>
        <v>36191794561</v>
      </c>
      <c r="I215" s="20"/>
      <c r="J215" s="20"/>
      <c r="K215" s="20"/>
    </row>
    <row r="216" spans="1:11">
      <c r="A216" s="154" t="s">
        <v>175</v>
      </c>
      <c r="B216" s="154" t="s">
        <v>1853</v>
      </c>
      <c r="C216" s="154" t="s">
        <v>1641</v>
      </c>
      <c r="D216" s="179">
        <v>57963647259</v>
      </c>
      <c r="E216" s="179">
        <v>-34026510080</v>
      </c>
      <c r="F216" s="179">
        <v>71789436965</v>
      </c>
      <c r="G216" s="179">
        <v>134160151059</v>
      </c>
      <c r="H216" s="179">
        <f>VLOOKUP(A216,Sheet3!$A$1:$E$2000,5,FALSE)</f>
        <v>-3208110676</v>
      </c>
      <c r="I216" s="20"/>
      <c r="J216" s="20"/>
      <c r="K216" s="20"/>
    </row>
    <row r="217" spans="1:11">
      <c r="A217" s="154" t="s">
        <v>176</v>
      </c>
      <c r="B217" s="154" t="s">
        <v>1855</v>
      </c>
      <c r="C217" s="154" t="s">
        <v>1641</v>
      </c>
      <c r="D217" s="179">
        <v>409388106899</v>
      </c>
      <c r="E217" s="179">
        <v>411745721934</v>
      </c>
      <c r="F217" s="179">
        <v>401311199949</v>
      </c>
      <c r="G217" s="179">
        <v>423512520075</v>
      </c>
      <c r="H217" s="179">
        <f>VLOOKUP(A217,Sheet3!$A$1:$E$2000,5,FALSE)</f>
        <v>472005673573</v>
      </c>
      <c r="I217" s="20"/>
      <c r="J217" s="20"/>
      <c r="K217" s="20"/>
    </row>
    <row r="218" spans="1:11">
      <c r="A218" s="154" t="s">
        <v>177</v>
      </c>
      <c r="B218" s="154" t="s">
        <v>1856</v>
      </c>
      <c r="C218" s="154" t="s">
        <v>1641</v>
      </c>
      <c r="D218" s="179">
        <v>105749928</v>
      </c>
      <c r="E218" s="179">
        <v>349319449</v>
      </c>
      <c r="F218" s="179">
        <v>209139692</v>
      </c>
      <c r="G218" s="179">
        <v>169225501</v>
      </c>
      <c r="H218" s="179">
        <f>VLOOKUP(A218,Sheet3!$A$1:$E$2000,5,FALSE)</f>
        <v>344231683</v>
      </c>
      <c r="I218" s="20"/>
      <c r="J218" s="20"/>
      <c r="K218" s="20"/>
    </row>
    <row r="219" spans="1:11">
      <c r="A219" s="154" t="s">
        <v>178</v>
      </c>
      <c r="B219" s="154" t="s">
        <v>1857</v>
      </c>
      <c r="C219" s="154" t="s">
        <v>1641</v>
      </c>
      <c r="D219" s="179">
        <v>140132710052</v>
      </c>
      <c r="E219" s="179">
        <v>127221899435</v>
      </c>
      <c r="F219" s="179">
        <v>52396348170</v>
      </c>
      <c r="G219" s="179">
        <v>48560813532</v>
      </c>
      <c r="H219" s="179">
        <f>VLOOKUP(A219,Sheet3!$A$1:$E$2000,5,FALSE)</f>
        <v>96492372861</v>
      </c>
      <c r="I219" s="20"/>
      <c r="J219" s="20"/>
      <c r="K219" s="20"/>
    </row>
    <row r="220" spans="1:11">
      <c r="A220" s="154" t="s">
        <v>179</v>
      </c>
      <c r="B220" s="154" t="s">
        <v>4237</v>
      </c>
      <c r="C220" s="154" t="s">
        <v>1641</v>
      </c>
      <c r="D220" s="179">
        <v>152249626526</v>
      </c>
      <c r="E220" s="179">
        <v>165770539415</v>
      </c>
      <c r="F220" s="179">
        <v>167194477531</v>
      </c>
      <c r="G220" s="179">
        <v>181474168793</v>
      </c>
      <c r="H220" s="179">
        <f>VLOOKUP(A220,Sheet3!$A$1:$E$2000,5,FALSE)</f>
        <v>187598420931</v>
      </c>
      <c r="I220" s="20"/>
      <c r="J220" s="20"/>
      <c r="K220" s="20"/>
    </row>
    <row r="221" spans="1:11">
      <c r="A221" s="154" t="s">
        <v>180</v>
      </c>
      <c r="B221" s="154" t="s">
        <v>1859</v>
      </c>
      <c r="C221" s="154" t="s">
        <v>1641</v>
      </c>
      <c r="D221" s="179">
        <v>28150727597</v>
      </c>
      <c r="E221" s="179">
        <v>43959083492</v>
      </c>
      <c r="F221" s="179">
        <v>36891538921</v>
      </c>
      <c r="G221" s="179">
        <v>31390165497</v>
      </c>
      <c r="H221" s="179">
        <f>VLOOKUP(A221,Sheet3!$A$1:$E$2000,5,FALSE)</f>
        <v>24715324858</v>
      </c>
      <c r="I221" s="20"/>
      <c r="J221" s="20"/>
      <c r="K221" s="20"/>
    </row>
    <row r="222" spans="1:11">
      <c r="A222" s="154" t="s">
        <v>768</v>
      </c>
      <c r="B222" s="154" t="s">
        <v>4128</v>
      </c>
      <c r="C222" s="154" t="s">
        <v>1641</v>
      </c>
      <c r="D222" s="179"/>
      <c r="E222" s="179"/>
      <c r="F222" s="179"/>
      <c r="G222" s="179"/>
      <c r="H222" s="179">
        <f>VLOOKUP(A222,Sheet3!$A$1:$E$2000,5,FALSE)</f>
        <v>0</v>
      </c>
      <c r="I222" s="20"/>
      <c r="J222" s="20"/>
      <c r="K222" s="20"/>
    </row>
    <row r="223" spans="1:11">
      <c r="A223" s="154" t="s">
        <v>182</v>
      </c>
      <c r="B223" s="154" t="s">
        <v>1861</v>
      </c>
      <c r="C223" s="154" t="s">
        <v>1641</v>
      </c>
      <c r="D223" s="179">
        <v>82238469894</v>
      </c>
      <c r="E223" s="179">
        <v>124055123075</v>
      </c>
      <c r="F223" s="179">
        <v>51467762843</v>
      </c>
      <c r="G223" s="179">
        <v>70331629663</v>
      </c>
      <c r="H223" s="179">
        <f>VLOOKUP(A223,Sheet3!$A$1:$E$2000,5,FALSE)</f>
        <v>58719461248</v>
      </c>
      <c r="I223" s="20"/>
      <c r="J223" s="20"/>
      <c r="K223" s="20"/>
    </row>
    <row r="224" spans="1:11">
      <c r="A224" s="154" t="s">
        <v>183</v>
      </c>
      <c r="B224" s="154" t="s">
        <v>1862</v>
      </c>
      <c r="C224" s="154" t="s">
        <v>1641</v>
      </c>
      <c r="D224" s="179"/>
      <c r="E224" s="179"/>
      <c r="F224" s="179"/>
      <c r="G224" s="179"/>
      <c r="H224" s="179">
        <f>VLOOKUP(A224,Sheet3!$A$1:$E$2000,5,FALSE)</f>
        <v>0</v>
      </c>
      <c r="I224" s="20"/>
      <c r="J224" s="20"/>
      <c r="K224" s="20"/>
    </row>
    <row r="225" spans="1:11">
      <c r="A225" s="154" t="s">
        <v>810</v>
      </c>
      <c r="B225" s="154" t="s">
        <v>2960</v>
      </c>
      <c r="C225" s="154" t="s">
        <v>1641</v>
      </c>
      <c r="D225" s="179">
        <v>3499856174411</v>
      </c>
      <c r="E225" s="179">
        <v>2768987012258</v>
      </c>
      <c r="F225" s="179">
        <v>3429875994855</v>
      </c>
      <c r="G225" s="179">
        <v>4207623444533</v>
      </c>
      <c r="H225" s="179">
        <f>VLOOKUP(A225,Sheet3!$A$1:$E$2000,5,FALSE)</f>
        <v>3956420807474</v>
      </c>
      <c r="I225" s="20"/>
      <c r="J225" s="20"/>
      <c r="K225" s="20"/>
    </row>
    <row r="226" spans="1:11">
      <c r="A226" s="154" t="s">
        <v>3528</v>
      </c>
      <c r="B226" s="154" t="s">
        <v>3529</v>
      </c>
      <c r="C226" s="154" t="s">
        <v>1641</v>
      </c>
      <c r="D226" s="179">
        <v>145481643480</v>
      </c>
      <c r="E226" s="179">
        <v>239768826615</v>
      </c>
      <c r="F226" s="179">
        <v>202186544795</v>
      </c>
      <c r="G226" s="179">
        <v>209542537582</v>
      </c>
      <c r="H226" s="179">
        <f>VLOOKUP(A226,Sheet3!$A$1:$E$2000,5,FALSE)</f>
        <v>212413643021</v>
      </c>
      <c r="I226" s="20"/>
      <c r="J226" s="20"/>
      <c r="K226" s="20"/>
    </row>
    <row r="227" spans="1:11">
      <c r="A227" s="154" t="s">
        <v>185</v>
      </c>
      <c r="B227" s="154" t="s">
        <v>1864</v>
      </c>
      <c r="C227" s="154" t="s">
        <v>1641</v>
      </c>
      <c r="D227" s="179">
        <v>8381936835</v>
      </c>
      <c r="E227" s="179">
        <v>7723278908</v>
      </c>
      <c r="F227" s="179">
        <v>11145884668</v>
      </c>
      <c r="G227" s="179">
        <v>13889352632</v>
      </c>
      <c r="H227" s="179">
        <f>VLOOKUP(A227,Sheet3!$A$1:$E$2000,5,FALSE)</f>
        <v>6202456686</v>
      </c>
      <c r="I227" s="20"/>
      <c r="J227" s="20"/>
      <c r="K227" s="20"/>
    </row>
    <row r="228" spans="1:11">
      <c r="A228" s="154" t="s">
        <v>186</v>
      </c>
      <c r="B228" s="154" t="s">
        <v>1865</v>
      </c>
      <c r="C228" s="154" t="s">
        <v>1641</v>
      </c>
      <c r="D228" s="179">
        <v>11407718173</v>
      </c>
      <c r="E228" s="179">
        <v>7330811065</v>
      </c>
      <c r="F228" s="179">
        <v>21367943720</v>
      </c>
      <c r="G228" s="179">
        <v>42682770817</v>
      </c>
      <c r="H228" s="179">
        <f>VLOOKUP(A228,Sheet3!$A$1:$E$2000,5,FALSE)</f>
        <v>43883359161</v>
      </c>
      <c r="I228" s="20"/>
      <c r="J228" s="20"/>
      <c r="K228" s="20"/>
    </row>
    <row r="229" spans="1:11">
      <c r="A229" s="154" t="s">
        <v>187</v>
      </c>
      <c r="B229" s="154" t="s">
        <v>756</v>
      </c>
      <c r="C229" s="154" t="s">
        <v>1641</v>
      </c>
      <c r="D229" s="179">
        <v>-51790814</v>
      </c>
      <c r="E229" s="179">
        <v>-2802741781</v>
      </c>
      <c r="F229" s="179">
        <v>95221103</v>
      </c>
      <c r="G229" s="179">
        <v>0</v>
      </c>
      <c r="H229" s="179">
        <f>VLOOKUP(A229,Sheet3!$A$1:$E$2000,5,FALSE)</f>
        <v>0</v>
      </c>
      <c r="I229" s="20"/>
      <c r="J229" s="20"/>
      <c r="K229" s="20"/>
    </row>
    <row r="230" spans="1:11">
      <c r="A230" s="154" t="s">
        <v>783</v>
      </c>
      <c r="B230" s="154" t="s">
        <v>2979</v>
      </c>
      <c r="C230" s="154" t="s">
        <v>1641</v>
      </c>
      <c r="D230" s="179">
        <v>207195200033</v>
      </c>
      <c r="E230" s="179">
        <v>152109115556</v>
      </c>
      <c r="F230" s="179">
        <v>169947796229</v>
      </c>
      <c r="G230" s="179">
        <v>80248788574</v>
      </c>
      <c r="H230" s="179">
        <f>VLOOKUP(A230,Sheet3!$A$1:$E$2000,5,FALSE)</f>
        <v>208926163074</v>
      </c>
      <c r="I230" s="20"/>
      <c r="J230" s="20"/>
      <c r="K230" s="20"/>
    </row>
    <row r="231" spans="1:11">
      <c r="A231" s="154" t="s">
        <v>3485</v>
      </c>
      <c r="B231" s="154" t="s">
        <v>3486</v>
      </c>
      <c r="C231" s="154" t="s">
        <v>1641</v>
      </c>
      <c r="D231" s="179"/>
      <c r="E231" s="179"/>
      <c r="F231" s="179"/>
      <c r="G231" s="179"/>
      <c r="H231" s="179">
        <f>VLOOKUP(A231,Sheet3!$A$1:$E$2000,5,FALSE)</f>
        <v>0</v>
      </c>
      <c r="I231" s="20"/>
      <c r="J231" s="20"/>
      <c r="K231" s="20"/>
    </row>
    <row r="232" spans="1:11">
      <c r="A232" s="154" t="s">
        <v>741</v>
      </c>
      <c r="B232" s="154" t="s">
        <v>1866</v>
      </c>
      <c r="C232" s="154" t="s">
        <v>1641</v>
      </c>
      <c r="D232" s="179">
        <v>191051901364</v>
      </c>
      <c r="E232" s="179">
        <v>308455919525</v>
      </c>
      <c r="F232" s="179">
        <v>349734852616</v>
      </c>
      <c r="G232" s="179">
        <v>325164946044</v>
      </c>
      <c r="H232" s="179">
        <f>VLOOKUP(A232,Sheet3!$A$1:$E$2000,5,FALSE)</f>
        <v>211894723748</v>
      </c>
      <c r="I232" s="20"/>
      <c r="J232" s="20"/>
      <c r="K232" s="20"/>
    </row>
    <row r="233" spans="1:11">
      <c r="A233" s="154" t="s">
        <v>188</v>
      </c>
      <c r="B233" s="154" t="s">
        <v>1867</v>
      </c>
      <c r="C233" s="154" t="s">
        <v>1641</v>
      </c>
      <c r="D233" s="179">
        <v>6194243000000</v>
      </c>
      <c r="E233" s="179">
        <v>5689428000000</v>
      </c>
      <c r="F233" s="179">
        <v>6441502000000</v>
      </c>
      <c r="G233" s="179">
        <v>7255437000000</v>
      </c>
      <c r="H233" s="179">
        <f>VLOOKUP(A233,Sheet3!$A$1:$E$2000,5,FALSE)</f>
        <v>7906027000000</v>
      </c>
      <c r="I233" s="20"/>
      <c r="J233" s="20"/>
      <c r="K233" s="20"/>
    </row>
    <row r="234" spans="1:11">
      <c r="A234" s="154" t="s">
        <v>189</v>
      </c>
      <c r="B234" s="154" t="s">
        <v>1868</v>
      </c>
      <c r="C234" s="154" t="s">
        <v>1641</v>
      </c>
      <c r="D234" s="179">
        <v>7200410615205</v>
      </c>
      <c r="E234" s="179">
        <v>7568700660156</v>
      </c>
      <c r="F234" s="179">
        <v>7478186877900</v>
      </c>
      <c r="G234" s="179">
        <v>8754579246560</v>
      </c>
      <c r="H234" s="179">
        <f>VLOOKUP(A234,Sheet3!$A$1:$E$2000,5,FALSE)</f>
        <v>9710101439316</v>
      </c>
      <c r="I234" s="20"/>
      <c r="J234" s="20"/>
      <c r="K234" s="20"/>
    </row>
    <row r="235" spans="1:11">
      <c r="A235" s="154" t="s">
        <v>3009</v>
      </c>
      <c r="B235" s="154" t="s">
        <v>3010</v>
      </c>
      <c r="C235" s="154" t="s">
        <v>1641</v>
      </c>
      <c r="D235" s="179"/>
      <c r="E235" s="179"/>
      <c r="F235" s="179"/>
      <c r="G235" s="179"/>
      <c r="H235" s="179">
        <f>VLOOKUP(A235,Sheet3!$A$1:$E$2000,5,FALSE)</f>
        <v>0</v>
      </c>
      <c r="I235" s="20"/>
      <c r="J235" s="20"/>
      <c r="K235" s="20"/>
    </row>
    <row r="236" spans="1:11">
      <c r="A236" s="154" t="s">
        <v>190</v>
      </c>
      <c r="B236" s="154" t="s">
        <v>1869</v>
      </c>
      <c r="C236" s="154" t="s">
        <v>1641</v>
      </c>
      <c r="D236" s="179">
        <v>58990535832</v>
      </c>
      <c r="E236" s="179">
        <v>170665328584</v>
      </c>
      <c r="F236" s="179">
        <v>146540251931</v>
      </c>
      <c r="G236" s="179">
        <v>92849398234</v>
      </c>
      <c r="H236" s="179">
        <f>VLOOKUP(A236,Sheet3!$A$1:$E$2000,5,FALSE)</f>
        <v>111316701163</v>
      </c>
      <c r="I236" s="20"/>
      <c r="J236" s="20"/>
      <c r="K236" s="20"/>
    </row>
    <row r="237" spans="1:11">
      <c r="A237" s="154" t="s">
        <v>191</v>
      </c>
      <c r="B237" s="154" t="s">
        <v>1870</v>
      </c>
      <c r="C237" s="154" t="s">
        <v>1641</v>
      </c>
      <c r="D237" s="179">
        <v>4653169300</v>
      </c>
      <c r="E237" s="179">
        <v>3370083258</v>
      </c>
      <c r="F237" s="179">
        <v>3820807860</v>
      </c>
      <c r="G237" s="179">
        <v>3243089460</v>
      </c>
      <c r="H237" s="179">
        <f>VLOOKUP(A237,Sheet3!$A$1:$E$2000,5,FALSE)</f>
        <v>3645032174</v>
      </c>
      <c r="I237" s="20"/>
      <c r="J237" s="20"/>
      <c r="K237" s="20"/>
    </row>
    <row r="238" spans="1:11">
      <c r="A238" s="154" t="s">
        <v>192</v>
      </c>
      <c r="B238" s="154" t="s">
        <v>1871</v>
      </c>
      <c r="C238" s="154" t="s">
        <v>1641</v>
      </c>
      <c r="D238" s="179">
        <v>5346399894</v>
      </c>
      <c r="E238" s="179">
        <v>2801583986</v>
      </c>
      <c r="F238" s="179">
        <v>1713576324</v>
      </c>
      <c r="G238" s="179">
        <v>-2655229441</v>
      </c>
      <c r="H238" s="179">
        <f>VLOOKUP(A238,Sheet3!$A$1:$E$2000,5,FALSE)</f>
        <v>506298088</v>
      </c>
      <c r="I238" s="20"/>
      <c r="J238" s="20"/>
      <c r="K238" s="20"/>
    </row>
    <row r="239" spans="1:11">
      <c r="A239" s="154" t="s">
        <v>193</v>
      </c>
      <c r="B239" s="154" t="s">
        <v>1872</v>
      </c>
      <c r="C239" s="154" t="s">
        <v>1641</v>
      </c>
      <c r="D239" s="179">
        <v>108543100467</v>
      </c>
      <c r="E239" s="179">
        <v>134692853923</v>
      </c>
      <c r="F239" s="179">
        <v>134173896115</v>
      </c>
      <c r="G239" s="179">
        <v>186543728528</v>
      </c>
      <c r="H239" s="179">
        <f>VLOOKUP(A239,Sheet3!$A$1:$E$2000,5,FALSE)</f>
        <v>132029746233</v>
      </c>
      <c r="I239" s="20"/>
      <c r="J239" s="20"/>
      <c r="K239" s="20"/>
    </row>
    <row r="240" spans="1:11">
      <c r="A240" s="154" t="s">
        <v>522</v>
      </c>
      <c r="B240" s="154" t="s">
        <v>2235</v>
      </c>
      <c r="C240" s="154" t="s">
        <v>1641</v>
      </c>
      <c r="D240" s="179">
        <v>45260457062</v>
      </c>
      <c r="E240" s="179">
        <v>22493329384</v>
      </c>
      <c r="F240" s="179">
        <v>38498629133</v>
      </c>
      <c r="G240" s="179">
        <v>9689990254</v>
      </c>
      <c r="H240" s="179">
        <f>VLOOKUP(A240,Sheet3!$A$1:$E$2000,5,FALSE)</f>
        <v>4446463368</v>
      </c>
      <c r="I240" s="20"/>
      <c r="J240" s="20"/>
      <c r="K240" s="20"/>
    </row>
    <row r="241" spans="1:11">
      <c r="A241" s="154" t="s">
        <v>805</v>
      </c>
      <c r="B241" s="154" t="s">
        <v>1873</v>
      </c>
      <c r="C241" s="154" t="s">
        <v>1641</v>
      </c>
      <c r="D241" s="179">
        <v>105732507103</v>
      </c>
      <c r="E241" s="179">
        <v>112682991025</v>
      </c>
      <c r="F241" s="179">
        <v>94235050542</v>
      </c>
      <c r="G241" s="179">
        <v>86472219479</v>
      </c>
      <c r="H241" s="179">
        <f>VLOOKUP(A241,Sheet3!$A$1:$E$2000,5,FALSE)</f>
        <v>101770733487</v>
      </c>
      <c r="I241" s="20"/>
      <c r="J241" s="20"/>
      <c r="K241" s="20"/>
    </row>
    <row r="242" spans="1:11">
      <c r="A242" s="154" t="s">
        <v>893</v>
      </c>
      <c r="B242" s="154" t="s">
        <v>3786</v>
      </c>
      <c r="C242" s="154" t="s">
        <v>1641</v>
      </c>
      <c r="D242" s="179">
        <v>17857842254</v>
      </c>
      <c r="E242" s="179">
        <v>11538746330</v>
      </c>
      <c r="F242" s="179">
        <v>12577624173</v>
      </c>
      <c r="G242" s="179">
        <v>49714154591</v>
      </c>
      <c r="H242" s="179">
        <f>VLOOKUP(A242,Sheet3!$A$1:$E$2000,5,FALSE)</f>
        <v>16449339043</v>
      </c>
      <c r="I242" s="20"/>
      <c r="J242" s="20"/>
      <c r="K242" s="20"/>
    </row>
    <row r="243" spans="1:11">
      <c r="A243" s="154" t="s">
        <v>195</v>
      </c>
      <c r="B243" s="154" t="s">
        <v>1874</v>
      </c>
      <c r="C243" s="154" t="s">
        <v>1641</v>
      </c>
      <c r="D243" s="179">
        <v>263257778415</v>
      </c>
      <c r="E243" s="179">
        <v>270019177344</v>
      </c>
      <c r="F243" s="179">
        <v>180077452360</v>
      </c>
      <c r="G243" s="179">
        <v>71819179500</v>
      </c>
      <c r="H243" s="179">
        <f>VLOOKUP(A243,Sheet3!$A$1:$E$2000,5,FALSE)</f>
        <v>85186455363</v>
      </c>
      <c r="I243" s="20"/>
      <c r="J243" s="20"/>
      <c r="K243" s="20"/>
    </row>
    <row r="244" spans="1:11">
      <c r="A244" s="154" t="s">
        <v>196</v>
      </c>
      <c r="B244" s="154" t="s">
        <v>1875</v>
      </c>
      <c r="C244" s="154" t="s">
        <v>1641</v>
      </c>
      <c r="D244" s="179">
        <v>412812089831</v>
      </c>
      <c r="E244" s="179">
        <v>331797851819</v>
      </c>
      <c r="F244" s="179">
        <v>827455410317</v>
      </c>
      <c r="G244" s="179">
        <v>785214701319</v>
      </c>
      <c r="H244" s="179">
        <f>VLOOKUP(A244,Sheet3!$A$1:$E$2000,5,FALSE)</f>
        <v>380926280188</v>
      </c>
      <c r="I244" s="20"/>
      <c r="J244" s="20"/>
      <c r="K244" s="20"/>
    </row>
    <row r="245" spans="1:11">
      <c r="A245" s="154" t="s">
        <v>197</v>
      </c>
      <c r="B245" s="154" t="s">
        <v>1876</v>
      </c>
      <c r="C245" s="154" t="s">
        <v>1641</v>
      </c>
      <c r="D245" s="179">
        <v>22594449520</v>
      </c>
      <c r="E245" s="179">
        <v>55082472558</v>
      </c>
      <c r="F245" s="179">
        <v>50665660252</v>
      </c>
      <c r="G245" s="179">
        <v>64671648543</v>
      </c>
      <c r="H245" s="179">
        <f>VLOOKUP(A245,Sheet3!$A$1:$E$2000,5,FALSE)</f>
        <v>49891508388</v>
      </c>
      <c r="I245" s="20"/>
      <c r="J245" s="20"/>
      <c r="K245" s="20"/>
    </row>
    <row r="246" spans="1:11">
      <c r="A246" s="154" t="s">
        <v>3819</v>
      </c>
      <c r="B246" s="154" t="s">
        <v>3937</v>
      </c>
      <c r="C246" s="154" t="s">
        <v>1641</v>
      </c>
      <c r="D246" s="179">
        <v>17712532424</v>
      </c>
      <c r="E246" s="179">
        <v>46848080060</v>
      </c>
      <c r="F246" s="179">
        <v>10274464943</v>
      </c>
      <c r="G246" s="179">
        <v>19643048823</v>
      </c>
      <c r="H246" s="179">
        <f>VLOOKUP(A246,Sheet3!$A$1:$E$2000,5,FALSE)</f>
        <v>24130150873</v>
      </c>
      <c r="I246" s="20"/>
      <c r="J246" s="20"/>
      <c r="K246" s="20"/>
    </row>
    <row r="247" spans="1:11">
      <c r="A247" s="154" t="s">
        <v>199</v>
      </c>
      <c r="B247" s="154" t="s">
        <v>1877</v>
      </c>
      <c r="C247" s="154" t="s">
        <v>1641</v>
      </c>
      <c r="D247" s="179">
        <v>110735252251</v>
      </c>
      <c r="E247" s="179">
        <v>182520867692</v>
      </c>
      <c r="F247" s="179">
        <v>93816265055</v>
      </c>
      <c r="G247" s="179">
        <v>285836702851</v>
      </c>
      <c r="H247" s="179">
        <f>VLOOKUP(A247,Sheet3!$A$1:$E$2000,5,FALSE)</f>
        <v>104894125361</v>
      </c>
      <c r="I247" s="20"/>
      <c r="J247" s="20"/>
      <c r="K247" s="20"/>
    </row>
    <row r="248" spans="1:11">
      <c r="A248" s="154" t="s">
        <v>200</v>
      </c>
      <c r="B248" s="154" t="s">
        <v>1878</v>
      </c>
      <c r="C248" s="154" t="s">
        <v>1641</v>
      </c>
      <c r="D248" s="179">
        <v>44636101098</v>
      </c>
      <c r="E248" s="179">
        <v>366546459842</v>
      </c>
      <c r="F248" s="179">
        <v>204587926446</v>
      </c>
      <c r="G248" s="179">
        <v>632040819560</v>
      </c>
      <c r="H248" s="179">
        <f>VLOOKUP(A248,Sheet3!$A$1:$E$2000,5,FALSE)</f>
        <v>217513333093</v>
      </c>
      <c r="I248" s="20"/>
      <c r="J248" s="20"/>
      <c r="K248" s="20"/>
    </row>
    <row r="249" spans="1:11">
      <c r="A249" s="154" t="s">
        <v>814</v>
      </c>
      <c r="B249" s="154" t="s">
        <v>3047</v>
      </c>
      <c r="C249" s="154" t="s">
        <v>1641</v>
      </c>
      <c r="D249" s="179">
        <v>73032917111</v>
      </c>
      <c r="E249" s="179">
        <v>87806298407</v>
      </c>
      <c r="F249" s="179">
        <v>125328272468</v>
      </c>
      <c r="G249" s="179">
        <v>107461429286</v>
      </c>
      <c r="H249" s="179">
        <f>VLOOKUP(A249,Sheet3!$A$1:$E$2000,5,FALSE)</f>
        <v>43329016790</v>
      </c>
      <c r="I249" s="20"/>
      <c r="J249" s="20"/>
      <c r="K249" s="20"/>
    </row>
    <row r="250" spans="1:11">
      <c r="A250" s="154" t="s">
        <v>201</v>
      </c>
      <c r="B250" s="154" t="s">
        <v>1879</v>
      </c>
      <c r="C250" s="154" t="s">
        <v>1641</v>
      </c>
      <c r="D250" s="179">
        <v>813917577</v>
      </c>
      <c r="E250" s="179">
        <v>729477692</v>
      </c>
      <c r="F250" s="179">
        <v>-628790235</v>
      </c>
      <c r="G250" s="179">
        <v>622580520</v>
      </c>
      <c r="H250" s="179">
        <f>VLOOKUP(A250,Sheet3!$A$1:$E$2000,5,FALSE)</f>
        <v>1276508437</v>
      </c>
      <c r="I250" s="20"/>
      <c r="J250" s="20"/>
      <c r="K250" s="20"/>
    </row>
    <row r="251" spans="1:11">
      <c r="A251" s="154" t="s">
        <v>198</v>
      </c>
      <c r="B251" s="154" t="s">
        <v>3998</v>
      </c>
      <c r="C251" s="154" t="s">
        <v>1641</v>
      </c>
      <c r="D251" s="179">
        <v>645714704505</v>
      </c>
      <c r="E251" s="179">
        <v>673486720964</v>
      </c>
      <c r="F251" s="179">
        <v>586052605709</v>
      </c>
      <c r="G251" s="179">
        <v>2519966973052</v>
      </c>
      <c r="H251" s="179">
        <f>VLOOKUP(A251,Sheet3!$A$1:$E$2000,5,FALSE)</f>
        <v>1888653667782</v>
      </c>
      <c r="I251" s="20"/>
      <c r="J251" s="20"/>
      <c r="K251" s="20"/>
    </row>
    <row r="252" spans="1:11">
      <c r="A252" s="154" t="s">
        <v>202</v>
      </c>
      <c r="B252" s="154" t="s">
        <v>1881</v>
      </c>
      <c r="C252" s="154" t="s">
        <v>1641</v>
      </c>
      <c r="D252" s="179">
        <v>73117075850</v>
      </c>
      <c r="E252" s="179">
        <v>66700820410</v>
      </c>
      <c r="F252" s="179">
        <v>76473539114</v>
      </c>
      <c r="G252" s="179">
        <v>53285520151</v>
      </c>
      <c r="H252" s="179">
        <f>VLOOKUP(A252,Sheet3!$A$1:$E$2000,5,FALSE)</f>
        <v>97397385128</v>
      </c>
      <c r="I252" s="20"/>
      <c r="J252" s="20"/>
      <c r="K252" s="20"/>
    </row>
    <row r="253" spans="1:11">
      <c r="A253" s="154" t="s">
        <v>3487</v>
      </c>
      <c r="B253" s="154" t="s">
        <v>3488</v>
      </c>
      <c r="C253" s="154" t="s">
        <v>1641</v>
      </c>
      <c r="D253" s="179"/>
      <c r="E253" s="179"/>
      <c r="F253" s="179"/>
      <c r="G253" s="179"/>
      <c r="H253" s="179">
        <f>VLOOKUP(A253,Sheet3!$A$1:$E$2000,5,FALSE)</f>
        <v>0</v>
      </c>
      <c r="I253" s="20"/>
      <c r="J253" s="20"/>
      <c r="K253" s="20"/>
    </row>
    <row r="254" spans="1:11">
      <c r="A254" s="154" t="s">
        <v>203</v>
      </c>
      <c r="B254" s="154" t="s">
        <v>1882</v>
      </c>
      <c r="C254" s="154" t="s">
        <v>1641</v>
      </c>
      <c r="D254" s="179">
        <v>35487064360</v>
      </c>
      <c r="E254" s="179">
        <v>65650190191</v>
      </c>
      <c r="F254" s="179">
        <v>397367694187</v>
      </c>
      <c r="G254" s="179">
        <v>38167263650</v>
      </c>
      <c r="H254" s="179">
        <f>VLOOKUP(A254,Sheet3!$A$1:$E$2000,5,FALSE)</f>
        <v>61063237032</v>
      </c>
      <c r="I254" s="20"/>
      <c r="J254" s="20"/>
      <c r="K254" s="20"/>
    </row>
    <row r="255" spans="1:11">
      <c r="A255" s="154" t="s">
        <v>204</v>
      </c>
      <c r="B255" s="154" t="s">
        <v>1883</v>
      </c>
      <c r="C255" s="154" t="s">
        <v>1641</v>
      </c>
      <c r="D255" s="179">
        <v>91196694694</v>
      </c>
      <c r="E255" s="179">
        <v>101873959427</v>
      </c>
      <c r="F255" s="179">
        <v>115477150547</v>
      </c>
      <c r="G255" s="179">
        <v>156396067875</v>
      </c>
      <c r="H255" s="179">
        <f>VLOOKUP(A255,Sheet3!$A$1:$E$2000,5,FALSE)</f>
        <v>86144192454</v>
      </c>
      <c r="I255" s="20"/>
      <c r="J255" s="20"/>
      <c r="K255" s="20"/>
    </row>
    <row r="256" spans="1:11">
      <c r="A256" s="154" t="s">
        <v>767</v>
      </c>
      <c r="B256" s="154" t="s">
        <v>3057</v>
      </c>
      <c r="C256" s="154" t="s">
        <v>1641</v>
      </c>
      <c r="D256" s="179">
        <v>165110139524</v>
      </c>
      <c r="E256" s="179">
        <v>50158133284</v>
      </c>
      <c r="F256" s="179">
        <v>275581695316</v>
      </c>
      <c r="G256" s="179">
        <v>277162530727</v>
      </c>
      <c r="H256" s="179">
        <f>VLOOKUP(A256,Sheet3!$A$1:$E$2000,5,FALSE)</f>
        <v>187809656198</v>
      </c>
      <c r="I256" s="20"/>
      <c r="J256" s="20"/>
      <c r="K256" s="20"/>
    </row>
    <row r="257" spans="1:11">
      <c r="A257" s="154" t="s">
        <v>205</v>
      </c>
      <c r="B257" s="154" t="s">
        <v>1884</v>
      </c>
      <c r="C257" s="154" t="s">
        <v>1641</v>
      </c>
      <c r="D257" s="179">
        <v>101959385767</v>
      </c>
      <c r="E257" s="179">
        <v>127178196267</v>
      </c>
      <c r="F257" s="179">
        <v>86928703286</v>
      </c>
      <c r="G257" s="179">
        <v>106312236776</v>
      </c>
      <c r="H257" s="179">
        <f>VLOOKUP(A257,Sheet3!$A$1:$E$2000,5,FALSE)</f>
        <v>98255154050</v>
      </c>
      <c r="I257" s="20"/>
      <c r="J257" s="20"/>
      <c r="K257" s="20"/>
    </row>
    <row r="258" spans="1:11">
      <c r="A258" s="154" t="s">
        <v>206</v>
      </c>
      <c r="B258" s="154" t="s">
        <v>1885</v>
      </c>
      <c r="C258" s="154" t="s">
        <v>1641</v>
      </c>
      <c r="D258" s="179">
        <v>693978931299</v>
      </c>
      <c r="E258" s="179">
        <v>774345913409</v>
      </c>
      <c r="F258" s="179">
        <v>1015146580867</v>
      </c>
      <c r="G258" s="179">
        <v>1056445235639</v>
      </c>
      <c r="H258" s="179">
        <f>VLOOKUP(A258,Sheet3!$A$1:$E$2000,5,FALSE)</f>
        <v>719986428817</v>
      </c>
      <c r="I258" s="20"/>
      <c r="J258" s="20"/>
      <c r="K258" s="20"/>
    </row>
    <row r="259" spans="1:11">
      <c r="A259" s="154" t="s">
        <v>207</v>
      </c>
      <c r="B259" s="154" t="s">
        <v>3781</v>
      </c>
      <c r="C259" s="154" t="s">
        <v>1641</v>
      </c>
      <c r="D259" s="179">
        <v>459130104431</v>
      </c>
      <c r="E259" s="179">
        <v>509592225505</v>
      </c>
      <c r="F259" s="179">
        <v>681518753853</v>
      </c>
      <c r="G259" s="179">
        <v>1068530990657</v>
      </c>
      <c r="H259" s="179">
        <f>VLOOKUP(A259,Sheet3!$A$1:$E$2000,5,FALSE)</f>
        <v>0</v>
      </c>
      <c r="I259" s="20"/>
      <c r="J259" s="20"/>
      <c r="K259" s="20"/>
    </row>
    <row r="260" spans="1:11">
      <c r="A260" s="154" t="s">
        <v>208</v>
      </c>
      <c r="B260" s="154" t="s">
        <v>1887</v>
      </c>
      <c r="C260" s="154" t="s">
        <v>1641</v>
      </c>
      <c r="D260" s="179">
        <v>141949643960</v>
      </c>
      <c r="E260" s="179">
        <v>147120705556</v>
      </c>
      <c r="F260" s="179">
        <v>149482411419</v>
      </c>
      <c r="G260" s="179">
        <v>153557675450</v>
      </c>
      <c r="H260" s="179">
        <f>VLOOKUP(A260,Sheet3!$A$1:$E$2000,5,FALSE)</f>
        <v>154075258311</v>
      </c>
      <c r="I260" s="20"/>
      <c r="J260" s="20"/>
      <c r="K260" s="20"/>
    </row>
    <row r="261" spans="1:11">
      <c r="A261" s="154" t="s">
        <v>209</v>
      </c>
      <c r="B261" s="154" t="s">
        <v>1888</v>
      </c>
      <c r="C261" s="154" t="s">
        <v>1641</v>
      </c>
      <c r="D261" s="179">
        <v>174995148441</v>
      </c>
      <c r="E261" s="179">
        <v>4953098159</v>
      </c>
      <c r="F261" s="179">
        <v>250158023165</v>
      </c>
      <c r="G261" s="179">
        <v>290080546696</v>
      </c>
      <c r="H261" s="179">
        <f>VLOOKUP(A261,Sheet3!$A$1:$E$2000,5,FALSE)</f>
        <v>101886282872</v>
      </c>
      <c r="I261" s="20"/>
      <c r="J261" s="20"/>
      <c r="K261" s="20"/>
    </row>
    <row r="262" spans="1:11">
      <c r="A262" s="154" t="s">
        <v>1345</v>
      </c>
      <c r="B262" s="154" t="s">
        <v>3848</v>
      </c>
      <c r="C262" s="154" t="s">
        <v>1641</v>
      </c>
      <c r="D262" s="179">
        <v>39287355127</v>
      </c>
      <c r="E262" s="179">
        <v>13154334164</v>
      </c>
      <c r="F262" s="179">
        <v>40522918607</v>
      </c>
      <c r="G262" s="179">
        <v>74935611748</v>
      </c>
      <c r="H262" s="179">
        <f>VLOOKUP(A262,Sheet3!$A$1:$E$2000,5,FALSE)</f>
        <v>43435018344</v>
      </c>
      <c r="I262" s="20"/>
      <c r="J262" s="20"/>
      <c r="K262" s="20"/>
    </row>
    <row r="263" spans="1:11">
      <c r="A263" s="154" t="s">
        <v>210</v>
      </c>
      <c r="B263" s="154" t="s">
        <v>3989</v>
      </c>
      <c r="C263" s="154" t="s">
        <v>1641</v>
      </c>
      <c r="D263" s="179">
        <v>192704328414</v>
      </c>
      <c r="E263" s="179">
        <v>203727875059</v>
      </c>
      <c r="F263" s="179">
        <v>274723026533</v>
      </c>
      <c r="G263" s="179">
        <v>328720888658</v>
      </c>
      <c r="H263" s="179">
        <f>VLOOKUP(A263,Sheet3!$A$1:$E$2000,5,FALSE)</f>
        <v>360602904265</v>
      </c>
      <c r="I263" s="20"/>
      <c r="J263" s="20"/>
      <c r="K263" s="20"/>
    </row>
    <row r="264" spans="1:11">
      <c r="A264" s="154" t="s">
        <v>212</v>
      </c>
      <c r="B264" s="154" t="s">
        <v>1890</v>
      </c>
      <c r="C264" s="154" t="s">
        <v>1641</v>
      </c>
      <c r="D264" s="179">
        <v>190431827095</v>
      </c>
      <c r="E264" s="179">
        <v>208900395016</v>
      </c>
      <c r="F264" s="179">
        <v>212130919638</v>
      </c>
      <c r="G264" s="179">
        <v>245932518423</v>
      </c>
      <c r="H264" s="179">
        <f>VLOOKUP(A264,Sheet3!$A$1:$E$2000,5,FALSE)</f>
        <v>246606675565</v>
      </c>
      <c r="I264" s="20"/>
      <c r="J264" s="20"/>
      <c r="K264" s="20"/>
    </row>
    <row r="265" spans="1:11">
      <c r="A265" s="154" t="s">
        <v>213</v>
      </c>
      <c r="B265" s="154" t="s">
        <v>1891</v>
      </c>
      <c r="C265" s="154" t="s">
        <v>1641</v>
      </c>
      <c r="D265" s="179">
        <v>117744848795</v>
      </c>
      <c r="E265" s="179">
        <v>205538659688</v>
      </c>
      <c r="F265" s="179">
        <v>225034472608</v>
      </c>
      <c r="G265" s="179">
        <v>119478794993</v>
      </c>
      <c r="H265" s="179">
        <f>VLOOKUP(A265,Sheet3!$A$1:$E$2000,5,FALSE)</f>
        <v>243755651345</v>
      </c>
      <c r="I265" s="20"/>
      <c r="J265" s="20"/>
      <c r="K265" s="20"/>
    </row>
    <row r="266" spans="1:11">
      <c r="A266" s="154" t="s">
        <v>214</v>
      </c>
      <c r="B266" s="154" t="s">
        <v>1892</v>
      </c>
      <c r="C266" s="154" t="s">
        <v>1641</v>
      </c>
      <c r="D266" s="179">
        <v>242055194581</v>
      </c>
      <c r="E266" s="179">
        <v>270170145593</v>
      </c>
      <c r="F266" s="179">
        <v>162459730605</v>
      </c>
      <c r="G266" s="179">
        <v>163906181295</v>
      </c>
      <c r="H266" s="179">
        <f>VLOOKUP(A266,Sheet3!$A$1:$E$2000,5,FALSE)</f>
        <v>242370911255</v>
      </c>
      <c r="I266" s="20"/>
      <c r="J266" s="20"/>
      <c r="K266" s="20"/>
    </row>
    <row r="267" spans="1:11">
      <c r="A267" s="154" t="s">
        <v>957</v>
      </c>
      <c r="B267" s="154" t="s">
        <v>3074</v>
      </c>
      <c r="C267" s="154" t="s">
        <v>1641</v>
      </c>
      <c r="D267" s="179">
        <v>897351993760</v>
      </c>
      <c r="E267" s="179">
        <v>1918634569063</v>
      </c>
      <c r="F267" s="179">
        <v>731749132588</v>
      </c>
      <c r="G267" s="179">
        <v>3439471673666</v>
      </c>
      <c r="H267" s="179">
        <f>VLOOKUP(A267,Sheet3!$A$1:$E$2000,5,FALSE)</f>
        <v>1147348913435</v>
      </c>
      <c r="I267" s="20"/>
      <c r="J267" s="20"/>
      <c r="K267" s="20"/>
    </row>
    <row r="268" spans="1:11">
      <c r="A268" s="154" t="s">
        <v>539</v>
      </c>
      <c r="B268" s="154" t="s">
        <v>3999</v>
      </c>
      <c r="C268" s="154" t="s">
        <v>1641</v>
      </c>
      <c r="D268" s="179">
        <v>26905419963</v>
      </c>
      <c r="E268" s="179">
        <v>30367838718</v>
      </c>
      <c r="F268" s="179">
        <v>36515519636</v>
      </c>
      <c r="G268" s="179">
        <v>22712408061</v>
      </c>
      <c r="H268" s="179">
        <f>VLOOKUP(A268,Sheet3!$A$1:$E$2000,5,FALSE)</f>
        <v>36713807897</v>
      </c>
      <c r="I268" s="20"/>
      <c r="J268" s="20"/>
      <c r="K268" s="20"/>
    </row>
    <row r="269" spans="1:11">
      <c r="A269" s="154" t="s">
        <v>216</v>
      </c>
      <c r="B269" s="154" t="s">
        <v>1894</v>
      </c>
      <c r="C269" s="154" t="s">
        <v>1641</v>
      </c>
      <c r="D269" s="179">
        <v>102482086862</v>
      </c>
      <c r="E269" s="179">
        <v>99092255872</v>
      </c>
      <c r="F269" s="179">
        <v>145649055524</v>
      </c>
      <c r="G269" s="179">
        <v>156913735100</v>
      </c>
      <c r="H269" s="179">
        <f>VLOOKUP(A269,Sheet3!$A$1:$E$2000,5,FALSE)</f>
        <v>117122468012</v>
      </c>
      <c r="I269" s="20"/>
      <c r="J269" s="20"/>
      <c r="K269" s="20"/>
    </row>
    <row r="270" spans="1:11">
      <c r="A270" s="154" t="s">
        <v>217</v>
      </c>
      <c r="B270" s="154" t="s">
        <v>1895</v>
      </c>
      <c r="C270" s="154" t="s">
        <v>1641</v>
      </c>
      <c r="D270" s="179">
        <v>8396294676</v>
      </c>
      <c r="E270" s="179">
        <v>17665830233</v>
      </c>
      <c r="F270" s="179">
        <v>12409995651</v>
      </c>
      <c r="G270" s="179">
        <v>13402661874</v>
      </c>
      <c r="H270" s="179">
        <f>VLOOKUP(A270,Sheet3!$A$1:$E$2000,5,FALSE)</f>
        <v>14326475333</v>
      </c>
      <c r="I270" s="20"/>
      <c r="J270" s="20"/>
      <c r="K270" s="20"/>
    </row>
    <row r="271" spans="1:11">
      <c r="A271" s="154" t="s">
        <v>218</v>
      </c>
      <c r="B271" s="154" t="s">
        <v>1896</v>
      </c>
      <c r="C271" s="154" t="s">
        <v>1641</v>
      </c>
      <c r="D271" s="179">
        <v>16777158101</v>
      </c>
      <c r="E271" s="179">
        <v>25689772358</v>
      </c>
      <c r="F271" s="179">
        <v>12344944600</v>
      </c>
      <c r="G271" s="179">
        <v>12031786793</v>
      </c>
      <c r="H271" s="179">
        <f>VLOOKUP(A271,Sheet3!$A$1:$E$2000,5,FALSE)</f>
        <v>23829655989</v>
      </c>
      <c r="I271" s="20"/>
      <c r="J271" s="20"/>
      <c r="K271" s="20"/>
    </row>
    <row r="272" spans="1:11">
      <c r="A272" s="154" t="s">
        <v>215</v>
      </c>
      <c r="B272" s="154" t="s">
        <v>1897</v>
      </c>
      <c r="C272" s="154" t="s">
        <v>1641</v>
      </c>
      <c r="D272" s="179">
        <v>40483996530</v>
      </c>
      <c r="E272" s="179">
        <v>48494505646</v>
      </c>
      <c r="F272" s="179">
        <v>44353306180</v>
      </c>
      <c r="G272" s="179">
        <v>58601527011</v>
      </c>
      <c r="H272" s="179">
        <f>VLOOKUP(A272,Sheet3!$A$1:$E$2000,5,FALSE)</f>
        <v>47742033057</v>
      </c>
      <c r="I272" s="20"/>
      <c r="J272" s="20"/>
      <c r="K272" s="20"/>
    </row>
    <row r="273" spans="1:11">
      <c r="A273" s="154" t="s">
        <v>211</v>
      </c>
      <c r="B273" s="154" t="s">
        <v>1898</v>
      </c>
      <c r="C273" s="154" t="s">
        <v>1641</v>
      </c>
      <c r="D273" s="179">
        <v>3711902414777</v>
      </c>
      <c r="E273" s="179">
        <v>5148108011024</v>
      </c>
      <c r="F273" s="179">
        <v>4499156198163</v>
      </c>
      <c r="G273" s="179">
        <v>4753574287324</v>
      </c>
      <c r="H273" s="179">
        <f>VLOOKUP(A273,Sheet3!$A$1:$E$2000,5,FALSE)</f>
        <v>3700744454398</v>
      </c>
      <c r="I273" s="20"/>
      <c r="J273" s="20"/>
      <c r="K273" s="20"/>
    </row>
    <row r="274" spans="1:11">
      <c r="A274" s="154" t="s">
        <v>219</v>
      </c>
      <c r="B274" s="154" t="s">
        <v>1900</v>
      </c>
      <c r="C274" s="154" t="s">
        <v>1641</v>
      </c>
      <c r="D274" s="179">
        <v>71550651389</v>
      </c>
      <c r="E274" s="179">
        <v>68240046441</v>
      </c>
      <c r="F274" s="179">
        <v>73215646764</v>
      </c>
      <c r="G274" s="179">
        <v>70023901790</v>
      </c>
      <c r="H274" s="179">
        <f>VLOOKUP(A274,Sheet3!$A$1:$E$2000,5,FALSE)</f>
        <v>85883669692</v>
      </c>
      <c r="I274" s="20"/>
      <c r="J274" s="20"/>
      <c r="K274" s="20"/>
    </row>
    <row r="275" spans="1:11">
      <c r="A275" s="154" t="s">
        <v>221</v>
      </c>
      <c r="B275" s="154" t="s">
        <v>1901</v>
      </c>
      <c r="C275" s="154" t="s">
        <v>1641</v>
      </c>
      <c r="D275" s="179">
        <v>56813677520</v>
      </c>
      <c r="E275" s="179">
        <v>55370029750</v>
      </c>
      <c r="F275" s="179">
        <v>63783145269</v>
      </c>
      <c r="G275" s="179">
        <v>52039006448</v>
      </c>
      <c r="H275" s="179">
        <f>VLOOKUP(A275,Sheet3!$A$1:$E$2000,5,FALSE)</f>
        <v>52635248444</v>
      </c>
      <c r="I275" s="20"/>
      <c r="J275" s="20"/>
      <c r="K275" s="20"/>
    </row>
    <row r="276" spans="1:11">
      <c r="A276" s="154" t="s">
        <v>222</v>
      </c>
      <c r="B276" s="154" t="s">
        <v>1902</v>
      </c>
      <c r="C276" s="154" t="s">
        <v>1641</v>
      </c>
      <c r="D276" s="179">
        <v>2048330105070</v>
      </c>
      <c r="E276" s="179">
        <v>1628972686425</v>
      </c>
      <c r="F276" s="179">
        <v>1607209334751</v>
      </c>
      <c r="G276" s="179">
        <v>2399336181768</v>
      </c>
      <c r="H276" s="179">
        <f>VLOOKUP(A276,Sheet3!$A$1:$E$2000,5,FALSE)</f>
        <v>3440905900201</v>
      </c>
      <c r="I276" s="20"/>
      <c r="J276" s="20"/>
      <c r="K276" s="20"/>
    </row>
    <row r="277" spans="1:11">
      <c r="A277" s="154" t="s">
        <v>743</v>
      </c>
      <c r="B277" s="154" t="s">
        <v>1904</v>
      </c>
      <c r="C277" s="154" t="s">
        <v>1641</v>
      </c>
      <c r="D277" s="179">
        <v>815999140243</v>
      </c>
      <c r="E277" s="179">
        <v>1167787441091</v>
      </c>
      <c r="F277" s="179">
        <v>1290753101946</v>
      </c>
      <c r="G277" s="179">
        <v>1204013930458</v>
      </c>
      <c r="H277" s="179">
        <f>VLOOKUP(A277,Sheet3!$A$1:$E$2000,5,FALSE)</f>
        <v>1804267779897</v>
      </c>
      <c r="I277" s="20"/>
      <c r="J277" s="20"/>
      <c r="K277" s="20"/>
    </row>
    <row r="278" spans="1:11">
      <c r="A278" s="154" t="s">
        <v>224</v>
      </c>
      <c r="B278" s="154" t="s">
        <v>1905</v>
      </c>
      <c r="C278" s="154" t="s">
        <v>1641</v>
      </c>
      <c r="D278" s="179">
        <v>94666073783</v>
      </c>
      <c r="E278" s="179">
        <v>25935407150</v>
      </c>
      <c r="F278" s="179">
        <v>-24975968353</v>
      </c>
      <c r="G278" s="179">
        <v>157269815761</v>
      </c>
      <c r="H278" s="179">
        <f>VLOOKUP(A278,Sheet3!$A$1:$E$2000,5,FALSE)</f>
        <v>50727348184</v>
      </c>
      <c r="I278" s="20"/>
      <c r="J278" s="20"/>
      <c r="K278" s="20"/>
    </row>
    <row r="279" spans="1:11">
      <c r="A279" s="154" t="s">
        <v>225</v>
      </c>
      <c r="B279" s="154" t="s">
        <v>1908</v>
      </c>
      <c r="C279" s="154" t="s">
        <v>1641</v>
      </c>
      <c r="D279" s="179">
        <v>347546970726</v>
      </c>
      <c r="E279" s="179">
        <v>391031894774</v>
      </c>
      <c r="F279" s="179">
        <v>361392927092</v>
      </c>
      <c r="G279" s="179">
        <v>399621691297</v>
      </c>
      <c r="H279" s="179">
        <f>VLOOKUP(A279,Sheet3!$A$1:$E$2000,5,FALSE)</f>
        <v>442797351674</v>
      </c>
      <c r="I279" s="20"/>
      <c r="J279" s="20"/>
      <c r="K279" s="20"/>
    </row>
    <row r="280" spans="1:11">
      <c r="A280" s="154" t="s">
        <v>226</v>
      </c>
      <c r="B280" s="154" t="s">
        <v>3864</v>
      </c>
      <c r="C280" s="154" t="s">
        <v>1641</v>
      </c>
      <c r="D280" s="179">
        <v>15000000</v>
      </c>
      <c r="E280" s="179">
        <v>15000000</v>
      </c>
      <c r="F280" s="179">
        <v>15000000</v>
      </c>
      <c r="G280" s="179">
        <v>15000000</v>
      </c>
      <c r="H280" s="179">
        <f>VLOOKUP(A280,Sheet3!$A$1:$E$2000,5,FALSE)</f>
        <v>15000000</v>
      </c>
      <c r="I280" s="20"/>
      <c r="J280" s="20"/>
      <c r="K280" s="20"/>
    </row>
    <row r="281" spans="1:11">
      <c r="A281" s="154" t="s">
        <v>227</v>
      </c>
      <c r="B281" s="154" t="s">
        <v>4161</v>
      </c>
      <c r="C281" s="154" t="s">
        <v>1641</v>
      </c>
      <c r="D281" s="179">
        <v>15150465335</v>
      </c>
      <c r="E281" s="179">
        <v>27031632096</v>
      </c>
      <c r="F281" s="179">
        <v>23398464579</v>
      </c>
      <c r="G281" s="179">
        <v>-7708899243</v>
      </c>
      <c r="H281" s="179">
        <f>VLOOKUP(A281,Sheet3!$A$1:$E$2000,5,FALSE)</f>
        <v>3892239088</v>
      </c>
      <c r="I281" s="20"/>
      <c r="J281" s="20"/>
      <c r="K281" s="20"/>
    </row>
    <row r="282" spans="1:11">
      <c r="A282" s="154" t="s">
        <v>229</v>
      </c>
      <c r="B282" s="154" t="s">
        <v>1911</v>
      </c>
      <c r="C282" s="154" t="s">
        <v>1641</v>
      </c>
      <c r="D282" s="179">
        <v>270416762469</v>
      </c>
      <c r="E282" s="179">
        <v>520180507673</v>
      </c>
      <c r="F282" s="179">
        <v>609370193905</v>
      </c>
      <c r="G282" s="179">
        <v>671838013155</v>
      </c>
      <c r="H282" s="179">
        <f>VLOOKUP(A282,Sheet3!$A$1:$E$2000,5,FALSE)</f>
        <v>638078188396</v>
      </c>
      <c r="I282" s="20"/>
      <c r="J282" s="20"/>
      <c r="K282" s="20"/>
    </row>
    <row r="283" spans="1:11">
      <c r="A283" s="154" t="s">
        <v>827</v>
      </c>
      <c r="B283" s="154" t="s">
        <v>3120</v>
      </c>
      <c r="C283" s="154" t="s">
        <v>1641</v>
      </c>
      <c r="D283" s="179">
        <v>67047903215</v>
      </c>
      <c r="E283" s="179">
        <v>73527622740</v>
      </c>
      <c r="F283" s="179">
        <v>85307909755</v>
      </c>
      <c r="G283" s="179">
        <v>65401014737</v>
      </c>
      <c r="H283" s="179">
        <f>VLOOKUP(A283,Sheet3!$A$1:$E$2000,5,FALSE)</f>
        <v>98727334220</v>
      </c>
      <c r="I283" s="20"/>
      <c r="J283" s="20"/>
      <c r="K283" s="20"/>
    </row>
    <row r="284" spans="1:11">
      <c r="A284" s="154" t="s">
        <v>230</v>
      </c>
      <c r="B284" s="154" t="s">
        <v>1912</v>
      </c>
      <c r="C284" s="154" t="s">
        <v>1641</v>
      </c>
      <c r="D284" s="179">
        <v>493112045000</v>
      </c>
      <c r="E284" s="179">
        <v>596063765140</v>
      </c>
      <c r="F284" s="179">
        <v>584103891008</v>
      </c>
      <c r="G284" s="179">
        <v>675476239378</v>
      </c>
      <c r="H284" s="179">
        <f>VLOOKUP(A284,Sheet3!$A$1:$E$2000,5,FALSE)</f>
        <v>613021727054</v>
      </c>
      <c r="I284" s="20"/>
      <c r="J284" s="20"/>
      <c r="K284" s="20"/>
    </row>
    <row r="285" spans="1:11">
      <c r="A285" s="154" t="s">
        <v>235</v>
      </c>
      <c r="B285" s="154" t="s">
        <v>1917</v>
      </c>
      <c r="C285" s="154" t="s">
        <v>1641</v>
      </c>
      <c r="D285" s="179">
        <v>38941669585</v>
      </c>
      <c r="E285" s="179">
        <v>49529414351</v>
      </c>
      <c r="F285" s="179">
        <v>45745654741</v>
      </c>
      <c r="G285" s="179">
        <v>50120831079</v>
      </c>
      <c r="H285" s="179">
        <f>VLOOKUP(A285,Sheet3!$A$1:$E$2000,5,FALSE)</f>
        <v>23034198014</v>
      </c>
      <c r="I285" s="20"/>
      <c r="J285" s="20"/>
      <c r="K285" s="20"/>
    </row>
    <row r="286" spans="1:11">
      <c r="A286" s="154" t="s">
        <v>4000</v>
      </c>
      <c r="B286" s="154" t="s">
        <v>4001</v>
      </c>
      <c r="C286" s="154" t="s">
        <v>1641</v>
      </c>
      <c r="D286" s="179">
        <v>57019680622</v>
      </c>
      <c r="E286" s="179">
        <v>68499021584</v>
      </c>
      <c r="F286" s="179">
        <v>66128834384</v>
      </c>
      <c r="G286" s="179">
        <v>83022253591</v>
      </c>
      <c r="H286" s="179">
        <f>VLOOKUP(A286,Sheet3!$A$1:$E$2000,5,FALSE)</f>
        <v>79870260843</v>
      </c>
      <c r="I286" s="20"/>
      <c r="J286" s="20"/>
      <c r="K286" s="20"/>
    </row>
    <row r="287" spans="1:11">
      <c r="A287" s="154" t="s">
        <v>236</v>
      </c>
      <c r="B287" s="154" t="s">
        <v>3804</v>
      </c>
      <c r="C287" s="154" t="s">
        <v>1641</v>
      </c>
      <c r="D287" s="179">
        <v>328241199584</v>
      </c>
      <c r="E287" s="179">
        <v>257745186981</v>
      </c>
      <c r="F287" s="179">
        <v>373307783602</v>
      </c>
      <c r="G287" s="179">
        <v>490088500683</v>
      </c>
      <c r="H287" s="179">
        <f>VLOOKUP(A287,Sheet3!$A$1:$E$2000,5,FALSE)</f>
        <v>453972901281</v>
      </c>
      <c r="I287" s="20"/>
      <c r="J287" s="20"/>
      <c r="K287" s="20"/>
    </row>
    <row r="288" spans="1:11">
      <c r="A288" s="154" t="s">
        <v>238</v>
      </c>
      <c r="B288" s="154" t="s">
        <v>1920</v>
      </c>
      <c r="C288" s="154" t="s">
        <v>1641</v>
      </c>
      <c r="D288" s="179">
        <v>950457203395</v>
      </c>
      <c r="E288" s="179">
        <v>853184849903</v>
      </c>
      <c r="F288" s="179">
        <v>931990166099</v>
      </c>
      <c r="G288" s="179">
        <v>1039572471789</v>
      </c>
      <c r="H288" s="179">
        <f>VLOOKUP(A288,Sheet3!$A$1:$E$2000,5,FALSE)</f>
        <v>1046155527859</v>
      </c>
      <c r="I288" s="20"/>
      <c r="J288" s="20"/>
      <c r="K288" s="20"/>
    </row>
    <row r="289" spans="1:11">
      <c r="A289" s="154" t="s">
        <v>4002</v>
      </c>
      <c r="B289" s="154" t="s">
        <v>4167</v>
      </c>
      <c r="C289" s="154" t="s">
        <v>1641</v>
      </c>
      <c r="D289" s="179">
        <v>44201573623</v>
      </c>
      <c r="E289" s="179">
        <v>74098223174</v>
      </c>
      <c r="F289" s="179">
        <v>73714834171</v>
      </c>
      <c r="G289" s="179">
        <v>80188562739</v>
      </c>
      <c r="H289" s="179">
        <f>VLOOKUP(A289,Sheet3!$A$1:$E$2000,5,FALSE)</f>
        <v>59311515069</v>
      </c>
      <c r="I289" s="20"/>
      <c r="J289" s="20"/>
      <c r="K289" s="20"/>
    </row>
    <row r="290" spans="1:11">
      <c r="A290" s="154" t="s">
        <v>267</v>
      </c>
      <c r="B290" s="154" t="s">
        <v>1923</v>
      </c>
      <c r="C290" s="154" t="s">
        <v>1641</v>
      </c>
      <c r="D290" s="179">
        <v>25786434375</v>
      </c>
      <c r="E290" s="179">
        <v>27288510766</v>
      </c>
      <c r="F290" s="179">
        <v>54801716924</v>
      </c>
      <c r="G290" s="179">
        <v>84451528919</v>
      </c>
      <c r="H290" s="179">
        <f>VLOOKUP(A290,Sheet3!$A$1:$E$2000,5,FALSE)</f>
        <v>30455543064</v>
      </c>
      <c r="I290" s="20"/>
      <c r="J290" s="20"/>
      <c r="K290" s="20"/>
    </row>
    <row r="291" spans="1:11">
      <c r="A291" s="154" t="s">
        <v>243</v>
      </c>
      <c r="B291" s="154" t="s">
        <v>1924</v>
      </c>
      <c r="C291" s="154" t="s">
        <v>1641</v>
      </c>
      <c r="D291" s="179">
        <v>1872064207227</v>
      </c>
      <c r="E291" s="179">
        <v>2448065385654</v>
      </c>
      <c r="F291" s="179">
        <v>2386343244952</v>
      </c>
      <c r="G291" s="179">
        <v>2594087986959</v>
      </c>
      <c r="H291" s="179">
        <f>VLOOKUP(A291,Sheet3!$A$1:$E$2000,5,FALSE)</f>
        <v>2405096634600</v>
      </c>
      <c r="I291" s="20"/>
      <c r="J291" s="20"/>
      <c r="K291" s="20"/>
    </row>
    <row r="292" spans="1:11">
      <c r="A292" s="154" t="s">
        <v>240</v>
      </c>
      <c r="B292" s="154" t="s">
        <v>1925</v>
      </c>
      <c r="C292" s="154" t="s">
        <v>1641</v>
      </c>
      <c r="D292" s="179">
        <v>47136927427</v>
      </c>
      <c r="E292" s="179">
        <v>54716338440</v>
      </c>
      <c r="F292" s="179">
        <v>59133953623</v>
      </c>
      <c r="G292" s="179">
        <v>48003823143</v>
      </c>
      <c r="H292" s="179">
        <f>VLOOKUP(A292,Sheet3!$A$1:$E$2000,5,FALSE)</f>
        <v>58355629645</v>
      </c>
      <c r="I292" s="20"/>
      <c r="J292" s="20"/>
      <c r="K292" s="20"/>
    </row>
    <row r="293" spans="1:11">
      <c r="A293" s="154" t="s">
        <v>241</v>
      </c>
      <c r="B293" s="154" t="s">
        <v>1926</v>
      </c>
      <c r="C293" s="154" t="s">
        <v>1641</v>
      </c>
      <c r="D293" s="179">
        <v>43926078950</v>
      </c>
      <c r="E293" s="179">
        <v>40800306261</v>
      </c>
      <c r="F293" s="179">
        <v>43079836010</v>
      </c>
      <c r="G293" s="179">
        <v>52797064025</v>
      </c>
      <c r="H293" s="179">
        <f>VLOOKUP(A293,Sheet3!$A$1:$E$2000,5,FALSE)</f>
        <v>51865155182</v>
      </c>
      <c r="I293" s="20"/>
      <c r="J293" s="20"/>
      <c r="K293" s="20"/>
    </row>
    <row r="294" spans="1:11">
      <c r="A294" s="154" t="s">
        <v>242</v>
      </c>
      <c r="B294" s="154" t="s">
        <v>1927</v>
      </c>
      <c r="C294" s="154" t="s">
        <v>1641</v>
      </c>
      <c r="D294" s="179">
        <v>50814876507</v>
      </c>
      <c r="E294" s="179">
        <v>34664013997</v>
      </c>
      <c r="F294" s="179">
        <v>61108716607</v>
      </c>
      <c r="G294" s="179">
        <v>94992038659</v>
      </c>
      <c r="H294" s="179">
        <f>VLOOKUP(A294,Sheet3!$A$1:$E$2000,5,FALSE)</f>
        <v>45464017726</v>
      </c>
      <c r="I294" s="20"/>
      <c r="J294" s="20"/>
      <c r="K294" s="20"/>
    </row>
    <row r="295" spans="1:11">
      <c r="A295" s="154" t="s">
        <v>3953</v>
      </c>
      <c r="B295" s="154" t="s">
        <v>4003</v>
      </c>
      <c r="C295" s="154" t="s">
        <v>1641</v>
      </c>
      <c r="D295" s="179">
        <v>27965241576</v>
      </c>
      <c r="E295" s="179">
        <v>30906525897</v>
      </c>
      <c r="F295" s="179">
        <v>23847085353</v>
      </c>
      <c r="G295" s="179">
        <v>36353747148</v>
      </c>
      <c r="H295" s="179">
        <f>VLOOKUP(A295,Sheet3!$A$1:$E$2000,5,FALSE)</f>
        <v>29683086565</v>
      </c>
      <c r="I295" s="20"/>
      <c r="J295" s="20"/>
      <c r="K295" s="20"/>
    </row>
    <row r="296" spans="1:11">
      <c r="A296" s="154" t="s">
        <v>244</v>
      </c>
      <c r="B296" s="154" t="s">
        <v>1928</v>
      </c>
      <c r="C296" s="154" t="s">
        <v>1641</v>
      </c>
      <c r="D296" s="179">
        <v>741515686009</v>
      </c>
      <c r="E296" s="179">
        <v>570408197634</v>
      </c>
      <c r="F296" s="179">
        <v>499484795836</v>
      </c>
      <c r="G296" s="179">
        <v>522235962152</v>
      </c>
      <c r="H296" s="179">
        <f>VLOOKUP(A296,Sheet3!$A$1:$E$2000,5,FALSE)</f>
        <v>770609780455</v>
      </c>
      <c r="I296" s="20"/>
      <c r="J296" s="20"/>
      <c r="K296" s="20"/>
    </row>
    <row r="297" spans="1:11">
      <c r="A297" s="154" t="s">
        <v>256</v>
      </c>
      <c r="B297" s="154" t="s">
        <v>1929</v>
      </c>
      <c r="C297" s="154" t="s">
        <v>1641</v>
      </c>
      <c r="D297" s="179">
        <v>18390271279</v>
      </c>
      <c r="E297" s="179">
        <v>30404872508</v>
      </c>
      <c r="F297" s="179">
        <v>43293189400</v>
      </c>
      <c r="G297" s="179">
        <v>61878530542</v>
      </c>
      <c r="H297" s="179">
        <f>VLOOKUP(A297,Sheet3!$A$1:$E$2000,5,FALSE)</f>
        <v>25465054667</v>
      </c>
      <c r="I297" s="20"/>
      <c r="J297" s="20"/>
      <c r="K297" s="20"/>
    </row>
    <row r="298" spans="1:11">
      <c r="A298" s="154" t="s">
        <v>245</v>
      </c>
      <c r="B298" s="154" t="s">
        <v>1930</v>
      </c>
      <c r="C298" s="154" t="s">
        <v>1641</v>
      </c>
      <c r="D298" s="179">
        <v>31771688884</v>
      </c>
      <c r="E298" s="179">
        <v>34303301365</v>
      </c>
      <c r="F298" s="179">
        <v>28477907632</v>
      </c>
      <c r="G298" s="179">
        <v>49326965228</v>
      </c>
      <c r="H298" s="179">
        <f>VLOOKUP(A298,Sheet3!$A$1:$E$2000,5,FALSE)</f>
        <v>21946317150</v>
      </c>
      <c r="I298" s="20"/>
      <c r="J298" s="20"/>
      <c r="K298" s="20"/>
    </row>
    <row r="299" spans="1:11">
      <c r="A299" s="154" t="s">
        <v>247</v>
      </c>
      <c r="B299" s="154" t="s">
        <v>3990</v>
      </c>
      <c r="C299" s="154" t="s">
        <v>1641</v>
      </c>
      <c r="D299" s="179">
        <v>44138276076</v>
      </c>
      <c r="E299" s="179">
        <v>29452418846</v>
      </c>
      <c r="F299" s="179">
        <v>244786898890</v>
      </c>
      <c r="G299" s="179">
        <v>78120543561</v>
      </c>
      <c r="H299" s="179">
        <f>VLOOKUP(A299,Sheet3!$A$1:$E$2000,5,FALSE)</f>
        <v>40895966365</v>
      </c>
      <c r="I299" s="20"/>
      <c r="J299" s="20"/>
      <c r="K299" s="20"/>
    </row>
    <row r="300" spans="1:11">
      <c r="A300" s="154" t="s">
        <v>725</v>
      </c>
      <c r="B300" s="154" t="s">
        <v>1933</v>
      </c>
      <c r="C300" s="154" t="s">
        <v>1641</v>
      </c>
      <c r="D300" s="179">
        <v>216040614822</v>
      </c>
      <c r="E300" s="179">
        <v>233395171119</v>
      </c>
      <c r="F300" s="179">
        <v>250957336459</v>
      </c>
      <c r="G300" s="179">
        <v>238359401012</v>
      </c>
      <c r="H300" s="179">
        <f>VLOOKUP(A300,Sheet3!$A$1:$E$2000,5,FALSE)</f>
        <v>213272065182</v>
      </c>
      <c r="I300" s="20"/>
      <c r="J300" s="20"/>
      <c r="K300" s="20"/>
    </row>
    <row r="301" spans="1:11">
      <c r="A301" s="154" t="s">
        <v>248</v>
      </c>
      <c r="B301" s="154" t="s">
        <v>1934</v>
      </c>
      <c r="C301" s="154" t="s">
        <v>1641</v>
      </c>
      <c r="D301" s="179">
        <v>23851193265</v>
      </c>
      <c r="E301" s="179">
        <v>24635732518</v>
      </c>
      <c r="F301" s="179">
        <v>21389441640</v>
      </c>
      <c r="G301" s="179">
        <v>21062704572</v>
      </c>
      <c r="H301" s="179">
        <f>VLOOKUP(A301,Sheet3!$A$1:$E$2000,5,FALSE)</f>
        <v>26080039648</v>
      </c>
      <c r="I301" s="20"/>
      <c r="J301" s="20"/>
      <c r="K301" s="20"/>
    </row>
    <row r="302" spans="1:11">
      <c r="A302" s="154" t="s">
        <v>249</v>
      </c>
      <c r="B302" s="154" t="s">
        <v>1935</v>
      </c>
      <c r="C302" s="154" t="s">
        <v>1641</v>
      </c>
      <c r="D302" s="179">
        <v>29353094172</v>
      </c>
      <c r="E302" s="179">
        <v>55782722646</v>
      </c>
      <c r="F302" s="179">
        <v>52170356502</v>
      </c>
      <c r="G302" s="179">
        <v>29558539168</v>
      </c>
      <c r="H302" s="179">
        <f>VLOOKUP(A302,Sheet3!$A$1:$E$2000,5,FALSE)</f>
        <v>58557447252</v>
      </c>
      <c r="I302" s="20"/>
      <c r="J302" s="20"/>
      <c r="K302" s="20"/>
    </row>
    <row r="303" spans="1:11">
      <c r="A303" s="154" t="s">
        <v>250</v>
      </c>
      <c r="B303" s="154" t="s">
        <v>1936</v>
      </c>
      <c r="C303" s="154" t="s">
        <v>1641</v>
      </c>
      <c r="D303" s="179">
        <v>37115857687</v>
      </c>
      <c r="E303" s="179">
        <v>51701656751</v>
      </c>
      <c r="F303" s="179">
        <v>46223233889</v>
      </c>
      <c r="G303" s="179">
        <v>45541852564</v>
      </c>
      <c r="H303" s="179">
        <f>VLOOKUP(A303,Sheet3!$A$1:$E$2000,5,FALSE)</f>
        <v>40152615655</v>
      </c>
      <c r="I303" s="20"/>
      <c r="J303" s="20"/>
      <c r="K303" s="20"/>
    </row>
    <row r="304" spans="1:11">
      <c r="A304" s="154" t="s">
        <v>726</v>
      </c>
      <c r="B304" s="154" t="s">
        <v>1937</v>
      </c>
      <c r="C304" s="154" t="s">
        <v>1641</v>
      </c>
      <c r="D304" s="179">
        <v>138289849871</v>
      </c>
      <c r="E304" s="179">
        <v>112593064825</v>
      </c>
      <c r="F304" s="179">
        <v>100197405305</v>
      </c>
      <c r="G304" s="179">
        <v>74644430349</v>
      </c>
      <c r="H304" s="179">
        <f>VLOOKUP(A304,Sheet3!$A$1:$E$2000,5,FALSE)</f>
        <v>121703076969</v>
      </c>
      <c r="I304" s="20"/>
      <c r="J304" s="20"/>
      <c r="K304" s="20"/>
    </row>
    <row r="305" spans="1:11">
      <c r="A305" s="154" t="s">
        <v>251</v>
      </c>
      <c r="B305" s="154" t="s">
        <v>1938</v>
      </c>
      <c r="C305" s="154" t="s">
        <v>1641</v>
      </c>
      <c r="D305" s="179">
        <v>2333673874</v>
      </c>
      <c r="E305" s="179">
        <v>111653935597</v>
      </c>
      <c r="F305" s="179">
        <v>3113701251</v>
      </c>
      <c r="G305" s="179">
        <v>26065619128</v>
      </c>
      <c r="H305" s="179">
        <f>VLOOKUP(A305,Sheet3!$A$1:$E$2000,5,FALSE)</f>
        <v>8096104509</v>
      </c>
      <c r="I305" s="20"/>
      <c r="J305" s="20"/>
      <c r="K305" s="20"/>
    </row>
    <row r="306" spans="1:11">
      <c r="A306" s="154" t="s">
        <v>252</v>
      </c>
      <c r="B306" s="154" t="s">
        <v>1939</v>
      </c>
      <c r="C306" s="154" t="s">
        <v>1641</v>
      </c>
      <c r="D306" s="179">
        <v>496789535880</v>
      </c>
      <c r="E306" s="179">
        <v>73234877833</v>
      </c>
      <c r="F306" s="179">
        <v>89515641871</v>
      </c>
      <c r="G306" s="179">
        <v>215888587690</v>
      </c>
      <c r="H306" s="179">
        <f>VLOOKUP(A306,Sheet3!$A$1:$E$2000,5,FALSE)</f>
        <v>15216958890</v>
      </c>
      <c r="I306" s="20"/>
      <c r="J306" s="20"/>
      <c r="K306" s="20"/>
    </row>
    <row r="307" spans="1:11">
      <c r="A307" s="154" t="s">
        <v>253</v>
      </c>
      <c r="B307" s="154" t="s">
        <v>1940</v>
      </c>
      <c r="C307" s="154" t="s">
        <v>1641</v>
      </c>
      <c r="D307" s="179">
        <v>36111344496</v>
      </c>
      <c r="E307" s="179">
        <v>34561689667</v>
      </c>
      <c r="F307" s="179">
        <v>33678362065</v>
      </c>
      <c r="G307" s="179">
        <v>37036969227</v>
      </c>
      <c r="H307" s="179">
        <f>VLOOKUP(A307,Sheet3!$A$1:$E$2000,5,FALSE)</f>
        <v>0</v>
      </c>
      <c r="I307" s="20"/>
      <c r="J307" s="20"/>
      <c r="K307" s="20"/>
    </row>
    <row r="308" spans="1:11">
      <c r="A308" s="154" t="s">
        <v>603</v>
      </c>
      <c r="B308" s="154" t="s">
        <v>603</v>
      </c>
      <c r="C308" s="154" t="s">
        <v>1641</v>
      </c>
      <c r="D308" s="179"/>
      <c r="E308" s="179"/>
      <c r="F308" s="179"/>
      <c r="G308" s="179"/>
      <c r="H308" s="179">
        <f>VLOOKUP(A308,Sheet3!$A$1:$E$2000,5,FALSE)</f>
        <v>0</v>
      </c>
      <c r="I308" s="20"/>
      <c r="J308" s="20"/>
      <c r="K308" s="20"/>
    </row>
    <row r="309" spans="1:11">
      <c r="A309" s="154" t="s">
        <v>254</v>
      </c>
      <c r="B309" s="154" t="s">
        <v>3941</v>
      </c>
      <c r="C309" s="154" t="s">
        <v>1641</v>
      </c>
      <c r="D309" s="179">
        <v>225494422699</v>
      </c>
      <c r="E309" s="179">
        <v>245486052676</v>
      </c>
      <c r="F309" s="179">
        <v>241863874866</v>
      </c>
      <c r="G309" s="179">
        <v>287482454724</v>
      </c>
      <c r="H309" s="179">
        <f>VLOOKUP(A309,Sheet3!$A$1:$E$2000,5,FALSE)</f>
        <v>231823989157</v>
      </c>
      <c r="I309" s="20"/>
      <c r="J309" s="20"/>
      <c r="K309" s="20"/>
    </row>
    <row r="310" spans="1:11">
      <c r="A310" s="154" t="s">
        <v>255</v>
      </c>
      <c r="B310" s="154" t="s">
        <v>1942</v>
      </c>
      <c r="C310" s="154" t="s">
        <v>1641</v>
      </c>
      <c r="D310" s="179">
        <v>20613381657</v>
      </c>
      <c r="E310" s="179">
        <v>74866692769</v>
      </c>
      <c r="F310" s="179">
        <v>163000335229</v>
      </c>
      <c r="G310" s="179">
        <v>120221955459</v>
      </c>
      <c r="H310" s="179">
        <f>VLOOKUP(A310,Sheet3!$A$1:$E$2000,5,FALSE)</f>
        <v>46854440884</v>
      </c>
      <c r="I310" s="20"/>
      <c r="J310" s="20"/>
      <c r="K310" s="20"/>
    </row>
    <row r="311" spans="1:11">
      <c r="A311" s="154" t="s">
        <v>812</v>
      </c>
      <c r="B311" s="154" t="s">
        <v>3213</v>
      </c>
      <c r="C311" s="154" t="s">
        <v>1641</v>
      </c>
      <c r="D311" s="179">
        <v>320212203757</v>
      </c>
      <c r="E311" s="179">
        <v>290813036620</v>
      </c>
      <c r="F311" s="179">
        <v>366432022559</v>
      </c>
      <c r="G311" s="179">
        <v>365978100257</v>
      </c>
      <c r="H311" s="179">
        <f>VLOOKUP(A311,Sheet3!$A$1:$E$2000,5,FALSE)</f>
        <v>357026832966</v>
      </c>
      <c r="I311" s="20"/>
      <c r="J311" s="20"/>
      <c r="K311" s="20"/>
    </row>
    <row r="312" spans="1:11">
      <c r="A312" s="154" t="s">
        <v>258</v>
      </c>
      <c r="B312" s="154" t="s">
        <v>1944</v>
      </c>
      <c r="C312" s="154" t="s">
        <v>1641</v>
      </c>
      <c r="D312" s="179">
        <v>23002615106</v>
      </c>
      <c r="E312" s="179">
        <v>51957774459</v>
      </c>
      <c r="F312" s="179">
        <v>131433486239</v>
      </c>
      <c r="G312" s="179">
        <v>38918557733</v>
      </c>
      <c r="H312" s="179">
        <f>VLOOKUP(A312,Sheet3!$A$1:$E$2000,5,FALSE)</f>
        <v>38212302589</v>
      </c>
      <c r="I312" s="20"/>
      <c r="J312" s="20"/>
      <c r="K312" s="20"/>
    </row>
    <row r="313" spans="1:11">
      <c r="A313" s="154" t="s">
        <v>260</v>
      </c>
      <c r="B313" s="154" t="s">
        <v>4114</v>
      </c>
      <c r="C313" s="154" t="s">
        <v>1641</v>
      </c>
      <c r="D313" s="179">
        <v>95275469651</v>
      </c>
      <c r="E313" s="179">
        <v>150340650416</v>
      </c>
      <c r="F313" s="179">
        <v>6963070694</v>
      </c>
      <c r="G313" s="179">
        <v>278101112914</v>
      </c>
      <c r="H313" s="179">
        <f>VLOOKUP(A313,Sheet3!$A$1:$E$2000,5,FALSE)</f>
        <v>228963947526</v>
      </c>
      <c r="I313" s="20"/>
      <c r="J313" s="20"/>
      <c r="K313" s="20"/>
    </row>
    <row r="314" spans="1:11">
      <c r="A314" s="154" t="s">
        <v>261</v>
      </c>
      <c r="B314" s="154" t="s">
        <v>1947</v>
      </c>
      <c r="C314" s="154" t="s">
        <v>1641</v>
      </c>
      <c r="D314" s="179">
        <v>32167877879</v>
      </c>
      <c r="E314" s="179">
        <v>52799594242</v>
      </c>
      <c r="F314" s="179">
        <v>21807795303</v>
      </c>
      <c r="G314" s="179">
        <v>4356668873</v>
      </c>
      <c r="H314" s="179">
        <f>VLOOKUP(A314,Sheet3!$A$1:$E$2000,5,FALSE)</f>
        <v>43621081289</v>
      </c>
      <c r="I314" s="20"/>
      <c r="J314" s="20"/>
      <c r="K314" s="20"/>
    </row>
    <row r="315" spans="1:11">
      <c r="A315" s="154" t="s">
        <v>262</v>
      </c>
      <c r="B315" s="154" t="s">
        <v>1948</v>
      </c>
      <c r="C315" s="154" t="s">
        <v>1641</v>
      </c>
      <c r="D315" s="179">
        <v>-4652174259</v>
      </c>
      <c r="E315" s="179">
        <v>5851662427</v>
      </c>
      <c r="F315" s="179">
        <v>21388952612</v>
      </c>
      <c r="G315" s="179">
        <v>18610268783</v>
      </c>
      <c r="H315" s="179">
        <f>VLOOKUP(A315,Sheet3!$A$1:$E$2000,5,FALSE)</f>
        <v>-2638606234</v>
      </c>
      <c r="I315" s="20"/>
      <c r="J315" s="20"/>
      <c r="K315" s="20"/>
    </row>
    <row r="316" spans="1:11">
      <c r="A316" s="154" t="s">
        <v>727</v>
      </c>
      <c r="B316" s="154" t="s">
        <v>1949</v>
      </c>
      <c r="C316" s="154" t="s">
        <v>1641</v>
      </c>
      <c r="D316" s="179">
        <v>77439670306</v>
      </c>
      <c r="E316" s="179">
        <v>119195518165</v>
      </c>
      <c r="F316" s="179">
        <v>130896428429</v>
      </c>
      <c r="G316" s="179">
        <v>102519194662</v>
      </c>
      <c r="H316" s="179">
        <f>VLOOKUP(A316,Sheet3!$A$1:$E$2000,5,FALSE)</f>
        <v>94769754967</v>
      </c>
      <c r="I316" s="20"/>
      <c r="J316" s="20"/>
      <c r="K316" s="20"/>
    </row>
    <row r="317" spans="1:11">
      <c r="A317" s="154" t="s">
        <v>263</v>
      </c>
      <c r="B317" s="154" t="s">
        <v>3805</v>
      </c>
      <c r="C317" s="154" t="s">
        <v>1641</v>
      </c>
      <c r="D317" s="179">
        <v>42720672500</v>
      </c>
      <c r="E317" s="179">
        <v>-45486780064</v>
      </c>
      <c r="F317" s="179">
        <v>-2197939137</v>
      </c>
      <c r="G317" s="179">
        <v>9082452119</v>
      </c>
      <c r="H317" s="179">
        <f>VLOOKUP(A317,Sheet3!$A$1:$E$2000,5,FALSE)</f>
        <v>22819266959</v>
      </c>
      <c r="I317" s="20"/>
      <c r="J317" s="20"/>
      <c r="K317" s="20"/>
    </row>
    <row r="318" spans="1:11">
      <c r="A318" s="154" t="s">
        <v>264</v>
      </c>
      <c r="B318" s="154" t="s">
        <v>1951</v>
      </c>
      <c r="C318" s="154" t="s">
        <v>1641</v>
      </c>
      <c r="D318" s="179">
        <v>14954923726</v>
      </c>
      <c r="E318" s="179">
        <v>21633753689</v>
      </c>
      <c r="F318" s="179">
        <v>16391588590</v>
      </c>
      <c r="G318" s="179">
        <v>7923709054</v>
      </c>
      <c r="H318" s="179">
        <f>VLOOKUP(A318,Sheet3!$A$1:$E$2000,5,FALSE)</f>
        <v>13589671034</v>
      </c>
      <c r="I318" s="20"/>
      <c r="J318" s="20"/>
      <c r="K318" s="20"/>
    </row>
    <row r="319" spans="1:11">
      <c r="A319" s="154" t="s">
        <v>265</v>
      </c>
      <c r="B319" s="154" t="s">
        <v>1952</v>
      </c>
      <c r="C319" s="154" t="s">
        <v>1641</v>
      </c>
      <c r="D319" s="179">
        <v>29859681023</v>
      </c>
      <c r="E319" s="179">
        <v>38006322786</v>
      </c>
      <c r="F319" s="179">
        <v>35314771148</v>
      </c>
      <c r="G319" s="179">
        <v>40712330156</v>
      </c>
      <c r="H319" s="179">
        <f>VLOOKUP(A319,Sheet3!$A$1:$E$2000,5,FALSE)</f>
        <v>38269818434</v>
      </c>
      <c r="I319" s="20"/>
      <c r="J319" s="20"/>
      <c r="K319" s="20"/>
    </row>
    <row r="320" spans="1:11">
      <c r="A320" s="154" t="s">
        <v>266</v>
      </c>
      <c r="B320" s="154" t="s">
        <v>1953</v>
      </c>
      <c r="C320" s="154" t="s">
        <v>1641</v>
      </c>
      <c r="D320" s="179">
        <v>-35772887199</v>
      </c>
      <c r="E320" s="179">
        <v>3368998695</v>
      </c>
      <c r="F320" s="179">
        <v>25350239530</v>
      </c>
      <c r="G320" s="179">
        <v>39176756543</v>
      </c>
      <c r="H320" s="179">
        <f>VLOOKUP(A320,Sheet3!$A$1:$E$2000,5,FALSE)</f>
        <v>21595908265</v>
      </c>
      <c r="I320" s="20"/>
      <c r="J320" s="20"/>
      <c r="K320" s="20"/>
    </row>
    <row r="321" spans="1:11">
      <c r="A321" s="154" t="s">
        <v>3489</v>
      </c>
      <c r="B321" s="154" t="s">
        <v>3490</v>
      </c>
      <c r="C321" s="154" t="s">
        <v>1641</v>
      </c>
      <c r="D321" s="179"/>
      <c r="E321" s="179"/>
      <c r="F321" s="179"/>
      <c r="G321" s="179"/>
      <c r="H321" s="179">
        <f>VLOOKUP(A321,Sheet3!$A$1:$E$2000,5,FALSE)</f>
        <v>0</v>
      </c>
      <c r="I321" s="20"/>
      <c r="J321" s="20"/>
      <c r="K321" s="20"/>
    </row>
    <row r="322" spans="1:11">
      <c r="A322" s="154" t="s">
        <v>268</v>
      </c>
      <c r="B322" s="154" t="s">
        <v>1954</v>
      </c>
      <c r="C322" s="154" t="s">
        <v>1641</v>
      </c>
      <c r="D322" s="179">
        <v>14754215209</v>
      </c>
      <c r="E322" s="179">
        <v>27502476316</v>
      </c>
      <c r="F322" s="179">
        <v>18362917014</v>
      </c>
      <c r="G322" s="179">
        <v>26810250700</v>
      </c>
      <c r="H322" s="179">
        <f>VLOOKUP(A322,Sheet3!$A$1:$E$2000,5,FALSE)</f>
        <v>8772931087</v>
      </c>
      <c r="I322" s="20"/>
      <c r="J322" s="20"/>
      <c r="K322" s="20"/>
    </row>
    <row r="323" spans="1:11">
      <c r="A323" s="154" t="s">
        <v>269</v>
      </c>
      <c r="B323" s="154" t="s">
        <v>1955</v>
      </c>
      <c r="C323" s="154" t="s">
        <v>1641</v>
      </c>
      <c r="D323" s="179">
        <v>1533985612581</v>
      </c>
      <c r="E323" s="179">
        <v>1876189477594</v>
      </c>
      <c r="F323" s="179">
        <v>2561885545693</v>
      </c>
      <c r="G323" s="179">
        <v>1851506328364</v>
      </c>
      <c r="H323" s="179">
        <f>VLOOKUP(A323,Sheet3!$A$1:$E$2000,5,FALSE)</f>
        <v>2280252117059</v>
      </c>
      <c r="I323" s="20"/>
      <c r="J323" s="20"/>
      <c r="K323" s="20"/>
    </row>
    <row r="324" spans="1:11">
      <c r="A324" s="154" t="s">
        <v>270</v>
      </c>
      <c r="B324" s="154" t="s">
        <v>4129</v>
      </c>
      <c r="C324" s="154" t="s">
        <v>1641</v>
      </c>
      <c r="D324" s="179">
        <v>5102200673</v>
      </c>
      <c r="E324" s="179">
        <v>-649763259</v>
      </c>
      <c r="F324" s="179">
        <v>836045150</v>
      </c>
      <c r="G324" s="179">
        <v>485421357</v>
      </c>
      <c r="H324" s="179">
        <f>VLOOKUP(A324,Sheet3!$A$1:$E$2000,5,FALSE)</f>
        <v>236254413</v>
      </c>
      <c r="I324" s="20"/>
      <c r="J324" s="20"/>
      <c r="K324" s="20"/>
    </row>
    <row r="325" spans="1:11">
      <c r="A325" s="154" t="s">
        <v>271</v>
      </c>
      <c r="B325" s="154" t="s">
        <v>1957</v>
      </c>
      <c r="C325" s="154" t="s">
        <v>1641</v>
      </c>
      <c r="D325" s="179"/>
      <c r="E325" s="179"/>
      <c r="F325" s="179"/>
      <c r="G325" s="179"/>
      <c r="H325" s="179">
        <f>VLOOKUP(A325,Sheet3!$A$1:$E$2000,5,FALSE)</f>
        <v>0</v>
      </c>
      <c r="I325" s="20"/>
      <c r="J325" s="20"/>
      <c r="K325" s="20"/>
    </row>
    <row r="326" spans="1:11">
      <c r="A326" s="154" t="s">
        <v>272</v>
      </c>
      <c r="B326" s="154" t="s">
        <v>1958</v>
      </c>
      <c r="C326" s="154" t="s">
        <v>1641</v>
      </c>
      <c r="D326" s="179">
        <v>101869025583</v>
      </c>
      <c r="E326" s="179">
        <v>128069343925</v>
      </c>
      <c r="F326" s="179">
        <v>139397577034</v>
      </c>
      <c r="G326" s="179">
        <v>151717820437</v>
      </c>
      <c r="H326" s="179">
        <f>VLOOKUP(A326,Sheet3!$A$1:$E$2000,5,FALSE)</f>
        <v>128165276244</v>
      </c>
      <c r="I326" s="20"/>
      <c r="J326" s="20"/>
      <c r="K326" s="20"/>
    </row>
    <row r="327" spans="1:11">
      <c r="A327" s="154" t="s">
        <v>41</v>
      </c>
      <c r="B327" s="154" t="s">
        <v>1959</v>
      </c>
      <c r="C327" s="154" t="s">
        <v>1641</v>
      </c>
      <c r="D327" s="179">
        <v>78265531188</v>
      </c>
      <c r="E327" s="179">
        <v>64751662373</v>
      </c>
      <c r="F327" s="179">
        <v>72893189541</v>
      </c>
      <c r="G327" s="179">
        <v>57414307794</v>
      </c>
      <c r="H327" s="179">
        <f>VLOOKUP(A327,Sheet3!$A$1:$E$2000,5,FALSE)</f>
        <v>35557379921</v>
      </c>
      <c r="I327" s="20"/>
      <c r="J327" s="20"/>
      <c r="K327" s="20"/>
    </row>
    <row r="328" spans="1:11">
      <c r="A328" s="154" t="s">
        <v>273</v>
      </c>
      <c r="B328" s="154" t="s">
        <v>1960</v>
      </c>
      <c r="C328" s="154" t="s">
        <v>1641</v>
      </c>
      <c r="D328" s="179">
        <v>437451474474</v>
      </c>
      <c r="E328" s="179">
        <v>458553286003</v>
      </c>
      <c r="F328" s="179">
        <v>480320265452</v>
      </c>
      <c r="G328" s="179">
        <v>477480197320</v>
      </c>
      <c r="H328" s="179">
        <f>VLOOKUP(A328,Sheet3!$A$1:$E$2000,5,FALSE)</f>
        <v>551069648241</v>
      </c>
      <c r="I328" s="20"/>
      <c r="J328" s="20"/>
      <c r="K328" s="20"/>
    </row>
    <row r="329" spans="1:11">
      <c r="A329" s="154" t="s">
        <v>1961</v>
      </c>
      <c r="B329" s="154" t="s">
        <v>1962</v>
      </c>
      <c r="C329" s="154" t="s">
        <v>1641</v>
      </c>
      <c r="D329" s="179">
        <v>2808803676</v>
      </c>
      <c r="E329" s="179">
        <v>3011275261</v>
      </c>
      <c r="F329" s="179">
        <v>3464634725</v>
      </c>
      <c r="G329" s="179">
        <v>2661522276</v>
      </c>
      <c r="H329" s="179">
        <f>VLOOKUP(A329,Sheet3!$A$1:$E$2000,5,FALSE)</f>
        <v>2260029589</v>
      </c>
      <c r="I329" s="20"/>
      <c r="J329" s="20"/>
      <c r="K329" s="20"/>
    </row>
    <row r="330" spans="1:11">
      <c r="A330" s="154" t="s">
        <v>275</v>
      </c>
      <c r="B330" s="154" t="s">
        <v>1964</v>
      </c>
      <c r="C330" s="154" t="s">
        <v>1641</v>
      </c>
      <c r="D330" s="179">
        <v>412588368</v>
      </c>
      <c r="E330" s="179">
        <v>413719868</v>
      </c>
      <c r="F330" s="179">
        <v>3390016297</v>
      </c>
      <c r="G330" s="179">
        <v>1267937292</v>
      </c>
      <c r="H330" s="179">
        <f>VLOOKUP(A330,Sheet3!$A$1:$E$2000,5,FALSE)</f>
        <v>764260081</v>
      </c>
      <c r="I330" s="20"/>
      <c r="J330" s="20"/>
      <c r="K330" s="20"/>
    </row>
    <row r="331" spans="1:11">
      <c r="A331" s="154" t="s">
        <v>745</v>
      </c>
      <c r="B331" s="154" t="s">
        <v>1965</v>
      </c>
      <c r="C331" s="154" t="s">
        <v>1641</v>
      </c>
      <c r="D331" s="179">
        <v>188291599862</v>
      </c>
      <c r="E331" s="179">
        <v>136423550375</v>
      </c>
      <c r="F331" s="179">
        <v>38013117265</v>
      </c>
      <c r="G331" s="179">
        <v>197768904395</v>
      </c>
      <c r="H331" s="179">
        <f>VLOOKUP(A331,Sheet3!$A$1:$E$2000,5,FALSE)</f>
        <v>34793879195</v>
      </c>
      <c r="I331" s="20"/>
      <c r="J331" s="20"/>
      <c r="K331" s="20"/>
    </row>
    <row r="332" spans="1:11">
      <c r="A332" s="154" t="s">
        <v>276</v>
      </c>
      <c r="B332" s="154" t="s">
        <v>1966</v>
      </c>
      <c r="C332" s="154" t="s">
        <v>1641</v>
      </c>
      <c r="D332" s="179">
        <v>48391007066</v>
      </c>
      <c r="E332" s="179">
        <v>55485768073</v>
      </c>
      <c r="F332" s="179">
        <v>51422409646</v>
      </c>
      <c r="G332" s="179">
        <v>54667054877</v>
      </c>
      <c r="H332" s="179">
        <f>VLOOKUP(A332,Sheet3!$A$1:$E$2000,5,FALSE)</f>
        <v>56418669250</v>
      </c>
      <c r="I332" s="20"/>
      <c r="J332" s="20"/>
      <c r="K332" s="20"/>
    </row>
    <row r="333" spans="1:11">
      <c r="A333" s="154" t="s">
        <v>4013</v>
      </c>
      <c r="B333" s="154" t="s">
        <v>4014</v>
      </c>
      <c r="C333" s="154" t="s">
        <v>1641</v>
      </c>
      <c r="D333" s="179">
        <v>129924011315</v>
      </c>
      <c r="E333" s="179">
        <v>187357772969</v>
      </c>
      <c r="F333" s="179">
        <v>436673694628</v>
      </c>
      <c r="G333" s="179">
        <v>638919717074</v>
      </c>
      <c r="H333" s="179">
        <f>VLOOKUP(A333,Sheet3!$A$1:$E$2000,5,FALSE)</f>
        <v>276128714077</v>
      </c>
      <c r="I333" s="20"/>
      <c r="J333" s="20"/>
      <c r="K333" s="20"/>
    </row>
    <row r="334" spans="1:11">
      <c r="A334" s="154" t="s">
        <v>279</v>
      </c>
      <c r="B334" s="154" t="s">
        <v>1968</v>
      </c>
      <c r="C334" s="154" t="s">
        <v>1641</v>
      </c>
      <c r="D334" s="179">
        <v>61184670131</v>
      </c>
      <c r="E334" s="179">
        <v>101474315569</v>
      </c>
      <c r="F334" s="179">
        <v>104271421157</v>
      </c>
      <c r="G334" s="179">
        <v>72927857762</v>
      </c>
      <c r="H334" s="179">
        <f>VLOOKUP(A334,Sheet3!$A$1:$E$2000,5,FALSE)</f>
        <v>105407491314</v>
      </c>
      <c r="I334" s="20"/>
      <c r="J334" s="20"/>
      <c r="K334" s="20"/>
    </row>
    <row r="335" spans="1:11">
      <c r="A335" s="154" t="s">
        <v>280</v>
      </c>
      <c r="B335" s="154" t="s">
        <v>1969</v>
      </c>
      <c r="C335" s="154" t="s">
        <v>1641</v>
      </c>
      <c r="D335" s="179"/>
      <c r="E335" s="179"/>
      <c r="F335" s="179"/>
      <c r="G335" s="179"/>
      <c r="H335" s="179">
        <f>VLOOKUP(A335,Sheet3!$A$1:$E$2000,5,FALSE)</f>
        <v>0</v>
      </c>
      <c r="I335" s="20"/>
      <c r="J335" s="20"/>
      <c r="K335" s="20"/>
    </row>
    <row r="336" spans="1:11">
      <c r="A336" s="154" t="s">
        <v>309</v>
      </c>
      <c r="B336" s="154" t="s">
        <v>4160</v>
      </c>
      <c r="C336" s="154" t="s">
        <v>1641</v>
      </c>
      <c r="D336" s="179"/>
      <c r="E336" s="179"/>
      <c r="F336" s="179"/>
      <c r="G336" s="179"/>
      <c r="H336" s="179">
        <f>VLOOKUP(A336,Sheet3!$A$1:$E$2000,5,FALSE)</f>
        <v>0</v>
      </c>
      <c r="I336" s="20"/>
      <c r="J336" s="20"/>
      <c r="K336" s="20"/>
    </row>
    <row r="337" spans="1:11">
      <c r="A337" s="154" t="s">
        <v>134</v>
      </c>
      <c r="B337" s="154" t="s">
        <v>1971</v>
      </c>
      <c r="C337" s="154" t="s">
        <v>1641</v>
      </c>
      <c r="D337" s="179">
        <v>355421501968</v>
      </c>
      <c r="E337" s="179">
        <v>112850435145</v>
      </c>
      <c r="F337" s="179">
        <v>89424986607</v>
      </c>
      <c r="G337" s="179">
        <v>23731590790</v>
      </c>
      <c r="H337" s="179">
        <f>VLOOKUP(A337,Sheet3!$A$1:$E$2000,5,FALSE)</f>
        <v>125443874155</v>
      </c>
      <c r="I337" s="20"/>
      <c r="J337" s="20"/>
      <c r="K337" s="20"/>
    </row>
    <row r="338" spans="1:11">
      <c r="A338" s="154" t="s">
        <v>1471</v>
      </c>
      <c r="B338" s="154" t="s">
        <v>3274</v>
      </c>
      <c r="C338" s="154" t="s">
        <v>1641</v>
      </c>
      <c r="D338" s="179">
        <v>61923221726</v>
      </c>
      <c r="E338" s="179">
        <v>57348418012</v>
      </c>
      <c r="F338" s="179">
        <v>107182732295</v>
      </c>
      <c r="G338" s="179">
        <v>-98327409559</v>
      </c>
      <c r="H338" s="179">
        <f>VLOOKUP(A338,Sheet3!$A$1:$E$2000,5,FALSE)</f>
        <v>17000257955</v>
      </c>
      <c r="I338" s="20"/>
      <c r="J338" s="20"/>
      <c r="K338" s="20"/>
    </row>
    <row r="339" spans="1:11">
      <c r="A339" s="154" t="s">
        <v>281</v>
      </c>
      <c r="B339" s="154" t="s">
        <v>1972</v>
      </c>
      <c r="C339" s="154" t="s">
        <v>1641</v>
      </c>
      <c r="D339" s="179">
        <v>48151884176</v>
      </c>
      <c r="E339" s="179">
        <v>73198295020</v>
      </c>
      <c r="F339" s="179">
        <v>61849230815</v>
      </c>
      <c r="G339" s="179">
        <v>74876543709</v>
      </c>
      <c r="H339" s="179">
        <f>VLOOKUP(A339,Sheet3!$A$1:$E$2000,5,FALSE)</f>
        <v>52778918963</v>
      </c>
      <c r="I339" s="20"/>
      <c r="J339" s="20"/>
      <c r="K339" s="20"/>
    </row>
    <row r="340" spans="1:11">
      <c r="A340" s="154" t="s">
        <v>282</v>
      </c>
      <c r="B340" s="154" t="s">
        <v>1973</v>
      </c>
      <c r="C340" s="154" t="s">
        <v>1641</v>
      </c>
      <c r="D340" s="179">
        <v>163730175650</v>
      </c>
      <c r="E340" s="179">
        <v>160429092462</v>
      </c>
      <c r="F340" s="179">
        <v>132415046956</v>
      </c>
      <c r="G340" s="179">
        <v>136312931313</v>
      </c>
      <c r="H340" s="179">
        <f>VLOOKUP(A340,Sheet3!$A$1:$E$2000,5,FALSE)</f>
        <v>152568477350</v>
      </c>
      <c r="I340" s="20"/>
      <c r="J340" s="20"/>
      <c r="K340" s="20"/>
    </row>
    <row r="341" spans="1:11">
      <c r="A341" s="154" t="s">
        <v>283</v>
      </c>
      <c r="B341" s="154" t="s">
        <v>4302</v>
      </c>
      <c r="C341" s="154" t="s">
        <v>1641</v>
      </c>
      <c r="D341" s="179">
        <v>11863509753</v>
      </c>
      <c r="E341" s="179">
        <v>22643115244</v>
      </c>
      <c r="F341" s="179">
        <v>33087514372</v>
      </c>
      <c r="G341" s="179">
        <v>6873573160</v>
      </c>
      <c r="H341" s="179">
        <f>VLOOKUP(A341,Sheet3!$A$1:$E$2000,5,FALSE)</f>
        <v>9320314407</v>
      </c>
      <c r="I341" s="20"/>
      <c r="J341" s="20"/>
      <c r="K341" s="20"/>
    </row>
    <row r="342" spans="1:11">
      <c r="A342" s="154" t="s">
        <v>284</v>
      </c>
      <c r="B342" s="154" t="s">
        <v>1975</v>
      </c>
      <c r="C342" s="154" t="s">
        <v>1641</v>
      </c>
      <c r="D342" s="179">
        <v>6691199397</v>
      </c>
      <c r="E342" s="179">
        <v>17100216928</v>
      </c>
      <c r="F342" s="179">
        <v>28917256233</v>
      </c>
      <c r="G342" s="179">
        <v>20573843115</v>
      </c>
      <c r="H342" s="179">
        <f>VLOOKUP(A342,Sheet3!$A$1:$E$2000,5,FALSE)</f>
        <v>13196639278</v>
      </c>
      <c r="I342" s="20"/>
      <c r="J342" s="20"/>
      <c r="K342" s="20"/>
    </row>
    <row r="343" spans="1:11">
      <c r="A343" s="154" t="s">
        <v>285</v>
      </c>
      <c r="B343" s="154" t="s">
        <v>1976</v>
      </c>
      <c r="C343" s="154" t="s">
        <v>1641</v>
      </c>
      <c r="D343" s="179">
        <v>11433082179</v>
      </c>
      <c r="E343" s="179">
        <v>3073044430</v>
      </c>
      <c r="F343" s="179">
        <v>3294698743</v>
      </c>
      <c r="G343" s="179">
        <v>-2021796204</v>
      </c>
      <c r="H343" s="179">
        <f>VLOOKUP(A343,Sheet3!$A$1:$E$2000,5,FALSE)</f>
        <v>8081279394</v>
      </c>
      <c r="I343" s="20"/>
      <c r="J343" s="20"/>
      <c r="K343" s="20"/>
    </row>
    <row r="344" spans="1:11">
      <c r="A344" s="154" t="s">
        <v>4238</v>
      </c>
      <c r="B344" s="154" t="s">
        <v>4239</v>
      </c>
      <c r="C344" s="154" t="s">
        <v>1641</v>
      </c>
      <c r="D344" s="179">
        <v>1901108191041</v>
      </c>
      <c r="E344" s="179">
        <v>2440896139640</v>
      </c>
      <c r="F344" s="179">
        <v>2760856085291</v>
      </c>
      <c r="G344" s="179">
        <v>2901011408943</v>
      </c>
      <c r="H344" s="179">
        <f>VLOOKUP(A344,Sheet3!$A$1:$E$2000,5,FALSE)</f>
        <v>2350533471151</v>
      </c>
      <c r="I344" s="20"/>
      <c r="J344" s="20"/>
      <c r="K344" s="20"/>
    </row>
    <row r="345" spans="1:11">
      <c r="A345" s="154" t="s">
        <v>286</v>
      </c>
      <c r="B345" s="154" t="s">
        <v>1977</v>
      </c>
      <c r="C345" s="154" t="s">
        <v>1641</v>
      </c>
      <c r="D345" s="179">
        <v>22115650468</v>
      </c>
      <c r="E345" s="179">
        <v>64257019460</v>
      </c>
      <c r="F345" s="179">
        <v>114537388065</v>
      </c>
      <c r="G345" s="179">
        <v>296829414274</v>
      </c>
      <c r="H345" s="179">
        <f>VLOOKUP(A345,Sheet3!$A$1:$E$2000,5,FALSE)</f>
        <v>53826907503</v>
      </c>
      <c r="I345" s="20"/>
      <c r="J345" s="20"/>
      <c r="K345" s="20"/>
    </row>
    <row r="346" spans="1:11">
      <c r="A346" s="154" t="s">
        <v>287</v>
      </c>
      <c r="B346" s="154" t="s">
        <v>3699</v>
      </c>
      <c r="C346" s="154" t="s">
        <v>1641</v>
      </c>
      <c r="D346" s="179">
        <v>13556322687</v>
      </c>
      <c r="E346" s="179">
        <v>20470848507</v>
      </c>
      <c r="F346" s="179">
        <v>17966520027</v>
      </c>
      <c r="G346" s="179">
        <v>23193668216</v>
      </c>
      <c r="H346" s="179">
        <f>VLOOKUP(A346,Sheet3!$A$1:$E$2000,5,FALSE)</f>
        <v>18297564866</v>
      </c>
      <c r="I346" s="20"/>
      <c r="J346" s="20"/>
      <c r="K346" s="20"/>
    </row>
    <row r="347" spans="1:11">
      <c r="A347" s="154" t="s">
        <v>288</v>
      </c>
      <c r="B347" s="154" t="s">
        <v>1979</v>
      </c>
      <c r="C347" s="154" t="s">
        <v>1641</v>
      </c>
      <c r="D347" s="179">
        <v>4857261382</v>
      </c>
      <c r="E347" s="179">
        <v>6142579117</v>
      </c>
      <c r="F347" s="179">
        <v>5071319421</v>
      </c>
      <c r="G347" s="179">
        <v>8525725791</v>
      </c>
      <c r="H347" s="179">
        <f>VLOOKUP(A347,Sheet3!$A$1:$E$2000,5,FALSE)</f>
        <v>11002582694</v>
      </c>
      <c r="I347" s="20"/>
      <c r="J347" s="20"/>
      <c r="K347" s="20"/>
    </row>
    <row r="348" spans="1:11">
      <c r="A348" s="154" t="s">
        <v>730</v>
      </c>
      <c r="B348" s="154" t="s">
        <v>1980</v>
      </c>
      <c r="C348" s="154" t="s">
        <v>1641</v>
      </c>
      <c r="D348" s="179">
        <v>50583074150</v>
      </c>
      <c r="E348" s="179">
        <v>47706433645</v>
      </c>
      <c r="F348" s="179">
        <v>12290176575</v>
      </c>
      <c r="G348" s="179">
        <v>33918620957</v>
      </c>
      <c r="H348" s="179">
        <f>VLOOKUP(A348,Sheet3!$A$1:$E$2000,5,FALSE)</f>
        <v>34600443761</v>
      </c>
      <c r="I348" s="20"/>
      <c r="J348" s="20"/>
      <c r="K348" s="20"/>
    </row>
    <row r="349" spans="1:11">
      <c r="A349" s="154" t="s">
        <v>1474</v>
      </c>
      <c r="B349" s="154" t="s">
        <v>1981</v>
      </c>
      <c r="C349" s="154" t="s">
        <v>1641</v>
      </c>
      <c r="D349" s="179">
        <v>86879104445</v>
      </c>
      <c r="E349" s="179">
        <v>93563316331</v>
      </c>
      <c r="F349" s="179">
        <v>103860730173</v>
      </c>
      <c r="G349" s="179">
        <v>105212442121</v>
      </c>
      <c r="H349" s="179">
        <f>VLOOKUP(A349,Sheet3!$A$1:$E$2000,5,FALSE)</f>
        <v>103173244737</v>
      </c>
      <c r="I349" s="20"/>
      <c r="J349" s="20"/>
      <c r="K349" s="20"/>
    </row>
    <row r="350" spans="1:11">
      <c r="A350" s="154" t="s">
        <v>289</v>
      </c>
      <c r="B350" s="154" t="s">
        <v>1982</v>
      </c>
      <c r="C350" s="154" t="s">
        <v>1641</v>
      </c>
      <c r="D350" s="179">
        <v>109259772136</v>
      </c>
      <c r="E350" s="179">
        <v>128574495704</v>
      </c>
      <c r="F350" s="179">
        <v>118323647500</v>
      </c>
      <c r="G350" s="179">
        <v>115774443033</v>
      </c>
      <c r="H350" s="179">
        <f>VLOOKUP(A350,Sheet3!$A$1:$E$2000,5,FALSE)</f>
        <v>113208401388</v>
      </c>
      <c r="I350" s="20"/>
      <c r="J350" s="20"/>
      <c r="K350" s="20"/>
    </row>
    <row r="351" spans="1:11">
      <c r="A351" s="154" t="s">
        <v>290</v>
      </c>
      <c r="B351" s="154" t="s">
        <v>4293</v>
      </c>
      <c r="C351" s="154" t="s">
        <v>1641</v>
      </c>
      <c r="D351" s="179">
        <v>2752141495</v>
      </c>
      <c r="E351" s="179">
        <v>6171140401</v>
      </c>
      <c r="F351" s="179">
        <v>6434284913</v>
      </c>
      <c r="G351" s="179">
        <v>7849959027</v>
      </c>
      <c r="H351" s="179">
        <f>VLOOKUP(A351,Sheet3!$A$1:$E$2000,5,FALSE)</f>
        <v>3725725110</v>
      </c>
      <c r="I351" s="20"/>
      <c r="J351" s="20"/>
      <c r="K351" s="20"/>
    </row>
    <row r="352" spans="1:11">
      <c r="A352" s="154" t="s">
        <v>292</v>
      </c>
      <c r="B352" s="154" t="s">
        <v>1985</v>
      </c>
      <c r="C352" s="154" t="s">
        <v>1641</v>
      </c>
      <c r="D352" s="179">
        <v>113999598574</v>
      </c>
      <c r="E352" s="179">
        <v>130999151083</v>
      </c>
      <c r="F352" s="179">
        <v>135871320720</v>
      </c>
      <c r="G352" s="179">
        <v>139572049631</v>
      </c>
      <c r="H352" s="179">
        <f>VLOOKUP(A352,Sheet3!$A$1:$E$2000,5,FALSE)</f>
        <v>102214163043</v>
      </c>
      <c r="I352" s="20"/>
      <c r="J352" s="20"/>
      <c r="K352" s="20"/>
    </row>
    <row r="353" spans="1:11">
      <c r="A353" s="154" t="s">
        <v>294</v>
      </c>
      <c r="B353" s="154" t="s">
        <v>1987</v>
      </c>
      <c r="C353" s="154" t="s">
        <v>1641</v>
      </c>
      <c r="D353" s="179">
        <v>21835696141</v>
      </c>
      <c r="E353" s="179">
        <v>23652072170</v>
      </c>
      <c r="F353" s="179">
        <v>23887829591</v>
      </c>
      <c r="G353" s="179">
        <v>27280057696</v>
      </c>
      <c r="H353" s="179">
        <f>VLOOKUP(A353,Sheet3!$A$1:$E$2000,5,FALSE)</f>
        <v>21645497295</v>
      </c>
      <c r="I353" s="20"/>
      <c r="J353" s="20"/>
      <c r="K353" s="20"/>
    </row>
    <row r="354" spans="1:11">
      <c r="A354" s="154" t="s">
        <v>295</v>
      </c>
      <c r="B354" s="154" t="s">
        <v>1988</v>
      </c>
      <c r="C354" s="154" t="s">
        <v>1641</v>
      </c>
      <c r="D354" s="179">
        <v>43035007446</v>
      </c>
      <c r="E354" s="179">
        <v>56890607140</v>
      </c>
      <c r="F354" s="179">
        <v>48317678021</v>
      </c>
      <c r="G354" s="179">
        <v>46116290819</v>
      </c>
      <c r="H354" s="179">
        <f>VLOOKUP(A354,Sheet3!$A$1:$E$2000,5,FALSE)</f>
        <v>51949206317</v>
      </c>
      <c r="I354" s="20"/>
      <c r="J354" s="20"/>
      <c r="K354" s="20"/>
    </row>
    <row r="355" spans="1:11">
      <c r="A355" s="154" t="s">
        <v>296</v>
      </c>
      <c r="B355" s="154" t="s">
        <v>1989</v>
      </c>
      <c r="C355" s="154" t="s">
        <v>1641</v>
      </c>
      <c r="D355" s="179">
        <v>9285341843</v>
      </c>
      <c r="E355" s="179">
        <v>14543208673</v>
      </c>
      <c r="F355" s="179">
        <v>13386205457</v>
      </c>
      <c r="G355" s="179">
        <v>70349707226</v>
      </c>
      <c r="H355" s="179">
        <f>VLOOKUP(A355,Sheet3!$A$1:$E$2000,5,FALSE)</f>
        <v>45655502592</v>
      </c>
      <c r="I355" s="20"/>
      <c r="J355" s="20"/>
      <c r="K355" s="20"/>
    </row>
    <row r="356" spans="1:11">
      <c r="A356" s="154" t="s">
        <v>297</v>
      </c>
      <c r="B356" s="154" t="s">
        <v>1990</v>
      </c>
      <c r="C356" s="154" t="s">
        <v>1641</v>
      </c>
      <c r="D356" s="179">
        <v>339655803830</v>
      </c>
      <c r="E356" s="179">
        <v>670858324505</v>
      </c>
      <c r="F356" s="179">
        <v>588094731877</v>
      </c>
      <c r="G356" s="179">
        <v>469969137911</v>
      </c>
      <c r="H356" s="179">
        <f>VLOOKUP(A356,Sheet3!$A$1:$E$2000,5,FALSE)</f>
        <v>481557976245</v>
      </c>
      <c r="I356" s="20"/>
      <c r="J356" s="20"/>
      <c r="K356" s="20"/>
    </row>
    <row r="357" spans="1:11">
      <c r="A357" s="154" t="s">
        <v>298</v>
      </c>
      <c r="B357" s="154" t="s">
        <v>1991</v>
      </c>
      <c r="C357" s="154" t="s">
        <v>1641</v>
      </c>
      <c r="D357" s="179">
        <v>53320721309</v>
      </c>
      <c r="E357" s="179">
        <v>53067040207</v>
      </c>
      <c r="F357" s="179">
        <v>42915517766</v>
      </c>
      <c r="G357" s="179">
        <v>30791891049</v>
      </c>
      <c r="H357" s="179">
        <f>VLOOKUP(A357,Sheet3!$A$1:$E$2000,5,FALSE)</f>
        <v>46256714297</v>
      </c>
      <c r="I357" s="20"/>
      <c r="J357" s="20"/>
      <c r="K357" s="20"/>
    </row>
    <row r="358" spans="1:11">
      <c r="A358" s="154" t="s">
        <v>299</v>
      </c>
      <c r="B358" s="154" t="s">
        <v>1992</v>
      </c>
      <c r="C358" s="154" t="s">
        <v>1641</v>
      </c>
      <c r="D358" s="179">
        <v>80912992315</v>
      </c>
      <c r="E358" s="179">
        <v>91234860524</v>
      </c>
      <c r="F358" s="179">
        <v>143519842588</v>
      </c>
      <c r="G358" s="179">
        <v>87899131108</v>
      </c>
      <c r="H358" s="179">
        <f>VLOOKUP(A358,Sheet3!$A$1:$E$2000,5,FALSE)</f>
        <v>77553263612</v>
      </c>
      <c r="I358" s="20"/>
      <c r="J358" s="20"/>
      <c r="K358" s="20"/>
    </row>
    <row r="359" spans="1:11">
      <c r="A359" s="154" t="s">
        <v>300</v>
      </c>
      <c r="B359" s="154" t="s">
        <v>1993</v>
      </c>
      <c r="C359" s="154" t="s">
        <v>1641</v>
      </c>
      <c r="D359" s="179">
        <v>140888291768</v>
      </c>
      <c r="E359" s="179">
        <v>134844544375</v>
      </c>
      <c r="F359" s="179">
        <v>157549340382</v>
      </c>
      <c r="G359" s="179">
        <v>166860655444</v>
      </c>
      <c r="H359" s="179">
        <f>VLOOKUP(A359,Sheet3!$A$1:$E$2000,5,FALSE)</f>
        <v>161896549533</v>
      </c>
      <c r="I359" s="20"/>
      <c r="J359" s="20"/>
      <c r="K359" s="20"/>
    </row>
    <row r="360" spans="1:11">
      <c r="A360" s="154" t="s">
        <v>301</v>
      </c>
      <c r="B360" s="154" t="s">
        <v>1994</v>
      </c>
      <c r="C360" s="154" t="s">
        <v>1641</v>
      </c>
      <c r="D360" s="179">
        <v>61272010769</v>
      </c>
      <c r="E360" s="179">
        <v>71937563476</v>
      </c>
      <c r="F360" s="179">
        <v>46054955406</v>
      </c>
      <c r="G360" s="179">
        <v>37107809596</v>
      </c>
      <c r="H360" s="179">
        <f>VLOOKUP(A360,Sheet3!$A$1:$E$2000,5,FALSE)</f>
        <v>77256525403</v>
      </c>
      <c r="I360" s="20"/>
      <c r="J360" s="20"/>
      <c r="K360" s="20"/>
    </row>
    <row r="361" spans="1:11">
      <c r="A361" s="154" t="s">
        <v>752</v>
      </c>
      <c r="B361" s="154" t="s">
        <v>4110</v>
      </c>
      <c r="C361" s="154" t="s">
        <v>1641</v>
      </c>
      <c r="D361" s="179">
        <v>41492298675</v>
      </c>
      <c r="E361" s="179">
        <v>63633362050</v>
      </c>
      <c r="F361" s="179">
        <v>78622001224</v>
      </c>
      <c r="G361" s="179">
        <v>99625918418</v>
      </c>
      <c r="H361" s="179">
        <f>VLOOKUP(A361,Sheet3!$A$1:$E$2000,5,FALSE)</f>
        <v>0</v>
      </c>
      <c r="I361" s="20"/>
      <c r="J361" s="20"/>
      <c r="K361" s="20"/>
    </row>
    <row r="362" spans="1:11">
      <c r="A362" s="154" t="s">
        <v>303</v>
      </c>
      <c r="B362" s="154" t="s">
        <v>1997</v>
      </c>
      <c r="C362" s="154" t="s">
        <v>1641</v>
      </c>
      <c r="D362" s="179">
        <v>11941599322</v>
      </c>
      <c r="E362" s="179">
        <v>8184924542</v>
      </c>
      <c r="F362" s="179">
        <v>8536376543</v>
      </c>
      <c r="G362" s="179">
        <v>13896337420</v>
      </c>
      <c r="H362" s="179">
        <f>VLOOKUP(A362,Sheet3!$A$1:$E$2000,5,FALSE)</f>
        <v>16416030187</v>
      </c>
      <c r="I362" s="20"/>
      <c r="J362" s="20"/>
      <c r="K362" s="20"/>
    </row>
    <row r="363" spans="1:11">
      <c r="A363" s="154" t="s">
        <v>3491</v>
      </c>
      <c r="B363" s="154" t="s">
        <v>4130</v>
      </c>
      <c r="C363" s="154" t="s">
        <v>1641</v>
      </c>
      <c r="D363" s="179">
        <v>-7576964273</v>
      </c>
      <c r="E363" s="179">
        <v>12213510296</v>
      </c>
      <c r="F363" s="179">
        <v>13690286780</v>
      </c>
      <c r="G363" s="179">
        <v>9623984986</v>
      </c>
      <c r="H363" s="179">
        <f>VLOOKUP(A363,Sheet3!$A$1:$E$2000,5,FALSE)</f>
        <v>-9797207999</v>
      </c>
      <c r="I363" s="20"/>
      <c r="J363" s="20"/>
      <c r="K363" s="20"/>
    </row>
    <row r="364" spans="1:11">
      <c r="A364" s="154" t="s">
        <v>304</v>
      </c>
      <c r="B364" s="154" t="s">
        <v>1998</v>
      </c>
      <c r="C364" s="154" t="s">
        <v>1641</v>
      </c>
      <c r="D364" s="179">
        <v>4446864901</v>
      </c>
      <c r="E364" s="179">
        <v>13315418444</v>
      </c>
      <c r="F364" s="179">
        <v>6681611112</v>
      </c>
      <c r="G364" s="179">
        <v>-26370456390</v>
      </c>
      <c r="H364" s="179">
        <f>VLOOKUP(A364,Sheet3!$A$1:$E$2000,5,FALSE)</f>
        <v>8652476444</v>
      </c>
      <c r="I364" s="20"/>
      <c r="J364" s="20"/>
      <c r="K364" s="20"/>
    </row>
    <row r="365" spans="1:11">
      <c r="A365" s="154" t="s">
        <v>305</v>
      </c>
      <c r="B365" s="154" t="s">
        <v>3730</v>
      </c>
      <c r="C365" s="154" t="s">
        <v>1641</v>
      </c>
      <c r="D365" s="179">
        <v>1113993290</v>
      </c>
      <c r="E365" s="179">
        <v>1171543930</v>
      </c>
      <c r="F365" s="179">
        <v>8280968001</v>
      </c>
      <c r="G365" s="179">
        <v>30858327342</v>
      </c>
      <c r="H365" s="179">
        <f>VLOOKUP(A365,Sheet3!$A$1:$E$2000,5,FALSE)</f>
        <v>23975485326</v>
      </c>
      <c r="I365" s="20"/>
      <c r="J365" s="20"/>
      <c r="K365" s="20"/>
    </row>
    <row r="366" spans="1:11">
      <c r="A366" s="154" t="s">
        <v>306</v>
      </c>
      <c r="B366" s="154" t="s">
        <v>3950</v>
      </c>
      <c r="C366" s="154" t="s">
        <v>1641</v>
      </c>
      <c r="D366" s="179"/>
      <c r="E366" s="179"/>
      <c r="F366" s="179"/>
      <c r="G366" s="179"/>
      <c r="H366" s="179">
        <f>VLOOKUP(A366,Sheet3!$A$1:$E$2000,5,FALSE)</f>
        <v>0</v>
      </c>
      <c r="I366" s="20"/>
      <c r="J366" s="20"/>
      <c r="K366" s="20"/>
    </row>
    <row r="367" spans="1:11">
      <c r="A367" s="154" t="s">
        <v>307</v>
      </c>
      <c r="B367" s="154" t="s">
        <v>2001</v>
      </c>
      <c r="C367" s="154" t="s">
        <v>1641</v>
      </c>
      <c r="D367" s="179">
        <v>11174402314</v>
      </c>
      <c r="E367" s="179">
        <v>8687212523</v>
      </c>
      <c r="F367" s="179">
        <v>12200253121</v>
      </c>
      <c r="G367" s="179">
        <v>3588197565</v>
      </c>
      <c r="H367" s="179">
        <f>VLOOKUP(A367,Sheet3!$A$1:$E$2000,5,FALSE)</f>
        <v>8962560838</v>
      </c>
      <c r="I367" s="20"/>
      <c r="J367" s="20"/>
      <c r="K367" s="20"/>
    </row>
    <row r="368" spans="1:11">
      <c r="A368" s="154" t="s">
        <v>308</v>
      </c>
      <c r="B368" s="154" t="s">
        <v>2002</v>
      </c>
      <c r="C368" s="154" t="s">
        <v>1641</v>
      </c>
      <c r="D368" s="179">
        <v>286532893968</v>
      </c>
      <c r="E368" s="179">
        <v>345459224381</v>
      </c>
      <c r="F368" s="179">
        <v>399636762146</v>
      </c>
      <c r="G368" s="179">
        <v>392345631075</v>
      </c>
      <c r="H368" s="179">
        <f>VLOOKUP(A368,Sheet3!$A$1:$E$2000,5,FALSE)</f>
        <v>366387919981</v>
      </c>
      <c r="I368" s="20"/>
      <c r="J368" s="20"/>
      <c r="K368" s="20"/>
    </row>
    <row r="369" spans="1:11">
      <c r="A369" s="154" t="s">
        <v>310</v>
      </c>
      <c r="B369" s="154" t="s">
        <v>2003</v>
      </c>
      <c r="C369" s="154" t="s">
        <v>1641</v>
      </c>
      <c r="D369" s="179">
        <v>87875793463</v>
      </c>
      <c r="E369" s="179">
        <v>41320607782</v>
      </c>
      <c r="F369" s="179">
        <v>89544702415</v>
      </c>
      <c r="G369" s="179">
        <v>75071501378</v>
      </c>
      <c r="H369" s="179">
        <f>VLOOKUP(A369,Sheet3!$A$1:$E$2000,5,FALSE)</f>
        <v>74645404392</v>
      </c>
      <c r="I369" s="20"/>
      <c r="J369" s="20"/>
      <c r="K369" s="20"/>
    </row>
    <row r="370" spans="1:11">
      <c r="A370" s="154" t="s">
        <v>4107</v>
      </c>
      <c r="B370" s="154" t="s">
        <v>4108</v>
      </c>
      <c r="C370" s="154" t="s">
        <v>1641</v>
      </c>
      <c r="D370" s="179">
        <v>10839573608</v>
      </c>
      <c r="E370" s="179">
        <v>20723257551</v>
      </c>
      <c r="F370" s="179">
        <v>11775436855</v>
      </c>
      <c r="G370" s="179">
        <v>24541834692</v>
      </c>
      <c r="H370" s="179">
        <f>VLOOKUP(A370,Sheet3!$A$1:$E$2000,5,FALSE)</f>
        <v>20152212866</v>
      </c>
      <c r="I370" s="20"/>
      <c r="J370" s="20"/>
      <c r="K370" s="20"/>
    </row>
    <row r="371" spans="1:11">
      <c r="A371" s="154" t="s">
        <v>313</v>
      </c>
      <c r="B371" s="154" t="s">
        <v>2005</v>
      </c>
      <c r="C371" s="154" t="s">
        <v>1641</v>
      </c>
      <c r="D371" s="179">
        <v>44756816142</v>
      </c>
      <c r="E371" s="179">
        <v>54294900044</v>
      </c>
      <c r="F371" s="179">
        <v>49865070593</v>
      </c>
      <c r="G371" s="179">
        <v>13718471102</v>
      </c>
      <c r="H371" s="179">
        <f>VLOOKUP(A371,Sheet3!$A$1:$E$2000,5,FALSE)</f>
        <v>35271872580</v>
      </c>
      <c r="I371" s="20"/>
      <c r="J371" s="20"/>
      <c r="K371" s="20"/>
    </row>
    <row r="372" spans="1:11">
      <c r="A372" s="154" t="s">
        <v>2006</v>
      </c>
      <c r="B372" s="154" t="s">
        <v>2007</v>
      </c>
      <c r="C372" s="154" t="s">
        <v>1641</v>
      </c>
      <c r="D372" s="179">
        <v>84116402028</v>
      </c>
      <c r="E372" s="179">
        <v>110590186311</v>
      </c>
      <c r="F372" s="179">
        <v>123747155805</v>
      </c>
      <c r="G372" s="179">
        <v>89756371754</v>
      </c>
      <c r="H372" s="179">
        <f>VLOOKUP(A372,Sheet3!$A$1:$E$2000,5,FALSE)</f>
        <v>99098659735</v>
      </c>
      <c r="I372" s="20"/>
      <c r="J372" s="20"/>
      <c r="K372" s="20"/>
    </row>
    <row r="373" spans="1:11">
      <c r="A373" s="154" t="s">
        <v>747</v>
      </c>
      <c r="B373" s="154" t="s">
        <v>2009</v>
      </c>
      <c r="C373" s="154" t="s">
        <v>1641</v>
      </c>
      <c r="D373" s="179">
        <v>17828539682</v>
      </c>
      <c r="E373" s="179">
        <v>18667217371</v>
      </c>
      <c r="F373" s="179">
        <v>15186668399</v>
      </c>
      <c r="G373" s="179">
        <v>32694912763</v>
      </c>
      <c r="H373" s="179">
        <f>VLOOKUP(A373,Sheet3!$A$1:$E$2000,5,FALSE)</f>
        <v>21380597245</v>
      </c>
      <c r="I373" s="20"/>
      <c r="J373" s="20"/>
      <c r="K373" s="20"/>
    </row>
    <row r="374" spans="1:11">
      <c r="A374" s="154" t="s">
        <v>314</v>
      </c>
      <c r="B374" s="154" t="s">
        <v>2010</v>
      </c>
      <c r="C374" s="154" t="s">
        <v>1641</v>
      </c>
      <c r="D374" s="179">
        <v>13332924949</v>
      </c>
      <c r="E374" s="179">
        <v>32567278934</v>
      </c>
      <c r="F374" s="179">
        <v>49663055406</v>
      </c>
      <c r="G374" s="179">
        <v>116601263811</v>
      </c>
      <c r="H374" s="179">
        <f>VLOOKUP(A374,Sheet3!$A$1:$E$2000,5,FALSE)</f>
        <v>20328448449</v>
      </c>
      <c r="I374" s="20"/>
      <c r="J374" s="20"/>
      <c r="K374" s="20"/>
    </row>
    <row r="375" spans="1:11">
      <c r="A375" s="154" t="s">
        <v>650</v>
      </c>
      <c r="B375" s="154" t="s">
        <v>2011</v>
      </c>
      <c r="C375" s="154" t="s">
        <v>1641</v>
      </c>
      <c r="D375" s="179">
        <v>42772836501</v>
      </c>
      <c r="E375" s="179">
        <v>35477463767</v>
      </c>
      <c r="F375" s="179">
        <v>40670650045</v>
      </c>
      <c r="G375" s="179">
        <v>79904355576</v>
      </c>
      <c r="H375" s="179">
        <f>VLOOKUP(A375,Sheet3!$A$1:$E$2000,5,FALSE)</f>
        <v>36486712772</v>
      </c>
      <c r="I375" s="20"/>
      <c r="J375" s="20"/>
      <c r="K375" s="20"/>
    </row>
    <row r="376" spans="1:11">
      <c r="A376" s="154" t="s">
        <v>311</v>
      </c>
      <c r="B376" s="154" t="s">
        <v>4240</v>
      </c>
      <c r="C376" s="154" t="s">
        <v>1641</v>
      </c>
      <c r="D376" s="179">
        <v>38107984972</v>
      </c>
      <c r="E376" s="179">
        <v>-21612351371</v>
      </c>
      <c r="F376" s="179">
        <v>42969885080</v>
      </c>
      <c r="G376" s="179">
        <v>-19206209025</v>
      </c>
      <c r="H376" s="179">
        <f>VLOOKUP(A376,Sheet3!$A$1:$E$2000,5,FALSE)</f>
        <v>-14828900438</v>
      </c>
      <c r="I376" s="20"/>
      <c r="J376" s="20"/>
      <c r="K376" s="20"/>
    </row>
    <row r="377" spans="1:11">
      <c r="A377" s="154" t="s">
        <v>315</v>
      </c>
      <c r="B377" s="154" t="s">
        <v>2013</v>
      </c>
      <c r="C377" s="154" t="s">
        <v>1641</v>
      </c>
      <c r="D377" s="179">
        <v>108561714932</v>
      </c>
      <c r="E377" s="179">
        <v>123898567156</v>
      </c>
      <c r="F377" s="179">
        <v>275526363777</v>
      </c>
      <c r="G377" s="179">
        <v>94208247454</v>
      </c>
      <c r="H377" s="179">
        <f>VLOOKUP(A377,Sheet3!$A$1:$E$2000,5,FALSE)</f>
        <v>71347922341</v>
      </c>
      <c r="I377" s="20"/>
      <c r="J377" s="20"/>
      <c r="K377" s="20"/>
    </row>
    <row r="378" spans="1:11">
      <c r="A378" s="154" t="s">
        <v>327</v>
      </c>
      <c r="B378" s="154" t="s">
        <v>2014</v>
      </c>
      <c r="C378" s="154" t="s">
        <v>1641</v>
      </c>
      <c r="D378" s="179">
        <v>50277677240</v>
      </c>
      <c r="E378" s="179">
        <v>55442251924</v>
      </c>
      <c r="F378" s="179">
        <v>64146222059</v>
      </c>
      <c r="G378" s="179">
        <v>54017393879</v>
      </c>
      <c r="H378" s="179">
        <f>VLOOKUP(A378,Sheet3!$A$1:$E$2000,5,FALSE)</f>
        <v>0</v>
      </c>
      <c r="I378" s="20"/>
      <c r="J378" s="20"/>
      <c r="K378" s="20"/>
    </row>
    <row r="379" spans="1:11">
      <c r="A379" s="154" t="s">
        <v>316</v>
      </c>
      <c r="B379" s="154" t="s">
        <v>3808</v>
      </c>
      <c r="C379" s="154" t="s">
        <v>1641</v>
      </c>
      <c r="D379" s="179">
        <v>49586533175</v>
      </c>
      <c r="E379" s="179">
        <v>68023569944</v>
      </c>
      <c r="F379" s="179">
        <v>52861051363</v>
      </c>
      <c r="G379" s="179">
        <v>83359431586</v>
      </c>
      <c r="H379" s="179">
        <f>VLOOKUP(A379,Sheet3!$A$1:$E$2000,5,FALSE)</f>
        <v>64551575693</v>
      </c>
      <c r="I379" s="20"/>
      <c r="J379" s="20"/>
      <c r="K379" s="20"/>
    </row>
    <row r="380" spans="1:11">
      <c r="A380" s="154" t="s">
        <v>318</v>
      </c>
      <c r="B380" s="154" t="s">
        <v>3810</v>
      </c>
      <c r="C380" s="154" t="s">
        <v>1641</v>
      </c>
      <c r="D380" s="179">
        <v>27968246723</v>
      </c>
      <c r="E380" s="179">
        <v>34652085257</v>
      </c>
      <c r="F380" s="179">
        <v>38637445584</v>
      </c>
      <c r="G380" s="179">
        <v>44284846759</v>
      </c>
      <c r="H380" s="179">
        <f>VLOOKUP(A380,Sheet3!$A$1:$E$2000,5,FALSE)</f>
        <v>33570924649</v>
      </c>
      <c r="I380" s="20"/>
      <c r="J380" s="20"/>
      <c r="K380" s="20"/>
    </row>
    <row r="381" spans="1:11">
      <c r="A381" s="154" t="s">
        <v>3569</v>
      </c>
      <c r="B381" s="154" t="s">
        <v>3570</v>
      </c>
      <c r="C381" s="154" t="s">
        <v>1641</v>
      </c>
      <c r="D381" s="179"/>
      <c r="E381" s="179"/>
      <c r="F381" s="179"/>
      <c r="G381" s="179"/>
      <c r="H381" s="179">
        <f>VLOOKUP(A381,Sheet3!$A$1:$E$2000,5,FALSE)</f>
        <v>0</v>
      </c>
      <c r="I381" s="20"/>
      <c r="J381" s="20"/>
      <c r="K381" s="20"/>
    </row>
    <row r="382" spans="1:11">
      <c r="A382" s="154" t="s">
        <v>850</v>
      </c>
      <c r="B382" s="154" t="s">
        <v>4303</v>
      </c>
      <c r="C382" s="154" t="s">
        <v>1641</v>
      </c>
      <c r="D382" s="179">
        <v>6810445997</v>
      </c>
      <c r="E382" s="179">
        <v>12797970883</v>
      </c>
      <c r="F382" s="179">
        <v>2082252674</v>
      </c>
      <c r="G382" s="179">
        <v>-4591579734</v>
      </c>
      <c r="H382" s="179">
        <f>VLOOKUP(A382,Sheet3!$A$1:$E$2000,5,FALSE)</f>
        <v>1200968870</v>
      </c>
      <c r="I382" s="20"/>
      <c r="J382" s="20"/>
      <c r="K382" s="20"/>
    </row>
    <row r="383" spans="1:11">
      <c r="A383" s="154" t="s">
        <v>320</v>
      </c>
      <c r="B383" s="154" t="s">
        <v>2019</v>
      </c>
      <c r="C383" s="154" t="s">
        <v>1641</v>
      </c>
      <c r="D383" s="179"/>
      <c r="E383" s="179"/>
      <c r="F383" s="179"/>
      <c r="G383" s="179"/>
      <c r="H383" s="179">
        <f>VLOOKUP(A383,Sheet3!$A$1:$E$2000,5,FALSE)</f>
        <v>0</v>
      </c>
      <c r="I383" s="20"/>
      <c r="J383" s="20"/>
      <c r="K383" s="20"/>
    </row>
    <row r="384" spans="1:11">
      <c r="A384" s="154" t="s">
        <v>321</v>
      </c>
      <c r="B384" s="154" t="s">
        <v>3963</v>
      </c>
      <c r="C384" s="154" t="s">
        <v>1641</v>
      </c>
      <c r="D384" s="179">
        <v>143601381189</v>
      </c>
      <c r="E384" s="179">
        <v>134301360170</v>
      </c>
      <c r="F384" s="179">
        <v>125215446542</v>
      </c>
      <c r="G384" s="179">
        <v>187568236459</v>
      </c>
      <c r="H384" s="179">
        <f>VLOOKUP(A384,Sheet3!$A$1:$E$2000,5,FALSE)</f>
        <v>140972443519</v>
      </c>
      <c r="I384" s="20"/>
      <c r="J384" s="20"/>
      <c r="K384" s="20"/>
    </row>
    <row r="385" spans="1:11">
      <c r="A385" s="154" t="s">
        <v>668</v>
      </c>
      <c r="B385" s="154" t="s">
        <v>2383</v>
      </c>
      <c r="C385" s="154" t="s">
        <v>1641</v>
      </c>
      <c r="D385" s="179">
        <v>317603102766</v>
      </c>
      <c r="E385" s="179">
        <v>563215212228</v>
      </c>
      <c r="F385" s="179">
        <v>611047176016</v>
      </c>
      <c r="G385" s="179">
        <v>538656324740</v>
      </c>
      <c r="H385" s="179">
        <f>VLOOKUP(A385,Sheet3!$A$1:$E$2000,5,FALSE)</f>
        <v>432036612585</v>
      </c>
      <c r="I385" s="20"/>
      <c r="J385" s="20"/>
      <c r="K385" s="20"/>
    </row>
    <row r="386" spans="1:11">
      <c r="A386" s="154" t="s">
        <v>322</v>
      </c>
      <c r="B386" s="154" t="s">
        <v>3959</v>
      </c>
      <c r="C386" s="154" t="s">
        <v>1641</v>
      </c>
      <c r="D386" s="179">
        <v>537107605734</v>
      </c>
      <c r="E386" s="179">
        <v>387416841561</v>
      </c>
      <c r="F386" s="179">
        <v>757773972343</v>
      </c>
      <c r="G386" s="179">
        <v>906922590712</v>
      </c>
      <c r="H386" s="179">
        <f>VLOOKUP(A386,Sheet3!$A$1:$E$2000,5,FALSE)</f>
        <v>774647809382</v>
      </c>
      <c r="I386" s="20"/>
      <c r="J386" s="20"/>
      <c r="K386" s="20"/>
    </row>
    <row r="387" spans="1:11">
      <c r="A387" s="154" t="s">
        <v>4272</v>
      </c>
      <c r="B387" s="154" t="s">
        <v>4273</v>
      </c>
      <c r="C387" s="154" t="s">
        <v>1641</v>
      </c>
      <c r="D387" s="179">
        <v>931966968537</v>
      </c>
      <c r="E387" s="179">
        <v>1054169680182</v>
      </c>
      <c r="F387" s="179">
        <v>1475444455686</v>
      </c>
      <c r="G387" s="179">
        <v>1477327730154</v>
      </c>
      <c r="H387" s="179">
        <f>VLOOKUP(A387,Sheet3!$A$1:$E$2000,5,FALSE)</f>
        <v>1599092099560</v>
      </c>
      <c r="I387" s="20"/>
      <c r="J387" s="20"/>
      <c r="K387" s="20"/>
    </row>
    <row r="388" spans="1:11">
      <c r="A388" s="154" t="s">
        <v>329</v>
      </c>
      <c r="B388" s="154" t="s">
        <v>2022</v>
      </c>
      <c r="C388" s="154" t="s">
        <v>1641</v>
      </c>
      <c r="D388" s="179">
        <v>56391420467</v>
      </c>
      <c r="E388" s="179">
        <v>60612347935</v>
      </c>
      <c r="F388" s="179">
        <v>58578689673</v>
      </c>
      <c r="G388" s="179">
        <v>75003575923</v>
      </c>
      <c r="H388" s="179">
        <f>VLOOKUP(A388,Sheet3!$A$1:$E$2000,5,FALSE)</f>
        <v>52068495039</v>
      </c>
      <c r="I388" s="20"/>
      <c r="J388" s="20"/>
      <c r="K388" s="20"/>
    </row>
    <row r="389" spans="1:11">
      <c r="A389" s="154" t="s">
        <v>323</v>
      </c>
      <c r="B389" s="154" t="s">
        <v>2023</v>
      </c>
      <c r="C389" s="154" t="s">
        <v>1641</v>
      </c>
      <c r="D389" s="179">
        <v>56290605872</v>
      </c>
      <c r="E389" s="179">
        <v>20331608888</v>
      </c>
      <c r="F389" s="179">
        <v>363633309904</v>
      </c>
      <c r="G389" s="179">
        <v>59584893824</v>
      </c>
      <c r="H389" s="179">
        <f>VLOOKUP(A389,Sheet3!$A$1:$E$2000,5,FALSE)</f>
        <v>12211506235</v>
      </c>
      <c r="I389" s="20"/>
      <c r="J389" s="20"/>
      <c r="K389" s="20"/>
    </row>
    <row r="390" spans="1:11">
      <c r="A390" s="154" t="s">
        <v>324</v>
      </c>
      <c r="B390" s="154" t="s">
        <v>2024</v>
      </c>
      <c r="C390" s="154" t="s">
        <v>1641</v>
      </c>
      <c r="D390" s="179">
        <v>265574780428</v>
      </c>
      <c r="E390" s="179">
        <v>202271975049</v>
      </c>
      <c r="F390" s="179">
        <v>196168797028</v>
      </c>
      <c r="G390" s="179">
        <v>190620432701</v>
      </c>
      <c r="H390" s="179">
        <f>VLOOKUP(A390,Sheet3!$A$1:$E$2000,5,FALSE)</f>
        <v>268461159470</v>
      </c>
      <c r="I390" s="20"/>
      <c r="J390" s="20"/>
      <c r="K390" s="20"/>
    </row>
    <row r="391" spans="1:11">
      <c r="A391" s="154" t="s">
        <v>680</v>
      </c>
      <c r="B391" s="154" t="s">
        <v>2025</v>
      </c>
      <c r="C391" s="154" t="s">
        <v>1641</v>
      </c>
      <c r="D391" s="179">
        <v>841716313857</v>
      </c>
      <c r="E391" s="179">
        <v>1150984616405</v>
      </c>
      <c r="F391" s="179">
        <v>691648746296</v>
      </c>
      <c r="G391" s="179">
        <v>1315033978210</v>
      </c>
      <c r="H391" s="179">
        <f>VLOOKUP(A391,Sheet3!$A$1:$E$2000,5,FALSE)</f>
        <v>849472665566</v>
      </c>
      <c r="I391" s="20"/>
      <c r="J391" s="20"/>
      <c r="K391" s="20"/>
    </row>
    <row r="392" spans="1:11">
      <c r="A392" s="154" t="s">
        <v>325</v>
      </c>
      <c r="B392" s="154" t="s">
        <v>2026</v>
      </c>
      <c r="C392" s="154" t="s">
        <v>1641</v>
      </c>
      <c r="D392" s="179">
        <v>337240735605</v>
      </c>
      <c r="E392" s="179">
        <v>633261721828</v>
      </c>
      <c r="F392" s="179">
        <v>583862683083</v>
      </c>
      <c r="G392" s="179">
        <v>485824096364</v>
      </c>
      <c r="H392" s="179">
        <f>VLOOKUP(A392,Sheet3!$A$1:$E$2000,5,FALSE)</f>
        <v>431450489814</v>
      </c>
      <c r="I392" s="20"/>
      <c r="J392" s="20"/>
      <c r="K392" s="20"/>
    </row>
    <row r="393" spans="1:11">
      <c r="A393" s="154" t="s">
        <v>194</v>
      </c>
      <c r="B393" s="154" t="s">
        <v>2027</v>
      </c>
      <c r="C393" s="154" t="s">
        <v>1641</v>
      </c>
      <c r="D393" s="179">
        <v>5157929000000</v>
      </c>
      <c r="E393" s="179">
        <v>4185719000000</v>
      </c>
      <c r="F393" s="179">
        <v>2465661000000</v>
      </c>
      <c r="G393" s="179">
        <v>34533262000000</v>
      </c>
      <c r="H393" s="179">
        <f>VLOOKUP(A393,Sheet3!$A$1:$E$2000,5,FALSE)</f>
        <v>31369586000000</v>
      </c>
      <c r="I393" s="20"/>
      <c r="J393" s="20"/>
      <c r="K393" s="20"/>
    </row>
    <row r="394" spans="1:11">
      <c r="A394" s="154" t="s">
        <v>792</v>
      </c>
      <c r="B394" s="154" t="s">
        <v>2028</v>
      </c>
      <c r="C394" s="154" t="s">
        <v>1641</v>
      </c>
      <c r="D394" s="179"/>
      <c r="E394" s="179"/>
      <c r="F394" s="179"/>
      <c r="G394" s="179"/>
      <c r="H394" s="179">
        <f>VLOOKUP(A394,Sheet3!$A$1:$E$2000,5,FALSE)</f>
        <v>0</v>
      </c>
      <c r="I394" s="20"/>
      <c r="J394" s="20"/>
      <c r="K394" s="20"/>
    </row>
    <row r="395" spans="1:11">
      <c r="A395" s="154" t="s">
        <v>326</v>
      </c>
      <c r="B395" s="154" t="s">
        <v>2029</v>
      </c>
      <c r="C395" s="154" t="s">
        <v>1641</v>
      </c>
      <c r="D395" s="179">
        <v>19205215000000</v>
      </c>
      <c r="E395" s="179">
        <v>3415278000000</v>
      </c>
      <c r="F395" s="179">
        <v>-7289975000000</v>
      </c>
      <c r="G395" s="179">
        <v>37352289000000</v>
      </c>
      <c r="H395" s="179">
        <f>VLOOKUP(A395,Sheet3!$A$1:$E$2000,5,FALSE)</f>
        <v>25937626000000</v>
      </c>
      <c r="I395" s="20"/>
      <c r="J395" s="20"/>
      <c r="K395" s="20"/>
    </row>
    <row r="396" spans="1:11">
      <c r="A396" s="154" t="s">
        <v>328</v>
      </c>
      <c r="B396" s="154" t="s">
        <v>3934</v>
      </c>
      <c r="C396" s="154" t="s">
        <v>1641</v>
      </c>
      <c r="D396" s="179">
        <v>13811476401</v>
      </c>
      <c r="E396" s="179">
        <v>18232540753</v>
      </c>
      <c r="F396" s="179">
        <v>16773908101</v>
      </c>
      <c r="G396" s="179">
        <v>15221192932</v>
      </c>
      <c r="H396" s="179">
        <f>VLOOKUP(A396,Sheet3!$A$1:$E$2000,5,FALSE)</f>
        <v>15001363377</v>
      </c>
      <c r="I396" s="20"/>
      <c r="J396" s="20"/>
      <c r="K396" s="20"/>
    </row>
    <row r="397" spans="1:11">
      <c r="A397" s="154" t="s">
        <v>331</v>
      </c>
      <c r="B397" s="154" t="s">
        <v>2031</v>
      </c>
      <c r="C397" s="154" t="s">
        <v>1641</v>
      </c>
      <c r="D397" s="179">
        <v>39669837855</v>
      </c>
      <c r="E397" s="179">
        <v>56062026593</v>
      </c>
      <c r="F397" s="179">
        <v>39543819650</v>
      </c>
      <c r="G397" s="179">
        <v>19741818514</v>
      </c>
      <c r="H397" s="179">
        <f>VLOOKUP(A397,Sheet3!$A$1:$E$2000,5,FALSE)</f>
        <v>27940020666</v>
      </c>
      <c r="I397" s="20"/>
      <c r="J397" s="20"/>
      <c r="K397" s="20"/>
    </row>
    <row r="398" spans="1:11">
      <c r="A398" s="154" t="s">
        <v>688</v>
      </c>
      <c r="B398" s="154" t="s">
        <v>2401</v>
      </c>
      <c r="C398" s="154" t="s">
        <v>1641</v>
      </c>
      <c r="D398" s="179">
        <v>511854707399</v>
      </c>
      <c r="E398" s="179">
        <v>1687525652905</v>
      </c>
      <c r="F398" s="179">
        <v>3171363804515</v>
      </c>
      <c r="G398" s="179">
        <v>1786775071493</v>
      </c>
      <c r="H398" s="179">
        <f>VLOOKUP(A398,Sheet3!$A$1:$E$2000,5,FALSE)</f>
        <v>313700560729</v>
      </c>
      <c r="I398" s="20"/>
      <c r="J398" s="20"/>
      <c r="K398" s="20"/>
    </row>
    <row r="399" spans="1:11">
      <c r="A399" s="154" t="s">
        <v>330</v>
      </c>
      <c r="B399" s="154" t="s">
        <v>2033</v>
      </c>
      <c r="C399" s="154" t="s">
        <v>1641</v>
      </c>
      <c r="D399" s="179">
        <v>2403686279574</v>
      </c>
      <c r="E399" s="179">
        <v>2416968489010</v>
      </c>
      <c r="F399" s="179">
        <v>2095749157578</v>
      </c>
      <c r="G399" s="179">
        <v>1552500261515</v>
      </c>
      <c r="H399" s="179">
        <f>VLOOKUP(A399,Sheet3!$A$1:$E$2000,5,FALSE)</f>
        <v>2814803155441</v>
      </c>
      <c r="I399" s="20"/>
      <c r="J399" s="20"/>
      <c r="K399" s="20"/>
    </row>
    <row r="400" spans="1:11">
      <c r="A400" s="154" t="s">
        <v>334</v>
      </c>
      <c r="B400" s="154" t="s">
        <v>2034</v>
      </c>
      <c r="C400" s="154" t="s">
        <v>1641</v>
      </c>
      <c r="D400" s="179">
        <v>24792092728</v>
      </c>
      <c r="E400" s="179">
        <v>20890634651</v>
      </c>
      <c r="F400" s="179"/>
      <c r="G400" s="179"/>
      <c r="H400" s="179">
        <f>VLOOKUP(A400,Sheet3!$A$1:$E$2000,5,FALSE)</f>
        <v>0</v>
      </c>
      <c r="I400" s="20"/>
      <c r="J400" s="20"/>
      <c r="K400" s="20"/>
    </row>
    <row r="401" spans="1:11">
      <c r="A401" s="154" t="s">
        <v>335</v>
      </c>
      <c r="B401" s="154" t="s">
        <v>2035</v>
      </c>
      <c r="C401" s="154" t="s">
        <v>1641</v>
      </c>
      <c r="D401" s="179">
        <v>806746924020</v>
      </c>
      <c r="E401" s="179">
        <v>828306142252</v>
      </c>
      <c r="F401" s="179">
        <v>1568771195719</v>
      </c>
      <c r="G401" s="179">
        <v>884662703036</v>
      </c>
      <c r="H401" s="179">
        <f>VLOOKUP(A401,Sheet3!$A$1:$E$2000,5,FALSE)</f>
        <v>1125823598498</v>
      </c>
      <c r="I401" s="20"/>
      <c r="J401" s="20"/>
      <c r="K401" s="20"/>
    </row>
    <row r="402" spans="1:11">
      <c r="A402" s="154" t="s">
        <v>336</v>
      </c>
      <c r="B402" s="154" t="s">
        <v>2036</v>
      </c>
      <c r="C402" s="154" t="s">
        <v>1641</v>
      </c>
      <c r="D402" s="179">
        <v>16798295311</v>
      </c>
      <c r="E402" s="179">
        <v>-29432801752</v>
      </c>
      <c r="F402" s="179">
        <v>15770841435</v>
      </c>
      <c r="G402" s="179">
        <v>44917853988</v>
      </c>
      <c r="H402" s="179">
        <f>VLOOKUP(A402,Sheet3!$A$1:$E$2000,5,FALSE)</f>
        <v>0</v>
      </c>
      <c r="I402" s="20"/>
      <c r="J402" s="20"/>
      <c r="K402" s="20"/>
    </row>
    <row r="403" spans="1:11">
      <c r="A403" s="154" t="s">
        <v>337</v>
      </c>
      <c r="B403" s="154" t="s">
        <v>2037</v>
      </c>
      <c r="C403" s="154" t="s">
        <v>1641</v>
      </c>
      <c r="D403" s="179">
        <v>36470797822</v>
      </c>
      <c r="E403" s="179">
        <v>43739104904</v>
      </c>
      <c r="F403" s="179">
        <v>53662855222</v>
      </c>
      <c r="G403" s="179">
        <v>105336560085</v>
      </c>
      <c r="H403" s="179">
        <f>VLOOKUP(A403,Sheet3!$A$1:$E$2000,5,FALSE)</f>
        <v>55271343505</v>
      </c>
      <c r="I403" s="20"/>
      <c r="J403" s="20"/>
      <c r="K403" s="20"/>
    </row>
    <row r="404" spans="1:11">
      <c r="A404" s="154" t="s">
        <v>338</v>
      </c>
      <c r="B404" s="154" t="s">
        <v>4131</v>
      </c>
      <c r="C404" s="154" t="s">
        <v>1641</v>
      </c>
      <c r="D404" s="179">
        <v>21231762058</v>
      </c>
      <c r="E404" s="179">
        <v>21576071734</v>
      </c>
      <c r="F404" s="179">
        <v>23701479840</v>
      </c>
      <c r="G404" s="179">
        <v>29754801763</v>
      </c>
      <c r="H404" s="179">
        <f>VLOOKUP(A404,Sheet3!$A$1:$E$2000,5,FALSE)</f>
        <v>0</v>
      </c>
      <c r="I404" s="20"/>
      <c r="J404" s="20"/>
      <c r="K404" s="20"/>
    </row>
    <row r="405" spans="1:11">
      <c r="A405" s="154" t="s">
        <v>339</v>
      </c>
      <c r="B405" s="154" t="s">
        <v>2039</v>
      </c>
      <c r="C405" s="154" t="s">
        <v>1641</v>
      </c>
      <c r="D405" s="179">
        <v>5210482439879</v>
      </c>
      <c r="E405" s="179">
        <v>7021677925140</v>
      </c>
      <c r="F405" s="179">
        <v>7087296836168</v>
      </c>
      <c r="G405" s="179">
        <v>6890016993344</v>
      </c>
      <c r="H405" s="179">
        <f>VLOOKUP(A405,Sheet3!$A$1:$E$2000,5,FALSE)</f>
        <v>6895926044077</v>
      </c>
      <c r="I405" s="20"/>
      <c r="J405" s="20"/>
      <c r="K405" s="20"/>
    </row>
    <row r="406" spans="1:11">
      <c r="A406" s="154" t="s">
        <v>341</v>
      </c>
      <c r="B406" s="154" t="s">
        <v>2040</v>
      </c>
      <c r="C406" s="154" t="s">
        <v>1641</v>
      </c>
      <c r="D406" s="179">
        <v>52198532481</v>
      </c>
      <c r="E406" s="179">
        <v>48217848715</v>
      </c>
      <c r="F406" s="179">
        <v>48793797112</v>
      </c>
      <c r="G406" s="179">
        <v>46848385697</v>
      </c>
      <c r="H406" s="179">
        <f>VLOOKUP(A406,Sheet3!$A$1:$E$2000,5,FALSE)</f>
        <v>47652707186</v>
      </c>
      <c r="I406" s="20"/>
      <c r="J406" s="20"/>
      <c r="K406" s="20"/>
    </row>
    <row r="407" spans="1:11">
      <c r="A407" s="154" t="s">
        <v>342</v>
      </c>
      <c r="B407" s="154" t="s">
        <v>2041</v>
      </c>
      <c r="C407" s="154" t="s">
        <v>1641</v>
      </c>
      <c r="D407" s="179">
        <v>-34762165488</v>
      </c>
      <c r="E407" s="179">
        <v>33088394017</v>
      </c>
      <c r="F407" s="179">
        <v>82482513912</v>
      </c>
      <c r="G407" s="179">
        <v>110222602659</v>
      </c>
      <c r="H407" s="179">
        <f>VLOOKUP(A407,Sheet3!$A$1:$E$2000,5,FALSE)</f>
        <v>39383591880</v>
      </c>
      <c r="I407" s="20"/>
      <c r="J407" s="20"/>
      <c r="K407" s="20"/>
    </row>
    <row r="408" spans="1:11">
      <c r="A408" s="154" t="s">
        <v>343</v>
      </c>
      <c r="B408" s="154" t="s">
        <v>2042</v>
      </c>
      <c r="C408" s="154" t="s">
        <v>1641</v>
      </c>
      <c r="D408" s="179"/>
      <c r="E408" s="179"/>
      <c r="F408" s="179"/>
      <c r="G408" s="179"/>
      <c r="H408" s="179">
        <f>VLOOKUP(A408,Sheet3!$A$1:$E$2000,5,FALSE)</f>
        <v>0</v>
      </c>
      <c r="I408" s="20"/>
      <c r="J408" s="20"/>
      <c r="K408" s="20"/>
    </row>
    <row r="409" spans="1:11">
      <c r="A409" s="154" t="s">
        <v>340</v>
      </c>
      <c r="B409" s="154" t="s">
        <v>2043</v>
      </c>
      <c r="C409" s="154" t="s">
        <v>1641</v>
      </c>
      <c r="D409" s="179">
        <v>24726522485</v>
      </c>
      <c r="E409" s="179">
        <v>100390275633</v>
      </c>
      <c r="F409" s="179">
        <v>180487557860</v>
      </c>
      <c r="G409" s="179">
        <v>81372617240</v>
      </c>
      <c r="H409" s="179">
        <f>VLOOKUP(A409,Sheet3!$A$1:$E$2000,5,FALSE)</f>
        <v>46921257128</v>
      </c>
      <c r="I409" s="20"/>
      <c r="J409" s="20"/>
      <c r="K409" s="20"/>
    </row>
    <row r="410" spans="1:11">
      <c r="A410" s="154" t="s">
        <v>344</v>
      </c>
      <c r="B410" s="154" t="s">
        <v>2044</v>
      </c>
      <c r="C410" s="154" t="s">
        <v>1641</v>
      </c>
      <c r="D410" s="179">
        <v>92342717392</v>
      </c>
      <c r="E410" s="179">
        <v>130334266769</v>
      </c>
      <c r="F410" s="179">
        <v>-50335182382</v>
      </c>
      <c r="G410" s="179">
        <v>-209839283793</v>
      </c>
      <c r="H410" s="179">
        <f>VLOOKUP(A410,Sheet3!$A$1:$E$2000,5,FALSE)</f>
        <v>-4567071908</v>
      </c>
      <c r="I410" s="20"/>
      <c r="J410" s="20"/>
      <c r="K410" s="20"/>
    </row>
    <row r="411" spans="1:11">
      <c r="A411" s="154" t="s">
        <v>345</v>
      </c>
      <c r="B411" s="154" t="s">
        <v>2045</v>
      </c>
      <c r="C411" s="154" t="s">
        <v>1641</v>
      </c>
      <c r="D411" s="179">
        <v>224339628</v>
      </c>
      <c r="E411" s="179">
        <v>8685290395</v>
      </c>
      <c r="F411" s="179">
        <v>381944634</v>
      </c>
      <c r="G411" s="179">
        <v>9986334005</v>
      </c>
      <c r="H411" s="179">
        <f>VLOOKUP(A411,Sheet3!$A$1:$E$2000,5,FALSE)</f>
        <v>1609874348</v>
      </c>
      <c r="I411" s="20"/>
      <c r="J411" s="20"/>
      <c r="K411" s="20"/>
    </row>
    <row r="412" spans="1:11">
      <c r="A412" s="154" t="s">
        <v>346</v>
      </c>
      <c r="B412" s="154" t="s">
        <v>2046</v>
      </c>
      <c r="C412" s="154" t="s">
        <v>1641</v>
      </c>
      <c r="D412" s="179">
        <v>57693190349</v>
      </c>
      <c r="E412" s="179">
        <v>53512058758</v>
      </c>
      <c r="F412" s="179">
        <v>173985937601</v>
      </c>
      <c r="G412" s="179">
        <v>463888637806</v>
      </c>
      <c r="H412" s="179">
        <f>VLOOKUP(A412,Sheet3!$A$1:$E$2000,5,FALSE)</f>
        <v>83024769733</v>
      </c>
      <c r="I412" s="20"/>
      <c r="J412" s="20"/>
      <c r="K412" s="20"/>
    </row>
    <row r="413" spans="1:11">
      <c r="A413" s="154" t="s">
        <v>4187</v>
      </c>
      <c r="B413" s="154" t="s">
        <v>4188</v>
      </c>
      <c r="C413" s="154" t="s">
        <v>1641</v>
      </c>
      <c r="D413" s="179">
        <v>817639000000</v>
      </c>
      <c r="E413" s="179">
        <v>767654000000</v>
      </c>
      <c r="F413" s="179">
        <v>819461000000</v>
      </c>
      <c r="G413" s="179">
        <v>2989585000000</v>
      </c>
      <c r="H413" s="179">
        <f>VLOOKUP(A413,Sheet3!$A$1:$E$2000,5,FALSE)</f>
        <v>1166850000000</v>
      </c>
      <c r="I413" s="20"/>
      <c r="J413" s="20"/>
      <c r="K413" s="20"/>
    </row>
    <row r="414" spans="1:11">
      <c r="A414" s="154" t="s">
        <v>332</v>
      </c>
      <c r="B414" s="154" t="s">
        <v>2047</v>
      </c>
      <c r="C414" s="154" t="s">
        <v>1641</v>
      </c>
      <c r="D414" s="179">
        <v>13500934710</v>
      </c>
      <c r="E414" s="179">
        <v>41213570552</v>
      </c>
      <c r="F414" s="179">
        <v>49950034458</v>
      </c>
      <c r="G414" s="179">
        <v>65638624187</v>
      </c>
      <c r="H414" s="179">
        <f>VLOOKUP(A414,Sheet3!$A$1:$E$2000,5,FALSE)</f>
        <v>25113315285</v>
      </c>
      <c r="I414" s="20"/>
      <c r="J414" s="20"/>
      <c r="K414" s="20"/>
    </row>
    <row r="415" spans="1:11">
      <c r="A415" s="154" t="s">
        <v>4274</v>
      </c>
      <c r="B415" s="154" t="s">
        <v>4275</v>
      </c>
      <c r="C415" s="154" t="s">
        <v>1641</v>
      </c>
      <c r="D415" s="179">
        <v>554698668875</v>
      </c>
      <c r="E415" s="179">
        <v>930963778326</v>
      </c>
      <c r="F415" s="179">
        <v>2950654613168</v>
      </c>
      <c r="G415" s="179">
        <v>1874848767599</v>
      </c>
      <c r="H415" s="179">
        <f>VLOOKUP(A415,Sheet3!$A$1:$E$2000,5,FALSE)</f>
        <v>1245780684112</v>
      </c>
      <c r="I415" s="20"/>
      <c r="J415" s="20"/>
      <c r="K415" s="20"/>
    </row>
    <row r="416" spans="1:11">
      <c r="A416" s="154" t="s">
        <v>347</v>
      </c>
      <c r="B416" s="154" t="s">
        <v>2048</v>
      </c>
      <c r="C416" s="154" t="s">
        <v>1641</v>
      </c>
      <c r="D416" s="179">
        <v>464983875</v>
      </c>
      <c r="E416" s="179">
        <v>2845077998</v>
      </c>
      <c r="F416" s="179">
        <v>970039250</v>
      </c>
      <c r="G416" s="179">
        <v>1628262406</v>
      </c>
      <c r="H416" s="179">
        <f>VLOOKUP(A416,Sheet3!$A$1:$E$2000,5,FALSE)</f>
        <v>971826614</v>
      </c>
      <c r="I416" s="20"/>
      <c r="J416" s="20"/>
      <c r="K416" s="20"/>
    </row>
    <row r="417" spans="1:11">
      <c r="A417" s="154" t="s">
        <v>348</v>
      </c>
      <c r="B417" s="154" t="s">
        <v>2049</v>
      </c>
      <c r="C417" s="154" t="s">
        <v>1641</v>
      </c>
      <c r="D417" s="179">
        <v>1202220000000</v>
      </c>
      <c r="E417" s="179">
        <v>1182311000000</v>
      </c>
      <c r="F417" s="179">
        <v>1137026000000</v>
      </c>
      <c r="G417" s="179">
        <v>1210486000000</v>
      </c>
      <c r="H417" s="179">
        <f>VLOOKUP(A417,Sheet3!$A$1:$E$2000,5,FALSE)</f>
        <v>1253776000000</v>
      </c>
      <c r="I417" s="20"/>
      <c r="J417" s="20"/>
      <c r="K417" s="20"/>
    </row>
    <row r="418" spans="1:11">
      <c r="A418" s="154" t="s">
        <v>349</v>
      </c>
      <c r="B418" s="154" t="s">
        <v>2050</v>
      </c>
      <c r="C418" s="154" t="s">
        <v>1641</v>
      </c>
      <c r="D418" s="179">
        <v>227504766673</v>
      </c>
      <c r="E418" s="179">
        <v>253668763760</v>
      </c>
      <c r="F418" s="179">
        <v>318445391924</v>
      </c>
      <c r="G418" s="179">
        <v>341066416899</v>
      </c>
      <c r="H418" s="179">
        <f>VLOOKUP(A418,Sheet3!$A$1:$E$2000,5,FALSE)</f>
        <v>331514752420</v>
      </c>
      <c r="I418" s="20"/>
      <c r="J418" s="20"/>
      <c r="K418" s="20"/>
    </row>
    <row r="419" spans="1:11">
      <c r="A419" s="154" t="s">
        <v>350</v>
      </c>
      <c r="B419" s="154" t="s">
        <v>2051</v>
      </c>
      <c r="C419" s="154" t="s">
        <v>1641</v>
      </c>
      <c r="D419" s="179">
        <v>355215996023</v>
      </c>
      <c r="E419" s="179">
        <v>251348118552</v>
      </c>
      <c r="F419" s="179">
        <v>293651146151</v>
      </c>
      <c r="G419" s="179">
        <v>327978394517</v>
      </c>
      <c r="H419" s="179">
        <f>VLOOKUP(A419,Sheet3!$A$1:$E$2000,5,FALSE)</f>
        <v>352530124918</v>
      </c>
      <c r="I419" s="20"/>
      <c r="J419" s="20"/>
      <c r="K419" s="20"/>
    </row>
    <row r="420" spans="1:11">
      <c r="A420" s="154" t="s">
        <v>351</v>
      </c>
      <c r="B420" s="154" t="s">
        <v>3811</v>
      </c>
      <c r="C420" s="154" t="s">
        <v>1641</v>
      </c>
      <c r="D420" s="179">
        <v>16218653035</v>
      </c>
      <c r="E420" s="179">
        <v>17347158175</v>
      </c>
      <c r="F420" s="179">
        <v>18891514719</v>
      </c>
      <c r="G420" s="179">
        <v>30531317690</v>
      </c>
      <c r="H420" s="179">
        <f>VLOOKUP(A420,Sheet3!$A$1:$E$2000,5,FALSE)</f>
        <v>18837443848</v>
      </c>
      <c r="I420" s="20"/>
      <c r="J420" s="20"/>
      <c r="K420" s="20"/>
    </row>
    <row r="421" spans="1:11">
      <c r="A421" s="154" t="s">
        <v>352</v>
      </c>
      <c r="B421" s="154" t="s">
        <v>2053</v>
      </c>
      <c r="C421" s="154" t="s">
        <v>1641</v>
      </c>
      <c r="D421" s="179">
        <v>14519290341</v>
      </c>
      <c r="E421" s="179">
        <v>17564882304</v>
      </c>
      <c r="F421" s="179">
        <v>16405914957</v>
      </c>
      <c r="G421" s="179">
        <v>19957127797</v>
      </c>
      <c r="H421" s="179">
        <f>VLOOKUP(A421,Sheet3!$A$1:$E$2000,5,FALSE)</f>
        <v>16238207336</v>
      </c>
      <c r="I421" s="20"/>
      <c r="J421" s="20"/>
      <c r="K421" s="20"/>
    </row>
    <row r="422" spans="1:11">
      <c r="A422" s="154" t="s">
        <v>353</v>
      </c>
      <c r="B422" s="154" t="s">
        <v>2054</v>
      </c>
      <c r="C422" s="154" t="s">
        <v>1641</v>
      </c>
      <c r="D422" s="179">
        <v>52877410563</v>
      </c>
      <c r="E422" s="179">
        <v>60073456211</v>
      </c>
      <c r="F422" s="179">
        <v>87361754976</v>
      </c>
      <c r="G422" s="179">
        <v>79321458684</v>
      </c>
      <c r="H422" s="179">
        <f>VLOOKUP(A422,Sheet3!$A$1:$E$2000,5,FALSE)</f>
        <v>70697242414</v>
      </c>
      <c r="I422" s="20"/>
      <c r="J422" s="20"/>
      <c r="K422" s="20"/>
    </row>
    <row r="423" spans="1:11">
      <c r="A423" s="154" t="s">
        <v>813</v>
      </c>
      <c r="B423" s="154" t="s">
        <v>3436</v>
      </c>
      <c r="C423" s="154" t="s">
        <v>1641</v>
      </c>
      <c r="D423" s="179">
        <v>264683302480</v>
      </c>
      <c r="E423" s="179">
        <v>276912764314</v>
      </c>
      <c r="F423" s="179">
        <v>230590906438</v>
      </c>
      <c r="G423" s="179">
        <v>364368327948</v>
      </c>
      <c r="H423" s="179">
        <f>VLOOKUP(A423,Sheet3!$A$1:$E$2000,5,FALSE)</f>
        <v>256360456643</v>
      </c>
      <c r="I423" s="20"/>
      <c r="J423" s="20"/>
      <c r="K423" s="20"/>
    </row>
    <row r="424" spans="1:11">
      <c r="A424" s="154" t="s">
        <v>3930</v>
      </c>
      <c r="B424" s="154" t="s">
        <v>3931</v>
      </c>
      <c r="C424" s="154" t="s">
        <v>1641</v>
      </c>
      <c r="D424" s="179">
        <v>66525800399</v>
      </c>
      <c r="E424" s="179">
        <v>122059821693</v>
      </c>
      <c r="F424" s="179">
        <v>149198160756</v>
      </c>
      <c r="G424" s="179">
        <v>234213338714</v>
      </c>
      <c r="H424" s="179">
        <f>VLOOKUP(A424,Sheet3!$A$1:$E$2000,5,FALSE)</f>
        <v>229662052477</v>
      </c>
      <c r="I424" s="20"/>
      <c r="J424" s="20"/>
      <c r="K424" s="20"/>
    </row>
    <row r="425" spans="1:11">
      <c r="A425" s="154" t="s">
        <v>731</v>
      </c>
      <c r="B425" s="154" t="s">
        <v>2055</v>
      </c>
      <c r="C425" s="154" t="s">
        <v>1641</v>
      </c>
      <c r="D425" s="179">
        <v>62565703252</v>
      </c>
      <c r="E425" s="179">
        <v>84249567727</v>
      </c>
      <c r="F425" s="179">
        <v>86702591680</v>
      </c>
      <c r="G425" s="179">
        <v>84050799713</v>
      </c>
      <c r="H425" s="179">
        <f>VLOOKUP(A425,Sheet3!$A$1:$E$2000,5,FALSE)</f>
        <v>86865342839</v>
      </c>
      <c r="I425" s="20"/>
      <c r="J425" s="20"/>
      <c r="K425" s="20"/>
    </row>
    <row r="426" spans="1:11">
      <c r="A426" s="154" t="s">
        <v>354</v>
      </c>
      <c r="B426" s="154" t="s">
        <v>2056</v>
      </c>
      <c r="C426" s="154" t="s">
        <v>1641</v>
      </c>
      <c r="D426" s="179">
        <v>43264379336</v>
      </c>
      <c r="E426" s="179">
        <v>50892150403</v>
      </c>
      <c r="F426" s="179">
        <v>45291255564</v>
      </c>
      <c r="G426" s="179">
        <v>75586923300</v>
      </c>
      <c r="H426" s="179">
        <f>VLOOKUP(A426,Sheet3!$A$1:$E$2000,5,FALSE)</f>
        <v>62377311313</v>
      </c>
      <c r="I426" s="20"/>
      <c r="J426" s="20"/>
      <c r="K426" s="20"/>
    </row>
    <row r="427" spans="1:11">
      <c r="A427" s="154" t="s">
        <v>355</v>
      </c>
      <c r="B427" s="154" t="s">
        <v>2057</v>
      </c>
      <c r="C427" s="154" t="s">
        <v>2058</v>
      </c>
      <c r="D427" s="179">
        <v>4101354571</v>
      </c>
      <c r="E427" s="179">
        <v>3667036324</v>
      </c>
      <c r="F427" s="179">
        <v>2974968386</v>
      </c>
      <c r="G427" s="179">
        <v>478151839</v>
      </c>
      <c r="H427" s="179">
        <f>VLOOKUP(A427,Sheet3!$A$1:$E$2000,5,FALSE)</f>
        <v>7204609603</v>
      </c>
      <c r="I427" s="20"/>
      <c r="J427" s="20"/>
      <c r="K427" s="20"/>
    </row>
    <row r="428" spans="1:11">
      <c r="A428" s="154" t="s">
        <v>358</v>
      </c>
      <c r="B428" s="154" t="s">
        <v>2061</v>
      </c>
      <c r="C428" s="154" t="s">
        <v>2058</v>
      </c>
      <c r="D428" s="179">
        <v>22092277074</v>
      </c>
      <c r="E428" s="179">
        <v>24330781149</v>
      </c>
      <c r="F428" s="179">
        <v>36810090148</v>
      </c>
      <c r="G428" s="179">
        <v>58093785760</v>
      </c>
      <c r="H428" s="179">
        <f>VLOOKUP(A428,Sheet3!$A$1:$E$2000,5,FALSE)</f>
        <v>24195749757</v>
      </c>
      <c r="I428" s="20"/>
      <c r="J428" s="20"/>
      <c r="K428" s="20"/>
    </row>
    <row r="429" spans="1:11">
      <c r="A429" s="154" t="s">
        <v>360</v>
      </c>
      <c r="B429" s="154" t="s">
        <v>2062</v>
      </c>
      <c r="C429" s="154" t="s">
        <v>2058</v>
      </c>
      <c r="D429" s="179">
        <v>11959215289</v>
      </c>
      <c r="E429" s="179">
        <v>15023901293</v>
      </c>
      <c r="F429" s="179">
        <v>13160246825</v>
      </c>
      <c r="G429" s="179">
        <v>23789516132</v>
      </c>
      <c r="H429" s="179">
        <f>VLOOKUP(A429,Sheet3!$A$1:$E$2000,5,FALSE)</f>
        <v>16516507772</v>
      </c>
      <c r="I429" s="20"/>
      <c r="J429" s="20"/>
      <c r="K429" s="20"/>
    </row>
    <row r="430" spans="1:11">
      <c r="A430" s="154" t="s">
        <v>361</v>
      </c>
      <c r="B430" s="154" t="s">
        <v>2063</v>
      </c>
      <c r="C430" s="154" t="s">
        <v>2058</v>
      </c>
      <c r="D430" s="179">
        <v>16218388269</v>
      </c>
      <c r="E430" s="179">
        <v>17635392662</v>
      </c>
      <c r="F430" s="179">
        <v>18917452191</v>
      </c>
      <c r="G430" s="179">
        <v>18253103020</v>
      </c>
      <c r="H430" s="179">
        <f>VLOOKUP(A430,Sheet3!$A$1:$E$2000,5,FALSE)</f>
        <v>0</v>
      </c>
      <c r="I430" s="20"/>
      <c r="J430" s="20"/>
      <c r="K430" s="20"/>
    </row>
    <row r="431" spans="1:11">
      <c r="A431" s="154" t="s">
        <v>362</v>
      </c>
      <c r="B431" s="154" t="s">
        <v>3788</v>
      </c>
      <c r="C431" s="154" t="s">
        <v>2058</v>
      </c>
      <c r="D431" s="179">
        <v>36928588659</v>
      </c>
      <c r="E431" s="179">
        <v>75613947408</v>
      </c>
      <c r="F431" s="179">
        <v>58545853384</v>
      </c>
      <c r="G431" s="179">
        <v>65519660587</v>
      </c>
      <c r="H431" s="179">
        <f>VLOOKUP(A431,Sheet3!$A$1:$E$2000,5,FALSE)</f>
        <v>0</v>
      </c>
      <c r="I431" s="20"/>
      <c r="J431" s="20"/>
      <c r="K431" s="20"/>
    </row>
    <row r="432" spans="1:11">
      <c r="A432" s="154" t="s">
        <v>363</v>
      </c>
      <c r="B432" s="154" t="s">
        <v>2065</v>
      </c>
      <c r="C432" s="154" t="s">
        <v>2058</v>
      </c>
      <c r="D432" s="179">
        <v>6944549978</v>
      </c>
      <c r="E432" s="179">
        <v>8851024717</v>
      </c>
      <c r="F432" s="179">
        <v>4737224041</v>
      </c>
      <c r="G432" s="179">
        <v>7244909428</v>
      </c>
      <c r="H432" s="179">
        <f>VLOOKUP(A432,Sheet3!$A$1:$E$2000,5,FALSE)</f>
        <v>-2013808031</v>
      </c>
      <c r="I432" s="20"/>
      <c r="J432" s="20"/>
      <c r="K432" s="20"/>
    </row>
    <row r="433" spans="1:11">
      <c r="A433" s="154" t="s">
        <v>364</v>
      </c>
      <c r="B433" s="154" t="s">
        <v>3975</v>
      </c>
      <c r="C433" s="154" t="s">
        <v>2058</v>
      </c>
      <c r="D433" s="179">
        <v>19846661121</v>
      </c>
      <c r="E433" s="179">
        <v>35951766009</v>
      </c>
      <c r="F433" s="179">
        <v>7868758955</v>
      </c>
      <c r="G433" s="179">
        <v>51551296014</v>
      </c>
      <c r="H433" s="179">
        <f>VLOOKUP(A433,Sheet3!$A$1:$E$2000,5,FALSE)</f>
        <v>-4932572975</v>
      </c>
      <c r="I433" s="20"/>
      <c r="J433" s="20"/>
      <c r="K433" s="20"/>
    </row>
    <row r="434" spans="1:11">
      <c r="A434" s="154" t="s">
        <v>366</v>
      </c>
      <c r="B434" s="154" t="s">
        <v>2068</v>
      </c>
      <c r="C434" s="154" t="s">
        <v>2058</v>
      </c>
      <c r="D434" s="179">
        <v>-27353740858</v>
      </c>
      <c r="E434" s="179">
        <v>-4025340513</v>
      </c>
      <c r="F434" s="179">
        <v>59248224418</v>
      </c>
      <c r="G434" s="179">
        <v>-48302904637</v>
      </c>
      <c r="H434" s="179">
        <f>VLOOKUP(A434,Sheet3!$A$1:$E$2000,5,FALSE)</f>
        <v>-33460792986</v>
      </c>
      <c r="I434" s="20"/>
      <c r="J434" s="20"/>
      <c r="K434" s="20"/>
    </row>
    <row r="435" spans="1:11">
      <c r="A435" s="154" t="s">
        <v>367</v>
      </c>
      <c r="B435" s="154" t="s">
        <v>2069</v>
      </c>
      <c r="C435" s="154" t="s">
        <v>2058</v>
      </c>
      <c r="D435" s="179">
        <v>8250502243</v>
      </c>
      <c r="E435" s="179">
        <v>9274499180</v>
      </c>
      <c r="F435" s="179">
        <v>9717751315</v>
      </c>
      <c r="G435" s="179">
        <v>12549983968</v>
      </c>
      <c r="H435" s="179">
        <f>VLOOKUP(A435,Sheet3!$A$1:$E$2000,5,FALSE)</f>
        <v>12238784239</v>
      </c>
      <c r="I435" s="20"/>
      <c r="J435" s="20"/>
      <c r="K435" s="20"/>
    </row>
    <row r="436" spans="1:11">
      <c r="A436" s="154" t="s">
        <v>368</v>
      </c>
      <c r="B436" s="154" t="s">
        <v>4119</v>
      </c>
      <c r="C436" s="154" t="s">
        <v>2058</v>
      </c>
      <c r="D436" s="179">
        <v>601934483</v>
      </c>
      <c r="E436" s="179">
        <v>903560147</v>
      </c>
      <c r="F436" s="179">
        <v>605911422</v>
      </c>
      <c r="G436" s="179">
        <v>608886710</v>
      </c>
      <c r="H436" s="179">
        <f>VLOOKUP(A436,Sheet3!$A$1:$E$2000,5,FALSE)</f>
        <v>855351721</v>
      </c>
      <c r="I436" s="20"/>
      <c r="J436" s="20"/>
      <c r="K436" s="20"/>
    </row>
    <row r="437" spans="1:11">
      <c r="A437" s="154" t="s">
        <v>860</v>
      </c>
      <c r="B437" s="154" t="s">
        <v>2463</v>
      </c>
      <c r="C437" s="154" t="s">
        <v>2058</v>
      </c>
      <c r="D437" s="179"/>
      <c r="E437" s="179"/>
      <c r="F437" s="179"/>
      <c r="G437" s="179"/>
      <c r="H437" s="179">
        <f>VLOOKUP(A437,Sheet3!$A$1:$E$2000,5,FALSE)</f>
        <v>0</v>
      </c>
      <c r="I437" s="20"/>
      <c r="J437" s="20"/>
      <c r="K437" s="20"/>
    </row>
    <row r="438" spans="1:11">
      <c r="A438" s="154" t="s">
        <v>640</v>
      </c>
      <c r="B438" s="154" t="s">
        <v>2072</v>
      </c>
      <c r="C438" s="154" t="s">
        <v>2058</v>
      </c>
      <c r="D438" s="179">
        <v>11151097424</v>
      </c>
      <c r="E438" s="179">
        <v>13278590385</v>
      </c>
      <c r="F438" s="179">
        <v>11950976236</v>
      </c>
      <c r="G438" s="179">
        <v>12854183387</v>
      </c>
      <c r="H438" s="179">
        <f>VLOOKUP(A438,Sheet3!$A$1:$E$2000,5,FALSE)</f>
        <v>13842210061</v>
      </c>
      <c r="I438" s="20"/>
      <c r="J438" s="20"/>
      <c r="K438" s="20"/>
    </row>
    <row r="439" spans="1:11">
      <c r="A439" s="154" t="s">
        <v>369</v>
      </c>
      <c r="B439" s="154" t="s">
        <v>2073</v>
      </c>
      <c r="C439" s="154" t="s">
        <v>2058</v>
      </c>
      <c r="D439" s="179">
        <v>7191330734</v>
      </c>
      <c r="E439" s="179">
        <v>9425166622</v>
      </c>
      <c r="F439" s="179">
        <v>8487478183</v>
      </c>
      <c r="G439" s="179">
        <v>7378544129</v>
      </c>
      <c r="H439" s="179">
        <f>VLOOKUP(A439,Sheet3!$A$1:$E$2000,5,FALSE)</f>
        <v>7422534403</v>
      </c>
      <c r="I439" s="20"/>
      <c r="J439" s="20"/>
      <c r="K439" s="20"/>
    </row>
    <row r="440" spans="1:11">
      <c r="A440" s="154" t="s">
        <v>370</v>
      </c>
      <c r="B440" s="154" t="s">
        <v>2074</v>
      </c>
      <c r="C440" s="154" t="s">
        <v>2058</v>
      </c>
      <c r="D440" s="179">
        <v>24777618290</v>
      </c>
      <c r="E440" s="179">
        <v>162104889778</v>
      </c>
      <c r="F440" s="179">
        <v>68841943169</v>
      </c>
      <c r="G440" s="179">
        <v>105626712470</v>
      </c>
      <c r="H440" s="179">
        <f>VLOOKUP(A440,Sheet3!$A$1:$E$2000,5,FALSE)</f>
        <v>75846668441</v>
      </c>
      <c r="I440" s="20"/>
      <c r="J440" s="20"/>
      <c r="K440" s="20"/>
    </row>
    <row r="441" spans="1:11">
      <c r="A441" s="154" t="s">
        <v>1634</v>
      </c>
      <c r="B441" s="154" t="s">
        <v>2075</v>
      </c>
      <c r="C441" s="154" t="s">
        <v>2058</v>
      </c>
      <c r="D441" s="179">
        <v>47768871811</v>
      </c>
      <c r="E441" s="179">
        <v>58309790715</v>
      </c>
      <c r="F441" s="179">
        <v>65638016653</v>
      </c>
      <c r="G441" s="179">
        <v>55392905776</v>
      </c>
      <c r="H441" s="179">
        <f>VLOOKUP(A441,Sheet3!$A$1:$E$2000,5,FALSE)</f>
        <v>51315051763</v>
      </c>
      <c r="I441" s="20"/>
      <c r="J441" s="20"/>
      <c r="K441" s="20"/>
    </row>
    <row r="442" spans="1:11">
      <c r="A442" s="154" t="s">
        <v>3924</v>
      </c>
      <c r="B442" s="154" t="s">
        <v>3925</v>
      </c>
      <c r="C442" s="154" t="s">
        <v>2058</v>
      </c>
      <c r="D442" s="179"/>
      <c r="E442" s="179"/>
      <c r="F442" s="179"/>
      <c r="G442" s="179"/>
      <c r="H442" s="179">
        <f>VLOOKUP(A442,Sheet3!$A$1:$E$2000,5,FALSE)</f>
        <v>0</v>
      </c>
      <c r="I442" s="20"/>
      <c r="J442" s="20"/>
      <c r="K442" s="20"/>
    </row>
    <row r="443" spans="1:11">
      <c r="A443" s="154" t="s">
        <v>372</v>
      </c>
      <c r="B443" s="154" t="s">
        <v>2078</v>
      </c>
      <c r="C443" s="154" t="s">
        <v>2058</v>
      </c>
      <c r="D443" s="179">
        <v>3310158540</v>
      </c>
      <c r="E443" s="179">
        <v>5272246365</v>
      </c>
      <c r="F443" s="179">
        <v>7100349590</v>
      </c>
      <c r="G443" s="179">
        <v>3849412507</v>
      </c>
      <c r="H443" s="179">
        <f>VLOOKUP(A443,Sheet3!$A$1:$E$2000,5,FALSE)</f>
        <v>3395189741</v>
      </c>
      <c r="I443" s="20"/>
      <c r="J443" s="20"/>
      <c r="K443" s="20"/>
    </row>
    <row r="444" spans="1:11">
      <c r="A444" s="154" t="s">
        <v>374</v>
      </c>
      <c r="B444" s="154" t="s">
        <v>2079</v>
      </c>
      <c r="C444" s="154" t="s">
        <v>2058</v>
      </c>
      <c r="D444" s="179">
        <v>3796626770</v>
      </c>
      <c r="E444" s="179">
        <v>14782667535</v>
      </c>
      <c r="F444" s="179">
        <v>52364289362</v>
      </c>
      <c r="G444" s="179">
        <v>27622532300</v>
      </c>
      <c r="H444" s="179">
        <f>VLOOKUP(A444,Sheet3!$A$1:$E$2000,5,FALSE)</f>
        <v>17664854905</v>
      </c>
      <c r="I444" s="20"/>
      <c r="J444" s="20"/>
      <c r="K444" s="20"/>
    </row>
    <row r="445" spans="1:11">
      <c r="A445" s="154" t="s">
        <v>2081</v>
      </c>
      <c r="B445" s="154" t="s">
        <v>4132</v>
      </c>
      <c r="C445" s="154" t="s">
        <v>2058</v>
      </c>
      <c r="D445" s="179">
        <v>30995540039</v>
      </c>
      <c r="E445" s="179">
        <v>61953524139</v>
      </c>
      <c r="F445" s="179">
        <v>82572121342</v>
      </c>
      <c r="G445" s="179">
        <v>65362763499</v>
      </c>
      <c r="H445" s="179">
        <f>VLOOKUP(A445,Sheet3!$A$1:$E$2000,5,FALSE)</f>
        <v>35304623984</v>
      </c>
      <c r="I445" s="20"/>
      <c r="J445" s="20"/>
      <c r="K445" s="20"/>
    </row>
    <row r="446" spans="1:11">
      <c r="A446" s="154" t="s">
        <v>376</v>
      </c>
      <c r="B446" s="154" t="s">
        <v>2083</v>
      </c>
      <c r="C446" s="154" t="s">
        <v>2058</v>
      </c>
      <c r="D446" s="179">
        <v>6664750222</v>
      </c>
      <c r="E446" s="179">
        <v>6892708616</v>
      </c>
      <c r="F446" s="179">
        <v>6786988080</v>
      </c>
      <c r="G446" s="179">
        <v>9211531255</v>
      </c>
      <c r="H446" s="179">
        <f>VLOOKUP(A446,Sheet3!$A$1:$E$2000,5,FALSE)</f>
        <v>8168047011</v>
      </c>
      <c r="I446" s="20"/>
      <c r="J446" s="20"/>
      <c r="K446" s="20"/>
    </row>
    <row r="447" spans="1:11">
      <c r="A447" s="154" t="s">
        <v>379</v>
      </c>
      <c r="B447" s="154" t="s">
        <v>2086</v>
      </c>
      <c r="C447" s="154" t="s">
        <v>2058</v>
      </c>
      <c r="D447" s="179">
        <v>22611988719</v>
      </c>
      <c r="E447" s="179">
        <v>51800246931</v>
      </c>
      <c r="F447" s="179">
        <v>39782473101</v>
      </c>
      <c r="G447" s="179">
        <v>81421410801</v>
      </c>
      <c r="H447" s="179">
        <f>VLOOKUP(A447,Sheet3!$A$1:$E$2000,5,FALSE)</f>
        <v>67901302308</v>
      </c>
      <c r="I447" s="20"/>
      <c r="J447" s="20"/>
      <c r="K447" s="20"/>
    </row>
    <row r="448" spans="1:11">
      <c r="A448" s="154" t="s">
        <v>380</v>
      </c>
      <c r="B448" s="154" t="s">
        <v>2087</v>
      </c>
      <c r="C448" s="154" t="s">
        <v>2058</v>
      </c>
      <c r="D448" s="179">
        <v>56795182528</v>
      </c>
      <c r="E448" s="179">
        <v>55066976423</v>
      </c>
      <c r="F448" s="179">
        <v>54877060388</v>
      </c>
      <c r="G448" s="179">
        <v>51212351260</v>
      </c>
      <c r="H448" s="179">
        <f>VLOOKUP(A448,Sheet3!$A$1:$E$2000,5,FALSE)</f>
        <v>51682602973</v>
      </c>
      <c r="I448" s="20"/>
      <c r="J448" s="20"/>
      <c r="K448" s="20"/>
    </row>
    <row r="449" spans="1:11">
      <c r="A449" s="154" t="s">
        <v>381</v>
      </c>
      <c r="B449" s="154" t="s">
        <v>2088</v>
      </c>
      <c r="C449" s="154" t="s">
        <v>2058</v>
      </c>
      <c r="D449" s="179">
        <v>117277419276</v>
      </c>
      <c r="E449" s="179">
        <v>161831210749</v>
      </c>
      <c r="F449" s="179">
        <v>207451305153</v>
      </c>
      <c r="G449" s="179">
        <v>130454097486</v>
      </c>
      <c r="H449" s="179">
        <f>VLOOKUP(A449,Sheet3!$A$1:$E$2000,5,FALSE)</f>
        <v>122597214838</v>
      </c>
      <c r="I449" s="20"/>
      <c r="J449" s="20"/>
      <c r="K449" s="20"/>
    </row>
    <row r="450" spans="1:11">
      <c r="A450" s="154" t="s">
        <v>382</v>
      </c>
      <c r="B450" s="154" t="s">
        <v>2089</v>
      </c>
      <c r="C450" s="154" t="s">
        <v>2058</v>
      </c>
      <c r="D450" s="179">
        <v>4090318149</v>
      </c>
      <c r="E450" s="179">
        <v>8056868847</v>
      </c>
      <c r="F450" s="179">
        <v>5036313448</v>
      </c>
      <c r="G450" s="179">
        <v>6117096639</v>
      </c>
      <c r="H450" s="179">
        <f>VLOOKUP(A450,Sheet3!$A$1:$E$2000,5,FALSE)</f>
        <v>4937189377</v>
      </c>
      <c r="I450" s="20"/>
      <c r="J450" s="20"/>
      <c r="K450" s="20"/>
    </row>
    <row r="451" spans="1:11">
      <c r="A451" s="154" t="s">
        <v>383</v>
      </c>
      <c r="B451" s="154" t="s">
        <v>4005</v>
      </c>
      <c r="C451" s="154" t="s">
        <v>2058</v>
      </c>
      <c r="D451" s="179">
        <v>7258476367</v>
      </c>
      <c r="E451" s="179">
        <v>27133989339</v>
      </c>
      <c r="F451" s="179">
        <v>16019694821</v>
      </c>
      <c r="G451" s="179">
        <v>17695943368</v>
      </c>
      <c r="H451" s="179">
        <f>VLOOKUP(A451,Sheet3!$A$1:$E$2000,5,FALSE)</f>
        <v>0</v>
      </c>
      <c r="I451" s="20"/>
      <c r="J451" s="20"/>
      <c r="K451" s="20"/>
    </row>
    <row r="452" spans="1:11">
      <c r="A452" s="154" t="s">
        <v>359</v>
      </c>
      <c r="B452" s="154" t="s">
        <v>2092</v>
      </c>
      <c r="C452" s="154" t="s">
        <v>2058</v>
      </c>
      <c r="D452" s="179">
        <v>50622792</v>
      </c>
      <c r="E452" s="179">
        <v>2826483907</v>
      </c>
      <c r="F452" s="179">
        <v>1528408102</v>
      </c>
      <c r="G452" s="179">
        <v>2516773907</v>
      </c>
      <c r="H452" s="179">
        <f>VLOOKUP(A452,Sheet3!$A$1:$E$2000,5,FALSE)</f>
        <v>2075068248</v>
      </c>
      <c r="I452" s="20"/>
      <c r="J452" s="20"/>
      <c r="K452" s="20"/>
    </row>
    <row r="453" spans="1:11">
      <c r="A453" s="154" t="s">
        <v>385</v>
      </c>
      <c r="B453" s="154" t="s">
        <v>2093</v>
      </c>
      <c r="C453" s="154" t="s">
        <v>2058</v>
      </c>
      <c r="D453" s="179">
        <v>34536698059</v>
      </c>
      <c r="E453" s="179">
        <v>37062253975</v>
      </c>
      <c r="F453" s="179">
        <v>43328060530</v>
      </c>
      <c r="G453" s="179">
        <v>23703012683</v>
      </c>
      <c r="H453" s="179">
        <f>VLOOKUP(A453,Sheet3!$A$1:$E$2000,5,FALSE)</f>
        <v>14739314218</v>
      </c>
      <c r="I453" s="20"/>
      <c r="J453" s="20"/>
      <c r="K453" s="20"/>
    </row>
    <row r="454" spans="1:11">
      <c r="A454" s="154" t="s">
        <v>386</v>
      </c>
      <c r="B454" s="154" t="s">
        <v>2094</v>
      </c>
      <c r="C454" s="154" t="s">
        <v>2058</v>
      </c>
      <c r="D454" s="179">
        <v>13518631638</v>
      </c>
      <c r="E454" s="179">
        <v>34704953765</v>
      </c>
      <c r="F454" s="179">
        <v>42889225737</v>
      </c>
      <c r="G454" s="179"/>
      <c r="H454" s="179">
        <f>VLOOKUP(A454,Sheet3!$A$1:$E$2000,5,FALSE)</f>
        <v>38417157989</v>
      </c>
      <c r="I454" s="20"/>
      <c r="J454" s="20"/>
      <c r="K454" s="20"/>
    </row>
    <row r="455" spans="1:11">
      <c r="A455" s="154" t="s">
        <v>3893</v>
      </c>
      <c r="B455" s="154" t="s">
        <v>3894</v>
      </c>
      <c r="C455" s="154" t="s">
        <v>2058</v>
      </c>
      <c r="D455" s="179">
        <v>2013543869</v>
      </c>
      <c r="E455" s="179">
        <v>4116600759</v>
      </c>
      <c r="F455" s="179">
        <v>2509836308</v>
      </c>
      <c r="G455" s="179">
        <v>6262598523</v>
      </c>
      <c r="H455" s="179">
        <f>VLOOKUP(A455,Sheet3!$A$1:$E$2000,5,FALSE)</f>
        <v>168000792</v>
      </c>
      <c r="I455" s="20"/>
      <c r="J455" s="20"/>
      <c r="K455" s="20"/>
    </row>
    <row r="456" spans="1:11">
      <c r="A456" s="154" t="s">
        <v>1046</v>
      </c>
      <c r="B456" s="154" t="s">
        <v>2559</v>
      </c>
      <c r="C456" s="154" t="s">
        <v>2058</v>
      </c>
      <c r="D456" s="179">
        <v>13993233002</v>
      </c>
      <c r="E456" s="179">
        <v>17892881773</v>
      </c>
      <c r="F456" s="179">
        <v>19996132772</v>
      </c>
      <c r="G456" s="179">
        <v>28128722592</v>
      </c>
      <c r="H456" s="179">
        <f>VLOOKUP(A456,Sheet3!$A$1:$E$2000,5,FALSE)</f>
        <v>24704429092</v>
      </c>
      <c r="I456" s="20"/>
      <c r="J456" s="20"/>
      <c r="K456" s="20"/>
    </row>
    <row r="457" spans="1:11">
      <c r="A457" s="154" t="s">
        <v>421</v>
      </c>
      <c r="B457" s="154" t="s">
        <v>2095</v>
      </c>
      <c r="C457" s="154" t="s">
        <v>2058</v>
      </c>
      <c r="D457" s="179">
        <v>142278668226</v>
      </c>
      <c r="E457" s="179">
        <v>155383525849</v>
      </c>
      <c r="F457" s="179">
        <v>175999459546</v>
      </c>
      <c r="G457" s="179">
        <v>175111629941</v>
      </c>
      <c r="H457" s="179">
        <f>VLOOKUP(A457,Sheet3!$A$1:$E$2000,5,FALSE)</f>
        <v>198357082992</v>
      </c>
      <c r="I457" s="20"/>
      <c r="J457" s="20"/>
      <c r="K457" s="20"/>
    </row>
    <row r="458" spans="1:11">
      <c r="A458" s="154" t="s">
        <v>388</v>
      </c>
      <c r="B458" s="154" t="s">
        <v>2096</v>
      </c>
      <c r="C458" s="154" t="s">
        <v>2058</v>
      </c>
      <c r="D458" s="179">
        <v>87476539338</v>
      </c>
      <c r="E458" s="179">
        <v>156629282911</v>
      </c>
      <c r="F458" s="179">
        <v>84799021126</v>
      </c>
      <c r="G458" s="179">
        <v>87847074784</v>
      </c>
      <c r="H458" s="179">
        <f>VLOOKUP(A458,Sheet3!$A$1:$E$2000,5,FALSE)</f>
        <v>145442630097</v>
      </c>
      <c r="I458" s="20"/>
      <c r="J458" s="20"/>
      <c r="K458" s="20"/>
    </row>
    <row r="459" spans="1:11">
      <c r="A459" s="154" t="s">
        <v>625</v>
      </c>
      <c r="B459" s="154" t="s">
        <v>3976</v>
      </c>
      <c r="C459" s="154" t="s">
        <v>2058</v>
      </c>
      <c r="D459" s="179">
        <v>660000</v>
      </c>
      <c r="E459" s="179">
        <v>20169150</v>
      </c>
      <c r="F459" s="179">
        <v>0</v>
      </c>
      <c r="G459" s="179">
        <v>0</v>
      </c>
      <c r="H459" s="179">
        <f>VLOOKUP(A459,Sheet3!$A$1:$E$2000,5,FALSE)</f>
        <v>0</v>
      </c>
      <c r="I459" s="20"/>
      <c r="J459" s="20"/>
      <c r="K459" s="20"/>
    </row>
    <row r="460" spans="1:11">
      <c r="A460" s="154" t="s">
        <v>394</v>
      </c>
      <c r="B460" s="154" t="s">
        <v>2097</v>
      </c>
      <c r="C460" s="154" t="s">
        <v>2058</v>
      </c>
      <c r="D460" s="179">
        <v>11755308149</v>
      </c>
      <c r="E460" s="179">
        <v>15288089432</v>
      </c>
      <c r="F460" s="179">
        <v>18644811088</v>
      </c>
      <c r="G460" s="179">
        <v>12915179716</v>
      </c>
      <c r="H460" s="179">
        <f>VLOOKUP(A460,Sheet3!$A$1:$E$2000,5,FALSE)</f>
        <v>0</v>
      </c>
      <c r="I460" s="20"/>
      <c r="J460" s="20"/>
      <c r="K460" s="20"/>
    </row>
    <row r="461" spans="1:11">
      <c r="A461" s="154" t="s">
        <v>389</v>
      </c>
      <c r="B461" s="154" t="s">
        <v>2098</v>
      </c>
      <c r="C461" s="154" t="s">
        <v>2058</v>
      </c>
      <c r="D461" s="179">
        <v>5692719581</v>
      </c>
      <c r="E461" s="179">
        <v>6186935632</v>
      </c>
      <c r="F461" s="179">
        <v>5153987896</v>
      </c>
      <c r="G461" s="179">
        <v>8376874223</v>
      </c>
      <c r="H461" s="179">
        <f>VLOOKUP(A461,Sheet3!$A$1:$E$2000,5,FALSE)</f>
        <v>3806489397</v>
      </c>
      <c r="I461" s="20"/>
      <c r="J461" s="20"/>
      <c r="K461" s="20"/>
    </row>
    <row r="462" spans="1:11">
      <c r="A462" s="154" t="s">
        <v>390</v>
      </c>
      <c r="B462" s="154" t="s">
        <v>2099</v>
      </c>
      <c r="C462" s="154" t="s">
        <v>2058</v>
      </c>
      <c r="D462" s="179">
        <v>11259059573</v>
      </c>
      <c r="E462" s="179">
        <v>10721717883</v>
      </c>
      <c r="F462" s="179">
        <v>10894733881</v>
      </c>
      <c r="G462" s="179">
        <v>12838913026</v>
      </c>
      <c r="H462" s="179">
        <f>VLOOKUP(A462,Sheet3!$A$1:$E$2000,5,FALSE)</f>
        <v>14089217471</v>
      </c>
      <c r="I462" s="20"/>
      <c r="J462" s="20"/>
      <c r="K462" s="20"/>
    </row>
    <row r="463" spans="1:11">
      <c r="A463" s="154" t="s">
        <v>706</v>
      </c>
      <c r="B463" s="154" t="s">
        <v>2100</v>
      </c>
      <c r="C463" s="154" t="s">
        <v>2058</v>
      </c>
      <c r="D463" s="179">
        <v>12046962552</v>
      </c>
      <c r="E463" s="179">
        <v>28698701907</v>
      </c>
      <c r="F463" s="179">
        <v>16772762849</v>
      </c>
      <c r="G463" s="179">
        <v>40563887577</v>
      </c>
      <c r="H463" s="179">
        <f>VLOOKUP(A463,Sheet3!$A$1:$E$2000,5,FALSE)</f>
        <v>12286810006</v>
      </c>
      <c r="I463" s="20"/>
      <c r="J463" s="20"/>
      <c r="K463" s="20"/>
    </row>
    <row r="464" spans="1:11">
      <c r="A464" s="154" t="s">
        <v>669</v>
      </c>
      <c r="B464" s="154" t="s">
        <v>2101</v>
      </c>
      <c r="C464" s="154" t="s">
        <v>2058</v>
      </c>
      <c r="D464" s="179">
        <v>105255832440</v>
      </c>
      <c r="E464" s="179">
        <v>115281084858</v>
      </c>
      <c r="F464" s="179">
        <v>72534505725</v>
      </c>
      <c r="G464" s="179">
        <v>93835031714</v>
      </c>
      <c r="H464" s="179">
        <f>VLOOKUP(A464,Sheet3!$A$1:$E$2000,5,FALSE)</f>
        <v>108642548159</v>
      </c>
      <c r="I464" s="20"/>
      <c r="J464" s="20"/>
      <c r="K464" s="20"/>
    </row>
    <row r="465" spans="1:11">
      <c r="A465" s="154" t="s">
        <v>391</v>
      </c>
      <c r="B465" s="154" t="s">
        <v>2102</v>
      </c>
      <c r="C465" s="154" t="s">
        <v>2058</v>
      </c>
      <c r="D465" s="179">
        <v>2477041155</v>
      </c>
      <c r="E465" s="179">
        <v>459894381</v>
      </c>
      <c r="F465" s="179">
        <v>3419734147</v>
      </c>
      <c r="G465" s="179">
        <v>2860045293</v>
      </c>
      <c r="H465" s="179">
        <f>VLOOKUP(A465,Sheet3!$A$1:$E$2000,5,FALSE)</f>
        <v>2443210292</v>
      </c>
      <c r="I465" s="20"/>
      <c r="J465" s="20"/>
      <c r="K465" s="20"/>
    </row>
    <row r="466" spans="1:11">
      <c r="A466" s="154" t="s">
        <v>392</v>
      </c>
      <c r="B466" s="154" t="s">
        <v>3964</v>
      </c>
      <c r="C466" s="154" t="s">
        <v>2058</v>
      </c>
      <c r="D466" s="179">
        <v>5841129760</v>
      </c>
      <c r="E466" s="179">
        <v>3131569588</v>
      </c>
      <c r="F466" s="179">
        <v>7048146288</v>
      </c>
      <c r="G466" s="179">
        <v>22645486502</v>
      </c>
      <c r="H466" s="179">
        <f>VLOOKUP(A466,Sheet3!$A$1:$E$2000,5,FALSE)</f>
        <v>6035552162</v>
      </c>
      <c r="I466" s="20"/>
      <c r="J466" s="20"/>
      <c r="K466" s="20"/>
    </row>
    <row r="467" spans="1:11">
      <c r="A467" s="154" t="s">
        <v>393</v>
      </c>
      <c r="B467" s="154" t="s">
        <v>2104</v>
      </c>
      <c r="C467" s="154" t="s">
        <v>2058</v>
      </c>
      <c r="D467" s="179">
        <v>4630524598</v>
      </c>
      <c r="E467" s="179">
        <v>15427140220</v>
      </c>
      <c r="F467" s="179">
        <v>6581289506</v>
      </c>
      <c r="G467" s="179">
        <v>12995825405</v>
      </c>
      <c r="H467" s="179">
        <f>VLOOKUP(A467,Sheet3!$A$1:$E$2000,5,FALSE)</f>
        <v>6776234180</v>
      </c>
      <c r="I467" s="20"/>
      <c r="J467" s="20"/>
      <c r="K467" s="20"/>
    </row>
    <row r="468" spans="1:11">
      <c r="A468" s="154" t="s">
        <v>395</v>
      </c>
      <c r="B468" s="154" t="s">
        <v>2105</v>
      </c>
      <c r="C468" s="154" t="s">
        <v>2058</v>
      </c>
      <c r="D468" s="179">
        <v>36261344874</v>
      </c>
      <c r="E468" s="179">
        <v>34312931870</v>
      </c>
      <c r="F468" s="179">
        <v>57662266160</v>
      </c>
      <c r="G468" s="179">
        <v>87566389442</v>
      </c>
      <c r="H468" s="179">
        <f>VLOOKUP(A468,Sheet3!$A$1:$E$2000,5,FALSE)</f>
        <v>23668616404</v>
      </c>
      <c r="I468" s="20"/>
      <c r="J468" s="20"/>
      <c r="K468" s="20"/>
    </row>
    <row r="469" spans="1:11">
      <c r="A469" s="154" t="s">
        <v>3558</v>
      </c>
      <c r="B469" s="154" t="s">
        <v>3559</v>
      </c>
      <c r="C469" s="154" t="s">
        <v>2058</v>
      </c>
      <c r="D469" s="179">
        <v>90199516510</v>
      </c>
      <c r="E469" s="179">
        <v>132338844626</v>
      </c>
      <c r="F469" s="179">
        <v>37889680977</v>
      </c>
      <c r="G469" s="179">
        <v>103256250483</v>
      </c>
      <c r="H469" s="179">
        <f>VLOOKUP(A469,Sheet3!$A$1:$E$2000,5,FALSE)</f>
        <v>47967393513</v>
      </c>
      <c r="I469" s="20"/>
      <c r="J469" s="20"/>
      <c r="K469" s="20"/>
    </row>
    <row r="470" spans="1:11">
      <c r="A470" s="154" t="s">
        <v>398</v>
      </c>
      <c r="B470" s="154" t="s">
        <v>2106</v>
      </c>
      <c r="C470" s="154" t="s">
        <v>2058</v>
      </c>
      <c r="D470" s="179">
        <v>24661651432</v>
      </c>
      <c r="E470" s="179">
        <v>22209931141</v>
      </c>
      <c r="F470" s="179">
        <v>22499228595</v>
      </c>
      <c r="G470" s="179">
        <v>45636007014</v>
      </c>
      <c r="H470" s="179">
        <f>VLOOKUP(A470,Sheet3!$A$1:$E$2000,5,FALSE)</f>
        <v>14733322389</v>
      </c>
      <c r="I470" s="20"/>
      <c r="J470" s="20"/>
      <c r="K470" s="20"/>
    </row>
    <row r="471" spans="1:11">
      <c r="A471" s="154" t="s">
        <v>400</v>
      </c>
      <c r="B471" s="154" t="s">
        <v>4304</v>
      </c>
      <c r="C471" s="154" t="s">
        <v>2058</v>
      </c>
      <c r="D471" s="179">
        <v>93714000</v>
      </c>
      <c r="E471" s="179">
        <v>186301941</v>
      </c>
      <c r="F471" s="179">
        <v>224187500</v>
      </c>
      <c r="G471" s="179">
        <v>139000000</v>
      </c>
      <c r="H471" s="179">
        <f>VLOOKUP(A471,Sheet3!$A$1:$E$2000,5,FALSE)</f>
        <v>137262166</v>
      </c>
      <c r="I471" s="20"/>
      <c r="J471" s="20"/>
      <c r="K471" s="20"/>
    </row>
    <row r="472" spans="1:11">
      <c r="A472" s="154" t="s">
        <v>401</v>
      </c>
      <c r="B472" s="154" t="s">
        <v>4197</v>
      </c>
      <c r="C472" s="154" t="s">
        <v>2058</v>
      </c>
      <c r="D472" s="179">
        <v>26849512973</v>
      </c>
      <c r="E472" s="179">
        <v>47298918587</v>
      </c>
      <c r="F472" s="179">
        <v>31294169005</v>
      </c>
      <c r="G472" s="179">
        <v>39223604407</v>
      </c>
      <c r="H472" s="179">
        <f>VLOOKUP(A472,Sheet3!$A$1:$E$2000,5,FALSE)</f>
        <v>30930221872</v>
      </c>
      <c r="I472" s="20"/>
      <c r="J472" s="20"/>
      <c r="K472" s="20"/>
    </row>
    <row r="473" spans="1:11">
      <c r="A473" s="154" t="s">
        <v>404</v>
      </c>
      <c r="B473" s="154" t="s">
        <v>2112</v>
      </c>
      <c r="C473" s="154" t="s">
        <v>2058</v>
      </c>
      <c r="D473" s="179">
        <v>744799388</v>
      </c>
      <c r="E473" s="179">
        <v>881050630</v>
      </c>
      <c r="F473" s="179">
        <v>750409217</v>
      </c>
      <c r="G473" s="179">
        <v>1446710252</v>
      </c>
      <c r="H473" s="179">
        <f>VLOOKUP(A473,Sheet3!$A$1:$E$2000,5,FALSE)</f>
        <v>891799402</v>
      </c>
      <c r="I473" s="20"/>
      <c r="J473" s="20"/>
      <c r="K473" s="20"/>
    </row>
    <row r="474" spans="1:11">
      <c r="A474" s="154" t="s">
        <v>405</v>
      </c>
      <c r="B474" s="154" t="s">
        <v>2113</v>
      </c>
      <c r="C474" s="154" t="s">
        <v>2058</v>
      </c>
      <c r="D474" s="179">
        <v>3299526340</v>
      </c>
      <c r="E474" s="179">
        <v>3987555148</v>
      </c>
      <c r="F474" s="179">
        <v>4018357893</v>
      </c>
      <c r="G474" s="179">
        <v>11532659445</v>
      </c>
      <c r="H474" s="179">
        <f>VLOOKUP(A474,Sheet3!$A$1:$E$2000,5,FALSE)</f>
        <v>4029863492</v>
      </c>
      <c r="I474" s="20"/>
      <c r="J474" s="20"/>
      <c r="K474" s="20"/>
    </row>
    <row r="475" spans="1:11">
      <c r="A475" s="154" t="s">
        <v>406</v>
      </c>
      <c r="B475" s="154" t="s">
        <v>2114</v>
      </c>
      <c r="C475" s="154" t="s">
        <v>2058</v>
      </c>
      <c r="D475" s="179">
        <v>3246176711</v>
      </c>
      <c r="E475" s="179">
        <v>37575382939</v>
      </c>
      <c r="F475" s="179">
        <v>15544968137</v>
      </c>
      <c r="G475" s="179">
        <v>10115870063</v>
      </c>
      <c r="H475" s="179">
        <f>VLOOKUP(A475,Sheet3!$A$1:$E$2000,5,FALSE)</f>
        <v>4231837514</v>
      </c>
      <c r="I475" s="20"/>
      <c r="J475" s="20"/>
      <c r="K475" s="20"/>
    </row>
    <row r="476" spans="1:11">
      <c r="A476" s="154" t="s">
        <v>407</v>
      </c>
      <c r="B476" s="154" t="s">
        <v>2115</v>
      </c>
      <c r="C476" s="154" t="s">
        <v>2058</v>
      </c>
      <c r="D476" s="179">
        <v>3878501112</v>
      </c>
      <c r="E476" s="179">
        <v>6916318304</v>
      </c>
      <c r="F476" s="179">
        <v>4739202678</v>
      </c>
      <c r="G476" s="179">
        <v>-70779502</v>
      </c>
      <c r="H476" s="179">
        <f>VLOOKUP(A476,Sheet3!$A$1:$E$2000,5,FALSE)</f>
        <v>3112577564</v>
      </c>
      <c r="I476" s="20"/>
      <c r="J476" s="20"/>
      <c r="K476" s="20"/>
    </row>
    <row r="477" spans="1:11">
      <c r="A477" s="154" t="s">
        <v>410</v>
      </c>
      <c r="B477" s="154" t="s">
        <v>2116</v>
      </c>
      <c r="C477" s="154" t="s">
        <v>2058</v>
      </c>
      <c r="D477" s="179">
        <v>9895611295</v>
      </c>
      <c r="E477" s="179">
        <v>8542244591</v>
      </c>
      <c r="F477" s="179">
        <v>10374868932</v>
      </c>
      <c r="G477" s="179">
        <v>7561076225</v>
      </c>
      <c r="H477" s="179">
        <f>VLOOKUP(A477,Sheet3!$A$1:$E$2000,5,FALSE)</f>
        <v>8616208780</v>
      </c>
      <c r="I477" s="20"/>
      <c r="J477" s="20"/>
      <c r="K477" s="20"/>
    </row>
    <row r="478" spans="1:11">
      <c r="A478" s="154" t="s">
        <v>736</v>
      </c>
      <c r="B478" s="154" t="s">
        <v>2117</v>
      </c>
      <c r="C478" s="154" t="s">
        <v>2058</v>
      </c>
      <c r="D478" s="179">
        <v>1269445588</v>
      </c>
      <c r="E478" s="179">
        <v>-25637144707</v>
      </c>
      <c r="F478" s="179">
        <v>-16201626221</v>
      </c>
      <c r="G478" s="179">
        <v>-16639487515</v>
      </c>
      <c r="H478" s="179">
        <f>VLOOKUP(A478,Sheet3!$A$1:$E$2000,5,FALSE)</f>
        <v>-16873462262</v>
      </c>
      <c r="I478" s="20"/>
      <c r="J478" s="20"/>
      <c r="K478" s="20"/>
    </row>
    <row r="479" spans="1:11">
      <c r="A479" s="154" t="s">
        <v>413</v>
      </c>
      <c r="B479" s="154" t="s">
        <v>2118</v>
      </c>
      <c r="C479" s="154" t="s">
        <v>2058</v>
      </c>
      <c r="D479" s="179">
        <v>9553238408</v>
      </c>
      <c r="E479" s="179">
        <v>11158530981</v>
      </c>
      <c r="F479" s="179">
        <v>7933562590</v>
      </c>
      <c r="G479" s="179">
        <v>3835259040</v>
      </c>
      <c r="H479" s="179">
        <f>VLOOKUP(A479,Sheet3!$A$1:$E$2000,5,FALSE)</f>
        <v>10019550001</v>
      </c>
      <c r="I479" s="20"/>
      <c r="J479" s="20"/>
      <c r="K479" s="20"/>
    </row>
    <row r="480" spans="1:11">
      <c r="A480" s="154" t="s">
        <v>414</v>
      </c>
      <c r="B480" s="154" t="s">
        <v>2119</v>
      </c>
      <c r="C480" s="154" t="s">
        <v>2058</v>
      </c>
      <c r="D480" s="179">
        <v>56226306304</v>
      </c>
      <c r="E480" s="179">
        <v>51099341904</v>
      </c>
      <c r="F480" s="179">
        <v>49713957022</v>
      </c>
      <c r="G480" s="179">
        <v>52149515373</v>
      </c>
      <c r="H480" s="179">
        <f>VLOOKUP(A480,Sheet3!$A$1:$E$2000,5,FALSE)</f>
        <v>38787757298</v>
      </c>
      <c r="I480" s="20"/>
      <c r="J480" s="20"/>
      <c r="K480" s="20"/>
    </row>
    <row r="481" spans="1:11">
      <c r="A481" s="154" t="s">
        <v>416</v>
      </c>
      <c r="B481" s="154" t="s">
        <v>2120</v>
      </c>
      <c r="C481" s="154" t="s">
        <v>2058</v>
      </c>
      <c r="D481" s="179">
        <v>29790902210</v>
      </c>
      <c r="E481" s="179">
        <v>3222313157</v>
      </c>
      <c r="F481" s="179">
        <v>1702918700</v>
      </c>
      <c r="G481" s="179">
        <v>5201085280</v>
      </c>
      <c r="H481" s="179">
        <f>VLOOKUP(A481,Sheet3!$A$1:$E$2000,5,FALSE)</f>
        <v>10847422125</v>
      </c>
      <c r="I481" s="20"/>
      <c r="J481" s="20"/>
      <c r="K481" s="20"/>
    </row>
    <row r="482" spans="1:11">
      <c r="A482" s="154" t="s">
        <v>417</v>
      </c>
      <c r="B482" s="154" t="s">
        <v>3710</v>
      </c>
      <c r="C482" s="154" t="s">
        <v>2058</v>
      </c>
      <c r="D482" s="179">
        <v>49229906541</v>
      </c>
      <c r="E482" s="179">
        <v>53146463357</v>
      </c>
      <c r="F482" s="179">
        <v>42962386299</v>
      </c>
      <c r="G482" s="179">
        <v>1748461295</v>
      </c>
      <c r="H482" s="179">
        <f>VLOOKUP(A482,Sheet3!$A$1:$E$2000,5,FALSE)</f>
        <v>0</v>
      </c>
      <c r="I482" s="20"/>
      <c r="J482" s="20"/>
      <c r="K482" s="20"/>
    </row>
    <row r="483" spans="1:11">
      <c r="A483" s="154" t="s">
        <v>418</v>
      </c>
      <c r="B483" s="154" t="s">
        <v>2122</v>
      </c>
      <c r="C483" s="154" t="s">
        <v>2058</v>
      </c>
      <c r="D483" s="179">
        <v>15512317606</v>
      </c>
      <c r="E483" s="179">
        <v>22905645274</v>
      </c>
      <c r="F483" s="179">
        <v>30040084393</v>
      </c>
      <c r="G483" s="179">
        <v>25574356179</v>
      </c>
      <c r="H483" s="179">
        <f>VLOOKUP(A483,Sheet3!$A$1:$E$2000,5,FALSE)</f>
        <v>13387896897</v>
      </c>
      <c r="I483" s="20"/>
      <c r="J483" s="20"/>
      <c r="K483" s="20"/>
    </row>
    <row r="484" spans="1:11">
      <c r="A484" s="154" t="s">
        <v>420</v>
      </c>
      <c r="B484" s="154" t="s">
        <v>4198</v>
      </c>
      <c r="C484" s="154" t="s">
        <v>2058</v>
      </c>
      <c r="D484" s="179">
        <v>367171649206</v>
      </c>
      <c r="E484" s="179">
        <v>399726895883</v>
      </c>
      <c r="F484" s="179">
        <v>437633058405</v>
      </c>
      <c r="G484" s="179">
        <v>421546549924</v>
      </c>
      <c r="H484" s="179">
        <f>VLOOKUP(A484,Sheet3!$A$1:$E$2000,5,FALSE)</f>
        <v>402839051006</v>
      </c>
      <c r="I484" s="20"/>
      <c r="J484" s="20"/>
      <c r="K484" s="20"/>
    </row>
    <row r="485" spans="1:11">
      <c r="A485" s="154" t="s">
        <v>432</v>
      </c>
      <c r="B485" s="154" t="s">
        <v>2125</v>
      </c>
      <c r="C485" s="154" t="s">
        <v>2058</v>
      </c>
      <c r="D485" s="179">
        <v>60859100816</v>
      </c>
      <c r="E485" s="179">
        <v>62044889531</v>
      </c>
      <c r="F485" s="179">
        <v>81794792114</v>
      </c>
      <c r="G485" s="179">
        <v>82883415726</v>
      </c>
      <c r="H485" s="179">
        <f>VLOOKUP(A485,Sheet3!$A$1:$E$2000,5,FALSE)</f>
        <v>95104863006</v>
      </c>
      <c r="I485" s="20"/>
      <c r="J485" s="20"/>
      <c r="K485" s="20"/>
    </row>
    <row r="486" spans="1:11">
      <c r="A486" s="154" t="s">
        <v>577</v>
      </c>
      <c r="B486" s="154" t="s">
        <v>2128</v>
      </c>
      <c r="C486" s="154" t="s">
        <v>2058</v>
      </c>
      <c r="D486" s="179">
        <v>2478224801</v>
      </c>
      <c r="E486" s="179">
        <v>8750918641</v>
      </c>
      <c r="F486" s="179">
        <v>5692838390</v>
      </c>
      <c r="G486" s="179">
        <v>1164216179</v>
      </c>
      <c r="H486" s="179">
        <f>VLOOKUP(A486,Sheet3!$A$1:$E$2000,5,FALSE)</f>
        <v>520512291</v>
      </c>
      <c r="I486" s="20"/>
      <c r="J486" s="20"/>
      <c r="K486" s="20"/>
    </row>
    <row r="487" spans="1:11">
      <c r="A487" s="154" t="s">
        <v>425</v>
      </c>
      <c r="B487" s="154" t="s">
        <v>2129</v>
      </c>
      <c r="C487" s="154" t="s">
        <v>2058</v>
      </c>
      <c r="D487" s="179">
        <v>0</v>
      </c>
      <c r="E487" s="179">
        <v>0</v>
      </c>
      <c r="F487" s="179">
        <v>0</v>
      </c>
      <c r="G487" s="179">
        <v>0</v>
      </c>
      <c r="H487" s="179">
        <f>VLOOKUP(A487,Sheet3!$A$1:$E$2000,5,FALSE)</f>
        <v>0</v>
      </c>
      <c r="I487" s="20"/>
      <c r="J487" s="20"/>
      <c r="K487" s="20"/>
    </row>
    <row r="488" spans="1:11">
      <c r="A488" s="154" t="s">
        <v>559</v>
      </c>
      <c r="B488" s="154" t="s">
        <v>2130</v>
      </c>
      <c r="C488" s="154" t="s">
        <v>2058</v>
      </c>
      <c r="D488" s="179">
        <v>126746625813</v>
      </c>
      <c r="E488" s="179">
        <v>194754946839</v>
      </c>
      <c r="F488" s="179">
        <v>46924160742</v>
      </c>
      <c r="G488" s="179">
        <v>103468695576</v>
      </c>
      <c r="H488" s="179">
        <f>VLOOKUP(A488,Sheet3!$A$1:$E$2000,5,FALSE)</f>
        <v>12243087915</v>
      </c>
      <c r="I488" s="20"/>
      <c r="J488" s="20"/>
      <c r="K488" s="20"/>
    </row>
    <row r="489" spans="1:11">
      <c r="A489" s="154" t="s">
        <v>937</v>
      </c>
      <c r="B489" s="154" t="s">
        <v>2691</v>
      </c>
      <c r="C489" s="154" t="s">
        <v>2058</v>
      </c>
      <c r="D489" s="179">
        <v>12456312434</v>
      </c>
      <c r="E489" s="179">
        <v>11674909477</v>
      </c>
      <c r="F489" s="179">
        <v>12626147571</v>
      </c>
      <c r="G489" s="179">
        <v>29686430711</v>
      </c>
      <c r="H489" s="179">
        <f>VLOOKUP(A489,Sheet3!$A$1:$E$2000,5,FALSE)</f>
        <v>18830856749</v>
      </c>
      <c r="I489" s="20"/>
      <c r="J489" s="20"/>
      <c r="K489" s="20"/>
    </row>
    <row r="490" spans="1:11">
      <c r="A490" s="154" t="s">
        <v>1131</v>
      </c>
      <c r="B490" s="154" t="s">
        <v>2695</v>
      </c>
      <c r="C490" s="154" t="s">
        <v>2058</v>
      </c>
      <c r="D490" s="179">
        <v>375810550981</v>
      </c>
      <c r="E490" s="179">
        <v>504537079598</v>
      </c>
      <c r="F490" s="179">
        <v>87947963465</v>
      </c>
      <c r="G490" s="179">
        <v>169040314320</v>
      </c>
      <c r="H490" s="179">
        <f>VLOOKUP(A490,Sheet3!$A$1:$E$2000,5,FALSE)</f>
        <v>610988863896</v>
      </c>
      <c r="I490" s="20"/>
      <c r="J490" s="20"/>
      <c r="K490" s="20"/>
    </row>
    <row r="491" spans="1:11">
      <c r="A491" s="154" t="s">
        <v>3887</v>
      </c>
      <c r="B491" s="154" t="s">
        <v>3888</v>
      </c>
      <c r="C491" s="154" t="s">
        <v>2058</v>
      </c>
      <c r="D491" s="179">
        <v>34899222040</v>
      </c>
      <c r="E491" s="179">
        <v>40894415441</v>
      </c>
      <c r="F491" s="179">
        <v>30750610303</v>
      </c>
      <c r="G491" s="179">
        <v>33327405367</v>
      </c>
      <c r="H491" s="179">
        <f>VLOOKUP(A491,Sheet3!$A$1:$E$2000,5,FALSE)</f>
        <v>2808040523</v>
      </c>
      <c r="I491" s="20"/>
      <c r="J491" s="20"/>
      <c r="K491" s="20"/>
    </row>
    <row r="492" spans="1:11">
      <c r="A492" s="154" t="s">
        <v>426</v>
      </c>
      <c r="B492" s="154" t="s">
        <v>2133</v>
      </c>
      <c r="C492" s="154" t="s">
        <v>2058</v>
      </c>
      <c r="D492" s="179">
        <v>24416605449</v>
      </c>
      <c r="E492" s="179">
        <v>42042864172</v>
      </c>
      <c r="F492" s="179">
        <v>42400911432</v>
      </c>
      <c r="G492" s="179">
        <v>69281222829</v>
      </c>
      <c r="H492" s="179">
        <f>VLOOKUP(A492,Sheet3!$A$1:$E$2000,5,FALSE)</f>
        <v>83025572461</v>
      </c>
      <c r="I492" s="20"/>
      <c r="J492" s="20"/>
      <c r="K492" s="20"/>
    </row>
    <row r="493" spans="1:11">
      <c r="A493" s="154" t="s">
        <v>428</v>
      </c>
      <c r="B493" s="154" t="s">
        <v>2136</v>
      </c>
      <c r="C493" s="154" t="s">
        <v>2058</v>
      </c>
      <c r="D493" s="179">
        <v>3746699762</v>
      </c>
      <c r="E493" s="179">
        <v>11209242538</v>
      </c>
      <c r="F493" s="179">
        <v>9761496325</v>
      </c>
      <c r="G493" s="179">
        <v>1108932901</v>
      </c>
      <c r="H493" s="179">
        <f>VLOOKUP(A493,Sheet3!$A$1:$E$2000,5,FALSE)</f>
        <v>0</v>
      </c>
      <c r="I493" s="20"/>
      <c r="J493" s="20"/>
      <c r="K493" s="20"/>
    </row>
    <row r="494" spans="1:11">
      <c r="A494" s="154" t="s">
        <v>429</v>
      </c>
      <c r="B494" s="154" t="s">
        <v>2137</v>
      </c>
      <c r="C494" s="154" t="s">
        <v>2058</v>
      </c>
      <c r="D494" s="179">
        <v>1967985</v>
      </c>
      <c r="E494" s="179">
        <v>1525790</v>
      </c>
      <c r="F494" s="179">
        <v>0</v>
      </c>
      <c r="G494" s="179"/>
      <c r="H494" s="179">
        <f>VLOOKUP(A494,Sheet3!$A$1:$E$2000,5,FALSE)</f>
        <v>0</v>
      </c>
      <c r="I494" s="20"/>
      <c r="J494" s="20"/>
      <c r="K494" s="20"/>
    </row>
    <row r="495" spans="1:11">
      <c r="A495" s="154" t="s">
        <v>430</v>
      </c>
      <c r="B495" s="154" t="s">
        <v>2138</v>
      </c>
      <c r="C495" s="154" t="s">
        <v>2058</v>
      </c>
      <c r="D495" s="179">
        <v>24096197963</v>
      </c>
      <c r="E495" s="179">
        <v>156002520496</v>
      </c>
      <c r="F495" s="179">
        <v>37503845135</v>
      </c>
      <c r="G495" s="179">
        <v>76946839201</v>
      </c>
      <c r="H495" s="179">
        <f>VLOOKUP(A495,Sheet3!$A$1:$E$2000,5,FALSE)</f>
        <v>14228419175</v>
      </c>
      <c r="I495" s="20"/>
      <c r="J495" s="20"/>
      <c r="K495" s="20"/>
    </row>
    <row r="496" spans="1:11">
      <c r="A496" s="154" t="s">
        <v>753</v>
      </c>
      <c r="B496" s="154" t="s">
        <v>4199</v>
      </c>
      <c r="C496" s="154" t="s">
        <v>2058</v>
      </c>
      <c r="D496" s="179">
        <v>27164221679</v>
      </c>
      <c r="E496" s="179">
        <v>4128388419</v>
      </c>
      <c r="F496" s="179">
        <v>16110761575</v>
      </c>
      <c r="G496" s="179">
        <v>29964941838</v>
      </c>
      <c r="H496" s="179">
        <f>VLOOKUP(A496,Sheet3!$A$1:$E$2000,5,FALSE)</f>
        <v>-180317032059</v>
      </c>
      <c r="I496" s="20"/>
      <c r="J496" s="20"/>
      <c r="K496" s="20"/>
    </row>
    <row r="497" spans="1:11">
      <c r="A497" s="154" t="s">
        <v>431</v>
      </c>
      <c r="B497" s="154" t="s">
        <v>2140</v>
      </c>
      <c r="C497" s="154" t="s">
        <v>2058</v>
      </c>
      <c r="D497" s="179">
        <v>195328788</v>
      </c>
      <c r="E497" s="179">
        <v>470538788</v>
      </c>
      <c r="F497" s="179">
        <v>32878788</v>
      </c>
      <c r="G497" s="179">
        <v>254278788</v>
      </c>
      <c r="H497" s="179">
        <f>VLOOKUP(A497,Sheet3!$A$1:$E$2000,5,FALSE)</f>
        <v>170000000</v>
      </c>
      <c r="I497" s="20"/>
      <c r="J497" s="20"/>
      <c r="K497" s="20"/>
    </row>
    <row r="498" spans="1:11">
      <c r="A498" s="154" t="s">
        <v>737</v>
      </c>
      <c r="B498" s="154" t="s">
        <v>2141</v>
      </c>
      <c r="C498" s="154" t="s">
        <v>2058</v>
      </c>
      <c r="D498" s="179">
        <v>51223113351</v>
      </c>
      <c r="E498" s="179">
        <v>79166514613</v>
      </c>
      <c r="F498" s="179">
        <v>65861400028</v>
      </c>
      <c r="G498" s="179">
        <v>73199452131</v>
      </c>
      <c r="H498" s="179">
        <f>VLOOKUP(A498,Sheet3!$A$1:$E$2000,5,FALSE)</f>
        <v>56764828192</v>
      </c>
      <c r="I498" s="20"/>
      <c r="J498" s="20"/>
      <c r="K498" s="20"/>
    </row>
    <row r="499" spans="1:11">
      <c r="A499" s="154" t="s">
        <v>2142</v>
      </c>
      <c r="B499" s="154" t="s">
        <v>2143</v>
      </c>
      <c r="C499" s="154" t="s">
        <v>2058</v>
      </c>
      <c r="D499" s="179">
        <v>13832412558</v>
      </c>
      <c r="E499" s="179">
        <v>17426615635</v>
      </c>
      <c r="F499" s="179">
        <v>17790483814</v>
      </c>
      <c r="G499" s="179">
        <v>19492883081</v>
      </c>
      <c r="H499" s="179">
        <f>VLOOKUP(A499,Sheet3!$A$1:$E$2000,5,FALSE)</f>
        <v>18873432548</v>
      </c>
      <c r="I499" s="20"/>
      <c r="J499" s="20"/>
      <c r="K499" s="20"/>
    </row>
    <row r="500" spans="1:11">
      <c r="A500" s="154" t="s">
        <v>472</v>
      </c>
      <c r="B500" s="154" t="s">
        <v>4241</v>
      </c>
      <c r="C500" s="154" t="s">
        <v>2058</v>
      </c>
      <c r="D500" s="179">
        <v>1337925909</v>
      </c>
      <c r="E500" s="179">
        <v>1394841189</v>
      </c>
      <c r="F500" s="179">
        <v>1447714641</v>
      </c>
      <c r="G500" s="179">
        <v>1412614638</v>
      </c>
      <c r="H500" s="179">
        <f>VLOOKUP(A500,Sheet3!$A$1:$E$2000,5,FALSE)</f>
        <v>618090696</v>
      </c>
      <c r="I500" s="20"/>
      <c r="J500" s="20"/>
      <c r="K500" s="20"/>
    </row>
    <row r="501" spans="1:11">
      <c r="A501" s="154" t="s">
        <v>433</v>
      </c>
      <c r="B501" s="154" t="s">
        <v>2145</v>
      </c>
      <c r="C501" s="154" t="s">
        <v>2058</v>
      </c>
      <c r="D501" s="179">
        <v>30887875083</v>
      </c>
      <c r="E501" s="179">
        <v>7266709546</v>
      </c>
      <c r="F501" s="179">
        <v>14295578989</v>
      </c>
      <c r="G501" s="179">
        <v>21662703199</v>
      </c>
      <c r="H501" s="179">
        <f>VLOOKUP(A501,Sheet3!$A$1:$E$2000,5,FALSE)</f>
        <v>21869700140</v>
      </c>
      <c r="I501" s="20"/>
      <c r="J501" s="20"/>
      <c r="K501" s="20"/>
    </row>
    <row r="502" spans="1:11">
      <c r="A502" s="154" t="s">
        <v>2146</v>
      </c>
      <c r="B502" s="154" t="s">
        <v>3987</v>
      </c>
      <c r="C502" s="154" t="s">
        <v>2058</v>
      </c>
      <c r="D502" s="179">
        <v>48858436715</v>
      </c>
      <c r="E502" s="179">
        <v>46050706843</v>
      </c>
      <c r="F502" s="179">
        <v>75269471125</v>
      </c>
      <c r="G502" s="179">
        <v>106708940366</v>
      </c>
      <c r="H502" s="179">
        <f>VLOOKUP(A502,Sheet3!$A$1:$E$2000,5,FALSE)</f>
        <v>81864384560</v>
      </c>
      <c r="I502" s="20"/>
      <c r="J502" s="20"/>
      <c r="K502" s="20"/>
    </row>
    <row r="503" spans="1:11">
      <c r="A503" s="154" t="s">
        <v>434</v>
      </c>
      <c r="B503" s="154" t="s">
        <v>2148</v>
      </c>
      <c r="C503" s="154" t="s">
        <v>2058</v>
      </c>
      <c r="D503" s="179">
        <v>8620723210</v>
      </c>
      <c r="E503" s="179">
        <v>15547057676</v>
      </c>
      <c r="F503" s="179">
        <v>15168044785</v>
      </c>
      <c r="G503" s="179">
        <v>16725063675</v>
      </c>
      <c r="H503" s="179">
        <f>VLOOKUP(A503,Sheet3!$A$1:$E$2000,5,FALSE)</f>
        <v>13231118214</v>
      </c>
      <c r="I503" s="20"/>
      <c r="J503" s="20"/>
      <c r="K503" s="20"/>
    </row>
    <row r="504" spans="1:11">
      <c r="A504" s="154" t="s">
        <v>435</v>
      </c>
      <c r="B504" s="154" t="s">
        <v>2149</v>
      </c>
      <c r="C504" s="154" t="s">
        <v>2058</v>
      </c>
      <c r="D504" s="179">
        <v>2420723528</v>
      </c>
      <c r="E504" s="179">
        <v>19274784657</v>
      </c>
      <c r="F504" s="179">
        <v>15384199013</v>
      </c>
      <c r="G504" s="179">
        <v>3328184384</v>
      </c>
      <c r="H504" s="179">
        <f>VLOOKUP(A504,Sheet3!$A$1:$E$2000,5,FALSE)</f>
        <v>5021988573</v>
      </c>
      <c r="I504" s="20"/>
      <c r="J504" s="20"/>
      <c r="K504" s="20"/>
    </row>
    <row r="505" spans="1:11">
      <c r="A505" s="154" t="s">
        <v>436</v>
      </c>
      <c r="B505" s="154" t="s">
        <v>2150</v>
      </c>
      <c r="C505" s="154" t="s">
        <v>2058</v>
      </c>
      <c r="D505" s="179">
        <v>12765626378</v>
      </c>
      <c r="E505" s="179">
        <v>25800007126</v>
      </c>
      <c r="F505" s="179">
        <v>29684720372</v>
      </c>
      <c r="G505" s="179">
        <v>15391418734</v>
      </c>
      <c r="H505" s="179">
        <f>VLOOKUP(A505,Sheet3!$A$1:$E$2000,5,FALSE)</f>
        <v>13540735152</v>
      </c>
      <c r="I505" s="20"/>
      <c r="J505" s="20"/>
      <c r="K505" s="20"/>
    </row>
    <row r="506" spans="1:11">
      <c r="A506" s="154" t="s">
        <v>438</v>
      </c>
      <c r="B506" s="154" t="s">
        <v>2152</v>
      </c>
      <c r="C506" s="154" t="s">
        <v>2058</v>
      </c>
      <c r="D506" s="179">
        <v>5618101572</v>
      </c>
      <c r="E506" s="179">
        <v>6913617506</v>
      </c>
      <c r="F506" s="179"/>
      <c r="G506" s="179"/>
      <c r="H506" s="179">
        <f>VLOOKUP(A506,Sheet3!$A$1:$E$2000,5,FALSE)</f>
        <v>0</v>
      </c>
      <c r="I506" s="20"/>
      <c r="J506" s="20"/>
      <c r="K506" s="20"/>
    </row>
    <row r="507" spans="1:11">
      <c r="A507" s="154" t="s">
        <v>439</v>
      </c>
      <c r="B507" s="154" t="s">
        <v>2153</v>
      </c>
      <c r="C507" s="154" t="s">
        <v>2058</v>
      </c>
      <c r="D507" s="179">
        <v>7702961260</v>
      </c>
      <c r="E507" s="179">
        <v>17354650795</v>
      </c>
      <c r="F507" s="179">
        <v>15171757691</v>
      </c>
      <c r="G507" s="179">
        <v>10137876680</v>
      </c>
      <c r="H507" s="179">
        <f>VLOOKUP(A507,Sheet3!$A$1:$E$2000,5,FALSE)</f>
        <v>16373033477</v>
      </c>
      <c r="I507" s="20"/>
      <c r="J507" s="20"/>
      <c r="K507" s="20"/>
    </row>
    <row r="508" spans="1:11">
      <c r="A508" s="154" t="s">
        <v>440</v>
      </c>
      <c r="B508" s="154" t="s">
        <v>4006</v>
      </c>
      <c r="C508" s="154" t="s">
        <v>2058</v>
      </c>
      <c r="D508" s="179">
        <v>917766905</v>
      </c>
      <c r="E508" s="179">
        <v>872305180</v>
      </c>
      <c r="F508" s="179">
        <v>1107834884</v>
      </c>
      <c r="G508" s="179">
        <v>1601460044</v>
      </c>
      <c r="H508" s="179">
        <f>VLOOKUP(A508,Sheet3!$A$1:$E$2000,5,FALSE)</f>
        <v>1421049109</v>
      </c>
      <c r="I508" s="20"/>
      <c r="J508" s="20"/>
      <c r="K508" s="20"/>
    </row>
    <row r="509" spans="1:11">
      <c r="A509" s="154" t="s">
        <v>441</v>
      </c>
      <c r="B509" s="154" t="s">
        <v>2155</v>
      </c>
      <c r="C509" s="154" t="s">
        <v>2058</v>
      </c>
      <c r="D509" s="179">
        <v>27799991096</v>
      </c>
      <c r="E509" s="179">
        <v>24099203233</v>
      </c>
      <c r="F509" s="179">
        <v>24750523364</v>
      </c>
      <c r="G509" s="179">
        <v>31805470101</v>
      </c>
      <c r="H509" s="179">
        <f>VLOOKUP(A509,Sheet3!$A$1:$E$2000,5,FALSE)</f>
        <v>32580811837</v>
      </c>
      <c r="I509" s="20"/>
      <c r="J509" s="20"/>
      <c r="K509" s="20"/>
    </row>
    <row r="510" spans="1:11">
      <c r="A510" s="154" t="s">
        <v>442</v>
      </c>
      <c r="B510" s="154" t="s">
        <v>2156</v>
      </c>
      <c r="C510" s="154" t="s">
        <v>2058</v>
      </c>
      <c r="D510" s="179">
        <v>819752391</v>
      </c>
      <c r="E510" s="179">
        <v>857670499</v>
      </c>
      <c r="F510" s="179">
        <v>942896986</v>
      </c>
      <c r="G510" s="179">
        <v>1349899320</v>
      </c>
      <c r="H510" s="179">
        <f>VLOOKUP(A510,Sheet3!$A$1:$E$2000,5,FALSE)</f>
        <v>0</v>
      </c>
      <c r="I510" s="20"/>
      <c r="J510" s="20"/>
      <c r="K510" s="20"/>
    </row>
    <row r="511" spans="1:11">
      <c r="A511" s="154" t="s">
        <v>443</v>
      </c>
      <c r="B511" s="154" t="s">
        <v>2157</v>
      </c>
      <c r="C511" s="154" t="s">
        <v>2058</v>
      </c>
      <c r="D511" s="179">
        <v>130998200553</v>
      </c>
      <c r="E511" s="179">
        <v>240325299448</v>
      </c>
      <c r="F511" s="179">
        <v>148111236370</v>
      </c>
      <c r="G511" s="179">
        <v>60425528872</v>
      </c>
      <c r="H511" s="179">
        <f>VLOOKUP(A511,Sheet3!$A$1:$E$2000,5,FALSE)</f>
        <v>57339649717</v>
      </c>
      <c r="I511" s="20"/>
      <c r="J511" s="20"/>
      <c r="K511" s="20"/>
    </row>
    <row r="512" spans="1:11">
      <c r="A512" s="154" t="s">
        <v>444</v>
      </c>
      <c r="B512" s="154" t="s">
        <v>2158</v>
      </c>
      <c r="C512" s="154" t="s">
        <v>2058</v>
      </c>
      <c r="D512" s="179">
        <v>36768832542</v>
      </c>
      <c r="E512" s="179">
        <v>23667402761</v>
      </c>
      <c r="F512" s="179">
        <v>37646464003</v>
      </c>
      <c r="G512" s="179">
        <v>59652411308</v>
      </c>
      <c r="H512" s="179">
        <f>VLOOKUP(A512,Sheet3!$A$1:$E$2000,5,FALSE)</f>
        <v>38821967072</v>
      </c>
      <c r="I512" s="20"/>
      <c r="J512" s="20"/>
      <c r="K512" s="20"/>
    </row>
    <row r="513" spans="1:11">
      <c r="A513" s="154" t="s">
        <v>446</v>
      </c>
      <c r="B513" s="154" t="s">
        <v>2161</v>
      </c>
      <c r="C513" s="154" t="s">
        <v>2058</v>
      </c>
      <c r="D513" s="179">
        <v>7514425703</v>
      </c>
      <c r="E513" s="179">
        <v>16733072109</v>
      </c>
      <c r="F513" s="179">
        <v>17430332498</v>
      </c>
      <c r="G513" s="179">
        <v>12066197316</v>
      </c>
      <c r="H513" s="179">
        <f>VLOOKUP(A513,Sheet3!$A$1:$E$2000,5,FALSE)</f>
        <v>12000070113</v>
      </c>
      <c r="I513" s="20"/>
      <c r="J513" s="20"/>
      <c r="K513" s="20"/>
    </row>
    <row r="514" spans="1:11">
      <c r="A514" s="154" t="s">
        <v>448</v>
      </c>
      <c r="B514" s="154" t="s">
        <v>4169</v>
      </c>
      <c r="C514" s="154" t="s">
        <v>2058</v>
      </c>
      <c r="D514" s="179">
        <v>521522632</v>
      </c>
      <c r="E514" s="179">
        <v>583615526</v>
      </c>
      <c r="F514" s="179">
        <v>135590218</v>
      </c>
      <c r="G514" s="179">
        <v>687289</v>
      </c>
      <c r="H514" s="179">
        <f>VLOOKUP(A514,Sheet3!$A$1:$E$2000,5,FALSE)</f>
        <v>0</v>
      </c>
      <c r="I514" s="20"/>
      <c r="J514" s="20"/>
      <c r="K514" s="20"/>
    </row>
    <row r="515" spans="1:11">
      <c r="A515" s="154" t="s">
        <v>449</v>
      </c>
      <c r="B515" s="154" t="s">
        <v>2164</v>
      </c>
      <c r="C515" s="154" t="s">
        <v>2058</v>
      </c>
      <c r="D515" s="179">
        <v>64424135464</v>
      </c>
      <c r="E515" s="179">
        <v>80613774592</v>
      </c>
      <c r="F515" s="179">
        <v>129929569196</v>
      </c>
      <c r="G515" s="179">
        <v>20659053648</v>
      </c>
      <c r="H515" s="179">
        <f>VLOOKUP(A515,Sheet3!$A$1:$E$2000,5,FALSE)</f>
        <v>66358274318</v>
      </c>
      <c r="I515" s="20"/>
      <c r="J515" s="20"/>
      <c r="K515" s="20"/>
    </row>
    <row r="516" spans="1:11">
      <c r="A516" s="154" t="s">
        <v>450</v>
      </c>
      <c r="B516" s="154" t="s">
        <v>2165</v>
      </c>
      <c r="C516" s="154" t="s">
        <v>2058</v>
      </c>
      <c r="D516" s="179">
        <v>2814368765</v>
      </c>
      <c r="E516" s="179">
        <v>2356036378</v>
      </c>
      <c r="F516" s="179">
        <v>7005237234</v>
      </c>
      <c r="G516" s="179">
        <v>80549206825</v>
      </c>
      <c r="H516" s="179">
        <f>VLOOKUP(A516,Sheet3!$A$1:$E$2000,5,FALSE)</f>
        <v>52762813084</v>
      </c>
      <c r="I516" s="20"/>
      <c r="J516" s="20"/>
      <c r="K516" s="20"/>
    </row>
    <row r="517" spans="1:11">
      <c r="A517" s="154" t="s">
        <v>452</v>
      </c>
      <c r="B517" s="154" t="s">
        <v>2167</v>
      </c>
      <c r="C517" s="154" t="s">
        <v>2058</v>
      </c>
      <c r="D517" s="179">
        <v>4429534953</v>
      </c>
      <c r="E517" s="179">
        <v>4681142916</v>
      </c>
      <c r="F517" s="179">
        <v>4872548285</v>
      </c>
      <c r="G517" s="179">
        <v>6157375443</v>
      </c>
      <c r="H517" s="179">
        <f>VLOOKUP(A517,Sheet3!$A$1:$E$2000,5,FALSE)</f>
        <v>4947521846</v>
      </c>
      <c r="I517" s="20"/>
      <c r="J517" s="20"/>
      <c r="K517" s="20"/>
    </row>
    <row r="518" spans="1:11">
      <c r="A518" s="154" t="s">
        <v>3743</v>
      </c>
      <c r="B518" s="154" t="s">
        <v>3744</v>
      </c>
      <c r="C518" s="154" t="s">
        <v>2058</v>
      </c>
      <c r="D518" s="179">
        <v>973221749</v>
      </c>
      <c r="E518" s="179">
        <v>1029905198</v>
      </c>
      <c r="F518" s="179">
        <v>1023996356</v>
      </c>
      <c r="G518" s="179">
        <v>2138925054</v>
      </c>
      <c r="H518" s="179">
        <f>VLOOKUP(A518,Sheet3!$A$1:$E$2000,5,FALSE)</f>
        <v>1123040957</v>
      </c>
      <c r="I518" s="20"/>
      <c r="J518" s="20"/>
      <c r="K518" s="20"/>
    </row>
    <row r="519" spans="1:11">
      <c r="A519" s="154" t="s">
        <v>454</v>
      </c>
      <c r="B519" s="154" t="s">
        <v>2168</v>
      </c>
      <c r="C519" s="154" t="s">
        <v>2058</v>
      </c>
      <c r="D519" s="179">
        <v>63059391499</v>
      </c>
      <c r="E519" s="179">
        <v>90334962249</v>
      </c>
      <c r="F519" s="179">
        <v>54338098303</v>
      </c>
      <c r="G519" s="179">
        <v>70310845608</v>
      </c>
      <c r="H519" s="179">
        <f>VLOOKUP(A519,Sheet3!$A$1:$E$2000,5,FALSE)</f>
        <v>42571943763</v>
      </c>
      <c r="I519" s="20"/>
      <c r="J519" s="20"/>
      <c r="K519" s="20"/>
    </row>
    <row r="520" spans="1:11">
      <c r="A520" s="154" t="s">
        <v>456</v>
      </c>
      <c r="B520" s="154" t="s">
        <v>2170</v>
      </c>
      <c r="C520" s="154" t="s">
        <v>2058</v>
      </c>
      <c r="D520" s="179">
        <v>34193331915</v>
      </c>
      <c r="E520" s="179">
        <v>34182906029</v>
      </c>
      <c r="F520" s="179">
        <v>33724686992</v>
      </c>
      <c r="G520" s="179">
        <v>36918529796</v>
      </c>
      <c r="H520" s="179">
        <f>VLOOKUP(A520,Sheet3!$A$1:$E$2000,5,FALSE)</f>
        <v>30799049871</v>
      </c>
      <c r="I520" s="20"/>
      <c r="J520" s="20"/>
      <c r="K520" s="20"/>
    </row>
    <row r="521" spans="1:11">
      <c r="A521" s="154" t="s">
        <v>458</v>
      </c>
      <c r="B521" s="154" t="s">
        <v>4200</v>
      </c>
      <c r="C521" s="154" t="s">
        <v>2058</v>
      </c>
      <c r="D521" s="179">
        <v>741678042129</v>
      </c>
      <c r="E521" s="179">
        <v>724372358395</v>
      </c>
      <c r="F521" s="179">
        <v>957748226859</v>
      </c>
      <c r="G521" s="179">
        <v>949904073163</v>
      </c>
      <c r="H521" s="179">
        <f>VLOOKUP(A521,Sheet3!$A$1:$E$2000,5,FALSE)</f>
        <v>1226943077503</v>
      </c>
      <c r="I521" s="20"/>
      <c r="J521" s="20"/>
      <c r="K521" s="20"/>
    </row>
    <row r="522" spans="1:11">
      <c r="A522" s="154" t="s">
        <v>460</v>
      </c>
      <c r="B522" s="154" t="s">
        <v>2173</v>
      </c>
      <c r="C522" s="154" t="s">
        <v>2058</v>
      </c>
      <c r="D522" s="179">
        <v>64558003482</v>
      </c>
      <c r="E522" s="179">
        <v>75974182991</v>
      </c>
      <c r="F522" s="179">
        <v>86820461495</v>
      </c>
      <c r="G522" s="179">
        <v>79489607093</v>
      </c>
      <c r="H522" s="179">
        <f>VLOOKUP(A522,Sheet3!$A$1:$E$2000,5,FALSE)</f>
        <v>89882931071</v>
      </c>
      <c r="I522" s="20"/>
      <c r="J522" s="20"/>
      <c r="K522" s="20"/>
    </row>
    <row r="523" spans="1:11">
      <c r="A523" s="154" t="s">
        <v>461</v>
      </c>
      <c r="B523" s="154" t="s">
        <v>2174</v>
      </c>
      <c r="C523" s="154" t="s">
        <v>2058</v>
      </c>
      <c r="D523" s="179">
        <v>533278917</v>
      </c>
      <c r="E523" s="179">
        <v>692118656</v>
      </c>
      <c r="F523" s="179">
        <v>538057822</v>
      </c>
      <c r="G523" s="179">
        <v>699853614</v>
      </c>
      <c r="H523" s="179">
        <f>VLOOKUP(A523,Sheet3!$A$1:$E$2000,5,FALSE)</f>
        <v>379957416</v>
      </c>
      <c r="I523" s="20"/>
      <c r="J523" s="20"/>
      <c r="K523" s="20"/>
    </row>
    <row r="524" spans="1:11">
      <c r="A524" s="154" t="s">
        <v>793</v>
      </c>
      <c r="B524" s="154" t="s">
        <v>2175</v>
      </c>
      <c r="C524" s="154" t="s">
        <v>2058</v>
      </c>
      <c r="D524" s="179">
        <v>551390836583</v>
      </c>
      <c r="E524" s="179">
        <v>544517755199</v>
      </c>
      <c r="F524" s="179">
        <v>1257122584421</v>
      </c>
      <c r="G524" s="179">
        <v>706974983080</v>
      </c>
      <c r="H524" s="179">
        <f>VLOOKUP(A524,Sheet3!$A$1:$E$2000,5,FALSE)</f>
        <v>388738640908</v>
      </c>
      <c r="I524" s="20"/>
      <c r="J524" s="20"/>
      <c r="K524" s="20"/>
    </row>
    <row r="525" spans="1:11">
      <c r="A525" s="154" t="s">
        <v>462</v>
      </c>
      <c r="B525" s="154" t="s">
        <v>3785</v>
      </c>
      <c r="C525" s="154" t="s">
        <v>2058</v>
      </c>
      <c r="D525" s="179">
        <v>46436701659</v>
      </c>
      <c r="E525" s="179">
        <v>136410367869</v>
      </c>
      <c r="F525" s="179">
        <v>44048626160</v>
      </c>
      <c r="G525" s="179">
        <v>51043663537</v>
      </c>
      <c r="H525" s="179">
        <f>VLOOKUP(A525,Sheet3!$A$1:$E$2000,5,FALSE)</f>
        <v>1637344357</v>
      </c>
      <c r="I525" s="20"/>
      <c r="J525" s="20"/>
      <c r="K525" s="20"/>
    </row>
    <row r="526" spans="1:11">
      <c r="A526" s="154" t="s">
        <v>463</v>
      </c>
      <c r="B526" s="154" t="s">
        <v>2177</v>
      </c>
      <c r="C526" s="154" t="s">
        <v>2058</v>
      </c>
      <c r="D526" s="179">
        <v>15412980052</v>
      </c>
      <c r="E526" s="179">
        <v>18127105598</v>
      </c>
      <c r="F526" s="179">
        <v>70768584684</v>
      </c>
      <c r="G526" s="179">
        <v>23208867581</v>
      </c>
      <c r="H526" s="179">
        <f>VLOOKUP(A526,Sheet3!$A$1:$E$2000,5,FALSE)</f>
        <v>19036823940</v>
      </c>
      <c r="I526" s="20"/>
      <c r="J526" s="20"/>
      <c r="K526" s="20"/>
    </row>
    <row r="527" spans="1:11">
      <c r="A527" s="154" t="s">
        <v>464</v>
      </c>
      <c r="B527" s="154" t="s">
        <v>2178</v>
      </c>
      <c r="C527" s="154" t="s">
        <v>2058</v>
      </c>
      <c r="D527" s="179">
        <v>1348509201</v>
      </c>
      <c r="E527" s="179">
        <v>1920634714</v>
      </c>
      <c r="F527" s="179">
        <v>2038337210</v>
      </c>
      <c r="G527" s="179">
        <v>1924580208</v>
      </c>
      <c r="H527" s="179">
        <f>VLOOKUP(A527,Sheet3!$A$1:$E$2000,5,FALSE)</f>
        <v>1840085798</v>
      </c>
      <c r="I527" s="20"/>
      <c r="J527" s="20"/>
      <c r="K527" s="20"/>
    </row>
    <row r="528" spans="1:11">
      <c r="A528" s="154" t="s">
        <v>465</v>
      </c>
      <c r="B528" s="154" t="s">
        <v>2179</v>
      </c>
      <c r="C528" s="154" t="s">
        <v>2058</v>
      </c>
      <c r="D528" s="179">
        <v>72170099442</v>
      </c>
      <c r="E528" s="179">
        <v>80659202324</v>
      </c>
      <c r="F528" s="179">
        <v>82803819679</v>
      </c>
      <c r="G528" s="179">
        <v>110739385742</v>
      </c>
      <c r="H528" s="179">
        <f>VLOOKUP(A528,Sheet3!$A$1:$E$2000,5,FALSE)</f>
        <v>82471487593</v>
      </c>
      <c r="I528" s="20"/>
      <c r="J528" s="20"/>
      <c r="K528" s="20"/>
    </row>
    <row r="529" spans="1:11">
      <c r="A529" s="154" t="s">
        <v>1237</v>
      </c>
      <c r="B529" s="154" t="s">
        <v>2892</v>
      </c>
      <c r="C529" s="154" t="s">
        <v>2058</v>
      </c>
      <c r="D529" s="179">
        <v>44783628726</v>
      </c>
      <c r="E529" s="179">
        <v>33705034455</v>
      </c>
      <c r="F529" s="179">
        <v>74212603126</v>
      </c>
      <c r="G529" s="179">
        <v>132660992247</v>
      </c>
      <c r="H529" s="179">
        <f>VLOOKUP(A529,Sheet3!$A$1:$E$2000,5,FALSE)</f>
        <v>47412959698</v>
      </c>
      <c r="I529" s="20"/>
      <c r="J529" s="20"/>
      <c r="K529" s="20"/>
    </row>
    <row r="530" spans="1:11">
      <c r="A530" s="154" t="s">
        <v>466</v>
      </c>
      <c r="B530" s="154" t="s">
        <v>2180</v>
      </c>
      <c r="C530" s="154" t="s">
        <v>2058</v>
      </c>
      <c r="D530" s="179">
        <v>6632976667</v>
      </c>
      <c r="E530" s="179">
        <v>9218754257</v>
      </c>
      <c r="F530" s="179">
        <v>13379458792</v>
      </c>
      <c r="G530" s="179">
        <v>10666015980</v>
      </c>
      <c r="H530" s="179">
        <f>VLOOKUP(A530,Sheet3!$A$1:$E$2000,5,FALSE)</f>
        <v>9901809249</v>
      </c>
      <c r="I530" s="20"/>
      <c r="J530" s="20"/>
      <c r="K530" s="20"/>
    </row>
    <row r="531" spans="1:11">
      <c r="A531" s="154" t="s">
        <v>467</v>
      </c>
      <c r="B531" s="154" t="s">
        <v>3956</v>
      </c>
      <c r="C531" s="154" t="s">
        <v>2058</v>
      </c>
      <c r="D531" s="179">
        <v>13679896566</v>
      </c>
      <c r="E531" s="179">
        <v>20795461246</v>
      </c>
      <c r="F531" s="179">
        <v>23651121662</v>
      </c>
      <c r="G531" s="179">
        <v>23209131594</v>
      </c>
      <c r="H531" s="179">
        <f>VLOOKUP(A531,Sheet3!$A$1:$E$2000,5,FALSE)</f>
        <v>25257771875</v>
      </c>
      <c r="I531" s="20"/>
      <c r="J531" s="20"/>
      <c r="K531" s="20"/>
    </row>
    <row r="532" spans="1:11">
      <c r="A532" s="154" t="s">
        <v>468</v>
      </c>
      <c r="B532" s="154" t="s">
        <v>3940</v>
      </c>
      <c r="C532" s="154" t="s">
        <v>2058</v>
      </c>
      <c r="D532" s="179">
        <v>0</v>
      </c>
      <c r="E532" s="179">
        <v>50567450</v>
      </c>
      <c r="F532" s="179">
        <v>27010784</v>
      </c>
      <c r="G532" s="179">
        <v>233159131</v>
      </c>
      <c r="H532" s="179">
        <f>VLOOKUP(A532,Sheet3!$A$1:$E$2000,5,FALSE)</f>
        <v>0</v>
      </c>
      <c r="I532" s="20"/>
      <c r="J532" s="20"/>
      <c r="K532" s="20"/>
    </row>
    <row r="533" spans="1:11">
      <c r="A533" s="154" t="s">
        <v>469</v>
      </c>
      <c r="B533" s="154" t="s">
        <v>2182</v>
      </c>
      <c r="C533" s="154" t="s">
        <v>2058</v>
      </c>
      <c r="D533" s="179">
        <v>32293855535</v>
      </c>
      <c r="E533" s="179">
        <v>28476351749</v>
      </c>
      <c r="F533" s="179">
        <v>16485874352</v>
      </c>
      <c r="G533" s="179">
        <v>17035374181</v>
      </c>
      <c r="H533" s="179">
        <f>VLOOKUP(A533,Sheet3!$A$1:$E$2000,5,FALSE)</f>
        <v>15521501094</v>
      </c>
      <c r="I533" s="20"/>
      <c r="J533" s="20"/>
      <c r="K533" s="20"/>
    </row>
    <row r="534" spans="1:11">
      <c r="A534" s="154" t="s">
        <v>470</v>
      </c>
      <c r="B534" s="154" t="s">
        <v>3746</v>
      </c>
      <c r="C534" s="154" t="s">
        <v>2058</v>
      </c>
      <c r="D534" s="179">
        <v>947172170</v>
      </c>
      <c r="E534" s="179">
        <v>-554925086</v>
      </c>
      <c r="F534" s="179">
        <v>803925861</v>
      </c>
      <c r="G534" s="179">
        <v>943864736</v>
      </c>
      <c r="H534" s="179">
        <f>VLOOKUP(A534,Sheet3!$A$1:$E$2000,5,FALSE)</f>
        <v>941765097</v>
      </c>
      <c r="I534" s="20"/>
      <c r="J534" s="20"/>
      <c r="K534" s="20"/>
    </row>
    <row r="535" spans="1:11">
      <c r="A535" s="154" t="s">
        <v>473</v>
      </c>
      <c r="B535" s="154" t="s">
        <v>2185</v>
      </c>
      <c r="C535" s="154" t="s">
        <v>2058</v>
      </c>
      <c r="D535" s="179">
        <v>22963261506</v>
      </c>
      <c r="E535" s="179">
        <v>29350152387</v>
      </c>
      <c r="F535" s="179">
        <v>19570529046</v>
      </c>
      <c r="G535" s="179">
        <v>19003854436</v>
      </c>
      <c r="H535" s="179">
        <f>VLOOKUP(A535,Sheet3!$A$1:$E$2000,5,FALSE)</f>
        <v>0</v>
      </c>
      <c r="I535" s="20"/>
      <c r="J535" s="20"/>
      <c r="K535" s="20"/>
    </row>
    <row r="536" spans="1:11">
      <c r="A536" s="154" t="s">
        <v>474</v>
      </c>
      <c r="B536" s="154" t="s">
        <v>2186</v>
      </c>
      <c r="C536" s="154" t="s">
        <v>2058</v>
      </c>
      <c r="D536" s="179">
        <v>1698608626</v>
      </c>
      <c r="E536" s="179">
        <v>93129794</v>
      </c>
      <c r="F536" s="179">
        <v>659681900</v>
      </c>
      <c r="G536" s="179">
        <v>222883876</v>
      </c>
      <c r="H536" s="179">
        <f>VLOOKUP(A536,Sheet3!$A$1:$E$2000,5,FALSE)</f>
        <v>1139071508</v>
      </c>
      <c r="I536" s="20"/>
      <c r="J536" s="20"/>
      <c r="K536" s="20"/>
    </row>
    <row r="537" spans="1:11">
      <c r="A537" s="154" t="s">
        <v>3719</v>
      </c>
      <c r="B537" s="154" t="s">
        <v>4133</v>
      </c>
      <c r="C537" s="154" t="s">
        <v>2058</v>
      </c>
      <c r="D537" s="179">
        <v>91089662877</v>
      </c>
      <c r="E537" s="179">
        <v>88903053301</v>
      </c>
      <c r="F537" s="179">
        <v>2686108469633</v>
      </c>
      <c r="G537" s="179">
        <v>10269813897431</v>
      </c>
      <c r="H537" s="179">
        <f>VLOOKUP(A537,Sheet3!$A$1:$E$2000,5,FALSE)</f>
        <v>461613936144</v>
      </c>
      <c r="I537" s="20"/>
      <c r="J537" s="20"/>
      <c r="K537" s="20"/>
    </row>
    <row r="538" spans="1:11">
      <c r="A538" s="154" t="s">
        <v>477</v>
      </c>
      <c r="B538" s="154" t="s">
        <v>2188</v>
      </c>
      <c r="C538" s="154" t="s">
        <v>2058</v>
      </c>
      <c r="D538" s="179">
        <v>5131829348</v>
      </c>
      <c r="E538" s="179">
        <v>4840985207</v>
      </c>
      <c r="F538" s="179">
        <v>20332569613</v>
      </c>
      <c r="G538" s="179">
        <v>10171423935</v>
      </c>
      <c r="H538" s="179">
        <f>VLOOKUP(A538,Sheet3!$A$1:$E$2000,5,FALSE)</f>
        <v>3737593144</v>
      </c>
      <c r="I538" s="20"/>
      <c r="J538" s="20"/>
      <c r="K538" s="20"/>
    </row>
    <row r="539" spans="1:11">
      <c r="A539" s="154" t="s">
        <v>1253</v>
      </c>
      <c r="B539" s="154" t="s">
        <v>2920</v>
      </c>
      <c r="C539" s="154" t="s">
        <v>2058</v>
      </c>
      <c r="D539" s="179">
        <v>628077718699</v>
      </c>
      <c r="E539" s="179">
        <v>802993430074</v>
      </c>
      <c r="F539" s="179">
        <v>1277825468527</v>
      </c>
      <c r="G539" s="179">
        <v>846009175307</v>
      </c>
      <c r="H539" s="179">
        <f>VLOOKUP(A539,Sheet3!$A$1:$E$2000,5,FALSE)</f>
        <v>1328506517465</v>
      </c>
      <c r="I539" s="20"/>
      <c r="J539" s="20"/>
      <c r="K539" s="20"/>
    </row>
    <row r="540" spans="1:11">
      <c r="A540" s="154" t="s">
        <v>478</v>
      </c>
      <c r="B540" s="154" t="s">
        <v>2189</v>
      </c>
      <c r="C540" s="154" t="s">
        <v>2058</v>
      </c>
      <c r="D540" s="179">
        <v>20254144360</v>
      </c>
      <c r="E540" s="179">
        <v>16980839401</v>
      </c>
      <c r="F540" s="179">
        <v>8331797389</v>
      </c>
      <c r="G540" s="179">
        <v>7750471925</v>
      </c>
      <c r="H540" s="179">
        <f>VLOOKUP(A540,Sheet3!$A$1:$E$2000,5,FALSE)</f>
        <v>0</v>
      </c>
      <c r="I540" s="20"/>
      <c r="J540" s="20"/>
      <c r="K540" s="20"/>
    </row>
    <row r="541" spans="1:11">
      <c r="A541" s="154" t="s">
        <v>481</v>
      </c>
      <c r="B541" s="154" t="s">
        <v>2192</v>
      </c>
      <c r="C541" s="154" t="s">
        <v>2058</v>
      </c>
      <c r="D541" s="179">
        <v>17036905125</v>
      </c>
      <c r="E541" s="179">
        <v>7790954060</v>
      </c>
      <c r="F541" s="179">
        <v>724628932</v>
      </c>
      <c r="G541" s="179">
        <v>14105621296</v>
      </c>
      <c r="H541" s="179">
        <f>VLOOKUP(A541,Sheet3!$A$1:$E$2000,5,FALSE)</f>
        <v>7362949519</v>
      </c>
      <c r="I541" s="20"/>
      <c r="J541" s="20"/>
      <c r="K541" s="20"/>
    </row>
    <row r="542" spans="1:11">
      <c r="A542" s="154" t="s">
        <v>482</v>
      </c>
      <c r="B542" s="154" t="s">
        <v>2193</v>
      </c>
      <c r="C542" s="154" t="s">
        <v>2058</v>
      </c>
      <c r="D542" s="179">
        <v>76433226660</v>
      </c>
      <c r="E542" s="179">
        <v>68060486290</v>
      </c>
      <c r="F542" s="179">
        <v>63637367700</v>
      </c>
      <c r="G542" s="179">
        <v>152871652944</v>
      </c>
      <c r="H542" s="179">
        <f>VLOOKUP(A542,Sheet3!$A$1:$E$2000,5,FALSE)</f>
        <v>54859394471</v>
      </c>
      <c r="I542" s="20"/>
      <c r="J542" s="20"/>
      <c r="K542" s="20"/>
    </row>
    <row r="543" spans="1:11">
      <c r="A543" s="154" t="s">
        <v>2195</v>
      </c>
      <c r="B543" s="154" t="s">
        <v>3500</v>
      </c>
      <c r="C543" s="154" t="s">
        <v>2058</v>
      </c>
      <c r="D543" s="179">
        <v>152805500</v>
      </c>
      <c r="E543" s="179">
        <v>6674422627</v>
      </c>
      <c r="F543" s="179">
        <v>41970607357</v>
      </c>
      <c r="G543" s="179">
        <v>6526357280</v>
      </c>
      <c r="H543" s="179">
        <f>VLOOKUP(A543,Sheet3!$A$1:$E$2000,5,FALSE)</f>
        <v>31854865052</v>
      </c>
      <c r="I543" s="20"/>
      <c r="J543" s="20"/>
      <c r="K543" s="20"/>
    </row>
    <row r="544" spans="1:11">
      <c r="A544" s="154" t="s">
        <v>487</v>
      </c>
      <c r="B544" s="154" t="s">
        <v>2199</v>
      </c>
      <c r="C544" s="154" t="s">
        <v>2058</v>
      </c>
      <c r="D544" s="179">
        <v>243777356298</v>
      </c>
      <c r="E544" s="179">
        <v>158586579381</v>
      </c>
      <c r="F544" s="179">
        <v>113305371401</v>
      </c>
      <c r="G544" s="179">
        <v>89015808656</v>
      </c>
      <c r="H544" s="179">
        <f>VLOOKUP(A544,Sheet3!$A$1:$E$2000,5,FALSE)</f>
        <v>162629103209</v>
      </c>
      <c r="I544" s="20"/>
      <c r="J544" s="20"/>
      <c r="K544" s="20"/>
    </row>
    <row r="545" spans="1:11">
      <c r="A545" s="154" t="s">
        <v>488</v>
      </c>
      <c r="B545" s="154" t="s">
        <v>4170</v>
      </c>
      <c r="C545" s="154" t="s">
        <v>2058</v>
      </c>
      <c r="D545" s="179">
        <v>22292331530</v>
      </c>
      <c r="E545" s="179">
        <v>27891414817</v>
      </c>
      <c r="F545" s="179">
        <v>21808743974</v>
      </c>
      <c r="G545" s="179">
        <v>28465723060</v>
      </c>
      <c r="H545" s="179">
        <f>VLOOKUP(A545,Sheet3!$A$1:$E$2000,5,FALSE)</f>
        <v>28200879869</v>
      </c>
      <c r="I545" s="20"/>
      <c r="J545" s="20"/>
      <c r="K545" s="20"/>
    </row>
    <row r="546" spans="1:11">
      <c r="A546" s="154" t="s">
        <v>489</v>
      </c>
      <c r="B546" s="154" t="s">
        <v>2201</v>
      </c>
      <c r="C546" s="154" t="s">
        <v>2058</v>
      </c>
      <c r="D546" s="179">
        <v>2330828337</v>
      </c>
      <c r="E546" s="179">
        <v>2452049664</v>
      </c>
      <c r="F546" s="179">
        <v>2131726958</v>
      </c>
      <c r="G546" s="179">
        <v>1837590540</v>
      </c>
      <c r="H546" s="179">
        <f>VLOOKUP(A546,Sheet3!$A$1:$E$2000,5,FALSE)</f>
        <v>2612299226</v>
      </c>
      <c r="I546" s="20"/>
      <c r="J546" s="20"/>
      <c r="K546" s="20"/>
    </row>
    <row r="547" spans="1:11">
      <c r="A547" s="154" t="s">
        <v>491</v>
      </c>
      <c r="B547" s="154" t="s">
        <v>2203</v>
      </c>
      <c r="C547" s="154" t="s">
        <v>2058</v>
      </c>
      <c r="D547" s="179">
        <v>20714745899</v>
      </c>
      <c r="E547" s="179">
        <v>16041388740</v>
      </c>
      <c r="F547" s="179">
        <v>21153794137</v>
      </c>
      <c r="G547" s="179">
        <v>23322206385</v>
      </c>
      <c r="H547" s="179">
        <f>VLOOKUP(A547,Sheet3!$A$1:$E$2000,5,FALSE)</f>
        <v>21895497527</v>
      </c>
      <c r="I547" s="20"/>
      <c r="J547" s="20"/>
      <c r="K547" s="20"/>
    </row>
    <row r="548" spans="1:11">
      <c r="A548" s="154" t="s">
        <v>492</v>
      </c>
      <c r="B548" s="154" t="s">
        <v>2204</v>
      </c>
      <c r="C548" s="154" t="s">
        <v>2058</v>
      </c>
      <c r="D548" s="179">
        <v>66477689570</v>
      </c>
      <c r="E548" s="179">
        <v>118126936215</v>
      </c>
      <c r="F548" s="179">
        <v>63598063656</v>
      </c>
      <c r="G548" s="179">
        <v>70602433390</v>
      </c>
      <c r="H548" s="179">
        <f>VLOOKUP(A548,Sheet3!$A$1:$E$2000,5,FALSE)</f>
        <v>60621783012</v>
      </c>
      <c r="I548" s="20"/>
      <c r="J548" s="20"/>
      <c r="K548" s="20"/>
    </row>
    <row r="549" spans="1:11">
      <c r="A549" s="154" t="s">
        <v>493</v>
      </c>
      <c r="B549" s="154" t="s">
        <v>2205</v>
      </c>
      <c r="C549" s="154" t="s">
        <v>2058</v>
      </c>
      <c r="D549" s="179">
        <v>31592522105</v>
      </c>
      <c r="E549" s="179">
        <v>59727197848</v>
      </c>
      <c r="F549" s="179">
        <v>60414902300</v>
      </c>
      <c r="G549" s="179">
        <v>52689148127</v>
      </c>
      <c r="H549" s="179">
        <f>VLOOKUP(A549,Sheet3!$A$1:$E$2000,5,FALSE)</f>
        <v>48473202055</v>
      </c>
      <c r="I549" s="20"/>
      <c r="J549" s="20"/>
      <c r="K549" s="20"/>
    </row>
    <row r="550" spans="1:11">
      <c r="A550" s="154" t="s">
        <v>497</v>
      </c>
      <c r="B550" s="154" t="s">
        <v>4201</v>
      </c>
      <c r="C550" s="154" t="s">
        <v>2058</v>
      </c>
      <c r="D550" s="179">
        <v>5659523263</v>
      </c>
      <c r="E550" s="179">
        <v>5979545938</v>
      </c>
      <c r="F550" s="179">
        <v>5593637001</v>
      </c>
      <c r="G550" s="179">
        <v>9438941050</v>
      </c>
      <c r="H550" s="179">
        <f>VLOOKUP(A550,Sheet3!$A$1:$E$2000,5,FALSE)</f>
        <v>10209062184</v>
      </c>
      <c r="I550" s="20"/>
      <c r="J550" s="20"/>
      <c r="K550" s="20"/>
    </row>
    <row r="551" spans="1:11">
      <c r="A551" s="154" t="s">
        <v>498</v>
      </c>
      <c r="B551" s="154" t="s">
        <v>2210</v>
      </c>
      <c r="C551" s="154" t="s">
        <v>2058</v>
      </c>
      <c r="D551" s="179">
        <v>7367162779</v>
      </c>
      <c r="E551" s="179">
        <v>11355373736</v>
      </c>
      <c r="F551" s="179">
        <v>10210394331</v>
      </c>
      <c r="G551" s="179">
        <v>8317710016</v>
      </c>
      <c r="H551" s="179">
        <f>VLOOKUP(A551,Sheet3!$A$1:$E$2000,5,FALSE)</f>
        <v>10569306276</v>
      </c>
      <c r="I551" s="20"/>
      <c r="J551" s="20"/>
      <c r="K551" s="20"/>
    </row>
    <row r="552" spans="1:11">
      <c r="A552" s="154" t="s">
        <v>684</v>
      </c>
      <c r="B552" s="154" t="s">
        <v>2211</v>
      </c>
      <c r="C552" s="154" t="s">
        <v>2058</v>
      </c>
      <c r="D552" s="179">
        <v>7437126767</v>
      </c>
      <c r="E552" s="179">
        <v>5923403919</v>
      </c>
      <c r="F552" s="179">
        <v>6035027109</v>
      </c>
      <c r="G552" s="179">
        <v>14679607473</v>
      </c>
      <c r="H552" s="179">
        <f>VLOOKUP(A552,Sheet3!$A$1:$E$2000,5,FALSE)</f>
        <v>6107045072</v>
      </c>
      <c r="I552" s="20"/>
      <c r="J552" s="20"/>
      <c r="K552" s="20"/>
    </row>
    <row r="553" spans="1:11">
      <c r="A553" s="154" t="s">
        <v>637</v>
      </c>
      <c r="B553" s="154" t="s">
        <v>2212</v>
      </c>
      <c r="C553" s="154" t="s">
        <v>2058</v>
      </c>
      <c r="D553" s="179">
        <v>561178485379</v>
      </c>
      <c r="E553" s="179">
        <v>510221318746</v>
      </c>
      <c r="F553" s="179">
        <v>753413943425</v>
      </c>
      <c r="G553" s="179">
        <v>705708447312</v>
      </c>
      <c r="H553" s="179">
        <f>VLOOKUP(A553,Sheet3!$A$1:$E$2000,5,FALSE)</f>
        <v>711663471404</v>
      </c>
      <c r="I553" s="20"/>
      <c r="J553" s="20"/>
      <c r="K553" s="20"/>
    </row>
    <row r="554" spans="1:11">
      <c r="A554" s="154" t="s">
        <v>499</v>
      </c>
      <c r="B554" s="154" t="s">
        <v>2213</v>
      </c>
      <c r="C554" s="154" t="s">
        <v>2058</v>
      </c>
      <c r="D554" s="179">
        <v>3042423365</v>
      </c>
      <c r="E554" s="179">
        <v>2347196979</v>
      </c>
      <c r="F554" s="179">
        <v>1905608920</v>
      </c>
      <c r="G554" s="179">
        <v>1599442233</v>
      </c>
      <c r="H554" s="179">
        <f>VLOOKUP(A554,Sheet3!$A$1:$E$2000,5,FALSE)</f>
        <v>2716660301</v>
      </c>
      <c r="I554" s="20"/>
      <c r="J554" s="20"/>
      <c r="K554" s="20"/>
    </row>
    <row r="555" spans="1:11">
      <c r="A555" s="154" t="s">
        <v>500</v>
      </c>
      <c r="B555" s="154" t="s">
        <v>3918</v>
      </c>
      <c r="C555" s="154" t="s">
        <v>2058</v>
      </c>
      <c r="D555" s="179">
        <v>12671819216</v>
      </c>
      <c r="E555" s="179">
        <v>14214258419</v>
      </c>
      <c r="F555" s="179">
        <v>19074478968</v>
      </c>
      <c r="G555" s="179">
        <v>16780223262</v>
      </c>
      <c r="H555" s="179">
        <f>VLOOKUP(A555,Sheet3!$A$1:$E$2000,5,FALSE)</f>
        <v>13294559637</v>
      </c>
      <c r="I555" s="20"/>
      <c r="J555" s="20"/>
      <c r="K555" s="20"/>
    </row>
    <row r="556" spans="1:11">
      <c r="A556" s="154" t="s">
        <v>501</v>
      </c>
      <c r="B556" s="154" t="s">
        <v>2215</v>
      </c>
      <c r="C556" s="154" t="s">
        <v>2058</v>
      </c>
      <c r="D556" s="179">
        <v>903862965</v>
      </c>
      <c r="E556" s="179">
        <v>1064506537</v>
      </c>
      <c r="F556" s="179">
        <v>753634416</v>
      </c>
      <c r="G556" s="179">
        <v>1030589111</v>
      </c>
      <c r="H556" s="179">
        <f>VLOOKUP(A556,Sheet3!$A$1:$E$2000,5,FALSE)</f>
        <v>2762957685</v>
      </c>
      <c r="I556" s="20"/>
      <c r="J556" s="20"/>
      <c r="K556" s="20"/>
    </row>
    <row r="557" spans="1:11">
      <c r="A557" s="154" t="s">
        <v>502</v>
      </c>
      <c r="B557" s="154" t="s">
        <v>2216</v>
      </c>
      <c r="C557" s="154" t="s">
        <v>2058</v>
      </c>
      <c r="D557" s="179">
        <v>66674302331</v>
      </c>
      <c r="E557" s="179">
        <v>62468506886</v>
      </c>
      <c r="F557" s="179">
        <v>43625414467</v>
      </c>
      <c r="G557" s="179">
        <v>68889573264</v>
      </c>
      <c r="H557" s="179">
        <f>VLOOKUP(A557,Sheet3!$A$1:$E$2000,5,FALSE)</f>
        <v>50221625739</v>
      </c>
      <c r="I557" s="20"/>
      <c r="J557" s="20"/>
      <c r="K557" s="20"/>
    </row>
    <row r="558" spans="1:11">
      <c r="A558" s="154" t="s">
        <v>3822</v>
      </c>
      <c r="B558" s="154" t="s">
        <v>3823</v>
      </c>
      <c r="C558" s="154" t="s">
        <v>2058</v>
      </c>
      <c r="D558" s="179"/>
      <c r="E558" s="179"/>
      <c r="F558" s="179"/>
      <c r="G558" s="179"/>
      <c r="H558" s="179">
        <f>VLOOKUP(A558,Sheet3!$A$1:$E$2000,5,FALSE)</f>
        <v>0</v>
      </c>
      <c r="I558" s="20"/>
      <c r="J558" s="20"/>
      <c r="K558" s="20"/>
    </row>
    <row r="559" spans="1:11">
      <c r="A559" s="154" t="s">
        <v>1633</v>
      </c>
      <c r="B559" s="154" t="s">
        <v>2217</v>
      </c>
      <c r="C559" s="154" t="s">
        <v>2058</v>
      </c>
      <c r="D559" s="179">
        <v>18001314561</v>
      </c>
      <c r="E559" s="179">
        <v>21764780215</v>
      </c>
      <c r="F559" s="179">
        <v>17849240948</v>
      </c>
      <c r="G559" s="179">
        <v>28171655119</v>
      </c>
      <c r="H559" s="179">
        <f>VLOOKUP(A559,Sheet3!$A$1:$E$2000,5,FALSE)</f>
        <v>20103140820</v>
      </c>
      <c r="I559" s="20"/>
      <c r="J559" s="20"/>
      <c r="K559" s="20"/>
    </row>
    <row r="560" spans="1:11">
      <c r="A560" s="154" t="s">
        <v>504</v>
      </c>
      <c r="B560" s="154" t="s">
        <v>2218</v>
      </c>
      <c r="C560" s="154" t="s">
        <v>2058</v>
      </c>
      <c r="D560" s="179">
        <v>10338009878</v>
      </c>
      <c r="E560" s="179">
        <v>9779962358</v>
      </c>
      <c r="F560" s="179">
        <v>9732882219</v>
      </c>
      <c r="G560" s="179">
        <v>10925153528</v>
      </c>
      <c r="H560" s="179">
        <f>VLOOKUP(A560,Sheet3!$A$1:$E$2000,5,FALSE)</f>
        <v>14153557789</v>
      </c>
      <c r="I560" s="20"/>
      <c r="J560" s="20"/>
      <c r="K560" s="20"/>
    </row>
    <row r="561" spans="1:11">
      <c r="A561" s="154" t="s">
        <v>1288</v>
      </c>
      <c r="B561" s="154" t="s">
        <v>2977</v>
      </c>
      <c r="C561" s="154" t="s">
        <v>2058</v>
      </c>
      <c r="D561" s="179">
        <v>8290798424</v>
      </c>
      <c r="E561" s="179">
        <v>14334558214</v>
      </c>
      <c r="F561" s="179">
        <v>7212122989</v>
      </c>
      <c r="G561" s="179">
        <v>-4823199184</v>
      </c>
      <c r="H561" s="179">
        <f>VLOOKUP(A561,Sheet3!$A$1:$E$2000,5,FALSE)</f>
        <v>-5330758709</v>
      </c>
      <c r="I561" s="20"/>
      <c r="J561" s="20"/>
      <c r="K561" s="20"/>
    </row>
    <row r="562" spans="1:11">
      <c r="A562" s="154" t="s">
        <v>507</v>
      </c>
      <c r="B562" s="154" t="s">
        <v>2221</v>
      </c>
      <c r="C562" s="154" t="s">
        <v>2058</v>
      </c>
      <c r="D562" s="179">
        <v>9634126408</v>
      </c>
      <c r="E562" s="179">
        <v>11310866616</v>
      </c>
      <c r="F562" s="179">
        <v>14623674957</v>
      </c>
      <c r="G562" s="179">
        <v>16096812670</v>
      </c>
      <c r="H562" s="179">
        <f>VLOOKUP(A562,Sheet3!$A$1:$E$2000,5,FALSE)</f>
        <v>10836593053</v>
      </c>
      <c r="I562" s="20"/>
      <c r="J562" s="20"/>
      <c r="K562" s="20"/>
    </row>
    <row r="563" spans="1:11">
      <c r="A563" s="154" t="s">
        <v>509</v>
      </c>
      <c r="B563" s="154" t="s">
        <v>2223</v>
      </c>
      <c r="C563" s="154" t="s">
        <v>2058</v>
      </c>
      <c r="D563" s="179">
        <v>8907338186</v>
      </c>
      <c r="E563" s="179">
        <v>2569272419</v>
      </c>
      <c r="F563" s="179">
        <v>3972766461</v>
      </c>
      <c r="G563" s="179">
        <v>2653141077</v>
      </c>
      <c r="H563" s="179">
        <f>VLOOKUP(A563,Sheet3!$A$1:$E$2000,5,FALSE)</f>
        <v>2468327687</v>
      </c>
      <c r="I563" s="20"/>
      <c r="J563" s="20"/>
      <c r="K563" s="20"/>
    </row>
    <row r="564" spans="1:11">
      <c r="A564" s="154" t="s">
        <v>953</v>
      </c>
      <c r="B564" s="154" t="s">
        <v>2224</v>
      </c>
      <c r="C564" s="154" t="s">
        <v>2058</v>
      </c>
      <c r="D564" s="179">
        <v>216885428490</v>
      </c>
      <c r="E564" s="179">
        <v>279562300828</v>
      </c>
      <c r="F564" s="179">
        <v>135481093322</v>
      </c>
      <c r="G564" s="179">
        <v>212827519317</v>
      </c>
      <c r="H564" s="179">
        <f>VLOOKUP(A564,Sheet3!$A$1:$E$2000,5,FALSE)</f>
        <v>149224736770</v>
      </c>
      <c r="I564" s="20"/>
      <c r="J564" s="20"/>
      <c r="K564" s="20"/>
    </row>
    <row r="565" spans="1:11">
      <c r="A565" s="154" t="s">
        <v>510</v>
      </c>
      <c r="B565" s="154" t="s">
        <v>2225</v>
      </c>
      <c r="C565" s="154" t="s">
        <v>2058</v>
      </c>
      <c r="D565" s="179">
        <v>83551445377</v>
      </c>
      <c r="E565" s="179">
        <v>94741537920</v>
      </c>
      <c r="F565" s="179">
        <v>61894758684</v>
      </c>
      <c r="G565" s="179">
        <v>47066488665</v>
      </c>
      <c r="H565" s="179">
        <f>VLOOKUP(A565,Sheet3!$A$1:$E$2000,5,FALSE)</f>
        <v>101238796137</v>
      </c>
      <c r="I565" s="20"/>
      <c r="J565" s="20"/>
      <c r="K565" s="20"/>
    </row>
    <row r="566" spans="1:11">
      <c r="A566" s="154" t="s">
        <v>511</v>
      </c>
      <c r="B566" s="154" t="s">
        <v>2226</v>
      </c>
      <c r="C566" s="154" t="s">
        <v>2058</v>
      </c>
      <c r="D566" s="179">
        <v>14578785628</v>
      </c>
      <c r="E566" s="179">
        <v>19213422007</v>
      </c>
      <c r="F566" s="179">
        <v>12601208747</v>
      </c>
      <c r="G566" s="179">
        <v>19723944276</v>
      </c>
      <c r="H566" s="179">
        <f>VLOOKUP(A566,Sheet3!$A$1:$E$2000,5,FALSE)</f>
        <v>14248426051</v>
      </c>
      <c r="I566" s="20"/>
      <c r="J566" s="20"/>
      <c r="K566" s="20"/>
    </row>
    <row r="567" spans="1:11">
      <c r="A567" s="154" t="s">
        <v>512</v>
      </c>
      <c r="B567" s="154" t="s">
        <v>2227</v>
      </c>
      <c r="C567" s="154" t="s">
        <v>2058</v>
      </c>
      <c r="D567" s="179">
        <v>62103591542</v>
      </c>
      <c r="E567" s="179">
        <v>54491045487</v>
      </c>
      <c r="F567" s="179">
        <v>48432380989</v>
      </c>
      <c r="G567" s="179">
        <v>100639733955</v>
      </c>
      <c r="H567" s="179">
        <f>VLOOKUP(A567,Sheet3!$A$1:$E$2000,5,FALSE)</f>
        <v>60689219710</v>
      </c>
      <c r="I567" s="20"/>
      <c r="J567" s="20"/>
      <c r="K567" s="20"/>
    </row>
    <row r="568" spans="1:11">
      <c r="A568" s="154" t="s">
        <v>513</v>
      </c>
      <c r="B568" s="154" t="s">
        <v>2228</v>
      </c>
      <c r="C568" s="154" t="s">
        <v>2058</v>
      </c>
      <c r="D568" s="179">
        <v>12243452612</v>
      </c>
      <c r="E568" s="179">
        <v>12923921974</v>
      </c>
      <c r="F568" s="179">
        <v>5267140580</v>
      </c>
      <c r="G568" s="179">
        <v>7768768301</v>
      </c>
      <c r="H568" s="179">
        <f>VLOOKUP(A568,Sheet3!$A$1:$E$2000,5,FALSE)</f>
        <v>12875751301</v>
      </c>
      <c r="I568" s="20"/>
      <c r="J568" s="20"/>
      <c r="K568" s="20"/>
    </row>
    <row r="569" spans="1:11">
      <c r="A569" s="154" t="s">
        <v>514</v>
      </c>
      <c r="B569" s="154" t="s">
        <v>2229</v>
      </c>
      <c r="C569" s="154" t="s">
        <v>2058</v>
      </c>
      <c r="D569" s="179">
        <v>74860186887</v>
      </c>
      <c r="E569" s="179">
        <v>81096630439</v>
      </c>
      <c r="F569" s="179">
        <v>67211491132</v>
      </c>
      <c r="G569" s="179">
        <v>75340449122</v>
      </c>
      <c r="H569" s="179">
        <f>VLOOKUP(A569,Sheet3!$A$1:$E$2000,5,FALSE)</f>
        <v>72080249878</v>
      </c>
      <c r="I569" s="20"/>
      <c r="J569" s="20"/>
      <c r="K569" s="20"/>
    </row>
    <row r="570" spans="1:11">
      <c r="A570" s="154" t="s">
        <v>516</v>
      </c>
      <c r="B570" s="154" t="s">
        <v>2230</v>
      </c>
      <c r="C570" s="154" t="s">
        <v>2058</v>
      </c>
      <c r="D570" s="179">
        <v>1850201001</v>
      </c>
      <c r="E570" s="179">
        <v>1682352153</v>
      </c>
      <c r="F570" s="179">
        <v>4310569643</v>
      </c>
      <c r="G570" s="179">
        <v>2596740514</v>
      </c>
      <c r="H570" s="179">
        <f>VLOOKUP(A570,Sheet3!$A$1:$E$2000,5,FALSE)</f>
        <v>8587607063</v>
      </c>
      <c r="I570" s="20"/>
      <c r="J570" s="20"/>
      <c r="K570" s="20"/>
    </row>
    <row r="571" spans="1:11">
      <c r="A571" s="154" t="s">
        <v>517</v>
      </c>
      <c r="B571" s="154" t="s">
        <v>2231</v>
      </c>
      <c r="C571" s="154" t="s">
        <v>2058</v>
      </c>
      <c r="D571" s="179">
        <v>45637248</v>
      </c>
      <c r="E571" s="179">
        <v>2070434024</v>
      </c>
      <c r="F571" s="179">
        <v>2012898230</v>
      </c>
      <c r="G571" s="179">
        <v>2338293284</v>
      </c>
      <c r="H571" s="179">
        <f>VLOOKUP(A571,Sheet3!$A$1:$E$2000,5,FALSE)</f>
        <v>818794753</v>
      </c>
      <c r="I571" s="20"/>
      <c r="J571" s="20"/>
      <c r="K571" s="20"/>
    </row>
    <row r="572" spans="1:11">
      <c r="A572" s="154" t="s">
        <v>518</v>
      </c>
      <c r="B572" s="154" t="s">
        <v>2232</v>
      </c>
      <c r="C572" s="154" t="s">
        <v>2058</v>
      </c>
      <c r="D572" s="179">
        <v>99032159234</v>
      </c>
      <c r="E572" s="179">
        <v>77547853478</v>
      </c>
      <c r="F572" s="179">
        <v>93547473019</v>
      </c>
      <c r="G572" s="179">
        <v>95946949590</v>
      </c>
      <c r="H572" s="179">
        <f>VLOOKUP(A572,Sheet3!$A$1:$E$2000,5,FALSE)</f>
        <v>90018704856</v>
      </c>
      <c r="I572" s="20"/>
      <c r="J572" s="20"/>
      <c r="K572" s="20"/>
    </row>
    <row r="573" spans="1:11">
      <c r="A573" s="154" t="s">
        <v>520</v>
      </c>
      <c r="B573" s="154" t="s">
        <v>2233</v>
      </c>
      <c r="C573" s="154" t="s">
        <v>2058</v>
      </c>
      <c r="D573" s="179">
        <v>119757028884</v>
      </c>
      <c r="E573" s="179">
        <v>90721234133</v>
      </c>
      <c r="F573" s="179">
        <v>52399029768</v>
      </c>
      <c r="G573" s="179">
        <v>66929597004</v>
      </c>
      <c r="H573" s="179">
        <f>VLOOKUP(A573,Sheet3!$A$1:$E$2000,5,FALSE)</f>
        <v>141028262708</v>
      </c>
      <c r="I573" s="20"/>
      <c r="J573" s="20"/>
      <c r="K573" s="20"/>
    </row>
    <row r="574" spans="1:11">
      <c r="A574" s="154" t="s">
        <v>523</v>
      </c>
      <c r="B574" s="154" t="s">
        <v>2236</v>
      </c>
      <c r="C574" s="154" t="s">
        <v>2058</v>
      </c>
      <c r="D574" s="179">
        <v>1571096843</v>
      </c>
      <c r="E574" s="179">
        <v>2998832844</v>
      </c>
      <c r="F574" s="179">
        <v>3005047027</v>
      </c>
      <c r="G574" s="179">
        <v>2155011601</v>
      </c>
      <c r="H574" s="179">
        <f>VLOOKUP(A574,Sheet3!$A$1:$E$2000,5,FALSE)</f>
        <v>2845028473</v>
      </c>
      <c r="I574" s="20"/>
      <c r="J574" s="20"/>
      <c r="K574" s="20"/>
    </row>
    <row r="575" spans="1:11">
      <c r="A575" s="154" t="s">
        <v>519</v>
      </c>
      <c r="B575" s="154" t="s">
        <v>4242</v>
      </c>
      <c r="C575" s="154" t="s">
        <v>2058</v>
      </c>
      <c r="D575" s="179">
        <v>6364326116</v>
      </c>
      <c r="E575" s="179">
        <v>3785385411</v>
      </c>
      <c r="F575" s="179">
        <v>7001463306</v>
      </c>
      <c r="G575" s="179">
        <v>1285883326</v>
      </c>
      <c r="H575" s="179">
        <f>VLOOKUP(A575,Sheet3!$A$1:$E$2000,5,FALSE)</f>
        <v>1698030303</v>
      </c>
      <c r="I575" s="20"/>
      <c r="J575" s="20"/>
      <c r="K575" s="20"/>
    </row>
    <row r="576" spans="1:11">
      <c r="A576" s="154" t="s">
        <v>602</v>
      </c>
      <c r="B576" s="154" t="s">
        <v>2238</v>
      </c>
      <c r="C576" s="154" t="s">
        <v>2058</v>
      </c>
      <c r="D576" s="179">
        <v>12114928330</v>
      </c>
      <c r="E576" s="179">
        <v>12014610382</v>
      </c>
      <c r="F576" s="179">
        <v>10129728151</v>
      </c>
      <c r="G576" s="179">
        <v>15755679809</v>
      </c>
      <c r="H576" s="179">
        <f>VLOOKUP(A576,Sheet3!$A$1:$E$2000,5,FALSE)</f>
        <v>13685978786</v>
      </c>
      <c r="I576" s="20"/>
      <c r="J576" s="20"/>
      <c r="K576" s="20"/>
    </row>
    <row r="577" spans="1:11">
      <c r="A577" s="154" t="s">
        <v>526</v>
      </c>
      <c r="B577" s="154" t="s">
        <v>2239</v>
      </c>
      <c r="C577" s="154" t="s">
        <v>2058</v>
      </c>
      <c r="D577" s="179">
        <v>33434652896</v>
      </c>
      <c r="E577" s="179">
        <v>66371210635</v>
      </c>
      <c r="F577" s="179">
        <v>43430771956</v>
      </c>
      <c r="G577" s="179">
        <v>16247023246</v>
      </c>
      <c r="H577" s="179">
        <f>VLOOKUP(A577,Sheet3!$A$1:$E$2000,5,FALSE)</f>
        <v>23315964453</v>
      </c>
      <c r="I577" s="20"/>
      <c r="J577" s="20"/>
      <c r="K577" s="20"/>
    </row>
    <row r="578" spans="1:11">
      <c r="A578" s="154" t="s">
        <v>751</v>
      </c>
      <c r="B578" s="154" t="s">
        <v>2240</v>
      </c>
      <c r="C578" s="154" t="s">
        <v>2058</v>
      </c>
      <c r="D578" s="179">
        <v>23417374048</v>
      </c>
      <c r="E578" s="179">
        <v>19285007014</v>
      </c>
      <c r="F578" s="179">
        <v>13021234713</v>
      </c>
      <c r="G578" s="179">
        <v>21287695156</v>
      </c>
      <c r="H578" s="179">
        <f>VLOOKUP(A578,Sheet3!$A$1:$E$2000,5,FALSE)</f>
        <v>19993921588</v>
      </c>
      <c r="I578" s="20"/>
      <c r="J578" s="20"/>
      <c r="K578" s="20"/>
    </row>
    <row r="579" spans="1:11">
      <c r="A579" s="154" t="s">
        <v>527</v>
      </c>
      <c r="B579" s="154" t="s">
        <v>2241</v>
      </c>
      <c r="C579" s="154" t="s">
        <v>2058</v>
      </c>
      <c r="D579" s="179">
        <v>358411367049</v>
      </c>
      <c r="E579" s="179">
        <v>637772537874</v>
      </c>
      <c r="F579" s="179">
        <v>498983096864</v>
      </c>
      <c r="G579" s="179">
        <v>597452849342</v>
      </c>
      <c r="H579" s="179">
        <f>VLOOKUP(A579,Sheet3!$A$1:$E$2000,5,FALSE)</f>
        <v>442135686702</v>
      </c>
      <c r="I579" s="20"/>
      <c r="J579" s="20"/>
      <c r="K579" s="20"/>
    </row>
    <row r="580" spans="1:11">
      <c r="A580" s="154" t="s">
        <v>528</v>
      </c>
      <c r="B580" s="154" t="s">
        <v>2242</v>
      </c>
      <c r="C580" s="154" t="s">
        <v>2058</v>
      </c>
      <c r="D580" s="179"/>
      <c r="E580" s="179"/>
      <c r="F580" s="179"/>
      <c r="G580" s="179"/>
      <c r="H580" s="179">
        <f>VLOOKUP(A580,Sheet3!$A$1:$E$2000,5,FALSE)</f>
        <v>0</v>
      </c>
      <c r="I580" s="20"/>
      <c r="J580" s="20"/>
      <c r="K580" s="20"/>
    </row>
    <row r="581" spans="1:11">
      <c r="A581" s="154" t="s">
        <v>529</v>
      </c>
      <c r="B581" s="154" t="s">
        <v>2245</v>
      </c>
      <c r="C581" s="154" t="s">
        <v>2058</v>
      </c>
      <c r="D581" s="179">
        <v>34687953809</v>
      </c>
      <c r="E581" s="179">
        <v>64746861421</v>
      </c>
      <c r="F581" s="179">
        <v>396028070164</v>
      </c>
      <c r="G581" s="179">
        <v>53909499268</v>
      </c>
      <c r="H581" s="179">
        <f>VLOOKUP(A581,Sheet3!$A$1:$E$2000,5,FALSE)</f>
        <v>60148795354</v>
      </c>
      <c r="I581" s="20"/>
      <c r="J581" s="20"/>
      <c r="K581" s="20"/>
    </row>
    <row r="582" spans="1:11">
      <c r="A582" s="154" t="s">
        <v>530</v>
      </c>
      <c r="B582" s="154" t="s">
        <v>2246</v>
      </c>
      <c r="C582" s="154" t="s">
        <v>2058</v>
      </c>
      <c r="D582" s="179">
        <v>4517363290</v>
      </c>
      <c r="E582" s="179">
        <v>9727431649</v>
      </c>
      <c r="F582" s="179">
        <v>12342209754</v>
      </c>
      <c r="G582" s="179">
        <v>16917444990</v>
      </c>
      <c r="H582" s="179">
        <f>VLOOKUP(A582,Sheet3!$A$1:$E$2000,5,FALSE)</f>
        <v>2802234137</v>
      </c>
      <c r="I582" s="20"/>
      <c r="J582" s="20"/>
      <c r="K582" s="20"/>
    </row>
    <row r="583" spans="1:11">
      <c r="A583" s="154" t="s">
        <v>531</v>
      </c>
      <c r="B583" s="154" t="s">
        <v>2247</v>
      </c>
      <c r="C583" s="154" t="s">
        <v>2058</v>
      </c>
      <c r="D583" s="179">
        <v>9178671798</v>
      </c>
      <c r="E583" s="179">
        <v>6200715100</v>
      </c>
      <c r="F583" s="179">
        <v>7035346832</v>
      </c>
      <c r="G583" s="179">
        <v>8387111388</v>
      </c>
      <c r="H583" s="179">
        <f>VLOOKUP(A583,Sheet3!$A$1:$E$2000,5,FALSE)</f>
        <v>8012917711</v>
      </c>
      <c r="I583" s="20"/>
      <c r="J583" s="20"/>
      <c r="K583" s="20"/>
    </row>
    <row r="584" spans="1:11">
      <c r="A584" s="154" t="s">
        <v>563</v>
      </c>
      <c r="B584" s="154" t="s">
        <v>2248</v>
      </c>
      <c r="C584" s="154" t="s">
        <v>2058</v>
      </c>
      <c r="D584" s="179">
        <v>20748776895</v>
      </c>
      <c r="E584" s="179">
        <v>29862122395</v>
      </c>
      <c r="F584" s="179">
        <v>13282284815</v>
      </c>
      <c r="G584" s="179">
        <v>31148390161</v>
      </c>
      <c r="H584" s="179">
        <f>VLOOKUP(A584,Sheet3!$A$1:$E$2000,5,FALSE)</f>
        <v>27676340183</v>
      </c>
      <c r="I584" s="20"/>
      <c r="J584" s="20"/>
      <c r="K584" s="20"/>
    </row>
    <row r="585" spans="1:11">
      <c r="A585" s="154" t="s">
        <v>3926</v>
      </c>
      <c r="B585" s="154" t="s">
        <v>4305</v>
      </c>
      <c r="C585" s="154" t="s">
        <v>2058</v>
      </c>
      <c r="D585" s="179">
        <v>5557182104</v>
      </c>
      <c r="E585" s="179">
        <v>7126656542</v>
      </c>
      <c r="F585" s="179">
        <v>9657606619</v>
      </c>
      <c r="G585" s="179">
        <v>12686639185</v>
      </c>
      <c r="H585" s="179">
        <f>VLOOKUP(A585,Sheet3!$A$1:$E$2000,5,FALSE)</f>
        <v>8924236546</v>
      </c>
      <c r="I585" s="20"/>
      <c r="J585" s="20"/>
      <c r="K585" s="20"/>
    </row>
    <row r="586" spans="1:11">
      <c r="A586" s="154" t="s">
        <v>533</v>
      </c>
      <c r="B586" s="154" t="s">
        <v>4115</v>
      </c>
      <c r="C586" s="154" t="s">
        <v>2058</v>
      </c>
      <c r="D586" s="179">
        <v>53681622868</v>
      </c>
      <c r="E586" s="179">
        <v>43651235973</v>
      </c>
      <c r="F586" s="179">
        <v>41972499764</v>
      </c>
      <c r="G586" s="179">
        <v>67904610978</v>
      </c>
      <c r="H586" s="179">
        <f>VLOOKUP(A586,Sheet3!$A$1:$E$2000,5,FALSE)</f>
        <v>61338139999</v>
      </c>
      <c r="I586" s="20"/>
      <c r="J586" s="20"/>
      <c r="K586" s="20"/>
    </row>
    <row r="587" spans="1:11">
      <c r="A587" s="154" t="s">
        <v>534</v>
      </c>
      <c r="B587" s="154" t="s">
        <v>3663</v>
      </c>
      <c r="C587" s="154" t="s">
        <v>2058</v>
      </c>
      <c r="D587" s="179">
        <v>8979803352</v>
      </c>
      <c r="E587" s="179">
        <v>24761873765</v>
      </c>
      <c r="F587" s="179">
        <v>28517570786</v>
      </c>
      <c r="G587" s="179">
        <v>18040546463</v>
      </c>
      <c r="H587" s="179">
        <f>VLOOKUP(A587,Sheet3!$A$1:$E$2000,5,FALSE)</f>
        <v>17441350244</v>
      </c>
      <c r="I587" s="20"/>
      <c r="J587" s="20"/>
      <c r="K587" s="20"/>
    </row>
    <row r="588" spans="1:11">
      <c r="A588" s="154" t="s">
        <v>536</v>
      </c>
      <c r="B588" s="154" t="s">
        <v>2253</v>
      </c>
      <c r="C588" s="154" t="s">
        <v>2058</v>
      </c>
      <c r="D588" s="179">
        <v>4095495051</v>
      </c>
      <c r="E588" s="179">
        <v>8606593748</v>
      </c>
      <c r="F588" s="179">
        <v>5096961697</v>
      </c>
      <c r="G588" s="179">
        <v>9428101528</v>
      </c>
      <c r="H588" s="179">
        <f>VLOOKUP(A588,Sheet3!$A$1:$E$2000,5,FALSE)</f>
        <v>4769666893</v>
      </c>
      <c r="I588" s="20"/>
      <c r="J588" s="20"/>
      <c r="K588" s="20"/>
    </row>
    <row r="589" spans="1:11">
      <c r="A589" s="154" t="s">
        <v>757</v>
      </c>
      <c r="B589" s="154" t="s">
        <v>2254</v>
      </c>
      <c r="C589" s="154" t="s">
        <v>2058</v>
      </c>
      <c r="D589" s="179">
        <v>137595285</v>
      </c>
      <c r="E589" s="179">
        <v>1382482490</v>
      </c>
      <c r="F589" s="179">
        <v>1324415412</v>
      </c>
      <c r="G589" s="179">
        <v>1678919273</v>
      </c>
      <c r="H589" s="179">
        <f>VLOOKUP(A589,Sheet3!$A$1:$E$2000,5,FALSE)</f>
        <v>793218184</v>
      </c>
      <c r="I589" s="20"/>
      <c r="J589" s="20"/>
      <c r="K589" s="20"/>
    </row>
    <row r="590" spans="1:11">
      <c r="A590" s="154" t="s">
        <v>537</v>
      </c>
      <c r="B590" s="154" t="s">
        <v>2255</v>
      </c>
      <c r="C590" s="154" t="s">
        <v>2058</v>
      </c>
      <c r="D590" s="179">
        <v>247170574547</v>
      </c>
      <c r="E590" s="179">
        <v>234241171061</v>
      </c>
      <c r="F590" s="179">
        <v>226632037071</v>
      </c>
      <c r="G590" s="179">
        <v>213864437847</v>
      </c>
      <c r="H590" s="179">
        <f>VLOOKUP(A590,Sheet3!$A$1:$E$2000,5,FALSE)</f>
        <v>262381765690</v>
      </c>
      <c r="I590" s="20"/>
      <c r="J590" s="20"/>
      <c r="K590" s="20"/>
    </row>
    <row r="591" spans="1:11">
      <c r="A591" s="154" t="s">
        <v>538</v>
      </c>
      <c r="B591" s="154" t="s">
        <v>2256</v>
      </c>
      <c r="C591" s="154" t="s">
        <v>2058</v>
      </c>
      <c r="D591" s="179">
        <v>5510347180</v>
      </c>
      <c r="E591" s="179">
        <v>3844042609</v>
      </c>
      <c r="F591" s="179">
        <v>4563931235</v>
      </c>
      <c r="G591" s="179">
        <v>4022694583</v>
      </c>
      <c r="H591" s="179">
        <f>VLOOKUP(A591,Sheet3!$A$1:$E$2000,5,FALSE)</f>
        <v>0</v>
      </c>
      <c r="I591" s="20"/>
      <c r="J591" s="20"/>
      <c r="K591" s="20"/>
    </row>
    <row r="592" spans="1:11">
      <c r="A592" s="154" t="s">
        <v>742</v>
      </c>
      <c r="B592" s="154" t="s">
        <v>2257</v>
      </c>
      <c r="C592" s="154" t="s">
        <v>2058</v>
      </c>
      <c r="D592" s="179">
        <v>24897650175</v>
      </c>
      <c r="E592" s="179">
        <v>17432780058</v>
      </c>
      <c r="F592" s="179">
        <v>22410100429</v>
      </c>
      <c r="G592" s="179">
        <v>21414861120</v>
      </c>
      <c r="H592" s="179">
        <f>VLOOKUP(A592,Sheet3!$A$1:$E$2000,5,FALSE)</f>
        <v>24132643147</v>
      </c>
      <c r="I592" s="20"/>
      <c r="J592" s="20"/>
      <c r="K592" s="20"/>
    </row>
    <row r="593" spans="1:11">
      <c r="A593" s="154" t="s">
        <v>763</v>
      </c>
      <c r="B593" s="154" t="s">
        <v>2259</v>
      </c>
      <c r="C593" s="154" t="s">
        <v>2058</v>
      </c>
      <c r="D593" s="179">
        <v>7565136979</v>
      </c>
      <c r="E593" s="179">
        <v>15090228285</v>
      </c>
      <c r="F593" s="179">
        <v>16511997310</v>
      </c>
      <c r="G593" s="179">
        <v>21603138235</v>
      </c>
      <c r="H593" s="179">
        <f>VLOOKUP(A593,Sheet3!$A$1:$E$2000,5,FALSE)</f>
        <v>7742021667</v>
      </c>
      <c r="I593" s="20"/>
      <c r="J593" s="20"/>
      <c r="K593" s="20"/>
    </row>
    <row r="594" spans="1:11">
      <c r="A594" s="154" t="s">
        <v>541</v>
      </c>
      <c r="B594" s="154" t="s">
        <v>2260</v>
      </c>
      <c r="C594" s="154" t="s">
        <v>2058</v>
      </c>
      <c r="D594" s="179">
        <v>25079806114</v>
      </c>
      <c r="E594" s="179">
        <v>17954396709</v>
      </c>
      <c r="F594" s="179">
        <v>8477457425</v>
      </c>
      <c r="G594" s="179">
        <v>23172427914</v>
      </c>
      <c r="H594" s="179">
        <f>VLOOKUP(A594,Sheet3!$A$1:$E$2000,5,FALSE)</f>
        <v>18802720667</v>
      </c>
      <c r="I594" s="20"/>
      <c r="J594" s="20"/>
      <c r="K594" s="20"/>
    </row>
    <row r="595" spans="1:11">
      <c r="A595" s="154" t="s">
        <v>542</v>
      </c>
      <c r="B595" s="154" t="s">
        <v>2261</v>
      </c>
      <c r="C595" s="154" t="s">
        <v>2058</v>
      </c>
      <c r="D595" s="179">
        <v>31556611323</v>
      </c>
      <c r="E595" s="179">
        <v>39010416700</v>
      </c>
      <c r="F595" s="179">
        <v>33869261798</v>
      </c>
      <c r="G595" s="179">
        <v>41317017282</v>
      </c>
      <c r="H595" s="179">
        <f>VLOOKUP(A595,Sheet3!$A$1:$E$2000,5,FALSE)</f>
        <v>45205222183</v>
      </c>
      <c r="I595" s="20"/>
      <c r="J595" s="20"/>
      <c r="K595" s="20"/>
    </row>
    <row r="596" spans="1:11">
      <c r="A596" s="154" t="s">
        <v>543</v>
      </c>
      <c r="B596" s="154" t="s">
        <v>2262</v>
      </c>
      <c r="C596" s="154" t="s">
        <v>2058</v>
      </c>
      <c r="D596" s="179">
        <v>248329053726</v>
      </c>
      <c r="E596" s="179">
        <v>295513241247</v>
      </c>
      <c r="F596" s="179">
        <v>247924101071</v>
      </c>
      <c r="G596" s="179">
        <v>202147968361</v>
      </c>
      <c r="H596" s="179">
        <f>VLOOKUP(A596,Sheet3!$A$1:$E$2000,5,FALSE)</f>
        <v>283068808942</v>
      </c>
      <c r="I596" s="20"/>
      <c r="J596" s="20"/>
      <c r="K596" s="20"/>
    </row>
    <row r="597" spans="1:11">
      <c r="A597" s="154" t="s">
        <v>525</v>
      </c>
      <c r="B597" s="154" t="s">
        <v>2263</v>
      </c>
      <c r="C597" s="154" t="s">
        <v>2058</v>
      </c>
      <c r="D597" s="179">
        <v>24517404043</v>
      </c>
      <c r="E597" s="179">
        <v>23564504780</v>
      </c>
      <c r="F597" s="179">
        <v>15625352013</v>
      </c>
      <c r="G597" s="179">
        <v>27512157440</v>
      </c>
      <c r="H597" s="179">
        <f>VLOOKUP(A597,Sheet3!$A$1:$E$2000,5,FALSE)</f>
        <v>32704989147</v>
      </c>
      <c r="I597" s="20"/>
      <c r="J597" s="20"/>
      <c r="K597" s="20"/>
    </row>
    <row r="598" spans="1:11">
      <c r="A598" s="154" t="s">
        <v>544</v>
      </c>
      <c r="B598" s="154" t="s">
        <v>2264</v>
      </c>
      <c r="C598" s="154" t="s">
        <v>2058</v>
      </c>
      <c r="D598" s="179">
        <v>54673832996</v>
      </c>
      <c r="E598" s="179">
        <v>56591129046</v>
      </c>
      <c r="F598" s="179">
        <v>53032908701</v>
      </c>
      <c r="G598" s="179">
        <v>58901852514</v>
      </c>
      <c r="H598" s="179">
        <f>VLOOKUP(A598,Sheet3!$A$1:$E$2000,5,FALSE)</f>
        <v>61089213893</v>
      </c>
      <c r="I598" s="20"/>
      <c r="J598" s="20"/>
      <c r="K598" s="20"/>
    </row>
    <row r="599" spans="1:11">
      <c r="A599" s="154" t="s">
        <v>545</v>
      </c>
      <c r="B599" s="154" t="s">
        <v>2265</v>
      </c>
      <c r="C599" s="154" t="s">
        <v>2058</v>
      </c>
      <c r="D599" s="179">
        <v>18079730517</v>
      </c>
      <c r="E599" s="179">
        <v>15416076627</v>
      </c>
      <c r="F599" s="179">
        <v>16273567187</v>
      </c>
      <c r="G599" s="179">
        <v>16699119297</v>
      </c>
      <c r="H599" s="179">
        <f>VLOOKUP(A599,Sheet3!$A$1:$E$2000,5,FALSE)</f>
        <v>14212934006</v>
      </c>
      <c r="I599" s="20"/>
      <c r="J599" s="20"/>
      <c r="K599" s="20"/>
    </row>
    <row r="600" spans="1:11">
      <c r="A600" s="154" t="s">
        <v>546</v>
      </c>
      <c r="B600" s="154" t="s">
        <v>2266</v>
      </c>
      <c r="C600" s="154" t="s">
        <v>2058</v>
      </c>
      <c r="D600" s="179">
        <v>30407170382</v>
      </c>
      <c r="E600" s="179">
        <v>38720255461</v>
      </c>
      <c r="F600" s="179">
        <v>38711163508</v>
      </c>
      <c r="G600" s="179">
        <v>33639825757</v>
      </c>
      <c r="H600" s="179">
        <f>VLOOKUP(A600,Sheet3!$A$1:$E$2000,5,FALSE)</f>
        <v>28951186678</v>
      </c>
      <c r="I600" s="20"/>
      <c r="J600" s="20"/>
      <c r="K600" s="20"/>
    </row>
    <row r="601" spans="1:11">
      <c r="A601" s="154" t="s">
        <v>547</v>
      </c>
      <c r="B601" s="154" t="s">
        <v>2267</v>
      </c>
      <c r="C601" s="154" t="s">
        <v>2058</v>
      </c>
      <c r="D601" s="179">
        <v>13762112038</v>
      </c>
      <c r="E601" s="179">
        <v>35698355420</v>
      </c>
      <c r="F601" s="179">
        <v>25539880948</v>
      </c>
      <c r="G601" s="179">
        <v>59036544212</v>
      </c>
      <c r="H601" s="179">
        <f>VLOOKUP(A601,Sheet3!$A$1:$E$2000,5,FALSE)</f>
        <v>39237864831</v>
      </c>
      <c r="I601" s="20"/>
      <c r="J601" s="20"/>
      <c r="K601" s="20"/>
    </row>
    <row r="602" spans="1:11">
      <c r="A602" s="154" t="s">
        <v>548</v>
      </c>
      <c r="B602" s="154" t="s">
        <v>2268</v>
      </c>
      <c r="C602" s="154" t="s">
        <v>2058</v>
      </c>
      <c r="D602" s="179">
        <v>0</v>
      </c>
      <c r="E602" s="179">
        <v>0</v>
      </c>
      <c r="F602" s="179">
        <v>963909963</v>
      </c>
      <c r="G602" s="179">
        <v>2006674656</v>
      </c>
      <c r="H602" s="179">
        <f>VLOOKUP(A602,Sheet3!$A$1:$E$2000,5,FALSE)</f>
        <v>1546659522</v>
      </c>
      <c r="I602" s="20"/>
      <c r="J602" s="20"/>
      <c r="K602" s="20"/>
    </row>
    <row r="603" spans="1:11">
      <c r="A603" s="154" t="s">
        <v>549</v>
      </c>
      <c r="B603" s="154" t="s">
        <v>2269</v>
      </c>
      <c r="C603" s="154" t="s">
        <v>2058</v>
      </c>
      <c r="D603" s="179">
        <v>11976130576</v>
      </c>
      <c r="E603" s="179">
        <v>11140750224</v>
      </c>
      <c r="F603" s="179">
        <v>11174158808</v>
      </c>
      <c r="G603" s="179">
        <v>15037859825</v>
      </c>
      <c r="H603" s="179">
        <f>VLOOKUP(A603,Sheet3!$A$1:$E$2000,5,FALSE)</f>
        <v>14590697189</v>
      </c>
      <c r="I603" s="20"/>
      <c r="J603" s="20"/>
      <c r="K603" s="20"/>
    </row>
    <row r="604" spans="1:11">
      <c r="A604" s="154" t="s">
        <v>550</v>
      </c>
      <c r="B604" s="154" t="s">
        <v>2270</v>
      </c>
      <c r="C604" s="154" t="s">
        <v>2058</v>
      </c>
      <c r="D604" s="179">
        <v>9129479057</v>
      </c>
      <c r="E604" s="179">
        <v>15799645008</v>
      </c>
      <c r="F604" s="179">
        <v>12778293767</v>
      </c>
      <c r="G604" s="179">
        <v>14914167197</v>
      </c>
      <c r="H604" s="179">
        <f>VLOOKUP(A604,Sheet3!$A$1:$E$2000,5,FALSE)</f>
        <v>11016365120</v>
      </c>
      <c r="I604" s="20"/>
      <c r="J604" s="20"/>
      <c r="K604" s="20"/>
    </row>
    <row r="605" spans="1:11">
      <c r="A605" s="154" t="s">
        <v>3849</v>
      </c>
      <c r="B605" s="154" t="s">
        <v>3850</v>
      </c>
      <c r="C605" s="154" t="s">
        <v>2058</v>
      </c>
      <c r="D605" s="179">
        <v>10002688506</v>
      </c>
      <c r="E605" s="179">
        <v>10639797934</v>
      </c>
      <c r="F605" s="179">
        <v>11696519434</v>
      </c>
      <c r="G605" s="179">
        <v>17187782277</v>
      </c>
      <c r="H605" s="179">
        <f>VLOOKUP(A605,Sheet3!$A$1:$E$2000,5,FALSE)</f>
        <v>16859823968</v>
      </c>
      <c r="I605" s="20"/>
      <c r="J605" s="20"/>
      <c r="K605" s="20"/>
    </row>
    <row r="606" spans="1:11">
      <c r="A606" s="154" t="s">
        <v>569</v>
      </c>
      <c r="B606" s="154" t="s">
        <v>2271</v>
      </c>
      <c r="C606" s="154" t="s">
        <v>2058</v>
      </c>
      <c r="D606" s="179">
        <v>40555929824</v>
      </c>
      <c r="E606" s="179">
        <v>40737500144</v>
      </c>
      <c r="F606" s="179">
        <v>39999422062</v>
      </c>
      <c r="G606" s="179">
        <v>38989494969</v>
      </c>
      <c r="H606" s="179">
        <f>VLOOKUP(A606,Sheet3!$A$1:$E$2000,5,FALSE)</f>
        <v>66394621241</v>
      </c>
      <c r="I606" s="20"/>
      <c r="J606" s="20"/>
      <c r="K606" s="20"/>
    </row>
    <row r="607" spans="1:11">
      <c r="A607" s="154" t="s">
        <v>551</v>
      </c>
      <c r="B607" s="154" t="s">
        <v>2272</v>
      </c>
      <c r="C607" s="154" t="s">
        <v>2058</v>
      </c>
      <c r="D607" s="179">
        <v>2160557621</v>
      </c>
      <c r="E607" s="179">
        <v>3568114216</v>
      </c>
      <c r="F607" s="179">
        <v>4886160493</v>
      </c>
      <c r="G607" s="179">
        <v>3574313653</v>
      </c>
      <c r="H607" s="179">
        <f>VLOOKUP(A607,Sheet3!$A$1:$E$2000,5,FALSE)</f>
        <v>2656781640</v>
      </c>
      <c r="I607" s="20"/>
      <c r="J607" s="20"/>
      <c r="K607" s="20"/>
    </row>
    <row r="608" spans="1:11">
      <c r="A608" s="154" t="s">
        <v>2273</v>
      </c>
      <c r="B608" s="154" t="s">
        <v>2274</v>
      </c>
      <c r="C608" s="154" t="s">
        <v>2058</v>
      </c>
      <c r="D608" s="179">
        <v>34311570785</v>
      </c>
      <c r="E608" s="179">
        <v>26005024834</v>
      </c>
      <c r="F608" s="179">
        <v>40337788311</v>
      </c>
      <c r="G608" s="179">
        <v>20560595316</v>
      </c>
      <c r="H608" s="179">
        <f>VLOOKUP(A608,Sheet3!$A$1:$E$2000,5,FALSE)</f>
        <v>51671253795</v>
      </c>
      <c r="I608" s="20"/>
      <c r="J608" s="20"/>
      <c r="K608" s="20"/>
    </row>
    <row r="609" spans="1:11">
      <c r="A609" s="154" t="s">
        <v>552</v>
      </c>
      <c r="B609" s="154" t="s">
        <v>2275</v>
      </c>
      <c r="C609" s="154" t="s">
        <v>2058</v>
      </c>
      <c r="D609" s="179">
        <v>19140733271</v>
      </c>
      <c r="E609" s="179">
        <v>20374382260</v>
      </c>
      <c r="F609" s="179">
        <v>18736685899</v>
      </c>
      <c r="G609" s="179">
        <v>19601628093</v>
      </c>
      <c r="H609" s="179">
        <f>VLOOKUP(A609,Sheet3!$A$1:$E$2000,5,FALSE)</f>
        <v>24436717416</v>
      </c>
      <c r="I609" s="20"/>
      <c r="J609" s="20"/>
      <c r="K609" s="20"/>
    </row>
    <row r="610" spans="1:11">
      <c r="A610" s="154" t="s">
        <v>553</v>
      </c>
      <c r="B610" s="154" t="s">
        <v>2276</v>
      </c>
      <c r="C610" s="154" t="s">
        <v>2058</v>
      </c>
      <c r="D610" s="179">
        <v>65533988401</v>
      </c>
      <c r="E610" s="179">
        <v>98629592918</v>
      </c>
      <c r="F610" s="179">
        <v>103413785678</v>
      </c>
      <c r="G610" s="179">
        <v>139232048894</v>
      </c>
      <c r="H610" s="179">
        <f>VLOOKUP(A610,Sheet3!$A$1:$E$2000,5,FALSE)</f>
        <v>139897735293</v>
      </c>
      <c r="I610" s="20"/>
      <c r="J610" s="20"/>
      <c r="K610" s="20"/>
    </row>
    <row r="611" spans="1:11">
      <c r="A611" s="154" t="s">
        <v>554</v>
      </c>
      <c r="B611" s="154" t="s">
        <v>3866</v>
      </c>
      <c r="C611" s="154" t="s">
        <v>2058</v>
      </c>
      <c r="D611" s="179">
        <v>20259979489</v>
      </c>
      <c r="E611" s="179">
        <v>28885210783</v>
      </c>
      <c r="F611" s="179">
        <v>17729152345</v>
      </c>
      <c r="G611" s="179">
        <v>24429830153</v>
      </c>
      <c r="H611" s="179">
        <f>VLOOKUP(A611,Sheet3!$A$1:$E$2000,5,FALSE)</f>
        <v>17594901920</v>
      </c>
      <c r="I611" s="20"/>
      <c r="J611" s="20"/>
      <c r="K611" s="20"/>
    </row>
    <row r="612" spans="1:11">
      <c r="A612" s="154" t="s">
        <v>555</v>
      </c>
      <c r="B612" s="154" t="s">
        <v>2278</v>
      </c>
      <c r="C612" s="154" t="s">
        <v>2058</v>
      </c>
      <c r="D612" s="179">
        <v>50125698981</v>
      </c>
      <c r="E612" s="179">
        <v>54883889038</v>
      </c>
      <c r="F612" s="179">
        <v>69436039546</v>
      </c>
      <c r="G612" s="179">
        <v>59877610036</v>
      </c>
      <c r="H612" s="179">
        <f>VLOOKUP(A612,Sheet3!$A$1:$E$2000,5,FALSE)</f>
        <v>79058491938</v>
      </c>
      <c r="I612" s="20"/>
      <c r="J612" s="20"/>
      <c r="K612" s="20"/>
    </row>
    <row r="613" spans="1:11">
      <c r="A613" s="154" t="s">
        <v>565</v>
      </c>
      <c r="B613" s="154" t="s">
        <v>2279</v>
      </c>
      <c r="C613" s="154" t="s">
        <v>2058</v>
      </c>
      <c r="D613" s="179">
        <v>19910497769</v>
      </c>
      <c r="E613" s="179">
        <v>32515865356</v>
      </c>
      <c r="F613" s="179">
        <v>15638691023</v>
      </c>
      <c r="G613" s="179">
        <v>15728440034</v>
      </c>
      <c r="H613" s="179">
        <f>VLOOKUP(A613,Sheet3!$A$1:$E$2000,5,FALSE)</f>
        <v>23893242934</v>
      </c>
      <c r="I613" s="20"/>
      <c r="J613" s="20"/>
      <c r="K613" s="20"/>
    </row>
    <row r="614" spans="1:11">
      <c r="A614" s="154" t="s">
        <v>556</v>
      </c>
      <c r="B614" s="154" t="s">
        <v>2280</v>
      </c>
      <c r="C614" s="154" t="s">
        <v>2058</v>
      </c>
      <c r="D614" s="179">
        <v>1739273022</v>
      </c>
      <c r="E614" s="179">
        <v>16078973599</v>
      </c>
      <c r="F614" s="179">
        <v>9119008081</v>
      </c>
      <c r="G614" s="179">
        <v>24157400498</v>
      </c>
      <c r="H614" s="179">
        <f>VLOOKUP(A614,Sheet3!$A$1:$E$2000,5,FALSE)</f>
        <v>422599709</v>
      </c>
      <c r="I614" s="20"/>
      <c r="J614" s="20"/>
      <c r="K614" s="20"/>
    </row>
    <row r="615" spans="1:11">
      <c r="A615" s="154" t="s">
        <v>557</v>
      </c>
      <c r="B615" s="154" t="s">
        <v>2281</v>
      </c>
      <c r="C615" s="154" t="s">
        <v>2058</v>
      </c>
      <c r="D615" s="179">
        <v>50611672001</v>
      </c>
      <c r="E615" s="179">
        <v>147047937946</v>
      </c>
      <c r="F615" s="179">
        <v>55361961708</v>
      </c>
      <c r="G615" s="179">
        <v>192163611545</v>
      </c>
      <c r="H615" s="179">
        <f>VLOOKUP(A615,Sheet3!$A$1:$E$2000,5,FALSE)</f>
        <v>36330230939</v>
      </c>
      <c r="I615" s="20"/>
      <c r="J615" s="20"/>
      <c r="K615" s="20"/>
    </row>
    <row r="616" spans="1:11">
      <c r="A616" s="154" t="s">
        <v>558</v>
      </c>
      <c r="B616" s="154" t="s">
        <v>2282</v>
      </c>
      <c r="C616" s="154" t="s">
        <v>2058</v>
      </c>
      <c r="D616" s="179">
        <v>15278257410</v>
      </c>
      <c r="E616" s="179">
        <v>10663671684</v>
      </c>
      <c r="F616" s="179">
        <v>16176857377</v>
      </c>
      <c r="G616" s="179">
        <v>10755276609</v>
      </c>
      <c r="H616" s="179">
        <f>VLOOKUP(A616,Sheet3!$A$1:$E$2000,5,FALSE)</f>
        <v>15001072743</v>
      </c>
      <c r="I616" s="20"/>
      <c r="J616" s="20"/>
      <c r="K616" s="20"/>
    </row>
    <row r="617" spans="1:11">
      <c r="A617" s="154" t="s">
        <v>1377</v>
      </c>
      <c r="B617" s="154" t="s">
        <v>3114</v>
      </c>
      <c r="C617" s="154" t="s">
        <v>2058</v>
      </c>
      <c r="D617" s="179">
        <v>36550982905</v>
      </c>
      <c r="E617" s="179">
        <v>41511084536</v>
      </c>
      <c r="F617" s="179">
        <v>43760891299</v>
      </c>
      <c r="G617" s="179">
        <v>43535887801</v>
      </c>
      <c r="H617" s="179">
        <f>VLOOKUP(A617,Sheet3!$A$1:$E$2000,5,FALSE)</f>
        <v>66628461910</v>
      </c>
      <c r="I617" s="20"/>
      <c r="J617" s="20"/>
      <c r="K617" s="20"/>
    </row>
    <row r="618" spans="1:11">
      <c r="A618" s="154" t="s">
        <v>560</v>
      </c>
      <c r="B618" s="154" t="s">
        <v>2283</v>
      </c>
      <c r="C618" s="154" t="s">
        <v>2058</v>
      </c>
      <c r="D618" s="179">
        <v>0</v>
      </c>
      <c r="E618" s="179">
        <v>0</v>
      </c>
      <c r="F618" s="179">
        <v>0</v>
      </c>
      <c r="G618" s="179">
        <v>0</v>
      </c>
      <c r="H618" s="179">
        <f>VLOOKUP(A618,Sheet3!$A$1:$E$2000,5,FALSE)</f>
        <v>-7064107766</v>
      </c>
      <c r="I618" s="20"/>
      <c r="J618" s="20"/>
      <c r="K618" s="20"/>
    </row>
    <row r="619" spans="1:11">
      <c r="A619" s="154" t="s">
        <v>561</v>
      </c>
      <c r="B619" s="154" t="s">
        <v>2284</v>
      </c>
      <c r="C619" s="154" t="s">
        <v>2058</v>
      </c>
      <c r="D619" s="179">
        <v>12616512648</v>
      </c>
      <c r="E619" s="179">
        <v>38060345189</v>
      </c>
      <c r="F619" s="179">
        <v>45599092842</v>
      </c>
      <c r="G619" s="179">
        <v>29468085069</v>
      </c>
      <c r="H619" s="179">
        <f>VLOOKUP(A619,Sheet3!$A$1:$E$2000,5,FALSE)</f>
        <v>45426681660</v>
      </c>
      <c r="I619" s="20"/>
      <c r="J619" s="20"/>
      <c r="K619" s="20"/>
    </row>
    <row r="620" spans="1:11">
      <c r="A620" s="154" t="s">
        <v>562</v>
      </c>
      <c r="B620" s="154" t="s">
        <v>2285</v>
      </c>
      <c r="C620" s="154" t="s">
        <v>2058</v>
      </c>
      <c r="D620" s="179">
        <v>58073433651</v>
      </c>
      <c r="E620" s="179">
        <v>79590463240</v>
      </c>
      <c r="F620" s="179">
        <v>86020274792</v>
      </c>
      <c r="G620" s="179">
        <v>120495425819</v>
      </c>
      <c r="H620" s="179">
        <f>VLOOKUP(A620,Sheet3!$A$1:$E$2000,5,FALSE)</f>
        <v>81421146422</v>
      </c>
      <c r="I620" s="20"/>
      <c r="J620" s="20"/>
      <c r="K620" s="20"/>
    </row>
    <row r="621" spans="1:11">
      <c r="A621" s="154" t="s">
        <v>566</v>
      </c>
      <c r="B621" s="154" t="s">
        <v>2286</v>
      </c>
      <c r="C621" s="154" t="s">
        <v>2058</v>
      </c>
      <c r="D621" s="179">
        <v>108453838606</v>
      </c>
      <c r="E621" s="179">
        <v>101525864120</v>
      </c>
      <c r="F621" s="179">
        <v>115358371104</v>
      </c>
      <c r="G621" s="179">
        <v>114406732348</v>
      </c>
      <c r="H621" s="179">
        <f>VLOOKUP(A621,Sheet3!$A$1:$E$2000,5,FALSE)</f>
        <v>118444291458</v>
      </c>
      <c r="I621" s="20"/>
      <c r="J621" s="20"/>
      <c r="K621" s="20"/>
    </row>
    <row r="622" spans="1:11">
      <c r="A622" s="154" t="s">
        <v>567</v>
      </c>
      <c r="B622" s="154" t="s">
        <v>4294</v>
      </c>
      <c r="C622" s="154" t="s">
        <v>2058</v>
      </c>
      <c r="D622" s="179">
        <v>349909033323</v>
      </c>
      <c r="E622" s="179">
        <v>444405523859</v>
      </c>
      <c r="F622" s="179">
        <v>448729389506</v>
      </c>
      <c r="G622" s="179">
        <v>1634699187</v>
      </c>
      <c r="H622" s="179">
        <f>VLOOKUP(A622,Sheet3!$A$1:$E$2000,5,FALSE)</f>
        <v>627396358960</v>
      </c>
      <c r="I622" s="20"/>
      <c r="J622" s="20"/>
      <c r="K622" s="20"/>
    </row>
    <row r="623" spans="1:11">
      <c r="A623" s="154" t="s">
        <v>570</v>
      </c>
      <c r="B623" s="154" t="s">
        <v>2289</v>
      </c>
      <c r="C623" s="154" t="s">
        <v>2058</v>
      </c>
      <c r="D623" s="179">
        <v>257061283123</v>
      </c>
      <c r="E623" s="179">
        <v>441318383424</v>
      </c>
      <c r="F623" s="179">
        <v>323004741058</v>
      </c>
      <c r="G623" s="179">
        <v>849168146089</v>
      </c>
      <c r="H623" s="179">
        <f>VLOOKUP(A623,Sheet3!$A$1:$E$2000,5,FALSE)</f>
        <v>854913598204</v>
      </c>
      <c r="I623" s="20"/>
      <c r="J623" s="20"/>
      <c r="K623" s="20"/>
    </row>
    <row r="624" spans="1:11">
      <c r="A624" s="154" t="s">
        <v>2290</v>
      </c>
      <c r="B624" s="154" t="s">
        <v>2291</v>
      </c>
      <c r="C624" s="154" t="s">
        <v>2058</v>
      </c>
      <c r="D624" s="179"/>
      <c r="E624" s="179"/>
      <c r="F624" s="179"/>
      <c r="G624" s="179"/>
      <c r="H624" s="179">
        <f>VLOOKUP(A624,Sheet3!$A$1:$E$2000,5,FALSE)</f>
        <v>0</v>
      </c>
      <c r="I624" s="20"/>
      <c r="J624" s="20"/>
      <c r="K624" s="20"/>
    </row>
    <row r="625" spans="1:11">
      <c r="A625" s="154" t="s">
        <v>572</v>
      </c>
      <c r="B625" s="154" t="s">
        <v>2292</v>
      </c>
      <c r="C625" s="154" t="s">
        <v>2058</v>
      </c>
      <c r="D625" s="179">
        <v>13930944182</v>
      </c>
      <c r="E625" s="179">
        <v>17178475836</v>
      </c>
      <c r="F625" s="179">
        <v>17590900348</v>
      </c>
      <c r="G625" s="179">
        <v>20095775961</v>
      </c>
      <c r="H625" s="179">
        <f>VLOOKUP(A625,Sheet3!$A$1:$E$2000,5,FALSE)</f>
        <v>20617390515</v>
      </c>
      <c r="I625" s="20"/>
      <c r="J625" s="20"/>
      <c r="K625" s="20"/>
    </row>
    <row r="626" spans="1:11">
      <c r="A626" s="154" t="s">
        <v>574</v>
      </c>
      <c r="B626" s="154" t="s">
        <v>2293</v>
      </c>
      <c r="C626" s="154" t="s">
        <v>2058</v>
      </c>
      <c r="D626" s="179">
        <v>9287074162</v>
      </c>
      <c r="E626" s="179">
        <v>9680921357</v>
      </c>
      <c r="F626" s="179">
        <v>1260702350</v>
      </c>
      <c r="G626" s="179">
        <v>15080670567</v>
      </c>
      <c r="H626" s="179">
        <f>VLOOKUP(A626,Sheet3!$A$1:$E$2000,5,FALSE)</f>
        <v>13142816650</v>
      </c>
      <c r="I626" s="20"/>
      <c r="J626" s="20"/>
      <c r="K626" s="20"/>
    </row>
    <row r="627" spans="1:11">
      <c r="A627" s="154" t="s">
        <v>575</v>
      </c>
      <c r="B627" s="154" t="s">
        <v>2294</v>
      </c>
      <c r="C627" s="154" t="s">
        <v>2058</v>
      </c>
      <c r="D627" s="179">
        <v>654393657</v>
      </c>
      <c r="E627" s="179">
        <v>1996852931</v>
      </c>
      <c r="F627" s="179">
        <v>3065909658</v>
      </c>
      <c r="G627" s="179">
        <v>4415571250</v>
      </c>
      <c r="H627" s="179">
        <f>VLOOKUP(A627,Sheet3!$A$1:$E$2000,5,FALSE)</f>
        <v>2021843208</v>
      </c>
      <c r="I627" s="20"/>
      <c r="J627" s="20"/>
      <c r="K627" s="20"/>
    </row>
    <row r="628" spans="1:11">
      <c r="A628" s="154" t="s">
        <v>576</v>
      </c>
      <c r="B628" s="154" t="s">
        <v>2295</v>
      </c>
      <c r="C628" s="154" t="s">
        <v>2058</v>
      </c>
      <c r="D628" s="179">
        <v>1737554585</v>
      </c>
      <c r="E628" s="179">
        <v>3021486368</v>
      </c>
      <c r="F628" s="179">
        <v>1844512453</v>
      </c>
      <c r="G628" s="179">
        <v>11091040159</v>
      </c>
      <c r="H628" s="179">
        <f>VLOOKUP(A628,Sheet3!$A$1:$E$2000,5,FALSE)</f>
        <v>1724573446</v>
      </c>
      <c r="I628" s="20"/>
      <c r="J628" s="20"/>
      <c r="K628" s="20"/>
    </row>
    <row r="629" spans="1:11">
      <c r="A629" s="154" t="s">
        <v>578</v>
      </c>
      <c r="B629" s="154" t="s">
        <v>2296</v>
      </c>
      <c r="C629" s="154" t="s">
        <v>2058</v>
      </c>
      <c r="D629" s="179">
        <v>23542399495</v>
      </c>
      <c r="E629" s="179">
        <v>57541458807</v>
      </c>
      <c r="F629" s="179">
        <v>61147511658</v>
      </c>
      <c r="G629" s="179">
        <v>50012124811</v>
      </c>
      <c r="H629" s="179">
        <f>VLOOKUP(A629,Sheet3!$A$1:$E$2000,5,FALSE)</f>
        <v>27519790149</v>
      </c>
      <c r="I629" s="20"/>
      <c r="J629" s="20"/>
      <c r="K629" s="20"/>
    </row>
    <row r="630" spans="1:11">
      <c r="A630" s="154" t="s">
        <v>580</v>
      </c>
      <c r="B630" s="154" t="s">
        <v>2298</v>
      </c>
      <c r="C630" s="154" t="s">
        <v>2058</v>
      </c>
      <c r="D630" s="179">
        <v>62611685588</v>
      </c>
      <c r="E630" s="179">
        <v>89509595763</v>
      </c>
      <c r="F630" s="179">
        <v>79190299220</v>
      </c>
      <c r="G630" s="179">
        <v>80543823945</v>
      </c>
      <c r="H630" s="179">
        <f>VLOOKUP(A630,Sheet3!$A$1:$E$2000,5,FALSE)</f>
        <v>77535053538</v>
      </c>
      <c r="I630" s="20"/>
      <c r="J630" s="20"/>
      <c r="K630" s="20"/>
    </row>
    <row r="631" spans="1:11">
      <c r="A631" s="154" t="s">
        <v>581</v>
      </c>
      <c r="B631" s="154" t="s">
        <v>2299</v>
      </c>
      <c r="C631" s="154" t="s">
        <v>2058</v>
      </c>
      <c r="D631" s="179">
        <v>37180335698</v>
      </c>
      <c r="E631" s="179">
        <v>38691879217</v>
      </c>
      <c r="F631" s="179">
        <v>38248433702</v>
      </c>
      <c r="G631" s="179">
        <v>34011927742</v>
      </c>
      <c r="H631" s="179">
        <f>VLOOKUP(A631,Sheet3!$A$1:$E$2000,5,FALSE)</f>
        <v>38170976683</v>
      </c>
      <c r="I631" s="20"/>
      <c r="J631" s="20"/>
      <c r="K631" s="20"/>
    </row>
    <row r="632" spans="1:11">
      <c r="A632" s="154" t="s">
        <v>3540</v>
      </c>
      <c r="B632" s="154" t="s">
        <v>3541</v>
      </c>
      <c r="C632" s="154" t="s">
        <v>2058</v>
      </c>
      <c r="D632" s="179">
        <v>39950604733</v>
      </c>
      <c r="E632" s="179">
        <v>165399087629</v>
      </c>
      <c r="F632" s="179">
        <v>95927082407</v>
      </c>
      <c r="G632" s="179">
        <v>202874239885</v>
      </c>
      <c r="H632" s="179">
        <f>VLOOKUP(A632,Sheet3!$A$1:$E$2000,5,FALSE)</f>
        <v>89782810265</v>
      </c>
      <c r="I632" s="20"/>
      <c r="J632" s="20"/>
      <c r="K632" s="20"/>
    </row>
    <row r="633" spans="1:11">
      <c r="A633" s="154" t="s">
        <v>582</v>
      </c>
      <c r="B633" s="154" t="s">
        <v>3938</v>
      </c>
      <c r="C633" s="154" t="s">
        <v>2058</v>
      </c>
      <c r="D633" s="179">
        <v>-2214994972</v>
      </c>
      <c r="E633" s="179">
        <v>25845176899</v>
      </c>
      <c r="F633" s="179">
        <v>24038570236</v>
      </c>
      <c r="G633" s="179">
        <v>27531220599</v>
      </c>
      <c r="H633" s="179">
        <f>VLOOKUP(A633,Sheet3!$A$1:$E$2000,5,FALSE)</f>
        <v>24841697670</v>
      </c>
      <c r="I633" s="20"/>
      <c r="J633" s="20"/>
      <c r="K633" s="20"/>
    </row>
    <row r="634" spans="1:11">
      <c r="A634" s="154" t="s">
        <v>586</v>
      </c>
      <c r="B634" s="154" t="s">
        <v>2302</v>
      </c>
      <c r="C634" s="154" t="s">
        <v>2058</v>
      </c>
      <c r="D634" s="179">
        <v>30658625608</v>
      </c>
      <c r="E634" s="179">
        <v>16642644194</v>
      </c>
      <c r="F634" s="179">
        <v>46827815735</v>
      </c>
      <c r="G634" s="179">
        <v>-6336331238</v>
      </c>
      <c r="H634" s="179">
        <f>VLOOKUP(A634,Sheet3!$A$1:$E$2000,5,FALSE)</f>
        <v>17516855694</v>
      </c>
      <c r="I634" s="20"/>
      <c r="J634" s="20"/>
      <c r="K634" s="20"/>
    </row>
    <row r="635" spans="1:11">
      <c r="A635" s="154" t="s">
        <v>588</v>
      </c>
      <c r="B635" s="154" t="s">
        <v>2304</v>
      </c>
      <c r="C635" s="154" t="s">
        <v>2058</v>
      </c>
      <c r="D635" s="179">
        <v>30114477879</v>
      </c>
      <c r="E635" s="179">
        <v>46903346623</v>
      </c>
      <c r="F635" s="179">
        <v>45702025923</v>
      </c>
      <c r="G635" s="179">
        <v>49677865709</v>
      </c>
      <c r="H635" s="179">
        <f>VLOOKUP(A635,Sheet3!$A$1:$E$2000,5,FALSE)</f>
        <v>35153703498</v>
      </c>
      <c r="I635" s="20"/>
      <c r="J635" s="20"/>
      <c r="K635" s="20"/>
    </row>
    <row r="636" spans="1:11">
      <c r="A636" s="154" t="s">
        <v>589</v>
      </c>
      <c r="B636" s="154" t="s">
        <v>2305</v>
      </c>
      <c r="C636" s="154" t="s">
        <v>2058</v>
      </c>
      <c r="D636" s="179">
        <v>479991462</v>
      </c>
      <c r="E636" s="179">
        <v>460693348</v>
      </c>
      <c r="F636" s="179">
        <v>427165028</v>
      </c>
      <c r="G636" s="179">
        <v>502565519</v>
      </c>
      <c r="H636" s="179">
        <f>VLOOKUP(A636,Sheet3!$A$1:$E$2000,5,FALSE)</f>
        <v>697644665</v>
      </c>
      <c r="I636" s="20"/>
      <c r="J636" s="20"/>
      <c r="K636" s="20"/>
    </row>
    <row r="637" spans="1:11">
      <c r="A637" s="154" t="s">
        <v>590</v>
      </c>
      <c r="B637" s="154" t="s">
        <v>2306</v>
      </c>
      <c r="C637" s="154" t="s">
        <v>2058</v>
      </c>
      <c r="D637" s="179">
        <v>2497616128</v>
      </c>
      <c r="E637" s="179">
        <v>3606950464</v>
      </c>
      <c r="F637" s="179">
        <v>4129941423</v>
      </c>
      <c r="G637" s="179">
        <v>3739203082</v>
      </c>
      <c r="H637" s="179">
        <f>VLOOKUP(A637,Sheet3!$A$1:$E$2000,5,FALSE)</f>
        <v>3968665143</v>
      </c>
      <c r="I637" s="20"/>
      <c r="J637" s="20"/>
      <c r="K637" s="20"/>
    </row>
    <row r="638" spans="1:11">
      <c r="A638" s="154" t="s">
        <v>591</v>
      </c>
      <c r="B638" s="154" t="s">
        <v>2307</v>
      </c>
      <c r="C638" s="154" t="s">
        <v>2058</v>
      </c>
      <c r="D638" s="179">
        <v>18814873422</v>
      </c>
      <c r="E638" s="179">
        <v>23194081534</v>
      </c>
      <c r="F638" s="179">
        <v>-26619695502</v>
      </c>
      <c r="G638" s="179">
        <v>-30509864949</v>
      </c>
      <c r="H638" s="179">
        <f>VLOOKUP(A638,Sheet3!$A$1:$E$2000,5,FALSE)</f>
        <v>0</v>
      </c>
      <c r="I638" s="20"/>
      <c r="J638" s="20"/>
      <c r="K638" s="20"/>
    </row>
    <row r="639" spans="1:11">
      <c r="A639" s="154" t="s">
        <v>592</v>
      </c>
      <c r="B639" s="154" t="s">
        <v>2308</v>
      </c>
      <c r="C639" s="154" t="s">
        <v>2058</v>
      </c>
      <c r="D639" s="179">
        <v>7870178373</v>
      </c>
      <c r="E639" s="179">
        <v>8328757935</v>
      </c>
      <c r="F639" s="179">
        <v>7658740072</v>
      </c>
      <c r="G639" s="179">
        <v>6963079396</v>
      </c>
      <c r="H639" s="179">
        <f>VLOOKUP(A639,Sheet3!$A$1:$E$2000,5,FALSE)</f>
        <v>6645774330</v>
      </c>
      <c r="I639" s="20"/>
      <c r="J639" s="20"/>
      <c r="K639" s="20"/>
    </row>
    <row r="640" spans="1:11">
      <c r="A640" s="154" t="s">
        <v>594</v>
      </c>
      <c r="B640" s="154" t="s">
        <v>2310</v>
      </c>
      <c r="C640" s="154" t="s">
        <v>2058</v>
      </c>
      <c r="D640" s="179">
        <v>5893836142</v>
      </c>
      <c r="E640" s="179">
        <v>71878021274</v>
      </c>
      <c r="F640" s="179">
        <v>5020164525</v>
      </c>
      <c r="G640" s="179">
        <v>7793397329</v>
      </c>
      <c r="H640" s="179">
        <f>VLOOKUP(A640,Sheet3!$A$1:$E$2000,5,FALSE)</f>
        <v>6110968412</v>
      </c>
      <c r="I640" s="20"/>
      <c r="J640" s="20"/>
      <c r="K640" s="20"/>
    </row>
    <row r="641" spans="1:11">
      <c r="A641" s="154" t="s">
        <v>595</v>
      </c>
      <c r="B641" s="154" t="s">
        <v>2311</v>
      </c>
      <c r="C641" s="154" t="s">
        <v>2058</v>
      </c>
      <c r="D641" s="179">
        <v>59626006309</v>
      </c>
      <c r="E641" s="179">
        <v>46874496683</v>
      </c>
      <c r="F641" s="179">
        <v>24226630744</v>
      </c>
      <c r="G641" s="179">
        <v>56841344951</v>
      </c>
      <c r="H641" s="179">
        <f>VLOOKUP(A641,Sheet3!$A$1:$E$2000,5,FALSE)</f>
        <v>71540529142</v>
      </c>
      <c r="I641" s="20"/>
      <c r="J641" s="20"/>
      <c r="K641" s="20"/>
    </row>
    <row r="642" spans="1:11">
      <c r="A642" s="154" t="s">
        <v>596</v>
      </c>
      <c r="B642" s="154" t="s">
        <v>2312</v>
      </c>
      <c r="C642" s="154" t="s">
        <v>2058</v>
      </c>
      <c r="D642" s="179">
        <v>23971703089</v>
      </c>
      <c r="E642" s="179">
        <v>164322174111</v>
      </c>
      <c r="F642" s="179">
        <v>51904487241</v>
      </c>
      <c r="G642" s="179">
        <v>31230490731</v>
      </c>
      <c r="H642" s="179">
        <f>VLOOKUP(A642,Sheet3!$A$1:$E$2000,5,FALSE)</f>
        <v>17153290050</v>
      </c>
      <c r="I642" s="20"/>
      <c r="J642" s="20"/>
      <c r="K642" s="20"/>
    </row>
    <row r="643" spans="1:11">
      <c r="A643" s="154" t="s">
        <v>597</v>
      </c>
      <c r="B643" s="154" t="s">
        <v>2313</v>
      </c>
      <c r="C643" s="154" t="s">
        <v>2058</v>
      </c>
      <c r="D643" s="179">
        <v>4944628945</v>
      </c>
      <c r="E643" s="179">
        <v>6169435965</v>
      </c>
      <c r="F643" s="179">
        <v>6177478685</v>
      </c>
      <c r="G643" s="179">
        <v>6353727740</v>
      </c>
      <c r="H643" s="179">
        <f>VLOOKUP(A643,Sheet3!$A$1:$E$2000,5,FALSE)</f>
        <v>5148188650</v>
      </c>
      <c r="I643" s="20"/>
      <c r="J643" s="20"/>
      <c r="K643" s="20"/>
    </row>
    <row r="644" spans="1:11">
      <c r="A644" s="154" t="s">
        <v>598</v>
      </c>
      <c r="B644" s="154" t="s">
        <v>2314</v>
      </c>
      <c r="C644" s="154" t="s">
        <v>2058</v>
      </c>
      <c r="D644" s="179">
        <v>47403880067</v>
      </c>
      <c r="E644" s="179">
        <v>52647605128</v>
      </c>
      <c r="F644" s="179">
        <v>54045705951</v>
      </c>
      <c r="G644" s="179">
        <v>70037362593</v>
      </c>
      <c r="H644" s="179">
        <f>VLOOKUP(A644,Sheet3!$A$1:$E$2000,5,FALSE)</f>
        <v>59016296836</v>
      </c>
      <c r="I644" s="20"/>
      <c r="J644" s="20"/>
      <c r="K644" s="20"/>
    </row>
    <row r="645" spans="1:11">
      <c r="A645" s="154" t="s">
        <v>599</v>
      </c>
      <c r="B645" s="154" t="s">
        <v>2315</v>
      </c>
      <c r="C645" s="154" t="s">
        <v>2058</v>
      </c>
      <c r="D645" s="179">
        <v>1480257351</v>
      </c>
      <c r="E645" s="179">
        <v>4537725728</v>
      </c>
      <c r="F645" s="179">
        <v>5975784393</v>
      </c>
      <c r="G645" s="179">
        <v>3590805791</v>
      </c>
      <c r="H645" s="179">
        <f>VLOOKUP(A645,Sheet3!$A$1:$E$2000,5,FALSE)</f>
        <v>4439680323</v>
      </c>
      <c r="I645" s="20"/>
      <c r="J645" s="20"/>
      <c r="K645" s="20"/>
    </row>
    <row r="646" spans="1:11">
      <c r="A646" s="154" t="s">
        <v>600</v>
      </c>
      <c r="B646" s="154" t="s">
        <v>2316</v>
      </c>
      <c r="C646" s="154" t="s">
        <v>2058</v>
      </c>
      <c r="D646" s="179">
        <v>6815129384</v>
      </c>
      <c r="E646" s="179">
        <v>5083523699</v>
      </c>
      <c r="F646" s="179">
        <v>4928942030</v>
      </c>
      <c r="G646" s="179">
        <v>6166071651</v>
      </c>
      <c r="H646" s="179">
        <f>VLOOKUP(A646,Sheet3!$A$1:$E$2000,5,FALSE)</f>
        <v>7250626089</v>
      </c>
      <c r="I646" s="20"/>
      <c r="J646" s="20"/>
      <c r="K646" s="20"/>
    </row>
    <row r="647" spans="1:11">
      <c r="A647" s="154" t="s">
        <v>744</v>
      </c>
      <c r="B647" s="154" t="s">
        <v>2317</v>
      </c>
      <c r="C647" s="154" t="s">
        <v>2058</v>
      </c>
      <c r="D647" s="179">
        <v>5052534323</v>
      </c>
      <c r="E647" s="179">
        <v>7106771723</v>
      </c>
      <c r="F647" s="179">
        <v>7902324063</v>
      </c>
      <c r="G647" s="179">
        <v>8608969237</v>
      </c>
      <c r="H647" s="179">
        <f>VLOOKUP(A647,Sheet3!$A$1:$E$2000,5,FALSE)</f>
        <v>39713496411</v>
      </c>
      <c r="I647" s="20"/>
      <c r="J647" s="20"/>
      <c r="K647" s="20"/>
    </row>
    <row r="648" spans="1:11">
      <c r="A648" s="154" t="s">
        <v>604</v>
      </c>
      <c r="B648" s="154" t="s">
        <v>2318</v>
      </c>
      <c r="C648" s="154" t="s">
        <v>2058</v>
      </c>
      <c r="D648" s="179">
        <v>13778134318</v>
      </c>
      <c r="E648" s="179">
        <v>15076456933</v>
      </c>
      <c r="F648" s="179">
        <v>7642075743</v>
      </c>
      <c r="G648" s="179">
        <v>11588758141</v>
      </c>
      <c r="H648" s="179">
        <f>VLOOKUP(A648,Sheet3!$A$1:$E$2000,5,FALSE)</f>
        <v>0</v>
      </c>
      <c r="I648" s="20"/>
      <c r="J648" s="20"/>
      <c r="K648" s="20"/>
    </row>
    <row r="649" spans="1:11">
      <c r="A649" s="154" t="s">
        <v>605</v>
      </c>
      <c r="B649" s="154" t="s">
        <v>2319</v>
      </c>
      <c r="C649" s="154" t="s">
        <v>2058</v>
      </c>
      <c r="D649" s="179">
        <v>381854574219</v>
      </c>
      <c r="E649" s="179">
        <v>537905218900</v>
      </c>
      <c r="F649" s="179">
        <v>695785990013</v>
      </c>
      <c r="G649" s="179">
        <v>474017253838</v>
      </c>
      <c r="H649" s="179">
        <f>VLOOKUP(A649,Sheet3!$A$1:$E$2000,5,FALSE)</f>
        <v>472824363201</v>
      </c>
      <c r="I649" s="20"/>
      <c r="J649" s="20"/>
      <c r="K649" s="20"/>
    </row>
    <row r="650" spans="1:11">
      <c r="A650" s="154" t="s">
        <v>607</v>
      </c>
      <c r="B650" s="154" t="s">
        <v>2321</v>
      </c>
      <c r="C650" s="154" t="s">
        <v>2058</v>
      </c>
      <c r="D650" s="179">
        <v>37462611890</v>
      </c>
      <c r="E650" s="179">
        <v>41881495055</v>
      </c>
      <c r="F650" s="179">
        <v>52376167783</v>
      </c>
      <c r="G650" s="179">
        <v>49536040734</v>
      </c>
      <c r="H650" s="179">
        <f>VLOOKUP(A650,Sheet3!$A$1:$E$2000,5,FALSE)</f>
        <v>30875615805</v>
      </c>
      <c r="I650" s="20"/>
      <c r="J650" s="20"/>
      <c r="K650" s="20"/>
    </row>
    <row r="651" spans="1:11">
      <c r="A651" s="154" t="s">
        <v>609</v>
      </c>
      <c r="B651" s="154" t="s">
        <v>2323</v>
      </c>
      <c r="C651" s="154" t="s">
        <v>2058</v>
      </c>
      <c r="D651" s="179">
        <v>68991377292</v>
      </c>
      <c r="E651" s="179">
        <v>91424911581</v>
      </c>
      <c r="F651" s="179">
        <v>114736715825</v>
      </c>
      <c r="G651" s="179">
        <v>92340562668</v>
      </c>
      <c r="H651" s="179">
        <f>VLOOKUP(A651,Sheet3!$A$1:$E$2000,5,FALSE)</f>
        <v>93891197805</v>
      </c>
      <c r="I651" s="20"/>
      <c r="J651" s="20"/>
      <c r="K651" s="20"/>
    </row>
    <row r="652" spans="1:11">
      <c r="A652" s="154" t="s">
        <v>610</v>
      </c>
      <c r="B652" s="154" t="s">
        <v>2324</v>
      </c>
      <c r="C652" s="154" t="s">
        <v>2058</v>
      </c>
      <c r="D652" s="179">
        <v>89181342461</v>
      </c>
      <c r="E652" s="179">
        <v>103137468887</v>
      </c>
      <c r="F652" s="179">
        <v>76811840091</v>
      </c>
      <c r="G652" s="179">
        <v>83869225606</v>
      </c>
      <c r="H652" s="179">
        <f>VLOOKUP(A652,Sheet3!$A$1:$E$2000,5,FALSE)</f>
        <v>13698308041</v>
      </c>
      <c r="I652" s="20"/>
      <c r="J652" s="20"/>
      <c r="K652" s="20"/>
    </row>
    <row r="653" spans="1:11">
      <c r="A653" s="154" t="s">
        <v>612</v>
      </c>
      <c r="B653" s="154" t="s">
        <v>2325</v>
      </c>
      <c r="C653" s="154" t="s">
        <v>2058</v>
      </c>
      <c r="D653" s="179">
        <v>4133071355</v>
      </c>
      <c r="E653" s="179">
        <v>22194877130</v>
      </c>
      <c r="F653" s="179">
        <v>18222063438</v>
      </c>
      <c r="G653" s="179">
        <v>-362239256</v>
      </c>
      <c r="H653" s="179">
        <f>VLOOKUP(A653,Sheet3!$A$1:$E$2000,5,FALSE)</f>
        <v>956600828</v>
      </c>
      <c r="I653" s="20"/>
      <c r="J653" s="20"/>
      <c r="K653" s="20"/>
    </row>
    <row r="654" spans="1:11">
      <c r="A654" s="154" t="s">
        <v>611</v>
      </c>
      <c r="B654" s="154" t="s">
        <v>2326</v>
      </c>
      <c r="C654" s="154" t="s">
        <v>2058</v>
      </c>
      <c r="D654" s="179">
        <v>1466186403</v>
      </c>
      <c r="E654" s="179">
        <v>-7285546079</v>
      </c>
      <c r="F654" s="179">
        <v>1337024700</v>
      </c>
      <c r="G654" s="179">
        <v>-3632834431</v>
      </c>
      <c r="H654" s="179">
        <f>VLOOKUP(A654,Sheet3!$A$1:$E$2000,5,FALSE)</f>
        <v>1113523772</v>
      </c>
      <c r="I654" s="20"/>
      <c r="J654" s="20"/>
      <c r="K654" s="20"/>
    </row>
    <row r="655" spans="1:11">
      <c r="A655" s="154" t="s">
        <v>932</v>
      </c>
      <c r="B655" s="154" t="s">
        <v>3227</v>
      </c>
      <c r="C655" s="154" t="s">
        <v>2058</v>
      </c>
      <c r="D655" s="179">
        <v>33297238771</v>
      </c>
      <c r="E655" s="179">
        <v>62895240051</v>
      </c>
      <c r="F655" s="179">
        <v>41569514451</v>
      </c>
      <c r="G655" s="179">
        <v>45991612945</v>
      </c>
      <c r="H655" s="179">
        <f>VLOOKUP(A655,Sheet3!$A$1:$E$2000,5,FALSE)</f>
        <v>45038566899</v>
      </c>
      <c r="I655" s="20"/>
      <c r="J655" s="20"/>
      <c r="K655" s="20"/>
    </row>
    <row r="656" spans="1:11">
      <c r="A656" s="154" t="s">
        <v>615</v>
      </c>
      <c r="B656" s="154" t="s">
        <v>2328</v>
      </c>
      <c r="C656" s="154" t="s">
        <v>2058</v>
      </c>
      <c r="D656" s="179">
        <v>2973701904</v>
      </c>
      <c r="E656" s="179">
        <v>3447148528</v>
      </c>
      <c r="F656" s="179">
        <v>7642715771</v>
      </c>
      <c r="G656" s="179">
        <v>4037146664</v>
      </c>
      <c r="H656" s="179">
        <f>VLOOKUP(A656,Sheet3!$A$1:$E$2000,5,FALSE)</f>
        <v>363410664</v>
      </c>
      <c r="I656" s="20"/>
      <c r="J656" s="20"/>
      <c r="K656" s="20"/>
    </row>
    <row r="657" spans="1:11">
      <c r="A657" s="154" t="s">
        <v>616</v>
      </c>
      <c r="B657" s="154" t="s">
        <v>2329</v>
      </c>
      <c r="C657" s="154" t="s">
        <v>2058</v>
      </c>
      <c r="D657" s="179">
        <v>1548030001</v>
      </c>
      <c r="E657" s="179">
        <v>3175816882</v>
      </c>
      <c r="F657" s="179">
        <v>4323945127</v>
      </c>
      <c r="G657" s="179">
        <v>-2295717449</v>
      </c>
      <c r="H657" s="179">
        <f>VLOOKUP(A657,Sheet3!$A$1:$E$2000,5,FALSE)</f>
        <v>2271201772</v>
      </c>
      <c r="I657" s="20"/>
      <c r="J657" s="20"/>
      <c r="K657" s="20"/>
    </row>
    <row r="658" spans="1:11">
      <c r="A658" s="154" t="s">
        <v>617</v>
      </c>
      <c r="B658" s="154" t="s">
        <v>4157</v>
      </c>
      <c r="C658" s="154" t="s">
        <v>2058</v>
      </c>
      <c r="D658" s="179">
        <v>21145893832</v>
      </c>
      <c r="E658" s="179">
        <v>13030393961</v>
      </c>
      <c r="F658" s="179">
        <v>18929360559</v>
      </c>
      <c r="G658" s="179">
        <v>13043359233</v>
      </c>
      <c r="H658" s="179">
        <f>VLOOKUP(A658,Sheet3!$A$1:$E$2000,5,FALSE)</f>
        <v>3503485980</v>
      </c>
      <c r="I658" s="20"/>
      <c r="J658" s="20"/>
      <c r="K658" s="20"/>
    </row>
    <row r="659" spans="1:11">
      <c r="A659" s="154" t="s">
        <v>618</v>
      </c>
      <c r="B659" s="154" t="s">
        <v>2331</v>
      </c>
      <c r="C659" s="154" t="s">
        <v>2058</v>
      </c>
      <c r="D659" s="179">
        <v>8256362084</v>
      </c>
      <c r="E659" s="179">
        <v>4933455292</v>
      </c>
      <c r="F659" s="179">
        <v>5577349527</v>
      </c>
      <c r="G659" s="179">
        <v>9616109892</v>
      </c>
      <c r="H659" s="179">
        <f>VLOOKUP(A659,Sheet3!$A$1:$E$2000,5,FALSE)</f>
        <v>9508520508</v>
      </c>
      <c r="I659" s="20"/>
      <c r="J659" s="20"/>
      <c r="K659" s="20"/>
    </row>
    <row r="660" spans="1:11">
      <c r="A660" s="154" t="s">
        <v>619</v>
      </c>
      <c r="B660" s="154" t="s">
        <v>2332</v>
      </c>
      <c r="C660" s="154" t="s">
        <v>2058</v>
      </c>
      <c r="D660" s="179">
        <v>153687600</v>
      </c>
      <c r="E660" s="179">
        <v>77065000</v>
      </c>
      <c r="F660" s="179">
        <v>30120000</v>
      </c>
      <c r="G660" s="179">
        <v>0</v>
      </c>
      <c r="H660" s="179">
        <f>VLOOKUP(A660,Sheet3!$A$1:$E$2000,5,FALSE)</f>
        <v>0</v>
      </c>
      <c r="I660" s="20"/>
      <c r="J660" s="20"/>
      <c r="K660" s="20"/>
    </row>
    <row r="661" spans="1:11">
      <c r="A661" s="154" t="s">
        <v>1599</v>
      </c>
      <c r="B661" s="154" t="s">
        <v>2333</v>
      </c>
      <c r="C661" s="154" t="s">
        <v>2058</v>
      </c>
      <c r="D661" s="179">
        <v>47936654925</v>
      </c>
      <c r="E661" s="179">
        <v>50229142446</v>
      </c>
      <c r="F661" s="179">
        <v>40202309182</v>
      </c>
      <c r="G661" s="179">
        <v>127084469720</v>
      </c>
      <c r="H661" s="179">
        <f>VLOOKUP(A661,Sheet3!$A$1:$E$2000,5,FALSE)</f>
        <v>59069963415</v>
      </c>
      <c r="I661" s="20"/>
      <c r="J661" s="20"/>
      <c r="K661" s="20"/>
    </row>
    <row r="662" spans="1:11">
      <c r="A662" s="154" t="s">
        <v>620</v>
      </c>
      <c r="B662" s="154" t="s">
        <v>2334</v>
      </c>
      <c r="C662" s="154" t="s">
        <v>2058</v>
      </c>
      <c r="D662" s="179">
        <v>8516395898</v>
      </c>
      <c r="E662" s="179">
        <v>42989091025</v>
      </c>
      <c r="F662" s="179">
        <v>30067813245</v>
      </c>
      <c r="G662" s="179">
        <v>68614566639</v>
      </c>
      <c r="H662" s="179">
        <f>VLOOKUP(A662,Sheet3!$A$1:$E$2000,5,FALSE)</f>
        <v>4153478326</v>
      </c>
      <c r="I662" s="20"/>
      <c r="J662" s="20"/>
      <c r="K662" s="20"/>
    </row>
    <row r="663" spans="1:11">
      <c r="A663" s="154" t="s">
        <v>4202</v>
      </c>
      <c r="B663" s="154" t="s">
        <v>4203</v>
      </c>
      <c r="C663" s="154" t="s">
        <v>2058</v>
      </c>
      <c r="D663" s="179">
        <v>65571327607</v>
      </c>
      <c r="E663" s="179">
        <v>112877575993</v>
      </c>
      <c r="F663" s="179">
        <v>95998984047</v>
      </c>
      <c r="G663" s="179">
        <v>76054443064</v>
      </c>
      <c r="H663" s="179">
        <f>VLOOKUP(A663,Sheet3!$A$1:$E$2000,5,FALSE)</f>
        <v>64349899593</v>
      </c>
      <c r="I663" s="20"/>
      <c r="J663" s="20"/>
      <c r="K663" s="20"/>
    </row>
    <row r="664" spans="1:11">
      <c r="A664" s="154" t="s">
        <v>624</v>
      </c>
      <c r="B664" s="154" t="s">
        <v>2341</v>
      </c>
      <c r="C664" s="154" t="s">
        <v>2058</v>
      </c>
      <c r="D664" s="179">
        <v>27589334538</v>
      </c>
      <c r="E664" s="179">
        <v>42856285727</v>
      </c>
      <c r="F664" s="179">
        <v>43760504296</v>
      </c>
      <c r="G664" s="179">
        <v>40733714137</v>
      </c>
      <c r="H664" s="179">
        <f>VLOOKUP(A664,Sheet3!$A$1:$E$2000,5,FALSE)</f>
        <v>40501186888</v>
      </c>
      <c r="I664" s="20"/>
      <c r="J664" s="20"/>
      <c r="K664" s="20"/>
    </row>
    <row r="665" spans="1:11">
      <c r="A665" s="154" t="s">
        <v>626</v>
      </c>
      <c r="B665" s="154" t="s">
        <v>2342</v>
      </c>
      <c r="C665" s="154" t="s">
        <v>2058</v>
      </c>
      <c r="D665" s="179">
        <v>2291841084</v>
      </c>
      <c r="E665" s="179">
        <v>1812397216</v>
      </c>
      <c r="F665" s="179">
        <v>2333239950</v>
      </c>
      <c r="G665" s="179">
        <v>3896820450</v>
      </c>
      <c r="H665" s="179">
        <f>VLOOKUP(A665,Sheet3!$A$1:$E$2000,5,FALSE)</f>
        <v>2411164630</v>
      </c>
      <c r="I665" s="20"/>
      <c r="J665" s="20"/>
      <c r="K665" s="20"/>
    </row>
    <row r="666" spans="1:11">
      <c r="A666" s="154" t="s">
        <v>627</v>
      </c>
      <c r="B666" s="154" t="s">
        <v>4134</v>
      </c>
      <c r="C666" s="154" t="s">
        <v>2058</v>
      </c>
      <c r="D666" s="179">
        <v>56913327094</v>
      </c>
      <c r="E666" s="179">
        <v>63130372742</v>
      </c>
      <c r="F666" s="179">
        <v>108090517104</v>
      </c>
      <c r="G666" s="179">
        <v>50320910780</v>
      </c>
      <c r="H666" s="179">
        <f>VLOOKUP(A666,Sheet3!$A$1:$E$2000,5,FALSE)</f>
        <v>34089644885</v>
      </c>
      <c r="I666" s="20"/>
      <c r="J666" s="20"/>
      <c r="K666" s="20"/>
    </row>
    <row r="667" spans="1:11">
      <c r="A667" s="154" t="s">
        <v>628</v>
      </c>
      <c r="B667" s="154" t="s">
        <v>2344</v>
      </c>
      <c r="C667" s="154" t="s">
        <v>2058</v>
      </c>
      <c r="D667" s="179">
        <v>15424375040</v>
      </c>
      <c r="E667" s="179">
        <v>31493612818</v>
      </c>
      <c r="F667" s="179">
        <v>37466845817</v>
      </c>
      <c r="G667" s="179">
        <v>36087026513</v>
      </c>
      <c r="H667" s="179">
        <f>VLOOKUP(A667,Sheet3!$A$1:$E$2000,5,FALSE)</f>
        <v>20450619451</v>
      </c>
      <c r="I667" s="20"/>
      <c r="J667" s="20"/>
      <c r="K667" s="20"/>
    </row>
    <row r="668" spans="1:11">
      <c r="A668" s="154" t="s">
        <v>2345</v>
      </c>
      <c r="B668" s="154" t="s">
        <v>2346</v>
      </c>
      <c r="C668" s="154" t="s">
        <v>2058</v>
      </c>
      <c r="D668" s="179">
        <v>5633285867</v>
      </c>
      <c r="E668" s="179">
        <v>5947793417</v>
      </c>
      <c r="F668" s="179">
        <v>3709827731</v>
      </c>
      <c r="G668" s="179">
        <v>6952429322</v>
      </c>
      <c r="H668" s="179">
        <f>VLOOKUP(A668,Sheet3!$A$1:$E$2000,5,FALSE)</f>
        <v>5545150132</v>
      </c>
      <c r="I668" s="20"/>
      <c r="J668" s="20"/>
      <c r="K668" s="20"/>
    </row>
    <row r="669" spans="1:11">
      <c r="A669" s="154" t="s">
        <v>629</v>
      </c>
      <c r="B669" s="154" t="s">
        <v>2347</v>
      </c>
      <c r="C669" s="154" t="s">
        <v>2058</v>
      </c>
      <c r="D669" s="179">
        <v>4379844375</v>
      </c>
      <c r="E669" s="179">
        <v>4723987167</v>
      </c>
      <c r="F669" s="179">
        <v>5081824665</v>
      </c>
      <c r="G669" s="179">
        <v>5811509690</v>
      </c>
      <c r="H669" s="179">
        <f>VLOOKUP(A669,Sheet3!$A$1:$E$2000,5,FALSE)</f>
        <v>5640489062</v>
      </c>
      <c r="I669" s="20"/>
      <c r="J669" s="20"/>
      <c r="K669" s="20"/>
    </row>
    <row r="670" spans="1:11">
      <c r="A670" s="154" t="s">
        <v>630</v>
      </c>
      <c r="B670" s="154" t="s">
        <v>2348</v>
      </c>
      <c r="C670" s="154" t="s">
        <v>2058</v>
      </c>
      <c r="D670" s="179">
        <v>-22759175731</v>
      </c>
      <c r="E670" s="179">
        <v>63828512827</v>
      </c>
      <c r="F670" s="179">
        <v>44491559471</v>
      </c>
      <c r="G670" s="179">
        <v>103557941886</v>
      </c>
      <c r="H670" s="179">
        <f>VLOOKUP(A670,Sheet3!$A$1:$E$2000,5,FALSE)</f>
        <v>37573922239</v>
      </c>
      <c r="I670" s="20"/>
      <c r="J670" s="20"/>
      <c r="K670" s="20"/>
    </row>
    <row r="671" spans="1:11">
      <c r="A671" s="154" t="s">
        <v>632</v>
      </c>
      <c r="B671" s="154" t="s">
        <v>2349</v>
      </c>
      <c r="C671" s="154" t="s">
        <v>2058</v>
      </c>
      <c r="D671" s="179">
        <v>74337633303</v>
      </c>
      <c r="E671" s="179">
        <v>16012403542</v>
      </c>
      <c r="F671" s="179">
        <v>25388068474</v>
      </c>
      <c r="G671" s="179">
        <v>91683469405</v>
      </c>
      <c r="H671" s="179">
        <f>VLOOKUP(A671,Sheet3!$A$1:$E$2000,5,FALSE)</f>
        <v>27297774031</v>
      </c>
      <c r="I671" s="20"/>
      <c r="J671" s="20"/>
      <c r="K671" s="20"/>
    </row>
    <row r="672" spans="1:11">
      <c r="A672" s="154" t="s">
        <v>633</v>
      </c>
      <c r="B672" s="154" t="s">
        <v>3867</v>
      </c>
      <c r="C672" s="154" t="s">
        <v>2058</v>
      </c>
      <c r="D672" s="179">
        <v>518247687</v>
      </c>
      <c r="E672" s="179">
        <v>462043962</v>
      </c>
      <c r="F672" s="179">
        <v>465861714</v>
      </c>
      <c r="G672" s="179">
        <v>468512416</v>
      </c>
      <c r="H672" s="179">
        <f>VLOOKUP(A672,Sheet3!$A$1:$E$2000,5,FALSE)</f>
        <v>471916174</v>
      </c>
      <c r="I672" s="20"/>
      <c r="J672" s="20"/>
      <c r="K672" s="20"/>
    </row>
    <row r="673" spans="1:11">
      <c r="A673" s="154" t="s">
        <v>635</v>
      </c>
      <c r="B673" s="154" t="s">
        <v>2352</v>
      </c>
      <c r="C673" s="154" t="s">
        <v>2058</v>
      </c>
      <c r="D673" s="179">
        <v>40001593785</v>
      </c>
      <c r="E673" s="179">
        <v>26416641101</v>
      </c>
      <c r="F673" s="179">
        <v>12054048356</v>
      </c>
      <c r="G673" s="179">
        <v>23255040969</v>
      </c>
      <c r="H673" s="179">
        <f>VLOOKUP(A673,Sheet3!$A$1:$E$2000,5,FALSE)</f>
        <v>16337217731</v>
      </c>
      <c r="I673" s="20"/>
      <c r="J673" s="20"/>
      <c r="K673" s="20"/>
    </row>
    <row r="674" spans="1:11">
      <c r="A674" s="154" t="s">
        <v>695</v>
      </c>
      <c r="B674" s="154" t="s">
        <v>2353</v>
      </c>
      <c r="C674" s="154" t="s">
        <v>2058</v>
      </c>
      <c r="D674" s="179">
        <v>345621492107</v>
      </c>
      <c r="E674" s="179">
        <v>390112085347</v>
      </c>
      <c r="F674" s="179">
        <v>227154827977</v>
      </c>
      <c r="G674" s="179">
        <v>300977679894</v>
      </c>
      <c r="H674" s="179">
        <f>VLOOKUP(A674,Sheet3!$A$1:$E$2000,5,FALSE)</f>
        <v>0</v>
      </c>
      <c r="I674" s="20"/>
      <c r="J674" s="20"/>
      <c r="K674" s="20"/>
    </row>
    <row r="675" spans="1:11">
      <c r="A675" s="154" t="s">
        <v>638</v>
      </c>
      <c r="B675" s="154" t="s">
        <v>2354</v>
      </c>
      <c r="C675" s="154" t="s">
        <v>2058</v>
      </c>
      <c r="D675" s="179">
        <v>34249391430</v>
      </c>
      <c r="E675" s="179">
        <v>35225574107</v>
      </c>
      <c r="F675" s="179">
        <v>38754514615</v>
      </c>
      <c r="G675" s="179">
        <v>43683090324</v>
      </c>
      <c r="H675" s="179">
        <f>VLOOKUP(A675,Sheet3!$A$1:$E$2000,5,FALSE)</f>
        <v>49473636961</v>
      </c>
      <c r="I675" s="20"/>
      <c r="J675" s="20"/>
      <c r="K675" s="20"/>
    </row>
    <row r="676" spans="1:11">
      <c r="A676" s="154" t="s">
        <v>639</v>
      </c>
      <c r="B676" s="154" t="s">
        <v>2355</v>
      </c>
      <c r="C676" s="154" t="s">
        <v>2058</v>
      </c>
      <c r="D676" s="179">
        <v>2758349243</v>
      </c>
      <c r="E676" s="179">
        <v>8567853294</v>
      </c>
      <c r="F676" s="179">
        <v>6490245509</v>
      </c>
      <c r="G676" s="179">
        <v>4550723597</v>
      </c>
      <c r="H676" s="179">
        <f>VLOOKUP(A676,Sheet3!$A$1:$E$2000,5,FALSE)</f>
        <v>4612924790</v>
      </c>
      <c r="I676" s="20"/>
      <c r="J676" s="20"/>
      <c r="K676" s="20"/>
    </row>
    <row r="677" spans="1:11">
      <c r="A677" s="154" t="s">
        <v>641</v>
      </c>
      <c r="B677" s="154" t="s">
        <v>3807</v>
      </c>
      <c r="C677" s="154" t="s">
        <v>2058</v>
      </c>
      <c r="D677" s="179">
        <v>229859057891</v>
      </c>
      <c r="E677" s="179">
        <v>370001433716</v>
      </c>
      <c r="F677" s="179">
        <v>359758267398</v>
      </c>
      <c r="G677" s="179">
        <v>279578770904</v>
      </c>
      <c r="H677" s="179">
        <f>VLOOKUP(A677,Sheet3!$A$1:$E$2000,5,FALSE)</f>
        <v>235885513579</v>
      </c>
      <c r="I677" s="20"/>
      <c r="J677" s="20"/>
      <c r="K677" s="20"/>
    </row>
    <row r="678" spans="1:11">
      <c r="A678" s="154" t="s">
        <v>1492</v>
      </c>
      <c r="B678" s="154" t="s">
        <v>3312</v>
      </c>
      <c r="C678" s="154" t="s">
        <v>2058</v>
      </c>
      <c r="D678" s="179">
        <v>9820307070</v>
      </c>
      <c r="E678" s="179">
        <v>16749227937</v>
      </c>
      <c r="F678" s="179">
        <v>15548512959</v>
      </c>
      <c r="G678" s="179">
        <v>15964029644</v>
      </c>
      <c r="H678" s="179">
        <f>VLOOKUP(A678,Sheet3!$A$1:$E$2000,5,FALSE)</f>
        <v>17700200395</v>
      </c>
      <c r="I678" s="20"/>
      <c r="J678" s="20"/>
      <c r="K678" s="20"/>
    </row>
    <row r="679" spans="1:11">
      <c r="A679" s="154" t="s">
        <v>643</v>
      </c>
      <c r="B679" s="154" t="s">
        <v>3556</v>
      </c>
      <c r="C679" s="154" t="s">
        <v>2058</v>
      </c>
      <c r="D679" s="179">
        <v>116619687609</v>
      </c>
      <c r="E679" s="179">
        <v>125009833929</v>
      </c>
      <c r="F679" s="179">
        <v>154832575422</v>
      </c>
      <c r="G679" s="179">
        <v>122770628873</v>
      </c>
      <c r="H679" s="179">
        <f>VLOOKUP(A679,Sheet3!$A$1:$E$2000,5,FALSE)</f>
        <v>120898945510</v>
      </c>
      <c r="I679" s="20"/>
      <c r="J679" s="20"/>
      <c r="K679" s="20"/>
    </row>
    <row r="680" spans="1:11">
      <c r="A680" s="154" t="s">
        <v>644</v>
      </c>
      <c r="B680" s="154" t="s">
        <v>2358</v>
      </c>
      <c r="C680" s="154" t="s">
        <v>2058</v>
      </c>
      <c r="D680" s="179">
        <v>5370250280</v>
      </c>
      <c r="E680" s="179">
        <v>5208554490</v>
      </c>
      <c r="F680" s="179">
        <v>6441409818</v>
      </c>
      <c r="G680" s="179">
        <v>5509249291</v>
      </c>
      <c r="H680" s="179">
        <f>VLOOKUP(A680,Sheet3!$A$1:$E$2000,5,FALSE)</f>
        <v>4912604730</v>
      </c>
      <c r="I680" s="20"/>
      <c r="J680" s="20"/>
      <c r="K680" s="20"/>
    </row>
    <row r="681" spans="1:11">
      <c r="A681" s="154" t="s">
        <v>647</v>
      </c>
      <c r="B681" s="154" t="s">
        <v>2360</v>
      </c>
      <c r="C681" s="154" t="s">
        <v>2058</v>
      </c>
      <c r="D681" s="179">
        <v>4318640650</v>
      </c>
      <c r="E681" s="179">
        <v>6396849499</v>
      </c>
      <c r="F681" s="179">
        <v>431741565</v>
      </c>
      <c r="G681" s="179">
        <v>-14517254874</v>
      </c>
      <c r="H681" s="179">
        <f>VLOOKUP(A681,Sheet3!$A$1:$E$2000,5,FALSE)</f>
        <v>7061767257</v>
      </c>
      <c r="I681" s="20"/>
      <c r="J681" s="20"/>
      <c r="K681" s="20"/>
    </row>
    <row r="682" spans="1:11">
      <c r="A682" s="154" t="s">
        <v>631</v>
      </c>
      <c r="B682" s="154" t="s">
        <v>2361</v>
      </c>
      <c r="C682" s="154" t="s">
        <v>2058</v>
      </c>
      <c r="D682" s="179">
        <v>776940708</v>
      </c>
      <c r="E682" s="179">
        <v>517470776</v>
      </c>
      <c r="F682" s="179">
        <v>6418124588</v>
      </c>
      <c r="G682" s="179">
        <v>593213568</v>
      </c>
      <c r="H682" s="179">
        <f>VLOOKUP(A682,Sheet3!$A$1:$E$2000,5,FALSE)</f>
        <v>559018768</v>
      </c>
      <c r="I682" s="20"/>
      <c r="J682" s="20"/>
      <c r="K682" s="20"/>
    </row>
    <row r="683" spans="1:11">
      <c r="A683" s="154" t="s">
        <v>636</v>
      </c>
      <c r="B683" s="154" t="s">
        <v>2362</v>
      </c>
      <c r="C683" s="154" t="s">
        <v>2058</v>
      </c>
      <c r="D683" s="179">
        <v>37830371298</v>
      </c>
      <c r="E683" s="179">
        <v>40439406274</v>
      </c>
      <c r="F683" s="179">
        <v>71798408373</v>
      </c>
      <c r="G683" s="179">
        <v>44363159374</v>
      </c>
      <c r="H683" s="179">
        <f>VLOOKUP(A683,Sheet3!$A$1:$E$2000,5,FALSE)</f>
        <v>38373077075</v>
      </c>
      <c r="I683" s="20"/>
      <c r="J683" s="20"/>
      <c r="K683" s="20"/>
    </row>
    <row r="684" spans="1:11">
      <c r="A684" s="154" t="s">
        <v>648</v>
      </c>
      <c r="B684" s="154" t="s">
        <v>2363</v>
      </c>
      <c r="C684" s="154" t="s">
        <v>2058</v>
      </c>
      <c r="D684" s="179">
        <v>23843844729</v>
      </c>
      <c r="E684" s="179">
        <v>6195230178</v>
      </c>
      <c r="F684" s="179">
        <v>8112408791</v>
      </c>
      <c r="G684" s="179">
        <v>-2548165531</v>
      </c>
      <c r="H684" s="179">
        <f>VLOOKUP(A684,Sheet3!$A$1:$E$2000,5,FALSE)</f>
        <v>20981229063</v>
      </c>
      <c r="I684" s="20"/>
      <c r="J684" s="20"/>
      <c r="K684" s="20"/>
    </row>
    <row r="685" spans="1:11">
      <c r="A685" s="154" t="s">
        <v>651</v>
      </c>
      <c r="B685" s="154" t="s">
        <v>2365</v>
      </c>
      <c r="C685" s="154" t="s">
        <v>2058</v>
      </c>
      <c r="D685" s="179">
        <v>11587714769</v>
      </c>
      <c r="E685" s="179">
        <v>23421493787</v>
      </c>
      <c r="F685" s="179">
        <v>24073963973</v>
      </c>
      <c r="G685" s="179">
        <v>26880676983</v>
      </c>
      <c r="H685" s="179">
        <f>VLOOKUP(A685,Sheet3!$A$1:$E$2000,5,FALSE)</f>
        <v>18001393165</v>
      </c>
      <c r="I685" s="20"/>
      <c r="J685" s="20"/>
      <c r="K685" s="20"/>
    </row>
    <row r="686" spans="1:11">
      <c r="A686" s="154" t="s">
        <v>652</v>
      </c>
      <c r="B686" s="154" t="s">
        <v>2366</v>
      </c>
      <c r="C686" s="154" t="s">
        <v>2058</v>
      </c>
      <c r="D686" s="179">
        <v>10553463080</v>
      </c>
      <c r="E686" s="179">
        <v>12345976353</v>
      </c>
      <c r="F686" s="179">
        <v>16878261582</v>
      </c>
      <c r="G686" s="179">
        <v>22004753290</v>
      </c>
      <c r="H686" s="179">
        <f>VLOOKUP(A686,Sheet3!$A$1:$E$2000,5,FALSE)</f>
        <v>13258592632</v>
      </c>
      <c r="I686" s="20"/>
      <c r="J686" s="20"/>
      <c r="K686" s="20"/>
    </row>
    <row r="687" spans="1:11">
      <c r="A687" s="154" t="s">
        <v>653</v>
      </c>
      <c r="B687" s="154" t="s">
        <v>4243</v>
      </c>
      <c r="C687" s="154" t="s">
        <v>2058</v>
      </c>
      <c r="D687" s="179">
        <v>6702718952</v>
      </c>
      <c r="E687" s="179">
        <v>7420538893</v>
      </c>
      <c r="F687" s="179">
        <v>16216849240</v>
      </c>
      <c r="G687" s="179">
        <v>16408128133</v>
      </c>
      <c r="H687" s="179">
        <f>VLOOKUP(A687,Sheet3!$A$1:$E$2000,5,FALSE)</f>
        <v>-8713965307</v>
      </c>
      <c r="I687" s="20"/>
      <c r="J687" s="20"/>
      <c r="K687" s="20"/>
    </row>
    <row r="688" spans="1:11">
      <c r="A688" s="154" t="s">
        <v>654</v>
      </c>
      <c r="B688" s="154" t="s">
        <v>2370</v>
      </c>
      <c r="C688" s="154" t="s">
        <v>2058</v>
      </c>
      <c r="D688" s="179">
        <v>92386074648</v>
      </c>
      <c r="E688" s="179">
        <v>98397737848</v>
      </c>
      <c r="F688" s="179">
        <v>73265751426</v>
      </c>
      <c r="G688" s="179">
        <v>106583692953</v>
      </c>
      <c r="H688" s="179">
        <f>VLOOKUP(A688,Sheet3!$A$1:$E$2000,5,FALSE)</f>
        <v>86841281587</v>
      </c>
      <c r="I688" s="20"/>
      <c r="J688" s="20"/>
      <c r="K688" s="20"/>
    </row>
    <row r="689" spans="1:11">
      <c r="A689" s="154" t="s">
        <v>655</v>
      </c>
      <c r="B689" s="154" t="s">
        <v>2371</v>
      </c>
      <c r="C689" s="154" t="s">
        <v>2058</v>
      </c>
      <c r="D689" s="179">
        <v>3418534151</v>
      </c>
      <c r="E689" s="179">
        <v>4370197803</v>
      </c>
      <c r="F689" s="179">
        <v>3703722851</v>
      </c>
      <c r="G689" s="179">
        <v>3198894425</v>
      </c>
      <c r="H689" s="179">
        <f>VLOOKUP(A689,Sheet3!$A$1:$E$2000,5,FALSE)</f>
        <v>0</v>
      </c>
      <c r="I689" s="20"/>
      <c r="J689" s="20"/>
      <c r="K689" s="20"/>
    </row>
    <row r="690" spans="1:11">
      <c r="A690" s="154" t="s">
        <v>656</v>
      </c>
      <c r="B690" s="154" t="s">
        <v>3958</v>
      </c>
      <c r="C690" s="154" t="s">
        <v>2058</v>
      </c>
      <c r="D690" s="179">
        <v>190000000</v>
      </c>
      <c r="E690" s="179">
        <v>401940000</v>
      </c>
      <c r="F690" s="179">
        <v>408111203</v>
      </c>
      <c r="G690" s="179">
        <v>1150000000</v>
      </c>
      <c r="H690" s="179">
        <f>VLOOKUP(A690,Sheet3!$A$1:$E$2000,5,FALSE)</f>
        <v>0</v>
      </c>
      <c r="I690" s="20"/>
      <c r="J690" s="20"/>
      <c r="K690" s="20"/>
    </row>
    <row r="691" spans="1:11">
      <c r="A691" s="154" t="s">
        <v>657</v>
      </c>
      <c r="B691" s="154" t="s">
        <v>2373</v>
      </c>
      <c r="C691" s="154" t="s">
        <v>2058</v>
      </c>
      <c r="D691" s="179">
        <v>3517127012</v>
      </c>
      <c r="E691" s="179">
        <v>11222059464</v>
      </c>
      <c r="F691" s="179">
        <v>5691658581</v>
      </c>
      <c r="G691" s="179">
        <v>28842365571</v>
      </c>
      <c r="H691" s="179">
        <f>VLOOKUP(A691,Sheet3!$A$1:$E$2000,5,FALSE)</f>
        <v>7242262961</v>
      </c>
      <c r="I691" s="20"/>
      <c r="J691" s="20"/>
      <c r="K691" s="20"/>
    </row>
    <row r="692" spans="1:11">
      <c r="A692" s="154" t="s">
        <v>658</v>
      </c>
      <c r="B692" s="154" t="s">
        <v>2374</v>
      </c>
      <c r="C692" s="154" t="s">
        <v>2058</v>
      </c>
      <c r="D692" s="179">
        <v>4155775505</v>
      </c>
      <c r="E692" s="179">
        <v>5128514754</v>
      </c>
      <c r="F692" s="179">
        <v>-141084993</v>
      </c>
      <c r="G692" s="179">
        <v>5775277519</v>
      </c>
      <c r="H692" s="179">
        <f>VLOOKUP(A692,Sheet3!$A$1:$E$2000,5,FALSE)</f>
        <v>2247293270</v>
      </c>
      <c r="I692" s="20"/>
      <c r="J692" s="20"/>
      <c r="K692" s="20"/>
    </row>
    <row r="693" spans="1:11">
      <c r="A693" s="154" t="s">
        <v>660</v>
      </c>
      <c r="B693" s="154" t="s">
        <v>2376</v>
      </c>
      <c r="C693" s="154" t="s">
        <v>2058</v>
      </c>
      <c r="D693" s="179">
        <v>18826789426</v>
      </c>
      <c r="E693" s="179">
        <v>20249054271</v>
      </c>
      <c r="F693" s="179">
        <v>14531521975</v>
      </c>
      <c r="G693" s="179">
        <v>23105326210</v>
      </c>
      <c r="H693" s="179">
        <f>VLOOKUP(A693,Sheet3!$A$1:$E$2000,5,FALSE)</f>
        <v>20594533556</v>
      </c>
      <c r="I693" s="20"/>
      <c r="J693" s="20"/>
      <c r="K693" s="20"/>
    </row>
    <row r="694" spans="1:11">
      <c r="A694" s="154" t="s">
        <v>661</v>
      </c>
      <c r="B694" s="154" t="s">
        <v>2377</v>
      </c>
      <c r="C694" s="154" t="s">
        <v>2058</v>
      </c>
      <c r="D694" s="179">
        <v>6360479335</v>
      </c>
      <c r="E694" s="179">
        <v>8177633995</v>
      </c>
      <c r="F694" s="179">
        <v>5270446542</v>
      </c>
      <c r="G694" s="179">
        <v>21405700515</v>
      </c>
      <c r="H694" s="179">
        <f>VLOOKUP(A694,Sheet3!$A$1:$E$2000,5,FALSE)</f>
        <v>6091173223</v>
      </c>
      <c r="I694" s="20"/>
      <c r="J694" s="20"/>
      <c r="K694" s="20"/>
    </row>
    <row r="695" spans="1:11">
      <c r="A695" s="154" t="s">
        <v>662</v>
      </c>
      <c r="B695" s="154" t="s">
        <v>2378</v>
      </c>
      <c r="C695" s="154" t="s">
        <v>2058</v>
      </c>
      <c r="D695" s="179">
        <v>23687352493</v>
      </c>
      <c r="E695" s="179">
        <v>39802227302</v>
      </c>
      <c r="F695" s="179">
        <v>23527973049</v>
      </c>
      <c r="G695" s="179">
        <v>17382830470</v>
      </c>
      <c r="H695" s="179">
        <f>VLOOKUP(A695,Sheet3!$A$1:$E$2000,5,FALSE)</f>
        <v>6498824330</v>
      </c>
      <c r="I695" s="20"/>
      <c r="J695" s="20"/>
      <c r="K695" s="20"/>
    </row>
    <row r="696" spans="1:11">
      <c r="A696" s="154" t="s">
        <v>663</v>
      </c>
      <c r="B696" s="154" t="s">
        <v>2379</v>
      </c>
      <c r="C696" s="154" t="s">
        <v>2058</v>
      </c>
      <c r="D696" s="179">
        <v>18697374990</v>
      </c>
      <c r="E696" s="179">
        <v>115593628278</v>
      </c>
      <c r="F696" s="179">
        <v>27534179302</v>
      </c>
      <c r="G696" s="179">
        <v>29474877688</v>
      </c>
      <c r="H696" s="179">
        <f>VLOOKUP(A696,Sheet3!$A$1:$E$2000,5,FALSE)</f>
        <v>43966488911</v>
      </c>
      <c r="I696" s="20"/>
      <c r="J696" s="20"/>
      <c r="K696" s="20"/>
    </row>
    <row r="697" spans="1:11">
      <c r="A697" s="154" t="s">
        <v>664</v>
      </c>
      <c r="B697" s="154" t="s">
        <v>2380</v>
      </c>
      <c r="C697" s="154" t="s">
        <v>2058</v>
      </c>
      <c r="D697" s="179">
        <v>29941692233</v>
      </c>
      <c r="E697" s="179">
        <v>22284059363</v>
      </c>
      <c r="F697" s="179">
        <v>38750298966</v>
      </c>
      <c r="G697" s="179">
        <v>30964650385</v>
      </c>
      <c r="H697" s="179">
        <f>VLOOKUP(A697,Sheet3!$A$1:$E$2000,5,FALSE)</f>
        <v>17856310097</v>
      </c>
      <c r="I697" s="20"/>
      <c r="J697" s="20"/>
      <c r="K697" s="20"/>
    </row>
    <row r="698" spans="1:11">
      <c r="A698" s="154" t="s">
        <v>665</v>
      </c>
      <c r="B698" s="154" t="s">
        <v>3557</v>
      </c>
      <c r="C698" s="154" t="s">
        <v>2058</v>
      </c>
      <c r="D698" s="179">
        <v>12676696390</v>
      </c>
      <c r="E698" s="179">
        <v>16057849448</v>
      </c>
      <c r="F698" s="179">
        <v>12488678318</v>
      </c>
      <c r="G698" s="179">
        <v>20788548095</v>
      </c>
      <c r="H698" s="179">
        <f>VLOOKUP(A698,Sheet3!$A$1:$E$2000,5,FALSE)</f>
        <v>19089840257</v>
      </c>
      <c r="I698" s="20"/>
      <c r="J698" s="20"/>
      <c r="K698" s="20"/>
    </row>
    <row r="699" spans="1:11">
      <c r="A699" s="154" t="s">
        <v>666</v>
      </c>
      <c r="B699" s="154" t="s">
        <v>2381</v>
      </c>
      <c r="C699" s="154" t="s">
        <v>2058</v>
      </c>
      <c r="D699" s="179">
        <v>5102632060</v>
      </c>
      <c r="E699" s="179">
        <v>3877212666</v>
      </c>
      <c r="F699" s="179">
        <v>4592729271</v>
      </c>
      <c r="G699" s="179">
        <v>2998258261</v>
      </c>
      <c r="H699" s="179">
        <f>VLOOKUP(A699,Sheet3!$A$1:$E$2000,5,FALSE)</f>
        <v>3398185494</v>
      </c>
      <c r="I699" s="20"/>
      <c r="J699" s="20"/>
      <c r="K699" s="20"/>
    </row>
    <row r="700" spans="1:11">
      <c r="A700" s="154" t="s">
        <v>667</v>
      </c>
      <c r="B700" s="154" t="s">
        <v>2382</v>
      </c>
      <c r="C700" s="154" t="s">
        <v>2058</v>
      </c>
      <c r="D700" s="179">
        <v>20558464264</v>
      </c>
      <c r="E700" s="179">
        <v>42939361450</v>
      </c>
      <c r="F700" s="179">
        <v>39353204388</v>
      </c>
      <c r="G700" s="179">
        <v>40630512760</v>
      </c>
      <c r="H700" s="179">
        <f>VLOOKUP(A700,Sheet3!$A$1:$E$2000,5,FALSE)</f>
        <v>27538412788</v>
      </c>
      <c r="I700" s="20"/>
      <c r="J700" s="20"/>
      <c r="K700" s="20"/>
    </row>
    <row r="701" spans="1:11">
      <c r="A701" s="154" t="s">
        <v>670</v>
      </c>
      <c r="B701" s="154" t="s">
        <v>4109</v>
      </c>
      <c r="C701" s="154" t="s">
        <v>2058</v>
      </c>
      <c r="D701" s="179">
        <v>1706828355</v>
      </c>
      <c r="E701" s="179">
        <v>3542832368</v>
      </c>
      <c r="F701" s="179">
        <v>40283240093</v>
      </c>
      <c r="G701" s="179">
        <v>507007269</v>
      </c>
      <c r="H701" s="179">
        <f>VLOOKUP(A701,Sheet3!$A$1:$E$2000,5,FALSE)</f>
        <v>15784622301</v>
      </c>
      <c r="I701" s="20"/>
      <c r="J701" s="20"/>
      <c r="K701" s="20"/>
    </row>
    <row r="702" spans="1:11">
      <c r="A702" s="154" t="s">
        <v>672</v>
      </c>
      <c r="B702" s="154" t="s">
        <v>2385</v>
      </c>
      <c r="C702" s="154" t="s">
        <v>2058</v>
      </c>
      <c r="D702" s="179">
        <v>245864384598</v>
      </c>
      <c r="E702" s="179">
        <v>297640402799</v>
      </c>
      <c r="F702" s="179">
        <v>226157169278</v>
      </c>
      <c r="G702" s="179">
        <v>275160980698</v>
      </c>
      <c r="H702" s="179">
        <f>VLOOKUP(A702,Sheet3!$A$1:$E$2000,5,FALSE)</f>
        <v>217141307662</v>
      </c>
      <c r="I702" s="20"/>
      <c r="J702" s="20"/>
      <c r="K702" s="20"/>
    </row>
    <row r="703" spans="1:11">
      <c r="A703" s="154" t="s">
        <v>673</v>
      </c>
      <c r="B703" s="154" t="s">
        <v>2386</v>
      </c>
      <c r="C703" s="154" t="s">
        <v>2058</v>
      </c>
      <c r="D703" s="179">
        <v>623788789</v>
      </c>
      <c r="E703" s="179">
        <v>1843925928</v>
      </c>
      <c r="F703" s="179">
        <v>1394429382</v>
      </c>
      <c r="G703" s="179">
        <v>4756825484</v>
      </c>
      <c r="H703" s="179">
        <f>VLOOKUP(A703,Sheet3!$A$1:$E$2000,5,FALSE)</f>
        <v>3817750188</v>
      </c>
      <c r="I703" s="20"/>
      <c r="J703" s="20"/>
      <c r="K703" s="20"/>
    </row>
    <row r="704" spans="1:11">
      <c r="A704" s="154" t="s">
        <v>674</v>
      </c>
      <c r="B704" s="154" t="s">
        <v>2387</v>
      </c>
      <c r="C704" s="154" t="s">
        <v>2058</v>
      </c>
      <c r="D704" s="179">
        <v>0</v>
      </c>
      <c r="E704" s="179">
        <v>735140053</v>
      </c>
      <c r="F704" s="179">
        <v>36764619</v>
      </c>
      <c r="G704" s="179">
        <v>50772074</v>
      </c>
      <c r="H704" s="179">
        <f>VLOOKUP(A704,Sheet3!$A$1:$E$2000,5,FALSE)</f>
        <v>0</v>
      </c>
      <c r="I704" s="20"/>
      <c r="J704" s="20"/>
      <c r="K704" s="20"/>
    </row>
    <row r="705" spans="1:11">
      <c r="A705" s="154" t="s">
        <v>676</v>
      </c>
      <c r="B705" s="154" t="s">
        <v>2389</v>
      </c>
      <c r="C705" s="154" t="s">
        <v>2058</v>
      </c>
      <c r="D705" s="179">
        <v>321071965</v>
      </c>
      <c r="E705" s="179">
        <v>2437868067</v>
      </c>
      <c r="F705" s="179">
        <v>2463336225</v>
      </c>
      <c r="G705" s="179">
        <v>7878202539</v>
      </c>
      <c r="H705" s="179">
        <f>VLOOKUP(A705,Sheet3!$A$1:$E$2000,5,FALSE)</f>
        <v>1133986817</v>
      </c>
      <c r="I705" s="20"/>
      <c r="J705" s="20"/>
      <c r="K705" s="20"/>
    </row>
    <row r="706" spans="1:11">
      <c r="A706" s="154" t="s">
        <v>677</v>
      </c>
      <c r="B706" s="154" t="s">
        <v>2390</v>
      </c>
      <c r="C706" s="154" t="s">
        <v>2058</v>
      </c>
      <c r="D706" s="179">
        <v>688133180</v>
      </c>
      <c r="E706" s="179">
        <v>895693864</v>
      </c>
      <c r="F706" s="179">
        <v>-64071892</v>
      </c>
      <c r="G706" s="179">
        <v>1711374219</v>
      </c>
      <c r="H706" s="179">
        <f>VLOOKUP(A706,Sheet3!$A$1:$E$2000,5,FALSE)</f>
        <v>682952202</v>
      </c>
      <c r="I706" s="20"/>
      <c r="J706" s="20"/>
      <c r="K706" s="20"/>
    </row>
    <row r="707" spans="1:11">
      <c r="A707" s="154" t="s">
        <v>3380</v>
      </c>
      <c r="B707" s="154" t="s">
        <v>3381</v>
      </c>
      <c r="C707" s="154" t="s">
        <v>2058</v>
      </c>
      <c r="D707" s="179">
        <v>78992637590</v>
      </c>
      <c r="E707" s="179">
        <v>96615224017</v>
      </c>
      <c r="F707" s="179">
        <v>119033346061</v>
      </c>
      <c r="G707" s="179">
        <v>127539622167</v>
      </c>
      <c r="H707" s="179">
        <f>VLOOKUP(A707,Sheet3!$A$1:$E$2000,5,FALSE)</f>
        <v>93569810460</v>
      </c>
      <c r="I707" s="20"/>
      <c r="J707" s="20"/>
      <c r="K707" s="20"/>
    </row>
    <row r="708" spans="1:11">
      <c r="A708" s="154" t="s">
        <v>681</v>
      </c>
      <c r="B708" s="154" t="s">
        <v>2393</v>
      </c>
      <c r="C708" s="154" t="s">
        <v>2058</v>
      </c>
      <c r="D708" s="179">
        <v>15015545738</v>
      </c>
      <c r="E708" s="179">
        <v>2563472067</v>
      </c>
      <c r="F708" s="179">
        <v>9539518572</v>
      </c>
      <c r="G708" s="179">
        <v>7011592843</v>
      </c>
      <c r="H708" s="179">
        <f>VLOOKUP(A708,Sheet3!$A$1:$E$2000,5,FALSE)</f>
        <v>9220654006</v>
      </c>
      <c r="I708" s="20"/>
      <c r="J708" s="20"/>
      <c r="K708" s="20"/>
    </row>
    <row r="709" spans="1:11">
      <c r="A709" s="154" t="s">
        <v>682</v>
      </c>
      <c r="B709" s="154" t="s">
        <v>2394</v>
      </c>
      <c r="C709" s="154" t="s">
        <v>2058</v>
      </c>
      <c r="D709" s="179">
        <v>66642000545</v>
      </c>
      <c r="E709" s="179">
        <v>55970896109</v>
      </c>
      <c r="F709" s="179">
        <v>76719458475</v>
      </c>
      <c r="G709" s="179">
        <v>86347225862</v>
      </c>
      <c r="H709" s="179">
        <f>VLOOKUP(A709,Sheet3!$A$1:$E$2000,5,FALSE)</f>
        <v>69268371670</v>
      </c>
      <c r="I709" s="20"/>
      <c r="J709" s="20"/>
      <c r="K709" s="20"/>
    </row>
    <row r="710" spans="1:11">
      <c r="A710" s="154" t="s">
        <v>748</v>
      </c>
      <c r="B710" s="154" t="s">
        <v>2395</v>
      </c>
      <c r="C710" s="154" t="s">
        <v>2058</v>
      </c>
      <c r="D710" s="179">
        <v>5230864666</v>
      </c>
      <c r="E710" s="179">
        <v>19523103928</v>
      </c>
      <c r="F710" s="179">
        <v>8823137984</v>
      </c>
      <c r="G710" s="179">
        <v>9325489076</v>
      </c>
      <c r="H710" s="179">
        <f>VLOOKUP(A710,Sheet3!$A$1:$E$2000,5,FALSE)</f>
        <v>12751623119</v>
      </c>
      <c r="I710" s="20"/>
      <c r="J710" s="20"/>
      <c r="K710" s="20"/>
    </row>
    <row r="711" spans="1:11">
      <c r="A711" s="154" t="s">
        <v>683</v>
      </c>
      <c r="B711" s="154" t="s">
        <v>2396</v>
      </c>
      <c r="C711" s="154" t="s">
        <v>2058</v>
      </c>
      <c r="D711" s="179">
        <v>46728904725</v>
      </c>
      <c r="E711" s="179">
        <v>52480895961</v>
      </c>
      <c r="F711" s="179">
        <v>45910490604</v>
      </c>
      <c r="G711" s="179">
        <v>39077261276</v>
      </c>
      <c r="H711" s="179">
        <f>VLOOKUP(A711,Sheet3!$A$1:$E$2000,5,FALSE)</f>
        <v>39946953048</v>
      </c>
      <c r="I711" s="20"/>
      <c r="J711" s="20"/>
      <c r="K711" s="20"/>
    </row>
    <row r="712" spans="1:11">
      <c r="A712" s="154" t="s">
        <v>912</v>
      </c>
      <c r="B712" s="154" t="s">
        <v>2398</v>
      </c>
      <c r="C712" s="154" t="s">
        <v>2058</v>
      </c>
      <c r="D712" s="179">
        <v>83741269968</v>
      </c>
      <c r="E712" s="179">
        <v>87642130725</v>
      </c>
      <c r="F712" s="179">
        <v>55113165132</v>
      </c>
      <c r="G712" s="179">
        <v>108621082149</v>
      </c>
      <c r="H712" s="179">
        <f>VLOOKUP(A712,Sheet3!$A$1:$E$2000,5,FALSE)</f>
        <v>115668329989</v>
      </c>
      <c r="I712" s="20"/>
      <c r="J712" s="20"/>
      <c r="K712" s="20"/>
    </row>
    <row r="713" spans="1:11">
      <c r="A713" s="154" t="s">
        <v>686</v>
      </c>
      <c r="B713" s="154" t="s">
        <v>3965</v>
      </c>
      <c r="C713" s="154" t="s">
        <v>2058</v>
      </c>
      <c r="D713" s="179">
        <v>-620716652</v>
      </c>
      <c r="E713" s="179">
        <v>-12841483711</v>
      </c>
      <c r="F713" s="179">
        <v>21959283696</v>
      </c>
      <c r="G713" s="179">
        <v>4440446249</v>
      </c>
      <c r="H713" s="179">
        <f>VLOOKUP(A713,Sheet3!$A$1:$E$2000,5,FALSE)</f>
        <v>219136196</v>
      </c>
      <c r="I713" s="20"/>
      <c r="J713" s="20"/>
      <c r="K713" s="20"/>
    </row>
    <row r="714" spans="1:11">
      <c r="A714" s="154" t="s">
        <v>687</v>
      </c>
      <c r="B714" s="154" t="s">
        <v>2400</v>
      </c>
      <c r="C714" s="154" t="s">
        <v>2058</v>
      </c>
      <c r="D714" s="179">
        <v>27503275012</v>
      </c>
      <c r="E714" s="179">
        <v>60480150700</v>
      </c>
      <c r="F714" s="179">
        <v>88925418306</v>
      </c>
      <c r="G714" s="179">
        <v>56777855483</v>
      </c>
      <c r="H714" s="179">
        <f>VLOOKUP(A714,Sheet3!$A$1:$E$2000,5,FALSE)</f>
        <v>112805903247</v>
      </c>
      <c r="I714" s="20"/>
      <c r="J714" s="20"/>
      <c r="K714" s="20"/>
    </row>
    <row r="715" spans="1:11">
      <c r="A715" s="154" t="s">
        <v>690</v>
      </c>
      <c r="B715" s="154" t="s">
        <v>2403</v>
      </c>
      <c r="C715" s="154" t="s">
        <v>2058</v>
      </c>
      <c r="D715" s="179">
        <v>4245143853</v>
      </c>
      <c r="E715" s="179">
        <v>2977558271</v>
      </c>
      <c r="F715" s="179">
        <v>907597081</v>
      </c>
      <c r="G715" s="179">
        <v>654303240</v>
      </c>
      <c r="H715" s="179">
        <f>VLOOKUP(A715,Sheet3!$A$1:$E$2000,5,FALSE)</f>
        <v>340895876</v>
      </c>
      <c r="I715" s="20"/>
      <c r="J715" s="20"/>
      <c r="K715" s="20"/>
    </row>
    <row r="716" spans="1:11">
      <c r="A716" s="154" t="s">
        <v>691</v>
      </c>
      <c r="B716" s="154" t="s">
        <v>2404</v>
      </c>
      <c r="C716" s="154" t="s">
        <v>2058</v>
      </c>
      <c r="D716" s="179">
        <v>20535304280</v>
      </c>
      <c r="E716" s="179">
        <v>17818493983</v>
      </c>
      <c r="F716" s="179">
        <v>18664258528</v>
      </c>
      <c r="G716" s="179">
        <v>14459448575</v>
      </c>
      <c r="H716" s="179">
        <f>VLOOKUP(A716,Sheet3!$A$1:$E$2000,5,FALSE)</f>
        <v>19095955787</v>
      </c>
      <c r="I716" s="20"/>
      <c r="J716" s="20"/>
      <c r="K716" s="20"/>
    </row>
    <row r="717" spans="1:11">
      <c r="A717" s="154" t="s">
        <v>692</v>
      </c>
      <c r="B717" s="154" t="s">
        <v>2406</v>
      </c>
      <c r="C717" s="154" t="s">
        <v>2058</v>
      </c>
      <c r="D717" s="179">
        <v>7965181241</v>
      </c>
      <c r="E717" s="179">
        <v>9519454894</v>
      </c>
      <c r="F717" s="179">
        <v>10762527471</v>
      </c>
      <c r="G717" s="179">
        <v>10151638584</v>
      </c>
      <c r="H717" s="179">
        <f>VLOOKUP(A717,Sheet3!$A$1:$E$2000,5,FALSE)</f>
        <v>8078618993</v>
      </c>
      <c r="I717" s="20"/>
      <c r="J717" s="20"/>
      <c r="K717" s="20"/>
    </row>
    <row r="718" spans="1:11">
      <c r="A718" s="154" t="s">
        <v>694</v>
      </c>
      <c r="B718" s="154" t="s">
        <v>2407</v>
      </c>
      <c r="C718" s="154" t="s">
        <v>2058</v>
      </c>
      <c r="D718" s="179">
        <v>39710997866</v>
      </c>
      <c r="E718" s="179">
        <v>71774289064</v>
      </c>
      <c r="F718" s="179">
        <v>82887525208</v>
      </c>
      <c r="G718" s="179">
        <v>69938735414</v>
      </c>
      <c r="H718" s="179">
        <f>VLOOKUP(A718,Sheet3!$A$1:$E$2000,5,FALSE)</f>
        <v>73692120643</v>
      </c>
      <c r="I718" s="20"/>
      <c r="J718" s="20"/>
      <c r="K718" s="20"/>
    </row>
    <row r="719" spans="1:11">
      <c r="A719" s="154" t="s">
        <v>696</v>
      </c>
      <c r="B719" s="154" t="s">
        <v>2408</v>
      </c>
      <c r="C719" s="154" t="s">
        <v>2058</v>
      </c>
      <c r="D719" s="179">
        <v>27432530996</v>
      </c>
      <c r="E719" s="179">
        <v>30149960564</v>
      </c>
      <c r="F719" s="179">
        <v>27704334030</v>
      </c>
      <c r="G719" s="179">
        <v>26261472037</v>
      </c>
      <c r="H719" s="179">
        <f>VLOOKUP(A719,Sheet3!$A$1:$E$2000,5,FALSE)</f>
        <v>25249730176</v>
      </c>
      <c r="I719" s="20"/>
      <c r="J719" s="20"/>
      <c r="K719" s="20"/>
    </row>
    <row r="720" spans="1:11">
      <c r="A720" s="154" t="s">
        <v>697</v>
      </c>
      <c r="B720" s="154" t="s">
        <v>2409</v>
      </c>
      <c r="C720" s="154" t="s">
        <v>2058</v>
      </c>
      <c r="D720" s="179">
        <v>30500799428</v>
      </c>
      <c r="E720" s="179">
        <v>39181697511</v>
      </c>
      <c r="F720" s="179">
        <v>43162381813</v>
      </c>
      <c r="G720" s="179">
        <v>62852403284</v>
      </c>
      <c r="H720" s="179">
        <f>VLOOKUP(A720,Sheet3!$A$1:$E$2000,5,FALSE)</f>
        <v>50524841274</v>
      </c>
      <c r="I720" s="20"/>
      <c r="J720" s="20"/>
      <c r="K720" s="20"/>
    </row>
    <row r="721" spans="1:11">
      <c r="A721" s="154" t="s">
        <v>698</v>
      </c>
      <c r="B721" s="154" t="s">
        <v>2410</v>
      </c>
      <c r="C721" s="154" t="s">
        <v>2058</v>
      </c>
      <c r="D721" s="179">
        <v>17012786380</v>
      </c>
      <c r="E721" s="179">
        <v>17085965473</v>
      </c>
      <c r="F721" s="179">
        <v>17222333475</v>
      </c>
      <c r="G721" s="179">
        <v>21755457253</v>
      </c>
      <c r="H721" s="179">
        <f>VLOOKUP(A721,Sheet3!$A$1:$E$2000,5,FALSE)</f>
        <v>18474298274</v>
      </c>
      <c r="I721" s="20"/>
      <c r="J721" s="20"/>
      <c r="K721" s="20"/>
    </row>
    <row r="722" spans="1:11">
      <c r="A722" s="154" t="s">
        <v>699</v>
      </c>
      <c r="B722" s="154" t="s">
        <v>2411</v>
      </c>
      <c r="C722" s="154" t="s">
        <v>2058</v>
      </c>
      <c r="D722" s="179">
        <v>23529303079</v>
      </c>
      <c r="E722" s="179">
        <v>21437100586</v>
      </c>
      <c r="F722" s="179">
        <v>24749188983</v>
      </c>
      <c r="G722" s="179">
        <v>27183937156</v>
      </c>
      <c r="H722" s="179">
        <f>VLOOKUP(A722,Sheet3!$A$1:$E$2000,5,FALSE)</f>
        <v>22700825746</v>
      </c>
      <c r="I722" s="20"/>
      <c r="J722" s="20"/>
      <c r="K722" s="20"/>
    </row>
    <row r="723" spans="1:11">
      <c r="A723" s="154" t="s">
        <v>387</v>
      </c>
      <c r="B723" s="154" t="s">
        <v>2412</v>
      </c>
      <c r="C723" s="154" t="s">
        <v>2058</v>
      </c>
      <c r="D723" s="179">
        <v>7893994032</v>
      </c>
      <c r="E723" s="179">
        <v>8201921206</v>
      </c>
      <c r="F723" s="179">
        <v>7875763070</v>
      </c>
      <c r="G723" s="179">
        <v>7565370302</v>
      </c>
      <c r="H723" s="179">
        <f>VLOOKUP(A723,Sheet3!$A$1:$E$2000,5,FALSE)</f>
        <v>9138015053</v>
      </c>
      <c r="I723" s="20"/>
      <c r="J723" s="20"/>
      <c r="K723" s="20"/>
    </row>
    <row r="724" spans="1:11">
      <c r="A724" s="154" t="s">
        <v>700</v>
      </c>
      <c r="B724" s="154" t="s">
        <v>2413</v>
      </c>
      <c r="C724" s="154" t="s">
        <v>2058</v>
      </c>
      <c r="D724" s="179">
        <v>5072018484</v>
      </c>
      <c r="E724" s="179">
        <v>8022352803</v>
      </c>
      <c r="F724" s="179">
        <v>2751130707</v>
      </c>
      <c r="G724" s="179">
        <v>36934058434</v>
      </c>
      <c r="H724" s="179">
        <f>VLOOKUP(A724,Sheet3!$A$1:$E$2000,5,FALSE)</f>
        <v>6120081575</v>
      </c>
      <c r="I724" s="20"/>
      <c r="J724" s="20"/>
      <c r="K724" s="20"/>
    </row>
    <row r="725" spans="1:11">
      <c r="A725" s="154" t="s">
        <v>701</v>
      </c>
      <c r="B725" s="154" t="s">
        <v>2414</v>
      </c>
      <c r="C725" s="154" t="s">
        <v>2058</v>
      </c>
      <c r="D725" s="179">
        <v>19279697191</v>
      </c>
      <c r="E725" s="179">
        <v>25589422676</v>
      </c>
      <c r="F725" s="179">
        <v>21916644735</v>
      </c>
      <c r="G725" s="179">
        <v>20088678443</v>
      </c>
      <c r="H725" s="179">
        <f>VLOOKUP(A725,Sheet3!$A$1:$E$2000,5,FALSE)</f>
        <v>0</v>
      </c>
      <c r="I725" s="20"/>
      <c r="J725" s="20"/>
      <c r="K725" s="20"/>
    </row>
    <row r="726" spans="1:11">
      <c r="A726" s="154" t="s">
        <v>702</v>
      </c>
      <c r="B726" s="154" t="s">
        <v>2415</v>
      </c>
      <c r="C726" s="154" t="s">
        <v>2058</v>
      </c>
      <c r="D726" s="179">
        <v>0</v>
      </c>
      <c r="E726" s="179">
        <v>54321000</v>
      </c>
      <c r="F726" s="179">
        <v>72972000</v>
      </c>
      <c r="G726" s="179">
        <v>19295000</v>
      </c>
      <c r="H726" s="179">
        <f>VLOOKUP(A726,Sheet3!$A$1:$E$2000,5,FALSE)</f>
        <v>16566000</v>
      </c>
      <c r="I726" s="20"/>
      <c r="J726" s="20"/>
      <c r="K726" s="20"/>
    </row>
    <row r="727" spans="1:11">
      <c r="A727" s="154" t="s">
        <v>705</v>
      </c>
      <c r="B727" s="154" t="s">
        <v>2418</v>
      </c>
      <c r="C727" s="154" t="s">
        <v>2058</v>
      </c>
      <c r="D727" s="179">
        <v>24996940438</v>
      </c>
      <c r="E727" s="179">
        <v>30215685756</v>
      </c>
      <c r="F727" s="179">
        <v>22760327849</v>
      </c>
      <c r="G727" s="179">
        <v>35349668213</v>
      </c>
      <c r="H727" s="179">
        <f>VLOOKUP(A727,Sheet3!$A$1:$E$2000,5,FALSE)</f>
        <v>23268549075</v>
      </c>
      <c r="I727" s="20"/>
      <c r="J727" s="20"/>
      <c r="K727" s="20"/>
    </row>
    <row r="728" spans="1:11">
      <c r="A728" s="154" t="s">
        <v>3721</v>
      </c>
      <c r="B728" s="154" t="s">
        <v>3722</v>
      </c>
      <c r="C728" s="154" t="s">
        <v>2058</v>
      </c>
      <c r="D728" s="179">
        <v>48761824369</v>
      </c>
      <c r="E728" s="179">
        <v>63845234633</v>
      </c>
      <c r="F728" s="179">
        <v>51276727591</v>
      </c>
      <c r="G728" s="179">
        <v>56394213183</v>
      </c>
      <c r="H728" s="179">
        <f>VLOOKUP(A728,Sheet3!$A$1:$E$2000,5,FALSE)</f>
        <v>79476052598</v>
      </c>
      <c r="I728" s="20"/>
      <c r="J728" s="20"/>
      <c r="K728" s="20"/>
    </row>
    <row r="729" spans="1:11">
      <c r="A729" s="154" t="s">
        <v>708</v>
      </c>
      <c r="B729" s="154" t="s">
        <v>2420</v>
      </c>
      <c r="C729" s="154" t="s">
        <v>2058</v>
      </c>
      <c r="D729" s="179">
        <v>26403949317</v>
      </c>
      <c r="E729" s="179">
        <v>27340303637</v>
      </c>
      <c r="F729" s="179">
        <v>26668779438</v>
      </c>
      <c r="G729" s="179">
        <v>23275710157</v>
      </c>
      <c r="H729" s="179">
        <f>VLOOKUP(A729,Sheet3!$A$1:$E$2000,5,FALSE)</f>
        <v>26205513382</v>
      </c>
      <c r="I729" s="20"/>
      <c r="J729" s="20"/>
      <c r="K729" s="20"/>
    </row>
    <row r="730" spans="1:11">
      <c r="A730" s="154" t="s">
        <v>709</v>
      </c>
      <c r="B730" s="154" t="s">
        <v>2421</v>
      </c>
      <c r="C730" s="154" t="s">
        <v>2058</v>
      </c>
      <c r="D730" s="179">
        <v>4343691323</v>
      </c>
      <c r="E730" s="179">
        <v>26894476171</v>
      </c>
      <c r="F730" s="179">
        <v>11845263934</v>
      </c>
      <c r="G730" s="179">
        <v>7964632772</v>
      </c>
      <c r="H730" s="179">
        <f>VLOOKUP(A730,Sheet3!$A$1:$E$2000,5,FALSE)</f>
        <v>13755282428</v>
      </c>
      <c r="I730" s="20"/>
      <c r="J730" s="20"/>
      <c r="K730" s="20"/>
    </row>
    <row r="731" spans="1:11">
      <c r="A731" s="154" t="s">
        <v>710</v>
      </c>
      <c r="B731" s="154" t="s">
        <v>2422</v>
      </c>
      <c r="C731" s="154" t="s">
        <v>2058</v>
      </c>
      <c r="D731" s="179">
        <v>42759308785</v>
      </c>
      <c r="E731" s="179">
        <v>24776241463</v>
      </c>
      <c r="F731" s="179">
        <v>44955788643</v>
      </c>
      <c r="G731" s="179">
        <v>87037708733</v>
      </c>
      <c r="H731" s="179">
        <f>VLOOKUP(A731,Sheet3!$A$1:$E$2000,5,FALSE)</f>
        <v>0</v>
      </c>
      <c r="I731" s="20"/>
      <c r="J731" s="20"/>
      <c r="K731" s="20"/>
    </row>
    <row r="732" spans="1:11">
      <c r="A732" s="154" t="s">
        <v>942</v>
      </c>
      <c r="B732" s="154" t="s">
        <v>2423</v>
      </c>
      <c r="C732" s="154" t="s">
        <v>4171</v>
      </c>
      <c r="D732" s="179"/>
      <c r="E732" s="179"/>
      <c r="F732" s="179"/>
      <c r="G732" s="179"/>
      <c r="H732" s="179">
        <f>VLOOKUP(A732,Sheet3!$A$1:$E$2000,5,FALSE)</f>
        <v>0</v>
      </c>
      <c r="I732" s="20"/>
      <c r="J732" s="20"/>
      <c r="K732" s="20"/>
    </row>
    <row r="733" spans="1:11">
      <c r="A733" s="154" t="s">
        <v>3984</v>
      </c>
      <c r="B733" s="154" t="s">
        <v>3996</v>
      </c>
      <c r="C733" s="154" t="s">
        <v>4171</v>
      </c>
      <c r="D733" s="179">
        <v>21809594427</v>
      </c>
      <c r="E733" s="179">
        <v>3370990858</v>
      </c>
      <c r="F733" s="179">
        <v>8019279838</v>
      </c>
      <c r="G733" s="179">
        <v>-4685787122</v>
      </c>
      <c r="H733" s="179">
        <f>VLOOKUP(A733,Sheet3!$A$1:$E$2000,5,FALSE)</f>
        <v>6954155321</v>
      </c>
      <c r="I733" s="20"/>
      <c r="J733" s="20"/>
      <c r="K733" s="20"/>
    </row>
    <row r="734" spans="1:11">
      <c r="A734" s="154" t="s">
        <v>4244</v>
      </c>
      <c r="B734" s="154" t="s">
        <v>4245</v>
      </c>
      <c r="C734" s="154" t="s">
        <v>4171</v>
      </c>
      <c r="D734" s="179"/>
      <c r="E734" s="179"/>
      <c r="F734" s="179">
        <v>42867387312</v>
      </c>
      <c r="G734" s="179">
        <v>64957361921</v>
      </c>
      <c r="H734" s="179">
        <f>VLOOKUP(A734,Sheet3!$A$1:$E$2000,5,FALSE)</f>
        <v>44885708300</v>
      </c>
      <c r="I734" s="20"/>
      <c r="J734" s="20"/>
      <c r="K734" s="20"/>
    </row>
    <row r="735" spans="1:11">
      <c r="A735" s="154" t="s">
        <v>2425</v>
      </c>
      <c r="B735" s="154" t="s">
        <v>2426</v>
      </c>
      <c r="C735" s="154" t="s">
        <v>4171</v>
      </c>
      <c r="D735" s="179">
        <v>96129457478</v>
      </c>
      <c r="E735" s="179">
        <v>83023938853</v>
      </c>
      <c r="F735" s="179">
        <v>184605596479</v>
      </c>
      <c r="G735" s="179">
        <v>52608288114</v>
      </c>
      <c r="H735" s="179">
        <f>VLOOKUP(A735,Sheet3!$A$1:$E$2000,5,FALSE)</f>
        <v>57355493768</v>
      </c>
      <c r="I735" s="20"/>
      <c r="J735" s="20"/>
      <c r="K735" s="20"/>
    </row>
    <row r="736" spans="1:11">
      <c r="A736" s="154" t="s">
        <v>3504</v>
      </c>
      <c r="B736" s="154" t="s">
        <v>3505</v>
      </c>
      <c r="C736" s="154" t="s">
        <v>4171</v>
      </c>
      <c r="D736" s="179"/>
      <c r="E736" s="179"/>
      <c r="F736" s="179"/>
      <c r="G736" s="179"/>
      <c r="H736" s="179">
        <f>VLOOKUP(A736,Sheet3!$A$1:$E$2000,5,FALSE)</f>
        <v>0</v>
      </c>
      <c r="I736" s="20"/>
      <c r="J736" s="20"/>
      <c r="K736" s="20"/>
    </row>
    <row r="737" spans="1:11">
      <c r="A737" s="154" t="s">
        <v>773</v>
      </c>
      <c r="B737" s="154" t="s">
        <v>2427</v>
      </c>
      <c r="C737" s="154" t="s">
        <v>4171</v>
      </c>
      <c r="D737" s="179">
        <v>817109883</v>
      </c>
      <c r="E737" s="179">
        <v>9179781790</v>
      </c>
      <c r="F737" s="179">
        <v>6868520608</v>
      </c>
      <c r="G737" s="179">
        <v>8060956306</v>
      </c>
      <c r="H737" s="179">
        <f>VLOOKUP(A737,Sheet3!$A$1:$E$2000,5,FALSE)</f>
        <v>7527947442</v>
      </c>
      <c r="I737" s="20"/>
      <c r="J737" s="20"/>
      <c r="K737" s="20"/>
    </row>
    <row r="738" spans="1:11">
      <c r="A738" s="154" t="s">
        <v>801</v>
      </c>
      <c r="B738" s="154" t="s">
        <v>2428</v>
      </c>
      <c r="C738" s="154" t="s">
        <v>4171</v>
      </c>
      <c r="D738" s="179">
        <v>205397119037</v>
      </c>
      <c r="E738" s="179">
        <v>211154676790</v>
      </c>
      <c r="F738" s="179">
        <v>189690170007</v>
      </c>
      <c r="G738" s="179">
        <v>173049716050</v>
      </c>
      <c r="H738" s="179">
        <f>VLOOKUP(A738,Sheet3!$A$1:$E$2000,5,FALSE)</f>
        <v>231726463764</v>
      </c>
      <c r="I738" s="20"/>
      <c r="J738" s="20"/>
      <c r="K738" s="20"/>
    </row>
    <row r="739" spans="1:11">
      <c r="A739" s="154" t="s">
        <v>3943</v>
      </c>
      <c r="B739" s="154" t="s">
        <v>3944</v>
      </c>
      <c r="C739" s="154" t="s">
        <v>4171</v>
      </c>
      <c r="D739" s="179">
        <v>72989470132</v>
      </c>
      <c r="E739" s="179">
        <v>85010447382</v>
      </c>
      <c r="F739" s="179">
        <v>107435934784</v>
      </c>
      <c r="G739" s="179">
        <v>160447088053</v>
      </c>
      <c r="H739" s="179">
        <f>VLOOKUP(A739,Sheet3!$A$1:$E$2000,5,FALSE)</f>
        <v>96365808876</v>
      </c>
      <c r="I739" s="20"/>
      <c r="J739" s="20"/>
      <c r="K739" s="20"/>
    </row>
    <row r="740" spans="1:11">
      <c r="A740" s="154" t="s">
        <v>967</v>
      </c>
      <c r="B740" s="154" t="s">
        <v>2431</v>
      </c>
      <c r="C740" s="154" t="s">
        <v>4171</v>
      </c>
      <c r="D740" s="179"/>
      <c r="E740" s="179"/>
      <c r="F740" s="179"/>
      <c r="G740" s="179"/>
      <c r="H740" s="179">
        <f>VLOOKUP(A740,Sheet3!$A$1:$E$2000,5,FALSE)</f>
        <v>0</v>
      </c>
      <c r="I740" s="20"/>
      <c r="J740" s="20"/>
      <c r="K740" s="20"/>
    </row>
    <row r="741" spans="1:11">
      <c r="A741" s="154" t="s">
        <v>357</v>
      </c>
      <c r="B741" s="154" t="s">
        <v>2060</v>
      </c>
      <c r="C741" s="154" t="s">
        <v>4171</v>
      </c>
      <c r="D741" s="179">
        <v>0</v>
      </c>
      <c r="E741" s="179">
        <v>0</v>
      </c>
      <c r="F741" s="179"/>
      <c r="G741" s="179">
        <v>0</v>
      </c>
      <c r="H741" s="179">
        <f>VLOOKUP(A741,Sheet3!$A$1:$E$2000,5,FALSE)</f>
        <v>0</v>
      </c>
      <c r="I741" s="20"/>
      <c r="J741" s="20"/>
      <c r="K741" s="20"/>
    </row>
    <row r="742" spans="1:11">
      <c r="A742" s="154" t="s">
        <v>968</v>
      </c>
      <c r="B742" s="154" t="s">
        <v>2432</v>
      </c>
      <c r="C742" s="154" t="s">
        <v>4171</v>
      </c>
      <c r="D742" s="179"/>
      <c r="E742" s="179"/>
      <c r="F742" s="179"/>
      <c r="G742" s="179"/>
      <c r="H742" s="179">
        <f>VLOOKUP(A742,Sheet3!$A$1:$E$2000,5,FALSE)</f>
        <v>0</v>
      </c>
      <c r="I742" s="20"/>
      <c r="J742" s="20"/>
      <c r="K742" s="20"/>
    </row>
    <row r="743" spans="1:11">
      <c r="A743" s="154" t="s">
        <v>811</v>
      </c>
      <c r="B743" s="154" t="s">
        <v>2433</v>
      </c>
      <c r="C743" s="154" t="s">
        <v>4171</v>
      </c>
      <c r="D743" s="179">
        <v>4348553040111</v>
      </c>
      <c r="E743" s="179">
        <v>3918750458389</v>
      </c>
      <c r="F743" s="179">
        <v>3998892359236</v>
      </c>
      <c r="G743" s="179">
        <v>3349536779605</v>
      </c>
      <c r="H743" s="179">
        <f>VLOOKUP(A743,Sheet3!$A$1:$E$2000,5,FALSE)</f>
        <v>4345326988933</v>
      </c>
      <c r="I743" s="20"/>
      <c r="J743" s="20"/>
      <c r="K743" s="20"/>
    </row>
    <row r="744" spans="1:11">
      <c r="A744" s="154" t="s">
        <v>971</v>
      </c>
      <c r="B744" s="154" t="s">
        <v>3780</v>
      </c>
      <c r="C744" s="154" t="s">
        <v>4171</v>
      </c>
      <c r="D744" s="179"/>
      <c r="E744" s="179"/>
      <c r="F744" s="179"/>
      <c r="G744" s="179"/>
      <c r="H744" s="179">
        <f>VLOOKUP(A744,Sheet3!$A$1:$E$2000,5,FALSE)</f>
        <v>0</v>
      </c>
      <c r="I744" s="20"/>
      <c r="J744" s="20"/>
      <c r="K744" s="20"/>
    </row>
    <row r="745" spans="1:11">
      <c r="A745" s="154" t="s">
        <v>5</v>
      </c>
      <c r="B745" s="154" t="s">
        <v>2443</v>
      </c>
      <c r="C745" s="154" t="s">
        <v>4171</v>
      </c>
      <c r="D745" s="179">
        <v>3376462485</v>
      </c>
      <c r="E745" s="179">
        <v>11359610312</v>
      </c>
      <c r="F745" s="179">
        <v>14783752127</v>
      </c>
      <c r="G745" s="179">
        <v>14873698891</v>
      </c>
      <c r="H745" s="179">
        <f>VLOOKUP(A745,Sheet3!$A$1:$E$2000,5,FALSE)</f>
        <v>2848344171</v>
      </c>
      <c r="I745" s="20"/>
      <c r="J745" s="20"/>
      <c r="K745" s="20"/>
    </row>
    <row r="746" spans="1:11">
      <c r="A746" s="154" t="s">
        <v>6</v>
      </c>
      <c r="B746" s="154" t="s">
        <v>1651</v>
      </c>
      <c r="C746" s="154" t="s">
        <v>4171</v>
      </c>
      <c r="D746" s="179">
        <v>170702373</v>
      </c>
      <c r="E746" s="179">
        <v>-4716200191</v>
      </c>
      <c r="F746" s="179">
        <v>-1592269100</v>
      </c>
      <c r="G746" s="179">
        <v>-7031040085</v>
      </c>
      <c r="H746" s="179">
        <f>VLOOKUP(A746,Sheet3!$A$1:$E$2000,5,FALSE)</f>
        <v>-1536375300</v>
      </c>
      <c r="I746" s="20"/>
      <c r="J746" s="20"/>
      <c r="K746" s="20"/>
    </row>
    <row r="747" spans="1:11">
      <c r="A747" s="154" t="s">
        <v>972</v>
      </c>
      <c r="B747" s="154" t="s">
        <v>2444</v>
      </c>
      <c r="C747" s="154" t="s">
        <v>4171</v>
      </c>
      <c r="D747" s="179">
        <v>55421317538</v>
      </c>
      <c r="E747" s="179">
        <v>60752003777</v>
      </c>
      <c r="F747" s="179">
        <v>63451890887</v>
      </c>
      <c r="G747" s="179">
        <v>75915076849</v>
      </c>
      <c r="H747" s="179">
        <f>VLOOKUP(A747,Sheet3!$A$1:$E$2000,5,FALSE)</f>
        <v>60100460709</v>
      </c>
      <c r="I747" s="20"/>
      <c r="J747" s="20"/>
      <c r="K747" s="20"/>
    </row>
    <row r="748" spans="1:11">
      <c r="A748" s="154" t="s">
        <v>973</v>
      </c>
      <c r="B748" s="154" t="s">
        <v>2445</v>
      </c>
      <c r="C748" s="154" t="s">
        <v>4171</v>
      </c>
      <c r="D748" s="179"/>
      <c r="E748" s="179"/>
      <c r="F748" s="179"/>
      <c r="G748" s="179"/>
      <c r="H748" s="179">
        <f>VLOOKUP(A748,Sheet3!$A$1:$E$2000,5,FALSE)</f>
        <v>0</v>
      </c>
      <c r="I748" s="20"/>
      <c r="J748" s="20"/>
      <c r="K748" s="20"/>
    </row>
    <row r="749" spans="1:11">
      <c r="A749" s="154" t="s">
        <v>3506</v>
      </c>
      <c r="B749" s="154" t="s">
        <v>4204</v>
      </c>
      <c r="C749" s="154" t="s">
        <v>4171</v>
      </c>
      <c r="D749" s="179">
        <v>45848334683</v>
      </c>
      <c r="E749" s="179">
        <v>84884462516</v>
      </c>
      <c r="F749" s="179">
        <v>85196779846</v>
      </c>
      <c r="G749" s="179">
        <v>117898687824</v>
      </c>
      <c r="H749" s="179">
        <f>VLOOKUP(A749,Sheet3!$A$1:$E$2000,5,FALSE)</f>
        <v>96065214827</v>
      </c>
      <c r="I749" s="20"/>
      <c r="J749" s="20"/>
      <c r="K749" s="20"/>
    </row>
    <row r="750" spans="1:11">
      <c r="A750" s="154" t="s">
        <v>4148</v>
      </c>
      <c r="B750" s="154" t="s">
        <v>4149</v>
      </c>
      <c r="C750" s="154" t="s">
        <v>4171</v>
      </c>
      <c r="D750" s="179">
        <v>528689305574</v>
      </c>
      <c r="E750" s="179">
        <v>534849978497</v>
      </c>
      <c r="F750" s="179">
        <v>669092486485</v>
      </c>
      <c r="G750" s="179">
        <v>664261614047</v>
      </c>
      <c r="H750" s="179">
        <f>VLOOKUP(A750,Sheet3!$A$1:$E$2000,5,FALSE)</f>
        <v>756129171983</v>
      </c>
      <c r="I750" s="20"/>
      <c r="J750" s="20"/>
      <c r="K750" s="20"/>
    </row>
    <row r="751" spans="1:11">
      <c r="A751" s="154" t="s">
        <v>4276</v>
      </c>
      <c r="B751" s="154" t="s">
        <v>4277</v>
      </c>
      <c r="C751" s="154" t="s">
        <v>4171</v>
      </c>
      <c r="D751" s="179">
        <v>79775307743</v>
      </c>
      <c r="E751" s="179">
        <v>100115503597</v>
      </c>
      <c r="F751" s="179">
        <v>117147963600</v>
      </c>
      <c r="G751" s="179">
        <v>136822315237</v>
      </c>
      <c r="H751" s="179">
        <f>VLOOKUP(A751,Sheet3!$A$1:$E$2000,5,FALSE)</f>
        <v>99671446989</v>
      </c>
      <c r="I751" s="20"/>
      <c r="J751" s="20"/>
      <c r="K751" s="20"/>
    </row>
    <row r="752" spans="1:11">
      <c r="A752" s="154" t="s">
        <v>974</v>
      </c>
      <c r="B752" s="154" t="s">
        <v>4205</v>
      </c>
      <c r="C752" s="154" t="s">
        <v>4171</v>
      </c>
      <c r="D752" s="179"/>
      <c r="E752" s="179"/>
      <c r="F752" s="179"/>
      <c r="G752" s="179"/>
      <c r="H752" s="179">
        <f>VLOOKUP(A752,Sheet3!$A$1:$E$2000,5,FALSE)</f>
        <v>0</v>
      </c>
      <c r="I752" s="20"/>
      <c r="J752" s="20"/>
      <c r="K752" s="20"/>
    </row>
    <row r="753" spans="1:11">
      <c r="A753" s="154" t="s">
        <v>975</v>
      </c>
      <c r="B753" s="154" t="s">
        <v>2447</v>
      </c>
      <c r="C753" s="154" t="s">
        <v>4171</v>
      </c>
      <c r="D753" s="179">
        <v>19978062712</v>
      </c>
      <c r="E753" s="179">
        <v>18431104119</v>
      </c>
      <c r="F753" s="179">
        <v>17950471412</v>
      </c>
      <c r="G753" s="179">
        <v>32529306369</v>
      </c>
      <c r="H753" s="179">
        <f>VLOOKUP(A753,Sheet3!$A$1:$E$2000,5,FALSE)</f>
        <v>23467913833</v>
      </c>
      <c r="I753" s="20"/>
      <c r="J753" s="20"/>
      <c r="K753" s="20"/>
    </row>
    <row r="754" spans="1:11">
      <c r="A754" s="154" t="s">
        <v>933</v>
      </c>
      <c r="B754" s="154" t="s">
        <v>4135</v>
      </c>
      <c r="C754" s="154" t="s">
        <v>4171</v>
      </c>
      <c r="D754" s="179">
        <v>51030367842</v>
      </c>
      <c r="E754" s="179">
        <v>77022784290</v>
      </c>
      <c r="F754" s="179">
        <v>44565728873</v>
      </c>
      <c r="G754" s="179">
        <v>94816727351</v>
      </c>
      <c r="H754" s="179">
        <f>VLOOKUP(A754,Sheet3!$A$1:$E$2000,5,FALSE)</f>
        <v>68034492871</v>
      </c>
      <c r="I754" s="20"/>
      <c r="J754" s="20"/>
      <c r="K754" s="20"/>
    </row>
    <row r="755" spans="1:11">
      <c r="A755" s="154" t="s">
        <v>4278</v>
      </c>
      <c r="B755" s="154" t="s">
        <v>2320</v>
      </c>
      <c r="C755" s="154" t="s">
        <v>4171</v>
      </c>
      <c r="D755" s="179"/>
      <c r="E755" s="179"/>
      <c r="F755" s="179"/>
      <c r="G755" s="179">
        <v>173632589231</v>
      </c>
      <c r="H755" s="179">
        <f>VLOOKUP(A755,Sheet3!$A$1:$E$2000,5,FALSE)</f>
        <v>43321554138</v>
      </c>
      <c r="I755" s="20"/>
      <c r="J755" s="20"/>
      <c r="K755" s="20"/>
    </row>
    <row r="756" spans="1:11">
      <c r="A756" s="154" t="s">
        <v>10</v>
      </c>
      <c r="B756" s="154" t="s">
        <v>1655</v>
      </c>
      <c r="C756" s="154" t="s">
        <v>4171</v>
      </c>
      <c r="D756" s="179">
        <v>3042660556</v>
      </c>
      <c r="E756" s="179">
        <v>5331005629</v>
      </c>
      <c r="F756" s="179">
        <v>7418401697</v>
      </c>
      <c r="G756" s="179">
        <v>4473393504</v>
      </c>
      <c r="H756" s="179">
        <f>VLOOKUP(A756,Sheet3!$A$1:$E$2000,5,FALSE)</f>
        <v>3760699892</v>
      </c>
      <c r="I756" s="20"/>
      <c r="J756" s="20"/>
      <c r="K756" s="20"/>
    </row>
    <row r="757" spans="1:11">
      <c r="A757" s="154" t="s">
        <v>977</v>
      </c>
      <c r="B757" s="154" t="s">
        <v>2450</v>
      </c>
      <c r="C757" s="154" t="s">
        <v>4171</v>
      </c>
      <c r="D757" s="179">
        <v>248113495947</v>
      </c>
      <c r="E757" s="179">
        <v>193957008566</v>
      </c>
      <c r="F757" s="179">
        <v>206086104866</v>
      </c>
      <c r="G757" s="179">
        <v>268136915780</v>
      </c>
      <c r="H757" s="179">
        <f>VLOOKUP(A757,Sheet3!$A$1:$E$2000,5,FALSE)</f>
        <v>334761983177</v>
      </c>
      <c r="I757" s="20"/>
      <c r="J757" s="20"/>
      <c r="K757" s="20"/>
    </row>
    <row r="758" spans="1:11">
      <c r="A758" s="154" t="s">
        <v>978</v>
      </c>
      <c r="B758" s="154" t="s">
        <v>2451</v>
      </c>
      <c r="C758" s="154" t="s">
        <v>4171</v>
      </c>
      <c r="D758" s="179"/>
      <c r="E758" s="179"/>
      <c r="F758" s="179"/>
      <c r="G758" s="179"/>
      <c r="H758" s="179">
        <f>VLOOKUP(A758,Sheet3!$A$1:$E$2000,5,FALSE)</f>
        <v>0</v>
      </c>
      <c r="I758" s="20"/>
      <c r="J758" s="20"/>
      <c r="K758" s="20"/>
    </row>
    <row r="759" spans="1:11">
      <c r="A759" s="154" t="s">
        <v>365</v>
      </c>
      <c r="B759" s="154" t="s">
        <v>2067</v>
      </c>
      <c r="C759" s="154" t="s">
        <v>4171</v>
      </c>
      <c r="D759" s="179"/>
      <c r="E759" s="179"/>
      <c r="F759" s="179"/>
      <c r="G759" s="179"/>
      <c r="H759" s="179">
        <f>VLOOKUP(A759,Sheet3!$A$1:$E$2000,5,FALSE)</f>
        <v>0</v>
      </c>
      <c r="I759" s="20"/>
      <c r="J759" s="20"/>
      <c r="K759" s="20"/>
    </row>
    <row r="760" spans="1:11">
      <c r="A760" s="154" t="s">
        <v>979</v>
      </c>
      <c r="B760" s="154" t="s">
        <v>2452</v>
      </c>
      <c r="C760" s="154" t="s">
        <v>4171</v>
      </c>
      <c r="D760" s="179"/>
      <c r="E760" s="179"/>
      <c r="F760" s="179"/>
      <c r="G760" s="179"/>
      <c r="H760" s="179">
        <f>VLOOKUP(A760,Sheet3!$A$1:$E$2000,5,FALSE)</f>
        <v>0</v>
      </c>
      <c r="I760" s="20"/>
      <c r="J760" s="20"/>
      <c r="K760" s="20"/>
    </row>
    <row r="761" spans="1:11">
      <c r="A761" s="154" t="s">
        <v>728</v>
      </c>
      <c r="B761" s="154" t="s">
        <v>4227</v>
      </c>
      <c r="C761" s="154" t="s">
        <v>4171</v>
      </c>
      <c r="D761" s="179">
        <v>-770574227</v>
      </c>
      <c r="E761" s="179">
        <v>7247515499</v>
      </c>
      <c r="F761" s="179">
        <v>11583789610</v>
      </c>
      <c r="G761" s="179">
        <v>168126087</v>
      </c>
      <c r="H761" s="179">
        <f>VLOOKUP(A761,Sheet3!$A$1:$E$2000,5,FALSE)</f>
        <v>-483561266</v>
      </c>
      <c r="I761" s="20"/>
      <c r="J761" s="20"/>
      <c r="K761" s="20"/>
    </row>
    <row r="762" spans="1:11">
      <c r="A762" s="154" t="s">
        <v>983</v>
      </c>
      <c r="B762" s="154" t="s">
        <v>2456</v>
      </c>
      <c r="C762" s="154" t="s">
        <v>4171</v>
      </c>
      <c r="D762" s="179"/>
      <c r="E762" s="179"/>
      <c r="F762" s="179"/>
      <c r="G762" s="179"/>
      <c r="H762" s="179">
        <f>VLOOKUP(A762,Sheet3!$A$1:$E$2000,5,FALSE)</f>
        <v>0</v>
      </c>
      <c r="I762" s="20"/>
      <c r="J762" s="20"/>
      <c r="K762" s="20"/>
    </row>
    <row r="763" spans="1:11">
      <c r="A763" s="154" t="s">
        <v>15</v>
      </c>
      <c r="B763" s="154" t="s">
        <v>4279</v>
      </c>
      <c r="C763" s="154" t="s">
        <v>4171</v>
      </c>
      <c r="D763" s="179">
        <v>0</v>
      </c>
      <c r="E763" s="179">
        <v>1919224300</v>
      </c>
      <c r="F763" s="179">
        <v>3304249704</v>
      </c>
      <c r="G763" s="179">
        <v>1202911958</v>
      </c>
      <c r="H763" s="179">
        <f>VLOOKUP(A763,Sheet3!$A$1:$E$2000,5,FALSE)</f>
        <v>0</v>
      </c>
      <c r="I763" s="20"/>
      <c r="J763" s="20"/>
      <c r="K763" s="20"/>
    </row>
    <row r="764" spans="1:11">
      <c r="A764" s="154" t="s">
        <v>987</v>
      </c>
      <c r="B764" s="154" t="s">
        <v>2460</v>
      </c>
      <c r="C764" s="154" t="s">
        <v>4171</v>
      </c>
      <c r="D764" s="179">
        <v>75527788505</v>
      </c>
      <c r="E764" s="179">
        <v>64257833563</v>
      </c>
      <c r="F764" s="179">
        <v>127316722053</v>
      </c>
      <c r="G764" s="179">
        <v>101785648646</v>
      </c>
      <c r="H764" s="179">
        <f>VLOOKUP(A764,Sheet3!$A$1:$E$2000,5,FALSE)</f>
        <v>67561370212</v>
      </c>
      <c r="I764" s="20"/>
      <c r="J764" s="20"/>
      <c r="K764" s="20"/>
    </row>
    <row r="765" spans="1:11">
      <c r="A765" s="154" t="s">
        <v>988</v>
      </c>
      <c r="B765" s="154" t="s">
        <v>2461</v>
      </c>
      <c r="C765" s="154" t="s">
        <v>4171</v>
      </c>
      <c r="D765" s="179"/>
      <c r="E765" s="179"/>
      <c r="F765" s="179"/>
      <c r="G765" s="179"/>
      <c r="H765" s="179" t="e">
        <f>VLOOKUP(A765,Sheet3!$A$1:$E$2000,5,FALSE)</f>
        <v>#N/A</v>
      </c>
      <c r="I765" s="20"/>
      <c r="J765" s="20"/>
      <c r="K765" s="20"/>
    </row>
    <row r="766" spans="1:11">
      <c r="A766" s="154" t="s">
        <v>4007</v>
      </c>
      <c r="B766" s="154" t="s">
        <v>4008</v>
      </c>
      <c r="C766" s="154" t="s">
        <v>4171</v>
      </c>
      <c r="D766" s="179">
        <v>10343481951</v>
      </c>
      <c r="E766" s="179">
        <v>6873408511</v>
      </c>
      <c r="F766" s="179">
        <v>6072362249</v>
      </c>
      <c r="G766" s="179">
        <v>17754954460</v>
      </c>
      <c r="H766" s="179">
        <f>VLOOKUP(A766,Sheet3!$A$1:$E$2000,5,FALSE)</f>
        <v>8885834693</v>
      </c>
      <c r="I766" s="20"/>
      <c r="J766" s="20"/>
      <c r="K766" s="20"/>
    </row>
    <row r="767" spans="1:11">
      <c r="A767" s="154" t="s">
        <v>990</v>
      </c>
      <c r="B767" s="154" t="s">
        <v>2464</v>
      </c>
      <c r="C767" s="154" t="s">
        <v>4171</v>
      </c>
      <c r="D767" s="179"/>
      <c r="E767" s="179"/>
      <c r="F767" s="179"/>
      <c r="G767" s="179"/>
      <c r="H767" s="179">
        <f>VLOOKUP(A767,Sheet3!$A$1:$E$2000,5,FALSE)</f>
        <v>0</v>
      </c>
      <c r="I767" s="20"/>
      <c r="J767" s="20"/>
      <c r="K767" s="20"/>
    </row>
    <row r="768" spans="1:11">
      <c r="A768" s="154" t="s">
        <v>2467</v>
      </c>
      <c r="B768" s="154" t="s">
        <v>2468</v>
      </c>
      <c r="C768" s="154" t="s">
        <v>4171</v>
      </c>
      <c r="D768" s="179"/>
      <c r="E768" s="179"/>
      <c r="F768" s="179"/>
      <c r="G768" s="179"/>
      <c r="H768" s="179">
        <f>VLOOKUP(A768,Sheet3!$A$1:$E$2000,5,FALSE)</f>
        <v>0</v>
      </c>
      <c r="I768" s="20"/>
      <c r="J768" s="20"/>
      <c r="K768" s="20"/>
    </row>
    <row r="769" spans="1:11">
      <c r="A769" s="154" t="s">
        <v>991</v>
      </c>
      <c r="B769" s="154" t="s">
        <v>2469</v>
      </c>
      <c r="C769" s="154" t="s">
        <v>4171</v>
      </c>
      <c r="D769" s="179"/>
      <c r="E769" s="179"/>
      <c r="F769" s="179"/>
      <c r="G769" s="179"/>
      <c r="H769" s="179">
        <f>VLOOKUP(A769,Sheet3!$A$1:$E$2000,5,FALSE)</f>
        <v>0</v>
      </c>
      <c r="I769" s="20"/>
      <c r="J769" s="20"/>
      <c r="K769" s="20"/>
    </row>
    <row r="770" spans="1:11">
      <c r="A770" s="154" t="s">
        <v>992</v>
      </c>
      <c r="B770" s="154" t="s">
        <v>2470</v>
      </c>
      <c r="C770" s="154" t="s">
        <v>4171</v>
      </c>
      <c r="D770" s="179"/>
      <c r="E770" s="179"/>
      <c r="F770" s="179"/>
      <c r="G770" s="179">
        <v>34845850325</v>
      </c>
      <c r="H770" s="179">
        <f>VLOOKUP(A770,Sheet3!$A$1:$E$2000,5,FALSE)</f>
        <v>31311897688</v>
      </c>
      <c r="I770" s="20"/>
      <c r="J770" s="20"/>
      <c r="K770" s="20"/>
    </row>
    <row r="771" spans="1:11">
      <c r="A771" s="154" t="s">
        <v>3703</v>
      </c>
      <c r="B771" s="154" t="s">
        <v>3704</v>
      </c>
      <c r="C771" s="154" t="s">
        <v>4171</v>
      </c>
      <c r="D771" s="179">
        <v>49039920187</v>
      </c>
      <c r="E771" s="179">
        <v>43282210783</v>
      </c>
      <c r="F771" s="179">
        <v>84155695847</v>
      </c>
      <c r="G771" s="179">
        <v>70311654954</v>
      </c>
      <c r="H771" s="179">
        <f>VLOOKUP(A771,Sheet3!$A$1:$E$2000,5,FALSE)</f>
        <v>0</v>
      </c>
      <c r="I771" s="20"/>
      <c r="J771" s="20"/>
      <c r="K771" s="20"/>
    </row>
    <row r="772" spans="1:11">
      <c r="A772" s="154" t="s">
        <v>993</v>
      </c>
      <c r="B772" s="154" t="s">
        <v>2471</v>
      </c>
      <c r="C772" s="154" t="s">
        <v>4171</v>
      </c>
      <c r="D772" s="179"/>
      <c r="E772" s="179"/>
      <c r="F772" s="179"/>
      <c r="G772" s="179"/>
      <c r="H772" s="179">
        <f>VLOOKUP(A772,Sheet3!$A$1:$E$2000,5,FALSE)</f>
        <v>0</v>
      </c>
      <c r="I772" s="20"/>
      <c r="J772" s="20"/>
      <c r="K772" s="20"/>
    </row>
    <row r="773" spans="1:11">
      <c r="A773" s="154" t="s">
        <v>913</v>
      </c>
      <c r="B773" s="154" t="s">
        <v>2474</v>
      </c>
      <c r="C773" s="154" t="s">
        <v>4171</v>
      </c>
      <c r="D773" s="179"/>
      <c r="E773" s="179"/>
      <c r="F773" s="179"/>
      <c r="G773" s="179"/>
      <c r="H773" s="179">
        <f>VLOOKUP(A773,Sheet3!$A$1:$E$2000,5,FALSE)</f>
        <v>0</v>
      </c>
      <c r="I773" s="20"/>
      <c r="J773" s="20"/>
      <c r="K773" s="20"/>
    </row>
    <row r="774" spans="1:11">
      <c r="A774" s="154" t="s">
        <v>3985</v>
      </c>
      <c r="B774" s="154" t="s">
        <v>3986</v>
      </c>
      <c r="C774" s="154" t="s">
        <v>4171</v>
      </c>
      <c r="D774" s="179"/>
      <c r="E774" s="179"/>
      <c r="F774" s="179"/>
      <c r="G774" s="179"/>
      <c r="H774" s="179">
        <f>VLOOKUP(A774,Sheet3!$A$1:$E$2000,5,FALSE)</f>
        <v>0</v>
      </c>
      <c r="I774" s="20"/>
      <c r="J774" s="20"/>
      <c r="K774" s="20"/>
    </row>
    <row r="775" spans="1:11">
      <c r="A775" s="154" t="s">
        <v>2076</v>
      </c>
      <c r="B775" s="154" t="s">
        <v>4206</v>
      </c>
      <c r="C775" s="154" t="s">
        <v>4171</v>
      </c>
      <c r="D775" s="179"/>
      <c r="E775" s="179"/>
      <c r="F775" s="179"/>
      <c r="G775" s="179"/>
      <c r="H775" s="179">
        <f>VLOOKUP(A775,Sheet3!$A$1:$E$2000,5,FALSE)</f>
        <v>0</v>
      </c>
      <c r="I775" s="20"/>
      <c r="J775" s="20"/>
      <c r="K775" s="20"/>
    </row>
    <row r="776" spans="1:11">
      <c r="A776" s="154" t="s">
        <v>943</v>
      </c>
      <c r="B776" s="154" t="s">
        <v>2475</v>
      </c>
      <c r="C776" s="154" t="s">
        <v>4171</v>
      </c>
      <c r="D776" s="179">
        <v>50182831635</v>
      </c>
      <c r="E776" s="179">
        <v>80077218464</v>
      </c>
      <c r="F776" s="179">
        <v>76788715681</v>
      </c>
      <c r="G776" s="179">
        <v>78703270704</v>
      </c>
      <c r="H776" s="179">
        <f>VLOOKUP(A776,Sheet3!$A$1:$E$2000,5,FALSE)</f>
        <v>48523496629</v>
      </c>
      <c r="I776" s="20"/>
      <c r="J776" s="20"/>
      <c r="K776" s="20"/>
    </row>
    <row r="777" spans="1:11">
      <c r="A777" s="154" t="s">
        <v>829</v>
      </c>
      <c r="B777" s="154" t="s">
        <v>2476</v>
      </c>
      <c r="C777" s="154" t="s">
        <v>4171</v>
      </c>
      <c r="D777" s="179">
        <v>8761830233</v>
      </c>
      <c r="E777" s="179">
        <v>12047056244</v>
      </c>
      <c r="F777" s="179">
        <v>24061735893</v>
      </c>
      <c r="G777" s="179">
        <v>19146877333</v>
      </c>
      <c r="H777" s="179">
        <f>VLOOKUP(A777,Sheet3!$A$1:$E$2000,5,FALSE)</f>
        <v>15865528128</v>
      </c>
      <c r="I777" s="20"/>
      <c r="J777" s="20"/>
      <c r="K777" s="20"/>
    </row>
    <row r="778" spans="1:11">
      <c r="A778" s="154" t="s">
        <v>994</v>
      </c>
      <c r="B778" s="154" t="s">
        <v>2477</v>
      </c>
      <c r="C778" s="154" t="s">
        <v>4171</v>
      </c>
      <c r="D778" s="179">
        <v>19276282462</v>
      </c>
      <c r="E778" s="179">
        <v>28281357385</v>
      </c>
      <c r="F778" s="179">
        <v>32489929310</v>
      </c>
      <c r="G778" s="179">
        <v>24764537638</v>
      </c>
      <c r="H778" s="179">
        <f>VLOOKUP(A778,Sheet3!$A$1:$E$2000,5,FALSE)</f>
        <v>25849736302</v>
      </c>
      <c r="I778" s="20"/>
      <c r="J778" s="20"/>
      <c r="K778" s="20"/>
    </row>
    <row r="779" spans="1:11">
      <c r="A779" s="154" t="s">
        <v>826</v>
      </c>
      <c r="B779" s="154" t="s">
        <v>2478</v>
      </c>
      <c r="C779" s="154" t="s">
        <v>4171</v>
      </c>
      <c r="D779" s="179"/>
      <c r="E779" s="179"/>
      <c r="F779" s="179"/>
      <c r="G779" s="179"/>
      <c r="H779" s="179">
        <f>VLOOKUP(A779,Sheet3!$A$1:$E$2000,5,FALSE)</f>
        <v>0</v>
      </c>
      <c r="I779" s="20"/>
      <c r="J779" s="20"/>
      <c r="K779" s="20"/>
    </row>
    <row r="780" spans="1:11">
      <c r="A780" s="154" t="s">
        <v>4136</v>
      </c>
      <c r="B780" s="154" t="s">
        <v>4137</v>
      </c>
      <c r="C780" s="154" t="s">
        <v>4171</v>
      </c>
      <c r="D780" s="179">
        <v>133500530637</v>
      </c>
      <c r="E780" s="179">
        <v>203699678371</v>
      </c>
      <c r="F780" s="179">
        <v>187462921581</v>
      </c>
      <c r="G780" s="179"/>
      <c r="H780" s="179">
        <f>VLOOKUP(A780,Sheet3!$A$1:$E$2000,5,FALSE)</f>
        <v>0</v>
      </c>
      <c r="I780" s="20"/>
      <c r="J780" s="20"/>
      <c r="K780" s="20"/>
    </row>
    <row r="781" spans="1:11">
      <c r="A781" s="154" t="s">
        <v>995</v>
      </c>
      <c r="B781" s="154" t="s">
        <v>2479</v>
      </c>
      <c r="C781" s="154" t="s">
        <v>4171</v>
      </c>
      <c r="D781" s="179">
        <v>16868206138</v>
      </c>
      <c r="E781" s="179">
        <v>21312959860</v>
      </c>
      <c r="F781" s="179">
        <v>24172075348</v>
      </c>
      <c r="G781" s="179">
        <v>20470449274</v>
      </c>
      <c r="H781" s="179">
        <f>VLOOKUP(A781,Sheet3!$A$1:$E$2000,5,FALSE)</f>
        <v>19064772500</v>
      </c>
      <c r="I781" s="20"/>
      <c r="J781" s="20"/>
      <c r="K781" s="20"/>
    </row>
    <row r="782" spans="1:11">
      <c r="A782" s="154" t="s">
        <v>996</v>
      </c>
      <c r="B782" s="154" t="s">
        <v>2480</v>
      </c>
      <c r="C782" s="154" t="s">
        <v>4171</v>
      </c>
      <c r="D782" s="179">
        <v>3208364952</v>
      </c>
      <c r="E782" s="179">
        <v>22260813845</v>
      </c>
      <c r="F782" s="179">
        <v>140334656267</v>
      </c>
      <c r="G782" s="179">
        <v>66392853957</v>
      </c>
      <c r="H782" s="179">
        <f>VLOOKUP(A782,Sheet3!$A$1:$E$2000,5,FALSE)</f>
        <v>8392441132</v>
      </c>
      <c r="I782" s="20"/>
      <c r="J782" s="20"/>
      <c r="K782" s="20"/>
    </row>
    <row r="783" spans="1:11">
      <c r="A783" s="154" t="s">
        <v>997</v>
      </c>
      <c r="B783" s="154" t="s">
        <v>2481</v>
      </c>
      <c r="C783" s="154" t="s">
        <v>4171</v>
      </c>
      <c r="D783" s="179"/>
      <c r="E783" s="179"/>
      <c r="F783" s="179"/>
      <c r="G783" s="179"/>
      <c r="H783" s="179">
        <f>VLOOKUP(A783,Sheet3!$A$1:$E$2000,5,FALSE)</f>
        <v>0</v>
      </c>
      <c r="I783" s="20"/>
      <c r="J783" s="20"/>
      <c r="K783" s="20"/>
    </row>
    <row r="784" spans="1:11">
      <c r="A784" s="154" t="s">
        <v>998</v>
      </c>
      <c r="B784" s="154" t="s">
        <v>2482</v>
      </c>
      <c r="C784" s="154" t="s">
        <v>4171</v>
      </c>
      <c r="D784" s="179"/>
      <c r="E784" s="179"/>
      <c r="F784" s="179"/>
      <c r="G784" s="179"/>
      <c r="H784" s="179">
        <f>VLOOKUP(A784,Sheet3!$A$1:$E$2000,5,FALSE)</f>
        <v>0</v>
      </c>
      <c r="I784" s="20"/>
      <c r="J784" s="20"/>
      <c r="K784" s="20"/>
    </row>
    <row r="785" spans="1:11">
      <c r="A785" s="154" t="s">
        <v>4173</v>
      </c>
      <c r="B785" s="154" t="s">
        <v>4174</v>
      </c>
      <c r="C785" s="154" t="s">
        <v>4171</v>
      </c>
      <c r="D785" s="179"/>
      <c r="E785" s="179"/>
      <c r="F785" s="179"/>
      <c r="G785" s="179"/>
      <c r="H785" s="179">
        <f>VLOOKUP(A785,Sheet3!$A$1:$E$2000,5,FALSE)</f>
        <v>0</v>
      </c>
      <c r="I785" s="20"/>
      <c r="J785" s="20"/>
      <c r="K785" s="20"/>
    </row>
    <row r="786" spans="1:11">
      <c r="A786" s="154" t="s">
        <v>3966</v>
      </c>
      <c r="B786" s="154" t="s">
        <v>3967</v>
      </c>
      <c r="C786" s="154" t="s">
        <v>4171</v>
      </c>
      <c r="D786" s="179">
        <v>26698093298</v>
      </c>
      <c r="E786" s="179">
        <v>-21050300269</v>
      </c>
      <c r="F786" s="179">
        <v>15970275502</v>
      </c>
      <c r="G786" s="179">
        <v>47276390435</v>
      </c>
      <c r="H786" s="179">
        <f>VLOOKUP(A786,Sheet3!$A$1:$E$2000,5,FALSE)</f>
        <v>78386280532</v>
      </c>
      <c r="I786" s="20"/>
      <c r="J786" s="20"/>
      <c r="K786" s="20"/>
    </row>
    <row r="787" spans="1:11">
      <c r="A787" s="154" t="s">
        <v>999</v>
      </c>
      <c r="B787" s="154" t="s">
        <v>2483</v>
      </c>
      <c r="C787" s="154" t="s">
        <v>4171</v>
      </c>
      <c r="D787" s="179"/>
      <c r="E787" s="179"/>
      <c r="F787" s="179"/>
      <c r="G787" s="179"/>
      <c r="H787" s="179">
        <f>VLOOKUP(A787,Sheet3!$A$1:$E$2000,5,FALSE)</f>
        <v>0</v>
      </c>
      <c r="I787" s="20"/>
      <c r="J787" s="20"/>
      <c r="K787" s="20"/>
    </row>
    <row r="788" spans="1:11">
      <c r="A788" s="154" t="s">
        <v>1000</v>
      </c>
      <c r="B788" s="154" t="s">
        <v>2484</v>
      </c>
      <c r="C788" s="154" t="s">
        <v>4171</v>
      </c>
      <c r="D788" s="179"/>
      <c r="E788" s="179"/>
      <c r="F788" s="179"/>
      <c r="G788" s="179"/>
      <c r="H788" s="179">
        <f>VLOOKUP(A788,Sheet3!$A$1:$E$2000,5,FALSE)</f>
        <v>0</v>
      </c>
      <c r="I788" s="20"/>
      <c r="J788" s="20"/>
      <c r="K788" s="20"/>
    </row>
    <row r="789" spans="1:11">
      <c r="A789" s="154" t="s">
        <v>3723</v>
      </c>
      <c r="B789" s="154" t="s">
        <v>4207</v>
      </c>
      <c r="C789" s="154" t="s">
        <v>4171</v>
      </c>
      <c r="D789" s="179">
        <v>3914912461</v>
      </c>
      <c r="E789" s="179">
        <v>5998758011</v>
      </c>
      <c r="F789" s="179">
        <v>7337364879</v>
      </c>
      <c r="G789" s="179">
        <v>47407578553</v>
      </c>
      <c r="H789" s="179">
        <f>VLOOKUP(A789,Sheet3!$A$1:$E$2000,5,FALSE)</f>
        <v>16478744742</v>
      </c>
      <c r="I789" s="20"/>
      <c r="J789" s="20"/>
      <c r="K789" s="20"/>
    </row>
    <row r="790" spans="1:11">
      <c r="A790" s="154" t="s">
        <v>1002</v>
      </c>
      <c r="B790" s="154" t="s">
        <v>2486</v>
      </c>
      <c r="C790" s="154" t="s">
        <v>4171</v>
      </c>
      <c r="D790" s="179"/>
      <c r="E790" s="179"/>
      <c r="F790" s="179"/>
      <c r="G790" s="179"/>
      <c r="H790" s="179">
        <f>VLOOKUP(A790,Sheet3!$A$1:$E$2000,5,FALSE)</f>
        <v>0</v>
      </c>
      <c r="I790" s="20"/>
      <c r="J790" s="20"/>
      <c r="K790" s="20"/>
    </row>
    <row r="791" spans="1:11">
      <c r="A791" s="154" t="s">
        <v>375</v>
      </c>
      <c r="B791" s="154" t="s">
        <v>2080</v>
      </c>
      <c r="C791" s="154" t="s">
        <v>4171</v>
      </c>
      <c r="D791" s="179"/>
      <c r="E791" s="179"/>
      <c r="F791" s="179"/>
      <c r="G791" s="179"/>
      <c r="H791" s="179">
        <f>VLOOKUP(A791,Sheet3!$A$1:$E$2000,5,FALSE)</f>
        <v>0</v>
      </c>
      <c r="I791" s="20"/>
      <c r="J791" s="20"/>
      <c r="K791" s="20"/>
    </row>
    <row r="792" spans="1:11">
      <c r="A792" s="154" t="s">
        <v>834</v>
      </c>
      <c r="B792" s="154" t="s">
        <v>2488</v>
      </c>
      <c r="C792" s="154" t="s">
        <v>4171</v>
      </c>
      <c r="D792" s="179">
        <v>75613872967</v>
      </c>
      <c r="E792" s="179">
        <v>62156805464</v>
      </c>
      <c r="F792" s="179">
        <v>63464487546</v>
      </c>
      <c r="G792" s="179">
        <v>10105214460</v>
      </c>
      <c r="H792" s="179">
        <f>VLOOKUP(A792,Sheet3!$A$1:$E$2000,5,FALSE)</f>
        <v>50937835721</v>
      </c>
      <c r="I792" s="20"/>
      <c r="J792" s="20"/>
      <c r="K792" s="20"/>
    </row>
    <row r="793" spans="1:11">
      <c r="A793" s="154" t="s">
        <v>1004</v>
      </c>
      <c r="B793" s="154" t="s">
        <v>2489</v>
      </c>
      <c r="C793" s="154" t="s">
        <v>4171</v>
      </c>
      <c r="D793" s="179"/>
      <c r="E793" s="179"/>
      <c r="F793" s="179"/>
      <c r="G793" s="179"/>
      <c r="H793" s="179">
        <f>VLOOKUP(A793,Sheet3!$A$1:$E$2000,5,FALSE)</f>
        <v>0</v>
      </c>
      <c r="I793" s="20"/>
      <c r="J793" s="20"/>
      <c r="K793" s="20"/>
    </row>
    <row r="794" spans="1:11">
      <c r="A794" s="154" t="s">
        <v>1005</v>
      </c>
      <c r="B794" s="154" t="s">
        <v>2490</v>
      </c>
      <c r="C794" s="154" t="s">
        <v>4171</v>
      </c>
      <c r="D794" s="179"/>
      <c r="E794" s="179"/>
      <c r="F794" s="179"/>
      <c r="G794" s="179"/>
      <c r="H794" s="179">
        <f>VLOOKUP(A794,Sheet3!$A$1:$E$2000,5,FALSE)</f>
        <v>0</v>
      </c>
      <c r="I794" s="20"/>
      <c r="J794" s="20"/>
      <c r="K794" s="20"/>
    </row>
    <row r="795" spans="1:11">
      <c r="A795" s="154" t="s">
        <v>1008</v>
      </c>
      <c r="B795" s="154" t="s">
        <v>2493</v>
      </c>
      <c r="C795" s="154" t="s">
        <v>4171</v>
      </c>
      <c r="D795" s="179"/>
      <c r="E795" s="179"/>
      <c r="F795" s="179"/>
      <c r="G795" s="179"/>
      <c r="H795" s="179">
        <f>VLOOKUP(A795,Sheet3!$A$1:$E$2000,5,FALSE)</f>
        <v>0</v>
      </c>
      <c r="I795" s="20"/>
      <c r="J795" s="20"/>
      <c r="K795" s="20"/>
    </row>
    <row r="796" spans="1:11">
      <c r="A796" s="154" t="s">
        <v>1009</v>
      </c>
      <c r="B796" s="154" t="s">
        <v>2494</v>
      </c>
      <c r="C796" s="154" t="s">
        <v>4171</v>
      </c>
      <c r="D796" s="179">
        <v>18377009416</v>
      </c>
      <c r="E796" s="179">
        <v>17489542428</v>
      </c>
      <c r="F796" s="179">
        <v>18086526155</v>
      </c>
      <c r="G796" s="179">
        <v>18111839202</v>
      </c>
      <c r="H796" s="179">
        <f>VLOOKUP(A796,Sheet3!$A$1:$E$2000,5,FALSE)</f>
        <v>54149782098</v>
      </c>
      <c r="I796" s="20"/>
      <c r="J796" s="20"/>
      <c r="K796" s="20"/>
    </row>
    <row r="797" spans="1:11">
      <c r="A797" s="154" t="s">
        <v>1010</v>
      </c>
      <c r="B797" s="154" t="s">
        <v>2495</v>
      </c>
      <c r="C797" s="154" t="s">
        <v>4171</v>
      </c>
      <c r="D797" s="179"/>
      <c r="E797" s="179"/>
      <c r="F797" s="179"/>
      <c r="G797" s="179"/>
      <c r="H797" s="179">
        <f>VLOOKUP(A797,Sheet3!$A$1:$E$2000,5,FALSE)</f>
        <v>0</v>
      </c>
      <c r="I797" s="20"/>
      <c r="J797" s="20"/>
      <c r="K797" s="20"/>
    </row>
    <row r="798" spans="1:11">
      <c r="A798" s="154" t="s">
        <v>1011</v>
      </c>
      <c r="B798" s="154" t="s">
        <v>2496</v>
      </c>
      <c r="C798" s="154" t="s">
        <v>4171</v>
      </c>
      <c r="D798" s="179">
        <v>24934890367</v>
      </c>
      <c r="E798" s="179">
        <v>40559449386</v>
      </c>
      <c r="F798" s="179">
        <v>29398593477</v>
      </c>
      <c r="G798" s="179">
        <v>36351138665</v>
      </c>
      <c r="H798" s="179">
        <f>VLOOKUP(A798,Sheet3!$A$1:$E$2000,5,FALSE)</f>
        <v>25708851407</v>
      </c>
      <c r="I798" s="20"/>
      <c r="J798" s="20"/>
      <c r="K798" s="20"/>
    </row>
    <row r="799" spans="1:11">
      <c r="A799" s="154" t="s">
        <v>4175</v>
      </c>
      <c r="B799" s="154" t="s">
        <v>4176</v>
      </c>
      <c r="C799" s="154" t="s">
        <v>4171</v>
      </c>
      <c r="D799" s="179"/>
      <c r="E799" s="179"/>
      <c r="F799" s="179"/>
      <c r="G799" s="179"/>
      <c r="H799" s="179">
        <f>VLOOKUP(A799,Sheet3!$A$1:$E$2000,5,FALSE)</f>
        <v>0</v>
      </c>
      <c r="I799" s="20"/>
      <c r="J799" s="20"/>
      <c r="K799" s="20"/>
    </row>
    <row r="800" spans="1:11">
      <c r="A800" s="154" t="s">
        <v>1013</v>
      </c>
      <c r="B800" s="154" t="s">
        <v>2498</v>
      </c>
      <c r="C800" s="154" t="s">
        <v>4171</v>
      </c>
      <c r="D800" s="179">
        <v>9349340868</v>
      </c>
      <c r="E800" s="179">
        <v>103199291336</v>
      </c>
      <c r="F800" s="179">
        <v>66709365798</v>
      </c>
      <c r="G800" s="179">
        <v>43046552125</v>
      </c>
      <c r="H800" s="179">
        <f>VLOOKUP(A800,Sheet3!$A$1:$E$2000,5,FALSE)</f>
        <v>58752881447</v>
      </c>
      <c r="I800" s="20"/>
      <c r="J800" s="20"/>
      <c r="K800" s="20"/>
    </row>
    <row r="801" spans="1:11">
      <c r="A801" s="154" t="s">
        <v>1014</v>
      </c>
      <c r="B801" s="154" t="s">
        <v>2499</v>
      </c>
      <c r="C801" s="154" t="s">
        <v>4171</v>
      </c>
      <c r="D801" s="179">
        <v>9143101391</v>
      </c>
      <c r="E801" s="179">
        <v>8518046776</v>
      </c>
      <c r="F801" s="179">
        <v>9789031061</v>
      </c>
      <c r="G801" s="179">
        <v>11778508090</v>
      </c>
      <c r="H801" s="179">
        <f>VLOOKUP(A801,Sheet3!$A$1:$E$2000,5,FALSE)</f>
        <v>14157704338</v>
      </c>
      <c r="I801" s="20"/>
      <c r="J801" s="20"/>
      <c r="K801" s="20"/>
    </row>
    <row r="802" spans="1:11">
      <c r="A802" s="154" t="s">
        <v>1015</v>
      </c>
      <c r="B802" s="154" t="s">
        <v>2500</v>
      </c>
      <c r="C802" s="154" t="s">
        <v>4171</v>
      </c>
      <c r="D802" s="179">
        <v>16642620318</v>
      </c>
      <c r="E802" s="179">
        <v>21769935837</v>
      </c>
      <c r="F802" s="179">
        <v>17492216000</v>
      </c>
      <c r="G802" s="179">
        <v>17603854778</v>
      </c>
      <c r="H802" s="179">
        <f>VLOOKUP(A802,Sheet3!$A$1:$E$2000,5,FALSE)</f>
        <v>22657990354</v>
      </c>
      <c r="I802" s="20"/>
      <c r="J802" s="20"/>
      <c r="K802" s="20"/>
    </row>
    <row r="803" spans="1:11">
      <c r="A803" s="154" t="s">
        <v>809</v>
      </c>
      <c r="B803" s="154" t="s">
        <v>2501</v>
      </c>
      <c r="C803" s="154" t="s">
        <v>4171</v>
      </c>
      <c r="D803" s="179">
        <v>12404120610</v>
      </c>
      <c r="E803" s="179">
        <v>11296324443</v>
      </c>
      <c r="F803" s="179">
        <v>10479007314</v>
      </c>
      <c r="G803" s="179">
        <v>10826491607</v>
      </c>
      <c r="H803" s="179">
        <f>VLOOKUP(A803,Sheet3!$A$1:$E$2000,5,FALSE)</f>
        <v>0</v>
      </c>
      <c r="I803" s="20"/>
      <c r="J803" s="20"/>
      <c r="K803" s="20"/>
    </row>
    <row r="804" spans="1:11">
      <c r="A804" s="154" t="s">
        <v>1017</v>
      </c>
      <c r="B804" s="154" t="s">
        <v>2505</v>
      </c>
      <c r="C804" s="154" t="s">
        <v>4171</v>
      </c>
      <c r="D804" s="179"/>
      <c r="E804" s="179"/>
      <c r="F804" s="179"/>
      <c r="G804" s="179"/>
      <c r="H804" s="179">
        <f>VLOOKUP(A804,Sheet3!$A$1:$E$2000,5,FALSE)</f>
        <v>0</v>
      </c>
      <c r="I804" s="20"/>
      <c r="J804" s="20"/>
      <c r="K804" s="20"/>
    </row>
    <row r="805" spans="1:11">
      <c r="A805" s="154" t="s">
        <v>4246</v>
      </c>
      <c r="B805" s="154" t="s">
        <v>4247</v>
      </c>
      <c r="C805" s="154" t="s">
        <v>4171</v>
      </c>
      <c r="D805" s="179"/>
      <c r="E805" s="179">
        <v>13955791589</v>
      </c>
      <c r="F805" s="179">
        <v>13385360314</v>
      </c>
      <c r="G805" s="179"/>
      <c r="H805" s="179">
        <f>VLOOKUP(A805,Sheet3!$A$1:$E$2000,5,FALSE)</f>
        <v>0</v>
      </c>
      <c r="I805" s="20"/>
      <c r="J805" s="20"/>
      <c r="K805" s="20"/>
    </row>
    <row r="806" spans="1:11">
      <c r="A806" s="154" t="s">
        <v>1018</v>
      </c>
      <c r="B806" s="154" t="s">
        <v>2508</v>
      </c>
      <c r="C806" s="154" t="s">
        <v>4171</v>
      </c>
      <c r="D806" s="179">
        <v>15954225449</v>
      </c>
      <c r="E806" s="179">
        <v>15650001469</v>
      </c>
      <c r="F806" s="179">
        <v>37503699699</v>
      </c>
      <c r="G806" s="179">
        <v>65126753659</v>
      </c>
      <c r="H806" s="179">
        <f>VLOOKUP(A806,Sheet3!$A$1:$E$2000,5,FALSE)</f>
        <v>27028079309</v>
      </c>
      <c r="I806" s="20"/>
      <c r="J806" s="20"/>
      <c r="K806" s="20"/>
    </row>
    <row r="807" spans="1:11">
      <c r="A807" s="154" t="s">
        <v>1019</v>
      </c>
      <c r="B807" s="154" t="s">
        <v>2509</v>
      </c>
      <c r="C807" s="154" t="s">
        <v>4171</v>
      </c>
      <c r="D807" s="179"/>
      <c r="E807" s="179"/>
      <c r="F807" s="179"/>
      <c r="G807" s="179"/>
      <c r="H807" s="179">
        <f>VLOOKUP(A807,Sheet3!$A$1:$E$2000,5,FALSE)</f>
        <v>0</v>
      </c>
      <c r="I807" s="20"/>
      <c r="J807" s="20"/>
      <c r="K807" s="20"/>
    </row>
    <row r="808" spans="1:11">
      <c r="A808" s="154" t="s">
        <v>886</v>
      </c>
      <c r="B808" s="154" t="s">
        <v>2510</v>
      </c>
      <c r="C808" s="154" t="s">
        <v>4171</v>
      </c>
      <c r="D808" s="179">
        <v>17564865244</v>
      </c>
      <c r="E808" s="179">
        <v>22508316622</v>
      </c>
      <c r="F808" s="179">
        <v>49618135861</v>
      </c>
      <c r="G808" s="179">
        <v>81927002791</v>
      </c>
      <c r="H808" s="179">
        <f>VLOOKUP(A808,Sheet3!$A$1:$E$2000,5,FALSE)</f>
        <v>12687834534</v>
      </c>
      <c r="I808" s="20"/>
      <c r="J808" s="20"/>
      <c r="K808" s="20"/>
    </row>
    <row r="809" spans="1:11">
      <c r="A809" s="154" t="s">
        <v>1020</v>
      </c>
      <c r="B809" s="154" t="s">
        <v>2511</v>
      </c>
      <c r="C809" s="154" t="s">
        <v>4171</v>
      </c>
      <c r="D809" s="179"/>
      <c r="E809" s="179"/>
      <c r="F809" s="179"/>
      <c r="G809" s="179"/>
      <c r="H809" s="179">
        <f>VLOOKUP(A809,Sheet3!$A$1:$E$2000,5,FALSE)</f>
        <v>0</v>
      </c>
      <c r="I809" s="20"/>
      <c r="J809" s="20"/>
      <c r="K809" s="20"/>
    </row>
    <row r="810" spans="1:11">
      <c r="A810" s="154" t="s">
        <v>1021</v>
      </c>
      <c r="B810" s="154" t="s">
        <v>2512</v>
      </c>
      <c r="C810" s="154" t="s">
        <v>4171</v>
      </c>
      <c r="D810" s="179">
        <v>11271264151</v>
      </c>
      <c r="E810" s="179">
        <v>17185180210</v>
      </c>
      <c r="F810" s="179">
        <v>10268358796</v>
      </c>
      <c r="G810" s="179">
        <v>-3301431449</v>
      </c>
      <c r="H810" s="179">
        <f>VLOOKUP(A810,Sheet3!$A$1:$E$2000,5,FALSE)</f>
        <v>-2166225010</v>
      </c>
      <c r="I810" s="20"/>
      <c r="J810" s="20"/>
      <c r="K810" s="20"/>
    </row>
    <row r="811" spans="1:11">
      <c r="A811" s="154" t="s">
        <v>1022</v>
      </c>
      <c r="B811" s="154" t="s">
        <v>2513</v>
      </c>
      <c r="C811" s="154" t="s">
        <v>4171</v>
      </c>
      <c r="D811" s="179">
        <v>1311709392</v>
      </c>
      <c r="E811" s="179">
        <v>11135018393</v>
      </c>
      <c r="F811" s="179">
        <v>19607194869</v>
      </c>
      <c r="G811" s="179">
        <v>16035672498</v>
      </c>
      <c r="H811" s="179">
        <f>VLOOKUP(A811,Sheet3!$A$1:$E$2000,5,FALSE)</f>
        <v>11839332893</v>
      </c>
      <c r="I811" s="20"/>
      <c r="J811" s="20"/>
      <c r="K811" s="20"/>
    </row>
    <row r="812" spans="1:11">
      <c r="A812" s="154" t="s">
        <v>944</v>
      </c>
      <c r="B812" s="154" t="s">
        <v>2514</v>
      </c>
      <c r="C812" s="154" t="s">
        <v>4171</v>
      </c>
      <c r="D812" s="179">
        <v>-2624250503</v>
      </c>
      <c r="E812" s="179">
        <v>10731419325</v>
      </c>
      <c r="F812" s="179">
        <v>12829773116</v>
      </c>
      <c r="G812" s="179">
        <v>31191421428</v>
      </c>
      <c r="H812" s="179">
        <f>VLOOKUP(A812,Sheet3!$A$1:$E$2000,5,FALSE)</f>
        <v>27526882163</v>
      </c>
      <c r="I812" s="20"/>
      <c r="J812" s="20"/>
      <c r="K812" s="20"/>
    </row>
    <row r="813" spans="1:11">
      <c r="A813" s="154" t="s">
        <v>840</v>
      </c>
      <c r="B813" s="154" t="s">
        <v>2515</v>
      </c>
      <c r="C813" s="154" t="s">
        <v>4171</v>
      </c>
      <c r="D813" s="179">
        <v>-2206604695</v>
      </c>
      <c r="E813" s="179">
        <v>11542268626</v>
      </c>
      <c r="F813" s="179">
        <v>14899866801</v>
      </c>
      <c r="G813" s="179">
        <v>5635919385</v>
      </c>
      <c r="H813" s="179">
        <f>VLOOKUP(A813,Sheet3!$A$1:$E$2000,5,FALSE)</f>
        <v>1678536317</v>
      </c>
      <c r="I813" s="20"/>
      <c r="J813" s="20"/>
      <c r="K813" s="20"/>
    </row>
    <row r="814" spans="1:11">
      <c r="A814" s="154" t="s">
        <v>846</v>
      </c>
      <c r="B814" s="154" t="s">
        <v>2516</v>
      </c>
      <c r="C814" s="154" t="s">
        <v>4171</v>
      </c>
      <c r="D814" s="179">
        <v>18774782425</v>
      </c>
      <c r="E814" s="179">
        <v>23917747198</v>
      </c>
      <c r="F814" s="179">
        <v>37166229928</v>
      </c>
      <c r="G814" s="179">
        <v>48198630886</v>
      </c>
      <c r="H814" s="179">
        <f>VLOOKUP(A814,Sheet3!$A$1:$E$2000,5,FALSE)</f>
        <v>47218749694</v>
      </c>
      <c r="I814" s="20"/>
      <c r="J814" s="20"/>
      <c r="K814" s="20"/>
    </row>
    <row r="815" spans="1:11">
      <c r="A815" s="154" t="s">
        <v>1023</v>
      </c>
      <c r="B815" s="154" t="s">
        <v>2518</v>
      </c>
      <c r="C815" s="154" t="s">
        <v>4171</v>
      </c>
      <c r="D815" s="179"/>
      <c r="E815" s="179"/>
      <c r="F815" s="179"/>
      <c r="G815" s="179"/>
      <c r="H815" s="179">
        <f>VLOOKUP(A815,Sheet3!$A$1:$E$2000,5,FALSE)</f>
        <v>0</v>
      </c>
      <c r="I815" s="20"/>
      <c r="J815" s="20"/>
      <c r="K815" s="20"/>
    </row>
    <row r="816" spans="1:11">
      <c r="A816" s="154" t="s">
        <v>1024</v>
      </c>
      <c r="B816" s="154" t="s">
        <v>2519</v>
      </c>
      <c r="C816" s="154" t="s">
        <v>4171</v>
      </c>
      <c r="D816" s="179">
        <v>5834528990</v>
      </c>
      <c r="E816" s="179">
        <v>6013022482</v>
      </c>
      <c r="F816" s="179">
        <v>1840067963</v>
      </c>
      <c r="G816" s="179">
        <v>6085407005</v>
      </c>
      <c r="H816" s="179">
        <f>VLOOKUP(A816,Sheet3!$A$1:$E$2000,5,FALSE)</f>
        <v>2989441266</v>
      </c>
      <c r="I816" s="20"/>
      <c r="J816" s="20"/>
      <c r="K816" s="20"/>
    </row>
    <row r="817" spans="1:11">
      <c r="A817" s="154" t="s">
        <v>1025</v>
      </c>
      <c r="B817" s="154" t="s">
        <v>2520</v>
      </c>
      <c r="C817" s="154" t="s">
        <v>4171</v>
      </c>
      <c r="D817" s="179"/>
      <c r="E817" s="179"/>
      <c r="F817" s="179"/>
      <c r="G817" s="179"/>
      <c r="H817" s="179">
        <f>VLOOKUP(A817,Sheet3!$A$1:$E$2000,5,FALSE)</f>
        <v>0</v>
      </c>
      <c r="I817" s="20"/>
      <c r="J817" s="20"/>
      <c r="K817" s="20"/>
    </row>
    <row r="818" spans="1:11">
      <c r="A818" s="154" t="s">
        <v>925</v>
      </c>
      <c r="B818" s="154" t="s">
        <v>2521</v>
      </c>
      <c r="C818" s="154" t="s">
        <v>4171</v>
      </c>
      <c r="D818" s="179"/>
      <c r="E818" s="179"/>
      <c r="F818" s="179"/>
      <c r="G818" s="179"/>
      <c r="H818" s="179">
        <f>VLOOKUP(A818,Sheet3!$A$1:$E$2000,5,FALSE)</f>
        <v>0</v>
      </c>
      <c r="I818" s="20"/>
      <c r="J818" s="20"/>
      <c r="K818" s="20"/>
    </row>
    <row r="819" spans="1:11">
      <c r="A819" s="154" t="s">
        <v>1026</v>
      </c>
      <c r="B819" s="154" t="s">
        <v>2522</v>
      </c>
      <c r="C819" s="154" t="s">
        <v>4171</v>
      </c>
      <c r="D819" s="179"/>
      <c r="E819" s="179"/>
      <c r="F819" s="179"/>
      <c r="G819" s="179"/>
      <c r="H819" s="179">
        <f>VLOOKUP(A819,Sheet3!$A$1:$E$2000,5,FALSE)</f>
        <v>0</v>
      </c>
      <c r="I819" s="20"/>
      <c r="J819" s="20"/>
      <c r="K819" s="20"/>
    </row>
    <row r="820" spans="1:11">
      <c r="A820" s="154" t="s">
        <v>934</v>
      </c>
      <c r="B820" s="154" t="s">
        <v>3790</v>
      </c>
      <c r="C820" s="154" t="s">
        <v>4171</v>
      </c>
      <c r="D820" s="179">
        <v>5560053396</v>
      </c>
      <c r="E820" s="179">
        <v>4486777711</v>
      </c>
      <c r="F820" s="179">
        <v>2759610868</v>
      </c>
      <c r="G820" s="179">
        <v>193662317132</v>
      </c>
      <c r="H820" s="179">
        <f>VLOOKUP(A820,Sheet3!$A$1:$E$2000,5,FALSE)</f>
        <v>31377881043</v>
      </c>
      <c r="I820" s="20"/>
      <c r="J820" s="20"/>
      <c r="K820" s="20"/>
    </row>
    <row r="821" spans="1:11">
      <c r="A821" s="154" t="s">
        <v>1027</v>
      </c>
      <c r="B821" s="154" t="s">
        <v>2524</v>
      </c>
      <c r="C821" s="154" t="s">
        <v>4171</v>
      </c>
      <c r="D821" s="179"/>
      <c r="E821" s="179"/>
      <c r="F821" s="179"/>
      <c r="G821" s="179"/>
      <c r="H821" s="179">
        <f>VLOOKUP(A821,Sheet3!$A$1:$E$2000,5,FALSE)</f>
        <v>0</v>
      </c>
      <c r="I821" s="20"/>
      <c r="J821" s="20"/>
      <c r="K821" s="20"/>
    </row>
    <row r="822" spans="1:11">
      <c r="A822" s="154" t="s">
        <v>1029</v>
      </c>
      <c r="B822" s="154" t="s">
        <v>2526</v>
      </c>
      <c r="C822" s="154" t="s">
        <v>4171</v>
      </c>
      <c r="D822" s="179"/>
      <c r="E822" s="179"/>
      <c r="F822" s="179"/>
      <c r="G822" s="179"/>
      <c r="H822" s="179">
        <f>VLOOKUP(A822,Sheet3!$A$1:$E$2000,5,FALSE)</f>
        <v>0</v>
      </c>
      <c r="I822" s="20"/>
      <c r="J822" s="20"/>
      <c r="K822" s="20"/>
    </row>
    <row r="823" spans="1:11">
      <c r="A823" s="154" t="s">
        <v>1030</v>
      </c>
      <c r="B823" s="154" t="s">
        <v>2527</v>
      </c>
      <c r="C823" s="154" t="s">
        <v>4171</v>
      </c>
      <c r="D823" s="179">
        <v>31706997247</v>
      </c>
      <c r="E823" s="179">
        <v>41243614515</v>
      </c>
      <c r="F823" s="179">
        <v>43585480732</v>
      </c>
      <c r="G823" s="179">
        <v>45916904385</v>
      </c>
      <c r="H823" s="179">
        <f>VLOOKUP(A823,Sheet3!$A$1:$E$2000,5,FALSE)</f>
        <v>36719130932</v>
      </c>
      <c r="I823" s="20"/>
      <c r="J823" s="20"/>
      <c r="K823" s="20"/>
    </row>
    <row r="824" spans="1:11">
      <c r="A824" s="154" t="s">
        <v>2529</v>
      </c>
      <c r="B824" s="154" t="s">
        <v>4009</v>
      </c>
      <c r="C824" s="154" t="s">
        <v>4171</v>
      </c>
      <c r="D824" s="179"/>
      <c r="E824" s="179"/>
      <c r="F824" s="179"/>
      <c r="G824" s="179"/>
      <c r="H824" s="179">
        <f>VLOOKUP(A824,Sheet3!$A$1:$E$2000,5,FALSE)</f>
        <v>0</v>
      </c>
      <c r="I824" s="20"/>
      <c r="J824" s="20"/>
      <c r="K824" s="20"/>
    </row>
    <row r="825" spans="1:11">
      <c r="A825" s="154" t="s">
        <v>836</v>
      </c>
      <c r="B825" s="154" t="s">
        <v>2531</v>
      </c>
      <c r="C825" s="154" t="s">
        <v>4171</v>
      </c>
      <c r="D825" s="179"/>
      <c r="E825" s="179"/>
      <c r="F825" s="179"/>
      <c r="G825" s="179"/>
      <c r="H825" s="179">
        <f>VLOOKUP(A825,Sheet3!$A$1:$E$2000,5,FALSE)</f>
        <v>0</v>
      </c>
      <c r="I825" s="20"/>
      <c r="J825" s="20"/>
      <c r="K825" s="20"/>
    </row>
    <row r="826" spans="1:11">
      <c r="A826" s="154" t="s">
        <v>3681</v>
      </c>
      <c r="B826" s="154" t="s">
        <v>3682</v>
      </c>
      <c r="C826" s="154" t="s">
        <v>4171</v>
      </c>
      <c r="D826" s="179">
        <v>238471549575</v>
      </c>
      <c r="E826" s="179">
        <v>214805596752</v>
      </c>
      <c r="F826" s="179">
        <v>58118681671</v>
      </c>
      <c r="G826" s="179">
        <v>27887366985</v>
      </c>
      <c r="H826" s="179">
        <f>VLOOKUP(A826,Sheet3!$A$1:$E$2000,5,FALSE)</f>
        <v>33980067400</v>
      </c>
      <c r="I826" s="20"/>
      <c r="J826" s="20"/>
      <c r="K826" s="20"/>
    </row>
    <row r="827" spans="1:11">
      <c r="A827" s="154" t="s">
        <v>1032</v>
      </c>
      <c r="B827" s="154" t="s">
        <v>2532</v>
      </c>
      <c r="C827" s="154" t="s">
        <v>4171</v>
      </c>
      <c r="D827" s="179"/>
      <c r="E827" s="179"/>
      <c r="F827" s="179"/>
      <c r="G827" s="179"/>
      <c r="H827" s="179">
        <f>VLOOKUP(A827,Sheet3!$A$1:$E$2000,5,FALSE)</f>
        <v>0</v>
      </c>
      <c r="I827" s="20"/>
      <c r="J827" s="20"/>
      <c r="K827" s="20"/>
    </row>
    <row r="828" spans="1:11">
      <c r="A828" s="154" t="s">
        <v>945</v>
      </c>
      <c r="B828" s="154" t="s">
        <v>3791</v>
      </c>
      <c r="C828" s="154" t="s">
        <v>4171</v>
      </c>
      <c r="D828" s="179"/>
      <c r="E828" s="179"/>
      <c r="F828" s="179"/>
      <c r="G828" s="179"/>
      <c r="H828" s="179">
        <f>VLOOKUP(A828,Sheet3!$A$1:$E$2000,5,FALSE)</f>
        <v>0</v>
      </c>
      <c r="I828" s="20"/>
      <c r="J828" s="20"/>
      <c r="K828" s="20"/>
    </row>
    <row r="829" spans="1:11">
      <c r="A829" s="154" t="s">
        <v>926</v>
      </c>
      <c r="B829" s="154" t="s">
        <v>2534</v>
      </c>
      <c r="C829" s="154" t="s">
        <v>4171</v>
      </c>
      <c r="D829" s="179">
        <v>102127683946</v>
      </c>
      <c r="E829" s="179">
        <v>112544852582</v>
      </c>
      <c r="F829" s="179">
        <v>120371399420</v>
      </c>
      <c r="G829" s="179">
        <v>97162929938</v>
      </c>
      <c r="H829" s="179">
        <f>VLOOKUP(A829,Sheet3!$A$1:$E$2000,5,FALSE)</f>
        <v>117833935590</v>
      </c>
      <c r="I829" s="20"/>
      <c r="J829" s="20"/>
      <c r="K829" s="20"/>
    </row>
    <row r="830" spans="1:11">
      <c r="A830" s="154" t="s">
        <v>1035</v>
      </c>
      <c r="B830" s="154" t="s">
        <v>2537</v>
      </c>
      <c r="C830" s="154" t="s">
        <v>4171</v>
      </c>
      <c r="D830" s="179">
        <v>12216869246</v>
      </c>
      <c r="E830" s="179">
        <v>14389723009</v>
      </c>
      <c r="F830" s="179">
        <v>13732875501</v>
      </c>
      <c r="G830" s="179">
        <v>10179483943</v>
      </c>
      <c r="H830" s="179">
        <f>VLOOKUP(A830,Sheet3!$A$1:$E$2000,5,FALSE)</f>
        <v>12444226037</v>
      </c>
      <c r="I830" s="20"/>
      <c r="J830" s="20"/>
      <c r="K830" s="20"/>
    </row>
    <row r="831" spans="1:11">
      <c r="A831" s="154" t="s">
        <v>1036</v>
      </c>
      <c r="B831" s="154" t="s">
        <v>2538</v>
      </c>
      <c r="C831" s="154" t="s">
        <v>4171</v>
      </c>
      <c r="D831" s="179"/>
      <c r="E831" s="179"/>
      <c r="F831" s="179"/>
      <c r="G831" s="179"/>
      <c r="H831" s="179">
        <f>VLOOKUP(A831,Sheet3!$A$1:$E$2000,5,FALSE)</f>
        <v>0</v>
      </c>
      <c r="I831" s="20"/>
      <c r="J831" s="20"/>
      <c r="K831" s="20"/>
    </row>
    <row r="832" spans="1:11">
      <c r="A832" s="154" t="s">
        <v>766</v>
      </c>
      <c r="B832" s="154" t="s">
        <v>2540</v>
      </c>
      <c r="C832" s="154" t="s">
        <v>4171</v>
      </c>
      <c r="D832" s="179">
        <v>53481541164</v>
      </c>
      <c r="E832" s="179">
        <v>101881513884</v>
      </c>
      <c r="F832" s="179">
        <v>103174904236</v>
      </c>
      <c r="G832" s="179">
        <v>114934350496</v>
      </c>
      <c r="H832" s="179">
        <f>VLOOKUP(A832,Sheet3!$A$1:$E$2000,5,FALSE)</f>
        <v>82001868174</v>
      </c>
      <c r="I832" s="20"/>
      <c r="J832" s="20"/>
      <c r="K832" s="20"/>
    </row>
    <row r="833" spans="1:11">
      <c r="A833" s="154" t="s">
        <v>384</v>
      </c>
      <c r="B833" s="154" t="s">
        <v>3792</v>
      </c>
      <c r="C833" s="154" t="s">
        <v>4171</v>
      </c>
      <c r="D833" s="179"/>
      <c r="E833" s="179"/>
      <c r="F833" s="179"/>
      <c r="G833" s="179"/>
      <c r="H833" s="179">
        <f>VLOOKUP(A833,Sheet3!$A$1:$E$2000,5,FALSE)</f>
        <v>0</v>
      </c>
      <c r="I833" s="20"/>
      <c r="J833" s="20"/>
      <c r="K833" s="20"/>
    </row>
    <row r="834" spans="1:11">
      <c r="A834" s="154" t="s">
        <v>1039</v>
      </c>
      <c r="B834" s="154" t="s">
        <v>2543</v>
      </c>
      <c r="C834" s="154" t="s">
        <v>4171</v>
      </c>
      <c r="D834" s="179">
        <v>173096459</v>
      </c>
      <c r="E834" s="179">
        <v>586775389</v>
      </c>
      <c r="F834" s="179">
        <v>1431245157</v>
      </c>
      <c r="G834" s="179">
        <v>2998629089</v>
      </c>
      <c r="H834" s="179">
        <f>VLOOKUP(A834,Sheet3!$A$1:$E$2000,5,FALSE)</f>
        <v>0</v>
      </c>
      <c r="I834" s="20"/>
      <c r="J834" s="20"/>
      <c r="K834" s="20"/>
    </row>
    <row r="835" spans="1:11">
      <c r="A835" s="154" t="s">
        <v>2544</v>
      </c>
      <c r="B835" s="154" t="s">
        <v>3917</v>
      </c>
      <c r="C835" s="154" t="s">
        <v>4171</v>
      </c>
      <c r="D835" s="179"/>
      <c r="E835" s="179"/>
      <c r="F835" s="179"/>
      <c r="G835" s="179"/>
      <c r="H835" s="179">
        <f>VLOOKUP(A835,Sheet3!$A$1:$E$2000,5,FALSE)</f>
        <v>0</v>
      </c>
      <c r="I835" s="20"/>
      <c r="J835" s="20"/>
      <c r="K835" s="20"/>
    </row>
    <row r="836" spans="1:11">
      <c r="A836" s="154" t="s">
        <v>891</v>
      </c>
      <c r="B836" s="154" t="s">
        <v>2547</v>
      </c>
      <c r="C836" s="154" t="s">
        <v>4171</v>
      </c>
      <c r="D836" s="179"/>
      <c r="E836" s="179"/>
      <c r="F836" s="179"/>
      <c r="G836" s="179"/>
      <c r="H836" s="179">
        <f>VLOOKUP(A836,Sheet3!$A$1:$E$2000,5,FALSE)</f>
        <v>21417465668</v>
      </c>
      <c r="I836" s="20"/>
      <c r="J836" s="20"/>
      <c r="K836" s="20"/>
    </row>
    <row r="837" spans="1:11">
      <c r="A837" s="154" t="s">
        <v>1041</v>
      </c>
      <c r="B837" s="154" t="s">
        <v>2549</v>
      </c>
      <c r="C837" s="154" t="s">
        <v>4171</v>
      </c>
      <c r="D837" s="179">
        <v>-22424992787</v>
      </c>
      <c r="E837" s="179">
        <v>-80666700930</v>
      </c>
      <c r="F837" s="179">
        <v>14374397699</v>
      </c>
      <c r="G837" s="179">
        <v>26562047773</v>
      </c>
      <c r="H837" s="179">
        <f>VLOOKUP(A837,Sheet3!$A$1:$E$2000,5,FALSE)</f>
        <v>-17541549698</v>
      </c>
      <c r="I837" s="20"/>
      <c r="J837" s="20"/>
      <c r="K837" s="20"/>
    </row>
    <row r="838" spans="1:11">
      <c r="A838" s="154" t="s">
        <v>864</v>
      </c>
      <c r="B838" s="154" t="s">
        <v>2550</v>
      </c>
      <c r="C838" s="154" t="s">
        <v>4171</v>
      </c>
      <c r="D838" s="179"/>
      <c r="E838" s="179"/>
      <c r="F838" s="179"/>
      <c r="G838" s="179"/>
      <c r="H838" s="179">
        <f>VLOOKUP(A838,Sheet3!$A$1:$E$2000,5,FALSE)</f>
        <v>0</v>
      </c>
      <c r="I838" s="20"/>
      <c r="J838" s="20"/>
      <c r="K838" s="20"/>
    </row>
    <row r="839" spans="1:11">
      <c r="A839" s="154" t="s">
        <v>2551</v>
      </c>
      <c r="B839" s="154" t="s">
        <v>2552</v>
      </c>
      <c r="C839" s="154" t="s">
        <v>4171</v>
      </c>
      <c r="D839" s="179">
        <v>33446979716</v>
      </c>
      <c r="E839" s="179">
        <v>38238051863</v>
      </c>
      <c r="F839" s="179">
        <v>44804346671</v>
      </c>
      <c r="G839" s="179"/>
      <c r="H839" s="179">
        <f>VLOOKUP(A839,Sheet3!$A$1:$E$2000,5,FALSE)</f>
        <v>0</v>
      </c>
      <c r="I839" s="20"/>
      <c r="J839" s="20"/>
      <c r="K839" s="20"/>
    </row>
    <row r="840" spans="1:11">
      <c r="A840" s="154" t="s">
        <v>1042</v>
      </c>
      <c r="B840" s="154" t="s">
        <v>2553</v>
      </c>
      <c r="C840" s="154" t="s">
        <v>4171</v>
      </c>
      <c r="D840" s="179">
        <v>99159702545</v>
      </c>
      <c r="E840" s="179">
        <v>172955225764</v>
      </c>
      <c r="F840" s="179">
        <v>85375766856</v>
      </c>
      <c r="G840" s="179">
        <v>199826370930</v>
      </c>
      <c r="H840" s="179">
        <f>VLOOKUP(A840,Sheet3!$A$1:$E$2000,5,FALSE)</f>
        <v>120364276542</v>
      </c>
      <c r="I840" s="20"/>
      <c r="J840" s="20"/>
      <c r="K840" s="20"/>
    </row>
    <row r="841" spans="1:11">
      <c r="A841" s="154" t="s">
        <v>1611</v>
      </c>
      <c r="B841" s="154" t="s">
        <v>3868</v>
      </c>
      <c r="C841" s="154" t="s">
        <v>4171</v>
      </c>
      <c r="D841" s="179">
        <v>52550866396</v>
      </c>
      <c r="E841" s="179">
        <v>72765846710</v>
      </c>
      <c r="F841" s="179">
        <v>38939625434</v>
      </c>
      <c r="G841" s="179">
        <v>34674243574</v>
      </c>
      <c r="H841" s="179">
        <f>VLOOKUP(A841,Sheet3!$A$1:$E$2000,5,FALSE)</f>
        <v>41432372735</v>
      </c>
      <c r="I841" s="20"/>
      <c r="J841" s="20"/>
      <c r="K841" s="20"/>
    </row>
    <row r="842" spans="1:11">
      <c r="A842" s="154" t="s">
        <v>3895</v>
      </c>
      <c r="B842" s="154" t="s">
        <v>3896</v>
      </c>
      <c r="C842" s="154" t="s">
        <v>4171</v>
      </c>
      <c r="D842" s="179"/>
      <c r="E842" s="179"/>
      <c r="F842" s="179"/>
      <c r="G842" s="179"/>
      <c r="H842" s="179">
        <f>VLOOKUP(A842,Sheet3!$A$1:$E$2000,5,FALSE)</f>
        <v>0</v>
      </c>
      <c r="I842" s="20"/>
      <c r="J842" s="20"/>
      <c r="K842" s="20"/>
    </row>
    <row r="843" spans="1:11">
      <c r="A843" s="154" t="s">
        <v>1044</v>
      </c>
      <c r="B843" s="154" t="s">
        <v>2557</v>
      </c>
      <c r="C843" s="154" t="s">
        <v>4171</v>
      </c>
      <c r="D843" s="179"/>
      <c r="E843" s="179"/>
      <c r="F843" s="179"/>
      <c r="G843" s="179"/>
      <c r="H843" s="179">
        <f>VLOOKUP(A843,Sheet3!$A$1:$E$2000,5,FALSE)</f>
        <v>0</v>
      </c>
      <c r="I843" s="20"/>
      <c r="J843" s="20"/>
      <c r="K843" s="20"/>
    </row>
    <row r="844" spans="1:11">
      <c r="A844" s="154" t="s">
        <v>1045</v>
      </c>
      <c r="B844" s="154" t="s">
        <v>2558</v>
      </c>
      <c r="C844" s="154" t="s">
        <v>4171</v>
      </c>
      <c r="D844" s="179">
        <v>1771600408</v>
      </c>
      <c r="E844" s="179">
        <v>1738749373</v>
      </c>
      <c r="F844" s="179">
        <v>1264603139</v>
      </c>
      <c r="G844" s="179"/>
      <c r="H844" s="179">
        <f>VLOOKUP(A844,Sheet3!$A$1:$E$2000,5,FALSE)</f>
        <v>0</v>
      </c>
      <c r="I844" s="20"/>
      <c r="J844" s="20"/>
      <c r="K844" s="20"/>
    </row>
    <row r="845" spans="1:11">
      <c r="A845" s="154" t="s">
        <v>3945</v>
      </c>
      <c r="B845" s="154" t="s">
        <v>3946</v>
      </c>
      <c r="C845" s="154" t="s">
        <v>4171</v>
      </c>
      <c r="D845" s="179"/>
      <c r="E845" s="179"/>
      <c r="F845" s="179"/>
      <c r="G845" s="179"/>
      <c r="H845" s="179">
        <f>VLOOKUP(A845,Sheet3!$A$1:$E$2000,5,FALSE)</f>
        <v>0</v>
      </c>
      <c r="I845" s="20"/>
      <c r="J845" s="20"/>
      <c r="K845" s="20"/>
    </row>
    <row r="846" spans="1:11">
      <c r="A846" s="154" t="s">
        <v>1047</v>
      </c>
      <c r="B846" s="154" t="s">
        <v>2560</v>
      </c>
      <c r="C846" s="154" t="s">
        <v>4171</v>
      </c>
      <c r="D846" s="179">
        <v>5030473499</v>
      </c>
      <c r="E846" s="179">
        <v>7224074646</v>
      </c>
      <c r="F846" s="179">
        <v>8793409845</v>
      </c>
      <c r="G846" s="179">
        <v>7195448766</v>
      </c>
      <c r="H846" s="179">
        <f>VLOOKUP(A846,Sheet3!$A$1:$E$2000,5,FALSE)</f>
        <v>6687732922</v>
      </c>
      <c r="I846" s="20"/>
      <c r="J846" s="20"/>
      <c r="K846" s="20"/>
    </row>
    <row r="847" spans="1:11">
      <c r="A847" s="154" t="s">
        <v>1048</v>
      </c>
      <c r="B847" s="154" t="s">
        <v>2561</v>
      </c>
      <c r="C847" s="154" t="s">
        <v>4171</v>
      </c>
      <c r="D847" s="179"/>
      <c r="E847" s="179"/>
      <c r="F847" s="179"/>
      <c r="G847" s="179"/>
      <c r="H847" s="179">
        <f>VLOOKUP(A847,Sheet3!$A$1:$E$2000,5,FALSE)</f>
        <v>0</v>
      </c>
      <c r="I847" s="20"/>
      <c r="J847" s="20"/>
      <c r="K847" s="20"/>
    </row>
    <row r="848" spans="1:11">
      <c r="A848" s="154" t="s">
        <v>1049</v>
      </c>
      <c r="B848" s="154" t="s">
        <v>2562</v>
      </c>
      <c r="C848" s="154" t="s">
        <v>4171</v>
      </c>
      <c r="D848" s="179"/>
      <c r="E848" s="179"/>
      <c r="F848" s="179"/>
      <c r="G848" s="179"/>
      <c r="H848" s="179">
        <f>VLOOKUP(A848,Sheet3!$A$1:$E$2000,5,FALSE)</f>
        <v>0</v>
      </c>
      <c r="I848" s="20"/>
      <c r="J848" s="20"/>
      <c r="K848" s="20"/>
    </row>
    <row r="849" spans="1:11">
      <c r="A849" s="154" t="s">
        <v>828</v>
      </c>
      <c r="B849" s="154" t="s">
        <v>2564</v>
      </c>
      <c r="C849" s="154" t="s">
        <v>4171</v>
      </c>
      <c r="D849" s="179">
        <v>502640421</v>
      </c>
      <c r="E849" s="179">
        <v>549142195</v>
      </c>
      <c r="F849" s="179">
        <v>1055680290</v>
      </c>
      <c r="G849" s="179">
        <v>1103496157</v>
      </c>
      <c r="H849" s="179">
        <f>VLOOKUP(A849,Sheet3!$A$1:$E$2000,5,FALSE)</f>
        <v>887527930</v>
      </c>
      <c r="I849" s="20"/>
      <c r="J849" s="20"/>
      <c r="K849" s="20"/>
    </row>
    <row r="850" spans="1:11">
      <c r="A850" s="154" t="s">
        <v>1051</v>
      </c>
      <c r="B850" s="154" t="s">
        <v>2565</v>
      </c>
      <c r="C850" s="154" t="s">
        <v>4171</v>
      </c>
      <c r="D850" s="179">
        <v>44940823996</v>
      </c>
      <c r="E850" s="179">
        <v>53984000214</v>
      </c>
      <c r="F850" s="179">
        <v>52405107231</v>
      </c>
      <c r="G850" s="179">
        <v>66024092492</v>
      </c>
      <c r="H850" s="179">
        <f>VLOOKUP(A850,Sheet3!$A$1:$E$2000,5,FALSE)</f>
        <v>57571662785</v>
      </c>
      <c r="I850" s="20"/>
      <c r="J850" s="20"/>
      <c r="K850" s="20"/>
    </row>
    <row r="851" spans="1:11">
      <c r="A851" s="154" t="s">
        <v>1052</v>
      </c>
      <c r="B851" s="154" t="s">
        <v>3869</v>
      </c>
      <c r="C851" s="154" t="s">
        <v>4171</v>
      </c>
      <c r="D851" s="179"/>
      <c r="E851" s="179"/>
      <c r="F851" s="179"/>
      <c r="G851" s="179"/>
      <c r="H851" s="179">
        <f>VLOOKUP(A851,Sheet3!$A$1:$E$2000,5,FALSE)</f>
        <v>0</v>
      </c>
      <c r="I851" s="20"/>
      <c r="J851" s="20"/>
      <c r="K851" s="20"/>
    </row>
    <row r="852" spans="1:11">
      <c r="A852" s="154" t="s">
        <v>837</v>
      </c>
      <c r="B852" s="154" t="s">
        <v>2572</v>
      </c>
      <c r="C852" s="154" t="s">
        <v>4171</v>
      </c>
      <c r="D852" s="179">
        <v>970025977</v>
      </c>
      <c r="E852" s="179">
        <v>1091429744</v>
      </c>
      <c r="F852" s="179">
        <v>1277674267</v>
      </c>
      <c r="G852" s="179">
        <v>953414778</v>
      </c>
      <c r="H852" s="179">
        <f>VLOOKUP(A852,Sheet3!$A$1:$E$2000,5,FALSE)</f>
        <v>853775021</v>
      </c>
      <c r="I852" s="20"/>
      <c r="J852" s="20"/>
      <c r="K852" s="20"/>
    </row>
    <row r="853" spans="1:11">
      <c r="A853" s="154" t="s">
        <v>3510</v>
      </c>
      <c r="B853" s="154" t="s">
        <v>3511</v>
      </c>
      <c r="C853" s="154" t="s">
        <v>4171</v>
      </c>
      <c r="D853" s="179"/>
      <c r="E853" s="179"/>
      <c r="F853" s="179"/>
      <c r="G853" s="179"/>
      <c r="H853" s="179">
        <f>VLOOKUP(A853,Sheet3!$A$1:$E$2000,5,FALSE)</f>
        <v>0</v>
      </c>
      <c r="I853" s="20"/>
      <c r="J853" s="20"/>
      <c r="K853" s="20"/>
    </row>
    <row r="854" spans="1:11">
      <c r="A854" s="154" t="s">
        <v>1057</v>
      </c>
      <c r="B854" s="154" t="s">
        <v>2574</v>
      </c>
      <c r="C854" s="154" t="s">
        <v>4171</v>
      </c>
      <c r="D854" s="179">
        <v>2960011482</v>
      </c>
      <c r="E854" s="179">
        <v>14724219130</v>
      </c>
      <c r="F854" s="179">
        <v>-737902528</v>
      </c>
      <c r="G854" s="179">
        <v>22373545652</v>
      </c>
      <c r="H854" s="179">
        <f>VLOOKUP(A854,Sheet3!$A$1:$E$2000,5,FALSE)</f>
        <v>7343397328</v>
      </c>
      <c r="I854" s="20"/>
      <c r="J854" s="20"/>
      <c r="K854" s="20"/>
    </row>
    <row r="855" spans="1:11">
      <c r="A855" s="154" t="s">
        <v>1058</v>
      </c>
      <c r="B855" s="154" t="s">
        <v>3776</v>
      </c>
      <c r="C855" s="154" t="s">
        <v>4171</v>
      </c>
      <c r="D855" s="179"/>
      <c r="E855" s="179"/>
      <c r="F855" s="179"/>
      <c r="G855" s="179"/>
      <c r="H855" s="179">
        <f>VLOOKUP(A855,Sheet3!$A$1:$E$2000,5,FALSE)</f>
        <v>0</v>
      </c>
      <c r="I855" s="20"/>
      <c r="J855" s="20"/>
      <c r="K855" s="20"/>
    </row>
    <row r="856" spans="1:11">
      <c r="A856" s="154" t="s">
        <v>1059</v>
      </c>
      <c r="B856" s="154" t="s">
        <v>2580</v>
      </c>
      <c r="C856" s="154" t="s">
        <v>4171</v>
      </c>
      <c r="D856" s="179"/>
      <c r="E856" s="179"/>
      <c r="F856" s="179"/>
      <c r="G856" s="179"/>
      <c r="H856" s="179">
        <f>VLOOKUP(A856,Sheet3!$A$1:$E$2000,5,FALSE)</f>
        <v>0</v>
      </c>
      <c r="I856" s="20"/>
      <c r="J856" s="20"/>
      <c r="K856" s="20"/>
    </row>
    <row r="857" spans="1:11">
      <c r="A857" s="154" t="s">
        <v>1060</v>
      </c>
      <c r="B857" s="154" t="s">
        <v>2581</v>
      </c>
      <c r="C857" s="154" t="s">
        <v>4171</v>
      </c>
      <c r="D857" s="179"/>
      <c r="E857" s="179"/>
      <c r="F857" s="179"/>
      <c r="G857" s="179"/>
      <c r="H857" s="179">
        <f>VLOOKUP(A857,Sheet3!$A$1:$E$2000,5,FALSE)</f>
        <v>0</v>
      </c>
      <c r="I857" s="20"/>
      <c r="J857" s="20"/>
      <c r="K857" s="20"/>
    </row>
    <row r="858" spans="1:11">
      <c r="A858" s="154" t="s">
        <v>927</v>
      </c>
      <c r="B858" s="154" t="s">
        <v>2582</v>
      </c>
      <c r="C858" s="154" t="s">
        <v>4171</v>
      </c>
      <c r="D858" s="179">
        <v>24046862636</v>
      </c>
      <c r="E858" s="179">
        <v>27250121459</v>
      </c>
      <c r="F858" s="179">
        <v>26939072034</v>
      </c>
      <c r="G858" s="179">
        <v>38717781183</v>
      </c>
      <c r="H858" s="179">
        <f>VLOOKUP(A858,Sheet3!$A$1:$E$2000,5,FALSE)</f>
        <v>18674891996</v>
      </c>
      <c r="I858" s="20"/>
      <c r="J858" s="20"/>
      <c r="K858" s="20"/>
    </row>
    <row r="859" spans="1:11">
      <c r="A859" s="154" t="s">
        <v>867</v>
      </c>
      <c r="B859" s="154" t="s">
        <v>3883</v>
      </c>
      <c r="C859" s="154" t="s">
        <v>4171</v>
      </c>
      <c r="D859" s="179"/>
      <c r="E859" s="179"/>
      <c r="F859" s="179"/>
      <c r="G859" s="179"/>
      <c r="H859" s="179">
        <f>VLOOKUP(A859,Sheet3!$A$1:$E$2000,5,FALSE)</f>
        <v>0</v>
      </c>
      <c r="I859" s="20"/>
      <c r="J859" s="20"/>
      <c r="K859" s="20"/>
    </row>
    <row r="860" spans="1:11">
      <c r="A860" s="154" t="s">
        <v>1061</v>
      </c>
      <c r="B860" s="154" t="s">
        <v>3794</v>
      </c>
      <c r="C860" s="154" t="s">
        <v>4171</v>
      </c>
      <c r="D860" s="179"/>
      <c r="E860" s="179"/>
      <c r="F860" s="179"/>
      <c r="G860" s="179"/>
      <c r="H860" s="179">
        <f>VLOOKUP(A860,Sheet3!$A$1:$E$2000,5,FALSE)</f>
        <v>0</v>
      </c>
      <c r="I860" s="20"/>
      <c r="J860" s="20"/>
      <c r="K860" s="20"/>
    </row>
    <row r="861" spans="1:11">
      <c r="A861" s="154" t="s">
        <v>1062</v>
      </c>
      <c r="B861" s="154" t="s">
        <v>2585</v>
      </c>
      <c r="C861" s="154" t="s">
        <v>4171</v>
      </c>
      <c r="D861" s="179"/>
      <c r="E861" s="179"/>
      <c r="F861" s="179"/>
      <c r="G861" s="179"/>
      <c r="H861" s="179">
        <f>VLOOKUP(A861,Sheet3!$A$1:$E$2000,5,FALSE)</f>
        <v>0</v>
      </c>
      <c r="I861" s="20"/>
      <c r="J861" s="20"/>
      <c r="K861" s="20"/>
    </row>
    <row r="862" spans="1:11">
      <c r="A862" s="154" t="s">
        <v>2586</v>
      </c>
      <c r="B862" s="154" t="s">
        <v>2587</v>
      </c>
      <c r="C862" s="154" t="s">
        <v>4171</v>
      </c>
      <c r="D862" s="179"/>
      <c r="E862" s="179"/>
      <c r="F862" s="179"/>
      <c r="G862" s="179"/>
      <c r="H862" s="179">
        <f>VLOOKUP(A862,Sheet3!$A$1:$E$2000,5,FALSE)</f>
        <v>0</v>
      </c>
      <c r="I862" s="20"/>
      <c r="J862" s="20"/>
      <c r="K862" s="20"/>
    </row>
    <row r="863" spans="1:11">
      <c r="A863" s="154" t="s">
        <v>1063</v>
      </c>
      <c r="B863" s="154" t="s">
        <v>2588</v>
      </c>
      <c r="C863" s="154" t="s">
        <v>4171</v>
      </c>
      <c r="D863" s="179"/>
      <c r="E863" s="179"/>
      <c r="F863" s="179"/>
      <c r="G863" s="179"/>
      <c r="H863" s="179">
        <f>VLOOKUP(A863,Sheet3!$A$1:$E$2000,5,FALSE)</f>
        <v>0</v>
      </c>
      <c r="I863" s="20"/>
      <c r="J863" s="20"/>
      <c r="K863" s="20"/>
    </row>
    <row r="864" spans="1:11">
      <c r="A864" s="154" t="s">
        <v>1064</v>
      </c>
      <c r="B864" s="154" t="s">
        <v>2589</v>
      </c>
      <c r="C864" s="154" t="s">
        <v>4171</v>
      </c>
      <c r="D864" s="179">
        <v>20787551268</v>
      </c>
      <c r="E864" s="179">
        <v>27267627466</v>
      </c>
      <c r="F864" s="179">
        <v>24448268002</v>
      </c>
      <c r="G864" s="179">
        <v>33003481359</v>
      </c>
      <c r="H864" s="179">
        <f>VLOOKUP(A864,Sheet3!$A$1:$E$2000,5,FALSE)</f>
        <v>0</v>
      </c>
      <c r="I864" s="20"/>
      <c r="J864" s="20"/>
      <c r="K864" s="20"/>
    </row>
    <row r="865" spans="1:11">
      <c r="A865" s="154" t="s">
        <v>4306</v>
      </c>
      <c r="B865" s="154" t="s">
        <v>4307</v>
      </c>
      <c r="C865" s="154" t="s">
        <v>4171</v>
      </c>
      <c r="D865" s="179"/>
      <c r="E865" s="179"/>
      <c r="F865" s="179"/>
      <c r="G865" s="179"/>
      <c r="H865" s="179">
        <f>VLOOKUP(A865,Sheet3!$A$1:$E$2000,5,FALSE)</f>
        <v>138573405331</v>
      </c>
      <c r="I865" s="20"/>
      <c r="J865" s="20"/>
      <c r="K865" s="20"/>
    </row>
    <row r="866" spans="1:11">
      <c r="A866" s="154" t="s">
        <v>861</v>
      </c>
      <c r="B866" s="154" t="s">
        <v>4177</v>
      </c>
      <c r="C866" s="154" t="s">
        <v>4171</v>
      </c>
      <c r="D866" s="179">
        <v>38887277460</v>
      </c>
      <c r="E866" s="179">
        <v>40205578987</v>
      </c>
      <c r="F866" s="179">
        <v>38357524078</v>
      </c>
      <c r="G866" s="179">
        <v>45257945304</v>
      </c>
      <c r="H866" s="179">
        <f>VLOOKUP(A866,Sheet3!$A$1:$E$2000,5,FALSE)</f>
        <v>41845925085</v>
      </c>
      <c r="I866" s="20"/>
      <c r="J866" s="20"/>
      <c r="K866" s="20"/>
    </row>
    <row r="867" spans="1:11">
      <c r="A867" s="154" t="s">
        <v>1066</v>
      </c>
      <c r="B867" s="154" t="s">
        <v>2592</v>
      </c>
      <c r="C867" s="154" t="s">
        <v>4171</v>
      </c>
      <c r="D867" s="179">
        <v>18335407658</v>
      </c>
      <c r="E867" s="179">
        <v>20144146619</v>
      </c>
      <c r="F867" s="179">
        <v>14848039884</v>
      </c>
      <c r="G867" s="179">
        <v>30304376501</v>
      </c>
      <c r="H867" s="179">
        <f>VLOOKUP(A867,Sheet3!$A$1:$E$2000,5,FALSE)</f>
        <v>21365674371</v>
      </c>
      <c r="I867" s="20"/>
      <c r="J867" s="20"/>
      <c r="K867" s="20"/>
    </row>
    <row r="868" spans="1:11">
      <c r="A868" s="154" t="s">
        <v>1067</v>
      </c>
      <c r="B868" s="154" t="s">
        <v>2593</v>
      </c>
      <c r="C868" s="154" t="s">
        <v>4171</v>
      </c>
      <c r="D868" s="179">
        <v>232229711441</v>
      </c>
      <c r="E868" s="179">
        <v>280755615032</v>
      </c>
      <c r="F868" s="179">
        <v>304941568443</v>
      </c>
      <c r="G868" s="179">
        <v>327259398661</v>
      </c>
      <c r="H868" s="179">
        <f>VLOOKUP(A868,Sheet3!$A$1:$E$2000,5,FALSE)</f>
        <v>281047803254</v>
      </c>
      <c r="I868" s="20"/>
      <c r="J868" s="20"/>
      <c r="K868" s="20"/>
    </row>
    <row r="869" spans="1:11">
      <c r="A869" s="154" t="s">
        <v>1068</v>
      </c>
      <c r="B869" s="154" t="s">
        <v>2594</v>
      </c>
      <c r="C869" s="154" t="s">
        <v>4171</v>
      </c>
      <c r="D869" s="179">
        <v>-2281653939</v>
      </c>
      <c r="E869" s="179">
        <v>353381462</v>
      </c>
      <c r="F869" s="179">
        <v>-814771309</v>
      </c>
      <c r="G869" s="179">
        <v>-166515701</v>
      </c>
      <c r="H869" s="179">
        <f>VLOOKUP(A869,Sheet3!$A$1:$E$2000,5,FALSE)</f>
        <v>-1850415513</v>
      </c>
      <c r="I869" s="20"/>
      <c r="J869" s="20"/>
      <c r="K869" s="20"/>
    </row>
    <row r="870" spans="1:11">
      <c r="A870" s="154" t="s">
        <v>1069</v>
      </c>
      <c r="B870" s="154" t="s">
        <v>2595</v>
      </c>
      <c r="C870" s="154" t="s">
        <v>4171</v>
      </c>
      <c r="D870" s="179"/>
      <c r="E870" s="179"/>
      <c r="F870" s="179"/>
      <c r="G870" s="179"/>
      <c r="H870" s="179">
        <f>VLOOKUP(A870,Sheet3!$A$1:$E$2000,5,FALSE)</f>
        <v>0</v>
      </c>
      <c r="I870" s="20"/>
      <c r="J870" s="20"/>
      <c r="K870" s="20"/>
    </row>
    <row r="871" spans="1:11">
      <c r="A871" s="154" t="s">
        <v>3897</v>
      </c>
      <c r="B871" s="154" t="s">
        <v>3935</v>
      </c>
      <c r="C871" s="154" t="s">
        <v>4171</v>
      </c>
      <c r="D871" s="179">
        <v>119926641167</v>
      </c>
      <c r="E871" s="179">
        <v>147678830787</v>
      </c>
      <c r="F871" s="179">
        <v>138320569673</v>
      </c>
      <c r="G871" s="179">
        <v>62081337700</v>
      </c>
      <c r="H871" s="179">
        <f>VLOOKUP(A871,Sheet3!$A$1:$E$2000,5,FALSE)</f>
        <v>119121905106</v>
      </c>
      <c r="I871" s="20"/>
      <c r="J871" s="20"/>
      <c r="K871" s="20"/>
    </row>
    <row r="872" spans="1:11">
      <c r="A872" s="154" t="s">
        <v>1070</v>
      </c>
      <c r="B872" s="154" t="s">
        <v>2596</v>
      </c>
      <c r="C872" s="154" t="s">
        <v>4171</v>
      </c>
      <c r="D872" s="179"/>
      <c r="E872" s="179">
        <v>52121871032</v>
      </c>
      <c r="F872" s="179"/>
      <c r="G872" s="179"/>
      <c r="H872" s="179">
        <f>VLOOKUP(A872,Sheet3!$A$1:$E$2000,5,FALSE)</f>
        <v>0</v>
      </c>
      <c r="I872" s="20"/>
      <c r="J872" s="20"/>
      <c r="K872" s="20"/>
    </row>
    <row r="873" spans="1:11">
      <c r="A873" s="154" t="s">
        <v>1071</v>
      </c>
      <c r="B873" s="154" t="s">
        <v>2597</v>
      </c>
      <c r="C873" s="154" t="s">
        <v>4171</v>
      </c>
      <c r="D873" s="179">
        <v>28530710124</v>
      </c>
      <c r="E873" s="179">
        <v>26661828012</v>
      </c>
      <c r="F873" s="179">
        <v>17310192773</v>
      </c>
      <c r="G873" s="179">
        <v>25234585820</v>
      </c>
      <c r="H873" s="179">
        <f>VLOOKUP(A873,Sheet3!$A$1:$E$2000,5,FALSE)</f>
        <v>32537395463</v>
      </c>
      <c r="I873" s="20"/>
      <c r="J873" s="20"/>
      <c r="K873" s="20"/>
    </row>
    <row r="874" spans="1:11">
      <c r="A874" s="154" t="s">
        <v>832</v>
      </c>
      <c r="B874" s="154" t="s">
        <v>2598</v>
      </c>
      <c r="C874" s="154" t="s">
        <v>4171</v>
      </c>
      <c r="D874" s="179"/>
      <c r="E874" s="179"/>
      <c r="F874" s="179"/>
      <c r="G874" s="179"/>
      <c r="H874" s="179">
        <f>VLOOKUP(A874,Sheet3!$A$1:$E$2000,5,FALSE)</f>
        <v>0</v>
      </c>
      <c r="I874" s="20"/>
      <c r="J874" s="20"/>
      <c r="K874" s="20"/>
    </row>
    <row r="875" spans="1:11">
      <c r="A875" s="154" t="s">
        <v>1072</v>
      </c>
      <c r="B875" s="154" t="s">
        <v>2599</v>
      </c>
      <c r="C875" s="154" t="s">
        <v>4171</v>
      </c>
      <c r="D875" s="179">
        <v>16121150952</v>
      </c>
      <c r="E875" s="179">
        <v>16467328814</v>
      </c>
      <c r="F875" s="179">
        <v>12206657963</v>
      </c>
      <c r="G875" s="179">
        <v>16412617459</v>
      </c>
      <c r="H875" s="179">
        <f>VLOOKUP(A875,Sheet3!$A$1:$E$2000,5,FALSE)</f>
        <v>15985141133</v>
      </c>
      <c r="I875" s="20"/>
      <c r="J875" s="20"/>
      <c r="K875" s="20"/>
    </row>
    <row r="876" spans="1:11">
      <c r="A876" s="154" t="s">
        <v>3750</v>
      </c>
      <c r="B876" s="154" t="s">
        <v>3877</v>
      </c>
      <c r="C876" s="154" t="s">
        <v>4171</v>
      </c>
      <c r="D876" s="179"/>
      <c r="E876" s="179"/>
      <c r="F876" s="179"/>
      <c r="G876" s="179"/>
      <c r="H876" s="179">
        <f>VLOOKUP(A876,Sheet3!$A$1:$E$2000,5,FALSE)</f>
        <v>0</v>
      </c>
      <c r="I876" s="20"/>
      <c r="J876" s="20"/>
      <c r="K876" s="20"/>
    </row>
    <row r="877" spans="1:11">
      <c r="A877" s="154" t="s">
        <v>1073</v>
      </c>
      <c r="B877" s="154" t="s">
        <v>2600</v>
      </c>
      <c r="C877" s="154" t="s">
        <v>4171</v>
      </c>
      <c r="D877" s="179"/>
      <c r="E877" s="179"/>
      <c r="F877" s="179"/>
      <c r="G877" s="179"/>
      <c r="H877" s="179">
        <f>VLOOKUP(A877,Sheet3!$A$1:$E$2000,5,FALSE)</f>
        <v>0</v>
      </c>
      <c r="I877" s="20"/>
      <c r="J877" s="20"/>
      <c r="K877" s="20"/>
    </row>
    <row r="878" spans="1:11">
      <c r="A878" s="154" t="s">
        <v>1074</v>
      </c>
      <c r="B878" s="154" t="s">
        <v>2601</v>
      </c>
      <c r="C878" s="154" t="s">
        <v>4171</v>
      </c>
      <c r="D878" s="179"/>
      <c r="E878" s="179"/>
      <c r="F878" s="179"/>
      <c r="G878" s="179"/>
      <c r="H878" s="179">
        <f>VLOOKUP(A878,Sheet3!$A$1:$E$2000,5,FALSE)</f>
        <v>0</v>
      </c>
      <c r="I878" s="20"/>
      <c r="J878" s="20"/>
      <c r="K878" s="20"/>
    </row>
    <row r="879" spans="1:11">
      <c r="A879" s="154" t="s">
        <v>1075</v>
      </c>
      <c r="B879" s="154" t="s">
        <v>3826</v>
      </c>
      <c r="C879" s="154" t="s">
        <v>4171</v>
      </c>
      <c r="D879" s="179">
        <v>1265993817</v>
      </c>
      <c r="E879" s="179">
        <v>8519104041</v>
      </c>
      <c r="F879" s="179">
        <v>6252152053</v>
      </c>
      <c r="G879" s="179">
        <v>10710805959</v>
      </c>
      <c r="H879" s="179">
        <f>VLOOKUP(A879,Sheet3!$A$1:$E$2000,5,FALSE)</f>
        <v>0</v>
      </c>
      <c r="I879" s="20"/>
      <c r="J879" s="20"/>
      <c r="K879" s="20"/>
    </row>
    <row r="880" spans="1:11">
      <c r="A880" s="154" t="s">
        <v>1612</v>
      </c>
      <c r="B880" s="154" t="s">
        <v>2605</v>
      </c>
      <c r="C880" s="154" t="s">
        <v>4171</v>
      </c>
      <c r="D880" s="179">
        <v>1174632891</v>
      </c>
      <c r="E880" s="179">
        <v>1143533284</v>
      </c>
      <c r="F880" s="179">
        <v>812363963</v>
      </c>
      <c r="G880" s="179">
        <v>93744707</v>
      </c>
      <c r="H880" s="179">
        <f>VLOOKUP(A880,Sheet3!$A$1:$E$2000,5,FALSE)</f>
        <v>1352735215</v>
      </c>
      <c r="I880" s="20"/>
      <c r="J880" s="20"/>
      <c r="K880" s="20"/>
    </row>
    <row r="881" spans="1:11">
      <c r="A881" s="154" t="s">
        <v>1076</v>
      </c>
      <c r="B881" s="154" t="s">
        <v>2606</v>
      </c>
      <c r="C881" s="154" t="s">
        <v>4171</v>
      </c>
      <c r="D881" s="179"/>
      <c r="E881" s="179"/>
      <c r="F881" s="179"/>
      <c r="G881" s="179"/>
      <c r="H881" s="179">
        <f>VLOOKUP(A881,Sheet3!$A$1:$E$2000,5,FALSE)</f>
        <v>0</v>
      </c>
      <c r="I881" s="20"/>
      <c r="J881" s="20"/>
      <c r="K881" s="20"/>
    </row>
    <row r="882" spans="1:11">
      <c r="A882" s="154" t="s">
        <v>1077</v>
      </c>
      <c r="B882" s="154" t="s">
        <v>2607</v>
      </c>
      <c r="C882" s="154" t="s">
        <v>4171</v>
      </c>
      <c r="D882" s="179">
        <v>2237998158</v>
      </c>
      <c r="E882" s="179">
        <v>1628848797</v>
      </c>
      <c r="F882" s="179">
        <v>1809208730</v>
      </c>
      <c r="G882" s="179">
        <v>1310606148</v>
      </c>
      <c r="H882" s="179">
        <f>VLOOKUP(A882,Sheet3!$A$1:$E$2000,5,FALSE)</f>
        <v>1447750200</v>
      </c>
      <c r="I882" s="20"/>
      <c r="J882" s="20"/>
      <c r="K882" s="20"/>
    </row>
    <row r="883" spans="1:11">
      <c r="A883" s="154" t="s">
        <v>2609</v>
      </c>
      <c r="B883" s="154" t="s">
        <v>2610</v>
      </c>
      <c r="C883" s="154" t="s">
        <v>4171</v>
      </c>
      <c r="D883" s="179">
        <v>59315831346</v>
      </c>
      <c r="E883" s="179">
        <v>65250182838</v>
      </c>
      <c r="F883" s="179">
        <v>42293649596</v>
      </c>
      <c r="G883" s="179">
        <v>38573362954</v>
      </c>
      <c r="H883" s="179">
        <f>VLOOKUP(A883,Sheet3!$A$1:$E$2000,5,FALSE)</f>
        <v>66032061084</v>
      </c>
      <c r="I883" s="20"/>
      <c r="J883" s="20"/>
      <c r="K883" s="20"/>
    </row>
    <row r="884" spans="1:11">
      <c r="A884" s="154" t="s">
        <v>1078</v>
      </c>
      <c r="B884" s="154" t="s">
        <v>2611</v>
      </c>
      <c r="C884" s="154" t="s">
        <v>4171</v>
      </c>
      <c r="D884" s="179">
        <v>9094908266</v>
      </c>
      <c r="E884" s="179">
        <v>21720980528</v>
      </c>
      <c r="F884" s="179">
        <v>4979562799</v>
      </c>
      <c r="G884" s="179">
        <v>24400332108</v>
      </c>
      <c r="H884" s="179">
        <f>VLOOKUP(A884,Sheet3!$A$1:$E$2000,5,FALSE)</f>
        <v>12631367962</v>
      </c>
      <c r="I884" s="20"/>
      <c r="J884" s="20"/>
      <c r="K884" s="20"/>
    </row>
    <row r="885" spans="1:11">
      <c r="A885" s="154" t="s">
        <v>1079</v>
      </c>
      <c r="B885" s="154" t="s">
        <v>2612</v>
      </c>
      <c r="C885" s="154" t="s">
        <v>4171</v>
      </c>
      <c r="D885" s="179">
        <v>-803750678</v>
      </c>
      <c r="E885" s="179">
        <v>13890576497</v>
      </c>
      <c r="F885" s="179">
        <v>12811913317</v>
      </c>
      <c r="G885" s="179">
        <v>3675739292</v>
      </c>
      <c r="H885" s="179">
        <f>VLOOKUP(A885,Sheet3!$A$1:$E$2000,5,FALSE)</f>
        <v>-2659328977</v>
      </c>
      <c r="I885" s="20"/>
      <c r="J885" s="20"/>
      <c r="K885" s="20"/>
    </row>
    <row r="886" spans="1:11">
      <c r="A886" s="154" t="s">
        <v>1080</v>
      </c>
      <c r="B886" s="154" t="s">
        <v>2613</v>
      </c>
      <c r="C886" s="154" t="s">
        <v>4171</v>
      </c>
      <c r="D886" s="179"/>
      <c r="E886" s="179"/>
      <c r="F886" s="179"/>
      <c r="G886" s="179"/>
      <c r="H886" s="179">
        <f>VLOOKUP(A886,Sheet3!$A$1:$E$2000,5,FALSE)</f>
        <v>0</v>
      </c>
      <c r="I886" s="20"/>
      <c r="J886" s="20"/>
      <c r="K886" s="20"/>
    </row>
    <row r="887" spans="1:11">
      <c r="A887" s="154" t="s">
        <v>396</v>
      </c>
      <c r="B887" s="154" t="s">
        <v>2615</v>
      </c>
      <c r="C887" s="154" t="s">
        <v>4171</v>
      </c>
      <c r="D887" s="179">
        <v>2251163874</v>
      </c>
      <c r="E887" s="179">
        <v>6108815452</v>
      </c>
      <c r="F887" s="179">
        <v>5758309579</v>
      </c>
      <c r="G887" s="179">
        <v>3298212939</v>
      </c>
      <c r="H887" s="179">
        <f>VLOOKUP(A887,Sheet3!$A$1:$E$2000,5,FALSE)</f>
        <v>0</v>
      </c>
      <c r="I887" s="20"/>
      <c r="J887" s="20"/>
      <c r="K887" s="20"/>
    </row>
    <row r="888" spans="1:11">
      <c r="A888" s="154" t="s">
        <v>397</v>
      </c>
      <c r="B888" s="154" t="s">
        <v>2616</v>
      </c>
      <c r="C888" s="154" t="s">
        <v>4171</v>
      </c>
      <c r="D888" s="179"/>
      <c r="E888" s="179"/>
      <c r="F888" s="179"/>
      <c r="G888" s="179"/>
      <c r="H888" s="179" t="e">
        <f>VLOOKUP(A888,Sheet3!$A$1:$E$2000,5,FALSE)</f>
        <v>#N/A</v>
      </c>
      <c r="I888" s="20"/>
      <c r="J888" s="20"/>
      <c r="K888" s="20"/>
    </row>
    <row r="889" spans="1:11">
      <c r="A889" s="154" t="s">
        <v>399</v>
      </c>
      <c r="B889" s="154" t="s">
        <v>3657</v>
      </c>
      <c r="C889" s="154" t="s">
        <v>4171</v>
      </c>
      <c r="D889" s="179"/>
      <c r="E889" s="179"/>
      <c r="F889" s="179"/>
      <c r="G889" s="179"/>
      <c r="H889" s="179">
        <f>VLOOKUP(A889,Sheet3!$A$1:$E$2000,5,FALSE)</f>
        <v>0</v>
      </c>
      <c r="I889" s="20"/>
      <c r="J889" s="20"/>
      <c r="K889" s="20"/>
    </row>
    <row r="890" spans="1:11">
      <c r="A890" s="154" t="s">
        <v>1082</v>
      </c>
      <c r="B890" s="154" t="s">
        <v>2619</v>
      </c>
      <c r="C890" s="154" t="s">
        <v>4171</v>
      </c>
      <c r="D890" s="179">
        <v>59376360316</v>
      </c>
      <c r="E890" s="179">
        <v>59648294936</v>
      </c>
      <c r="F890" s="179">
        <v>54178526653</v>
      </c>
      <c r="G890" s="179">
        <v>55596594484</v>
      </c>
      <c r="H890" s="179">
        <f>VLOOKUP(A890,Sheet3!$A$1:$E$2000,5,FALSE)</f>
        <v>55972363038</v>
      </c>
      <c r="I890" s="20"/>
      <c r="J890" s="20"/>
      <c r="K890" s="20"/>
    </row>
    <row r="891" spans="1:11">
      <c r="A891" s="154" t="s">
        <v>402</v>
      </c>
      <c r="B891" s="154" t="s">
        <v>2110</v>
      </c>
      <c r="C891" s="154" t="s">
        <v>4171</v>
      </c>
      <c r="D891" s="179">
        <v>12001757558</v>
      </c>
      <c r="E891" s="179">
        <v>8195407083</v>
      </c>
      <c r="F891" s="179">
        <v>297318579122</v>
      </c>
      <c r="G891" s="179">
        <v>-20731368384</v>
      </c>
      <c r="H891" s="179">
        <f>VLOOKUP(A891,Sheet3!$A$1:$E$2000,5,FALSE)</f>
        <v>15285793328</v>
      </c>
      <c r="I891" s="20"/>
      <c r="J891" s="20"/>
      <c r="K891" s="20"/>
    </row>
    <row r="892" spans="1:11">
      <c r="A892" s="154" t="s">
        <v>403</v>
      </c>
      <c r="B892" s="154" t="s">
        <v>2111</v>
      </c>
      <c r="C892" s="154" t="s">
        <v>4171</v>
      </c>
      <c r="D892" s="179">
        <v>1826626141</v>
      </c>
      <c r="E892" s="179">
        <v>1994824846</v>
      </c>
      <c r="F892" s="179">
        <v>270364666</v>
      </c>
      <c r="G892" s="179">
        <v>852556737</v>
      </c>
      <c r="H892" s="179">
        <f>VLOOKUP(A892,Sheet3!$A$1:$E$2000,5,FALSE)</f>
        <v>492873280</v>
      </c>
      <c r="I892" s="20"/>
      <c r="J892" s="20"/>
      <c r="K892" s="20"/>
    </row>
    <row r="893" spans="1:11">
      <c r="A893" s="154" t="s">
        <v>1085</v>
      </c>
      <c r="B893" s="154" t="s">
        <v>2622</v>
      </c>
      <c r="C893" s="154" t="s">
        <v>4171</v>
      </c>
      <c r="D893" s="179"/>
      <c r="E893" s="179"/>
      <c r="F893" s="179"/>
      <c r="G893" s="179"/>
      <c r="H893" s="179">
        <f>VLOOKUP(A893,Sheet3!$A$1:$E$2000,5,FALSE)</f>
        <v>0</v>
      </c>
      <c r="I893" s="20"/>
      <c r="J893" s="20"/>
      <c r="K893" s="20"/>
    </row>
    <row r="894" spans="1:11">
      <c r="A894" s="154" t="s">
        <v>1086</v>
      </c>
      <c r="B894" s="154" t="s">
        <v>3661</v>
      </c>
      <c r="C894" s="154" t="s">
        <v>4171</v>
      </c>
      <c r="D894" s="179"/>
      <c r="E894" s="179"/>
      <c r="F894" s="179"/>
      <c r="G894" s="179"/>
      <c r="H894" s="179">
        <f>VLOOKUP(A894,Sheet3!$A$1:$E$2000,5,FALSE)</f>
        <v>0</v>
      </c>
      <c r="I894" s="20"/>
      <c r="J894" s="20"/>
      <c r="K894" s="20"/>
    </row>
    <row r="895" spans="1:11">
      <c r="A895" s="154" t="s">
        <v>64</v>
      </c>
      <c r="B895" s="154" t="s">
        <v>1714</v>
      </c>
      <c r="C895" s="154" t="s">
        <v>4171</v>
      </c>
      <c r="D895" s="179"/>
      <c r="E895" s="179"/>
      <c r="F895" s="179"/>
      <c r="G895" s="179"/>
      <c r="H895" s="179">
        <f>VLOOKUP(A895,Sheet3!$A$1:$E$2000,5,FALSE)</f>
        <v>0</v>
      </c>
      <c r="I895" s="20"/>
      <c r="J895" s="20"/>
      <c r="K895" s="20"/>
    </row>
    <row r="896" spans="1:11">
      <c r="A896" s="154" t="s">
        <v>3512</v>
      </c>
      <c r="B896" s="154" t="s">
        <v>3513</v>
      </c>
      <c r="C896" s="154" t="s">
        <v>4171</v>
      </c>
      <c r="D896" s="179">
        <v>76622017763</v>
      </c>
      <c r="E896" s="179">
        <v>84718639254</v>
      </c>
      <c r="F896" s="179">
        <v>88470675189</v>
      </c>
      <c r="G896" s="179">
        <v>106102574912</v>
      </c>
      <c r="H896" s="179">
        <f>VLOOKUP(A896,Sheet3!$A$1:$E$2000,5,FALSE)</f>
        <v>79401397835</v>
      </c>
      <c r="I896" s="20"/>
      <c r="J896" s="20"/>
      <c r="K896" s="20"/>
    </row>
    <row r="897" spans="1:11">
      <c r="A897" s="154" t="s">
        <v>1089</v>
      </c>
      <c r="B897" s="154" t="s">
        <v>2626</v>
      </c>
      <c r="C897" s="154" t="s">
        <v>4171</v>
      </c>
      <c r="D897" s="179"/>
      <c r="E897" s="179"/>
      <c r="F897" s="179"/>
      <c r="G897" s="179"/>
      <c r="H897" s="179">
        <f>VLOOKUP(A897,Sheet3!$A$1:$E$2000,5,FALSE)</f>
        <v>0</v>
      </c>
      <c r="I897" s="20"/>
      <c r="J897" s="20"/>
      <c r="K897" s="20"/>
    </row>
    <row r="898" spans="1:11">
      <c r="A898" s="154" t="s">
        <v>1091</v>
      </c>
      <c r="B898" s="154" t="s">
        <v>2628</v>
      </c>
      <c r="C898" s="154" t="s">
        <v>4171</v>
      </c>
      <c r="D898" s="179"/>
      <c r="E898" s="179"/>
      <c r="F898" s="179"/>
      <c r="G898" s="179"/>
      <c r="H898" s="179">
        <f>VLOOKUP(A898,Sheet3!$A$1:$E$2000,5,FALSE)</f>
        <v>0</v>
      </c>
      <c r="I898" s="20"/>
      <c r="J898" s="20"/>
      <c r="K898" s="20"/>
    </row>
    <row r="899" spans="1:11">
      <c r="A899" s="154" t="s">
        <v>914</v>
      </c>
      <c r="B899" s="154" t="s">
        <v>2630</v>
      </c>
      <c r="C899" s="154" t="s">
        <v>4171</v>
      </c>
      <c r="D899" s="179"/>
      <c r="E899" s="179"/>
      <c r="F899" s="179"/>
      <c r="G899" s="179"/>
      <c r="H899" s="179">
        <f>VLOOKUP(A899,Sheet3!$A$1:$E$2000,5,FALSE)</f>
        <v>0</v>
      </c>
      <c r="I899" s="20"/>
      <c r="J899" s="20"/>
      <c r="K899" s="20"/>
    </row>
    <row r="900" spans="1:11">
      <c r="A900" s="154" t="s">
        <v>1093</v>
      </c>
      <c r="B900" s="154" t="s">
        <v>2631</v>
      </c>
      <c r="C900" s="154" t="s">
        <v>4171</v>
      </c>
      <c r="D900" s="179">
        <v>31035411776</v>
      </c>
      <c r="E900" s="179">
        <v>41850179054</v>
      </c>
      <c r="F900" s="179">
        <v>45192474150</v>
      </c>
      <c r="G900" s="179">
        <v>39570077977</v>
      </c>
      <c r="H900" s="179">
        <f>VLOOKUP(A900,Sheet3!$A$1:$E$2000,5,FALSE)</f>
        <v>42347828725</v>
      </c>
      <c r="I900" s="20"/>
      <c r="J900" s="20"/>
      <c r="K900" s="20"/>
    </row>
    <row r="901" spans="1:11">
      <c r="A901" s="154" t="s">
        <v>1094</v>
      </c>
      <c r="B901" s="154" t="s">
        <v>2632</v>
      </c>
      <c r="C901" s="154" t="s">
        <v>4171</v>
      </c>
      <c r="D901" s="179"/>
      <c r="E901" s="179"/>
      <c r="F901" s="179"/>
      <c r="G901" s="179"/>
      <c r="H901" s="179">
        <f>VLOOKUP(A901,Sheet3!$A$1:$E$2000,5,FALSE)</f>
        <v>0</v>
      </c>
      <c r="I901" s="20"/>
      <c r="J901" s="20"/>
      <c r="K901" s="20"/>
    </row>
    <row r="902" spans="1:11">
      <c r="A902" s="154" t="s">
        <v>1095</v>
      </c>
      <c r="B902" s="154" t="s">
        <v>2633</v>
      </c>
      <c r="C902" s="154" t="s">
        <v>4171</v>
      </c>
      <c r="D902" s="179"/>
      <c r="E902" s="179"/>
      <c r="F902" s="179"/>
      <c r="G902" s="179"/>
      <c r="H902" s="179">
        <f>VLOOKUP(A902,Sheet3!$A$1:$E$2000,5,FALSE)</f>
        <v>0</v>
      </c>
      <c r="I902" s="20"/>
      <c r="J902" s="20"/>
      <c r="K902" s="20"/>
    </row>
    <row r="903" spans="1:11">
      <c r="A903" s="154" t="s">
        <v>1097</v>
      </c>
      <c r="B903" s="154" t="s">
        <v>2635</v>
      </c>
      <c r="C903" s="154" t="s">
        <v>4171</v>
      </c>
      <c r="D903" s="179"/>
      <c r="E903" s="179"/>
      <c r="F903" s="179"/>
      <c r="G903" s="179"/>
      <c r="H903" s="179">
        <f>VLOOKUP(A903,Sheet3!$A$1:$E$2000,5,FALSE)</f>
        <v>0</v>
      </c>
      <c r="I903" s="20"/>
      <c r="J903" s="20"/>
      <c r="K903" s="20"/>
    </row>
    <row r="904" spans="1:11">
      <c r="A904" s="154" t="s">
        <v>1098</v>
      </c>
      <c r="B904" s="154" t="s">
        <v>4248</v>
      </c>
      <c r="C904" s="154" t="s">
        <v>4171</v>
      </c>
      <c r="D904" s="179"/>
      <c r="E904" s="179">
        <v>0</v>
      </c>
      <c r="F904" s="179">
        <v>4337800000</v>
      </c>
      <c r="G904" s="179">
        <v>1445836928</v>
      </c>
      <c r="H904" s="179">
        <f>VLOOKUP(A904,Sheet3!$A$1:$E$2000,5,FALSE)</f>
        <v>0</v>
      </c>
      <c r="I904" s="20"/>
      <c r="J904" s="20"/>
      <c r="K904" s="20"/>
    </row>
    <row r="905" spans="1:11">
      <c r="A905" s="154" t="s">
        <v>1099</v>
      </c>
      <c r="B905" s="154" t="s">
        <v>2637</v>
      </c>
      <c r="C905" s="154" t="s">
        <v>4171</v>
      </c>
      <c r="D905" s="179">
        <v>-5956437267</v>
      </c>
      <c r="E905" s="179">
        <v>-4723764048</v>
      </c>
      <c r="F905" s="179">
        <v>-10862509086</v>
      </c>
      <c r="G905" s="179">
        <v>-308878293</v>
      </c>
      <c r="H905" s="179">
        <f>VLOOKUP(A905,Sheet3!$A$1:$E$2000,5,FALSE)</f>
        <v>-9566885903</v>
      </c>
      <c r="I905" s="20"/>
      <c r="J905" s="20"/>
      <c r="K905" s="20"/>
    </row>
    <row r="906" spans="1:11">
      <c r="A906" s="154" t="s">
        <v>4280</v>
      </c>
      <c r="B906" s="154" t="s">
        <v>4281</v>
      </c>
      <c r="C906" s="154" t="s">
        <v>4171</v>
      </c>
      <c r="D906" s="179">
        <v>241490079727</v>
      </c>
      <c r="E906" s="179">
        <v>238898098972</v>
      </c>
      <c r="F906" s="179">
        <v>292511969109</v>
      </c>
      <c r="G906" s="179">
        <v>302183799706</v>
      </c>
      <c r="H906" s="179">
        <f>VLOOKUP(A906,Sheet3!$A$1:$E$2000,5,FALSE)</f>
        <v>286962605033</v>
      </c>
      <c r="I906" s="20"/>
      <c r="J906" s="20"/>
      <c r="K906" s="20"/>
    </row>
    <row r="907" spans="1:11">
      <c r="A907" s="154" t="s">
        <v>3961</v>
      </c>
      <c r="B907" s="154" t="s">
        <v>4122</v>
      </c>
      <c r="C907" s="154" t="s">
        <v>4171</v>
      </c>
      <c r="D907" s="179">
        <v>3955577791</v>
      </c>
      <c r="E907" s="179">
        <v>4576295923</v>
      </c>
      <c r="F907" s="179">
        <v>4215205285</v>
      </c>
      <c r="G907" s="179">
        <v>7702408377</v>
      </c>
      <c r="H907" s="179">
        <f>VLOOKUP(A907,Sheet3!$A$1:$E$2000,5,FALSE)</f>
        <v>3024188828</v>
      </c>
      <c r="I907" s="20"/>
      <c r="J907" s="20"/>
      <c r="K907" s="20"/>
    </row>
    <row r="908" spans="1:11">
      <c r="A908" s="154" t="s">
        <v>1100</v>
      </c>
      <c r="B908" s="154" t="s">
        <v>2638</v>
      </c>
      <c r="C908" s="154" t="s">
        <v>4171</v>
      </c>
      <c r="D908" s="179"/>
      <c r="E908" s="179"/>
      <c r="F908" s="179"/>
      <c r="G908" s="179"/>
      <c r="H908" s="179">
        <f>VLOOKUP(A908,Sheet3!$A$1:$E$2000,5,FALSE)</f>
        <v>0</v>
      </c>
      <c r="I908" s="20"/>
      <c r="J908" s="20"/>
      <c r="K908" s="20"/>
    </row>
    <row r="909" spans="1:11">
      <c r="A909" s="154" t="s">
        <v>1101</v>
      </c>
      <c r="B909" s="154" t="s">
        <v>2639</v>
      </c>
      <c r="C909" s="154" t="s">
        <v>4171</v>
      </c>
      <c r="D909" s="179">
        <v>-8467035717</v>
      </c>
      <c r="E909" s="179">
        <v>-7491123840</v>
      </c>
      <c r="F909" s="179">
        <v>3392445920</v>
      </c>
      <c r="G909" s="179">
        <v>-778370747</v>
      </c>
      <c r="H909" s="179">
        <f>VLOOKUP(A909,Sheet3!$A$1:$E$2000,5,FALSE)</f>
        <v>720761943</v>
      </c>
      <c r="I909" s="20"/>
      <c r="J909" s="20"/>
      <c r="K909" s="20"/>
    </row>
    <row r="910" spans="1:11">
      <c r="A910" s="154" t="s">
        <v>1102</v>
      </c>
      <c r="B910" s="154" t="s">
        <v>2640</v>
      </c>
      <c r="C910" s="154" t="s">
        <v>4171</v>
      </c>
      <c r="D910" s="179">
        <v>22048819258</v>
      </c>
      <c r="E910" s="179">
        <v>21663831440</v>
      </c>
      <c r="F910" s="179">
        <v>23463461953</v>
      </c>
      <c r="G910" s="179">
        <v>27715134998</v>
      </c>
      <c r="H910" s="179">
        <f>VLOOKUP(A910,Sheet3!$A$1:$E$2000,5,FALSE)</f>
        <v>22960436167</v>
      </c>
      <c r="I910" s="20"/>
      <c r="J910" s="20"/>
      <c r="K910" s="20"/>
    </row>
    <row r="911" spans="1:11">
      <c r="A911" s="154" t="s">
        <v>946</v>
      </c>
      <c r="B911" s="154" t="s">
        <v>2641</v>
      </c>
      <c r="C911" s="154" t="s">
        <v>4171</v>
      </c>
      <c r="D911" s="179">
        <v>188227092427</v>
      </c>
      <c r="E911" s="179">
        <v>237806673338</v>
      </c>
      <c r="F911" s="179">
        <v>305526392059</v>
      </c>
      <c r="G911" s="179">
        <v>210740390235</v>
      </c>
      <c r="H911" s="179">
        <f>VLOOKUP(A911,Sheet3!$A$1:$E$2000,5,FALSE)</f>
        <v>201064676078</v>
      </c>
      <c r="I911" s="20"/>
      <c r="J911" s="20"/>
      <c r="K911" s="20"/>
    </row>
    <row r="912" spans="1:11">
      <c r="A912" s="154" t="s">
        <v>1103</v>
      </c>
      <c r="B912" s="154" t="s">
        <v>2642</v>
      </c>
      <c r="C912" s="154" t="s">
        <v>4171</v>
      </c>
      <c r="D912" s="179"/>
      <c r="E912" s="179"/>
      <c r="F912" s="179"/>
      <c r="G912" s="179"/>
      <c r="H912" s="179">
        <f>VLOOKUP(A912,Sheet3!$A$1:$E$2000,5,FALSE)</f>
        <v>0</v>
      </c>
      <c r="I912" s="20"/>
      <c r="J912" s="20"/>
      <c r="K912" s="20"/>
    </row>
    <row r="913" spans="1:11">
      <c r="A913" s="154" t="s">
        <v>3496</v>
      </c>
      <c r="B913" s="154" t="s">
        <v>3497</v>
      </c>
      <c r="C913" s="154" t="s">
        <v>4171</v>
      </c>
      <c r="D913" s="179">
        <v>-61372849620</v>
      </c>
      <c r="E913" s="179">
        <v>7335396910</v>
      </c>
      <c r="F913" s="179">
        <v>14672751230</v>
      </c>
      <c r="G913" s="179">
        <v>13820667736</v>
      </c>
      <c r="H913" s="179">
        <f>VLOOKUP(A913,Sheet3!$A$1:$E$2000,5,FALSE)</f>
        <v>-1441096585</v>
      </c>
      <c r="I913" s="20"/>
      <c r="J913" s="20"/>
      <c r="K913" s="20"/>
    </row>
    <row r="914" spans="1:11">
      <c r="A914" s="154" t="s">
        <v>1104</v>
      </c>
      <c r="B914" s="154" t="s">
        <v>2643</v>
      </c>
      <c r="C914" s="154" t="s">
        <v>4171</v>
      </c>
      <c r="D914" s="179">
        <v>9748559498</v>
      </c>
      <c r="E914" s="179">
        <v>11858711317</v>
      </c>
      <c r="F914" s="179">
        <v>19869143061</v>
      </c>
      <c r="G914" s="179">
        <v>16684870239</v>
      </c>
      <c r="H914" s="179">
        <f>VLOOKUP(A914,Sheet3!$A$1:$E$2000,5,FALSE)</f>
        <v>0</v>
      </c>
      <c r="I914" s="20"/>
      <c r="J914" s="20"/>
      <c r="K914" s="20"/>
    </row>
    <row r="915" spans="1:11">
      <c r="A915" s="154" t="s">
        <v>1105</v>
      </c>
      <c r="B915" s="154" t="s">
        <v>2644</v>
      </c>
      <c r="C915" s="154" t="s">
        <v>4171</v>
      </c>
      <c r="D915" s="179">
        <v>144793590499</v>
      </c>
      <c r="E915" s="179">
        <v>154174835532</v>
      </c>
      <c r="F915" s="179">
        <v>19988151865</v>
      </c>
      <c r="G915" s="179">
        <v>165954401902</v>
      </c>
      <c r="H915" s="179">
        <f>VLOOKUP(A915,Sheet3!$A$1:$E$2000,5,FALSE)</f>
        <v>365864634919</v>
      </c>
      <c r="I915" s="20"/>
      <c r="J915" s="20"/>
      <c r="K915" s="20"/>
    </row>
    <row r="916" spans="1:11">
      <c r="A916" s="154" t="s">
        <v>1106</v>
      </c>
      <c r="B916" s="154" t="s">
        <v>2645</v>
      </c>
      <c r="C916" s="154" t="s">
        <v>4171</v>
      </c>
      <c r="D916" s="179">
        <v>59985938189</v>
      </c>
      <c r="E916" s="179">
        <v>59780479415</v>
      </c>
      <c r="F916" s="179">
        <v>57845047743</v>
      </c>
      <c r="G916" s="179">
        <v>67367692481</v>
      </c>
      <c r="H916" s="179">
        <f>VLOOKUP(A916,Sheet3!$A$1:$E$2000,5,FALSE)</f>
        <v>65922042028</v>
      </c>
      <c r="I916" s="20"/>
      <c r="J916" s="20"/>
      <c r="K916" s="20"/>
    </row>
    <row r="917" spans="1:11">
      <c r="A917" s="154" t="s">
        <v>1107</v>
      </c>
      <c r="B917" s="154" t="s">
        <v>2646</v>
      </c>
      <c r="C917" s="154" t="s">
        <v>4171</v>
      </c>
      <c r="D917" s="179"/>
      <c r="E917" s="179"/>
      <c r="F917" s="179"/>
      <c r="G917" s="179"/>
      <c r="H917" s="179">
        <f>VLOOKUP(A917,Sheet3!$A$1:$E$2000,5,FALSE)</f>
        <v>0</v>
      </c>
      <c r="I917" s="20"/>
      <c r="J917" s="20"/>
      <c r="K917" s="20"/>
    </row>
    <row r="918" spans="1:11">
      <c r="A918" s="154" t="s">
        <v>2647</v>
      </c>
      <c r="B918" s="154" t="s">
        <v>2648</v>
      </c>
      <c r="C918" s="154" t="s">
        <v>4171</v>
      </c>
      <c r="D918" s="179"/>
      <c r="E918" s="179"/>
      <c r="F918" s="179"/>
      <c r="G918" s="179"/>
      <c r="H918" s="179">
        <f>VLOOKUP(A918,Sheet3!$A$1:$E$2000,5,FALSE)</f>
        <v>0</v>
      </c>
      <c r="I918" s="20"/>
      <c r="J918" s="20"/>
      <c r="K918" s="20"/>
    </row>
    <row r="919" spans="1:11">
      <c r="A919" s="154" t="s">
        <v>75</v>
      </c>
      <c r="B919" s="154" t="s">
        <v>2649</v>
      </c>
      <c r="C919" s="154" t="s">
        <v>4171</v>
      </c>
      <c r="D919" s="179">
        <v>4768747000</v>
      </c>
      <c r="E919" s="179">
        <v>5883219428</v>
      </c>
      <c r="F919" s="179">
        <v>5057115734</v>
      </c>
      <c r="G919" s="179">
        <v>11150339500</v>
      </c>
      <c r="H919" s="179">
        <f>VLOOKUP(A919,Sheet3!$A$1:$E$2000,5,FALSE)</f>
        <v>0</v>
      </c>
      <c r="I919" s="20"/>
      <c r="J919" s="20"/>
      <c r="K919" s="20"/>
    </row>
    <row r="920" spans="1:11">
      <c r="A920" s="154" t="s">
        <v>415</v>
      </c>
      <c r="B920" s="154" t="s">
        <v>2650</v>
      </c>
      <c r="C920" s="154" t="s">
        <v>4171</v>
      </c>
      <c r="D920" s="179">
        <v>2243774201</v>
      </c>
      <c r="E920" s="179">
        <v>2112477802</v>
      </c>
      <c r="F920" s="179">
        <v>2654199715</v>
      </c>
      <c r="G920" s="179">
        <v>-3857580163</v>
      </c>
      <c r="H920" s="179">
        <f>VLOOKUP(A920,Sheet3!$A$1:$E$2000,5,FALSE)</f>
        <v>2181246147</v>
      </c>
      <c r="I920" s="20"/>
      <c r="J920" s="20"/>
      <c r="K920" s="20"/>
    </row>
    <row r="921" spans="1:11">
      <c r="A921" s="154" t="s">
        <v>2651</v>
      </c>
      <c r="B921" s="154" t="s">
        <v>2652</v>
      </c>
      <c r="C921" s="154" t="s">
        <v>4171</v>
      </c>
      <c r="D921" s="179"/>
      <c r="E921" s="179"/>
      <c r="F921" s="179"/>
      <c r="G921" s="179"/>
      <c r="H921" s="179">
        <f>VLOOKUP(A921,Sheet3!$A$1:$E$2000,5,FALSE)</f>
        <v>0</v>
      </c>
      <c r="I921" s="20"/>
      <c r="J921" s="20"/>
      <c r="K921" s="20"/>
    </row>
    <row r="922" spans="1:11">
      <c r="A922" s="154" t="s">
        <v>4208</v>
      </c>
      <c r="B922" s="154" t="s">
        <v>4209</v>
      </c>
      <c r="C922" s="154" t="s">
        <v>4171</v>
      </c>
      <c r="D922" s="179">
        <v>4796598756</v>
      </c>
      <c r="E922" s="179">
        <v>2916471685</v>
      </c>
      <c r="F922" s="179">
        <v>3985197234</v>
      </c>
      <c r="G922" s="179">
        <v>4079259595</v>
      </c>
      <c r="H922" s="179">
        <f>VLOOKUP(A922,Sheet3!$A$1:$E$2000,5,FALSE)</f>
        <v>4262971865</v>
      </c>
      <c r="I922" s="20"/>
      <c r="J922" s="20"/>
      <c r="K922" s="20"/>
    </row>
    <row r="923" spans="1:11">
      <c r="A923" s="154" t="s">
        <v>1109</v>
      </c>
      <c r="B923" s="154" t="s">
        <v>2655</v>
      </c>
      <c r="C923" s="154" t="s">
        <v>4171</v>
      </c>
      <c r="D923" s="179"/>
      <c r="E923" s="179"/>
      <c r="F923" s="179"/>
      <c r="G923" s="179"/>
      <c r="H923" s="179">
        <f>VLOOKUP(A923,Sheet3!$A$1:$E$2000,5,FALSE)</f>
        <v>0</v>
      </c>
      <c r="I923" s="20"/>
      <c r="J923" s="20"/>
      <c r="K923" s="20"/>
    </row>
    <row r="924" spans="1:11">
      <c r="A924" s="154" t="s">
        <v>1110</v>
      </c>
      <c r="B924" s="154" t="s">
        <v>2656</v>
      </c>
      <c r="C924" s="154" t="s">
        <v>4171</v>
      </c>
      <c r="D924" s="179">
        <v>1363454633</v>
      </c>
      <c r="E924" s="179">
        <v>1211988585</v>
      </c>
      <c r="F924" s="179">
        <v>2573830488</v>
      </c>
      <c r="G924" s="179">
        <v>2654228463</v>
      </c>
      <c r="H924" s="179">
        <f>VLOOKUP(A924,Sheet3!$A$1:$E$2000,5,FALSE)</f>
        <v>2551196217</v>
      </c>
      <c r="I924" s="20"/>
      <c r="J924" s="20"/>
      <c r="K924" s="20"/>
    </row>
    <row r="925" spans="1:11">
      <c r="A925" s="154" t="s">
        <v>1111</v>
      </c>
      <c r="B925" s="154" t="s">
        <v>2657</v>
      </c>
      <c r="C925" s="154" t="s">
        <v>4171</v>
      </c>
      <c r="D925" s="179"/>
      <c r="E925" s="179"/>
      <c r="F925" s="179"/>
      <c r="G925" s="179"/>
      <c r="H925" s="179">
        <f>VLOOKUP(A925,Sheet3!$A$1:$E$2000,5,FALSE)</f>
        <v>0</v>
      </c>
      <c r="I925" s="20"/>
      <c r="J925" s="20"/>
      <c r="K925" s="20"/>
    </row>
    <row r="926" spans="1:11">
      <c r="A926" s="154" t="s">
        <v>1112</v>
      </c>
      <c r="B926" s="154" t="s">
        <v>2658</v>
      </c>
      <c r="C926" s="154" t="s">
        <v>4171</v>
      </c>
      <c r="D926" s="179">
        <v>30114926911</v>
      </c>
      <c r="E926" s="179">
        <v>8611899090</v>
      </c>
      <c r="F926" s="179">
        <v>8236470214</v>
      </c>
      <c r="G926" s="179">
        <v>73423367417</v>
      </c>
      <c r="H926" s="179">
        <f>VLOOKUP(A926,Sheet3!$A$1:$E$2000,5,FALSE)</f>
        <v>13236926737</v>
      </c>
      <c r="I926" s="20"/>
      <c r="J926" s="20"/>
      <c r="K926" s="20"/>
    </row>
    <row r="927" spans="1:11">
      <c r="A927" s="154" t="s">
        <v>2659</v>
      </c>
      <c r="B927" s="154" t="s">
        <v>2660</v>
      </c>
      <c r="C927" s="154" t="s">
        <v>4171</v>
      </c>
      <c r="D927" s="179"/>
      <c r="E927" s="179"/>
      <c r="F927" s="179"/>
      <c r="G927" s="179"/>
      <c r="H927" s="179">
        <f>VLOOKUP(A927,Sheet3!$A$1:$E$2000,5,FALSE)</f>
        <v>0</v>
      </c>
      <c r="I927" s="20"/>
      <c r="J927" s="20"/>
      <c r="K927" s="20"/>
    </row>
    <row r="928" spans="1:11">
      <c r="A928" s="154" t="s">
        <v>3514</v>
      </c>
      <c r="B928" s="154" t="s">
        <v>3515</v>
      </c>
      <c r="C928" s="154" t="s">
        <v>4171</v>
      </c>
      <c r="D928" s="179">
        <v>14664775047</v>
      </c>
      <c r="E928" s="179">
        <v>19728061814</v>
      </c>
      <c r="F928" s="179">
        <v>14057745560</v>
      </c>
      <c r="G928" s="179">
        <v>18877491285</v>
      </c>
      <c r="H928" s="179">
        <f>VLOOKUP(A928,Sheet3!$A$1:$E$2000,5,FALSE)</f>
        <v>22381344267</v>
      </c>
      <c r="I928" s="20"/>
      <c r="J928" s="20"/>
      <c r="K928" s="20"/>
    </row>
    <row r="929" spans="1:11">
      <c r="A929" s="154" t="s">
        <v>3932</v>
      </c>
      <c r="B929" s="154" t="s">
        <v>3928</v>
      </c>
      <c r="C929" s="154" t="s">
        <v>4171</v>
      </c>
      <c r="D929" s="179"/>
      <c r="E929" s="179"/>
      <c r="F929" s="179"/>
      <c r="G929" s="179"/>
      <c r="H929" s="179">
        <f>VLOOKUP(A929,Sheet3!$A$1:$E$2000,5,FALSE)</f>
        <v>0</v>
      </c>
      <c r="I929" s="20"/>
      <c r="J929" s="20"/>
      <c r="K929" s="20"/>
    </row>
    <row r="930" spans="1:11">
      <c r="A930" s="154" t="s">
        <v>900</v>
      </c>
      <c r="B930" s="154" t="s">
        <v>2661</v>
      </c>
      <c r="C930" s="154" t="s">
        <v>4171</v>
      </c>
      <c r="D930" s="179">
        <v>124734685957</v>
      </c>
      <c r="E930" s="179">
        <v>156126930118</v>
      </c>
      <c r="F930" s="179">
        <v>130396042174</v>
      </c>
      <c r="G930" s="179">
        <v>113106656078</v>
      </c>
      <c r="H930" s="179">
        <f>VLOOKUP(A930,Sheet3!$A$1:$E$2000,5,FALSE)</f>
        <v>126164828008</v>
      </c>
      <c r="I930" s="20"/>
      <c r="J930" s="20"/>
      <c r="K930" s="20"/>
    </row>
    <row r="931" spans="1:11">
      <c r="A931" s="154" t="s">
        <v>1114</v>
      </c>
      <c r="B931" s="154" t="s">
        <v>2663</v>
      </c>
      <c r="C931" s="154" t="s">
        <v>4171</v>
      </c>
      <c r="D931" s="179">
        <v>1222003066</v>
      </c>
      <c r="E931" s="179">
        <v>3002934515</v>
      </c>
      <c r="F931" s="179">
        <v>-5989704563</v>
      </c>
      <c r="G931" s="179">
        <v>-2608778036</v>
      </c>
      <c r="H931" s="179">
        <f>VLOOKUP(A931,Sheet3!$A$1:$E$2000,5,FALSE)</f>
        <v>246784851</v>
      </c>
      <c r="I931" s="20"/>
      <c r="J931" s="20"/>
      <c r="K931" s="20"/>
    </row>
    <row r="932" spans="1:11">
      <c r="A932" s="154" t="s">
        <v>935</v>
      </c>
      <c r="B932" s="154" t="s">
        <v>2664</v>
      </c>
      <c r="C932" s="154" t="s">
        <v>4171</v>
      </c>
      <c r="D932" s="179"/>
      <c r="E932" s="179"/>
      <c r="F932" s="179"/>
      <c r="G932" s="179"/>
      <c r="H932" s="179">
        <f>VLOOKUP(A932,Sheet3!$A$1:$E$2000,5,FALSE)</f>
        <v>0</v>
      </c>
      <c r="I932" s="20"/>
      <c r="J932" s="20"/>
      <c r="K932" s="20"/>
    </row>
    <row r="933" spans="1:11">
      <c r="A933" s="154" t="s">
        <v>915</v>
      </c>
      <c r="B933" s="154" t="s">
        <v>2665</v>
      </c>
      <c r="C933" s="154" t="s">
        <v>4171</v>
      </c>
      <c r="D933" s="179">
        <v>274196382417</v>
      </c>
      <c r="E933" s="179">
        <v>365331960746</v>
      </c>
      <c r="F933" s="179">
        <v>272468000742</v>
      </c>
      <c r="G933" s="179">
        <v>313688522823</v>
      </c>
      <c r="H933" s="179">
        <f>VLOOKUP(A933,Sheet3!$A$1:$E$2000,5,FALSE)</f>
        <v>348341481248</v>
      </c>
      <c r="I933" s="20"/>
      <c r="J933" s="20"/>
      <c r="K933" s="20"/>
    </row>
    <row r="934" spans="1:11">
      <c r="A934" s="154" t="s">
        <v>1115</v>
      </c>
      <c r="B934" s="154" t="s">
        <v>2666</v>
      </c>
      <c r="C934" s="154" t="s">
        <v>4171</v>
      </c>
      <c r="D934" s="179"/>
      <c r="E934" s="179"/>
      <c r="F934" s="179"/>
      <c r="G934" s="179"/>
      <c r="H934" s="179">
        <f>VLOOKUP(A934,Sheet3!$A$1:$E$2000,5,FALSE)</f>
        <v>0</v>
      </c>
      <c r="I934" s="20"/>
      <c r="J934" s="20"/>
      <c r="K934" s="20"/>
    </row>
    <row r="935" spans="1:11">
      <c r="A935" s="154" t="s">
        <v>419</v>
      </c>
      <c r="B935" s="154" t="s">
        <v>2123</v>
      </c>
      <c r="C935" s="154" t="s">
        <v>4171</v>
      </c>
      <c r="D935" s="179"/>
      <c r="E935" s="179"/>
      <c r="F935" s="179"/>
      <c r="G935" s="179"/>
      <c r="H935" s="179">
        <f>VLOOKUP(A935,Sheet3!$A$1:$E$2000,5,FALSE)</f>
        <v>0</v>
      </c>
      <c r="I935" s="20"/>
      <c r="J935" s="20"/>
      <c r="K935" s="20"/>
    </row>
    <row r="936" spans="1:11">
      <c r="A936" s="154" t="s">
        <v>1116</v>
      </c>
      <c r="B936" s="154" t="s">
        <v>2667</v>
      </c>
      <c r="C936" s="154" t="s">
        <v>4171</v>
      </c>
      <c r="D936" s="179">
        <v>59946316656</v>
      </c>
      <c r="E936" s="179">
        <v>93032950830</v>
      </c>
      <c r="F936" s="179">
        <v>99923536796</v>
      </c>
      <c r="G936" s="179">
        <v>87284054301</v>
      </c>
      <c r="H936" s="179">
        <f>VLOOKUP(A936,Sheet3!$A$1:$E$2000,5,FALSE)</f>
        <v>83667399138</v>
      </c>
      <c r="I936" s="20"/>
      <c r="J936" s="20"/>
      <c r="K936" s="20"/>
    </row>
    <row r="937" spans="1:11">
      <c r="A937" s="154" t="s">
        <v>1614</v>
      </c>
      <c r="B937" s="154" t="s">
        <v>2670</v>
      </c>
      <c r="C937" s="154" t="s">
        <v>4171</v>
      </c>
      <c r="D937" s="179"/>
      <c r="E937" s="179"/>
      <c r="F937" s="179"/>
      <c r="G937" s="179"/>
      <c r="H937" s="179">
        <f>VLOOKUP(A937,Sheet3!$A$1:$E$2000,5,FALSE)</f>
        <v>0</v>
      </c>
      <c r="I937" s="20"/>
      <c r="J937" s="20"/>
      <c r="K937" s="20"/>
    </row>
    <row r="938" spans="1:11">
      <c r="A938" s="154" t="s">
        <v>936</v>
      </c>
      <c r="B938" s="154" t="s">
        <v>2671</v>
      </c>
      <c r="C938" s="154" t="s">
        <v>4171</v>
      </c>
      <c r="D938" s="179">
        <v>126287474040</v>
      </c>
      <c r="E938" s="179">
        <v>129308023233</v>
      </c>
      <c r="F938" s="179">
        <v>127989556796</v>
      </c>
      <c r="G938" s="179">
        <v>102185231048</v>
      </c>
      <c r="H938" s="179">
        <f>VLOOKUP(A938,Sheet3!$A$1:$E$2000,5,FALSE)</f>
        <v>127519469640</v>
      </c>
      <c r="I938" s="20"/>
      <c r="J938" s="20"/>
      <c r="K938" s="20"/>
    </row>
    <row r="939" spans="1:11">
      <c r="A939" s="154" t="s">
        <v>3498</v>
      </c>
      <c r="B939" s="154" t="s">
        <v>3499</v>
      </c>
      <c r="C939" s="154" t="s">
        <v>4171</v>
      </c>
      <c r="D939" s="179"/>
      <c r="E939" s="179"/>
      <c r="F939" s="179"/>
      <c r="G939" s="179"/>
      <c r="H939" s="179">
        <f>VLOOKUP(A939,Sheet3!$A$1:$E$2000,5,FALSE)</f>
        <v>0</v>
      </c>
      <c r="I939" s="20"/>
      <c r="J939" s="20"/>
      <c r="K939" s="20"/>
    </row>
    <row r="940" spans="1:11">
      <c r="A940" s="154" t="s">
        <v>1119</v>
      </c>
      <c r="B940" s="154" t="s">
        <v>2673</v>
      </c>
      <c r="C940" s="154" t="s">
        <v>4171</v>
      </c>
      <c r="D940" s="179"/>
      <c r="E940" s="179"/>
      <c r="F940" s="179"/>
      <c r="G940" s="179"/>
      <c r="H940" s="179">
        <f>VLOOKUP(A940,Sheet3!$A$1:$E$2000,5,FALSE)</f>
        <v>0</v>
      </c>
      <c r="I940" s="20"/>
      <c r="J940" s="20"/>
      <c r="K940" s="20"/>
    </row>
    <row r="941" spans="1:11">
      <c r="A941" s="154" t="s">
        <v>1120</v>
      </c>
      <c r="B941" s="154" t="s">
        <v>2674</v>
      </c>
      <c r="C941" s="154" t="s">
        <v>4171</v>
      </c>
      <c r="D941" s="179"/>
      <c r="E941" s="179"/>
      <c r="F941" s="179"/>
      <c r="G941" s="179"/>
      <c r="H941" s="179">
        <f>VLOOKUP(A941,Sheet3!$A$1:$E$2000,5,FALSE)</f>
        <v>0</v>
      </c>
      <c r="I941" s="20"/>
      <c r="J941" s="20"/>
      <c r="K941" s="20"/>
    </row>
    <row r="942" spans="1:11">
      <c r="A942" s="154" t="s">
        <v>1121</v>
      </c>
      <c r="B942" s="154" t="s">
        <v>2675</v>
      </c>
      <c r="C942" s="154" t="s">
        <v>4171</v>
      </c>
      <c r="D942" s="179">
        <v>80773060219</v>
      </c>
      <c r="E942" s="179">
        <v>77424413240</v>
      </c>
      <c r="F942" s="179">
        <v>62757419537</v>
      </c>
      <c r="G942" s="179">
        <v>67184691074</v>
      </c>
      <c r="H942" s="179">
        <f>VLOOKUP(A942,Sheet3!$A$1:$E$2000,5,FALSE)</f>
        <v>65148147845</v>
      </c>
      <c r="I942" s="20"/>
      <c r="J942" s="20"/>
      <c r="K942" s="20"/>
    </row>
    <row r="943" spans="1:11">
      <c r="A943" s="154" t="s">
        <v>1122</v>
      </c>
      <c r="B943" s="154" t="s">
        <v>2676</v>
      </c>
      <c r="C943" s="154" t="s">
        <v>4171</v>
      </c>
      <c r="D943" s="179">
        <v>2924873966</v>
      </c>
      <c r="E943" s="179">
        <v>9571669099</v>
      </c>
      <c r="F943" s="179">
        <v>8184312982</v>
      </c>
      <c r="G943" s="179">
        <v>4153760773</v>
      </c>
      <c r="H943" s="179">
        <f>VLOOKUP(A943,Sheet3!$A$1:$E$2000,5,FALSE)</f>
        <v>156754548</v>
      </c>
      <c r="I943" s="20"/>
      <c r="J943" s="20"/>
      <c r="K943" s="20"/>
    </row>
    <row r="944" spans="1:11">
      <c r="A944" s="154" t="s">
        <v>423</v>
      </c>
      <c r="B944" s="154" t="s">
        <v>2126</v>
      </c>
      <c r="C944" s="154" t="s">
        <v>4171</v>
      </c>
      <c r="D944" s="179">
        <v>2969678141</v>
      </c>
      <c r="E944" s="179">
        <v>3791811124</v>
      </c>
      <c r="F944" s="179">
        <v>4675512811</v>
      </c>
      <c r="G944" s="179">
        <v>2122663026</v>
      </c>
      <c r="H944" s="179">
        <f>VLOOKUP(A944,Sheet3!$A$1:$E$2000,5,FALSE)</f>
        <v>0</v>
      </c>
      <c r="I944" s="20"/>
      <c r="J944" s="20"/>
      <c r="K944" s="20"/>
    </row>
    <row r="945" spans="1:11">
      <c r="A945" s="154" t="s">
        <v>1123</v>
      </c>
      <c r="B945" s="154" t="s">
        <v>2677</v>
      </c>
      <c r="C945" s="154" t="s">
        <v>4171</v>
      </c>
      <c r="D945" s="179"/>
      <c r="E945" s="179"/>
      <c r="F945" s="179"/>
      <c r="G945" s="179"/>
      <c r="H945" s="179">
        <f>VLOOKUP(A945,Sheet3!$A$1:$E$2000,5,FALSE)</f>
        <v>0</v>
      </c>
      <c r="I945" s="20"/>
      <c r="J945" s="20"/>
      <c r="K945" s="20"/>
    </row>
    <row r="946" spans="1:11">
      <c r="A946" s="154" t="s">
        <v>1124</v>
      </c>
      <c r="B946" s="154" t="s">
        <v>2678</v>
      </c>
      <c r="C946" s="154" t="s">
        <v>4171</v>
      </c>
      <c r="D946" s="179"/>
      <c r="E946" s="179"/>
      <c r="F946" s="179"/>
      <c r="G946" s="179"/>
      <c r="H946" s="179">
        <f>VLOOKUP(A946,Sheet3!$A$1:$E$2000,5,FALSE)</f>
        <v>0</v>
      </c>
      <c r="I946" s="20"/>
      <c r="J946" s="20"/>
      <c r="K946" s="20"/>
    </row>
    <row r="947" spans="1:11">
      <c r="A947" s="154" t="s">
        <v>1604</v>
      </c>
      <c r="B947" s="154" t="s">
        <v>2679</v>
      </c>
      <c r="C947" s="154" t="s">
        <v>4171</v>
      </c>
      <c r="D947" s="179">
        <v>12370060561</v>
      </c>
      <c r="E947" s="179">
        <v>47340618941</v>
      </c>
      <c r="F947" s="179">
        <v>22966229473</v>
      </c>
      <c r="G947" s="179">
        <v>52739760299</v>
      </c>
      <c r="H947" s="179">
        <f>VLOOKUP(A947,Sheet3!$A$1:$E$2000,5,FALSE)</f>
        <v>19017095691</v>
      </c>
      <c r="I947" s="20"/>
      <c r="J947" s="20"/>
      <c r="K947" s="20"/>
    </row>
    <row r="948" spans="1:11">
      <c r="A948" s="154" t="s">
        <v>820</v>
      </c>
      <c r="B948" s="154" t="s">
        <v>2680</v>
      </c>
      <c r="C948" s="154" t="s">
        <v>4171</v>
      </c>
      <c r="D948" s="179">
        <v>81004236170</v>
      </c>
      <c r="E948" s="179">
        <v>38653445236</v>
      </c>
      <c r="F948" s="179">
        <v>65360477856</v>
      </c>
      <c r="G948" s="179">
        <v>77278128796</v>
      </c>
      <c r="H948" s="179">
        <f>VLOOKUP(A948,Sheet3!$A$1:$E$2000,5,FALSE)</f>
        <v>110105188265</v>
      </c>
      <c r="I948" s="20"/>
      <c r="J948" s="20"/>
      <c r="K948" s="20"/>
    </row>
    <row r="949" spans="1:11">
      <c r="A949" s="154" t="s">
        <v>3899</v>
      </c>
      <c r="B949" s="154" t="s">
        <v>3900</v>
      </c>
      <c r="C949" s="154" t="s">
        <v>4171</v>
      </c>
      <c r="D949" s="179">
        <v>-6987330483</v>
      </c>
      <c r="E949" s="179">
        <v>40054904199</v>
      </c>
      <c r="F949" s="179">
        <v>40211967946</v>
      </c>
      <c r="G949" s="179">
        <v>-17564376612</v>
      </c>
      <c r="H949" s="179">
        <f>VLOOKUP(A949,Sheet3!$A$1:$E$2000,5,FALSE)</f>
        <v>-7409598316</v>
      </c>
      <c r="I949" s="20"/>
      <c r="J949" s="20"/>
      <c r="K949" s="20"/>
    </row>
    <row r="950" spans="1:11">
      <c r="A950" s="154" t="s">
        <v>1125</v>
      </c>
      <c r="B950" s="154" t="s">
        <v>3696</v>
      </c>
      <c r="C950" s="154" t="s">
        <v>4171</v>
      </c>
      <c r="D950" s="179">
        <v>604758282</v>
      </c>
      <c r="E950" s="179">
        <v>2234690162</v>
      </c>
      <c r="F950" s="179">
        <v>1407563790</v>
      </c>
      <c r="G950" s="179">
        <v>1937291169</v>
      </c>
      <c r="H950" s="179">
        <f>VLOOKUP(A950,Sheet3!$A$1:$E$2000,5,FALSE)</f>
        <v>0</v>
      </c>
      <c r="I950" s="20"/>
      <c r="J950" s="20"/>
      <c r="K950" s="20"/>
    </row>
    <row r="951" spans="1:11">
      <c r="A951" s="154" t="s">
        <v>4210</v>
      </c>
      <c r="B951" s="154" t="s">
        <v>4282</v>
      </c>
      <c r="C951" s="154" t="s">
        <v>4171</v>
      </c>
      <c r="D951" s="179"/>
      <c r="E951" s="179"/>
      <c r="F951" s="179"/>
      <c r="G951" s="179"/>
      <c r="H951" s="179">
        <f>VLOOKUP(A951,Sheet3!$A$1:$E$2000,5,FALSE)</f>
        <v>101229133943</v>
      </c>
      <c r="I951" s="20"/>
      <c r="J951" s="20"/>
      <c r="K951" s="20"/>
    </row>
    <row r="952" spans="1:11">
      <c r="A952" s="154" t="s">
        <v>947</v>
      </c>
      <c r="B952" s="154" t="s">
        <v>2683</v>
      </c>
      <c r="C952" s="154" t="s">
        <v>4171</v>
      </c>
      <c r="D952" s="179">
        <v>-11980971129</v>
      </c>
      <c r="E952" s="179">
        <v>-12319847993</v>
      </c>
      <c r="F952" s="179">
        <v>-56363375919</v>
      </c>
      <c r="G952" s="179">
        <v>13864326987</v>
      </c>
      <c r="H952" s="179">
        <f>VLOOKUP(A952,Sheet3!$A$1:$E$2000,5,FALSE)</f>
        <v>-16007362857</v>
      </c>
      <c r="I952" s="20"/>
      <c r="J952" s="20"/>
      <c r="K952" s="20"/>
    </row>
    <row r="953" spans="1:11">
      <c r="A953" s="154" t="s">
        <v>1130</v>
      </c>
      <c r="B953" s="154" t="s">
        <v>2688</v>
      </c>
      <c r="C953" s="154" t="s">
        <v>4171</v>
      </c>
      <c r="D953" s="179">
        <v>-1365647461</v>
      </c>
      <c r="E953" s="179">
        <v>-2480628132</v>
      </c>
      <c r="F953" s="179">
        <v>-889271551</v>
      </c>
      <c r="G953" s="179">
        <v>787643585</v>
      </c>
      <c r="H953" s="179">
        <f>VLOOKUP(A953,Sheet3!$A$1:$E$2000,5,FALSE)</f>
        <v>969226176</v>
      </c>
      <c r="I953" s="20"/>
      <c r="J953" s="20"/>
      <c r="K953" s="20"/>
    </row>
    <row r="954" spans="1:11">
      <c r="A954" s="154" t="s">
        <v>3518</v>
      </c>
      <c r="B954" s="154" t="s">
        <v>3519</v>
      </c>
      <c r="C954" s="154" t="s">
        <v>4171</v>
      </c>
      <c r="D954" s="179"/>
      <c r="E954" s="179"/>
      <c r="F954" s="179">
        <v>0</v>
      </c>
      <c r="G954" s="179"/>
      <c r="H954" s="179">
        <f>VLOOKUP(A954,Sheet3!$A$1:$E$2000,5,FALSE)</f>
        <v>0</v>
      </c>
      <c r="I954" s="20"/>
      <c r="J954" s="20"/>
      <c r="K954" s="20"/>
    </row>
    <row r="955" spans="1:11">
      <c r="A955" s="154" t="s">
        <v>3831</v>
      </c>
      <c r="B955" s="154" t="s">
        <v>3832</v>
      </c>
      <c r="C955" s="154" t="s">
        <v>4171</v>
      </c>
      <c r="D955" s="179"/>
      <c r="E955" s="179"/>
      <c r="F955" s="179"/>
      <c r="G955" s="179"/>
      <c r="H955" s="179">
        <f>VLOOKUP(A955,Sheet3!$A$1:$E$2000,5,FALSE)</f>
        <v>0</v>
      </c>
      <c r="I955" s="20"/>
      <c r="J955" s="20"/>
      <c r="K955" s="20"/>
    </row>
    <row r="956" spans="1:11">
      <c r="A956" s="154" t="s">
        <v>784</v>
      </c>
      <c r="B956" s="154" t="s">
        <v>2692</v>
      </c>
      <c r="C956" s="154" t="s">
        <v>4171</v>
      </c>
      <c r="D956" s="179">
        <v>126889881</v>
      </c>
      <c r="E956" s="179">
        <v>122371428</v>
      </c>
      <c r="F956" s="179">
        <v>107496178</v>
      </c>
      <c r="G956" s="179">
        <v>117919028</v>
      </c>
      <c r="H956" s="179">
        <f>VLOOKUP(A956,Sheet3!$A$1:$E$2000,5,FALSE)</f>
        <v>120821953</v>
      </c>
      <c r="I956" s="20"/>
      <c r="J956" s="20"/>
      <c r="K956" s="20"/>
    </row>
    <row r="957" spans="1:11">
      <c r="A957" s="154" t="s">
        <v>2697</v>
      </c>
      <c r="B957" s="154" t="s">
        <v>2698</v>
      </c>
      <c r="C957" s="154" t="s">
        <v>4171</v>
      </c>
      <c r="D957" s="179">
        <v>171059387891</v>
      </c>
      <c r="E957" s="179">
        <v>212548165080</v>
      </c>
      <c r="F957" s="179">
        <v>247474614915</v>
      </c>
      <c r="G957" s="179">
        <v>283482136926</v>
      </c>
      <c r="H957" s="179">
        <f>VLOOKUP(A957,Sheet3!$A$1:$E$2000,5,FALSE)</f>
        <v>194508739729</v>
      </c>
      <c r="I957" s="20"/>
      <c r="J957" s="20"/>
      <c r="K957" s="20"/>
    </row>
    <row r="958" spans="1:11">
      <c r="A958" s="154" t="s">
        <v>4308</v>
      </c>
      <c r="B958" s="154" t="s">
        <v>4309</v>
      </c>
      <c r="C958" s="154" t="s">
        <v>4171</v>
      </c>
      <c r="D958" s="179"/>
      <c r="E958" s="179"/>
      <c r="F958" s="179"/>
      <c r="G958" s="179"/>
      <c r="H958" s="179">
        <f>VLOOKUP(A958,Sheet3!$A$1:$E$2000,5,FALSE)</f>
        <v>0</v>
      </c>
      <c r="I958" s="20"/>
      <c r="J958" s="20"/>
      <c r="K958" s="20"/>
    </row>
    <row r="959" spans="1:11">
      <c r="A959" s="154" t="s">
        <v>1615</v>
      </c>
      <c r="B959" s="154" t="s">
        <v>2700</v>
      </c>
      <c r="C959" s="154" t="s">
        <v>4171</v>
      </c>
      <c r="D959" s="179"/>
      <c r="E959" s="179"/>
      <c r="F959" s="179"/>
      <c r="G959" s="179"/>
      <c r="H959" s="179">
        <f>VLOOKUP(A959,Sheet3!$A$1:$E$2000,5,FALSE)</f>
        <v>0</v>
      </c>
      <c r="I959" s="20"/>
      <c r="J959" s="20"/>
      <c r="K959" s="20"/>
    </row>
    <row r="960" spans="1:11">
      <c r="A960" s="154" t="s">
        <v>1134</v>
      </c>
      <c r="B960" s="154" t="s">
        <v>2701</v>
      </c>
      <c r="C960" s="154" t="s">
        <v>4171</v>
      </c>
      <c r="D960" s="179"/>
      <c r="E960" s="179"/>
      <c r="F960" s="179"/>
      <c r="G960" s="179"/>
      <c r="H960" s="179">
        <f>VLOOKUP(A960,Sheet3!$A$1:$E$2000,5,FALSE)</f>
        <v>0</v>
      </c>
      <c r="I960" s="20"/>
      <c r="J960" s="20"/>
      <c r="K960" s="20"/>
    </row>
    <row r="961" spans="1:11">
      <c r="A961" s="154" t="s">
        <v>2131</v>
      </c>
      <c r="B961" s="154" t="s">
        <v>2132</v>
      </c>
      <c r="C961" s="154" t="s">
        <v>4171</v>
      </c>
      <c r="D961" s="179">
        <v>275984133</v>
      </c>
      <c r="E961" s="179">
        <v>1562320527</v>
      </c>
      <c r="F961" s="179">
        <v>624303557</v>
      </c>
      <c r="G961" s="179">
        <v>406051692</v>
      </c>
      <c r="H961" s="179">
        <f>VLOOKUP(A961,Sheet3!$A$1:$E$2000,5,FALSE)</f>
        <v>693876188</v>
      </c>
      <c r="I961" s="20"/>
      <c r="J961" s="20"/>
      <c r="K961" s="20"/>
    </row>
    <row r="962" spans="1:11">
      <c r="A962" s="154" t="s">
        <v>781</v>
      </c>
      <c r="B962" s="154" t="s">
        <v>2702</v>
      </c>
      <c r="C962" s="154" t="s">
        <v>4171</v>
      </c>
      <c r="D962" s="179">
        <v>138463145982</v>
      </c>
      <c r="E962" s="179">
        <v>142925399781</v>
      </c>
      <c r="F962" s="179">
        <v>125887182210</v>
      </c>
      <c r="G962" s="179">
        <v>146563153875</v>
      </c>
      <c r="H962" s="179">
        <f>VLOOKUP(A962,Sheet3!$A$1:$E$2000,5,FALSE)</f>
        <v>137914556341</v>
      </c>
      <c r="I962" s="20"/>
      <c r="J962" s="20"/>
      <c r="K962" s="20"/>
    </row>
    <row r="963" spans="1:11">
      <c r="A963" s="154" t="s">
        <v>4211</v>
      </c>
      <c r="B963" s="154" t="s">
        <v>4283</v>
      </c>
      <c r="C963" s="154" t="s">
        <v>4171</v>
      </c>
      <c r="D963" s="179"/>
      <c r="E963" s="179"/>
      <c r="F963" s="179"/>
      <c r="G963" s="179"/>
      <c r="H963" s="179">
        <f>VLOOKUP(A963,Sheet3!$A$1:$E$2000,5,FALSE)</f>
        <v>0</v>
      </c>
      <c r="I963" s="20"/>
      <c r="J963" s="20"/>
      <c r="K963" s="20"/>
    </row>
    <row r="964" spans="1:11">
      <c r="A964" s="154" t="s">
        <v>1135</v>
      </c>
      <c r="B964" s="154" t="s">
        <v>2703</v>
      </c>
      <c r="C964" s="154" t="s">
        <v>4171</v>
      </c>
      <c r="D964" s="179"/>
      <c r="E964" s="179"/>
      <c r="F964" s="179"/>
      <c r="G964" s="179"/>
      <c r="H964" s="179">
        <f>VLOOKUP(A964,Sheet3!$A$1:$E$2000,5,FALSE)</f>
        <v>0</v>
      </c>
      <c r="I964" s="20"/>
      <c r="J964" s="20"/>
      <c r="K964" s="20"/>
    </row>
    <row r="965" spans="1:11">
      <c r="A965" s="154" t="s">
        <v>2704</v>
      </c>
      <c r="B965" s="154" t="s">
        <v>2705</v>
      </c>
      <c r="C965" s="154" t="s">
        <v>4171</v>
      </c>
      <c r="D965" s="179">
        <v>48416191173</v>
      </c>
      <c r="E965" s="179">
        <v>50845636525</v>
      </c>
      <c r="F965" s="179">
        <v>53197700051</v>
      </c>
      <c r="G965" s="179">
        <v>47622460108</v>
      </c>
      <c r="H965" s="179">
        <f>VLOOKUP(A965,Sheet3!$A$1:$E$2000,5,FALSE)</f>
        <v>56326717772</v>
      </c>
      <c r="I965" s="20"/>
      <c r="J965" s="20"/>
      <c r="K965" s="20"/>
    </row>
    <row r="966" spans="1:11">
      <c r="A966" s="154" t="s">
        <v>869</v>
      </c>
      <c r="B966" s="154" t="s">
        <v>2706</v>
      </c>
      <c r="C966" s="154" t="s">
        <v>4171</v>
      </c>
      <c r="D966" s="179">
        <v>24386020016</v>
      </c>
      <c r="E966" s="179">
        <v>40107824056</v>
      </c>
      <c r="F966" s="179">
        <v>36750581085</v>
      </c>
      <c r="G966" s="179">
        <v>51485143849</v>
      </c>
      <c r="H966" s="179">
        <f>VLOOKUP(A966,Sheet3!$A$1:$E$2000,5,FALSE)</f>
        <v>34652324308</v>
      </c>
      <c r="I966" s="20"/>
      <c r="J966" s="20"/>
      <c r="K966" s="20"/>
    </row>
    <row r="967" spans="1:11">
      <c r="A967" s="154" t="s">
        <v>1137</v>
      </c>
      <c r="B967" s="154" t="s">
        <v>3796</v>
      </c>
      <c r="C967" s="154" t="s">
        <v>4171</v>
      </c>
      <c r="D967" s="179"/>
      <c r="E967" s="179"/>
      <c r="F967" s="179"/>
      <c r="G967" s="179"/>
      <c r="H967" s="179">
        <f>VLOOKUP(A967,Sheet3!$A$1:$E$2000,5,FALSE)</f>
        <v>0</v>
      </c>
      <c r="I967" s="20"/>
      <c r="J967" s="20"/>
      <c r="K967" s="20"/>
    </row>
    <row r="968" spans="1:11">
      <c r="A968" s="154" t="s">
        <v>427</v>
      </c>
      <c r="B968" s="154" t="s">
        <v>2134</v>
      </c>
      <c r="C968" s="154" t="s">
        <v>4171</v>
      </c>
      <c r="D968" s="179"/>
      <c r="E968" s="179"/>
      <c r="F968" s="179"/>
      <c r="G968" s="179"/>
      <c r="H968" s="179">
        <f>VLOOKUP(A968,Sheet3!$A$1:$E$2000,5,FALSE)</f>
        <v>0</v>
      </c>
      <c r="I968" s="20"/>
      <c r="J968" s="20"/>
      <c r="K968" s="20"/>
    </row>
    <row r="969" spans="1:11">
      <c r="A969" s="154" t="s">
        <v>1616</v>
      </c>
      <c r="B969" s="154" t="s">
        <v>2711</v>
      </c>
      <c r="C969" s="154" t="s">
        <v>4171</v>
      </c>
      <c r="D969" s="179">
        <v>424454835</v>
      </c>
      <c r="E969" s="179">
        <v>-34488637</v>
      </c>
      <c r="F969" s="179">
        <v>708293153</v>
      </c>
      <c r="G969" s="179">
        <v>-4721289165</v>
      </c>
      <c r="H969" s="179">
        <f>VLOOKUP(A969,Sheet3!$A$1:$E$2000,5,FALSE)</f>
        <v>12432802</v>
      </c>
      <c r="I969" s="20"/>
      <c r="J969" s="20"/>
      <c r="K969" s="20"/>
    </row>
    <row r="970" spans="1:11">
      <c r="A970" s="154" t="s">
        <v>1600</v>
      </c>
      <c r="B970" s="154" t="s">
        <v>2712</v>
      </c>
      <c r="C970" s="154" t="s">
        <v>4171</v>
      </c>
      <c r="D970" s="179"/>
      <c r="E970" s="179"/>
      <c r="F970" s="179"/>
      <c r="G970" s="179"/>
      <c r="H970" s="179">
        <f>VLOOKUP(A970,Sheet3!$A$1:$E$2000,5,FALSE)</f>
        <v>0</v>
      </c>
      <c r="I970" s="20"/>
      <c r="J970" s="20"/>
      <c r="K970" s="20"/>
    </row>
    <row r="971" spans="1:11">
      <c r="A971" s="154" t="s">
        <v>4145</v>
      </c>
      <c r="B971" s="154" t="s">
        <v>4146</v>
      </c>
      <c r="C971" s="154" t="s">
        <v>4171</v>
      </c>
      <c r="D971" s="179">
        <v>7304336074</v>
      </c>
      <c r="E971" s="179">
        <v>11394879438</v>
      </c>
      <c r="F971" s="179">
        <v>12987607151</v>
      </c>
      <c r="G971" s="179">
        <v>6697862652</v>
      </c>
      <c r="H971" s="179">
        <f>VLOOKUP(A971,Sheet3!$A$1:$E$2000,5,FALSE)</f>
        <v>7694164040</v>
      </c>
      <c r="I971" s="20"/>
      <c r="J971" s="20"/>
      <c r="K971" s="20"/>
    </row>
    <row r="972" spans="1:11">
      <c r="A972" s="154" t="s">
        <v>1139</v>
      </c>
      <c r="B972" s="154" t="s">
        <v>2714</v>
      </c>
      <c r="C972" s="154" t="s">
        <v>4171</v>
      </c>
      <c r="D972" s="179"/>
      <c r="E972" s="179"/>
      <c r="F972" s="179"/>
      <c r="G972" s="179"/>
      <c r="H972" s="179">
        <f>VLOOKUP(A972,Sheet3!$A$1:$E$2000,5,FALSE)</f>
        <v>0</v>
      </c>
      <c r="I972" s="20"/>
      <c r="J972" s="20"/>
      <c r="K972" s="20"/>
    </row>
    <row r="973" spans="1:11">
      <c r="A973" s="154" t="s">
        <v>4178</v>
      </c>
      <c r="B973" s="154" t="s">
        <v>4179</v>
      </c>
      <c r="C973" s="154" t="s">
        <v>4171</v>
      </c>
      <c r="D973" s="179"/>
      <c r="E973" s="179"/>
      <c r="F973" s="179"/>
      <c r="G973" s="179"/>
      <c r="H973" s="179">
        <f>VLOOKUP(A973,Sheet3!$A$1:$E$2000,5,FALSE)</f>
        <v>0</v>
      </c>
      <c r="I973" s="20"/>
      <c r="J973" s="20"/>
      <c r="K973" s="20"/>
    </row>
    <row r="974" spans="1:11">
      <c r="A974" s="154" t="s">
        <v>1140</v>
      </c>
      <c r="B974" s="154" t="s">
        <v>2715</v>
      </c>
      <c r="C974" s="154" t="s">
        <v>4171</v>
      </c>
      <c r="D974" s="179">
        <v>427435126</v>
      </c>
      <c r="E974" s="179">
        <v>215092730</v>
      </c>
      <c r="F974" s="179">
        <v>133058779</v>
      </c>
      <c r="G974" s="179">
        <v>841851719</v>
      </c>
      <c r="H974" s="179">
        <f>VLOOKUP(A974,Sheet3!$A$1:$E$2000,5,FALSE)</f>
        <v>375241426</v>
      </c>
      <c r="I974" s="20"/>
      <c r="J974" s="20"/>
      <c r="K974" s="20"/>
    </row>
    <row r="975" spans="1:11">
      <c r="A975" s="154" t="s">
        <v>938</v>
      </c>
      <c r="B975" s="154" t="s">
        <v>2716</v>
      </c>
      <c r="C975" s="154" t="s">
        <v>4171</v>
      </c>
      <c r="D975" s="179">
        <v>-152767961</v>
      </c>
      <c r="E975" s="179">
        <v>-285158091</v>
      </c>
      <c r="F975" s="179">
        <v>-289111027</v>
      </c>
      <c r="G975" s="179">
        <v>2588697002</v>
      </c>
      <c r="H975" s="179">
        <f>VLOOKUP(A975,Sheet3!$A$1:$E$2000,5,FALSE)</f>
        <v>1020133770</v>
      </c>
      <c r="I975" s="20"/>
      <c r="J975" s="20"/>
      <c r="K975" s="20"/>
    </row>
    <row r="976" spans="1:11">
      <c r="A976" s="154" t="s">
        <v>1141</v>
      </c>
      <c r="B976" s="154" t="s">
        <v>2717</v>
      </c>
      <c r="C976" s="154" t="s">
        <v>4171</v>
      </c>
      <c r="D976" s="179"/>
      <c r="E976" s="179"/>
      <c r="F976" s="179"/>
      <c r="G976" s="179"/>
      <c r="H976" s="179">
        <f>VLOOKUP(A976,Sheet3!$A$1:$E$2000,5,FALSE)</f>
        <v>0</v>
      </c>
      <c r="I976" s="20"/>
      <c r="J976" s="20"/>
      <c r="K976" s="20"/>
    </row>
    <row r="977" spans="1:11">
      <c r="A977" s="154" t="s">
        <v>1142</v>
      </c>
      <c r="B977" s="154" t="s">
        <v>2718</v>
      </c>
      <c r="C977" s="154" t="s">
        <v>4171</v>
      </c>
      <c r="D977" s="179"/>
      <c r="E977" s="179"/>
      <c r="F977" s="179"/>
      <c r="G977" s="179"/>
      <c r="H977" s="179">
        <f>VLOOKUP(A977,Sheet3!$A$1:$E$2000,5,FALSE)</f>
        <v>0</v>
      </c>
      <c r="I977" s="20"/>
      <c r="J977" s="20"/>
      <c r="K977" s="20"/>
    </row>
    <row r="978" spans="1:11">
      <c r="A978" s="154" t="s">
        <v>1143</v>
      </c>
      <c r="B978" s="154" t="s">
        <v>2719</v>
      </c>
      <c r="C978" s="154" t="s">
        <v>4171</v>
      </c>
      <c r="D978" s="179">
        <v>69841021865</v>
      </c>
      <c r="E978" s="179">
        <v>63401587617</v>
      </c>
      <c r="F978" s="179">
        <v>73376729409</v>
      </c>
      <c r="G978" s="179">
        <v>96307956782</v>
      </c>
      <c r="H978" s="179">
        <f>VLOOKUP(A978,Sheet3!$A$1:$E$2000,5,FALSE)</f>
        <v>66392328250</v>
      </c>
      <c r="I978" s="20"/>
      <c r="J978" s="20"/>
      <c r="K978" s="20"/>
    </row>
    <row r="979" spans="1:11">
      <c r="A979" s="154" t="s">
        <v>2722</v>
      </c>
      <c r="B979" s="154" t="s">
        <v>2723</v>
      </c>
      <c r="C979" s="154" t="s">
        <v>4171</v>
      </c>
      <c r="D979" s="179"/>
      <c r="E979" s="179"/>
      <c r="F979" s="179"/>
      <c r="G979" s="179"/>
      <c r="H979" s="179">
        <f>VLOOKUP(A979,Sheet3!$A$1:$E$2000,5,FALSE)</f>
        <v>0</v>
      </c>
      <c r="I979" s="20"/>
      <c r="J979" s="20"/>
      <c r="K979" s="20"/>
    </row>
    <row r="980" spans="1:11">
      <c r="A980" s="154" t="s">
        <v>4212</v>
      </c>
      <c r="B980" s="154" t="s">
        <v>4228</v>
      </c>
      <c r="C980" s="154" t="s">
        <v>4171</v>
      </c>
      <c r="D980" s="179"/>
      <c r="E980" s="179"/>
      <c r="F980" s="179">
        <v>353567654255</v>
      </c>
      <c r="G980" s="179">
        <v>317569832569</v>
      </c>
      <c r="H980" s="179">
        <f>VLOOKUP(A980,Sheet3!$A$1:$E$2000,5,FALSE)</f>
        <v>406541045874</v>
      </c>
      <c r="I980" s="20"/>
      <c r="J980" s="20"/>
      <c r="K980" s="20"/>
    </row>
    <row r="981" spans="1:11">
      <c r="A981" s="154" t="s">
        <v>1147</v>
      </c>
      <c r="B981" s="154" t="s">
        <v>2726</v>
      </c>
      <c r="C981" s="154" t="s">
        <v>4171</v>
      </c>
      <c r="D981" s="179"/>
      <c r="E981" s="179"/>
      <c r="F981" s="179"/>
      <c r="G981" s="179"/>
      <c r="H981" s="179">
        <f>VLOOKUP(A981,Sheet3!$A$1:$E$2000,5,FALSE)</f>
        <v>0</v>
      </c>
      <c r="I981" s="20"/>
      <c r="J981" s="20"/>
      <c r="K981" s="20"/>
    </row>
    <row r="982" spans="1:11">
      <c r="A982" s="154" t="s">
        <v>1148</v>
      </c>
      <c r="B982" s="154" t="s">
        <v>2727</v>
      </c>
      <c r="C982" s="154" t="s">
        <v>4171</v>
      </c>
      <c r="D982" s="179"/>
      <c r="E982" s="179"/>
      <c r="F982" s="179"/>
      <c r="G982" s="179"/>
      <c r="H982" s="179">
        <f>VLOOKUP(A982,Sheet3!$A$1:$E$2000,5,FALSE)</f>
        <v>0</v>
      </c>
      <c r="I982" s="20"/>
      <c r="J982" s="20"/>
      <c r="K982" s="20"/>
    </row>
    <row r="983" spans="1:11">
      <c r="A983" s="154" t="s">
        <v>1149</v>
      </c>
      <c r="B983" s="154" t="s">
        <v>2728</v>
      </c>
      <c r="C983" s="154" t="s">
        <v>4171</v>
      </c>
      <c r="D983" s="179">
        <v>15942153958</v>
      </c>
      <c r="E983" s="179">
        <v>16400013190</v>
      </c>
      <c r="F983" s="179">
        <v>18348320336</v>
      </c>
      <c r="G983" s="179">
        <v>17371891943</v>
      </c>
      <c r="H983" s="179">
        <f>VLOOKUP(A983,Sheet3!$A$1:$E$2000,5,FALSE)</f>
        <v>17258739964</v>
      </c>
      <c r="I983" s="20"/>
      <c r="J983" s="20"/>
      <c r="K983" s="20"/>
    </row>
    <row r="984" spans="1:11">
      <c r="A984" s="154" t="s">
        <v>1151</v>
      </c>
      <c r="B984" s="154" t="s">
        <v>2730</v>
      </c>
      <c r="C984" s="154" t="s">
        <v>4171</v>
      </c>
      <c r="D984" s="179">
        <v>2301033043</v>
      </c>
      <c r="E984" s="179">
        <v>-174153660</v>
      </c>
      <c r="F984" s="179">
        <v>101362672</v>
      </c>
      <c r="G984" s="179">
        <v>5239109125</v>
      </c>
      <c r="H984" s="179">
        <f>VLOOKUP(A984,Sheet3!$A$1:$E$2000,5,FALSE)</f>
        <v>-159931812</v>
      </c>
      <c r="I984" s="20"/>
      <c r="J984" s="20"/>
      <c r="K984" s="20"/>
    </row>
    <row r="985" spans="1:11">
      <c r="A985" s="154" t="s">
        <v>2731</v>
      </c>
      <c r="B985" s="154" t="s">
        <v>2732</v>
      </c>
      <c r="C985" s="154" t="s">
        <v>4171</v>
      </c>
      <c r="D985" s="179"/>
      <c r="E985" s="179"/>
      <c r="F985" s="179"/>
      <c r="G985" s="179"/>
      <c r="H985" s="179">
        <f>VLOOKUP(A985,Sheet3!$A$1:$E$2000,5,FALSE)</f>
        <v>0</v>
      </c>
      <c r="I985" s="20"/>
      <c r="J985" s="20"/>
      <c r="K985" s="20"/>
    </row>
    <row r="986" spans="1:11">
      <c r="A986" s="154" t="s">
        <v>1152</v>
      </c>
      <c r="B986" s="154" t="s">
        <v>2733</v>
      </c>
      <c r="C986" s="154" t="s">
        <v>4171</v>
      </c>
      <c r="D986" s="179"/>
      <c r="E986" s="179"/>
      <c r="F986" s="179"/>
      <c r="G986" s="179"/>
      <c r="H986" s="179">
        <f>VLOOKUP(A986,Sheet3!$A$1:$E$2000,5,FALSE)</f>
        <v>0</v>
      </c>
      <c r="I986" s="20"/>
      <c r="J986" s="20"/>
      <c r="K986" s="20"/>
    </row>
    <row r="987" spans="1:11">
      <c r="A987" s="154" t="s">
        <v>1153</v>
      </c>
      <c r="B987" s="154" t="s">
        <v>2734</v>
      </c>
      <c r="C987" s="154" t="s">
        <v>4171</v>
      </c>
      <c r="D987" s="179">
        <v>238676587316</v>
      </c>
      <c r="E987" s="179">
        <v>276312692588</v>
      </c>
      <c r="F987" s="179">
        <v>381560727274</v>
      </c>
      <c r="G987" s="179">
        <v>244816981226</v>
      </c>
      <c r="H987" s="179">
        <f>VLOOKUP(A987,Sheet3!$A$1:$E$2000,5,FALSE)</f>
        <v>268018706325</v>
      </c>
      <c r="I987" s="20"/>
      <c r="J987" s="20"/>
      <c r="K987" s="20"/>
    </row>
    <row r="988" spans="1:11">
      <c r="A988" s="154" t="s">
        <v>1154</v>
      </c>
      <c r="B988" s="154" t="s">
        <v>2735</v>
      </c>
      <c r="C988" s="154" t="s">
        <v>4171</v>
      </c>
      <c r="D988" s="179">
        <v>46385940091</v>
      </c>
      <c r="E988" s="179">
        <v>65475850324</v>
      </c>
      <c r="F988" s="179">
        <v>47133503826</v>
      </c>
      <c r="G988" s="179">
        <v>26410030275</v>
      </c>
      <c r="H988" s="179">
        <f>VLOOKUP(A988,Sheet3!$A$1:$E$2000,5,FALSE)</f>
        <v>50265732391</v>
      </c>
      <c r="I988" s="20"/>
      <c r="J988" s="20"/>
      <c r="K988" s="20"/>
    </row>
    <row r="989" spans="1:11">
      <c r="A989" s="154" t="s">
        <v>897</v>
      </c>
      <c r="B989" s="154" t="s">
        <v>2736</v>
      </c>
      <c r="C989" s="154" t="s">
        <v>4171</v>
      </c>
      <c r="D989" s="179">
        <v>52865933936</v>
      </c>
      <c r="E989" s="179">
        <v>96049134074</v>
      </c>
      <c r="F989" s="179">
        <v>110284618980</v>
      </c>
      <c r="G989" s="179">
        <v>138869029437</v>
      </c>
      <c r="H989" s="179">
        <f>VLOOKUP(A989,Sheet3!$A$1:$E$2000,5,FALSE)</f>
        <v>72617934259</v>
      </c>
      <c r="I989" s="20"/>
      <c r="J989" s="20"/>
      <c r="K989" s="20"/>
    </row>
    <row r="990" spans="1:11">
      <c r="A990" s="154" t="s">
        <v>1155</v>
      </c>
      <c r="B990" s="154" t="s">
        <v>2737</v>
      </c>
      <c r="C990" s="154" t="s">
        <v>4171</v>
      </c>
      <c r="D990" s="179">
        <v>2308295248043</v>
      </c>
      <c r="E990" s="179">
        <v>2407991099577</v>
      </c>
      <c r="F990" s="179">
        <v>2517561066356</v>
      </c>
      <c r="G990" s="179">
        <v>2475971049145</v>
      </c>
      <c r="H990" s="179">
        <f>VLOOKUP(A990,Sheet3!$A$1:$E$2000,5,FALSE)</f>
        <v>2485484117412</v>
      </c>
      <c r="I990" s="20"/>
      <c r="J990" s="20"/>
      <c r="K990" s="20"/>
    </row>
    <row r="991" spans="1:11">
      <c r="A991" s="154" t="s">
        <v>1156</v>
      </c>
      <c r="B991" s="154" t="s">
        <v>3870</v>
      </c>
      <c r="C991" s="154" t="s">
        <v>4171</v>
      </c>
      <c r="D991" s="179"/>
      <c r="E991" s="179"/>
      <c r="F991" s="179"/>
      <c r="G991" s="179"/>
      <c r="H991" s="179">
        <f>VLOOKUP(A991,Sheet3!$A$1:$E$2000,5,FALSE)</f>
        <v>0</v>
      </c>
      <c r="I991" s="20"/>
      <c r="J991" s="20"/>
      <c r="K991" s="20"/>
    </row>
    <row r="992" spans="1:11">
      <c r="A992" s="154" t="s">
        <v>824</v>
      </c>
      <c r="B992" s="154" t="s">
        <v>2739</v>
      </c>
      <c r="C992" s="154" t="s">
        <v>4171</v>
      </c>
      <c r="D992" s="179"/>
      <c r="E992" s="179"/>
      <c r="F992" s="179"/>
      <c r="G992" s="179"/>
      <c r="H992" s="179">
        <f>VLOOKUP(A992,Sheet3!$A$1:$E$2000,5,FALSE)</f>
        <v>0</v>
      </c>
      <c r="I992" s="20"/>
      <c r="J992" s="20"/>
      <c r="K992" s="20"/>
    </row>
    <row r="993" spans="1:11">
      <c r="A993" s="154" t="s">
        <v>1157</v>
      </c>
      <c r="B993" s="154" t="s">
        <v>2740</v>
      </c>
      <c r="C993" s="154" t="s">
        <v>4171</v>
      </c>
      <c r="D993" s="179"/>
      <c r="E993" s="179"/>
      <c r="F993" s="179"/>
      <c r="G993" s="179"/>
      <c r="H993" s="179">
        <f>VLOOKUP(A993,Sheet3!$A$1:$E$2000,5,FALSE)</f>
        <v>0</v>
      </c>
      <c r="I993" s="20"/>
      <c r="J993" s="20"/>
      <c r="K993" s="20"/>
    </row>
    <row r="994" spans="1:11">
      <c r="A994" s="154" t="s">
        <v>1158</v>
      </c>
      <c r="B994" s="154" t="s">
        <v>2741</v>
      </c>
      <c r="C994" s="154" t="s">
        <v>4171</v>
      </c>
      <c r="D994" s="179"/>
      <c r="E994" s="179"/>
      <c r="F994" s="179"/>
      <c r="G994" s="179"/>
      <c r="H994" s="179">
        <f>VLOOKUP(A994,Sheet3!$A$1:$E$2000,5,FALSE)</f>
        <v>0</v>
      </c>
      <c r="I994" s="20"/>
      <c r="J994" s="20"/>
      <c r="K994" s="20"/>
    </row>
    <row r="995" spans="1:11">
      <c r="A995" s="154" t="s">
        <v>1159</v>
      </c>
      <c r="B995" s="154" t="s">
        <v>2742</v>
      </c>
      <c r="C995" s="154" t="s">
        <v>4171</v>
      </c>
      <c r="D995" s="179"/>
      <c r="E995" s="179"/>
      <c r="F995" s="179"/>
      <c r="G995" s="179"/>
      <c r="H995" s="179">
        <f>VLOOKUP(A995,Sheet3!$A$1:$E$2000,5,FALSE)</f>
        <v>0</v>
      </c>
      <c r="I995" s="20"/>
      <c r="J995" s="20"/>
      <c r="K995" s="20"/>
    </row>
    <row r="996" spans="1:11">
      <c r="A996" s="154" t="s">
        <v>105</v>
      </c>
      <c r="B996" s="154" t="s">
        <v>1762</v>
      </c>
      <c r="C996" s="154" t="s">
        <v>4171</v>
      </c>
      <c r="D996" s="179">
        <v>-13634161318</v>
      </c>
      <c r="E996" s="179">
        <v>-17633794985</v>
      </c>
      <c r="F996" s="179">
        <v>-3474100908</v>
      </c>
      <c r="G996" s="179">
        <v>-3360227504</v>
      </c>
      <c r="H996" s="179">
        <f>VLOOKUP(A996,Sheet3!$A$1:$E$2000,5,FALSE)</f>
        <v>-936124751</v>
      </c>
      <c r="I996" s="20"/>
      <c r="J996" s="20"/>
      <c r="K996" s="20"/>
    </row>
    <row r="997" spans="1:11">
      <c r="A997" s="154" t="s">
        <v>3901</v>
      </c>
      <c r="B997" s="154" t="s">
        <v>3902</v>
      </c>
      <c r="C997" s="154" t="s">
        <v>4171</v>
      </c>
      <c r="D997" s="179"/>
      <c r="E997" s="179"/>
      <c r="F997" s="179"/>
      <c r="G997" s="179"/>
      <c r="H997" s="179">
        <f>VLOOKUP(A997,Sheet3!$A$1:$E$2000,5,FALSE)</f>
        <v>0</v>
      </c>
      <c r="I997" s="20"/>
      <c r="J997" s="20"/>
      <c r="K997" s="20"/>
    </row>
    <row r="998" spans="1:11">
      <c r="A998" s="154" t="s">
        <v>1160</v>
      </c>
      <c r="B998" s="154" t="s">
        <v>2743</v>
      </c>
      <c r="C998" s="154" t="s">
        <v>4171</v>
      </c>
      <c r="D998" s="179"/>
      <c r="E998" s="179"/>
      <c r="F998" s="179"/>
      <c r="G998" s="179"/>
      <c r="H998" s="179">
        <f>VLOOKUP(A998,Sheet3!$A$1:$E$2000,5,FALSE)</f>
        <v>0</v>
      </c>
      <c r="I998" s="20"/>
      <c r="J998" s="20"/>
      <c r="K998" s="20"/>
    </row>
    <row r="999" spans="1:11">
      <c r="A999" s="154" t="s">
        <v>3903</v>
      </c>
      <c r="B999" s="154" t="s">
        <v>3904</v>
      </c>
      <c r="C999" s="154" t="s">
        <v>4171</v>
      </c>
      <c r="D999" s="179"/>
      <c r="E999" s="179"/>
      <c r="F999" s="179"/>
      <c r="G999" s="179"/>
      <c r="H999" s="179">
        <f>VLOOKUP(A999,Sheet3!$A$1:$E$2000,5,FALSE)</f>
        <v>0</v>
      </c>
      <c r="I999" s="20"/>
      <c r="J999" s="20"/>
      <c r="K999" s="20"/>
    </row>
    <row r="1000" spans="1:11">
      <c r="A1000" s="154" t="s">
        <v>817</v>
      </c>
      <c r="B1000" s="154" t="s">
        <v>2744</v>
      </c>
      <c r="C1000" s="154" t="s">
        <v>4171</v>
      </c>
      <c r="D1000" s="179">
        <v>44309409571</v>
      </c>
      <c r="E1000" s="179">
        <v>47210333853</v>
      </c>
      <c r="F1000" s="179">
        <v>48793991789</v>
      </c>
      <c r="G1000" s="179">
        <v>45775986343</v>
      </c>
      <c r="H1000" s="179">
        <f>VLOOKUP(A1000,Sheet3!$A$1:$E$2000,5,FALSE)</f>
        <v>44243256661</v>
      </c>
      <c r="I1000" s="20"/>
      <c r="J1000" s="20"/>
      <c r="K1000" s="20"/>
    </row>
    <row r="1001" spans="1:11">
      <c r="A1001" s="154" t="s">
        <v>1161</v>
      </c>
      <c r="B1001" s="154" t="s">
        <v>2745</v>
      </c>
      <c r="C1001" s="154" t="s">
        <v>4171</v>
      </c>
      <c r="D1001" s="179"/>
      <c r="E1001" s="179"/>
      <c r="F1001" s="179"/>
      <c r="G1001" s="179"/>
      <c r="H1001" s="179">
        <f>VLOOKUP(A1001,Sheet3!$A$1:$E$2000,5,FALSE)</f>
        <v>0</v>
      </c>
      <c r="I1001" s="20"/>
      <c r="J1001" s="20"/>
      <c r="K1001" s="20"/>
    </row>
    <row r="1002" spans="1:11">
      <c r="A1002" s="154" t="s">
        <v>3929</v>
      </c>
      <c r="B1002" s="154" t="s">
        <v>3939</v>
      </c>
      <c r="C1002" s="154" t="s">
        <v>4171</v>
      </c>
      <c r="D1002" s="179">
        <v>54119308717</v>
      </c>
      <c r="E1002" s="179">
        <v>67457842745</v>
      </c>
      <c r="F1002" s="179">
        <v>69962625787</v>
      </c>
      <c r="G1002" s="179">
        <v>55678335108</v>
      </c>
      <c r="H1002" s="179">
        <f>VLOOKUP(A1002,Sheet3!$A$1:$E$2000,5,FALSE)</f>
        <v>69035428568</v>
      </c>
      <c r="I1002" s="20"/>
      <c r="J1002" s="20"/>
      <c r="K1002" s="20"/>
    </row>
    <row r="1003" spans="1:11">
      <c r="A1003" s="154" t="s">
        <v>3816</v>
      </c>
      <c r="B1003" s="154" t="s">
        <v>3817</v>
      </c>
      <c r="C1003" s="154" t="s">
        <v>4171</v>
      </c>
      <c r="D1003" s="179">
        <v>282455853146</v>
      </c>
      <c r="E1003" s="179">
        <v>337494878533</v>
      </c>
      <c r="F1003" s="179">
        <v>197218217269</v>
      </c>
      <c r="G1003" s="179">
        <v>182323776384</v>
      </c>
      <c r="H1003" s="179">
        <f>VLOOKUP(A1003,Sheet3!$A$1:$E$2000,5,FALSE)</f>
        <v>159948079504</v>
      </c>
      <c r="I1003" s="20"/>
      <c r="J1003" s="20"/>
      <c r="K1003" s="20"/>
    </row>
    <row r="1004" spans="1:11">
      <c r="A1004" s="154" t="s">
        <v>4310</v>
      </c>
      <c r="B1004" s="154" t="s">
        <v>4311</v>
      </c>
      <c r="C1004" s="154" t="s">
        <v>4171</v>
      </c>
      <c r="D1004" s="179"/>
      <c r="E1004" s="179"/>
      <c r="F1004" s="179"/>
      <c r="G1004" s="179">
        <v>46584439021</v>
      </c>
      <c r="H1004" s="179">
        <f>VLOOKUP(A1004,Sheet3!$A$1:$E$2000,5,FALSE)</f>
        <v>29643067930</v>
      </c>
      <c r="I1004" s="20"/>
      <c r="J1004" s="20"/>
      <c r="K1004" s="20"/>
    </row>
    <row r="1005" spans="1:11">
      <c r="A1005" s="154" t="s">
        <v>3670</v>
      </c>
      <c r="B1005" s="154" t="s">
        <v>3671</v>
      </c>
      <c r="C1005" s="154" t="s">
        <v>4171</v>
      </c>
      <c r="D1005" s="179"/>
      <c r="E1005" s="179"/>
      <c r="F1005" s="179"/>
      <c r="G1005" s="179"/>
      <c r="H1005" s="179">
        <f>VLOOKUP(A1005,Sheet3!$A$1:$E$2000,5,FALSE)</f>
        <v>0</v>
      </c>
      <c r="I1005" s="20"/>
      <c r="J1005" s="20"/>
      <c r="K1005" s="20"/>
    </row>
    <row r="1006" spans="1:11">
      <c r="A1006" s="154" t="s">
        <v>1162</v>
      </c>
      <c r="B1006" s="154" t="s">
        <v>2748</v>
      </c>
      <c r="C1006" s="154" t="s">
        <v>4171</v>
      </c>
      <c r="D1006" s="179"/>
      <c r="E1006" s="179"/>
      <c r="F1006" s="179"/>
      <c r="G1006" s="179"/>
      <c r="H1006" s="179">
        <f>VLOOKUP(A1006,Sheet3!$A$1:$E$2000,5,FALSE)</f>
        <v>0</v>
      </c>
      <c r="I1006" s="20"/>
      <c r="J1006" s="20"/>
      <c r="K1006" s="20"/>
    </row>
    <row r="1007" spans="1:11">
      <c r="A1007" s="154" t="s">
        <v>1163</v>
      </c>
      <c r="B1007" s="154" t="s">
        <v>2749</v>
      </c>
      <c r="C1007" s="154" t="s">
        <v>4171</v>
      </c>
      <c r="D1007" s="179">
        <v>-756139854</v>
      </c>
      <c r="E1007" s="179">
        <v>-860425366</v>
      </c>
      <c r="F1007" s="179">
        <v>983622149</v>
      </c>
      <c r="G1007" s="179">
        <v>-510113036</v>
      </c>
      <c r="H1007" s="179">
        <f>VLOOKUP(A1007,Sheet3!$A$1:$E$2000,5,FALSE)</f>
        <v>-1239349138</v>
      </c>
      <c r="I1007" s="20"/>
      <c r="J1007" s="20"/>
      <c r="K1007" s="20"/>
    </row>
    <row r="1008" spans="1:11">
      <c r="A1008" s="154" t="s">
        <v>3520</v>
      </c>
      <c r="B1008" s="154" t="s">
        <v>3521</v>
      </c>
      <c r="C1008" s="154" t="s">
        <v>4171</v>
      </c>
      <c r="D1008" s="179"/>
      <c r="E1008" s="179"/>
      <c r="F1008" s="179"/>
      <c r="G1008" s="179"/>
      <c r="H1008" s="179">
        <f>VLOOKUP(A1008,Sheet3!$A$1:$E$2000,5,FALSE)</f>
        <v>0</v>
      </c>
      <c r="I1008" s="20"/>
      <c r="J1008" s="20"/>
      <c r="K1008" s="20"/>
    </row>
    <row r="1009" spans="1:11">
      <c r="A1009" s="154" t="s">
        <v>1164</v>
      </c>
      <c r="B1009" s="154" t="s">
        <v>2751</v>
      </c>
      <c r="C1009" s="154" t="s">
        <v>4171</v>
      </c>
      <c r="D1009" s="179"/>
      <c r="E1009" s="179"/>
      <c r="F1009" s="179"/>
      <c r="G1009" s="179"/>
      <c r="H1009" s="179">
        <f>VLOOKUP(A1009,Sheet3!$A$1:$E$2000,5,FALSE)</f>
        <v>0</v>
      </c>
      <c r="I1009" s="20"/>
      <c r="J1009" s="20"/>
      <c r="K1009" s="20"/>
    </row>
    <row r="1010" spans="1:11">
      <c r="A1010" s="154" t="s">
        <v>1165</v>
      </c>
      <c r="B1010" s="154" t="s">
        <v>3712</v>
      </c>
      <c r="C1010" s="154" t="s">
        <v>4171</v>
      </c>
      <c r="D1010" s="179">
        <v>6126857091</v>
      </c>
      <c r="E1010" s="179">
        <v>7296123862</v>
      </c>
      <c r="F1010" s="179">
        <v>5892084072</v>
      </c>
      <c r="G1010" s="179">
        <v>5335373803</v>
      </c>
      <c r="H1010" s="179">
        <f>VLOOKUP(A1010,Sheet3!$A$1:$E$2000,5,FALSE)</f>
        <v>6326357078</v>
      </c>
      <c r="I1010" s="20"/>
      <c r="J1010" s="20"/>
      <c r="K1010" s="20"/>
    </row>
    <row r="1011" spans="1:11">
      <c r="A1011" s="154" t="s">
        <v>113</v>
      </c>
      <c r="B1011" s="154" t="s">
        <v>1788</v>
      </c>
      <c r="C1011" s="154" t="s">
        <v>4171</v>
      </c>
      <c r="D1011" s="179">
        <v>294076605</v>
      </c>
      <c r="E1011" s="179">
        <v>473035916</v>
      </c>
      <c r="F1011" s="179">
        <v>390288586</v>
      </c>
      <c r="G1011" s="179">
        <v>444318180</v>
      </c>
      <c r="H1011" s="179">
        <f>VLOOKUP(A1011,Sheet3!$A$1:$E$2000,5,FALSE)</f>
        <v>388946733</v>
      </c>
      <c r="I1011" s="20"/>
      <c r="J1011" s="20"/>
      <c r="K1011" s="20"/>
    </row>
    <row r="1012" spans="1:11">
      <c r="A1012" s="154" t="s">
        <v>878</v>
      </c>
      <c r="B1012" s="154" t="s">
        <v>2753</v>
      </c>
      <c r="C1012" s="154" t="s">
        <v>4171</v>
      </c>
      <c r="D1012" s="179"/>
      <c r="E1012" s="179"/>
      <c r="F1012" s="179"/>
      <c r="G1012" s="179"/>
      <c r="H1012" s="179">
        <f>VLOOKUP(A1012,Sheet3!$A$1:$E$2000,5,FALSE)</f>
        <v>0</v>
      </c>
      <c r="I1012" s="20"/>
      <c r="J1012" s="20"/>
      <c r="K1012" s="20"/>
    </row>
    <row r="1013" spans="1:11">
      <c r="A1013" s="154" t="s">
        <v>3889</v>
      </c>
      <c r="B1013" s="154" t="s">
        <v>3890</v>
      </c>
      <c r="C1013" s="154" t="s">
        <v>4171</v>
      </c>
      <c r="D1013" s="179">
        <v>4438894414</v>
      </c>
      <c r="E1013" s="179">
        <v>6184679394</v>
      </c>
      <c r="F1013" s="179">
        <v>-2971658696</v>
      </c>
      <c r="G1013" s="179">
        <v>14003471775</v>
      </c>
      <c r="H1013" s="179">
        <f>VLOOKUP(A1013,Sheet3!$A$1:$E$2000,5,FALSE)</f>
        <v>3078285829</v>
      </c>
      <c r="I1013" s="20"/>
      <c r="J1013" s="20"/>
      <c r="K1013" s="20"/>
    </row>
    <row r="1014" spans="1:11">
      <c r="A1014" s="154" t="s">
        <v>1166</v>
      </c>
      <c r="B1014" s="154" t="s">
        <v>2755</v>
      </c>
      <c r="C1014" s="154" t="s">
        <v>4171</v>
      </c>
      <c r="D1014" s="179">
        <v>28809816751</v>
      </c>
      <c r="E1014" s="179">
        <v>34864925538</v>
      </c>
      <c r="F1014" s="179">
        <v>27594915371</v>
      </c>
      <c r="G1014" s="179">
        <v>48676392976</v>
      </c>
      <c r="H1014" s="179">
        <f>VLOOKUP(A1014,Sheet3!$A$1:$E$2000,5,FALSE)</f>
        <v>31489347809</v>
      </c>
      <c r="I1014" s="20"/>
      <c r="J1014" s="20"/>
      <c r="K1014" s="20"/>
    </row>
    <row r="1015" spans="1:11">
      <c r="A1015" s="154" t="s">
        <v>1167</v>
      </c>
      <c r="B1015" s="154" t="s">
        <v>2756</v>
      </c>
      <c r="C1015" s="154" t="s">
        <v>4171</v>
      </c>
      <c r="D1015" s="179"/>
      <c r="E1015" s="179"/>
      <c r="F1015" s="179"/>
      <c r="G1015" s="179"/>
      <c r="H1015" s="179">
        <f>VLOOKUP(A1015,Sheet3!$A$1:$E$2000,5,FALSE)</f>
        <v>0</v>
      </c>
      <c r="I1015" s="20"/>
      <c r="J1015" s="20"/>
      <c r="K1015" s="20"/>
    </row>
    <row r="1016" spans="1:11">
      <c r="A1016" s="154" t="s">
        <v>1169</v>
      </c>
      <c r="B1016" s="154" t="s">
        <v>2759</v>
      </c>
      <c r="C1016" s="154" t="s">
        <v>4171</v>
      </c>
      <c r="D1016" s="179">
        <v>4002320862</v>
      </c>
      <c r="E1016" s="179">
        <v>36571691624</v>
      </c>
      <c r="F1016" s="179">
        <v>30479969102</v>
      </c>
      <c r="G1016" s="179">
        <v>42176914709</v>
      </c>
      <c r="H1016" s="179">
        <f>VLOOKUP(A1016,Sheet3!$A$1:$E$2000,5,FALSE)</f>
        <v>5888608758</v>
      </c>
      <c r="I1016" s="20"/>
      <c r="J1016" s="20"/>
      <c r="K1016" s="20"/>
    </row>
    <row r="1017" spans="1:11">
      <c r="A1017" s="154" t="s">
        <v>1170</v>
      </c>
      <c r="B1017" s="154" t="s">
        <v>2760</v>
      </c>
      <c r="C1017" s="154" t="s">
        <v>4171</v>
      </c>
      <c r="D1017" s="179"/>
      <c r="E1017" s="179"/>
      <c r="F1017" s="179"/>
      <c r="G1017" s="179"/>
      <c r="H1017" s="179">
        <f>VLOOKUP(A1017,Sheet3!$A$1:$E$2000,5,FALSE)</f>
        <v>0</v>
      </c>
      <c r="I1017" s="20"/>
      <c r="J1017" s="20"/>
      <c r="K1017" s="20"/>
    </row>
    <row r="1018" spans="1:11">
      <c r="A1018" s="154" t="s">
        <v>4312</v>
      </c>
      <c r="B1018" s="154" t="s">
        <v>4313</v>
      </c>
      <c r="C1018" s="154" t="s">
        <v>4171</v>
      </c>
      <c r="D1018" s="179"/>
      <c r="E1018" s="179"/>
      <c r="F1018" s="179"/>
      <c r="G1018" s="179">
        <v>27306665589</v>
      </c>
      <c r="H1018" s="179">
        <f>VLOOKUP(A1018,Sheet3!$A$1:$E$2000,5,FALSE)</f>
        <v>33168405780</v>
      </c>
      <c r="I1018" s="20"/>
      <c r="J1018" s="20"/>
      <c r="K1018" s="20"/>
    </row>
    <row r="1019" spans="1:11">
      <c r="A1019" s="154" t="s">
        <v>1171</v>
      </c>
      <c r="B1019" s="154" t="s">
        <v>2761</v>
      </c>
      <c r="C1019" s="154" t="s">
        <v>4171</v>
      </c>
      <c r="D1019" s="179"/>
      <c r="E1019" s="179"/>
      <c r="F1019" s="179"/>
      <c r="G1019" s="179"/>
      <c r="H1019" s="179">
        <f>VLOOKUP(A1019,Sheet3!$A$1:$E$2000,5,FALSE)</f>
        <v>0</v>
      </c>
      <c r="I1019" s="20"/>
      <c r="J1019" s="20"/>
      <c r="K1019" s="20"/>
    </row>
    <row r="1020" spans="1:11">
      <c r="A1020" s="154" t="s">
        <v>1172</v>
      </c>
      <c r="B1020" s="154" t="s">
        <v>2762</v>
      </c>
      <c r="C1020" s="154" t="s">
        <v>4171</v>
      </c>
      <c r="D1020" s="179"/>
      <c r="E1020" s="179"/>
      <c r="F1020" s="179"/>
      <c r="G1020" s="179"/>
      <c r="H1020" s="179">
        <f>VLOOKUP(A1020,Sheet3!$A$1:$E$2000,5,FALSE)</f>
        <v>0</v>
      </c>
      <c r="I1020" s="20"/>
      <c r="J1020" s="20"/>
      <c r="K1020" s="20"/>
    </row>
    <row r="1021" spans="1:11">
      <c r="A1021" s="154" t="s">
        <v>823</v>
      </c>
      <c r="B1021" s="154" t="s">
        <v>2764</v>
      </c>
      <c r="C1021" s="154" t="s">
        <v>4171</v>
      </c>
      <c r="D1021" s="179">
        <v>3319151004</v>
      </c>
      <c r="E1021" s="179">
        <v>48384802945</v>
      </c>
      <c r="F1021" s="179">
        <v>-1297373145</v>
      </c>
      <c r="G1021" s="179">
        <v>13419962350</v>
      </c>
      <c r="H1021" s="179">
        <f>VLOOKUP(A1021,Sheet3!$A$1:$E$2000,5,FALSE)</f>
        <v>20821144021</v>
      </c>
      <c r="I1021" s="20"/>
      <c r="J1021" s="20"/>
      <c r="K1021" s="20"/>
    </row>
    <row r="1022" spans="1:11">
      <c r="A1022" s="154" t="s">
        <v>948</v>
      </c>
      <c r="B1022" s="154" t="s">
        <v>2765</v>
      </c>
      <c r="C1022" s="154" t="s">
        <v>4171</v>
      </c>
      <c r="D1022" s="179">
        <v>9200570602</v>
      </c>
      <c r="E1022" s="179">
        <v>9199603253</v>
      </c>
      <c r="F1022" s="179">
        <v>-7407998485</v>
      </c>
      <c r="G1022" s="179">
        <v>8870717062</v>
      </c>
      <c r="H1022" s="179">
        <f>VLOOKUP(A1022,Sheet3!$A$1:$E$2000,5,FALSE)</f>
        <v>5682955652</v>
      </c>
      <c r="I1022" s="20"/>
      <c r="J1022" s="20"/>
      <c r="K1022" s="20"/>
    </row>
    <row r="1023" spans="1:11">
      <c r="A1023" s="154" t="s">
        <v>847</v>
      </c>
      <c r="B1023" s="154" t="s">
        <v>3871</v>
      </c>
      <c r="C1023" s="154" t="s">
        <v>4171</v>
      </c>
      <c r="D1023" s="179"/>
      <c r="E1023" s="179"/>
      <c r="F1023" s="179"/>
      <c r="G1023" s="179"/>
      <c r="H1023" s="179">
        <f>VLOOKUP(A1023,Sheet3!$A$1:$E$2000,5,FALSE)</f>
        <v>0</v>
      </c>
      <c r="I1023" s="20"/>
      <c r="J1023" s="20"/>
      <c r="K1023" s="20"/>
    </row>
    <row r="1024" spans="1:11">
      <c r="A1024" s="154" t="s">
        <v>1174</v>
      </c>
      <c r="B1024" s="154" t="s">
        <v>2767</v>
      </c>
      <c r="C1024" s="154" t="s">
        <v>4171</v>
      </c>
      <c r="D1024" s="179">
        <v>51695274552</v>
      </c>
      <c r="E1024" s="179">
        <v>16233260335</v>
      </c>
      <c r="F1024" s="179">
        <v>34134847053</v>
      </c>
      <c r="G1024" s="179">
        <v>31354949355</v>
      </c>
      <c r="H1024" s="179">
        <f>VLOOKUP(A1024,Sheet3!$A$1:$E$2000,5,FALSE)</f>
        <v>63501553305</v>
      </c>
      <c r="I1024" s="20"/>
      <c r="J1024" s="20"/>
      <c r="K1024" s="20"/>
    </row>
    <row r="1025" spans="1:11">
      <c r="A1025" s="154" t="s">
        <v>1175</v>
      </c>
      <c r="B1025" s="154" t="s">
        <v>2768</v>
      </c>
      <c r="C1025" s="154" t="s">
        <v>4171</v>
      </c>
      <c r="D1025" s="179"/>
      <c r="E1025" s="179"/>
      <c r="F1025" s="179"/>
      <c r="G1025" s="179"/>
      <c r="H1025" s="179">
        <f>VLOOKUP(A1025,Sheet3!$A$1:$E$2000,5,FALSE)</f>
        <v>0</v>
      </c>
      <c r="I1025" s="20"/>
      <c r="J1025" s="20"/>
      <c r="K1025" s="20"/>
    </row>
    <row r="1026" spans="1:11">
      <c r="A1026" s="154" t="s">
        <v>127</v>
      </c>
      <c r="B1026" s="154" t="s">
        <v>1801</v>
      </c>
      <c r="C1026" s="154" t="s">
        <v>4171</v>
      </c>
      <c r="D1026" s="179">
        <v>52463621603</v>
      </c>
      <c r="E1026" s="179">
        <v>64717491068</v>
      </c>
      <c r="F1026" s="179">
        <v>66841531084</v>
      </c>
      <c r="G1026" s="179">
        <v>106594514827</v>
      </c>
      <c r="H1026" s="179">
        <f>VLOOKUP(A1026,Sheet3!$A$1:$E$2000,5,FALSE)</f>
        <v>55844734114</v>
      </c>
      <c r="I1026" s="20"/>
      <c r="J1026" s="20"/>
      <c r="K1026" s="20"/>
    </row>
    <row r="1027" spans="1:11">
      <c r="A1027" s="154" t="s">
        <v>1176</v>
      </c>
      <c r="B1027" s="154" t="s">
        <v>2770</v>
      </c>
      <c r="C1027" s="154" t="s">
        <v>4171</v>
      </c>
      <c r="D1027" s="179"/>
      <c r="E1027" s="179"/>
      <c r="F1027" s="179"/>
      <c r="G1027" s="179"/>
      <c r="H1027" s="179">
        <f>VLOOKUP(A1027,Sheet3!$A$1:$E$2000,5,FALSE)</f>
        <v>0</v>
      </c>
      <c r="I1027" s="20"/>
      <c r="J1027" s="20"/>
      <c r="K1027" s="20"/>
    </row>
    <row r="1028" spans="1:11">
      <c r="A1028" s="154" t="s">
        <v>1177</v>
      </c>
      <c r="B1028" s="154" t="s">
        <v>2771</v>
      </c>
      <c r="C1028" s="154" t="s">
        <v>4171</v>
      </c>
      <c r="D1028" s="179">
        <v>2439075604</v>
      </c>
      <c r="E1028" s="179">
        <v>-3415816026</v>
      </c>
      <c r="F1028" s="179">
        <v>1509196812</v>
      </c>
      <c r="G1028" s="179">
        <v>9229333145</v>
      </c>
      <c r="H1028" s="179">
        <f>VLOOKUP(A1028,Sheet3!$A$1:$E$2000,5,FALSE)</f>
        <v>535911945</v>
      </c>
      <c r="I1028" s="20"/>
      <c r="J1028" s="20"/>
      <c r="K1028" s="20"/>
    </row>
    <row r="1029" spans="1:11">
      <c r="A1029" s="154" t="s">
        <v>1620</v>
      </c>
      <c r="B1029" s="154" t="s">
        <v>2773</v>
      </c>
      <c r="C1029" s="154" t="s">
        <v>4171</v>
      </c>
      <c r="D1029" s="179"/>
      <c r="E1029" s="179"/>
      <c r="F1029" s="179"/>
      <c r="G1029" s="179"/>
      <c r="H1029" s="179">
        <f>VLOOKUP(A1029,Sheet3!$A$1:$E$2000,5,FALSE)</f>
        <v>0</v>
      </c>
      <c r="I1029" s="20"/>
      <c r="J1029" s="20"/>
      <c r="K1029" s="20"/>
    </row>
    <row r="1030" spans="1:11">
      <c r="A1030" s="154" t="s">
        <v>1179</v>
      </c>
      <c r="B1030" s="154" t="s">
        <v>2774</v>
      </c>
      <c r="C1030" s="154" t="s">
        <v>4171</v>
      </c>
      <c r="D1030" s="179">
        <v>5014503822</v>
      </c>
      <c r="E1030" s="179">
        <v>2459455521</v>
      </c>
      <c r="F1030" s="179">
        <v>5154589531</v>
      </c>
      <c r="G1030" s="179">
        <v>8460670488</v>
      </c>
      <c r="H1030" s="179">
        <f>VLOOKUP(A1030,Sheet3!$A$1:$E$2000,5,FALSE)</f>
        <v>5531294803</v>
      </c>
      <c r="I1030" s="20"/>
      <c r="J1030" s="20"/>
      <c r="K1030" s="20"/>
    </row>
    <row r="1031" spans="1:11">
      <c r="A1031" s="154" t="s">
        <v>1180</v>
      </c>
      <c r="B1031" s="154" t="s">
        <v>2776</v>
      </c>
      <c r="C1031" s="154" t="s">
        <v>4171</v>
      </c>
      <c r="D1031" s="179"/>
      <c r="E1031" s="179"/>
      <c r="F1031" s="179"/>
      <c r="G1031" s="179"/>
      <c r="H1031" s="179">
        <f>VLOOKUP(A1031,Sheet3!$A$1:$E$2000,5,FALSE)</f>
        <v>0</v>
      </c>
      <c r="I1031" s="20"/>
      <c r="J1031" s="20"/>
      <c r="K1031" s="20"/>
    </row>
    <row r="1032" spans="1:11">
      <c r="A1032" s="154" t="s">
        <v>3834</v>
      </c>
      <c r="B1032" s="154" t="s">
        <v>3835</v>
      </c>
      <c r="C1032" s="154" t="s">
        <v>4171</v>
      </c>
      <c r="D1032" s="179">
        <v>26372551927</v>
      </c>
      <c r="E1032" s="179">
        <v>25158030344</v>
      </c>
      <c r="F1032" s="179"/>
      <c r="G1032" s="179"/>
      <c r="H1032" s="179">
        <f>VLOOKUP(A1032,Sheet3!$A$1:$E$2000,5,FALSE)</f>
        <v>0</v>
      </c>
      <c r="I1032" s="20"/>
      <c r="J1032" s="20"/>
      <c r="K1032" s="20"/>
    </row>
    <row r="1033" spans="1:11">
      <c r="A1033" s="154" t="s">
        <v>1182</v>
      </c>
      <c r="B1033" s="154" t="s">
        <v>2778</v>
      </c>
      <c r="C1033" s="154" t="s">
        <v>4171</v>
      </c>
      <c r="D1033" s="179"/>
      <c r="E1033" s="179"/>
      <c r="F1033" s="179"/>
      <c r="G1033" s="179"/>
      <c r="H1033" s="179">
        <f>VLOOKUP(A1033,Sheet3!$A$1:$E$2000,5,FALSE)</f>
        <v>0</v>
      </c>
      <c r="I1033" s="20"/>
      <c r="J1033" s="20"/>
      <c r="K1033" s="20"/>
    </row>
    <row r="1034" spans="1:11">
      <c r="A1034" s="154" t="s">
        <v>3522</v>
      </c>
      <c r="B1034" s="154" t="s">
        <v>3523</v>
      </c>
      <c r="C1034" s="154" t="s">
        <v>4171</v>
      </c>
      <c r="D1034" s="179">
        <v>2650150431</v>
      </c>
      <c r="E1034" s="179">
        <v>3743676346</v>
      </c>
      <c r="F1034" s="179">
        <v>3581060755</v>
      </c>
      <c r="G1034" s="179">
        <v>13081944669</v>
      </c>
      <c r="H1034" s="179">
        <f>VLOOKUP(A1034,Sheet3!$A$1:$E$2000,5,FALSE)</f>
        <v>2170689939</v>
      </c>
      <c r="I1034" s="20"/>
      <c r="J1034" s="20"/>
      <c r="K1034" s="20"/>
    </row>
    <row r="1035" spans="1:11">
      <c r="A1035" s="154" t="s">
        <v>1183</v>
      </c>
      <c r="B1035" s="154" t="s">
        <v>2779</v>
      </c>
      <c r="C1035" s="154" t="s">
        <v>4171</v>
      </c>
      <c r="D1035" s="179"/>
      <c r="E1035" s="179"/>
      <c r="F1035" s="179"/>
      <c r="G1035" s="179"/>
      <c r="H1035" s="179">
        <f>VLOOKUP(A1035,Sheet3!$A$1:$E$2000,5,FALSE)</f>
        <v>0</v>
      </c>
      <c r="I1035" s="20"/>
      <c r="J1035" s="20"/>
      <c r="K1035" s="20"/>
    </row>
    <row r="1036" spans="1:11">
      <c r="A1036" s="154" t="s">
        <v>1184</v>
      </c>
      <c r="B1036" s="154" t="s">
        <v>3872</v>
      </c>
      <c r="C1036" s="154" t="s">
        <v>4171</v>
      </c>
      <c r="D1036" s="179">
        <v>69186246686</v>
      </c>
      <c r="E1036" s="179">
        <v>91106252304</v>
      </c>
      <c r="F1036" s="179">
        <v>72514802284</v>
      </c>
      <c r="G1036" s="179">
        <v>110735108352</v>
      </c>
      <c r="H1036" s="179">
        <f>VLOOKUP(A1036,Sheet3!$A$1:$E$2000,5,FALSE)</f>
        <v>79256237674</v>
      </c>
      <c r="I1036" s="20"/>
      <c r="J1036" s="20"/>
      <c r="K1036" s="20"/>
    </row>
    <row r="1037" spans="1:11">
      <c r="A1037" s="154" t="s">
        <v>884</v>
      </c>
      <c r="B1037" s="154" t="s">
        <v>2782</v>
      </c>
      <c r="C1037" s="154" t="s">
        <v>4171</v>
      </c>
      <c r="D1037" s="179"/>
      <c r="E1037" s="179"/>
      <c r="F1037" s="179"/>
      <c r="G1037" s="179"/>
      <c r="H1037" s="179">
        <f>VLOOKUP(A1037,Sheet3!$A$1:$E$2000,5,FALSE)</f>
        <v>0</v>
      </c>
      <c r="I1037" s="20"/>
      <c r="J1037" s="20"/>
      <c r="K1037" s="20"/>
    </row>
    <row r="1038" spans="1:11">
      <c r="A1038" s="154" t="s">
        <v>917</v>
      </c>
      <c r="B1038" s="154" t="s">
        <v>2785</v>
      </c>
      <c r="C1038" s="154" t="s">
        <v>4171</v>
      </c>
      <c r="D1038" s="179">
        <v>40961847900</v>
      </c>
      <c r="E1038" s="179">
        <v>40650254052</v>
      </c>
      <c r="F1038" s="179">
        <v>46487315720</v>
      </c>
      <c r="G1038" s="179">
        <v>34711104629</v>
      </c>
      <c r="H1038" s="179">
        <f>VLOOKUP(A1038,Sheet3!$A$1:$E$2000,5,FALSE)</f>
        <v>43628123016</v>
      </c>
      <c r="I1038" s="20"/>
      <c r="J1038" s="20"/>
      <c r="K1038" s="20"/>
    </row>
    <row r="1039" spans="1:11">
      <c r="A1039" s="154" t="s">
        <v>1186</v>
      </c>
      <c r="B1039" s="154" t="s">
        <v>2786</v>
      </c>
      <c r="C1039" s="154" t="s">
        <v>4171</v>
      </c>
      <c r="D1039" s="179"/>
      <c r="E1039" s="179"/>
      <c r="F1039" s="179"/>
      <c r="G1039" s="179"/>
      <c r="H1039" s="179">
        <f>VLOOKUP(A1039,Sheet3!$A$1:$E$2000,5,FALSE)</f>
        <v>0</v>
      </c>
      <c r="I1039" s="20"/>
      <c r="J1039" s="20"/>
      <c r="K1039" s="20"/>
    </row>
    <row r="1040" spans="1:11">
      <c r="A1040" s="154" t="s">
        <v>1187</v>
      </c>
      <c r="B1040" s="154" t="s">
        <v>2787</v>
      </c>
      <c r="C1040" s="154" t="s">
        <v>4171</v>
      </c>
      <c r="D1040" s="179"/>
      <c r="E1040" s="179"/>
      <c r="F1040" s="179"/>
      <c r="G1040" s="179"/>
      <c r="H1040" s="179">
        <f>VLOOKUP(A1040,Sheet3!$A$1:$E$2000,5,FALSE)</f>
        <v>0</v>
      </c>
      <c r="I1040" s="20"/>
      <c r="J1040" s="20"/>
      <c r="K1040" s="20"/>
    </row>
    <row r="1041" spans="1:11">
      <c r="A1041" s="154" t="s">
        <v>1188</v>
      </c>
      <c r="B1041" s="154" t="s">
        <v>2789</v>
      </c>
      <c r="C1041" s="154" t="s">
        <v>4171</v>
      </c>
      <c r="D1041" s="179"/>
      <c r="E1041" s="179"/>
      <c r="F1041" s="179"/>
      <c r="G1041" s="179"/>
      <c r="H1041" s="179">
        <f>VLOOKUP(A1041,Sheet3!$A$1:$E$2000,5,FALSE)</f>
        <v>0</v>
      </c>
      <c r="I1041" s="20"/>
      <c r="J1041" s="20"/>
      <c r="K1041" s="20"/>
    </row>
    <row r="1042" spans="1:11">
      <c r="A1042" s="154" t="s">
        <v>1189</v>
      </c>
      <c r="B1042" s="154" t="s">
        <v>2790</v>
      </c>
      <c r="C1042" s="154" t="s">
        <v>4171</v>
      </c>
      <c r="D1042" s="179"/>
      <c r="E1042" s="179"/>
      <c r="F1042" s="179"/>
      <c r="G1042" s="179"/>
      <c r="H1042" s="179">
        <f>VLOOKUP(A1042,Sheet3!$A$1:$E$2000,5,FALSE)</f>
        <v>0</v>
      </c>
      <c r="I1042" s="20"/>
      <c r="J1042" s="20"/>
      <c r="K1042" s="20"/>
    </row>
    <row r="1043" spans="1:11">
      <c r="A1043" s="154" t="s">
        <v>1190</v>
      </c>
      <c r="B1043" s="154" t="s">
        <v>2791</v>
      </c>
      <c r="C1043" s="154" t="s">
        <v>4171</v>
      </c>
      <c r="D1043" s="179"/>
      <c r="E1043" s="179"/>
      <c r="F1043" s="179"/>
      <c r="G1043" s="179"/>
      <c r="H1043" s="179">
        <f>VLOOKUP(A1043,Sheet3!$A$1:$E$2000,5,FALSE)</f>
        <v>0</v>
      </c>
      <c r="I1043" s="20"/>
      <c r="J1043" s="20"/>
      <c r="K1043" s="20"/>
    </row>
    <row r="1044" spans="1:11">
      <c r="A1044" s="154" t="s">
        <v>1191</v>
      </c>
      <c r="B1044" s="154" t="s">
        <v>2792</v>
      </c>
      <c r="C1044" s="154" t="s">
        <v>4171</v>
      </c>
      <c r="D1044" s="179"/>
      <c r="E1044" s="179"/>
      <c r="F1044" s="179"/>
      <c r="G1044" s="179"/>
      <c r="H1044" s="179">
        <f>VLOOKUP(A1044,Sheet3!$A$1:$E$2000,5,FALSE)</f>
        <v>0</v>
      </c>
      <c r="I1044" s="20"/>
      <c r="J1044" s="20"/>
      <c r="K1044" s="20"/>
    </row>
    <row r="1045" spans="1:11">
      <c r="A1045" s="154" t="s">
        <v>1194</v>
      </c>
      <c r="B1045" s="154" t="s">
        <v>2795</v>
      </c>
      <c r="C1045" s="154" t="s">
        <v>4171</v>
      </c>
      <c r="D1045" s="179"/>
      <c r="E1045" s="179"/>
      <c r="F1045" s="179"/>
      <c r="G1045" s="179"/>
      <c r="H1045" s="179">
        <f>VLOOKUP(A1045,Sheet3!$A$1:$E$2000,5,FALSE)</f>
        <v>0</v>
      </c>
      <c r="I1045" s="20"/>
      <c r="J1045" s="20"/>
      <c r="K1045" s="20"/>
    </row>
    <row r="1046" spans="1:11">
      <c r="A1046" s="154" t="s">
        <v>2800</v>
      </c>
      <c r="B1046" s="154" t="s">
        <v>2801</v>
      </c>
      <c r="C1046" s="154" t="s">
        <v>4171</v>
      </c>
      <c r="D1046" s="179">
        <v>2653639416</v>
      </c>
      <c r="E1046" s="179">
        <v>698598654</v>
      </c>
      <c r="F1046" s="179">
        <v>299209953</v>
      </c>
      <c r="G1046" s="179">
        <v>1372555519</v>
      </c>
      <c r="H1046" s="179">
        <f>VLOOKUP(A1046,Sheet3!$A$1:$E$2000,5,FALSE)</f>
        <v>2802236317</v>
      </c>
      <c r="I1046" s="20"/>
      <c r="J1046" s="20"/>
      <c r="K1046" s="20"/>
    </row>
    <row r="1047" spans="1:11">
      <c r="A1047" s="154" t="s">
        <v>4249</v>
      </c>
      <c r="B1047" s="154" t="s">
        <v>4250</v>
      </c>
      <c r="C1047" s="154" t="s">
        <v>4171</v>
      </c>
      <c r="D1047" s="179"/>
      <c r="E1047" s="179"/>
      <c r="F1047" s="179"/>
      <c r="G1047" s="179"/>
      <c r="H1047" s="179">
        <f>VLOOKUP(A1047,Sheet3!$A$1:$E$2000,5,FALSE)</f>
        <v>0</v>
      </c>
      <c r="I1047" s="20"/>
      <c r="J1047" s="20"/>
      <c r="K1047" s="20"/>
    </row>
    <row r="1048" spans="1:11">
      <c r="A1048" s="154" t="s">
        <v>445</v>
      </c>
      <c r="B1048" s="154" t="s">
        <v>2159</v>
      </c>
      <c r="C1048" s="154" t="s">
        <v>4171</v>
      </c>
      <c r="D1048" s="179">
        <v>-4875433422</v>
      </c>
      <c r="E1048" s="179">
        <v>-3982926326</v>
      </c>
      <c r="F1048" s="179">
        <v>-4043397716</v>
      </c>
      <c r="G1048" s="179">
        <v>-3635755489</v>
      </c>
      <c r="H1048" s="179">
        <f>VLOOKUP(A1048,Sheet3!$A$1:$E$2000,5,FALSE)</f>
        <v>-2017107330</v>
      </c>
      <c r="I1048" s="20"/>
      <c r="J1048" s="20"/>
      <c r="K1048" s="20"/>
    </row>
    <row r="1049" spans="1:11">
      <c r="A1049" s="154" t="s">
        <v>3836</v>
      </c>
      <c r="B1049" s="154" t="s">
        <v>3837</v>
      </c>
      <c r="C1049" s="154" t="s">
        <v>4171</v>
      </c>
      <c r="D1049" s="179"/>
      <c r="E1049" s="179"/>
      <c r="F1049" s="179"/>
      <c r="G1049" s="179"/>
      <c r="H1049" s="179">
        <f>VLOOKUP(A1049,Sheet3!$A$1:$E$2000,5,FALSE)</f>
        <v>0</v>
      </c>
      <c r="I1049" s="20"/>
      <c r="J1049" s="20"/>
      <c r="K1049" s="20"/>
    </row>
    <row r="1050" spans="1:11">
      <c r="A1050" s="154" t="s">
        <v>1196</v>
      </c>
      <c r="B1050" s="154" t="s">
        <v>2803</v>
      </c>
      <c r="C1050" s="154" t="s">
        <v>4171</v>
      </c>
      <c r="D1050" s="179"/>
      <c r="E1050" s="179"/>
      <c r="F1050" s="179"/>
      <c r="G1050" s="179"/>
      <c r="H1050" s="179">
        <f>VLOOKUP(A1050,Sheet3!$A$1:$E$2000,5,FALSE)</f>
        <v>0</v>
      </c>
      <c r="I1050" s="20"/>
      <c r="J1050" s="20"/>
      <c r="K1050" s="20"/>
    </row>
    <row r="1051" spans="1:11">
      <c r="A1051" s="154" t="s">
        <v>3982</v>
      </c>
      <c r="B1051" s="154" t="s">
        <v>3983</v>
      </c>
      <c r="C1051" s="154" t="s">
        <v>4171</v>
      </c>
      <c r="D1051" s="179">
        <v>11006287143</v>
      </c>
      <c r="E1051" s="179">
        <v>13496719324</v>
      </c>
      <c r="F1051" s="179">
        <v>9996037147</v>
      </c>
      <c r="G1051" s="179">
        <v>6163837594</v>
      </c>
      <c r="H1051" s="179">
        <f>VLOOKUP(A1051,Sheet3!$A$1:$E$2000,5,FALSE)</f>
        <v>17437531980</v>
      </c>
      <c r="I1051" s="20"/>
      <c r="J1051" s="20"/>
      <c r="K1051" s="20"/>
    </row>
    <row r="1052" spans="1:11">
      <c r="A1052" s="154" t="s">
        <v>1201</v>
      </c>
      <c r="B1052" s="154" t="s">
        <v>4151</v>
      </c>
      <c r="C1052" s="154" t="s">
        <v>4171</v>
      </c>
      <c r="D1052" s="179">
        <v>15186423398</v>
      </c>
      <c r="E1052" s="179">
        <v>53856322437</v>
      </c>
      <c r="F1052" s="179">
        <v>30325582973</v>
      </c>
      <c r="G1052" s="179">
        <v>19390221294</v>
      </c>
      <c r="H1052" s="179">
        <f>VLOOKUP(A1052,Sheet3!$A$1:$E$2000,5,FALSE)</f>
        <v>25093789101</v>
      </c>
      <c r="I1052" s="20"/>
      <c r="J1052" s="20"/>
      <c r="K1052" s="20"/>
    </row>
    <row r="1053" spans="1:11">
      <c r="A1053" s="154" t="s">
        <v>447</v>
      </c>
      <c r="B1053" s="154" t="s">
        <v>2162</v>
      </c>
      <c r="C1053" s="154" t="s">
        <v>4171</v>
      </c>
      <c r="D1053" s="179">
        <v>654932461</v>
      </c>
      <c r="E1053" s="179">
        <v>635566878</v>
      </c>
      <c r="F1053" s="179">
        <v>603108711</v>
      </c>
      <c r="G1053" s="179">
        <v>586594610</v>
      </c>
      <c r="H1053" s="179">
        <f>VLOOKUP(A1053,Sheet3!$A$1:$E$2000,5,FALSE)</f>
        <v>608790345</v>
      </c>
      <c r="I1053" s="20"/>
      <c r="J1053" s="20"/>
      <c r="K1053" s="20"/>
    </row>
    <row r="1054" spans="1:11">
      <c r="A1054" s="154" t="s">
        <v>1203</v>
      </c>
      <c r="B1054" s="154" t="s">
        <v>2812</v>
      </c>
      <c r="C1054" s="154" t="s">
        <v>4171</v>
      </c>
      <c r="D1054" s="179"/>
      <c r="E1054" s="179"/>
      <c r="F1054" s="179"/>
      <c r="G1054" s="179"/>
      <c r="H1054" s="179">
        <f>VLOOKUP(A1054,Sheet3!$A$1:$E$2000,5,FALSE)</f>
        <v>0</v>
      </c>
      <c r="I1054" s="20"/>
      <c r="J1054" s="20"/>
      <c r="K1054" s="20"/>
    </row>
    <row r="1055" spans="1:11">
      <c r="A1055" s="154" t="s">
        <v>1204</v>
      </c>
      <c r="B1055" s="154" t="s">
        <v>2813</v>
      </c>
      <c r="C1055" s="154" t="s">
        <v>4171</v>
      </c>
      <c r="D1055" s="179"/>
      <c r="E1055" s="179"/>
      <c r="F1055" s="179"/>
      <c r="G1055" s="179"/>
      <c r="H1055" s="179">
        <f>VLOOKUP(A1055,Sheet3!$A$1:$E$2000,5,FALSE)</f>
        <v>0</v>
      </c>
      <c r="I1055" s="20"/>
      <c r="J1055" s="20"/>
      <c r="K1055" s="20"/>
    </row>
    <row r="1056" spans="1:11">
      <c r="A1056" s="154" t="s">
        <v>3973</v>
      </c>
      <c r="B1056" s="154" t="s">
        <v>3974</v>
      </c>
      <c r="C1056" s="154" t="s">
        <v>4171</v>
      </c>
      <c r="D1056" s="179"/>
      <c r="E1056" s="179"/>
      <c r="F1056" s="179"/>
      <c r="G1056" s="179"/>
      <c r="H1056" s="179">
        <f>VLOOKUP(A1056,Sheet3!$A$1:$E$2000,5,FALSE)</f>
        <v>0</v>
      </c>
      <c r="I1056" s="20"/>
      <c r="J1056" s="20"/>
      <c r="K1056" s="20"/>
    </row>
    <row r="1057" spans="1:11">
      <c r="A1057" s="154" t="s">
        <v>1207</v>
      </c>
      <c r="B1057" s="154" t="s">
        <v>2817</v>
      </c>
      <c r="C1057" s="154" t="s">
        <v>4171</v>
      </c>
      <c r="D1057" s="179"/>
      <c r="E1057" s="179"/>
      <c r="F1057" s="179"/>
      <c r="G1057" s="179"/>
      <c r="H1057" s="179">
        <f>VLOOKUP(A1057,Sheet3!$A$1:$E$2000,5,FALSE)</f>
        <v>0</v>
      </c>
      <c r="I1057" s="20"/>
      <c r="J1057" s="20"/>
      <c r="K1057" s="20"/>
    </row>
    <row r="1058" spans="1:11">
      <c r="A1058" s="154" t="s">
        <v>1622</v>
      </c>
      <c r="B1058" s="154" t="s">
        <v>2818</v>
      </c>
      <c r="C1058" s="154" t="s">
        <v>4171</v>
      </c>
      <c r="D1058" s="179"/>
      <c r="E1058" s="179"/>
      <c r="F1058" s="179"/>
      <c r="G1058" s="179"/>
      <c r="H1058" s="179">
        <f>VLOOKUP(A1058,Sheet3!$A$1:$E$2000,5,FALSE)</f>
        <v>0</v>
      </c>
      <c r="I1058" s="20"/>
      <c r="J1058" s="20"/>
      <c r="K1058" s="20"/>
    </row>
    <row r="1059" spans="1:11">
      <c r="A1059" s="154" t="s">
        <v>451</v>
      </c>
      <c r="B1059" s="154" t="s">
        <v>3662</v>
      </c>
      <c r="C1059" s="154" t="s">
        <v>4171</v>
      </c>
      <c r="D1059" s="179"/>
      <c r="E1059" s="179"/>
      <c r="F1059" s="179"/>
      <c r="G1059" s="179"/>
      <c r="H1059" s="179">
        <f>VLOOKUP(A1059,Sheet3!$A$1:$E$2000,5,FALSE)</f>
        <v>0</v>
      </c>
      <c r="I1059" s="20"/>
      <c r="J1059" s="20"/>
      <c r="K1059" s="20"/>
    </row>
    <row r="1060" spans="1:11">
      <c r="A1060" s="154" t="s">
        <v>4143</v>
      </c>
      <c r="B1060" s="154" t="s">
        <v>4213</v>
      </c>
      <c r="C1060" s="154" t="s">
        <v>4171</v>
      </c>
      <c r="D1060" s="179"/>
      <c r="E1060" s="179"/>
      <c r="F1060" s="179"/>
      <c r="G1060" s="179"/>
      <c r="H1060" s="179">
        <f>VLOOKUP(A1060,Sheet3!$A$1:$E$2000,5,FALSE)</f>
        <v>0</v>
      </c>
      <c r="I1060" s="20"/>
      <c r="J1060" s="20"/>
      <c r="K1060" s="20"/>
    </row>
    <row r="1061" spans="1:11">
      <c r="A1061" s="154" t="s">
        <v>1208</v>
      </c>
      <c r="B1061" s="154" t="s">
        <v>2819</v>
      </c>
      <c r="C1061" s="154" t="s">
        <v>4171</v>
      </c>
      <c r="D1061" s="179"/>
      <c r="E1061" s="179"/>
      <c r="F1061" s="179"/>
      <c r="G1061" s="179"/>
      <c r="H1061" s="179">
        <f>VLOOKUP(A1061,Sheet3!$A$1:$E$2000,5,FALSE)</f>
        <v>0</v>
      </c>
      <c r="I1061" s="20"/>
      <c r="J1061" s="20"/>
      <c r="K1061" s="20"/>
    </row>
    <row r="1062" spans="1:11">
      <c r="A1062" s="154" t="s">
        <v>849</v>
      </c>
      <c r="B1062" s="154" t="s">
        <v>2820</v>
      </c>
      <c r="C1062" s="154" t="s">
        <v>4171</v>
      </c>
      <c r="D1062" s="179"/>
      <c r="E1062" s="179"/>
      <c r="F1062" s="179"/>
      <c r="G1062" s="179"/>
      <c r="H1062" s="179">
        <f>VLOOKUP(A1062,Sheet3!$A$1:$E$2000,5,FALSE)</f>
        <v>0</v>
      </c>
      <c r="I1062" s="20"/>
      <c r="J1062" s="20"/>
      <c r="K1062" s="20"/>
    </row>
    <row r="1063" spans="1:11">
      <c r="A1063" s="154" t="s">
        <v>1209</v>
      </c>
      <c r="B1063" s="154" t="s">
        <v>2822</v>
      </c>
      <c r="C1063" s="154" t="s">
        <v>4171</v>
      </c>
      <c r="D1063" s="179"/>
      <c r="E1063" s="179"/>
      <c r="F1063" s="179"/>
      <c r="G1063" s="179"/>
      <c r="H1063" s="179">
        <f>VLOOKUP(A1063,Sheet3!$A$1:$E$2000,5,FALSE)</f>
        <v>0</v>
      </c>
      <c r="I1063" s="20"/>
      <c r="J1063" s="20"/>
      <c r="K1063" s="20"/>
    </row>
    <row r="1064" spans="1:11">
      <c r="A1064" s="154" t="s">
        <v>2823</v>
      </c>
      <c r="B1064" s="154" t="s">
        <v>2824</v>
      </c>
      <c r="C1064" s="154" t="s">
        <v>4171</v>
      </c>
      <c r="D1064" s="179"/>
      <c r="E1064" s="179"/>
      <c r="F1064" s="179"/>
      <c r="G1064" s="179"/>
      <c r="H1064" s="179">
        <f>VLOOKUP(A1064,Sheet3!$A$1:$E$2000,5,FALSE)</f>
        <v>0</v>
      </c>
      <c r="I1064" s="20"/>
      <c r="J1064" s="20"/>
      <c r="K1064" s="20"/>
    </row>
    <row r="1065" spans="1:11">
      <c r="A1065" s="154" t="s">
        <v>788</v>
      </c>
      <c r="B1065" s="154" t="s">
        <v>2825</v>
      </c>
      <c r="C1065" s="154" t="s">
        <v>4171</v>
      </c>
      <c r="D1065" s="179">
        <v>207094592061</v>
      </c>
      <c r="E1065" s="179">
        <v>296048442649</v>
      </c>
      <c r="F1065" s="179">
        <v>-1005399893</v>
      </c>
      <c r="G1065" s="179">
        <v>-29615803160</v>
      </c>
      <c r="H1065" s="179">
        <f>VLOOKUP(A1065,Sheet3!$A$1:$E$2000,5,FALSE)</f>
        <v>258450682791</v>
      </c>
      <c r="I1065" s="20"/>
      <c r="J1065" s="20"/>
      <c r="K1065" s="20"/>
    </row>
    <row r="1066" spans="1:11">
      <c r="A1066" s="154" t="s">
        <v>1210</v>
      </c>
      <c r="B1066" s="154" t="s">
        <v>2827</v>
      </c>
      <c r="C1066" s="154" t="s">
        <v>4171</v>
      </c>
      <c r="D1066" s="179">
        <v>118466244786</v>
      </c>
      <c r="E1066" s="179">
        <v>98060468646</v>
      </c>
      <c r="F1066" s="179">
        <v>181894591608</v>
      </c>
      <c r="G1066" s="179">
        <v>144669026074</v>
      </c>
      <c r="H1066" s="179">
        <f>VLOOKUP(A1066,Sheet3!$A$1:$E$2000,5,FALSE)</f>
        <v>167975876860</v>
      </c>
      <c r="I1066" s="20"/>
      <c r="J1066" s="20"/>
      <c r="K1066" s="20"/>
    </row>
    <row r="1067" spans="1:11">
      <c r="A1067" s="154" t="s">
        <v>138</v>
      </c>
      <c r="B1067" s="154" t="s">
        <v>1811</v>
      </c>
      <c r="C1067" s="154" t="s">
        <v>4171</v>
      </c>
      <c r="D1067" s="179">
        <v>34079649000</v>
      </c>
      <c r="E1067" s="179">
        <v>7848948000</v>
      </c>
      <c r="F1067" s="179">
        <v>6396149000</v>
      </c>
      <c r="G1067" s="179">
        <v>103089538000</v>
      </c>
      <c r="H1067" s="179">
        <f>VLOOKUP(A1067,Sheet3!$A$1:$E$2000,5,FALSE)</f>
        <v>39461194000</v>
      </c>
      <c r="I1067" s="20"/>
      <c r="J1067" s="20"/>
      <c r="K1067" s="20"/>
    </row>
    <row r="1068" spans="1:11">
      <c r="A1068" s="154" t="s">
        <v>1211</v>
      </c>
      <c r="B1068" s="154" t="s">
        <v>2828</v>
      </c>
      <c r="C1068" s="154" t="s">
        <v>4171</v>
      </c>
      <c r="D1068" s="179">
        <v>23303817600</v>
      </c>
      <c r="E1068" s="179">
        <v>42286715345</v>
      </c>
      <c r="F1068" s="179">
        <v>26131036655</v>
      </c>
      <c r="G1068" s="179">
        <v>81590299152</v>
      </c>
      <c r="H1068" s="179">
        <f>VLOOKUP(A1068,Sheet3!$A$1:$E$2000,5,FALSE)</f>
        <v>22572273939</v>
      </c>
      <c r="I1068" s="20"/>
      <c r="J1068" s="20"/>
      <c r="K1068" s="20"/>
    </row>
    <row r="1069" spans="1:11">
      <c r="A1069" s="154" t="s">
        <v>453</v>
      </c>
      <c r="B1069" s="154" t="s">
        <v>2829</v>
      </c>
      <c r="C1069" s="154" t="s">
        <v>4171</v>
      </c>
      <c r="D1069" s="179">
        <v>25436960599</v>
      </c>
      <c r="E1069" s="179">
        <v>32777021099</v>
      </c>
      <c r="F1069" s="179">
        <v>27980512120</v>
      </c>
      <c r="G1069" s="179">
        <v>36490026044</v>
      </c>
      <c r="H1069" s="179">
        <f>VLOOKUP(A1069,Sheet3!$A$1:$E$2000,5,FALSE)</f>
        <v>35734774429</v>
      </c>
      <c r="I1069" s="20"/>
      <c r="J1069" s="20"/>
      <c r="K1069" s="20"/>
    </row>
    <row r="1070" spans="1:11">
      <c r="A1070" s="154" t="s">
        <v>1212</v>
      </c>
      <c r="B1070" s="154" t="s">
        <v>2830</v>
      </c>
      <c r="C1070" s="154" t="s">
        <v>4171</v>
      </c>
      <c r="D1070" s="179"/>
      <c r="E1070" s="179"/>
      <c r="F1070" s="179"/>
      <c r="G1070" s="179"/>
      <c r="H1070" s="179">
        <f>VLOOKUP(A1070,Sheet3!$A$1:$E$2000,5,FALSE)</f>
        <v>0</v>
      </c>
      <c r="I1070" s="20"/>
      <c r="J1070" s="20"/>
      <c r="K1070" s="20"/>
    </row>
    <row r="1071" spans="1:11">
      <c r="A1071" s="154" t="s">
        <v>1213</v>
      </c>
      <c r="B1071" s="154" t="s">
        <v>2831</v>
      </c>
      <c r="C1071" s="154" t="s">
        <v>4171</v>
      </c>
      <c r="D1071" s="179">
        <v>12526536242</v>
      </c>
      <c r="E1071" s="179">
        <v>12449253335</v>
      </c>
      <c r="F1071" s="179">
        <v>5924023540</v>
      </c>
      <c r="G1071" s="179">
        <v>10799936342</v>
      </c>
      <c r="H1071" s="179">
        <f>VLOOKUP(A1071,Sheet3!$A$1:$E$2000,5,FALSE)</f>
        <v>15939344216</v>
      </c>
      <c r="I1071" s="20"/>
      <c r="J1071" s="20"/>
      <c r="K1071" s="20"/>
    </row>
    <row r="1072" spans="1:11">
      <c r="A1072" s="154" t="s">
        <v>139</v>
      </c>
      <c r="B1072" s="154" t="s">
        <v>1812</v>
      </c>
      <c r="C1072" s="154" t="s">
        <v>4171</v>
      </c>
      <c r="D1072" s="179">
        <v>15719313426</v>
      </c>
      <c r="E1072" s="179">
        <v>16733135233</v>
      </c>
      <c r="F1072" s="179">
        <v>15647437585</v>
      </c>
      <c r="G1072" s="179">
        <v>8540115594</v>
      </c>
      <c r="H1072" s="179">
        <f>VLOOKUP(A1072,Sheet3!$A$1:$E$2000,5,FALSE)</f>
        <v>18672234613</v>
      </c>
      <c r="I1072" s="20"/>
      <c r="J1072" s="20"/>
      <c r="K1072" s="20"/>
    </row>
    <row r="1073" spans="1:11">
      <c r="A1073" s="154" t="s">
        <v>949</v>
      </c>
      <c r="B1073" s="154" t="s">
        <v>2833</v>
      </c>
      <c r="C1073" s="154" t="s">
        <v>4171</v>
      </c>
      <c r="D1073" s="179"/>
      <c r="E1073" s="179"/>
      <c r="F1073" s="179"/>
      <c r="G1073" s="179"/>
      <c r="H1073" s="179">
        <f>VLOOKUP(A1073,Sheet3!$A$1:$E$2000,5,FALSE)</f>
        <v>0</v>
      </c>
      <c r="I1073" s="20"/>
      <c r="J1073" s="20"/>
      <c r="K1073" s="20"/>
    </row>
    <row r="1074" spans="1:11">
      <c r="A1074" s="154" t="s">
        <v>901</v>
      </c>
      <c r="B1074" s="154" t="s">
        <v>2834</v>
      </c>
      <c r="C1074" s="154" t="s">
        <v>4171</v>
      </c>
      <c r="D1074" s="179">
        <v>2420581333</v>
      </c>
      <c r="E1074" s="179">
        <v>1916380178</v>
      </c>
      <c r="F1074" s="179">
        <v>11400660162</v>
      </c>
      <c r="G1074" s="179">
        <v>15835690141</v>
      </c>
      <c r="H1074" s="179">
        <f>VLOOKUP(A1074,Sheet3!$A$1:$E$2000,5,FALSE)</f>
        <v>6137789176</v>
      </c>
      <c r="I1074" s="20"/>
      <c r="J1074" s="20"/>
      <c r="K1074" s="20"/>
    </row>
    <row r="1075" spans="1:11">
      <c r="A1075" s="154" t="s">
        <v>918</v>
      </c>
      <c r="B1075" s="154" t="s">
        <v>2835</v>
      </c>
      <c r="C1075" s="154" t="s">
        <v>4171</v>
      </c>
      <c r="D1075" s="179"/>
      <c r="E1075" s="179"/>
      <c r="F1075" s="179"/>
      <c r="G1075" s="179"/>
      <c r="H1075" s="179">
        <f>VLOOKUP(A1075,Sheet3!$A$1:$E$2000,5,FALSE)</f>
        <v>0</v>
      </c>
      <c r="I1075" s="20"/>
      <c r="J1075" s="20"/>
      <c r="K1075" s="20"/>
    </row>
    <row r="1076" spans="1:11">
      <c r="A1076" s="154" t="s">
        <v>950</v>
      </c>
      <c r="B1076" s="154" t="s">
        <v>2836</v>
      </c>
      <c r="C1076" s="154" t="s">
        <v>4171</v>
      </c>
      <c r="D1076" s="179">
        <v>8541155029</v>
      </c>
      <c r="E1076" s="179">
        <v>8255040658</v>
      </c>
      <c r="F1076" s="179">
        <v>9068019018</v>
      </c>
      <c r="G1076" s="179">
        <v>-9561716194</v>
      </c>
      <c r="H1076" s="179">
        <f>VLOOKUP(A1076,Sheet3!$A$1:$E$2000,5,FALSE)</f>
        <v>1159451114</v>
      </c>
      <c r="I1076" s="20"/>
      <c r="J1076" s="20"/>
      <c r="K1076" s="20"/>
    </row>
    <row r="1077" spans="1:11">
      <c r="A1077" s="154" t="s">
        <v>455</v>
      </c>
      <c r="B1077" s="154" t="s">
        <v>2169</v>
      </c>
      <c r="C1077" s="154" t="s">
        <v>4171</v>
      </c>
      <c r="D1077" s="179"/>
      <c r="E1077" s="179"/>
      <c r="F1077" s="179"/>
      <c r="G1077" s="179"/>
      <c r="H1077" s="179">
        <f>VLOOKUP(A1077,Sheet3!$A$1:$E$2000,5,FALSE)</f>
        <v>0</v>
      </c>
      <c r="I1077" s="20"/>
      <c r="J1077" s="20"/>
      <c r="K1077" s="20"/>
    </row>
    <row r="1078" spans="1:11">
      <c r="A1078" s="154" t="s">
        <v>4251</v>
      </c>
      <c r="B1078" s="154" t="s">
        <v>4252</v>
      </c>
      <c r="C1078" s="154" t="s">
        <v>4171</v>
      </c>
      <c r="D1078" s="179"/>
      <c r="E1078" s="179"/>
      <c r="F1078" s="179"/>
      <c r="G1078" s="179"/>
      <c r="H1078" s="179">
        <f>VLOOKUP(A1078,Sheet3!$A$1:$E$2000,5,FALSE)</f>
        <v>0</v>
      </c>
      <c r="I1078" s="20"/>
      <c r="J1078" s="20"/>
      <c r="K1078" s="20"/>
    </row>
    <row r="1079" spans="1:11">
      <c r="A1079" s="154" t="s">
        <v>908</v>
      </c>
      <c r="B1079" s="154" t="s">
        <v>2837</v>
      </c>
      <c r="C1079" s="154" t="s">
        <v>4171</v>
      </c>
      <c r="D1079" s="179"/>
      <c r="E1079" s="179"/>
      <c r="F1079" s="179"/>
      <c r="G1079" s="179"/>
      <c r="H1079" s="179">
        <f>VLOOKUP(A1079,Sheet3!$A$1:$E$2000,5,FALSE)</f>
        <v>0</v>
      </c>
      <c r="I1079" s="20"/>
      <c r="J1079" s="20"/>
      <c r="K1079" s="20"/>
    </row>
    <row r="1080" spans="1:11">
      <c r="A1080" s="154" t="s">
        <v>1215</v>
      </c>
      <c r="B1080" s="154" t="s">
        <v>2838</v>
      </c>
      <c r="C1080" s="154" t="s">
        <v>4171</v>
      </c>
      <c r="D1080" s="179"/>
      <c r="E1080" s="179"/>
      <c r="F1080" s="179"/>
      <c r="G1080" s="179"/>
      <c r="H1080" s="179">
        <f>VLOOKUP(A1080,Sheet3!$A$1:$E$2000,5,FALSE)</f>
        <v>0</v>
      </c>
      <c r="I1080" s="20"/>
      <c r="J1080" s="20"/>
      <c r="K1080" s="20"/>
    </row>
    <row r="1081" spans="1:11">
      <c r="A1081" s="154" t="s">
        <v>1217</v>
      </c>
      <c r="B1081" s="154" t="s">
        <v>2840</v>
      </c>
      <c r="C1081" s="154" t="s">
        <v>4171</v>
      </c>
      <c r="D1081" s="179">
        <v>99687474062</v>
      </c>
      <c r="E1081" s="179">
        <v>133319345594</v>
      </c>
      <c r="F1081" s="179">
        <v>151530977282</v>
      </c>
      <c r="G1081" s="179">
        <v>143595954704</v>
      </c>
      <c r="H1081" s="179">
        <f>VLOOKUP(A1081,Sheet3!$A$1:$E$2000,5,FALSE)</f>
        <v>114182251030</v>
      </c>
      <c r="I1081" s="20"/>
      <c r="J1081" s="20"/>
      <c r="K1081" s="20"/>
    </row>
    <row r="1082" spans="1:11">
      <c r="A1082" s="154" t="s">
        <v>1218</v>
      </c>
      <c r="B1082" s="154" t="s">
        <v>2841</v>
      </c>
      <c r="C1082" s="154" t="s">
        <v>4171</v>
      </c>
      <c r="D1082" s="179"/>
      <c r="E1082" s="179"/>
      <c r="F1082" s="179"/>
      <c r="G1082" s="179"/>
      <c r="H1082" s="179">
        <f>VLOOKUP(A1082,Sheet3!$A$1:$E$2000,5,FALSE)</f>
        <v>0</v>
      </c>
      <c r="I1082" s="20"/>
      <c r="J1082" s="20"/>
      <c r="K1082" s="20"/>
    </row>
    <row r="1083" spans="1:11">
      <c r="A1083" s="154" t="s">
        <v>902</v>
      </c>
      <c r="B1083" s="154" t="s">
        <v>2843</v>
      </c>
      <c r="C1083" s="154" t="s">
        <v>4171</v>
      </c>
      <c r="D1083" s="179"/>
      <c r="E1083" s="179"/>
      <c r="F1083" s="179"/>
      <c r="G1083" s="179"/>
      <c r="H1083" s="179">
        <f>VLOOKUP(A1083,Sheet3!$A$1:$E$2000,5,FALSE)</f>
        <v>0</v>
      </c>
      <c r="I1083" s="20"/>
      <c r="J1083" s="20"/>
      <c r="K1083" s="20"/>
    </row>
    <row r="1084" spans="1:11">
      <c r="A1084" s="154" t="s">
        <v>1220</v>
      </c>
      <c r="B1084" s="154" t="s">
        <v>2845</v>
      </c>
      <c r="C1084" s="154" t="s">
        <v>4171</v>
      </c>
      <c r="D1084" s="179">
        <v>37846206212</v>
      </c>
      <c r="E1084" s="179">
        <v>35263421274</v>
      </c>
      <c r="F1084" s="179">
        <v>42000664089</v>
      </c>
      <c r="G1084" s="179">
        <v>32542199821</v>
      </c>
      <c r="H1084" s="179">
        <f>VLOOKUP(A1084,Sheet3!$A$1:$E$2000,5,FALSE)</f>
        <v>43383728812</v>
      </c>
      <c r="I1084" s="20"/>
      <c r="J1084" s="20"/>
      <c r="K1084" s="20"/>
    </row>
    <row r="1085" spans="1:11">
      <c r="A1085" s="154" t="s">
        <v>1637</v>
      </c>
      <c r="B1085" s="154" t="s">
        <v>2846</v>
      </c>
      <c r="C1085" s="154" t="s">
        <v>4171</v>
      </c>
      <c r="D1085" s="179">
        <v>14515766242</v>
      </c>
      <c r="E1085" s="179">
        <v>17884805365</v>
      </c>
      <c r="F1085" s="179">
        <v>16436079458</v>
      </c>
      <c r="G1085" s="179">
        <v>23571789282</v>
      </c>
      <c r="H1085" s="179">
        <f>VLOOKUP(A1085,Sheet3!$A$1:$E$2000,5,FALSE)</f>
        <v>18264590368</v>
      </c>
      <c r="I1085" s="20"/>
      <c r="J1085" s="20"/>
      <c r="K1085" s="20"/>
    </row>
    <row r="1086" spans="1:11">
      <c r="A1086" s="154" t="s">
        <v>3561</v>
      </c>
      <c r="B1086" s="154" t="s">
        <v>4214</v>
      </c>
      <c r="C1086" s="154" t="s">
        <v>4171</v>
      </c>
      <c r="D1086" s="179">
        <v>4551198831</v>
      </c>
      <c r="E1086" s="179">
        <v>5952982282</v>
      </c>
      <c r="F1086" s="179">
        <v>6593300048</v>
      </c>
      <c r="G1086" s="179">
        <v>4796881578</v>
      </c>
      <c r="H1086" s="179">
        <f>VLOOKUP(A1086,Sheet3!$A$1:$E$2000,5,FALSE)</f>
        <v>5685904305</v>
      </c>
      <c r="I1086" s="20"/>
      <c r="J1086" s="20"/>
      <c r="K1086" s="20"/>
    </row>
    <row r="1087" spans="1:11">
      <c r="A1087" s="154" t="s">
        <v>2847</v>
      </c>
      <c r="B1087" s="154" t="s">
        <v>2848</v>
      </c>
      <c r="C1087" s="154" t="s">
        <v>4171</v>
      </c>
      <c r="D1087" s="179"/>
      <c r="E1087" s="179"/>
      <c r="F1087" s="179"/>
      <c r="G1087" s="179"/>
      <c r="H1087" s="179">
        <f>VLOOKUP(A1087,Sheet3!$A$1:$E$2000,5,FALSE)</f>
        <v>0</v>
      </c>
      <c r="I1087" s="20"/>
      <c r="J1087" s="20"/>
      <c r="K1087" s="20"/>
    </row>
    <row r="1088" spans="1:11">
      <c r="A1088" s="154" t="s">
        <v>951</v>
      </c>
      <c r="B1088" s="154" t="s">
        <v>2849</v>
      </c>
      <c r="C1088" s="154" t="s">
        <v>4171</v>
      </c>
      <c r="D1088" s="179">
        <v>1752376946</v>
      </c>
      <c r="E1088" s="179">
        <v>5554333899</v>
      </c>
      <c r="F1088" s="179">
        <v>1969154014</v>
      </c>
      <c r="G1088" s="179">
        <v>4656097508</v>
      </c>
      <c r="H1088" s="179">
        <f>VLOOKUP(A1088,Sheet3!$A$1:$E$2000,5,FALSE)</f>
        <v>-4445575</v>
      </c>
      <c r="I1088" s="20"/>
      <c r="J1088" s="20"/>
      <c r="K1088" s="20"/>
    </row>
    <row r="1089" spans="1:11">
      <c r="A1089" s="154" t="s">
        <v>789</v>
      </c>
      <c r="B1089" s="154" t="s">
        <v>2852</v>
      </c>
      <c r="C1089" s="154" t="s">
        <v>4171</v>
      </c>
      <c r="D1089" s="179">
        <v>29014623808</v>
      </c>
      <c r="E1089" s="179">
        <v>27851446994</v>
      </c>
      <c r="F1089" s="179">
        <v>31498724546</v>
      </c>
      <c r="G1089" s="179">
        <v>30703723179</v>
      </c>
      <c r="H1089" s="179">
        <f>VLOOKUP(A1089,Sheet3!$A$1:$E$2000,5,FALSE)</f>
        <v>30243589136</v>
      </c>
      <c r="I1089" s="20"/>
      <c r="J1089" s="20"/>
      <c r="K1089" s="20"/>
    </row>
    <row r="1090" spans="1:11">
      <c r="A1090" s="154" t="s">
        <v>457</v>
      </c>
      <c r="B1090" s="154" t="s">
        <v>2171</v>
      </c>
      <c r="C1090" s="154" t="s">
        <v>4171</v>
      </c>
      <c r="D1090" s="179">
        <v>-15763499</v>
      </c>
      <c r="E1090" s="179"/>
      <c r="F1090" s="179"/>
      <c r="G1090" s="179"/>
      <c r="H1090" s="179">
        <f>VLOOKUP(A1090,Sheet3!$A$1:$E$2000,5,FALSE)</f>
        <v>0</v>
      </c>
      <c r="I1090" s="20"/>
      <c r="J1090" s="20"/>
      <c r="K1090" s="20"/>
    </row>
    <row r="1091" spans="1:11">
      <c r="A1091" s="154" t="s">
        <v>2854</v>
      </c>
      <c r="B1091" s="154" t="s">
        <v>2855</v>
      </c>
      <c r="C1091" s="154" t="s">
        <v>4171</v>
      </c>
      <c r="D1091" s="179"/>
      <c r="E1091" s="179"/>
      <c r="F1091" s="179"/>
      <c r="G1091" s="179"/>
      <c r="H1091" s="179">
        <f>VLOOKUP(A1091,Sheet3!$A$1:$E$2000,5,FALSE)</f>
        <v>0</v>
      </c>
      <c r="I1091" s="20"/>
      <c r="J1091" s="20"/>
      <c r="K1091" s="20"/>
    </row>
    <row r="1092" spans="1:11">
      <c r="A1092" s="154" t="s">
        <v>147</v>
      </c>
      <c r="B1092" s="154" t="s">
        <v>2856</v>
      </c>
      <c r="C1092" s="154" t="s">
        <v>4171</v>
      </c>
      <c r="D1092" s="179">
        <v>683768623</v>
      </c>
      <c r="E1092" s="179">
        <v>155909686</v>
      </c>
      <c r="F1092" s="179">
        <v>291443208</v>
      </c>
      <c r="G1092" s="179">
        <v>1549450142</v>
      </c>
      <c r="H1092" s="179">
        <f>VLOOKUP(A1092,Sheet3!$A$1:$E$2000,5,FALSE)</f>
        <v>551653557</v>
      </c>
      <c r="I1092" s="20"/>
      <c r="J1092" s="20"/>
      <c r="K1092" s="20"/>
    </row>
    <row r="1093" spans="1:11">
      <c r="A1093" s="154" t="s">
        <v>150</v>
      </c>
      <c r="B1093" s="154" t="s">
        <v>1825</v>
      </c>
      <c r="C1093" s="154" t="s">
        <v>4171</v>
      </c>
      <c r="D1093" s="179"/>
      <c r="E1093" s="179"/>
      <c r="F1093" s="179"/>
      <c r="G1093" s="179"/>
      <c r="H1093" s="179">
        <f>VLOOKUP(A1093,Sheet3!$A$1:$E$2000,5,FALSE)</f>
        <v>0</v>
      </c>
      <c r="I1093" s="20"/>
      <c r="J1093" s="20"/>
      <c r="K1093" s="20"/>
    </row>
    <row r="1094" spans="1:11">
      <c r="A1094" s="154" t="s">
        <v>919</v>
      </c>
      <c r="B1094" s="154" t="s">
        <v>2859</v>
      </c>
      <c r="C1094" s="154" t="s">
        <v>4171</v>
      </c>
      <c r="D1094" s="179">
        <v>13296376112</v>
      </c>
      <c r="E1094" s="179">
        <v>70724914646</v>
      </c>
      <c r="F1094" s="179">
        <v>86909529711</v>
      </c>
      <c r="G1094" s="179">
        <v>4515298853</v>
      </c>
      <c r="H1094" s="179">
        <f>VLOOKUP(A1094,Sheet3!$A$1:$E$2000,5,FALSE)</f>
        <v>12960289318</v>
      </c>
      <c r="I1094" s="20"/>
      <c r="J1094" s="20"/>
      <c r="K1094" s="20"/>
    </row>
    <row r="1095" spans="1:11">
      <c r="A1095" s="154" t="s">
        <v>1225</v>
      </c>
      <c r="B1095" s="154" t="s">
        <v>2860</v>
      </c>
      <c r="C1095" s="154" t="s">
        <v>4171</v>
      </c>
      <c r="D1095" s="179"/>
      <c r="E1095" s="179"/>
      <c r="F1095" s="179"/>
      <c r="G1095" s="179"/>
      <c r="H1095" s="179">
        <f>VLOOKUP(A1095,Sheet3!$A$1:$E$2000,5,FALSE)</f>
        <v>0</v>
      </c>
      <c r="I1095" s="20"/>
      <c r="J1095" s="20"/>
      <c r="K1095" s="20"/>
    </row>
    <row r="1096" spans="1:11">
      <c r="A1096" s="154" t="s">
        <v>1226</v>
      </c>
      <c r="B1096" s="154" t="s">
        <v>2861</v>
      </c>
      <c r="C1096" s="154" t="s">
        <v>4171</v>
      </c>
      <c r="D1096" s="179">
        <v>53060430977</v>
      </c>
      <c r="E1096" s="179">
        <v>52662218285</v>
      </c>
      <c r="F1096" s="179">
        <v>47329126256</v>
      </c>
      <c r="G1096" s="179">
        <v>34693434186</v>
      </c>
      <c r="H1096" s="179">
        <f>VLOOKUP(A1096,Sheet3!$A$1:$E$2000,5,FALSE)</f>
        <v>56480559125</v>
      </c>
      <c r="I1096" s="20"/>
      <c r="J1096" s="20"/>
      <c r="K1096" s="20"/>
    </row>
    <row r="1097" spans="1:11">
      <c r="A1097" s="154" t="s">
        <v>459</v>
      </c>
      <c r="B1097" s="154" t="s">
        <v>2864</v>
      </c>
      <c r="C1097" s="154" t="s">
        <v>4171</v>
      </c>
      <c r="D1097" s="179">
        <v>2518024902</v>
      </c>
      <c r="E1097" s="179">
        <v>1388703643</v>
      </c>
      <c r="F1097" s="179">
        <v>1275768715</v>
      </c>
      <c r="G1097" s="179">
        <v>3019909712</v>
      </c>
      <c r="H1097" s="179">
        <f>VLOOKUP(A1097,Sheet3!$A$1:$E$2000,5,FALSE)</f>
        <v>0</v>
      </c>
      <c r="I1097" s="20"/>
      <c r="J1097" s="20"/>
      <c r="K1097" s="20"/>
    </row>
    <row r="1098" spans="1:11">
      <c r="A1098" s="154" t="s">
        <v>152</v>
      </c>
      <c r="B1098" s="154" t="s">
        <v>1829</v>
      </c>
      <c r="C1098" s="154" t="s">
        <v>4171</v>
      </c>
      <c r="D1098" s="179">
        <v>5364465318</v>
      </c>
      <c r="E1098" s="179">
        <v>10986211154</v>
      </c>
      <c r="F1098" s="179">
        <v>8788460586</v>
      </c>
      <c r="G1098" s="179">
        <v>4626837370</v>
      </c>
      <c r="H1098" s="179">
        <f>VLOOKUP(A1098,Sheet3!$A$1:$E$2000,5,FALSE)</f>
        <v>5449503451</v>
      </c>
      <c r="I1098" s="20"/>
      <c r="J1098" s="20"/>
      <c r="K1098" s="20"/>
    </row>
    <row r="1099" spans="1:11">
      <c r="A1099" s="154" t="s">
        <v>2866</v>
      </c>
      <c r="B1099" s="154" t="s">
        <v>2867</v>
      </c>
      <c r="C1099" s="154" t="s">
        <v>4171</v>
      </c>
      <c r="D1099" s="179"/>
      <c r="E1099" s="179"/>
      <c r="F1099" s="179"/>
      <c r="G1099" s="179"/>
      <c r="H1099" s="179">
        <f>VLOOKUP(A1099,Sheet3!$A$1:$E$2000,5,FALSE)</f>
        <v>0</v>
      </c>
      <c r="I1099" s="20"/>
      <c r="J1099" s="20"/>
      <c r="K1099" s="20"/>
    </row>
    <row r="1100" spans="1:11">
      <c r="A1100" s="154" t="s">
        <v>887</v>
      </c>
      <c r="B1100" s="154" t="s">
        <v>4180</v>
      </c>
      <c r="C1100" s="154" t="s">
        <v>4171</v>
      </c>
      <c r="D1100" s="179">
        <v>57434767438</v>
      </c>
      <c r="E1100" s="179">
        <v>86462766339</v>
      </c>
      <c r="F1100" s="179">
        <v>83749781149</v>
      </c>
      <c r="G1100" s="179">
        <v>64676496319</v>
      </c>
      <c r="H1100" s="179">
        <f>VLOOKUP(A1100,Sheet3!$A$1:$E$2000,5,FALSE)</f>
        <v>65581564745</v>
      </c>
      <c r="I1100" s="20"/>
      <c r="J1100" s="20"/>
      <c r="K1100" s="20"/>
    </row>
    <row r="1101" spans="1:11">
      <c r="A1101" s="154" t="s">
        <v>1228</v>
      </c>
      <c r="B1101" s="154" t="s">
        <v>2870</v>
      </c>
      <c r="C1101" s="154" t="s">
        <v>4171</v>
      </c>
      <c r="D1101" s="179"/>
      <c r="E1101" s="179"/>
      <c r="F1101" s="179"/>
      <c r="G1101" s="179"/>
      <c r="H1101" s="179">
        <f>VLOOKUP(A1101,Sheet3!$A$1:$E$2000,5,FALSE)</f>
        <v>0</v>
      </c>
      <c r="I1101" s="20"/>
      <c r="J1101" s="20"/>
      <c r="K1101" s="20"/>
    </row>
    <row r="1102" spans="1:11">
      <c r="A1102" s="154" t="s">
        <v>909</v>
      </c>
      <c r="B1102" s="154" t="s">
        <v>2871</v>
      </c>
      <c r="C1102" s="154" t="s">
        <v>4171</v>
      </c>
      <c r="D1102" s="179"/>
      <c r="E1102" s="179"/>
      <c r="F1102" s="179"/>
      <c r="G1102" s="179"/>
      <c r="H1102" s="179">
        <f>VLOOKUP(A1102,Sheet3!$A$1:$E$2000,5,FALSE)</f>
        <v>0</v>
      </c>
      <c r="I1102" s="20"/>
      <c r="J1102" s="20"/>
      <c r="K1102" s="20"/>
    </row>
    <row r="1103" spans="1:11">
      <c r="A1103" s="154" t="s">
        <v>939</v>
      </c>
      <c r="B1103" s="154" t="s">
        <v>4152</v>
      </c>
      <c r="C1103" s="154" t="s">
        <v>4171</v>
      </c>
      <c r="D1103" s="179">
        <v>1822825564</v>
      </c>
      <c r="E1103" s="179">
        <v>4114077988</v>
      </c>
      <c r="F1103" s="179">
        <v>3739738559</v>
      </c>
      <c r="G1103" s="179">
        <v>1816599593</v>
      </c>
      <c r="H1103" s="179">
        <f>VLOOKUP(A1103,Sheet3!$A$1:$E$2000,5,FALSE)</f>
        <v>1004576385</v>
      </c>
      <c r="I1103" s="20"/>
      <c r="J1103" s="20"/>
      <c r="K1103" s="20"/>
    </row>
    <row r="1104" spans="1:11">
      <c r="A1104" s="154" t="s">
        <v>1229</v>
      </c>
      <c r="B1104" s="154" t="s">
        <v>2873</v>
      </c>
      <c r="C1104" s="154" t="s">
        <v>4171</v>
      </c>
      <c r="D1104" s="179"/>
      <c r="E1104" s="179"/>
      <c r="F1104" s="179"/>
      <c r="G1104" s="179"/>
      <c r="H1104" s="179">
        <f>VLOOKUP(A1104,Sheet3!$A$1:$E$2000,5,FALSE)</f>
        <v>0</v>
      </c>
      <c r="I1104" s="20"/>
      <c r="J1104" s="20"/>
      <c r="K1104" s="20"/>
    </row>
    <row r="1105" spans="1:11">
      <c r="A1105" s="154" t="s">
        <v>4153</v>
      </c>
      <c r="B1105" s="154" t="s">
        <v>4154</v>
      </c>
      <c r="C1105" s="154" t="s">
        <v>4171</v>
      </c>
      <c r="D1105" s="179"/>
      <c r="E1105" s="179"/>
      <c r="F1105" s="179"/>
      <c r="G1105" s="179"/>
      <c r="H1105" s="179">
        <f>VLOOKUP(A1105,Sheet3!$A$1:$E$2000,5,FALSE)</f>
        <v>0</v>
      </c>
      <c r="I1105" s="20"/>
      <c r="J1105" s="20"/>
      <c r="K1105" s="20"/>
    </row>
    <row r="1106" spans="1:11">
      <c r="A1106" s="154" t="s">
        <v>1230</v>
      </c>
      <c r="B1106" s="154" t="s">
        <v>2874</v>
      </c>
      <c r="C1106" s="154" t="s">
        <v>4171</v>
      </c>
      <c r="D1106" s="179">
        <v>83878206189</v>
      </c>
      <c r="E1106" s="179">
        <v>105036000216</v>
      </c>
      <c r="F1106" s="179">
        <v>208396947</v>
      </c>
      <c r="G1106" s="179">
        <v>16516491198</v>
      </c>
      <c r="H1106" s="179">
        <f>VLOOKUP(A1106,Sheet3!$A$1:$E$2000,5,FALSE)</f>
        <v>6084284010</v>
      </c>
      <c r="I1106" s="20"/>
      <c r="J1106" s="20"/>
      <c r="K1106" s="20"/>
    </row>
    <row r="1107" spans="1:11">
      <c r="A1107" s="154" t="s">
        <v>3524</v>
      </c>
      <c r="B1107" s="154" t="s">
        <v>4138</v>
      </c>
      <c r="C1107" s="154" t="s">
        <v>4171</v>
      </c>
      <c r="D1107" s="179">
        <v>722491473146</v>
      </c>
      <c r="E1107" s="179">
        <v>773552378045</v>
      </c>
      <c r="F1107" s="179">
        <v>470106446408</v>
      </c>
      <c r="G1107" s="179">
        <v>756901512343</v>
      </c>
      <c r="H1107" s="179">
        <f>VLOOKUP(A1107,Sheet3!$A$1:$E$2000,5,FALSE)</f>
        <v>750594529988</v>
      </c>
      <c r="I1107" s="20"/>
      <c r="J1107" s="20"/>
      <c r="K1107" s="20"/>
    </row>
    <row r="1108" spans="1:11">
      <c r="A1108" s="154" t="s">
        <v>1232</v>
      </c>
      <c r="B1108" s="154" t="s">
        <v>2880</v>
      </c>
      <c r="C1108" s="154" t="s">
        <v>4171</v>
      </c>
      <c r="D1108" s="179">
        <v>157562982000</v>
      </c>
      <c r="E1108" s="179">
        <v>156790336000</v>
      </c>
      <c r="F1108" s="179">
        <v>154129072000</v>
      </c>
      <c r="G1108" s="179">
        <v>167477553000</v>
      </c>
      <c r="H1108" s="179">
        <f>VLOOKUP(A1108,Sheet3!$A$1:$E$2000,5,FALSE)</f>
        <v>172536993000</v>
      </c>
      <c r="I1108" s="20"/>
      <c r="J1108" s="20"/>
      <c r="K1108" s="20"/>
    </row>
    <row r="1109" spans="1:11">
      <c r="A1109" s="154" t="s">
        <v>1233</v>
      </c>
      <c r="B1109" s="154" t="s">
        <v>2881</v>
      </c>
      <c r="C1109" s="154" t="s">
        <v>4171</v>
      </c>
      <c r="D1109" s="179"/>
      <c r="E1109" s="179"/>
      <c r="F1109" s="179"/>
      <c r="G1109" s="179"/>
      <c r="H1109" s="179">
        <f>VLOOKUP(A1109,Sheet3!$A$1:$E$2000,5,FALSE)</f>
        <v>0</v>
      </c>
      <c r="I1109" s="20"/>
      <c r="J1109" s="20"/>
      <c r="K1109" s="20"/>
    </row>
    <row r="1110" spans="1:11">
      <c r="A1110" s="154" t="s">
        <v>910</v>
      </c>
      <c r="B1110" s="154" t="s">
        <v>2883</v>
      </c>
      <c r="C1110" s="154" t="s">
        <v>4171</v>
      </c>
      <c r="D1110" s="179">
        <v>7943974276</v>
      </c>
      <c r="E1110" s="179">
        <v>1049941978</v>
      </c>
      <c r="F1110" s="179">
        <v>973958445</v>
      </c>
      <c r="G1110" s="179">
        <v>-9343663157</v>
      </c>
      <c r="H1110" s="179">
        <f>VLOOKUP(A1110,Sheet3!$A$1:$E$2000,5,FALSE)</f>
        <v>1241665632</v>
      </c>
      <c r="I1110" s="20"/>
      <c r="J1110" s="20"/>
      <c r="K1110" s="20"/>
    </row>
    <row r="1111" spans="1:11">
      <c r="A1111" s="154" t="s">
        <v>1235</v>
      </c>
      <c r="B1111" s="154" t="s">
        <v>3873</v>
      </c>
      <c r="C1111" s="154" t="s">
        <v>4171</v>
      </c>
      <c r="D1111" s="179"/>
      <c r="E1111" s="179"/>
      <c r="F1111" s="179"/>
      <c r="G1111" s="179"/>
      <c r="H1111" s="179">
        <f>VLOOKUP(A1111,Sheet3!$A$1:$E$2000,5,FALSE)</f>
        <v>0</v>
      </c>
      <c r="I1111" s="20"/>
      <c r="J1111" s="20"/>
      <c r="K1111" s="20"/>
    </row>
    <row r="1112" spans="1:11">
      <c r="A1112" s="154" t="s">
        <v>865</v>
      </c>
      <c r="B1112" s="154" t="s">
        <v>2885</v>
      </c>
      <c r="C1112" s="154" t="s">
        <v>4171</v>
      </c>
      <c r="D1112" s="179">
        <v>7489808767</v>
      </c>
      <c r="E1112" s="179">
        <v>7065363960</v>
      </c>
      <c r="F1112" s="179">
        <v>10526431308</v>
      </c>
      <c r="G1112" s="179">
        <v>11757722288</v>
      </c>
      <c r="H1112" s="179">
        <f>VLOOKUP(A1112,Sheet3!$A$1:$E$2000,5,FALSE)</f>
        <v>0</v>
      </c>
      <c r="I1112" s="20"/>
      <c r="J1112" s="20"/>
      <c r="K1112" s="20"/>
    </row>
    <row r="1113" spans="1:11">
      <c r="A1113" s="154" t="s">
        <v>1236</v>
      </c>
      <c r="B1113" s="154" t="s">
        <v>2886</v>
      </c>
      <c r="C1113" s="154" t="s">
        <v>4171</v>
      </c>
      <c r="D1113" s="179"/>
      <c r="E1113" s="179"/>
      <c r="F1113" s="179"/>
      <c r="G1113" s="179"/>
      <c r="H1113" s="179">
        <f>VLOOKUP(A1113,Sheet3!$A$1:$E$2000,5,FALSE)</f>
        <v>0</v>
      </c>
      <c r="I1113" s="20"/>
      <c r="J1113" s="20"/>
      <c r="K1113" s="20"/>
    </row>
    <row r="1114" spans="1:11">
      <c r="A1114" s="154" t="s">
        <v>940</v>
      </c>
      <c r="B1114" s="154" t="s">
        <v>2889</v>
      </c>
      <c r="C1114" s="154" t="s">
        <v>4171</v>
      </c>
      <c r="D1114" s="179"/>
      <c r="E1114" s="179"/>
      <c r="F1114" s="179"/>
      <c r="G1114" s="179"/>
      <c r="H1114" s="179">
        <f>VLOOKUP(A1114,Sheet3!$A$1:$E$2000,5,FALSE)</f>
        <v>0</v>
      </c>
      <c r="I1114" s="20"/>
      <c r="J1114" s="20"/>
      <c r="K1114" s="20"/>
    </row>
    <row r="1115" spans="1:11">
      <c r="A1115" s="154" t="s">
        <v>1239</v>
      </c>
      <c r="B1115" s="154" t="s">
        <v>2894</v>
      </c>
      <c r="C1115" s="154" t="s">
        <v>4171</v>
      </c>
      <c r="D1115" s="179">
        <v>-292541053</v>
      </c>
      <c r="E1115" s="179">
        <v>-1777039382</v>
      </c>
      <c r="F1115" s="179">
        <v>-1100192045</v>
      </c>
      <c r="G1115" s="179">
        <v>-6587850794</v>
      </c>
      <c r="H1115" s="179">
        <f>VLOOKUP(A1115,Sheet3!$A$1:$E$2000,5,FALSE)</f>
        <v>249440203</v>
      </c>
      <c r="I1115" s="20"/>
      <c r="J1115" s="20"/>
      <c r="K1115" s="20"/>
    </row>
    <row r="1116" spans="1:11">
      <c r="A1116" s="154" t="s">
        <v>1240</v>
      </c>
      <c r="B1116" s="154" t="s">
        <v>2895</v>
      </c>
      <c r="C1116" s="154" t="s">
        <v>4171</v>
      </c>
      <c r="D1116" s="179"/>
      <c r="E1116" s="179"/>
      <c r="F1116" s="179"/>
      <c r="G1116" s="179"/>
      <c r="H1116" s="179">
        <f>VLOOKUP(A1116,Sheet3!$A$1:$E$2000,5,FALSE)</f>
        <v>0</v>
      </c>
      <c r="I1116" s="20"/>
      <c r="J1116" s="20"/>
      <c r="K1116" s="20"/>
    </row>
    <row r="1117" spans="1:11">
      <c r="A1117" s="154" t="s">
        <v>1241</v>
      </c>
      <c r="B1117" s="154" t="s">
        <v>2896</v>
      </c>
      <c r="C1117" s="154" t="s">
        <v>4171</v>
      </c>
      <c r="D1117" s="179">
        <v>6262750913</v>
      </c>
      <c r="E1117" s="179">
        <v>24284378011</v>
      </c>
      <c r="F1117" s="179">
        <v>47412207170</v>
      </c>
      <c r="G1117" s="179">
        <v>43196396181</v>
      </c>
      <c r="H1117" s="179">
        <f>VLOOKUP(A1117,Sheet3!$A$1:$E$2000,5,FALSE)</f>
        <v>13206679763</v>
      </c>
      <c r="I1117" s="20"/>
      <c r="J1117" s="20"/>
      <c r="K1117" s="20"/>
    </row>
    <row r="1118" spans="1:11">
      <c r="A1118" s="154" t="s">
        <v>1242</v>
      </c>
      <c r="B1118" s="154" t="s">
        <v>2897</v>
      </c>
      <c r="C1118" s="154" t="s">
        <v>4171</v>
      </c>
      <c r="D1118" s="179">
        <v>32199408327</v>
      </c>
      <c r="E1118" s="179">
        <v>42344934092</v>
      </c>
      <c r="F1118" s="179">
        <v>39898630810</v>
      </c>
      <c r="G1118" s="179">
        <v>37930203572</v>
      </c>
      <c r="H1118" s="179">
        <f>VLOOKUP(A1118,Sheet3!$A$1:$E$2000,5,FALSE)</f>
        <v>41879561208</v>
      </c>
      <c r="I1118" s="20"/>
      <c r="J1118" s="20"/>
      <c r="K1118" s="20"/>
    </row>
    <row r="1119" spans="1:11">
      <c r="A1119" s="154" t="s">
        <v>157</v>
      </c>
      <c r="B1119" s="154" t="s">
        <v>1836</v>
      </c>
      <c r="C1119" s="154" t="s">
        <v>4171</v>
      </c>
      <c r="D1119" s="179">
        <v>32299560093</v>
      </c>
      <c r="E1119" s="179">
        <v>54556429127</v>
      </c>
      <c r="F1119" s="179">
        <v>54855934162</v>
      </c>
      <c r="G1119" s="179">
        <v>36299553628</v>
      </c>
      <c r="H1119" s="179">
        <f>VLOOKUP(A1119,Sheet3!$A$1:$E$2000,5,FALSE)</f>
        <v>46472492249</v>
      </c>
      <c r="I1119" s="20"/>
      <c r="J1119" s="20"/>
      <c r="K1119" s="20"/>
    </row>
    <row r="1120" spans="1:11">
      <c r="A1120" s="154" t="s">
        <v>831</v>
      </c>
      <c r="B1120" s="154" t="s">
        <v>2898</v>
      </c>
      <c r="C1120" s="154" t="s">
        <v>4171</v>
      </c>
      <c r="D1120" s="179">
        <v>13323837692</v>
      </c>
      <c r="E1120" s="179">
        <v>14779975731</v>
      </c>
      <c r="F1120" s="179">
        <v>10627879205</v>
      </c>
      <c r="G1120" s="179">
        <v>26896693349</v>
      </c>
      <c r="H1120" s="179">
        <f>VLOOKUP(A1120,Sheet3!$A$1:$E$2000,5,FALSE)</f>
        <v>12583758334</v>
      </c>
      <c r="I1120" s="20"/>
      <c r="J1120" s="20"/>
      <c r="K1120" s="20"/>
    </row>
    <row r="1121" spans="1:11">
      <c r="A1121" s="154" t="s">
        <v>1243</v>
      </c>
      <c r="B1121" s="154" t="s">
        <v>2899</v>
      </c>
      <c r="C1121" s="154" t="s">
        <v>4171</v>
      </c>
      <c r="D1121" s="179">
        <v>160938428</v>
      </c>
      <c r="E1121" s="179">
        <v>2391750013</v>
      </c>
      <c r="F1121" s="179">
        <v>2284366527</v>
      </c>
      <c r="G1121" s="179">
        <v>-441767435</v>
      </c>
      <c r="H1121" s="179">
        <f>VLOOKUP(A1121,Sheet3!$A$1:$E$2000,5,FALSE)</f>
        <v>639157540</v>
      </c>
      <c r="I1121" s="20"/>
      <c r="J1121" s="20"/>
      <c r="K1121" s="20"/>
    </row>
    <row r="1122" spans="1:11">
      <c r="A1122" s="154" t="s">
        <v>1245</v>
      </c>
      <c r="B1122" s="154" t="s">
        <v>2902</v>
      </c>
      <c r="C1122" s="154" t="s">
        <v>4171</v>
      </c>
      <c r="D1122" s="179"/>
      <c r="E1122" s="179"/>
      <c r="F1122" s="179"/>
      <c r="G1122" s="179"/>
      <c r="H1122" s="179">
        <f>VLOOKUP(A1122,Sheet3!$A$1:$E$2000,5,FALSE)</f>
        <v>0</v>
      </c>
      <c r="I1122" s="20"/>
      <c r="J1122" s="20"/>
      <c r="K1122" s="20"/>
    </row>
    <row r="1123" spans="1:11">
      <c r="A1123" s="154" t="s">
        <v>1247</v>
      </c>
      <c r="B1123" s="154" t="s">
        <v>2904</v>
      </c>
      <c r="C1123" s="154" t="s">
        <v>4171</v>
      </c>
      <c r="D1123" s="179">
        <v>135247139753</v>
      </c>
      <c r="E1123" s="179">
        <v>183580172691</v>
      </c>
      <c r="F1123" s="179">
        <v>129484797552</v>
      </c>
      <c r="G1123" s="179">
        <v>112869071585</v>
      </c>
      <c r="H1123" s="179">
        <f>VLOOKUP(A1123,Sheet3!$A$1:$E$2000,5,FALSE)</f>
        <v>101560090262</v>
      </c>
      <c r="I1123" s="20"/>
      <c r="J1123" s="20"/>
      <c r="K1123" s="20"/>
    </row>
    <row r="1124" spans="1:11">
      <c r="A1124" s="154" t="s">
        <v>903</v>
      </c>
      <c r="B1124" s="154" t="s">
        <v>2907</v>
      </c>
      <c r="C1124" s="154" t="s">
        <v>4171</v>
      </c>
      <c r="D1124" s="179"/>
      <c r="E1124" s="179"/>
      <c r="F1124" s="179"/>
      <c r="G1124" s="179"/>
      <c r="H1124" s="179">
        <f>VLOOKUP(A1124,Sheet3!$A$1:$E$2000,5,FALSE)</f>
        <v>0</v>
      </c>
      <c r="I1124" s="20"/>
      <c r="J1124" s="20"/>
      <c r="K1124" s="20"/>
    </row>
    <row r="1125" spans="1:11">
      <c r="A1125" s="154" t="s">
        <v>1250</v>
      </c>
      <c r="B1125" s="154" t="s">
        <v>2909</v>
      </c>
      <c r="C1125" s="154" t="s">
        <v>4171</v>
      </c>
      <c r="D1125" s="179">
        <v>20608453886</v>
      </c>
      <c r="E1125" s="179">
        <v>28839384044</v>
      </c>
      <c r="F1125" s="179">
        <v>31964070275</v>
      </c>
      <c r="G1125" s="179">
        <v>29397162534</v>
      </c>
      <c r="H1125" s="179">
        <f>VLOOKUP(A1125,Sheet3!$A$1:$E$2000,5,FALSE)</f>
        <v>19960977144</v>
      </c>
      <c r="I1125" s="20"/>
      <c r="J1125" s="20"/>
      <c r="K1125" s="20"/>
    </row>
    <row r="1126" spans="1:11">
      <c r="A1126" s="154" t="s">
        <v>4284</v>
      </c>
      <c r="B1126" s="154" t="s">
        <v>4285</v>
      </c>
      <c r="C1126" s="154" t="s">
        <v>4171</v>
      </c>
      <c r="D1126" s="179"/>
      <c r="E1126" s="179"/>
      <c r="F1126" s="179"/>
      <c r="G1126" s="179"/>
      <c r="H1126" s="179">
        <f>VLOOKUP(A1126,Sheet3!$A$1:$E$2000,5,FALSE)</f>
        <v>0</v>
      </c>
      <c r="I1126" s="20"/>
      <c r="J1126" s="20"/>
      <c r="K1126" s="20"/>
    </row>
    <row r="1127" spans="1:11">
      <c r="A1127" s="154" t="s">
        <v>1251</v>
      </c>
      <c r="B1127" s="154" t="s">
        <v>2910</v>
      </c>
      <c r="C1127" s="154" t="s">
        <v>4171</v>
      </c>
      <c r="D1127" s="179"/>
      <c r="E1127" s="179"/>
      <c r="F1127" s="179"/>
      <c r="G1127" s="179"/>
      <c r="H1127" s="179">
        <f>VLOOKUP(A1127,Sheet3!$A$1:$E$2000,5,FALSE)</f>
        <v>0</v>
      </c>
      <c r="I1127" s="20"/>
      <c r="J1127" s="20"/>
      <c r="K1127" s="20"/>
    </row>
    <row r="1128" spans="1:11">
      <c r="A1128" s="154" t="s">
        <v>3526</v>
      </c>
      <c r="B1128" s="154" t="s">
        <v>3527</v>
      </c>
      <c r="C1128" s="154" t="s">
        <v>4171</v>
      </c>
      <c r="D1128" s="179"/>
      <c r="E1128" s="179"/>
      <c r="F1128" s="179"/>
      <c r="G1128" s="179"/>
      <c r="H1128" s="179">
        <f>VLOOKUP(A1128,Sheet3!$A$1:$E$2000,5,FALSE)</f>
        <v>0</v>
      </c>
      <c r="I1128" s="20"/>
      <c r="J1128" s="20"/>
      <c r="K1128" s="20"/>
    </row>
    <row r="1129" spans="1:11">
      <c r="A1129" s="154" t="s">
        <v>167</v>
      </c>
      <c r="B1129" s="154" t="s">
        <v>3933</v>
      </c>
      <c r="C1129" s="154" t="s">
        <v>4171</v>
      </c>
      <c r="D1129" s="179">
        <v>0</v>
      </c>
      <c r="E1129" s="179">
        <v>0</v>
      </c>
      <c r="F1129" s="179"/>
      <c r="G1129" s="179"/>
      <c r="H1129" s="179">
        <f>VLOOKUP(A1129,Sheet3!$A$1:$E$2000,5,FALSE)</f>
        <v>0</v>
      </c>
      <c r="I1129" s="20"/>
      <c r="J1129" s="20"/>
      <c r="K1129" s="20"/>
    </row>
    <row r="1130" spans="1:11">
      <c r="A1130" s="154" t="s">
        <v>476</v>
      </c>
      <c r="B1130" s="154" t="s">
        <v>2187</v>
      </c>
      <c r="C1130" s="154" t="s">
        <v>4171</v>
      </c>
      <c r="D1130" s="179">
        <v>0</v>
      </c>
      <c r="E1130" s="179">
        <v>56860739</v>
      </c>
      <c r="F1130" s="179">
        <v>122231483</v>
      </c>
      <c r="G1130" s="179">
        <v>84919233</v>
      </c>
      <c r="H1130" s="179">
        <f>VLOOKUP(A1130,Sheet3!$A$1:$E$2000,5,FALSE)</f>
        <v>0</v>
      </c>
      <c r="I1130" s="20"/>
      <c r="J1130" s="20"/>
      <c r="K1130" s="20"/>
    </row>
    <row r="1131" spans="1:11">
      <c r="A1131" s="154" t="s">
        <v>2918</v>
      </c>
      <c r="B1131" s="154" t="s">
        <v>2919</v>
      </c>
      <c r="C1131" s="154" t="s">
        <v>4171</v>
      </c>
      <c r="D1131" s="179"/>
      <c r="E1131" s="179"/>
      <c r="F1131" s="179"/>
      <c r="G1131" s="179"/>
      <c r="H1131" s="179" t="e">
        <f>VLOOKUP(A1131,Sheet3!$A$1:$E$2000,5,FALSE)</f>
        <v>#N/A</v>
      </c>
      <c r="I1131" s="20"/>
      <c r="J1131" s="20"/>
      <c r="K1131" s="20"/>
    </row>
    <row r="1132" spans="1:11">
      <c r="A1132" s="154" t="s">
        <v>1255</v>
      </c>
      <c r="B1132" s="154" t="s">
        <v>2922</v>
      </c>
      <c r="C1132" s="154" t="s">
        <v>4171</v>
      </c>
      <c r="D1132" s="179">
        <v>57889255233</v>
      </c>
      <c r="E1132" s="179">
        <v>62595096405</v>
      </c>
      <c r="F1132" s="179">
        <v>60735224495</v>
      </c>
      <c r="G1132" s="179">
        <v>63000696942</v>
      </c>
      <c r="H1132" s="179">
        <f>VLOOKUP(A1132,Sheet3!$A$1:$E$2000,5,FALSE)</f>
        <v>100379532608</v>
      </c>
      <c r="I1132" s="20"/>
      <c r="J1132" s="20"/>
      <c r="K1132" s="20"/>
    </row>
    <row r="1133" spans="1:11">
      <c r="A1133" s="154" t="s">
        <v>930</v>
      </c>
      <c r="B1133" s="154" t="s">
        <v>2923</v>
      </c>
      <c r="C1133" s="154" t="s">
        <v>4171</v>
      </c>
      <c r="D1133" s="179">
        <v>26563367688</v>
      </c>
      <c r="E1133" s="179">
        <v>22102227587</v>
      </c>
      <c r="F1133" s="179">
        <v>25226971400</v>
      </c>
      <c r="G1133" s="179">
        <v>23846732578</v>
      </c>
      <c r="H1133" s="179">
        <f>VLOOKUP(A1133,Sheet3!$A$1:$E$2000,5,FALSE)</f>
        <v>31348776661</v>
      </c>
      <c r="I1133" s="20"/>
      <c r="J1133" s="20"/>
      <c r="K1133" s="20"/>
    </row>
    <row r="1134" spans="1:11">
      <c r="A1134" s="154" t="s">
        <v>479</v>
      </c>
      <c r="B1134" s="154" t="s">
        <v>2190</v>
      </c>
      <c r="C1134" s="154" t="s">
        <v>4171</v>
      </c>
      <c r="D1134" s="179"/>
      <c r="E1134" s="179"/>
      <c r="F1134" s="179"/>
      <c r="G1134" s="179"/>
      <c r="H1134" s="179">
        <f>VLOOKUP(A1134,Sheet3!$A$1:$E$2000,5,FALSE)</f>
        <v>0</v>
      </c>
      <c r="I1134" s="20"/>
      <c r="J1134" s="20"/>
      <c r="K1134" s="20"/>
    </row>
    <row r="1135" spans="1:11">
      <c r="A1135" s="154" t="s">
        <v>480</v>
      </c>
      <c r="B1135" s="154" t="s">
        <v>2191</v>
      </c>
      <c r="C1135" s="154" t="s">
        <v>4171</v>
      </c>
      <c r="D1135" s="179">
        <v>-1967196326</v>
      </c>
      <c r="E1135" s="179">
        <v>3814113147</v>
      </c>
      <c r="F1135" s="179">
        <v>655468602</v>
      </c>
      <c r="G1135" s="179">
        <v>-13251108276</v>
      </c>
      <c r="H1135" s="179">
        <f>VLOOKUP(A1135,Sheet3!$A$1:$E$2000,5,FALSE)</f>
        <v>-2644195709</v>
      </c>
      <c r="I1135" s="20"/>
      <c r="J1135" s="20"/>
      <c r="K1135" s="20"/>
    </row>
    <row r="1136" spans="1:11">
      <c r="A1136" s="154" t="s">
        <v>1257</v>
      </c>
      <c r="B1136" s="154" t="s">
        <v>2929</v>
      </c>
      <c r="C1136" s="154" t="s">
        <v>4171</v>
      </c>
      <c r="D1136" s="179"/>
      <c r="E1136" s="179"/>
      <c r="F1136" s="179"/>
      <c r="G1136" s="179"/>
      <c r="H1136" s="179">
        <f>VLOOKUP(A1136,Sheet3!$A$1:$E$2000,5,FALSE)</f>
        <v>0</v>
      </c>
      <c r="I1136" s="20"/>
      <c r="J1136" s="20"/>
      <c r="K1136" s="20"/>
    </row>
    <row r="1137" spans="1:11">
      <c r="A1137" s="154" t="s">
        <v>483</v>
      </c>
      <c r="B1137" s="154" t="s">
        <v>2194</v>
      </c>
      <c r="C1137" s="154" t="s">
        <v>4171</v>
      </c>
      <c r="D1137" s="179">
        <v>598055075</v>
      </c>
      <c r="E1137" s="179">
        <v>932870080</v>
      </c>
      <c r="F1137" s="179">
        <v>867481573</v>
      </c>
      <c r="G1137" s="179">
        <v>1165268220</v>
      </c>
      <c r="H1137" s="179">
        <f>VLOOKUP(A1137,Sheet3!$A$1:$E$2000,5,FALSE)</f>
        <v>0</v>
      </c>
      <c r="I1137" s="20"/>
      <c r="J1137" s="20"/>
      <c r="K1137" s="20"/>
    </row>
    <row r="1138" spans="1:11">
      <c r="A1138" s="154" t="s">
        <v>484</v>
      </c>
      <c r="B1138" s="154" t="s">
        <v>2196</v>
      </c>
      <c r="C1138" s="154" t="s">
        <v>4171</v>
      </c>
      <c r="D1138" s="179"/>
      <c r="E1138" s="179"/>
      <c r="F1138" s="179"/>
      <c r="G1138" s="179"/>
      <c r="H1138" s="179">
        <f>VLOOKUP(A1138,Sheet3!$A$1:$E$2000,5,FALSE)</f>
        <v>0</v>
      </c>
      <c r="I1138" s="20"/>
      <c r="J1138" s="20"/>
      <c r="K1138" s="20"/>
    </row>
    <row r="1139" spans="1:11">
      <c r="A1139" s="154" t="s">
        <v>1259</v>
      </c>
      <c r="B1139" s="154" t="s">
        <v>2931</v>
      </c>
      <c r="C1139" s="154" t="s">
        <v>4171</v>
      </c>
      <c r="D1139" s="179"/>
      <c r="E1139" s="179"/>
      <c r="F1139" s="179"/>
      <c r="G1139" s="179"/>
      <c r="H1139" s="179">
        <f>VLOOKUP(A1139,Sheet3!$A$1:$E$2000,5,FALSE)</f>
        <v>0</v>
      </c>
      <c r="I1139" s="20"/>
      <c r="J1139" s="20"/>
      <c r="K1139" s="20"/>
    </row>
    <row r="1140" spans="1:11">
      <c r="A1140" s="154" t="s">
        <v>485</v>
      </c>
      <c r="B1140" s="154" t="s">
        <v>2197</v>
      </c>
      <c r="C1140" s="154" t="s">
        <v>4171</v>
      </c>
      <c r="D1140" s="179"/>
      <c r="E1140" s="179"/>
      <c r="F1140" s="179"/>
      <c r="G1140" s="179"/>
      <c r="H1140" s="179">
        <f>VLOOKUP(A1140,Sheet3!$A$1:$E$2000,5,FALSE)</f>
        <v>0</v>
      </c>
      <c r="I1140" s="20"/>
      <c r="J1140" s="20"/>
      <c r="K1140" s="20"/>
    </row>
    <row r="1141" spans="1:11">
      <c r="A1141" s="154" t="s">
        <v>486</v>
      </c>
      <c r="B1141" s="154" t="s">
        <v>2198</v>
      </c>
      <c r="C1141" s="154" t="s">
        <v>4171</v>
      </c>
      <c r="D1141" s="179"/>
      <c r="E1141" s="179"/>
      <c r="F1141" s="179"/>
      <c r="G1141" s="179"/>
      <c r="H1141" s="179">
        <f>VLOOKUP(A1141,Sheet3!$A$1:$E$2000,5,FALSE)</f>
        <v>0</v>
      </c>
      <c r="I1141" s="20"/>
      <c r="J1141" s="20"/>
      <c r="K1141" s="20"/>
    </row>
    <row r="1142" spans="1:11">
      <c r="A1142" s="154" t="s">
        <v>1260</v>
      </c>
      <c r="B1142" s="154" t="s">
        <v>2932</v>
      </c>
      <c r="C1142" s="154" t="s">
        <v>4171</v>
      </c>
      <c r="D1142" s="179"/>
      <c r="E1142" s="179"/>
      <c r="F1142" s="179"/>
      <c r="G1142" s="179"/>
      <c r="H1142" s="179">
        <f>VLOOKUP(A1142,Sheet3!$A$1:$E$2000,5,FALSE)</f>
        <v>0</v>
      </c>
      <c r="I1142" s="20"/>
      <c r="J1142" s="20"/>
      <c r="K1142" s="20"/>
    </row>
    <row r="1143" spans="1:11">
      <c r="A1143" s="154" t="s">
        <v>1261</v>
      </c>
      <c r="B1143" s="154" t="s">
        <v>2933</v>
      </c>
      <c r="C1143" s="154" t="s">
        <v>4171</v>
      </c>
      <c r="D1143" s="179">
        <v>20229674765</v>
      </c>
      <c r="E1143" s="179">
        <v>31912805940</v>
      </c>
      <c r="F1143" s="179">
        <v>42012509356</v>
      </c>
      <c r="G1143" s="179">
        <v>7888401154</v>
      </c>
      <c r="H1143" s="179">
        <f>VLOOKUP(A1143,Sheet3!$A$1:$E$2000,5,FALSE)</f>
        <v>10115902684</v>
      </c>
      <c r="I1143" s="20"/>
      <c r="J1143" s="20"/>
      <c r="K1143" s="20"/>
    </row>
    <row r="1144" spans="1:11">
      <c r="A1144" s="154" t="s">
        <v>1262</v>
      </c>
      <c r="B1144" s="154" t="s">
        <v>2934</v>
      </c>
      <c r="C1144" s="154" t="s">
        <v>4171</v>
      </c>
      <c r="D1144" s="179">
        <v>17642247729</v>
      </c>
      <c r="E1144" s="179">
        <v>38232608396</v>
      </c>
      <c r="F1144" s="179">
        <v>22597655173</v>
      </c>
      <c r="G1144" s="179">
        <v>33075455016</v>
      </c>
      <c r="H1144" s="179">
        <f>VLOOKUP(A1144,Sheet3!$A$1:$E$2000,5,FALSE)</f>
        <v>27026785140</v>
      </c>
      <c r="I1144" s="20"/>
      <c r="J1144" s="20"/>
      <c r="K1144" s="20"/>
    </row>
    <row r="1145" spans="1:11">
      <c r="A1145" s="154" t="s">
        <v>1264</v>
      </c>
      <c r="B1145" s="154" t="s">
        <v>2936</v>
      </c>
      <c r="C1145" s="154" t="s">
        <v>4171</v>
      </c>
      <c r="D1145" s="179"/>
      <c r="E1145" s="179"/>
      <c r="F1145" s="179"/>
      <c r="G1145" s="179"/>
      <c r="H1145" s="179" t="e">
        <f>VLOOKUP(A1145,Sheet3!$A$1:$E$2000,5,FALSE)</f>
        <v>#N/A</v>
      </c>
      <c r="I1145" s="20"/>
      <c r="J1145" s="20"/>
      <c r="K1145" s="20"/>
    </row>
    <row r="1146" spans="1:11">
      <c r="A1146" s="154" t="s">
        <v>174</v>
      </c>
      <c r="B1146" s="154" t="s">
        <v>1852</v>
      </c>
      <c r="C1146" s="154" t="s">
        <v>4171</v>
      </c>
      <c r="D1146" s="179">
        <v>358988382</v>
      </c>
      <c r="E1146" s="179">
        <v>223158819</v>
      </c>
      <c r="F1146" s="179">
        <v>-128072452</v>
      </c>
      <c r="G1146" s="179">
        <v>0</v>
      </c>
      <c r="H1146" s="179">
        <f>VLOOKUP(A1146,Sheet3!$A$1:$E$2000,5,FALSE)</f>
        <v>0</v>
      </c>
      <c r="I1146" s="20"/>
      <c r="J1146" s="20"/>
      <c r="K1146" s="20"/>
    </row>
    <row r="1147" spans="1:11">
      <c r="A1147" s="154" t="s">
        <v>904</v>
      </c>
      <c r="B1147" s="154" t="s">
        <v>2940</v>
      </c>
      <c r="C1147" s="154" t="s">
        <v>4171</v>
      </c>
      <c r="D1147" s="179">
        <v>23917166839</v>
      </c>
      <c r="E1147" s="179">
        <v>21560575707</v>
      </c>
      <c r="F1147" s="179">
        <v>24139007356</v>
      </c>
      <c r="G1147" s="179">
        <v>17117947885</v>
      </c>
      <c r="H1147" s="179">
        <f>VLOOKUP(A1147,Sheet3!$A$1:$E$2000,5,FALSE)</f>
        <v>23096304211</v>
      </c>
      <c r="I1147" s="20"/>
      <c r="J1147" s="20"/>
      <c r="K1147" s="20"/>
    </row>
    <row r="1148" spans="1:11">
      <c r="A1148" s="154" t="s">
        <v>97</v>
      </c>
      <c r="B1148" s="154" t="s">
        <v>1854</v>
      </c>
      <c r="C1148" s="154" t="s">
        <v>4171</v>
      </c>
      <c r="D1148" s="179">
        <v>1523921996</v>
      </c>
      <c r="E1148" s="179">
        <v>3599472226</v>
      </c>
      <c r="F1148" s="179">
        <v>2446939211</v>
      </c>
      <c r="G1148" s="179">
        <v>278793057</v>
      </c>
      <c r="H1148" s="179">
        <f>VLOOKUP(A1148,Sheet3!$A$1:$E$2000,5,FALSE)</f>
        <v>1695073546</v>
      </c>
      <c r="I1148" s="20"/>
      <c r="J1148" s="20"/>
      <c r="K1148" s="20"/>
    </row>
    <row r="1149" spans="1:11">
      <c r="A1149" s="154" t="s">
        <v>1266</v>
      </c>
      <c r="B1149" s="154" t="s">
        <v>2941</v>
      </c>
      <c r="C1149" s="154" t="s">
        <v>4171</v>
      </c>
      <c r="D1149" s="179"/>
      <c r="E1149" s="179"/>
      <c r="F1149" s="179"/>
      <c r="G1149" s="179"/>
      <c r="H1149" s="179">
        <f>VLOOKUP(A1149,Sheet3!$A$1:$E$2000,5,FALSE)</f>
        <v>0</v>
      </c>
      <c r="I1149" s="20"/>
      <c r="J1149" s="20"/>
      <c r="K1149" s="20"/>
    </row>
    <row r="1150" spans="1:11">
      <c r="A1150" s="154" t="s">
        <v>1267</v>
      </c>
      <c r="B1150" s="154" t="s">
        <v>2943</v>
      </c>
      <c r="C1150" s="154" t="s">
        <v>4171</v>
      </c>
      <c r="D1150" s="179">
        <v>53247895586</v>
      </c>
      <c r="E1150" s="179">
        <v>57823706186</v>
      </c>
      <c r="F1150" s="179">
        <v>52570301821</v>
      </c>
      <c r="G1150" s="179">
        <v>81416012484</v>
      </c>
      <c r="H1150" s="179">
        <f>VLOOKUP(A1150,Sheet3!$A$1:$E$2000,5,FALSE)</f>
        <v>53649621069</v>
      </c>
      <c r="I1150" s="20"/>
      <c r="J1150" s="20"/>
      <c r="K1150" s="20"/>
    </row>
    <row r="1151" spans="1:11">
      <c r="A1151" s="154" t="s">
        <v>1268</v>
      </c>
      <c r="B1151" s="154" t="s">
        <v>2944</v>
      </c>
      <c r="C1151" s="154" t="s">
        <v>4171</v>
      </c>
      <c r="D1151" s="179"/>
      <c r="E1151" s="179"/>
      <c r="F1151" s="179"/>
      <c r="G1151" s="179"/>
      <c r="H1151" s="179">
        <f>VLOOKUP(A1151,Sheet3!$A$1:$E$2000,5,FALSE)</f>
        <v>0</v>
      </c>
      <c r="I1151" s="20"/>
      <c r="J1151" s="20"/>
      <c r="K1151" s="20"/>
    </row>
    <row r="1152" spans="1:11">
      <c r="A1152" s="154" t="s">
        <v>952</v>
      </c>
      <c r="B1152" s="154" t="s">
        <v>2945</v>
      </c>
      <c r="C1152" s="154" t="s">
        <v>4171</v>
      </c>
      <c r="D1152" s="179">
        <v>46455698160</v>
      </c>
      <c r="E1152" s="179">
        <v>43817834357</v>
      </c>
      <c r="F1152" s="179">
        <v>56612582102</v>
      </c>
      <c r="G1152" s="179">
        <v>233422758287</v>
      </c>
      <c r="H1152" s="179">
        <f>VLOOKUP(A1152,Sheet3!$A$1:$E$2000,5,FALSE)</f>
        <v>155314066795</v>
      </c>
      <c r="I1152" s="20"/>
      <c r="J1152" s="20"/>
      <c r="K1152" s="20"/>
    </row>
    <row r="1153" spans="1:11">
      <c r="A1153" s="154" t="s">
        <v>1269</v>
      </c>
      <c r="B1153" s="154" t="s">
        <v>2946</v>
      </c>
      <c r="C1153" s="154" t="s">
        <v>4171</v>
      </c>
      <c r="D1153" s="179"/>
      <c r="E1153" s="179"/>
      <c r="F1153" s="179"/>
      <c r="G1153" s="179"/>
      <c r="H1153" s="179">
        <f>VLOOKUP(A1153,Sheet3!$A$1:$E$2000,5,FALSE)</f>
        <v>0</v>
      </c>
      <c r="I1153" s="20"/>
      <c r="J1153" s="20"/>
      <c r="K1153" s="20"/>
    </row>
    <row r="1154" spans="1:11">
      <c r="A1154" s="154" t="s">
        <v>494</v>
      </c>
      <c r="B1154" s="154" t="s">
        <v>2206</v>
      </c>
      <c r="C1154" s="154" t="s">
        <v>4171</v>
      </c>
      <c r="D1154" s="179"/>
      <c r="E1154" s="179"/>
      <c r="F1154" s="179"/>
      <c r="G1154" s="179"/>
      <c r="H1154" s="179">
        <f>VLOOKUP(A1154,Sheet3!$A$1:$E$2000,5,FALSE)</f>
        <v>0</v>
      </c>
      <c r="I1154" s="20"/>
      <c r="J1154" s="20"/>
      <c r="K1154" s="20"/>
    </row>
    <row r="1155" spans="1:11">
      <c r="A1155" s="154" t="s">
        <v>1270</v>
      </c>
      <c r="B1155" s="154" t="s">
        <v>2947</v>
      </c>
      <c r="C1155" s="154" t="s">
        <v>4171</v>
      </c>
      <c r="D1155" s="179"/>
      <c r="E1155" s="179"/>
      <c r="F1155" s="179"/>
      <c r="G1155" s="179"/>
      <c r="H1155" s="179">
        <f>VLOOKUP(A1155,Sheet3!$A$1:$E$2000,5,FALSE)</f>
        <v>0</v>
      </c>
      <c r="I1155" s="20"/>
      <c r="J1155" s="20"/>
      <c r="K1155" s="20"/>
    </row>
    <row r="1156" spans="1:11">
      <c r="A1156" s="154" t="s">
        <v>181</v>
      </c>
      <c r="B1156" s="154" t="s">
        <v>4253</v>
      </c>
      <c r="C1156" s="154" t="s">
        <v>4171</v>
      </c>
      <c r="D1156" s="179">
        <v>0</v>
      </c>
      <c r="E1156" s="179">
        <v>0</v>
      </c>
      <c r="F1156" s="179">
        <v>0</v>
      </c>
      <c r="G1156" s="179"/>
      <c r="H1156" s="179">
        <f>VLOOKUP(A1156,Sheet3!$A$1:$E$2000,5,FALSE)</f>
        <v>0</v>
      </c>
      <c r="I1156" s="20"/>
      <c r="J1156" s="20"/>
      <c r="K1156" s="20"/>
    </row>
    <row r="1157" spans="1:11">
      <c r="A1157" s="154" t="s">
        <v>1271</v>
      </c>
      <c r="B1157" s="154" t="s">
        <v>2949</v>
      </c>
      <c r="C1157" s="154" t="s">
        <v>4171</v>
      </c>
      <c r="D1157" s="179"/>
      <c r="E1157" s="179"/>
      <c r="F1157" s="179"/>
      <c r="G1157" s="179"/>
      <c r="H1157" s="179">
        <f>VLOOKUP(A1157,Sheet3!$A$1:$E$2000,5,FALSE)</f>
        <v>0</v>
      </c>
      <c r="I1157" s="20"/>
      <c r="J1157" s="20"/>
      <c r="K1157" s="20"/>
    </row>
    <row r="1158" spans="1:11">
      <c r="A1158" s="154" t="s">
        <v>1272</v>
      </c>
      <c r="B1158" s="154" t="s">
        <v>2950</v>
      </c>
      <c r="C1158" s="154" t="s">
        <v>4171</v>
      </c>
      <c r="D1158" s="179"/>
      <c r="E1158" s="179"/>
      <c r="F1158" s="179"/>
      <c r="G1158" s="179"/>
      <c r="H1158" s="179">
        <f>VLOOKUP(A1158,Sheet3!$A$1:$E$2000,5,FALSE)</f>
        <v>0</v>
      </c>
      <c r="I1158" s="20"/>
      <c r="J1158" s="20"/>
      <c r="K1158" s="20"/>
    </row>
    <row r="1159" spans="1:11">
      <c r="A1159" s="154" t="s">
        <v>495</v>
      </c>
      <c r="B1159" s="154" t="s">
        <v>2207</v>
      </c>
      <c r="C1159" s="154" t="s">
        <v>4171</v>
      </c>
      <c r="D1159" s="179">
        <v>1428347656</v>
      </c>
      <c r="E1159" s="179">
        <v>1246234978</v>
      </c>
      <c r="F1159" s="179">
        <v>766816515</v>
      </c>
      <c r="G1159" s="179">
        <v>599538292</v>
      </c>
      <c r="H1159" s="179">
        <f>VLOOKUP(A1159,Sheet3!$A$1:$E$2000,5,FALSE)</f>
        <v>0</v>
      </c>
      <c r="I1159" s="20"/>
      <c r="J1159" s="20"/>
      <c r="K1159" s="20"/>
    </row>
    <row r="1160" spans="1:11">
      <c r="A1160" s="154" t="s">
        <v>3563</v>
      </c>
      <c r="B1160" s="154" t="s">
        <v>3564</v>
      </c>
      <c r="C1160" s="154" t="s">
        <v>4171</v>
      </c>
      <c r="D1160" s="179">
        <v>-736482733</v>
      </c>
      <c r="E1160" s="179">
        <v>1800025499</v>
      </c>
      <c r="F1160" s="179">
        <v>5881626128</v>
      </c>
      <c r="G1160" s="179">
        <v>11678899778</v>
      </c>
      <c r="H1160" s="179">
        <f>VLOOKUP(A1160,Sheet3!$A$1:$E$2000,5,FALSE)</f>
        <v>10051892973</v>
      </c>
      <c r="I1160" s="20"/>
      <c r="J1160" s="20"/>
      <c r="K1160" s="20"/>
    </row>
    <row r="1161" spans="1:11">
      <c r="A1161" s="154" t="s">
        <v>1273</v>
      </c>
      <c r="B1161" s="154" t="s">
        <v>2951</v>
      </c>
      <c r="C1161" s="154" t="s">
        <v>4171</v>
      </c>
      <c r="D1161" s="179"/>
      <c r="E1161" s="179"/>
      <c r="F1161" s="179"/>
      <c r="G1161" s="179"/>
      <c r="H1161" s="179">
        <f>VLOOKUP(A1161,Sheet3!$A$1:$E$2000,5,FALSE)</f>
        <v>0</v>
      </c>
      <c r="I1161" s="20"/>
      <c r="J1161" s="20"/>
      <c r="K1161" s="20"/>
    </row>
    <row r="1162" spans="1:11">
      <c r="A1162" s="154" t="s">
        <v>3909</v>
      </c>
      <c r="B1162" s="154" t="s">
        <v>3910</v>
      </c>
      <c r="C1162" s="154" t="s">
        <v>4171</v>
      </c>
      <c r="D1162" s="179">
        <v>0</v>
      </c>
      <c r="E1162" s="179">
        <v>812360978</v>
      </c>
      <c r="F1162" s="179">
        <v>1498128481</v>
      </c>
      <c r="G1162" s="179">
        <v>1338297550</v>
      </c>
      <c r="H1162" s="179">
        <f>VLOOKUP(A1162,Sheet3!$A$1:$E$2000,5,FALSE)</f>
        <v>1190035106</v>
      </c>
      <c r="I1162" s="20"/>
      <c r="J1162" s="20"/>
      <c r="K1162" s="20"/>
    </row>
    <row r="1163" spans="1:11">
      <c r="A1163" s="154" t="s">
        <v>1274</v>
      </c>
      <c r="B1163" s="154" t="s">
        <v>2952</v>
      </c>
      <c r="C1163" s="154" t="s">
        <v>4171</v>
      </c>
      <c r="D1163" s="179"/>
      <c r="E1163" s="179"/>
      <c r="F1163" s="179"/>
      <c r="G1163" s="179"/>
      <c r="H1163" s="179">
        <f>VLOOKUP(A1163,Sheet3!$A$1:$E$2000,5,FALSE)</f>
        <v>0</v>
      </c>
      <c r="I1163" s="20"/>
      <c r="J1163" s="20"/>
      <c r="K1163" s="20"/>
    </row>
    <row r="1164" spans="1:11">
      <c r="A1164" s="154" t="s">
        <v>799</v>
      </c>
      <c r="B1164" s="154" t="s">
        <v>2953</v>
      </c>
      <c r="C1164" s="154" t="s">
        <v>4171</v>
      </c>
      <c r="D1164" s="179"/>
      <c r="E1164" s="179"/>
      <c r="F1164" s="179"/>
      <c r="G1164" s="179"/>
      <c r="H1164" s="179">
        <f>VLOOKUP(A1164,Sheet3!$A$1:$E$2000,5,FALSE)</f>
        <v>0</v>
      </c>
      <c r="I1164" s="20"/>
      <c r="J1164" s="20"/>
      <c r="K1164" s="20"/>
    </row>
    <row r="1165" spans="1:11">
      <c r="A1165" s="154" t="s">
        <v>3840</v>
      </c>
      <c r="B1165" s="154" t="s">
        <v>3841</v>
      </c>
      <c r="C1165" s="154" t="s">
        <v>4171</v>
      </c>
      <c r="D1165" s="179"/>
      <c r="E1165" s="179"/>
      <c r="F1165" s="179"/>
      <c r="G1165" s="179"/>
      <c r="H1165" s="179">
        <f>VLOOKUP(A1165,Sheet3!$A$1:$E$2000,5,FALSE)</f>
        <v>0</v>
      </c>
      <c r="I1165" s="20"/>
      <c r="J1165" s="20"/>
      <c r="K1165" s="20"/>
    </row>
    <row r="1166" spans="1:11">
      <c r="A1166" s="154" t="s">
        <v>496</v>
      </c>
      <c r="B1166" s="154" t="s">
        <v>3801</v>
      </c>
      <c r="C1166" s="154" t="s">
        <v>4171</v>
      </c>
      <c r="D1166" s="179"/>
      <c r="E1166" s="179"/>
      <c r="F1166" s="179"/>
      <c r="G1166" s="179"/>
      <c r="H1166" s="179">
        <f>VLOOKUP(A1166,Sheet3!$A$1:$E$2000,5,FALSE)</f>
        <v>0</v>
      </c>
      <c r="I1166" s="20"/>
      <c r="J1166" s="20"/>
      <c r="K1166" s="20"/>
    </row>
    <row r="1167" spans="1:11">
      <c r="A1167" s="154" t="s">
        <v>1276</v>
      </c>
      <c r="B1167" s="154" t="s">
        <v>4215</v>
      </c>
      <c r="C1167" s="154" t="s">
        <v>4171</v>
      </c>
      <c r="D1167" s="179">
        <v>117076691848</v>
      </c>
      <c r="E1167" s="179">
        <v>107825783144</v>
      </c>
      <c r="F1167" s="179">
        <v>139278218909</v>
      </c>
      <c r="G1167" s="179">
        <v>174934622102</v>
      </c>
      <c r="H1167" s="179">
        <f>VLOOKUP(A1167,Sheet3!$A$1:$E$2000,5,FALSE)</f>
        <v>133175621001</v>
      </c>
      <c r="I1167" s="20"/>
      <c r="J1167" s="20"/>
      <c r="K1167" s="20"/>
    </row>
    <row r="1168" spans="1:11">
      <c r="A1168" s="154" t="s">
        <v>2956</v>
      </c>
      <c r="B1168" s="154" t="s">
        <v>2957</v>
      </c>
      <c r="C1168" s="154" t="s">
        <v>4171</v>
      </c>
      <c r="D1168" s="179"/>
      <c r="E1168" s="179"/>
      <c r="F1168" s="179"/>
      <c r="G1168" s="179"/>
      <c r="H1168" s="179">
        <f>VLOOKUP(A1168,Sheet3!$A$1:$E$2000,5,FALSE)</f>
        <v>0</v>
      </c>
      <c r="I1168" s="20"/>
      <c r="J1168" s="20"/>
      <c r="K1168" s="20"/>
    </row>
    <row r="1169" spans="1:11">
      <c r="A1169" s="154" t="s">
        <v>1277</v>
      </c>
      <c r="B1169" s="154" t="s">
        <v>2958</v>
      </c>
      <c r="C1169" s="154" t="s">
        <v>4171</v>
      </c>
      <c r="D1169" s="179"/>
      <c r="E1169" s="179"/>
      <c r="F1169" s="179"/>
      <c r="G1169" s="179"/>
      <c r="H1169" s="179">
        <f>VLOOKUP(A1169,Sheet3!$A$1:$E$2000,5,FALSE)</f>
        <v>0</v>
      </c>
      <c r="I1169" s="20"/>
      <c r="J1169" s="20"/>
      <c r="K1169" s="20"/>
    </row>
    <row r="1170" spans="1:11">
      <c r="A1170" s="154" t="s">
        <v>3988</v>
      </c>
      <c r="B1170" s="154" t="s">
        <v>4216</v>
      </c>
      <c r="C1170" s="154" t="s">
        <v>4171</v>
      </c>
      <c r="D1170" s="179"/>
      <c r="E1170" s="179"/>
      <c r="F1170" s="179"/>
      <c r="G1170" s="179"/>
      <c r="H1170" s="179">
        <f>VLOOKUP(A1170,Sheet3!$A$1:$E$2000,5,FALSE)</f>
        <v>0</v>
      </c>
      <c r="I1170" s="20"/>
      <c r="J1170" s="20"/>
      <c r="K1170" s="20"/>
    </row>
    <row r="1171" spans="1:11">
      <c r="A1171" s="154" t="s">
        <v>184</v>
      </c>
      <c r="B1171" s="154" t="s">
        <v>3732</v>
      </c>
      <c r="C1171" s="154" t="s">
        <v>4171</v>
      </c>
      <c r="D1171" s="179">
        <v>2172104649</v>
      </c>
      <c r="E1171" s="179">
        <v>3403579419</v>
      </c>
      <c r="F1171" s="179">
        <v>4986909620</v>
      </c>
      <c r="G1171" s="179">
        <v>482384458</v>
      </c>
      <c r="H1171" s="179">
        <f>VLOOKUP(A1171,Sheet3!$A$1:$E$2000,5,FALSE)</f>
        <v>927862842</v>
      </c>
      <c r="I1171" s="20"/>
      <c r="J1171" s="20"/>
      <c r="K1171" s="20"/>
    </row>
    <row r="1172" spans="1:11">
      <c r="A1172" s="154" t="s">
        <v>1281</v>
      </c>
      <c r="B1172" s="154" t="s">
        <v>2963</v>
      </c>
      <c r="C1172" s="154" t="s">
        <v>4171</v>
      </c>
      <c r="D1172" s="179"/>
      <c r="E1172" s="179"/>
      <c r="F1172" s="179"/>
      <c r="G1172" s="179"/>
      <c r="H1172" s="179">
        <f>VLOOKUP(A1172,Sheet3!$A$1:$E$2000,5,FALSE)</f>
        <v>0</v>
      </c>
      <c r="I1172" s="20"/>
      <c r="J1172" s="20"/>
      <c r="K1172" s="20"/>
    </row>
    <row r="1173" spans="1:11">
      <c r="A1173" s="154" t="s">
        <v>1282</v>
      </c>
      <c r="B1173" s="154" t="s">
        <v>2964</v>
      </c>
      <c r="C1173" s="154" t="s">
        <v>4171</v>
      </c>
      <c r="D1173" s="179">
        <v>17813508802</v>
      </c>
      <c r="E1173" s="179">
        <v>22331885905</v>
      </c>
      <c r="F1173" s="179">
        <v>18465996656</v>
      </c>
      <c r="G1173" s="179">
        <v>26030346675</v>
      </c>
      <c r="H1173" s="179">
        <f>VLOOKUP(A1173,Sheet3!$A$1:$E$2000,5,FALSE)</f>
        <v>20928804642</v>
      </c>
      <c r="I1173" s="20"/>
      <c r="J1173" s="20"/>
      <c r="K1173" s="20"/>
    </row>
    <row r="1174" spans="1:11">
      <c r="A1174" s="154" t="s">
        <v>503</v>
      </c>
      <c r="B1174" s="154" t="s">
        <v>2966</v>
      </c>
      <c r="C1174" s="154" t="s">
        <v>4171</v>
      </c>
      <c r="D1174" s="179"/>
      <c r="E1174" s="179"/>
      <c r="F1174" s="179"/>
      <c r="G1174" s="179"/>
      <c r="H1174" s="179">
        <f>VLOOKUP(A1174,Sheet3!$A$1:$E$2000,5,FALSE)</f>
        <v>0</v>
      </c>
      <c r="I1174" s="20"/>
      <c r="J1174" s="20"/>
      <c r="K1174" s="20"/>
    </row>
    <row r="1175" spans="1:11">
      <c r="A1175" s="154" t="s">
        <v>1283</v>
      </c>
      <c r="B1175" s="154" t="s">
        <v>2967</v>
      </c>
      <c r="C1175" s="154" t="s">
        <v>4171</v>
      </c>
      <c r="D1175" s="179"/>
      <c r="E1175" s="179"/>
      <c r="F1175" s="179"/>
      <c r="G1175" s="179"/>
      <c r="H1175" s="179">
        <f>VLOOKUP(A1175,Sheet3!$A$1:$E$2000,5,FALSE)</f>
        <v>0</v>
      </c>
      <c r="I1175" s="20"/>
      <c r="J1175" s="20"/>
      <c r="K1175" s="20"/>
    </row>
    <row r="1176" spans="1:11">
      <c r="A1176" s="154" t="s">
        <v>1284</v>
      </c>
      <c r="B1176" s="154" t="s">
        <v>2969</v>
      </c>
      <c r="C1176" s="154" t="s">
        <v>4171</v>
      </c>
      <c r="D1176" s="179">
        <v>235253565</v>
      </c>
      <c r="E1176" s="179">
        <v>247482729</v>
      </c>
      <c r="F1176" s="179">
        <v>147530469</v>
      </c>
      <c r="G1176" s="179">
        <v>178877903</v>
      </c>
      <c r="H1176" s="179">
        <f>VLOOKUP(A1176,Sheet3!$A$1:$E$2000,5,FALSE)</f>
        <v>275589174</v>
      </c>
      <c r="I1176" s="20"/>
      <c r="J1176" s="20"/>
      <c r="K1176" s="20"/>
    </row>
    <row r="1177" spans="1:11">
      <c r="A1177" s="154" t="s">
        <v>798</v>
      </c>
      <c r="B1177" s="154" t="s">
        <v>2970</v>
      </c>
      <c r="C1177" s="154" t="s">
        <v>4171</v>
      </c>
      <c r="D1177" s="179"/>
      <c r="E1177" s="179"/>
      <c r="F1177" s="179"/>
      <c r="G1177" s="179"/>
      <c r="H1177" s="179">
        <f>VLOOKUP(A1177,Sheet3!$A$1:$E$2000,5,FALSE)</f>
        <v>0</v>
      </c>
      <c r="I1177" s="20"/>
      <c r="J1177" s="20"/>
      <c r="K1177" s="20"/>
    </row>
    <row r="1178" spans="1:11">
      <c r="A1178" s="154" t="s">
        <v>1285</v>
      </c>
      <c r="B1178" s="154" t="s">
        <v>2971</v>
      </c>
      <c r="C1178" s="154" t="s">
        <v>4171</v>
      </c>
      <c r="D1178" s="179"/>
      <c r="E1178" s="179"/>
      <c r="F1178" s="179"/>
      <c r="G1178" s="179"/>
      <c r="H1178" s="179">
        <f>VLOOKUP(A1178,Sheet3!$A$1:$E$2000,5,FALSE)</f>
        <v>0</v>
      </c>
      <c r="I1178" s="20"/>
      <c r="J1178" s="20"/>
      <c r="K1178" s="20"/>
    </row>
    <row r="1179" spans="1:11">
      <c r="A1179" s="154" t="s">
        <v>1286</v>
      </c>
      <c r="B1179" s="154" t="s">
        <v>2972</v>
      </c>
      <c r="C1179" s="154" t="s">
        <v>4171</v>
      </c>
      <c r="D1179" s="179"/>
      <c r="E1179" s="179"/>
      <c r="F1179" s="179"/>
      <c r="G1179" s="179"/>
      <c r="H1179" s="179">
        <f>VLOOKUP(A1179,Sheet3!$A$1:$E$2000,5,FALSE)</f>
        <v>0</v>
      </c>
      <c r="I1179" s="20"/>
      <c r="J1179" s="20"/>
      <c r="K1179" s="20"/>
    </row>
    <row r="1180" spans="1:11">
      <c r="A1180" s="154" t="s">
        <v>3842</v>
      </c>
      <c r="B1180" s="154" t="s">
        <v>3843</v>
      </c>
      <c r="C1180" s="154" t="s">
        <v>4171</v>
      </c>
      <c r="D1180" s="179">
        <v>0</v>
      </c>
      <c r="E1180" s="179">
        <v>18000163</v>
      </c>
      <c r="F1180" s="179">
        <v>2348362938</v>
      </c>
      <c r="G1180" s="179">
        <v>438115351</v>
      </c>
      <c r="H1180" s="179">
        <f>VLOOKUP(A1180,Sheet3!$A$1:$E$2000,5,FALSE)</f>
        <v>179055267</v>
      </c>
      <c r="I1180" s="20"/>
      <c r="J1180" s="20"/>
      <c r="K1180" s="20"/>
    </row>
    <row r="1181" spans="1:11">
      <c r="A1181" s="154" t="s">
        <v>848</v>
      </c>
      <c r="B1181" s="154" t="s">
        <v>2973</v>
      </c>
      <c r="C1181" s="154" t="s">
        <v>4171</v>
      </c>
      <c r="D1181" s="179">
        <v>7501105114</v>
      </c>
      <c r="E1181" s="179">
        <v>9504910967</v>
      </c>
      <c r="F1181" s="179">
        <v>7182474615</v>
      </c>
      <c r="G1181" s="179">
        <v>7353031046</v>
      </c>
      <c r="H1181" s="179">
        <f>VLOOKUP(A1181,Sheet3!$A$1:$E$2000,5,FALSE)</f>
        <v>7916694765</v>
      </c>
      <c r="I1181" s="20"/>
      <c r="J1181" s="20"/>
      <c r="K1181" s="20"/>
    </row>
    <row r="1182" spans="1:11">
      <c r="A1182" s="154" t="s">
        <v>505</v>
      </c>
      <c r="B1182" s="154" t="s">
        <v>2219</v>
      </c>
      <c r="C1182" s="154" t="s">
        <v>4171</v>
      </c>
      <c r="D1182" s="179"/>
      <c r="E1182" s="179"/>
      <c r="F1182" s="179"/>
      <c r="G1182" s="179"/>
      <c r="H1182" s="179">
        <f>VLOOKUP(A1182,Sheet3!$A$1:$E$2000,5,FALSE)</f>
        <v>0</v>
      </c>
      <c r="I1182" s="20"/>
      <c r="J1182" s="20"/>
      <c r="K1182" s="20"/>
    </row>
    <row r="1183" spans="1:11">
      <c r="A1183" s="154" t="s">
        <v>1289</v>
      </c>
      <c r="B1183" s="154" t="s">
        <v>2978</v>
      </c>
      <c r="C1183" s="154" t="s">
        <v>4171</v>
      </c>
      <c r="D1183" s="179">
        <v>44929304734</v>
      </c>
      <c r="E1183" s="179">
        <v>39762359485</v>
      </c>
      <c r="F1183" s="179">
        <v>48129376525</v>
      </c>
      <c r="G1183" s="179">
        <v>56531100366</v>
      </c>
      <c r="H1183" s="179">
        <f>VLOOKUP(A1183,Sheet3!$A$1:$E$2000,5,FALSE)</f>
        <v>42597857214</v>
      </c>
      <c r="I1183" s="20"/>
      <c r="J1183" s="20"/>
      <c r="K1183" s="20"/>
    </row>
    <row r="1184" spans="1:11">
      <c r="A1184" s="154" t="s">
        <v>892</v>
      </c>
      <c r="B1184" s="154" t="s">
        <v>2980</v>
      </c>
      <c r="C1184" s="154" t="s">
        <v>4171</v>
      </c>
      <c r="D1184" s="179">
        <v>53274073078</v>
      </c>
      <c r="E1184" s="179">
        <v>50445085023</v>
      </c>
      <c r="F1184" s="179">
        <v>47916288744</v>
      </c>
      <c r="G1184" s="179">
        <v>96308783782</v>
      </c>
      <c r="H1184" s="179">
        <f>VLOOKUP(A1184,Sheet3!$A$1:$E$2000,5,FALSE)</f>
        <v>56003412953</v>
      </c>
      <c r="I1184" s="20"/>
      <c r="J1184" s="20"/>
      <c r="K1184" s="20"/>
    </row>
    <row r="1185" spans="1:11">
      <c r="A1185" s="154" t="s">
        <v>1290</v>
      </c>
      <c r="B1185" s="154" t="s">
        <v>2981</v>
      </c>
      <c r="C1185" s="154" t="s">
        <v>4171</v>
      </c>
      <c r="D1185" s="179"/>
      <c r="E1185" s="179"/>
      <c r="F1185" s="179"/>
      <c r="G1185" s="179"/>
      <c r="H1185" s="179">
        <f>VLOOKUP(A1185,Sheet3!$A$1:$E$2000,5,FALSE)</f>
        <v>0</v>
      </c>
      <c r="I1185" s="20"/>
      <c r="J1185" s="20"/>
      <c r="K1185" s="20"/>
    </row>
    <row r="1186" spans="1:11">
      <c r="A1186" s="154" t="s">
        <v>1291</v>
      </c>
      <c r="B1186" s="154" t="s">
        <v>2982</v>
      </c>
      <c r="C1186" s="154" t="s">
        <v>4171</v>
      </c>
      <c r="D1186" s="179"/>
      <c r="E1186" s="179"/>
      <c r="F1186" s="179"/>
      <c r="G1186" s="179"/>
      <c r="H1186" s="179">
        <f>VLOOKUP(A1186,Sheet3!$A$1:$E$2000,5,FALSE)</f>
        <v>0</v>
      </c>
      <c r="I1186" s="20"/>
      <c r="J1186" s="20"/>
      <c r="K1186" s="20"/>
    </row>
    <row r="1187" spans="1:11">
      <c r="A1187" s="154" t="s">
        <v>1598</v>
      </c>
      <c r="B1187" s="154" t="s">
        <v>2985</v>
      </c>
      <c r="C1187" s="154" t="s">
        <v>4171</v>
      </c>
      <c r="D1187" s="179">
        <v>571275998105</v>
      </c>
      <c r="E1187" s="179">
        <v>638329202904</v>
      </c>
      <c r="F1187" s="179">
        <v>656432301526</v>
      </c>
      <c r="G1187" s="179">
        <v>715418834671</v>
      </c>
      <c r="H1187" s="179">
        <f>VLOOKUP(A1187,Sheet3!$A$1:$E$2000,5,FALSE)</f>
        <v>721524103782</v>
      </c>
      <c r="I1187" s="20"/>
      <c r="J1187" s="20"/>
      <c r="K1187" s="20"/>
    </row>
    <row r="1188" spans="1:11">
      <c r="A1188" s="154" t="s">
        <v>1292</v>
      </c>
      <c r="B1188" s="154" t="s">
        <v>2986</v>
      </c>
      <c r="C1188" s="154" t="s">
        <v>4171</v>
      </c>
      <c r="D1188" s="179">
        <v>194151260029</v>
      </c>
      <c r="E1188" s="179">
        <v>225085031625</v>
      </c>
      <c r="F1188" s="179">
        <v>251159509138</v>
      </c>
      <c r="G1188" s="179">
        <v>298645335167</v>
      </c>
      <c r="H1188" s="179">
        <f>VLOOKUP(A1188,Sheet3!$A$1:$E$2000,5,FALSE)</f>
        <v>205523031022</v>
      </c>
      <c r="I1188" s="20"/>
      <c r="J1188" s="20"/>
      <c r="K1188" s="20"/>
    </row>
    <row r="1189" spans="1:11">
      <c r="A1189" s="154" t="s">
        <v>1293</v>
      </c>
      <c r="B1189" s="154" t="s">
        <v>2987</v>
      </c>
      <c r="C1189" s="154" t="s">
        <v>4171</v>
      </c>
      <c r="D1189" s="179"/>
      <c r="E1189" s="179"/>
      <c r="F1189" s="179"/>
      <c r="G1189" s="179"/>
      <c r="H1189" s="179">
        <f>VLOOKUP(A1189,Sheet3!$A$1:$E$2000,5,FALSE)</f>
        <v>0</v>
      </c>
      <c r="I1189" s="20"/>
      <c r="J1189" s="20"/>
      <c r="K1189" s="20"/>
    </row>
    <row r="1190" spans="1:11">
      <c r="A1190" s="154" t="s">
        <v>797</v>
      </c>
      <c r="B1190" s="154" t="s">
        <v>2988</v>
      </c>
      <c r="C1190" s="154" t="s">
        <v>4171</v>
      </c>
      <c r="D1190" s="179">
        <v>252275572228</v>
      </c>
      <c r="E1190" s="179">
        <v>426195830592</v>
      </c>
      <c r="F1190" s="179">
        <v>600486765791</v>
      </c>
      <c r="G1190" s="179">
        <v>522058055892</v>
      </c>
      <c r="H1190" s="179">
        <f>VLOOKUP(A1190,Sheet3!$A$1:$E$2000,5,FALSE)</f>
        <v>0</v>
      </c>
      <c r="I1190" s="20"/>
      <c r="J1190" s="20"/>
      <c r="K1190" s="20"/>
    </row>
    <row r="1191" spans="1:11">
      <c r="A1191" s="154" t="s">
        <v>508</v>
      </c>
      <c r="B1191" s="154" t="s">
        <v>3729</v>
      </c>
      <c r="C1191" s="154" t="s">
        <v>4171</v>
      </c>
      <c r="D1191" s="179">
        <v>0</v>
      </c>
      <c r="E1191" s="179">
        <v>0</v>
      </c>
      <c r="F1191" s="179">
        <v>0</v>
      </c>
      <c r="G1191" s="179">
        <v>0</v>
      </c>
      <c r="H1191" s="179">
        <f>VLOOKUP(A1191,Sheet3!$A$1:$E$2000,5,FALSE)</f>
        <v>0</v>
      </c>
      <c r="I1191" s="20"/>
      <c r="J1191" s="20"/>
      <c r="K1191" s="20"/>
    </row>
    <row r="1192" spans="1:11">
      <c r="A1192" s="154" t="s">
        <v>1294</v>
      </c>
      <c r="B1192" s="154" t="s">
        <v>2989</v>
      </c>
      <c r="C1192" s="154" t="s">
        <v>4171</v>
      </c>
      <c r="D1192" s="179"/>
      <c r="E1192" s="179"/>
      <c r="F1192" s="179"/>
      <c r="G1192" s="179"/>
      <c r="H1192" s="179">
        <f>VLOOKUP(A1192,Sheet3!$A$1:$E$2000,5,FALSE)</f>
        <v>0</v>
      </c>
      <c r="I1192" s="20"/>
      <c r="J1192" s="20"/>
      <c r="K1192" s="20"/>
    </row>
    <row r="1193" spans="1:11">
      <c r="A1193" s="154" t="s">
        <v>1295</v>
      </c>
      <c r="B1193" s="154" t="s">
        <v>2990</v>
      </c>
      <c r="C1193" s="154" t="s">
        <v>4171</v>
      </c>
      <c r="D1193" s="179"/>
      <c r="E1193" s="179"/>
      <c r="F1193" s="179"/>
      <c r="G1193" s="179"/>
      <c r="H1193" s="179">
        <f>VLOOKUP(A1193,Sheet3!$A$1:$E$2000,5,FALSE)</f>
        <v>0</v>
      </c>
      <c r="I1193" s="20"/>
      <c r="J1193" s="20"/>
      <c r="K1193" s="20"/>
    </row>
    <row r="1194" spans="1:11">
      <c r="A1194" s="154" t="s">
        <v>866</v>
      </c>
      <c r="B1194" s="154" t="s">
        <v>2991</v>
      </c>
      <c r="C1194" s="154" t="s">
        <v>4171</v>
      </c>
      <c r="D1194" s="179"/>
      <c r="E1194" s="179"/>
      <c r="F1194" s="179"/>
      <c r="G1194" s="179"/>
      <c r="H1194" s="179">
        <f>VLOOKUP(A1194,Sheet3!$A$1:$E$2000,5,FALSE)</f>
        <v>0</v>
      </c>
      <c r="I1194" s="20"/>
      <c r="J1194" s="20"/>
      <c r="K1194" s="20"/>
    </row>
    <row r="1195" spans="1:11">
      <c r="A1195" s="154" t="s">
        <v>1296</v>
      </c>
      <c r="B1195" s="154" t="s">
        <v>2992</v>
      </c>
      <c r="C1195" s="154" t="s">
        <v>4171</v>
      </c>
      <c r="D1195" s="179"/>
      <c r="E1195" s="179"/>
      <c r="F1195" s="179"/>
      <c r="G1195" s="179"/>
      <c r="H1195" s="179">
        <f>VLOOKUP(A1195,Sheet3!$A$1:$E$2000,5,FALSE)</f>
        <v>0</v>
      </c>
      <c r="I1195" s="20"/>
      <c r="J1195" s="20"/>
      <c r="K1195" s="20"/>
    </row>
    <row r="1196" spans="1:11">
      <c r="A1196" s="154" t="s">
        <v>791</v>
      </c>
      <c r="B1196" s="154" t="s">
        <v>2993</v>
      </c>
      <c r="C1196" s="154" t="s">
        <v>4171</v>
      </c>
      <c r="D1196" s="179">
        <v>146399846000</v>
      </c>
      <c r="E1196" s="179">
        <v>397975161000</v>
      </c>
      <c r="F1196" s="179">
        <v>400148967000</v>
      </c>
      <c r="G1196" s="179">
        <v>430805908000</v>
      </c>
      <c r="H1196" s="179">
        <f>VLOOKUP(A1196,Sheet3!$A$1:$E$2000,5,FALSE)</f>
        <v>916825059000</v>
      </c>
      <c r="I1196" s="20"/>
      <c r="J1196" s="20"/>
      <c r="K1196" s="20"/>
    </row>
    <row r="1197" spans="1:11">
      <c r="A1197" s="154" t="s">
        <v>4217</v>
      </c>
      <c r="B1197" s="154" t="s">
        <v>4218</v>
      </c>
      <c r="C1197" s="154" t="s">
        <v>4171</v>
      </c>
      <c r="D1197" s="179"/>
      <c r="E1197" s="179"/>
      <c r="F1197" s="179"/>
      <c r="G1197" s="179"/>
      <c r="H1197" s="179">
        <f>VLOOKUP(A1197,Sheet3!$A$1:$E$2000,5,FALSE)</f>
        <v>0</v>
      </c>
      <c r="I1197" s="20"/>
      <c r="J1197" s="20"/>
      <c r="K1197" s="20"/>
    </row>
    <row r="1198" spans="1:11">
      <c r="A1198" s="154" t="s">
        <v>2994</v>
      </c>
      <c r="B1198" s="154" t="s">
        <v>2995</v>
      </c>
      <c r="C1198" s="154" t="s">
        <v>4171</v>
      </c>
      <c r="D1198" s="179"/>
      <c r="E1198" s="179"/>
      <c r="F1198" s="179"/>
      <c r="G1198" s="179"/>
      <c r="H1198" s="179">
        <f>VLOOKUP(A1198,Sheet3!$A$1:$E$2000,5,FALSE)</f>
        <v>0</v>
      </c>
      <c r="I1198" s="20"/>
      <c r="J1198" s="20"/>
      <c r="K1198" s="20"/>
    </row>
    <row r="1199" spans="1:11">
      <c r="A1199" s="154" t="s">
        <v>1297</v>
      </c>
      <c r="B1199" s="154" t="s">
        <v>2996</v>
      </c>
      <c r="C1199" s="154" t="s">
        <v>4171</v>
      </c>
      <c r="D1199" s="179">
        <v>58770781906</v>
      </c>
      <c r="E1199" s="179">
        <v>78683115681</v>
      </c>
      <c r="F1199" s="179">
        <v>45426709288</v>
      </c>
      <c r="G1199" s="179">
        <v>40202663858</v>
      </c>
      <c r="H1199" s="179">
        <f>VLOOKUP(A1199,Sheet3!$A$1:$E$2000,5,FALSE)</f>
        <v>27679624863</v>
      </c>
      <c r="I1199" s="20"/>
      <c r="J1199" s="20"/>
      <c r="K1199" s="20"/>
    </row>
    <row r="1200" spans="1:11">
      <c r="A1200" s="154" t="s">
        <v>2997</v>
      </c>
      <c r="B1200" s="154" t="s">
        <v>2998</v>
      </c>
      <c r="C1200" s="154" t="s">
        <v>4171</v>
      </c>
      <c r="D1200" s="179"/>
      <c r="E1200" s="179"/>
      <c r="F1200" s="179"/>
      <c r="G1200" s="179"/>
      <c r="H1200" s="179">
        <f>VLOOKUP(A1200,Sheet3!$A$1:$E$2000,5,FALSE)</f>
        <v>0</v>
      </c>
      <c r="I1200" s="20"/>
      <c r="J1200" s="20"/>
      <c r="K1200" s="20"/>
    </row>
    <row r="1201" spans="1:11">
      <c r="A1201" s="154" t="s">
        <v>1299</v>
      </c>
      <c r="B1201" s="154" t="s">
        <v>3000</v>
      </c>
      <c r="C1201" s="154" t="s">
        <v>4171</v>
      </c>
      <c r="D1201" s="179"/>
      <c r="E1201" s="179"/>
      <c r="F1201" s="179"/>
      <c r="G1201" s="179"/>
      <c r="H1201" s="179">
        <f>VLOOKUP(A1201,Sheet3!$A$1:$E$2000,5,FALSE)</f>
        <v>0</v>
      </c>
      <c r="I1201" s="20"/>
      <c r="J1201" s="20"/>
      <c r="K1201" s="20"/>
    </row>
    <row r="1202" spans="1:11">
      <c r="A1202" s="154" t="s">
        <v>1300</v>
      </c>
      <c r="B1202" s="154" t="s">
        <v>3001</v>
      </c>
      <c r="C1202" s="154" t="s">
        <v>4171</v>
      </c>
      <c r="D1202" s="179"/>
      <c r="E1202" s="179"/>
      <c r="F1202" s="179"/>
      <c r="G1202" s="179"/>
      <c r="H1202" s="179">
        <f>VLOOKUP(A1202,Sheet3!$A$1:$E$2000,5,FALSE)</f>
        <v>0</v>
      </c>
      <c r="I1202" s="20"/>
      <c r="J1202" s="20"/>
      <c r="K1202" s="20"/>
    </row>
    <row r="1203" spans="1:11">
      <c r="A1203" s="154" t="s">
        <v>1301</v>
      </c>
      <c r="B1203" s="154" t="s">
        <v>3002</v>
      </c>
      <c r="C1203" s="154" t="s">
        <v>4171</v>
      </c>
      <c r="D1203" s="179"/>
      <c r="E1203" s="179"/>
      <c r="F1203" s="179"/>
      <c r="G1203" s="179"/>
      <c r="H1203" s="179">
        <f>VLOOKUP(A1203,Sheet3!$A$1:$E$2000,5,FALSE)</f>
        <v>0</v>
      </c>
      <c r="I1203" s="20"/>
      <c r="J1203" s="20"/>
      <c r="K1203" s="20"/>
    </row>
    <row r="1204" spans="1:11">
      <c r="A1204" s="154" t="s">
        <v>1303</v>
      </c>
      <c r="B1204" s="154" t="s">
        <v>3004</v>
      </c>
      <c r="C1204" s="154" t="s">
        <v>4171</v>
      </c>
      <c r="D1204" s="179"/>
      <c r="E1204" s="179"/>
      <c r="F1204" s="179"/>
      <c r="G1204" s="179"/>
      <c r="H1204" s="179">
        <f>VLOOKUP(A1204,Sheet3!$A$1:$E$2000,5,FALSE)</f>
        <v>0</v>
      </c>
      <c r="I1204" s="20"/>
      <c r="J1204" s="20"/>
      <c r="K1204" s="20"/>
    </row>
    <row r="1205" spans="1:11">
      <c r="A1205" s="154" t="s">
        <v>1304</v>
      </c>
      <c r="B1205" s="154" t="s">
        <v>3005</v>
      </c>
      <c r="C1205" s="154" t="s">
        <v>4171</v>
      </c>
      <c r="D1205" s="179">
        <v>45386352005</v>
      </c>
      <c r="E1205" s="179">
        <v>68056548973</v>
      </c>
      <c r="F1205" s="179">
        <v>35990666218</v>
      </c>
      <c r="G1205" s="179">
        <v>50737010652</v>
      </c>
      <c r="H1205" s="179">
        <f>VLOOKUP(A1205,Sheet3!$A$1:$E$2000,5,FALSE)</f>
        <v>65935486526</v>
      </c>
      <c r="I1205" s="20"/>
      <c r="J1205" s="20"/>
      <c r="K1205" s="20"/>
    </row>
    <row r="1206" spans="1:11">
      <c r="A1206" s="154" t="s">
        <v>1305</v>
      </c>
      <c r="B1206" s="154" t="s">
        <v>3006</v>
      </c>
      <c r="C1206" s="154" t="s">
        <v>4171</v>
      </c>
      <c r="D1206" s="179"/>
      <c r="E1206" s="179"/>
      <c r="F1206" s="179"/>
      <c r="G1206" s="179"/>
      <c r="H1206" s="179">
        <f>VLOOKUP(A1206,Sheet3!$A$1:$E$2000,5,FALSE)</f>
        <v>0</v>
      </c>
      <c r="I1206" s="20"/>
      <c r="J1206" s="20"/>
      <c r="K1206" s="20"/>
    </row>
    <row r="1207" spans="1:11">
      <c r="A1207" s="154" t="s">
        <v>1306</v>
      </c>
      <c r="B1207" s="154" t="s">
        <v>4150</v>
      </c>
      <c r="C1207" s="154" t="s">
        <v>4171</v>
      </c>
      <c r="D1207" s="179">
        <v>36748421878</v>
      </c>
      <c r="E1207" s="179">
        <v>52561765152</v>
      </c>
      <c r="F1207" s="179">
        <v>38646196361</v>
      </c>
      <c r="G1207" s="179">
        <v>59107415024</v>
      </c>
      <c r="H1207" s="179">
        <f>VLOOKUP(A1207,Sheet3!$A$1:$E$2000,5,FALSE)</f>
        <v>73663602365</v>
      </c>
      <c r="I1207" s="20"/>
      <c r="J1207" s="20"/>
      <c r="K1207" s="20"/>
    </row>
    <row r="1208" spans="1:11">
      <c r="A1208" s="154" t="s">
        <v>1307</v>
      </c>
      <c r="B1208" s="154" t="s">
        <v>3530</v>
      </c>
      <c r="C1208" s="154" t="s">
        <v>4171</v>
      </c>
      <c r="D1208" s="179">
        <v>640590371323</v>
      </c>
      <c r="E1208" s="179">
        <v>729908509467</v>
      </c>
      <c r="F1208" s="179">
        <v>1027547737920</v>
      </c>
      <c r="G1208" s="179">
        <v>1076476826155</v>
      </c>
      <c r="H1208" s="179">
        <f>VLOOKUP(A1208,Sheet3!$A$1:$E$2000,5,FALSE)</f>
        <v>1081211563974</v>
      </c>
      <c r="I1208" s="20"/>
      <c r="J1208" s="20"/>
      <c r="K1208" s="20"/>
    </row>
    <row r="1209" spans="1:11">
      <c r="A1209" s="154" t="s">
        <v>4155</v>
      </c>
      <c r="B1209" s="154" t="s">
        <v>4156</v>
      </c>
      <c r="C1209" s="154" t="s">
        <v>4171</v>
      </c>
      <c r="D1209" s="179">
        <v>83159778736</v>
      </c>
      <c r="E1209" s="179">
        <v>102817211528</v>
      </c>
      <c r="F1209" s="179">
        <v>105526396266</v>
      </c>
      <c r="G1209" s="179">
        <v>108246747812</v>
      </c>
      <c r="H1209" s="179">
        <f>VLOOKUP(A1209,Sheet3!$A$1:$E$2000,5,FALSE)</f>
        <v>0</v>
      </c>
      <c r="I1209" s="20"/>
      <c r="J1209" s="20"/>
      <c r="K1209" s="20"/>
    </row>
    <row r="1210" spans="1:11">
      <c r="A1210" s="154" t="s">
        <v>1308</v>
      </c>
      <c r="B1210" s="154" t="s">
        <v>3011</v>
      </c>
      <c r="C1210" s="154" t="s">
        <v>4171</v>
      </c>
      <c r="D1210" s="179"/>
      <c r="E1210" s="179"/>
      <c r="F1210" s="179"/>
      <c r="G1210" s="179"/>
      <c r="H1210" s="179">
        <f>VLOOKUP(A1210,Sheet3!$A$1:$E$2000,5,FALSE)</f>
        <v>0</v>
      </c>
      <c r="I1210" s="20"/>
      <c r="J1210" s="20"/>
      <c r="K1210" s="20"/>
    </row>
    <row r="1211" spans="1:11">
      <c r="A1211" s="154" t="s">
        <v>888</v>
      </c>
      <c r="B1211" s="154" t="s">
        <v>4254</v>
      </c>
      <c r="C1211" s="154" t="s">
        <v>4171</v>
      </c>
      <c r="D1211" s="179"/>
      <c r="E1211" s="179"/>
      <c r="F1211" s="179"/>
      <c r="G1211" s="179"/>
      <c r="H1211" s="179">
        <f>VLOOKUP(A1211,Sheet3!$A$1:$E$2000,5,FALSE)</f>
        <v>0</v>
      </c>
      <c r="I1211" s="20"/>
      <c r="J1211" s="20"/>
      <c r="K1211" s="20"/>
    </row>
    <row r="1212" spans="1:11">
      <c r="A1212" s="154" t="s">
        <v>1309</v>
      </c>
      <c r="B1212" s="154" t="s">
        <v>3013</v>
      </c>
      <c r="C1212" s="154" t="s">
        <v>4171</v>
      </c>
      <c r="D1212" s="179"/>
      <c r="E1212" s="179"/>
      <c r="F1212" s="179"/>
      <c r="G1212" s="179"/>
      <c r="H1212" s="179">
        <f>VLOOKUP(A1212,Sheet3!$A$1:$E$2000,5,FALSE)</f>
        <v>0</v>
      </c>
      <c r="I1212" s="20"/>
      <c r="J1212" s="20"/>
      <c r="K1212" s="20"/>
    </row>
    <row r="1213" spans="1:11">
      <c r="A1213" s="154" t="s">
        <v>1310</v>
      </c>
      <c r="B1213" s="154" t="s">
        <v>3014</v>
      </c>
      <c r="C1213" s="154" t="s">
        <v>4171</v>
      </c>
      <c r="D1213" s="179">
        <v>16377567023</v>
      </c>
      <c r="E1213" s="179">
        <v>14347512317</v>
      </c>
      <c r="F1213" s="179">
        <v>16834556975</v>
      </c>
      <c r="G1213" s="179">
        <v>28437361174</v>
      </c>
      <c r="H1213" s="179">
        <f>VLOOKUP(A1213,Sheet3!$A$1:$E$2000,5,FALSE)</f>
        <v>28861002144</v>
      </c>
      <c r="I1213" s="20"/>
      <c r="J1213" s="20"/>
      <c r="K1213" s="20"/>
    </row>
    <row r="1214" spans="1:11">
      <c r="A1214" s="154" t="s">
        <v>1311</v>
      </c>
      <c r="B1214" s="154" t="s">
        <v>3015</v>
      </c>
      <c r="C1214" s="154" t="s">
        <v>4171</v>
      </c>
      <c r="D1214" s="179"/>
      <c r="E1214" s="179"/>
      <c r="F1214" s="179"/>
      <c r="G1214" s="179"/>
      <c r="H1214" s="179">
        <f>VLOOKUP(A1214,Sheet3!$A$1:$E$2000,5,FALSE)</f>
        <v>0</v>
      </c>
      <c r="I1214" s="20"/>
      <c r="J1214" s="20"/>
      <c r="K1214" s="20"/>
    </row>
    <row r="1215" spans="1:11">
      <c r="A1215" s="154" t="s">
        <v>1313</v>
      </c>
      <c r="B1215" s="154" t="s">
        <v>3017</v>
      </c>
      <c r="C1215" s="154" t="s">
        <v>4171</v>
      </c>
      <c r="D1215" s="179">
        <v>38670693231</v>
      </c>
      <c r="E1215" s="179">
        <v>43789449119</v>
      </c>
      <c r="F1215" s="179">
        <v>40377684969</v>
      </c>
      <c r="G1215" s="179">
        <v>36582092491</v>
      </c>
      <c r="H1215" s="179">
        <f>VLOOKUP(A1215,Sheet3!$A$1:$E$2000,5,FALSE)</f>
        <v>40132941417</v>
      </c>
      <c r="I1215" s="20"/>
      <c r="J1215" s="20"/>
      <c r="K1215" s="20"/>
    </row>
    <row r="1216" spans="1:11">
      <c r="A1216" s="154" t="s">
        <v>3885</v>
      </c>
      <c r="B1216" s="154" t="s">
        <v>3886</v>
      </c>
      <c r="C1216" s="154" t="s">
        <v>4171</v>
      </c>
      <c r="D1216" s="179">
        <v>200424340475</v>
      </c>
      <c r="E1216" s="179">
        <v>218956701891</v>
      </c>
      <c r="F1216" s="179">
        <v>168824013376</v>
      </c>
      <c r="G1216" s="179">
        <v>166253243885</v>
      </c>
      <c r="H1216" s="179">
        <f>VLOOKUP(A1216,Sheet3!$A$1:$E$2000,5,FALSE)</f>
        <v>217592999404</v>
      </c>
      <c r="I1216" s="20"/>
      <c r="J1216" s="20"/>
      <c r="K1216" s="20"/>
    </row>
    <row r="1217" spans="1:11">
      <c r="A1217" s="154" t="s">
        <v>954</v>
      </c>
      <c r="B1217" s="154" t="s">
        <v>3019</v>
      </c>
      <c r="C1217" s="154" t="s">
        <v>4171</v>
      </c>
      <c r="D1217" s="179">
        <v>34763467223</v>
      </c>
      <c r="E1217" s="179">
        <v>33770954936</v>
      </c>
      <c r="F1217" s="179">
        <v>35604451806</v>
      </c>
      <c r="G1217" s="179">
        <v>31806919740</v>
      </c>
      <c r="H1217" s="179">
        <f>VLOOKUP(A1217,Sheet3!$A$1:$E$2000,5,FALSE)</f>
        <v>39644789684</v>
      </c>
      <c r="I1217" s="20"/>
      <c r="J1217" s="20"/>
      <c r="K1217" s="20"/>
    </row>
    <row r="1218" spans="1:11">
      <c r="A1218" s="154" t="s">
        <v>1315</v>
      </c>
      <c r="B1218" s="154" t="s">
        <v>3020</v>
      </c>
      <c r="C1218" s="154" t="s">
        <v>4171</v>
      </c>
      <c r="D1218" s="179">
        <v>9427836092</v>
      </c>
      <c r="E1218" s="179">
        <v>81632468565</v>
      </c>
      <c r="F1218" s="179">
        <v>121260126449</v>
      </c>
      <c r="G1218" s="179">
        <v>70662787714</v>
      </c>
      <c r="H1218" s="179">
        <f>VLOOKUP(A1218,Sheet3!$A$1:$E$2000,5,FALSE)</f>
        <v>9997147420</v>
      </c>
      <c r="I1218" s="20"/>
      <c r="J1218" s="20"/>
      <c r="K1218" s="20"/>
    </row>
    <row r="1219" spans="1:11">
      <c r="A1219" s="154" t="s">
        <v>931</v>
      </c>
      <c r="B1219" s="154" t="s">
        <v>3021</v>
      </c>
      <c r="C1219" s="154" t="s">
        <v>4171</v>
      </c>
      <c r="D1219" s="179"/>
      <c r="E1219" s="179"/>
      <c r="F1219" s="179"/>
      <c r="G1219" s="179"/>
      <c r="H1219" s="179">
        <f>VLOOKUP(A1219,Sheet3!$A$1:$E$2000,5,FALSE)</f>
        <v>0</v>
      </c>
      <c r="I1219" s="20"/>
      <c r="J1219" s="20"/>
      <c r="K1219" s="20"/>
    </row>
    <row r="1220" spans="1:11">
      <c r="A1220" s="154" t="s">
        <v>515</v>
      </c>
      <c r="B1220" s="154" t="s">
        <v>3022</v>
      </c>
      <c r="C1220" s="154" t="s">
        <v>4171</v>
      </c>
      <c r="D1220" s="179"/>
      <c r="E1220" s="179"/>
      <c r="F1220" s="179"/>
      <c r="G1220" s="179"/>
      <c r="H1220" s="179">
        <f>VLOOKUP(A1220,Sheet3!$A$1:$E$2000,5,FALSE)</f>
        <v>0</v>
      </c>
      <c r="I1220" s="20"/>
      <c r="J1220" s="20"/>
      <c r="K1220" s="20"/>
    </row>
    <row r="1221" spans="1:11">
      <c r="A1221" s="154" t="s">
        <v>1316</v>
      </c>
      <c r="B1221" s="154" t="s">
        <v>3023</v>
      </c>
      <c r="C1221" s="154" t="s">
        <v>4171</v>
      </c>
      <c r="D1221" s="179"/>
      <c r="E1221" s="179"/>
      <c r="F1221" s="179"/>
      <c r="G1221" s="179"/>
      <c r="H1221" s="179">
        <f>VLOOKUP(A1221,Sheet3!$A$1:$E$2000,5,FALSE)</f>
        <v>0</v>
      </c>
      <c r="I1221" s="20"/>
      <c r="J1221" s="20"/>
      <c r="K1221" s="20"/>
    </row>
    <row r="1222" spans="1:11">
      <c r="A1222" s="154" t="s">
        <v>1317</v>
      </c>
      <c r="B1222" s="154" t="s">
        <v>3024</v>
      </c>
      <c r="C1222" s="154" t="s">
        <v>4171</v>
      </c>
      <c r="D1222" s="179">
        <v>16218767710</v>
      </c>
      <c r="E1222" s="179">
        <v>18340143558</v>
      </c>
      <c r="F1222" s="179">
        <v>22208952045</v>
      </c>
      <c r="G1222" s="179">
        <v>18029051727</v>
      </c>
      <c r="H1222" s="179">
        <f>VLOOKUP(A1222,Sheet3!$A$1:$E$2000,5,FALSE)</f>
        <v>23217150660</v>
      </c>
      <c r="I1222" s="20"/>
      <c r="J1222" s="20"/>
      <c r="K1222" s="20"/>
    </row>
    <row r="1223" spans="1:11">
      <c r="A1223" s="154" t="s">
        <v>1318</v>
      </c>
      <c r="B1223" s="154" t="s">
        <v>3025</v>
      </c>
      <c r="C1223" s="154" t="s">
        <v>4171</v>
      </c>
      <c r="D1223" s="179">
        <v>23250106927</v>
      </c>
      <c r="E1223" s="179">
        <v>27274040647</v>
      </c>
      <c r="F1223" s="179">
        <v>28148298009</v>
      </c>
      <c r="G1223" s="179">
        <v>17113220393</v>
      </c>
      <c r="H1223" s="179">
        <f>VLOOKUP(A1223,Sheet3!$A$1:$E$2000,5,FALSE)</f>
        <v>25636924344</v>
      </c>
      <c r="I1223" s="20"/>
      <c r="J1223" s="20"/>
      <c r="K1223" s="20"/>
    </row>
    <row r="1224" spans="1:11">
      <c r="A1224" s="154" t="s">
        <v>1319</v>
      </c>
      <c r="B1224" s="154" t="s">
        <v>3026</v>
      </c>
      <c r="C1224" s="154" t="s">
        <v>4171</v>
      </c>
      <c r="D1224" s="179">
        <v>7739916345</v>
      </c>
      <c r="E1224" s="179">
        <v>11314550956</v>
      </c>
      <c r="F1224" s="179">
        <v>19854199758</v>
      </c>
      <c r="G1224" s="179">
        <v>18031765353</v>
      </c>
      <c r="H1224" s="179">
        <f>VLOOKUP(A1224,Sheet3!$A$1:$E$2000,5,FALSE)</f>
        <v>9850565527</v>
      </c>
      <c r="I1224" s="20"/>
      <c r="J1224" s="20"/>
      <c r="K1224" s="20"/>
    </row>
    <row r="1225" spans="1:11">
      <c r="A1225" s="154" t="s">
        <v>521</v>
      </c>
      <c r="B1225" s="154" t="s">
        <v>2234</v>
      </c>
      <c r="C1225" s="154" t="s">
        <v>4171</v>
      </c>
      <c r="D1225" s="179"/>
      <c r="E1225" s="179"/>
      <c r="F1225" s="179"/>
      <c r="G1225" s="179"/>
      <c r="H1225" s="179">
        <f>VLOOKUP(A1225,Sheet3!$A$1:$E$2000,5,FALSE)</f>
        <v>0</v>
      </c>
      <c r="I1225" s="20"/>
      <c r="J1225" s="20"/>
      <c r="K1225" s="20"/>
    </row>
    <row r="1226" spans="1:11">
      <c r="A1226" s="154" t="s">
        <v>4286</v>
      </c>
      <c r="B1226" s="154" t="s">
        <v>4287</v>
      </c>
      <c r="C1226" s="154" t="s">
        <v>4171</v>
      </c>
      <c r="D1226" s="179"/>
      <c r="E1226" s="179"/>
      <c r="F1226" s="179"/>
      <c r="G1226" s="179"/>
      <c r="H1226" s="179">
        <f>VLOOKUP(A1226,Sheet3!$A$1:$E$2000,5,FALSE)</f>
        <v>0</v>
      </c>
      <c r="I1226" s="20"/>
      <c r="J1226" s="20"/>
      <c r="K1226" s="20"/>
    </row>
    <row r="1227" spans="1:11">
      <c r="A1227" s="154" t="s">
        <v>1320</v>
      </c>
      <c r="B1227" s="154" t="s">
        <v>4314</v>
      </c>
      <c r="C1227" s="154" t="s">
        <v>4171</v>
      </c>
      <c r="D1227" s="179"/>
      <c r="E1227" s="179"/>
      <c r="F1227" s="179"/>
      <c r="G1227" s="179"/>
      <c r="H1227" s="179">
        <f>VLOOKUP(A1227,Sheet3!$A$1:$E$2000,5,FALSE)</f>
        <v>0</v>
      </c>
      <c r="I1227" s="20"/>
      <c r="J1227" s="20"/>
      <c r="K1227" s="20"/>
    </row>
    <row r="1228" spans="1:11">
      <c r="A1228" s="154" t="s">
        <v>3029</v>
      </c>
      <c r="B1228" s="154" t="s">
        <v>3030</v>
      </c>
      <c r="C1228" s="154" t="s">
        <v>4171</v>
      </c>
      <c r="D1228" s="179"/>
      <c r="E1228" s="179"/>
      <c r="F1228" s="179"/>
      <c r="G1228" s="179"/>
      <c r="H1228" s="179">
        <f>VLOOKUP(A1228,Sheet3!$A$1:$E$2000,5,FALSE)</f>
        <v>0</v>
      </c>
      <c r="I1228" s="20"/>
      <c r="J1228" s="20"/>
      <c r="K1228" s="20"/>
    </row>
    <row r="1229" spans="1:11">
      <c r="A1229" s="154" t="s">
        <v>1321</v>
      </c>
      <c r="B1229" s="154" t="s">
        <v>3031</v>
      </c>
      <c r="C1229" s="154" t="s">
        <v>4171</v>
      </c>
      <c r="D1229" s="179"/>
      <c r="E1229" s="179"/>
      <c r="F1229" s="179"/>
      <c r="G1229" s="179"/>
      <c r="H1229" s="179">
        <f>VLOOKUP(A1229,Sheet3!$A$1:$E$2000,5,FALSE)</f>
        <v>0</v>
      </c>
      <c r="I1229" s="20"/>
      <c r="J1229" s="20"/>
      <c r="K1229" s="20"/>
    </row>
    <row r="1230" spans="1:11">
      <c r="A1230" s="154" t="s">
        <v>1323</v>
      </c>
      <c r="B1230" s="154" t="s">
        <v>3036</v>
      </c>
      <c r="C1230" s="154" t="s">
        <v>4171</v>
      </c>
      <c r="D1230" s="179"/>
      <c r="E1230" s="179"/>
      <c r="F1230" s="179"/>
      <c r="G1230" s="179"/>
      <c r="H1230" s="179">
        <f>VLOOKUP(A1230,Sheet3!$A$1:$E$2000,5,FALSE)</f>
        <v>0</v>
      </c>
      <c r="I1230" s="20"/>
      <c r="J1230" s="20"/>
      <c r="K1230" s="20"/>
    </row>
    <row r="1231" spans="1:11">
      <c r="A1231" s="154" t="s">
        <v>1324</v>
      </c>
      <c r="B1231" s="154" t="s">
        <v>3037</v>
      </c>
      <c r="C1231" s="154" t="s">
        <v>4171</v>
      </c>
      <c r="D1231" s="179">
        <v>-20175390783</v>
      </c>
      <c r="E1231" s="179">
        <v>-28881053016</v>
      </c>
      <c r="F1231" s="179">
        <v>-18244932020</v>
      </c>
      <c r="G1231" s="179">
        <v>-14099710474</v>
      </c>
      <c r="H1231" s="179">
        <f>VLOOKUP(A1231,Sheet3!$A$1:$E$2000,5,FALSE)</f>
        <v>-17251738676</v>
      </c>
      <c r="I1231" s="20"/>
      <c r="J1231" s="20"/>
      <c r="K1231" s="20"/>
    </row>
    <row r="1232" spans="1:11">
      <c r="A1232" s="154" t="s">
        <v>1325</v>
      </c>
      <c r="B1232" s="154" t="s">
        <v>3038</v>
      </c>
      <c r="C1232" s="154" t="s">
        <v>4171</v>
      </c>
      <c r="D1232" s="179">
        <v>6026200821</v>
      </c>
      <c r="E1232" s="179">
        <v>7950416416</v>
      </c>
      <c r="F1232" s="179">
        <v>7456185652</v>
      </c>
      <c r="G1232" s="179">
        <v>7154054755</v>
      </c>
      <c r="H1232" s="179">
        <f>VLOOKUP(A1232,Sheet3!$A$1:$E$2000,5,FALSE)</f>
        <v>7671963465</v>
      </c>
      <c r="I1232" s="20"/>
      <c r="J1232" s="20"/>
      <c r="K1232" s="20"/>
    </row>
    <row r="1233" spans="1:11">
      <c r="A1233" s="154" t="s">
        <v>906</v>
      </c>
      <c r="B1233" s="154" t="s">
        <v>3039</v>
      </c>
      <c r="C1233" s="154" t="s">
        <v>4171</v>
      </c>
      <c r="D1233" s="179">
        <v>42202539600</v>
      </c>
      <c r="E1233" s="179">
        <v>45251986936</v>
      </c>
      <c r="F1233" s="179">
        <v>36665274524</v>
      </c>
      <c r="G1233" s="179">
        <v>49512339488</v>
      </c>
      <c r="H1233" s="179">
        <f>VLOOKUP(A1233,Sheet3!$A$1:$E$2000,5,FALSE)</f>
        <v>50389696717</v>
      </c>
      <c r="I1233" s="20"/>
      <c r="J1233" s="20"/>
      <c r="K1233" s="20"/>
    </row>
    <row r="1234" spans="1:11">
      <c r="A1234" s="154" t="s">
        <v>1329</v>
      </c>
      <c r="B1234" s="154" t="s">
        <v>3043</v>
      </c>
      <c r="C1234" s="154" t="s">
        <v>4171</v>
      </c>
      <c r="D1234" s="179"/>
      <c r="E1234" s="179"/>
      <c r="F1234" s="179"/>
      <c r="G1234" s="179"/>
      <c r="H1234" s="179">
        <f>VLOOKUP(A1234,Sheet3!$A$1:$E$2000,5,FALSE)</f>
        <v>0</v>
      </c>
      <c r="I1234" s="20"/>
      <c r="J1234" s="20"/>
      <c r="K1234" s="20"/>
    </row>
    <row r="1235" spans="1:11">
      <c r="A1235" s="154" t="s">
        <v>1330</v>
      </c>
      <c r="B1235" s="154" t="s">
        <v>3044</v>
      </c>
      <c r="C1235" s="154" t="s">
        <v>4171</v>
      </c>
      <c r="D1235" s="179">
        <v>12096199804</v>
      </c>
      <c r="E1235" s="179">
        <v>7681203212</v>
      </c>
      <c r="F1235" s="179">
        <v>11321194085</v>
      </c>
      <c r="G1235" s="179">
        <v>1574466943</v>
      </c>
      <c r="H1235" s="179">
        <f>VLOOKUP(A1235,Sheet3!$A$1:$E$2000,5,FALSE)</f>
        <v>11452982382</v>
      </c>
      <c r="I1235" s="20"/>
      <c r="J1235" s="20"/>
      <c r="K1235" s="20"/>
    </row>
    <row r="1236" spans="1:11">
      <c r="A1236" s="154" t="s">
        <v>1331</v>
      </c>
      <c r="B1236" s="154" t="s">
        <v>3045</v>
      </c>
      <c r="C1236" s="154" t="s">
        <v>4171</v>
      </c>
      <c r="D1236" s="179"/>
      <c r="E1236" s="179"/>
      <c r="F1236" s="179"/>
      <c r="G1236" s="179"/>
      <c r="H1236" s="179">
        <f>VLOOKUP(A1236,Sheet3!$A$1:$E$2000,5,FALSE)</f>
        <v>0</v>
      </c>
      <c r="I1236" s="20"/>
      <c r="J1236" s="20"/>
      <c r="K1236" s="20"/>
    </row>
    <row r="1237" spans="1:11">
      <c r="A1237" s="154" t="s">
        <v>1333</v>
      </c>
      <c r="B1237" s="154" t="s">
        <v>3048</v>
      </c>
      <c r="C1237" s="154" t="s">
        <v>4171</v>
      </c>
      <c r="D1237" s="179"/>
      <c r="E1237" s="179"/>
      <c r="F1237" s="179"/>
      <c r="G1237" s="179"/>
      <c r="H1237" s="179">
        <f>VLOOKUP(A1237,Sheet3!$A$1:$E$2000,5,FALSE)</f>
        <v>8042575004</v>
      </c>
      <c r="I1237" s="20"/>
      <c r="J1237" s="20"/>
      <c r="K1237" s="20"/>
    </row>
    <row r="1238" spans="1:11">
      <c r="A1238" s="154" t="s">
        <v>1335</v>
      </c>
      <c r="B1238" s="154" t="s">
        <v>3050</v>
      </c>
      <c r="C1238" s="154" t="s">
        <v>4171</v>
      </c>
      <c r="D1238" s="179">
        <v>41328867381</v>
      </c>
      <c r="E1238" s="179">
        <v>45645480199</v>
      </c>
      <c r="F1238" s="179">
        <v>17285661642</v>
      </c>
      <c r="G1238" s="179">
        <v>23046320208</v>
      </c>
      <c r="H1238" s="179">
        <f>VLOOKUP(A1238,Sheet3!$A$1:$E$2000,5,FALSE)</f>
        <v>0</v>
      </c>
      <c r="I1238" s="20"/>
      <c r="J1238" s="20"/>
      <c r="K1238" s="20"/>
    </row>
    <row r="1239" spans="1:11">
      <c r="A1239" s="154" t="s">
        <v>955</v>
      </c>
      <c r="B1239" s="154" t="s">
        <v>3051</v>
      </c>
      <c r="C1239" s="154" t="s">
        <v>4171</v>
      </c>
      <c r="D1239" s="179"/>
      <c r="E1239" s="179"/>
      <c r="F1239" s="179"/>
      <c r="G1239" s="179"/>
      <c r="H1239" s="179">
        <f>VLOOKUP(A1239,Sheet3!$A$1:$E$2000,5,FALSE)</f>
        <v>0</v>
      </c>
      <c r="I1239" s="20"/>
      <c r="J1239" s="20"/>
      <c r="K1239" s="20"/>
    </row>
    <row r="1240" spans="1:11">
      <c r="A1240" s="154" t="s">
        <v>956</v>
      </c>
      <c r="B1240" s="154" t="s">
        <v>3052</v>
      </c>
      <c r="C1240" s="154" t="s">
        <v>4171</v>
      </c>
      <c r="D1240" s="179"/>
      <c r="E1240" s="179"/>
      <c r="F1240" s="179"/>
      <c r="G1240" s="179"/>
      <c r="H1240" s="179">
        <f>VLOOKUP(A1240,Sheet3!$A$1:$E$2000,5,FALSE)</f>
        <v>0</v>
      </c>
      <c r="I1240" s="20"/>
      <c r="J1240" s="20"/>
      <c r="K1240" s="20"/>
    </row>
    <row r="1241" spans="1:11">
      <c r="A1241" s="154" t="s">
        <v>1336</v>
      </c>
      <c r="B1241" s="154" t="s">
        <v>3053</v>
      </c>
      <c r="C1241" s="154" t="s">
        <v>4171</v>
      </c>
      <c r="D1241" s="179"/>
      <c r="E1241" s="179"/>
      <c r="F1241" s="179"/>
      <c r="G1241" s="179"/>
      <c r="H1241" s="179">
        <f>VLOOKUP(A1241,Sheet3!$A$1:$E$2000,5,FALSE)</f>
        <v>0</v>
      </c>
      <c r="I1241" s="20"/>
      <c r="J1241" s="20"/>
      <c r="K1241" s="20"/>
    </row>
    <row r="1242" spans="1:11">
      <c r="A1242" s="154" t="s">
        <v>1337</v>
      </c>
      <c r="B1242" s="154" t="s">
        <v>3054</v>
      </c>
      <c r="C1242" s="154" t="s">
        <v>4171</v>
      </c>
      <c r="D1242" s="179"/>
      <c r="E1242" s="179"/>
      <c r="F1242" s="179"/>
      <c r="G1242" s="179"/>
      <c r="H1242" s="179">
        <f>VLOOKUP(A1242,Sheet3!$A$1:$E$2000,5,FALSE)</f>
        <v>0</v>
      </c>
      <c r="I1242" s="20"/>
      <c r="J1242" s="20"/>
      <c r="K1242" s="20"/>
    </row>
    <row r="1243" spans="1:11">
      <c r="A1243" s="154" t="s">
        <v>2243</v>
      </c>
      <c r="B1243" s="154" t="s">
        <v>2244</v>
      </c>
      <c r="C1243" s="154" t="s">
        <v>4171</v>
      </c>
      <c r="D1243" s="179"/>
      <c r="E1243" s="179"/>
      <c r="F1243" s="179"/>
      <c r="G1243" s="179"/>
      <c r="H1243" s="179">
        <f>VLOOKUP(A1243,Sheet3!$A$1:$E$2000,5,FALSE)</f>
        <v>0</v>
      </c>
      <c r="I1243" s="20"/>
      <c r="J1243" s="20"/>
      <c r="K1243" s="20"/>
    </row>
    <row r="1244" spans="1:11">
      <c r="A1244" s="154" t="s">
        <v>3764</v>
      </c>
      <c r="B1244" s="154" t="s">
        <v>3765</v>
      </c>
      <c r="C1244" s="154" t="s">
        <v>4171</v>
      </c>
      <c r="D1244" s="179"/>
      <c r="E1244" s="179"/>
      <c r="F1244" s="179"/>
      <c r="G1244" s="179"/>
      <c r="H1244" s="179">
        <f>VLOOKUP(A1244,Sheet3!$A$1:$E$2000,5,FALSE)</f>
        <v>0</v>
      </c>
      <c r="I1244" s="20"/>
      <c r="J1244" s="20"/>
      <c r="K1244" s="20"/>
    </row>
    <row r="1245" spans="1:11">
      <c r="A1245" s="154" t="s">
        <v>776</v>
      </c>
      <c r="B1245" s="154" t="s">
        <v>3055</v>
      </c>
      <c r="C1245" s="154" t="s">
        <v>4171</v>
      </c>
      <c r="D1245" s="179">
        <v>831284515992</v>
      </c>
      <c r="E1245" s="179">
        <v>1164294339476</v>
      </c>
      <c r="F1245" s="179">
        <v>999977842014</v>
      </c>
      <c r="G1245" s="179">
        <v>1397926440710</v>
      </c>
      <c r="H1245" s="179">
        <f>VLOOKUP(A1245,Sheet3!$A$1:$E$2000,5,FALSE)</f>
        <v>2172819059133</v>
      </c>
      <c r="I1245" s="20"/>
      <c r="J1245" s="20"/>
      <c r="K1245" s="20"/>
    </row>
    <row r="1246" spans="1:11">
      <c r="A1246" s="154" t="s">
        <v>1338</v>
      </c>
      <c r="B1246" s="154" t="s">
        <v>3056</v>
      </c>
      <c r="C1246" s="154" t="s">
        <v>4171</v>
      </c>
      <c r="D1246" s="179"/>
      <c r="E1246" s="179"/>
      <c r="F1246" s="179"/>
      <c r="G1246" s="179"/>
      <c r="H1246" s="179">
        <f>VLOOKUP(A1246,Sheet3!$A$1:$E$2000,5,FALSE)</f>
        <v>0</v>
      </c>
      <c r="I1246" s="20"/>
      <c r="J1246" s="20"/>
      <c r="K1246" s="20"/>
    </row>
    <row r="1247" spans="1:11">
      <c r="A1247" s="154" t="s">
        <v>1339</v>
      </c>
      <c r="B1247" s="154" t="s">
        <v>3058</v>
      </c>
      <c r="C1247" s="154" t="s">
        <v>4171</v>
      </c>
      <c r="D1247" s="179"/>
      <c r="E1247" s="179"/>
      <c r="F1247" s="179"/>
      <c r="G1247" s="179"/>
      <c r="H1247" s="179">
        <f>VLOOKUP(A1247,Sheet3!$A$1:$E$2000,5,FALSE)</f>
        <v>0</v>
      </c>
      <c r="I1247" s="20"/>
      <c r="J1247" s="20"/>
      <c r="K1247" s="20"/>
    </row>
    <row r="1248" spans="1:11">
      <c r="A1248" s="154" t="s">
        <v>3693</v>
      </c>
      <c r="B1248" s="154" t="s">
        <v>3694</v>
      </c>
      <c r="C1248" s="154" t="s">
        <v>4171</v>
      </c>
      <c r="D1248" s="179">
        <v>-53156250460</v>
      </c>
      <c r="E1248" s="179">
        <v>-56203788311</v>
      </c>
      <c r="F1248" s="179">
        <v>-52483179959</v>
      </c>
      <c r="G1248" s="179">
        <v>-29621917270</v>
      </c>
      <c r="H1248" s="179">
        <f>VLOOKUP(A1248,Sheet3!$A$1:$E$2000,5,FALSE)</f>
        <v>-35058586912</v>
      </c>
      <c r="I1248" s="20"/>
      <c r="J1248" s="20"/>
      <c r="K1248" s="20"/>
    </row>
    <row r="1249" spans="1:11">
      <c r="A1249" s="154" t="s">
        <v>3059</v>
      </c>
      <c r="B1249" s="154" t="s">
        <v>3060</v>
      </c>
      <c r="C1249" s="154" t="s">
        <v>4171</v>
      </c>
      <c r="D1249" s="179">
        <v>10664159118</v>
      </c>
      <c r="E1249" s="179">
        <v>16314034255</v>
      </c>
      <c r="F1249" s="179">
        <v>11111084208</v>
      </c>
      <c r="G1249" s="179">
        <v>11358782387</v>
      </c>
      <c r="H1249" s="179">
        <f>VLOOKUP(A1249,Sheet3!$A$1:$E$2000,5,FALSE)</f>
        <v>16274835853</v>
      </c>
      <c r="I1249" s="20"/>
      <c r="J1249" s="20"/>
      <c r="K1249" s="20"/>
    </row>
    <row r="1250" spans="1:11">
      <c r="A1250" s="154" t="s">
        <v>3846</v>
      </c>
      <c r="B1250" s="154" t="s">
        <v>3847</v>
      </c>
      <c r="C1250" s="154" t="s">
        <v>4171</v>
      </c>
      <c r="D1250" s="179">
        <v>115683201658</v>
      </c>
      <c r="E1250" s="179">
        <v>100928864574</v>
      </c>
      <c r="F1250" s="179">
        <v>130471438615</v>
      </c>
      <c r="G1250" s="179">
        <v>95587911102</v>
      </c>
      <c r="H1250" s="179">
        <f>VLOOKUP(A1250,Sheet3!$A$1:$E$2000,5,FALSE)</f>
        <v>57587486329</v>
      </c>
      <c r="I1250" s="20"/>
      <c r="J1250" s="20"/>
      <c r="K1250" s="20"/>
    </row>
    <row r="1251" spans="1:11">
      <c r="A1251" s="154" t="s">
        <v>1606</v>
      </c>
      <c r="B1251" s="154" t="s">
        <v>3061</v>
      </c>
      <c r="C1251" s="154" t="s">
        <v>4171</v>
      </c>
      <c r="D1251" s="179">
        <v>46628429061</v>
      </c>
      <c r="E1251" s="179">
        <v>38302609553</v>
      </c>
      <c r="F1251" s="179">
        <v>48592658794</v>
      </c>
      <c r="G1251" s="179">
        <v>52072006559</v>
      </c>
      <c r="H1251" s="179">
        <f>VLOOKUP(A1251,Sheet3!$A$1:$E$2000,5,FALSE)</f>
        <v>45997320199</v>
      </c>
      <c r="I1251" s="20"/>
      <c r="J1251" s="20"/>
      <c r="K1251" s="20"/>
    </row>
    <row r="1252" spans="1:11">
      <c r="A1252" s="154" t="s">
        <v>1340</v>
      </c>
      <c r="B1252" s="154" t="s">
        <v>4219</v>
      </c>
      <c r="C1252" s="154" t="s">
        <v>4171</v>
      </c>
      <c r="D1252" s="179">
        <v>11313509744</v>
      </c>
      <c r="E1252" s="179">
        <v>13374881102</v>
      </c>
      <c r="F1252" s="179">
        <v>15659129986</v>
      </c>
      <c r="G1252" s="179">
        <v>12228067877</v>
      </c>
      <c r="H1252" s="179">
        <f>VLOOKUP(A1252,Sheet3!$A$1:$E$2000,5,FALSE)</f>
        <v>16138700542</v>
      </c>
      <c r="I1252" s="20"/>
      <c r="J1252" s="20"/>
      <c r="K1252" s="20"/>
    </row>
    <row r="1253" spans="1:11">
      <c r="A1253" s="154" t="s">
        <v>873</v>
      </c>
      <c r="B1253" s="154" t="s">
        <v>3064</v>
      </c>
      <c r="C1253" s="154" t="s">
        <v>4171</v>
      </c>
      <c r="D1253" s="179"/>
      <c r="E1253" s="179"/>
      <c r="F1253" s="179"/>
      <c r="G1253" s="179"/>
      <c r="H1253" s="179">
        <f>VLOOKUP(A1253,Sheet3!$A$1:$E$2000,5,FALSE)</f>
        <v>0</v>
      </c>
      <c r="I1253" s="20"/>
      <c r="J1253" s="20"/>
      <c r="K1253" s="20"/>
    </row>
    <row r="1254" spans="1:11">
      <c r="A1254" s="154" t="s">
        <v>1341</v>
      </c>
      <c r="B1254" s="154" t="s">
        <v>3065</v>
      </c>
      <c r="C1254" s="154" t="s">
        <v>4171</v>
      </c>
      <c r="D1254" s="179"/>
      <c r="E1254" s="179"/>
      <c r="F1254" s="179"/>
      <c r="G1254" s="179"/>
      <c r="H1254" s="179">
        <f>VLOOKUP(A1254,Sheet3!$A$1:$E$2000,5,FALSE)</f>
        <v>0</v>
      </c>
      <c r="I1254" s="20"/>
      <c r="J1254" s="20"/>
      <c r="K1254" s="20"/>
    </row>
    <row r="1255" spans="1:11">
      <c r="A1255" s="154" t="s">
        <v>532</v>
      </c>
      <c r="B1255" s="154" t="s">
        <v>2249</v>
      </c>
      <c r="C1255" s="154" t="s">
        <v>4171</v>
      </c>
      <c r="D1255" s="179">
        <v>4018269495</v>
      </c>
      <c r="E1255" s="179">
        <v>3122282924</v>
      </c>
      <c r="F1255" s="179">
        <v>6546812285</v>
      </c>
      <c r="G1255" s="179">
        <v>-723757779</v>
      </c>
      <c r="H1255" s="179">
        <f>VLOOKUP(A1255,Sheet3!$A$1:$E$2000,5,FALSE)</f>
        <v>8685470444</v>
      </c>
      <c r="I1255" s="20"/>
      <c r="J1255" s="20"/>
      <c r="K1255" s="20"/>
    </row>
    <row r="1256" spans="1:11">
      <c r="A1256" s="154" t="s">
        <v>1342</v>
      </c>
      <c r="B1256" s="154" t="s">
        <v>3066</v>
      </c>
      <c r="C1256" s="154" t="s">
        <v>4171</v>
      </c>
      <c r="D1256" s="179"/>
      <c r="E1256" s="179"/>
      <c r="F1256" s="179"/>
      <c r="G1256" s="179"/>
      <c r="H1256" s="179">
        <f>VLOOKUP(A1256,Sheet3!$A$1:$E$2000,5,FALSE)</f>
        <v>0</v>
      </c>
      <c r="I1256" s="20"/>
      <c r="J1256" s="20"/>
      <c r="K1256" s="20"/>
    </row>
    <row r="1257" spans="1:11">
      <c r="A1257" s="154" t="s">
        <v>535</v>
      </c>
      <c r="B1257" s="154" t="s">
        <v>2252</v>
      </c>
      <c r="C1257" s="154" t="s">
        <v>4171</v>
      </c>
      <c r="D1257" s="179">
        <v>5531748019</v>
      </c>
      <c r="E1257" s="179">
        <v>2069643939</v>
      </c>
      <c r="F1257" s="179">
        <v>4584206276</v>
      </c>
      <c r="G1257" s="179">
        <v>3585584368</v>
      </c>
      <c r="H1257" s="179">
        <f>VLOOKUP(A1257,Sheet3!$A$1:$E$2000,5,FALSE)</f>
        <v>5421448576</v>
      </c>
      <c r="I1257" s="20"/>
      <c r="J1257" s="20"/>
      <c r="K1257" s="20"/>
    </row>
    <row r="1258" spans="1:11">
      <c r="A1258" s="154" t="s">
        <v>1347</v>
      </c>
      <c r="B1258" s="154" t="s">
        <v>3071</v>
      </c>
      <c r="C1258" s="154" t="s">
        <v>4171</v>
      </c>
      <c r="D1258" s="179">
        <v>52290665715</v>
      </c>
      <c r="E1258" s="179">
        <v>65852404327</v>
      </c>
      <c r="F1258" s="179">
        <v>67716026329</v>
      </c>
      <c r="G1258" s="179">
        <v>71672980155</v>
      </c>
      <c r="H1258" s="179">
        <f>VLOOKUP(A1258,Sheet3!$A$1:$E$2000,5,FALSE)</f>
        <v>81337837460</v>
      </c>
      <c r="I1258" s="20"/>
      <c r="J1258" s="20"/>
      <c r="K1258" s="20"/>
    </row>
    <row r="1259" spans="1:11">
      <c r="A1259" s="154" t="s">
        <v>1348</v>
      </c>
      <c r="B1259" s="154" t="s">
        <v>3072</v>
      </c>
      <c r="C1259" s="154" t="s">
        <v>4171</v>
      </c>
      <c r="D1259" s="179">
        <v>19001413815</v>
      </c>
      <c r="E1259" s="179"/>
      <c r="F1259" s="179"/>
      <c r="G1259" s="179"/>
      <c r="H1259" s="179">
        <f>VLOOKUP(A1259,Sheet3!$A$1:$E$2000,5,FALSE)</f>
        <v>0</v>
      </c>
      <c r="I1259" s="20"/>
      <c r="J1259" s="20"/>
      <c r="K1259" s="20"/>
    </row>
    <row r="1260" spans="1:11">
      <c r="A1260" s="154" t="s">
        <v>821</v>
      </c>
      <c r="B1260" s="154" t="s">
        <v>3073</v>
      </c>
      <c r="C1260" s="154" t="s">
        <v>4171</v>
      </c>
      <c r="D1260" s="179">
        <v>5049336866</v>
      </c>
      <c r="E1260" s="179">
        <v>2555188626</v>
      </c>
      <c r="F1260" s="179">
        <v>1059596181</v>
      </c>
      <c r="G1260" s="179">
        <v>2410701042</v>
      </c>
      <c r="H1260" s="179">
        <f>VLOOKUP(A1260,Sheet3!$A$1:$E$2000,5,FALSE)</f>
        <v>2014552569</v>
      </c>
      <c r="I1260" s="20"/>
      <c r="J1260" s="20"/>
      <c r="K1260" s="20"/>
    </row>
    <row r="1261" spans="1:11">
      <c r="A1261" s="154" t="s">
        <v>3533</v>
      </c>
      <c r="B1261" s="154" t="s">
        <v>3534</v>
      </c>
      <c r="C1261" s="154" t="s">
        <v>4171</v>
      </c>
      <c r="D1261" s="179"/>
      <c r="E1261" s="179"/>
      <c r="F1261" s="179"/>
      <c r="G1261" s="179"/>
      <c r="H1261" s="179">
        <f>VLOOKUP(A1261,Sheet3!$A$1:$E$2000,5,FALSE)</f>
        <v>0</v>
      </c>
      <c r="I1261" s="20"/>
      <c r="J1261" s="20"/>
      <c r="K1261" s="20"/>
    </row>
    <row r="1262" spans="1:11">
      <c r="A1262" s="154" t="s">
        <v>1349</v>
      </c>
      <c r="B1262" s="154" t="s">
        <v>3075</v>
      </c>
      <c r="C1262" s="154" t="s">
        <v>4171</v>
      </c>
      <c r="D1262" s="179">
        <v>68180817</v>
      </c>
      <c r="E1262" s="179">
        <v>81931635</v>
      </c>
      <c r="F1262" s="179">
        <v>137487635</v>
      </c>
      <c r="G1262" s="179">
        <v>-41414948023</v>
      </c>
      <c r="H1262" s="179">
        <f>VLOOKUP(A1262,Sheet3!$A$1:$E$2000,5,FALSE)</f>
        <v>131930454</v>
      </c>
      <c r="I1262" s="20"/>
      <c r="J1262" s="20"/>
      <c r="K1262" s="20"/>
    </row>
    <row r="1263" spans="1:11">
      <c r="A1263" s="154" t="s">
        <v>540</v>
      </c>
      <c r="B1263" s="154" t="s">
        <v>2258</v>
      </c>
      <c r="C1263" s="154" t="s">
        <v>4171</v>
      </c>
      <c r="D1263" s="179">
        <v>248644323986</v>
      </c>
      <c r="E1263" s="179">
        <v>283566761889</v>
      </c>
      <c r="F1263" s="179">
        <v>358457539291</v>
      </c>
      <c r="G1263" s="179">
        <v>386038328999</v>
      </c>
      <c r="H1263" s="179">
        <f>VLOOKUP(A1263,Sheet3!$A$1:$E$2000,5,FALSE)</f>
        <v>408854532334</v>
      </c>
      <c r="I1263" s="20"/>
      <c r="J1263" s="20"/>
      <c r="K1263" s="20"/>
    </row>
    <row r="1264" spans="1:11">
      <c r="A1264" s="154" t="s">
        <v>1350</v>
      </c>
      <c r="B1264" s="154" t="s">
        <v>3076</v>
      </c>
      <c r="C1264" s="154" t="s">
        <v>4171</v>
      </c>
      <c r="D1264" s="179">
        <v>73204810978</v>
      </c>
      <c r="E1264" s="179">
        <v>89762689884</v>
      </c>
      <c r="F1264" s="179">
        <v>119830450848</v>
      </c>
      <c r="G1264" s="179">
        <v>111287391785</v>
      </c>
      <c r="H1264" s="179">
        <f>VLOOKUP(A1264,Sheet3!$A$1:$E$2000,5,FALSE)</f>
        <v>111002561788</v>
      </c>
      <c r="I1264" s="20"/>
      <c r="J1264" s="20"/>
      <c r="K1264" s="20"/>
    </row>
    <row r="1265" spans="1:11">
      <c r="A1265" s="154" t="s">
        <v>1351</v>
      </c>
      <c r="B1265" s="154" t="s">
        <v>3077</v>
      </c>
      <c r="C1265" s="154" t="s">
        <v>4171</v>
      </c>
      <c r="D1265" s="179"/>
      <c r="E1265" s="179"/>
      <c r="F1265" s="179"/>
      <c r="G1265" s="179"/>
      <c r="H1265" s="179">
        <f>VLOOKUP(A1265,Sheet3!$A$1:$E$2000,5,FALSE)</f>
        <v>0</v>
      </c>
      <c r="I1265" s="20"/>
      <c r="J1265" s="20"/>
      <c r="K1265" s="20"/>
    </row>
    <row r="1266" spans="1:11">
      <c r="A1266" s="154" t="s">
        <v>1352</v>
      </c>
      <c r="B1266" s="154" t="s">
        <v>3078</v>
      </c>
      <c r="C1266" s="154" t="s">
        <v>4171</v>
      </c>
      <c r="D1266" s="179">
        <v>14498382444</v>
      </c>
      <c r="E1266" s="179">
        <v>14473552634</v>
      </c>
      <c r="F1266" s="179">
        <v>14348771188</v>
      </c>
      <c r="G1266" s="179">
        <v>31283317230</v>
      </c>
      <c r="H1266" s="179">
        <f>VLOOKUP(A1266,Sheet3!$A$1:$E$2000,5,FALSE)</f>
        <v>19810291284</v>
      </c>
      <c r="I1266" s="20"/>
      <c r="J1266" s="20"/>
      <c r="K1266" s="20"/>
    </row>
    <row r="1267" spans="1:11">
      <c r="A1267" s="154" t="s">
        <v>1353</v>
      </c>
      <c r="B1267" s="154" t="s">
        <v>3079</v>
      </c>
      <c r="C1267" s="154" t="s">
        <v>4171</v>
      </c>
      <c r="D1267" s="179">
        <v>3043820</v>
      </c>
      <c r="E1267" s="179">
        <v>1937640</v>
      </c>
      <c r="F1267" s="179">
        <v>0</v>
      </c>
      <c r="G1267" s="179">
        <v>78111677</v>
      </c>
      <c r="H1267" s="179">
        <f>VLOOKUP(A1267,Sheet3!$A$1:$E$2000,5,FALSE)</f>
        <v>24060010</v>
      </c>
      <c r="I1267" s="20"/>
      <c r="J1267" s="20"/>
      <c r="K1267" s="20"/>
    </row>
    <row r="1268" spans="1:11">
      <c r="A1268" s="154" t="s">
        <v>1354</v>
      </c>
      <c r="B1268" s="154" t="s">
        <v>3080</v>
      </c>
      <c r="C1268" s="154" t="s">
        <v>4171</v>
      </c>
      <c r="D1268" s="179"/>
      <c r="E1268" s="179"/>
      <c r="F1268" s="179"/>
      <c r="G1268" s="179"/>
      <c r="H1268" s="179">
        <f>VLOOKUP(A1268,Sheet3!$A$1:$E$2000,5,FALSE)</f>
        <v>0</v>
      </c>
      <c r="I1268" s="20"/>
      <c r="J1268" s="20"/>
      <c r="K1268" s="20"/>
    </row>
    <row r="1269" spans="1:11">
      <c r="A1269" s="154" t="s">
        <v>1356</v>
      </c>
      <c r="B1269" s="154" t="s">
        <v>4181</v>
      </c>
      <c r="C1269" s="154" t="s">
        <v>4171</v>
      </c>
      <c r="D1269" s="179"/>
      <c r="E1269" s="179"/>
      <c r="F1269" s="179"/>
      <c r="G1269" s="179"/>
      <c r="H1269" s="179">
        <f>VLOOKUP(A1269,Sheet3!$A$1:$E$2000,5,FALSE)</f>
        <v>0</v>
      </c>
      <c r="I1269" s="20"/>
      <c r="J1269" s="20"/>
      <c r="K1269" s="20"/>
    </row>
    <row r="1270" spans="1:11">
      <c r="A1270" s="154" t="s">
        <v>3535</v>
      </c>
      <c r="B1270" s="154" t="s">
        <v>3536</v>
      </c>
      <c r="C1270" s="154" t="s">
        <v>4171</v>
      </c>
      <c r="D1270" s="179"/>
      <c r="E1270" s="179"/>
      <c r="F1270" s="179"/>
      <c r="G1270" s="179"/>
      <c r="H1270" s="179">
        <f>VLOOKUP(A1270,Sheet3!$A$1:$E$2000,5,FALSE)</f>
        <v>0</v>
      </c>
      <c r="I1270" s="20"/>
      <c r="J1270" s="20"/>
      <c r="K1270" s="20"/>
    </row>
    <row r="1271" spans="1:11">
      <c r="A1271" s="154" t="s">
        <v>1638</v>
      </c>
      <c r="B1271" s="154" t="s">
        <v>3083</v>
      </c>
      <c r="C1271" s="154" t="s">
        <v>4171</v>
      </c>
      <c r="D1271" s="179"/>
      <c r="E1271" s="179"/>
      <c r="F1271" s="179"/>
      <c r="G1271" s="179"/>
      <c r="H1271" s="179">
        <f>VLOOKUP(A1271,Sheet3!$A$1:$E$2000,5,FALSE)</f>
        <v>0</v>
      </c>
      <c r="I1271" s="20"/>
      <c r="J1271" s="20"/>
      <c r="K1271" s="20"/>
    </row>
    <row r="1272" spans="1:11">
      <c r="A1272" s="154" t="s">
        <v>958</v>
      </c>
      <c r="B1272" s="154" t="s">
        <v>3084</v>
      </c>
      <c r="C1272" s="154" t="s">
        <v>4171</v>
      </c>
      <c r="D1272" s="179"/>
      <c r="E1272" s="179"/>
      <c r="F1272" s="179"/>
      <c r="G1272" s="179"/>
      <c r="H1272" s="179">
        <f>VLOOKUP(A1272,Sheet3!$A$1:$E$2000,5,FALSE)</f>
        <v>0</v>
      </c>
      <c r="I1272" s="20"/>
      <c r="J1272" s="20"/>
      <c r="K1272" s="20"/>
    </row>
    <row r="1273" spans="1:11">
      <c r="A1273" s="154" t="s">
        <v>1357</v>
      </c>
      <c r="B1273" s="154" t="s">
        <v>3085</v>
      </c>
      <c r="C1273" s="154" t="s">
        <v>4171</v>
      </c>
      <c r="D1273" s="179"/>
      <c r="E1273" s="179"/>
      <c r="F1273" s="179"/>
      <c r="G1273" s="179"/>
      <c r="H1273" s="179">
        <f>VLOOKUP(A1273,Sheet3!$A$1:$E$2000,5,FALSE)</f>
        <v>0</v>
      </c>
      <c r="I1273" s="20"/>
      <c r="J1273" s="20"/>
      <c r="K1273" s="20"/>
    </row>
    <row r="1274" spans="1:11">
      <c r="A1274" s="154" t="s">
        <v>1358</v>
      </c>
      <c r="B1274" s="154" t="s">
        <v>3086</v>
      </c>
      <c r="C1274" s="154" t="s">
        <v>4171</v>
      </c>
      <c r="D1274" s="179">
        <v>27406978504</v>
      </c>
      <c r="E1274" s="179">
        <v>30854647365</v>
      </c>
      <c r="F1274" s="179">
        <v>31090752126</v>
      </c>
      <c r="G1274" s="179">
        <v>31328706124</v>
      </c>
      <c r="H1274" s="179">
        <f>VLOOKUP(A1274,Sheet3!$A$1:$E$2000,5,FALSE)</f>
        <v>29400347441</v>
      </c>
      <c r="I1274" s="20"/>
      <c r="J1274" s="20"/>
      <c r="K1274" s="20"/>
    </row>
    <row r="1275" spans="1:11">
      <c r="A1275" s="154" t="s">
        <v>1359</v>
      </c>
      <c r="B1275" s="154" t="s">
        <v>3087</v>
      </c>
      <c r="C1275" s="154" t="s">
        <v>4171</v>
      </c>
      <c r="D1275" s="179"/>
      <c r="E1275" s="179"/>
      <c r="F1275" s="179"/>
      <c r="G1275" s="179"/>
      <c r="H1275" s="179">
        <f>VLOOKUP(A1275,Sheet3!$A$1:$E$2000,5,FALSE)</f>
        <v>0</v>
      </c>
      <c r="I1275" s="20"/>
      <c r="J1275" s="20"/>
      <c r="K1275" s="20"/>
    </row>
    <row r="1276" spans="1:11">
      <c r="A1276" s="154" t="s">
        <v>1360</v>
      </c>
      <c r="B1276" s="154" t="s">
        <v>3088</v>
      </c>
      <c r="C1276" s="154" t="s">
        <v>4171</v>
      </c>
      <c r="D1276" s="179"/>
      <c r="E1276" s="179"/>
      <c r="F1276" s="179"/>
      <c r="G1276" s="179"/>
      <c r="H1276" s="179">
        <f>VLOOKUP(A1276,Sheet3!$A$1:$E$2000,5,FALSE)</f>
        <v>0</v>
      </c>
      <c r="I1276" s="20"/>
      <c r="J1276" s="20"/>
      <c r="K1276" s="20"/>
    </row>
    <row r="1277" spans="1:11">
      <c r="A1277" s="154" t="s">
        <v>1361</v>
      </c>
      <c r="B1277" s="154" t="s">
        <v>3089</v>
      </c>
      <c r="C1277" s="154" t="s">
        <v>4171</v>
      </c>
      <c r="D1277" s="179">
        <v>19415159115</v>
      </c>
      <c r="E1277" s="179">
        <v>21602443072</v>
      </c>
      <c r="F1277" s="179">
        <v>19702529427</v>
      </c>
      <c r="G1277" s="179">
        <v>30448757804</v>
      </c>
      <c r="H1277" s="179">
        <f>VLOOKUP(A1277,Sheet3!$A$1:$E$2000,5,FALSE)</f>
        <v>22069693262</v>
      </c>
      <c r="I1277" s="20"/>
      <c r="J1277" s="20"/>
      <c r="K1277" s="20"/>
    </row>
    <row r="1278" spans="1:11">
      <c r="A1278" s="154" t="s">
        <v>1362</v>
      </c>
      <c r="B1278" s="154" t="s">
        <v>3090</v>
      </c>
      <c r="C1278" s="154" t="s">
        <v>4171</v>
      </c>
      <c r="D1278" s="179"/>
      <c r="E1278" s="179"/>
      <c r="F1278" s="179"/>
      <c r="G1278" s="179"/>
      <c r="H1278" s="179">
        <f>VLOOKUP(A1278,Sheet3!$A$1:$E$2000,5,FALSE)</f>
        <v>0</v>
      </c>
      <c r="I1278" s="20"/>
      <c r="J1278" s="20"/>
      <c r="K1278" s="20"/>
    </row>
    <row r="1279" spans="1:11">
      <c r="A1279" s="154" t="s">
        <v>1363</v>
      </c>
      <c r="B1279" s="154" t="s">
        <v>4255</v>
      </c>
      <c r="C1279" s="154" t="s">
        <v>4171</v>
      </c>
      <c r="D1279" s="179"/>
      <c r="E1279" s="179"/>
      <c r="F1279" s="179"/>
      <c r="G1279" s="179"/>
      <c r="H1279" s="179">
        <f>VLOOKUP(A1279,Sheet3!$A$1:$E$2000,5,FALSE)</f>
        <v>0</v>
      </c>
      <c r="I1279" s="20"/>
      <c r="J1279" s="20"/>
      <c r="K1279" s="20"/>
    </row>
    <row r="1280" spans="1:11">
      <c r="A1280" s="154" t="s">
        <v>223</v>
      </c>
      <c r="B1280" s="154" t="s">
        <v>1903</v>
      </c>
      <c r="C1280" s="154" t="s">
        <v>4171</v>
      </c>
      <c r="D1280" s="179">
        <v>59758543690</v>
      </c>
      <c r="E1280" s="179">
        <v>48656627731</v>
      </c>
      <c r="F1280" s="179">
        <v>4693703884</v>
      </c>
      <c r="G1280" s="179">
        <v>-5899307132</v>
      </c>
      <c r="H1280" s="179">
        <f>VLOOKUP(A1280,Sheet3!$A$1:$E$2000,5,FALSE)</f>
        <v>0</v>
      </c>
      <c r="I1280" s="20"/>
      <c r="J1280" s="20"/>
      <c r="K1280" s="20"/>
    </row>
    <row r="1281" spans="1:11">
      <c r="A1281" s="154" t="s">
        <v>894</v>
      </c>
      <c r="B1281" s="154" t="s">
        <v>4256</v>
      </c>
      <c r="C1281" s="154" t="s">
        <v>4171</v>
      </c>
      <c r="D1281" s="179">
        <v>21524722424</v>
      </c>
      <c r="E1281" s="179">
        <v>17215997775</v>
      </c>
      <c r="F1281" s="179">
        <v>23346140919</v>
      </c>
      <c r="G1281" s="179">
        <v>40482993853</v>
      </c>
      <c r="H1281" s="179">
        <f>VLOOKUP(A1281,Sheet3!$A$1:$E$2000,5,FALSE)</f>
        <v>15921279408</v>
      </c>
      <c r="I1281" s="20"/>
      <c r="J1281" s="20"/>
      <c r="K1281" s="20"/>
    </row>
    <row r="1282" spans="1:11">
      <c r="A1282" s="154" t="s">
        <v>1364</v>
      </c>
      <c r="B1282" s="154" t="s">
        <v>3093</v>
      </c>
      <c r="C1282" s="154" t="s">
        <v>4171</v>
      </c>
      <c r="D1282" s="179">
        <v>32680799351</v>
      </c>
      <c r="E1282" s="179">
        <v>36087072981</v>
      </c>
      <c r="F1282" s="179">
        <v>36518037537</v>
      </c>
      <c r="G1282" s="179">
        <v>49034213920</v>
      </c>
      <c r="H1282" s="179">
        <f>VLOOKUP(A1282,Sheet3!$A$1:$E$2000,5,FALSE)</f>
        <v>54425924983</v>
      </c>
      <c r="I1282" s="20"/>
      <c r="J1282" s="20"/>
      <c r="K1282" s="20"/>
    </row>
    <row r="1283" spans="1:11">
      <c r="A1283" s="154" t="s">
        <v>1365</v>
      </c>
      <c r="B1283" s="154" t="s">
        <v>3094</v>
      </c>
      <c r="C1283" s="154" t="s">
        <v>4171</v>
      </c>
      <c r="D1283" s="179">
        <v>119030342042</v>
      </c>
      <c r="E1283" s="179">
        <v>118695275731</v>
      </c>
      <c r="F1283" s="179">
        <v>120999260606</v>
      </c>
      <c r="G1283" s="179">
        <v>122464750602</v>
      </c>
      <c r="H1283" s="179">
        <f>VLOOKUP(A1283,Sheet3!$A$1:$E$2000,5,FALSE)</f>
        <v>128131606418</v>
      </c>
      <c r="I1283" s="20"/>
      <c r="J1283" s="20"/>
      <c r="K1283" s="20"/>
    </row>
    <row r="1284" spans="1:11">
      <c r="A1284" s="154" t="s">
        <v>1366</v>
      </c>
      <c r="B1284" s="154" t="s">
        <v>3095</v>
      </c>
      <c r="C1284" s="154" t="s">
        <v>4171</v>
      </c>
      <c r="D1284" s="179"/>
      <c r="E1284" s="179"/>
      <c r="F1284" s="179"/>
      <c r="G1284" s="179"/>
      <c r="H1284" s="179">
        <f>VLOOKUP(A1284,Sheet3!$A$1:$E$2000,5,FALSE)</f>
        <v>0</v>
      </c>
      <c r="I1284" s="20"/>
      <c r="J1284" s="20"/>
      <c r="K1284" s="20"/>
    </row>
    <row r="1285" spans="1:11">
      <c r="A1285" s="154" t="s">
        <v>1594</v>
      </c>
      <c r="B1285" s="154" t="s">
        <v>3096</v>
      </c>
      <c r="C1285" s="154" t="s">
        <v>4171</v>
      </c>
      <c r="D1285" s="179">
        <v>14068562239</v>
      </c>
      <c r="E1285" s="179">
        <v>21973467735</v>
      </c>
      <c r="F1285" s="179">
        <v>22368137993</v>
      </c>
      <c r="G1285" s="179">
        <v>31235081470</v>
      </c>
      <c r="H1285" s="179">
        <f>VLOOKUP(A1285,Sheet3!$A$1:$E$2000,5,FALSE)</f>
        <v>25629066404</v>
      </c>
      <c r="I1285" s="20"/>
      <c r="J1285" s="20"/>
      <c r="K1285" s="20"/>
    </row>
    <row r="1286" spans="1:11">
      <c r="A1286" s="154" t="s">
        <v>1367</v>
      </c>
      <c r="B1286" s="154" t="s">
        <v>3097</v>
      </c>
      <c r="C1286" s="154" t="s">
        <v>4171</v>
      </c>
      <c r="D1286" s="179"/>
      <c r="E1286" s="179"/>
      <c r="F1286" s="179"/>
      <c r="G1286" s="179"/>
      <c r="H1286" s="179">
        <f>VLOOKUP(A1286,Sheet3!$A$1:$E$2000,5,FALSE)</f>
        <v>0</v>
      </c>
      <c r="I1286" s="20"/>
      <c r="J1286" s="20"/>
      <c r="K1286" s="20"/>
    </row>
    <row r="1287" spans="1:11">
      <c r="A1287" s="154" t="s">
        <v>881</v>
      </c>
      <c r="B1287" s="154" t="s">
        <v>3098</v>
      </c>
      <c r="C1287" s="154" t="s">
        <v>4171</v>
      </c>
      <c r="D1287" s="179">
        <v>47778356354</v>
      </c>
      <c r="E1287" s="179">
        <v>43303128869</v>
      </c>
      <c r="F1287" s="179">
        <v>159118266828</v>
      </c>
      <c r="G1287" s="179">
        <v>95787774383</v>
      </c>
      <c r="H1287" s="179">
        <f>VLOOKUP(A1287,Sheet3!$A$1:$E$2000,5,FALSE)</f>
        <v>91020115484</v>
      </c>
      <c r="I1287" s="20"/>
      <c r="J1287" s="20"/>
      <c r="K1287" s="20"/>
    </row>
    <row r="1288" spans="1:11">
      <c r="A1288" s="154" t="s">
        <v>889</v>
      </c>
      <c r="B1288" s="154" t="s">
        <v>3099</v>
      </c>
      <c r="C1288" s="154" t="s">
        <v>4171</v>
      </c>
      <c r="D1288" s="179">
        <v>4234742673</v>
      </c>
      <c r="E1288" s="179">
        <v>8720466276</v>
      </c>
      <c r="F1288" s="179">
        <v>5078708455</v>
      </c>
      <c r="G1288" s="179">
        <v>8061612551</v>
      </c>
      <c r="H1288" s="179">
        <f>VLOOKUP(A1288,Sheet3!$A$1:$E$2000,5,FALSE)</f>
        <v>9357475330</v>
      </c>
      <c r="I1288" s="20"/>
      <c r="J1288" s="20"/>
      <c r="K1288" s="20"/>
    </row>
    <row r="1289" spans="1:11">
      <c r="A1289" s="154" t="s">
        <v>1368</v>
      </c>
      <c r="B1289" s="154" t="s">
        <v>3100</v>
      </c>
      <c r="C1289" s="154" t="s">
        <v>4171</v>
      </c>
      <c r="D1289" s="179"/>
      <c r="E1289" s="179"/>
      <c r="F1289" s="179"/>
      <c r="G1289" s="179"/>
      <c r="H1289" s="179" t="e">
        <f>VLOOKUP(A1289,Sheet3!$A$1:$E$2000,5,FALSE)</f>
        <v>#N/A</v>
      </c>
      <c r="I1289" s="20"/>
      <c r="J1289" s="20"/>
      <c r="K1289" s="20"/>
    </row>
    <row r="1290" spans="1:11">
      <c r="A1290" s="154" t="s">
        <v>1906</v>
      </c>
      <c r="B1290" s="154" t="s">
        <v>1907</v>
      </c>
      <c r="C1290" s="154" t="s">
        <v>4171</v>
      </c>
      <c r="D1290" s="179">
        <v>-4692752095</v>
      </c>
      <c r="E1290" s="179">
        <v>0</v>
      </c>
      <c r="F1290" s="179">
        <v>0</v>
      </c>
      <c r="G1290" s="179">
        <v>-12798407448</v>
      </c>
      <c r="H1290" s="179">
        <f>VLOOKUP(A1290,Sheet3!$A$1:$E$2000,5,FALSE)</f>
        <v>0</v>
      </c>
      <c r="I1290" s="20"/>
      <c r="J1290" s="20"/>
      <c r="K1290" s="20"/>
    </row>
    <row r="1291" spans="1:11">
      <c r="A1291" s="154" t="s">
        <v>1369</v>
      </c>
      <c r="B1291" s="154" t="s">
        <v>3101</v>
      </c>
      <c r="C1291" s="154" t="s">
        <v>4171</v>
      </c>
      <c r="D1291" s="179"/>
      <c r="E1291" s="179"/>
      <c r="F1291" s="179"/>
      <c r="G1291" s="179"/>
      <c r="H1291" s="179">
        <f>VLOOKUP(A1291,Sheet3!$A$1:$E$2000,5,FALSE)</f>
        <v>0</v>
      </c>
      <c r="I1291" s="20"/>
      <c r="J1291" s="20"/>
      <c r="K1291" s="20"/>
    </row>
    <row r="1292" spans="1:11">
      <c r="A1292" s="154" t="s">
        <v>1370</v>
      </c>
      <c r="B1292" s="154" t="s">
        <v>3102</v>
      </c>
      <c r="C1292" s="154" t="s">
        <v>4171</v>
      </c>
      <c r="D1292" s="179">
        <v>22823379083</v>
      </c>
      <c r="E1292" s="179">
        <v>26216125709</v>
      </c>
      <c r="F1292" s="179">
        <v>26021526096</v>
      </c>
      <c r="G1292" s="179">
        <v>31845365027</v>
      </c>
      <c r="H1292" s="179">
        <f>VLOOKUP(A1292,Sheet3!$A$1:$E$2000,5,FALSE)</f>
        <v>32398014004</v>
      </c>
      <c r="I1292" s="20"/>
      <c r="J1292" s="20"/>
      <c r="K1292" s="20"/>
    </row>
    <row r="1293" spans="1:11">
      <c r="A1293" s="154" t="s">
        <v>830</v>
      </c>
      <c r="B1293" s="154" t="s">
        <v>3103</v>
      </c>
      <c r="C1293" s="154" t="s">
        <v>4171</v>
      </c>
      <c r="D1293" s="179">
        <v>16428064570</v>
      </c>
      <c r="E1293" s="179">
        <v>18631185491</v>
      </c>
      <c r="F1293" s="179">
        <v>20148641874</v>
      </c>
      <c r="G1293" s="179">
        <v>21525889080</v>
      </c>
      <c r="H1293" s="179">
        <f>VLOOKUP(A1293,Sheet3!$A$1:$E$2000,5,FALSE)</f>
        <v>18187236427</v>
      </c>
      <c r="I1293" s="20"/>
      <c r="J1293" s="20"/>
      <c r="K1293" s="20"/>
    </row>
    <row r="1294" spans="1:11">
      <c r="A1294" s="154" t="s">
        <v>1371</v>
      </c>
      <c r="B1294" s="154" t="s">
        <v>3104</v>
      </c>
      <c r="C1294" s="154" t="s">
        <v>4171</v>
      </c>
      <c r="D1294" s="179">
        <v>-1890978336</v>
      </c>
      <c r="E1294" s="179">
        <v>-1482505916</v>
      </c>
      <c r="F1294" s="179">
        <v>-312302280</v>
      </c>
      <c r="G1294" s="179">
        <v>-1318370496</v>
      </c>
      <c r="H1294" s="179">
        <f>VLOOKUP(A1294,Sheet3!$A$1:$E$2000,5,FALSE)</f>
        <v>-2240012419</v>
      </c>
      <c r="I1294" s="20"/>
      <c r="J1294" s="20"/>
      <c r="K1294" s="20"/>
    </row>
    <row r="1295" spans="1:11">
      <c r="A1295" s="154" t="s">
        <v>1372</v>
      </c>
      <c r="B1295" s="154" t="s">
        <v>3105</v>
      </c>
      <c r="C1295" s="154" t="s">
        <v>4171</v>
      </c>
      <c r="D1295" s="179"/>
      <c r="E1295" s="179"/>
      <c r="F1295" s="179"/>
      <c r="G1295" s="179"/>
      <c r="H1295" s="179">
        <f>VLOOKUP(A1295,Sheet3!$A$1:$E$2000,5,FALSE)</f>
        <v>0</v>
      </c>
      <c r="I1295" s="20"/>
      <c r="J1295" s="20"/>
      <c r="K1295" s="20"/>
    </row>
    <row r="1296" spans="1:11">
      <c r="A1296" s="154" t="s">
        <v>1373</v>
      </c>
      <c r="B1296" s="154" t="s">
        <v>3106</v>
      </c>
      <c r="C1296" s="154" t="s">
        <v>4171</v>
      </c>
      <c r="D1296" s="179"/>
      <c r="E1296" s="179"/>
      <c r="F1296" s="179"/>
      <c r="G1296" s="179"/>
      <c r="H1296" s="179">
        <f>VLOOKUP(A1296,Sheet3!$A$1:$E$2000,5,FALSE)</f>
        <v>0</v>
      </c>
      <c r="I1296" s="20"/>
      <c r="J1296" s="20"/>
      <c r="K1296" s="20"/>
    </row>
    <row r="1297" spans="1:11">
      <c r="A1297" s="154" t="s">
        <v>4257</v>
      </c>
      <c r="B1297" s="154" t="s">
        <v>4258</v>
      </c>
      <c r="C1297" s="154" t="s">
        <v>4171</v>
      </c>
      <c r="D1297" s="179">
        <v>48749842580</v>
      </c>
      <c r="E1297" s="179">
        <v>58606786595</v>
      </c>
      <c r="F1297" s="179">
        <v>35075793079</v>
      </c>
      <c r="G1297" s="179">
        <v>24303125105</v>
      </c>
      <c r="H1297" s="179">
        <f>VLOOKUP(A1297,Sheet3!$A$1:$E$2000,5,FALSE)</f>
        <v>21700601652</v>
      </c>
      <c r="I1297" s="20"/>
      <c r="J1297" s="20"/>
      <c r="K1297" s="20"/>
    </row>
    <row r="1298" spans="1:11">
      <c r="A1298" s="154" t="s">
        <v>1375</v>
      </c>
      <c r="B1298" s="154" t="s">
        <v>3110</v>
      </c>
      <c r="C1298" s="154" t="s">
        <v>4171</v>
      </c>
      <c r="D1298" s="179"/>
      <c r="E1298" s="179"/>
      <c r="F1298" s="179"/>
      <c r="G1298" s="179"/>
      <c r="H1298" s="179">
        <f>VLOOKUP(A1298,Sheet3!$A$1:$E$2000,5,FALSE)</f>
        <v>0</v>
      </c>
      <c r="I1298" s="20"/>
      <c r="J1298" s="20"/>
      <c r="K1298" s="20"/>
    </row>
    <row r="1299" spans="1:11">
      <c r="A1299" s="154" t="s">
        <v>899</v>
      </c>
      <c r="B1299" s="154" t="s">
        <v>3111</v>
      </c>
      <c r="C1299" s="154" t="s">
        <v>4171</v>
      </c>
      <c r="D1299" s="179"/>
      <c r="E1299" s="179"/>
      <c r="F1299" s="179"/>
      <c r="G1299" s="179"/>
      <c r="H1299" s="179">
        <f>VLOOKUP(A1299,Sheet3!$A$1:$E$2000,5,FALSE)</f>
        <v>0</v>
      </c>
      <c r="I1299" s="20"/>
      <c r="J1299" s="20"/>
      <c r="K1299" s="20"/>
    </row>
    <row r="1300" spans="1:11">
      <c r="A1300" s="154" t="s">
        <v>1376</v>
      </c>
      <c r="B1300" s="154" t="s">
        <v>3112</v>
      </c>
      <c r="C1300" s="154" t="s">
        <v>4171</v>
      </c>
      <c r="D1300" s="179">
        <v>10210539514</v>
      </c>
      <c r="E1300" s="179">
        <v>9170487886</v>
      </c>
      <c r="F1300" s="179">
        <v>16206737764</v>
      </c>
      <c r="G1300" s="179">
        <v>1254641987</v>
      </c>
      <c r="H1300" s="179">
        <f>VLOOKUP(A1300,Sheet3!$A$1:$E$2000,5,FALSE)</f>
        <v>6362256811</v>
      </c>
      <c r="I1300" s="20"/>
      <c r="J1300" s="20"/>
      <c r="K1300" s="20"/>
    </row>
    <row r="1301" spans="1:11">
      <c r="A1301" s="154" t="s">
        <v>1602</v>
      </c>
      <c r="B1301" s="154" t="s">
        <v>3113</v>
      </c>
      <c r="C1301" s="154" t="s">
        <v>4171</v>
      </c>
      <c r="D1301" s="179">
        <v>5924790944</v>
      </c>
      <c r="E1301" s="179">
        <v>6311940771</v>
      </c>
      <c r="F1301" s="179">
        <v>3169697521</v>
      </c>
      <c r="G1301" s="179">
        <v>9413085707</v>
      </c>
      <c r="H1301" s="179">
        <f>VLOOKUP(A1301,Sheet3!$A$1:$E$2000,5,FALSE)</f>
        <v>6215295037</v>
      </c>
      <c r="I1301" s="20"/>
      <c r="J1301" s="20"/>
      <c r="K1301" s="20"/>
    </row>
    <row r="1302" spans="1:11">
      <c r="A1302" s="154" t="s">
        <v>564</v>
      </c>
      <c r="B1302" s="154" t="s">
        <v>3116</v>
      </c>
      <c r="C1302" s="154" t="s">
        <v>4171</v>
      </c>
      <c r="D1302" s="179">
        <v>8892999008</v>
      </c>
      <c r="E1302" s="179">
        <v>895190026</v>
      </c>
      <c r="F1302" s="179">
        <v>11904117492</v>
      </c>
      <c r="G1302" s="179">
        <v>22740379667</v>
      </c>
      <c r="H1302" s="179">
        <f>VLOOKUP(A1302,Sheet3!$A$1:$E$2000,5,FALSE)</f>
        <v>8577457401</v>
      </c>
      <c r="I1302" s="20"/>
      <c r="J1302" s="20"/>
      <c r="K1302" s="20"/>
    </row>
    <row r="1303" spans="1:11">
      <c r="A1303" s="154" t="s">
        <v>1379</v>
      </c>
      <c r="B1303" s="154" t="s">
        <v>3117</v>
      </c>
      <c r="C1303" s="154" t="s">
        <v>4171</v>
      </c>
      <c r="D1303" s="179">
        <v>-1150151271</v>
      </c>
      <c r="E1303" s="179">
        <v>-879565025</v>
      </c>
      <c r="F1303" s="179">
        <v>-807658709</v>
      </c>
      <c r="G1303" s="179">
        <v>-844980745</v>
      </c>
      <c r="H1303" s="179">
        <f>VLOOKUP(A1303,Sheet3!$A$1:$E$2000,5,FALSE)</f>
        <v>-564215077</v>
      </c>
      <c r="I1303" s="20"/>
      <c r="J1303" s="20"/>
      <c r="K1303" s="20"/>
    </row>
    <row r="1304" spans="1:11">
      <c r="A1304" s="154" t="s">
        <v>568</v>
      </c>
      <c r="B1304" s="154" t="s">
        <v>4288</v>
      </c>
      <c r="C1304" s="154" t="s">
        <v>4171</v>
      </c>
      <c r="D1304" s="179">
        <v>13200000</v>
      </c>
      <c r="E1304" s="179">
        <v>2026815</v>
      </c>
      <c r="F1304" s="179">
        <v>-79328411</v>
      </c>
      <c r="G1304" s="179">
        <v>92527035</v>
      </c>
      <c r="H1304" s="179">
        <f>VLOOKUP(A1304,Sheet3!$A$1:$E$2000,5,FALSE)</f>
        <v>330493855</v>
      </c>
      <c r="I1304" s="20"/>
      <c r="J1304" s="20"/>
      <c r="K1304" s="20"/>
    </row>
    <row r="1305" spans="1:11">
      <c r="A1305" s="154" t="s">
        <v>841</v>
      </c>
      <c r="B1305" s="154" t="s">
        <v>3118</v>
      </c>
      <c r="C1305" s="154" t="s">
        <v>4171</v>
      </c>
      <c r="D1305" s="179">
        <v>17824364095</v>
      </c>
      <c r="E1305" s="179">
        <v>17497844944</v>
      </c>
      <c r="F1305" s="179">
        <v>27052545326</v>
      </c>
      <c r="G1305" s="179">
        <v>41749464330</v>
      </c>
      <c r="H1305" s="179">
        <f>VLOOKUP(A1305,Sheet3!$A$1:$E$2000,5,FALSE)</f>
        <v>34351371463</v>
      </c>
      <c r="I1305" s="20"/>
      <c r="J1305" s="20"/>
      <c r="K1305" s="20"/>
    </row>
    <row r="1306" spans="1:11">
      <c r="A1306" s="154" t="s">
        <v>857</v>
      </c>
      <c r="B1306" s="154" t="s">
        <v>3119</v>
      </c>
      <c r="C1306" s="154" t="s">
        <v>4171</v>
      </c>
      <c r="D1306" s="179"/>
      <c r="E1306" s="179"/>
      <c r="F1306" s="179"/>
      <c r="G1306" s="179"/>
      <c r="H1306" s="179">
        <f>VLOOKUP(A1306,Sheet3!$A$1:$E$2000,5,FALSE)</f>
        <v>0</v>
      </c>
      <c r="I1306" s="20"/>
      <c r="J1306" s="20"/>
      <c r="K1306" s="20"/>
    </row>
    <row r="1307" spans="1:11">
      <c r="A1307" s="154" t="s">
        <v>1380</v>
      </c>
      <c r="B1307" s="154" t="s">
        <v>3121</v>
      </c>
      <c r="C1307" s="154" t="s">
        <v>4171</v>
      </c>
      <c r="D1307" s="179">
        <v>0</v>
      </c>
      <c r="E1307" s="179">
        <v>0</v>
      </c>
      <c r="F1307" s="179">
        <v>0</v>
      </c>
      <c r="G1307" s="179">
        <v>0</v>
      </c>
      <c r="H1307" s="179">
        <f>VLOOKUP(A1307,Sheet3!$A$1:$E$2000,5,FALSE)</f>
        <v>0</v>
      </c>
      <c r="I1307" s="20"/>
      <c r="J1307" s="20"/>
      <c r="K1307" s="20"/>
    </row>
    <row r="1308" spans="1:11">
      <c r="A1308" s="154" t="s">
        <v>1381</v>
      </c>
      <c r="B1308" s="154" t="s">
        <v>3122</v>
      </c>
      <c r="C1308" s="154" t="s">
        <v>4171</v>
      </c>
      <c r="D1308" s="179">
        <v>885845388</v>
      </c>
      <c r="E1308" s="179">
        <v>307657819</v>
      </c>
      <c r="F1308" s="179">
        <v>680326822</v>
      </c>
      <c r="G1308" s="179">
        <v>-1200038194</v>
      </c>
      <c r="H1308" s="179">
        <f>VLOOKUP(A1308,Sheet3!$A$1:$E$2000,5,FALSE)</f>
        <v>807016594</v>
      </c>
      <c r="I1308" s="20"/>
      <c r="J1308" s="20"/>
      <c r="K1308" s="20"/>
    </row>
    <row r="1309" spans="1:11">
      <c r="A1309" s="154" t="s">
        <v>571</v>
      </c>
      <c r="B1309" s="154" t="s">
        <v>3874</v>
      </c>
      <c r="C1309" s="154" t="s">
        <v>4171</v>
      </c>
      <c r="D1309" s="179">
        <v>18641226947</v>
      </c>
      <c r="E1309" s="179">
        <v>30772099022</v>
      </c>
      <c r="F1309" s="179">
        <v>16008645625</v>
      </c>
      <c r="G1309" s="179">
        <v>64930851749</v>
      </c>
      <c r="H1309" s="179">
        <f>VLOOKUP(A1309,Sheet3!$A$1:$E$2000,5,FALSE)</f>
        <v>28659061546</v>
      </c>
      <c r="I1309" s="20"/>
      <c r="J1309" s="20"/>
      <c r="K1309" s="20"/>
    </row>
    <row r="1310" spans="1:11">
      <c r="A1310" s="154" t="s">
        <v>1382</v>
      </c>
      <c r="B1310" s="154" t="s">
        <v>3124</v>
      </c>
      <c r="C1310" s="154" t="s">
        <v>4171</v>
      </c>
      <c r="D1310" s="179">
        <v>14840247914</v>
      </c>
      <c r="E1310" s="179">
        <v>18561600510</v>
      </c>
      <c r="F1310" s="179">
        <v>15020463438</v>
      </c>
      <c r="G1310" s="179">
        <v>18153556551</v>
      </c>
      <c r="H1310" s="179">
        <f>VLOOKUP(A1310,Sheet3!$A$1:$E$2000,5,FALSE)</f>
        <v>19493301637</v>
      </c>
      <c r="I1310" s="20"/>
      <c r="J1310" s="20"/>
      <c r="K1310" s="20"/>
    </row>
    <row r="1311" spans="1:11">
      <c r="A1311" s="154" t="s">
        <v>785</v>
      </c>
      <c r="B1311" s="154" t="s">
        <v>3125</v>
      </c>
      <c r="C1311" s="154" t="s">
        <v>4171</v>
      </c>
      <c r="D1311" s="179"/>
      <c r="E1311" s="179"/>
      <c r="F1311" s="179"/>
      <c r="G1311" s="179"/>
      <c r="H1311" s="179">
        <f>VLOOKUP(A1311,Sheet3!$A$1:$E$2000,5,FALSE)</f>
        <v>0</v>
      </c>
      <c r="I1311" s="20"/>
      <c r="J1311" s="20"/>
      <c r="K1311" s="20"/>
    </row>
    <row r="1312" spans="1:11">
      <c r="A1312" s="154" t="s">
        <v>1383</v>
      </c>
      <c r="B1312" s="154" t="s">
        <v>3126</v>
      </c>
      <c r="C1312" s="154" t="s">
        <v>4171</v>
      </c>
      <c r="D1312" s="179">
        <v>12793823617</v>
      </c>
      <c r="E1312" s="179">
        <v>14301293807</v>
      </c>
      <c r="F1312" s="179">
        <v>16181487128</v>
      </c>
      <c r="G1312" s="179">
        <v>16557611089</v>
      </c>
      <c r="H1312" s="179">
        <f>VLOOKUP(A1312,Sheet3!$A$1:$E$2000,5,FALSE)</f>
        <v>14863121677</v>
      </c>
      <c r="I1312" s="20"/>
      <c r="J1312" s="20"/>
      <c r="K1312" s="20"/>
    </row>
    <row r="1313" spans="1:11">
      <c r="A1313" s="154" t="s">
        <v>1385</v>
      </c>
      <c r="B1313" s="154" t="s">
        <v>3802</v>
      </c>
      <c r="C1313" s="154" t="s">
        <v>4171</v>
      </c>
      <c r="D1313" s="179">
        <v>6043675430</v>
      </c>
      <c r="E1313" s="179">
        <v>1083973127</v>
      </c>
      <c r="F1313" s="179">
        <v>1288264786</v>
      </c>
      <c r="G1313" s="179">
        <v>3021437239</v>
      </c>
      <c r="H1313" s="179">
        <f>VLOOKUP(A1313,Sheet3!$A$1:$E$2000,5,FALSE)</f>
        <v>0</v>
      </c>
      <c r="I1313" s="20"/>
      <c r="J1313" s="20"/>
      <c r="K1313" s="20"/>
    </row>
    <row r="1314" spans="1:11">
      <c r="A1314" s="154" t="s">
        <v>231</v>
      </c>
      <c r="B1314" s="154" t="s">
        <v>1913</v>
      </c>
      <c r="C1314" s="154" t="s">
        <v>4171</v>
      </c>
      <c r="D1314" s="179">
        <v>271234180</v>
      </c>
      <c r="E1314" s="179">
        <v>866825472</v>
      </c>
      <c r="F1314" s="179">
        <v>747161883</v>
      </c>
      <c r="G1314" s="179">
        <v>-1217334055</v>
      </c>
      <c r="H1314" s="179">
        <f>VLOOKUP(A1314,Sheet3!$A$1:$E$2000,5,FALSE)</f>
        <v>71056684</v>
      </c>
      <c r="I1314" s="20"/>
      <c r="J1314" s="20"/>
      <c r="K1314" s="20"/>
    </row>
    <row r="1315" spans="1:11">
      <c r="A1315" s="154" t="s">
        <v>765</v>
      </c>
      <c r="B1315" s="154" t="s">
        <v>3130</v>
      </c>
      <c r="C1315" s="154" t="s">
        <v>4171</v>
      </c>
      <c r="D1315" s="179">
        <v>756637783</v>
      </c>
      <c r="E1315" s="179">
        <v>963660088</v>
      </c>
      <c r="F1315" s="179">
        <v>542267100</v>
      </c>
      <c r="G1315" s="179">
        <v>3257167872</v>
      </c>
      <c r="H1315" s="179">
        <f>VLOOKUP(A1315,Sheet3!$A$1:$E$2000,5,FALSE)</f>
        <v>1691952889</v>
      </c>
      <c r="I1315" s="20"/>
      <c r="J1315" s="20"/>
      <c r="K1315" s="20"/>
    </row>
    <row r="1316" spans="1:11">
      <c r="A1316" s="154" t="s">
        <v>1387</v>
      </c>
      <c r="B1316" s="154" t="s">
        <v>3131</v>
      </c>
      <c r="C1316" s="154" t="s">
        <v>4171</v>
      </c>
      <c r="D1316" s="179">
        <v>24910328</v>
      </c>
      <c r="E1316" s="179">
        <v>-109206735</v>
      </c>
      <c r="F1316" s="179">
        <v>53237365</v>
      </c>
      <c r="G1316" s="179">
        <v>161434441</v>
      </c>
      <c r="H1316" s="179">
        <f>VLOOKUP(A1316,Sheet3!$A$1:$E$2000,5,FALSE)</f>
        <v>-47574800</v>
      </c>
      <c r="I1316" s="20"/>
      <c r="J1316" s="20"/>
      <c r="K1316" s="20"/>
    </row>
    <row r="1317" spans="1:11">
      <c r="A1317" s="154" t="s">
        <v>232</v>
      </c>
      <c r="B1317" s="154" t="s">
        <v>1914</v>
      </c>
      <c r="C1317" s="154" t="s">
        <v>4171</v>
      </c>
      <c r="D1317" s="179">
        <v>12964397217</v>
      </c>
      <c r="E1317" s="179">
        <v>13670919131</v>
      </c>
      <c r="F1317" s="179">
        <v>13527594905</v>
      </c>
      <c r="G1317" s="179">
        <v>15025015364</v>
      </c>
      <c r="H1317" s="179">
        <f>VLOOKUP(A1317,Sheet3!$A$1:$E$2000,5,FALSE)</f>
        <v>15661108071</v>
      </c>
      <c r="I1317" s="20"/>
      <c r="J1317" s="20"/>
      <c r="K1317" s="20"/>
    </row>
    <row r="1318" spans="1:11">
      <c r="A1318" s="154" t="s">
        <v>233</v>
      </c>
      <c r="B1318" s="154" t="s">
        <v>1915</v>
      </c>
      <c r="C1318" s="154" t="s">
        <v>4171</v>
      </c>
      <c r="D1318" s="179">
        <v>1732816136</v>
      </c>
      <c r="E1318" s="179">
        <v>283504021</v>
      </c>
      <c r="F1318" s="179">
        <v>2051102767</v>
      </c>
      <c r="G1318" s="179">
        <v>4871653619</v>
      </c>
      <c r="H1318" s="179">
        <f>VLOOKUP(A1318,Sheet3!$A$1:$E$2000,5,FALSE)</f>
        <v>2535460484</v>
      </c>
      <c r="I1318" s="20"/>
      <c r="J1318" s="20"/>
      <c r="K1318" s="20"/>
    </row>
    <row r="1319" spans="1:11">
      <c r="A1319" s="154" t="s">
        <v>234</v>
      </c>
      <c r="B1319" s="154" t="s">
        <v>1916</v>
      </c>
      <c r="C1319" s="154" t="s">
        <v>4171</v>
      </c>
      <c r="D1319" s="179">
        <v>28635693</v>
      </c>
      <c r="E1319" s="179">
        <v>1635693</v>
      </c>
      <c r="F1319" s="179">
        <v>1635693</v>
      </c>
      <c r="G1319" s="179">
        <v>28635693</v>
      </c>
      <c r="H1319" s="179">
        <f>VLOOKUP(A1319,Sheet3!$A$1:$E$2000,5,FALSE)</f>
        <v>1635693</v>
      </c>
      <c r="I1319" s="20"/>
      <c r="J1319" s="20"/>
      <c r="K1319" s="20"/>
    </row>
    <row r="1320" spans="1:11">
      <c r="A1320" s="154" t="s">
        <v>1390</v>
      </c>
      <c r="B1320" s="154" t="s">
        <v>4220</v>
      </c>
      <c r="C1320" s="154" t="s">
        <v>4171</v>
      </c>
      <c r="D1320" s="179"/>
      <c r="E1320" s="179"/>
      <c r="F1320" s="179"/>
      <c r="G1320" s="179"/>
      <c r="H1320" s="179">
        <f>VLOOKUP(A1320,Sheet3!$A$1:$E$2000,5,FALSE)</f>
        <v>0</v>
      </c>
      <c r="I1320" s="20"/>
      <c r="J1320" s="20"/>
      <c r="K1320" s="20"/>
    </row>
    <row r="1321" spans="1:11">
      <c r="A1321" s="154" t="s">
        <v>1391</v>
      </c>
      <c r="B1321" s="154" t="s">
        <v>3135</v>
      </c>
      <c r="C1321" s="154" t="s">
        <v>4171</v>
      </c>
      <c r="D1321" s="179"/>
      <c r="E1321" s="179"/>
      <c r="F1321" s="179"/>
      <c r="G1321" s="179"/>
      <c r="H1321" s="179">
        <f>VLOOKUP(A1321,Sheet3!$A$1:$E$2000,5,FALSE)</f>
        <v>0</v>
      </c>
      <c r="I1321" s="20"/>
      <c r="J1321" s="20"/>
      <c r="K1321" s="20"/>
    </row>
    <row r="1322" spans="1:11">
      <c r="A1322" s="154" t="s">
        <v>573</v>
      </c>
      <c r="B1322" s="154" t="s">
        <v>3138</v>
      </c>
      <c r="C1322" s="154" t="s">
        <v>4171</v>
      </c>
      <c r="D1322" s="179">
        <v>29461469412</v>
      </c>
      <c r="E1322" s="179">
        <v>48559743051</v>
      </c>
      <c r="F1322" s="179">
        <v>27999357070</v>
      </c>
      <c r="G1322" s="179">
        <v>55381668231</v>
      </c>
      <c r="H1322" s="179">
        <f>VLOOKUP(A1322,Sheet3!$A$1:$E$2000,5,FALSE)</f>
        <v>45649896006</v>
      </c>
      <c r="I1322" s="20"/>
      <c r="J1322" s="20"/>
      <c r="K1322" s="20"/>
    </row>
    <row r="1323" spans="1:11">
      <c r="A1323" s="154" t="s">
        <v>800</v>
      </c>
      <c r="B1323" s="154" t="s">
        <v>3139</v>
      </c>
      <c r="C1323" s="154" t="s">
        <v>4171</v>
      </c>
      <c r="D1323" s="179">
        <v>738605574025</v>
      </c>
      <c r="E1323" s="179">
        <v>963023358572</v>
      </c>
      <c r="F1323" s="179">
        <v>871094400318</v>
      </c>
      <c r="G1323" s="179">
        <v>951807042485</v>
      </c>
      <c r="H1323" s="179">
        <f>VLOOKUP(A1323,Sheet3!$A$1:$E$2000,5,FALSE)</f>
        <v>888001335371</v>
      </c>
      <c r="I1323" s="20"/>
      <c r="J1323" s="20"/>
      <c r="K1323" s="20"/>
    </row>
    <row r="1324" spans="1:11">
      <c r="A1324" s="154" t="s">
        <v>1627</v>
      </c>
      <c r="B1324" s="154" t="s">
        <v>3539</v>
      </c>
      <c r="C1324" s="154" t="s">
        <v>4171</v>
      </c>
      <c r="D1324" s="179"/>
      <c r="E1324" s="179"/>
      <c r="F1324" s="179"/>
      <c r="G1324" s="179"/>
      <c r="H1324" s="179">
        <f>VLOOKUP(A1324,Sheet3!$A$1:$E$2000,5,FALSE)</f>
        <v>0</v>
      </c>
      <c r="I1324" s="20"/>
      <c r="J1324" s="20"/>
      <c r="K1324" s="20"/>
    </row>
    <row r="1325" spans="1:11">
      <c r="A1325" s="154" t="s">
        <v>1394</v>
      </c>
      <c r="B1325" s="154" t="s">
        <v>3140</v>
      </c>
      <c r="C1325" s="154" t="s">
        <v>4171</v>
      </c>
      <c r="D1325" s="179"/>
      <c r="E1325" s="179"/>
      <c r="F1325" s="179"/>
      <c r="G1325" s="179"/>
      <c r="H1325" s="179">
        <f>VLOOKUP(A1325,Sheet3!$A$1:$E$2000,5,FALSE)</f>
        <v>0</v>
      </c>
      <c r="I1325" s="20"/>
      <c r="J1325" s="20"/>
      <c r="K1325" s="20"/>
    </row>
    <row r="1326" spans="1:11">
      <c r="A1326" s="154" t="s">
        <v>1395</v>
      </c>
      <c r="B1326" s="154" t="s">
        <v>3141</v>
      </c>
      <c r="C1326" s="154" t="s">
        <v>4171</v>
      </c>
      <c r="D1326" s="179">
        <v>13580039338</v>
      </c>
      <c r="E1326" s="179">
        <v>15804313081</v>
      </c>
      <c r="F1326" s="179">
        <v>17513873239</v>
      </c>
      <c r="G1326" s="179">
        <v>8539806948</v>
      </c>
      <c r="H1326" s="179">
        <f>VLOOKUP(A1326,Sheet3!$A$1:$E$2000,5,FALSE)</f>
        <v>12647025051</v>
      </c>
      <c r="I1326" s="20"/>
      <c r="J1326" s="20"/>
      <c r="K1326" s="20"/>
    </row>
    <row r="1327" spans="1:11">
      <c r="A1327" s="154" t="s">
        <v>1396</v>
      </c>
      <c r="B1327" s="154" t="s">
        <v>3142</v>
      </c>
      <c r="C1327" s="154" t="s">
        <v>4171</v>
      </c>
      <c r="D1327" s="179">
        <v>13409528610</v>
      </c>
      <c r="E1327" s="179">
        <v>21211284920</v>
      </c>
      <c r="F1327" s="179">
        <v>21129754863</v>
      </c>
      <c r="G1327" s="179">
        <v>22871823811</v>
      </c>
      <c r="H1327" s="179">
        <f>VLOOKUP(A1327,Sheet3!$A$1:$E$2000,5,FALSE)</f>
        <v>19262036128</v>
      </c>
      <c r="I1327" s="20"/>
      <c r="J1327" s="20"/>
      <c r="K1327" s="20"/>
    </row>
    <row r="1328" spans="1:11">
      <c r="A1328" s="154" t="s">
        <v>1397</v>
      </c>
      <c r="B1328" s="154" t="s">
        <v>3143</v>
      </c>
      <c r="C1328" s="154" t="s">
        <v>4171</v>
      </c>
      <c r="D1328" s="179"/>
      <c r="E1328" s="179"/>
      <c r="F1328" s="179"/>
      <c r="G1328" s="179"/>
      <c r="H1328" s="179">
        <f>VLOOKUP(A1328,Sheet3!$A$1:$E$2000,5,FALSE)</f>
        <v>0</v>
      </c>
      <c r="I1328" s="20"/>
      <c r="J1328" s="20"/>
      <c r="K1328" s="20"/>
    </row>
    <row r="1329" spans="1:11">
      <c r="A1329" s="154" t="s">
        <v>780</v>
      </c>
      <c r="B1329" s="154" t="s">
        <v>3144</v>
      </c>
      <c r="C1329" s="154" t="s">
        <v>4171</v>
      </c>
      <c r="D1329" s="179">
        <v>239688848965</v>
      </c>
      <c r="E1329" s="179">
        <v>267091623072</v>
      </c>
      <c r="F1329" s="179">
        <v>64243822693</v>
      </c>
      <c r="G1329" s="179">
        <v>939747808318</v>
      </c>
      <c r="H1329" s="179">
        <f>VLOOKUP(A1329,Sheet3!$A$1:$E$2000,5,FALSE)</f>
        <v>252400419668</v>
      </c>
      <c r="I1329" s="20"/>
      <c r="J1329" s="20"/>
      <c r="K1329" s="20"/>
    </row>
    <row r="1330" spans="1:11">
      <c r="A1330" s="154" t="s">
        <v>1398</v>
      </c>
      <c r="B1330" s="154" t="s">
        <v>3145</v>
      </c>
      <c r="C1330" s="154" t="s">
        <v>4171</v>
      </c>
      <c r="D1330" s="179"/>
      <c r="E1330" s="179"/>
      <c r="F1330" s="179"/>
      <c r="G1330" s="179"/>
      <c r="H1330" s="179">
        <f>VLOOKUP(A1330,Sheet3!$A$1:$E$2000,5,FALSE)</f>
        <v>0</v>
      </c>
      <c r="I1330" s="20"/>
      <c r="J1330" s="20"/>
      <c r="K1330" s="20"/>
    </row>
    <row r="1331" spans="1:11">
      <c r="A1331" s="154" t="s">
        <v>1399</v>
      </c>
      <c r="B1331" s="154" t="s">
        <v>3884</v>
      </c>
      <c r="C1331" s="154" t="s">
        <v>4171</v>
      </c>
      <c r="D1331" s="179"/>
      <c r="E1331" s="179"/>
      <c r="F1331" s="179"/>
      <c r="G1331" s="179"/>
      <c r="H1331" s="179">
        <f>VLOOKUP(A1331,Sheet3!$A$1:$E$2000,5,FALSE)</f>
        <v>0</v>
      </c>
      <c r="I1331" s="20"/>
      <c r="J1331" s="20"/>
      <c r="K1331" s="20"/>
    </row>
    <row r="1332" spans="1:11">
      <c r="A1332" s="154" t="s">
        <v>1400</v>
      </c>
      <c r="B1332" s="154" t="s">
        <v>4259</v>
      </c>
      <c r="C1332" s="154" t="s">
        <v>4171</v>
      </c>
      <c r="D1332" s="179">
        <v>-4881666763</v>
      </c>
      <c r="E1332" s="179">
        <v>8059753157</v>
      </c>
      <c r="F1332" s="179">
        <v>20193666890</v>
      </c>
      <c r="G1332" s="179">
        <v>19855265690</v>
      </c>
      <c r="H1332" s="179">
        <f>VLOOKUP(A1332,Sheet3!$A$1:$E$2000,5,FALSE)</f>
        <v>-7849760175</v>
      </c>
      <c r="I1332" s="20"/>
      <c r="J1332" s="20"/>
      <c r="K1332" s="20"/>
    </row>
    <row r="1333" spans="1:11">
      <c r="A1333" s="154" t="s">
        <v>1401</v>
      </c>
      <c r="B1333" s="154" t="s">
        <v>3148</v>
      </c>
      <c r="C1333" s="154" t="s">
        <v>4171</v>
      </c>
      <c r="D1333" s="179"/>
      <c r="E1333" s="179"/>
      <c r="F1333" s="179"/>
      <c r="G1333" s="179"/>
      <c r="H1333" s="179">
        <f>VLOOKUP(A1333,Sheet3!$A$1:$E$2000,5,FALSE)</f>
        <v>0</v>
      </c>
      <c r="I1333" s="20"/>
      <c r="J1333" s="20"/>
      <c r="K1333" s="20"/>
    </row>
    <row r="1334" spans="1:11">
      <c r="A1334" s="154" t="s">
        <v>237</v>
      </c>
      <c r="B1334" s="154" t="s">
        <v>1919</v>
      </c>
      <c r="C1334" s="154" t="s">
        <v>4171</v>
      </c>
      <c r="D1334" s="179"/>
      <c r="E1334" s="179"/>
      <c r="F1334" s="179"/>
      <c r="G1334" s="179"/>
      <c r="H1334" s="179">
        <f>VLOOKUP(A1334,Sheet3!$A$1:$E$2000,5,FALSE)</f>
        <v>0</v>
      </c>
      <c r="I1334" s="20"/>
      <c r="J1334" s="20"/>
      <c r="K1334" s="20"/>
    </row>
    <row r="1335" spans="1:11">
      <c r="A1335" s="154" t="s">
        <v>3151</v>
      </c>
      <c r="B1335" s="154" t="s">
        <v>3152</v>
      </c>
      <c r="C1335" s="154" t="s">
        <v>4171</v>
      </c>
      <c r="D1335" s="179"/>
      <c r="E1335" s="179"/>
      <c r="F1335" s="179"/>
      <c r="G1335" s="179"/>
      <c r="H1335" s="179">
        <f>VLOOKUP(A1335,Sheet3!$A$1:$E$2000,5,FALSE)</f>
        <v>0</v>
      </c>
      <c r="I1335" s="20"/>
      <c r="J1335" s="20"/>
      <c r="K1335" s="20"/>
    </row>
    <row r="1336" spans="1:11">
      <c r="A1336" s="154" t="s">
        <v>4182</v>
      </c>
      <c r="B1336" s="154" t="s">
        <v>4183</v>
      </c>
      <c r="C1336" s="154" t="s">
        <v>4171</v>
      </c>
      <c r="D1336" s="179">
        <v>47270323967</v>
      </c>
      <c r="E1336" s="179">
        <v>144234196486</v>
      </c>
      <c r="F1336" s="179">
        <v>42471328177</v>
      </c>
      <c r="G1336" s="179">
        <v>129387984798</v>
      </c>
      <c r="H1336" s="179">
        <f>VLOOKUP(A1336,Sheet3!$A$1:$E$2000,5,FALSE)</f>
        <v>21457196116</v>
      </c>
      <c r="I1336" s="20"/>
      <c r="J1336" s="20"/>
      <c r="K1336" s="20"/>
    </row>
    <row r="1337" spans="1:11">
      <c r="A1337" s="154" t="s">
        <v>239</v>
      </c>
      <c r="B1337" s="154" t="s">
        <v>1921</v>
      </c>
      <c r="C1337" s="154" t="s">
        <v>4171</v>
      </c>
      <c r="D1337" s="179">
        <v>4302295340</v>
      </c>
      <c r="E1337" s="179">
        <v>19581796650</v>
      </c>
      <c r="F1337" s="179">
        <v>10840333071</v>
      </c>
      <c r="G1337" s="179">
        <v>22970418947</v>
      </c>
      <c r="H1337" s="179">
        <f>VLOOKUP(A1337,Sheet3!$A$1:$E$2000,5,FALSE)</f>
        <v>19817412912</v>
      </c>
      <c r="I1337" s="20"/>
      <c r="J1337" s="20"/>
      <c r="K1337" s="20"/>
    </row>
    <row r="1338" spans="1:11">
      <c r="A1338" s="154" t="s">
        <v>1405</v>
      </c>
      <c r="B1338" s="154" t="s">
        <v>3158</v>
      </c>
      <c r="C1338" s="154" t="s">
        <v>4171</v>
      </c>
      <c r="D1338" s="179">
        <v>90712677275</v>
      </c>
      <c r="E1338" s="179">
        <v>100702639447</v>
      </c>
      <c r="F1338" s="179">
        <v>138165261683</v>
      </c>
      <c r="G1338" s="179">
        <v>173941664999</v>
      </c>
      <c r="H1338" s="179">
        <f>VLOOKUP(A1338,Sheet3!$A$1:$E$2000,5,FALSE)</f>
        <v>147541363364</v>
      </c>
      <c r="I1338" s="20"/>
      <c r="J1338" s="20"/>
      <c r="K1338" s="20"/>
    </row>
    <row r="1339" spans="1:11">
      <c r="A1339" s="154" t="s">
        <v>1408</v>
      </c>
      <c r="B1339" s="154" t="s">
        <v>3161</v>
      </c>
      <c r="C1339" s="154" t="s">
        <v>4171</v>
      </c>
      <c r="D1339" s="179"/>
      <c r="E1339" s="179"/>
      <c r="F1339" s="179"/>
      <c r="G1339" s="179"/>
      <c r="H1339" s="179">
        <f>VLOOKUP(A1339,Sheet3!$A$1:$E$2000,5,FALSE)</f>
        <v>0</v>
      </c>
      <c r="I1339" s="20"/>
      <c r="J1339" s="20"/>
      <c r="K1339" s="20"/>
    </row>
    <row r="1340" spans="1:11">
      <c r="A1340" s="154" t="s">
        <v>1410</v>
      </c>
      <c r="B1340" s="154" t="s">
        <v>3163</v>
      </c>
      <c r="C1340" s="154" t="s">
        <v>4171</v>
      </c>
      <c r="D1340" s="179">
        <v>-864226401</v>
      </c>
      <c r="E1340" s="179">
        <v>8974798043</v>
      </c>
      <c r="F1340" s="179">
        <v>4723488022</v>
      </c>
      <c r="G1340" s="179">
        <v>2594742827</v>
      </c>
      <c r="H1340" s="179">
        <f>VLOOKUP(A1340,Sheet3!$A$1:$E$2000,5,FALSE)</f>
        <v>-1503143733</v>
      </c>
      <c r="I1340" s="20"/>
      <c r="J1340" s="20"/>
      <c r="K1340" s="20"/>
    </row>
    <row r="1341" spans="1:11">
      <c r="A1341" s="154" t="s">
        <v>579</v>
      </c>
      <c r="B1341" s="154" t="s">
        <v>2297</v>
      </c>
      <c r="C1341" s="154" t="s">
        <v>4171</v>
      </c>
      <c r="D1341" s="179"/>
      <c r="E1341" s="179"/>
      <c r="F1341" s="179"/>
      <c r="G1341" s="179"/>
      <c r="H1341" s="179">
        <f>VLOOKUP(A1341,Sheet3!$A$1:$E$2000,5,FALSE)</f>
        <v>0</v>
      </c>
      <c r="I1341" s="20"/>
      <c r="J1341" s="20"/>
      <c r="K1341" s="20"/>
    </row>
    <row r="1342" spans="1:11">
      <c r="A1342" s="154" t="s">
        <v>882</v>
      </c>
      <c r="B1342" s="154" t="s">
        <v>3165</v>
      </c>
      <c r="C1342" s="154" t="s">
        <v>4171</v>
      </c>
      <c r="D1342" s="179"/>
      <c r="E1342" s="179"/>
      <c r="F1342" s="179"/>
      <c r="G1342" s="179"/>
      <c r="H1342" s="179">
        <f>VLOOKUP(A1342,Sheet3!$A$1:$E$2000,5,FALSE)</f>
        <v>0</v>
      </c>
      <c r="I1342" s="20"/>
      <c r="J1342" s="20"/>
      <c r="K1342" s="20"/>
    </row>
    <row r="1343" spans="1:11">
      <c r="A1343" s="154" t="s">
        <v>1412</v>
      </c>
      <c r="B1343" s="154" t="s">
        <v>3168</v>
      </c>
      <c r="C1343" s="154" t="s">
        <v>4171</v>
      </c>
      <c r="D1343" s="179"/>
      <c r="E1343" s="179"/>
      <c r="F1343" s="179"/>
      <c r="G1343" s="179"/>
      <c r="H1343" s="179">
        <f>VLOOKUP(A1343,Sheet3!$A$1:$E$2000,5,FALSE)</f>
        <v>0</v>
      </c>
      <c r="I1343" s="20"/>
      <c r="J1343" s="20"/>
      <c r="K1343" s="20"/>
    </row>
    <row r="1344" spans="1:11">
      <c r="A1344" s="154" t="s">
        <v>907</v>
      </c>
      <c r="B1344" s="154" t="s">
        <v>3170</v>
      </c>
      <c r="C1344" s="154" t="s">
        <v>4171</v>
      </c>
      <c r="D1344" s="179">
        <v>461971163138</v>
      </c>
      <c r="E1344" s="179">
        <v>458154003800</v>
      </c>
      <c r="F1344" s="179">
        <v>467465073609</v>
      </c>
      <c r="G1344" s="179">
        <v>700047578938</v>
      </c>
      <c r="H1344" s="179">
        <f>VLOOKUP(A1344,Sheet3!$A$1:$E$2000,5,FALSE)</f>
        <v>544438385820</v>
      </c>
      <c r="I1344" s="20"/>
      <c r="J1344" s="20"/>
      <c r="K1344" s="20"/>
    </row>
    <row r="1345" spans="1:11">
      <c r="A1345" s="154" t="s">
        <v>1414</v>
      </c>
      <c r="B1345" s="154" t="s">
        <v>3171</v>
      </c>
      <c r="C1345" s="154" t="s">
        <v>4171</v>
      </c>
      <c r="D1345" s="179"/>
      <c r="E1345" s="179"/>
      <c r="F1345" s="179"/>
      <c r="G1345" s="179"/>
      <c r="H1345" s="179">
        <f>VLOOKUP(A1345,Sheet3!$A$1:$E$2000,5,FALSE)</f>
        <v>0</v>
      </c>
      <c r="I1345" s="20"/>
      <c r="J1345" s="20"/>
      <c r="K1345" s="20"/>
    </row>
    <row r="1346" spans="1:11">
      <c r="A1346" s="154" t="s">
        <v>3991</v>
      </c>
      <c r="B1346" s="154" t="s">
        <v>3992</v>
      </c>
      <c r="C1346" s="154" t="s">
        <v>4171</v>
      </c>
      <c r="D1346" s="179">
        <v>38134960488</v>
      </c>
      <c r="E1346" s="179">
        <v>43148260910</v>
      </c>
      <c r="F1346" s="179">
        <v>85783412925</v>
      </c>
      <c r="G1346" s="179">
        <v>122524384732</v>
      </c>
      <c r="H1346" s="179">
        <f>VLOOKUP(A1346,Sheet3!$A$1:$E$2000,5,FALSE)</f>
        <v>124393613490</v>
      </c>
      <c r="I1346" s="20"/>
      <c r="J1346" s="20"/>
      <c r="K1346" s="20"/>
    </row>
    <row r="1347" spans="1:11">
      <c r="A1347" s="154" t="s">
        <v>4221</v>
      </c>
      <c r="B1347" s="154" t="s">
        <v>4222</v>
      </c>
      <c r="C1347" s="154" t="s">
        <v>4171</v>
      </c>
      <c r="D1347" s="179"/>
      <c r="E1347" s="179"/>
      <c r="F1347" s="179"/>
      <c r="G1347" s="179"/>
      <c r="H1347" s="179">
        <f>VLOOKUP(A1347,Sheet3!$A$1:$E$2000,5,FALSE)</f>
        <v>0</v>
      </c>
      <c r="I1347" s="20"/>
      <c r="J1347" s="20"/>
      <c r="K1347" s="20"/>
    </row>
    <row r="1348" spans="1:11">
      <c r="A1348" s="154" t="s">
        <v>1415</v>
      </c>
      <c r="B1348" s="154" t="s">
        <v>3172</v>
      </c>
      <c r="C1348" s="154" t="s">
        <v>4171</v>
      </c>
      <c r="D1348" s="179">
        <v>30317059254</v>
      </c>
      <c r="E1348" s="179">
        <v>15156291388</v>
      </c>
      <c r="F1348" s="179">
        <v>45792603470</v>
      </c>
      <c r="G1348" s="179">
        <v>42663279750</v>
      </c>
      <c r="H1348" s="179">
        <f>VLOOKUP(A1348,Sheet3!$A$1:$E$2000,5,FALSE)</f>
        <v>52756430205</v>
      </c>
      <c r="I1348" s="20"/>
      <c r="J1348" s="20"/>
      <c r="K1348" s="20"/>
    </row>
    <row r="1349" spans="1:11">
      <c r="A1349" s="154" t="s">
        <v>1416</v>
      </c>
      <c r="B1349" s="154" t="s">
        <v>3173</v>
      </c>
      <c r="C1349" s="154" t="s">
        <v>4171</v>
      </c>
      <c r="D1349" s="179">
        <v>67841063018</v>
      </c>
      <c r="E1349" s="179">
        <v>41871441310</v>
      </c>
      <c r="F1349" s="179">
        <v>235175864072</v>
      </c>
      <c r="G1349" s="179">
        <v>362022623788</v>
      </c>
      <c r="H1349" s="179">
        <f>VLOOKUP(A1349,Sheet3!$A$1:$E$2000,5,FALSE)</f>
        <v>80093956838</v>
      </c>
      <c r="I1349" s="20"/>
      <c r="J1349" s="20"/>
      <c r="K1349" s="20"/>
    </row>
    <row r="1350" spans="1:11">
      <c r="A1350" s="154" t="s">
        <v>1417</v>
      </c>
      <c r="B1350" s="154" t="s">
        <v>3174</v>
      </c>
      <c r="C1350" s="154" t="s">
        <v>4171</v>
      </c>
      <c r="D1350" s="179">
        <v>874010273</v>
      </c>
      <c r="E1350" s="179">
        <v>4885398987</v>
      </c>
      <c r="F1350" s="179">
        <v>4187208089</v>
      </c>
      <c r="G1350" s="179">
        <v>2648537254</v>
      </c>
      <c r="H1350" s="179">
        <f>VLOOKUP(A1350,Sheet3!$A$1:$E$2000,5,FALSE)</f>
        <v>394791032</v>
      </c>
      <c r="I1350" s="20"/>
      <c r="J1350" s="20"/>
      <c r="K1350" s="20"/>
    </row>
    <row r="1351" spans="1:11">
      <c r="A1351" s="154" t="s">
        <v>1418</v>
      </c>
      <c r="B1351" s="154" t="s">
        <v>3175</v>
      </c>
      <c r="C1351" s="154" t="s">
        <v>4171</v>
      </c>
      <c r="D1351" s="179">
        <v>23612338593</v>
      </c>
      <c r="E1351" s="179">
        <v>36846977162</v>
      </c>
      <c r="F1351" s="179">
        <v>54055363942</v>
      </c>
      <c r="G1351" s="179">
        <v>54877248615</v>
      </c>
      <c r="H1351" s="179">
        <f>VLOOKUP(A1351,Sheet3!$A$1:$E$2000,5,FALSE)</f>
        <v>28884749010</v>
      </c>
      <c r="I1351" s="20"/>
      <c r="J1351" s="20"/>
      <c r="K1351" s="20"/>
    </row>
    <row r="1352" spans="1:11">
      <c r="A1352" s="154" t="s">
        <v>3176</v>
      </c>
      <c r="B1352" s="154" t="s">
        <v>3177</v>
      </c>
      <c r="C1352" s="154" t="s">
        <v>4171</v>
      </c>
      <c r="D1352" s="179">
        <v>29640459347</v>
      </c>
      <c r="E1352" s="179">
        <v>-469449293</v>
      </c>
      <c r="F1352" s="179">
        <v>-1249431710</v>
      </c>
      <c r="G1352" s="179">
        <v>3754569621</v>
      </c>
      <c r="H1352" s="179">
        <f>VLOOKUP(A1352,Sheet3!$A$1:$E$2000,5,FALSE)</f>
        <v>14777969045</v>
      </c>
      <c r="I1352" s="20"/>
      <c r="J1352" s="20"/>
      <c r="K1352" s="20"/>
    </row>
    <row r="1353" spans="1:11">
      <c r="A1353" s="154" t="s">
        <v>819</v>
      </c>
      <c r="B1353" s="154" t="s">
        <v>4223</v>
      </c>
      <c r="C1353" s="154" t="s">
        <v>4171</v>
      </c>
      <c r="D1353" s="179">
        <v>-23718864299</v>
      </c>
      <c r="E1353" s="179">
        <v>12196517353</v>
      </c>
      <c r="F1353" s="179">
        <v>41798768328</v>
      </c>
      <c r="G1353" s="179">
        <v>16664026883</v>
      </c>
      <c r="H1353" s="179">
        <f>VLOOKUP(A1353,Sheet3!$A$1:$E$2000,5,FALSE)</f>
        <v>20303513908</v>
      </c>
      <c r="I1353" s="20"/>
      <c r="J1353" s="20"/>
      <c r="K1353" s="20"/>
    </row>
    <row r="1354" spans="1:11">
      <c r="A1354" s="154" t="s">
        <v>920</v>
      </c>
      <c r="B1354" s="154" t="s">
        <v>3551</v>
      </c>
      <c r="C1354" s="154" t="s">
        <v>4171</v>
      </c>
      <c r="D1354" s="179"/>
      <c r="E1354" s="179"/>
      <c r="F1354" s="179"/>
      <c r="G1354" s="179"/>
      <c r="H1354" s="179">
        <f>VLOOKUP(A1354,Sheet3!$A$1:$E$2000,5,FALSE)</f>
        <v>0</v>
      </c>
      <c r="I1354" s="20"/>
      <c r="J1354" s="20"/>
      <c r="K1354" s="20"/>
    </row>
    <row r="1355" spans="1:11">
      <c r="A1355" s="154" t="s">
        <v>246</v>
      </c>
      <c r="B1355" s="154" t="s">
        <v>1931</v>
      </c>
      <c r="C1355" s="154" t="s">
        <v>4171</v>
      </c>
      <c r="D1355" s="179">
        <v>11809215264</v>
      </c>
      <c r="E1355" s="179">
        <v>7102411314</v>
      </c>
      <c r="F1355" s="179">
        <v>7275047194</v>
      </c>
      <c r="G1355" s="179">
        <v>15221674032</v>
      </c>
      <c r="H1355" s="179">
        <f>VLOOKUP(A1355,Sheet3!$A$1:$E$2000,5,FALSE)</f>
        <v>23641089729</v>
      </c>
      <c r="I1355" s="20"/>
      <c r="J1355" s="20"/>
      <c r="K1355" s="20"/>
    </row>
    <row r="1356" spans="1:11">
      <c r="A1356" s="154" t="s">
        <v>1419</v>
      </c>
      <c r="B1356" s="154" t="s">
        <v>3181</v>
      </c>
      <c r="C1356" s="154" t="s">
        <v>4171</v>
      </c>
      <c r="D1356" s="179">
        <v>19361954458</v>
      </c>
      <c r="E1356" s="179">
        <v>31446406725</v>
      </c>
      <c r="F1356" s="179">
        <v>28701188736</v>
      </c>
      <c r="G1356" s="179">
        <v>25818771512</v>
      </c>
      <c r="H1356" s="179">
        <f>VLOOKUP(A1356,Sheet3!$A$1:$E$2000,5,FALSE)</f>
        <v>21680243619</v>
      </c>
      <c r="I1356" s="20"/>
      <c r="J1356" s="20"/>
      <c r="K1356" s="20"/>
    </row>
    <row r="1357" spans="1:11">
      <c r="A1357" s="154" t="s">
        <v>583</v>
      </c>
      <c r="B1357" s="154" t="s">
        <v>3182</v>
      </c>
      <c r="C1357" s="154" t="s">
        <v>4171</v>
      </c>
      <c r="D1357" s="179">
        <v>34130577041</v>
      </c>
      <c r="E1357" s="179">
        <v>51278707200</v>
      </c>
      <c r="F1357" s="179">
        <v>47378038058</v>
      </c>
      <c r="G1357" s="179">
        <v>69370699579</v>
      </c>
      <c r="H1357" s="179">
        <f>VLOOKUP(A1357,Sheet3!$A$1:$E$2000,5,FALSE)</f>
        <v>61090531995</v>
      </c>
      <c r="I1357" s="20"/>
      <c r="J1357" s="20"/>
      <c r="K1357" s="20"/>
    </row>
    <row r="1358" spans="1:11">
      <c r="A1358" s="154" t="s">
        <v>1420</v>
      </c>
      <c r="B1358" s="154" t="s">
        <v>3183</v>
      </c>
      <c r="C1358" s="154" t="s">
        <v>4171</v>
      </c>
      <c r="D1358" s="179"/>
      <c r="E1358" s="179"/>
      <c r="F1358" s="179"/>
      <c r="G1358" s="179"/>
      <c r="H1358" s="179">
        <f>VLOOKUP(A1358,Sheet3!$A$1:$E$2000,5,FALSE)</f>
        <v>0</v>
      </c>
      <c r="I1358" s="20"/>
      <c r="J1358" s="20"/>
      <c r="K1358" s="20"/>
    </row>
    <row r="1359" spans="1:11">
      <c r="A1359" s="154" t="s">
        <v>584</v>
      </c>
      <c r="B1359" s="154" t="s">
        <v>2300</v>
      </c>
      <c r="C1359" s="154" t="s">
        <v>4171</v>
      </c>
      <c r="D1359" s="179">
        <v>2730065139</v>
      </c>
      <c r="E1359" s="179">
        <v>161022038</v>
      </c>
      <c r="F1359" s="179">
        <v>2344397288</v>
      </c>
      <c r="G1359" s="179">
        <v>12364744884</v>
      </c>
      <c r="H1359" s="179">
        <f>VLOOKUP(A1359,Sheet3!$A$1:$E$2000,5,FALSE)</f>
        <v>-8448454073</v>
      </c>
      <c r="I1359" s="20"/>
      <c r="J1359" s="20"/>
      <c r="K1359" s="20"/>
    </row>
    <row r="1360" spans="1:11">
      <c r="A1360" s="154" t="s">
        <v>822</v>
      </c>
      <c r="B1360" s="154" t="s">
        <v>3186</v>
      </c>
      <c r="C1360" s="154" t="s">
        <v>4171</v>
      </c>
      <c r="D1360" s="179">
        <v>31826839512</v>
      </c>
      <c r="E1360" s="179">
        <v>22862560991</v>
      </c>
      <c r="F1360" s="179">
        <v>11210797098</v>
      </c>
      <c r="G1360" s="179">
        <v>42843175131</v>
      </c>
      <c r="H1360" s="179">
        <f>VLOOKUP(A1360,Sheet3!$A$1:$E$2000,5,FALSE)</f>
        <v>31784390004</v>
      </c>
      <c r="I1360" s="20"/>
      <c r="J1360" s="20"/>
      <c r="K1360" s="20"/>
    </row>
    <row r="1361" spans="1:11">
      <c r="A1361" s="154" t="s">
        <v>585</v>
      </c>
      <c r="B1361" s="154" t="s">
        <v>2301</v>
      </c>
      <c r="C1361" s="154" t="s">
        <v>4171</v>
      </c>
      <c r="D1361" s="179">
        <v>4953462388</v>
      </c>
      <c r="E1361" s="179">
        <v>2360207404</v>
      </c>
      <c r="F1361" s="179">
        <v>12650113347</v>
      </c>
      <c r="G1361" s="179">
        <v>13210265373</v>
      </c>
      <c r="H1361" s="179">
        <f>VLOOKUP(A1361,Sheet3!$A$1:$E$2000,5,FALSE)</f>
        <v>10943114434</v>
      </c>
      <c r="I1361" s="20"/>
      <c r="J1361" s="20"/>
      <c r="K1361" s="20"/>
    </row>
    <row r="1362" spans="1:11">
      <c r="A1362" s="154" t="s">
        <v>587</v>
      </c>
      <c r="B1362" s="154" t="s">
        <v>2303</v>
      </c>
      <c r="C1362" s="154" t="s">
        <v>4171</v>
      </c>
      <c r="D1362" s="179">
        <v>-30208147703</v>
      </c>
      <c r="E1362" s="179">
        <v>1801110582</v>
      </c>
      <c r="F1362" s="179">
        <v>305671799</v>
      </c>
      <c r="G1362" s="179">
        <v>-2362695675</v>
      </c>
      <c r="H1362" s="179">
        <f>VLOOKUP(A1362,Sheet3!$A$1:$E$2000,5,FALSE)</f>
        <v>10635624914</v>
      </c>
      <c r="I1362" s="20"/>
      <c r="J1362" s="20"/>
      <c r="K1362" s="20"/>
    </row>
    <row r="1363" spans="1:11">
      <c r="A1363" s="154" t="s">
        <v>1423</v>
      </c>
      <c r="B1363" s="154" t="s">
        <v>3187</v>
      </c>
      <c r="C1363" s="154" t="s">
        <v>4171</v>
      </c>
      <c r="D1363" s="179"/>
      <c r="E1363" s="179"/>
      <c r="F1363" s="179"/>
      <c r="G1363" s="179"/>
      <c r="H1363" s="179">
        <f>VLOOKUP(A1363,Sheet3!$A$1:$E$2000,5,FALSE)</f>
        <v>0</v>
      </c>
      <c r="I1363" s="20"/>
      <c r="J1363" s="20"/>
      <c r="K1363" s="20"/>
    </row>
    <row r="1364" spans="1:11">
      <c r="A1364" s="154" t="s">
        <v>1424</v>
      </c>
      <c r="B1364" s="154" t="s">
        <v>3188</v>
      </c>
      <c r="C1364" s="154" t="s">
        <v>4171</v>
      </c>
      <c r="D1364" s="179"/>
      <c r="E1364" s="179"/>
      <c r="F1364" s="179"/>
      <c r="G1364" s="179"/>
      <c r="H1364" s="179">
        <f>VLOOKUP(A1364,Sheet3!$A$1:$E$2000,5,FALSE)</f>
        <v>0</v>
      </c>
      <c r="I1364" s="20"/>
      <c r="J1364" s="20"/>
      <c r="K1364" s="20"/>
    </row>
    <row r="1365" spans="1:11">
      <c r="A1365" s="154" t="s">
        <v>1426</v>
      </c>
      <c r="B1365" s="154" t="s">
        <v>3190</v>
      </c>
      <c r="C1365" s="154" t="s">
        <v>4171</v>
      </c>
      <c r="D1365" s="179">
        <v>-2233682580</v>
      </c>
      <c r="E1365" s="179">
        <v>-1277901979</v>
      </c>
      <c r="F1365" s="179">
        <v>900285703</v>
      </c>
      <c r="G1365" s="179">
        <v>390347540</v>
      </c>
      <c r="H1365" s="179">
        <f>VLOOKUP(A1365,Sheet3!$A$1:$E$2000,5,FALSE)</f>
        <v>-1850516156</v>
      </c>
      <c r="I1365" s="20"/>
      <c r="J1365" s="20"/>
      <c r="K1365" s="20"/>
    </row>
    <row r="1366" spans="1:11">
      <c r="A1366" s="154" t="s">
        <v>1430</v>
      </c>
      <c r="B1366" s="154" t="s">
        <v>3194</v>
      </c>
      <c r="C1366" s="154" t="s">
        <v>4171</v>
      </c>
      <c r="D1366" s="179"/>
      <c r="E1366" s="179"/>
      <c r="F1366" s="179"/>
      <c r="G1366" s="179"/>
      <c r="H1366" s="179">
        <f>VLOOKUP(A1366,Sheet3!$A$1:$E$2000,5,FALSE)</f>
        <v>0</v>
      </c>
      <c r="I1366" s="20"/>
      <c r="J1366" s="20"/>
      <c r="K1366" s="20"/>
    </row>
    <row r="1367" spans="1:11">
      <c r="A1367" s="154" t="s">
        <v>833</v>
      </c>
      <c r="B1367" s="154" t="s">
        <v>3195</v>
      </c>
      <c r="C1367" s="154" t="s">
        <v>4171</v>
      </c>
      <c r="D1367" s="179"/>
      <c r="E1367" s="179"/>
      <c r="F1367" s="179"/>
      <c r="G1367" s="179"/>
      <c r="H1367" s="179">
        <f>VLOOKUP(A1367,Sheet3!$A$1:$E$2000,5,FALSE)</f>
        <v>0</v>
      </c>
      <c r="I1367" s="20"/>
      <c r="J1367" s="20"/>
      <c r="K1367" s="20"/>
    </row>
    <row r="1368" spans="1:11">
      <c r="A1368" s="154" t="s">
        <v>593</v>
      </c>
      <c r="B1368" s="154" t="s">
        <v>2309</v>
      </c>
      <c r="C1368" s="154" t="s">
        <v>4171</v>
      </c>
      <c r="D1368" s="179">
        <v>18962054333</v>
      </c>
      <c r="E1368" s="179">
        <v>29094863116</v>
      </c>
      <c r="F1368" s="179">
        <v>32061496080</v>
      </c>
      <c r="G1368" s="179">
        <v>-2726365057</v>
      </c>
      <c r="H1368" s="179">
        <f>VLOOKUP(A1368,Sheet3!$A$1:$E$2000,5,FALSE)</f>
        <v>18570242286</v>
      </c>
      <c r="I1368" s="20"/>
      <c r="J1368" s="20"/>
      <c r="K1368" s="20"/>
    </row>
    <row r="1369" spans="1:11">
      <c r="A1369" s="154" t="s">
        <v>794</v>
      </c>
      <c r="B1369" s="154" t="s">
        <v>3196</v>
      </c>
      <c r="C1369" s="154" t="s">
        <v>4171</v>
      </c>
      <c r="D1369" s="179"/>
      <c r="E1369" s="179"/>
      <c r="F1369" s="179"/>
      <c r="G1369" s="179"/>
      <c r="H1369" s="179">
        <f>VLOOKUP(A1369,Sheet3!$A$1:$E$2000,5,FALSE)</f>
        <v>0</v>
      </c>
      <c r="I1369" s="20"/>
      <c r="J1369" s="20"/>
      <c r="K1369" s="20"/>
    </row>
    <row r="1370" spans="1:11">
      <c r="A1370" s="154" t="s">
        <v>1432</v>
      </c>
      <c r="B1370" s="154" t="s">
        <v>3198</v>
      </c>
      <c r="C1370" s="154" t="s">
        <v>4171</v>
      </c>
      <c r="D1370" s="179"/>
      <c r="E1370" s="179"/>
      <c r="F1370" s="179"/>
      <c r="G1370" s="179"/>
      <c r="H1370" s="179">
        <f>VLOOKUP(A1370,Sheet3!$A$1:$E$2000,5,FALSE)</f>
        <v>0</v>
      </c>
      <c r="I1370" s="20"/>
      <c r="J1370" s="20"/>
      <c r="K1370" s="20"/>
    </row>
    <row r="1371" spans="1:11">
      <c r="A1371" s="154" t="s">
        <v>786</v>
      </c>
      <c r="B1371" s="154" t="s">
        <v>3199</v>
      </c>
      <c r="C1371" s="154" t="s">
        <v>4171</v>
      </c>
      <c r="D1371" s="179">
        <v>25375382222</v>
      </c>
      <c r="E1371" s="179">
        <v>37225202387</v>
      </c>
      <c r="F1371" s="179">
        <v>41402305437</v>
      </c>
      <c r="G1371" s="179">
        <v>38865894480</v>
      </c>
      <c r="H1371" s="179">
        <f>VLOOKUP(A1371,Sheet3!$A$1:$E$2000,5,FALSE)</f>
        <v>36831654794</v>
      </c>
      <c r="I1371" s="20"/>
      <c r="J1371" s="20"/>
      <c r="K1371" s="20"/>
    </row>
    <row r="1372" spans="1:11">
      <c r="A1372" s="154" t="s">
        <v>1433</v>
      </c>
      <c r="B1372" s="154" t="s">
        <v>3200</v>
      </c>
      <c r="C1372" s="154" t="s">
        <v>4171</v>
      </c>
      <c r="D1372" s="179"/>
      <c r="E1372" s="179"/>
      <c r="F1372" s="179"/>
      <c r="G1372" s="179"/>
      <c r="H1372" s="179">
        <f>VLOOKUP(A1372,Sheet3!$A$1:$E$2000,5,FALSE)</f>
        <v>0</v>
      </c>
      <c r="I1372" s="20"/>
      <c r="J1372" s="20"/>
      <c r="K1372" s="20"/>
    </row>
    <row r="1373" spans="1:11">
      <c r="A1373" s="154" t="s">
        <v>3201</v>
      </c>
      <c r="B1373" s="154" t="s">
        <v>3202</v>
      </c>
      <c r="C1373" s="154" t="s">
        <v>4171</v>
      </c>
      <c r="D1373" s="179"/>
      <c r="E1373" s="179"/>
      <c r="F1373" s="179"/>
      <c r="G1373" s="179"/>
      <c r="H1373" s="179">
        <f>VLOOKUP(A1373,Sheet3!$A$1:$E$2000,5,FALSE)</f>
        <v>0</v>
      </c>
      <c r="I1373" s="20"/>
      <c r="J1373" s="20"/>
      <c r="K1373" s="20"/>
    </row>
    <row r="1374" spans="1:11">
      <c r="A1374" s="154" t="s">
        <v>3565</v>
      </c>
      <c r="B1374" s="154" t="s">
        <v>4260</v>
      </c>
      <c r="C1374" s="154" t="s">
        <v>4171</v>
      </c>
      <c r="D1374" s="179">
        <v>90294587936</v>
      </c>
      <c r="E1374" s="179">
        <v>89478912894</v>
      </c>
      <c r="F1374" s="179">
        <v>71550180961</v>
      </c>
      <c r="G1374" s="179">
        <v>105347376390</v>
      </c>
      <c r="H1374" s="179">
        <f>VLOOKUP(A1374,Sheet3!$A$1:$E$2000,5,FALSE)</f>
        <v>67421300983</v>
      </c>
      <c r="I1374" s="20"/>
      <c r="J1374" s="20"/>
      <c r="K1374" s="20"/>
    </row>
    <row r="1375" spans="1:11">
      <c r="A1375" s="154" t="s">
        <v>770</v>
      </c>
      <c r="B1375" s="154" t="s">
        <v>3204</v>
      </c>
      <c r="C1375" s="154" t="s">
        <v>4171</v>
      </c>
      <c r="D1375" s="179">
        <v>91375074242</v>
      </c>
      <c r="E1375" s="179">
        <v>72733770964</v>
      </c>
      <c r="F1375" s="179">
        <v>133197717322</v>
      </c>
      <c r="G1375" s="179">
        <v>89180496678</v>
      </c>
      <c r="H1375" s="179">
        <f>VLOOKUP(A1375,Sheet3!$A$1:$E$2000,5,FALSE)</f>
        <v>104330640281</v>
      </c>
      <c r="I1375" s="20"/>
      <c r="J1375" s="20"/>
      <c r="K1375" s="20"/>
    </row>
    <row r="1376" spans="1:11">
      <c r="A1376" s="154" t="s">
        <v>1434</v>
      </c>
      <c r="B1376" s="154" t="s">
        <v>3205</v>
      </c>
      <c r="C1376" s="154" t="s">
        <v>4171</v>
      </c>
      <c r="D1376" s="179">
        <v>6909050994</v>
      </c>
      <c r="E1376" s="179">
        <v>7892141289</v>
      </c>
      <c r="F1376" s="179">
        <v>7277700902</v>
      </c>
      <c r="G1376" s="179">
        <v>-326690677</v>
      </c>
      <c r="H1376" s="179">
        <f>VLOOKUP(A1376,Sheet3!$A$1:$E$2000,5,FALSE)</f>
        <v>0</v>
      </c>
      <c r="I1376" s="20"/>
      <c r="J1376" s="20"/>
      <c r="K1376" s="20"/>
    </row>
    <row r="1377" spans="1:11">
      <c r="A1377" s="154" t="s">
        <v>3206</v>
      </c>
      <c r="B1377" s="154" t="s">
        <v>3207</v>
      </c>
      <c r="C1377" s="154" t="s">
        <v>4171</v>
      </c>
      <c r="D1377" s="179"/>
      <c r="E1377" s="179"/>
      <c r="F1377" s="179"/>
      <c r="G1377" s="179"/>
      <c r="H1377" s="179">
        <f>VLOOKUP(A1377,Sheet3!$A$1:$E$2000,5,FALSE)</f>
        <v>0</v>
      </c>
      <c r="I1377" s="20"/>
      <c r="J1377" s="20"/>
      <c r="K1377" s="20"/>
    </row>
    <row r="1378" spans="1:11">
      <c r="A1378" s="154" t="s">
        <v>1435</v>
      </c>
      <c r="B1378" s="154" t="s">
        <v>3208</v>
      </c>
      <c r="C1378" s="154" t="s">
        <v>4171</v>
      </c>
      <c r="D1378" s="179"/>
      <c r="E1378" s="179"/>
      <c r="F1378" s="179"/>
      <c r="G1378" s="179"/>
      <c r="H1378" s="179">
        <f>VLOOKUP(A1378,Sheet3!$A$1:$E$2000,5,FALSE)</f>
        <v>0</v>
      </c>
      <c r="I1378" s="20"/>
      <c r="J1378" s="20"/>
      <c r="K1378" s="20"/>
    </row>
    <row r="1379" spans="1:11">
      <c r="A1379" s="154" t="s">
        <v>1436</v>
      </c>
      <c r="B1379" s="154" t="s">
        <v>3209</v>
      </c>
      <c r="C1379" s="154" t="s">
        <v>4171</v>
      </c>
      <c r="D1379" s="179"/>
      <c r="E1379" s="179"/>
      <c r="F1379" s="179">
        <v>1995499238</v>
      </c>
      <c r="G1379" s="179">
        <v>-22538155488</v>
      </c>
      <c r="H1379" s="179">
        <f>VLOOKUP(A1379,Sheet3!$A$1:$E$2000,5,FALSE)</f>
        <v>0</v>
      </c>
      <c r="I1379" s="20"/>
      <c r="J1379" s="20"/>
      <c r="K1379" s="20"/>
    </row>
    <row r="1380" spans="1:11">
      <c r="A1380" s="154" t="s">
        <v>895</v>
      </c>
      <c r="B1380" s="154" t="s">
        <v>3211</v>
      </c>
      <c r="C1380" s="154" t="s">
        <v>4171</v>
      </c>
      <c r="D1380" s="179">
        <v>15113570445</v>
      </c>
      <c r="E1380" s="179">
        <v>13811537381</v>
      </c>
      <c r="F1380" s="179">
        <v>13286653622</v>
      </c>
      <c r="G1380" s="179">
        <v>22878459880</v>
      </c>
      <c r="H1380" s="179">
        <f>VLOOKUP(A1380,Sheet3!$A$1:$E$2000,5,FALSE)</f>
        <v>19031055999</v>
      </c>
      <c r="I1380" s="20"/>
      <c r="J1380" s="20"/>
      <c r="K1380" s="20"/>
    </row>
    <row r="1381" spans="1:11">
      <c r="A1381" s="154" t="s">
        <v>1595</v>
      </c>
      <c r="B1381" s="154" t="s">
        <v>3212</v>
      </c>
      <c r="C1381" s="154" t="s">
        <v>4171</v>
      </c>
      <c r="D1381" s="179"/>
      <c r="E1381" s="179"/>
      <c r="F1381" s="179"/>
      <c r="G1381" s="179"/>
      <c r="H1381" s="179">
        <f>VLOOKUP(A1381,Sheet3!$A$1:$E$2000,5,FALSE)</f>
        <v>0</v>
      </c>
      <c r="I1381" s="20"/>
      <c r="J1381" s="20"/>
      <c r="K1381" s="20"/>
    </row>
    <row r="1382" spans="1:11">
      <c r="A1382" s="154" t="s">
        <v>257</v>
      </c>
      <c r="B1382" s="154" t="s">
        <v>1943</v>
      </c>
      <c r="C1382" s="154" t="s">
        <v>4171</v>
      </c>
      <c r="D1382" s="179">
        <v>3712910826</v>
      </c>
      <c r="E1382" s="179">
        <v>4975373180</v>
      </c>
      <c r="F1382" s="179">
        <v>2379431645</v>
      </c>
      <c r="G1382" s="179">
        <v>1285306348</v>
      </c>
      <c r="H1382" s="179">
        <f>VLOOKUP(A1382,Sheet3!$A$1:$E$2000,5,FALSE)</f>
        <v>3672131930</v>
      </c>
      <c r="I1382" s="20"/>
      <c r="J1382" s="20"/>
      <c r="K1382" s="20"/>
    </row>
    <row r="1383" spans="1:11">
      <c r="A1383" s="154" t="s">
        <v>959</v>
      </c>
      <c r="B1383" s="154" t="s">
        <v>4012</v>
      </c>
      <c r="C1383" s="154" t="s">
        <v>4171</v>
      </c>
      <c r="D1383" s="179"/>
      <c r="E1383" s="179"/>
      <c r="F1383" s="179"/>
      <c r="G1383" s="179"/>
      <c r="H1383" s="179">
        <f>VLOOKUP(A1383,Sheet3!$A$1:$E$2000,5,FALSE)</f>
        <v>0</v>
      </c>
      <c r="I1383" s="20"/>
      <c r="J1383" s="20"/>
      <c r="K1383" s="20"/>
    </row>
    <row r="1384" spans="1:11">
      <c r="A1384" s="154" t="s">
        <v>259</v>
      </c>
      <c r="B1384" s="154" t="s">
        <v>1945</v>
      </c>
      <c r="C1384" s="154" t="s">
        <v>4171</v>
      </c>
      <c r="D1384" s="179">
        <v>-335904420</v>
      </c>
      <c r="E1384" s="179">
        <v>-5572990166</v>
      </c>
      <c r="F1384" s="179">
        <v>-3709512362</v>
      </c>
      <c r="G1384" s="179">
        <v>4256568319</v>
      </c>
      <c r="H1384" s="179">
        <f>VLOOKUP(A1384,Sheet3!$A$1:$E$2000,5,FALSE)</f>
        <v>-326975703</v>
      </c>
      <c r="I1384" s="20"/>
      <c r="J1384" s="20"/>
      <c r="K1384" s="20"/>
    </row>
    <row r="1385" spans="1:11">
      <c r="A1385" s="154" t="s">
        <v>1438</v>
      </c>
      <c r="B1385" s="154" t="s">
        <v>3215</v>
      </c>
      <c r="C1385" s="154" t="s">
        <v>4171</v>
      </c>
      <c r="D1385" s="179">
        <v>167362317188</v>
      </c>
      <c r="E1385" s="179">
        <v>316943716649</v>
      </c>
      <c r="F1385" s="179">
        <v>590326597013</v>
      </c>
      <c r="G1385" s="179">
        <v>298569750996</v>
      </c>
      <c r="H1385" s="179">
        <f>VLOOKUP(A1385,Sheet3!$A$1:$E$2000,5,FALSE)</f>
        <v>247063904187</v>
      </c>
      <c r="I1385" s="20"/>
      <c r="J1385" s="20"/>
      <c r="K1385" s="20"/>
    </row>
    <row r="1386" spans="1:11">
      <c r="A1386" s="154" t="s">
        <v>862</v>
      </c>
      <c r="B1386" s="154" t="s">
        <v>4315</v>
      </c>
      <c r="C1386" s="154" t="s">
        <v>4171</v>
      </c>
      <c r="D1386" s="179"/>
      <c r="E1386" s="179"/>
      <c r="F1386" s="179"/>
      <c r="G1386" s="179"/>
      <c r="H1386" s="179">
        <f>VLOOKUP(A1386,Sheet3!$A$1:$E$2000,5,FALSE)</f>
        <v>0</v>
      </c>
      <c r="I1386" s="20"/>
      <c r="J1386" s="20"/>
      <c r="K1386" s="20"/>
    </row>
    <row r="1387" spans="1:11">
      <c r="A1387" s="154" t="s">
        <v>896</v>
      </c>
      <c r="B1387" s="154" t="s">
        <v>3217</v>
      </c>
      <c r="C1387" s="154" t="s">
        <v>4171</v>
      </c>
      <c r="D1387" s="179">
        <v>67573168350</v>
      </c>
      <c r="E1387" s="179">
        <v>73650967665</v>
      </c>
      <c r="F1387" s="179">
        <v>52218476079</v>
      </c>
      <c r="G1387" s="179">
        <v>56879025031</v>
      </c>
      <c r="H1387" s="179">
        <f>VLOOKUP(A1387,Sheet3!$A$1:$E$2000,5,FALSE)</f>
        <v>83654205799</v>
      </c>
      <c r="I1387" s="20"/>
      <c r="J1387" s="20"/>
      <c r="K1387" s="20"/>
    </row>
    <row r="1388" spans="1:11">
      <c r="A1388" s="154" t="s">
        <v>1439</v>
      </c>
      <c r="B1388" s="154" t="s">
        <v>3218</v>
      </c>
      <c r="C1388" s="154" t="s">
        <v>4171</v>
      </c>
      <c r="D1388" s="179"/>
      <c r="E1388" s="179"/>
      <c r="F1388" s="179"/>
      <c r="G1388" s="179"/>
      <c r="H1388" s="179">
        <f>VLOOKUP(A1388,Sheet3!$A$1:$E$2000,5,FALSE)</f>
        <v>0</v>
      </c>
      <c r="I1388" s="20"/>
      <c r="J1388" s="20"/>
      <c r="K1388" s="20"/>
    </row>
    <row r="1389" spans="1:11">
      <c r="A1389" s="154" t="s">
        <v>879</v>
      </c>
      <c r="B1389" s="154" t="s">
        <v>3219</v>
      </c>
      <c r="C1389" s="154" t="s">
        <v>4171</v>
      </c>
      <c r="D1389" s="179">
        <v>69465041687</v>
      </c>
      <c r="E1389" s="179">
        <v>81628062032</v>
      </c>
      <c r="F1389" s="179">
        <v>44941048521</v>
      </c>
      <c r="G1389" s="179">
        <v>48743453989</v>
      </c>
      <c r="H1389" s="179">
        <f>VLOOKUP(A1389,Sheet3!$A$1:$E$2000,5,FALSE)</f>
        <v>75257199882</v>
      </c>
      <c r="I1389" s="20"/>
      <c r="J1389" s="20"/>
      <c r="K1389" s="20"/>
    </row>
    <row r="1390" spans="1:11">
      <c r="A1390" s="154" t="s">
        <v>4261</v>
      </c>
      <c r="B1390" s="154" t="s">
        <v>4262</v>
      </c>
      <c r="C1390" s="154" t="s">
        <v>4171</v>
      </c>
      <c r="D1390" s="179">
        <v>0</v>
      </c>
      <c r="E1390" s="179">
        <v>10000000</v>
      </c>
      <c r="F1390" s="179">
        <v>0</v>
      </c>
      <c r="G1390" s="179">
        <v>0</v>
      </c>
      <c r="H1390" s="179">
        <f>VLOOKUP(A1390,Sheet3!$A$1:$E$2000,5,FALSE)</f>
        <v>-78896831</v>
      </c>
      <c r="I1390" s="20"/>
      <c r="J1390" s="20"/>
      <c r="K1390" s="20"/>
    </row>
    <row r="1391" spans="1:11">
      <c r="A1391" s="154" t="s">
        <v>1440</v>
      </c>
      <c r="B1391" s="154" t="s">
        <v>3220</v>
      </c>
      <c r="C1391" s="154" t="s">
        <v>4171</v>
      </c>
      <c r="D1391" s="179"/>
      <c r="E1391" s="179"/>
      <c r="F1391" s="179"/>
      <c r="G1391" s="179"/>
      <c r="H1391" s="179">
        <f>VLOOKUP(A1391,Sheet3!$A$1:$E$2000,5,FALSE)</f>
        <v>0</v>
      </c>
      <c r="I1391" s="20"/>
      <c r="J1391" s="20"/>
      <c r="K1391" s="20"/>
    </row>
    <row r="1392" spans="1:11">
      <c r="A1392" s="154" t="s">
        <v>796</v>
      </c>
      <c r="B1392" s="154" t="s">
        <v>3221</v>
      </c>
      <c r="C1392" s="154" t="s">
        <v>4171</v>
      </c>
      <c r="D1392" s="179">
        <v>697127728861</v>
      </c>
      <c r="E1392" s="179">
        <v>1119861566557</v>
      </c>
      <c r="F1392" s="179">
        <v>522995940798</v>
      </c>
      <c r="G1392" s="179">
        <v>711467135995</v>
      </c>
      <c r="H1392" s="179">
        <f>VLOOKUP(A1392,Sheet3!$A$1:$E$2000,5,FALSE)</f>
        <v>488720735518</v>
      </c>
      <c r="I1392" s="20"/>
      <c r="J1392" s="20"/>
      <c r="K1392" s="20"/>
    </row>
    <row r="1393" spans="1:11">
      <c r="A1393" s="154" t="s">
        <v>1443</v>
      </c>
      <c r="B1393" s="154" t="s">
        <v>3224</v>
      </c>
      <c r="C1393" s="154" t="s">
        <v>4171</v>
      </c>
      <c r="D1393" s="179">
        <v>-4420425420</v>
      </c>
      <c r="E1393" s="179">
        <v>27531484210</v>
      </c>
      <c r="F1393" s="179">
        <v>44540591652</v>
      </c>
      <c r="G1393" s="179">
        <v>14295982701</v>
      </c>
      <c r="H1393" s="179">
        <f>VLOOKUP(A1393,Sheet3!$A$1:$E$2000,5,FALSE)</f>
        <v>-2584767229</v>
      </c>
      <c r="I1393" s="20"/>
      <c r="J1393" s="20"/>
      <c r="K1393" s="20"/>
    </row>
    <row r="1394" spans="1:11">
      <c r="A1394" s="154" t="s">
        <v>1444</v>
      </c>
      <c r="B1394" s="154" t="s">
        <v>3226</v>
      </c>
      <c r="C1394" s="154" t="s">
        <v>4171</v>
      </c>
      <c r="D1394" s="179">
        <v>27327817017</v>
      </c>
      <c r="E1394" s="179">
        <v>29521019296</v>
      </c>
      <c r="F1394" s="179">
        <v>34677035893</v>
      </c>
      <c r="G1394" s="179">
        <v>25149227337</v>
      </c>
      <c r="H1394" s="179">
        <f>VLOOKUP(A1394,Sheet3!$A$1:$E$2000,5,FALSE)</f>
        <v>28957661292</v>
      </c>
      <c r="I1394" s="20"/>
      <c r="J1394" s="20"/>
      <c r="K1394" s="20"/>
    </row>
    <row r="1395" spans="1:11">
      <c r="A1395" s="154" t="s">
        <v>1445</v>
      </c>
      <c r="B1395" s="154" t="s">
        <v>3228</v>
      </c>
      <c r="C1395" s="154" t="s">
        <v>4171</v>
      </c>
      <c r="D1395" s="179">
        <v>14541982977</v>
      </c>
      <c r="E1395" s="179">
        <v>19230999660</v>
      </c>
      <c r="F1395" s="179">
        <v>18014616809</v>
      </c>
      <c r="G1395" s="179">
        <v>20448964654</v>
      </c>
      <c r="H1395" s="179">
        <f>VLOOKUP(A1395,Sheet3!$A$1:$E$2000,5,FALSE)</f>
        <v>15788412489</v>
      </c>
      <c r="I1395" s="20"/>
      <c r="J1395" s="20"/>
      <c r="K1395" s="20"/>
    </row>
    <row r="1396" spans="1:11">
      <c r="A1396" s="154" t="s">
        <v>1446</v>
      </c>
      <c r="B1396" s="154" t="s">
        <v>3229</v>
      </c>
      <c r="C1396" s="154" t="s">
        <v>4171</v>
      </c>
      <c r="D1396" s="179"/>
      <c r="E1396" s="179"/>
      <c r="F1396" s="179"/>
      <c r="G1396" s="179"/>
      <c r="H1396" s="179">
        <f>VLOOKUP(A1396,Sheet3!$A$1:$E$2000,5,FALSE)</f>
        <v>0</v>
      </c>
      <c r="I1396" s="20"/>
      <c r="J1396" s="20"/>
      <c r="K1396" s="20"/>
    </row>
    <row r="1397" spans="1:11">
      <c r="A1397" s="154" t="s">
        <v>613</v>
      </c>
      <c r="B1397" s="154" t="s">
        <v>3993</v>
      </c>
      <c r="C1397" s="154" t="s">
        <v>4171</v>
      </c>
      <c r="D1397" s="179"/>
      <c r="E1397" s="179"/>
      <c r="F1397" s="179"/>
      <c r="G1397" s="179"/>
      <c r="H1397" s="179">
        <f>VLOOKUP(A1397,Sheet3!$A$1:$E$2000,5,FALSE)</f>
        <v>0</v>
      </c>
      <c r="I1397" s="20"/>
      <c r="J1397" s="20"/>
      <c r="K1397" s="20"/>
    </row>
    <row r="1398" spans="1:11">
      <c r="A1398" s="154" t="s">
        <v>941</v>
      </c>
      <c r="B1398" s="154" t="s">
        <v>3233</v>
      </c>
      <c r="C1398" s="154" t="s">
        <v>4171</v>
      </c>
      <c r="D1398" s="179"/>
      <c r="E1398" s="179"/>
      <c r="F1398" s="179"/>
      <c r="G1398" s="179"/>
      <c r="H1398" s="179">
        <f>VLOOKUP(A1398,Sheet3!$A$1:$E$2000,5,FALSE)</f>
        <v>0</v>
      </c>
      <c r="I1398" s="20"/>
      <c r="J1398" s="20"/>
      <c r="K1398" s="20"/>
    </row>
    <row r="1399" spans="1:11">
      <c r="A1399" s="154" t="s">
        <v>875</v>
      </c>
      <c r="B1399" s="154" t="s">
        <v>3235</v>
      </c>
      <c r="C1399" s="154" t="s">
        <v>4171</v>
      </c>
      <c r="D1399" s="179"/>
      <c r="E1399" s="179"/>
      <c r="F1399" s="179"/>
      <c r="G1399" s="179"/>
      <c r="H1399" s="179">
        <f>VLOOKUP(A1399,Sheet3!$A$1:$E$2000,5,FALSE)</f>
        <v>0</v>
      </c>
      <c r="I1399" s="20"/>
      <c r="J1399" s="20"/>
      <c r="K1399" s="20"/>
    </row>
    <row r="1400" spans="1:11">
      <c r="A1400" s="154" t="s">
        <v>1449</v>
      </c>
      <c r="B1400" s="154" t="s">
        <v>3239</v>
      </c>
      <c r="C1400" s="154" t="s">
        <v>4171</v>
      </c>
      <c r="D1400" s="179"/>
      <c r="E1400" s="179"/>
      <c r="F1400" s="179"/>
      <c r="G1400" s="179"/>
      <c r="H1400" s="179">
        <f>VLOOKUP(A1400,Sheet3!$A$1:$E$2000,5,FALSE)</f>
        <v>0</v>
      </c>
      <c r="I1400" s="20"/>
      <c r="J1400" s="20"/>
      <c r="K1400" s="20"/>
    </row>
    <row r="1401" spans="1:11">
      <c r="A1401" s="154" t="s">
        <v>1450</v>
      </c>
      <c r="B1401" s="154" t="s">
        <v>3240</v>
      </c>
      <c r="C1401" s="154" t="s">
        <v>4171</v>
      </c>
      <c r="D1401" s="179"/>
      <c r="E1401" s="179"/>
      <c r="F1401" s="179"/>
      <c r="G1401" s="179"/>
      <c r="H1401" s="179">
        <f>VLOOKUP(A1401,Sheet3!$A$1:$E$2000,5,FALSE)</f>
        <v>0</v>
      </c>
      <c r="I1401" s="20"/>
      <c r="J1401" s="20"/>
      <c r="K1401" s="20"/>
    </row>
    <row r="1402" spans="1:11">
      <c r="A1402" s="154" t="s">
        <v>3683</v>
      </c>
      <c r="B1402" s="154" t="s">
        <v>3684</v>
      </c>
      <c r="C1402" s="154" t="s">
        <v>4171</v>
      </c>
      <c r="D1402" s="179">
        <v>83699842800</v>
      </c>
      <c r="E1402" s="179">
        <v>-600187176</v>
      </c>
      <c r="F1402" s="179">
        <v>160488089337</v>
      </c>
      <c r="G1402" s="179">
        <v>29290680586</v>
      </c>
      <c r="H1402" s="179">
        <f>VLOOKUP(A1402,Sheet3!$A$1:$E$2000,5,FALSE)</f>
        <v>400934432137</v>
      </c>
      <c r="I1402" s="20"/>
      <c r="J1402" s="20"/>
      <c r="K1402" s="20"/>
    </row>
    <row r="1403" spans="1:11">
      <c r="A1403" s="154" t="s">
        <v>818</v>
      </c>
      <c r="B1403" s="154" t="s">
        <v>3241</v>
      </c>
      <c r="C1403" s="154" t="s">
        <v>4171</v>
      </c>
      <c r="D1403" s="179"/>
      <c r="E1403" s="179"/>
      <c r="F1403" s="179"/>
      <c r="G1403" s="179"/>
      <c r="H1403" s="179">
        <f>VLOOKUP(A1403,Sheet3!$A$1:$E$2000,5,FALSE)</f>
        <v>0</v>
      </c>
      <c r="I1403" s="20"/>
      <c r="J1403" s="20"/>
      <c r="K1403" s="20"/>
    </row>
    <row r="1404" spans="1:11">
      <c r="A1404" s="154" t="s">
        <v>3242</v>
      </c>
      <c r="B1404" s="154" t="s">
        <v>3243</v>
      </c>
      <c r="C1404" s="154" t="s">
        <v>4171</v>
      </c>
      <c r="D1404" s="179"/>
      <c r="E1404" s="179"/>
      <c r="F1404" s="179"/>
      <c r="G1404" s="179"/>
      <c r="H1404" s="179">
        <f>VLOOKUP(A1404,Sheet3!$A$1:$E$2000,5,FALSE)</f>
        <v>0</v>
      </c>
      <c r="I1404" s="20"/>
      <c r="J1404" s="20"/>
      <c r="K1404" s="20"/>
    </row>
    <row r="1405" spans="1:11">
      <c r="A1405" s="154" t="s">
        <v>3245</v>
      </c>
      <c r="B1405" s="154" t="s">
        <v>3246</v>
      </c>
      <c r="C1405" s="154" t="s">
        <v>4171</v>
      </c>
      <c r="D1405" s="179">
        <v>3334997663</v>
      </c>
      <c r="E1405" s="179">
        <v>1256556973</v>
      </c>
      <c r="F1405" s="179">
        <v>3343642421</v>
      </c>
      <c r="G1405" s="179">
        <v>6835382306</v>
      </c>
      <c r="H1405" s="179">
        <f>VLOOKUP(A1405,Sheet3!$A$1:$E$2000,5,FALSE)</f>
        <v>2321773215</v>
      </c>
      <c r="I1405" s="20"/>
      <c r="J1405" s="20"/>
      <c r="K1405" s="20"/>
    </row>
    <row r="1406" spans="1:11">
      <c r="A1406" s="154" t="s">
        <v>1631</v>
      </c>
      <c r="B1406" s="154" t="s">
        <v>4289</v>
      </c>
      <c r="C1406" s="154" t="s">
        <v>4171</v>
      </c>
      <c r="D1406" s="179">
        <v>1940222106</v>
      </c>
      <c r="E1406" s="179">
        <v>1891670325</v>
      </c>
      <c r="F1406" s="179">
        <v>5489683098</v>
      </c>
      <c r="G1406" s="179">
        <v>115468687212</v>
      </c>
      <c r="H1406" s="179">
        <f>VLOOKUP(A1406,Sheet3!$A$1:$E$2000,5,FALSE)</f>
        <v>9137250837</v>
      </c>
      <c r="I1406" s="20"/>
      <c r="J1406" s="20"/>
      <c r="K1406" s="20"/>
    </row>
    <row r="1407" spans="1:11">
      <c r="A1407" s="154" t="s">
        <v>1452</v>
      </c>
      <c r="B1407" s="154" t="s">
        <v>3248</v>
      </c>
      <c r="C1407" s="154" t="s">
        <v>4171</v>
      </c>
      <c r="D1407" s="179"/>
      <c r="E1407" s="179"/>
      <c r="F1407" s="179"/>
      <c r="G1407" s="179"/>
      <c r="H1407" s="179">
        <f>VLOOKUP(A1407,Sheet3!$A$1:$E$2000,5,FALSE)</f>
        <v>0</v>
      </c>
      <c r="I1407" s="20"/>
      <c r="J1407" s="20"/>
      <c r="K1407" s="20"/>
    </row>
    <row r="1408" spans="1:11">
      <c r="A1408" s="154" t="s">
        <v>1453</v>
      </c>
      <c r="B1408" s="154" t="s">
        <v>3251</v>
      </c>
      <c r="C1408" s="154" t="s">
        <v>4171</v>
      </c>
      <c r="D1408" s="179"/>
      <c r="E1408" s="179"/>
      <c r="F1408" s="179"/>
      <c r="G1408" s="179"/>
      <c r="H1408" s="179">
        <f>VLOOKUP(A1408,Sheet3!$A$1:$E$2000,5,FALSE)</f>
        <v>0</v>
      </c>
      <c r="I1408" s="20"/>
      <c r="J1408" s="20"/>
      <c r="K1408" s="20"/>
    </row>
    <row r="1409" spans="1:11">
      <c r="A1409" s="154" t="s">
        <v>1454</v>
      </c>
      <c r="B1409" s="154" t="s">
        <v>3252</v>
      </c>
      <c r="C1409" s="154" t="s">
        <v>4171</v>
      </c>
      <c r="D1409" s="179"/>
      <c r="E1409" s="179"/>
      <c r="F1409" s="179"/>
      <c r="G1409" s="179"/>
      <c r="H1409" s="179">
        <f>VLOOKUP(A1409,Sheet3!$A$1:$E$2000,5,FALSE)</f>
        <v>0</v>
      </c>
      <c r="I1409" s="20"/>
      <c r="J1409" s="20"/>
      <c r="K1409" s="20"/>
    </row>
    <row r="1410" spans="1:11">
      <c r="A1410" s="154" t="s">
        <v>1457</v>
      </c>
      <c r="B1410" s="154" t="s">
        <v>3255</v>
      </c>
      <c r="C1410" s="154" t="s">
        <v>4171</v>
      </c>
      <c r="D1410" s="179">
        <v>24625214683</v>
      </c>
      <c r="E1410" s="179">
        <v>24559566226</v>
      </c>
      <c r="F1410" s="179">
        <v>24696643574</v>
      </c>
      <c r="G1410" s="179">
        <v>16585244880</v>
      </c>
      <c r="H1410" s="179">
        <f>VLOOKUP(A1410,Sheet3!$A$1:$E$2000,5,FALSE)</f>
        <v>20952466311</v>
      </c>
      <c r="I1410" s="20"/>
      <c r="J1410" s="20"/>
      <c r="K1410" s="20"/>
    </row>
    <row r="1411" spans="1:11">
      <c r="A1411" s="154" t="s">
        <v>1459</v>
      </c>
      <c r="B1411" s="154" t="s">
        <v>3257</v>
      </c>
      <c r="C1411" s="154" t="s">
        <v>4171</v>
      </c>
      <c r="D1411" s="179">
        <v>7674100675</v>
      </c>
      <c r="E1411" s="179">
        <v>5614120181</v>
      </c>
      <c r="F1411" s="179">
        <v>4256217683</v>
      </c>
      <c r="G1411" s="179">
        <v>10679038882</v>
      </c>
      <c r="H1411" s="179">
        <f>VLOOKUP(A1411,Sheet3!$A$1:$E$2000,5,FALSE)</f>
        <v>2694146143</v>
      </c>
      <c r="I1411" s="20"/>
      <c r="J1411" s="20"/>
      <c r="K1411" s="20"/>
    </row>
    <row r="1412" spans="1:11">
      <c r="A1412" s="154" t="s">
        <v>1460</v>
      </c>
      <c r="B1412" s="154" t="s">
        <v>3258</v>
      </c>
      <c r="C1412" s="154" t="s">
        <v>4171</v>
      </c>
      <c r="D1412" s="179">
        <v>21104474311</v>
      </c>
      <c r="E1412" s="179">
        <v>14069258374</v>
      </c>
      <c r="F1412" s="179">
        <v>10831182976</v>
      </c>
      <c r="G1412" s="179">
        <v>24436948485</v>
      </c>
      <c r="H1412" s="179">
        <f>VLOOKUP(A1412,Sheet3!$A$1:$E$2000,5,FALSE)</f>
        <v>19502092301</v>
      </c>
      <c r="I1412" s="20"/>
      <c r="J1412" s="20"/>
      <c r="K1412" s="20"/>
    </row>
    <row r="1413" spans="1:11">
      <c r="A1413" s="154" t="s">
        <v>844</v>
      </c>
      <c r="B1413" s="154" t="s">
        <v>3260</v>
      </c>
      <c r="C1413" s="154" t="s">
        <v>4171</v>
      </c>
      <c r="D1413" s="179">
        <v>55067547051</v>
      </c>
      <c r="E1413" s="179">
        <v>62806176790</v>
      </c>
      <c r="F1413" s="179">
        <v>67903312306</v>
      </c>
      <c r="G1413" s="179">
        <v>78629656888</v>
      </c>
      <c r="H1413" s="179">
        <f>VLOOKUP(A1413,Sheet3!$A$1:$E$2000,5,FALSE)</f>
        <v>61044184416</v>
      </c>
      <c r="I1413" s="20"/>
      <c r="J1413" s="20"/>
      <c r="K1413" s="20"/>
    </row>
    <row r="1414" spans="1:11">
      <c r="A1414" s="154" t="s">
        <v>855</v>
      </c>
      <c r="B1414" s="154" t="s">
        <v>3261</v>
      </c>
      <c r="C1414" s="154" t="s">
        <v>4171</v>
      </c>
      <c r="D1414" s="179">
        <v>15752933022</v>
      </c>
      <c r="E1414" s="179">
        <v>14354327789</v>
      </c>
      <c r="F1414" s="179">
        <v>828530788</v>
      </c>
      <c r="G1414" s="179">
        <v>15087946936</v>
      </c>
      <c r="H1414" s="179">
        <f>VLOOKUP(A1414,Sheet3!$A$1:$E$2000,5,FALSE)</f>
        <v>10297712738</v>
      </c>
      <c r="I1414" s="20"/>
      <c r="J1414" s="20"/>
      <c r="K1414" s="20"/>
    </row>
    <row r="1415" spans="1:11">
      <c r="A1415" s="154" t="s">
        <v>3766</v>
      </c>
      <c r="B1415" s="154" t="s">
        <v>3767</v>
      </c>
      <c r="C1415" s="154" t="s">
        <v>4171</v>
      </c>
      <c r="D1415" s="179">
        <v>70990054195</v>
      </c>
      <c r="E1415" s="179">
        <v>86867725272</v>
      </c>
      <c r="F1415" s="179">
        <v>73282831366</v>
      </c>
      <c r="G1415" s="179">
        <v>73063993242</v>
      </c>
      <c r="H1415" s="179">
        <f>VLOOKUP(A1415,Sheet3!$A$1:$E$2000,5,FALSE)</f>
        <v>81007223107</v>
      </c>
      <c r="I1415" s="20"/>
      <c r="J1415" s="20"/>
      <c r="K1415" s="20"/>
    </row>
    <row r="1416" spans="1:11">
      <c r="A1416" s="154" t="s">
        <v>924</v>
      </c>
      <c r="B1416" s="154" t="s">
        <v>3264</v>
      </c>
      <c r="C1416" s="154" t="s">
        <v>4171</v>
      </c>
      <c r="D1416" s="179"/>
      <c r="E1416" s="179"/>
      <c r="F1416" s="179"/>
      <c r="G1416" s="179"/>
      <c r="H1416" s="179">
        <f>VLOOKUP(A1416,Sheet3!$A$1:$E$2000,5,FALSE)</f>
        <v>0</v>
      </c>
      <c r="I1416" s="20"/>
      <c r="J1416" s="20"/>
      <c r="K1416" s="20"/>
    </row>
    <row r="1417" spans="1:11">
      <c r="A1417" s="154" t="s">
        <v>3979</v>
      </c>
      <c r="B1417" s="154" t="s">
        <v>4147</v>
      </c>
      <c r="C1417" s="154" t="s">
        <v>4171</v>
      </c>
      <c r="D1417" s="179"/>
      <c r="E1417" s="179"/>
      <c r="F1417" s="179"/>
      <c r="G1417" s="179"/>
      <c r="H1417" s="179">
        <f>VLOOKUP(A1417,Sheet3!$A$1:$E$2000,5,FALSE)</f>
        <v>0</v>
      </c>
      <c r="I1417" s="20"/>
      <c r="J1417" s="20"/>
      <c r="K1417" s="20"/>
    </row>
    <row r="1418" spans="1:11">
      <c r="A1418" s="154" t="s">
        <v>1465</v>
      </c>
      <c r="B1418" s="154" t="s">
        <v>3266</v>
      </c>
      <c r="C1418" s="154" t="s">
        <v>4171</v>
      </c>
      <c r="D1418" s="179"/>
      <c r="E1418" s="179"/>
      <c r="F1418" s="179"/>
      <c r="G1418" s="179"/>
      <c r="H1418" s="179">
        <f>VLOOKUP(A1418,Sheet3!$A$1:$E$2000,5,FALSE)</f>
        <v>0</v>
      </c>
      <c r="I1418" s="20"/>
      <c r="J1418" s="20"/>
      <c r="K1418" s="20"/>
    </row>
    <row r="1419" spans="1:11">
      <c r="A1419" s="154" t="s">
        <v>746</v>
      </c>
      <c r="B1419" s="154" t="s">
        <v>2335</v>
      </c>
      <c r="C1419" s="154" t="s">
        <v>4171</v>
      </c>
      <c r="D1419" s="179">
        <v>9486604446</v>
      </c>
      <c r="E1419" s="179">
        <v>33009579675</v>
      </c>
      <c r="F1419" s="179">
        <v>29801408529</v>
      </c>
      <c r="G1419" s="179">
        <v>31246185936</v>
      </c>
      <c r="H1419" s="179">
        <f>VLOOKUP(A1419,Sheet3!$A$1:$E$2000,5,FALSE)</f>
        <v>0</v>
      </c>
      <c r="I1419" s="20"/>
      <c r="J1419" s="20"/>
      <c r="K1419" s="20"/>
    </row>
    <row r="1420" spans="1:11">
      <c r="A1420" s="154" t="s">
        <v>1467</v>
      </c>
      <c r="B1420" s="154" t="s">
        <v>3268</v>
      </c>
      <c r="C1420" s="154" t="s">
        <v>4171</v>
      </c>
      <c r="D1420" s="179"/>
      <c r="E1420" s="179"/>
      <c r="F1420" s="179"/>
      <c r="G1420" s="179"/>
      <c r="H1420" s="179">
        <f>VLOOKUP(A1420,Sheet3!$A$1:$E$2000,5,FALSE)</f>
        <v>0</v>
      </c>
      <c r="I1420" s="20"/>
      <c r="J1420" s="20"/>
      <c r="K1420" s="20"/>
    </row>
    <row r="1421" spans="1:11">
      <c r="A1421" s="154" t="s">
        <v>1468</v>
      </c>
      <c r="B1421" s="154" t="s">
        <v>3269</v>
      </c>
      <c r="C1421" s="154" t="s">
        <v>4171</v>
      </c>
      <c r="D1421" s="179"/>
      <c r="E1421" s="179"/>
      <c r="F1421" s="179"/>
      <c r="G1421" s="179"/>
      <c r="H1421" s="179" t="e">
        <f>VLOOKUP(A1421,Sheet3!$A$1:$E$2000,5,FALSE)</f>
        <v>#N/A</v>
      </c>
      <c r="I1421" s="20"/>
      <c r="J1421" s="20"/>
      <c r="K1421" s="20"/>
    </row>
    <row r="1422" spans="1:11">
      <c r="A1422" s="154" t="s">
        <v>1469</v>
      </c>
      <c r="B1422" s="154" t="s">
        <v>3270</v>
      </c>
      <c r="C1422" s="154" t="s">
        <v>4171</v>
      </c>
      <c r="D1422" s="179">
        <v>54076311127</v>
      </c>
      <c r="E1422" s="179">
        <v>131054543322</v>
      </c>
      <c r="F1422" s="179">
        <v>81462946528</v>
      </c>
      <c r="G1422" s="179">
        <v>184265163130</v>
      </c>
      <c r="H1422" s="179">
        <f>VLOOKUP(A1422,Sheet3!$A$1:$E$2000,5,FALSE)</f>
        <v>59871205219</v>
      </c>
      <c r="I1422" s="20"/>
      <c r="J1422" s="20"/>
      <c r="K1422" s="20"/>
    </row>
    <row r="1423" spans="1:11">
      <c r="A1423" s="154" t="s">
        <v>3271</v>
      </c>
      <c r="B1423" s="154" t="s">
        <v>3272</v>
      </c>
      <c r="C1423" s="154" t="s">
        <v>4171</v>
      </c>
      <c r="D1423" s="179"/>
      <c r="E1423" s="179"/>
      <c r="F1423" s="179"/>
      <c r="G1423" s="179"/>
      <c r="H1423" s="179">
        <f>VLOOKUP(A1423,Sheet3!$A$1:$E$2000,5,FALSE)</f>
        <v>0</v>
      </c>
      <c r="I1423" s="20"/>
      <c r="J1423" s="20"/>
      <c r="K1423" s="20"/>
    </row>
    <row r="1424" spans="1:11">
      <c r="A1424" s="154" t="s">
        <v>3851</v>
      </c>
      <c r="B1424" s="154" t="s">
        <v>3852</v>
      </c>
      <c r="C1424" s="154" t="s">
        <v>4171</v>
      </c>
      <c r="D1424" s="179"/>
      <c r="E1424" s="179"/>
      <c r="F1424" s="179"/>
      <c r="G1424" s="179"/>
      <c r="H1424" s="179">
        <f>VLOOKUP(A1424,Sheet3!$A$1:$E$2000,5,FALSE)</f>
        <v>0</v>
      </c>
      <c r="I1424" s="20"/>
      <c r="J1424" s="20"/>
      <c r="K1424" s="20"/>
    </row>
    <row r="1425" spans="1:11">
      <c r="A1425" s="154" t="s">
        <v>1472</v>
      </c>
      <c r="B1425" s="154" t="s">
        <v>3275</v>
      </c>
      <c r="C1425" s="154" t="s">
        <v>4171</v>
      </c>
      <c r="D1425" s="179"/>
      <c r="E1425" s="179"/>
      <c r="F1425" s="179"/>
      <c r="G1425" s="179"/>
      <c r="H1425" s="179">
        <f>VLOOKUP(A1425,Sheet3!$A$1:$E$2000,5,FALSE)</f>
        <v>0</v>
      </c>
      <c r="I1425" s="20"/>
      <c r="J1425" s="20"/>
      <c r="K1425" s="20"/>
    </row>
    <row r="1426" spans="1:11">
      <c r="A1426" s="154" t="s">
        <v>1473</v>
      </c>
      <c r="B1426" s="154" t="s">
        <v>3276</v>
      </c>
      <c r="C1426" s="154" t="s">
        <v>4171</v>
      </c>
      <c r="D1426" s="179">
        <v>14674014252</v>
      </c>
      <c r="E1426" s="179">
        <v>15436544972</v>
      </c>
      <c r="F1426" s="179">
        <v>16892494109</v>
      </c>
      <c r="G1426" s="179">
        <v>17856525419</v>
      </c>
      <c r="H1426" s="179">
        <f>VLOOKUP(A1426,Sheet3!$A$1:$E$2000,5,FALSE)</f>
        <v>17562723251</v>
      </c>
      <c r="I1426" s="20"/>
      <c r="J1426" s="20"/>
      <c r="K1426" s="20"/>
    </row>
    <row r="1427" spans="1:11">
      <c r="A1427" s="154" t="s">
        <v>3277</v>
      </c>
      <c r="B1427" s="154" t="s">
        <v>3278</v>
      </c>
      <c r="C1427" s="154" t="s">
        <v>4171</v>
      </c>
      <c r="D1427" s="179"/>
      <c r="E1427" s="179"/>
      <c r="F1427" s="179"/>
      <c r="G1427" s="179"/>
      <c r="H1427" s="179">
        <f>VLOOKUP(A1427,Sheet3!$A$1:$E$2000,5,FALSE)</f>
        <v>0</v>
      </c>
      <c r="I1427" s="20"/>
      <c r="J1427" s="20"/>
      <c r="K1427" s="20"/>
    </row>
    <row r="1428" spans="1:11">
      <c r="A1428" s="154" t="s">
        <v>842</v>
      </c>
      <c r="B1428" s="154" t="s">
        <v>3279</v>
      </c>
      <c r="C1428" s="154" t="s">
        <v>4171</v>
      </c>
      <c r="D1428" s="179">
        <v>60326447541</v>
      </c>
      <c r="E1428" s="179">
        <v>70908099867</v>
      </c>
      <c r="F1428" s="179">
        <v>67425267200</v>
      </c>
      <c r="G1428" s="179">
        <v>76137134662</v>
      </c>
      <c r="H1428" s="179">
        <f>VLOOKUP(A1428,Sheet3!$A$1:$E$2000,5,FALSE)</f>
        <v>78983129272</v>
      </c>
      <c r="I1428" s="20"/>
      <c r="J1428" s="20"/>
      <c r="K1428" s="20"/>
    </row>
    <row r="1429" spans="1:11">
      <c r="A1429" s="154" t="s">
        <v>921</v>
      </c>
      <c r="B1429" s="154" t="s">
        <v>3280</v>
      </c>
      <c r="C1429" s="154" t="s">
        <v>4171</v>
      </c>
      <c r="D1429" s="179"/>
      <c r="E1429" s="179"/>
      <c r="F1429" s="179"/>
      <c r="G1429" s="179"/>
      <c r="H1429" s="179">
        <f>VLOOKUP(A1429,Sheet3!$A$1:$E$2000,5,FALSE)</f>
        <v>0</v>
      </c>
      <c r="I1429" s="20"/>
      <c r="J1429" s="20"/>
      <c r="K1429" s="20"/>
    </row>
    <row r="1430" spans="1:11">
      <c r="A1430" s="154" t="s">
        <v>3281</v>
      </c>
      <c r="B1430" s="154" t="s">
        <v>3282</v>
      </c>
      <c r="C1430" s="154" t="s">
        <v>4171</v>
      </c>
      <c r="D1430" s="179">
        <v>-1090724222</v>
      </c>
      <c r="E1430" s="179">
        <v>17837981896</v>
      </c>
      <c r="F1430" s="179">
        <v>-834081281</v>
      </c>
      <c r="G1430" s="179">
        <v>64525179281</v>
      </c>
      <c r="H1430" s="179">
        <f>VLOOKUP(A1430,Sheet3!$A$1:$E$2000,5,FALSE)</f>
        <v>20990464314</v>
      </c>
      <c r="I1430" s="20"/>
      <c r="J1430" s="20"/>
      <c r="K1430" s="20"/>
    </row>
    <row r="1431" spans="1:11">
      <c r="A1431" s="154" t="s">
        <v>922</v>
      </c>
      <c r="B1431" s="154" t="s">
        <v>3283</v>
      </c>
      <c r="C1431" s="154" t="s">
        <v>4171</v>
      </c>
      <c r="D1431" s="179">
        <v>16710671707</v>
      </c>
      <c r="E1431" s="179">
        <v>13436614924</v>
      </c>
      <c r="F1431" s="179">
        <v>13325647789</v>
      </c>
      <c r="G1431" s="179">
        <v>17846940038</v>
      </c>
      <c r="H1431" s="179">
        <f>VLOOKUP(A1431,Sheet3!$A$1:$E$2000,5,FALSE)</f>
        <v>32642745419</v>
      </c>
      <c r="I1431" s="20"/>
      <c r="J1431" s="20"/>
      <c r="K1431" s="20"/>
    </row>
    <row r="1432" spans="1:11">
      <c r="A1432" s="154" t="s">
        <v>3768</v>
      </c>
      <c r="B1432" s="154" t="s">
        <v>3769</v>
      </c>
      <c r="C1432" s="154" t="s">
        <v>4171</v>
      </c>
      <c r="D1432" s="179">
        <v>104410362709</v>
      </c>
      <c r="E1432" s="179">
        <v>97296946234</v>
      </c>
      <c r="F1432" s="179">
        <v>68966060392</v>
      </c>
      <c r="G1432" s="179">
        <v>172702168032</v>
      </c>
      <c r="H1432" s="179">
        <f>VLOOKUP(A1432,Sheet3!$A$1:$E$2000,5,FALSE)</f>
        <v>213514005828</v>
      </c>
      <c r="I1432" s="20"/>
      <c r="J1432" s="20"/>
      <c r="K1432" s="20"/>
    </row>
    <row r="1433" spans="1:11">
      <c r="A1433" s="154" t="s">
        <v>291</v>
      </c>
      <c r="B1433" s="154" t="s">
        <v>3957</v>
      </c>
      <c r="C1433" s="154" t="s">
        <v>4171</v>
      </c>
      <c r="D1433" s="179">
        <v>10122317235</v>
      </c>
      <c r="E1433" s="179">
        <v>8899060698</v>
      </c>
      <c r="F1433" s="179">
        <v>7778283149</v>
      </c>
      <c r="G1433" s="179">
        <v>10750674592</v>
      </c>
      <c r="H1433" s="179">
        <f>VLOOKUP(A1433,Sheet3!$A$1:$E$2000,5,FALSE)</f>
        <v>15469081143</v>
      </c>
      <c r="I1433" s="20"/>
      <c r="J1433" s="20"/>
      <c r="K1433" s="20"/>
    </row>
    <row r="1434" spans="1:11">
      <c r="A1434" s="154" t="s">
        <v>1477</v>
      </c>
      <c r="B1434" s="154" t="s">
        <v>3286</v>
      </c>
      <c r="C1434" s="154" t="s">
        <v>4171</v>
      </c>
      <c r="D1434" s="179"/>
      <c r="E1434" s="179"/>
      <c r="F1434" s="179"/>
      <c r="G1434" s="179"/>
      <c r="H1434" s="179">
        <f>VLOOKUP(A1434,Sheet3!$A$1:$E$2000,5,FALSE)</f>
        <v>6493291908</v>
      </c>
      <c r="I1434" s="20"/>
      <c r="J1434" s="20"/>
      <c r="K1434" s="20"/>
    </row>
    <row r="1435" spans="1:11">
      <c r="A1435" s="154" t="s">
        <v>1478</v>
      </c>
      <c r="B1435" s="154" t="s">
        <v>3287</v>
      </c>
      <c r="C1435" s="154" t="s">
        <v>4171</v>
      </c>
      <c r="D1435" s="179">
        <v>13878274478</v>
      </c>
      <c r="E1435" s="179">
        <v>14710370513</v>
      </c>
      <c r="F1435" s="179">
        <v>25344575612</v>
      </c>
      <c r="G1435" s="179">
        <v>19405828437</v>
      </c>
      <c r="H1435" s="179">
        <f>VLOOKUP(A1435,Sheet3!$A$1:$E$2000,5,FALSE)</f>
        <v>14862474794</v>
      </c>
      <c r="I1435" s="20"/>
      <c r="J1435" s="20"/>
      <c r="K1435" s="20"/>
    </row>
    <row r="1436" spans="1:11">
      <c r="A1436" s="154" t="s">
        <v>3968</v>
      </c>
      <c r="B1436" s="154" t="s">
        <v>3969</v>
      </c>
      <c r="C1436" s="154" t="s">
        <v>4171</v>
      </c>
      <c r="D1436" s="179">
        <v>3279050510</v>
      </c>
      <c r="E1436" s="179">
        <v>5842235484</v>
      </c>
      <c r="F1436" s="179">
        <v>15329860823</v>
      </c>
      <c r="G1436" s="179">
        <v>1783623481</v>
      </c>
      <c r="H1436" s="179">
        <f>VLOOKUP(A1436,Sheet3!$A$1:$E$2000,5,FALSE)</f>
        <v>1924941849</v>
      </c>
      <c r="I1436" s="20"/>
      <c r="J1436" s="20"/>
      <c r="K1436" s="20"/>
    </row>
    <row r="1437" spans="1:11">
      <c r="A1437" s="154" t="s">
        <v>1479</v>
      </c>
      <c r="B1437" s="154" t="s">
        <v>3288</v>
      </c>
      <c r="C1437" s="154" t="s">
        <v>4171</v>
      </c>
      <c r="D1437" s="179">
        <v>29053057463</v>
      </c>
      <c r="E1437" s="179">
        <v>43107886389</v>
      </c>
      <c r="F1437" s="179">
        <v>42819452028</v>
      </c>
      <c r="G1437" s="179">
        <v>39613834925</v>
      </c>
      <c r="H1437" s="179">
        <f>VLOOKUP(A1437,Sheet3!$A$1:$E$2000,5,FALSE)</f>
        <v>32032724139</v>
      </c>
      <c r="I1437" s="20"/>
      <c r="J1437" s="20"/>
      <c r="K1437" s="20"/>
    </row>
    <row r="1438" spans="1:11">
      <c r="A1438" s="154" t="s">
        <v>3289</v>
      </c>
      <c r="B1438" s="154" t="s">
        <v>3290</v>
      </c>
      <c r="C1438" s="154" t="s">
        <v>4171</v>
      </c>
      <c r="D1438" s="179"/>
      <c r="E1438" s="179"/>
      <c r="F1438" s="179"/>
      <c r="G1438" s="179"/>
      <c r="H1438" s="179">
        <f>VLOOKUP(A1438,Sheet3!$A$1:$E$2000,5,FALSE)</f>
        <v>0</v>
      </c>
      <c r="I1438" s="20"/>
      <c r="J1438" s="20"/>
      <c r="K1438" s="20"/>
    </row>
    <row r="1439" spans="1:11">
      <c r="A1439" s="154" t="s">
        <v>1607</v>
      </c>
      <c r="B1439" s="154" t="s">
        <v>3291</v>
      </c>
      <c r="C1439" s="154" t="s">
        <v>4171</v>
      </c>
      <c r="D1439" s="179">
        <v>44451492001</v>
      </c>
      <c r="E1439" s="179">
        <v>68761143408</v>
      </c>
      <c r="F1439" s="179">
        <v>81684053976</v>
      </c>
      <c r="G1439" s="179">
        <v>93914979035</v>
      </c>
      <c r="H1439" s="179">
        <f>VLOOKUP(A1439,Sheet3!$A$1:$E$2000,5,FALSE)</f>
        <v>85875996390</v>
      </c>
      <c r="I1439" s="20"/>
      <c r="J1439" s="20"/>
      <c r="K1439" s="20"/>
    </row>
    <row r="1440" spans="1:11">
      <c r="A1440" s="154" t="s">
        <v>1481</v>
      </c>
      <c r="B1440" s="154" t="s">
        <v>3293</v>
      </c>
      <c r="C1440" s="154" t="s">
        <v>4171</v>
      </c>
      <c r="D1440" s="179"/>
      <c r="E1440" s="179"/>
      <c r="F1440" s="179"/>
      <c r="G1440" s="179"/>
      <c r="H1440" s="179">
        <f>VLOOKUP(A1440,Sheet3!$A$1:$E$2000,5,FALSE)</f>
        <v>0</v>
      </c>
      <c r="I1440" s="20"/>
      <c r="J1440" s="20"/>
      <c r="K1440" s="20"/>
    </row>
    <row r="1441" spans="1:11">
      <c r="A1441" s="154" t="s">
        <v>1482</v>
      </c>
      <c r="B1441" s="154" t="s">
        <v>3294</v>
      </c>
      <c r="C1441" s="154" t="s">
        <v>4171</v>
      </c>
      <c r="D1441" s="179"/>
      <c r="E1441" s="179"/>
      <c r="F1441" s="179"/>
      <c r="G1441" s="179"/>
      <c r="H1441" s="179">
        <f>VLOOKUP(A1441,Sheet3!$A$1:$E$2000,5,FALSE)</f>
        <v>0</v>
      </c>
      <c r="I1441" s="20"/>
      <c r="J1441" s="20"/>
      <c r="K1441" s="20"/>
    </row>
    <row r="1442" spans="1:11">
      <c r="A1442" s="154" t="s">
        <v>795</v>
      </c>
      <c r="B1442" s="154" t="s">
        <v>3295</v>
      </c>
      <c r="C1442" s="154" t="s">
        <v>4171</v>
      </c>
      <c r="D1442" s="179">
        <v>226256610216</v>
      </c>
      <c r="E1442" s="179">
        <v>375642901939</v>
      </c>
      <c r="F1442" s="179">
        <v>225881058609</v>
      </c>
      <c r="G1442" s="179">
        <v>225068466931</v>
      </c>
      <c r="H1442" s="179">
        <f>VLOOKUP(A1442,Sheet3!$A$1:$E$2000,5,FALSE)</f>
        <v>211123281140</v>
      </c>
      <c r="I1442" s="20"/>
      <c r="J1442" s="20"/>
      <c r="K1442" s="20"/>
    </row>
    <row r="1443" spans="1:11">
      <c r="A1443" s="154" t="s">
        <v>1483</v>
      </c>
      <c r="B1443" s="154" t="s">
        <v>3296</v>
      </c>
      <c r="C1443" s="154" t="s">
        <v>4171</v>
      </c>
      <c r="D1443" s="179"/>
      <c r="E1443" s="179"/>
      <c r="F1443" s="179"/>
      <c r="G1443" s="179"/>
      <c r="H1443" s="179">
        <f>VLOOKUP(A1443,Sheet3!$A$1:$E$2000,5,FALSE)</f>
        <v>0</v>
      </c>
      <c r="I1443" s="20"/>
      <c r="J1443" s="20"/>
      <c r="K1443" s="20"/>
    </row>
    <row r="1444" spans="1:11">
      <c r="A1444" s="154" t="s">
        <v>3727</v>
      </c>
      <c r="B1444" s="154" t="s">
        <v>3728</v>
      </c>
      <c r="C1444" s="154" t="s">
        <v>4171</v>
      </c>
      <c r="D1444" s="179"/>
      <c r="E1444" s="179"/>
      <c r="F1444" s="179"/>
      <c r="G1444" s="179"/>
      <c r="H1444" s="179">
        <f>VLOOKUP(A1444,Sheet3!$A$1:$E$2000,5,FALSE)</f>
        <v>0</v>
      </c>
      <c r="I1444" s="20"/>
      <c r="J1444" s="20"/>
      <c r="K1444" s="20"/>
    </row>
    <row r="1445" spans="1:11">
      <c r="A1445" s="154" t="s">
        <v>1484</v>
      </c>
      <c r="B1445" s="154" t="s">
        <v>3297</v>
      </c>
      <c r="C1445" s="154" t="s">
        <v>4171</v>
      </c>
      <c r="D1445" s="179">
        <v>84901016406</v>
      </c>
      <c r="E1445" s="179">
        <v>111565047550</v>
      </c>
      <c r="F1445" s="179">
        <v>67648129705</v>
      </c>
      <c r="G1445" s="179">
        <v>97966198261</v>
      </c>
      <c r="H1445" s="179">
        <f>VLOOKUP(A1445,Sheet3!$A$1:$E$2000,5,FALSE)</f>
        <v>134630127061</v>
      </c>
      <c r="I1445" s="20"/>
      <c r="J1445" s="20"/>
      <c r="K1445" s="20"/>
    </row>
    <row r="1446" spans="1:11">
      <c r="A1446" s="154" t="s">
        <v>3298</v>
      </c>
      <c r="B1446" s="154" t="s">
        <v>3299</v>
      </c>
      <c r="C1446" s="154" t="s">
        <v>4171</v>
      </c>
      <c r="D1446" s="179"/>
      <c r="E1446" s="179"/>
      <c r="F1446" s="179"/>
      <c r="G1446" s="179"/>
      <c r="H1446" s="179">
        <f>VLOOKUP(A1446,Sheet3!$A$1:$E$2000,5,FALSE)</f>
        <v>0</v>
      </c>
      <c r="I1446" s="20"/>
      <c r="J1446" s="20"/>
      <c r="K1446" s="20"/>
    </row>
    <row r="1447" spans="1:11">
      <c r="A1447" s="154" t="s">
        <v>634</v>
      </c>
      <c r="B1447" s="154" t="s">
        <v>2351</v>
      </c>
      <c r="C1447" s="154" t="s">
        <v>4171</v>
      </c>
      <c r="D1447" s="179"/>
      <c r="E1447" s="179"/>
      <c r="F1447" s="179"/>
      <c r="G1447" s="179"/>
      <c r="H1447" s="179">
        <f>VLOOKUP(A1447,Sheet3!$A$1:$E$2000,5,FALSE)</f>
        <v>0</v>
      </c>
      <c r="I1447" s="20"/>
      <c r="J1447" s="20"/>
      <c r="K1447" s="20"/>
    </row>
    <row r="1448" spans="1:11">
      <c r="A1448" s="154" t="s">
        <v>3824</v>
      </c>
      <c r="B1448" s="154" t="s">
        <v>3825</v>
      </c>
      <c r="C1448" s="154" t="s">
        <v>4171</v>
      </c>
      <c r="D1448" s="179"/>
      <c r="E1448" s="179"/>
      <c r="F1448" s="179"/>
      <c r="G1448" s="179"/>
      <c r="H1448" s="179">
        <f>VLOOKUP(A1448,Sheet3!$A$1:$E$2000,5,FALSE)</f>
        <v>0</v>
      </c>
      <c r="I1448" s="20"/>
      <c r="J1448" s="20"/>
      <c r="K1448" s="20"/>
    </row>
    <row r="1449" spans="1:11">
      <c r="A1449" s="154" t="s">
        <v>853</v>
      </c>
      <c r="B1449" s="154" t="s">
        <v>3300</v>
      </c>
      <c r="C1449" s="154" t="s">
        <v>4171</v>
      </c>
      <c r="D1449" s="179">
        <v>4459598835</v>
      </c>
      <c r="E1449" s="179">
        <v>3645048925</v>
      </c>
      <c r="F1449" s="179">
        <v>2674040571</v>
      </c>
      <c r="G1449" s="179">
        <v>3595219589</v>
      </c>
      <c r="H1449" s="179">
        <f>VLOOKUP(A1449,Sheet3!$A$1:$E$2000,5,FALSE)</f>
        <v>4568061334</v>
      </c>
      <c r="I1449" s="20"/>
      <c r="J1449" s="20"/>
      <c r="K1449" s="20"/>
    </row>
    <row r="1450" spans="1:11">
      <c r="A1450" s="154" t="s">
        <v>838</v>
      </c>
      <c r="B1450" s="154" t="s">
        <v>3302</v>
      </c>
      <c r="C1450" s="154" t="s">
        <v>4171</v>
      </c>
      <c r="D1450" s="179">
        <v>175441387632</v>
      </c>
      <c r="E1450" s="179">
        <v>222052013961</v>
      </c>
      <c r="F1450" s="179">
        <v>203943358205</v>
      </c>
      <c r="G1450" s="179">
        <v>318821912395</v>
      </c>
      <c r="H1450" s="179">
        <f>VLOOKUP(A1450,Sheet3!$A$1:$E$2000,5,FALSE)</f>
        <v>231678711615</v>
      </c>
      <c r="I1450" s="20"/>
      <c r="J1450" s="20"/>
      <c r="K1450" s="20"/>
    </row>
    <row r="1451" spans="1:11">
      <c r="A1451" s="154" t="s">
        <v>1486</v>
      </c>
      <c r="B1451" s="154" t="s">
        <v>3304</v>
      </c>
      <c r="C1451" s="154" t="s">
        <v>4171</v>
      </c>
      <c r="D1451" s="179">
        <v>31728273153</v>
      </c>
      <c r="E1451" s="179">
        <v>43663597365</v>
      </c>
      <c r="F1451" s="179">
        <v>33164812122</v>
      </c>
      <c r="G1451" s="179">
        <v>63851191017</v>
      </c>
      <c r="H1451" s="179">
        <f>VLOOKUP(A1451,Sheet3!$A$1:$E$2000,5,FALSE)</f>
        <v>51179710232</v>
      </c>
      <c r="I1451" s="20"/>
      <c r="J1451" s="20"/>
      <c r="K1451" s="20"/>
    </row>
    <row r="1452" spans="1:11">
      <c r="A1452" s="154" t="s">
        <v>1487</v>
      </c>
      <c r="B1452" s="154" t="s">
        <v>3305</v>
      </c>
      <c r="C1452" s="154" t="s">
        <v>4171</v>
      </c>
      <c r="D1452" s="179"/>
      <c r="E1452" s="179"/>
      <c r="F1452" s="179"/>
      <c r="G1452" s="179"/>
      <c r="H1452" s="179">
        <f>VLOOKUP(A1452,Sheet3!$A$1:$E$2000,5,FALSE)</f>
        <v>0</v>
      </c>
      <c r="I1452" s="20"/>
      <c r="J1452" s="20"/>
      <c r="K1452" s="20"/>
    </row>
    <row r="1453" spans="1:11">
      <c r="A1453" s="154" t="s">
        <v>302</v>
      </c>
      <c r="B1453" s="154" t="s">
        <v>1996</v>
      </c>
      <c r="C1453" s="154" t="s">
        <v>4171</v>
      </c>
      <c r="D1453" s="179">
        <v>10513281438</v>
      </c>
      <c r="E1453" s="179">
        <v>9467778183</v>
      </c>
      <c r="F1453" s="179">
        <v>7214568925</v>
      </c>
      <c r="G1453" s="179">
        <v>13311248799</v>
      </c>
      <c r="H1453" s="179">
        <f>VLOOKUP(A1453,Sheet3!$A$1:$E$2000,5,FALSE)</f>
        <v>10886589751</v>
      </c>
      <c r="I1453" s="20"/>
      <c r="J1453" s="20"/>
      <c r="K1453" s="20"/>
    </row>
    <row r="1454" spans="1:11">
      <c r="A1454" s="154" t="s">
        <v>843</v>
      </c>
      <c r="B1454" s="154" t="s">
        <v>3306</v>
      </c>
      <c r="C1454" s="154" t="s">
        <v>4171</v>
      </c>
      <c r="D1454" s="179">
        <v>12644060090</v>
      </c>
      <c r="E1454" s="179">
        <v>19097423130</v>
      </c>
      <c r="F1454" s="179">
        <v>16780748394</v>
      </c>
      <c r="G1454" s="179">
        <v>19514998004</v>
      </c>
      <c r="H1454" s="179">
        <f>VLOOKUP(A1454,Sheet3!$A$1:$E$2000,5,FALSE)</f>
        <v>32340243197</v>
      </c>
      <c r="I1454" s="20"/>
      <c r="J1454" s="20"/>
      <c r="K1454" s="20"/>
    </row>
    <row r="1455" spans="1:11">
      <c r="A1455" s="154" t="s">
        <v>1489</v>
      </c>
      <c r="B1455" s="154" t="s">
        <v>3308</v>
      </c>
      <c r="C1455" s="154" t="s">
        <v>4171</v>
      </c>
      <c r="D1455" s="179"/>
      <c r="E1455" s="179"/>
      <c r="F1455" s="179"/>
      <c r="G1455" s="179"/>
      <c r="H1455" s="179">
        <f>VLOOKUP(A1455,Sheet3!$A$1:$E$2000,5,FALSE)</f>
        <v>0</v>
      </c>
      <c r="I1455" s="20"/>
      <c r="J1455" s="20"/>
      <c r="K1455" s="20"/>
    </row>
    <row r="1456" spans="1:11">
      <c r="A1456" s="154" t="s">
        <v>852</v>
      </c>
      <c r="B1456" s="154" t="s">
        <v>3309</v>
      </c>
      <c r="C1456" s="154" t="s">
        <v>4171</v>
      </c>
      <c r="D1456" s="179">
        <v>16561309111</v>
      </c>
      <c r="E1456" s="179">
        <v>9267500548</v>
      </c>
      <c r="F1456" s="179">
        <v>4861352347</v>
      </c>
      <c r="G1456" s="179">
        <v>5576366950</v>
      </c>
      <c r="H1456" s="179">
        <f>VLOOKUP(A1456,Sheet3!$A$1:$E$2000,5,FALSE)</f>
        <v>4932162175</v>
      </c>
      <c r="I1456" s="20"/>
      <c r="J1456" s="20"/>
      <c r="K1456" s="20"/>
    </row>
    <row r="1457" spans="1:11">
      <c r="A1457" s="154" t="s">
        <v>4158</v>
      </c>
      <c r="B1457" s="154" t="s">
        <v>4159</v>
      </c>
      <c r="C1457" s="154" t="s">
        <v>4171</v>
      </c>
      <c r="D1457" s="179">
        <v>5565674810</v>
      </c>
      <c r="E1457" s="179">
        <v>10941732467</v>
      </c>
      <c r="F1457" s="179">
        <v>12489014674</v>
      </c>
      <c r="G1457" s="179">
        <v>11359548077</v>
      </c>
      <c r="H1457" s="179">
        <f>VLOOKUP(A1457,Sheet3!$A$1:$E$2000,5,FALSE)</f>
        <v>13725336276</v>
      </c>
      <c r="I1457" s="20"/>
      <c r="J1457" s="20"/>
      <c r="K1457" s="20"/>
    </row>
    <row r="1458" spans="1:11">
      <c r="A1458" s="154" t="s">
        <v>1490</v>
      </c>
      <c r="B1458" s="154" t="s">
        <v>3310</v>
      </c>
      <c r="C1458" s="154" t="s">
        <v>4171</v>
      </c>
      <c r="D1458" s="179">
        <v>22386622909</v>
      </c>
      <c r="E1458" s="179">
        <v>29281757621</v>
      </c>
      <c r="F1458" s="179">
        <v>28886218617</v>
      </c>
      <c r="G1458" s="179">
        <v>29338672237</v>
      </c>
      <c r="H1458" s="179">
        <f>VLOOKUP(A1458,Sheet3!$A$1:$E$2000,5,FALSE)</f>
        <v>26954126339</v>
      </c>
      <c r="I1458" s="20"/>
      <c r="J1458" s="20"/>
      <c r="K1458" s="20"/>
    </row>
    <row r="1459" spans="1:11">
      <c r="A1459" s="154" t="s">
        <v>1491</v>
      </c>
      <c r="B1459" s="154" t="s">
        <v>3311</v>
      </c>
      <c r="C1459" s="154" t="s">
        <v>4171</v>
      </c>
      <c r="D1459" s="179">
        <v>-1227566</v>
      </c>
      <c r="E1459" s="179">
        <v>943715</v>
      </c>
      <c r="F1459" s="179">
        <v>866854</v>
      </c>
      <c r="G1459" s="179">
        <v>1790528</v>
      </c>
      <c r="H1459" s="179">
        <f>VLOOKUP(A1459,Sheet3!$A$1:$E$2000,5,FALSE)</f>
        <v>1166212</v>
      </c>
      <c r="I1459" s="20"/>
      <c r="J1459" s="20"/>
      <c r="K1459" s="20"/>
    </row>
    <row r="1460" spans="1:11">
      <c r="A1460" s="154" t="s">
        <v>3707</v>
      </c>
      <c r="B1460" s="154" t="s">
        <v>3708</v>
      </c>
      <c r="C1460" s="154" t="s">
        <v>4171</v>
      </c>
      <c r="D1460" s="179">
        <v>219629419787</v>
      </c>
      <c r="E1460" s="179">
        <v>347284296299</v>
      </c>
      <c r="F1460" s="179">
        <v>475219654389</v>
      </c>
      <c r="G1460" s="179">
        <v>503971942758</v>
      </c>
      <c r="H1460" s="179">
        <f>VLOOKUP(A1460,Sheet3!$A$1:$E$2000,5,FALSE)</f>
        <v>363315580756</v>
      </c>
      <c r="I1460" s="20"/>
      <c r="J1460" s="20"/>
      <c r="K1460" s="20"/>
    </row>
    <row r="1461" spans="1:11">
      <c r="A1461" s="154" t="s">
        <v>1493</v>
      </c>
      <c r="B1461" s="154" t="s">
        <v>3313</v>
      </c>
      <c r="C1461" s="154" t="s">
        <v>4171</v>
      </c>
      <c r="D1461" s="179"/>
      <c r="E1461" s="179"/>
      <c r="F1461" s="179"/>
      <c r="G1461" s="179"/>
      <c r="H1461" s="179">
        <f>VLOOKUP(A1461,Sheet3!$A$1:$E$2000,5,FALSE)</f>
        <v>0</v>
      </c>
      <c r="I1461" s="20"/>
      <c r="J1461" s="20"/>
      <c r="K1461" s="20"/>
    </row>
    <row r="1462" spans="1:11">
      <c r="A1462" s="154" t="s">
        <v>1494</v>
      </c>
      <c r="B1462" s="154" t="s">
        <v>3314</v>
      </c>
      <c r="C1462" s="154" t="s">
        <v>4171</v>
      </c>
      <c r="D1462" s="179"/>
      <c r="E1462" s="179"/>
      <c r="F1462" s="179"/>
      <c r="G1462" s="179"/>
      <c r="H1462" s="179">
        <f>VLOOKUP(A1462,Sheet3!$A$1:$E$2000,5,FALSE)</f>
        <v>0</v>
      </c>
      <c r="I1462" s="20"/>
      <c r="J1462" s="20"/>
      <c r="K1462" s="20"/>
    </row>
    <row r="1463" spans="1:11">
      <c r="A1463" s="154" t="s">
        <v>1495</v>
      </c>
      <c r="B1463" s="154" t="s">
        <v>3315</v>
      </c>
      <c r="C1463" s="154" t="s">
        <v>4171</v>
      </c>
      <c r="D1463" s="179"/>
      <c r="E1463" s="179"/>
      <c r="F1463" s="179"/>
      <c r="G1463" s="179"/>
      <c r="H1463" s="179">
        <f>VLOOKUP(A1463,Sheet3!$A$1:$E$2000,5,FALSE)</f>
        <v>0</v>
      </c>
      <c r="I1463" s="20"/>
      <c r="J1463" s="20"/>
      <c r="K1463" s="20"/>
    </row>
    <row r="1464" spans="1:11">
      <c r="A1464" s="154" t="s">
        <v>1496</v>
      </c>
      <c r="B1464" s="154" t="s">
        <v>3316</v>
      </c>
      <c r="C1464" s="154" t="s">
        <v>4171</v>
      </c>
      <c r="D1464" s="179"/>
      <c r="E1464" s="179"/>
      <c r="F1464" s="179"/>
      <c r="G1464" s="179"/>
      <c r="H1464" s="179">
        <f>VLOOKUP(A1464,Sheet3!$A$1:$E$2000,5,FALSE)</f>
        <v>0</v>
      </c>
      <c r="I1464" s="20"/>
      <c r="J1464" s="20"/>
      <c r="K1464" s="20"/>
    </row>
    <row r="1465" spans="1:11">
      <c r="A1465" s="154" t="s">
        <v>3317</v>
      </c>
      <c r="B1465" s="154" t="s">
        <v>3318</v>
      </c>
      <c r="C1465" s="154" t="s">
        <v>4171</v>
      </c>
      <c r="D1465" s="179"/>
      <c r="E1465" s="179"/>
      <c r="F1465" s="179"/>
      <c r="G1465" s="179"/>
      <c r="H1465" s="179">
        <f>VLOOKUP(A1465,Sheet3!$A$1:$E$2000,5,FALSE)</f>
        <v>0</v>
      </c>
      <c r="I1465" s="20"/>
      <c r="J1465" s="20"/>
      <c r="K1465" s="20"/>
    </row>
    <row r="1466" spans="1:11">
      <c r="A1466" s="154" t="s">
        <v>1497</v>
      </c>
      <c r="B1466" s="154" t="s">
        <v>3319</v>
      </c>
      <c r="C1466" s="154" t="s">
        <v>4171</v>
      </c>
      <c r="D1466" s="179"/>
      <c r="E1466" s="179"/>
      <c r="F1466" s="179"/>
      <c r="G1466" s="179"/>
      <c r="H1466" s="179">
        <f>VLOOKUP(A1466,Sheet3!$A$1:$E$2000,5,FALSE)</f>
        <v>0</v>
      </c>
      <c r="I1466" s="20"/>
      <c r="J1466" s="20"/>
      <c r="K1466" s="20"/>
    </row>
    <row r="1467" spans="1:11">
      <c r="A1467" s="154" t="s">
        <v>1498</v>
      </c>
      <c r="B1467" s="154" t="s">
        <v>3675</v>
      </c>
      <c r="C1467" s="154" t="s">
        <v>4171</v>
      </c>
      <c r="D1467" s="179"/>
      <c r="E1467" s="179"/>
      <c r="F1467" s="179"/>
      <c r="G1467" s="179"/>
      <c r="H1467" s="179">
        <f>VLOOKUP(A1467,Sheet3!$A$1:$E$2000,5,FALSE)</f>
        <v>0</v>
      </c>
      <c r="I1467" s="20"/>
      <c r="J1467" s="20"/>
      <c r="K1467" s="20"/>
    </row>
    <row r="1468" spans="1:11">
      <c r="A1468" s="154" t="s">
        <v>4224</v>
      </c>
      <c r="B1468" s="154" t="s">
        <v>4225</v>
      </c>
      <c r="C1468" s="154" t="s">
        <v>4171</v>
      </c>
      <c r="D1468" s="179">
        <v>120974449454</v>
      </c>
      <c r="E1468" s="179">
        <v>166396383949</v>
      </c>
      <c r="F1468" s="179">
        <v>190879764119</v>
      </c>
      <c r="G1468" s="179">
        <v>-24822789491</v>
      </c>
      <c r="H1468" s="179">
        <f>VLOOKUP(A1468,Sheet3!$A$1:$E$2000,5,FALSE)</f>
        <v>138191352661</v>
      </c>
      <c r="I1468" s="20"/>
      <c r="J1468" s="20"/>
      <c r="K1468" s="20"/>
    </row>
    <row r="1469" spans="1:11">
      <c r="A1469" s="154" t="s">
        <v>1499</v>
      </c>
      <c r="B1469" s="154" t="s">
        <v>3321</v>
      </c>
      <c r="C1469" s="154" t="s">
        <v>4171</v>
      </c>
      <c r="D1469" s="179"/>
      <c r="E1469" s="179"/>
      <c r="F1469" s="179"/>
      <c r="G1469" s="179"/>
      <c r="H1469" s="179">
        <f>VLOOKUP(A1469,Sheet3!$A$1:$E$2000,5,FALSE)</f>
        <v>0</v>
      </c>
      <c r="I1469" s="20"/>
      <c r="J1469" s="20"/>
      <c r="K1469" s="20"/>
    </row>
    <row r="1470" spans="1:11">
      <c r="A1470" s="154" t="s">
        <v>1501</v>
      </c>
      <c r="B1470" s="154" t="s">
        <v>3323</v>
      </c>
      <c r="C1470" s="154" t="s">
        <v>4171</v>
      </c>
      <c r="D1470" s="179"/>
      <c r="E1470" s="179"/>
      <c r="F1470" s="179"/>
      <c r="G1470" s="179"/>
      <c r="H1470" s="179">
        <f>VLOOKUP(A1470,Sheet3!$A$1:$E$2000,5,FALSE)</f>
        <v>0</v>
      </c>
      <c r="I1470" s="20"/>
      <c r="J1470" s="20"/>
      <c r="K1470" s="20"/>
    </row>
    <row r="1471" spans="1:11">
      <c r="A1471" s="154" t="s">
        <v>1502</v>
      </c>
      <c r="B1471" s="154" t="s">
        <v>3324</v>
      </c>
      <c r="C1471" s="154" t="s">
        <v>4171</v>
      </c>
      <c r="D1471" s="179"/>
      <c r="E1471" s="179"/>
      <c r="F1471" s="179"/>
      <c r="G1471" s="179"/>
      <c r="H1471" s="179">
        <f>VLOOKUP(A1471,Sheet3!$A$1:$E$2000,5,FALSE)</f>
        <v>0</v>
      </c>
      <c r="I1471" s="20"/>
      <c r="J1471" s="20"/>
      <c r="K1471" s="20"/>
    </row>
    <row r="1472" spans="1:11">
      <c r="A1472" s="154" t="s">
        <v>1503</v>
      </c>
      <c r="B1472" s="154" t="s">
        <v>3325</v>
      </c>
      <c r="C1472" s="154" t="s">
        <v>4171</v>
      </c>
      <c r="D1472" s="179">
        <v>7965476609</v>
      </c>
      <c r="E1472" s="179">
        <v>8790398979</v>
      </c>
      <c r="F1472" s="179">
        <v>8400031833</v>
      </c>
      <c r="G1472" s="179">
        <v>12971181332</v>
      </c>
      <c r="H1472" s="179">
        <f>VLOOKUP(A1472,Sheet3!$A$1:$E$2000,5,FALSE)</f>
        <v>8753850585</v>
      </c>
      <c r="I1472" s="20"/>
      <c r="J1472" s="20"/>
      <c r="K1472" s="20"/>
    </row>
    <row r="1473" spans="1:11">
      <c r="A1473" s="154" t="s">
        <v>645</v>
      </c>
      <c r="B1473" s="154" t="s">
        <v>2359</v>
      </c>
      <c r="C1473" s="154" t="s">
        <v>4171</v>
      </c>
      <c r="D1473" s="179"/>
      <c r="E1473" s="179"/>
      <c r="F1473" s="179"/>
      <c r="G1473" s="179"/>
      <c r="H1473" s="179">
        <f>VLOOKUP(A1473,Sheet3!$A$1:$E$2000,5,FALSE)</f>
        <v>0</v>
      </c>
      <c r="I1473" s="20"/>
      <c r="J1473" s="20"/>
      <c r="K1473" s="20"/>
    </row>
    <row r="1474" spans="1:11">
      <c r="A1474" s="154" t="s">
        <v>4116</v>
      </c>
      <c r="B1474" s="154" t="s">
        <v>4117</v>
      </c>
      <c r="C1474" s="154" t="s">
        <v>4171</v>
      </c>
      <c r="D1474" s="179">
        <v>7156937583</v>
      </c>
      <c r="E1474" s="179">
        <v>12515776533</v>
      </c>
      <c r="F1474" s="179">
        <v>17218092507</v>
      </c>
      <c r="G1474" s="179">
        <v>11876256002</v>
      </c>
      <c r="H1474" s="179">
        <f>VLOOKUP(A1474,Sheet3!$A$1:$E$2000,5,FALSE)</f>
        <v>6931804828</v>
      </c>
      <c r="I1474" s="20"/>
      <c r="J1474" s="20"/>
      <c r="K1474" s="20"/>
    </row>
    <row r="1475" spans="1:11">
      <c r="A1475" s="154" t="s">
        <v>646</v>
      </c>
      <c r="B1475" s="154" t="s">
        <v>2008</v>
      </c>
      <c r="C1475" s="154" t="s">
        <v>4171</v>
      </c>
      <c r="D1475" s="179">
        <v>6362697807</v>
      </c>
      <c r="E1475" s="179">
        <v>6606929528</v>
      </c>
      <c r="F1475" s="179">
        <v>6467369311</v>
      </c>
      <c r="G1475" s="179">
        <v>4943505471</v>
      </c>
      <c r="H1475" s="179">
        <f>VLOOKUP(A1475,Sheet3!$A$1:$E$2000,5,FALSE)</f>
        <v>6868895080</v>
      </c>
      <c r="I1475" s="20"/>
      <c r="J1475" s="20"/>
      <c r="K1475" s="20"/>
    </row>
    <row r="1476" spans="1:11">
      <c r="A1476" s="154" t="s">
        <v>883</v>
      </c>
      <c r="B1476" s="154" t="s">
        <v>3326</v>
      </c>
      <c r="C1476" s="154" t="s">
        <v>4171</v>
      </c>
      <c r="D1476" s="179">
        <v>37615213819</v>
      </c>
      <c r="E1476" s="179">
        <v>50793735904</v>
      </c>
      <c r="F1476" s="179">
        <v>46413453856</v>
      </c>
      <c r="G1476" s="179">
        <v>48960624196</v>
      </c>
      <c r="H1476" s="179">
        <f>VLOOKUP(A1476,Sheet3!$A$1:$E$2000,5,FALSE)</f>
        <v>35805263703</v>
      </c>
      <c r="I1476" s="20"/>
      <c r="J1476" s="20"/>
      <c r="K1476" s="20"/>
    </row>
    <row r="1477" spans="1:11">
      <c r="A1477" s="154" t="s">
        <v>1504</v>
      </c>
      <c r="B1477" s="154" t="s">
        <v>3327</v>
      </c>
      <c r="C1477" s="154" t="s">
        <v>4171</v>
      </c>
      <c r="D1477" s="179"/>
      <c r="E1477" s="179"/>
      <c r="F1477" s="179"/>
      <c r="G1477" s="179"/>
      <c r="H1477" s="179">
        <f>VLOOKUP(A1477,Sheet3!$A$1:$E$2000,5,FALSE)</f>
        <v>0</v>
      </c>
      <c r="I1477" s="20"/>
      <c r="J1477" s="20"/>
      <c r="K1477" s="20"/>
    </row>
    <row r="1478" spans="1:11">
      <c r="A1478" s="154" t="s">
        <v>772</v>
      </c>
      <c r="B1478" s="154" t="s">
        <v>3328</v>
      </c>
      <c r="C1478" s="154" t="s">
        <v>4171</v>
      </c>
      <c r="D1478" s="179">
        <v>28978705960</v>
      </c>
      <c r="E1478" s="179">
        <v>34219539191</v>
      </c>
      <c r="F1478" s="179">
        <v>35988748133</v>
      </c>
      <c r="G1478" s="179">
        <v>28044431796</v>
      </c>
      <c r="H1478" s="179">
        <f>VLOOKUP(A1478,Sheet3!$A$1:$E$2000,5,FALSE)</f>
        <v>30174020463</v>
      </c>
      <c r="I1478" s="20"/>
      <c r="J1478" s="20"/>
      <c r="K1478" s="20"/>
    </row>
    <row r="1479" spans="1:11">
      <c r="A1479" s="154" t="s">
        <v>1506</v>
      </c>
      <c r="B1479" s="154" t="s">
        <v>3330</v>
      </c>
      <c r="C1479" s="154" t="s">
        <v>4171</v>
      </c>
      <c r="D1479" s="179">
        <v>10112633017</v>
      </c>
      <c r="E1479" s="179">
        <v>10776339628</v>
      </c>
      <c r="F1479" s="179">
        <v>7625022043</v>
      </c>
      <c r="G1479" s="179">
        <v>8656020181</v>
      </c>
      <c r="H1479" s="179">
        <f>VLOOKUP(A1479,Sheet3!$A$1:$E$2000,5,FALSE)</f>
        <v>5486850749</v>
      </c>
      <c r="I1479" s="20"/>
      <c r="J1479" s="20"/>
      <c r="K1479" s="20"/>
    </row>
    <row r="1480" spans="1:11">
      <c r="A1480" s="154" t="s">
        <v>649</v>
      </c>
      <c r="B1480" s="154" t="s">
        <v>2364</v>
      </c>
      <c r="C1480" s="154" t="s">
        <v>4171</v>
      </c>
      <c r="D1480" s="179"/>
      <c r="E1480" s="179"/>
      <c r="F1480" s="179"/>
      <c r="G1480" s="179"/>
      <c r="H1480" s="179">
        <f>VLOOKUP(A1480,Sheet3!$A$1:$E$2000,5,FALSE)</f>
        <v>0</v>
      </c>
      <c r="I1480" s="20"/>
      <c r="J1480" s="20"/>
      <c r="K1480" s="20"/>
    </row>
    <row r="1481" spans="1:11">
      <c r="A1481" s="154" t="s">
        <v>1508</v>
      </c>
      <c r="B1481" s="154" t="s">
        <v>3334</v>
      </c>
      <c r="C1481" s="154" t="s">
        <v>4171</v>
      </c>
      <c r="D1481" s="179"/>
      <c r="E1481" s="179"/>
      <c r="F1481" s="179"/>
      <c r="G1481" s="179"/>
      <c r="H1481" s="179">
        <f>VLOOKUP(A1481,Sheet3!$A$1:$E$2000,5,FALSE)</f>
        <v>0</v>
      </c>
      <c r="I1481" s="20"/>
      <c r="J1481" s="20"/>
      <c r="K1481" s="20"/>
    </row>
    <row r="1482" spans="1:11">
      <c r="A1482" s="154" t="s">
        <v>1509</v>
      </c>
      <c r="B1482" s="154" t="s">
        <v>3335</v>
      </c>
      <c r="C1482" s="154" t="s">
        <v>4171</v>
      </c>
      <c r="D1482" s="179">
        <v>48021964108</v>
      </c>
      <c r="E1482" s="179">
        <v>46762175368</v>
      </c>
      <c r="F1482" s="179">
        <v>51368295357</v>
      </c>
      <c r="G1482" s="179">
        <v>99743023968</v>
      </c>
      <c r="H1482" s="179">
        <f>VLOOKUP(A1482,Sheet3!$A$1:$E$2000,5,FALSE)</f>
        <v>0</v>
      </c>
      <c r="I1482" s="20"/>
      <c r="J1482" s="20"/>
      <c r="K1482" s="20"/>
    </row>
    <row r="1483" spans="1:11">
      <c r="A1483" s="154" t="s">
        <v>2367</v>
      </c>
      <c r="B1483" s="154" t="s">
        <v>4226</v>
      </c>
      <c r="C1483" s="154" t="s">
        <v>4171</v>
      </c>
      <c r="D1483" s="179"/>
      <c r="E1483" s="179"/>
      <c r="F1483" s="179"/>
      <c r="G1483" s="179"/>
      <c r="H1483" s="179">
        <f>VLOOKUP(A1483,Sheet3!$A$1:$E$2000,5,FALSE)</f>
        <v>0</v>
      </c>
      <c r="I1483" s="20"/>
      <c r="J1483" s="20"/>
      <c r="K1483" s="20"/>
    </row>
    <row r="1484" spans="1:11">
      <c r="A1484" s="154" t="s">
        <v>960</v>
      </c>
      <c r="B1484" s="154" t="s">
        <v>3336</v>
      </c>
      <c r="C1484" s="154" t="s">
        <v>4171</v>
      </c>
      <c r="D1484" s="179"/>
      <c r="E1484" s="179"/>
      <c r="F1484" s="179"/>
      <c r="G1484" s="179"/>
      <c r="H1484" s="179">
        <f>VLOOKUP(A1484,Sheet3!$A$1:$E$2000,5,FALSE)</f>
        <v>0</v>
      </c>
      <c r="I1484" s="20"/>
      <c r="J1484" s="20"/>
      <c r="K1484" s="20"/>
    </row>
    <row r="1485" spans="1:11">
      <c r="A1485" s="154" t="s">
        <v>1510</v>
      </c>
      <c r="B1485" s="154" t="s">
        <v>3337</v>
      </c>
      <c r="C1485" s="154" t="s">
        <v>4171</v>
      </c>
      <c r="D1485" s="179"/>
      <c r="E1485" s="179"/>
      <c r="F1485" s="179"/>
      <c r="G1485" s="179"/>
      <c r="H1485" s="179">
        <f>VLOOKUP(A1485,Sheet3!$A$1:$E$2000,5,FALSE)</f>
        <v>0</v>
      </c>
      <c r="I1485" s="20"/>
      <c r="J1485" s="20"/>
      <c r="K1485" s="20"/>
    </row>
    <row r="1486" spans="1:11">
      <c r="A1486" s="154" t="s">
        <v>1511</v>
      </c>
      <c r="B1486" s="154" t="s">
        <v>3338</v>
      </c>
      <c r="C1486" s="154" t="s">
        <v>4171</v>
      </c>
      <c r="D1486" s="179"/>
      <c r="E1486" s="179"/>
      <c r="F1486" s="179"/>
      <c r="G1486" s="179"/>
      <c r="H1486" s="179">
        <f>VLOOKUP(A1486,Sheet3!$A$1:$E$2000,5,FALSE)</f>
        <v>0</v>
      </c>
      <c r="I1486" s="20"/>
      <c r="J1486" s="20"/>
      <c r="K1486" s="20"/>
    </row>
    <row r="1487" spans="1:11">
      <c r="A1487" s="154" t="s">
        <v>1512</v>
      </c>
      <c r="B1487" s="154" t="s">
        <v>3339</v>
      </c>
      <c r="C1487" s="154" t="s">
        <v>4171</v>
      </c>
      <c r="D1487" s="179"/>
      <c r="E1487" s="179"/>
      <c r="F1487" s="179"/>
      <c r="G1487" s="179"/>
      <c r="H1487" s="179">
        <f>VLOOKUP(A1487,Sheet3!$A$1:$E$2000,5,FALSE)</f>
        <v>0</v>
      </c>
      <c r="I1487" s="20"/>
      <c r="J1487" s="20"/>
      <c r="K1487" s="20"/>
    </row>
    <row r="1488" spans="1:11">
      <c r="A1488" s="154" t="s">
        <v>876</v>
      </c>
      <c r="B1488" s="154" t="s">
        <v>3340</v>
      </c>
      <c r="C1488" s="154" t="s">
        <v>4171</v>
      </c>
      <c r="D1488" s="179">
        <v>376950189858</v>
      </c>
      <c r="E1488" s="179">
        <v>544930074306</v>
      </c>
      <c r="F1488" s="179">
        <v>421459423815</v>
      </c>
      <c r="G1488" s="179">
        <v>476299309385</v>
      </c>
      <c r="H1488" s="179">
        <f>VLOOKUP(A1488,Sheet3!$A$1:$E$2000,5,FALSE)</f>
        <v>675049104997</v>
      </c>
      <c r="I1488" s="20"/>
      <c r="J1488" s="20"/>
      <c r="K1488" s="20"/>
    </row>
    <row r="1489" spans="1:11">
      <c r="A1489" s="154" t="s">
        <v>1515</v>
      </c>
      <c r="B1489" s="154" t="s">
        <v>3344</v>
      </c>
      <c r="C1489" s="154" t="s">
        <v>4171</v>
      </c>
      <c r="D1489" s="179"/>
      <c r="E1489" s="179"/>
      <c r="F1489" s="179"/>
      <c r="G1489" s="179"/>
      <c r="H1489" s="179">
        <f>VLOOKUP(A1489,Sheet3!$A$1:$E$2000,5,FALSE)</f>
        <v>0</v>
      </c>
      <c r="I1489" s="20"/>
      <c r="J1489" s="20"/>
      <c r="K1489" s="20"/>
    </row>
    <row r="1490" spans="1:11">
      <c r="A1490" s="154" t="s">
        <v>1516</v>
      </c>
      <c r="B1490" s="154" t="s">
        <v>3345</v>
      </c>
      <c r="C1490" s="154" t="s">
        <v>4171</v>
      </c>
      <c r="D1490" s="179"/>
      <c r="E1490" s="179"/>
      <c r="F1490" s="179"/>
      <c r="G1490" s="179"/>
      <c r="H1490" s="179">
        <f>VLOOKUP(A1490,Sheet3!$A$1:$E$2000,5,FALSE)</f>
        <v>0</v>
      </c>
      <c r="I1490" s="20"/>
      <c r="J1490" s="20"/>
      <c r="K1490" s="20"/>
    </row>
    <row r="1491" spans="1:11">
      <c r="A1491" s="154" t="s">
        <v>317</v>
      </c>
      <c r="B1491" s="154" t="s">
        <v>4263</v>
      </c>
      <c r="C1491" s="154" t="s">
        <v>4171</v>
      </c>
      <c r="D1491" s="179">
        <v>876706205</v>
      </c>
      <c r="E1491" s="179">
        <v>-4559553637</v>
      </c>
      <c r="F1491" s="179">
        <v>2437347636</v>
      </c>
      <c r="G1491" s="179">
        <v>-1328666645</v>
      </c>
      <c r="H1491" s="179">
        <f>VLOOKUP(A1491,Sheet3!$A$1:$E$2000,5,FALSE)</f>
        <v>2973402384</v>
      </c>
      <c r="I1491" s="20"/>
      <c r="J1491" s="20"/>
      <c r="K1491" s="20"/>
    </row>
    <row r="1492" spans="1:11">
      <c r="A1492" s="154" t="s">
        <v>839</v>
      </c>
      <c r="B1492" s="154" t="s">
        <v>3346</v>
      </c>
      <c r="C1492" s="154" t="s">
        <v>4171</v>
      </c>
      <c r="D1492" s="179">
        <v>378180107</v>
      </c>
      <c r="E1492" s="179">
        <v>2287394041</v>
      </c>
      <c r="F1492" s="179">
        <v>3653615318</v>
      </c>
      <c r="G1492" s="179">
        <v>5834634657</v>
      </c>
      <c r="H1492" s="179">
        <f>VLOOKUP(A1492,Sheet3!$A$1:$E$2000,5,FALSE)</f>
        <v>3000000</v>
      </c>
      <c r="I1492" s="20"/>
      <c r="J1492" s="20"/>
      <c r="K1492" s="20"/>
    </row>
    <row r="1493" spans="1:11">
      <c r="A1493" s="154" t="s">
        <v>1628</v>
      </c>
      <c r="B1493" s="154" t="s">
        <v>3347</v>
      </c>
      <c r="C1493" s="154" t="s">
        <v>4171</v>
      </c>
      <c r="D1493" s="179"/>
      <c r="E1493" s="179"/>
      <c r="F1493" s="179"/>
      <c r="G1493" s="179"/>
      <c r="H1493" s="179">
        <f>VLOOKUP(A1493,Sheet3!$A$1:$E$2000,5,FALSE)</f>
        <v>0</v>
      </c>
      <c r="I1493" s="20"/>
      <c r="J1493" s="20"/>
      <c r="K1493" s="20"/>
    </row>
    <row r="1494" spans="1:11">
      <c r="A1494" s="154" t="s">
        <v>1517</v>
      </c>
      <c r="B1494" s="154" t="s">
        <v>3348</v>
      </c>
      <c r="C1494" s="154" t="s">
        <v>4171</v>
      </c>
      <c r="D1494" s="179"/>
      <c r="E1494" s="179"/>
      <c r="F1494" s="179"/>
      <c r="G1494" s="179"/>
      <c r="H1494" s="179">
        <f>VLOOKUP(A1494,Sheet3!$A$1:$E$2000,5,FALSE)</f>
        <v>0</v>
      </c>
      <c r="I1494" s="20"/>
      <c r="J1494" s="20"/>
      <c r="K1494" s="20"/>
    </row>
    <row r="1495" spans="1:11">
      <c r="A1495" s="154" t="s">
        <v>4316</v>
      </c>
      <c r="B1495" s="154" t="s">
        <v>4317</v>
      </c>
      <c r="C1495" s="154" t="s">
        <v>4171</v>
      </c>
      <c r="D1495" s="179"/>
      <c r="E1495" s="179"/>
      <c r="F1495" s="179"/>
      <c r="G1495" s="179"/>
      <c r="H1495" s="179">
        <f>VLOOKUP(A1495,Sheet3!$A$1:$E$2000,5,FALSE)</f>
        <v>0</v>
      </c>
      <c r="I1495" s="20"/>
      <c r="J1495" s="20"/>
      <c r="K1495" s="20"/>
    </row>
    <row r="1496" spans="1:11">
      <c r="A1496" s="154" t="s">
        <v>1518</v>
      </c>
      <c r="B1496" s="154" t="s">
        <v>3349</v>
      </c>
      <c r="C1496" s="154" t="s">
        <v>4171</v>
      </c>
      <c r="D1496" s="179"/>
      <c r="E1496" s="179"/>
      <c r="F1496" s="179"/>
      <c r="G1496" s="179"/>
      <c r="H1496" s="179">
        <f>VLOOKUP(A1496,Sheet3!$A$1:$E$2000,5,FALSE)</f>
        <v>0</v>
      </c>
      <c r="I1496" s="20"/>
      <c r="J1496" s="20"/>
      <c r="K1496" s="20"/>
    </row>
    <row r="1497" spans="1:11">
      <c r="A1497" s="154" t="s">
        <v>1519</v>
      </c>
      <c r="B1497" s="154" t="s">
        <v>3350</v>
      </c>
      <c r="C1497" s="154" t="s">
        <v>4171</v>
      </c>
      <c r="D1497" s="179"/>
      <c r="E1497" s="179"/>
      <c r="F1497" s="179"/>
      <c r="G1497" s="179"/>
      <c r="H1497" s="179">
        <f>VLOOKUP(A1497,Sheet3!$A$1:$E$2000,5,FALSE)</f>
        <v>0</v>
      </c>
      <c r="I1497" s="20"/>
      <c r="J1497" s="20"/>
      <c r="K1497" s="20"/>
    </row>
    <row r="1498" spans="1:11">
      <c r="A1498" s="154" t="s">
        <v>1520</v>
      </c>
      <c r="B1498" s="154" t="s">
        <v>3351</v>
      </c>
      <c r="C1498" s="154" t="s">
        <v>4171</v>
      </c>
      <c r="D1498" s="179">
        <v>2732731653</v>
      </c>
      <c r="E1498" s="179">
        <v>1824311023</v>
      </c>
      <c r="F1498" s="179">
        <v>3288412439</v>
      </c>
      <c r="G1498" s="179">
        <v>6606232086</v>
      </c>
      <c r="H1498" s="179">
        <f>VLOOKUP(A1498,Sheet3!$A$1:$E$2000,5,FALSE)</f>
        <v>5087601054</v>
      </c>
      <c r="I1498" s="20"/>
      <c r="J1498" s="20"/>
      <c r="K1498" s="20"/>
    </row>
    <row r="1499" spans="1:11">
      <c r="A1499" s="154" t="s">
        <v>4318</v>
      </c>
      <c r="B1499" s="154" t="s">
        <v>4319</v>
      </c>
      <c r="C1499" s="154" t="s">
        <v>4171</v>
      </c>
      <c r="D1499" s="179">
        <v>-368198708</v>
      </c>
      <c r="E1499" s="179">
        <v>30169859650</v>
      </c>
      <c r="F1499" s="179">
        <v>40801077321</v>
      </c>
      <c r="G1499" s="179">
        <v>6137673234</v>
      </c>
      <c r="H1499" s="179">
        <f>VLOOKUP(A1499,Sheet3!$A$1:$E$2000,5,FALSE)</f>
        <v>31877959076</v>
      </c>
      <c r="I1499" s="20"/>
      <c r="J1499" s="20"/>
      <c r="K1499" s="20"/>
    </row>
    <row r="1500" spans="1:11">
      <c r="A1500" s="154" t="s">
        <v>1521</v>
      </c>
      <c r="B1500" s="154" t="s">
        <v>3352</v>
      </c>
      <c r="C1500" s="154" t="s">
        <v>4171</v>
      </c>
      <c r="D1500" s="179"/>
      <c r="E1500" s="179"/>
      <c r="F1500" s="179"/>
      <c r="G1500" s="179"/>
      <c r="H1500" s="179">
        <f>VLOOKUP(A1500,Sheet3!$A$1:$E$2000,5,FALSE)</f>
        <v>0</v>
      </c>
      <c r="I1500" s="20"/>
      <c r="J1500" s="20"/>
      <c r="K1500" s="20"/>
    </row>
    <row r="1501" spans="1:11">
      <c r="A1501" s="154" t="s">
        <v>1522</v>
      </c>
      <c r="B1501" s="154" t="s">
        <v>3353</v>
      </c>
      <c r="C1501" s="154" t="s">
        <v>4171</v>
      </c>
      <c r="D1501" s="179"/>
      <c r="E1501" s="179"/>
      <c r="F1501" s="179"/>
      <c r="G1501" s="179"/>
      <c r="H1501" s="179">
        <f>VLOOKUP(A1501,Sheet3!$A$1:$E$2000,5,FALSE)</f>
        <v>0</v>
      </c>
      <c r="I1501" s="20"/>
      <c r="J1501" s="20"/>
      <c r="K1501" s="20"/>
    </row>
    <row r="1502" spans="1:11">
      <c r="A1502" s="154" t="s">
        <v>3544</v>
      </c>
      <c r="B1502" s="154" t="s">
        <v>3545</v>
      </c>
      <c r="C1502" s="154" t="s">
        <v>4171</v>
      </c>
      <c r="D1502" s="179"/>
      <c r="E1502" s="179"/>
      <c r="F1502" s="179"/>
      <c r="G1502" s="179"/>
      <c r="H1502" s="179">
        <f>VLOOKUP(A1502,Sheet3!$A$1:$E$2000,5,FALSE)</f>
        <v>0</v>
      </c>
      <c r="I1502" s="20"/>
      <c r="J1502" s="20"/>
      <c r="K1502" s="20"/>
    </row>
    <row r="1503" spans="1:11">
      <c r="A1503" s="154" t="s">
        <v>4185</v>
      </c>
      <c r="B1503" s="154" t="s">
        <v>4186</v>
      </c>
      <c r="C1503" s="154" t="s">
        <v>4171</v>
      </c>
      <c r="D1503" s="179">
        <v>7088347442</v>
      </c>
      <c r="E1503" s="179">
        <v>22382112551</v>
      </c>
      <c r="F1503" s="179">
        <v>4087375724</v>
      </c>
      <c r="G1503" s="179">
        <v>31932724084</v>
      </c>
      <c r="H1503" s="179">
        <f>VLOOKUP(A1503,Sheet3!$A$1:$E$2000,5,FALSE)</f>
        <v>13789705820</v>
      </c>
      <c r="I1503" s="20"/>
      <c r="J1503" s="20"/>
      <c r="K1503" s="20"/>
    </row>
    <row r="1504" spans="1:11">
      <c r="A1504" s="154" t="s">
        <v>3356</v>
      </c>
      <c r="B1504" s="154" t="s">
        <v>3357</v>
      </c>
      <c r="C1504" s="154" t="s">
        <v>4171</v>
      </c>
      <c r="D1504" s="179"/>
      <c r="E1504" s="179"/>
      <c r="F1504" s="179"/>
      <c r="G1504" s="179"/>
      <c r="H1504" s="179">
        <f>VLOOKUP(A1504,Sheet3!$A$1:$E$2000,5,FALSE)</f>
        <v>0</v>
      </c>
      <c r="I1504" s="20"/>
      <c r="J1504" s="20"/>
      <c r="K1504" s="20"/>
    </row>
    <row r="1505" spans="1:11">
      <c r="A1505" s="154" t="s">
        <v>319</v>
      </c>
      <c r="B1505" s="154" t="s">
        <v>2018</v>
      </c>
      <c r="C1505" s="154" t="s">
        <v>4171</v>
      </c>
      <c r="D1505" s="179">
        <v>128743718707</v>
      </c>
      <c r="E1505" s="179">
        <v>81607159231</v>
      </c>
      <c r="F1505" s="179">
        <v>87453536449</v>
      </c>
      <c r="G1505" s="179">
        <v>110866871451</v>
      </c>
      <c r="H1505" s="179">
        <f>VLOOKUP(A1505,Sheet3!$A$1:$E$2000,5,FALSE)</f>
        <v>217697967019</v>
      </c>
      <c r="I1505" s="20"/>
      <c r="J1505" s="20"/>
      <c r="K1505" s="20"/>
    </row>
    <row r="1506" spans="1:11">
      <c r="A1506" s="154" t="s">
        <v>1525</v>
      </c>
      <c r="B1506" s="154" t="s">
        <v>3358</v>
      </c>
      <c r="C1506" s="154" t="s">
        <v>4171</v>
      </c>
      <c r="D1506" s="179">
        <v>77201802323</v>
      </c>
      <c r="E1506" s="179">
        <v>54233129861</v>
      </c>
      <c r="F1506" s="179">
        <v>52193015568</v>
      </c>
      <c r="G1506" s="179">
        <v>62193580456</v>
      </c>
      <c r="H1506" s="179">
        <f>VLOOKUP(A1506,Sheet3!$A$1:$E$2000,5,FALSE)</f>
        <v>42991174580</v>
      </c>
      <c r="I1506" s="20"/>
      <c r="J1506" s="20"/>
      <c r="K1506" s="20"/>
    </row>
    <row r="1507" spans="1:11">
      <c r="A1507" s="154" t="s">
        <v>790</v>
      </c>
      <c r="B1507" s="154" t="s">
        <v>3359</v>
      </c>
      <c r="C1507" s="154" t="s">
        <v>4171</v>
      </c>
      <c r="D1507" s="179"/>
      <c r="E1507" s="179"/>
      <c r="F1507" s="179"/>
      <c r="G1507" s="179"/>
      <c r="H1507" s="179">
        <f>VLOOKUP(A1507,Sheet3!$A$1:$E$2000,5,FALSE)</f>
        <v>0</v>
      </c>
      <c r="I1507" s="20"/>
      <c r="J1507" s="20"/>
      <c r="K1507" s="20"/>
    </row>
    <row r="1508" spans="1:11">
      <c r="A1508" s="154" t="s">
        <v>1526</v>
      </c>
      <c r="B1508" s="154" t="s">
        <v>3360</v>
      </c>
      <c r="C1508" s="154" t="s">
        <v>4171</v>
      </c>
      <c r="D1508" s="179"/>
      <c r="E1508" s="179"/>
      <c r="F1508" s="179"/>
      <c r="G1508" s="179"/>
      <c r="H1508" s="179">
        <f>VLOOKUP(A1508,Sheet3!$A$1:$E$2000,5,FALSE)</f>
        <v>0</v>
      </c>
      <c r="I1508" s="20"/>
      <c r="J1508" s="20"/>
      <c r="K1508" s="20"/>
    </row>
    <row r="1509" spans="1:11">
      <c r="A1509" s="154" t="s">
        <v>1527</v>
      </c>
      <c r="B1509" s="154" t="s">
        <v>3361</v>
      </c>
      <c r="C1509" s="154" t="s">
        <v>4171</v>
      </c>
      <c r="D1509" s="179"/>
      <c r="E1509" s="179"/>
      <c r="F1509" s="179"/>
      <c r="G1509" s="179"/>
      <c r="H1509" s="179">
        <f>VLOOKUP(A1509,Sheet3!$A$1:$E$2000,5,FALSE)</f>
        <v>0</v>
      </c>
      <c r="I1509" s="20"/>
      <c r="J1509" s="20"/>
      <c r="K1509" s="20"/>
    </row>
    <row r="1510" spans="1:11">
      <c r="A1510" s="154" t="s">
        <v>4320</v>
      </c>
      <c r="B1510" s="154" t="s">
        <v>4321</v>
      </c>
      <c r="C1510" s="154" t="s">
        <v>4171</v>
      </c>
      <c r="D1510" s="179">
        <v>1448106414</v>
      </c>
      <c r="E1510" s="179"/>
      <c r="F1510" s="179"/>
      <c r="G1510" s="179"/>
      <c r="H1510" s="179">
        <f>VLOOKUP(A1510,Sheet3!$A$1:$E$2000,5,FALSE)</f>
        <v>0</v>
      </c>
      <c r="I1510" s="20"/>
      <c r="J1510" s="20"/>
      <c r="K1510" s="20"/>
    </row>
    <row r="1511" spans="1:11">
      <c r="A1511" s="154" t="s">
        <v>1529</v>
      </c>
      <c r="B1511" s="154" t="s">
        <v>3363</v>
      </c>
      <c r="C1511" s="154" t="s">
        <v>4171</v>
      </c>
      <c r="D1511" s="179"/>
      <c r="E1511" s="179"/>
      <c r="F1511" s="179"/>
      <c r="G1511" s="179"/>
      <c r="H1511" s="179">
        <f>VLOOKUP(A1511,Sheet3!$A$1:$E$2000,5,FALSE)</f>
        <v>0</v>
      </c>
      <c r="I1511" s="20"/>
      <c r="J1511" s="20"/>
      <c r="K1511" s="20"/>
    </row>
    <row r="1512" spans="1:11">
      <c r="A1512" s="154" t="s">
        <v>804</v>
      </c>
      <c r="B1512" s="154" t="s">
        <v>3364</v>
      </c>
      <c r="C1512" s="154" t="s">
        <v>4171</v>
      </c>
      <c r="D1512" s="179">
        <v>153374920998</v>
      </c>
      <c r="E1512" s="179">
        <v>187293711807</v>
      </c>
      <c r="F1512" s="179">
        <v>218163273586</v>
      </c>
      <c r="G1512" s="179">
        <v>237801959111</v>
      </c>
      <c r="H1512" s="179">
        <f>VLOOKUP(A1512,Sheet3!$A$1:$E$2000,5,FALSE)</f>
        <v>242751835336</v>
      </c>
      <c r="I1512" s="20"/>
      <c r="J1512" s="20"/>
      <c r="K1512" s="20"/>
    </row>
    <row r="1513" spans="1:11">
      <c r="A1513" s="154" t="s">
        <v>671</v>
      </c>
      <c r="B1513" s="154" t="s">
        <v>3365</v>
      </c>
      <c r="C1513" s="154" t="s">
        <v>4171</v>
      </c>
      <c r="D1513" s="179">
        <v>0</v>
      </c>
      <c r="E1513" s="179">
        <v>454954846</v>
      </c>
      <c r="F1513" s="179">
        <v>0</v>
      </c>
      <c r="G1513" s="179">
        <v>0</v>
      </c>
      <c r="H1513" s="179">
        <f>VLOOKUP(A1513,Sheet3!$A$1:$E$2000,5,FALSE)</f>
        <v>0</v>
      </c>
      <c r="I1513" s="20"/>
      <c r="J1513" s="20"/>
      <c r="K1513" s="20"/>
    </row>
    <row r="1514" spans="1:11">
      <c r="A1514" s="154" t="s">
        <v>1530</v>
      </c>
      <c r="B1514" s="154" t="s">
        <v>3366</v>
      </c>
      <c r="C1514" s="154" t="s">
        <v>4171</v>
      </c>
      <c r="D1514" s="179"/>
      <c r="E1514" s="179"/>
      <c r="F1514" s="179"/>
      <c r="G1514" s="179"/>
      <c r="H1514" s="179">
        <f>VLOOKUP(A1514,Sheet3!$A$1:$E$2000,5,FALSE)</f>
        <v>0</v>
      </c>
      <c r="I1514" s="20"/>
      <c r="J1514" s="20"/>
      <c r="K1514" s="20"/>
    </row>
    <row r="1515" spans="1:11">
      <c r="A1515" s="154" t="s">
        <v>961</v>
      </c>
      <c r="B1515" s="154" t="s">
        <v>3368</v>
      </c>
      <c r="C1515" s="154" t="s">
        <v>4171</v>
      </c>
      <c r="D1515" s="179">
        <v>14455382265</v>
      </c>
      <c r="E1515" s="179">
        <v>16632696441</v>
      </c>
      <c r="F1515" s="179">
        <v>8287717805</v>
      </c>
      <c r="G1515" s="179">
        <v>21480390128</v>
      </c>
      <c r="H1515" s="179">
        <f>VLOOKUP(A1515,Sheet3!$A$1:$E$2000,5,FALSE)</f>
        <v>1324603825</v>
      </c>
      <c r="I1515" s="20"/>
      <c r="J1515" s="20"/>
      <c r="K1515" s="20"/>
    </row>
    <row r="1516" spans="1:11">
      <c r="A1516" s="154" t="s">
        <v>1532</v>
      </c>
      <c r="B1516" s="154" t="s">
        <v>3369</v>
      </c>
      <c r="C1516" s="154" t="s">
        <v>4171</v>
      </c>
      <c r="D1516" s="179"/>
      <c r="E1516" s="179"/>
      <c r="F1516" s="179"/>
      <c r="G1516" s="179"/>
      <c r="H1516" s="179">
        <f>VLOOKUP(A1516,Sheet3!$A$1:$E$2000,5,FALSE)</f>
        <v>0</v>
      </c>
      <c r="I1516" s="20"/>
      <c r="J1516" s="20"/>
      <c r="K1516" s="20"/>
    </row>
    <row r="1517" spans="1:11">
      <c r="A1517" s="154" t="s">
        <v>4139</v>
      </c>
      <c r="B1517" s="154" t="s">
        <v>4140</v>
      </c>
      <c r="C1517" s="154" t="s">
        <v>4171</v>
      </c>
      <c r="D1517" s="179"/>
      <c r="E1517" s="179"/>
      <c r="F1517" s="179"/>
      <c r="G1517" s="179"/>
      <c r="H1517" s="179">
        <f>VLOOKUP(A1517,Sheet3!$A$1:$E$2000,5,FALSE)</f>
        <v>0</v>
      </c>
      <c r="I1517" s="20"/>
      <c r="J1517" s="20"/>
      <c r="K1517" s="20"/>
    </row>
    <row r="1518" spans="1:11">
      <c r="A1518" s="154" t="s">
        <v>1534</v>
      </c>
      <c r="B1518" s="154" t="s">
        <v>3371</v>
      </c>
      <c r="C1518" s="154" t="s">
        <v>4171</v>
      </c>
      <c r="D1518" s="179"/>
      <c r="E1518" s="179"/>
      <c r="F1518" s="179"/>
      <c r="G1518" s="179"/>
      <c r="H1518" s="179">
        <f>VLOOKUP(A1518,Sheet3!$A$1:$E$2000,5,FALSE)</f>
        <v>0</v>
      </c>
      <c r="I1518" s="20"/>
      <c r="J1518" s="20"/>
      <c r="K1518" s="20"/>
    </row>
    <row r="1519" spans="1:11">
      <c r="A1519" s="154" t="s">
        <v>1535</v>
      </c>
      <c r="B1519" s="154" t="s">
        <v>3372</v>
      </c>
      <c r="C1519" s="154" t="s">
        <v>4171</v>
      </c>
      <c r="D1519" s="179"/>
      <c r="E1519" s="179"/>
      <c r="F1519" s="179"/>
      <c r="G1519" s="179"/>
      <c r="H1519" s="179">
        <f>VLOOKUP(A1519,Sheet3!$A$1:$E$2000,5,FALSE)</f>
        <v>0</v>
      </c>
      <c r="I1519" s="20"/>
      <c r="J1519" s="20"/>
      <c r="K1519" s="20"/>
    </row>
    <row r="1520" spans="1:11">
      <c r="A1520" s="154" t="s">
        <v>675</v>
      </c>
      <c r="B1520" s="154" t="s">
        <v>2388</v>
      </c>
      <c r="C1520" s="154" t="s">
        <v>4171</v>
      </c>
      <c r="D1520" s="179">
        <v>0</v>
      </c>
      <c r="E1520" s="179">
        <v>238323629</v>
      </c>
      <c r="F1520" s="179">
        <v>133870471</v>
      </c>
      <c r="G1520" s="179">
        <v>124587015</v>
      </c>
      <c r="H1520" s="179">
        <f>VLOOKUP(A1520,Sheet3!$A$1:$E$2000,5,FALSE)</f>
        <v>122702237</v>
      </c>
      <c r="I1520" s="20"/>
      <c r="J1520" s="20"/>
      <c r="K1520" s="20"/>
    </row>
    <row r="1521" spans="1:11">
      <c r="A1521" s="154" t="s">
        <v>678</v>
      </c>
      <c r="B1521" s="154" t="s">
        <v>2391</v>
      </c>
      <c r="C1521" s="154" t="s">
        <v>4171</v>
      </c>
      <c r="D1521" s="179">
        <v>14653574</v>
      </c>
      <c r="E1521" s="179"/>
      <c r="F1521" s="179"/>
      <c r="G1521" s="179"/>
      <c r="H1521" s="179">
        <f>VLOOKUP(A1521,Sheet3!$A$1:$E$2000,5,FALSE)</f>
        <v>0</v>
      </c>
      <c r="I1521" s="20"/>
      <c r="J1521" s="20"/>
      <c r="K1521" s="20"/>
    </row>
    <row r="1522" spans="1:11">
      <c r="A1522" s="154" t="s">
        <v>679</v>
      </c>
      <c r="B1522" s="154" t="s">
        <v>2392</v>
      </c>
      <c r="C1522" s="154" t="s">
        <v>4171</v>
      </c>
      <c r="D1522" s="179">
        <v>0</v>
      </c>
      <c r="E1522" s="179">
        <v>0</v>
      </c>
      <c r="F1522" s="179">
        <v>50480245</v>
      </c>
      <c r="G1522" s="179">
        <v>10185185</v>
      </c>
      <c r="H1522" s="179">
        <f>VLOOKUP(A1522,Sheet3!$A$1:$E$2000,5,FALSE)</f>
        <v>-85300071</v>
      </c>
      <c r="I1522" s="20"/>
      <c r="J1522" s="20"/>
      <c r="K1522" s="20"/>
    </row>
    <row r="1523" spans="1:11">
      <c r="A1523" s="154" t="s">
        <v>807</v>
      </c>
      <c r="B1523" s="154" t="s">
        <v>3373</v>
      </c>
      <c r="C1523" s="154" t="s">
        <v>4171</v>
      </c>
      <c r="D1523" s="179">
        <v>154511898956</v>
      </c>
      <c r="E1523" s="179">
        <v>136282974972</v>
      </c>
      <c r="F1523" s="179">
        <v>180170956013</v>
      </c>
      <c r="G1523" s="179">
        <v>214754803005</v>
      </c>
      <c r="H1523" s="179">
        <f>VLOOKUP(A1523,Sheet3!$A$1:$E$2000,5,FALSE)</f>
        <v>183328142683</v>
      </c>
      <c r="I1523" s="20"/>
      <c r="J1523" s="20"/>
      <c r="K1523" s="20"/>
    </row>
    <row r="1524" spans="1:11">
      <c r="A1524" s="154" t="s">
        <v>870</v>
      </c>
      <c r="B1524" s="154" t="s">
        <v>3374</v>
      </c>
      <c r="C1524" s="154" t="s">
        <v>4171</v>
      </c>
      <c r="D1524" s="179">
        <v>27302982835</v>
      </c>
      <c r="E1524" s="179">
        <v>31141323027</v>
      </c>
      <c r="F1524" s="179">
        <v>28089232411</v>
      </c>
      <c r="G1524" s="179">
        <v>15349414728</v>
      </c>
      <c r="H1524" s="179">
        <f>VLOOKUP(A1524,Sheet3!$A$1:$E$2000,5,FALSE)</f>
        <v>26131058135</v>
      </c>
      <c r="I1524" s="20"/>
      <c r="J1524" s="20"/>
      <c r="K1524" s="20"/>
    </row>
    <row r="1525" spans="1:11">
      <c r="A1525" s="154" t="s">
        <v>871</v>
      </c>
      <c r="B1525" s="154" t="s">
        <v>3970</v>
      </c>
      <c r="C1525" s="154" t="s">
        <v>4171</v>
      </c>
      <c r="D1525" s="179">
        <v>16835846000000</v>
      </c>
      <c r="E1525" s="179">
        <v>63077000000</v>
      </c>
      <c r="F1525" s="179">
        <v>-59323000000</v>
      </c>
      <c r="G1525" s="179">
        <v>-39063000000</v>
      </c>
      <c r="H1525" s="179">
        <f>VLOOKUP(A1525,Sheet3!$A$1:$E$2000,5,FALSE)</f>
        <v>10861000000</v>
      </c>
      <c r="I1525" s="20"/>
      <c r="J1525" s="20"/>
      <c r="K1525" s="20"/>
    </row>
    <row r="1526" spans="1:11">
      <c r="A1526" s="154" t="s">
        <v>1536</v>
      </c>
      <c r="B1526" s="154" t="s">
        <v>3376</v>
      </c>
      <c r="C1526" s="154" t="s">
        <v>4171</v>
      </c>
      <c r="D1526" s="179"/>
      <c r="E1526" s="179"/>
      <c r="F1526" s="179"/>
      <c r="G1526" s="179"/>
      <c r="H1526" s="179">
        <f>VLOOKUP(A1526,Sheet3!$A$1:$E$2000,5,FALSE)</f>
        <v>0</v>
      </c>
      <c r="I1526" s="20"/>
      <c r="J1526" s="20"/>
      <c r="K1526" s="20"/>
    </row>
    <row r="1527" spans="1:11">
      <c r="A1527" s="154" t="s">
        <v>1537</v>
      </c>
      <c r="B1527" s="154" t="s">
        <v>3377</v>
      </c>
      <c r="C1527" s="154" t="s">
        <v>4171</v>
      </c>
      <c r="D1527" s="179">
        <v>24676576427</v>
      </c>
      <c r="E1527" s="179">
        <v>38595233134</v>
      </c>
      <c r="F1527" s="179">
        <v>20819514245</v>
      </c>
      <c r="G1527" s="179">
        <v>45192060235</v>
      </c>
      <c r="H1527" s="179">
        <f>VLOOKUP(A1527,Sheet3!$A$1:$E$2000,5,FALSE)</f>
        <v>22230149755</v>
      </c>
      <c r="I1527" s="20"/>
      <c r="J1527" s="20"/>
      <c r="K1527" s="20"/>
    </row>
    <row r="1528" spans="1:11">
      <c r="A1528" s="154" t="s">
        <v>1538</v>
      </c>
      <c r="B1528" s="154" t="s">
        <v>3378</v>
      </c>
      <c r="C1528" s="154" t="s">
        <v>4171</v>
      </c>
      <c r="D1528" s="179">
        <v>23984460622</v>
      </c>
      <c r="E1528" s="179">
        <v>16773667701</v>
      </c>
      <c r="F1528" s="179">
        <v>28278531670</v>
      </c>
      <c r="G1528" s="179">
        <v>32478060974</v>
      </c>
      <c r="H1528" s="179">
        <f>VLOOKUP(A1528,Sheet3!$A$1:$E$2000,5,FALSE)</f>
        <v>25378501315</v>
      </c>
      <c r="I1528" s="20"/>
      <c r="J1528" s="20"/>
      <c r="K1528" s="20"/>
    </row>
    <row r="1529" spans="1:11">
      <c r="A1529" s="154" t="s">
        <v>1539</v>
      </c>
      <c r="B1529" s="154" t="s">
        <v>3379</v>
      </c>
      <c r="C1529" s="154" t="s">
        <v>4171</v>
      </c>
      <c r="D1529" s="179">
        <v>3821466445</v>
      </c>
      <c r="E1529" s="179">
        <v>5296689593</v>
      </c>
      <c r="F1529" s="179">
        <v>4473138104</v>
      </c>
      <c r="G1529" s="179">
        <v>5765908066</v>
      </c>
      <c r="H1529" s="179">
        <f>VLOOKUP(A1529,Sheet3!$A$1:$E$2000,5,FALSE)</f>
        <v>4682243859</v>
      </c>
      <c r="I1529" s="20"/>
      <c r="J1529" s="20"/>
      <c r="K1529" s="20"/>
    </row>
    <row r="1530" spans="1:11">
      <c r="A1530" s="154" t="s">
        <v>890</v>
      </c>
      <c r="B1530" s="154" t="s">
        <v>3382</v>
      </c>
      <c r="C1530" s="154" t="s">
        <v>4171</v>
      </c>
      <c r="D1530" s="179">
        <v>244282912123</v>
      </c>
      <c r="E1530" s="179">
        <v>298837812537</v>
      </c>
      <c r="F1530" s="179">
        <v>268315725680</v>
      </c>
      <c r="G1530" s="179">
        <v>317077880913</v>
      </c>
      <c r="H1530" s="179">
        <f>VLOOKUP(A1530,Sheet3!$A$1:$E$2000,5,FALSE)</f>
        <v>238968077336</v>
      </c>
      <c r="I1530" s="20"/>
      <c r="J1530" s="20"/>
      <c r="K1530" s="20"/>
    </row>
    <row r="1531" spans="1:11">
      <c r="A1531" s="154" t="s">
        <v>803</v>
      </c>
      <c r="B1531" s="154" t="s">
        <v>3383</v>
      </c>
      <c r="C1531" s="154" t="s">
        <v>4171</v>
      </c>
      <c r="D1531" s="179">
        <v>4964288469366</v>
      </c>
      <c r="E1531" s="179">
        <v>5541043163708</v>
      </c>
      <c r="F1531" s="179">
        <v>6037333024490</v>
      </c>
      <c r="G1531" s="179">
        <v>6168707310754</v>
      </c>
      <c r="H1531" s="179">
        <f>VLOOKUP(A1531,Sheet3!$A$1:$E$2000,5,FALSE)</f>
        <v>6328602879254</v>
      </c>
      <c r="I1531" s="20"/>
      <c r="J1531" s="20"/>
      <c r="K1531" s="20"/>
    </row>
    <row r="1532" spans="1:11">
      <c r="A1532" s="154" t="s">
        <v>1540</v>
      </c>
      <c r="B1532" s="154" t="s">
        <v>3916</v>
      </c>
      <c r="C1532" s="154" t="s">
        <v>4171</v>
      </c>
      <c r="D1532" s="179"/>
      <c r="E1532" s="179"/>
      <c r="F1532" s="179"/>
      <c r="G1532" s="179"/>
      <c r="H1532" s="179">
        <f>VLOOKUP(A1532,Sheet3!$A$1:$E$2000,5,FALSE)</f>
        <v>0</v>
      </c>
      <c r="I1532" s="20"/>
      <c r="J1532" s="20"/>
      <c r="K1532" s="20"/>
    </row>
    <row r="1533" spans="1:11">
      <c r="A1533" s="154" t="s">
        <v>1541</v>
      </c>
      <c r="B1533" s="154" t="s">
        <v>3385</v>
      </c>
      <c r="C1533" s="154" t="s">
        <v>4171</v>
      </c>
      <c r="D1533" s="179">
        <v>128386487198</v>
      </c>
      <c r="E1533" s="179">
        <v>149639716258</v>
      </c>
      <c r="F1533" s="179">
        <v>165376207049</v>
      </c>
      <c r="G1533" s="179">
        <v>159052398813</v>
      </c>
      <c r="H1533" s="179">
        <f>VLOOKUP(A1533,Sheet3!$A$1:$E$2000,5,FALSE)</f>
        <v>148390842746</v>
      </c>
      <c r="I1533" s="20"/>
      <c r="J1533" s="20"/>
      <c r="K1533" s="20"/>
    </row>
    <row r="1534" spans="1:11">
      <c r="A1534" s="154" t="s">
        <v>771</v>
      </c>
      <c r="B1534" s="154" t="s">
        <v>3386</v>
      </c>
      <c r="C1534" s="154" t="s">
        <v>4171</v>
      </c>
      <c r="D1534" s="179">
        <v>515967986748</v>
      </c>
      <c r="E1534" s="179">
        <v>663958196510</v>
      </c>
      <c r="F1534" s="179">
        <v>596223650727</v>
      </c>
      <c r="G1534" s="179">
        <v>587442380182</v>
      </c>
      <c r="H1534" s="179">
        <f>VLOOKUP(A1534,Sheet3!$A$1:$E$2000,5,FALSE)</f>
        <v>588891017719</v>
      </c>
      <c r="I1534" s="20"/>
      <c r="J1534" s="20"/>
      <c r="K1534" s="20"/>
    </row>
    <row r="1535" spans="1:11">
      <c r="A1535" s="154" t="s">
        <v>1542</v>
      </c>
      <c r="B1535" s="154" t="s">
        <v>3387</v>
      </c>
      <c r="C1535" s="154" t="s">
        <v>4171</v>
      </c>
      <c r="D1535" s="179">
        <v>33840713101</v>
      </c>
      <c r="E1535" s="179">
        <v>46336567779</v>
      </c>
      <c r="F1535" s="179">
        <v>44864674259</v>
      </c>
      <c r="G1535" s="179">
        <v>64606899321</v>
      </c>
      <c r="H1535" s="179">
        <f>VLOOKUP(A1535,Sheet3!$A$1:$E$2000,5,FALSE)</f>
        <v>62909822812</v>
      </c>
      <c r="I1535" s="20"/>
      <c r="J1535" s="20"/>
      <c r="K1535" s="20"/>
    </row>
    <row r="1536" spans="1:11">
      <c r="A1536" s="154" t="s">
        <v>854</v>
      </c>
      <c r="B1536" s="154" t="s">
        <v>3388</v>
      </c>
      <c r="C1536" s="154" t="s">
        <v>4171</v>
      </c>
      <c r="D1536" s="179">
        <v>1437626703</v>
      </c>
      <c r="E1536" s="179">
        <v>895369503</v>
      </c>
      <c r="F1536" s="179">
        <v>711525736</v>
      </c>
      <c r="G1536" s="179">
        <v>848974041</v>
      </c>
      <c r="H1536" s="179">
        <f>VLOOKUP(A1536,Sheet3!$A$1:$E$2000,5,FALSE)</f>
        <v>379958559</v>
      </c>
      <c r="I1536" s="20"/>
      <c r="J1536" s="20"/>
      <c r="K1536" s="20"/>
    </row>
    <row r="1537" spans="1:11">
      <c r="A1537" s="154" t="s">
        <v>1543</v>
      </c>
      <c r="B1537" s="154" t="s">
        <v>3389</v>
      </c>
      <c r="C1537" s="154" t="s">
        <v>4171</v>
      </c>
      <c r="D1537" s="179">
        <v>6846994996</v>
      </c>
      <c r="E1537" s="179">
        <v>6046369336</v>
      </c>
      <c r="F1537" s="179">
        <v>12614413106</v>
      </c>
      <c r="G1537" s="179">
        <v>13159592949</v>
      </c>
      <c r="H1537" s="179">
        <f>VLOOKUP(A1537,Sheet3!$A$1:$E$2000,5,FALSE)</f>
        <v>18963070978</v>
      </c>
      <c r="I1537" s="20"/>
      <c r="J1537" s="20"/>
      <c r="K1537" s="20"/>
    </row>
    <row r="1538" spans="1:11">
      <c r="A1538" s="154" t="s">
        <v>1544</v>
      </c>
      <c r="B1538" s="154" t="s">
        <v>3658</v>
      </c>
      <c r="C1538" s="154" t="s">
        <v>4171</v>
      </c>
      <c r="D1538" s="179">
        <v>0</v>
      </c>
      <c r="E1538" s="179">
        <v>0</v>
      </c>
      <c r="F1538" s="179">
        <v>0</v>
      </c>
      <c r="G1538" s="179">
        <v>0</v>
      </c>
      <c r="H1538" s="179">
        <f>VLOOKUP(A1538,Sheet3!$A$1:$E$2000,5,FALSE)</f>
        <v>0</v>
      </c>
      <c r="I1538" s="20"/>
      <c r="J1538" s="20"/>
      <c r="K1538" s="20"/>
    </row>
    <row r="1539" spans="1:11">
      <c r="A1539" s="154" t="s">
        <v>1545</v>
      </c>
      <c r="B1539" s="154" t="s">
        <v>3391</v>
      </c>
      <c r="C1539" s="154" t="s">
        <v>4171</v>
      </c>
      <c r="D1539" s="179"/>
      <c r="E1539" s="179"/>
      <c r="F1539" s="179"/>
      <c r="G1539" s="179"/>
      <c r="H1539" s="179">
        <f>VLOOKUP(A1539,Sheet3!$A$1:$E$2000,5,FALSE)</f>
        <v>0</v>
      </c>
      <c r="I1539" s="20"/>
      <c r="J1539" s="20"/>
      <c r="K1539" s="20"/>
    </row>
    <row r="1540" spans="1:11">
      <c r="A1540" s="154" t="s">
        <v>685</v>
      </c>
      <c r="B1540" s="154" t="s">
        <v>2397</v>
      </c>
      <c r="C1540" s="154" t="s">
        <v>4171</v>
      </c>
      <c r="D1540" s="179"/>
      <c r="E1540" s="179"/>
      <c r="F1540" s="179"/>
      <c r="G1540" s="179"/>
      <c r="H1540" s="179">
        <f>VLOOKUP(A1540,Sheet3!$A$1:$E$2000,5,FALSE)</f>
        <v>0</v>
      </c>
      <c r="I1540" s="20"/>
      <c r="J1540" s="20"/>
      <c r="K1540" s="20"/>
    </row>
    <row r="1541" spans="1:11">
      <c r="A1541" s="154" t="s">
        <v>1547</v>
      </c>
      <c r="B1541" s="154" t="s">
        <v>3394</v>
      </c>
      <c r="C1541" s="154" t="s">
        <v>4171</v>
      </c>
      <c r="D1541" s="179"/>
      <c r="E1541" s="179"/>
      <c r="F1541" s="179"/>
      <c r="G1541" s="179"/>
      <c r="H1541" s="179">
        <f>VLOOKUP(A1541,Sheet3!$A$1:$E$2000,5,FALSE)</f>
        <v>0</v>
      </c>
      <c r="I1541" s="20"/>
      <c r="J1541" s="20"/>
      <c r="K1541" s="20"/>
    </row>
    <row r="1542" spans="1:11">
      <c r="A1542" s="154" t="s">
        <v>877</v>
      </c>
      <c r="B1542" s="154" t="s">
        <v>3395</v>
      </c>
      <c r="C1542" s="154" t="s">
        <v>4171</v>
      </c>
      <c r="D1542" s="179">
        <v>3761163708</v>
      </c>
      <c r="E1542" s="179">
        <v>6439880135</v>
      </c>
      <c r="F1542" s="179">
        <v>-480181182</v>
      </c>
      <c r="G1542" s="179">
        <v>2665585539</v>
      </c>
      <c r="H1542" s="179">
        <f>VLOOKUP(A1542,Sheet3!$A$1:$E$2000,5,FALSE)</f>
        <v>8976996248</v>
      </c>
      <c r="I1542" s="20"/>
      <c r="J1542" s="20"/>
      <c r="K1542" s="20"/>
    </row>
    <row r="1543" spans="1:11">
      <c r="A1543" s="154" t="s">
        <v>1548</v>
      </c>
      <c r="B1543" s="154" t="s">
        <v>3396</v>
      </c>
      <c r="C1543" s="154" t="s">
        <v>4171</v>
      </c>
      <c r="D1543" s="179"/>
      <c r="E1543" s="179"/>
      <c r="F1543" s="179"/>
      <c r="G1543" s="179"/>
      <c r="H1543" s="179">
        <f>VLOOKUP(A1543,Sheet3!$A$1:$E$2000,5,FALSE)</f>
        <v>0</v>
      </c>
      <c r="I1543" s="20"/>
      <c r="J1543" s="20"/>
      <c r="K1543" s="20"/>
    </row>
    <row r="1544" spans="1:11">
      <c r="A1544" s="154" t="s">
        <v>1549</v>
      </c>
      <c r="B1544" s="154" t="s">
        <v>3397</v>
      </c>
      <c r="C1544" s="154" t="s">
        <v>4171</v>
      </c>
      <c r="D1544" s="179">
        <v>25755163655</v>
      </c>
      <c r="E1544" s="179">
        <v>30974259131</v>
      </c>
      <c r="F1544" s="179">
        <v>28972607199</v>
      </c>
      <c r="G1544" s="179">
        <v>40423756038</v>
      </c>
      <c r="H1544" s="179">
        <f>VLOOKUP(A1544,Sheet3!$A$1:$E$2000,5,FALSE)</f>
        <v>30660333443</v>
      </c>
      <c r="I1544" s="20"/>
      <c r="J1544" s="20"/>
      <c r="K1544" s="20"/>
    </row>
    <row r="1545" spans="1:11">
      <c r="A1545" s="154" t="s">
        <v>689</v>
      </c>
      <c r="B1545" s="154" t="s">
        <v>3784</v>
      </c>
      <c r="C1545" s="154" t="s">
        <v>4171</v>
      </c>
      <c r="D1545" s="179">
        <v>-2053093080</v>
      </c>
      <c r="E1545" s="179">
        <v>1063307457</v>
      </c>
      <c r="F1545" s="179">
        <v>386038319</v>
      </c>
      <c r="G1545" s="179">
        <v>2507683300</v>
      </c>
      <c r="H1545" s="179">
        <f>VLOOKUP(A1545,Sheet3!$A$1:$E$2000,5,FALSE)</f>
        <v>1275883627</v>
      </c>
      <c r="I1545" s="20"/>
      <c r="J1545" s="20"/>
      <c r="K1545" s="20"/>
    </row>
    <row r="1546" spans="1:11">
      <c r="A1546" s="154" t="s">
        <v>1551</v>
      </c>
      <c r="B1546" s="154" t="s">
        <v>3399</v>
      </c>
      <c r="C1546" s="154" t="s">
        <v>4171</v>
      </c>
      <c r="D1546" s="179"/>
      <c r="E1546" s="179"/>
      <c r="F1546" s="179"/>
      <c r="G1546" s="179"/>
      <c r="H1546" s="179">
        <f>VLOOKUP(A1546,Sheet3!$A$1:$E$2000,5,FALSE)</f>
        <v>0</v>
      </c>
      <c r="I1546" s="20"/>
      <c r="J1546" s="20"/>
      <c r="K1546" s="20"/>
    </row>
    <row r="1547" spans="1:11">
      <c r="A1547" s="154" t="s">
        <v>962</v>
      </c>
      <c r="B1547" s="154" t="s">
        <v>3400</v>
      </c>
      <c r="C1547" s="154" t="s">
        <v>4171</v>
      </c>
      <c r="D1547" s="179">
        <v>91811471283</v>
      </c>
      <c r="E1547" s="179">
        <v>116063294919</v>
      </c>
      <c r="F1547" s="179">
        <v>82466033213</v>
      </c>
      <c r="G1547" s="179">
        <v>135417098841</v>
      </c>
      <c r="H1547" s="179">
        <f>VLOOKUP(A1547,Sheet3!$A$1:$E$2000,5,FALSE)</f>
        <v>111648440423</v>
      </c>
      <c r="I1547" s="20"/>
      <c r="J1547" s="20"/>
      <c r="K1547" s="20"/>
    </row>
    <row r="1548" spans="1:11">
      <c r="A1548" s="154" t="s">
        <v>1552</v>
      </c>
      <c r="B1548" s="154" t="s">
        <v>3401</v>
      </c>
      <c r="C1548" s="154" t="s">
        <v>4171</v>
      </c>
      <c r="D1548" s="179">
        <v>121614198304</v>
      </c>
      <c r="E1548" s="179">
        <v>206083447657</v>
      </c>
      <c r="F1548" s="179">
        <v>166637380172</v>
      </c>
      <c r="G1548" s="179">
        <v>174790756636</v>
      </c>
      <c r="H1548" s="179">
        <f>VLOOKUP(A1548,Sheet3!$A$1:$E$2000,5,FALSE)</f>
        <v>187316314406</v>
      </c>
      <c r="I1548" s="20"/>
      <c r="J1548" s="20"/>
      <c r="K1548" s="20"/>
    </row>
    <row r="1549" spans="1:11">
      <c r="A1549" s="154" t="s">
        <v>1554</v>
      </c>
      <c r="B1549" s="154" t="s">
        <v>3664</v>
      </c>
      <c r="C1549" s="154" t="s">
        <v>4171</v>
      </c>
      <c r="D1549" s="179">
        <v>2304572679</v>
      </c>
      <c r="E1549" s="179">
        <v>4043668025</v>
      </c>
      <c r="F1549" s="179">
        <v>3164419303</v>
      </c>
      <c r="G1549" s="179">
        <v>2843710112</v>
      </c>
      <c r="H1549" s="179">
        <f>VLOOKUP(A1549,Sheet3!$A$1:$E$2000,5,FALSE)</f>
        <v>3438353815</v>
      </c>
      <c r="I1549" s="20"/>
      <c r="J1549" s="20"/>
      <c r="K1549" s="20"/>
    </row>
    <row r="1550" spans="1:11">
      <c r="A1550" s="154" t="s">
        <v>1555</v>
      </c>
      <c r="B1550" s="154" t="s">
        <v>3404</v>
      </c>
      <c r="C1550" s="154" t="s">
        <v>4171</v>
      </c>
      <c r="D1550" s="179"/>
      <c r="E1550" s="179"/>
      <c r="F1550" s="179"/>
      <c r="G1550" s="179"/>
      <c r="H1550" s="179">
        <f>VLOOKUP(A1550,Sheet3!$A$1:$E$2000,5,FALSE)</f>
        <v>0</v>
      </c>
      <c r="I1550" s="20"/>
      <c r="J1550" s="20"/>
      <c r="K1550" s="20"/>
    </row>
    <row r="1551" spans="1:11">
      <c r="A1551" s="154" t="s">
        <v>4290</v>
      </c>
      <c r="B1551" s="154" t="s">
        <v>4291</v>
      </c>
      <c r="C1551" s="154" t="s">
        <v>4171</v>
      </c>
      <c r="D1551" s="179"/>
      <c r="E1551" s="179"/>
      <c r="F1551" s="179"/>
      <c r="G1551" s="179">
        <v>27105932608</v>
      </c>
      <c r="H1551" s="179">
        <f>VLOOKUP(A1551,Sheet3!$A$1:$E$2000,5,FALSE)</f>
        <v>14644705084</v>
      </c>
      <c r="I1551" s="20"/>
      <c r="J1551" s="20"/>
      <c r="K1551" s="20"/>
    </row>
    <row r="1552" spans="1:11">
      <c r="A1552" s="154" t="s">
        <v>1556</v>
      </c>
      <c r="B1552" s="154" t="s">
        <v>3405</v>
      </c>
      <c r="C1552" s="154" t="s">
        <v>4171</v>
      </c>
      <c r="D1552" s="179">
        <v>28639226016</v>
      </c>
      <c r="E1552" s="179">
        <v>34169460476</v>
      </c>
      <c r="F1552" s="179">
        <v>31124729891</v>
      </c>
      <c r="G1552" s="179">
        <v>36534268049</v>
      </c>
      <c r="H1552" s="179">
        <f>VLOOKUP(A1552,Sheet3!$A$1:$E$2000,5,FALSE)</f>
        <v>39009529295</v>
      </c>
      <c r="I1552" s="20"/>
      <c r="J1552" s="20"/>
      <c r="K1552" s="20"/>
    </row>
    <row r="1553" spans="1:11">
      <c r="A1553" s="154" t="s">
        <v>1557</v>
      </c>
      <c r="B1553" s="154" t="s">
        <v>4162</v>
      </c>
      <c r="C1553" s="154" t="s">
        <v>4171</v>
      </c>
      <c r="D1553" s="179"/>
      <c r="E1553" s="179"/>
      <c r="F1553" s="179"/>
      <c r="G1553" s="179"/>
      <c r="H1553" s="179">
        <f>VLOOKUP(A1553,Sheet3!$A$1:$E$2000,5,FALSE)</f>
        <v>0</v>
      </c>
      <c r="I1553" s="20"/>
      <c r="J1553" s="20"/>
      <c r="K1553" s="20"/>
    </row>
    <row r="1554" spans="1:11">
      <c r="A1554" s="154" t="s">
        <v>923</v>
      </c>
      <c r="B1554" s="154" t="s">
        <v>3407</v>
      </c>
      <c r="C1554" s="154" t="s">
        <v>4171</v>
      </c>
      <c r="D1554" s="179"/>
      <c r="E1554" s="179"/>
      <c r="F1554" s="179"/>
      <c r="G1554" s="179"/>
      <c r="H1554" s="179">
        <f>VLOOKUP(A1554,Sheet3!$A$1:$E$2000,5,FALSE)</f>
        <v>0</v>
      </c>
      <c r="I1554" s="20"/>
      <c r="J1554" s="20"/>
      <c r="K1554" s="20"/>
    </row>
    <row r="1555" spans="1:11">
      <c r="A1555" s="154" t="s">
        <v>3980</v>
      </c>
      <c r="B1555" s="154" t="s">
        <v>3981</v>
      </c>
      <c r="C1555" s="154" t="s">
        <v>4171</v>
      </c>
      <c r="D1555" s="179"/>
      <c r="E1555" s="179"/>
      <c r="F1555" s="179"/>
      <c r="G1555" s="179"/>
      <c r="H1555" s="179">
        <f>VLOOKUP(A1555,Sheet3!$A$1:$E$2000,5,FALSE)</f>
        <v>0</v>
      </c>
      <c r="I1555" s="20"/>
      <c r="J1555" s="20"/>
      <c r="K1555" s="20"/>
    </row>
    <row r="1556" spans="1:11">
      <c r="A1556" s="154" t="s">
        <v>3546</v>
      </c>
      <c r="B1556" s="154" t="s">
        <v>3942</v>
      </c>
      <c r="C1556" s="154" t="s">
        <v>4171</v>
      </c>
      <c r="D1556" s="179"/>
      <c r="E1556" s="179"/>
      <c r="F1556" s="179"/>
      <c r="G1556" s="179"/>
      <c r="H1556" s="179">
        <f>VLOOKUP(A1556,Sheet3!$A$1:$E$2000,5,FALSE)</f>
        <v>0</v>
      </c>
      <c r="I1556" s="20"/>
      <c r="J1556" s="20"/>
      <c r="K1556" s="20"/>
    </row>
    <row r="1557" spans="1:11">
      <c r="A1557" s="154" t="s">
        <v>816</v>
      </c>
      <c r="B1557" s="154" t="s">
        <v>3408</v>
      </c>
      <c r="C1557" s="154" t="s">
        <v>4171</v>
      </c>
      <c r="D1557" s="179">
        <v>8854701512</v>
      </c>
      <c r="E1557" s="179">
        <v>8224977914</v>
      </c>
      <c r="F1557" s="179">
        <v>-507134285</v>
      </c>
      <c r="G1557" s="179">
        <v>10660290414</v>
      </c>
      <c r="H1557" s="179">
        <f>VLOOKUP(A1557,Sheet3!$A$1:$E$2000,5,FALSE)</f>
        <v>-3832791444</v>
      </c>
      <c r="I1557" s="20"/>
      <c r="J1557" s="20"/>
      <c r="K1557" s="20"/>
    </row>
    <row r="1558" spans="1:11">
      <c r="A1558" s="154" t="s">
        <v>963</v>
      </c>
      <c r="B1558" s="154" t="s">
        <v>3409</v>
      </c>
      <c r="C1558" s="154" t="s">
        <v>4171</v>
      </c>
      <c r="D1558" s="179">
        <v>3108724630</v>
      </c>
      <c r="E1558" s="179">
        <v>3383491910</v>
      </c>
      <c r="F1558" s="179">
        <v>3405862364</v>
      </c>
      <c r="G1558" s="179">
        <v>2757069496</v>
      </c>
      <c r="H1558" s="179">
        <f>VLOOKUP(A1558,Sheet3!$A$1:$E$2000,5,FALSE)</f>
        <v>2804783911</v>
      </c>
      <c r="I1558" s="20"/>
      <c r="J1558" s="20"/>
      <c r="K1558" s="20"/>
    </row>
    <row r="1559" spans="1:11">
      <c r="A1559" s="154" t="s">
        <v>1558</v>
      </c>
      <c r="B1559" s="154" t="s">
        <v>3410</v>
      </c>
      <c r="C1559" s="154" t="s">
        <v>4171</v>
      </c>
      <c r="D1559" s="179"/>
      <c r="E1559" s="179"/>
      <c r="F1559" s="179"/>
      <c r="G1559" s="179"/>
      <c r="H1559" s="179">
        <f>VLOOKUP(A1559,Sheet3!$A$1:$E$2000,5,FALSE)</f>
        <v>0</v>
      </c>
      <c r="I1559" s="20"/>
      <c r="J1559" s="20"/>
      <c r="K1559" s="20"/>
    </row>
    <row r="1560" spans="1:11">
      <c r="A1560" s="154" t="s">
        <v>1559</v>
      </c>
      <c r="B1560" s="154" t="s">
        <v>3411</v>
      </c>
      <c r="C1560" s="154" t="s">
        <v>4171</v>
      </c>
      <c r="D1560" s="179"/>
      <c r="E1560" s="179"/>
      <c r="F1560" s="179"/>
      <c r="G1560" s="179"/>
      <c r="H1560" s="179">
        <f>VLOOKUP(A1560,Sheet3!$A$1:$E$2000,5,FALSE)</f>
        <v>0</v>
      </c>
      <c r="I1560" s="20"/>
      <c r="J1560" s="20"/>
      <c r="K1560" s="20"/>
    </row>
    <row r="1561" spans="1:11">
      <c r="A1561" s="154" t="s">
        <v>863</v>
      </c>
      <c r="B1561" s="154" t="s">
        <v>3412</v>
      </c>
      <c r="C1561" s="154" t="s">
        <v>4171</v>
      </c>
      <c r="D1561" s="179">
        <v>805713723</v>
      </c>
      <c r="E1561" s="179">
        <v>-1126965949</v>
      </c>
      <c r="F1561" s="179">
        <v>540048410</v>
      </c>
      <c r="G1561" s="179">
        <v>-1458138043</v>
      </c>
      <c r="H1561" s="179">
        <f>VLOOKUP(A1561,Sheet3!$A$1:$E$2000,5,FALSE)</f>
        <v>5265238369</v>
      </c>
      <c r="I1561" s="20"/>
      <c r="J1561" s="20"/>
      <c r="K1561" s="20"/>
    </row>
    <row r="1562" spans="1:11">
      <c r="A1562" s="154" t="s">
        <v>1560</v>
      </c>
      <c r="B1562" s="154" t="s">
        <v>3413</v>
      </c>
      <c r="C1562" s="154" t="s">
        <v>4171</v>
      </c>
      <c r="D1562" s="179"/>
      <c r="E1562" s="179"/>
      <c r="F1562" s="179"/>
      <c r="G1562" s="179"/>
      <c r="H1562" s="179">
        <f>VLOOKUP(A1562,Sheet3!$A$1:$E$2000,5,FALSE)</f>
        <v>0</v>
      </c>
      <c r="I1562" s="20"/>
      <c r="J1562" s="20"/>
      <c r="K1562" s="20"/>
    </row>
    <row r="1563" spans="1:11">
      <c r="A1563" s="154" t="s">
        <v>1561</v>
      </c>
      <c r="B1563" s="154" t="s">
        <v>3414</v>
      </c>
      <c r="C1563" s="154" t="s">
        <v>4171</v>
      </c>
      <c r="D1563" s="179">
        <v>5436483767</v>
      </c>
      <c r="E1563" s="179">
        <v>5617713144</v>
      </c>
      <c r="F1563" s="179">
        <v>6983034904</v>
      </c>
      <c r="G1563" s="179">
        <v>10411580186</v>
      </c>
      <c r="H1563" s="179">
        <f>VLOOKUP(A1563,Sheet3!$A$1:$E$2000,5,FALSE)</f>
        <v>5687812277</v>
      </c>
      <c r="I1563" s="20"/>
      <c r="J1563" s="20"/>
      <c r="K1563" s="20"/>
    </row>
    <row r="1564" spans="1:11">
      <c r="A1564" s="154" t="s">
        <v>3947</v>
      </c>
      <c r="B1564" s="154" t="s">
        <v>4229</v>
      </c>
      <c r="C1564" s="154" t="s">
        <v>4171</v>
      </c>
      <c r="D1564" s="179">
        <v>792028027499</v>
      </c>
      <c r="E1564" s="179">
        <v>956419468626</v>
      </c>
      <c r="F1564" s="179">
        <v>1051956003359</v>
      </c>
      <c r="G1564" s="179">
        <v>1178862136242</v>
      </c>
      <c r="H1564" s="179">
        <f>VLOOKUP(A1564,Sheet3!$A$1:$E$2000,5,FALSE)</f>
        <v>1110163624506</v>
      </c>
      <c r="I1564" s="20"/>
      <c r="J1564" s="20"/>
      <c r="K1564" s="20"/>
    </row>
    <row r="1565" spans="1:11">
      <c r="A1565" s="154" t="s">
        <v>1562</v>
      </c>
      <c r="B1565" s="154" t="s">
        <v>3416</v>
      </c>
      <c r="C1565" s="154" t="s">
        <v>4171</v>
      </c>
      <c r="D1565" s="179">
        <v>198568264</v>
      </c>
      <c r="E1565" s="179">
        <v>-18546735</v>
      </c>
      <c r="F1565" s="179">
        <v>-2175074915</v>
      </c>
      <c r="G1565" s="179">
        <v>-1286084714</v>
      </c>
      <c r="H1565" s="179">
        <f>VLOOKUP(A1565,Sheet3!$A$1:$E$2000,5,FALSE)</f>
        <v>8358152693</v>
      </c>
      <c r="I1565" s="20"/>
      <c r="J1565" s="20"/>
      <c r="K1565" s="20"/>
    </row>
    <row r="1566" spans="1:11">
      <c r="A1566" s="154" t="s">
        <v>1563</v>
      </c>
      <c r="B1566" s="154" t="s">
        <v>3417</v>
      </c>
      <c r="C1566" s="154" t="s">
        <v>4171</v>
      </c>
      <c r="D1566" s="179"/>
      <c r="E1566" s="179"/>
      <c r="F1566" s="179"/>
      <c r="G1566" s="179"/>
      <c r="H1566" s="179">
        <f>VLOOKUP(A1566,Sheet3!$A$1:$E$2000,5,FALSE)</f>
        <v>0</v>
      </c>
      <c r="I1566" s="20"/>
      <c r="J1566" s="20"/>
      <c r="K1566" s="20"/>
    </row>
    <row r="1567" spans="1:11">
      <c r="A1567" s="154" t="s">
        <v>1564</v>
      </c>
      <c r="B1567" s="154" t="s">
        <v>3418</v>
      </c>
      <c r="C1567" s="154" t="s">
        <v>4171</v>
      </c>
      <c r="D1567" s="179"/>
      <c r="E1567" s="179"/>
      <c r="F1567" s="179"/>
      <c r="G1567" s="179"/>
      <c r="H1567" s="179">
        <f>VLOOKUP(A1567,Sheet3!$A$1:$E$2000,5,FALSE)</f>
        <v>0</v>
      </c>
      <c r="I1567" s="20"/>
      <c r="J1567" s="20"/>
      <c r="K1567" s="20"/>
    </row>
    <row r="1568" spans="1:11">
      <c r="A1568" s="154" t="s">
        <v>1565</v>
      </c>
      <c r="B1568" s="154" t="s">
        <v>3419</v>
      </c>
      <c r="C1568" s="154" t="s">
        <v>4171</v>
      </c>
      <c r="D1568" s="179"/>
      <c r="E1568" s="179"/>
      <c r="F1568" s="179"/>
      <c r="G1568" s="179"/>
      <c r="H1568" s="179">
        <f>VLOOKUP(A1568,Sheet3!$A$1:$E$2000,5,FALSE)</f>
        <v>0</v>
      </c>
      <c r="I1568" s="20"/>
      <c r="J1568" s="20"/>
      <c r="K1568" s="20"/>
    </row>
    <row r="1569" spans="1:11">
      <c r="A1569" s="154" t="s">
        <v>1566</v>
      </c>
      <c r="B1569" s="154" t="s">
        <v>3420</v>
      </c>
      <c r="C1569" s="154" t="s">
        <v>4171</v>
      </c>
      <c r="D1569" s="179"/>
      <c r="E1569" s="179"/>
      <c r="F1569" s="179"/>
      <c r="G1569" s="179"/>
      <c r="H1569" s="179">
        <f>VLOOKUP(A1569,Sheet3!$A$1:$E$2000,5,FALSE)</f>
        <v>0</v>
      </c>
      <c r="I1569" s="20"/>
      <c r="J1569" s="20"/>
      <c r="K1569" s="20"/>
    </row>
    <row r="1570" spans="1:11">
      <c r="A1570" s="154" t="s">
        <v>779</v>
      </c>
      <c r="B1570" s="154" t="s">
        <v>3421</v>
      </c>
      <c r="C1570" s="154" t="s">
        <v>4171</v>
      </c>
      <c r="D1570" s="179">
        <v>3455616839</v>
      </c>
      <c r="E1570" s="179">
        <v>959611234</v>
      </c>
      <c r="F1570" s="179">
        <v>12128780999</v>
      </c>
      <c r="G1570" s="179">
        <v>66286842659</v>
      </c>
      <c r="H1570" s="179">
        <f>VLOOKUP(A1570,Sheet3!$A$1:$E$2000,5,FALSE)</f>
        <v>2288686250</v>
      </c>
      <c r="I1570" s="20"/>
      <c r="J1570" s="20"/>
      <c r="K1570" s="20"/>
    </row>
    <row r="1571" spans="1:11">
      <c r="A1571" s="154" t="s">
        <v>964</v>
      </c>
      <c r="B1571" s="154" t="s">
        <v>3422</v>
      </c>
      <c r="C1571" s="154" t="s">
        <v>4171</v>
      </c>
      <c r="D1571" s="179"/>
      <c r="E1571" s="179"/>
      <c r="F1571" s="179"/>
      <c r="G1571" s="179"/>
      <c r="H1571" s="179">
        <f>VLOOKUP(A1571,Sheet3!$A$1:$E$2000,5,FALSE)</f>
        <v>0</v>
      </c>
      <c r="I1571" s="20"/>
      <c r="J1571" s="20"/>
      <c r="K1571" s="20"/>
    </row>
    <row r="1572" spans="1:11">
      <c r="A1572" s="154" t="s">
        <v>1567</v>
      </c>
      <c r="B1572" s="154" t="s">
        <v>3423</v>
      </c>
      <c r="C1572" s="154" t="s">
        <v>4171</v>
      </c>
      <c r="D1572" s="179">
        <v>447822409855</v>
      </c>
      <c r="E1572" s="179">
        <v>616086212480</v>
      </c>
      <c r="F1572" s="179">
        <v>395904980871</v>
      </c>
      <c r="G1572" s="179">
        <v>321797339234</v>
      </c>
      <c r="H1572" s="179">
        <f>VLOOKUP(A1572,Sheet3!$A$1:$E$2000,5,FALSE)</f>
        <v>325360953856</v>
      </c>
      <c r="I1572" s="20"/>
      <c r="J1572" s="20"/>
      <c r="K1572" s="20"/>
    </row>
    <row r="1573" spans="1:11">
      <c r="A1573" s="154" t="s">
        <v>1568</v>
      </c>
      <c r="B1573" s="154" t="s">
        <v>3424</v>
      </c>
      <c r="C1573" s="154" t="s">
        <v>4171</v>
      </c>
      <c r="D1573" s="179"/>
      <c r="E1573" s="179"/>
      <c r="F1573" s="179"/>
      <c r="G1573" s="179"/>
      <c r="H1573" s="179">
        <f>VLOOKUP(A1573,Sheet3!$A$1:$E$2000,5,FALSE)</f>
        <v>0</v>
      </c>
      <c r="I1573" s="20"/>
      <c r="J1573" s="20"/>
      <c r="K1573" s="20"/>
    </row>
    <row r="1574" spans="1:11">
      <c r="A1574" s="154" t="s">
        <v>874</v>
      </c>
      <c r="B1574" s="154" t="s">
        <v>3425</v>
      </c>
      <c r="C1574" s="154" t="s">
        <v>4171</v>
      </c>
      <c r="D1574" s="179">
        <v>172116977052</v>
      </c>
      <c r="E1574" s="179">
        <v>132930807185</v>
      </c>
      <c r="F1574" s="179">
        <v>171159990624</v>
      </c>
      <c r="G1574" s="179">
        <v>188850145281</v>
      </c>
      <c r="H1574" s="179">
        <f>VLOOKUP(A1574,Sheet3!$A$1:$E$2000,5,FALSE)</f>
        <v>179566084876</v>
      </c>
      <c r="I1574" s="20"/>
      <c r="J1574" s="20"/>
      <c r="K1574" s="20"/>
    </row>
    <row r="1575" spans="1:11">
      <c r="A1575" s="154" t="s">
        <v>1570</v>
      </c>
      <c r="B1575" s="154" t="s">
        <v>3875</v>
      </c>
      <c r="C1575" s="154" t="s">
        <v>4171</v>
      </c>
      <c r="D1575" s="179">
        <v>14737242440</v>
      </c>
      <c r="E1575" s="179">
        <v>15867019847</v>
      </c>
      <c r="F1575" s="179">
        <v>13251959092</v>
      </c>
      <c r="G1575" s="179">
        <v>-30216471831</v>
      </c>
      <c r="H1575" s="179">
        <f>VLOOKUP(A1575,Sheet3!$A$1:$E$2000,5,FALSE)</f>
        <v>26128842558</v>
      </c>
      <c r="I1575" s="20"/>
      <c r="J1575" s="20"/>
      <c r="K1575" s="20"/>
    </row>
    <row r="1576" spans="1:11">
      <c r="A1576" s="154" t="s">
        <v>1572</v>
      </c>
      <c r="B1576" s="154" t="s">
        <v>3429</v>
      </c>
      <c r="C1576" s="154" t="s">
        <v>4171</v>
      </c>
      <c r="D1576" s="179"/>
      <c r="E1576" s="179"/>
      <c r="F1576" s="179"/>
      <c r="G1576" s="179"/>
      <c r="H1576" s="179">
        <f>VLOOKUP(A1576,Sheet3!$A$1:$E$2000,5,FALSE)</f>
        <v>0</v>
      </c>
      <c r="I1576" s="20"/>
      <c r="J1576" s="20"/>
      <c r="K1576" s="20"/>
    </row>
    <row r="1577" spans="1:11">
      <c r="A1577" s="154" t="s">
        <v>1597</v>
      </c>
      <c r="B1577" s="154" t="s">
        <v>3430</v>
      </c>
      <c r="C1577" s="154" t="s">
        <v>4171</v>
      </c>
      <c r="D1577" s="179">
        <v>6082035825</v>
      </c>
      <c r="E1577" s="179">
        <v>7962641338</v>
      </c>
      <c r="F1577" s="179">
        <v>6638701913</v>
      </c>
      <c r="G1577" s="179">
        <v>933682795</v>
      </c>
      <c r="H1577" s="179">
        <f>VLOOKUP(A1577,Sheet3!$A$1:$E$2000,5,FALSE)</f>
        <v>6513119403</v>
      </c>
      <c r="I1577" s="20"/>
      <c r="J1577" s="20"/>
      <c r="K1577" s="20"/>
    </row>
    <row r="1578" spans="1:11">
      <c r="A1578" s="154" t="s">
        <v>1573</v>
      </c>
      <c r="B1578" s="154" t="s">
        <v>3787</v>
      </c>
      <c r="C1578" s="154" t="s">
        <v>4171</v>
      </c>
      <c r="D1578" s="179">
        <v>5459147044</v>
      </c>
      <c r="E1578" s="179">
        <v>6727271015</v>
      </c>
      <c r="F1578" s="179">
        <v>6924951076</v>
      </c>
      <c r="G1578" s="179">
        <v>8141980610</v>
      </c>
      <c r="H1578" s="179">
        <f>VLOOKUP(A1578,Sheet3!$A$1:$E$2000,5,FALSE)</f>
        <v>6120477344</v>
      </c>
      <c r="I1578" s="20"/>
      <c r="J1578" s="20"/>
      <c r="K1578" s="20"/>
    </row>
    <row r="1579" spans="1:11">
      <c r="A1579" s="154" t="s">
        <v>1574</v>
      </c>
      <c r="B1579" s="154" t="s">
        <v>3432</v>
      </c>
      <c r="C1579" s="154" t="s">
        <v>4171</v>
      </c>
      <c r="D1579" s="179">
        <v>-316678072</v>
      </c>
      <c r="E1579" s="179">
        <v>2116892828</v>
      </c>
      <c r="F1579" s="179">
        <v>2629934249</v>
      </c>
      <c r="G1579" s="179">
        <v>1166722177</v>
      </c>
      <c r="H1579" s="179">
        <f>VLOOKUP(A1579,Sheet3!$A$1:$E$2000,5,FALSE)</f>
        <v>1978577228</v>
      </c>
      <c r="I1579" s="20"/>
      <c r="J1579" s="20"/>
      <c r="K1579" s="20"/>
    </row>
    <row r="1580" spans="1:11">
      <c r="A1580" s="154" t="s">
        <v>1575</v>
      </c>
      <c r="B1580" s="154" t="s">
        <v>3433</v>
      </c>
      <c r="C1580" s="154" t="s">
        <v>4171</v>
      </c>
      <c r="D1580" s="179"/>
      <c r="E1580" s="179"/>
      <c r="F1580" s="179"/>
      <c r="G1580" s="179"/>
      <c r="H1580" s="179">
        <f>VLOOKUP(A1580,Sheet3!$A$1:$E$2000,5,FALSE)</f>
        <v>0</v>
      </c>
      <c r="I1580" s="20"/>
      <c r="J1580" s="20"/>
      <c r="K1580" s="20"/>
    </row>
    <row r="1581" spans="1:11">
      <c r="A1581" s="154" t="s">
        <v>872</v>
      </c>
      <c r="B1581" s="154" t="s">
        <v>3434</v>
      </c>
      <c r="C1581" s="154" t="s">
        <v>4171</v>
      </c>
      <c r="D1581" s="179"/>
      <c r="E1581" s="179"/>
      <c r="F1581" s="179"/>
      <c r="G1581" s="179"/>
      <c r="H1581" s="179">
        <f>VLOOKUP(A1581,Sheet3!$A$1:$E$2000,5,FALSE)</f>
        <v>0</v>
      </c>
      <c r="I1581" s="20"/>
      <c r="J1581" s="20"/>
      <c r="K1581" s="20"/>
    </row>
    <row r="1582" spans="1:11">
      <c r="A1582" s="154" t="s">
        <v>1576</v>
      </c>
      <c r="B1582" s="154" t="s">
        <v>3435</v>
      </c>
      <c r="C1582" s="154" t="s">
        <v>4171</v>
      </c>
      <c r="D1582" s="179"/>
      <c r="E1582" s="179"/>
      <c r="F1582" s="179"/>
      <c r="G1582" s="179"/>
      <c r="H1582" s="179">
        <f>VLOOKUP(A1582,Sheet3!$A$1:$E$2000,5,FALSE)</f>
        <v>0</v>
      </c>
      <c r="I1582" s="20"/>
      <c r="J1582" s="20"/>
      <c r="K1582" s="20"/>
    </row>
    <row r="1583" spans="1:11">
      <c r="A1583" s="154" t="s">
        <v>3548</v>
      </c>
      <c r="B1583" s="154" t="s">
        <v>3549</v>
      </c>
      <c r="C1583" s="154" t="s">
        <v>4171</v>
      </c>
      <c r="D1583" s="179">
        <v>-763457190</v>
      </c>
      <c r="E1583" s="179">
        <v>1596761067</v>
      </c>
      <c r="F1583" s="179">
        <v>10893223223</v>
      </c>
      <c r="G1583" s="179">
        <v>7620659937</v>
      </c>
      <c r="H1583" s="179">
        <f>VLOOKUP(A1583,Sheet3!$A$1:$E$2000,5,FALSE)</f>
        <v>169519280</v>
      </c>
      <c r="I1583" s="20"/>
      <c r="J1583" s="20"/>
      <c r="K1583" s="20"/>
    </row>
    <row r="1584" spans="1:11">
      <c r="A1584" s="154" t="s">
        <v>1592</v>
      </c>
      <c r="B1584" s="154" t="s">
        <v>3437</v>
      </c>
      <c r="C1584" s="154" t="s">
        <v>4171</v>
      </c>
      <c r="D1584" s="179">
        <v>102678326440</v>
      </c>
      <c r="E1584" s="179">
        <v>89480997387</v>
      </c>
      <c r="F1584" s="179">
        <v>138764926871</v>
      </c>
      <c r="G1584" s="179">
        <v>110147680092</v>
      </c>
      <c r="H1584" s="179">
        <f>VLOOKUP(A1584,Sheet3!$A$1:$E$2000,5,FALSE)</f>
        <v>90339521248</v>
      </c>
      <c r="I1584" s="20"/>
      <c r="J1584" s="20"/>
      <c r="K1584" s="20"/>
    </row>
    <row r="1585" spans="1:11">
      <c r="A1585" s="154" t="s">
        <v>704</v>
      </c>
      <c r="B1585" s="154" t="s">
        <v>3813</v>
      </c>
      <c r="C1585" s="154" t="s">
        <v>4171</v>
      </c>
      <c r="D1585" s="179">
        <v>40173521</v>
      </c>
      <c r="E1585" s="179">
        <v>875840080</v>
      </c>
      <c r="F1585" s="179">
        <v>224910421</v>
      </c>
      <c r="G1585" s="179">
        <v>279723576</v>
      </c>
      <c r="H1585" s="179">
        <f>VLOOKUP(A1585,Sheet3!$A$1:$E$2000,5,FALSE)</f>
        <v>0</v>
      </c>
      <c r="I1585" s="20"/>
      <c r="J1585" s="20"/>
      <c r="K1585" s="20"/>
    </row>
    <row r="1586" spans="1:11">
      <c r="A1586" s="154" t="s">
        <v>1577</v>
      </c>
      <c r="B1586" s="154" t="s">
        <v>3438</v>
      </c>
      <c r="C1586" s="154" t="s">
        <v>4171</v>
      </c>
      <c r="D1586" s="179">
        <v>-5075784569</v>
      </c>
      <c r="E1586" s="179">
        <v>2615866860</v>
      </c>
      <c r="F1586" s="179">
        <v>-1563311257</v>
      </c>
      <c r="G1586" s="179">
        <v>-432419151</v>
      </c>
      <c r="H1586" s="179">
        <f>VLOOKUP(A1586,Sheet3!$A$1:$E$2000,5,FALSE)</f>
        <v>856378783</v>
      </c>
      <c r="I1586" s="20"/>
      <c r="J1586" s="20"/>
      <c r="K1586" s="20"/>
    </row>
    <row r="1587" spans="1:11">
      <c r="A1587" s="154" t="s">
        <v>3773</v>
      </c>
      <c r="B1587" s="154" t="s">
        <v>3774</v>
      </c>
      <c r="C1587" s="154" t="s">
        <v>4171</v>
      </c>
      <c r="D1587" s="179">
        <v>-238427934</v>
      </c>
      <c r="E1587" s="179">
        <v>301359828</v>
      </c>
      <c r="F1587" s="179">
        <v>-1396086318</v>
      </c>
      <c r="G1587" s="179">
        <v>14154728799</v>
      </c>
      <c r="H1587" s="179">
        <f>VLOOKUP(A1587,Sheet3!$A$1:$E$2000,5,FALSE)</f>
        <v>25475362112</v>
      </c>
      <c r="I1587" s="20"/>
      <c r="J1587" s="20"/>
      <c r="K1587" s="20"/>
    </row>
    <row r="1588" spans="1:11">
      <c r="A1588" s="154" t="s">
        <v>3994</v>
      </c>
      <c r="B1588" s="154" t="s">
        <v>3995</v>
      </c>
      <c r="C1588" s="154" t="s">
        <v>4171</v>
      </c>
      <c r="D1588" s="179">
        <v>130823722248</v>
      </c>
      <c r="E1588" s="179">
        <v>118539586276</v>
      </c>
      <c r="F1588" s="179">
        <v>227809589880</v>
      </c>
      <c r="G1588" s="179">
        <v>199432292151</v>
      </c>
      <c r="H1588" s="179">
        <f>VLOOKUP(A1588,Sheet3!$A$1:$E$2000,5,FALSE)</f>
        <v>129721681876</v>
      </c>
      <c r="I1588" s="20"/>
      <c r="J1588" s="20"/>
      <c r="K1588" s="20"/>
    </row>
    <row r="1589" spans="1:11">
      <c r="A1589" s="154" t="s">
        <v>1578</v>
      </c>
      <c r="B1589" s="154" t="s">
        <v>3439</v>
      </c>
      <c r="C1589" s="154" t="s">
        <v>4171</v>
      </c>
      <c r="D1589" s="179">
        <v>23940789677</v>
      </c>
      <c r="E1589" s="179">
        <v>30220598298</v>
      </c>
      <c r="F1589" s="179">
        <v>-435140804</v>
      </c>
      <c r="G1589" s="179">
        <v>36344382311</v>
      </c>
      <c r="H1589" s="179">
        <f>VLOOKUP(A1589,Sheet3!$A$1:$E$2000,5,FALSE)</f>
        <v>0</v>
      </c>
      <c r="I1589" s="20"/>
      <c r="J1589" s="20"/>
      <c r="K1589" s="20"/>
    </row>
    <row r="1590" spans="1:11">
      <c r="A1590" s="154" t="s">
        <v>3440</v>
      </c>
      <c r="B1590" s="154" t="s">
        <v>3441</v>
      </c>
      <c r="C1590" s="154" t="s">
        <v>4171</v>
      </c>
      <c r="D1590" s="179"/>
      <c r="E1590" s="179"/>
      <c r="F1590" s="179"/>
      <c r="G1590" s="179"/>
      <c r="H1590" s="179">
        <f>VLOOKUP(A1590,Sheet3!$A$1:$E$2000,5,FALSE)</f>
        <v>0</v>
      </c>
      <c r="I1590" s="20"/>
      <c r="J1590" s="20"/>
      <c r="K1590" s="20"/>
    </row>
    <row r="1591" spans="1:11">
      <c r="A1591" s="154" t="s">
        <v>1639</v>
      </c>
      <c r="B1591" s="154" t="s">
        <v>3442</v>
      </c>
      <c r="C1591" s="154" t="s">
        <v>4171</v>
      </c>
      <c r="D1591" s="179"/>
      <c r="E1591" s="179"/>
      <c r="F1591" s="179"/>
      <c r="G1591" s="179"/>
      <c r="H1591" s="179">
        <f>VLOOKUP(A1591,Sheet3!$A$1:$E$2000,5,FALSE)</f>
        <v>0</v>
      </c>
      <c r="I1591" s="20"/>
      <c r="J1591" s="20"/>
      <c r="K1591" s="20"/>
    </row>
    <row r="1592" spans="1:11">
      <c r="A1592" s="154" t="s">
        <v>1579</v>
      </c>
      <c r="B1592" s="154" t="s">
        <v>3443</v>
      </c>
      <c r="C1592" s="154" t="s">
        <v>4171</v>
      </c>
      <c r="D1592" s="179"/>
      <c r="E1592" s="179"/>
      <c r="F1592" s="179"/>
      <c r="G1592" s="179"/>
      <c r="H1592" s="179">
        <f>VLOOKUP(A1592,Sheet3!$A$1:$E$2000,5,FALSE)</f>
        <v>0</v>
      </c>
      <c r="I1592" s="20"/>
      <c r="J1592" s="20"/>
      <c r="K1592" s="20"/>
    </row>
    <row r="1593" spans="1:11">
      <c r="A1593" s="154" t="s">
        <v>707</v>
      </c>
      <c r="B1593" s="154" t="s">
        <v>2419</v>
      </c>
      <c r="C1593" s="154" t="s">
        <v>4171</v>
      </c>
      <c r="D1593" s="179"/>
      <c r="E1593" s="179"/>
      <c r="F1593" s="179"/>
      <c r="G1593" s="179"/>
      <c r="H1593" s="179">
        <f>VLOOKUP(A1593,Sheet3!$A$1:$E$2000,5,FALSE)</f>
        <v>0</v>
      </c>
      <c r="I1593" s="20"/>
      <c r="J1593" s="20"/>
      <c r="K1593" s="20"/>
    </row>
    <row r="1594" spans="1:11">
      <c r="A1594" s="154" t="s">
        <v>1580</v>
      </c>
      <c r="B1594" s="154" t="s">
        <v>3444</v>
      </c>
      <c r="C1594" s="154" t="s">
        <v>4171</v>
      </c>
      <c r="D1594" s="179"/>
      <c r="E1594" s="179"/>
      <c r="F1594" s="179"/>
      <c r="G1594" s="179"/>
      <c r="H1594" s="179">
        <f>VLOOKUP(A1594,Sheet3!$A$1:$E$2000,5,FALSE)</f>
        <v>0</v>
      </c>
      <c r="I1594" s="20"/>
      <c r="J1594" s="20"/>
      <c r="K1594" s="20"/>
    </row>
    <row r="1595" spans="1:11">
      <c r="A1595" s="154" t="s">
        <v>3445</v>
      </c>
      <c r="B1595" s="154" t="s">
        <v>3446</v>
      </c>
      <c r="C1595" s="154" t="s">
        <v>4171</v>
      </c>
      <c r="D1595" s="179"/>
      <c r="E1595" s="179"/>
      <c r="F1595" s="179"/>
      <c r="G1595" s="179"/>
      <c r="H1595" s="179">
        <f>VLOOKUP(A1595,Sheet3!$A$1:$E$2000,5,FALSE)</f>
        <v>0</v>
      </c>
      <c r="I1595" s="20"/>
      <c r="J1595" s="20"/>
      <c r="K1595" s="20"/>
    </row>
    <row r="1596" spans="1:11">
      <c r="A1596" s="154" t="s">
        <v>806</v>
      </c>
      <c r="B1596" s="154" t="s">
        <v>3447</v>
      </c>
      <c r="C1596" s="154" t="s">
        <v>4171</v>
      </c>
      <c r="D1596" s="179">
        <v>19636326487</v>
      </c>
      <c r="E1596" s="179">
        <v>34887284945</v>
      </c>
      <c r="F1596" s="179">
        <v>24266177148</v>
      </c>
      <c r="G1596" s="179">
        <v>28509025569</v>
      </c>
      <c r="H1596" s="179">
        <f>VLOOKUP(A1596,Sheet3!$A$1:$E$2000,5,FALSE)</f>
        <v>32668490151</v>
      </c>
      <c r="I1596" s="20"/>
      <c r="J1596" s="20"/>
      <c r="K1596" s="20"/>
    </row>
    <row r="1597" spans="1:11">
      <c r="A1597" s="154" t="s">
        <v>1581</v>
      </c>
      <c r="B1597" s="154" t="s">
        <v>3448</v>
      </c>
      <c r="C1597" s="154" t="s">
        <v>4171</v>
      </c>
      <c r="D1597" s="179"/>
      <c r="E1597" s="179"/>
      <c r="F1597" s="179"/>
      <c r="G1597" s="179">
        <v>20861716101</v>
      </c>
      <c r="H1597" s="179">
        <f>VLOOKUP(A1597,Sheet3!$A$1:$E$2000,5,FALSE)</f>
        <v>27192450046</v>
      </c>
      <c r="I1597" s="20"/>
      <c r="J1597" s="20"/>
      <c r="K1597" s="20"/>
    </row>
    <row r="1598" spans="1:11">
      <c r="A1598" s="154" t="s">
        <v>1582</v>
      </c>
      <c r="B1598" s="154" t="s">
        <v>3449</v>
      </c>
      <c r="C1598" s="154" t="s">
        <v>4171</v>
      </c>
      <c r="D1598" s="179"/>
      <c r="E1598" s="179"/>
      <c r="F1598" s="179"/>
      <c r="G1598" s="179"/>
      <c r="H1598" s="179">
        <f>VLOOKUP(A1598,Sheet3!$A$1:$E$2000,5,FALSE)</f>
        <v>0</v>
      </c>
      <c r="I1598" s="20"/>
      <c r="J1598" s="20"/>
      <c r="K1598" s="20"/>
    </row>
    <row r="1599" spans="1:11">
      <c r="A1599" s="154" t="s">
        <v>1583</v>
      </c>
      <c r="B1599" s="154" t="s">
        <v>3450</v>
      </c>
      <c r="C1599" s="154" t="s">
        <v>4171</v>
      </c>
      <c r="D1599" s="179"/>
      <c r="E1599" s="179"/>
      <c r="F1599" s="179"/>
      <c r="G1599" s="179"/>
      <c r="H1599" s="179">
        <f>VLOOKUP(A1599,Sheet3!$A$1:$E$2000,5,FALSE)</f>
        <v>0</v>
      </c>
      <c r="I1599" s="20"/>
      <c r="J1599" s="20"/>
      <c r="K1599" s="20"/>
    </row>
    <row r="1600" spans="1:11">
      <c r="A1600" s="154" t="s">
        <v>1584</v>
      </c>
      <c r="B1600" s="154" t="s">
        <v>3451</v>
      </c>
      <c r="C1600" s="154" t="s">
        <v>4171</v>
      </c>
      <c r="D1600" s="179">
        <v>5205767562</v>
      </c>
      <c r="E1600" s="179">
        <v>5153277552</v>
      </c>
      <c r="F1600" s="179">
        <v>5291694445</v>
      </c>
      <c r="G1600" s="179">
        <v>34836373001</v>
      </c>
      <c r="H1600" s="179">
        <f>VLOOKUP(A1600,Sheet3!$A$1:$E$2000,5,FALSE)</f>
        <v>12112878672</v>
      </c>
      <c r="I1600" s="20"/>
      <c r="J1600" s="20"/>
      <c r="K1600" s="20"/>
    </row>
    <row r="1601" spans="1:11">
      <c r="A1601" s="154" t="s">
        <v>1585</v>
      </c>
      <c r="B1601" s="154" t="s">
        <v>3452</v>
      </c>
      <c r="C1601" s="154" t="s">
        <v>4171</v>
      </c>
      <c r="D1601" s="179">
        <v>17389603192</v>
      </c>
      <c r="E1601" s="179">
        <v>19910697869</v>
      </c>
      <c r="F1601" s="179">
        <v>16262240457</v>
      </c>
      <c r="G1601" s="179">
        <v>15977715502</v>
      </c>
      <c r="H1601" s="179">
        <f>VLOOKUP(A1601,Sheet3!$A$1:$E$2000,5,FALSE)</f>
        <v>16724432553</v>
      </c>
      <c r="I1601" s="20"/>
      <c r="J1601" s="20"/>
      <c r="K1601" s="20"/>
    </row>
    <row r="1602" spans="1:11">
      <c r="A1602" s="154" t="s">
        <v>1586</v>
      </c>
      <c r="B1602" s="154" t="s">
        <v>3453</v>
      </c>
      <c r="C1602" s="154" t="s">
        <v>4171</v>
      </c>
      <c r="D1602" s="179"/>
      <c r="E1602" s="179"/>
      <c r="F1602" s="179"/>
      <c r="G1602" s="179"/>
      <c r="H1602" s="179">
        <f>VLOOKUP(A1602,Sheet3!$A$1:$E$2000,5,FALSE)</f>
        <v>0</v>
      </c>
      <c r="I1602" s="20"/>
      <c r="J1602" s="20"/>
      <c r="K1602" s="20"/>
    </row>
    <row r="1603" spans="1:11">
      <c r="A1603" s="154" t="s">
        <v>1587</v>
      </c>
      <c r="B1603" s="154" t="s">
        <v>3454</v>
      </c>
      <c r="C1603" s="154" t="s">
        <v>4171</v>
      </c>
      <c r="D1603" s="179">
        <v>25862397445</v>
      </c>
      <c r="E1603" s="179">
        <v>40785262565</v>
      </c>
      <c r="F1603" s="179">
        <v>60386911872</v>
      </c>
      <c r="G1603" s="179">
        <v>59465098515</v>
      </c>
      <c r="H1603" s="179">
        <f>VLOOKUP(A1603,Sheet3!$A$1:$E$2000,5,FALSE)</f>
        <v>31224503340</v>
      </c>
      <c r="I1603" s="20"/>
      <c r="J1603" s="20"/>
      <c r="K1603" s="20"/>
    </row>
    <row r="1604" spans="1:11">
      <c r="A1604" s="154" t="s">
        <v>1588</v>
      </c>
      <c r="B1604" s="154" t="s">
        <v>3455</v>
      </c>
      <c r="C1604" s="154" t="s">
        <v>4171</v>
      </c>
      <c r="D1604" s="179"/>
      <c r="E1604" s="179"/>
      <c r="F1604" s="179"/>
      <c r="G1604" s="179"/>
      <c r="H1604" s="179">
        <f>VLOOKUP(A1604,Sheet3!$A$1:$E$2000,5,FALSE)</f>
        <v>0</v>
      </c>
      <c r="I1604" s="20"/>
      <c r="J1604" s="20"/>
      <c r="K1604" s="20"/>
    </row>
    <row r="1605" spans="1:11">
      <c r="A1605" s="154" t="s">
        <v>3502</v>
      </c>
      <c r="B1605" s="154" t="s">
        <v>3503</v>
      </c>
      <c r="C1605" s="154" t="s">
        <v>4171</v>
      </c>
      <c r="D1605" s="179">
        <v>12172254670</v>
      </c>
      <c r="E1605" s="179">
        <v>15536457610</v>
      </c>
      <c r="F1605" s="179">
        <v>7269291451</v>
      </c>
      <c r="G1605" s="179">
        <v>14098356687</v>
      </c>
      <c r="H1605" s="179">
        <f>VLOOKUP(A1605,Sheet3!$A$1:$E$2000,5,FALSE)</f>
        <v>14693530808</v>
      </c>
      <c r="I1605" s="20"/>
      <c r="J1605" s="20"/>
      <c r="K1605" s="20"/>
    </row>
    <row r="1606" spans="1:11">
      <c r="A1606" s="154" t="s">
        <v>856</v>
      </c>
      <c r="B1606" s="154" t="s">
        <v>3456</v>
      </c>
      <c r="C1606" s="154" t="s">
        <v>4171</v>
      </c>
      <c r="D1606" s="179">
        <v>2140770072</v>
      </c>
      <c r="E1606" s="179">
        <v>3145759982</v>
      </c>
      <c r="F1606" s="179">
        <v>3236487903</v>
      </c>
      <c r="G1606" s="179">
        <v>4379286018</v>
      </c>
      <c r="H1606" s="179">
        <f>VLOOKUP(A1606,Sheet3!$A$1:$E$2000,5,FALSE)</f>
        <v>3222909512</v>
      </c>
      <c r="I1606" s="20"/>
      <c r="J1606" s="20"/>
      <c r="K1606" s="20"/>
    </row>
    <row r="1607" spans="1:11">
      <c r="A1607" s="154" t="s">
        <v>1589</v>
      </c>
      <c r="B1607" s="154" t="s">
        <v>3812</v>
      </c>
      <c r="C1607" s="154" t="s">
        <v>4171</v>
      </c>
      <c r="D1607" s="179"/>
      <c r="E1607" s="179"/>
      <c r="F1607" s="179"/>
      <c r="G1607" s="179"/>
      <c r="H1607" s="179">
        <f>VLOOKUP(A1607,Sheet3!$A$1:$E$2000,5,FALSE)</f>
        <v>0</v>
      </c>
      <c r="I1607" s="20"/>
      <c r="J1607" s="20"/>
      <c r="K1607" s="20"/>
    </row>
    <row r="1608" spans="1:11">
      <c r="A1608" s="154" t="s">
        <v>1591</v>
      </c>
      <c r="B1608" s="154" t="s">
        <v>3461</v>
      </c>
      <c r="C1608" s="154" t="s">
        <v>4171</v>
      </c>
      <c r="D1608" s="179"/>
      <c r="E1608" s="179"/>
      <c r="F1608" s="179"/>
      <c r="G1608" s="179"/>
      <c r="H1608" s="179">
        <f>VLOOKUP(A1608,Sheet3!$A$1:$E$2000,5,FALSE)</f>
        <v>0</v>
      </c>
      <c r="I1608" s="20"/>
      <c r="J1608" s="20"/>
      <c r="K1608" s="20"/>
    </row>
    <row r="1609" spans="1:11">
      <c r="A1609" s="154"/>
      <c r="B1609" s="154"/>
      <c r="C1609" s="154"/>
      <c r="D1609" s="179"/>
      <c r="E1609" s="179"/>
      <c r="F1609" s="179"/>
      <c r="G1609" s="179"/>
      <c r="H1609" s="179"/>
      <c r="I1609" s="20"/>
      <c r="J1609" s="20"/>
      <c r="K1609" s="20"/>
    </row>
    <row r="1610" spans="1:11">
      <c r="A1610" s="154"/>
      <c r="B1610" s="154"/>
      <c r="C1610" s="154"/>
      <c r="D1610" s="179"/>
      <c r="E1610" s="179"/>
      <c r="F1610" s="179"/>
      <c r="G1610" s="179"/>
      <c r="H1610" s="179"/>
      <c r="I1610" s="20"/>
      <c r="J1610" s="20"/>
      <c r="K1610" s="20"/>
    </row>
    <row r="1611" spans="1:11">
      <c r="A1611" s="154"/>
      <c r="B1611" s="154"/>
      <c r="C1611" s="154"/>
      <c r="D1611" s="179"/>
      <c r="E1611" s="179"/>
      <c r="F1611" s="179"/>
      <c r="G1611" s="179"/>
      <c r="H1611" s="179"/>
      <c r="I1611" s="20"/>
      <c r="J1611" s="20"/>
      <c r="K1611" s="20"/>
    </row>
    <row r="1612" spans="1:11">
      <c r="A1612" s="154"/>
      <c r="B1612" s="154"/>
      <c r="C1612" s="154"/>
      <c r="D1612" s="179"/>
      <c r="E1612" s="179"/>
      <c r="F1612" s="179"/>
      <c r="G1612" s="179"/>
      <c r="H1612" s="179"/>
      <c r="I1612" s="20"/>
      <c r="J1612" s="20"/>
      <c r="K1612" s="20"/>
    </row>
    <row r="1613" spans="1:11">
      <c r="A1613" s="154"/>
      <c r="B1613" s="154"/>
      <c r="C1613" s="154"/>
      <c r="D1613" s="179"/>
      <c r="E1613" s="179"/>
      <c r="F1613" s="179"/>
      <c r="G1613" s="179"/>
      <c r="H1613" s="179"/>
      <c r="I1613" s="20"/>
      <c r="J1613" s="20"/>
      <c r="K1613" s="20"/>
    </row>
    <row r="1614" spans="1:11">
      <c r="A1614" s="154"/>
      <c r="B1614" s="154"/>
      <c r="C1614" s="154"/>
      <c r="D1614" s="179"/>
      <c r="E1614" s="179"/>
      <c r="F1614" s="179"/>
      <c r="G1614" s="179"/>
      <c r="H1614" s="179"/>
      <c r="I1614" s="20"/>
      <c r="J1614" s="20"/>
      <c r="K1614" s="20"/>
    </row>
    <row r="1615" spans="1:11">
      <c r="A1615" s="154"/>
      <c r="B1615" s="154"/>
      <c r="C1615" s="154"/>
      <c r="D1615" s="179"/>
      <c r="E1615" s="179"/>
      <c r="F1615" s="179"/>
      <c r="G1615" s="179"/>
      <c r="H1615" s="179"/>
      <c r="I1615" s="20"/>
      <c r="J1615" s="20"/>
      <c r="K1615" s="20"/>
    </row>
    <row r="1616" spans="1:11">
      <c r="A1616" s="154"/>
      <c r="B1616" s="154"/>
      <c r="C1616" s="154"/>
      <c r="D1616" s="179"/>
      <c r="E1616" s="179"/>
      <c r="F1616" s="179"/>
      <c r="G1616" s="179"/>
      <c r="H1616" s="179"/>
      <c r="I1616" s="20"/>
      <c r="J1616" s="20"/>
      <c r="K1616" s="20"/>
    </row>
    <row r="1617" spans="1:11">
      <c r="A1617" s="154"/>
      <c r="B1617" s="154"/>
      <c r="C1617" s="154"/>
      <c r="D1617" s="179"/>
      <c r="E1617" s="179"/>
      <c r="F1617" s="179"/>
      <c r="G1617" s="179"/>
      <c r="H1617" s="179"/>
      <c r="I1617" s="20"/>
      <c r="J1617" s="20"/>
      <c r="K1617" s="20"/>
    </row>
    <row r="1618" spans="1:11">
      <c r="A1618" s="154"/>
      <c r="B1618" s="154"/>
      <c r="C1618" s="154"/>
      <c r="D1618" s="179"/>
      <c r="E1618" s="179"/>
      <c r="F1618" s="179"/>
      <c r="G1618" s="179"/>
      <c r="H1618" s="179"/>
      <c r="I1618" s="20"/>
      <c r="J1618" s="20"/>
      <c r="K1618" s="20"/>
    </row>
    <row r="1619" spans="1:11">
      <c r="A1619" s="154"/>
      <c r="B1619" s="154"/>
      <c r="C1619" s="154"/>
      <c r="D1619" s="179"/>
      <c r="E1619" s="179"/>
      <c r="F1619" s="179"/>
      <c r="G1619" s="179"/>
      <c r="H1619" s="179"/>
      <c r="I1619" s="20"/>
      <c r="J1619" s="20"/>
      <c r="K1619" s="20"/>
    </row>
    <row r="1620" spans="1:11">
      <c r="A1620" s="154"/>
      <c r="B1620" s="154"/>
      <c r="C1620" s="154"/>
      <c r="D1620" s="179"/>
      <c r="E1620" s="179"/>
      <c r="F1620" s="179"/>
      <c r="G1620" s="179"/>
      <c r="H1620" s="179"/>
      <c r="I1620" s="20"/>
      <c r="J1620" s="20"/>
      <c r="K1620" s="20"/>
    </row>
    <row r="1621" spans="1:11">
      <c r="A1621" s="154"/>
      <c r="B1621" s="154"/>
      <c r="C1621" s="154"/>
      <c r="D1621" s="179"/>
      <c r="E1621" s="179"/>
      <c r="F1621" s="179"/>
      <c r="G1621" s="179"/>
      <c r="H1621" s="179"/>
      <c r="I1621" s="20"/>
      <c r="J1621" s="20"/>
      <c r="K1621" s="20"/>
    </row>
    <row r="1622" spans="1:11">
      <c r="A1622" s="154"/>
      <c r="B1622" s="154"/>
      <c r="C1622" s="154"/>
      <c r="D1622" s="179"/>
      <c r="E1622" s="179"/>
      <c r="F1622" s="179"/>
      <c r="G1622" s="179"/>
      <c r="H1622" s="179"/>
      <c r="I1622" s="20"/>
      <c r="J1622" s="20"/>
      <c r="K1622" s="20"/>
    </row>
    <row r="1623" spans="1:11">
      <c r="A1623" s="154"/>
      <c r="B1623" s="154"/>
      <c r="C1623" s="154"/>
      <c r="D1623" s="179"/>
      <c r="E1623" s="179"/>
      <c r="F1623" s="179"/>
      <c r="G1623" s="179"/>
      <c r="H1623" s="179"/>
      <c r="I1623" s="20"/>
      <c r="J1623" s="20"/>
      <c r="K1623" s="20"/>
    </row>
    <row r="1624" spans="1:11">
      <c r="A1624" s="154"/>
      <c r="B1624" s="154"/>
      <c r="C1624" s="154"/>
      <c r="D1624" s="179"/>
      <c r="E1624" s="179"/>
      <c r="F1624" s="179"/>
      <c r="G1624" s="179"/>
      <c r="H1624" s="179"/>
      <c r="I1624" s="20"/>
      <c r="J1624" s="20"/>
      <c r="K1624" s="20"/>
    </row>
    <row r="1625" spans="1:11">
      <c r="A1625" s="154"/>
      <c r="B1625" s="154"/>
      <c r="C1625" s="154"/>
      <c r="D1625" s="179"/>
      <c r="E1625" s="179"/>
      <c r="F1625" s="179"/>
      <c r="G1625" s="179"/>
      <c r="H1625" s="179"/>
      <c r="I1625" s="20"/>
      <c r="J1625" s="20"/>
      <c r="K1625" s="20"/>
    </row>
    <row r="1626" spans="1:11">
      <c r="A1626" s="154"/>
      <c r="B1626" s="154"/>
      <c r="C1626" s="154"/>
      <c r="D1626" s="179"/>
      <c r="E1626" s="179"/>
      <c r="F1626" s="179"/>
      <c r="G1626" s="179"/>
      <c r="H1626" s="179"/>
      <c r="I1626" s="20"/>
      <c r="J1626" s="20"/>
      <c r="K1626" s="20"/>
    </row>
    <row r="1627" spans="1:11">
      <c r="A1627" s="154"/>
      <c r="B1627" s="154"/>
      <c r="C1627" s="154"/>
      <c r="D1627" s="179"/>
      <c r="E1627" s="179"/>
      <c r="F1627" s="179"/>
      <c r="G1627" s="179"/>
      <c r="H1627" s="179"/>
      <c r="I1627" s="20"/>
      <c r="J1627" s="20"/>
      <c r="K1627" s="20"/>
    </row>
    <row r="1628" spans="1:11">
      <c r="A1628" s="154"/>
      <c r="B1628" s="154"/>
      <c r="C1628" s="154"/>
      <c r="D1628" s="179"/>
      <c r="E1628" s="179"/>
      <c r="F1628" s="179"/>
      <c r="G1628" s="179"/>
      <c r="H1628" s="179"/>
      <c r="I1628" s="20"/>
      <c r="J1628" s="20"/>
      <c r="K1628" s="20"/>
    </row>
    <row r="1629" spans="1:11">
      <c r="A1629" s="154"/>
      <c r="B1629" s="154"/>
      <c r="C1629" s="154"/>
      <c r="D1629" s="179"/>
      <c r="E1629" s="179"/>
      <c r="F1629" s="179"/>
      <c r="G1629" s="179"/>
      <c r="H1629" s="179"/>
      <c r="I1629" s="20"/>
      <c r="J1629" s="20"/>
      <c r="K1629" s="20"/>
    </row>
    <row r="1630" spans="1:11">
      <c r="A1630" s="154"/>
      <c r="B1630" s="154"/>
      <c r="C1630" s="154"/>
      <c r="D1630" s="179"/>
      <c r="E1630" s="179"/>
      <c r="F1630" s="179"/>
      <c r="G1630" s="179"/>
      <c r="H1630" s="179"/>
      <c r="I1630" s="20"/>
      <c r="J1630" s="20"/>
      <c r="K1630" s="20"/>
    </row>
    <row r="1631" spans="1:11">
      <c r="A1631" s="154"/>
      <c r="B1631" s="154"/>
      <c r="C1631" s="154"/>
      <c r="D1631" s="179"/>
      <c r="E1631" s="179"/>
      <c r="F1631" s="179"/>
      <c r="G1631" s="179"/>
      <c r="H1631" s="179"/>
      <c r="I1631" s="20"/>
      <c r="J1631" s="20"/>
      <c r="K1631" s="20"/>
    </row>
    <row r="1632" spans="1:11">
      <c r="A1632" s="154"/>
      <c r="B1632" s="154"/>
      <c r="C1632" s="154"/>
      <c r="D1632" s="179"/>
      <c r="E1632" s="179"/>
      <c r="F1632" s="179"/>
      <c r="G1632" s="179"/>
      <c r="H1632" s="179"/>
      <c r="I1632" s="20"/>
      <c r="J1632" s="20"/>
      <c r="K1632" s="20"/>
    </row>
    <row r="1633" spans="1:11">
      <c r="A1633" s="154"/>
      <c r="B1633" s="154"/>
      <c r="C1633" s="154"/>
      <c r="D1633" s="179"/>
      <c r="E1633" s="179"/>
      <c r="F1633" s="179"/>
      <c r="G1633" s="179"/>
      <c r="H1633" s="179"/>
      <c r="I1633" s="20"/>
      <c r="J1633" s="20"/>
      <c r="K1633" s="20"/>
    </row>
    <row r="1634" spans="1:11">
      <c r="A1634" s="154"/>
      <c r="B1634" s="154"/>
      <c r="C1634" s="154"/>
      <c r="D1634" s="179"/>
      <c r="E1634" s="179"/>
      <c r="F1634" s="179"/>
      <c r="G1634" s="179"/>
      <c r="H1634" s="179"/>
      <c r="I1634" s="20"/>
      <c r="J1634" s="20"/>
      <c r="K1634" s="20"/>
    </row>
    <row r="1635" spans="1:11">
      <c r="A1635" s="154"/>
      <c r="B1635" s="154"/>
      <c r="C1635" s="154"/>
      <c r="D1635" s="179"/>
      <c r="E1635" s="179"/>
      <c r="F1635" s="179"/>
      <c r="G1635" s="179"/>
      <c r="H1635" s="179"/>
      <c r="I1635" s="20"/>
      <c r="J1635" s="20"/>
      <c r="K1635" s="20"/>
    </row>
    <row r="1636" spans="1:11">
      <c r="A1636" s="154"/>
      <c r="B1636" s="154"/>
      <c r="C1636" s="154"/>
      <c r="D1636" s="179"/>
      <c r="E1636" s="179"/>
      <c r="F1636" s="179"/>
      <c r="G1636" s="179"/>
      <c r="H1636" s="179"/>
      <c r="I1636" s="20"/>
      <c r="J1636" s="20"/>
      <c r="K1636" s="20"/>
    </row>
    <row r="1637" spans="1:11">
      <c r="A1637" s="154"/>
      <c r="B1637" s="154"/>
      <c r="C1637" s="154"/>
      <c r="D1637" s="179"/>
      <c r="E1637" s="179"/>
      <c r="F1637" s="179"/>
      <c r="G1637" s="179"/>
      <c r="H1637" s="179"/>
      <c r="I1637" s="20"/>
      <c r="J1637" s="20"/>
      <c r="K1637" s="20"/>
    </row>
    <row r="1638" spans="1:11">
      <c r="A1638" s="154"/>
      <c r="B1638" s="154"/>
      <c r="C1638" s="154"/>
      <c r="D1638" s="179"/>
      <c r="E1638" s="179"/>
      <c r="F1638" s="179"/>
      <c r="G1638" s="179"/>
      <c r="H1638" s="179"/>
      <c r="I1638" s="20"/>
      <c r="J1638" s="20"/>
      <c r="K1638" s="20"/>
    </row>
    <row r="1639" spans="1:11">
      <c r="A1639" s="154"/>
      <c r="B1639" s="154"/>
      <c r="C1639" s="154"/>
      <c r="D1639" s="179"/>
      <c r="E1639" s="179"/>
      <c r="F1639" s="179"/>
      <c r="G1639" s="179"/>
      <c r="H1639" s="179"/>
      <c r="I1639" s="20"/>
      <c r="J1639" s="20"/>
      <c r="K1639" s="20"/>
    </row>
    <row r="1640" spans="1:11">
      <c r="A1640" s="154"/>
      <c r="B1640" s="154"/>
      <c r="C1640" s="154"/>
      <c r="D1640" s="179"/>
      <c r="E1640" s="179"/>
      <c r="F1640" s="179"/>
      <c r="G1640" s="179"/>
      <c r="H1640" s="179"/>
      <c r="I1640" s="20"/>
      <c r="J1640" s="20"/>
      <c r="K1640" s="20"/>
    </row>
    <row r="1641" spans="1:11">
      <c r="A1641" s="154"/>
      <c r="B1641" s="154"/>
      <c r="C1641" s="154"/>
      <c r="D1641" s="179"/>
      <c r="E1641" s="179"/>
      <c r="F1641" s="179"/>
      <c r="G1641" s="179"/>
      <c r="H1641" s="179"/>
      <c r="I1641" s="20"/>
      <c r="J1641" s="20"/>
      <c r="K1641" s="20"/>
    </row>
    <row r="1642" spans="1:11">
      <c r="A1642" s="154"/>
      <c r="B1642" s="154"/>
      <c r="C1642" s="154"/>
      <c r="D1642" s="179"/>
      <c r="E1642" s="179"/>
      <c r="F1642" s="179"/>
      <c r="G1642" s="179"/>
      <c r="H1642" s="179"/>
      <c r="I1642" s="20"/>
      <c r="J1642" s="20"/>
      <c r="K1642" s="20"/>
    </row>
    <row r="1643" spans="1:11">
      <c r="A1643" s="154"/>
      <c r="B1643" s="154"/>
      <c r="C1643" s="154"/>
      <c r="D1643" s="179"/>
      <c r="E1643" s="179"/>
      <c r="F1643" s="179"/>
      <c r="G1643" s="179"/>
      <c r="H1643" s="179"/>
      <c r="I1643" s="20"/>
      <c r="J1643" s="20"/>
      <c r="K1643" s="20"/>
    </row>
    <row r="1644" spans="1:11">
      <c r="A1644" s="154"/>
      <c r="B1644" s="154"/>
      <c r="C1644" s="154"/>
      <c r="D1644" s="179"/>
      <c r="E1644" s="179"/>
      <c r="F1644" s="179"/>
      <c r="G1644" s="179"/>
      <c r="H1644" s="179"/>
      <c r="I1644" s="20"/>
      <c r="J1644" s="20"/>
      <c r="K1644" s="20"/>
    </row>
    <row r="1645" spans="1:11">
      <c r="A1645" s="154"/>
      <c r="B1645" s="154"/>
      <c r="C1645" s="154"/>
      <c r="D1645" s="179"/>
      <c r="E1645" s="179"/>
      <c r="F1645" s="179"/>
      <c r="G1645" s="179"/>
      <c r="H1645" s="179"/>
      <c r="I1645" s="20"/>
      <c r="J1645" s="20"/>
      <c r="K1645" s="20"/>
    </row>
    <row r="1646" spans="1:11">
      <c r="A1646" s="154"/>
      <c r="B1646" s="154"/>
      <c r="C1646" s="154"/>
      <c r="D1646" s="179"/>
      <c r="E1646" s="179"/>
      <c r="F1646" s="179"/>
      <c r="G1646" s="179"/>
      <c r="H1646" s="179"/>
      <c r="I1646" s="20"/>
      <c r="J1646" s="20"/>
      <c r="K1646" s="20"/>
    </row>
    <row r="1647" spans="1:11">
      <c r="A1647" s="154"/>
      <c r="B1647" s="154"/>
      <c r="C1647" s="154"/>
      <c r="D1647" s="179"/>
      <c r="E1647" s="179"/>
      <c r="F1647" s="179"/>
      <c r="G1647" s="179"/>
      <c r="H1647" s="179"/>
      <c r="I1647" s="20"/>
      <c r="J1647" s="20"/>
      <c r="K1647" s="20"/>
    </row>
    <row r="1648" spans="1:11">
      <c r="A1648" s="154"/>
      <c r="B1648" s="154"/>
      <c r="C1648" s="154"/>
      <c r="D1648" s="179"/>
      <c r="E1648" s="179"/>
      <c r="F1648" s="179"/>
      <c r="G1648" s="179"/>
      <c r="H1648" s="179"/>
      <c r="I1648" s="20"/>
      <c r="J1648" s="20"/>
      <c r="K1648" s="20"/>
    </row>
    <row r="1649" spans="1:11">
      <c r="A1649" s="154"/>
      <c r="B1649" s="154"/>
      <c r="C1649" s="154"/>
      <c r="D1649" s="179"/>
      <c r="E1649" s="179"/>
      <c r="F1649" s="179"/>
      <c r="G1649" s="179"/>
      <c r="H1649" s="179"/>
      <c r="I1649" s="20"/>
      <c r="J1649" s="20"/>
      <c r="K1649" s="20"/>
    </row>
    <row r="1650" spans="1:11">
      <c r="A1650" s="154"/>
      <c r="B1650" s="154"/>
      <c r="C1650" s="154"/>
      <c r="D1650" s="179"/>
      <c r="E1650" s="179"/>
      <c r="F1650" s="179"/>
      <c r="G1650" s="179"/>
      <c r="H1650" s="179"/>
      <c r="I1650" s="20"/>
      <c r="J1650" s="20"/>
      <c r="K1650" s="20"/>
    </row>
    <row r="1651" spans="1:11">
      <c r="A1651" s="154"/>
      <c r="B1651" s="154"/>
      <c r="C1651" s="154"/>
      <c r="D1651" s="179"/>
      <c r="E1651" s="179"/>
      <c r="F1651" s="179"/>
      <c r="G1651" s="179"/>
      <c r="H1651" s="179"/>
      <c r="I1651" s="20"/>
      <c r="J1651" s="20"/>
      <c r="K1651" s="20"/>
    </row>
    <row r="1652" spans="1:11">
      <c r="A1652" s="154"/>
      <c r="B1652" s="154"/>
      <c r="C1652" s="154"/>
      <c r="D1652" s="179"/>
      <c r="E1652" s="179"/>
      <c r="F1652" s="179"/>
      <c r="G1652" s="179"/>
      <c r="H1652" s="179"/>
      <c r="I1652" s="20"/>
      <c r="J1652" s="20"/>
      <c r="K1652" s="20"/>
    </row>
    <row r="1653" spans="1:11">
      <c r="A1653" s="154"/>
      <c r="B1653" s="154"/>
      <c r="C1653" s="154"/>
      <c r="D1653" s="179"/>
      <c r="E1653" s="179"/>
      <c r="F1653" s="179"/>
      <c r="G1653" s="179"/>
      <c r="H1653" s="179"/>
      <c r="I1653" s="20"/>
      <c r="J1653" s="20"/>
      <c r="K1653" s="20"/>
    </row>
    <row r="1654" spans="1:11">
      <c r="A1654" s="154"/>
      <c r="B1654" s="154"/>
      <c r="C1654" s="154"/>
      <c r="D1654" s="179"/>
      <c r="E1654" s="179"/>
      <c r="F1654" s="179"/>
      <c r="G1654" s="179"/>
      <c r="H1654" s="179"/>
      <c r="I1654" s="20"/>
      <c r="J1654" s="20"/>
      <c r="K1654" s="20"/>
    </row>
    <row r="1655" spans="1:11">
      <c r="A1655" s="154"/>
      <c r="B1655" s="154"/>
      <c r="C1655" s="154"/>
      <c r="D1655" s="179"/>
      <c r="E1655" s="179"/>
      <c r="F1655" s="179"/>
      <c r="G1655" s="179"/>
      <c r="H1655" s="179"/>
      <c r="I1655" s="20"/>
      <c r="J1655" s="20"/>
      <c r="K1655" s="20"/>
    </row>
    <row r="1656" spans="1:11">
      <c r="A1656" s="154"/>
      <c r="B1656" s="154"/>
      <c r="C1656" s="154"/>
      <c r="D1656" s="179"/>
      <c r="E1656" s="179"/>
      <c r="F1656" s="179"/>
      <c r="G1656" s="179"/>
      <c r="H1656" s="179"/>
      <c r="I1656" s="20"/>
      <c r="J1656" s="20"/>
      <c r="K1656" s="20"/>
    </row>
    <row r="1657" spans="1:11">
      <c r="A1657" s="154"/>
      <c r="B1657" s="154"/>
      <c r="C1657" s="154"/>
      <c r="D1657" s="179"/>
      <c r="E1657" s="179"/>
      <c r="F1657" s="179"/>
      <c r="G1657" s="179"/>
      <c r="H1657" s="179"/>
      <c r="I1657" s="20"/>
      <c r="J1657" s="20"/>
      <c r="K1657" s="20"/>
    </row>
    <row r="1658" spans="1:11">
      <c r="A1658" s="154"/>
      <c r="B1658" s="154"/>
      <c r="C1658" s="154"/>
      <c r="D1658" s="179"/>
      <c r="E1658" s="179"/>
      <c r="F1658" s="179"/>
      <c r="G1658" s="179"/>
      <c r="H1658" s="179"/>
      <c r="I1658" s="20"/>
      <c r="J1658" s="20"/>
      <c r="K1658" s="20"/>
    </row>
    <row r="1659" spans="1:11">
      <c r="A1659" s="154"/>
      <c r="B1659" s="154"/>
      <c r="C1659" s="154"/>
      <c r="D1659" s="179"/>
      <c r="E1659" s="179"/>
      <c r="F1659" s="179"/>
      <c r="G1659" s="179"/>
      <c r="H1659" s="179"/>
      <c r="I1659" s="20"/>
      <c r="J1659" s="20"/>
      <c r="K1659" s="20"/>
    </row>
    <row r="1660" spans="1:11">
      <c r="A1660" s="154"/>
      <c r="B1660" s="154"/>
      <c r="C1660" s="154"/>
      <c r="D1660" s="179"/>
      <c r="E1660" s="179"/>
      <c r="F1660" s="179"/>
      <c r="G1660" s="179"/>
      <c r="H1660" s="179"/>
      <c r="I1660" s="20"/>
      <c r="J1660" s="20"/>
      <c r="K1660" s="20"/>
    </row>
    <row r="1661" spans="1:11">
      <c r="A1661" s="154"/>
      <c r="B1661" s="154"/>
      <c r="C1661" s="154"/>
      <c r="D1661" s="179"/>
      <c r="E1661" s="179"/>
      <c r="F1661" s="179"/>
      <c r="G1661" s="179"/>
      <c r="H1661" s="179"/>
      <c r="I1661" s="20"/>
      <c r="J1661" s="20"/>
      <c r="K1661" s="20"/>
    </row>
    <row r="1662" spans="1:11">
      <c r="A1662" s="154"/>
      <c r="B1662" s="154"/>
      <c r="C1662" s="154"/>
      <c r="D1662" s="179"/>
      <c r="E1662" s="179"/>
      <c r="F1662" s="179"/>
      <c r="G1662" s="179"/>
      <c r="H1662" s="179"/>
      <c r="I1662" s="20"/>
      <c r="J1662" s="20"/>
      <c r="K1662" s="20"/>
    </row>
    <row r="1663" spans="1:11">
      <c r="A1663" s="18"/>
      <c r="B1663" s="18"/>
      <c r="C1663" s="18"/>
      <c r="D1663" s="19"/>
      <c r="E1663" s="19"/>
      <c r="F1663" s="19"/>
      <c r="G1663" s="19"/>
      <c r="H1663" s="19"/>
      <c r="I1663" s="20"/>
      <c r="J1663" s="20"/>
      <c r="K1663" s="20"/>
    </row>
    <row r="1664" spans="1:11">
      <c r="A1664" s="18"/>
      <c r="B1664" s="18"/>
      <c r="C1664" s="18"/>
      <c r="D1664" s="19"/>
      <c r="E1664" s="19"/>
      <c r="F1664" s="19"/>
      <c r="G1664" s="19"/>
      <c r="H1664" s="19"/>
      <c r="I1664" s="20"/>
      <c r="J1664" s="20"/>
      <c r="K1664" s="20"/>
    </row>
    <row r="1665" spans="1:11">
      <c r="A1665" s="18"/>
      <c r="B1665" s="18"/>
      <c r="C1665" s="18"/>
      <c r="D1665" s="19"/>
      <c r="E1665" s="19"/>
      <c r="F1665" s="19"/>
      <c r="G1665" s="19"/>
      <c r="H1665" s="19"/>
      <c r="I1665" s="20"/>
      <c r="J1665" s="20"/>
      <c r="K1665" s="20"/>
    </row>
    <row r="1666" spans="1:11">
      <c r="A1666" s="18"/>
      <c r="B1666" s="18"/>
      <c r="C1666" s="18"/>
      <c r="D1666" s="19"/>
      <c r="E1666" s="19"/>
      <c r="F1666" s="19"/>
      <c r="G1666" s="19"/>
      <c r="H1666" s="19"/>
      <c r="I1666" s="20"/>
      <c r="J1666" s="20"/>
      <c r="K1666" s="20"/>
    </row>
    <row r="1667" spans="1:11">
      <c r="A1667" s="18"/>
      <c r="B1667" s="18"/>
      <c r="C1667" s="18"/>
      <c r="D1667" s="19"/>
      <c r="E1667" s="19"/>
      <c r="F1667" s="19"/>
      <c r="G1667" s="19"/>
      <c r="H1667" s="19"/>
      <c r="I1667" s="20"/>
      <c r="J1667" s="20"/>
      <c r="K1667" s="20"/>
    </row>
    <row r="1668" spans="1:11">
      <c r="A1668" s="18"/>
      <c r="B1668" s="18"/>
      <c r="C1668" s="18"/>
      <c r="D1668" s="19"/>
      <c r="E1668" s="19"/>
      <c r="F1668" s="19"/>
      <c r="G1668" s="19"/>
      <c r="H1668" s="19"/>
      <c r="I1668" s="20"/>
      <c r="J1668" s="20"/>
      <c r="K1668" s="20"/>
    </row>
    <row r="1669" spans="1:11">
      <c r="A1669" s="18"/>
      <c r="B1669" s="18"/>
      <c r="C1669" s="18"/>
      <c r="D1669" s="19"/>
      <c r="E1669" s="19"/>
      <c r="F1669" s="19"/>
      <c r="G1669" s="19"/>
      <c r="H1669" s="19"/>
      <c r="I1669" s="20"/>
      <c r="J1669" s="20"/>
      <c r="K1669" s="20"/>
    </row>
    <row r="1670" spans="1:11">
      <c r="A1670" s="18"/>
      <c r="B1670" s="18"/>
      <c r="C1670" s="18"/>
      <c r="D1670" s="19"/>
      <c r="E1670" s="19"/>
      <c r="F1670" s="19"/>
      <c r="G1670" s="19"/>
      <c r="H1670" s="19"/>
      <c r="I1670" s="20"/>
      <c r="J1670" s="20"/>
      <c r="K1670" s="20"/>
    </row>
    <row r="1671" spans="1:11">
      <c r="A1671" s="18"/>
      <c r="B1671" s="18"/>
      <c r="C1671" s="18"/>
      <c r="D1671" s="19"/>
      <c r="E1671" s="19"/>
      <c r="F1671" s="19"/>
      <c r="G1671" s="19"/>
      <c r="H1671" s="19"/>
      <c r="I1671" s="20"/>
      <c r="J1671" s="20"/>
      <c r="K1671" s="20"/>
    </row>
    <row r="1672" spans="1:11">
      <c r="A1672" s="18"/>
      <c r="B1672" s="18"/>
      <c r="C1672" s="18"/>
      <c r="D1672" s="19"/>
      <c r="E1672" s="19"/>
      <c r="F1672" s="19"/>
      <c r="G1672" s="19"/>
      <c r="H1672" s="19"/>
      <c r="I1672" s="20"/>
      <c r="J1672" s="20"/>
      <c r="K1672" s="20"/>
    </row>
    <row r="1673" spans="1:11">
      <c r="A1673" s="18"/>
      <c r="B1673" s="18"/>
      <c r="C1673" s="18"/>
      <c r="D1673" s="19"/>
      <c r="E1673" s="19"/>
      <c r="F1673" s="19"/>
      <c r="G1673" s="19"/>
      <c r="H1673" s="19"/>
      <c r="I1673" s="20"/>
      <c r="J1673" s="20"/>
      <c r="K1673" s="20"/>
    </row>
    <row r="1674" spans="1:11">
      <c r="A1674" s="18"/>
      <c r="B1674" s="18"/>
      <c r="C1674" s="18"/>
      <c r="D1674" s="19"/>
      <c r="E1674" s="19"/>
      <c r="F1674" s="19"/>
      <c r="G1674" s="19"/>
      <c r="H1674" s="19"/>
      <c r="I1674" s="20"/>
      <c r="J1674" s="20"/>
      <c r="K1674" s="20"/>
    </row>
    <row r="1675" spans="1:11">
      <c r="A1675" s="18"/>
      <c r="B1675" s="18"/>
      <c r="C1675" s="18"/>
      <c r="D1675" s="19"/>
      <c r="E1675" s="19"/>
      <c r="F1675" s="19"/>
      <c r="G1675" s="19"/>
      <c r="H1675" s="19"/>
      <c r="I1675" s="20"/>
      <c r="J1675" s="20"/>
      <c r="K1675" s="20"/>
    </row>
    <row r="1676" spans="1:11">
      <c r="A1676" s="18"/>
      <c r="B1676" s="18"/>
      <c r="C1676" s="18"/>
      <c r="D1676" s="19"/>
      <c r="E1676" s="19"/>
      <c r="F1676" s="19"/>
      <c r="G1676" s="19"/>
      <c r="H1676" s="19"/>
      <c r="I1676" s="20"/>
      <c r="J1676" s="20"/>
      <c r="K1676" s="20"/>
    </row>
    <row r="1677" spans="1:11">
      <c r="A1677" s="18"/>
      <c r="B1677" s="18"/>
      <c r="C1677" s="18"/>
      <c r="D1677" s="19"/>
      <c r="E1677" s="19"/>
      <c r="F1677" s="19"/>
      <c r="G1677" s="19"/>
      <c r="H1677" s="19"/>
      <c r="I1677" s="20"/>
      <c r="J1677" s="20"/>
      <c r="K1677" s="20"/>
    </row>
    <row r="1678" spans="1:11">
      <c r="A1678" s="18"/>
      <c r="B1678" s="18"/>
      <c r="C1678" s="18"/>
      <c r="D1678" s="19"/>
      <c r="E1678" s="19"/>
      <c r="F1678" s="19"/>
      <c r="G1678" s="19"/>
      <c r="H1678" s="19"/>
      <c r="I1678" s="20"/>
      <c r="J1678" s="20"/>
      <c r="K1678" s="20"/>
    </row>
    <row r="1679" spans="1:11">
      <c r="A1679" s="18"/>
      <c r="B1679" s="18"/>
      <c r="C1679" s="18"/>
      <c r="D1679" s="19"/>
      <c r="E1679" s="19"/>
      <c r="F1679" s="19"/>
      <c r="G1679" s="19"/>
      <c r="H1679" s="19"/>
      <c r="I1679" s="20"/>
      <c r="J1679" s="20"/>
      <c r="K1679" s="20"/>
    </row>
    <row r="1680" spans="1:11">
      <c r="A1680" s="18"/>
      <c r="B1680" s="18"/>
      <c r="C1680" s="18"/>
      <c r="D1680" s="19"/>
      <c r="E1680" s="19"/>
      <c r="F1680" s="19"/>
      <c r="G1680" s="19"/>
      <c r="H1680" s="19"/>
      <c r="I1680" s="20"/>
      <c r="J1680" s="20"/>
      <c r="K1680" s="20"/>
    </row>
    <row r="1681" spans="1:11">
      <c r="A1681" s="18"/>
      <c r="B1681" s="18"/>
      <c r="C1681" s="18"/>
      <c r="D1681" s="19"/>
      <c r="E1681" s="19"/>
      <c r="F1681" s="19"/>
      <c r="G1681" s="19"/>
      <c r="H1681" s="19"/>
      <c r="I1681" s="20"/>
      <c r="J1681" s="20"/>
      <c r="K1681" s="20"/>
    </row>
    <row r="1682" spans="1:11">
      <c r="A1682" s="18"/>
      <c r="B1682" s="18"/>
      <c r="C1682" s="18"/>
      <c r="D1682" s="19"/>
      <c r="E1682" s="19"/>
      <c r="F1682" s="19"/>
      <c r="G1682" s="19"/>
      <c r="H1682" s="19"/>
      <c r="I1682" s="20"/>
      <c r="J1682" s="20"/>
      <c r="K1682" s="20"/>
    </row>
    <row r="1683" spans="1:11">
      <c r="A1683" s="18"/>
      <c r="B1683" s="18"/>
      <c r="C1683" s="18"/>
      <c r="D1683" s="19"/>
      <c r="E1683" s="19"/>
      <c r="F1683" s="19"/>
      <c r="G1683" s="19"/>
      <c r="H1683" s="19"/>
      <c r="I1683" s="20"/>
      <c r="J1683" s="20"/>
      <c r="K1683" s="20"/>
    </row>
    <row r="1684" spans="1:11">
      <c r="A1684" s="18"/>
      <c r="B1684" s="18"/>
      <c r="C1684" s="18"/>
      <c r="D1684" s="19"/>
      <c r="E1684" s="19"/>
      <c r="F1684" s="19"/>
      <c r="G1684" s="19"/>
      <c r="H1684" s="19"/>
      <c r="I1684" s="20"/>
      <c r="J1684" s="20"/>
      <c r="K1684" s="20"/>
    </row>
    <row r="1685" spans="1:11">
      <c r="A1685" s="18"/>
      <c r="B1685" s="18"/>
      <c r="C1685" s="18"/>
      <c r="D1685" s="19"/>
      <c r="E1685" s="19"/>
      <c r="F1685" s="19"/>
      <c r="G1685" s="19"/>
      <c r="H1685" s="19"/>
      <c r="I1685" s="20"/>
      <c r="J1685" s="20"/>
      <c r="K1685" s="20"/>
    </row>
    <row r="1686" spans="1:11">
      <c r="A1686" s="18"/>
      <c r="B1686" s="18"/>
      <c r="C1686" s="18"/>
      <c r="D1686" s="19"/>
      <c r="E1686" s="19"/>
      <c r="F1686" s="19"/>
      <c r="G1686" s="19"/>
      <c r="H1686" s="19"/>
      <c r="I1686" s="20"/>
      <c r="J1686" s="20"/>
      <c r="K1686" s="20"/>
    </row>
    <row r="1687" spans="1:11">
      <c r="A1687" s="18"/>
      <c r="B1687" s="18"/>
      <c r="C1687" s="18"/>
      <c r="D1687" s="19"/>
      <c r="E1687" s="19"/>
      <c r="F1687" s="19"/>
      <c r="G1687" s="19"/>
      <c r="H1687" s="19"/>
      <c r="I1687" s="20"/>
      <c r="J1687" s="20"/>
      <c r="K1687" s="20"/>
    </row>
    <row r="1688" spans="1:11">
      <c r="A1688" s="18"/>
      <c r="B1688" s="18"/>
      <c r="C1688" s="18"/>
      <c r="D1688" s="19"/>
      <c r="E1688" s="19"/>
      <c r="F1688" s="19"/>
      <c r="G1688" s="19"/>
      <c r="H1688" s="19"/>
      <c r="I1688" s="20"/>
      <c r="J1688" s="20"/>
      <c r="K1688" s="20"/>
    </row>
    <row r="1689" spans="1:11">
      <c r="A1689" s="18"/>
      <c r="B1689" s="18"/>
      <c r="C1689" s="18"/>
      <c r="D1689" s="19"/>
      <c r="E1689" s="19"/>
      <c r="F1689" s="19"/>
      <c r="G1689" s="19"/>
      <c r="H1689" s="19"/>
      <c r="I1689" s="20"/>
      <c r="J1689" s="20"/>
      <c r="K1689" s="20"/>
    </row>
    <row r="1690" spans="1:11">
      <c r="A1690" s="18"/>
      <c r="B1690" s="18"/>
      <c r="C1690" s="18"/>
      <c r="D1690" s="19"/>
      <c r="E1690" s="19"/>
      <c r="F1690" s="19"/>
      <c r="G1690" s="19"/>
      <c r="H1690" s="19"/>
      <c r="I1690" s="20"/>
      <c r="J1690" s="20"/>
      <c r="K1690" s="20"/>
    </row>
    <row r="1691" spans="1:11">
      <c r="A1691" s="18"/>
      <c r="B1691" s="18"/>
      <c r="C1691" s="18"/>
      <c r="D1691" s="19"/>
      <c r="E1691" s="19"/>
      <c r="F1691" s="19"/>
      <c r="G1691" s="19"/>
      <c r="H1691" s="19"/>
      <c r="I1691" s="20"/>
      <c r="J1691" s="20"/>
      <c r="K1691" s="20"/>
    </row>
    <row r="1692" spans="1:11">
      <c r="A1692" s="18"/>
      <c r="B1692" s="18"/>
      <c r="C1692" s="18"/>
      <c r="D1692" s="19"/>
      <c r="E1692" s="19"/>
      <c r="F1692" s="19"/>
      <c r="G1692" s="19"/>
      <c r="H1692" s="19"/>
      <c r="I1692" s="20"/>
      <c r="J1692" s="20"/>
      <c r="K1692" s="20"/>
    </row>
    <row r="1693" spans="1:11">
      <c r="A1693" s="18"/>
      <c r="B1693" s="18"/>
      <c r="C1693" s="18"/>
      <c r="D1693" s="19"/>
      <c r="E1693" s="19"/>
      <c r="F1693" s="19"/>
      <c r="G1693" s="19"/>
      <c r="H1693" s="19"/>
      <c r="I1693" s="20"/>
      <c r="J1693" s="20"/>
      <c r="K1693" s="20"/>
    </row>
    <row r="1694" spans="1:11">
      <c r="A1694" s="18"/>
      <c r="B1694" s="18"/>
      <c r="C1694" s="18"/>
      <c r="D1694" s="19"/>
      <c r="E1694" s="19"/>
      <c r="F1694" s="19"/>
      <c r="G1694" s="19"/>
      <c r="H1694" s="19"/>
      <c r="I1694" s="20"/>
      <c r="J1694" s="20"/>
      <c r="K1694" s="20"/>
    </row>
    <row r="1695" spans="1:11">
      <c r="A1695" s="18"/>
      <c r="B1695" s="18"/>
      <c r="C1695" s="18"/>
      <c r="D1695" s="19"/>
      <c r="E1695" s="19"/>
      <c r="F1695" s="19"/>
      <c r="G1695" s="19"/>
      <c r="H1695" s="19"/>
      <c r="I1695" s="20"/>
      <c r="J1695" s="20"/>
      <c r="K1695" s="20"/>
    </row>
    <row r="1696" spans="1:11">
      <c r="A1696" s="18"/>
      <c r="B1696" s="18"/>
      <c r="C1696" s="18"/>
      <c r="D1696" s="19"/>
      <c r="E1696" s="19"/>
      <c r="F1696" s="19"/>
      <c r="G1696" s="19"/>
      <c r="H1696" s="19"/>
      <c r="I1696" s="20"/>
      <c r="J1696" s="20"/>
      <c r="K1696" s="20"/>
    </row>
    <row r="1697" spans="1:11">
      <c r="A1697" s="18"/>
      <c r="B1697" s="18"/>
      <c r="C1697" s="18"/>
      <c r="D1697" s="19"/>
      <c r="E1697" s="19"/>
      <c r="F1697" s="19"/>
      <c r="G1697" s="19"/>
      <c r="H1697" s="19"/>
      <c r="I1697" s="20"/>
      <c r="J1697" s="20"/>
      <c r="K1697" s="20"/>
    </row>
    <row r="1698" spans="1:11">
      <c r="A1698" s="18"/>
      <c r="B1698" s="18"/>
      <c r="C1698" s="18"/>
      <c r="D1698" s="19"/>
      <c r="E1698" s="19"/>
      <c r="F1698" s="19"/>
      <c r="G1698" s="19"/>
      <c r="H1698" s="19"/>
      <c r="I1698" s="20"/>
      <c r="J1698" s="20"/>
      <c r="K1698" s="20"/>
    </row>
    <row r="1699" spans="1:11">
      <c r="A1699" s="18"/>
      <c r="B1699" s="18"/>
      <c r="C1699" s="18"/>
      <c r="D1699" s="19"/>
      <c r="E1699" s="19"/>
      <c r="F1699" s="19"/>
      <c r="G1699" s="19"/>
      <c r="H1699" s="19"/>
      <c r="I1699" s="20"/>
      <c r="J1699" s="20"/>
      <c r="K1699" s="20"/>
    </row>
    <row r="1700" spans="1:11">
      <c r="A1700" s="18"/>
      <c r="B1700" s="18"/>
      <c r="C1700" s="18"/>
      <c r="D1700" s="19"/>
      <c r="E1700" s="19"/>
      <c r="F1700" s="19"/>
      <c r="G1700" s="19"/>
      <c r="H1700" s="19"/>
      <c r="I1700" s="20"/>
      <c r="J1700" s="20"/>
      <c r="K1700" s="20"/>
    </row>
    <row r="1701" spans="1:11">
      <c r="A1701" s="18"/>
      <c r="B1701" s="18"/>
      <c r="C1701" s="18"/>
      <c r="D1701" s="19"/>
      <c r="E1701" s="19"/>
      <c r="F1701" s="19"/>
      <c r="G1701" s="19"/>
      <c r="H1701" s="19"/>
      <c r="I1701" s="20"/>
      <c r="J1701" s="20"/>
      <c r="K1701" s="20"/>
    </row>
    <row r="1702" spans="1:11">
      <c r="A1702" s="18"/>
      <c r="B1702" s="18"/>
      <c r="C1702" s="18"/>
      <c r="D1702" s="19"/>
      <c r="E1702" s="19"/>
      <c r="F1702" s="19"/>
      <c r="G1702" s="19"/>
      <c r="H1702" s="19"/>
      <c r="I1702" s="20"/>
      <c r="J1702" s="20"/>
      <c r="K1702" s="20"/>
    </row>
    <row r="1703" spans="1:11">
      <c r="A1703" s="18"/>
      <c r="B1703" s="18"/>
      <c r="C1703" s="18"/>
      <c r="D1703" s="19"/>
      <c r="E1703" s="19"/>
      <c r="F1703" s="19"/>
      <c r="G1703" s="19"/>
      <c r="H1703" s="19"/>
      <c r="I1703" s="20"/>
      <c r="J1703" s="20"/>
      <c r="K1703" s="20"/>
    </row>
    <row r="1704" spans="1:11">
      <c r="A1704" s="18"/>
      <c r="B1704" s="18"/>
      <c r="C1704" s="18"/>
      <c r="D1704" s="19"/>
      <c r="E1704" s="19"/>
      <c r="F1704" s="19"/>
      <c r="G1704" s="19"/>
      <c r="H1704" s="19"/>
      <c r="I1704" s="20"/>
      <c r="J1704" s="20"/>
      <c r="K1704" s="20"/>
    </row>
    <row r="1705" spans="1:11">
      <c r="A1705" s="18"/>
      <c r="B1705" s="18"/>
      <c r="C1705" s="18"/>
      <c r="D1705" s="19"/>
      <c r="E1705" s="19"/>
      <c r="F1705" s="19"/>
      <c r="G1705" s="19"/>
      <c r="H1705" s="19"/>
      <c r="I1705" s="20"/>
      <c r="J1705" s="20"/>
      <c r="K1705" s="20"/>
    </row>
    <row r="1706" spans="1:11">
      <c r="A1706" s="18"/>
      <c r="B1706" s="18"/>
      <c r="C1706" s="18"/>
      <c r="D1706" s="19"/>
      <c r="E1706" s="19"/>
      <c r="F1706" s="19"/>
      <c r="G1706" s="19"/>
      <c r="H1706" s="19"/>
      <c r="I1706" s="20"/>
      <c r="J1706" s="20"/>
      <c r="K1706" s="20"/>
    </row>
    <row r="1707" spans="1:11">
      <c r="A1707" s="18"/>
      <c r="B1707" s="18"/>
      <c r="C1707" s="18"/>
      <c r="D1707" s="19"/>
      <c r="E1707" s="19"/>
      <c r="F1707" s="19"/>
      <c r="G1707" s="19"/>
      <c r="H1707" s="19"/>
      <c r="I1707" s="20"/>
      <c r="J1707" s="20"/>
      <c r="K1707" s="20"/>
    </row>
    <row r="1708" spans="1:11">
      <c r="A1708" s="18"/>
      <c r="B1708" s="18"/>
      <c r="C1708" s="18"/>
      <c r="D1708" s="19"/>
      <c r="E1708" s="19"/>
      <c r="F1708" s="19"/>
      <c r="G1708" s="19"/>
      <c r="H1708" s="19"/>
      <c r="I1708" s="20"/>
      <c r="J1708" s="20"/>
      <c r="K1708" s="20"/>
    </row>
    <row r="1709" spans="1:11">
      <c r="A1709" s="18"/>
      <c r="B1709" s="18"/>
      <c r="C1709" s="18"/>
      <c r="D1709" s="19"/>
      <c r="E1709" s="19"/>
      <c r="F1709" s="19"/>
      <c r="G1709" s="19"/>
      <c r="H1709" s="19"/>
      <c r="I1709" s="20"/>
      <c r="J1709" s="20"/>
      <c r="K1709" s="20"/>
    </row>
    <row r="1710" spans="1:11">
      <c r="A1710" s="166"/>
      <c r="B1710" s="166"/>
      <c r="C1710" s="166"/>
      <c r="D1710" s="167"/>
      <c r="E1710" s="167"/>
      <c r="F1710" s="167"/>
      <c r="G1710" s="167"/>
      <c r="H1710" s="167"/>
    </row>
    <row r="1711" spans="1:11">
      <c r="A1711" s="166"/>
      <c r="B1711" s="166"/>
      <c r="C1711" s="166"/>
      <c r="D1711" s="167"/>
      <c r="E1711" s="167"/>
      <c r="F1711" s="167"/>
      <c r="G1711" s="167"/>
      <c r="H1711" s="167"/>
    </row>
    <row r="1712" spans="1:11">
      <c r="A1712" s="166"/>
      <c r="B1712" s="166"/>
      <c r="C1712" s="166"/>
      <c r="D1712" s="167"/>
      <c r="E1712" s="167"/>
      <c r="F1712" s="167"/>
      <c r="G1712" s="167"/>
      <c r="H1712" s="167"/>
    </row>
    <row r="1713" spans="1:8">
      <c r="A1713" s="166"/>
      <c r="B1713" s="166"/>
      <c r="C1713" s="166"/>
      <c r="D1713" s="167"/>
      <c r="E1713" s="167"/>
      <c r="F1713" s="167"/>
      <c r="G1713" s="167"/>
      <c r="H1713" s="167"/>
    </row>
    <row r="1714" spans="1:8">
      <c r="A1714" s="166"/>
      <c r="B1714" s="166"/>
      <c r="C1714" s="166"/>
      <c r="D1714" s="167"/>
      <c r="E1714" s="167"/>
      <c r="F1714" s="167"/>
      <c r="G1714" s="167"/>
      <c r="H1714" s="167"/>
    </row>
    <row r="1715" spans="1:8">
      <c r="A1715" s="166"/>
      <c r="B1715" s="166"/>
      <c r="C1715" s="166"/>
      <c r="D1715" s="167"/>
      <c r="E1715" s="167"/>
      <c r="F1715" s="167"/>
      <c r="G1715" s="167"/>
      <c r="H1715" s="167"/>
    </row>
    <row r="1716" spans="1:8">
      <c r="A1716" s="166"/>
      <c r="B1716" s="166"/>
      <c r="C1716" s="166"/>
      <c r="D1716" s="167"/>
      <c r="E1716" s="167"/>
      <c r="F1716" s="167"/>
      <c r="G1716" s="167"/>
      <c r="H1716" s="167"/>
    </row>
    <row r="1717" spans="1:8">
      <c r="A1717" s="166"/>
      <c r="B1717" s="166"/>
      <c r="C1717" s="166"/>
      <c r="D1717" s="167"/>
      <c r="E1717" s="167"/>
      <c r="F1717" s="167"/>
      <c r="G1717" s="167"/>
      <c r="H1717" s="167"/>
    </row>
    <row r="1718" spans="1:8">
      <c r="A1718" s="166"/>
      <c r="B1718" s="166"/>
      <c r="C1718" s="166"/>
      <c r="D1718" s="167"/>
      <c r="E1718" s="167"/>
      <c r="F1718" s="167"/>
      <c r="G1718" s="167"/>
      <c r="H1718" s="167"/>
    </row>
    <row r="1719" spans="1:8">
      <c r="A1719" s="166"/>
      <c r="B1719" s="166"/>
      <c r="C1719" s="166"/>
      <c r="D1719" s="167"/>
      <c r="E1719" s="167"/>
      <c r="F1719" s="167"/>
      <c r="G1719" s="167"/>
      <c r="H1719" s="167"/>
    </row>
    <row r="1720" spans="1:8">
      <c r="A1720" s="166"/>
      <c r="B1720" s="166"/>
      <c r="C1720" s="166"/>
      <c r="D1720" s="167"/>
      <c r="E1720" s="167"/>
      <c r="F1720" s="167"/>
      <c r="G1720" s="167"/>
      <c r="H1720" s="167"/>
    </row>
    <row r="1721" spans="1:8">
      <c r="A1721" s="166"/>
      <c r="B1721" s="166"/>
      <c r="C1721" s="166"/>
      <c r="D1721" s="167"/>
      <c r="E1721" s="167"/>
      <c r="F1721" s="167"/>
      <c r="G1721" s="167"/>
      <c r="H1721" s="167"/>
    </row>
    <row r="1722" spans="1:8">
      <c r="A1722" s="158"/>
      <c r="B1722" s="158"/>
      <c r="C1722" s="158"/>
      <c r="D1722" s="159"/>
      <c r="E1722" s="159"/>
      <c r="F1722" s="159"/>
      <c r="G1722" s="159"/>
      <c r="H1722" s="159"/>
    </row>
    <row r="1723" spans="1:8">
      <c r="A1723" s="68"/>
      <c r="B1723" s="68"/>
      <c r="C1723" s="68"/>
      <c r="E1723" s="69"/>
      <c r="F1723" s="69"/>
      <c r="G1723" s="69"/>
      <c r="H1723" s="69"/>
    </row>
    <row r="1724" spans="1:8">
      <c r="A1724" s="68"/>
      <c r="B1724" s="68"/>
      <c r="C1724" s="68"/>
      <c r="E1724" s="69"/>
      <c r="F1724" s="69"/>
      <c r="G1724" s="69"/>
      <c r="H1724" s="69"/>
    </row>
    <row r="1725" spans="1:8">
      <c r="A1725" s="68"/>
      <c r="B1725" s="68"/>
      <c r="C1725" s="68"/>
      <c r="E1725" s="69"/>
      <c r="F1725" s="69"/>
      <c r="G1725" s="69"/>
      <c r="H1725" s="69"/>
    </row>
    <row r="1726" spans="1:8">
      <c r="A1726" s="68"/>
      <c r="B1726" s="68"/>
      <c r="C1726" s="68"/>
      <c r="E1726" s="69"/>
      <c r="F1726" s="69"/>
      <c r="G1726" s="69"/>
      <c r="H1726" s="69"/>
    </row>
    <row r="1727" spans="1:8">
      <c r="A1727" s="68"/>
      <c r="B1727" s="68"/>
      <c r="C1727" s="68"/>
      <c r="E1727" s="69"/>
      <c r="F1727" s="69"/>
      <c r="G1727" s="69"/>
      <c r="H1727" s="69"/>
    </row>
    <row r="1728" spans="1:8">
      <c r="A1728" s="68"/>
      <c r="B1728" s="68"/>
      <c r="C1728" s="68"/>
      <c r="E1728" s="69"/>
      <c r="F1728" s="69"/>
      <c r="G1728" s="69"/>
      <c r="H1728" s="69"/>
    </row>
    <row r="1729" spans="1:8">
      <c r="A1729" s="68"/>
      <c r="B1729" s="68"/>
      <c r="C1729" s="68"/>
      <c r="E1729" s="69"/>
      <c r="F1729" s="69"/>
      <c r="G1729" s="69"/>
      <c r="H1729" s="69"/>
    </row>
    <row r="1730" spans="1:8">
      <c r="A1730" s="68"/>
      <c r="B1730" s="68"/>
      <c r="C1730" s="68"/>
      <c r="E1730" s="69"/>
      <c r="F1730" s="69"/>
      <c r="G1730" s="69"/>
      <c r="H1730" s="69"/>
    </row>
    <row r="1731" spans="1:8">
      <c r="A1731" s="59"/>
      <c r="B1731" s="59"/>
      <c r="C1731" s="59"/>
      <c r="E1731" s="60"/>
      <c r="F1731" s="60"/>
      <c r="G1731" s="60"/>
      <c r="H1731" s="60"/>
    </row>
    <row r="1732" spans="1:8">
      <c r="A1732" s="59"/>
      <c r="B1732" s="59"/>
      <c r="C1732" s="59"/>
      <c r="E1732" s="60"/>
      <c r="F1732" s="60"/>
      <c r="G1732" s="60"/>
      <c r="H1732" s="60"/>
    </row>
    <row r="1733" spans="1:8">
      <c r="A1733" s="59"/>
      <c r="B1733" s="59"/>
      <c r="C1733" s="59"/>
      <c r="E1733" s="60"/>
      <c r="F1733" s="60"/>
      <c r="G1733" s="60"/>
      <c r="H1733" s="60"/>
    </row>
    <row r="1734" spans="1:8">
      <c r="A1734" s="59"/>
      <c r="B1734" s="59"/>
      <c r="C1734" s="59"/>
      <c r="E1734" s="60"/>
      <c r="F1734" s="60"/>
      <c r="G1734" s="60"/>
      <c r="H1734" s="60"/>
    </row>
    <row r="1735" spans="1:8">
      <c r="A1735" s="59"/>
      <c r="B1735" s="59"/>
      <c r="C1735" s="59"/>
      <c r="E1735" s="60"/>
      <c r="F1735" s="60"/>
      <c r="G1735" s="60"/>
      <c r="H1735" s="60"/>
    </row>
    <row r="1736" spans="1:8">
      <c r="A1736" s="59"/>
      <c r="B1736" s="59"/>
      <c r="C1736" s="59"/>
      <c r="E1736" s="60"/>
      <c r="F1736" s="60"/>
      <c r="G1736" s="60"/>
      <c r="H1736" s="60"/>
    </row>
    <row r="1737" spans="1:8">
      <c r="A1737" s="59"/>
      <c r="B1737" s="59"/>
      <c r="C1737" s="59"/>
      <c r="E1737" s="60"/>
      <c r="F1737" s="60"/>
      <c r="G1737" s="60"/>
      <c r="H1737" s="60"/>
    </row>
    <row r="1738" spans="1:8">
      <c r="A1738" s="59"/>
      <c r="B1738" s="59"/>
      <c r="C1738" s="59"/>
      <c r="E1738" s="60"/>
      <c r="F1738" s="60"/>
      <c r="G1738" s="60"/>
      <c r="H1738" s="60"/>
    </row>
    <row r="1739" spans="1:8">
      <c r="A1739" s="59"/>
      <c r="B1739" s="59"/>
      <c r="C1739" s="59"/>
      <c r="E1739" s="60"/>
      <c r="F1739" s="60"/>
      <c r="G1739" s="60"/>
      <c r="H1739" s="60"/>
    </row>
    <row r="1740" spans="1:8">
      <c r="A1740" s="59"/>
      <c r="B1740" s="59"/>
      <c r="C1740" s="59"/>
      <c r="E1740" s="60"/>
      <c r="F1740" s="60"/>
      <c r="G1740" s="60"/>
      <c r="H1740" s="60"/>
    </row>
    <row r="1741" spans="1:8">
      <c r="A1741" s="59"/>
      <c r="B1741" s="59"/>
      <c r="C1741" s="59"/>
      <c r="E1741" s="60"/>
      <c r="F1741" s="60"/>
      <c r="G1741" s="60"/>
      <c r="H1741" s="60"/>
    </row>
    <row r="1742" spans="1:8">
      <c r="A1742" s="59"/>
      <c r="B1742" s="59"/>
      <c r="C1742" s="59"/>
      <c r="E1742" s="60"/>
      <c r="F1742" s="60"/>
      <c r="G1742" s="60"/>
      <c r="H1742" s="60"/>
    </row>
    <row r="1743" spans="1:8">
      <c r="A1743" s="59"/>
      <c r="B1743" s="59"/>
      <c r="C1743" s="59"/>
      <c r="E1743" s="60"/>
      <c r="F1743" s="60"/>
      <c r="G1743" s="60"/>
      <c r="H1743" s="60"/>
    </row>
    <row r="1744" spans="1:8">
      <c r="A1744" s="59"/>
      <c r="B1744" s="59"/>
      <c r="C1744" s="59"/>
      <c r="E1744" s="60"/>
      <c r="F1744" s="60"/>
      <c r="G1744" s="60"/>
      <c r="H1744" s="60"/>
    </row>
    <row r="1745" spans="1:8">
      <c r="A1745" s="18"/>
      <c r="B1745" s="18"/>
      <c r="C1745" s="18"/>
      <c r="E1745" s="19"/>
      <c r="F1745" s="19"/>
      <c r="G1745" s="19"/>
      <c r="H1745" s="19"/>
    </row>
    <row r="1746" spans="1:8">
      <c r="A1746" s="18"/>
      <c r="B1746" s="18"/>
      <c r="C1746" s="18"/>
      <c r="E1746" s="19"/>
      <c r="F1746" s="19"/>
      <c r="G1746" s="19"/>
      <c r="H1746" s="19"/>
    </row>
    <row r="1747" spans="1:8">
      <c r="A1747" s="18"/>
      <c r="B1747" s="18"/>
      <c r="C1747" s="18"/>
      <c r="E1747" s="19"/>
      <c r="F1747" s="19"/>
      <c r="G1747" s="19"/>
      <c r="H1747" s="19"/>
    </row>
    <row r="1748" spans="1:8">
      <c r="A1748" s="18"/>
      <c r="B1748" s="18"/>
      <c r="C1748" s="18"/>
      <c r="E1748" s="19"/>
      <c r="F1748" s="19"/>
      <c r="G1748" s="19"/>
      <c r="H1748" s="19"/>
    </row>
    <row r="1749" spans="1:8">
      <c r="A1749" s="18"/>
      <c r="B1749" s="18"/>
      <c r="C1749" s="18"/>
      <c r="E1749" s="19"/>
      <c r="F1749" s="19"/>
      <c r="G1749" s="19"/>
      <c r="H1749" s="19"/>
    </row>
    <row r="1750" spans="1:8">
      <c r="A1750" s="18"/>
      <c r="B1750" s="18"/>
      <c r="C1750" s="18"/>
      <c r="E1750" s="19"/>
      <c r="F1750" s="19"/>
      <c r="G1750" s="19"/>
      <c r="H1750" s="19"/>
    </row>
    <row r="1751" spans="1:8">
      <c r="A1751" s="18"/>
      <c r="B1751" s="18"/>
      <c r="C1751" s="18"/>
      <c r="E1751" s="19"/>
      <c r="F1751" s="19"/>
      <c r="G1751" s="19"/>
      <c r="H1751" s="19"/>
    </row>
    <row r="1752" spans="1:8">
      <c r="A1752" s="18"/>
      <c r="B1752" s="18"/>
      <c r="C1752" s="18"/>
      <c r="E1752" s="19"/>
      <c r="F1752" s="19"/>
      <c r="G1752" s="19"/>
      <c r="H1752" s="19"/>
    </row>
    <row r="1753" spans="1:8">
      <c r="A1753" s="18"/>
      <c r="B1753" s="18"/>
      <c r="C1753" s="18"/>
      <c r="E1753" s="19"/>
      <c r="F1753" s="19"/>
      <c r="G1753" s="19"/>
      <c r="H1753" s="19"/>
    </row>
    <row r="1754" spans="1:8">
      <c r="A1754" s="18"/>
      <c r="B1754" s="18"/>
      <c r="C1754" s="18"/>
      <c r="E1754" s="19"/>
      <c r="F1754" s="19"/>
      <c r="G1754" s="19"/>
      <c r="H1754" s="19"/>
    </row>
    <row r="1755" spans="1:8">
      <c r="A1755" s="18"/>
      <c r="B1755" s="18"/>
      <c r="C1755" s="18"/>
      <c r="E1755" s="19"/>
      <c r="F1755" s="19"/>
      <c r="G1755" s="19"/>
      <c r="H1755" s="19"/>
    </row>
    <row r="1756" spans="1:8">
      <c r="A1756" s="18"/>
      <c r="B1756" s="18"/>
      <c r="C1756" s="18"/>
      <c r="E1756" s="19"/>
      <c r="F1756" s="19"/>
      <c r="G1756" s="19"/>
      <c r="H1756" s="19"/>
    </row>
    <row r="1757" spans="1:8">
      <c r="A1757" s="18"/>
      <c r="B1757" s="18"/>
      <c r="C1757" s="18"/>
      <c r="E1757" s="19"/>
      <c r="F1757" s="19"/>
      <c r="G1757" s="19"/>
      <c r="H1757" s="19"/>
    </row>
    <row r="1758" spans="1:8">
      <c r="A1758" s="18"/>
      <c r="B1758" s="18"/>
      <c r="C1758" s="18"/>
      <c r="E1758" s="19"/>
      <c r="F1758" s="19"/>
      <c r="G1758" s="19"/>
      <c r="H1758" s="19"/>
    </row>
    <row r="1759" spans="1:8">
      <c r="A1759" s="18"/>
      <c r="B1759" s="18"/>
      <c r="C1759" s="18"/>
      <c r="E1759" s="19"/>
      <c r="F1759" s="19"/>
      <c r="G1759" s="19"/>
      <c r="H1759" s="19"/>
    </row>
    <row r="1760" spans="1:8">
      <c r="A1760" s="18"/>
      <c r="B1760" s="18"/>
      <c r="C1760" s="18"/>
      <c r="E1760" s="19"/>
      <c r="F1760" s="19"/>
      <c r="G1760" s="19"/>
      <c r="H1760" s="19"/>
    </row>
    <row r="1761" spans="1:8">
      <c r="A1761" s="18"/>
      <c r="B1761" s="18"/>
      <c r="C1761" s="18"/>
      <c r="E1761" s="19"/>
      <c r="F1761" s="19"/>
      <c r="G1761" s="19"/>
      <c r="H1761" s="19"/>
    </row>
    <row r="1762" spans="1:8">
      <c r="A1762" s="18"/>
      <c r="B1762" s="18"/>
      <c r="C1762" s="18"/>
      <c r="E1762" s="19"/>
      <c r="F1762" s="19"/>
      <c r="G1762" s="19"/>
      <c r="H1762" s="19"/>
    </row>
    <row r="1763" spans="1:8">
      <c r="A1763" s="18"/>
      <c r="B1763" s="18"/>
      <c r="C1763" s="18"/>
      <c r="E1763" s="19"/>
      <c r="F1763" s="19"/>
      <c r="G1763" s="19"/>
      <c r="H1763" s="19"/>
    </row>
    <row r="1764" spans="1:8">
      <c r="A1764" s="18"/>
      <c r="B1764" s="18"/>
      <c r="C1764" s="18"/>
      <c r="E1764" s="19"/>
      <c r="F1764" s="19"/>
      <c r="G1764" s="19"/>
      <c r="H1764" s="19"/>
    </row>
    <row r="1765" spans="1:8">
      <c r="A1765" s="18"/>
      <c r="B1765" s="18"/>
      <c r="C1765" s="18"/>
      <c r="E1765" s="19"/>
      <c r="F1765" s="19"/>
      <c r="G1765" s="19"/>
      <c r="H1765" s="1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ACD9C-7B7A-4F6F-8A47-533820F53E48}">
  <dimension ref="A1:E1601"/>
  <sheetViews>
    <sheetView workbookViewId="0">
      <selection sqref="A1:E1601"/>
    </sheetView>
  </sheetViews>
  <sheetFormatPr baseColWidth="10" defaultColWidth="8.83203125" defaultRowHeight="15"/>
  <sheetData>
    <row r="1" spans="1:5">
      <c r="A1" s="154" t="s">
        <v>0</v>
      </c>
      <c r="B1" s="154" t="s">
        <v>1640</v>
      </c>
      <c r="C1" s="154" t="s">
        <v>1641</v>
      </c>
      <c r="D1" s="154"/>
      <c r="E1" s="179">
        <v>359810543946</v>
      </c>
    </row>
    <row r="2" spans="1:5">
      <c r="A2" s="154" t="s">
        <v>1</v>
      </c>
      <c r="B2" s="154" t="s">
        <v>1642</v>
      </c>
      <c r="C2" s="154" t="s">
        <v>1641</v>
      </c>
      <c r="D2" s="154"/>
      <c r="E2" s="179">
        <v>4831508362</v>
      </c>
    </row>
    <row r="3" spans="1:5">
      <c r="A3" s="154" t="s">
        <v>1643</v>
      </c>
      <c r="B3" s="154" t="s">
        <v>3881</v>
      </c>
      <c r="C3" s="154" t="s">
        <v>1641</v>
      </c>
      <c r="D3" s="154"/>
      <c r="E3" s="179">
        <v>22352686707</v>
      </c>
    </row>
    <row r="4" spans="1:5">
      <c r="A4" s="154" t="s">
        <v>965</v>
      </c>
      <c r="B4" s="154" t="s">
        <v>2429</v>
      </c>
      <c r="C4" s="154" t="s">
        <v>1641</v>
      </c>
      <c r="D4" s="154"/>
      <c r="E4" s="179">
        <v>6228645959</v>
      </c>
    </row>
    <row r="5" spans="1:5">
      <c r="A5" s="154" t="s">
        <v>1630</v>
      </c>
      <c r="B5" s="154" t="s">
        <v>1645</v>
      </c>
      <c r="C5" s="154" t="s">
        <v>1641</v>
      </c>
      <c r="D5" s="154"/>
      <c r="E5" s="179">
        <v>1988618406</v>
      </c>
    </row>
    <row r="6" spans="1:5">
      <c r="A6" s="154" t="s">
        <v>2</v>
      </c>
      <c r="B6" s="154" t="s">
        <v>1646</v>
      </c>
      <c r="C6" s="154" t="s">
        <v>1641</v>
      </c>
      <c r="D6" s="154"/>
      <c r="E6" s="179">
        <v>36323708991</v>
      </c>
    </row>
    <row r="7" spans="1:5">
      <c r="A7" s="154" t="s">
        <v>356</v>
      </c>
      <c r="B7" s="154" t="s">
        <v>356</v>
      </c>
      <c r="C7" s="154" t="s">
        <v>1641</v>
      </c>
      <c r="D7" s="154"/>
      <c r="E7" s="179"/>
    </row>
    <row r="8" spans="1:5">
      <c r="A8" s="154" t="s">
        <v>3</v>
      </c>
      <c r="B8" s="154" t="s">
        <v>1647</v>
      </c>
      <c r="C8" s="154" t="s">
        <v>1641</v>
      </c>
      <c r="D8" s="154"/>
      <c r="E8" s="179">
        <v>15838648017</v>
      </c>
    </row>
    <row r="9" spans="1:5">
      <c r="A9" s="154" t="s">
        <v>3701</v>
      </c>
      <c r="B9" s="154" t="s">
        <v>3702</v>
      </c>
      <c r="C9" s="154" t="s">
        <v>1641</v>
      </c>
      <c r="D9" s="154"/>
      <c r="E9" s="179">
        <v>308669637516</v>
      </c>
    </row>
    <row r="10" spans="1:5">
      <c r="A10" s="154" t="s">
        <v>4</v>
      </c>
      <c r="B10" s="154" t="s">
        <v>1648</v>
      </c>
      <c r="C10" s="154" t="s">
        <v>1641</v>
      </c>
      <c r="D10" s="154"/>
      <c r="E10" s="179">
        <v>58398982954</v>
      </c>
    </row>
    <row r="11" spans="1:5">
      <c r="A11" s="154" t="s">
        <v>1609</v>
      </c>
      <c r="B11" s="154" t="s">
        <v>2434</v>
      </c>
      <c r="C11" s="154" t="s">
        <v>1641</v>
      </c>
      <c r="D11" s="154"/>
      <c r="E11" s="179"/>
    </row>
    <row r="12" spans="1:5">
      <c r="A12" s="154" t="s">
        <v>969</v>
      </c>
      <c r="B12" s="154" t="s">
        <v>2435</v>
      </c>
      <c r="C12" s="154" t="s">
        <v>1641</v>
      </c>
      <c r="D12" s="154"/>
      <c r="E12" s="179">
        <v>29470224206</v>
      </c>
    </row>
    <row r="13" spans="1:5">
      <c r="A13" s="154" t="s">
        <v>66</v>
      </c>
      <c r="B13" s="154" t="s">
        <v>1649</v>
      </c>
      <c r="C13" s="154" t="s">
        <v>1641</v>
      </c>
      <c r="D13" s="154"/>
      <c r="E13" s="179">
        <v>34596475482</v>
      </c>
    </row>
    <row r="14" spans="1:5">
      <c r="A14" s="154" t="s">
        <v>825</v>
      </c>
      <c r="B14" s="154" t="s">
        <v>4172</v>
      </c>
      <c r="C14" s="154" t="s">
        <v>1641</v>
      </c>
      <c r="D14" s="154"/>
      <c r="E14" s="179">
        <v>29648193663</v>
      </c>
    </row>
    <row r="15" spans="1:5">
      <c r="A15" s="154" t="s">
        <v>1608</v>
      </c>
      <c r="B15" s="154" t="s">
        <v>1650</v>
      </c>
      <c r="C15" s="154" t="s">
        <v>1641</v>
      </c>
      <c r="D15" s="154"/>
      <c r="E15" s="179">
        <v>36987903787</v>
      </c>
    </row>
    <row r="16" spans="1:5">
      <c r="A16" s="154" t="s">
        <v>7</v>
      </c>
      <c r="B16" s="154" t="s">
        <v>1652</v>
      </c>
      <c r="C16" s="154" t="s">
        <v>1641</v>
      </c>
      <c r="D16" s="154"/>
      <c r="E16" s="179">
        <v>110266725334</v>
      </c>
    </row>
    <row r="17" spans="1:5">
      <c r="A17" s="154" t="s">
        <v>976</v>
      </c>
      <c r="B17" s="154" t="s">
        <v>2449</v>
      </c>
      <c r="C17" s="154" t="s">
        <v>1641</v>
      </c>
      <c r="D17" s="154"/>
      <c r="E17" s="179"/>
    </row>
    <row r="18" spans="1:5">
      <c r="A18" s="154" t="s">
        <v>9</v>
      </c>
      <c r="B18" s="154" t="s">
        <v>1654</v>
      </c>
      <c r="C18" s="154" t="s">
        <v>1641</v>
      </c>
      <c r="D18" s="154"/>
      <c r="E18" s="179">
        <v>326307508748</v>
      </c>
    </row>
    <row r="19" spans="1:5">
      <c r="A19" s="154" t="s">
        <v>11</v>
      </c>
      <c r="B19" s="154" t="s">
        <v>1656</v>
      </c>
      <c r="C19" s="154" t="s">
        <v>1641</v>
      </c>
      <c r="D19" s="154"/>
      <c r="E19" s="179">
        <v>62308770045</v>
      </c>
    </row>
    <row r="20" spans="1:5">
      <c r="A20" s="154" t="s">
        <v>1657</v>
      </c>
      <c r="B20" s="154" t="s">
        <v>1658</v>
      </c>
      <c r="C20" s="154" t="s">
        <v>1641</v>
      </c>
      <c r="D20" s="154"/>
      <c r="E20" s="179">
        <v>360220134446</v>
      </c>
    </row>
    <row r="21" spans="1:5">
      <c r="A21" s="154" t="s">
        <v>1659</v>
      </c>
      <c r="B21" s="154" t="s">
        <v>1660</v>
      </c>
      <c r="C21" s="154" t="s">
        <v>1641</v>
      </c>
      <c r="D21" s="154"/>
      <c r="E21" s="179">
        <v>128360404671</v>
      </c>
    </row>
    <row r="22" spans="1:5">
      <c r="A22" s="154" t="s">
        <v>13</v>
      </c>
      <c r="B22" s="154" t="s">
        <v>1661</v>
      </c>
      <c r="C22" s="154" t="s">
        <v>1641</v>
      </c>
      <c r="D22" s="154"/>
      <c r="E22" s="179">
        <v>374725884794</v>
      </c>
    </row>
    <row r="23" spans="1:5">
      <c r="A23" s="154" t="s">
        <v>14</v>
      </c>
      <c r="B23" s="154" t="s">
        <v>1662</v>
      </c>
      <c r="C23" s="154" t="s">
        <v>1641</v>
      </c>
      <c r="D23" s="154"/>
      <c r="E23" s="179">
        <v>118327227424</v>
      </c>
    </row>
    <row r="24" spans="1:5">
      <c r="A24" s="154" t="s">
        <v>278</v>
      </c>
      <c r="B24" s="154" t="s">
        <v>1663</v>
      </c>
      <c r="C24" s="154" t="s">
        <v>1641</v>
      </c>
      <c r="D24" s="154"/>
      <c r="E24" s="179">
        <v>364766626709</v>
      </c>
    </row>
    <row r="25" spans="1:5">
      <c r="A25" s="154" t="s">
        <v>1665</v>
      </c>
      <c r="B25" s="154" t="s">
        <v>1666</v>
      </c>
      <c r="C25" s="154" t="s">
        <v>1641</v>
      </c>
      <c r="D25" s="154"/>
      <c r="E25" s="179"/>
    </row>
    <row r="26" spans="1:5">
      <c r="A26" s="154" t="s">
        <v>3713</v>
      </c>
      <c r="B26" s="154" t="s">
        <v>3714</v>
      </c>
      <c r="C26" s="154" t="s">
        <v>1641</v>
      </c>
      <c r="D26" s="154"/>
      <c r="E26" s="179">
        <v>451223734791</v>
      </c>
    </row>
    <row r="27" spans="1:5">
      <c r="A27" s="154" t="s">
        <v>17</v>
      </c>
      <c r="B27" s="154" t="s">
        <v>1668</v>
      </c>
      <c r="C27" s="154" t="s">
        <v>1641</v>
      </c>
      <c r="D27" s="154"/>
      <c r="E27" s="179">
        <v>5125038280</v>
      </c>
    </row>
    <row r="28" spans="1:5">
      <c r="A28" s="154" t="s">
        <v>18</v>
      </c>
      <c r="B28" s="154" t="s">
        <v>1669</v>
      </c>
      <c r="C28" s="154" t="s">
        <v>1641</v>
      </c>
      <c r="D28" s="154"/>
      <c r="E28" s="179"/>
    </row>
    <row r="29" spans="1:5">
      <c r="A29" s="154" t="s">
        <v>802</v>
      </c>
      <c r="B29" s="154" t="s">
        <v>4231</v>
      </c>
      <c r="C29" s="154" t="s">
        <v>1641</v>
      </c>
      <c r="D29" s="154"/>
      <c r="E29" s="179">
        <v>682650522716</v>
      </c>
    </row>
    <row r="30" spans="1:5">
      <c r="A30" s="154" t="s">
        <v>19</v>
      </c>
      <c r="B30" s="154" t="s">
        <v>1671</v>
      </c>
      <c r="C30" s="154" t="s">
        <v>1641</v>
      </c>
      <c r="D30" s="154"/>
      <c r="E30" s="179">
        <v>436762921200</v>
      </c>
    </row>
    <row r="31" spans="1:5">
      <c r="A31" s="154" t="s">
        <v>20</v>
      </c>
      <c r="B31" s="154" t="s">
        <v>1672</v>
      </c>
      <c r="C31" s="154" t="s">
        <v>1641</v>
      </c>
      <c r="D31" s="154"/>
      <c r="E31" s="179">
        <v>499713563284</v>
      </c>
    </row>
    <row r="32" spans="1:5">
      <c r="A32" s="154" t="s">
        <v>21</v>
      </c>
      <c r="B32" s="154" t="s">
        <v>1673</v>
      </c>
      <c r="C32" s="154" t="s">
        <v>1641</v>
      </c>
      <c r="D32" s="154"/>
      <c r="E32" s="179">
        <v>215854269603</v>
      </c>
    </row>
    <row r="33" spans="1:5">
      <c r="A33" s="154" t="s">
        <v>22</v>
      </c>
      <c r="B33" s="154" t="s">
        <v>1674</v>
      </c>
      <c r="C33" s="154" t="s">
        <v>1641</v>
      </c>
      <c r="D33" s="154"/>
      <c r="E33" s="179"/>
    </row>
    <row r="34" spans="1:5">
      <c r="A34" s="154" t="s">
        <v>3483</v>
      </c>
      <c r="B34" s="154" t="s">
        <v>3484</v>
      </c>
      <c r="C34" s="154" t="s">
        <v>1641</v>
      </c>
      <c r="D34" s="154"/>
      <c r="E34" s="179">
        <v>4402585364</v>
      </c>
    </row>
    <row r="35" spans="1:5">
      <c r="A35" s="154" t="s">
        <v>25</v>
      </c>
      <c r="B35" s="154" t="s">
        <v>1675</v>
      </c>
      <c r="C35" s="154" t="s">
        <v>1641</v>
      </c>
      <c r="D35" s="154"/>
      <c r="E35" s="179">
        <v>4808904818</v>
      </c>
    </row>
    <row r="36" spans="1:5">
      <c r="A36" s="154" t="s">
        <v>26</v>
      </c>
      <c r="B36" s="154" t="s">
        <v>1676</v>
      </c>
      <c r="C36" s="154" t="s">
        <v>1641</v>
      </c>
      <c r="D36" s="154"/>
      <c r="E36" s="179">
        <v>77627559729</v>
      </c>
    </row>
    <row r="37" spans="1:5">
      <c r="A37" s="154" t="s">
        <v>27</v>
      </c>
      <c r="B37" s="154" t="s">
        <v>1677</v>
      </c>
      <c r="C37" s="154" t="s">
        <v>1641</v>
      </c>
      <c r="D37" s="154"/>
      <c r="E37" s="179">
        <v>688068276858</v>
      </c>
    </row>
    <row r="38" spans="1:5">
      <c r="A38" s="154" t="s">
        <v>28</v>
      </c>
      <c r="B38" s="154" t="s">
        <v>1678</v>
      </c>
      <c r="C38" s="154" t="s">
        <v>1641</v>
      </c>
      <c r="D38" s="154"/>
      <c r="E38" s="179">
        <v>17264707509</v>
      </c>
    </row>
    <row r="39" spans="1:5">
      <c r="A39" s="154" t="s">
        <v>29</v>
      </c>
      <c r="B39" s="154" t="s">
        <v>1679</v>
      </c>
      <c r="C39" s="154" t="s">
        <v>1641</v>
      </c>
      <c r="D39" s="154"/>
      <c r="E39" s="179">
        <v>351495830024</v>
      </c>
    </row>
    <row r="40" spans="1:5">
      <c r="A40" s="154" t="s">
        <v>774</v>
      </c>
      <c r="B40" s="154" t="s">
        <v>4164</v>
      </c>
      <c r="C40" s="154" t="s">
        <v>1641</v>
      </c>
      <c r="D40" s="154"/>
      <c r="E40" s="179">
        <v>9506578752065</v>
      </c>
    </row>
    <row r="41" spans="1:5">
      <c r="A41" s="154" t="s">
        <v>30</v>
      </c>
      <c r="B41" s="154" t="s">
        <v>1680</v>
      </c>
      <c r="C41" s="154" t="s">
        <v>1641</v>
      </c>
      <c r="D41" s="154"/>
      <c r="E41" s="179">
        <v>16259959066</v>
      </c>
    </row>
    <row r="42" spans="1:5">
      <c r="A42" s="154" t="s">
        <v>31</v>
      </c>
      <c r="B42" s="154" t="s">
        <v>1681</v>
      </c>
      <c r="C42" s="154" t="s">
        <v>1641</v>
      </c>
      <c r="D42" s="154"/>
      <c r="E42" s="179">
        <v>37471388802</v>
      </c>
    </row>
    <row r="43" spans="1:5">
      <c r="A43" s="154" t="s">
        <v>32</v>
      </c>
      <c r="B43" s="154" t="s">
        <v>33</v>
      </c>
      <c r="C43" s="154" t="s">
        <v>1641</v>
      </c>
      <c r="D43" s="154"/>
      <c r="E43" s="179">
        <v>307855270823</v>
      </c>
    </row>
    <row r="44" spans="1:5">
      <c r="A44" s="154" t="s">
        <v>24</v>
      </c>
      <c r="B44" s="154" t="s">
        <v>1682</v>
      </c>
      <c r="C44" s="154" t="s">
        <v>1641</v>
      </c>
      <c r="D44" s="154"/>
      <c r="E44" s="179">
        <v>483959198647</v>
      </c>
    </row>
    <row r="45" spans="1:5">
      <c r="A45" s="154" t="s">
        <v>34</v>
      </c>
      <c r="B45" s="154" t="s">
        <v>4232</v>
      </c>
      <c r="C45" s="154" t="s">
        <v>1641</v>
      </c>
      <c r="D45" s="154"/>
      <c r="E45" s="179"/>
    </row>
    <row r="46" spans="1:5">
      <c r="A46" s="154" t="s">
        <v>35</v>
      </c>
      <c r="B46" s="154" t="s">
        <v>1684</v>
      </c>
      <c r="C46" s="154" t="s">
        <v>1641</v>
      </c>
      <c r="D46" s="154"/>
      <c r="E46" s="179">
        <v>45433521742</v>
      </c>
    </row>
    <row r="47" spans="1:5">
      <c r="A47" s="154" t="s">
        <v>4010</v>
      </c>
      <c r="B47" s="154" t="s">
        <v>4011</v>
      </c>
      <c r="C47" s="154" t="s">
        <v>1641</v>
      </c>
      <c r="D47" s="154"/>
      <c r="E47" s="179">
        <v>36039851522</v>
      </c>
    </row>
    <row r="48" spans="1:5">
      <c r="A48" s="154" t="s">
        <v>37</v>
      </c>
      <c r="B48" s="154" t="s">
        <v>1686</v>
      </c>
      <c r="C48" s="154" t="s">
        <v>1641</v>
      </c>
      <c r="D48" s="154"/>
      <c r="E48" s="179">
        <v>12618938419</v>
      </c>
    </row>
    <row r="49" spans="1:5">
      <c r="A49" s="154" t="s">
        <v>38</v>
      </c>
      <c r="B49" s="154" t="s">
        <v>4121</v>
      </c>
      <c r="C49" s="154" t="s">
        <v>1641</v>
      </c>
      <c r="D49" s="154"/>
      <c r="E49" s="179">
        <v>22078398970</v>
      </c>
    </row>
    <row r="50" spans="1:5">
      <c r="A50" s="154" t="s">
        <v>39</v>
      </c>
      <c r="B50" s="154" t="s">
        <v>1688</v>
      </c>
      <c r="C50" s="154" t="s">
        <v>1641</v>
      </c>
      <c r="D50" s="154"/>
      <c r="E50" s="179">
        <v>13070809303</v>
      </c>
    </row>
    <row r="51" spans="1:5">
      <c r="A51" s="154" t="s">
        <v>42</v>
      </c>
      <c r="B51" s="154" t="s">
        <v>1690</v>
      </c>
      <c r="C51" s="154" t="s">
        <v>1641</v>
      </c>
      <c r="D51" s="154"/>
      <c r="E51" s="179">
        <v>110613500701</v>
      </c>
    </row>
    <row r="52" spans="1:5">
      <c r="A52" s="154" t="s">
        <v>43</v>
      </c>
      <c r="B52" s="154" t="s">
        <v>1691</v>
      </c>
      <c r="C52" s="154" t="s">
        <v>1641</v>
      </c>
      <c r="D52" s="154"/>
      <c r="E52" s="179">
        <v>2290984257</v>
      </c>
    </row>
    <row r="53" spans="1:5">
      <c r="A53" s="154" t="s">
        <v>44</v>
      </c>
      <c r="B53" s="154" t="s">
        <v>1692</v>
      </c>
      <c r="C53" s="154" t="s">
        <v>1641</v>
      </c>
      <c r="D53" s="154"/>
      <c r="E53" s="179">
        <v>448442659662</v>
      </c>
    </row>
    <row r="54" spans="1:5">
      <c r="A54" s="154" t="s">
        <v>1632</v>
      </c>
      <c r="B54" s="154" t="s">
        <v>4193</v>
      </c>
      <c r="C54" s="154" t="s">
        <v>1641</v>
      </c>
      <c r="D54" s="154"/>
      <c r="E54" s="179">
        <v>30007367063</v>
      </c>
    </row>
    <row r="55" spans="1:5">
      <c r="A55" s="154" t="s">
        <v>45</v>
      </c>
      <c r="B55" s="154" t="s">
        <v>1694</v>
      </c>
      <c r="C55" s="154" t="s">
        <v>1641</v>
      </c>
      <c r="D55" s="154"/>
      <c r="E55" s="179">
        <v>99552998900</v>
      </c>
    </row>
    <row r="56" spans="1:5">
      <c r="A56" s="154" t="s">
        <v>47</v>
      </c>
      <c r="B56" s="154" t="s">
        <v>1696</v>
      </c>
      <c r="C56" s="154" t="s">
        <v>1641</v>
      </c>
      <c r="D56" s="154"/>
      <c r="E56" s="179">
        <v>39417657375</v>
      </c>
    </row>
    <row r="57" spans="1:5">
      <c r="A57" s="154" t="s">
        <v>48</v>
      </c>
      <c r="B57" s="154" t="s">
        <v>1697</v>
      </c>
      <c r="C57" s="154" t="s">
        <v>1641</v>
      </c>
      <c r="D57" s="154"/>
      <c r="E57" s="179">
        <v>55447018222</v>
      </c>
    </row>
    <row r="58" spans="1:5">
      <c r="A58" s="154" t="s">
        <v>49</v>
      </c>
      <c r="B58" s="154" t="s">
        <v>3915</v>
      </c>
      <c r="C58" s="154" t="s">
        <v>1641</v>
      </c>
      <c r="D58" s="154"/>
      <c r="E58" s="179">
        <v>423243792968</v>
      </c>
    </row>
    <row r="59" spans="1:5">
      <c r="A59" s="154" t="s">
        <v>50</v>
      </c>
      <c r="B59" s="154" t="s">
        <v>1699</v>
      </c>
      <c r="C59" s="154" t="s">
        <v>1641</v>
      </c>
      <c r="D59" s="154"/>
      <c r="E59" s="179">
        <v>66794931309</v>
      </c>
    </row>
    <row r="60" spans="1:5">
      <c r="A60" s="154" t="s">
        <v>51</v>
      </c>
      <c r="B60" s="154" t="s">
        <v>1700</v>
      </c>
      <c r="C60" s="154" t="s">
        <v>1641</v>
      </c>
      <c r="D60" s="154"/>
      <c r="E60" s="179">
        <v>146463250116</v>
      </c>
    </row>
    <row r="61" spans="1:5">
      <c r="A61" s="154" t="s">
        <v>52</v>
      </c>
      <c r="B61" s="154" t="s">
        <v>1701</v>
      </c>
      <c r="C61" s="154" t="s">
        <v>1641</v>
      </c>
      <c r="D61" s="154"/>
      <c r="E61" s="179">
        <v>92970685500</v>
      </c>
    </row>
    <row r="62" spans="1:5">
      <c r="A62" s="154" t="s">
        <v>53</v>
      </c>
      <c r="B62" s="154" t="s">
        <v>4296</v>
      </c>
      <c r="C62" s="154" t="s">
        <v>1641</v>
      </c>
      <c r="D62" s="154"/>
      <c r="E62" s="179">
        <v>91911894324</v>
      </c>
    </row>
    <row r="63" spans="1:5">
      <c r="A63" s="154" t="s">
        <v>54</v>
      </c>
      <c r="B63" s="154" t="s">
        <v>1703</v>
      </c>
      <c r="C63" s="154" t="s">
        <v>1641</v>
      </c>
      <c r="D63" s="154"/>
      <c r="E63" s="179">
        <v>22829856222</v>
      </c>
    </row>
    <row r="64" spans="1:5">
      <c r="A64" s="154" t="s">
        <v>723</v>
      </c>
      <c r="B64" s="154" t="s">
        <v>1704</v>
      </c>
      <c r="C64" s="154" t="s">
        <v>1641</v>
      </c>
      <c r="D64" s="154"/>
      <c r="E64" s="179">
        <v>85673718872</v>
      </c>
    </row>
    <row r="65" spans="1:5">
      <c r="A65" s="154" t="s">
        <v>3814</v>
      </c>
      <c r="B65" s="154" t="s">
        <v>3815</v>
      </c>
      <c r="C65" s="154" t="s">
        <v>1641</v>
      </c>
      <c r="D65" s="154"/>
      <c r="E65" s="179">
        <v>44396523708</v>
      </c>
    </row>
    <row r="66" spans="1:5">
      <c r="A66" s="154" t="s">
        <v>55</v>
      </c>
      <c r="B66" s="154" t="s">
        <v>1705</v>
      </c>
      <c r="C66" s="154" t="s">
        <v>1641</v>
      </c>
      <c r="D66" s="154"/>
      <c r="E66" s="179">
        <v>143131450414</v>
      </c>
    </row>
    <row r="67" spans="1:5">
      <c r="A67" s="154" t="s">
        <v>56</v>
      </c>
      <c r="B67" s="154" t="s">
        <v>1706</v>
      </c>
      <c r="C67" s="154" t="s">
        <v>1641</v>
      </c>
      <c r="D67" s="154"/>
      <c r="E67" s="179">
        <v>126235371340</v>
      </c>
    </row>
    <row r="68" spans="1:5">
      <c r="A68" s="154" t="s">
        <v>57</v>
      </c>
      <c r="B68" s="154" t="s">
        <v>1707</v>
      </c>
      <c r="C68" s="154" t="s">
        <v>1641</v>
      </c>
      <c r="D68" s="154"/>
      <c r="E68" s="179">
        <v>287082316110</v>
      </c>
    </row>
    <row r="69" spans="1:5">
      <c r="A69" s="154" t="s">
        <v>58</v>
      </c>
      <c r="B69" s="154" t="s">
        <v>1708</v>
      </c>
      <c r="C69" s="154" t="s">
        <v>1641</v>
      </c>
      <c r="D69" s="154"/>
      <c r="E69" s="179">
        <v>109865360074</v>
      </c>
    </row>
    <row r="70" spans="1:5">
      <c r="A70" s="154" t="s">
        <v>59</v>
      </c>
      <c r="B70" s="154" t="s">
        <v>1709</v>
      </c>
      <c r="C70" s="154" t="s">
        <v>1641</v>
      </c>
      <c r="D70" s="154"/>
      <c r="E70" s="179"/>
    </row>
    <row r="71" spans="1:5">
      <c r="A71" s="154" t="s">
        <v>60</v>
      </c>
      <c r="B71" s="154" t="s">
        <v>1710</v>
      </c>
      <c r="C71" s="154" t="s">
        <v>1641</v>
      </c>
      <c r="D71" s="154"/>
      <c r="E71" s="179">
        <v>120548683659</v>
      </c>
    </row>
    <row r="72" spans="1:5">
      <c r="A72" s="154" t="s">
        <v>808</v>
      </c>
      <c r="B72" s="154" t="s">
        <v>2618</v>
      </c>
      <c r="C72" s="154" t="s">
        <v>1641</v>
      </c>
      <c r="D72" s="154"/>
      <c r="E72" s="179">
        <v>262217201696</v>
      </c>
    </row>
    <row r="73" spans="1:5">
      <c r="A73" s="154" t="s">
        <v>61</v>
      </c>
      <c r="B73" s="154" t="s">
        <v>1711</v>
      </c>
      <c r="C73" s="154" t="s">
        <v>1641</v>
      </c>
      <c r="D73" s="154"/>
      <c r="E73" s="179">
        <v>250219148053</v>
      </c>
    </row>
    <row r="74" spans="1:5">
      <c r="A74" s="154" t="s">
        <v>62</v>
      </c>
      <c r="B74" s="154" t="s">
        <v>1712</v>
      </c>
      <c r="C74" s="154" t="s">
        <v>1641</v>
      </c>
      <c r="D74" s="154"/>
      <c r="E74" s="179">
        <v>57000622646</v>
      </c>
    </row>
    <row r="75" spans="1:5">
      <c r="A75" s="154" t="s">
        <v>63</v>
      </c>
      <c r="B75" s="154" t="s">
        <v>1713</v>
      </c>
      <c r="C75" s="154" t="s">
        <v>1641</v>
      </c>
      <c r="D75" s="154"/>
      <c r="E75" s="179">
        <v>19669738705</v>
      </c>
    </row>
    <row r="76" spans="1:5">
      <c r="A76" s="154" t="s">
        <v>65</v>
      </c>
      <c r="B76" s="154" t="s">
        <v>1715</v>
      </c>
      <c r="C76" s="154" t="s">
        <v>1641</v>
      </c>
      <c r="D76" s="154"/>
      <c r="E76" s="179">
        <v>-956524360</v>
      </c>
    </row>
    <row r="77" spans="1:5">
      <c r="A77" s="154" t="s">
        <v>228</v>
      </c>
      <c r="B77" s="154" t="s">
        <v>1716</v>
      </c>
      <c r="C77" s="154" t="s">
        <v>1641</v>
      </c>
      <c r="D77" s="154"/>
      <c r="E77" s="179">
        <v>26631984305</v>
      </c>
    </row>
    <row r="78" spans="1:5">
      <c r="A78" s="154" t="s">
        <v>408</v>
      </c>
      <c r="B78" s="154" t="s">
        <v>1717</v>
      </c>
      <c r="C78" s="154" t="s">
        <v>1641</v>
      </c>
      <c r="D78" s="154"/>
      <c r="E78" s="179">
        <v>690980808074</v>
      </c>
    </row>
    <row r="79" spans="1:5">
      <c r="A79" s="154" t="s">
        <v>23</v>
      </c>
      <c r="B79" s="154" t="s">
        <v>1718</v>
      </c>
      <c r="C79" s="154" t="s">
        <v>1641</v>
      </c>
      <c r="D79" s="154"/>
      <c r="E79" s="179">
        <v>203949096300</v>
      </c>
    </row>
    <row r="80" spans="1:5">
      <c r="A80" s="154" t="s">
        <v>409</v>
      </c>
      <c r="B80" s="154" t="s">
        <v>1719</v>
      </c>
      <c r="C80" s="154" t="s">
        <v>1641</v>
      </c>
      <c r="D80" s="154"/>
      <c r="E80" s="179">
        <v>80350018360</v>
      </c>
    </row>
    <row r="81" spans="1:5">
      <c r="A81" s="154" t="s">
        <v>411</v>
      </c>
      <c r="B81" s="154" t="s">
        <v>4194</v>
      </c>
      <c r="C81" s="154" t="s">
        <v>1641</v>
      </c>
      <c r="D81" s="154"/>
      <c r="E81" s="179">
        <v>73114797462</v>
      </c>
    </row>
    <row r="82" spans="1:5">
      <c r="A82" s="154" t="s">
        <v>68</v>
      </c>
      <c r="B82" s="154" t="s">
        <v>1721</v>
      </c>
      <c r="C82" s="154" t="s">
        <v>1641</v>
      </c>
      <c r="D82" s="154"/>
      <c r="E82" s="179">
        <v>38778857578</v>
      </c>
    </row>
    <row r="83" spans="1:5">
      <c r="A83" s="154" t="s">
        <v>69</v>
      </c>
      <c r="B83" s="154" t="s">
        <v>1722</v>
      </c>
      <c r="C83" s="154" t="s">
        <v>1641</v>
      </c>
      <c r="D83" s="154"/>
      <c r="E83" s="179">
        <v>1346448917206</v>
      </c>
    </row>
    <row r="84" spans="1:5">
      <c r="A84" s="154" t="s">
        <v>412</v>
      </c>
      <c r="B84" s="154" t="s">
        <v>1723</v>
      </c>
      <c r="C84" s="154" t="s">
        <v>1641</v>
      </c>
      <c r="D84" s="154"/>
      <c r="E84" s="179">
        <v>488664510490</v>
      </c>
    </row>
    <row r="85" spans="1:5">
      <c r="A85" s="154" t="s">
        <v>70</v>
      </c>
      <c r="B85" s="154" t="s">
        <v>1724</v>
      </c>
      <c r="C85" s="154" t="s">
        <v>1641</v>
      </c>
      <c r="D85" s="154"/>
      <c r="E85" s="179">
        <v>803409873011</v>
      </c>
    </row>
    <row r="86" spans="1:5">
      <c r="A86" s="154" t="s">
        <v>71</v>
      </c>
      <c r="B86" s="154" t="s">
        <v>1725</v>
      </c>
      <c r="C86" s="154" t="s">
        <v>1641</v>
      </c>
      <c r="D86" s="154"/>
      <c r="E86" s="179">
        <v>39232665068</v>
      </c>
    </row>
    <row r="87" spans="1:5">
      <c r="A87" s="154" t="s">
        <v>72</v>
      </c>
      <c r="B87" s="154" t="s">
        <v>1726</v>
      </c>
      <c r="C87" s="154" t="s">
        <v>1641</v>
      </c>
      <c r="D87" s="154"/>
      <c r="E87" s="179">
        <v>222654106422</v>
      </c>
    </row>
    <row r="88" spans="1:5">
      <c r="A88" s="154" t="s">
        <v>73</v>
      </c>
      <c r="B88" s="154" t="s">
        <v>1727</v>
      </c>
      <c r="C88" s="154" t="s">
        <v>1641</v>
      </c>
      <c r="D88" s="154"/>
      <c r="E88" s="179">
        <v>600227548958</v>
      </c>
    </row>
    <row r="89" spans="1:5">
      <c r="A89" s="154" t="s">
        <v>74</v>
      </c>
      <c r="B89" s="154" t="s">
        <v>1728</v>
      </c>
      <c r="C89" s="154" t="s">
        <v>1641</v>
      </c>
      <c r="D89" s="154"/>
      <c r="E89" s="179">
        <v>11258654284</v>
      </c>
    </row>
    <row r="90" spans="1:5">
      <c r="A90" s="154" t="s">
        <v>76</v>
      </c>
      <c r="B90" s="154" t="s">
        <v>1729</v>
      </c>
      <c r="C90" s="154" t="s">
        <v>1641</v>
      </c>
      <c r="D90" s="154"/>
      <c r="E90" s="179">
        <v>39604081729</v>
      </c>
    </row>
    <row r="91" spans="1:5">
      <c r="A91" s="154" t="s">
        <v>77</v>
      </c>
      <c r="B91" s="154" t="s">
        <v>1730</v>
      </c>
      <c r="C91" s="154" t="s">
        <v>1641</v>
      </c>
      <c r="D91" s="154"/>
      <c r="E91" s="179">
        <v>42371362929</v>
      </c>
    </row>
    <row r="92" spans="1:5">
      <c r="A92" s="154" t="s">
        <v>78</v>
      </c>
      <c r="B92" s="154" t="s">
        <v>1731</v>
      </c>
      <c r="C92" s="154" t="s">
        <v>1641</v>
      </c>
      <c r="D92" s="154"/>
      <c r="E92" s="179">
        <v>100155603919</v>
      </c>
    </row>
    <row r="93" spans="1:5">
      <c r="A93" s="154" t="s">
        <v>67</v>
      </c>
      <c r="B93" s="154" t="s">
        <v>3733</v>
      </c>
      <c r="C93" s="154" t="s">
        <v>1641</v>
      </c>
      <c r="D93" s="154"/>
      <c r="E93" s="179">
        <v>144878496212</v>
      </c>
    </row>
    <row r="94" spans="1:5">
      <c r="A94" s="154" t="s">
        <v>79</v>
      </c>
      <c r="B94" s="154" t="s">
        <v>3977</v>
      </c>
      <c r="C94" s="154" t="s">
        <v>1641</v>
      </c>
      <c r="D94" s="154"/>
      <c r="E94" s="179">
        <v>941116934946</v>
      </c>
    </row>
    <row r="95" spans="1:5">
      <c r="A95" s="154" t="s">
        <v>80</v>
      </c>
      <c r="B95" s="154" t="s">
        <v>1734</v>
      </c>
      <c r="C95" s="154" t="s">
        <v>1641</v>
      </c>
      <c r="D95" s="154"/>
      <c r="E95" s="179">
        <v>146627240807</v>
      </c>
    </row>
    <row r="96" spans="1:5">
      <c r="A96" s="154" t="s">
        <v>81</v>
      </c>
      <c r="B96" s="154" t="s">
        <v>3960</v>
      </c>
      <c r="C96" s="154" t="s">
        <v>1641</v>
      </c>
      <c r="D96" s="154"/>
      <c r="E96" s="179">
        <v>59513173198</v>
      </c>
    </row>
    <row r="97" spans="1:5">
      <c r="A97" s="154" t="s">
        <v>82</v>
      </c>
      <c r="B97" s="154" t="s">
        <v>1736</v>
      </c>
      <c r="C97" s="154" t="s">
        <v>1641</v>
      </c>
      <c r="D97" s="154"/>
      <c r="E97" s="179">
        <v>185802252902</v>
      </c>
    </row>
    <row r="98" spans="1:5">
      <c r="A98" s="154" t="s">
        <v>83</v>
      </c>
      <c r="B98" s="154" t="s">
        <v>1737</v>
      </c>
      <c r="C98" s="154" t="s">
        <v>1641</v>
      </c>
      <c r="D98" s="154"/>
      <c r="E98" s="179">
        <v>-923342362</v>
      </c>
    </row>
    <row r="99" spans="1:5">
      <c r="A99" s="154" t="s">
        <v>84</v>
      </c>
      <c r="B99" s="154" t="s">
        <v>1738</v>
      </c>
      <c r="C99" s="154" t="s">
        <v>1641</v>
      </c>
      <c r="D99" s="154"/>
      <c r="E99" s="179">
        <v>14312929844</v>
      </c>
    </row>
    <row r="100" spans="1:5">
      <c r="A100" s="154" t="s">
        <v>916</v>
      </c>
      <c r="B100" s="154" t="s">
        <v>3688</v>
      </c>
      <c r="C100" s="154" t="s">
        <v>1641</v>
      </c>
      <c r="D100" s="154"/>
      <c r="E100" s="179">
        <v>144268839116</v>
      </c>
    </row>
    <row r="101" spans="1:5">
      <c r="A101" s="154" t="s">
        <v>4123</v>
      </c>
      <c r="B101" s="154" t="s">
        <v>4124</v>
      </c>
      <c r="C101" s="154" t="s">
        <v>1641</v>
      </c>
      <c r="D101" s="154"/>
      <c r="E101" s="179">
        <v>96101756447</v>
      </c>
    </row>
    <row r="102" spans="1:5">
      <c r="A102" s="154" t="s">
        <v>85</v>
      </c>
      <c r="B102" s="154" t="s">
        <v>1739</v>
      </c>
      <c r="C102" s="154" t="s">
        <v>1641</v>
      </c>
      <c r="D102" s="154"/>
      <c r="E102" s="179">
        <v>18219620396</v>
      </c>
    </row>
    <row r="103" spans="1:5">
      <c r="A103" s="154" t="s">
        <v>86</v>
      </c>
      <c r="B103" s="154" t="s">
        <v>1740</v>
      </c>
      <c r="C103" s="154" t="s">
        <v>1641</v>
      </c>
      <c r="D103" s="154"/>
      <c r="E103" s="179">
        <v>6747853975</v>
      </c>
    </row>
    <row r="104" spans="1:5">
      <c r="A104" s="154" t="s">
        <v>87</v>
      </c>
      <c r="B104" s="154" t="s">
        <v>1741</v>
      </c>
      <c r="C104" s="154" t="s">
        <v>1641</v>
      </c>
      <c r="D104" s="154"/>
      <c r="E104" s="179">
        <v>7202958923</v>
      </c>
    </row>
    <row r="105" spans="1:5">
      <c r="A105" s="154" t="s">
        <v>88</v>
      </c>
      <c r="B105" s="154" t="s">
        <v>3795</v>
      </c>
      <c r="C105" s="154" t="s">
        <v>1641</v>
      </c>
      <c r="D105" s="154"/>
      <c r="E105" s="179">
        <v>11131892498</v>
      </c>
    </row>
    <row r="106" spans="1:5">
      <c r="A106" s="154" t="s">
        <v>89</v>
      </c>
      <c r="B106" s="154" t="s">
        <v>1743</v>
      </c>
      <c r="C106" s="154" t="s">
        <v>1641</v>
      </c>
      <c r="D106" s="154"/>
      <c r="E106" s="179">
        <v>86522864072</v>
      </c>
    </row>
    <row r="107" spans="1:5">
      <c r="A107" s="154" t="s">
        <v>90</v>
      </c>
      <c r="B107" s="154" t="s">
        <v>4486</v>
      </c>
      <c r="C107" s="154" t="s">
        <v>1641</v>
      </c>
      <c r="D107" s="154"/>
      <c r="E107" s="179">
        <v>634375283245</v>
      </c>
    </row>
    <row r="108" spans="1:5">
      <c r="A108" s="154" t="s">
        <v>3668</v>
      </c>
      <c r="B108" s="154" t="s">
        <v>3669</v>
      </c>
      <c r="C108" s="154" t="s">
        <v>1641</v>
      </c>
      <c r="D108" s="154"/>
      <c r="E108" s="179">
        <v>652720281724</v>
      </c>
    </row>
    <row r="109" spans="1:5">
      <c r="A109" s="154" t="s">
        <v>91</v>
      </c>
      <c r="B109" s="154" t="s">
        <v>3797</v>
      </c>
      <c r="C109" s="154" t="s">
        <v>1641</v>
      </c>
      <c r="D109" s="154"/>
      <c r="E109" s="179">
        <v>4960149739</v>
      </c>
    </row>
    <row r="110" spans="1:5">
      <c r="A110" s="154" t="s">
        <v>1746</v>
      </c>
      <c r="B110" s="154" t="s">
        <v>3677</v>
      </c>
      <c r="C110" s="154" t="s">
        <v>1641</v>
      </c>
      <c r="D110" s="154"/>
      <c r="E110" s="179"/>
    </row>
    <row r="111" spans="1:5">
      <c r="A111" s="154" t="s">
        <v>92</v>
      </c>
      <c r="B111" s="154" t="s">
        <v>1748</v>
      </c>
      <c r="C111" s="154" t="s">
        <v>1641</v>
      </c>
      <c r="D111" s="154"/>
      <c r="E111" s="179"/>
    </row>
    <row r="112" spans="1:5">
      <c r="A112" s="154" t="s">
        <v>93</v>
      </c>
      <c r="B112" s="154" t="s">
        <v>3880</v>
      </c>
      <c r="C112" s="154" t="s">
        <v>1641</v>
      </c>
      <c r="D112" s="154"/>
      <c r="E112" s="179">
        <v>28163989853</v>
      </c>
    </row>
    <row r="113" spans="1:5">
      <c r="A113" s="154" t="s">
        <v>95</v>
      </c>
      <c r="B113" s="154" t="s">
        <v>1751</v>
      </c>
      <c r="C113" s="154" t="s">
        <v>1641</v>
      </c>
      <c r="D113" s="154"/>
      <c r="E113" s="179">
        <v>55822247402</v>
      </c>
    </row>
    <row r="114" spans="1:5">
      <c r="A114" s="154" t="s">
        <v>764</v>
      </c>
      <c r="B114" s="154" t="s">
        <v>4233</v>
      </c>
      <c r="C114" s="154" t="s">
        <v>1641</v>
      </c>
      <c r="D114" s="154"/>
      <c r="E114" s="179"/>
    </row>
    <row r="115" spans="1:5">
      <c r="A115" s="154" t="s">
        <v>96</v>
      </c>
      <c r="B115" s="154" t="s">
        <v>1752</v>
      </c>
      <c r="C115" s="154" t="s">
        <v>1641</v>
      </c>
      <c r="D115" s="154"/>
      <c r="E115" s="179">
        <v>47372122783</v>
      </c>
    </row>
    <row r="116" spans="1:5">
      <c r="A116" s="154" t="s">
        <v>99</v>
      </c>
      <c r="B116" s="154" t="s">
        <v>4195</v>
      </c>
      <c r="C116" s="154" t="s">
        <v>1641</v>
      </c>
      <c r="D116" s="154"/>
      <c r="E116" s="179">
        <v>8708939471</v>
      </c>
    </row>
    <row r="117" spans="1:5">
      <c r="A117" s="154" t="s">
        <v>100</v>
      </c>
      <c r="B117" s="154" t="s">
        <v>1754</v>
      </c>
      <c r="C117" s="154" t="s">
        <v>1641</v>
      </c>
      <c r="D117" s="154"/>
      <c r="E117" s="179">
        <v>180024396935</v>
      </c>
    </row>
    <row r="118" spans="1:5">
      <c r="A118" s="154" t="s">
        <v>101</v>
      </c>
      <c r="B118" s="154" t="s">
        <v>1755</v>
      </c>
      <c r="C118" s="154" t="s">
        <v>1641</v>
      </c>
      <c r="D118" s="154"/>
      <c r="E118" s="179">
        <v>13089207598</v>
      </c>
    </row>
    <row r="119" spans="1:5">
      <c r="A119" s="154" t="s">
        <v>729</v>
      </c>
      <c r="B119" s="154" t="s">
        <v>1756</v>
      </c>
      <c r="C119" s="154" t="s">
        <v>1641</v>
      </c>
      <c r="D119" s="154"/>
      <c r="E119" s="179"/>
    </row>
    <row r="120" spans="1:5">
      <c r="A120" s="154" t="s">
        <v>102</v>
      </c>
      <c r="B120" s="154" t="s">
        <v>1757</v>
      </c>
      <c r="C120" s="154" t="s">
        <v>1641</v>
      </c>
      <c r="D120" s="154"/>
      <c r="E120" s="179"/>
    </row>
    <row r="121" spans="1:5">
      <c r="A121" s="154" t="s">
        <v>104</v>
      </c>
      <c r="B121" s="154" t="s">
        <v>1759</v>
      </c>
      <c r="C121" s="154" t="s">
        <v>1641</v>
      </c>
      <c r="D121" s="154"/>
      <c r="E121" s="179">
        <v>100714862366</v>
      </c>
    </row>
    <row r="122" spans="1:5">
      <c r="A122" s="154" t="s">
        <v>106</v>
      </c>
      <c r="B122" s="154" t="s">
        <v>1760</v>
      </c>
      <c r="C122" s="154" t="s">
        <v>1641</v>
      </c>
      <c r="D122" s="154"/>
      <c r="E122" s="179">
        <v>4244889890688</v>
      </c>
    </row>
    <row r="123" spans="1:5">
      <c r="A123" s="154" t="s">
        <v>107</v>
      </c>
      <c r="B123" s="154" t="s">
        <v>1761</v>
      </c>
      <c r="C123" s="154" t="s">
        <v>1641</v>
      </c>
      <c r="D123" s="154"/>
      <c r="E123" s="179">
        <v>2994927830887</v>
      </c>
    </row>
    <row r="124" spans="1:5">
      <c r="A124" s="154" t="s">
        <v>108</v>
      </c>
      <c r="B124" s="154" t="s">
        <v>1763</v>
      </c>
      <c r="C124" s="154" t="s">
        <v>1641</v>
      </c>
      <c r="D124" s="154"/>
      <c r="E124" s="179">
        <v>201601479848</v>
      </c>
    </row>
    <row r="125" spans="1:5">
      <c r="A125" s="154" t="s">
        <v>3715</v>
      </c>
      <c r="B125" s="154" t="s">
        <v>3716</v>
      </c>
      <c r="C125" s="154" t="s">
        <v>1641</v>
      </c>
      <c r="D125" s="154"/>
      <c r="E125" s="179"/>
    </row>
    <row r="126" spans="1:5">
      <c r="A126" s="154" t="s">
        <v>3919</v>
      </c>
      <c r="B126" s="154" t="s">
        <v>3920</v>
      </c>
      <c r="C126" s="154" t="s">
        <v>1641</v>
      </c>
      <c r="D126" s="154"/>
      <c r="E126" s="179"/>
    </row>
    <row r="127" spans="1:5">
      <c r="A127" s="154" t="s">
        <v>3997</v>
      </c>
      <c r="B127" s="154" t="s">
        <v>4141</v>
      </c>
      <c r="C127" s="154" t="s">
        <v>1641</v>
      </c>
      <c r="D127" s="154"/>
      <c r="E127" s="179"/>
    </row>
    <row r="128" spans="1:5">
      <c r="A128" s="154" t="s">
        <v>1768</v>
      </c>
      <c r="B128" s="154" t="s">
        <v>4142</v>
      </c>
      <c r="C128" s="154" t="s">
        <v>1641</v>
      </c>
      <c r="D128" s="154"/>
      <c r="E128" s="179"/>
    </row>
    <row r="129" spans="1:5">
      <c r="A129" s="154" t="s">
        <v>4125</v>
      </c>
      <c r="B129" s="154" t="s">
        <v>4126</v>
      </c>
      <c r="C129" s="154" t="s">
        <v>1641</v>
      </c>
      <c r="D129" s="154"/>
      <c r="E129" s="179"/>
    </row>
    <row r="130" spans="1:5">
      <c r="A130" s="154" t="s">
        <v>3971</v>
      </c>
      <c r="B130" s="154" t="s">
        <v>4297</v>
      </c>
      <c r="C130" s="154" t="s">
        <v>1641</v>
      </c>
      <c r="D130" s="154"/>
      <c r="E130" s="179"/>
    </row>
    <row r="131" spans="1:5">
      <c r="A131" s="154" t="s">
        <v>3921</v>
      </c>
      <c r="B131" s="154" t="s">
        <v>3922</v>
      </c>
      <c r="C131" s="154" t="s">
        <v>1641</v>
      </c>
      <c r="D131" s="154"/>
      <c r="E131" s="179"/>
    </row>
    <row r="132" spans="1:5">
      <c r="A132" s="154" t="s">
        <v>3951</v>
      </c>
      <c r="B132" s="154" t="s">
        <v>3952</v>
      </c>
      <c r="C132" s="154" t="s">
        <v>1641</v>
      </c>
      <c r="D132" s="154"/>
      <c r="E132" s="179"/>
    </row>
    <row r="133" spans="1:5">
      <c r="A133" s="154" t="s">
        <v>3717</v>
      </c>
      <c r="B133" s="154" t="s">
        <v>4298</v>
      </c>
      <c r="C133" s="154" t="s">
        <v>1641</v>
      </c>
      <c r="D133" s="154"/>
      <c r="E133" s="179"/>
    </row>
    <row r="134" spans="1:5">
      <c r="A134" s="154" t="s">
        <v>3735</v>
      </c>
      <c r="B134" s="154" t="s">
        <v>3736</v>
      </c>
      <c r="C134" s="154" t="s">
        <v>1641</v>
      </c>
      <c r="D134" s="154"/>
      <c r="E134" s="179"/>
    </row>
    <row r="135" spans="1:5">
      <c r="A135" s="154" t="s">
        <v>3923</v>
      </c>
      <c r="B135" s="154" t="s">
        <v>3936</v>
      </c>
      <c r="C135" s="154" t="s">
        <v>1641</v>
      </c>
      <c r="D135" s="154"/>
      <c r="E135" s="179"/>
    </row>
    <row r="136" spans="1:5">
      <c r="A136" s="154" t="s">
        <v>4112</v>
      </c>
      <c r="B136" s="154" t="s">
        <v>4113</v>
      </c>
      <c r="C136" s="154" t="s">
        <v>1641</v>
      </c>
      <c r="D136" s="154"/>
      <c r="E136" s="179"/>
    </row>
    <row r="137" spans="1:5">
      <c r="A137" s="154" t="s">
        <v>1770</v>
      </c>
      <c r="B137" s="154" t="s">
        <v>3689</v>
      </c>
      <c r="C137" s="154" t="s">
        <v>1641</v>
      </c>
      <c r="D137" s="154"/>
      <c r="E137" s="179"/>
    </row>
    <row r="138" spans="1:5">
      <c r="A138" s="154" t="s">
        <v>3954</v>
      </c>
      <c r="B138" s="154" t="s">
        <v>3955</v>
      </c>
      <c r="C138" s="154" t="s">
        <v>1641</v>
      </c>
      <c r="D138" s="154"/>
      <c r="E138" s="179"/>
    </row>
    <row r="139" spans="1:5">
      <c r="A139" s="154" t="s">
        <v>1772</v>
      </c>
      <c r="B139" s="154" t="s">
        <v>1773</v>
      </c>
      <c r="C139" s="154" t="s">
        <v>1641</v>
      </c>
      <c r="D139" s="154"/>
      <c r="E139" s="179"/>
    </row>
    <row r="140" spans="1:5">
      <c r="A140" s="154" t="s">
        <v>1774</v>
      </c>
      <c r="B140" s="154" t="s">
        <v>1775</v>
      </c>
      <c r="C140" s="154" t="s">
        <v>1641</v>
      </c>
      <c r="D140" s="154"/>
      <c r="E140" s="179"/>
    </row>
    <row r="141" spans="1:5">
      <c r="A141" s="154" t="s">
        <v>1776</v>
      </c>
      <c r="B141" s="154" t="s">
        <v>1777</v>
      </c>
      <c r="C141" s="154" t="s">
        <v>1641</v>
      </c>
      <c r="D141" s="154"/>
      <c r="E141" s="179"/>
    </row>
    <row r="142" spans="1:5">
      <c r="A142" s="154" t="s">
        <v>4165</v>
      </c>
      <c r="B142" s="154" t="s">
        <v>4166</v>
      </c>
      <c r="C142" s="154" t="s">
        <v>1641</v>
      </c>
      <c r="D142" s="154"/>
      <c r="E142" s="179"/>
    </row>
    <row r="143" spans="1:5">
      <c r="A143" s="154" t="s">
        <v>4234</v>
      </c>
      <c r="B143" s="154" t="s">
        <v>4235</v>
      </c>
      <c r="C143" s="154" t="s">
        <v>1641</v>
      </c>
      <c r="D143" s="154"/>
      <c r="E143" s="179"/>
    </row>
    <row r="144" spans="1:5">
      <c r="A144" s="154" t="s">
        <v>1778</v>
      </c>
      <c r="B144" s="154" t="s">
        <v>3678</v>
      </c>
      <c r="C144" s="154" t="s">
        <v>1641</v>
      </c>
      <c r="D144" s="154"/>
      <c r="E144" s="179"/>
    </row>
    <row r="145" spans="1:5">
      <c r="A145" s="154" t="s">
        <v>1780</v>
      </c>
      <c r="B145" s="154" t="s">
        <v>3737</v>
      </c>
      <c r="C145" s="154" t="s">
        <v>1641</v>
      </c>
      <c r="D145" s="154"/>
      <c r="E145" s="179"/>
    </row>
    <row r="146" spans="1:5">
      <c r="A146" s="154" t="s">
        <v>109</v>
      </c>
      <c r="B146" s="154" t="s">
        <v>1783</v>
      </c>
      <c r="C146" s="154" t="s">
        <v>1641</v>
      </c>
      <c r="D146" s="154"/>
      <c r="E146" s="179">
        <v>4508191324775</v>
      </c>
    </row>
    <row r="147" spans="1:5">
      <c r="A147" s="154" t="s">
        <v>110</v>
      </c>
      <c r="B147" s="154" t="s">
        <v>1784</v>
      </c>
      <c r="C147" s="154" t="s">
        <v>1641</v>
      </c>
      <c r="D147" s="154"/>
      <c r="E147" s="179">
        <v>31823595361</v>
      </c>
    </row>
    <row r="148" spans="1:5">
      <c r="A148" s="154" t="s">
        <v>3754</v>
      </c>
      <c r="B148" s="154" t="s">
        <v>3755</v>
      </c>
      <c r="C148" s="154" t="s">
        <v>1641</v>
      </c>
      <c r="D148" s="154"/>
      <c r="E148" s="179">
        <v>1015641288378</v>
      </c>
    </row>
    <row r="149" spans="1:5">
      <c r="A149" s="154" t="s">
        <v>762</v>
      </c>
      <c r="B149" s="154" t="s">
        <v>1785</v>
      </c>
      <c r="C149" s="154" t="s">
        <v>1641</v>
      </c>
      <c r="D149" s="154"/>
      <c r="E149" s="179">
        <v>486964564155</v>
      </c>
    </row>
    <row r="150" spans="1:5">
      <c r="A150" s="154" t="s">
        <v>4267</v>
      </c>
      <c r="B150" s="154" t="s">
        <v>4299</v>
      </c>
      <c r="C150" s="154" t="s">
        <v>1641</v>
      </c>
      <c r="D150" s="154"/>
      <c r="E150" s="179">
        <v>950690652398</v>
      </c>
    </row>
    <row r="151" spans="1:5">
      <c r="A151" s="154" t="s">
        <v>111</v>
      </c>
      <c r="B151" s="154" t="s">
        <v>3679</v>
      </c>
      <c r="C151" s="154" t="s">
        <v>1641</v>
      </c>
      <c r="D151" s="154"/>
      <c r="E151" s="179">
        <v>2001820351335</v>
      </c>
    </row>
    <row r="152" spans="1:5">
      <c r="A152" s="154" t="s">
        <v>858</v>
      </c>
      <c r="B152" s="154" t="s">
        <v>2750</v>
      </c>
      <c r="C152" s="154" t="s">
        <v>1641</v>
      </c>
      <c r="D152" s="154"/>
      <c r="E152" s="179">
        <v>59252420358</v>
      </c>
    </row>
    <row r="153" spans="1:5">
      <c r="A153" s="154" t="s">
        <v>112</v>
      </c>
      <c r="B153" s="154" t="s">
        <v>1787</v>
      </c>
      <c r="C153" s="154" t="s">
        <v>1641</v>
      </c>
      <c r="D153" s="154"/>
      <c r="E153" s="179">
        <v>41312192059</v>
      </c>
    </row>
    <row r="154" spans="1:5">
      <c r="A154" s="154" t="s">
        <v>114</v>
      </c>
      <c r="B154" s="154" t="s">
        <v>1789</v>
      </c>
      <c r="C154" s="154" t="s">
        <v>1641</v>
      </c>
      <c r="D154" s="154"/>
      <c r="E154" s="179">
        <v>636495561398</v>
      </c>
    </row>
    <row r="155" spans="1:5">
      <c r="A155" s="154" t="s">
        <v>3738</v>
      </c>
      <c r="B155" s="154" t="s">
        <v>3739</v>
      </c>
      <c r="C155" s="154" t="s">
        <v>1641</v>
      </c>
      <c r="D155" s="154"/>
      <c r="E155" s="179">
        <v>3141025360</v>
      </c>
    </row>
    <row r="156" spans="1:5">
      <c r="A156" s="154" t="s">
        <v>115</v>
      </c>
      <c r="B156" s="154" t="s">
        <v>3962</v>
      </c>
      <c r="C156" s="154" t="s">
        <v>1641</v>
      </c>
      <c r="D156" s="154"/>
      <c r="E156" s="179">
        <v>30864896287</v>
      </c>
    </row>
    <row r="157" spans="1:5">
      <c r="A157" s="154" t="s">
        <v>116</v>
      </c>
      <c r="B157" s="154" t="s">
        <v>1791</v>
      </c>
      <c r="C157" s="154" t="s">
        <v>1641</v>
      </c>
      <c r="D157" s="154"/>
      <c r="E157" s="179">
        <v>6423320649</v>
      </c>
    </row>
    <row r="158" spans="1:5">
      <c r="A158" s="154" t="s">
        <v>787</v>
      </c>
      <c r="B158" s="154" t="s">
        <v>1793</v>
      </c>
      <c r="C158" s="154" t="s">
        <v>1641</v>
      </c>
      <c r="D158" s="154"/>
      <c r="E158" s="179">
        <v>2336688814083</v>
      </c>
    </row>
    <row r="159" spans="1:5">
      <c r="A159" s="154" t="s">
        <v>118</v>
      </c>
      <c r="B159" s="154" t="s">
        <v>1794</v>
      </c>
      <c r="C159" s="154" t="s">
        <v>1641</v>
      </c>
      <c r="D159" s="154"/>
      <c r="E159" s="179">
        <v>625790717000</v>
      </c>
    </row>
    <row r="160" spans="1:5">
      <c r="A160" s="154" t="s">
        <v>119</v>
      </c>
      <c r="B160" s="154" t="s">
        <v>1795</v>
      </c>
      <c r="C160" s="154" t="s">
        <v>1641</v>
      </c>
      <c r="D160" s="154"/>
      <c r="E160" s="179">
        <v>494630325084</v>
      </c>
    </row>
    <row r="161" spans="1:5">
      <c r="A161" s="154" t="s">
        <v>123</v>
      </c>
      <c r="B161" s="154" t="s">
        <v>1797</v>
      </c>
      <c r="C161" s="154" t="s">
        <v>1641</v>
      </c>
      <c r="D161" s="154"/>
      <c r="E161" s="179">
        <v>23847122260</v>
      </c>
    </row>
    <row r="162" spans="1:5">
      <c r="A162" s="154" t="s">
        <v>124</v>
      </c>
      <c r="B162" s="154" t="s">
        <v>1798</v>
      </c>
      <c r="C162" s="154" t="s">
        <v>1641</v>
      </c>
      <c r="D162" s="154"/>
      <c r="E162" s="179">
        <v>2988058682</v>
      </c>
    </row>
    <row r="163" spans="1:5">
      <c r="A163" s="154" t="s">
        <v>125</v>
      </c>
      <c r="B163" s="154" t="s">
        <v>1799</v>
      </c>
      <c r="C163" s="154" t="s">
        <v>1641</v>
      </c>
      <c r="D163" s="154"/>
      <c r="E163" s="179">
        <v>1982928837</v>
      </c>
    </row>
    <row r="164" spans="1:5">
      <c r="A164" s="154" t="s">
        <v>126</v>
      </c>
      <c r="B164" s="154" t="s">
        <v>1800</v>
      </c>
      <c r="C164" s="154" t="s">
        <v>1641</v>
      </c>
      <c r="D164" s="154"/>
      <c r="E164" s="179">
        <v>73392302868</v>
      </c>
    </row>
    <row r="165" spans="1:5">
      <c r="A165" s="154" t="s">
        <v>128</v>
      </c>
      <c r="B165" s="154" t="s">
        <v>1802</v>
      </c>
      <c r="C165" s="154" t="s">
        <v>1641</v>
      </c>
      <c r="D165" s="154"/>
      <c r="E165" s="179">
        <v>9071672368</v>
      </c>
    </row>
    <row r="166" spans="1:5">
      <c r="A166" s="154" t="s">
        <v>129</v>
      </c>
      <c r="B166" s="154" t="s">
        <v>3948</v>
      </c>
      <c r="C166" s="154" t="s">
        <v>1641</v>
      </c>
      <c r="D166" s="154"/>
      <c r="E166" s="179">
        <v>489530453264</v>
      </c>
    </row>
    <row r="167" spans="1:5">
      <c r="A167" s="154" t="s">
        <v>130</v>
      </c>
      <c r="B167" s="154" t="s">
        <v>1804</v>
      </c>
      <c r="C167" s="154" t="s">
        <v>1641</v>
      </c>
      <c r="D167" s="154"/>
      <c r="E167" s="179"/>
    </row>
    <row r="168" spans="1:5">
      <c r="A168" s="154" t="s">
        <v>131</v>
      </c>
      <c r="B168" s="154" t="s">
        <v>1805</v>
      </c>
      <c r="C168" s="154" t="s">
        <v>1641</v>
      </c>
      <c r="D168" s="154"/>
      <c r="E168" s="179">
        <v>133799421111</v>
      </c>
    </row>
    <row r="169" spans="1:5">
      <c r="A169" s="154" t="s">
        <v>132</v>
      </c>
      <c r="B169" s="154" t="s">
        <v>1806</v>
      </c>
      <c r="C169" s="154" t="s">
        <v>1641</v>
      </c>
      <c r="D169" s="154"/>
      <c r="E169" s="179">
        <v>441708103593</v>
      </c>
    </row>
    <row r="170" spans="1:5">
      <c r="A170" s="154" t="s">
        <v>724</v>
      </c>
      <c r="B170" s="154" t="s">
        <v>4127</v>
      </c>
      <c r="C170" s="154" t="s">
        <v>1641</v>
      </c>
      <c r="D170" s="154"/>
      <c r="E170" s="179">
        <v>56358276558</v>
      </c>
    </row>
    <row r="171" spans="1:5">
      <c r="A171" s="154" t="s">
        <v>133</v>
      </c>
      <c r="B171" s="154" t="s">
        <v>1807</v>
      </c>
      <c r="C171" s="154" t="s">
        <v>1641</v>
      </c>
      <c r="D171" s="154"/>
      <c r="E171" s="179">
        <v>51457803747</v>
      </c>
    </row>
    <row r="172" spans="1:5">
      <c r="A172" s="154" t="s">
        <v>1198</v>
      </c>
      <c r="B172" s="154" t="s">
        <v>2805</v>
      </c>
      <c r="C172" s="154" t="s">
        <v>1641</v>
      </c>
      <c r="D172" s="154"/>
      <c r="E172" s="179">
        <v>513472872419</v>
      </c>
    </row>
    <row r="173" spans="1:5">
      <c r="A173" s="154" t="s">
        <v>122</v>
      </c>
      <c r="B173" s="154" t="s">
        <v>1808</v>
      </c>
      <c r="C173" s="154" t="s">
        <v>1641</v>
      </c>
      <c r="D173" s="154"/>
      <c r="E173" s="179">
        <v>266137335</v>
      </c>
    </row>
    <row r="174" spans="1:5">
      <c r="A174" s="154" t="s">
        <v>12</v>
      </c>
      <c r="B174" s="154" t="s">
        <v>1809</v>
      </c>
      <c r="C174" s="154" t="s">
        <v>1641</v>
      </c>
      <c r="D174" s="154"/>
      <c r="E174" s="179">
        <v>237909555023</v>
      </c>
    </row>
    <row r="175" spans="1:5">
      <c r="A175" s="154" t="s">
        <v>137</v>
      </c>
      <c r="B175" s="154" t="s">
        <v>1810</v>
      </c>
      <c r="C175" s="154" t="s">
        <v>1641</v>
      </c>
      <c r="D175" s="154"/>
      <c r="E175" s="179">
        <v>71962346351</v>
      </c>
    </row>
    <row r="176" spans="1:5">
      <c r="A176" s="154" t="s">
        <v>885</v>
      </c>
      <c r="B176" s="154" t="s">
        <v>2821</v>
      </c>
      <c r="C176" s="154" t="s">
        <v>1641</v>
      </c>
      <c r="D176" s="154"/>
      <c r="E176" s="179">
        <v>108914523669</v>
      </c>
    </row>
    <row r="177" spans="1:5">
      <c r="A177" s="154" t="s">
        <v>4269</v>
      </c>
      <c r="B177" s="154" t="s">
        <v>4300</v>
      </c>
      <c r="C177" s="154" t="s">
        <v>1641</v>
      </c>
      <c r="D177" s="154"/>
      <c r="E177" s="179">
        <v>453430836757</v>
      </c>
    </row>
    <row r="178" spans="1:5">
      <c r="A178" s="154" t="s">
        <v>140</v>
      </c>
      <c r="B178" s="154" t="s">
        <v>1813</v>
      </c>
      <c r="C178" s="154" t="s">
        <v>1641</v>
      </c>
      <c r="D178" s="154"/>
      <c r="E178" s="179">
        <v>8365068607995</v>
      </c>
    </row>
    <row r="179" spans="1:5">
      <c r="A179" s="154" t="s">
        <v>121</v>
      </c>
      <c r="B179" s="154" t="s">
        <v>1814</v>
      </c>
      <c r="C179" s="154" t="s">
        <v>1641</v>
      </c>
      <c r="D179" s="154"/>
      <c r="E179" s="179">
        <v>28217143753</v>
      </c>
    </row>
    <row r="180" spans="1:5">
      <c r="A180" s="154" t="s">
        <v>141</v>
      </c>
      <c r="B180" s="154" t="s">
        <v>1815</v>
      </c>
      <c r="C180" s="154" t="s">
        <v>1641</v>
      </c>
      <c r="D180" s="154"/>
      <c r="E180" s="179">
        <v>3474079152</v>
      </c>
    </row>
    <row r="181" spans="1:5">
      <c r="A181" s="154" t="s">
        <v>142</v>
      </c>
      <c r="B181" s="154" t="s">
        <v>1816</v>
      </c>
      <c r="C181" s="154" t="s">
        <v>1641</v>
      </c>
      <c r="D181" s="154"/>
      <c r="E181" s="179">
        <v>14755220947</v>
      </c>
    </row>
    <row r="182" spans="1:5">
      <c r="A182" s="154" t="s">
        <v>143</v>
      </c>
      <c r="B182" s="154" t="s">
        <v>1817</v>
      </c>
      <c r="C182" s="154" t="s">
        <v>1641</v>
      </c>
      <c r="D182" s="154"/>
      <c r="E182" s="179">
        <v>1051966182311</v>
      </c>
    </row>
    <row r="183" spans="1:5">
      <c r="A183" s="154" t="s">
        <v>135</v>
      </c>
      <c r="B183" s="154" t="s">
        <v>1818</v>
      </c>
      <c r="C183" s="154" t="s">
        <v>1641</v>
      </c>
      <c r="D183" s="154"/>
      <c r="E183" s="179">
        <v>0</v>
      </c>
    </row>
    <row r="184" spans="1:5">
      <c r="A184" s="154" t="s">
        <v>144</v>
      </c>
      <c r="B184" s="154" t="s">
        <v>3879</v>
      </c>
      <c r="C184" s="154" t="s">
        <v>1641</v>
      </c>
      <c r="D184" s="154"/>
      <c r="E184" s="179">
        <v>249188729844</v>
      </c>
    </row>
    <row r="185" spans="1:5">
      <c r="A185" s="154" t="s">
        <v>835</v>
      </c>
      <c r="B185" s="154" t="s">
        <v>2850</v>
      </c>
      <c r="C185" s="154" t="s">
        <v>1641</v>
      </c>
      <c r="D185" s="154"/>
      <c r="E185" s="179">
        <v>137909867486</v>
      </c>
    </row>
    <row r="186" spans="1:5">
      <c r="A186" s="154" t="s">
        <v>145</v>
      </c>
      <c r="B186" s="154" t="s">
        <v>1820</v>
      </c>
      <c r="C186" s="154" t="s">
        <v>1641</v>
      </c>
      <c r="D186" s="154"/>
      <c r="E186" s="179">
        <v>52079900334</v>
      </c>
    </row>
    <row r="187" spans="1:5">
      <c r="A187" s="154" t="s">
        <v>146</v>
      </c>
      <c r="B187" s="154" t="s">
        <v>1821</v>
      </c>
      <c r="C187" s="154" t="s">
        <v>1641</v>
      </c>
      <c r="D187" s="154"/>
      <c r="E187" s="179">
        <v>18971563402</v>
      </c>
    </row>
    <row r="188" spans="1:5">
      <c r="A188" s="154" t="s">
        <v>738</v>
      </c>
      <c r="B188" s="154" t="s">
        <v>1822</v>
      </c>
      <c r="C188" s="154" t="s">
        <v>1641</v>
      </c>
      <c r="D188" s="154"/>
      <c r="E188" s="179"/>
    </row>
    <row r="189" spans="1:5">
      <c r="A189" s="154" t="s">
        <v>148</v>
      </c>
      <c r="B189" s="154" t="s">
        <v>1823</v>
      </c>
      <c r="C189" s="154" t="s">
        <v>1641</v>
      </c>
      <c r="D189" s="154"/>
      <c r="E189" s="179">
        <v>10888031447</v>
      </c>
    </row>
    <row r="190" spans="1:5">
      <c r="A190" s="154" t="s">
        <v>149</v>
      </c>
      <c r="B190" s="154" t="s">
        <v>1824</v>
      </c>
      <c r="C190" s="154" t="s">
        <v>1641</v>
      </c>
      <c r="D190" s="154"/>
      <c r="E190" s="179">
        <v>2079873622</v>
      </c>
    </row>
    <row r="191" spans="1:5">
      <c r="A191" s="154" t="s">
        <v>739</v>
      </c>
      <c r="B191" s="154" t="s">
        <v>1826</v>
      </c>
      <c r="C191" s="154" t="s">
        <v>1641</v>
      </c>
      <c r="D191" s="154"/>
      <c r="E191" s="179">
        <v>19984586152</v>
      </c>
    </row>
    <row r="192" spans="1:5">
      <c r="A192" s="154" t="s">
        <v>740</v>
      </c>
      <c r="B192" s="154" t="s">
        <v>1827</v>
      </c>
      <c r="C192" s="154" t="s">
        <v>1641</v>
      </c>
      <c r="D192" s="154"/>
      <c r="E192" s="179">
        <v>34494744440</v>
      </c>
    </row>
    <row r="193" spans="1:5">
      <c r="A193" s="154" t="s">
        <v>749</v>
      </c>
      <c r="B193" s="154" t="s">
        <v>1828</v>
      </c>
      <c r="C193" s="154" t="s">
        <v>1641</v>
      </c>
      <c r="D193" s="154"/>
      <c r="E193" s="179">
        <v>7310573466206</v>
      </c>
    </row>
    <row r="194" spans="1:5">
      <c r="A194" s="154" t="s">
        <v>1610</v>
      </c>
      <c r="B194" s="154" t="s">
        <v>1831</v>
      </c>
      <c r="C194" s="154" t="s">
        <v>1641</v>
      </c>
      <c r="D194" s="154"/>
      <c r="E194" s="179">
        <v>24230745317</v>
      </c>
    </row>
    <row r="195" spans="1:5">
      <c r="A195" s="154" t="s">
        <v>154</v>
      </c>
      <c r="B195" s="154" t="s">
        <v>4196</v>
      </c>
      <c r="C195" s="154" t="s">
        <v>1641</v>
      </c>
      <c r="D195" s="154"/>
      <c r="E195" s="179">
        <v>142216684114</v>
      </c>
    </row>
    <row r="196" spans="1:5">
      <c r="A196" s="154" t="s">
        <v>155</v>
      </c>
      <c r="B196" s="154" t="s">
        <v>1833</v>
      </c>
      <c r="C196" s="154" t="s">
        <v>1641</v>
      </c>
      <c r="D196" s="154"/>
      <c r="E196" s="179">
        <v>132539451514</v>
      </c>
    </row>
    <row r="197" spans="1:5">
      <c r="A197" s="154" t="s">
        <v>750</v>
      </c>
      <c r="B197" s="154" t="s">
        <v>1834</v>
      </c>
      <c r="C197" s="154" t="s">
        <v>1641</v>
      </c>
      <c r="D197" s="154"/>
      <c r="E197" s="179">
        <v>69072035178</v>
      </c>
    </row>
    <row r="198" spans="1:5">
      <c r="A198" s="154" t="s">
        <v>156</v>
      </c>
      <c r="B198" s="154" t="s">
        <v>4301</v>
      </c>
      <c r="C198" s="154" t="s">
        <v>1641</v>
      </c>
      <c r="D198" s="154"/>
      <c r="E198" s="179">
        <v>226583038656</v>
      </c>
    </row>
    <row r="199" spans="1:5">
      <c r="A199" s="154" t="s">
        <v>158</v>
      </c>
      <c r="B199" s="154" t="s">
        <v>1837</v>
      </c>
      <c r="C199" s="154" t="s">
        <v>1641</v>
      </c>
      <c r="D199" s="154"/>
      <c r="E199" s="179">
        <v>70451055973</v>
      </c>
    </row>
    <row r="200" spans="1:5">
      <c r="A200" s="154" t="s">
        <v>159</v>
      </c>
      <c r="B200" s="154" t="s">
        <v>4236</v>
      </c>
      <c r="C200" s="154" t="s">
        <v>1641</v>
      </c>
      <c r="D200" s="154"/>
      <c r="E200" s="179">
        <v>53757559242</v>
      </c>
    </row>
    <row r="201" spans="1:5">
      <c r="A201" s="154" t="s">
        <v>160</v>
      </c>
      <c r="B201" s="154" t="s">
        <v>4271</v>
      </c>
      <c r="C201" s="154" t="s">
        <v>1641</v>
      </c>
      <c r="D201" s="154"/>
      <c r="E201" s="179">
        <v>42234926711</v>
      </c>
    </row>
    <row r="202" spans="1:5">
      <c r="A202" s="154" t="s">
        <v>162</v>
      </c>
      <c r="B202" s="154" t="s">
        <v>1840</v>
      </c>
      <c r="C202" s="154" t="s">
        <v>1641</v>
      </c>
      <c r="D202" s="154"/>
      <c r="E202" s="179">
        <v>649495617498</v>
      </c>
    </row>
    <row r="203" spans="1:5">
      <c r="A203" s="154" t="s">
        <v>163</v>
      </c>
      <c r="B203" s="154" t="s">
        <v>1841</v>
      </c>
      <c r="C203" s="154" t="s">
        <v>1641</v>
      </c>
      <c r="D203" s="154"/>
      <c r="E203" s="179">
        <v>464889440613</v>
      </c>
    </row>
    <row r="204" spans="1:5">
      <c r="A204" s="154" t="s">
        <v>164</v>
      </c>
      <c r="B204" s="154" t="s">
        <v>1842</v>
      </c>
      <c r="C204" s="154" t="s">
        <v>1641</v>
      </c>
      <c r="D204" s="154"/>
      <c r="E204" s="179">
        <v>182836823000</v>
      </c>
    </row>
    <row r="205" spans="1:5">
      <c r="A205" s="154" t="s">
        <v>3691</v>
      </c>
      <c r="B205" s="154" t="s">
        <v>3777</v>
      </c>
      <c r="C205" s="154" t="s">
        <v>1641</v>
      </c>
      <c r="D205" s="154"/>
      <c r="E205" s="179">
        <v>29554554752</v>
      </c>
    </row>
    <row r="206" spans="1:5">
      <c r="A206" s="154" t="s">
        <v>165</v>
      </c>
      <c r="B206" s="154" t="s">
        <v>1843</v>
      </c>
      <c r="C206" s="154" t="s">
        <v>1641</v>
      </c>
      <c r="D206" s="154"/>
      <c r="E206" s="179">
        <v>38384039747</v>
      </c>
    </row>
    <row r="207" spans="1:5">
      <c r="A207" s="154" t="s">
        <v>851</v>
      </c>
      <c r="B207" s="154" t="s">
        <v>3949</v>
      </c>
      <c r="C207" s="154" t="s">
        <v>1641</v>
      </c>
      <c r="D207" s="154"/>
      <c r="E207" s="179"/>
    </row>
    <row r="208" spans="1:5">
      <c r="A208" s="154" t="s">
        <v>166</v>
      </c>
      <c r="B208" s="154" t="s">
        <v>1844</v>
      </c>
      <c r="C208" s="154" t="s">
        <v>1641</v>
      </c>
      <c r="D208" s="154"/>
      <c r="E208" s="179">
        <v>9652859868</v>
      </c>
    </row>
    <row r="209" spans="1:5">
      <c r="A209" s="154" t="s">
        <v>755</v>
      </c>
      <c r="B209" s="154" t="s">
        <v>1845</v>
      </c>
      <c r="C209" s="154" t="s">
        <v>1641</v>
      </c>
      <c r="D209" s="154"/>
      <c r="E209" s="179">
        <v>27878413368</v>
      </c>
    </row>
    <row r="210" spans="1:5">
      <c r="A210" s="154" t="s">
        <v>168</v>
      </c>
      <c r="B210" s="154" t="s">
        <v>1847</v>
      </c>
      <c r="C210" s="154" t="s">
        <v>1641</v>
      </c>
      <c r="D210" s="154"/>
      <c r="E210" s="179">
        <v>61081695353</v>
      </c>
    </row>
    <row r="211" spans="1:5">
      <c r="A211" s="154" t="s">
        <v>170</v>
      </c>
      <c r="B211" s="154" t="s">
        <v>1848</v>
      </c>
      <c r="C211" s="154" t="s">
        <v>1641</v>
      </c>
      <c r="D211" s="154"/>
      <c r="E211" s="179">
        <v>16400496648</v>
      </c>
    </row>
    <row r="212" spans="1:5">
      <c r="A212" s="154" t="s">
        <v>171</v>
      </c>
      <c r="B212" s="154" t="s">
        <v>1849</v>
      </c>
      <c r="C212" s="154" t="s">
        <v>1641</v>
      </c>
      <c r="D212" s="154"/>
      <c r="E212" s="179">
        <v>17189591339</v>
      </c>
    </row>
    <row r="213" spans="1:5">
      <c r="A213" s="154" t="s">
        <v>172</v>
      </c>
      <c r="B213" s="154" t="s">
        <v>1850</v>
      </c>
      <c r="C213" s="154" t="s">
        <v>1641</v>
      </c>
      <c r="D213" s="154"/>
      <c r="E213" s="179">
        <v>57588775463</v>
      </c>
    </row>
    <row r="214" spans="1:5">
      <c r="A214" s="154" t="s">
        <v>173</v>
      </c>
      <c r="B214" s="154" t="s">
        <v>3818</v>
      </c>
      <c r="C214" s="154" t="s">
        <v>1641</v>
      </c>
      <c r="D214" s="154"/>
      <c r="E214" s="179">
        <v>36191794561</v>
      </c>
    </row>
    <row r="215" spans="1:5">
      <c r="A215" s="154" t="s">
        <v>175</v>
      </c>
      <c r="B215" s="154" t="s">
        <v>1853</v>
      </c>
      <c r="C215" s="154" t="s">
        <v>1641</v>
      </c>
      <c r="D215" s="154"/>
      <c r="E215" s="179">
        <v>-3208110676</v>
      </c>
    </row>
    <row r="216" spans="1:5">
      <c r="A216" s="154" t="s">
        <v>176</v>
      </c>
      <c r="B216" s="154" t="s">
        <v>1855</v>
      </c>
      <c r="C216" s="154" t="s">
        <v>1641</v>
      </c>
      <c r="D216" s="154"/>
      <c r="E216" s="179">
        <v>472005673573</v>
      </c>
    </row>
    <row r="217" spans="1:5">
      <c r="A217" s="154" t="s">
        <v>177</v>
      </c>
      <c r="B217" s="154" t="s">
        <v>1856</v>
      </c>
      <c r="C217" s="154" t="s">
        <v>1641</v>
      </c>
      <c r="D217" s="154"/>
      <c r="E217" s="179">
        <v>344231683</v>
      </c>
    </row>
    <row r="218" spans="1:5">
      <c r="A218" s="154" t="s">
        <v>178</v>
      </c>
      <c r="B218" s="154" t="s">
        <v>1857</v>
      </c>
      <c r="C218" s="154" t="s">
        <v>1641</v>
      </c>
      <c r="D218" s="154"/>
      <c r="E218" s="179">
        <v>96492372861</v>
      </c>
    </row>
    <row r="219" spans="1:5">
      <c r="A219" s="154" t="s">
        <v>179</v>
      </c>
      <c r="B219" s="154" t="s">
        <v>4237</v>
      </c>
      <c r="C219" s="154" t="s">
        <v>1641</v>
      </c>
      <c r="D219" s="154"/>
      <c r="E219" s="179">
        <v>187598420931</v>
      </c>
    </row>
    <row r="220" spans="1:5">
      <c r="A220" s="154" t="s">
        <v>180</v>
      </c>
      <c r="B220" s="154" t="s">
        <v>1859</v>
      </c>
      <c r="C220" s="154" t="s">
        <v>1641</v>
      </c>
      <c r="D220" s="154"/>
      <c r="E220" s="179">
        <v>24715324858</v>
      </c>
    </row>
    <row r="221" spans="1:5">
      <c r="A221" s="154" t="s">
        <v>768</v>
      </c>
      <c r="B221" s="154" t="s">
        <v>4128</v>
      </c>
      <c r="C221" s="154" t="s">
        <v>1641</v>
      </c>
      <c r="D221" s="154"/>
      <c r="E221" s="179"/>
    </row>
    <row r="222" spans="1:5">
      <c r="A222" s="154" t="s">
        <v>182</v>
      </c>
      <c r="B222" s="154" t="s">
        <v>1861</v>
      </c>
      <c r="C222" s="154" t="s">
        <v>1641</v>
      </c>
      <c r="D222" s="154"/>
      <c r="E222" s="179">
        <v>58719461248</v>
      </c>
    </row>
    <row r="223" spans="1:5">
      <c r="A223" s="154" t="s">
        <v>183</v>
      </c>
      <c r="B223" s="154" t="s">
        <v>1862</v>
      </c>
      <c r="C223" s="154" t="s">
        <v>1641</v>
      </c>
      <c r="D223" s="154"/>
      <c r="E223" s="179"/>
    </row>
    <row r="224" spans="1:5">
      <c r="A224" s="154" t="s">
        <v>810</v>
      </c>
      <c r="B224" s="154" t="s">
        <v>2960</v>
      </c>
      <c r="C224" s="154" t="s">
        <v>1641</v>
      </c>
      <c r="D224" s="154"/>
      <c r="E224" s="179">
        <v>3956420807474</v>
      </c>
    </row>
    <row r="225" spans="1:5">
      <c r="A225" s="154" t="s">
        <v>3528</v>
      </c>
      <c r="B225" s="154" t="s">
        <v>3529</v>
      </c>
      <c r="C225" s="154" t="s">
        <v>1641</v>
      </c>
      <c r="D225" s="154"/>
      <c r="E225" s="179">
        <v>212413643021</v>
      </c>
    </row>
    <row r="226" spans="1:5">
      <c r="A226" s="154" t="s">
        <v>185</v>
      </c>
      <c r="B226" s="154" t="s">
        <v>1864</v>
      </c>
      <c r="C226" s="154" t="s">
        <v>1641</v>
      </c>
      <c r="D226" s="154"/>
      <c r="E226" s="179">
        <v>6202456686</v>
      </c>
    </row>
    <row r="227" spans="1:5">
      <c r="A227" s="154" t="s">
        <v>186</v>
      </c>
      <c r="B227" s="154" t="s">
        <v>1865</v>
      </c>
      <c r="C227" s="154" t="s">
        <v>1641</v>
      </c>
      <c r="D227" s="154"/>
      <c r="E227" s="179">
        <v>43883359161</v>
      </c>
    </row>
    <row r="228" spans="1:5">
      <c r="A228" s="154" t="s">
        <v>187</v>
      </c>
      <c r="B228" s="154" t="s">
        <v>756</v>
      </c>
      <c r="C228" s="154" t="s">
        <v>1641</v>
      </c>
      <c r="D228" s="154"/>
      <c r="E228" s="179">
        <v>0</v>
      </c>
    </row>
    <row r="229" spans="1:5">
      <c r="A229" s="154" t="s">
        <v>783</v>
      </c>
      <c r="B229" s="154" t="s">
        <v>2979</v>
      </c>
      <c r="C229" s="154" t="s">
        <v>1641</v>
      </c>
      <c r="D229" s="154"/>
      <c r="E229" s="179">
        <v>208926163074</v>
      </c>
    </row>
    <row r="230" spans="1:5">
      <c r="A230" s="154" t="s">
        <v>3485</v>
      </c>
      <c r="B230" s="154" t="s">
        <v>3486</v>
      </c>
      <c r="C230" s="154" t="s">
        <v>1641</v>
      </c>
      <c r="D230" s="154"/>
      <c r="E230" s="179"/>
    </row>
    <row r="231" spans="1:5">
      <c r="A231" s="154" t="s">
        <v>741</v>
      </c>
      <c r="B231" s="154" t="s">
        <v>1866</v>
      </c>
      <c r="C231" s="154" t="s">
        <v>1641</v>
      </c>
      <c r="D231" s="154"/>
      <c r="E231" s="179">
        <v>211894723748</v>
      </c>
    </row>
    <row r="232" spans="1:5">
      <c r="A232" s="154" t="s">
        <v>188</v>
      </c>
      <c r="B232" s="154" t="s">
        <v>1867</v>
      </c>
      <c r="C232" s="154" t="s">
        <v>1641</v>
      </c>
      <c r="D232" s="154"/>
      <c r="E232" s="179">
        <v>7906027000000</v>
      </c>
    </row>
    <row r="233" spans="1:5">
      <c r="A233" s="154" t="s">
        <v>189</v>
      </c>
      <c r="B233" s="154" t="s">
        <v>1868</v>
      </c>
      <c r="C233" s="154" t="s">
        <v>1641</v>
      </c>
      <c r="D233" s="154"/>
      <c r="E233" s="179">
        <v>9710101439316</v>
      </c>
    </row>
    <row r="234" spans="1:5">
      <c r="A234" s="154" t="s">
        <v>3009</v>
      </c>
      <c r="B234" s="154" t="s">
        <v>3010</v>
      </c>
      <c r="C234" s="154" t="s">
        <v>1641</v>
      </c>
      <c r="D234" s="154"/>
      <c r="E234" s="179"/>
    </row>
    <row r="235" spans="1:5">
      <c r="A235" s="154" t="s">
        <v>190</v>
      </c>
      <c r="B235" s="154" t="s">
        <v>1869</v>
      </c>
      <c r="C235" s="154" t="s">
        <v>1641</v>
      </c>
      <c r="D235" s="154"/>
      <c r="E235" s="179">
        <v>111316701163</v>
      </c>
    </row>
    <row r="236" spans="1:5">
      <c r="A236" s="154" t="s">
        <v>191</v>
      </c>
      <c r="B236" s="154" t="s">
        <v>1870</v>
      </c>
      <c r="C236" s="154" t="s">
        <v>1641</v>
      </c>
      <c r="D236" s="154"/>
      <c r="E236" s="179">
        <v>3645032174</v>
      </c>
    </row>
    <row r="237" spans="1:5">
      <c r="A237" s="154" t="s">
        <v>192</v>
      </c>
      <c r="B237" s="154" t="s">
        <v>1871</v>
      </c>
      <c r="C237" s="154" t="s">
        <v>1641</v>
      </c>
      <c r="D237" s="154"/>
      <c r="E237" s="179">
        <v>506298088</v>
      </c>
    </row>
    <row r="238" spans="1:5">
      <c r="A238" s="154" t="s">
        <v>193</v>
      </c>
      <c r="B238" s="154" t="s">
        <v>1872</v>
      </c>
      <c r="C238" s="154" t="s">
        <v>1641</v>
      </c>
      <c r="D238" s="154"/>
      <c r="E238" s="179">
        <v>132029746233</v>
      </c>
    </row>
    <row r="239" spans="1:5">
      <c r="A239" s="154" t="s">
        <v>522</v>
      </c>
      <c r="B239" s="154" t="s">
        <v>2235</v>
      </c>
      <c r="C239" s="154" t="s">
        <v>1641</v>
      </c>
      <c r="D239" s="154"/>
      <c r="E239" s="179">
        <v>4446463368</v>
      </c>
    </row>
    <row r="240" spans="1:5">
      <c r="A240" s="154" t="s">
        <v>805</v>
      </c>
      <c r="B240" s="154" t="s">
        <v>1873</v>
      </c>
      <c r="C240" s="154" t="s">
        <v>1641</v>
      </c>
      <c r="D240" s="154"/>
      <c r="E240" s="179">
        <v>101770733487</v>
      </c>
    </row>
    <row r="241" spans="1:5">
      <c r="A241" s="154" t="s">
        <v>893</v>
      </c>
      <c r="B241" s="154" t="s">
        <v>3786</v>
      </c>
      <c r="C241" s="154" t="s">
        <v>1641</v>
      </c>
      <c r="D241" s="154"/>
      <c r="E241" s="179">
        <v>16449339043</v>
      </c>
    </row>
    <row r="242" spans="1:5">
      <c r="A242" s="154" t="s">
        <v>195</v>
      </c>
      <c r="B242" s="154" t="s">
        <v>1874</v>
      </c>
      <c r="C242" s="154" t="s">
        <v>1641</v>
      </c>
      <c r="D242" s="154"/>
      <c r="E242" s="179">
        <v>85186455363</v>
      </c>
    </row>
    <row r="243" spans="1:5">
      <c r="A243" s="154" t="s">
        <v>196</v>
      </c>
      <c r="B243" s="154" t="s">
        <v>1875</v>
      </c>
      <c r="C243" s="154" t="s">
        <v>1641</v>
      </c>
      <c r="D243" s="154"/>
      <c r="E243" s="179">
        <v>380926280188</v>
      </c>
    </row>
    <row r="244" spans="1:5">
      <c r="A244" s="154" t="s">
        <v>197</v>
      </c>
      <c r="B244" s="154" t="s">
        <v>1876</v>
      </c>
      <c r="C244" s="154" t="s">
        <v>1641</v>
      </c>
      <c r="D244" s="154"/>
      <c r="E244" s="179">
        <v>49891508388</v>
      </c>
    </row>
    <row r="245" spans="1:5">
      <c r="A245" s="154" t="s">
        <v>3819</v>
      </c>
      <c r="B245" s="154" t="s">
        <v>3937</v>
      </c>
      <c r="C245" s="154" t="s">
        <v>1641</v>
      </c>
      <c r="D245" s="154"/>
      <c r="E245" s="179">
        <v>24130150873</v>
      </c>
    </row>
    <row r="246" spans="1:5">
      <c r="A246" s="154" t="s">
        <v>199</v>
      </c>
      <c r="B246" s="154" t="s">
        <v>1877</v>
      </c>
      <c r="C246" s="154" t="s">
        <v>1641</v>
      </c>
      <c r="D246" s="154"/>
      <c r="E246" s="179">
        <v>104894125361</v>
      </c>
    </row>
    <row r="247" spans="1:5">
      <c r="A247" s="154" t="s">
        <v>200</v>
      </c>
      <c r="B247" s="154" t="s">
        <v>1878</v>
      </c>
      <c r="C247" s="154" t="s">
        <v>1641</v>
      </c>
      <c r="D247" s="154"/>
      <c r="E247" s="179">
        <v>217513333093</v>
      </c>
    </row>
    <row r="248" spans="1:5">
      <c r="A248" s="154" t="s">
        <v>814</v>
      </c>
      <c r="B248" s="154" t="s">
        <v>3047</v>
      </c>
      <c r="C248" s="154" t="s">
        <v>1641</v>
      </c>
      <c r="D248" s="154"/>
      <c r="E248" s="179">
        <v>43329016790</v>
      </c>
    </row>
    <row r="249" spans="1:5">
      <c r="A249" s="154" t="s">
        <v>201</v>
      </c>
      <c r="B249" s="154" t="s">
        <v>1879</v>
      </c>
      <c r="C249" s="154" t="s">
        <v>1641</v>
      </c>
      <c r="D249" s="154"/>
      <c r="E249" s="179">
        <v>1276508437</v>
      </c>
    </row>
    <row r="250" spans="1:5">
      <c r="A250" s="154" t="s">
        <v>198</v>
      </c>
      <c r="B250" s="154" t="s">
        <v>3998</v>
      </c>
      <c r="C250" s="154" t="s">
        <v>1641</v>
      </c>
      <c r="D250" s="154"/>
      <c r="E250" s="179">
        <v>1888653667782</v>
      </c>
    </row>
    <row r="251" spans="1:5">
      <c r="A251" s="154" t="s">
        <v>202</v>
      </c>
      <c r="B251" s="154" t="s">
        <v>1881</v>
      </c>
      <c r="C251" s="154" t="s">
        <v>1641</v>
      </c>
      <c r="D251" s="154"/>
      <c r="E251" s="179">
        <v>97397385128</v>
      </c>
    </row>
    <row r="252" spans="1:5">
      <c r="A252" s="154" t="s">
        <v>3487</v>
      </c>
      <c r="B252" s="154" t="s">
        <v>3488</v>
      </c>
      <c r="C252" s="154" t="s">
        <v>1641</v>
      </c>
      <c r="D252" s="154"/>
      <c r="E252" s="179"/>
    </row>
    <row r="253" spans="1:5">
      <c r="A253" s="154" t="s">
        <v>203</v>
      </c>
      <c r="B253" s="154" t="s">
        <v>1882</v>
      </c>
      <c r="C253" s="154" t="s">
        <v>1641</v>
      </c>
      <c r="D253" s="154"/>
      <c r="E253" s="179">
        <v>61063237032</v>
      </c>
    </row>
    <row r="254" spans="1:5">
      <c r="A254" s="154" t="s">
        <v>204</v>
      </c>
      <c r="B254" s="154" t="s">
        <v>1883</v>
      </c>
      <c r="C254" s="154" t="s">
        <v>1641</v>
      </c>
      <c r="D254" s="154"/>
      <c r="E254" s="179">
        <v>86144192454</v>
      </c>
    </row>
    <row r="255" spans="1:5">
      <c r="A255" s="154" t="s">
        <v>767</v>
      </c>
      <c r="B255" s="154" t="s">
        <v>3057</v>
      </c>
      <c r="C255" s="154" t="s">
        <v>1641</v>
      </c>
      <c r="D255" s="154"/>
      <c r="E255" s="179">
        <v>187809656198</v>
      </c>
    </row>
    <row r="256" spans="1:5">
      <c r="A256" s="154" t="s">
        <v>205</v>
      </c>
      <c r="B256" s="154" t="s">
        <v>1884</v>
      </c>
      <c r="C256" s="154" t="s">
        <v>1641</v>
      </c>
      <c r="D256" s="154"/>
      <c r="E256" s="179">
        <v>98255154050</v>
      </c>
    </row>
    <row r="257" spans="1:5">
      <c r="A257" s="154" t="s">
        <v>206</v>
      </c>
      <c r="B257" s="154" t="s">
        <v>1885</v>
      </c>
      <c r="C257" s="154" t="s">
        <v>1641</v>
      </c>
      <c r="D257" s="154"/>
      <c r="E257" s="179">
        <v>719986428817</v>
      </c>
    </row>
    <row r="258" spans="1:5">
      <c r="A258" s="154" t="s">
        <v>207</v>
      </c>
      <c r="B258" s="154" t="s">
        <v>3781</v>
      </c>
      <c r="C258" s="154" t="s">
        <v>1641</v>
      </c>
      <c r="D258" s="154"/>
      <c r="E258" s="179"/>
    </row>
    <row r="259" spans="1:5">
      <c r="A259" s="154" t="s">
        <v>208</v>
      </c>
      <c r="B259" s="154" t="s">
        <v>1887</v>
      </c>
      <c r="C259" s="154" t="s">
        <v>1641</v>
      </c>
      <c r="D259" s="154"/>
      <c r="E259" s="179">
        <v>154075258311</v>
      </c>
    </row>
    <row r="260" spans="1:5">
      <c r="A260" s="154" t="s">
        <v>209</v>
      </c>
      <c r="B260" s="154" t="s">
        <v>1888</v>
      </c>
      <c r="C260" s="154" t="s">
        <v>1641</v>
      </c>
      <c r="D260" s="154"/>
      <c r="E260" s="179">
        <v>101886282872</v>
      </c>
    </row>
    <row r="261" spans="1:5">
      <c r="A261" s="154" t="s">
        <v>1345</v>
      </c>
      <c r="B261" s="154" t="s">
        <v>3848</v>
      </c>
      <c r="C261" s="154" t="s">
        <v>1641</v>
      </c>
      <c r="D261" s="154"/>
      <c r="E261" s="179">
        <v>43435018344</v>
      </c>
    </row>
    <row r="262" spans="1:5">
      <c r="A262" s="154" t="s">
        <v>210</v>
      </c>
      <c r="B262" s="154" t="s">
        <v>3989</v>
      </c>
      <c r="C262" s="154" t="s">
        <v>1641</v>
      </c>
      <c r="D262" s="154"/>
      <c r="E262" s="179">
        <v>360602904265</v>
      </c>
    </row>
    <row r="263" spans="1:5">
      <c r="A263" s="154" t="s">
        <v>212</v>
      </c>
      <c r="B263" s="154" t="s">
        <v>1890</v>
      </c>
      <c r="C263" s="154" t="s">
        <v>1641</v>
      </c>
      <c r="D263" s="154"/>
      <c r="E263" s="179">
        <v>246606675565</v>
      </c>
    </row>
    <row r="264" spans="1:5">
      <c r="A264" s="154" t="s">
        <v>213</v>
      </c>
      <c r="B264" s="154" t="s">
        <v>1891</v>
      </c>
      <c r="C264" s="154" t="s">
        <v>1641</v>
      </c>
      <c r="D264" s="154"/>
      <c r="E264" s="179">
        <v>243755651345</v>
      </c>
    </row>
    <row r="265" spans="1:5">
      <c r="A265" s="154" t="s">
        <v>214</v>
      </c>
      <c r="B265" s="154" t="s">
        <v>1892</v>
      </c>
      <c r="C265" s="154" t="s">
        <v>1641</v>
      </c>
      <c r="D265" s="154"/>
      <c r="E265" s="179">
        <v>242370911255</v>
      </c>
    </row>
    <row r="266" spans="1:5">
      <c r="A266" s="154" t="s">
        <v>957</v>
      </c>
      <c r="B266" s="154" t="s">
        <v>3074</v>
      </c>
      <c r="C266" s="154" t="s">
        <v>1641</v>
      </c>
      <c r="D266" s="154"/>
      <c r="E266" s="179">
        <v>1147348913435</v>
      </c>
    </row>
    <row r="267" spans="1:5">
      <c r="A267" s="154" t="s">
        <v>539</v>
      </c>
      <c r="B267" s="154" t="s">
        <v>3999</v>
      </c>
      <c r="C267" s="154" t="s">
        <v>1641</v>
      </c>
      <c r="D267" s="154"/>
      <c r="E267" s="179">
        <v>36713807897</v>
      </c>
    </row>
    <row r="268" spans="1:5">
      <c r="A268" s="154" t="s">
        <v>216</v>
      </c>
      <c r="B268" s="154" t="s">
        <v>1894</v>
      </c>
      <c r="C268" s="154" t="s">
        <v>1641</v>
      </c>
      <c r="D268" s="154"/>
      <c r="E268" s="179">
        <v>117122468012</v>
      </c>
    </row>
    <row r="269" spans="1:5">
      <c r="A269" s="154" t="s">
        <v>217</v>
      </c>
      <c r="B269" s="154" t="s">
        <v>1895</v>
      </c>
      <c r="C269" s="154" t="s">
        <v>1641</v>
      </c>
      <c r="D269" s="154"/>
      <c r="E269" s="179">
        <v>14326475333</v>
      </c>
    </row>
    <row r="270" spans="1:5">
      <c r="A270" s="154" t="s">
        <v>218</v>
      </c>
      <c r="B270" s="154" t="s">
        <v>1896</v>
      </c>
      <c r="C270" s="154" t="s">
        <v>1641</v>
      </c>
      <c r="D270" s="154"/>
      <c r="E270" s="179">
        <v>23829655989</v>
      </c>
    </row>
    <row r="271" spans="1:5">
      <c r="A271" s="154" t="s">
        <v>215</v>
      </c>
      <c r="B271" s="154" t="s">
        <v>1897</v>
      </c>
      <c r="C271" s="154" t="s">
        <v>1641</v>
      </c>
      <c r="D271" s="154"/>
      <c r="E271" s="179">
        <v>47742033057</v>
      </c>
    </row>
    <row r="272" spans="1:5">
      <c r="A272" s="154" t="s">
        <v>211</v>
      </c>
      <c r="B272" s="154" t="s">
        <v>1898</v>
      </c>
      <c r="C272" s="154" t="s">
        <v>1641</v>
      </c>
      <c r="D272" s="154"/>
      <c r="E272" s="179">
        <v>3700744454398</v>
      </c>
    </row>
    <row r="273" spans="1:5">
      <c r="A273" s="154" t="s">
        <v>219</v>
      </c>
      <c r="B273" s="154" t="s">
        <v>1900</v>
      </c>
      <c r="C273" s="154" t="s">
        <v>1641</v>
      </c>
      <c r="D273" s="154"/>
      <c r="E273" s="179">
        <v>85883669692</v>
      </c>
    </row>
    <row r="274" spans="1:5">
      <c r="A274" s="154" t="s">
        <v>221</v>
      </c>
      <c r="B274" s="154" t="s">
        <v>1901</v>
      </c>
      <c r="C274" s="154" t="s">
        <v>1641</v>
      </c>
      <c r="D274" s="154"/>
      <c r="E274" s="179">
        <v>52635248444</v>
      </c>
    </row>
    <row r="275" spans="1:5">
      <c r="A275" s="154" t="s">
        <v>222</v>
      </c>
      <c r="B275" s="154" t="s">
        <v>1902</v>
      </c>
      <c r="C275" s="154" t="s">
        <v>1641</v>
      </c>
      <c r="D275" s="154"/>
      <c r="E275" s="179">
        <v>3440905900201</v>
      </c>
    </row>
    <row r="276" spans="1:5">
      <c r="A276" s="154" t="s">
        <v>743</v>
      </c>
      <c r="B276" s="154" t="s">
        <v>1904</v>
      </c>
      <c r="C276" s="154" t="s">
        <v>1641</v>
      </c>
      <c r="D276" s="154"/>
      <c r="E276" s="179">
        <v>1804267779897</v>
      </c>
    </row>
    <row r="277" spans="1:5">
      <c r="A277" s="154" t="s">
        <v>224</v>
      </c>
      <c r="B277" s="154" t="s">
        <v>1905</v>
      </c>
      <c r="C277" s="154" t="s">
        <v>1641</v>
      </c>
      <c r="D277" s="154"/>
      <c r="E277" s="179">
        <v>50727348184</v>
      </c>
    </row>
    <row r="278" spans="1:5">
      <c r="A278" s="154" t="s">
        <v>225</v>
      </c>
      <c r="B278" s="154" t="s">
        <v>1908</v>
      </c>
      <c r="C278" s="154" t="s">
        <v>1641</v>
      </c>
      <c r="D278" s="154"/>
      <c r="E278" s="179">
        <v>442797351674</v>
      </c>
    </row>
    <row r="279" spans="1:5">
      <c r="A279" s="154" t="s">
        <v>226</v>
      </c>
      <c r="B279" s="154" t="s">
        <v>3864</v>
      </c>
      <c r="C279" s="154" t="s">
        <v>1641</v>
      </c>
      <c r="D279" s="154"/>
      <c r="E279" s="179">
        <v>15000000</v>
      </c>
    </row>
    <row r="280" spans="1:5">
      <c r="A280" s="154" t="s">
        <v>227</v>
      </c>
      <c r="B280" s="154" t="s">
        <v>4161</v>
      </c>
      <c r="C280" s="154" t="s">
        <v>1641</v>
      </c>
      <c r="D280" s="154"/>
      <c r="E280" s="179">
        <v>3892239088</v>
      </c>
    </row>
    <row r="281" spans="1:5">
      <c r="A281" s="154" t="s">
        <v>229</v>
      </c>
      <c r="B281" s="154" t="s">
        <v>1911</v>
      </c>
      <c r="C281" s="154" t="s">
        <v>1641</v>
      </c>
      <c r="D281" s="154"/>
      <c r="E281" s="179">
        <v>638078188396</v>
      </c>
    </row>
    <row r="282" spans="1:5">
      <c r="A282" s="154" t="s">
        <v>827</v>
      </c>
      <c r="B282" s="154" t="s">
        <v>3120</v>
      </c>
      <c r="C282" s="154" t="s">
        <v>1641</v>
      </c>
      <c r="D282" s="154"/>
      <c r="E282" s="179">
        <v>98727334220</v>
      </c>
    </row>
    <row r="283" spans="1:5">
      <c r="A283" s="154" t="s">
        <v>230</v>
      </c>
      <c r="B283" s="154" t="s">
        <v>1912</v>
      </c>
      <c r="C283" s="154" t="s">
        <v>1641</v>
      </c>
      <c r="D283" s="154"/>
      <c r="E283" s="179">
        <v>613021727054</v>
      </c>
    </row>
    <row r="284" spans="1:5">
      <c r="A284" s="154" t="s">
        <v>235</v>
      </c>
      <c r="B284" s="154" t="s">
        <v>1917</v>
      </c>
      <c r="C284" s="154" t="s">
        <v>1641</v>
      </c>
      <c r="D284" s="154"/>
      <c r="E284" s="179">
        <v>23034198014</v>
      </c>
    </row>
    <row r="285" spans="1:5">
      <c r="A285" s="154" t="s">
        <v>4000</v>
      </c>
      <c r="B285" s="154" t="s">
        <v>4001</v>
      </c>
      <c r="C285" s="154" t="s">
        <v>1641</v>
      </c>
      <c r="D285" s="154"/>
      <c r="E285" s="179">
        <v>79870260843</v>
      </c>
    </row>
    <row r="286" spans="1:5">
      <c r="A286" s="154" t="s">
        <v>236</v>
      </c>
      <c r="B286" s="154" t="s">
        <v>3804</v>
      </c>
      <c r="C286" s="154" t="s">
        <v>1641</v>
      </c>
      <c r="D286" s="154"/>
      <c r="E286" s="179">
        <v>453972901281</v>
      </c>
    </row>
    <row r="287" spans="1:5">
      <c r="A287" s="154" t="s">
        <v>238</v>
      </c>
      <c r="B287" s="154" t="s">
        <v>1920</v>
      </c>
      <c r="C287" s="154" t="s">
        <v>1641</v>
      </c>
      <c r="D287" s="154"/>
      <c r="E287" s="179">
        <v>1046155527859</v>
      </c>
    </row>
    <row r="288" spans="1:5">
      <c r="A288" s="154" t="s">
        <v>4002</v>
      </c>
      <c r="B288" s="154" t="s">
        <v>4167</v>
      </c>
      <c r="C288" s="154" t="s">
        <v>1641</v>
      </c>
      <c r="D288" s="154"/>
      <c r="E288" s="179">
        <v>59311515069</v>
      </c>
    </row>
    <row r="289" spans="1:5">
      <c r="A289" s="154" t="s">
        <v>267</v>
      </c>
      <c r="B289" s="154" t="s">
        <v>1923</v>
      </c>
      <c r="C289" s="154" t="s">
        <v>1641</v>
      </c>
      <c r="D289" s="154"/>
      <c r="E289" s="179">
        <v>30455543064</v>
      </c>
    </row>
    <row r="290" spans="1:5">
      <c r="A290" s="154" t="s">
        <v>243</v>
      </c>
      <c r="B290" s="154" t="s">
        <v>1924</v>
      </c>
      <c r="C290" s="154" t="s">
        <v>1641</v>
      </c>
      <c r="D290" s="154"/>
      <c r="E290" s="179">
        <v>2405096634600</v>
      </c>
    </row>
    <row r="291" spans="1:5">
      <c r="A291" s="154" t="s">
        <v>240</v>
      </c>
      <c r="B291" s="154" t="s">
        <v>1925</v>
      </c>
      <c r="C291" s="154" t="s">
        <v>1641</v>
      </c>
      <c r="D291" s="154"/>
      <c r="E291" s="179">
        <v>58355629645</v>
      </c>
    </row>
    <row r="292" spans="1:5">
      <c r="A292" s="154" t="s">
        <v>241</v>
      </c>
      <c r="B292" s="154" t="s">
        <v>1926</v>
      </c>
      <c r="C292" s="154" t="s">
        <v>1641</v>
      </c>
      <c r="D292" s="154"/>
      <c r="E292" s="179">
        <v>51865155182</v>
      </c>
    </row>
    <row r="293" spans="1:5">
      <c r="A293" s="154" t="s">
        <v>242</v>
      </c>
      <c r="B293" s="154" t="s">
        <v>1927</v>
      </c>
      <c r="C293" s="154" t="s">
        <v>1641</v>
      </c>
      <c r="D293" s="154"/>
      <c r="E293" s="179">
        <v>45464017726</v>
      </c>
    </row>
    <row r="294" spans="1:5">
      <c r="A294" s="154" t="s">
        <v>3953</v>
      </c>
      <c r="B294" s="154" t="s">
        <v>4003</v>
      </c>
      <c r="C294" s="154" t="s">
        <v>1641</v>
      </c>
      <c r="D294" s="154"/>
      <c r="E294" s="179">
        <v>29683086565</v>
      </c>
    </row>
    <row r="295" spans="1:5">
      <c r="A295" s="154" t="s">
        <v>244</v>
      </c>
      <c r="B295" s="154" t="s">
        <v>1928</v>
      </c>
      <c r="C295" s="154" t="s">
        <v>1641</v>
      </c>
      <c r="D295" s="154"/>
      <c r="E295" s="179">
        <v>770609780455</v>
      </c>
    </row>
    <row r="296" spans="1:5">
      <c r="A296" s="154" t="s">
        <v>256</v>
      </c>
      <c r="B296" s="154" t="s">
        <v>1929</v>
      </c>
      <c r="C296" s="154" t="s">
        <v>1641</v>
      </c>
      <c r="D296" s="154"/>
      <c r="E296" s="179">
        <v>25465054667</v>
      </c>
    </row>
    <row r="297" spans="1:5">
      <c r="A297" s="154" t="s">
        <v>245</v>
      </c>
      <c r="B297" s="154" t="s">
        <v>1930</v>
      </c>
      <c r="C297" s="154" t="s">
        <v>1641</v>
      </c>
      <c r="D297" s="154"/>
      <c r="E297" s="179">
        <v>21946317150</v>
      </c>
    </row>
    <row r="298" spans="1:5">
      <c r="A298" s="154" t="s">
        <v>247</v>
      </c>
      <c r="B298" s="154" t="s">
        <v>3990</v>
      </c>
      <c r="C298" s="154" t="s">
        <v>1641</v>
      </c>
      <c r="D298" s="154"/>
      <c r="E298" s="179">
        <v>40895966365</v>
      </c>
    </row>
    <row r="299" spans="1:5">
      <c r="A299" s="154" t="s">
        <v>725</v>
      </c>
      <c r="B299" s="154" t="s">
        <v>1933</v>
      </c>
      <c r="C299" s="154" t="s">
        <v>1641</v>
      </c>
      <c r="D299" s="154"/>
      <c r="E299" s="179">
        <v>213272065182</v>
      </c>
    </row>
    <row r="300" spans="1:5">
      <c r="A300" s="154" t="s">
        <v>248</v>
      </c>
      <c r="B300" s="154" t="s">
        <v>1934</v>
      </c>
      <c r="C300" s="154" t="s">
        <v>1641</v>
      </c>
      <c r="D300" s="154"/>
      <c r="E300" s="179">
        <v>26080039648</v>
      </c>
    </row>
    <row r="301" spans="1:5">
      <c r="A301" s="154" t="s">
        <v>249</v>
      </c>
      <c r="B301" s="154" t="s">
        <v>1935</v>
      </c>
      <c r="C301" s="154" t="s">
        <v>1641</v>
      </c>
      <c r="D301" s="154"/>
      <c r="E301" s="179">
        <v>58557447252</v>
      </c>
    </row>
    <row r="302" spans="1:5">
      <c r="A302" s="154" t="s">
        <v>250</v>
      </c>
      <c r="B302" s="154" t="s">
        <v>1936</v>
      </c>
      <c r="C302" s="154" t="s">
        <v>1641</v>
      </c>
      <c r="D302" s="154"/>
      <c r="E302" s="179">
        <v>40152615655</v>
      </c>
    </row>
    <row r="303" spans="1:5">
      <c r="A303" s="154" t="s">
        <v>726</v>
      </c>
      <c r="B303" s="154" t="s">
        <v>1937</v>
      </c>
      <c r="C303" s="154" t="s">
        <v>1641</v>
      </c>
      <c r="D303" s="154"/>
      <c r="E303" s="179">
        <v>121703076969</v>
      </c>
    </row>
    <row r="304" spans="1:5">
      <c r="A304" s="154" t="s">
        <v>251</v>
      </c>
      <c r="B304" s="154" t="s">
        <v>1938</v>
      </c>
      <c r="C304" s="154" t="s">
        <v>1641</v>
      </c>
      <c r="D304" s="154"/>
      <c r="E304" s="179">
        <v>8096104509</v>
      </c>
    </row>
    <row r="305" spans="1:5">
      <c r="A305" s="154" t="s">
        <v>252</v>
      </c>
      <c r="B305" s="154" t="s">
        <v>1939</v>
      </c>
      <c r="C305" s="154" t="s">
        <v>1641</v>
      </c>
      <c r="D305" s="154"/>
      <c r="E305" s="179">
        <v>15216958890</v>
      </c>
    </row>
    <row r="306" spans="1:5">
      <c r="A306" s="154" t="s">
        <v>253</v>
      </c>
      <c r="B306" s="154" t="s">
        <v>1940</v>
      </c>
      <c r="C306" s="154" t="s">
        <v>1641</v>
      </c>
      <c r="D306" s="154"/>
      <c r="E306" s="179"/>
    </row>
    <row r="307" spans="1:5">
      <c r="A307" s="154" t="s">
        <v>603</v>
      </c>
      <c r="B307" s="154" t="s">
        <v>603</v>
      </c>
      <c r="C307" s="154" t="s">
        <v>1641</v>
      </c>
      <c r="D307" s="154"/>
      <c r="E307" s="179"/>
    </row>
    <row r="308" spans="1:5">
      <c r="A308" s="154" t="s">
        <v>254</v>
      </c>
      <c r="B308" s="154" t="s">
        <v>3941</v>
      </c>
      <c r="C308" s="154" t="s">
        <v>1641</v>
      </c>
      <c r="D308" s="154"/>
      <c r="E308" s="179">
        <v>231823989157</v>
      </c>
    </row>
    <row r="309" spans="1:5">
      <c r="A309" s="154" t="s">
        <v>255</v>
      </c>
      <c r="B309" s="154" t="s">
        <v>1942</v>
      </c>
      <c r="C309" s="154" t="s">
        <v>1641</v>
      </c>
      <c r="D309" s="154"/>
      <c r="E309" s="179">
        <v>46854440884</v>
      </c>
    </row>
    <row r="310" spans="1:5">
      <c r="A310" s="154" t="s">
        <v>812</v>
      </c>
      <c r="B310" s="154" t="s">
        <v>3213</v>
      </c>
      <c r="C310" s="154" t="s">
        <v>1641</v>
      </c>
      <c r="D310" s="154"/>
      <c r="E310" s="179">
        <v>357026832966</v>
      </c>
    </row>
    <row r="311" spans="1:5">
      <c r="A311" s="154" t="s">
        <v>258</v>
      </c>
      <c r="B311" s="154" t="s">
        <v>1944</v>
      </c>
      <c r="C311" s="154" t="s">
        <v>1641</v>
      </c>
      <c r="D311" s="154"/>
      <c r="E311" s="179">
        <v>38212302589</v>
      </c>
    </row>
    <row r="312" spans="1:5">
      <c r="A312" s="154" t="s">
        <v>260</v>
      </c>
      <c r="B312" s="154" t="s">
        <v>4114</v>
      </c>
      <c r="C312" s="154" t="s">
        <v>1641</v>
      </c>
      <c r="D312" s="154"/>
      <c r="E312" s="179">
        <v>228963947526</v>
      </c>
    </row>
    <row r="313" spans="1:5">
      <c r="A313" s="154" t="s">
        <v>261</v>
      </c>
      <c r="B313" s="154" t="s">
        <v>1947</v>
      </c>
      <c r="C313" s="154" t="s">
        <v>1641</v>
      </c>
      <c r="D313" s="154"/>
      <c r="E313" s="179">
        <v>43621081289</v>
      </c>
    </row>
    <row r="314" spans="1:5">
      <c r="A314" s="154" t="s">
        <v>262</v>
      </c>
      <c r="B314" s="154" t="s">
        <v>1948</v>
      </c>
      <c r="C314" s="154" t="s">
        <v>1641</v>
      </c>
      <c r="D314" s="154"/>
      <c r="E314" s="179">
        <v>-2638606234</v>
      </c>
    </row>
    <row r="315" spans="1:5">
      <c r="A315" s="154" t="s">
        <v>727</v>
      </c>
      <c r="B315" s="154" t="s">
        <v>1949</v>
      </c>
      <c r="C315" s="154" t="s">
        <v>1641</v>
      </c>
      <c r="D315" s="154"/>
      <c r="E315" s="179">
        <v>94769754967</v>
      </c>
    </row>
    <row r="316" spans="1:5">
      <c r="A316" s="154" t="s">
        <v>263</v>
      </c>
      <c r="B316" s="154" t="s">
        <v>3805</v>
      </c>
      <c r="C316" s="154" t="s">
        <v>1641</v>
      </c>
      <c r="D316" s="154"/>
      <c r="E316" s="179">
        <v>22819266959</v>
      </c>
    </row>
    <row r="317" spans="1:5">
      <c r="A317" s="154" t="s">
        <v>264</v>
      </c>
      <c r="B317" s="154" t="s">
        <v>1951</v>
      </c>
      <c r="C317" s="154" t="s">
        <v>1641</v>
      </c>
      <c r="D317" s="154"/>
      <c r="E317" s="179">
        <v>13589671034</v>
      </c>
    </row>
    <row r="318" spans="1:5">
      <c r="A318" s="154" t="s">
        <v>265</v>
      </c>
      <c r="B318" s="154" t="s">
        <v>1952</v>
      </c>
      <c r="C318" s="154" t="s">
        <v>1641</v>
      </c>
      <c r="D318" s="154"/>
      <c r="E318" s="179">
        <v>38269818434</v>
      </c>
    </row>
    <row r="319" spans="1:5">
      <c r="A319" s="154" t="s">
        <v>266</v>
      </c>
      <c r="B319" s="154" t="s">
        <v>1953</v>
      </c>
      <c r="C319" s="154" t="s">
        <v>1641</v>
      </c>
      <c r="D319" s="154"/>
      <c r="E319" s="179">
        <v>21595908265</v>
      </c>
    </row>
    <row r="320" spans="1:5">
      <c r="A320" s="154" t="s">
        <v>3489</v>
      </c>
      <c r="B320" s="154" t="s">
        <v>3490</v>
      </c>
      <c r="C320" s="154" t="s">
        <v>1641</v>
      </c>
      <c r="D320" s="154"/>
      <c r="E320" s="179"/>
    </row>
    <row r="321" spans="1:5">
      <c r="A321" s="154" t="s">
        <v>268</v>
      </c>
      <c r="B321" s="154" t="s">
        <v>1954</v>
      </c>
      <c r="C321" s="154" t="s">
        <v>1641</v>
      </c>
      <c r="D321" s="154"/>
      <c r="E321" s="179">
        <v>8772931087</v>
      </c>
    </row>
    <row r="322" spans="1:5">
      <c r="A322" s="154" t="s">
        <v>269</v>
      </c>
      <c r="B322" s="154" t="s">
        <v>1955</v>
      </c>
      <c r="C322" s="154" t="s">
        <v>1641</v>
      </c>
      <c r="D322" s="154"/>
      <c r="E322" s="179">
        <v>2280252117059</v>
      </c>
    </row>
    <row r="323" spans="1:5">
      <c r="A323" s="154" t="s">
        <v>270</v>
      </c>
      <c r="B323" s="154" t="s">
        <v>4129</v>
      </c>
      <c r="C323" s="154" t="s">
        <v>1641</v>
      </c>
      <c r="D323" s="154"/>
      <c r="E323" s="179">
        <v>236254413</v>
      </c>
    </row>
    <row r="324" spans="1:5">
      <c r="A324" s="154" t="s">
        <v>271</v>
      </c>
      <c r="B324" s="154" t="s">
        <v>1957</v>
      </c>
      <c r="C324" s="154" t="s">
        <v>1641</v>
      </c>
      <c r="D324" s="154"/>
      <c r="E324" s="179"/>
    </row>
    <row r="325" spans="1:5">
      <c r="A325" s="154" t="s">
        <v>272</v>
      </c>
      <c r="B325" s="154" t="s">
        <v>1958</v>
      </c>
      <c r="C325" s="154" t="s">
        <v>1641</v>
      </c>
      <c r="D325" s="154"/>
      <c r="E325" s="179">
        <v>128165276244</v>
      </c>
    </row>
    <row r="326" spans="1:5">
      <c r="A326" s="154" t="s">
        <v>41</v>
      </c>
      <c r="B326" s="154" t="s">
        <v>1959</v>
      </c>
      <c r="C326" s="154" t="s">
        <v>1641</v>
      </c>
      <c r="D326" s="154"/>
      <c r="E326" s="179">
        <v>35557379921</v>
      </c>
    </row>
    <row r="327" spans="1:5">
      <c r="A327" s="154" t="s">
        <v>273</v>
      </c>
      <c r="B327" s="154" t="s">
        <v>1960</v>
      </c>
      <c r="C327" s="154" t="s">
        <v>1641</v>
      </c>
      <c r="D327" s="154"/>
      <c r="E327" s="179">
        <v>551069648241</v>
      </c>
    </row>
    <row r="328" spans="1:5">
      <c r="A328" s="154" t="s">
        <v>1961</v>
      </c>
      <c r="B328" s="154" t="s">
        <v>1962</v>
      </c>
      <c r="C328" s="154" t="s">
        <v>1641</v>
      </c>
      <c r="D328" s="154"/>
      <c r="E328" s="179">
        <v>2260029589</v>
      </c>
    </row>
    <row r="329" spans="1:5">
      <c r="A329" s="154" t="s">
        <v>275</v>
      </c>
      <c r="B329" s="154" t="s">
        <v>1964</v>
      </c>
      <c r="C329" s="154" t="s">
        <v>1641</v>
      </c>
      <c r="D329" s="154"/>
      <c r="E329" s="179">
        <v>764260081</v>
      </c>
    </row>
    <row r="330" spans="1:5">
      <c r="A330" s="154" t="s">
        <v>745</v>
      </c>
      <c r="B330" s="154" t="s">
        <v>1965</v>
      </c>
      <c r="C330" s="154" t="s">
        <v>1641</v>
      </c>
      <c r="D330" s="154"/>
      <c r="E330" s="179">
        <v>34793879195</v>
      </c>
    </row>
    <row r="331" spans="1:5">
      <c r="A331" s="154" t="s">
        <v>276</v>
      </c>
      <c r="B331" s="154" t="s">
        <v>1966</v>
      </c>
      <c r="C331" s="154" t="s">
        <v>1641</v>
      </c>
      <c r="D331" s="154"/>
      <c r="E331" s="179">
        <v>56418669250</v>
      </c>
    </row>
    <row r="332" spans="1:5">
      <c r="A332" s="154" t="s">
        <v>4013</v>
      </c>
      <c r="B332" s="154" t="s">
        <v>4014</v>
      </c>
      <c r="C332" s="154" t="s">
        <v>1641</v>
      </c>
      <c r="D332" s="154"/>
      <c r="E332" s="179">
        <v>276128714077</v>
      </c>
    </row>
    <row r="333" spans="1:5">
      <c r="A333" s="154" t="s">
        <v>279</v>
      </c>
      <c r="B333" s="154" t="s">
        <v>1968</v>
      </c>
      <c r="C333" s="154" t="s">
        <v>1641</v>
      </c>
      <c r="D333" s="154"/>
      <c r="E333" s="179">
        <v>105407491314</v>
      </c>
    </row>
    <row r="334" spans="1:5">
      <c r="A334" s="154" t="s">
        <v>280</v>
      </c>
      <c r="B334" s="154" t="s">
        <v>1969</v>
      </c>
      <c r="C334" s="154" t="s">
        <v>1641</v>
      </c>
      <c r="D334" s="154"/>
      <c r="E334" s="179"/>
    </row>
    <row r="335" spans="1:5">
      <c r="A335" s="154" t="s">
        <v>309</v>
      </c>
      <c r="B335" s="154" t="s">
        <v>4160</v>
      </c>
      <c r="C335" s="154" t="s">
        <v>1641</v>
      </c>
      <c r="D335" s="154"/>
      <c r="E335" s="179"/>
    </row>
    <row r="336" spans="1:5">
      <c r="A336" s="154" t="s">
        <v>134</v>
      </c>
      <c r="B336" s="154" t="s">
        <v>1971</v>
      </c>
      <c r="C336" s="154" t="s">
        <v>1641</v>
      </c>
      <c r="D336" s="154"/>
      <c r="E336" s="179">
        <v>125443874155</v>
      </c>
    </row>
    <row r="337" spans="1:5">
      <c r="A337" s="154" t="s">
        <v>1471</v>
      </c>
      <c r="B337" s="154" t="s">
        <v>3274</v>
      </c>
      <c r="C337" s="154" t="s">
        <v>1641</v>
      </c>
      <c r="D337" s="154"/>
      <c r="E337" s="179">
        <v>17000257955</v>
      </c>
    </row>
    <row r="338" spans="1:5">
      <c r="A338" s="154" t="s">
        <v>281</v>
      </c>
      <c r="B338" s="154" t="s">
        <v>1972</v>
      </c>
      <c r="C338" s="154" t="s">
        <v>1641</v>
      </c>
      <c r="D338" s="154"/>
      <c r="E338" s="179">
        <v>52778918963</v>
      </c>
    </row>
    <row r="339" spans="1:5">
      <c r="A339" s="154" t="s">
        <v>282</v>
      </c>
      <c r="B339" s="154" t="s">
        <v>1973</v>
      </c>
      <c r="C339" s="154" t="s">
        <v>1641</v>
      </c>
      <c r="D339" s="154"/>
      <c r="E339" s="179">
        <v>152568477350</v>
      </c>
    </row>
    <row r="340" spans="1:5">
      <c r="A340" s="154" t="s">
        <v>283</v>
      </c>
      <c r="B340" s="154" t="s">
        <v>4302</v>
      </c>
      <c r="C340" s="154" t="s">
        <v>1641</v>
      </c>
      <c r="D340" s="154"/>
      <c r="E340" s="179">
        <v>9320314407</v>
      </c>
    </row>
    <row r="341" spans="1:5">
      <c r="A341" s="154" t="s">
        <v>284</v>
      </c>
      <c r="B341" s="154" t="s">
        <v>1975</v>
      </c>
      <c r="C341" s="154" t="s">
        <v>1641</v>
      </c>
      <c r="D341" s="154"/>
      <c r="E341" s="179">
        <v>13196639278</v>
      </c>
    </row>
    <row r="342" spans="1:5">
      <c r="A342" s="154" t="s">
        <v>285</v>
      </c>
      <c r="B342" s="154" t="s">
        <v>1976</v>
      </c>
      <c r="C342" s="154" t="s">
        <v>1641</v>
      </c>
      <c r="D342" s="154"/>
      <c r="E342" s="179">
        <v>8081279394</v>
      </c>
    </row>
    <row r="343" spans="1:5">
      <c r="A343" s="154" t="s">
        <v>4238</v>
      </c>
      <c r="B343" s="154" t="s">
        <v>4239</v>
      </c>
      <c r="C343" s="154" t="s">
        <v>1641</v>
      </c>
      <c r="D343" s="154"/>
      <c r="E343" s="179">
        <v>2350533471151</v>
      </c>
    </row>
    <row r="344" spans="1:5">
      <c r="A344" s="154" t="s">
        <v>286</v>
      </c>
      <c r="B344" s="154" t="s">
        <v>1977</v>
      </c>
      <c r="C344" s="154" t="s">
        <v>1641</v>
      </c>
      <c r="D344" s="154"/>
      <c r="E344" s="179">
        <v>53826907503</v>
      </c>
    </row>
    <row r="345" spans="1:5">
      <c r="A345" s="154" t="s">
        <v>287</v>
      </c>
      <c r="B345" s="154" t="s">
        <v>3699</v>
      </c>
      <c r="C345" s="154" t="s">
        <v>1641</v>
      </c>
      <c r="D345" s="154"/>
      <c r="E345" s="179">
        <v>18297564866</v>
      </c>
    </row>
    <row r="346" spans="1:5">
      <c r="A346" s="154" t="s">
        <v>288</v>
      </c>
      <c r="B346" s="154" t="s">
        <v>1979</v>
      </c>
      <c r="C346" s="154" t="s">
        <v>1641</v>
      </c>
      <c r="D346" s="154"/>
      <c r="E346" s="179">
        <v>11002582694</v>
      </c>
    </row>
    <row r="347" spans="1:5">
      <c r="A347" s="154" t="s">
        <v>730</v>
      </c>
      <c r="B347" s="154" t="s">
        <v>1980</v>
      </c>
      <c r="C347" s="154" t="s">
        <v>1641</v>
      </c>
      <c r="D347" s="154"/>
      <c r="E347" s="179">
        <v>34600443761</v>
      </c>
    </row>
    <row r="348" spans="1:5">
      <c r="A348" s="154" t="s">
        <v>1474</v>
      </c>
      <c r="B348" s="154" t="s">
        <v>1981</v>
      </c>
      <c r="C348" s="154" t="s">
        <v>1641</v>
      </c>
      <c r="D348" s="154"/>
      <c r="E348" s="179">
        <v>103173244737</v>
      </c>
    </row>
    <row r="349" spans="1:5">
      <c r="A349" s="154" t="s">
        <v>289</v>
      </c>
      <c r="B349" s="154" t="s">
        <v>1982</v>
      </c>
      <c r="C349" s="154" t="s">
        <v>1641</v>
      </c>
      <c r="D349" s="154"/>
      <c r="E349" s="179">
        <v>113208401388</v>
      </c>
    </row>
    <row r="350" spans="1:5">
      <c r="A350" s="154" t="s">
        <v>290</v>
      </c>
      <c r="B350" s="154" t="s">
        <v>4293</v>
      </c>
      <c r="C350" s="154" t="s">
        <v>1641</v>
      </c>
      <c r="D350" s="154"/>
      <c r="E350" s="179">
        <v>3725725110</v>
      </c>
    </row>
    <row r="351" spans="1:5">
      <c r="A351" s="154" t="s">
        <v>292</v>
      </c>
      <c r="B351" s="154" t="s">
        <v>1985</v>
      </c>
      <c r="C351" s="154" t="s">
        <v>1641</v>
      </c>
      <c r="D351" s="154"/>
      <c r="E351" s="179">
        <v>102214163043</v>
      </c>
    </row>
    <row r="352" spans="1:5">
      <c r="A352" s="154" t="s">
        <v>294</v>
      </c>
      <c r="B352" s="154" t="s">
        <v>1987</v>
      </c>
      <c r="C352" s="154" t="s">
        <v>1641</v>
      </c>
      <c r="D352" s="154"/>
      <c r="E352" s="179">
        <v>21645497295</v>
      </c>
    </row>
    <row r="353" spans="1:5">
      <c r="A353" s="154" t="s">
        <v>295</v>
      </c>
      <c r="B353" s="154" t="s">
        <v>1988</v>
      </c>
      <c r="C353" s="154" t="s">
        <v>1641</v>
      </c>
      <c r="D353" s="154"/>
      <c r="E353" s="179">
        <v>51949206317</v>
      </c>
    </row>
    <row r="354" spans="1:5">
      <c r="A354" s="154" t="s">
        <v>296</v>
      </c>
      <c r="B354" s="154" t="s">
        <v>1989</v>
      </c>
      <c r="C354" s="154" t="s">
        <v>1641</v>
      </c>
      <c r="D354" s="154"/>
      <c r="E354" s="179">
        <v>45655502592</v>
      </c>
    </row>
    <row r="355" spans="1:5">
      <c r="A355" s="154" t="s">
        <v>297</v>
      </c>
      <c r="B355" s="154" t="s">
        <v>1990</v>
      </c>
      <c r="C355" s="154" t="s">
        <v>1641</v>
      </c>
      <c r="D355" s="154"/>
      <c r="E355" s="179">
        <v>481557976245</v>
      </c>
    </row>
    <row r="356" spans="1:5">
      <c r="A356" s="154" t="s">
        <v>298</v>
      </c>
      <c r="B356" s="154" t="s">
        <v>1991</v>
      </c>
      <c r="C356" s="154" t="s">
        <v>1641</v>
      </c>
      <c r="D356" s="154"/>
      <c r="E356" s="179">
        <v>46256714297</v>
      </c>
    </row>
    <row r="357" spans="1:5">
      <c r="A357" s="154" t="s">
        <v>299</v>
      </c>
      <c r="B357" s="154" t="s">
        <v>1992</v>
      </c>
      <c r="C357" s="154" t="s">
        <v>1641</v>
      </c>
      <c r="D357" s="154"/>
      <c r="E357" s="179">
        <v>77553263612</v>
      </c>
    </row>
    <row r="358" spans="1:5">
      <c r="A358" s="154" t="s">
        <v>300</v>
      </c>
      <c r="B358" s="154" t="s">
        <v>1993</v>
      </c>
      <c r="C358" s="154" t="s">
        <v>1641</v>
      </c>
      <c r="D358" s="154"/>
      <c r="E358" s="179">
        <v>161896549533</v>
      </c>
    </row>
    <row r="359" spans="1:5">
      <c r="A359" s="154" t="s">
        <v>301</v>
      </c>
      <c r="B359" s="154" t="s">
        <v>1994</v>
      </c>
      <c r="C359" s="154" t="s">
        <v>1641</v>
      </c>
      <c r="D359" s="154"/>
      <c r="E359" s="179">
        <v>77256525403</v>
      </c>
    </row>
    <row r="360" spans="1:5">
      <c r="A360" s="154" t="s">
        <v>752</v>
      </c>
      <c r="B360" s="154" t="s">
        <v>4110</v>
      </c>
      <c r="C360" s="154" t="s">
        <v>1641</v>
      </c>
      <c r="D360" s="154"/>
      <c r="E360" s="179"/>
    </row>
    <row r="361" spans="1:5">
      <c r="A361" s="154" t="s">
        <v>303</v>
      </c>
      <c r="B361" s="154" t="s">
        <v>1997</v>
      </c>
      <c r="C361" s="154" t="s">
        <v>1641</v>
      </c>
      <c r="D361" s="154"/>
      <c r="E361" s="179">
        <v>16416030187</v>
      </c>
    </row>
    <row r="362" spans="1:5">
      <c r="A362" s="154" t="s">
        <v>3491</v>
      </c>
      <c r="B362" s="154" t="s">
        <v>4130</v>
      </c>
      <c r="C362" s="154" t="s">
        <v>1641</v>
      </c>
      <c r="D362" s="154"/>
      <c r="E362" s="179">
        <v>-9797207999</v>
      </c>
    </row>
    <row r="363" spans="1:5">
      <c r="A363" s="154" t="s">
        <v>304</v>
      </c>
      <c r="B363" s="154" t="s">
        <v>1998</v>
      </c>
      <c r="C363" s="154" t="s">
        <v>1641</v>
      </c>
      <c r="D363" s="154"/>
      <c r="E363" s="179">
        <v>8652476444</v>
      </c>
    </row>
    <row r="364" spans="1:5">
      <c r="A364" s="154" t="s">
        <v>305</v>
      </c>
      <c r="B364" s="154" t="s">
        <v>3730</v>
      </c>
      <c r="C364" s="154" t="s">
        <v>1641</v>
      </c>
      <c r="D364" s="154"/>
      <c r="E364" s="179">
        <v>23975485326</v>
      </c>
    </row>
    <row r="365" spans="1:5">
      <c r="A365" s="154" t="s">
        <v>306</v>
      </c>
      <c r="B365" s="154" t="s">
        <v>3950</v>
      </c>
      <c r="C365" s="154" t="s">
        <v>1641</v>
      </c>
      <c r="D365" s="154"/>
      <c r="E365" s="179"/>
    </row>
    <row r="366" spans="1:5">
      <c r="A366" s="154" t="s">
        <v>307</v>
      </c>
      <c r="B366" s="154" t="s">
        <v>2001</v>
      </c>
      <c r="C366" s="154" t="s">
        <v>1641</v>
      </c>
      <c r="D366" s="154"/>
      <c r="E366" s="179">
        <v>8962560838</v>
      </c>
    </row>
    <row r="367" spans="1:5">
      <c r="A367" s="154" t="s">
        <v>308</v>
      </c>
      <c r="B367" s="154" t="s">
        <v>2002</v>
      </c>
      <c r="C367" s="154" t="s">
        <v>1641</v>
      </c>
      <c r="D367" s="154"/>
      <c r="E367" s="179">
        <v>366387919981</v>
      </c>
    </row>
    <row r="368" spans="1:5">
      <c r="A368" s="154" t="s">
        <v>310</v>
      </c>
      <c r="B368" s="154" t="s">
        <v>2003</v>
      </c>
      <c r="C368" s="154" t="s">
        <v>1641</v>
      </c>
      <c r="D368" s="154"/>
      <c r="E368" s="179">
        <v>74645404392</v>
      </c>
    </row>
    <row r="369" spans="1:5">
      <c r="A369" s="154" t="s">
        <v>4107</v>
      </c>
      <c r="B369" s="154" t="s">
        <v>4108</v>
      </c>
      <c r="C369" s="154" t="s">
        <v>1641</v>
      </c>
      <c r="D369" s="154"/>
      <c r="E369" s="179">
        <v>20152212866</v>
      </c>
    </row>
    <row r="370" spans="1:5">
      <c r="A370" s="154" t="s">
        <v>313</v>
      </c>
      <c r="B370" s="154" t="s">
        <v>2005</v>
      </c>
      <c r="C370" s="154" t="s">
        <v>1641</v>
      </c>
      <c r="D370" s="154"/>
      <c r="E370" s="179">
        <v>35271872580</v>
      </c>
    </row>
    <row r="371" spans="1:5">
      <c r="A371" s="154" t="s">
        <v>2006</v>
      </c>
      <c r="B371" s="154" t="s">
        <v>2007</v>
      </c>
      <c r="C371" s="154" t="s">
        <v>1641</v>
      </c>
      <c r="D371" s="154"/>
      <c r="E371" s="179">
        <v>99098659735</v>
      </c>
    </row>
    <row r="372" spans="1:5">
      <c r="A372" s="154" t="s">
        <v>747</v>
      </c>
      <c r="B372" s="154" t="s">
        <v>2009</v>
      </c>
      <c r="C372" s="154" t="s">
        <v>1641</v>
      </c>
      <c r="D372" s="154"/>
      <c r="E372" s="179">
        <v>21380597245</v>
      </c>
    </row>
    <row r="373" spans="1:5">
      <c r="A373" s="154" t="s">
        <v>314</v>
      </c>
      <c r="B373" s="154" t="s">
        <v>2010</v>
      </c>
      <c r="C373" s="154" t="s">
        <v>1641</v>
      </c>
      <c r="D373" s="154"/>
      <c r="E373" s="179">
        <v>20328448449</v>
      </c>
    </row>
    <row r="374" spans="1:5">
      <c r="A374" s="154" t="s">
        <v>650</v>
      </c>
      <c r="B374" s="154" t="s">
        <v>2011</v>
      </c>
      <c r="C374" s="154" t="s">
        <v>1641</v>
      </c>
      <c r="D374" s="154"/>
      <c r="E374" s="179">
        <v>36486712772</v>
      </c>
    </row>
    <row r="375" spans="1:5">
      <c r="A375" s="154" t="s">
        <v>311</v>
      </c>
      <c r="B375" s="154" t="s">
        <v>4240</v>
      </c>
      <c r="C375" s="154" t="s">
        <v>1641</v>
      </c>
      <c r="D375" s="154"/>
      <c r="E375" s="179">
        <v>-14828900438</v>
      </c>
    </row>
    <row r="376" spans="1:5">
      <c r="A376" s="154" t="s">
        <v>315</v>
      </c>
      <c r="B376" s="154" t="s">
        <v>2013</v>
      </c>
      <c r="C376" s="154" t="s">
        <v>1641</v>
      </c>
      <c r="D376" s="154"/>
      <c r="E376" s="179">
        <v>71347922341</v>
      </c>
    </row>
    <row r="377" spans="1:5">
      <c r="A377" s="154" t="s">
        <v>327</v>
      </c>
      <c r="B377" s="154" t="s">
        <v>2014</v>
      </c>
      <c r="C377" s="154" t="s">
        <v>1641</v>
      </c>
      <c r="D377" s="154"/>
      <c r="E377" s="179"/>
    </row>
    <row r="378" spans="1:5">
      <c r="A378" s="154" t="s">
        <v>316</v>
      </c>
      <c r="B378" s="154" t="s">
        <v>3808</v>
      </c>
      <c r="C378" s="154" t="s">
        <v>1641</v>
      </c>
      <c r="D378" s="154"/>
      <c r="E378" s="179">
        <v>64551575693</v>
      </c>
    </row>
    <row r="379" spans="1:5">
      <c r="A379" s="154" t="s">
        <v>318</v>
      </c>
      <c r="B379" s="154" t="s">
        <v>3810</v>
      </c>
      <c r="C379" s="154" t="s">
        <v>1641</v>
      </c>
      <c r="D379" s="154"/>
      <c r="E379" s="179">
        <v>33570924649</v>
      </c>
    </row>
    <row r="380" spans="1:5">
      <c r="A380" s="154" t="s">
        <v>3569</v>
      </c>
      <c r="B380" s="154" t="s">
        <v>3570</v>
      </c>
      <c r="C380" s="154" t="s">
        <v>1641</v>
      </c>
      <c r="D380" s="154"/>
      <c r="E380" s="179"/>
    </row>
    <row r="381" spans="1:5">
      <c r="A381" s="154" t="s">
        <v>850</v>
      </c>
      <c r="B381" s="154" t="s">
        <v>4303</v>
      </c>
      <c r="C381" s="154" t="s">
        <v>1641</v>
      </c>
      <c r="D381" s="154"/>
      <c r="E381" s="179">
        <v>1200968870</v>
      </c>
    </row>
    <row r="382" spans="1:5">
      <c r="A382" s="154" t="s">
        <v>320</v>
      </c>
      <c r="B382" s="154" t="s">
        <v>2019</v>
      </c>
      <c r="C382" s="154" t="s">
        <v>1641</v>
      </c>
      <c r="D382" s="154"/>
      <c r="E382" s="179"/>
    </row>
    <row r="383" spans="1:5">
      <c r="A383" s="154" t="s">
        <v>321</v>
      </c>
      <c r="B383" s="154" t="s">
        <v>3963</v>
      </c>
      <c r="C383" s="154" t="s">
        <v>1641</v>
      </c>
      <c r="D383" s="154"/>
      <c r="E383" s="179">
        <v>140972443519</v>
      </c>
    </row>
    <row r="384" spans="1:5">
      <c r="A384" s="154" t="s">
        <v>668</v>
      </c>
      <c r="B384" s="154" t="s">
        <v>2383</v>
      </c>
      <c r="C384" s="154" t="s">
        <v>1641</v>
      </c>
      <c r="D384" s="154"/>
      <c r="E384" s="179">
        <v>432036612585</v>
      </c>
    </row>
    <row r="385" spans="1:5">
      <c r="A385" s="154" t="s">
        <v>322</v>
      </c>
      <c r="B385" s="154" t="s">
        <v>3959</v>
      </c>
      <c r="C385" s="154" t="s">
        <v>1641</v>
      </c>
      <c r="D385" s="154"/>
      <c r="E385" s="179">
        <v>774647809382</v>
      </c>
    </row>
    <row r="386" spans="1:5">
      <c r="A386" s="154" t="s">
        <v>4272</v>
      </c>
      <c r="B386" s="154" t="s">
        <v>4273</v>
      </c>
      <c r="C386" s="154" t="s">
        <v>1641</v>
      </c>
      <c r="D386" s="154"/>
      <c r="E386" s="179">
        <v>1599092099560</v>
      </c>
    </row>
    <row r="387" spans="1:5">
      <c r="A387" s="154" t="s">
        <v>329</v>
      </c>
      <c r="B387" s="154" t="s">
        <v>2022</v>
      </c>
      <c r="C387" s="154" t="s">
        <v>1641</v>
      </c>
      <c r="D387" s="154"/>
      <c r="E387" s="179">
        <v>52068495039</v>
      </c>
    </row>
    <row r="388" spans="1:5">
      <c r="A388" s="154" t="s">
        <v>323</v>
      </c>
      <c r="B388" s="154" t="s">
        <v>2023</v>
      </c>
      <c r="C388" s="154" t="s">
        <v>1641</v>
      </c>
      <c r="D388" s="154"/>
      <c r="E388" s="179">
        <v>12211506235</v>
      </c>
    </row>
    <row r="389" spans="1:5">
      <c r="A389" s="154" t="s">
        <v>324</v>
      </c>
      <c r="B389" s="154" t="s">
        <v>2024</v>
      </c>
      <c r="C389" s="154" t="s">
        <v>1641</v>
      </c>
      <c r="D389" s="154"/>
      <c r="E389" s="179">
        <v>268461159470</v>
      </c>
    </row>
    <row r="390" spans="1:5">
      <c r="A390" s="154" t="s">
        <v>680</v>
      </c>
      <c r="B390" s="154" t="s">
        <v>2025</v>
      </c>
      <c r="C390" s="154" t="s">
        <v>1641</v>
      </c>
      <c r="D390" s="154"/>
      <c r="E390" s="179">
        <v>849472665566</v>
      </c>
    </row>
    <row r="391" spans="1:5">
      <c r="A391" s="154" t="s">
        <v>325</v>
      </c>
      <c r="B391" s="154" t="s">
        <v>2026</v>
      </c>
      <c r="C391" s="154" t="s">
        <v>1641</v>
      </c>
      <c r="D391" s="154"/>
      <c r="E391" s="179">
        <v>431450489814</v>
      </c>
    </row>
    <row r="392" spans="1:5">
      <c r="A392" s="154" t="s">
        <v>194</v>
      </c>
      <c r="B392" s="154" t="s">
        <v>2027</v>
      </c>
      <c r="C392" s="154" t="s">
        <v>1641</v>
      </c>
      <c r="D392" s="154"/>
      <c r="E392" s="179">
        <v>31369586000000</v>
      </c>
    </row>
    <row r="393" spans="1:5">
      <c r="A393" s="154" t="s">
        <v>792</v>
      </c>
      <c r="B393" s="154" t="s">
        <v>2028</v>
      </c>
      <c r="C393" s="154" t="s">
        <v>1641</v>
      </c>
      <c r="D393" s="154"/>
      <c r="E393" s="179"/>
    </row>
    <row r="394" spans="1:5">
      <c r="A394" s="154" t="s">
        <v>326</v>
      </c>
      <c r="B394" s="154" t="s">
        <v>2029</v>
      </c>
      <c r="C394" s="154" t="s">
        <v>1641</v>
      </c>
      <c r="D394" s="154"/>
      <c r="E394" s="179">
        <v>25937626000000</v>
      </c>
    </row>
    <row r="395" spans="1:5">
      <c r="A395" s="154" t="s">
        <v>328</v>
      </c>
      <c r="B395" s="154" t="s">
        <v>3934</v>
      </c>
      <c r="C395" s="154" t="s">
        <v>1641</v>
      </c>
      <c r="D395" s="154"/>
      <c r="E395" s="179">
        <v>15001363377</v>
      </c>
    </row>
    <row r="396" spans="1:5">
      <c r="A396" s="154" t="s">
        <v>331</v>
      </c>
      <c r="B396" s="154" t="s">
        <v>2031</v>
      </c>
      <c r="C396" s="154" t="s">
        <v>1641</v>
      </c>
      <c r="D396" s="154"/>
      <c r="E396" s="179">
        <v>27940020666</v>
      </c>
    </row>
    <row r="397" spans="1:5">
      <c r="A397" s="154" t="s">
        <v>688</v>
      </c>
      <c r="B397" s="154" t="s">
        <v>2401</v>
      </c>
      <c r="C397" s="154" t="s">
        <v>1641</v>
      </c>
      <c r="D397" s="154"/>
      <c r="E397" s="179">
        <v>313700560729</v>
      </c>
    </row>
    <row r="398" spans="1:5">
      <c r="A398" s="154" t="s">
        <v>330</v>
      </c>
      <c r="B398" s="154" t="s">
        <v>2033</v>
      </c>
      <c r="C398" s="154" t="s">
        <v>1641</v>
      </c>
      <c r="D398" s="154"/>
      <c r="E398" s="179">
        <v>2814803155441</v>
      </c>
    </row>
    <row r="399" spans="1:5">
      <c r="A399" s="154" t="s">
        <v>334</v>
      </c>
      <c r="B399" s="154" t="s">
        <v>2034</v>
      </c>
      <c r="C399" s="154" t="s">
        <v>1641</v>
      </c>
      <c r="D399" s="154"/>
      <c r="E399" s="179"/>
    </row>
    <row r="400" spans="1:5">
      <c r="A400" s="154" t="s">
        <v>335</v>
      </c>
      <c r="B400" s="154" t="s">
        <v>2035</v>
      </c>
      <c r="C400" s="154" t="s">
        <v>1641</v>
      </c>
      <c r="D400" s="154"/>
      <c r="E400" s="179">
        <v>1125823598498</v>
      </c>
    </row>
    <row r="401" spans="1:5">
      <c r="A401" s="154" t="s">
        <v>336</v>
      </c>
      <c r="B401" s="154" t="s">
        <v>2036</v>
      </c>
      <c r="C401" s="154" t="s">
        <v>1641</v>
      </c>
      <c r="D401" s="154"/>
      <c r="E401" s="179"/>
    </row>
    <row r="402" spans="1:5">
      <c r="A402" s="154" t="s">
        <v>337</v>
      </c>
      <c r="B402" s="154" t="s">
        <v>2037</v>
      </c>
      <c r="C402" s="154" t="s">
        <v>1641</v>
      </c>
      <c r="D402" s="154"/>
      <c r="E402" s="179">
        <v>55271343505</v>
      </c>
    </row>
    <row r="403" spans="1:5">
      <c r="A403" s="154" t="s">
        <v>338</v>
      </c>
      <c r="B403" s="154" t="s">
        <v>4131</v>
      </c>
      <c r="C403" s="154" t="s">
        <v>1641</v>
      </c>
      <c r="D403" s="154"/>
      <c r="E403" s="179"/>
    </row>
    <row r="404" spans="1:5">
      <c r="A404" s="154" t="s">
        <v>339</v>
      </c>
      <c r="B404" s="154" t="s">
        <v>2039</v>
      </c>
      <c r="C404" s="154" t="s">
        <v>1641</v>
      </c>
      <c r="D404" s="154"/>
      <c r="E404" s="179">
        <v>6895926044077</v>
      </c>
    </row>
    <row r="405" spans="1:5">
      <c r="A405" s="154" t="s">
        <v>341</v>
      </c>
      <c r="B405" s="154" t="s">
        <v>2040</v>
      </c>
      <c r="C405" s="154" t="s">
        <v>1641</v>
      </c>
      <c r="D405" s="154"/>
      <c r="E405" s="179">
        <v>47652707186</v>
      </c>
    </row>
    <row r="406" spans="1:5">
      <c r="A406" s="154" t="s">
        <v>342</v>
      </c>
      <c r="B406" s="154" t="s">
        <v>2041</v>
      </c>
      <c r="C406" s="154" t="s">
        <v>1641</v>
      </c>
      <c r="D406" s="154"/>
      <c r="E406" s="179">
        <v>39383591880</v>
      </c>
    </row>
    <row r="407" spans="1:5">
      <c r="A407" s="154" t="s">
        <v>343</v>
      </c>
      <c r="B407" s="154" t="s">
        <v>2042</v>
      </c>
      <c r="C407" s="154" t="s">
        <v>1641</v>
      </c>
      <c r="D407" s="154"/>
      <c r="E407" s="179"/>
    </row>
    <row r="408" spans="1:5">
      <c r="A408" s="154" t="s">
        <v>340</v>
      </c>
      <c r="B408" s="154" t="s">
        <v>2043</v>
      </c>
      <c r="C408" s="154" t="s">
        <v>1641</v>
      </c>
      <c r="D408" s="154"/>
      <c r="E408" s="179">
        <v>46921257128</v>
      </c>
    </row>
    <row r="409" spans="1:5">
      <c r="A409" s="154" t="s">
        <v>344</v>
      </c>
      <c r="B409" s="154" t="s">
        <v>2044</v>
      </c>
      <c r="C409" s="154" t="s">
        <v>1641</v>
      </c>
      <c r="D409" s="154"/>
      <c r="E409" s="179">
        <v>-4567071908</v>
      </c>
    </row>
    <row r="410" spans="1:5">
      <c r="A410" s="154" t="s">
        <v>345</v>
      </c>
      <c r="B410" s="154" t="s">
        <v>2045</v>
      </c>
      <c r="C410" s="154" t="s">
        <v>1641</v>
      </c>
      <c r="D410" s="154"/>
      <c r="E410" s="179">
        <v>1609874348</v>
      </c>
    </row>
    <row r="411" spans="1:5">
      <c r="A411" s="154" t="s">
        <v>346</v>
      </c>
      <c r="B411" s="154" t="s">
        <v>2046</v>
      </c>
      <c r="C411" s="154" t="s">
        <v>1641</v>
      </c>
      <c r="D411" s="154"/>
      <c r="E411" s="179">
        <v>83024769733</v>
      </c>
    </row>
    <row r="412" spans="1:5">
      <c r="A412" s="154" t="s">
        <v>4187</v>
      </c>
      <c r="B412" s="154" t="s">
        <v>4188</v>
      </c>
      <c r="C412" s="154" t="s">
        <v>1641</v>
      </c>
      <c r="D412" s="154"/>
      <c r="E412" s="179">
        <v>1166850000000</v>
      </c>
    </row>
    <row r="413" spans="1:5">
      <c r="A413" s="154" t="s">
        <v>332</v>
      </c>
      <c r="B413" s="154" t="s">
        <v>2047</v>
      </c>
      <c r="C413" s="154" t="s">
        <v>1641</v>
      </c>
      <c r="D413" s="154"/>
      <c r="E413" s="179">
        <v>25113315285</v>
      </c>
    </row>
    <row r="414" spans="1:5">
      <c r="A414" s="154" t="s">
        <v>4274</v>
      </c>
      <c r="B414" s="154" t="s">
        <v>4275</v>
      </c>
      <c r="C414" s="154" t="s">
        <v>1641</v>
      </c>
      <c r="D414" s="154"/>
      <c r="E414" s="179">
        <v>1245780684112</v>
      </c>
    </row>
    <row r="415" spans="1:5">
      <c r="A415" s="154" t="s">
        <v>347</v>
      </c>
      <c r="B415" s="154" t="s">
        <v>2048</v>
      </c>
      <c r="C415" s="154" t="s">
        <v>1641</v>
      </c>
      <c r="D415" s="154"/>
      <c r="E415" s="179">
        <v>971826614</v>
      </c>
    </row>
    <row r="416" spans="1:5">
      <c r="A416" s="154" t="s">
        <v>348</v>
      </c>
      <c r="B416" s="154" t="s">
        <v>2049</v>
      </c>
      <c r="C416" s="154" t="s">
        <v>1641</v>
      </c>
      <c r="D416" s="154"/>
      <c r="E416" s="179">
        <v>1253776000000</v>
      </c>
    </row>
    <row r="417" spans="1:5">
      <c r="A417" s="154" t="s">
        <v>349</v>
      </c>
      <c r="B417" s="154" t="s">
        <v>2050</v>
      </c>
      <c r="C417" s="154" t="s">
        <v>1641</v>
      </c>
      <c r="D417" s="154"/>
      <c r="E417" s="179">
        <v>331514752420</v>
      </c>
    </row>
    <row r="418" spans="1:5">
      <c r="A418" s="154" t="s">
        <v>350</v>
      </c>
      <c r="B418" s="154" t="s">
        <v>2051</v>
      </c>
      <c r="C418" s="154" t="s">
        <v>1641</v>
      </c>
      <c r="D418" s="154"/>
      <c r="E418" s="179">
        <v>352530124918</v>
      </c>
    </row>
    <row r="419" spans="1:5">
      <c r="A419" s="154" t="s">
        <v>351</v>
      </c>
      <c r="B419" s="154" t="s">
        <v>3811</v>
      </c>
      <c r="C419" s="154" t="s">
        <v>1641</v>
      </c>
      <c r="D419" s="154"/>
      <c r="E419" s="179">
        <v>18837443848</v>
      </c>
    </row>
    <row r="420" spans="1:5">
      <c r="A420" s="154" t="s">
        <v>352</v>
      </c>
      <c r="B420" s="154" t="s">
        <v>2053</v>
      </c>
      <c r="C420" s="154" t="s">
        <v>1641</v>
      </c>
      <c r="D420" s="154"/>
      <c r="E420" s="179">
        <v>16238207336</v>
      </c>
    </row>
    <row r="421" spans="1:5">
      <c r="A421" s="154" t="s">
        <v>353</v>
      </c>
      <c r="B421" s="154" t="s">
        <v>2054</v>
      </c>
      <c r="C421" s="154" t="s">
        <v>1641</v>
      </c>
      <c r="D421" s="154"/>
      <c r="E421" s="179">
        <v>70697242414</v>
      </c>
    </row>
    <row r="422" spans="1:5">
      <c r="A422" s="154" t="s">
        <v>813</v>
      </c>
      <c r="B422" s="154" t="s">
        <v>3436</v>
      </c>
      <c r="C422" s="154" t="s">
        <v>1641</v>
      </c>
      <c r="D422" s="154"/>
      <c r="E422" s="179">
        <v>256360456643</v>
      </c>
    </row>
    <row r="423" spans="1:5">
      <c r="A423" s="154" t="s">
        <v>3930</v>
      </c>
      <c r="B423" s="154" t="s">
        <v>3931</v>
      </c>
      <c r="C423" s="154" t="s">
        <v>1641</v>
      </c>
      <c r="D423" s="154"/>
      <c r="E423" s="179">
        <v>229662052477</v>
      </c>
    </row>
    <row r="424" spans="1:5">
      <c r="A424" s="154" t="s">
        <v>731</v>
      </c>
      <c r="B424" s="154" t="s">
        <v>2055</v>
      </c>
      <c r="C424" s="154" t="s">
        <v>1641</v>
      </c>
      <c r="D424" s="154"/>
      <c r="E424" s="179">
        <v>86865342839</v>
      </c>
    </row>
    <row r="425" spans="1:5">
      <c r="A425" s="154" t="s">
        <v>354</v>
      </c>
      <c r="B425" s="154" t="s">
        <v>2056</v>
      </c>
      <c r="C425" s="154" t="s">
        <v>1641</v>
      </c>
      <c r="D425" s="154"/>
      <c r="E425" s="179">
        <v>62377311313</v>
      </c>
    </row>
    <row r="426" spans="1:5">
      <c r="A426" s="154" t="s">
        <v>355</v>
      </c>
      <c r="B426" s="154" t="s">
        <v>2057</v>
      </c>
      <c r="C426" s="154" t="s">
        <v>2058</v>
      </c>
      <c r="D426" s="154"/>
      <c r="E426" s="179">
        <v>7204609603</v>
      </c>
    </row>
    <row r="427" spans="1:5">
      <c r="A427" s="154" t="s">
        <v>358</v>
      </c>
      <c r="B427" s="154" t="s">
        <v>2061</v>
      </c>
      <c r="C427" s="154" t="s">
        <v>2058</v>
      </c>
      <c r="D427" s="154"/>
      <c r="E427" s="179">
        <v>24195749757</v>
      </c>
    </row>
    <row r="428" spans="1:5">
      <c r="A428" s="154" t="s">
        <v>360</v>
      </c>
      <c r="B428" s="154" t="s">
        <v>2062</v>
      </c>
      <c r="C428" s="154" t="s">
        <v>2058</v>
      </c>
      <c r="D428" s="154"/>
      <c r="E428" s="179">
        <v>16516507772</v>
      </c>
    </row>
    <row r="429" spans="1:5">
      <c r="A429" s="154" t="s">
        <v>361</v>
      </c>
      <c r="B429" s="154" t="s">
        <v>2063</v>
      </c>
      <c r="C429" s="154" t="s">
        <v>2058</v>
      </c>
      <c r="D429" s="154"/>
      <c r="E429" s="179"/>
    </row>
    <row r="430" spans="1:5">
      <c r="A430" s="154" t="s">
        <v>362</v>
      </c>
      <c r="B430" s="154" t="s">
        <v>3788</v>
      </c>
      <c r="C430" s="154" t="s">
        <v>2058</v>
      </c>
      <c r="D430" s="154"/>
      <c r="E430" s="179"/>
    </row>
    <row r="431" spans="1:5">
      <c r="A431" s="154" t="s">
        <v>363</v>
      </c>
      <c r="B431" s="154" t="s">
        <v>2065</v>
      </c>
      <c r="C431" s="154" t="s">
        <v>2058</v>
      </c>
      <c r="D431" s="154"/>
      <c r="E431" s="179">
        <v>-2013808031</v>
      </c>
    </row>
    <row r="432" spans="1:5">
      <c r="A432" s="154" t="s">
        <v>364</v>
      </c>
      <c r="B432" s="154" t="s">
        <v>3975</v>
      </c>
      <c r="C432" s="154" t="s">
        <v>2058</v>
      </c>
      <c r="D432" s="154"/>
      <c r="E432" s="179">
        <v>-4932572975</v>
      </c>
    </row>
    <row r="433" spans="1:5">
      <c r="A433" s="154" t="s">
        <v>366</v>
      </c>
      <c r="B433" s="154" t="s">
        <v>2068</v>
      </c>
      <c r="C433" s="154" t="s">
        <v>2058</v>
      </c>
      <c r="D433" s="154"/>
      <c r="E433" s="179">
        <v>-33460792986</v>
      </c>
    </row>
    <row r="434" spans="1:5">
      <c r="A434" s="154" t="s">
        <v>367</v>
      </c>
      <c r="B434" s="154" t="s">
        <v>2069</v>
      </c>
      <c r="C434" s="154" t="s">
        <v>2058</v>
      </c>
      <c r="D434" s="154"/>
      <c r="E434" s="179">
        <v>12238784239</v>
      </c>
    </row>
    <row r="435" spans="1:5">
      <c r="A435" s="154" t="s">
        <v>368</v>
      </c>
      <c r="B435" s="154" t="s">
        <v>4119</v>
      </c>
      <c r="C435" s="154" t="s">
        <v>2058</v>
      </c>
      <c r="D435" s="154"/>
      <c r="E435" s="179">
        <v>855351721</v>
      </c>
    </row>
    <row r="436" spans="1:5">
      <c r="A436" s="154" t="s">
        <v>860</v>
      </c>
      <c r="B436" s="154" t="s">
        <v>2463</v>
      </c>
      <c r="C436" s="154" t="s">
        <v>2058</v>
      </c>
      <c r="D436" s="154"/>
      <c r="E436" s="179"/>
    </row>
    <row r="437" spans="1:5">
      <c r="A437" s="154" t="s">
        <v>640</v>
      </c>
      <c r="B437" s="154" t="s">
        <v>2072</v>
      </c>
      <c r="C437" s="154" t="s">
        <v>2058</v>
      </c>
      <c r="D437" s="154"/>
      <c r="E437" s="179">
        <v>13842210061</v>
      </c>
    </row>
    <row r="438" spans="1:5">
      <c r="A438" s="154" t="s">
        <v>369</v>
      </c>
      <c r="B438" s="154" t="s">
        <v>2073</v>
      </c>
      <c r="C438" s="154" t="s">
        <v>2058</v>
      </c>
      <c r="D438" s="154"/>
      <c r="E438" s="179">
        <v>7422534403</v>
      </c>
    </row>
    <row r="439" spans="1:5">
      <c r="A439" s="154" t="s">
        <v>370</v>
      </c>
      <c r="B439" s="154" t="s">
        <v>2074</v>
      </c>
      <c r="C439" s="154" t="s">
        <v>2058</v>
      </c>
      <c r="D439" s="154"/>
      <c r="E439" s="179">
        <v>75846668441</v>
      </c>
    </row>
    <row r="440" spans="1:5">
      <c r="A440" s="154" t="s">
        <v>1634</v>
      </c>
      <c r="B440" s="154" t="s">
        <v>2075</v>
      </c>
      <c r="C440" s="154" t="s">
        <v>2058</v>
      </c>
      <c r="D440" s="154"/>
      <c r="E440" s="179">
        <v>51315051763</v>
      </c>
    </row>
    <row r="441" spans="1:5">
      <c r="A441" s="154" t="s">
        <v>3924</v>
      </c>
      <c r="B441" s="154" t="s">
        <v>3925</v>
      </c>
      <c r="C441" s="154" t="s">
        <v>2058</v>
      </c>
      <c r="D441" s="154"/>
      <c r="E441" s="179"/>
    </row>
    <row r="442" spans="1:5">
      <c r="A442" s="154" t="s">
        <v>372</v>
      </c>
      <c r="B442" s="154" t="s">
        <v>2078</v>
      </c>
      <c r="C442" s="154" t="s">
        <v>2058</v>
      </c>
      <c r="D442" s="154"/>
      <c r="E442" s="179">
        <v>3395189741</v>
      </c>
    </row>
    <row r="443" spans="1:5">
      <c r="A443" s="154" t="s">
        <v>374</v>
      </c>
      <c r="B443" s="154" t="s">
        <v>2079</v>
      </c>
      <c r="C443" s="154" t="s">
        <v>2058</v>
      </c>
      <c r="D443" s="154"/>
      <c r="E443" s="179">
        <v>17664854905</v>
      </c>
    </row>
    <row r="444" spans="1:5">
      <c r="A444" s="154" t="s">
        <v>2081</v>
      </c>
      <c r="B444" s="154" t="s">
        <v>4132</v>
      </c>
      <c r="C444" s="154" t="s">
        <v>2058</v>
      </c>
      <c r="D444" s="154"/>
      <c r="E444" s="179">
        <v>35304623984</v>
      </c>
    </row>
    <row r="445" spans="1:5">
      <c r="A445" s="154" t="s">
        <v>376</v>
      </c>
      <c r="B445" s="154" t="s">
        <v>2083</v>
      </c>
      <c r="C445" s="154" t="s">
        <v>2058</v>
      </c>
      <c r="D445" s="154"/>
      <c r="E445" s="179">
        <v>8168047011</v>
      </c>
    </row>
    <row r="446" spans="1:5">
      <c r="A446" s="154" t="s">
        <v>379</v>
      </c>
      <c r="B446" s="154" t="s">
        <v>2086</v>
      </c>
      <c r="C446" s="154" t="s">
        <v>2058</v>
      </c>
      <c r="D446" s="154"/>
      <c r="E446" s="179">
        <v>67901302308</v>
      </c>
    </row>
    <row r="447" spans="1:5">
      <c r="A447" s="154" t="s">
        <v>380</v>
      </c>
      <c r="B447" s="154" t="s">
        <v>2087</v>
      </c>
      <c r="C447" s="154" t="s">
        <v>2058</v>
      </c>
      <c r="D447" s="154"/>
      <c r="E447" s="179">
        <v>51682602973</v>
      </c>
    </row>
    <row r="448" spans="1:5">
      <c r="A448" s="154" t="s">
        <v>381</v>
      </c>
      <c r="B448" s="154" t="s">
        <v>2088</v>
      </c>
      <c r="C448" s="154" t="s">
        <v>2058</v>
      </c>
      <c r="D448" s="154"/>
      <c r="E448" s="179">
        <v>122597214838</v>
      </c>
    </row>
    <row r="449" spans="1:5">
      <c r="A449" s="154" t="s">
        <v>382</v>
      </c>
      <c r="B449" s="154" t="s">
        <v>2089</v>
      </c>
      <c r="C449" s="154" t="s">
        <v>2058</v>
      </c>
      <c r="D449" s="154"/>
      <c r="E449" s="179">
        <v>4937189377</v>
      </c>
    </row>
    <row r="450" spans="1:5">
      <c r="A450" s="154" t="s">
        <v>383</v>
      </c>
      <c r="B450" s="154" t="s">
        <v>4005</v>
      </c>
      <c r="C450" s="154" t="s">
        <v>2058</v>
      </c>
      <c r="D450" s="154"/>
      <c r="E450" s="179"/>
    </row>
    <row r="451" spans="1:5">
      <c r="A451" s="154" t="s">
        <v>359</v>
      </c>
      <c r="B451" s="154" t="s">
        <v>2092</v>
      </c>
      <c r="C451" s="154" t="s">
        <v>2058</v>
      </c>
      <c r="D451" s="154"/>
      <c r="E451" s="179">
        <v>2075068248</v>
      </c>
    </row>
    <row r="452" spans="1:5">
      <c r="A452" s="154" t="s">
        <v>385</v>
      </c>
      <c r="B452" s="154" t="s">
        <v>2093</v>
      </c>
      <c r="C452" s="154" t="s">
        <v>2058</v>
      </c>
      <c r="D452" s="154"/>
      <c r="E452" s="179">
        <v>14739314218</v>
      </c>
    </row>
    <row r="453" spans="1:5">
      <c r="A453" s="154" t="s">
        <v>386</v>
      </c>
      <c r="B453" s="154" t="s">
        <v>2094</v>
      </c>
      <c r="C453" s="154" t="s">
        <v>2058</v>
      </c>
      <c r="D453" s="154"/>
      <c r="E453" s="179">
        <v>38417157989</v>
      </c>
    </row>
    <row r="454" spans="1:5">
      <c r="A454" s="154" t="s">
        <v>3893</v>
      </c>
      <c r="B454" s="154" t="s">
        <v>3894</v>
      </c>
      <c r="C454" s="154" t="s">
        <v>2058</v>
      </c>
      <c r="D454" s="154"/>
      <c r="E454" s="179">
        <v>168000792</v>
      </c>
    </row>
    <row r="455" spans="1:5">
      <c r="A455" s="154" t="s">
        <v>1046</v>
      </c>
      <c r="B455" s="154" t="s">
        <v>2559</v>
      </c>
      <c r="C455" s="154" t="s">
        <v>2058</v>
      </c>
      <c r="D455" s="154"/>
      <c r="E455" s="179">
        <v>24704429092</v>
      </c>
    </row>
    <row r="456" spans="1:5">
      <c r="A456" s="154" t="s">
        <v>421</v>
      </c>
      <c r="B456" s="154" t="s">
        <v>2095</v>
      </c>
      <c r="C456" s="154" t="s">
        <v>2058</v>
      </c>
      <c r="D456" s="154"/>
      <c r="E456" s="179">
        <v>198357082992</v>
      </c>
    </row>
    <row r="457" spans="1:5">
      <c r="A457" s="154" t="s">
        <v>388</v>
      </c>
      <c r="B457" s="154" t="s">
        <v>2096</v>
      </c>
      <c r="C457" s="154" t="s">
        <v>2058</v>
      </c>
      <c r="D457" s="154"/>
      <c r="E457" s="179">
        <v>145442630097</v>
      </c>
    </row>
    <row r="458" spans="1:5">
      <c r="A458" s="154" t="s">
        <v>625</v>
      </c>
      <c r="B458" s="154" t="s">
        <v>3976</v>
      </c>
      <c r="C458" s="154" t="s">
        <v>2058</v>
      </c>
      <c r="D458" s="154"/>
      <c r="E458" s="179">
        <v>0</v>
      </c>
    </row>
    <row r="459" spans="1:5">
      <c r="A459" s="154" t="s">
        <v>394</v>
      </c>
      <c r="B459" s="154" t="s">
        <v>2097</v>
      </c>
      <c r="C459" s="154" t="s">
        <v>2058</v>
      </c>
      <c r="D459" s="154"/>
      <c r="E459" s="179"/>
    </row>
    <row r="460" spans="1:5">
      <c r="A460" s="154" t="s">
        <v>389</v>
      </c>
      <c r="B460" s="154" t="s">
        <v>2098</v>
      </c>
      <c r="C460" s="154" t="s">
        <v>2058</v>
      </c>
      <c r="D460" s="154"/>
      <c r="E460" s="179">
        <v>3806489397</v>
      </c>
    </row>
    <row r="461" spans="1:5">
      <c r="A461" s="154" t="s">
        <v>390</v>
      </c>
      <c r="B461" s="154" t="s">
        <v>2099</v>
      </c>
      <c r="C461" s="154" t="s">
        <v>2058</v>
      </c>
      <c r="D461" s="154"/>
      <c r="E461" s="179">
        <v>14089217471</v>
      </c>
    </row>
    <row r="462" spans="1:5">
      <c r="A462" s="154" t="s">
        <v>706</v>
      </c>
      <c r="B462" s="154" t="s">
        <v>2100</v>
      </c>
      <c r="C462" s="154" t="s">
        <v>2058</v>
      </c>
      <c r="D462" s="154"/>
      <c r="E462" s="179">
        <v>12286810006</v>
      </c>
    </row>
    <row r="463" spans="1:5">
      <c r="A463" s="154" t="s">
        <v>669</v>
      </c>
      <c r="B463" s="154" t="s">
        <v>2101</v>
      </c>
      <c r="C463" s="154" t="s">
        <v>2058</v>
      </c>
      <c r="D463" s="154"/>
      <c r="E463" s="179">
        <v>108642548159</v>
      </c>
    </row>
    <row r="464" spans="1:5">
      <c r="A464" s="154" t="s">
        <v>391</v>
      </c>
      <c r="B464" s="154" t="s">
        <v>2102</v>
      </c>
      <c r="C464" s="154" t="s">
        <v>2058</v>
      </c>
      <c r="D464" s="154"/>
      <c r="E464" s="179">
        <v>2443210292</v>
      </c>
    </row>
    <row r="465" spans="1:5">
      <c r="A465" s="154" t="s">
        <v>392</v>
      </c>
      <c r="B465" s="154" t="s">
        <v>3964</v>
      </c>
      <c r="C465" s="154" t="s">
        <v>2058</v>
      </c>
      <c r="D465" s="154"/>
      <c r="E465" s="179">
        <v>6035552162</v>
      </c>
    </row>
    <row r="466" spans="1:5">
      <c r="A466" s="154" t="s">
        <v>393</v>
      </c>
      <c r="B466" s="154" t="s">
        <v>2104</v>
      </c>
      <c r="C466" s="154" t="s">
        <v>2058</v>
      </c>
      <c r="D466" s="154"/>
      <c r="E466" s="179">
        <v>6776234180</v>
      </c>
    </row>
    <row r="467" spans="1:5">
      <c r="A467" s="154" t="s">
        <v>395</v>
      </c>
      <c r="B467" s="154" t="s">
        <v>2105</v>
      </c>
      <c r="C467" s="154" t="s">
        <v>2058</v>
      </c>
      <c r="D467" s="154"/>
      <c r="E467" s="179">
        <v>23668616404</v>
      </c>
    </row>
    <row r="468" spans="1:5">
      <c r="A468" s="154" t="s">
        <v>3558</v>
      </c>
      <c r="B468" s="154" t="s">
        <v>3559</v>
      </c>
      <c r="C468" s="154" t="s">
        <v>2058</v>
      </c>
      <c r="D468" s="154"/>
      <c r="E468" s="179">
        <v>47967393513</v>
      </c>
    </row>
    <row r="469" spans="1:5">
      <c r="A469" s="154" t="s">
        <v>398</v>
      </c>
      <c r="B469" s="154" t="s">
        <v>2106</v>
      </c>
      <c r="C469" s="154" t="s">
        <v>2058</v>
      </c>
      <c r="D469" s="154"/>
      <c r="E469" s="179">
        <v>14733322389</v>
      </c>
    </row>
    <row r="470" spans="1:5">
      <c r="A470" s="154" t="s">
        <v>400</v>
      </c>
      <c r="B470" s="154" t="s">
        <v>4304</v>
      </c>
      <c r="C470" s="154" t="s">
        <v>2058</v>
      </c>
      <c r="D470" s="154"/>
      <c r="E470" s="179">
        <v>137262166</v>
      </c>
    </row>
    <row r="471" spans="1:5">
      <c r="A471" s="154" t="s">
        <v>401</v>
      </c>
      <c r="B471" s="154" t="s">
        <v>4197</v>
      </c>
      <c r="C471" s="154" t="s">
        <v>2058</v>
      </c>
      <c r="D471" s="154"/>
      <c r="E471" s="179">
        <v>30930221872</v>
      </c>
    </row>
    <row r="472" spans="1:5">
      <c r="A472" s="154" t="s">
        <v>404</v>
      </c>
      <c r="B472" s="154" t="s">
        <v>2112</v>
      </c>
      <c r="C472" s="154" t="s">
        <v>2058</v>
      </c>
      <c r="D472" s="154"/>
      <c r="E472" s="179">
        <v>891799402</v>
      </c>
    </row>
    <row r="473" spans="1:5">
      <c r="A473" s="154" t="s">
        <v>405</v>
      </c>
      <c r="B473" s="154" t="s">
        <v>2113</v>
      </c>
      <c r="C473" s="154" t="s">
        <v>2058</v>
      </c>
      <c r="D473" s="154"/>
      <c r="E473" s="179">
        <v>4029863492</v>
      </c>
    </row>
    <row r="474" spans="1:5">
      <c r="A474" s="154" t="s">
        <v>406</v>
      </c>
      <c r="B474" s="154" t="s">
        <v>2114</v>
      </c>
      <c r="C474" s="154" t="s">
        <v>2058</v>
      </c>
      <c r="D474" s="154"/>
      <c r="E474" s="179">
        <v>4231837514</v>
      </c>
    </row>
    <row r="475" spans="1:5">
      <c r="A475" s="154" t="s">
        <v>407</v>
      </c>
      <c r="B475" s="154" t="s">
        <v>2115</v>
      </c>
      <c r="C475" s="154" t="s">
        <v>2058</v>
      </c>
      <c r="D475" s="154"/>
      <c r="E475" s="179">
        <v>3112577564</v>
      </c>
    </row>
    <row r="476" spans="1:5">
      <c r="A476" s="154" t="s">
        <v>410</v>
      </c>
      <c r="B476" s="154" t="s">
        <v>2116</v>
      </c>
      <c r="C476" s="154" t="s">
        <v>2058</v>
      </c>
      <c r="D476" s="154"/>
      <c r="E476" s="179">
        <v>8616208780</v>
      </c>
    </row>
    <row r="477" spans="1:5">
      <c r="A477" s="154" t="s">
        <v>736</v>
      </c>
      <c r="B477" s="154" t="s">
        <v>2117</v>
      </c>
      <c r="C477" s="154" t="s">
        <v>2058</v>
      </c>
      <c r="D477" s="154"/>
      <c r="E477" s="179">
        <v>-16873462262</v>
      </c>
    </row>
    <row r="478" spans="1:5">
      <c r="A478" s="154" t="s">
        <v>413</v>
      </c>
      <c r="B478" s="154" t="s">
        <v>2118</v>
      </c>
      <c r="C478" s="154" t="s">
        <v>2058</v>
      </c>
      <c r="D478" s="154"/>
      <c r="E478" s="179">
        <v>10019550001</v>
      </c>
    </row>
    <row r="479" spans="1:5">
      <c r="A479" s="154" t="s">
        <v>414</v>
      </c>
      <c r="B479" s="154" t="s">
        <v>2119</v>
      </c>
      <c r="C479" s="154" t="s">
        <v>2058</v>
      </c>
      <c r="D479" s="154"/>
      <c r="E479" s="179">
        <v>38787757298</v>
      </c>
    </row>
    <row r="480" spans="1:5">
      <c r="A480" s="154" t="s">
        <v>416</v>
      </c>
      <c r="B480" s="154" t="s">
        <v>2120</v>
      </c>
      <c r="C480" s="154" t="s">
        <v>2058</v>
      </c>
      <c r="D480" s="154"/>
      <c r="E480" s="179">
        <v>10847422125</v>
      </c>
    </row>
    <row r="481" spans="1:5">
      <c r="A481" s="154" t="s">
        <v>417</v>
      </c>
      <c r="B481" s="154" t="s">
        <v>3710</v>
      </c>
      <c r="C481" s="154" t="s">
        <v>2058</v>
      </c>
      <c r="D481" s="154"/>
      <c r="E481" s="179"/>
    </row>
    <row r="482" spans="1:5">
      <c r="A482" s="154" t="s">
        <v>418</v>
      </c>
      <c r="B482" s="154" t="s">
        <v>2122</v>
      </c>
      <c r="C482" s="154" t="s">
        <v>2058</v>
      </c>
      <c r="D482" s="154"/>
      <c r="E482" s="179">
        <v>13387896897</v>
      </c>
    </row>
    <row r="483" spans="1:5">
      <c r="A483" s="154" t="s">
        <v>420</v>
      </c>
      <c r="B483" s="154" t="s">
        <v>4198</v>
      </c>
      <c r="C483" s="154" t="s">
        <v>2058</v>
      </c>
      <c r="D483" s="154"/>
      <c r="E483" s="179">
        <v>402839051006</v>
      </c>
    </row>
    <row r="484" spans="1:5">
      <c r="A484" s="154" t="s">
        <v>432</v>
      </c>
      <c r="B484" s="154" t="s">
        <v>2125</v>
      </c>
      <c r="C484" s="154" t="s">
        <v>2058</v>
      </c>
      <c r="D484" s="154"/>
      <c r="E484" s="179">
        <v>95104863006</v>
      </c>
    </row>
    <row r="485" spans="1:5">
      <c r="A485" s="154" t="s">
        <v>577</v>
      </c>
      <c r="B485" s="154" t="s">
        <v>2128</v>
      </c>
      <c r="C485" s="154" t="s">
        <v>2058</v>
      </c>
      <c r="D485" s="154"/>
      <c r="E485" s="179">
        <v>520512291</v>
      </c>
    </row>
    <row r="486" spans="1:5">
      <c r="A486" s="154" t="s">
        <v>425</v>
      </c>
      <c r="B486" s="154" t="s">
        <v>2129</v>
      </c>
      <c r="C486" s="154" t="s">
        <v>2058</v>
      </c>
      <c r="D486" s="154"/>
      <c r="E486" s="179">
        <v>0</v>
      </c>
    </row>
    <row r="487" spans="1:5">
      <c r="A487" s="154" t="s">
        <v>559</v>
      </c>
      <c r="B487" s="154" t="s">
        <v>2130</v>
      </c>
      <c r="C487" s="154" t="s">
        <v>2058</v>
      </c>
      <c r="D487" s="154"/>
      <c r="E487" s="179">
        <v>12243087915</v>
      </c>
    </row>
    <row r="488" spans="1:5">
      <c r="A488" s="154" t="s">
        <v>937</v>
      </c>
      <c r="B488" s="154" t="s">
        <v>2691</v>
      </c>
      <c r="C488" s="154" t="s">
        <v>2058</v>
      </c>
      <c r="D488" s="154"/>
      <c r="E488" s="179">
        <v>18830856749</v>
      </c>
    </row>
    <row r="489" spans="1:5">
      <c r="A489" s="154" t="s">
        <v>1131</v>
      </c>
      <c r="B489" s="154" t="s">
        <v>2695</v>
      </c>
      <c r="C489" s="154" t="s">
        <v>2058</v>
      </c>
      <c r="D489" s="154"/>
      <c r="E489" s="179">
        <v>610988863896</v>
      </c>
    </row>
    <row r="490" spans="1:5">
      <c r="A490" s="154" t="s">
        <v>3887</v>
      </c>
      <c r="B490" s="154" t="s">
        <v>3888</v>
      </c>
      <c r="C490" s="154" t="s">
        <v>2058</v>
      </c>
      <c r="D490" s="154"/>
      <c r="E490" s="179">
        <v>2808040523</v>
      </c>
    </row>
    <row r="491" spans="1:5">
      <c r="A491" s="154" t="s">
        <v>426</v>
      </c>
      <c r="B491" s="154" t="s">
        <v>2133</v>
      </c>
      <c r="C491" s="154" t="s">
        <v>2058</v>
      </c>
      <c r="D491" s="154"/>
      <c r="E491" s="179">
        <v>83025572461</v>
      </c>
    </row>
    <row r="492" spans="1:5">
      <c r="A492" s="154" t="s">
        <v>428</v>
      </c>
      <c r="B492" s="154" t="s">
        <v>2136</v>
      </c>
      <c r="C492" s="154" t="s">
        <v>2058</v>
      </c>
      <c r="D492" s="154"/>
      <c r="E492" s="179"/>
    </row>
    <row r="493" spans="1:5">
      <c r="A493" s="154" t="s">
        <v>429</v>
      </c>
      <c r="B493" s="154" t="s">
        <v>2137</v>
      </c>
      <c r="C493" s="154" t="s">
        <v>2058</v>
      </c>
      <c r="D493" s="154"/>
      <c r="E493" s="179"/>
    </row>
    <row r="494" spans="1:5">
      <c r="A494" s="154" t="s">
        <v>430</v>
      </c>
      <c r="B494" s="154" t="s">
        <v>2138</v>
      </c>
      <c r="C494" s="154" t="s">
        <v>2058</v>
      </c>
      <c r="D494" s="154"/>
      <c r="E494" s="179">
        <v>14228419175</v>
      </c>
    </row>
    <row r="495" spans="1:5">
      <c r="A495" s="154" t="s">
        <v>753</v>
      </c>
      <c r="B495" s="154" t="s">
        <v>4199</v>
      </c>
      <c r="C495" s="154" t="s">
        <v>2058</v>
      </c>
      <c r="D495" s="154"/>
      <c r="E495" s="179">
        <v>-180317032059</v>
      </c>
    </row>
    <row r="496" spans="1:5">
      <c r="A496" s="154" t="s">
        <v>431</v>
      </c>
      <c r="B496" s="154" t="s">
        <v>2140</v>
      </c>
      <c r="C496" s="154" t="s">
        <v>2058</v>
      </c>
      <c r="D496" s="154"/>
      <c r="E496" s="179">
        <v>170000000</v>
      </c>
    </row>
    <row r="497" spans="1:5">
      <c r="A497" s="154" t="s">
        <v>737</v>
      </c>
      <c r="B497" s="154" t="s">
        <v>2141</v>
      </c>
      <c r="C497" s="154" t="s">
        <v>2058</v>
      </c>
      <c r="D497" s="154"/>
      <c r="E497" s="179">
        <v>56764828192</v>
      </c>
    </row>
    <row r="498" spans="1:5">
      <c r="A498" s="154" t="s">
        <v>2142</v>
      </c>
      <c r="B498" s="154" t="s">
        <v>2143</v>
      </c>
      <c r="C498" s="154" t="s">
        <v>2058</v>
      </c>
      <c r="D498" s="154"/>
      <c r="E498" s="179">
        <v>18873432548</v>
      </c>
    </row>
    <row r="499" spans="1:5">
      <c r="A499" s="154" t="s">
        <v>472</v>
      </c>
      <c r="B499" s="154" t="s">
        <v>4241</v>
      </c>
      <c r="C499" s="154" t="s">
        <v>2058</v>
      </c>
      <c r="D499" s="154"/>
      <c r="E499" s="179">
        <v>618090696</v>
      </c>
    </row>
    <row r="500" spans="1:5">
      <c r="A500" s="154" t="s">
        <v>433</v>
      </c>
      <c r="B500" s="154" t="s">
        <v>2145</v>
      </c>
      <c r="C500" s="154" t="s">
        <v>2058</v>
      </c>
      <c r="D500" s="154"/>
      <c r="E500" s="179">
        <v>21869700140</v>
      </c>
    </row>
    <row r="501" spans="1:5">
      <c r="A501" s="154" t="s">
        <v>2146</v>
      </c>
      <c r="B501" s="154" t="s">
        <v>3987</v>
      </c>
      <c r="C501" s="154" t="s">
        <v>2058</v>
      </c>
      <c r="D501" s="154"/>
      <c r="E501" s="179">
        <v>81864384560</v>
      </c>
    </row>
    <row r="502" spans="1:5">
      <c r="A502" s="154" t="s">
        <v>434</v>
      </c>
      <c r="B502" s="154" t="s">
        <v>2148</v>
      </c>
      <c r="C502" s="154" t="s">
        <v>2058</v>
      </c>
      <c r="D502" s="154"/>
      <c r="E502" s="179">
        <v>13231118214</v>
      </c>
    </row>
    <row r="503" spans="1:5">
      <c r="A503" s="154" t="s">
        <v>435</v>
      </c>
      <c r="B503" s="154" t="s">
        <v>2149</v>
      </c>
      <c r="C503" s="154" t="s">
        <v>2058</v>
      </c>
      <c r="D503" s="154"/>
      <c r="E503" s="179">
        <v>5021988573</v>
      </c>
    </row>
    <row r="504" spans="1:5">
      <c r="A504" s="154" t="s">
        <v>436</v>
      </c>
      <c r="B504" s="154" t="s">
        <v>2150</v>
      </c>
      <c r="C504" s="154" t="s">
        <v>2058</v>
      </c>
      <c r="D504" s="154"/>
      <c r="E504" s="179">
        <v>13540735152</v>
      </c>
    </row>
    <row r="505" spans="1:5">
      <c r="A505" s="154" t="s">
        <v>438</v>
      </c>
      <c r="B505" s="154" t="s">
        <v>2152</v>
      </c>
      <c r="C505" s="154" t="s">
        <v>2058</v>
      </c>
      <c r="D505" s="154"/>
      <c r="E505" s="179"/>
    </row>
    <row r="506" spans="1:5">
      <c r="A506" s="154" t="s">
        <v>439</v>
      </c>
      <c r="B506" s="154" t="s">
        <v>2153</v>
      </c>
      <c r="C506" s="154" t="s">
        <v>2058</v>
      </c>
      <c r="D506" s="154"/>
      <c r="E506" s="179">
        <v>16373033477</v>
      </c>
    </row>
    <row r="507" spans="1:5">
      <c r="A507" s="154" t="s">
        <v>440</v>
      </c>
      <c r="B507" s="154" t="s">
        <v>4006</v>
      </c>
      <c r="C507" s="154" t="s">
        <v>2058</v>
      </c>
      <c r="D507" s="154"/>
      <c r="E507" s="179">
        <v>1421049109</v>
      </c>
    </row>
    <row r="508" spans="1:5">
      <c r="A508" s="154" t="s">
        <v>441</v>
      </c>
      <c r="B508" s="154" t="s">
        <v>2155</v>
      </c>
      <c r="C508" s="154" t="s">
        <v>2058</v>
      </c>
      <c r="D508" s="154"/>
      <c r="E508" s="179">
        <v>32580811837</v>
      </c>
    </row>
    <row r="509" spans="1:5">
      <c r="A509" s="154" t="s">
        <v>442</v>
      </c>
      <c r="B509" s="154" t="s">
        <v>2156</v>
      </c>
      <c r="C509" s="154" t="s">
        <v>2058</v>
      </c>
      <c r="D509" s="154"/>
      <c r="E509" s="179"/>
    </row>
    <row r="510" spans="1:5">
      <c r="A510" s="154" t="s">
        <v>443</v>
      </c>
      <c r="B510" s="154" t="s">
        <v>2157</v>
      </c>
      <c r="C510" s="154" t="s">
        <v>2058</v>
      </c>
      <c r="D510" s="154"/>
      <c r="E510" s="179">
        <v>57339649717</v>
      </c>
    </row>
    <row r="511" spans="1:5">
      <c r="A511" s="154" t="s">
        <v>444</v>
      </c>
      <c r="B511" s="154" t="s">
        <v>2158</v>
      </c>
      <c r="C511" s="154" t="s">
        <v>2058</v>
      </c>
      <c r="D511" s="154"/>
      <c r="E511" s="179">
        <v>38821967072</v>
      </c>
    </row>
    <row r="512" spans="1:5">
      <c r="A512" s="154" t="s">
        <v>446</v>
      </c>
      <c r="B512" s="154" t="s">
        <v>2161</v>
      </c>
      <c r="C512" s="154" t="s">
        <v>2058</v>
      </c>
      <c r="D512" s="154"/>
      <c r="E512" s="179">
        <v>12000070113</v>
      </c>
    </row>
    <row r="513" spans="1:5">
      <c r="A513" s="154" t="s">
        <v>448</v>
      </c>
      <c r="B513" s="154" t="s">
        <v>4169</v>
      </c>
      <c r="C513" s="154" t="s">
        <v>2058</v>
      </c>
      <c r="D513" s="154"/>
      <c r="E513" s="179"/>
    </row>
    <row r="514" spans="1:5">
      <c r="A514" s="154" t="s">
        <v>449</v>
      </c>
      <c r="B514" s="154" t="s">
        <v>2164</v>
      </c>
      <c r="C514" s="154" t="s">
        <v>2058</v>
      </c>
      <c r="D514" s="154"/>
      <c r="E514" s="179">
        <v>66358274318</v>
      </c>
    </row>
    <row r="515" spans="1:5">
      <c r="A515" s="154" t="s">
        <v>450</v>
      </c>
      <c r="B515" s="154" t="s">
        <v>2165</v>
      </c>
      <c r="C515" s="154" t="s">
        <v>2058</v>
      </c>
      <c r="D515" s="154"/>
      <c r="E515" s="179">
        <v>52762813084</v>
      </c>
    </row>
    <row r="516" spans="1:5">
      <c r="A516" s="154" t="s">
        <v>452</v>
      </c>
      <c r="B516" s="154" t="s">
        <v>2167</v>
      </c>
      <c r="C516" s="154" t="s">
        <v>2058</v>
      </c>
      <c r="D516" s="154"/>
      <c r="E516" s="179">
        <v>4947521846</v>
      </c>
    </row>
    <row r="517" spans="1:5">
      <c r="A517" s="154" t="s">
        <v>3743</v>
      </c>
      <c r="B517" s="154" t="s">
        <v>3744</v>
      </c>
      <c r="C517" s="154" t="s">
        <v>2058</v>
      </c>
      <c r="D517" s="154"/>
      <c r="E517" s="179">
        <v>1123040957</v>
      </c>
    </row>
    <row r="518" spans="1:5">
      <c r="A518" s="154" t="s">
        <v>454</v>
      </c>
      <c r="B518" s="154" t="s">
        <v>2168</v>
      </c>
      <c r="C518" s="154" t="s">
        <v>2058</v>
      </c>
      <c r="D518" s="154"/>
      <c r="E518" s="179">
        <v>42571943763</v>
      </c>
    </row>
    <row r="519" spans="1:5">
      <c r="A519" s="154" t="s">
        <v>456</v>
      </c>
      <c r="B519" s="154" t="s">
        <v>2170</v>
      </c>
      <c r="C519" s="154" t="s">
        <v>2058</v>
      </c>
      <c r="D519" s="154"/>
      <c r="E519" s="179">
        <v>30799049871</v>
      </c>
    </row>
    <row r="520" spans="1:5">
      <c r="A520" s="154" t="s">
        <v>458</v>
      </c>
      <c r="B520" s="154" t="s">
        <v>4200</v>
      </c>
      <c r="C520" s="154" t="s">
        <v>2058</v>
      </c>
      <c r="D520" s="154"/>
      <c r="E520" s="179">
        <v>1226943077503</v>
      </c>
    </row>
    <row r="521" spans="1:5">
      <c r="A521" s="154" t="s">
        <v>460</v>
      </c>
      <c r="B521" s="154" t="s">
        <v>2173</v>
      </c>
      <c r="C521" s="154" t="s">
        <v>2058</v>
      </c>
      <c r="D521" s="154"/>
      <c r="E521" s="179">
        <v>89882931071</v>
      </c>
    </row>
    <row r="522" spans="1:5">
      <c r="A522" s="154" t="s">
        <v>461</v>
      </c>
      <c r="B522" s="154" t="s">
        <v>2174</v>
      </c>
      <c r="C522" s="154" t="s">
        <v>2058</v>
      </c>
      <c r="D522" s="154"/>
      <c r="E522" s="179">
        <v>379957416</v>
      </c>
    </row>
    <row r="523" spans="1:5">
      <c r="A523" s="154" t="s">
        <v>793</v>
      </c>
      <c r="B523" s="154" t="s">
        <v>2175</v>
      </c>
      <c r="C523" s="154" t="s">
        <v>2058</v>
      </c>
      <c r="D523" s="154"/>
      <c r="E523" s="179">
        <v>388738640908</v>
      </c>
    </row>
    <row r="524" spans="1:5">
      <c r="A524" s="154" t="s">
        <v>462</v>
      </c>
      <c r="B524" s="154" t="s">
        <v>3785</v>
      </c>
      <c r="C524" s="154" t="s">
        <v>2058</v>
      </c>
      <c r="D524" s="154"/>
      <c r="E524" s="179">
        <v>1637344357</v>
      </c>
    </row>
    <row r="525" spans="1:5">
      <c r="A525" s="154" t="s">
        <v>463</v>
      </c>
      <c r="B525" s="154" t="s">
        <v>2177</v>
      </c>
      <c r="C525" s="154" t="s">
        <v>2058</v>
      </c>
      <c r="D525" s="154"/>
      <c r="E525" s="179">
        <v>19036823940</v>
      </c>
    </row>
    <row r="526" spans="1:5">
      <c r="A526" s="154" t="s">
        <v>464</v>
      </c>
      <c r="B526" s="154" t="s">
        <v>2178</v>
      </c>
      <c r="C526" s="154" t="s">
        <v>2058</v>
      </c>
      <c r="D526" s="154"/>
      <c r="E526" s="179">
        <v>1840085798</v>
      </c>
    </row>
    <row r="527" spans="1:5">
      <c r="A527" s="154" t="s">
        <v>465</v>
      </c>
      <c r="B527" s="154" t="s">
        <v>2179</v>
      </c>
      <c r="C527" s="154" t="s">
        <v>2058</v>
      </c>
      <c r="D527" s="154"/>
      <c r="E527" s="179">
        <v>82471487593</v>
      </c>
    </row>
    <row r="528" spans="1:5">
      <c r="A528" s="154" t="s">
        <v>1237</v>
      </c>
      <c r="B528" s="154" t="s">
        <v>2892</v>
      </c>
      <c r="C528" s="154" t="s">
        <v>2058</v>
      </c>
      <c r="D528" s="154"/>
      <c r="E528" s="179">
        <v>47412959698</v>
      </c>
    </row>
    <row r="529" spans="1:5">
      <c r="A529" s="154" t="s">
        <v>466</v>
      </c>
      <c r="B529" s="154" t="s">
        <v>2180</v>
      </c>
      <c r="C529" s="154" t="s">
        <v>2058</v>
      </c>
      <c r="D529" s="154"/>
      <c r="E529" s="179">
        <v>9901809249</v>
      </c>
    </row>
    <row r="530" spans="1:5">
      <c r="A530" s="154" t="s">
        <v>467</v>
      </c>
      <c r="B530" s="154" t="s">
        <v>3956</v>
      </c>
      <c r="C530" s="154" t="s">
        <v>2058</v>
      </c>
      <c r="D530" s="154"/>
      <c r="E530" s="179">
        <v>25257771875</v>
      </c>
    </row>
    <row r="531" spans="1:5">
      <c r="A531" s="154" t="s">
        <v>468</v>
      </c>
      <c r="B531" s="154" t="s">
        <v>3940</v>
      </c>
      <c r="C531" s="154" t="s">
        <v>2058</v>
      </c>
      <c r="D531" s="154"/>
      <c r="E531" s="179">
        <v>0</v>
      </c>
    </row>
    <row r="532" spans="1:5">
      <c r="A532" s="154" t="s">
        <v>469</v>
      </c>
      <c r="B532" s="154" t="s">
        <v>2182</v>
      </c>
      <c r="C532" s="154" t="s">
        <v>2058</v>
      </c>
      <c r="D532" s="154"/>
      <c r="E532" s="179">
        <v>15521501094</v>
      </c>
    </row>
    <row r="533" spans="1:5">
      <c r="A533" s="154" t="s">
        <v>470</v>
      </c>
      <c r="B533" s="154" t="s">
        <v>3746</v>
      </c>
      <c r="C533" s="154" t="s">
        <v>2058</v>
      </c>
      <c r="D533" s="154"/>
      <c r="E533" s="179">
        <v>941765097</v>
      </c>
    </row>
    <row r="534" spans="1:5">
      <c r="A534" s="154" t="s">
        <v>473</v>
      </c>
      <c r="B534" s="154" t="s">
        <v>2185</v>
      </c>
      <c r="C534" s="154" t="s">
        <v>2058</v>
      </c>
      <c r="D534" s="154"/>
      <c r="E534" s="179"/>
    </row>
    <row r="535" spans="1:5">
      <c r="A535" s="154" t="s">
        <v>474</v>
      </c>
      <c r="B535" s="154" t="s">
        <v>2186</v>
      </c>
      <c r="C535" s="154" t="s">
        <v>2058</v>
      </c>
      <c r="D535" s="154"/>
      <c r="E535" s="179">
        <v>1139071508</v>
      </c>
    </row>
    <row r="536" spans="1:5">
      <c r="A536" s="154" t="s">
        <v>3719</v>
      </c>
      <c r="B536" s="154" t="s">
        <v>4133</v>
      </c>
      <c r="C536" s="154" t="s">
        <v>2058</v>
      </c>
      <c r="D536" s="154"/>
      <c r="E536" s="179">
        <v>461613936144</v>
      </c>
    </row>
    <row r="537" spans="1:5">
      <c r="A537" s="154" t="s">
        <v>477</v>
      </c>
      <c r="B537" s="154" t="s">
        <v>2188</v>
      </c>
      <c r="C537" s="154" t="s">
        <v>2058</v>
      </c>
      <c r="D537" s="154"/>
      <c r="E537" s="179">
        <v>3737593144</v>
      </c>
    </row>
    <row r="538" spans="1:5">
      <c r="A538" s="154" t="s">
        <v>1253</v>
      </c>
      <c r="B538" s="154" t="s">
        <v>2920</v>
      </c>
      <c r="C538" s="154" t="s">
        <v>2058</v>
      </c>
      <c r="D538" s="154"/>
      <c r="E538" s="179">
        <v>1328506517465</v>
      </c>
    </row>
    <row r="539" spans="1:5">
      <c r="A539" s="154" t="s">
        <v>478</v>
      </c>
      <c r="B539" s="154" t="s">
        <v>2189</v>
      </c>
      <c r="C539" s="154" t="s">
        <v>2058</v>
      </c>
      <c r="D539" s="154"/>
      <c r="E539" s="179"/>
    </row>
    <row r="540" spans="1:5">
      <c r="A540" s="154" t="s">
        <v>481</v>
      </c>
      <c r="B540" s="154" t="s">
        <v>2192</v>
      </c>
      <c r="C540" s="154" t="s">
        <v>2058</v>
      </c>
      <c r="D540" s="154"/>
      <c r="E540" s="179">
        <v>7362949519</v>
      </c>
    </row>
    <row r="541" spans="1:5">
      <c r="A541" s="154" t="s">
        <v>482</v>
      </c>
      <c r="B541" s="154" t="s">
        <v>2193</v>
      </c>
      <c r="C541" s="154" t="s">
        <v>2058</v>
      </c>
      <c r="D541" s="154"/>
      <c r="E541" s="179">
        <v>54859394471</v>
      </c>
    </row>
    <row r="542" spans="1:5">
      <c r="A542" s="154" t="s">
        <v>2195</v>
      </c>
      <c r="B542" s="154" t="s">
        <v>3500</v>
      </c>
      <c r="C542" s="154" t="s">
        <v>2058</v>
      </c>
      <c r="D542" s="154"/>
      <c r="E542" s="179">
        <v>31854865052</v>
      </c>
    </row>
    <row r="543" spans="1:5">
      <c r="A543" s="154" t="s">
        <v>487</v>
      </c>
      <c r="B543" s="154" t="s">
        <v>2199</v>
      </c>
      <c r="C543" s="154" t="s">
        <v>2058</v>
      </c>
      <c r="D543" s="154"/>
      <c r="E543" s="179">
        <v>162629103209</v>
      </c>
    </row>
    <row r="544" spans="1:5">
      <c r="A544" s="154" t="s">
        <v>488</v>
      </c>
      <c r="B544" s="154" t="s">
        <v>4170</v>
      </c>
      <c r="C544" s="154" t="s">
        <v>2058</v>
      </c>
      <c r="D544" s="154"/>
      <c r="E544" s="179">
        <v>28200879869</v>
      </c>
    </row>
    <row r="545" spans="1:5">
      <c r="A545" s="154" t="s">
        <v>489</v>
      </c>
      <c r="B545" s="154" t="s">
        <v>2201</v>
      </c>
      <c r="C545" s="154" t="s">
        <v>2058</v>
      </c>
      <c r="D545" s="154"/>
      <c r="E545" s="179">
        <v>2612299226</v>
      </c>
    </row>
    <row r="546" spans="1:5">
      <c r="A546" s="154" t="s">
        <v>491</v>
      </c>
      <c r="B546" s="154" t="s">
        <v>2203</v>
      </c>
      <c r="C546" s="154" t="s">
        <v>2058</v>
      </c>
      <c r="D546" s="154"/>
      <c r="E546" s="179">
        <v>21895497527</v>
      </c>
    </row>
    <row r="547" spans="1:5">
      <c r="A547" s="154" t="s">
        <v>492</v>
      </c>
      <c r="B547" s="154" t="s">
        <v>2204</v>
      </c>
      <c r="C547" s="154" t="s">
        <v>2058</v>
      </c>
      <c r="D547" s="154"/>
      <c r="E547" s="179">
        <v>60621783012</v>
      </c>
    </row>
    <row r="548" spans="1:5">
      <c r="A548" s="154" t="s">
        <v>493</v>
      </c>
      <c r="B548" s="154" t="s">
        <v>2205</v>
      </c>
      <c r="C548" s="154" t="s">
        <v>2058</v>
      </c>
      <c r="D548" s="154"/>
      <c r="E548" s="179">
        <v>48473202055</v>
      </c>
    </row>
    <row r="549" spans="1:5">
      <c r="A549" s="154" t="s">
        <v>497</v>
      </c>
      <c r="B549" s="154" t="s">
        <v>4201</v>
      </c>
      <c r="C549" s="154" t="s">
        <v>2058</v>
      </c>
      <c r="D549" s="154"/>
      <c r="E549" s="179">
        <v>10209062184</v>
      </c>
    </row>
    <row r="550" spans="1:5">
      <c r="A550" s="154" t="s">
        <v>498</v>
      </c>
      <c r="B550" s="154" t="s">
        <v>2210</v>
      </c>
      <c r="C550" s="154" t="s">
        <v>2058</v>
      </c>
      <c r="D550" s="154"/>
      <c r="E550" s="179">
        <v>10569306276</v>
      </c>
    </row>
    <row r="551" spans="1:5">
      <c r="A551" s="154" t="s">
        <v>684</v>
      </c>
      <c r="B551" s="154" t="s">
        <v>2211</v>
      </c>
      <c r="C551" s="154" t="s">
        <v>2058</v>
      </c>
      <c r="D551" s="154"/>
      <c r="E551" s="179">
        <v>6107045072</v>
      </c>
    </row>
    <row r="552" spans="1:5">
      <c r="A552" s="154" t="s">
        <v>637</v>
      </c>
      <c r="B552" s="154" t="s">
        <v>2212</v>
      </c>
      <c r="C552" s="154" t="s">
        <v>2058</v>
      </c>
      <c r="D552" s="154"/>
      <c r="E552" s="179">
        <v>711663471404</v>
      </c>
    </row>
    <row r="553" spans="1:5">
      <c r="A553" s="154" t="s">
        <v>499</v>
      </c>
      <c r="B553" s="154" t="s">
        <v>2213</v>
      </c>
      <c r="C553" s="154" t="s">
        <v>2058</v>
      </c>
      <c r="D553" s="154"/>
      <c r="E553" s="179">
        <v>2716660301</v>
      </c>
    </row>
    <row r="554" spans="1:5">
      <c r="A554" s="154" t="s">
        <v>500</v>
      </c>
      <c r="B554" s="154" t="s">
        <v>3918</v>
      </c>
      <c r="C554" s="154" t="s">
        <v>2058</v>
      </c>
      <c r="D554" s="154"/>
      <c r="E554" s="179">
        <v>13294559637</v>
      </c>
    </row>
    <row r="555" spans="1:5">
      <c r="A555" s="154" t="s">
        <v>501</v>
      </c>
      <c r="B555" s="154" t="s">
        <v>2215</v>
      </c>
      <c r="C555" s="154" t="s">
        <v>2058</v>
      </c>
      <c r="D555" s="154"/>
      <c r="E555" s="179">
        <v>2762957685</v>
      </c>
    </row>
    <row r="556" spans="1:5">
      <c r="A556" s="154" t="s">
        <v>502</v>
      </c>
      <c r="B556" s="154" t="s">
        <v>2216</v>
      </c>
      <c r="C556" s="154" t="s">
        <v>2058</v>
      </c>
      <c r="D556" s="154"/>
      <c r="E556" s="179">
        <v>50221625739</v>
      </c>
    </row>
    <row r="557" spans="1:5">
      <c r="A557" s="154" t="s">
        <v>3822</v>
      </c>
      <c r="B557" s="154" t="s">
        <v>3823</v>
      </c>
      <c r="C557" s="154" t="s">
        <v>2058</v>
      </c>
      <c r="D557" s="154"/>
      <c r="E557" s="179"/>
    </row>
    <row r="558" spans="1:5">
      <c r="A558" s="154" t="s">
        <v>1633</v>
      </c>
      <c r="B558" s="154" t="s">
        <v>2217</v>
      </c>
      <c r="C558" s="154" t="s">
        <v>2058</v>
      </c>
      <c r="D558" s="154"/>
      <c r="E558" s="179">
        <v>20103140820</v>
      </c>
    </row>
    <row r="559" spans="1:5">
      <c r="A559" s="154" t="s">
        <v>504</v>
      </c>
      <c r="B559" s="154" t="s">
        <v>2218</v>
      </c>
      <c r="C559" s="154" t="s">
        <v>2058</v>
      </c>
      <c r="D559" s="154"/>
      <c r="E559" s="179">
        <v>14153557789</v>
      </c>
    </row>
    <row r="560" spans="1:5">
      <c r="A560" s="154" t="s">
        <v>1288</v>
      </c>
      <c r="B560" s="154" t="s">
        <v>2977</v>
      </c>
      <c r="C560" s="154" t="s">
        <v>2058</v>
      </c>
      <c r="D560" s="154"/>
      <c r="E560" s="179">
        <v>-5330758709</v>
      </c>
    </row>
    <row r="561" spans="1:5">
      <c r="A561" s="154" t="s">
        <v>507</v>
      </c>
      <c r="B561" s="154" t="s">
        <v>2221</v>
      </c>
      <c r="C561" s="154" t="s">
        <v>2058</v>
      </c>
      <c r="D561" s="154"/>
      <c r="E561" s="179">
        <v>10836593053</v>
      </c>
    </row>
    <row r="562" spans="1:5">
      <c r="A562" s="154" t="s">
        <v>509</v>
      </c>
      <c r="B562" s="154" t="s">
        <v>2223</v>
      </c>
      <c r="C562" s="154" t="s">
        <v>2058</v>
      </c>
      <c r="D562" s="154"/>
      <c r="E562" s="179">
        <v>2468327687</v>
      </c>
    </row>
    <row r="563" spans="1:5">
      <c r="A563" s="154" t="s">
        <v>953</v>
      </c>
      <c r="B563" s="154" t="s">
        <v>2224</v>
      </c>
      <c r="C563" s="154" t="s">
        <v>2058</v>
      </c>
      <c r="D563" s="154"/>
      <c r="E563" s="179">
        <v>149224736770</v>
      </c>
    </row>
    <row r="564" spans="1:5">
      <c r="A564" s="154" t="s">
        <v>510</v>
      </c>
      <c r="B564" s="154" t="s">
        <v>2225</v>
      </c>
      <c r="C564" s="154" t="s">
        <v>2058</v>
      </c>
      <c r="D564" s="154"/>
      <c r="E564" s="179">
        <v>101238796137</v>
      </c>
    </row>
    <row r="565" spans="1:5">
      <c r="A565" s="154" t="s">
        <v>511</v>
      </c>
      <c r="B565" s="154" t="s">
        <v>2226</v>
      </c>
      <c r="C565" s="154" t="s">
        <v>2058</v>
      </c>
      <c r="D565" s="154"/>
      <c r="E565" s="179">
        <v>14248426051</v>
      </c>
    </row>
    <row r="566" spans="1:5">
      <c r="A566" s="154" t="s">
        <v>512</v>
      </c>
      <c r="B566" s="154" t="s">
        <v>2227</v>
      </c>
      <c r="C566" s="154" t="s">
        <v>2058</v>
      </c>
      <c r="D566" s="154"/>
      <c r="E566" s="179">
        <v>60689219710</v>
      </c>
    </row>
    <row r="567" spans="1:5">
      <c r="A567" s="154" t="s">
        <v>513</v>
      </c>
      <c r="B567" s="154" t="s">
        <v>2228</v>
      </c>
      <c r="C567" s="154" t="s">
        <v>2058</v>
      </c>
      <c r="D567" s="154"/>
      <c r="E567" s="179">
        <v>12875751301</v>
      </c>
    </row>
    <row r="568" spans="1:5">
      <c r="A568" s="154" t="s">
        <v>514</v>
      </c>
      <c r="B568" s="154" t="s">
        <v>2229</v>
      </c>
      <c r="C568" s="154" t="s">
        <v>2058</v>
      </c>
      <c r="D568" s="154"/>
      <c r="E568" s="179">
        <v>72080249878</v>
      </c>
    </row>
    <row r="569" spans="1:5">
      <c r="A569" s="154" t="s">
        <v>516</v>
      </c>
      <c r="B569" s="154" t="s">
        <v>2230</v>
      </c>
      <c r="C569" s="154" t="s">
        <v>2058</v>
      </c>
      <c r="D569" s="154"/>
      <c r="E569" s="179">
        <v>8587607063</v>
      </c>
    </row>
    <row r="570" spans="1:5">
      <c r="A570" s="154" t="s">
        <v>517</v>
      </c>
      <c r="B570" s="154" t="s">
        <v>2231</v>
      </c>
      <c r="C570" s="154" t="s">
        <v>2058</v>
      </c>
      <c r="D570" s="154"/>
      <c r="E570" s="179">
        <v>818794753</v>
      </c>
    </row>
    <row r="571" spans="1:5">
      <c r="A571" s="154" t="s">
        <v>518</v>
      </c>
      <c r="B571" s="154" t="s">
        <v>2232</v>
      </c>
      <c r="C571" s="154" t="s">
        <v>2058</v>
      </c>
      <c r="D571" s="154"/>
      <c r="E571" s="179">
        <v>90018704856</v>
      </c>
    </row>
    <row r="572" spans="1:5">
      <c r="A572" s="154" t="s">
        <v>520</v>
      </c>
      <c r="B572" s="154" t="s">
        <v>2233</v>
      </c>
      <c r="C572" s="154" t="s">
        <v>2058</v>
      </c>
      <c r="D572" s="154"/>
      <c r="E572" s="179">
        <v>141028262708</v>
      </c>
    </row>
    <row r="573" spans="1:5">
      <c r="A573" s="154" t="s">
        <v>523</v>
      </c>
      <c r="B573" s="154" t="s">
        <v>2236</v>
      </c>
      <c r="C573" s="154" t="s">
        <v>2058</v>
      </c>
      <c r="D573" s="154"/>
      <c r="E573" s="179">
        <v>2845028473</v>
      </c>
    </row>
    <row r="574" spans="1:5">
      <c r="A574" s="154" t="s">
        <v>519</v>
      </c>
      <c r="B574" s="154" t="s">
        <v>4242</v>
      </c>
      <c r="C574" s="154" t="s">
        <v>2058</v>
      </c>
      <c r="D574" s="154"/>
      <c r="E574" s="179">
        <v>1698030303</v>
      </c>
    </row>
    <row r="575" spans="1:5">
      <c r="A575" s="154" t="s">
        <v>602</v>
      </c>
      <c r="B575" s="154" t="s">
        <v>2238</v>
      </c>
      <c r="C575" s="154" t="s">
        <v>2058</v>
      </c>
      <c r="D575" s="154"/>
      <c r="E575" s="179">
        <v>13685978786</v>
      </c>
    </row>
    <row r="576" spans="1:5">
      <c r="A576" s="154" t="s">
        <v>526</v>
      </c>
      <c r="B576" s="154" t="s">
        <v>2239</v>
      </c>
      <c r="C576" s="154" t="s">
        <v>2058</v>
      </c>
      <c r="D576" s="154"/>
      <c r="E576" s="179">
        <v>23315964453</v>
      </c>
    </row>
    <row r="577" spans="1:5">
      <c r="A577" s="154" t="s">
        <v>751</v>
      </c>
      <c r="B577" s="154" t="s">
        <v>2240</v>
      </c>
      <c r="C577" s="154" t="s">
        <v>2058</v>
      </c>
      <c r="D577" s="154"/>
      <c r="E577" s="179">
        <v>19993921588</v>
      </c>
    </row>
    <row r="578" spans="1:5">
      <c r="A578" s="154" t="s">
        <v>527</v>
      </c>
      <c r="B578" s="154" t="s">
        <v>2241</v>
      </c>
      <c r="C578" s="154" t="s">
        <v>2058</v>
      </c>
      <c r="D578" s="154"/>
      <c r="E578" s="179">
        <v>442135686702</v>
      </c>
    </row>
    <row r="579" spans="1:5">
      <c r="A579" s="154" t="s">
        <v>528</v>
      </c>
      <c r="B579" s="154" t="s">
        <v>2242</v>
      </c>
      <c r="C579" s="154" t="s">
        <v>2058</v>
      </c>
      <c r="D579" s="154"/>
      <c r="E579" s="179"/>
    </row>
    <row r="580" spans="1:5">
      <c r="A580" s="154" t="s">
        <v>529</v>
      </c>
      <c r="B580" s="154" t="s">
        <v>2245</v>
      </c>
      <c r="C580" s="154" t="s">
        <v>2058</v>
      </c>
      <c r="D580" s="154"/>
      <c r="E580" s="179">
        <v>60148795354</v>
      </c>
    </row>
    <row r="581" spans="1:5">
      <c r="A581" s="154" t="s">
        <v>530</v>
      </c>
      <c r="B581" s="154" t="s">
        <v>2246</v>
      </c>
      <c r="C581" s="154" t="s">
        <v>2058</v>
      </c>
      <c r="D581" s="154"/>
      <c r="E581" s="179">
        <v>2802234137</v>
      </c>
    </row>
    <row r="582" spans="1:5">
      <c r="A582" s="154" t="s">
        <v>531</v>
      </c>
      <c r="B582" s="154" t="s">
        <v>2247</v>
      </c>
      <c r="C582" s="154" t="s">
        <v>2058</v>
      </c>
      <c r="D582" s="154"/>
      <c r="E582" s="179">
        <v>8012917711</v>
      </c>
    </row>
    <row r="583" spans="1:5">
      <c r="A583" s="154" t="s">
        <v>563</v>
      </c>
      <c r="B583" s="154" t="s">
        <v>2248</v>
      </c>
      <c r="C583" s="154" t="s">
        <v>2058</v>
      </c>
      <c r="D583" s="154"/>
      <c r="E583" s="179">
        <v>27676340183</v>
      </c>
    </row>
    <row r="584" spans="1:5">
      <c r="A584" s="154" t="s">
        <v>3926</v>
      </c>
      <c r="B584" s="154" t="s">
        <v>4305</v>
      </c>
      <c r="C584" s="154" t="s">
        <v>2058</v>
      </c>
      <c r="D584" s="154"/>
      <c r="E584" s="179">
        <v>8924236546</v>
      </c>
    </row>
    <row r="585" spans="1:5">
      <c r="A585" s="154" t="s">
        <v>533</v>
      </c>
      <c r="B585" s="154" t="s">
        <v>4115</v>
      </c>
      <c r="C585" s="154" t="s">
        <v>2058</v>
      </c>
      <c r="D585" s="154"/>
      <c r="E585" s="179">
        <v>61338139999</v>
      </c>
    </row>
    <row r="586" spans="1:5">
      <c r="A586" s="154" t="s">
        <v>534</v>
      </c>
      <c r="B586" s="154" t="s">
        <v>3663</v>
      </c>
      <c r="C586" s="154" t="s">
        <v>2058</v>
      </c>
      <c r="D586" s="154"/>
      <c r="E586" s="179">
        <v>17441350244</v>
      </c>
    </row>
    <row r="587" spans="1:5">
      <c r="A587" s="154" t="s">
        <v>536</v>
      </c>
      <c r="B587" s="154" t="s">
        <v>2253</v>
      </c>
      <c r="C587" s="154" t="s">
        <v>2058</v>
      </c>
      <c r="D587" s="154"/>
      <c r="E587" s="179">
        <v>4769666893</v>
      </c>
    </row>
    <row r="588" spans="1:5">
      <c r="A588" s="154" t="s">
        <v>757</v>
      </c>
      <c r="B588" s="154" t="s">
        <v>2254</v>
      </c>
      <c r="C588" s="154" t="s">
        <v>2058</v>
      </c>
      <c r="D588" s="154"/>
      <c r="E588" s="179">
        <v>793218184</v>
      </c>
    </row>
    <row r="589" spans="1:5">
      <c r="A589" s="154" t="s">
        <v>537</v>
      </c>
      <c r="B589" s="154" t="s">
        <v>2255</v>
      </c>
      <c r="C589" s="154" t="s">
        <v>2058</v>
      </c>
      <c r="D589" s="154"/>
      <c r="E589" s="179">
        <v>262381765690</v>
      </c>
    </row>
    <row r="590" spans="1:5">
      <c r="A590" s="154" t="s">
        <v>538</v>
      </c>
      <c r="B590" s="154" t="s">
        <v>2256</v>
      </c>
      <c r="C590" s="154" t="s">
        <v>2058</v>
      </c>
      <c r="D590" s="154"/>
      <c r="E590" s="179"/>
    </row>
    <row r="591" spans="1:5">
      <c r="A591" s="154" t="s">
        <v>742</v>
      </c>
      <c r="B591" s="154" t="s">
        <v>2257</v>
      </c>
      <c r="C591" s="154" t="s">
        <v>2058</v>
      </c>
      <c r="D591" s="154"/>
      <c r="E591" s="179">
        <v>24132643147</v>
      </c>
    </row>
    <row r="592" spans="1:5">
      <c r="A592" s="154" t="s">
        <v>763</v>
      </c>
      <c r="B592" s="154" t="s">
        <v>2259</v>
      </c>
      <c r="C592" s="154" t="s">
        <v>2058</v>
      </c>
      <c r="D592" s="154"/>
      <c r="E592" s="179">
        <v>7742021667</v>
      </c>
    </row>
    <row r="593" spans="1:5">
      <c r="A593" s="154" t="s">
        <v>541</v>
      </c>
      <c r="B593" s="154" t="s">
        <v>2260</v>
      </c>
      <c r="C593" s="154" t="s">
        <v>2058</v>
      </c>
      <c r="D593" s="154"/>
      <c r="E593" s="179">
        <v>18802720667</v>
      </c>
    </row>
    <row r="594" spans="1:5">
      <c r="A594" s="154" t="s">
        <v>542</v>
      </c>
      <c r="B594" s="154" t="s">
        <v>2261</v>
      </c>
      <c r="C594" s="154" t="s">
        <v>2058</v>
      </c>
      <c r="D594" s="154"/>
      <c r="E594" s="179">
        <v>45205222183</v>
      </c>
    </row>
    <row r="595" spans="1:5">
      <c r="A595" s="154" t="s">
        <v>543</v>
      </c>
      <c r="B595" s="154" t="s">
        <v>2262</v>
      </c>
      <c r="C595" s="154" t="s">
        <v>2058</v>
      </c>
      <c r="D595" s="154"/>
      <c r="E595" s="179">
        <v>283068808942</v>
      </c>
    </row>
    <row r="596" spans="1:5">
      <c r="A596" s="154" t="s">
        <v>525</v>
      </c>
      <c r="B596" s="154" t="s">
        <v>2263</v>
      </c>
      <c r="C596" s="154" t="s">
        <v>2058</v>
      </c>
      <c r="D596" s="154"/>
      <c r="E596" s="179">
        <v>32704989147</v>
      </c>
    </row>
    <row r="597" spans="1:5">
      <c r="A597" s="154" t="s">
        <v>544</v>
      </c>
      <c r="B597" s="154" t="s">
        <v>2264</v>
      </c>
      <c r="C597" s="154" t="s">
        <v>2058</v>
      </c>
      <c r="D597" s="154"/>
      <c r="E597" s="179">
        <v>61089213893</v>
      </c>
    </row>
    <row r="598" spans="1:5">
      <c r="A598" s="154" t="s">
        <v>545</v>
      </c>
      <c r="B598" s="154" t="s">
        <v>2265</v>
      </c>
      <c r="C598" s="154" t="s">
        <v>2058</v>
      </c>
      <c r="D598" s="154"/>
      <c r="E598" s="179">
        <v>14212934006</v>
      </c>
    </row>
    <row r="599" spans="1:5">
      <c r="A599" s="154" t="s">
        <v>546</v>
      </c>
      <c r="B599" s="154" t="s">
        <v>2266</v>
      </c>
      <c r="C599" s="154" t="s">
        <v>2058</v>
      </c>
      <c r="D599" s="154"/>
      <c r="E599" s="179">
        <v>28951186678</v>
      </c>
    </row>
    <row r="600" spans="1:5">
      <c r="A600" s="154" t="s">
        <v>547</v>
      </c>
      <c r="B600" s="154" t="s">
        <v>2267</v>
      </c>
      <c r="C600" s="154" t="s">
        <v>2058</v>
      </c>
      <c r="D600" s="154"/>
      <c r="E600" s="179">
        <v>39237864831</v>
      </c>
    </row>
    <row r="601" spans="1:5">
      <c r="A601" s="154" t="s">
        <v>548</v>
      </c>
      <c r="B601" s="154" t="s">
        <v>2268</v>
      </c>
      <c r="C601" s="154" t="s">
        <v>2058</v>
      </c>
      <c r="D601" s="154"/>
      <c r="E601" s="179">
        <v>1546659522</v>
      </c>
    </row>
    <row r="602" spans="1:5">
      <c r="A602" s="154" t="s">
        <v>549</v>
      </c>
      <c r="B602" s="154" t="s">
        <v>2269</v>
      </c>
      <c r="C602" s="154" t="s">
        <v>2058</v>
      </c>
      <c r="D602" s="154"/>
      <c r="E602" s="179">
        <v>14590697189</v>
      </c>
    </row>
    <row r="603" spans="1:5">
      <c r="A603" s="154" t="s">
        <v>550</v>
      </c>
      <c r="B603" s="154" t="s">
        <v>2270</v>
      </c>
      <c r="C603" s="154" t="s">
        <v>2058</v>
      </c>
      <c r="D603" s="154"/>
      <c r="E603" s="179">
        <v>11016365120</v>
      </c>
    </row>
    <row r="604" spans="1:5">
      <c r="A604" s="154" t="s">
        <v>3849</v>
      </c>
      <c r="B604" s="154" t="s">
        <v>3850</v>
      </c>
      <c r="C604" s="154" t="s">
        <v>2058</v>
      </c>
      <c r="D604" s="154"/>
      <c r="E604" s="179">
        <v>16859823968</v>
      </c>
    </row>
    <row r="605" spans="1:5">
      <c r="A605" s="154" t="s">
        <v>569</v>
      </c>
      <c r="B605" s="154" t="s">
        <v>2271</v>
      </c>
      <c r="C605" s="154" t="s">
        <v>2058</v>
      </c>
      <c r="D605" s="154"/>
      <c r="E605" s="179">
        <v>66394621241</v>
      </c>
    </row>
    <row r="606" spans="1:5">
      <c r="A606" s="154" t="s">
        <v>551</v>
      </c>
      <c r="B606" s="154" t="s">
        <v>2272</v>
      </c>
      <c r="C606" s="154" t="s">
        <v>2058</v>
      </c>
      <c r="D606" s="154"/>
      <c r="E606" s="179">
        <v>2656781640</v>
      </c>
    </row>
    <row r="607" spans="1:5">
      <c r="A607" s="154" t="s">
        <v>2273</v>
      </c>
      <c r="B607" s="154" t="s">
        <v>2274</v>
      </c>
      <c r="C607" s="154" t="s">
        <v>2058</v>
      </c>
      <c r="D607" s="154"/>
      <c r="E607" s="179">
        <v>51671253795</v>
      </c>
    </row>
    <row r="608" spans="1:5">
      <c r="A608" s="154" t="s">
        <v>552</v>
      </c>
      <c r="B608" s="154" t="s">
        <v>2275</v>
      </c>
      <c r="C608" s="154" t="s">
        <v>2058</v>
      </c>
      <c r="D608" s="154"/>
      <c r="E608" s="179">
        <v>24436717416</v>
      </c>
    </row>
    <row r="609" spans="1:5">
      <c r="A609" s="154" t="s">
        <v>553</v>
      </c>
      <c r="B609" s="154" t="s">
        <v>2276</v>
      </c>
      <c r="C609" s="154" t="s">
        <v>2058</v>
      </c>
      <c r="D609" s="154"/>
      <c r="E609" s="179">
        <v>139897735293</v>
      </c>
    </row>
    <row r="610" spans="1:5">
      <c r="A610" s="154" t="s">
        <v>554</v>
      </c>
      <c r="B610" s="154" t="s">
        <v>3866</v>
      </c>
      <c r="C610" s="154" t="s">
        <v>2058</v>
      </c>
      <c r="D610" s="154"/>
      <c r="E610" s="179">
        <v>17594901920</v>
      </c>
    </row>
    <row r="611" spans="1:5">
      <c r="A611" s="154" t="s">
        <v>555</v>
      </c>
      <c r="B611" s="154" t="s">
        <v>2278</v>
      </c>
      <c r="C611" s="154" t="s">
        <v>2058</v>
      </c>
      <c r="D611" s="154"/>
      <c r="E611" s="179">
        <v>79058491938</v>
      </c>
    </row>
    <row r="612" spans="1:5">
      <c r="A612" s="154" t="s">
        <v>565</v>
      </c>
      <c r="B612" s="154" t="s">
        <v>2279</v>
      </c>
      <c r="C612" s="154" t="s">
        <v>2058</v>
      </c>
      <c r="D612" s="154"/>
      <c r="E612" s="179">
        <v>23893242934</v>
      </c>
    </row>
    <row r="613" spans="1:5">
      <c r="A613" s="154" t="s">
        <v>556</v>
      </c>
      <c r="B613" s="154" t="s">
        <v>2280</v>
      </c>
      <c r="C613" s="154" t="s">
        <v>2058</v>
      </c>
      <c r="D613" s="154"/>
      <c r="E613" s="179">
        <v>422599709</v>
      </c>
    </row>
    <row r="614" spans="1:5">
      <c r="A614" s="154" t="s">
        <v>557</v>
      </c>
      <c r="B614" s="154" t="s">
        <v>2281</v>
      </c>
      <c r="C614" s="154" t="s">
        <v>2058</v>
      </c>
      <c r="D614" s="154"/>
      <c r="E614" s="179">
        <v>36330230939</v>
      </c>
    </row>
    <row r="615" spans="1:5">
      <c r="A615" s="154" t="s">
        <v>558</v>
      </c>
      <c r="B615" s="154" t="s">
        <v>2282</v>
      </c>
      <c r="C615" s="154" t="s">
        <v>2058</v>
      </c>
      <c r="D615" s="154"/>
      <c r="E615" s="179">
        <v>15001072743</v>
      </c>
    </row>
    <row r="616" spans="1:5">
      <c r="A616" s="154" t="s">
        <v>1377</v>
      </c>
      <c r="B616" s="154" t="s">
        <v>3114</v>
      </c>
      <c r="C616" s="154" t="s">
        <v>2058</v>
      </c>
      <c r="D616" s="154"/>
      <c r="E616" s="179">
        <v>66628461910</v>
      </c>
    </row>
    <row r="617" spans="1:5">
      <c r="A617" s="154" t="s">
        <v>560</v>
      </c>
      <c r="B617" s="154" t="s">
        <v>2283</v>
      </c>
      <c r="C617" s="154" t="s">
        <v>2058</v>
      </c>
      <c r="D617" s="154"/>
      <c r="E617" s="179">
        <v>-7064107766</v>
      </c>
    </row>
    <row r="618" spans="1:5">
      <c r="A618" s="154" t="s">
        <v>561</v>
      </c>
      <c r="B618" s="154" t="s">
        <v>2284</v>
      </c>
      <c r="C618" s="154" t="s">
        <v>2058</v>
      </c>
      <c r="D618" s="154"/>
      <c r="E618" s="179">
        <v>45426681660</v>
      </c>
    </row>
    <row r="619" spans="1:5">
      <c r="A619" s="154" t="s">
        <v>562</v>
      </c>
      <c r="B619" s="154" t="s">
        <v>2285</v>
      </c>
      <c r="C619" s="154" t="s">
        <v>2058</v>
      </c>
      <c r="D619" s="154"/>
      <c r="E619" s="179">
        <v>81421146422</v>
      </c>
    </row>
    <row r="620" spans="1:5">
      <c r="A620" s="154" t="s">
        <v>566</v>
      </c>
      <c r="B620" s="154" t="s">
        <v>2286</v>
      </c>
      <c r="C620" s="154" t="s">
        <v>2058</v>
      </c>
      <c r="D620" s="154"/>
      <c r="E620" s="179">
        <v>118444291458</v>
      </c>
    </row>
    <row r="621" spans="1:5">
      <c r="A621" s="154" t="s">
        <v>567</v>
      </c>
      <c r="B621" s="154" t="s">
        <v>4294</v>
      </c>
      <c r="C621" s="154" t="s">
        <v>2058</v>
      </c>
      <c r="D621" s="154"/>
      <c r="E621" s="179">
        <v>627396358960</v>
      </c>
    </row>
    <row r="622" spans="1:5">
      <c r="A622" s="154" t="s">
        <v>570</v>
      </c>
      <c r="B622" s="154" t="s">
        <v>2289</v>
      </c>
      <c r="C622" s="154" t="s">
        <v>2058</v>
      </c>
      <c r="D622" s="154"/>
      <c r="E622" s="179">
        <v>854913598204</v>
      </c>
    </row>
    <row r="623" spans="1:5">
      <c r="A623" s="154" t="s">
        <v>2290</v>
      </c>
      <c r="B623" s="154" t="s">
        <v>2291</v>
      </c>
      <c r="C623" s="154" t="s">
        <v>2058</v>
      </c>
      <c r="D623" s="154"/>
      <c r="E623" s="179"/>
    </row>
    <row r="624" spans="1:5">
      <c r="A624" s="154" t="s">
        <v>572</v>
      </c>
      <c r="B624" s="154" t="s">
        <v>2292</v>
      </c>
      <c r="C624" s="154" t="s">
        <v>2058</v>
      </c>
      <c r="D624" s="154"/>
      <c r="E624" s="179">
        <v>20617390515</v>
      </c>
    </row>
    <row r="625" spans="1:5">
      <c r="A625" s="154" t="s">
        <v>574</v>
      </c>
      <c r="B625" s="154" t="s">
        <v>2293</v>
      </c>
      <c r="C625" s="154" t="s">
        <v>2058</v>
      </c>
      <c r="D625" s="154"/>
      <c r="E625" s="179">
        <v>13142816650</v>
      </c>
    </row>
    <row r="626" spans="1:5">
      <c r="A626" s="154" t="s">
        <v>575</v>
      </c>
      <c r="B626" s="154" t="s">
        <v>2294</v>
      </c>
      <c r="C626" s="154" t="s">
        <v>2058</v>
      </c>
      <c r="D626" s="154"/>
      <c r="E626" s="179">
        <v>2021843208</v>
      </c>
    </row>
    <row r="627" spans="1:5">
      <c r="A627" s="154" t="s">
        <v>576</v>
      </c>
      <c r="B627" s="154" t="s">
        <v>2295</v>
      </c>
      <c r="C627" s="154" t="s">
        <v>2058</v>
      </c>
      <c r="D627" s="154"/>
      <c r="E627" s="179">
        <v>1724573446</v>
      </c>
    </row>
    <row r="628" spans="1:5">
      <c r="A628" s="154" t="s">
        <v>578</v>
      </c>
      <c r="B628" s="154" t="s">
        <v>2296</v>
      </c>
      <c r="C628" s="154" t="s">
        <v>2058</v>
      </c>
      <c r="D628" s="154"/>
      <c r="E628" s="179">
        <v>27519790149</v>
      </c>
    </row>
    <row r="629" spans="1:5">
      <c r="A629" s="154" t="s">
        <v>580</v>
      </c>
      <c r="B629" s="154" t="s">
        <v>2298</v>
      </c>
      <c r="C629" s="154" t="s">
        <v>2058</v>
      </c>
      <c r="D629" s="154"/>
      <c r="E629" s="179">
        <v>77535053538</v>
      </c>
    </row>
    <row r="630" spans="1:5">
      <c r="A630" s="154" t="s">
        <v>581</v>
      </c>
      <c r="B630" s="154" t="s">
        <v>2299</v>
      </c>
      <c r="C630" s="154" t="s">
        <v>2058</v>
      </c>
      <c r="D630" s="154"/>
      <c r="E630" s="179">
        <v>38170976683</v>
      </c>
    </row>
    <row r="631" spans="1:5">
      <c r="A631" s="154" t="s">
        <v>3540</v>
      </c>
      <c r="B631" s="154" t="s">
        <v>3541</v>
      </c>
      <c r="C631" s="154" t="s">
        <v>2058</v>
      </c>
      <c r="D631" s="154"/>
      <c r="E631" s="179">
        <v>89782810265</v>
      </c>
    </row>
    <row r="632" spans="1:5">
      <c r="A632" s="154" t="s">
        <v>582</v>
      </c>
      <c r="B632" s="154" t="s">
        <v>3938</v>
      </c>
      <c r="C632" s="154" t="s">
        <v>2058</v>
      </c>
      <c r="D632" s="154"/>
      <c r="E632" s="179">
        <v>24841697670</v>
      </c>
    </row>
    <row r="633" spans="1:5">
      <c r="A633" s="154" t="s">
        <v>586</v>
      </c>
      <c r="B633" s="154" t="s">
        <v>2302</v>
      </c>
      <c r="C633" s="154" t="s">
        <v>2058</v>
      </c>
      <c r="D633" s="154"/>
      <c r="E633" s="179">
        <v>17516855694</v>
      </c>
    </row>
    <row r="634" spans="1:5">
      <c r="A634" s="154" t="s">
        <v>588</v>
      </c>
      <c r="B634" s="154" t="s">
        <v>2304</v>
      </c>
      <c r="C634" s="154" t="s">
        <v>2058</v>
      </c>
      <c r="D634" s="154"/>
      <c r="E634" s="179">
        <v>35153703498</v>
      </c>
    </row>
    <row r="635" spans="1:5">
      <c r="A635" s="154" t="s">
        <v>589</v>
      </c>
      <c r="B635" s="154" t="s">
        <v>2305</v>
      </c>
      <c r="C635" s="154" t="s">
        <v>2058</v>
      </c>
      <c r="D635" s="154"/>
      <c r="E635" s="179">
        <v>697644665</v>
      </c>
    </row>
    <row r="636" spans="1:5">
      <c r="A636" s="154" t="s">
        <v>590</v>
      </c>
      <c r="B636" s="154" t="s">
        <v>2306</v>
      </c>
      <c r="C636" s="154" t="s">
        <v>2058</v>
      </c>
      <c r="D636" s="154"/>
      <c r="E636" s="179">
        <v>3968665143</v>
      </c>
    </row>
    <row r="637" spans="1:5">
      <c r="A637" s="154" t="s">
        <v>591</v>
      </c>
      <c r="B637" s="154" t="s">
        <v>2307</v>
      </c>
      <c r="C637" s="154" t="s">
        <v>2058</v>
      </c>
      <c r="D637" s="154"/>
      <c r="E637" s="179"/>
    </row>
    <row r="638" spans="1:5">
      <c r="A638" s="154" t="s">
        <v>592</v>
      </c>
      <c r="B638" s="154" t="s">
        <v>2308</v>
      </c>
      <c r="C638" s="154" t="s">
        <v>2058</v>
      </c>
      <c r="D638" s="154"/>
      <c r="E638" s="179">
        <v>6645774330</v>
      </c>
    </row>
    <row r="639" spans="1:5">
      <c r="A639" s="154" t="s">
        <v>594</v>
      </c>
      <c r="B639" s="154" t="s">
        <v>2310</v>
      </c>
      <c r="C639" s="154" t="s">
        <v>2058</v>
      </c>
      <c r="D639" s="154"/>
      <c r="E639" s="179">
        <v>6110968412</v>
      </c>
    </row>
    <row r="640" spans="1:5">
      <c r="A640" s="154" t="s">
        <v>595</v>
      </c>
      <c r="B640" s="154" t="s">
        <v>2311</v>
      </c>
      <c r="C640" s="154" t="s">
        <v>2058</v>
      </c>
      <c r="D640" s="154"/>
      <c r="E640" s="179">
        <v>71540529142</v>
      </c>
    </row>
    <row r="641" spans="1:5">
      <c r="A641" s="154" t="s">
        <v>596</v>
      </c>
      <c r="B641" s="154" t="s">
        <v>2312</v>
      </c>
      <c r="C641" s="154" t="s">
        <v>2058</v>
      </c>
      <c r="D641" s="154"/>
      <c r="E641" s="179">
        <v>17153290050</v>
      </c>
    </row>
    <row r="642" spans="1:5">
      <c r="A642" s="154" t="s">
        <v>597</v>
      </c>
      <c r="B642" s="154" t="s">
        <v>2313</v>
      </c>
      <c r="C642" s="154" t="s">
        <v>2058</v>
      </c>
      <c r="D642" s="154"/>
      <c r="E642" s="179">
        <v>5148188650</v>
      </c>
    </row>
    <row r="643" spans="1:5">
      <c r="A643" s="154" t="s">
        <v>598</v>
      </c>
      <c r="B643" s="154" t="s">
        <v>2314</v>
      </c>
      <c r="C643" s="154" t="s">
        <v>2058</v>
      </c>
      <c r="D643" s="154"/>
      <c r="E643" s="179">
        <v>59016296836</v>
      </c>
    </row>
    <row r="644" spans="1:5">
      <c r="A644" s="154" t="s">
        <v>599</v>
      </c>
      <c r="B644" s="154" t="s">
        <v>2315</v>
      </c>
      <c r="C644" s="154" t="s">
        <v>2058</v>
      </c>
      <c r="D644" s="154"/>
      <c r="E644" s="179">
        <v>4439680323</v>
      </c>
    </row>
    <row r="645" spans="1:5">
      <c r="A645" s="154" t="s">
        <v>600</v>
      </c>
      <c r="B645" s="154" t="s">
        <v>2316</v>
      </c>
      <c r="C645" s="154" t="s">
        <v>2058</v>
      </c>
      <c r="D645" s="154"/>
      <c r="E645" s="179">
        <v>7250626089</v>
      </c>
    </row>
    <row r="646" spans="1:5">
      <c r="A646" s="154" t="s">
        <v>744</v>
      </c>
      <c r="B646" s="154" t="s">
        <v>2317</v>
      </c>
      <c r="C646" s="154" t="s">
        <v>2058</v>
      </c>
      <c r="D646" s="154"/>
      <c r="E646" s="179">
        <v>39713496411</v>
      </c>
    </row>
    <row r="647" spans="1:5">
      <c r="A647" s="154" t="s">
        <v>604</v>
      </c>
      <c r="B647" s="154" t="s">
        <v>2318</v>
      </c>
      <c r="C647" s="154" t="s">
        <v>2058</v>
      </c>
      <c r="D647" s="154"/>
      <c r="E647" s="179"/>
    </row>
    <row r="648" spans="1:5">
      <c r="A648" s="154" t="s">
        <v>605</v>
      </c>
      <c r="B648" s="154" t="s">
        <v>2319</v>
      </c>
      <c r="C648" s="154" t="s">
        <v>2058</v>
      </c>
      <c r="D648" s="154"/>
      <c r="E648" s="179">
        <v>472824363201</v>
      </c>
    </row>
    <row r="649" spans="1:5">
      <c r="A649" s="154" t="s">
        <v>607</v>
      </c>
      <c r="B649" s="154" t="s">
        <v>2321</v>
      </c>
      <c r="C649" s="154" t="s">
        <v>2058</v>
      </c>
      <c r="D649" s="154"/>
      <c r="E649" s="179">
        <v>30875615805</v>
      </c>
    </row>
    <row r="650" spans="1:5">
      <c r="A650" s="154" t="s">
        <v>609</v>
      </c>
      <c r="B650" s="154" t="s">
        <v>2323</v>
      </c>
      <c r="C650" s="154" t="s">
        <v>2058</v>
      </c>
      <c r="D650" s="154"/>
      <c r="E650" s="179">
        <v>93891197805</v>
      </c>
    </row>
    <row r="651" spans="1:5">
      <c r="A651" s="154" t="s">
        <v>610</v>
      </c>
      <c r="B651" s="154" t="s">
        <v>2324</v>
      </c>
      <c r="C651" s="154" t="s">
        <v>2058</v>
      </c>
      <c r="D651" s="154"/>
      <c r="E651" s="179">
        <v>13698308041</v>
      </c>
    </row>
    <row r="652" spans="1:5">
      <c r="A652" s="154" t="s">
        <v>612</v>
      </c>
      <c r="B652" s="154" t="s">
        <v>2325</v>
      </c>
      <c r="C652" s="154" t="s">
        <v>2058</v>
      </c>
      <c r="D652" s="154"/>
      <c r="E652" s="179">
        <v>956600828</v>
      </c>
    </row>
    <row r="653" spans="1:5">
      <c r="A653" s="154" t="s">
        <v>611</v>
      </c>
      <c r="B653" s="154" t="s">
        <v>2326</v>
      </c>
      <c r="C653" s="154" t="s">
        <v>2058</v>
      </c>
      <c r="D653" s="154"/>
      <c r="E653" s="179">
        <v>1113523772</v>
      </c>
    </row>
    <row r="654" spans="1:5">
      <c r="A654" s="154" t="s">
        <v>932</v>
      </c>
      <c r="B654" s="154" t="s">
        <v>3227</v>
      </c>
      <c r="C654" s="154" t="s">
        <v>2058</v>
      </c>
      <c r="D654" s="154"/>
      <c r="E654" s="179">
        <v>45038566899</v>
      </c>
    </row>
    <row r="655" spans="1:5">
      <c r="A655" s="154" t="s">
        <v>615</v>
      </c>
      <c r="B655" s="154" t="s">
        <v>2328</v>
      </c>
      <c r="C655" s="154" t="s">
        <v>2058</v>
      </c>
      <c r="D655" s="154"/>
      <c r="E655" s="179">
        <v>363410664</v>
      </c>
    </row>
    <row r="656" spans="1:5">
      <c r="A656" s="154" t="s">
        <v>616</v>
      </c>
      <c r="B656" s="154" t="s">
        <v>2329</v>
      </c>
      <c r="C656" s="154" t="s">
        <v>2058</v>
      </c>
      <c r="D656" s="154"/>
      <c r="E656" s="179">
        <v>2271201772</v>
      </c>
    </row>
    <row r="657" spans="1:5">
      <c r="A657" s="154" t="s">
        <v>617</v>
      </c>
      <c r="B657" s="154" t="s">
        <v>4157</v>
      </c>
      <c r="C657" s="154" t="s">
        <v>2058</v>
      </c>
      <c r="D657" s="154"/>
      <c r="E657" s="179">
        <v>3503485980</v>
      </c>
    </row>
    <row r="658" spans="1:5">
      <c r="A658" s="154" t="s">
        <v>618</v>
      </c>
      <c r="B658" s="154" t="s">
        <v>2331</v>
      </c>
      <c r="C658" s="154" t="s">
        <v>2058</v>
      </c>
      <c r="D658" s="154"/>
      <c r="E658" s="179">
        <v>9508520508</v>
      </c>
    </row>
    <row r="659" spans="1:5">
      <c r="A659" s="154" t="s">
        <v>619</v>
      </c>
      <c r="B659" s="154" t="s">
        <v>2332</v>
      </c>
      <c r="C659" s="154" t="s">
        <v>2058</v>
      </c>
      <c r="D659" s="154"/>
      <c r="E659" s="179">
        <v>0</v>
      </c>
    </row>
    <row r="660" spans="1:5">
      <c r="A660" s="154" t="s">
        <v>1599</v>
      </c>
      <c r="B660" s="154" t="s">
        <v>2333</v>
      </c>
      <c r="C660" s="154" t="s">
        <v>2058</v>
      </c>
      <c r="D660" s="154"/>
      <c r="E660" s="179">
        <v>59069963415</v>
      </c>
    </row>
    <row r="661" spans="1:5">
      <c r="A661" s="154" t="s">
        <v>620</v>
      </c>
      <c r="B661" s="154" t="s">
        <v>2334</v>
      </c>
      <c r="C661" s="154" t="s">
        <v>2058</v>
      </c>
      <c r="D661" s="154"/>
      <c r="E661" s="179">
        <v>4153478326</v>
      </c>
    </row>
    <row r="662" spans="1:5">
      <c r="A662" s="154" t="s">
        <v>4202</v>
      </c>
      <c r="B662" s="154" t="s">
        <v>4203</v>
      </c>
      <c r="C662" s="154" t="s">
        <v>2058</v>
      </c>
      <c r="D662" s="154"/>
      <c r="E662" s="179">
        <v>64349899593</v>
      </c>
    </row>
    <row r="663" spans="1:5">
      <c r="A663" s="154" t="s">
        <v>624</v>
      </c>
      <c r="B663" s="154" t="s">
        <v>2341</v>
      </c>
      <c r="C663" s="154" t="s">
        <v>2058</v>
      </c>
      <c r="D663" s="154"/>
      <c r="E663" s="179">
        <v>40501186888</v>
      </c>
    </row>
    <row r="664" spans="1:5">
      <c r="A664" s="154" t="s">
        <v>626</v>
      </c>
      <c r="B664" s="154" t="s">
        <v>2342</v>
      </c>
      <c r="C664" s="154" t="s">
        <v>2058</v>
      </c>
      <c r="D664" s="154"/>
      <c r="E664" s="179">
        <v>2411164630</v>
      </c>
    </row>
    <row r="665" spans="1:5">
      <c r="A665" s="154" t="s">
        <v>627</v>
      </c>
      <c r="B665" s="154" t="s">
        <v>4134</v>
      </c>
      <c r="C665" s="154" t="s">
        <v>2058</v>
      </c>
      <c r="D665" s="154"/>
      <c r="E665" s="179">
        <v>34089644885</v>
      </c>
    </row>
    <row r="666" spans="1:5">
      <c r="A666" s="154" t="s">
        <v>628</v>
      </c>
      <c r="B666" s="154" t="s">
        <v>2344</v>
      </c>
      <c r="C666" s="154" t="s">
        <v>2058</v>
      </c>
      <c r="D666" s="154"/>
      <c r="E666" s="179">
        <v>20450619451</v>
      </c>
    </row>
    <row r="667" spans="1:5">
      <c r="A667" s="154" t="s">
        <v>2345</v>
      </c>
      <c r="B667" s="154" t="s">
        <v>2346</v>
      </c>
      <c r="C667" s="154" t="s">
        <v>2058</v>
      </c>
      <c r="D667" s="154"/>
      <c r="E667" s="179">
        <v>5545150132</v>
      </c>
    </row>
    <row r="668" spans="1:5">
      <c r="A668" s="154" t="s">
        <v>629</v>
      </c>
      <c r="B668" s="154" t="s">
        <v>2347</v>
      </c>
      <c r="C668" s="154" t="s">
        <v>2058</v>
      </c>
      <c r="D668" s="154"/>
      <c r="E668" s="179">
        <v>5640489062</v>
      </c>
    </row>
    <row r="669" spans="1:5">
      <c r="A669" s="154" t="s">
        <v>630</v>
      </c>
      <c r="B669" s="154" t="s">
        <v>2348</v>
      </c>
      <c r="C669" s="154" t="s">
        <v>2058</v>
      </c>
      <c r="D669" s="154"/>
      <c r="E669" s="179">
        <v>37573922239</v>
      </c>
    </row>
    <row r="670" spans="1:5">
      <c r="A670" s="154" t="s">
        <v>632</v>
      </c>
      <c r="B670" s="154" t="s">
        <v>2349</v>
      </c>
      <c r="C670" s="154" t="s">
        <v>2058</v>
      </c>
      <c r="D670" s="154"/>
      <c r="E670" s="179">
        <v>27297774031</v>
      </c>
    </row>
    <row r="671" spans="1:5">
      <c r="A671" s="154" t="s">
        <v>633</v>
      </c>
      <c r="B671" s="154" t="s">
        <v>3867</v>
      </c>
      <c r="C671" s="154" t="s">
        <v>2058</v>
      </c>
      <c r="D671" s="154"/>
      <c r="E671" s="179">
        <v>471916174</v>
      </c>
    </row>
    <row r="672" spans="1:5">
      <c r="A672" s="154" t="s">
        <v>635</v>
      </c>
      <c r="B672" s="154" t="s">
        <v>2352</v>
      </c>
      <c r="C672" s="154" t="s">
        <v>2058</v>
      </c>
      <c r="D672" s="154"/>
      <c r="E672" s="179">
        <v>16337217731</v>
      </c>
    </row>
    <row r="673" spans="1:5">
      <c r="A673" s="154" t="s">
        <v>695</v>
      </c>
      <c r="B673" s="154" t="s">
        <v>2353</v>
      </c>
      <c r="C673" s="154" t="s">
        <v>2058</v>
      </c>
      <c r="D673" s="154"/>
      <c r="E673" s="179"/>
    </row>
    <row r="674" spans="1:5">
      <c r="A674" s="154" t="s">
        <v>638</v>
      </c>
      <c r="B674" s="154" t="s">
        <v>2354</v>
      </c>
      <c r="C674" s="154" t="s">
        <v>2058</v>
      </c>
      <c r="D674" s="154"/>
      <c r="E674" s="179">
        <v>49473636961</v>
      </c>
    </row>
    <row r="675" spans="1:5">
      <c r="A675" s="154" t="s">
        <v>639</v>
      </c>
      <c r="B675" s="154" t="s">
        <v>2355</v>
      </c>
      <c r="C675" s="154" t="s">
        <v>2058</v>
      </c>
      <c r="D675" s="154"/>
      <c r="E675" s="179">
        <v>4612924790</v>
      </c>
    </row>
    <row r="676" spans="1:5">
      <c r="A676" s="154" t="s">
        <v>641</v>
      </c>
      <c r="B676" s="154" t="s">
        <v>3807</v>
      </c>
      <c r="C676" s="154" t="s">
        <v>2058</v>
      </c>
      <c r="D676" s="154"/>
      <c r="E676" s="179">
        <v>235885513579</v>
      </c>
    </row>
    <row r="677" spans="1:5">
      <c r="A677" s="154" t="s">
        <v>1492</v>
      </c>
      <c r="B677" s="154" t="s">
        <v>3312</v>
      </c>
      <c r="C677" s="154" t="s">
        <v>2058</v>
      </c>
      <c r="D677" s="154"/>
      <c r="E677" s="179">
        <v>17700200395</v>
      </c>
    </row>
    <row r="678" spans="1:5">
      <c r="A678" s="154" t="s">
        <v>643</v>
      </c>
      <c r="B678" s="154" t="s">
        <v>3556</v>
      </c>
      <c r="C678" s="154" t="s">
        <v>2058</v>
      </c>
      <c r="D678" s="154"/>
      <c r="E678" s="179">
        <v>120898945510</v>
      </c>
    </row>
    <row r="679" spans="1:5">
      <c r="A679" s="154" t="s">
        <v>644</v>
      </c>
      <c r="B679" s="154" t="s">
        <v>2358</v>
      </c>
      <c r="C679" s="154" t="s">
        <v>2058</v>
      </c>
      <c r="D679" s="154"/>
      <c r="E679" s="179">
        <v>4912604730</v>
      </c>
    </row>
    <row r="680" spans="1:5">
      <c r="A680" s="154" t="s">
        <v>647</v>
      </c>
      <c r="B680" s="154" t="s">
        <v>2360</v>
      </c>
      <c r="C680" s="154" t="s">
        <v>2058</v>
      </c>
      <c r="D680" s="154"/>
      <c r="E680" s="179">
        <v>7061767257</v>
      </c>
    </row>
    <row r="681" spans="1:5">
      <c r="A681" s="154" t="s">
        <v>631</v>
      </c>
      <c r="B681" s="154" t="s">
        <v>2361</v>
      </c>
      <c r="C681" s="154" t="s">
        <v>2058</v>
      </c>
      <c r="D681" s="154"/>
      <c r="E681" s="179">
        <v>559018768</v>
      </c>
    </row>
    <row r="682" spans="1:5">
      <c r="A682" s="154" t="s">
        <v>636</v>
      </c>
      <c r="B682" s="154" t="s">
        <v>2362</v>
      </c>
      <c r="C682" s="154" t="s">
        <v>2058</v>
      </c>
      <c r="D682" s="154"/>
      <c r="E682" s="179">
        <v>38373077075</v>
      </c>
    </row>
    <row r="683" spans="1:5">
      <c r="A683" s="154" t="s">
        <v>648</v>
      </c>
      <c r="B683" s="154" t="s">
        <v>2363</v>
      </c>
      <c r="C683" s="154" t="s">
        <v>2058</v>
      </c>
      <c r="D683" s="154"/>
      <c r="E683" s="179">
        <v>20981229063</v>
      </c>
    </row>
    <row r="684" spans="1:5">
      <c r="A684" s="154" t="s">
        <v>651</v>
      </c>
      <c r="B684" s="154" t="s">
        <v>2365</v>
      </c>
      <c r="C684" s="154" t="s">
        <v>2058</v>
      </c>
      <c r="D684" s="154"/>
      <c r="E684" s="179">
        <v>18001393165</v>
      </c>
    </row>
    <row r="685" spans="1:5">
      <c r="A685" s="154" t="s">
        <v>652</v>
      </c>
      <c r="B685" s="154" t="s">
        <v>2366</v>
      </c>
      <c r="C685" s="154" t="s">
        <v>2058</v>
      </c>
      <c r="D685" s="154"/>
      <c r="E685" s="179">
        <v>13258592632</v>
      </c>
    </row>
    <row r="686" spans="1:5">
      <c r="A686" s="154" t="s">
        <v>653</v>
      </c>
      <c r="B686" s="154" t="s">
        <v>4243</v>
      </c>
      <c r="C686" s="154" t="s">
        <v>2058</v>
      </c>
      <c r="D686" s="154"/>
      <c r="E686" s="179">
        <v>-8713965307</v>
      </c>
    </row>
    <row r="687" spans="1:5">
      <c r="A687" s="154" t="s">
        <v>654</v>
      </c>
      <c r="B687" s="154" t="s">
        <v>2370</v>
      </c>
      <c r="C687" s="154" t="s">
        <v>2058</v>
      </c>
      <c r="D687" s="154"/>
      <c r="E687" s="179">
        <v>86841281587</v>
      </c>
    </row>
    <row r="688" spans="1:5">
      <c r="A688" s="154" t="s">
        <v>655</v>
      </c>
      <c r="B688" s="154" t="s">
        <v>2371</v>
      </c>
      <c r="C688" s="154" t="s">
        <v>2058</v>
      </c>
      <c r="D688" s="154"/>
      <c r="E688" s="179"/>
    </row>
    <row r="689" spans="1:5">
      <c r="A689" s="154" t="s">
        <v>656</v>
      </c>
      <c r="B689" s="154" t="s">
        <v>3958</v>
      </c>
      <c r="C689" s="154" t="s">
        <v>2058</v>
      </c>
      <c r="D689" s="154"/>
      <c r="E689" s="179">
        <v>0</v>
      </c>
    </row>
    <row r="690" spans="1:5">
      <c r="A690" s="154" t="s">
        <v>657</v>
      </c>
      <c r="B690" s="154" t="s">
        <v>2373</v>
      </c>
      <c r="C690" s="154" t="s">
        <v>2058</v>
      </c>
      <c r="D690" s="154"/>
      <c r="E690" s="179">
        <v>7242262961</v>
      </c>
    </row>
    <row r="691" spans="1:5">
      <c r="A691" s="154" t="s">
        <v>658</v>
      </c>
      <c r="B691" s="154" t="s">
        <v>2374</v>
      </c>
      <c r="C691" s="154" t="s">
        <v>2058</v>
      </c>
      <c r="D691" s="154"/>
      <c r="E691" s="179">
        <v>2247293270</v>
      </c>
    </row>
    <row r="692" spans="1:5">
      <c r="A692" s="154" t="s">
        <v>660</v>
      </c>
      <c r="B692" s="154" t="s">
        <v>2376</v>
      </c>
      <c r="C692" s="154" t="s">
        <v>2058</v>
      </c>
      <c r="D692" s="154"/>
      <c r="E692" s="179">
        <v>20594533556</v>
      </c>
    </row>
    <row r="693" spans="1:5">
      <c r="A693" s="154" t="s">
        <v>661</v>
      </c>
      <c r="B693" s="154" t="s">
        <v>2377</v>
      </c>
      <c r="C693" s="154" t="s">
        <v>2058</v>
      </c>
      <c r="D693" s="154"/>
      <c r="E693" s="179">
        <v>6091173223</v>
      </c>
    </row>
    <row r="694" spans="1:5">
      <c r="A694" s="154" t="s">
        <v>662</v>
      </c>
      <c r="B694" s="154" t="s">
        <v>2378</v>
      </c>
      <c r="C694" s="154" t="s">
        <v>2058</v>
      </c>
      <c r="D694" s="154"/>
      <c r="E694" s="179">
        <v>6498824330</v>
      </c>
    </row>
    <row r="695" spans="1:5">
      <c r="A695" s="154" t="s">
        <v>663</v>
      </c>
      <c r="B695" s="154" t="s">
        <v>2379</v>
      </c>
      <c r="C695" s="154" t="s">
        <v>2058</v>
      </c>
      <c r="D695" s="154"/>
      <c r="E695" s="179">
        <v>43966488911</v>
      </c>
    </row>
    <row r="696" spans="1:5">
      <c r="A696" s="154" t="s">
        <v>664</v>
      </c>
      <c r="B696" s="154" t="s">
        <v>2380</v>
      </c>
      <c r="C696" s="154" t="s">
        <v>2058</v>
      </c>
      <c r="D696" s="154"/>
      <c r="E696" s="179">
        <v>17856310097</v>
      </c>
    </row>
    <row r="697" spans="1:5">
      <c r="A697" s="154" t="s">
        <v>665</v>
      </c>
      <c r="B697" s="154" t="s">
        <v>3557</v>
      </c>
      <c r="C697" s="154" t="s">
        <v>2058</v>
      </c>
      <c r="D697" s="154"/>
      <c r="E697" s="179">
        <v>19089840257</v>
      </c>
    </row>
    <row r="698" spans="1:5">
      <c r="A698" s="154" t="s">
        <v>666</v>
      </c>
      <c r="B698" s="154" t="s">
        <v>2381</v>
      </c>
      <c r="C698" s="154" t="s">
        <v>2058</v>
      </c>
      <c r="D698" s="154"/>
      <c r="E698" s="179">
        <v>3398185494</v>
      </c>
    </row>
    <row r="699" spans="1:5">
      <c r="A699" s="154" t="s">
        <v>667</v>
      </c>
      <c r="B699" s="154" t="s">
        <v>2382</v>
      </c>
      <c r="C699" s="154" t="s">
        <v>2058</v>
      </c>
      <c r="D699" s="154"/>
      <c r="E699" s="179">
        <v>27538412788</v>
      </c>
    </row>
    <row r="700" spans="1:5">
      <c r="A700" s="154" t="s">
        <v>670</v>
      </c>
      <c r="B700" s="154" t="s">
        <v>4109</v>
      </c>
      <c r="C700" s="154" t="s">
        <v>2058</v>
      </c>
      <c r="D700" s="154"/>
      <c r="E700" s="179">
        <v>15784622301</v>
      </c>
    </row>
    <row r="701" spans="1:5">
      <c r="A701" s="154" t="s">
        <v>672</v>
      </c>
      <c r="B701" s="154" t="s">
        <v>2385</v>
      </c>
      <c r="C701" s="154" t="s">
        <v>2058</v>
      </c>
      <c r="D701" s="154"/>
      <c r="E701" s="179">
        <v>217141307662</v>
      </c>
    </row>
    <row r="702" spans="1:5">
      <c r="A702" s="154" t="s">
        <v>673</v>
      </c>
      <c r="B702" s="154" t="s">
        <v>2386</v>
      </c>
      <c r="C702" s="154" t="s">
        <v>2058</v>
      </c>
      <c r="D702" s="154"/>
      <c r="E702" s="179">
        <v>3817750188</v>
      </c>
    </row>
    <row r="703" spans="1:5">
      <c r="A703" s="154" t="s">
        <v>674</v>
      </c>
      <c r="B703" s="154" t="s">
        <v>2387</v>
      </c>
      <c r="C703" s="154" t="s">
        <v>2058</v>
      </c>
      <c r="D703" s="154"/>
      <c r="E703" s="179">
        <v>0</v>
      </c>
    </row>
    <row r="704" spans="1:5">
      <c r="A704" s="154" t="s">
        <v>676</v>
      </c>
      <c r="B704" s="154" t="s">
        <v>2389</v>
      </c>
      <c r="C704" s="154" t="s">
        <v>2058</v>
      </c>
      <c r="D704" s="154"/>
      <c r="E704" s="179">
        <v>1133986817</v>
      </c>
    </row>
    <row r="705" spans="1:5">
      <c r="A705" s="154" t="s">
        <v>677</v>
      </c>
      <c r="B705" s="154" t="s">
        <v>2390</v>
      </c>
      <c r="C705" s="154" t="s">
        <v>2058</v>
      </c>
      <c r="D705" s="154"/>
      <c r="E705" s="179">
        <v>682952202</v>
      </c>
    </row>
    <row r="706" spans="1:5">
      <c r="A706" s="154" t="s">
        <v>3380</v>
      </c>
      <c r="B706" s="154" t="s">
        <v>3381</v>
      </c>
      <c r="C706" s="154" t="s">
        <v>2058</v>
      </c>
      <c r="D706" s="154"/>
      <c r="E706" s="179">
        <v>93569810460</v>
      </c>
    </row>
    <row r="707" spans="1:5">
      <c r="A707" s="154" t="s">
        <v>681</v>
      </c>
      <c r="B707" s="154" t="s">
        <v>2393</v>
      </c>
      <c r="C707" s="154" t="s">
        <v>2058</v>
      </c>
      <c r="D707" s="154"/>
      <c r="E707" s="179">
        <v>9220654006</v>
      </c>
    </row>
    <row r="708" spans="1:5">
      <c r="A708" s="154" t="s">
        <v>682</v>
      </c>
      <c r="B708" s="154" t="s">
        <v>2394</v>
      </c>
      <c r="C708" s="154" t="s">
        <v>2058</v>
      </c>
      <c r="D708" s="154"/>
      <c r="E708" s="179">
        <v>69268371670</v>
      </c>
    </row>
    <row r="709" spans="1:5">
      <c r="A709" s="154" t="s">
        <v>748</v>
      </c>
      <c r="B709" s="154" t="s">
        <v>2395</v>
      </c>
      <c r="C709" s="154" t="s">
        <v>2058</v>
      </c>
      <c r="D709" s="154"/>
      <c r="E709" s="179">
        <v>12751623119</v>
      </c>
    </row>
    <row r="710" spans="1:5">
      <c r="A710" s="154" t="s">
        <v>683</v>
      </c>
      <c r="B710" s="154" t="s">
        <v>2396</v>
      </c>
      <c r="C710" s="154" t="s">
        <v>2058</v>
      </c>
      <c r="D710" s="154"/>
      <c r="E710" s="179">
        <v>39946953048</v>
      </c>
    </row>
    <row r="711" spans="1:5">
      <c r="A711" s="154" t="s">
        <v>912</v>
      </c>
      <c r="B711" s="154" t="s">
        <v>2398</v>
      </c>
      <c r="C711" s="154" t="s">
        <v>2058</v>
      </c>
      <c r="D711" s="154"/>
      <c r="E711" s="179">
        <v>115668329989</v>
      </c>
    </row>
    <row r="712" spans="1:5">
      <c r="A712" s="154" t="s">
        <v>686</v>
      </c>
      <c r="B712" s="154" t="s">
        <v>3965</v>
      </c>
      <c r="C712" s="154" t="s">
        <v>2058</v>
      </c>
      <c r="D712" s="154"/>
      <c r="E712" s="179">
        <v>219136196</v>
      </c>
    </row>
    <row r="713" spans="1:5">
      <c r="A713" s="154" t="s">
        <v>687</v>
      </c>
      <c r="B713" s="154" t="s">
        <v>2400</v>
      </c>
      <c r="C713" s="154" t="s">
        <v>2058</v>
      </c>
      <c r="D713" s="154"/>
      <c r="E713" s="179">
        <v>112805903247</v>
      </c>
    </row>
    <row r="714" spans="1:5">
      <c r="A714" s="154" t="s">
        <v>690</v>
      </c>
      <c r="B714" s="154" t="s">
        <v>2403</v>
      </c>
      <c r="C714" s="154" t="s">
        <v>2058</v>
      </c>
      <c r="D714" s="154"/>
      <c r="E714" s="179">
        <v>340895876</v>
      </c>
    </row>
    <row r="715" spans="1:5">
      <c r="A715" s="154" t="s">
        <v>691</v>
      </c>
      <c r="B715" s="154" t="s">
        <v>2404</v>
      </c>
      <c r="C715" s="154" t="s">
        <v>2058</v>
      </c>
      <c r="D715" s="154"/>
      <c r="E715" s="179">
        <v>19095955787</v>
      </c>
    </row>
    <row r="716" spans="1:5">
      <c r="A716" s="154" t="s">
        <v>692</v>
      </c>
      <c r="B716" s="154" t="s">
        <v>2406</v>
      </c>
      <c r="C716" s="154" t="s">
        <v>2058</v>
      </c>
      <c r="D716" s="154"/>
      <c r="E716" s="179">
        <v>8078618993</v>
      </c>
    </row>
    <row r="717" spans="1:5">
      <c r="A717" s="154" t="s">
        <v>694</v>
      </c>
      <c r="B717" s="154" t="s">
        <v>2407</v>
      </c>
      <c r="C717" s="154" t="s">
        <v>2058</v>
      </c>
      <c r="D717" s="154"/>
      <c r="E717" s="179">
        <v>73692120643</v>
      </c>
    </row>
    <row r="718" spans="1:5">
      <c r="A718" s="154" t="s">
        <v>696</v>
      </c>
      <c r="B718" s="154" t="s">
        <v>2408</v>
      </c>
      <c r="C718" s="154" t="s">
        <v>2058</v>
      </c>
      <c r="D718" s="154"/>
      <c r="E718" s="179">
        <v>25249730176</v>
      </c>
    </row>
    <row r="719" spans="1:5">
      <c r="A719" s="154" t="s">
        <v>697</v>
      </c>
      <c r="B719" s="154" t="s">
        <v>2409</v>
      </c>
      <c r="C719" s="154" t="s">
        <v>2058</v>
      </c>
      <c r="D719" s="154"/>
      <c r="E719" s="179">
        <v>50524841274</v>
      </c>
    </row>
    <row r="720" spans="1:5">
      <c r="A720" s="154" t="s">
        <v>698</v>
      </c>
      <c r="B720" s="154" t="s">
        <v>2410</v>
      </c>
      <c r="C720" s="154" t="s">
        <v>2058</v>
      </c>
      <c r="D720" s="154"/>
      <c r="E720" s="179">
        <v>18474298274</v>
      </c>
    </row>
    <row r="721" spans="1:5">
      <c r="A721" s="154" t="s">
        <v>699</v>
      </c>
      <c r="B721" s="154" t="s">
        <v>2411</v>
      </c>
      <c r="C721" s="154" t="s">
        <v>2058</v>
      </c>
      <c r="D721" s="154"/>
      <c r="E721" s="179">
        <v>22700825746</v>
      </c>
    </row>
    <row r="722" spans="1:5">
      <c r="A722" s="154" t="s">
        <v>387</v>
      </c>
      <c r="B722" s="154" t="s">
        <v>2412</v>
      </c>
      <c r="C722" s="154" t="s">
        <v>2058</v>
      </c>
      <c r="D722" s="154"/>
      <c r="E722" s="179">
        <v>9138015053</v>
      </c>
    </row>
    <row r="723" spans="1:5">
      <c r="A723" s="154" t="s">
        <v>700</v>
      </c>
      <c r="B723" s="154" t="s">
        <v>2413</v>
      </c>
      <c r="C723" s="154" t="s">
        <v>2058</v>
      </c>
      <c r="D723" s="154"/>
      <c r="E723" s="179">
        <v>6120081575</v>
      </c>
    </row>
    <row r="724" spans="1:5">
      <c r="A724" s="154" t="s">
        <v>701</v>
      </c>
      <c r="B724" s="154" t="s">
        <v>2414</v>
      </c>
      <c r="C724" s="154" t="s">
        <v>2058</v>
      </c>
      <c r="D724" s="154"/>
      <c r="E724" s="179"/>
    </row>
    <row r="725" spans="1:5">
      <c r="A725" s="154" t="s">
        <v>702</v>
      </c>
      <c r="B725" s="154" t="s">
        <v>2415</v>
      </c>
      <c r="C725" s="154" t="s">
        <v>2058</v>
      </c>
      <c r="D725" s="154"/>
      <c r="E725" s="179">
        <v>16566000</v>
      </c>
    </row>
    <row r="726" spans="1:5">
      <c r="A726" s="154" t="s">
        <v>705</v>
      </c>
      <c r="B726" s="154" t="s">
        <v>2418</v>
      </c>
      <c r="C726" s="154" t="s">
        <v>2058</v>
      </c>
      <c r="D726" s="154"/>
      <c r="E726" s="179">
        <v>23268549075</v>
      </c>
    </row>
    <row r="727" spans="1:5">
      <c r="A727" s="154" t="s">
        <v>3721</v>
      </c>
      <c r="B727" s="154" t="s">
        <v>3722</v>
      </c>
      <c r="C727" s="154" t="s">
        <v>2058</v>
      </c>
      <c r="D727" s="154"/>
      <c r="E727" s="179">
        <v>79476052598</v>
      </c>
    </row>
    <row r="728" spans="1:5">
      <c r="A728" s="154" t="s">
        <v>708</v>
      </c>
      <c r="B728" s="154" t="s">
        <v>2420</v>
      </c>
      <c r="C728" s="154" t="s">
        <v>2058</v>
      </c>
      <c r="D728" s="154"/>
      <c r="E728" s="179">
        <v>26205513382</v>
      </c>
    </row>
    <row r="729" spans="1:5">
      <c r="A729" s="154" t="s">
        <v>709</v>
      </c>
      <c r="B729" s="154" t="s">
        <v>2421</v>
      </c>
      <c r="C729" s="154" t="s">
        <v>2058</v>
      </c>
      <c r="D729" s="154"/>
      <c r="E729" s="179">
        <v>13755282428</v>
      </c>
    </row>
    <row r="730" spans="1:5">
      <c r="A730" s="154" t="s">
        <v>710</v>
      </c>
      <c r="B730" s="154" t="s">
        <v>2422</v>
      </c>
      <c r="C730" s="154" t="s">
        <v>2058</v>
      </c>
      <c r="D730" s="154"/>
      <c r="E730" s="179"/>
    </row>
    <row r="731" spans="1:5">
      <c r="A731" s="154" t="s">
        <v>942</v>
      </c>
      <c r="B731" s="154" t="s">
        <v>2423</v>
      </c>
      <c r="C731" s="154" t="s">
        <v>4171</v>
      </c>
      <c r="D731" s="154"/>
      <c r="E731" s="179"/>
    </row>
    <row r="732" spans="1:5">
      <c r="A732" s="154" t="s">
        <v>3984</v>
      </c>
      <c r="B732" s="154" t="s">
        <v>3996</v>
      </c>
      <c r="C732" s="154" t="s">
        <v>4171</v>
      </c>
      <c r="D732" s="154"/>
      <c r="E732" s="179">
        <v>6954155321</v>
      </c>
    </row>
    <row r="733" spans="1:5">
      <c r="A733" s="154" t="s">
        <v>4244</v>
      </c>
      <c r="B733" s="154" t="s">
        <v>4245</v>
      </c>
      <c r="C733" s="154" t="s">
        <v>4171</v>
      </c>
      <c r="D733" s="154"/>
      <c r="E733" s="179">
        <v>44885708300</v>
      </c>
    </row>
    <row r="734" spans="1:5">
      <c r="A734" s="154" t="s">
        <v>2425</v>
      </c>
      <c r="B734" s="154" t="s">
        <v>2426</v>
      </c>
      <c r="C734" s="154" t="s">
        <v>4171</v>
      </c>
      <c r="D734" s="154"/>
      <c r="E734" s="179">
        <v>57355493768</v>
      </c>
    </row>
    <row r="735" spans="1:5">
      <c r="A735" s="154" t="s">
        <v>3504</v>
      </c>
      <c r="B735" s="154" t="s">
        <v>3505</v>
      </c>
      <c r="C735" s="154" t="s">
        <v>4171</v>
      </c>
      <c r="D735" s="154"/>
      <c r="E735" s="179"/>
    </row>
    <row r="736" spans="1:5">
      <c r="A736" s="154" t="s">
        <v>773</v>
      </c>
      <c r="B736" s="154" t="s">
        <v>2427</v>
      </c>
      <c r="C736" s="154" t="s">
        <v>4171</v>
      </c>
      <c r="D736" s="154"/>
      <c r="E736" s="179">
        <v>7527947442</v>
      </c>
    </row>
    <row r="737" spans="1:5">
      <c r="A737" s="154" t="s">
        <v>801</v>
      </c>
      <c r="B737" s="154" t="s">
        <v>2428</v>
      </c>
      <c r="C737" s="154" t="s">
        <v>4171</v>
      </c>
      <c r="D737" s="154"/>
      <c r="E737" s="179">
        <v>231726463764</v>
      </c>
    </row>
    <row r="738" spans="1:5">
      <c r="A738" s="154" t="s">
        <v>3943</v>
      </c>
      <c r="B738" s="154" t="s">
        <v>3944</v>
      </c>
      <c r="C738" s="154" t="s">
        <v>4171</v>
      </c>
      <c r="D738" s="154"/>
      <c r="E738" s="179">
        <v>96365808876</v>
      </c>
    </row>
    <row r="739" spans="1:5">
      <c r="A739" s="154" t="s">
        <v>967</v>
      </c>
      <c r="B739" s="154" t="s">
        <v>2431</v>
      </c>
      <c r="C739" s="154" t="s">
        <v>4171</v>
      </c>
      <c r="D739" s="154"/>
      <c r="E739" s="179"/>
    </row>
    <row r="740" spans="1:5">
      <c r="A740" s="154" t="s">
        <v>357</v>
      </c>
      <c r="B740" s="154" t="s">
        <v>2060</v>
      </c>
      <c r="C740" s="154" t="s">
        <v>4171</v>
      </c>
      <c r="D740" s="154"/>
      <c r="E740" s="179"/>
    </row>
    <row r="741" spans="1:5">
      <c r="A741" s="154" t="s">
        <v>968</v>
      </c>
      <c r="B741" s="154" t="s">
        <v>2432</v>
      </c>
      <c r="C741" s="154" t="s">
        <v>4171</v>
      </c>
      <c r="D741" s="154"/>
      <c r="E741" s="179"/>
    </row>
    <row r="742" spans="1:5">
      <c r="A742" s="154" t="s">
        <v>811</v>
      </c>
      <c r="B742" s="154" t="s">
        <v>2433</v>
      </c>
      <c r="C742" s="154" t="s">
        <v>4171</v>
      </c>
      <c r="D742" s="154"/>
      <c r="E742" s="179">
        <v>4345326988933</v>
      </c>
    </row>
    <row r="743" spans="1:5">
      <c r="A743" s="154" t="s">
        <v>971</v>
      </c>
      <c r="B743" s="154" t="s">
        <v>3780</v>
      </c>
      <c r="C743" s="154" t="s">
        <v>4171</v>
      </c>
      <c r="D743" s="154"/>
      <c r="E743" s="179"/>
    </row>
    <row r="744" spans="1:5">
      <c r="A744" s="154" t="s">
        <v>5</v>
      </c>
      <c r="B744" s="154" t="s">
        <v>2443</v>
      </c>
      <c r="C744" s="154" t="s">
        <v>4171</v>
      </c>
      <c r="D744" s="154"/>
      <c r="E744" s="179">
        <v>2848344171</v>
      </c>
    </row>
    <row r="745" spans="1:5">
      <c r="A745" s="154" t="s">
        <v>6</v>
      </c>
      <c r="B745" s="154" t="s">
        <v>1651</v>
      </c>
      <c r="C745" s="154" t="s">
        <v>4171</v>
      </c>
      <c r="D745" s="154"/>
      <c r="E745" s="179">
        <v>-1536375300</v>
      </c>
    </row>
    <row r="746" spans="1:5">
      <c r="A746" s="154" t="s">
        <v>972</v>
      </c>
      <c r="B746" s="154" t="s">
        <v>2444</v>
      </c>
      <c r="C746" s="154" t="s">
        <v>4171</v>
      </c>
      <c r="D746" s="154"/>
      <c r="E746" s="179">
        <v>60100460709</v>
      </c>
    </row>
    <row r="747" spans="1:5">
      <c r="A747" s="154" t="s">
        <v>973</v>
      </c>
      <c r="B747" s="154" t="s">
        <v>2445</v>
      </c>
      <c r="C747" s="154" t="s">
        <v>4171</v>
      </c>
      <c r="D747" s="154"/>
      <c r="E747" s="179"/>
    </row>
    <row r="748" spans="1:5">
      <c r="A748" s="154" t="s">
        <v>3506</v>
      </c>
      <c r="B748" s="154" t="s">
        <v>4204</v>
      </c>
      <c r="C748" s="154" t="s">
        <v>4171</v>
      </c>
      <c r="D748" s="154"/>
      <c r="E748" s="179">
        <v>96065214827</v>
      </c>
    </row>
    <row r="749" spans="1:5">
      <c r="A749" s="154" t="s">
        <v>4148</v>
      </c>
      <c r="B749" s="154" t="s">
        <v>4149</v>
      </c>
      <c r="C749" s="154" t="s">
        <v>4171</v>
      </c>
      <c r="D749" s="154"/>
      <c r="E749" s="179">
        <v>756129171983</v>
      </c>
    </row>
    <row r="750" spans="1:5">
      <c r="A750" s="154" t="s">
        <v>4276</v>
      </c>
      <c r="B750" s="154" t="s">
        <v>4277</v>
      </c>
      <c r="C750" s="154" t="s">
        <v>4171</v>
      </c>
      <c r="D750" s="154"/>
      <c r="E750" s="179">
        <v>99671446989</v>
      </c>
    </row>
    <row r="751" spans="1:5">
      <c r="A751" s="154" t="s">
        <v>974</v>
      </c>
      <c r="B751" s="154" t="s">
        <v>4205</v>
      </c>
      <c r="C751" s="154" t="s">
        <v>4171</v>
      </c>
      <c r="D751" s="154"/>
      <c r="E751" s="179"/>
    </row>
    <row r="752" spans="1:5">
      <c r="A752" s="154" t="s">
        <v>975</v>
      </c>
      <c r="B752" s="154" t="s">
        <v>2447</v>
      </c>
      <c r="C752" s="154" t="s">
        <v>4171</v>
      </c>
      <c r="D752" s="154"/>
      <c r="E752" s="179">
        <v>23467913833</v>
      </c>
    </row>
    <row r="753" spans="1:5">
      <c r="A753" s="154" t="s">
        <v>933</v>
      </c>
      <c r="B753" s="154" t="s">
        <v>4135</v>
      </c>
      <c r="C753" s="154" t="s">
        <v>4171</v>
      </c>
      <c r="D753" s="154"/>
      <c r="E753" s="179">
        <v>68034492871</v>
      </c>
    </row>
    <row r="754" spans="1:5">
      <c r="A754" s="154" t="s">
        <v>4278</v>
      </c>
      <c r="B754" s="154" t="s">
        <v>2320</v>
      </c>
      <c r="C754" s="154" t="s">
        <v>4171</v>
      </c>
      <c r="D754" s="154"/>
      <c r="E754" s="179">
        <v>43321554138</v>
      </c>
    </row>
    <row r="755" spans="1:5">
      <c r="A755" s="154" t="s">
        <v>10</v>
      </c>
      <c r="B755" s="154" t="s">
        <v>1655</v>
      </c>
      <c r="C755" s="154" t="s">
        <v>4171</v>
      </c>
      <c r="D755" s="154"/>
      <c r="E755" s="179">
        <v>3760699892</v>
      </c>
    </row>
    <row r="756" spans="1:5">
      <c r="A756" s="154" t="s">
        <v>977</v>
      </c>
      <c r="B756" s="154" t="s">
        <v>2450</v>
      </c>
      <c r="C756" s="154" t="s">
        <v>4171</v>
      </c>
      <c r="D756" s="154"/>
      <c r="E756" s="179">
        <v>334761983177</v>
      </c>
    </row>
    <row r="757" spans="1:5">
      <c r="A757" s="154" t="s">
        <v>978</v>
      </c>
      <c r="B757" s="154" t="s">
        <v>2451</v>
      </c>
      <c r="C757" s="154" t="s">
        <v>4171</v>
      </c>
      <c r="D757" s="154"/>
      <c r="E757" s="179"/>
    </row>
    <row r="758" spans="1:5">
      <c r="A758" s="154" t="s">
        <v>365</v>
      </c>
      <c r="B758" s="154" t="s">
        <v>2067</v>
      </c>
      <c r="C758" s="154" t="s">
        <v>4171</v>
      </c>
      <c r="D758" s="154"/>
      <c r="E758" s="179"/>
    </row>
    <row r="759" spans="1:5">
      <c r="A759" s="154" t="s">
        <v>979</v>
      </c>
      <c r="B759" s="154" t="s">
        <v>2452</v>
      </c>
      <c r="C759" s="154" t="s">
        <v>4171</v>
      </c>
      <c r="D759" s="154"/>
      <c r="E759" s="179"/>
    </row>
    <row r="760" spans="1:5">
      <c r="A760" s="154" t="s">
        <v>728</v>
      </c>
      <c r="B760" s="154" t="s">
        <v>4227</v>
      </c>
      <c r="C760" s="154" t="s">
        <v>4171</v>
      </c>
      <c r="D760" s="154"/>
      <c r="E760" s="179">
        <v>-483561266</v>
      </c>
    </row>
    <row r="761" spans="1:5">
      <c r="A761" s="154" t="s">
        <v>983</v>
      </c>
      <c r="B761" s="154" t="s">
        <v>2456</v>
      </c>
      <c r="C761" s="154" t="s">
        <v>4171</v>
      </c>
      <c r="D761" s="154"/>
      <c r="E761" s="179"/>
    </row>
    <row r="762" spans="1:5">
      <c r="A762" s="154" t="s">
        <v>15</v>
      </c>
      <c r="B762" s="154" t="s">
        <v>4279</v>
      </c>
      <c r="C762" s="154" t="s">
        <v>4171</v>
      </c>
      <c r="D762" s="154"/>
      <c r="E762" s="179"/>
    </row>
    <row r="763" spans="1:5">
      <c r="A763" s="154" t="s">
        <v>987</v>
      </c>
      <c r="B763" s="154" t="s">
        <v>2460</v>
      </c>
      <c r="C763" s="154" t="s">
        <v>4171</v>
      </c>
      <c r="D763" s="154"/>
      <c r="E763" s="179">
        <v>67561370212</v>
      </c>
    </row>
    <row r="764" spans="1:5">
      <c r="A764" s="154" t="s">
        <v>4007</v>
      </c>
      <c r="B764" s="154" t="s">
        <v>4008</v>
      </c>
      <c r="C764" s="154" t="s">
        <v>4171</v>
      </c>
      <c r="D764" s="154"/>
      <c r="E764" s="179">
        <v>8885834693</v>
      </c>
    </row>
    <row r="765" spans="1:5">
      <c r="A765" s="154" t="s">
        <v>990</v>
      </c>
      <c r="B765" s="154" t="s">
        <v>2464</v>
      </c>
      <c r="C765" s="154" t="s">
        <v>4171</v>
      </c>
      <c r="D765" s="154"/>
      <c r="E765" s="179"/>
    </row>
    <row r="766" spans="1:5">
      <c r="A766" s="154" t="s">
        <v>2467</v>
      </c>
      <c r="B766" s="154" t="s">
        <v>2468</v>
      </c>
      <c r="C766" s="154" t="s">
        <v>4171</v>
      </c>
      <c r="D766" s="154"/>
      <c r="E766" s="179"/>
    </row>
    <row r="767" spans="1:5">
      <c r="A767" s="154" t="s">
        <v>991</v>
      </c>
      <c r="B767" s="154" t="s">
        <v>2469</v>
      </c>
      <c r="C767" s="154" t="s">
        <v>4171</v>
      </c>
      <c r="D767" s="154"/>
      <c r="E767" s="179"/>
    </row>
    <row r="768" spans="1:5">
      <c r="A768" s="154" t="s">
        <v>992</v>
      </c>
      <c r="B768" s="154" t="s">
        <v>2470</v>
      </c>
      <c r="C768" s="154" t="s">
        <v>4171</v>
      </c>
      <c r="D768" s="154"/>
      <c r="E768" s="179">
        <v>31311897688</v>
      </c>
    </row>
    <row r="769" spans="1:5">
      <c r="A769" s="154" t="s">
        <v>3703</v>
      </c>
      <c r="B769" s="154" t="s">
        <v>3704</v>
      </c>
      <c r="C769" s="154" t="s">
        <v>4171</v>
      </c>
      <c r="D769" s="154"/>
      <c r="E769" s="179"/>
    </row>
    <row r="770" spans="1:5">
      <c r="A770" s="154" t="s">
        <v>993</v>
      </c>
      <c r="B770" s="154" t="s">
        <v>2471</v>
      </c>
      <c r="C770" s="154" t="s">
        <v>4171</v>
      </c>
      <c r="D770" s="154"/>
      <c r="E770" s="179"/>
    </row>
    <row r="771" spans="1:5">
      <c r="A771" s="154" t="s">
        <v>913</v>
      </c>
      <c r="B771" s="154" t="s">
        <v>2474</v>
      </c>
      <c r="C771" s="154" t="s">
        <v>4171</v>
      </c>
      <c r="D771" s="154"/>
      <c r="E771" s="179"/>
    </row>
    <row r="772" spans="1:5">
      <c r="A772" s="154" t="s">
        <v>3985</v>
      </c>
      <c r="B772" s="154" t="s">
        <v>3986</v>
      </c>
      <c r="C772" s="154" t="s">
        <v>4171</v>
      </c>
      <c r="D772" s="154"/>
      <c r="E772" s="179"/>
    </row>
    <row r="773" spans="1:5">
      <c r="A773" s="154" t="s">
        <v>2076</v>
      </c>
      <c r="B773" s="154" t="s">
        <v>4206</v>
      </c>
      <c r="C773" s="154" t="s">
        <v>4171</v>
      </c>
      <c r="D773" s="154"/>
      <c r="E773" s="179"/>
    </row>
    <row r="774" spans="1:5">
      <c r="A774" s="154" t="s">
        <v>943</v>
      </c>
      <c r="B774" s="154" t="s">
        <v>2475</v>
      </c>
      <c r="C774" s="154" t="s">
        <v>4171</v>
      </c>
      <c r="D774" s="154"/>
      <c r="E774" s="179">
        <v>48523496629</v>
      </c>
    </row>
    <row r="775" spans="1:5">
      <c r="A775" s="154" t="s">
        <v>829</v>
      </c>
      <c r="B775" s="154" t="s">
        <v>2476</v>
      </c>
      <c r="C775" s="154" t="s">
        <v>4171</v>
      </c>
      <c r="D775" s="154"/>
      <c r="E775" s="179">
        <v>15865528128</v>
      </c>
    </row>
    <row r="776" spans="1:5">
      <c r="A776" s="154" t="s">
        <v>994</v>
      </c>
      <c r="B776" s="154" t="s">
        <v>2477</v>
      </c>
      <c r="C776" s="154" t="s">
        <v>4171</v>
      </c>
      <c r="D776" s="154"/>
      <c r="E776" s="179">
        <v>25849736302</v>
      </c>
    </row>
    <row r="777" spans="1:5">
      <c r="A777" s="154" t="s">
        <v>826</v>
      </c>
      <c r="B777" s="154" t="s">
        <v>2478</v>
      </c>
      <c r="C777" s="154" t="s">
        <v>4171</v>
      </c>
      <c r="D777" s="154"/>
      <c r="E777" s="179"/>
    </row>
    <row r="778" spans="1:5">
      <c r="A778" s="154" t="s">
        <v>4136</v>
      </c>
      <c r="B778" s="154" t="s">
        <v>4137</v>
      </c>
      <c r="C778" s="154" t="s">
        <v>4171</v>
      </c>
      <c r="D778" s="154"/>
      <c r="E778" s="179"/>
    </row>
    <row r="779" spans="1:5">
      <c r="A779" s="154" t="s">
        <v>995</v>
      </c>
      <c r="B779" s="154" t="s">
        <v>2479</v>
      </c>
      <c r="C779" s="154" t="s">
        <v>4171</v>
      </c>
      <c r="D779" s="154"/>
      <c r="E779" s="179">
        <v>19064772500</v>
      </c>
    </row>
    <row r="780" spans="1:5">
      <c r="A780" s="154" t="s">
        <v>996</v>
      </c>
      <c r="B780" s="154" t="s">
        <v>2480</v>
      </c>
      <c r="C780" s="154" t="s">
        <v>4171</v>
      </c>
      <c r="D780" s="154"/>
      <c r="E780" s="179">
        <v>8392441132</v>
      </c>
    </row>
    <row r="781" spans="1:5">
      <c r="A781" s="154" t="s">
        <v>997</v>
      </c>
      <c r="B781" s="154" t="s">
        <v>2481</v>
      </c>
      <c r="C781" s="154" t="s">
        <v>4171</v>
      </c>
      <c r="D781" s="154"/>
      <c r="E781" s="179"/>
    </row>
    <row r="782" spans="1:5">
      <c r="A782" s="154" t="s">
        <v>998</v>
      </c>
      <c r="B782" s="154" t="s">
        <v>2482</v>
      </c>
      <c r="C782" s="154" t="s">
        <v>4171</v>
      </c>
      <c r="D782" s="154"/>
      <c r="E782" s="179"/>
    </row>
    <row r="783" spans="1:5">
      <c r="A783" s="154" t="s">
        <v>4173</v>
      </c>
      <c r="B783" s="154" t="s">
        <v>4174</v>
      </c>
      <c r="C783" s="154" t="s">
        <v>4171</v>
      </c>
      <c r="D783" s="154"/>
      <c r="E783" s="179"/>
    </row>
    <row r="784" spans="1:5">
      <c r="A784" s="154" t="s">
        <v>3966</v>
      </c>
      <c r="B784" s="154" t="s">
        <v>3967</v>
      </c>
      <c r="C784" s="154" t="s">
        <v>4171</v>
      </c>
      <c r="D784" s="154"/>
      <c r="E784" s="179">
        <v>78386280532</v>
      </c>
    </row>
    <row r="785" spans="1:5">
      <c r="A785" s="154" t="s">
        <v>999</v>
      </c>
      <c r="B785" s="154" t="s">
        <v>2483</v>
      </c>
      <c r="C785" s="154" t="s">
        <v>4171</v>
      </c>
      <c r="D785" s="154"/>
      <c r="E785" s="179"/>
    </row>
    <row r="786" spans="1:5">
      <c r="A786" s="154" t="s">
        <v>1000</v>
      </c>
      <c r="B786" s="154" t="s">
        <v>2484</v>
      </c>
      <c r="C786" s="154" t="s">
        <v>4171</v>
      </c>
      <c r="D786" s="154"/>
      <c r="E786" s="179"/>
    </row>
    <row r="787" spans="1:5">
      <c r="A787" s="154" t="s">
        <v>3723</v>
      </c>
      <c r="B787" s="154" t="s">
        <v>4207</v>
      </c>
      <c r="C787" s="154" t="s">
        <v>4171</v>
      </c>
      <c r="D787" s="154"/>
      <c r="E787" s="179">
        <v>16478744742</v>
      </c>
    </row>
    <row r="788" spans="1:5">
      <c r="A788" s="154" t="s">
        <v>1002</v>
      </c>
      <c r="B788" s="154" t="s">
        <v>2486</v>
      </c>
      <c r="C788" s="154" t="s">
        <v>4171</v>
      </c>
      <c r="D788" s="154"/>
      <c r="E788" s="179"/>
    </row>
    <row r="789" spans="1:5">
      <c r="A789" s="154" t="s">
        <v>375</v>
      </c>
      <c r="B789" s="154" t="s">
        <v>2080</v>
      </c>
      <c r="C789" s="154" t="s">
        <v>4171</v>
      </c>
      <c r="D789" s="154"/>
      <c r="E789" s="179"/>
    </row>
    <row r="790" spans="1:5">
      <c r="A790" s="154" t="s">
        <v>834</v>
      </c>
      <c r="B790" s="154" t="s">
        <v>2488</v>
      </c>
      <c r="C790" s="154" t="s">
        <v>4171</v>
      </c>
      <c r="D790" s="154"/>
      <c r="E790" s="179">
        <v>50937835721</v>
      </c>
    </row>
    <row r="791" spans="1:5">
      <c r="A791" s="154" t="s">
        <v>1004</v>
      </c>
      <c r="B791" s="154" t="s">
        <v>2489</v>
      </c>
      <c r="C791" s="154" t="s">
        <v>4171</v>
      </c>
      <c r="D791" s="154"/>
      <c r="E791" s="179"/>
    </row>
    <row r="792" spans="1:5">
      <c r="A792" s="154" t="s">
        <v>1005</v>
      </c>
      <c r="B792" s="154" t="s">
        <v>2490</v>
      </c>
      <c r="C792" s="154" t="s">
        <v>4171</v>
      </c>
      <c r="D792" s="154"/>
      <c r="E792" s="179"/>
    </row>
    <row r="793" spans="1:5">
      <c r="A793" s="154" t="s">
        <v>1008</v>
      </c>
      <c r="B793" s="154" t="s">
        <v>2493</v>
      </c>
      <c r="C793" s="154" t="s">
        <v>4171</v>
      </c>
      <c r="D793" s="154"/>
      <c r="E793" s="179"/>
    </row>
    <row r="794" spans="1:5">
      <c r="A794" s="154" t="s">
        <v>1009</v>
      </c>
      <c r="B794" s="154" t="s">
        <v>2494</v>
      </c>
      <c r="C794" s="154" t="s">
        <v>4171</v>
      </c>
      <c r="D794" s="154"/>
      <c r="E794" s="179">
        <v>54149782098</v>
      </c>
    </row>
    <row r="795" spans="1:5">
      <c r="A795" s="154" t="s">
        <v>1010</v>
      </c>
      <c r="B795" s="154" t="s">
        <v>2495</v>
      </c>
      <c r="C795" s="154" t="s">
        <v>4171</v>
      </c>
      <c r="D795" s="154"/>
      <c r="E795" s="179"/>
    </row>
    <row r="796" spans="1:5">
      <c r="A796" s="154" t="s">
        <v>1011</v>
      </c>
      <c r="B796" s="154" t="s">
        <v>2496</v>
      </c>
      <c r="C796" s="154" t="s">
        <v>4171</v>
      </c>
      <c r="D796" s="154"/>
      <c r="E796" s="179">
        <v>25708851407</v>
      </c>
    </row>
    <row r="797" spans="1:5">
      <c r="A797" s="154" t="s">
        <v>4175</v>
      </c>
      <c r="B797" s="154" t="s">
        <v>4176</v>
      </c>
      <c r="C797" s="154" t="s">
        <v>4171</v>
      </c>
      <c r="D797" s="154"/>
      <c r="E797" s="179"/>
    </row>
    <row r="798" spans="1:5">
      <c r="A798" s="154" t="s">
        <v>1013</v>
      </c>
      <c r="B798" s="154" t="s">
        <v>2498</v>
      </c>
      <c r="C798" s="154" t="s">
        <v>4171</v>
      </c>
      <c r="D798" s="154"/>
      <c r="E798" s="179">
        <v>58752881447</v>
      </c>
    </row>
    <row r="799" spans="1:5">
      <c r="A799" s="154" t="s">
        <v>1014</v>
      </c>
      <c r="B799" s="154" t="s">
        <v>2499</v>
      </c>
      <c r="C799" s="154" t="s">
        <v>4171</v>
      </c>
      <c r="D799" s="154"/>
      <c r="E799" s="179">
        <v>14157704338</v>
      </c>
    </row>
    <row r="800" spans="1:5">
      <c r="A800" s="154" t="s">
        <v>1015</v>
      </c>
      <c r="B800" s="154" t="s">
        <v>2500</v>
      </c>
      <c r="C800" s="154" t="s">
        <v>4171</v>
      </c>
      <c r="D800" s="154"/>
      <c r="E800" s="179">
        <v>22657990354</v>
      </c>
    </row>
    <row r="801" spans="1:5">
      <c r="A801" s="154" t="s">
        <v>809</v>
      </c>
      <c r="B801" s="154" t="s">
        <v>2501</v>
      </c>
      <c r="C801" s="154" t="s">
        <v>4171</v>
      </c>
      <c r="D801" s="154"/>
      <c r="E801" s="179"/>
    </row>
    <row r="802" spans="1:5">
      <c r="A802" s="154" t="s">
        <v>1017</v>
      </c>
      <c r="B802" s="154" t="s">
        <v>2505</v>
      </c>
      <c r="C802" s="154" t="s">
        <v>4171</v>
      </c>
      <c r="D802" s="154"/>
      <c r="E802" s="179"/>
    </row>
    <row r="803" spans="1:5">
      <c r="A803" s="154" t="s">
        <v>4246</v>
      </c>
      <c r="B803" s="154" t="s">
        <v>4247</v>
      </c>
      <c r="C803" s="154" t="s">
        <v>4171</v>
      </c>
      <c r="D803" s="154"/>
      <c r="E803" s="179"/>
    </row>
    <row r="804" spans="1:5">
      <c r="A804" s="154" t="s">
        <v>1018</v>
      </c>
      <c r="B804" s="154" t="s">
        <v>2508</v>
      </c>
      <c r="C804" s="154" t="s">
        <v>4171</v>
      </c>
      <c r="D804" s="154"/>
      <c r="E804" s="179">
        <v>27028079309</v>
      </c>
    </row>
    <row r="805" spans="1:5">
      <c r="A805" s="154" t="s">
        <v>1019</v>
      </c>
      <c r="B805" s="154" t="s">
        <v>2509</v>
      </c>
      <c r="C805" s="154" t="s">
        <v>4171</v>
      </c>
      <c r="D805" s="154"/>
      <c r="E805" s="179"/>
    </row>
    <row r="806" spans="1:5">
      <c r="A806" s="154" t="s">
        <v>886</v>
      </c>
      <c r="B806" s="154" t="s">
        <v>2510</v>
      </c>
      <c r="C806" s="154" t="s">
        <v>4171</v>
      </c>
      <c r="D806" s="154"/>
      <c r="E806" s="179">
        <v>12687834534</v>
      </c>
    </row>
    <row r="807" spans="1:5">
      <c r="A807" s="154" t="s">
        <v>1020</v>
      </c>
      <c r="B807" s="154" t="s">
        <v>2511</v>
      </c>
      <c r="C807" s="154" t="s">
        <v>4171</v>
      </c>
      <c r="D807" s="154"/>
      <c r="E807" s="179"/>
    </row>
    <row r="808" spans="1:5">
      <c r="A808" s="154" t="s">
        <v>1021</v>
      </c>
      <c r="B808" s="154" t="s">
        <v>2512</v>
      </c>
      <c r="C808" s="154" t="s">
        <v>4171</v>
      </c>
      <c r="D808" s="154"/>
      <c r="E808" s="179">
        <v>-2166225010</v>
      </c>
    </row>
    <row r="809" spans="1:5">
      <c r="A809" s="154" t="s">
        <v>1022</v>
      </c>
      <c r="B809" s="154" t="s">
        <v>2513</v>
      </c>
      <c r="C809" s="154" t="s">
        <v>4171</v>
      </c>
      <c r="D809" s="154"/>
      <c r="E809" s="179">
        <v>11839332893</v>
      </c>
    </row>
    <row r="810" spans="1:5">
      <c r="A810" s="154" t="s">
        <v>944</v>
      </c>
      <c r="B810" s="154" t="s">
        <v>2514</v>
      </c>
      <c r="C810" s="154" t="s">
        <v>4171</v>
      </c>
      <c r="D810" s="154"/>
      <c r="E810" s="179">
        <v>27526882163</v>
      </c>
    </row>
    <row r="811" spans="1:5">
      <c r="A811" s="154" t="s">
        <v>840</v>
      </c>
      <c r="B811" s="154" t="s">
        <v>2515</v>
      </c>
      <c r="C811" s="154" t="s">
        <v>4171</v>
      </c>
      <c r="D811" s="154"/>
      <c r="E811" s="179">
        <v>1678536317</v>
      </c>
    </row>
    <row r="812" spans="1:5">
      <c r="A812" s="154" t="s">
        <v>846</v>
      </c>
      <c r="B812" s="154" t="s">
        <v>2516</v>
      </c>
      <c r="C812" s="154" t="s">
        <v>4171</v>
      </c>
      <c r="D812" s="154"/>
      <c r="E812" s="179">
        <v>47218749694</v>
      </c>
    </row>
    <row r="813" spans="1:5">
      <c r="A813" s="154" t="s">
        <v>1023</v>
      </c>
      <c r="B813" s="154" t="s">
        <v>2518</v>
      </c>
      <c r="C813" s="154" t="s">
        <v>4171</v>
      </c>
      <c r="D813" s="154"/>
      <c r="E813" s="179"/>
    </row>
    <row r="814" spans="1:5">
      <c r="A814" s="154" t="s">
        <v>1024</v>
      </c>
      <c r="B814" s="154" t="s">
        <v>2519</v>
      </c>
      <c r="C814" s="154" t="s">
        <v>4171</v>
      </c>
      <c r="D814" s="154"/>
      <c r="E814" s="179">
        <v>2989441266</v>
      </c>
    </row>
    <row r="815" spans="1:5">
      <c r="A815" s="154" t="s">
        <v>1025</v>
      </c>
      <c r="B815" s="154" t="s">
        <v>2520</v>
      </c>
      <c r="C815" s="154" t="s">
        <v>4171</v>
      </c>
      <c r="D815" s="154"/>
      <c r="E815" s="179"/>
    </row>
    <row r="816" spans="1:5">
      <c r="A816" s="154" t="s">
        <v>925</v>
      </c>
      <c r="B816" s="154" t="s">
        <v>2521</v>
      </c>
      <c r="C816" s="154" t="s">
        <v>4171</v>
      </c>
      <c r="D816" s="154"/>
      <c r="E816" s="179"/>
    </row>
    <row r="817" spans="1:5">
      <c r="A817" s="154" t="s">
        <v>1026</v>
      </c>
      <c r="B817" s="154" t="s">
        <v>2522</v>
      </c>
      <c r="C817" s="154" t="s">
        <v>4171</v>
      </c>
      <c r="D817" s="154"/>
      <c r="E817" s="179"/>
    </row>
    <row r="818" spans="1:5">
      <c r="A818" s="154" t="s">
        <v>934</v>
      </c>
      <c r="B818" s="154" t="s">
        <v>3790</v>
      </c>
      <c r="C818" s="154" t="s">
        <v>4171</v>
      </c>
      <c r="D818" s="154"/>
      <c r="E818" s="179">
        <v>31377881043</v>
      </c>
    </row>
    <row r="819" spans="1:5">
      <c r="A819" s="154" t="s">
        <v>1027</v>
      </c>
      <c r="B819" s="154" t="s">
        <v>2524</v>
      </c>
      <c r="C819" s="154" t="s">
        <v>4171</v>
      </c>
      <c r="D819" s="154"/>
      <c r="E819" s="179"/>
    </row>
    <row r="820" spans="1:5">
      <c r="A820" s="154" t="s">
        <v>1029</v>
      </c>
      <c r="B820" s="154" t="s">
        <v>2526</v>
      </c>
      <c r="C820" s="154" t="s">
        <v>4171</v>
      </c>
      <c r="D820" s="154"/>
      <c r="E820" s="179"/>
    </row>
    <row r="821" spans="1:5">
      <c r="A821" s="154" t="s">
        <v>1030</v>
      </c>
      <c r="B821" s="154" t="s">
        <v>2527</v>
      </c>
      <c r="C821" s="154" t="s">
        <v>4171</v>
      </c>
      <c r="D821" s="154"/>
      <c r="E821" s="179">
        <v>36719130932</v>
      </c>
    </row>
    <row r="822" spans="1:5">
      <c r="A822" s="154" t="s">
        <v>2529</v>
      </c>
      <c r="B822" s="154" t="s">
        <v>4009</v>
      </c>
      <c r="C822" s="154" t="s">
        <v>4171</v>
      </c>
      <c r="D822" s="154"/>
      <c r="E822" s="179"/>
    </row>
    <row r="823" spans="1:5">
      <c r="A823" s="154" t="s">
        <v>836</v>
      </c>
      <c r="B823" s="154" t="s">
        <v>2531</v>
      </c>
      <c r="C823" s="154" t="s">
        <v>4171</v>
      </c>
      <c r="D823" s="154"/>
      <c r="E823" s="179"/>
    </row>
    <row r="824" spans="1:5">
      <c r="A824" s="154" t="s">
        <v>3681</v>
      </c>
      <c r="B824" s="154" t="s">
        <v>3682</v>
      </c>
      <c r="C824" s="154" t="s">
        <v>4171</v>
      </c>
      <c r="D824" s="154"/>
      <c r="E824" s="179">
        <v>33980067400</v>
      </c>
    </row>
    <row r="825" spans="1:5">
      <c r="A825" s="154" t="s">
        <v>1032</v>
      </c>
      <c r="B825" s="154" t="s">
        <v>2532</v>
      </c>
      <c r="C825" s="154" t="s">
        <v>4171</v>
      </c>
      <c r="D825" s="154"/>
      <c r="E825" s="179"/>
    </row>
    <row r="826" spans="1:5">
      <c r="A826" s="154" t="s">
        <v>945</v>
      </c>
      <c r="B826" s="154" t="s">
        <v>3791</v>
      </c>
      <c r="C826" s="154" t="s">
        <v>4171</v>
      </c>
      <c r="D826" s="154"/>
      <c r="E826" s="179"/>
    </row>
    <row r="827" spans="1:5">
      <c r="A827" s="154" t="s">
        <v>926</v>
      </c>
      <c r="B827" s="154" t="s">
        <v>2534</v>
      </c>
      <c r="C827" s="154" t="s">
        <v>4171</v>
      </c>
      <c r="D827" s="154"/>
      <c r="E827" s="179">
        <v>117833935590</v>
      </c>
    </row>
    <row r="828" spans="1:5">
      <c r="A828" s="154" t="s">
        <v>1035</v>
      </c>
      <c r="B828" s="154" t="s">
        <v>2537</v>
      </c>
      <c r="C828" s="154" t="s">
        <v>4171</v>
      </c>
      <c r="D828" s="154"/>
      <c r="E828" s="179">
        <v>12444226037</v>
      </c>
    </row>
    <row r="829" spans="1:5">
      <c r="A829" s="154" t="s">
        <v>1036</v>
      </c>
      <c r="B829" s="154" t="s">
        <v>2538</v>
      </c>
      <c r="C829" s="154" t="s">
        <v>4171</v>
      </c>
      <c r="D829" s="154"/>
      <c r="E829" s="179"/>
    </row>
    <row r="830" spans="1:5">
      <c r="A830" s="154" t="s">
        <v>766</v>
      </c>
      <c r="B830" s="154" t="s">
        <v>2540</v>
      </c>
      <c r="C830" s="154" t="s">
        <v>4171</v>
      </c>
      <c r="D830" s="154"/>
      <c r="E830" s="179">
        <v>82001868174</v>
      </c>
    </row>
    <row r="831" spans="1:5">
      <c r="A831" s="154" t="s">
        <v>384</v>
      </c>
      <c r="B831" s="154" t="s">
        <v>3792</v>
      </c>
      <c r="C831" s="154" t="s">
        <v>4171</v>
      </c>
      <c r="D831" s="154"/>
      <c r="E831" s="179"/>
    </row>
    <row r="832" spans="1:5">
      <c r="A832" s="154" t="s">
        <v>1039</v>
      </c>
      <c r="B832" s="154" t="s">
        <v>2543</v>
      </c>
      <c r="C832" s="154" t="s">
        <v>4171</v>
      </c>
      <c r="D832" s="154"/>
      <c r="E832" s="179"/>
    </row>
    <row r="833" spans="1:5">
      <c r="A833" s="154" t="s">
        <v>2544</v>
      </c>
      <c r="B833" s="154" t="s">
        <v>3917</v>
      </c>
      <c r="C833" s="154" t="s">
        <v>4171</v>
      </c>
      <c r="D833" s="154"/>
      <c r="E833" s="179"/>
    </row>
    <row r="834" spans="1:5">
      <c r="A834" s="154" t="s">
        <v>891</v>
      </c>
      <c r="B834" s="154" t="s">
        <v>2547</v>
      </c>
      <c r="C834" s="154" t="s">
        <v>4171</v>
      </c>
      <c r="D834" s="154"/>
      <c r="E834" s="179">
        <v>21417465668</v>
      </c>
    </row>
    <row r="835" spans="1:5">
      <c r="A835" s="154" t="s">
        <v>1041</v>
      </c>
      <c r="B835" s="154" t="s">
        <v>2549</v>
      </c>
      <c r="C835" s="154" t="s">
        <v>4171</v>
      </c>
      <c r="D835" s="154"/>
      <c r="E835" s="179">
        <v>-17541549698</v>
      </c>
    </row>
    <row r="836" spans="1:5">
      <c r="A836" s="154" t="s">
        <v>864</v>
      </c>
      <c r="B836" s="154" t="s">
        <v>2550</v>
      </c>
      <c r="C836" s="154" t="s">
        <v>4171</v>
      </c>
      <c r="D836" s="154"/>
      <c r="E836" s="179"/>
    </row>
    <row r="837" spans="1:5">
      <c r="A837" s="154" t="s">
        <v>2551</v>
      </c>
      <c r="B837" s="154" t="s">
        <v>2552</v>
      </c>
      <c r="C837" s="154" t="s">
        <v>4171</v>
      </c>
      <c r="D837" s="154"/>
      <c r="E837" s="179"/>
    </row>
    <row r="838" spans="1:5">
      <c r="A838" s="154" t="s">
        <v>1042</v>
      </c>
      <c r="B838" s="154" t="s">
        <v>2553</v>
      </c>
      <c r="C838" s="154" t="s">
        <v>4171</v>
      </c>
      <c r="D838" s="154"/>
      <c r="E838" s="179">
        <v>120364276542</v>
      </c>
    </row>
    <row r="839" spans="1:5">
      <c r="A839" s="154" t="s">
        <v>1611</v>
      </c>
      <c r="B839" s="154" t="s">
        <v>3868</v>
      </c>
      <c r="C839" s="154" t="s">
        <v>4171</v>
      </c>
      <c r="D839" s="154"/>
      <c r="E839" s="179">
        <v>41432372735</v>
      </c>
    </row>
    <row r="840" spans="1:5">
      <c r="A840" s="154" t="s">
        <v>3895</v>
      </c>
      <c r="B840" s="154" t="s">
        <v>3896</v>
      </c>
      <c r="C840" s="154" t="s">
        <v>4171</v>
      </c>
      <c r="D840" s="154"/>
      <c r="E840" s="179"/>
    </row>
    <row r="841" spans="1:5">
      <c r="A841" s="154" t="s">
        <v>1044</v>
      </c>
      <c r="B841" s="154" t="s">
        <v>2557</v>
      </c>
      <c r="C841" s="154" t="s">
        <v>4171</v>
      </c>
      <c r="D841" s="154"/>
      <c r="E841" s="179"/>
    </row>
    <row r="842" spans="1:5">
      <c r="A842" s="154" t="s">
        <v>1045</v>
      </c>
      <c r="B842" s="154" t="s">
        <v>2558</v>
      </c>
      <c r="C842" s="154" t="s">
        <v>4171</v>
      </c>
      <c r="D842" s="154"/>
      <c r="E842" s="179"/>
    </row>
    <row r="843" spans="1:5">
      <c r="A843" s="154" t="s">
        <v>3945</v>
      </c>
      <c r="B843" s="154" t="s">
        <v>3946</v>
      </c>
      <c r="C843" s="154" t="s">
        <v>4171</v>
      </c>
      <c r="D843" s="154"/>
      <c r="E843" s="179"/>
    </row>
    <row r="844" spans="1:5">
      <c r="A844" s="154" t="s">
        <v>1047</v>
      </c>
      <c r="B844" s="154" t="s">
        <v>2560</v>
      </c>
      <c r="C844" s="154" t="s">
        <v>4171</v>
      </c>
      <c r="D844" s="154"/>
      <c r="E844" s="179">
        <v>6687732922</v>
      </c>
    </row>
    <row r="845" spans="1:5">
      <c r="A845" s="154" t="s">
        <v>1048</v>
      </c>
      <c r="B845" s="154" t="s">
        <v>2561</v>
      </c>
      <c r="C845" s="154" t="s">
        <v>4171</v>
      </c>
      <c r="D845" s="154"/>
      <c r="E845" s="179"/>
    </row>
    <row r="846" spans="1:5">
      <c r="A846" s="154" t="s">
        <v>1049</v>
      </c>
      <c r="B846" s="154" t="s">
        <v>2562</v>
      </c>
      <c r="C846" s="154" t="s">
        <v>4171</v>
      </c>
      <c r="D846" s="154"/>
      <c r="E846" s="179"/>
    </row>
    <row r="847" spans="1:5">
      <c r="A847" s="154" t="s">
        <v>828</v>
      </c>
      <c r="B847" s="154" t="s">
        <v>2564</v>
      </c>
      <c r="C847" s="154" t="s">
        <v>4171</v>
      </c>
      <c r="D847" s="154"/>
      <c r="E847" s="179">
        <v>887527930</v>
      </c>
    </row>
    <row r="848" spans="1:5">
      <c r="A848" s="154" t="s">
        <v>1051</v>
      </c>
      <c r="B848" s="154" t="s">
        <v>2565</v>
      </c>
      <c r="C848" s="154" t="s">
        <v>4171</v>
      </c>
      <c r="D848" s="154"/>
      <c r="E848" s="179">
        <v>57571662785</v>
      </c>
    </row>
    <row r="849" spans="1:5">
      <c r="A849" s="154" t="s">
        <v>1052</v>
      </c>
      <c r="B849" s="154" t="s">
        <v>3869</v>
      </c>
      <c r="C849" s="154" t="s">
        <v>4171</v>
      </c>
      <c r="D849" s="154"/>
      <c r="E849" s="179"/>
    </row>
    <row r="850" spans="1:5">
      <c r="A850" s="154" t="s">
        <v>837</v>
      </c>
      <c r="B850" s="154" t="s">
        <v>2572</v>
      </c>
      <c r="C850" s="154" t="s">
        <v>4171</v>
      </c>
      <c r="D850" s="154"/>
      <c r="E850" s="179">
        <v>853775021</v>
      </c>
    </row>
    <row r="851" spans="1:5">
      <c r="A851" s="154" t="s">
        <v>3510</v>
      </c>
      <c r="B851" s="154" t="s">
        <v>3511</v>
      </c>
      <c r="C851" s="154" t="s">
        <v>4171</v>
      </c>
      <c r="D851" s="154"/>
      <c r="E851" s="179"/>
    </row>
    <row r="852" spans="1:5">
      <c r="A852" s="154" t="s">
        <v>1057</v>
      </c>
      <c r="B852" s="154" t="s">
        <v>2574</v>
      </c>
      <c r="C852" s="154" t="s">
        <v>4171</v>
      </c>
      <c r="D852" s="154"/>
      <c r="E852" s="179">
        <v>7343397328</v>
      </c>
    </row>
    <row r="853" spans="1:5">
      <c r="A853" s="154" t="s">
        <v>1058</v>
      </c>
      <c r="B853" s="154" t="s">
        <v>3776</v>
      </c>
      <c r="C853" s="154" t="s">
        <v>4171</v>
      </c>
      <c r="D853" s="154"/>
      <c r="E853" s="179"/>
    </row>
    <row r="854" spans="1:5">
      <c r="A854" s="154" t="s">
        <v>1059</v>
      </c>
      <c r="B854" s="154" t="s">
        <v>2580</v>
      </c>
      <c r="C854" s="154" t="s">
        <v>4171</v>
      </c>
      <c r="D854" s="154"/>
      <c r="E854" s="179"/>
    </row>
    <row r="855" spans="1:5">
      <c r="A855" s="154" t="s">
        <v>1060</v>
      </c>
      <c r="B855" s="154" t="s">
        <v>2581</v>
      </c>
      <c r="C855" s="154" t="s">
        <v>4171</v>
      </c>
      <c r="D855" s="154"/>
      <c r="E855" s="179"/>
    </row>
    <row r="856" spans="1:5">
      <c r="A856" s="154" t="s">
        <v>927</v>
      </c>
      <c r="B856" s="154" t="s">
        <v>2582</v>
      </c>
      <c r="C856" s="154" t="s">
        <v>4171</v>
      </c>
      <c r="D856" s="154"/>
      <c r="E856" s="179">
        <v>18674891996</v>
      </c>
    </row>
    <row r="857" spans="1:5">
      <c r="A857" s="154" t="s">
        <v>867</v>
      </c>
      <c r="B857" s="154" t="s">
        <v>3883</v>
      </c>
      <c r="C857" s="154" t="s">
        <v>4171</v>
      </c>
      <c r="D857" s="154"/>
      <c r="E857" s="179"/>
    </row>
    <row r="858" spans="1:5">
      <c r="A858" s="154" t="s">
        <v>1061</v>
      </c>
      <c r="B858" s="154" t="s">
        <v>3794</v>
      </c>
      <c r="C858" s="154" t="s">
        <v>4171</v>
      </c>
      <c r="D858" s="154"/>
      <c r="E858" s="179"/>
    </row>
    <row r="859" spans="1:5">
      <c r="A859" s="154" t="s">
        <v>1062</v>
      </c>
      <c r="B859" s="154" t="s">
        <v>2585</v>
      </c>
      <c r="C859" s="154" t="s">
        <v>4171</v>
      </c>
      <c r="D859" s="154"/>
      <c r="E859" s="179"/>
    </row>
    <row r="860" spans="1:5">
      <c r="A860" s="154" t="s">
        <v>2586</v>
      </c>
      <c r="B860" s="154" t="s">
        <v>2587</v>
      </c>
      <c r="C860" s="154" t="s">
        <v>4171</v>
      </c>
      <c r="D860" s="154"/>
      <c r="E860" s="179"/>
    </row>
    <row r="861" spans="1:5">
      <c r="A861" s="154" t="s">
        <v>1063</v>
      </c>
      <c r="B861" s="154" t="s">
        <v>2588</v>
      </c>
      <c r="C861" s="154" t="s">
        <v>4171</v>
      </c>
      <c r="D861" s="154"/>
      <c r="E861" s="179"/>
    </row>
    <row r="862" spans="1:5">
      <c r="A862" s="154" t="s">
        <v>1064</v>
      </c>
      <c r="B862" s="154" t="s">
        <v>2589</v>
      </c>
      <c r="C862" s="154" t="s">
        <v>4171</v>
      </c>
      <c r="D862" s="154"/>
      <c r="E862" s="179"/>
    </row>
    <row r="863" spans="1:5">
      <c r="A863" s="154" t="s">
        <v>4306</v>
      </c>
      <c r="B863" s="154" t="s">
        <v>4307</v>
      </c>
      <c r="C863" s="154" t="s">
        <v>4171</v>
      </c>
      <c r="D863" s="154"/>
      <c r="E863" s="179">
        <v>138573405331</v>
      </c>
    </row>
    <row r="864" spans="1:5">
      <c r="A864" s="154" t="s">
        <v>861</v>
      </c>
      <c r="B864" s="154" t="s">
        <v>4177</v>
      </c>
      <c r="C864" s="154" t="s">
        <v>4171</v>
      </c>
      <c r="D864" s="154"/>
      <c r="E864" s="179">
        <v>41845925085</v>
      </c>
    </row>
    <row r="865" spans="1:5">
      <c r="A865" s="154" t="s">
        <v>1066</v>
      </c>
      <c r="B865" s="154" t="s">
        <v>2592</v>
      </c>
      <c r="C865" s="154" t="s">
        <v>4171</v>
      </c>
      <c r="D865" s="154"/>
      <c r="E865" s="179">
        <v>21365674371</v>
      </c>
    </row>
    <row r="866" spans="1:5">
      <c r="A866" s="154" t="s">
        <v>1067</v>
      </c>
      <c r="B866" s="154" t="s">
        <v>2593</v>
      </c>
      <c r="C866" s="154" t="s">
        <v>4171</v>
      </c>
      <c r="D866" s="154"/>
      <c r="E866" s="179">
        <v>281047803254</v>
      </c>
    </row>
    <row r="867" spans="1:5">
      <c r="A867" s="154" t="s">
        <v>1068</v>
      </c>
      <c r="B867" s="154" t="s">
        <v>2594</v>
      </c>
      <c r="C867" s="154" t="s">
        <v>4171</v>
      </c>
      <c r="D867" s="154"/>
      <c r="E867" s="179">
        <v>-1850415513</v>
      </c>
    </row>
    <row r="868" spans="1:5">
      <c r="A868" s="154" t="s">
        <v>1069</v>
      </c>
      <c r="B868" s="154" t="s">
        <v>2595</v>
      </c>
      <c r="C868" s="154" t="s">
        <v>4171</v>
      </c>
      <c r="D868" s="154"/>
      <c r="E868" s="179"/>
    </row>
    <row r="869" spans="1:5">
      <c r="A869" s="154" t="s">
        <v>3897</v>
      </c>
      <c r="B869" s="154" t="s">
        <v>3935</v>
      </c>
      <c r="C869" s="154" t="s">
        <v>4171</v>
      </c>
      <c r="D869" s="154"/>
      <c r="E869" s="179">
        <v>119121905106</v>
      </c>
    </row>
    <row r="870" spans="1:5">
      <c r="A870" s="154" t="s">
        <v>1070</v>
      </c>
      <c r="B870" s="154" t="s">
        <v>2596</v>
      </c>
      <c r="C870" s="154" t="s">
        <v>4171</v>
      </c>
      <c r="D870" s="154"/>
      <c r="E870" s="179"/>
    </row>
    <row r="871" spans="1:5">
      <c r="A871" s="154" t="s">
        <v>1071</v>
      </c>
      <c r="B871" s="154" t="s">
        <v>2597</v>
      </c>
      <c r="C871" s="154" t="s">
        <v>4171</v>
      </c>
      <c r="D871" s="154"/>
      <c r="E871" s="179">
        <v>32537395463</v>
      </c>
    </row>
    <row r="872" spans="1:5">
      <c r="A872" s="154" t="s">
        <v>832</v>
      </c>
      <c r="B872" s="154" t="s">
        <v>2598</v>
      </c>
      <c r="C872" s="154" t="s">
        <v>4171</v>
      </c>
      <c r="D872" s="154"/>
      <c r="E872" s="179"/>
    </row>
    <row r="873" spans="1:5">
      <c r="A873" s="154" t="s">
        <v>1072</v>
      </c>
      <c r="B873" s="154" t="s">
        <v>2599</v>
      </c>
      <c r="C873" s="154" t="s">
        <v>4171</v>
      </c>
      <c r="D873" s="154"/>
      <c r="E873" s="179">
        <v>15985141133</v>
      </c>
    </row>
    <row r="874" spans="1:5">
      <c r="A874" s="154" t="s">
        <v>3750</v>
      </c>
      <c r="B874" s="154" t="s">
        <v>3877</v>
      </c>
      <c r="C874" s="154" t="s">
        <v>4171</v>
      </c>
      <c r="D874" s="154"/>
      <c r="E874" s="179"/>
    </row>
    <row r="875" spans="1:5">
      <c r="A875" s="154" t="s">
        <v>1073</v>
      </c>
      <c r="B875" s="154" t="s">
        <v>2600</v>
      </c>
      <c r="C875" s="154" t="s">
        <v>4171</v>
      </c>
      <c r="D875" s="154"/>
      <c r="E875" s="179"/>
    </row>
    <row r="876" spans="1:5">
      <c r="A876" s="154" t="s">
        <v>1074</v>
      </c>
      <c r="B876" s="154" t="s">
        <v>2601</v>
      </c>
      <c r="C876" s="154" t="s">
        <v>4171</v>
      </c>
      <c r="D876" s="154"/>
      <c r="E876" s="179"/>
    </row>
    <row r="877" spans="1:5">
      <c r="A877" s="154" t="s">
        <v>1075</v>
      </c>
      <c r="B877" s="154" t="s">
        <v>3826</v>
      </c>
      <c r="C877" s="154" t="s">
        <v>4171</v>
      </c>
      <c r="D877" s="154"/>
      <c r="E877" s="179"/>
    </row>
    <row r="878" spans="1:5">
      <c r="A878" s="154" t="s">
        <v>1612</v>
      </c>
      <c r="B878" s="154" t="s">
        <v>2605</v>
      </c>
      <c r="C878" s="154" t="s">
        <v>4171</v>
      </c>
      <c r="D878" s="154"/>
      <c r="E878" s="179">
        <v>1352735215</v>
      </c>
    </row>
    <row r="879" spans="1:5">
      <c r="A879" s="154" t="s">
        <v>1076</v>
      </c>
      <c r="B879" s="154" t="s">
        <v>2606</v>
      </c>
      <c r="C879" s="154" t="s">
        <v>4171</v>
      </c>
      <c r="D879" s="154"/>
      <c r="E879" s="179"/>
    </row>
    <row r="880" spans="1:5">
      <c r="A880" s="154" t="s">
        <v>1077</v>
      </c>
      <c r="B880" s="154" t="s">
        <v>2607</v>
      </c>
      <c r="C880" s="154" t="s">
        <v>4171</v>
      </c>
      <c r="D880" s="154"/>
      <c r="E880" s="179">
        <v>1447750200</v>
      </c>
    </row>
    <row r="881" spans="1:5">
      <c r="A881" s="154" t="s">
        <v>2609</v>
      </c>
      <c r="B881" s="154" t="s">
        <v>2610</v>
      </c>
      <c r="C881" s="154" t="s">
        <v>4171</v>
      </c>
      <c r="D881" s="154"/>
      <c r="E881" s="179">
        <v>66032061084</v>
      </c>
    </row>
    <row r="882" spans="1:5">
      <c r="A882" s="154" t="s">
        <v>1078</v>
      </c>
      <c r="B882" s="154" t="s">
        <v>2611</v>
      </c>
      <c r="C882" s="154" t="s">
        <v>4171</v>
      </c>
      <c r="D882" s="154"/>
      <c r="E882" s="179">
        <v>12631367962</v>
      </c>
    </row>
    <row r="883" spans="1:5">
      <c r="A883" s="154" t="s">
        <v>1079</v>
      </c>
      <c r="B883" s="154" t="s">
        <v>2612</v>
      </c>
      <c r="C883" s="154" t="s">
        <v>4171</v>
      </c>
      <c r="D883" s="154"/>
      <c r="E883" s="179">
        <v>-2659328977</v>
      </c>
    </row>
    <row r="884" spans="1:5">
      <c r="A884" s="154" t="s">
        <v>1080</v>
      </c>
      <c r="B884" s="154" t="s">
        <v>2613</v>
      </c>
      <c r="C884" s="154" t="s">
        <v>4171</v>
      </c>
      <c r="D884" s="154"/>
      <c r="E884" s="179"/>
    </row>
    <row r="885" spans="1:5">
      <c r="A885" s="154" t="s">
        <v>396</v>
      </c>
      <c r="B885" s="154" t="s">
        <v>2615</v>
      </c>
      <c r="C885" s="154" t="s">
        <v>4171</v>
      </c>
      <c r="D885" s="154"/>
      <c r="E885" s="179"/>
    </row>
    <row r="886" spans="1:5">
      <c r="A886" s="154" t="s">
        <v>399</v>
      </c>
      <c r="B886" s="154" t="s">
        <v>3657</v>
      </c>
      <c r="C886" s="154" t="s">
        <v>4171</v>
      </c>
      <c r="D886" s="154"/>
      <c r="E886" s="179"/>
    </row>
    <row r="887" spans="1:5">
      <c r="A887" s="154" t="s">
        <v>1082</v>
      </c>
      <c r="B887" s="154" t="s">
        <v>2619</v>
      </c>
      <c r="C887" s="154" t="s">
        <v>4171</v>
      </c>
      <c r="D887" s="154"/>
      <c r="E887" s="179">
        <v>55972363038</v>
      </c>
    </row>
    <row r="888" spans="1:5">
      <c r="A888" s="154" t="s">
        <v>402</v>
      </c>
      <c r="B888" s="154" t="s">
        <v>2110</v>
      </c>
      <c r="C888" s="154" t="s">
        <v>4171</v>
      </c>
      <c r="D888" s="154"/>
      <c r="E888" s="179">
        <v>15285793328</v>
      </c>
    </row>
    <row r="889" spans="1:5">
      <c r="A889" s="154" t="s">
        <v>403</v>
      </c>
      <c r="B889" s="154" t="s">
        <v>2111</v>
      </c>
      <c r="C889" s="154" t="s">
        <v>4171</v>
      </c>
      <c r="D889" s="154"/>
      <c r="E889" s="179">
        <v>492873280</v>
      </c>
    </row>
    <row r="890" spans="1:5">
      <c r="A890" s="154" t="s">
        <v>1085</v>
      </c>
      <c r="B890" s="154" t="s">
        <v>2622</v>
      </c>
      <c r="C890" s="154" t="s">
        <v>4171</v>
      </c>
      <c r="D890" s="154"/>
      <c r="E890" s="179"/>
    </row>
    <row r="891" spans="1:5">
      <c r="A891" s="154" t="s">
        <v>1086</v>
      </c>
      <c r="B891" s="154" t="s">
        <v>3661</v>
      </c>
      <c r="C891" s="154" t="s">
        <v>4171</v>
      </c>
      <c r="D891" s="154"/>
      <c r="E891" s="179"/>
    </row>
    <row r="892" spans="1:5">
      <c r="A892" s="154" t="s">
        <v>64</v>
      </c>
      <c r="B892" s="154" t="s">
        <v>1714</v>
      </c>
      <c r="C892" s="154" t="s">
        <v>4171</v>
      </c>
      <c r="D892" s="154"/>
      <c r="E892" s="179"/>
    </row>
    <row r="893" spans="1:5">
      <c r="A893" s="154" t="s">
        <v>3512</v>
      </c>
      <c r="B893" s="154" t="s">
        <v>3513</v>
      </c>
      <c r="C893" s="154" t="s">
        <v>4171</v>
      </c>
      <c r="D893" s="154"/>
      <c r="E893" s="179">
        <v>79401397835</v>
      </c>
    </row>
    <row r="894" spans="1:5">
      <c r="A894" s="154" t="s">
        <v>1089</v>
      </c>
      <c r="B894" s="154" t="s">
        <v>2626</v>
      </c>
      <c r="C894" s="154" t="s">
        <v>4171</v>
      </c>
      <c r="D894" s="154"/>
      <c r="E894" s="179"/>
    </row>
    <row r="895" spans="1:5">
      <c r="A895" s="154" t="s">
        <v>1091</v>
      </c>
      <c r="B895" s="154" t="s">
        <v>2628</v>
      </c>
      <c r="C895" s="154" t="s">
        <v>4171</v>
      </c>
      <c r="D895" s="154"/>
      <c r="E895" s="179"/>
    </row>
    <row r="896" spans="1:5">
      <c r="A896" s="154" t="s">
        <v>914</v>
      </c>
      <c r="B896" s="154" t="s">
        <v>2630</v>
      </c>
      <c r="C896" s="154" t="s">
        <v>4171</v>
      </c>
      <c r="D896" s="154"/>
      <c r="E896" s="179"/>
    </row>
    <row r="897" spans="1:5">
      <c r="A897" s="154" t="s">
        <v>1093</v>
      </c>
      <c r="B897" s="154" t="s">
        <v>2631</v>
      </c>
      <c r="C897" s="154" t="s">
        <v>4171</v>
      </c>
      <c r="D897" s="154"/>
      <c r="E897" s="179">
        <v>42347828725</v>
      </c>
    </row>
    <row r="898" spans="1:5">
      <c r="A898" s="154" t="s">
        <v>1094</v>
      </c>
      <c r="B898" s="154" t="s">
        <v>2632</v>
      </c>
      <c r="C898" s="154" t="s">
        <v>4171</v>
      </c>
      <c r="D898" s="154"/>
      <c r="E898" s="179"/>
    </row>
    <row r="899" spans="1:5">
      <c r="A899" s="154" t="s">
        <v>1095</v>
      </c>
      <c r="B899" s="154" t="s">
        <v>2633</v>
      </c>
      <c r="C899" s="154" t="s">
        <v>4171</v>
      </c>
      <c r="D899" s="154"/>
      <c r="E899" s="179"/>
    </row>
    <row r="900" spans="1:5">
      <c r="A900" s="154" t="s">
        <v>1097</v>
      </c>
      <c r="B900" s="154" t="s">
        <v>2635</v>
      </c>
      <c r="C900" s="154" t="s">
        <v>4171</v>
      </c>
      <c r="D900" s="154"/>
      <c r="E900" s="179"/>
    </row>
    <row r="901" spans="1:5">
      <c r="A901" s="154" t="s">
        <v>1098</v>
      </c>
      <c r="B901" s="154" t="s">
        <v>4248</v>
      </c>
      <c r="C901" s="154" t="s">
        <v>4171</v>
      </c>
      <c r="D901" s="154"/>
      <c r="E901" s="179"/>
    </row>
    <row r="902" spans="1:5">
      <c r="A902" s="154" t="s">
        <v>1099</v>
      </c>
      <c r="B902" s="154" t="s">
        <v>2637</v>
      </c>
      <c r="C902" s="154" t="s">
        <v>4171</v>
      </c>
      <c r="D902" s="154"/>
      <c r="E902" s="179">
        <v>-9566885903</v>
      </c>
    </row>
    <row r="903" spans="1:5">
      <c r="A903" s="154" t="s">
        <v>4280</v>
      </c>
      <c r="B903" s="154" t="s">
        <v>4281</v>
      </c>
      <c r="C903" s="154" t="s">
        <v>4171</v>
      </c>
      <c r="D903" s="154"/>
      <c r="E903" s="179">
        <v>286962605033</v>
      </c>
    </row>
    <row r="904" spans="1:5">
      <c r="A904" s="154" t="s">
        <v>3961</v>
      </c>
      <c r="B904" s="154" t="s">
        <v>4122</v>
      </c>
      <c r="C904" s="154" t="s">
        <v>4171</v>
      </c>
      <c r="D904" s="154"/>
      <c r="E904" s="179">
        <v>3024188828</v>
      </c>
    </row>
    <row r="905" spans="1:5">
      <c r="A905" s="154" t="s">
        <v>1100</v>
      </c>
      <c r="B905" s="154" t="s">
        <v>2638</v>
      </c>
      <c r="C905" s="154" t="s">
        <v>4171</v>
      </c>
      <c r="D905" s="154"/>
      <c r="E905" s="179"/>
    </row>
    <row r="906" spans="1:5">
      <c r="A906" s="154" t="s">
        <v>1101</v>
      </c>
      <c r="B906" s="154" t="s">
        <v>2639</v>
      </c>
      <c r="C906" s="154" t="s">
        <v>4171</v>
      </c>
      <c r="D906" s="154"/>
      <c r="E906" s="179">
        <v>720761943</v>
      </c>
    </row>
    <row r="907" spans="1:5">
      <c r="A907" s="154" t="s">
        <v>1102</v>
      </c>
      <c r="B907" s="154" t="s">
        <v>2640</v>
      </c>
      <c r="C907" s="154" t="s">
        <v>4171</v>
      </c>
      <c r="D907" s="154"/>
      <c r="E907" s="179">
        <v>22960436167</v>
      </c>
    </row>
    <row r="908" spans="1:5">
      <c r="A908" s="154" t="s">
        <v>946</v>
      </c>
      <c r="B908" s="154" t="s">
        <v>2641</v>
      </c>
      <c r="C908" s="154" t="s">
        <v>4171</v>
      </c>
      <c r="D908" s="154"/>
      <c r="E908" s="179">
        <v>201064676078</v>
      </c>
    </row>
    <row r="909" spans="1:5">
      <c r="A909" s="154" t="s">
        <v>1103</v>
      </c>
      <c r="B909" s="154" t="s">
        <v>2642</v>
      </c>
      <c r="C909" s="154" t="s">
        <v>4171</v>
      </c>
      <c r="D909" s="154"/>
      <c r="E909" s="179"/>
    </row>
    <row r="910" spans="1:5">
      <c r="A910" s="154" t="s">
        <v>3496</v>
      </c>
      <c r="B910" s="154" t="s">
        <v>3497</v>
      </c>
      <c r="C910" s="154" t="s">
        <v>4171</v>
      </c>
      <c r="D910" s="154"/>
      <c r="E910" s="179">
        <v>-1441096585</v>
      </c>
    </row>
    <row r="911" spans="1:5">
      <c r="A911" s="154" t="s">
        <v>1104</v>
      </c>
      <c r="B911" s="154" t="s">
        <v>2643</v>
      </c>
      <c r="C911" s="154" t="s">
        <v>4171</v>
      </c>
      <c r="D911" s="154"/>
      <c r="E911" s="179"/>
    </row>
    <row r="912" spans="1:5">
      <c r="A912" s="154" t="s">
        <v>1105</v>
      </c>
      <c r="B912" s="154" t="s">
        <v>2644</v>
      </c>
      <c r="C912" s="154" t="s">
        <v>4171</v>
      </c>
      <c r="D912" s="154"/>
      <c r="E912" s="179">
        <v>365864634919</v>
      </c>
    </row>
    <row r="913" spans="1:5">
      <c r="A913" s="154" t="s">
        <v>1106</v>
      </c>
      <c r="B913" s="154" t="s">
        <v>2645</v>
      </c>
      <c r="C913" s="154" t="s">
        <v>4171</v>
      </c>
      <c r="D913" s="154"/>
      <c r="E913" s="179">
        <v>65922042028</v>
      </c>
    </row>
    <row r="914" spans="1:5">
      <c r="A914" s="154" t="s">
        <v>1107</v>
      </c>
      <c r="B914" s="154" t="s">
        <v>2646</v>
      </c>
      <c r="C914" s="154" t="s">
        <v>4171</v>
      </c>
      <c r="D914" s="154"/>
      <c r="E914" s="179"/>
    </row>
    <row r="915" spans="1:5">
      <c r="A915" s="154" t="s">
        <v>2647</v>
      </c>
      <c r="B915" s="154" t="s">
        <v>2648</v>
      </c>
      <c r="C915" s="154" t="s">
        <v>4171</v>
      </c>
      <c r="D915" s="154"/>
      <c r="E915" s="179"/>
    </row>
    <row r="916" spans="1:5">
      <c r="A916" s="154" t="s">
        <v>75</v>
      </c>
      <c r="B916" s="154" t="s">
        <v>2649</v>
      </c>
      <c r="C916" s="154" t="s">
        <v>4171</v>
      </c>
      <c r="D916" s="154"/>
      <c r="E916" s="179"/>
    </row>
    <row r="917" spans="1:5">
      <c r="A917" s="154" t="s">
        <v>415</v>
      </c>
      <c r="B917" s="154" t="s">
        <v>2650</v>
      </c>
      <c r="C917" s="154" t="s">
        <v>4171</v>
      </c>
      <c r="D917" s="154"/>
      <c r="E917" s="179">
        <v>2181246147</v>
      </c>
    </row>
    <row r="918" spans="1:5">
      <c r="A918" s="154" t="s">
        <v>2651</v>
      </c>
      <c r="B918" s="154" t="s">
        <v>2652</v>
      </c>
      <c r="C918" s="154" t="s">
        <v>4171</v>
      </c>
      <c r="D918" s="154"/>
      <c r="E918" s="179"/>
    </row>
    <row r="919" spans="1:5">
      <c r="A919" s="154" t="s">
        <v>4208</v>
      </c>
      <c r="B919" s="154" t="s">
        <v>4209</v>
      </c>
      <c r="C919" s="154" t="s">
        <v>4171</v>
      </c>
      <c r="D919" s="154"/>
      <c r="E919" s="179">
        <v>4262971865</v>
      </c>
    </row>
    <row r="920" spans="1:5">
      <c r="A920" s="154" t="s">
        <v>1109</v>
      </c>
      <c r="B920" s="154" t="s">
        <v>2655</v>
      </c>
      <c r="C920" s="154" t="s">
        <v>4171</v>
      </c>
      <c r="D920" s="154"/>
      <c r="E920" s="179"/>
    </row>
    <row r="921" spans="1:5">
      <c r="A921" s="154" t="s">
        <v>1110</v>
      </c>
      <c r="B921" s="154" t="s">
        <v>2656</v>
      </c>
      <c r="C921" s="154" t="s">
        <v>4171</v>
      </c>
      <c r="D921" s="154"/>
      <c r="E921" s="179">
        <v>2551196217</v>
      </c>
    </row>
    <row r="922" spans="1:5">
      <c r="A922" s="154" t="s">
        <v>1111</v>
      </c>
      <c r="B922" s="154" t="s">
        <v>2657</v>
      </c>
      <c r="C922" s="154" t="s">
        <v>4171</v>
      </c>
      <c r="D922" s="154"/>
      <c r="E922" s="179"/>
    </row>
    <row r="923" spans="1:5">
      <c r="A923" s="154" t="s">
        <v>1112</v>
      </c>
      <c r="B923" s="154" t="s">
        <v>2658</v>
      </c>
      <c r="C923" s="154" t="s">
        <v>4171</v>
      </c>
      <c r="D923" s="154"/>
      <c r="E923" s="179">
        <v>13236926737</v>
      </c>
    </row>
    <row r="924" spans="1:5">
      <c r="A924" s="154" t="s">
        <v>2659</v>
      </c>
      <c r="B924" s="154" t="s">
        <v>2660</v>
      </c>
      <c r="C924" s="154" t="s">
        <v>4171</v>
      </c>
      <c r="D924" s="154"/>
      <c r="E924" s="179"/>
    </row>
    <row r="925" spans="1:5">
      <c r="A925" s="154" t="s">
        <v>3514</v>
      </c>
      <c r="B925" s="154" t="s">
        <v>3515</v>
      </c>
      <c r="C925" s="154" t="s">
        <v>4171</v>
      </c>
      <c r="D925" s="154"/>
      <c r="E925" s="179">
        <v>22381344267</v>
      </c>
    </row>
    <row r="926" spans="1:5">
      <c r="A926" s="154" t="s">
        <v>3932</v>
      </c>
      <c r="B926" s="154" t="s">
        <v>3928</v>
      </c>
      <c r="C926" s="154" t="s">
        <v>4171</v>
      </c>
      <c r="D926" s="154"/>
      <c r="E926" s="179"/>
    </row>
    <row r="927" spans="1:5">
      <c r="A927" s="154" t="s">
        <v>900</v>
      </c>
      <c r="B927" s="154" t="s">
        <v>2661</v>
      </c>
      <c r="C927" s="154" t="s">
        <v>4171</v>
      </c>
      <c r="D927" s="154"/>
      <c r="E927" s="179">
        <v>126164828008</v>
      </c>
    </row>
    <row r="928" spans="1:5">
      <c r="A928" s="154" t="s">
        <v>1114</v>
      </c>
      <c r="B928" s="154" t="s">
        <v>2663</v>
      </c>
      <c r="C928" s="154" t="s">
        <v>4171</v>
      </c>
      <c r="D928" s="154"/>
      <c r="E928" s="179">
        <v>246784851</v>
      </c>
    </row>
    <row r="929" spans="1:5">
      <c r="A929" s="154" t="s">
        <v>935</v>
      </c>
      <c r="B929" s="154" t="s">
        <v>2664</v>
      </c>
      <c r="C929" s="154" t="s">
        <v>4171</v>
      </c>
      <c r="D929" s="154"/>
      <c r="E929" s="179"/>
    </row>
    <row r="930" spans="1:5">
      <c r="A930" s="154" t="s">
        <v>915</v>
      </c>
      <c r="B930" s="154" t="s">
        <v>2665</v>
      </c>
      <c r="C930" s="154" t="s">
        <v>4171</v>
      </c>
      <c r="D930" s="154"/>
      <c r="E930" s="179">
        <v>348341481248</v>
      </c>
    </row>
    <row r="931" spans="1:5">
      <c r="A931" s="154" t="s">
        <v>1115</v>
      </c>
      <c r="B931" s="154" t="s">
        <v>2666</v>
      </c>
      <c r="C931" s="154" t="s">
        <v>4171</v>
      </c>
      <c r="D931" s="154"/>
      <c r="E931" s="179"/>
    </row>
    <row r="932" spans="1:5">
      <c r="A932" s="154" t="s">
        <v>419</v>
      </c>
      <c r="B932" s="154" t="s">
        <v>2123</v>
      </c>
      <c r="C932" s="154" t="s">
        <v>4171</v>
      </c>
      <c r="D932" s="154"/>
      <c r="E932" s="179"/>
    </row>
    <row r="933" spans="1:5">
      <c r="A933" s="154" t="s">
        <v>1116</v>
      </c>
      <c r="B933" s="154" t="s">
        <v>2667</v>
      </c>
      <c r="C933" s="154" t="s">
        <v>4171</v>
      </c>
      <c r="D933" s="154"/>
      <c r="E933" s="179">
        <v>83667399138</v>
      </c>
    </row>
    <row r="934" spans="1:5">
      <c r="A934" s="154" t="s">
        <v>1614</v>
      </c>
      <c r="B934" s="154" t="s">
        <v>2670</v>
      </c>
      <c r="C934" s="154" t="s">
        <v>4171</v>
      </c>
      <c r="D934" s="154"/>
      <c r="E934" s="179"/>
    </row>
    <row r="935" spans="1:5">
      <c r="A935" s="154" t="s">
        <v>936</v>
      </c>
      <c r="B935" s="154" t="s">
        <v>2671</v>
      </c>
      <c r="C935" s="154" t="s">
        <v>4171</v>
      </c>
      <c r="D935" s="154"/>
      <c r="E935" s="179">
        <v>127519469640</v>
      </c>
    </row>
    <row r="936" spans="1:5">
      <c r="A936" s="154" t="s">
        <v>3498</v>
      </c>
      <c r="B936" s="154" t="s">
        <v>3499</v>
      </c>
      <c r="C936" s="154" t="s">
        <v>4171</v>
      </c>
      <c r="D936" s="154"/>
      <c r="E936" s="179"/>
    </row>
    <row r="937" spans="1:5">
      <c r="A937" s="154" t="s">
        <v>1119</v>
      </c>
      <c r="B937" s="154" t="s">
        <v>2673</v>
      </c>
      <c r="C937" s="154" t="s">
        <v>4171</v>
      </c>
      <c r="D937" s="154"/>
      <c r="E937" s="179"/>
    </row>
    <row r="938" spans="1:5">
      <c r="A938" s="154" t="s">
        <v>1120</v>
      </c>
      <c r="B938" s="154" t="s">
        <v>2674</v>
      </c>
      <c r="C938" s="154" t="s">
        <v>4171</v>
      </c>
      <c r="D938" s="154"/>
      <c r="E938" s="179"/>
    </row>
    <row r="939" spans="1:5">
      <c r="A939" s="154" t="s">
        <v>1121</v>
      </c>
      <c r="B939" s="154" t="s">
        <v>2675</v>
      </c>
      <c r="C939" s="154" t="s">
        <v>4171</v>
      </c>
      <c r="D939" s="154"/>
      <c r="E939" s="179">
        <v>65148147845</v>
      </c>
    </row>
    <row r="940" spans="1:5">
      <c r="A940" s="154" t="s">
        <v>1122</v>
      </c>
      <c r="B940" s="154" t="s">
        <v>2676</v>
      </c>
      <c r="C940" s="154" t="s">
        <v>4171</v>
      </c>
      <c r="D940" s="154"/>
      <c r="E940" s="179">
        <v>156754548</v>
      </c>
    </row>
    <row r="941" spans="1:5">
      <c r="A941" s="154" t="s">
        <v>423</v>
      </c>
      <c r="B941" s="154" t="s">
        <v>2126</v>
      </c>
      <c r="C941" s="154" t="s">
        <v>4171</v>
      </c>
      <c r="D941" s="154"/>
      <c r="E941" s="179"/>
    </row>
    <row r="942" spans="1:5">
      <c r="A942" s="154" t="s">
        <v>1123</v>
      </c>
      <c r="B942" s="154" t="s">
        <v>2677</v>
      </c>
      <c r="C942" s="154" t="s">
        <v>4171</v>
      </c>
      <c r="D942" s="154"/>
      <c r="E942" s="179"/>
    </row>
    <row r="943" spans="1:5">
      <c r="A943" s="154" t="s">
        <v>1124</v>
      </c>
      <c r="B943" s="154" t="s">
        <v>2678</v>
      </c>
      <c r="C943" s="154" t="s">
        <v>4171</v>
      </c>
      <c r="D943" s="154"/>
      <c r="E943" s="179"/>
    </row>
    <row r="944" spans="1:5">
      <c r="A944" s="154" t="s">
        <v>1604</v>
      </c>
      <c r="B944" s="154" t="s">
        <v>2679</v>
      </c>
      <c r="C944" s="154" t="s">
        <v>4171</v>
      </c>
      <c r="D944" s="154"/>
      <c r="E944" s="179">
        <v>19017095691</v>
      </c>
    </row>
    <row r="945" spans="1:5">
      <c r="A945" s="154" t="s">
        <v>820</v>
      </c>
      <c r="B945" s="154" t="s">
        <v>2680</v>
      </c>
      <c r="C945" s="154" t="s">
        <v>4171</v>
      </c>
      <c r="D945" s="154"/>
      <c r="E945" s="179">
        <v>110105188265</v>
      </c>
    </row>
    <row r="946" spans="1:5">
      <c r="A946" s="154" t="s">
        <v>3899</v>
      </c>
      <c r="B946" s="154" t="s">
        <v>3900</v>
      </c>
      <c r="C946" s="154" t="s">
        <v>4171</v>
      </c>
      <c r="D946" s="154"/>
      <c r="E946" s="179">
        <v>-7409598316</v>
      </c>
    </row>
    <row r="947" spans="1:5">
      <c r="A947" s="154" t="s">
        <v>1125</v>
      </c>
      <c r="B947" s="154" t="s">
        <v>3696</v>
      </c>
      <c r="C947" s="154" t="s">
        <v>4171</v>
      </c>
      <c r="D947" s="154"/>
      <c r="E947" s="179"/>
    </row>
    <row r="948" spans="1:5">
      <c r="A948" s="154" t="s">
        <v>4210</v>
      </c>
      <c r="B948" s="154" t="s">
        <v>4282</v>
      </c>
      <c r="C948" s="154" t="s">
        <v>4171</v>
      </c>
      <c r="D948" s="154"/>
      <c r="E948" s="179">
        <v>101229133943</v>
      </c>
    </row>
    <row r="949" spans="1:5">
      <c r="A949" s="154" t="s">
        <v>947</v>
      </c>
      <c r="B949" s="154" t="s">
        <v>2683</v>
      </c>
      <c r="C949" s="154" t="s">
        <v>4171</v>
      </c>
      <c r="D949" s="154"/>
      <c r="E949" s="179">
        <v>-16007362857</v>
      </c>
    </row>
    <row r="950" spans="1:5">
      <c r="A950" s="154" t="s">
        <v>1130</v>
      </c>
      <c r="B950" s="154" t="s">
        <v>2688</v>
      </c>
      <c r="C950" s="154" t="s">
        <v>4171</v>
      </c>
      <c r="D950" s="154"/>
      <c r="E950" s="179">
        <v>969226176</v>
      </c>
    </row>
    <row r="951" spans="1:5">
      <c r="A951" s="154" t="s">
        <v>3518</v>
      </c>
      <c r="B951" s="154" t="s">
        <v>3519</v>
      </c>
      <c r="C951" s="154" t="s">
        <v>4171</v>
      </c>
      <c r="D951" s="154"/>
      <c r="E951" s="179"/>
    </row>
    <row r="952" spans="1:5">
      <c r="A952" s="154" t="s">
        <v>3831</v>
      </c>
      <c r="B952" s="154" t="s">
        <v>3832</v>
      </c>
      <c r="C952" s="154" t="s">
        <v>4171</v>
      </c>
      <c r="D952" s="154"/>
      <c r="E952" s="179"/>
    </row>
    <row r="953" spans="1:5">
      <c r="A953" s="154" t="s">
        <v>784</v>
      </c>
      <c r="B953" s="154" t="s">
        <v>2692</v>
      </c>
      <c r="C953" s="154" t="s">
        <v>4171</v>
      </c>
      <c r="D953" s="154"/>
      <c r="E953" s="179">
        <v>120821953</v>
      </c>
    </row>
    <row r="954" spans="1:5">
      <c r="A954" s="154" t="s">
        <v>2697</v>
      </c>
      <c r="B954" s="154" t="s">
        <v>2698</v>
      </c>
      <c r="C954" s="154" t="s">
        <v>4171</v>
      </c>
      <c r="D954" s="154"/>
      <c r="E954" s="179">
        <v>194508739729</v>
      </c>
    </row>
    <row r="955" spans="1:5">
      <c r="A955" s="154" t="s">
        <v>4308</v>
      </c>
      <c r="B955" s="154" t="s">
        <v>4309</v>
      </c>
      <c r="C955" s="154" t="s">
        <v>4171</v>
      </c>
      <c r="D955" s="154"/>
      <c r="E955" s="179"/>
    </row>
    <row r="956" spans="1:5">
      <c r="A956" s="154" t="s">
        <v>1615</v>
      </c>
      <c r="B956" s="154" t="s">
        <v>2700</v>
      </c>
      <c r="C956" s="154" t="s">
        <v>4171</v>
      </c>
      <c r="D956" s="154"/>
      <c r="E956" s="179"/>
    </row>
    <row r="957" spans="1:5">
      <c r="A957" s="154" t="s">
        <v>1134</v>
      </c>
      <c r="B957" s="154" t="s">
        <v>2701</v>
      </c>
      <c r="C957" s="154" t="s">
        <v>4171</v>
      </c>
      <c r="D957" s="154"/>
      <c r="E957" s="179"/>
    </row>
    <row r="958" spans="1:5">
      <c r="A958" s="154" t="s">
        <v>2131</v>
      </c>
      <c r="B958" s="154" t="s">
        <v>2132</v>
      </c>
      <c r="C958" s="154" t="s">
        <v>4171</v>
      </c>
      <c r="D958" s="154"/>
      <c r="E958" s="179">
        <v>693876188</v>
      </c>
    </row>
    <row r="959" spans="1:5">
      <c r="A959" s="154" t="s">
        <v>781</v>
      </c>
      <c r="B959" s="154" t="s">
        <v>2702</v>
      </c>
      <c r="C959" s="154" t="s">
        <v>4171</v>
      </c>
      <c r="D959" s="154"/>
      <c r="E959" s="179">
        <v>137914556341</v>
      </c>
    </row>
    <row r="960" spans="1:5">
      <c r="A960" s="154" t="s">
        <v>4211</v>
      </c>
      <c r="B960" s="154" t="s">
        <v>4283</v>
      </c>
      <c r="C960" s="154" t="s">
        <v>4171</v>
      </c>
      <c r="D960" s="154"/>
      <c r="E960" s="179"/>
    </row>
    <row r="961" spans="1:5">
      <c r="A961" s="154" t="s">
        <v>1135</v>
      </c>
      <c r="B961" s="154" t="s">
        <v>2703</v>
      </c>
      <c r="C961" s="154" t="s">
        <v>4171</v>
      </c>
      <c r="D961" s="154"/>
      <c r="E961" s="179"/>
    </row>
    <row r="962" spans="1:5">
      <c r="A962" s="154" t="s">
        <v>2704</v>
      </c>
      <c r="B962" s="154" t="s">
        <v>2705</v>
      </c>
      <c r="C962" s="154" t="s">
        <v>4171</v>
      </c>
      <c r="D962" s="154"/>
      <c r="E962" s="179">
        <v>56326717772</v>
      </c>
    </row>
    <row r="963" spans="1:5">
      <c r="A963" s="154" t="s">
        <v>869</v>
      </c>
      <c r="B963" s="154" t="s">
        <v>2706</v>
      </c>
      <c r="C963" s="154" t="s">
        <v>4171</v>
      </c>
      <c r="D963" s="154"/>
      <c r="E963" s="179">
        <v>34652324308</v>
      </c>
    </row>
    <row r="964" spans="1:5">
      <c r="A964" s="154" t="s">
        <v>1137</v>
      </c>
      <c r="B964" s="154" t="s">
        <v>3796</v>
      </c>
      <c r="C964" s="154" t="s">
        <v>4171</v>
      </c>
      <c r="D964" s="154"/>
      <c r="E964" s="179"/>
    </row>
    <row r="965" spans="1:5">
      <c r="A965" s="154" t="s">
        <v>427</v>
      </c>
      <c r="B965" s="154" t="s">
        <v>2134</v>
      </c>
      <c r="C965" s="154" t="s">
        <v>4171</v>
      </c>
      <c r="D965" s="154"/>
      <c r="E965" s="179"/>
    </row>
    <row r="966" spans="1:5">
      <c r="A966" s="154" t="s">
        <v>1616</v>
      </c>
      <c r="B966" s="154" t="s">
        <v>2711</v>
      </c>
      <c r="C966" s="154" t="s">
        <v>4171</v>
      </c>
      <c r="D966" s="154"/>
      <c r="E966" s="179">
        <v>12432802</v>
      </c>
    </row>
    <row r="967" spans="1:5">
      <c r="A967" s="154" t="s">
        <v>1600</v>
      </c>
      <c r="B967" s="154" t="s">
        <v>2712</v>
      </c>
      <c r="C967" s="154" t="s">
        <v>4171</v>
      </c>
      <c r="D967" s="154"/>
      <c r="E967" s="179"/>
    </row>
    <row r="968" spans="1:5">
      <c r="A968" s="154" t="s">
        <v>4145</v>
      </c>
      <c r="B968" s="154" t="s">
        <v>4146</v>
      </c>
      <c r="C968" s="154" t="s">
        <v>4171</v>
      </c>
      <c r="D968" s="154"/>
      <c r="E968" s="179">
        <v>7694164040</v>
      </c>
    </row>
    <row r="969" spans="1:5">
      <c r="A969" s="154" t="s">
        <v>1139</v>
      </c>
      <c r="B969" s="154" t="s">
        <v>2714</v>
      </c>
      <c r="C969" s="154" t="s">
        <v>4171</v>
      </c>
      <c r="D969" s="154"/>
      <c r="E969" s="179"/>
    </row>
    <row r="970" spans="1:5">
      <c r="A970" s="154" t="s">
        <v>4178</v>
      </c>
      <c r="B970" s="154" t="s">
        <v>4179</v>
      </c>
      <c r="C970" s="154" t="s">
        <v>4171</v>
      </c>
      <c r="D970" s="154"/>
      <c r="E970" s="179"/>
    </row>
    <row r="971" spans="1:5">
      <c r="A971" s="154" t="s">
        <v>1140</v>
      </c>
      <c r="B971" s="154" t="s">
        <v>2715</v>
      </c>
      <c r="C971" s="154" t="s">
        <v>4171</v>
      </c>
      <c r="D971" s="154"/>
      <c r="E971" s="179">
        <v>375241426</v>
      </c>
    </row>
    <row r="972" spans="1:5">
      <c r="A972" s="154" t="s">
        <v>938</v>
      </c>
      <c r="B972" s="154" t="s">
        <v>2716</v>
      </c>
      <c r="C972" s="154" t="s">
        <v>4171</v>
      </c>
      <c r="D972" s="154"/>
      <c r="E972" s="179">
        <v>1020133770</v>
      </c>
    </row>
    <row r="973" spans="1:5">
      <c r="A973" s="154" t="s">
        <v>1141</v>
      </c>
      <c r="B973" s="154" t="s">
        <v>2717</v>
      </c>
      <c r="C973" s="154" t="s">
        <v>4171</v>
      </c>
      <c r="D973" s="154"/>
      <c r="E973" s="179"/>
    </row>
    <row r="974" spans="1:5">
      <c r="A974" s="154" t="s">
        <v>1142</v>
      </c>
      <c r="B974" s="154" t="s">
        <v>2718</v>
      </c>
      <c r="C974" s="154" t="s">
        <v>4171</v>
      </c>
      <c r="D974" s="154"/>
      <c r="E974" s="179"/>
    </row>
    <row r="975" spans="1:5">
      <c r="A975" s="154" t="s">
        <v>1143</v>
      </c>
      <c r="B975" s="154" t="s">
        <v>2719</v>
      </c>
      <c r="C975" s="154" t="s">
        <v>4171</v>
      </c>
      <c r="D975" s="154"/>
      <c r="E975" s="179">
        <v>66392328250</v>
      </c>
    </row>
    <row r="976" spans="1:5">
      <c r="A976" s="154" t="s">
        <v>2722</v>
      </c>
      <c r="B976" s="154" t="s">
        <v>2723</v>
      </c>
      <c r="C976" s="154" t="s">
        <v>4171</v>
      </c>
      <c r="D976" s="154"/>
      <c r="E976" s="179"/>
    </row>
    <row r="977" spans="1:5">
      <c r="A977" s="154" t="s">
        <v>4212</v>
      </c>
      <c r="B977" s="154" t="s">
        <v>4228</v>
      </c>
      <c r="C977" s="154" t="s">
        <v>4171</v>
      </c>
      <c r="D977" s="154"/>
      <c r="E977" s="179">
        <v>406541045874</v>
      </c>
    </row>
    <row r="978" spans="1:5">
      <c r="A978" s="154" t="s">
        <v>1147</v>
      </c>
      <c r="B978" s="154" t="s">
        <v>2726</v>
      </c>
      <c r="C978" s="154" t="s">
        <v>4171</v>
      </c>
      <c r="D978" s="154"/>
      <c r="E978" s="179"/>
    </row>
    <row r="979" spans="1:5">
      <c r="A979" s="154" t="s">
        <v>1148</v>
      </c>
      <c r="B979" s="154" t="s">
        <v>2727</v>
      </c>
      <c r="C979" s="154" t="s">
        <v>4171</v>
      </c>
      <c r="D979" s="154"/>
      <c r="E979" s="179"/>
    </row>
    <row r="980" spans="1:5">
      <c r="A980" s="154" t="s">
        <v>1149</v>
      </c>
      <c r="B980" s="154" t="s">
        <v>2728</v>
      </c>
      <c r="C980" s="154" t="s">
        <v>4171</v>
      </c>
      <c r="D980" s="154"/>
      <c r="E980" s="179">
        <v>17258739964</v>
      </c>
    </row>
    <row r="981" spans="1:5">
      <c r="A981" s="154" t="s">
        <v>1151</v>
      </c>
      <c r="B981" s="154" t="s">
        <v>2730</v>
      </c>
      <c r="C981" s="154" t="s">
        <v>4171</v>
      </c>
      <c r="D981" s="154"/>
      <c r="E981" s="179">
        <v>-159931812</v>
      </c>
    </row>
    <row r="982" spans="1:5">
      <c r="A982" s="154" t="s">
        <v>2731</v>
      </c>
      <c r="B982" s="154" t="s">
        <v>2732</v>
      </c>
      <c r="C982" s="154" t="s">
        <v>4171</v>
      </c>
      <c r="D982" s="154"/>
      <c r="E982" s="179"/>
    </row>
    <row r="983" spans="1:5">
      <c r="A983" s="154" t="s">
        <v>1152</v>
      </c>
      <c r="B983" s="154" t="s">
        <v>2733</v>
      </c>
      <c r="C983" s="154" t="s">
        <v>4171</v>
      </c>
      <c r="D983" s="154"/>
      <c r="E983" s="179"/>
    </row>
    <row r="984" spans="1:5">
      <c r="A984" s="154" t="s">
        <v>1153</v>
      </c>
      <c r="B984" s="154" t="s">
        <v>2734</v>
      </c>
      <c r="C984" s="154" t="s">
        <v>4171</v>
      </c>
      <c r="D984" s="154"/>
      <c r="E984" s="179">
        <v>268018706325</v>
      </c>
    </row>
    <row r="985" spans="1:5">
      <c r="A985" s="154" t="s">
        <v>1154</v>
      </c>
      <c r="B985" s="154" t="s">
        <v>2735</v>
      </c>
      <c r="C985" s="154" t="s">
        <v>4171</v>
      </c>
      <c r="D985" s="154"/>
      <c r="E985" s="179">
        <v>50265732391</v>
      </c>
    </row>
    <row r="986" spans="1:5">
      <c r="A986" s="154" t="s">
        <v>897</v>
      </c>
      <c r="B986" s="154" t="s">
        <v>2736</v>
      </c>
      <c r="C986" s="154" t="s">
        <v>4171</v>
      </c>
      <c r="D986" s="154"/>
      <c r="E986" s="179">
        <v>72617934259</v>
      </c>
    </row>
    <row r="987" spans="1:5">
      <c r="A987" s="154" t="s">
        <v>1155</v>
      </c>
      <c r="B987" s="154" t="s">
        <v>2737</v>
      </c>
      <c r="C987" s="154" t="s">
        <v>4171</v>
      </c>
      <c r="D987" s="154"/>
      <c r="E987" s="179">
        <v>2485484117412</v>
      </c>
    </row>
    <row r="988" spans="1:5">
      <c r="A988" s="154" t="s">
        <v>1156</v>
      </c>
      <c r="B988" s="154" t="s">
        <v>3870</v>
      </c>
      <c r="C988" s="154" t="s">
        <v>4171</v>
      </c>
      <c r="D988" s="154"/>
      <c r="E988" s="179"/>
    </row>
    <row r="989" spans="1:5">
      <c r="A989" s="154" t="s">
        <v>824</v>
      </c>
      <c r="B989" s="154" t="s">
        <v>2739</v>
      </c>
      <c r="C989" s="154" t="s">
        <v>4171</v>
      </c>
      <c r="D989" s="154"/>
      <c r="E989" s="179"/>
    </row>
    <row r="990" spans="1:5">
      <c r="A990" s="154" t="s">
        <v>1157</v>
      </c>
      <c r="B990" s="154" t="s">
        <v>2740</v>
      </c>
      <c r="C990" s="154" t="s">
        <v>4171</v>
      </c>
      <c r="D990" s="154"/>
      <c r="E990" s="179"/>
    </row>
    <row r="991" spans="1:5">
      <c r="A991" s="154" t="s">
        <v>1158</v>
      </c>
      <c r="B991" s="154" t="s">
        <v>2741</v>
      </c>
      <c r="C991" s="154" t="s">
        <v>4171</v>
      </c>
      <c r="D991" s="154"/>
      <c r="E991" s="179"/>
    </row>
    <row r="992" spans="1:5">
      <c r="A992" s="154" t="s">
        <v>1159</v>
      </c>
      <c r="B992" s="154" t="s">
        <v>2742</v>
      </c>
      <c r="C992" s="154" t="s">
        <v>4171</v>
      </c>
      <c r="D992" s="154"/>
      <c r="E992" s="179"/>
    </row>
    <row r="993" spans="1:5">
      <c r="A993" s="154" t="s">
        <v>105</v>
      </c>
      <c r="B993" s="154" t="s">
        <v>1762</v>
      </c>
      <c r="C993" s="154" t="s">
        <v>4171</v>
      </c>
      <c r="D993" s="154"/>
      <c r="E993" s="179">
        <v>-936124751</v>
      </c>
    </row>
    <row r="994" spans="1:5">
      <c r="A994" s="154" t="s">
        <v>3901</v>
      </c>
      <c r="B994" s="154" t="s">
        <v>3902</v>
      </c>
      <c r="C994" s="154" t="s">
        <v>4171</v>
      </c>
      <c r="D994" s="154"/>
      <c r="E994" s="179"/>
    </row>
    <row r="995" spans="1:5">
      <c r="A995" s="154" t="s">
        <v>1160</v>
      </c>
      <c r="B995" s="154" t="s">
        <v>2743</v>
      </c>
      <c r="C995" s="154" t="s">
        <v>4171</v>
      </c>
      <c r="D995" s="154"/>
      <c r="E995" s="179"/>
    </row>
    <row r="996" spans="1:5">
      <c r="A996" s="154" t="s">
        <v>3903</v>
      </c>
      <c r="B996" s="154" t="s">
        <v>3904</v>
      </c>
      <c r="C996" s="154" t="s">
        <v>4171</v>
      </c>
      <c r="D996" s="154"/>
      <c r="E996" s="179"/>
    </row>
    <row r="997" spans="1:5">
      <c r="A997" s="154" t="s">
        <v>817</v>
      </c>
      <c r="B997" s="154" t="s">
        <v>2744</v>
      </c>
      <c r="C997" s="154" t="s">
        <v>4171</v>
      </c>
      <c r="D997" s="154"/>
      <c r="E997" s="179">
        <v>44243256661</v>
      </c>
    </row>
    <row r="998" spans="1:5">
      <c r="A998" s="154" t="s">
        <v>1161</v>
      </c>
      <c r="B998" s="154" t="s">
        <v>2745</v>
      </c>
      <c r="C998" s="154" t="s">
        <v>4171</v>
      </c>
      <c r="D998" s="154"/>
      <c r="E998" s="179"/>
    </row>
    <row r="999" spans="1:5">
      <c r="A999" s="154" t="s">
        <v>3929</v>
      </c>
      <c r="B999" s="154" t="s">
        <v>3939</v>
      </c>
      <c r="C999" s="154" t="s">
        <v>4171</v>
      </c>
      <c r="D999" s="154"/>
      <c r="E999" s="179">
        <v>69035428568</v>
      </c>
    </row>
    <row r="1000" spans="1:5">
      <c r="A1000" s="154" t="s">
        <v>3816</v>
      </c>
      <c r="B1000" s="154" t="s">
        <v>3817</v>
      </c>
      <c r="C1000" s="154" t="s">
        <v>4171</v>
      </c>
      <c r="D1000" s="154"/>
      <c r="E1000" s="179">
        <v>159948079504</v>
      </c>
    </row>
    <row r="1001" spans="1:5">
      <c r="A1001" s="154" t="s">
        <v>4310</v>
      </c>
      <c r="B1001" s="154" t="s">
        <v>4487</v>
      </c>
      <c r="C1001" s="154" t="s">
        <v>4171</v>
      </c>
      <c r="D1001" s="154"/>
      <c r="E1001" s="179">
        <v>29643067930</v>
      </c>
    </row>
    <row r="1002" spans="1:5">
      <c r="A1002" s="154" t="s">
        <v>3670</v>
      </c>
      <c r="B1002" s="154" t="s">
        <v>3671</v>
      </c>
      <c r="C1002" s="154" t="s">
        <v>4171</v>
      </c>
      <c r="D1002" s="154"/>
      <c r="E1002" s="179"/>
    </row>
    <row r="1003" spans="1:5">
      <c r="A1003" s="154" t="s">
        <v>1162</v>
      </c>
      <c r="B1003" s="154" t="s">
        <v>2748</v>
      </c>
      <c r="C1003" s="154" t="s">
        <v>4171</v>
      </c>
      <c r="D1003" s="154"/>
      <c r="E1003" s="179"/>
    </row>
    <row r="1004" spans="1:5">
      <c r="A1004" s="154" t="s">
        <v>1163</v>
      </c>
      <c r="B1004" s="154" t="s">
        <v>2749</v>
      </c>
      <c r="C1004" s="154" t="s">
        <v>4171</v>
      </c>
      <c r="D1004" s="154"/>
      <c r="E1004" s="179">
        <v>-1239349138</v>
      </c>
    </row>
    <row r="1005" spans="1:5">
      <c r="A1005" s="154" t="s">
        <v>3520</v>
      </c>
      <c r="B1005" s="154" t="s">
        <v>3521</v>
      </c>
      <c r="C1005" s="154" t="s">
        <v>4171</v>
      </c>
      <c r="D1005" s="154"/>
      <c r="E1005" s="179"/>
    </row>
    <row r="1006" spans="1:5">
      <c r="A1006" s="154" t="s">
        <v>1164</v>
      </c>
      <c r="B1006" s="154" t="s">
        <v>2751</v>
      </c>
      <c r="C1006" s="154" t="s">
        <v>4171</v>
      </c>
      <c r="D1006" s="154"/>
      <c r="E1006" s="179"/>
    </row>
    <row r="1007" spans="1:5">
      <c r="A1007" s="154" t="s">
        <v>1165</v>
      </c>
      <c r="B1007" s="154" t="s">
        <v>3712</v>
      </c>
      <c r="C1007" s="154" t="s">
        <v>4171</v>
      </c>
      <c r="D1007" s="154"/>
      <c r="E1007" s="179">
        <v>6326357078</v>
      </c>
    </row>
    <row r="1008" spans="1:5">
      <c r="A1008" s="154" t="s">
        <v>113</v>
      </c>
      <c r="B1008" s="154" t="s">
        <v>1788</v>
      </c>
      <c r="C1008" s="154" t="s">
        <v>4171</v>
      </c>
      <c r="D1008" s="154"/>
      <c r="E1008" s="179">
        <v>388946733</v>
      </c>
    </row>
    <row r="1009" spans="1:5">
      <c r="A1009" s="154" t="s">
        <v>878</v>
      </c>
      <c r="B1009" s="154" t="s">
        <v>2753</v>
      </c>
      <c r="C1009" s="154" t="s">
        <v>4171</v>
      </c>
      <c r="D1009" s="154"/>
      <c r="E1009" s="179"/>
    </row>
    <row r="1010" spans="1:5">
      <c r="A1010" s="154" t="s">
        <v>3889</v>
      </c>
      <c r="B1010" s="154" t="s">
        <v>3890</v>
      </c>
      <c r="C1010" s="154" t="s">
        <v>4171</v>
      </c>
      <c r="D1010" s="154"/>
      <c r="E1010" s="179">
        <v>3078285829</v>
      </c>
    </row>
    <row r="1011" spans="1:5">
      <c r="A1011" s="154" t="s">
        <v>1166</v>
      </c>
      <c r="B1011" s="154" t="s">
        <v>2755</v>
      </c>
      <c r="C1011" s="154" t="s">
        <v>4171</v>
      </c>
      <c r="D1011" s="154"/>
      <c r="E1011" s="179">
        <v>31489347809</v>
      </c>
    </row>
    <row r="1012" spans="1:5">
      <c r="A1012" s="154" t="s">
        <v>1167</v>
      </c>
      <c r="B1012" s="154" t="s">
        <v>2756</v>
      </c>
      <c r="C1012" s="154" t="s">
        <v>4171</v>
      </c>
      <c r="D1012" s="154"/>
      <c r="E1012" s="179"/>
    </row>
    <row r="1013" spans="1:5">
      <c r="A1013" s="154" t="s">
        <v>1169</v>
      </c>
      <c r="B1013" s="154" t="s">
        <v>2759</v>
      </c>
      <c r="C1013" s="154" t="s">
        <v>4171</v>
      </c>
      <c r="D1013" s="154"/>
      <c r="E1013" s="179">
        <v>5888608758</v>
      </c>
    </row>
    <row r="1014" spans="1:5">
      <c r="A1014" s="154" t="s">
        <v>1170</v>
      </c>
      <c r="B1014" s="154" t="s">
        <v>2760</v>
      </c>
      <c r="C1014" s="154" t="s">
        <v>4171</v>
      </c>
      <c r="D1014" s="154"/>
      <c r="E1014" s="179"/>
    </row>
    <row r="1015" spans="1:5">
      <c r="A1015" s="154" t="s">
        <v>4312</v>
      </c>
      <c r="B1015" s="154" t="s">
        <v>4313</v>
      </c>
      <c r="C1015" s="154" t="s">
        <v>4171</v>
      </c>
      <c r="D1015" s="154"/>
      <c r="E1015" s="179">
        <v>33168405780</v>
      </c>
    </row>
    <row r="1016" spans="1:5">
      <c r="A1016" s="154" t="s">
        <v>1171</v>
      </c>
      <c r="B1016" s="154" t="s">
        <v>2761</v>
      </c>
      <c r="C1016" s="154" t="s">
        <v>4171</v>
      </c>
      <c r="D1016" s="154"/>
      <c r="E1016" s="179"/>
    </row>
    <row r="1017" spans="1:5">
      <c r="A1017" s="154" t="s">
        <v>1172</v>
      </c>
      <c r="B1017" s="154" t="s">
        <v>2762</v>
      </c>
      <c r="C1017" s="154" t="s">
        <v>4171</v>
      </c>
      <c r="D1017" s="154"/>
      <c r="E1017" s="179"/>
    </row>
    <row r="1018" spans="1:5">
      <c r="A1018" s="154" t="s">
        <v>823</v>
      </c>
      <c r="B1018" s="154" t="s">
        <v>2764</v>
      </c>
      <c r="C1018" s="154" t="s">
        <v>4171</v>
      </c>
      <c r="D1018" s="154"/>
      <c r="E1018" s="179">
        <v>20821144021</v>
      </c>
    </row>
    <row r="1019" spans="1:5">
      <c r="A1019" s="154" t="s">
        <v>948</v>
      </c>
      <c r="B1019" s="154" t="s">
        <v>2765</v>
      </c>
      <c r="C1019" s="154" t="s">
        <v>4171</v>
      </c>
      <c r="D1019" s="154"/>
      <c r="E1019" s="179">
        <v>5682955652</v>
      </c>
    </row>
    <row r="1020" spans="1:5">
      <c r="A1020" s="154" t="s">
        <v>847</v>
      </c>
      <c r="B1020" s="154" t="s">
        <v>3871</v>
      </c>
      <c r="C1020" s="154" t="s">
        <v>4171</v>
      </c>
      <c r="D1020" s="154"/>
      <c r="E1020" s="179"/>
    </row>
    <row r="1021" spans="1:5">
      <c r="A1021" s="154" t="s">
        <v>1174</v>
      </c>
      <c r="B1021" s="154" t="s">
        <v>2767</v>
      </c>
      <c r="C1021" s="154" t="s">
        <v>4171</v>
      </c>
      <c r="D1021" s="154"/>
      <c r="E1021" s="179">
        <v>63501553305</v>
      </c>
    </row>
    <row r="1022" spans="1:5">
      <c r="A1022" s="154" t="s">
        <v>1175</v>
      </c>
      <c r="B1022" s="154" t="s">
        <v>2768</v>
      </c>
      <c r="C1022" s="154" t="s">
        <v>4171</v>
      </c>
      <c r="D1022" s="154"/>
      <c r="E1022" s="179"/>
    </row>
    <row r="1023" spans="1:5">
      <c r="A1023" s="154" t="s">
        <v>127</v>
      </c>
      <c r="B1023" s="154" t="s">
        <v>1801</v>
      </c>
      <c r="C1023" s="154" t="s">
        <v>4171</v>
      </c>
      <c r="D1023" s="154"/>
      <c r="E1023" s="179">
        <v>55844734114</v>
      </c>
    </row>
    <row r="1024" spans="1:5">
      <c r="A1024" s="154" t="s">
        <v>1176</v>
      </c>
      <c r="B1024" s="154" t="s">
        <v>2770</v>
      </c>
      <c r="C1024" s="154" t="s">
        <v>4171</v>
      </c>
      <c r="D1024" s="154"/>
      <c r="E1024" s="179"/>
    </row>
    <row r="1025" spans="1:5">
      <c r="A1025" s="154" t="s">
        <v>1177</v>
      </c>
      <c r="B1025" s="154" t="s">
        <v>2771</v>
      </c>
      <c r="C1025" s="154" t="s">
        <v>4171</v>
      </c>
      <c r="D1025" s="154"/>
      <c r="E1025" s="179">
        <v>535911945</v>
      </c>
    </row>
    <row r="1026" spans="1:5">
      <c r="A1026" s="154" t="s">
        <v>1620</v>
      </c>
      <c r="B1026" s="154" t="s">
        <v>2773</v>
      </c>
      <c r="C1026" s="154" t="s">
        <v>4171</v>
      </c>
      <c r="D1026" s="154"/>
      <c r="E1026" s="179"/>
    </row>
    <row r="1027" spans="1:5">
      <c r="A1027" s="154" t="s">
        <v>1179</v>
      </c>
      <c r="B1027" s="154" t="s">
        <v>2774</v>
      </c>
      <c r="C1027" s="154" t="s">
        <v>4171</v>
      </c>
      <c r="D1027" s="154"/>
      <c r="E1027" s="179">
        <v>5531294803</v>
      </c>
    </row>
    <row r="1028" spans="1:5">
      <c r="A1028" s="154" t="s">
        <v>1180</v>
      </c>
      <c r="B1028" s="154" t="s">
        <v>2776</v>
      </c>
      <c r="C1028" s="154" t="s">
        <v>4171</v>
      </c>
      <c r="D1028" s="154"/>
      <c r="E1028" s="179"/>
    </row>
    <row r="1029" spans="1:5">
      <c r="A1029" s="154" t="s">
        <v>3834</v>
      </c>
      <c r="B1029" s="154" t="s">
        <v>3835</v>
      </c>
      <c r="C1029" s="154" t="s">
        <v>4171</v>
      </c>
      <c r="D1029" s="154"/>
      <c r="E1029" s="179"/>
    </row>
    <row r="1030" spans="1:5">
      <c r="A1030" s="154" t="s">
        <v>1182</v>
      </c>
      <c r="B1030" s="154" t="s">
        <v>2778</v>
      </c>
      <c r="C1030" s="154" t="s">
        <v>4171</v>
      </c>
      <c r="D1030" s="154"/>
      <c r="E1030" s="179"/>
    </row>
    <row r="1031" spans="1:5">
      <c r="A1031" s="154" t="s">
        <v>3522</v>
      </c>
      <c r="B1031" s="154" t="s">
        <v>3523</v>
      </c>
      <c r="C1031" s="154" t="s">
        <v>4171</v>
      </c>
      <c r="D1031" s="154"/>
      <c r="E1031" s="179">
        <v>2170689939</v>
      </c>
    </row>
    <row r="1032" spans="1:5">
      <c r="A1032" s="154" t="s">
        <v>1183</v>
      </c>
      <c r="B1032" s="154" t="s">
        <v>2779</v>
      </c>
      <c r="C1032" s="154" t="s">
        <v>4171</v>
      </c>
      <c r="D1032" s="154"/>
      <c r="E1032" s="179"/>
    </row>
    <row r="1033" spans="1:5">
      <c r="A1033" s="154" t="s">
        <v>1184</v>
      </c>
      <c r="B1033" s="154" t="s">
        <v>3872</v>
      </c>
      <c r="C1033" s="154" t="s">
        <v>4171</v>
      </c>
      <c r="D1033" s="154"/>
      <c r="E1033" s="179">
        <v>79256237674</v>
      </c>
    </row>
    <row r="1034" spans="1:5">
      <c r="A1034" s="154" t="s">
        <v>884</v>
      </c>
      <c r="B1034" s="154" t="s">
        <v>2782</v>
      </c>
      <c r="C1034" s="154" t="s">
        <v>4171</v>
      </c>
      <c r="D1034" s="154"/>
      <c r="E1034" s="179"/>
    </row>
    <row r="1035" spans="1:5">
      <c r="A1035" s="154" t="s">
        <v>917</v>
      </c>
      <c r="B1035" s="154" t="s">
        <v>2785</v>
      </c>
      <c r="C1035" s="154" t="s">
        <v>4171</v>
      </c>
      <c r="D1035" s="154"/>
      <c r="E1035" s="179">
        <v>43628123016</v>
      </c>
    </row>
    <row r="1036" spans="1:5">
      <c r="A1036" s="154" t="s">
        <v>1186</v>
      </c>
      <c r="B1036" s="154" t="s">
        <v>2786</v>
      </c>
      <c r="C1036" s="154" t="s">
        <v>4171</v>
      </c>
      <c r="D1036" s="154"/>
      <c r="E1036" s="179"/>
    </row>
    <row r="1037" spans="1:5">
      <c r="A1037" s="154" t="s">
        <v>1187</v>
      </c>
      <c r="B1037" s="154" t="s">
        <v>2787</v>
      </c>
      <c r="C1037" s="154" t="s">
        <v>4171</v>
      </c>
      <c r="D1037" s="154"/>
      <c r="E1037" s="179"/>
    </row>
    <row r="1038" spans="1:5">
      <c r="A1038" s="154" t="s">
        <v>1188</v>
      </c>
      <c r="B1038" s="154" t="s">
        <v>2789</v>
      </c>
      <c r="C1038" s="154" t="s">
        <v>4171</v>
      </c>
      <c r="D1038" s="154"/>
      <c r="E1038" s="179"/>
    </row>
    <row r="1039" spans="1:5">
      <c r="A1039" s="154" t="s">
        <v>1189</v>
      </c>
      <c r="B1039" s="154" t="s">
        <v>2790</v>
      </c>
      <c r="C1039" s="154" t="s">
        <v>4171</v>
      </c>
      <c r="D1039" s="154"/>
      <c r="E1039" s="179"/>
    </row>
    <row r="1040" spans="1:5">
      <c r="A1040" s="154" t="s">
        <v>1190</v>
      </c>
      <c r="B1040" s="154" t="s">
        <v>2791</v>
      </c>
      <c r="C1040" s="154" t="s">
        <v>4171</v>
      </c>
      <c r="D1040" s="154"/>
      <c r="E1040" s="179"/>
    </row>
    <row r="1041" spans="1:5">
      <c r="A1041" s="154" t="s">
        <v>1191</v>
      </c>
      <c r="B1041" s="154" t="s">
        <v>2792</v>
      </c>
      <c r="C1041" s="154" t="s">
        <v>4171</v>
      </c>
      <c r="D1041" s="154"/>
      <c r="E1041" s="179"/>
    </row>
    <row r="1042" spans="1:5">
      <c r="A1042" s="154" t="s">
        <v>1194</v>
      </c>
      <c r="B1042" s="154" t="s">
        <v>2795</v>
      </c>
      <c r="C1042" s="154" t="s">
        <v>4171</v>
      </c>
      <c r="D1042" s="154"/>
      <c r="E1042" s="179"/>
    </row>
    <row r="1043" spans="1:5">
      <c r="A1043" s="154" t="s">
        <v>2800</v>
      </c>
      <c r="B1043" s="154" t="s">
        <v>2801</v>
      </c>
      <c r="C1043" s="154" t="s">
        <v>4171</v>
      </c>
      <c r="D1043" s="154"/>
      <c r="E1043" s="179">
        <v>2802236317</v>
      </c>
    </row>
    <row r="1044" spans="1:5">
      <c r="A1044" s="154" t="s">
        <v>4249</v>
      </c>
      <c r="B1044" s="154" t="s">
        <v>4250</v>
      </c>
      <c r="C1044" s="154" t="s">
        <v>4171</v>
      </c>
      <c r="D1044" s="154"/>
      <c r="E1044" s="179"/>
    </row>
    <row r="1045" spans="1:5">
      <c r="A1045" s="154" t="s">
        <v>445</v>
      </c>
      <c r="B1045" s="154" t="s">
        <v>2159</v>
      </c>
      <c r="C1045" s="154" t="s">
        <v>4171</v>
      </c>
      <c r="D1045" s="154"/>
      <c r="E1045" s="179">
        <v>-2017107330</v>
      </c>
    </row>
    <row r="1046" spans="1:5">
      <c r="A1046" s="154" t="s">
        <v>3836</v>
      </c>
      <c r="B1046" s="154" t="s">
        <v>3837</v>
      </c>
      <c r="C1046" s="154" t="s">
        <v>4171</v>
      </c>
      <c r="D1046" s="154"/>
      <c r="E1046" s="179"/>
    </row>
    <row r="1047" spans="1:5">
      <c r="A1047" s="154" t="s">
        <v>1196</v>
      </c>
      <c r="B1047" s="154" t="s">
        <v>2803</v>
      </c>
      <c r="C1047" s="154" t="s">
        <v>4171</v>
      </c>
      <c r="D1047" s="154"/>
      <c r="E1047" s="179"/>
    </row>
    <row r="1048" spans="1:5">
      <c r="A1048" s="154" t="s">
        <v>3982</v>
      </c>
      <c r="B1048" s="154" t="s">
        <v>3983</v>
      </c>
      <c r="C1048" s="154" t="s">
        <v>4171</v>
      </c>
      <c r="D1048" s="154"/>
      <c r="E1048" s="179">
        <v>17437531980</v>
      </c>
    </row>
    <row r="1049" spans="1:5">
      <c r="A1049" s="154" t="s">
        <v>1201</v>
      </c>
      <c r="B1049" s="154" t="s">
        <v>4151</v>
      </c>
      <c r="C1049" s="154" t="s">
        <v>4171</v>
      </c>
      <c r="D1049" s="154"/>
      <c r="E1049" s="179">
        <v>25093789101</v>
      </c>
    </row>
    <row r="1050" spans="1:5">
      <c r="A1050" s="154" t="s">
        <v>447</v>
      </c>
      <c r="B1050" s="154" t="s">
        <v>2162</v>
      </c>
      <c r="C1050" s="154" t="s">
        <v>4171</v>
      </c>
      <c r="D1050" s="154"/>
      <c r="E1050" s="179">
        <v>608790345</v>
      </c>
    </row>
    <row r="1051" spans="1:5">
      <c r="A1051" s="154" t="s">
        <v>1203</v>
      </c>
      <c r="B1051" s="154" t="s">
        <v>2812</v>
      </c>
      <c r="C1051" s="154" t="s">
        <v>4171</v>
      </c>
      <c r="D1051" s="154"/>
      <c r="E1051" s="179"/>
    </row>
    <row r="1052" spans="1:5">
      <c r="A1052" s="154" t="s">
        <v>1204</v>
      </c>
      <c r="B1052" s="154" t="s">
        <v>2813</v>
      </c>
      <c r="C1052" s="154" t="s">
        <v>4171</v>
      </c>
      <c r="D1052" s="154"/>
      <c r="E1052" s="179"/>
    </row>
    <row r="1053" spans="1:5">
      <c r="A1053" s="154" t="s">
        <v>3973</v>
      </c>
      <c r="B1053" s="154" t="s">
        <v>3974</v>
      </c>
      <c r="C1053" s="154" t="s">
        <v>4171</v>
      </c>
      <c r="D1053" s="154"/>
      <c r="E1053" s="179"/>
    </row>
    <row r="1054" spans="1:5">
      <c r="A1054" s="154" t="s">
        <v>1207</v>
      </c>
      <c r="B1054" s="154" t="s">
        <v>2817</v>
      </c>
      <c r="C1054" s="154" t="s">
        <v>4171</v>
      </c>
      <c r="D1054" s="154"/>
      <c r="E1054" s="179"/>
    </row>
    <row r="1055" spans="1:5">
      <c r="A1055" s="154" t="s">
        <v>1622</v>
      </c>
      <c r="B1055" s="154" t="s">
        <v>2818</v>
      </c>
      <c r="C1055" s="154" t="s">
        <v>4171</v>
      </c>
      <c r="D1055" s="154"/>
      <c r="E1055" s="179"/>
    </row>
    <row r="1056" spans="1:5">
      <c r="A1056" s="154" t="s">
        <v>451</v>
      </c>
      <c r="B1056" s="154" t="s">
        <v>3662</v>
      </c>
      <c r="C1056" s="154" t="s">
        <v>4171</v>
      </c>
      <c r="D1056" s="154"/>
      <c r="E1056" s="179"/>
    </row>
    <row r="1057" spans="1:5">
      <c r="A1057" s="154" t="s">
        <v>4143</v>
      </c>
      <c r="B1057" s="154" t="s">
        <v>4213</v>
      </c>
      <c r="C1057" s="154" t="s">
        <v>4171</v>
      </c>
      <c r="D1057" s="154"/>
      <c r="E1057" s="179"/>
    </row>
    <row r="1058" spans="1:5">
      <c r="A1058" s="154" t="s">
        <v>1208</v>
      </c>
      <c r="B1058" s="154" t="s">
        <v>2819</v>
      </c>
      <c r="C1058" s="154" t="s">
        <v>4171</v>
      </c>
      <c r="D1058" s="154"/>
      <c r="E1058" s="179"/>
    </row>
    <row r="1059" spans="1:5">
      <c r="A1059" s="154" t="s">
        <v>849</v>
      </c>
      <c r="B1059" s="154" t="s">
        <v>2820</v>
      </c>
      <c r="C1059" s="154" t="s">
        <v>4171</v>
      </c>
      <c r="D1059" s="154"/>
      <c r="E1059" s="179"/>
    </row>
    <row r="1060" spans="1:5">
      <c r="A1060" s="154" t="s">
        <v>1209</v>
      </c>
      <c r="B1060" s="154" t="s">
        <v>2822</v>
      </c>
      <c r="C1060" s="154" t="s">
        <v>4171</v>
      </c>
      <c r="D1060" s="154"/>
      <c r="E1060" s="179"/>
    </row>
    <row r="1061" spans="1:5">
      <c r="A1061" s="154" t="s">
        <v>2823</v>
      </c>
      <c r="B1061" s="154" t="s">
        <v>2824</v>
      </c>
      <c r="C1061" s="154" t="s">
        <v>4171</v>
      </c>
      <c r="D1061" s="154"/>
      <c r="E1061" s="179"/>
    </row>
    <row r="1062" spans="1:5">
      <c r="A1062" s="154" t="s">
        <v>788</v>
      </c>
      <c r="B1062" s="154" t="s">
        <v>2825</v>
      </c>
      <c r="C1062" s="154" t="s">
        <v>4171</v>
      </c>
      <c r="D1062" s="154"/>
      <c r="E1062" s="179">
        <v>258450682791</v>
      </c>
    </row>
    <row r="1063" spans="1:5">
      <c r="A1063" s="154" t="s">
        <v>1210</v>
      </c>
      <c r="B1063" s="154" t="s">
        <v>2827</v>
      </c>
      <c r="C1063" s="154" t="s">
        <v>4171</v>
      </c>
      <c r="D1063" s="154"/>
      <c r="E1063" s="179">
        <v>167975876860</v>
      </c>
    </row>
    <row r="1064" spans="1:5">
      <c r="A1064" s="154" t="s">
        <v>138</v>
      </c>
      <c r="B1064" s="154" t="s">
        <v>1811</v>
      </c>
      <c r="C1064" s="154" t="s">
        <v>4171</v>
      </c>
      <c r="D1064" s="154"/>
      <c r="E1064" s="179">
        <v>39461194000</v>
      </c>
    </row>
    <row r="1065" spans="1:5">
      <c r="A1065" s="154" t="s">
        <v>1211</v>
      </c>
      <c r="B1065" s="154" t="s">
        <v>2828</v>
      </c>
      <c r="C1065" s="154" t="s">
        <v>4171</v>
      </c>
      <c r="D1065" s="154"/>
      <c r="E1065" s="179">
        <v>22572273939</v>
      </c>
    </row>
    <row r="1066" spans="1:5">
      <c r="A1066" s="154" t="s">
        <v>453</v>
      </c>
      <c r="B1066" s="154" t="s">
        <v>2829</v>
      </c>
      <c r="C1066" s="154" t="s">
        <v>4171</v>
      </c>
      <c r="D1066" s="154"/>
      <c r="E1066" s="179">
        <v>35734774429</v>
      </c>
    </row>
    <row r="1067" spans="1:5">
      <c r="A1067" s="154" t="s">
        <v>1212</v>
      </c>
      <c r="B1067" s="154" t="s">
        <v>2830</v>
      </c>
      <c r="C1067" s="154" t="s">
        <v>4171</v>
      </c>
      <c r="D1067" s="154"/>
      <c r="E1067" s="179"/>
    </row>
    <row r="1068" spans="1:5">
      <c r="A1068" s="154" t="s">
        <v>1213</v>
      </c>
      <c r="B1068" s="154" t="s">
        <v>2831</v>
      </c>
      <c r="C1068" s="154" t="s">
        <v>4171</v>
      </c>
      <c r="D1068" s="154"/>
      <c r="E1068" s="179">
        <v>15939344216</v>
      </c>
    </row>
    <row r="1069" spans="1:5">
      <c r="A1069" s="154" t="s">
        <v>139</v>
      </c>
      <c r="B1069" s="154" t="s">
        <v>1812</v>
      </c>
      <c r="C1069" s="154" t="s">
        <v>4171</v>
      </c>
      <c r="D1069" s="154"/>
      <c r="E1069" s="179">
        <v>18672234613</v>
      </c>
    </row>
    <row r="1070" spans="1:5">
      <c r="A1070" s="154" t="s">
        <v>949</v>
      </c>
      <c r="B1070" s="154" t="s">
        <v>2833</v>
      </c>
      <c r="C1070" s="154" t="s">
        <v>4171</v>
      </c>
      <c r="D1070" s="154"/>
      <c r="E1070" s="179"/>
    </row>
    <row r="1071" spans="1:5">
      <c r="A1071" s="154" t="s">
        <v>901</v>
      </c>
      <c r="B1071" s="154" t="s">
        <v>2834</v>
      </c>
      <c r="C1071" s="154" t="s">
        <v>4171</v>
      </c>
      <c r="D1071" s="154"/>
      <c r="E1071" s="179">
        <v>6137789176</v>
      </c>
    </row>
    <row r="1072" spans="1:5">
      <c r="A1072" s="154" t="s">
        <v>918</v>
      </c>
      <c r="B1072" s="154" t="s">
        <v>2835</v>
      </c>
      <c r="C1072" s="154" t="s">
        <v>4171</v>
      </c>
      <c r="D1072" s="154"/>
      <c r="E1072" s="179"/>
    </row>
    <row r="1073" spans="1:5">
      <c r="A1073" s="154" t="s">
        <v>950</v>
      </c>
      <c r="B1073" s="154" t="s">
        <v>2836</v>
      </c>
      <c r="C1073" s="154" t="s">
        <v>4171</v>
      </c>
      <c r="D1073" s="154"/>
      <c r="E1073" s="179">
        <v>1159451114</v>
      </c>
    </row>
    <row r="1074" spans="1:5">
      <c r="A1074" s="154" t="s">
        <v>455</v>
      </c>
      <c r="B1074" s="154" t="s">
        <v>2169</v>
      </c>
      <c r="C1074" s="154" t="s">
        <v>4171</v>
      </c>
      <c r="D1074" s="154"/>
      <c r="E1074" s="179"/>
    </row>
    <row r="1075" spans="1:5">
      <c r="A1075" s="154" t="s">
        <v>4251</v>
      </c>
      <c r="B1075" s="154" t="s">
        <v>4252</v>
      </c>
      <c r="C1075" s="154" t="s">
        <v>4171</v>
      </c>
      <c r="D1075" s="154"/>
      <c r="E1075" s="179"/>
    </row>
    <row r="1076" spans="1:5">
      <c r="A1076" s="154" t="s">
        <v>908</v>
      </c>
      <c r="B1076" s="154" t="s">
        <v>2837</v>
      </c>
      <c r="C1076" s="154" t="s">
        <v>4171</v>
      </c>
      <c r="D1076" s="154"/>
      <c r="E1076" s="179"/>
    </row>
    <row r="1077" spans="1:5">
      <c r="A1077" s="154" t="s">
        <v>1215</v>
      </c>
      <c r="B1077" s="154" t="s">
        <v>2838</v>
      </c>
      <c r="C1077" s="154" t="s">
        <v>4171</v>
      </c>
      <c r="D1077" s="154"/>
      <c r="E1077" s="179"/>
    </row>
    <row r="1078" spans="1:5">
      <c r="A1078" s="154" t="s">
        <v>1217</v>
      </c>
      <c r="B1078" s="154" t="s">
        <v>2840</v>
      </c>
      <c r="C1078" s="154" t="s">
        <v>4171</v>
      </c>
      <c r="D1078" s="154"/>
      <c r="E1078" s="179">
        <v>114182251030</v>
      </c>
    </row>
    <row r="1079" spans="1:5">
      <c r="A1079" s="154" t="s">
        <v>1218</v>
      </c>
      <c r="B1079" s="154" t="s">
        <v>2841</v>
      </c>
      <c r="C1079" s="154" t="s">
        <v>4171</v>
      </c>
      <c r="D1079" s="154"/>
      <c r="E1079" s="179"/>
    </row>
    <row r="1080" spans="1:5">
      <c r="A1080" s="154" t="s">
        <v>902</v>
      </c>
      <c r="B1080" s="154" t="s">
        <v>2843</v>
      </c>
      <c r="C1080" s="154" t="s">
        <v>4171</v>
      </c>
      <c r="D1080" s="154"/>
      <c r="E1080" s="179"/>
    </row>
    <row r="1081" spans="1:5">
      <c r="A1081" s="154" t="s">
        <v>1220</v>
      </c>
      <c r="B1081" s="154" t="s">
        <v>2845</v>
      </c>
      <c r="C1081" s="154" t="s">
        <v>4171</v>
      </c>
      <c r="D1081" s="154"/>
      <c r="E1081" s="179">
        <v>43383728812</v>
      </c>
    </row>
    <row r="1082" spans="1:5">
      <c r="A1082" s="154" t="s">
        <v>1637</v>
      </c>
      <c r="B1082" s="154" t="s">
        <v>2846</v>
      </c>
      <c r="C1082" s="154" t="s">
        <v>4171</v>
      </c>
      <c r="D1082" s="154"/>
      <c r="E1082" s="179">
        <v>18264590368</v>
      </c>
    </row>
    <row r="1083" spans="1:5">
      <c r="A1083" s="154" t="s">
        <v>3561</v>
      </c>
      <c r="B1083" s="154" t="s">
        <v>4214</v>
      </c>
      <c r="C1083" s="154" t="s">
        <v>4171</v>
      </c>
      <c r="D1083" s="154"/>
      <c r="E1083" s="179">
        <v>5685904305</v>
      </c>
    </row>
    <row r="1084" spans="1:5">
      <c r="A1084" s="154" t="s">
        <v>2847</v>
      </c>
      <c r="B1084" s="154" t="s">
        <v>2848</v>
      </c>
      <c r="C1084" s="154" t="s">
        <v>4171</v>
      </c>
      <c r="D1084" s="154"/>
      <c r="E1084" s="179"/>
    </row>
    <row r="1085" spans="1:5">
      <c r="A1085" s="154" t="s">
        <v>951</v>
      </c>
      <c r="B1085" s="154" t="s">
        <v>2849</v>
      </c>
      <c r="C1085" s="154" t="s">
        <v>4171</v>
      </c>
      <c r="D1085" s="154"/>
      <c r="E1085" s="179">
        <v>-4445575</v>
      </c>
    </row>
    <row r="1086" spans="1:5">
      <c r="A1086" s="154" t="s">
        <v>789</v>
      </c>
      <c r="B1086" s="154" t="s">
        <v>2852</v>
      </c>
      <c r="C1086" s="154" t="s">
        <v>4171</v>
      </c>
      <c r="D1086" s="154"/>
      <c r="E1086" s="179">
        <v>30243589136</v>
      </c>
    </row>
    <row r="1087" spans="1:5">
      <c r="A1087" s="154" t="s">
        <v>457</v>
      </c>
      <c r="B1087" s="154" t="s">
        <v>2171</v>
      </c>
      <c r="C1087" s="154" t="s">
        <v>4171</v>
      </c>
      <c r="D1087" s="154"/>
      <c r="E1087" s="179"/>
    </row>
    <row r="1088" spans="1:5">
      <c r="A1088" s="154" t="s">
        <v>2854</v>
      </c>
      <c r="B1088" s="154" t="s">
        <v>2855</v>
      </c>
      <c r="C1088" s="154" t="s">
        <v>4171</v>
      </c>
      <c r="D1088" s="154"/>
      <c r="E1088" s="179"/>
    </row>
    <row r="1089" spans="1:5">
      <c r="A1089" s="154" t="s">
        <v>147</v>
      </c>
      <c r="B1089" s="154" t="s">
        <v>2856</v>
      </c>
      <c r="C1089" s="154" t="s">
        <v>4171</v>
      </c>
      <c r="D1089" s="154"/>
      <c r="E1089" s="179">
        <v>551653557</v>
      </c>
    </row>
    <row r="1090" spans="1:5">
      <c r="A1090" s="154" t="s">
        <v>150</v>
      </c>
      <c r="B1090" s="154" t="s">
        <v>1825</v>
      </c>
      <c r="C1090" s="154" t="s">
        <v>4171</v>
      </c>
      <c r="D1090" s="154"/>
      <c r="E1090" s="179"/>
    </row>
    <row r="1091" spans="1:5">
      <c r="A1091" s="154" t="s">
        <v>919</v>
      </c>
      <c r="B1091" s="154" t="s">
        <v>2859</v>
      </c>
      <c r="C1091" s="154" t="s">
        <v>4171</v>
      </c>
      <c r="D1091" s="154"/>
      <c r="E1091" s="179">
        <v>12960289318</v>
      </c>
    </row>
    <row r="1092" spans="1:5">
      <c r="A1092" s="154" t="s">
        <v>1225</v>
      </c>
      <c r="B1092" s="154" t="s">
        <v>2860</v>
      </c>
      <c r="C1092" s="154" t="s">
        <v>4171</v>
      </c>
      <c r="D1092" s="154"/>
      <c r="E1092" s="179"/>
    </row>
    <row r="1093" spans="1:5">
      <c r="A1093" s="154" t="s">
        <v>1226</v>
      </c>
      <c r="B1093" s="154" t="s">
        <v>2861</v>
      </c>
      <c r="C1093" s="154" t="s">
        <v>4171</v>
      </c>
      <c r="D1093" s="154"/>
      <c r="E1093" s="179">
        <v>56480559125</v>
      </c>
    </row>
    <row r="1094" spans="1:5">
      <c r="A1094" s="154" t="s">
        <v>459</v>
      </c>
      <c r="B1094" s="154" t="s">
        <v>2864</v>
      </c>
      <c r="C1094" s="154" t="s">
        <v>4171</v>
      </c>
      <c r="D1094" s="154"/>
      <c r="E1094" s="179"/>
    </row>
    <row r="1095" spans="1:5">
      <c r="A1095" s="154" t="s">
        <v>152</v>
      </c>
      <c r="B1095" s="154" t="s">
        <v>1829</v>
      </c>
      <c r="C1095" s="154" t="s">
        <v>4171</v>
      </c>
      <c r="D1095" s="154"/>
      <c r="E1095" s="179">
        <v>5449503451</v>
      </c>
    </row>
    <row r="1096" spans="1:5">
      <c r="A1096" s="154" t="s">
        <v>2866</v>
      </c>
      <c r="B1096" s="154" t="s">
        <v>2867</v>
      </c>
      <c r="C1096" s="154" t="s">
        <v>4171</v>
      </c>
      <c r="D1096" s="154"/>
      <c r="E1096" s="179"/>
    </row>
    <row r="1097" spans="1:5">
      <c r="A1097" s="154" t="s">
        <v>887</v>
      </c>
      <c r="B1097" s="154" t="s">
        <v>4180</v>
      </c>
      <c r="C1097" s="154" t="s">
        <v>4171</v>
      </c>
      <c r="D1097" s="154"/>
      <c r="E1097" s="179">
        <v>65581564745</v>
      </c>
    </row>
    <row r="1098" spans="1:5">
      <c r="A1098" s="154" t="s">
        <v>1228</v>
      </c>
      <c r="B1098" s="154" t="s">
        <v>2870</v>
      </c>
      <c r="C1098" s="154" t="s">
        <v>4171</v>
      </c>
      <c r="D1098" s="154"/>
      <c r="E1098" s="179"/>
    </row>
    <row r="1099" spans="1:5">
      <c r="A1099" s="154" t="s">
        <v>909</v>
      </c>
      <c r="B1099" s="154" t="s">
        <v>2871</v>
      </c>
      <c r="C1099" s="154" t="s">
        <v>4171</v>
      </c>
      <c r="D1099" s="154"/>
      <c r="E1099" s="179"/>
    </row>
    <row r="1100" spans="1:5">
      <c r="A1100" s="154" t="s">
        <v>939</v>
      </c>
      <c r="B1100" s="154" t="s">
        <v>4152</v>
      </c>
      <c r="C1100" s="154" t="s">
        <v>4171</v>
      </c>
      <c r="D1100" s="154"/>
      <c r="E1100" s="179">
        <v>1004576385</v>
      </c>
    </row>
    <row r="1101" spans="1:5">
      <c r="A1101" s="154" t="s">
        <v>1229</v>
      </c>
      <c r="B1101" s="154" t="s">
        <v>2873</v>
      </c>
      <c r="C1101" s="154" t="s">
        <v>4171</v>
      </c>
      <c r="D1101" s="154"/>
      <c r="E1101" s="179"/>
    </row>
    <row r="1102" spans="1:5">
      <c r="A1102" s="154" t="s">
        <v>4153</v>
      </c>
      <c r="B1102" s="154" t="s">
        <v>4154</v>
      </c>
      <c r="C1102" s="154" t="s">
        <v>4171</v>
      </c>
      <c r="D1102" s="154"/>
      <c r="E1102" s="179"/>
    </row>
    <row r="1103" spans="1:5">
      <c r="A1103" s="154" t="s">
        <v>1230</v>
      </c>
      <c r="B1103" s="154" t="s">
        <v>2874</v>
      </c>
      <c r="C1103" s="154" t="s">
        <v>4171</v>
      </c>
      <c r="D1103" s="154"/>
      <c r="E1103" s="179">
        <v>6084284010</v>
      </c>
    </row>
    <row r="1104" spans="1:5">
      <c r="A1104" s="154" t="s">
        <v>3524</v>
      </c>
      <c r="B1104" s="154" t="s">
        <v>4138</v>
      </c>
      <c r="C1104" s="154" t="s">
        <v>4171</v>
      </c>
      <c r="D1104" s="154"/>
      <c r="E1104" s="179">
        <v>750594529988</v>
      </c>
    </row>
    <row r="1105" spans="1:5">
      <c r="A1105" s="154" t="s">
        <v>1232</v>
      </c>
      <c r="B1105" s="154" t="s">
        <v>2880</v>
      </c>
      <c r="C1105" s="154" t="s">
        <v>4171</v>
      </c>
      <c r="D1105" s="154"/>
      <c r="E1105" s="179">
        <v>172536993000</v>
      </c>
    </row>
    <row r="1106" spans="1:5">
      <c r="A1106" s="154" t="s">
        <v>1233</v>
      </c>
      <c r="B1106" s="154" t="s">
        <v>2881</v>
      </c>
      <c r="C1106" s="154" t="s">
        <v>4171</v>
      </c>
      <c r="D1106" s="154"/>
      <c r="E1106" s="179"/>
    </row>
    <row r="1107" spans="1:5">
      <c r="A1107" s="154" t="s">
        <v>910</v>
      </c>
      <c r="B1107" s="154" t="s">
        <v>2883</v>
      </c>
      <c r="C1107" s="154" t="s">
        <v>4171</v>
      </c>
      <c r="D1107" s="154"/>
      <c r="E1107" s="179">
        <v>1241665632</v>
      </c>
    </row>
    <row r="1108" spans="1:5">
      <c r="A1108" s="154" t="s">
        <v>1235</v>
      </c>
      <c r="B1108" s="154" t="s">
        <v>3873</v>
      </c>
      <c r="C1108" s="154" t="s">
        <v>4171</v>
      </c>
      <c r="D1108" s="154"/>
      <c r="E1108" s="179"/>
    </row>
    <row r="1109" spans="1:5">
      <c r="A1109" s="154" t="s">
        <v>865</v>
      </c>
      <c r="B1109" s="154" t="s">
        <v>2885</v>
      </c>
      <c r="C1109" s="154" t="s">
        <v>4171</v>
      </c>
      <c r="D1109" s="154"/>
      <c r="E1109" s="179"/>
    </row>
    <row r="1110" spans="1:5">
      <c r="A1110" s="154" t="s">
        <v>1236</v>
      </c>
      <c r="B1110" s="154" t="s">
        <v>2886</v>
      </c>
      <c r="C1110" s="154" t="s">
        <v>4171</v>
      </c>
      <c r="D1110" s="154"/>
      <c r="E1110" s="179"/>
    </row>
    <row r="1111" spans="1:5">
      <c r="A1111" s="154" t="s">
        <v>940</v>
      </c>
      <c r="B1111" s="154" t="s">
        <v>2889</v>
      </c>
      <c r="C1111" s="154" t="s">
        <v>4171</v>
      </c>
      <c r="D1111" s="154"/>
      <c r="E1111" s="179"/>
    </row>
    <row r="1112" spans="1:5">
      <c r="A1112" s="154" t="s">
        <v>1239</v>
      </c>
      <c r="B1112" s="154" t="s">
        <v>2894</v>
      </c>
      <c r="C1112" s="154" t="s">
        <v>4171</v>
      </c>
      <c r="D1112" s="154"/>
      <c r="E1112" s="179">
        <v>249440203</v>
      </c>
    </row>
    <row r="1113" spans="1:5">
      <c r="A1113" s="154" t="s">
        <v>1240</v>
      </c>
      <c r="B1113" s="154" t="s">
        <v>2895</v>
      </c>
      <c r="C1113" s="154" t="s">
        <v>4171</v>
      </c>
      <c r="D1113" s="154"/>
      <c r="E1113" s="179"/>
    </row>
    <row r="1114" spans="1:5">
      <c r="A1114" s="154" t="s">
        <v>1241</v>
      </c>
      <c r="B1114" s="154" t="s">
        <v>2896</v>
      </c>
      <c r="C1114" s="154" t="s">
        <v>4171</v>
      </c>
      <c r="D1114" s="154"/>
      <c r="E1114" s="179">
        <v>13206679763</v>
      </c>
    </row>
    <row r="1115" spans="1:5">
      <c r="A1115" s="154" t="s">
        <v>1242</v>
      </c>
      <c r="B1115" s="154" t="s">
        <v>2897</v>
      </c>
      <c r="C1115" s="154" t="s">
        <v>4171</v>
      </c>
      <c r="D1115" s="154"/>
      <c r="E1115" s="179">
        <v>41879561208</v>
      </c>
    </row>
    <row r="1116" spans="1:5">
      <c r="A1116" s="154" t="s">
        <v>157</v>
      </c>
      <c r="B1116" s="154" t="s">
        <v>1836</v>
      </c>
      <c r="C1116" s="154" t="s">
        <v>4171</v>
      </c>
      <c r="D1116" s="154"/>
      <c r="E1116" s="179">
        <v>46472492249</v>
      </c>
    </row>
    <row r="1117" spans="1:5">
      <c r="A1117" s="154" t="s">
        <v>831</v>
      </c>
      <c r="B1117" s="154" t="s">
        <v>2898</v>
      </c>
      <c r="C1117" s="154" t="s">
        <v>4171</v>
      </c>
      <c r="D1117" s="154"/>
      <c r="E1117" s="179">
        <v>12583758334</v>
      </c>
    </row>
    <row r="1118" spans="1:5">
      <c r="A1118" s="154" t="s">
        <v>1243</v>
      </c>
      <c r="B1118" s="154" t="s">
        <v>2899</v>
      </c>
      <c r="C1118" s="154" t="s">
        <v>4171</v>
      </c>
      <c r="D1118" s="154"/>
      <c r="E1118" s="179">
        <v>639157540</v>
      </c>
    </row>
    <row r="1119" spans="1:5">
      <c r="A1119" s="154" t="s">
        <v>1245</v>
      </c>
      <c r="B1119" s="154" t="s">
        <v>2902</v>
      </c>
      <c r="C1119" s="154" t="s">
        <v>4171</v>
      </c>
      <c r="D1119" s="154"/>
      <c r="E1119" s="179"/>
    </row>
    <row r="1120" spans="1:5">
      <c r="A1120" s="154" t="s">
        <v>1247</v>
      </c>
      <c r="B1120" s="154" t="s">
        <v>2904</v>
      </c>
      <c r="C1120" s="154" t="s">
        <v>4171</v>
      </c>
      <c r="D1120" s="154"/>
      <c r="E1120" s="179">
        <v>101560090262</v>
      </c>
    </row>
    <row r="1121" spans="1:5">
      <c r="A1121" s="154" t="s">
        <v>903</v>
      </c>
      <c r="B1121" s="154" t="s">
        <v>2907</v>
      </c>
      <c r="C1121" s="154" t="s">
        <v>4171</v>
      </c>
      <c r="D1121" s="154"/>
      <c r="E1121" s="179"/>
    </row>
    <row r="1122" spans="1:5">
      <c r="A1122" s="154" t="s">
        <v>1250</v>
      </c>
      <c r="B1122" s="154" t="s">
        <v>2909</v>
      </c>
      <c r="C1122" s="154" t="s">
        <v>4171</v>
      </c>
      <c r="D1122" s="154"/>
      <c r="E1122" s="179">
        <v>19960977144</v>
      </c>
    </row>
    <row r="1123" spans="1:5">
      <c r="A1123" s="154" t="s">
        <v>4284</v>
      </c>
      <c r="B1123" s="154" t="s">
        <v>4285</v>
      </c>
      <c r="C1123" s="154" t="s">
        <v>4171</v>
      </c>
      <c r="D1123" s="154"/>
      <c r="E1123" s="179"/>
    </row>
    <row r="1124" spans="1:5">
      <c r="A1124" s="154" t="s">
        <v>1251</v>
      </c>
      <c r="B1124" s="154" t="s">
        <v>2910</v>
      </c>
      <c r="C1124" s="154" t="s">
        <v>4171</v>
      </c>
      <c r="D1124" s="154"/>
      <c r="E1124" s="179"/>
    </row>
    <row r="1125" spans="1:5">
      <c r="A1125" s="154" t="s">
        <v>3526</v>
      </c>
      <c r="B1125" s="154" t="s">
        <v>3527</v>
      </c>
      <c r="C1125" s="154" t="s">
        <v>4171</v>
      </c>
      <c r="D1125" s="154"/>
      <c r="E1125" s="179"/>
    </row>
    <row r="1126" spans="1:5">
      <c r="A1126" s="154" t="s">
        <v>167</v>
      </c>
      <c r="B1126" s="154" t="s">
        <v>3933</v>
      </c>
      <c r="C1126" s="154" t="s">
        <v>4171</v>
      </c>
      <c r="D1126" s="154"/>
      <c r="E1126" s="179"/>
    </row>
    <row r="1127" spans="1:5">
      <c r="A1127" s="154" t="s">
        <v>476</v>
      </c>
      <c r="B1127" s="154" t="s">
        <v>2187</v>
      </c>
      <c r="C1127" s="154" t="s">
        <v>4171</v>
      </c>
      <c r="D1127" s="154"/>
      <c r="E1127" s="179"/>
    </row>
    <row r="1128" spans="1:5">
      <c r="A1128" s="154" t="s">
        <v>1255</v>
      </c>
      <c r="B1128" s="154" t="s">
        <v>2922</v>
      </c>
      <c r="C1128" s="154" t="s">
        <v>4171</v>
      </c>
      <c r="D1128" s="154"/>
      <c r="E1128" s="179">
        <v>100379532608</v>
      </c>
    </row>
    <row r="1129" spans="1:5">
      <c r="A1129" s="154" t="s">
        <v>930</v>
      </c>
      <c r="B1129" s="154" t="s">
        <v>2923</v>
      </c>
      <c r="C1129" s="154" t="s">
        <v>4171</v>
      </c>
      <c r="D1129" s="154"/>
      <c r="E1129" s="179">
        <v>31348776661</v>
      </c>
    </row>
    <row r="1130" spans="1:5">
      <c r="A1130" s="154" t="s">
        <v>479</v>
      </c>
      <c r="B1130" s="154" t="s">
        <v>2190</v>
      </c>
      <c r="C1130" s="154" t="s">
        <v>4171</v>
      </c>
      <c r="D1130" s="154"/>
      <c r="E1130" s="179"/>
    </row>
    <row r="1131" spans="1:5">
      <c r="A1131" s="154" t="s">
        <v>480</v>
      </c>
      <c r="B1131" s="154" t="s">
        <v>2191</v>
      </c>
      <c r="C1131" s="154" t="s">
        <v>4171</v>
      </c>
      <c r="D1131" s="154"/>
      <c r="E1131" s="179">
        <v>-2644195709</v>
      </c>
    </row>
    <row r="1132" spans="1:5">
      <c r="A1132" s="154" t="s">
        <v>1257</v>
      </c>
      <c r="B1132" s="154" t="s">
        <v>2929</v>
      </c>
      <c r="C1132" s="154" t="s">
        <v>4171</v>
      </c>
      <c r="D1132" s="154"/>
      <c r="E1132" s="179"/>
    </row>
    <row r="1133" spans="1:5">
      <c r="A1133" s="154" t="s">
        <v>483</v>
      </c>
      <c r="B1133" s="154" t="s">
        <v>2194</v>
      </c>
      <c r="C1133" s="154" t="s">
        <v>4171</v>
      </c>
      <c r="D1133" s="154"/>
      <c r="E1133" s="179"/>
    </row>
    <row r="1134" spans="1:5">
      <c r="A1134" s="154" t="s">
        <v>484</v>
      </c>
      <c r="B1134" s="154" t="s">
        <v>2196</v>
      </c>
      <c r="C1134" s="154" t="s">
        <v>4171</v>
      </c>
      <c r="D1134" s="154"/>
      <c r="E1134" s="179"/>
    </row>
    <row r="1135" spans="1:5">
      <c r="A1135" s="154" t="s">
        <v>1259</v>
      </c>
      <c r="B1135" s="154" t="s">
        <v>2931</v>
      </c>
      <c r="C1135" s="154" t="s">
        <v>4171</v>
      </c>
      <c r="D1135" s="154"/>
      <c r="E1135" s="179"/>
    </row>
    <row r="1136" spans="1:5">
      <c r="A1136" s="154" t="s">
        <v>485</v>
      </c>
      <c r="B1136" s="154" t="s">
        <v>2197</v>
      </c>
      <c r="C1136" s="154" t="s">
        <v>4171</v>
      </c>
      <c r="D1136" s="154"/>
      <c r="E1136" s="179"/>
    </row>
    <row r="1137" spans="1:5">
      <c r="A1137" s="154" t="s">
        <v>486</v>
      </c>
      <c r="B1137" s="154" t="s">
        <v>2198</v>
      </c>
      <c r="C1137" s="154" t="s">
        <v>4171</v>
      </c>
      <c r="D1137" s="154"/>
      <c r="E1137" s="179"/>
    </row>
    <row r="1138" spans="1:5">
      <c r="A1138" s="154" t="s">
        <v>1260</v>
      </c>
      <c r="B1138" s="154" t="s">
        <v>2932</v>
      </c>
      <c r="C1138" s="154" t="s">
        <v>4171</v>
      </c>
      <c r="D1138" s="154"/>
      <c r="E1138" s="179"/>
    </row>
    <row r="1139" spans="1:5">
      <c r="A1139" s="154" t="s">
        <v>1261</v>
      </c>
      <c r="B1139" s="154" t="s">
        <v>2933</v>
      </c>
      <c r="C1139" s="154" t="s">
        <v>4171</v>
      </c>
      <c r="D1139" s="154"/>
      <c r="E1139" s="179">
        <v>10115902684</v>
      </c>
    </row>
    <row r="1140" spans="1:5">
      <c r="A1140" s="154" t="s">
        <v>1262</v>
      </c>
      <c r="B1140" s="154" t="s">
        <v>2934</v>
      </c>
      <c r="C1140" s="154" t="s">
        <v>4171</v>
      </c>
      <c r="D1140" s="154"/>
      <c r="E1140" s="179">
        <v>27026785140</v>
      </c>
    </row>
    <row r="1141" spans="1:5">
      <c r="A1141" s="154" t="s">
        <v>174</v>
      </c>
      <c r="B1141" s="154" t="s">
        <v>1852</v>
      </c>
      <c r="C1141" s="154" t="s">
        <v>4171</v>
      </c>
      <c r="D1141" s="154"/>
      <c r="E1141" s="179"/>
    </row>
    <row r="1142" spans="1:5">
      <c r="A1142" s="154" t="s">
        <v>904</v>
      </c>
      <c r="B1142" s="154" t="s">
        <v>2940</v>
      </c>
      <c r="C1142" s="154" t="s">
        <v>4171</v>
      </c>
      <c r="D1142" s="154"/>
      <c r="E1142" s="179">
        <v>23096304211</v>
      </c>
    </row>
    <row r="1143" spans="1:5">
      <c r="A1143" s="154" t="s">
        <v>97</v>
      </c>
      <c r="B1143" s="154" t="s">
        <v>1854</v>
      </c>
      <c r="C1143" s="154" t="s">
        <v>4171</v>
      </c>
      <c r="D1143" s="154"/>
      <c r="E1143" s="179">
        <v>1695073546</v>
      </c>
    </row>
    <row r="1144" spans="1:5">
      <c r="A1144" s="154" t="s">
        <v>1266</v>
      </c>
      <c r="B1144" s="154" t="s">
        <v>2941</v>
      </c>
      <c r="C1144" s="154" t="s">
        <v>4171</v>
      </c>
      <c r="D1144" s="154"/>
      <c r="E1144" s="179"/>
    </row>
    <row r="1145" spans="1:5">
      <c r="A1145" s="154" t="s">
        <v>1267</v>
      </c>
      <c r="B1145" s="154" t="s">
        <v>2943</v>
      </c>
      <c r="C1145" s="154" t="s">
        <v>4171</v>
      </c>
      <c r="D1145" s="154"/>
      <c r="E1145" s="179">
        <v>53649621069</v>
      </c>
    </row>
    <row r="1146" spans="1:5">
      <c r="A1146" s="154" t="s">
        <v>1268</v>
      </c>
      <c r="B1146" s="154" t="s">
        <v>2944</v>
      </c>
      <c r="C1146" s="154" t="s">
        <v>4171</v>
      </c>
      <c r="D1146" s="154"/>
      <c r="E1146" s="179"/>
    </row>
    <row r="1147" spans="1:5">
      <c r="A1147" s="154" t="s">
        <v>952</v>
      </c>
      <c r="B1147" s="154" t="s">
        <v>2945</v>
      </c>
      <c r="C1147" s="154" t="s">
        <v>4171</v>
      </c>
      <c r="D1147" s="154"/>
      <c r="E1147" s="179">
        <v>155314066795</v>
      </c>
    </row>
    <row r="1148" spans="1:5">
      <c r="A1148" s="154" t="s">
        <v>1269</v>
      </c>
      <c r="B1148" s="154" t="s">
        <v>2946</v>
      </c>
      <c r="C1148" s="154" t="s">
        <v>4171</v>
      </c>
      <c r="D1148" s="154"/>
      <c r="E1148" s="179"/>
    </row>
    <row r="1149" spans="1:5">
      <c r="A1149" s="154" t="s">
        <v>494</v>
      </c>
      <c r="B1149" s="154" t="s">
        <v>2206</v>
      </c>
      <c r="C1149" s="154" t="s">
        <v>4171</v>
      </c>
      <c r="D1149" s="154"/>
      <c r="E1149" s="179"/>
    </row>
    <row r="1150" spans="1:5">
      <c r="A1150" s="154" t="s">
        <v>1270</v>
      </c>
      <c r="B1150" s="154" t="s">
        <v>2947</v>
      </c>
      <c r="C1150" s="154" t="s">
        <v>4171</v>
      </c>
      <c r="D1150" s="154"/>
      <c r="E1150" s="179"/>
    </row>
    <row r="1151" spans="1:5">
      <c r="A1151" s="154" t="s">
        <v>181</v>
      </c>
      <c r="B1151" s="154" t="s">
        <v>4253</v>
      </c>
      <c r="C1151" s="154" t="s">
        <v>4171</v>
      </c>
      <c r="D1151" s="154"/>
      <c r="E1151" s="179"/>
    </row>
    <row r="1152" spans="1:5">
      <c r="A1152" s="154" t="s">
        <v>1271</v>
      </c>
      <c r="B1152" s="154" t="s">
        <v>2949</v>
      </c>
      <c r="C1152" s="154" t="s">
        <v>4171</v>
      </c>
      <c r="D1152" s="154"/>
      <c r="E1152" s="179"/>
    </row>
    <row r="1153" spans="1:5">
      <c r="A1153" s="154" t="s">
        <v>1272</v>
      </c>
      <c r="B1153" s="154" t="s">
        <v>2950</v>
      </c>
      <c r="C1153" s="154" t="s">
        <v>4171</v>
      </c>
      <c r="D1153" s="154"/>
      <c r="E1153" s="179"/>
    </row>
    <row r="1154" spans="1:5">
      <c r="A1154" s="154" t="s">
        <v>495</v>
      </c>
      <c r="B1154" s="154" t="s">
        <v>2207</v>
      </c>
      <c r="C1154" s="154" t="s">
        <v>4171</v>
      </c>
      <c r="D1154" s="154"/>
      <c r="E1154" s="179"/>
    </row>
    <row r="1155" spans="1:5">
      <c r="A1155" s="154" t="s">
        <v>3563</v>
      </c>
      <c r="B1155" s="154" t="s">
        <v>3564</v>
      </c>
      <c r="C1155" s="154" t="s">
        <v>4171</v>
      </c>
      <c r="D1155" s="154"/>
      <c r="E1155" s="179">
        <v>10051892973</v>
      </c>
    </row>
    <row r="1156" spans="1:5">
      <c r="A1156" s="154" t="s">
        <v>1273</v>
      </c>
      <c r="B1156" s="154" t="s">
        <v>2951</v>
      </c>
      <c r="C1156" s="154" t="s">
        <v>4171</v>
      </c>
      <c r="D1156" s="154"/>
      <c r="E1156" s="179"/>
    </row>
    <row r="1157" spans="1:5">
      <c r="A1157" s="154" t="s">
        <v>3909</v>
      </c>
      <c r="B1157" s="154" t="s">
        <v>3910</v>
      </c>
      <c r="C1157" s="154" t="s">
        <v>4171</v>
      </c>
      <c r="D1157" s="154"/>
      <c r="E1157" s="179">
        <v>1190035106</v>
      </c>
    </row>
    <row r="1158" spans="1:5">
      <c r="A1158" s="154" t="s">
        <v>1274</v>
      </c>
      <c r="B1158" s="154" t="s">
        <v>2952</v>
      </c>
      <c r="C1158" s="154" t="s">
        <v>4171</v>
      </c>
      <c r="D1158" s="154"/>
      <c r="E1158" s="179"/>
    </row>
    <row r="1159" spans="1:5">
      <c r="A1159" s="154" t="s">
        <v>799</v>
      </c>
      <c r="B1159" s="154" t="s">
        <v>2953</v>
      </c>
      <c r="C1159" s="154" t="s">
        <v>4171</v>
      </c>
      <c r="D1159" s="154"/>
      <c r="E1159" s="179"/>
    </row>
    <row r="1160" spans="1:5">
      <c r="A1160" s="154" t="s">
        <v>3840</v>
      </c>
      <c r="B1160" s="154" t="s">
        <v>3841</v>
      </c>
      <c r="C1160" s="154" t="s">
        <v>4171</v>
      </c>
      <c r="D1160" s="154"/>
      <c r="E1160" s="179"/>
    </row>
    <row r="1161" spans="1:5">
      <c r="A1161" s="154" t="s">
        <v>496</v>
      </c>
      <c r="B1161" s="154" t="s">
        <v>3801</v>
      </c>
      <c r="C1161" s="154" t="s">
        <v>4171</v>
      </c>
      <c r="D1161" s="154"/>
      <c r="E1161" s="179"/>
    </row>
    <row r="1162" spans="1:5">
      <c r="A1162" s="154" t="s">
        <v>1276</v>
      </c>
      <c r="B1162" s="154" t="s">
        <v>4215</v>
      </c>
      <c r="C1162" s="154" t="s">
        <v>4171</v>
      </c>
      <c r="D1162" s="154"/>
      <c r="E1162" s="179">
        <v>133175621001</v>
      </c>
    </row>
    <row r="1163" spans="1:5">
      <c r="A1163" s="154" t="s">
        <v>2956</v>
      </c>
      <c r="B1163" s="154" t="s">
        <v>2957</v>
      </c>
      <c r="C1163" s="154" t="s">
        <v>4171</v>
      </c>
      <c r="D1163" s="154"/>
      <c r="E1163" s="179"/>
    </row>
    <row r="1164" spans="1:5">
      <c r="A1164" s="154" t="s">
        <v>1277</v>
      </c>
      <c r="B1164" s="154" t="s">
        <v>2958</v>
      </c>
      <c r="C1164" s="154" t="s">
        <v>4171</v>
      </c>
      <c r="D1164" s="154"/>
      <c r="E1164" s="179"/>
    </row>
    <row r="1165" spans="1:5">
      <c r="A1165" s="154" t="s">
        <v>3988</v>
      </c>
      <c r="B1165" s="154" t="s">
        <v>4216</v>
      </c>
      <c r="C1165" s="154" t="s">
        <v>4171</v>
      </c>
      <c r="D1165" s="154"/>
      <c r="E1165" s="179"/>
    </row>
    <row r="1166" spans="1:5">
      <c r="A1166" s="154" t="s">
        <v>184</v>
      </c>
      <c r="B1166" s="154" t="s">
        <v>3732</v>
      </c>
      <c r="C1166" s="154" t="s">
        <v>4171</v>
      </c>
      <c r="D1166" s="154"/>
      <c r="E1166" s="179">
        <v>927862842</v>
      </c>
    </row>
    <row r="1167" spans="1:5">
      <c r="A1167" s="154" t="s">
        <v>1281</v>
      </c>
      <c r="B1167" s="154" t="s">
        <v>2963</v>
      </c>
      <c r="C1167" s="154" t="s">
        <v>4171</v>
      </c>
      <c r="D1167" s="154"/>
      <c r="E1167" s="179"/>
    </row>
    <row r="1168" spans="1:5">
      <c r="A1168" s="154" t="s">
        <v>1282</v>
      </c>
      <c r="B1168" s="154" t="s">
        <v>2964</v>
      </c>
      <c r="C1168" s="154" t="s">
        <v>4171</v>
      </c>
      <c r="D1168" s="154"/>
      <c r="E1168" s="179">
        <v>20928804642</v>
      </c>
    </row>
    <row r="1169" spans="1:5">
      <c r="A1169" s="154" t="s">
        <v>503</v>
      </c>
      <c r="B1169" s="154" t="s">
        <v>2966</v>
      </c>
      <c r="C1169" s="154" t="s">
        <v>4171</v>
      </c>
      <c r="D1169" s="154"/>
      <c r="E1169" s="179"/>
    </row>
    <row r="1170" spans="1:5">
      <c r="A1170" s="154" t="s">
        <v>1283</v>
      </c>
      <c r="B1170" s="154" t="s">
        <v>2967</v>
      </c>
      <c r="C1170" s="154" t="s">
        <v>4171</v>
      </c>
      <c r="D1170" s="154"/>
      <c r="E1170" s="179"/>
    </row>
    <row r="1171" spans="1:5">
      <c r="A1171" s="154" t="s">
        <v>1284</v>
      </c>
      <c r="B1171" s="154" t="s">
        <v>2969</v>
      </c>
      <c r="C1171" s="154" t="s">
        <v>4171</v>
      </c>
      <c r="D1171" s="154"/>
      <c r="E1171" s="179">
        <v>275589174</v>
      </c>
    </row>
    <row r="1172" spans="1:5">
      <c r="A1172" s="154" t="s">
        <v>798</v>
      </c>
      <c r="B1172" s="154" t="s">
        <v>2970</v>
      </c>
      <c r="C1172" s="154" t="s">
        <v>4171</v>
      </c>
      <c r="D1172" s="154"/>
      <c r="E1172" s="179"/>
    </row>
    <row r="1173" spans="1:5">
      <c r="A1173" s="154" t="s">
        <v>1285</v>
      </c>
      <c r="B1173" s="154" t="s">
        <v>2971</v>
      </c>
      <c r="C1173" s="154" t="s">
        <v>4171</v>
      </c>
      <c r="D1173" s="154"/>
      <c r="E1173" s="179"/>
    </row>
    <row r="1174" spans="1:5">
      <c r="A1174" s="154" t="s">
        <v>1286</v>
      </c>
      <c r="B1174" s="154" t="s">
        <v>2972</v>
      </c>
      <c r="C1174" s="154" t="s">
        <v>4171</v>
      </c>
      <c r="D1174" s="154"/>
      <c r="E1174" s="179"/>
    </row>
    <row r="1175" spans="1:5">
      <c r="A1175" s="154" t="s">
        <v>3842</v>
      </c>
      <c r="B1175" s="154" t="s">
        <v>3843</v>
      </c>
      <c r="C1175" s="154" t="s">
        <v>4171</v>
      </c>
      <c r="D1175" s="154"/>
      <c r="E1175" s="179">
        <v>179055267</v>
      </c>
    </row>
    <row r="1176" spans="1:5">
      <c r="A1176" s="154" t="s">
        <v>848</v>
      </c>
      <c r="B1176" s="154" t="s">
        <v>2973</v>
      </c>
      <c r="C1176" s="154" t="s">
        <v>4171</v>
      </c>
      <c r="D1176" s="154"/>
      <c r="E1176" s="179">
        <v>7916694765</v>
      </c>
    </row>
    <row r="1177" spans="1:5">
      <c r="A1177" s="154" t="s">
        <v>505</v>
      </c>
      <c r="B1177" s="154" t="s">
        <v>2219</v>
      </c>
      <c r="C1177" s="154" t="s">
        <v>4171</v>
      </c>
      <c r="D1177" s="154"/>
      <c r="E1177" s="179"/>
    </row>
    <row r="1178" spans="1:5">
      <c r="A1178" s="154" t="s">
        <v>1289</v>
      </c>
      <c r="B1178" s="154" t="s">
        <v>2978</v>
      </c>
      <c r="C1178" s="154" t="s">
        <v>4171</v>
      </c>
      <c r="D1178" s="154"/>
      <c r="E1178" s="179">
        <v>42597857214</v>
      </c>
    </row>
    <row r="1179" spans="1:5">
      <c r="A1179" s="154" t="s">
        <v>892</v>
      </c>
      <c r="B1179" s="154" t="s">
        <v>2980</v>
      </c>
      <c r="C1179" s="154" t="s">
        <v>4171</v>
      </c>
      <c r="D1179" s="154"/>
      <c r="E1179" s="179">
        <v>56003412953</v>
      </c>
    </row>
    <row r="1180" spans="1:5">
      <c r="A1180" s="154" t="s">
        <v>1290</v>
      </c>
      <c r="B1180" s="154" t="s">
        <v>2981</v>
      </c>
      <c r="C1180" s="154" t="s">
        <v>4171</v>
      </c>
      <c r="D1180" s="154"/>
      <c r="E1180" s="179"/>
    </row>
    <row r="1181" spans="1:5">
      <c r="A1181" s="154" t="s">
        <v>1291</v>
      </c>
      <c r="B1181" s="154" t="s">
        <v>2982</v>
      </c>
      <c r="C1181" s="154" t="s">
        <v>4171</v>
      </c>
      <c r="D1181" s="154"/>
      <c r="E1181" s="179"/>
    </row>
    <row r="1182" spans="1:5">
      <c r="A1182" s="154" t="s">
        <v>1598</v>
      </c>
      <c r="B1182" s="154" t="s">
        <v>2985</v>
      </c>
      <c r="C1182" s="154" t="s">
        <v>4171</v>
      </c>
      <c r="D1182" s="154"/>
      <c r="E1182" s="179">
        <v>721524103782</v>
      </c>
    </row>
    <row r="1183" spans="1:5">
      <c r="A1183" s="154" t="s">
        <v>1292</v>
      </c>
      <c r="B1183" s="154" t="s">
        <v>2986</v>
      </c>
      <c r="C1183" s="154" t="s">
        <v>4171</v>
      </c>
      <c r="D1183" s="154"/>
      <c r="E1183" s="179">
        <v>205523031022</v>
      </c>
    </row>
    <row r="1184" spans="1:5">
      <c r="A1184" s="154" t="s">
        <v>1293</v>
      </c>
      <c r="B1184" s="154" t="s">
        <v>2987</v>
      </c>
      <c r="C1184" s="154" t="s">
        <v>4171</v>
      </c>
      <c r="D1184" s="154"/>
      <c r="E1184" s="179"/>
    </row>
    <row r="1185" spans="1:5">
      <c r="A1185" s="154" t="s">
        <v>797</v>
      </c>
      <c r="B1185" s="154" t="s">
        <v>2988</v>
      </c>
      <c r="C1185" s="154" t="s">
        <v>4171</v>
      </c>
      <c r="D1185" s="154"/>
      <c r="E1185" s="179"/>
    </row>
    <row r="1186" spans="1:5">
      <c r="A1186" s="154" t="s">
        <v>508</v>
      </c>
      <c r="B1186" s="154" t="s">
        <v>3729</v>
      </c>
      <c r="C1186" s="154" t="s">
        <v>4171</v>
      </c>
      <c r="D1186" s="154"/>
      <c r="E1186" s="179">
        <v>0</v>
      </c>
    </row>
    <row r="1187" spans="1:5">
      <c r="A1187" s="154" t="s">
        <v>1294</v>
      </c>
      <c r="B1187" s="154" t="s">
        <v>2989</v>
      </c>
      <c r="C1187" s="154" t="s">
        <v>4171</v>
      </c>
      <c r="D1187" s="154"/>
      <c r="E1187" s="179"/>
    </row>
    <row r="1188" spans="1:5">
      <c r="A1188" s="154" t="s">
        <v>1295</v>
      </c>
      <c r="B1188" s="154" t="s">
        <v>2990</v>
      </c>
      <c r="C1188" s="154" t="s">
        <v>4171</v>
      </c>
      <c r="D1188" s="154"/>
      <c r="E1188" s="179"/>
    </row>
    <row r="1189" spans="1:5">
      <c r="A1189" s="154" t="s">
        <v>866</v>
      </c>
      <c r="B1189" s="154" t="s">
        <v>2991</v>
      </c>
      <c r="C1189" s="154" t="s">
        <v>4171</v>
      </c>
      <c r="D1189" s="154"/>
      <c r="E1189" s="179"/>
    </row>
    <row r="1190" spans="1:5">
      <c r="A1190" s="154" t="s">
        <v>1296</v>
      </c>
      <c r="B1190" s="154" t="s">
        <v>2992</v>
      </c>
      <c r="C1190" s="154" t="s">
        <v>4171</v>
      </c>
      <c r="D1190" s="154"/>
      <c r="E1190" s="179"/>
    </row>
    <row r="1191" spans="1:5">
      <c r="A1191" s="154" t="s">
        <v>791</v>
      </c>
      <c r="B1191" s="154" t="s">
        <v>2993</v>
      </c>
      <c r="C1191" s="154" t="s">
        <v>4171</v>
      </c>
      <c r="D1191" s="154"/>
      <c r="E1191" s="179">
        <v>916825059000</v>
      </c>
    </row>
    <row r="1192" spans="1:5">
      <c r="A1192" s="154" t="s">
        <v>4217</v>
      </c>
      <c r="B1192" s="154" t="s">
        <v>4218</v>
      </c>
      <c r="C1192" s="154" t="s">
        <v>4171</v>
      </c>
      <c r="D1192" s="154"/>
      <c r="E1192" s="179"/>
    </row>
    <row r="1193" spans="1:5">
      <c r="A1193" s="154" t="s">
        <v>2994</v>
      </c>
      <c r="B1193" s="154" t="s">
        <v>2995</v>
      </c>
      <c r="C1193" s="154" t="s">
        <v>4171</v>
      </c>
      <c r="D1193" s="154"/>
      <c r="E1193" s="179"/>
    </row>
    <row r="1194" spans="1:5">
      <c r="A1194" s="154" t="s">
        <v>1297</v>
      </c>
      <c r="B1194" s="154" t="s">
        <v>2996</v>
      </c>
      <c r="C1194" s="154" t="s">
        <v>4171</v>
      </c>
      <c r="D1194" s="154"/>
      <c r="E1194" s="179">
        <v>27679624863</v>
      </c>
    </row>
    <row r="1195" spans="1:5">
      <c r="A1195" s="154" t="s">
        <v>2997</v>
      </c>
      <c r="B1195" s="154" t="s">
        <v>2998</v>
      </c>
      <c r="C1195" s="154" t="s">
        <v>4171</v>
      </c>
      <c r="D1195" s="154"/>
      <c r="E1195" s="179"/>
    </row>
    <row r="1196" spans="1:5">
      <c r="A1196" s="154" t="s">
        <v>1299</v>
      </c>
      <c r="B1196" s="154" t="s">
        <v>3000</v>
      </c>
      <c r="C1196" s="154" t="s">
        <v>4171</v>
      </c>
      <c r="D1196" s="154"/>
      <c r="E1196" s="179"/>
    </row>
    <row r="1197" spans="1:5">
      <c r="A1197" s="154" t="s">
        <v>1300</v>
      </c>
      <c r="B1197" s="154" t="s">
        <v>3001</v>
      </c>
      <c r="C1197" s="154" t="s">
        <v>4171</v>
      </c>
      <c r="D1197" s="154"/>
      <c r="E1197" s="179"/>
    </row>
    <row r="1198" spans="1:5">
      <c r="A1198" s="154" t="s">
        <v>1301</v>
      </c>
      <c r="B1198" s="154" t="s">
        <v>3002</v>
      </c>
      <c r="C1198" s="154" t="s">
        <v>4171</v>
      </c>
      <c r="D1198" s="154"/>
      <c r="E1198" s="179"/>
    </row>
    <row r="1199" spans="1:5">
      <c r="A1199" s="154" t="s">
        <v>1303</v>
      </c>
      <c r="B1199" s="154" t="s">
        <v>3004</v>
      </c>
      <c r="C1199" s="154" t="s">
        <v>4171</v>
      </c>
      <c r="D1199" s="154"/>
      <c r="E1199" s="179"/>
    </row>
    <row r="1200" spans="1:5">
      <c r="A1200" s="154" t="s">
        <v>1304</v>
      </c>
      <c r="B1200" s="154" t="s">
        <v>3005</v>
      </c>
      <c r="C1200" s="154" t="s">
        <v>4171</v>
      </c>
      <c r="D1200" s="154"/>
      <c r="E1200" s="179">
        <v>65935486526</v>
      </c>
    </row>
    <row r="1201" spans="1:5">
      <c r="A1201" s="154" t="s">
        <v>1305</v>
      </c>
      <c r="B1201" s="154" t="s">
        <v>3006</v>
      </c>
      <c r="C1201" s="154" t="s">
        <v>4171</v>
      </c>
      <c r="D1201" s="154"/>
      <c r="E1201" s="179"/>
    </row>
    <row r="1202" spans="1:5">
      <c r="A1202" s="154" t="s">
        <v>1306</v>
      </c>
      <c r="B1202" s="154" t="s">
        <v>4150</v>
      </c>
      <c r="C1202" s="154" t="s">
        <v>4171</v>
      </c>
      <c r="D1202" s="154"/>
      <c r="E1202" s="179">
        <v>73663602365</v>
      </c>
    </row>
    <row r="1203" spans="1:5">
      <c r="A1203" s="154" t="s">
        <v>1307</v>
      </c>
      <c r="B1203" s="154" t="s">
        <v>3530</v>
      </c>
      <c r="C1203" s="154" t="s">
        <v>4171</v>
      </c>
      <c r="D1203" s="154"/>
      <c r="E1203" s="179">
        <v>1081211563974</v>
      </c>
    </row>
    <row r="1204" spans="1:5">
      <c r="A1204" s="154" t="s">
        <v>4155</v>
      </c>
      <c r="B1204" s="154" t="s">
        <v>4156</v>
      </c>
      <c r="C1204" s="154" t="s">
        <v>4171</v>
      </c>
      <c r="D1204" s="154"/>
      <c r="E1204" s="179"/>
    </row>
    <row r="1205" spans="1:5">
      <c r="A1205" s="154" t="s">
        <v>1308</v>
      </c>
      <c r="B1205" s="154" t="s">
        <v>3011</v>
      </c>
      <c r="C1205" s="154" t="s">
        <v>4171</v>
      </c>
      <c r="D1205" s="154"/>
      <c r="E1205" s="179"/>
    </row>
    <row r="1206" spans="1:5">
      <c r="A1206" s="154" t="s">
        <v>888</v>
      </c>
      <c r="B1206" s="154" t="s">
        <v>4254</v>
      </c>
      <c r="C1206" s="154" t="s">
        <v>4171</v>
      </c>
      <c r="D1206" s="154"/>
      <c r="E1206" s="179"/>
    </row>
    <row r="1207" spans="1:5">
      <c r="A1207" s="154" t="s">
        <v>1309</v>
      </c>
      <c r="B1207" s="154" t="s">
        <v>3013</v>
      </c>
      <c r="C1207" s="154" t="s">
        <v>4171</v>
      </c>
      <c r="D1207" s="154"/>
      <c r="E1207" s="179"/>
    </row>
    <row r="1208" spans="1:5">
      <c r="A1208" s="154" t="s">
        <v>1310</v>
      </c>
      <c r="B1208" s="154" t="s">
        <v>3014</v>
      </c>
      <c r="C1208" s="154" t="s">
        <v>4171</v>
      </c>
      <c r="D1208" s="154"/>
      <c r="E1208" s="179">
        <v>28861002144</v>
      </c>
    </row>
    <row r="1209" spans="1:5">
      <c r="A1209" s="154" t="s">
        <v>1311</v>
      </c>
      <c r="B1209" s="154" t="s">
        <v>3015</v>
      </c>
      <c r="C1209" s="154" t="s">
        <v>4171</v>
      </c>
      <c r="D1209" s="154"/>
      <c r="E1209" s="179"/>
    </row>
    <row r="1210" spans="1:5">
      <c r="A1210" s="154" t="s">
        <v>1313</v>
      </c>
      <c r="B1210" s="154" t="s">
        <v>3017</v>
      </c>
      <c r="C1210" s="154" t="s">
        <v>4171</v>
      </c>
      <c r="D1210" s="154"/>
      <c r="E1210" s="179">
        <v>40132941417</v>
      </c>
    </row>
    <row r="1211" spans="1:5">
      <c r="A1211" s="154" t="s">
        <v>3885</v>
      </c>
      <c r="B1211" s="154" t="s">
        <v>3886</v>
      </c>
      <c r="C1211" s="154" t="s">
        <v>4171</v>
      </c>
      <c r="D1211" s="154"/>
      <c r="E1211" s="179">
        <v>217592999404</v>
      </c>
    </row>
    <row r="1212" spans="1:5">
      <c r="A1212" s="154" t="s">
        <v>954</v>
      </c>
      <c r="B1212" s="154" t="s">
        <v>3019</v>
      </c>
      <c r="C1212" s="154" t="s">
        <v>4171</v>
      </c>
      <c r="D1212" s="154"/>
      <c r="E1212" s="179">
        <v>39644789684</v>
      </c>
    </row>
    <row r="1213" spans="1:5">
      <c r="A1213" s="154" t="s">
        <v>1315</v>
      </c>
      <c r="B1213" s="154" t="s">
        <v>3020</v>
      </c>
      <c r="C1213" s="154" t="s">
        <v>4171</v>
      </c>
      <c r="D1213" s="154"/>
      <c r="E1213" s="179">
        <v>9997147420</v>
      </c>
    </row>
    <row r="1214" spans="1:5">
      <c r="A1214" s="154" t="s">
        <v>931</v>
      </c>
      <c r="B1214" s="154" t="s">
        <v>3021</v>
      </c>
      <c r="C1214" s="154" t="s">
        <v>4171</v>
      </c>
      <c r="D1214" s="154"/>
      <c r="E1214" s="179"/>
    </row>
    <row r="1215" spans="1:5">
      <c r="A1215" s="154" t="s">
        <v>515</v>
      </c>
      <c r="B1215" s="154" t="s">
        <v>3022</v>
      </c>
      <c r="C1215" s="154" t="s">
        <v>4171</v>
      </c>
      <c r="D1215" s="154"/>
      <c r="E1215" s="179"/>
    </row>
    <row r="1216" spans="1:5">
      <c r="A1216" s="154" t="s">
        <v>1316</v>
      </c>
      <c r="B1216" s="154" t="s">
        <v>3023</v>
      </c>
      <c r="C1216" s="154" t="s">
        <v>4171</v>
      </c>
      <c r="D1216" s="154"/>
      <c r="E1216" s="179"/>
    </row>
    <row r="1217" spans="1:5">
      <c r="A1217" s="154" t="s">
        <v>1317</v>
      </c>
      <c r="B1217" s="154" t="s">
        <v>3024</v>
      </c>
      <c r="C1217" s="154" t="s">
        <v>4171</v>
      </c>
      <c r="D1217" s="154"/>
      <c r="E1217" s="179">
        <v>23217150660</v>
      </c>
    </row>
    <row r="1218" spans="1:5">
      <c r="A1218" s="154" t="s">
        <v>1318</v>
      </c>
      <c r="B1218" s="154" t="s">
        <v>3025</v>
      </c>
      <c r="C1218" s="154" t="s">
        <v>4171</v>
      </c>
      <c r="D1218" s="154"/>
      <c r="E1218" s="179">
        <v>25636924344</v>
      </c>
    </row>
    <row r="1219" spans="1:5">
      <c r="A1219" s="154" t="s">
        <v>1319</v>
      </c>
      <c r="B1219" s="154" t="s">
        <v>3026</v>
      </c>
      <c r="C1219" s="154" t="s">
        <v>4171</v>
      </c>
      <c r="D1219" s="154"/>
      <c r="E1219" s="179">
        <v>9850565527</v>
      </c>
    </row>
    <row r="1220" spans="1:5">
      <c r="A1220" s="154" t="s">
        <v>521</v>
      </c>
      <c r="B1220" s="154" t="s">
        <v>2234</v>
      </c>
      <c r="C1220" s="154" t="s">
        <v>4171</v>
      </c>
      <c r="D1220" s="154"/>
      <c r="E1220" s="179"/>
    </row>
    <row r="1221" spans="1:5">
      <c r="A1221" s="154" t="s">
        <v>4286</v>
      </c>
      <c r="B1221" s="154" t="s">
        <v>4287</v>
      </c>
      <c r="C1221" s="154" t="s">
        <v>4171</v>
      </c>
      <c r="D1221" s="154"/>
      <c r="E1221" s="179"/>
    </row>
    <row r="1222" spans="1:5">
      <c r="A1222" s="154" t="s">
        <v>1320</v>
      </c>
      <c r="B1222" s="154" t="s">
        <v>4314</v>
      </c>
      <c r="C1222" s="154" t="s">
        <v>4171</v>
      </c>
      <c r="D1222" s="154"/>
      <c r="E1222" s="179"/>
    </row>
    <row r="1223" spans="1:5">
      <c r="A1223" s="154" t="s">
        <v>3029</v>
      </c>
      <c r="B1223" s="154" t="s">
        <v>3030</v>
      </c>
      <c r="C1223" s="154" t="s">
        <v>4171</v>
      </c>
      <c r="D1223" s="154"/>
      <c r="E1223" s="179"/>
    </row>
    <row r="1224" spans="1:5">
      <c r="A1224" s="154" t="s">
        <v>1321</v>
      </c>
      <c r="B1224" s="154" t="s">
        <v>3031</v>
      </c>
      <c r="C1224" s="154" t="s">
        <v>4171</v>
      </c>
      <c r="D1224" s="154"/>
      <c r="E1224" s="179"/>
    </row>
    <row r="1225" spans="1:5">
      <c r="A1225" s="154" t="s">
        <v>1323</v>
      </c>
      <c r="B1225" s="154" t="s">
        <v>3036</v>
      </c>
      <c r="C1225" s="154" t="s">
        <v>4171</v>
      </c>
      <c r="D1225" s="154"/>
      <c r="E1225" s="179"/>
    </row>
    <row r="1226" spans="1:5">
      <c r="A1226" s="154" t="s">
        <v>1324</v>
      </c>
      <c r="B1226" s="154" t="s">
        <v>3037</v>
      </c>
      <c r="C1226" s="154" t="s">
        <v>4171</v>
      </c>
      <c r="D1226" s="154"/>
      <c r="E1226" s="179">
        <v>-17251738676</v>
      </c>
    </row>
    <row r="1227" spans="1:5">
      <c r="A1227" s="154" t="s">
        <v>1325</v>
      </c>
      <c r="B1227" s="154" t="s">
        <v>3038</v>
      </c>
      <c r="C1227" s="154" t="s">
        <v>4171</v>
      </c>
      <c r="D1227" s="154"/>
      <c r="E1227" s="179">
        <v>7671963465</v>
      </c>
    </row>
    <row r="1228" spans="1:5">
      <c r="A1228" s="154" t="s">
        <v>906</v>
      </c>
      <c r="B1228" s="154" t="s">
        <v>3039</v>
      </c>
      <c r="C1228" s="154" t="s">
        <v>4171</v>
      </c>
      <c r="D1228" s="154"/>
      <c r="E1228" s="179">
        <v>50389696717</v>
      </c>
    </row>
    <row r="1229" spans="1:5">
      <c r="A1229" s="154" t="s">
        <v>1329</v>
      </c>
      <c r="B1229" s="154" t="s">
        <v>3043</v>
      </c>
      <c r="C1229" s="154" t="s">
        <v>4171</v>
      </c>
      <c r="D1229" s="154"/>
      <c r="E1229" s="179"/>
    </row>
    <row r="1230" spans="1:5">
      <c r="A1230" s="154" t="s">
        <v>1330</v>
      </c>
      <c r="B1230" s="154" t="s">
        <v>3044</v>
      </c>
      <c r="C1230" s="154" t="s">
        <v>4171</v>
      </c>
      <c r="D1230" s="154"/>
      <c r="E1230" s="179">
        <v>11452982382</v>
      </c>
    </row>
    <row r="1231" spans="1:5">
      <c r="A1231" s="154" t="s">
        <v>1331</v>
      </c>
      <c r="B1231" s="154" t="s">
        <v>3045</v>
      </c>
      <c r="C1231" s="154" t="s">
        <v>4171</v>
      </c>
      <c r="D1231" s="154"/>
      <c r="E1231" s="179"/>
    </row>
    <row r="1232" spans="1:5">
      <c r="A1232" s="154" t="s">
        <v>1333</v>
      </c>
      <c r="B1232" s="154" t="s">
        <v>3048</v>
      </c>
      <c r="C1232" s="154" t="s">
        <v>4171</v>
      </c>
      <c r="D1232" s="154"/>
      <c r="E1232" s="179">
        <v>8042575004</v>
      </c>
    </row>
    <row r="1233" spans="1:5">
      <c r="A1233" s="154" t="s">
        <v>1335</v>
      </c>
      <c r="B1233" s="154" t="s">
        <v>3050</v>
      </c>
      <c r="C1233" s="154" t="s">
        <v>4171</v>
      </c>
      <c r="D1233" s="154"/>
      <c r="E1233" s="179"/>
    </row>
    <row r="1234" spans="1:5">
      <c r="A1234" s="154" t="s">
        <v>955</v>
      </c>
      <c r="B1234" s="154" t="s">
        <v>3051</v>
      </c>
      <c r="C1234" s="154" t="s">
        <v>4171</v>
      </c>
      <c r="D1234" s="154"/>
      <c r="E1234" s="179"/>
    </row>
    <row r="1235" spans="1:5">
      <c r="A1235" s="154" t="s">
        <v>956</v>
      </c>
      <c r="B1235" s="154" t="s">
        <v>3052</v>
      </c>
      <c r="C1235" s="154" t="s">
        <v>4171</v>
      </c>
      <c r="D1235" s="154"/>
      <c r="E1235" s="179"/>
    </row>
    <row r="1236" spans="1:5">
      <c r="A1236" s="154" t="s">
        <v>1336</v>
      </c>
      <c r="B1236" s="154" t="s">
        <v>3053</v>
      </c>
      <c r="C1236" s="154" t="s">
        <v>4171</v>
      </c>
      <c r="D1236" s="154"/>
      <c r="E1236" s="179"/>
    </row>
    <row r="1237" spans="1:5">
      <c r="A1237" s="154" t="s">
        <v>1337</v>
      </c>
      <c r="B1237" s="154" t="s">
        <v>3054</v>
      </c>
      <c r="C1237" s="154" t="s">
        <v>4171</v>
      </c>
      <c r="D1237" s="154"/>
      <c r="E1237" s="179"/>
    </row>
    <row r="1238" spans="1:5">
      <c r="A1238" s="154" t="s">
        <v>2243</v>
      </c>
      <c r="B1238" s="154" t="s">
        <v>2244</v>
      </c>
      <c r="C1238" s="154" t="s">
        <v>4171</v>
      </c>
      <c r="D1238" s="154"/>
      <c r="E1238" s="179"/>
    </row>
    <row r="1239" spans="1:5">
      <c r="A1239" s="154" t="s">
        <v>3764</v>
      </c>
      <c r="B1239" s="154" t="s">
        <v>3765</v>
      </c>
      <c r="C1239" s="154" t="s">
        <v>4171</v>
      </c>
      <c r="D1239" s="154"/>
      <c r="E1239" s="179"/>
    </row>
    <row r="1240" spans="1:5">
      <c r="A1240" s="154" t="s">
        <v>776</v>
      </c>
      <c r="B1240" s="154" t="s">
        <v>3055</v>
      </c>
      <c r="C1240" s="154" t="s">
        <v>4171</v>
      </c>
      <c r="D1240" s="154"/>
      <c r="E1240" s="179">
        <v>2172819059133</v>
      </c>
    </row>
    <row r="1241" spans="1:5">
      <c r="A1241" s="154" t="s">
        <v>1338</v>
      </c>
      <c r="B1241" s="154" t="s">
        <v>3056</v>
      </c>
      <c r="C1241" s="154" t="s">
        <v>4171</v>
      </c>
      <c r="D1241" s="154"/>
      <c r="E1241" s="179"/>
    </row>
    <row r="1242" spans="1:5">
      <c r="A1242" s="154" t="s">
        <v>1339</v>
      </c>
      <c r="B1242" s="154" t="s">
        <v>3058</v>
      </c>
      <c r="C1242" s="154" t="s">
        <v>4171</v>
      </c>
      <c r="D1242" s="154"/>
      <c r="E1242" s="179"/>
    </row>
    <row r="1243" spans="1:5">
      <c r="A1243" s="154" t="s">
        <v>3693</v>
      </c>
      <c r="B1243" s="154" t="s">
        <v>3694</v>
      </c>
      <c r="C1243" s="154" t="s">
        <v>4171</v>
      </c>
      <c r="D1243" s="154"/>
      <c r="E1243" s="179">
        <v>-35058586912</v>
      </c>
    </row>
    <row r="1244" spans="1:5">
      <c r="A1244" s="154" t="s">
        <v>3059</v>
      </c>
      <c r="B1244" s="154" t="s">
        <v>3060</v>
      </c>
      <c r="C1244" s="154" t="s">
        <v>4171</v>
      </c>
      <c r="D1244" s="154"/>
      <c r="E1244" s="179">
        <v>16274835853</v>
      </c>
    </row>
    <row r="1245" spans="1:5">
      <c r="A1245" s="154" t="s">
        <v>3846</v>
      </c>
      <c r="B1245" s="154" t="s">
        <v>3847</v>
      </c>
      <c r="C1245" s="154" t="s">
        <v>4171</v>
      </c>
      <c r="D1245" s="154"/>
      <c r="E1245" s="179">
        <v>57587486329</v>
      </c>
    </row>
    <row r="1246" spans="1:5">
      <c r="A1246" s="154" t="s">
        <v>1606</v>
      </c>
      <c r="B1246" s="154" t="s">
        <v>3061</v>
      </c>
      <c r="C1246" s="154" t="s">
        <v>4171</v>
      </c>
      <c r="D1246" s="154"/>
      <c r="E1246" s="179">
        <v>45997320199</v>
      </c>
    </row>
    <row r="1247" spans="1:5">
      <c r="A1247" s="154" t="s">
        <v>1340</v>
      </c>
      <c r="B1247" s="154" t="s">
        <v>4219</v>
      </c>
      <c r="C1247" s="154" t="s">
        <v>4171</v>
      </c>
      <c r="D1247" s="154"/>
      <c r="E1247" s="179">
        <v>16138700542</v>
      </c>
    </row>
    <row r="1248" spans="1:5">
      <c r="A1248" s="154" t="s">
        <v>873</v>
      </c>
      <c r="B1248" s="154" t="s">
        <v>3064</v>
      </c>
      <c r="C1248" s="154" t="s">
        <v>4171</v>
      </c>
      <c r="D1248" s="154"/>
      <c r="E1248" s="179"/>
    </row>
    <row r="1249" spans="1:5">
      <c r="A1249" s="154" t="s">
        <v>1341</v>
      </c>
      <c r="B1249" s="154" t="s">
        <v>3065</v>
      </c>
      <c r="C1249" s="154" t="s">
        <v>4171</v>
      </c>
      <c r="D1249" s="154"/>
      <c r="E1249" s="179"/>
    </row>
    <row r="1250" spans="1:5">
      <c r="A1250" s="154" t="s">
        <v>532</v>
      </c>
      <c r="B1250" s="154" t="s">
        <v>2249</v>
      </c>
      <c r="C1250" s="154" t="s">
        <v>4171</v>
      </c>
      <c r="D1250" s="154"/>
      <c r="E1250" s="179">
        <v>8685470444</v>
      </c>
    </row>
    <row r="1251" spans="1:5">
      <c r="A1251" s="154" t="s">
        <v>1342</v>
      </c>
      <c r="B1251" s="154" t="s">
        <v>3066</v>
      </c>
      <c r="C1251" s="154" t="s">
        <v>4171</v>
      </c>
      <c r="D1251" s="154"/>
      <c r="E1251" s="179"/>
    </row>
    <row r="1252" spans="1:5">
      <c r="A1252" s="154" t="s">
        <v>535</v>
      </c>
      <c r="B1252" s="154" t="s">
        <v>2252</v>
      </c>
      <c r="C1252" s="154" t="s">
        <v>4171</v>
      </c>
      <c r="D1252" s="154"/>
      <c r="E1252" s="179">
        <v>5421448576</v>
      </c>
    </row>
    <row r="1253" spans="1:5">
      <c r="A1253" s="154" t="s">
        <v>1347</v>
      </c>
      <c r="B1253" s="154" t="s">
        <v>3071</v>
      </c>
      <c r="C1253" s="154" t="s">
        <v>4171</v>
      </c>
      <c r="D1253" s="154"/>
      <c r="E1253" s="179">
        <v>81337837460</v>
      </c>
    </row>
    <row r="1254" spans="1:5">
      <c r="A1254" s="154" t="s">
        <v>1348</v>
      </c>
      <c r="B1254" s="154" t="s">
        <v>3072</v>
      </c>
      <c r="C1254" s="154" t="s">
        <v>4171</v>
      </c>
      <c r="D1254" s="154"/>
      <c r="E1254" s="179"/>
    </row>
    <row r="1255" spans="1:5">
      <c r="A1255" s="154" t="s">
        <v>821</v>
      </c>
      <c r="B1255" s="154" t="s">
        <v>3073</v>
      </c>
      <c r="C1255" s="154" t="s">
        <v>4171</v>
      </c>
      <c r="D1255" s="154"/>
      <c r="E1255" s="179">
        <v>2014552569</v>
      </c>
    </row>
    <row r="1256" spans="1:5">
      <c r="A1256" s="154" t="s">
        <v>3533</v>
      </c>
      <c r="B1256" s="154" t="s">
        <v>3534</v>
      </c>
      <c r="C1256" s="154" t="s">
        <v>4171</v>
      </c>
      <c r="D1256" s="154"/>
      <c r="E1256" s="179"/>
    </row>
    <row r="1257" spans="1:5">
      <c r="A1257" s="154" t="s">
        <v>1349</v>
      </c>
      <c r="B1257" s="154" t="s">
        <v>3075</v>
      </c>
      <c r="C1257" s="154" t="s">
        <v>4171</v>
      </c>
      <c r="D1257" s="154"/>
      <c r="E1257" s="179">
        <v>131930454</v>
      </c>
    </row>
    <row r="1258" spans="1:5">
      <c r="A1258" s="154" t="s">
        <v>540</v>
      </c>
      <c r="B1258" s="154" t="s">
        <v>2258</v>
      </c>
      <c r="C1258" s="154" t="s">
        <v>4171</v>
      </c>
      <c r="D1258" s="154"/>
      <c r="E1258" s="179">
        <v>408854532334</v>
      </c>
    </row>
    <row r="1259" spans="1:5">
      <c r="A1259" s="154" t="s">
        <v>1350</v>
      </c>
      <c r="B1259" s="154" t="s">
        <v>3076</v>
      </c>
      <c r="C1259" s="154" t="s">
        <v>4171</v>
      </c>
      <c r="D1259" s="154"/>
      <c r="E1259" s="179">
        <v>111002561788</v>
      </c>
    </row>
    <row r="1260" spans="1:5">
      <c r="A1260" s="154" t="s">
        <v>1351</v>
      </c>
      <c r="B1260" s="154" t="s">
        <v>3077</v>
      </c>
      <c r="C1260" s="154" t="s">
        <v>4171</v>
      </c>
      <c r="D1260" s="154"/>
      <c r="E1260" s="179"/>
    </row>
    <row r="1261" spans="1:5">
      <c r="A1261" s="154" t="s">
        <v>1352</v>
      </c>
      <c r="B1261" s="154" t="s">
        <v>3078</v>
      </c>
      <c r="C1261" s="154" t="s">
        <v>4171</v>
      </c>
      <c r="D1261" s="154"/>
      <c r="E1261" s="179">
        <v>19810291284</v>
      </c>
    </row>
    <row r="1262" spans="1:5">
      <c r="A1262" s="154" t="s">
        <v>1353</v>
      </c>
      <c r="B1262" s="154" t="s">
        <v>3079</v>
      </c>
      <c r="C1262" s="154" t="s">
        <v>4171</v>
      </c>
      <c r="D1262" s="154"/>
      <c r="E1262" s="179">
        <v>24060010</v>
      </c>
    </row>
    <row r="1263" spans="1:5">
      <c r="A1263" s="154" t="s">
        <v>1354</v>
      </c>
      <c r="B1263" s="154" t="s">
        <v>3080</v>
      </c>
      <c r="C1263" s="154" t="s">
        <v>4171</v>
      </c>
      <c r="D1263" s="154"/>
      <c r="E1263" s="179"/>
    </row>
    <row r="1264" spans="1:5">
      <c r="A1264" s="154" t="s">
        <v>1356</v>
      </c>
      <c r="B1264" s="154" t="s">
        <v>4181</v>
      </c>
      <c r="C1264" s="154" t="s">
        <v>4171</v>
      </c>
      <c r="D1264" s="154"/>
      <c r="E1264" s="179"/>
    </row>
    <row r="1265" spans="1:5">
      <c r="A1265" s="154" t="s">
        <v>3535</v>
      </c>
      <c r="B1265" s="154" t="s">
        <v>3536</v>
      </c>
      <c r="C1265" s="154" t="s">
        <v>4171</v>
      </c>
      <c r="D1265" s="154"/>
      <c r="E1265" s="179"/>
    </row>
    <row r="1266" spans="1:5">
      <c r="A1266" s="154" t="s">
        <v>1638</v>
      </c>
      <c r="B1266" s="154" t="s">
        <v>3083</v>
      </c>
      <c r="C1266" s="154" t="s">
        <v>4171</v>
      </c>
      <c r="D1266" s="154"/>
      <c r="E1266" s="179"/>
    </row>
    <row r="1267" spans="1:5">
      <c r="A1267" s="154" t="s">
        <v>958</v>
      </c>
      <c r="B1267" s="154" t="s">
        <v>3084</v>
      </c>
      <c r="C1267" s="154" t="s">
        <v>4171</v>
      </c>
      <c r="D1267" s="154"/>
      <c r="E1267" s="179"/>
    </row>
    <row r="1268" spans="1:5">
      <c r="A1268" s="154" t="s">
        <v>1357</v>
      </c>
      <c r="B1268" s="154" t="s">
        <v>3085</v>
      </c>
      <c r="C1268" s="154" t="s">
        <v>4171</v>
      </c>
      <c r="D1268" s="154"/>
      <c r="E1268" s="179"/>
    </row>
    <row r="1269" spans="1:5">
      <c r="A1269" s="154" t="s">
        <v>1358</v>
      </c>
      <c r="B1269" s="154" t="s">
        <v>3086</v>
      </c>
      <c r="C1269" s="154" t="s">
        <v>4171</v>
      </c>
      <c r="D1269" s="154"/>
      <c r="E1269" s="179">
        <v>29400347441</v>
      </c>
    </row>
    <row r="1270" spans="1:5">
      <c r="A1270" s="154" t="s">
        <v>1359</v>
      </c>
      <c r="B1270" s="154" t="s">
        <v>3087</v>
      </c>
      <c r="C1270" s="154" t="s">
        <v>4171</v>
      </c>
      <c r="D1270" s="154"/>
      <c r="E1270" s="179"/>
    </row>
    <row r="1271" spans="1:5">
      <c r="A1271" s="154" t="s">
        <v>1360</v>
      </c>
      <c r="B1271" s="154" t="s">
        <v>3088</v>
      </c>
      <c r="C1271" s="154" t="s">
        <v>4171</v>
      </c>
      <c r="D1271" s="154"/>
      <c r="E1271" s="179"/>
    </row>
    <row r="1272" spans="1:5">
      <c r="A1272" s="154" t="s">
        <v>1361</v>
      </c>
      <c r="B1272" s="154" t="s">
        <v>3089</v>
      </c>
      <c r="C1272" s="154" t="s">
        <v>4171</v>
      </c>
      <c r="D1272" s="154"/>
      <c r="E1272" s="179">
        <v>22069693262</v>
      </c>
    </row>
    <row r="1273" spans="1:5">
      <c r="A1273" s="154" t="s">
        <v>1362</v>
      </c>
      <c r="B1273" s="154" t="s">
        <v>3090</v>
      </c>
      <c r="C1273" s="154" t="s">
        <v>4171</v>
      </c>
      <c r="D1273" s="154"/>
      <c r="E1273" s="179"/>
    </row>
    <row r="1274" spans="1:5">
      <c r="A1274" s="154" t="s">
        <v>1363</v>
      </c>
      <c r="B1274" s="154" t="s">
        <v>4255</v>
      </c>
      <c r="C1274" s="154" t="s">
        <v>4171</v>
      </c>
      <c r="D1274" s="154"/>
      <c r="E1274" s="179"/>
    </row>
    <row r="1275" spans="1:5">
      <c r="A1275" s="154" t="s">
        <v>223</v>
      </c>
      <c r="B1275" s="154" t="s">
        <v>1903</v>
      </c>
      <c r="C1275" s="154" t="s">
        <v>4171</v>
      </c>
      <c r="D1275" s="154"/>
      <c r="E1275" s="179"/>
    </row>
    <row r="1276" spans="1:5">
      <c r="A1276" s="154" t="s">
        <v>894</v>
      </c>
      <c r="B1276" s="154" t="s">
        <v>4256</v>
      </c>
      <c r="C1276" s="154" t="s">
        <v>4171</v>
      </c>
      <c r="D1276" s="154"/>
      <c r="E1276" s="179">
        <v>15921279408</v>
      </c>
    </row>
    <row r="1277" spans="1:5">
      <c r="A1277" s="154" t="s">
        <v>1364</v>
      </c>
      <c r="B1277" s="154" t="s">
        <v>3093</v>
      </c>
      <c r="C1277" s="154" t="s">
        <v>4171</v>
      </c>
      <c r="D1277" s="154"/>
      <c r="E1277" s="179">
        <v>54425924983</v>
      </c>
    </row>
    <row r="1278" spans="1:5">
      <c r="A1278" s="154" t="s">
        <v>1365</v>
      </c>
      <c r="B1278" s="154" t="s">
        <v>3094</v>
      </c>
      <c r="C1278" s="154" t="s">
        <v>4171</v>
      </c>
      <c r="D1278" s="154"/>
      <c r="E1278" s="179">
        <v>128131606418</v>
      </c>
    </row>
    <row r="1279" spans="1:5">
      <c r="A1279" s="154" t="s">
        <v>1366</v>
      </c>
      <c r="B1279" s="154" t="s">
        <v>3095</v>
      </c>
      <c r="C1279" s="154" t="s">
        <v>4171</v>
      </c>
      <c r="D1279" s="154"/>
      <c r="E1279" s="179"/>
    </row>
    <row r="1280" spans="1:5">
      <c r="A1280" s="154" t="s">
        <v>1594</v>
      </c>
      <c r="B1280" s="154" t="s">
        <v>3096</v>
      </c>
      <c r="C1280" s="154" t="s">
        <v>4171</v>
      </c>
      <c r="D1280" s="154"/>
      <c r="E1280" s="179">
        <v>25629066404</v>
      </c>
    </row>
    <row r="1281" spans="1:5">
      <c r="A1281" s="154" t="s">
        <v>1367</v>
      </c>
      <c r="B1281" s="154" t="s">
        <v>3097</v>
      </c>
      <c r="C1281" s="154" t="s">
        <v>4171</v>
      </c>
      <c r="D1281" s="154"/>
      <c r="E1281" s="179"/>
    </row>
    <row r="1282" spans="1:5">
      <c r="A1282" s="154" t="s">
        <v>881</v>
      </c>
      <c r="B1282" s="154" t="s">
        <v>3098</v>
      </c>
      <c r="C1282" s="154" t="s">
        <v>4171</v>
      </c>
      <c r="D1282" s="154"/>
      <c r="E1282" s="179">
        <v>91020115484</v>
      </c>
    </row>
    <row r="1283" spans="1:5">
      <c r="A1283" s="154" t="s">
        <v>889</v>
      </c>
      <c r="B1283" s="154" t="s">
        <v>3099</v>
      </c>
      <c r="C1283" s="154" t="s">
        <v>4171</v>
      </c>
      <c r="D1283" s="154"/>
      <c r="E1283" s="179">
        <v>9357475330</v>
      </c>
    </row>
    <row r="1284" spans="1:5">
      <c r="A1284" s="154" t="s">
        <v>1906</v>
      </c>
      <c r="B1284" s="154" t="s">
        <v>1907</v>
      </c>
      <c r="C1284" s="154" t="s">
        <v>4171</v>
      </c>
      <c r="D1284" s="154"/>
      <c r="E1284" s="179">
        <v>0</v>
      </c>
    </row>
    <row r="1285" spans="1:5">
      <c r="A1285" s="154" t="s">
        <v>1369</v>
      </c>
      <c r="B1285" s="154" t="s">
        <v>3101</v>
      </c>
      <c r="C1285" s="154" t="s">
        <v>4171</v>
      </c>
      <c r="D1285" s="154"/>
      <c r="E1285" s="179"/>
    </row>
    <row r="1286" spans="1:5">
      <c r="A1286" s="154" t="s">
        <v>1370</v>
      </c>
      <c r="B1286" s="154" t="s">
        <v>3102</v>
      </c>
      <c r="C1286" s="154" t="s">
        <v>4171</v>
      </c>
      <c r="D1286" s="154"/>
      <c r="E1286" s="179">
        <v>32398014004</v>
      </c>
    </row>
    <row r="1287" spans="1:5">
      <c r="A1287" s="154" t="s">
        <v>830</v>
      </c>
      <c r="B1287" s="154" t="s">
        <v>3103</v>
      </c>
      <c r="C1287" s="154" t="s">
        <v>4171</v>
      </c>
      <c r="D1287" s="154"/>
      <c r="E1287" s="179">
        <v>18187236427</v>
      </c>
    </row>
    <row r="1288" spans="1:5">
      <c r="A1288" s="154" t="s">
        <v>1371</v>
      </c>
      <c r="B1288" s="154" t="s">
        <v>3104</v>
      </c>
      <c r="C1288" s="154" t="s">
        <v>4171</v>
      </c>
      <c r="D1288" s="154"/>
      <c r="E1288" s="179">
        <v>-2240012419</v>
      </c>
    </row>
    <row r="1289" spans="1:5">
      <c r="A1289" s="154" t="s">
        <v>1372</v>
      </c>
      <c r="B1289" s="154" t="s">
        <v>3105</v>
      </c>
      <c r="C1289" s="154" t="s">
        <v>4171</v>
      </c>
      <c r="D1289" s="154"/>
      <c r="E1289" s="179"/>
    </row>
    <row r="1290" spans="1:5">
      <c r="A1290" s="154" t="s">
        <v>1373</v>
      </c>
      <c r="B1290" s="154" t="s">
        <v>3106</v>
      </c>
      <c r="C1290" s="154" t="s">
        <v>4171</v>
      </c>
      <c r="D1290" s="154"/>
      <c r="E1290" s="179"/>
    </row>
    <row r="1291" spans="1:5">
      <c r="A1291" s="154" t="s">
        <v>4257</v>
      </c>
      <c r="B1291" s="154" t="s">
        <v>4258</v>
      </c>
      <c r="C1291" s="154" t="s">
        <v>4171</v>
      </c>
      <c r="D1291" s="154"/>
      <c r="E1291" s="179">
        <v>21700601652</v>
      </c>
    </row>
    <row r="1292" spans="1:5">
      <c r="A1292" s="154" t="s">
        <v>1375</v>
      </c>
      <c r="B1292" s="154" t="s">
        <v>3110</v>
      </c>
      <c r="C1292" s="154" t="s">
        <v>4171</v>
      </c>
      <c r="D1292" s="154"/>
      <c r="E1292" s="179"/>
    </row>
    <row r="1293" spans="1:5">
      <c r="A1293" s="154" t="s">
        <v>899</v>
      </c>
      <c r="B1293" s="154" t="s">
        <v>3111</v>
      </c>
      <c r="C1293" s="154" t="s">
        <v>4171</v>
      </c>
      <c r="D1293" s="154"/>
      <c r="E1293" s="179"/>
    </row>
    <row r="1294" spans="1:5">
      <c r="A1294" s="154" t="s">
        <v>1376</v>
      </c>
      <c r="B1294" s="154" t="s">
        <v>3112</v>
      </c>
      <c r="C1294" s="154" t="s">
        <v>4171</v>
      </c>
      <c r="D1294" s="154"/>
      <c r="E1294" s="179">
        <v>6362256811</v>
      </c>
    </row>
    <row r="1295" spans="1:5">
      <c r="A1295" s="154" t="s">
        <v>1602</v>
      </c>
      <c r="B1295" s="154" t="s">
        <v>3113</v>
      </c>
      <c r="C1295" s="154" t="s">
        <v>4171</v>
      </c>
      <c r="D1295" s="154"/>
      <c r="E1295" s="179">
        <v>6215295037</v>
      </c>
    </row>
    <row r="1296" spans="1:5">
      <c r="A1296" s="154" t="s">
        <v>564</v>
      </c>
      <c r="B1296" s="154" t="s">
        <v>3116</v>
      </c>
      <c r="C1296" s="154" t="s">
        <v>4171</v>
      </c>
      <c r="D1296" s="154"/>
      <c r="E1296" s="179">
        <v>8577457401</v>
      </c>
    </row>
    <row r="1297" spans="1:5">
      <c r="A1297" s="154" t="s">
        <v>1379</v>
      </c>
      <c r="B1297" s="154" t="s">
        <v>3117</v>
      </c>
      <c r="C1297" s="154" t="s">
        <v>4171</v>
      </c>
      <c r="D1297" s="154"/>
      <c r="E1297" s="179">
        <v>-564215077</v>
      </c>
    </row>
    <row r="1298" spans="1:5">
      <c r="A1298" s="154" t="s">
        <v>568</v>
      </c>
      <c r="B1298" s="154" t="s">
        <v>4288</v>
      </c>
      <c r="C1298" s="154" t="s">
        <v>4171</v>
      </c>
      <c r="D1298" s="154"/>
      <c r="E1298" s="179">
        <v>330493855</v>
      </c>
    </row>
    <row r="1299" spans="1:5">
      <c r="A1299" s="154" t="s">
        <v>841</v>
      </c>
      <c r="B1299" s="154" t="s">
        <v>3118</v>
      </c>
      <c r="C1299" s="154" t="s">
        <v>4171</v>
      </c>
      <c r="D1299" s="154"/>
      <c r="E1299" s="179">
        <v>34351371463</v>
      </c>
    </row>
    <row r="1300" spans="1:5">
      <c r="A1300" s="154" t="s">
        <v>857</v>
      </c>
      <c r="B1300" s="154" t="s">
        <v>3119</v>
      </c>
      <c r="C1300" s="154" t="s">
        <v>4171</v>
      </c>
      <c r="D1300" s="154"/>
      <c r="E1300" s="179"/>
    </row>
    <row r="1301" spans="1:5">
      <c r="A1301" s="154" t="s">
        <v>1380</v>
      </c>
      <c r="B1301" s="154" t="s">
        <v>3121</v>
      </c>
      <c r="C1301" s="154" t="s">
        <v>4171</v>
      </c>
      <c r="D1301" s="154"/>
      <c r="E1301" s="179">
        <v>0</v>
      </c>
    </row>
    <row r="1302" spans="1:5">
      <c r="A1302" s="154" t="s">
        <v>1381</v>
      </c>
      <c r="B1302" s="154" t="s">
        <v>3122</v>
      </c>
      <c r="C1302" s="154" t="s">
        <v>4171</v>
      </c>
      <c r="D1302" s="154"/>
      <c r="E1302" s="179">
        <v>807016594</v>
      </c>
    </row>
    <row r="1303" spans="1:5">
      <c r="A1303" s="154" t="s">
        <v>571</v>
      </c>
      <c r="B1303" s="154" t="s">
        <v>3874</v>
      </c>
      <c r="C1303" s="154" t="s">
        <v>4171</v>
      </c>
      <c r="D1303" s="154"/>
      <c r="E1303" s="179">
        <v>28659061546</v>
      </c>
    </row>
    <row r="1304" spans="1:5">
      <c r="A1304" s="154" t="s">
        <v>1382</v>
      </c>
      <c r="B1304" s="154" t="s">
        <v>3124</v>
      </c>
      <c r="C1304" s="154" t="s">
        <v>4171</v>
      </c>
      <c r="D1304" s="154"/>
      <c r="E1304" s="179">
        <v>19493301637</v>
      </c>
    </row>
    <row r="1305" spans="1:5">
      <c r="A1305" s="154" t="s">
        <v>785</v>
      </c>
      <c r="B1305" s="154" t="s">
        <v>3125</v>
      </c>
      <c r="C1305" s="154" t="s">
        <v>4171</v>
      </c>
      <c r="D1305" s="154"/>
      <c r="E1305" s="179"/>
    </row>
    <row r="1306" spans="1:5">
      <c r="A1306" s="154" t="s">
        <v>1383</v>
      </c>
      <c r="B1306" s="154" t="s">
        <v>3126</v>
      </c>
      <c r="C1306" s="154" t="s">
        <v>4171</v>
      </c>
      <c r="D1306" s="154"/>
      <c r="E1306" s="179">
        <v>14863121677</v>
      </c>
    </row>
    <row r="1307" spans="1:5">
      <c r="A1307" s="154" t="s">
        <v>1385</v>
      </c>
      <c r="B1307" s="154" t="s">
        <v>3802</v>
      </c>
      <c r="C1307" s="154" t="s">
        <v>4171</v>
      </c>
      <c r="D1307" s="154"/>
      <c r="E1307" s="179"/>
    </row>
    <row r="1308" spans="1:5">
      <c r="A1308" s="154" t="s">
        <v>231</v>
      </c>
      <c r="B1308" s="154" t="s">
        <v>1913</v>
      </c>
      <c r="C1308" s="154" t="s">
        <v>4171</v>
      </c>
      <c r="D1308" s="154"/>
      <c r="E1308" s="179">
        <v>71056684</v>
      </c>
    </row>
    <row r="1309" spans="1:5">
      <c r="A1309" s="154" t="s">
        <v>765</v>
      </c>
      <c r="B1309" s="154" t="s">
        <v>3130</v>
      </c>
      <c r="C1309" s="154" t="s">
        <v>4171</v>
      </c>
      <c r="D1309" s="154"/>
      <c r="E1309" s="179">
        <v>1691952889</v>
      </c>
    </row>
    <row r="1310" spans="1:5">
      <c r="A1310" s="154" t="s">
        <v>1387</v>
      </c>
      <c r="B1310" s="154" t="s">
        <v>3131</v>
      </c>
      <c r="C1310" s="154" t="s">
        <v>4171</v>
      </c>
      <c r="D1310" s="154"/>
      <c r="E1310" s="179">
        <v>-47574800</v>
      </c>
    </row>
    <row r="1311" spans="1:5">
      <c r="A1311" s="154" t="s">
        <v>232</v>
      </c>
      <c r="B1311" s="154" t="s">
        <v>1914</v>
      </c>
      <c r="C1311" s="154" t="s">
        <v>4171</v>
      </c>
      <c r="D1311" s="154"/>
      <c r="E1311" s="179">
        <v>15661108071</v>
      </c>
    </row>
    <row r="1312" spans="1:5">
      <c r="A1312" s="154" t="s">
        <v>233</v>
      </c>
      <c r="B1312" s="154" t="s">
        <v>1915</v>
      </c>
      <c r="C1312" s="154" t="s">
        <v>4171</v>
      </c>
      <c r="D1312" s="154"/>
      <c r="E1312" s="179">
        <v>2535460484</v>
      </c>
    </row>
    <row r="1313" spans="1:5">
      <c r="A1313" s="154" t="s">
        <v>234</v>
      </c>
      <c r="B1313" s="154" t="s">
        <v>1916</v>
      </c>
      <c r="C1313" s="154" t="s">
        <v>4171</v>
      </c>
      <c r="D1313" s="154"/>
      <c r="E1313" s="179">
        <v>1635693</v>
      </c>
    </row>
    <row r="1314" spans="1:5">
      <c r="A1314" s="154" t="s">
        <v>1390</v>
      </c>
      <c r="B1314" s="154" t="s">
        <v>4220</v>
      </c>
      <c r="C1314" s="154" t="s">
        <v>4171</v>
      </c>
      <c r="D1314" s="154"/>
      <c r="E1314" s="179"/>
    </row>
    <row r="1315" spans="1:5">
      <c r="A1315" s="154" t="s">
        <v>1391</v>
      </c>
      <c r="B1315" s="154" t="s">
        <v>3135</v>
      </c>
      <c r="C1315" s="154" t="s">
        <v>4171</v>
      </c>
      <c r="D1315" s="154"/>
      <c r="E1315" s="179"/>
    </row>
    <row r="1316" spans="1:5">
      <c r="A1316" s="154" t="s">
        <v>573</v>
      </c>
      <c r="B1316" s="154" t="s">
        <v>3138</v>
      </c>
      <c r="C1316" s="154" t="s">
        <v>4171</v>
      </c>
      <c r="D1316" s="154"/>
      <c r="E1316" s="179">
        <v>45649896006</v>
      </c>
    </row>
    <row r="1317" spans="1:5">
      <c r="A1317" s="154" t="s">
        <v>800</v>
      </c>
      <c r="B1317" s="154" t="s">
        <v>3139</v>
      </c>
      <c r="C1317" s="154" t="s">
        <v>4171</v>
      </c>
      <c r="D1317" s="154"/>
      <c r="E1317" s="179">
        <v>888001335371</v>
      </c>
    </row>
    <row r="1318" spans="1:5">
      <c r="A1318" s="154" t="s">
        <v>1627</v>
      </c>
      <c r="B1318" s="154" t="s">
        <v>3539</v>
      </c>
      <c r="C1318" s="154" t="s">
        <v>4171</v>
      </c>
      <c r="D1318" s="154"/>
      <c r="E1318" s="179"/>
    </row>
    <row r="1319" spans="1:5">
      <c r="A1319" s="154" t="s">
        <v>1394</v>
      </c>
      <c r="B1319" s="154" t="s">
        <v>3140</v>
      </c>
      <c r="C1319" s="154" t="s">
        <v>4171</v>
      </c>
      <c r="D1319" s="154"/>
      <c r="E1319" s="179"/>
    </row>
    <row r="1320" spans="1:5">
      <c r="A1320" s="154" t="s">
        <v>1395</v>
      </c>
      <c r="B1320" s="154" t="s">
        <v>3141</v>
      </c>
      <c r="C1320" s="154" t="s">
        <v>4171</v>
      </c>
      <c r="D1320" s="154"/>
      <c r="E1320" s="179">
        <v>12647025051</v>
      </c>
    </row>
    <row r="1321" spans="1:5">
      <c r="A1321" s="154" t="s">
        <v>1396</v>
      </c>
      <c r="B1321" s="154" t="s">
        <v>3142</v>
      </c>
      <c r="C1321" s="154" t="s">
        <v>4171</v>
      </c>
      <c r="D1321" s="154"/>
      <c r="E1321" s="179">
        <v>19262036128</v>
      </c>
    </row>
    <row r="1322" spans="1:5">
      <c r="A1322" s="154" t="s">
        <v>1397</v>
      </c>
      <c r="B1322" s="154" t="s">
        <v>3143</v>
      </c>
      <c r="C1322" s="154" t="s">
        <v>4171</v>
      </c>
      <c r="D1322" s="154"/>
      <c r="E1322" s="179"/>
    </row>
    <row r="1323" spans="1:5">
      <c r="A1323" s="154" t="s">
        <v>780</v>
      </c>
      <c r="B1323" s="154" t="s">
        <v>3144</v>
      </c>
      <c r="C1323" s="154" t="s">
        <v>4171</v>
      </c>
      <c r="D1323" s="154"/>
      <c r="E1323" s="179">
        <v>252400419668</v>
      </c>
    </row>
    <row r="1324" spans="1:5">
      <c r="A1324" s="154" t="s">
        <v>1398</v>
      </c>
      <c r="B1324" s="154" t="s">
        <v>3145</v>
      </c>
      <c r="C1324" s="154" t="s">
        <v>4171</v>
      </c>
      <c r="D1324" s="154"/>
      <c r="E1324" s="179"/>
    </row>
    <row r="1325" spans="1:5">
      <c r="A1325" s="154" t="s">
        <v>1399</v>
      </c>
      <c r="B1325" s="154" t="s">
        <v>3884</v>
      </c>
      <c r="C1325" s="154" t="s">
        <v>4171</v>
      </c>
      <c r="D1325" s="154"/>
      <c r="E1325" s="179"/>
    </row>
    <row r="1326" spans="1:5">
      <c r="A1326" s="154" t="s">
        <v>1400</v>
      </c>
      <c r="B1326" s="154" t="s">
        <v>4259</v>
      </c>
      <c r="C1326" s="154" t="s">
        <v>4171</v>
      </c>
      <c r="D1326" s="154"/>
      <c r="E1326" s="179">
        <v>-7849760175</v>
      </c>
    </row>
    <row r="1327" spans="1:5">
      <c r="A1327" s="154" t="s">
        <v>1401</v>
      </c>
      <c r="B1327" s="154" t="s">
        <v>3148</v>
      </c>
      <c r="C1327" s="154" t="s">
        <v>4171</v>
      </c>
      <c r="D1327" s="154"/>
      <c r="E1327" s="179"/>
    </row>
    <row r="1328" spans="1:5">
      <c r="A1328" s="154" t="s">
        <v>237</v>
      </c>
      <c r="B1328" s="154" t="s">
        <v>1919</v>
      </c>
      <c r="C1328" s="154" t="s">
        <v>4171</v>
      </c>
      <c r="D1328" s="154"/>
      <c r="E1328" s="179"/>
    </row>
    <row r="1329" spans="1:5">
      <c r="A1329" s="154" t="s">
        <v>3151</v>
      </c>
      <c r="B1329" s="154" t="s">
        <v>3152</v>
      </c>
      <c r="C1329" s="154" t="s">
        <v>4171</v>
      </c>
      <c r="D1329" s="154"/>
      <c r="E1329" s="179"/>
    </row>
    <row r="1330" spans="1:5">
      <c r="A1330" s="154" t="s">
        <v>4182</v>
      </c>
      <c r="B1330" s="154" t="s">
        <v>4183</v>
      </c>
      <c r="C1330" s="154" t="s">
        <v>4171</v>
      </c>
      <c r="D1330" s="154"/>
      <c r="E1330" s="179">
        <v>21457196116</v>
      </c>
    </row>
    <row r="1331" spans="1:5">
      <c r="A1331" s="154" t="s">
        <v>239</v>
      </c>
      <c r="B1331" s="154" t="s">
        <v>1921</v>
      </c>
      <c r="C1331" s="154" t="s">
        <v>4171</v>
      </c>
      <c r="D1331" s="154"/>
      <c r="E1331" s="179">
        <v>19817412912</v>
      </c>
    </row>
    <row r="1332" spans="1:5">
      <c r="A1332" s="154" t="s">
        <v>1405</v>
      </c>
      <c r="B1332" s="154" t="s">
        <v>3158</v>
      </c>
      <c r="C1332" s="154" t="s">
        <v>4171</v>
      </c>
      <c r="D1332" s="154"/>
      <c r="E1332" s="179">
        <v>147541363364</v>
      </c>
    </row>
    <row r="1333" spans="1:5">
      <c r="A1333" s="154" t="s">
        <v>1408</v>
      </c>
      <c r="B1333" s="154" t="s">
        <v>3161</v>
      </c>
      <c r="C1333" s="154" t="s">
        <v>4171</v>
      </c>
      <c r="D1333" s="154"/>
      <c r="E1333" s="179"/>
    </row>
    <row r="1334" spans="1:5">
      <c r="A1334" s="154" t="s">
        <v>1410</v>
      </c>
      <c r="B1334" s="154" t="s">
        <v>3163</v>
      </c>
      <c r="C1334" s="154" t="s">
        <v>4171</v>
      </c>
      <c r="D1334" s="154"/>
      <c r="E1334" s="179">
        <v>-1503143733</v>
      </c>
    </row>
    <row r="1335" spans="1:5">
      <c r="A1335" s="154" t="s">
        <v>579</v>
      </c>
      <c r="B1335" s="154" t="s">
        <v>2297</v>
      </c>
      <c r="C1335" s="154" t="s">
        <v>4171</v>
      </c>
      <c r="D1335" s="154"/>
      <c r="E1335" s="179"/>
    </row>
    <row r="1336" spans="1:5">
      <c r="A1336" s="154" t="s">
        <v>882</v>
      </c>
      <c r="B1336" s="154" t="s">
        <v>3165</v>
      </c>
      <c r="C1336" s="154" t="s">
        <v>4171</v>
      </c>
      <c r="D1336" s="154"/>
      <c r="E1336" s="179"/>
    </row>
    <row r="1337" spans="1:5">
      <c r="A1337" s="154" t="s">
        <v>1412</v>
      </c>
      <c r="B1337" s="154" t="s">
        <v>3168</v>
      </c>
      <c r="C1337" s="154" t="s">
        <v>4171</v>
      </c>
      <c r="D1337" s="154"/>
      <c r="E1337" s="179"/>
    </row>
    <row r="1338" spans="1:5">
      <c r="A1338" s="154" t="s">
        <v>907</v>
      </c>
      <c r="B1338" s="154" t="s">
        <v>3170</v>
      </c>
      <c r="C1338" s="154" t="s">
        <v>4171</v>
      </c>
      <c r="D1338" s="154"/>
      <c r="E1338" s="179">
        <v>544438385820</v>
      </c>
    </row>
    <row r="1339" spans="1:5">
      <c r="A1339" s="154" t="s">
        <v>1414</v>
      </c>
      <c r="B1339" s="154" t="s">
        <v>3171</v>
      </c>
      <c r="C1339" s="154" t="s">
        <v>4171</v>
      </c>
      <c r="D1339" s="154"/>
      <c r="E1339" s="179"/>
    </row>
    <row r="1340" spans="1:5">
      <c r="A1340" s="154" t="s">
        <v>3991</v>
      </c>
      <c r="B1340" s="154" t="s">
        <v>3992</v>
      </c>
      <c r="C1340" s="154" t="s">
        <v>4171</v>
      </c>
      <c r="D1340" s="154"/>
      <c r="E1340" s="179">
        <v>124393613490</v>
      </c>
    </row>
    <row r="1341" spans="1:5">
      <c r="A1341" s="154" t="s">
        <v>4221</v>
      </c>
      <c r="B1341" s="154" t="s">
        <v>4222</v>
      </c>
      <c r="C1341" s="154" t="s">
        <v>4171</v>
      </c>
      <c r="D1341" s="154"/>
      <c r="E1341" s="179"/>
    </row>
    <row r="1342" spans="1:5">
      <c r="A1342" s="154" t="s">
        <v>1415</v>
      </c>
      <c r="B1342" s="154" t="s">
        <v>3172</v>
      </c>
      <c r="C1342" s="154" t="s">
        <v>4171</v>
      </c>
      <c r="D1342" s="154"/>
      <c r="E1342" s="179">
        <v>52756430205</v>
      </c>
    </row>
    <row r="1343" spans="1:5">
      <c r="A1343" s="154" t="s">
        <v>1416</v>
      </c>
      <c r="B1343" s="154" t="s">
        <v>3173</v>
      </c>
      <c r="C1343" s="154" t="s">
        <v>4171</v>
      </c>
      <c r="D1343" s="154"/>
      <c r="E1343" s="179">
        <v>80093956838</v>
      </c>
    </row>
    <row r="1344" spans="1:5">
      <c r="A1344" s="154" t="s">
        <v>1417</v>
      </c>
      <c r="B1344" s="154" t="s">
        <v>3174</v>
      </c>
      <c r="C1344" s="154" t="s">
        <v>4171</v>
      </c>
      <c r="D1344" s="154"/>
      <c r="E1344" s="179">
        <v>394791032</v>
      </c>
    </row>
    <row r="1345" spans="1:5">
      <c r="A1345" s="154" t="s">
        <v>1418</v>
      </c>
      <c r="B1345" s="154" t="s">
        <v>3175</v>
      </c>
      <c r="C1345" s="154" t="s">
        <v>4171</v>
      </c>
      <c r="D1345" s="154"/>
      <c r="E1345" s="179">
        <v>28884749010</v>
      </c>
    </row>
    <row r="1346" spans="1:5">
      <c r="A1346" s="154" t="s">
        <v>3176</v>
      </c>
      <c r="B1346" s="154" t="s">
        <v>3177</v>
      </c>
      <c r="C1346" s="154" t="s">
        <v>4171</v>
      </c>
      <c r="D1346" s="154"/>
      <c r="E1346" s="179">
        <v>14777969045</v>
      </c>
    </row>
    <row r="1347" spans="1:5">
      <c r="A1347" s="154" t="s">
        <v>819</v>
      </c>
      <c r="B1347" s="154" t="s">
        <v>4223</v>
      </c>
      <c r="C1347" s="154" t="s">
        <v>4171</v>
      </c>
      <c r="D1347" s="154"/>
      <c r="E1347" s="179">
        <v>20303513908</v>
      </c>
    </row>
    <row r="1348" spans="1:5">
      <c r="A1348" s="154" t="s">
        <v>920</v>
      </c>
      <c r="B1348" s="154" t="s">
        <v>3551</v>
      </c>
      <c r="C1348" s="154" t="s">
        <v>4171</v>
      </c>
      <c r="D1348" s="154"/>
      <c r="E1348" s="179"/>
    </row>
    <row r="1349" spans="1:5">
      <c r="A1349" s="154" t="s">
        <v>246</v>
      </c>
      <c r="B1349" s="154" t="s">
        <v>1931</v>
      </c>
      <c r="C1349" s="154" t="s">
        <v>4171</v>
      </c>
      <c r="D1349" s="154"/>
      <c r="E1349" s="179">
        <v>23641089729</v>
      </c>
    </row>
    <row r="1350" spans="1:5">
      <c r="A1350" s="154" t="s">
        <v>1419</v>
      </c>
      <c r="B1350" s="154" t="s">
        <v>3181</v>
      </c>
      <c r="C1350" s="154" t="s">
        <v>4171</v>
      </c>
      <c r="D1350" s="154"/>
      <c r="E1350" s="179">
        <v>21680243619</v>
      </c>
    </row>
    <row r="1351" spans="1:5">
      <c r="A1351" s="154" t="s">
        <v>583</v>
      </c>
      <c r="B1351" s="154" t="s">
        <v>3182</v>
      </c>
      <c r="C1351" s="154" t="s">
        <v>4171</v>
      </c>
      <c r="D1351" s="154"/>
      <c r="E1351" s="179">
        <v>61090531995</v>
      </c>
    </row>
    <row r="1352" spans="1:5">
      <c r="A1352" s="154" t="s">
        <v>1420</v>
      </c>
      <c r="B1352" s="154" t="s">
        <v>3183</v>
      </c>
      <c r="C1352" s="154" t="s">
        <v>4171</v>
      </c>
      <c r="D1352" s="154"/>
      <c r="E1352" s="179"/>
    </row>
    <row r="1353" spans="1:5">
      <c r="A1353" s="154" t="s">
        <v>584</v>
      </c>
      <c r="B1353" s="154" t="s">
        <v>2300</v>
      </c>
      <c r="C1353" s="154" t="s">
        <v>4171</v>
      </c>
      <c r="D1353" s="154"/>
      <c r="E1353" s="179">
        <v>-8448454073</v>
      </c>
    </row>
    <row r="1354" spans="1:5">
      <c r="A1354" s="154" t="s">
        <v>822</v>
      </c>
      <c r="B1354" s="154" t="s">
        <v>3186</v>
      </c>
      <c r="C1354" s="154" t="s">
        <v>4171</v>
      </c>
      <c r="D1354" s="154"/>
      <c r="E1354" s="179">
        <v>31784390004</v>
      </c>
    </row>
    <row r="1355" spans="1:5">
      <c r="A1355" s="154" t="s">
        <v>585</v>
      </c>
      <c r="B1355" s="154" t="s">
        <v>2301</v>
      </c>
      <c r="C1355" s="154" t="s">
        <v>4171</v>
      </c>
      <c r="D1355" s="154"/>
      <c r="E1355" s="179">
        <v>10943114434</v>
      </c>
    </row>
    <row r="1356" spans="1:5">
      <c r="A1356" s="154" t="s">
        <v>587</v>
      </c>
      <c r="B1356" s="154" t="s">
        <v>2303</v>
      </c>
      <c r="C1356" s="154" t="s">
        <v>4171</v>
      </c>
      <c r="D1356" s="154"/>
      <c r="E1356" s="179">
        <v>10635624914</v>
      </c>
    </row>
    <row r="1357" spans="1:5">
      <c r="A1357" s="154" t="s">
        <v>1423</v>
      </c>
      <c r="B1357" s="154" t="s">
        <v>3187</v>
      </c>
      <c r="C1357" s="154" t="s">
        <v>4171</v>
      </c>
      <c r="D1357" s="154"/>
      <c r="E1357" s="179"/>
    </row>
    <row r="1358" spans="1:5">
      <c r="A1358" s="154" t="s">
        <v>1424</v>
      </c>
      <c r="B1358" s="154" t="s">
        <v>3188</v>
      </c>
      <c r="C1358" s="154" t="s">
        <v>4171</v>
      </c>
      <c r="D1358" s="154"/>
      <c r="E1358" s="179"/>
    </row>
    <row r="1359" spans="1:5">
      <c r="A1359" s="154" t="s">
        <v>1426</v>
      </c>
      <c r="B1359" s="154" t="s">
        <v>3190</v>
      </c>
      <c r="C1359" s="154" t="s">
        <v>4171</v>
      </c>
      <c r="D1359" s="154"/>
      <c r="E1359" s="179">
        <v>-1850516156</v>
      </c>
    </row>
    <row r="1360" spans="1:5">
      <c r="A1360" s="154" t="s">
        <v>1430</v>
      </c>
      <c r="B1360" s="154" t="s">
        <v>3194</v>
      </c>
      <c r="C1360" s="154" t="s">
        <v>4171</v>
      </c>
      <c r="D1360" s="154"/>
      <c r="E1360" s="179"/>
    </row>
    <row r="1361" spans="1:5">
      <c r="A1361" s="154" t="s">
        <v>833</v>
      </c>
      <c r="B1361" s="154" t="s">
        <v>3195</v>
      </c>
      <c r="C1361" s="154" t="s">
        <v>4171</v>
      </c>
      <c r="D1361" s="154"/>
      <c r="E1361" s="179"/>
    </row>
    <row r="1362" spans="1:5">
      <c r="A1362" s="154" t="s">
        <v>593</v>
      </c>
      <c r="B1362" s="154" t="s">
        <v>2309</v>
      </c>
      <c r="C1362" s="154" t="s">
        <v>4171</v>
      </c>
      <c r="D1362" s="154"/>
      <c r="E1362" s="179">
        <v>18570242286</v>
      </c>
    </row>
    <row r="1363" spans="1:5">
      <c r="A1363" s="154" t="s">
        <v>794</v>
      </c>
      <c r="B1363" s="154" t="s">
        <v>3196</v>
      </c>
      <c r="C1363" s="154" t="s">
        <v>4171</v>
      </c>
      <c r="D1363" s="154"/>
      <c r="E1363" s="179"/>
    </row>
    <row r="1364" spans="1:5">
      <c r="A1364" s="154" t="s">
        <v>1432</v>
      </c>
      <c r="B1364" s="154" t="s">
        <v>3198</v>
      </c>
      <c r="C1364" s="154" t="s">
        <v>4171</v>
      </c>
      <c r="D1364" s="154"/>
      <c r="E1364" s="179"/>
    </row>
    <row r="1365" spans="1:5">
      <c r="A1365" s="154" t="s">
        <v>786</v>
      </c>
      <c r="B1365" s="154" t="s">
        <v>3199</v>
      </c>
      <c r="C1365" s="154" t="s">
        <v>4171</v>
      </c>
      <c r="D1365" s="154"/>
      <c r="E1365" s="179">
        <v>36831654794</v>
      </c>
    </row>
    <row r="1366" spans="1:5">
      <c r="A1366" s="154" t="s">
        <v>1433</v>
      </c>
      <c r="B1366" s="154" t="s">
        <v>3200</v>
      </c>
      <c r="C1366" s="154" t="s">
        <v>4171</v>
      </c>
      <c r="D1366" s="154"/>
      <c r="E1366" s="179"/>
    </row>
    <row r="1367" spans="1:5">
      <c r="A1367" s="154" t="s">
        <v>3201</v>
      </c>
      <c r="B1367" s="154" t="s">
        <v>3202</v>
      </c>
      <c r="C1367" s="154" t="s">
        <v>4171</v>
      </c>
      <c r="D1367" s="154"/>
      <c r="E1367" s="179"/>
    </row>
    <row r="1368" spans="1:5">
      <c r="A1368" s="154" t="s">
        <v>3565</v>
      </c>
      <c r="B1368" s="154" t="s">
        <v>4260</v>
      </c>
      <c r="C1368" s="154" t="s">
        <v>4171</v>
      </c>
      <c r="D1368" s="154"/>
      <c r="E1368" s="179">
        <v>67421300983</v>
      </c>
    </row>
    <row r="1369" spans="1:5">
      <c r="A1369" s="154" t="s">
        <v>770</v>
      </c>
      <c r="B1369" s="154" t="s">
        <v>3204</v>
      </c>
      <c r="C1369" s="154" t="s">
        <v>4171</v>
      </c>
      <c r="D1369" s="154"/>
      <c r="E1369" s="179">
        <v>104330640281</v>
      </c>
    </row>
    <row r="1370" spans="1:5">
      <c r="A1370" s="154" t="s">
        <v>1434</v>
      </c>
      <c r="B1370" s="154" t="s">
        <v>3205</v>
      </c>
      <c r="C1370" s="154" t="s">
        <v>4171</v>
      </c>
      <c r="D1370" s="154"/>
      <c r="E1370" s="179"/>
    </row>
    <row r="1371" spans="1:5">
      <c r="A1371" s="154" t="s">
        <v>3206</v>
      </c>
      <c r="B1371" s="154" t="s">
        <v>3207</v>
      </c>
      <c r="C1371" s="154" t="s">
        <v>4171</v>
      </c>
      <c r="D1371" s="154"/>
      <c r="E1371" s="179"/>
    </row>
    <row r="1372" spans="1:5">
      <c r="A1372" s="154" t="s">
        <v>1435</v>
      </c>
      <c r="B1372" s="154" t="s">
        <v>3208</v>
      </c>
      <c r="C1372" s="154" t="s">
        <v>4171</v>
      </c>
      <c r="D1372" s="154"/>
      <c r="E1372" s="179"/>
    </row>
    <row r="1373" spans="1:5">
      <c r="A1373" s="154" t="s">
        <v>1436</v>
      </c>
      <c r="B1373" s="154" t="s">
        <v>3209</v>
      </c>
      <c r="C1373" s="154" t="s">
        <v>4171</v>
      </c>
      <c r="D1373" s="154"/>
      <c r="E1373" s="179"/>
    </row>
    <row r="1374" spans="1:5">
      <c r="A1374" s="154" t="s">
        <v>895</v>
      </c>
      <c r="B1374" s="154" t="s">
        <v>3211</v>
      </c>
      <c r="C1374" s="154" t="s">
        <v>4171</v>
      </c>
      <c r="D1374" s="154"/>
      <c r="E1374" s="179">
        <v>19031055999</v>
      </c>
    </row>
    <row r="1375" spans="1:5">
      <c r="A1375" s="154" t="s">
        <v>1595</v>
      </c>
      <c r="B1375" s="154" t="s">
        <v>3212</v>
      </c>
      <c r="C1375" s="154" t="s">
        <v>4171</v>
      </c>
      <c r="D1375" s="154"/>
      <c r="E1375" s="179"/>
    </row>
    <row r="1376" spans="1:5">
      <c r="A1376" s="154" t="s">
        <v>257</v>
      </c>
      <c r="B1376" s="154" t="s">
        <v>1943</v>
      </c>
      <c r="C1376" s="154" t="s">
        <v>4171</v>
      </c>
      <c r="D1376" s="154"/>
      <c r="E1376" s="179">
        <v>3672131930</v>
      </c>
    </row>
    <row r="1377" spans="1:5">
      <c r="A1377" s="154" t="s">
        <v>959</v>
      </c>
      <c r="B1377" s="154" t="s">
        <v>4012</v>
      </c>
      <c r="C1377" s="154" t="s">
        <v>4171</v>
      </c>
      <c r="D1377" s="154"/>
      <c r="E1377" s="179"/>
    </row>
    <row r="1378" spans="1:5">
      <c r="A1378" s="154" t="s">
        <v>259</v>
      </c>
      <c r="B1378" s="154" t="s">
        <v>1945</v>
      </c>
      <c r="C1378" s="154" t="s">
        <v>4171</v>
      </c>
      <c r="D1378" s="154"/>
      <c r="E1378" s="179">
        <v>-326975703</v>
      </c>
    </row>
    <row r="1379" spans="1:5">
      <c r="A1379" s="154" t="s">
        <v>1438</v>
      </c>
      <c r="B1379" s="154" t="s">
        <v>3215</v>
      </c>
      <c r="C1379" s="154" t="s">
        <v>4171</v>
      </c>
      <c r="D1379" s="154"/>
      <c r="E1379" s="179">
        <v>247063904187</v>
      </c>
    </row>
    <row r="1380" spans="1:5">
      <c r="A1380" s="154" t="s">
        <v>862</v>
      </c>
      <c r="B1380" s="154" t="s">
        <v>4315</v>
      </c>
      <c r="C1380" s="154" t="s">
        <v>4171</v>
      </c>
      <c r="D1380" s="154"/>
      <c r="E1380" s="179"/>
    </row>
    <row r="1381" spans="1:5">
      <c r="A1381" s="154" t="s">
        <v>896</v>
      </c>
      <c r="B1381" s="154" t="s">
        <v>3217</v>
      </c>
      <c r="C1381" s="154" t="s">
        <v>4171</v>
      </c>
      <c r="D1381" s="154"/>
      <c r="E1381" s="179">
        <v>83654205799</v>
      </c>
    </row>
    <row r="1382" spans="1:5">
      <c r="A1382" s="154" t="s">
        <v>1439</v>
      </c>
      <c r="B1382" s="154" t="s">
        <v>3218</v>
      </c>
      <c r="C1382" s="154" t="s">
        <v>4171</v>
      </c>
      <c r="D1382" s="154"/>
      <c r="E1382" s="179"/>
    </row>
    <row r="1383" spans="1:5">
      <c r="A1383" s="154" t="s">
        <v>879</v>
      </c>
      <c r="B1383" s="154" t="s">
        <v>3219</v>
      </c>
      <c r="C1383" s="154" t="s">
        <v>4171</v>
      </c>
      <c r="D1383" s="154"/>
      <c r="E1383" s="179">
        <v>75257199882</v>
      </c>
    </row>
    <row r="1384" spans="1:5">
      <c r="A1384" s="154" t="s">
        <v>4261</v>
      </c>
      <c r="B1384" s="154" t="s">
        <v>4262</v>
      </c>
      <c r="C1384" s="154" t="s">
        <v>4171</v>
      </c>
      <c r="D1384" s="154"/>
      <c r="E1384" s="179">
        <v>-78896831</v>
      </c>
    </row>
    <row r="1385" spans="1:5">
      <c r="A1385" s="154" t="s">
        <v>1440</v>
      </c>
      <c r="B1385" s="154" t="s">
        <v>3220</v>
      </c>
      <c r="C1385" s="154" t="s">
        <v>4171</v>
      </c>
      <c r="D1385" s="154"/>
      <c r="E1385" s="179"/>
    </row>
    <row r="1386" spans="1:5">
      <c r="A1386" s="154" t="s">
        <v>796</v>
      </c>
      <c r="B1386" s="154" t="s">
        <v>3221</v>
      </c>
      <c r="C1386" s="154" t="s">
        <v>4171</v>
      </c>
      <c r="D1386" s="154"/>
      <c r="E1386" s="179">
        <v>488720735518</v>
      </c>
    </row>
    <row r="1387" spans="1:5">
      <c r="A1387" s="154" t="s">
        <v>1443</v>
      </c>
      <c r="B1387" s="154" t="s">
        <v>3224</v>
      </c>
      <c r="C1387" s="154" t="s">
        <v>4171</v>
      </c>
      <c r="D1387" s="154"/>
      <c r="E1387" s="179">
        <v>-2584767229</v>
      </c>
    </row>
    <row r="1388" spans="1:5">
      <c r="A1388" s="154" t="s">
        <v>1444</v>
      </c>
      <c r="B1388" s="154" t="s">
        <v>3226</v>
      </c>
      <c r="C1388" s="154" t="s">
        <v>4171</v>
      </c>
      <c r="D1388" s="154"/>
      <c r="E1388" s="179">
        <v>28957661292</v>
      </c>
    </row>
    <row r="1389" spans="1:5">
      <c r="A1389" s="154" t="s">
        <v>1445</v>
      </c>
      <c r="B1389" s="154" t="s">
        <v>3228</v>
      </c>
      <c r="C1389" s="154" t="s">
        <v>4171</v>
      </c>
      <c r="D1389" s="154"/>
      <c r="E1389" s="179">
        <v>15788412489</v>
      </c>
    </row>
    <row r="1390" spans="1:5">
      <c r="A1390" s="154" t="s">
        <v>1446</v>
      </c>
      <c r="B1390" s="154" t="s">
        <v>3229</v>
      </c>
      <c r="C1390" s="154" t="s">
        <v>4171</v>
      </c>
      <c r="D1390" s="154"/>
      <c r="E1390" s="179"/>
    </row>
    <row r="1391" spans="1:5">
      <c r="A1391" s="154" t="s">
        <v>613</v>
      </c>
      <c r="B1391" s="154" t="s">
        <v>3993</v>
      </c>
      <c r="C1391" s="154" t="s">
        <v>4171</v>
      </c>
      <c r="D1391" s="154"/>
      <c r="E1391" s="179"/>
    </row>
    <row r="1392" spans="1:5">
      <c r="A1392" s="154" t="s">
        <v>941</v>
      </c>
      <c r="B1392" s="154" t="s">
        <v>3233</v>
      </c>
      <c r="C1392" s="154" t="s">
        <v>4171</v>
      </c>
      <c r="D1392" s="154"/>
      <c r="E1392" s="179"/>
    </row>
    <row r="1393" spans="1:5">
      <c r="A1393" s="154" t="s">
        <v>875</v>
      </c>
      <c r="B1393" s="154" t="s">
        <v>3235</v>
      </c>
      <c r="C1393" s="154" t="s">
        <v>4171</v>
      </c>
      <c r="D1393" s="154"/>
      <c r="E1393" s="179"/>
    </row>
    <row r="1394" spans="1:5">
      <c r="A1394" s="154" t="s">
        <v>1449</v>
      </c>
      <c r="B1394" s="154" t="s">
        <v>3239</v>
      </c>
      <c r="C1394" s="154" t="s">
        <v>4171</v>
      </c>
      <c r="D1394" s="154"/>
      <c r="E1394" s="179"/>
    </row>
    <row r="1395" spans="1:5">
      <c r="A1395" s="154" t="s">
        <v>1450</v>
      </c>
      <c r="B1395" s="154" t="s">
        <v>3240</v>
      </c>
      <c r="C1395" s="154" t="s">
        <v>4171</v>
      </c>
      <c r="D1395" s="154"/>
      <c r="E1395" s="179"/>
    </row>
    <row r="1396" spans="1:5">
      <c r="A1396" s="154" t="s">
        <v>3683</v>
      </c>
      <c r="B1396" s="154" t="s">
        <v>3684</v>
      </c>
      <c r="C1396" s="154" t="s">
        <v>4171</v>
      </c>
      <c r="D1396" s="154"/>
      <c r="E1396" s="179">
        <v>400934432137</v>
      </c>
    </row>
    <row r="1397" spans="1:5">
      <c r="A1397" s="154" t="s">
        <v>818</v>
      </c>
      <c r="B1397" s="154" t="s">
        <v>3241</v>
      </c>
      <c r="C1397" s="154" t="s">
        <v>4171</v>
      </c>
      <c r="D1397" s="154"/>
      <c r="E1397" s="179"/>
    </row>
    <row r="1398" spans="1:5">
      <c r="A1398" s="154" t="s">
        <v>3242</v>
      </c>
      <c r="B1398" s="154" t="s">
        <v>3243</v>
      </c>
      <c r="C1398" s="154" t="s">
        <v>4171</v>
      </c>
      <c r="D1398" s="154"/>
      <c r="E1398" s="179"/>
    </row>
    <row r="1399" spans="1:5">
      <c r="A1399" s="154" t="s">
        <v>3245</v>
      </c>
      <c r="B1399" s="154" t="s">
        <v>3246</v>
      </c>
      <c r="C1399" s="154" t="s">
        <v>4171</v>
      </c>
      <c r="D1399" s="154"/>
      <c r="E1399" s="179">
        <v>2321773215</v>
      </c>
    </row>
    <row r="1400" spans="1:5">
      <c r="A1400" s="154" t="s">
        <v>1631</v>
      </c>
      <c r="B1400" s="154" t="s">
        <v>4289</v>
      </c>
      <c r="C1400" s="154" t="s">
        <v>4171</v>
      </c>
      <c r="D1400" s="154"/>
      <c r="E1400" s="179">
        <v>9137250837</v>
      </c>
    </row>
    <row r="1401" spans="1:5">
      <c r="A1401" s="154" t="s">
        <v>1452</v>
      </c>
      <c r="B1401" s="154" t="s">
        <v>3248</v>
      </c>
      <c r="C1401" s="154" t="s">
        <v>4171</v>
      </c>
      <c r="D1401" s="154"/>
      <c r="E1401" s="179"/>
    </row>
    <row r="1402" spans="1:5">
      <c r="A1402" s="154" t="s">
        <v>1453</v>
      </c>
      <c r="B1402" s="154" t="s">
        <v>3251</v>
      </c>
      <c r="C1402" s="154" t="s">
        <v>4171</v>
      </c>
      <c r="D1402" s="154"/>
      <c r="E1402" s="179"/>
    </row>
    <row r="1403" spans="1:5">
      <c r="A1403" s="154" t="s">
        <v>1454</v>
      </c>
      <c r="B1403" s="154" t="s">
        <v>3252</v>
      </c>
      <c r="C1403" s="154" t="s">
        <v>4171</v>
      </c>
      <c r="D1403" s="154"/>
      <c r="E1403" s="179"/>
    </row>
    <row r="1404" spans="1:5">
      <c r="A1404" s="154" t="s">
        <v>1457</v>
      </c>
      <c r="B1404" s="154" t="s">
        <v>3255</v>
      </c>
      <c r="C1404" s="154" t="s">
        <v>4171</v>
      </c>
      <c r="D1404" s="154"/>
      <c r="E1404" s="179">
        <v>20952466311</v>
      </c>
    </row>
    <row r="1405" spans="1:5">
      <c r="A1405" s="154" t="s">
        <v>1459</v>
      </c>
      <c r="B1405" s="154" t="s">
        <v>3257</v>
      </c>
      <c r="C1405" s="154" t="s">
        <v>4171</v>
      </c>
      <c r="D1405" s="154"/>
      <c r="E1405" s="179">
        <v>2694146143</v>
      </c>
    </row>
    <row r="1406" spans="1:5">
      <c r="A1406" s="154" t="s">
        <v>1460</v>
      </c>
      <c r="B1406" s="154" t="s">
        <v>3258</v>
      </c>
      <c r="C1406" s="154" t="s">
        <v>4171</v>
      </c>
      <c r="D1406" s="154"/>
      <c r="E1406" s="179">
        <v>19502092301</v>
      </c>
    </row>
    <row r="1407" spans="1:5">
      <c r="A1407" s="154" t="s">
        <v>844</v>
      </c>
      <c r="B1407" s="154" t="s">
        <v>3260</v>
      </c>
      <c r="C1407" s="154" t="s">
        <v>4171</v>
      </c>
      <c r="D1407" s="154"/>
      <c r="E1407" s="179">
        <v>61044184416</v>
      </c>
    </row>
    <row r="1408" spans="1:5">
      <c r="A1408" s="154" t="s">
        <v>855</v>
      </c>
      <c r="B1408" s="154" t="s">
        <v>3261</v>
      </c>
      <c r="C1408" s="154" t="s">
        <v>4171</v>
      </c>
      <c r="D1408" s="154"/>
      <c r="E1408" s="179">
        <v>10297712738</v>
      </c>
    </row>
    <row r="1409" spans="1:5">
      <c r="A1409" s="154" t="s">
        <v>3766</v>
      </c>
      <c r="B1409" s="154" t="s">
        <v>3767</v>
      </c>
      <c r="C1409" s="154" t="s">
        <v>4171</v>
      </c>
      <c r="D1409" s="154"/>
      <c r="E1409" s="179">
        <v>81007223107</v>
      </c>
    </row>
    <row r="1410" spans="1:5">
      <c r="A1410" s="154" t="s">
        <v>924</v>
      </c>
      <c r="B1410" s="154" t="s">
        <v>3264</v>
      </c>
      <c r="C1410" s="154" t="s">
        <v>4171</v>
      </c>
      <c r="D1410" s="154"/>
      <c r="E1410" s="179"/>
    </row>
    <row r="1411" spans="1:5">
      <c r="A1411" s="154" t="s">
        <v>3979</v>
      </c>
      <c r="B1411" s="154" t="s">
        <v>4147</v>
      </c>
      <c r="C1411" s="154" t="s">
        <v>4171</v>
      </c>
      <c r="D1411" s="154"/>
      <c r="E1411" s="179"/>
    </row>
    <row r="1412" spans="1:5">
      <c r="A1412" s="154" t="s">
        <v>1465</v>
      </c>
      <c r="B1412" s="154" t="s">
        <v>3266</v>
      </c>
      <c r="C1412" s="154" t="s">
        <v>4171</v>
      </c>
      <c r="D1412" s="154"/>
      <c r="E1412" s="179"/>
    </row>
    <row r="1413" spans="1:5">
      <c r="A1413" s="154" t="s">
        <v>746</v>
      </c>
      <c r="B1413" s="154" t="s">
        <v>2335</v>
      </c>
      <c r="C1413" s="154" t="s">
        <v>4171</v>
      </c>
      <c r="D1413" s="154"/>
      <c r="E1413" s="179"/>
    </row>
    <row r="1414" spans="1:5">
      <c r="A1414" s="154" t="s">
        <v>1467</v>
      </c>
      <c r="B1414" s="154" t="s">
        <v>3268</v>
      </c>
      <c r="C1414" s="154" t="s">
        <v>4171</v>
      </c>
      <c r="D1414" s="154"/>
      <c r="E1414" s="179"/>
    </row>
    <row r="1415" spans="1:5">
      <c r="A1415" s="154" t="s">
        <v>1469</v>
      </c>
      <c r="B1415" s="154" t="s">
        <v>3270</v>
      </c>
      <c r="C1415" s="154" t="s">
        <v>4171</v>
      </c>
      <c r="D1415" s="154"/>
      <c r="E1415" s="179">
        <v>59871205219</v>
      </c>
    </row>
    <row r="1416" spans="1:5">
      <c r="A1416" s="154" t="s">
        <v>3271</v>
      </c>
      <c r="B1416" s="154" t="s">
        <v>3272</v>
      </c>
      <c r="C1416" s="154" t="s">
        <v>4171</v>
      </c>
      <c r="D1416" s="154"/>
      <c r="E1416" s="179"/>
    </row>
    <row r="1417" spans="1:5">
      <c r="A1417" s="154" t="s">
        <v>3851</v>
      </c>
      <c r="B1417" s="154" t="s">
        <v>3852</v>
      </c>
      <c r="C1417" s="154" t="s">
        <v>4171</v>
      </c>
      <c r="D1417" s="154"/>
      <c r="E1417" s="179"/>
    </row>
    <row r="1418" spans="1:5">
      <c r="A1418" s="154" t="s">
        <v>1472</v>
      </c>
      <c r="B1418" s="154" t="s">
        <v>3275</v>
      </c>
      <c r="C1418" s="154" t="s">
        <v>4171</v>
      </c>
      <c r="D1418" s="154"/>
      <c r="E1418" s="179"/>
    </row>
    <row r="1419" spans="1:5">
      <c r="A1419" s="154" t="s">
        <v>1473</v>
      </c>
      <c r="B1419" s="154" t="s">
        <v>3276</v>
      </c>
      <c r="C1419" s="154" t="s">
        <v>4171</v>
      </c>
      <c r="D1419" s="154"/>
      <c r="E1419" s="179">
        <v>17562723251</v>
      </c>
    </row>
    <row r="1420" spans="1:5">
      <c r="A1420" s="154" t="s">
        <v>3277</v>
      </c>
      <c r="B1420" s="154" t="s">
        <v>3278</v>
      </c>
      <c r="C1420" s="154" t="s">
        <v>4171</v>
      </c>
      <c r="D1420" s="154"/>
      <c r="E1420" s="179"/>
    </row>
    <row r="1421" spans="1:5">
      <c r="A1421" s="154" t="s">
        <v>842</v>
      </c>
      <c r="B1421" s="154" t="s">
        <v>3279</v>
      </c>
      <c r="C1421" s="154" t="s">
        <v>4171</v>
      </c>
      <c r="D1421" s="154"/>
      <c r="E1421" s="179">
        <v>78983129272</v>
      </c>
    </row>
    <row r="1422" spans="1:5">
      <c r="A1422" s="154" t="s">
        <v>921</v>
      </c>
      <c r="B1422" s="154" t="s">
        <v>3280</v>
      </c>
      <c r="C1422" s="154" t="s">
        <v>4171</v>
      </c>
      <c r="D1422" s="154"/>
      <c r="E1422" s="179"/>
    </row>
    <row r="1423" spans="1:5">
      <c r="A1423" s="154" t="s">
        <v>3281</v>
      </c>
      <c r="B1423" s="154" t="s">
        <v>3282</v>
      </c>
      <c r="C1423" s="154" t="s">
        <v>4171</v>
      </c>
      <c r="D1423" s="154"/>
      <c r="E1423" s="179">
        <v>20990464314</v>
      </c>
    </row>
    <row r="1424" spans="1:5">
      <c r="A1424" s="154" t="s">
        <v>922</v>
      </c>
      <c r="B1424" s="154" t="s">
        <v>3283</v>
      </c>
      <c r="C1424" s="154" t="s">
        <v>4171</v>
      </c>
      <c r="D1424" s="154"/>
      <c r="E1424" s="179">
        <v>32642745419</v>
      </c>
    </row>
    <row r="1425" spans="1:5">
      <c r="A1425" s="154" t="s">
        <v>3768</v>
      </c>
      <c r="B1425" s="154" t="s">
        <v>3769</v>
      </c>
      <c r="C1425" s="154" t="s">
        <v>4171</v>
      </c>
      <c r="D1425" s="154"/>
      <c r="E1425" s="179">
        <v>213514005828</v>
      </c>
    </row>
    <row r="1426" spans="1:5">
      <c r="A1426" s="154" t="s">
        <v>291</v>
      </c>
      <c r="B1426" s="154" t="s">
        <v>3957</v>
      </c>
      <c r="C1426" s="154" t="s">
        <v>4171</v>
      </c>
      <c r="D1426" s="154"/>
      <c r="E1426" s="179">
        <v>15469081143</v>
      </c>
    </row>
    <row r="1427" spans="1:5">
      <c r="A1427" s="154" t="s">
        <v>1477</v>
      </c>
      <c r="B1427" s="154" t="s">
        <v>3286</v>
      </c>
      <c r="C1427" s="154" t="s">
        <v>4171</v>
      </c>
      <c r="D1427" s="154"/>
      <c r="E1427" s="179">
        <v>6493291908</v>
      </c>
    </row>
    <row r="1428" spans="1:5">
      <c r="A1428" s="154" t="s">
        <v>1478</v>
      </c>
      <c r="B1428" s="154" t="s">
        <v>3287</v>
      </c>
      <c r="C1428" s="154" t="s">
        <v>4171</v>
      </c>
      <c r="D1428" s="154"/>
      <c r="E1428" s="179">
        <v>14862474794</v>
      </c>
    </row>
    <row r="1429" spans="1:5">
      <c r="A1429" s="154" t="s">
        <v>3968</v>
      </c>
      <c r="B1429" s="154" t="s">
        <v>3969</v>
      </c>
      <c r="C1429" s="154" t="s">
        <v>4171</v>
      </c>
      <c r="D1429" s="154"/>
      <c r="E1429" s="179">
        <v>1924941849</v>
      </c>
    </row>
    <row r="1430" spans="1:5">
      <c r="A1430" s="154" t="s">
        <v>1479</v>
      </c>
      <c r="B1430" s="154" t="s">
        <v>3288</v>
      </c>
      <c r="C1430" s="154" t="s">
        <v>4171</v>
      </c>
      <c r="D1430" s="154"/>
      <c r="E1430" s="179">
        <v>32032724139</v>
      </c>
    </row>
    <row r="1431" spans="1:5">
      <c r="A1431" s="154" t="s">
        <v>3289</v>
      </c>
      <c r="B1431" s="154" t="s">
        <v>3290</v>
      </c>
      <c r="C1431" s="154" t="s">
        <v>4171</v>
      </c>
      <c r="D1431" s="154"/>
      <c r="E1431" s="179"/>
    </row>
    <row r="1432" spans="1:5">
      <c r="A1432" s="154" t="s">
        <v>1607</v>
      </c>
      <c r="B1432" s="154" t="s">
        <v>3291</v>
      </c>
      <c r="C1432" s="154" t="s">
        <v>4171</v>
      </c>
      <c r="D1432" s="154"/>
      <c r="E1432" s="179">
        <v>85875996390</v>
      </c>
    </row>
    <row r="1433" spans="1:5">
      <c r="A1433" s="154" t="s">
        <v>1481</v>
      </c>
      <c r="B1433" s="154" t="s">
        <v>3293</v>
      </c>
      <c r="C1433" s="154" t="s">
        <v>4171</v>
      </c>
      <c r="D1433" s="154"/>
      <c r="E1433" s="179"/>
    </row>
    <row r="1434" spans="1:5">
      <c r="A1434" s="154" t="s">
        <v>1482</v>
      </c>
      <c r="B1434" s="154" t="s">
        <v>3294</v>
      </c>
      <c r="C1434" s="154" t="s">
        <v>4171</v>
      </c>
      <c r="D1434" s="154"/>
      <c r="E1434" s="179"/>
    </row>
    <row r="1435" spans="1:5">
      <c r="A1435" s="154" t="s">
        <v>795</v>
      </c>
      <c r="B1435" s="154" t="s">
        <v>3295</v>
      </c>
      <c r="C1435" s="154" t="s">
        <v>4171</v>
      </c>
      <c r="D1435" s="154"/>
      <c r="E1435" s="179">
        <v>211123281140</v>
      </c>
    </row>
    <row r="1436" spans="1:5">
      <c r="A1436" s="154" t="s">
        <v>1483</v>
      </c>
      <c r="B1436" s="154" t="s">
        <v>3296</v>
      </c>
      <c r="C1436" s="154" t="s">
        <v>4171</v>
      </c>
      <c r="D1436" s="154"/>
      <c r="E1436" s="179"/>
    </row>
    <row r="1437" spans="1:5">
      <c r="A1437" s="154" t="s">
        <v>3727</v>
      </c>
      <c r="B1437" s="154" t="s">
        <v>3728</v>
      </c>
      <c r="C1437" s="154" t="s">
        <v>4171</v>
      </c>
      <c r="D1437" s="154"/>
      <c r="E1437" s="179"/>
    </row>
    <row r="1438" spans="1:5">
      <c r="A1438" s="154" t="s">
        <v>1484</v>
      </c>
      <c r="B1438" s="154" t="s">
        <v>3297</v>
      </c>
      <c r="C1438" s="154" t="s">
        <v>4171</v>
      </c>
      <c r="D1438" s="154"/>
      <c r="E1438" s="179">
        <v>134630127061</v>
      </c>
    </row>
    <row r="1439" spans="1:5">
      <c r="A1439" s="154" t="s">
        <v>3298</v>
      </c>
      <c r="B1439" s="154" t="s">
        <v>3299</v>
      </c>
      <c r="C1439" s="154" t="s">
        <v>4171</v>
      </c>
      <c r="D1439" s="154"/>
      <c r="E1439" s="179"/>
    </row>
    <row r="1440" spans="1:5">
      <c r="A1440" s="154" t="s">
        <v>634</v>
      </c>
      <c r="B1440" s="154" t="s">
        <v>2351</v>
      </c>
      <c r="C1440" s="154" t="s">
        <v>4171</v>
      </c>
      <c r="D1440" s="154"/>
      <c r="E1440" s="179"/>
    </row>
    <row r="1441" spans="1:5">
      <c r="A1441" s="154" t="s">
        <v>3824</v>
      </c>
      <c r="B1441" s="154" t="s">
        <v>3825</v>
      </c>
      <c r="C1441" s="154" t="s">
        <v>4171</v>
      </c>
      <c r="D1441" s="154"/>
      <c r="E1441" s="179"/>
    </row>
    <row r="1442" spans="1:5">
      <c r="A1442" s="154" t="s">
        <v>853</v>
      </c>
      <c r="B1442" s="154" t="s">
        <v>3300</v>
      </c>
      <c r="C1442" s="154" t="s">
        <v>4171</v>
      </c>
      <c r="D1442" s="154"/>
      <c r="E1442" s="179">
        <v>4568061334</v>
      </c>
    </row>
    <row r="1443" spans="1:5">
      <c r="A1443" s="154" t="s">
        <v>838</v>
      </c>
      <c r="B1443" s="154" t="s">
        <v>3302</v>
      </c>
      <c r="C1443" s="154" t="s">
        <v>4171</v>
      </c>
      <c r="D1443" s="154"/>
      <c r="E1443" s="179">
        <v>231678711615</v>
      </c>
    </row>
    <row r="1444" spans="1:5">
      <c r="A1444" s="154" t="s">
        <v>1486</v>
      </c>
      <c r="B1444" s="154" t="s">
        <v>3304</v>
      </c>
      <c r="C1444" s="154" t="s">
        <v>4171</v>
      </c>
      <c r="D1444" s="154"/>
      <c r="E1444" s="179">
        <v>51179710232</v>
      </c>
    </row>
    <row r="1445" spans="1:5">
      <c r="A1445" s="154" t="s">
        <v>1487</v>
      </c>
      <c r="B1445" s="154" t="s">
        <v>3305</v>
      </c>
      <c r="C1445" s="154" t="s">
        <v>4171</v>
      </c>
      <c r="D1445" s="154"/>
      <c r="E1445" s="179"/>
    </row>
    <row r="1446" spans="1:5">
      <c r="A1446" s="154" t="s">
        <v>302</v>
      </c>
      <c r="B1446" s="154" t="s">
        <v>1996</v>
      </c>
      <c r="C1446" s="154" t="s">
        <v>4171</v>
      </c>
      <c r="D1446" s="154"/>
      <c r="E1446" s="179">
        <v>10886589751</v>
      </c>
    </row>
    <row r="1447" spans="1:5">
      <c r="A1447" s="154" t="s">
        <v>843</v>
      </c>
      <c r="B1447" s="154" t="s">
        <v>3306</v>
      </c>
      <c r="C1447" s="154" t="s">
        <v>4171</v>
      </c>
      <c r="D1447" s="154"/>
      <c r="E1447" s="179">
        <v>32340243197</v>
      </c>
    </row>
    <row r="1448" spans="1:5">
      <c r="A1448" s="154" t="s">
        <v>1489</v>
      </c>
      <c r="B1448" s="154" t="s">
        <v>3308</v>
      </c>
      <c r="C1448" s="154" t="s">
        <v>4171</v>
      </c>
      <c r="D1448" s="154"/>
      <c r="E1448" s="179"/>
    </row>
    <row r="1449" spans="1:5">
      <c r="A1449" s="154" t="s">
        <v>852</v>
      </c>
      <c r="B1449" s="154" t="s">
        <v>3309</v>
      </c>
      <c r="C1449" s="154" t="s">
        <v>4171</v>
      </c>
      <c r="D1449" s="154"/>
      <c r="E1449" s="179">
        <v>4932162175</v>
      </c>
    </row>
    <row r="1450" spans="1:5">
      <c r="A1450" s="154" t="s">
        <v>4158</v>
      </c>
      <c r="B1450" s="154" t="s">
        <v>4159</v>
      </c>
      <c r="C1450" s="154" t="s">
        <v>4171</v>
      </c>
      <c r="D1450" s="154"/>
      <c r="E1450" s="179">
        <v>13725336276</v>
      </c>
    </row>
    <row r="1451" spans="1:5">
      <c r="A1451" s="154" t="s">
        <v>1490</v>
      </c>
      <c r="B1451" s="154" t="s">
        <v>3310</v>
      </c>
      <c r="C1451" s="154" t="s">
        <v>4171</v>
      </c>
      <c r="D1451" s="154"/>
      <c r="E1451" s="179">
        <v>26954126339</v>
      </c>
    </row>
    <row r="1452" spans="1:5">
      <c r="A1452" s="154" t="s">
        <v>1491</v>
      </c>
      <c r="B1452" s="154" t="s">
        <v>3311</v>
      </c>
      <c r="C1452" s="154" t="s">
        <v>4171</v>
      </c>
      <c r="D1452" s="154"/>
      <c r="E1452" s="179">
        <v>1166212</v>
      </c>
    </row>
    <row r="1453" spans="1:5">
      <c r="A1453" s="154" t="s">
        <v>3707</v>
      </c>
      <c r="B1453" s="154" t="s">
        <v>3708</v>
      </c>
      <c r="C1453" s="154" t="s">
        <v>4171</v>
      </c>
      <c r="D1453" s="154"/>
      <c r="E1453" s="179">
        <v>363315580756</v>
      </c>
    </row>
    <row r="1454" spans="1:5">
      <c r="A1454" s="154" t="s">
        <v>1493</v>
      </c>
      <c r="B1454" s="154" t="s">
        <v>3313</v>
      </c>
      <c r="C1454" s="154" t="s">
        <v>4171</v>
      </c>
      <c r="D1454" s="154"/>
      <c r="E1454" s="179"/>
    </row>
    <row r="1455" spans="1:5">
      <c r="A1455" s="154" t="s">
        <v>1494</v>
      </c>
      <c r="B1455" s="154" t="s">
        <v>3314</v>
      </c>
      <c r="C1455" s="154" t="s">
        <v>4171</v>
      </c>
      <c r="D1455" s="154"/>
      <c r="E1455" s="179"/>
    </row>
    <row r="1456" spans="1:5">
      <c r="A1456" s="154" t="s">
        <v>1495</v>
      </c>
      <c r="B1456" s="154" t="s">
        <v>3315</v>
      </c>
      <c r="C1456" s="154" t="s">
        <v>4171</v>
      </c>
      <c r="D1456" s="154"/>
      <c r="E1456" s="179"/>
    </row>
    <row r="1457" spans="1:5">
      <c r="A1457" s="154" t="s">
        <v>1496</v>
      </c>
      <c r="B1457" s="154" t="s">
        <v>3316</v>
      </c>
      <c r="C1457" s="154" t="s">
        <v>4171</v>
      </c>
      <c r="D1457" s="154"/>
      <c r="E1457" s="179"/>
    </row>
    <row r="1458" spans="1:5">
      <c r="A1458" s="154" t="s">
        <v>3317</v>
      </c>
      <c r="B1458" s="154" t="s">
        <v>3318</v>
      </c>
      <c r="C1458" s="154" t="s">
        <v>4171</v>
      </c>
      <c r="D1458" s="154"/>
      <c r="E1458" s="179"/>
    </row>
    <row r="1459" spans="1:5">
      <c r="A1459" s="154" t="s">
        <v>1497</v>
      </c>
      <c r="B1459" s="154" t="s">
        <v>3319</v>
      </c>
      <c r="C1459" s="154" t="s">
        <v>4171</v>
      </c>
      <c r="D1459" s="154"/>
      <c r="E1459" s="179"/>
    </row>
    <row r="1460" spans="1:5">
      <c r="A1460" s="154" t="s">
        <v>1498</v>
      </c>
      <c r="B1460" s="154" t="s">
        <v>3675</v>
      </c>
      <c r="C1460" s="154" t="s">
        <v>4171</v>
      </c>
      <c r="D1460" s="154"/>
      <c r="E1460" s="179"/>
    </row>
    <row r="1461" spans="1:5">
      <c r="A1461" s="154" t="s">
        <v>4224</v>
      </c>
      <c r="B1461" s="154" t="s">
        <v>4225</v>
      </c>
      <c r="C1461" s="154" t="s">
        <v>4171</v>
      </c>
      <c r="D1461" s="154"/>
      <c r="E1461" s="179">
        <v>138191352661</v>
      </c>
    </row>
    <row r="1462" spans="1:5">
      <c r="A1462" s="154" t="s">
        <v>1499</v>
      </c>
      <c r="B1462" s="154" t="s">
        <v>3321</v>
      </c>
      <c r="C1462" s="154" t="s">
        <v>4171</v>
      </c>
      <c r="D1462" s="154"/>
      <c r="E1462" s="179"/>
    </row>
    <row r="1463" spans="1:5">
      <c r="A1463" s="154" t="s">
        <v>1501</v>
      </c>
      <c r="B1463" s="154" t="s">
        <v>3323</v>
      </c>
      <c r="C1463" s="154" t="s">
        <v>4171</v>
      </c>
      <c r="D1463" s="154"/>
      <c r="E1463" s="179"/>
    </row>
    <row r="1464" spans="1:5">
      <c r="A1464" s="154" t="s">
        <v>1502</v>
      </c>
      <c r="B1464" s="154" t="s">
        <v>3324</v>
      </c>
      <c r="C1464" s="154" t="s">
        <v>4171</v>
      </c>
      <c r="D1464" s="154"/>
      <c r="E1464" s="179"/>
    </row>
    <row r="1465" spans="1:5">
      <c r="A1465" s="154" t="s">
        <v>1503</v>
      </c>
      <c r="B1465" s="154" t="s">
        <v>3325</v>
      </c>
      <c r="C1465" s="154" t="s">
        <v>4171</v>
      </c>
      <c r="D1465" s="154"/>
      <c r="E1465" s="179">
        <v>8753850585</v>
      </c>
    </row>
    <row r="1466" spans="1:5">
      <c r="A1466" s="154" t="s">
        <v>645</v>
      </c>
      <c r="B1466" s="154" t="s">
        <v>2359</v>
      </c>
      <c r="C1466" s="154" t="s">
        <v>4171</v>
      </c>
      <c r="D1466" s="154"/>
      <c r="E1466" s="179"/>
    </row>
    <row r="1467" spans="1:5">
      <c r="A1467" s="154" t="s">
        <v>4116</v>
      </c>
      <c r="B1467" s="154" t="s">
        <v>4117</v>
      </c>
      <c r="C1467" s="154" t="s">
        <v>4171</v>
      </c>
      <c r="D1467" s="154"/>
      <c r="E1467" s="179">
        <v>6931804828</v>
      </c>
    </row>
    <row r="1468" spans="1:5">
      <c r="A1468" s="154" t="s">
        <v>646</v>
      </c>
      <c r="B1468" s="154" t="s">
        <v>2008</v>
      </c>
      <c r="C1468" s="154" t="s">
        <v>4171</v>
      </c>
      <c r="D1468" s="154"/>
      <c r="E1468" s="179">
        <v>6868895080</v>
      </c>
    </row>
    <row r="1469" spans="1:5">
      <c r="A1469" s="154" t="s">
        <v>883</v>
      </c>
      <c r="B1469" s="154" t="s">
        <v>3326</v>
      </c>
      <c r="C1469" s="154" t="s">
        <v>4171</v>
      </c>
      <c r="D1469" s="154"/>
      <c r="E1469" s="179">
        <v>35805263703</v>
      </c>
    </row>
    <row r="1470" spans="1:5">
      <c r="A1470" s="154" t="s">
        <v>1504</v>
      </c>
      <c r="B1470" s="154" t="s">
        <v>3327</v>
      </c>
      <c r="C1470" s="154" t="s">
        <v>4171</v>
      </c>
      <c r="D1470" s="154"/>
      <c r="E1470" s="179"/>
    </row>
    <row r="1471" spans="1:5">
      <c r="A1471" s="154" t="s">
        <v>772</v>
      </c>
      <c r="B1471" s="154" t="s">
        <v>3328</v>
      </c>
      <c r="C1471" s="154" t="s">
        <v>4171</v>
      </c>
      <c r="D1471" s="154"/>
      <c r="E1471" s="179">
        <v>30174020463</v>
      </c>
    </row>
    <row r="1472" spans="1:5">
      <c r="A1472" s="154" t="s">
        <v>1506</v>
      </c>
      <c r="B1472" s="154" t="s">
        <v>3330</v>
      </c>
      <c r="C1472" s="154" t="s">
        <v>4171</v>
      </c>
      <c r="D1472" s="154"/>
      <c r="E1472" s="179">
        <v>5486850749</v>
      </c>
    </row>
    <row r="1473" spans="1:5">
      <c r="A1473" s="154" t="s">
        <v>649</v>
      </c>
      <c r="B1473" s="154" t="s">
        <v>2364</v>
      </c>
      <c r="C1473" s="154" t="s">
        <v>4171</v>
      </c>
      <c r="D1473" s="154"/>
      <c r="E1473" s="179"/>
    </row>
    <row r="1474" spans="1:5">
      <c r="A1474" s="154" t="s">
        <v>1508</v>
      </c>
      <c r="B1474" s="154" t="s">
        <v>3334</v>
      </c>
      <c r="C1474" s="154" t="s">
        <v>4171</v>
      </c>
      <c r="D1474" s="154"/>
      <c r="E1474" s="179"/>
    </row>
    <row r="1475" spans="1:5">
      <c r="A1475" s="154" t="s">
        <v>1509</v>
      </c>
      <c r="B1475" s="154" t="s">
        <v>3335</v>
      </c>
      <c r="C1475" s="154" t="s">
        <v>4171</v>
      </c>
      <c r="D1475" s="154"/>
      <c r="E1475" s="179"/>
    </row>
    <row r="1476" spans="1:5">
      <c r="A1476" s="154" t="s">
        <v>2367</v>
      </c>
      <c r="B1476" s="154" t="s">
        <v>4226</v>
      </c>
      <c r="C1476" s="154" t="s">
        <v>4171</v>
      </c>
      <c r="D1476" s="154"/>
      <c r="E1476" s="179"/>
    </row>
    <row r="1477" spans="1:5">
      <c r="A1477" s="154" t="s">
        <v>960</v>
      </c>
      <c r="B1477" s="154" t="s">
        <v>3336</v>
      </c>
      <c r="C1477" s="154" t="s">
        <v>4171</v>
      </c>
      <c r="D1477" s="154"/>
      <c r="E1477" s="179"/>
    </row>
    <row r="1478" spans="1:5">
      <c r="A1478" s="154" t="s">
        <v>1510</v>
      </c>
      <c r="B1478" s="154" t="s">
        <v>3337</v>
      </c>
      <c r="C1478" s="154" t="s">
        <v>4171</v>
      </c>
      <c r="D1478" s="154"/>
      <c r="E1478" s="179"/>
    </row>
    <row r="1479" spans="1:5">
      <c r="A1479" s="154" t="s">
        <v>1511</v>
      </c>
      <c r="B1479" s="154" t="s">
        <v>3338</v>
      </c>
      <c r="C1479" s="154" t="s">
        <v>4171</v>
      </c>
      <c r="D1479" s="154"/>
      <c r="E1479" s="179"/>
    </row>
    <row r="1480" spans="1:5">
      <c r="A1480" s="154" t="s">
        <v>1512</v>
      </c>
      <c r="B1480" s="154" t="s">
        <v>3339</v>
      </c>
      <c r="C1480" s="154" t="s">
        <v>4171</v>
      </c>
      <c r="D1480" s="154"/>
      <c r="E1480" s="179"/>
    </row>
    <row r="1481" spans="1:5">
      <c r="A1481" s="154" t="s">
        <v>876</v>
      </c>
      <c r="B1481" s="154" t="s">
        <v>3340</v>
      </c>
      <c r="C1481" s="154" t="s">
        <v>4171</v>
      </c>
      <c r="D1481" s="154"/>
      <c r="E1481" s="179">
        <v>675049104997</v>
      </c>
    </row>
    <row r="1482" spans="1:5">
      <c r="A1482" s="154" t="s">
        <v>1515</v>
      </c>
      <c r="B1482" s="154" t="s">
        <v>3344</v>
      </c>
      <c r="C1482" s="154" t="s">
        <v>4171</v>
      </c>
      <c r="D1482" s="154"/>
      <c r="E1482" s="179"/>
    </row>
    <row r="1483" spans="1:5">
      <c r="A1483" s="154" t="s">
        <v>1516</v>
      </c>
      <c r="B1483" s="154" t="s">
        <v>3345</v>
      </c>
      <c r="C1483" s="154" t="s">
        <v>4171</v>
      </c>
      <c r="D1483" s="154"/>
      <c r="E1483" s="179"/>
    </row>
    <row r="1484" spans="1:5">
      <c r="A1484" s="154" t="s">
        <v>317</v>
      </c>
      <c r="B1484" s="154" t="s">
        <v>4263</v>
      </c>
      <c r="C1484" s="154" t="s">
        <v>4171</v>
      </c>
      <c r="D1484" s="154"/>
      <c r="E1484" s="179">
        <v>2973402384</v>
      </c>
    </row>
    <row r="1485" spans="1:5">
      <c r="A1485" s="154" t="s">
        <v>839</v>
      </c>
      <c r="B1485" s="154" t="s">
        <v>3346</v>
      </c>
      <c r="C1485" s="154" t="s">
        <v>4171</v>
      </c>
      <c r="D1485" s="154"/>
      <c r="E1485" s="179">
        <v>3000000</v>
      </c>
    </row>
    <row r="1486" spans="1:5">
      <c r="A1486" s="154" t="s">
        <v>1628</v>
      </c>
      <c r="B1486" s="154" t="s">
        <v>3347</v>
      </c>
      <c r="C1486" s="154" t="s">
        <v>4171</v>
      </c>
      <c r="D1486" s="154"/>
      <c r="E1486" s="179"/>
    </row>
    <row r="1487" spans="1:5">
      <c r="A1487" s="154" t="s">
        <v>1517</v>
      </c>
      <c r="B1487" s="154" t="s">
        <v>3348</v>
      </c>
      <c r="C1487" s="154" t="s">
        <v>4171</v>
      </c>
      <c r="D1487" s="154"/>
      <c r="E1487" s="179"/>
    </row>
    <row r="1488" spans="1:5">
      <c r="A1488" s="154" t="s">
        <v>4316</v>
      </c>
      <c r="B1488" s="154" t="s">
        <v>4317</v>
      </c>
      <c r="C1488" s="154" t="s">
        <v>4171</v>
      </c>
      <c r="D1488" s="154"/>
      <c r="E1488" s="179"/>
    </row>
    <row r="1489" spans="1:5">
      <c r="A1489" s="154" t="s">
        <v>1518</v>
      </c>
      <c r="B1489" s="154" t="s">
        <v>3349</v>
      </c>
      <c r="C1489" s="154" t="s">
        <v>4171</v>
      </c>
      <c r="D1489" s="154"/>
      <c r="E1489" s="179"/>
    </row>
    <row r="1490" spans="1:5">
      <c r="A1490" s="154" t="s">
        <v>1519</v>
      </c>
      <c r="B1490" s="154" t="s">
        <v>3350</v>
      </c>
      <c r="C1490" s="154" t="s">
        <v>4171</v>
      </c>
      <c r="D1490" s="154"/>
      <c r="E1490" s="179"/>
    </row>
    <row r="1491" spans="1:5">
      <c r="A1491" s="154" t="s">
        <v>1520</v>
      </c>
      <c r="B1491" s="154" t="s">
        <v>3351</v>
      </c>
      <c r="C1491" s="154" t="s">
        <v>4171</v>
      </c>
      <c r="D1491" s="154"/>
      <c r="E1491" s="179">
        <v>5087601054</v>
      </c>
    </row>
    <row r="1492" spans="1:5">
      <c r="A1492" s="154" t="s">
        <v>4318</v>
      </c>
      <c r="B1492" s="154" t="s">
        <v>4319</v>
      </c>
      <c r="C1492" s="154" t="s">
        <v>4171</v>
      </c>
      <c r="D1492" s="154"/>
      <c r="E1492" s="179">
        <v>31877959076</v>
      </c>
    </row>
    <row r="1493" spans="1:5">
      <c r="A1493" s="154" t="s">
        <v>1521</v>
      </c>
      <c r="B1493" s="154" t="s">
        <v>3352</v>
      </c>
      <c r="C1493" s="154" t="s">
        <v>4171</v>
      </c>
      <c r="D1493" s="154"/>
      <c r="E1493" s="179"/>
    </row>
    <row r="1494" spans="1:5">
      <c r="A1494" s="154" t="s">
        <v>1522</v>
      </c>
      <c r="B1494" s="154" t="s">
        <v>3353</v>
      </c>
      <c r="C1494" s="154" t="s">
        <v>4171</v>
      </c>
      <c r="D1494" s="154"/>
      <c r="E1494" s="179"/>
    </row>
    <row r="1495" spans="1:5">
      <c r="A1495" s="154" t="s">
        <v>3544</v>
      </c>
      <c r="B1495" s="154" t="s">
        <v>3545</v>
      </c>
      <c r="C1495" s="154" t="s">
        <v>4171</v>
      </c>
      <c r="D1495" s="154"/>
      <c r="E1495" s="179"/>
    </row>
    <row r="1496" spans="1:5">
      <c r="A1496" s="154" t="s">
        <v>4185</v>
      </c>
      <c r="B1496" s="154" t="s">
        <v>4186</v>
      </c>
      <c r="C1496" s="154" t="s">
        <v>4171</v>
      </c>
      <c r="D1496" s="154"/>
      <c r="E1496" s="179">
        <v>13789705820</v>
      </c>
    </row>
    <row r="1497" spans="1:5">
      <c r="A1497" s="154" t="s">
        <v>3356</v>
      </c>
      <c r="B1497" s="154" t="s">
        <v>3357</v>
      </c>
      <c r="C1497" s="154" t="s">
        <v>4171</v>
      </c>
      <c r="D1497" s="154"/>
      <c r="E1497" s="179"/>
    </row>
    <row r="1498" spans="1:5">
      <c r="A1498" s="154" t="s">
        <v>319</v>
      </c>
      <c r="B1498" s="154" t="s">
        <v>2018</v>
      </c>
      <c r="C1498" s="154" t="s">
        <v>4171</v>
      </c>
      <c r="D1498" s="154"/>
      <c r="E1498" s="179">
        <v>217697967019</v>
      </c>
    </row>
    <row r="1499" spans="1:5">
      <c r="A1499" s="154" t="s">
        <v>1525</v>
      </c>
      <c r="B1499" s="154" t="s">
        <v>3358</v>
      </c>
      <c r="C1499" s="154" t="s">
        <v>4171</v>
      </c>
      <c r="D1499" s="154"/>
      <c r="E1499" s="179">
        <v>42991174580</v>
      </c>
    </row>
    <row r="1500" spans="1:5">
      <c r="A1500" s="154" t="s">
        <v>790</v>
      </c>
      <c r="B1500" s="154" t="s">
        <v>3359</v>
      </c>
      <c r="C1500" s="154" t="s">
        <v>4171</v>
      </c>
      <c r="D1500" s="154"/>
      <c r="E1500" s="179"/>
    </row>
    <row r="1501" spans="1:5">
      <c r="A1501" s="154" t="s">
        <v>1526</v>
      </c>
      <c r="B1501" s="154" t="s">
        <v>3360</v>
      </c>
      <c r="C1501" s="154" t="s">
        <v>4171</v>
      </c>
      <c r="D1501" s="154"/>
      <c r="E1501" s="179"/>
    </row>
    <row r="1502" spans="1:5">
      <c r="A1502" s="154" t="s">
        <v>1527</v>
      </c>
      <c r="B1502" s="154" t="s">
        <v>3361</v>
      </c>
      <c r="C1502" s="154" t="s">
        <v>4171</v>
      </c>
      <c r="D1502" s="154"/>
      <c r="E1502" s="179"/>
    </row>
    <row r="1503" spans="1:5">
      <c r="A1503" s="154" t="s">
        <v>4320</v>
      </c>
      <c r="B1503" s="154" t="s">
        <v>4321</v>
      </c>
      <c r="C1503" s="154" t="s">
        <v>4171</v>
      </c>
      <c r="D1503" s="154"/>
      <c r="E1503" s="179"/>
    </row>
    <row r="1504" spans="1:5">
      <c r="A1504" s="154" t="s">
        <v>1529</v>
      </c>
      <c r="B1504" s="154" t="s">
        <v>3363</v>
      </c>
      <c r="C1504" s="154" t="s">
        <v>4171</v>
      </c>
      <c r="D1504" s="154"/>
      <c r="E1504" s="179"/>
    </row>
    <row r="1505" spans="1:5">
      <c r="A1505" s="154" t="s">
        <v>804</v>
      </c>
      <c r="B1505" s="154" t="s">
        <v>3364</v>
      </c>
      <c r="C1505" s="154" t="s">
        <v>4171</v>
      </c>
      <c r="D1505" s="154"/>
      <c r="E1505" s="179">
        <v>242751835336</v>
      </c>
    </row>
    <row r="1506" spans="1:5">
      <c r="A1506" s="154" t="s">
        <v>671</v>
      </c>
      <c r="B1506" s="154" t="s">
        <v>3365</v>
      </c>
      <c r="C1506" s="154" t="s">
        <v>4171</v>
      </c>
      <c r="D1506" s="154"/>
      <c r="E1506" s="179"/>
    </row>
    <row r="1507" spans="1:5">
      <c r="A1507" s="154" t="s">
        <v>1530</v>
      </c>
      <c r="B1507" s="154" t="s">
        <v>3366</v>
      </c>
      <c r="C1507" s="154" t="s">
        <v>4171</v>
      </c>
      <c r="D1507" s="154"/>
      <c r="E1507" s="179"/>
    </row>
    <row r="1508" spans="1:5">
      <c r="A1508" s="154" t="s">
        <v>961</v>
      </c>
      <c r="B1508" s="154" t="s">
        <v>3368</v>
      </c>
      <c r="C1508" s="154" t="s">
        <v>4171</v>
      </c>
      <c r="D1508" s="154"/>
      <c r="E1508" s="179">
        <v>1324603825</v>
      </c>
    </row>
    <row r="1509" spans="1:5">
      <c r="A1509" s="154" t="s">
        <v>1532</v>
      </c>
      <c r="B1509" s="154" t="s">
        <v>3369</v>
      </c>
      <c r="C1509" s="154" t="s">
        <v>4171</v>
      </c>
      <c r="D1509" s="154"/>
      <c r="E1509" s="179"/>
    </row>
    <row r="1510" spans="1:5">
      <c r="A1510" s="154" t="s">
        <v>4139</v>
      </c>
      <c r="B1510" s="154" t="s">
        <v>4140</v>
      </c>
      <c r="C1510" s="154" t="s">
        <v>4171</v>
      </c>
      <c r="D1510" s="154"/>
      <c r="E1510" s="179"/>
    </row>
    <row r="1511" spans="1:5">
      <c r="A1511" s="154" t="s">
        <v>1534</v>
      </c>
      <c r="B1511" s="154" t="s">
        <v>3371</v>
      </c>
      <c r="C1511" s="154" t="s">
        <v>4171</v>
      </c>
      <c r="D1511" s="154"/>
      <c r="E1511" s="179"/>
    </row>
    <row r="1512" spans="1:5">
      <c r="A1512" s="154" t="s">
        <v>1535</v>
      </c>
      <c r="B1512" s="154" t="s">
        <v>3372</v>
      </c>
      <c r="C1512" s="154" t="s">
        <v>4171</v>
      </c>
      <c r="D1512" s="154"/>
      <c r="E1512" s="179"/>
    </row>
    <row r="1513" spans="1:5">
      <c r="A1513" s="154" t="s">
        <v>675</v>
      </c>
      <c r="B1513" s="154" t="s">
        <v>2388</v>
      </c>
      <c r="C1513" s="154" t="s">
        <v>4171</v>
      </c>
      <c r="D1513" s="154"/>
      <c r="E1513" s="179">
        <v>122702237</v>
      </c>
    </row>
    <row r="1514" spans="1:5">
      <c r="A1514" s="154" t="s">
        <v>678</v>
      </c>
      <c r="B1514" s="154" t="s">
        <v>2391</v>
      </c>
      <c r="C1514" s="154" t="s">
        <v>4171</v>
      </c>
      <c r="D1514" s="154"/>
      <c r="E1514" s="179"/>
    </row>
    <row r="1515" spans="1:5">
      <c r="A1515" s="154" t="s">
        <v>679</v>
      </c>
      <c r="B1515" s="154" t="s">
        <v>2392</v>
      </c>
      <c r="C1515" s="154" t="s">
        <v>4171</v>
      </c>
      <c r="D1515" s="154"/>
      <c r="E1515" s="179">
        <v>-85300071</v>
      </c>
    </row>
    <row r="1516" spans="1:5">
      <c r="A1516" s="154" t="s">
        <v>807</v>
      </c>
      <c r="B1516" s="154" t="s">
        <v>3373</v>
      </c>
      <c r="C1516" s="154" t="s">
        <v>4171</v>
      </c>
      <c r="D1516" s="154"/>
      <c r="E1516" s="179">
        <v>183328142683</v>
      </c>
    </row>
    <row r="1517" spans="1:5">
      <c r="A1517" s="154" t="s">
        <v>870</v>
      </c>
      <c r="B1517" s="154" t="s">
        <v>3374</v>
      </c>
      <c r="C1517" s="154" t="s">
        <v>4171</v>
      </c>
      <c r="D1517" s="154"/>
      <c r="E1517" s="179">
        <v>26131058135</v>
      </c>
    </row>
    <row r="1518" spans="1:5">
      <c r="A1518" s="154" t="s">
        <v>871</v>
      </c>
      <c r="B1518" s="154" t="s">
        <v>3970</v>
      </c>
      <c r="C1518" s="154" t="s">
        <v>4171</v>
      </c>
      <c r="D1518" s="154"/>
      <c r="E1518" s="179">
        <v>10861000000</v>
      </c>
    </row>
    <row r="1519" spans="1:5">
      <c r="A1519" s="154" t="s">
        <v>1536</v>
      </c>
      <c r="B1519" s="154" t="s">
        <v>4488</v>
      </c>
      <c r="C1519" s="154" t="s">
        <v>4171</v>
      </c>
      <c r="D1519" s="154"/>
      <c r="E1519" s="179"/>
    </row>
    <row r="1520" spans="1:5">
      <c r="A1520" s="154" t="s">
        <v>1537</v>
      </c>
      <c r="B1520" s="154" t="s">
        <v>3377</v>
      </c>
      <c r="C1520" s="154" t="s">
        <v>4171</v>
      </c>
      <c r="D1520" s="154"/>
      <c r="E1520" s="179">
        <v>22230149755</v>
      </c>
    </row>
    <row r="1521" spans="1:5">
      <c r="A1521" s="154" t="s">
        <v>1538</v>
      </c>
      <c r="B1521" s="154" t="s">
        <v>3378</v>
      </c>
      <c r="C1521" s="154" t="s">
        <v>4171</v>
      </c>
      <c r="D1521" s="154"/>
      <c r="E1521" s="179">
        <v>25378501315</v>
      </c>
    </row>
    <row r="1522" spans="1:5">
      <c r="A1522" s="154" t="s">
        <v>1539</v>
      </c>
      <c r="B1522" s="154" t="s">
        <v>3379</v>
      </c>
      <c r="C1522" s="154" t="s">
        <v>4171</v>
      </c>
      <c r="D1522" s="154"/>
      <c r="E1522" s="179">
        <v>4682243859</v>
      </c>
    </row>
    <row r="1523" spans="1:5">
      <c r="A1523" s="154" t="s">
        <v>890</v>
      </c>
      <c r="B1523" s="154" t="s">
        <v>3382</v>
      </c>
      <c r="C1523" s="154" t="s">
        <v>4171</v>
      </c>
      <c r="D1523" s="154"/>
      <c r="E1523" s="179">
        <v>238968077336</v>
      </c>
    </row>
    <row r="1524" spans="1:5">
      <c r="A1524" s="154" t="s">
        <v>803</v>
      </c>
      <c r="B1524" s="154" t="s">
        <v>3383</v>
      </c>
      <c r="C1524" s="154" t="s">
        <v>4171</v>
      </c>
      <c r="D1524" s="154"/>
      <c r="E1524" s="179">
        <v>6328602879254</v>
      </c>
    </row>
    <row r="1525" spans="1:5">
      <c r="A1525" s="154" t="s">
        <v>1540</v>
      </c>
      <c r="B1525" s="154" t="s">
        <v>3916</v>
      </c>
      <c r="C1525" s="154" t="s">
        <v>4171</v>
      </c>
      <c r="D1525" s="154"/>
      <c r="E1525" s="179"/>
    </row>
    <row r="1526" spans="1:5">
      <c r="A1526" s="154" t="s">
        <v>1541</v>
      </c>
      <c r="B1526" s="154" t="s">
        <v>3385</v>
      </c>
      <c r="C1526" s="154" t="s">
        <v>4171</v>
      </c>
      <c r="D1526" s="154"/>
      <c r="E1526" s="179">
        <v>148390842746</v>
      </c>
    </row>
    <row r="1527" spans="1:5">
      <c r="A1527" s="154" t="s">
        <v>771</v>
      </c>
      <c r="B1527" s="154" t="s">
        <v>3386</v>
      </c>
      <c r="C1527" s="154" t="s">
        <v>4171</v>
      </c>
      <c r="D1527" s="154"/>
      <c r="E1527" s="179">
        <v>588891017719</v>
      </c>
    </row>
    <row r="1528" spans="1:5">
      <c r="A1528" s="154" t="s">
        <v>1542</v>
      </c>
      <c r="B1528" s="154" t="s">
        <v>3387</v>
      </c>
      <c r="C1528" s="154" t="s">
        <v>4171</v>
      </c>
      <c r="D1528" s="154"/>
      <c r="E1528" s="179">
        <v>62909822812</v>
      </c>
    </row>
    <row r="1529" spans="1:5">
      <c r="A1529" s="154" t="s">
        <v>854</v>
      </c>
      <c r="B1529" s="154" t="s">
        <v>3388</v>
      </c>
      <c r="C1529" s="154" t="s">
        <v>4171</v>
      </c>
      <c r="D1529" s="154"/>
      <c r="E1529" s="179">
        <v>379958559</v>
      </c>
    </row>
    <row r="1530" spans="1:5">
      <c r="A1530" s="154" t="s">
        <v>1543</v>
      </c>
      <c r="B1530" s="154" t="s">
        <v>3389</v>
      </c>
      <c r="C1530" s="154" t="s">
        <v>4171</v>
      </c>
      <c r="D1530" s="154"/>
      <c r="E1530" s="179">
        <v>18963070978</v>
      </c>
    </row>
    <row r="1531" spans="1:5">
      <c r="A1531" s="154" t="s">
        <v>1544</v>
      </c>
      <c r="B1531" s="154" t="s">
        <v>3658</v>
      </c>
      <c r="C1531" s="154" t="s">
        <v>4171</v>
      </c>
      <c r="D1531" s="154"/>
      <c r="E1531" s="179">
        <v>0</v>
      </c>
    </row>
    <row r="1532" spans="1:5">
      <c r="A1532" s="154" t="s">
        <v>1545</v>
      </c>
      <c r="B1532" s="154" t="s">
        <v>3391</v>
      </c>
      <c r="C1532" s="154" t="s">
        <v>4171</v>
      </c>
      <c r="D1532" s="154"/>
      <c r="E1532" s="179"/>
    </row>
    <row r="1533" spans="1:5">
      <c r="A1533" s="154" t="s">
        <v>685</v>
      </c>
      <c r="B1533" s="154" t="s">
        <v>2397</v>
      </c>
      <c r="C1533" s="154" t="s">
        <v>4171</v>
      </c>
      <c r="D1533" s="154"/>
      <c r="E1533" s="179"/>
    </row>
    <row r="1534" spans="1:5">
      <c r="A1534" s="154" t="s">
        <v>1547</v>
      </c>
      <c r="B1534" s="154" t="s">
        <v>3394</v>
      </c>
      <c r="C1534" s="154" t="s">
        <v>4171</v>
      </c>
      <c r="D1534" s="154"/>
      <c r="E1534" s="179"/>
    </row>
    <row r="1535" spans="1:5">
      <c r="A1535" s="154" t="s">
        <v>877</v>
      </c>
      <c r="B1535" s="154" t="s">
        <v>3395</v>
      </c>
      <c r="C1535" s="154" t="s">
        <v>4171</v>
      </c>
      <c r="D1535" s="154"/>
      <c r="E1535" s="179">
        <v>8976996248</v>
      </c>
    </row>
    <row r="1536" spans="1:5">
      <c r="A1536" s="154" t="s">
        <v>1548</v>
      </c>
      <c r="B1536" s="154" t="s">
        <v>3396</v>
      </c>
      <c r="C1536" s="154" t="s">
        <v>4171</v>
      </c>
      <c r="D1536" s="154"/>
      <c r="E1536" s="179"/>
    </row>
    <row r="1537" spans="1:5">
      <c r="A1537" s="154" t="s">
        <v>1549</v>
      </c>
      <c r="B1537" s="154" t="s">
        <v>3397</v>
      </c>
      <c r="C1537" s="154" t="s">
        <v>4171</v>
      </c>
      <c r="D1537" s="154"/>
      <c r="E1537" s="179">
        <v>30660333443</v>
      </c>
    </row>
    <row r="1538" spans="1:5">
      <c r="A1538" s="154" t="s">
        <v>689</v>
      </c>
      <c r="B1538" s="154" t="s">
        <v>3784</v>
      </c>
      <c r="C1538" s="154" t="s">
        <v>4171</v>
      </c>
      <c r="D1538" s="154"/>
      <c r="E1538" s="179">
        <v>1275883627</v>
      </c>
    </row>
    <row r="1539" spans="1:5">
      <c r="A1539" s="154" t="s">
        <v>1551</v>
      </c>
      <c r="B1539" s="154" t="s">
        <v>3399</v>
      </c>
      <c r="C1539" s="154" t="s">
        <v>4171</v>
      </c>
      <c r="D1539" s="154"/>
      <c r="E1539" s="179"/>
    </row>
    <row r="1540" spans="1:5">
      <c r="A1540" s="154" t="s">
        <v>962</v>
      </c>
      <c r="B1540" s="154" t="s">
        <v>3400</v>
      </c>
      <c r="C1540" s="154" t="s">
        <v>4171</v>
      </c>
      <c r="D1540" s="154"/>
      <c r="E1540" s="179">
        <v>111648440423</v>
      </c>
    </row>
    <row r="1541" spans="1:5">
      <c r="A1541" s="154" t="s">
        <v>1552</v>
      </c>
      <c r="B1541" s="154" t="s">
        <v>3401</v>
      </c>
      <c r="C1541" s="154" t="s">
        <v>4171</v>
      </c>
      <c r="D1541" s="154"/>
      <c r="E1541" s="179">
        <v>187316314406</v>
      </c>
    </row>
    <row r="1542" spans="1:5">
      <c r="A1542" s="154" t="s">
        <v>1554</v>
      </c>
      <c r="B1542" s="154" t="s">
        <v>3664</v>
      </c>
      <c r="C1542" s="154" t="s">
        <v>4171</v>
      </c>
      <c r="D1542" s="154"/>
      <c r="E1542" s="179">
        <v>3438353815</v>
      </c>
    </row>
    <row r="1543" spans="1:5">
      <c r="A1543" s="154" t="s">
        <v>1555</v>
      </c>
      <c r="B1543" s="154" t="s">
        <v>3404</v>
      </c>
      <c r="C1543" s="154" t="s">
        <v>4171</v>
      </c>
      <c r="D1543" s="154"/>
      <c r="E1543" s="179"/>
    </row>
    <row r="1544" spans="1:5">
      <c r="A1544" s="154" t="s">
        <v>4290</v>
      </c>
      <c r="B1544" s="154" t="s">
        <v>4291</v>
      </c>
      <c r="C1544" s="154" t="s">
        <v>4171</v>
      </c>
      <c r="D1544" s="154"/>
      <c r="E1544" s="179">
        <v>14644705084</v>
      </c>
    </row>
    <row r="1545" spans="1:5">
      <c r="A1545" s="154" t="s">
        <v>1556</v>
      </c>
      <c r="B1545" s="154" t="s">
        <v>3405</v>
      </c>
      <c r="C1545" s="154" t="s">
        <v>4171</v>
      </c>
      <c r="D1545" s="154"/>
      <c r="E1545" s="179">
        <v>39009529295</v>
      </c>
    </row>
    <row r="1546" spans="1:5">
      <c r="A1546" s="154" t="s">
        <v>1557</v>
      </c>
      <c r="B1546" s="154" t="s">
        <v>4162</v>
      </c>
      <c r="C1546" s="154" t="s">
        <v>4171</v>
      </c>
      <c r="D1546" s="154"/>
      <c r="E1546" s="179"/>
    </row>
    <row r="1547" spans="1:5">
      <c r="A1547" s="154" t="s">
        <v>923</v>
      </c>
      <c r="B1547" s="154" t="s">
        <v>3407</v>
      </c>
      <c r="C1547" s="154" t="s">
        <v>4171</v>
      </c>
      <c r="D1547" s="154"/>
      <c r="E1547" s="179"/>
    </row>
    <row r="1548" spans="1:5">
      <c r="A1548" s="154" t="s">
        <v>3980</v>
      </c>
      <c r="B1548" s="154" t="s">
        <v>3981</v>
      </c>
      <c r="C1548" s="154" t="s">
        <v>4171</v>
      </c>
      <c r="D1548" s="154"/>
      <c r="E1548" s="179"/>
    </row>
    <row r="1549" spans="1:5">
      <c r="A1549" s="154" t="s">
        <v>3546</v>
      </c>
      <c r="B1549" s="154" t="s">
        <v>3942</v>
      </c>
      <c r="C1549" s="154" t="s">
        <v>4171</v>
      </c>
      <c r="D1549" s="154"/>
      <c r="E1549" s="179"/>
    </row>
    <row r="1550" spans="1:5">
      <c r="A1550" s="154" t="s">
        <v>816</v>
      </c>
      <c r="B1550" s="154" t="s">
        <v>3408</v>
      </c>
      <c r="C1550" s="154" t="s">
        <v>4171</v>
      </c>
      <c r="D1550" s="154"/>
      <c r="E1550" s="179">
        <v>-3832791444</v>
      </c>
    </row>
    <row r="1551" spans="1:5">
      <c r="A1551" s="154" t="s">
        <v>963</v>
      </c>
      <c r="B1551" s="154" t="s">
        <v>3409</v>
      </c>
      <c r="C1551" s="154" t="s">
        <v>4171</v>
      </c>
      <c r="D1551" s="154"/>
      <c r="E1551" s="179">
        <v>2804783911</v>
      </c>
    </row>
    <row r="1552" spans="1:5">
      <c r="A1552" s="154" t="s">
        <v>1558</v>
      </c>
      <c r="B1552" s="154" t="s">
        <v>3410</v>
      </c>
      <c r="C1552" s="154" t="s">
        <v>4171</v>
      </c>
      <c r="D1552" s="154"/>
      <c r="E1552" s="179"/>
    </row>
    <row r="1553" spans="1:5">
      <c r="A1553" s="154" t="s">
        <v>1559</v>
      </c>
      <c r="B1553" s="154" t="s">
        <v>3411</v>
      </c>
      <c r="C1553" s="154" t="s">
        <v>4171</v>
      </c>
      <c r="D1553" s="154"/>
      <c r="E1553" s="179"/>
    </row>
    <row r="1554" spans="1:5">
      <c r="A1554" s="154" t="s">
        <v>863</v>
      </c>
      <c r="B1554" s="154" t="s">
        <v>3412</v>
      </c>
      <c r="C1554" s="154" t="s">
        <v>4171</v>
      </c>
      <c r="D1554" s="154"/>
      <c r="E1554" s="179">
        <v>5265238369</v>
      </c>
    </row>
    <row r="1555" spans="1:5">
      <c r="A1555" s="154" t="s">
        <v>1560</v>
      </c>
      <c r="B1555" s="154" t="s">
        <v>3413</v>
      </c>
      <c r="C1555" s="154" t="s">
        <v>4171</v>
      </c>
      <c r="D1555" s="154"/>
      <c r="E1555" s="179"/>
    </row>
    <row r="1556" spans="1:5">
      <c r="A1556" s="154" t="s">
        <v>1561</v>
      </c>
      <c r="B1556" s="154" t="s">
        <v>3414</v>
      </c>
      <c r="C1556" s="154" t="s">
        <v>4171</v>
      </c>
      <c r="D1556" s="154"/>
      <c r="E1556" s="179">
        <v>5687812277</v>
      </c>
    </row>
    <row r="1557" spans="1:5">
      <c r="A1557" s="154" t="s">
        <v>3947</v>
      </c>
      <c r="B1557" s="154" t="s">
        <v>4229</v>
      </c>
      <c r="C1557" s="154" t="s">
        <v>4171</v>
      </c>
      <c r="D1557" s="154"/>
      <c r="E1557" s="179">
        <v>1110163624506</v>
      </c>
    </row>
    <row r="1558" spans="1:5">
      <c r="A1558" s="154" t="s">
        <v>1562</v>
      </c>
      <c r="B1558" s="154" t="s">
        <v>3416</v>
      </c>
      <c r="C1558" s="154" t="s">
        <v>4171</v>
      </c>
      <c r="D1558" s="154"/>
      <c r="E1558" s="179">
        <v>8358152693</v>
      </c>
    </row>
    <row r="1559" spans="1:5">
      <c r="A1559" s="154" t="s">
        <v>1563</v>
      </c>
      <c r="B1559" s="154" t="s">
        <v>3417</v>
      </c>
      <c r="C1559" s="154" t="s">
        <v>4171</v>
      </c>
      <c r="D1559" s="154"/>
      <c r="E1559" s="179"/>
    </row>
    <row r="1560" spans="1:5">
      <c r="A1560" s="154" t="s">
        <v>1564</v>
      </c>
      <c r="B1560" s="154" t="s">
        <v>3418</v>
      </c>
      <c r="C1560" s="154" t="s">
        <v>4171</v>
      </c>
      <c r="D1560" s="154"/>
      <c r="E1560" s="179"/>
    </row>
    <row r="1561" spans="1:5">
      <c r="A1561" s="154" t="s">
        <v>1565</v>
      </c>
      <c r="B1561" s="154" t="s">
        <v>3419</v>
      </c>
      <c r="C1561" s="154" t="s">
        <v>4171</v>
      </c>
      <c r="D1561" s="154"/>
      <c r="E1561" s="179"/>
    </row>
    <row r="1562" spans="1:5">
      <c r="A1562" s="154" t="s">
        <v>1566</v>
      </c>
      <c r="B1562" s="154" t="s">
        <v>3420</v>
      </c>
      <c r="C1562" s="154" t="s">
        <v>4171</v>
      </c>
      <c r="D1562" s="154"/>
      <c r="E1562" s="179"/>
    </row>
    <row r="1563" spans="1:5">
      <c r="A1563" s="154" t="s">
        <v>779</v>
      </c>
      <c r="B1563" s="154" t="s">
        <v>3421</v>
      </c>
      <c r="C1563" s="154" t="s">
        <v>4171</v>
      </c>
      <c r="D1563" s="154"/>
      <c r="E1563" s="179">
        <v>2288686250</v>
      </c>
    </row>
    <row r="1564" spans="1:5">
      <c r="A1564" s="154" t="s">
        <v>964</v>
      </c>
      <c r="B1564" s="154" t="s">
        <v>3422</v>
      </c>
      <c r="C1564" s="154" t="s">
        <v>4171</v>
      </c>
      <c r="D1564" s="154"/>
      <c r="E1564" s="179"/>
    </row>
    <row r="1565" spans="1:5">
      <c r="A1565" s="154" t="s">
        <v>1567</v>
      </c>
      <c r="B1565" s="154" t="s">
        <v>3423</v>
      </c>
      <c r="C1565" s="154" t="s">
        <v>4171</v>
      </c>
      <c r="D1565" s="154"/>
      <c r="E1565" s="179">
        <v>325360953856</v>
      </c>
    </row>
    <row r="1566" spans="1:5">
      <c r="A1566" s="154" t="s">
        <v>1568</v>
      </c>
      <c r="B1566" s="154" t="s">
        <v>3424</v>
      </c>
      <c r="C1566" s="154" t="s">
        <v>4171</v>
      </c>
      <c r="D1566" s="154"/>
      <c r="E1566" s="179"/>
    </row>
    <row r="1567" spans="1:5">
      <c r="A1567" s="154" t="s">
        <v>874</v>
      </c>
      <c r="B1567" s="154" t="s">
        <v>3425</v>
      </c>
      <c r="C1567" s="154" t="s">
        <v>4171</v>
      </c>
      <c r="D1567" s="154"/>
      <c r="E1567" s="179">
        <v>179566084876</v>
      </c>
    </row>
    <row r="1568" spans="1:5">
      <c r="A1568" s="154" t="s">
        <v>1570</v>
      </c>
      <c r="B1568" s="154" t="s">
        <v>3875</v>
      </c>
      <c r="C1568" s="154" t="s">
        <v>4171</v>
      </c>
      <c r="D1568" s="154"/>
      <c r="E1568" s="179">
        <v>26128842558</v>
      </c>
    </row>
    <row r="1569" spans="1:5">
      <c r="A1569" s="154" t="s">
        <v>1572</v>
      </c>
      <c r="B1569" s="154" t="s">
        <v>3429</v>
      </c>
      <c r="C1569" s="154" t="s">
        <v>4171</v>
      </c>
      <c r="D1569" s="154"/>
      <c r="E1569" s="179"/>
    </row>
    <row r="1570" spans="1:5">
      <c r="A1570" s="154" t="s">
        <v>1597</v>
      </c>
      <c r="B1570" s="154" t="s">
        <v>3430</v>
      </c>
      <c r="C1570" s="154" t="s">
        <v>4171</v>
      </c>
      <c r="D1570" s="154"/>
      <c r="E1570" s="179">
        <v>6513119403</v>
      </c>
    </row>
    <row r="1571" spans="1:5">
      <c r="A1571" s="154" t="s">
        <v>1573</v>
      </c>
      <c r="B1571" s="154" t="s">
        <v>3787</v>
      </c>
      <c r="C1571" s="154" t="s">
        <v>4171</v>
      </c>
      <c r="D1571" s="154"/>
      <c r="E1571" s="179">
        <v>6120477344</v>
      </c>
    </row>
    <row r="1572" spans="1:5">
      <c r="A1572" s="154" t="s">
        <v>1574</v>
      </c>
      <c r="B1572" s="154" t="s">
        <v>3432</v>
      </c>
      <c r="C1572" s="154" t="s">
        <v>4171</v>
      </c>
      <c r="D1572" s="154"/>
      <c r="E1572" s="179">
        <v>1978577228</v>
      </c>
    </row>
    <row r="1573" spans="1:5">
      <c r="A1573" s="154" t="s">
        <v>1575</v>
      </c>
      <c r="B1573" s="154" t="s">
        <v>3433</v>
      </c>
      <c r="C1573" s="154" t="s">
        <v>4171</v>
      </c>
      <c r="D1573" s="154"/>
      <c r="E1573" s="179"/>
    </row>
    <row r="1574" spans="1:5">
      <c r="A1574" s="154" t="s">
        <v>872</v>
      </c>
      <c r="B1574" s="154" t="s">
        <v>3434</v>
      </c>
      <c r="C1574" s="154" t="s">
        <v>4171</v>
      </c>
      <c r="D1574" s="154"/>
      <c r="E1574" s="179"/>
    </row>
    <row r="1575" spans="1:5">
      <c r="A1575" s="154" t="s">
        <v>1576</v>
      </c>
      <c r="B1575" s="154" t="s">
        <v>3435</v>
      </c>
      <c r="C1575" s="154" t="s">
        <v>4171</v>
      </c>
      <c r="D1575" s="154"/>
      <c r="E1575" s="179"/>
    </row>
    <row r="1576" spans="1:5">
      <c r="A1576" s="154" t="s">
        <v>3548</v>
      </c>
      <c r="B1576" s="154" t="s">
        <v>3549</v>
      </c>
      <c r="C1576" s="154" t="s">
        <v>4171</v>
      </c>
      <c r="D1576" s="154"/>
      <c r="E1576" s="179">
        <v>169519280</v>
      </c>
    </row>
    <row r="1577" spans="1:5">
      <c r="A1577" s="154" t="s">
        <v>1592</v>
      </c>
      <c r="B1577" s="154" t="s">
        <v>3437</v>
      </c>
      <c r="C1577" s="154" t="s">
        <v>4171</v>
      </c>
      <c r="D1577" s="154"/>
      <c r="E1577" s="179">
        <v>90339521248</v>
      </c>
    </row>
    <row r="1578" spans="1:5">
      <c r="A1578" s="154" t="s">
        <v>704</v>
      </c>
      <c r="B1578" s="154" t="s">
        <v>3813</v>
      </c>
      <c r="C1578" s="154" t="s">
        <v>4171</v>
      </c>
      <c r="D1578" s="154"/>
      <c r="E1578" s="179"/>
    </row>
    <row r="1579" spans="1:5">
      <c r="A1579" s="154" t="s">
        <v>1577</v>
      </c>
      <c r="B1579" s="154" t="s">
        <v>3438</v>
      </c>
      <c r="C1579" s="154" t="s">
        <v>4171</v>
      </c>
      <c r="D1579" s="154"/>
      <c r="E1579" s="179">
        <v>856378783</v>
      </c>
    </row>
    <row r="1580" spans="1:5">
      <c r="A1580" s="154" t="s">
        <v>3773</v>
      </c>
      <c r="B1580" s="154" t="s">
        <v>3774</v>
      </c>
      <c r="C1580" s="154" t="s">
        <v>4171</v>
      </c>
      <c r="D1580" s="154"/>
      <c r="E1580" s="179">
        <v>25475362112</v>
      </c>
    </row>
    <row r="1581" spans="1:5">
      <c r="A1581" s="154" t="s">
        <v>3994</v>
      </c>
      <c r="B1581" s="154" t="s">
        <v>3995</v>
      </c>
      <c r="C1581" s="154" t="s">
        <v>4171</v>
      </c>
      <c r="D1581" s="154"/>
      <c r="E1581" s="179">
        <v>129721681876</v>
      </c>
    </row>
    <row r="1582" spans="1:5">
      <c r="A1582" s="154" t="s">
        <v>1578</v>
      </c>
      <c r="B1582" s="154" t="s">
        <v>3439</v>
      </c>
      <c r="C1582" s="154" t="s">
        <v>4171</v>
      </c>
      <c r="D1582" s="154"/>
      <c r="E1582" s="179"/>
    </row>
    <row r="1583" spans="1:5">
      <c r="A1583" s="154" t="s">
        <v>3440</v>
      </c>
      <c r="B1583" s="154" t="s">
        <v>3441</v>
      </c>
      <c r="C1583" s="154" t="s">
        <v>4171</v>
      </c>
      <c r="D1583" s="154"/>
      <c r="E1583" s="179"/>
    </row>
    <row r="1584" spans="1:5">
      <c r="A1584" s="154" t="s">
        <v>1639</v>
      </c>
      <c r="B1584" s="154" t="s">
        <v>3442</v>
      </c>
      <c r="C1584" s="154" t="s">
        <v>4171</v>
      </c>
      <c r="D1584" s="154"/>
      <c r="E1584" s="179"/>
    </row>
    <row r="1585" spans="1:5">
      <c r="A1585" s="154" t="s">
        <v>1579</v>
      </c>
      <c r="B1585" s="154" t="s">
        <v>3443</v>
      </c>
      <c r="C1585" s="154" t="s">
        <v>4171</v>
      </c>
      <c r="D1585" s="154"/>
      <c r="E1585" s="179"/>
    </row>
    <row r="1586" spans="1:5">
      <c r="A1586" s="154" t="s">
        <v>707</v>
      </c>
      <c r="B1586" s="154" t="s">
        <v>2419</v>
      </c>
      <c r="C1586" s="154" t="s">
        <v>4171</v>
      </c>
      <c r="D1586" s="154"/>
      <c r="E1586" s="179"/>
    </row>
    <row r="1587" spans="1:5">
      <c r="A1587" s="154" t="s">
        <v>1580</v>
      </c>
      <c r="B1587" s="154" t="s">
        <v>3444</v>
      </c>
      <c r="C1587" s="154" t="s">
        <v>4171</v>
      </c>
      <c r="D1587" s="154"/>
      <c r="E1587" s="179"/>
    </row>
    <row r="1588" spans="1:5">
      <c r="A1588" s="154" t="s">
        <v>3445</v>
      </c>
      <c r="B1588" s="154" t="s">
        <v>3446</v>
      </c>
      <c r="C1588" s="154" t="s">
        <v>4171</v>
      </c>
      <c r="D1588" s="154"/>
      <c r="E1588" s="179"/>
    </row>
    <row r="1589" spans="1:5">
      <c r="A1589" s="154" t="s">
        <v>806</v>
      </c>
      <c r="B1589" s="154" t="s">
        <v>3447</v>
      </c>
      <c r="C1589" s="154" t="s">
        <v>4171</v>
      </c>
      <c r="D1589" s="154"/>
      <c r="E1589" s="179">
        <v>32668490151</v>
      </c>
    </row>
    <row r="1590" spans="1:5">
      <c r="A1590" s="154" t="s">
        <v>1581</v>
      </c>
      <c r="B1590" s="154" t="s">
        <v>3448</v>
      </c>
      <c r="C1590" s="154" t="s">
        <v>4171</v>
      </c>
      <c r="D1590" s="154"/>
      <c r="E1590" s="179">
        <v>27192450046</v>
      </c>
    </row>
    <row r="1591" spans="1:5">
      <c r="A1591" s="154" t="s">
        <v>1582</v>
      </c>
      <c r="B1591" s="154" t="s">
        <v>3449</v>
      </c>
      <c r="C1591" s="154" t="s">
        <v>4171</v>
      </c>
      <c r="D1591" s="154"/>
      <c r="E1591" s="179"/>
    </row>
    <row r="1592" spans="1:5">
      <c r="A1592" s="154" t="s">
        <v>1583</v>
      </c>
      <c r="B1592" s="154" t="s">
        <v>3450</v>
      </c>
      <c r="C1592" s="154" t="s">
        <v>4171</v>
      </c>
      <c r="D1592" s="154"/>
      <c r="E1592" s="179"/>
    </row>
    <row r="1593" spans="1:5">
      <c r="A1593" s="154" t="s">
        <v>1584</v>
      </c>
      <c r="B1593" s="154" t="s">
        <v>3451</v>
      </c>
      <c r="C1593" s="154" t="s">
        <v>4171</v>
      </c>
      <c r="D1593" s="154"/>
      <c r="E1593" s="179">
        <v>12112878672</v>
      </c>
    </row>
    <row r="1594" spans="1:5">
      <c r="A1594" s="154" t="s">
        <v>1585</v>
      </c>
      <c r="B1594" s="154" t="s">
        <v>3452</v>
      </c>
      <c r="C1594" s="154" t="s">
        <v>4171</v>
      </c>
      <c r="D1594" s="154"/>
      <c r="E1594" s="179">
        <v>16724432553</v>
      </c>
    </row>
    <row r="1595" spans="1:5">
      <c r="A1595" s="154" t="s">
        <v>1586</v>
      </c>
      <c r="B1595" s="154" t="s">
        <v>3453</v>
      </c>
      <c r="C1595" s="154" t="s">
        <v>4171</v>
      </c>
      <c r="D1595" s="154"/>
      <c r="E1595" s="179"/>
    </row>
    <row r="1596" spans="1:5">
      <c r="A1596" s="154" t="s">
        <v>1587</v>
      </c>
      <c r="B1596" s="154" t="s">
        <v>3454</v>
      </c>
      <c r="C1596" s="154" t="s">
        <v>4171</v>
      </c>
      <c r="D1596" s="154"/>
      <c r="E1596" s="179">
        <v>31224503340</v>
      </c>
    </row>
    <row r="1597" spans="1:5">
      <c r="A1597" s="154" t="s">
        <v>1588</v>
      </c>
      <c r="B1597" s="154" t="s">
        <v>3455</v>
      </c>
      <c r="C1597" s="154" t="s">
        <v>4171</v>
      </c>
      <c r="D1597" s="154"/>
      <c r="E1597" s="179"/>
    </row>
    <row r="1598" spans="1:5">
      <c r="A1598" s="154" t="s">
        <v>3502</v>
      </c>
      <c r="B1598" s="154" t="s">
        <v>3503</v>
      </c>
      <c r="C1598" s="154" t="s">
        <v>4171</v>
      </c>
      <c r="D1598" s="154"/>
      <c r="E1598" s="179">
        <v>14693530808</v>
      </c>
    </row>
    <row r="1599" spans="1:5">
      <c r="A1599" s="154" t="s">
        <v>856</v>
      </c>
      <c r="B1599" s="154" t="s">
        <v>3456</v>
      </c>
      <c r="C1599" s="154" t="s">
        <v>4171</v>
      </c>
      <c r="D1599" s="154"/>
      <c r="E1599" s="179">
        <v>3222909512</v>
      </c>
    </row>
    <row r="1600" spans="1:5">
      <c r="A1600" s="154" t="s">
        <v>1589</v>
      </c>
      <c r="B1600" s="154" t="s">
        <v>3812</v>
      </c>
      <c r="C1600" s="154" t="s">
        <v>4171</v>
      </c>
      <c r="D1600" s="154"/>
      <c r="E1600" s="179"/>
    </row>
    <row r="1601" spans="1:5">
      <c r="A1601" s="154" t="s">
        <v>1591</v>
      </c>
      <c r="B1601" s="154" t="s">
        <v>3461</v>
      </c>
      <c r="C1601" s="154" t="s">
        <v>4171</v>
      </c>
      <c r="D1601" s="154"/>
      <c r="E1601" s="17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1764"/>
  <sheetViews>
    <sheetView zoomScale="85" zoomScaleNormal="85" workbookViewId="0">
      <selection activeCell="B46" sqref="B46"/>
    </sheetView>
  </sheetViews>
  <sheetFormatPr baseColWidth="10" defaultColWidth="8.83203125" defaultRowHeight="15"/>
  <cols>
    <col min="1" max="1" width="10.6640625" bestFit="1" customWidth="1"/>
    <col min="2" max="2" width="47.5" bestFit="1" customWidth="1"/>
    <col min="4" max="6" width="18.33203125" bestFit="1" customWidth="1"/>
    <col min="7" max="7" width="17.5" bestFit="1" customWidth="1"/>
    <col min="8" max="8" width="13.5" customWidth="1"/>
    <col min="9" max="9" width="15.6640625" bestFit="1" customWidth="1"/>
  </cols>
  <sheetData>
    <row r="1" spans="1:9" ht="16">
      <c r="A1" s="17" t="s">
        <v>711</v>
      </c>
      <c r="B1" s="17" t="s">
        <v>712</v>
      </c>
      <c r="C1" s="17" t="s">
        <v>815</v>
      </c>
      <c r="D1" s="17">
        <v>2022</v>
      </c>
      <c r="E1" s="17">
        <v>2023</v>
      </c>
      <c r="F1" s="17">
        <v>2024</v>
      </c>
      <c r="G1" s="17">
        <v>2025</v>
      </c>
      <c r="H1" s="55" t="s">
        <v>4266</v>
      </c>
      <c r="I1" s="22" t="s">
        <v>3466</v>
      </c>
    </row>
    <row r="2" spans="1:9">
      <c r="A2" s="154" t="s">
        <v>0</v>
      </c>
      <c r="B2" s="154" t="s">
        <v>1640</v>
      </c>
      <c r="C2" s="154" t="s">
        <v>1641</v>
      </c>
      <c r="D2" s="179">
        <v>152599331716</v>
      </c>
      <c r="E2" s="179">
        <v>289410548684</v>
      </c>
      <c r="F2" s="179">
        <v>368580504091</v>
      </c>
      <c r="G2" s="179">
        <v>372912597362</v>
      </c>
      <c r="H2" s="21">
        <f>(G2-F2)/ABS(F2)</f>
        <v>1.1753452021787989E-2</v>
      </c>
      <c r="I2" s="21">
        <f>(1+(G2-D2)/ABS(D2))^(1/3)-1</f>
        <v>0.34694999891974621</v>
      </c>
    </row>
    <row r="3" spans="1:9">
      <c r="A3" s="154" t="s">
        <v>1</v>
      </c>
      <c r="B3" s="154" t="s">
        <v>1642</v>
      </c>
      <c r="C3" s="154" t="s">
        <v>1641</v>
      </c>
      <c r="D3" s="179">
        <v>16899756334</v>
      </c>
      <c r="E3" s="179">
        <v>703150885</v>
      </c>
      <c r="F3" s="179">
        <v>-6295683732</v>
      </c>
      <c r="G3" s="179">
        <v>1849136974</v>
      </c>
      <c r="H3" s="21">
        <f t="shared" ref="H3:H66" si="0">(G3-F3)/ABS(F3)</f>
        <v>1.2937150360017482</v>
      </c>
      <c r="I3" s="21">
        <f t="shared" ref="I3:I66" si="1">(1+(G3-D3)/ABS(D3))^(1/3)-1</f>
        <v>-0.52170458992437119</v>
      </c>
    </row>
    <row r="4" spans="1:9">
      <c r="A4" s="154" t="s">
        <v>1643</v>
      </c>
      <c r="B4" s="154" t="s">
        <v>3881</v>
      </c>
      <c r="C4" s="154" t="s">
        <v>1641</v>
      </c>
      <c r="D4" s="179">
        <v>67633771286</v>
      </c>
      <c r="E4" s="179">
        <v>-2466576299</v>
      </c>
      <c r="F4" s="179">
        <v>-8345961789</v>
      </c>
      <c r="G4" s="179"/>
      <c r="H4" s="21">
        <f t="shared" si="0"/>
        <v>1</v>
      </c>
      <c r="I4" s="21">
        <f t="shared" si="1"/>
        <v>-1</v>
      </c>
    </row>
    <row r="5" spans="1:9">
      <c r="A5" s="154" t="s">
        <v>965</v>
      </c>
      <c r="B5" s="154" t="s">
        <v>2429</v>
      </c>
      <c r="C5" s="154" t="s">
        <v>1641</v>
      </c>
      <c r="D5" s="179">
        <v>29390746456</v>
      </c>
      <c r="E5" s="179">
        <v>30982405215</v>
      </c>
      <c r="F5" s="179">
        <v>19737903181</v>
      </c>
      <c r="G5" s="179">
        <v>15505043172</v>
      </c>
      <c r="H5" s="21">
        <f t="shared" si="0"/>
        <v>-0.2144533778580196</v>
      </c>
      <c r="I5" s="21">
        <f t="shared" si="1"/>
        <v>-0.19198246084539616</v>
      </c>
    </row>
    <row r="6" spans="1:9">
      <c r="A6" s="154" t="s">
        <v>1630</v>
      </c>
      <c r="B6" s="154" t="s">
        <v>1645</v>
      </c>
      <c r="C6" s="154" t="s">
        <v>1641</v>
      </c>
      <c r="D6" s="179">
        <v>22539691244</v>
      </c>
      <c r="E6" s="179">
        <v>8287009671</v>
      </c>
      <c r="F6" s="179">
        <v>2435388079</v>
      </c>
      <c r="G6" s="179">
        <v>-511237658742</v>
      </c>
      <c r="H6" s="21">
        <f t="shared" si="0"/>
        <v>-210.92040781932397</v>
      </c>
      <c r="I6" s="21">
        <f t="shared" si="1"/>
        <v>-3.8306855300901108</v>
      </c>
    </row>
    <row r="7" spans="1:9">
      <c r="A7" s="154" t="s">
        <v>2</v>
      </c>
      <c r="B7" s="154" t="s">
        <v>1646</v>
      </c>
      <c r="C7" s="154" t="s">
        <v>1641</v>
      </c>
      <c r="D7" s="179">
        <v>64289101233</v>
      </c>
      <c r="E7" s="179">
        <v>63871593981</v>
      </c>
      <c r="F7" s="179">
        <v>101488892957</v>
      </c>
      <c r="G7" s="179"/>
      <c r="H7" s="21">
        <f t="shared" si="0"/>
        <v>-1</v>
      </c>
      <c r="I7" s="21">
        <f t="shared" si="1"/>
        <v>-1</v>
      </c>
    </row>
    <row r="8" spans="1:9">
      <c r="A8" s="154" t="s">
        <v>356</v>
      </c>
      <c r="B8" s="154" t="s">
        <v>356</v>
      </c>
      <c r="C8" s="154" t="s">
        <v>1641</v>
      </c>
      <c r="D8" s="179">
        <v>13688193000000</v>
      </c>
      <c r="E8" s="179">
        <v>16044733000000</v>
      </c>
      <c r="F8" s="179">
        <v>16789768000000</v>
      </c>
      <c r="G8" s="179">
        <v>15624699000000</v>
      </c>
      <c r="H8" s="21">
        <f t="shared" si="0"/>
        <v>-6.9391608031748861E-2</v>
      </c>
      <c r="I8" s="21">
        <f t="shared" si="1"/>
        <v>4.5093580022640856E-2</v>
      </c>
    </row>
    <row r="9" spans="1:9">
      <c r="A9" s="154" t="s">
        <v>3</v>
      </c>
      <c r="B9" s="154" t="s">
        <v>1647</v>
      </c>
      <c r="C9" s="154" t="s">
        <v>1641</v>
      </c>
      <c r="D9" s="179">
        <v>82330194473</v>
      </c>
      <c r="E9" s="179">
        <v>69499477649</v>
      </c>
      <c r="F9" s="179">
        <v>52290191021</v>
      </c>
      <c r="G9" s="179"/>
      <c r="H9" s="21">
        <f t="shared" si="0"/>
        <v>-1</v>
      </c>
      <c r="I9" s="21">
        <f t="shared" si="1"/>
        <v>-1</v>
      </c>
    </row>
    <row r="10" spans="1:9">
      <c r="A10" s="154" t="s">
        <v>3701</v>
      </c>
      <c r="B10" s="154" t="s">
        <v>3702</v>
      </c>
      <c r="C10" s="154" t="s">
        <v>1641</v>
      </c>
      <c r="D10" s="179">
        <v>615581289335</v>
      </c>
      <c r="E10" s="179">
        <v>411185657186</v>
      </c>
      <c r="F10" s="179">
        <v>419971985880</v>
      </c>
      <c r="G10" s="179"/>
      <c r="H10" s="21">
        <f t="shared" si="0"/>
        <v>-1</v>
      </c>
      <c r="I10" s="21">
        <f t="shared" si="1"/>
        <v>-1</v>
      </c>
    </row>
    <row r="11" spans="1:9">
      <c r="A11" s="154" t="s">
        <v>4</v>
      </c>
      <c r="B11" s="154" t="s">
        <v>1648</v>
      </c>
      <c r="C11" s="154" t="s">
        <v>1641</v>
      </c>
      <c r="D11" s="179">
        <v>117947830085</v>
      </c>
      <c r="E11" s="179">
        <v>9852743462</v>
      </c>
      <c r="F11" s="179">
        <v>10765243181</v>
      </c>
      <c r="G11" s="179">
        <v>38426324932</v>
      </c>
      <c r="H11" s="21">
        <f t="shared" si="0"/>
        <v>2.5694804368024058</v>
      </c>
      <c r="I11" s="21">
        <f t="shared" si="1"/>
        <v>-0.31190833298704801</v>
      </c>
    </row>
    <row r="12" spans="1:9">
      <c r="A12" s="154" t="s">
        <v>1609</v>
      </c>
      <c r="B12" s="154" t="s">
        <v>2434</v>
      </c>
      <c r="C12" s="154" t="s">
        <v>1641</v>
      </c>
      <c r="D12" s="179">
        <v>48956297029</v>
      </c>
      <c r="E12" s="179">
        <v>20079255644</v>
      </c>
      <c r="F12" s="179">
        <v>17793244862</v>
      </c>
      <c r="G12" s="179"/>
      <c r="H12" s="21">
        <f t="shared" si="0"/>
        <v>-1</v>
      </c>
      <c r="I12" s="21">
        <f t="shared" si="1"/>
        <v>-1</v>
      </c>
    </row>
    <row r="13" spans="1:9">
      <c r="A13" s="154" t="s">
        <v>969</v>
      </c>
      <c r="B13" s="154" t="s">
        <v>2435</v>
      </c>
      <c r="C13" s="154" t="s">
        <v>1641</v>
      </c>
      <c r="D13" s="179">
        <v>40046140679</v>
      </c>
      <c r="E13" s="179">
        <v>58934029150</v>
      </c>
      <c r="F13" s="179">
        <v>85313983000</v>
      </c>
      <c r="G13" s="179">
        <v>76460537616</v>
      </c>
      <c r="H13" s="21">
        <f t="shared" si="0"/>
        <v>-0.10377484525602328</v>
      </c>
      <c r="I13" s="21">
        <f t="shared" si="1"/>
        <v>0.24058223994983874</v>
      </c>
    </row>
    <row r="14" spans="1:9">
      <c r="A14" s="154" t="s">
        <v>66</v>
      </c>
      <c r="B14" s="154" t="s">
        <v>1649</v>
      </c>
      <c r="C14" s="154" t="s">
        <v>1641</v>
      </c>
      <c r="D14" s="179">
        <v>67400984768</v>
      </c>
      <c r="E14" s="179">
        <v>58427517704</v>
      </c>
      <c r="F14" s="179">
        <v>50061325983</v>
      </c>
      <c r="G14" s="179">
        <v>99295485724</v>
      </c>
      <c r="H14" s="21">
        <f t="shared" si="0"/>
        <v>0.98347694101668637</v>
      </c>
      <c r="I14" s="21">
        <f t="shared" si="1"/>
        <v>0.13785717983675316</v>
      </c>
    </row>
    <row r="15" spans="1:9">
      <c r="A15" s="154" t="s">
        <v>825</v>
      </c>
      <c r="B15" s="154" t="s">
        <v>4172</v>
      </c>
      <c r="C15" s="154" t="s">
        <v>1641</v>
      </c>
      <c r="D15" s="179">
        <v>28626004427</v>
      </c>
      <c r="E15" s="179">
        <v>26515832213</v>
      </c>
      <c r="F15" s="179">
        <v>28011506150</v>
      </c>
      <c r="G15" s="179">
        <v>47319704573</v>
      </c>
      <c r="H15" s="21">
        <f t="shared" si="0"/>
        <v>0.68929526029788302</v>
      </c>
      <c r="I15" s="21">
        <f t="shared" si="1"/>
        <v>0.18238913453076799</v>
      </c>
    </row>
    <row r="16" spans="1:9">
      <c r="A16" s="154" t="s">
        <v>1608</v>
      </c>
      <c r="B16" s="154" t="s">
        <v>1650</v>
      </c>
      <c r="C16" s="154" t="s">
        <v>1641</v>
      </c>
      <c r="D16" s="179">
        <v>18965726119</v>
      </c>
      <c r="E16" s="179">
        <v>175358105259</v>
      </c>
      <c r="F16" s="179">
        <v>297500547919</v>
      </c>
      <c r="G16" s="179">
        <v>379195499373</v>
      </c>
      <c r="H16" s="21">
        <f t="shared" si="0"/>
        <v>0.2746043730858706</v>
      </c>
      <c r="I16" s="21">
        <f t="shared" si="1"/>
        <v>1.7141336728612231</v>
      </c>
    </row>
    <row r="17" spans="1:9">
      <c r="A17" s="154" t="s">
        <v>7</v>
      </c>
      <c r="B17" s="154" t="s">
        <v>1652</v>
      </c>
      <c r="C17" s="154" t="s">
        <v>1641</v>
      </c>
      <c r="D17" s="179">
        <v>146342776418</v>
      </c>
      <c r="E17" s="179">
        <v>148232020043</v>
      </c>
      <c r="F17" s="179">
        <v>135152065932</v>
      </c>
      <c r="G17" s="179">
        <v>141886639501</v>
      </c>
      <c r="H17" s="21">
        <f t="shared" si="0"/>
        <v>4.982960136464664E-2</v>
      </c>
      <c r="I17" s="21">
        <f t="shared" si="1"/>
        <v>-1.0254800032184264E-2</v>
      </c>
    </row>
    <row r="18" spans="1:9">
      <c r="A18" s="154" t="s">
        <v>976</v>
      </c>
      <c r="B18" s="154" t="s">
        <v>2449</v>
      </c>
      <c r="C18" s="154" t="s">
        <v>1641</v>
      </c>
      <c r="D18" s="179">
        <v>35207324309</v>
      </c>
      <c r="E18" s="179">
        <v>13624047714</v>
      </c>
      <c r="F18" s="179">
        <v>73141070582</v>
      </c>
      <c r="G18" s="179"/>
      <c r="H18" s="21">
        <f t="shared" si="0"/>
        <v>-1</v>
      </c>
      <c r="I18" s="21">
        <f t="shared" si="1"/>
        <v>-1</v>
      </c>
    </row>
    <row r="19" spans="1:9">
      <c r="A19" s="154" t="s">
        <v>9</v>
      </c>
      <c r="B19" s="154" t="s">
        <v>1654</v>
      </c>
      <c r="C19" s="154" t="s">
        <v>1641</v>
      </c>
      <c r="D19" s="179">
        <v>673745234347</v>
      </c>
      <c r="E19" s="179">
        <v>39191645110</v>
      </c>
      <c r="F19" s="179">
        <v>47832173647</v>
      </c>
      <c r="G19" s="179">
        <v>999477864573</v>
      </c>
      <c r="H19" s="21">
        <f t="shared" si="0"/>
        <v>19.895514219134519</v>
      </c>
      <c r="I19" s="21">
        <f t="shared" si="1"/>
        <v>0.14049265143822898</v>
      </c>
    </row>
    <row r="20" spans="1:9">
      <c r="A20" s="154" t="s">
        <v>11</v>
      </c>
      <c r="B20" s="154" t="s">
        <v>1656</v>
      </c>
      <c r="C20" s="154" t="s">
        <v>1641</v>
      </c>
      <c r="D20" s="179">
        <v>-190222982007</v>
      </c>
      <c r="E20" s="179">
        <v>140238801230</v>
      </c>
      <c r="F20" s="179">
        <v>-130485614318</v>
      </c>
      <c r="G20" s="179">
        <v>5461341162</v>
      </c>
      <c r="H20" s="21">
        <f t="shared" si="0"/>
        <v>1.0418539713403996</v>
      </c>
      <c r="I20" s="21">
        <f t="shared" si="1"/>
        <v>0.26592119558839422</v>
      </c>
    </row>
    <row r="21" spans="1:9">
      <c r="A21" s="154" t="s">
        <v>1657</v>
      </c>
      <c r="B21" s="154" t="s">
        <v>1658</v>
      </c>
      <c r="C21" s="154" t="s">
        <v>1641</v>
      </c>
      <c r="D21" s="179">
        <v>-19476217687</v>
      </c>
      <c r="E21" s="179">
        <v>34653893038</v>
      </c>
      <c r="F21" s="179">
        <v>119051958721</v>
      </c>
      <c r="G21" s="179">
        <v>163530096565</v>
      </c>
      <c r="H21" s="21">
        <f t="shared" si="0"/>
        <v>0.37360273885316886</v>
      </c>
      <c r="I21" s="21">
        <f t="shared" si="1"/>
        <v>1.1825338138442105</v>
      </c>
    </row>
    <row r="22" spans="1:9">
      <c r="A22" s="154" t="s">
        <v>1659</v>
      </c>
      <c r="B22" s="154" t="s">
        <v>1660</v>
      </c>
      <c r="C22" s="154" t="s">
        <v>1641</v>
      </c>
      <c r="D22" s="179">
        <v>89140570807</v>
      </c>
      <c r="E22" s="179">
        <v>2803624554</v>
      </c>
      <c r="F22" s="179">
        <v>28009365286</v>
      </c>
      <c r="G22" s="179"/>
      <c r="H22" s="21">
        <f t="shared" si="0"/>
        <v>-1</v>
      </c>
      <c r="I22" s="21">
        <f t="shared" si="1"/>
        <v>-1</v>
      </c>
    </row>
    <row r="23" spans="1:9">
      <c r="A23" s="154" t="s">
        <v>13</v>
      </c>
      <c r="B23" s="154" t="s">
        <v>1661</v>
      </c>
      <c r="C23" s="154" t="s">
        <v>1641</v>
      </c>
      <c r="D23" s="179">
        <v>628390227095</v>
      </c>
      <c r="E23" s="179">
        <v>195034280361</v>
      </c>
      <c r="F23" s="179">
        <v>180853915747</v>
      </c>
      <c r="G23" s="179"/>
      <c r="H23" s="21">
        <f t="shared" si="0"/>
        <v>-1</v>
      </c>
      <c r="I23" s="21">
        <f t="shared" si="1"/>
        <v>-1</v>
      </c>
    </row>
    <row r="24" spans="1:9">
      <c r="A24" s="154" t="s">
        <v>14</v>
      </c>
      <c r="B24" s="154" t="s">
        <v>1662</v>
      </c>
      <c r="C24" s="154" t="s">
        <v>1641</v>
      </c>
      <c r="D24" s="179">
        <v>1514241102</v>
      </c>
      <c r="E24" s="179">
        <v>-153281822688</v>
      </c>
      <c r="F24" s="179">
        <v>7129425755</v>
      </c>
      <c r="G24" s="179"/>
      <c r="H24" s="21">
        <f t="shared" si="0"/>
        <v>-1</v>
      </c>
      <c r="I24" s="21">
        <f t="shared" si="1"/>
        <v>-1</v>
      </c>
    </row>
    <row r="25" spans="1:9">
      <c r="A25" s="154" t="s">
        <v>278</v>
      </c>
      <c r="B25" s="154" t="s">
        <v>1663</v>
      </c>
      <c r="C25" s="154" t="s">
        <v>1641</v>
      </c>
      <c r="D25" s="179">
        <v>23147273239</v>
      </c>
      <c r="E25" s="179">
        <v>115579778195</v>
      </c>
      <c r="F25" s="179">
        <v>148621058440</v>
      </c>
      <c r="G25" s="179">
        <v>250170276714</v>
      </c>
      <c r="H25" s="21">
        <f t="shared" si="0"/>
        <v>0.68327610730209254</v>
      </c>
      <c r="I25" s="21">
        <f t="shared" si="1"/>
        <v>1.2109484845225307</v>
      </c>
    </row>
    <row r="26" spans="1:9">
      <c r="A26" s="154" t="s">
        <v>1665</v>
      </c>
      <c r="B26" s="154" t="s">
        <v>1666</v>
      </c>
      <c r="C26" s="154" t="s">
        <v>1641</v>
      </c>
      <c r="D26" s="179"/>
      <c r="E26" s="179"/>
      <c r="F26" s="179"/>
      <c r="G26" s="179"/>
      <c r="H26" s="21" t="e">
        <f t="shared" si="0"/>
        <v>#DIV/0!</v>
      </c>
      <c r="I26" s="21" t="e">
        <f t="shared" si="1"/>
        <v>#DIV/0!</v>
      </c>
    </row>
    <row r="27" spans="1:9">
      <c r="A27" s="154" t="s">
        <v>3713</v>
      </c>
      <c r="B27" s="154" t="s">
        <v>3714</v>
      </c>
      <c r="C27" s="154" t="s">
        <v>1641</v>
      </c>
      <c r="D27" s="179">
        <v>286687393478</v>
      </c>
      <c r="E27" s="179">
        <v>26375283530</v>
      </c>
      <c r="F27" s="179">
        <v>317047520186</v>
      </c>
      <c r="G27" s="179">
        <v>98252444426</v>
      </c>
      <c r="H27" s="21">
        <f t="shared" si="0"/>
        <v>-0.69010183593816177</v>
      </c>
      <c r="I27" s="21">
        <f t="shared" si="1"/>
        <v>-0.30019304245035594</v>
      </c>
    </row>
    <row r="28" spans="1:9">
      <c r="A28" s="154" t="s">
        <v>17</v>
      </c>
      <c r="B28" s="154" t="s">
        <v>1668</v>
      </c>
      <c r="C28" s="154" t="s">
        <v>1641</v>
      </c>
      <c r="D28" s="179">
        <v>-58396060591</v>
      </c>
      <c r="E28" s="179">
        <v>779086770</v>
      </c>
      <c r="F28" s="179">
        <v>74583327505</v>
      </c>
      <c r="G28" s="179">
        <v>101184187695</v>
      </c>
      <c r="H28" s="21">
        <f t="shared" si="0"/>
        <v>0.35665960583773498</v>
      </c>
      <c r="I28" s="21">
        <f t="shared" si="1"/>
        <v>0.55122661636071157</v>
      </c>
    </row>
    <row r="29" spans="1:9">
      <c r="A29" s="154" t="s">
        <v>18</v>
      </c>
      <c r="B29" s="154" t="s">
        <v>1669</v>
      </c>
      <c r="C29" s="154" t="s">
        <v>1641</v>
      </c>
      <c r="D29" s="179">
        <v>370773543503</v>
      </c>
      <c r="E29" s="179">
        <v>58983129855</v>
      </c>
      <c r="F29" s="179">
        <v>404013458717</v>
      </c>
      <c r="G29" s="179"/>
      <c r="H29" s="21">
        <f t="shared" si="0"/>
        <v>-1</v>
      </c>
      <c r="I29" s="21">
        <f>(1+(G29-D29)/ABS(D29))^(1/3)-1</f>
        <v>-1</v>
      </c>
    </row>
    <row r="30" spans="1:9">
      <c r="A30" s="154" t="s">
        <v>802</v>
      </c>
      <c r="B30" s="154" t="s">
        <v>4231</v>
      </c>
      <c r="C30" s="154" t="s">
        <v>1641</v>
      </c>
      <c r="D30" s="179">
        <v>1700055767317</v>
      </c>
      <c r="E30" s="179">
        <v>2423168916542</v>
      </c>
      <c r="F30" s="179">
        <v>2187091169310</v>
      </c>
      <c r="G30" s="179">
        <v>3488464715525</v>
      </c>
      <c r="H30" s="21">
        <f t="shared" si="0"/>
        <v>0.59502482771468879</v>
      </c>
      <c r="I30" s="21">
        <f t="shared" si="1"/>
        <v>0.27074103826680584</v>
      </c>
    </row>
    <row r="31" spans="1:9">
      <c r="A31" s="154" t="s">
        <v>19</v>
      </c>
      <c r="B31" s="154" t="s">
        <v>1671</v>
      </c>
      <c r="C31" s="154" t="s">
        <v>1641</v>
      </c>
      <c r="D31" s="179">
        <v>149798354980</v>
      </c>
      <c r="E31" s="179">
        <v>148242218196</v>
      </c>
      <c r="F31" s="179">
        <v>357006351378</v>
      </c>
      <c r="G31" s="179"/>
      <c r="H31" s="21">
        <f t="shared" si="0"/>
        <v>-1</v>
      </c>
      <c r="I31" s="21">
        <f t="shared" si="1"/>
        <v>-1</v>
      </c>
    </row>
    <row r="32" spans="1:9">
      <c r="A32" s="154" t="s">
        <v>20</v>
      </c>
      <c r="B32" s="154" t="s">
        <v>1672</v>
      </c>
      <c r="C32" s="154" t="s">
        <v>1641</v>
      </c>
      <c r="D32" s="179">
        <v>464709725382</v>
      </c>
      <c r="E32" s="179">
        <v>336125947746</v>
      </c>
      <c r="F32" s="179">
        <v>370706599958</v>
      </c>
      <c r="G32" s="179">
        <v>468516760207</v>
      </c>
      <c r="H32" s="21">
        <f t="shared" si="0"/>
        <v>0.2638479062959268</v>
      </c>
      <c r="I32" s="21">
        <f t="shared" si="1"/>
        <v>2.7233385850862213E-3</v>
      </c>
    </row>
    <row r="33" spans="1:9">
      <c r="A33" s="154" t="s">
        <v>21</v>
      </c>
      <c r="B33" s="154" t="s">
        <v>1673</v>
      </c>
      <c r="C33" s="154" t="s">
        <v>1641</v>
      </c>
      <c r="D33" s="179">
        <v>311516648031</v>
      </c>
      <c r="E33" s="179">
        <v>449786492195</v>
      </c>
      <c r="F33" s="179">
        <v>493625369570</v>
      </c>
      <c r="G33" s="179">
        <v>544057298219</v>
      </c>
      <c r="H33" s="21">
        <f t="shared" si="0"/>
        <v>0.10216640342641131</v>
      </c>
      <c r="I33" s="21">
        <f t="shared" si="1"/>
        <v>0.20426239894618425</v>
      </c>
    </row>
    <row r="34" spans="1:9">
      <c r="A34" s="154" t="s">
        <v>22</v>
      </c>
      <c r="B34" s="154" t="s">
        <v>1674</v>
      </c>
      <c r="C34" s="154" t="s">
        <v>1641</v>
      </c>
      <c r="D34" s="179">
        <v>18085912000000</v>
      </c>
      <c r="E34" s="179">
        <v>21504918000000</v>
      </c>
      <c r="F34" s="179">
        <v>25140037000000</v>
      </c>
      <c r="G34" s="179">
        <v>29956962000000</v>
      </c>
      <c r="H34" s="21">
        <f t="shared" si="0"/>
        <v>0.19160373550762871</v>
      </c>
      <c r="I34" s="21">
        <f t="shared" si="1"/>
        <v>0.18318444564873526</v>
      </c>
    </row>
    <row r="35" spans="1:9">
      <c r="A35" s="154" t="s">
        <v>3483</v>
      </c>
      <c r="B35" s="154" t="s">
        <v>3484</v>
      </c>
      <c r="C35" s="154" t="s">
        <v>1641</v>
      </c>
      <c r="D35" s="179">
        <v>25930267484</v>
      </c>
      <c r="E35" s="179">
        <v>10540548000</v>
      </c>
      <c r="F35" s="179">
        <v>14559252016</v>
      </c>
      <c r="G35" s="179">
        <v>10214015663</v>
      </c>
      <c r="H35" s="21">
        <f t="shared" si="0"/>
        <v>-0.2984518949342157</v>
      </c>
      <c r="I35" s="21">
        <f t="shared" si="1"/>
        <v>-0.26695634173839833</v>
      </c>
    </row>
    <row r="36" spans="1:9">
      <c r="A36" s="154" t="s">
        <v>25</v>
      </c>
      <c r="B36" s="154" t="s">
        <v>1675</v>
      </c>
      <c r="C36" s="154" t="s">
        <v>1641</v>
      </c>
      <c r="D36" s="179">
        <v>21339061199</v>
      </c>
      <c r="E36" s="179">
        <v>24197136802</v>
      </c>
      <c r="F36" s="179">
        <v>25541438834</v>
      </c>
      <c r="G36" s="179">
        <v>11516835981</v>
      </c>
      <c r="H36" s="21">
        <f t="shared" si="0"/>
        <v>-0.5490921221842392</v>
      </c>
      <c r="I36" s="21">
        <f t="shared" si="1"/>
        <v>-0.18582213521899549</v>
      </c>
    </row>
    <row r="37" spans="1:9">
      <c r="A37" s="154" t="s">
        <v>26</v>
      </c>
      <c r="B37" s="154" t="s">
        <v>1676</v>
      </c>
      <c r="C37" s="154" t="s">
        <v>1641</v>
      </c>
      <c r="D37" s="179">
        <v>290869393051</v>
      </c>
      <c r="E37" s="179">
        <v>328992884771</v>
      </c>
      <c r="F37" s="179">
        <v>237674042229</v>
      </c>
      <c r="G37" s="179"/>
      <c r="H37" s="21">
        <f t="shared" si="0"/>
        <v>-1</v>
      </c>
      <c r="I37" s="21">
        <f t="shared" si="1"/>
        <v>-1</v>
      </c>
    </row>
    <row r="38" spans="1:9">
      <c r="A38" s="154" t="s">
        <v>27</v>
      </c>
      <c r="B38" s="154" t="s">
        <v>1677</v>
      </c>
      <c r="C38" s="154" t="s">
        <v>1641</v>
      </c>
      <c r="D38" s="179">
        <v>694268766316</v>
      </c>
      <c r="E38" s="179">
        <v>1041006333282</v>
      </c>
      <c r="F38" s="179">
        <v>990761729138</v>
      </c>
      <c r="G38" s="179">
        <v>1228735173562</v>
      </c>
      <c r="H38" s="21">
        <f t="shared" si="0"/>
        <v>0.24019240693829166</v>
      </c>
      <c r="I38" s="21">
        <f t="shared" si="1"/>
        <v>0.20960494682928843</v>
      </c>
    </row>
    <row r="39" spans="1:9">
      <c r="A39" s="154" t="s">
        <v>28</v>
      </c>
      <c r="B39" s="154" t="s">
        <v>1678</v>
      </c>
      <c r="C39" s="154" t="s">
        <v>1641</v>
      </c>
      <c r="D39" s="179">
        <v>18621364579</v>
      </c>
      <c r="E39" s="179">
        <v>19420087019</v>
      </c>
      <c r="F39" s="179">
        <v>21751243495</v>
      </c>
      <c r="G39" s="179">
        <v>20817366533</v>
      </c>
      <c r="H39" s="21">
        <f t="shared" si="0"/>
        <v>-4.2934417161697998E-2</v>
      </c>
      <c r="I39" s="21">
        <f t="shared" si="1"/>
        <v>3.7858377594329751E-2</v>
      </c>
    </row>
    <row r="40" spans="1:9">
      <c r="A40" s="154" t="s">
        <v>29</v>
      </c>
      <c r="B40" s="154" t="s">
        <v>1679</v>
      </c>
      <c r="C40" s="154" t="s">
        <v>1641</v>
      </c>
      <c r="D40" s="179">
        <v>112370678169</v>
      </c>
      <c r="E40" s="179">
        <v>408259606627</v>
      </c>
      <c r="F40" s="179">
        <v>413071438156</v>
      </c>
      <c r="G40" s="179">
        <v>493666033520</v>
      </c>
      <c r="H40" s="21">
        <f t="shared" si="0"/>
        <v>0.19511054970003217</v>
      </c>
      <c r="I40" s="21">
        <f t="shared" si="1"/>
        <v>0.63779703910799768</v>
      </c>
    </row>
    <row r="41" spans="1:9">
      <c r="A41" s="154" t="s">
        <v>774</v>
      </c>
      <c r="B41" s="154" t="s">
        <v>4164</v>
      </c>
      <c r="C41" s="154" t="s">
        <v>1641</v>
      </c>
      <c r="D41" s="179">
        <v>14725833852993</v>
      </c>
      <c r="E41" s="179">
        <v>8649771483353</v>
      </c>
      <c r="F41" s="179">
        <v>631130749304</v>
      </c>
      <c r="G41" s="179">
        <v>5185942061885</v>
      </c>
      <c r="H41" s="21">
        <f t="shared" si="0"/>
        <v>7.2169060335025135</v>
      </c>
      <c r="I41" s="21">
        <f t="shared" si="1"/>
        <v>-0.29381917420597981</v>
      </c>
    </row>
    <row r="42" spans="1:9">
      <c r="A42" s="154" t="s">
        <v>30</v>
      </c>
      <c r="B42" s="154" t="s">
        <v>1680</v>
      </c>
      <c r="C42" s="154" t="s">
        <v>1641</v>
      </c>
      <c r="D42" s="179">
        <v>70744270207</v>
      </c>
      <c r="E42" s="179">
        <v>71821405002</v>
      </c>
      <c r="F42" s="179">
        <v>42816586078</v>
      </c>
      <c r="G42" s="179">
        <v>41255659773</v>
      </c>
      <c r="H42" s="21">
        <f t="shared" si="0"/>
        <v>-3.6456113108981253E-2</v>
      </c>
      <c r="I42" s="21">
        <f t="shared" si="1"/>
        <v>-0.1645302010923505</v>
      </c>
    </row>
    <row r="43" spans="1:9">
      <c r="A43" s="154" t="s">
        <v>31</v>
      </c>
      <c r="B43" s="154" t="s">
        <v>1681</v>
      </c>
      <c r="C43" s="154" t="s">
        <v>1641</v>
      </c>
      <c r="D43" s="179">
        <v>17997614599</v>
      </c>
      <c r="E43" s="179">
        <v>49477707315</v>
      </c>
      <c r="F43" s="179">
        <v>46859114200</v>
      </c>
      <c r="G43" s="179">
        <v>66553765467</v>
      </c>
      <c r="H43" s="21">
        <f t="shared" si="0"/>
        <v>0.42029499710432</v>
      </c>
      <c r="I43" s="21">
        <f t="shared" si="1"/>
        <v>0.54639069621021141</v>
      </c>
    </row>
    <row r="44" spans="1:9">
      <c r="A44" s="154" t="s">
        <v>32</v>
      </c>
      <c r="B44" s="154" t="s">
        <v>33</v>
      </c>
      <c r="C44" s="154" t="s">
        <v>1641</v>
      </c>
      <c r="D44" s="179">
        <v>1550994189019</v>
      </c>
      <c r="E44" s="179">
        <v>1805317054880</v>
      </c>
      <c r="F44" s="179">
        <v>2110496926600</v>
      </c>
      <c r="G44" s="179"/>
      <c r="H44" s="21">
        <f t="shared" si="0"/>
        <v>-1</v>
      </c>
      <c r="I44" s="21">
        <f t="shared" si="1"/>
        <v>-1</v>
      </c>
    </row>
    <row r="45" spans="1:9">
      <c r="A45" s="154" t="s">
        <v>24</v>
      </c>
      <c r="B45" s="154" t="s">
        <v>1682</v>
      </c>
      <c r="C45" s="154" t="s">
        <v>1641</v>
      </c>
      <c r="D45" s="179">
        <v>742842206787</v>
      </c>
      <c r="E45" s="179">
        <v>674461285967</v>
      </c>
      <c r="F45" s="179">
        <v>638928762826</v>
      </c>
      <c r="G45" s="179">
        <v>991949690144</v>
      </c>
      <c r="H45" s="21">
        <f t="shared" si="0"/>
        <v>0.55252001139622897</v>
      </c>
      <c r="I45" s="21">
        <f t="shared" si="1"/>
        <v>0.10119532302831025</v>
      </c>
    </row>
    <row r="46" spans="1:9">
      <c r="A46" s="154" t="s">
        <v>34</v>
      </c>
      <c r="B46" s="154" t="s">
        <v>4232</v>
      </c>
      <c r="C46" s="154" t="s">
        <v>1641</v>
      </c>
      <c r="D46" s="179">
        <v>20510026476</v>
      </c>
      <c r="E46" s="179">
        <v>-26983733569</v>
      </c>
      <c r="F46" s="179">
        <v>8129411124</v>
      </c>
      <c r="G46" s="179"/>
      <c r="H46" s="21">
        <f t="shared" si="0"/>
        <v>-1</v>
      </c>
      <c r="I46" s="21">
        <f t="shared" si="1"/>
        <v>-1</v>
      </c>
    </row>
    <row r="47" spans="1:9">
      <c r="A47" s="154" t="s">
        <v>35</v>
      </c>
      <c r="B47" s="154" t="s">
        <v>1684</v>
      </c>
      <c r="C47" s="154" t="s">
        <v>1641</v>
      </c>
      <c r="D47" s="179">
        <v>14446636234</v>
      </c>
      <c r="E47" s="179">
        <v>14749936712</v>
      </c>
      <c r="F47" s="179">
        <v>3909189265</v>
      </c>
      <c r="G47" s="179">
        <v>52249441570</v>
      </c>
      <c r="H47" s="21">
        <f t="shared" si="0"/>
        <v>12.365799921176238</v>
      </c>
      <c r="I47" s="21">
        <f t="shared" si="1"/>
        <v>0.53498795496866092</v>
      </c>
    </row>
    <row r="48" spans="1:9">
      <c r="A48" s="154" t="s">
        <v>4010</v>
      </c>
      <c r="B48" s="154" t="s">
        <v>4011</v>
      </c>
      <c r="C48" s="154" t="s">
        <v>1641</v>
      </c>
      <c r="D48" s="179"/>
      <c r="E48" s="179">
        <v>23709402998</v>
      </c>
      <c r="F48" s="179">
        <v>37103018561</v>
      </c>
      <c r="G48" s="179"/>
      <c r="H48" s="21">
        <f t="shared" si="0"/>
        <v>-1</v>
      </c>
      <c r="I48" s="21" t="e">
        <f t="shared" si="1"/>
        <v>#DIV/0!</v>
      </c>
    </row>
    <row r="49" spans="1:9">
      <c r="A49" s="154" t="s">
        <v>37</v>
      </c>
      <c r="B49" s="154" t="s">
        <v>1686</v>
      </c>
      <c r="C49" s="154" t="s">
        <v>1641</v>
      </c>
      <c r="D49" s="179">
        <v>24913956670</v>
      </c>
      <c r="E49" s="179">
        <v>25155426972</v>
      </c>
      <c r="F49" s="179">
        <v>32827950428</v>
      </c>
      <c r="G49" s="179">
        <v>50350986083</v>
      </c>
      <c r="H49" s="21">
        <f t="shared" si="0"/>
        <v>0.53378402935731395</v>
      </c>
      <c r="I49" s="21">
        <f t="shared" si="1"/>
        <v>0.26431442163799423</v>
      </c>
    </row>
    <row r="50" spans="1:9">
      <c r="A50" s="154" t="s">
        <v>38</v>
      </c>
      <c r="B50" s="154" t="s">
        <v>4121</v>
      </c>
      <c r="C50" s="154" t="s">
        <v>1641</v>
      </c>
      <c r="D50" s="179">
        <v>56129835102</v>
      </c>
      <c r="E50" s="179">
        <v>57697557914</v>
      </c>
      <c r="F50" s="179">
        <v>42364525565</v>
      </c>
      <c r="G50" s="179">
        <v>28396115598</v>
      </c>
      <c r="H50" s="21">
        <f t="shared" si="0"/>
        <v>-0.32971949480629098</v>
      </c>
      <c r="I50" s="21">
        <f t="shared" si="1"/>
        <v>-0.20318948534001091</v>
      </c>
    </row>
    <row r="51" spans="1:9">
      <c r="A51" s="154" t="s">
        <v>39</v>
      </c>
      <c r="B51" s="154" t="s">
        <v>1688</v>
      </c>
      <c r="C51" s="154" t="s">
        <v>1641</v>
      </c>
      <c r="D51" s="179">
        <v>4538994708</v>
      </c>
      <c r="E51" s="179">
        <v>8564054913</v>
      </c>
      <c r="F51" s="179">
        <v>24047538422</v>
      </c>
      <c r="G51" s="179"/>
      <c r="H51" s="21">
        <f t="shared" si="0"/>
        <v>-1</v>
      </c>
      <c r="I51" s="21">
        <f t="shared" si="1"/>
        <v>-1</v>
      </c>
    </row>
    <row r="52" spans="1:9">
      <c r="A52" s="154" t="s">
        <v>42</v>
      </c>
      <c r="B52" s="154" t="s">
        <v>1690</v>
      </c>
      <c r="C52" s="154" t="s">
        <v>1641</v>
      </c>
      <c r="D52" s="179">
        <v>510295093778</v>
      </c>
      <c r="E52" s="179">
        <v>336954868099</v>
      </c>
      <c r="F52" s="179">
        <v>313767090621</v>
      </c>
      <c r="G52" s="179">
        <v>459973917348</v>
      </c>
      <c r="H52" s="21">
        <f t="shared" si="0"/>
        <v>0.46597247161144623</v>
      </c>
      <c r="I52" s="21">
        <f t="shared" si="1"/>
        <v>-3.4014506914911147E-2</v>
      </c>
    </row>
    <row r="53" spans="1:9">
      <c r="A53" s="154" t="s">
        <v>43</v>
      </c>
      <c r="B53" s="154" t="s">
        <v>1691</v>
      </c>
      <c r="C53" s="154" t="s">
        <v>1641</v>
      </c>
      <c r="D53" s="179">
        <v>-6565738921</v>
      </c>
      <c r="E53" s="179">
        <v>-7198834284</v>
      </c>
      <c r="F53" s="179">
        <v>54454820494</v>
      </c>
      <c r="G53" s="179"/>
      <c r="H53" s="21">
        <f t="shared" si="0"/>
        <v>-1</v>
      </c>
      <c r="I53" s="21">
        <f t="shared" si="1"/>
        <v>0.25992104989487319</v>
      </c>
    </row>
    <row r="54" spans="1:9">
      <c r="A54" s="154" t="s">
        <v>44</v>
      </c>
      <c r="B54" s="154" t="s">
        <v>1692</v>
      </c>
      <c r="C54" s="154" t="s">
        <v>1641</v>
      </c>
      <c r="D54" s="179">
        <v>695146941142</v>
      </c>
      <c r="E54" s="179">
        <v>178239051119</v>
      </c>
      <c r="F54" s="179">
        <v>257224236024</v>
      </c>
      <c r="G54" s="179">
        <v>132899164240</v>
      </c>
      <c r="H54" s="21">
        <f t="shared" si="0"/>
        <v>-0.48333342808490254</v>
      </c>
      <c r="I54" s="21">
        <f t="shared" si="1"/>
        <v>-0.42392122035411894</v>
      </c>
    </row>
    <row r="55" spans="1:9">
      <c r="A55" s="154" t="s">
        <v>1632</v>
      </c>
      <c r="B55" s="154" t="s">
        <v>4193</v>
      </c>
      <c r="C55" s="154" t="s">
        <v>1641</v>
      </c>
      <c r="D55" s="179">
        <v>167108087656</v>
      </c>
      <c r="E55" s="179">
        <v>143612337537</v>
      </c>
      <c r="F55" s="179">
        <v>122776269272</v>
      </c>
      <c r="G55" s="179"/>
      <c r="H55" s="21">
        <f t="shared" si="0"/>
        <v>-1</v>
      </c>
      <c r="I55" s="21">
        <f t="shared" si="1"/>
        <v>-1</v>
      </c>
    </row>
    <row r="56" spans="1:9">
      <c r="A56" s="154" t="s">
        <v>45</v>
      </c>
      <c r="B56" s="154" t="s">
        <v>1694</v>
      </c>
      <c r="C56" s="154" t="s">
        <v>1641</v>
      </c>
      <c r="D56" s="179">
        <v>140450356519</v>
      </c>
      <c r="E56" s="179">
        <v>143976462812</v>
      </c>
      <c r="F56" s="179">
        <v>150229088842</v>
      </c>
      <c r="G56" s="179">
        <v>182048908964</v>
      </c>
      <c r="H56" s="21">
        <f t="shared" si="0"/>
        <v>0.21180864749479886</v>
      </c>
      <c r="I56" s="21">
        <f t="shared" si="1"/>
        <v>9.032276076028567E-2</v>
      </c>
    </row>
    <row r="57" spans="1:9">
      <c r="A57" s="154" t="s">
        <v>47</v>
      </c>
      <c r="B57" s="154" t="s">
        <v>1696</v>
      </c>
      <c r="C57" s="154" t="s">
        <v>1641</v>
      </c>
      <c r="D57" s="179">
        <v>90625958086</v>
      </c>
      <c r="E57" s="179">
        <v>96847450473</v>
      </c>
      <c r="F57" s="179">
        <v>97374835265</v>
      </c>
      <c r="G57" s="179"/>
      <c r="H57" s="21">
        <f t="shared" si="0"/>
        <v>-1</v>
      </c>
      <c r="I57" s="21">
        <f t="shared" si="1"/>
        <v>-1</v>
      </c>
    </row>
    <row r="58" spans="1:9">
      <c r="A58" s="154" t="s">
        <v>48</v>
      </c>
      <c r="B58" s="154" t="s">
        <v>1697</v>
      </c>
      <c r="C58" s="154" t="s">
        <v>1641</v>
      </c>
      <c r="D58" s="179">
        <v>30122538065</v>
      </c>
      <c r="E58" s="179">
        <v>48561329804</v>
      </c>
      <c r="F58" s="179">
        <v>53939786680</v>
      </c>
      <c r="G58" s="179">
        <v>56732922996</v>
      </c>
      <c r="H58" s="21">
        <f t="shared" si="0"/>
        <v>5.1782487249539863E-2</v>
      </c>
      <c r="I58" s="21">
        <f t="shared" si="1"/>
        <v>0.23494571058481029</v>
      </c>
    </row>
    <row r="59" spans="1:9">
      <c r="A59" s="154" t="s">
        <v>49</v>
      </c>
      <c r="B59" s="154" t="s">
        <v>3915</v>
      </c>
      <c r="C59" s="154" t="s">
        <v>1641</v>
      </c>
      <c r="D59" s="179">
        <v>301226857578</v>
      </c>
      <c r="E59" s="179">
        <v>324433723331</v>
      </c>
      <c r="F59" s="179">
        <v>312150507785</v>
      </c>
      <c r="G59" s="179"/>
      <c r="H59" s="21">
        <f t="shared" si="0"/>
        <v>-1</v>
      </c>
      <c r="I59" s="21">
        <f t="shared" si="1"/>
        <v>-1</v>
      </c>
    </row>
    <row r="60" spans="1:9">
      <c r="A60" s="154" t="s">
        <v>50</v>
      </c>
      <c r="B60" s="154" t="s">
        <v>1699</v>
      </c>
      <c r="C60" s="154" t="s">
        <v>1641</v>
      </c>
      <c r="D60" s="179">
        <v>23417696822</v>
      </c>
      <c r="E60" s="179">
        <v>16662668934</v>
      </c>
      <c r="F60" s="179">
        <v>11462227586</v>
      </c>
      <c r="G60" s="179"/>
      <c r="H60" s="21">
        <f t="shared" si="0"/>
        <v>-1</v>
      </c>
      <c r="I60" s="21">
        <f t="shared" si="1"/>
        <v>-1</v>
      </c>
    </row>
    <row r="61" spans="1:9">
      <c r="A61" s="154" t="s">
        <v>51</v>
      </c>
      <c r="B61" s="154" t="s">
        <v>1700</v>
      </c>
      <c r="C61" s="154" t="s">
        <v>1641</v>
      </c>
      <c r="D61" s="179">
        <v>65845613553</v>
      </c>
      <c r="E61" s="179">
        <v>48835431041</v>
      </c>
      <c r="F61" s="179">
        <v>55986975289</v>
      </c>
      <c r="G61" s="179"/>
      <c r="H61" s="21">
        <f t="shared" si="0"/>
        <v>-1</v>
      </c>
      <c r="I61" s="21">
        <f t="shared" si="1"/>
        <v>-1</v>
      </c>
    </row>
    <row r="62" spans="1:9">
      <c r="A62" s="154" t="s">
        <v>52</v>
      </c>
      <c r="B62" s="154" t="s">
        <v>1701</v>
      </c>
      <c r="C62" s="154" t="s">
        <v>1641</v>
      </c>
      <c r="D62" s="179">
        <v>117610813558</v>
      </c>
      <c r="E62" s="179">
        <v>110268725490</v>
      </c>
      <c r="F62" s="179">
        <v>90989398177</v>
      </c>
      <c r="G62" s="179">
        <v>69322420610</v>
      </c>
      <c r="H62" s="21">
        <f t="shared" si="0"/>
        <v>-0.23812639715290376</v>
      </c>
      <c r="I62" s="21">
        <f t="shared" si="1"/>
        <v>-0.1615532448781497</v>
      </c>
    </row>
    <row r="63" spans="1:9">
      <c r="A63" s="154" t="s">
        <v>53</v>
      </c>
      <c r="B63" s="154" t="s">
        <v>1702</v>
      </c>
      <c r="C63" s="154" t="s">
        <v>1641</v>
      </c>
      <c r="D63" s="179">
        <v>1278494699</v>
      </c>
      <c r="E63" s="179">
        <v>34457590900</v>
      </c>
      <c r="F63" s="179">
        <v>26876180026</v>
      </c>
      <c r="G63" s="179">
        <v>27470774923</v>
      </c>
      <c r="H63" s="21">
        <f t="shared" si="0"/>
        <v>2.2123489886761782E-2</v>
      </c>
      <c r="I63" s="21">
        <f t="shared" si="1"/>
        <v>1.7800802105685487</v>
      </c>
    </row>
    <row r="64" spans="1:9">
      <c r="A64" s="154" t="s">
        <v>54</v>
      </c>
      <c r="B64" s="154" t="s">
        <v>1703</v>
      </c>
      <c r="C64" s="154" t="s">
        <v>1641</v>
      </c>
      <c r="D64" s="179">
        <v>24019101087</v>
      </c>
      <c r="E64" s="179">
        <v>28827721665</v>
      </c>
      <c r="F64" s="179">
        <v>63712509893</v>
      </c>
      <c r="G64" s="179">
        <v>56497176373</v>
      </c>
      <c r="H64" s="21">
        <f t="shared" si="0"/>
        <v>-0.11324830134800165</v>
      </c>
      <c r="I64" s="21">
        <f t="shared" si="1"/>
        <v>0.32991330547845799</v>
      </c>
    </row>
    <row r="65" spans="1:9">
      <c r="A65" s="154" t="s">
        <v>723</v>
      </c>
      <c r="B65" s="154" t="s">
        <v>1704</v>
      </c>
      <c r="C65" s="154" t="s">
        <v>1641</v>
      </c>
      <c r="D65" s="179">
        <v>190887249745</v>
      </c>
      <c r="E65" s="179">
        <v>2003729301</v>
      </c>
      <c r="F65" s="179">
        <v>41048046349</v>
      </c>
      <c r="G65" s="179"/>
      <c r="H65" s="21">
        <f t="shared" si="0"/>
        <v>-1</v>
      </c>
      <c r="I65" s="21">
        <f t="shared" si="1"/>
        <v>-1</v>
      </c>
    </row>
    <row r="66" spans="1:9">
      <c r="A66" s="154" t="s">
        <v>3814</v>
      </c>
      <c r="B66" s="154" t="s">
        <v>3815</v>
      </c>
      <c r="C66" s="154" t="s">
        <v>1641</v>
      </c>
      <c r="D66" s="179">
        <v>440223907938</v>
      </c>
      <c r="E66" s="179">
        <v>740304380428</v>
      </c>
      <c r="F66" s="179">
        <v>756657409533</v>
      </c>
      <c r="G66" s="179"/>
      <c r="H66" s="21">
        <f t="shared" si="0"/>
        <v>-1</v>
      </c>
      <c r="I66" s="21">
        <f t="shared" si="1"/>
        <v>-1</v>
      </c>
    </row>
    <row r="67" spans="1:9">
      <c r="A67" s="154" t="s">
        <v>55</v>
      </c>
      <c r="B67" s="154" t="s">
        <v>1705</v>
      </c>
      <c r="C67" s="154" t="s">
        <v>1641</v>
      </c>
      <c r="D67" s="179">
        <v>79184939323</v>
      </c>
      <c r="E67" s="179">
        <v>60374641748</v>
      </c>
      <c r="F67" s="179">
        <v>72071490392</v>
      </c>
      <c r="G67" s="179">
        <v>48383526224</v>
      </c>
      <c r="H67" s="21">
        <f t="shared" ref="H67:H130" si="2">(G67-F67)/ABS(F67)</f>
        <v>-0.32867315548991871</v>
      </c>
      <c r="I67" s="21">
        <f t="shared" ref="I67:I130" si="3">(1+(G67-D67)/ABS(D67))^(1/3)-1</f>
        <v>-0.15143527090763254</v>
      </c>
    </row>
    <row r="68" spans="1:9">
      <c r="A68" s="154" t="s">
        <v>56</v>
      </c>
      <c r="B68" s="154" t="s">
        <v>1706</v>
      </c>
      <c r="C68" s="154" t="s">
        <v>1641</v>
      </c>
      <c r="D68" s="179">
        <v>354438553738</v>
      </c>
      <c r="E68" s="179">
        <v>209138519943</v>
      </c>
      <c r="F68" s="179">
        <v>238636262415</v>
      </c>
      <c r="G68" s="179">
        <v>209476052121</v>
      </c>
      <c r="H68" s="21">
        <f t="shared" si="2"/>
        <v>-0.12219521877730796</v>
      </c>
      <c r="I68" s="21">
        <f t="shared" si="3"/>
        <v>-0.16080193293079137</v>
      </c>
    </row>
    <row r="69" spans="1:9">
      <c r="A69" s="154" t="s">
        <v>57</v>
      </c>
      <c r="B69" s="154" t="s">
        <v>1707</v>
      </c>
      <c r="C69" s="154" t="s">
        <v>1641</v>
      </c>
      <c r="D69" s="179">
        <v>20712200279</v>
      </c>
      <c r="E69" s="179">
        <v>187939139994</v>
      </c>
      <c r="F69" s="179">
        <v>371375360821</v>
      </c>
      <c r="G69" s="179"/>
      <c r="H69" s="21">
        <f t="shared" si="2"/>
        <v>-1</v>
      </c>
      <c r="I69" s="21">
        <f t="shared" si="3"/>
        <v>-1</v>
      </c>
    </row>
    <row r="70" spans="1:9">
      <c r="A70" s="154" t="s">
        <v>58</v>
      </c>
      <c r="B70" s="154" t="s">
        <v>1708</v>
      </c>
      <c r="C70" s="154" t="s">
        <v>1641</v>
      </c>
      <c r="D70" s="179">
        <v>111714765882</v>
      </c>
      <c r="E70" s="179">
        <v>40987323009</v>
      </c>
      <c r="F70" s="179">
        <v>46431500593</v>
      </c>
      <c r="G70" s="179"/>
      <c r="H70" s="21">
        <f t="shared" si="2"/>
        <v>-1</v>
      </c>
      <c r="I70" s="21">
        <f t="shared" si="3"/>
        <v>-1</v>
      </c>
    </row>
    <row r="71" spans="1:9">
      <c r="A71" s="154" t="s">
        <v>59</v>
      </c>
      <c r="B71" s="154" t="s">
        <v>1709</v>
      </c>
      <c r="C71" s="154" t="s">
        <v>1641</v>
      </c>
      <c r="D71" s="179">
        <v>16923725000000</v>
      </c>
      <c r="E71" s="179">
        <v>19903550000000</v>
      </c>
      <c r="F71" s="179">
        <v>25348215000000</v>
      </c>
      <c r="G71" s="179">
        <v>34590657000000</v>
      </c>
      <c r="H71" s="21">
        <f t="shared" si="2"/>
        <v>0.3646190471400057</v>
      </c>
      <c r="I71" s="21">
        <f t="shared" si="3"/>
        <v>0.26907595906718895</v>
      </c>
    </row>
    <row r="72" spans="1:9">
      <c r="A72" s="154" t="s">
        <v>60</v>
      </c>
      <c r="B72" s="154" t="s">
        <v>1710</v>
      </c>
      <c r="C72" s="154" t="s">
        <v>1641</v>
      </c>
      <c r="D72" s="179">
        <v>92449762260</v>
      </c>
      <c r="E72" s="179">
        <v>76508381933</v>
      </c>
      <c r="F72" s="179">
        <v>99068458805</v>
      </c>
      <c r="G72" s="179"/>
      <c r="H72" s="21">
        <f t="shared" si="2"/>
        <v>-1</v>
      </c>
      <c r="I72" s="21">
        <f t="shared" si="3"/>
        <v>-1</v>
      </c>
    </row>
    <row r="73" spans="1:9">
      <c r="A73" s="154" t="s">
        <v>808</v>
      </c>
      <c r="B73" s="154" t="s">
        <v>2618</v>
      </c>
      <c r="C73" s="154" t="s">
        <v>1641</v>
      </c>
      <c r="D73" s="179">
        <v>455155190939</v>
      </c>
      <c r="E73" s="179">
        <v>524597395205</v>
      </c>
      <c r="F73" s="179">
        <v>538221178258</v>
      </c>
      <c r="G73" s="179">
        <v>599830934458</v>
      </c>
      <c r="H73" s="21">
        <f t="shared" si="2"/>
        <v>0.11446921579601414</v>
      </c>
      <c r="I73" s="21">
        <f t="shared" si="3"/>
        <v>9.6368257297946514E-2</v>
      </c>
    </row>
    <row r="74" spans="1:9">
      <c r="A74" s="154" t="s">
        <v>61</v>
      </c>
      <c r="B74" s="154" t="s">
        <v>1711</v>
      </c>
      <c r="C74" s="154" t="s">
        <v>1641</v>
      </c>
      <c r="D74" s="179">
        <v>71067936264</v>
      </c>
      <c r="E74" s="179">
        <v>187400978164</v>
      </c>
      <c r="F74" s="179">
        <v>231086774298</v>
      </c>
      <c r="G74" s="179">
        <v>577371584960</v>
      </c>
      <c r="H74" s="21">
        <f t="shared" si="2"/>
        <v>1.4985055363464694</v>
      </c>
      <c r="I74" s="21">
        <f t="shared" si="3"/>
        <v>1.0102985871794141</v>
      </c>
    </row>
    <row r="75" spans="1:9">
      <c r="A75" s="154" t="s">
        <v>62</v>
      </c>
      <c r="B75" s="154" t="s">
        <v>1712</v>
      </c>
      <c r="C75" s="154" t="s">
        <v>1641</v>
      </c>
      <c r="D75" s="179">
        <v>94937904086</v>
      </c>
      <c r="E75" s="179">
        <v>40609938397</v>
      </c>
      <c r="F75" s="179">
        <v>59808256831</v>
      </c>
      <c r="G75" s="179"/>
      <c r="H75" s="21">
        <f t="shared" si="2"/>
        <v>-1</v>
      </c>
      <c r="I75" s="21">
        <f t="shared" si="3"/>
        <v>-1</v>
      </c>
    </row>
    <row r="76" spans="1:9">
      <c r="A76" s="154" t="s">
        <v>63</v>
      </c>
      <c r="B76" s="154" t="s">
        <v>1713</v>
      </c>
      <c r="C76" s="154" t="s">
        <v>1641</v>
      </c>
      <c r="D76" s="179">
        <v>17181711324</v>
      </c>
      <c r="E76" s="179">
        <v>25753192699</v>
      </c>
      <c r="F76" s="179">
        <v>88209222744</v>
      </c>
      <c r="G76" s="179">
        <v>241083409169</v>
      </c>
      <c r="H76" s="21">
        <f t="shared" si="2"/>
        <v>1.7330861974452498</v>
      </c>
      <c r="I76" s="21">
        <f t="shared" si="3"/>
        <v>1.4119426032447149</v>
      </c>
    </row>
    <row r="77" spans="1:9">
      <c r="A77" s="154" t="s">
        <v>65</v>
      </c>
      <c r="B77" s="154" t="s">
        <v>1715</v>
      </c>
      <c r="C77" s="154" t="s">
        <v>1641</v>
      </c>
      <c r="D77" s="179">
        <v>43315814732</v>
      </c>
      <c r="E77" s="179">
        <v>3797166303</v>
      </c>
      <c r="F77" s="179">
        <v>6847979293</v>
      </c>
      <c r="G77" s="179">
        <v>-70045210331</v>
      </c>
      <c r="H77" s="21">
        <f t="shared" si="2"/>
        <v>-11.228595521981232</v>
      </c>
      <c r="I77" s="21">
        <f t="shared" si="3"/>
        <v>-2.1737546309184776</v>
      </c>
    </row>
    <row r="78" spans="1:9">
      <c r="A78" s="154" t="s">
        <v>228</v>
      </c>
      <c r="B78" s="154" t="s">
        <v>1716</v>
      </c>
      <c r="C78" s="154" t="s">
        <v>1641</v>
      </c>
      <c r="D78" s="179">
        <v>80098959462</v>
      </c>
      <c r="E78" s="179">
        <v>75313544684</v>
      </c>
      <c r="F78" s="179">
        <v>58876691423</v>
      </c>
      <c r="G78" s="179">
        <v>71850941419</v>
      </c>
      <c r="H78" s="21">
        <f t="shared" si="2"/>
        <v>0.22036309586057426</v>
      </c>
      <c r="I78" s="21">
        <f t="shared" si="3"/>
        <v>-3.557484505880526E-2</v>
      </c>
    </row>
    <row r="79" spans="1:9">
      <c r="A79" s="154" t="s">
        <v>408</v>
      </c>
      <c r="B79" s="154" t="s">
        <v>1717</v>
      </c>
      <c r="C79" s="154" t="s">
        <v>1641</v>
      </c>
      <c r="D79" s="179">
        <v>5194587097</v>
      </c>
      <c r="E79" s="179">
        <v>25007194215</v>
      </c>
      <c r="F79" s="179">
        <v>769083752455</v>
      </c>
      <c r="G79" s="179">
        <v>1506767998626</v>
      </c>
      <c r="H79" s="21">
        <f t="shared" si="2"/>
        <v>0.95917283886992888</v>
      </c>
      <c r="I79" s="21">
        <f t="shared" si="3"/>
        <v>5.6196005772035891</v>
      </c>
    </row>
    <row r="80" spans="1:9">
      <c r="A80" s="154" t="s">
        <v>23</v>
      </c>
      <c r="B80" s="154" t="s">
        <v>1718</v>
      </c>
      <c r="C80" s="154" t="s">
        <v>1641</v>
      </c>
      <c r="D80" s="179">
        <v>243555116974</v>
      </c>
      <c r="E80" s="179">
        <v>269054870446</v>
      </c>
      <c r="F80" s="179">
        <v>275181949187</v>
      </c>
      <c r="G80" s="179">
        <v>290747859813</v>
      </c>
      <c r="H80" s="21">
        <f t="shared" si="2"/>
        <v>5.6565885487722088E-2</v>
      </c>
      <c r="I80" s="21">
        <f t="shared" si="3"/>
        <v>6.0815254102632776E-2</v>
      </c>
    </row>
    <row r="81" spans="1:9">
      <c r="A81" s="154" t="s">
        <v>409</v>
      </c>
      <c r="B81" s="154" t="s">
        <v>1719</v>
      </c>
      <c r="C81" s="154" t="s">
        <v>1641</v>
      </c>
      <c r="D81" s="179">
        <v>37990840748</v>
      </c>
      <c r="E81" s="179">
        <v>16194822010</v>
      </c>
      <c r="F81" s="179">
        <v>14580884448</v>
      </c>
      <c r="G81" s="179"/>
      <c r="H81" s="21">
        <f t="shared" si="2"/>
        <v>-1</v>
      </c>
      <c r="I81" s="21">
        <f t="shared" si="3"/>
        <v>-1</v>
      </c>
    </row>
    <row r="82" spans="1:9">
      <c r="A82" s="154" t="s">
        <v>411</v>
      </c>
      <c r="B82" s="154" t="s">
        <v>4194</v>
      </c>
      <c r="C82" s="154" t="s">
        <v>1641</v>
      </c>
      <c r="D82" s="179">
        <v>-1853054431</v>
      </c>
      <c r="E82" s="179">
        <v>107358961940</v>
      </c>
      <c r="F82" s="179">
        <v>120670053678</v>
      </c>
      <c r="G82" s="179"/>
      <c r="H82" s="21">
        <f t="shared" si="2"/>
        <v>-1</v>
      </c>
      <c r="I82" s="21">
        <f t="shared" si="3"/>
        <v>0.25992104989487319</v>
      </c>
    </row>
    <row r="83" spans="1:9">
      <c r="A83" s="154" t="s">
        <v>68</v>
      </c>
      <c r="B83" s="154" t="s">
        <v>1721</v>
      </c>
      <c r="C83" s="154" t="s">
        <v>1641</v>
      </c>
      <c r="D83" s="179">
        <v>111640895900</v>
      </c>
      <c r="E83" s="179">
        <v>61717400131</v>
      </c>
      <c r="F83" s="179">
        <v>53571100053</v>
      </c>
      <c r="G83" s="179">
        <v>19516497827</v>
      </c>
      <c r="H83" s="21">
        <f t="shared" si="2"/>
        <v>-0.63568980648723739</v>
      </c>
      <c r="I83" s="21">
        <f t="shared" si="3"/>
        <v>-0.44085275226479592</v>
      </c>
    </row>
    <row r="84" spans="1:9">
      <c r="A84" s="154" t="s">
        <v>69</v>
      </c>
      <c r="B84" s="154" t="s">
        <v>1722</v>
      </c>
      <c r="C84" s="154" t="s">
        <v>1641</v>
      </c>
      <c r="D84" s="179">
        <v>4315953289589</v>
      </c>
      <c r="E84" s="179">
        <v>1108892825082</v>
      </c>
      <c r="F84" s="179">
        <v>1419657938042</v>
      </c>
      <c r="G84" s="179">
        <v>1915242494331</v>
      </c>
      <c r="H84" s="21">
        <f t="shared" si="2"/>
        <v>0.34908729984105391</v>
      </c>
      <c r="I84" s="21">
        <f t="shared" si="3"/>
        <v>-0.23724977500291644</v>
      </c>
    </row>
    <row r="85" spans="1:9">
      <c r="A85" s="154" t="s">
        <v>412</v>
      </c>
      <c r="B85" s="154" t="s">
        <v>1723</v>
      </c>
      <c r="C85" s="154" t="s">
        <v>1641</v>
      </c>
      <c r="D85" s="179">
        <v>5565005078678</v>
      </c>
      <c r="E85" s="179">
        <v>3110379605233</v>
      </c>
      <c r="F85" s="179">
        <v>2986646667039</v>
      </c>
      <c r="G85" s="179">
        <v>3024975472108</v>
      </c>
      <c r="H85" s="21">
        <f t="shared" si="2"/>
        <v>1.283339120492605E-2</v>
      </c>
      <c r="I85" s="21">
        <f t="shared" si="3"/>
        <v>-0.18388361438672263</v>
      </c>
    </row>
    <row r="86" spans="1:9">
      <c r="A86" s="154" t="s">
        <v>70</v>
      </c>
      <c r="B86" s="154" t="s">
        <v>1724</v>
      </c>
      <c r="C86" s="154" t="s">
        <v>1641</v>
      </c>
      <c r="D86" s="179">
        <v>683783287082</v>
      </c>
      <c r="E86" s="179">
        <v>354392478066</v>
      </c>
      <c r="F86" s="179">
        <v>443877018277</v>
      </c>
      <c r="G86" s="179">
        <v>547878824084</v>
      </c>
      <c r="H86" s="21">
        <f t="shared" si="2"/>
        <v>0.2343032000410934</v>
      </c>
      <c r="I86" s="21">
        <f t="shared" si="3"/>
        <v>-7.1200418366017981E-2</v>
      </c>
    </row>
    <row r="87" spans="1:9">
      <c r="A87" s="154" t="s">
        <v>71</v>
      </c>
      <c r="B87" s="154" t="s">
        <v>1725</v>
      </c>
      <c r="C87" s="154" t="s">
        <v>1641</v>
      </c>
      <c r="D87" s="179">
        <v>52332261663</v>
      </c>
      <c r="E87" s="179">
        <v>87053668250</v>
      </c>
      <c r="F87" s="179">
        <v>51706620002</v>
      </c>
      <c r="G87" s="179">
        <v>109743442537</v>
      </c>
      <c r="H87" s="21">
        <f t="shared" si="2"/>
        <v>1.122425378660511</v>
      </c>
      <c r="I87" s="21">
        <f t="shared" si="3"/>
        <v>0.27997953236153417</v>
      </c>
    </row>
    <row r="88" spans="1:9">
      <c r="A88" s="154" t="s">
        <v>72</v>
      </c>
      <c r="B88" s="154" t="s">
        <v>1726</v>
      </c>
      <c r="C88" s="154" t="s">
        <v>1641</v>
      </c>
      <c r="D88" s="179">
        <v>379458584417</v>
      </c>
      <c r="E88" s="179">
        <v>309338388739</v>
      </c>
      <c r="F88" s="179">
        <v>242066983472</v>
      </c>
      <c r="G88" s="179">
        <v>392923854907</v>
      </c>
      <c r="H88" s="21">
        <f t="shared" si="2"/>
        <v>0.62320300468588974</v>
      </c>
      <c r="I88" s="21">
        <f t="shared" si="3"/>
        <v>1.1691275164094739E-2</v>
      </c>
    </row>
    <row r="89" spans="1:9">
      <c r="A89" s="154" t="s">
        <v>73</v>
      </c>
      <c r="B89" s="154" t="s">
        <v>1727</v>
      </c>
      <c r="C89" s="154" t="s">
        <v>1641</v>
      </c>
      <c r="D89" s="179">
        <v>988454646072</v>
      </c>
      <c r="E89" s="179">
        <v>1050662658695</v>
      </c>
      <c r="F89" s="179">
        <v>775985500216</v>
      </c>
      <c r="G89" s="179">
        <v>897576116728</v>
      </c>
      <c r="H89" s="21">
        <f t="shared" si="2"/>
        <v>0.15669186663688248</v>
      </c>
      <c r="I89" s="21">
        <f t="shared" si="3"/>
        <v>-3.1637015332261376E-2</v>
      </c>
    </row>
    <row r="90" spans="1:9">
      <c r="A90" s="154" t="s">
        <v>74</v>
      </c>
      <c r="B90" s="154" t="s">
        <v>1728</v>
      </c>
      <c r="C90" s="154" t="s">
        <v>1641</v>
      </c>
      <c r="D90" s="179">
        <v>1260215640</v>
      </c>
      <c r="E90" s="179">
        <v>5977885872</v>
      </c>
      <c r="F90" s="179">
        <v>2775000948</v>
      </c>
      <c r="G90" s="179">
        <v>6557706842</v>
      </c>
      <c r="H90" s="21">
        <f t="shared" si="2"/>
        <v>1.3631367934220973</v>
      </c>
      <c r="I90" s="21">
        <f t="shared" si="3"/>
        <v>0.73288221412875076</v>
      </c>
    </row>
    <row r="91" spans="1:9">
      <c r="A91" s="154" t="s">
        <v>76</v>
      </c>
      <c r="B91" s="154" t="s">
        <v>1729</v>
      </c>
      <c r="C91" s="154" t="s">
        <v>1641</v>
      </c>
      <c r="D91" s="179">
        <v>144128258788</v>
      </c>
      <c r="E91" s="179">
        <v>118727079683</v>
      </c>
      <c r="F91" s="179">
        <v>114535926550</v>
      </c>
      <c r="G91" s="179">
        <v>647777743179</v>
      </c>
      <c r="H91" s="21">
        <f t="shared" si="2"/>
        <v>4.6556729638557242</v>
      </c>
      <c r="I91" s="21">
        <f t="shared" si="3"/>
        <v>0.65028503224092193</v>
      </c>
    </row>
    <row r="92" spans="1:9">
      <c r="A92" s="154" t="s">
        <v>77</v>
      </c>
      <c r="B92" s="154" t="s">
        <v>1730</v>
      </c>
      <c r="C92" s="154" t="s">
        <v>1641</v>
      </c>
      <c r="D92" s="179">
        <v>-1219413266472</v>
      </c>
      <c r="E92" s="179">
        <v>-594601137150</v>
      </c>
      <c r="F92" s="179">
        <v>207913506193</v>
      </c>
      <c r="G92" s="179">
        <v>364828801399</v>
      </c>
      <c r="H92" s="21">
        <f t="shared" si="2"/>
        <v>0.75471429480074348</v>
      </c>
      <c r="I92" s="21">
        <f t="shared" si="3"/>
        <v>0.31984997671152859</v>
      </c>
    </row>
    <row r="93" spans="1:9">
      <c r="A93" s="154" t="s">
        <v>78</v>
      </c>
      <c r="B93" s="154" t="s">
        <v>1731</v>
      </c>
      <c r="C93" s="154" t="s">
        <v>1641</v>
      </c>
      <c r="D93" s="179">
        <v>200075859018</v>
      </c>
      <c r="E93" s="179">
        <v>183332760778</v>
      </c>
      <c r="F93" s="179">
        <v>202706657601</v>
      </c>
      <c r="G93" s="179">
        <v>198031786940</v>
      </c>
      <c r="H93" s="21">
        <f t="shared" si="2"/>
        <v>-2.3062245297349019E-2</v>
      </c>
      <c r="I93" s="21">
        <f t="shared" si="3"/>
        <v>-3.4171587825463368E-3</v>
      </c>
    </row>
    <row r="94" spans="1:9">
      <c r="A94" s="154" t="s">
        <v>67</v>
      </c>
      <c r="B94" s="154" t="s">
        <v>3733</v>
      </c>
      <c r="C94" s="154" t="s">
        <v>1641</v>
      </c>
      <c r="D94" s="179">
        <v>383255183201</v>
      </c>
      <c r="E94" s="179">
        <v>203043479885</v>
      </c>
      <c r="F94" s="179">
        <v>223868298579</v>
      </c>
      <c r="G94" s="179">
        <v>326722500735</v>
      </c>
      <c r="H94" s="21">
        <f t="shared" si="2"/>
        <v>0.45944067475772676</v>
      </c>
      <c r="I94" s="21">
        <f t="shared" si="3"/>
        <v>-5.1806437448125853E-2</v>
      </c>
    </row>
    <row r="95" spans="1:9">
      <c r="A95" s="154" t="s">
        <v>79</v>
      </c>
      <c r="B95" s="154" t="s">
        <v>3977</v>
      </c>
      <c r="C95" s="154" t="s">
        <v>1641</v>
      </c>
      <c r="D95" s="179">
        <v>5564877377993</v>
      </c>
      <c r="E95" s="179">
        <v>519466561842</v>
      </c>
      <c r="F95" s="179">
        <v>537763664155</v>
      </c>
      <c r="G95" s="179">
        <v>1073759754658</v>
      </c>
      <c r="H95" s="21">
        <f t="shared" si="2"/>
        <v>0.99671310322764661</v>
      </c>
      <c r="I95" s="21">
        <f t="shared" si="3"/>
        <v>-0.42214726336545216</v>
      </c>
    </row>
    <row r="96" spans="1:9">
      <c r="A96" s="154" t="s">
        <v>80</v>
      </c>
      <c r="B96" s="154" t="s">
        <v>1734</v>
      </c>
      <c r="C96" s="154" t="s">
        <v>1641</v>
      </c>
      <c r="D96" s="179">
        <v>252292001241</v>
      </c>
      <c r="E96" s="179">
        <v>208841302416</v>
      </c>
      <c r="F96" s="179">
        <v>261993113128</v>
      </c>
      <c r="G96" s="179">
        <v>316090098482</v>
      </c>
      <c r="H96" s="21">
        <f t="shared" si="2"/>
        <v>0.20648247088682153</v>
      </c>
      <c r="I96" s="21">
        <f t="shared" si="3"/>
        <v>7.8042303521359546E-2</v>
      </c>
    </row>
    <row r="97" spans="1:9">
      <c r="A97" s="154" t="s">
        <v>81</v>
      </c>
      <c r="B97" s="154" t="s">
        <v>3960</v>
      </c>
      <c r="C97" s="154" t="s">
        <v>1641</v>
      </c>
      <c r="D97" s="179">
        <v>13763699815</v>
      </c>
      <c r="E97" s="179">
        <v>-34398607808</v>
      </c>
      <c r="F97" s="179">
        <v>-122564233007</v>
      </c>
      <c r="G97" s="179"/>
      <c r="H97" s="21">
        <f t="shared" si="2"/>
        <v>1</v>
      </c>
      <c r="I97" s="21">
        <f t="shared" si="3"/>
        <v>-1</v>
      </c>
    </row>
    <row r="98" spans="1:9">
      <c r="A98" s="154" t="s">
        <v>82</v>
      </c>
      <c r="B98" s="154" t="s">
        <v>1736</v>
      </c>
      <c r="C98" s="154" t="s">
        <v>1641</v>
      </c>
      <c r="D98" s="179">
        <v>307184677256</v>
      </c>
      <c r="E98" s="179">
        <v>246334432758</v>
      </c>
      <c r="F98" s="179">
        <v>231618562349</v>
      </c>
      <c r="G98" s="179">
        <v>121201535880</v>
      </c>
      <c r="H98" s="21">
        <f t="shared" si="2"/>
        <v>-0.47671924628659507</v>
      </c>
      <c r="I98" s="21">
        <f t="shared" si="3"/>
        <v>-0.26655166867712277</v>
      </c>
    </row>
    <row r="99" spans="1:9">
      <c r="A99" s="154" t="s">
        <v>83</v>
      </c>
      <c r="B99" s="154" t="s">
        <v>1737</v>
      </c>
      <c r="C99" s="154" t="s">
        <v>1641</v>
      </c>
      <c r="D99" s="179">
        <v>66150880</v>
      </c>
      <c r="E99" s="179">
        <v>-103750302666</v>
      </c>
      <c r="F99" s="179">
        <v>-203162910983</v>
      </c>
      <c r="G99" s="179">
        <v>15645149576</v>
      </c>
      <c r="H99" s="21">
        <f t="shared" si="2"/>
        <v>1.0770079021820529</v>
      </c>
      <c r="I99" s="21">
        <f t="shared" si="3"/>
        <v>5.1841692156365093</v>
      </c>
    </row>
    <row r="100" spans="1:9">
      <c r="A100" s="154" t="s">
        <v>84</v>
      </c>
      <c r="B100" s="154" t="s">
        <v>1738</v>
      </c>
      <c r="C100" s="154" t="s">
        <v>1641</v>
      </c>
      <c r="D100" s="179">
        <v>61972910646</v>
      </c>
      <c r="E100" s="179">
        <v>58029556966</v>
      </c>
      <c r="F100" s="179">
        <v>44762427034</v>
      </c>
      <c r="G100" s="179">
        <v>49746472890</v>
      </c>
      <c r="H100" s="21">
        <f t="shared" si="2"/>
        <v>0.11134440615148705</v>
      </c>
      <c r="I100" s="21">
        <f t="shared" si="3"/>
        <v>-7.063395751780488E-2</v>
      </c>
    </row>
    <row r="101" spans="1:9">
      <c r="A101" s="154" t="s">
        <v>916</v>
      </c>
      <c r="B101" s="154" t="s">
        <v>3688</v>
      </c>
      <c r="C101" s="154" t="s">
        <v>1641</v>
      </c>
      <c r="D101" s="179">
        <v>33447233813</v>
      </c>
      <c r="E101" s="179">
        <v>119916788312</v>
      </c>
      <c r="F101" s="179">
        <v>176819852316</v>
      </c>
      <c r="G101" s="179">
        <v>275195244279</v>
      </c>
      <c r="H101" s="21">
        <f t="shared" si="2"/>
        <v>0.55635942839263552</v>
      </c>
      <c r="I101" s="21">
        <f t="shared" si="3"/>
        <v>1.0188012863216938</v>
      </c>
    </row>
    <row r="102" spans="1:9">
      <c r="A102" s="154" t="s">
        <v>4123</v>
      </c>
      <c r="B102" s="154" t="s">
        <v>4124</v>
      </c>
      <c r="C102" s="154" t="s">
        <v>1641</v>
      </c>
      <c r="D102" s="179">
        <v>77762818412</v>
      </c>
      <c r="E102" s="179">
        <v>228984261606</v>
      </c>
      <c r="F102" s="179">
        <v>181770625492</v>
      </c>
      <c r="G102" s="179">
        <v>272529626638</v>
      </c>
      <c r="H102" s="21">
        <f t="shared" si="2"/>
        <v>0.49930510444326132</v>
      </c>
      <c r="I102" s="21">
        <f t="shared" si="3"/>
        <v>0.51896316695194988</v>
      </c>
    </row>
    <row r="103" spans="1:9">
      <c r="A103" s="154" t="s">
        <v>85</v>
      </c>
      <c r="B103" s="154" t="s">
        <v>1739</v>
      </c>
      <c r="C103" s="154" t="s">
        <v>1641</v>
      </c>
      <c r="D103" s="179">
        <v>107855724014</v>
      </c>
      <c r="E103" s="179">
        <v>112608252056</v>
      </c>
      <c r="F103" s="179">
        <v>92683494789</v>
      </c>
      <c r="G103" s="179">
        <v>72463931741</v>
      </c>
      <c r="H103" s="21">
        <f t="shared" si="2"/>
        <v>-0.21815710654881054</v>
      </c>
      <c r="I103" s="21">
        <f t="shared" si="3"/>
        <v>-0.12415706331476817</v>
      </c>
    </row>
    <row r="104" spans="1:9">
      <c r="A104" s="154" t="s">
        <v>86</v>
      </c>
      <c r="B104" s="154" t="s">
        <v>1740</v>
      </c>
      <c r="C104" s="154" t="s">
        <v>1641</v>
      </c>
      <c r="D104" s="179">
        <v>8064748221</v>
      </c>
      <c r="E104" s="179">
        <v>1332721130</v>
      </c>
      <c r="F104" s="179">
        <v>1497515310</v>
      </c>
      <c r="G104" s="179"/>
      <c r="H104" s="21">
        <f t="shared" si="2"/>
        <v>-1</v>
      </c>
      <c r="I104" s="21">
        <f t="shared" si="3"/>
        <v>-1</v>
      </c>
    </row>
    <row r="105" spans="1:9">
      <c r="A105" s="154" t="s">
        <v>87</v>
      </c>
      <c r="B105" s="154" t="s">
        <v>1741</v>
      </c>
      <c r="C105" s="154" t="s">
        <v>1641</v>
      </c>
      <c r="D105" s="179">
        <v>-152650156856</v>
      </c>
      <c r="E105" s="179">
        <v>-156135433221</v>
      </c>
      <c r="F105" s="179">
        <v>4252561514</v>
      </c>
      <c r="G105" s="179"/>
      <c r="H105" s="21">
        <f t="shared" si="2"/>
        <v>-1</v>
      </c>
      <c r="I105" s="21">
        <f t="shared" si="3"/>
        <v>0.25992104989487319</v>
      </c>
    </row>
    <row r="106" spans="1:9">
      <c r="A106" s="154" t="s">
        <v>88</v>
      </c>
      <c r="B106" s="154" t="s">
        <v>3795</v>
      </c>
      <c r="C106" s="154" t="s">
        <v>1641</v>
      </c>
      <c r="D106" s="179">
        <v>9217725878</v>
      </c>
      <c r="E106" s="179">
        <v>8504290323</v>
      </c>
      <c r="F106" s="179">
        <v>11418249966</v>
      </c>
      <c r="G106" s="179">
        <v>13329807435</v>
      </c>
      <c r="H106" s="21">
        <f t="shared" si="2"/>
        <v>0.16741247342561461</v>
      </c>
      <c r="I106" s="21">
        <f t="shared" si="3"/>
        <v>0.13083704991909872</v>
      </c>
    </row>
    <row r="107" spans="1:9">
      <c r="A107" s="154" t="s">
        <v>89</v>
      </c>
      <c r="B107" s="154" t="s">
        <v>1743</v>
      </c>
      <c r="C107" s="154" t="s">
        <v>1641</v>
      </c>
      <c r="D107" s="179">
        <v>283380354744</v>
      </c>
      <c r="E107" s="179">
        <v>330679107837</v>
      </c>
      <c r="F107" s="179">
        <v>336224822010</v>
      </c>
      <c r="G107" s="179">
        <v>338172706851</v>
      </c>
      <c r="H107" s="21">
        <f t="shared" si="2"/>
        <v>5.7933998726068655E-3</v>
      </c>
      <c r="I107" s="21">
        <f t="shared" si="3"/>
        <v>6.0692760550620672E-2</v>
      </c>
    </row>
    <row r="108" spans="1:9">
      <c r="A108" s="154" t="s">
        <v>90</v>
      </c>
      <c r="B108" s="154" t="s">
        <v>1744</v>
      </c>
      <c r="C108" s="154" t="s">
        <v>1641</v>
      </c>
      <c r="D108" s="179">
        <v>214869190226</v>
      </c>
      <c r="E108" s="179">
        <v>171983289231</v>
      </c>
      <c r="F108" s="179">
        <v>255935001805</v>
      </c>
      <c r="G108" s="179"/>
      <c r="H108" s="21">
        <f t="shared" si="2"/>
        <v>-1</v>
      </c>
      <c r="I108" s="21">
        <f t="shared" si="3"/>
        <v>-1</v>
      </c>
    </row>
    <row r="109" spans="1:9">
      <c r="A109" s="154" t="s">
        <v>3668</v>
      </c>
      <c r="B109" s="154" t="s">
        <v>3669</v>
      </c>
      <c r="C109" s="154" t="s">
        <v>1641</v>
      </c>
      <c r="D109" s="179">
        <v>344529067642</v>
      </c>
      <c r="E109" s="179">
        <v>-168120092464</v>
      </c>
      <c r="F109" s="179">
        <v>140670849757</v>
      </c>
      <c r="G109" s="179"/>
      <c r="H109" s="21">
        <f t="shared" si="2"/>
        <v>-1</v>
      </c>
      <c r="I109" s="21">
        <f t="shared" si="3"/>
        <v>-1</v>
      </c>
    </row>
    <row r="110" spans="1:9">
      <c r="A110" s="154" t="s">
        <v>91</v>
      </c>
      <c r="B110" s="154" t="s">
        <v>3797</v>
      </c>
      <c r="C110" s="154" t="s">
        <v>1641</v>
      </c>
      <c r="D110" s="179">
        <v>195112119</v>
      </c>
      <c r="E110" s="179">
        <v>-8331312241</v>
      </c>
      <c r="F110" s="179">
        <v>-5661351111</v>
      </c>
      <c r="G110" s="179">
        <v>814215572</v>
      </c>
      <c r="H110" s="21">
        <f t="shared" si="2"/>
        <v>1.1438200097531452</v>
      </c>
      <c r="I110" s="21">
        <f t="shared" si="3"/>
        <v>0.60997223410204882</v>
      </c>
    </row>
    <row r="111" spans="1:9">
      <c r="A111" s="154" t="s">
        <v>1746</v>
      </c>
      <c r="B111" s="154" t="s">
        <v>3677</v>
      </c>
      <c r="C111" s="154" t="s">
        <v>1641</v>
      </c>
      <c r="D111" s="179"/>
      <c r="E111" s="179"/>
      <c r="F111" s="179"/>
      <c r="G111" s="179"/>
      <c r="H111" s="21" t="e">
        <f t="shared" si="2"/>
        <v>#DIV/0!</v>
      </c>
      <c r="I111" s="21" t="e">
        <f t="shared" si="3"/>
        <v>#DIV/0!</v>
      </c>
    </row>
    <row r="112" spans="1:9">
      <c r="A112" s="154" t="s">
        <v>92</v>
      </c>
      <c r="B112" s="154" t="s">
        <v>1748</v>
      </c>
      <c r="C112" s="154" t="s">
        <v>1641</v>
      </c>
      <c r="D112" s="179">
        <v>2945752000000</v>
      </c>
      <c r="E112" s="179">
        <v>2165099000000</v>
      </c>
      <c r="F112" s="179">
        <v>3326804000000</v>
      </c>
      <c r="G112" s="179">
        <v>1136939000000</v>
      </c>
      <c r="H112" s="21">
        <f t="shared" si="2"/>
        <v>-0.65824887790203446</v>
      </c>
      <c r="I112" s="21">
        <f t="shared" si="3"/>
        <v>-0.27191794415231874</v>
      </c>
    </row>
    <row r="113" spans="1:9">
      <c r="A113" s="154" t="s">
        <v>93</v>
      </c>
      <c r="B113" s="154" t="s">
        <v>3880</v>
      </c>
      <c r="C113" s="154" t="s">
        <v>1641</v>
      </c>
      <c r="D113" s="179">
        <v>31307103517</v>
      </c>
      <c r="E113" s="179">
        <v>77651944753</v>
      </c>
      <c r="F113" s="179">
        <v>95447675859</v>
      </c>
      <c r="G113" s="179">
        <v>127576771109</v>
      </c>
      <c r="H113" s="21">
        <f t="shared" si="2"/>
        <v>0.33661474688459336</v>
      </c>
      <c r="I113" s="21">
        <f t="shared" si="3"/>
        <v>0.59726229195907821</v>
      </c>
    </row>
    <row r="114" spans="1:9">
      <c r="A114" s="154" t="s">
        <v>95</v>
      </c>
      <c r="B114" s="154" t="s">
        <v>1751</v>
      </c>
      <c r="C114" s="154" t="s">
        <v>1641</v>
      </c>
      <c r="D114" s="179">
        <v>91574834588</v>
      </c>
      <c r="E114" s="179">
        <v>17825395442</v>
      </c>
      <c r="F114" s="179">
        <v>-30186064917</v>
      </c>
      <c r="G114" s="179"/>
      <c r="H114" s="21">
        <f t="shared" si="2"/>
        <v>1</v>
      </c>
      <c r="I114" s="21">
        <f t="shared" si="3"/>
        <v>-1</v>
      </c>
    </row>
    <row r="115" spans="1:9">
      <c r="A115" s="154" t="s">
        <v>764</v>
      </c>
      <c r="B115" s="154" t="s">
        <v>4233</v>
      </c>
      <c r="C115" s="154" t="s">
        <v>1641</v>
      </c>
      <c r="D115" s="179">
        <v>365787000000</v>
      </c>
      <c r="E115" s="179">
        <v>328379000000</v>
      </c>
      <c r="F115" s="179">
        <v>560822000000</v>
      </c>
      <c r="G115" s="179">
        <v>894337000000</v>
      </c>
      <c r="H115" s="21">
        <f t="shared" si="2"/>
        <v>0.59468958065125832</v>
      </c>
      <c r="I115" s="21">
        <f t="shared" si="3"/>
        <v>0.34717591737163223</v>
      </c>
    </row>
    <row r="116" spans="1:9">
      <c r="A116" s="154" t="s">
        <v>96</v>
      </c>
      <c r="B116" s="154" t="s">
        <v>1752</v>
      </c>
      <c r="C116" s="154" t="s">
        <v>1641</v>
      </c>
      <c r="D116" s="179">
        <v>25390088445</v>
      </c>
      <c r="E116" s="179">
        <v>30758401163</v>
      </c>
      <c r="F116" s="179">
        <v>31408996315</v>
      </c>
      <c r="G116" s="179"/>
      <c r="H116" s="21">
        <f t="shared" si="2"/>
        <v>-1</v>
      </c>
      <c r="I116" s="21">
        <f t="shared" si="3"/>
        <v>-1</v>
      </c>
    </row>
    <row r="117" spans="1:9">
      <c r="A117" s="154" t="s">
        <v>99</v>
      </c>
      <c r="B117" s="154" t="s">
        <v>4195</v>
      </c>
      <c r="C117" s="154" t="s">
        <v>1641</v>
      </c>
      <c r="D117" s="179">
        <v>20763692194</v>
      </c>
      <c r="E117" s="179">
        <v>14238066029</v>
      </c>
      <c r="F117" s="179">
        <v>1539526587</v>
      </c>
      <c r="G117" s="179"/>
      <c r="H117" s="21">
        <f t="shared" si="2"/>
        <v>-1</v>
      </c>
      <c r="I117" s="21">
        <f t="shared" si="3"/>
        <v>-1</v>
      </c>
    </row>
    <row r="118" spans="1:9">
      <c r="A118" s="154" t="s">
        <v>100</v>
      </c>
      <c r="B118" s="154" t="s">
        <v>1754</v>
      </c>
      <c r="C118" s="154" t="s">
        <v>1641</v>
      </c>
      <c r="D118" s="179">
        <v>39609034957</v>
      </c>
      <c r="E118" s="179">
        <v>-32096317037</v>
      </c>
      <c r="F118" s="179">
        <v>9269008883</v>
      </c>
      <c r="G118" s="179"/>
      <c r="H118" s="21">
        <f t="shared" si="2"/>
        <v>-1</v>
      </c>
      <c r="I118" s="21">
        <f t="shared" si="3"/>
        <v>-1</v>
      </c>
    </row>
    <row r="119" spans="1:9">
      <c r="A119" s="154" t="s">
        <v>101</v>
      </c>
      <c r="B119" s="154" t="s">
        <v>1755</v>
      </c>
      <c r="C119" s="154" t="s">
        <v>1641</v>
      </c>
      <c r="D119" s="179">
        <v>-197595898403</v>
      </c>
      <c r="E119" s="179">
        <v>724785101</v>
      </c>
      <c r="F119" s="179">
        <v>5062047483</v>
      </c>
      <c r="G119" s="179">
        <v>214218566165</v>
      </c>
      <c r="H119" s="21">
        <f t="shared" si="2"/>
        <v>41.318561191773789</v>
      </c>
      <c r="I119" s="21">
        <f t="shared" si="3"/>
        <v>0.45560644507841497</v>
      </c>
    </row>
    <row r="120" spans="1:9">
      <c r="A120" s="154" t="s">
        <v>729</v>
      </c>
      <c r="B120" s="154" t="s">
        <v>1756</v>
      </c>
      <c r="C120" s="154" t="s">
        <v>1641</v>
      </c>
      <c r="D120" s="179">
        <v>107767595412</v>
      </c>
      <c r="E120" s="179">
        <v>13968540866</v>
      </c>
      <c r="F120" s="179">
        <v>-22400122228</v>
      </c>
      <c r="G120" s="179"/>
      <c r="H120" s="21">
        <f t="shared" si="2"/>
        <v>1</v>
      </c>
      <c r="I120" s="21">
        <f t="shared" si="3"/>
        <v>-1</v>
      </c>
    </row>
    <row r="121" spans="1:9">
      <c r="A121" s="154" t="s">
        <v>102</v>
      </c>
      <c r="B121" s="154" t="s">
        <v>1757</v>
      </c>
      <c r="C121" s="154" t="s">
        <v>1641</v>
      </c>
      <c r="D121" s="179">
        <v>48289456878</v>
      </c>
      <c r="E121" s="179">
        <v>-114937673400</v>
      </c>
      <c r="F121" s="179">
        <v>119263581349</v>
      </c>
      <c r="G121" s="179">
        <v>40304928542</v>
      </c>
      <c r="H121" s="21">
        <f t="shared" si="2"/>
        <v>-0.66205166668560766</v>
      </c>
      <c r="I121" s="21">
        <f t="shared" si="3"/>
        <v>-5.8467581172296113E-2</v>
      </c>
    </row>
    <row r="122" spans="1:9">
      <c r="A122" s="154" t="s">
        <v>104</v>
      </c>
      <c r="B122" s="154" t="s">
        <v>1759</v>
      </c>
      <c r="C122" s="154" t="s">
        <v>1641</v>
      </c>
      <c r="D122" s="179">
        <v>309023014004</v>
      </c>
      <c r="E122" s="179">
        <v>276067089402</v>
      </c>
      <c r="F122" s="179">
        <v>305700512414</v>
      </c>
      <c r="G122" s="179">
        <v>365686969151</v>
      </c>
      <c r="H122" s="21">
        <f t="shared" si="2"/>
        <v>0.19622622240083898</v>
      </c>
      <c r="I122" s="21">
        <f t="shared" si="3"/>
        <v>5.7725286645750939E-2</v>
      </c>
    </row>
    <row r="123" spans="1:9">
      <c r="A123" s="154" t="s">
        <v>106</v>
      </c>
      <c r="B123" s="154" t="s">
        <v>1760</v>
      </c>
      <c r="C123" s="154" t="s">
        <v>1641</v>
      </c>
      <c r="D123" s="179">
        <v>5310108591408</v>
      </c>
      <c r="E123" s="179">
        <v>6465190432622</v>
      </c>
      <c r="F123" s="179">
        <v>7856767812178</v>
      </c>
      <c r="G123" s="179">
        <v>9369309781066</v>
      </c>
      <c r="H123" s="21">
        <f t="shared" si="2"/>
        <v>0.1925145307900735</v>
      </c>
      <c r="I123" s="21">
        <f t="shared" si="3"/>
        <v>0.20837407361393745</v>
      </c>
    </row>
    <row r="124" spans="1:9">
      <c r="A124" s="154" t="s">
        <v>107</v>
      </c>
      <c r="B124" s="154" t="s">
        <v>1761</v>
      </c>
      <c r="C124" s="154" t="s">
        <v>1641</v>
      </c>
      <c r="D124" s="179">
        <v>390360854577</v>
      </c>
      <c r="E124" s="179">
        <v>-345643489328</v>
      </c>
      <c r="F124" s="179">
        <v>317516265617</v>
      </c>
      <c r="G124" s="179">
        <v>794864943551</v>
      </c>
      <c r="H124" s="21">
        <f t="shared" si="2"/>
        <v>1.503383384175335</v>
      </c>
      <c r="I124" s="21">
        <f t="shared" si="3"/>
        <v>0.26748363624721638</v>
      </c>
    </row>
    <row r="125" spans="1:9">
      <c r="A125" s="154" t="s">
        <v>108</v>
      </c>
      <c r="B125" s="154" t="s">
        <v>1763</v>
      </c>
      <c r="C125" s="154" t="s">
        <v>1641</v>
      </c>
      <c r="D125" s="179">
        <v>318225400741</v>
      </c>
      <c r="E125" s="179">
        <v>444917590949</v>
      </c>
      <c r="F125" s="179">
        <v>567317494337</v>
      </c>
      <c r="G125" s="179">
        <v>396754274822</v>
      </c>
      <c r="H125" s="21">
        <f t="shared" si="2"/>
        <v>-0.30064861601761467</v>
      </c>
      <c r="I125" s="21">
        <f t="shared" si="3"/>
        <v>7.6289055887883928E-2</v>
      </c>
    </row>
    <row r="126" spans="1:9">
      <c r="A126" s="154" t="s">
        <v>3715</v>
      </c>
      <c r="B126" s="154" t="s">
        <v>3716</v>
      </c>
      <c r="C126" s="154" t="s">
        <v>1641</v>
      </c>
      <c r="D126" s="179"/>
      <c r="E126" s="179"/>
      <c r="F126" s="179"/>
      <c r="G126" s="179"/>
      <c r="H126" s="21" t="e">
        <f t="shared" si="2"/>
        <v>#DIV/0!</v>
      </c>
      <c r="I126" s="21" t="e">
        <f t="shared" si="3"/>
        <v>#DIV/0!</v>
      </c>
    </row>
    <row r="127" spans="1:9">
      <c r="A127" s="154" t="s">
        <v>3919</v>
      </c>
      <c r="B127" s="154" t="s">
        <v>3920</v>
      </c>
      <c r="C127" s="154" t="s">
        <v>1641</v>
      </c>
      <c r="D127" s="179"/>
      <c r="E127" s="179"/>
      <c r="F127" s="179"/>
      <c r="G127" s="179"/>
      <c r="H127" s="21" t="e">
        <f t="shared" si="2"/>
        <v>#DIV/0!</v>
      </c>
      <c r="I127" s="21" t="e">
        <f t="shared" si="3"/>
        <v>#DIV/0!</v>
      </c>
    </row>
    <row r="128" spans="1:9">
      <c r="A128" s="154" t="s">
        <v>3997</v>
      </c>
      <c r="B128" s="154" t="s">
        <v>4141</v>
      </c>
      <c r="C128" s="154" t="s">
        <v>1641</v>
      </c>
      <c r="D128" s="179"/>
      <c r="E128" s="179"/>
      <c r="F128" s="179"/>
      <c r="G128" s="179"/>
      <c r="H128" s="21" t="e">
        <f t="shared" si="2"/>
        <v>#DIV/0!</v>
      </c>
      <c r="I128" s="21" t="e">
        <f t="shared" si="3"/>
        <v>#DIV/0!</v>
      </c>
    </row>
    <row r="129" spans="1:9">
      <c r="A129" s="154" t="s">
        <v>1768</v>
      </c>
      <c r="B129" s="154" t="s">
        <v>4142</v>
      </c>
      <c r="C129" s="154" t="s">
        <v>1641</v>
      </c>
      <c r="D129" s="179"/>
      <c r="E129" s="179"/>
      <c r="F129" s="179"/>
      <c r="G129" s="179"/>
      <c r="H129" s="21" t="e">
        <f t="shared" si="2"/>
        <v>#DIV/0!</v>
      </c>
      <c r="I129" s="21" t="e">
        <f t="shared" si="3"/>
        <v>#DIV/0!</v>
      </c>
    </row>
    <row r="130" spans="1:9">
      <c r="A130" s="154" t="s">
        <v>4125</v>
      </c>
      <c r="B130" s="154" t="s">
        <v>4126</v>
      </c>
      <c r="C130" s="154" t="s">
        <v>1641</v>
      </c>
      <c r="D130" s="179"/>
      <c r="E130" s="179"/>
      <c r="F130" s="179"/>
      <c r="G130" s="179"/>
      <c r="H130" s="21" t="e">
        <f t="shared" si="2"/>
        <v>#DIV/0!</v>
      </c>
      <c r="I130" s="21" t="e">
        <f t="shared" si="3"/>
        <v>#DIV/0!</v>
      </c>
    </row>
    <row r="131" spans="1:9">
      <c r="A131" s="154" t="s">
        <v>3971</v>
      </c>
      <c r="B131" s="154" t="s">
        <v>3972</v>
      </c>
      <c r="C131" s="154" t="s">
        <v>1641</v>
      </c>
      <c r="D131" s="179"/>
      <c r="E131" s="179"/>
      <c r="F131" s="179"/>
      <c r="G131" s="179"/>
      <c r="H131" s="21" t="e">
        <f t="shared" ref="H131:H194" si="4">(G131-F131)/ABS(F131)</f>
        <v>#DIV/0!</v>
      </c>
      <c r="I131" s="21" t="e">
        <f t="shared" ref="I131:I194" si="5">(1+(G131-D131)/ABS(D131))^(1/3)-1</f>
        <v>#DIV/0!</v>
      </c>
    </row>
    <row r="132" spans="1:9">
      <c r="A132" s="154" t="s">
        <v>3921</v>
      </c>
      <c r="B132" s="154" t="s">
        <v>3922</v>
      </c>
      <c r="C132" s="154" t="s">
        <v>1641</v>
      </c>
      <c r="D132" s="179"/>
      <c r="E132" s="179"/>
      <c r="F132" s="179"/>
      <c r="G132" s="179"/>
      <c r="H132" s="21" t="e">
        <f t="shared" si="4"/>
        <v>#DIV/0!</v>
      </c>
      <c r="I132" s="21" t="e">
        <f t="shared" si="5"/>
        <v>#DIV/0!</v>
      </c>
    </row>
    <row r="133" spans="1:9">
      <c r="A133" s="154" t="s">
        <v>3951</v>
      </c>
      <c r="B133" s="154" t="s">
        <v>3952</v>
      </c>
      <c r="C133" s="154" t="s">
        <v>1641</v>
      </c>
      <c r="D133" s="179"/>
      <c r="E133" s="179"/>
      <c r="F133" s="179"/>
      <c r="G133" s="179"/>
      <c r="H133" s="21" t="e">
        <f t="shared" si="4"/>
        <v>#DIV/0!</v>
      </c>
      <c r="I133" s="21" t="e">
        <f t="shared" si="5"/>
        <v>#DIV/0!</v>
      </c>
    </row>
    <row r="134" spans="1:9">
      <c r="A134" s="154" t="s">
        <v>3717</v>
      </c>
      <c r="B134" s="154" t="s">
        <v>3718</v>
      </c>
      <c r="C134" s="154" t="s">
        <v>1641</v>
      </c>
      <c r="D134" s="179"/>
      <c r="E134" s="179"/>
      <c r="F134" s="179"/>
      <c r="G134" s="179"/>
      <c r="H134" s="21" t="e">
        <f t="shared" si="4"/>
        <v>#DIV/0!</v>
      </c>
      <c r="I134" s="21" t="e">
        <f t="shared" si="5"/>
        <v>#DIV/0!</v>
      </c>
    </row>
    <row r="135" spans="1:9">
      <c r="A135" s="154" t="s">
        <v>3735</v>
      </c>
      <c r="B135" s="154" t="s">
        <v>3736</v>
      </c>
      <c r="C135" s="154" t="s">
        <v>1641</v>
      </c>
      <c r="D135" s="179"/>
      <c r="E135" s="179"/>
      <c r="F135" s="179"/>
      <c r="G135" s="179"/>
      <c r="H135" s="21" t="e">
        <f t="shared" si="4"/>
        <v>#DIV/0!</v>
      </c>
      <c r="I135" s="21" t="e">
        <f t="shared" si="5"/>
        <v>#DIV/0!</v>
      </c>
    </row>
    <row r="136" spans="1:9">
      <c r="A136" s="154" t="s">
        <v>3923</v>
      </c>
      <c r="B136" s="154" t="s">
        <v>3936</v>
      </c>
      <c r="C136" s="154" t="s">
        <v>1641</v>
      </c>
      <c r="D136" s="179"/>
      <c r="E136" s="179"/>
      <c r="F136" s="179"/>
      <c r="G136" s="179"/>
      <c r="H136" s="21" t="e">
        <f t="shared" si="4"/>
        <v>#DIV/0!</v>
      </c>
      <c r="I136" s="21" t="e">
        <f t="shared" si="5"/>
        <v>#DIV/0!</v>
      </c>
    </row>
    <row r="137" spans="1:9">
      <c r="A137" s="154" t="s">
        <v>4112</v>
      </c>
      <c r="B137" s="154" t="s">
        <v>4113</v>
      </c>
      <c r="C137" s="154" t="s">
        <v>1641</v>
      </c>
      <c r="D137" s="179"/>
      <c r="E137" s="179"/>
      <c r="F137" s="179"/>
      <c r="G137" s="179"/>
      <c r="H137" s="21" t="e">
        <f t="shared" si="4"/>
        <v>#DIV/0!</v>
      </c>
      <c r="I137" s="21" t="e">
        <f t="shared" si="5"/>
        <v>#DIV/0!</v>
      </c>
    </row>
    <row r="138" spans="1:9">
      <c r="A138" s="154" t="s">
        <v>1770</v>
      </c>
      <c r="B138" s="154" t="s">
        <v>3689</v>
      </c>
      <c r="C138" s="154" t="s">
        <v>1641</v>
      </c>
      <c r="D138" s="179"/>
      <c r="E138" s="179"/>
      <c r="F138" s="179"/>
      <c r="G138" s="179"/>
      <c r="H138" s="21" t="e">
        <f t="shared" si="4"/>
        <v>#DIV/0!</v>
      </c>
      <c r="I138" s="21" t="e">
        <f t="shared" si="5"/>
        <v>#DIV/0!</v>
      </c>
    </row>
    <row r="139" spans="1:9">
      <c r="A139" s="154" t="s">
        <v>3954</v>
      </c>
      <c r="B139" s="154" t="s">
        <v>3955</v>
      </c>
      <c r="C139" s="154" t="s">
        <v>1641</v>
      </c>
      <c r="D139" s="179"/>
      <c r="E139" s="179"/>
      <c r="F139" s="179"/>
      <c r="G139" s="179"/>
      <c r="H139" s="21" t="e">
        <f t="shared" si="4"/>
        <v>#DIV/0!</v>
      </c>
      <c r="I139" s="21" t="e">
        <f t="shared" si="5"/>
        <v>#DIV/0!</v>
      </c>
    </row>
    <row r="140" spans="1:9">
      <c r="A140" s="154" t="s">
        <v>1772</v>
      </c>
      <c r="B140" s="154" t="s">
        <v>1773</v>
      </c>
      <c r="C140" s="154" t="s">
        <v>1641</v>
      </c>
      <c r="D140" s="179"/>
      <c r="E140" s="179"/>
      <c r="F140" s="179"/>
      <c r="G140" s="179"/>
      <c r="H140" s="21" t="e">
        <f t="shared" si="4"/>
        <v>#DIV/0!</v>
      </c>
      <c r="I140" s="21" t="e">
        <f t="shared" si="5"/>
        <v>#DIV/0!</v>
      </c>
    </row>
    <row r="141" spans="1:9">
      <c r="A141" s="154" t="s">
        <v>1774</v>
      </c>
      <c r="B141" s="154" t="s">
        <v>1775</v>
      </c>
      <c r="C141" s="154" t="s">
        <v>1641</v>
      </c>
      <c r="D141" s="179"/>
      <c r="E141" s="179"/>
      <c r="F141" s="179"/>
      <c r="G141" s="179"/>
      <c r="H141" s="21" t="e">
        <f t="shared" si="4"/>
        <v>#DIV/0!</v>
      </c>
      <c r="I141" s="21" t="e">
        <f t="shared" si="5"/>
        <v>#DIV/0!</v>
      </c>
    </row>
    <row r="142" spans="1:9">
      <c r="A142" s="154" t="s">
        <v>1776</v>
      </c>
      <c r="B142" s="154" t="s">
        <v>1777</v>
      </c>
      <c r="C142" s="154" t="s">
        <v>1641</v>
      </c>
      <c r="D142" s="179"/>
      <c r="E142" s="179"/>
      <c r="F142" s="179"/>
      <c r="G142" s="179"/>
      <c r="H142" s="21" t="e">
        <f t="shared" si="4"/>
        <v>#DIV/0!</v>
      </c>
      <c r="I142" s="21" t="e">
        <f t="shared" si="5"/>
        <v>#DIV/0!</v>
      </c>
    </row>
    <row r="143" spans="1:9">
      <c r="A143" s="154" t="s">
        <v>4165</v>
      </c>
      <c r="B143" s="154" t="s">
        <v>4166</v>
      </c>
      <c r="C143" s="154" t="s">
        <v>1641</v>
      </c>
      <c r="D143" s="179"/>
      <c r="E143" s="179"/>
      <c r="F143" s="179"/>
      <c r="G143" s="179"/>
      <c r="H143" s="21" t="e">
        <f t="shared" si="4"/>
        <v>#DIV/0!</v>
      </c>
      <c r="I143" s="21" t="e">
        <f t="shared" si="5"/>
        <v>#DIV/0!</v>
      </c>
    </row>
    <row r="144" spans="1:9">
      <c r="A144" s="154" t="s">
        <v>4234</v>
      </c>
      <c r="B144" s="154" t="s">
        <v>4235</v>
      </c>
      <c r="C144" s="154" t="s">
        <v>1641</v>
      </c>
      <c r="D144" s="179"/>
      <c r="E144" s="179"/>
      <c r="F144" s="179"/>
      <c r="G144" s="179"/>
      <c r="H144" s="21" t="e">
        <f t="shared" si="4"/>
        <v>#DIV/0!</v>
      </c>
      <c r="I144" s="21" t="e">
        <f t="shared" si="5"/>
        <v>#DIV/0!</v>
      </c>
    </row>
    <row r="145" spans="1:9">
      <c r="A145" s="154" t="s">
        <v>1778</v>
      </c>
      <c r="B145" s="154" t="s">
        <v>3678</v>
      </c>
      <c r="C145" s="154" t="s">
        <v>1641</v>
      </c>
      <c r="D145" s="179"/>
      <c r="E145" s="179"/>
      <c r="F145" s="179"/>
      <c r="G145" s="179"/>
      <c r="H145" s="21" t="e">
        <f t="shared" si="4"/>
        <v>#DIV/0!</v>
      </c>
      <c r="I145" s="21" t="e">
        <f t="shared" si="5"/>
        <v>#DIV/0!</v>
      </c>
    </row>
    <row r="146" spans="1:9">
      <c r="A146" s="154" t="s">
        <v>1780</v>
      </c>
      <c r="B146" s="154" t="s">
        <v>3737</v>
      </c>
      <c r="C146" s="154" t="s">
        <v>1641</v>
      </c>
      <c r="D146" s="179"/>
      <c r="E146" s="179"/>
      <c r="F146" s="179"/>
      <c r="G146" s="179"/>
      <c r="H146" s="21" t="e">
        <f t="shared" si="4"/>
        <v>#DIV/0!</v>
      </c>
      <c r="I146" s="21" t="e">
        <f t="shared" si="5"/>
        <v>#DIV/0!</v>
      </c>
    </row>
    <row r="147" spans="1:9">
      <c r="A147" s="154" t="s">
        <v>109</v>
      </c>
      <c r="B147" s="154" t="s">
        <v>1783</v>
      </c>
      <c r="C147" s="154" t="s">
        <v>1641</v>
      </c>
      <c r="D147" s="179">
        <v>14798317219715</v>
      </c>
      <c r="E147" s="179">
        <v>11606030646959</v>
      </c>
      <c r="F147" s="179">
        <v>10398370049725</v>
      </c>
      <c r="G147" s="179">
        <v>11414339911686</v>
      </c>
      <c r="H147" s="21">
        <f t="shared" si="4"/>
        <v>9.770472267313364E-2</v>
      </c>
      <c r="I147" s="21">
        <f t="shared" si="5"/>
        <v>-8.2908173394114382E-2</v>
      </c>
    </row>
    <row r="148" spans="1:9">
      <c r="A148" s="154" t="s">
        <v>110</v>
      </c>
      <c r="B148" s="154" t="s">
        <v>1784</v>
      </c>
      <c r="C148" s="154" t="s">
        <v>1641</v>
      </c>
      <c r="D148" s="179">
        <v>69270226003</v>
      </c>
      <c r="E148" s="179">
        <v>36692331691</v>
      </c>
      <c r="F148" s="179">
        <v>54893926778</v>
      </c>
      <c r="G148" s="179"/>
      <c r="H148" s="21">
        <f t="shared" si="4"/>
        <v>-1</v>
      </c>
      <c r="I148" s="21">
        <f t="shared" si="5"/>
        <v>-1</v>
      </c>
    </row>
    <row r="149" spans="1:9">
      <c r="A149" s="154" t="s">
        <v>3754</v>
      </c>
      <c r="B149" s="154" t="s">
        <v>3755</v>
      </c>
      <c r="C149" s="154" t="s">
        <v>1641</v>
      </c>
      <c r="D149" s="179">
        <v>880462911763</v>
      </c>
      <c r="E149" s="179">
        <v>745377314586</v>
      </c>
      <c r="F149" s="179">
        <v>1588234634885</v>
      </c>
      <c r="G149" s="179">
        <v>3240722769274</v>
      </c>
      <c r="H149" s="21">
        <f t="shared" si="4"/>
        <v>1.0404559238872488</v>
      </c>
      <c r="I149" s="21">
        <f t="shared" si="5"/>
        <v>0.54398687645669663</v>
      </c>
    </row>
    <row r="150" spans="1:9">
      <c r="A150" s="154" t="s">
        <v>762</v>
      </c>
      <c r="B150" s="154" t="s">
        <v>1785</v>
      </c>
      <c r="C150" s="154" t="s">
        <v>1641</v>
      </c>
      <c r="D150" s="179">
        <v>315693407917</v>
      </c>
      <c r="E150" s="179">
        <v>137243674272</v>
      </c>
      <c r="F150" s="179">
        <v>114823028545</v>
      </c>
      <c r="G150" s="179">
        <v>702152457423</v>
      </c>
      <c r="H150" s="21">
        <f t="shared" si="4"/>
        <v>5.1150839367367951</v>
      </c>
      <c r="I150" s="21">
        <f t="shared" si="5"/>
        <v>0.30533495793573584</v>
      </c>
    </row>
    <row r="151" spans="1:9">
      <c r="A151" s="154" t="s">
        <v>4267</v>
      </c>
      <c r="B151" s="154" t="s">
        <v>4268</v>
      </c>
      <c r="C151" s="154" t="s">
        <v>1641</v>
      </c>
      <c r="D151" s="179">
        <v>622040750969</v>
      </c>
      <c r="E151" s="179">
        <v>440507209178</v>
      </c>
      <c r="F151" s="179">
        <v>540023104471</v>
      </c>
      <c r="G151" s="179"/>
      <c r="H151" s="21">
        <f t="shared" si="4"/>
        <v>-1</v>
      </c>
      <c r="I151" s="21">
        <f t="shared" si="5"/>
        <v>-1</v>
      </c>
    </row>
    <row r="152" spans="1:9">
      <c r="A152" s="154" t="s">
        <v>111</v>
      </c>
      <c r="B152" s="154" t="s">
        <v>3679</v>
      </c>
      <c r="C152" s="154" t="s">
        <v>1641</v>
      </c>
      <c r="D152" s="179">
        <v>368916322614</v>
      </c>
      <c r="E152" s="179">
        <v>330357294753</v>
      </c>
      <c r="F152" s="179">
        <v>1631297943916</v>
      </c>
      <c r="G152" s="179">
        <v>1475461544406</v>
      </c>
      <c r="H152" s="21">
        <f t="shared" si="4"/>
        <v>-9.5529084733539299E-2</v>
      </c>
      <c r="I152" s="21">
        <f t="shared" si="5"/>
        <v>0.58732799077955411</v>
      </c>
    </row>
    <row r="153" spans="1:9">
      <c r="A153" s="154" t="s">
        <v>858</v>
      </c>
      <c r="B153" s="154" t="s">
        <v>2750</v>
      </c>
      <c r="C153" s="154" t="s">
        <v>1641</v>
      </c>
      <c r="D153" s="179">
        <v>157632143008</v>
      </c>
      <c r="E153" s="179">
        <v>155624790449</v>
      </c>
      <c r="F153" s="179">
        <v>181487212189</v>
      </c>
      <c r="G153" s="179"/>
      <c r="H153" s="21">
        <f t="shared" si="4"/>
        <v>-1</v>
      </c>
      <c r="I153" s="21">
        <f t="shared" si="5"/>
        <v>-1</v>
      </c>
    </row>
    <row r="154" spans="1:9">
      <c r="A154" s="154" t="s">
        <v>112</v>
      </c>
      <c r="B154" s="154" t="s">
        <v>1787</v>
      </c>
      <c r="C154" s="154" t="s">
        <v>1641</v>
      </c>
      <c r="D154" s="179">
        <v>361759037132</v>
      </c>
      <c r="E154" s="179">
        <v>28454692631</v>
      </c>
      <c r="F154" s="179">
        <v>26067162087</v>
      </c>
      <c r="G154" s="179"/>
      <c r="H154" s="21">
        <f t="shared" si="4"/>
        <v>-1</v>
      </c>
      <c r="I154" s="21">
        <f t="shared" si="5"/>
        <v>-1</v>
      </c>
    </row>
    <row r="155" spans="1:9">
      <c r="A155" s="154" t="s">
        <v>114</v>
      </c>
      <c r="B155" s="154" t="s">
        <v>1789</v>
      </c>
      <c r="C155" s="154" t="s">
        <v>1641</v>
      </c>
      <c r="D155" s="179">
        <v>993915564733</v>
      </c>
      <c r="E155" s="179">
        <v>2250577339920</v>
      </c>
      <c r="F155" s="179">
        <v>1455479595602</v>
      </c>
      <c r="G155" s="179">
        <v>1676881154818</v>
      </c>
      <c r="H155" s="21">
        <f t="shared" si="4"/>
        <v>0.1521158798000368</v>
      </c>
      <c r="I155" s="21">
        <f t="shared" si="5"/>
        <v>0.19046764766415647</v>
      </c>
    </row>
    <row r="156" spans="1:9">
      <c r="A156" s="154" t="s">
        <v>3738</v>
      </c>
      <c r="B156" s="154" t="s">
        <v>3739</v>
      </c>
      <c r="C156" s="154" t="s">
        <v>1641</v>
      </c>
      <c r="D156" s="179">
        <v>25383814616</v>
      </c>
      <c r="E156" s="179">
        <v>13702276482</v>
      </c>
      <c r="F156" s="179">
        <v>5955684370</v>
      </c>
      <c r="G156" s="179">
        <v>17939188969</v>
      </c>
      <c r="H156" s="21">
        <f t="shared" si="4"/>
        <v>2.0121121024081403</v>
      </c>
      <c r="I156" s="21">
        <f t="shared" si="5"/>
        <v>-0.10926475068148012</v>
      </c>
    </row>
    <row r="157" spans="1:9">
      <c r="A157" s="154" t="s">
        <v>115</v>
      </c>
      <c r="B157" s="154" t="s">
        <v>3962</v>
      </c>
      <c r="C157" s="154" t="s">
        <v>1641</v>
      </c>
      <c r="D157" s="179">
        <v>81200439796</v>
      </c>
      <c r="E157" s="179">
        <v>84687795019</v>
      </c>
      <c r="F157" s="179">
        <v>100668131999</v>
      </c>
      <c r="G157" s="179">
        <v>97465148937</v>
      </c>
      <c r="H157" s="21">
        <f t="shared" si="4"/>
        <v>-3.1817249395586451E-2</v>
      </c>
      <c r="I157" s="21">
        <f t="shared" si="5"/>
        <v>6.2748065504262707E-2</v>
      </c>
    </row>
    <row r="158" spans="1:9">
      <c r="A158" s="154" t="s">
        <v>116</v>
      </c>
      <c r="B158" s="154" t="s">
        <v>1791</v>
      </c>
      <c r="C158" s="154" t="s">
        <v>1641</v>
      </c>
      <c r="D158" s="179">
        <v>10264016818</v>
      </c>
      <c r="E158" s="179">
        <v>10302456503</v>
      </c>
      <c r="F158" s="179">
        <v>8554817300</v>
      </c>
      <c r="G158" s="179">
        <v>5952877954</v>
      </c>
      <c r="H158" s="21">
        <f t="shared" si="4"/>
        <v>-0.30414902560221829</v>
      </c>
      <c r="I158" s="21">
        <f t="shared" si="5"/>
        <v>-0.16605666660088436</v>
      </c>
    </row>
    <row r="159" spans="1:9">
      <c r="A159" s="154" t="s">
        <v>787</v>
      </c>
      <c r="B159" s="154" t="s">
        <v>1793</v>
      </c>
      <c r="C159" s="154" t="s">
        <v>1641</v>
      </c>
      <c r="D159" s="179">
        <v>3881881209633</v>
      </c>
      <c r="E159" s="179">
        <v>2623175190293</v>
      </c>
      <c r="F159" s="179">
        <v>3988716618482</v>
      </c>
      <c r="G159" s="179">
        <v>5625179312424</v>
      </c>
      <c r="H159" s="21">
        <f t="shared" si="4"/>
        <v>0.4102729901541099</v>
      </c>
      <c r="I159" s="21">
        <f t="shared" si="5"/>
        <v>0.13161330016254724</v>
      </c>
    </row>
    <row r="160" spans="1:9">
      <c r="A160" s="154" t="s">
        <v>118</v>
      </c>
      <c r="B160" s="154" t="s">
        <v>1794</v>
      </c>
      <c r="C160" s="154" t="s">
        <v>1641</v>
      </c>
      <c r="D160" s="179">
        <v>1128745396000</v>
      </c>
      <c r="E160" s="179">
        <v>1663970953000</v>
      </c>
      <c r="F160" s="179">
        <v>1013433083000</v>
      </c>
      <c r="G160" s="179"/>
      <c r="H160" s="21">
        <f t="shared" si="4"/>
        <v>-1</v>
      </c>
      <c r="I160" s="21">
        <f t="shared" si="5"/>
        <v>-1</v>
      </c>
    </row>
    <row r="161" spans="1:9">
      <c r="A161" s="154" t="s">
        <v>119</v>
      </c>
      <c r="B161" s="154" t="s">
        <v>1795</v>
      </c>
      <c r="C161" s="154" t="s">
        <v>1641</v>
      </c>
      <c r="D161" s="179">
        <v>821937122836</v>
      </c>
      <c r="E161" s="179">
        <v>384900627280</v>
      </c>
      <c r="F161" s="179">
        <v>650499312067</v>
      </c>
      <c r="G161" s="179">
        <v>1206512634633</v>
      </c>
      <c r="H161" s="21">
        <f t="shared" si="4"/>
        <v>0.85474851741077917</v>
      </c>
      <c r="I161" s="21">
        <f t="shared" si="5"/>
        <v>0.13648687917771873</v>
      </c>
    </row>
    <row r="162" spans="1:9">
      <c r="A162" s="154" t="s">
        <v>123</v>
      </c>
      <c r="B162" s="154" t="s">
        <v>1797</v>
      </c>
      <c r="C162" s="154" t="s">
        <v>1641</v>
      </c>
      <c r="D162" s="179">
        <v>6635698364</v>
      </c>
      <c r="E162" s="179">
        <v>17706690280</v>
      </c>
      <c r="F162" s="179">
        <v>101624734347</v>
      </c>
      <c r="G162" s="179"/>
      <c r="H162" s="21">
        <f t="shared" si="4"/>
        <v>-1</v>
      </c>
      <c r="I162" s="21">
        <f t="shared" si="5"/>
        <v>-1</v>
      </c>
    </row>
    <row r="163" spans="1:9">
      <c r="A163" s="154" t="s">
        <v>124</v>
      </c>
      <c r="B163" s="154" t="s">
        <v>1798</v>
      </c>
      <c r="C163" s="154" t="s">
        <v>1641</v>
      </c>
      <c r="D163" s="179">
        <v>-43791581326</v>
      </c>
      <c r="E163" s="179">
        <v>35939331273</v>
      </c>
      <c r="F163" s="179">
        <v>9857289670</v>
      </c>
      <c r="G163" s="179">
        <v>17149502928</v>
      </c>
      <c r="H163" s="21">
        <f t="shared" si="4"/>
        <v>0.73977873250426651</v>
      </c>
      <c r="I163" s="21">
        <f t="shared" si="5"/>
        <v>0.33730512719842731</v>
      </c>
    </row>
    <row r="164" spans="1:9">
      <c r="A164" s="154" t="s">
        <v>125</v>
      </c>
      <c r="B164" s="154" t="s">
        <v>1799</v>
      </c>
      <c r="C164" s="154" t="s">
        <v>1641</v>
      </c>
      <c r="D164" s="179">
        <v>721888942</v>
      </c>
      <c r="E164" s="179">
        <v>317453125</v>
      </c>
      <c r="F164" s="179">
        <v>-10740798320</v>
      </c>
      <c r="G164" s="179"/>
      <c r="H164" s="21">
        <f t="shared" si="4"/>
        <v>1</v>
      </c>
      <c r="I164" s="21">
        <f t="shared" si="5"/>
        <v>-1</v>
      </c>
    </row>
    <row r="165" spans="1:9">
      <c r="A165" s="154" t="s">
        <v>126</v>
      </c>
      <c r="B165" s="154" t="s">
        <v>1800</v>
      </c>
      <c r="C165" s="154" t="s">
        <v>1641</v>
      </c>
      <c r="D165" s="179">
        <v>239380396210</v>
      </c>
      <c r="E165" s="179">
        <v>34589176516</v>
      </c>
      <c r="F165" s="179">
        <v>124973224111</v>
      </c>
      <c r="G165" s="179">
        <v>5619381333</v>
      </c>
      <c r="H165" s="21">
        <f t="shared" si="4"/>
        <v>-0.95503531758123705</v>
      </c>
      <c r="I165" s="21">
        <f t="shared" si="5"/>
        <v>-0.71367013994975248</v>
      </c>
    </row>
    <row r="166" spans="1:9">
      <c r="A166" s="154" t="s">
        <v>128</v>
      </c>
      <c r="B166" s="154" t="s">
        <v>1802</v>
      </c>
      <c r="C166" s="154" t="s">
        <v>1641</v>
      </c>
      <c r="D166" s="179">
        <v>40197417586</v>
      </c>
      <c r="E166" s="179">
        <v>51863319941</v>
      </c>
      <c r="F166" s="179">
        <v>30199499050</v>
      </c>
      <c r="G166" s="179">
        <v>23649605536</v>
      </c>
      <c r="H166" s="21">
        <f t="shared" si="4"/>
        <v>-0.21688748886713735</v>
      </c>
      <c r="I166" s="21">
        <f t="shared" si="5"/>
        <v>-0.16206837335884228</v>
      </c>
    </row>
    <row r="167" spans="1:9">
      <c r="A167" s="154" t="s">
        <v>129</v>
      </c>
      <c r="B167" s="154" t="s">
        <v>3948</v>
      </c>
      <c r="C167" s="154" t="s">
        <v>1641</v>
      </c>
      <c r="D167" s="179">
        <v>852487875934</v>
      </c>
      <c r="E167" s="179">
        <v>674358865907</v>
      </c>
      <c r="F167" s="179">
        <v>1039655044354</v>
      </c>
      <c r="G167" s="179">
        <v>1178617386238</v>
      </c>
      <c r="H167" s="21">
        <f t="shared" si="4"/>
        <v>0.13366197051479284</v>
      </c>
      <c r="I167" s="21">
        <f t="shared" si="5"/>
        <v>0.11402484697148529</v>
      </c>
    </row>
    <row r="168" spans="1:9">
      <c r="A168" s="154" t="s">
        <v>130</v>
      </c>
      <c r="B168" s="154" t="s">
        <v>1804</v>
      </c>
      <c r="C168" s="154" t="s">
        <v>1641</v>
      </c>
      <c r="D168" s="179">
        <v>7749794000000</v>
      </c>
      <c r="E168" s="179">
        <v>10070898000000</v>
      </c>
      <c r="F168" s="179">
        <v>12762953000000</v>
      </c>
      <c r="G168" s="179">
        <v>16503470000000</v>
      </c>
      <c r="H168" s="21">
        <f t="shared" si="4"/>
        <v>0.29307613998108434</v>
      </c>
      <c r="I168" s="21">
        <f t="shared" si="5"/>
        <v>0.28655503817921479</v>
      </c>
    </row>
    <row r="169" spans="1:9">
      <c r="A169" s="154" t="s">
        <v>131</v>
      </c>
      <c r="B169" s="154" t="s">
        <v>1805</v>
      </c>
      <c r="C169" s="154" t="s">
        <v>1641</v>
      </c>
      <c r="D169" s="179">
        <v>419367318934</v>
      </c>
      <c r="E169" s="179">
        <v>131643451216</v>
      </c>
      <c r="F169" s="179">
        <v>66057103130</v>
      </c>
      <c r="G169" s="179">
        <v>639205490694</v>
      </c>
      <c r="H169" s="21">
        <f t="shared" si="4"/>
        <v>8.6765595281410874</v>
      </c>
      <c r="I169" s="21">
        <f t="shared" si="5"/>
        <v>0.15084094397728909</v>
      </c>
    </row>
    <row r="170" spans="1:9">
      <c r="A170" s="154" t="s">
        <v>132</v>
      </c>
      <c r="B170" s="154" t="s">
        <v>1806</v>
      </c>
      <c r="C170" s="154" t="s">
        <v>1641</v>
      </c>
      <c r="D170" s="179">
        <v>1095618039142</v>
      </c>
      <c r="E170" s="179">
        <v>665078031091</v>
      </c>
      <c r="F170" s="179">
        <v>348309879490</v>
      </c>
      <c r="G170" s="179">
        <v>705567169656</v>
      </c>
      <c r="H170" s="21">
        <f t="shared" si="4"/>
        <v>1.025688076057736</v>
      </c>
      <c r="I170" s="21">
        <f t="shared" si="5"/>
        <v>-0.13643891465617097</v>
      </c>
    </row>
    <row r="171" spans="1:9">
      <c r="A171" s="154" t="s">
        <v>724</v>
      </c>
      <c r="B171" s="154" t="s">
        <v>4127</v>
      </c>
      <c r="C171" s="154" t="s">
        <v>1641</v>
      </c>
      <c r="D171" s="179">
        <v>36561695339</v>
      </c>
      <c r="E171" s="179">
        <v>20963250699</v>
      </c>
      <c r="F171" s="179">
        <v>18688349933</v>
      </c>
      <c r="G171" s="179">
        <v>51465920461</v>
      </c>
      <c r="H171" s="21">
        <f t="shared" si="4"/>
        <v>1.7539039372395939</v>
      </c>
      <c r="I171" s="21">
        <f t="shared" si="5"/>
        <v>0.12072176526907308</v>
      </c>
    </row>
    <row r="172" spans="1:9">
      <c r="A172" s="154" t="s">
        <v>133</v>
      </c>
      <c r="B172" s="154" t="s">
        <v>1807</v>
      </c>
      <c r="C172" s="154" t="s">
        <v>1641</v>
      </c>
      <c r="D172" s="179">
        <v>221996674167</v>
      </c>
      <c r="E172" s="179">
        <v>348147604458</v>
      </c>
      <c r="F172" s="179">
        <v>367192744446</v>
      </c>
      <c r="G172" s="179">
        <v>3596229344719</v>
      </c>
      <c r="H172" s="21">
        <f t="shared" si="4"/>
        <v>8.7938464174851578</v>
      </c>
      <c r="I172" s="21">
        <f t="shared" si="5"/>
        <v>1.5302706085462598</v>
      </c>
    </row>
    <row r="173" spans="1:9">
      <c r="A173" s="154" t="s">
        <v>1198</v>
      </c>
      <c r="B173" s="154" t="s">
        <v>2805</v>
      </c>
      <c r="C173" s="154" t="s">
        <v>1641</v>
      </c>
      <c r="D173" s="179">
        <v>264050336161</v>
      </c>
      <c r="E173" s="179">
        <v>322122856962</v>
      </c>
      <c r="F173" s="179">
        <v>426416159039</v>
      </c>
      <c r="G173" s="179"/>
      <c r="H173" s="21">
        <f t="shared" si="4"/>
        <v>-1</v>
      </c>
      <c r="I173" s="21">
        <f t="shared" si="5"/>
        <v>-1</v>
      </c>
    </row>
    <row r="174" spans="1:9">
      <c r="A174" s="154" t="s">
        <v>122</v>
      </c>
      <c r="B174" s="154" t="s">
        <v>1808</v>
      </c>
      <c r="C174" s="154" t="s">
        <v>1641</v>
      </c>
      <c r="D174" s="179">
        <v>-10109607258</v>
      </c>
      <c r="E174" s="179">
        <v>-16430913909</v>
      </c>
      <c r="F174" s="179">
        <v>22739316884</v>
      </c>
      <c r="G174" s="179"/>
      <c r="H174" s="21">
        <f t="shared" si="4"/>
        <v>-1</v>
      </c>
      <c r="I174" s="21">
        <f t="shared" si="5"/>
        <v>0.25992104989487319</v>
      </c>
    </row>
    <row r="175" spans="1:9">
      <c r="A175" s="154" t="s">
        <v>12</v>
      </c>
      <c r="B175" s="154" t="s">
        <v>1809</v>
      </c>
      <c r="C175" s="154" t="s">
        <v>1641</v>
      </c>
      <c r="D175" s="179">
        <v>-50772768959</v>
      </c>
      <c r="E175" s="179">
        <v>69319503936</v>
      </c>
      <c r="F175" s="179">
        <v>3068939327</v>
      </c>
      <c r="G175" s="179">
        <v>50407018678</v>
      </c>
      <c r="H175" s="21">
        <f t="shared" si="4"/>
        <v>15.424899063506315</v>
      </c>
      <c r="I175" s="21">
        <f t="shared" si="5"/>
        <v>0.44109425729164653</v>
      </c>
    </row>
    <row r="176" spans="1:9">
      <c r="A176" s="154" t="s">
        <v>137</v>
      </c>
      <c r="B176" s="154" t="s">
        <v>1810</v>
      </c>
      <c r="C176" s="154" t="s">
        <v>1641</v>
      </c>
      <c r="D176" s="179">
        <v>3127252687</v>
      </c>
      <c r="E176" s="179">
        <v>21149396027</v>
      </c>
      <c r="F176" s="179">
        <v>25568408490</v>
      </c>
      <c r="G176" s="179">
        <v>31257718322</v>
      </c>
      <c r="H176" s="21">
        <f t="shared" si="4"/>
        <v>0.22251325631883317</v>
      </c>
      <c r="I176" s="21">
        <f t="shared" si="5"/>
        <v>1.1540945716180135</v>
      </c>
    </row>
    <row r="177" spans="1:9">
      <c r="A177" s="154" t="s">
        <v>885</v>
      </c>
      <c r="B177" s="154" t="s">
        <v>2821</v>
      </c>
      <c r="C177" s="154" t="s">
        <v>1641</v>
      </c>
      <c r="D177" s="179">
        <v>583473805281</v>
      </c>
      <c r="E177" s="179">
        <v>236522121928</v>
      </c>
      <c r="F177" s="179">
        <v>269752732198</v>
      </c>
      <c r="G177" s="179">
        <v>475840443075</v>
      </c>
      <c r="H177" s="21">
        <f t="shared" si="4"/>
        <v>0.76398748289871066</v>
      </c>
      <c r="I177" s="21">
        <f t="shared" si="5"/>
        <v>-6.5713666949094085E-2</v>
      </c>
    </row>
    <row r="178" spans="1:9">
      <c r="A178" s="154" t="s">
        <v>4269</v>
      </c>
      <c r="B178" s="154" t="s">
        <v>4270</v>
      </c>
      <c r="C178" s="154" t="s">
        <v>1641</v>
      </c>
      <c r="D178" s="179">
        <v>65352769677</v>
      </c>
      <c r="E178" s="179">
        <v>220621518887</v>
      </c>
      <c r="F178" s="179">
        <v>1039750737100</v>
      </c>
      <c r="G178" s="179"/>
      <c r="H178" s="21">
        <f t="shared" si="4"/>
        <v>-1</v>
      </c>
      <c r="I178" s="21">
        <f t="shared" si="5"/>
        <v>-1</v>
      </c>
    </row>
    <row r="179" spans="1:9">
      <c r="A179" s="154" t="s">
        <v>140</v>
      </c>
      <c r="B179" s="154" t="s">
        <v>1813</v>
      </c>
      <c r="C179" s="154" t="s">
        <v>1641</v>
      </c>
      <c r="D179" s="179">
        <v>8483510554031</v>
      </c>
      <c r="E179" s="179">
        <v>6835064334356</v>
      </c>
      <c r="F179" s="179">
        <v>12021443836074</v>
      </c>
      <c r="G179" s="179">
        <v>15450084827347</v>
      </c>
      <c r="H179" s="21">
        <f t="shared" si="4"/>
        <v>0.28521041548972009</v>
      </c>
      <c r="I179" s="21">
        <f t="shared" si="5"/>
        <v>0.22119519807614729</v>
      </c>
    </row>
    <row r="180" spans="1:9">
      <c r="A180" s="154" t="s">
        <v>121</v>
      </c>
      <c r="B180" s="154" t="s">
        <v>1814</v>
      </c>
      <c r="C180" s="154" t="s">
        <v>1641</v>
      </c>
      <c r="D180" s="179">
        <v>-60410352775</v>
      </c>
      <c r="E180" s="179">
        <v>127349323049</v>
      </c>
      <c r="F180" s="179">
        <v>57446751273</v>
      </c>
      <c r="G180" s="179"/>
      <c r="H180" s="21">
        <f t="shared" si="4"/>
        <v>-1</v>
      </c>
      <c r="I180" s="21">
        <f t="shared" si="5"/>
        <v>0.25992104989487319</v>
      </c>
    </row>
    <row r="181" spans="1:9">
      <c r="A181" s="154" t="s">
        <v>141</v>
      </c>
      <c r="B181" s="154" t="s">
        <v>1815</v>
      </c>
      <c r="C181" s="154" t="s">
        <v>1641</v>
      </c>
      <c r="D181" s="179">
        <v>18808226534</v>
      </c>
      <c r="E181" s="179">
        <v>5158051909</v>
      </c>
      <c r="F181" s="179">
        <v>33747822434</v>
      </c>
      <c r="G181" s="179"/>
      <c r="H181" s="21">
        <f t="shared" si="4"/>
        <v>-1</v>
      </c>
      <c r="I181" s="21">
        <f t="shared" si="5"/>
        <v>-1</v>
      </c>
    </row>
    <row r="182" spans="1:9">
      <c r="A182" s="154" t="s">
        <v>142</v>
      </c>
      <c r="B182" s="154" t="s">
        <v>1816</v>
      </c>
      <c r="C182" s="154" t="s">
        <v>1641</v>
      </c>
      <c r="D182" s="179">
        <v>10158848783</v>
      </c>
      <c r="E182" s="179">
        <v>16977860701</v>
      </c>
      <c r="F182" s="179">
        <v>61401116335</v>
      </c>
      <c r="G182" s="179">
        <v>36105462956</v>
      </c>
      <c r="H182" s="21">
        <f t="shared" si="4"/>
        <v>-0.41197383514965374</v>
      </c>
      <c r="I182" s="21">
        <f t="shared" si="5"/>
        <v>0.52607592382397095</v>
      </c>
    </row>
    <row r="183" spans="1:9">
      <c r="A183" s="154" t="s">
        <v>143</v>
      </c>
      <c r="B183" s="154" t="s">
        <v>1817</v>
      </c>
      <c r="C183" s="154" t="s">
        <v>1641</v>
      </c>
      <c r="D183" s="179">
        <v>-1068113902805</v>
      </c>
      <c r="E183" s="179">
        <v>813601355385</v>
      </c>
      <c r="F183" s="179">
        <v>576809632560</v>
      </c>
      <c r="G183" s="179">
        <v>628388496317</v>
      </c>
      <c r="H183" s="21">
        <f t="shared" si="4"/>
        <v>8.942094730298171E-2</v>
      </c>
      <c r="I183" s="21">
        <f t="shared" si="5"/>
        <v>0.37300599083450914</v>
      </c>
    </row>
    <row r="184" spans="1:9">
      <c r="A184" s="154" t="s">
        <v>135</v>
      </c>
      <c r="B184" s="154" t="s">
        <v>1818</v>
      </c>
      <c r="C184" s="154" t="s">
        <v>1641</v>
      </c>
      <c r="D184" s="179">
        <v>15504956526</v>
      </c>
      <c r="E184" s="179">
        <v>11754775013</v>
      </c>
      <c r="F184" s="179">
        <v>6758080124</v>
      </c>
      <c r="G184" s="179"/>
      <c r="H184" s="21">
        <f t="shared" si="4"/>
        <v>-1</v>
      </c>
      <c r="I184" s="21">
        <f t="shared" si="5"/>
        <v>-1</v>
      </c>
    </row>
    <row r="185" spans="1:9">
      <c r="A185" s="154" t="s">
        <v>144</v>
      </c>
      <c r="B185" s="154" t="s">
        <v>3879</v>
      </c>
      <c r="C185" s="154" t="s">
        <v>1641</v>
      </c>
      <c r="D185" s="179">
        <v>257706300456</v>
      </c>
      <c r="E185" s="179">
        <v>17727945657</v>
      </c>
      <c r="F185" s="179">
        <v>60146180469</v>
      </c>
      <c r="G185" s="179">
        <v>273733616880</v>
      </c>
      <c r="H185" s="21">
        <f t="shared" si="4"/>
        <v>3.5511388212105222</v>
      </c>
      <c r="I185" s="21">
        <f t="shared" si="5"/>
        <v>2.0315223352916911E-2</v>
      </c>
    </row>
    <row r="186" spans="1:9">
      <c r="A186" s="154" t="s">
        <v>835</v>
      </c>
      <c r="B186" s="154" t="s">
        <v>2850</v>
      </c>
      <c r="C186" s="154" t="s">
        <v>1641</v>
      </c>
      <c r="D186" s="179">
        <v>279053740515</v>
      </c>
      <c r="E186" s="179">
        <v>171980838183</v>
      </c>
      <c r="F186" s="179">
        <v>280917941380</v>
      </c>
      <c r="G186" s="179">
        <v>316791769388</v>
      </c>
      <c r="H186" s="21">
        <f t="shared" si="4"/>
        <v>0.12770216039520657</v>
      </c>
      <c r="I186" s="21">
        <f t="shared" si="5"/>
        <v>4.3186633549663123E-2</v>
      </c>
    </row>
    <row r="187" spans="1:9">
      <c r="A187" s="154" t="s">
        <v>145</v>
      </c>
      <c r="B187" s="154" t="s">
        <v>1820</v>
      </c>
      <c r="C187" s="154" t="s">
        <v>1641</v>
      </c>
      <c r="D187" s="179">
        <v>55282182097</v>
      </c>
      <c r="E187" s="179">
        <v>57320795701</v>
      </c>
      <c r="F187" s="179">
        <v>63782472879</v>
      </c>
      <c r="G187" s="179">
        <v>169428061449</v>
      </c>
      <c r="H187" s="21">
        <f t="shared" si="4"/>
        <v>1.6563419980661047</v>
      </c>
      <c r="I187" s="21">
        <f t="shared" si="5"/>
        <v>0.4525576843037955</v>
      </c>
    </row>
    <row r="188" spans="1:9">
      <c r="A188" s="154" t="s">
        <v>146</v>
      </c>
      <c r="B188" s="154" t="s">
        <v>1821</v>
      </c>
      <c r="C188" s="154" t="s">
        <v>1641</v>
      </c>
      <c r="D188" s="179">
        <v>37001777458</v>
      </c>
      <c r="E188" s="179">
        <v>38322579325</v>
      </c>
      <c r="F188" s="179">
        <v>23149894224</v>
      </c>
      <c r="G188" s="179"/>
      <c r="H188" s="21">
        <f t="shared" si="4"/>
        <v>-1</v>
      </c>
      <c r="I188" s="21">
        <f t="shared" si="5"/>
        <v>-1</v>
      </c>
    </row>
    <row r="189" spans="1:9">
      <c r="A189" s="154" t="s">
        <v>738</v>
      </c>
      <c r="B189" s="154" t="s">
        <v>1822</v>
      </c>
      <c r="C189" s="154" t="s">
        <v>1641</v>
      </c>
      <c r="D189" s="179">
        <v>63626117347</v>
      </c>
      <c r="E189" s="179">
        <v>60025848795</v>
      </c>
      <c r="F189" s="179">
        <v>25276526849</v>
      </c>
      <c r="G189" s="179"/>
      <c r="H189" s="21">
        <f t="shared" si="4"/>
        <v>-1</v>
      </c>
      <c r="I189" s="21">
        <f t="shared" si="5"/>
        <v>-1</v>
      </c>
    </row>
    <row r="190" spans="1:9">
      <c r="A190" s="154" t="s">
        <v>148</v>
      </c>
      <c r="B190" s="154" t="s">
        <v>1823</v>
      </c>
      <c r="C190" s="154" t="s">
        <v>1641</v>
      </c>
      <c r="D190" s="179">
        <v>17541918448</v>
      </c>
      <c r="E190" s="179">
        <v>8014244805</v>
      </c>
      <c r="F190" s="179">
        <v>9171904752</v>
      </c>
      <c r="G190" s="179">
        <v>15864302940</v>
      </c>
      <c r="H190" s="21">
        <f t="shared" si="4"/>
        <v>0.72966285291402255</v>
      </c>
      <c r="I190" s="21">
        <f t="shared" si="5"/>
        <v>-3.2952138399089947E-2</v>
      </c>
    </row>
    <row r="191" spans="1:9">
      <c r="A191" s="154" t="s">
        <v>149</v>
      </c>
      <c r="B191" s="154" t="s">
        <v>1824</v>
      </c>
      <c r="C191" s="154" t="s">
        <v>1641</v>
      </c>
      <c r="D191" s="179">
        <v>3796541144</v>
      </c>
      <c r="E191" s="179">
        <v>-41745901</v>
      </c>
      <c r="F191" s="179">
        <v>3850449440</v>
      </c>
      <c r="G191" s="179">
        <v>3714722946</v>
      </c>
      <c r="H191" s="21">
        <f t="shared" si="4"/>
        <v>-3.5249519858647979E-2</v>
      </c>
      <c r="I191" s="21">
        <f t="shared" si="5"/>
        <v>-7.2358041629871916E-3</v>
      </c>
    </row>
    <row r="192" spans="1:9">
      <c r="A192" s="154" t="s">
        <v>739</v>
      </c>
      <c r="B192" s="154" t="s">
        <v>1826</v>
      </c>
      <c r="C192" s="154" t="s">
        <v>1641</v>
      </c>
      <c r="D192" s="179">
        <v>58189619533</v>
      </c>
      <c r="E192" s="179">
        <v>62769955127</v>
      </c>
      <c r="F192" s="179">
        <v>67868024774</v>
      </c>
      <c r="G192" s="179">
        <v>71428969615</v>
      </c>
      <c r="H192" s="21">
        <f t="shared" si="4"/>
        <v>5.2468667724718948E-2</v>
      </c>
      <c r="I192" s="21">
        <f t="shared" si="5"/>
        <v>7.0720922797731678E-2</v>
      </c>
    </row>
    <row r="193" spans="1:9">
      <c r="A193" s="154" t="s">
        <v>740</v>
      </c>
      <c r="B193" s="154" t="s">
        <v>1827</v>
      </c>
      <c r="C193" s="154" t="s">
        <v>1641</v>
      </c>
      <c r="D193" s="179">
        <v>22167027923</v>
      </c>
      <c r="E193" s="179">
        <v>10939109869</v>
      </c>
      <c r="F193" s="179">
        <v>30206427734</v>
      </c>
      <c r="G193" s="179"/>
      <c r="H193" s="21">
        <f t="shared" si="4"/>
        <v>-1</v>
      </c>
      <c r="I193" s="21">
        <f t="shared" si="5"/>
        <v>-1</v>
      </c>
    </row>
    <row r="194" spans="1:9">
      <c r="A194" s="154" t="s">
        <v>749</v>
      </c>
      <c r="B194" s="154" t="s">
        <v>1828</v>
      </c>
      <c r="C194" s="154" t="s">
        <v>1641</v>
      </c>
      <c r="D194" s="179">
        <v>-11298155189349</v>
      </c>
      <c r="E194" s="179">
        <v>-5930301562765</v>
      </c>
      <c r="F194" s="179">
        <v>7564092019695</v>
      </c>
      <c r="G194" s="179">
        <v>7301971130292</v>
      </c>
      <c r="H194" s="21">
        <f t="shared" si="4"/>
        <v>-3.4653318431412901E-2</v>
      </c>
      <c r="I194" s="21">
        <f t="shared" si="5"/>
        <v>0.38318274844885925</v>
      </c>
    </row>
    <row r="195" spans="1:9">
      <c r="A195" s="154" t="s">
        <v>152</v>
      </c>
      <c r="B195" s="154" t="s">
        <v>1829</v>
      </c>
      <c r="C195" s="154" t="s">
        <v>1641</v>
      </c>
      <c r="D195" s="179">
        <v>1852415648</v>
      </c>
      <c r="E195" s="179">
        <v>-64121424785</v>
      </c>
      <c r="F195" s="179">
        <v>-43833788599</v>
      </c>
      <c r="G195" s="179">
        <v>-45722107110</v>
      </c>
      <c r="H195" s="21">
        <f t="shared" ref="H195:H258" si="6">(G195-F195)/ABS(F195)</f>
        <v>-4.3079062325063984E-2</v>
      </c>
      <c r="I195" s="21">
        <f t="shared" ref="I195:I258" si="7">(1+(G195-D195)/ABS(D195))^(1/3)-1</f>
        <v>-3.9115836051572423</v>
      </c>
    </row>
    <row r="196" spans="1:9">
      <c r="A196" s="154" t="s">
        <v>1610</v>
      </c>
      <c r="B196" s="154" t="s">
        <v>1831</v>
      </c>
      <c r="C196" s="154" t="s">
        <v>1641</v>
      </c>
      <c r="D196" s="179">
        <v>18890525502</v>
      </c>
      <c r="E196" s="179">
        <v>14924023192</v>
      </c>
      <c r="F196" s="179">
        <v>31104257416</v>
      </c>
      <c r="G196" s="179">
        <v>31742483163</v>
      </c>
      <c r="H196" s="21">
        <f t="shared" si="6"/>
        <v>2.0518919274108673E-2</v>
      </c>
      <c r="I196" s="21">
        <f t="shared" si="7"/>
        <v>0.18886430052653669</v>
      </c>
    </row>
    <row r="197" spans="1:9">
      <c r="A197" s="154" t="s">
        <v>154</v>
      </c>
      <c r="B197" s="154" t="s">
        <v>4196</v>
      </c>
      <c r="C197" s="154" t="s">
        <v>1641</v>
      </c>
      <c r="D197" s="179">
        <v>547355662089</v>
      </c>
      <c r="E197" s="179">
        <v>57765947119</v>
      </c>
      <c r="F197" s="179">
        <v>60461528542</v>
      </c>
      <c r="G197" s="179">
        <v>128375121109</v>
      </c>
      <c r="H197" s="21">
        <f t="shared" si="6"/>
        <v>1.1232529875559361</v>
      </c>
      <c r="I197" s="21">
        <f t="shared" si="7"/>
        <v>-0.38330501445852561</v>
      </c>
    </row>
    <row r="198" spans="1:9">
      <c r="A198" s="154" t="s">
        <v>155</v>
      </c>
      <c r="B198" s="154" t="s">
        <v>1833</v>
      </c>
      <c r="C198" s="154" t="s">
        <v>1641</v>
      </c>
      <c r="D198" s="179">
        <v>511049064027</v>
      </c>
      <c r="E198" s="179">
        <v>394852892967</v>
      </c>
      <c r="F198" s="179">
        <v>354137893485</v>
      </c>
      <c r="G198" s="179">
        <v>517579373061</v>
      </c>
      <c r="H198" s="21">
        <f t="shared" si="6"/>
        <v>0.46151931940297369</v>
      </c>
      <c r="I198" s="21">
        <f t="shared" si="7"/>
        <v>4.2413993718013465E-3</v>
      </c>
    </row>
    <row r="199" spans="1:9">
      <c r="A199" s="154" t="s">
        <v>750</v>
      </c>
      <c r="B199" s="154" t="s">
        <v>1834</v>
      </c>
      <c r="C199" s="154" t="s">
        <v>1641</v>
      </c>
      <c r="D199" s="179">
        <v>90374304787</v>
      </c>
      <c r="E199" s="179">
        <v>98530619469</v>
      </c>
      <c r="F199" s="179">
        <v>97377828786</v>
      </c>
      <c r="G199" s="179"/>
      <c r="H199" s="21">
        <f t="shared" si="6"/>
        <v>-1</v>
      </c>
      <c r="I199" s="21">
        <f t="shared" si="7"/>
        <v>-1</v>
      </c>
    </row>
    <row r="200" spans="1:9">
      <c r="A200" s="154" t="s">
        <v>156</v>
      </c>
      <c r="B200" s="154" t="s">
        <v>1835</v>
      </c>
      <c r="C200" s="154" t="s">
        <v>1641</v>
      </c>
      <c r="D200" s="179">
        <v>223540317602</v>
      </c>
      <c r="E200" s="179">
        <v>299556005542</v>
      </c>
      <c r="F200" s="179">
        <v>320862393082</v>
      </c>
      <c r="G200" s="179">
        <v>349138023396</v>
      </c>
      <c r="H200" s="21">
        <f t="shared" si="6"/>
        <v>8.8123852852938875E-2</v>
      </c>
      <c r="I200" s="21">
        <f t="shared" si="7"/>
        <v>0.1602380260389884</v>
      </c>
    </row>
    <row r="201" spans="1:9">
      <c r="A201" s="154" t="s">
        <v>158</v>
      </c>
      <c r="B201" s="154" t="s">
        <v>1837</v>
      </c>
      <c r="C201" s="154" t="s">
        <v>1641</v>
      </c>
      <c r="D201" s="179">
        <v>151585021259</v>
      </c>
      <c r="E201" s="179">
        <v>78013444745</v>
      </c>
      <c r="F201" s="179">
        <v>32915996471</v>
      </c>
      <c r="G201" s="179">
        <v>53382599499</v>
      </c>
      <c r="H201" s="21">
        <f t="shared" si="6"/>
        <v>0.62178287830452594</v>
      </c>
      <c r="I201" s="21">
        <f t="shared" si="7"/>
        <v>-0.29382152387514782</v>
      </c>
    </row>
    <row r="202" spans="1:9">
      <c r="A202" s="154" t="s">
        <v>159</v>
      </c>
      <c r="B202" s="154" t="s">
        <v>4236</v>
      </c>
      <c r="C202" s="154" t="s">
        <v>1641</v>
      </c>
      <c r="D202" s="179">
        <v>38517726554</v>
      </c>
      <c r="E202" s="179">
        <v>-66978688447</v>
      </c>
      <c r="F202" s="179">
        <v>3581866299</v>
      </c>
      <c r="G202" s="179"/>
      <c r="H202" s="21">
        <f t="shared" si="6"/>
        <v>-1</v>
      </c>
      <c r="I202" s="21">
        <f t="shared" si="7"/>
        <v>-1</v>
      </c>
    </row>
    <row r="203" spans="1:9">
      <c r="A203" s="154" t="s">
        <v>160</v>
      </c>
      <c r="B203" s="154" t="s">
        <v>4271</v>
      </c>
      <c r="C203" s="154" t="s">
        <v>1641</v>
      </c>
      <c r="D203" s="179">
        <v>-5161082237</v>
      </c>
      <c r="E203" s="179">
        <v>52634383612</v>
      </c>
      <c r="F203" s="179">
        <v>40282230794</v>
      </c>
      <c r="G203" s="179"/>
      <c r="H203" s="21">
        <f t="shared" si="6"/>
        <v>-1</v>
      </c>
      <c r="I203" s="21">
        <f t="shared" si="7"/>
        <v>0.25992104989487319</v>
      </c>
    </row>
    <row r="204" spans="1:9">
      <c r="A204" s="154" t="s">
        <v>162</v>
      </c>
      <c r="B204" s="154" t="s">
        <v>1840</v>
      </c>
      <c r="C204" s="154" t="s">
        <v>1641</v>
      </c>
      <c r="D204" s="179">
        <v>1526351079824</v>
      </c>
      <c r="E204" s="179">
        <v>2030699360319</v>
      </c>
      <c r="F204" s="179">
        <v>381924116264</v>
      </c>
      <c r="G204" s="179">
        <v>2146750294137</v>
      </c>
      <c r="H204" s="21">
        <f t="shared" si="6"/>
        <v>4.6208817477582045</v>
      </c>
      <c r="I204" s="21">
        <f t="shared" si="7"/>
        <v>0.12040670096709749</v>
      </c>
    </row>
    <row r="205" spans="1:9">
      <c r="A205" s="154" t="s">
        <v>163</v>
      </c>
      <c r="B205" s="154" t="s">
        <v>1841</v>
      </c>
      <c r="C205" s="154" t="s">
        <v>1641</v>
      </c>
      <c r="D205" s="179">
        <v>362600497164</v>
      </c>
      <c r="E205" s="179">
        <v>143303681956</v>
      </c>
      <c r="F205" s="179">
        <v>37310662846</v>
      </c>
      <c r="G205" s="179"/>
      <c r="H205" s="21">
        <f t="shared" si="6"/>
        <v>-1</v>
      </c>
      <c r="I205" s="21">
        <f t="shared" si="7"/>
        <v>-1</v>
      </c>
    </row>
    <row r="206" spans="1:9">
      <c r="A206" s="154" t="s">
        <v>164</v>
      </c>
      <c r="B206" s="154" t="s">
        <v>1842</v>
      </c>
      <c r="C206" s="154" t="s">
        <v>1641</v>
      </c>
      <c r="D206" s="179">
        <v>1102953667000</v>
      </c>
      <c r="E206" s="179">
        <v>715673834000</v>
      </c>
      <c r="F206" s="179">
        <v>810413554000</v>
      </c>
      <c r="G206" s="179">
        <v>1052699493000</v>
      </c>
      <c r="H206" s="21">
        <f t="shared" si="6"/>
        <v>0.29896580308181764</v>
      </c>
      <c r="I206" s="21">
        <f t="shared" si="7"/>
        <v>-1.5424446465224673E-2</v>
      </c>
    </row>
    <row r="207" spans="1:9">
      <c r="A207" s="154" t="s">
        <v>3691</v>
      </c>
      <c r="B207" s="154" t="s">
        <v>3777</v>
      </c>
      <c r="C207" s="154" t="s">
        <v>1641</v>
      </c>
      <c r="D207" s="179">
        <v>442468589784</v>
      </c>
      <c r="E207" s="179">
        <v>25361139253</v>
      </c>
      <c r="F207" s="179">
        <v>54626254024</v>
      </c>
      <c r="G207" s="179"/>
      <c r="H207" s="21">
        <f t="shared" si="6"/>
        <v>-1</v>
      </c>
      <c r="I207" s="21">
        <f t="shared" si="7"/>
        <v>-1</v>
      </c>
    </row>
    <row r="208" spans="1:9">
      <c r="A208" s="154" t="s">
        <v>165</v>
      </c>
      <c r="B208" s="154" t="s">
        <v>1843</v>
      </c>
      <c r="C208" s="154" t="s">
        <v>1641</v>
      </c>
      <c r="D208" s="179">
        <v>59013313030</v>
      </c>
      <c r="E208" s="179">
        <v>54816796367</v>
      </c>
      <c r="F208" s="179">
        <v>57758000584</v>
      </c>
      <c r="G208" s="179">
        <v>47803156683</v>
      </c>
      <c r="H208" s="21">
        <f t="shared" si="6"/>
        <v>-0.17235437169474441</v>
      </c>
      <c r="I208" s="21">
        <f t="shared" si="7"/>
        <v>-6.7814822231119121E-2</v>
      </c>
    </row>
    <row r="209" spans="1:9">
      <c r="A209" s="154" t="s">
        <v>851</v>
      </c>
      <c r="B209" s="154" t="s">
        <v>3949</v>
      </c>
      <c r="C209" s="154" t="s">
        <v>1641</v>
      </c>
      <c r="D209" s="179">
        <v>544521000000</v>
      </c>
      <c r="E209" s="179">
        <v>573984000000</v>
      </c>
      <c r="F209" s="179">
        <v>887494000000</v>
      </c>
      <c r="G209" s="179">
        <v>1856178000000</v>
      </c>
      <c r="H209" s="21">
        <f t="shared" si="6"/>
        <v>1.0914823086127907</v>
      </c>
      <c r="I209" s="21">
        <f t="shared" si="7"/>
        <v>0.50499478779019102</v>
      </c>
    </row>
    <row r="210" spans="1:9">
      <c r="A210" s="154" t="s">
        <v>166</v>
      </c>
      <c r="B210" s="154" t="s">
        <v>1844</v>
      </c>
      <c r="C210" s="154" t="s">
        <v>1641</v>
      </c>
      <c r="D210" s="179">
        <v>16847017168</v>
      </c>
      <c r="E210" s="179">
        <v>9814902164</v>
      </c>
      <c r="F210" s="179">
        <v>6854360490</v>
      </c>
      <c r="G210" s="179">
        <v>6070521295</v>
      </c>
      <c r="H210" s="21">
        <f t="shared" si="6"/>
        <v>-0.11435628402439044</v>
      </c>
      <c r="I210" s="21">
        <f t="shared" si="7"/>
        <v>-0.28840264879371258</v>
      </c>
    </row>
    <row r="211" spans="1:9">
      <c r="A211" s="154" t="s">
        <v>755</v>
      </c>
      <c r="B211" s="154" t="s">
        <v>1845</v>
      </c>
      <c r="C211" s="154" t="s">
        <v>1641</v>
      </c>
      <c r="D211" s="179">
        <v>21719114210</v>
      </c>
      <c r="E211" s="179">
        <v>21062655740</v>
      </c>
      <c r="F211" s="179">
        <v>21434709645</v>
      </c>
      <c r="G211" s="179">
        <v>18838681430</v>
      </c>
      <c r="H211" s="21">
        <f t="shared" si="6"/>
        <v>-0.12111329045250521</v>
      </c>
      <c r="I211" s="21">
        <f t="shared" si="7"/>
        <v>-4.6319730547710103E-2</v>
      </c>
    </row>
    <row r="212" spans="1:9">
      <c r="A212" s="154" t="s">
        <v>168</v>
      </c>
      <c r="B212" s="154" t="s">
        <v>1847</v>
      </c>
      <c r="C212" s="154" t="s">
        <v>1641</v>
      </c>
      <c r="D212" s="179">
        <v>152083434886</v>
      </c>
      <c r="E212" s="179">
        <v>73765686756</v>
      </c>
      <c r="F212" s="179">
        <v>53079503553</v>
      </c>
      <c r="G212" s="179">
        <v>154635829596</v>
      </c>
      <c r="H212" s="21">
        <f t="shared" si="6"/>
        <v>1.9132870363340115</v>
      </c>
      <c r="I212" s="21">
        <f t="shared" si="7"/>
        <v>5.5632785766548398E-3</v>
      </c>
    </row>
    <row r="213" spans="1:9">
      <c r="A213" s="154" t="s">
        <v>170</v>
      </c>
      <c r="B213" s="154" t="s">
        <v>1848</v>
      </c>
      <c r="C213" s="154" t="s">
        <v>1641</v>
      </c>
      <c r="D213" s="179">
        <v>16844528324</v>
      </c>
      <c r="E213" s="179">
        <v>25908911978</v>
      </c>
      <c r="F213" s="179">
        <v>27564331931</v>
      </c>
      <c r="G213" s="179">
        <v>38328001463</v>
      </c>
      <c r="H213" s="21">
        <f t="shared" si="6"/>
        <v>0.39049266853062115</v>
      </c>
      <c r="I213" s="21">
        <f t="shared" si="7"/>
        <v>0.31528269635887818</v>
      </c>
    </row>
    <row r="214" spans="1:9">
      <c r="A214" s="154" t="s">
        <v>171</v>
      </c>
      <c r="B214" s="154" t="s">
        <v>1849</v>
      </c>
      <c r="C214" s="154" t="s">
        <v>1641</v>
      </c>
      <c r="D214" s="179">
        <v>25742262359</v>
      </c>
      <c r="E214" s="179">
        <v>28617885348</v>
      </c>
      <c r="F214" s="179">
        <v>44954305958</v>
      </c>
      <c r="G214" s="179">
        <v>40125028403</v>
      </c>
      <c r="H214" s="21">
        <f t="shared" si="6"/>
        <v>-0.10742636221571093</v>
      </c>
      <c r="I214" s="21">
        <f t="shared" si="7"/>
        <v>0.15946118257322506</v>
      </c>
    </row>
    <row r="215" spans="1:9">
      <c r="A215" s="154" t="s">
        <v>172</v>
      </c>
      <c r="B215" s="154" t="s">
        <v>1850</v>
      </c>
      <c r="C215" s="154" t="s">
        <v>1641</v>
      </c>
      <c r="D215" s="179">
        <v>121158169882</v>
      </c>
      <c r="E215" s="179">
        <v>125083352433</v>
      </c>
      <c r="F215" s="179">
        <v>82456062644</v>
      </c>
      <c r="G215" s="179"/>
      <c r="H215" s="21">
        <f t="shared" si="6"/>
        <v>-1</v>
      </c>
      <c r="I215" s="21">
        <f t="shared" si="7"/>
        <v>-1</v>
      </c>
    </row>
    <row r="216" spans="1:9">
      <c r="A216" s="154" t="s">
        <v>173</v>
      </c>
      <c r="B216" s="154" t="s">
        <v>3818</v>
      </c>
      <c r="C216" s="154" t="s">
        <v>1641</v>
      </c>
      <c r="D216" s="179">
        <v>192034722385</v>
      </c>
      <c r="E216" s="179">
        <v>103614621249</v>
      </c>
      <c r="F216" s="179">
        <v>121474166252</v>
      </c>
      <c r="G216" s="179">
        <v>150869667805</v>
      </c>
      <c r="H216" s="21">
        <f t="shared" si="6"/>
        <v>0.24198973707725299</v>
      </c>
      <c r="I216" s="21">
        <f t="shared" si="7"/>
        <v>-7.7271239377988521E-2</v>
      </c>
    </row>
    <row r="217" spans="1:9">
      <c r="A217" s="154" t="s">
        <v>175</v>
      </c>
      <c r="B217" s="154" t="s">
        <v>1853</v>
      </c>
      <c r="C217" s="154" t="s">
        <v>1641</v>
      </c>
      <c r="D217" s="179">
        <v>4242684983</v>
      </c>
      <c r="E217" s="179">
        <v>-527174175558</v>
      </c>
      <c r="F217" s="179">
        <v>-1505751880180</v>
      </c>
      <c r="G217" s="179"/>
      <c r="H217" s="21">
        <f t="shared" si="6"/>
        <v>1</v>
      </c>
      <c r="I217" s="21">
        <f t="shared" si="7"/>
        <v>-1</v>
      </c>
    </row>
    <row r="218" spans="1:9">
      <c r="A218" s="154" t="s">
        <v>176</v>
      </c>
      <c r="B218" s="154" t="s">
        <v>1855</v>
      </c>
      <c r="C218" s="154" t="s">
        <v>1641</v>
      </c>
      <c r="D218" s="179">
        <v>291247556840</v>
      </c>
      <c r="E218" s="179">
        <v>691595269613</v>
      </c>
      <c r="F218" s="179">
        <v>531809949326</v>
      </c>
      <c r="G218" s="179"/>
      <c r="H218" s="21">
        <f t="shared" si="6"/>
        <v>-1</v>
      </c>
      <c r="I218" s="21">
        <f t="shared" si="7"/>
        <v>-1</v>
      </c>
    </row>
    <row r="219" spans="1:9">
      <c r="A219" s="154" t="s">
        <v>177</v>
      </c>
      <c r="B219" s="154" t="s">
        <v>1856</v>
      </c>
      <c r="C219" s="154" t="s">
        <v>1641</v>
      </c>
      <c r="D219" s="179">
        <v>5431827061</v>
      </c>
      <c r="E219" s="179">
        <v>15312578494</v>
      </c>
      <c r="F219" s="179">
        <v>-55521267614</v>
      </c>
      <c r="G219" s="179">
        <v>18926329984</v>
      </c>
      <c r="H219" s="21">
        <f t="shared" si="6"/>
        <v>1.3408843277063007</v>
      </c>
      <c r="I219" s="21">
        <f t="shared" si="7"/>
        <v>0.5160266106250464</v>
      </c>
    </row>
    <row r="220" spans="1:9">
      <c r="A220" s="154" t="s">
        <v>178</v>
      </c>
      <c r="B220" s="154" t="s">
        <v>1857</v>
      </c>
      <c r="C220" s="154" t="s">
        <v>1641</v>
      </c>
      <c r="D220" s="179">
        <v>203890571700</v>
      </c>
      <c r="E220" s="179">
        <v>166186589658</v>
      </c>
      <c r="F220" s="179">
        <v>187446883408</v>
      </c>
      <c r="G220" s="179">
        <v>292457204850</v>
      </c>
      <c r="H220" s="21">
        <f t="shared" si="6"/>
        <v>0.56021374979829774</v>
      </c>
      <c r="I220" s="21">
        <f t="shared" si="7"/>
        <v>0.12777308872063364</v>
      </c>
    </row>
    <row r="221" spans="1:9">
      <c r="A221" s="154" t="s">
        <v>179</v>
      </c>
      <c r="B221" s="154" t="s">
        <v>4237</v>
      </c>
      <c r="C221" s="154" t="s">
        <v>1641</v>
      </c>
      <c r="D221" s="179">
        <v>209265187834</v>
      </c>
      <c r="E221" s="179">
        <v>190041104444</v>
      </c>
      <c r="F221" s="179">
        <v>201513867351</v>
      </c>
      <c r="G221" s="179">
        <v>199810434119</v>
      </c>
      <c r="H221" s="21">
        <f t="shared" si="6"/>
        <v>-8.453181184960008E-3</v>
      </c>
      <c r="I221" s="21">
        <f t="shared" si="7"/>
        <v>-1.5292924289020626E-2</v>
      </c>
    </row>
    <row r="222" spans="1:9">
      <c r="A222" s="154" t="s">
        <v>180</v>
      </c>
      <c r="B222" s="154" t="s">
        <v>1859</v>
      </c>
      <c r="C222" s="154" t="s">
        <v>1641</v>
      </c>
      <c r="D222" s="179">
        <v>14506915194</v>
      </c>
      <c r="E222" s="179">
        <v>11831140275</v>
      </c>
      <c r="F222" s="179">
        <v>16387900755</v>
      </c>
      <c r="G222" s="179">
        <v>16187778590</v>
      </c>
      <c r="H222" s="21">
        <f t="shared" si="6"/>
        <v>-1.2211580237874097E-2</v>
      </c>
      <c r="I222" s="21">
        <f t="shared" si="7"/>
        <v>3.7219630850254815E-2</v>
      </c>
    </row>
    <row r="223" spans="1:9">
      <c r="A223" s="154" t="s">
        <v>768</v>
      </c>
      <c r="B223" s="154" t="s">
        <v>4128</v>
      </c>
      <c r="C223" s="154" t="s">
        <v>1641</v>
      </c>
      <c r="D223" s="179">
        <v>4510253000000</v>
      </c>
      <c r="E223" s="179">
        <v>5572246000000</v>
      </c>
      <c r="F223" s="179">
        <v>9720900000000</v>
      </c>
      <c r="G223" s="179">
        <v>11422379000000</v>
      </c>
      <c r="H223" s="21">
        <f t="shared" si="6"/>
        <v>0.175033073069366</v>
      </c>
      <c r="I223" s="21">
        <f t="shared" si="7"/>
        <v>0.36307123843246214</v>
      </c>
    </row>
    <row r="224" spans="1:9">
      <c r="A224" s="154" t="s">
        <v>182</v>
      </c>
      <c r="B224" s="154" t="s">
        <v>1861</v>
      </c>
      <c r="C224" s="154" t="s">
        <v>1641</v>
      </c>
      <c r="D224" s="179">
        <v>38778151555</v>
      </c>
      <c r="E224" s="179">
        <v>79439604222</v>
      </c>
      <c r="F224" s="179">
        <v>99347643837</v>
      </c>
      <c r="G224" s="179"/>
      <c r="H224" s="21">
        <f t="shared" si="6"/>
        <v>-1</v>
      </c>
      <c r="I224" s="21">
        <f t="shared" si="7"/>
        <v>-1</v>
      </c>
    </row>
    <row r="225" spans="1:9">
      <c r="A225" s="154" t="s">
        <v>183</v>
      </c>
      <c r="B225" s="154" t="s">
        <v>1862</v>
      </c>
      <c r="C225" s="154" t="s">
        <v>1641</v>
      </c>
      <c r="D225" s="179">
        <v>17482735000000</v>
      </c>
      <c r="E225" s="179">
        <v>20676788000000</v>
      </c>
      <c r="F225" s="179">
        <v>22633757000000</v>
      </c>
      <c r="G225" s="179">
        <v>26778939000000</v>
      </c>
      <c r="H225" s="21">
        <f t="shared" si="6"/>
        <v>0.1831415791907636</v>
      </c>
      <c r="I225" s="21">
        <f t="shared" si="7"/>
        <v>0.15273106490203725</v>
      </c>
    </row>
    <row r="226" spans="1:9">
      <c r="A226" s="154" t="s">
        <v>810</v>
      </c>
      <c r="B226" s="154" t="s">
        <v>2960</v>
      </c>
      <c r="C226" s="154" t="s">
        <v>1641</v>
      </c>
      <c r="D226" s="179">
        <v>5451118633692</v>
      </c>
      <c r="E226" s="179">
        <v>7085163985394</v>
      </c>
      <c r="F226" s="179">
        <v>7803275518996</v>
      </c>
      <c r="G226" s="179">
        <v>6667152294616</v>
      </c>
      <c r="H226" s="21">
        <f t="shared" si="6"/>
        <v>-0.1455956824303159</v>
      </c>
      <c r="I226" s="21">
        <f t="shared" si="7"/>
        <v>6.9428073660522394E-2</v>
      </c>
    </row>
    <row r="227" spans="1:9">
      <c r="A227" s="154" t="s">
        <v>3528</v>
      </c>
      <c r="B227" s="154" t="s">
        <v>3529</v>
      </c>
      <c r="C227" s="154" t="s">
        <v>1641</v>
      </c>
      <c r="D227" s="179">
        <v>346549193902</v>
      </c>
      <c r="E227" s="179">
        <v>374417493679</v>
      </c>
      <c r="F227" s="179">
        <v>219920772280</v>
      </c>
      <c r="G227" s="179">
        <v>215713692146</v>
      </c>
      <c r="H227" s="21">
        <f t="shared" si="6"/>
        <v>-1.9129980721619172E-2</v>
      </c>
      <c r="I227" s="21">
        <f t="shared" si="7"/>
        <v>-0.14617092454471825</v>
      </c>
    </row>
    <row r="228" spans="1:9">
      <c r="A228" s="154" t="s">
        <v>185</v>
      </c>
      <c r="B228" s="154" t="s">
        <v>1864</v>
      </c>
      <c r="C228" s="154" t="s">
        <v>1641</v>
      </c>
      <c r="D228" s="179">
        <v>11279300476</v>
      </c>
      <c r="E228" s="179">
        <v>17441963130</v>
      </c>
      <c r="F228" s="179">
        <v>30114049356</v>
      </c>
      <c r="G228" s="179">
        <v>10655102391</v>
      </c>
      <c r="H228" s="21">
        <f t="shared" si="6"/>
        <v>-0.64617503727119818</v>
      </c>
      <c r="I228" s="21">
        <f t="shared" si="7"/>
        <v>-1.8797859229661817E-2</v>
      </c>
    </row>
    <row r="229" spans="1:9">
      <c r="A229" s="154" t="s">
        <v>186</v>
      </c>
      <c r="B229" s="154" t="s">
        <v>1865</v>
      </c>
      <c r="C229" s="154" t="s">
        <v>1641</v>
      </c>
      <c r="D229" s="179">
        <v>21629555382</v>
      </c>
      <c r="E229" s="179">
        <v>-36489905426</v>
      </c>
      <c r="F229" s="179">
        <v>3976580095</v>
      </c>
      <c r="G229" s="179"/>
      <c r="H229" s="21">
        <f t="shared" si="6"/>
        <v>-1</v>
      </c>
      <c r="I229" s="21">
        <f t="shared" si="7"/>
        <v>-1</v>
      </c>
    </row>
    <row r="230" spans="1:9">
      <c r="A230" s="154" t="s">
        <v>187</v>
      </c>
      <c r="B230" s="154" t="s">
        <v>756</v>
      </c>
      <c r="C230" s="154" t="s">
        <v>1641</v>
      </c>
      <c r="D230" s="179">
        <v>-30588532896</v>
      </c>
      <c r="E230" s="179">
        <v>25606178933</v>
      </c>
      <c r="F230" s="179">
        <v>11768571109</v>
      </c>
      <c r="G230" s="179"/>
      <c r="H230" s="21">
        <f t="shared" si="6"/>
        <v>-1</v>
      </c>
      <c r="I230" s="21">
        <f t="shared" si="7"/>
        <v>0.25992104989487319</v>
      </c>
    </row>
    <row r="231" spans="1:9">
      <c r="A231" s="154" t="s">
        <v>783</v>
      </c>
      <c r="B231" s="154" t="s">
        <v>2979</v>
      </c>
      <c r="C231" s="154" t="s">
        <v>1641</v>
      </c>
      <c r="D231" s="179">
        <v>159498859264</v>
      </c>
      <c r="E231" s="179">
        <v>280554871937</v>
      </c>
      <c r="F231" s="179">
        <v>238505988114</v>
      </c>
      <c r="G231" s="179">
        <v>324882597229</v>
      </c>
      <c r="H231" s="21">
        <f t="shared" si="6"/>
        <v>0.36215698313500666</v>
      </c>
      <c r="I231" s="21">
        <f t="shared" si="7"/>
        <v>0.26762157516589657</v>
      </c>
    </row>
    <row r="232" spans="1:9">
      <c r="A232" s="154" t="s">
        <v>3485</v>
      </c>
      <c r="B232" s="154" t="s">
        <v>3486</v>
      </c>
      <c r="C232" s="154" t="s">
        <v>1641</v>
      </c>
      <c r="D232" s="179">
        <v>4616213000000</v>
      </c>
      <c r="E232" s="179">
        <v>4644214000000</v>
      </c>
      <c r="F232" s="179">
        <v>5519377000000</v>
      </c>
      <c r="G232" s="179">
        <v>5628520000000</v>
      </c>
      <c r="H232" s="21">
        <f t="shared" si="6"/>
        <v>1.9774514406245489E-2</v>
      </c>
      <c r="I232" s="21">
        <f t="shared" si="7"/>
        <v>6.83235236029478E-2</v>
      </c>
    </row>
    <row r="233" spans="1:9">
      <c r="A233" s="154" t="s">
        <v>741</v>
      </c>
      <c r="B233" s="154" t="s">
        <v>1866</v>
      </c>
      <c r="C233" s="154" t="s">
        <v>1641</v>
      </c>
      <c r="D233" s="179">
        <v>374889816121</v>
      </c>
      <c r="E233" s="179">
        <v>244549614845</v>
      </c>
      <c r="F233" s="179">
        <v>412522765304</v>
      </c>
      <c r="G233" s="179">
        <v>611678744244</v>
      </c>
      <c r="H233" s="21">
        <f t="shared" si="6"/>
        <v>0.48277572946364833</v>
      </c>
      <c r="I233" s="21">
        <f t="shared" si="7"/>
        <v>0.17726233271609448</v>
      </c>
    </row>
    <row r="234" spans="1:9">
      <c r="A234" s="154" t="s">
        <v>188</v>
      </c>
      <c r="B234" s="154" t="s">
        <v>1867</v>
      </c>
      <c r="C234" s="154" t="s">
        <v>1641</v>
      </c>
      <c r="D234" s="179">
        <v>3566996000000</v>
      </c>
      <c r="E234" s="179">
        <v>418695000000</v>
      </c>
      <c r="F234" s="179">
        <v>1999059000000</v>
      </c>
      <c r="G234" s="179">
        <v>4108306000000</v>
      </c>
      <c r="H234" s="21">
        <f t="shared" si="6"/>
        <v>1.0551199339289135</v>
      </c>
      <c r="I234" s="21">
        <f t="shared" si="7"/>
        <v>4.8222281807138279E-2</v>
      </c>
    </row>
    <row r="235" spans="1:9">
      <c r="A235" s="154" t="s">
        <v>189</v>
      </c>
      <c r="B235" s="154" t="s">
        <v>1868</v>
      </c>
      <c r="C235" s="154" t="s">
        <v>1641</v>
      </c>
      <c r="D235" s="179">
        <v>4099763027305</v>
      </c>
      <c r="E235" s="179">
        <v>167669392704</v>
      </c>
      <c r="F235" s="179">
        <v>3721868441661</v>
      </c>
      <c r="G235" s="179">
        <v>7036628523122</v>
      </c>
      <c r="H235" s="21">
        <f t="shared" si="6"/>
        <v>0.89061720837765157</v>
      </c>
      <c r="I235" s="21">
        <f t="shared" si="7"/>
        <v>0.19729717176127748</v>
      </c>
    </row>
    <row r="236" spans="1:9">
      <c r="A236" s="154" t="s">
        <v>3009</v>
      </c>
      <c r="B236" s="154" t="s">
        <v>3010</v>
      </c>
      <c r="C236" s="154" t="s">
        <v>1641</v>
      </c>
      <c r="D236" s="179">
        <v>1807876000000</v>
      </c>
      <c r="E236" s="179">
        <v>2621619000000</v>
      </c>
      <c r="F236" s="179">
        <v>3607093000000</v>
      </c>
      <c r="G236" s="179">
        <v>4182234000000</v>
      </c>
      <c r="H236" s="21">
        <f t="shared" si="6"/>
        <v>0.15944723354790133</v>
      </c>
      <c r="I236" s="21">
        <f t="shared" si="7"/>
        <v>0.32255344054150559</v>
      </c>
    </row>
    <row r="237" spans="1:9">
      <c r="A237" s="154" t="s">
        <v>190</v>
      </c>
      <c r="B237" s="154" t="s">
        <v>1869</v>
      </c>
      <c r="C237" s="154" t="s">
        <v>1641</v>
      </c>
      <c r="D237" s="179">
        <v>79713145210</v>
      </c>
      <c r="E237" s="179">
        <v>109730541729</v>
      </c>
      <c r="F237" s="179">
        <v>116182961939</v>
      </c>
      <c r="G237" s="179"/>
      <c r="H237" s="21">
        <f t="shared" si="6"/>
        <v>-1</v>
      </c>
      <c r="I237" s="21">
        <f t="shared" si="7"/>
        <v>-1</v>
      </c>
    </row>
    <row r="238" spans="1:9">
      <c r="A238" s="154" t="s">
        <v>191</v>
      </c>
      <c r="B238" s="154" t="s">
        <v>1870</v>
      </c>
      <c r="C238" s="154" t="s">
        <v>1641</v>
      </c>
      <c r="D238" s="179">
        <v>23198486178</v>
      </c>
      <c r="E238" s="179">
        <v>21106729427</v>
      </c>
      <c r="F238" s="179">
        <v>19137891639</v>
      </c>
      <c r="G238" s="179">
        <v>14757382826</v>
      </c>
      <c r="H238" s="21">
        <f t="shared" si="6"/>
        <v>-0.22889192266473152</v>
      </c>
      <c r="I238" s="21">
        <f t="shared" si="7"/>
        <v>-0.13996412815103676</v>
      </c>
    </row>
    <row r="239" spans="1:9">
      <c r="A239" s="154" t="s">
        <v>192</v>
      </c>
      <c r="B239" s="154" t="s">
        <v>1871</v>
      </c>
      <c r="C239" s="154" t="s">
        <v>1641</v>
      </c>
      <c r="D239" s="179">
        <v>6003517612</v>
      </c>
      <c r="E239" s="179">
        <v>1907743723</v>
      </c>
      <c r="F239" s="179">
        <v>764962577</v>
      </c>
      <c r="G239" s="179">
        <v>11089048524</v>
      </c>
      <c r="H239" s="21">
        <f t="shared" si="6"/>
        <v>13.49619740548432</v>
      </c>
      <c r="I239" s="21">
        <f t="shared" si="7"/>
        <v>0.22695743959969383</v>
      </c>
    </row>
    <row r="240" spans="1:9">
      <c r="A240" s="154" t="s">
        <v>193</v>
      </c>
      <c r="B240" s="154" t="s">
        <v>1872</v>
      </c>
      <c r="C240" s="154" t="s">
        <v>1641</v>
      </c>
      <c r="D240" s="179">
        <v>237185892552</v>
      </c>
      <c r="E240" s="179">
        <v>216796101316</v>
      </c>
      <c r="F240" s="179">
        <v>266441450895</v>
      </c>
      <c r="G240" s="179">
        <v>387490855178</v>
      </c>
      <c r="H240" s="21">
        <f t="shared" si="6"/>
        <v>0.4543189652975711</v>
      </c>
      <c r="I240" s="21">
        <f t="shared" si="7"/>
        <v>0.17776199062882103</v>
      </c>
    </row>
    <row r="241" spans="1:9">
      <c r="A241" s="154" t="s">
        <v>522</v>
      </c>
      <c r="B241" s="154" t="s">
        <v>2235</v>
      </c>
      <c r="C241" s="154" t="s">
        <v>1641</v>
      </c>
      <c r="D241" s="179">
        <v>1872404160</v>
      </c>
      <c r="E241" s="179">
        <v>5893045623</v>
      </c>
      <c r="F241" s="179">
        <v>63003683331</v>
      </c>
      <c r="G241" s="179">
        <v>78956090649</v>
      </c>
      <c r="H241" s="21">
        <f t="shared" si="6"/>
        <v>0.25319801120501889</v>
      </c>
      <c r="I241" s="21">
        <f t="shared" si="7"/>
        <v>2.4806632930039068</v>
      </c>
    </row>
    <row r="242" spans="1:9">
      <c r="A242" s="154" t="s">
        <v>805</v>
      </c>
      <c r="B242" s="154" t="s">
        <v>1873</v>
      </c>
      <c r="C242" s="154" t="s">
        <v>1641</v>
      </c>
      <c r="D242" s="179">
        <v>111906195632</v>
      </c>
      <c r="E242" s="179">
        <v>95126012037</v>
      </c>
      <c r="F242" s="179">
        <v>86009421420</v>
      </c>
      <c r="G242" s="179">
        <v>119565060029</v>
      </c>
      <c r="H242" s="21">
        <f t="shared" si="6"/>
        <v>0.39013910400747354</v>
      </c>
      <c r="I242" s="21">
        <f t="shared" si="7"/>
        <v>2.2311826342745755E-2</v>
      </c>
    </row>
    <row r="243" spans="1:9">
      <c r="A243" s="154" t="s">
        <v>893</v>
      </c>
      <c r="B243" s="154" t="s">
        <v>3786</v>
      </c>
      <c r="C243" s="154" t="s">
        <v>1641</v>
      </c>
      <c r="D243" s="179">
        <v>66221626954</v>
      </c>
      <c r="E243" s="179">
        <v>522775867</v>
      </c>
      <c r="F243" s="179">
        <v>22565254367</v>
      </c>
      <c r="G243" s="179"/>
      <c r="H243" s="21">
        <f t="shared" si="6"/>
        <v>-1</v>
      </c>
      <c r="I243" s="21">
        <f t="shared" si="7"/>
        <v>-1</v>
      </c>
    </row>
    <row r="244" spans="1:9">
      <c r="A244" s="154" t="s">
        <v>195</v>
      </c>
      <c r="B244" s="154" t="s">
        <v>1874</v>
      </c>
      <c r="C244" s="154" t="s">
        <v>1641</v>
      </c>
      <c r="D244" s="179">
        <v>-124684837727</v>
      </c>
      <c r="E244" s="179">
        <v>117408565158</v>
      </c>
      <c r="F244" s="179">
        <v>453008144440</v>
      </c>
      <c r="G244" s="179"/>
      <c r="H244" s="21">
        <f t="shared" si="6"/>
        <v>-1</v>
      </c>
      <c r="I244" s="21">
        <f t="shared" si="7"/>
        <v>0.25992104989487319</v>
      </c>
    </row>
    <row r="245" spans="1:9">
      <c r="A245" s="154" t="s">
        <v>196</v>
      </c>
      <c r="B245" s="154" t="s">
        <v>1875</v>
      </c>
      <c r="C245" s="154" t="s">
        <v>1641</v>
      </c>
      <c r="D245" s="179">
        <v>556273710440</v>
      </c>
      <c r="E245" s="179">
        <v>483736401573</v>
      </c>
      <c r="F245" s="179">
        <v>517894708641</v>
      </c>
      <c r="G245" s="179">
        <v>701371622402</v>
      </c>
      <c r="H245" s="21">
        <f t="shared" si="6"/>
        <v>0.35427454789499419</v>
      </c>
      <c r="I245" s="21">
        <f t="shared" si="7"/>
        <v>8.0321994870610647E-2</v>
      </c>
    </row>
    <row r="246" spans="1:9">
      <c r="A246" s="154" t="s">
        <v>197</v>
      </c>
      <c r="B246" s="154" t="s">
        <v>1876</v>
      </c>
      <c r="C246" s="154" t="s">
        <v>1641</v>
      </c>
      <c r="D246" s="179">
        <v>45054734783</v>
      </c>
      <c r="E246" s="179">
        <v>37271844865</v>
      </c>
      <c r="F246" s="179">
        <v>62607149256</v>
      </c>
      <c r="G246" s="179">
        <v>138022206198</v>
      </c>
      <c r="H246" s="21">
        <f t="shared" si="6"/>
        <v>1.2045758006586211</v>
      </c>
      <c r="I246" s="21">
        <f t="shared" si="7"/>
        <v>0.45234404778548543</v>
      </c>
    </row>
    <row r="247" spans="1:9">
      <c r="A247" s="154" t="s">
        <v>3819</v>
      </c>
      <c r="B247" s="154" t="s">
        <v>3937</v>
      </c>
      <c r="C247" s="154" t="s">
        <v>1641</v>
      </c>
      <c r="D247" s="179">
        <v>38939603797</v>
      </c>
      <c r="E247" s="179">
        <v>16909914689</v>
      </c>
      <c r="F247" s="179">
        <v>18034938891</v>
      </c>
      <c r="G247" s="179">
        <v>17731295897</v>
      </c>
      <c r="H247" s="21">
        <f t="shared" si="6"/>
        <v>-1.6836374984975821E-2</v>
      </c>
      <c r="I247" s="21">
        <f t="shared" si="7"/>
        <v>-0.23066353728628308</v>
      </c>
    </row>
    <row r="248" spans="1:9">
      <c r="A248" s="154" t="s">
        <v>199</v>
      </c>
      <c r="B248" s="154" t="s">
        <v>1877</v>
      </c>
      <c r="C248" s="154" t="s">
        <v>1641</v>
      </c>
      <c r="D248" s="179">
        <v>220647286220</v>
      </c>
      <c r="E248" s="179">
        <v>223527738594</v>
      </c>
      <c r="F248" s="179">
        <v>217949064379</v>
      </c>
      <c r="G248" s="179"/>
      <c r="H248" s="21">
        <f t="shared" si="6"/>
        <v>-1</v>
      </c>
      <c r="I248" s="21">
        <f t="shared" si="7"/>
        <v>-1</v>
      </c>
    </row>
    <row r="249" spans="1:9">
      <c r="A249" s="154" t="s">
        <v>200</v>
      </c>
      <c r="B249" s="154" t="s">
        <v>1878</v>
      </c>
      <c r="C249" s="154" t="s">
        <v>1641</v>
      </c>
      <c r="D249" s="179">
        <v>883417416165</v>
      </c>
      <c r="E249" s="179">
        <v>473076742026</v>
      </c>
      <c r="F249" s="179">
        <v>82893960390</v>
      </c>
      <c r="G249" s="179">
        <v>999681232228</v>
      </c>
      <c r="H249" s="21">
        <f t="shared" si="6"/>
        <v>11.059759571441559</v>
      </c>
      <c r="I249" s="21">
        <f t="shared" si="7"/>
        <v>4.2073920888312966E-2</v>
      </c>
    </row>
    <row r="250" spans="1:9">
      <c r="A250" s="154" t="s">
        <v>814</v>
      </c>
      <c r="B250" s="154" t="s">
        <v>3047</v>
      </c>
      <c r="C250" s="154" t="s">
        <v>1641</v>
      </c>
      <c r="D250" s="179">
        <v>256431673813</v>
      </c>
      <c r="E250" s="179">
        <v>299669833741</v>
      </c>
      <c r="F250" s="179">
        <v>292659902504</v>
      </c>
      <c r="G250" s="179">
        <v>360020970724</v>
      </c>
      <c r="H250" s="21">
        <f t="shared" si="6"/>
        <v>0.23016842294984133</v>
      </c>
      <c r="I250" s="21">
        <f t="shared" si="7"/>
        <v>0.11974391351086555</v>
      </c>
    </row>
    <row r="251" spans="1:9">
      <c r="A251" s="154" t="s">
        <v>201</v>
      </c>
      <c r="B251" s="154" t="s">
        <v>1879</v>
      </c>
      <c r="C251" s="154" t="s">
        <v>1641</v>
      </c>
      <c r="D251" s="179">
        <v>106500409483</v>
      </c>
      <c r="E251" s="179">
        <v>364190288722</v>
      </c>
      <c r="F251" s="179">
        <v>620095406671</v>
      </c>
      <c r="G251" s="179">
        <v>20859554350</v>
      </c>
      <c r="H251" s="21">
        <f t="shared" si="6"/>
        <v>-0.96636073396836608</v>
      </c>
      <c r="I251" s="21">
        <f t="shared" si="7"/>
        <v>-0.41925619900234756</v>
      </c>
    </row>
    <row r="252" spans="1:9">
      <c r="A252" s="154" t="s">
        <v>198</v>
      </c>
      <c r="B252" s="154" t="s">
        <v>3998</v>
      </c>
      <c r="C252" s="154" t="s">
        <v>1641</v>
      </c>
      <c r="D252" s="179">
        <v>2162071222708</v>
      </c>
      <c r="E252" s="179">
        <v>605578220113</v>
      </c>
      <c r="F252" s="179">
        <v>-6454779904770</v>
      </c>
      <c r="G252" s="179">
        <v>1700258456653</v>
      </c>
      <c r="H252" s="21">
        <f t="shared" si="6"/>
        <v>1.2634107563290471</v>
      </c>
      <c r="I252" s="21">
        <f t="shared" si="7"/>
        <v>-7.6971772806399774E-2</v>
      </c>
    </row>
    <row r="253" spans="1:9">
      <c r="A253" s="154" t="s">
        <v>202</v>
      </c>
      <c r="B253" s="154" t="s">
        <v>1881</v>
      </c>
      <c r="C253" s="154" t="s">
        <v>1641</v>
      </c>
      <c r="D253" s="179">
        <v>-12903939876</v>
      </c>
      <c r="E253" s="179">
        <v>5608469683</v>
      </c>
      <c r="F253" s="179">
        <v>-9739514505</v>
      </c>
      <c r="G253" s="179"/>
      <c r="H253" s="21">
        <f t="shared" si="6"/>
        <v>1</v>
      </c>
      <c r="I253" s="21">
        <f t="shared" si="7"/>
        <v>0.25992104989487319</v>
      </c>
    </row>
    <row r="254" spans="1:9">
      <c r="A254" s="154" t="s">
        <v>3487</v>
      </c>
      <c r="B254" s="154" t="s">
        <v>3488</v>
      </c>
      <c r="C254" s="154" t="s">
        <v>1641</v>
      </c>
      <c r="D254" s="179">
        <v>3509717944636</v>
      </c>
      <c r="E254" s="179">
        <v>3303302700616</v>
      </c>
      <c r="F254" s="179">
        <v>3173423226768</v>
      </c>
      <c r="G254" s="179">
        <v>4028854560828</v>
      </c>
      <c r="H254" s="21">
        <f t="shared" si="6"/>
        <v>0.26956106164610805</v>
      </c>
      <c r="I254" s="21">
        <f t="shared" si="7"/>
        <v>4.7055714172411944E-2</v>
      </c>
    </row>
    <row r="255" spans="1:9">
      <c r="A255" s="154" t="s">
        <v>203</v>
      </c>
      <c r="B255" s="154" t="s">
        <v>1882</v>
      </c>
      <c r="C255" s="154" t="s">
        <v>1641</v>
      </c>
      <c r="D255" s="179">
        <v>40438624275</v>
      </c>
      <c r="E255" s="179">
        <v>94080442324</v>
      </c>
      <c r="F255" s="179">
        <v>119297830833</v>
      </c>
      <c r="G255" s="179"/>
      <c r="H255" s="21">
        <f t="shared" si="6"/>
        <v>-1</v>
      </c>
      <c r="I255" s="21">
        <f t="shared" si="7"/>
        <v>-1</v>
      </c>
    </row>
    <row r="256" spans="1:9">
      <c r="A256" s="154" t="s">
        <v>204</v>
      </c>
      <c r="B256" s="154" t="s">
        <v>1883</v>
      </c>
      <c r="C256" s="154" t="s">
        <v>1641</v>
      </c>
      <c r="D256" s="179">
        <v>142127926500</v>
      </c>
      <c r="E256" s="179">
        <v>122234074221</v>
      </c>
      <c r="F256" s="179">
        <v>107059939477</v>
      </c>
      <c r="G256" s="179"/>
      <c r="H256" s="21">
        <f t="shared" si="6"/>
        <v>-1</v>
      </c>
      <c r="I256" s="21">
        <f t="shared" si="7"/>
        <v>-1</v>
      </c>
    </row>
    <row r="257" spans="1:9">
      <c r="A257" s="154" t="s">
        <v>767</v>
      </c>
      <c r="B257" s="154" t="s">
        <v>3057</v>
      </c>
      <c r="C257" s="154" t="s">
        <v>1641</v>
      </c>
      <c r="D257" s="179">
        <v>135674849362</v>
      </c>
      <c r="E257" s="179">
        <v>228519843820</v>
      </c>
      <c r="F257" s="179">
        <v>379111428571</v>
      </c>
      <c r="G257" s="179">
        <v>118498637900</v>
      </c>
      <c r="H257" s="21">
        <f t="shared" si="6"/>
        <v>-0.6874305838084025</v>
      </c>
      <c r="I257" s="21">
        <f t="shared" si="7"/>
        <v>-4.4117149307645542E-2</v>
      </c>
    </row>
    <row r="258" spans="1:9">
      <c r="A258" s="154" t="s">
        <v>205</v>
      </c>
      <c r="B258" s="154" t="s">
        <v>1884</v>
      </c>
      <c r="C258" s="154" t="s">
        <v>1641</v>
      </c>
      <c r="D258" s="179">
        <v>156387589460</v>
      </c>
      <c r="E258" s="179">
        <v>115202344188</v>
      </c>
      <c r="F258" s="179">
        <v>126626969757</v>
      </c>
      <c r="G258" s="179">
        <v>117600607376</v>
      </c>
      <c r="H258" s="21">
        <f t="shared" si="6"/>
        <v>-7.1283095523187456E-2</v>
      </c>
      <c r="I258" s="21">
        <f t="shared" si="7"/>
        <v>-9.0640182678226044E-2</v>
      </c>
    </row>
    <row r="259" spans="1:9">
      <c r="A259" s="154" t="s">
        <v>206</v>
      </c>
      <c r="B259" s="154" t="s">
        <v>1885</v>
      </c>
      <c r="C259" s="154" t="s">
        <v>1641</v>
      </c>
      <c r="D259" s="179">
        <v>373968532915</v>
      </c>
      <c r="E259" s="179">
        <v>405921470417</v>
      </c>
      <c r="F259" s="179">
        <v>608889078461</v>
      </c>
      <c r="G259" s="179">
        <v>672230327610</v>
      </c>
      <c r="H259" s="21">
        <f t="shared" ref="H259:H322" si="8">(G259-F259)/ABS(F259)</f>
        <v>0.10402756657928308</v>
      </c>
      <c r="I259" s="21">
        <f t="shared" ref="I259:I322" si="9">(1+(G259-D259)/ABS(D259))^(1/3)-1</f>
        <v>0.21589016907199232</v>
      </c>
    </row>
    <row r="260" spans="1:9">
      <c r="A260" s="154" t="s">
        <v>207</v>
      </c>
      <c r="B260" s="154" t="s">
        <v>3781</v>
      </c>
      <c r="C260" s="154" t="s">
        <v>1641</v>
      </c>
      <c r="D260" s="179">
        <v>459825388155</v>
      </c>
      <c r="E260" s="179">
        <v>36167086850</v>
      </c>
      <c r="F260" s="179">
        <v>467582890486</v>
      </c>
      <c r="G260" s="179"/>
      <c r="H260" s="21">
        <f t="shared" si="8"/>
        <v>-1</v>
      </c>
      <c r="I260" s="21">
        <f t="shared" si="9"/>
        <v>-1</v>
      </c>
    </row>
    <row r="261" spans="1:9">
      <c r="A261" s="154" t="s">
        <v>208</v>
      </c>
      <c r="B261" s="154" t="s">
        <v>1887</v>
      </c>
      <c r="C261" s="154" t="s">
        <v>1641</v>
      </c>
      <c r="D261" s="179">
        <v>234192998788</v>
      </c>
      <c r="E261" s="179">
        <v>294575464772</v>
      </c>
      <c r="F261" s="179">
        <v>347241629002</v>
      </c>
      <c r="G261" s="179">
        <v>436536344450</v>
      </c>
      <c r="H261" s="21">
        <f t="shared" si="8"/>
        <v>0.25715440773803561</v>
      </c>
      <c r="I261" s="21">
        <f t="shared" si="9"/>
        <v>0.23069045760428653</v>
      </c>
    </row>
    <row r="262" spans="1:9">
      <c r="A262" s="154" t="s">
        <v>209</v>
      </c>
      <c r="B262" s="154" t="s">
        <v>1888</v>
      </c>
      <c r="C262" s="154" t="s">
        <v>1641</v>
      </c>
      <c r="D262" s="179">
        <v>1137262912956</v>
      </c>
      <c r="E262" s="179">
        <v>684058609709</v>
      </c>
      <c r="F262" s="179">
        <v>155087685811</v>
      </c>
      <c r="G262" s="179">
        <v>515069907619</v>
      </c>
      <c r="H262" s="21">
        <f t="shared" si="8"/>
        <v>2.3211528363812062</v>
      </c>
      <c r="I262" s="21">
        <f t="shared" si="9"/>
        <v>-0.23204618844168134</v>
      </c>
    </row>
    <row r="263" spans="1:9">
      <c r="A263" s="154" t="s">
        <v>1345</v>
      </c>
      <c r="B263" s="154" t="s">
        <v>3848</v>
      </c>
      <c r="C263" s="154" t="s">
        <v>1641</v>
      </c>
      <c r="D263" s="179">
        <v>125284398606</v>
      </c>
      <c r="E263" s="179">
        <v>64067632948</v>
      </c>
      <c r="F263" s="179">
        <v>224355522439</v>
      </c>
      <c r="G263" s="179">
        <v>89567912106</v>
      </c>
      <c r="H263" s="21">
        <f t="shared" si="8"/>
        <v>-0.60077687800017221</v>
      </c>
      <c r="I263" s="21">
        <f t="shared" si="9"/>
        <v>-0.10583331257937956</v>
      </c>
    </row>
    <row r="264" spans="1:9">
      <c r="A264" s="154" t="s">
        <v>210</v>
      </c>
      <c r="B264" s="154" t="s">
        <v>3989</v>
      </c>
      <c r="C264" s="154" t="s">
        <v>1641</v>
      </c>
      <c r="D264" s="179">
        <v>110430234145</v>
      </c>
      <c r="E264" s="179">
        <v>111424903698</v>
      </c>
      <c r="F264" s="179">
        <v>149662157637</v>
      </c>
      <c r="G264" s="179"/>
      <c r="H264" s="21">
        <f t="shared" si="8"/>
        <v>-1</v>
      </c>
      <c r="I264" s="21">
        <f t="shared" si="9"/>
        <v>-1</v>
      </c>
    </row>
    <row r="265" spans="1:9">
      <c r="A265" s="154" t="s">
        <v>212</v>
      </c>
      <c r="B265" s="154" t="s">
        <v>1890</v>
      </c>
      <c r="C265" s="154" t="s">
        <v>1641</v>
      </c>
      <c r="D265" s="179">
        <v>121350371748</v>
      </c>
      <c r="E265" s="179">
        <v>95300505185</v>
      </c>
      <c r="F265" s="179">
        <v>108401539639</v>
      </c>
      <c r="G265" s="179">
        <v>112645707440</v>
      </c>
      <c r="H265" s="21">
        <f t="shared" si="8"/>
        <v>3.9152283400530792E-2</v>
      </c>
      <c r="I265" s="21">
        <f t="shared" si="9"/>
        <v>-2.4506203502450918E-2</v>
      </c>
    </row>
    <row r="266" spans="1:9">
      <c r="A266" s="154" t="s">
        <v>213</v>
      </c>
      <c r="B266" s="154" t="s">
        <v>1891</v>
      </c>
      <c r="C266" s="154" t="s">
        <v>1641</v>
      </c>
      <c r="D266" s="179">
        <v>412712909288</v>
      </c>
      <c r="E266" s="179">
        <v>265787886267</v>
      </c>
      <c r="F266" s="179">
        <v>249168381705</v>
      </c>
      <c r="G266" s="179">
        <v>168351277967</v>
      </c>
      <c r="H266" s="21">
        <f t="shared" si="8"/>
        <v>-0.32434734770514528</v>
      </c>
      <c r="I266" s="21">
        <f t="shared" si="9"/>
        <v>-0.25836630227656299</v>
      </c>
    </row>
    <row r="267" spans="1:9">
      <c r="A267" s="154" t="s">
        <v>214</v>
      </c>
      <c r="B267" s="154" t="s">
        <v>1892</v>
      </c>
      <c r="C267" s="154" t="s">
        <v>1641</v>
      </c>
      <c r="D267" s="179">
        <v>203726232244</v>
      </c>
      <c r="E267" s="179">
        <v>229086495867</v>
      </c>
      <c r="F267" s="179">
        <v>232240505231</v>
      </c>
      <c r="G267" s="179">
        <v>245548590131</v>
      </c>
      <c r="H267" s="21">
        <f t="shared" si="8"/>
        <v>5.7303031126129354E-2</v>
      </c>
      <c r="I267" s="21">
        <f t="shared" si="9"/>
        <v>6.4216930668796079E-2</v>
      </c>
    </row>
    <row r="268" spans="1:9">
      <c r="A268" s="154" t="s">
        <v>957</v>
      </c>
      <c r="B268" s="154" t="s">
        <v>3074</v>
      </c>
      <c r="C268" s="154" t="s">
        <v>1641</v>
      </c>
      <c r="D268" s="179">
        <v>2494669384691</v>
      </c>
      <c r="E268" s="179">
        <v>1065134625680</v>
      </c>
      <c r="F268" s="179">
        <v>-878388855945</v>
      </c>
      <c r="G268" s="179">
        <v>3690384972064</v>
      </c>
      <c r="H268" s="21">
        <f t="shared" si="8"/>
        <v>5.2013112382826865</v>
      </c>
      <c r="I268" s="21">
        <f t="shared" si="9"/>
        <v>0.13942626256628721</v>
      </c>
    </row>
    <row r="269" spans="1:9">
      <c r="A269" s="154" t="s">
        <v>539</v>
      </c>
      <c r="B269" s="154" t="s">
        <v>3999</v>
      </c>
      <c r="C269" s="154" t="s">
        <v>1641</v>
      </c>
      <c r="D269" s="179">
        <v>20269365218</v>
      </c>
      <c r="E269" s="179">
        <v>8973909098</v>
      </c>
      <c r="F269" s="179">
        <v>4872948211</v>
      </c>
      <c r="G269" s="179"/>
      <c r="H269" s="21">
        <f t="shared" si="8"/>
        <v>-1</v>
      </c>
      <c r="I269" s="21">
        <f t="shared" si="9"/>
        <v>-1</v>
      </c>
    </row>
    <row r="270" spans="1:9">
      <c r="A270" s="154" t="s">
        <v>216</v>
      </c>
      <c r="B270" s="154" t="s">
        <v>1894</v>
      </c>
      <c r="C270" s="154" t="s">
        <v>1641</v>
      </c>
      <c r="D270" s="179">
        <v>889437710446</v>
      </c>
      <c r="E270" s="179">
        <v>619711048513</v>
      </c>
      <c r="F270" s="179">
        <v>460049066841</v>
      </c>
      <c r="G270" s="179"/>
      <c r="H270" s="21">
        <f t="shared" si="8"/>
        <v>-1</v>
      </c>
      <c r="I270" s="21">
        <f t="shared" si="9"/>
        <v>-1</v>
      </c>
    </row>
    <row r="271" spans="1:9">
      <c r="A271" s="154" t="s">
        <v>217</v>
      </c>
      <c r="B271" s="154" t="s">
        <v>1895</v>
      </c>
      <c r="C271" s="154" t="s">
        <v>1641</v>
      </c>
      <c r="D271" s="179">
        <v>3167717683</v>
      </c>
      <c r="E271" s="179">
        <v>-8951107257</v>
      </c>
      <c r="F271" s="179">
        <v>2851329228</v>
      </c>
      <c r="G271" s="179">
        <v>-2148226046</v>
      </c>
      <c r="H271" s="21">
        <f t="shared" si="8"/>
        <v>-1.7534121366640023</v>
      </c>
      <c r="I271" s="21">
        <f t="shared" si="9"/>
        <v>-1.878572967133457</v>
      </c>
    </row>
    <row r="272" spans="1:9">
      <c r="A272" s="154" t="s">
        <v>218</v>
      </c>
      <c r="B272" s="154" t="s">
        <v>1896</v>
      </c>
      <c r="C272" s="154" t="s">
        <v>1641</v>
      </c>
      <c r="D272" s="179">
        <v>22956313142</v>
      </c>
      <c r="E272" s="179">
        <v>18502630760</v>
      </c>
      <c r="F272" s="179">
        <v>28776520948</v>
      </c>
      <c r="G272" s="179"/>
      <c r="H272" s="21">
        <f t="shared" si="8"/>
        <v>-1</v>
      </c>
      <c r="I272" s="21">
        <f t="shared" si="9"/>
        <v>-1</v>
      </c>
    </row>
    <row r="273" spans="1:9">
      <c r="A273" s="154" t="s">
        <v>215</v>
      </c>
      <c r="B273" s="154" t="s">
        <v>1897</v>
      </c>
      <c r="C273" s="154" t="s">
        <v>1641</v>
      </c>
      <c r="D273" s="179">
        <v>33197153649</v>
      </c>
      <c r="E273" s="179">
        <v>11079179871</v>
      </c>
      <c r="F273" s="179">
        <v>8826085169</v>
      </c>
      <c r="G273" s="179"/>
      <c r="H273" s="21">
        <f t="shared" si="8"/>
        <v>-1</v>
      </c>
      <c r="I273" s="21">
        <f t="shared" si="9"/>
        <v>-1</v>
      </c>
    </row>
    <row r="274" spans="1:9">
      <c r="A274" s="154" t="s">
        <v>211</v>
      </c>
      <c r="B274" s="154" t="s">
        <v>1898</v>
      </c>
      <c r="C274" s="154" t="s">
        <v>1641</v>
      </c>
      <c r="D274" s="179">
        <v>1449740967084</v>
      </c>
      <c r="E274" s="179">
        <v>2833906727712</v>
      </c>
      <c r="F274" s="179">
        <v>2889803702540</v>
      </c>
      <c r="G274" s="179">
        <v>2696172252108</v>
      </c>
      <c r="H274" s="21">
        <f t="shared" si="8"/>
        <v>-6.7005053063572156E-2</v>
      </c>
      <c r="I274" s="21">
        <f t="shared" si="9"/>
        <v>0.22975635191170962</v>
      </c>
    </row>
    <row r="275" spans="1:9">
      <c r="A275" s="154" t="s">
        <v>219</v>
      </c>
      <c r="B275" s="154" t="s">
        <v>1900</v>
      </c>
      <c r="C275" s="154" t="s">
        <v>1641</v>
      </c>
      <c r="D275" s="179">
        <v>8325779853</v>
      </c>
      <c r="E275" s="179">
        <v>2395333947</v>
      </c>
      <c r="F275" s="179">
        <v>24787305973</v>
      </c>
      <c r="G275" s="179"/>
      <c r="H275" s="21">
        <f t="shared" si="8"/>
        <v>-1</v>
      </c>
      <c r="I275" s="21">
        <f t="shared" si="9"/>
        <v>-1</v>
      </c>
    </row>
    <row r="276" spans="1:9">
      <c r="A276" s="154" t="s">
        <v>221</v>
      </c>
      <c r="B276" s="154" t="s">
        <v>1901</v>
      </c>
      <c r="C276" s="154" t="s">
        <v>1641</v>
      </c>
      <c r="D276" s="179">
        <v>13257497951</v>
      </c>
      <c r="E276" s="179">
        <v>16779900393</v>
      </c>
      <c r="F276" s="179">
        <v>10213532598</v>
      </c>
      <c r="G276" s="179">
        <v>2043106470</v>
      </c>
      <c r="H276" s="21">
        <f t="shared" si="8"/>
        <v>-0.79996084112953447</v>
      </c>
      <c r="I276" s="21">
        <f t="shared" si="9"/>
        <v>-0.46386213964110956</v>
      </c>
    </row>
    <row r="277" spans="1:9">
      <c r="A277" s="154" t="s">
        <v>222</v>
      </c>
      <c r="B277" s="154" t="s">
        <v>1902</v>
      </c>
      <c r="C277" s="154" t="s">
        <v>1641</v>
      </c>
      <c r="D277" s="179">
        <v>1810691843397</v>
      </c>
      <c r="E277" s="179">
        <v>1971099177135</v>
      </c>
      <c r="F277" s="179">
        <v>2112916282946</v>
      </c>
      <c r="G277" s="179">
        <v>2829338825192</v>
      </c>
      <c r="H277" s="21">
        <f t="shared" si="8"/>
        <v>0.33906811548969906</v>
      </c>
      <c r="I277" s="21">
        <f t="shared" si="9"/>
        <v>0.16041536678529589</v>
      </c>
    </row>
    <row r="278" spans="1:9">
      <c r="A278" s="154" t="s">
        <v>743</v>
      </c>
      <c r="B278" s="154" t="s">
        <v>1904</v>
      </c>
      <c r="C278" s="154" t="s">
        <v>1641</v>
      </c>
      <c r="D278" s="179">
        <v>2060858298332</v>
      </c>
      <c r="E278" s="179">
        <v>1038363942297</v>
      </c>
      <c r="F278" s="179">
        <v>1111588278970</v>
      </c>
      <c r="G278" s="179">
        <v>2341021207807</v>
      </c>
      <c r="H278" s="21">
        <f t="shared" si="8"/>
        <v>1.1060146567721953</v>
      </c>
      <c r="I278" s="21">
        <f t="shared" si="9"/>
        <v>4.3403779633029105E-2</v>
      </c>
    </row>
    <row r="279" spans="1:9">
      <c r="A279" s="154" t="s">
        <v>224</v>
      </c>
      <c r="B279" s="154" t="s">
        <v>1905</v>
      </c>
      <c r="C279" s="154" t="s">
        <v>1641</v>
      </c>
      <c r="D279" s="179">
        <v>487450769328</v>
      </c>
      <c r="E279" s="179">
        <v>380102277161</v>
      </c>
      <c r="F279" s="179">
        <v>427065519869</v>
      </c>
      <c r="G279" s="179">
        <v>169857937710</v>
      </c>
      <c r="H279" s="21">
        <f t="shared" si="8"/>
        <v>-0.60226726390343344</v>
      </c>
      <c r="I279" s="21">
        <f t="shared" si="9"/>
        <v>-0.29630408664467178</v>
      </c>
    </row>
    <row r="280" spans="1:9">
      <c r="A280" s="154" t="s">
        <v>225</v>
      </c>
      <c r="B280" s="154" t="s">
        <v>1908</v>
      </c>
      <c r="C280" s="154" t="s">
        <v>1641</v>
      </c>
      <c r="D280" s="179">
        <v>487291811368</v>
      </c>
      <c r="E280" s="179">
        <v>257762340542</v>
      </c>
      <c r="F280" s="179">
        <v>368669534364</v>
      </c>
      <c r="G280" s="179"/>
      <c r="H280" s="21">
        <f t="shared" si="8"/>
        <v>-1</v>
      </c>
      <c r="I280" s="21">
        <f t="shared" si="9"/>
        <v>-1</v>
      </c>
    </row>
    <row r="281" spans="1:9">
      <c r="A281" s="154" t="s">
        <v>226</v>
      </c>
      <c r="B281" s="154" t="s">
        <v>3864</v>
      </c>
      <c r="C281" s="154" t="s">
        <v>1641</v>
      </c>
      <c r="D281" s="179">
        <v>-53721637305</v>
      </c>
      <c r="E281" s="179">
        <v>10024274874</v>
      </c>
      <c r="F281" s="179">
        <v>19358133621</v>
      </c>
      <c r="G281" s="179">
        <v>49532681622</v>
      </c>
      <c r="H281" s="21">
        <f t="shared" si="8"/>
        <v>1.5587529558255651</v>
      </c>
      <c r="I281" s="21">
        <f t="shared" si="9"/>
        <v>0.42964419644399965</v>
      </c>
    </row>
    <row r="282" spans="1:9">
      <c r="A282" s="154" t="s">
        <v>227</v>
      </c>
      <c r="B282" s="154" t="s">
        <v>4161</v>
      </c>
      <c r="C282" s="154" t="s">
        <v>1641</v>
      </c>
      <c r="D282" s="179">
        <v>-114123212284</v>
      </c>
      <c r="E282" s="179">
        <v>2484611891</v>
      </c>
      <c r="F282" s="179">
        <v>-48168050368</v>
      </c>
      <c r="G282" s="179">
        <v>12449874248</v>
      </c>
      <c r="H282" s="21">
        <f t="shared" si="8"/>
        <v>1.2584674727933551</v>
      </c>
      <c r="I282" s="21">
        <f t="shared" si="9"/>
        <v>0.28242450550068909</v>
      </c>
    </row>
    <row r="283" spans="1:9">
      <c r="A283" s="154" t="s">
        <v>229</v>
      </c>
      <c r="B283" s="154" t="s">
        <v>1911</v>
      </c>
      <c r="C283" s="154" t="s">
        <v>1641</v>
      </c>
      <c r="D283" s="179">
        <v>-102948793684</v>
      </c>
      <c r="E283" s="179">
        <v>584832279876</v>
      </c>
      <c r="F283" s="179">
        <v>697851813973</v>
      </c>
      <c r="G283" s="179"/>
      <c r="H283" s="21">
        <f t="shared" si="8"/>
        <v>-1</v>
      </c>
      <c r="I283" s="21">
        <f t="shared" si="9"/>
        <v>0.25992104989487319</v>
      </c>
    </row>
    <row r="284" spans="1:9">
      <c r="A284" s="154" t="s">
        <v>827</v>
      </c>
      <c r="B284" s="154" t="s">
        <v>3120</v>
      </c>
      <c r="C284" s="154" t="s">
        <v>1641</v>
      </c>
      <c r="D284" s="179">
        <v>216062067366</v>
      </c>
      <c r="E284" s="179">
        <v>188077615457</v>
      </c>
      <c r="F284" s="179">
        <v>207100337610</v>
      </c>
      <c r="G284" s="179">
        <v>198784645226</v>
      </c>
      <c r="H284" s="21">
        <f t="shared" si="8"/>
        <v>-4.015296392060768E-2</v>
      </c>
      <c r="I284" s="21">
        <f t="shared" si="9"/>
        <v>-2.7398871245473244E-2</v>
      </c>
    </row>
    <row r="285" spans="1:9">
      <c r="A285" s="154" t="s">
        <v>230</v>
      </c>
      <c r="B285" s="154" t="s">
        <v>1912</v>
      </c>
      <c r="C285" s="154" t="s">
        <v>1641</v>
      </c>
      <c r="D285" s="179">
        <v>857338779296</v>
      </c>
      <c r="E285" s="179">
        <v>972443846631</v>
      </c>
      <c r="F285" s="179">
        <v>1093233969561</v>
      </c>
      <c r="G285" s="179">
        <v>1038408103090</v>
      </c>
      <c r="H285" s="21">
        <f t="shared" si="8"/>
        <v>-5.0150167299517712E-2</v>
      </c>
      <c r="I285" s="21">
        <f t="shared" si="9"/>
        <v>6.5954171245108606E-2</v>
      </c>
    </row>
    <row r="286" spans="1:9">
      <c r="A286" s="154" t="s">
        <v>235</v>
      </c>
      <c r="B286" s="154" t="s">
        <v>1917</v>
      </c>
      <c r="C286" s="154" t="s">
        <v>1641</v>
      </c>
      <c r="D286" s="179">
        <v>22685350942</v>
      </c>
      <c r="E286" s="179">
        <v>7454604473</v>
      </c>
      <c r="F286" s="179">
        <v>83182027061</v>
      </c>
      <c r="G286" s="179">
        <v>173340917328</v>
      </c>
      <c r="H286" s="21">
        <f t="shared" si="8"/>
        <v>1.083874647595251</v>
      </c>
      <c r="I286" s="21">
        <f t="shared" si="9"/>
        <v>0.96963247450895773</v>
      </c>
    </row>
    <row r="287" spans="1:9">
      <c r="A287" s="154" t="s">
        <v>4000</v>
      </c>
      <c r="B287" s="154" t="s">
        <v>4001</v>
      </c>
      <c r="C287" s="154" t="s">
        <v>1641</v>
      </c>
      <c r="D287" s="179">
        <v>44163555431</v>
      </c>
      <c r="E287" s="179">
        <v>115162604705</v>
      </c>
      <c r="F287" s="179">
        <v>128187658057</v>
      </c>
      <c r="G287" s="179">
        <v>142659761425</v>
      </c>
      <c r="H287" s="21">
        <f t="shared" si="8"/>
        <v>0.11289779053116662</v>
      </c>
      <c r="I287" s="21">
        <f t="shared" si="9"/>
        <v>0.47824296657912968</v>
      </c>
    </row>
    <row r="288" spans="1:9">
      <c r="A288" s="154" t="s">
        <v>236</v>
      </c>
      <c r="B288" s="154" t="s">
        <v>3804</v>
      </c>
      <c r="C288" s="154" t="s">
        <v>1641</v>
      </c>
      <c r="D288" s="179">
        <v>485827389583</v>
      </c>
      <c r="E288" s="179">
        <v>584271608477</v>
      </c>
      <c r="F288" s="179">
        <v>593086599028</v>
      </c>
      <c r="G288" s="179"/>
      <c r="H288" s="21">
        <f t="shared" si="8"/>
        <v>-1</v>
      </c>
      <c r="I288" s="21">
        <f t="shared" si="9"/>
        <v>-1</v>
      </c>
    </row>
    <row r="289" spans="1:9">
      <c r="A289" s="154" t="s">
        <v>238</v>
      </c>
      <c r="B289" s="154" t="s">
        <v>1920</v>
      </c>
      <c r="C289" s="154" t="s">
        <v>1641</v>
      </c>
      <c r="D289" s="179">
        <v>2692516590418</v>
      </c>
      <c r="E289" s="179">
        <v>2188316658468</v>
      </c>
      <c r="F289" s="179">
        <v>1993385852649</v>
      </c>
      <c r="G289" s="179">
        <v>2528564041179</v>
      </c>
      <c r="H289" s="21">
        <f t="shared" si="8"/>
        <v>0.26847696737628818</v>
      </c>
      <c r="I289" s="21">
        <f t="shared" si="9"/>
        <v>-2.0723822170477524E-2</v>
      </c>
    </row>
    <row r="290" spans="1:9">
      <c r="A290" s="154" t="s">
        <v>4002</v>
      </c>
      <c r="B290" s="154" t="s">
        <v>4167</v>
      </c>
      <c r="C290" s="154" t="s">
        <v>1641</v>
      </c>
      <c r="D290" s="179">
        <v>74332453248</v>
      </c>
      <c r="E290" s="179">
        <v>101455257777</v>
      </c>
      <c r="F290" s="179">
        <v>67503109847</v>
      </c>
      <c r="G290" s="179"/>
      <c r="H290" s="21">
        <f t="shared" si="8"/>
        <v>-1</v>
      </c>
      <c r="I290" s="21">
        <f t="shared" si="9"/>
        <v>-1</v>
      </c>
    </row>
    <row r="291" spans="1:9">
      <c r="A291" s="154" t="s">
        <v>267</v>
      </c>
      <c r="B291" s="154" t="s">
        <v>1923</v>
      </c>
      <c r="C291" s="154" t="s">
        <v>1641</v>
      </c>
      <c r="D291" s="179">
        <v>173373776921</v>
      </c>
      <c r="E291" s="179">
        <v>137405291118</v>
      </c>
      <c r="F291" s="179">
        <v>88101984864</v>
      </c>
      <c r="G291" s="179">
        <v>145731705758</v>
      </c>
      <c r="H291" s="21">
        <f t="shared" si="8"/>
        <v>0.65412511401373097</v>
      </c>
      <c r="I291" s="21">
        <f t="shared" si="9"/>
        <v>-5.6250185423906029E-2</v>
      </c>
    </row>
    <row r="292" spans="1:9">
      <c r="A292" s="154" t="s">
        <v>243</v>
      </c>
      <c r="B292" s="154" t="s">
        <v>1924</v>
      </c>
      <c r="C292" s="154" t="s">
        <v>1641</v>
      </c>
      <c r="D292" s="179">
        <v>5223851427095</v>
      </c>
      <c r="E292" s="179">
        <v>4117605068688</v>
      </c>
      <c r="F292" s="179">
        <v>4330113031371</v>
      </c>
      <c r="G292" s="179">
        <v>4423539822535</v>
      </c>
      <c r="H292" s="21">
        <f t="shared" si="8"/>
        <v>2.1576062908089774E-2</v>
      </c>
      <c r="I292" s="21">
        <f t="shared" si="9"/>
        <v>-5.3923238740564816E-2</v>
      </c>
    </row>
    <row r="293" spans="1:9">
      <c r="A293" s="154" t="s">
        <v>240</v>
      </c>
      <c r="B293" s="154" t="s">
        <v>1925</v>
      </c>
      <c r="C293" s="154" t="s">
        <v>1641</v>
      </c>
      <c r="D293" s="179">
        <v>2763158917</v>
      </c>
      <c r="E293" s="179">
        <v>18332577266</v>
      </c>
      <c r="F293" s="179">
        <v>84340302128</v>
      </c>
      <c r="G293" s="179">
        <v>92891240354</v>
      </c>
      <c r="H293" s="21">
        <f t="shared" si="8"/>
        <v>0.10138614648335707</v>
      </c>
      <c r="I293" s="21">
        <f t="shared" si="9"/>
        <v>2.2274260465953284</v>
      </c>
    </row>
    <row r="294" spans="1:9">
      <c r="A294" s="154" t="s">
        <v>241</v>
      </c>
      <c r="B294" s="154" t="s">
        <v>1926</v>
      </c>
      <c r="C294" s="154" t="s">
        <v>1641</v>
      </c>
      <c r="D294" s="179">
        <v>54654212308</v>
      </c>
      <c r="E294" s="179">
        <v>-10183981994</v>
      </c>
      <c r="F294" s="179">
        <v>54106249718</v>
      </c>
      <c r="G294" s="179">
        <v>9602194673</v>
      </c>
      <c r="H294" s="21">
        <f t="shared" si="8"/>
        <v>-0.82253076635238398</v>
      </c>
      <c r="I294" s="21">
        <f t="shared" si="9"/>
        <v>-0.43992143016426055</v>
      </c>
    </row>
    <row r="295" spans="1:9">
      <c r="A295" s="154" t="s">
        <v>242</v>
      </c>
      <c r="B295" s="154" t="s">
        <v>1927</v>
      </c>
      <c r="C295" s="154" t="s">
        <v>1641</v>
      </c>
      <c r="D295" s="179">
        <v>244548056764</v>
      </c>
      <c r="E295" s="179">
        <v>175330608797</v>
      </c>
      <c r="F295" s="179">
        <v>113538523202</v>
      </c>
      <c r="G295" s="179">
        <v>170200467472</v>
      </c>
      <c r="H295" s="21">
        <f t="shared" si="8"/>
        <v>0.49905479366849725</v>
      </c>
      <c r="I295" s="21">
        <f t="shared" si="9"/>
        <v>-0.11379911893761285</v>
      </c>
    </row>
    <row r="296" spans="1:9">
      <c r="A296" s="154" t="s">
        <v>3953</v>
      </c>
      <c r="B296" s="154" t="s">
        <v>4003</v>
      </c>
      <c r="C296" s="154" t="s">
        <v>1641</v>
      </c>
      <c r="D296" s="179">
        <v>37410677413</v>
      </c>
      <c r="E296" s="179">
        <v>32275914274</v>
      </c>
      <c r="F296" s="179">
        <v>43505659292</v>
      </c>
      <c r="G296" s="179">
        <v>38363619953</v>
      </c>
      <c r="H296" s="21">
        <f t="shared" si="8"/>
        <v>-0.11819242421975064</v>
      </c>
      <c r="I296" s="21">
        <f t="shared" si="9"/>
        <v>8.4197340687421907E-3</v>
      </c>
    </row>
    <row r="297" spans="1:9">
      <c r="A297" s="154" t="s">
        <v>244</v>
      </c>
      <c r="B297" s="154" t="s">
        <v>1928</v>
      </c>
      <c r="C297" s="154" t="s">
        <v>1641</v>
      </c>
      <c r="D297" s="179">
        <v>739332919892</v>
      </c>
      <c r="E297" s="179">
        <v>564918085016</v>
      </c>
      <c r="F297" s="179">
        <v>834240984088</v>
      </c>
      <c r="G297" s="179">
        <v>762472492479</v>
      </c>
      <c r="H297" s="21">
        <f t="shared" si="8"/>
        <v>-8.6028489342870135E-2</v>
      </c>
      <c r="I297" s="21">
        <f t="shared" si="9"/>
        <v>1.0325649486925048E-2</v>
      </c>
    </row>
    <row r="298" spans="1:9">
      <c r="A298" s="154" t="s">
        <v>256</v>
      </c>
      <c r="B298" s="154" t="s">
        <v>1929</v>
      </c>
      <c r="C298" s="154" t="s">
        <v>1641</v>
      </c>
      <c r="D298" s="179">
        <v>13052396355</v>
      </c>
      <c r="E298" s="179">
        <v>6752422852</v>
      </c>
      <c r="F298" s="179">
        <v>-35369680695</v>
      </c>
      <c r="G298" s="179">
        <v>2157837937</v>
      </c>
      <c r="H298" s="21">
        <f t="shared" si="8"/>
        <v>1.0610081260163891</v>
      </c>
      <c r="I298" s="21">
        <f t="shared" si="9"/>
        <v>-0.45116366322872681</v>
      </c>
    </row>
    <row r="299" spans="1:9">
      <c r="A299" s="154" t="s">
        <v>245</v>
      </c>
      <c r="B299" s="154" t="s">
        <v>1930</v>
      </c>
      <c r="C299" s="154" t="s">
        <v>1641</v>
      </c>
      <c r="D299" s="179">
        <v>22537994295</v>
      </c>
      <c r="E299" s="179">
        <v>36408141903</v>
      </c>
      <c r="F299" s="179">
        <v>37033095390</v>
      </c>
      <c r="G299" s="179">
        <v>41116915778</v>
      </c>
      <c r="H299" s="21">
        <f t="shared" si="8"/>
        <v>0.1102748864223418</v>
      </c>
      <c r="I299" s="21">
        <f t="shared" si="9"/>
        <v>0.22189837874828777</v>
      </c>
    </row>
    <row r="300" spans="1:9">
      <c r="A300" s="154" t="s">
        <v>247</v>
      </c>
      <c r="B300" s="154" t="s">
        <v>3990</v>
      </c>
      <c r="C300" s="154" t="s">
        <v>1641</v>
      </c>
      <c r="D300" s="179">
        <v>50165262336</v>
      </c>
      <c r="E300" s="179">
        <v>8718697546</v>
      </c>
      <c r="F300" s="179">
        <v>2936733122</v>
      </c>
      <c r="G300" s="179">
        <v>76330105485</v>
      </c>
      <c r="H300" s="21">
        <f t="shared" si="8"/>
        <v>24.991502228509276</v>
      </c>
      <c r="I300" s="21">
        <f t="shared" si="9"/>
        <v>0.15017588632898415</v>
      </c>
    </row>
    <row r="301" spans="1:9">
      <c r="A301" s="154" t="s">
        <v>725</v>
      </c>
      <c r="B301" s="154" t="s">
        <v>1933</v>
      </c>
      <c r="C301" s="154" t="s">
        <v>1641</v>
      </c>
      <c r="D301" s="179">
        <v>646146569882</v>
      </c>
      <c r="E301" s="179">
        <v>498307307104</v>
      </c>
      <c r="F301" s="179">
        <v>692827863783</v>
      </c>
      <c r="G301" s="179">
        <v>751125356786</v>
      </c>
      <c r="H301" s="21">
        <f t="shared" si="8"/>
        <v>8.4144267357669819E-2</v>
      </c>
      <c r="I301" s="21">
        <f t="shared" si="9"/>
        <v>5.1462512157308238E-2</v>
      </c>
    </row>
    <row r="302" spans="1:9">
      <c r="A302" s="154" t="s">
        <v>248</v>
      </c>
      <c r="B302" s="154" t="s">
        <v>1934</v>
      </c>
      <c r="C302" s="154" t="s">
        <v>1641</v>
      </c>
      <c r="D302" s="179">
        <v>17483547087</v>
      </c>
      <c r="E302" s="179">
        <v>32329899956</v>
      </c>
      <c r="F302" s="179">
        <v>19291618292</v>
      </c>
      <c r="G302" s="179">
        <v>21664882514</v>
      </c>
      <c r="H302" s="21">
        <f t="shared" si="8"/>
        <v>0.12302048413347282</v>
      </c>
      <c r="I302" s="21">
        <f t="shared" si="9"/>
        <v>7.409393322286717E-2</v>
      </c>
    </row>
    <row r="303" spans="1:9">
      <c r="A303" s="154" t="s">
        <v>249</v>
      </c>
      <c r="B303" s="154" t="s">
        <v>1935</v>
      </c>
      <c r="C303" s="154" t="s">
        <v>1641</v>
      </c>
      <c r="D303" s="179">
        <v>50579571844</v>
      </c>
      <c r="E303" s="179">
        <v>56820856420</v>
      </c>
      <c r="F303" s="179">
        <v>25684184993</v>
      </c>
      <c r="G303" s="179">
        <v>30826033015</v>
      </c>
      <c r="H303" s="21">
        <f t="shared" si="8"/>
        <v>0.20019510151485692</v>
      </c>
      <c r="I303" s="21">
        <f t="shared" si="9"/>
        <v>-0.152159489834919</v>
      </c>
    </row>
    <row r="304" spans="1:9">
      <c r="A304" s="154" t="s">
        <v>250</v>
      </c>
      <c r="B304" s="154" t="s">
        <v>1936</v>
      </c>
      <c r="C304" s="154" t="s">
        <v>1641</v>
      </c>
      <c r="D304" s="179">
        <v>212057194331</v>
      </c>
      <c r="E304" s="179">
        <v>95878482231</v>
      </c>
      <c r="F304" s="179">
        <v>78384997675</v>
      </c>
      <c r="G304" s="179"/>
      <c r="H304" s="21">
        <f t="shared" si="8"/>
        <v>-1</v>
      </c>
      <c r="I304" s="21">
        <f t="shared" si="9"/>
        <v>-1</v>
      </c>
    </row>
    <row r="305" spans="1:9">
      <c r="A305" s="154" t="s">
        <v>726</v>
      </c>
      <c r="B305" s="154" t="s">
        <v>1937</v>
      </c>
      <c r="C305" s="154" t="s">
        <v>1641</v>
      </c>
      <c r="D305" s="179">
        <v>138003700540</v>
      </c>
      <c r="E305" s="179">
        <v>227491985209</v>
      </c>
      <c r="F305" s="179">
        <v>270907126886</v>
      </c>
      <c r="G305" s="179">
        <v>208179895462</v>
      </c>
      <c r="H305" s="21">
        <f t="shared" si="8"/>
        <v>-0.23154515034370488</v>
      </c>
      <c r="I305" s="21">
        <f t="shared" si="9"/>
        <v>0.14687482064707447</v>
      </c>
    </row>
    <row r="306" spans="1:9">
      <c r="A306" s="154" t="s">
        <v>251</v>
      </c>
      <c r="B306" s="154" t="s">
        <v>1938</v>
      </c>
      <c r="C306" s="154" t="s">
        <v>1641</v>
      </c>
      <c r="D306" s="179">
        <v>215379394072</v>
      </c>
      <c r="E306" s="179">
        <v>102016657752</v>
      </c>
      <c r="F306" s="179">
        <v>59228073669</v>
      </c>
      <c r="G306" s="179">
        <v>94423249682</v>
      </c>
      <c r="H306" s="21">
        <f t="shared" si="8"/>
        <v>0.59423131351005209</v>
      </c>
      <c r="I306" s="21">
        <f t="shared" si="9"/>
        <v>-0.24033007930790373</v>
      </c>
    </row>
    <row r="307" spans="1:9">
      <c r="A307" s="154" t="s">
        <v>252</v>
      </c>
      <c r="B307" s="154" t="s">
        <v>1939</v>
      </c>
      <c r="C307" s="154" t="s">
        <v>1641</v>
      </c>
      <c r="D307" s="179">
        <v>78698993771</v>
      </c>
      <c r="E307" s="179">
        <v>39909276762</v>
      </c>
      <c r="F307" s="179">
        <v>130050006467</v>
      </c>
      <c r="G307" s="179"/>
      <c r="H307" s="21">
        <f t="shared" si="8"/>
        <v>-1</v>
      </c>
      <c r="I307" s="21">
        <f t="shared" si="9"/>
        <v>-1</v>
      </c>
    </row>
    <row r="308" spans="1:9">
      <c r="A308" s="154" t="s">
        <v>253</v>
      </c>
      <c r="B308" s="154" t="s">
        <v>1940</v>
      </c>
      <c r="C308" s="154" t="s">
        <v>1641</v>
      </c>
      <c r="D308" s="179">
        <v>17675852236</v>
      </c>
      <c r="E308" s="179">
        <v>12386563662</v>
      </c>
      <c r="F308" s="179">
        <v>13496271605</v>
      </c>
      <c r="G308" s="179">
        <v>16029595938</v>
      </c>
      <c r="H308" s="21">
        <f t="shared" si="8"/>
        <v>0.18770549431307182</v>
      </c>
      <c r="I308" s="21">
        <f t="shared" si="9"/>
        <v>-3.2062302618660499E-2</v>
      </c>
    </row>
    <row r="309" spans="1:9">
      <c r="A309" s="154" t="s">
        <v>603</v>
      </c>
      <c r="B309" s="154" t="s">
        <v>603</v>
      </c>
      <c r="C309" s="154" t="s">
        <v>1641</v>
      </c>
      <c r="D309" s="179">
        <v>7728918000000</v>
      </c>
      <c r="E309" s="179">
        <v>7324758000000</v>
      </c>
      <c r="F309" s="179">
        <v>9321949000000</v>
      </c>
      <c r="G309" s="179">
        <v>12009909000000</v>
      </c>
      <c r="H309" s="21">
        <f t="shared" si="8"/>
        <v>0.28834742605864933</v>
      </c>
      <c r="I309" s="21">
        <f t="shared" si="9"/>
        <v>0.1582625263194537</v>
      </c>
    </row>
    <row r="310" spans="1:9">
      <c r="A310" s="154" t="s">
        <v>254</v>
      </c>
      <c r="B310" s="154" t="s">
        <v>3941</v>
      </c>
      <c r="C310" s="154" t="s">
        <v>1641</v>
      </c>
      <c r="D310" s="179">
        <v>67752134520</v>
      </c>
      <c r="E310" s="179">
        <v>16488912250</v>
      </c>
      <c r="F310" s="179">
        <v>77228719810</v>
      </c>
      <c r="G310" s="179">
        <v>50867233260</v>
      </c>
      <c r="H310" s="21">
        <f t="shared" si="8"/>
        <v>-0.34134304718316166</v>
      </c>
      <c r="I310" s="21">
        <f t="shared" si="9"/>
        <v>-9.1123143512935267E-2</v>
      </c>
    </row>
    <row r="311" spans="1:9">
      <c r="A311" s="154" t="s">
        <v>255</v>
      </c>
      <c r="B311" s="154" t="s">
        <v>1942</v>
      </c>
      <c r="C311" s="154" t="s">
        <v>1641</v>
      </c>
      <c r="D311" s="179">
        <v>321031922805</v>
      </c>
      <c r="E311" s="179">
        <v>275280935039</v>
      </c>
      <c r="F311" s="179">
        <v>295930714273</v>
      </c>
      <c r="G311" s="179">
        <v>298288604232</v>
      </c>
      <c r="H311" s="21">
        <f t="shared" si="8"/>
        <v>7.9677094849465863E-3</v>
      </c>
      <c r="I311" s="21">
        <f t="shared" si="9"/>
        <v>-2.4195505766235303E-2</v>
      </c>
    </row>
    <row r="312" spans="1:9">
      <c r="A312" s="154" t="s">
        <v>812</v>
      </c>
      <c r="B312" s="154" t="s">
        <v>3213</v>
      </c>
      <c r="C312" s="154" t="s">
        <v>1641</v>
      </c>
      <c r="D312" s="179">
        <v>977156410577</v>
      </c>
      <c r="E312" s="179">
        <v>926896516175</v>
      </c>
      <c r="F312" s="179">
        <v>1170162799820</v>
      </c>
      <c r="G312" s="179">
        <v>1355992052198</v>
      </c>
      <c r="H312" s="21">
        <f t="shared" si="8"/>
        <v>0.15880632370691081</v>
      </c>
      <c r="I312" s="21">
        <f t="shared" si="9"/>
        <v>0.11540097427022955</v>
      </c>
    </row>
    <row r="313" spans="1:9">
      <c r="A313" s="154" t="s">
        <v>258</v>
      </c>
      <c r="B313" s="154" t="s">
        <v>1944</v>
      </c>
      <c r="C313" s="154" t="s">
        <v>1641</v>
      </c>
      <c r="D313" s="179">
        <v>153935674943</v>
      </c>
      <c r="E313" s="179">
        <v>129887071539</v>
      </c>
      <c r="F313" s="179">
        <v>142464746651</v>
      </c>
      <c r="G313" s="179">
        <v>160624722255</v>
      </c>
      <c r="H313" s="21">
        <f t="shared" si="8"/>
        <v>0.1274699603298142</v>
      </c>
      <c r="I313" s="21">
        <f t="shared" si="9"/>
        <v>1.4279629110685033E-2</v>
      </c>
    </row>
    <row r="314" spans="1:9">
      <c r="A314" s="154" t="s">
        <v>260</v>
      </c>
      <c r="B314" s="154" t="s">
        <v>4114</v>
      </c>
      <c r="C314" s="154" t="s">
        <v>1641</v>
      </c>
      <c r="D314" s="179">
        <v>119686330323</v>
      </c>
      <c r="E314" s="179">
        <v>185337121512</v>
      </c>
      <c r="F314" s="179">
        <v>268508051562</v>
      </c>
      <c r="G314" s="179">
        <v>355992840414</v>
      </c>
      <c r="H314" s="21">
        <f t="shared" si="8"/>
        <v>0.32581812106963681</v>
      </c>
      <c r="I314" s="21">
        <f t="shared" si="9"/>
        <v>0.43813251060906522</v>
      </c>
    </row>
    <row r="315" spans="1:9">
      <c r="A315" s="154" t="s">
        <v>261</v>
      </c>
      <c r="B315" s="154" t="s">
        <v>1947</v>
      </c>
      <c r="C315" s="154" t="s">
        <v>1641</v>
      </c>
      <c r="D315" s="179">
        <v>42977070896</v>
      </c>
      <c r="E315" s="179">
        <v>69710778745</v>
      </c>
      <c r="F315" s="179">
        <v>33974610349</v>
      </c>
      <c r="G315" s="179">
        <v>47918395232</v>
      </c>
      <c r="H315" s="21">
        <f t="shared" si="8"/>
        <v>0.41041780140417172</v>
      </c>
      <c r="I315" s="21">
        <f t="shared" si="9"/>
        <v>3.6943636615956787E-2</v>
      </c>
    </row>
    <row r="316" spans="1:9">
      <c r="A316" s="154" t="s">
        <v>262</v>
      </c>
      <c r="B316" s="154" t="s">
        <v>1948</v>
      </c>
      <c r="C316" s="154" t="s">
        <v>1641</v>
      </c>
      <c r="D316" s="179">
        <v>29416605852</v>
      </c>
      <c r="E316" s="179">
        <v>11956940403</v>
      </c>
      <c r="F316" s="179">
        <v>13008602645</v>
      </c>
      <c r="G316" s="179">
        <v>13101053579</v>
      </c>
      <c r="H316" s="21">
        <f t="shared" si="8"/>
        <v>7.1069073691427216E-3</v>
      </c>
      <c r="I316" s="21">
        <f t="shared" si="9"/>
        <v>-0.23633206853426914</v>
      </c>
    </row>
    <row r="317" spans="1:9">
      <c r="A317" s="154" t="s">
        <v>727</v>
      </c>
      <c r="B317" s="154" t="s">
        <v>1949</v>
      </c>
      <c r="C317" s="154" t="s">
        <v>1641</v>
      </c>
      <c r="D317" s="179">
        <v>184734743197</v>
      </c>
      <c r="E317" s="179">
        <v>154277169252</v>
      </c>
      <c r="F317" s="179">
        <v>178504818273</v>
      </c>
      <c r="G317" s="179">
        <v>176851880433</v>
      </c>
      <c r="H317" s="21">
        <f t="shared" si="8"/>
        <v>-9.2599060125763428E-3</v>
      </c>
      <c r="I317" s="21">
        <f t="shared" si="9"/>
        <v>-1.4431002706122076E-2</v>
      </c>
    </row>
    <row r="318" spans="1:9">
      <c r="A318" s="154" t="s">
        <v>263</v>
      </c>
      <c r="B318" s="154" t="s">
        <v>3805</v>
      </c>
      <c r="C318" s="154" t="s">
        <v>1641</v>
      </c>
      <c r="D318" s="179">
        <v>-578988447666</v>
      </c>
      <c r="E318" s="179">
        <v>-885289080034</v>
      </c>
      <c r="F318" s="179">
        <v>29239789146</v>
      </c>
      <c r="G318" s="179"/>
      <c r="H318" s="21">
        <f t="shared" si="8"/>
        <v>-1</v>
      </c>
      <c r="I318" s="21">
        <f t="shared" si="9"/>
        <v>0.25992104989487319</v>
      </c>
    </row>
    <row r="319" spans="1:9">
      <c r="A319" s="154" t="s">
        <v>264</v>
      </c>
      <c r="B319" s="154" t="s">
        <v>1951</v>
      </c>
      <c r="C319" s="154" t="s">
        <v>1641</v>
      </c>
      <c r="D319" s="179">
        <v>23895479816</v>
      </c>
      <c r="E319" s="179">
        <v>12116744013</v>
      </c>
      <c r="F319" s="179">
        <v>4618205118</v>
      </c>
      <c r="G319" s="179">
        <v>5255665294</v>
      </c>
      <c r="H319" s="21">
        <f t="shared" si="8"/>
        <v>0.13803201887144936</v>
      </c>
      <c r="I319" s="21">
        <f t="shared" si="9"/>
        <v>-0.39637023320255627</v>
      </c>
    </row>
    <row r="320" spans="1:9">
      <c r="A320" s="154" t="s">
        <v>265</v>
      </c>
      <c r="B320" s="154" t="s">
        <v>1952</v>
      </c>
      <c r="C320" s="154" t="s">
        <v>1641</v>
      </c>
      <c r="D320" s="179">
        <v>27741255413</v>
      </c>
      <c r="E320" s="179">
        <v>29400635701</v>
      </c>
      <c r="F320" s="179">
        <v>151640075518</v>
      </c>
      <c r="G320" s="179">
        <v>24619338188</v>
      </c>
      <c r="H320" s="21">
        <f t="shared" si="8"/>
        <v>-0.83764622838718095</v>
      </c>
      <c r="I320" s="21">
        <f t="shared" si="9"/>
        <v>-3.9014677856310076E-2</v>
      </c>
    </row>
    <row r="321" spans="1:9">
      <c r="A321" s="154" t="s">
        <v>266</v>
      </c>
      <c r="B321" s="154" t="s">
        <v>1953</v>
      </c>
      <c r="C321" s="154" t="s">
        <v>1641</v>
      </c>
      <c r="D321" s="179">
        <v>-141294029892</v>
      </c>
      <c r="E321" s="179">
        <v>2986597233</v>
      </c>
      <c r="F321" s="179">
        <v>1746260354</v>
      </c>
      <c r="G321" s="179"/>
      <c r="H321" s="21">
        <f t="shared" si="8"/>
        <v>-1</v>
      </c>
      <c r="I321" s="21">
        <f t="shared" si="9"/>
        <v>0.25992104989487319</v>
      </c>
    </row>
    <row r="322" spans="1:9">
      <c r="A322" s="154" t="s">
        <v>3489</v>
      </c>
      <c r="B322" s="154" t="s">
        <v>3490</v>
      </c>
      <c r="C322" s="154" t="s">
        <v>1641</v>
      </c>
      <c r="D322" s="179">
        <v>4052928000000</v>
      </c>
      <c r="E322" s="179">
        <v>3676955000000</v>
      </c>
      <c r="F322" s="179">
        <v>4816026000000</v>
      </c>
      <c r="G322" s="179">
        <v>5509539000000</v>
      </c>
      <c r="H322" s="21">
        <f t="shared" si="8"/>
        <v>0.14400109135623437</v>
      </c>
      <c r="I322" s="21">
        <f t="shared" si="9"/>
        <v>0.10776793736529688</v>
      </c>
    </row>
    <row r="323" spans="1:9">
      <c r="A323" s="154" t="s">
        <v>268</v>
      </c>
      <c r="B323" s="154" t="s">
        <v>1954</v>
      </c>
      <c r="C323" s="154" t="s">
        <v>1641</v>
      </c>
      <c r="D323" s="179">
        <v>50665037887</v>
      </c>
      <c r="E323" s="179">
        <v>54706352618</v>
      </c>
      <c r="F323" s="179">
        <v>42518964786</v>
      </c>
      <c r="G323" s="179">
        <v>27297635758</v>
      </c>
      <c r="H323" s="21">
        <f t="shared" ref="H323:H386" si="10">(G323-F323)/ABS(F323)</f>
        <v>-0.35798917270469033</v>
      </c>
      <c r="I323" s="21">
        <f t="shared" ref="I323:I386" si="11">(1+(G323-D323)/ABS(D323))^(1/3)-1</f>
        <v>-0.18628518908390157</v>
      </c>
    </row>
    <row r="324" spans="1:9">
      <c r="A324" s="154" t="s">
        <v>269</v>
      </c>
      <c r="B324" s="154" t="s">
        <v>1955</v>
      </c>
      <c r="C324" s="154" t="s">
        <v>1641</v>
      </c>
      <c r="D324" s="179">
        <v>1699319896223</v>
      </c>
      <c r="E324" s="179">
        <v>2292781385416</v>
      </c>
      <c r="F324" s="179">
        <v>2835023120364</v>
      </c>
      <c r="G324" s="179">
        <v>4106090416749</v>
      </c>
      <c r="H324" s="21">
        <f t="shared" si="10"/>
        <v>0.44834459629443957</v>
      </c>
      <c r="I324" s="21">
        <f t="shared" si="11"/>
        <v>0.34189269500664454</v>
      </c>
    </row>
    <row r="325" spans="1:9">
      <c r="A325" s="154" t="s">
        <v>270</v>
      </c>
      <c r="B325" s="154" t="s">
        <v>4129</v>
      </c>
      <c r="C325" s="154" t="s">
        <v>1641</v>
      </c>
      <c r="D325" s="179">
        <v>204021002773</v>
      </c>
      <c r="E325" s="179">
        <v>3710752087</v>
      </c>
      <c r="F325" s="179">
        <v>22139980769</v>
      </c>
      <c r="G325" s="179"/>
      <c r="H325" s="21">
        <f t="shared" si="10"/>
        <v>-1</v>
      </c>
      <c r="I325" s="21">
        <f t="shared" si="11"/>
        <v>-1</v>
      </c>
    </row>
    <row r="326" spans="1:9">
      <c r="A326" s="154" t="s">
        <v>271</v>
      </c>
      <c r="B326" s="154" t="s">
        <v>1957</v>
      </c>
      <c r="C326" s="154" t="s">
        <v>1641</v>
      </c>
      <c r="D326" s="179">
        <v>5040695000000</v>
      </c>
      <c r="E326" s="179">
        <v>7718616000000</v>
      </c>
      <c r="F326" s="179">
        <v>10087495000000</v>
      </c>
      <c r="G326" s="179">
        <v>5939111000000</v>
      </c>
      <c r="H326" s="21">
        <f t="shared" si="10"/>
        <v>-0.41124025340285175</v>
      </c>
      <c r="I326" s="21">
        <f t="shared" si="11"/>
        <v>5.619394644237885E-2</v>
      </c>
    </row>
    <row r="327" spans="1:9">
      <c r="A327" s="154" t="s">
        <v>272</v>
      </c>
      <c r="B327" s="154" t="s">
        <v>1958</v>
      </c>
      <c r="C327" s="154" t="s">
        <v>1641</v>
      </c>
      <c r="D327" s="179">
        <v>238406244652</v>
      </c>
      <c r="E327" s="179">
        <v>142234299603</v>
      </c>
      <c r="F327" s="179">
        <v>192558114651</v>
      </c>
      <c r="G327" s="179"/>
      <c r="H327" s="21">
        <f t="shared" si="10"/>
        <v>-1</v>
      </c>
      <c r="I327" s="21">
        <f t="shared" si="11"/>
        <v>-1</v>
      </c>
    </row>
    <row r="328" spans="1:9">
      <c r="A328" s="154" t="s">
        <v>41</v>
      </c>
      <c r="B328" s="154" t="s">
        <v>1959</v>
      </c>
      <c r="C328" s="154" t="s">
        <v>1641</v>
      </c>
      <c r="D328" s="179">
        <v>242274378237</v>
      </c>
      <c r="E328" s="179">
        <v>87799332687</v>
      </c>
      <c r="F328" s="179">
        <v>12402343658</v>
      </c>
      <c r="G328" s="179">
        <v>49529145023</v>
      </c>
      <c r="H328" s="21">
        <f t="shared" si="10"/>
        <v>2.993531092895636</v>
      </c>
      <c r="I328" s="21">
        <f t="shared" si="11"/>
        <v>-0.41090620559606528</v>
      </c>
    </row>
    <row r="329" spans="1:9">
      <c r="A329" s="154" t="s">
        <v>273</v>
      </c>
      <c r="B329" s="154" t="s">
        <v>1960</v>
      </c>
      <c r="C329" s="154" t="s">
        <v>1641</v>
      </c>
      <c r="D329" s="179">
        <v>332714538580</v>
      </c>
      <c r="E329" s="179">
        <v>28617728955</v>
      </c>
      <c r="F329" s="179">
        <v>100211052199</v>
      </c>
      <c r="G329" s="179"/>
      <c r="H329" s="21">
        <f t="shared" si="10"/>
        <v>-1</v>
      </c>
      <c r="I329" s="21">
        <f t="shared" si="11"/>
        <v>-1</v>
      </c>
    </row>
    <row r="330" spans="1:9">
      <c r="A330" s="154" t="s">
        <v>1961</v>
      </c>
      <c r="B330" s="154" t="s">
        <v>1962</v>
      </c>
      <c r="C330" s="154" t="s">
        <v>1641</v>
      </c>
      <c r="D330" s="179">
        <v>-2356425012</v>
      </c>
      <c r="E330" s="179">
        <v>-36532871553</v>
      </c>
      <c r="F330" s="179">
        <v>13594782332</v>
      </c>
      <c r="G330" s="179">
        <v>2127625789</v>
      </c>
      <c r="H330" s="21">
        <f t="shared" si="10"/>
        <v>-0.84349688453695204</v>
      </c>
      <c r="I330" s="21">
        <f t="shared" si="11"/>
        <v>0.42651900700241363</v>
      </c>
    </row>
    <row r="331" spans="1:9">
      <c r="A331" s="154" t="s">
        <v>274</v>
      </c>
      <c r="B331" s="154" t="s">
        <v>1963</v>
      </c>
      <c r="C331" s="154" t="s">
        <v>1641</v>
      </c>
      <c r="D331" s="179">
        <v>116592909881</v>
      </c>
      <c r="E331" s="179">
        <v>132420835782</v>
      </c>
      <c r="F331" s="179">
        <v>75936468238</v>
      </c>
      <c r="G331" s="179">
        <v>27289862022</v>
      </c>
      <c r="H331" s="21">
        <f t="shared" si="10"/>
        <v>-0.6406224485385843</v>
      </c>
      <c r="I331" s="21">
        <f t="shared" si="11"/>
        <v>-0.3837223760321602</v>
      </c>
    </row>
    <row r="332" spans="1:9">
      <c r="A332" s="154" t="s">
        <v>275</v>
      </c>
      <c r="B332" s="154" t="s">
        <v>1964</v>
      </c>
      <c r="C332" s="154" t="s">
        <v>1641</v>
      </c>
      <c r="D332" s="179">
        <v>24842350216</v>
      </c>
      <c r="E332" s="179">
        <v>25549224562</v>
      </c>
      <c r="F332" s="179">
        <v>27581434676</v>
      </c>
      <c r="G332" s="179">
        <v>26887140808</v>
      </c>
      <c r="H332" s="21">
        <f t="shared" si="10"/>
        <v>-2.5172507382443747E-2</v>
      </c>
      <c r="I332" s="21">
        <f t="shared" si="11"/>
        <v>2.6716749961957831E-2</v>
      </c>
    </row>
    <row r="333" spans="1:9">
      <c r="A333" s="154" t="s">
        <v>745</v>
      </c>
      <c r="B333" s="154" t="s">
        <v>1965</v>
      </c>
      <c r="C333" s="154" t="s">
        <v>1641</v>
      </c>
      <c r="D333" s="179">
        <v>197366644761</v>
      </c>
      <c r="E333" s="179">
        <v>218873291512</v>
      </c>
      <c r="F333" s="179">
        <v>302127157852</v>
      </c>
      <c r="G333" s="179">
        <v>345111327700</v>
      </c>
      <c r="H333" s="21">
        <f t="shared" si="10"/>
        <v>0.14227178434934415</v>
      </c>
      <c r="I333" s="21">
        <f t="shared" si="11"/>
        <v>0.20474505429821765</v>
      </c>
    </row>
    <row r="334" spans="1:9">
      <c r="A334" s="154" t="s">
        <v>276</v>
      </c>
      <c r="B334" s="154" t="s">
        <v>1966</v>
      </c>
      <c r="C334" s="154" t="s">
        <v>1641</v>
      </c>
      <c r="D334" s="179">
        <v>99236310275</v>
      </c>
      <c r="E334" s="179">
        <v>103593524648</v>
      </c>
      <c r="F334" s="179">
        <v>104572311833</v>
      </c>
      <c r="G334" s="179">
        <v>140643832635</v>
      </c>
      <c r="H334" s="21">
        <f t="shared" si="10"/>
        <v>0.34494332361711133</v>
      </c>
      <c r="I334" s="21">
        <f t="shared" si="11"/>
        <v>0.1232679346011174</v>
      </c>
    </row>
    <row r="335" spans="1:9">
      <c r="A335" s="154" t="s">
        <v>4013</v>
      </c>
      <c r="B335" s="154" t="s">
        <v>4014</v>
      </c>
      <c r="C335" s="154" t="s">
        <v>1641</v>
      </c>
      <c r="D335" s="179">
        <v>357017656752</v>
      </c>
      <c r="E335" s="179">
        <v>456788799382</v>
      </c>
      <c r="F335" s="179">
        <v>664816258791</v>
      </c>
      <c r="G335" s="179">
        <v>657160459314</v>
      </c>
      <c r="H335" s="21">
        <f t="shared" si="10"/>
        <v>-1.1515662223608123E-2</v>
      </c>
      <c r="I335" s="21">
        <f t="shared" si="11"/>
        <v>0.22553930150503576</v>
      </c>
    </row>
    <row r="336" spans="1:9">
      <c r="A336" s="154" t="s">
        <v>279</v>
      </c>
      <c r="B336" s="154" t="s">
        <v>1968</v>
      </c>
      <c r="C336" s="154" t="s">
        <v>1641</v>
      </c>
      <c r="D336" s="179">
        <v>323907072116</v>
      </c>
      <c r="E336" s="179">
        <v>125706026114</v>
      </c>
      <c r="F336" s="179">
        <v>178027544145</v>
      </c>
      <c r="G336" s="179">
        <v>192191085535</v>
      </c>
      <c r="H336" s="21">
        <f t="shared" si="10"/>
        <v>7.9558146229687182E-2</v>
      </c>
      <c r="I336" s="21">
        <f t="shared" si="11"/>
        <v>-0.15969373183816005</v>
      </c>
    </row>
    <row r="337" spans="1:9">
      <c r="A337" s="154" t="s">
        <v>280</v>
      </c>
      <c r="B337" s="154" t="s">
        <v>1969</v>
      </c>
      <c r="C337" s="154" t="s">
        <v>1641</v>
      </c>
      <c r="D337" s="179">
        <v>20150377000000</v>
      </c>
      <c r="E337" s="179">
        <v>18003802000000</v>
      </c>
      <c r="F337" s="179">
        <v>21522928000000</v>
      </c>
      <c r="G337" s="179">
        <v>25290230000000</v>
      </c>
      <c r="H337" s="21">
        <f t="shared" si="10"/>
        <v>0.17503668645827369</v>
      </c>
      <c r="I337" s="21">
        <f t="shared" si="11"/>
        <v>7.8673147914052777E-2</v>
      </c>
    </row>
    <row r="338" spans="1:9">
      <c r="A338" s="154" t="s">
        <v>309</v>
      </c>
      <c r="B338" s="154" t="s">
        <v>4160</v>
      </c>
      <c r="C338" s="154" t="s">
        <v>1641</v>
      </c>
      <c r="D338" s="179">
        <v>299866181134</v>
      </c>
      <c r="E338" s="179">
        <v>121596600643</v>
      </c>
      <c r="F338" s="179">
        <v>71119706142</v>
      </c>
      <c r="G338" s="179"/>
      <c r="H338" s="21">
        <f t="shared" si="10"/>
        <v>-1</v>
      </c>
      <c r="I338" s="21">
        <f t="shared" si="11"/>
        <v>-1</v>
      </c>
    </row>
    <row r="339" spans="1:9">
      <c r="A339" s="154" t="s">
        <v>134</v>
      </c>
      <c r="B339" s="154" t="s">
        <v>1971</v>
      </c>
      <c r="C339" s="154" t="s">
        <v>1641</v>
      </c>
      <c r="D339" s="179">
        <v>178710335774</v>
      </c>
      <c r="E339" s="179">
        <v>594424522186</v>
      </c>
      <c r="F339" s="179">
        <v>979654536338</v>
      </c>
      <c r="G339" s="179"/>
      <c r="H339" s="21">
        <f t="shared" si="10"/>
        <v>-1</v>
      </c>
      <c r="I339" s="21">
        <f t="shared" si="11"/>
        <v>-1</v>
      </c>
    </row>
    <row r="340" spans="1:9">
      <c r="A340" s="154" t="s">
        <v>1471</v>
      </c>
      <c r="B340" s="154" t="s">
        <v>3274</v>
      </c>
      <c r="C340" s="154" t="s">
        <v>1641</v>
      </c>
      <c r="D340" s="179">
        <v>70003581977</v>
      </c>
      <c r="E340" s="179">
        <v>58259956067</v>
      </c>
      <c r="F340" s="179">
        <v>56740648562</v>
      </c>
      <c r="G340" s="179">
        <v>20776803064</v>
      </c>
      <c r="H340" s="21">
        <f t="shared" si="10"/>
        <v>-0.63382859395240476</v>
      </c>
      <c r="I340" s="21">
        <f t="shared" si="11"/>
        <v>-0.33295855257310414</v>
      </c>
    </row>
    <row r="341" spans="1:9">
      <c r="A341" s="154" t="s">
        <v>281</v>
      </c>
      <c r="B341" s="154" t="s">
        <v>1972</v>
      </c>
      <c r="C341" s="154" t="s">
        <v>1641</v>
      </c>
      <c r="D341" s="179">
        <v>124558088483</v>
      </c>
      <c r="E341" s="179">
        <v>134162690792</v>
      </c>
      <c r="F341" s="179">
        <v>146060376424</v>
      </c>
      <c r="G341" s="179"/>
      <c r="H341" s="21">
        <f t="shared" si="10"/>
        <v>-1</v>
      </c>
      <c r="I341" s="21">
        <f t="shared" si="11"/>
        <v>-1</v>
      </c>
    </row>
    <row r="342" spans="1:9">
      <c r="A342" s="154" t="s">
        <v>282</v>
      </c>
      <c r="B342" s="154" t="s">
        <v>1973</v>
      </c>
      <c r="C342" s="154" t="s">
        <v>1641</v>
      </c>
      <c r="D342" s="179">
        <v>279344882624</v>
      </c>
      <c r="E342" s="179">
        <v>131907021874</v>
      </c>
      <c r="F342" s="179">
        <v>276064288479</v>
      </c>
      <c r="G342" s="179">
        <v>269062774093</v>
      </c>
      <c r="H342" s="21">
        <f t="shared" si="10"/>
        <v>-2.5361898217894994E-2</v>
      </c>
      <c r="I342" s="21">
        <f t="shared" si="11"/>
        <v>-1.2423003904577179E-2</v>
      </c>
    </row>
    <row r="343" spans="1:9">
      <c r="A343" s="154" t="s">
        <v>283</v>
      </c>
      <c r="B343" s="154" t="s">
        <v>4004</v>
      </c>
      <c r="C343" s="154" t="s">
        <v>1641</v>
      </c>
      <c r="D343" s="179">
        <v>44383284735</v>
      </c>
      <c r="E343" s="179">
        <v>9037186864</v>
      </c>
      <c r="F343" s="179">
        <v>21274109471</v>
      </c>
      <c r="G343" s="179"/>
      <c r="H343" s="21">
        <f t="shared" si="10"/>
        <v>-1</v>
      </c>
      <c r="I343" s="21">
        <f t="shared" si="11"/>
        <v>-1</v>
      </c>
    </row>
    <row r="344" spans="1:9">
      <c r="A344" s="154" t="s">
        <v>284</v>
      </c>
      <c r="B344" s="154" t="s">
        <v>1975</v>
      </c>
      <c r="C344" s="154" t="s">
        <v>1641</v>
      </c>
      <c r="D344" s="179">
        <v>1845947622</v>
      </c>
      <c r="E344" s="179">
        <v>-7384653188</v>
      </c>
      <c r="F344" s="179">
        <v>-61069506934</v>
      </c>
      <c r="G344" s="179">
        <v>12386372395</v>
      </c>
      <c r="H344" s="21">
        <f t="shared" si="10"/>
        <v>1.2028241755478131</v>
      </c>
      <c r="I344" s="21">
        <f t="shared" si="11"/>
        <v>0.88614431805020355</v>
      </c>
    </row>
    <row r="345" spans="1:9">
      <c r="A345" s="154" t="s">
        <v>285</v>
      </c>
      <c r="B345" s="154" t="s">
        <v>1976</v>
      </c>
      <c r="C345" s="154" t="s">
        <v>1641</v>
      </c>
      <c r="D345" s="179">
        <v>29603262118</v>
      </c>
      <c r="E345" s="179">
        <v>18348161361</v>
      </c>
      <c r="F345" s="179">
        <v>10816678892</v>
      </c>
      <c r="G345" s="179">
        <v>26461709065</v>
      </c>
      <c r="H345" s="21">
        <f t="shared" si="10"/>
        <v>1.4463801994317351</v>
      </c>
      <c r="I345" s="21">
        <f t="shared" si="11"/>
        <v>-3.6704703196828503E-2</v>
      </c>
    </row>
    <row r="346" spans="1:9">
      <c r="A346" s="154" t="s">
        <v>4238</v>
      </c>
      <c r="B346" s="154" t="s">
        <v>4239</v>
      </c>
      <c r="C346" s="154" t="s">
        <v>1641</v>
      </c>
      <c r="D346" s="179">
        <v>2426664091883</v>
      </c>
      <c r="E346" s="179">
        <v>2403442967629</v>
      </c>
      <c r="F346" s="179">
        <v>3849694923571</v>
      </c>
      <c r="G346" s="179">
        <v>5683331855108</v>
      </c>
      <c r="H346" s="21">
        <f t="shared" si="10"/>
        <v>0.47630707573994135</v>
      </c>
      <c r="I346" s="21">
        <f t="shared" si="11"/>
        <v>0.32799910992939574</v>
      </c>
    </row>
    <row r="347" spans="1:9">
      <c r="A347" s="154" t="s">
        <v>286</v>
      </c>
      <c r="B347" s="154" t="s">
        <v>1977</v>
      </c>
      <c r="C347" s="154" t="s">
        <v>1641</v>
      </c>
      <c r="D347" s="179">
        <v>12969641821</v>
      </c>
      <c r="E347" s="179">
        <v>-402816426596</v>
      </c>
      <c r="F347" s="179">
        <v>414952931768</v>
      </c>
      <c r="G347" s="179">
        <v>275756302750</v>
      </c>
      <c r="H347" s="21">
        <f t="shared" si="10"/>
        <v>-0.33545160995711382</v>
      </c>
      <c r="I347" s="21">
        <f t="shared" si="11"/>
        <v>1.7703362725950726</v>
      </c>
    </row>
    <row r="348" spans="1:9">
      <c r="A348" s="154" t="s">
        <v>287</v>
      </c>
      <c r="B348" s="154" t="s">
        <v>3699</v>
      </c>
      <c r="C348" s="154" t="s">
        <v>1641</v>
      </c>
      <c r="D348" s="179">
        <v>11263530356</v>
      </c>
      <c r="E348" s="179">
        <v>3064968954</v>
      </c>
      <c r="F348" s="179">
        <v>5658226259</v>
      </c>
      <c r="G348" s="179"/>
      <c r="H348" s="21">
        <f t="shared" si="10"/>
        <v>-1</v>
      </c>
      <c r="I348" s="21">
        <f t="shared" si="11"/>
        <v>-1</v>
      </c>
    </row>
    <row r="349" spans="1:9">
      <c r="A349" s="154" t="s">
        <v>288</v>
      </c>
      <c r="B349" s="154" t="s">
        <v>1979</v>
      </c>
      <c r="C349" s="154" t="s">
        <v>1641</v>
      </c>
      <c r="D349" s="179">
        <v>4934687027</v>
      </c>
      <c r="E349" s="179">
        <v>-62435757793</v>
      </c>
      <c r="F349" s="179">
        <v>-304689787539</v>
      </c>
      <c r="G349" s="179">
        <v>110569823540</v>
      </c>
      <c r="H349" s="21">
        <f t="shared" si="10"/>
        <v>1.3628931065694061</v>
      </c>
      <c r="I349" s="21">
        <f t="shared" si="11"/>
        <v>1.81919857774687</v>
      </c>
    </row>
    <row r="350" spans="1:9">
      <c r="A350" s="154" t="s">
        <v>730</v>
      </c>
      <c r="B350" s="154" t="s">
        <v>1980</v>
      </c>
      <c r="C350" s="154" t="s">
        <v>1641</v>
      </c>
      <c r="D350" s="179">
        <v>220390981962</v>
      </c>
      <c r="E350" s="179">
        <v>283449860715</v>
      </c>
      <c r="F350" s="179">
        <v>204407864694</v>
      </c>
      <c r="G350" s="179">
        <v>209881718632</v>
      </c>
      <c r="H350" s="21">
        <f t="shared" si="10"/>
        <v>2.6779076950852149E-2</v>
      </c>
      <c r="I350" s="21">
        <f t="shared" si="11"/>
        <v>-1.6154438663647075E-2</v>
      </c>
    </row>
    <row r="351" spans="1:9">
      <c r="A351" s="154" t="s">
        <v>1474</v>
      </c>
      <c r="B351" s="154" t="s">
        <v>1981</v>
      </c>
      <c r="C351" s="154" t="s">
        <v>1641</v>
      </c>
      <c r="D351" s="179">
        <v>93744633417</v>
      </c>
      <c r="E351" s="179">
        <v>42343810134</v>
      </c>
      <c r="F351" s="179">
        <v>93917546428</v>
      </c>
      <c r="G351" s="179"/>
      <c r="H351" s="21">
        <f t="shared" si="10"/>
        <v>-1</v>
      </c>
      <c r="I351" s="21">
        <f t="shared" si="11"/>
        <v>-1</v>
      </c>
    </row>
    <row r="352" spans="1:9">
      <c r="A352" s="154" t="s">
        <v>289</v>
      </c>
      <c r="B352" s="154" t="s">
        <v>1982</v>
      </c>
      <c r="C352" s="154" t="s">
        <v>1641</v>
      </c>
      <c r="D352" s="179">
        <v>47519739206</v>
      </c>
      <c r="E352" s="179">
        <v>52856665185</v>
      </c>
      <c r="F352" s="179">
        <v>56082986917</v>
      </c>
      <c r="G352" s="179">
        <v>60396318584</v>
      </c>
      <c r="H352" s="21">
        <f t="shared" si="10"/>
        <v>7.6909806415687412E-2</v>
      </c>
      <c r="I352" s="21">
        <f t="shared" si="11"/>
        <v>8.3208700300754224E-2</v>
      </c>
    </row>
    <row r="353" spans="1:9">
      <c r="A353" s="154" t="s">
        <v>290</v>
      </c>
      <c r="B353" s="154" t="s">
        <v>4293</v>
      </c>
      <c r="C353" s="154" t="s">
        <v>1641</v>
      </c>
      <c r="D353" s="179">
        <v>41122469632</v>
      </c>
      <c r="E353" s="179">
        <v>68237982147</v>
      </c>
      <c r="F353" s="179">
        <v>4960844025</v>
      </c>
      <c r="G353" s="179"/>
      <c r="H353" s="21">
        <f t="shared" si="10"/>
        <v>-1</v>
      </c>
      <c r="I353" s="21">
        <f t="shared" si="11"/>
        <v>-1</v>
      </c>
    </row>
    <row r="354" spans="1:9">
      <c r="A354" s="154" t="s">
        <v>292</v>
      </c>
      <c r="B354" s="154" t="s">
        <v>1985</v>
      </c>
      <c r="C354" s="154" t="s">
        <v>1641</v>
      </c>
      <c r="D354" s="179">
        <v>142130895008</v>
      </c>
      <c r="E354" s="179">
        <v>116664683914</v>
      </c>
      <c r="F354" s="179">
        <v>141814006374</v>
      </c>
      <c r="G354" s="179">
        <v>160431426406</v>
      </c>
      <c r="H354" s="21">
        <f t="shared" si="10"/>
        <v>0.13128054490542404</v>
      </c>
      <c r="I354" s="21">
        <f t="shared" si="11"/>
        <v>4.1198781870227519E-2</v>
      </c>
    </row>
    <row r="355" spans="1:9">
      <c r="A355" s="154" t="s">
        <v>294</v>
      </c>
      <c r="B355" s="154" t="s">
        <v>1987</v>
      </c>
      <c r="C355" s="154" t="s">
        <v>1641</v>
      </c>
      <c r="D355" s="179">
        <v>100089693450</v>
      </c>
      <c r="E355" s="179">
        <v>173932593416</v>
      </c>
      <c r="F355" s="179">
        <v>182496632231</v>
      </c>
      <c r="G355" s="179">
        <v>215972386956</v>
      </c>
      <c r="H355" s="21">
        <f t="shared" si="10"/>
        <v>0.18343217798467187</v>
      </c>
      <c r="I355" s="21">
        <f t="shared" si="11"/>
        <v>0.29221949791040247</v>
      </c>
    </row>
    <row r="356" spans="1:9">
      <c r="A356" s="154" t="s">
        <v>295</v>
      </c>
      <c r="B356" s="154" t="s">
        <v>1988</v>
      </c>
      <c r="C356" s="154" t="s">
        <v>1641</v>
      </c>
      <c r="D356" s="179">
        <v>103394414910</v>
      </c>
      <c r="E356" s="179">
        <v>108415870534</v>
      </c>
      <c r="F356" s="179">
        <v>106764962651</v>
      </c>
      <c r="G356" s="179">
        <v>119915578588</v>
      </c>
      <c r="H356" s="21">
        <f t="shared" si="10"/>
        <v>0.12317351695225669</v>
      </c>
      <c r="I356" s="21">
        <f t="shared" si="11"/>
        <v>5.0653493927249604E-2</v>
      </c>
    </row>
    <row r="357" spans="1:9">
      <c r="A357" s="154" t="s">
        <v>296</v>
      </c>
      <c r="B357" s="154" t="s">
        <v>1989</v>
      </c>
      <c r="C357" s="154" t="s">
        <v>1641</v>
      </c>
      <c r="D357" s="179">
        <v>13672815240</v>
      </c>
      <c r="E357" s="179">
        <v>4966401363</v>
      </c>
      <c r="F357" s="179">
        <v>14107336620</v>
      </c>
      <c r="G357" s="179">
        <v>66626627903</v>
      </c>
      <c r="H357" s="21">
        <f t="shared" si="10"/>
        <v>3.7228353372204426</v>
      </c>
      <c r="I357" s="21">
        <f t="shared" si="11"/>
        <v>0.69536532374722126</v>
      </c>
    </row>
    <row r="358" spans="1:9">
      <c r="A358" s="154" t="s">
        <v>297</v>
      </c>
      <c r="B358" s="154" t="s">
        <v>1990</v>
      </c>
      <c r="C358" s="154" t="s">
        <v>1641</v>
      </c>
      <c r="D358" s="179">
        <v>401370891172</v>
      </c>
      <c r="E358" s="179">
        <v>358940537151</v>
      </c>
      <c r="F358" s="179">
        <v>461667743647</v>
      </c>
      <c r="G358" s="179"/>
      <c r="H358" s="21">
        <f t="shared" si="10"/>
        <v>-1</v>
      </c>
      <c r="I358" s="21">
        <f t="shared" si="11"/>
        <v>-1</v>
      </c>
    </row>
    <row r="359" spans="1:9">
      <c r="A359" s="154" t="s">
        <v>298</v>
      </c>
      <c r="B359" s="154" t="s">
        <v>1991</v>
      </c>
      <c r="C359" s="154" t="s">
        <v>1641</v>
      </c>
      <c r="D359" s="179">
        <v>5434695915</v>
      </c>
      <c r="E359" s="179">
        <v>3955831415</v>
      </c>
      <c r="F359" s="179">
        <v>-585936950165</v>
      </c>
      <c r="G359" s="179">
        <v>5105485506</v>
      </c>
      <c r="H359" s="21">
        <f t="shared" si="10"/>
        <v>1.0087133701067363</v>
      </c>
      <c r="I359" s="21">
        <f t="shared" si="11"/>
        <v>-2.061390717035072E-2</v>
      </c>
    </row>
    <row r="360" spans="1:9">
      <c r="A360" s="154" t="s">
        <v>299</v>
      </c>
      <c r="B360" s="154" t="s">
        <v>1992</v>
      </c>
      <c r="C360" s="154" t="s">
        <v>1641</v>
      </c>
      <c r="D360" s="179">
        <v>573354063961</v>
      </c>
      <c r="E360" s="179">
        <v>454984320354</v>
      </c>
      <c r="F360" s="179">
        <v>350354421130</v>
      </c>
      <c r="G360" s="179">
        <v>316156852583</v>
      </c>
      <c r="H360" s="21">
        <f t="shared" si="10"/>
        <v>-9.7608497237461414E-2</v>
      </c>
      <c r="I360" s="21">
        <f t="shared" si="11"/>
        <v>-0.17997599087277072</v>
      </c>
    </row>
    <row r="361" spans="1:9">
      <c r="A361" s="154" t="s">
        <v>300</v>
      </c>
      <c r="B361" s="154" t="s">
        <v>1993</v>
      </c>
      <c r="C361" s="154" t="s">
        <v>1641</v>
      </c>
      <c r="D361" s="179">
        <v>660744996699</v>
      </c>
      <c r="E361" s="179">
        <v>160044252822</v>
      </c>
      <c r="F361" s="179">
        <v>202578313485</v>
      </c>
      <c r="G361" s="179"/>
      <c r="H361" s="21">
        <f t="shared" si="10"/>
        <v>-1</v>
      </c>
      <c r="I361" s="21">
        <f t="shared" si="11"/>
        <v>-1</v>
      </c>
    </row>
    <row r="362" spans="1:9">
      <c r="A362" s="154" t="s">
        <v>301</v>
      </c>
      <c r="B362" s="154" t="s">
        <v>1994</v>
      </c>
      <c r="C362" s="154" t="s">
        <v>1641</v>
      </c>
      <c r="D362" s="179">
        <v>48292677950</v>
      </c>
      <c r="E362" s="179">
        <v>2853913008</v>
      </c>
      <c r="F362" s="179">
        <v>-325201924150</v>
      </c>
      <c r="G362" s="179"/>
      <c r="H362" s="21">
        <f t="shared" si="10"/>
        <v>1</v>
      </c>
      <c r="I362" s="21">
        <f t="shared" si="11"/>
        <v>-1</v>
      </c>
    </row>
    <row r="363" spans="1:9">
      <c r="A363" s="154" t="s">
        <v>752</v>
      </c>
      <c r="B363" s="154" t="s">
        <v>4110</v>
      </c>
      <c r="C363" s="154" t="s">
        <v>1641</v>
      </c>
      <c r="D363" s="179">
        <v>52825538648</v>
      </c>
      <c r="E363" s="179">
        <v>50936946875</v>
      </c>
      <c r="F363" s="179">
        <v>50892977913</v>
      </c>
      <c r="G363" s="179"/>
      <c r="H363" s="21">
        <f t="shared" si="10"/>
        <v>-1</v>
      </c>
      <c r="I363" s="21">
        <f t="shared" si="11"/>
        <v>-1</v>
      </c>
    </row>
    <row r="364" spans="1:9">
      <c r="A364" s="154" t="s">
        <v>303</v>
      </c>
      <c r="B364" s="154" t="s">
        <v>1997</v>
      </c>
      <c r="C364" s="154" t="s">
        <v>1641</v>
      </c>
      <c r="D364" s="179">
        <v>51793228184</v>
      </c>
      <c r="E364" s="179">
        <v>32838689244</v>
      </c>
      <c r="F364" s="179">
        <v>40409556264</v>
      </c>
      <c r="G364" s="179">
        <v>49649002364</v>
      </c>
      <c r="H364" s="21">
        <f t="shared" si="10"/>
        <v>0.22864507691293862</v>
      </c>
      <c r="I364" s="21">
        <f t="shared" si="11"/>
        <v>-1.399485327254768E-2</v>
      </c>
    </row>
    <row r="365" spans="1:9">
      <c r="A365" s="154" t="s">
        <v>3491</v>
      </c>
      <c r="B365" s="154" t="s">
        <v>4130</v>
      </c>
      <c r="C365" s="154" t="s">
        <v>1641</v>
      </c>
      <c r="D365" s="179">
        <v>140575702201</v>
      </c>
      <c r="E365" s="179">
        <v>139293948467</v>
      </c>
      <c r="F365" s="179">
        <v>45281306908</v>
      </c>
      <c r="G365" s="179"/>
      <c r="H365" s="21">
        <f t="shared" si="10"/>
        <v>-1</v>
      </c>
      <c r="I365" s="21">
        <f t="shared" si="11"/>
        <v>-1</v>
      </c>
    </row>
    <row r="366" spans="1:9">
      <c r="A366" s="154" t="s">
        <v>304</v>
      </c>
      <c r="B366" s="154" t="s">
        <v>1998</v>
      </c>
      <c r="C366" s="154" t="s">
        <v>1641</v>
      </c>
      <c r="D366" s="179">
        <v>2803606956</v>
      </c>
      <c r="E366" s="179">
        <v>259061672</v>
      </c>
      <c r="F366" s="179">
        <v>-27747800495</v>
      </c>
      <c r="G366" s="179"/>
      <c r="H366" s="21">
        <f t="shared" si="10"/>
        <v>1</v>
      </c>
      <c r="I366" s="21">
        <f t="shared" si="11"/>
        <v>-1</v>
      </c>
    </row>
    <row r="367" spans="1:9">
      <c r="A367" s="154" t="s">
        <v>305</v>
      </c>
      <c r="B367" s="154" t="s">
        <v>3730</v>
      </c>
      <c r="C367" s="154" t="s">
        <v>1641</v>
      </c>
      <c r="D367" s="179">
        <v>6931644619</v>
      </c>
      <c r="E367" s="179">
        <v>15303349816</v>
      </c>
      <c r="F367" s="179">
        <v>363548385</v>
      </c>
      <c r="G367" s="179"/>
      <c r="H367" s="21">
        <f t="shared" si="10"/>
        <v>-1</v>
      </c>
      <c r="I367" s="21">
        <f t="shared" si="11"/>
        <v>-1</v>
      </c>
    </row>
    <row r="368" spans="1:9">
      <c r="A368" s="154" t="s">
        <v>306</v>
      </c>
      <c r="B368" s="154" t="s">
        <v>3950</v>
      </c>
      <c r="C368" s="154" t="s">
        <v>1641</v>
      </c>
      <c r="D368" s="179">
        <v>6260744000000</v>
      </c>
      <c r="E368" s="179">
        <v>4463325000000</v>
      </c>
      <c r="F368" s="179">
        <v>6071634000000</v>
      </c>
      <c r="G368" s="179">
        <v>7379697000000</v>
      </c>
      <c r="H368" s="21">
        <f t="shared" si="10"/>
        <v>0.21543838116724426</v>
      </c>
      <c r="I368" s="21">
        <f t="shared" si="11"/>
        <v>5.6341142076346218E-2</v>
      </c>
    </row>
    <row r="369" spans="1:9">
      <c r="A369" s="154" t="s">
        <v>307</v>
      </c>
      <c r="B369" s="154" t="s">
        <v>2001</v>
      </c>
      <c r="C369" s="154" t="s">
        <v>1641</v>
      </c>
      <c r="D369" s="179">
        <v>14959332695</v>
      </c>
      <c r="E369" s="179">
        <v>-48776129315</v>
      </c>
      <c r="F369" s="179">
        <v>11903791484</v>
      </c>
      <c r="G369" s="179">
        <v>11873267191</v>
      </c>
      <c r="H369" s="21">
        <f t="shared" si="10"/>
        <v>-2.5642496376913184E-3</v>
      </c>
      <c r="I369" s="21">
        <f t="shared" si="11"/>
        <v>-7.4124326932105244E-2</v>
      </c>
    </row>
    <row r="370" spans="1:9">
      <c r="A370" s="154" t="s">
        <v>308</v>
      </c>
      <c r="B370" s="154" t="s">
        <v>2002</v>
      </c>
      <c r="C370" s="154" t="s">
        <v>1641</v>
      </c>
      <c r="D370" s="179">
        <v>269144864659</v>
      </c>
      <c r="E370" s="179">
        <v>263248297789</v>
      </c>
      <c r="F370" s="179">
        <v>239017360612</v>
      </c>
      <c r="G370" s="179"/>
      <c r="H370" s="21">
        <f t="shared" si="10"/>
        <v>-1</v>
      </c>
      <c r="I370" s="21">
        <f t="shared" si="11"/>
        <v>-1</v>
      </c>
    </row>
    <row r="371" spans="1:9">
      <c r="A371" s="154" t="s">
        <v>310</v>
      </c>
      <c r="B371" s="154" t="s">
        <v>2003</v>
      </c>
      <c r="C371" s="154" t="s">
        <v>1641</v>
      </c>
      <c r="D371" s="179">
        <v>75425161695</v>
      </c>
      <c r="E371" s="179">
        <v>67591479772</v>
      </c>
      <c r="F371" s="179">
        <v>221284799388</v>
      </c>
      <c r="G371" s="179">
        <v>260074753391</v>
      </c>
      <c r="H371" s="21">
        <f t="shared" si="10"/>
        <v>0.17529425478062696</v>
      </c>
      <c r="I371" s="21">
        <f t="shared" si="11"/>
        <v>0.5107547967029431</v>
      </c>
    </row>
    <row r="372" spans="1:9">
      <c r="A372" s="154" t="s">
        <v>4107</v>
      </c>
      <c r="B372" s="154" t="s">
        <v>4108</v>
      </c>
      <c r="C372" s="154" t="s">
        <v>1641</v>
      </c>
      <c r="D372" s="179">
        <v>3110518576</v>
      </c>
      <c r="E372" s="179">
        <v>10018961028</v>
      </c>
      <c r="F372" s="179">
        <v>23543117683</v>
      </c>
      <c r="G372" s="179">
        <v>27496516615</v>
      </c>
      <c r="H372" s="21">
        <f t="shared" si="10"/>
        <v>0.16792163999820076</v>
      </c>
      <c r="I372" s="21">
        <f t="shared" si="11"/>
        <v>1.0676719041763469</v>
      </c>
    </row>
    <row r="373" spans="1:9">
      <c r="A373" s="154" t="s">
        <v>313</v>
      </c>
      <c r="B373" s="154" t="s">
        <v>2005</v>
      </c>
      <c r="C373" s="154" t="s">
        <v>1641</v>
      </c>
      <c r="D373" s="179">
        <v>-41734412272</v>
      </c>
      <c r="E373" s="179">
        <v>-19649285019</v>
      </c>
      <c r="F373" s="179">
        <v>1030324237</v>
      </c>
      <c r="G373" s="179"/>
      <c r="H373" s="21">
        <f t="shared" si="10"/>
        <v>-1</v>
      </c>
      <c r="I373" s="21">
        <f t="shared" si="11"/>
        <v>0.25992104989487319</v>
      </c>
    </row>
    <row r="374" spans="1:9">
      <c r="A374" s="154" t="s">
        <v>2006</v>
      </c>
      <c r="B374" s="154" t="s">
        <v>2007</v>
      </c>
      <c r="C374" s="154" t="s">
        <v>1641</v>
      </c>
      <c r="D374" s="179">
        <v>204984264889</v>
      </c>
      <c r="E374" s="179">
        <v>101460434802</v>
      </c>
      <c r="F374" s="179">
        <v>231545747912</v>
      </c>
      <c r="G374" s="179">
        <v>236877095539</v>
      </c>
      <c r="H374" s="21">
        <f t="shared" si="10"/>
        <v>2.302502928719815E-2</v>
      </c>
      <c r="I374" s="21">
        <f t="shared" si="11"/>
        <v>4.9383379746775535E-2</v>
      </c>
    </row>
    <row r="375" spans="1:9">
      <c r="A375" s="154" t="s">
        <v>747</v>
      </c>
      <c r="B375" s="154" t="s">
        <v>2009</v>
      </c>
      <c r="C375" s="154" t="s">
        <v>1641</v>
      </c>
      <c r="D375" s="179">
        <v>21500884218</v>
      </c>
      <c r="E375" s="179">
        <v>-1857096320</v>
      </c>
      <c r="F375" s="179">
        <v>-18936246610</v>
      </c>
      <c r="G375" s="179"/>
      <c r="H375" s="21">
        <f t="shared" si="10"/>
        <v>1</v>
      </c>
      <c r="I375" s="21">
        <f t="shared" si="11"/>
        <v>-1</v>
      </c>
    </row>
    <row r="376" spans="1:9">
      <c r="A376" s="154" t="s">
        <v>314</v>
      </c>
      <c r="B376" s="154" t="s">
        <v>2010</v>
      </c>
      <c r="C376" s="154" t="s">
        <v>1641</v>
      </c>
      <c r="D376" s="179">
        <v>3403803212</v>
      </c>
      <c r="E376" s="179">
        <v>-133635637769</v>
      </c>
      <c r="F376" s="179">
        <v>6167853175</v>
      </c>
      <c r="G376" s="179"/>
      <c r="H376" s="21">
        <f t="shared" si="10"/>
        <v>-1</v>
      </c>
      <c r="I376" s="21">
        <f t="shared" si="11"/>
        <v>-1</v>
      </c>
    </row>
    <row r="377" spans="1:9">
      <c r="A377" s="154" t="s">
        <v>650</v>
      </c>
      <c r="B377" s="154" t="s">
        <v>2011</v>
      </c>
      <c r="C377" s="154" t="s">
        <v>1641</v>
      </c>
      <c r="D377" s="179">
        <v>52886514290</v>
      </c>
      <c r="E377" s="179">
        <v>53146019875</v>
      </c>
      <c r="F377" s="179">
        <v>64670405839</v>
      </c>
      <c r="G377" s="179"/>
      <c r="H377" s="21">
        <f t="shared" si="10"/>
        <v>-1</v>
      </c>
      <c r="I377" s="21">
        <f t="shared" si="11"/>
        <v>-1</v>
      </c>
    </row>
    <row r="378" spans="1:9">
      <c r="A378" s="154" t="s">
        <v>311</v>
      </c>
      <c r="B378" s="154" t="s">
        <v>4240</v>
      </c>
      <c r="C378" s="154" t="s">
        <v>1641</v>
      </c>
      <c r="D378" s="179">
        <v>-317881948084</v>
      </c>
      <c r="E378" s="179">
        <v>63202184031</v>
      </c>
      <c r="F378" s="179">
        <v>126147177053</v>
      </c>
      <c r="G378" s="179">
        <v>20910239518</v>
      </c>
      <c r="H378" s="21">
        <f t="shared" si="10"/>
        <v>-0.83423933847354603</v>
      </c>
      <c r="I378" s="21">
        <f t="shared" si="11"/>
        <v>0.27358523371261212</v>
      </c>
    </row>
    <row r="379" spans="1:9">
      <c r="A379" s="154" t="s">
        <v>315</v>
      </c>
      <c r="B379" s="154" t="s">
        <v>2013</v>
      </c>
      <c r="C379" s="154" t="s">
        <v>1641</v>
      </c>
      <c r="D379" s="179">
        <v>43651464288</v>
      </c>
      <c r="E379" s="179">
        <v>251281460522</v>
      </c>
      <c r="F379" s="179">
        <v>280877213002</v>
      </c>
      <c r="G379" s="179">
        <v>286413538716</v>
      </c>
      <c r="H379" s="21">
        <f t="shared" si="10"/>
        <v>1.9710839675558083E-2</v>
      </c>
      <c r="I379" s="21">
        <f t="shared" si="11"/>
        <v>0.87211091555189024</v>
      </c>
    </row>
    <row r="380" spans="1:9">
      <c r="A380" s="154" t="s">
        <v>327</v>
      </c>
      <c r="B380" s="154" t="s">
        <v>2014</v>
      </c>
      <c r="C380" s="154" t="s">
        <v>1641</v>
      </c>
      <c r="D380" s="179">
        <v>54998680942</v>
      </c>
      <c r="E380" s="179">
        <v>12079276071</v>
      </c>
      <c r="F380" s="179">
        <v>23758389999</v>
      </c>
      <c r="G380" s="179">
        <v>40319612840</v>
      </c>
      <c r="H380" s="21">
        <f t="shared" si="10"/>
        <v>0.6970683973828643</v>
      </c>
      <c r="I380" s="21">
        <f t="shared" si="11"/>
        <v>-9.8315315277150872E-2</v>
      </c>
    </row>
    <row r="381" spans="1:9">
      <c r="A381" s="154" t="s">
        <v>316</v>
      </c>
      <c r="B381" s="154" t="s">
        <v>3808</v>
      </c>
      <c r="C381" s="154" t="s">
        <v>1641</v>
      </c>
      <c r="D381" s="179">
        <v>31950212288</v>
      </c>
      <c r="E381" s="179">
        <v>961317011</v>
      </c>
      <c r="F381" s="179">
        <v>77574250113</v>
      </c>
      <c r="G381" s="179">
        <v>118512074299</v>
      </c>
      <c r="H381" s="21">
        <f t="shared" si="10"/>
        <v>0.52772439471045018</v>
      </c>
      <c r="I381" s="21">
        <f t="shared" si="11"/>
        <v>0.54797146418184539</v>
      </c>
    </row>
    <row r="382" spans="1:9">
      <c r="A382" s="154" t="s">
        <v>318</v>
      </c>
      <c r="B382" s="154" t="s">
        <v>3810</v>
      </c>
      <c r="C382" s="154" t="s">
        <v>1641</v>
      </c>
      <c r="D382" s="179">
        <v>51819224959</v>
      </c>
      <c r="E382" s="179">
        <v>48654367161</v>
      </c>
      <c r="F382" s="179">
        <v>57426599196</v>
      </c>
      <c r="G382" s="179">
        <v>102037831911</v>
      </c>
      <c r="H382" s="21">
        <f t="shared" si="10"/>
        <v>0.7768391884523671</v>
      </c>
      <c r="I382" s="21">
        <f t="shared" si="11"/>
        <v>0.25340119096664959</v>
      </c>
    </row>
    <row r="383" spans="1:9">
      <c r="A383" s="154" t="s">
        <v>3569</v>
      </c>
      <c r="B383" s="154" t="s">
        <v>3570</v>
      </c>
      <c r="C383" s="154" t="s">
        <v>1641</v>
      </c>
      <c r="D383" s="179">
        <v>890627829662</v>
      </c>
      <c r="E383" s="179">
        <v>744093651874</v>
      </c>
      <c r="F383" s="179">
        <v>867024901859</v>
      </c>
      <c r="G383" s="179">
        <v>1301934168165</v>
      </c>
      <c r="H383" s="21">
        <f t="shared" si="10"/>
        <v>0.50161104412745827</v>
      </c>
      <c r="I383" s="21">
        <f t="shared" si="11"/>
        <v>0.13491739997143282</v>
      </c>
    </row>
    <row r="384" spans="1:9">
      <c r="A384" s="154" t="s">
        <v>319</v>
      </c>
      <c r="B384" s="154" t="s">
        <v>2018</v>
      </c>
      <c r="C384" s="154" t="s">
        <v>1641</v>
      </c>
      <c r="D384" s="179">
        <v>37867212736</v>
      </c>
      <c r="E384" s="179">
        <v>63197613834</v>
      </c>
      <c r="F384" s="179">
        <v>60895061218</v>
      </c>
      <c r="G384" s="179">
        <v>162821413318</v>
      </c>
      <c r="H384" s="21">
        <f t="shared" si="10"/>
        <v>1.673803261895261</v>
      </c>
      <c r="I384" s="21">
        <f t="shared" si="11"/>
        <v>0.62610802669204269</v>
      </c>
    </row>
    <row r="385" spans="1:9">
      <c r="A385" s="154" t="s">
        <v>850</v>
      </c>
      <c r="B385" s="154" t="s">
        <v>3362</v>
      </c>
      <c r="C385" s="154" t="s">
        <v>1641</v>
      </c>
      <c r="D385" s="179">
        <v>-5899703821</v>
      </c>
      <c r="E385" s="179">
        <v>7291130934</v>
      </c>
      <c r="F385" s="179">
        <v>1036982948</v>
      </c>
      <c r="G385" s="179">
        <v>-14799785034</v>
      </c>
      <c r="H385" s="21">
        <f t="shared" si="10"/>
        <v>-15.271965669776858</v>
      </c>
      <c r="I385" s="21">
        <f t="shared" si="11"/>
        <v>-1.7982064354791258</v>
      </c>
    </row>
    <row r="386" spans="1:9">
      <c r="A386" s="154" t="s">
        <v>320</v>
      </c>
      <c r="B386" s="154" t="s">
        <v>2019</v>
      </c>
      <c r="C386" s="154" t="s">
        <v>1641</v>
      </c>
      <c r="D386" s="179">
        <v>29899014000000</v>
      </c>
      <c r="E386" s="179">
        <v>33101027000000</v>
      </c>
      <c r="F386" s="179">
        <v>33831386000000</v>
      </c>
      <c r="G386" s="179">
        <v>35178155000000</v>
      </c>
      <c r="H386" s="21">
        <f t="shared" si="10"/>
        <v>3.9808271526327654E-2</v>
      </c>
      <c r="I386" s="21">
        <f t="shared" si="11"/>
        <v>5.5695646322784453E-2</v>
      </c>
    </row>
    <row r="387" spans="1:9">
      <c r="A387" s="154" t="s">
        <v>321</v>
      </c>
      <c r="B387" s="154" t="s">
        <v>3963</v>
      </c>
      <c r="C387" s="154" t="s">
        <v>1641</v>
      </c>
      <c r="D387" s="179">
        <v>319106724991</v>
      </c>
      <c r="E387" s="179">
        <v>449952829755</v>
      </c>
      <c r="F387" s="179">
        <v>446437314660</v>
      </c>
      <c r="G387" s="179">
        <v>517819424945</v>
      </c>
      <c r="H387" s="21">
        <f t="shared" ref="H387:H450" si="12">(G387-F387)/ABS(F387)</f>
        <v>0.15989279556383756</v>
      </c>
      <c r="I387" s="21">
        <f t="shared" ref="I387:I450" si="13">(1+(G387-D387)/ABS(D387))^(1/3)-1</f>
        <v>0.1751161467630773</v>
      </c>
    </row>
    <row r="388" spans="1:9">
      <c r="A388" s="154" t="s">
        <v>668</v>
      </c>
      <c r="B388" s="154" t="s">
        <v>2383</v>
      </c>
      <c r="C388" s="154" t="s">
        <v>1641</v>
      </c>
      <c r="D388" s="179">
        <v>782276450772</v>
      </c>
      <c r="E388" s="179">
        <v>403504757243</v>
      </c>
      <c r="F388" s="179">
        <v>926542191578</v>
      </c>
      <c r="G388" s="179">
        <v>3932837795495</v>
      </c>
      <c r="H388" s="21">
        <f t="shared" si="12"/>
        <v>3.2446397274116126</v>
      </c>
      <c r="I388" s="21">
        <f t="shared" si="13"/>
        <v>0.71309688770328838</v>
      </c>
    </row>
    <row r="389" spans="1:9">
      <c r="A389" s="154" t="s">
        <v>322</v>
      </c>
      <c r="B389" s="154" t="s">
        <v>3959</v>
      </c>
      <c r="C389" s="154" t="s">
        <v>1641</v>
      </c>
      <c r="D389" s="179">
        <v>868978185802</v>
      </c>
      <c r="E389" s="179">
        <v>491904659394</v>
      </c>
      <c r="F389" s="179">
        <v>910692113293</v>
      </c>
      <c r="G389" s="179">
        <v>1341954506958</v>
      </c>
      <c r="H389" s="21">
        <f t="shared" si="12"/>
        <v>0.4735545497430354</v>
      </c>
      <c r="I389" s="21">
        <f t="shared" si="13"/>
        <v>0.1558717236649978</v>
      </c>
    </row>
    <row r="390" spans="1:9">
      <c r="A390" s="154" t="s">
        <v>4272</v>
      </c>
      <c r="B390" s="154" t="s">
        <v>4273</v>
      </c>
      <c r="C390" s="154" t="s">
        <v>1641</v>
      </c>
      <c r="D390" s="179">
        <v>806321968053</v>
      </c>
      <c r="E390" s="179">
        <v>667319916483</v>
      </c>
      <c r="F390" s="179">
        <v>2518762411895</v>
      </c>
      <c r="G390" s="179">
        <v>3578662786915</v>
      </c>
      <c r="H390" s="21">
        <f t="shared" si="12"/>
        <v>0.42080204548652927</v>
      </c>
      <c r="I390" s="21">
        <f t="shared" si="13"/>
        <v>0.64337784713753798</v>
      </c>
    </row>
    <row r="391" spans="1:9">
      <c r="A391" s="154" t="s">
        <v>329</v>
      </c>
      <c r="B391" s="154" t="s">
        <v>2022</v>
      </c>
      <c r="C391" s="154" t="s">
        <v>1641</v>
      </c>
      <c r="D391" s="179">
        <v>73548373765</v>
      </c>
      <c r="E391" s="179">
        <v>80218843610</v>
      </c>
      <c r="F391" s="179">
        <v>71823217896</v>
      </c>
      <c r="G391" s="179">
        <v>63806997092</v>
      </c>
      <c r="H391" s="21">
        <f t="shared" si="12"/>
        <v>-0.11161043794511526</v>
      </c>
      <c r="I391" s="21">
        <f t="shared" si="13"/>
        <v>-4.6256164518399756E-2</v>
      </c>
    </row>
    <row r="392" spans="1:9">
      <c r="A392" s="154" t="s">
        <v>323</v>
      </c>
      <c r="B392" s="154" t="s">
        <v>2023</v>
      </c>
      <c r="C392" s="154" t="s">
        <v>1641</v>
      </c>
      <c r="D392" s="179">
        <v>-121412764657</v>
      </c>
      <c r="E392" s="179">
        <v>327563023413</v>
      </c>
      <c r="F392" s="179">
        <v>289764566515</v>
      </c>
      <c r="G392" s="179"/>
      <c r="H392" s="21">
        <f t="shared" si="12"/>
        <v>-1</v>
      </c>
      <c r="I392" s="21">
        <f t="shared" si="13"/>
        <v>0.25992104989487319</v>
      </c>
    </row>
    <row r="393" spans="1:9">
      <c r="A393" s="154" t="s">
        <v>324</v>
      </c>
      <c r="B393" s="154" t="s">
        <v>2024</v>
      </c>
      <c r="C393" s="154" t="s">
        <v>1641</v>
      </c>
      <c r="D393" s="179">
        <v>229164235398</v>
      </c>
      <c r="E393" s="179">
        <v>295577433645</v>
      </c>
      <c r="F393" s="179">
        <v>470136174448</v>
      </c>
      <c r="G393" s="179">
        <v>337129053469</v>
      </c>
      <c r="H393" s="21">
        <f t="shared" si="12"/>
        <v>-0.28291190554559509</v>
      </c>
      <c r="I393" s="21">
        <f t="shared" si="13"/>
        <v>0.1373211451651335</v>
      </c>
    </row>
    <row r="394" spans="1:9">
      <c r="A394" s="154" t="s">
        <v>680</v>
      </c>
      <c r="B394" s="154" t="s">
        <v>2025</v>
      </c>
      <c r="C394" s="154" t="s">
        <v>1641</v>
      </c>
      <c r="D394" s="179">
        <v>1728187379363</v>
      </c>
      <c r="E394" s="179">
        <v>1218120252933</v>
      </c>
      <c r="F394" s="179">
        <v>1104734866668</v>
      </c>
      <c r="G394" s="179">
        <v>1403160436994</v>
      </c>
      <c r="H394" s="21">
        <f t="shared" si="12"/>
        <v>0.27013320510656447</v>
      </c>
      <c r="I394" s="21">
        <f t="shared" si="13"/>
        <v>-6.7091964336405074E-2</v>
      </c>
    </row>
    <row r="395" spans="1:9">
      <c r="A395" s="154" t="s">
        <v>325</v>
      </c>
      <c r="B395" s="154" t="s">
        <v>2026</v>
      </c>
      <c r="C395" s="154" t="s">
        <v>1641</v>
      </c>
      <c r="D395" s="179">
        <v>1975232341240</v>
      </c>
      <c r="E395" s="179">
        <v>919191032965</v>
      </c>
      <c r="F395" s="179">
        <v>1226204938195</v>
      </c>
      <c r="G395" s="179"/>
      <c r="H395" s="21">
        <f t="shared" si="12"/>
        <v>-1</v>
      </c>
      <c r="I395" s="21">
        <f t="shared" si="13"/>
        <v>-1</v>
      </c>
    </row>
    <row r="396" spans="1:9">
      <c r="A396" s="154" t="s">
        <v>194</v>
      </c>
      <c r="B396" s="154" t="s">
        <v>2027</v>
      </c>
      <c r="C396" s="154" t="s">
        <v>1641</v>
      </c>
      <c r="D396" s="179">
        <v>28830869000000</v>
      </c>
      <c r="E396" s="179">
        <v>33371406000000</v>
      </c>
      <c r="F396" s="179">
        <v>31801258000000</v>
      </c>
      <c r="G396" s="179">
        <v>41107147000000</v>
      </c>
      <c r="H396" s="21">
        <f t="shared" si="12"/>
        <v>0.29262644263947041</v>
      </c>
      <c r="I396" s="21">
        <f t="shared" si="13"/>
        <v>0.12551995972856655</v>
      </c>
    </row>
    <row r="397" spans="1:9">
      <c r="A397" s="154" t="s">
        <v>792</v>
      </c>
      <c r="B397" s="154" t="s">
        <v>2028</v>
      </c>
      <c r="C397" s="154" t="s">
        <v>1641</v>
      </c>
      <c r="D397" s="179">
        <v>8468767000000</v>
      </c>
      <c r="E397" s="179">
        <v>8563053000000</v>
      </c>
      <c r="F397" s="179">
        <v>7204470000000</v>
      </c>
      <c r="G397" s="179">
        <v>7285430000000</v>
      </c>
      <c r="H397" s="21">
        <f t="shared" si="12"/>
        <v>1.1237467849821013E-2</v>
      </c>
      <c r="I397" s="21">
        <f t="shared" si="13"/>
        <v>-4.8931783226254022E-2</v>
      </c>
    </row>
    <row r="398" spans="1:9">
      <c r="A398" s="154" t="s">
        <v>326</v>
      </c>
      <c r="B398" s="154" t="s">
        <v>2029</v>
      </c>
      <c r="C398" s="154" t="s">
        <v>1641</v>
      </c>
      <c r="D398" s="179">
        <v>8781861000000</v>
      </c>
      <c r="E398" s="179">
        <v>2156925000000</v>
      </c>
      <c r="F398" s="179">
        <v>11903028000000</v>
      </c>
      <c r="G398" s="179">
        <v>13446455000000</v>
      </c>
      <c r="H398" s="21">
        <f t="shared" si="12"/>
        <v>0.12966675370334338</v>
      </c>
      <c r="I398" s="21">
        <f t="shared" si="13"/>
        <v>0.15258708261077247</v>
      </c>
    </row>
    <row r="399" spans="1:9">
      <c r="A399" s="154" t="s">
        <v>328</v>
      </c>
      <c r="B399" s="154" t="s">
        <v>3934</v>
      </c>
      <c r="C399" s="154" t="s">
        <v>1641</v>
      </c>
      <c r="D399" s="179">
        <v>25956726672</v>
      </c>
      <c r="E399" s="179">
        <v>28188094552</v>
      </c>
      <c r="F399" s="179">
        <v>6944859749</v>
      </c>
      <c r="G399" s="179">
        <v>8425384483</v>
      </c>
      <c r="H399" s="21">
        <f t="shared" si="12"/>
        <v>0.21318281254177707</v>
      </c>
      <c r="I399" s="21">
        <f t="shared" si="13"/>
        <v>-0.31275234253266859</v>
      </c>
    </row>
    <row r="400" spans="1:9">
      <c r="A400" s="154" t="s">
        <v>331</v>
      </c>
      <c r="B400" s="154" t="s">
        <v>2031</v>
      </c>
      <c r="C400" s="154" t="s">
        <v>1641</v>
      </c>
      <c r="D400" s="179">
        <v>247545365617</v>
      </c>
      <c r="E400" s="179">
        <v>86938072199</v>
      </c>
      <c r="F400" s="179">
        <v>92905968048</v>
      </c>
      <c r="G400" s="179">
        <v>85810899666</v>
      </c>
      <c r="H400" s="21">
        <f t="shared" si="12"/>
        <v>-7.6368273546585541E-2</v>
      </c>
      <c r="I400" s="21">
        <f t="shared" si="13"/>
        <v>-0.29752767635120203</v>
      </c>
    </row>
    <row r="401" spans="1:9">
      <c r="A401" s="154" t="s">
        <v>688</v>
      </c>
      <c r="B401" s="154" t="s">
        <v>2401</v>
      </c>
      <c r="C401" s="154" t="s">
        <v>1641</v>
      </c>
      <c r="D401" s="179">
        <v>311985383871</v>
      </c>
      <c r="E401" s="179">
        <v>966423461479</v>
      </c>
      <c r="F401" s="179">
        <v>663319958731</v>
      </c>
      <c r="G401" s="179">
        <v>5410022178202</v>
      </c>
      <c r="H401" s="21">
        <f t="shared" si="12"/>
        <v>7.1559767756000205</v>
      </c>
      <c r="I401" s="21">
        <f t="shared" si="13"/>
        <v>1.5883416396296881</v>
      </c>
    </row>
    <row r="402" spans="1:9">
      <c r="A402" s="154" t="s">
        <v>330</v>
      </c>
      <c r="B402" s="154" t="s">
        <v>2033</v>
      </c>
      <c r="C402" s="154" t="s">
        <v>1641</v>
      </c>
      <c r="D402" s="179">
        <v>-2262499009854</v>
      </c>
      <c r="E402" s="179">
        <v>230590889181</v>
      </c>
      <c r="F402" s="179">
        <v>1403162979000</v>
      </c>
      <c r="G402" s="179">
        <v>2122533969007</v>
      </c>
      <c r="H402" s="21">
        <f t="shared" si="12"/>
        <v>0.51267814271987</v>
      </c>
      <c r="I402" s="21">
        <f t="shared" si="13"/>
        <v>0.43226708893921395</v>
      </c>
    </row>
    <row r="403" spans="1:9">
      <c r="A403" s="154" t="s">
        <v>334</v>
      </c>
      <c r="B403" s="154" t="s">
        <v>2034</v>
      </c>
      <c r="C403" s="154" t="s">
        <v>1641</v>
      </c>
      <c r="D403" s="179">
        <v>34817836829</v>
      </c>
      <c r="E403" s="179">
        <v>28237184079</v>
      </c>
      <c r="F403" s="179">
        <v>23193724901</v>
      </c>
      <c r="G403" s="179"/>
      <c r="H403" s="21">
        <f t="shared" si="12"/>
        <v>-1</v>
      </c>
      <c r="I403" s="21">
        <f t="shared" si="13"/>
        <v>-1</v>
      </c>
    </row>
    <row r="404" spans="1:9">
      <c r="A404" s="154" t="s">
        <v>335</v>
      </c>
      <c r="B404" s="154" t="s">
        <v>2035</v>
      </c>
      <c r="C404" s="154" t="s">
        <v>1641</v>
      </c>
      <c r="D404" s="179">
        <v>1220279791293</v>
      </c>
      <c r="E404" s="179">
        <v>2022250919978</v>
      </c>
      <c r="F404" s="179">
        <v>1718425030212</v>
      </c>
      <c r="G404" s="179">
        <v>2022085027284</v>
      </c>
      <c r="H404" s="21">
        <f t="shared" si="12"/>
        <v>0.17670831821772162</v>
      </c>
      <c r="I404" s="21">
        <f t="shared" si="13"/>
        <v>0.18335031695490689</v>
      </c>
    </row>
    <row r="405" spans="1:9">
      <c r="A405" s="154" t="s">
        <v>336</v>
      </c>
      <c r="B405" s="154" t="s">
        <v>2036</v>
      </c>
      <c r="C405" s="154" t="s">
        <v>1641</v>
      </c>
      <c r="D405" s="179">
        <v>14471540078</v>
      </c>
      <c r="E405" s="179">
        <v>-18116424842</v>
      </c>
      <c r="F405" s="179">
        <v>-254758707648</v>
      </c>
      <c r="G405" s="179"/>
      <c r="H405" s="21">
        <f t="shared" si="12"/>
        <v>1</v>
      </c>
      <c r="I405" s="21">
        <f t="shared" si="13"/>
        <v>-1</v>
      </c>
    </row>
    <row r="406" spans="1:9">
      <c r="A406" s="154" t="s">
        <v>337</v>
      </c>
      <c r="B406" s="154" t="s">
        <v>2037</v>
      </c>
      <c r="C406" s="154" t="s">
        <v>1641</v>
      </c>
      <c r="D406" s="179">
        <v>2613551172</v>
      </c>
      <c r="E406" s="179">
        <v>3327542430</v>
      </c>
      <c r="F406" s="179">
        <v>2395386880</v>
      </c>
      <c r="G406" s="179"/>
      <c r="H406" s="21">
        <f t="shared" si="12"/>
        <v>-1</v>
      </c>
      <c r="I406" s="21">
        <f t="shared" si="13"/>
        <v>-1</v>
      </c>
    </row>
    <row r="407" spans="1:9">
      <c r="A407" s="154" t="s">
        <v>338</v>
      </c>
      <c r="B407" s="154" t="s">
        <v>4131</v>
      </c>
      <c r="C407" s="154" t="s">
        <v>1641</v>
      </c>
      <c r="D407" s="179">
        <v>43913344844</v>
      </c>
      <c r="E407" s="179">
        <v>37313675053</v>
      </c>
      <c r="F407" s="179">
        <v>45433863603</v>
      </c>
      <c r="G407" s="179">
        <v>57500055126</v>
      </c>
      <c r="H407" s="21">
        <f t="shared" si="12"/>
        <v>0.26557705125925651</v>
      </c>
      <c r="I407" s="21">
        <f t="shared" si="13"/>
        <v>9.401660626191255E-2</v>
      </c>
    </row>
    <row r="408" spans="1:9">
      <c r="A408" s="154" t="s">
        <v>339</v>
      </c>
      <c r="B408" s="154" t="s">
        <v>2039</v>
      </c>
      <c r="C408" s="154" t="s">
        <v>1641</v>
      </c>
      <c r="D408" s="179">
        <v>8516023694342</v>
      </c>
      <c r="E408" s="179">
        <v>8873812416864</v>
      </c>
      <c r="F408" s="179">
        <v>9392310356250</v>
      </c>
      <c r="G408" s="179">
        <v>9410201646692</v>
      </c>
      <c r="H408" s="21">
        <f t="shared" si="12"/>
        <v>1.9048870579638007E-3</v>
      </c>
      <c r="I408" s="21">
        <f t="shared" si="13"/>
        <v>3.3841646316583152E-2</v>
      </c>
    </row>
    <row r="409" spans="1:9">
      <c r="A409" s="154" t="s">
        <v>341</v>
      </c>
      <c r="B409" s="154" t="s">
        <v>2040</v>
      </c>
      <c r="C409" s="154" t="s">
        <v>1641</v>
      </c>
      <c r="D409" s="179">
        <v>183771441886</v>
      </c>
      <c r="E409" s="179">
        <v>150758856853</v>
      </c>
      <c r="F409" s="179">
        <v>84052376758</v>
      </c>
      <c r="G409" s="179">
        <v>38257110734</v>
      </c>
      <c r="H409" s="21">
        <f t="shared" si="12"/>
        <v>-0.54484201149780409</v>
      </c>
      <c r="I409" s="21">
        <f t="shared" si="13"/>
        <v>-0.40733213269899926</v>
      </c>
    </row>
    <row r="410" spans="1:9">
      <c r="A410" s="154" t="s">
        <v>342</v>
      </c>
      <c r="B410" s="154" t="s">
        <v>2041</v>
      </c>
      <c r="C410" s="154" t="s">
        <v>1641</v>
      </c>
      <c r="D410" s="179">
        <v>487942030923</v>
      </c>
      <c r="E410" s="179">
        <v>155371166443</v>
      </c>
      <c r="F410" s="179">
        <v>335255267808</v>
      </c>
      <c r="G410" s="179">
        <v>304742803213</v>
      </c>
      <c r="H410" s="21">
        <f t="shared" si="12"/>
        <v>-9.1012632834972865E-2</v>
      </c>
      <c r="I410" s="21">
        <f t="shared" si="13"/>
        <v>-0.14521857471353672</v>
      </c>
    </row>
    <row r="411" spans="1:9">
      <c r="A411" s="154" t="s">
        <v>343</v>
      </c>
      <c r="B411" s="154" t="s">
        <v>2042</v>
      </c>
      <c r="C411" s="154" t="s">
        <v>1641</v>
      </c>
      <c r="D411" s="179">
        <v>18167968000000</v>
      </c>
      <c r="E411" s="179">
        <v>9973939000000</v>
      </c>
      <c r="F411" s="179">
        <v>15778795000000</v>
      </c>
      <c r="G411" s="179">
        <v>23989930000000</v>
      </c>
      <c r="H411" s="21">
        <f t="shared" si="12"/>
        <v>0.52039049876749144</v>
      </c>
      <c r="I411" s="21">
        <f t="shared" si="13"/>
        <v>9.7086509767551732E-2</v>
      </c>
    </row>
    <row r="412" spans="1:9">
      <c r="A412" s="154" t="s">
        <v>340</v>
      </c>
      <c r="B412" s="154" t="s">
        <v>2043</v>
      </c>
      <c r="C412" s="154" t="s">
        <v>1641</v>
      </c>
      <c r="D412" s="179">
        <v>284019227481</v>
      </c>
      <c r="E412" s="179">
        <v>190499505385</v>
      </c>
      <c r="F412" s="179">
        <v>212228175405</v>
      </c>
      <c r="G412" s="179">
        <v>267864606358</v>
      </c>
      <c r="H412" s="21">
        <f t="shared" si="12"/>
        <v>0.26215383912540213</v>
      </c>
      <c r="I412" s="21">
        <f t="shared" si="13"/>
        <v>-1.9330811742954923E-2</v>
      </c>
    </row>
    <row r="413" spans="1:9">
      <c r="A413" s="154" t="s">
        <v>344</v>
      </c>
      <c r="B413" s="154" t="s">
        <v>2044</v>
      </c>
      <c r="C413" s="154" t="s">
        <v>1641</v>
      </c>
      <c r="D413" s="179">
        <v>62532661441</v>
      </c>
      <c r="E413" s="179">
        <v>19461024517</v>
      </c>
      <c r="F413" s="179">
        <v>98768553147</v>
      </c>
      <c r="G413" s="179">
        <v>-606810855076</v>
      </c>
      <c r="H413" s="21">
        <f t="shared" si="12"/>
        <v>-7.1437657608780238</v>
      </c>
      <c r="I413" s="21">
        <f t="shared" si="13"/>
        <v>-3.1329572086084898</v>
      </c>
    </row>
    <row r="414" spans="1:9">
      <c r="A414" s="154" t="s">
        <v>345</v>
      </c>
      <c r="B414" s="154" t="s">
        <v>2045</v>
      </c>
      <c r="C414" s="154" t="s">
        <v>1641</v>
      </c>
      <c r="D414" s="179">
        <v>19666008358</v>
      </c>
      <c r="E414" s="179">
        <v>-851917075</v>
      </c>
      <c r="F414" s="179">
        <v>129522291470</v>
      </c>
      <c r="G414" s="179"/>
      <c r="H414" s="21">
        <f t="shared" si="12"/>
        <v>-1</v>
      </c>
      <c r="I414" s="21">
        <f t="shared" si="13"/>
        <v>-1</v>
      </c>
    </row>
    <row r="415" spans="1:9">
      <c r="A415" s="154" t="s">
        <v>346</v>
      </c>
      <c r="B415" s="154" t="s">
        <v>2046</v>
      </c>
      <c r="C415" s="154" t="s">
        <v>1641</v>
      </c>
      <c r="D415" s="179">
        <v>539690100341</v>
      </c>
      <c r="E415" s="179">
        <v>496225033917</v>
      </c>
      <c r="F415" s="179">
        <v>328474750222</v>
      </c>
      <c r="G415" s="179">
        <v>392598796261</v>
      </c>
      <c r="H415" s="21">
        <f t="shared" si="12"/>
        <v>0.19521758063796896</v>
      </c>
      <c r="I415" s="21">
        <f t="shared" si="13"/>
        <v>-0.10063737135005735</v>
      </c>
    </row>
    <row r="416" spans="1:9">
      <c r="A416" s="154" t="s">
        <v>4187</v>
      </c>
      <c r="B416" s="154" t="s">
        <v>4188</v>
      </c>
      <c r="C416" s="154" t="s">
        <v>1641</v>
      </c>
      <c r="D416" s="179">
        <v>4230214000000</v>
      </c>
      <c r="E416" s="179">
        <v>670652000000</v>
      </c>
      <c r="F416" s="179">
        <v>2549724000000</v>
      </c>
      <c r="G416" s="179">
        <v>1130704000000</v>
      </c>
      <c r="H416" s="21">
        <f t="shared" si="12"/>
        <v>-0.55653866849902189</v>
      </c>
      <c r="I416" s="21">
        <f t="shared" si="13"/>
        <v>-0.35583736443942582</v>
      </c>
    </row>
    <row r="417" spans="1:9">
      <c r="A417" s="154" t="s">
        <v>332</v>
      </c>
      <c r="B417" s="154" t="s">
        <v>2047</v>
      </c>
      <c r="C417" s="154" t="s">
        <v>1641</v>
      </c>
      <c r="D417" s="179">
        <v>17801119245</v>
      </c>
      <c r="E417" s="179">
        <v>13583547069</v>
      </c>
      <c r="F417" s="179">
        <v>23952348092</v>
      </c>
      <c r="G417" s="179">
        <v>23403124161</v>
      </c>
      <c r="H417" s="21">
        <f t="shared" si="12"/>
        <v>-2.2929857602705717E-2</v>
      </c>
      <c r="I417" s="21">
        <f t="shared" si="13"/>
        <v>9.5491071781385495E-2</v>
      </c>
    </row>
    <row r="418" spans="1:9">
      <c r="A418" s="154" t="s">
        <v>4274</v>
      </c>
      <c r="B418" s="154" t="s">
        <v>4275</v>
      </c>
      <c r="C418" s="154" t="s">
        <v>1641</v>
      </c>
      <c r="D418" s="179">
        <v>433672684527</v>
      </c>
      <c r="E418" s="179">
        <v>1003760260419</v>
      </c>
      <c r="F418" s="179">
        <v>975680399491</v>
      </c>
      <c r="G418" s="179">
        <v>3569118213112</v>
      </c>
      <c r="H418" s="21">
        <f t="shared" si="12"/>
        <v>2.6580812886821992</v>
      </c>
      <c r="I418" s="21">
        <f t="shared" si="13"/>
        <v>1.0189843600118449</v>
      </c>
    </row>
    <row r="419" spans="1:9">
      <c r="A419" s="154" t="s">
        <v>347</v>
      </c>
      <c r="B419" s="154" t="s">
        <v>2048</v>
      </c>
      <c r="C419" s="154" t="s">
        <v>1641</v>
      </c>
      <c r="D419" s="179">
        <v>16897184288</v>
      </c>
      <c r="E419" s="179">
        <v>198468078</v>
      </c>
      <c r="F419" s="179">
        <v>977341556</v>
      </c>
      <c r="G419" s="179"/>
      <c r="H419" s="21">
        <f t="shared" si="12"/>
        <v>-1</v>
      </c>
      <c r="I419" s="21">
        <f t="shared" si="13"/>
        <v>-1</v>
      </c>
    </row>
    <row r="420" spans="1:9">
      <c r="A420" s="154" t="s">
        <v>348</v>
      </c>
      <c r="B420" s="154" t="s">
        <v>2049</v>
      </c>
      <c r="C420" s="154" t="s">
        <v>1641</v>
      </c>
      <c r="D420" s="179">
        <v>2776057000000</v>
      </c>
      <c r="E420" s="179">
        <v>4408600000000</v>
      </c>
      <c r="F420" s="179">
        <v>4095780000000</v>
      </c>
      <c r="G420" s="179">
        <v>6445924000000</v>
      </c>
      <c r="H420" s="21">
        <f t="shared" si="12"/>
        <v>0.57379644414494924</v>
      </c>
      <c r="I420" s="21">
        <f t="shared" si="13"/>
        <v>0.32419598634062097</v>
      </c>
    </row>
    <row r="421" spans="1:9">
      <c r="A421" s="154" t="s">
        <v>349</v>
      </c>
      <c r="B421" s="154" t="s">
        <v>2050</v>
      </c>
      <c r="C421" s="154" t="s">
        <v>1641</v>
      </c>
      <c r="D421" s="179">
        <v>314293593407</v>
      </c>
      <c r="E421" s="179">
        <v>123623359657</v>
      </c>
      <c r="F421" s="179">
        <v>336159900134</v>
      </c>
      <c r="G421" s="179"/>
      <c r="H421" s="21">
        <f t="shared" si="12"/>
        <v>-1</v>
      </c>
      <c r="I421" s="21">
        <f t="shared" si="13"/>
        <v>-1</v>
      </c>
    </row>
    <row r="422" spans="1:9">
      <c r="A422" s="154" t="s">
        <v>350</v>
      </c>
      <c r="B422" s="154" t="s">
        <v>2051</v>
      </c>
      <c r="C422" s="154" t="s">
        <v>1641</v>
      </c>
      <c r="D422" s="179">
        <v>1264844900711</v>
      </c>
      <c r="E422" s="179">
        <v>993989892910</v>
      </c>
      <c r="F422" s="179">
        <v>448329468919</v>
      </c>
      <c r="G422" s="179">
        <v>862609955656</v>
      </c>
      <c r="H422" s="21">
        <f t="shared" si="12"/>
        <v>0.92405366021533675</v>
      </c>
      <c r="I422" s="21">
        <f t="shared" si="13"/>
        <v>-0.11977763855682688</v>
      </c>
    </row>
    <row r="423" spans="1:9">
      <c r="A423" s="154" t="s">
        <v>351</v>
      </c>
      <c r="B423" s="154" t="s">
        <v>3811</v>
      </c>
      <c r="C423" s="154" t="s">
        <v>1641</v>
      </c>
      <c r="D423" s="179">
        <v>24360867425</v>
      </c>
      <c r="E423" s="179">
        <v>26262551387</v>
      </c>
      <c r="F423" s="179">
        <v>26144953982</v>
      </c>
      <c r="G423" s="179">
        <v>35735867891</v>
      </c>
      <c r="H423" s="21">
        <f t="shared" si="12"/>
        <v>0.36683613654868358</v>
      </c>
      <c r="I423" s="21">
        <f t="shared" si="13"/>
        <v>0.13624118914360439</v>
      </c>
    </row>
    <row r="424" spans="1:9">
      <c r="A424" s="154" t="s">
        <v>352</v>
      </c>
      <c r="B424" s="154" t="s">
        <v>2053</v>
      </c>
      <c r="C424" s="154" t="s">
        <v>1641</v>
      </c>
      <c r="D424" s="179">
        <v>18600583701</v>
      </c>
      <c r="E424" s="179">
        <v>10803511293</v>
      </c>
      <c r="F424" s="179">
        <v>11540747972</v>
      </c>
      <c r="G424" s="179">
        <v>16804199954</v>
      </c>
      <c r="H424" s="21">
        <f t="shared" si="12"/>
        <v>0.45607546363286966</v>
      </c>
      <c r="I424" s="21">
        <f t="shared" si="13"/>
        <v>-3.3288045404284317E-2</v>
      </c>
    </row>
    <row r="425" spans="1:9">
      <c r="A425" s="154" t="s">
        <v>353</v>
      </c>
      <c r="B425" s="154" t="s">
        <v>2054</v>
      </c>
      <c r="C425" s="154" t="s">
        <v>1641</v>
      </c>
      <c r="D425" s="179">
        <v>73348040507</v>
      </c>
      <c r="E425" s="179">
        <v>75599212863</v>
      </c>
      <c r="F425" s="179">
        <v>110835864969</v>
      </c>
      <c r="G425" s="179">
        <v>117216969534</v>
      </c>
      <c r="H425" s="21">
        <f t="shared" si="12"/>
        <v>5.7572560712047041E-2</v>
      </c>
      <c r="I425" s="21">
        <f t="shared" si="13"/>
        <v>0.16914216702954965</v>
      </c>
    </row>
    <row r="426" spans="1:9">
      <c r="A426" s="154" t="s">
        <v>813</v>
      </c>
      <c r="B426" s="154" t="s">
        <v>3436</v>
      </c>
      <c r="C426" s="154" t="s">
        <v>1641</v>
      </c>
      <c r="D426" s="179">
        <v>255756262185</v>
      </c>
      <c r="E426" s="179">
        <v>382878067973</v>
      </c>
      <c r="F426" s="179">
        <v>383085841715</v>
      </c>
      <c r="G426" s="179">
        <v>404921187767</v>
      </c>
      <c r="H426" s="21">
        <f t="shared" si="12"/>
        <v>5.6998572315404422E-2</v>
      </c>
      <c r="I426" s="21">
        <f t="shared" si="13"/>
        <v>0.16550661286329604</v>
      </c>
    </row>
    <row r="427" spans="1:9">
      <c r="A427" s="154" t="s">
        <v>3930</v>
      </c>
      <c r="B427" s="154" t="s">
        <v>3931</v>
      </c>
      <c r="C427" s="154" t="s">
        <v>1641</v>
      </c>
      <c r="D427" s="179">
        <v>28106899464</v>
      </c>
      <c r="E427" s="179">
        <v>17271947190</v>
      </c>
      <c r="F427" s="179">
        <v>68436163674</v>
      </c>
      <c r="G427" s="179">
        <v>326325238293</v>
      </c>
      <c r="H427" s="21">
        <f t="shared" si="12"/>
        <v>3.7683157671939496</v>
      </c>
      <c r="I427" s="21">
        <f t="shared" si="13"/>
        <v>1.2643622597388982</v>
      </c>
    </row>
    <row r="428" spans="1:9">
      <c r="A428" s="154" t="s">
        <v>731</v>
      </c>
      <c r="B428" s="154" t="s">
        <v>2055</v>
      </c>
      <c r="C428" s="154" t="s">
        <v>1641</v>
      </c>
      <c r="D428" s="179">
        <v>9864748421</v>
      </c>
      <c r="E428" s="179">
        <v>13405039079</v>
      </c>
      <c r="F428" s="179">
        <v>13331780512</v>
      </c>
      <c r="G428" s="179"/>
      <c r="H428" s="21">
        <f t="shared" si="12"/>
        <v>-1</v>
      </c>
      <c r="I428" s="21">
        <f t="shared" si="13"/>
        <v>-1</v>
      </c>
    </row>
    <row r="429" spans="1:9">
      <c r="A429" s="154" t="s">
        <v>354</v>
      </c>
      <c r="B429" s="154" t="s">
        <v>2056</v>
      </c>
      <c r="C429" s="154" t="s">
        <v>1641</v>
      </c>
      <c r="D429" s="179">
        <v>10903987113</v>
      </c>
      <c r="E429" s="179">
        <v>26858708163</v>
      </c>
      <c r="F429" s="179">
        <v>125708063567</v>
      </c>
      <c r="G429" s="179"/>
      <c r="H429" s="21">
        <f t="shared" si="12"/>
        <v>-1</v>
      </c>
      <c r="I429" s="21">
        <f t="shared" si="13"/>
        <v>-1</v>
      </c>
    </row>
    <row r="430" spans="1:9">
      <c r="A430" s="154" t="s">
        <v>355</v>
      </c>
      <c r="B430" s="154" t="s">
        <v>2057</v>
      </c>
      <c r="C430" s="154" t="s">
        <v>2058</v>
      </c>
      <c r="D430" s="179">
        <v>1507973402</v>
      </c>
      <c r="E430" s="179">
        <v>-16936707426</v>
      </c>
      <c r="F430" s="179">
        <v>-15680070747</v>
      </c>
      <c r="G430" s="179"/>
      <c r="H430" s="21">
        <f t="shared" si="12"/>
        <v>1</v>
      </c>
      <c r="I430" s="21">
        <f t="shared" si="13"/>
        <v>-1</v>
      </c>
    </row>
    <row r="431" spans="1:9">
      <c r="A431" s="154" t="s">
        <v>358</v>
      </c>
      <c r="B431" s="154" t="s">
        <v>2061</v>
      </c>
      <c r="C431" s="154" t="s">
        <v>2058</v>
      </c>
      <c r="D431" s="179">
        <v>13152194273</v>
      </c>
      <c r="E431" s="179">
        <v>14231810170</v>
      </c>
      <c r="F431" s="179">
        <v>13961942478</v>
      </c>
      <c r="G431" s="179">
        <v>11554661708</v>
      </c>
      <c r="H431" s="21">
        <f t="shared" si="12"/>
        <v>-0.17241732472348895</v>
      </c>
      <c r="I431" s="21">
        <f t="shared" si="13"/>
        <v>-4.2248134539073612E-2</v>
      </c>
    </row>
    <row r="432" spans="1:9">
      <c r="A432" s="154" t="s">
        <v>360</v>
      </c>
      <c r="B432" s="154" t="s">
        <v>2062</v>
      </c>
      <c r="C432" s="154" t="s">
        <v>2058</v>
      </c>
      <c r="D432" s="179">
        <v>9432070824</v>
      </c>
      <c r="E432" s="179">
        <v>7019439906</v>
      </c>
      <c r="F432" s="179">
        <v>3164682460</v>
      </c>
      <c r="G432" s="179"/>
      <c r="H432" s="21">
        <f t="shared" si="12"/>
        <v>-1</v>
      </c>
      <c r="I432" s="21">
        <f t="shared" si="13"/>
        <v>-1</v>
      </c>
    </row>
    <row r="433" spans="1:9">
      <c r="A433" s="154" t="s">
        <v>361</v>
      </c>
      <c r="B433" s="154" t="s">
        <v>2063</v>
      </c>
      <c r="C433" s="154" t="s">
        <v>2058</v>
      </c>
      <c r="D433" s="179">
        <v>6319471769</v>
      </c>
      <c r="E433" s="179">
        <v>6436466355</v>
      </c>
      <c r="F433" s="179">
        <v>6186953400</v>
      </c>
      <c r="G433" s="179">
        <v>6425396049</v>
      </c>
      <c r="H433" s="21">
        <f t="shared" si="12"/>
        <v>3.8539590261016027E-2</v>
      </c>
      <c r="I433" s="21">
        <f t="shared" si="13"/>
        <v>5.556261392486217E-3</v>
      </c>
    </row>
    <row r="434" spans="1:9">
      <c r="A434" s="154" t="s">
        <v>362</v>
      </c>
      <c r="B434" s="154" t="s">
        <v>3788</v>
      </c>
      <c r="C434" s="154" t="s">
        <v>2058</v>
      </c>
      <c r="D434" s="179">
        <v>20845680117</v>
      </c>
      <c r="E434" s="179">
        <v>21197554991</v>
      </c>
      <c r="F434" s="179">
        <v>22701178989</v>
      </c>
      <c r="G434" s="179"/>
      <c r="H434" s="21">
        <f t="shared" si="12"/>
        <v>-1</v>
      </c>
      <c r="I434" s="21">
        <f t="shared" si="13"/>
        <v>-1</v>
      </c>
    </row>
    <row r="435" spans="1:9">
      <c r="A435" s="154" t="s">
        <v>363</v>
      </c>
      <c r="B435" s="154" t="s">
        <v>2065</v>
      </c>
      <c r="C435" s="154" t="s">
        <v>2058</v>
      </c>
      <c r="D435" s="179">
        <v>54639936740</v>
      </c>
      <c r="E435" s="179">
        <v>13803442901</v>
      </c>
      <c r="F435" s="179">
        <v>-11191161405</v>
      </c>
      <c r="G435" s="179"/>
      <c r="H435" s="21">
        <f t="shared" si="12"/>
        <v>1</v>
      </c>
      <c r="I435" s="21">
        <f t="shared" si="13"/>
        <v>-1</v>
      </c>
    </row>
    <row r="436" spans="1:9">
      <c r="A436" s="154" t="s">
        <v>364</v>
      </c>
      <c r="B436" s="154" t="s">
        <v>3975</v>
      </c>
      <c r="C436" s="154" t="s">
        <v>2058</v>
      </c>
      <c r="D436" s="179">
        <v>121131341949</v>
      </c>
      <c r="E436" s="179">
        <v>-55838453796</v>
      </c>
      <c r="F436" s="179">
        <v>-22275738968</v>
      </c>
      <c r="G436" s="179">
        <v>17662989462</v>
      </c>
      <c r="H436" s="21">
        <f t="shared" si="12"/>
        <v>1.7929249614288261</v>
      </c>
      <c r="I436" s="21">
        <f t="shared" si="13"/>
        <v>-0.47365654479508035</v>
      </c>
    </row>
    <row r="437" spans="1:9">
      <c r="A437" s="154" t="s">
        <v>366</v>
      </c>
      <c r="B437" s="154" t="s">
        <v>2068</v>
      </c>
      <c r="C437" s="154" t="s">
        <v>2058</v>
      </c>
      <c r="D437" s="179">
        <v>-449048318779</v>
      </c>
      <c r="E437" s="179">
        <v>-179918621741</v>
      </c>
      <c r="F437" s="179">
        <v>21782841516</v>
      </c>
      <c r="G437" s="179">
        <v>-29608686180</v>
      </c>
      <c r="H437" s="21">
        <f t="shared" si="12"/>
        <v>-2.3592664739470162</v>
      </c>
      <c r="I437" s="21">
        <f t="shared" si="13"/>
        <v>0.24592024003743829</v>
      </c>
    </row>
    <row r="438" spans="1:9">
      <c r="A438" s="154" t="s">
        <v>367</v>
      </c>
      <c r="B438" s="154" t="s">
        <v>2069</v>
      </c>
      <c r="C438" s="154" t="s">
        <v>2058</v>
      </c>
      <c r="D438" s="179">
        <v>2373036955</v>
      </c>
      <c r="E438" s="179">
        <v>3907988870</v>
      </c>
      <c r="F438" s="179">
        <v>4771853209</v>
      </c>
      <c r="G438" s="179">
        <v>5933397516</v>
      </c>
      <c r="H438" s="21">
        <f t="shared" si="12"/>
        <v>0.24341576660599243</v>
      </c>
      <c r="I438" s="21">
        <f t="shared" si="13"/>
        <v>0.35727020237230911</v>
      </c>
    </row>
    <row r="439" spans="1:9">
      <c r="A439" s="154" t="s">
        <v>368</v>
      </c>
      <c r="B439" s="154" t="s">
        <v>4119</v>
      </c>
      <c r="C439" s="154" t="s">
        <v>2058</v>
      </c>
      <c r="D439" s="179">
        <v>808528710</v>
      </c>
      <c r="E439" s="179">
        <v>230875646</v>
      </c>
      <c r="F439" s="179">
        <v>198740216</v>
      </c>
      <c r="G439" s="179">
        <v>529476330</v>
      </c>
      <c r="H439" s="21">
        <f t="shared" si="12"/>
        <v>1.6641629996014495</v>
      </c>
      <c r="I439" s="21">
        <f t="shared" si="13"/>
        <v>-0.13160555894756776</v>
      </c>
    </row>
    <row r="440" spans="1:9">
      <c r="A440" s="154" t="s">
        <v>860</v>
      </c>
      <c r="B440" s="154" t="s">
        <v>2463</v>
      </c>
      <c r="C440" s="154" t="s">
        <v>2058</v>
      </c>
      <c r="D440" s="179">
        <v>832519000000</v>
      </c>
      <c r="E440" s="179">
        <v>854367000000</v>
      </c>
      <c r="F440" s="179">
        <v>1011255000000</v>
      </c>
      <c r="G440" s="179">
        <v>1189601000000</v>
      </c>
      <c r="H440" s="21">
        <f t="shared" si="12"/>
        <v>0.17636105631121726</v>
      </c>
      <c r="I440" s="21">
        <f t="shared" si="13"/>
        <v>0.12633882765899274</v>
      </c>
    </row>
    <row r="441" spans="1:9">
      <c r="A441" s="154" t="s">
        <v>640</v>
      </c>
      <c r="B441" s="154" t="s">
        <v>2072</v>
      </c>
      <c r="C441" s="154" t="s">
        <v>2058</v>
      </c>
      <c r="D441" s="179">
        <v>64658857784</v>
      </c>
      <c r="E441" s="179">
        <v>28766331975</v>
      </c>
      <c r="F441" s="179">
        <v>26578738211</v>
      </c>
      <c r="G441" s="179">
        <v>35824589953</v>
      </c>
      <c r="H441" s="21">
        <f t="shared" si="12"/>
        <v>0.34786646636872587</v>
      </c>
      <c r="I441" s="21">
        <f t="shared" si="13"/>
        <v>-0.1786699110311758</v>
      </c>
    </row>
    <row r="442" spans="1:9">
      <c r="A442" s="154" t="s">
        <v>369</v>
      </c>
      <c r="B442" s="154" t="s">
        <v>2073</v>
      </c>
      <c r="C442" s="154" t="s">
        <v>2058</v>
      </c>
      <c r="D442" s="179">
        <v>7812598931</v>
      </c>
      <c r="E442" s="179">
        <v>5657928639</v>
      </c>
      <c r="F442" s="179">
        <v>6189585588</v>
      </c>
      <c r="G442" s="179">
        <v>7106207713</v>
      </c>
      <c r="H442" s="21">
        <f t="shared" si="12"/>
        <v>0.14809103323122189</v>
      </c>
      <c r="I442" s="21">
        <f t="shared" si="13"/>
        <v>-3.1095909797787535E-2</v>
      </c>
    </row>
    <row r="443" spans="1:9">
      <c r="A443" s="154" t="s">
        <v>370</v>
      </c>
      <c r="B443" s="154" t="s">
        <v>2074</v>
      </c>
      <c r="C443" s="154" t="s">
        <v>2058</v>
      </c>
      <c r="D443" s="179">
        <v>69328267080</v>
      </c>
      <c r="E443" s="179">
        <v>-227484075657</v>
      </c>
      <c r="F443" s="179">
        <v>-6221737601</v>
      </c>
      <c r="G443" s="179"/>
      <c r="H443" s="21">
        <f t="shared" si="12"/>
        <v>1</v>
      </c>
      <c r="I443" s="21">
        <f t="shared" si="13"/>
        <v>-1</v>
      </c>
    </row>
    <row r="444" spans="1:9">
      <c r="A444" s="154" t="s">
        <v>1634</v>
      </c>
      <c r="B444" s="154" t="s">
        <v>2075</v>
      </c>
      <c r="C444" s="154" t="s">
        <v>2058</v>
      </c>
      <c r="D444" s="179">
        <v>108163279789</v>
      </c>
      <c r="E444" s="179">
        <v>63490277155</v>
      </c>
      <c r="F444" s="179">
        <v>103250566485</v>
      </c>
      <c r="G444" s="179">
        <v>121900536452</v>
      </c>
      <c r="H444" s="21">
        <f t="shared" si="12"/>
        <v>0.18062825805134372</v>
      </c>
      <c r="I444" s="21">
        <f t="shared" si="13"/>
        <v>4.0659347901924603E-2</v>
      </c>
    </row>
    <row r="445" spans="1:9">
      <c r="A445" s="154" t="s">
        <v>3924</v>
      </c>
      <c r="B445" s="154" t="s">
        <v>3925</v>
      </c>
      <c r="C445" s="154" t="s">
        <v>2058</v>
      </c>
      <c r="D445" s="179">
        <v>23578118912</v>
      </c>
      <c r="E445" s="179">
        <v>-49393063150</v>
      </c>
      <c r="F445" s="179"/>
      <c r="G445" s="179"/>
      <c r="H445" s="21" t="e">
        <f t="shared" si="12"/>
        <v>#DIV/0!</v>
      </c>
      <c r="I445" s="21">
        <f t="shared" si="13"/>
        <v>-1</v>
      </c>
    </row>
    <row r="446" spans="1:9">
      <c r="A446" s="154" t="s">
        <v>372</v>
      </c>
      <c r="B446" s="154" t="s">
        <v>2078</v>
      </c>
      <c r="C446" s="154" t="s">
        <v>2058</v>
      </c>
      <c r="D446" s="179">
        <v>4250697612</v>
      </c>
      <c r="E446" s="179">
        <v>8107044592</v>
      </c>
      <c r="F446" s="179">
        <v>7492885380</v>
      </c>
      <c r="G446" s="179">
        <v>5200054648</v>
      </c>
      <c r="H446" s="21">
        <f t="shared" si="12"/>
        <v>-0.30600104175088821</v>
      </c>
      <c r="I446" s="21">
        <f t="shared" si="13"/>
        <v>6.9504375217867009E-2</v>
      </c>
    </row>
    <row r="447" spans="1:9">
      <c r="A447" s="154" t="s">
        <v>374</v>
      </c>
      <c r="B447" s="154" t="s">
        <v>2079</v>
      </c>
      <c r="C447" s="154" t="s">
        <v>2058</v>
      </c>
      <c r="D447" s="179">
        <v>2968428038</v>
      </c>
      <c r="E447" s="179">
        <v>5129088939</v>
      </c>
      <c r="F447" s="179">
        <v>51869001852</v>
      </c>
      <c r="G447" s="179"/>
      <c r="H447" s="21">
        <f t="shared" si="12"/>
        <v>-1</v>
      </c>
      <c r="I447" s="21">
        <f t="shared" si="13"/>
        <v>-1</v>
      </c>
    </row>
    <row r="448" spans="1:9">
      <c r="A448" s="154" t="s">
        <v>2081</v>
      </c>
      <c r="B448" s="154" t="s">
        <v>4132</v>
      </c>
      <c r="C448" s="154" t="s">
        <v>2058</v>
      </c>
      <c r="D448" s="179">
        <v>67672325242</v>
      </c>
      <c r="E448" s="179">
        <v>43790943327</v>
      </c>
      <c r="F448" s="179">
        <v>53187658103</v>
      </c>
      <c r="G448" s="179"/>
      <c r="H448" s="21">
        <f t="shared" si="12"/>
        <v>-1</v>
      </c>
      <c r="I448" s="21">
        <f t="shared" si="13"/>
        <v>-1</v>
      </c>
    </row>
    <row r="449" spans="1:9">
      <c r="A449" s="154" t="s">
        <v>376</v>
      </c>
      <c r="B449" s="154" t="s">
        <v>2083</v>
      </c>
      <c r="C449" s="154" t="s">
        <v>2058</v>
      </c>
      <c r="D449" s="179">
        <v>1090193306</v>
      </c>
      <c r="E449" s="179">
        <v>1127512465</v>
      </c>
      <c r="F449" s="179">
        <v>1097047322</v>
      </c>
      <c r="G449" s="179">
        <v>1447331727</v>
      </c>
      <c r="H449" s="21">
        <f t="shared" si="12"/>
        <v>0.31929744321457815</v>
      </c>
      <c r="I449" s="21">
        <f t="shared" si="13"/>
        <v>9.9060307885485699E-2</v>
      </c>
    </row>
    <row r="450" spans="1:9">
      <c r="A450" s="154" t="s">
        <v>379</v>
      </c>
      <c r="B450" s="154" t="s">
        <v>2086</v>
      </c>
      <c r="C450" s="154" t="s">
        <v>2058</v>
      </c>
      <c r="D450" s="179">
        <v>53929807849</v>
      </c>
      <c r="E450" s="179">
        <v>-96254664729</v>
      </c>
      <c r="F450" s="179">
        <v>-201794898759</v>
      </c>
      <c r="G450" s="179">
        <v>31599166003</v>
      </c>
      <c r="H450" s="21">
        <f t="shared" si="12"/>
        <v>1.1565905094594999</v>
      </c>
      <c r="I450" s="21">
        <f t="shared" si="13"/>
        <v>-0.16321173225078167</v>
      </c>
    </row>
    <row r="451" spans="1:9">
      <c r="A451" s="154" t="s">
        <v>380</v>
      </c>
      <c r="B451" s="154" t="s">
        <v>2087</v>
      </c>
      <c r="C451" s="154" t="s">
        <v>2058</v>
      </c>
      <c r="D451" s="179">
        <v>40881859642</v>
      </c>
      <c r="E451" s="179">
        <v>43644832172</v>
      </c>
      <c r="F451" s="179">
        <v>47058963378</v>
      </c>
      <c r="G451" s="179">
        <v>48292340707</v>
      </c>
      <c r="H451" s="21">
        <f t="shared" ref="H451:H514" si="14">(G451-F451)/ABS(F451)</f>
        <v>2.620919035323677E-2</v>
      </c>
      <c r="I451" s="21">
        <f t="shared" ref="I451:I514" si="15">(1+(G451-D451)/ABS(D451))^(1/3)-1</f>
        <v>5.7099508831472967E-2</v>
      </c>
    </row>
    <row r="452" spans="1:9">
      <c r="A452" s="154" t="s">
        <v>381</v>
      </c>
      <c r="B452" s="154" t="s">
        <v>2088</v>
      </c>
      <c r="C452" s="154" t="s">
        <v>2058</v>
      </c>
      <c r="D452" s="179">
        <v>146887886231</v>
      </c>
      <c r="E452" s="179">
        <v>195723439903</v>
      </c>
      <c r="F452" s="179">
        <v>199953861613</v>
      </c>
      <c r="G452" s="179">
        <v>224835266092</v>
      </c>
      <c r="H452" s="21">
        <f t="shared" si="14"/>
        <v>0.12443572871404018</v>
      </c>
      <c r="I452" s="21">
        <f t="shared" si="15"/>
        <v>0.15246076902692729</v>
      </c>
    </row>
    <row r="453" spans="1:9">
      <c r="A453" s="154" t="s">
        <v>382</v>
      </c>
      <c r="B453" s="154" t="s">
        <v>2089</v>
      </c>
      <c r="C453" s="154" t="s">
        <v>2058</v>
      </c>
      <c r="D453" s="179">
        <v>1555950724</v>
      </c>
      <c r="E453" s="179">
        <v>1203613002</v>
      </c>
      <c r="F453" s="179">
        <v>570037450</v>
      </c>
      <c r="G453" s="179">
        <v>908736316</v>
      </c>
      <c r="H453" s="21">
        <f t="shared" si="14"/>
        <v>0.59416949886362724</v>
      </c>
      <c r="I453" s="21">
        <f t="shared" si="15"/>
        <v>-0.16411342844111299</v>
      </c>
    </row>
    <row r="454" spans="1:9">
      <c r="A454" s="154" t="s">
        <v>383</v>
      </c>
      <c r="B454" s="154" t="s">
        <v>4005</v>
      </c>
      <c r="C454" s="154" t="s">
        <v>2058</v>
      </c>
      <c r="D454" s="179">
        <v>25780213053</v>
      </c>
      <c r="E454" s="179">
        <v>9592022070</v>
      </c>
      <c r="F454" s="179">
        <v>16912763994</v>
      </c>
      <c r="G454" s="179"/>
      <c r="H454" s="21">
        <f t="shared" si="14"/>
        <v>-1</v>
      </c>
      <c r="I454" s="21">
        <f t="shared" si="15"/>
        <v>-1</v>
      </c>
    </row>
    <row r="455" spans="1:9">
      <c r="A455" s="154" t="s">
        <v>359</v>
      </c>
      <c r="B455" s="154" t="s">
        <v>2092</v>
      </c>
      <c r="C455" s="154" t="s">
        <v>2058</v>
      </c>
      <c r="D455" s="179">
        <v>6276901667</v>
      </c>
      <c r="E455" s="179">
        <v>3093243831</v>
      </c>
      <c r="F455" s="179">
        <v>-661573169</v>
      </c>
      <c r="G455" s="179">
        <v>871272159</v>
      </c>
      <c r="H455" s="21">
        <f t="shared" si="14"/>
        <v>2.316970215580191</v>
      </c>
      <c r="I455" s="21">
        <f t="shared" si="15"/>
        <v>-0.48223084999717014</v>
      </c>
    </row>
    <row r="456" spans="1:9">
      <c r="A456" s="154" t="s">
        <v>385</v>
      </c>
      <c r="B456" s="154" t="s">
        <v>2093</v>
      </c>
      <c r="C456" s="154" t="s">
        <v>2058</v>
      </c>
      <c r="D456" s="179">
        <v>16017212948</v>
      </c>
      <c r="E456" s="179">
        <v>12069112131</v>
      </c>
      <c r="F456" s="179">
        <v>2125987662</v>
      </c>
      <c r="G456" s="179"/>
      <c r="H456" s="21">
        <f t="shared" si="14"/>
        <v>-1</v>
      </c>
      <c r="I456" s="21">
        <f t="shared" si="15"/>
        <v>-1</v>
      </c>
    </row>
    <row r="457" spans="1:9">
      <c r="A457" s="154" t="s">
        <v>386</v>
      </c>
      <c r="B457" s="154" t="s">
        <v>2094</v>
      </c>
      <c r="C457" s="154" t="s">
        <v>2058</v>
      </c>
      <c r="D457" s="179">
        <v>109273696421</v>
      </c>
      <c r="E457" s="179">
        <v>108159506712</v>
      </c>
      <c r="F457" s="179">
        <v>22676835818</v>
      </c>
      <c r="G457" s="179"/>
      <c r="H457" s="21">
        <f t="shared" si="14"/>
        <v>-1</v>
      </c>
      <c r="I457" s="21">
        <f t="shared" si="15"/>
        <v>-1</v>
      </c>
    </row>
    <row r="458" spans="1:9">
      <c r="A458" s="154" t="s">
        <v>3893</v>
      </c>
      <c r="B458" s="154" t="s">
        <v>3894</v>
      </c>
      <c r="C458" s="154" t="s">
        <v>2058</v>
      </c>
      <c r="D458" s="179">
        <v>4038452934</v>
      </c>
      <c r="E458" s="179">
        <v>3592531779</v>
      </c>
      <c r="F458" s="179">
        <v>3907016190</v>
      </c>
      <c r="G458" s="179">
        <v>2435859406</v>
      </c>
      <c r="H458" s="21">
        <f t="shared" si="14"/>
        <v>-0.37654227995405365</v>
      </c>
      <c r="I458" s="21">
        <f t="shared" si="15"/>
        <v>-0.1550862119530888</v>
      </c>
    </row>
    <row r="459" spans="1:9">
      <c r="A459" s="154" t="s">
        <v>1046</v>
      </c>
      <c r="B459" s="154" t="s">
        <v>2559</v>
      </c>
      <c r="C459" s="154" t="s">
        <v>2058</v>
      </c>
      <c r="D459" s="179">
        <v>14446231968</v>
      </c>
      <c r="E459" s="179">
        <v>13925128783</v>
      </c>
      <c r="F459" s="179">
        <v>16354571240</v>
      </c>
      <c r="G459" s="179">
        <v>28377582412</v>
      </c>
      <c r="H459" s="21">
        <f t="shared" si="14"/>
        <v>0.73514682809868637</v>
      </c>
      <c r="I459" s="21">
        <f t="shared" si="15"/>
        <v>0.25239195680872095</v>
      </c>
    </row>
    <row r="460" spans="1:9">
      <c r="A460" s="154" t="s">
        <v>421</v>
      </c>
      <c r="B460" s="154" t="s">
        <v>2095</v>
      </c>
      <c r="C460" s="154" t="s">
        <v>2058</v>
      </c>
      <c r="D460" s="179">
        <v>271754310520</v>
      </c>
      <c r="E460" s="179">
        <v>275323834153</v>
      </c>
      <c r="F460" s="179">
        <v>301338435382</v>
      </c>
      <c r="G460" s="179">
        <v>368493216664</v>
      </c>
      <c r="H460" s="21">
        <f t="shared" si="14"/>
        <v>0.22285501415333689</v>
      </c>
      <c r="I460" s="21">
        <f t="shared" si="15"/>
        <v>0.10683874190472364</v>
      </c>
    </row>
    <row r="461" spans="1:9">
      <c r="A461" s="154" t="s">
        <v>388</v>
      </c>
      <c r="B461" s="154" t="s">
        <v>2096</v>
      </c>
      <c r="C461" s="154" t="s">
        <v>2058</v>
      </c>
      <c r="D461" s="179">
        <v>278907151756</v>
      </c>
      <c r="E461" s="179">
        <v>150763712353</v>
      </c>
      <c r="F461" s="179">
        <v>190153728301</v>
      </c>
      <c r="G461" s="179">
        <v>172290143254</v>
      </c>
      <c r="H461" s="21">
        <f t="shared" si="14"/>
        <v>-9.3942859846130392E-2</v>
      </c>
      <c r="I461" s="21">
        <f t="shared" si="15"/>
        <v>-0.14833867240873533</v>
      </c>
    </row>
    <row r="462" spans="1:9">
      <c r="A462" s="154" t="s">
        <v>625</v>
      </c>
      <c r="B462" s="154" t="s">
        <v>3976</v>
      </c>
      <c r="C462" s="154" t="s">
        <v>2058</v>
      </c>
      <c r="D462" s="179">
        <v>992767186</v>
      </c>
      <c r="E462" s="179">
        <v>111578480</v>
      </c>
      <c r="F462" s="179">
        <v>65111617</v>
      </c>
      <c r="G462" s="179">
        <v>-2877166263</v>
      </c>
      <c r="H462" s="21">
        <f t="shared" si="14"/>
        <v>-45.188217027385448</v>
      </c>
      <c r="I462" s="21">
        <f t="shared" si="15"/>
        <v>-2.4257362167496561</v>
      </c>
    </row>
    <row r="463" spans="1:9">
      <c r="A463" s="154" t="s">
        <v>394</v>
      </c>
      <c r="B463" s="154" t="s">
        <v>2097</v>
      </c>
      <c r="C463" s="154" t="s">
        <v>2058</v>
      </c>
      <c r="D463" s="179">
        <v>65517154720</v>
      </c>
      <c r="E463" s="179">
        <v>5566228637</v>
      </c>
      <c r="F463" s="179">
        <v>4523878505</v>
      </c>
      <c r="G463" s="179"/>
      <c r="H463" s="21">
        <f t="shared" si="14"/>
        <v>-1</v>
      </c>
      <c r="I463" s="21">
        <f t="shared" si="15"/>
        <v>-1</v>
      </c>
    </row>
    <row r="464" spans="1:9">
      <c r="A464" s="154" t="s">
        <v>389</v>
      </c>
      <c r="B464" s="154" t="s">
        <v>2098</v>
      </c>
      <c r="C464" s="154" t="s">
        <v>2058</v>
      </c>
      <c r="D464" s="179">
        <v>1828615244</v>
      </c>
      <c r="E464" s="179">
        <v>3996754011</v>
      </c>
      <c r="F464" s="179">
        <v>7819705878</v>
      </c>
      <c r="G464" s="179">
        <v>5753423309</v>
      </c>
      <c r="H464" s="21">
        <f t="shared" si="14"/>
        <v>-0.26424044602665808</v>
      </c>
      <c r="I464" s="21">
        <f t="shared" si="15"/>
        <v>0.46532737870720386</v>
      </c>
    </row>
    <row r="465" spans="1:9">
      <c r="A465" s="154" t="s">
        <v>390</v>
      </c>
      <c r="B465" s="154" t="s">
        <v>2099</v>
      </c>
      <c r="C465" s="154" t="s">
        <v>2058</v>
      </c>
      <c r="D465" s="179">
        <v>2156096638</v>
      </c>
      <c r="E465" s="179">
        <v>2472566626</v>
      </c>
      <c r="F465" s="179">
        <v>2773996839</v>
      </c>
      <c r="G465" s="179">
        <v>3057108298</v>
      </c>
      <c r="H465" s="21">
        <f t="shared" si="14"/>
        <v>0.10205904167578614</v>
      </c>
      <c r="I465" s="21">
        <f t="shared" si="15"/>
        <v>0.12343392356181382</v>
      </c>
    </row>
    <row r="466" spans="1:9">
      <c r="A466" s="154" t="s">
        <v>706</v>
      </c>
      <c r="B466" s="154" t="s">
        <v>2100</v>
      </c>
      <c r="C466" s="154" t="s">
        <v>2058</v>
      </c>
      <c r="D466" s="179">
        <v>56034838069</v>
      </c>
      <c r="E466" s="179">
        <v>47118162905</v>
      </c>
      <c r="F466" s="179">
        <v>38679263999</v>
      </c>
      <c r="G466" s="179">
        <v>41625678547</v>
      </c>
      <c r="H466" s="21">
        <f t="shared" si="14"/>
        <v>7.6175558771650248E-2</v>
      </c>
      <c r="I466" s="21">
        <f t="shared" si="15"/>
        <v>-9.4334686220837849E-2</v>
      </c>
    </row>
    <row r="467" spans="1:9">
      <c r="A467" s="154" t="s">
        <v>669</v>
      </c>
      <c r="B467" s="154" t="s">
        <v>2101</v>
      </c>
      <c r="C467" s="154" t="s">
        <v>2058</v>
      </c>
      <c r="D467" s="179">
        <v>338834241090</v>
      </c>
      <c r="E467" s="179">
        <v>179309544505</v>
      </c>
      <c r="F467" s="179">
        <v>148834097057</v>
      </c>
      <c r="G467" s="179">
        <v>74063447276</v>
      </c>
      <c r="H467" s="21">
        <f t="shared" si="14"/>
        <v>-0.50237580809432791</v>
      </c>
      <c r="I467" s="21">
        <f t="shared" si="15"/>
        <v>-0.39761768911600726</v>
      </c>
    </row>
    <row r="468" spans="1:9">
      <c r="A468" s="154" t="s">
        <v>391</v>
      </c>
      <c r="B468" s="154" t="s">
        <v>2102</v>
      </c>
      <c r="C468" s="154" t="s">
        <v>2058</v>
      </c>
      <c r="D468" s="179">
        <v>-1752113602</v>
      </c>
      <c r="E468" s="179">
        <v>697245091</v>
      </c>
      <c r="F468" s="179">
        <v>146085256</v>
      </c>
      <c r="G468" s="179">
        <v>8637824538</v>
      </c>
      <c r="H468" s="21">
        <f t="shared" si="14"/>
        <v>58.128653873187588</v>
      </c>
      <c r="I468" s="21">
        <f t="shared" si="15"/>
        <v>0.90652837237750394</v>
      </c>
    </row>
    <row r="469" spans="1:9">
      <c r="A469" s="154" t="s">
        <v>392</v>
      </c>
      <c r="B469" s="154" t="s">
        <v>3964</v>
      </c>
      <c r="C469" s="154" t="s">
        <v>2058</v>
      </c>
      <c r="D469" s="179">
        <v>312672209</v>
      </c>
      <c r="E469" s="179">
        <v>2015920395</v>
      </c>
      <c r="F469" s="179">
        <v>4946201906</v>
      </c>
      <c r="G469" s="179"/>
      <c r="H469" s="21">
        <f t="shared" si="14"/>
        <v>-1</v>
      </c>
      <c r="I469" s="21">
        <f t="shared" si="15"/>
        <v>-1</v>
      </c>
    </row>
    <row r="470" spans="1:9">
      <c r="A470" s="154" t="s">
        <v>393</v>
      </c>
      <c r="B470" s="154" t="s">
        <v>2104</v>
      </c>
      <c r="C470" s="154" t="s">
        <v>2058</v>
      </c>
      <c r="D470" s="179">
        <v>9560043460</v>
      </c>
      <c r="E470" s="179">
        <v>10207460980</v>
      </c>
      <c r="F470" s="179">
        <v>10001481007</v>
      </c>
      <c r="G470" s="179">
        <v>8963367514</v>
      </c>
      <c r="H470" s="21">
        <f t="shared" si="14"/>
        <v>-0.10379597704314272</v>
      </c>
      <c r="I470" s="21">
        <f t="shared" si="15"/>
        <v>-2.1252995966599353E-2</v>
      </c>
    </row>
    <row r="471" spans="1:9">
      <c r="A471" s="154" t="s">
        <v>395</v>
      </c>
      <c r="B471" s="154" t="s">
        <v>2105</v>
      </c>
      <c r="C471" s="154" t="s">
        <v>2058</v>
      </c>
      <c r="D471" s="179">
        <v>262892266954</v>
      </c>
      <c r="E471" s="179">
        <v>53353793809</v>
      </c>
      <c r="F471" s="179">
        <v>6644993394</v>
      </c>
      <c r="G471" s="179"/>
      <c r="H471" s="21">
        <f t="shared" si="14"/>
        <v>-1</v>
      </c>
      <c r="I471" s="21">
        <f t="shared" si="15"/>
        <v>-1</v>
      </c>
    </row>
    <row r="472" spans="1:9">
      <c r="A472" s="154" t="s">
        <v>3558</v>
      </c>
      <c r="B472" s="154" t="s">
        <v>3559</v>
      </c>
      <c r="C472" s="154" t="s">
        <v>2058</v>
      </c>
      <c r="D472" s="179">
        <v>358298643432</v>
      </c>
      <c r="E472" s="179">
        <v>280454813188</v>
      </c>
      <c r="F472" s="179">
        <v>130019867238</v>
      </c>
      <c r="G472" s="179">
        <v>83146367767</v>
      </c>
      <c r="H472" s="21">
        <f t="shared" si="14"/>
        <v>-0.36051028559503567</v>
      </c>
      <c r="I472" s="21">
        <f t="shared" si="15"/>
        <v>-0.3854846918904079</v>
      </c>
    </row>
    <row r="473" spans="1:9">
      <c r="A473" s="154" t="s">
        <v>398</v>
      </c>
      <c r="B473" s="154" t="s">
        <v>2106</v>
      </c>
      <c r="C473" s="154" t="s">
        <v>2058</v>
      </c>
      <c r="D473" s="179">
        <v>49788062320</v>
      </c>
      <c r="E473" s="179">
        <v>50797873492</v>
      </c>
      <c r="F473" s="179">
        <v>47317289001</v>
      </c>
      <c r="G473" s="179">
        <v>38937022892</v>
      </c>
      <c r="H473" s="21">
        <f t="shared" si="14"/>
        <v>-0.17710790888342931</v>
      </c>
      <c r="I473" s="21">
        <f t="shared" si="15"/>
        <v>-7.86757421421036E-2</v>
      </c>
    </row>
    <row r="474" spans="1:9">
      <c r="A474" s="154" t="s">
        <v>400</v>
      </c>
      <c r="B474" s="154" t="s">
        <v>4168</v>
      </c>
      <c r="C474" s="154" t="s">
        <v>2058</v>
      </c>
      <c r="D474" s="179">
        <v>713774736</v>
      </c>
      <c r="E474" s="179">
        <v>110797272</v>
      </c>
      <c r="F474" s="179">
        <v>410560571</v>
      </c>
      <c r="G474" s="179">
        <v>45991691</v>
      </c>
      <c r="H474" s="21">
        <f t="shared" si="14"/>
        <v>-0.88797830515488052</v>
      </c>
      <c r="I474" s="21">
        <f t="shared" si="15"/>
        <v>-0.59909691159111711</v>
      </c>
    </row>
    <row r="475" spans="1:9">
      <c r="A475" s="154" t="s">
        <v>401</v>
      </c>
      <c r="B475" s="154" t="s">
        <v>4197</v>
      </c>
      <c r="C475" s="154" t="s">
        <v>2058</v>
      </c>
      <c r="D475" s="179">
        <v>10608821267</v>
      </c>
      <c r="E475" s="179">
        <v>12051495253</v>
      </c>
      <c r="F475" s="179">
        <v>13310133519</v>
      </c>
      <c r="G475" s="179">
        <v>16355933354</v>
      </c>
      <c r="H475" s="21">
        <f t="shared" si="14"/>
        <v>0.22883315412667876</v>
      </c>
      <c r="I475" s="21">
        <f t="shared" si="15"/>
        <v>0.15523250404105116</v>
      </c>
    </row>
    <row r="476" spans="1:9">
      <c r="A476" s="154" t="s">
        <v>404</v>
      </c>
      <c r="B476" s="154" t="s">
        <v>2112</v>
      </c>
      <c r="C476" s="154" t="s">
        <v>2058</v>
      </c>
      <c r="D476" s="179">
        <v>469526300</v>
      </c>
      <c r="E476" s="179">
        <v>317065201</v>
      </c>
      <c r="F476" s="179">
        <v>523678641</v>
      </c>
      <c r="G476" s="179"/>
      <c r="H476" s="21">
        <f t="shared" si="14"/>
        <v>-1</v>
      </c>
      <c r="I476" s="21">
        <f t="shared" si="15"/>
        <v>-1</v>
      </c>
    </row>
    <row r="477" spans="1:9">
      <c r="A477" s="154" t="s">
        <v>405</v>
      </c>
      <c r="B477" s="154" t="s">
        <v>2113</v>
      </c>
      <c r="C477" s="154" t="s">
        <v>2058</v>
      </c>
      <c r="D477" s="179">
        <v>21812721930</v>
      </c>
      <c r="E477" s="179">
        <v>4740118144</v>
      </c>
      <c r="F477" s="179">
        <v>3896943492</v>
      </c>
      <c r="G477" s="179">
        <v>8587543594</v>
      </c>
      <c r="H477" s="21">
        <f t="shared" si="14"/>
        <v>1.2036613083123455</v>
      </c>
      <c r="I477" s="21">
        <f t="shared" si="15"/>
        <v>-0.26708597807613921</v>
      </c>
    </row>
    <row r="478" spans="1:9">
      <c r="A478" s="154" t="s">
        <v>406</v>
      </c>
      <c r="B478" s="154" t="s">
        <v>2114</v>
      </c>
      <c r="C478" s="154" t="s">
        <v>2058</v>
      </c>
      <c r="D478" s="179">
        <v>14460749372</v>
      </c>
      <c r="E478" s="179">
        <v>14115938843</v>
      </c>
      <c r="F478" s="179">
        <v>11400603629</v>
      </c>
      <c r="G478" s="179">
        <v>10380914596</v>
      </c>
      <c r="H478" s="21">
        <f t="shared" si="14"/>
        <v>-8.9441670474902882E-2</v>
      </c>
      <c r="I478" s="21">
        <f t="shared" si="15"/>
        <v>-0.10460443354050941</v>
      </c>
    </row>
    <row r="479" spans="1:9">
      <c r="A479" s="154" t="s">
        <v>407</v>
      </c>
      <c r="B479" s="154" t="s">
        <v>2115</v>
      </c>
      <c r="C479" s="154" t="s">
        <v>2058</v>
      </c>
      <c r="D479" s="179">
        <v>2868078249</v>
      </c>
      <c r="E479" s="179">
        <v>3188610841</v>
      </c>
      <c r="F479" s="179">
        <v>3165372456</v>
      </c>
      <c r="G479" s="179">
        <v>2693338452</v>
      </c>
      <c r="H479" s="21">
        <f t="shared" si="14"/>
        <v>-0.14912431650981675</v>
      </c>
      <c r="I479" s="21">
        <f t="shared" si="15"/>
        <v>-2.0735572985796313E-2</v>
      </c>
    </row>
    <row r="480" spans="1:9">
      <c r="A480" s="154" t="s">
        <v>410</v>
      </c>
      <c r="B480" s="154" t="s">
        <v>2116</v>
      </c>
      <c r="C480" s="154" t="s">
        <v>2058</v>
      </c>
      <c r="D480" s="179">
        <v>3491614415</v>
      </c>
      <c r="E480" s="179">
        <v>1018545579</v>
      </c>
      <c r="F480" s="179">
        <v>5573790896</v>
      </c>
      <c r="G480" s="179">
        <v>5836218810</v>
      </c>
      <c r="H480" s="21">
        <f t="shared" si="14"/>
        <v>4.7082482801486136E-2</v>
      </c>
      <c r="I480" s="21">
        <f t="shared" si="15"/>
        <v>0.18677511007813385</v>
      </c>
    </row>
    <row r="481" spans="1:9">
      <c r="A481" s="154" t="s">
        <v>736</v>
      </c>
      <c r="B481" s="154" t="s">
        <v>2117</v>
      </c>
      <c r="C481" s="154" t="s">
        <v>2058</v>
      </c>
      <c r="D481" s="179">
        <v>43836288172</v>
      </c>
      <c r="E481" s="179">
        <v>-205754409543</v>
      </c>
      <c r="F481" s="179">
        <v>-63166400601</v>
      </c>
      <c r="G481" s="179"/>
      <c r="H481" s="21">
        <f t="shared" si="14"/>
        <v>1</v>
      </c>
      <c r="I481" s="21">
        <f t="shared" si="15"/>
        <v>-1</v>
      </c>
    </row>
    <row r="482" spans="1:9">
      <c r="A482" s="154" t="s">
        <v>413</v>
      </c>
      <c r="B482" s="154" t="s">
        <v>2118</v>
      </c>
      <c r="C482" s="154" t="s">
        <v>2058</v>
      </c>
      <c r="D482" s="179">
        <v>13892763960</v>
      </c>
      <c r="E482" s="179">
        <v>12756634159</v>
      </c>
      <c r="F482" s="179">
        <v>13204714222</v>
      </c>
      <c r="G482" s="179">
        <v>12977272994</v>
      </c>
      <c r="H482" s="21">
        <f t="shared" si="14"/>
        <v>-1.7224244627806227E-2</v>
      </c>
      <c r="I482" s="21">
        <f t="shared" si="15"/>
        <v>-2.2466623837158362E-2</v>
      </c>
    </row>
    <row r="483" spans="1:9">
      <c r="A483" s="154" t="s">
        <v>414</v>
      </c>
      <c r="B483" s="154" t="s">
        <v>2119</v>
      </c>
      <c r="C483" s="154" t="s">
        <v>2058</v>
      </c>
      <c r="D483" s="179">
        <v>95211345936</v>
      </c>
      <c r="E483" s="179">
        <v>85055553365</v>
      </c>
      <c r="F483" s="179">
        <v>71771819452</v>
      </c>
      <c r="G483" s="179">
        <v>53656833607</v>
      </c>
      <c r="H483" s="21">
        <f t="shared" si="14"/>
        <v>-0.252396915437194</v>
      </c>
      <c r="I483" s="21">
        <f t="shared" si="15"/>
        <v>-0.17400241287961982</v>
      </c>
    </row>
    <row r="484" spans="1:9">
      <c r="A484" s="154" t="s">
        <v>416</v>
      </c>
      <c r="B484" s="154" t="s">
        <v>2120</v>
      </c>
      <c r="C484" s="154" t="s">
        <v>2058</v>
      </c>
      <c r="D484" s="179">
        <v>6042477105</v>
      </c>
      <c r="E484" s="179">
        <v>14083666318</v>
      </c>
      <c r="F484" s="179">
        <v>13364366925</v>
      </c>
      <c r="G484" s="179">
        <v>16354567995</v>
      </c>
      <c r="H484" s="21">
        <f t="shared" si="14"/>
        <v>0.22374431103102926</v>
      </c>
      <c r="I484" s="21">
        <f t="shared" si="15"/>
        <v>0.39361032217936076</v>
      </c>
    </row>
    <row r="485" spans="1:9">
      <c r="A485" s="154" t="s">
        <v>417</v>
      </c>
      <c r="B485" s="154" t="s">
        <v>3710</v>
      </c>
      <c r="C485" s="154" t="s">
        <v>2058</v>
      </c>
      <c r="D485" s="179">
        <v>45302006532</v>
      </c>
      <c r="E485" s="179">
        <v>42187623874</v>
      </c>
      <c r="F485" s="179">
        <v>1386485583</v>
      </c>
      <c r="G485" s="179"/>
      <c r="H485" s="21">
        <f t="shared" si="14"/>
        <v>-1</v>
      </c>
      <c r="I485" s="21">
        <f t="shared" si="15"/>
        <v>-1</v>
      </c>
    </row>
    <row r="486" spans="1:9">
      <c r="A486" s="154" t="s">
        <v>418</v>
      </c>
      <c r="B486" s="154" t="s">
        <v>2122</v>
      </c>
      <c r="C486" s="154" t="s">
        <v>2058</v>
      </c>
      <c r="D486" s="179">
        <v>29194415561</v>
      </c>
      <c r="E486" s="179">
        <v>37393800534</v>
      </c>
      <c r="F486" s="179">
        <v>42140543763</v>
      </c>
      <c r="G486" s="179">
        <v>55581868952</v>
      </c>
      <c r="H486" s="21">
        <f t="shared" si="14"/>
        <v>0.3189642085444962</v>
      </c>
      <c r="I486" s="21">
        <f t="shared" si="15"/>
        <v>0.23939893923052469</v>
      </c>
    </row>
    <row r="487" spans="1:9">
      <c r="A487" s="154" t="s">
        <v>420</v>
      </c>
      <c r="B487" s="154" t="s">
        <v>4198</v>
      </c>
      <c r="C487" s="154" t="s">
        <v>2058</v>
      </c>
      <c r="D487" s="179">
        <v>4386788030</v>
      </c>
      <c r="E487" s="179">
        <v>40455392251</v>
      </c>
      <c r="F487" s="179">
        <v>43496470384</v>
      </c>
      <c r="G487" s="179"/>
      <c r="H487" s="21">
        <f t="shared" si="14"/>
        <v>-1</v>
      </c>
      <c r="I487" s="21">
        <f t="shared" si="15"/>
        <v>-1</v>
      </c>
    </row>
    <row r="488" spans="1:9">
      <c r="A488" s="154" t="s">
        <v>432</v>
      </c>
      <c r="B488" s="154" t="s">
        <v>2125</v>
      </c>
      <c r="C488" s="154" t="s">
        <v>2058</v>
      </c>
      <c r="D488" s="179">
        <v>108824210516</v>
      </c>
      <c r="E488" s="179">
        <v>125263370840</v>
      </c>
      <c r="F488" s="179">
        <v>121171578583</v>
      </c>
      <c r="G488" s="179">
        <v>153561363999</v>
      </c>
      <c r="H488" s="21">
        <f t="shared" si="14"/>
        <v>0.26730513701951714</v>
      </c>
      <c r="I488" s="21">
        <f t="shared" si="15"/>
        <v>0.12163653032972976</v>
      </c>
    </row>
    <row r="489" spans="1:9">
      <c r="A489" s="154" t="s">
        <v>577</v>
      </c>
      <c r="B489" s="154" t="s">
        <v>2128</v>
      </c>
      <c r="C489" s="154" t="s">
        <v>2058</v>
      </c>
      <c r="D489" s="179">
        <v>-36335035705</v>
      </c>
      <c r="E489" s="179">
        <v>2828730392</v>
      </c>
      <c r="F489" s="179">
        <v>8826669973</v>
      </c>
      <c r="G489" s="179"/>
      <c r="H489" s="21">
        <f t="shared" si="14"/>
        <v>-1</v>
      </c>
      <c r="I489" s="21">
        <f t="shared" si="15"/>
        <v>0.25992104989487319</v>
      </c>
    </row>
    <row r="490" spans="1:9">
      <c r="A490" s="154" t="s">
        <v>425</v>
      </c>
      <c r="B490" s="154" t="s">
        <v>2129</v>
      </c>
      <c r="C490" s="154" t="s">
        <v>2058</v>
      </c>
      <c r="D490" s="179">
        <v>31939334740</v>
      </c>
      <c r="E490" s="179">
        <v>1543804738</v>
      </c>
      <c r="F490" s="179">
        <v>1775788571</v>
      </c>
      <c r="G490" s="179">
        <v>2164941901</v>
      </c>
      <c r="H490" s="21">
        <f t="shared" si="14"/>
        <v>0.21914395460989822</v>
      </c>
      <c r="I490" s="21">
        <f t="shared" si="15"/>
        <v>-0.59226925569809752</v>
      </c>
    </row>
    <row r="491" spans="1:9">
      <c r="A491" s="154" t="s">
        <v>559</v>
      </c>
      <c r="B491" s="154" t="s">
        <v>2130</v>
      </c>
      <c r="C491" s="154" t="s">
        <v>2058</v>
      </c>
      <c r="D491" s="179">
        <v>106076386564</v>
      </c>
      <c r="E491" s="179">
        <v>217189153343</v>
      </c>
      <c r="F491" s="179">
        <v>120416761222</v>
      </c>
      <c r="G491" s="179"/>
      <c r="H491" s="21">
        <f t="shared" si="14"/>
        <v>-1</v>
      </c>
      <c r="I491" s="21">
        <f t="shared" si="15"/>
        <v>-1</v>
      </c>
    </row>
    <row r="492" spans="1:9">
      <c r="A492" s="154" t="s">
        <v>937</v>
      </c>
      <c r="B492" s="154" t="s">
        <v>2691</v>
      </c>
      <c r="C492" s="154" t="s">
        <v>2058</v>
      </c>
      <c r="D492" s="179">
        <v>18154397506</v>
      </c>
      <c r="E492" s="179">
        <v>30640328235</v>
      </c>
      <c r="F492" s="179">
        <v>23137343805</v>
      </c>
      <c r="G492" s="179">
        <v>12816242702</v>
      </c>
      <c r="H492" s="21">
        <f t="shared" si="14"/>
        <v>-0.44607977432438034</v>
      </c>
      <c r="I492" s="21">
        <f t="shared" si="15"/>
        <v>-0.10958398855414131</v>
      </c>
    </row>
    <row r="493" spans="1:9">
      <c r="A493" s="154" t="s">
        <v>1131</v>
      </c>
      <c r="B493" s="154" t="s">
        <v>2695</v>
      </c>
      <c r="C493" s="154" t="s">
        <v>2058</v>
      </c>
      <c r="D493" s="179">
        <v>778450045643</v>
      </c>
      <c r="E493" s="179">
        <v>540902267124</v>
      </c>
      <c r="F493" s="179">
        <v>691318321856</v>
      </c>
      <c r="G493" s="179"/>
      <c r="H493" s="21">
        <f t="shared" si="14"/>
        <v>-1</v>
      </c>
      <c r="I493" s="21">
        <f t="shared" si="15"/>
        <v>-1</v>
      </c>
    </row>
    <row r="494" spans="1:9">
      <c r="A494" s="154" t="s">
        <v>3887</v>
      </c>
      <c r="B494" s="154" t="s">
        <v>3888</v>
      </c>
      <c r="C494" s="154" t="s">
        <v>2058</v>
      </c>
      <c r="D494" s="179">
        <v>54415230945</v>
      </c>
      <c r="E494" s="179">
        <v>43162348835</v>
      </c>
      <c r="F494" s="179">
        <v>47874884656</v>
      </c>
      <c r="G494" s="179">
        <v>39955752270</v>
      </c>
      <c r="H494" s="21">
        <f t="shared" si="14"/>
        <v>-0.16541308543930919</v>
      </c>
      <c r="I494" s="21">
        <f t="shared" si="15"/>
        <v>-9.7834368557264462E-2</v>
      </c>
    </row>
    <row r="495" spans="1:9">
      <c r="A495" s="154" t="s">
        <v>426</v>
      </c>
      <c r="B495" s="154" t="s">
        <v>2133</v>
      </c>
      <c r="C495" s="154" t="s">
        <v>2058</v>
      </c>
      <c r="D495" s="179">
        <v>34644925329</v>
      </c>
      <c r="E495" s="179">
        <v>56006401601</v>
      </c>
      <c r="F495" s="179">
        <v>53783079207</v>
      </c>
      <c r="G495" s="179"/>
      <c r="H495" s="21">
        <f t="shared" si="14"/>
        <v>-1</v>
      </c>
      <c r="I495" s="21">
        <f t="shared" si="15"/>
        <v>-1</v>
      </c>
    </row>
    <row r="496" spans="1:9">
      <c r="A496" s="154" t="s">
        <v>428</v>
      </c>
      <c r="B496" s="154" t="s">
        <v>2136</v>
      </c>
      <c r="C496" s="154" t="s">
        <v>2058</v>
      </c>
      <c r="D496" s="179">
        <v>12121497747</v>
      </c>
      <c r="E496" s="179">
        <v>9881395694</v>
      </c>
      <c r="F496" s="179">
        <v>9345220579</v>
      </c>
      <c r="G496" s="179">
        <v>15193543829</v>
      </c>
      <c r="H496" s="21">
        <f t="shared" si="14"/>
        <v>0.62580901120108279</v>
      </c>
      <c r="I496" s="21">
        <f t="shared" si="15"/>
        <v>7.8203985009922761E-2</v>
      </c>
    </row>
    <row r="497" spans="1:9">
      <c r="A497" s="154" t="s">
        <v>429</v>
      </c>
      <c r="B497" s="154" t="s">
        <v>2137</v>
      </c>
      <c r="C497" s="154" t="s">
        <v>2058</v>
      </c>
      <c r="D497" s="179">
        <v>2659063390</v>
      </c>
      <c r="E497" s="179">
        <v>-5862773551</v>
      </c>
      <c r="F497" s="179">
        <v>-476544117</v>
      </c>
      <c r="G497" s="179"/>
      <c r="H497" s="21">
        <f t="shared" si="14"/>
        <v>1</v>
      </c>
      <c r="I497" s="21">
        <f t="shared" si="15"/>
        <v>-1</v>
      </c>
    </row>
    <row r="498" spans="1:9">
      <c r="A498" s="154" t="s">
        <v>430</v>
      </c>
      <c r="B498" s="154" t="s">
        <v>2138</v>
      </c>
      <c r="C498" s="154" t="s">
        <v>2058</v>
      </c>
      <c r="D498" s="179">
        <v>74451493777</v>
      </c>
      <c r="E498" s="179">
        <v>71553635510</v>
      </c>
      <c r="F498" s="179">
        <v>75127790179</v>
      </c>
      <c r="G498" s="179"/>
      <c r="H498" s="21">
        <f t="shared" si="14"/>
        <v>-1</v>
      </c>
      <c r="I498" s="21">
        <f t="shared" si="15"/>
        <v>-1</v>
      </c>
    </row>
    <row r="499" spans="1:9">
      <c r="A499" s="154" t="s">
        <v>753</v>
      </c>
      <c r="B499" s="154" t="s">
        <v>4199</v>
      </c>
      <c r="C499" s="154" t="s">
        <v>2058</v>
      </c>
      <c r="D499" s="179">
        <v>75935361139</v>
      </c>
      <c r="E499" s="179">
        <v>33313009067</v>
      </c>
      <c r="F499" s="179">
        <v>17177035087</v>
      </c>
      <c r="G499" s="179">
        <v>12088031629</v>
      </c>
      <c r="H499" s="21">
        <f t="shared" si="14"/>
        <v>-0.29626786184138859</v>
      </c>
      <c r="I499" s="21">
        <f t="shared" si="15"/>
        <v>-0.45803591406267252</v>
      </c>
    </row>
    <row r="500" spans="1:9">
      <c r="A500" s="154" t="s">
        <v>431</v>
      </c>
      <c r="B500" s="154" t="s">
        <v>2140</v>
      </c>
      <c r="C500" s="154" t="s">
        <v>2058</v>
      </c>
      <c r="D500" s="179">
        <v>63606736</v>
      </c>
      <c r="E500" s="179">
        <v>-21575927139</v>
      </c>
      <c r="F500" s="179">
        <v>4357080613</v>
      </c>
      <c r="G500" s="179">
        <v>-13350371465</v>
      </c>
      <c r="H500" s="21">
        <f t="shared" si="14"/>
        <v>-4.0640634522958274</v>
      </c>
      <c r="I500" s="21">
        <f t="shared" si="15"/>
        <v>-6.9428770657480339</v>
      </c>
    </row>
    <row r="501" spans="1:9">
      <c r="A501" s="154" t="s">
        <v>737</v>
      </c>
      <c r="B501" s="154" t="s">
        <v>2141</v>
      </c>
      <c r="C501" s="154" t="s">
        <v>2058</v>
      </c>
      <c r="D501" s="179">
        <v>21194668963</v>
      </c>
      <c r="E501" s="179">
        <v>35973076446</v>
      </c>
      <c r="F501" s="179">
        <v>39893912383</v>
      </c>
      <c r="G501" s="179">
        <v>40269947100</v>
      </c>
      <c r="H501" s="21">
        <f t="shared" si="14"/>
        <v>9.4258671195217181E-3</v>
      </c>
      <c r="I501" s="21">
        <f t="shared" si="15"/>
        <v>0.23856310951635917</v>
      </c>
    </row>
    <row r="502" spans="1:9">
      <c r="A502" s="154" t="s">
        <v>2142</v>
      </c>
      <c r="B502" s="154" t="s">
        <v>2143</v>
      </c>
      <c r="C502" s="154" t="s">
        <v>2058</v>
      </c>
      <c r="D502" s="179">
        <v>16648390838</v>
      </c>
      <c r="E502" s="179">
        <v>16631178656</v>
      </c>
      <c r="F502" s="179">
        <v>16238924768</v>
      </c>
      <c r="G502" s="179">
        <v>14592770175</v>
      </c>
      <c r="H502" s="21">
        <f t="shared" si="14"/>
        <v>-0.10137091072950034</v>
      </c>
      <c r="I502" s="21">
        <f t="shared" si="15"/>
        <v>-4.2978208935161355E-2</v>
      </c>
    </row>
    <row r="503" spans="1:9">
      <c r="A503" s="154" t="s">
        <v>472</v>
      </c>
      <c r="B503" s="154" t="s">
        <v>4241</v>
      </c>
      <c r="C503" s="154" t="s">
        <v>2058</v>
      </c>
      <c r="D503" s="179">
        <v>18060758487</v>
      </c>
      <c r="E503" s="179">
        <v>39144423239</v>
      </c>
      <c r="F503" s="179">
        <v>3845593671</v>
      </c>
      <c r="G503" s="179">
        <v>6732314</v>
      </c>
      <c r="H503" s="21">
        <f t="shared" si="14"/>
        <v>-0.99824934338467186</v>
      </c>
      <c r="I503" s="21">
        <f t="shared" si="15"/>
        <v>-0.92803144336148624</v>
      </c>
    </row>
    <row r="504" spans="1:9">
      <c r="A504" s="154" t="s">
        <v>433</v>
      </c>
      <c r="B504" s="154" t="s">
        <v>2145</v>
      </c>
      <c r="C504" s="154" t="s">
        <v>2058</v>
      </c>
      <c r="D504" s="179">
        <v>16244994512</v>
      </c>
      <c r="E504" s="179">
        <v>10337218255</v>
      </c>
      <c r="F504" s="179">
        <v>6824138474</v>
      </c>
      <c r="G504" s="179"/>
      <c r="H504" s="21">
        <f t="shared" si="14"/>
        <v>-1</v>
      </c>
      <c r="I504" s="21">
        <f t="shared" si="15"/>
        <v>-1</v>
      </c>
    </row>
    <row r="505" spans="1:9">
      <c r="A505" s="154" t="s">
        <v>2146</v>
      </c>
      <c r="B505" s="154" t="s">
        <v>3987</v>
      </c>
      <c r="C505" s="154" t="s">
        <v>2058</v>
      </c>
      <c r="D505" s="179">
        <v>24759798012</v>
      </c>
      <c r="E505" s="179">
        <v>5095168263</v>
      </c>
      <c r="F505" s="179">
        <v>14245548758</v>
      </c>
      <c r="G505" s="179">
        <v>19748125776</v>
      </c>
      <c r="H505" s="21">
        <f t="shared" si="14"/>
        <v>0.38626641286176278</v>
      </c>
      <c r="I505" s="21">
        <f t="shared" si="15"/>
        <v>-7.2616006614977469E-2</v>
      </c>
    </row>
    <row r="506" spans="1:9">
      <c r="A506" s="154" t="s">
        <v>434</v>
      </c>
      <c r="B506" s="154" t="s">
        <v>2148</v>
      </c>
      <c r="C506" s="154" t="s">
        <v>2058</v>
      </c>
      <c r="D506" s="179">
        <v>43581677324</v>
      </c>
      <c r="E506" s="179">
        <v>23635639133</v>
      </c>
      <c r="F506" s="179">
        <v>16555327583</v>
      </c>
      <c r="G506" s="179">
        <v>17538998928</v>
      </c>
      <c r="H506" s="21">
        <f t="shared" si="14"/>
        <v>5.9417208150570971E-2</v>
      </c>
      <c r="I506" s="21">
        <f t="shared" si="15"/>
        <v>-0.2616987219422503</v>
      </c>
    </row>
    <row r="507" spans="1:9">
      <c r="A507" s="154" t="s">
        <v>435</v>
      </c>
      <c r="B507" s="154" t="s">
        <v>2149</v>
      </c>
      <c r="C507" s="154" t="s">
        <v>2058</v>
      </c>
      <c r="D507" s="179">
        <v>10531116251</v>
      </c>
      <c r="E507" s="179">
        <v>6005794274</v>
      </c>
      <c r="F507" s="179">
        <v>6307588425</v>
      </c>
      <c r="G507" s="179">
        <v>6943661883</v>
      </c>
      <c r="H507" s="21">
        <f t="shared" si="14"/>
        <v>0.10084257487044267</v>
      </c>
      <c r="I507" s="21">
        <f t="shared" si="15"/>
        <v>-0.12962838456371772</v>
      </c>
    </row>
    <row r="508" spans="1:9">
      <c r="A508" s="154" t="s">
        <v>436</v>
      </c>
      <c r="B508" s="154" t="s">
        <v>2150</v>
      </c>
      <c r="C508" s="154" t="s">
        <v>2058</v>
      </c>
      <c r="D508" s="179">
        <v>18404543339</v>
      </c>
      <c r="E508" s="179">
        <v>24830750148</v>
      </c>
      <c r="F508" s="179">
        <v>18760974989</v>
      </c>
      <c r="G508" s="179">
        <v>12868405775</v>
      </c>
      <c r="H508" s="21">
        <f t="shared" si="14"/>
        <v>-0.31408651295867895</v>
      </c>
      <c r="I508" s="21">
        <f t="shared" si="15"/>
        <v>-0.11243554720449844</v>
      </c>
    </row>
    <row r="509" spans="1:9">
      <c r="A509" s="154" t="s">
        <v>438</v>
      </c>
      <c r="B509" s="154" t="s">
        <v>2152</v>
      </c>
      <c r="C509" s="154" t="s">
        <v>2058</v>
      </c>
      <c r="D509" s="179">
        <v>4860389390</v>
      </c>
      <c r="E509" s="179">
        <v>17769852632</v>
      </c>
      <c r="F509" s="179">
        <v>9796531841</v>
      </c>
      <c r="G509" s="179"/>
      <c r="H509" s="21">
        <f t="shared" si="14"/>
        <v>-1</v>
      </c>
      <c r="I509" s="21">
        <f t="shared" si="15"/>
        <v>-1</v>
      </c>
    </row>
    <row r="510" spans="1:9">
      <c r="A510" s="154" t="s">
        <v>439</v>
      </c>
      <c r="B510" s="154" t="s">
        <v>2153</v>
      </c>
      <c r="C510" s="154" t="s">
        <v>2058</v>
      </c>
      <c r="D510" s="179">
        <v>10312557962</v>
      </c>
      <c r="E510" s="179">
        <v>9131881513</v>
      </c>
      <c r="F510" s="179">
        <v>12557591905</v>
      </c>
      <c r="G510" s="179">
        <v>30400012594</v>
      </c>
      <c r="H510" s="21">
        <f t="shared" si="14"/>
        <v>1.420847310852311</v>
      </c>
      <c r="I510" s="21">
        <f t="shared" si="15"/>
        <v>0.43384581693923452</v>
      </c>
    </row>
    <row r="511" spans="1:9">
      <c r="A511" s="154" t="s">
        <v>440</v>
      </c>
      <c r="B511" s="154" t="s">
        <v>4006</v>
      </c>
      <c r="C511" s="154" t="s">
        <v>2058</v>
      </c>
      <c r="D511" s="179">
        <v>634275537</v>
      </c>
      <c r="E511" s="179">
        <v>-1752878765</v>
      </c>
      <c r="F511" s="179">
        <v>215526736</v>
      </c>
      <c r="G511" s="179">
        <v>370725394</v>
      </c>
      <c r="H511" s="21">
        <f t="shared" si="14"/>
        <v>0.72009004952406463</v>
      </c>
      <c r="I511" s="21">
        <f t="shared" si="15"/>
        <v>-0.16390019031044945</v>
      </c>
    </row>
    <row r="512" spans="1:9">
      <c r="A512" s="154" t="s">
        <v>441</v>
      </c>
      <c r="B512" s="154" t="s">
        <v>2155</v>
      </c>
      <c r="C512" s="154" t="s">
        <v>2058</v>
      </c>
      <c r="D512" s="179">
        <v>1149137160</v>
      </c>
      <c r="E512" s="179">
        <v>-13346452683</v>
      </c>
      <c r="F512" s="179">
        <v>14538057926</v>
      </c>
      <c r="G512" s="179"/>
      <c r="H512" s="21">
        <f t="shared" si="14"/>
        <v>-1</v>
      </c>
      <c r="I512" s="21">
        <f t="shared" si="15"/>
        <v>-1</v>
      </c>
    </row>
    <row r="513" spans="1:9">
      <c r="A513" s="154" t="s">
        <v>442</v>
      </c>
      <c r="B513" s="154" t="s">
        <v>2156</v>
      </c>
      <c r="C513" s="154" t="s">
        <v>2058</v>
      </c>
      <c r="D513" s="179">
        <v>1581271991</v>
      </c>
      <c r="E513" s="179">
        <v>-1758978561</v>
      </c>
      <c r="F513" s="179">
        <v>201484842</v>
      </c>
      <c r="G513" s="179">
        <v>-304530131</v>
      </c>
      <c r="H513" s="21">
        <f t="shared" si="14"/>
        <v>-2.5114294851024077</v>
      </c>
      <c r="I513" s="21">
        <f t="shared" si="15"/>
        <v>-1.5774856944748346</v>
      </c>
    </row>
    <row r="514" spans="1:9">
      <c r="A514" s="154" t="s">
        <v>443</v>
      </c>
      <c r="B514" s="154" t="s">
        <v>2157</v>
      </c>
      <c r="C514" s="154" t="s">
        <v>2058</v>
      </c>
      <c r="D514" s="179">
        <v>53936975726</v>
      </c>
      <c r="E514" s="179">
        <v>54851765689</v>
      </c>
      <c r="F514" s="179">
        <v>183155715371</v>
      </c>
      <c r="G514" s="179">
        <v>475654254654</v>
      </c>
      <c r="H514" s="21">
        <f t="shared" si="14"/>
        <v>1.5969937858096064</v>
      </c>
      <c r="I514" s="21">
        <f t="shared" si="15"/>
        <v>1.0660219504557857</v>
      </c>
    </row>
    <row r="515" spans="1:9">
      <c r="A515" s="154" t="s">
        <v>444</v>
      </c>
      <c r="B515" s="154" t="s">
        <v>2158</v>
      </c>
      <c r="C515" s="154" t="s">
        <v>2058</v>
      </c>
      <c r="D515" s="179">
        <v>52786421604</v>
      </c>
      <c r="E515" s="179">
        <v>49575657197</v>
      </c>
      <c r="F515" s="179">
        <v>44251656700</v>
      </c>
      <c r="G515" s="179"/>
      <c r="H515" s="21">
        <f t="shared" ref="H515:H578" si="16">(G515-F515)/ABS(F515)</f>
        <v>-1</v>
      </c>
      <c r="I515" s="21">
        <f t="shared" ref="I515:I578" si="17">(1+(G515-D515)/ABS(D515))^(1/3)-1</f>
        <v>-1</v>
      </c>
    </row>
    <row r="516" spans="1:9">
      <c r="A516" s="154" t="s">
        <v>446</v>
      </c>
      <c r="B516" s="154" t="s">
        <v>2161</v>
      </c>
      <c r="C516" s="154" t="s">
        <v>2058</v>
      </c>
      <c r="D516" s="179">
        <v>57188325031</v>
      </c>
      <c r="E516" s="179">
        <v>53740557907</v>
      </c>
      <c r="F516" s="179">
        <v>47135869694</v>
      </c>
      <c r="G516" s="179">
        <v>39497441048</v>
      </c>
      <c r="H516" s="21">
        <f t="shared" si="16"/>
        <v>-0.16205129332688026</v>
      </c>
      <c r="I516" s="21">
        <f t="shared" si="17"/>
        <v>-0.11606459872601671</v>
      </c>
    </row>
    <row r="517" spans="1:9">
      <c r="A517" s="154" t="s">
        <v>448</v>
      </c>
      <c r="B517" s="154" t="s">
        <v>4169</v>
      </c>
      <c r="C517" s="154" t="s">
        <v>2058</v>
      </c>
      <c r="D517" s="179">
        <v>743458073</v>
      </c>
      <c r="E517" s="179">
        <v>461013161</v>
      </c>
      <c r="F517" s="179">
        <v>255560863</v>
      </c>
      <c r="G517" s="179"/>
      <c r="H517" s="21">
        <f t="shared" si="16"/>
        <v>-1</v>
      </c>
      <c r="I517" s="21">
        <f t="shared" si="17"/>
        <v>-1</v>
      </c>
    </row>
    <row r="518" spans="1:9">
      <c r="A518" s="154" t="s">
        <v>449</v>
      </c>
      <c r="B518" s="154" t="s">
        <v>2164</v>
      </c>
      <c r="C518" s="154" t="s">
        <v>2058</v>
      </c>
      <c r="D518" s="179">
        <v>78624118653</v>
      </c>
      <c r="E518" s="179">
        <v>99167556270</v>
      </c>
      <c r="F518" s="179">
        <v>87733417212</v>
      </c>
      <c r="G518" s="179">
        <v>81963273873</v>
      </c>
      <c r="H518" s="21">
        <f t="shared" si="16"/>
        <v>-6.5769048127430868E-2</v>
      </c>
      <c r="I518" s="21">
        <f t="shared" si="17"/>
        <v>1.3960808432057714E-2</v>
      </c>
    </row>
    <row r="519" spans="1:9">
      <c r="A519" s="154" t="s">
        <v>450</v>
      </c>
      <c r="B519" s="154" t="s">
        <v>2165</v>
      </c>
      <c r="C519" s="154" t="s">
        <v>2058</v>
      </c>
      <c r="D519" s="179">
        <v>4878951885</v>
      </c>
      <c r="E519" s="179">
        <v>3301094824</v>
      </c>
      <c r="F519" s="179">
        <v>3819884933</v>
      </c>
      <c r="G519" s="179">
        <v>18970308182</v>
      </c>
      <c r="H519" s="21">
        <f t="shared" si="16"/>
        <v>3.9661988553936371</v>
      </c>
      <c r="I519" s="21">
        <f t="shared" si="17"/>
        <v>0.5724708994065506</v>
      </c>
    </row>
    <row r="520" spans="1:9">
      <c r="A520" s="154" t="s">
        <v>452</v>
      </c>
      <c r="B520" s="154" t="s">
        <v>2167</v>
      </c>
      <c r="C520" s="154" t="s">
        <v>2058</v>
      </c>
      <c r="D520" s="179">
        <v>1961940628</v>
      </c>
      <c r="E520" s="179">
        <v>3855699172</v>
      </c>
      <c r="F520" s="179">
        <v>18016072114</v>
      </c>
      <c r="G520" s="179">
        <v>26912274694</v>
      </c>
      <c r="H520" s="21">
        <f t="shared" si="16"/>
        <v>0.49379257163868168</v>
      </c>
      <c r="I520" s="21">
        <f t="shared" si="17"/>
        <v>1.3938017608475741</v>
      </c>
    </row>
    <row r="521" spans="1:9">
      <c r="A521" s="154" t="s">
        <v>3743</v>
      </c>
      <c r="B521" s="154" t="s">
        <v>3744</v>
      </c>
      <c r="C521" s="154" t="s">
        <v>2058</v>
      </c>
      <c r="D521" s="179">
        <v>5721665574</v>
      </c>
      <c r="E521" s="179">
        <v>6567549450</v>
      </c>
      <c r="F521" s="179">
        <v>6033053286</v>
      </c>
      <c r="G521" s="179">
        <v>3170082351</v>
      </c>
      <c r="H521" s="21">
        <f t="shared" si="16"/>
        <v>-0.47454759626334919</v>
      </c>
      <c r="I521" s="21">
        <f t="shared" si="17"/>
        <v>-0.17867314216888475</v>
      </c>
    </row>
    <row r="522" spans="1:9">
      <c r="A522" s="154" t="s">
        <v>454</v>
      </c>
      <c r="B522" s="154" t="s">
        <v>2168</v>
      </c>
      <c r="C522" s="154" t="s">
        <v>2058</v>
      </c>
      <c r="D522" s="179">
        <v>21276031946</v>
      </c>
      <c r="E522" s="179">
        <v>-31144204873</v>
      </c>
      <c r="F522" s="179">
        <v>-69860569067</v>
      </c>
      <c r="G522" s="179">
        <v>23320270851</v>
      </c>
      <c r="H522" s="21">
        <f t="shared" si="16"/>
        <v>1.3338116359835921</v>
      </c>
      <c r="I522" s="21">
        <f t="shared" si="17"/>
        <v>3.1052988735197129E-2</v>
      </c>
    </row>
    <row r="523" spans="1:9">
      <c r="A523" s="154" t="s">
        <v>456</v>
      </c>
      <c r="B523" s="154" t="s">
        <v>2170</v>
      </c>
      <c r="C523" s="154" t="s">
        <v>2058</v>
      </c>
      <c r="D523" s="179">
        <v>36442119270</v>
      </c>
      <c r="E523" s="179">
        <v>46168682712</v>
      </c>
      <c r="F523" s="179">
        <v>30654943031</v>
      </c>
      <c r="G523" s="179"/>
      <c r="H523" s="21">
        <f t="shared" si="16"/>
        <v>-1</v>
      </c>
      <c r="I523" s="21">
        <f t="shared" si="17"/>
        <v>-1</v>
      </c>
    </row>
    <row r="524" spans="1:9">
      <c r="A524" s="154" t="s">
        <v>458</v>
      </c>
      <c r="B524" s="154" t="s">
        <v>4200</v>
      </c>
      <c r="C524" s="154" t="s">
        <v>2058</v>
      </c>
      <c r="D524" s="179">
        <v>144565241241</v>
      </c>
      <c r="E524" s="179">
        <v>47195843779</v>
      </c>
      <c r="F524" s="179">
        <v>156254905986</v>
      </c>
      <c r="G524" s="179"/>
      <c r="H524" s="21">
        <f t="shared" si="16"/>
        <v>-1</v>
      </c>
      <c r="I524" s="21">
        <f t="shared" si="17"/>
        <v>-1</v>
      </c>
    </row>
    <row r="525" spans="1:9">
      <c r="A525" s="154" t="s">
        <v>460</v>
      </c>
      <c r="B525" s="154" t="s">
        <v>2173</v>
      </c>
      <c r="C525" s="154" t="s">
        <v>2058</v>
      </c>
      <c r="D525" s="179">
        <v>177008673672</v>
      </c>
      <c r="E525" s="179">
        <v>67657101590</v>
      </c>
      <c r="F525" s="179">
        <v>84743664814</v>
      </c>
      <c r="G525" s="179">
        <v>96260257628</v>
      </c>
      <c r="H525" s="21">
        <f t="shared" si="16"/>
        <v>0.13589915941536448</v>
      </c>
      <c r="I525" s="21">
        <f t="shared" si="17"/>
        <v>-0.18376071994422238</v>
      </c>
    </row>
    <row r="526" spans="1:9">
      <c r="A526" s="154" t="s">
        <v>461</v>
      </c>
      <c r="B526" s="154" t="s">
        <v>2174</v>
      </c>
      <c r="C526" s="154" t="s">
        <v>2058</v>
      </c>
      <c r="D526" s="179">
        <v>1699614617</v>
      </c>
      <c r="E526" s="179">
        <v>-8151818162</v>
      </c>
      <c r="F526" s="179">
        <v>267962202</v>
      </c>
      <c r="G526" s="179"/>
      <c r="H526" s="21">
        <f t="shared" si="16"/>
        <v>-1</v>
      </c>
      <c r="I526" s="21">
        <f t="shared" si="17"/>
        <v>-1</v>
      </c>
    </row>
    <row r="527" spans="1:9">
      <c r="A527" s="154" t="s">
        <v>793</v>
      </c>
      <c r="B527" s="154" t="s">
        <v>2175</v>
      </c>
      <c r="C527" s="154" t="s">
        <v>2058</v>
      </c>
      <c r="D527" s="179">
        <v>1767507032937</v>
      </c>
      <c r="E527" s="179">
        <v>1393647193241</v>
      </c>
      <c r="F527" s="179">
        <v>1996055115657</v>
      </c>
      <c r="G527" s="179">
        <v>1931791460452</v>
      </c>
      <c r="H527" s="21">
        <f t="shared" si="16"/>
        <v>-3.2195331031151242E-2</v>
      </c>
      <c r="I527" s="21">
        <f t="shared" si="17"/>
        <v>3.0069110410045008E-2</v>
      </c>
    </row>
    <row r="528" spans="1:9">
      <c r="A528" s="154" t="s">
        <v>462</v>
      </c>
      <c r="B528" s="154" t="s">
        <v>3785</v>
      </c>
      <c r="C528" s="154" t="s">
        <v>2058</v>
      </c>
      <c r="D528" s="179">
        <v>147495131388</v>
      </c>
      <c r="E528" s="179">
        <v>109395364312</v>
      </c>
      <c r="F528" s="179">
        <v>95604722756</v>
      </c>
      <c r="G528" s="179"/>
      <c r="H528" s="21">
        <f t="shared" si="16"/>
        <v>-1</v>
      </c>
      <c r="I528" s="21">
        <f t="shared" si="17"/>
        <v>-1</v>
      </c>
    </row>
    <row r="529" spans="1:9">
      <c r="A529" s="154" t="s">
        <v>463</v>
      </c>
      <c r="B529" s="154" t="s">
        <v>2177</v>
      </c>
      <c r="C529" s="154" t="s">
        <v>2058</v>
      </c>
      <c r="D529" s="179">
        <v>115722156483</v>
      </c>
      <c r="E529" s="179">
        <v>161300071466</v>
      </c>
      <c r="F529" s="179">
        <v>125485286195</v>
      </c>
      <c r="G529" s="179">
        <v>128758738847</v>
      </c>
      <c r="H529" s="21">
        <f t="shared" si="16"/>
        <v>2.6086346465458606E-2</v>
      </c>
      <c r="I529" s="21">
        <f t="shared" si="17"/>
        <v>3.6223408125238832E-2</v>
      </c>
    </row>
    <row r="530" spans="1:9">
      <c r="A530" s="154" t="s">
        <v>464</v>
      </c>
      <c r="B530" s="154" t="s">
        <v>2178</v>
      </c>
      <c r="C530" s="154" t="s">
        <v>2058</v>
      </c>
      <c r="D530" s="179">
        <v>2683536949</v>
      </c>
      <c r="E530" s="179">
        <v>2016347596</v>
      </c>
      <c r="F530" s="179">
        <v>287208727</v>
      </c>
      <c r="G530" s="179">
        <v>1450025389</v>
      </c>
      <c r="H530" s="21">
        <f t="shared" si="16"/>
        <v>4.0486815082050063</v>
      </c>
      <c r="I530" s="21">
        <f t="shared" si="17"/>
        <v>-0.1855032750283927</v>
      </c>
    </row>
    <row r="531" spans="1:9">
      <c r="A531" s="154" t="s">
        <v>465</v>
      </c>
      <c r="B531" s="154" t="s">
        <v>2179</v>
      </c>
      <c r="C531" s="154" t="s">
        <v>2058</v>
      </c>
      <c r="D531" s="179">
        <v>82551581693</v>
      </c>
      <c r="E531" s="179">
        <v>99240927593</v>
      </c>
      <c r="F531" s="179">
        <v>113990460549</v>
      </c>
      <c r="G531" s="179">
        <v>126741063011</v>
      </c>
      <c r="H531" s="21">
        <f t="shared" si="16"/>
        <v>0.11185675012269136</v>
      </c>
      <c r="I531" s="21">
        <f t="shared" si="17"/>
        <v>0.15362320218416436</v>
      </c>
    </row>
    <row r="532" spans="1:9">
      <c r="A532" s="154" t="s">
        <v>1237</v>
      </c>
      <c r="B532" s="154" t="s">
        <v>2892</v>
      </c>
      <c r="C532" s="154" t="s">
        <v>2058</v>
      </c>
      <c r="D532" s="179">
        <v>94655072991</v>
      </c>
      <c r="E532" s="179">
        <v>298667475868</v>
      </c>
      <c r="F532" s="179">
        <v>411454226291</v>
      </c>
      <c r="G532" s="179"/>
      <c r="H532" s="21">
        <f t="shared" si="16"/>
        <v>-1</v>
      </c>
      <c r="I532" s="21">
        <f t="shared" si="17"/>
        <v>-1</v>
      </c>
    </row>
    <row r="533" spans="1:9">
      <c r="A533" s="154" t="s">
        <v>466</v>
      </c>
      <c r="B533" s="154" t="s">
        <v>2180</v>
      </c>
      <c r="C533" s="154" t="s">
        <v>2058</v>
      </c>
      <c r="D533" s="179">
        <v>-17742069331</v>
      </c>
      <c r="E533" s="179">
        <v>1922679814</v>
      </c>
      <c r="F533" s="179">
        <v>1048147645</v>
      </c>
      <c r="G533" s="179">
        <v>5117456687</v>
      </c>
      <c r="H533" s="21">
        <f t="shared" si="16"/>
        <v>3.8823815150584058</v>
      </c>
      <c r="I533" s="21">
        <f t="shared" si="17"/>
        <v>0.31779020607188202</v>
      </c>
    </row>
    <row r="534" spans="1:9">
      <c r="A534" s="154" t="s">
        <v>467</v>
      </c>
      <c r="B534" s="154" t="s">
        <v>3956</v>
      </c>
      <c r="C534" s="154" t="s">
        <v>2058</v>
      </c>
      <c r="D534" s="179">
        <v>17244904769</v>
      </c>
      <c r="E534" s="179">
        <v>27013828062</v>
      </c>
      <c r="F534" s="179">
        <v>17118415814</v>
      </c>
      <c r="G534" s="179">
        <v>13061685687</v>
      </c>
      <c r="H534" s="21">
        <f t="shared" si="16"/>
        <v>-0.23698046426014921</v>
      </c>
      <c r="I534" s="21">
        <f t="shared" si="17"/>
        <v>-8.8452139376961947E-2</v>
      </c>
    </row>
    <row r="535" spans="1:9">
      <c r="A535" s="154" t="s">
        <v>468</v>
      </c>
      <c r="B535" s="154" t="s">
        <v>3940</v>
      </c>
      <c r="C535" s="154" t="s">
        <v>2058</v>
      </c>
      <c r="D535" s="179">
        <v>-3257161360</v>
      </c>
      <c r="E535" s="179">
        <v>1616553595</v>
      </c>
      <c r="F535" s="179">
        <v>1296728829</v>
      </c>
      <c r="G535" s="179">
        <v>687682522</v>
      </c>
      <c r="H535" s="21">
        <f t="shared" si="16"/>
        <v>-0.46967900564814236</v>
      </c>
      <c r="I535" s="21">
        <f t="shared" si="17"/>
        <v>0.30278091074528368</v>
      </c>
    </row>
    <row r="536" spans="1:9">
      <c r="A536" s="154" t="s">
        <v>469</v>
      </c>
      <c r="B536" s="154" t="s">
        <v>2182</v>
      </c>
      <c r="C536" s="154" t="s">
        <v>2058</v>
      </c>
      <c r="D536" s="179">
        <v>38075991997</v>
      </c>
      <c r="E536" s="179">
        <v>1089066186</v>
      </c>
      <c r="F536" s="179">
        <v>25671759909</v>
      </c>
      <c r="G536" s="179">
        <v>55549714046</v>
      </c>
      <c r="H536" s="21">
        <f t="shared" si="16"/>
        <v>1.1638451840820385</v>
      </c>
      <c r="I536" s="21">
        <f t="shared" si="17"/>
        <v>0.13416663474189972</v>
      </c>
    </row>
    <row r="537" spans="1:9">
      <c r="A537" s="154" t="s">
        <v>470</v>
      </c>
      <c r="B537" s="154" t="s">
        <v>3746</v>
      </c>
      <c r="C537" s="154" t="s">
        <v>2058</v>
      </c>
      <c r="D537" s="179">
        <v>-32301033873</v>
      </c>
      <c r="E537" s="179">
        <v>330371952</v>
      </c>
      <c r="F537" s="179">
        <v>6892039810</v>
      </c>
      <c r="G537" s="179">
        <v>8073696735</v>
      </c>
      <c r="H537" s="21">
        <f t="shared" si="16"/>
        <v>0.17145242302365632</v>
      </c>
      <c r="I537" s="21">
        <f t="shared" si="17"/>
        <v>0.31036131103108944</v>
      </c>
    </row>
    <row r="538" spans="1:9">
      <c r="A538" s="154" t="s">
        <v>473</v>
      </c>
      <c r="B538" s="154" t="s">
        <v>2185</v>
      </c>
      <c r="C538" s="154" t="s">
        <v>2058</v>
      </c>
      <c r="D538" s="179">
        <v>12140726093</v>
      </c>
      <c r="E538" s="179">
        <v>8868930062</v>
      </c>
      <c r="F538" s="179">
        <v>10724365167</v>
      </c>
      <c r="G538" s="179"/>
      <c r="H538" s="21">
        <f t="shared" si="16"/>
        <v>-1</v>
      </c>
      <c r="I538" s="21">
        <f t="shared" si="17"/>
        <v>-1</v>
      </c>
    </row>
    <row r="539" spans="1:9">
      <c r="A539" s="154" t="s">
        <v>474</v>
      </c>
      <c r="B539" s="154" t="s">
        <v>2186</v>
      </c>
      <c r="C539" s="154" t="s">
        <v>2058</v>
      </c>
      <c r="D539" s="179">
        <v>155188961</v>
      </c>
      <c r="E539" s="179">
        <v>154364172</v>
      </c>
      <c r="F539" s="179">
        <v>-713586204</v>
      </c>
      <c r="G539" s="179">
        <v>725063776</v>
      </c>
      <c r="H539" s="21">
        <f t="shared" si="16"/>
        <v>2.0160843524379573</v>
      </c>
      <c r="I539" s="21">
        <f t="shared" si="17"/>
        <v>0.67175178007165481</v>
      </c>
    </row>
    <row r="540" spans="1:9">
      <c r="A540" s="154" t="s">
        <v>3719</v>
      </c>
      <c r="B540" s="154" t="s">
        <v>4133</v>
      </c>
      <c r="C540" s="154" t="s">
        <v>2058</v>
      </c>
      <c r="D540" s="179">
        <v>367109142967</v>
      </c>
      <c r="E540" s="179">
        <v>138888465897</v>
      </c>
      <c r="F540" s="179">
        <v>679170213386</v>
      </c>
      <c r="G540" s="179">
        <v>8287815941428</v>
      </c>
      <c r="H540" s="21">
        <f t="shared" si="16"/>
        <v>11.202855452257147</v>
      </c>
      <c r="I540" s="21">
        <f t="shared" si="17"/>
        <v>1.8262785701972577</v>
      </c>
    </row>
    <row r="541" spans="1:9">
      <c r="A541" s="154" t="s">
        <v>477</v>
      </c>
      <c r="B541" s="154" t="s">
        <v>2188</v>
      </c>
      <c r="C541" s="154" t="s">
        <v>2058</v>
      </c>
      <c r="D541" s="179">
        <v>10082684182</v>
      </c>
      <c r="E541" s="179">
        <v>5559652751</v>
      </c>
      <c r="F541" s="179">
        <v>10338423880</v>
      </c>
      <c r="G541" s="179">
        <v>11413990921</v>
      </c>
      <c r="H541" s="21">
        <f t="shared" si="16"/>
        <v>0.10403588143456931</v>
      </c>
      <c r="I541" s="21">
        <f t="shared" si="17"/>
        <v>4.220652110640577E-2</v>
      </c>
    </row>
    <row r="542" spans="1:9">
      <c r="A542" s="154" t="s">
        <v>1253</v>
      </c>
      <c r="B542" s="154" t="s">
        <v>2920</v>
      </c>
      <c r="C542" s="154" t="s">
        <v>2058</v>
      </c>
      <c r="D542" s="179">
        <v>96502169021</v>
      </c>
      <c r="E542" s="179">
        <v>134483511634</v>
      </c>
      <c r="F542" s="179">
        <v>1275830465701</v>
      </c>
      <c r="G542" s="179">
        <v>2023083856923</v>
      </c>
      <c r="H542" s="21">
        <f t="shared" si="16"/>
        <v>0.58569959827023299</v>
      </c>
      <c r="I542" s="21">
        <f t="shared" si="17"/>
        <v>1.757352373509125</v>
      </c>
    </row>
    <row r="543" spans="1:9">
      <c r="A543" s="154" t="s">
        <v>478</v>
      </c>
      <c r="B543" s="154" t="s">
        <v>2189</v>
      </c>
      <c r="C543" s="154" t="s">
        <v>2058</v>
      </c>
      <c r="D543" s="179">
        <v>9213144073</v>
      </c>
      <c r="E543" s="179">
        <v>35738671031</v>
      </c>
      <c r="F543" s="179">
        <v>50641304651</v>
      </c>
      <c r="G543" s="179"/>
      <c r="H543" s="21">
        <f t="shared" si="16"/>
        <v>-1</v>
      </c>
      <c r="I543" s="21">
        <f t="shared" si="17"/>
        <v>-1</v>
      </c>
    </row>
    <row r="544" spans="1:9">
      <c r="A544" s="154" t="s">
        <v>481</v>
      </c>
      <c r="B544" s="154" t="s">
        <v>2192</v>
      </c>
      <c r="C544" s="154" t="s">
        <v>2058</v>
      </c>
      <c r="D544" s="179">
        <v>18988700787</v>
      </c>
      <c r="E544" s="179">
        <v>24220354383</v>
      </c>
      <c r="F544" s="179">
        <v>17166936788</v>
      </c>
      <c r="G544" s="179">
        <v>22131353956</v>
      </c>
      <c r="H544" s="21">
        <f t="shared" si="16"/>
        <v>0.2891847992048423</v>
      </c>
      <c r="I544" s="21">
        <f t="shared" si="17"/>
        <v>5.2375941260550007E-2</v>
      </c>
    </row>
    <row r="545" spans="1:9">
      <c r="A545" s="154" t="s">
        <v>482</v>
      </c>
      <c r="B545" s="154" t="s">
        <v>2193</v>
      </c>
      <c r="C545" s="154" t="s">
        <v>2058</v>
      </c>
      <c r="D545" s="179">
        <v>30635143795</v>
      </c>
      <c r="E545" s="179">
        <v>42062091944</v>
      </c>
      <c r="F545" s="179">
        <v>203979323094</v>
      </c>
      <c r="G545" s="179"/>
      <c r="H545" s="21">
        <f t="shared" si="16"/>
        <v>-1</v>
      </c>
      <c r="I545" s="21">
        <f t="shared" si="17"/>
        <v>-1</v>
      </c>
    </row>
    <row r="546" spans="1:9">
      <c r="A546" s="154" t="s">
        <v>2195</v>
      </c>
      <c r="B546" s="154" t="s">
        <v>3500</v>
      </c>
      <c r="C546" s="154" t="s">
        <v>2058</v>
      </c>
      <c r="D546" s="179">
        <v>-768653482</v>
      </c>
      <c r="E546" s="179">
        <v>1110676742</v>
      </c>
      <c r="F546" s="179">
        <v>42586241398</v>
      </c>
      <c r="G546" s="179"/>
      <c r="H546" s="21">
        <f t="shared" si="16"/>
        <v>-1</v>
      </c>
      <c r="I546" s="21">
        <f t="shared" si="17"/>
        <v>0.25992104989487319</v>
      </c>
    </row>
    <row r="547" spans="1:9">
      <c r="A547" s="154" t="s">
        <v>487</v>
      </c>
      <c r="B547" s="154" t="s">
        <v>2199</v>
      </c>
      <c r="C547" s="154" t="s">
        <v>2058</v>
      </c>
      <c r="D547" s="179">
        <v>88528279022</v>
      </c>
      <c r="E547" s="179">
        <v>148538242312</v>
      </c>
      <c r="F547" s="179">
        <v>168674268388</v>
      </c>
      <c r="G547" s="179">
        <v>163256967082</v>
      </c>
      <c r="H547" s="21">
        <f t="shared" si="16"/>
        <v>-3.2116939695500134E-2</v>
      </c>
      <c r="I547" s="21">
        <f t="shared" si="17"/>
        <v>0.22629954599195723</v>
      </c>
    </row>
    <row r="548" spans="1:9">
      <c r="A548" s="154" t="s">
        <v>488</v>
      </c>
      <c r="B548" s="154" t="s">
        <v>4170</v>
      </c>
      <c r="C548" s="154" t="s">
        <v>2058</v>
      </c>
      <c r="D548" s="179">
        <v>2144844306</v>
      </c>
      <c r="E548" s="179">
        <v>1564530178</v>
      </c>
      <c r="F548" s="179">
        <v>2894073055</v>
      </c>
      <c r="G548" s="179">
        <v>19036409604</v>
      </c>
      <c r="H548" s="21">
        <f t="shared" si="16"/>
        <v>5.5777225530334791</v>
      </c>
      <c r="I548" s="21">
        <f t="shared" si="17"/>
        <v>1.070442098050215</v>
      </c>
    </row>
    <row r="549" spans="1:9">
      <c r="A549" s="154" t="s">
        <v>489</v>
      </c>
      <c r="B549" s="154" t="s">
        <v>2201</v>
      </c>
      <c r="C549" s="154" t="s">
        <v>2058</v>
      </c>
      <c r="D549" s="179">
        <v>126755766</v>
      </c>
      <c r="E549" s="179">
        <v>113613567</v>
      </c>
      <c r="F549" s="179">
        <v>86534241</v>
      </c>
      <c r="G549" s="179">
        <v>154229725</v>
      </c>
      <c r="H549" s="21">
        <f t="shared" si="16"/>
        <v>0.78229707937231463</v>
      </c>
      <c r="I549" s="21">
        <f t="shared" si="17"/>
        <v>6.757924017788941E-2</v>
      </c>
    </row>
    <row r="550" spans="1:9">
      <c r="A550" s="154" t="s">
        <v>491</v>
      </c>
      <c r="B550" s="154" t="s">
        <v>2203</v>
      </c>
      <c r="C550" s="154" t="s">
        <v>2058</v>
      </c>
      <c r="D550" s="179">
        <v>-38909321055</v>
      </c>
      <c r="E550" s="179">
        <v>-20104870073</v>
      </c>
      <c r="F550" s="179">
        <v>6918953001</v>
      </c>
      <c r="G550" s="179">
        <v>27400396339</v>
      </c>
      <c r="H550" s="21">
        <f t="shared" si="16"/>
        <v>2.9601940257492436</v>
      </c>
      <c r="I550" s="21">
        <f t="shared" si="17"/>
        <v>0.39320029792174083</v>
      </c>
    </row>
    <row r="551" spans="1:9">
      <c r="A551" s="154" t="s">
        <v>492</v>
      </c>
      <c r="B551" s="154" t="s">
        <v>2204</v>
      </c>
      <c r="C551" s="154" t="s">
        <v>2058</v>
      </c>
      <c r="D551" s="179">
        <v>74369722991</v>
      </c>
      <c r="E551" s="179">
        <v>81668750701</v>
      </c>
      <c r="F551" s="179">
        <v>66967012999</v>
      </c>
      <c r="G551" s="179">
        <v>122578971233</v>
      </c>
      <c r="H551" s="21">
        <f t="shared" si="16"/>
        <v>0.83043808800058672</v>
      </c>
      <c r="I551" s="21">
        <f t="shared" si="17"/>
        <v>0.18124487179567383</v>
      </c>
    </row>
    <row r="552" spans="1:9">
      <c r="A552" s="154" t="s">
        <v>493</v>
      </c>
      <c r="B552" s="154" t="s">
        <v>2205</v>
      </c>
      <c r="C552" s="154" t="s">
        <v>2058</v>
      </c>
      <c r="D552" s="179">
        <v>7582751355</v>
      </c>
      <c r="E552" s="179">
        <v>2919414798</v>
      </c>
      <c r="F552" s="179">
        <v>2089112517</v>
      </c>
      <c r="G552" s="179"/>
      <c r="H552" s="21">
        <f t="shared" si="16"/>
        <v>-1</v>
      </c>
      <c r="I552" s="21">
        <f t="shared" si="17"/>
        <v>-1</v>
      </c>
    </row>
    <row r="553" spans="1:9">
      <c r="A553" s="154" t="s">
        <v>497</v>
      </c>
      <c r="B553" s="154" t="s">
        <v>4201</v>
      </c>
      <c r="C553" s="154" t="s">
        <v>2058</v>
      </c>
      <c r="D553" s="179">
        <v>8982941998</v>
      </c>
      <c r="E553" s="179">
        <v>42307435183</v>
      </c>
      <c r="F553" s="179">
        <v>48986127774</v>
      </c>
      <c r="G553" s="179">
        <v>53425053813</v>
      </c>
      <c r="H553" s="21">
        <f t="shared" si="16"/>
        <v>9.0615981313714192E-2</v>
      </c>
      <c r="I553" s="21">
        <f t="shared" si="17"/>
        <v>0.81179389082894193</v>
      </c>
    </row>
    <row r="554" spans="1:9">
      <c r="A554" s="154" t="s">
        <v>498</v>
      </c>
      <c r="B554" s="154" t="s">
        <v>2210</v>
      </c>
      <c r="C554" s="154" t="s">
        <v>2058</v>
      </c>
      <c r="D554" s="179">
        <v>1268146100</v>
      </c>
      <c r="E554" s="179">
        <v>3652308947</v>
      </c>
      <c r="F554" s="179">
        <v>7305557459</v>
      </c>
      <c r="G554" s="179">
        <v>8702388229</v>
      </c>
      <c r="H554" s="21">
        <f t="shared" si="16"/>
        <v>0.19120112022104349</v>
      </c>
      <c r="I554" s="21">
        <f t="shared" si="17"/>
        <v>0.90030387758950181</v>
      </c>
    </row>
    <row r="555" spans="1:9">
      <c r="A555" s="154" t="s">
        <v>684</v>
      </c>
      <c r="B555" s="154" t="s">
        <v>2211</v>
      </c>
      <c r="C555" s="154" t="s">
        <v>2058</v>
      </c>
      <c r="D555" s="179">
        <v>100426614004</v>
      </c>
      <c r="E555" s="179">
        <v>-56069559818</v>
      </c>
      <c r="F555" s="179">
        <v>27388597339</v>
      </c>
      <c r="G555" s="179"/>
      <c r="H555" s="21">
        <f t="shared" si="16"/>
        <v>-1</v>
      </c>
      <c r="I555" s="21">
        <f t="shared" si="17"/>
        <v>-1</v>
      </c>
    </row>
    <row r="556" spans="1:9">
      <c r="A556" s="154" t="s">
        <v>637</v>
      </c>
      <c r="B556" s="154" t="s">
        <v>2212</v>
      </c>
      <c r="C556" s="154" t="s">
        <v>2058</v>
      </c>
      <c r="D556" s="179">
        <v>514205653236</v>
      </c>
      <c r="E556" s="179">
        <v>584016390331</v>
      </c>
      <c r="F556" s="179">
        <v>743553122565</v>
      </c>
      <c r="G556" s="179">
        <v>1130872997059</v>
      </c>
      <c r="H556" s="21">
        <f t="shared" si="16"/>
        <v>0.52090410589344438</v>
      </c>
      <c r="I556" s="21">
        <f t="shared" si="17"/>
        <v>0.30044601757126554</v>
      </c>
    </row>
    <row r="557" spans="1:9">
      <c r="A557" s="154" t="s">
        <v>499</v>
      </c>
      <c r="B557" s="154" t="s">
        <v>2213</v>
      </c>
      <c r="C557" s="154" t="s">
        <v>2058</v>
      </c>
      <c r="D557" s="179">
        <v>3491007570</v>
      </c>
      <c r="E557" s="179">
        <v>152677360</v>
      </c>
      <c r="F557" s="179">
        <v>1289489849</v>
      </c>
      <c r="G557" s="179">
        <v>3327350791</v>
      </c>
      <c r="H557" s="21">
        <f t="shared" si="16"/>
        <v>1.5803621436650797</v>
      </c>
      <c r="I557" s="21">
        <f t="shared" si="17"/>
        <v>-1.5877261848452173E-2</v>
      </c>
    </row>
    <row r="558" spans="1:9">
      <c r="A558" s="154" t="s">
        <v>500</v>
      </c>
      <c r="B558" s="154" t="s">
        <v>3918</v>
      </c>
      <c r="C558" s="154" t="s">
        <v>2058</v>
      </c>
      <c r="D558" s="179">
        <v>10925824478</v>
      </c>
      <c r="E558" s="179">
        <v>10863544809</v>
      </c>
      <c r="F558" s="179">
        <v>9654232940</v>
      </c>
      <c r="G558" s="179">
        <v>10275724796</v>
      </c>
      <c r="H558" s="21">
        <f t="shared" si="16"/>
        <v>6.4375063235215454E-2</v>
      </c>
      <c r="I558" s="21">
        <f t="shared" si="17"/>
        <v>-2.0240653751005255E-2</v>
      </c>
    </row>
    <row r="559" spans="1:9">
      <c r="A559" s="154" t="s">
        <v>501</v>
      </c>
      <c r="B559" s="154" t="s">
        <v>2215</v>
      </c>
      <c r="C559" s="154" t="s">
        <v>2058</v>
      </c>
      <c r="D559" s="179">
        <v>213852623</v>
      </c>
      <c r="E559" s="179">
        <v>314584387</v>
      </c>
      <c r="F559" s="179">
        <v>204865967</v>
      </c>
      <c r="G559" s="179"/>
      <c r="H559" s="21">
        <f t="shared" si="16"/>
        <v>-1</v>
      </c>
      <c r="I559" s="21">
        <f t="shared" si="17"/>
        <v>-1</v>
      </c>
    </row>
    <row r="560" spans="1:9">
      <c r="A560" s="154" t="s">
        <v>502</v>
      </c>
      <c r="B560" s="154" t="s">
        <v>2216</v>
      </c>
      <c r="C560" s="154" t="s">
        <v>2058</v>
      </c>
      <c r="D560" s="179">
        <v>89635902586</v>
      </c>
      <c r="E560" s="179">
        <v>52957499530</v>
      </c>
      <c r="F560" s="179">
        <v>53326744689</v>
      </c>
      <c r="G560" s="179">
        <v>32379476440</v>
      </c>
      <c r="H560" s="21">
        <f t="shared" si="16"/>
        <v>-0.3928098062457</v>
      </c>
      <c r="I560" s="21">
        <f t="shared" si="17"/>
        <v>-0.28780988406457086</v>
      </c>
    </row>
    <row r="561" spans="1:9">
      <c r="A561" s="154" t="s">
        <v>3822</v>
      </c>
      <c r="B561" s="154" t="s">
        <v>3823</v>
      </c>
      <c r="C561" s="154" t="s">
        <v>2058</v>
      </c>
      <c r="D561" s="179"/>
      <c r="E561" s="179"/>
      <c r="F561" s="179"/>
      <c r="G561" s="179"/>
      <c r="H561" s="21" t="e">
        <f t="shared" si="16"/>
        <v>#DIV/0!</v>
      </c>
      <c r="I561" s="21" t="e">
        <f t="shared" si="17"/>
        <v>#DIV/0!</v>
      </c>
    </row>
    <row r="562" spans="1:9">
      <c r="A562" s="154" t="s">
        <v>1633</v>
      </c>
      <c r="B562" s="154" t="s">
        <v>2217</v>
      </c>
      <c r="C562" s="154" t="s">
        <v>2058</v>
      </c>
      <c r="D562" s="179">
        <v>6021863671</v>
      </c>
      <c r="E562" s="179">
        <v>11743892351</v>
      </c>
      <c r="F562" s="179">
        <v>15246766212</v>
      </c>
      <c r="G562" s="179">
        <v>15271715416</v>
      </c>
      <c r="H562" s="21">
        <f t="shared" si="16"/>
        <v>1.6363603700018483E-3</v>
      </c>
      <c r="I562" s="21">
        <f t="shared" si="17"/>
        <v>0.36370039953244682</v>
      </c>
    </row>
    <row r="563" spans="1:9">
      <c r="A563" s="154" t="s">
        <v>504</v>
      </c>
      <c r="B563" s="154" t="s">
        <v>2218</v>
      </c>
      <c r="C563" s="154" t="s">
        <v>2058</v>
      </c>
      <c r="D563" s="179">
        <v>5675952267</v>
      </c>
      <c r="E563" s="179">
        <v>4446378720</v>
      </c>
      <c r="F563" s="179">
        <v>8105259141</v>
      </c>
      <c r="G563" s="179">
        <v>9614721043</v>
      </c>
      <c r="H563" s="21">
        <f t="shared" si="16"/>
        <v>0.18623240487950243</v>
      </c>
      <c r="I563" s="21">
        <f t="shared" si="17"/>
        <v>0.19206330099667235</v>
      </c>
    </row>
    <row r="564" spans="1:9">
      <c r="A564" s="154" t="s">
        <v>1288</v>
      </c>
      <c r="B564" s="154" t="s">
        <v>2977</v>
      </c>
      <c r="C564" s="154" t="s">
        <v>2058</v>
      </c>
      <c r="D564" s="179">
        <v>13105290651</v>
      </c>
      <c r="E564" s="179">
        <v>10765136618</v>
      </c>
      <c r="F564" s="179">
        <v>10434583100</v>
      </c>
      <c r="G564" s="179"/>
      <c r="H564" s="21">
        <f t="shared" si="16"/>
        <v>-1</v>
      </c>
      <c r="I564" s="21">
        <f t="shared" si="17"/>
        <v>-1</v>
      </c>
    </row>
    <row r="565" spans="1:9">
      <c r="A565" s="154" t="s">
        <v>507</v>
      </c>
      <c r="B565" s="154" t="s">
        <v>2221</v>
      </c>
      <c r="C565" s="154" t="s">
        <v>2058</v>
      </c>
      <c r="D565" s="179">
        <v>5904050504</v>
      </c>
      <c r="E565" s="179">
        <v>6201467902</v>
      </c>
      <c r="F565" s="179">
        <v>7324302326</v>
      </c>
      <c r="G565" s="179">
        <v>16900946467</v>
      </c>
      <c r="H565" s="21">
        <f t="shared" si="16"/>
        <v>1.3075162267680538</v>
      </c>
      <c r="I565" s="21">
        <f t="shared" si="17"/>
        <v>0.41988657872785162</v>
      </c>
    </row>
    <row r="566" spans="1:9">
      <c r="A566" s="154" t="s">
        <v>509</v>
      </c>
      <c r="B566" s="154" t="s">
        <v>2223</v>
      </c>
      <c r="C566" s="154" t="s">
        <v>2058</v>
      </c>
      <c r="D566" s="179">
        <v>72299495284</v>
      </c>
      <c r="E566" s="179">
        <v>68295218300</v>
      </c>
      <c r="F566" s="179">
        <v>17139549264</v>
      </c>
      <c r="G566" s="179">
        <v>21448016568</v>
      </c>
      <c r="H566" s="21">
        <f t="shared" si="16"/>
        <v>0.25137576476701912</v>
      </c>
      <c r="I566" s="21">
        <f t="shared" si="17"/>
        <v>-0.33306431252478541</v>
      </c>
    </row>
    <row r="567" spans="1:9">
      <c r="A567" s="154" t="s">
        <v>953</v>
      </c>
      <c r="B567" s="154" t="s">
        <v>2224</v>
      </c>
      <c r="C567" s="154" t="s">
        <v>2058</v>
      </c>
      <c r="D567" s="179">
        <v>174040402355</v>
      </c>
      <c r="E567" s="179">
        <v>243600302117</v>
      </c>
      <c r="F567" s="179">
        <v>225075572376</v>
      </c>
      <c r="G567" s="179">
        <v>227779244605</v>
      </c>
      <c r="H567" s="21">
        <f t="shared" si="16"/>
        <v>1.2012286364347795E-2</v>
      </c>
      <c r="I567" s="21">
        <f t="shared" si="17"/>
        <v>9.3842239364517299E-2</v>
      </c>
    </row>
    <row r="568" spans="1:9">
      <c r="A568" s="154" t="s">
        <v>510</v>
      </c>
      <c r="B568" s="154" t="s">
        <v>2225</v>
      </c>
      <c r="C568" s="154" t="s">
        <v>2058</v>
      </c>
      <c r="D568" s="179">
        <v>22157410225</v>
      </c>
      <c r="E568" s="179">
        <v>24455277556</v>
      </c>
      <c r="F568" s="179">
        <v>26972619790</v>
      </c>
      <c r="G568" s="179"/>
      <c r="H568" s="21">
        <f t="shared" si="16"/>
        <v>-1</v>
      </c>
      <c r="I568" s="21">
        <f t="shared" si="17"/>
        <v>-1</v>
      </c>
    </row>
    <row r="569" spans="1:9">
      <c r="A569" s="154" t="s">
        <v>511</v>
      </c>
      <c r="B569" s="154" t="s">
        <v>2226</v>
      </c>
      <c r="C569" s="154" t="s">
        <v>2058</v>
      </c>
      <c r="D569" s="179">
        <v>16478300152</v>
      </c>
      <c r="E569" s="179">
        <v>21393607483</v>
      </c>
      <c r="F569" s="179">
        <v>16918982281</v>
      </c>
      <c r="G569" s="179">
        <v>24628784040</v>
      </c>
      <c r="H569" s="21">
        <f t="shared" si="16"/>
        <v>0.45568945170290176</v>
      </c>
      <c r="I569" s="21">
        <f t="shared" si="17"/>
        <v>0.14334383347953827</v>
      </c>
    </row>
    <row r="570" spans="1:9">
      <c r="A570" s="154" t="s">
        <v>512</v>
      </c>
      <c r="B570" s="154" t="s">
        <v>2227</v>
      </c>
      <c r="C570" s="154" t="s">
        <v>2058</v>
      </c>
      <c r="D570" s="179">
        <v>47204007335</v>
      </c>
      <c r="E570" s="179">
        <v>104108494695</v>
      </c>
      <c r="F570" s="179">
        <v>37092704472</v>
      </c>
      <c r="G570" s="179">
        <v>40983077558</v>
      </c>
      <c r="H570" s="21">
        <f t="shared" si="16"/>
        <v>0.10488243284974565</v>
      </c>
      <c r="I570" s="21">
        <f t="shared" si="17"/>
        <v>-4.6014223568552892E-2</v>
      </c>
    </row>
    <row r="571" spans="1:9">
      <c r="A571" s="154" t="s">
        <v>513</v>
      </c>
      <c r="B571" s="154" t="s">
        <v>2228</v>
      </c>
      <c r="C571" s="154" t="s">
        <v>2058</v>
      </c>
      <c r="D571" s="179">
        <v>24263506617</v>
      </c>
      <c r="E571" s="179">
        <v>8639227396</v>
      </c>
      <c r="F571" s="179">
        <v>-13109769003</v>
      </c>
      <c r="G571" s="179">
        <v>8171781023</v>
      </c>
      <c r="H571" s="21">
        <f t="shared" si="16"/>
        <v>1.6233352411571855</v>
      </c>
      <c r="I571" s="21">
        <f t="shared" si="17"/>
        <v>-0.30424812609086749</v>
      </c>
    </row>
    <row r="572" spans="1:9">
      <c r="A572" s="154" t="s">
        <v>514</v>
      </c>
      <c r="B572" s="154" t="s">
        <v>2229</v>
      </c>
      <c r="C572" s="154" t="s">
        <v>2058</v>
      </c>
      <c r="D572" s="179">
        <v>20756031337</v>
      </c>
      <c r="E572" s="179">
        <v>26872251871</v>
      </c>
      <c r="F572" s="179">
        <v>30307364688</v>
      </c>
      <c r="G572" s="179">
        <v>31859728298</v>
      </c>
      <c r="H572" s="21">
        <f t="shared" si="16"/>
        <v>5.1220672796227912E-2</v>
      </c>
      <c r="I572" s="21">
        <f t="shared" si="17"/>
        <v>0.15353980000029899</v>
      </c>
    </row>
    <row r="573" spans="1:9">
      <c r="A573" s="154" t="s">
        <v>516</v>
      </c>
      <c r="B573" s="154" t="s">
        <v>2230</v>
      </c>
      <c r="C573" s="154" t="s">
        <v>2058</v>
      </c>
      <c r="D573" s="179">
        <v>-142960624037</v>
      </c>
      <c r="E573" s="179">
        <v>218145970922</v>
      </c>
      <c r="F573" s="179">
        <v>36176027961</v>
      </c>
      <c r="G573" s="179">
        <v>168974810098</v>
      </c>
      <c r="H573" s="21">
        <f t="shared" si="16"/>
        <v>3.6709055587906256</v>
      </c>
      <c r="I573" s="21">
        <f t="shared" si="17"/>
        <v>0.47083936991245245</v>
      </c>
    </row>
    <row r="574" spans="1:9">
      <c r="A574" s="154" t="s">
        <v>517</v>
      </c>
      <c r="B574" s="154" t="s">
        <v>2231</v>
      </c>
      <c r="C574" s="154" t="s">
        <v>2058</v>
      </c>
      <c r="D574" s="179">
        <v>9529687643</v>
      </c>
      <c r="E574" s="179">
        <v>4112639851</v>
      </c>
      <c r="F574" s="179">
        <v>157175643</v>
      </c>
      <c r="G574" s="179"/>
      <c r="H574" s="21">
        <f t="shared" si="16"/>
        <v>-1</v>
      </c>
      <c r="I574" s="21">
        <f t="shared" si="17"/>
        <v>-1</v>
      </c>
    </row>
    <row r="575" spans="1:9">
      <c r="A575" s="154" t="s">
        <v>518</v>
      </c>
      <c r="B575" s="154" t="s">
        <v>2232</v>
      </c>
      <c r="C575" s="154" t="s">
        <v>2058</v>
      </c>
      <c r="D575" s="179">
        <v>88155063012</v>
      </c>
      <c r="E575" s="179">
        <v>178434758238</v>
      </c>
      <c r="F575" s="179">
        <v>206624387590</v>
      </c>
      <c r="G575" s="179">
        <v>158682736144</v>
      </c>
      <c r="H575" s="21">
        <f t="shared" si="16"/>
        <v>-0.23202319922239534</v>
      </c>
      <c r="I575" s="21">
        <f t="shared" si="17"/>
        <v>0.21644965635560043</v>
      </c>
    </row>
    <row r="576" spans="1:9">
      <c r="A576" s="154" t="s">
        <v>520</v>
      </c>
      <c r="B576" s="154" t="s">
        <v>2233</v>
      </c>
      <c r="C576" s="154" t="s">
        <v>2058</v>
      </c>
      <c r="D576" s="179">
        <v>25613902672</v>
      </c>
      <c r="E576" s="179">
        <v>28141146912</v>
      </c>
      <c r="F576" s="179">
        <v>44732600565</v>
      </c>
      <c r="G576" s="179">
        <v>143091583761</v>
      </c>
      <c r="H576" s="21">
        <f t="shared" si="16"/>
        <v>2.1988210377591759</v>
      </c>
      <c r="I576" s="21">
        <f t="shared" si="17"/>
        <v>0.77437786810686737</v>
      </c>
    </row>
    <row r="577" spans="1:9">
      <c r="A577" s="154" t="s">
        <v>523</v>
      </c>
      <c r="B577" s="154" t="s">
        <v>2236</v>
      </c>
      <c r="C577" s="154" t="s">
        <v>2058</v>
      </c>
      <c r="D577" s="179">
        <v>2997344865</v>
      </c>
      <c r="E577" s="179">
        <v>-1020755845</v>
      </c>
      <c r="F577" s="179">
        <v>548854555</v>
      </c>
      <c r="G577" s="179">
        <v>5120649519</v>
      </c>
      <c r="H577" s="21">
        <f t="shared" si="16"/>
        <v>8.3297021448605815</v>
      </c>
      <c r="I577" s="21">
        <f t="shared" si="17"/>
        <v>0.19544457577357033</v>
      </c>
    </row>
    <row r="578" spans="1:9">
      <c r="A578" s="154" t="s">
        <v>519</v>
      </c>
      <c r="B578" s="154" t="s">
        <v>4242</v>
      </c>
      <c r="C578" s="154" t="s">
        <v>2058</v>
      </c>
      <c r="D578" s="179">
        <v>-72513005421</v>
      </c>
      <c r="E578" s="179">
        <v>11929075106</v>
      </c>
      <c r="F578" s="179">
        <v>-137237475871</v>
      </c>
      <c r="G578" s="179"/>
      <c r="H578" s="21">
        <f t="shared" si="16"/>
        <v>1</v>
      </c>
      <c r="I578" s="21">
        <f t="shared" si="17"/>
        <v>0.25992104989487319</v>
      </c>
    </row>
    <row r="579" spans="1:9">
      <c r="A579" s="154" t="s">
        <v>602</v>
      </c>
      <c r="B579" s="154" t="s">
        <v>2238</v>
      </c>
      <c r="C579" s="154" t="s">
        <v>2058</v>
      </c>
      <c r="D579" s="179">
        <v>3414508977</v>
      </c>
      <c r="E579" s="179">
        <v>902524692</v>
      </c>
      <c r="F579" s="179">
        <v>1874395707</v>
      </c>
      <c r="G579" s="179">
        <v>3516027580</v>
      </c>
      <c r="H579" s="21">
        <f t="shared" ref="H579:H642" si="18">(G579-F579)/ABS(F579)</f>
        <v>0.87581926637436547</v>
      </c>
      <c r="I579" s="21">
        <f t="shared" ref="I579:I642" si="19">(1+(G579-D579)/ABS(D579))^(1/3)-1</f>
        <v>9.8138852183460301E-3</v>
      </c>
    </row>
    <row r="580" spans="1:9">
      <c r="A580" s="154" t="s">
        <v>526</v>
      </c>
      <c r="B580" s="154" t="s">
        <v>2239</v>
      </c>
      <c r="C580" s="154" t="s">
        <v>2058</v>
      </c>
      <c r="D580" s="179">
        <v>7104541703</v>
      </c>
      <c r="E580" s="179">
        <v>11247532810</v>
      </c>
      <c r="F580" s="179">
        <v>18311183029</v>
      </c>
      <c r="G580" s="179">
        <v>24323339774</v>
      </c>
      <c r="H580" s="21">
        <f t="shared" si="18"/>
        <v>0.32833251327772528</v>
      </c>
      <c r="I580" s="21">
        <f t="shared" si="19"/>
        <v>0.50717048095459472</v>
      </c>
    </row>
    <row r="581" spans="1:9">
      <c r="A581" s="154" t="s">
        <v>751</v>
      </c>
      <c r="B581" s="154" t="s">
        <v>2240</v>
      </c>
      <c r="C581" s="154" t="s">
        <v>2058</v>
      </c>
      <c r="D581" s="179">
        <v>69054095456</v>
      </c>
      <c r="E581" s="179">
        <v>55184436922</v>
      </c>
      <c r="F581" s="179">
        <v>51283995995</v>
      </c>
      <c r="G581" s="179">
        <v>68912029771</v>
      </c>
      <c r="H581" s="21">
        <f t="shared" si="18"/>
        <v>0.34373362359903992</v>
      </c>
      <c r="I581" s="21">
        <f t="shared" si="19"/>
        <v>-6.8624083748081155E-4</v>
      </c>
    </row>
    <row r="582" spans="1:9">
      <c r="A582" s="154" t="s">
        <v>527</v>
      </c>
      <c r="B582" s="154" t="s">
        <v>2241</v>
      </c>
      <c r="C582" s="154" t="s">
        <v>2058</v>
      </c>
      <c r="D582" s="179">
        <v>479539723632</v>
      </c>
      <c r="E582" s="179">
        <v>559414720517</v>
      </c>
      <c r="F582" s="179">
        <v>735659511537</v>
      </c>
      <c r="G582" s="179">
        <v>992866044209</v>
      </c>
      <c r="H582" s="21">
        <f t="shared" si="18"/>
        <v>0.349627142228642</v>
      </c>
      <c r="I582" s="21">
        <f t="shared" si="19"/>
        <v>0.27454553682798277</v>
      </c>
    </row>
    <row r="583" spans="1:9">
      <c r="A583" s="154" t="s">
        <v>528</v>
      </c>
      <c r="B583" s="154" t="s">
        <v>2242</v>
      </c>
      <c r="C583" s="154" t="s">
        <v>2058</v>
      </c>
      <c r="D583" s="179">
        <v>8000000</v>
      </c>
      <c r="E583" s="179">
        <v>-669556000000</v>
      </c>
      <c r="F583" s="179">
        <v>-5128938000000</v>
      </c>
      <c r="G583" s="179">
        <v>78000000</v>
      </c>
      <c r="H583" s="21">
        <f t="shared" si="18"/>
        <v>1.0000152078266495</v>
      </c>
      <c r="I583" s="21">
        <f t="shared" si="19"/>
        <v>1.1363293408489583</v>
      </c>
    </row>
    <row r="584" spans="1:9">
      <c r="A584" s="154" t="s">
        <v>529</v>
      </c>
      <c r="B584" s="154" t="s">
        <v>2245</v>
      </c>
      <c r="C584" s="154" t="s">
        <v>2058</v>
      </c>
      <c r="D584" s="179">
        <v>94666936120</v>
      </c>
      <c r="E584" s="179">
        <v>130104919538</v>
      </c>
      <c r="F584" s="179">
        <v>177788446056</v>
      </c>
      <c r="G584" s="179"/>
      <c r="H584" s="21">
        <f t="shared" si="18"/>
        <v>-1</v>
      </c>
      <c r="I584" s="21">
        <f t="shared" si="19"/>
        <v>-1</v>
      </c>
    </row>
    <row r="585" spans="1:9">
      <c r="A585" s="154" t="s">
        <v>530</v>
      </c>
      <c r="B585" s="154" t="s">
        <v>2246</v>
      </c>
      <c r="C585" s="154" t="s">
        <v>2058</v>
      </c>
      <c r="D585" s="179">
        <v>6038964967</v>
      </c>
      <c r="E585" s="179">
        <v>1802370383</v>
      </c>
      <c r="F585" s="179">
        <v>1278333150</v>
      </c>
      <c r="G585" s="179">
        <v>3435437759</v>
      </c>
      <c r="H585" s="21">
        <f t="shared" si="18"/>
        <v>1.687435398980305</v>
      </c>
      <c r="I585" s="21">
        <f t="shared" si="19"/>
        <v>-0.17140967463709078</v>
      </c>
    </row>
    <row r="586" spans="1:9">
      <c r="A586" s="154" t="s">
        <v>531</v>
      </c>
      <c r="B586" s="154" t="s">
        <v>2247</v>
      </c>
      <c r="C586" s="154" t="s">
        <v>2058</v>
      </c>
      <c r="D586" s="179">
        <v>6752091082</v>
      </c>
      <c r="E586" s="179">
        <v>8020425256</v>
      </c>
      <c r="F586" s="179">
        <v>8139394117</v>
      </c>
      <c r="G586" s="179">
        <v>8140393193</v>
      </c>
      <c r="H586" s="21">
        <f t="shared" si="18"/>
        <v>1.2274574564626652E-4</v>
      </c>
      <c r="I586" s="21">
        <f t="shared" si="19"/>
        <v>6.4312174819508794E-2</v>
      </c>
    </row>
    <row r="587" spans="1:9">
      <c r="A587" s="154" t="s">
        <v>563</v>
      </c>
      <c r="B587" s="154" t="s">
        <v>2248</v>
      </c>
      <c r="C587" s="154" t="s">
        <v>2058</v>
      </c>
      <c r="D587" s="179">
        <v>29698171805</v>
      </c>
      <c r="E587" s="179">
        <v>20939056949</v>
      </c>
      <c r="F587" s="179">
        <v>27718815095</v>
      </c>
      <c r="G587" s="179">
        <v>25357269030</v>
      </c>
      <c r="H587" s="21">
        <f t="shared" si="18"/>
        <v>-8.5196501253979734E-2</v>
      </c>
      <c r="I587" s="21">
        <f t="shared" si="19"/>
        <v>-5.1310149485582102E-2</v>
      </c>
    </row>
    <row r="588" spans="1:9">
      <c r="A588" s="154" t="s">
        <v>3926</v>
      </c>
      <c r="B588" s="154" t="s">
        <v>3927</v>
      </c>
      <c r="C588" s="154" t="s">
        <v>2058</v>
      </c>
      <c r="D588" s="179">
        <v>13856826050</v>
      </c>
      <c r="E588" s="179">
        <v>11837604148</v>
      </c>
      <c r="F588" s="179">
        <v>12411761326</v>
      </c>
      <c r="G588" s="179"/>
      <c r="H588" s="21">
        <f t="shared" si="18"/>
        <v>-1</v>
      </c>
      <c r="I588" s="21">
        <f t="shared" si="19"/>
        <v>-1</v>
      </c>
    </row>
    <row r="589" spans="1:9">
      <c r="A589" s="154" t="s">
        <v>533</v>
      </c>
      <c r="B589" s="154" t="s">
        <v>4115</v>
      </c>
      <c r="C589" s="154" t="s">
        <v>2058</v>
      </c>
      <c r="D589" s="179">
        <v>14181389163</v>
      </c>
      <c r="E589" s="179">
        <v>37724045657</v>
      </c>
      <c r="F589" s="179">
        <v>87786522552</v>
      </c>
      <c r="G589" s="179">
        <v>55470766815</v>
      </c>
      <c r="H589" s="21">
        <f t="shared" si="18"/>
        <v>-0.36811750594013892</v>
      </c>
      <c r="I589" s="21">
        <f t="shared" si="19"/>
        <v>0.57560904340272923</v>
      </c>
    </row>
    <row r="590" spans="1:9">
      <c r="A590" s="154" t="s">
        <v>534</v>
      </c>
      <c r="B590" s="154" t="s">
        <v>3663</v>
      </c>
      <c r="C590" s="154" t="s">
        <v>2058</v>
      </c>
      <c r="D590" s="179">
        <v>382286155</v>
      </c>
      <c r="E590" s="179">
        <v>2448351867</v>
      </c>
      <c r="F590" s="179">
        <v>9445413114</v>
      </c>
      <c r="G590" s="179"/>
      <c r="H590" s="21">
        <f t="shared" si="18"/>
        <v>-1</v>
      </c>
      <c r="I590" s="21">
        <f t="shared" si="19"/>
        <v>-1</v>
      </c>
    </row>
    <row r="591" spans="1:9">
      <c r="A591" s="154" t="s">
        <v>536</v>
      </c>
      <c r="B591" s="154" t="s">
        <v>2253</v>
      </c>
      <c r="C591" s="154" t="s">
        <v>2058</v>
      </c>
      <c r="D591" s="179">
        <v>413812683</v>
      </c>
      <c r="E591" s="179">
        <v>-15450780902</v>
      </c>
      <c r="F591" s="179">
        <v>1010428401</v>
      </c>
      <c r="G591" s="179">
        <v>1998501212</v>
      </c>
      <c r="H591" s="21">
        <f t="shared" si="18"/>
        <v>0.97787513694401784</v>
      </c>
      <c r="I591" s="21">
        <f t="shared" si="19"/>
        <v>0.69031199315478542</v>
      </c>
    </row>
    <row r="592" spans="1:9">
      <c r="A592" s="154" t="s">
        <v>757</v>
      </c>
      <c r="B592" s="154" t="s">
        <v>2254</v>
      </c>
      <c r="C592" s="154" t="s">
        <v>2058</v>
      </c>
      <c r="D592" s="179">
        <v>12879517730</v>
      </c>
      <c r="E592" s="179">
        <v>5223106726</v>
      </c>
      <c r="F592" s="179">
        <v>755383954</v>
      </c>
      <c r="G592" s="179">
        <v>1886273838</v>
      </c>
      <c r="H592" s="21">
        <f t="shared" si="18"/>
        <v>1.4971060452258429</v>
      </c>
      <c r="I592" s="21">
        <f t="shared" si="19"/>
        <v>-0.47288944427682833</v>
      </c>
    </row>
    <row r="593" spans="1:9">
      <c r="A593" s="154" t="s">
        <v>537</v>
      </c>
      <c r="B593" s="154" t="s">
        <v>2255</v>
      </c>
      <c r="C593" s="154" t="s">
        <v>2058</v>
      </c>
      <c r="D593" s="179">
        <v>98858815869</v>
      </c>
      <c r="E593" s="179">
        <v>106160235957</v>
      </c>
      <c r="F593" s="179">
        <v>115966503792</v>
      </c>
      <c r="G593" s="179">
        <v>115002514043</v>
      </c>
      <c r="H593" s="21">
        <f t="shared" si="18"/>
        <v>-8.3126568231205161E-3</v>
      </c>
      <c r="I593" s="21">
        <f t="shared" si="19"/>
        <v>5.1713164487094954E-2</v>
      </c>
    </row>
    <row r="594" spans="1:9">
      <c r="A594" s="154" t="s">
        <v>538</v>
      </c>
      <c r="B594" s="154" t="s">
        <v>2256</v>
      </c>
      <c r="C594" s="154" t="s">
        <v>2058</v>
      </c>
      <c r="D594" s="179">
        <v>-2345360823</v>
      </c>
      <c r="E594" s="179">
        <v>11153555179</v>
      </c>
      <c r="F594" s="179">
        <v>4692543813</v>
      </c>
      <c r="G594" s="179"/>
      <c r="H594" s="21">
        <f t="shared" si="18"/>
        <v>-1</v>
      </c>
      <c r="I594" s="21">
        <f t="shared" si="19"/>
        <v>0.25992104989487319</v>
      </c>
    </row>
    <row r="595" spans="1:9">
      <c r="A595" s="154" t="s">
        <v>742</v>
      </c>
      <c r="B595" s="154" t="s">
        <v>2257</v>
      </c>
      <c r="C595" s="154" t="s">
        <v>2058</v>
      </c>
      <c r="D595" s="179">
        <v>36736074094</v>
      </c>
      <c r="E595" s="179">
        <v>51039636126</v>
      </c>
      <c r="F595" s="179">
        <v>58258455649</v>
      </c>
      <c r="G595" s="179">
        <v>35095860468</v>
      </c>
      <c r="H595" s="21">
        <f t="shared" si="18"/>
        <v>-0.39758340524080787</v>
      </c>
      <c r="I595" s="21">
        <f t="shared" si="19"/>
        <v>-1.5110023629204217E-2</v>
      </c>
    </row>
    <row r="596" spans="1:9">
      <c r="A596" s="154" t="s">
        <v>763</v>
      </c>
      <c r="B596" s="154" t="s">
        <v>2259</v>
      </c>
      <c r="C596" s="154" t="s">
        <v>2058</v>
      </c>
      <c r="D596" s="179">
        <v>16034878529</v>
      </c>
      <c r="E596" s="179">
        <v>13164373957</v>
      </c>
      <c r="F596" s="179">
        <v>13988503533</v>
      </c>
      <c r="G596" s="179">
        <v>13533858935</v>
      </c>
      <c r="H596" s="21">
        <f t="shared" si="18"/>
        <v>-3.2501303440175495E-2</v>
      </c>
      <c r="I596" s="21">
        <f t="shared" si="19"/>
        <v>-5.4956084369043756E-2</v>
      </c>
    </row>
    <row r="597" spans="1:9">
      <c r="A597" s="154" t="s">
        <v>541</v>
      </c>
      <c r="B597" s="154" t="s">
        <v>2260</v>
      </c>
      <c r="C597" s="154" t="s">
        <v>2058</v>
      </c>
      <c r="D597" s="179">
        <v>42877177680</v>
      </c>
      <c r="E597" s="179">
        <v>38152100672</v>
      </c>
      <c r="F597" s="179">
        <v>32205485886</v>
      </c>
      <c r="G597" s="179">
        <v>40344636850</v>
      </c>
      <c r="H597" s="21">
        <f t="shared" si="18"/>
        <v>0.25272560683638556</v>
      </c>
      <c r="I597" s="21">
        <f t="shared" si="19"/>
        <v>-2.0089209739357683E-2</v>
      </c>
    </row>
    <row r="598" spans="1:9">
      <c r="A598" s="154" t="s">
        <v>542</v>
      </c>
      <c r="B598" s="154" t="s">
        <v>2261</v>
      </c>
      <c r="C598" s="154" t="s">
        <v>2058</v>
      </c>
      <c r="D598" s="179">
        <v>24795240328</v>
      </c>
      <c r="E598" s="179">
        <v>31730209758</v>
      </c>
      <c r="F598" s="179">
        <v>26461493137</v>
      </c>
      <c r="G598" s="179">
        <v>36587539076</v>
      </c>
      <c r="H598" s="21">
        <f t="shared" si="18"/>
        <v>0.38267099617448169</v>
      </c>
      <c r="I598" s="21">
        <f t="shared" si="19"/>
        <v>0.13847009122901777</v>
      </c>
    </row>
    <row r="599" spans="1:9">
      <c r="A599" s="154" t="s">
        <v>543</v>
      </c>
      <c r="B599" s="154" t="s">
        <v>2262</v>
      </c>
      <c r="C599" s="154" t="s">
        <v>2058</v>
      </c>
      <c r="D599" s="179">
        <v>116957451259</v>
      </c>
      <c r="E599" s="179">
        <v>101918342402</v>
      </c>
      <c r="F599" s="179">
        <v>43221032080</v>
      </c>
      <c r="G599" s="179"/>
      <c r="H599" s="21">
        <f t="shared" si="18"/>
        <v>-1</v>
      </c>
      <c r="I599" s="21">
        <f t="shared" si="19"/>
        <v>-1</v>
      </c>
    </row>
    <row r="600" spans="1:9">
      <c r="A600" s="154" t="s">
        <v>525</v>
      </c>
      <c r="B600" s="154" t="s">
        <v>2263</v>
      </c>
      <c r="C600" s="154" t="s">
        <v>2058</v>
      </c>
      <c r="D600" s="179">
        <v>17845857919</v>
      </c>
      <c r="E600" s="179">
        <v>6328089314</v>
      </c>
      <c r="F600" s="179">
        <v>9903009178</v>
      </c>
      <c r="G600" s="179">
        <v>20173278236</v>
      </c>
      <c r="H600" s="21">
        <f t="shared" si="18"/>
        <v>1.0370856851083088</v>
      </c>
      <c r="I600" s="21">
        <f t="shared" si="19"/>
        <v>4.1708838891489686E-2</v>
      </c>
    </row>
    <row r="601" spans="1:9">
      <c r="A601" s="154" t="s">
        <v>544</v>
      </c>
      <c r="B601" s="154" t="s">
        <v>2264</v>
      </c>
      <c r="C601" s="154" t="s">
        <v>2058</v>
      </c>
      <c r="D601" s="179">
        <v>83416455155</v>
      </c>
      <c r="E601" s="179">
        <v>83564440745</v>
      </c>
      <c r="F601" s="179">
        <v>80133203919</v>
      </c>
      <c r="G601" s="179">
        <v>82304932561</v>
      </c>
      <c r="H601" s="21">
        <f t="shared" si="18"/>
        <v>2.7101482728622957E-2</v>
      </c>
      <c r="I601" s="21">
        <f t="shared" si="19"/>
        <v>-4.4615356875198353E-3</v>
      </c>
    </row>
    <row r="602" spans="1:9">
      <c r="A602" s="154" t="s">
        <v>545</v>
      </c>
      <c r="B602" s="154" t="s">
        <v>2265</v>
      </c>
      <c r="C602" s="154" t="s">
        <v>2058</v>
      </c>
      <c r="D602" s="179">
        <v>7141891689</v>
      </c>
      <c r="E602" s="179">
        <v>7298983380</v>
      </c>
      <c r="F602" s="179">
        <v>7417636511</v>
      </c>
      <c r="G602" s="179">
        <v>8402355131</v>
      </c>
      <c r="H602" s="21">
        <f t="shared" si="18"/>
        <v>0.13275369028122494</v>
      </c>
      <c r="I602" s="21">
        <f t="shared" si="19"/>
        <v>5.5672620266115302E-2</v>
      </c>
    </row>
    <row r="603" spans="1:9">
      <c r="A603" s="154" t="s">
        <v>546</v>
      </c>
      <c r="B603" s="154" t="s">
        <v>2266</v>
      </c>
      <c r="C603" s="154" t="s">
        <v>2058</v>
      </c>
      <c r="D603" s="179">
        <v>24057472161</v>
      </c>
      <c r="E603" s="179">
        <v>29567214467</v>
      </c>
      <c r="F603" s="179">
        <v>31403406955</v>
      </c>
      <c r="G603" s="179"/>
      <c r="H603" s="21">
        <f t="shared" si="18"/>
        <v>-1</v>
      </c>
      <c r="I603" s="21">
        <f t="shared" si="19"/>
        <v>-1</v>
      </c>
    </row>
    <row r="604" spans="1:9">
      <c r="A604" s="154" t="s">
        <v>547</v>
      </c>
      <c r="B604" s="154" t="s">
        <v>2267</v>
      </c>
      <c r="C604" s="154" t="s">
        <v>2058</v>
      </c>
      <c r="D604" s="179">
        <v>13906456457</v>
      </c>
      <c r="E604" s="179">
        <v>2613478462</v>
      </c>
      <c r="F604" s="179">
        <v>3359281176</v>
      </c>
      <c r="G604" s="179">
        <v>10900177826</v>
      </c>
      <c r="H604" s="21">
        <f t="shared" si="18"/>
        <v>2.2447947209287133</v>
      </c>
      <c r="I604" s="21">
        <f t="shared" si="19"/>
        <v>-7.7982775622672307E-2</v>
      </c>
    </row>
    <row r="605" spans="1:9">
      <c r="A605" s="154" t="s">
        <v>548</v>
      </c>
      <c r="B605" s="154" t="s">
        <v>2268</v>
      </c>
      <c r="C605" s="154" t="s">
        <v>2058</v>
      </c>
      <c r="D605" s="179">
        <v>1863742036</v>
      </c>
      <c r="E605" s="179">
        <v>744092731</v>
      </c>
      <c r="F605" s="179">
        <v>3069036505</v>
      </c>
      <c r="G605" s="179"/>
      <c r="H605" s="21">
        <f t="shared" si="18"/>
        <v>-1</v>
      </c>
      <c r="I605" s="21">
        <f t="shared" si="19"/>
        <v>-1</v>
      </c>
    </row>
    <row r="606" spans="1:9">
      <c r="A606" s="154" t="s">
        <v>549</v>
      </c>
      <c r="B606" s="154" t="s">
        <v>2269</v>
      </c>
      <c r="C606" s="154" t="s">
        <v>2058</v>
      </c>
      <c r="D606" s="179">
        <v>20541412864</v>
      </c>
      <c r="E606" s="179">
        <v>20101967280</v>
      </c>
      <c r="F606" s="179">
        <v>17359146633</v>
      </c>
      <c r="G606" s="179"/>
      <c r="H606" s="21">
        <f t="shared" si="18"/>
        <v>-1</v>
      </c>
      <c r="I606" s="21">
        <f t="shared" si="19"/>
        <v>-1</v>
      </c>
    </row>
    <row r="607" spans="1:9">
      <c r="A607" s="154" t="s">
        <v>550</v>
      </c>
      <c r="B607" s="154" t="s">
        <v>2270</v>
      </c>
      <c r="C607" s="154" t="s">
        <v>2058</v>
      </c>
      <c r="D607" s="179">
        <v>18469897356</v>
      </c>
      <c r="E607" s="179">
        <v>17690519694</v>
      </c>
      <c r="F607" s="179">
        <v>18601248084</v>
      </c>
      <c r="G607" s="179"/>
      <c r="H607" s="21">
        <f t="shared" si="18"/>
        <v>-1</v>
      </c>
      <c r="I607" s="21">
        <f t="shared" si="19"/>
        <v>-1</v>
      </c>
    </row>
    <row r="608" spans="1:9">
      <c r="A608" s="154" t="s">
        <v>3849</v>
      </c>
      <c r="B608" s="154" t="s">
        <v>3850</v>
      </c>
      <c r="C608" s="154" t="s">
        <v>2058</v>
      </c>
      <c r="D608" s="179">
        <v>7011179852</v>
      </c>
      <c r="E608" s="179">
        <v>7529674418</v>
      </c>
      <c r="F608" s="179">
        <v>9056356210</v>
      </c>
      <c r="G608" s="179">
        <v>9564797844</v>
      </c>
      <c r="H608" s="21">
        <f t="shared" si="18"/>
        <v>5.6141965069635882E-2</v>
      </c>
      <c r="I608" s="21">
        <f t="shared" si="19"/>
        <v>0.10907665150394541</v>
      </c>
    </row>
    <row r="609" spans="1:9">
      <c r="A609" s="154" t="s">
        <v>569</v>
      </c>
      <c r="B609" s="154" t="s">
        <v>2271</v>
      </c>
      <c r="C609" s="154" t="s">
        <v>2058</v>
      </c>
      <c r="D609" s="179">
        <v>24747786953</v>
      </c>
      <c r="E609" s="179">
        <v>10627589763</v>
      </c>
      <c r="F609" s="179">
        <v>11503685014</v>
      </c>
      <c r="G609" s="179">
        <v>1331082728</v>
      </c>
      <c r="H609" s="21">
        <f t="shared" si="18"/>
        <v>-0.88429075323428352</v>
      </c>
      <c r="I609" s="21">
        <f t="shared" si="19"/>
        <v>-0.62252381268440926</v>
      </c>
    </row>
    <row r="610" spans="1:9">
      <c r="A610" s="154" t="s">
        <v>551</v>
      </c>
      <c r="B610" s="154" t="s">
        <v>2272</v>
      </c>
      <c r="C610" s="154" t="s">
        <v>2058</v>
      </c>
      <c r="D610" s="179">
        <v>49844743665</v>
      </c>
      <c r="E610" s="179">
        <v>115157995</v>
      </c>
      <c r="F610" s="179">
        <v>1975244349</v>
      </c>
      <c r="G610" s="179">
        <v>2916821878</v>
      </c>
      <c r="H610" s="21">
        <f t="shared" si="18"/>
        <v>0.47668913948630665</v>
      </c>
      <c r="I610" s="21">
        <f t="shared" si="19"/>
        <v>-0.61176306715686202</v>
      </c>
    </row>
    <row r="611" spans="1:9">
      <c r="A611" s="154" t="s">
        <v>2273</v>
      </c>
      <c r="B611" s="154" t="s">
        <v>2274</v>
      </c>
      <c r="C611" s="154" t="s">
        <v>2058</v>
      </c>
      <c r="D611" s="179">
        <v>152660671391</v>
      </c>
      <c r="E611" s="179">
        <v>202161683285</v>
      </c>
      <c r="F611" s="179">
        <v>190524685128</v>
      </c>
      <c r="G611" s="179">
        <v>236237634163</v>
      </c>
      <c r="H611" s="21">
        <f t="shared" si="18"/>
        <v>0.23993189651140856</v>
      </c>
      <c r="I611" s="21">
        <f t="shared" si="19"/>
        <v>0.15666423098155313</v>
      </c>
    </row>
    <row r="612" spans="1:9">
      <c r="A612" s="154" t="s">
        <v>552</v>
      </c>
      <c r="B612" s="154" t="s">
        <v>2275</v>
      </c>
      <c r="C612" s="154" t="s">
        <v>2058</v>
      </c>
      <c r="D612" s="179">
        <v>5617400492</v>
      </c>
      <c r="E612" s="179">
        <v>7831804899</v>
      </c>
      <c r="F612" s="179">
        <v>990639063</v>
      </c>
      <c r="G612" s="179">
        <v>7794890155</v>
      </c>
      <c r="H612" s="21">
        <f t="shared" si="18"/>
        <v>6.8685471289556848</v>
      </c>
      <c r="I612" s="21">
        <f t="shared" si="19"/>
        <v>0.11538518192550229</v>
      </c>
    </row>
    <row r="613" spans="1:9">
      <c r="A613" s="154" t="s">
        <v>553</v>
      </c>
      <c r="B613" s="154" t="s">
        <v>2276</v>
      </c>
      <c r="C613" s="154" t="s">
        <v>2058</v>
      </c>
      <c r="D613" s="179">
        <v>112526930620</v>
      </c>
      <c r="E613" s="179">
        <v>62198280343</v>
      </c>
      <c r="F613" s="179">
        <v>82610486425</v>
      </c>
      <c r="G613" s="179">
        <v>143098006404</v>
      </c>
      <c r="H613" s="21">
        <f t="shared" si="18"/>
        <v>0.73220147461442575</v>
      </c>
      <c r="I613" s="21">
        <f t="shared" si="19"/>
        <v>8.3408828289212034E-2</v>
      </c>
    </row>
    <row r="614" spans="1:9">
      <c r="A614" s="154" t="s">
        <v>554</v>
      </c>
      <c r="B614" s="154" t="s">
        <v>3866</v>
      </c>
      <c r="C614" s="154" t="s">
        <v>2058</v>
      </c>
      <c r="D614" s="179">
        <v>21314072658</v>
      </c>
      <c r="E614" s="179">
        <v>12072608024</v>
      </c>
      <c r="F614" s="179">
        <v>14201641378</v>
      </c>
      <c r="G614" s="179">
        <v>16545259816</v>
      </c>
      <c r="H614" s="21">
        <f t="shared" si="18"/>
        <v>0.16502447679255852</v>
      </c>
      <c r="I614" s="21">
        <f t="shared" si="19"/>
        <v>-8.0957243449457428E-2</v>
      </c>
    </row>
    <row r="615" spans="1:9">
      <c r="A615" s="154" t="s">
        <v>555</v>
      </c>
      <c r="B615" s="154" t="s">
        <v>2278</v>
      </c>
      <c r="C615" s="154" t="s">
        <v>2058</v>
      </c>
      <c r="D615" s="179">
        <v>26577178259</v>
      </c>
      <c r="E615" s="179">
        <v>24456335537</v>
      </c>
      <c r="F615" s="179">
        <v>25904262913</v>
      </c>
      <c r="G615" s="179">
        <v>44599179366</v>
      </c>
      <c r="H615" s="21">
        <f t="shared" si="18"/>
        <v>0.72169266177490787</v>
      </c>
      <c r="I615" s="21">
        <f t="shared" si="19"/>
        <v>0.18833621546330725</v>
      </c>
    </row>
    <row r="616" spans="1:9">
      <c r="A616" s="154" t="s">
        <v>565</v>
      </c>
      <c r="B616" s="154" t="s">
        <v>2279</v>
      </c>
      <c r="C616" s="154" t="s">
        <v>2058</v>
      </c>
      <c r="D616" s="179">
        <v>11197530619</v>
      </c>
      <c r="E616" s="179">
        <v>2061680431</v>
      </c>
      <c r="F616" s="179">
        <v>9454163264</v>
      </c>
      <c r="G616" s="179">
        <v>19927502390</v>
      </c>
      <c r="H616" s="21">
        <f t="shared" si="18"/>
        <v>1.1078018047224618</v>
      </c>
      <c r="I616" s="21">
        <f t="shared" si="19"/>
        <v>0.21183512700547991</v>
      </c>
    </row>
    <row r="617" spans="1:9">
      <c r="A617" s="154" t="s">
        <v>556</v>
      </c>
      <c r="B617" s="154" t="s">
        <v>2280</v>
      </c>
      <c r="C617" s="154" t="s">
        <v>2058</v>
      </c>
      <c r="D617" s="179">
        <v>366565953</v>
      </c>
      <c r="E617" s="179">
        <v>3058186234</v>
      </c>
      <c r="F617" s="179">
        <v>-33662087867</v>
      </c>
      <c r="G617" s="179"/>
      <c r="H617" s="21">
        <f t="shared" si="18"/>
        <v>1</v>
      </c>
      <c r="I617" s="21">
        <f t="shared" si="19"/>
        <v>-1</v>
      </c>
    </row>
    <row r="618" spans="1:9">
      <c r="A618" s="154" t="s">
        <v>557</v>
      </c>
      <c r="B618" s="154" t="s">
        <v>2281</v>
      </c>
      <c r="C618" s="154" t="s">
        <v>2058</v>
      </c>
      <c r="D618" s="179">
        <v>-347394511589</v>
      </c>
      <c r="E618" s="179">
        <v>252788326364</v>
      </c>
      <c r="F618" s="179">
        <v>321672466502</v>
      </c>
      <c r="G618" s="179">
        <v>291552739837</v>
      </c>
      <c r="H618" s="21">
        <f t="shared" si="18"/>
        <v>-9.3634767664557736E-2</v>
      </c>
      <c r="I618" s="21">
        <f t="shared" si="19"/>
        <v>0.41601598636077242</v>
      </c>
    </row>
    <row r="619" spans="1:9">
      <c r="A619" s="154" t="s">
        <v>558</v>
      </c>
      <c r="B619" s="154" t="s">
        <v>2282</v>
      </c>
      <c r="C619" s="154" t="s">
        <v>2058</v>
      </c>
      <c r="D619" s="179">
        <v>9205552244</v>
      </c>
      <c r="E619" s="179">
        <v>378664934</v>
      </c>
      <c r="F619" s="179">
        <v>3821309111</v>
      </c>
      <c r="G619" s="179">
        <v>10819082694</v>
      </c>
      <c r="H619" s="21">
        <f t="shared" si="18"/>
        <v>1.8312503332578478</v>
      </c>
      <c r="I619" s="21">
        <f t="shared" si="19"/>
        <v>5.5310350501681871E-2</v>
      </c>
    </row>
    <row r="620" spans="1:9">
      <c r="A620" s="154" t="s">
        <v>1377</v>
      </c>
      <c r="B620" s="154" t="s">
        <v>3114</v>
      </c>
      <c r="C620" s="154" t="s">
        <v>2058</v>
      </c>
      <c r="D620" s="179">
        <v>10264126282</v>
      </c>
      <c r="E620" s="179">
        <v>12499244625</v>
      </c>
      <c r="F620" s="179">
        <v>19606364046</v>
      </c>
      <c r="G620" s="179">
        <v>18859642743</v>
      </c>
      <c r="H620" s="21">
        <f t="shared" si="18"/>
        <v>-3.8085659393453049E-2</v>
      </c>
      <c r="I620" s="21">
        <f t="shared" si="19"/>
        <v>0.22481498663705812</v>
      </c>
    </row>
    <row r="621" spans="1:9">
      <c r="A621" s="154" t="s">
        <v>560</v>
      </c>
      <c r="B621" s="154" t="s">
        <v>2283</v>
      </c>
      <c r="C621" s="154" t="s">
        <v>2058</v>
      </c>
      <c r="D621" s="179">
        <v>-4511300887</v>
      </c>
      <c r="E621" s="179">
        <v>8563443608</v>
      </c>
      <c r="F621" s="179">
        <v>-14209750154</v>
      </c>
      <c r="G621" s="179">
        <v>1912378044</v>
      </c>
      <c r="H621" s="21">
        <f t="shared" si="18"/>
        <v>1.1345821019563578</v>
      </c>
      <c r="I621" s="21">
        <f t="shared" si="19"/>
        <v>0.3432970592060105</v>
      </c>
    </row>
    <row r="622" spans="1:9">
      <c r="A622" s="154" t="s">
        <v>561</v>
      </c>
      <c r="B622" s="154" t="s">
        <v>2284</v>
      </c>
      <c r="C622" s="154" t="s">
        <v>2058</v>
      </c>
      <c r="D622" s="179">
        <v>-12982597536</v>
      </c>
      <c r="E622" s="179">
        <v>3364261227</v>
      </c>
      <c r="F622" s="179">
        <v>14526612284</v>
      </c>
      <c r="G622" s="179">
        <v>61797040071</v>
      </c>
      <c r="H622" s="21">
        <f t="shared" si="18"/>
        <v>3.2540572339130245</v>
      </c>
      <c r="I622" s="21">
        <f t="shared" si="19"/>
        <v>0.89081349724265202</v>
      </c>
    </row>
    <row r="623" spans="1:9">
      <c r="A623" s="154" t="s">
        <v>562</v>
      </c>
      <c r="B623" s="154" t="s">
        <v>2285</v>
      </c>
      <c r="C623" s="154" t="s">
        <v>2058</v>
      </c>
      <c r="D623" s="179">
        <v>11502879561</v>
      </c>
      <c r="E623" s="179">
        <v>20483278513</v>
      </c>
      <c r="F623" s="179">
        <v>3299249627</v>
      </c>
      <c r="G623" s="179"/>
      <c r="H623" s="21">
        <f t="shared" si="18"/>
        <v>-1</v>
      </c>
      <c r="I623" s="21">
        <f t="shared" si="19"/>
        <v>-1</v>
      </c>
    </row>
    <row r="624" spans="1:9">
      <c r="A624" s="154" t="s">
        <v>566</v>
      </c>
      <c r="B624" s="154" t="s">
        <v>2286</v>
      </c>
      <c r="C624" s="154" t="s">
        <v>2058</v>
      </c>
      <c r="D624" s="179">
        <v>16300897680</v>
      </c>
      <c r="E624" s="179">
        <v>1086400706</v>
      </c>
      <c r="F624" s="179">
        <v>12790831954</v>
      </c>
      <c r="G624" s="179">
        <v>14688786500</v>
      </c>
      <c r="H624" s="21">
        <f t="shared" si="18"/>
        <v>0.14838397946479659</v>
      </c>
      <c r="I624" s="21">
        <f t="shared" si="19"/>
        <v>-3.4116384661126986E-2</v>
      </c>
    </row>
    <row r="625" spans="1:9">
      <c r="A625" s="154" t="s">
        <v>567</v>
      </c>
      <c r="B625" s="154" t="s">
        <v>4294</v>
      </c>
      <c r="C625" s="154" t="s">
        <v>2058</v>
      </c>
      <c r="D625" s="179">
        <v>833910607033</v>
      </c>
      <c r="E625" s="179">
        <v>957129679508</v>
      </c>
      <c r="F625" s="179">
        <v>843032680980</v>
      </c>
      <c r="G625" s="179">
        <v>1099876685303</v>
      </c>
      <c r="H625" s="21">
        <f t="shared" si="18"/>
        <v>0.3046667230319311</v>
      </c>
      <c r="I625" s="21">
        <f t="shared" si="19"/>
        <v>9.6667145216502881E-2</v>
      </c>
    </row>
    <row r="626" spans="1:9">
      <c r="A626" s="154" t="s">
        <v>570</v>
      </c>
      <c r="B626" s="154" t="s">
        <v>2289</v>
      </c>
      <c r="C626" s="154" t="s">
        <v>2058</v>
      </c>
      <c r="D626" s="179">
        <v>989419519453</v>
      </c>
      <c r="E626" s="179">
        <v>1026460821400</v>
      </c>
      <c r="F626" s="179">
        <v>1069773701196</v>
      </c>
      <c r="G626" s="179">
        <v>1820638061870</v>
      </c>
      <c r="H626" s="21">
        <f t="shared" si="18"/>
        <v>0.70189083900131266</v>
      </c>
      <c r="I626" s="21">
        <f t="shared" si="19"/>
        <v>0.22540894993467431</v>
      </c>
    </row>
    <row r="627" spans="1:9">
      <c r="A627" s="154" t="s">
        <v>2290</v>
      </c>
      <c r="B627" s="154" t="s">
        <v>2291</v>
      </c>
      <c r="C627" s="154" t="s">
        <v>2058</v>
      </c>
      <c r="D627" s="179"/>
      <c r="E627" s="179"/>
      <c r="F627" s="179"/>
      <c r="G627" s="179"/>
      <c r="H627" s="21" t="e">
        <f t="shared" si="18"/>
        <v>#DIV/0!</v>
      </c>
      <c r="I627" s="21" t="e">
        <f t="shared" si="19"/>
        <v>#DIV/0!</v>
      </c>
    </row>
    <row r="628" spans="1:9">
      <c r="A628" s="154" t="s">
        <v>572</v>
      </c>
      <c r="B628" s="154" t="s">
        <v>2292</v>
      </c>
      <c r="C628" s="154" t="s">
        <v>2058</v>
      </c>
      <c r="D628" s="179">
        <v>18295500387</v>
      </c>
      <c r="E628" s="179">
        <v>23694761238</v>
      </c>
      <c r="F628" s="179">
        <v>13482260500</v>
      </c>
      <c r="G628" s="179">
        <v>24383682591</v>
      </c>
      <c r="H628" s="21">
        <f t="shared" si="18"/>
        <v>0.8085752453010383</v>
      </c>
      <c r="I628" s="21">
        <f t="shared" si="19"/>
        <v>0.10048721492123569</v>
      </c>
    </row>
    <row r="629" spans="1:9">
      <c r="A629" s="154" t="s">
        <v>574</v>
      </c>
      <c r="B629" s="154" t="s">
        <v>2293</v>
      </c>
      <c r="C629" s="154" t="s">
        <v>2058</v>
      </c>
      <c r="D629" s="179">
        <v>8792257603</v>
      </c>
      <c r="E629" s="179">
        <v>9622521561</v>
      </c>
      <c r="F629" s="179">
        <v>10105517371</v>
      </c>
      <c r="G629" s="179">
        <v>11986879720</v>
      </c>
      <c r="H629" s="21">
        <f t="shared" si="18"/>
        <v>0.18617179902129327</v>
      </c>
      <c r="I629" s="21">
        <f t="shared" si="19"/>
        <v>0.10883922642834332</v>
      </c>
    </row>
    <row r="630" spans="1:9">
      <c r="A630" s="154" t="s">
        <v>575</v>
      </c>
      <c r="B630" s="154" t="s">
        <v>2294</v>
      </c>
      <c r="C630" s="154" t="s">
        <v>2058</v>
      </c>
      <c r="D630" s="179">
        <v>2207265217</v>
      </c>
      <c r="E630" s="179">
        <v>1825672239</v>
      </c>
      <c r="F630" s="179">
        <v>2248925972</v>
      </c>
      <c r="G630" s="179">
        <v>2934371226</v>
      </c>
      <c r="H630" s="21">
        <f t="shared" si="18"/>
        <v>0.30478782429215506</v>
      </c>
      <c r="I630" s="21">
        <f t="shared" si="19"/>
        <v>9.9563154662595243E-2</v>
      </c>
    </row>
    <row r="631" spans="1:9">
      <c r="A631" s="154" t="s">
        <v>576</v>
      </c>
      <c r="B631" s="154" t="s">
        <v>2295</v>
      </c>
      <c r="C631" s="154" t="s">
        <v>2058</v>
      </c>
      <c r="D631" s="179">
        <v>7913320412</v>
      </c>
      <c r="E631" s="179">
        <v>1160720473</v>
      </c>
      <c r="F631" s="179">
        <v>1507070311</v>
      </c>
      <c r="G631" s="179">
        <v>7962350694</v>
      </c>
      <c r="H631" s="21">
        <f t="shared" si="18"/>
        <v>4.283330602350377</v>
      </c>
      <c r="I631" s="21">
        <f t="shared" si="19"/>
        <v>2.0610550334578814E-3</v>
      </c>
    </row>
    <row r="632" spans="1:9">
      <c r="A632" s="154" t="s">
        <v>578</v>
      </c>
      <c r="B632" s="154" t="s">
        <v>2296</v>
      </c>
      <c r="C632" s="154" t="s">
        <v>2058</v>
      </c>
      <c r="D632" s="179">
        <v>93617677873</v>
      </c>
      <c r="E632" s="179">
        <v>58438859870</v>
      </c>
      <c r="F632" s="179">
        <v>107616370333</v>
      </c>
      <c r="G632" s="179"/>
      <c r="H632" s="21">
        <f t="shared" si="18"/>
        <v>-1</v>
      </c>
      <c r="I632" s="21">
        <f t="shared" si="19"/>
        <v>-1</v>
      </c>
    </row>
    <row r="633" spans="1:9">
      <c r="A633" s="154" t="s">
        <v>580</v>
      </c>
      <c r="B633" s="154" t="s">
        <v>2298</v>
      </c>
      <c r="C633" s="154" t="s">
        <v>2058</v>
      </c>
      <c r="D633" s="179">
        <v>48772362447</v>
      </c>
      <c r="E633" s="179">
        <v>92411564352</v>
      </c>
      <c r="F633" s="179">
        <v>39984317625</v>
      </c>
      <c r="G633" s="179"/>
      <c r="H633" s="21">
        <f t="shared" si="18"/>
        <v>-1</v>
      </c>
      <c r="I633" s="21">
        <f t="shared" si="19"/>
        <v>-1</v>
      </c>
    </row>
    <row r="634" spans="1:9">
      <c r="A634" s="154" t="s">
        <v>581</v>
      </c>
      <c r="B634" s="154" t="s">
        <v>2299</v>
      </c>
      <c r="C634" s="154" t="s">
        <v>2058</v>
      </c>
      <c r="D634" s="179">
        <v>51702818819</v>
      </c>
      <c r="E634" s="179">
        <v>51209144674</v>
      </c>
      <c r="F634" s="179">
        <v>47599878423</v>
      </c>
      <c r="G634" s="179">
        <v>48608545962</v>
      </c>
      <c r="H634" s="21">
        <f t="shared" si="18"/>
        <v>2.1190548640406134E-2</v>
      </c>
      <c r="I634" s="21">
        <f t="shared" si="19"/>
        <v>-2.0360842201943563E-2</v>
      </c>
    </row>
    <row r="635" spans="1:9">
      <c r="A635" s="154" t="s">
        <v>3540</v>
      </c>
      <c r="B635" s="154" t="s">
        <v>3541</v>
      </c>
      <c r="C635" s="154" t="s">
        <v>2058</v>
      </c>
      <c r="D635" s="179">
        <v>33280873525</v>
      </c>
      <c r="E635" s="179">
        <v>20355252643</v>
      </c>
      <c r="F635" s="179">
        <v>197820802263</v>
      </c>
      <c r="G635" s="179"/>
      <c r="H635" s="21">
        <f t="shared" si="18"/>
        <v>-1</v>
      </c>
      <c r="I635" s="21">
        <f t="shared" si="19"/>
        <v>-1</v>
      </c>
    </row>
    <row r="636" spans="1:9">
      <c r="A636" s="154" t="s">
        <v>582</v>
      </c>
      <c r="B636" s="154" t="s">
        <v>3938</v>
      </c>
      <c r="C636" s="154" t="s">
        <v>2058</v>
      </c>
      <c r="D636" s="179">
        <v>30074651702</v>
      </c>
      <c r="E636" s="179">
        <v>21124914806</v>
      </c>
      <c r="F636" s="179">
        <v>23311352</v>
      </c>
      <c r="G636" s="179"/>
      <c r="H636" s="21">
        <f t="shared" si="18"/>
        <v>-1</v>
      </c>
      <c r="I636" s="21">
        <f t="shared" si="19"/>
        <v>-1</v>
      </c>
    </row>
    <row r="637" spans="1:9">
      <c r="A637" s="154" t="s">
        <v>586</v>
      </c>
      <c r="B637" s="154" t="s">
        <v>2302</v>
      </c>
      <c r="C637" s="154" t="s">
        <v>2058</v>
      </c>
      <c r="D637" s="179">
        <v>17438720986</v>
      </c>
      <c r="E637" s="179">
        <v>21051666998</v>
      </c>
      <c r="F637" s="179">
        <v>23645853025</v>
      </c>
      <c r="G637" s="179"/>
      <c r="H637" s="21">
        <f t="shared" si="18"/>
        <v>-1</v>
      </c>
      <c r="I637" s="21">
        <f t="shared" si="19"/>
        <v>-1</v>
      </c>
    </row>
    <row r="638" spans="1:9">
      <c r="A638" s="154" t="s">
        <v>588</v>
      </c>
      <c r="B638" s="154" t="s">
        <v>2304</v>
      </c>
      <c r="C638" s="154" t="s">
        <v>2058</v>
      </c>
      <c r="D638" s="179">
        <v>15828669423</v>
      </c>
      <c r="E638" s="179">
        <v>11954282693</v>
      </c>
      <c r="F638" s="179">
        <v>25313374034</v>
      </c>
      <c r="G638" s="179"/>
      <c r="H638" s="21">
        <f t="shared" si="18"/>
        <v>-1</v>
      </c>
      <c r="I638" s="21">
        <f t="shared" si="19"/>
        <v>-1</v>
      </c>
    </row>
    <row r="639" spans="1:9">
      <c r="A639" s="154" t="s">
        <v>589</v>
      </c>
      <c r="B639" s="154" t="s">
        <v>2305</v>
      </c>
      <c r="C639" s="154" t="s">
        <v>2058</v>
      </c>
      <c r="D639" s="179">
        <v>810011739</v>
      </c>
      <c r="E639" s="179">
        <v>-29258003127</v>
      </c>
      <c r="F639" s="179">
        <v>-100142622762</v>
      </c>
      <c r="G639" s="179">
        <v>2582805880</v>
      </c>
      <c r="H639" s="21">
        <f t="shared" si="18"/>
        <v>1.0257912745718507</v>
      </c>
      <c r="I639" s="21">
        <f t="shared" si="19"/>
        <v>0.47186106755563428</v>
      </c>
    </row>
    <row r="640" spans="1:9">
      <c r="A640" s="154" t="s">
        <v>590</v>
      </c>
      <c r="B640" s="154" t="s">
        <v>2306</v>
      </c>
      <c r="C640" s="154" t="s">
        <v>2058</v>
      </c>
      <c r="D640" s="179">
        <v>1707641416</v>
      </c>
      <c r="E640" s="179">
        <v>1820245556</v>
      </c>
      <c r="F640" s="179">
        <v>1668516375</v>
      </c>
      <c r="G640" s="179">
        <v>2139494105</v>
      </c>
      <c r="H640" s="21">
        <f t="shared" si="18"/>
        <v>0.28227336396383884</v>
      </c>
      <c r="I640" s="21">
        <f t="shared" si="19"/>
        <v>7.8048099479236077E-2</v>
      </c>
    </row>
    <row r="641" spans="1:9">
      <c r="A641" s="154" t="s">
        <v>591</v>
      </c>
      <c r="B641" s="154" t="s">
        <v>2307</v>
      </c>
      <c r="C641" s="154" t="s">
        <v>2058</v>
      </c>
      <c r="D641" s="179">
        <v>33981563202</v>
      </c>
      <c r="E641" s="179">
        <v>18829139146</v>
      </c>
      <c r="F641" s="179">
        <v>-26629757866</v>
      </c>
      <c r="G641" s="179"/>
      <c r="H641" s="21">
        <f t="shared" si="18"/>
        <v>1</v>
      </c>
      <c r="I641" s="21">
        <f t="shared" si="19"/>
        <v>-1</v>
      </c>
    </row>
    <row r="642" spans="1:9">
      <c r="A642" s="154" t="s">
        <v>592</v>
      </c>
      <c r="B642" s="154" t="s">
        <v>2308</v>
      </c>
      <c r="C642" s="154" t="s">
        <v>2058</v>
      </c>
      <c r="D642" s="179">
        <v>15725636132</v>
      </c>
      <c r="E642" s="179">
        <v>16468647332</v>
      </c>
      <c r="F642" s="179">
        <v>8849948307</v>
      </c>
      <c r="G642" s="179">
        <v>6687021923</v>
      </c>
      <c r="H642" s="21">
        <f t="shared" si="18"/>
        <v>-0.24439988901282064</v>
      </c>
      <c r="I642" s="21">
        <f t="shared" si="19"/>
        <v>-0.24801673650109679</v>
      </c>
    </row>
    <row r="643" spans="1:9">
      <c r="A643" s="154" t="s">
        <v>594</v>
      </c>
      <c r="B643" s="154" t="s">
        <v>2310</v>
      </c>
      <c r="C643" s="154" t="s">
        <v>2058</v>
      </c>
      <c r="D643" s="179">
        <v>1178262376</v>
      </c>
      <c r="E643" s="179">
        <v>1032046328</v>
      </c>
      <c r="F643" s="179">
        <v>1259567645</v>
      </c>
      <c r="G643" s="179"/>
      <c r="H643" s="21">
        <f t="shared" ref="H643:H706" si="20">(G643-F643)/ABS(F643)</f>
        <v>-1</v>
      </c>
      <c r="I643" s="21">
        <f t="shared" ref="I643:I706" si="21">(1+(G643-D643)/ABS(D643))^(1/3)-1</f>
        <v>-1</v>
      </c>
    </row>
    <row r="644" spans="1:9">
      <c r="A644" s="154" t="s">
        <v>595</v>
      </c>
      <c r="B644" s="154" t="s">
        <v>2311</v>
      </c>
      <c r="C644" s="154" t="s">
        <v>2058</v>
      </c>
      <c r="D644" s="179">
        <v>187791444255</v>
      </c>
      <c r="E644" s="179">
        <v>155977823963</v>
      </c>
      <c r="F644" s="179">
        <v>116937503290</v>
      </c>
      <c r="G644" s="179"/>
      <c r="H644" s="21">
        <f t="shared" si="20"/>
        <v>-1</v>
      </c>
      <c r="I644" s="21">
        <f t="shared" si="21"/>
        <v>-1</v>
      </c>
    </row>
    <row r="645" spans="1:9">
      <c r="A645" s="154" t="s">
        <v>596</v>
      </c>
      <c r="B645" s="154" t="s">
        <v>2312</v>
      </c>
      <c r="C645" s="154" t="s">
        <v>2058</v>
      </c>
      <c r="D645" s="179">
        <v>37912298104</v>
      </c>
      <c r="E645" s="179">
        <v>41197424439</v>
      </c>
      <c r="F645" s="179">
        <v>60985587287</v>
      </c>
      <c r="G645" s="179">
        <v>36202584606</v>
      </c>
      <c r="H645" s="21">
        <f t="shared" si="20"/>
        <v>-0.40637474825601738</v>
      </c>
      <c r="I645" s="21">
        <f t="shared" si="21"/>
        <v>-1.5263984024760258E-2</v>
      </c>
    </row>
    <row r="646" spans="1:9">
      <c r="A646" s="154" t="s">
        <v>597</v>
      </c>
      <c r="B646" s="154" t="s">
        <v>2313</v>
      </c>
      <c r="C646" s="154" t="s">
        <v>2058</v>
      </c>
      <c r="D646" s="179">
        <v>8446825058</v>
      </c>
      <c r="E646" s="179">
        <v>9282613909</v>
      </c>
      <c r="F646" s="179">
        <v>8452899966</v>
      </c>
      <c r="G646" s="179">
        <v>11119769046</v>
      </c>
      <c r="H646" s="21">
        <f t="shared" si="20"/>
        <v>0.31549753229387739</v>
      </c>
      <c r="I646" s="21">
        <f t="shared" si="21"/>
        <v>9.5975272985235893E-2</v>
      </c>
    </row>
    <row r="647" spans="1:9">
      <c r="A647" s="154" t="s">
        <v>598</v>
      </c>
      <c r="B647" s="154" t="s">
        <v>2314</v>
      </c>
      <c r="C647" s="154" t="s">
        <v>2058</v>
      </c>
      <c r="D647" s="179">
        <v>59365655175</v>
      </c>
      <c r="E647" s="179">
        <v>51441744862</v>
      </c>
      <c r="F647" s="179">
        <v>100198776318</v>
      </c>
      <c r="G647" s="179">
        <v>128378968108</v>
      </c>
      <c r="H647" s="21">
        <f t="shared" si="20"/>
        <v>0.28124287367107925</v>
      </c>
      <c r="I647" s="21">
        <f t="shared" si="21"/>
        <v>0.2931618140954757</v>
      </c>
    </row>
    <row r="648" spans="1:9">
      <c r="A648" s="154" t="s">
        <v>599</v>
      </c>
      <c r="B648" s="154" t="s">
        <v>2315</v>
      </c>
      <c r="C648" s="154" t="s">
        <v>2058</v>
      </c>
      <c r="D648" s="179">
        <v>159298933</v>
      </c>
      <c r="E648" s="179">
        <v>1589033293</v>
      </c>
      <c r="F648" s="179">
        <v>-1054289925</v>
      </c>
      <c r="G648" s="179"/>
      <c r="H648" s="21">
        <f t="shared" si="20"/>
        <v>1</v>
      </c>
      <c r="I648" s="21">
        <f t="shared" si="21"/>
        <v>-1</v>
      </c>
    </row>
    <row r="649" spans="1:9">
      <c r="A649" s="154" t="s">
        <v>600</v>
      </c>
      <c r="B649" s="154" t="s">
        <v>2316</v>
      </c>
      <c r="C649" s="154" t="s">
        <v>2058</v>
      </c>
      <c r="D649" s="179">
        <v>8946045440</v>
      </c>
      <c r="E649" s="179">
        <v>17420418280</v>
      </c>
      <c r="F649" s="179">
        <v>10630287845</v>
      </c>
      <c r="G649" s="179">
        <v>16265743684</v>
      </c>
      <c r="H649" s="21">
        <f t="shared" si="20"/>
        <v>0.5301320078224091</v>
      </c>
      <c r="I649" s="21">
        <f t="shared" si="21"/>
        <v>0.22052761002716625</v>
      </c>
    </row>
    <row r="650" spans="1:9">
      <c r="A650" s="154" t="s">
        <v>744</v>
      </c>
      <c r="B650" s="154" t="s">
        <v>2317</v>
      </c>
      <c r="C650" s="154" t="s">
        <v>2058</v>
      </c>
      <c r="D650" s="179">
        <v>19610637603</v>
      </c>
      <c r="E650" s="179">
        <v>17889669454</v>
      </c>
      <c r="F650" s="179">
        <v>12249760579</v>
      </c>
      <c r="G650" s="179">
        <v>13433902619</v>
      </c>
      <c r="H650" s="21">
        <f t="shared" si="20"/>
        <v>9.6666545632736481E-2</v>
      </c>
      <c r="I650" s="21">
        <f t="shared" si="21"/>
        <v>-0.11847054696256831</v>
      </c>
    </row>
    <row r="651" spans="1:9">
      <c r="A651" s="154" t="s">
        <v>604</v>
      </c>
      <c r="B651" s="154" t="s">
        <v>2318</v>
      </c>
      <c r="C651" s="154" t="s">
        <v>2058</v>
      </c>
      <c r="D651" s="179">
        <v>2540998286</v>
      </c>
      <c r="E651" s="179">
        <v>3308517386</v>
      </c>
      <c r="F651" s="179">
        <v>8760190461</v>
      </c>
      <c r="G651" s="179"/>
      <c r="H651" s="21">
        <f t="shared" si="20"/>
        <v>-1</v>
      </c>
      <c r="I651" s="21">
        <f t="shared" si="21"/>
        <v>-1</v>
      </c>
    </row>
    <row r="652" spans="1:9">
      <c r="A652" s="154" t="s">
        <v>605</v>
      </c>
      <c r="B652" s="154" t="s">
        <v>2319</v>
      </c>
      <c r="C652" s="154" t="s">
        <v>2058</v>
      </c>
      <c r="D652" s="179">
        <v>162216054110</v>
      </c>
      <c r="E652" s="179">
        <v>559293397569</v>
      </c>
      <c r="F652" s="179">
        <v>1015614429067</v>
      </c>
      <c r="G652" s="179">
        <v>1344779745933</v>
      </c>
      <c r="H652" s="21">
        <f t="shared" si="20"/>
        <v>0.32410460844711469</v>
      </c>
      <c r="I652" s="21">
        <f t="shared" si="21"/>
        <v>1.023884738267363</v>
      </c>
    </row>
    <row r="653" spans="1:9">
      <c r="A653" s="154" t="s">
        <v>607</v>
      </c>
      <c r="B653" s="154" t="s">
        <v>2321</v>
      </c>
      <c r="C653" s="154" t="s">
        <v>2058</v>
      </c>
      <c r="D653" s="179">
        <v>16030784098</v>
      </c>
      <c r="E653" s="179">
        <v>14142594730</v>
      </c>
      <c r="F653" s="179">
        <v>34507442049</v>
      </c>
      <c r="G653" s="179"/>
      <c r="H653" s="21">
        <f t="shared" si="20"/>
        <v>-1</v>
      </c>
      <c r="I653" s="21">
        <f t="shared" si="21"/>
        <v>-1</v>
      </c>
    </row>
    <row r="654" spans="1:9">
      <c r="A654" s="154" t="s">
        <v>609</v>
      </c>
      <c r="B654" s="154" t="s">
        <v>2323</v>
      </c>
      <c r="C654" s="154" t="s">
        <v>2058</v>
      </c>
      <c r="D654" s="179">
        <v>53428157139</v>
      </c>
      <c r="E654" s="179">
        <v>76701231610</v>
      </c>
      <c r="F654" s="179">
        <v>154734017247</v>
      </c>
      <c r="G654" s="179"/>
      <c r="H654" s="21">
        <f t="shared" si="20"/>
        <v>-1</v>
      </c>
      <c r="I654" s="21">
        <f t="shared" si="21"/>
        <v>-1</v>
      </c>
    </row>
    <row r="655" spans="1:9">
      <c r="A655" s="154" t="s">
        <v>610</v>
      </c>
      <c r="B655" s="154" t="s">
        <v>2324</v>
      </c>
      <c r="C655" s="154" t="s">
        <v>2058</v>
      </c>
      <c r="D655" s="179">
        <v>309005370760</v>
      </c>
      <c r="E655" s="179">
        <v>522965923130</v>
      </c>
      <c r="F655" s="179">
        <v>525692480989</v>
      </c>
      <c r="G655" s="179">
        <v>359790749885</v>
      </c>
      <c r="H655" s="21">
        <f t="shared" si="20"/>
        <v>-0.31558703444242614</v>
      </c>
      <c r="I655" s="21">
        <f t="shared" si="21"/>
        <v>5.2029670796965188E-2</v>
      </c>
    </row>
    <row r="656" spans="1:9">
      <c r="A656" s="154" t="s">
        <v>612</v>
      </c>
      <c r="B656" s="154" t="s">
        <v>2325</v>
      </c>
      <c r="C656" s="154" t="s">
        <v>2058</v>
      </c>
      <c r="D656" s="179">
        <v>11780765327</v>
      </c>
      <c r="E656" s="179">
        <v>9539623542</v>
      </c>
      <c r="F656" s="179">
        <v>9250938640</v>
      </c>
      <c r="G656" s="179">
        <v>3475235900</v>
      </c>
      <c r="H656" s="21">
        <f t="shared" si="20"/>
        <v>-0.6243369418781487</v>
      </c>
      <c r="I656" s="21">
        <f t="shared" si="21"/>
        <v>-0.33431271512980143</v>
      </c>
    </row>
    <row r="657" spans="1:9">
      <c r="A657" s="154" t="s">
        <v>611</v>
      </c>
      <c r="B657" s="154" t="s">
        <v>2326</v>
      </c>
      <c r="C657" s="154" t="s">
        <v>2058</v>
      </c>
      <c r="D657" s="179">
        <v>560451111</v>
      </c>
      <c r="E657" s="179">
        <v>-3301934996</v>
      </c>
      <c r="F657" s="179">
        <v>1195157478</v>
      </c>
      <c r="G657" s="179">
        <v>-10071003718</v>
      </c>
      <c r="H657" s="21">
        <f t="shared" si="20"/>
        <v>-9.4265077225245797</v>
      </c>
      <c r="I657" s="21">
        <f t="shared" si="21"/>
        <v>-3.6192583713750195</v>
      </c>
    </row>
    <row r="658" spans="1:9">
      <c r="A658" s="154" t="s">
        <v>932</v>
      </c>
      <c r="B658" s="154" t="s">
        <v>3227</v>
      </c>
      <c r="C658" s="154" t="s">
        <v>2058</v>
      </c>
      <c r="D658" s="179">
        <v>24044121842</v>
      </c>
      <c r="E658" s="179">
        <v>-33481640682</v>
      </c>
      <c r="F658" s="179">
        <v>-48499527359</v>
      </c>
      <c r="G658" s="179"/>
      <c r="H658" s="21">
        <f t="shared" si="20"/>
        <v>1</v>
      </c>
      <c r="I658" s="21">
        <f t="shared" si="21"/>
        <v>-1</v>
      </c>
    </row>
    <row r="659" spans="1:9">
      <c r="A659" s="154" t="s">
        <v>615</v>
      </c>
      <c r="B659" s="154" t="s">
        <v>2328</v>
      </c>
      <c r="C659" s="154" t="s">
        <v>2058</v>
      </c>
      <c r="D659" s="179">
        <v>33164052176</v>
      </c>
      <c r="E659" s="179">
        <v>4884724338</v>
      </c>
      <c r="F659" s="179">
        <v>29308922454</v>
      </c>
      <c r="G659" s="179"/>
      <c r="H659" s="21">
        <f t="shared" si="20"/>
        <v>-1</v>
      </c>
      <c r="I659" s="21">
        <f t="shared" si="21"/>
        <v>-1</v>
      </c>
    </row>
    <row r="660" spans="1:9">
      <c r="A660" s="154" t="s">
        <v>616</v>
      </c>
      <c r="B660" s="154" t="s">
        <v>2329</v>
      </c>
      <c r="C660" s="154" t="s">
        <v>2058</v>
      </c>
      <c r="D660" s="179">
        <v>-9238023859</v>
      </c>
      <c r="E660" s="179">
        <v>1486235369</v>
      </c>
      <c r="F660" s="179">
        <v>4549365890</v>
      </c>
      <c r="G660" s="179">
        <v>-9483506021</v>
      </c>
      <c r="H660" s="21">
        <f t="shared" si="20"/>
        <v>-3.0845775543896736</v>
      </c>
      <c r="I660" s="21">
        <f t="shared" si="21"/>
        <v>-8.9373097717998506E-3</v>
      </c>
    </row>
    <row r="661" spans="1:9">
      <c r="A661" s="154" t="s">
        <v>617</v>
      </c>
      <c r="B661" s="154" t="s">
        <v>4157</v>
      </c>
      <c r="C661" s="154" t="s">
        <v>2058</v>
      </c>
      <c r="D661" s="179">
        <v>16651730211</v>
      </c>
      <c r="E661" s="179">
        <v>14915231685</v>
      </c>
      <c r="F661" s="179">
        <v>14315710348</v>
      </c>
      <c r="G661" s="179"/>
      <c r="H661" s="21">
        <f t="shared" si="20"/>
        <v>-1</v>
      </c>
      <c r="I661" s="21">
        <f t="shared" si="21"/>
        <v>-1</v>
      </c>
    </row>
    <row r="662" spans="1:9">
      <c r="A662" s="154" t="s">
        <v>618</v>
      </c>
      <c r="B662" s="154" t="s">
        <v>2331</v>
      </c>
      <c r="C662" s="154" t="s">
        <v>2058</v>
      </c>
      <c r="D662" s="179">
        <v>4499902382</v>
      </c>
      <c r="E662" s="179">
        <v>10101106891</v>
      </c>
      <c r="F662" s="179">
        <v>6165783210</v>
      </c>
      <c r="G662" s="179">
        <v>7924719288</v>
      </c>
      <c r="H662" s="21">
        <f t="shared" si="20"/>
        <v>0.2852737467556859</v>
      </c>
      <c r="I662" s="21">
        <f t="shared" si="21"/>
        <v>0.20761064216669078</v>
      </c>
    </row>
    <row r="663" spans="1:9">
      <c r="A663" s="154" t="s">
        <v>619</v>
      </c>
      <c r="B663" s="154" t="s">
        <v>2332</v>
      </c>
      <c r="C663" s="154" t="s">
        <v>2058</v>
      </c>
      <c r="D663" s="179">
        <v>991707761</v>
      </c>
      <c r="E663" s="179">
        <v>716303294</v>
      </c>
      <c r="F663" s="179">
        <v>461640326</v>
      </c>
      <c r="G663" s="179"/>
      <c r="H663" s="21">
        <f t="shared" si="20"/>
        <v>-1</v>
      </c>
      <c r="I663" s="21">
        <f t="shared" si="21"/>
        <v>-1</v>
      </c>
    </row>
    <row r="664" spans="1:9">
      <c r="A664" s="154" t="s">
        <v>1599</v>
      </c>
      <c r="B664" s="154" t="s">
        <v>2333</v>
      </c>
      <c r="C664" s="154" t="s">
        <v>2058</v>
      </c>
      <c r="D664" s="179">
        <v>106730789693</v>
      </c>
      <c r="E664" s="179">
        <v>116366184392</v>
      </c>
      <c r="F664" s="179">
        <v>196648864114</v>
      </c>
      <c r="G664" s="179">
        <v>201714528637</v>
      </c>
      <c r="H664" s="21">
        <f t="shared" si="20"/>
        <v>2.5759948046602324E-2</v>
      </c>
      <c r="I664" s="21">
        <f t="shared" si="21"/>
        <v>0.23637197507930696</v>
      </c>
    </row>
    <row r="665" spans="1:9">
      <c r="A665" s="154" t="s">
        <v>620</v>
      </c>
      <c r="B665" s="154" t="s">
        <v>2334</v>
      </c>
      <c r="C665" s="154" t="s">
        <v>2058</v>
      </c>
      <c r="D665" s="179">
        <v>20307135972</v>
      </c>
      <c r="E665" s="179">
        <v>23010016598</v>
      </c>
      <c r="F665" s="179">
        <v>27063996847</v>
      </c>
      <c r="G665" s="179"/>
      <c r="H665" s="21">
        <f t="shared" si="20"/>
        <v>-1</v>
      </c>
      <c r="I665" s="21">
        <f t="shared" si="21"/>
        <v>-1</v>
      </c>
    </row>
    <row r="666" spans="1:9">
      <c r="A666" s="154" t="s">
        <v>4202</v>
      </c>
      <c r="B666" s="154" t="s">
        <v>4203</v>
      </c>
      <c r="C666" s="154" t="s">
        <v>2058</v>
      </c>
      <c r="D666" s="179"/>
      <c r="E666" s="179"/>
      <c r="F666" s="179">
        <v>62603420556</v>
      </c>
      <c r="G666" s="179">
        <v>58489618387</v>
      </c>
      <c r="H666" s="21">
        <f t="shared" si="20"/>
        <v>-6.5712098994976195E-2</v>
      </c>
      <c r="I666" s="21" t="e">
        <f t="shared" si="21"/>
        <v>#DIV/0!</v>
      </c>
    </row>
    <row r="667" spans="1:9">
      <c r="A667" s="154" t="s">
        <v>624</v>
      </c>
      <c r="B667" s="154" t="s">
        <v>2341</v>
      </c>
      <c r="C667" s="154" t="s">
        <v>2058</v>
      </c>
      <c r="D667" s="179">
        <v>18571315558</v>
      </c>
      <c r="E667" s="179">
        <v>12975052473</v>
      </c>
      <c r="F667" s="179">
        <v>14794749264</v>
      </c>
      <c r="G667" s="179">
        <v>18244236320</v>
      </c>
      <c r="H667" s="21">
        <f t="shared" si="20"/>
        <v>0.23315616874924822</v>
      </c>
      <c r="I667" s="21">
        <f t="shared" si="21"/>
        <v>-5.9054949341653673E-3</v>
      </c>
    </row>
    <row r="668" spans="1:9">
      <c r="A668" s="154" t="s">
        <v>626</v>
      </c>
      <c r="B668" s="154" t="s">
        <v>2342</v>
      </c>
      <c r="C668" s="154" t="s">
        <v>2058</v>
      </c>
      <c r="D668" s="179">
        <v>9756881421</v>
      </c>
      <c r="E668" s="179">
        <v>10983142597</v>
      </c>
      <c r="F668" s="179">
        <v>4918602880</v>
      </c>
      <c r="G668" s="179">
        <v>10113832362</v>
      </c>
      <c r="H668" s="21">
        <f t="shared" si="20"/>
        <v>1.0562408896893909</v>
      </c>
      <c r="I668" s="21">
        <f t="shared" si="21"/>
        <v>1.2049080575535553E-2</v>
      </c>
    </row>
    <row r="669" spans="1:9">
      <c r="A669" s="154" t="s">
        <v>627</v>
      </c>
      <c r="B669" s="154" t="s">
        <v>4134</v>
      </c>
      <c r="C669" s="154" t="s">
        <v>2058</v>
      </c>
      <c r="D669" s="179">
        <v>29116668316</v>
      </c>
      <c r="E669" s="179">
        <v>52305871609</v>
      </c>
      <c r="F669" s="179">
        <v>161506710448</v>
      </c>
      <c r="G669" s="179"/>
      <c r="H669" s="21">
        <f t="shared" si="20"/>
        <v>-1</v>
      </c>
      <c r="I669" s="21">
        <f t="shared" si="21"/>
        <v>-1</v>
      </c>
    </row>
    <row r="670" spans="1:9">
      <c r="A670" s="154" t="s">
        <v>628</v>
      </c>
      <c r="B670" s="154" t="s">
        <v>2344</v>
      </c>
      <c r="C670" s="154" t="s">
        <v>2058</v>
      </c>
      <c r="D670" s="179">
        <v>9986370262</v>
      </c>
      <c r="E670" s="179">
        <v>5050910890</v>
      </c>
      <c r="F670" s="179">
        <v>3811598714</v>
      </c>
      <c r="G670" s="179"/>
      <c r="H670" s="21">
        <f t="shared" si="20"/>
        <v>-1</v>
      </c>
      <c r="I670" s="21">
        <f t="shared" si="21"/>
        <v>-1</v>
      </c>
    </row>
    <row r="671" spans="1:9">
      <c r="A671" s="154" t="s">
        <v>2345</v>
      </c>
      <c r="B671" s="154" t="s">
        <v>2346</v>
      </c>
      <c r="C671" s="154" t="s">
        <v>2058</v>
      </c>
      <c r="D671" s="179">
        <v>243941909147</v>
      </c>
      <c r="E671" s="179">
        <v>176502985687</v>
      </c>
      <c r="F671" s="179">
        <v>84195461483</v>
      </c>
      <c r="G671" s="179">
        <v>101497185909</v>
      </c>
      <c r="H671" s="21">
        <f t="shared" si="20"/>
        <v>0.20549473951744313</v>
      </c>
      <c r="I671" s="21">
        <f t="shared" si="21"/>
        <v>-0.25345522373902285</v>
      </c>
    </row>
    <row r="672" spans="1:9">
      <c r="A672" s="154" t="s">
        <v>629</v>
      </c>
      <c r="B672" s="154" t="s">
        <v>2347</v>
      </c>
      <c r="C672" s="154" t="s">
        <v>2058</v>
      </c>
      <c r="D672" s="179">
        <v>3419656107</v>
      </c>
      <c r="E672" s="179">
        <v>2360298838</v>
      </c>
      <c r="F672" s="179">
        <v>1088709298</v>
      </c>
      <c r="G672" s="179">
        <v>508842048</v>
      </c>
      <c r="H672" s="21">
        <f t="shared" si="20"/>
        <v>-0.53261899302709914</v>
      </c>
      <c r="I672" s="21">
        <f t="shared" si="21"/>
        <v>-0.47009235400379257</v>
      </c>
    </row>
    <row r="673" spans="1:9">
      <c r="A673" s="154" t="s">
        <v>630</v>
      </c>
      <c r="B673" s="154" t="s">
        <v>2348</v>
      </c>
      <c r="C673" s="154" t="s">
        <v>2058</v>
      </c>
      <c r="D673" s="179">
        <v>68567308884</v>
      </c>
      <c r="E673" s="179">
        <v>71355230626</v>
      </c>
      <c r="F673" s="179">
        <v>22420523333</v>
      </c>
      <c r="G673" s="179">
        <v>40458200578</v>
      </c>
      <c r="H673" s="21">
        <f t="shared" si="20"/>
        <v>0.80451633430210623</v>
      </c>
      <c r="I673" s="21">
        <f t="shared" si="21"/>
        <v>-0.1612552409200918</v>
      </c>
    </row>
    <row r="674" spans="1:9">
      <c r="A674" s="154" t="s">
        <v>632</v>
      </c>
      <c r="B674" s="154" t="s">
        <v>2349</v>
      </c>
      <c r="C674" s="154" t="s">
        <v>2058</v>
      </c>
      <c r="D674" s="179">
        <v>227222215418</v>
      </c>
      <c r="E674" s="179">
        <v>222119288501</v>
      </c>
      <c r="F674" s="179">
        <v>176551010179</v>
      </c>
      <c r="G674" s="179"/>
      <c r="H674" s="21">
        <f t="shared" si="20"/>
        <v>-1</v>
      </c>
      <c r="I674" s="21">
        <f t="shared" si="21"/>
        <v>-1</v>
      </c>
    </row>
    <row r="675" spans="1:9">
      <c r="A675" s="154" t="s">
        <v>633</v>
      </c>
      <c r="B675" s="154" t="s">
        <v>3867</v>
      </c>
      <c r="C675" s="154" t="s">
        <v>2058</v>
      </c>
      <c r="D675" s="179">
        <v>49362374775</v>
      </c>
      <c r="E675" s="179">
        <v>40024902926</v>
      </c>
      <c r="F675" s="179">
        <v>2154707957</v>
      </c>
      <c r="G675" s="179">
        <v>4424557863</v>
      </c>
      <c r="H675" s="21">
        <f t="shared" si="20"/>
        <v>1.0534373805164354</v>
      </c>
      <c r="I675" s="21">
        <f t="shared" si="21"/>
        <v>-0.55246746712799921</v>
      </c>
    </row>
    <row r="676" spans="1:9">
      <c r="A676" s="154" t="s">
        <v>635</v>
      </c>
      <c r="B676" s="154" t="s">
        <v>2352</v>
      </c>
      <c r="C676" s="154" t="s">
        <v>2058</v>
      </c>
      <c r="D676" s="179">
        <v>67264592035</v>
      </c>
      <c r="E676" s="179">
        <v>-36578907073</v>
      </c>
      <c r="F676" s="179">
        <v>52619926631</v>
      </c>
      <c r="G676" s="179">
        <v>32409735628</v>
      </c>
      <c r="H676" s="21">
        <f t="shared" si="20"/>
        <v>-0.3840786617724693</v>
      </c>
      <c r="I676" s="21">
        <f t="shared" si="21"/>
        <v>-0.21603562963169676</v>
      </c>
    </row>
    <row r="677" spans="1:9">
      <c r="A677" s="154" t="s">
        <v>695</v>
      </c>
      <c r="B677" s="154" t="s">
        <v>2353</v>
      </c>
      <c r="C677" s="154" t="s">
        <v>2058</v>
      </c>
      <c r="D677" s="179">
        <v>187778993937</v>
      </c>
      <c r="E677" s="179">
        <v>331623553324</v>
      </c>
      <c r="F677" s="179">
        <v>199650125203</v>
      </c>
      <c r="G677" s="179"/>
      <c r="H677" s="21">
        <f t="shared" si="20"/>
        <v>-1</v>
      </c>
      <c r="I677" s="21">
        <f t="shared" si="21"/>
        <v>-1</v>
      </c>
    </row>
    <row r="678" spans="1:9">
      <c r="A678" s="154" t="s">
        <v>638</v>
      </c>
      <c r="B678" s="154" t="s">
        <v>2354</v>
      </c>
      <c r="C678" s="154" t="s">
        <v>2058</v>
      </c>
      <c r="D678" s="179">
        <v>4458730646</v>
      </c>
      <c r="E678" s="179">
        <v>11888052149</v>
      </c>
      <c r="F678" s="179">
        <v>10024304981</v>
      </c>
      <c r="G678" s="179">
        <v>9809217002</v>
      </c>
      <c r="H678" s="21">
        <f t="shared" si="20"/>
        <v>-2.1456647558875781E-2</v>
      </c>
      <c r="I678" s="21">
        <f t="shared" si="21"/>
        <v>0.30059187028697298</v>
      </c>
    </row>
    <row r="679" spans="1:9">
      <c r="A679" s="154" t="s">
        <v>639</v>
      </c>
      <c r="B679" s="154" t="s">
        <v>2355</v>
      </c>
      <c r="C679" s="154" t="s">
        <v>2058</v>
      </c>
      <c r="D679" s="179">
        <v>5741241018</v>
      </c>
      <c r="E679" s="179">
        <v>3520635744</v>
      </c>
      <c r="F679" s="179">
        <v>1282389495</v>
      </c>
      <c r="G679" s="179">
        <v>4345585183</v>
      </c>
      <c r="H679" s="21">
        <f t="shared" si="20"/>
        <v>2.3886624929035309</v>
      </c>
      <c r="I679" s="21">
        <f t="shared" si="21"/>
        <v>-8.8659166912096188E-2</v>
      </c>
    </row>
    <row r="680" spans="1:9">
      <c r="A680" s="154" t="s">
        <v>641</v>
      </c>
      <c r="B680" s="154" t="s">
        <v>3807</v>
      </c>
      <c r="C680" s="154" t="s">
        <v>2058</v>
      </c>
      <c r="D680" s="179">
        <v>292898319306</v>
      </c>
      <c r="E680" s="179">
        <v>217629053790</v>
      </c>
      <c r="F680" s="179">
        <v>314824208164</v>
      </c>
      <c r="G680" s="179">
        <v>391968936388</v>
      </c>
      <c r="H680" s="21">
        <f t="shared" si="20"/>
        <v>0.24504064879220894</v>
      </c>
      <c r="I680" s="21">
        <f t="shared" si="21"/>
        <v>0.10199153110683201</v>
      </c>
    </row>
    <row r="681" spans="1:9">
      <c r="A681" s="154" t="s">
        <v>1492</v>
      </c>
      <c r="B681" s="154" t="s">
        <v>3312</v>
      </c>
      <c r="C681" s="154" t="s">
        <v>2058</v>
      </c>
      <c r="D681" s="179">
        <v>13025500758</v>
      </c>
      <c r="E681" s="179">
        <v>22146181115</v>
      </c>
      <c r="F681" s="179">
        <v>23124604064</v>
      </c>
      <c r="G681" s="179">
        <v>24716102598</v>
      </c>
      <c r="H681" s="21">
        <f t="shared" si="20"/>
        <v>6.8822736579417523E-2</v>
      </c>
      <c r="I681" s="21">
        <f t="shared" si="21"/>
        <v>0.23802245037081482</v>
      </c>
    </row>
    <row r="682" spans="1:9">
      <c r="A682" s="154" t="s">
        <v>643</v>
      </c>
      <c r="B682" s="154" t="s">
        <v>3556</v>
      </c>
      <c r="C682" s="154" t="s">
        <v>2058</v>
      </c>
      <c r="D682" s="179">
        <v>14695880851</v>
      </c>
      <c r="E682" s="179">
        <v>19983677351</v>
      </c>
      <c r="F682" s="179">
        <v>41594284840</v>
      </c>
      <c r="G682" s="179">
        <v>230071723716</v>
      </c>
      <c r="H682" s="21">
        <f t="shared" si="20"/>
        <v>4.5313301959875698</v>
      </c>
      <c r="I682" s="21">
        <f t="shared" si="21"/>
        <v>1.5016269180027657</v>
      </c>
    </row>
    <row r="683" spans="1:9">
      <c r="A683" s="154" t="s">
        <v>644</v>
      </c>
      <c r="B683" s="154" t="s">
        <v>2358</v>
      </c>
      <c r="C683" s="154" t="s">
        <v>2058</v>
      </c>
      <c r="D683" s="179">
        <v>3449498173</v>
      </c>
      <c r="E683" s="179">
        <v>4231511987</v>
      </c>
      <c r="F683" s="179">
        <v>5214771051</v>
      </c>
      <c r="G683" s="179">
        <v>2086095360</v>
      </c>
      <c r="H683" s="21">
        <f t="shared" si="20"/>
        <v>-0.59996415190654173</v>
      </c>
      <c r="I683" s="21">
        <f t="shared" si="21"/>
        <v>-0.15434592504418665</v>
      </c>
    </row>
    <row r="684" spans="1:9">
      <c r="A684" s="154" t="s">
        <v>647</v>
      </c>
      <c r="B684" s="154" t="s">
        <v>2360</v>
      </c>
      <c r="C684" s="154" t="s">
        <v>2058</v>
      </c>
      <c r="D684" s="179">
        <v>11506605654</v>
      </c>
      <c r="E684" s="179">
        <v>7573602042</v>
      </c>
      <c r="F684" s="179">
        <v>3045626792</v>
      </c>
      <c r="G684" s="179">
        <v>2774156762</v>
      </c>
      <c r="H684" s="21">
        <f t="shared" si="20"/>
        <v>-8.9134371523482442E-2</v>
      </c>
      <c r="I684" s="21">
        <f t="shared" si="21"/>
        <v>-0.3776119344745843</v>
      </c>
    </row>
    <row r="685" spans="1:9">
      <c r="A685" s="154" t="s">
        <v>631</v>
      </c>
      <c r="B685" s="154" t="s">
        <v>2361</v>
      </c>
      <c r="C685" s="154" t="s">
        <v>2058</v>
      </c>
      <c r="D685" s="179">
        <v>-1803630495</v>
      </c>
      <c r="E685" s="179">
        <v>19308685002</v>
      </c>
      <c r="F685" s="179">
        <v>-16033823730</v>
      </c>
      <c r="G685" s="179">
        <v>-9605253318</v>
      </c>
      <c r="H685" s="21">
        <f t="shared" si="20"/>
        <v>0.40093807442649237</v>
      </c>
      <c r="I685" s="21">
        <f t="shared" si="21"/>
        <v>-2.4926321055815608</v>
      </c>
    </row>
    <row r="686" spans="1:9">
      <c r="A686" s="154" t="s">
        <v>636</v>
      </c>
      <c r="B686" s="154" t="s">
        <v>2362</v>
      </c>
      <c r="C686" s="154" t="s">
        <v>2058</v>
      </c>
      <c r="D686" s="179">
        <v>4920349336</v>
      </c>
      <c r="E686" s="179">
        <v>23608510393</v>
      </c>
      <c r="F686" s="179">
        <v>-7828309448</v>
      </c>
      <c r="G686" s="179"/>
      <c r="H686" s="21">
        <f t="shared" si="20"/>
        <v>1</v>
      </c>
      <c r="I686" s="21">
        <f t="shared" si="21"/>
        <v>-1</v>
      </c>
    </row>
    <row r="687" spans="1:9">
      <c r="A687" s="154" t="s">
        <v>648</v>
      </c>
      <c r="B687" s="154" t="s">
        <v>2363</v>
      </c>
      <c r="C687" s="154" t="s">
        <v>2058</v>
      </c>
      <c r="D687" s="179">
        <v>26916743459</v>
      </c>
      <c r="E687" s="179">
        <v>24470507575</v>
      </c>
      <c r="F687" s="179">
        <v>20982259018</v>
      </c>
      <c r="G687" s="179">
        <v>32182385790</v>
      </c>
      <c r="H687" s="21">
        <f t="shared" si="20"/>
        <v>0.53379032078441957</v>
      </c>
      <c r="I687" s="21">
        <f t="shared" si="21"/>
        <v>6.136616915387183E-2</v>
      </c>
    </row>
    <row r="688" spans="1:9">
      <c r="A688" s="154" t="s">
        <v>651</v>
      </c>
      <c r="B688" s="154" t="s">
        <v>2365</v>
      </c>
      <c r="C688" s="154" t="s">
        <v>2058</v>
      </c>
      <c r="D688" s="179">
        <v>19885723033</v>
      </c>
      <c r="E688" s="179">
        <v>14827664157</v>
      </c>
      <c r="F688" s="179">
        <v>11753627051</v>
      </c>
      <c r="G688" s="179">
        <v>13975907285</v>
      </c>
      <c r="H688" s="21">
        <f t="shared" si="20"/>
        <v>0.18907186899476516</v>
      </c>
      <c r="I688" s="21">
        <f t="shared" si="21"/>
        <v>-0.11090901193720271</v>
      </c>
    </row>
    <row r="689" spans="1:9">
      <c r="A689" s="154" t="s">
        <v>652</v>
      </c>
      <c r="B689" s="154" t="s">
        <v>2366</v>
      </c>
      <c r="C689" s="154" t="s">
        <v>2058</v>
      </c>
      <c r="D689" s="179">
        <v>41519214762</v>
      </c>
      <c r="E689" s="179">
        <v>32757796650</v>
      </c>
      <c r="F689" s="179">
        <v>30684748003</v>
      </c>
      <c r="G689" s="179">
        <v>36955232751</v>
      </c>
      <c r="H689" s="21">
        <f t="shared" si="20"/>
        <v>0.20435184109665638</v>
      </c>
      <c r="I689" s="21">
        <f t="shared" si="21"/>
        <v>-3.807265615467903E-2</v>
      </c>
    </row>
    <row r="690" spans="1:9">
      <c r="A690" s="154" t="s">
        <v>653</v>
      </c>
      <c r="B690" s="154" t="s">
        <v>4243</v>
      </c>
      <c r="C690" s="154" t="s">
        <v>2058</v>
      </c>
      <c r="D690" s="179">
        <v>-682697648223</v>
      </c>
      <c r="E690" s="179">
        <v>247648061263</v>
      </c>
      <c r="F690" s="179">
        <v>379162644225</v>
      </c>
      <c r="G690" s="179"/>
      <c r="H690" s="21">
        <f t="shared" si="20"/>
        <v>-1</v>
      </c>
      <c r="I690" s="21">
        <f t="shared" si="21"/>
        <v>0.25992104989487319</v>
      </c>
    </row>
    <row r="691" spans="1:9">
      <c r="A691" s="154" t="s">
        <v>654</v>
      </c>
      <c r="B691" s="154" t="s">
        <v>2370</v>
      </c>
      <c r="C691" s="154" t="s">
        <v>2058</v>
      </c>
      <c r="D691" s="179">
        <v>176314601424</v>
      </c>
      <c r="E691" s="179">
        <v>144019338067</v>
      </c>
      <c r="F691" s="179">
        <v>95328871179</v>
      </c>
      <c r="G691" s="179">
        <v>78395186553</v>
      </c>
      <c r="H691" s="21">
        <f t="shared" si="20"/>
        <v>-0.17763437683221325</v>
      </c>
      <c r="I691" s="21">
        <f t="shared" si="21"/>
        <v>-0.23674960205976214</v>
      </c>
    </row>
    <row r="692" spans="1:9">
      <c r="A692" s="154" t="s">
        <v>655</v>
      </c>
      <c r="B692" s="154" t="s">
        <v>2371</v>
      </c>
      <c r="C692" s="154" t="s">
        <v>2058</v>
      </c>
      <c r="D692" s="179">
        <v>17695439</v>
      </c>
      <c r="E692" s="179">
        <v>-4667110049</v>
      </c>
      <c r="F692" s="179">
        <v>-754376216</v>
      </c>
      <c r="G692" s="179">
        <v>554631288</v>
      </c>
      <c r="H692" s="21">
        <f t="shared" si="20"/>
        <v>1.7352184178616787</v>
      </c>
      <c r="I692" s="21">
        <f t="shared" si="21"/>
        <v>2.1529300909648521</v>
      </c>
    </row>
    <row r="693" spans="1:9">
      <c r="A693" s="154" t="s">
        <v>656</v>
      </c>
      <c r="B693" s="154" t="s">
        <v>3958</v>
      </c>
      <c r="C693" s="154" t="s">
        <v>2058</v>
      </c>
      <c r="D693" s="179">
        <v>243562017</v>
      </c>
      <c r="E693" s="179">
        <v>665662029</v>
      </c>
      <c r="F693" s="179">
        <v>1341501</v>
      </c>
      <c r="G693" s="179">
        <v>131306706</v>
      </c>
      <c r="H693" s="21">
        <f t="shared" si="20"/>
        <v>96.880438404443979</v>
      </c>
      <c r="I693" s="21">
        <f t="shared" si="21"/>
        <v>-0.18612236409241834</v>
      </c>
    </row>
    <row r="694" spans="1:9">
      <c r="A694" s="154" t="s">
        <v>657</v>
      </c>
      <c r="B694" s="154" t="s">
        <v>2373</v>
      </c>
      <c r="C694" s="154" t="s">
        <v>2058</v>
      </c>
      <c r="D694" s="179">
        <v>6183047119</v>
      </c>
      <c r="E694" s="179">
        <v>9367847865</v>
      </c>
      <c r="F694" s="179">
        <v>9065560065</v>
      </c>
      <c r="G694" s="179">
        <v>11232295602</v>
      </c>
      <c r="H694" s="21">
        <f t="shared" si="20"/>
        <v>0.239007355471093</v>
      </c>
      <c r="I694" s="21">
        <f t="shared" si="21"/>
        <v>0.22017462591626047</v>
      </c>
    </row>
    <row r="695" spans="1:9">
      <c r="A695" s="154" t="s">
        <v>658</v>
      </c>
      <c r="B695" s="154" t="s">
        <v>2374</v>
      </c>
      <c r="C695" s="154" t="s">
        <v>2058</v>
      </c>
      <c r="D695" s="179">
        <v>928884788</v>
      </c>
      <c r="E695" s="179">
        <v>59007958</v>
      </c>
      <c r="F695" s="179">
        <v>-1176066225</v>
      </c>
      <c r="G695" s="179">
        <v>886482073</v>
      </c>
      <c r="H695" s="21">
        <f t="shared" si="20"/>
        <v>1.75376883899544</v>
      </c>
      <c r="I695" s="21">
        <f t="shared" si="21"/>
        <v>-1.5453946672282837E-2</v>
      </c>
    </row>
    <row r="696" spans="1:9">
      <c r="A696" s="154" t="s">
        <v>660</v>
      </c>
      <c r="B696" s="154" t="s">
        <v>2376</v>
      </c>
      <c r="C696" s="154" t="s">
        <v>2058</v>
      </c>
      <c r="D696" s="179">
        <v>27261706297</v>
      </c>
      <c r="E696" s="179">
        <v>28069439843</v>
      </c>
      <c r="F696" s="179">
        <v>27907774204</v>
      </c>
      <c r="G696" s="179">
        <v>28063858576</v>
      </c>
      <c r="H696" s="21">
        <f t="shared" si="20"/>
        <v>5.5928635103271165E-3</v>
      </c>
      <c r="I696" s="21">
        <f t="shared" si="21"/>
        <v>9.7133914070060001E-3</v>
      </c>
    </row>
    <row r="697" spans="1:9">
      <c r="A697" s="154" t="s">
        <v>661</v>
      </c>
      <c r="B697" s="154" t="s">
        <v>2377</v>
      </c>
      <c r="C697" s="154" t="s">
        <v>2058</v>
      </c>
      <c r="D697" s="179">
        <v>2499949984</v>
      </c>
      <c r="E697" s="179">
        <v>2620614329</v>
      </c>
      <c r="F697" s="179">
        <v>3587937616</v>
      </c>
      <c r="G697" s="179">
        <v>6885925052</v>
      </c>
      <c r="H697" s="21">
        <f t="shared" si="20"/>
        <v>0.91918750796920212</v>
      </c>
      <c r="I697" s="21">
        <f t="shared" si="21"/>
        <v>0.40177074016862901</v>
      </c>
    </row>
    <row r="698" spans="1:9">
      <c r="A698" s="154" t="s">
        <v>662</v>
      </c>
      <c r="B698" s="154" t="s">
        <v>2378</v>
      </c>
      <c r="C698" s="154" t="s">
        <v>2058</v>
      </c>
      <c r="D698" s="179">
        <v>29477443436</v>
      </c>
      <c r="E698" s="179">
        <v>14237035694</v>
      </c>
      <c r="F698" s="179">
        <v>57509015738</v>
      </c>
      <c r="G698" s="179"/>
      <c r="H698" s="21">
        <f t="shared" si="20"/>
        <v>-1</v>
      </c>
      <c r="I698" s="21">
        <f t="shared" si="21"/>
        <v>-1</v>
      </c>
    </row>
    <row r="699" spans="1:9">
      <c r="A699" s="154" t="s">
        <v>663</v>
      </c>
      <c r="B699" s="154" t="s">
        <v>2379</v>
      </c>
      <c r="C699" s="154" t="s">
        <v>2058</v>
      </c>
      <c r="D699" s="179">
        <v>73392430233</v>
      </c>
      <c r="E699" s="179">
        <v>140972304803</v>
      </c>
      <c r="F699" s="179">
        <v>65466028666</v>
      </c>
      <c r="G699" s="179">
        <v>109891297659</v>
      </c>
      <c r="H699" s="21">
        <f t="shared" si="20"/>
        <v>0.67860033513950435</v>
      </c>
      <c r="I699" s="21">
        <f t="shared" si="21"/>
        <v>0.14402981884906807</v>
      </c>
    </row>
    <row r="700" spans="1:9">
      <c r="A700" s="154" t="s">
        <v>664</v>
      </c>
      <c r="B700" s="154" t="s">
        <v>2380</v>
      </c>
      <c r="C700" s="154" t="s">
        <v>2058</v>
      </c>
      <c r="D700" s="179">
        <v>8911869763</v>
      </c>
      <c r="E700" s="179">
        <v>15782340417</v>
      </c>
      <c r="F700" s="179">
        <v>24119016290</v>
      </c>
      <c r="G700" s="179"/>
      <c r="H700" s="21">
        <f t="shared" si="20"/>
        <v>-1</v>
      </c>
      <c r="I700" s="21">
        <f t="shared" si="21"/>
        <v>-1</v>
      </c>
    </row>
    <row r="701" spans="1:9">
      <c r="A701" s="154" t="s">
        <v>665</v>
      </c>
      <c r="B701" s="154" t="s">
        <v>3557</v>
      </c>
      <c r="C701" s="154" t="s">
        <v>2058</v>
      </c>
      <c r="D701" s="179">
        <v>12546900816</v>
      </c>
      <c r="E701" s="179">
        <v>40607841164</v>
      </c>
      <c r="F701" s="179">
        <v>14297977756</v>
      </c>
      <c r="G701" s="179">
        <v>25393669518</v>
      </c>
      <c r="H701" s="21">
        <f t="shared" si="20"/>
        <v>0.77603224395448556</v>
      </c>
      <c r="I701" s="21">
        <f t="shared" si="21"/>
        <v>0.26491982544878767</v>
      </c>
    </row>
    <row r="702" spans="1:9">
      <c r="A702" s="154" t="s">
        <v>666</v>
      </c>
      <c r="B702" s="154" t="s">
        <v>2381</v>
      </c>
      <c r="C702" s="154" t="s">
        <v>2058</v>
      </c>
      <c r="D702" s="179">
        <v>1852640368</v>
      </c>
      <c r="E702" s="179">
        <v>1396164116</v>
      </c>
      <c r="F702" s="179">
        <v>789293438</v>
      </c>
      <c r="G702" s="179">
        <v>810539604</v>
      </c>
      <c r="H702" s="21">
        <f t="shared" si="20"/>
        <v>2.6917955955437705E-2</v>
      </c>
      <c r="I702" s="21">
        <f t="shared" si="21"/>
        <v>-0.24084980891970353</v>
      </c>
    </row>
    <row r="703" spans="1:9">
      <c r="A703" s="154" t="s">
        <v>667</v>
      </c>
      <c r="B703" s="154" t="s">
        <v>2382</v>
      </c>
      <c r="C703" s="154" t="s">
        <v>2058</v>
      </c>
      <c r="D703" s="179">
        <v>8370334850</v>
      </c>
      <c r="E703" s="179">
        <v>8304515881</v>
      </c>
      <c r="F703" s="179">
        <v>7474212883</v>
      </c>
      <c r="G703" s="179">
        <v>25040750777</v>
      </c>
      <c r="H703" s="21">
        <f t="shared" si="20"/>
        <v>2.3502859992059983</v>
      </c>
      <c r="I703" s="21">
        <f t="shared" si="21"/>
        <v>0.44090330645830389</v>
      </c>
    </row>
    <row r="704" spans="1:9">
      <c r="A704" s="154" t="s">
        <v>670</v>
      </c>
      <c r="B704" s="154" t="s">
        <v>4109</v>
      </c>
      <c r="C704" s="154" t="s">
        <v>2058</v>
      </c>
      <c r="D704" s="179">
        <v>226418898</v>
      </c>
      <c r="E704" s="179">
        <v>859304160</v>
      </c>
      <c r="F704" s="179">
        <v>3558285096</v>
      </c>
      <c r="G704" s="179"/>
      <c r="H704" s="21">
        <f t="shared" si="20"/>
        <v>-1</v>
      </c>
      <c r="I704" s="21">
        <f t="shared" si="21"/>
        <v>-1</v>
      </c>
    </row>
    <row r="705" spans="1:9">
      <c r="A705" s="154" t="s">
        <v>672</v>
      </c>
      <c r="B705" s="154" t="s">
        <v>2385</v>
      </c>
      <c r="C705" s="154" t="s">
        <v>2058</v>
      </c>
      <c r="D705" s="179">
        <v>1148702304551</v>
      </c>
      <c r="E705" s="179">
        <v>846380429683</v>
      </c>
      <c r="F705" s="179">
        <v>807122189551</v>
      </c>
      <c r="G705" s="179">
        <v>694462867757</v>
      </c>
      <c r="H705" s="21">
        <f t="shared" si="20"/>
        <v>-0.13958149491178293</v>
      </c>
      <c r="I705" s="21">
        <f t="shared" si="21"/>
        <v>-0.15443464788654238</v>
      </c>
    </row>
    <row r="706" spans="1:9">
      <c r="A706" s="154" t="s">
        <v>673</v>
      </c>
      <c r="B706" s="154" t="s">
        <v>2386</v>
      </c>
      <c r="C706" s="154" t="s">
        <v>2058</v>
      </c>
      <c r="D706" s="179">
        <v>-2231164237</v>
      </c>
      <c r="E706" s="179">
        <v>-30554767062</v>
      </c>
      <c r="F706" s="179">
        <v>-9556959955</v>
      </c>
      <c r="G706" s="179"/>
      <c r="H706" s="21">
        <f t="shared" si="20"/>
        <v>1</v>
      </c>
      <c r="I706" s="21">
        <f t="shared" si="21"/>
        <v>0.25992104989487319</v>
      </c>
    </row>
    <row r="707" spans="1:9">
      <c r="A707" s="154" t="s">
        <v>674</v>
      </c>
      <c r="B707" s="154" t="s">
        <v>2387</v>
      </c>
      <c r="C707" s="154" t="s">
        <v>2058</v>
      </c>
      <c r="D707" s="179">
        <v>-4942204798</v>
      </c>
      <c r="E707" s="179">
        <v>-3665092037</v>
      </c>
      <c r="F707" s="179">
        <v>493380820</v>
      </c>
      <c r="G707" s="179">
        <v>3663085450</v>
      </c>
      <c r="H707" s="21">
        <f t="shared" ref="H707:H770" si="22">(G707-F707)/ABS(F707)</f>
        <v>6.4244585551582647</v>
      </c>
      <c r="I707" s="21">
        <f t="shared" ref="I707:I770" si="23">(1+(G707-D707)/ABS(D707))^(1/3)-1</f>
        <v>0.39952100471490914</v>
      </c>
    </row>
    <row r="708" spans="1:9">
      <c r="A708" s="154" t="s">
        <v>676</v>
      </c>
      <c r="B708" s="154" t="s">
        <v>2389</v>
      </c>
      <c r="C708" s="154" t="s">
        <v>2058</v>
      </c>
      <c r="D708" s="179">
        <v>29046297</v>
      </c>
      <c r="E708" s="179">
        <v>228235651</v>
      </c>
      <c r="F708" s="179">
        <v>254514885</v>
      </c>
      <c r="G708" s="179">
        <v>128606254</v>
      </c>
      <c r="H708" s="21">
        <f t="shared" si="22"/>
        <v>-0.49470046123235584</v>
      </c>
      <c r="I708" s="21">
        <f t="shared" si="23"/>
        <v>0.64206535489953986</v>
      </c>
    </row>
    <row r="709" spans="1:9">
      <c r="A709" s="154" t="s">
        <v>677</v>
      </c>
      <c r="B709" s="154" t="s">
        <v>2390</v>
      </c>
      <c r="C709" s="154" t="s">
        <v>2058</v>
      </c>
      <c r="D709" s="179">
        <v>-1903413807</v>
      </c>
      <c r="E709" s="179">
        <v>-3919399180</v>
      </c>
      <c r="F709" s="179">
        <v>467652435</v>
      </c>
      <c r="G709" s="179">
        <v>79738773</v>
      </c>
      <c r="H709" s="21">
        <f t="shared" si="22"/>
        <v>-0.82949137643215731</v>
      </c>
      <c r="I709" s="21">
        <f t="shared" si="23"/>
        <v>0.26865720915946723</v>
      </c>
    </row>
    <row r="710" spans="1:9">
      <c r="A710" s="154" t="s">
        <v>3380</v>
      </c>
      <c r="B710" s="154" t="s">
        <v>3381</v>
      </c>
      <c r="C710" s="154" t="s">
        <v>2058</v>
      </c>
      <c r="D710" s="179">
        <v>62995141640</v>
      </c>
      <c r="E710" s="179">
        <v>85655566033</v>
      </c>
      <c r="F710" s="179">
        <v>125172469958</v>
      </c>
      <c r="G710" s="179">
        <v>148950281510</v>
      </c>
      <c r="H710" s="21">
        <f t="shared" si="22"/>
        <v>0.18996039272835583</v>
      </c>
      <c r="I710" s="21">
        <f t="shared" si="23"/>
        <v>0.33222656856811517</v>
      </c>
    </row>
    <row r="711" spans="1:9">
      <c r="A711" s="154" t="s">
        <v>681</v>
      </c>
      <c r="B711" s="154" t="s">
        <v>2393</v>
      </c>
      <c r="C711" s="154" t="s">
        <v>2058</v>
      </c>
      <c r="D711" s="179">
        <v>20584199481</v>
      </c>
      <c r="E711" s="179">
        <v>17217763909</v>
      </c>
      <c r="F711" s="179">
        <v>16953162417</v>
      </c>
      <c r="G711" s="179">
        <v>17241192175</v>
      </c>
      <c r="H711" s="21">
        <f t="shared" si="22"/>
        <v>1.6989736245974645E-2</v>
      </c>
      <c r="I711" s="21">
        <f t="shared" si="23"/>
        <v>-5.73630990009667E-2</v>
      </c>
    </row>
    <row r="712" spans="1:9">
      <c r="A712" s="154" t="s">
        <v>682</v>
      </c>
      <c r="B712" s="154" t="s">
        <v>2394</v>
      </c>
      <c r="C712" s="154" t="s">
        <v>2058</v>
      </c>
      <c r="D712" s="179">
        <v>100109867246</v>
      </c>
      <c r="E712" s="179">
        <v>58066704390</v>
      </c>
      <c r="F712" s="179">
        <v>109854603864</v>
      </c>
      <c r="G712" s="179"/>
      <c r="H712" s="21">
        <f t="shared" si="22"/>
        <v>-1</v>
      </c>
      <c r="I712" s="21">
        <f t="shared" si="23"/>
        <v>-1</v>
      </c>
    </row>
    <row r="713" spans="1:9">
      <c r="A713" s="154" t="s">
        <v>748</v>
      </c>
      <c r="B713" s="154" t="s">
        <v>2395</v>
      </c>
      <c r="C713" s="154" t="s">
        <v>2058</v>
      </c>
      <c r="D713" s="179">
        <v>1431249563</v>
      </c>
      <c r="E713" s="179">
        <v>1627278785</v>
      </c>
      <c r="F713" s="179">
        <v>1884016989</v>
      </c>
      <c r="G713" s="179"/>
      <c r="H713" s="21">
        <f t="shared" si="22"/>
        <v>-1</v>
      </c>
      <c r="I713" s="21">
        <f t="shared" si="23"/>
        <v>-1</v>
      </c>
    </row>
    <row r="714" spans="1:9">
      <c r="A714" s="154" t="s">
        <v>683</v>
      </c>
      <c r="B714" s="154" t="s">
        <v>2396</v>
      </c>
      <c r="C714" s="154" t="s">
        <v>2058</v>
      </c>
      <c r="D714" s="179">
        <v>169827578</v>
      </c>
      <c r="E714" s="179">
        <v>-69477533188</v>
      </c>
      <c r="F714" s="179">
        <v>-66535082226</v>
      </c>
      <c r="G714" s="179">
        <v>29924802308</v>
      </c>
      <c r="H714" s="21">
        <f t="shared" si="22"/>
        <v>1.4497597554077455</v>
      </c>
      <c r="I714" s="21">
        <f t="shared" si="23"/>
        <v>4.6062744963491982</v>
      </c>
    </row>
    <row r="715" spans="1:9">
      <c r="A715" s="154" t="s">
        <v>912</v>
      </c>
      <c r="B715" s="154" t="s">
        <v>2398</v>
      </c>
      <c r="C715" s="154" t="s">
        <v>2058</v>
      </c>
      <c r="D715" s="179">
        <v>475484163399</v>
      </c>
      <c r="E715" s="179">
        <v>291873353758</v>
      </c>
      <c r="F715" s="179">
        <v>358101022053</v>
      </c>
      <c r="G715" s="179"/>
      <c r="H715" s="21">
        <f t="shared" si="22"/>
        <v>-1</v>
      </c>
      <c r="I715" s="21">
        <f t="shared" si="23"/>
        <v>-1</v>
      </c>
    </row>
    <row r="716" spans="1:9">
      <c r="A716" s="154" t="s">
        <v>686</v>
      </c>
      <c r="B716" s="154" t="s">
        <v>3965</v>
      </c>
      <c r="C716" s="154" t="s">
        <v>2058</v>
      </c>
      <c r="D716" s="179">
        <v>2648020283</v>
      </c>
      <c r="E716" s="179">
        <v>31063098882</v>
      </c>
      <c r="F716" s="179">
        <v>20793163817</v>
      </c>
      <c r="G716" s="179">
        <v>414046779</v>
      </c>
      <c r="H716" s="21">
        <f t="shared" si="22"/>
        <v>-0.98008736031495669</v>
      </c>
      <c r="I716" s="21">
        <f t="shared" si="23"/>
        <v>-0.46126395414151444</v>
      </c>
    </row>
    <row r="717" spans="1:9">
      <c r="A717" s="154" t="s">
        <v>687</v>
      </c>
      <c r="B717" s="154" t="s">
        <v>2400</v>
      </c>
      <c r="C717" s="154" t="s">
        <v>2058</v>
      </c>
      <c r="D717" s="179">
        <v>50911906283</v>
      </c>
      <c r="E717" s="179">
        <v>85366107</v>
      </c>
      <c r="F717" s="179">
        <v>52435098912</v>
      </c>
      <c r="G717" s="179">
        <v>73464959255</v>
      </c>
      <c r="H717" s="21">
        <f t="shared" si="22"/>
        <v>0.40106456895015458</v>
      </c>
      <c r="I717" s="21">
        <f t="shared" si="23"/>
        <v>0.13002216258638999</v>
      </c>
    </row>
    <row r="718" spans="1:9">
      <c r="A718" s="154" t="s">
        <v>690</v>
      </c>
      <c r="B718" s="154" t="s">
        <v>2403</v>
      </c>
      <c r="C718" s="154" t="s">
        <v>2058</v>
      </c>
      <c r="D718" s="179">
        <v>3639206804</v>
      </c>
      <c r="E718" s="179">
        <v>131943305</v>
      </c>
      <c r="F718" s="179">
        <v>516589793</v>
      </c>
      <c r="G718" s="179">
        <v>874512708</v>
      </c>
      <c r="H718" s="21">
        <f t="shared" si="22"/>
        <v>0.6928571176782814</v>
      </c>
      <c r="I718" s="21">
        <f t="shared" si="23"/>
        <v>-0.37829198969405808</v>
      </c>
    </row>
    <row r="719" spans="1:9">
      <c r="A719" s="154" t="s">
        <v>691</v>
      </c>
      <c r="B719" s="154" t="s">
        <v>2404</v>
      </c>
      <c r="C719" s="154" t="s">
        <v>2058</v>
      </c>
      <c r="D719" s="179">
        <v>3021865295</v>
      </c>
      <c r="E719" s="179">
        <v>4657680022</v>
      </c>
      <c r="F719" s="179">
        <v>3213022223</v>
      </c>
      <c r="G719" s="179"/>
      <c r="H719" s="21">
        <f t="shared" si="22"/>
        <v>-1</v>
      </c>
      <c r="I719" s="21">
        <f t="shared" si="23"/>
        <v>-1</v>
      </c>
    </row>
    <row r="720" spans="1:9">
      <c r="A720" s="154" t="s">
        <v>692</v>
      </c>
      <c r="B720" s="154" t="s">
        <v>2406</v>
      </c>
      <c r="C720" s="154" t="s">
        <v>2058</v>
      </c>
      <c r="D720" s="179">
        <v>9767791748</v>
      </c>
      <c r="E720" s="179">
        <v>14508898778</v>
      </c>
      <c r="F720" s="179">
        <v>15374533980</v>
      </c>
      <c r="G720" s="179">
        <v>13648791109</v>
      </c>
      <c r="H720" s="21">
        <f t="shared" si="22"/>
        <v>-0.11224684099335543</v>
      </c>
      <c r="I720" s="21">
        <f t="shared" si="23"/>
        <v>0.11797630360973455</v>
      </c>
    </row>
    <row r="721" spans="1:9">
      <c r="A721" s="154" t="s">
        <v>694</v>
      </c>
      <c r="B721" s="154" t="s">
        <v>2407</v>
      </c>
      <c r="C721" s="154" t="s">
        <v>2058</v>
      </c>
      <c r="D721" s="179">
        <v>36718860124</v>
      </c>
      <c r="E721" s="179">
        <v>36524675501</v>
      </c>
      <c r="F721" s="179">
        <v>34834172872</v>
      </c>
      <c r="G721" s="179"/>
      <c r="H721" s="21">
        <f t="shared" si="22"/>
        <v>-1</v>
      </c>
      <c r="I721" s="21">
        <f t="shared" si="23"/>
        <v>-1</v>
      </c>
    </row>
    <row r="722" spans="1:9">
      <c r="A722" s="154" t="s">
        <v>696</v>
      </c>
      <c r="B722" s="154" t="s">
        <v>2408</v>
      </c>
      <c r="C722" s="154" t="s">
        <v>2058</v>
      </c>
      <c r="D722" s="179">
        <v>20530586538</v>
      </c>
      <c r="E722" s="179">
        <v>5529472709</v>
      </c>
      <c r="F722" s="179">
        <v>59878886085</v>
      </c>
      <c r="G722" s="179"/>
      <c r="H722" s="21">
        <f t="shared" si="22"/>
        <v>-1</v>
      </c>
      <c r="I722" s="21">
        <f t="shared" si="23"/>
        <v>-1</v>
      </c>
    </row>
    <row r="723" spans="1:9">
      <c r="A723" s="154" t="s">
        <v>697</v>
      </c>
      <c r="B723" s="154" t="s">
        <v>2409</v>
      </c>
      <c r="C723" s="154" t="s">
        <v>2058</v>
      </c>
      <c r="D723" s="179">
        <v>380156634527</v>
      </c>
      <c r="E723" s="179">
        <v>421425243742</v>
      </c>
      <c r="F723" s="179">
        <v>404924217810</v>
      </c>
      <c r="G723" s="179">
        <v>439125400656</v>
      </c>
      <c r="H723" s="21">
        <f t="shared" si="22"/>
        <v>8.4463169506072869E-2</v>
      </c>
      <c r="I723" s="21">
        <f t="shared" si="23"/>
        <v>4.9241182620079371E-2</v>
      </c>
    </row>
    <row r="724" spans="1:9">
      <c r="A724" s="154" t="s">
        <v>698</v>
      </c>
      <c r="B724" s="154" t="s">
        <v>2410</v>
      </c>
      <c r="C724" s="154" t="s">
        <v>2058</v>
      </c>
      <c r="D724" s="179">
        <v>-11201327291</v>
      </c>
      <c r="E724" s="179">
        <v>-17640227953</v>
      </c>
      <c r="F724" s="179">
        <v>227910645</v>
      </c>
      <c r="G724" s="179"/>
      <c r="H724" s="21">
        <f t="shared" si="22"/>
        <v>-1</v>
      </c>
      <c r="I724" s="21">
        <f t="shared" si="23"/>
        <v>0.25992104989487319</v>
      </c>
    </row>
    <row r="725" spans="1:9">
      <c r="A725" s="154" t="s">
        <v>699</v>
      </c>
      <c r="B725" s="154" t="s">
        <v>2411</v>
      </c>
      <c r="C725" s="154" t="s">
        <v>2058</v>
      </c>
      <c r="D725" s="179">
        <v>42574269987</v>
      </c>
      <c r="E725" s="179">
        <v>42753710459</v>
      </c>
      <c r="F725" s="179">
        <v>21916290435</v>
      </c>
      <c r="G725" s="179">
        <v>23747021531</v>
      </c>
      <c r="H725" s="21">
        <f t="shared" si="22"/>
        <v>8.3532890816063868E-2</v>
      </c>
      <c r="I725" s="21">
        <f t="shared" si="23"/>
        <v>-0.17683421233216368</v>
      </c>
    </row>
    <row r="726" spans="1:9">
      <c r="A726" s="154" t="s">
        <v>387</v>
      </c>
      <c r="B726" s="154" t="s">
        <v>2412</v>
      </c>
      <c r="C726" s="154" t="s">
        <v>2058</v>
      </c>
      <c r="D726" s="179">
        <v>15138612011</v>
      </c>
      <c r="E726" s="179">
        <v>11673710448</v>
      </c>
      <c r="F726" s="179">
        <v>12249874740</v>
      </c>
      <c r="G726" s="179">
        <v>12500543353</v>
      </c>
      <c r="H726" s="21">
        <f t="shared" si="22"/>
        <v>2.0462953158327562E-2</v>
      </c>
      <c r="I726" s="21">
        <f t="shared" si="23"/>
        <v>-6.1831290321896604E-2</v>
      </c>
    </row>
    <row r="727" spans="1:9">
      <c r="A727" s="154" t="s">
        <v>700</v>
      </c>
      <c r="B727" s="154" t="s">
        <v>2413</v>
      </c>
      <c r="C727" s="154" t="s">
        <v>2058</v>
      </c>
      <c r="D727" s="179">
        <v>521284139</v>
      </c>
      <c r="E727" s="179">
        <v>909186641</v>
      </c>
      <c r="F727" s="179">
        <v>3526320980</v>
      </c>
      <c r="G727" s="179"/>
      <c r="H727" s="21">
        <f t="shared" si="22"/>
        <v>-1</v>
      </c>
      <c r="I727" s="21">
        <f t="shared" si="23"/>
        <v>-1</v>
      </c>
    </row>
    <row r="728" spans="1:9">
      <c r="A728" s="154" t="s">
        <v>701</v>
      </c>
      <c r="B728" s="154" t="s">
        <v>2414</v>
      </c>
      <c r="C728" s="154" t="s">
        <v>2058</v>
      </c>
      <c r="D728" s="179">
        <v>2632488206</v>
      </c>
      <c r="E728" s="179">
        <v>6635907361</v>
      </c>
      <c r="F728" s="179">
        <v>9215906017</v>
      </c>
      <c r="G728" s="179">
        <v>10700317724</v>
      </c>
      <c r="H728" s="21">
        <f t="shared" si="22"/>
        <v>0.16107062119142701</v>
      </c>
      <c r="I728" s="21">
        <f t="shared" si="23"/>
        <v>0.59591618714990635</v>
      </c>
    </row>
    <row r="729" spans="1:9">
      <c r="A729" s="154" t="s">
        <v>702</v>
      </c>
      <c r="B729" s="154" t="s">
        <v>2415</v>
      </c>
      <c r="C729" s="154" t="s">
        <v>2058</v>
      </c>
      <c r="D729" s="179">
        <v>1084412015</v>
      </c>
      <c r="E729" s="179">
        <v>3849677096</v>
      </c>
      <c r="F729" s="179">
        <v>324393233</v>
      </c>
      <c r="G729" s="179"/>
      <c r="H729" s="21">
        <f t="shared" si="22"/>
        <v>-1</v>
      </c>
      <c r="I729" s="21">
        <f t="shared" si="23"/>
        <v>-1</v>
      </c>
    </row>
    <row r="730" spans="1:9">
      <c r="A730" s="154" t="s">
        <v>705</v>
      </c>
      <c r="B730" s="154" t="s">
        <v>2418</v>
      </c>
      <c r="C730" s="154" t="s">
        <v>2058</v>
      </c>
      <c r="D730" s="179">
        <v>19324279626</v>
      </c>
      <c r="E730" s="179">
        <v>5295866220</v>
      </c>
      <c r="F730" s="179">
        <v>-7500903079</v>
      </c>
      <c r="G730" s="179">
        <v>638776151</v>
      </c>
      <c r="H730" s="21">
        <f t="shared" si="22"/>
        <v>1.0851598993177711</v>
      </c>
      <c r="I730" s="21">
        <f t="shared" si="23"/>
        <v>-0.67906644513327041</v>
      </c>
    </row>
    <row r="731" spans="1:9">
      <c r="A731" s="154" t="s">
        <v>3721</v>
      </c>
      <c r="B731" s="154" t="s">
        <v>3722</v>
      </c>
      <c r="C731" s="154" t="s">
        <v>2058</v>
      </c>
      <c r="D731" s="179">
        <v>24896269430</v>
      </c>
      <c r="E731" s="179">
        <v>12210072112</v>
      </c>
      <c r="F731" s="179">
        <v>58712069826</v>
      </c>
      <c r="G731" s="179"/>
      <c r="H731" s="21">
        <f t="shared" si="22"/>
        <v>-1</v>
      </c>
      <c r="I731" s="21">
        <f t="shared" si="23"/>
        <v>-1</v>
      </c>
    </row>
    <row r="732" spans="1:9">
      <c r="A732" s="154" t="s">
        <v>708</v>
      </c>
      <c r="B732" s="154" t="s">
        <v>2420</v>
      </c>
      <c r="C732" s="154" t="s">
        <v>2058</v>
      </c>
      <c r="D732" s="179">
        <v>38108392450</v>
      </c>
      <c r="E732" s="179">
        <v>66481743176</v>
      </c>
      <c r="F732" s="179">
        <v>75470841165</v>
      </c>
      <c r="G732" s="179">
        <v>83452747515</v>
      </c>
      <c r="H732" s="21">
        <f t="shared" si="22"/>
        <v>0.10576146001274001</v>
      </c>
      <c r="I732" s="21">
        <f t="shared" si="23"/>
        <v>0.29859383522337524</v>
      </c>
    </row>
    <row r="733" spans="1:9">
      <c r="A733" s="154" t="s">
        <v>709</v>
      </c>
      <c r="B733" s="154" t="s">
        <v>2421</v>
      </c>
      <c r="C733" s="154" t="s">
        <v>2058</v>
      </c>
      <c r="D733" s="179">
        <v>-18610192319</v>
      </c>
      <c r="E733" s="179">
        <v>1646969126</v>
      </c>
      <c r="F733" s="179">
        <v>-31433725485</v>
      </c>
      <c r="G733" s="179">
        <v>45342684169</v>
      </c>
      <c r="H733" s="21">
        <f t="shared" si="22"/>
        <v>2.4424852119624596</v>
      </c>
      <c r="I733" s="21">
        <f t="shared" si="23"/>
        <v>0.64315420263716594</v>
      </c>
    </row>
    <row r="734" spans="1:9">
      <c r="A734" s="154" t="s">
        <v>710</v>
      </c>
      <c r="B734" s="154" t="s">
        <v>2422</v>
      </c>
      <c r="C734" s="154" t="s">
        <v>2058</v>
      </c>
      <c r="D734" s="179">
        <v>22162163076</v>
      </c>
      <c r="E734" s="179">
        <v>20380492065</v>
      </c>
      <c r="F734" s="179">
        <v>45223758758</v>
      </c>
      <c r="G734" s="179"/>
      <c r="H734" s="21">
        <f t="shared" si="22"/>
        <v>-1</v>
      </c>
      <c r="I734" s="21">
        <f t="shared" si="23"/>
        <v>-1</v>
      </c>
    </row>
    <row r="735" spans="1:9">
      <c r="A735" s="154" t="s">
        <v>942</v>
      </c>
      <c r="B735" s="154" t="s">
        <v>2423</v>
      </c>
      <c r="C735" s="154" t="s">
        <v>4171</v>
      </c>
      <c r="D735" s="179">
        <v>36666733445</v>
      </c>
      <c r="E735" s="179">
        <v>39629185588</v>
      </c>
      <c r="F735" s="179">
        <v>39269119523</v>
      </c>
      <c r="G735" s="179"/>
      <c r="H735" s="21">
        <f t="shared" si="22"/>
        <v>-1</v>
      </c>
      <c r="I735" s="21">
        <f t="shared" si="23"/>
        <v>-1</v>
      </c>
    </row>
    <row r="736" spans="1:9">
      <c r="A736" s="154" t="s">
        <v>3984</v>
      </c>
      <c r="B736" s="154" t="s">
        <v>3996</v>
      </c>
      <c r="C736" s="154" t="s">
        <v>4171</v>
      </c>
      <c r="D736" s="179">
        <v>101864568181</v>
      </c>
      <c r="E736" s="179">
        <v>11641892622</v>
      </c>
      <c r="F736" s="179">
        <v>11944503019</v>
      </c>
      <c r="G736" s="179">
        <v>-2281068705</v>
      </c>
      <c r="H736" s="21">
        <f t="shared" si="22"/>
        <v>-1.1909722573950148</v>
      </c>
      <c r="I736" s="21">
        <f t="shared" si="23"/>
        <v>-1.2818632180113081</v>
      </c>
    </row>
    <row r="737" spans="1:9">
      <c r="A737" s="154" t="s">
        <v>4244</v>
      </c>
      <c r="B737" s="154" t="s">
        <v>4245</v>
      </c>
      <c r="C737" s="154" t="s">
        <v>4171</v>
      </c>
      <c r="D737" s="179"/>
      <c r="E737" s="179"/>
      <c r="F737" s="179">
        <v>27970428427</v>
      </c>
      <c r="G737" s="179"/>
      <c r="H737" s="21">
        <f t="shared" si="22"/>
        <v>-1</v>
      </c>
      <c r="I737" s="21" t="e">
        <f t="shared" si="23"/>
        <v>#DIV/0!</v>
      </c>
    </row>
    <row r="738" spans="1:9">
      <c r="A738" s="154" t="s">
        <v>2425</v>
      </c>
      <c r="B738" s="154" t="s">
        <v>2426</v>
      </c>
      <c r="C738" s="154" t="s">
        <v>4171</v>
      </c>
      <c r="D738" s="179">
        <v>318907695192</v>
      </c>
      <c r="E738" s="179">
        <v>86939040221</v>
      </c>
      <c r="F738" s="179">
        <v>73661409934</v>
      </c>
      <c r="G738" s="179">
        <v>165012952348</v>
      </c>
      <c r="H738" s="21">
        <f t="shared" si="22"/>
        <v>1.2401546820221092</v>
      </c>
      <c r="I738" s="21">
        <f t="shared" si="23"/>
        <v>-0.19718093275706827</v>
      </c>
    </row>
    <row r="739" spans="1:9">
      <c r="A739" s="154" t="s">
        <v>3504</v>
      </c>
      <c r="B739" s="154" t="s">
        <v>3505</v>
      </c>
      <c r="C739" s="154" t="s">
        <v>4171</v>
      </c>
      <c r="D739" s="179">
        <v>1356730000000</v>
      </c>
      <c r="E739" s="179">
        <v>453502000000</v>
      </c>
      <c r="F739" s="179">
        <v>585556000000</v>
      </c>
      <c r="G739" s="179">
        <v>2827245000000</v>
      </c>
      <c r="H739" s="21">
        <f t="shared" si="22"/>
        <v>3.8283084794622546</v>
      </c>
      <c r="I739" s="21">
        <f t="shared" si="23"/>
        <v>0.27729145119660648</v>
      </c>
    </row>
    <row r="740" spans="1:9">
      <c r="A740" s="154" t="s">
        <v>773</v>
      </c>
      <c r="B740" s="154" t="s">
        <v>2427</v>
      </c>
      <c r="C740" s="154" t="s">
        <v>4171</v>
      </c>
      <c r="D740" s="179">
        <v>777715501651</v>
      </c>
      <c r="E740" s="179">
        <v>26324248099</v>
      </c>
      <c r="F740" s="179">
        <v>7026864892</v>
      </c>
      <c r="G740" s="179">
        <v>10869030929</v>
      </c>
      <c r="H740" s="21">
        <f t="shared" si="22"/>
        <v>0.54678239813238183</v>
      </c>
      <c r="I740" s="21">
        <f t="shared" si="23"/>
        <v>-0.7591259454529028</v>
      </c>
    </row>
    <row r="741" spans="1:9">
      <c r="A741" s="154" t="s">
        <v>801</v>
      </c>
      <c r="B741" s="154" t="s">
        <v>2428</v>
      </c>
      <c r="C741" s="154" t="s">
        <v>4171</v>
      </c>
      <c r="D741" s="179">
        <v>221798438057</v>
      </c>
      <c r="E741" s="179">
        <v>246347400506</v>
      </c>
      <c r="F741" s="179">
        <v>204717146978</v>
      </c>
      <c r="G741" s="179">
        <v>255834995502</v>
      </c>
      <c r="H741" s="21">
        <f t="shared" si="22"/>
        <v>0.24969988727663051</v>
      </c>
      <c r="I741" s="21">
        <f t="shared" si="23"/>
        <v>4.8738365470655909E-2</v>
      </c>
    </row>
    <row r="742" spans="1:9">
      <c r="A742" s="154" t="s">
        <v>3943</v>
      </c>
      <c r="B742" s="154" t="s">
        <v>3944</v>
      </c>
      <c r="C742" s="154" t="s">
        <v>4171</v>
      </c>
      <c r="D742" s="179">
        <v>87546127456</v>
      </c>
      <c r="E742" s="179">
        <v>73854160969</v>
      </c>
      <c r="F742" s="179">
        <v>103203054235</v>
      </c>
      <c r="G742" s="179">
        <v>176172534241</v>
      </c>
      <c r="H742" s="21">
        <f t="shared" si="22"/>
        <v>0.70704767942084146</v>
      </c>
      <c r="I742" s="21">
        <f t="shared" si="23"/>
        <v>0.26250688112844145</v>
      </c>
    </row>
    <row r="743" spans="1:9">
      <c r="A743" s="154" t="s">
        <v>967</v>
      </c>
      <c r="B743" s="154" t="s">
        <v>2431</v>
      </c>
      <c r="C743" s="154" t="s">
        <v>4171</v>
      </c>
      <c r="D743" s="179">
        <v>17253937538</v>
      </c>
      <c r="E743" s="179">
        <v>14870387668</v>
      </c>
      <c r="F743" s="179">
        <v>15267161058</v>
      </c>
      <c r="G743" s="179"/>
      <c r="H743" s="21">
        <f t="shared" si="22"/>
        <v>-1</v>
      </c>
      <c r="I743" s="21">
        <f t="shared" si="23"/>
        <v>-1</v>
      </c>
    </row>
    <row r="744" spans="1:9">
      <c r="A744" s="154" t="s">
        <v>357</v>
      </c>
      <c r="B744" s="154" t="s">
        <v>2060</v>
      </c>
      <c r="C744" s="154" t="s">
        <v>4171</v>
      </c>
      <c r="D744" s="179">
        <v>-9580872005</v>
      </c>
      <c r="E744" s="179">
        <v>-9928521203</v>
      </c>
      <c r="F744" s="179"/>
      <c r="G744" s="179"/>
      <c r="H744" s="21" t="e">
        <f t="shared" si="22"/>
        <v>#DIV/0!</v>
      </c>
      <c r="I744" s="21">
        <f t="shared" si="23"/>
        <v>0.25992104989487319</v>
      </c>
    </row>
    <row r="745" spans="1:9">
      <c r="A745" s="154" t="s">
        <v>968</v>
      </c>
      <c r="B745" s="154" t="s">
        <v>2432</v>
      </c>
      <c r="C745" s="154" t="s">
        <v>4171</v>
      </c>
      <c r="D745" s="179">
        <v>7671329</v>
      </c>
      <c r="E745" s="179">
        <v>122377752</v>
      </c>
      <c r="F745" s="179">
        <v>371802968</v>
      </c>
      <c r="G745" s="179"/>
      <c r="H745" s="21">
        <f t="shared" si="22"/>
        <v>-1</v>
      </c>
      <c r="I745" s="21">
        <f t="shared" si="23"/>
        <v>-1</v>
      </c>
    </row>
    <row r="746" spans="1:9">
      <c r="A746" s="154" t="s">
        <v>811</v>
      </c>
      <c r="B746" s="154" t="s">
        <v>2433</v>
      </c>
      <c r="C746" s="154" t="s">
        <v>4171</v>
      </c>
      <c r="D746" s="179">
        <v>6337575237703</v>
      </c>
      <c r="E746" s="179">
        <v>7222286069558</v>
      </c>
      <c r="F746" s="179">
        <v>10420908235040</v>
      </c>
      <c r="G746" s="179"/>
      <c r="H746" s="21">
        <f t="shared" si="22"/>
        <v>-1</v>
      </c>
      <c r="I746" s="21">
        <f t="shared" si="23"/>
        <v>-1</v>
      </c>
    </row>
    <row r="747" spans="1:9">
      <c r="A747" s="154" t="s">
        <v>971</v>
      </c>
      <c r="B747" s="154" t="s">
        <v>3780</v>
      </c>
      <c r="C747" s="154" t="s">
        <v>4171</v>
      </c>
      <c r="D747" s="179">
        <v>12786316752</v>
      </c>
      <c r="E747" s="179">
        <v>10796262054</v>
      </c>
      <c r="F747" s="179">
        <v>8630835708</v>
      </c>
      <c r="G747" s="179"/>
      <c r="H747" s="21">
        <f t="shared" si="22"/>
        <v>-1</v>
      </c>
      <c r="I747" s="21">
        <f t="shared" si="23"/>
        <v>-1</v>
      </c>
    </row>
    <row r="748" spans="1:9">
      <c r="A748" s="154" t="s">
        <v>5</v>
      </c>
      <c r="B748" s="154" t="s">
        <v>2443</v>
      </c>
      <c r="C748" s="154" t="s">
        <v>4171</v>
      </c>
      <c r="D748" s="179">
        <v>-19416791505</v>
      </c>
      <c r="E748" s="179">
        <v>-6023001615</v>
      </c>
      <c r="F748" s="179">
        <v>-3489709598</v>
      </c>
      <c r="G748" s="179">
        <v>-2549093898</v>
      </c>
      <c r="H748" s="21">
        <f t="shared" si="22"/>
        <v>0.26953982088913059</v>
      </c>
      <c r="I748" s="21">
        <f t="shared" si="23"/>
        <v>0.23172715216844164</v>
      </c>
    </row>
    <row r="749" spans="1:9">
      <c r="A749" s="154" t="s">
        <v>6</v>
      </c>
      <c r="B749" s="154" t="s">
        <v>1651</v>
      </c>
      <c r="C749" s="154" t="s">
        <v>4171</v>
      </c>
      <c r="D749" s="179">
        <v>-234162606334</v>
      </c>
      <c r="E749" s="179">
        <v>-214921711384</v>
      </c>
      <c r="F749" s="179">
        <v>-259794620031</v>
      </c>
      <c r="G749" s="179"/>
      <c r="H749" s="21">
        <f t="shared" si="22"/>
        <v>1</v>
      </c>
      <c r="I749" s="21">
        <f t="shared" si="23"/>
        <v>0.25992104989487319</v>
      </c>
    </row>
    <row r="750" spans="1:9">
      <c r="A750" s="154" t="s">
        <v>972</v>
      </c>
      <c r="B750" s="154" t="s">
        <v>2444</v>
      </c>
      <c r="C750" s="154" t="s">
        <v>4171</v>
      </c>
      <c r="D750" s="179">
        <v>42910272595</v>
      </c>
      <c r="E750" s="179">
        <v>43612786683</v>
      </c>
      <c r="F750" s="179">
        <v>48889738710</v>
      </c>
      <c r="G750" s="179">
        <v>51916192915</v>
      </c>
      <c r="H750" s="21">
        <f t="shared" si="22"/>
        <v>6.1903669049083371E-2</v>
      </c>
      <c r="I750" s="21">
        <f t="shared" si="23"/>
        <v>6.5566409128654968E-2</v>
      </c>
    </row>
    <row r="751" spans="1:9">
      <c r="A751" s="154" t="s">
        <v>973</v>
      </c>
      <c r="B751" s="154" t="s">
        <v>2445</v>
      </c>
      <c r="C751" s="154" t="s">
        <v>4171</v>
      </c>
      <c r="D751" s="179">
        <v>136694700270</v>
      </c>
      <c r="E751" s="179">
        <v>139272985481</v>
      </c>
      <c r="F751" s="179">
        <v>344553422850</v>
      </c>
      <c r="G751" s="179"/>
      <c r="H751" s="21">
        <f t="shared" si="22"/>
        <v>-1</v>
      </c>
      <c r="I751" s="21">
        <f t="shared" si="23"/>
        <v>-1</v>
      </c>
    </row>
    <row r="752" spans="1:9">
      <c r="A752" s="154" t="s">
        <v>3506</v>
      </c>
      <c r="B752" s="154" t="s">
        <v>4204</v>
      </c>
      <c r="C752" s="154" t="s">
        <v>4171</v>
      </c>
      <c r="D752" s="179">
        <v>20758247308</v>
      </c>
      <c r="E752" s="179">
        <v>24623412908</v>
      </c>
      <c r="F752" s="179">
        <v>11532622044</v>
      </c>
      <c r="G752" s="179">
        <v>30877702906</v>
      </c>
      <c r="H752" s="21">
        <f t="shared" si="22"/>
        <v>1.6774226007054949</v>
      </c>
      <c r="I752" s="21">
        <f t="shared" si="23"/>
        <v>0.14152326603547016</v>
      </c>
    </row>
    <row r="753" spans="1:9">
      <c r="A753" s="154" t="s">
        <v>4148</v>
      </c>
      <c r="B753" s="154" t="s">
        <v>4149</v>
      </c>
      <c r="C753" s="154" t="s">
        <v>4171</v>
      </c>
      <c r="D753" s="179">
        <v>667711997683</v>
      </c>
      <c r="E753" s="179">
        <v>651737930026</v>
      </c>
      <c r="F753" s="179">
        <v>704268622889</v>
      </c>
      <c r="G753" s="179"/>
      <c r="H753" s="21">
        <f t="shared" si="22"/>
        <v>-1</v>
      </c>
      <c r="I753" s="21">
        <f t="shared" si="23"/>
        <v>-1</v>
      </c>
    </row>
    <row r="754" spans="1:9">
      <c r="A754" s="154" t="s">
        <v>4276</v>
      </c>
      <c r="B754" s="154" t="s">
        <v>4277</v>
      </c>
      <c r="C754" s="154" t="s">
        <v>4171</v>
      </c>
      <c r="D754" s="179">
        <v>133821248094</v>
      </c>
      <c r="E754" s="179">
        <v>196677250068</v>
      </c>
      <c r="F754" s="179">
        <v>260936168515</v>
      </c>
      <c r="G754" s="179">
        <v>284149024946</v>
      </c>
      <c r="H754" s="21">
        <f t="shared" si="22"/>
        <v>8.8959903730883527E-2</v>
      </c>
      <c r="I754" s="21">
        <f t="shared" si="23"/>
        <v>0.28530746927925388</v>
      </c>
    </row>
    <row r="755" spans="1:9">
      <c r="A755" s="154" t="s">
        <v>974</v>
      </c>
      <c r="B755" s="154" t="s">
        <v>4205</v>
      </c>
      <c r="C755" s="154" t="s">
        <v>4171</v>
      </c>
      <c r="D755" s="179">
        <v>4534116997</v>
      </c>
      <c r="E755" s="179">
        <v>9285848001</v>
      </c>
      <c r="F755" s="179">
        <v>12307603390</v>
      </c>
      <c r="G755" s="179"/>
      <c r="H755" s="21">
        <f t="shared" si="22"/>
        <v>-1</v>
      </c>
      <c r="I755" s="21">
        <f t="shared" si="23"/>
        <v>-1</v>
      </c>
    </row>
    <row r="756" spans="1:9">
      <c r="A756" s="154" t="s">
        <v>975</v>
      </c>
      <c r="B756" s="154" t="s">
        <v>2447</v>
      </c>
      <c r="C756" s="154" t="s">
        <v>4171</v>
      </c>
      <c r="D756" s="179">
        <v>3976468157</v>
      </c>
      <c r="E756" s="179">
        <v>3619862068</v>
      </c>
      <c r="F756" s="179">
        <v>3652685600</v>
      </c>
      <c r="G756" s="179"/>
      <c r="H756" s="21">
        <f t="shared" si="22"/>
        <v>-1</v>
      </c>
      <c r="I756" s="21">
        <f t="shared" si="23"/>
        <v>-1</v>
      </c>
    </row>
    <row r="757" spans="1:9">
      <c r="A757" s="154" t="s">
        <v>933</v>
      </c>
      <c r="B757" s="154" t="s">
        <v>4135</v>
      </c>
      <c r="C757" s="154" t="s">
        <v>4171</v>
      </c>
      <c r="D757" s="179">
        <v>38667171752</v>
      </c>
      <c r="E757" s="179">
        <v>52492574602</v>
      </c>
      <c r="F757" s="179">
        <v>55040842180</v>
      </c>
      <c r="G757" s="179"/>
      <c r="H757" s="21">
        <f t="shared" si="22"/>
        <v>-1</v>
      </c>
      <c r="I757" s="21">
        <f t="shared" si="23"/>
        <v>-1</v>
      </c>
    </row>
    <row r="758" spans="1:9">
      <c r="A758" s="154" t="s">
        <v>4278</v>
      </c>
      <c r="B758" s="154" t="s">
        <v>2320</v>
      </c>
      <c r="C758" s="154" t="s">
        <v>4171</v>
      </c>
      <c r="D758" s="179">
        <v>84570354246</v>
      </c>
      <c r="E758" s="179">
        <v>91866634038</v>
      </c>
      <c r="F758" s="179"/>
      <c r="G758" s="179"/>
      <c r="H758" s="21" t="e">
        <f t="shared" si="22"/>
        <v>#DIV/0!</v>
      </c>
      <c r="I758" s="21">
        <f t="shared" si="23"/>
        <v>-1</v>
      </c>
    </row>
    <row r="759" spans="1:9">
      <c r="A759" s="154" t="s">
        <v>10</v>
      </c>
      <c r="B759" s="154" t="s">
        <v>1655</v>
      </c>
      <c r="C759" s="154" t="s">
        <v>4171</v>
      </c>
      <c r="D759" s="179">
        <v>-9007091555</v>
      </c>
      <c r="E759" s="179">
        <v>-35609056361</v>
      </c>
      <c r="F759" s="179">
        <v>-20859878771</v>
      </c>
      <c r="G759" s="179">
        <v>-26863437654</v>
      </c>
      <c r="H759" s="21">
        <f t="shared" si="22"/>
        <v>-0.28780411185065558</v>
      </c>
      <c r="I759" s="21">
        <f t="shared" si="23"/>
        <v>-1.9941243315003767</v>
      </c>
    </row>
    <row r="760" spans="1:9">
      <c r="A760" s="154" t="s">
        <v>977</v>
      </c>
      <c r="B760" s="154" t="s">
        <v>2450</v>
      </c>
      <c r="C760" s="154" t="s">
        <v>4171</v>
      </c>
      <c r="D760" s="179">
        <v>365196751953</v>
      </c>
      <c r="E760" s="179">
        <v>170687894469</v>
      </c>
      <c r="F760" s="179">
        <v>152900832999</v>
      </c>
      <c r="G760" s="179">
        <v>159584574960</v>
      </c>
      <c r="H760" s="21">
        <f t="shared" si="22"/>
        <v>4.3712920524401018E-2</v>
      </c>
      <c r="I760" s="21">
        <f t="shared" si="23"/>
        <v>-0.24115221934029007</v>
      </c>
    </row>
    <row r="761" spans="1:9">
      <c r="A761" s="154" t="s">
        <v>978</v>
      </c>
      <c r="B761" s="154" t="s">
        <v>2451</v>
      </c>
      <c r="C761" s="154" t="s">
        <v>4171</v>
      </c>
      <c r="D761" s="179">
        <v>2053038682</v>
      </c>
      <c r="E761" s="179">
        <v>2600665755</v>
      </c>
      <c r="F761" s="179">
        <v>2007444112</v>
      </c>
      <c r="G761" s="179"/>
      <c r="H761" s="21">
        <f t="shared" si="22"/>
        <v>-1</v>
      </c>
      <c r="I761" s="21">
        <f t="shared" si="23"/>
        <v>-1</v>
      </c>
    </row>
    <row r="762" spans="1:9">
      <c r="A762" s="154" t="s">
        <v>365</v>
      </c>
      <c r="B762" s="154" t="s">
        <v>2067</v>
      </c>
      <c r="C762" s="154" t="s">
        <v>4171</v>
      </c>
      <c r="D762" s="179">
        <v>433973883</v>
      </c>
      <c r="E762" s="179">
        <v>-4502149817</v>
      </c>
      <c r="F762" s="179">
        <v>-5883856668</v>
      </c>
      <c r="G762" s="179"/>
      <c r="H762" s="21">
        <f t="shared" si="22"/>
        <v>1</v>
      </c>
      <c r="I762" s="21">
        <f t="shared" si="23"/>
        <v>-1</v>
      </c>
    </row>
    <row r="763" spans="1:9">
      <c r="A763" s="154" t="s">
        <v>979</v>
      </c>
      <c r="B763" s="154" t="s">
        <v>2452</v>
      </c>
      <c r="C763" s="154" t="s">
        <v>4171</v>
      </c>
      <c r="D763" s="179">
        <v>-140994923540</v>
      </c>
      <c r="E763" s="179">
        <v>-135954867624</v>
      </c>
      <c r="F763" s="179">
        <v>-201409502625</v>
      </c>
      <c r="G763" s="179"/>
      <c r="H763" s="21">
        <f t="shared" si="22"/>
        <v>1</v>
      </c>
      <c r="I763" s="21">
        <f t="shared" si="23"/>
        <v>0.25992104989487319</v>
      </c>
    </row>
    <row r="764" spans="1:9">
      <c r="A764" s="154" t="s">
        <v>728</v>
      </c>
      <c r="B764" s="154" t="s">
        <v>4227</v>
      </c>
      <c r="C764" s="154" t="s">
        <v>4171</v>
      </c>
      <c r="D764" s="179">
        <v>-986229401357</v>
      </c>
      <c r="E764" s="179">
        <v>-18020411911</v>
      </c>
      <c r="F764" s="179">
        <v>-20964065888</v>
      </c>
      <c r="G764" s="179">
        <v>-36221039433</v>
      </c>
      <c r="H764" s="21">
        <f t="shared" si="22"/>
        <v>-0.72776786843306074</v>
      </c>
      <c r="I764" s="21">
        <f t="shared" si="23"/>
        <v>0.25216121278818737</v>
      </c>
    </row>
    <row r="765" spans="1:9">
      <c r="A765" s="154" t="s">
        <v>981</v>
      </c>
      <c r="B765" s="154" t="s">
        <v>2454</v>
      </c>
      <c r="C765" s="154" t="s">
        <v>4171</v>
      </c>
      <c r="D765" s="179"/>
      <c r="E765" s="179"/>
      <c r="F765" s="179"/>
      <c r="G765" s="179"/>
      <c r="H765" s="21" t="e">
        <f t="shared" si="22"/>
        <v>#DIV/0!</v>
      </c>
      <c r="I765" s="21" t="e">
        <f t="shared" si="23"/>
        <v>#DIV/0!</v>
      </c>
    </row>
    <row r="766" spans="1:9">
      <c r="A766" s="154" t="s">
        <v>983</v>
      </c>
      <c r="B766" s="154" t="s">
        <v>2456</v>
      </c>
      <c r="C766" s="154" t="s">
        <v>4171</v>
      </c>
      <c r="D766" s="179">
        <v>-66000000</v>
      </c>
      <c r="E766" s="179">
        <v>-68198605</v>
      </c>
      <c r="F766" s="179">
        <v>-134897904</v>
      </c>
      <c r="G766" s="179"/>
      <c r="H766" s="21">
        <f t="shared" si="22"/>
        <v>1</v>
      </c>
      <c r="I766" s="21">
        <f t="shared" si="23"/>
        <v>0.25992104989487319</v>
      </c>
    </row>
    <row r="767" spans="1:9">
      <c r="A767" s="154" t="s">
        <v>15</v>
      </c>
      <c r="B767" s="154" t="s">
        <v>4279</v>
      </c>
      <c r="C767" s="154" t="s">
        <v>4171</v>
      </c>
      <c r="D767" s="179">
        <v>-123365929077</v>
      </c>
      <c r="E767" s="179">
        <v>-221649920</v>
      </c>
      <c r="F767" s="179">
        <v>321977763</v>
      </c>
      <c r="G767" s="179"/>
      <c r="H767" s="21">
        <f t="shared" si="22"/>
        <v>-1</v>
      </c>
      <c r="I767" s="21">
        <f t="shared" si="23"/>
        <v>0.25992104989487319</v>
      </c>
    </row>
    <row r="768" spans="1:9">
      <c r="A768" s="154" t="s">
        <v>987</v>
      </c>
      <c r="B768" s="154" t="s">
        <v>2460</v>
      </c>
      <c r="C768" s="154" t="s">
        <v>4171</v>
      </c>
      <c r="D768" s="179">
        <v>571717105723</v>
      </c>
      <c r="E768" s="179">
        <v>346494054549</v>
      </c>
      <c r="F768" s="179">
        <v>297214266894</v>
      </c>
      <c r="G768" s="179">
        <v>280674285358</v>
      </c>
      <c r="H768" s="21">
        <f t="shared" si="22"/>
        <v>-5.5650025514753981E-2</v>
      </c>
      <c r="I768" s="21">
        <f t="shared" si="23"/>
        <v>-0.21112690150337021</v>
      </c>
    </row>
    <row r="769" spans="1:9">
      <c r="A769" s="154" t="s">
        <v>988</v>
      </c>
      <c r="B769" s="154" t="s">
        <v>2461</v>
      </c>
      <c r="C769" s="154" t="s">
        <v>4171</v>
      </c>
      <c r="D769" s="179"/>
      <c r="E769" s="179"/>
      <c r="F769" s="179"/>
      <c r="G769" s="179"/>
      <c r="H769" s="21" t="e">
        <f t="shared" si="22"/>
        <v>#DIV/0!</v>
      </c>
      <c r="I769" s="21" t="e">
        <f t="shared" si="23"/>
        <v>#DIV/0!</v>
      </c>
    </row>
    <row r="770" spans="1:9">
      <c r="A770" s="154" t="s">
        <v>4007</v>
      </c>
      <c r="B770" s="154" t="s">
        <v>4008</v>
      </c>
      <c r="C770" s="154" t="s">
        <v>4171</v>
      </c>
      <c r="D770" s="179">
        <v>6893137238</v>
      </c>
      <c r="E770" s="179">
        <v>8743186139</v>
      </c>
      <c r="F770" s="179">
        <v>12692671611</v>
      </c>
      <c r="G770" s="179"/>
      <c r="H770" s="21">
        <f t="shared" si="22"/>
        <v>-1</v>
      </c>
      <c r="I770" s="21">
        <f t="shared" si="23"/>
        <v>-1</v>
      </c>
    </row>
    <row r="771" spans="1:9">
      <c r="A771" s="154" t="s">
        <v>990</v>
      </c>
      <c r="B771" s="154" t="s">
        <v>2464</v>
      </c>
      <c r="C771" s="154" t="s">
        <v>4171</v>
      </c>
      <c r="D771" s="179">
        <v>2390089211</v>
      </c>
      <c r="E771" s="179">
        <v>1622699882</v>
      </c>
      <c r="F771" s="179">
        <v>1450022844</v>
      </c>
      <c r="G771" s="179"/>
      <c r="H771" s="21">
        <f t="shared" ref="H771:H834" si="24">(G771-F771)/ABS(F771)</f>
        <v>-1</v>
      </c>
      <c r="I771" s="21">
        <f t="shared" ref="I771:I834" si="25">(1+(G771-D771)/ABS(D771))^(1/3)-1</f>
        <v>-1</v>
      </c>
    </row>
    <row r="772" spans="1:9">
      <c r="A772" s="154" t="s">
        <v>2467</v>
      </c>
      <c r="B772" s="154" t="s">
        <v>2468</v>
      </c>
      <c r="C772" s="154" t="s">
        <v>4171</v>
      </c>
      <c r="D772" s="179">
        <v>799118804</v>
      </c>
      <c r="E772" s="179">
        <v>524650470</v>
      </c>
      <c r="F772" s="179">
        <v>549156079</v>
      </c>
      <c r="G772" s="179"/>
      <c r="H772" s="21">
        <f t="shared" si="24"/>
        <v>-1</v>
      </c>
      <c r="I772" s="21">
        <f t="shared" si="25"/>
        <v>-1</v>
      </c>
    </row>
    <row r="773" spans="1:9">
      <c r="A773" s="154" t="s">
        <v>991</v>
      </c>
      <c r="B773" s="154" t="s">
        <v>2469</v>
      </c>
      <c r="C773" s="154" t="s">
        <v>4171</v>
      </c>
      <c r="D773" s="179">
        <v>1757742768</v>
      </c>
      <c r="E773" s="179">
        <v>795328589</v>
      </c>
      <c r="F773" s="179">
        <v>640540399</v>
      </c>
      <c r="G773" s="179"/>
      <c r="H773" s="21">
        <f t="shared" si="24"/>
        <v>-1</v>
      </c>
      <c r="I773" s="21">
        <f t="shared" si="25"/>
        <v>-1</v>
      </c>
    </row>
    <row r="774" spans="1:9">
      <c r="A774" s="154" t="s">
        <v>992</v>
      </c>
      <c r="B774" s="154" t="s">
        <v>2470</v>
      </c>
      <c r="C774" s="154" t="s">
        <v>4171</v>
      </c>
      <c r="D774" s="179">
        <v>1438804999</v>
      </c>
      <c r="E774" s="179">
        <v>6962788281</v>
      </c>
      <c r="F774" s="179">
        <v>20841726465</v>
      </c>
      <c r="G774" s="179"/>
      <c r="H774" s="21">
        <f t="shared" si="24"/>
        <v>-1</v>
      </c>
      <c r="I774" s="21">
        <f t="shared" si="25"/>
        <v>-1</v>
      </c>
    </row>
    <row r="775" spans="1:9">
      <c r="A775" s="154" t="s">
        <v>3703</v>
      </c>
      <c r="B775" s="154" t="s">
        <v>3704</v>
      </c>
      <c r="C775" s="154" t="s">
        <v>4171</v>
      </c>
      <c r="D775" s="179">
        <v>-73927996734</v>
      </c>
      <c r="E775" s="179">
        <v>400047284757</v>
      </c>
      <c r="F775" s="179">
        <v>-50120331439</v>
      </c>
      <c r="G775" s="179"/>
      <c r="H775" s="21">
        <f t="shared" si="24"/>
        <v>1</v>
      </c>
      <c r="I775" s="21">
        <f t="shared" si="25"/>
        <v>0.25992104989487319</v>
      </c>
    </row>
    <row r="776" spans="1:9">
      <c r="A776" s="154" t="s">
        <v>993</v>
      </c>
      <c r="B776" s="154" t="s">
        <v>2471</v>
      </c>
      <c r="C776" s="154" t="s">
        <v>4171</v>
      </c>
      <c r="D776" s="179">
        <v>19536520015</v>
      </c>
      <c r="E776" s="179">
        <v>20799842495</v>
      </c>
      <c r="F776" s="179">
        <v>20026753395</v>
      </c>
      <c r="G776" s="179"/>
      <c r="H776" s="21">
        <f t="shared" si="24"/>
        <v>-1</v>
      </c>
      <c r="I776" s="21">
        <f t="shared" si="25"/>
        <v>-1</v>
      </c>
    </row>
    <row r="777" spans="1:9">
      <c r="A777" s="154" t="s">
        <v>913</v>
      </c>
      <c r="B777" s="154" t="s">
        <v>2474</v>
      </c>
      <c r="C777" s="154" t="s">
        <v>4171</v>
      </c>
      <c r="D777" s="179">
        <v>-1440863115</v>
      </c>
      <c r="E777" s="179">
        <v>-5674556949</v>
      </c>
      <c r="F777" s="179">
        <v>344944967</v>
      </c>
      <c r="G777" s="179"/>
      <c r="H777" s="21">
        <f t="shared" si="24"/>
        <v>-1</v>
      </c>
      <c r="I777" s="21">
        <f t="shared" si="25"/>
        <v>0.25992104989487319</v>
      </c>
    </row>
    <row r="778" spans="1:9">
      <c r="A778" s="154" t="s">
        <v>3985</v>
      </c>
      <c r="B778" s="154" t="s">
        <v>3986</v>
      </c>
      <c r="C778" s="154" t="s">
        <v>4171</v>
      </c>
      <c r="D778" s="179">
        <v>256429853438</v>
      </c>
      <c r="E778" s="179">
        <v>89335711046</v>
      </c>
      <c r="F778" s="179">
        <v>259103270319</v>
      </c>
      <c r="G778" s="179"/>
      <c r="H778" s="21">
        <f t="shared" si="24"/>
        <v>-1</v>
      </c>
      <c r="I778" s="21">
        <f t="shared" si="25"/>
        <v>-1</v>
      </c>
    </row>
    <row r="779" spans="1:9">
      <c r="A779" s="154" t="s">
        <v>2076</v>
      </c>
      <c r="B779" s="154" t="s">
        <v>4206</v>
      </c>
      <c r="C779" s="154" t="s">
        <v>4171</v>
      </c>
      <c r="D779" s="179">
        <v>650993913</v>
      </c>
      <c r="E779" s="179">
        <v>401804587</v>
      </c>
      <c r="F779" s="179">
        <v>351159547</v>
      </c>
      <c r="G779" s="179"/>
      <c r="H779" s="21">
        <f t="shared" si="24"/>
        <v>-1</v>
      </c>
      <c r="I779" s="21">
        <f t="shared" si="25"/>
        <v>-1</v>
      </c>
    </row>
    <row r="780" spans="1:9">
      <c r="A780" s="154" t="s">
        <v>943</v>
      </c>
      <c r="B780" s="154" t="s">
        <v>2475</v>
      </c>
      <c r="C780" s="154" t="s">
        <v>4171</v>
      </c>
      <c r="D780" s="179">
        <v>226307634564</v>
      </c>
      <c r="E780" s="179">
        <v>123382071529</v>
      </c>
      <c r="F780" s="179">
        <v>164275444455</v>
      </c>
      <c r="G780" s="179"/>
      <c r="H780" s="21">
        <f t="shared" si="24"/>
        <v>-1</v>
      </c>
      <c r="I780" s="21">
        <f t="shared" si="25"/>
        <v>-1</v>
      </c>
    </row>
    <row r="781" spans="1:9">
      <c r="A781" s="154" t="s">
        <v>829</v>
      </c>
      <c r="B781" s="154" t="s">
        <v>2476</v>
      </c>
      <c r="C781" s="154" t="s">
        <v>4171</v>
      </c>
      <c r="D781" s="179">
        <v>88008367795</v>
      </c>
      <c r="E781" s="179">
        <v>41293094793</v>
      </c>
      <c r="F781" s="179">
        <v>-14693680901</v>
      </c>
      <c r="G781" s="179"/>
      <c r="H781" s="21">
        <f t="shared" si="24"/>
        <v>1</v>
      </c>
      <c r="I781" s="21">
        <f t="shared" si="25"/>
        <v>-1</v>
      </c>
    </row>
    <row r="782" spans="1:9">
      <c r="A782" s="154" t="s">
        <v>994</v>
      </c>
      <c r="B782" s="154" t="s">
        <v>2477</v>
      </c>
      <c r="C782" s="154" t="s">
        <v>4171</v>
      </c>
      <c r="D782" s="179">
        <v>45408953327</v>
      </c>
      <c r="E782" s="179">
        <v>45020989183</v>
      </c>
      <c r="F782" s="179">
        <v>35904572211</v>
      </c>
      <c r="G782" s="179">
        <v>38032120856</v>
      </c>
      <c r="H782" s="21">
        <f t="shared" si="24"/>
        <v>5.9255646676335774E-2</v>
      </c>
      <c r="I782" s="21">
        <f t="shared" si="25"/>
        <v>-5.7380649359036973E-2</v>
      </c>
    </row>
    <row r="783" spans="1:9">
      <c r="A783" s="154" t="s">
        <v>826</v>
      </c>
      <c r="B783" s="154" t="s">
        <v>2478</v>
      </c>
      <c r="C783" s="154" t="s">
        <v>4171</v>
      </c>
      <c r="D783" s="179">
        <v>6707253882</v>
      </c>
      <c r="E783" s="179">
        <v>6539379877</v>
      </c>
      <c r="F783" s="179">
        <v>2545581084</v>
      </c>
      <c r="G783" s="179"/>
      <c r="H783" s="21">
        <f t="shared" si="24"/>
        <v>-1</v>
      </c>
      <c r="I783" s="21">
        <f t="shared" si="25"/>
        <v>-1</v>
      </c>
    </row>
    <row r="784" spans="1:9">
      <c r="A784" s="154" t="s">
        <v>4136</v>
      </c>
      <c r="B784" s="154" t="s">
        <v>4137</v>
      </c>
      <c r="C784" s="154" t="s">
        <v>4171</v>
      </c>
      <c r="D784" s="179">
        <v>359977222304</v>
      </c>
      <c r="E784" s="179">
        <v>-35911486594</v>
      </c>
      <c r="F784" s="179">
        <v>-731041342553</v>
      </c>
      <c r="G784" s="179"/>
      <c r="H784" s="21">
        <f t="shared" si="24"/>
        <v>1</v>
      </c>
      <c r="I784" s="21">
        <f t="shared" si="25"/>
        <v>-1</v>
      </c>
    </row>
    <row r="785" spans="1:9">
      <c r="A785" s="154" t="s">
        <v>995</v>
      </c>
      <c r="B785" s="154" t="s">
        <v>2479</v>
      </c>
      <c r="C785" s="154" t="s">
        <v>4171</v>
      </c>
      <c r="D785" s="179">
        <v>10676551257</v>
      </c>
      <c r="E785" s="179">
        <v>11716428593</v>
      </c>
      <c r="F785" s="179">
        <v>11487759308</v>
      </c>
      <c r="G785" s="179">
        <v>16344590800</v>
      </c>
      <c r="H785" s="21">
        <f t="shared" si="24"/>
        <v>0.42278318702392509</v>
      </c>
      <c r="I785" s="21">
        <f t="shared" si="25"/>
        <v>0.15251792214654314</v>
      </c>
    </row>
    <row r="786" spans="1:9">
      <c r="A786" s="154" t="s">
        <v>996</v>
      </c>
      <c r="B786" s="154" t="s">
        <v>2480</v>
      </c>
      <c r="C786" s="154" t="s">
        <v>4171</v>
      </c>
      <c r="D786" s="179">
        <v>154204181184</v>
      </c>
      <c r="E786" s="179">
        <v>107691742854</v>
      </c>
      <c r="F786" s="179">
        <v>163603114068</v>
      </c>
      <c r="G786" s="179">
        <v>167078361013</v>
      </c>
      <c r="H786" s="21">
        <f t="shared" si="24"/>
        <v>2.1241936406880057E-2</v>
      </c>
      <c r="I786" s="21">
        <f t="shared" si="25"/>
        <v>2.7088860245228386E-2</v>
      </c>
    </row>
    <row r="787" spans="1:9">
      <c r="A787" s="154" t="s">
        <v>997</v>
      </c>
      <c r="B787" s="154" t="s">
        <v>2481</v>
      </c>
      <c r="C787" s="154" t="s">
        <v>4171</v>
      </c>
      <c r="D787" s="179">
        <v>439458900</v>
      </c>
      <c r="E787" s="179">
        <v>451141434</v>
      </c>
      <c r="F787" s="179">
        <v>301032990</v>
      </c>
      <c r="G787" s="179"/>
      <c r="H787" s="21">
        <f t="shared" si="24"/>
        <v>-1</v>
      </c>
      <c r="I787" s="21">
        <f t="shared" si="25"/>
        <v>-1</v>
      </c>
    </row>
    <row r="788" spans="1:9">
      <c r="A788" s="154" t="s">
        <v>998</v>
      </c>
      <c r="B788" s="154" t="s">
        <v>2482</v>
      </c>
      <c r="C788" s="154" t="s">
        <v>4171</v>
      </c>
      <c r="D788" s="179">
        <v>540797731</v>
      </c>
      <c r="E788" s="179">
        <v>1225140495</v>
      </c>
      <c r="F788" s="179">
        <v>920163060</v>
      </c>
      <c r="G788" s="179"/>
      <c r="H788" s="21">
        <f t="shared" si="24"/>
        <v>-1</v>
      </c>
      <c r="I788" s="21">
        <f t="shared" si="25"/>
        <v>-1</v>
      </c>
    </row>
    <row r="789" spans="1:9">
      <c r="A789" s="154" t="s">
        <v>4173</v>
      </c>
      <c r="B789" s="154" t="s">
        <v>4174</v>
      </c>
      <c r="C789" s="154" t="s">
        <v>4171</v>
      </c>
      <c r="D789" s="179"/>
      <c r="E789" s="179"/>
      <c r="F789" s="179"/>
      <c r="G789" s="179"/>
      <c r="H789" s="21" t="e">
        <f t="shared" si="24"/>
        <v>#DIV/0!</v>
      </c>
      <c r="I789" s="21" t="e">
        <f t="shared" si="25"/>
        <v>#DIV/0!</v>
      </c>
    </row>
    <row r="790" spans="1:9">
      <c r="A790" s="154" t="s">
        <v>3966</v>
      </c>
      <c r="B790" s="154" t="s">
        <v>3967</v>
      </c>
      <c r="C790" s="154" t="s">
        <v>4171</v>
      </c>
      <c r="D790" s="179">
        <v>31845832745</v>
      </c>
      <c r="E790" s="179">
        <v>13939099735</v>
      </c>
      <c r="F790" s="179">
        <v>10106984316</v>
      </c>
      <c r="G790" s="179"/>
      <c r="H790" s="21">
        <f t="shared" si="24"/>
        <v>-1</v>
      </c>
      <c r="I790" s="21">
        <f t="shared" si="25"/>
        <v>-1</v>
      </c>
    </row>
    <row r="791" spans="1:9">
      <c r="A791" s="154" t="s">
        <v>999</v>
      </c>
      <c r="B791" s="154" t="s">
        <v>2483</v>
      </c>
      <c r="C791" s="154" t="s">
        <v>4171</v>
      </c>
      <c r="D791" s="179">
        <v>5000376168</v>
      </c>
      <c r="E791" s="179">
        <v>3984052948</v>
      </c>
      <c r="F791" s="179">
        <v>4588485589</v>
      </c>
      <c r="G791" s="179"/>
      <c r="H791" s="21">
        <f t="shared" si="24"/>
        <v>-1</v>
      </c>
      <c r="I791" s="21">
        <f t="shared" si="25"/>
        <v>-1</v>
      </c>
    </row>
    <row r="792" spans="1:9">
      <c r="A792" s="154" t="s">
        <v>1000</v>
      </c>
      <c r="B792" s="154" t="s">
        <v>2484</v>
      </c>
      <c r="C792" s="154" t="s">
        <v>4171</v>
      </c>
      <c r="D792" s="179">
        <v>2592318635</v>
      </c>
      <c r="E792" s="179">
        <v>2728988801</v>
      </c>
      <c r="F792" s="179">
        <v>1722330095</v>
      </c>
      <c r="G792" s="179"/>
      <c r="H792" s="21">
        <f t="shared" si="24"/>
        <v>-1</v>
      </c>
      <c r="I792" s="21">
        <f t="shared" si="25"/>
        <v>-1</v>
      </c>
    </row>
    <row r="793" spans="1:9">
      <c r="A793" s="154" t="s">
        <v>3723</v>
      </c>
      <c r="B793" s="154" t="s">
        <v>4207</v>
      </c>
      <c r="C793" s="154" t="s">
        <v>4171</v>
      </c>
      <c r="D793" s="179">
        <v>401549014</v>
      </c>
      <c r="E793" s="179">
        <v>2296680202</v>
      </c>
      <c r="F793" s="179">
        <v>9804473699</v>
      </c>
      <c r="G793" s="179">
        <v>36540235230</v>
      </c>
      <c r="H793" s="21">
        <f t="shared" si="24"/>
        <v>2.7268941048540825</v>
      </c>
      <c r="I793" s="21">
        <f t="shared" si="25"/>
        <v>3.4979116957650698</v>
      </c>
    </row>
    <row r="794" spans="1:9">
      <c r="A794" s="154" t="s">
        <v>1002</v>
      </c>
      <c r="B794" s="154" t="s">
        <v>2486</v>
      </c>
      <c r="C794" s="154" t="s">
        <v>4171</v>
      </c>
      <c r="D794" s="179">
        <v>7871926506</v>
      </c>
      <c r="E794" s="179">
        <v>6015105057</v>
      </c>
      <c r="F794" s="179">
        <v>7931570046</v>
      </c>
      <c r="G794" s="179"/>
      <c r="H794" s="21">
        <f t="shared" si="24"/>
        <v>-1</v>
      </c>
      <c r="I794" s="21">
        <f t="shared" si="25"/>
        <v>-1</v>
      </c>
    </row>
    <row r="795" spans="1:9">
      <c r="A795" s="154" t="s">
        <v>375</v>
      </c>
      <c r="B795" s="154" t="s">
        <v>2080</v>
      </c>
      <c r="C795" s="154" t="s">
        <v>4171</v>
      </c>
      <c r="D795" s="179">
        <v>-38573154879</v>
      </c>
      <c r="E795" s="179">
        <v>4258929956</v>
      </c>
      <c r="F795" s="179">
        <v>158749909</v>
      </c>
      <c r="G795" s="179"/>
      <c r="H795" s="21">
        <f t="shared" si="24"/>
        <v>-1</v>
      </c>
      <c r="I795" s="21">
        <f t="shared" si="25"/>
        <v>0.25992104989487319</v>
      </c>
    </row>
    <row r="796" spans="1:9">
      <c r="A796" s="154" t="s">
        <v>834</v>
      </c>
      <c r="B796" s="154" t="s">
        <v>2488</v>
      </c>
      <c r="C796" s="154" t="s">
        <v>4171</v>
      </c>
      <c r="D796" s="179">
        <v>87844222372</v>
      </c>
      <c r="E796" s="179">
        <v>88937406175</v>
      </c>
      <c r="F796" s="179">
        <v>64580612252</v>
      </c>
      <c r="G796" s="179">
        <v>31604000429</v>
      </c>
      <c r="H796" s="21">
        <f t="shared" si="24"/>
        <v>-0.51062711660772064</v>
      </c>
      <c r="I796" s="21">
        <f t="shared" si="25"/>
        <v>-0.28877073416314458</v>
      </c>
    </row>
    <row r="797" spans="1:9">
      <c r="A797" s="154" t="s">
        <v>1004</v>
      </c>
      <c r="B797" s="154" t="s">
        <v>2489</v>
      </c>
      <c r="C797" s="154" t="s">
        <v>4171</v>
      </c>
      <c r="D797" s="179">
        <v>1534349293</v>
      </c>
      <c r="E797" s="179">
        <v>898593066</v>
      </c>
      <c r="F797" s="179">
        <v>1036477671</v>
      </c>
      <c r="G797" s="179"/>
      <c r="H797" s="21">
        <f t="shared" si="24"/>
        <v>-1</v>
      </c>
      <c r="I797" s="21">
        <f t="shared" si="25"/>
        <v>-1</v>
      </c>
    </row>
    <row r="798" spans="1:9">
      <c r="A798" s="154" t="s">
        <v>1005</v>
      </c>
      <c r="B798" s="154" t="s">
        <v>2490</v>
      </c>
      <c r="C798" s="154" t="s">
        <v>4171</v>
      </c>
      <c r="D798" s="179">
        <v>9943661013</v>
      </c>
      <c r="E798" s="179">
        <v>14501759690</v>
      </c>
      <c r="F798" s="179">
        <v>5701284194</v>
      </c>
      <c r="G798" s="179"/>
      <c r="H798" s="21">
        <f t="shared" si="24"/>
        <v>-1</v>
      </c>
      <c r="I798" s="21">
        <f t="shared" si="25"/>
        <v>-1</v>
      </c>
    </row>
    <row r="799" spans="1:9">
      <c r="A799" s="154" t="s">
        <v>1008</v>
      </c>
      <c r="B799" s="154" t="s">
        <v>2493</v>
      </c>
      <c r="C799" s="154" t="s">
        <v>4171</v>
      </c>
      <c r="D799" s="179">
        <v>6010760894</v>
      </c>
      <c r="E799" s="179">
        <v>6037529270</v>
      </c>
      <c r="F799" s="179">
        <v>5203918751</v>
      </c>
      <c r="G799" s="179"/>
      <c r="H799" s="21">
        <f t="shared" si="24"/>
        <v>-1</v>
      </c>
      <c r="I799" s="21">
        <f t="shared" si="25"/>
        <v>-1</v>
      </c>
    </row>
    <row r="800" spans="1:9">
      <c r="A800" s="154" t="s">
        <v>1009</v>
      </c>
      <c r="B800" s="154" t="s">
        <v>2494</v>
      </c>
      <c r="C800" s="154" t="s">
        <v>4171</v>
      </c>
      <c r="D800" s="179">
        <v>9261967699</v>
      </c>
      <c r="E800" s="179">
        <v>5447914074</v>
      </c>
      <c r="F800" s="179">
        <v>16142979012</v>
      </c>
      <c r="G800" s="179"/>
      <c r="H800" s="21">
        <f t="shared" si="24"/>
        <v>-1</v>
      </c>
      <c r="I800" s="21">
        <f t="shared" si="25"/>
        <v>-1</v>
      </c>
    </row>
    <row r="801" spans="1:9">
      <c r="A801" s="154" t="s">
        <v>1010</v>
      </c>
      <c r="B801" s="154" t="s">
        <v>2495</v>
      </c>
      <c r="C801" s="154" t="s">
        <v>4171</v>
      </c>
      <c r="D801" s="179">
        <v>12341192303</v>
      </c>
      <c r="E801" s="179">
        <v>12757476122</v>
      </c>
      <c r="F801" s="179">
        <v>13133441065</v>
      </c>
      <c r="G801" s="179"/>
      <c r="H801" s="21">
        <f t="shared" si="24"/>
        <v>-1</v>
      </c>
      <c r="I801" s="21">
        <f t="shared" si="25"/>
        <v>-1</v>
      </c>
    </row>
    <row r="802" spans="1:9">
      <c r="A802" s="154" t="s">
        <v>1011</v>
      </c>
      <c r="B802" s="154" t="s">
        <v>2496</v>
      </c>
      <c r="C802" s="154" t="s">
        <v>4171</v>
      </c>
      <c r="D802" s="179">
        <v>26060816277</v>
      </c>
      <c r="E802" s="179">
        <v>52667707418</v>
      </c>
      <c r="F802" s="179">
        <v>48543083451</v>
      </c>
      <c r="G802" s="179"/>
      <c r="H802" s="21">
        <f t="shared" si="24"/>
        <v>-1</v>
      </c>
      <c r="I802" s="21">
        <f t="shared" si="25"/>
        <v>-1</v>
      </c>
    </row>
    <row r="803" spans="1:9">
      <c r="A803" s="154" t="s">
        <v>4175</v>
      </c>
      <c r="B803" s="154" t="s">
        <v>4176</v>
      </c>
      <c r="C803" s="154" t="s">
        <v>4171</v>
      </c>
      <c r="D803" s="179"/>
      <c r="E803" s="179"/>
      <c r="F803" s="179"/>
      <c r="G803" s="179"/>
      <c r="H803" s="21" t="e">
        <f t="shared" si="24"/>
        <v>#DIV/0!</v>
      </c>
      <c r="I803" s="21" t="e">
        <f t="shared" si="25"/>
        <v>#DIV/0!</v>
      </c>
    </row>
    <row r="804" spans="1:9">
      <c r="A804" s="154" t="s">
        <v>1013</v>
      </c>
      <c r="B804" s="154" t="s">
        <v>2498</v>
      </c>
      <c r="C804" s="154" t="s">
        <v>4171</v>
      </c>
      <c r="D804" s="179">
        <v>-96492393492</v>
      </c>
      <c r="E804" s="179">
        <v>84031453386</v>
      </c>
      <c r="F804" s="179">
        <v>81536860646</v>
      </c>
      <c r="G804" s="179">
        <v>105735371412</v>
      </c>
      <c r="H804" s="21">
        <f t="shared" si="24"/>
        <v>0.29678001549581512</v>
      </c>
      <c r="I804" s="21">
        <f t="shared" si="25"/>
        <v>0.45743932602071458</v>
      </c>
    </row>
    <row r="805" spans="1:9">
      <c r="A805" s="154" t="s">
        <v>1014</v>
      </c>
      <c r="B805" s="154" t="s">
        <v>2499</v>
      </c>
      <c r="C805" s="154" t="s">
        <v>4171</v>
      </c>
      <c r="D805" s="179">
        <v>1529013334</v>
      </c>
      <c r="E805" s="179">
        <v>3430974602</v>
      </c>
      <c r="F805" s="179">
        <v>1953398907</v>
      </c>
      <c r="G805" s="179">
        <v>3760739052</v>
      </c>
      <c r="H805" s="21">
        <f t="shared" si="24"/>
        <v>0.92522839985391681</v>
      </c>
      <c r="I805" s="21">
        <f t="shared" si="25"/>
        <v>0.34985558898941416</v>
      </c>
    </row>
    <row r="806" spans="1:9">
      <c r="A806" s="154" t="s">
        <v>1015</v>
      </c>
      <c r="B806" s="154" t="s">
        <v>2500</v>
      </c>
      <c r="C806" s="154" t="s">
        <v>4171</v>
      </c>
      <c r="D806" s="179">
        <v>18652268123</v>
      </c>
      <c r="E806" s="179">
        <v>35475435785</v>
      </c>
      <c r="F806" s="179">
        <v>51279213733</v>
      </c>
      <c r="G806" s="179">
        <v>34977760546</v>
      </c>
      <c r="H806" s="21">
        <f t="shared" si="24"/>
        <v>-0.31789592702957992</v>
      </c>
      <c r="I806" s="21">
        <f t="shared" si="25"/>
        <v>0.23316195291334374</v>
      </c>
    </row>
    <row r="807" spans="1:9">
      <c r="A807" s="154" t="s">
        <v>809</v>
      </c>
      <c r="B807" s="154" t="s">
        <v>2501</v>
      </c>
      <c r="C807" s="154" t="s">
        <v>4171</v>
      </c>
      <c r="D807" s="179">
        <v>-79485965968</v>
      </c>
      <c r="E807" s="179">
        <v>-83064681558</v>
      </c>
      <c r="F807" s="179">
        <v>248053610547</v>
      </c>
      <c r="G807" s="179">
        <v>-103402299204</v>
      </c>
      <c r="H807" s="21">
        <f t="shared" si="24"/>
        <v>-1.4168546427362234</v>
      </c>
      <c r="I807" s="21">
        <f t="shared" si="25"/>
        <v>-0.11247140023947411</v>
      </c>
    </row>
    <row r="808" spans="1:9">
      <c r="A808" s="154" t="s">
        <v>1017</v>
      </c>
      <c r="B808" s="154" t="s">
        <v>2505</v>
      </c>
      <c r="C808" s="154" t="s">
        <v>4171</v>
      </c>
      <c r="D808" s="179">
        <v>-10256704130</v>
      </c>
      <c r="E808" s="179">
        <v>-4580876533</v>
      </c>
      <c r="F808" s="179">
        <v>20015682</v>
      </c>
      <c r="G808" s="179"/>
      <c r="H808" s="21">
        <f t="shared" si="24"/>
        <v>-1</v>
      </c>
      <c r="I808" s="21">
        <f t="shared" si="25"/>
        <v>0.25992104989487319</v>
      </c>
    </row>
    <row r="809" spans="1:9">
      <c r="A809" s="154" t="s">
        <v>4246</v>
      </c>
      <c r="B809" s="154" t="s">
        <v>4247</v>
      </c>
      <c r="C809" s="154" t="s">
        <v>4171</v>
      </c>
      <c r="D809" s="179"/>
      <c r="E809" s="179"/>
      <c r="F809" s="179"/>
      <c r="G809" s="179"/>
      <c r="H809" s="21" t="e">
        <f t="shared" si="24"/>
        <v>#DIV/0!</v>
      </c>
      <c r="I809" s="21" t="e">
        <f t="shared" si="25"/>
        <v>#DIV/0!</v>
      </c>
    </row>
    <row r="810" spans="1:9">
      <c r="A810" s="154" t="s">
        <v>1018</v>
      </c>
      <c r="B810" s="154" t="s">
        <v>2508</v>
      </c>
      <c r="C810" s="154" t="s">
        <v>4171</v>
      </c>
      <c r="D810" s="179">
        <v>146881827080</v>
      </c>
      <c r="E810" s="179">
        <v>134684445712</v>
      </c>
      <c r="F810" s="179">
        <v>127532729340</v>
      </c>
      <c r="G810" s="179">
        <v>180123249632</v>
      </c>
      <c r="H810" s="21">
        <f t="shared" si="24"/>
        <v>0.41236881359132999</v>
      </c>
      <c r="I810" s="21">
        <f t="shared" si="25"/>
        <v>7.0369936280663792E-2</v>
      </c>
    </row>
    <row r="811" spans="1:9">
      <c r="A811" s="154" t="s">
        <v>1019</v>
      </c>
      <c r="B811" s="154" t="s">
        <v>2509</v>
      </c>
      <c r="C811" s="154" t="s">
        <v>4171</v>
      </c>
      <c r="D811" s="179">
        <v>14515160546</v>
      </c>
      <c r="E811" s="179">
        <v>14804003495</v>
      </c>
      <c r="F811" s="179">
        <v>15451585953</v>
      </c>
      <c r="G811" s="179"/>
      <c r="H811" s="21">
        <f t="shared" si="24"/>
        <v>-1</v>
      </c>
      <c r="I811" s="21">
        <f t="shared" si="25"/>
        <v>-1</v>
      </c>
    </row>
    <row r="812" spans="1:9">
      <c r="A812" s="154" t="s">
        <v>886</v>
      </c>
      <c r="B812" s="154" t="s">
        <v>2510</v>
      </c>
      <c r="C812" s="154" t="s">
        <v>4171</v>
      </c>
      <c r="D812" s="179">
        <v>153663849613</v>
      </c>
      <c r="E812" s="179">
        <v>96995724301</v>
      </c>
      <c r="F812" s="179">
        <v>70312807346</v>
      </c>
      <c r="G812" s="179">
        <v>162377734688</v>
      </c>
      <c r="H812" s="21">
        <f t="shared" si="24"/>
        <v>1.3093621321214028</v>
      </c>
      <c r="I812" s="21">
        <f t="shared" si="25"/>
        <v>1.8556027418193066E-2</v>
      </c>
    </row>
    <row r="813" spans="1:9">
      <c r="A813" s="154" t="s">
        <v>1020</v>
      </c>
      <c r="B813" s="154" t="s">
        <v>2511</v>
      </c>
      <c r="C813" s="154" t="s">
        <v>4171</v>
      </c>
      <c r="D813" s="179">
        <v>5418507676</v>
      </c>
      <c r="E813" s="179">
        <v>3118308131</v>
      </c>
      <c r="F813" s="179">
        <v>4800478022</v>
      </c>
      <c r="G813" s="179"/>
      <c r="H813" s="21">
        <f t="shared" si="24"/>
        <v>-1</v>
      </c>
      <c r="I813" s="21">
        <f t="shared" si="25"/>
        <v>-1</v>
      </c>
    </row>
    <row r="814" spans="1:9">
      <c r="A814" s="154" t="s">
        <v>1021</v>
      </c>
      <c r="B814" s="154" t="s">
        <v>2512</v>
      </c>
      <c r="C814" s="154" t="s">
        <v>4171</v>
      </c>
      <c r="D814" s="179">
        <v>15015018098</v>
      </c>
      <c r="E814" s="179">
        <v>35020619225</v>
      </c>
      <c r="F814" s="179">
        <v>44870618278</v>
      </c>
      <c r="G814" s="179">
        <v>3317388960</v>
      </c>
      <c r="H814" s="21">
        <f t="shared" si="24"/>
        <v>-0.92606767886622787</v>
      </c>
      <c r="I814" s="21">
        <f t="shared" si="25"/>
        <v>-0.39546212977104012</v>
      </c>
    </row>
    <row r="815" spans="1:9">
      <c r="A815" s="154" t="s">
        <v>1022</v>
      </c>
      <c r="B815" s="154" t="s">
        <v>2513</v>
      </c>
      <c r="C815" s="154" t="s">
        <v>4171</v>
      </c>
      <c r="D815" s="179">
        <v>57585455479</v>
      </c>
      <c r="E815" s="179">
        <v>49391277953</v>
      </c>
      <c r="F815" s="179">
        <v>40994097751</v>
      </c>
      <c r="G815" s="179">
        <v>29540653535</v>
      </c>
      <c r="H815" s="21">
        <f t="shared" si="24"/>
        <v>-0.27939251854178465</v>
      </c>
      <c r="I815" s="21">
        <f t="shared" si="25"/>
        <v>-0.19948569401546834</v>
      </c>
    </row>
    <row r="816" spans="1:9">
      <c r="A816" s="154" t="s">
        <v>944</v>
      </c>
      <c r="B816" s="154" t="s">
        <v>2514</v>
      </c>
      <c r="C816" s="154" t="s">
        <v>4171</v>
      </c>
      <c r="D816" s="179">
        <v>40504967456</v>
      </c>
      <c r="E816" s="179">
        <v>33299643777</v>
      </c>
      <c r="F816" s="179">
        <v>40363698264</v>
      </c>
      <c r="G816" s="179">
        <v>42254215068</v>
      </c>
      <c r="H816" s="21">
        <f t="shared" si="24"/>
        <v>4.6837056199236678E-2</v>
      </c>
      <c r="I816" s="21">
        <f t="shared" si="25"/>
        <v>1.4192941458945008E-2</v>
      </c>
    </row>
    <row r="817" spans="1:9">
      <c r="A817" s="154" t="s">
        <v>840</v>
      </c>
      <c r="B817" s="154" t="s">
        <v>2515</v>
      </c>
      <c r="C817" s="154" t="s">
        <v>4171</v>
      </c>
      <c r="D817" s="179">
        <v>712400709</v>
      </c>
      <c r="E817" s="179">
        <v>5084679522</v>
      </c>
      <c r="F817" s="179">
        <v>6592401584</v>
      </c>
      <c r="G817" s="179">
        <v>8703871009</v>
      </c>
      <c r="H817" s="21">
        <f t="shared" si="24"/>
        <v>0.32028834986700655</v>
      </c>
      <c r="I817" s="21">
        <f t="shared" si="25"/>
        <v>1.3031878864727262</v>
      </c>
    </row>
    <row r="818" spans="1:9">
      <c r="A818" s="154" t="s">
        <v>846</v>
      </c>
      <c r="B818" s="154" t="s">
        <v>2516</v>
      </c>
      <c r="C818" s="154" t="s">
        <v>4171</v>
      </c>
      <c r="D818" s="179">
        <v>170636402176</v>
      </c>
      <c r="E818" s="179">
        <v>100714194461</v>
      </c>
      <c r="F818" s="179">
        <v>100030328206</v>
      </c>
      <c r="G818" s="179">
        <v>80161588535</v>
      </c>
      <c r="H818" s="21">
        <f t="shared" si="24"/>
        <v>-0.1986271566567572</v>
      </c>
      <c r="I818" s="21">
        <f t="shared" si="25"/>
        <v>-0.22262325784329051</v>
      </c>
    </row>
    <row r="819" spans="1:9">
      <c r="A819" s="154" t="s">
        <v>1023</v>
      </c>
      <c r="B819" s="154" t="s">
        <v>2518</v>
      </c>
      <c r="C819" s="154" t="s">
        <v>4171</v>
      </c>
      <c r="D819" s="179">
        <v>3270579969</v>
      </c>
      <c r="E819" s="179">
        <v>1543369569</v>
      </c>
      <c r="F819" s="179">
        <v>8114107779</v>
      </c>
      <c r="G819" s="179"/>
      <c r="H819" s="21">
        <f t="shared" si="24"/>
        <v>-1</v>
      </c>
      <c r="I819" s="21">
        <f t="shared" si="25"/>
        <v>-1</v>
      </c>
    </row>
    <row r="820" spans="1:9">
      <c r="A820" s="154" t="s">
        <v>1024</v>
      </c>
      <c r="B820" s="154" t="s">
        <v>2519</v>
      </c>
      <c r="C820" s="154" t="s">
        <v>4171</v>
      </c>
      <c r="D820" s="179"/>
      <c r="E820" s="179">
        <v>-69054039658</v>
      </c>
      <c r="F820" s="179">
        <v>-76938290388</v>
      </c>
      <c r="G820" s="179">
        <v>-51807532613</v>
      </c>
      <c r="H820" s="21">
        <f t="shared" si="24"/>
        <v>0.32663525077390626</v>
      </c>
      <c r="I820" s="21" t="e">
        <f t="shared" si="25"/>
        <v>#DIV/0!</v>
      </c>
    </row>
    <row r="821" spans="1:9">
      <c r="A821" s="154" t="s">
        <v>1025</v>
      </c>
      <c r="B821" s="154" t="s">
        <v>2520</v>
      </c>
      <c r="C821" s="154" t="s">
        <v>4171</v>
      </c>
      <c r="D821" s="179">
        <v>3403901223</v>
      </c>
      <c r="E821" s="179">
        <v>986301757</v>
      </c>
      <c r="F821" s="179">
        <v>30237722</v>
      </c>
      <c r="G821" s="179"/>
      <c r="H821" s="21">
        <f t="shared" si="24"/>
        <v>-1</v>
      </c>
      <c r="I821" s="21">
        <f t="shared" si="25"/>
        <v>-1</v>
      </c>
    </row>
    <row r="822" spans="1:9">
      <c r="A822" s="154" t="s">
        <v>925</v>
      </c>
      <c r="B822" s="154" t="s">
        <v>2521</v>
      </c>
      <c r="C822" s="154" t="s">
        <v>4171</v>
      </c>
      <c r="D822" s="179">
        <v>9920984344</v>
      </c>
      <c r="E822" s="179">
        <v>8084632067</v>
      </c>
      <c r="F822" s="179">
        <v>9256401797</v>
      </c>
      <c r="G822" s="179"/>
      <c r="H822" s="21">
        <f t="shared" si="24"/>
        <v>-1</v>
      </c>
      <c r="I822" s="21">
        <f t="shared" si="25"/>
        <v>-1</v>
      </c>
    </row>
    <row r="823" spans="1:9">
      <c r="A823" s="154" t="s">
        <v>1026</v>
      </c>
      <c r="B823" s="154" t="s">
        <v>2522</v>
      </c>
      <c r="C823" s="154" t="s">
        <v>4171</v>
      </c>
      <c r="D823" s="179">
        <v>19479839</v>
      </c>
      <c r="E823" s="179">
        <v>241847579</v>
      </c>
      <c r="F823" s="179">
        <v>-1049936293</v>
      </c>
      <c r="G823" s="179"/>
      <c r="H823" s="21">
        <f t="shared" si="24"/>
        <v>1</v>
      </c>
      <c r="I823" s="21">
        <f t="shared" si="25"/>
        <v>-1</v>
      </c>
    </row>
    <row r="824" spans="1:9">
      <c r="A824" s="154" t="s">
        <v>934</v>
      </c>
      <c r="B824" s="154" t="s">
        <v>3790</v>
      </c>
      <c r="C824" s="154" t="s">
        <v>4171</v>
      </c>
      <c r="D824" s="179">
        <v>1695870354</v>
      </c>
      <c r="E824" s="179">
        <v>104731222</v>
      </c>
      <c r="F824" s="179">
        <v>708021996652</v>
      </c>
      <c r="G824" s="179">
        <v>186053840598</v>
      </c>
      <c r="H824" s="21">
        <f t="shared" si="24"/>
        <v>-0.73722025378055123</v>
      </c>
      <c r="I824" s="21">
        <f t="shared" si="25"/>
        <v>3.7872046868338494</v>
      </c>
    </row>
    <row r="825" spans="1:9">
      <c r="A825" s="154" t="s">
        <v>1027</v>
      </c>
      <c r="B825" s="154" t="s">
        <v>2524</v>
      </c>
      <c r="C825" s="154" t="s">
        <v>4171</v>
      </c>
      <c r="D825" s="179">
        <v>-6896568040</v>
      </c>
      <c r="E825" s="179">
        <v>-8109780301</v>
      </c>
      <c r="F825" s="179">
        <v>-10234604490</v>
      </c>
      <c r="G825" s="179"/>
      <c r="H825" s="21">
        <f t="shared" si="24"/>
        <v>1</v>
      </c>
      <c r="I825" s="21">
        <f t="shared" si="25"/>
        <v>0.25992104989487319</v>
      </c>
    </row>
    <row r="826" spans="1:9">
      <c r="A826" s="154" t="s">
        <v>1029</v>
      </c>
      <c r="B826" s="154" t="s">
        <v>2526</v>
      </c>
      <c r="C826" s="154" t="s">
        <v>4171</v>
      </c>
      <c r="D826" s="179">
        <v>6984590029</v>
      </c>
      <c r="E826" s="179">
        <v>8539515231</v>
      </c>
      <c r="F826" s="179">
        <v>11765840251</v>
      </c>
      <c r="G826" s="179"/>
      <c r="H826" s="21">
        <f t="shared" si="24"/>
        <v>-1</v>
      </c>
      <c r="I826" s="21">
        <f t="shared" si="25"/>
        <v>-1</v>
      </c>
    </row>
    <row r="827" spans="1:9">
      <c r="A827" s="154" t="s">
        <v>1030</v>
      </c>
      <c r="B827" s="154" t="s">
        <v>2527</v>
      </c>
      <c r="C827" s="154" t="s">
        <v>4171</v>
      </c>
      <c r="D827" s="179">
        <v>18617127553</v>
      </c>
      <c r="E827" s="179">
        <v>30413620082</v>
      </c>
      <c r="F827" s="179">
        <v>26566431127</v>
      </c>
      <c r="G827" s="179"/>
      <c r="H827" s="21">
        <f t="shared" si="24"/>
        <v>-1</v>
      </c>
      <c r="I827" s="21">
        <f t="shared" si="25"/>
        <v>-1</v>
      </c>
    </row>
    <row r="828" spans="1:9">
      <c r="A828" s="154" t="s">
        <v>2529</v>
      </c>
      <c r="B828" s="154" t="s">
        <v>4009</v>
      </c>
      <c r="C828" s="154" t="s">
        <v>4171</v>
      </c>
      <c r="D828" s="179">
        <v>364048000000</v>
      </c>
      <c r="E828" s="179">
        <v>56568000000</v>
      </c>
      <c r="F828" s="179">
        <v>311252000000</v>
      </c>
      <c r="G828" s="179">
        <v>416672000000</v>
      </c>
      <c r="H828" s="21">
        <f t="shared" si="24"/>
        <v>0.33869661881690721</v>
      </c>
      <c r="I828" s="21">
        <f t="shared" si="25"/>
        <v>4.6032606958333666E-2</v>
      </c>
    </row>
    <row r="829" spans="1:9">
      <c r="A829" s="154" t="s">
        <v>836</v>
      </c>
      <c r="B829" s="154" t="s">
        <v>2531</v>
      </c>
      <c r="C829" s="154" t="s">
        <v>4171</v>
      </c>
      <c r="D829" s="179">
        <v>6764762882</v>
      </c>
      <c r="E829" s="179">
        <v>3861385882</v>
      </c>
      <c r="F829" s="179">
        <v>4274947427</v>
      </c>
      <c r="G829" s="179"/>
      <c r="H829" s="21">
        <f t="shared" si="24"/>
        <v>-1</v>
      </c>
      <c r="I829" s="21">
        <f t="shared" si="25"/>
        <v>-1</v>
      </c>
    </row>
    <row r="830" spans="1:9">
      <c r="A830" s="154" t="s">
        <v>3681</v>
      </c>
      <c r="B830" s="154" t="s">
        <v>3682</v>
      </c>
      <c r="C830" s="154" t="s">
        <v>4171</v>
      </c>
      <c r="D830" s="179">
        <v>123322995993</v>
      </c>
      <c r="E830" s="179">
        <v>37997688996</v>
      </c>
      <c r="F830" s="179">
        <v>8314864801</v>
      </c>
      <c r="G830" s="179"/>
      <c r="H830" s="21">
        <f t="shared" si="24"/>
        <v>-1</v>
      </c>
      <c r="I830" s="21">
        <f t="shared" si="25"/>
        <v>-1</v>
      </c>
    </row>
    <row r="831" spans="1:9">
      <c r="A831" s="154" t="s">
        <v>1032</v>
      </c>
      <c r="B831" s="154" t="s">
        <v>2532</v>
      </c>
      <c r="C831" s="154" t="s">
        <v>4171</v>
      </c>
      <c r="D831" s="179">
        <v>21250188392</v>
      </c>
      <c r="E831" s="179">
        <v>16907555020</v>
      </c>
      <c r="F831" s="179">
        <v>14831188863</v>
      </c>
      <c r="G831" s="179"/>
      <c r="H831" s="21">
        <f t="shared" si="24"/>
        <v>-1</v>
      </c>
      <c r="I831" s="21">
        <f t="shared" si="25"/>
        <v>-1</v>
      </c>
    </row>
    <row r="832" spans="1:9">
      <c r="A832" s="154" t="s">
        <v>945</v>
      </c>
      <c r="B832" s="154" t="s">
        <v>3791</v>
      </c>
      <c r="C832" s="154" t="s">
        <v>4171</v>
      </c>
      <c r="D832" s="179">
        <v>1431363046</v>
      </c>
      <c r="E832" s="179">
        <v>794671357</v>
      </c>
      <c r="F832" s="179">
        <v>980761890</v>
      </c>
      <c r="G832" s="179"/>
      <c r="H832" s="21">
        <f t="shared" si="24"/>
        <v>-1</v>
      </c>
      <c r="I832" s="21">
        <f t="shared" si="25"/>
        <v>-1</v>
      </c>
    </row>
    <row r="833" spans="1:9">
      <c r="A833" s="154" t="s">
        <v>926</v>
      </c>
      <c r="B833" s="154" t="s">
        <v>2534</v>
      </c>
      <c r="C833" s="154" t="s">
        <v>4171</v>
      </c>
      <c r="D833" s="179">
        <v>191660810990</v>
      </c>
      <c r="E833" s="179">
        <v>232482313045</v>
      </c>
      <c r="F833" s="179">
        <v>254721614523</v>
      </c>
      <c r="G833" s="179"/>
      <c r="H833" s="21">
        <f t="shared" si="24"/>
        <v>-1</v>
      </c>
      <c r="I833" s="21">
        <f t="shared" si="25"/>
        <v>-1</v>
      </c>
    </row>
    <row r="834" spans="1:9">
      <c r="A834" s="154" t="s">
        <v>1034</v>
      </c>
      <c r="B834" s="154" t="s">
        <v>2536</v>
      </c>
      <c r="C834" s="154" t="s">
        <v>4171</v>
      </c>
      <c r="D834" s="179"/>
      <c r="E834" s="179"/>
      <c r="F834" s="179"/>
      <c r="G834" s="179"/>
      <c r="H834" s="21" t="e">
        <f t="shared" si="24"/>
        <v>#DIV/0!</v>
      </c>
      <c r="I834" s="21" t="e">
        <f t="shared" si="25"/>
        <v>#DIV/0!</v>
      </c>
    </row>
    <row r="835" spans="1:9">
      <c r="A835" s="154" t="s">
        <v>1035</v>
      </c>
      <c r="B835" s="154" t="s">
        <v>2537</v>
      </c>
      <c r="C835" s="154" t="s">
        <v>4171</v>
      </c>
      <c r="D835" s="179">
        <v>-2957646808</v>
      </c>
      <c r="E835" s="179">
        <v>11217861760</v>
      </c>
      <c r="F835" s="179">
        <v>15027730090</v>
      </c>
      <c r="G835" s="179"/>
      <c r="H835" s="21">
        <f t="shared" ref="H835:H898" si="26">(G835-F835)/ABS(F835)</f>
        <v>-1</v>
      </c>
      <c r="I835" s="21">
        <f t="shared" ref="I835:I898" si="27">(1+(G835-D835)/ABS(D835))^(1/3)-1</f>
        <v>0.25992104989487319</v>
      </c>
    </row>
    <row r="836" spans="1:9">
      <c r="A836" s="154" t="s">
        <v>1036</v>
      </c>
      <c r="B836" s="154" t="s">
        <v>2538</v>
      </c>
      <c r="C836" s="154" t="s">
        <v>4171</v>
      </c>
      <c r="D836" s="179">
        <v>8332035902</v>
      </c>
      <c r="E836" s="179">
        <v>6589482450</v>
      </c>
      <c r="F836" s="179">
        <v>7821116568</v>
      </c>
      <c r="G836" s="179"/>
      <c r="H836" s="21">
        <f t="shared" si="26"/>
        <v>-1</v>
      </c>
      <c r="I836" s="21">
        <f t="shared" si="27"/>
        <v>-1</v>
      </c>
    </row>
    <row r="837" spans="1:9">
      <c r="A837" s="154" t="s">
        <v>766</v>
      </c>
      <c r="B837" s="154" t="s">
        <v>2540</v>
      </c>
      <c r="C837" s="154" t="s">
        <v>4171</v>
      </c>
      <c r="D837" s="179">
        <v>151913268909</v>
      </c>
      <c r="E837" s="179">
        <v>130312015629</v>
      </c>
      <c r="F837" s="179">
        <v>179156566170</v>
      </c>
      <c r="G837" s="179">
        <v>100365767547</v>
      </c>
      <c r="H837" s="21">
        <f t="shared" si="26"/>
        <v>-0.43978738992036798</v>
      </c>
      <c r="I837" s="21">
        <f t="shared" si="27"/>
        <v>-0.12904316101350721</v>
      </c>
    </row>
    <row r="838" spans="1:9">
      <c r="A838" s="154" t="s">
        <v>384</v>
      </c>
      <c r="B838" s="154" t="s">
        <v>3792</v>
      </c>
      <c r="C838" s="154" t="s">
        <v>4171</v>
      </c>
      <c r="D838" s="179">
        <v>39340301</v>
      </c>
      <c r="E838" s="179">
        <v>178433799</v>
      </c>
      <c r="F838" s="179">
        <v>809699950</v>
      </c>
      <c r="G838" s="179"/>
      <c r="H838" s="21">
        <f t="shared" si="26"/>
        <v>-1</v>
      </c>
      <c r="I838" s="21">
        <f t="shared" si="27"/>
        <v>-1</v>
      </c>
    </row>
    <row r="839" spans="1:9">
      <c r="A839" s="154" t="s">
        <v>1039</v>
      </c>
      <c r="B839" s="154" t="s">
        <v>2543</v>
      </c>
      <c r="C839" s="154" t="s">
        <v>4171</v>
      </c>
      <c r="D839" s="179">
        <v>-87491235821</v>
      </c>
      <c r="E839" s="179">
        <v>-144357526753</v>
      </c>
      <c r="F839" s="179">
        <v>-79507780072</v>
      </c>
      <c r="G839" s="179">
        <v>-2804050443</v>
      </c>
      <c r="H839" s="21">
        <f t="shared" si="26"/>
        <v>0.96473237662451738</v>
      </c>
      <c r="I839" s="21">
        <f t="shared" si="27"/>
        <v>0.2531548042067715</v>
      </c>
    </row>
    <row r="840" spans="1:9">
      <c r="A840" s="154" t="s">
        <v>2544</v>
      </c>
      <c r="B840" s="154" t="s">
        <v>3917</v>
      </c>
      <c r="C840" s="154" t="s">
        <v>4171</v>
      </c>
      <c r="D840" s="179"/>
      <c r="E840" s="179"/>
      <c r="F840" s="179"/>
      <c r="G840" s="179"/>
      <c r="H840" s="21" t="e">
        <f t="shared" si="26"/>
        <v>#DIV/0!</v>
      </c>
      <c r="I840" s="21" t="e">
        <f t="shared" si="27"/>
        <v>#DIV/0!</v>
      </c>
    </row>
    <row r="841" spans="1:9">
      <c r="A841" s="154" t="s">
        <v>891</v>
      </c>
      <c r="B841" s="154" t="s">
        <v>2547</v>
      </c>
      <c r="C841" s="154" t="s">
        <v>4171</v>
      </c>
      <c r="D841" s="179">
        <v>31939352422</v>
      </c>
      <c r="E841" s="179">
        <v>24731683148</v>
      </c>
      <c r="F841" s="179">
        <v>32879902197</v>
      </c>
      <c r="G841" s="179"/>
      <c r="H841" s="21">
        <f t="shared" si="26"/>
        <v>-1</v>
      </c>
      <c r="I841" s="21">
        <f t="shared" si="27"/>
        <v>-1</v>
      </c>
    </row>
    <row r="842" spans="1:9">
      <c r="A842" s="154" t="s">
        <v>1041</v>
      </c>
      <c r="B842" s="154" t="s">
        <v>2549</v>
      </c>
      <c r="C842" s="154" t="s">
        <v>4171</v>
      </c>
      <c r="D842" s="179">
        <v>7749224598</v>
      </c>
      <c r="E842" s="179">
        <v>1388353578</v>
      </c>
      <c r="F842" s="179">
        <v>-160349497695</v>
      </c>
      <c r="G842" s="179">
        <v>-205165055743</v>
      </c>
      <c r="H842" s="21">
        <f t="shared" si="26"/>
        <v>-0.27948673798307405</v>
      </c>
      <c r="I842" s="21">
        <f t="shared" si="27"/>
        <v>-3.9804491368330646</v>
      </c>
    </row>
    <row r="843" spans="1:9">
      <c r="A843" s="154" t="s">
        <v>864</v>
      </c>
      <c r="B843" s="154" t="s">
        <v>2550</v>
      </c>
      <c r="C843" s="154" t="s">
        <v>4171</v>
      </c>
      <c r="D843" s="179"/>
      <c r="E843" s="179"/>
      <c r="F843" s="179"/>
      <c r="G843" s="179"/>
      <c r="H843" s="21" t="e">
        <f t="shared" si="26"/>
        <v>#DIV/0!</v>
      </c>
      <c r="I843" s="21" t="e">
        <f t="shared" si="27"/>
        <v>#DIV/0!</v>
      </c>
    </row>
    <row r="844" spans="1:9">
      <c r="A844" s="154" t="s">
        <v>2551</v>
      </c>
      <c r="B844" s="154" t="s">
        <v>2552</v>
      </c>
      <c r="C844" s="154" t="s">
        <v>4171</v>
      </c>
      <c r="D844" s="179">
        <v>104832376962</v>
      </c>
      <c r="E844" s="179">
        <v>94791068368</v>
      </c>
      <c r="F844" s="179">
        <v>37003493642</v>
      </c>
      <c r="G844" s="179"/>
      <c r="H844" s="21">
        <f t="shared" si="26"/>
        <v>-1</v>
      </c>
      <c r="I844" s="21">
        <f t="shared" si="27"/>
        <v>-1</v>
      </c>
    </row>
    <row r="845" spans="1:9">
      <c r="A845" s="154" t="s">
        <v>1042</v>
      </c>
      <c r="B845" s="154" t="s">
        <v>2553</v>
      </c>
      <c r="C845" s="154" t="s">
        <v>4171</v>
      </c>
      <c r="D845" s="179">
        <v>216827393314</v>
      </c>
      <c r="E845" s="179">
        <v>219512659668</v>
      </c>
      <c r="F845" s="179">
        <v>228831272455</v>
      </c>
      <c r="G845" s="179"/>
      <c r="H845" s="21">
        <f t="shared" si="26"/>
        <v>-1</v>
      </c>
      <c r="I845" s="21">
        <f t="shared" si="27"/>
        <v>-1</v>
      </c>
    </row>
    <row r="846" spans="1:9">
      <c r="A846" s="154" t="s">
        <v>1611</v>
      </c>
      <c r="B846" s="154" t="s">
        <v>3868</v>
      </c>
      <c r="C846" s="154" t="s">
        <v>4171</v>
      </c>
      <c r="D846" s="179">
        <v>43442248257</v>
      </c>
      <c r="E846" s="179">
        <v>3712950482</v>
      </c>
      <c r="F846" s="179">
        <v>9359075387</v>
      </c>
      <c r="G846" s="179">
        <v>42399856560</v>
      </c>
      <c r="H846" s="21">
        <f t="shared" si="26"/>
        <v>3.5303467283632002</v>
      </c>
      <c r="I846" s="21">
        <f t="shared" si="27"/>
        <v>-8.0631339754272391E-3</v>
      </c>
    </row>
    <row r="847" spans="1:9">
      <c r="A847" s="154" t="s">
        <v>3895</v>
      </c>
      <c r="B847" s="154" t="s">
        <v>3896</v>
      </c>
      <c r="C847" s="154" t="s">
        <v>4171</v>
      </c>
      <c r="D847" s="179"/>
      <c r="E847" s="179"/>
      <c r="F847" s="179"/>
      <c r="G847" s="179"/>
      <c r="H847" s="21" t="e">
        <f t="shared" si="26"/>
        <v>#DIV/0!</v>
      </c>
      <c r="I847" s="21" t="e">
        <f t="shared" si="27"/>
        <v>#DIV/0!</v>
      </c>
    </row>
    <row r="848" spans="1:9">
      <c r="A848" s="154" t="s">
        <v>1044</v>
      </c>
      <c r="B848" s="154" t="s">
        <v>2557</v>
      </c>
      <c r="C848" s="154" t="s">
        <v>4171</v>
      </c>
      <c r="D848" s="179">
        <v>53011237900</v>
      </c>
      <c r="E848" s="179">
        <v>67559651661</v>
      </c>
      <c r="F848" s="179">
        <v>53976572816</v>
      </c>
      <c r="G848" s="179"/>
      <c r="H848" s="21">
        <f t="shared" si="26"/>
        <v>-1</v>
      </c>
      <c r="I848" s="21">
        <f t="shared" si="27"/>
        <v>-1</v>
      </c>
    </row>
    <row r="849" spans="1:9">
      <c r="A849" s="154" t="s">
        <v>1045</v>
      </c>
      <c r="B849" s="154" t="s">
        <v>2558</v>
      </c>
      <c r="C849" s="154" t="s">
        <v>4171</v>
      </c>
      <c r="D849" s="179">
        <v>-2211011680</v>
      </c>
      <c r="E849" s="179">
        <v>-979852600</v>
      </c>
      <c r="F849" s="179">
        <v>21545608990</v>
      </c>
      <c r="G849" s="179"/>
      <c r="H849" s="21">
        <f t="shared" si="26"/>
        <v>-1</v>
      </c>
      <c r="I849" s="21">
        <f t="shared" si="27"/>
        <v>0.25992104989487319</v>
      </c>
    </row>
    <row r="850" spans="1:9">
      <c r="A850" s="154" t="s">
        <v>3945</v>
      </c>
      <c r="B850" s="154" t="s">
        <v>3946</v>
      </c>
      <c r="C850" s="154" t="s">
        <v>4171</v>
      </c>
      <c r="D850" s="179">
        <v>5805238065</v>
      </c>
      <c r="E850" s="179">
        <v>9728789278</v>
      </c>
      <c r="F850" s="179">
        <v>11315067736</v>
      </c>
      <c r="G850" s="179"/>
      <c r="H850" s="21">
        <f t="shared" si="26"/>
        <v>-1</v>
      </c>
      <c r="I850" s="21">
        <f t="shared" si="27"/>
        <v>-1</v>
      </c>
    </row>
    <row r="851" spans="1:9">
      <c r="A851" s="154" t="s">
        <v>1047</v>
      </c>
      <c r="B851" s="154" t="s">
        <v>2560</v>
      </c>
      <c r="C851" s="154" t="s">
        <v>4171</v>
      </c>
      <c r="D851" s="179">
        <v>1001359253</v>
      </c>
      <c r="E851" s="179">
        <v>6452277430</v>
      </c>
      <c r="F851" s="179">
        <v>3648786668</v>
      </c>
      <c r="G851" s="179">
        <v>5303990459</v>
      </c>
      <c r="H851" s="21">
        <f t="shared" si="26"/>
        <v>0.45363128667296476</v>
      </c>
      <c r="I851" s="21">
        <f t="shared" si="27"/>
        <v>0.74316142344232161</v>
      </c>
    </row>
    <row r="852" spans="1:9">
      <c r="A852" s="154" t="s">
        <v>1048</v>
      </c>
      <c r="B852" s="154" t="s">
        <v>2561</v>
      </c>
      <c r="C852" s="154" t="s">
        <v>4171</v>
      </c>
      <c r="D852" s="179">
        <v>9661229893</v>
      </c>
      <c r="E852" s="179">
        <v>9363669423</v>
      </c>
      <c r="F852" s="179">
        <v>13949028298</v>
      </c>
      <c r="G852" s="179"/>
      <c r="H852" s="21">
        <f t="shared" si="26"/>
        <v>-1</v>
      </c>
      <c r="I852" s="21">
        <f t="shared" si="27"/>
        <v>-1</v>
      </c>
    </row>
    <row r="853" spans="1:9">
      <c r="A853" s="154" t="s">
        <v>1049</v>
      </c>
      <c r="B853" s="154" t="s">
        <v>2562</v>
      </c>
      <c r="C853" s="154" t="s">
        <v>4171</v>
      </c>
      <c r="D853" s="179">
        <v>4292019240</v>
      </c>
      <c r="E853" s="179">
        <v>2052225294</v>
      </c>
      <c r="F853" s="179">
        <v>1274112732</v>
      </c>
      <c r="G853" s="179"/>
      <c r="H853" s="21">
        <f t="shared" si="26"/>
        <v>-1</v>
      </c>
      <c r="I853" s="21">
        <f t="shared" si="27"/>
        <v>-1</v>
      </c>
    </row>
    <row r="854" spans="1:9">
      <c r="A854" s="154" t="s">
        <v>828</v>
      </c>
      <c r="B854" s="154" t="s">
        <v>2564</v>
      </c>
      <c r="C854" s="154" t="s">
        <v>4171</v>
      </c>
      <c r="D854" s="179">
        <v>-25239347947</v>
      </c>
      <c r="E854" s="179">
        <v>-9895598656</v>
      </c>
      <c r="F854" s="179">
        <v>-1937751818</v>
      </c>
      <c r="G854" s="179">
        <v>1028347365</v>
      </c>
      <c r="H854" s="21">
        <f t="shared" si="26"/>
        <v>1.5306909561108717</v>
      </c>
      <c r="I854" s="21">
        <f t="shared" si="27"/>
        <v>0.26841926560175633</v>
      </c>
    </row>
    <row r="855" spans="1:9">
      <c r="A855" s="154" t="s">
        <v>1051</v>
      </c>
      <c r="B855" s="154" t="s">
        <v>2565</v>
      </c>
      <c r="C855" s="154" t="s">
        <v>4171</v>
      </c>
      <c r="D855" s="179">
        <v>23140993521</v>
      </c>
      <c r="E855" s="179">
        <v>9305449866</v>
      </c>
      <c r="F855" s="179">
        <v>19069737861</v>
      </c>
      <c r="G855" s="179">
        <v>34355490612</v>
      </c>
      <c r="H855" s="21">
        <f t="shared" si="26"/>
        <v>0.80157120472333687</v>
      </c>
      <c r="I855" s="21">
        <f t="shared" si="27"/>
        <v>0.14078740599534334</v>
      </c>
    </row>
    <row r="856" spans="1:9">
      <c r="A856" s="154" t="s">
        <v>1052</v>
      </c>
      <c r="B856" s="154" t="s">
        <v>3869</v>
      </c>
      <c r="C856" s="154" t="s">
        <v>4171</v>
      </c>
      <c r="D856" s="179">
        <v>427772003</v>
      </c>
      <c r="E856" s="179">
        <v>1257458043</v>
      </c>
      <c r="F856" s="179">
        <v>1311675361</v>
      </c>
      <c r="G856" s="179"/>
      <c r="H856" s="21">
        <f t="shared" si="26"/>
        <v>-1</v>
      </c>
      <c r="I856" s="21">
        <f t="shared" si="27"/>
        <v>-1</v>
      </c>
    </row>
    <row r="857" spans="1:9">
      <c r="A857" s="154" t="s">
        <v>837</v>
      </c>
      <c r="B857" s="154" t="s">
        <v>2572</v>
      </c>
      <c r="C857" s="154" t="s">
        <v>4171</v>
      </c>
      <c r="D857" s="179">
        <v>1107952</v>
      </c>
      <c r="E857" s="179">
        <v>108347054</v>
      </c>
      <c r="F857" s="179">
        <v>16768121</v>
      </c>
      <c r="G857" s="179">
        <v>233541416</v>
      </c>
      <c r="H857" s="21">
        <f t="shared" si="26"/>
        <v>12.927703408151695</v>
      </c>
      <c r="I857" s="21">
        <f t="shared" si="27"/>
        <v>4.9513339552003091</v>
      </c>
    </row>
    <row r="858" spans="1:9">
      <c r="A858" s="154" t="s">
        <v>3510</v>
      </c>
      <c r="B858" s="154" t="s">
        <v>3511</v>
      </c>
      <c r="C858" s="154" t="s">
        <v>4171</v>
      </c>
      <c r="D858" s="179">
        <v>-844280831</v>
      </c>
      <c r="E858" s="179">
        <v>1625967215</v>
      </c>
      <c r="F858" s="179">
        <v>624102396</v>
      </c>
      <c r="G858" s="179"/>
      <c r="H858" s="21">
        <f t="shared" si="26"/>
        <v>-1</v>
      </c>
      <c r="I858" s="21">
        <f t="shared" si="27"/>
        <v>0.25992104989487319</v>
      </c>
    </row>
    <row r="859" spans="1:9">
      <c r="A859" s="154" t="s">
        <v>1057</v>
      </c>
      <c r="B859" s="154" t="s">
        <v>2574</v>
      </c>
      <c r="C859" s="154" t="s">
        <v>4171</v>
      </c>
      <c r="D859" s="179">
        <v>1351255672</v>
      </c>
      <c r="E859" s="179">
        <v>3535047283</v>
      </c>
      <c r="F859" s="179">
        <v>47032345729</v>
      </c>
      <c r="G859" s="179">
        <v>17957131984</v>
      </c>
      <c r="H859" s="21">
        <f t="shared" si="26"/>
        <v>-0.61819612214392095</v>
      </c>
      <c r="I859" s="21">
        <f t="shared" si="27"/>
        <v>1.3686441223463066</v>
      </c>
    </row>
    <row r="860" spans="1:9">
      <c r="A860" s="154" t="s">
        <v>1058</v>
      </c>
      <c r="B860" s="154" t="s">
        <v>3776</v>
      </c>
      <c r="C860" s="154" t="s">
        <v>4171</v>
      </c>
      <c r="D860" s="179">
        <v>-256013299</v>
      </c>
      <c r="E860" s="179">
        <v>843037928</v>
      </c>
      <c r="F860" s="179">
        <v>1700094820</v>
      </c>
      <c r="G860" s="179"/>
      <c r="H860" s="21">
        <f t="shared" si="26"/>
        <v>-1</v>
      </c>
      <c r="I860" s="21">
        <f t="shared" si="27"/>
        <v>0.25992104989487319</v>
      </c>
    </row>
    <row r="861" spans="1:9">
      <c r="A861" s="154" t="s">
        <v>1059</v>
      </c>
      <c r="B861" s="154" t="s">
        <v>2580</v>
      </c>
      <c r="C861" s="154" t="s">
        <v>4171</v>
      </c>
      <c r="D861" s="179">
        <v>6149280169</v>
      </c>
      <c r="E861" s="179">
        <v>5214962054</v>
      </c>
      <c r="F861" s="179">
        <v>4798886588</v>
      </c>
      <c r="G861" s="179"/>
      <c r="H861" s="21">
        <f t="shared" si="26"/>
        <v>-1</v>
      </c>
      <c r="I861" s="21">
        <f t="shared" si="27"/>
        <v>-1</v>
      </c>
    </row>
    <row r="862" spans="1:9">
      <c r="A862" s="154" t="s">
        <v>1060</v>
      </c>
      <c r="B862" s="154" t="s">
        <v>2581</v>
      </c>
      <c r="C862" s="154" t="s">
        <v>4171</v>
      </c>
      <c r="D862" s="179">
        <v>6056988876</v>
      </c>
      <c r="E862" s="179">
        <v>364493272</v>
      </c>
      <c r="F862" s="179">
        <v>1186649213</v>
      </c>
      <c r="G862" s="179"/>
      <c r="H862" s="21">
        <f t="shared" si="26"/>
        <v>-1</v>
      </c>
      <c r="I862" s="21">
        <f t="shared" si="27"/>
        <v>-1</v>
      </c>
    </row>
    <row r="863" spans="1:9">
      <c r="A863" s="154" t="s">
        <v>927</v>
      </c>
      <c r="B863" s="154" t="s">
        <v>2582</v>
      </c>
      <c r="C863" s="154" t="s">
        <v>4171</v>
      </c>
      <c r="D863" s="179">
        <v>33277314875</v>
      </c>
      <c r="E863" s="179">
        <v>39589370103</v>
      </c>
      <c r="F863" s="179">
        <v>35262826960</v>
      </c>
      <c r="G863" s="179">
        <v>30831660847</v>
      </c>
      <c r="H863" s="21">
        <f t="shared" si="26"/>
        <v>-0.12566111384167936</v>
      </c>
      <c r="I863" s="21">
        <f t="shared" si="27"/>
        <v>-2.5123620317553774E-2</v>
      </c>
    </row>
    <row r="864" spans="1:9">
      <c r="A864" s="154" t="s">
        <v>867</v>
      </c>
      <c r="B864" s="154" t="s">
        <v>3883</v>
      </c>
      <c r="C864" s="154" t="s">
        <v>4171</v>
      </c>
      <c r="D864" s="179">
        <v>188324195</v>
      </c>
      <c r="E864" s="179">
        <v>241680455</v>
      </c>
      <c r="F864" s="179">
        <v>351171409</v>
      </c>
      <c r="G864" s="179"/>
      <c r="H864" s="21">
        <f t="shared" si="26"/>
        <v>-1</v>
      </c>
      <c r="I864" s="21">
        <f t="shared" si="27"/>
        <v>-1</v>
      </c>
    </row>
    <row r="865" spans="1:9">
      <c r="A865" s="154" t="s">
        <v>1061</v>
      </c>
      <c r="B865" s="154" t="s">
        <v>3794</v>
      </c>
      <c r="C865" s="154" t="s">
        <v>4171</v>
      </c>
      <c r="D865" s="179">
        <v>1415362130</v>
      </c>
      <c r="E865" s="179">
        <v>2055247377</v>
      </c>
      <c r="F865" s="179">
        <v>1512168144</v>
      </c>
      <c r="G865" s="179"/>
      <c r="H865" s="21">
        <f t="shared" si="26"/>
        <v>-1</v>
      </c>
      <c r="I865" s="21">
        <f t="shared" si="27"/>
        <v>-1</v>
      </c>
    </row>
    <row r="866" spans="1:9">
      <c r="A866" s="154" t="s">
        <v>1062</v>
      </c>
      <c r="B866" s="154" t="s">
        <v>2585</v>
      </c>
      <c r="C866" s="154" t="s">
        <v>4171</v>
      </c>
      <c r="D866" s="179">
        <v>122203824</v>
      </c>
      <c r="E866" s="179">
        <v>132943003</v>
      </c>
      <c r="F866" s="179">
        <v>63544651</v>
      </c>
      <c r="G866" s="179"/>
      <c r="H866" s="21">
        <f t="shared" si="26"/>
        <v>-1</v>
      </c>
      <c r="I866" s="21">
        <f t="shared" si="27"/>
        <v>-1</v>
      </c>
    </row>
    <row r="867" spans="1:9">
      <c r="A867" s="154" t="s">
        <v>2586</v>
      </c>
      <c r="B867" s="154" t="s">
        <v>2587</v>
      </c>
      <c r="C867" s="154" t="s">
        <v>4171</v>
      </c>
      <c r="D867" s="179">
        <v>1731334617</v>
      </c>
      <c r="E867" s="179">
        <v>2698009967</v>
      </c>
      <c r="F867" s="179">
        <v>1623760577</v>
      </c>
      <c r="G867" s="179"/>
      <c r="H867" s="21">
        <f t="shared" si="26"/>
        <v>-1</v>
      </c>
      <c r="I867" s="21">
        <f t="shared" si="27"/>
        <v>-1</v>
      </c>
    </row>
    <row r="868" spans="1:9">
      <c r="A868" s="154" t="s">
        <v>1063</v>
      </c>
      <c r="B868" s="154" t="s">
        <v>2588</v>
      </c>
      <c r="C868" s="154" t="s">
        <v>4171</v>
      </c>
      <c r="D868" s="179">
        <v>21674256560</v>
      </c>
      <c r="E868" s="179">
        <v>41197188413</v>
      </c>
      <c r="F868" s="179">
        <v>23783584938</v>
      </c>
      <c r="G868" s="179"/>
      <c r="H868" s="21">
        <f t="shared" si="26"/>
        <v>-1</v>
      </c>
      <c r="I868" s="21">
        <f t="shared" si="27"/>
        <v>-1</v>
      </c>
    </row>
    <row r="869" spans="1:9">
      <c r="A869" s="154" t="s">
        <v>1064</v>
      </c>
      <c r="B869" s="154" t="s">
        <v>2589</v>
      </c>
      <c r="C869" s="154" t="s">
        <v>4171</v>
      </c>
      <c r="D869" s="179">
        <v>101041683075</v>
      </c>
      <c r="E869" s="179">
        <v>101952817123</v>
      </c>
      <c r="F869" s="179">
        <v>97858153065</v>
      </c>
      <c r="G869" s="179"/>
      <c r="H869" s="21">
        <f t="shared" si="26"/>
        <v>-1</v>
      </c>
      <c r="I869" s="21">
        <f t="shared" si="27"/>
        <v>-1</v>
      </c>
    </row>
    <row r="870" spans="1:9">
      <c r="A870" s="154" t="s">
        <v>46</v>
      </c>
      <c r="B870" s="154" t="s">
        <v>1695</v>
      </c>
      <c r="C870" s="154" t="s">
        <v>4171</v>
      </c>
      <c r="D870" s="179"/>
      <c r="E870" s="179"/>
      <c r="F870" s="179"/>
      <c r="G870" s="179"/>
      <c r="H870" s="21" t="e">
        <f t="shared" si="26"/>
        <v>#DIV/0!</v>
      </c>
      <c r="I870" s="21" t="e">
        <f t="shared" si="27"/>
        <v>#DIV/0!</v>
      </c>
    </row>
    <row r="871" spans="1:9">
      <c r="A871" s="154" t="s">
        <v>861</v>
      </c>
      <c r="B871" s="154" t="s">
        <v>4177</v>
      </c>
      <c r="C871" s="154" t="s">
        <v>4171</v>
      </c>
      <c r="D871" s="179">
        <v>183442212967</v>
      </c>
      <c r="E871" s="179">
        <v>181008393538</v>
      </c>
      <c r="F871" s="179">
        <v>197918808975</v>
      </c>
      <c r="G871" s="179"/>
      <c r="H871" s="21">
        <f t="shared" si="26"/>
        <v>-1</v>
      </c>
      <c r="I871" s="21">
        <f t="shared" si="27"/>
        <v>-1</v>
      </c>
    </row>
    <row r="872" spans="1:9">
      <c r="A872" s="154" t="s">
        <v>1066</v>
      </c>
      <c r="B872" s="154" t="s">
        <v>2592</v>
      </c>
      <c r="C872" s="154" t="s">
        <v>4171</v>
      </c>
      <c r="D872" s="179">
        <v>30945657791</v>
      </c>
      <c r="E872" s="179">
        <v>33094491923</v>
      </c>
      <c r="F872" s="179">
        <v>29986425816</v>
      </c>
      <c r="G872" s="179">
        <v>31235849638</v>
      </c>
      <c r="H872" s="21">
        <f t="shared" si="26"/>
        <v>4.1666313606916736E-2</v>
      </c>
      <c r="I872" s="21">
        <f t="shared" si="27"/>
        <v>3.1161017509409028E-3</v>
      </c>
    </row>
    <row r="873" spans="1:9">
      <c r="A873" s="154" t="s">
        <v>1067</v>
      </c>
      <c r="B873" s="154" t="s">
        <v>2593</v>
      </c>
      <c r="C873" s="154" t="s">
        <v>4171</v>
      </c>
      <c r="D873" s="179">
        <v>221652191923</v>
      </c>
      <c r="E873" s="179">
        <v>231585448224</v>
      </c>
      <c r="F873" s="179">
        <v>250105819664</v>
      </c>
      <c r="G873" s="179">
        <v>284379863108</v>
      </c>
      <c r="H873" s="21">
        <f t="shared" si="26"/>
        <v>0.13703816844424022</v>
      </c>
      <c r="I873" s="21">
        <f t="shared" si="27"/>
        <v>8.6614768780777229E-2</v>
      </c>
    </row>
    <row r="874" spans="1:9">
      <c r="A874" s="154" t="s">
        <v>1068</v>
      </c>
      <c r="B874" s="154" t="s">
        <v>2594</v>
      </c>
      <c r="C874" s="154" t="s">
        <v>4171</v>
      </c>
      <c r="D874" s="179">
        <v>30178694939</v>
      </c>
      <c r="E874" s="179">
        <v>-10093788610</v>
      </c>
      <c r="F874" s="179">
        <v>-20739765539</v>
      </c>
      <c r="G874" s="179"/>
      <c r="H874" s="21">
        <f t="shared" si="26"/>
        <v>1</v>
      </c>
      <c r="I874" s="21">
        <f t="shared" si="27"/>
        <v>-1</v>
      </c>
    </row>
    <row r="875" spans="1:9">
      <c r="A875" s="154" t="s">
        <v>1069</v>
      </c>
      <c r="B875" s="154" t="s">
        <v>2595</v>
      </c>
      <c r="C875" s="154" t="s">
        <v>4171</v>
      </c>
      <c r="D875" s="179">
        <v>1565334434</v>
      </c>
      <c r="E875" s="179">
        <v>88910722</v>
      </c>
      <c r="F875" s="179">
        <v>1157576350</v>
      </c>
      <c r="G875" s="179"/>
      <c r="H875" s="21">
        <f t="shared" si="26"/>
        <v>-1</v>
      </c>
      <c r="I875" s="21">
        <f t="shared" si="27"/>
        <v>-1</v>
      </c>
    </row>
    <row r="876" spans="1:9">
      <c r="A876" s="154" t="s">
        <v>3897</v>
      </c>
      <c r="B876" s="154" t="s">
        <v>3935</v>
      </c>
      <c r="C876" s="154" t="s">
        <v>4171</v>
      </c>
      <c r="D876" s="179">
        <v>107111153889</v>
      </c>
      <c r="E876" s="179">
        <v>44675787793</v>
      </c>
      <c r="F876" s="179">
        <v>54469384611</v>
      </c>
      <c r="G876" s="179">
        <v>131817184388</v>
      </c>
      <c r="H876" s="21">
        <f t="shared" si="26"/>
        <v>1.4200233824815369</v>
      </c>
      <c r="I876" s="21">
        <f t="shared" si="27"/>
        <v>7.1632256773541902E-2</v>
      </c>
    </row>
    <row r="877" spans="1:9">
      <c r="A877" s="154" t="s">
        <v>1070</v>
      </c>
      <c r="B877" s="154" t="s">
        <v>2596</v>
      </c>
      <c r="C877" s="154" t="s">
        <v>4171</v>
      </c>
      <c r="D877" s="179">
        <v>21127756090</v>
      </c>
      <c r="E877" s="179">
        <v>20919462600</v>
      </c>
      <c r="F877" s="179">
        <v>23051780620</v>
      </c>
      <c r="G877" s="179"/>
      <c r="H877" s="21">
        <f t="shared" si="26"/>
        <v>-1</v>
      </c>
      <c r="I877" s="21">
        <f t="shared" si="27"/>
        <v>-1</v>
      </c>
    </row>
    <row r="878" spans="1:9">
      <c r="A878" s="154" t="s">
        <v>1071</v>
      </c>
      <c r="B878" s="154" t="s">
        <v>2597</v>
      </c>
      <c r="C878" s="154" t="s">
        <v>4171</v>
      </c>
      <c r="D878" s="179">
        <v>-9361802894</v>
      </c>
      <c r="E878" s="179">
        <v>-7396155868</v>
      </c>
      <c r="F878" s="179">
        <v>25560239588</v>
      </c>
      <c r="G878" s="179">
        <v>25082607001</v>
      </c>
      <c r="H878" s="21">
        <f t="shared" si="26"/>
        <v>-1.8686545771825963E-2</v>
      </c>
      <c r="I878" s="21">
        <f t="shared" si="27"/>
        <v>0.67259992033054017</v>
      </c>
    </row>
    <row r="879" spans="1:9">
      <c r="A879" s="154" t="s">
        <v>832</v>
      </c>
      <c r="B879" s="154" t="s">
        <v>2598</v>
      </c>
      <c r="C879" s="154" t="s">
        <v>4171</v>
      </c>
      <c r="D879" s="179">
        <v>21458040357</v>
      </c>
      <c r="E879" s="179">
        <v>14238906251</v>
      </c>
      <c r="F879" s="179">
        <v>14332499027</v>
      </c>
      <c r="G879" s="179"/>
      <c r="H879" s="21">
        <f t="shared" si="26"/>
        <v>-1</v>
      </c>
      <c r="I879" s="21">
        <f t="shared" si="27"/>
        <v>-1</v>
      </c>
    </row>
    <row r="880" spans="1:9">
      <c r="A880" s="154" t="s">
        <v>1072</v>
      </c>
      <c r="B880" s="154" t="s">
        <v>2599</v>
      </c>
      <c r="C880" s="154" t="s">
        <v>4171</v>
      </c>
      <c r="D880" s="179">
        <v>9245253939</v>
      </c>
      <c r="E880" s="179">
        <v>11015826377</v>
      </c>
      <c r="F880" s="179">
        <v>14207830986</v>
      </c>
      <c r="G880" s="179">
        <v>18773658479</v>
      </c>
      <c r="H880" s="21">
        <f t="shared" si="26"/>
        <v>0.32135992450213119</v>
      </c>
      <c r="I880" s="21">
        <f t="shared" si="27"/>
        <v>0.26631967971416737</v>
      </c>
    </row>
    <row r="881" spans="1:9">
      <c r="A881" s="154" t="s">
        <v>3750</v>
      </c>
      <c r="B881" s="154" t="s">
        <v>3877</v>
      </c>
      <c r="C881" s="154" t="s">
        <v>4171</v>
      </c>
      <c r="D881" s="179">
        <v>-1275709021</v>
      </c>
      <c r="E881" s="179">
        <v>-866362236</v>
      </c>
      <c r="F881" s="179">
        <v>-1221952464</v>
      </c>
      <c r="G881" s="179"/>
      <c r="H881" s="21">
        <f t="shared" si="26"/>
        <v>1</v>
      </c>
      <c r="I881" s="21">
        <f t="shared" si="27"/>
        <v>0.25992104989487319</v>
      </c>
    </row>
    <row r="882" spans="1:9">
      <c r="A882" s="154" t="s">
        <v>1073</v>
      </c>
      <c r="B882" s="154" t="s">
        <v>2600</v>
      </c>
      <c r="C882" s="154" t="s">
        <v>4171</v>
      </c>
      <c r="D882" s="179">
        <v>45009291846</v>
      </c>
      <c r="E882" s="179">
        <v>39458545755</v>
      </c>
      <c r="F882" s="179">
        <v>36001397116</v>
      </c>
      <c r="G882" s="179"/>
      <c r="H882" s="21">
        <f t="shared" si="26"/>
        <v>-1</v>
      </c>
      <c r="I882" s="21">
        <f t="shared" si="27"/>
        <v>-1</v>
      </c>
    </row>
    <row r="883" spans="1:9">
      <c r="A883" s="154" t="s">
        <v>1074</v>
      </c>
      <c r="B883" s="154" t="s">
        <v>2601</v>
      </c>
      <c r="C883" s="154" t="s">
        <v>4171</v>
      </c>
      <c r="D883" s="179">
        <v>12556962221</v>
      </c>
      <c r="E883" s="179">
        <v>17628635528</v>
      </c>
      <c r="F883" s="179">
        <v>21370611625</v>
      </c>
      <c r="G883" s="179"/>
      <c r="H883" s="21">
        <f t="shared" si="26"/>
        <v>-1</v>
      </c>
      <c r="I883" s="21">
        <f t="shared" si="27"/>
        <v>-1</v>
      </c>
    </row>
    <row r="884" spans="1:9">
      <c r="A884" s="154" t="s">
        <v>1075</v>
      </c>
      <c r="B884" s="154" t="s">
        <v>3826</v>
      </c>
      <c r="C884" s="154" t="s">
        <v>4171</v>
      </c>
      <c r="D884" s="179">
        <v>196739488861</v>
      </c>
      <c r="E884" s="179">
        <v>214841942970</v>
      </c>
      <c r="F884" s="179">
        <v>134953329389</v>
      </c>
      <c r="G884" s="179"/>
      <c r="H884" s="21">
        <f t="shared" si="26"/>
        <v>-1</v>
      </c>
      <c r="I884" s="21">
        <f t="shared" si="27"/>
        <v>-1</v>
      </c>
    </row>
    <row r="885" spans="1:9">
      <c r="A885" s="154" t="s">
        <v>1612</v>
      </c>
      <c r="B885" s="154" t="s">
        <v>2605</v>
      </c>
      <c r="C885" s="154" t="s">
        <v>4171</v>
      </c>
      <c r="D885" s="179">
        <v>-16405723453</v>
      </c>
      <c r="E885" s="179">
        <v>-15868261040</v>
      </c>
      <c r="F885" s="179">
        <v>-16636113978</v>
      </c>
      <c r="G885" s="179">
        <v>-5592503648</v>
      </c>
      <c r="H885" s="21">
        <f t="shared" si="26"/>
        <v>0.66383353375700227</v>
      </c>
      <c r="I885" s="21">
        <f t="shared" si="27"/>
        <v>0.18383713220546394</v>
      </c>
    </row>
    <row r="886" spans="1:9">
      <c r="A886" s="154" t="s">
        <v>1076</v>
      </c>
      <c r="B886" s="154" t="s">
        <v>2606</v>
      </c>
      <c r="C886" s="154" t="s">
        <v>4171</v>
      </c>
      <c r="D886" s="179">
        <v>10801869226</v>
      </c>
      <c r="E886" s="179">
        <v>10166795220</v>
      </c>
      <c r="F886" s="179">
        <v>10783790953</v>
      </c>
      <c r="G886" s="179"/>
      <c r="H886" s="21">
        <f t="shared" si="26"/>
        <v>-1</v>
      </c>
      <c r="I886" s="21">
        <f t="shared" si="27"/>
        <v>-1</v>
      </c>
    </row>
    <row r="887" spans="1:9">
      <c r="A887" s="154" t="s">
        <v>1077</v>
      </c>
      <c r="B887" s="154" t="s">
        <v>2607</v>
      </c>
      <c r="C887" s="154" t="s">
        <v>4171</v>
      </c>
      <c r="D887" s="179">
        <v>6039007971</v>
      </c>
      <c r="E887" s="179">
        <v>-1684459996</v>
      </c>
      <c r="F887" s="179">
        <v>1990858716</v>
      </c>
      <c r="G887" s="179">
        <v>3059893869</v>
      </c>
      <c r="H887" s="21">
        <f t="shared" si="26"/>
        <v>0.53697188274007079</v>
      </c>
      <c r="I887" s="21">
        <f t="shared" si="27"/>
        <v>-0.20277620356642989</v>
      </c>
    </row>
    <row r="888" spans="1:9">
      <c r="A888" s="154" t="s">
        <v>2609</v>
      </c>
      <c r="B888" s="154" t="s">
        <v>2610</v>
      </c>
      <c r="C888" s="154" t="s">
        <v>4171</v>
      </c>
      <c r="D888" s="179">
        <v>95138761020</v>
      </c>
      <c r="E888" s="179">
        <v>92091366893</v>
      </c>
      <c r="F888" s="179">
        <v>119211903372</v>
      </c>
      <c r="G888" s="179">
        <v>134304275088</v>
      </c>
      <c r="H888" s="21">
        <f t="shared" si="26"/>
        <v>0.1266012142168752</v>
      </c>
      <c r="I888" s="21">
        <f t="shared" si="27"/>
        <v>0.12178797919423179</v>
      </c>
    </row>
    <row r="889" spans="1:9">
      <c r="A889" s="154" t="s">
        <v>1078</v>
      </c>
      <c r="B889" s="154" t="s">
        <v>2611</v>
      </c>
      <c r="C889" s="154" t="s">
        <v>4171</v>
      </c>
      <c r="D889" s="179">
        <v>48155135043</v>
      </c>
      <c r="E889" s="179">
        <v>27816988601</v>
      </c>
      <c r="F889" s="179">
        <v>3969469070</v>
      </c>
      <c r="G889" s="179">
        <v>9641893647</v>
      </c>
      <c r="H889" s="21">
        <f t="shared" si="26"/>
        <v>1.429013421434721</v>
      </c>
      <c r="I889" s="21">
        <f t="shared" si="27"/>
        <v>-0.4149765914111021</v>
      </c>
    </row>
    <row r="890" spans="1:9">
      <c r="A890" s="154" t="s">
        <v>1079</v>
      </c>
      <c r="B890" s="154" t="s">
        <v>2612</v>
      </c>
      <c r="C890" s="154" t="s">
        <v>4171</v>
      </c>
      <c r="D890" s="179">
        <v>12652068041</v>
      </c>
      <c r="E890" s="179">
        <v>-12664838548</v>
      </c>
      <c r="F890" s="179">
        <v>-14544207454</v>
      </c>
      <c r="G890" s="179">
        <v>7515012850</v>
      </c>
      <c r="H890" s="21">
        <f t="shared" si="26"/>
        <v>1.5167014341460865</v>
      </c>
      <c r="I890" s="21">
        <f t="shared" si="27"/>
        <v>-0.15939996664597667</v>
      </c>
    </row>
    <row r="891" spans="1:9">
      <c r="A891" s="154" t="s">
        <v>1080</v>
      </c>
      <c r="B891" s="154" t="s">
        <v>2613</v>
      </c>
      <c r="C891" s="154" t="s">
        <v>4171</v>
      </c>
      <c r="D891" s="179">
        <v>-3938616552</v>
      </c>
      <c r="E891" s="179">
        <v>1392745475</v>
      </c>
      <c r="F891" s="179">
        <v>1567126335</v>
      </c>
      <c r="G891" s="179"/>
      <c r="H891" s="21">
        <f t="shared" si="26"/>
        <v>-1</v>
      </c>
      <c r="I891" s="21">
        <f t="shared" si="27"/>
        <v>0.25992104989487319</v>
      </c>
    </row>
    <row r="892" spans="1:9">
      <c r="A892" s="154" t="s">
        <v>396</v>
      </c>
      <c r="B892" s="154" t="s">
        <v>2615</v>
      </c>
      <c r="C892" s="154" t="s">
        <v>4171</v>
      </c>
      <c r="D892" s="179">
        <v>5860063381</v>
      </c>
      <c r="E892" s="179">
        <v>9116898484</v>
      </c>
      <c r="F892" s="179">
        <v>2284160015</v>
      </c>
      <c r="G892" s="179"/>
      <c r="H892" s="21">
        <f t="shared" si="26"/>
        <v>-1</v>
      </c>
      <c r="I892" s="21">
        <f t="shared" si="27"/>
        <v>-1</v>
      </c>
    </row>
    <row r="893" spans="1:9">
      <c r="A893" s="154" t="s">
        <v>397</v>
      </c>
      <c r="B893" s="154" t="s">
        <v>2616</v>
      </c>
      <c r="C893" s="154" t="s">
        <v>4171</v>
      </c>
      <c r="D893" s="179"/>
      <c r="E893" s="179"/>
      <c r="F893" s="179"/>
      <c r="G893" s="179"/>
      <c r="H893" s="21" t="e">
        <f t="shared" si="26"/>
        <v>#DIV/0!</v>
      </c>
      <c r="I893" s="21" t="e">
        <f t="shared" si="27"/>
        <v>#DIV/0!</v>
      </c>
    </row>
    <row r="894" spans="1:9">
      <c r="A894" s="154" t="s">
        <v>399</v>
      </c>
      <c r="B894" s="154" t="s">
        <v>3657</v>
      </c>
      <c r="C894" s="154" t="s">
        <v>4171</v>
      </c>
      <c r="D894" s="179">
        <v>-9138472155</v>
      </c>
      <c r="E894" s="179">
        <v>-16303408536</v>
      </c>
      <c r="F894" s="179">
        <v>-3700276652</v>
      </c>
      <c r="G894" s="179"/>
      <c r="H894" s="21">
        <f t="shared" si="26"/>
        <v>1</v>
      </c>
      <c r="I894" s="21">
        <f t="shared" si="27"/>
        <v>0.25992104989487319</v>
      </c>
    </row>
    <row r="895" spans="1:9">
      <c r="A895" s="154" t="s">
        <v>1082</v>
      </c>
      <c r="B895" s="154" t="s">
        <v>2619</v>
      </c>
      <c r="C895" s="154" t="s">
        <v>4171</v>
      </c>
      <c r="D895" s="179">
        <v>33826317342</v>
      </c>
      <c r="E895" s="179">
        <v>34332767852</v>
      </c>
      <c r="F895" s="179">
        <v>88451680255</v>
      </c>
      <c r="G895" s="179"/>
      <c r="H895" s="21">
        <f t="shared" si="26"/>
        <v>-1</v>
      </c>
      <c r="I895" s="21">
        <f t="shared" si="27"/>
        <v>-1</v>
      </c>
    </row>
    <row r="896" spans="1:9">
      <c r="A896" s="154" t="s">
        <v>402</v>
      </c>
      <c r="B896" s="154" t="s">
        <v>2110</v>
      </c>
      <c r="C896" s="154" t="s">
        <v>4171</v>
      </c>
      <c r="D896" s="179">
        <v>6103803951</v>
      </c>
      <c r="E896" s="179">
        <v>35779988334</v>
      </c>
      <c r="F896" s="179">
        <v>11345133342</v>
      </c>
      <c r="G896" s="179"/>
      <c r="H896" s="21">
        <f t="shared" si="26"/>
        <v>-1</v>
      </c>
      <c r="I896" s="21">
        <f t="shared" si="27"/>
        <v>-1</v>
      </c>
    </row>
    <row r="897" spans="1:9">
      <c r="A897" s="154" t="s">
        <v>403</v>
      </c>
      <c r="B897" s="154" t="s">
        <v>2111</v>
      </c>
      <c r="C897" s="154" t="s">
        <v>4171</v>
      </c>
      <c r="D897" s="179">
        <v>6991409315</v>
      </c>
      <c r="E897" s="179">
        <v>12271179601</v>
      </c>
      <c r="F897" s="179">
        <v>1323976184</v>
      </c>
      <c r="G897" s="179"/>
      <c r="H897" s="21">
        <f t="shared" si="26"/>
        <v>-1</v>
      </c>
      <c r="I897" s="21">
        <f t="shared" si="27"/>
        <v>-1</v>
      </c>
    </row>
    <row r="898" spans="1:9">
      <c r="A898" s="154" t="s">
        <v>1085</v>
      </c>
      <c r="B898" s="154" t="s">
        <v>2622</v>
      </c>
      <c r="C898" s="154" t="s">
        <v>4171</v>
      </c>
      <c r="D898" s="179">
        <v>-7730450635</v>
      </c>
      <c r="E898" s="179">
        <v>-10413885154</v>
      </c>
      <c r="F898" s="179">
        <v>-23548329926</v>
      </c>
      <c r="G898" s="179"/>
      <c r="H898" s="21">
        <f t="shared" si="26"/>
        <v>1</v>
      </c>
      <c r="I898" s="21">
        <f t="shared" si="27"/>
        <v>0.25992104989487319</v>
      </c>
    </row>
    <row r="899" spans="1:9">
      <c r="A899" s="154" t="s">
        <v>1086</v>
      </c>
      <c r="B899" s="154" t="s">
        <v>3661</v>
      </c>
      <c r="C899" s="154" t="s">
        <v>4171</v>
      </c>
      <c r="D899" s="179">
        <v>-6361976872</v>
      </c>
      <c r="E899" s="179">
        <v>-2028701287</v>
      </c>
      <c r="F899" s="179">
        <v>-1951299293</v>
      </c>
      <c r="G899" s="179">
        <v>3668424355</v>
      </c>
      <c r="H899" s="21">
        <f t="shared" ref="H899:H962" si="28">(G899-F899)/ABS(F899)</f>
        <v>2.8799906135157913</v>
      </c>
      <c r="I899" s="21">
        <f t="shared" ref="I899:I962" si="29">(1+(G899-D899)/ABS(D899))^(1/3)-1</f>
        <v>0.37093424705188771</v>
      </c>
    </row>
    <row r="900" spans="1:9">
      <c r="A900" s="154" t="s">
        <v>64</v>
      </c>
      <c r="B900" s="154" t="s">
        <v>1714</v>
      </c>
      <c r="C900" s="154" t="s">
        <v>4171</v>
      </c>
      <c r="D900" s="179">
        <v>7389285953</v>
      </c>
      <c r="E900" s="179">
        <v>-606750019985</v>
      </c>
      <c r="F900" s="179"/>
      <c r="G900" s="179"/>
      <c r="H900" s="21" t="e">
        <f t="shared" si="28"/>
        <v>#DIV/0!</v>
      </c>
      <c r="I900" s="21">
        <f t="shared" si="29"/>
        <v>-1</v>
      </c>
    </row>
    <row r="901" spans="1:9">
      <c r="A901" s="154" t="s">
        <v>3512</v>
      </c>
      <c r="B901" s="154" t="s">
        <v>3513</v>
      </c>
      <c r="C901" s="154" t="s">
        <v>4171</v>
      </c>
      <c r="D901" s="179">
        <v>49313408415</v>
      </c>
      <c r="E901" s="179">
        <v>76564639205</v>
      </c>
      <c r="F901" s="179">
        <v>69998059293</v>
      </c>
      <c r="G901" s="179">
        <v>84149552728</v>
      </c>
      <c r="H901" s="21">
        <f t="shared" si="28"/>
        <v>0.20216979696200219</v>
      </c>
      <c r="I901" s="21">
        <f t="shared" si="29"/>
        <v>0.19498447675749664</v>
      </c>
    </row>
    <row r="902" spans="1:9">
      <c r="A902" s="154" t="s">
        <v>1089</v>
      </c>
      <c r="B902" s="154" t="s">
        <v>2626</v>
      </c>
      <c r="C902" s="154" t="s">
        <v>4171</v>
      </c>
      <c r="D902" s="179">
        <v>3528764225</v>
      </c>
      <c r="E902" s="179">
        <v>5078990981</v>
      </c>
      <c r="F902" s="179">
        <v>4192815609</v>
      </c>
      <c r="G902" s="179"/>
      <c r="H902" s="21">
        <f t="shared" si="28"/>
        <v>-1</v>
      </c>
      <c r="I902" s="21">
        <f t="shared" si="29"/>
        <v>-1</v>
      </c>
    </row>
    <row r="903" spans="1:9">
      <c r="A903" s="154" t="s">
        <v>1091</v>
      </c>
      <c r="B903" s="154" t="s">
        <v>2628</v>
      </c>
      <c r="C903" s="154" t="s">
        <v>4171</v>
      </c>
      <c r="D903" s="179">
        <v>6318006275</v>
      </c>
      <c r="E903" s="179">
        <v>5618511827</v>
      </c>
      <c r="F903" s="179">
        <v>2794851248</v>
      </c>
      <c r="G903" s="179"/>
      <c r="H903" s="21">
        <f t="shared" si="28"/>
        <v>-1</v>
      </c>
      <c r="I903" s="21">
        <f t="shared" si="29"/>
        <v>-1</v>
      </c>
    </row>
    <row r="904" spans="1:9">
      <c r="A904" s="154" t="s">
        <v>914</v>
      </c>
      <c r="B904" s="154" t="s">
        <v>2630</v>
      </c>
      <c r="C904" s="154" t="s">
        <v>4171</v>
      </c>
      <c r="D904" s="179">
        <v>2448574151</v>
      </c>
      <c r="E904" s="179">
        <v>-1307196958</v>
      </c>
      <c r="F904" s="179">
        <v>7588016791</v>
      </c>
      <c r="G904" s="179"/>
      <c r="H904" s="21">
        <f t="shared" si="28"/>
        <v>-1</v>
      </c>
      <c r="I904" s="21">
        <f t="shared" si="29"/>
        <v>-1</v>
      </c>
    </row>
    <row r="905" spans="1:9">
      <c r="A905" s="154" t="s">
        <v>1093</v>
      </c>
      <c r="B905" s="154" t="s">
        <v>2631</v>
      </c>
      <c r="C905" s="154" t="s">
        <v>4171</v>
      </c>
      <c r="D905" s="179">
        <v>7045263717</v>
      </c>
      <c r="E905" s="179">
        <v>10597688473</v>
      </c>
      <c r="F905" s="179">
        <v>39384164583</v>
      </c>
      <c r="G905" s="179"/>
      <c r="H905" s="21">
        <f t="shared" si="28"/>
        <v>-1</v>
      </c>
      <c r="I905" s="21">
        <f t="shared" si="29"/>
        <v>-1</v>
      </c>
    </row>
    <row r="906" spans="1:9">
      <c r="A906" s="154" t="s">
        <v>1094</v>
      </c>
      <c r="B906" s="154" t="s">
        <v>2632</v>
      </c>
      <c r="C906" s="154" t="s">
        <v>4171</v>
      </c>
      <c r="D906" s="179">
        <v>21305273870</v>
      </c>
      <c r="E906" s="179">
        <v>12336232260</v>
      </c>
      <c r="F906" s="179">
        <v>20228202016</v>
      </c>
      <c r="G906" s="179"/>
      <c r="H906" s="21">
        <f t="shared" si="28"/>
        <v>-1</v>
      </c>
      <c r="I906" s="21">
        <f t="shared" si="29"/>
        <v>-1</v>
      </c>
    </row>
    <row r="907" spans="1:9">
      <c r="A907" s="154" t="s">
        <v>1095</v>
      </c>
      <c r="B907" s="154" t="s">
        <v>2633</v>
      </c>
      <c r="C907" s="154" t="s">
        <v>4171</v>
      </c>
      <c r="D907" s="179">
        <v>492473474</v>
      </c>
      <c r="E907" s="179">
        <v>488824223</v>
      </c>
      <c r="F907" s="179">
        <v>956595183</v>
      </c>
      <c r="G907" s="179"/>
      <c r="H907" s="21">
        <f t="shared" si="28"/>
        <v>-1</v>
      </c>
      <c r="I907" s="21">
        <f t="shared" si="29"/>
        <v>-1</v>
      </c>
    </row>
    <row r="908" spans="1:9">
      <c r="A908" s="154" t="s">
        <v>1097</v>
      </c>
      <c r="B908" s="154" t="s">
        <v>2635</v>
      </c>
      <c r="C908" s="154" t="s">
        <v>4171</v>
      </c>
      <c r="D908" s="179">
        <v>6068881489</v>
      </c>
      <c r="E908" s="179">
        <v>119669597</v>
      </c>
      <c r="F908" s="179">
        <v>210459781</v>
      </c>
      <c r="G908" s="179"/>
      <c r="H908" s="21">
        <f t="shared" si="28"/>
        <v>-1</v>
      </c>
      <c r="I908" s="21">
        <f t="shared" si="29"/>
        <v>-1</v>
      </c>
    </row>
    <row r="909" spans="1:9">
      <c r="A909" s="154" t="s">
        <v>1098</v>
      </c>
      <c r="B909" s="154" t="s">
        <v>4248</v>
      </c>
      <c r="C909" s="154" t="s">
        <v>4171</v>
      </c>
      <c r="D909" s="179">
        <v>-130793319</v>
      </c>
      <c r="E909" s="179">
        <v>-98025936</v>
      </c>
      <c r="F909" s="179">
        <v>-98025936</v>
      </c>
      <c r="G909" s="179"/>
      <c r="H909" s="21">
        <f t="shared" si="28"/>
        <v>1</v>
      </c>
      <c r="I909" s="21">
        <f t="shared" si="29"/>
        <v>0.25992104989487319</v>
      </c>
    </row>
    <row r="910" spans="1:9">
      <c r="A910" s="154" t="s">
        <v>1099</v>
      </c>
      <c r="B910" s="154" t="s">
        <v>2637</v>
      </c>
      <c r="C910" s="154" t="s">
        <v>4171</v>
      </c>
      <c r="D910" s="179">
        <v>-77594491254</v>
      </c>
      <c r="E910" s="179">
        <v>-98932578626</v>
      </c>
      <c r="F910" s="179">
        <v>-80328335370</v>
      </c>
      <c r="G910" s="179">
        <v>-62008345086</v>
      </c>
      <c r="H910" s="21">
        <f t="shared" si="28"/>
        <v>0.22806386064912676</v>
      </c>
      <c r="I910" s="21">
        <f t="shared" si="29"/>
        <v>6.2914330390184903E-2</v>
      </c>
    </row>
    <row r="911" spans="1:9">
      <c r="A911" s="154" t="s">
        <v>4280</v>
      </c>
      <c r="B911" s="154" t="s">
        <v>4281</v>
      </c>
      <c r="C911" s="154" t="s">
        <v>4171</v>
      </c>
      <c r="D911" s="179">
        <v>441811155950</v>
      </c>
      <c r="E911" s="179">
        <v>293946967460</v>
      </c>
      <c r="F911" s="179"/>
      <c r="G911" s="179">
        <v>116995300837</v>
      </c>
      <c r="H911" s="21" t="e">
        <f t="shared" si="28"/>
        <v>#DIV/0!</v>
      </c>
      <c r="I911" s="21">
        <f t="shared" si="29"/>
        <v>-0.35783901880395463</v>
      </c>
    </row>
    <row r="912" spans="1:9">
      <c r="A912" s="154" t="s">
        <v>3961</v>
      </c>
      <c r="B912" s="154" t="s">
        <v>4122</v>
      </c>
      <c r="C912" s="154" t="s">
        <v>4171</v>
      </c>
      <c r="D912" s="179">
        <v>7164843015</v>
      </c>
      <c r="E912" s="179">
        <v>9575269532</v>
      </c>
      <c r="F912" s="179">
        <v>4353848409</v>
      </c>
      <c r="G912" s="179">
        <v>4016514437</v>
      </c>
      <c r="H912" s="21">
        <f t="shared" si="28"/>
        <v>-7.7479494073033076E-2</v>
      </c>
      <c r="I912" s="21">
        <f t="shared" si="29"/>
        <v>-0.17545527490176949</v>
      </c>
    </row>
    <row r="913" spans="1:9">
      <c r="A913" s="154" t="s">
        <v>1100</v>
      </c>
      <c r="B913" s="154" t="s">
        <v>2638</v>
      </c>
      <c r="C913" s="154" t="s">
        <v>4171</v>
      </c>
      <c r="D913" s="179">
        <v>5546085798</v>
      </c>
      <c r="E913" s="179">
        <v>5558559925</v>
      </c>
      <c r="F913" s="179">
        <v>1693081694</v>
      </c>
      <c r="G913" s="179"/>
      <c r="H913" s="21">
        <f t="shared" si="28"/>
        <v>-1</v>
      </c>
      <c r="I913" s="21">
        <f t="shared" si="29"/>
        <v>-1</v>
      </c>
    </row>
    <row r="914" spans="1:9">
      <c r="A914" s="154" t="s">
        <v>1101</v>
      </c>
      <c r="B914" s="154" t="s">
        <v>2639</v>
      </c>
      <c r="C914" s="154" t="s">
        <v>4171</v>
      </c>
      <c r="D914" s="179">
        <v>57550527159</v>
      </c>
      <c r="E914" s="179">
        <v>-102387241281</v>
      </c>
      <c r="F914" s="179">
        <v>17141742331</v>
      </c>
      <c r="G914" s="179"/>
      <c r="H914" s="21">
        <f t="shared" si="28"/>
        <v>-1</v>
      </c>
      <c r="I914" s="21">
        <f t="shared" si="29"/>
        <v>-1</v>
      </c>
    </row>
    <row r="915" spans="1:9">
      <c r="A915" s="154" t="s">
        <v>1102</v>
      </c>
      <c r="B915" s="154" t="s">
        <v>2640</v>
      </c>
      <c r="C915" s="154" t="s">
        <v>4171</v>
      </c>
      <c r="D915" s="179">
        <v>12267295226</v>
      </c>
      <c r="E915" s="179">
        <v>1111199314</v>
      </c>
      <c r="F915" s="179">
        <v>7624152377</v>
      </c>
      <c r="G915" s="179">
        <v>4038458923</v>
      </c>
      <c r="H915" s="21">
        <f t="shared" si="28"/>
        <v>-0.47030716028408148</v>
      </c>
      <c r="I915" s="21">
        <f t="shared" si="29"/>
        <v>-0.30951282328253171</v>
      </c>
    </row>
    <row r="916" spans="1:9">
      <c r="A916" s="154" t="s">
        <v>946</v>
      </c>
      <c r="B916" s="154" t="s">
        <v>2641</v>
      </c>
      <c r="C916" s="154" t="s">
        <v>4171</v>
      </c>
      <c r="D916" s="179">
        <v>360307637959</v>
      </c>
      <c r="E916" s="179">
        <v>68980874156</v>
      </c>
      <c r="F916" s="179">
        <v>168349285928</v>
      </c>
      <c r="G916" s="179">
        <v>633543783211</v>
      </c>
      <c r="H916" s="21">
        <f t="shared" si="28"/>
        <v>2.7632697977819487</v>
      </c>
      <c r="I916" s="21">
        <f t="shared" si="29"/>
        <v>0.20698272707188736</v>
      </c>
    </row>
    <row r="917" spans="1:9">
      <c r="A917" s="154" t="s">
        <v>1103</v>
      </c>
      <c r="B917" s="154" t="s">
        <v>2642</v>
      </c>
      <c r="C917" s="154" t="s">
        <v>4171</v>
      </c>
      <c r="D917" s="179">
        <v>26864009803</v>
      </c>
      <c r="E917" s="179">
        <v>31374235276</v>
      </c>
      <c r="F917" s="179">
        <v>40042719917</v>
      </c>
      <c r="G917" s="179"/>
      <c r="H917" s="21">
        <f t="shared" si="28"/>
        <v>-1</v>
      </c>
      <c r="I917" s="21">
        <f t="shared" si="29"/>
        <v>-1</v>
      </c>
    </row>
    <row r="918" spans="1:9">
      <c r="A918" s="154" t="s">
        <v>3496</v>
      </c>
      <c r="B918" s="154" t="s">
        <v>3497</v>
      </c>
      <c r="C918" s="154" t="s">
        <v>4171</v>
      </c>
      <c r="D918" s="179">
        <v>2052220812</v>
      </c>
      <c r="E918" s="179">
        <v>-198656060717</v>
      </c>
      <c r="F918" s="179">
        <v>-462554453113</v>
      </c>
      <c r="G918" s="179"/>
      <c r="H918" s="21">
        <f t="shared" si="28"/>
        <v>1</v>
      </c>
      <c r="I918" s="21">
        <f t="shared" si="29"/>
        <v>-1</v>
      </c>
    </row>
    <row r="919" spans="1:9">
      <c r="A919" s="154" t="s">
        <v>1104</v>
      </c>
      <c r="B919" s="154" t="s">
        <v>2643</v>
      </c>
      <c r="C919" s="154" t="s">
        <v>4171</v>
      </c>
      <c r="D919" s="179">
        <v>-41351012390</v>
      </c>
      <c r="E919" s="179">
        <v>89950481730</v>
      </c>
      <c r="F919" s="179">
        <v>3707259065</v>
      </c>
      <c r="G919" s="179"/>
      <c r="H919" s="21">
        <f t="shared" si="28"/>
        <v>-1</v>
      </c>
      <c r="I919" s="21">
        <f t="shared" si="29"/>
        <v>0.25992104989487319</v>
      </c>
    </row>
    <row r="920" spans="1:9">
      <c r="A920" s="154" t="s">
        <v>1105</v>
      </c>
      <c r="B920" s="154" t="s">
        <v>2644</v>
      </c>
      <c r="C920" s="154" t="s">
        <v>4171</v>
      </c>
      <c r="D920" s="179">
        <v>1779146378928</v>
      </c>
      <c r="E920" s="179">
        <v>858284451090</v>
      </c>
      <c r="F920" s="179">
        <v>6845416606</v>
      </c>
      <c r="G920" s="179">
        <v>10638211787</v>
      </c>
      <c r="H920" s="21">
        <f t="shared" si="28"/>
        <v>0.55406345578377503</v>
      </c>
      <c r="I920" s="21">
        <f t="shared" si="29"/>
        <v>-0.81849622992574311</v>
      </c>
    </row>
    <row r="921" spans="1:9">
      <c r="A921" s="154" t="s">
        <v>1106</v>
      </c>
      <c r="B921" s="154" t="s">
        <v>2645</v>
      </c>
      <c r="C921" s="154" t="s">
        <v>4171</v>
      </c>
      <c r="D921" s="179">
        <v>30008055100</v>
      </c>
      <c r="E921" s="179">
        <v>31514069929</v>
      </c>
      <c r="F921" s="179">
        <v>40608780696</v>
      </c>
      <c r="G921" s="179">
        <v>55703894673</v>
      </c>
      <c r="H921" s="21">
        <f t="shared" si="28"/>
        <v>0.37172044366470924</v>
      </c>
      <c r="I921" s="21">
        <f t="shared" si="29"/>
        <v>0.22899251381434338</v>
      </c>
    </row>
    <row r="922" spans="1:9">
      <c r="A922" s="154" t="s">
        <v>1107</v>
      </c>
      <c r="B922" s="154" t="s">
        <v>2646</v>
      </c>
      <c r="C922" s="154" t="s">
        <v>4171</v>
      </c>
      <c r="D922" s="179">
        <v>12885893561</v>
      </c>
      <c r="E922" s="179">
        <v>15355876732</v>
      </c>
      <c r="F922" s="179">
        <v>16081882818</v>
      </c>
      <c r="G922" s="179"/>
      <c r="H922" s="21">
        <f t="shared" si="28"/>
        <v>-1</v>
      </c>
      <c r="I922" s="21">
        <f t="shared" si="29"/>
        <v>-1</v>
      </c>
    </row>
    <row r="923" spans="1:9">
      <c r="A923" s="154" t="s">
        <v>2647</v>
      </c>
      <c r="B923" s="154" t="s">
        <v>2648</v>
      </c>
      <c r="C923" s="154" t="s">
        <v>4171</v>
      </c>
      <c r="D923" s="179"/>
      <c r="E923" s="179"/>
      <c r="F923" s="179"/>
      <c r="G923" s="179"/>
      <c r="H923" s="21" t="e">
        <f t="shared" si="28"/>
        <v>#DIV/0!</v>
      </c>
      <c r="I923" s="21" t="e">
        <f t="shared" si="29"/>
        <v>#DIV/0!</v>
      </c>
    </row>
    <row r="924" spans="1:9">
      <c r="A924" s="154" t="s">
        <v>75</v>
      </c>
      <c r="B924" s="154" t="s">
        <v>2649</v>
      </c>
      <c r="C924" s="154" t="s">
        <v>4171</v>
      </c>
      <c r="D924" s="179">
        <v>-106490086573</v>
      </c>
      <c r="E924" s="179">
        <v>587277962</v>
      </c>
      <c r="F924" s="179">
        <v>-7549553605</v>
      </c>
      <c r="G924" s="179"/>
      <c r="H924" s="21">
        <f t="shared" si="28"/>
        <v>1</v>
      </c>
      <c r="I924" s="21">
        <f t="shared" si="29"/>
        <v>0.25992104989487319</v>
      </c>
    </row>
    <row r="925" spans="1:9">
      <c r="A925" s="154" t="s">
        <v>415</v>
      </c>
      <c r="B925" s="154" t="s">
        <v>2650</v>
      </c>
      <c r="C925" s="154" t="s">
        <v>4171</v>
      </c>
      <c r="D925" s="179">
        <v>473147849</v>
      </c>
      <c r="E925" s="179">
        <v>272627560</v>
      </c>
      <c r="F925" s="179">
        <v>1371973481</v>
      </c>
      <c r="G925" s="179">
        <v>1818643397</v>
      </c>
      <c r="H925" s="21">
        <f t="shared" si="28"/>
        <v>0.32556745606659432</v>
      </c>
      <c r="I925" s="21">
        <f t="shared" si="29"/>
        <v>0.5664512851250687</v>
      </c>
    </row>
    <row r="926" spans="1:9">
      <c r="A926" s="154" t="s">
        <v>2651</v>
      </c>
      <c r="B926" s="154" t="s">
        <v>2652</v>
      </c>
      <c r="C926" s="154" t="s">
        <v>4171</v>
      </c>
      <c r="D926" s="179">
        <v>4361782478</v>
      </c>
      <c r="E926" s="179">
        <v>5420236854</v>
      </c>
      <c r="F926" s="179">
        <v>4132175707</v>
      </c>
      <c r="G926" s="179"/>
      <c r="H926" s="21">
        <f t="shared" si="28"/>
        <v>-1</v>
      </c>
      <c r="I926" s="21">
        <f t="shared" si="29"/>
        <v>-1</v>
      </c>
    </row>
    <row r="927" spans="1:9">
      <c r="A927" s="154" t="s">
        <v>4208</v>
      </c>
      <c r="B927" s="154" t="s">
        <v>4209</v>
      </c>
      <c r="C927" s="154" t="s">
        <v>4171</v>
      </c>
      <c r="D927" s="179"/>
      <c r="E927" s="179">
        <v>3695730035</v>
      </c>
      <c r="F927" s="179">
        <v>15464255567</v>
      </c>
      <c r="G927" s="179">
        <v>0</v>
      </c>
      <c r="H927" s="21">
        <f t="shared" si="28"/>
        <v>-1</v>
      </c>
      <c r="I927" s="21" t="e">
        <f t="shared" si="29"/>
        <v>#DIV/0!</v>
      </c>
    </row>
    <row r="928" spans="1:9">
      <c r="A928" s="154" t="s">
        <v>3829</v>
      </c>
      <c r="B928" s="154" t="s">
        <v>3830</v>
      </c>
      <c r="C928" s="154" t="s">
        <v>4171</v>
      </c>
      <c r="D928" s="179">
        <v>4080961708</v>
      </c>
      <c r="E928" s="179">
        <v>7249390162</v>
      </c>
      <c r="F928" s="179">
        <v>6035627287</v>
      </c>
      <c r="G928" s="179"/>
      <c r="H928" s="21">
        <f t="shared" si="28"/>
        <v>-1</v>
      </c>
      <c r="I928" s="21">
        <f t="shared" si="29"/>
        <v>-1</v>
      </c>
    </row>
    <row r="929" spans="1:9">
      <c r="A929" s="154" t="s">
        <v>1109</v>
      </c>
      <c r="B929" s="154" t="s">
        <v>2655</v>
      </c>
      <c r="C929" s="154" t="s">
        <v>4171</v>
      </c>
      <c r="D929" s="179">
        <v>-9779695694</v>
      </c>
      <c r="E929" s="179">
        <v>-8476686515</v>
      </c>
      <c r="F929" s="179">
        <v>-10461868417</v>
      </c>
      <c r="G929" s="179"/>
      <c r="H929" s="21">
        <f t="shared" si="28"/>
        <v>1</v>
      </c>
      <c r="I929" s="21">
        <f t="shared" si="29"/>
        <v>0.25992104989487319</v>
      </c>
    </row>
    <row r="930" spans="1:9">
      <c r="A930" s="154" t="s">
        <v>1110</v>
      </c>
      <c r="B930" s="154" t="s">
        <v>2656</v>
      </c>
      <c r="C930" s="154" t="s">
        <v>4171</v>
      </c>
      <c r="D930" s="179">
        <v>-364028382</v>
      </c>
      <c r="E930" s="179">
        <v>375714619</v>
      </c>
      <c r="F930" s="179">
        <v>10672776840</v>
      </c>
      <c r="G930" s="179">
        <v>21991679380</v>
      </c>
      <c r="H930" s="21">
        <f t="shared" si="28"/>
        <v>1.0605396055484282</v>
      </c>
      <c r="I930" s="21">
        <f t="shared" si="29"/>
        <v>2.9666390163391867</v>
      </c>
    </row>
    <row r="931" spans="1:9">
      <c r="A931" s="154" t="s">
        <v>1111</v>
      </c>
      <c r="B931" s="154" t="s">
        <v>2657</v>
      </c>
      <c r="C931" s="154" t="s">
        <v>4171</v>
      </c>
      <c r="D931" s="179">
        <v>4954255869</v>
      </c>
      <c r="E931" s="179">
        <v>4967674184</v>
      </c>
      <c r="F931" s="179">
        <v>4700217644</v>
      </c>
      <c r="G931" s="179"/>
      <c r="H931" s="21">
        <f t="shared" si="28"/>
        <v>-1</v>
      </c>
      <c r="I931" s="21">
        <f t="shared" si="29"/>
        <v>-1</v>
      </c>
    </row>
    <row r="932" spans="1:9">
      <c r="A932" s="154" t="s">
        <v>1112</v>
      </c>
      <c r="B932" s="154" t="s">
        <v>2658</v>
      </c>
      <c r="C932" s="154" t="s">
        <v>4171</v>
      </c>
      <c r="D932" s="179">
        <v>54821599080</v>
      </c>
      <c r="E932" s="179">
        <v>39614513924</v>
      </c>
      <c r="F932" s="179">
        <v>54688214885</v>
      </c>
      <c r="G932" s="179">
        <v>54978209164</v>
      </c>
      <c r="H932" s="21">
        <f t="shared" si="28"/>
        <v>5.3026832126411251E-3</v>
      </c>
      <c r="I932" s="21">
        <f t="shared" si="29"/>
        <v>9.5133543682446309E-4</v>
      </c>
    </row>
    <row r="933" spans="1:9">
      <c r="A933" s="154" t="s">
        <v>2659</v>
      </c>
      <c r="B933" s="154" t="s">
        <v>2660</v>
      </c>
      <c r="C933" s="154" t="s">
        <v>4171</v>
      </c>
      <c r="D933" s="179"/>
      <c r="E933" s="179"/>
      <c r="F933" s="179"/>
      <c r="G933" s="179"/>
      <c r="H933" s="21" t="e">
        <f t="shared" si="28"/>
        <v>#DIV/0!</v>
      </c>
      <c r="I933" s="21" t="e">
        <f t="shared" si="29"/>
        <v>#DIV/0!</v>
      </c>
    </row>
    <row r="934" spans="1:9">
      <c r="A934" s="154" t="s">
        <v>3514</v>
      </c>
      <c r="B934" s="154" t="s">
        <v>3515</v>
      </c>
      <c r="C934" s="154" t="s">
        <v>4171</v>
      </c>
      <c r="D934" s="179">
        <v>15761364454</v>
      </c>
      <c r="E934" s="179">
        <v>7168422812</v>
      </c>
      <c r="F934" s="179">
        <v>3790852760</v>
      </c>
      <c r="G934" s="179"/>
      <c r="H934" s="21">
        <f t="shared" si="28"/>
        <v>-1</v>
      </c>
      <c r="I934" s="21">
        <f t="shared" si="29"/>
        <v>-1</v>
      </c>
    </row>
    <row r="935" spans="1:9">
      <c r="A935" s="154" t="s">
        <v>3932</v>
      </c>
      <c r="B935" s="154" t="s">
        <v>3928</v>
      </c>
      <c r="C935" s="154" t="s">
        <v>4171</v>
      </c>
      <c r="D935" s="179">
        <v>3172047946</v>
      </c>
      <c r="E935" s="179">
        <v>1189705579</v>
      </c>
      <c r="F935" s="179">
        <v>125377336</v>
      </c>
      <c r="G935" s="179"/>
      <c r="H935" s="21">
        <f t="shared" si="28"/>
        <v>-1</v>
      </c>
      <c r="I935" s="21">
        <f t="shared" si="29"/>
        <v>-1</v>
      </c>
    </row>
    <row r="936" spans="1:9">
      <c r="A936" s="154" t="s">
        <v>900</v>
      </c>
      <c r="B936" s="154" t="s">
        <v>2661</v>
      </c>
      <c r="C936" s="154" t="s">
        <v>4171</v>
      </c>
      <c r="D936" s="179">
        <v>114024537620</v>
      </c>
      <c r="E936" s="179">
        <v>126937953520</v>
      </c>
      <c r="F936" s="179">
        <v>157554065593</v>
      </c>
      <c r="G936" s="179">
        <v>163494880098</v>
      </c>
      <c r="H936" s="21">
        <f t="shared" si="28"/>
        <v>3.7706513523723034E-2</v>
      </c>
      <c r="I936" s="21">
        <f t="shared" si="29"/>
        <v>0.127635169330367</v>
      </c>
    </row>
    <row r="937" spans="1:9">
      <c r="A937" s="154" t="s">
        <v>1114</v>
      </c>
      <c r="B937" s="154" t="s">
        <v>2663</v>
      </c>
      <c r="C937" s="154" t="s">
        <v>4171</v>
      </c>
      <c r="D937" s="179">
        <v>-24197589596</v>
      </c>
      <c r="E937" s="179">
        <v>5842220728</v>
      </c>
      <c r="F937" s="179">
        <v>-7072208061</v>
      </c>
      <c r="G937" s="179">
        <v>-26469784046</v>
      </c>
      <c r="H937" s="21">
        <f t="shared" si="28"/>
        <v>-2.7427892134521294</v>
      </c>
      <c r="I937" s="21">
        <f t="shared" si="29"/>
        <v>-3.233483422688932E-2</v>
      </c>
    </row>
    <row r="938" spans="1:9">
      <c r="A938" s="154" t="s">
        <v>935</v>
      </c>
      <c r="B938" s="154" t="s">
        <v>2664</v>
      </c>
      <c r="C938" s="154" t="s">
        <v>4171</v>
      </c>
      <c r="D938" s="179">
        <v>5892460082</v>
      </c>
      <c r="E938" s="179">
        <v>5719042219</v>
      </c>
      <c r="F938" s="179">
        <v>6781333460</v>
      </c>
      <c r="G938" s="179"/>
      <c r="H938" s="21">
        <f t="shared" si="28"/>
        <v>-1</v>
      </c>
      <c r="I938" s="21">
        <f t="shared" si="29"/>
        <v>-1</v>
      </c>
    </row>
    <row r="939" spans="1:9">
      <c r="A939" s="154" t="s">
        <v>915</v>
      </c>
      <c r="B939" s="154" t="s">
        <v>2665</v>
      </c>
      <c r="C939" s="154" t="s">
        <v>4171</v>
      </c>
      <c r="D939" s="179">
        <v>1496872518578</v>
      </c>
      <c r="E939" s="179">
        <v>1123173498184</v>
      </c>
      <c r="F939" s="179">
        <v>902759179555</v>
      </c>
      <c r="G939" s="179">
        <v>940522749120</v>
      </c>
      <c r="H939" s="21">
        <f t="shared" si="28"/>
        <v>4.183127728882792E-2</v>
      </c>
      <c r="I939" s="21">
        <f t="shared" si="29"/>
        <v>-0.14349843044379995</v>
      </c>
    </row>
    <row r="940" spans="1:9">
      <c r="A940" s="154" t="s">
        <v>1115</v>
      </c>
      <c r="B940" s="154" t="s">
        <v>2666</v>
      </c>
      <c r="C940" s="154" t="s">
        <v>4171</v>
      </c>
      <c r="D940" s="179">
        <v>5576673798</v>
      </c>
      <c r="E940" s="179">
        <v>7340524504</v>
      </c>
      <c r="F940" s="179">
        <v>6882344355</v>
      </c>
      <c r="G940" s="179"/>
      <c r="H940" s="21">
        <f t="shared" si="28"/>
        <v>-1</v>
      </c>
      <c r="I940" s="21">
        <f t="shared" si="29"/>
        <v>-1</v>
      </c>
    </row>
    <row r="941" spans="1:9">
      <c r="A941" s="154" t="s">
        <v>419</v>
      </c>
      <c r="B941" s="154" t="s">
        <v>2123</v>
      </c>
      <c r="C941" s="154" t="s">
        <v>4171</v>
      </c>
      <c r="D941" s="179">
        <v>-100186622762</v>
      </c>
      <c r="E941" s="179">
        <v>-54399015439</v>
      </c>
      <c r="F941" s="179">
        <v>-262388921</v>
      </c>
      <c r="G941" s="179"/>
      <c r="H941" s="21">
        <f t="shared" si="28"/>
        <v>1</v>
      </c>
      <c r="I941" s="21">
        <f t="shared" si="29"/>
        <v>0.25992104989487319</v>
      </c>
    </row>
    <row r="942" spans="1:9">
      <c r="A942" s="154" t="s">
        <v>1116</v>
      </c>
      <c r="B942" s="154" t="s">
        <v>2667</v>
      </c>
      <c r="C942" s="154" t="s">
        <v>4171</v>
      </c>
      <c r="D942" s="179">
        <v>157204823503</v>
      </c>
      <c r="E942" s="179">
        <v>155889017950</v>
      </c>
      <c r="F942" s="179">
        <v>100354867362</v>
      </c>
      <c r="G942" s="179"/>
      <c r="H942" s="21">
        <f t="shared" si="28"/>
        <v>-1</v>
      </c>
      <c r="I942" s="21">
        <f t="shared" si="29"/>
        <v>-1</v>
      </c>
    </row>
    <row r="943" spans="1:9">
      <c r="A943" s="154" t="s">
        <v>1614</v>
      </c>
      <c r="B943" s="154" t="s">
        <v>2670</v>
      </c>
      <c r="C943" s="154" t="s">
        <v>4171</v>
      </c>
      <c r="D943" s="179">
        <v>12835390137</v>
      </c>
      <c r="E943" s="179">
        <v>9202803086</v>
      </c>
      <c r="F943" s="179">
        <v>7577439117</v>
      </c>
      <c r="G943" s="179"/>
      <c r="H943" s="21">
        <f t="shared" si="28"/>
        <v>-1</v>
      </c>
      <c r="I943" s="21">
        <f t="shared" si="29"/>
        <v>-1</v>
      </c>
    </row>
    <row r="944" spans="1:9">
      <c r="A944" s="154" t="s">
        <v>936</v>
      </c>
      <c r="B944" s="154" t="s">
        <v>2671</v>
      </c>
      <c r="C944" s="154" t="s">
        <v>4171</v>
      </c>
      <c r="D944" s="179">
        <v>366021760068</v>
      </c>
      <c r="E944" s="179">
        <v>321163953549</v>
      </c>
      <c r="F944" s="179">
        <v>334077291293</v>
      </c>
      <c r="G944" s="179">
        <v>271799846589</v>
      </c>
      <c r="H944" s="21">
        <f t="shared" si="28"/>
        <v>-0.18641627649387288</v>
      </c>
      <c r="I944" s="21">
        <f t="shared" si="29"/>
        <v>-9.4446526564987532E-2</v>
      </c>
    </row>
    <row r="945" spans="1:9">
      <c r="A945" s="154" t="s">
        <v>3498</v>
      </c>
      <c r="B945" s="154" t="s">
        <v>3499</v>
      </c>
      <c r="C945" s="154" t="s">
        <v>4171</v>
      </c>
      <c r="D945" s="179"/>
      <c r="E945" s="179"/>
      <c r="F945" s="179"/>
      <c r="G945" s="179"/>
      <c r="H945" s="21" t="e">
        <f t="shared" si="28"/>
        <v>#DIV/0!</v>
      </c>
      <c r="I945" s="21" t="e">
        <f t="shared" si="29"/>
        <v>#DIV/0!</v>
      </c>
    </row>
    <row r="946" spans="1:9">
      <c r="A946" s="154" t="s">
        <v>1119</v>
      </c>
      <c r="B946" s="154" t="s">
        <v>2673</v>
      </c>
      <c r="C946" s="154" t="s">
        <v>4171</v>
      </c>
      <c r="D946" s="179">
        <v>17820893958</v>
      </c>
      <c r="E946" s="179">
        <v>4717293467</v>
      </c>
      <c r="F946" s="179">
        <v>3939479088</v>
      </c>
      <c r="G946" s="179"/>
      <c r="H946" s="21">
        <f t="shared" si="28"/>
        <v>-1</v>
      </c>
      <c r="I946" s="21">
        <f t="shared" si="29"/>
        <v>-1</v>
      </c>
    </row>
    <row r="947" spans="1:9">
      <c r="A947" s="154" t="s">
        <v>1120</v>
      </c>
      <c r="B947" s="154" t="s">
        <v>2674</v>
      </c>
      <c r="C947" s="154" t="s">
        <v>4171</v>
      </c>
      <c r="D947" s="179">
        <v>8023643621</v>
      </c>
      <c r="E947" s="179">
        <v>12442146381</v>
      </c>
      <c r="F947" s="179">
        <v>9849421611</v>
      </c>
      <c r="G947" s="179"/>
      <c r="H947" s="21">
        <f t="shared" si="28"/>
        <v>-1</v>
      </c>
      <c r="I947" s="21">
        <f t="shared" si="29"/>
        <v>-1</v>
      </c>
    </row>
    <row r="948" spans="1:9">
      <c r="A948" s="154" t="s">
        <v>1121</v>
      </c>
      <c r="B948" s="154" t="s">
        <v>2675</v>
      </c>
      <c r="C948" s="154" t="s">
        <v>4171</v>
      </c>
      <c r="D948" s="179">
        <v>50487992150</v>
      </c>
      <c r="E948" s="179">
        <v>102952579256</v>
      </c>
      <c r="F948" s="179">
        <v>113758603232</v>
      </c>
      <c r="G948" s="179">
        <v>113082355399</v>
      </c>
      <c r="H948" s="21">
        <f t="shared" si="28"/>
        <v>-5.9445862887473749E-3</v>
      </c>
      <c r="I948" s="21">
        <f t="shared" si="29"/>
        <v>0.30838507702211237</v>
      </c>
    </row>
    <row r="949" spans="1:9">
      <c r="A949" s="154" t="s">
        <v>1122</v>
      </c>
      <c r="B949" s="154" t="s">
        <v>2676</v>
      </c>
      <c r="C949" s="154" t="s">
        <v>4171</v>
      </c>
      <c r="D949" s="179">
        <v>-23750249501</v>
      </c>
      <c r="E949" s="179">
        <v>-24049332369</v>
      </c>
      <c r="F949" s="179">
        <v>-5554108995</v>
      </c>
      <c r="G949" s="179">
        <v>-10310618973</v>
      </c>
      <c r="H949" s="21">
        <f t="shared" si="28"/>
        <v>-0.85639478488484366</v>
      </c>
      <c r="I949" s="21">
        <f t="shared" si="29"/>
        <v>0.16123165737634038</v>
      </c>
    </row>
    <row r="950" spans="1:9">
      <c r="A950" s="154" t="s">
        <v>423</v>
      </c>
      <c r="B950" s="154" t="s">
        <v>2126</v>
      </c>
      <c r="C950" s="154" t="s">
        <v>4171</v>
      </c>
      <c r="D950" s="179">
        <v>-15638029440</v>
      </c>
      <c r="E950" s="179">
        <v>-7333979278</v>
      </c>
      <c r="F950" s="179">
        <v>-1759874467</v>
      </c>
      <c r="G950" s="179"/>
      <c r="H950" s="21">
        <f t="shared" si="28"/>
        <v>1</v>
      </c>
      <c r="I950" s="21">
        <f t="shared" si="29"/>
        <v>0.25992104989487319</v>
      </c>
    </row>
    <row r="951" spans="1:9">
      <c r="A951" s="154" t="s">
        <v>1123</v>
      </c>
      <c r="B951" s="154" t="s">
        <v>2677</v>
      </c>
      <c r="C951" s="154" t="s">
        <v>4171</v>
      </c>
      <c r="D951" s="179">
        <v>22810874643</v>
      </c>
      <c r="E951" s="179">
        <v>25944345047</v>
      </c>
      <c r="F951" s="179">
        <v>24569320503</v>
      </c>
      <c r="G951" s="179"/>
      <c r="H951" s="21">
        <f t="shared" si="28"/>
        <v>-1</v>
      </c>
      <c r="I951" s="21">
        <f t="shared" si="29"/>
        <v>-1</v>
      </c>
    </row>
    <row r="952" spans="1:9">
      <c r="A952" s="154" t="s">
        <v>1124</v>
      </c>
      <c r="B952" s="154" t="s">
        <v>2678</v>
      </c>
      <c r="C952" s="154" t="s">
        <v>4171</v>
      </c>
      <c r="D952" s="179">
        <v>7770223801</v>
      </c>
      <c r="E952" s="179">
        <v>8290287407</v>
      </c>
      <c r="F952" s="179">
        <v>8885460939</v>
      </c>
      <c r="G952" s="179"/>
      <c r="H952" s="21">
        <f t="shared" si="28"/>
        <v>-1</v>
      </c>
      <c r="I952" s="21">
        <f t="shared" si="29"/>
        <v>-1</v>
      </c>
    </row>
    <row r="953" spans="1:9">
      <c r="A953" s="154" t="s">
        <v>424</v>
      </c>
      <c r="B953" s="154" t="s">
        <v>2127</v>
      </c>
      <c r="C953" s="154" t="s">
        <v>4171</v>
      </c>
      <c r="D953" s="179"/>
      <c r="E953" s="179"/>
      <c r="F953" s="179"/>
      <c r="G953" s="179"/>
      <c r="H953" s="21" t="e">
        <f t="shared" si="28"/>
        <v>#DIV/0!</v>
      </c>
      <c r="I953" s="21" t="e">
        <f t="shared" si="29"/>
        <v>#DIV/0!</v>
      </c>
    </row>
    <row r="954" spans="1:9">
      <c r="A954" s="154" t="s">
        <v>1604</v>
      </c>
      <c r="B954" s="154" t="s">
        <v>2679</v>
      </c>
      <c r="C954" s="154" t="s">
        <v>4171</v>
      </c>
      <c r="D954" s="179">
        <v>49908547886</v>
      </c>
      <c r="E954" s="179">
        <v>27662756323</v>
      </c>
      <c r="F954" s="179">
        <v>78944788361</v>
      </c>
      <c r="G954" s="179">
        <v>195923811064</v>
      </c>
      <c r="H954" s="21">
        <f t="shared" si="28"/>
        <v>1.4817827133575485</v>
      </c>
      <c r="I954" s="21">
        <f t="shared" si="29"/>
        <v>0.57750506372574328</v>
      </c>
    </row>
    <row r="955" spans="1:9">
      <c r="A955" s="154" t="s">
        <v>820</v>
      </c>
      <c r="B955" s="154" t="s">
        <v>2680</v>
      </c>
      <c r="C955" s="154" t="s">
        <v>4171</v>
      </c>
      <c r="D955" s="179">
        <v>80775633183</v>
      </c>
      <c r="E955" s="179">
        <v>73671476667</v>
      </c>
      <c r="F955" s="179">
        <v>109017164172</v>
      </c>
      <c r="G955" s="179">
        <v>158672462457</v>
      </c>
      <c r="H955" s="21">
        <f t="shared" si="28"/>
        <v>0.45548147085038082</v>
      </c>
      <c r="I955" s="21">
        <f t="shared" si="29"/>
        <v>0.25239232324889915</v>
      </c>
    </row>
    <row r="956" spans="1:9">
      <c r="A956" s="154" t="s">
        <v>3899</v>
      </c>
      <c r="B956" s="154" t="s">
        <v>3900</v>
      </c>
      <c r="C956" s="154" t="s">
        <v>4171</v>
      </c>
      <c r="D956" s="179">
        <v>20412225547</v>
      </c>
      <c r="E956" s="179">
        <v>10130858200</v>
      </c>
      <c r="F956" s="179">
        <v>10442587555</v>
      </c>
      <c r="G956" s="179"/>
      <c r="H956" s="21">
        <f t="shared" si="28"/>
        <v>-1</v>
      </c>
      <c r="I956" s="21">
        <f t="shared" si="29"/>
        <v>-1</v>
      </c>
    </row>
    <row r="957" spans="1:9">
      <c r="A957" s="154" t="s">
        <v>1125</v>
      </c>
      <c r="B957" s="154" t="s">
        <v>3696</v>
      </c>
      <c r="C957" s="154" t="s">
        <v>4171</v>
      </c>
      <c r="D957" s="179">
        <v>-13437838788</v>
      </c>
      <c r="E957" s="179">
        <v>-19216048133</v>
      </c>
      <c r="F957" s="179">
        <v>-18649193340</v>
      </c>
      <c r="G957" s="179"/>
      <c r="H957" s="21">
        <f t="shared" si="28"/>
        <v>1</v>
      </c>
      <c r="I957" s="21">
        <f t="shared" si="29"/>
        <v>0.25992104989487319</v>
      </c>
    </row>
    <row r="958" spans="1:9">
      <c r="A958" s="154" t="s">
        <v>4210</v>
      </c>
      <c r="B958" s="154" t="s">
        <v>4282</v>
      </c>
      <c r="C958" s="154" t="s">
        <v>4171</v>
      </c>
      <c r="D958" s="179"/>
      <c r="E958" s="179">
        <v>37833004751</v>
      </c>
      <c r="F958" s="179">
        <v>52991006474</v>
      </c>
      <c r="G958" s="179"/>
      <c r="H958" s="21">
        <f t="shared" si="28"/>
        <v>-1</v>
      </c>
      <c r="I958" s="21" t="e">
        <f t="shared" si="29"/>
        <v>#DIV/0!</v>
      </c>
    </row>
    <row r="959" spans="1:9">
      <c r="A959" s="154" t="s">
        <v>947</v>
      </c>
      <c r="B959" s="154" t="s">
        <v>2683</v>
      </c>
      <c r="C959" s="154" t="s">
        <v>4171</v>
      </c>
      <c r="D959" s="179">
        <v>-41594751153</v>
      </c>
      <c r="E959" s="179">
        <v>2332360849</v>
      </c>
      <c r="F959" s="179">
        <v>-20752892685</v>
      </c>
      <c r="G959" s="179">
        <v>-55406193887</v>
      </c>
      <c r="H959" s="21">
        <f t="shared" si="28"/>
        <v>-1.6698058303480308</v>
      </c>
      <c r="I959" s="21">
        <f t="shared" si="29"/>
        <v>-0.12585835721074401</v>
      </c>
    </row>
    <row r="960" spans="1:9">
      <c r="A960" s="154" t="s">
        <v>1130</v>
      </c>
      <c r="B960" s="154" t="s">
        <v>2688</v>
      </c>
      <c r="C960" s="154" t="s">
        <v>4171</v>
      </c>
      <c r="D960" s="179">
        <v>-7868695603</v>
      </c>
      <c r="E960" s="179">
        <v>-43604858361</v>
      </c>
      <c r="F960" s="179">
        <v>-36955501333</v>
      </c>
      <c r="G960" s="179">
        <v>-22499448653</v>
      </c>
      <c r="H960" s="21">
        <f t="shared" si="28"/>
        <v>0.39117457911716214</v>
      </c>
      <c r="I960" s="21">
        <f t="shared" si="29"/>
        <v>-1.950733295656172</v>
      </c>
    </row>
    <row r="961" spans="1:9">
      <c r="A961" s="154" t="s">
        <v>3518</v>
      </c>
      <c r="B961" s="154" t="s">
        <v>3519</v>
      </c>
      <c r="C961" s="154" t="s">
        <v>4171</v>
      </c>
      <c r="D961" s="179">
        <v>43882558722</v>
      </c>
      <c r="E961" s="179"/>
      <c r="F961" s="179"/>
      <c r="G961" s="179"/>
      <c r="H961" s="21" t="e">
        <f t="shared" si="28"/>
        <v>#DIV/0!</v>
      </c>
      <c r="I961" s="21">
        <f t="shared" si="29"/>
        <v>-1</v>
      </c>
    </row>
    <row r="962" spans="1:9">
      <c r="A962" s="154" t="s">
        <v>3831</v>
      </c>
      <c r="B962" s="154" t="s">
        <v>3832</v>
      </c>
      <c r="C962" s="154" t="s">
        <v>4171</v>
      </c>
      <c r="D962" s="179">
        <v>3554710986</v>
      </c>
      <c r="E962" s="179">
        <v>2407721578</v>
      </c>
      <c r="F962" s="179">
        <v>3215161818</v>
      </c>
      <c r="G962" s="179"/>
      <c r="H962" s="21">
        <f t="shared" si="28"/>
        <v>-1</v>
      </c>
      <c r="I962" s="21">
        <f t="shared" si="29"/>
        <v>-1</v>
      </c>
    </row>
    <row r="963" spans="1:9">
      <c r="A963" s="154" t="s">
        <v>784</v>
      </c>
      <c r="B963" s="154" t="s">
        <v>2692</v>
      </c>
      <c r="C963" s="154" t="s">
        <v>4171</v>
      </c>
      <c r="D963" s="179">
        <v>6926300312</v>
      </c>
      <c r="E963" s="179">
        <v>58155503</v>
      </c>
      <c r="F963" s="179">
        <v>175798181</v>
      </c>
      <c r="G963" s="179">
        <v>218239688</v>
      </c>
      <c r="H963" s="21">
        <f t="shared" ref="H963:H1026" si="30">(G963-F963)/ABS(F963)</f>
        <v>0.24142176419902775</v>
      </c>
      <c r="I963" s="21">
        <f t="shared" ref="I963:I1026" si="31">(1+(G963-D963)/ABS(D963))^(1/3)-1</f>
        <v>-0.68415247985149763</v>
      </c>
    </row>
    <row r="964" spans="1:9">
      <c r="A964" s="154" t="s">
        <v>2697</v>
      </c>
      <c r="B964" s="154" t="s">
        <v>2698</v>
      </c>
      <c r="C964" s="154" t="s">
        <v>4171</v>
      </c>
      <c r="D964" s="179">
        <v>124820154782</v>
      </c>
      <c r="E964" s="179">
        <v>216896216300</v>
      </c>
      <c r="F964" s="179">
        <v>237232159581</v>
      </c>
      <c r="G964" s="179">
        <v>283740094775</v>
      </c>
      <c r="H964" s="21">
        <f t="shared" si="30"/>
        <v>0.19604397344838248</v>
      </c>
      <c r="I964" s="21">
        <f t="shared" si="31"/>
        <v>0.31485742818299678</v>
      </c>
    </row>
    <row r="965" spans="1:9">
      <c r="A965" s="154" t="s">
        <v>1615</v>
      </c>
      <c r="B965" s="154" t="s">
        <v>2700</v>
      </c>
      <c r="C965" s="154" t="s">
        <v>4171</v>
      </c>
      <c r="D965" s="179">
        <v>12277697749</v>
      </c>
      <c r="E965" s="179">
        <v>-2434042206</v>
      </c>
      <c r="F965" s="179">
        <v>-19195325550</v>
      </c>
      <c r="G965" s="179"/>
      <c r="H965" s="21">
        <f t="shared" si="30"/>
        <v>1</v>
      </c>
      <c r="I965" s="21">
        <f t="shared" si="31"/>
        <v>-1</v>
      </c>
    </row>
    <row r="966" spans="1:9">
      <c r="A966" s="154" t="s">
        <v>1134</v>
      </c>
      <c r="B966" s="154" t="s">
        <v>2701</v>
      </c>
      <c r="C966" s="154" t="s">
        <v>4171</v>
      </c>
      <c r="D966" s="179">
        <v>7643001131</v>
      </c>
      <c r="E966" s="179">
        <v>3464317787</v>
      </c>
      <c r="F966" s="179">
        <v>19312282831</v>
      </c>
      <c r="G966" s="179"/>
      <c r="H966" s="21">
        <f t="shared" si="30"/>
        <v>-1</v>
      </c>
      <c r="I966" s="21">
        <f t="shared" si="31"/>
        <v>-1</v>
      </c>
    </row>
    <row r="967" spans="1:9">
      <c r="A967" s="154" t="s">
        <v>2131</v>
      </c>
      <c r="B967" s="154" t="s">
        <v>2132</v>
      </c>
      <c r="C967" s="154" t="s">
        <v>4171</v>
      </c>
      <c r="D967" s="179">
        <v>1936309827</v>
      </c>
      <c r="E967" s="179">
        <v>4485817945</v>
      </c>
      <c r="F967" s="179">
        <v>1175548299</v>
      </c>
      <c r="G967" s="179"/>
      <c r="H967" s="21">
        <f t="shared" si="30"/>
        <v>-1</v>
      </c>
      <c r="I967" s="21">
        <f t="shared" si="31"/>
        <v>-1</v>
      </c>
    </row>
    <row r="968" spans="1:9">
      <c r="A968" s="154" t="s">
        <v>781</v>
      </c>
      <c r="B968" s="154" t="s">
        <v>2702</v>
      </c>
      <c r="C968" s="154" t="s">
        <v>4171</v>
      </c>
      <c r="D968" s="179">
        <v>84122329744</v>
      </c>
      <c r="E968" s="179">
        <v>337506110114</v>
      </c>
      <c r="F968" s="179">
        <v>420814703639</v>
      </c>
      <c r="G968" s="179"/>
      <c r="H968" s="21">
        <f t="shared" si="30"/>
        <v>-1</v>
      </c>
      <c r="I968" s="21">
        <f t="shared" si="31"/>
        <v>-1</v>
      </c>
    </row>
    <row r="969" spans="1:9">
      <c r="A969" s="154" t="s">
        <v>4211</v>
      </c>
      <c r="B969" s="154" t="s">
        <v>4283</v>
      </c>
      <c r="C969" s="154" t="s">
        <v>4171</v>
      </c>
      <c r="D969" s="179">
        <v>-2920489798</v>
      </c>
      <c r="E969" s="179"/>
      <c r="F969" s="179"/>
      <c r="G969" s="179"/>
      <c r="H969" s="21" t="e">
        <f t="shared" si="30"/>
        <v>#DIV/0!</v>
      </c>
      <c r="I969" s="21">
        <f t="shared" si="31"/>
        <v>0.25992104989487319</v>
      </c>
    </row>
    <row r="970" spans="1:9">
      <c r="A970" s="154" t="s">
        <v>1135</v>
      </c>
      <c r="B970" s="154" t="s">
        <v>2703</v>
      </c>
      <c r="C970" s="154" t="s">
        <v>4171</v>
      </c>
      <c r="D970" s="179">
        <v>9944885460</v>
      </c>
      <c r="E970" s="179">
        <v>9348283221</v>
      </c>
      <c r="F970" s="179">
        <v>9987553812</v>
      </c>
      <c r="G970" s="179"/>
      <c r="H970" s="21">
        <f t="shared" si="30"/>
        <v>-1</v>
      </c>
      <c r="I970" s="21">
        <f t="shared" si="31"/>
        <v>-1</v>
      </c>
    </row>
    <row r="971" spans="1:9">
      <c r="A971" s="154" t="s">
        <v>2704</v>
      </c>
      <c r="B971" s="154" t="s">
        <v>2705</v>
      </c>
      <c r="C971" s="154" t="s">
        <v>4171</v>
      </c>
      <c r="D971" s="179">
        <v>-15376429516</v>
      </c>
      <c r="E971" s="179">
        <v>15137016968</v>
      </c>
      <c r="F971" s="179">
        <v>50963244400</v>
      </c>
      <c r="G971" s="179">
        <v>78695161987</v>
      </c>
      <c r="H971" s="21">
        <f t="shared" si="30"/>
        <v>0.54415526157121974</v>
      </c>
      <c r="I971" s="21">
        <f t="shared" si="31"/>
        <v>0.92361196827779368</v>
      </c>
    </row>
    <row r="972" spans="1:9">
      <c r="A972" s="154" t="s">
        <v>869</v>
      </c>
      <c r="B972" s="154" t="s">
        <v>2706</v>
      </c>
      <c r="C972" s="154" t="s">
        <v>4171</v>
      </c>
      <c r="D972" s="179">
        <v>36434826862</v>
      </c>
      <c r="E972" s="179">
        <v>43114829633</v>
      </c>
      <c r="F972" s="179">
        <v>49435459996</v>
      </c>
      <c r="G972" s="179">
        <v>51239322082</v>
      </c>
      <c r="H972" s="21">
        <f t="shared" si="30"/>
        <v>3.6489234370347866E-2</v>
      </c>
      <c r="I972" s="21">
        <f t="shared" si="31"/>
        <v>0.12037193595160578</v>
      </c>
    </row>
    <row r="973" spans="1:9">
      <c r="A973" s="154" t="s">
        <v>1137</v>
      </c>
      <c r="B973" s="154" t="s">
        <v>3796</v>
      </c>
      <c r="C973" s="154" t="s">
        <v>4171</v>
      </c>
      <c r="D973" s="179">
        <v>509369369</v>
      </c>
      <c r="E973" s="179">
        <v>13911922</v>
      </c>
      <c r="F973" s="179">
        <v>-1580667250</v>
      </c>
      <c r="G973" s="179"/>
      <c r="H973" s="21">
        <f t="shared" si="30"/>
        <v>1</v>
      </c>
      <c r="I973" s="21">
        <f t="shared" si="31"/>
        <v>-1</v>
      </c>
    </row>
    <row r="974" spans="1:9">
      <c r="A974" s="154" t="s">
        <v>427</v>
      </c>
      <c r="B974" s="154" t="s">
        <v>2134</v>
      </c>
      <c r="C974" s="154" t="s">
        <v>4171</v>
      </c>
      <c r="D974" s="179">
        <v>-6727533782</v>
      </c>
      <c r="E974" s="179">
        <v>-4055809799</v>
      </c>
      <c r="F974" s="179">
        <v>-904722405</v>
      </c>
      <c r="G974" s="179"/>
      <c r="H974" s="21">
        <f t="shared" si="30"/>
        <v>1</v>
      </c>
      <c r="I974" s="21">
        <f t="shared" si="31"/>
        <v>0.25992104989487319</v>
      </c>
    </row>
    <row r="975" spans="1:9">
      <c r="A975" s="154" t="s">
        <v>1616</v>
      </c>
      <c r="B975" s="154" t="s">
        <v>2711</v>
      </c>
      <c r="C975" s="154" t="s">
        <v>4171</v>
      </c>
      <c r="D975" s="179">
        <v>31722711</v>
      </c>
      <c r="E975" s="179">
        <v>-3299957545</v>
      </c>
      <c r="F975" s="179">
        <v>57890181</v>
      </c>
      <c r="G975" s="179">
        <v>-7263485587</v>
      </c>
      <c r="H975" s="21">
        <f t="shared" si="30"/>
        <v>-126.47007906228519</v>
      </c>
      <c r="I975" s="21">
        <f t="shared" si="31"/>
        <v>-7.1177481559242652</v>
      </c>
    </row>
    <row r="976" spans="1:9">
      <c r="A976" s="154" t="s">
        <v>1600</v>
      </c>
      <c r="B976" s="154" t="s">
        <v>2712</v>
      </c>
      <c r="C976" s="154" t="s">
        <v>4171</v>
      </c>
      <c r="D976" s="179">
        <v>1235879288</v>
      </c>
      <c r="E976" s="179">
        <v>3530817130</v>
      </c>
      <c r="F976" s="179">
        <v>5402566254</v>
      </c>
      <c r="G976" s="179"/>
      <c r="H976" s="21">
        <f t="shared" si="30"/>
        <v>-1</v>
      </c>
      <c r="I976" s="21">
        <f t="shared" si="31"/>
        <v>-1</v>
      </c>
    </row>
    <row r="977" spans="1:9">
      <c r="A977" s="154" t="s">
        <v>4145</v>
      </c>
      <c r="B977" s="154" t="s">
        <v>4146</v>
      </c>
      <c r="C977" s="154" t="s">
        <v>4171</v>
      </c>
      <c r="D977" s="179"/>
      <c r="E977" s="179">
        <v>12483189757</v>
      </c>
      <c r="F977" s="179">
        <v>14107426515</v>
      </c>
      <c r="G977" s="179"/>
      <c r="H977" s="21">
        <f t="shared" si="30"/>
        <v>-1</v>
      </c>
      <c r="I977" s="21" t="e">
        <f t="shared" si="31"/>
        <v>#DIV/0!</v>
      </c>
    </row>
    <row r="978" spans="1:9">
      <c r="A978" s="154" t="s">
        <v>1139</v>
      </c>
      <c r="B978" s="154" t="s">
        <v>2714</v>
      </c>
      <c r="C978" s="154" t="s">
        <v>4171</v>
      </c>
      <c r="D978" s="179">
        <v>-9018698482</v>
      </c>
      <c r="E978" s="179">
        <v>460399722</v>
      </c>
      <c r="F978" s="179">
        <v>1581808880</v>
      </c>
      <c r="G978" s="179"/>
      <c r="H978" s="21">
        <f t="shared" si="30"/>
        <v>-1</v>
      </c>
      <c r="I978" s="21">
        <f t="shared" si="31"/>
        <v>0.25992104989487319</v>
      </c>
    </row>
    <row r="979" spans="1:9">
      <c r="A979" s="154" t="s">
        <v>4178</v>
      </c>
      <c r="B979" s="154" t="s">
        <v>4179</v>
      </c>
      <c r="C979" s="154" t="s">
        <v>4171</v>
      </c>
      <c r="D979" s="179">
        <v>9907610283</v>
      </c>
      <c r="E979" s="179"/>
      <c r="F979" s="179">
        <v>15573528686</v>
      </c>
      <c r="G979" s="179"/>
      <c r="H979" s="21">
        <f t="shared" si="30"/>
        <v>-1</v>
      </c>
      <c r="I979" s="21">
        <f t="shared" si="31"/>
        <v>-1</v>
      </c>
    </row>
    <row r="980" spans="1:9">
      <c r="A980" s="154" t="s">
        <v>1140</v>
      </c>
      <c r="B980" s="154" t="s">
        <v>2715</v>
      </c>
      <c r="C980" s="154" t="s">
        <v>4171</v>
      </c>
      <c r="D980" s="179">
        <v>103411575255</v>
      </c>
      <c r="E980" s="179">
        <v>42608737568</v>
      </c>
      <c r="F980" s="179">
        <v>50480655447</v>
      </c>
      <c r="G980" s="179">
        <v>54044837221</v>
      </c>
      <c r="H980" s="21">
        <f t="shared" si="30"/>
        <v>7.0604902857136234E-2</v>
      </c>
      <c r="I980" s="21">
        <f t="shared" si="31"/>
        <v>-0.1945071560675744</v>
      </c>
    </row>
    <row r="981" spans="1:9">
      <c r="A981" s="154" t="s">
        <v>938</v>
      </c>
      <c r="B981" s="154" t="s">
        <v>2716</v>
      </c>
      <c r="C981" s="154" t="s">
        <v>4171</v>
      </c>
      <c r="D981" s="179">
        <v>-48375989896</v>
      </c>
      <c r="E981" s="179">
        <v>-44466097589</v>
      </c>
      <c r="F981" s="179">
        <v>-31935934220</v>
      </c>
      <c r="G981" s="179"/>
      <c r="H981" s="21">
        <f t="shared" si="30"/>
        <v>1</v>
      </c>
      <c r="I981" s="21">
        <f t="shared" si="31"/>
        <v>0.25992104989487319</v>
      </c>
    </row>
    <row r="982" spans="1:9">
      <c r="A982" s="154" t="s">
        <v>1141</v>
      </c>
      <c r="B982" s="154" t="s">
        <v>2717</v>
      </c>
      <c r="C982" s="154" t="s">
        <v>4171</v>
      </c>
      <c r="D982" s="179">
        <v>6045861379</v>
      </c>
      <c r="E982" s="179">
        <v>3957530009</v>
      </c>
      <c r="F982" s="179">
        <v>4805175495</v>
      </c>
      <c r="G982" s="179"/>
      <c r="H982" s="21">
        <f t="shared" si="30"/>
        <v>-1</v>
      </c>
      <c r="I982" s="21">
        <f t="shared" si="31"/>
        <v>-1</v>
      </c>
    </row>
    <row r="983" spans="1:9">
      <c r="A983" s="154" t="s">
        <v>1142</v>
      </c>
      <c r="B983" s="154" t="s">
        <v>2718</v>
      </c>
      <c r="C983" s="154" t="s">
        <v>4171</v>
      </c>
      <c r="D983" s="179">
        <v>13095714958</v>
      </c>
      <c r="E983" s="179">
        <v>12372353856</v>
      </c>
      <c r="F983" s="179">
        <v>12015746742</v>
      </c>
      <c r="G983" s="179"/>
      <c r="H983" s="21">
        <f t="shared" si="30"/>
        <v>-1</v>
      </c>
      <c r="I983" s="21">
        <f t="shared" si="31"/>
        <v>-1</v>
      </c>
    </row>
    <row r="984" spans="1:9">
      <c r="A984" s="154" t="s">
        <v>1143</v>
      </c>
      <c r="B984" s="154" t="s">
        <v>2719</v>
      </c>
      <c r="C984" s="154" t="s">
        <v>4171</v>
      </c>
      <c r="D984" s="179">
        <v>71347507854</v>
      </c>
      <c r="E984" s="179">
        <v>64745287421</v>
      </c>
      <c r="F984" s="179">
        <v>65626193883</v>
      </c>
      <c r="G984" s="179"/>
      <c r="H984" s="21">
        <f t="shared" si="30"/>
        <v>-1</v>
      </c>
      <c r="I984" s="21">
        <f t="shared" si="31"/>
        <v>-1</v>
      </c>
    </row>
    <row r="985" spans="1:9">
      <c r="A985" s="154" t="s">
        <v>2722</v>
      </c>
      <c r="B985" s="154" t="s">
        <v>2723</v>
      </c>
      <c r="C985" s="154" t="s">
        <v>4171</v>
      </c>
      <c r="D985" s="179"/>
      <c r="E985" s="179"/>
      <c r="F985" s="179"/>
      <c r="G985" s="179"/>
      <c r="H985" s="21" t="e">
        <f t="shared" si="30"/>
        <v>#DIV/0!</v>
      </c>
      <c r="I985" s="21" t="e">
        <f t="shared" si="31"/>
        <v>#DIV/0!</v>
      </c>
    </row>
    <row r="986" spans="1:9">
      <c r="A986" s="154" t="s">
        <v>4212</v>
      </c>
      <c r="B986" s="154" t="s">
        <v>4228</v>
      </c>
      <c r="C986" s="154" t="s">
        <v>4171</v>
      </c>
      <c r="D986" s="179"/>
      <c r="E986" s="179">
        <v>-545346792567</v>
      </c>
      <c r="F986" s="179">
        <v>351257699336</v>
      </c>
      <c r="G986" s="179">
        <v>719305784343</v>
      </c>
      <c r="H986" s="21">
        <f t="shared" si="30"/>
        <v>1.0478007619555094</v>
      </c>
      <c r="I986" s="21" t="e">
        <f t="shared" si="31"/>
        <v>#DIV/0!</v>
      </c>
    </row>
    <row r="987" spans="1:9">
      <c r="A987" s="154" t="s">
        <v>1146</v>
      </c>
      <c r="B987" s="154" t="s">
        <v>2725</v>
      </c>
      <c r="C987" s="154" t="s">
        <v>4171</v>
      </c>
      <c r="D987" s="179"/>
      <c r="E987" s="179"/>
      <c r="F987" s="179"/>
      <c r="G987" s="179"/>
      <c r="H987" s="21" t="e">
        <f t="shared" si="30"/>
        <v>#DIV/0!</v>
      </c>
      <c r="I987" s="21" t="e">
        <f t="shared" si="31"/>
        <v>#DIV/0!</v>
      </c>
    </row>
    <row r="988" spans="1:9">
      <c r="A988" s="154" t="s">
        <v>1147</v>
      </c>
      <c r="B988" s="154" t="s">
        <v>2726</v>
      </c>
      <c r="C988" s="154" t="s">
        <v>4171</v>
      </c>
      <c r="D988" s="179">
        <v>65886297393</v>
      </c>
      <c r="E988" s="179">
        <v>72680917172</v>
      </c>
      <c r="F988" s="179">
        <v>75671151324</v>
      </c>
      <c r="G988" s="179"/>
      <c r="H988" s="21">
        <f t="shared" si="30"/>
        <v>-1</v>
      </c>
      <c r="I988" s="21">
        <f t="shared" si="31"/>
        <v>-1</v>
      </c>
    </row>
    <row r="989" spans="1:9">
      <c r="A989" s="154" t="s">
        <v>1148</v>
      </c>
      <c r="B989" s="154" t="s">
        <v>2727</v>
      </c>
      <c r="C989" s="154" t="s">
        <v>4171</v>
      </c>
      <c r="D989" s="179">
        <v>2374830007</v>
      </c>
      <c r="E989" s="179">
        <v>536628761</v>
      </c>
      <c r="F989" s="179">
        <v>4146053256</v>
      </c>
      <c r="G989" s="179"/>
      <c r="H989" s="21">
        <f t="shared" si="30"/>
        <v>-1</v>
      </c>
      <c r="I989" s="21">
        <f t="shared" si="31"/>
        <v>-1</v>
      </c>
    </row>
    <row r="990" spans="1:9">
      <c r="A990" s="154" t="s">
        <v>1149</v>
      </c>
      <c r="B990" s="154" t="s">
        <v>2728</v>
      </c>
      <c r="C990" s="154" t="s">
        <v>4171</v>
      </c>
      <c r="D990" s="179">
        <v>106391552</v>
      </c>
      <c r="E990" s="179">
        <v>1012909206</v>
      </c>
      <c r="F990" s="179">
        <v>-1480043178</v>
      </c>
      <c r="G990" s="179">
        <v>231046293</v>
      </c>
      <c r="H990" s="21">
        <f t="shared" si="30"/>
        <v>1.1561078057953793</v>
      </c>
      <c r="I990" s="21">
        <f t="shared" si="31"/>
        <v>0.29498266107086746</v>
      </c>
    </row>
    <row r="991" spans="1:9">
      <c r="A991" s="154" t="s">
        <v>1151</v>
      </c>
      <c r="B991" s="154" t="s">
        <v>2730</v>
      </c>
      <c r="C991" s="154" t="s">
        <v>4171</v>
      </c>
      <c r="D991" s="179">
        <v>-24836837458</v>
      </c>
      <c r="E991" s="179">
        <v>-12441876599</v>
      </c>
      <c r="F991" s="179">
        <v>-20475052795</v>
      </c>
      <c r="G991" s="179">
        <v>-10953030652</v>
      </c>
      <c r="H991" s="21">
        <f t="shared" si="30"/>
        <v>0.46505482737144754</v>
      </c>
      <c r="I991" s="21">
        <f t="shared" si="31"/>
        <v>0.15953027715300028</v>
      </c>
    </row>
    <row r="992" spans="1:9">
      <c r="A992" s="154" t="s">
        <v>2731</v>
      </c>
      <c r="B992" s="154" t="s">
        <v>2732</v>
      </c>
      <c r="C992" s="154" t="s">
        <v>4171</v>
      </c>
      <c r="D992" s="179"/>
      <c r="E992" s="179"/>
      <c r="F992" s="179"/>
      <c r="G992" s="179"/>
      <c r="H992" s="21" t="e">
        <f t="shared" si="30"/>
        <v>#DIV/0!</v>
      </c>
      <c r="I992" s="21" t="e">
        <f t="shared" si="31"/>
        <v>#DIV/0!</v>
      </c>
    </row>
    <row r="993" spans="1:9">
      <c r="A993" s="154" t="s">
        <v>1152</v>
      </c>
      <c r="B993" s="154" t="s">
        <v>2733</v>
      </c>
      <c r="C993" s="154" t="s">
        <v>4171</v>
      </c>
      <c r="D993" s="179">
        <v>1608834649</v>
      </c>
      <c r="E993" s="179">
        <v>2033702224</v>
      </c>
      <c r="F993" s="179">
        <v>2220076218</v>
      </c>
      <c r="G993" s="179"/>
      <c r="H993" s="21">
        <f t="shared" si="30"/>
        <v>-1</v>
      </c>
      <c r="I993" s="21">
        <f t="shared" si="31"/>
        <v>-1</v>
      </c>
    </row>
    <row r="994" spans="1:9">
      <c r="A994" s="154" t="s">
        <v>1153</v>
      </c>
      <c r="B994" s="154" t="s">
        <v>2734</v>
      </c>
      <c r="C994" s="154" t="s">
        <v>4171</v>
      </c>
      <c r="D994" s="179">
        <v>36500520196</v>
      </c>
      <c r="E994" s="179">
        <v>56305290122</v>
      </c>
      <c r="F994" s="179">
        <v>57295668319</v>
      </c>
      <c r="G994" s="179"/>
      <c r="H994" s="21">
        <f t="shared" si="30"/>
        <v>-1</v>
      </c>
      <c r="I994" s="21">
        <f t="shared" si="31"/>
        <v>-1</v>
      </c>
    </row>
    <row r="995" spans="1:9">
      <c r="A995" s="154" t="s">
        <v>1154</v>
      </c>
      <c r="B995" s="154" t="s">
        <v>2735</v>
      </c>
      <c r="C995" s="154" t="s">
        <v>4171</v>
      </c>
      <c r="D995" s="179">
        <v>98748681641</v>
      </c>
      <c r="E995" s="179">
        <v>55940407209</v>
      </c>
      <c r="F995" s="179">
        <v>83441448227</v>
      </c>
      <c r="G995" s="179"/>
      <c r="H995" s="21">
        <f t="shared" si="30"/>
        <v>-1</v>
      </c>
      <c r="I995" s="21">
        <f t="shared" si="31"/>
        <v>-1</v>
      </c>
    </row>
    <row r="996" spans="1:9">
      <c r="A996" s="154" t="s">
        <v>897</v>
      </c>
      <c r="B996" s="154" t="s">
        <v>2736</v>
      </c>
      <c r="C996" s="154" t="s">
        <v>4171</v>
      </c>
      <c r="D996" s="179">
        <v>247408405747</v>
      </c>
      <c r="E996" s="179">
        <v>118429271780</v>
      </c>
      <c r="F996" s="179">
        <v>132828034428</v>
      </c>
      <c r="G996" s="179">
        <v>156847631791</v>
      </c>
      <c r="H996" s="21">
        <f t="shared" si="30"/>
        <v>0.1808322879009395</v>
      </c>
      <c r="I996" s="21">
        <f t="shared" si="31"/>
        <v>-0.14094460095031469</v>
      </c>
    </row>
    <row r="997" spans="1:9">
      <c r="A997" s="154" t="s">
        <v>1155</v>
      </c>
      <c r="B997" s="154" t="s">
        <v>2737</v>
      </c>
      <c r="C997" s="154" t="s">
        <v>4171</v>
      </c>
      <c r="D997" s="179">
        <v>2150756824672</v>
      </c>
      <c r="E997" s="179">
        <v>2383057829663</v>
      </c>
      <c r="F997" s="179">
        <v>2803323676314</v>
      </c>
      <c r="G997" s="179">
        <v>3417997633446</v>
      </c>
      <c r="H997" s="21">
        <f t="shared" si="30"/>
        <v>0.21926613837907402</v>
      </c>
      <c r="I997" s="21">
        <f t="shared" si="31"/>
        <v>0.16697123019733251</v>
      </c>
    </row>
    <row r="998" spans="1:9">
      <c r="A998" s="154" t="s">
        <v>1156</v>
      </c>
      <c r="B998" s="154" t="s">
        <v>3870</v>
      </c>
      <c r="C998" s="154" t="s">
        <v>4171</v>
      </c>
      <c r="D998" s="179">
        <v>21353712195</v>
      </c>
      <c r="E998" s="179">
        <v>366057073</v>
      </c>
      <c r="F998" s="179">
        <v>14963083907</v>
      </c>
      <c r="G998" s="179"/>
      <c r="H998" s="21">
        <f t="shared" si="30"/>
        <v>-1</v>
      </c>
      <c r="I998" s="21">
        <f t="shared" si="31"/>
        <v>-1</v>
      </c>
    </row>
    <row r="999" spans="1:9">
      <c r="A999" s="154" t="s">
        <v>824</v>
      </c>
      <c r="B999" s="154" t="s">
        <v>2739</v>
      </c>
      <c r="C999" s="154" t="s">
        <v>4171</v>
      </c>
      <c r="D999" s="179">
        <v>6291880284</v>
      </c>
      <c r="E999" s="179">
        <v>11246800196</v>
      </c>
      <c r="F999" s="179">
        <v>5334754972</v>
      </c>
      <c r="G999" s="179"/>
      <c r="H999" s="21">
        <f t="shared" si="30"/>
        <v>-1</v>
      </c>
      <c r="I999" s="21">
        <f t="shared" si="31"/>
        <v>-1</v>
      </c>
    </row>
    <row r="1000" spans="1:9">
      <c r="A1000" s="154" t="s">
        <v>1157</v>
      </c>
      <c r="B1000" s="154" t="s">
        <v>2740</v>
      </c>
      <c r="C1000" s="154" t="s">
        <v>4171</v>
      </c>
      <c r="D1000" s="179">
        <v>706411937</v>
      </c>
      <c r="E1000" s="179">
        <v>-830710245</v>
      </c>
      <c r="F1000" s="179">
        <v>1302560150</v>
      </c>
      <c r="G1000" s="179"/>
      <c r="H1000" s="21">
        <f t="shared" si="30"/>
        <v>-1</v>
      </c>
      <c r="I1000" s="21">
        <f t="shared" si="31"/>
        <v>-1</v>
      </c>
    </row>
    <row r="1001" spans="1:9">
      <c r="A1001" s="154" t="s">
        <v>1158</v>
      </c>
      <c r="B1001" s="154" t="s">
        <v>2741</v>
      </c>
      <c r="C1001" s="154" t="s">
        <v>4171</v>
      </c>
      <c r="D1001" s="179">
        <v>76025651484</v>
      </c>
      <c r="E1001" s="179">
        <v>59546077008</v>
      </c>
      <c r="F1001" s="179">
        <v>69429658405</v>
      </c>
      <c r="G1001" s="179"/>
      <c r="H1001" s="21">
        <f t="shared" si="30"/>
        <v>-1</v>
      </c>
      <c r="I1001" s="21">
        <f t="shared" si="31"/>
        <v>-1</v>
      </c>
    </row>
    <row r="1002" spans="1:9">
      <c r="A1002" s="154" t="s">
        <v>1159</v>
      </c>
      <c r="B1002" s="154" t="s">
        <v>2742</v>
      </c>
      <c r="C1002" s="154" t="s">
        <v>4171</v>
      </c>
      <c r="D1002" s="179">
        <v>2970157378</v>
      </c>
      <c r="E1002" s="179">
        <v>94339996427</v>
      </c>
      <c r="F1002" s="179">
        <v>1015974273</v>
      </c>
      <c r="G1002" s="179"/>
      <c r="H1002" s="21">
        <f t="shared" si="30"/>
        <v>-1</v>
      </c>
      <c r="I1002" s="21">
        <f t="shared" si="31"/>
        <v>-1</v>
      </c>
    </row>
    <row r="1003" spans="1:9">
      <c r="A1003" s="154" t="s">
        <v>105</v>
      </c>
      <c r="B1003" s="154" t="s">
        <v>1762</v>
      </c>
      <c r="C1003" s="154" t="s">
        <v>4171</v>
      </c>
      <c r="D1003" s="179">
        <v>-473051704579</v>
      </c>
      <c r="E1003" s="179">
        <v>-322414198913</v>
      </c>
      <c r="F1003" s="179">
        <v>-127288890722</v>
      </c>
      <c r="G1003" s="179">
        <v>-155263332625</v>
      </c>
      <c r="H1003" s="21">
        <f t="shared" si="30"/>
        <v>-0.21977127575175759</v>
      </c>
      <c r="I1003" s="21">
        <f t="shared" si="31"/>
        <v>0.18684321836732343</v>
      </c>
    </row>
    <row r="1004" spans="1:9">
      <c r="A1004" s="154" t="s">
        <v>3901</v>
      </c>
      <c r="B1004" s="154" t="s">
        <v>3902</v>
      </c>
      <c r="C1004" s="154" t="s">
        <v>4171</v>
      </c>
      <c r="D1004" s="179"/>
      <c r="E1004" s="179"/>
      <c r="F1004" s="179"/>
      <c r="G1004" s="179"/>
      <c r="H1004" s="21" t="e">
        <f t="shared" si="30"/>
        <v>#DIV/0!</v>
      </c>
      <c r="I1004" s="21" t="e">
        <f t="shared" si="31"/>
        <v>#DIV/0!</v>
      </c>
    </row>
    <row r="1005" spans="1:9">
      <c r="A1005" s="154" t="s">
        <v>1160</v>
      </c>
      <c r="B1005" s="154" t="s">
        <v>2743</v>
      </c>
      <c r="C1005" s="154" t="s">
        <v>4171</v>
      </c>
      <c r="D1005" s="179">
        <v>-15153569647</v>
      </c>
      <c r="E1005" s="179">
        <v>-13207324290</v>
      </c>
      <c r="F1005" s="179"/>
      <c r="G1005" s="179"/>
      <c r="H1005" s="21" t="e">
        <f t="shared" si="30"/>
        <v>#DIV/0!</v>
      </c>
      <c r="I1005" s="21">
        <f t="shared" si="31"/>
        <v>0.25992104989487319</v>
      </c>
    </row>
    <row r="1006" spans="1:9">
      <c r="A1006" s="154" t="s">
        <v>3903</v>
      </c>
      <c r="B1006" s="154" t="s">
        <v>3904</v>
      </c>
      <c r="C1006" s="154" t="s">
        <v>4171</v>
      </c>
      <c r="D1006" s="179"/>
      <c r="E1006" s="179"/>
      <c r="F1006" s="179"/>
      <c r="G1006" s="179"/>
      <c r="H1006" s="21" t="e">
        <f t="shared" si="30"/>
        <v>#DIV/0!</v>
      </c>
      <c r="I1006" s="21" t="e">
        <f t="shared" si="31"/>
        <v>#DIV/0!</v>
      </c>
    </row>
    <row r="1007" spans="1:9">
      <c r="A1007" s="154" t="s">
        <v>817</v>
      </c>
      <c r="B1007" s="154" t="s">
        <v>2744</v>
      </c>
      <c r="C1007" s="154" t="s">
        <v>4171</v>
      </c>
      <c r="D1007" s="179">
        <v>22189894996</v>
      </c>
      <c r="E1007" s="179">
        <v>17340770955</v>
      </c>
      <c r="F1007" s="179">
        <v>26672787690</v>
      </c>
      <c r="G1007" s="179"/>
      <c r="H1007" s="21">
        <f t="shared" si="30"/>
        <v>-1</v>
      </c>
      <c r="I1007" s="21">
        <f t="shared" si="31"/>
        <v>-1</v>
      </c>
    </row>
    <row r="1008" spans="1:9">
      <c r="A1008" s="154" t="s">
        <v>1161</v>
      </c>
      <c r="B1008" s="154" t="s">
        <v>2745</v>
      </c>
      <c r="C1008" s="154" t="s">
        <v>4171</v>
      </c>
      <c r="D1008" s="179">
        <v>7520551521</v>
      </c>
      <c r="E1008" s="179">
        <v>6798279497</v>
      </c>
      <c r="F1008" s="179">
        <v>-1366161609</v>
      </c>
      <c r="G1008" s="179"/>
      <c r="H1008" s="21">
        <f t="shared" si="30"/>
        <v>1</v>
      </c>
      <c r="I1008" s="21">
        <f t="shared" si="31"/>
        <v>-1</v>
      </c>
    </row>
    <row r="1009" spans="1:9">
      <c r="A1009" s="154" t="s">
        <v>3929</v>
      </c>
      <c r="B1009" s="154" t="s">
        <v>3939</v>
      </c>
      <c r="C1009" s="154" t="s">
        <v>4171</v>
      </c>
      <c r="D1009" s="179">
        <v>27707465155</v>
      </c>
      <c r="E1009" s="179">
        <v>28885964508</v>
      </c>
      <c r="F1009" s="179">
        <v>67368298570</v>
      </c>
      <c r="G1009" s="179"/>
      <c r="H1009" s="21">
        <f t="shared" si="30"/>
        <v>-1</v>
      </c>
      <c r="I1009" s="21">
        <f t="shared" si="31"/>
        <v>-1</v>
      </c>
    </row>
    <row r="1010" spans="1:9">
      <c r="A1010" s="154" t="s">
        <v>3816</v>
      </c>
      <c r="B1010" s="154" t="s">
        <v>3817</v>
      </c>
      <c r="C1010" s="154" t="s">
        <v>4171</v>
      </c>
      <c r="D1010" s="179">
        <v>-276508187355</v>
      </c>
      <c r="E1010" s="179">
        <v>283573126097</v>
      </c>
      <c r="F1010" s="179">
        <v>341857982139</v>
      </c>
      <c r="G1010" s="179"/>
      <c r="H1010" s="21">
        <f t="shared" si="30"/>
        <v>-1</v>
      </c>
      <c r="I1010" s="21">
        <f t="shared" si="31"/>
        <v>0.25992104989487319</v>
      </c>
    </row>
    <row r="1011" spans="1:9">
      <c r="A1011" s="154" t="s">
        <v>3670</v>
      </c>
      <c r="B1011" s="154" t="s">
        <v>3671</v>
      </c>
      <c r="C1011" s="154" t="s">
        <v>4171</v>
      </c>
      <c r="D1011" s="179">
        <v>3581426359851</v>
      </c>
      <c r="E1011" s="179"/>
      <c r="F1011" s="179"/>
      <c r="G1011" s="179"/>
      <c r="H1011" s="21" t="e">
        <f t="shared" si="30"/>
        <v>#DIV/0!</v>
      </c>
      <c r="I1011" s="21">
        <f t="shared" si="31"/>
        <v>-1</v>
      </c>
    </row>
    <row r="1012" spans="1:9">
      <c r="A1012" s="154" t="s">
        <v>1162</v>
      </c>
      <c r="B1012" s="154" t="s">
        <v>2748</v>
      </c>
      <c r="C1012" s="154" t="s">
        <v>4171</v>
      </c>
      <c r="D1012" s="179">
        <v>3960426983</v>
      </c>
      <c r="E1012" s="179">
        <v>1318602263</v>
      </c>
      <c r="F1012" s="179">
        <v>-3667636153</v>
      </c>
      <c r="G1012" s="179"/>
      <c r="H1012" s="21">
        <f t="shared" si="30"/>
        <v>1</v>
      </c>
      <c r="I1012" s="21">
        <f t="shared" si="31"/>
        <v>-1</v>
      </c>
    </row>
    <row r="1013" spans="1:9">
      <c r="A1013" s="154" t="s">
        <v>1163</v>
      </c>
      <c r="B1013" s="154" t="s">
        <v>2749</v>
      </c>
      <c r="C1013" s="154" t="s">
        <v>4171</v>
      </c>
      <c r="D1013" s="179">
        <v>-24142338790</v>
      </c>
      <c r="E1013" s="179">
        <v>-15708552736</v>
      </c>
      <c r="F1013" s="179">
        <v>-19544643447</v>
      </c>
      <c r="G1013" s="179">
        <v>-14693260869</v>
      </c>
      <c r="H1013" s="21">
        <f t="shared" si="30"/>
        <v>0.24822057210486803</v>
      </c>
      <c r="I1013" s="21">
        <f t="shared" si="31"/>
        <v>0.11639100031332772</v>
      </c>
    </row>
    <row r="1014" spans="1:9">
      <c r="A1014" s="154" t="s">
        <v>3520</v>
      </c>
      <c r="B1014" s="154" t="s">
        <v>3521</v>
      </c>
      <c r="C1014" s="154" t="s">
        <v>4171</v>
      </c>
      <c r="D1014" s="179">
        <v>7269255332</v>
      </c>
      <c r="E1014" s="179">
        <v>7643486140</v>
      </c>
      <c r="F1014" s="179">
        <v>8038402643</v>
      </c>
      <c r="G1014" s="179"/>
      <c r="H1014" s="21">
        <f t="shared" si="30"/>
        <v>-1</v>
      </c>
      <c r="I1014" s="21">
        <f t="shared" si="31"/>
        <v>-1</v>
      </c>
    </row>
    <row r="1015" spans="1:9">
      <c r="A1015" s="154" t="s">
        <v>1164</v>
      </c>
      <c r="B1015" s="154" t="s">
        <v>2751</v>
      </c>
      <c r="C1015" s="154" t="s">
        <v>4171</v>
      </c>
      <c r="D1015" s="179">
        <v>-9037768883</v>
      </c>
      <c r="E1015" s="179">
        <v>-13901307287</v>
      </c>
      <c r="F1015" s="179">
        <v>-2097724764</v>
      </c>
      <c r="G1015" s="179"/>
      <c r="H1015" s="21">
        <f t="shared" si="30"/>
        <v>1</v>
      </c>
      <c r="I1015" s="21">
        <f t="shared" si="31"/>
        <v>0.25992104989487319</v>
      </c>
    </row>
    <row r="1016" spans="1:9">
      <c r="A1016" s="154" t="s">
        <v>1165</v>
      </c>
      <c r="B1016" s="154" t="s">
        <v>3712</v>
      </c>
      <c r="C1016" s="154" t="s">
        <v>4171</v>
      </c>
      <c r="D1016" s="179">
        <v>6430400960</v>
      </c>
      <c r="E1016" s="179">
        <v>4386356060</v>
      </c>
      <c r="F1016" s="179">
        <v>12442767341</v>
      </c>
      <c r="G1016" s="179">
        <v>14092920242</v>
      </c>
      <c r="H1016" s="21">
        <f t="shared" si="30"/>
        <v>0.13261944515852214</v>
      </c>
      <c r="I1016" s="21">
        <f t="shared" si="31"/>
        <v>0.29893568105270263</v>
      </c>
    </row>
    <row r="1017" spans="1:9">
      <c r="A1017" s="154" t="s">
        <v>113</v>
      </c>
      <c r="B1017" s="154" t="s">
        <v>1788</v>
      </c>
      <c r="C1017" s="154" t="s">
        <v>4171</v>
      </c>
      <c r="D1017" s="179">
        <v>-84701877511</v>
      </c>
      <c r="E1017" s="179">
        <v>-51944754105</v>
      </c>
      <c r="F1017" s="179">
        <v>-29881480249</v>
      </c>
      <c r="G1017" s="179">
        <v>-23867282223</v>
      </c>
      <c r="H1017" s="21">
        <f t="shared" si="30"/>
        <v>0.20126841026228171</v>
      </c>
      <c r="I1017" s="21">
        <f t="shared" si="31"/>
        <v>0.19773186181107927</v>
      </c>
    </row>
    <row r="1018" spans="1:9">
      <c r="A1018" s="154" t="s">
        <v>878</v>
      </c>
      <c r="B1018" s="154" t="s">
        <v>2753</v>
      </c>
      <c r="C1018" s="154" t="s">
        <v>4171</v>
      </c>
      <c r="D1018" s="179">
        <v>49053155028</v>
      </c>
      <c r="E1018" s="179">
        <v>34532257980</v>
      </c>
      <c r="F1018" s="179">
        <v>20877026001</v>
      </c>
      <c r="G1018" s="179"/>
      <c r="H1018" s="21">
        <f t="shared" si="30"/>
        <v>-1</v>
      </c>
      <c r="I1018" s="21">
        <f t="shared" si="31"/>
        <v>-1</v>
      </c>
    </row>
    <row r="1019" spans="1:9">
      <c r="A1019" s="154" t="s">
        <v>3889</v>
      </c>
      <c r="B1019" s="154" t="s">
        <v>3890</v>
      </c>
      <c r="C1019" s="154" t="s">
        <v>4171</v>
      </c>
      <c r="D1019" s="179">
        <v>15118564699</v>
      </c>
      <c r="E1019" s="179">
        <v>-1586706509</v>
      </c>
      <c r="F1019" s="179">
        <v>4368752828</v>
      </c>
      <c r="G1019" s="179"/>
      <c r="H1019" s="21">
        <f t="shared" si="30"/>
        <v>-1</v>
      </c>
      <c r="I1019" s="21">
        <f t="shared" si="31"/>
        <v>-1</v>
      </c>
    </row>
    <row r="1020" spans="1:9">
      <c r="A1020" s="154" t="s">
        <v>1166</v>
      </c>
      <c r="B1020" s="154" t="s">
        <v>2755</v>
      </c>
      <c r="C1020" s="154" t="s">
        <v>4171</v>
      </c>
      <c r="D1020" s="179">
        <v>65560288719</v>
      </c>
      <c r="E1020" s="179">
        <v>36236809286</v>
      </c>
      <c r="F1020" s="179">
        <v>69611134669</v>
      </c>
      <c r="G1020" s="179">
        <v>114075265983</v>
      </c>
      <c r="H1020" s="21">
        <f t="shared" si="30"/>
        <v>0.63875027357945446</v>
      </c>
      <c r="I1020" s="21">
        <f t="shared" si="31"/>
        <v>0.20277265036647574</v>
      </c>
    </row>
    <row r="1021" spans="1:9">
      <c r="A1021" s="154" t="s">
        <v>1167</v>
      </c>
      <c r="B1021" s="154" t="s">
        <v>2756</v>
      </c>
      <c r="C1021" s="154" t="s">
        <v>4171</v>
      </c>
      <c r="D1021" s="179">
        <v>117355239</v>
      </c>
      <c r="E1021" s="179">
        <v>-5013776909</v>
      </c>
      <c r="F1021" s="179">
        <v>-12965183006</v>
      </c>
      <c r="G1021" s="179"/>
      <c r="H1021" s="21">
        <f t="shared" si="30"/>
        <v>1</v>
      </c>
      <c r="I1021" s="21">
        <f t="shared" si="31"/>
        <v>-1</v>
      </c>
    </row>
    <row r="1022" spans="1:9">
      <c r="A1022" s="154" t="s">
        <v>1169</v>
      </c>
      <c r="B1022" s="154" t="s">
        <v>2759</v>
      </c>
      <c r="C1022" s="154" t="s">
        <v>4171</v>
      </c>
      <c r="D1022" s="179">
        <v>27078138059</v>
      </c>
      <c r="E1022" s="179">
        <v>27183988861</v>
      </c>
      <c r="F1022" s="179">
        <v>40422617743</v>
      </c>
      <c r="G1022" s="179">
        <v>46325493084</v>
      </c>
      <c r="H1022" s="21">
        <f t="shared" si="30"/>
        <v>0.14602902213135871</v>
      </c>
      <c r="I1022" s="21">
        <f t="shared" si="31"/>
        <v>0.19600708070675377</v>
      </c>
    </row>
    <row r="1023" spans="1:9">
      <c r="A1023" s="154" t="s">
        <v>1170</v>
      </c>
      <c r="B1023" s="154" t="s">
        <v>2760</v>
      </c>
      <c r="C1023" s="154" t="s">
        <v>4171</v>
      </c>
      <c r="D1023" s="179"/>
      <c r="E1023" s="179"/>
      <c r="F1023" s="179"/>
      <c r="G1023" s="179"/>
      <c r="H1023" s="21" t="e">
        <f t="shared" si="30"/>
        <v>#DIV/0!</v>
      </c>
      <c r="I1023" s="21" t="e">
        <f t="shared" si="31"/>
        <v>#DIV/0!</v>
      </c>
    </row>
    <row r="1024" spans="1:9">
      <c r="A1024" s="154" t="s">
        <v>1171</v>
      </c>
      <c r="B1024" s="154" t="s">
        <v>2761</v>
      </c>
      <c r="C1024" s="154" t="s">
        <v>4171</v>
      </c>
      <c r="D1024" s="179">
        <v>144009295827</v>
      </c>
      <c r="E1024" s="179">
        <v>47409494568</v>
      </c>
      <c r="F1024" s="179">
        <v>111152240933</v>
      </c>
      <c r="G1024" s="179"/>
      <c r="H1024" s="21">
        <f t="shared" si="30"/>
        <v>-1</v>
      </c>
      <c r="I1024" s="21">
        <f t="shared" si="31"/>
        <v>-1</v>
      </c>
    </row>
    <row r="1025" spans="1:9">
      <c r="A1025" s="154" t="s">
        <v>1172</v>
      </c>
      <c r="B1025" s="154" t="s">
        <v>2762</v>
      </c>
      <c r="C1025" s="154" t="s">
        <v>4171</v>
      </c>
      <c r="D1025" s="179">
        <v>277692639</v>
      </c>
      <c r="E1025" s="179">
        <v>70325170</v>
      </c>
      <c r="F1025" s="179">
        <v>1287999809</v>
      </c>
      <c r="G1025" s="179"/>
      <c r="H1025" s="21">
        <f t="shared" si="30"/>
        <v>-1</v>
      </c>
      <c r="I1025" s="21">
        <f t="shared" si="31"/>
        <v>-1</v>
      </c>
    </row>
    <row r="1026" spans="1:9">
      <c r="A1026" s="154" t="s">
        <v>823</v>
      </c>
      <c r="B1026" s="154" t="s">
        <v>2764</v>
      </c>
      <c r="C1026" s="154" t="s">
        <v>4171</v>
      </c>
      <c r="D1026" s="179">
        <v>-81036208713</v>
      </c>
      <c r="E1026" s="179">
        <v>33507910123</v>
      </c>
      <c r="F1026" s="179">
        <v>2759140030</v>
      </c>
      <c r="G1026" s="179">
        <v>44929231827</v>
      </c>
      <c r="H1026" s="21">
        <f t="shared" si="30"/>
        <v>15.283780938439721</v>
      </c>
      <c r="I1026" s="21">
        <f t="shared" si="31"/>
        <v>0.36698861361070989</v>
      </c>
    </row>
    <row r="1027" spans="1:9">
      <c r="A1027" s="154" t="s">
        <v>948</v>
      </c>
      <c r="B1027" s="154" t="s">
        <v>2765</v>
      </c>
      <c r="C1027" s="154" t="s">
        <v>4171</v>
      </c>
      <c r="D1027" s="179">
        <v>-7972463186</v>
      </c>
      <c r="E1027" s="179">
        <v>-18639076719</v>
      </c>
      <c r="F1027" s="179">
        <v>-14143994922</v>
      </c>
      <c r="G1027" s="179"/>
      <c r="H1027" s="21">
        <f t="shared" ref="H1027:H1090" si="32">(G1027-F1027)/ABS(F1027)</f>
        <v>1</v>
      </c>
      <c r="I1027" s="21">
        <f t="shared" ref="I1027:I1090" si="33">(1+(G1027-D1027)/ABS(D1027))^(1/3)-1</f>
        <v>0.25992104989487319</v>
      </c>
    </row>
    <row r="1028" spans="1:9">
      <c r="A1028" s="154" t="s">
        <v>847</v>
      </c>
      <c r="B1028" s="154" t="s">
        <v>3871</v>
      </c>
      <c r="C1028" s="154" t="s">
        <v>4171</v>
      </c>
      <c r="D1028" s="179">
        <v>24676449703</v>
      </c>
      <c r="E1028" s="179">
        <v>34958907877</v>
      </c>
      <c r="F1028" s="179">
        <v>41734194799</v>
      </c>
      <c r="G1028" s="179"/>
      <c r="H1028" s="21">
        <f t="shared" si="32"/>
        <v>-1</v>
      </c>
      <c r="I1028" s="21">
        <f t="shared" si="33"/>
        <v>-1</v>
      </c>
    </row>
    <row r="1029" spans="1:9">
      <c r="A1029" s="154" t="s">
        <v>1174</v>
      </c>
      <c r="B1029" s="154" t="s">
        <v>2767</v>
      </c>
      <c r="C1029" s="154" t="s">
        <v>4171</v>
      </c>
      <c r="D1029" s="179">
        <v>61734189700</v>
      </c>
      <c r="E1029" s="179">
        <v>43925051236</v>
      </c>
      <c r="F1029" s="179">
        <v>53212820983</v>
      </c>
      <c r="G1029" s="179"/>
      <c r="H1029" s="21">
        <f t="shared" si="32"/>
        <v>-1</v>
      </c>
      <c r="I1029" s="21">
        <f t="shared" si="33"/>
        <v>-1</v>
      </c>
    </row>
    <row r="1030" spans="1:9">
      <c r="A1030" s="154" t="s">
        <v>1175</v>
      </c>
      <c r="B1030" s="154" t="s">
        <v>2768</v>
      </c>
      <c r="C1030" s="154" t="s">
        <v>4171</v>
      </c>
      <c r="D1030" s="179"/>
      <c r="E1030" s="179"/>
      <c r="F1030" s="179"/>
      <c r="G1030" s="179"/>
      <c r="H1030" s="21" t="e">
        <f t="shared" si="32"/>
        <v>#DIV/0!</v>
      </c>
      <c r="I1030" s="21" t="e">
        <f t="shared" si="33"/>
        <v>#DIV/0!</v>
      </c>
    </row>
    <row r="1031" spans="1:9">
      <c r="A1031" s="154" t="s">
        <v>127</v>
      </c>
      <c r="B1031" s="154" t="s">
        <v>1801</v>
      </c>
      <c r="C1031" s="154" t="s">
        <v>4171</v>
      </c>
      <c r="D1031" s="179">
        <v>-2606145518734</v>
      </c>
      <c r="E1031" s="179">
        <v>-1110747492552</v>
      </c>
      <c r="F1031" s="179">
        <v>959786100623</v>
      </c>
      <c r="G1031" s="179"/>
      <c r="H1031" s="21">
        <f t="shared" si="32"/>
        <v>-1</v>
      </c>
      <c r="I1031" s="21">
        <f t="shared" si="33"/>
        <v>0.25992104989487319</v>
      </c>
    </row>
    <row r="1032" spans="1:9">
      <c r="A1032" s="154" t="s">
        <v>1176</v>
      </c>
      <c r="B1032" s="154" t="s">
        <v>2770</v>
      </c>
      <c r="C1032" s="154" t="s">
        <v>4171</v>
      </c>
      <c r="D1032" s="179">
        <v>3343148060</v>
      </c>
      <c r="E1032" s="179">
        <v>4224204314</v>
      </c>
      <c r="F1032" s="179">
        <v>4916137796</v>
      </c>
      <c r="G1032" s="179"/>
      <c r="H1032" s="21">
        <f t="shared" si="32"/>
        <v>-1</v>
      </c>
      <c r="I1032" s="21">
        <f t="shared" si="33"/>
        <v>-1</v>
      </c>
    </row>
    <row r="1033" spans="1:9">
      <c r="A1033" s="154" t="s">
        <v>1177</v>
      </c>
      <c r="B1033" s="154" t="s">
        <v>2771</v>
      </c>
      <c r="C1033" s="154" t="s">
        <v>4171</v>
      </c>
      <c r="D1033" s="179">
        <v>15513863708</v>
      </c>
      <c r="E1033" s="179">
        <v>946581739</v>
      </c>
      <c r="F1033" s="179">
        <v>156800890</v>
      </c>
      <c r="G1033" s="179">
        <v>3229088634</v>
      </c>
      <c r="H1033" s="21">
        <f t="shared" si="32"/>
        <v>19.593560623284727</v>
      </c>
      <c r="I1033" s="21">
        <f t="shared" si="33"/>
        <v>-0.40736586222268212</v>
      </c>
    </row>
    <row r="1034" spans="1:9">
      <c r="A1034" s="154" t="s">
        <v>1620</v>
      </c>
      <c r="B1034" s="154" t="s">
        <v>2773</v>
      </c>
      <c r="C1034" s="154" t="s">
        <v>4171</v>
      </c>
      <c r="D1034" s="179">
        <v>17164360115</v>
      </c>
      <c r="E1034" s="179">
        <v>12006259126</v>
      </c>
      <c r="F1034" s="179">
        <v>9432352562</v>
      </c>
      <c r="G1034" s="179"/>
      <c r="H1034" s="21">
        <f t="shared" si="32"/>
        <v>-1</v>
      </c>
      <c r="I1034" s="21">
        <f t="shared" si="33"/>
        <v>-1</v>
      </c>
    </row>
    <row r="1035" spans="1:9">
      <c r="A1035" s="154" t="s">
        <v>1179</v>
      </c>
      <c r="B1035" s="154" t="s">
        <v>2774</v>
      </c>
      <c r="C1035" s="154" t="s">
        <v>4171</v>
      </c>
      <c r="D1035" s="179">
        <v>38868162328</v>
      </c>
      <c r="E1035" s="179">
        <v>58577682527</v>
      </c>
      <c r="F1035" s="179">
        <v>36352969645</v>
      </c>
      <c r="G1035" s="179">
        <v>39780118179</v>
      </c>
      <c r="H1035" s="21">
        <f t="shared" si="32"/>
        <v>9.4274238596388546E-2</v>
      </c>
      <c r="I1035" s="21">
        <f t="shared" si="33"/>
        <v>7.7605508047480232E-3</v>
      </c>
    </row>
    <row r="1036" spans="1:9">
      <c r="A1036" s="154" t="s">
        <v>1180</v>
      </c>
      <c r="B1036" s="154" t="s">
        <v>2776</v>
      </c>
      <c r="C1036" s="154" t="s">
        <v>4171</v>
      </c>
      <c r="D1036" s="179">
        <v>-1427462358</v>
      </c>
      <c r="E1036" s="179">
        <v>-4752579391</v>
      </c>
      <c r="F1036" s="179">
        <v>-9186208645</v>
      </c>
      <c r="G1036" s="179"/>
      <c r="H1036" s="21">
        <f t="shared" si="32"/>
        <v>1</v>
      </c>
      <c r="I1036" s="21">
        <f t="shared" si="33"/>
        <v>0.25992104989487319</v>
      </c>
    </row>
    <row r="1037" spans="1:9">
      <c r="A1037" s="154" t="s">
        <v>3834</v>
      </c>
      <c r="B1037" s="154" t="s">
        <v>3835</v>
      </c>
      <c r="C1037" s="154" t="s">
        <v>4171</v>
      </c>
      <c r="D1037" s="179">
        <v>11624227033</v>
      </c>
      <c r="E1037" s="179">
        <v>13602329204</v>
      </c>
      <c r="F1037" s="179">
        <v>15286549993</v>
      </c>
      <c r="G1037" s="179"/>
      <c r="H1037" s="21">
        <f t="shared" si="32"/>
        <v>-1</v>
      </c>
      <c r="I1037" s="21">
        <f t="shared" si="33"/>
        <v>-1</v>
      </c>
    </row>
    <row r="1038" spans="1:9">
      <c r="A1038" s="154" t="s">
        <v>1182</v>
      </c>
      <c r="B1038" s="154" t="s">
        <v>2778</v>
      </c>
      <c r="C1038" s="154" t="s">
        <v>4171</v>
      </c>
      <c r="D1038" s="179">
        <v>268611051</v>
      </c>
      <c r="E1038" s="179">
        <v>28645030</v>
      </c>
      <c r="F1038" s="179">
        <v>8747049946</v>
      </c>
      <c r="G1038" s="179"/>
      <c r="H1038" s="21">
        <f t="shared" si="32"/>
        <v>-1</v>
      </c>
      <c r="I1038" s="21">
        <f t="shared" si="33"/>
        <v>-1</v>
      </c>
    </row>
    <row r="1039" spans="1:9">
      <c r="A1039" s="154" t="s">
        <v>3522</v>
      </c>
      <c r="B1039" s="154" t="s">
        <v>3523</v>
      </c>
      <c r="C1039" s="154" t="s">
        <v>4171</v>
      </c>
      <c r="D1039" s="179">
        <v>49550839462</v>
      </c>
      <c r="E1039" s="179">
        <v>18713854230</v>
      </c>
      <c r="F1039" s="179">
        <v>51534530928</v>
      </c>
      <c r="G1039" s="179"/>
      <c r="H1039" s="21">
        <f t="shared" si="32"/>
        <v>-1</v>
      </c>
      <c r="I1039" s="21">
        <f t="shared" si="33"/>
        <v>-1</v>
      </c>
    </row>
    <row r="1040" spans="1:9">
      <c r="A1040" s="154" t="s">
        <v>1183</v>
      </c>
      <c r="B1040" s="154" t="s">
        <v>2779</v>
      </c>
      <c r="C1040" s="154" t="s">
        <v>4171</v>
      </c>
      <c r="D1040" s="179">
        <v>13862451157</v>
      </c>
      <c r="E1040" s="179">
        <v>6400839811</v>
      </c>
      <c r="F1040" s="179">
        <v>1868117407</v>
      </c>
      <c r="G1040" s="179"/>
      <c r="H1040" s="21">
        <f t="shared" si="32"/>
        <v>-1</v>
      </c>
      <c r="I1040" s="21">
        <f t="shared" si="33"/>
        <v>-1</v>
      </c>
    </row>
    <row r="1041" spans="1:9">
      <c r="A1041" s="154" t="s">
        <v>1184</v>
      </c>
      <c r="B1041" s="154" t="s">
        <v>3872</v>
      </c>
      <c r="C1041" s="154" t="s">
        <v>4171</v>
      </c>
      <c r="D1041" s="179">
        <v>145296078531</v>
      </c>
      <c r="E1041" s="179">
        <v>95499094548</v>
      </c>
      <c r="F1041" s="179">
        <v>109403064645</v>
      </c>
      <c r="G1041" s="179">
        <v>150685764964</v>
      </c>
      <c r="H1041" s="21">
        <f t="shared" si="32"/>
        <v>0.37734500813992256</v>
      </c>
      <c r="I1041" s="21">
        <f t="shared" si="33"/>
        <v>1.2215021466812415E-2</v>
      </c>
    </row>
    <row r="1042" spans="1:9">
      <c r="A1042" s="154" t="s">
        <v>884</v>
      </c>
      <c r="B1042" s="154" t="s">
        <v>2782</v>
      </c>
      <c r="C1042" s="154" t="s">
        <v>4171</v>
      </c>
      <c r="D1042" s="179">
        <v>16849527058</v>
      </c>
      <c r="E1042" s="179">
        <v>12428080333</v>
      </c>
      <c r="F1042" s="179">
        <v>15794994012</v>
      </c>
      <c r="G1042" s="179"/>
      <c r="H1042" s="21">
        <f t="shared" si="32"/>
        <v>-1</v>
      </c>
      <c r="I1042" s="21">
        <f t="shared" si="33"/>
        <v>-1</v>
      </c>
    </row>
    <row r="1043" spans="1:9">
      <c r="A1043" s="154" t="s">
        <v>917</v>
      </c>
      <c r="B1043" s="154" t="s">
        <v>2785</v>
      </c>
      <c r="C1043" s="154" t="s">
        <v>4171</v>
      </c>
      <c r="D1043" s="179">
        <v>52915608889</v>
      </c>
      <c r="E1043" s="179">
        <v>44569312712</v>
      </c>
      <c r="F1043" s="179">
        <v>46044228241</v>
      </c>
      <c r="G1043" s="179">
        <v>48516131251</v>
      </c>
      <c r="H1043" s="21">
        <f t="shared" si="32"/>
        <v>5.3685404326071391E-2</v>
      </c>
      <c r="I1043" s="21">
        <f t="shared" si="33"/>
        <v>-2.8519424350861633E-2</v>
      </c>
    </row>
    <row r="1044" spans="1:9">
      <c r="A1044" s="154" t="s">
        <v>1186</v>
      </c>
      <c r="B1044" s="154" t="s">
        <v>2786</v>
      </c>
      <c r="C1044" s="154" t="s">
        <v>4171</v>
      </c>
      <c r="D1044" s="179">
        <v>43934482775</v>
      </c>
      <c r="E1044" s="179">
        <v>55617710702</v>
      </c>
      <c r="F1044" s="179">
        <v>45783381643</v>
      </c>
      <c r="G1044" s="179"/>
      <c r="H1044" s="21">
        <f t="shared" si="32"/>
        <v>-1</v>
      </c>
      <c r="I1044" s="21">
        <f t="shared" si="33"/>
        <v>-1</v>
      </c>
    </row>
    <row r="1045" spans="1:9">
      <c r="A1045" s="154" t="s">
        <v>1187</v>
      </c>
      <c r="B1045" s="154" t="s">
        <v>2787</v>
      </c>
      <c r="C1045" s="154" t="s">
        <v>4171</v>
      </c>
      <c r="D1045" s="179">
        <v>3767120349</v>
      </c>
      <c r="E1045" s="179">
        <v>1445717668</v>
      </c>
      <c r="F1045" s="179">
        <v>446262878</v>
      </c>
      <c r="G1045" s="179"/>
      <c r="H1045" s="21">
        <f t="shared" si="32"/>
        <v>-1</v>
      </c>
      <c r="I1045" s="21">
        <f t="shared" si="33"/>
        <v>-1</v>
      </c>
    </row>
    <row r="1046" spans="1:9">
      <c r="A1046" s="154" t="s">
        <v>1188</v>
      </c>
      <c r="B1046" s="154" t="s">
        <v>2789</v>
      </c>
      <c r="C1046" s="154" t="s">
        <v>4171</v>
      </c>
      <c r="D1046" s="179">
        <v>11503873718</v>
      </c>
      <c r="E1046" s="179">
        <v>12474549116</v>
      </c>
      <c r="F1046" s="179">
        <v>14398898938</v>
      </c>
      <c r="G1046" s="179"/>
      <c r="H1046" s="21">
        <f t="shared" si="32"/>
        <v>-1</v>
      </c>
      <c r="I1046" s="21">
        <f t="shared" si="33"/>
        <v>-1</v>
      </c>
    </row>
    <row r="1047" spans="1:9">
      <c r="A1047" s="154" t="s">
        <v>1189</v>
      </c>
      <c r="B1047" s="154" t="s">
        <v>2790</v>
      </c>
      <c r="C1047" s="154" t="s">
        <v>4171</v>
      </c>
      <c r="D1047" s="179">
        <v>18584797818</v>
      </c>
      <c r="E1047" s="179">
        <v>13078863277</v>
      </c>
      <c r="F1047" s="179">
        <v>13192433089</v>
      </c>
      <c r="G1047" s="179"/>
      <c r="H1047" s="21">
        <f t="shared" si="32"/>
        <v>-1</v>
      </c>
      <c r="I1047" s="21">
        <f t="shared" si="33"/>
        <v>-1</v>
      </c>
    </row>
    <row r="1048" spans="1:9">
      <c r="A1048" s="154" t="s">
        <v>1190</v>
      </c>
      <c r="B1048" s="154" t="s">
        <v>2791</v>
      </c>
      <c r="C1048" s="154" t="s">
        <v>4171</v>
      </c>
      <c r="D1048" s="179">
        <v>9388863803</v>
      </c>
      <c r="E1048" s="179">
        <v>8778700292</v>
      </c>
      <c r="F1048" s="179">
        <v>7102913376</v>
      </c>
      <c r="G1048" s="179"/>
      <c r="H1048" s="21">
        <f t="shared" si="32"/>
        <v>-1</v>
      </c>
      <c r="I1048" s="21">
        <f t="shared" si="33"/>
        <v>-1</v>
      </c>
    </row>
    <row r="1049" spans="1:9">
      <c r="A1049" s="154" t="s">
        <v>1191</v>
      </c>
      <c r="B1049" s="154" t="s">
        <v>2792</v>
      </c>
      <c r="C1049" s="154" t="s">
        <v>4171</v>
      </c>
      <c r="D1049" s="179">
        <v>-12443812813</v>
      </c>
      <c r="E1049" s="179">
        <v>3043566111</v>
      </c>
      <c r="F1049" s="179">
        <v>9251032632</v>
      </c>
      <c r="G1049" s="179"/>
      <c r="H1049" s="21">
        <f t="shared" si="32"/>
        <v>-1</v>
      </c>
      <c r="I1049" s="21">
        <f t="shared" si="33"/>
        <v>0.25992104989487319</v>
      </c>
    </row>
    <row r="1050" spans="1:9">
      <c r="A1050" s="154" t="s">
        <v>1194</v>
      </c>
      <c r="B1050" s="154" t="s">
        <v>2795</v>
      </c>
      <c r="C1050" s="154" t="s">
        <v>4171</v>
      </c>
      <c r="D1050" s="179">
        <v>-5317284621</v>
      </c>
      <c r="E1050" s="179">
        <v>-14765248824</v>
      </c>
      <c r="F1050" s="179">
        <v>-9432255337</v>
      </c>
      <c r="G1050" s="179"/>
      <c r="H1050" s="21">
        <f t="shared" si="32"/>
        <v>1</v>
      </c>
      <c r="I1050" s="21">
        <f t="shared" si="33"/>
        <v>0.25992104989487319</v>
      </c>
    </row>
    <row r="1051" spans="1:9">
      <c r="A1051" s="154" t="s">
        <v>2800</v>
      </c>
      <c r="B1051" s="154" t="s">
        <v>2801</v>
      </c>
      <c r="C1051" s="154" t="s">
        <v>4171</v>
      </c>
      <c r="D1051" s="179">
        <v>-5980186726</v>
      </c>
      <c r="E1051" s="179">
        <v>1001681931</v>
      </c>
      <c r="F1051" s="179">
        <v>64632187880</v>
      </c>
      <c r="G1051" s="179">
        <v>-19901986748</v>
      </c>
      <c r="H1051" s="21">
        <f t="shared" si="32"/>
        <v>-1.30792686122511</v>
      </c>
      <c r="I1051" s="21">
        <f t="shared" si="33"/>
        <v>-2.0991694868137296</v>
      </c>
    </row>
    <row r="1052" spans="1:9">
      <c r="A1052" s="154" t="s">
        <v>4249</v>
      </c>
      <c r="B1052" s="154" t="s">
        <v>4250</v>
      </c>
      <c r="C1052" s="154" t="s">
        <v>4171</v>
      </c>
      <c r="D1052" s="179"/>
      <c r="E1052" s="179"/>
      <c r="F1052" s="179"/>
      <c r="G1052" s="179"/>
      <c r="H1052" s="21" t="e">
        <f t="shared" si="32"/>
        <v>#DIV/0!</v>
      </c>
      <c r="I1052" s="21" t="e">
        <f t="shared" si="33"/>
        <v>#DIV/0!</v>
      </c>
    </row>
    <row r="1053" spans="1:9">
      <c r="A1053" s="154" t="s">
        <v>445</v>
      </c>
      <c r="B1053" s="154" t="s">
        <v>2159</v>
      </c>
      <c r="C1053" s="154" t="s">
        <v>4171</v>
      </c>
      <c r="D1053" s="179">
        <v>-57821209100</v>
      </c>
      <c r="E1053" s="179">
        <v>-43240523572</v>
      </c>
      <c r="F1053" s="179">
        <v>-33302151577</v>
      </c>
      <c r="G1053" s="179">
        <v>-67507587530</v>
      </c>
      <c r="H1053" s="21">
        <f t="shared" si="32"/>
        <v>-1.027123904409343</v>
      </c>
      <c r="I1053" s="21">
        <f t="shared" si="33"/>
        <v>-5.9286391859836862E-2</v>
      </c>
    </row>
    <row r="1054" spans="1:9">
      <c r="A1054" s="154" t="s">
        <v>3836</v>
      </c>
      <c r="B1054" s="154" t="s">
        <v>3837</v>
      </c>
      <c r="C1054" s="154" t="s">
        <v>4171</v>
      </c>
      <c r="D1054" s="179"/>
      <c r="E1054" s="179"/>
      <c r="F1054" s="179"/>
      <c r="G1054" s="179"/>
      <c r="H1054" s="21" t="e">
        <f t="shared" si="32"/>
        <v>#DIV/0!</v>
      </c>
      <c r="I1054" s="21" t="e">
        <f t="shared" si="33"/>
        <v>#DIV/0!</v>
      </c>
    </row>
    <row r="1055" spans="1:9">
      <c r="A1055" s="154" t="s">
        <v>1196</v>
      </c>
      <c r="B1055" s="154" t="s">
        <v>2803</v>
      </c>
      <c r="C1055" s="154" t="s">
        <v>4171</v>
      </c>
      <c r="D1055" s="179">
        <v>2831758534</v>
      </c>
      <c r="E1055" s="179">
        <v>2676907914</v>
      </c>
      <c r="F1055" s="179">
        <v>1386204473</v>
      </c>
      <c r="G1055" s="179"/>
      <c r="H1055" s="21">
        <f t="shared" si="32"/>
        <v>-1</v>
      </c>
      <c r="I1055" s="21">
        <f t="shared" si="33"/>
        <v>-1</v>
      </c>
    </row>
    <row r="1056" spans="1:9">
      <c r="A1056" s="154" t="s">
        <v>3982</v>
      </c>
      <c r="B1056" s="154" t="s">
        <v>3983</v>
      </c>
      <c r="C1056" s="154" t="s">
        <v>4171</v>
      </c>
      <c r="D1056" s="179">
        <v>6340210507</v>
      </c>
      <c r="E1056" s="179">
        <v>10073522348</v>
      </c>
      <c r="F1056" s="179">
        <v>21078760980</v>
      </c>
      <c r="G1056" s="179"/>
      <c r="H1056" s="21">
        <f t="shared" si="32"/>
        <v>-1</v>
      </c>
      <c r="I1056" s="21">
        <f t="shared" si="33"/>
        <v>-1</v>
      </c>
    </row>
    <row r="1057" spans="1:9">
      <c r="A1057" s="154" t="s">
        <v>1201</v>
      </c>
      <c r="B1057" s="154" t="s">
        <v>4151</v>
      </c>
      <c r="C1057" s="154" t="s">
        <v>4171</v>
      </c>
      <c r="D1057" s="179">
        <v>7677399462</v>
      </c>
      <c r="E1057" s="179">
        <v>8879732217</v>
      </c>
      <c r="F1057" s="179">
        <v>12711050298</v>
      </c>
      <c r="G1057" s="179">
        <v>17122926424</v>
      </c>
      <c r="H1057" s="21">
        <f t="shared" si="32"/>
        <v>0.34708981732958605</v>
      </c>
      <c r="I1057" s="21">
        <f t="shared" si="33"/>
        <v>0.30653570976886546</v>
      </c>
    </row>
    <row r="1058" spans="1:9">
      <c r="A1058" s="154" t="s">
        <v>447</v>
      </c>
      <c r="B1058" s="154" t="s">
        <v>2162</v>
      </c>
      <c r="C1058" s="154" t="s">
        <v>4171</v>
      </c>
      <c r="D1058" s="179">
        <v>-58473793426</v>
      </c>
      <c r="E1058" s="179">
        <v>-57967491586</v>
      </c>
      <c r="F1058" s="179">
        <v>-58679789846</v>
      </c>
      <c r="G1058" s="179">
        <v>-58421792428</v>
      </c>
      <c r="H1058" s="21">
        <f t="shared" si="32"/>
        <v>4.3966997611459037E-3</v>
      </c>
      <c r="I1058" s="21">
        <f t="shared" si="33"/>
        <v>2.9634694827174179E-4</v>
      </c>
    </row>
    <row r="1059" spans="1:9">
      <c r="A1059" s="154" t="s">
        <v>1203</v>
      </c>
      <c r="B1059" s="154" t="s">
        <v>2812</v>
      </c>
      <c r="C1059" s="154" t="s">
        <v>4171</v>
      </c>
      <c r="D1059" s="179"/>
      <c r="E1059" s="179"/>
      <c r="F1059" s="179"/>
      <c r="G1059" s="179"/>
      <c r="H1059" s="21" t="e">
        <f t="shared" si="32"/>
        <v>#DIV/0!</v>
      </c>
      <c r="I1059" s="21" t="e">
        <f t="shared" si="33"/>
        <v>#DIV/0!</v>
      </c>
    </row>
    <row r="1060" spans="1:9">
      <c r="A1060" s="154" t="s">
        <v>1204</v>
      </c>
      <c r="B1060" s="154" t="s">
        <v>2813</v>
      </c>
      <c r="C1060" s="154" t="s">
        <v>4171</v>
      </c>
      <c r="D1060" s="179">
        <v>126336597699</v>
      </c>
      <c r="E1060" s="179">
        <v>111262524643</v>
      </c>
      <c r="F1060" s="179">
        <v>134677343132</v>
      </c>
      <c r="G1060" s="179"/>
      <c r="H1060" s="21">
        <f t="shared" si="32"/>
        <v>-1</v>
      </c>
      <c r="I1060" s="21">
        <f t="shared" si="33"/>
        <v>-1</v>
      </c>
    </row>
    <row r="1061" spans="1:9">
      <c r="A1061" s="154" t="s">
        <v>3973</v>
      </c>
      <c r="B1061" s="154" t="s">
        <v>3974</v>
      </c>
      <c r="C1061" s="154" t="s">
        <v>4171</v>
      </c>
      <c r="D1061" s="179">
        <v>16627539267</v>
      </c>
      <c r="E1061" s="179">
        <v>5430611659</v>
      </c>
      <c r="F1061" s="179">
        <v>8723161234</v>
      </c>
      <c r="G1061" s="179"/>
      <c r="H1061" s="21">
        <f t="shared" si="32"/>
        <v>-1</v>
      </c>
      <c r="I1061" s="21">
        <f t="shared" si="33"/>
        <v>-1</v>
      </c>
    </row>
    <row r="1062" spans="1:9">
      <c r="A1062" s="154" t="s">
        <v>1207</v>
      </c>
      <c r="B1062" s="154" t="s">
        <v>2817</v>
      </c>
      <c r="C1062" s="154" t="s">
        <v>4171</v>
      </c>
      <c r="D1062" s="179">
        <v>18402995691</v>
      </c>
      <c r="E1062" s="179">
        <v>18374728229</v>
      </c>
      <c r="F1062" s="179">
        <v>27580079996</v>
      </c>
      <c r="G1062" s="179"/>
      <c r="H1062" s="21">
        <f t="shared" si="32"/>
        <v>-1</v>
      </c>
      <c r="I1062" s="21">
        <f t="shared" si="33"/>
        <v>-1</v>
      </c>
    </row>
    <row r="1063" spans="1:9">
      <c r="A1063" s="154" t="s">
        <v>1622</v>
      </c>
      <c r="B1063" s="154" t="s">
        <v>2818</v>
      </c>
      <c r="C1063" s="154" t="s">
        <v>4171</v>
      </c>
      <c r="D1063" s="179">
        <v>2381878111</v>
      </c>
      <c r="E1063" s="179">
        <v>-49853538168</v>
      </c>
      <c r="F1063" s="179">
        <v>-47810959701</v>
      </c>
      <c r="G1063" s="179"/>
      <c r="H1063" s="21">
        <f t="shared" si="32"/>
        <v>1</v>
      </c>
      <c r="I1063" s="21">
        <f t="shared" si="33"/>
        <v>-1</v>
      </c>
    </row>
    <row r="1064" spans="1:9">
      <c r="A1064" s="154" t="s">
        <v>451</v>
      </c>
      <c r="B1064" s="154" t="s">
        <v>3662</v>
      </c>
      <c r="C1064" s="154" t="s">
        <v>4171</v>
      </c>
      <c r="D1064" s="179">
        <v>-11433520939</v>
      </c>
      <c r="E1064" s="179">
        <v>-14213961278</v>
      </c>
      <c r="F1064" s="179">
        <v>-10080496629</v>
      </c>
      <c r="G1064" s="179"/>
      <c r="H1064" s="21">
        <f t="shared" si="32"/>
        <v>1</v>
      </c>
      <c r="I1064" s="21">
        <f t="shared" si="33"/>
        <v>0.25992104989487319</v>
      </c>
    </row>
    <row r="1065" spans="1:9">
      <c r="A1065" s="154" t="s">
        <v>4143</v>
      </c>
      <c r="B1065" s="154" t="s">
        <v>4213</v>
      </c>
      <c r="C1065" s="154" t="s">
        <v>4171</v>
      </c>
      <c r="D1065" s="179">
        <v>20186507084</v>
      </c>
      <c r="E1065" s="179">
        <v>9489855422</v>
      </c>
      <c r="F1065" s="179">
        <v>16903313015</v>
      </c>
      <c r="G1065" s="179"/>
      <c r="H1065" s="21">
        <f t="shared" si="32"/>
        <v>-1</v>
      </c>
      <c r="I1065" s="21">
        <f t="shared" si="33"/>
        <v>-1</v>
      </c>
    </row>
    <row r="1066" spans="1:9">
      <c r="A1066" s="154" t="s">
        <v>1208</v>
      </c>
      <c r="B1066" s="154" t="s">
        <v>2819</v>
      </c>
      <c r="C1066" s="154" t="s">
        <v>4171</v>
      </c>
      <c r="D1066" s="179">
        <v>6963601684</v>
      </c>
      <c r="E1066" s="179">
        <v>11565603447</v>
      </c>
      <c r="F1066" s="179">
        <v>11302653724</v>
      </c>
      <c r="G1066" s="179"/>
      <c r="H1066" s="21">
        <f t="shared" si="32"/>
        <v>-1</v>
      </c>
      <c r="I1066" s="21">
        <f t="shared" si="33"/>
        <v>-1</v>
      </c>
    </row>
    <row r="1067" spans="1:9">
      <c r="A1067" s="154" t="s">
        <v>849</v>
      </c>
      <c r="B1067" s="154" t="s">
        <v>2820</v>
      </c>
      <c r="C1067" s="154" t="s">
        <v>4171</v>
      </c>
      <c r="D1067" s="179">
        <v>82934533301</v>
      </c>
      <c r="E1067" s="179">
        <v>4464269281</v>
      </c>
      <c r="F1067" s="179">
        <v>34035878250</v>
      </c>
      <c r="G1067" s="179"/>
      <c r="H1067" s="21">
        <f t="shared" si="32"/>
        <v>-1</v>
      </c>
      <c r="I1067" s="21">
        <f t="shared" si="33"/>
        <v>-1</v>
      </c>
    </row>
    <row r="1068" spans="1:9">
      <c r="A1068" s="154" t="s">
        <v>1209</v>
      </c>
      <c r="B1068" s="154" t="s">
        <v>2822</v>
      </c>
      <c r="C1068" s="154" t="s">
        <v>4171</v>
      </c>
      <c r="D1068" s="179">
        <v>4799160744</v>
      </c>
      <c r="E1068" s="179">
        <v>8535695927</v>
      </c>
      <c r="F1068" s="179">
        <v>9544973445</v>
      </c>
      <c r="G1068" s="179"/>
      <c r="H1068" s="21">
        <f t="shared" si="32"/>
        <v>-1</v>
      </c>
      <c r="I1068" s="21">
        <f t="shared" si="33"/>
        <v>-1</v>
      </c>
    </row>
    <row r="1069" spans="1:9">
      <c r="A1069" s="154" t="s">
        <v>2823</v>
      </c>
      <c r="B1069" s="154" t="s">
        <v>2824</v>
      </c>
      <c r="C1069" s="154" t="s">
        <v>4171</v>
      </c>
      <c r="D1069" s="179"/>
      <c r="E1069" s="179"/>
      <c r="F1069" s="179"/>
      <c r="G1069" s="179"/>
      <c r="H1069" s="21" t="e">
        <f t="shared" si="32"/>
        <v>#DIV/0!</v>
      </c>
      <c r="I1069" s="21" t="e">
        <f t="shared" si="33"/>
        <v>#DIV/0!</v>
      </c>
    </row>
    <row r="1070" spans="1:9">
      <c r="A1070" s="154" t="s">
        <v>788</v>
      </c>
      <c r="B1070" s="154" t="s">
        <v>2825</v>
      </c>
      <c r="C1070" s="154" t="s">
        <v>4171</v>
      </c>
      <c r="D1070" s="179">
        <v>546793075362</v>
      </c>
      <c r="E1070" s="179">
        <v>441471552679</v>
      </c>
      <c r="F1070" s="179">
        <v>258938414167</v>
      </c>
      <c r="G1070" s="179">
        <v>421439543145</v>
      </c>
      <c r="H1070" s="21">
        <f t="shared" si="32"/>
        <v>0.62756671118405927</v>
      </c>
      <c r="I1070" s="21">
        <f t="shared" si="33"/>
        <v>-8.3137749382791393E-2</v>
      </c>
    </row>
    <row r="1071" spans="1:9">
      <c r="A1071" s="154" t="s">
        <v>1210</v>
      </c>
      <c r="B1071" s="154" t="s">
        <v>2827</v>
      </c>
      <c r="C1071" s="154" t="s">
        <v>4171</v>
      </c>
      <c r="D1071" s="179">
        <v>120003988866</v>
      </c>
      <c r="E1071" s="179">
        <v>70954402536</v>
      </c>
      <c r="F1071" s="179">
        <v>178341232113</v>
      </c>
      <c r="G1071" s="179">
        <v>102197977378</v>
      </c>
      <c r="H1071" s="21">
        <f t="shared" si="32"/>
        <v>-0.42695261119848243</v>
      </c>
      <c r="I1071" s="21">
        <f t="shared" si="33"/>
        <v>-5.2129793121496126E-2</v>
      </c>
    </row>
    <row r="1072" spans="1:9">
      <c r="A1072" s="154" t="s">
        <v>138</v>
      </c>
      <c r="B1072" s="154" t="s">
        <v>1811</v>
      </c>
      <c r="C1072" s="154" t="s">
        <v>4171</v>
      </c>
      <c r="D1072" s="179">
        <v>-3576449702000</v>
      </c>
      <c r="E1072" s="179">
        <v>-1098460718000</v>
      </c>
      <c r="F1072" s="179">
        <v>-1281878648000</v>
      </c>
      <c r="G1072" s="179">
        <v>-979068218000</v>
      </c>
      <c r="H1072" s="21">
        <f t="shared" si="32"/>
        <v>0.236223944031245</v>
      </c>
      <c r="I1072" s="21">
        <f t="shared" si="33"/>
        <v>0.19959379180731451</v>
      </c>
    </row>
    <row r="1073" spans="1:9">
      <c r="A1073" s="154" t="s">
        <v>1211</v>
      </c>
      <c r="B1073" s="154" t="s">
        <v>2828</v>
      </c>
      <c r="C1073" s="154" t="s">
        <v>4171</v>
      </c>
      <c r="D1073" s="179">
        <v>90411382848</v>
      </c>
      <c r="E1073" s="179">
        <v>73473859086</v>
      </c>
      <c r="F1073" s="179">
        <v>105903870569</v>
      </c>
      <c r="G1073" s="179">
        <v>93735184164</v>
      </c>
      <c r="H1073" s="21">
        <f t="shared" si="32"/>
        <v>-0.11490313186496506</v>
      </c>
      <c r="I1073" s="21">
        <f t="shared" si="33"/>
        <v>1.2107186005659409E-2</v>
      </c>
    </row>
    <row r="1074" spans="1:9">
      <c r="A1074" s="154" t="s">
        <v>453</v>
      </c>
      <c r="B1074" s="154" t="s">
        <v>2829</v>
      </c>
      <c r="C1074" s="154" t="s">
        <v>4171</v>
      </c>
      <c r="D1074" s="179">
        <v>38288606430</v>
      </c>
      <c r="E1074" s="179">
        <v>33636967464</v>
      </c>
      <c r="F1074" s="179">
        <v>29587268635</v>
      </c>
      <c r="G1074" s="179">
        <v>17509046290</v>
      </c>
      <c r="H1074" s="21">
        <f t="shared" si="32"/>
        <v>-0.40822363476675144</v>
      </c>
      <c r="I1074" s="21">
        <f t="shared" si="33"/>
        <v>-0.22957391791457171</v>
      </c>
    </row>
    <row r="1075" spans="1:9">
      <c r="A1075" s="154" t="s">
        <v>1212</v>
      </c>
      <c r="B1075" s="154" t="s">
        <v>2830</v>
      </c>
      <c r="C1075" s="154" t="s">
        <v>4171</v>
      </c>
      <c r="D1075" s="179">
        <v>7739670550</v>
      </c>
      <c r="E1075" s="179">
        <v>3030144057</v>
      </c>
      <c r="F1075" s="179">
        <v>6273361489</v>
      </c>
      <c r="G1075" s="179"/>
      <c r="H1075" s="21">
        <f t="shared" si="32"/>
        <v>-1</v>
      </c>
      <c r="I1075" s="21">
        <f t="shared" si="33"/>
        <v>-1</v>
      </c>
    </row>
    <row r="1076" spans="1:9">
      <c r="A1076" s="154" t="s">
        <v>1213</v>
      </c>
      <c r="B1076" s="154" t="s">
        <v>2831</v>
      </c>
      <c r="C1076" s="154" t="s">
        <v>4171</v>
      </c>
      <c r="D1076" s="179">
        <v>-16627133566</v>
      </c>
      <c r="E1076" s="179">
        <v>-9855411103</v>
      </c>
      <c r="F1076" s="179">
        <v>-8433614530</v>
      </c>
      <c r="G1076" s="179">
        <v>-5310956218</v>
      </c>
      <c r="H1076" s="21">
        <f t="shared" si="32"/>
        <v>0.37026334330222227</v>
      </c>
      <c r="I1076" s="21">
        <f t="shared" si="33"/>
        <v>0.18892235347808817</v>
      </c>
    </row>
    <row r="1077" spans="1:9">
      <c r="A1077" s="154" t="s">
        <v>139</v>
      </c>
      <c r="B1077" s="154" t="s">
        <v>1812</v>
      </c>
      <c r="C1077" s="154" t="s">
        <v>4171</v>
      </c>
      <c r="D1077" s="179">
        <v>-16727058101</v>
      </c>
      <c r="E1077" s="179">
        <v>4831650025</v>
      </c>
      <c r="F1077" s="179">
        <v>10466593344</v>
      </c>
      <c r="G1077" s="179"/>
      <c r="H1077" s="21">
        <f t="shared" si="32"/>
        <v>-1</v>
      </c>
      <c r="I1077" s="21">
        <f t="shared" si="33"/>
        <v>0.25992104989487319</v>
      </c>
    </row>
    <row r="1078" spans="1:9">
      <c r="A1078" s="154" t="s">
        <v>949</v>
      </c>
      <c r="B1078" s="154" t="s">
        <v>2833</v>
      </c>
      <c r="C1078" s="154" t="s">
        <v>4171</v>
      </c>
      <c r="D1078" s="179">
        <v>8822343070</v>
      </c>
      <c r="E1078" s="179">
        <v>9100613878</v>
      </c>
      <c r="F1078" s="179">
        <v>15915420477</v>
      </c>
      <c r="G1078" s="179"/>
      <c r="H1078" s="21">
        <f t="shared" si="32"/>
        <v>-1</v>
      </c>
      <c r="I1078" s="21">
        <f t="shared" si="33"/>
        <v>-1</v>
      </c>
    </row>
    <row r="1079" spans="1:9">
      <c r="A1079" s="154" t="s">
        <v>901</v>
      </c>
      <c r="B1079" s="154" t="s">
        <v>2834</v>
      </c>
      <c r="C1079" s="154" t="s">
        <v>4171</v>
      </c>
      <c r="D1079" s="179">
        <v>22421419549</v>
      </c>
      <c r="E1079" s="179">
        <v>23771970936</v>
      </c>
      <c r="F1079" s="179">
        <v>20150881830</v>
      </c>
      <c r="G1079" s="179"/>
      <c r="H1079" s="21">
        <f t="shared" si="32"/>
        <v>-1</v>
      </c>
      <c r="I1079" s="21">
        <f t="shared" si="33"/>
        <v>-1</v>
      </c>
    </row>
    <row r="1080" spans="1:9">
      <c r="A1080" s="154" t="s">
        <v>918</v>
      </c>
      <c r="B1080" s="154" t="s">
        <v>2835</v>
      </c>
      <c r="C1080" s="154" t="s">
        <v>4171</v>
      </c>
      <c r="D1080" s="179">
        <v>12712425447</v>
      </c>
      <c r="E1080" s="179">
        <v>6234752233</v>
      </c>
      <c r="F1080" s="179">
        <v>-4846465339</v>
      </c>
      <c r="G1080" s="179"/>
      <c r="H1080" s="21">
        <f t="shared" si="32"/>
        <v>1</v>
      </c>
      <c r="I1080" s="21">
        <f t="shared" si="33"/>
        <v>-1</v>
      </c>
    </row>
    <row r="1081" spans="1:9">
      <c r="A1081" s="154" t="s">
        <v>950</v>
      </c>
      <c r="B1081" s="154" t="s">
        <v>2836</v>
      </c>
      <c r="C1081" s="154" t="s">
        <v>4171</v>
      </c>
      <c r="D1081" s="179">
        <v>32698648645</v>
      </c>
      <c r="E1081" s="179">
        <v>67459246738</v>
      </c>
      <c r="F1081" s="179">
        <v>66198661606</v>
      </c>
      <c r="G1081" s="179">
        <v>9487098368</v>
      </c>
      <c r="H1081" s="21">
        <f t="shared" si="32"/>
        <v>-0.85668745956730752</v>
      </c>
      <c r="I1081" s="21">
        <f t="shared" si="33"/>
        <v>-0.33798494440431914</v>
      </c>
    </row>
    <row r="1082" spans="1:9">
      <c r="A1082" s="154" t="s">
        <v>455</v>
      </c>
      <c r="B1082" s="154" t="s">
        <v>2169</v>
      </c>
      <c r="C1082" s="154" t="s">
        <v>4171</v>
      </c>
      <c r="D1082" s="179">
        <v>14376259666</v>
      </c>
      <c r="E1082" s="179">
        <v>646497797</v>
      </c>
      <c r="F1082" s="179"/>
      <c r="G1082" s="179"/>
      <c r="H1082" s="21" t="e">
        <f t="shared" si="32"/>
        <v>#DIV/0!</v>
      </c>
      <c r="I1082" s="21">
        <f t="shared" si="33"/>
        <v>-1</v>
      </c>
    </row>
    <row r="1083" spans="1:9">
      <c r="A1083" s="154" t="s">
        <v>4251</v>
      </c>
      <c r="B1083" s="154" t="s">
        <v>4252</v>
      </c>
      <c r="C1083" s="154" t="s">
        <v>4171</v>
      </c>
      <c r="D1083" s="179">
        <v>9203351871</v>
      </c>
      <c r="E1083" s="179">
        <v>5760372442</v>
      </c>
      <c r="F1083" s="179">
        <v>8374810269</v>
      </c>
      <c r="G1083" s="179"/>
      <c r="H1083" s="21">
        <f t="shared" si="32"/>
        <v>-1</v>
      </c>
      <c r="I1083" s="21">
        <f t="shared" si="33"/>
        <v>-1</v>
      </c>
    </row>
    <row r="1084" spans="1:9">
      <c r="A1084" s="154" t="s">
        <v>908</v>
      </c>
      <c r="B1084" s="154" t="s">
        <v>2837</v>
      </c>
      <c r="C1084" s="154" t="s">
        <v>4171</v>
      </c>
      <c r="D1084" s="179">
        <v>32743559569</v>
      </c>
      <c r="E1084" s="179">
        <v>90297146066</v>
      </c>
      <c r="F1084" s="179">
        <v>103878866957</v>
      </c>
      <c r="G1084" s="179"/>
      <c r="H1084" s="21">
        <f t="shared" si="32"/>
        <v>-1</v>
      </c>
      <c r="I1084" s="21">
        <f t="shared" si="33"/>
        <v>-1</v>
      </c>
    </row>
    <row r="1085" spans="1:9">
      <c r="A1085" s="154" t="s">
        <v>1215</v>
      </c>
      <c r="B1085" s="154" t="s">
        <v>2838</v>
      </c>
      <c r="C1085" s="154" t="s">
        <v>4171</v>
      </c>
      <c r="D1085" s="179">
        <v>21189893212</v>
      </c>
      <c r="E1085" s="179">
        <v>33370620787</v>
      </c>
      <c r="F1085" s="179"/>
      <c r="G1085" s="179"/>
      <c r="H1085" s="21" t="e">
        <f t="shared" si="32"/>
        <v>#DIV/0!</v>
      </c>
      <c r="I1085" s="21">
        <f t="shared" si="33"/>
        <v>-1</v>
      </c>
    </row>
    <row r="1086" spans="1:9">
      <c r="A1086" s="154" t="s">
        <v>1217</v>
      </c>
      <c r="B1086" s="154" t="s">
        <v>2840</v>
      </c>
      <c r="C1086" s="154" t="s">
        <v>4171</v>
      </c>
      <c r="D1086" s="179">
        <v>91101575709</v>
      </c>
      <c r="E1086" s="179">
        <v>94343303242</v>
      </c>
      <c r="F1086" s="179">
        <v>102480866954</v>
      </c>
      <c r="G1086" s="179">
        <v>149826088476</v>
      </c>
      <c r="H1086" s="21">
        <f t="shared" si="32"/>
        <v>0.46199083720916978</v>
      </c>
      <c r="I1086" s="21">
        <f t="shared" si="33"/>
        <v>0.18037639949447537</v>
      </c>
    </row>
    <row r="1087" spans="1:9">
      <c r="A1087" s="154" t="s">
        <v>1218</v>
      </c>
      <c r="B1087" s="154" t="s">
        <v>2841</v>
      </c>
      <c r="C1087" s="154" t="s">
        <v>4171</v>
      </c>
      <c r="D1087" s="179">
        <v>17586263872</v>
      </c>
      <c r="E1087" s="179">
        <v>23339136543</v>
      </c>
      <c r="F1087" s="179">
        <v>22722154778</v>
      </c>
      <c r="G1087" s="179"/>
      <c r="H1087" s="21">
        <f t="shared" si="32"/>
        <v>-1</v>
      </c>
      <c r="I1087" s="21">
        <f t="shared" si="33"/>
        <v>-1</v>
      </c>
    </row>
    <row r="1088" spans="1:9">
      <c r="A1088" s="154" t="s">
        <v>902</v>
      </c>
      <c r="B1088" s="154" t="s">
        <v>2843</v>
      </c>
      <c r="C1088" s="154" t="s">
        <v>4171</v>
      </c>
      <c r="D1088" s="179">
        <v>723437922</v>
      </c>
      <c r="E1088" s="179">
        <v>1196617407</v>
      </c>
      <c r="F1088" s="179"/>
      <c r="G1088" s="179"/>
      <c r="H1088" s="21" t="e">
        <f t="shared" si="32"/>
        <v>#DIV/0!</v>
      </c>
      <c r="I1088" s="21">
        <f t="shared" si="33"/>
        <v>-1</v>
      </c>
    </row>
    <row r="1089" spans="1:9">
      <c r="A1089" s="154" t="s">
        <v>1219</v>
      </c>
      <c r="B1089" s="154" t="s">
        <v>2844</v>
      </c>
      <c r="C1089" s="154" t="s">
        <v>4171</v>
      </c>
      <c r="D1089" s="179">
        <v>-16441832690</v>
      </c>
      <c r="E1089" s="179"/>
      <c r="F1089" s="179"/>
      <c r="G1089" s="179"/>
      <c r="H1089" s="21" t="e">
        <f t="shared" si="32"/>
        <v>#DIV/0!</v>
      </c>
      <c r="I1089" s="21">
        <f t="shared" si="33"/>
        <v>0.25992104989487319</v>
      </c>
    </row>
    <row r="1090" spans="1:9">
      <c r="A1090" s="154" t="s">
        <v>1220</v>
      </c>
      <c r="B1090" s="154" t="s">
        <v>2845</v>
      </c>
      <c r="C1090" s="154" t="s">
        <v>4171</v>
      </c>
      <c r="D1090" s="179">
        <v>17075428346</v>
      </c>
      <c r="E1090" s="179">
        <v>-117439045651</v>
      </c>
      <c r="F1090" s="179">
        <v>-70487596003</v>
      </c>
      <c r="G1090" s="179"/>
      <c r="H1090" s="21">
        <f t="shared" si="32"/>
        <v>1</v>
      </c>
      <c r="I1090" s="21">
        <f t="shared" si="33"/>
        <v>-1</v>
      </c>
    </row>
    <row r="1091" spans="1:9">
      <c r="A1091" s="154" t="s">
        <v>1637</v>
      </c>
      <c r="B1091" s="154" t="s">
        <v>2846</v>
      </c>
      <c r="C1091" s="154" t="s">
        <v>4171</v>
      </c>
      <c r="D1091" s="179">
        <v>12260635571</v>
      </c>
      <c r="E1091" s="179">
        <v>15254814949</v>
      </c>
      <c r="F1091" s="179">
        <v>20772898816</v>
      </c>
      <c r="G1091" s="179">
        <v>20463533873</v>
      </c>
      <c r="H1091" s="21">
        <f t="shared" ref="H1091:H1154" si="34">(G1091-F1091)/ABS(F1091)</f>
        <v>-1.4892718909395376E-2</v>
      </c>
      <c r="I1091" s="21">
        <f t="shared" ref="I1091:I1154" si="35">(1+(G1091-D1091)/ABS(D1091))^(1/3)-1</f>
        <v>0.18619443879698494</v>
      </c>
    </row>
    <row r="1092" spans="1:9">
      <c r="A1092" s="154" t="s">
        <v>3561</v>
      </c>
      <c r="B1092" s="154" t="s">
        <v>4214</v>
      </c>
      <c r="C1092" s="154" t="s">
        <v>4171</v>
      </c>
      <c r="D1092" s="179">
        <v>3353756475</v>
      </c>
      <c r="E1092" s="179">
        <v>3630506805</v>
      </c>
      <c r="F1092" s="179">
        <v>4014767821</v>
      </c>
      <c r="G1092" s="179">
        <v>4455306028</v>
      </c>
      <c r="H1092" s="21">
        <f t="shared" si="34"/>
        <v>0.10972943558421532</v>
      </c>
      <c r="I1092" s="21">
        <f t="shared" si="35"/>
        <v>9.9297749177775563E-2</v>
      </c>
    </row>
    <row r="1093" spans="1:9">
      <c r="A1093" s="154" t="s">
        <v>2847</v>
      </c>
      <c r="B1093" s="154" t="s">
        <v>2848</v>
      </c>
      <c r="C1093" s="154" t="s">
        <v>4171</v>
      </c>
      <c r="D1093" s="179"/>
      <c r="E1093" s="179"/>
      <c r="F1093" s="179"/>
      <c r="G1093" s="179"/>
      <c r="H1093" s="21" t="e">
        <f t="shared" si="34"/>
        <v>#DIV/0!</v>
      </c>
      <c r="I1093" s="21" t="e">
        <f t="shared" si="35"/>
        <v>#DIV/0!</v>
      </c>
    </row>
    <row r="1094" spans="1:9">
      <c r="A1094" s="154" t="s">
        <v>951</v>
      </c>
      <c r="B1094" s="154" t="s">
        <v>2849</v>
      </c>
      <c r="C1094" s="154" t="s">
        <v>4171</v>
      </c>
      <c r="D1094" s="179">
        <v>4009768809</v>
      </c>
      <c r="E1094" s="179">
        <v>1413763317</v>
      </c>
      <c r="F1094" s="179">
        <v>-6927972867</v>
      </c>
      <c r="G1094" s="179"/>
      <c r="H1094" s="21">
        <f t="shared" si="34"/>
        <v>1</v>
      </c>
      <c r="I1094" s="21">
        <f t="shared" si="35"/>
        <v>-1</v>
      </c>
    </row>
    <row r="1095" spans="1:9">
      <c r="A1095" s="154" t="s">
        <v>789</v>
      </c>
      <c r="B1095" s="154" t="s">
        <v>2852</v>
      </c>
      <c r="C1095" s="154" t="s">
        <v>4171</v>
      </c>
      <c r="D1095" s="179">
        <v>-12579408384</v>
      </c>
      <c r="E1095" s="179">
        <v>-30747937457</v>
      </c>
      <c r="F1095" s="179">
        <v>-23102689889</v>
      </c>
      <c r="G1095" s="179"/>
      <c r="H1095" s="21">
        <f t="shared" si="34"/>
        <v>1</v>
      </c>
      <c r="I1095" s="21">
        <f t="shared" si="35"/>
        <v>0.25992104989487319</v>
      </c>
    </row>
    <row r="1096" spans="1:9">
      <c r="A1096" s="154" t="s">
        <v>457</v>
      </c>
      <c r="B1096" s="154" t="s">
        <v>2171</v>
      </c>
      <c r="C1096" s="154" t="s">
        <v>4171</v>
      </c>
      <c r="D1096" s="179">
        <v>-1597391904</v>
      </c>
      <c r="E1096" s="179">
        <v>3535115529</v>
      </c>
      <c r="F1096" s="179">
        <v>-112392431543</v>
      </c>
      <c r="G1096" s="179"/>
      <c r="H1096" s="21">
        <f t="shared" si="34"/>
        <v>1</v>
      </c>
      <c r="I1096" s="21">
        <f t="shared" si="35"/>
        <v>0.25992104989487319</v>
      </c>
    </row>
    <row r="1097" spans="1:9">
      <c r="A1097" s="154" t="s">
        <v>2854</v>
      </c>
      <c r="B1097" s="154" t="s">
        <v>2855</v>
      </c>
      <c r="C1097" s="154" t="s">
        <v>4171</v>
      </c>
      <c r="D1097" s="179"/>
      <c r="E1097" s="179"/>
      <c r="F1097" s="179"/>
      <c r="G1097" s="179"/>
      <c r="H1097" s="21" t="e">
        <f t="shared" si="34"/>
        <v>#DIV/0!</v>
      </c>
      <c r="I1097" s="21" t="e">
        <f t="shared" si="35"/>
        <v>#DIV/0!</v>
      </c>
    </row>
    <row r="1098" spans="1:9">
      <c r="A1098" s="154" t="s">
        <v>147</v>
      </c>
      <c r="B1098" s="154" t="s">
        <v>2856</v>
      </c>
      <c r="C1098" s="154" t="s">
        <v>4171</v>
      </c>
      <c r="D1098" s="179">
        <v>-10064221727</v>
      </c>
      <c r="E1098" s="179">
        <v>-13615231313</v>
      </c>
      <c r="F1098" s="179">
        <v>-9584339039</v>
      </c>
      <c r="G1098" s="179">
        <v>-5725805467</v>
      </c>
      <c r="H1098" s="21">
        <f t="shared" si="34"/>
        <v>0.40258734131786172</v>
      </c>
      <c r="I1098" s="21">
        <f t="shared" si="35"/>
        <v>0.12690494034219668</v>
      </c>
    </row>
    <row r="1099" spans="1:9">
      <c r="A1099" s="154" t="s">
        <v>150</v>
      </c>
      <c r="B1099" s="154" t="s">
        <v>1825</v>
      </c>
      <c r="C1099" s="154" t="s">
        <v>4171</v>
      </c>
      <c r="D1099" s="179">
        <v>479716096</v>
      </c>
      <c r="E1099" s="179">
        <v>319071033</v>
      </c>
      <c r="F1099" s="179">
        <v>-3860537543</v>
      </c>
      <c r="G1099" s="179"/>
      <c r="H1099" s="21">
        <f t="shared" si="34"/>
        <v>1</v>
      </c>
      <c r="I1099" s="21">
        <f t="shared" si="35"/>
        <v>-1</v>
      </c>
    </row>
    <row r="1100" spans="1:9">
      <c r="A1100" s="154" t="s">
        <v>919</v>
      </c>
      <c r="B1100" s="154" t="s">
        <v>2859</v>
      </c>
      <c r="C1100" s="154" t="s">
        <v>4171</v>
      </c>
      <c r="D1100" s="179">
        <v>19606419374</v>
      </c>
      <c r="E1100" s="179">
        <v>127581440</v>
      </c>
      <c r="F1100" s="179">
        <v>13877231177</v>
      </c>
      <c r="G1100" s="179">
        <v>27137412666</v>
      </c>
      <c r="H1100" s="21">
        <f t="shared" si="34"/>
        <v>0.95553510061699531</v>
      </c>
      <c r="I1100" s="21">
        <f t="shared" si="35"/>
        <v>0.11444006520174832</v>
      </c>
    </row>
    <row r="1101" spans="1:9">
      <c r="A1101" s="154" t="s">
        <v>1225</v>
      </c>
      <c r="B1101" s="154" t="s">
        <v>2860</v>
      </c>
      <c r="C1101" s="154" t="s">
        <v>4171</v>
      </c>
      <c r="D1101" s="179">
        <v>31233387</v>
      </c>
      <c r="E1101" s="179">
        <v>61581391</v>
      </c>
      <c r="F1101" s="179">
        <v>29854458</v>
      </c>
      <c r="G1101" s="179"/>
      <c r="H1101" s="21">
        <f t="shared" si="34"/>
        <v>-1</v>
      </c>
      <c r="I1101" s="21">
        <f t="shared" si="35"/>
        <v>-1</v>
      </c>
    </row>
    <row r="1102" spans="1:9">
      <c r="A1102" s="154" t="s">
        <v>1226</v>
      </c>
      <c r="B1102" s="154" t="s">
        <v>2861</v>
      </c>
      <c r="C1102" s="154" t="s">
        <v>4171</v>
      </c>
      <c r="D1102" s="179">
        <v>113487395489</v>
      </c>
      <c r="E1102" s="179">
        <v>76594248327</v>
      </c>
      <c r="F1102" s="179">
        <v>64230028467</v>
      </c>
      <c r="G1102" s="179">
        <v>82250935946</v>
      </c>
      <c r="H1102" s="21">
        <f t="shared" si="34"/>
        <v>0.28056826237059435</v>
      </c>
      <c r="I1102" s="21">
        <f t="shared" si="35"/>
        <v>-0.10174893705982335</v>
      </c>
    </row>
    <row r="1103" spans="1:9">
      <c r="A1103" s="154" t="s">
        <v>459</v>
      </c>
      <c r="B1103" s="154" t="s">
        <v>2864</v>
      </c>
      <c r="C1103" s="154" t="s">
        <v>4171</v>
      </c>
      <c r="D1103" s="179">
        <v>6170134894</v>
      </c>
      <c r="E1103" s="179">
        <v>556736094</v>
      </c>
      <c r="F1103" s="179">
        <v>7365263763</v>
      </c>
      <c r="G1103" s="179">
        <v>4676261741</v>
      </c>
      <c r="H1103" s="21">
        <f t="shared" si="34"/>
        <v>-0.36509242690104593</v>
      </c>
      <c r="I1103" s="21">
        <f t="shared" si="35"/>
        <v>-8.8266209322324429E-2</v>
      </c>
    </row>
    <row r="1104" spans="1:9">
      <c r="A1104" s="154" t="s">
        <v>2866</v>
      </c>
      <c r="B1104" s="154" t="s">
        <v>2867</v>
      </c>
      <c r="C1104" s="154" t="s">
        <v>4171</v>
      </c>
      <c r="D1104" s="179"/>
      <c r="E1104" s="179"/>
      <c r="F1104" s="179"/>
      <c r="G1104" s="179"/>
      <c r="H1104" s="21" t="e">
        <f t="shared" si="34"/>
        <v>#DIV/0!</v>
      </c>
      <c r="I1104" s="21" t="e">
        <f t="shared" si="35"/>
        <v>#DIV/0!</v>
      </c>
    </row>
    <row r="1105" spans="1:9">
      <c r="A1105" s="154" t="s">
        <v>887</v>
      </c>
      <c r="B1105" s="154" t="s">
        <v>4180</v>
      </c>
      <c r="C1105" s="154" t="s">
        <v>4171</v>
      </c>
      <c r="D1105" s="179">
        <v>118163410258</v>
      </c>
      <c r="E1105" s="179">
        <v>132128973108</v>
      </c>
      <c r="F1105" s="179">
        <v>134985705896</v>
      </c>
      <c r="G1105" s="179">
        <v>141903061567</v>
      </c>
      <c r="H1105" s="21">
        <f t="shared" si="34"/>
        <v>5.1245097583365533E-2</v>
      </c>
      <c r="I1105" s="21">
        <f t="shared" si="35"/>
        <v>6.2925720940058438E-2</v>
      </c>
    </row>
    <row r="1106" spans="1:9">
      <c r="A1106" s="154" t="s">
        <v>1228</v>
      </c>
      <c r="B1106" s="154" t="s">
        <v>2870</v>
      </c>
      <c r="C1106" s="154" t="s">
        <v>4171</v>
      </c>
      <c r="D1106" s="179">
        <v>3811546078</v>
      </c>
      <c r="E1106" s="179">
        <v>10185730670</v>
      </c>
      <c r="F1106" s="179">
        <v>16770813911</v>
      </c>
      <c r="G1106" s="179"/>
      <c r="H1106" s="21">
        <f t="shared" si="34"/>
        <v>-1</v>
      </c>
      <c r="I1106" s="21">
        <f t="shared" si="35"/>
        <v>-1</v>
      </c>
    </row>
    <row r="1107" spans="1:9">
      <c r="A1107" s="154" t="s">
        <v>909</v>
      </c>
      <c r="B1107" s="154" t="s">
        <v>2871</v>
      </c>
      <c r="C1107" s="154" t="s">
        <v>4171</v>
      </c>
      <c r="D1107" s="179">
        <v>12042325191</v>
      </c>
      <c r="E1107" s="179">
        <v>10336292096</v>
      </c>
      <c r="F1107" s="179">
        <v>6703701573</v>
      </c>
      <c r="G1107" s="179"/>
      <c r="H1107" s="21">
        <f t="shared" si="34"/>
        <v>-1</v>
      </c>
      <c r="I1107" s="21">
        <f t="shared" si="35"/>
        <v>-1</v>
      </c>
    </row>
    <row r="1108" spans="1:9">
      <c r="A1108" s="154" t="s">
        <v>939</v>
      </c>
      <c r="B1108" s="154" t="s">
        <v>4152</v>
      </c>
      <c r="C1108" s="154" t="s">
        <v>4171</v>
      </c>
      <c r="D1108" s="179">
        <v>-908532344</v>
      </c>
      <c r="E1108" s="179">
        <v>274930552</v>
      </c>
      <c r="F1108" s="179">
        <v>278633145</v>
      </c>
      <c r="G1108" s="179">
        <v>-2408042570</v>
      </c>
      <c r="H1108" s="21">
        <f t="shared" si="34"/>
        <v>-9.6423407021443914</v>
      </c>
      <c r="I1108" s="21">
        <f t="shared" si="35"/>
        <v>-1.8664502102429701</v>
      </c>
    </row>
    <row r="1109" spans="1:9">
      <c r="A1109" s="154" t="s">
        <v>1229</v>
      </c>
      <c r="B1109" s="154" t="s">
        <v>2873</v>
      </c>
      <c r="C1109" s="154" t="s">
        <v>4171</v>
      </c>
      <c r="D1109" s="179">
        <v>75022846</v>
      </c>
      <c r="E1109" s="179">
        <v>330410451</v>
      </c>
      <c r="F1109" s="179">
        <v>538889627</v>
      </c>
      <c r="G1109" s="179"/>
      <c r="H1109" s="21">
        <f t="shared" si="34"/>
        <v>-1</v>
      </c>
      <c r="I1109" s="21">
        <f t="shared" si="35"/>
        <v>-1</v>
      </c>
    </row>
    <row r="1110" spans="1:9">
      <c r="A1110" s="154" t="s">
        <v>4153</v>
      </c>
      <c r="B1110" s="154" t="s">
        <v>4154</v>
      </c>
      <c r="C1110" s="154" t="s">
        <v>4171</v>
      </c>
      <c r="D1110" s="179"/>
      <c r="E1110" s="179"/>
      <c r="F1110" s="179"/>
      <c r="G1110" s="179"/>
      <c r="H1110" s="21" t="e">
        <f t="shared" si="34"/>
        <v>#DIV/0!</v>
      </c>
      <c r="I1110" s="21" t="e">
        <f t="shared" si="35"/>
        <v>#DIV/0!</v>
      </c>
    </row>
    <row r="1111" spans="1:9">
      <c r="A1111" s="154" t="s">
        <v>1230</v>
      </c>
      <c r="B1111" s="154" t="s">
        <v>2874</v>
      </c>
      <c r="C1111" s="154" t="s">
        <v>4171</v>
      </c>
      <c r="D1111" s="179">
        <v>342066760598</v>
      </c>
      <c r="E1111" s="179">
        <v>66038477239</v>
      </c>
      <c r="F1111" s="179">
        <v>242577412543</v>
      </c>
      <c r="G1111" s="179">
        <v>161481594524</v>
      </c>
      <c r="H1111" s="21">
        <f t="shared" si="34"/>
        <v>-0.33430902394766338</v>
      </c>
      <c r="I1111" s="21">
        <f t="shared" si="35"/>
        <v>-0.2213587908944421</v>
      </c>
    </row>
    <row r="1112" spans="1:9">
      <c r="A1112" s="154" t="s">
        <v>3524</v>
      </c>
      <c r="B1112" s="154" t="s">
        <v>4138</v>
      </c>
      <c r="C1112" s="154" t="s">
        <v>4171</v>
      </c>
      <c r="D1112" s="179">
        <v>810483234787</v>
      </c>
      <c r="E1112" s="179">
        <v>924356854764</v>
      </c>
      <c r="F1112" s="179">
        <v>875302697378</v>
      </c>
      <c r="G1112" s="179"/>
      <c r="H1112" s="21">
        <f t="shared" si="34"/>
        <v>-1</v>
      </c>
      <c r="I1112" s="21">
        <f t="shared" si="35"/>
        <v>-1</v>
      </c>
    </row>
    <row r="1113" spans="1:9">
      <c r="A1113" s="154" t="s">
        <v>1232</v>
      </c>
      <c r="B1113" s="154" t="s">
        <v>2880</v>
      </c>
      <c r="C1113" s="154" t="s">
        <v>4171</v>
      </c>
      <c r="D1113" s="179">
        <v>155645630000</v>
      </c>
      <c r="E1113" s="179">
        <v>208594769000</v>
      </c>
      <c r="F1113" s="179">
        <v>172925450000</v>
      </c>
      <c r="G1113" s="179">
        <v>140719127000</v>
      </c>
      <c r="H1113" s="21">
        <f t="shared" si="34"/>
        <v>-0.18624397392055361</v>
      </c>
      <c r="I1113" s="21">
        <f t="shared" si="35"/>
        <v>-3.3046922051368832E-2</v>
      </c>
    </row>
    <row r="1114" spans="1:9">
      <c r="A1114" s="154" t="s">
        <v>1233</v>
      </c>
      <c r="B1114" s="154" t="s">
        <v>2881</v>
      </c>
      <c r="C1114" s="154" t="s">
        <v>4171</v>
      </c>
      <c r="D1114" s="179">
        <v>3680904596</v>
      </c>
      <c r="E1114" s="179">
        <v>4579472909</v>
      </c>
      <c r="F1114" s="179">
        <v>-2669000740</v>
      </c>
      <c r="G1114" s="179"/>
      <c r="H1114" s="21">
        <f t="shared" si="34"/>
        <v>1</v>
      </c>
      <c r="I1114" s="21">
        <f t="shared" si="35"/>
        <v>-1</v>
      </c>
    </row>
    <row r="1115" spans="1:9">
      <c r="A1115" s="154" t="s">
        <v>910</v>
      </c>
      <c r="B1115" s="154" t="s">
        <v>2883</v>
      </c>
      <c r="C1115" s="154" t="s">
        <v>4171</v>
      </c>
      <c r="D1115" s="179">
        <v>-1887134908</v>
      </c>
      <c r="E1115" s="179">
        <v>5655096513</v>
      </c>
      <c r="F1115" s="179">
        <v>-2091213034</v>
      </c>
      <c r="G1115" s="179"/>
      <c r="H1115" s="21">
        <f t="shared" si="34"/>
        <v>1</v>
      </c>
      <c r="I1115" s="21">
        <f t="shared" si="35"/>
        <v>0.25992104989487319</v>
      </c>
    </row>
    <row r="1116" spans="1:9">
      <c r="A1116" s="154" t="s">
        <v>1235</v>
      </c>
      <c r="B1116" s="154" t="s">
        <v>3873</v>
      </c>
      <c r="C1116" s="154" t="s">
        <v>4171</v>
      </c>
      <c r="D1116" s="179">
        <v>18943068098</v>
      </c>
      <c r="E1116" s="179">
        <v>2058843286</v>
      </c>
      <c r="F1116" s="179">
        <v>9593503519</v>
      </c>
      <c r="G1116" s="179"/>
      <c r="H1116" s="21">
        <f t="shared" si="34"/>
        <v>-1</v>
      </c>
      <c r="I1116" s="21">
        <f t="shared" si="35"/>
        <v>-1</v>
      </c>
    </row>
    <row r="1117" spans="1:9">
      <c r="A1117" s="154" t="s">
        <v>865</v>
      </c>
      <c r="B1117" s="154" t="s">
        <v>2885</v>
      </c>
      <c r="C1117" s="154" t="s">
        <v>4171</v>
      </c>
      <c r="D1117" s="179">
        <v>-20740594822</v>
      </c>
      <c r="E1117" s="179">
        <v>3126387264</v>
      </c>
      <c r="F1117" s="179">
        <v>14059635417</v>
      </c>
      <c r="G1117" s="179"/>
      <c r="H1117" s="21">
        <f t="shared" si="34"/>
        <v>-1</v>
      </c>
      <c r="I1117" s="21">
        <f t="shared" si="35"/>
        <v>0.25992104989487319</v>
      </c>
    </row>
    <row r="1118" spans="1:9">
      <c r="A1118" s="154" t="s">
        <v>1236</v>
      </c>
      <c r="B1118" s="154" t="s">
        <v>2886</v>
      </c>
      <c r="C1118" s="154" t="s">
        <v>4171</v>
      </c>
      <c r="D1118" s="179">
        <v>3062716359</v>
      </c>
      <c r="E1118" s="179">
        <v>6989448874</v>
      </c>
      <c r="F1118" s="179">
        <v>7302141735</v>
      </c>
      <c r="G1118" s="179"/>
      <c r="H1118" s="21">
        <f t="shared" si="34"/>
        <v>-1</v>
      </c>
      <c r="I1118" s="21">
        <f t="shared" si="35"/>
        <v>-1</v>
      </c>
    </row>
    <row r="1119" spans="1:9">
      <c r="A1119" s="154" t="s">
        <v>940</v>
      </c>
      <c r="B1119" s="154" t="s">
        <v>2889</v>
      </c>
      <c r="C1119" s="154" t="s">
        <v>4171</v>
      </c>
      <c r="D1119" s="179">
        <v>7302518570</v>
      </c>
      <c r="E1119" s="179">
        <v>8695940116</v>
      </c>
      <c r="F1119" s="179">
        <v>10126977506</v>
      </c>
      <c r="G1119" s="179"/>
      <c r="H1119" s="21">
        <f t="shared" si="34"/>
        <v>-1</v>
      </c>
      <c r="I1119" s="21">
        <f t="shared" si="35"/>
        <v>-1</v>
      </c>
    </row>
    <row r="1120" spans="1:9">
      <c r="A1120" s="154" t="s">
        <v>1239</v>
      </c>
      <c r="B1120" s="154" t="s">
        <v>2894</v>
      </c>
      <c r="C1120" s="154" t="s">
        <v>4171</v>
      </c>
      <c r="D1120" s="179">
        <v>8939199190</v>
      </c>
      <c r="E1120" s="179">
        <v>6439158994</v>
      </c>
      <c r="F1120" s="179">
        <v>13247489699</v>
      </c>
      <c r="G1120" s="179">
        <v>16298040989</v>
      </c>
      <c r="H1120" s="21">
        <f t="shared" si="34"/>
        <v>0.23027391296860369</v>
      </c>
      <c r="I1120" s="21">
        <f t="shared" si="35"/>
        <v>0.22164661795522322</v>
      </c>
    </row>
    <row r="1121" spans="1:9">
      <c r="A1121" s="154" t="s">
        <v>1240</v>
      </c>
      <c r="B1121" s="154" t="s">
        <v>2895</v>
      </c>
      <c r="C1121" s="154" t="s">
        <v>4171</v>
      </c>
      <c r="D1121" s="179">
        <v>154518870346</v>
      </c>
      <c r="E1121" s="179">
        <v>-120474174843</v>
      </c>
      <c r="F1121" s="179">
        <v>530812956718</v>
      </c>
      <c r="G1121" s="179"/>
      <c r="H1121" s="21">
        <f t="shared" si="34"/>
        <v>-1</v>
      </c>
      <c r="I1121" s="21">
        <f t="shared" si="35"/>
        <v>-1</v>
      </c>
    </row>
    <row r="1122" spans="1:9">
      <c r="A1122" s="154" t="s">
        <v>1241</v>
      </c>
      <c r="B1122" s="154" t="s">
        <v>2896</v>
      </c>
      <c r="C1122" s="154" t="s">
        <v>4171</v>
      </c>
      <c r="D1122" s="179">
        <v>112928037881</v>
      </c>
      <c r="E1122" s="179">
        <v>93078800565</v>
      </c>
      <c r="F1122" s="179">
        <v>76193497889</v>
      </c>
      <c r="G1122" s="179">
        <v>84247403728</v>
      </c>
      <c r="H1122" s="21">
        <f t="shared" si="34"/>
        <v>0.10570332196499324</v>
      </c>
      <c r="I1122" s="21">
        <f t="shared" si="35"/>
        <v>-9.3046722557744266E-2</v>
      </c>
    </row>
    <row r="1123" spans="1:9">
      <c r="A1123" s="154" t="s">
        <v>1242</v>
      </c>
      <c r="B1123" s="154" t="s">
        <v>2897</v>
      </c>
      <c r="C1123" s="154" t="s">
        <v>4171</v>
      </c>
      <c r="D1123" s="179">
        <v>50024358824</v>
      </c>
      <c r="E1123" s="179">
        <v>54920707952</v>
      </c>
      <c r="F1123" s="179">
        <v>65514125377</v>
      </c>
      <c r="G1123" s="179">
        <v>82485206198</v>
      </c>
      <c r="H1123" s="21">
        <f t="shared" si="34"/>
        <v>0.25904460638587762</v>
      </c>
      <c r="I1123" s="21">
        <f t="shared" si="35"/>
        <v>0.18140329512600362</v>
      </c>
    </row>
    <row r="1124" spans="1:9">
      <c r="A1124" s="154" t="s">
        <v>157</v>
      </c>
      <c r="B1124" s="154" t="s">
        <v>1836</v>
      </c>
      <c r="C1124" s="154" t="s">
        <v>4171</v>
      </c>
      <c r="D1124" s="179">
        <v>-260369478773</v>
      </c>
      <c r="E1124" s="179">
        <v>201952816677</v>
      </c>
      <c r="F1124" s="179">
        <v>113816878813</v>
      </c>
      <c r="G1124" s="179"/>
      <c r="H1124" s="21">
        <f t="shared" si="34"/>
        <v>-1</v>
      </c>
      <c r="I1124" s="21">
        <f t="shared" si="35"/>
        <v>0.25992104989487319</v>
      </c>
    </row>
    <row r="1125" spans="1:9">
      <c r="A1125" s="154" t="s">
        <v>831</v>
      </c>
      <c r="B1125" s="154" t="s">
        <v>2898</v>
      </c>
      <c r="C1125" s="154" t="s">
        <v>4171</v>
      </c>
      <c r="D1125" s="179">
        <v>7003851978</v>
      </c>
      <c r="E1125" s="179">
        <v>4232329885</v>
      </c>
      <c r="F1125" s="179">
        <v>3688190402</v>
      </c>
      <c r="G1125" s="179">
        <v>4407209870</v>
      </c>
      <c r="H1125" s="21">
        <f t="shared" si="34"/>
        <v>0.19495182992995599</v>
      </c>
      <c r="I1125" s="21">
        <f t="shared" si="35"/>
        <v>-0.14307609605966154</v>
      </c>
    </row>
    <row r="1126" spans="1:9">
      <c r="A1126" s="154" t="s">
        <v>1243</v>
      </c>
      <c r="B1126" s="154" t="s">
        <v>2899</v>
      </c>
      <c r="C1126" s="154" t="s">
        <v>4171</v>
      </c>
      <c r="D1126" s="179">
        <v>-42446330632</v>
      </c>
      <c r="E1126" s="179">
        <v>-33800000535</v>
      </c>
      <c r="F1126" s="179">
        <v>-39515094784</v>
      </c>
      <c r="G1126" s="179">
        <v>-188889117289</v>
      </c>
      <c r="H1126" s="21">
        <f t="shared" si="34"/>
        <v>-3.780176242054285</v>
      </c>
      <c r="I1126" s="21">
        <f t="shared" si="35"/>
        <v>-2.348112479633639</v>
      </c>
    </row>
    <row r="1127" spans="1:9">
      <c r="A1127" s="154" t="s">
        <v>1245</v>
      </c>
      <c r="B1127" s="154" t="s">
        <v>2902</v>
      </c>
      <c r="C1127" s="154" t="s">
        <v>4171</v>
      </c>
      <c r="D1127" s="179">
        <v>11021471114</v>
      </c>
      <c r="E1127" s="179">
        <v>6145254737</v>
      </c>
      <c r="F1127" s="179">
        <v>5637629391</v>
      </c>
      <c r="G1127" s="179"/>
      <c r="H1127" s="21">
        <f t="shared" si="34"/>
        <v>-1</v>
      </c>
      <c r="I1127" s="21">
        <f t="shared" si="35"/>
        <v>-1</v>
      </c>
    </row>
    <row r="1128" spans="1:9">
      <c r="A1128" s="154" t="s">
        <v>1247</v>
      </c>
      <c r="B1128" s="154" t="s">
        <v>2904</v>
      </c>
      <c r="C1128" s="154" t="s">
        <v>4171</v>
      </c>
      <c r="D1128" s="179">
        <v>5680656976</v>
      </c>
      <c r="E1128" s="179">
        <v>12503229745</v>
      </c>
      <c r="F1128" s="179">
        <v>5233868802</v>
      </c>
      <c r="G1128" s="179">
        <v>14480858181</v>
      </c>
      <c r="H1128" s="21">
        <f t="shared" si="34"/>
        <v>1.7667598728241871</v>
      </c>
      <c r="I1128" s="21">
        <f t="shared" si="35"/>
        <v>0.36604575155125474</v>
      </c>
    </row>
    <row r="1129" spans="1:9">
      <c r="A1129" s="154" t="s">
        <v>903</v>
      </c>
      <c r="B1129" s="154" t="s">
        <v>2907</v>
      </c>
      <c r="C1129" s="154" t="s">
        <v>4171</v>
      </c>
      <c r="D1129" s="179">
        <v>-2411432588</v>
      </c>
      <c r="E1129" s="179">
        <v>-3392985942</v>
      </c>
      <c r="F1129" s="179">
        <v>5619528486</v>
      </c>
      <c r="G1129" s="179"/>
      <c r="H1129" s="21">
        <f t="shared" si="34"/>
        <v>-1</v>
      </c>
      <c r="I1129" s="21">
        <f t="shared" si="35"/>
        <v>0.25992104989487319</v>
      </c>
    </row>
    <row r="1130" spans="1:9">
      <c r="A1130" s="154" t="s">
        <v>1249</v>
      </c>
      <c r="B1130" s="154" t="s">
        <v>2908</v>
      </c>
      <c r="C1130" s="154" t="s">
        <v>4171</v>
      </c>
      <c r="D1130" s="179">
        <v>0</v>
      </c>
      <c r="E1130" s="179"/>
      <c r="F1130" s="179"/>
      <c r="G1130" s="179"/>
      <c r="H1130" s="21" t="e">
        <f t="shared" si="34"/>
        <v>#DIV/0!</v>
      </c>
      <c r="I1130" s="21" t="e">
        <f t="shared" si="35"/>
        <v>#DIV/0!</v>
      </c>
    </row>
    <row r="1131" spans="1:9">
      <c r="A1131" s="154" t="s">
        <v>1250</v>
      </c>
      <c r="B1131" s="154" t="s">
        <v>2909</v>
      </c>
      <c r="C1131" s="154" t="s">
        <v>4171</v>
      </c>
      <c r="D1131" s="179">
        <v>38583746457</v>
      </c>
      <c r="E1131" s="179">
        <v>61465701491</v>
      </c>
      <c r="F1131" s="179">
        <v>87242802312</v>
      </c>
      <c r="G1131" s="179">
        <v>88303818251</v>
      </c>
      <c r="H1131" s="21">
        <f t="shared" si="34"/>
        <v>1.2161644409421501E-2</v>
      </c>
      <c r="I1131" s="21">
        <f t="shared" si="35"/>
        <v>0.31782688270594406</v>
      </c>
    </row>
    <row r="1132" spans="1:9">
      <c r="A1132" s="154" t="s">
        <v>4284</v>
      </c>
      <c r="B1132" s="154" t="s">
        <v>4285</v>
      </c>
      <c r="C1132" s="154" t="s">
        <v>4171</v>
      </c>
      <c r="D1132" s="179"/>
      <c r="E1132" s="179"/>
      <c r="F1132" s="179"/>
      <c r="G1132" s="179"/>
      <c r="H1132" s="21" t="e">
        <f t="shared" si="34"/>
        <v>#DIV/0!</v>
      </c>
      <c r="I1132" s="21" t="e">
        <f t="shared" si="35"/>
        <v>#DIV/0!</v>
      </c>
    </row>
    <row r="1133" spans="1:9">
      <c r="A1133" s="154" t="s">
        <v>1251</v>
      </c>
      <c r="B1133" s="154" t="s">
        <v>2910</v>
      </c>
      <c r="C1133" s="154" t="s">
        <v>4171</v>
      </c>
      <c r="D1133" s="179">
        <v>12542067866</v>
      </c>
      <c r="E1133" s="179">
        <v>6500839136</v>
      </c>
      <c r="F1133" s="179">
        <v>10809871888</v>
      </c>
      <c r="G1133" s="179"/>
      <c r="H1133" s="21">
        <f t="shared" si="34"/>
        <v>-1</v>
      </c>
      <c r="I1133" s="21">
        <f t="shared" si="35"/>
        <v>-1</v>
      </c>
    </row>
    <row r="1134" spans="1:9">
      <c r="A1134" s="154" t="s">
        <v>3526</v>
      </c>
      <c r="B1134" s="154" t="s">
        <v>3527</v>
      </c>
      <c r="C1134" s="154" t="s">
        <v>4171</v>
      </c>
      <c r="D1134" s="179"/>
      <c r="E1134" s="179"/>
      <c r="F1134" s="179"/>
      <c r="G1134" s="179"/>
      <c r="H1134" s="21" t="e">
        <f t="shared" si="34"/>
        <v>#DIV/0!</v>
      </c>
      <c r="I1134" s="21" t="e">
        <f t="shared" si="35"/>
        <v>#DIV/0!</v>
      </c>
    </row>
    <row r="1135" spans="1:9">
      <c r="A1135" s="154" t="s">
        <v>167</v>
      </c>
      <c r="B1135" s="154" t="s">
        <v>3933</v>
      </c>
      <c r="C1135" s="154" t="s">
        <v>4171</v>
      </c>
      <c r="D1135" s="179">
        <v>71546200021</v>
      </c>
      <c r="E1135" s="179">
        <v>1015479081</v>
      </c>
      <c r="F1135" s="179">
        <v>-276911443953</v>
      </c>
      <c r="G1135" s="179"/>
      <c r="H1135" s="21">
        <f t="shared" si="34"/>
        <v>1</v>
      </c>
      <c r="I1135" s="21">
        <f t="shared" si="35"/>
        <v>-1</v>
      </c>
    </row>
    <row r="1136" spans="1:9">
      <c r="A1136" s="154" t="s">
        <v>476</v>
      </c>
      <c r="B1136" s="154" t="s">
        <v>2187</v>
      </c>
      <c r="C1136" s="154" t="s">
        <v>4171</v>
      </c>
      <c r="D1136" s="179">
        <v>-60920265730</v>
      </c>
      <c r="E1136" s="179">
        <v>7936400287</v>
      </c>
      <c r="F1136" s="179">
        <v>-4443984182</v>
      </c>
      <c r="G1136" s="179">
        <v>5920959905</v>
      </c>
      <c r="H1136" s="21">
        <f t="shared" si="34"/>
        <v>2.3323539559349404</v>
      </c>
      <c r="I1136" s="21">
        <f t="shared" si="35"/>
        <v>0.28000812941366404</v>
      </c>
    </row>
    <row r="1137" spans="1:9">
      <c r="A1137" s="154" t="s">
        <v>2918</v>
      </c>
      <c r="B1137" s="154" t="s">
        <v>2919</v>
      </c>
      <c r="C1137" s="154" t="s">
        <v>4171</v>
      </c>
      <c r="D1137" s="179"/>
      <c r="E1137" s="179"/>
      <c r="F1137" s="179"/>
      <c r="G1137" s="179"/>
      <c r="H1137" s="21" t="e">
        <f t="shared" si="34"/>
        <v>#DIV/0!</v>
      </c>
      <c r="I1137" s="21" t="e">
        <f t="shared" si="35"/>
        <v>#DIV/0!</v>
      </c>
    </row>
    <row r="1138" spans="1:9">
      <c r="A1138" s="154" t="s">
        <v>1255</v>
      </c>
      <c r="B1138" s="154" t="s">
        <v>2922</v>
      </c>
      <c r="C1138" s="154" t="s">
        <v>4171</v>
      </c>
      <c r="D1138" s="179">
        <v>17435006101</v>
      </c>
      <c r="E1138" s="179">
        <v>25468434406</v>
      </c>
      <c r="F1138" s="179">
        <v>25549999821</v>
      </c>
      <c r="G1138" s="179"/>
      <c r="H1138" s="21">
        <f t="shared" si="34"/>
        <v>-1</v>
      </c>
      <c r="I1138" s="21">
        <f t="shared" si="35"/>
        <v>-1</v>
      </c>
    </row>
    <row r="1139" spans="1:9">
      <c r="A1139" s="154" t="s">
        <v>930</v>
      </c>
      <c r="B1139" s="154" t="s">
        <v>2923</v>
      </c>
      <c r="C1139" s="154" t="s">
        <v>4171</v>
      </c>
      <c r="D1139" s="179">
        <v>29939195207</v>
      </c>
      <c r="E1139" s="179">
        <v>55324682061</v>
      </c>
      <c r="F1139" s="179">
        <v>41505309306</v>
      </c>
      <c r="G1139" s="179">
        <v>61498519437</v>
      </c>
      <c r="H1139" s="21">
        <f t="shared" si="34"/>
        <v>0.48170247289567325</v>
      </c>
      <c r="I1139" s="21">
        <f t="shared" si="35"/>
        <v>0.27118330212222475</v>
      </c>
    </row>
    <row r="1140" spans="1:9">
      <c r="A1140" s="154" t="s">
        <v>479</v>
      </c>
      <c r="B1140" s="154" t="s">
        <v>2190</v>
      </c>
      <c r="C1140" s="154" t="s">
        <v>4171</v>
      </c>
      <c r="D1140" s="179">
        <v>-7639451894</v>
      </c>
      <c r="E1140" s="179">
        <v>-15176043736</v>
      </c>
      <c r="F1140" s="179"/>
      <c r="G1140" s="179"/>
      <c r="H1140" s="21" t="e">
        <f t="shared" si="34"/>
        <v>#DIV/0!</v>
      </c>
      <c r="I1140" s="21">
        <f t="shared" si="35"/>
        <v>0.25992104989487319</v>
      </c>
    </row>
    <row r="1141" spans="1:9">
      <c r="A1141" s="154" t="s">
        <v>480</v>
      </c>
      <c r="B1141" s="154" t="s">
        <v>2191</v>
      </c>
      <c r="C1141" s="154" t="s">
        <v>4171</v>
      </c>
      <c r="D1141" s="179">
        <v>-12021344848</v>
      </c>
      <c r="E1141" s="179">
        <v>-13960887527</v>
      </c>
      <c r="F1141" s="179">
        <v>-1036713285</v>
      </c>
      <c r="G1141" s="179">
        <v>-28490849312</v>
      </c>
      <c r="H1141" s="21">
        <f t="shared" si="34"/>
        <v>-26.481898538610896</v>
      </c>
      <c r="I1141" s="21">
        <f t="shared" si="35"/>
        <v>-1.7179195320164404</v>
      </c>
    </row>
    <row r="1142" spans="1:9">
      <c r="A1142" s="154" t="s">
        <v>1257</v>
      </c>
      <c r="B1142" s="154" t="s">
        <v>2929</v>
      </c>
      <c r="C1142" s="154" t="s">
        <v>4171</v>
      </c>
      <c r="D1142" s="179">
        <v>3020110595</v>
      </c>
      <c r="E1142" s="179">
        <v>1542567613</v>
      </c>
      <c r="F1142" s="179">
        <v>2009684254</v>
      </c>
      <c r="G1142" s="179"/>
      <c r="H1142" s="21">
        <f t="shared" si="34"/>
        <v>-1</v>
      </c>
      <c r="I1142" s="21">
        <f t="shared" si="35"/>
        <v>-1</v>
      </c>
    </row>
    <row r="1143" spans="1:9">
      <c r="A1143" s="154" t="s">
        <v>483</v>
      </c>
      <c r="B1143" s="154" t="s">
        <v>2194</v>
      </c>
      <c r="C1143" s="154" t="s">
        <v>4171</v>
      </c>
      <c r="D1143" s="179">
        <v>-12884450156</v>
      </c>
      <c r="E1143" s="179">
        <v>-8853668588</v>
      </c>
      <c r="F1143" s="179">
        <v>-1492747472</v>
      </c>
      <c r="G1143" s="179"/>
      <c r="H1143" s="21">
        <f t="shared" si="34"/>
        <v>1</v>
      </c>
      <c r="I1143" s="21">
        <f t="shared" si="35"/>
        <v>0.25992104989487319</v>
      </c>
    </row>
    <row r="1144" spans="1:9">
      <c r="A1144" s="154" t="s">
        <v>484</v>
      </c>
      <c r="B1144" s="154" t="s">
        <v>2196</v>
      </c>
      <c r="C1144" s="154" t="s">
        <v>4171</v>
      </c>
      <c r="D1144" s="179">
        <v>-8905413767</v>
      </c>
      <c r="E1144" s="179">
        <v>-13164806585</v>
      </c>
      <c r="F1144" s="179">
        <v>-6965785590</v>
      </c>
      <c r="G1144" s="179"/>
      <c r="H1144" s="21">
        <f t="shared" si="34"/>
        <v>1</v>
      </c>
      <c r="I1144" s="21">
        <f t="shared" si="35"/>
        <v>0.25992104989487319</v>
      </c>
    </row>
    <row r="1145" spans="1:9">
      <c r="A1145" s="154" t="s">
        <v>1258</v>
      </c>
      <c r="B1145" s="154" t="s">
        <v>2930</v>
      </c>
      <c r="C1145" s="154" t="s">
        <v>4171</v>
      </c>
      <c r="D1145" s="179"/>
      <c r="E1145" s="179"/>
      <c r="F1145" s="179"/>
      <c r="G1145" s="179"/>
      <c r="H1145" s="21" t="e">
        <f t="shared" si="34"/>
        <v>#DIV/0!</v>
      </c>
      <c r="I1145" s="21" t="e">
        <f t="shared" si="35"/>
        <v>#DIV/0!</v>
      </c>
    </row>
    <row r="1146" spans="1:9">
      <c r="A1146" s="154" t="s">
        <v>1259</v>
      </c>
      <c r="B1146" s="154" t="s">
        <v>2931</v>
      </c>
      <c r="C1146" s="154" t="s">
        <v>4171</v>
      </c>
      <c r="D1146" s="179">
        <v>-25562563827</v>
      </c>
      <c r="E1146" s="179">
        <v>-8561037049</v>
      </c>
      <c r="F1146" s="179">
        <v>-26281416053</v>
      </c>
      <c r="G1146" s="179"/>
      <c r="H1146" s="21">
        <f t="shared" si="34"/>
        <v>1</v>
      </c>
      <c r="I1146" s="21">
        <f t="shared" si="35"/>
        <v>0.25992104989487319</v>
      </c>
    </row>
    <row r="1147" spans="1:9">
      <c r="A1147" s="154" t="s">
        <v>485</v>
      </c>
      <c r="B1147" s="154" t="s">
        <v>2197</v>
      </c>
      <c r="C1147" s="154" t="s">
        <v>4171</v>
      </c>
      <c r="D1147" s="179">
        <v>-73984017119</v>
      </c>
      <c r="E1147" s="179">
        <v>-48855197496</v>
      </c>
      <c r="F1147" s="179">
        <v>-56124140144</v>
      </c>
      <c r="G1147" s="179"/>
      <c r="H1147" s="21">
        <f t="shared" si="34"/>
        <v>1</v>
      </c>
      <c r="I1147" s="21">
        <f t="shared" si="35"/>
        <v>0.25992104989487319</v>
      </c>
    </row>
    <row r="1148" spans="1:9">
      <c r="A1148" s="154" t="s">
        <v>486</v>
      </c>
      <c r="B1148" s="154" t="s">
        <v>2198</v>
      </c>
      <c r="C1148" s="154" t="s">
        <v>4171</v>
      </c>
      <c r="D1148" s="179">
        <v>-34559684006</v>
      </c>
      <c r="E1148" s="179">
        <v>-102600753559</v>
      </c>
      <c r="F1148" s="179">
        <v>-180394235502</v>
      </c>
      <c r="G1148" s="179"/>
      <c r="H1148" s="21">
        <f t="shared" si="34"/>
        <v>1</v>
      </c>
      <c r="I1148" s="21">
        <f t="shared" si="35"/>
        <v>0.25992104989487319</v>
      </c>
    </row>
    <row r="1149" spans="1:9">
      <c r="A1149" s="154" t="s">
        <v>1260</v>
      </c>
      <c r="B1149" s="154" t="s">
        <v>2932</v>
      </c>
      <c r="C1149" s="154" t="s">
        <v>4171</v>
      </c>
      <c r="D1149" s="179">
        <v>-46132849259</v>
      </c>
      <c r="E1149" s="179">
        <v>3841733985</v>
      </c>
      <c r="F1149" s="179">
        <v>20773428524</v>
      </c>
      <c r="G1149" s="179"/>
      <c r="H1149" s="21">
        <f t="shared" si="34"/>
        <v>-1</v>
      </c>
      <c r="I1149" s="21">
        <f t="shared" si="35"/>
        <v>0.25992104989487319</v>
      </c>
    </row>
    <row r="1150" spans="1:9">
      <c r="A1150" s="154" t="s">
        <v>1261</v>
      </c>
      <c r="B1150" s="154" t="s">
        <v>2933</v>
      </c>
      <c r="C1150" s="154" t="s">
        <v>4171</v>
      </c>
      <c r="D1150" s="179">
        <v>35246952682</v>
      </c>
      <c r="E1150" s="179">
        <v>37877680375</v>
      </c>
      <c r="F1150" s="179">
        <v>142965206201</v>
      </c>
      <c r="G1150" s="179">
        <v>49671749785</v>
      </c>
      <c r="H1150" s="21">
        <f t="shared" si="34"/>
        <v>-0.65256056977132837</v>
      </c>
      <c r="I1150" s="21">
        <f t="shared" si="35"/>
        <v>0.12114717739965108</v>
      </c>
    </row>
    <row r="1151" spans="1:9">
      <c r="A1151" s="154" t="s">
        <v>1262</v>
      </c>
      <c r="B1151" s="154" t="s">
        <v>2934</v>
      </c>
      <c r="C1151" s="154" t="s">
        <v>4171</v>
      </c>
      <c r="D1151" s="179">
        <v>13794684762</v>
      </c>
      <c r="E1151" s="179">
        <v>14828072983</v>
      </c>
      <c r="F1151" s="179">
        <v>20254690879</v>
      </c>
      <c r="G1151" s="179">
        <v>29753453858</v>
      </c>
      <c r="H1151" s="21">
        <f t="shared" si="34"/>
        <v>0.46896607979578142</v>
      </c>
      <c r="I1151" s="21">
        <f t="shared" si="35"/>
        <v>0.29203774824521389</v>
      </c>
    </row>
    <row r="1152" spans="1:9">
      <c r="A1152" s="154" t="s">
        <v>1264</v>
      </c>
      <c r="B1152" s="154" t="s">
        <v>2936</v>
      </c>
      <c r="C1152" s="154" t="s">
        <v>4171</v>
      </c>
      <c r="D1152" s="179">
        <v>-40668003315</v>
      </c>
      <c r="E1152" s="179"/>
      <c r="F1152" s="179"/>
      <c r="G1152" s="179"/>
      <c r="H1152" s="21" t="e">
        <f t="shared" si="34"/>
        <v>#DIV/0!</v>
      </c>
      <c r="I1152" s="21">
        <f t="shared" si="35"/>
        <v>0.25992104989487319</v>
      </c>
    </row>
    <row r="1153" spans="1:9">
      <c r="A1153" s="154" t="s">
        <v>174</v>
      </c>
      <c r="B1153" s="154" t="s">
        <v>1852</v>
      </c>
      <c r="C1153" s="154" t="s">
        <v>4171</v>
      </c>
      <c r="D1153" s="179">
        <v>-103996387609</v>
      </c>
      <c r="E1153" s="179">
        <v>3126158043</v>
      </c>
      <c r="F1153" s="179">
        <v>1629126525</v>
      </c>
      <c r="G1153" s="179">
        <v>-2797978741</v>
      </c>
      <c r="H1153" s="21">
        <f t="shared" si="34"/>
        <v>-2.7174717236894783</v>
      </c>
      <c r="I1153" s="21">
        <f t="shared" si="35"/>
        <v>0.25424591847642852</v>
      </c>
    </row>
    <row r="1154" spans="1:9">
      <c r="A1154" s="154" t="s">
        <v>904</v>
      </c>
      <c r="B1154" s="154" t="s">
        <v>2940</v>
      </c>
      <c r="C1154" s="154" t="s">
        <v>4171</v>
      </c>
      <c r="D1154" s="179">
        <v>56674027288</v>
      </c>
      <c r="E1154" s="179">
        <v>79056153431</v>
      </c>
      <c r="F1154" s="179">
        <v>99701980942</v>
      </c>
      <c r="G1154" s="179">
        <v>80477352351</v>
      </c>
      <c r="H1154" s="21">
        <f t="shared" si="34"/>
        <v>-0.19282092902631107</v>
      </c>
      <c r="I1154" s="21">
        <f t="shared" si="35"/>
        <v>0.12399195215442416</v>
      </c>
    </row>
    <row r="1155" spans="1:9">
      <c r="A1155" s="154" t="s">
        <v>97</v>
      </c>
      <c r="B1155" s="154" t="s">
        <v>1854</v>
      </c>
      <c r="C1155" s="154" t="s">
        <v>4171</v>
      </c>
      <c r="D1155" s="179">
        <v>-9630484935</v>
      </c>
      <c r="E1155" s="179">
        <v>-21649550837</v>
      </c>
      <c r="F1155" s="179">
        <v>-36034129704</v>
      </c>
      <c r="G1155" s="179"/>
      <c r="H1155" s="21">
        <f t="shared" ref="H1155:H1218" si="36">(G1155-F1155)/ABS(F1155)</f>
        <v>1</v>
      </c>
      <c r="I1155" s="21">
        <f t="shared" ref="I1155:I1218" si="37">(1+(G1155-D1155)/ABS(D1155))^(1/3)-1</f>
        <v>0.25992104989487319</v>
      </c>
    </row>
    <row r="1156" spans="1:9">
      <c r="A1156" s="154" t="s">
        <v>1266</v>
      </c>
      <c r="B1156" s="154" t="s">
        <v>2941</v>
      </c>
      <c r="C1156" s="154" t="s">
        <v>4171</v>
      </c>
      <c r="D1156" s="179">
        <v>837860375</v>
      </c>
      <c r="E1156" s="179">
        <v>734356700</v>
      </c>
      <c r="F1156" s="179">
        <v>621448614</v>
      </c>
      <c r="G1156" s="179"/>
      <c r="H1156" s="21">
        <f t="shared" si="36"/>
        <v>-1</v>
      </c>
      <c r="I1156" s="21">
        <f t="shared" si="37"/>
        <v>-1</v>
      </c>
    </row>
    <row r="1157" spans="1:9">
      <c r="A1157" s="154" t="s">
        <v>1267</v>
      </c>
      <c r="B1157" s="154" t="s">
        <v>2943</v>
      </c>
      <c r="C1157" s="154" t="s">
        <v>4171</v>
      </c>
      <c r="D1157" s="179">
        <v>34475991461</v>
      </c>
      <c r="E1157" s="179">
        <v>-1288698762</v>
      </c>
      <c r="F1157" s="179">
        <v>59670734031</v>
      </c>
      <c r="G1157" s="179"/>
      <c r="H1157" s="21">
        <f t="shared" si="36"/>
        <v>-1</v>
      </c>
      <c r="I1157" s="21">
        <f t="shared" si="37"/>
        <v>-1</v>
      </c>
    </row>
    <row r="1158" spans="1:9">
      <c r="A1158" s="154" t="s">
        <v>1268</v>
      </c>
      <c r="B1158" s="154" t="s">
        <v>2944</v>
      </c>
      <c r="C1158" s="154" t="s">
        <v>4171</v>
      </c>
      <c r="D1158" s="179">
        <v>16642253015</v>
      </c>
      <c r="E1158" s="179">
        <v>13352891775</v>
      </c>
      <c r="F1158" s="179">
        <v>14056327020</v>
      </c>
      <c r="G1158" s="179"/>
      <c r="H1158" s="21">
        <f t="shared" si="36"/>
        <v>-1</v>
      </c>
      <c r="I1158" s="21">
        <f t="shared" si="37"/>
        <v>-1</v>
      </c>
    </row>
    <row r="1159" spans="1:9">
      <c r="A1159" s="154" t="s">
        <v>952</v>
      </c>
      <c r="B1159" s="154" t="s">
        <v>2945</v>
      </c>
      <c r="C1159" s="154" t="s">
        <v>4171</v>
      </c>
      <c r="D1159" s="179">
        <v>-25247311907</v>
      </c>
      <c r="E1159" s="179">
        <v>4224092653</v>
      </c>
      <c r="F1159" s="179">
        <v>92694656427</v>
      </c>
      <c r="G1159" s="179"/>
      <c r="H1159" s="21">
        <f t="shared" si="36"/>
        <v>-1</v>
      </c>
      <c r="I1159" s="21">
        <f t="shared" si="37"/>
        <v>0.25992104989487319</v>
      </c>
    </row>
    <row r="1160" spans="1:9">
      <c r="A1160" s="154" t="s">
        <v>1269</v>
      </c>
      <c r="B1160" s="154" t="s">
        <v>2946</v>
      </c>
      <c r="C1160" s="154" t="s">
        <v>4171</v>
      </c>
      <c r="D1160" s="179">
        <v>40533917643</v>
      </c>
      <c r="E1160" s="179">
        <v>522026248</v>
      </c>
      <c r="F1160" s="179">
        <v>117663817</v>
      </c>
      <c r="G1160" s="179"/>
      <c r="H1160" s="21">
        <f t="shared" si="36"/>
        <v>-1</v>
      </c>
      <c r="I1160" s="21">
        <f t="shared" si="37"/>
        <v>-1</v>
      </c>
    </row>
    <row r="1161" spans="1:9">
      <c r="A1161" s="154" t="s">
        <v>494</v>
      </c>
      <c r="B1161" s="154" t="s">
        <v>2206</v>
      </c>
      <c r="C1161" s="154" t="s">
        <v>4171</v>
      </c>
      <c r="D1161" s="179">
        <v>-20172202177</v>
      </c>
      <c r="E1161" s="179">
        <v>-21072850469</v>
      </c>
      <c r="F1161" s="179">
        <v>-20399181526</v>
      </c>
      <c r="G1161" s="179"/>
      <c r="H1161" s="21">
        <f t="shared" si="36"/>
        <v>1</v>
      </c>
      <c r="I1161" s="21">
        <f t="shared" si="37"/>
        <v>0.25992104989487319</v>
      </c>
    </row>
    <row r="1162" spans="1:9">
      <c r="A1162" s="154" t="s">
        <v>1270</v>
      </c>
      <c r="B1162" s="154" t="s">
        <v>2947</v>
      </c>
      <c r="C1162" s="154" t="s">
        <v>4171</v>
      </c>
      <c r="D1162" s="179">
        <v>1282743832</v>
      </c>
      <c r="E1162" s="179">
        <v>1608057321</v>
      </c>
      <c r="F1162" s="179">
        <v>2775740138</v>
      </c>
      <c r="G1162" s="179"/>
      <c r="H1162" s="21">
        <f t="shared" si="36"/>
        <v>-1</v>
      </c>
      <c r="I1162" s="21">
        <f t="shared" si="37"/>
        <v>-1</v>
      </c>
    </row>
    <row r="1163" spans="1:9">
      <c r="A1163" s="154" t="s">
        <v>181</v>
      </c>
      <c r="B1163" s="154" t="s">
        <v>4253</v>
      </c>
      <c r="C1163" s="154" t="s">
        <v>4171</v>
      </c>
      <c r="D1163" s="179">
        <v>-22232386519</v>
      </c>
      <c r="E1163" s="179">
        <v>-70848527521</v>
      </c>
      <c r="F1163" s="179">
        <v>-5922698909</v>
      </c>
      <c r="G1163" s="179"/>
      <c r="H1163" s="21">
        <f t="shared" si="36"/>
        <v>1</v>
      </c>
      <c r="I1163" s="21">
        <f t="shared" si="37"/>
        <v>0.25992104989487319</v>
      </c>
    </row>
    <row r="1164" spans="1:9">
      <c r="A1164" s="154" t="s">
        <v>1271</v>
      </c>
      <c r="B1164" s="154" t="s">
        <v>2949</v>
      </c>
      <c r="C1164" s="154" t="s">
        <v>4171</v>
      </c>
      <c r="D1164" s="179">
        <v>3179664113</v>
      </c>
      <c r="E1164" s="179">
        <v>5450836021</v>
      </c>
      <c r="F1164" s="179">
        <v>7946227757</v>
      </c>
      <c r="G1164" s="179"/>
      <c r="H1164" s="21">
        <f t="shared" si="36"/>
        <v>-1</v>
      </c>
      <c r="I1164" s="21">
        <f t="shared" si="37"/>
        <v>-1</v>
      </c>
    </row>
    <row r="1165" spans="1:9">
      <c r="A1165" s="154" t="s">
        <v>1272</v>
      </c>
      <c r="B1165" s="154" t="s">
        <v>2950</v>
      </c>
      <c r="C1165" s="154" t="s">
        <v>4171</v>
      </c>
      <c r="D1165" s="179">
        <v>898967665</v>
      </c>
      <c r="E1165" s="179">
        <v>858742079</v>
      </c>
      <c r="F1165" s="179">
        <v>1150633227</v>
      </c>
      <c r="G1165" s="179"/>
      <c r="H1165" s="21">
        <f t="shared" si="36"/>
        <v>-1</v>
      </c>
      <c r="I1165" s="21">
        <f t="shared" si="37"/>
        <v>-1</v>
      </c>
    </row>
    <row r="1166" spans="1:9">
      <c r="A1166" s="154" t="s">
        <v>495</v>
      </c>
      <c r="B1166" s="154" t="s">
        <v>2207</v>
      </c>
      <c r="C1166" s="154" t="s">
        <v>4171</v>
      </c>
      <c r="D1166" s="179">
        <v>-29502611494</v>
      </c>
      <c r="E1166" s="179">
        <v>-18570287109</v>
      </c>
      <c r="F1166" s="179">
        <v>-5965776803</v>
      </c>
      <c r="G1166" s="179">
        <v>-5341024306</v>
      </c>
      <c r="H1166" s="21">
        <f t="shared" si="36"/>
        <v>0.10472274066402078</v>
      </c>
      <c r="I1166" s="21">
        <f t="shared" si="37"/>
        <v>0.22069752167151591</v>
      </c>
    </row>
    <row r="1167" spans="1:9">
      <c r="A1167" s="154" t="s">
        <v>3563</v>
      </c>
      <c r="B1167" s="154" t="s">
        <v>3564</v>
      </c>
      <c r="C1167" s="154" t="s">
        <v>4171</v>
      </c>
      <c r="D1167" s="179">
        <v>9579475830</v>
      </c>
      <c r="E1167" s="179">
        <v>3110023536</v>
      </c>
      <c r="F1167" s="179">
        <v>14163706074</v>
      </c>
      <c r="G1167" s="179">
        <v>9111849803</v>
      </c>
      <c r="H1167" s="21">
        <f t="shared" si="36"/>
        <v>-0.35667615838721617</v>
      </c>
      <c r="I1167" s="21">
        <f t="shared" si="37"/>
        <v>-1.6543997335694782E-2</v>
      </c>
    </row>
    <row r="1168" spans="1:9">
      <c r="A1168" s="154" t="s">
        <v>1273</v>
      </c>
      <c r="B1168" s="154" t="s">
        <v>2951</v>
      </c>
      <c r="C1168" s="154" t="s">
        <v>4171</v>
      </c>
      <c r="D1168" s="179">
        <v>-12446436277</v>
      </c>
      <c r="E1168" s="179">
        <v>-7495027702</v>
      </c>
      <c r="F1168" s="179">
        <v>-1912908586</v>
      </c>
      <c r="G1168" s="179"/>
      <c r="H1168" s="21">
        <f t="shared" si="36"/>
        <v>1</v>
      </c>
      <c r="I1168" s="21">
        <f t="shared" si="37"/>
        <v>0.25992104989487319</v>
      </c>
    </row>
    <row r="1169" spans="1:9">
      <c r="A1169" s="154" t="s">
        <v>3909</v>
      </c>
      <c r="B1169" s="154" t="s">
        <v>3910</v>
      </c>
      <c r="C1169" s="154" t="s">
        <v>4171</v>
      </c>
      <c r="D1169" s="179">
        <v>2600023894</v>
      </c>
      <c r="E1169" s="179">
        <v>5980776797</v>
      </c>
      <c r="F1169" s="179">
        <v>2731912554</v>
      </c>
      <c r="G1169" s="179">
        <v>16694938135</v>
      </c>
      <c r="H1169" s="21">
        <f t="shared" si="36"/>
        <v>5.11108071909391</v>
      </c>
      <c r="I1169" s="21">
        <f t="shared" si="37"/>
        <v>0.85867086628706391</v>
      </c>
    </row>
    <row r="1170" spans="1:9">
      <c r="A1170" s="154" t="s">
        <v>1274</v>
      </c>
      <c r="B1170" s="154" t="s">
        <v>2952</v>
      </c>
      <c r="C1170" s="154" t="s">
        <v>4171</v>
      </c>
      <c r="D1170" s="179">
        <v>-4403471970</v>
      </c>
      <c r="E1170" s="179">
        <v>508460875</v>
      </c>
      <c r="F1170" s="179">
        <v>-2375462449</v>
      </c>
      <c r="G1170" s="179"/>
      <c r="H1170" s="21">
        <f t="shared" si="36"/>
        <v>1</v>
      </c>
      <c r="I1170" s="21">
        <f t="shared" si="37"/>
        <v>0.25992104989487319</v>
      </c>
    </row>
    <row r="1171" spans="1:9">
      <c r="A1171" s="154" t="s">
        <v>799</v>
      </c>
      <c r="B1171" s="154" t="s">
        <v>2953</v>
      </c>
      <c r="C1171" s="154" t="s">
        <v>4171</v>
      </c>
      <c r="D1171" s="179">
        <v>412441432957</v>
      </c>
      <c r="E1171" s="179">
        <v>16893850977</v>
      </c>
      <c r="F1171" s="179"/>
      <c r="G1171" s="179"/>
      <c r="H1171" s="21" t="e">
        <f t="shared" si="36"/>
        <v>#DIV/0!</v>
      </c>
      <c r="I1171" s="21">
        <f t="shared" si="37"/>
        <v>-1</v>
      </c>
    </row>
    <row r="1172" spans="1:9">
      <c r="A1172" s="154" t="s">
        <v>3840</v>
      </c>
      <c r="B1172" s="154" t="s">
        <v>3841</v>
      </c>
      <c r="C1172" s="154" t="s">
        <v>4171</v>
      </c>
      <c r="D1172" s="179"/>
      <c r="E1172" s="179"/>
      <c r="F1172" s="179"/>
      <c r="G1172" s="179"/>
      <c r="H1172" s="21" t="e">
        <f t="shared" si="36"/>
        <v>#DIV/0!</v>
      </c>
      <c r="I1172" s="21" t="e">
        <f t="shared" si="37"/>
        <v>#DIV/0!</v>
      </c>
    </row>
    <row r="1173" spans="1:9">
      <c r="A1173" s="154" t="s">
        <v>496</v>
      </c>
      <c r="B1173" s="154" t="s">
        <v>3801</v>
      </c>
      <c r="C1173" s="154" t="s">
        <v>4171</v>
      </c>
      <c r="D1173" s="179">
        <v>-74820665324</v>
      </c>
      <c r="E1173" s="179">
        <v>-2401412034</v>
      </c>
      <c r="F1173" s="179"/>
      <c r="G1173" s="179"/>
      <c r="H1173" s="21" t="e">
        <f t="shared" si="36"/>
        <v>#DIV/0!</v>
      </c>
      <c r="I1173" s="21">
        <f t="shared" si="37"/>
        <v>0.25992104989487319</v>
      </c>
    </row>
    <row r="1174" spans="1:9">
      <c r="A1174" s="154" t="s">
        <v>1276</v>
      </c>
      <c r="B1174" s="154" t="s">
        <v>4215</v>
      </c>
      <c r="C1174" s="154" t="s">
        <v>4171</v>
      </c>
      <c r="D1174" s="179">
        <v>123839937386</v>
      </c>
      <c r="E1174" s="179">
        <v>103214087276</v>
      </c>
      <c r="F1174" s="179">
        <v>97791437986</v>
      </c>
      <c r="G1174" s="179">
        <v>178075957992</v>
      </c>
      <c r="H1174" s="21">
        <f t="shared" si="36"/>
        <v>0.82097698591459178</v>
      </c>
      <c r="I1174" s="21">
        <f t="shared" si="37"/>
        <v>0.12870778857800369</v>
      </c>
    </row>
    <row r="1175" spans="1:9">
      <c r="A1175" s="154" t="s">
        <v>2956</v>
      </c>
      <c r="B1175" s="154" t="s">
        <v>2957</v>
      </c>
      <c r="C1175" s="154" t="s">
        <v>4171</v>
      </c>
      <c r="D1175" s="179">
        <v>31299616183</v>
      </c>
      <c r="E1175" s="179">
        <v>41522457876</v>
      </c>
      <c r="F1175" s="179">
        <v>56917410483</v>
      </c>
      <c r="G1175" s="179"/>
      <c r="H1175" s="21">
        <f t="shared" si="36"/>
        <v>-1</v>
      </c>
      <c r="I1175" s="21">
        <f t="shared" si="37"/>
        <v>-1</v>
      </c>
    </row>
    <row r="1176" spans="1:9">
      <c r="A1176" s="154" t="s">
        <v>1277</v>
      </c>
      <c r="B1176" s="154" t="s">
        <v>2958</v>
      </c>
      <c r="C1176" s="154" t="s">
        <v>4171</v>
      </c>
      <c r="D1176" s="179">
        <v>267269209</v>
      </c>
      <c r="E1176" s="179">
        <v>1332472696</v>
      </c>
      <c r="F1176" s="179">
        <v>-4480788421</v>
      </c>
      <c r="G1176" s="179"/>
      <c r="H1176" s="21">
        <f t="shared" si="36"/>
        <v>1</v>
      </c>
      <c r="I1176" s="21">
        <f t="shared" si="37"/>
        <v>-1</v>
      </c>
    </row>
    <row r="1177" spans="1:9">
      <c r="A1177" s="154" t="s">
        <v>3988</v>
      </c>
      <c r="B1177" s="154" t="s">
        <v>4216</v>
      </c>
      <c r="C1177" s="154" t="s">
        <v>4171</v>
      </c>
      <c r="D1177" s="179">
        <v>382234760</v>
      </c>
      <c r="E1177" s="179">
        <v>1487758307</v>
      </c>
      <c r="F1177" s="179">
        <v>441173946</v>
      </c>
      <c r="G1177" s="179"/>
      <c r="H1177" s="21">
        <f t="shared" si="36"/>
        <v>-1</v>
      </c>
      <c r="I1177" s="21">
        <f t="shared" si="37"/>
        <v>-1</v>
      </c>
    </row>
    <row r="1178" spans="1:9">
      <c r="A1178" s="154" t="s">
        <v>184</v>
      </c>
      <c r="B1178" s="154" t="s">
        <v>3732</v>
      </c>
      <c r="C1178" s="154" t="s">
        <v>4171</v>
      </c>
      <c r="D1178" s="179">
        <v>-84485474798</v>
      </c>
      <c r="E1178" s="179">
        <v>6920716269</v>
      </c>
      <c r="F1178" s="179">
        <v>-3748737230</v>
      </c>
      <c r="G1178" s="179"/>
      <c r="H1178" s="21">
        <f t="shared" si="36"/>
        <v>1</v>
      </c>
      <c r="I1178" s="21">
        <f t="shared" si="37"/>
        <v>0.25992104989487319</v>
      </c>
    </row>
    <row r="1179" spans="1:9">
      <c r="A1179" s="154" t="s">
        <v>1281</v>
      </c>
      <c r="B1179" s="154" t="s">
        <v>2963</v>
      </c>
      <c r="C1179" s="154" t="s">
        <v>4171</v>
      </c>
      <c r="D1179" s="179">
        <v>731013812</v>
      </c>
      <c r="E1179" s="179">
        <v>2191913825</v>
      </c>
      <c r="F1179" s="179">
        <v>2468849581</v>
      </c>
      <c r="G1179" s="179"/>
      <c r="H1179" s="21">
        <f t="shared" si="36"/>
        <v>-1</v>
      </c>
      <c r="I1179" s="21">
        <f t="shared" si="37"/>
        <v>-1</v>
      </c>
    </row>
    <row r="1180" spans="1:9">
      <c r="A1180" s="154" t="s">
        <v>1282</v>
      </c>
      <c r="B1180" s="154" t="s">
        <v>2964</v>
      </c>
      <c r="C1180" s="154" t="s">
        <v>4171</v>
      </c>
      <c r="D1180" s="179">
        <v>5606681013</v>
      </c>
      <c r="E1180" s="179">
        <v>-25223756283</v>
      </c>
      <c r="F1180" s="179">
        <v>3390222099</v>
      </c>
      <c r="G1180" s="179">
        <v>8150256379</v>
      </c>
      <c r="H1180" s="21">
        <f t="shared" si="36"/>
        <v>1.4040479181007191</v>
      </c>
      <c r="I1180" s="21">
        <f t="shared" si="37"/>
        <v>0.13280495705286444</v>
      </c>
    </row>
    <row r="1181" spans="1:9">
      <c r="A1181" s="154" t="s">
        <v>503</v>
      </c>
      <c r="B1181" s="154" t="s">
        <v>2966</v>
      </c>
      <c r="C1181" s="154" t="s">
        <v>4171</v>
      </c>
      <c r="D1181" s="179">
        <v>-9899567006</v>
      </c>
      <c r="E1181" s="179">
        <v>-40106313484</v>
      </c>
      <c r="F1181" s="179">
        <v>-71595374541</v>
      </c>
      <c r="G1181" s="179"/>
      <c r="H1181" s="21">
        <f t="shared" si="36"/>
        <v>1</v>
      </c>
      <c r="I1181" s="21">
        <f t="shared" si="37"/>
        <v>0.25992104989487319</v>
      </c>
    </row>
    <row r="1182" spans="1:9">
      <c r="A1182" s="154" t="s">
        <v>1283</v>
      </c>
      <c r="B1182" s="154" t="s">
        <v>2967</v>
      </c>
      <c r="C1182" s="154" t="s">
        <v>4171</v>
      </c>
      <c r="D1182" s="179">
        <v>35678379734</v>
      </c>
      <c r="E1182" s="179">
        <v>34787080343</v>
      </c>
      <c r="F1182" s="179">
        <v>43966359000</v>
      </c>
      <c r="G1182" s="179"/>
      <c r="H1182" s="21">
        <f t="shared" si="36"/>
        <v>-1</v>
      </c>
      <c r="I1182" s="21">
        <f t="shared" si="37"/>
        <v>-1</v>
      </c>
    </row>
    <row r="1183" spans="1:9">
      <c r="A1183" s="154" t="s">
        <v>1284</v>
      </c>
      <c r="B1183" s="154" t="s">
        <v>2969</v>
      </c>
      <c r="C1183" s="154" t="s">
        <v>4171</v>
      </c>
      <c r="D1183" s="179">
        <v>-73363068</v>
      </c>
      <c r="E1183" s="179">
        <v>-8031064206</v>
      </c>
      <c r="F1183" s="179">
        <v>-756335355</v>
      </c>
      <c r="G1183" s="179">
        <v>236466127</v>
      </c>
      <c r="H1183" s="21">
        <f t="shared" si="36"/>
        <v>1.312647194709019</v>
      </c>
      <c r="I1183" s="21">
        <f t="shared" si="37"/>
        <v>0.73505434507959366</v>
      </c>
    </row>
    <row r="1184" spans="1:9">
      <c r="A1184" s="154" t="s">
        <v>798</v>
      </c>
      <c r="B1184" s="154" t="s">
        <v>2970</v>
      </c>
      <c r="C1184" s="154" t="s">
        <v>4171</v>
      </c>
      <c r="D1184" s="179">
        <v>21518157635</v>
      </c>
      <c r="E1184" s="179">
        <v>20300998781</v>
      </c>
      <c r="F1184" s="179">
        <v>13527541843</v>
      </c>
      <c r="G1184" s="179"/>
      <c r="H1184" s="21">
        <f t="shared" si="36"/>
        <v>-1</v>
      </c>
      <c r="I1184" s="21">
        <f t="shared" si="37"/>
        <v>-1</v>
      </c>
    </row>
    <row r="1185" spans="1:9">
      <c r="A1185" s="154" t="s">
        <v>1285</v>
      </c>
      <c r="B1185" s="154" t="s">
        <v>2971</v>
      </c>
      <c r="C1185" s="154" t="s">
        <v>4171</v>
      </c>
      <c r="D1185" s="179">
        <v>5380870470</v>
      </c>
      <c r="E1185" s="179">
        <v>5686463448</v>
      </c>
      <c r="F1185" s="179">
        <v>3072699554</v>
      </c>
      <c r="G1185" s="179"/>
      <c r="H1185" s="21">
        <f t="shared" si="36"/>
        <v>-1</v>
      </c>
      <c r="I1185" s="21">
        <f t="shared" si="37"/>
        <v>-1</v>
      </c>
    </row>
    <row r="1186" spans="1:9">
      <c r="A1186" s="154" t="s">
        <v>1286</v>
      </c>
      <c r="B1186" s="154" t="s">
        <v>2972</v>
      </c>
      <c r="C1186" s="154" t="s">
        <v>4171</v>
      </c>
      <c r="D1186" s="179">
        <v>36073309759</v>
      </c>
      <c r="E1186" s="179">
        <v>23166200405</v>
      </c>
      <c r="F1186" s="179">
        <v>26481680644</v>
      </c>
      <c r="G1186" s="179"/>
      <c r="H1186" s="21">
        <f t="shared" si="36"/>
        <v>-1</v>
      </c>
      <c r="I1186" s="21">
        <f t="shared" si="37"/>
        <v>-1</v>
      </c>
    </row>
    <row r="1187" spans="1:9">
      <c r="A1187" s="154" t="s">
        <v>3842</v>
      </c>
      <c r="B1187" s="154" t="s">
        <v>3843</v>
      </c>
      <c r="C1187" s="154" t="s">
        <v>4171</v>
      </c>
      <c r="D1187" s="179">
        <v>-22515770791</v>
      </c>
      <c r="E1187" s="179">
        <v>-16631789059</v>
      </c>
      <c r="F1187" s="179">
        <v>-17047949867</v>
      </c>
      <c r="G1187" s="179"/>
      <c r="H1187" s="21">
        <f t="shared" si="36"/>
        <v>1</v>
      </c>
      <c r="I1187" s="21">
        <f t="shared" si="37"/>
        <v>0.25992104989487319</v>
      </c>
    </row>
    <row r="1188" spans="1:9">
      <c r="A1188" s="154" t="s">
        <v>848</v>
      </c>
      <c r="B1188" s="154" t="s">
        <v>2973</v>
      </c>
      <c r="C1188" s="154" t="s">
        <v>4171</v>
      </c>
      <c r="D1188" s="179">
        <v>48851377858</v>
      </c>
      <c r="E1188" s="179">
        <v>45191627189</v>
      </c>
      <c r="F1188" s="179">
        <v>45797661332</v>
      </c>
      <c r="G1188" s="179">
        <v>42625281402</v>
      </c>
      <c r="H1188" s="21">
        <f t="shared" si="36"/>
        <v>-6.9269474417100352E-2</v>
      </c>
      <c r="I1188" s="21">
        <f t="shared" si="37"/>
        <v>-4.4427857247324232E-2</v>
      </c>
    </row>
    <row r="1189" spans="1:9">
      <c r="A1189" s="154" t="s">
        <v>505</v>
      </c>
      <c r="B1189" s="154" t="s">
        <v>2219</v>
      </c>
      <c r="C1189" s="154" t="s">
        <v>4171</v>
      </c>
      <c r="D1189" s="179">
        <v>26832448788</v>
      </c>
      <c r="E1189" s="179">
        <v>-41391047888</v>
      </c>
      <c r="F1189" s="179"/>
      <c r="G1189" s="179"/>
      <c r="H1189" s="21" t="e">
        <f t="shared" si="36"/>
        <v>#DIV/0!</v>
      </c>
      <c r="I1189" s="21">
        <f t="shared" si="37"/>
        <v>-1</v>
      </c>
    </row>
    <row r="1190" spans="1:9">
      <c r="A1190" s="154" t="s">
        <v>1289</v>
      </c>
      <c r="B1190" s="154" t="s">
        <v>2978</v>
      </c>
      <c r="C1190" s="154" t="s">
        <v>4171</v>
      </c>
      <c r="D1190" s="179">
        <v>-502720205</v>
      </c>
      <c r="E1190" s="179">
        <v>7130202255</v>
      </c>
      <c r="F1190" s="179">
        <v>7956445279</v>
      </c>
      <c r="G1190" s="179"/>
      <c r="H1190" s="21">
        <f t="shared" si="36"/>
        <v>-1</v>
      </c>
      <c r="I1190" s="21">
        <f t="shared" si="37"/>
        <v>0.25992104989487319</v>
      </c>
    </row>
    <row r="1191" spans="1:9">
      <c r="A1191" s="154" t="s">
        <v>892</v>
      </c>
      <c r="B1191" s="154" t="s">
        <v>2980</v>
      </c>
      <c r="C1191" s="154" t="s">
        <v>4171</v>
      </c>
      <c r="D1191" s="179">
        <v>41690924741</v>
      </c>
      <c r="E1191" s="179">
        <v>25114127514</v>
      </c>
      <c r="F1191" s="179">
        <v>40785250271</v>
      </c>
      <c r="G1191" s="179">
        <v>13899020335</v>
      </c>
      <c r="H1191" s="21">
        <f t="shared" si="36"/>
        <v>-0.65921453852441414</v>
      </c>
      <c r="I1191" s="21">
        <f t="shared" si="37"/>
        <v>-0.30660470994026567</v>
      </c>
    </row>
    <row r="1192" spans="1:9">
      <c r="A1192" s="154" t="s">
        <v>1290</v>
      </c>
      <c r="B1192" s="154" t="s">
        <v>2981</v>
      </c>
      <c r="C1192" s="154" t="s">
        <v>4171</v>
      </c>
      <c r="D1192" s="179">
        <v>10979228168</v>
      </c>
      <c r="E1192" s="179">
        <v>12608366713</v>
      </c>
      <c r="F1192" s="179">
        <v>22114600033</v>
      </c>
      <c r="G1192" s="179"/>
      <c r="H1192" s="21">
        <f t="shared" si="36"/>
        <v>-1</v>
      </c>
      <c r="I1192" s="21">
        <f t="shared" si="37"/>
        <v>-1</v>
      </c>
    </row>
    <row r="1193" spans="1:9">
      <c r="A1193" s="154" t="s">
        <v>1291</v>
      </c>
      <c r="B1193" s="154" t="s">
        <v>2982</v>
      </c>
      <c r="C1193" s="154" t="s">
        <v>4171</v>
      </c>
      <c r="D1193" s="179">
        <v>-20483544866</v>
      </c>
      <c r="E1193" s="179">
        <v>-33887616941</v>
      </c>
      <c r="F1193" s="179">
        <v>30104097248</v>
      </c>
      <c r="G1193" s="179"/>
      <c r="H1193" s="21">
        <f t="shared" si="36"/>
        <v>-1</v>
      </c>
      <c r="I1193" s="21">
        <f t="shared" si="37"/>
        <v>0.25992104989487319</v>
      </c>
    </row>
    <row r="1194" spans="1:9">
      <c r="A1194" s="154" t="s">
        <v>1598</v>
      </c>
      <c r="B1194" s="154" t="s">
        <v>2985</v>
      </c>
      <c r="C1194" s="154" t="s">
        <v>4171</v>
      </c>
      <c r="D1194" s="179">
        <v>-145251265423</v>
      </c>
      <c r="E1194" s="179">
        <v>-385506615174</v>
      </c>
      <c r="F1194" s="179">
        <v>27040308872</v>
      </c>
      <c r="G1194" s="179">
        <v>563021992217</v>
      </c>
      <c r="H1194" s="21">
        <f t="shared" si="36"/>
        <v>19.821581398428634</v>
      </c>
      <c r="I1194" s="21">
        <f t="shared" si="37"/>
        <v>0.80453520682643287</v>
      </c>
    </row>
    <row r="1195" spans="1:9">
      <c r="A1195" s="154" t="s">
        <v>1292</v>
      </c>
      <c r="B1195" s="154" t="s">
        <v>2986</v>
      </c>
      <c r="C1195" s="154" t="s">
        <v>4171</v>
      </c>
      <c r="D1195" s="179">
        <v>105118850712</v>
      </c>
      <c r="E1195" s="179">
        <v>31742188607</v>
      </c>
      <c r="F1195" s="179">
        <v>90996229365</v>
      </c>
      <c r="G1195" s="179"/>
      <c r="H1195" s="21">
        <f t="shared" si="36"/>
        <v>-1</v>
      </c>
      <c r="I1195" s="21">
        <f t="shared" si="37"/>
        <v>-1</v>
      </c>
    </row>
    <row r="1196" spans="1:9">
      <c r="A1196" s="154" t="s">
        <v>1293</v>
      </c>
      <c r="B1196" s="154" t="s">
        <v>2987</v>
      </c>
      <c r="C1196" s="154" t="s">
        <v>4171</v>
      </c>
      <c r="D1196" s="179">
        <v>2350001652</v>
      </c>
      <c r="E1196" s="179">
        <v>2351092570</v>
      </c>
      <c r="F1196" s="179">
        <v>2915626832</v>
      </c>
      <c r="G1196" s="179"/>
      <c r="H1196" s="21">
        <f t="shared" si="36"/>
        <v>-1</v>
      </c>
      <c r="I1196" s="21">
        <f t="shared" si="37"/>
        <v>-1</v>
      </c>
    </row>
    <row r="1197" spans="1:9">
      <c r="A1197" s="154" t="s">
        <v>797</v>
      </c>
      <c r="B1197" s="154" t="s">
        <v>2988</v>
      </c>
      <c r="C1197" s="154" t="s">
        <v>4171</v>
      </c>
      <c r="D1197" s="179">
        <v>822596840209</v>
      </c>
      <c r="E1197" s="179">
        <v>-98217220102</v>
      </c>
      <c r="F1197" s="179">
        <v>-197004846660</v>
      </c>
      <c r="G1197" s="179"/>
      <c r="H1197" s="21">
        <f t="shared" si="36"/>
        <v>1</v>
      </c>
      <c r="I1197" s="21">
        <f t="shared" si="37"/>
        <v>-1</v>
      </c>
    </row>
    <row r="1198" spans="1:9">
      <c r="A1198" s="154" t="s">
        <v>508</v>
      </c>
      <c r="B1198" s="154" t="s">
        <v>3729</v>
      </c>
      <c r="C1198" s="154" t="s">
        <v>4171</v>
      </c>
      <c r="D1198" s="179">
        <v>-1627905438</v>
      </c>
      <c r="E1198" s="179">
        <v>-2543550575</v>
      </c>
      <c r="F1198" s="179">
        <v>-17456621515</v>
      </c>
      <c r="G1198" s="179">
        <v>-719347648</v>
      </c>
      <c r="H1198" s="21">
        <f t="shared" si="36"/>
        <v>0.95879227561977642</v>
      </c>
      <c r="I1198" s="21">
        <f t="shared" si="37"/>
        <v>0.15931057888039946</v>
      </c>
    </row>
    <row r="1199" spans="1:9">
      <c r="A1199" s="154" t="s">
        <v>1294</v>
      </c>
      <c r="B1199" s="154" t="s">
        <v>2989</v>
      </c>
      <c r="C1199" s="154" t="s">
        <v>4171</v>
      </c>
      <c r="D1199" s="179">
        <v>7029804818</v>
      </c>
      <c r="E1199" s="179">
        <v>8137283693</v>
      </c>
      <c r="F1199" s="179">
        <v>8542218146</v>
      </c>
      <c r="G1199" s="179"/>
      <c r="H1199" s="21">
        <f t="shared" si="36"/>
        <v>-1</v>
      </c>
      <c r="I1199" s="21">
        <f t="shared" si="37"/>
        <v>-1</v>
      </c>
    </row>
    <row r="1200" spans="1:9">
      <c r="A1200" s="154" t="s">
        <v>1295</v>
      </c>
      <c r="B1200" s="154" t="s">
        <v>2990</v>
      </c>
      <c r="C1200" s="154" t="s">
        <v>4171</v>
      </c>
      <c r="D1200" s="179">
        <v>3059538945</v>
      </c>
      <c r="E1200" s="179">
        <v>3057442426</v>
      </c>
      <c r="F1200" s="179">
        <v>3313748866</v>
      </c>
      <c r="G1200" s="179"/>
      <c r="H1200" s="21">
        <f t="shared" si="36"/>
        <v>-1</v>
      </c>
      <c r="I1200" s="21">
        <f t="shared" si="37"/>
        <v>-1</v>
      </c>
    </row>
    <row r="1201" spans="1:9">
      <c r="A1201" s="154" t="s">
        <v>866</v>
      </c>
      <c r="B1201" s="154" t="s">
        <v>2991</v>
      </c>
      <c r="C1201" s="154" t="s">
        <v>4171</v>
      </c>
      <c r="D1201" s="179">
        <v>17449767254</v>
      </c>
      <c r="E1201" s="179">
        <v>37866658369</v>
      </c>
      <c r="F1201" s="179">
        <v>38264068058</v>
      </c>
      <c r="G1201" s="179"/>
      <c r="H1201" s="21">
        <f t="shared" si="36"/>
        <v>-1</v>
      </c>
      <c r="I1201" s="21">
        <f t="shared" si="37"/>
        <v>-1</v>
      </c>
    </row>
    <row r="1202" spans="1:9">
      <c r="A1202" s="154" t="s">
        <v>1296</v>
      </c>
      <c r="B1202" s="154" t="s">
        <v>2992</v>
      </c>
      <c r="C1202" s="154" t="s">
        <v>4171</v>
      </c>
      <c r="D1202" s="179">
        <v>12665989275</v>
      </c>
      <c r="E1202" s="179">
        <v>5407724184</v>
      </c>
      <c r="F1202" s="179">
        <v>-7118654395</v>
      </c>
      <c r="G1202" s="179"/>
      <c r="H1202" s="21">
        <f t="shared" si="36"/>
        <v>1</v>
      </c>
      <c r="I1202" s="21">
        <f t="shared" si="37"/>
        <v>-1</v>
      </c>
    </row>
    <row r="1203" spans="1:9">
      <c r="A1203" s="154" t="s">
        <v>791</v>
      </c>
      <c r="B1203" s="154" t="s">
        <v>2993</v>
      </c>
      <c r="C1203" s="154" t="s">
        <v>4171</v>
      </c>
      <c r="D1203" s="179">
        <v>69024617000</v>
      </c>
      <c r="E1203" s="179">
        <v>-1575884320000</v>
      </c>
      <c r="F1203" s="179">
        <v>-1638456685000</v>
      </c>
      <c r="G1203" s="179">
        <v>11292963000</v>
      </c>
      <c r="H1203" s="21">
        <f t="shared" si="36"/>
        <v>1.0068924391492229</v>
      </c>
      <c r="I1203" s="21">
        <f t="shared" si="37"/>
        <v>-0.45306636367282438</v>
      </c>
    </row>
    <row r="1204" spans="1:9">
      <c r="A1204" s="154" t="s">
        <v>4217</v>
      </c>
      <c r="B1204" s="154" t="s">
        <v>4218</v>
      </c>
      <c r="C1204" s="154" t="s">
        <v>4171</v>
      </c>
      <c r="D1204" s="179"/>
      <c r="E1204" s="179"/>
      <c r="F1204" s="179"/>
      <c r="G1204" s="179"/>
      <c r="H1204" s="21" t="e">
        <f t="shared" si="36"/>
        <v>#DIV/0!</v>
      </c>
      <c r="I1204" s="21" t="e">
        <f t="shared" si="37"/>
        <v>#DIV/0!</v>
      </c>
    </row>
    <row r="1205" spans="1:9">
      <c r="A1205" s="154" t="s">
        <v>2994</v>
      </c>
      <c r="B1205" s="154" t="s">
        <v>2995</v>
      </c>
      <c r="C1205" s="154" t="s">
        <v>4171</v>
      </c>
      <c r="D1205" s="179"/>
      <c r="E1205" s="179"/>
      <c r="F1205" s="179"/>
      <c r="G1205" s="179"/>
      <c r="H1205" s="21" t="e">
        <f t="shared" si="36"/>
        <v>#DIV/0!</v>
      </c>
      <c r="I1205" s="21" t="e">
        <f t="shared" si="37"/>
        <v>#DIV/0!</v>
      </c>
    </row>
    <row r="1206" spans="1:9">
      <c r="A1206" s="154" t="s">
        <v>1297</v>
      </c>
      <c r="B1206" s="154" t="s">
        <v>2996</v>
      </c>
      <c r="C1206" s="154" t="s">
        <v>4171</v>
      </c>
      <c r="D1206" s="179">
        <v>-11148042301</v>
      </c>
      <c r="E1206" s="179">
        <v>-25827611882</v>
      </c>
      <c r="F1206" s="179">
        <v>47886044071</v>
      </c>
      <c r="G1206" s="179"/>
      <c r="H1206" s="21">
        <f t="shared" si="36"/>
        <v>-1</v>
      </c>
      <c r="I1206" s="21">
        <f t="shared" si="37"/>
        <v>0.25992104989487319</v>
      </c>
    </row>
    <row r="1207" spans="1:9">
      <c r="A1207" s="154" t="s">
        <v>2997</v>
      </c>
      <c r="B1207" s="154" t="s">
        <v>2998</v>
      </c>
      <c r="C1207" s="154" t="s">
        <v>4171</v>
      </c>
      <c r="D1207" s="179">
        <v>656228726</v>
      </c>
      <c r="E1207" s="179">
        <v>642677762</v>
      </c>
      <c r="F1207" s="179">
        <v>-15066850697</v>
      </c>
      <c r="G1207" s="179"/>
      <c r="H1207" s="21">
        <f t="shared" si="36"/>
        <v>1</v>
      </c>
      <c r="I1207" s="21">
        <f t="shared" si="37"/>
        <v>-1</v>
      </c>
    </row>
    <row r="1208" spans="1:9">
      <c r="A1208" s="154" t="s">
        <v>1299</v>
      </c>
      <c r="B1208" s="154" t="s">
        <v>3000</v>
      </c>
      <c r="C1208" s="154" t="s">
        <v>4171</v>
      </c>
      <c r="D1208" s="179">
        <v>31203433639</v>
      </c>
      <c r="E1208" s="179">
        <v>1375713082</v>
      </c>
      <c r="F1208" s="179">
        <v>9080468929</v>
      </c>
      <c r="G1208" s="179"/>
      <c r="H1208" s="21">
        <f t="shared" si="36"/>
        <v>-1</v>
      </c>
      <c r="I1208" s="21">
        <f t="shared" si="37"/>
        <v>-1</v>
      </c>
    </row>
    <row r="1209" spans="1:9">
      <c r="A1209" s="154" t="s">
        <v>1300</v>
      </c>
      <c r="B1209" s="154" t="s">
        <v>3001</v>
      </c>
      <c r="C1209" s="154" t="s">
        <v>4171</v>
      </c>
      <c r="D1209" s="179">
        <v>7052036292</v>
      </c>
      <c r="E1209" s="179">
        <v>10781319915</v>
      </c>
      <c r="F1209" s="179">
        <v>15222648144</v>
      </c>
      <c r="G1209" s="179"/>
      <c r="H1209" s="21">
        <f t="shared" si="36"/>
        <v>-1</v>
      </c>
      <c r="I1209" s="21">
        <f t="shared" si="37"/>
        <v>-1</v>
      </c>
    </row>
    <row r="1210" spans="1:9">
      <c r="A1210" s="154" t="s">
        <v>1301</v>
      </c>
      <c r="B1210" s="154" t="s">
        <v>3002</v>
      </c>
      <c r="C1210" s="154" t="s">
        <v>4171</v>
      </c>
      <c r="D1210" s="179">
        <v>241180215</v>
      </c>
      <c r="E1210" s="179">
        <v>834548911</v>
      </c>
      <c r="F1210" s="179">
        <v>816493579</v>
      </c>
      <c r="G1210" s="179"/>
      <c r="H1210" s="21">
        <f t="shared" si="36"/>
        <v>-1</v>
      </c>
      <c r="I1210" s="21">
        <f t="shared" si="37"/>
        <v>-1</v>
      </c>
    </row>
    <row r="1211" spans="1:9">
      <c r="A1211" s="154" t="s">
        <v>1303</v>
      </c>
      <c r="B1211" s="154" t="s">
        <v>3004</v>
      </c>
      <c r="C1211" s="154" t="s">
        <v>4171</v>
      </c>
      <c r="D1211" s="179">
        <v>4556912522</v>
      </c>
      <c r="E1211" s="179">
        <v>16020505117</v>
      </c>
      <c r="F1211" s="179">
        <v>17804025610</v>
      </c>
      <c r="G1211" s="179"/>
      <c r="H1211" s="21">
        <f t="shared" si="36"/>
        <v>-1</v>
      </c>
      <c r="I1211" s="21">
        <f t="shared" si="37"/>
        <v>-1</v>
      </c>
    </row>
    <row r="1212" spans="1:9">
      <c r="A1212" s="154" t="s">
        <v>1304</v>
      </c>
      <c r="B1212" s="154" t="s">
        <v>3005</v>
      </c>
      <c r="C1212" s="154" t="s">
        <v>4171</v>
      </c>
      <c r="D1212" s="179">
        <v>16149788786</v>
      </c>
      <c r="E1212" s="179">
        <v>15330627755</v>
      </c>
      <c r="F1212" s="179">
        <v>14996333394</v>
      </c>
      <c r="G1212" s="179">
        <v>21744868899</v>
      </c>
      <c r="H1212" s="21">
        <f t="shared" si="36"/>
        <v>0.45001236820328855</v>
      </c>
      <c r="I1212" s="21">
        <f t="shared" si="37"/>
        <v>0.10423959477962974</v>
      </c>
    </row>
    <row r="1213" spans="1:9">
      <c r="A1213" s="154" t="s">
        <v>1305</v>
      </c>
      <c r="B1213" s="154" t="s">
        <v>3006</v>
      </c>
      <c r="C1213" s="154" t="s">
        <v>4171</v>
      </c>
      <c r="D1213" s="179">
        <v>8547858900</v>
      </c>
      <c r="E1213" s="179">
        <v>9870311672</v>
      </c>
      <c r="F1213" s="179">
        <v>8669685405</v>
      </c>
      <c r="G1213" s="179"/>
      <c r="H1213" s="21">
        <f t="shared" si="36"/>
        <v>-1</v>
      </c>
      <c r="I1213" s="21">
        <f t="shared" si="37"/>
        <v>-1</v>
      </c>
    </row>
    <row r="1214" spans="1:9">
      <c r="A1214" s="154" t="s">
        <v>1306</v>
      </c>
      <c r="B1214" s="154" t="s">
        <v>4150</v>
      </c>
      <c r="C1214" s="154" t="s">
        <v>4171</v>
      </c>
      <c r="D1214" s="179">
        <v>86404890264</v>
      </c>
      <c r="E1214" s="179">
        <v>71627133213</v>
      </c>
      <c r="F1214" s="179">
        <v>86330813515</v>
      </c>
      <c r="G1214" s="179"/>
      <c r="H1214" s="21">
        <f t="shared" si="36"/>
        <v>-1</v>
      </c>
      <c r="I1214" s="21">
        <f t="shared" si="37"/>
        <v>-1</v>
      </c>
    </row>
    <row r="1215" spans="1:9">
      <c r="A1215" s="154" t="s">
        <v>1307</v>
      </c>
      <c r="B1215" s="154" t="s">
        <v>3530</v>
      </c>
      <c r="C1215" s="154" t="s">
        <v>4171</v>
      </c>
      <c r="D1215" s="179">
        <v>1832183773196</v>
      </c>
      <c r="E1215" s="179">
        <v>1162313199317</v>
      </c>
      <c r="F1215" s="179">
        <v>2021014444818</v>
      </c>
      <c r="G1215" s="179"/>
      <c r="H1215" s="21">
        <f t="shared" si="36"/>
        <v>-1</v>
      </c>
      <c r="I1215" s="21">
        <f t="shared" si="37"/>
        <v>-1</v>
      </c>
    </row>
    <row r="1216" spans="1:9">
      <c r="A1216" s="154" t="s">
        <v>4155</v>
      </c>
      <c r="B1216" s="154" t="s">
        <v>4156</v>
      </c>
      <c r="C1216" s="154" t="s">
        <v>4171</v>
      </c>
      <c r="D1216" s="179">
        <v>67856518489</v>
      </c>
      <c r="E1216" s="179">
        <v>62461470045</v>
      </c>
      <c r="F1216" s="179">
        <v>72579904759</v>
      </c>
      <c r="G1216" s="179"/>
      <c r="H1216" s="21">
        <f t="shared" si="36"/>
        <v>-1</v>
      </c>
      <c r="I1216" s="21">
        <f t="shared" si="37"/>
        <v>-1</v>
      </c>
    </row>
    <row r="1217" spans="1:9">
      <c r="A1217" s="154" t="s">
        <v>1308</v>
      </c>
      <c r="B1217" s="154" t="s">
        <v>3011</v>
      </c>
      <c r="C1217" s="154" t="s">
        <v>4171</v>
      </c>
      <c r="D1217" s="179">
        <v>7525669085</v>
      </c>
      <c r="E1217" s="179">
        <v>5586461938</v>
      </c>
      <c r="F1217" s="179">
        <v>9533676172</v>
      </c>
      <c r="G1217" s="179"/>
      <c r="H1217" s="21">
        <f t="shared" si="36"/>
        <v>-1</v>
      </c>
      <c r="I1217" s="21">
        <f t="shared" si="37"/>
        <v>-1</v>
      </c>
    </row>
    <row r="1218" spans="1:9">
      <c r="A1218" s="154" t="s">
        <v>888</v>
      </c>
      <c r="B1218" s="154" t="s">
        <v>4254</v>
      </c>
      <c r="C1218" s="154" t="s">
        <v>4171</v>
      </c>
      <c r="D1218" s="179">
        <v>1647594608</v>
      </c>
      <c r="E1218" s="179">
        <v>12581304402</v>
      </c>
      <c r="F1218" s="179">
        <v>27879277907</v>
      </c>
      <c r="G1218" s="179"/>
      <c r="H1218" s="21">
        <f t="shared" si="36"/>
        <v>-1</v>
      </c>
      <c r="I1218" s="21">
        <f t="shared" si="37"/>
        <v>-1</v>
      </c>
    </row>
    <row r="1219" spans="1:9">
      <c r="A1219" s="154" t="s">
        <v>1309</v>
      </c>
      <c r="B1219" s="154" t="s">
        <v>3013</v>
      </c>
      <c r="C1219" s="154" t="s">
        <v>4171</v>
      </c>
      <c r="D1219" s="179">
        <v>1509330161</v>
      </c>
      <c r="E1219" s="179">
        <v>1798684869</v>
      </c>
      <c r="F1219" s="179">
        <v>2311994329</v>
      </c>
      <c r="G1219" s="179"/>
      <c r="H1219" s="21">
        <f t="shared" ref="H1219:H1282" si="38">(G1219-F1219)/ABS(F1219)</f>
        <v>-1</v>
      </c>
      <c r="I1219" s="21">
        <f t="shared" ref="I1219:I1282" si="39">(1+(G1219-D1219)/ABS(D1219))^(1/3)-1</f>
        <v>-1</v>
      </c>
    </row>
    <row r="1220" spans="1:9">
      <c r="A1220" s="154" t="s">
        <v>1310</v>
      </c>
      <c r="B1220" s="154" t="s">
        <v>3014</v>
      </c>
      <c r="C1220" s="154" t="s">
        <v>4171</v>
      </c>
      <c r="D1220" s="179">
        <v>4834947602</v>
      </c>
      <c r="E1220" s="179">
        <v>2765198444</v>
      </c>
      <c r="F1220" s="179">
        <v>2939043039</v>
      </c>
      <c r="G1220" s="179">
        <v>19862723635</v>
      </c>
      <c r="H1220" s="21">
        <f t="shared" si="38"/>
        <v>5.7582282298792835</v>
      </c>
      <c r="I1220" s="21">
        <f t="shared" si="39"/>
        <v>0.60158137382153876</v>
      </c>
    </row>
    <row r="1221" spans="1:9">
      <c r="A1221" s="154" t="s">
        <v>1311</v>
      </c>
      <c r="B1221" s="154" t="s">
        <v>3015</v>
      </c>
      <c r="C1221" s="154" t="s">
        <v>4171</v>
      </c>
      <c r="D1221" s="179">
        <v>21100632812</v>
      </c>
      <c r="E1221" s="179">
        <v>14981277471</v>
      </c>
      <c r="F1221" s="179">
        <v>14427468829</v>
      </c>
      <c r="G1221" s="179"/>
      <c r="H1221" s="21">
        <f t="shared" si="38"/>
        <v>-1</v>
      </c>
      <c r="I1221" s="21">
        <f t="shared" si="39"/>
        <v>-1</v>
      </c>
    </row>
    <row r="1222" spans="1:9">
      <c r="A1222" s="154" t="s">
        <v>1313</v>
      </c>
      <c r="B1222" s="154" t="s">
        <v>3017</v>
      </c>
      <c r="C1222" s="154" t="s">
        <v>4171</v>
      </c>
      <c r="D1222" s="179">
        <v>54566014275</v>
      </c>
      <c r="E1222" s="179">
        <v>55392364409</v>
      </c>
      <c r="F1222" s="179">
        <v>57777536662</v>
      </c>
      <c r="G1222" s="179">
        <v>57004961199</v>
      </c>
      <c r="H1222" s="21">
        <f t="shared" si="38"/>
        <v>-1.3371554199681189E-2</v>
      </c>
      <c r="I1222" s="21">
        <f t="shared" si="39"/>
        <v>1.4682430940907043E-2</v>
      </c>
    </row>
    <row r="1223" spans="1:9">
      <c r="A1223" s="154" t="s">
        <v>3885</v>
      </c>
      <c r="B1223" s="154" t="s">
        <v>3886</v>
      </c>
      <c r="C1223" s="154" t="s">
        <v>4171</v>
      </c>
      <c r="D1223" s="179">
        <v>273740970396</v>
      </c>
      <c r="E1223" s="179">
        <v>-930198767989</v>
      </c>
      <c r="F1223" s="179">
        <v>82868878458</v>
      </c>
      <c r="G1223" s="179"/>
      <c r="H1223" s="21">
        <f t="shared" si="38"/>
        <v>-1</v>
      </c>
      <c r="I1223" s="21">
        <f t="shared" si="39"/>
        <v>-1</v>
      </c>
    </row>
    <row r="1224" spans="1:9">
      <c r="A1224" s="154" t="s">
        <v>954</v>
      </c>
      <c r="B1224" s="154" t="s">
        <v>3019</v>
      </c>
      <c r="C1224" s="154" t="s">
        <v>4171</v>
      </c>
      <c r="D1224" s="179">
        <v>5303895309</v>
      </c>
      <c r="E1224" s="179">
        <v>46183513294</v>
      </c>
      <c r="F1224" s="179">
        <v>54769101590</v>
      </c>
      <c r="G1224" s="179">
        <v>67751733815</v>
      </c>
      <c r="H1224" s="21">
        <f t="shared" si="38"/>
        <v>0.23704300140228027</v>
      </c>
      <c r="I1224" s="21">
        <f t="shared" si="39"/>
        <v>1.3376266878989789</v>
      </c>
    </row>
    <row r="1225" spans="1:9">
      <c r="A1225" s="154" t="s">
        <v>1315</v>
      </c>
      <c r="B1225" s="154" t="s">
        <v>3020</v>
      </c>
      <c r="C1225" s="154" t="s">
        <v>4171</v>
      </c>
      <c r="D1225" s="179">
        <v>224590181957</v>
      </c>
      <c r="E1225" s="179">
        <v>107054976780</v>
      </c>
      <c r="F1225" s="179">
        <v>161805893910</v>
      </c>
      <c r="G1225" s="179">
        <v>214225942270</v>
      </c>
      <c r="H1225" s="21">
        <f t="shared" si="38"/>
        <v>0.32396872013300815</v>
      </c>
      <c r="I1225" s="21">
        <f t="shared" si="39"/>
        <v>-1.5625326134286466E-2</v>
      </c>
    </row>
    <row r="1226" spans="1:9">
      <c r="A1226" s="154" t="s">
        <v>931</v>
      </c>
      <c r="B1226" s="154" t="s">
        <v>3021</v>
      </c>
      <c r="C1226" s="154" t="s">
        <v>4171</v>
      </c>
      <c r="D1226" s="179">
        <v>130753708171</v>
      </c>
      <c r="E1226" s="179">
        <v>96490284207</v>
      </c>
      <c r="F1226" s="179">
        <v>98722774519</v>
      </c>
      <c r="G1226" s="179"/>
      <c r="H1226" s="21">
        <f t="shared" si="38"/>
        <v>-1</v>
      </c>
      <c r="I1226" s="21">
        <f t="shared" si="39"/>
        <v>-1</v>
      </c>
    </row>
    <row r="1227" spans="1:9">
      <c r="A1227" s="154" t="s">
        <v>515</v>
      </c>
      <c r="B1227" s="154" t="s">
        <v>3022</v>
      </c>
      <c r="C1227" s="154" t="s">
        <v>4171</v>
      </c>
      <c r="D1227" s="179"/>
      <c r="E1227" s="179"/>
      <c r="F1227" s="179"/>
      <c r="G1227" s="179"/>
      <c r="H1227" s="21" t="e">
        <f t="shared" si="38"/>
        <v>#DIV/0!</v>
      </c>
      <c r="I1227" s="21" t="e">
        <f t="shared" si="39"/>
        <v>#DIV/0!</v>
      </c>
    </row>
    <row r="1228" spans="1:9">
      <c r="A1228" s="154" t="s">
        <v>1316</v>
      </c>
      <c r="B1228" s="154" t="s">
        <v>3023</v>
      </c>
      <c r="C1228" s="154" t="s">
        <v>4171</v>
      </c>
      <c r="D1228" s="179">
        <v>20685793141</v>
      </c>
      <c r="E1228" s="179">
        <v>16038940738</v>
      </c>
      <c r="F1228" s="179">
        <v>18300495744</v>
      </c>
      <c r="G1228" s="179"/>
      <c r="H1228" s="21">
        <f t="shared" si="38"/>
        <v>-1</v>
      </c>
      <c r="I1228" s="21">
        <f t="shared" si="39"/>
        <v>-1</v>
      </c>
    </row>
    <row r="1229" spans="1:9">
      <c r="A1229" s="154" t="s">
        <v>1317</v>
      </c>
      <c r="B1229" s="154" t="s">
        <v>3024</v>
      </c>
      <c r="C1229" s="154" t="s">
        <v>4171</v>
      </c>
      <c r="D1229" s="179">
        <v>17574907184</v>
      </c>
      <c r="E1229" s="179">
        <v>-133433834632</v>
      </c>
      <c r="F1229" s="179">
        <v>-96542436035</v>
      </c>
      <c r="G1229" s="179"/>
      <c r="H1229" s="21">
        <f t="shared" si="38"/>
        <v>1</v>
      </c>
      <c r="I1229" s="21">
        <f t="shared" si="39"/>
        <v>-1</v>
      </c>
    </row>
    <row r="1230" spans="1:9">
      <c r="A1230" s="154" t="s">
        <v>1318</v>
      </c>
      <c r="B1230" s="154" t="s">
        <v>3025</v>
      </c>
      <c r="C1230" s="154" t="s">
        <v>4171</v>
      </c>
      <c r="D1230" s="179">
        <v>30496569565</v>
      </c>
      <c r="E1230" s="179">
        <v>33041578681</v>
      </c>
      <c r="F1230" s="179">
        <v>33361404966</v>
      </c>
      <c r="G1230" s="179">
        <v>30962633491</v>
      </c>
      <c r="H1230" s="21">
        <f t="shared" si="38"/>
        <v>-7.1902591555861872E-2</v>
      </c>
      <c r="I1230" s="21">
        <f t="shared" si="39"/>
        <v>5.0684353395589188E-3</v>
      </c>
    </row>
    <row r="1231" spans="1:9">
      <c r="A1231" s="154" t="s">
        <v>1319</v>
      </c>
      <c r="B1231" s="154" t="s">
        <v>3026</v>
      </c>
      <c r="C1231" s="154" t="s">
        <v>4171</v>
      </c>
      <c r="D1231" s="179">
        <v>25390601547</v>
      </c>
      <c r="E1231" s="179">
        <v>3447964003</v>
      </c>
      <c r="F1231" s="179">
        <v>27944247820</v>
      </c>
      <c r="G1231" s="179">
        <v>37821028025</v>
      </c>
      <c r="H1231" s="21">
        <f t="shared" si="38"/>
        <v>0.3534459137572879</v>
      </c>
      <c r="I1231" s="21">
        <f t="shared" si="39"/>
        <v>0.14205436943590755</v>
      </c>
    </row>
    <row r="1232" spans="1:9">
      <c r="A1232" s="154" t="s">
        <v>521</v>
      </c>
      <c r="B1232" s="154" t="s">
        <v>2234</v>
      </c>
      <c r="C1232" s="154" t="s">
        <v>4171</v>
      </c>
      <c r="D1232" s="179">
        <v>-6411643582</v>
      </c>
      <c r="E1232" s="179"/>
      <c r="F1232" s="179"/>
      <c r="G1232" s="179"/>
      <c r="H1232" s="21" t="e">
        <f t="shared" si="38"/>
        <v>#DIV/0!</v>
      </c>
      <c r="I1232" s="21">
        <f t="shared" si="39"/>
        <v>0.25992104989487319</v>
      </c>
    </row>
    <row r="1233" spans="1:9">
      <c r="A1233" s="154" t="s">
        <v>4286</v>
      </c>
      <c r="B1233" s="154" t="s">
        <v>4287</v>
      </c>
      <c r="C1233" s="154" t="s">
        <v>4171</v>
      </c>
      <c r="D1233" s="179">
        <v>86151010131</v>
      </c>
      <c r="E1233" s="179">
        <v>39954687870</v>
      </c>
      <c r="F1233" s="179">
        <v>34202941000</v>
      </c>
      <c r="G1233" s="179"/>
      <c r="H1233" s="21">
        <f t="shared" si="38"/>
        <v>-1</v>
      </c>
      <c r="I1233" s="21">
        <f t="shared" si="39"/>
        <v>-1</v>
      </c>
    </row>
    <row r="1234" spans="1:9">
      <c r="A1234" s="154" t="s">
        <v>524</v>
      </c>
      <c r="B1234" s="154" t="s">
        <v>2237</v>
      </c>
      <c r="C1234" s="154" t="s">
        <v>4171</v>
      </c>
      <c r="D1234" s="179"/>
      <c r="E1234" s="179"/>
      <c r="F1234" s="179"/>
      <c r="G1234" s="179"/>
      <c r="H1234" s="21" t="e">
        <f t="shared" si="38"/>
        <v>#DIV/0!</v>
      </c>
      <c r="I1234" s="21" t="e">
        <f t="shared" si="39"/>
        <v>#DIV/0!</v>
      </c>
    </row>
    <row r="1235" spans="1:9">
      <c r="A1235" s="154" t="s">
        <v>1320</v>
      </c>
      <c r="B1235" s="154" t="s">
        <v>3028</v>
      </c>
      <c r="C1235" s="154" t="s">
        <v>4171</v>
      </c>
      <c r="D1235" s="179"/>
      <c r="E1235" s="179"/>
      <c r="F1235" s="179"/>
      <c r="G1235" s="179"/>
      <c r="H1235" s="21" t="e">
        <f t="shared" si="38"/>
        <v>#DIV/0!</v>
      </c>
      <c r="I1235" s="21" t="e">
        <f t="shared" si="39"/>
        <v>#DIV/0!</v>
      </c>
    </row>
    <row r="1236" spans="1:9">
      <c r="A1236" s="154" t="s">
        <v>3029</v>
      </c>
      <c r="B1236" s="154" t="s">
        <v>3030</v>
      </c>
      <c r="C1236" s="154" t="s">
        <v>4171</v>
      </c>
      <c r="D1236" s="179">
        <v>20916146222</v>
      </c>
      <c r="E1236" s="179">
        <v>6298539183</v>
      </c>
      <c r="F1236" s="179">
        <v>11897445676</v>
      </c>
      <c r="G1236" s="179"/>
      <c r="H1236" s="21">
        <f t="shared" si="38"/>
        <v>-1</v>
      </c>
      <c r="I1236" s="21">
        <f t="shared" si="39"/>
        <v>-1</v>
      </c>
    </row>
    <row r="1237" spans="1:9">
      <c r="A1237" s="154" t="s">
        <v>1321</v>
      </c>
      <c r="B1237" s="154" t="s">
        <v>3031</v>
      </c>
      <c r="C1237" s="154" t="s">
        <v>4171</v>
      </c>
      <c r="D1237" s="179">
        <v>8557467233</v>
      </c>
      <c r="E1237" s="179">
        <v>9361919174</v>
      </c>
      <c r="F1237" s="179">
        <v>14959966208</v>
      </c>
      <c r="G1237" s="179"/>
      <c r="H1237" s="21">
        <f t="shared" si="38"/>
        <v>-1</v>
      </c>
      <c r="I1237" s="21">
        <f t="shared" si="39"/>
        <v>-1</v>
      </c>
    </row>
    <row r="1238" spans="1:9">
      <c r="A1238" s="154" t="s">
        <v>1323</v>
      </c>
      <c r="B1238" s="154" t="s">
        <v>3036</v>
      </c>
      <c r="C1238" s="154" t="s">
        <v>4171</v>
      </c>
      <c r="D1238" s="179">
        <v>59428916683</v>
      </c>
      <c r="E1238" s="179">
        <v>72031789421</v>
      </c>
      <c r="F1238" s="179">
        <v>78424173923</v>
      </c>
      <c r="G1238" s="179"/>
      <c r="H1238" s="21">
        <f t="shared" si="38"/>
        <v>-1</v>
      </c>
      <c r="I1238" s="21">
        <f t="shared" si="39"/>
        <v>-1</v>
      </c>
    </row>
    <row r="1239" spans="1:9">
      <c r="A1239" s="154" t="s">
        <v>1324</v>
      </c>
      <c r="B1239" s="154" t="s">
        <v>3037</v>
      </c>
      <c r="C1239" s="154" t="s">
        <v>4171</v>
      </c>
      <c r="D1239" s="179">
        <v>-247236311095</v>
      </c>
      <c r="E1239" s="179">
        <v>-299150766019</v>
      </c>
      <c r="F1239" s="179">
        <v>-289186165817</v>
      </c>
      <c r="G1239" s="179">
        <v>-205326732561</v>
      </c>
      <c r="H1239" s="21">
        <f t="shared" si="38"/>
        <v>0.28998424948538898</v>
      </c>
      <c r="I1239" s="21">
        <f t="shared" si="39"/>
        <v>5.3581790600445878E-2</v>
      </c>
    </row>
    <row r="1240" spans="1:9">
      <c r="A1240" s="154" t="s">
        <v>1325</v>
      </c>
      <c r="B1240" s="154" t="s">
        <v>3038</v>
      </c>
      <c r="C1240" s="154" t="s">
        <v>4171</v>
      </c>
      <c r="D1240" s="179">
        <v>11312504978</v>
      </c>
      <c r="E1240" s="179">
        <v>13250952116</v>
      </c>
      <c r="F1240" s="179">
        <v>14688021214</v>
      </c>
      <c r="G1240" s="179">
        <v>12939039386</v>
      </c>
      <c r="H1240" s="21">
        <f t="shared" si="38"/>
        <v>-0.1190753882036162</v>
      </c>
      <c r="I1240" s="21">
        <f t="shared" si="39"/>
        <v>4.5797864101721819E-2</v>
      </c>
    </row>
    <row r="1241" spans="1:9">
      <c r="A1241" s="154" t="s">
        <v>906</v>
      </c>
      <c r="B1241" s="154" t="s">
        <v>3039</v>
      </c>
      <c r="C1241" s="154" t="s">
        <v>4171</v>
      </c>
      <c r="D1241" s="179">
        <v>44493859664</v>
      </c>
      <c r="E1241" s="179">
        <v>52762592663</v>
      </c>
      <c r="F1241" s="179">
        <v>56813616513</v>
      </c>
      <c r="G1241" s="179">
        <v>65944479442</v>
      </c>
      <c r="H1241" s="21">
        <f t="shared" si="38"/>
        <v>0.16071610098805611</v>
      </c>
      <c r="I1241" s="21">
        <f t="shared" si="39"/>
        <v>0.14014333955172309</v>
      </c>
    </row>
    <row r="1242" spans="1:9">
      <c r="A1242" s="154" t="s">
        <v>1327</v>
      </c>
      <c r="B1242" s="154" t="s">
        <v>3041</v>
      </c>
      <c r="C1242" s="154" t="s">
        <v>4171</v>
      </c>
      <c r="D1242" s="179">
        <v>14161067238</v>
      </c>
      <c r="E1242" s="179">
        <v>15013374122</v>
      </c>
      <c r="F1242" s="179">
        <v>19384298828</v>
      </c>
      <c r="G1242" s="179">
        <v>20334641975</v>
      </c>
      <c r="H1242" s="21">
        <f t="shared" si="38"/>
        <v>4.902643915225139E-2</v>
      </c>
      <c r="I1242" s="21">
        <f t="shared" si="39"/>
        <v>0.12818463798755686</v>
      </c>
    </row>
    <row r="1243" spans="1:9">
      <c r="A1243" s="154" t="s">
        <v>1329</v>
      </c>
      <c r="B1243" s="154" t="s">
        <v>3043</v>
      </c>
      <c r="C1243" s="154" t="s">
        <v>4171</v>
      </c>
      <c r="D1243" s="179">
        <v>-14216727834</v>
      </c>
      <c r="E1243" s="179">
        <v>-3680065154</v>
      </c>
      <c r="F1243" s="179">
        <v>-9759132937</v>
      </c>
      <c r="G1243" s="179"/>
      <c r="H1243" s="21">
        <f t="shared" si="38"/>
        <v>1</v>
      </c>
      <c r="I1243" s="21">
        <f t="shared" si="39"/>
        <v>0.25992104989487319</v>
      </c>
    </row>
    <row r="1244" spans="1:9">
      <c r="A1244" s="154" t="s">
        <v>1330</v>
      </c>
      <c r="B1244" s="154" t="s">
        <v>3044</v>
      </c>
      <c r="C1244" s="154" t="s">
        <v>4171</v>
      </c>
      <c r="D1244" s="179">
        <v>19679842063</v>
      </c>
      <c r="E1244" s="179">
        <v>16985373034</v>
      </c>
      <c r="F1244" s="179">
        <v>17294104643</v>
      </c>
      <c r="G1244" s="179">
        <v>6665118363</v>
      </c>
      <c r="H1244" s="21">
        <f t="shared" si="38"/>
        <v>-0.61460170962375971</v>
      </c>
      <c r="I1244" s="21">
        <f t="shared" si="39"/>
        <v>-0.30295296236930913</v>
      </c>
    </row>
    <row r="1245" spans="1:9">
      <c r="A1245" s="154" t="s">
        <v>1331</v>
      </c>
      <c r="B1245" s="154" t="s">
        <v>3045</v>
      </c>
      <c r="C1245" s="154" t="s">
        <v>4171</v>
      </c>
      <c r="D1245" s="179">
        <v>22621316390</v>
      </c>
      <c r="E1245" s="179">
        <v>9651653510</v>
      </c>
      <c r="F1245" s="179">
        <v>964968421</v>
      </c>
      <c r="G1245" s="179"/>
      <c r="H1245" s="21">
        <f t="shared" si="38"/>
        <v>-1</v>
      </c>
      <c r="I1245" s="21">
        <f t="shared" si="39"/>
        <v>-1</v>
      </c>
    </row>
    <row r="1246" spans="1:9">
      <c r="A1246" s="154" t="s">
        <v>1332</v>
      </c>
      <c r="B1246" s="154" t="s">
        <v>3046</v>
      </c>
      <c r="C1246" s="154" t="s">
        <v>4171</v>
      </c>
      <c r="D1246" s="179"/>
      <c r="E1246" s="179"/>
      <c r="F1246" s="179"/>
      <c r="G1246" s="179"/>
      <c r="H1246" s="21" t="e">
        <f t="shared" si="38"/>
        <v>#DIV/0!</v>
      </c>
      <c r="I1246" s="21" t="e">
        <f t="shared" si="39"/>
        <v>#DIV/0!</v>
      </c>
    </row>
    <row r="1247" spans="1:9">
      <c r="A1247" s="154" t="s">
        <v>1333</v>
      </c>
      <c r="B1247" s="154" t="s">
        <v>3048</v>
      </c>
      <c r="C1247" s="154" t="s">
        <v>4171</v>
      </c>
      <c r="D1247" s="179">
        <v>6120184543</v>
      </c>
      <c r="E1247" s="179">
        <v>2418570605</v>
      </c>
      <c r="F1247" s="179">
        <v>2345910887</v>
      </c>
      <c r="G1247" s="179"/>
      <c r="H1247" s="21">
        <f t="shared" si="38"/>
        <v>-1</v>
      </c>
      <c r="I1247" s="21">
        <f t="shared" si="39"/>
        <v>-1</v>
      </c>
    </row>
    <row r="1248" spans="1:9">
      <c r="A1248" s="154" t="s">
        <v>1335</v>
      </c>
      <c r="B1248" s="154" t="s">
        <v>3050</v>
      </c>
      <c r="C1248" s="154" t="s">
        <v>4171</v>
      </c>
      <c r="D1248" s="179">
        <v>1503153141</v>
      </c>
      <c r="E1248" s="179">
        <v>-16483653623</v>
      </c>
      <c r="F1248" s="179">
        <v>29511755656</v>
      </c>
      <c r="G1248" s="179"/>
      <c r="H1248" s="21">
        <f t="shared" si="38"/>
        <v>-1</v>
      </c>
      <c r="I1248" s="21">
        <f t="shared" si="39"/>
        <v>-1</v>
      </c>
    </row>
    <row r="1249" spans="1:9">
      <c r="A1249" s="154" t="s">
        <v>955</v>
      </c>
      <c r="B1249" s="154" t="s">
        <v>3051</v>
      </c>
      <c r="C1249" s="154" t="s">
        <v>4171</v>
      </c>
      <c r="D1249" s="179">
        <v>9085515858</v>
      </c>
      <c r="E1249" s="179">
        <v>9012210397</v>
      </c>
      <c r="F1249" s="179">
        <v>10487306380</v>
      </c>
      <c r="G1249" s="179"/>
      <c r="H1249" s="21">
        <f t="shared" si="38"/>
        <v>-1</v>
      </c>
      <c r="I1249" s="21">
        <f t="shared" si="39"/>
        <v>-1</v>
      </c>
    </row>
    <row r="1250" spans="1:9">
      <c r="A1250" s="154" t="s">
        <v>956</v>
      </c>
      <c r="B1250" s="154" t="s">
        <v>3052</v>
      </c>
      <c r="C1250" s="154" t="s">
        <v>4171</v>
      </c>
      <c r="D1250" s="179">
        <v>6120182551</v>
      </c>
      <c r="E1250" s="179">
        <v>6418956495</v>
      </c>
      <c r="F1250" s="179">
        <v>6443822077</v>
      </c>
      <c r="G1250" s="179"/>
      <c r="H1250" s="21">
        <f t="shared" si="38"/>
        <v>-1</v>
      </c>
      <c r="I1250" s="21">
        <f t="shared" si="39"/>
        <v>-1</v>
      </c>
    </row>
    <row r="1251" spans="1:9">
      <c r="A1251" s="154" t="s">
        <v>1336</v>
      </c>
      <c r="B1251" s="154" t="s">
        <v>3053</v>
      </c>
      <c r="C1251" s="154" t="s">
        <v>4171</v>
      </c>
      <c r="D1251" s="179">
        <v>4247455963</v>
      </c>
      <c r="E1251" s="179">
        <v>5207099825</v>
      </c>
      <c r="F1251" s="179">
        <v>9246059136</v>
      </c>
      <c r="G1251" s="179"/>
      <c r="H1251" s="21">
        <f t="shared" si="38"/>
        <v>-1</v>
      </c>
      <c r="I1251" s="21">
        <f t="shared" si="39"/>
        <v>-1</v>
      </c>
    </row>
    <row r="1252" spans="1:9">
      <c r="A1252" s="154" t="s">
        <v>1337</v>
      </c>
      <c r="B1252" s="154" t="s">
        <v>3054</v>
      </c>
      <c r="C1252" s="154" t="s">
        <v>4171</v>
      </c>
      <c r="D1252" s="179">
        <v>3331570724</v>
      </c>
      <c r="E1252" s="179">
        <v>5328303771</v>
      </c>
      <c r="F1252" s="179">
        <v>11347224143</v>
      </c>
      <c r="G1252" s="179"/>
      <c r="H1252" s="21">
        <f t="shared" si="38"/>
        <v>-1</v>
      </c>
      <c r="I1252" s="21">
        <f t="shared" si="39"/>
        <v>-1</v>
      </c>
    </row>
    <row r="1253" spans="1:9">
      <c r="A1253" s="154" t="s">
        <v>2243</v>
      </c>
      <c r="B1253" s="154" t="s">
        <v>2244</v>
      </c>
      <c r="C1253" s="154" t="s">
        <v>4171</v>
      </c>
      <c r="D1253" s="179">
        <v>2135584233</v>
      </c>
      <c r="E1253" s="179">
        <v>4015406570</v>
      </c>
      <c r="F1253" s="179">
        <v>2453245017</v>
      </c>
      <c r="G1253" s="179"/>
      <c r="H1253" s="21">
        <f t="shared" si="38"/>
        <v>-1</v>
      </c>
      <c r="I1253" s="21">
        <f t="shared" si="39"/>
        <v>-1</v>
      </c>
    </row>
    <row r="1254" spans="1:9">
      <c r="A1254" s="154" t="s">
        <v>3764</v>
      </c>
      <c r="B1254" s="154" t="s">
        <v>3765</v>
      </c>
      <c r="C1254" s="154" t="s">
        <v>4171</v>
      </c>
      <c r="D1254" s="179">
        <v>7738731017</v>
      </c>
      <c r="E1254" s="179">
        <v>3359911139</v>
      </c>
      <c r="F1254" s="179">
        <v>719601146</v>
      </c>
      <c r="G1254" s="179"/>
      <c r="H1254" s="21">
        <f t="shared" si="38"/>
        <v>-1</v>
      </c>
      <c r="I1254" s="21">
        <f t="shared" si="39"/>
        <v>-1</v>
      </c>
    </row>
    <row r="1255" spans="1:9">
      <c r="A1255" s="154" t="s">
        <v>776</v>
      </c>
      <c r="B1255" s="154" t="s">
        <v>3055</v>
      </c>
      <c r="C1255" s="154" t="s">
        <v>4171</v>
      </c>
      <c r="D1255" s="179">
        <v>651194275895</v>
      </c>
      <c r="E1255" s="179">
        <v>562630233292</v>
      </c>
      <c r="F1255" s="179">
        <v>411034698303</v>
      </c>
      <c r="G1255" s="179">
        <v>425733201565</v>
      </c>
      <c r="H1255" s="21">
        <f t="shared" si="38"/>
        <v>3.5759762673770165E-2</v>
      </c>
      <c r="I1255" s="21">
        <f t="shared" si="39"/>
        <v>-0.13208808854128962</v>
      </c>
    </row>
    <row r="1256" spans="1:9">
      <c r="A1256" s="154" t="s">
        <v>1338</v>
      </c>
      <c r="B1256" s="154" t="s">
        <v>3056</v>
      </c>
      <c r="C1256" s="154" t="s">
        <v>4171</v>
      </c>
      <c r="D1256" s="179">
        <v>-28759031</v>
      </c>
      <c r="E1256" s="179">
        <v>87673440</v>
      </c>
      <c r="F1256" s="179">
        <v>443724652</v>
      </c>
      <c r="G1256" s="179"/>
      <c r="H1256" s="21">
        <f t="shared" si="38"/>
        <v>-1</v>
      </c>
      <c r="I1256" s="21">
        <f t="shared" si="39"/>
        <v>0.25992104989487319</v>
      </c>
    </row>
    <row r="1257" spans="1:9">
      <c r="A1257" s="154" t="s">
        <v>1339</v>
      </c>
      <c r="B1257" s="154" t="s">
        <v>3058</v>
      </c>
      <c r="C1257" s="154" t="s">
        <v>4171</v>
      </c>
      <c r="D1257" s="179">
        <v>3613643739</v>
      </c>
      <c r="E1257" s="179">
        <v>4830740206</v>
      </c>
      <c r="F1257" s="179">
        <v>4126148545</v>
      </c>
      <c r="G1257" s="179"/>
      <c r="H1257" s="21">
        <f t="shared" si="38"/>
        <v>-1</v>
      </c>
      <c r="I1257" s="21">
        <f t="shared" si="39"/>
        <v>-1</v>
      </c>
    </row>
    <row r="1258" spans="1:9">
      <c r="A1258" s="154" t="s">
        <v>3693</v>
      </c>
      <c r="B1258" s="154" t="s">
        <v>3694</v>
      </c>
      <c r="C1258" s="154" t="s">
        <v>4171</v>
      </c>
      <c r="D1258" s="179">
        <v>-4266846535</v>
      </c>
      <c r="E1258" s="179">
        <v>-6799413067</v>
      </c>
      <c r="F1258" s="179">
        <v>-17308427564</v>
      </c>
      <c r="G1258" s="179">
        <v>-504690828103</v>
      </c>
      <c r="H1258" s="21">
        <f t="shared" si="38"/>
        <v>-28.158675809044162</v>
      </c>
      <c r="I1258" s="21">
        <f t="shared" si="39"/>
        <v>-5.8809467849117185</v>
      </c>
    </row>
    <row r="1259" spans="1:9">
      <c r="A1259" s="154" t="s">
        <v>3059</v>
      </c>
      <c r="B1259" s="154" t="s">
        <v>3060</v>
      </c>
      <c r="C1259" s="154" t="s">
        <v>4171</v>
      </c>
      <c r="D1259" s="179">
        <v>9549575605</v>
      </c>
      <c r="E1259" s="179">
        <v>-2274026545</v>
      </c>
      <c r="F1259" s="179">
        <v>4409457604</v>
      </c>
      <c r="G1259" s="179"/>
      <c r="H1259" s="21">
        <f t="shared" si="38"/>
        <v>-1</v>
      </c>
      <c r="I1259" s="21">
        <f t="shared" si="39"/>
        <v>-1</v>
      </c>
    </row>
    <row r="1260" spans="1:9">
      <c r="A1260" s="154" t="s">
        <v>3846</v>
      </c>
      <c r="B1260" s="154" t="s">
        <v>3847</v>
      </c>
      <c r="C1260" s="154" t="s">
        <v>4171</v>
      </c>
      <c r="D1260" s="179">
        <v>963253159247</v>
      </c>
      <c r="E1260" s="179">
        <v>285591664584</v>
      </c>
      <c r="F1260" s="179">
        <v>264941353122</v>
      </c>
      <c r="G1260" s="179">
        <v>347492892431</v>
      </c>
      <c r="H1260" s="21">
        <f t="shared" si="38"/>
        <v>0.31158419905474977</v>
      </c>
      <c r="I1260" s="21">
        <f t="shared" si="39"/>
        <v>-0.2881281364142011</v>
      </c>
    </row>
    <row r="1261" spans="1:9">
      <c r="A1261" s="154" t="s">
        <v>1606</v>
      </c>
      <c r="B1261" s="154" t="s">
        <v>3061</v>
      </c>
      <c r="C1261" s="154" t="s">
        <v>4171</v>
      </c>
      <c r="D1261" s="179">
        <v>60196483813</v>
      </c>
      <c r="E1261" s="179">
        <v>39366128954</v>
      </c>
      <c r="F1261" s="179">
        <v>21684803043</v>
      </c>
      <c r="G1261" s="179">
        <v>32570183154</v>
      </c>
      <c r="H1261" s="21">
        <f t="shared" si="38"/>
        <v>0.50198196817442964</v>
      </c>
      <c r="I1261" s="21">
        <f t="shared" si="39"/>
        <v>-0.18513995127262017</v>
      </c>
    </row>
    <row r="1262" spans="1:9">
      <c r="A1262" s="154" t="s">
        <v>1340</v>
      </c>
      <c r="B1262" s="154" t="s">
        <v>4219</v>
      </c>
      <c r="C1262" s="154" t="s">
        <v>4171</v>
      </c>
      <c r="D1262" s="179">
        <v>13690316087</v>
      </c>
      <c r="E1262" s="179">
        <v>16672873021</v>
      </c>
      <c r="F1262" s="179">
        <v>18161066967</v>
      </c>
      <c r="G1262" s="179">
        <v>19943915447</v>
      </c>
      <c r="H1262" s="21">
        <f t="shared" si="38"/>
        <v>9.8168707997143959E-2</v>
      </c>
      <c r="I1262" s="21">
        <f t="shared" si="39"/>
        <v>0.13361517166652037</v>
      </c>
    </row>
    <row r="1263" spans="1:9">
      <c r="A1263" s="154" t="s">
        <v>873</v>
      </c>
      <c r="B1263" s="154" t="s">
        <v>3064</v>
      </c>
      <c r="C1263" s="154" t="s">
        <v>4171</v>
      </c>
      <c r="D1263" s="179">
        <v>12051168406</v>
      </c>
      <c r="E1263" s="179">
        <v>17666351686</v>
      </c>
      <c r="F1263" s="179">
        <v>25510691833</v>
      </c>
      <c r="G1263" s="179"/>
      <c r="H1263" s="21">
        <f t="shared" si="38"/>
        <v>-1</v>
      </c>
      <c r="I1263" s="21">
        <f t="shared" si="39"/>
        <v>-1</v>
      </c>
    </row>
    <row r="1264" spans="1:9">
      <c r="A1264" s="154" t="s">
        <v>1341</v>
      </c>
      <c r="B1264" s="154" t="s">
        <v>3065</v>
      </c>
      <c r="C1264" s="154" t="s">
        <v>4171</v>
      </c>
      <c r="D1264" s="179">
        <v>-2183966390</v>
      </c>
      <c r="E1264" s="179">
        <v>207482884</v>
      </c>
      <c r="F1264" s="179">
        <v>60625015</v>
      </c>
      <c r="G1264" s="179"/>
      <c r="H1264" s="21">
        <f t="shared" si="38"/>
        <v>-1</v>
      </c>
      <c r="I1264" s="21">
        <f t="shared" si="39"/>
        <v>0.25992104989487319</v>
      </c>
    </row>
    <row r="1265" spans="1:9">
      <c r="A1265" s="154" t="s">
        <v>532</v>
      </c>
      <c r="B1265" s="154" t="s">
        <v>2249</v>
      </c>
      <c r="C1265" s="154" t="s">
        <v>4171</v>
      </c>
      <c r="D1265" s="179">
        <v>97143021</v>
      </c>
      <c r="E1265" s="179">
        <v>994298424</v>
      </c>
      <c r="F1265" s="179">
        <v>-7876731111</v>
      </c>
      <c r="G1265" s="179"/>
      <c r="H1265" s="21">
        <f t="shared" si="38"/>
        <v>1</v>
      </c>
      <c r="I1265" s="21">
        <f t="shared" si="39"/>
        <v>-1</v>
      </c>
    </row>
    <row r="1266" spans="1:9">
      <c r="A1266" s="154" t="s">
        <v>1342</v>
      </c>
      <c r="B1266" s="154" t="s">
        <v>3066</v>
      </c>
      <c r="C1266" s="154" t="s">
        <v>4171</v>
      </c>
      <c r="D1266" s="179">
        <v>-831832440</v>
      </c>
      <c r="E1266" s="179">
        <v>-9988311722</v>
      </c>
      <c r="F1266" s="179">
        <v>-8993310995</v>
      </c>
      <c r="G1266" s="179"/>
      <c r="H1266" s="21">
        <f t="shared" si="38"/>
        <v>1</v>
      </c>
      <c r="I1266" s="21">
        <f t="shared" si="39"/>
        <v>0.25992104989487319</v>
      </c>
    </row>
    <row r="1267" spans="1:9">
      <c r="A1267" s="154" t="s">
        <v>535</v>
      </c>
      <c r="B1267" s="154" t="s">
        <v>2252</v>
      </c>
      <c r="C1267" s="154" t="s">
        <v>4171</v>
      </c>
      <c r="D1267" s="179">
        <v>4852955290</v>
      </c>
      <c r="E1267" s="179">
        <v>6790710940</v>
      </c>
      <c r="F1267" s="179">
        <v>4011589880</v>
      </c>
      <c r="G1267" s="179">
        <v>5165985294</v>
      </c>
      <c r="H1267" s="21">
        <f t="shared" si="38"/>
        <v>0.28776506286330544</v>
      </c>
      <c r="I1267" s="21">
        <f t="shared" si="39"/>
        <v>2.1054581705758357E-2</v>
      </c>
    </row>
    <row r="1268" spans="1:9">
      <c r="A1268" s="154" t="s">
        <v>1347</v>
      </c>
      <c r="B1268" s="154" t="s">
        <v>3071</v>
      </c>
      <c r="C1268" s="154" t="s">
        <v>4171</v>
      </c>
      <c r="D1268" s="179">
        <v>2303837616</v>
      </c>
      <c r="E1268" s="179">
        <v>-3743297063</v>
      </c>
      <c r="F1268" s="179">
        <v>-35072479921</v>
      </c>
      <c r="G1268" s="179">
        <v>118222921</v>
      </c>
      <c r="H1268" s="21">
        <f t="shared" si="38"/>
        <v>1.0033708172694458</v>
      </c>
      <c r="I1268" s="21">
        <f t="shared" si="39"/>
        <v>-0.62839352429033757</v>
      </c>
    </row>
    <row r="1269" spans="1:9">
      <c r="A1269" s="154" t="s">
        <v>1348</v>
      </c>
      <c r="B1269" s="154" t="s">
        <v>3072</v>
      </c>
      <c r="C1269" s="154" t="s">
        <v>4171</v>
      </c>
      <c r="D1269" s="179">
        <v>16976792007</v>
      </c>
      <c r="E1269" s="179">
        <v>15144671626</v>
      </c>
      <c r="F1269" s="179">
        <v>19892649678</v>
      </c>
      <c r="G1269" s="179"/>
      <c r="H1269" s="21">
        <f t="shared" si="38"/>
        <v>-1</v>
      </c>
      <c r="I1269" s="21">
        <f t="shared" si="39"/>
        <v>-1</v>
      </c>
    </row>
    <row r="1270" spans="1:9">
      <c r="A1270" s="154" t="s">
        <v>821</v>
      </c>
      <c r="B1270" s="154" t="s">
        <v>3073</v>
      </c>
      <c r="C1270" s="154" t="s">
        <v>4171</v>
      </c>
      <c r="D1270" s="179">
        <v>1858253201</v>
      </c>
      <c r="E1270" s="179">
        <v>-5386142296</v>
      </c>
      <c r="F1270" s="179">
        <v>376574655</v>
      </c>
      <c r="G1270" s="179">
        <v>7331467383</v>
      </c>
      <c r="H1270" s="21">
        <f t="shared" si="38"/>
        <v>18.468828519540168</v>
      </c>
      <c r="I1270" s="21">
        <f t="shared" si="39"/>
        <v>0.58013917053455666</v>
      </c>
    </row>
    <row r="1271" spans="1:9">
      <c r="A1271" s="154" t="s">
        <v>3533</v>
      </c>
      <c r="B1271" s="154" t="s">
        <v>3534</v>
      </c>
      <c r="C1271" s="154" t="s">
        <v>4171</v>
      </c>
      <c r="D1271" s="179">
        <v>403687000000</v>
      </c>
      <c r="E1271" s="179">
        <v>279895000000</v>
      </c>
      <c r="F1271" s="179">
        <v>339803000000</v>
      </c>
      <c r="G1271" s="179">
        <v>614654000000</v>
      </c>
      <c r="H1271" s="21">
        <f t="shared" si="38"/>
        <v>0.80885395361430001</v>
      </c>
      <c r="I1271" s="21">
        <f t="shared" si="39"/>
        <v>0.15043472676572711</v>
      </c>
    </row>
    <row r="1272" spans="1:9">
      <c r="A1272" s="154" t="s">
        <v>1349</v>
      </c>
      <c r="B1272" s="154" t="s">
        <v>3075</v>
      </c>
      <c r="C1272" s="154" t="s">
        <v>4171</v>
      </c>
      <c r="D1272" s="179">
        <v>-9194998528</v>
      </c>
      <c r="E1272" s="179">
        <v>2317347419</v>
      </c>
      <c r="F1272" s="179">
        <v>-2399246001</v>
      </c>
      <c r="G1272" s="179">
        <v>38383617573</v>
      </c>
      <c r="H1272" s="21">
        <f t="shared" si="38"/>
        <v>16.998200083276913</v>
      </c>
      <c r="I1272" s="21">
        <f t="shared" si="39"/>
        <v>0.83455876255091721</v>
      </c>
    </row>
    <row r="1273" spans="1:9">
      <c r="A1273" s="154" t="s">
        <v>540</v>
      </c>
      <c r="B1273" s="154" t="s">
        <v>2258</v>
      </c>
      <c r="C1273" s="154" t="s">
        <v>4171</v>
      </c>
      <c r="D1273" s="179">
        <v>576242533864</v>
      </c>
      <c r="E1273" s="179">
        <v>567236425296</v>
      </c>
      <c r="F1273" s="179">
        <v>807405934562</v>
      </c>
      <c r="G1273" s="179">
        <v>823823701066</v>
      </c>
      <c r="H1273" s="21">
        <f t="shared" si="38"/>
        <v>2.0333968083732598E-2</v>
      </c>
      <c r="I1273" s="21">
        <f t="shared" si="39"/>
        <v>0.12653059297178837</v>
      </c>
    </row>
    <row r="1274" spans="1:9">
      <c r="A1274" s="154" t="s">
        <v>1350</v>
      </c>
      <c r="B1274" s="154" t="s">
        <v>3076</v>
      </c>
      <c r="C1274" s="154" t="s">
        <v>4171</v>
      </c>
      <c r="D1274" s="179">
        <v>59979201559</v>
      </c>
      <c r="E1274" s="179">
        <v>44550793002</v>
      </c>
      <c r="F1274" s="179">
        <v>108063036</v>
      </c>
      <c r="G1274" s="179">
        <v>93320352400</v>
      </c>
      <c r="H1274" s="21">
        <f t="shared" si="38"/>
        <v>862.5732980887193</v>
      </c>
      <c r="I1274" s="21">
        <f t="shared" si="39"/>
        <v>0.15875573515503039</v>
      </c>
    </row>
    <row r="1275" spans="1:9">
      <c r="A1275" s="154" t="s">
        <v>1351</v>
      </c>
      <c r="B1275" s="154" t="s">
        <v>3077</v>
      </c>
      <c r="C1275" s="154" t="s">
        <v>4171</v>
      </c>
      <c r="D1275" s="179">
        <v>23771604</v>
      </c>
      <c r="E1275" s="179"/>
      <c r="F1275" s="179"/>
      <c r="G1275" s="179"/>
      <c r="H1275" s="21" t="e">
        <f t="shared" si="38"/>
        <v>#DIV/0!</v>
      </c>
      <c r="I1275" s="21">
        <f t="shared" si="39"/>
        <v>-1</v>
      </c>
    </row>
    <row r="1276" spans="1:9">
      <c r="A1276" s="154" t="s">
        <v>1352</v>
      </c>
      <c r="B1276" s="154" t="s">
        <v>3078</v>
      </c>
      <c r="C1276" s="154" t="s">
        <v>4171</v>
      </c>
      <c r="D1276" s="179">
        <v>36304033797</v>
      </c>
      <c r="E1276" s="179">
        <v>64967785137</v>
      </c>
      <c r="F1276" s="179">
        <v>54287201924</v>
      </c>
      <c r="G1276" s="179"/>
      <c r="H1276" s="21">
        <f t="shared" si="38"/>
        <v>-1</v>
      </c>
      <c r="I1276" s="21">
        <f t="shared" si="39"/>
        <v>-1</v>
      </c>
    </row>
    <row r="1277" spans="1:9">
      <c r="A1277" s="154" t="s">
        <v>1353</v>
      </c>
      <c r="B1277" s="154" t="s">
        <v>3079</v>
      </c>
      <c r="C1277" s="154" t="s">
        <v>4171</v>
      </c>
      <c r="D1277" s="179">
        <v>-143066667336</v>
      </c>
      <c r="E1277" s="179">
        <v>-5568102240</v>
      </c>
      <c r="F1277" s="179">
        <v>-1013320356</v>
      </c>
      <c r="G1277" s="179">
        <v>7109604303</v>
      </c>
      <c r="H1277" s="21">
        <f t="shared" si="38"/>
        <v>8.0161467307975407</v>
      </c>
      <c r="I1277" s="21">
        <f t="shared" si="39"/>
        <v>0.2702709539987882</v>
      </c>
    </row>
    <row r="1278" spans="1:9">
      <c r="A1278" s="154" t="s">
        <v>1354</v>
      </c>
      <c r="B1278" s="154" t="s">
        <v>3080</v>
      </c>
      <c r="C1278" s="154" t="s">
        <v>4171</v>
      </c>
      <c r="D1278" s="179">
        <v>11793109532</v>
      </c>
      <c r="E1278" s="179">
        <v>19598436127</v>
      </c>
      <c r="F1278" s="179">
        <v>21395058582</v>
      </c>
      <c r="G1278" s="179"/>
      <c r="H1278" s="21">
        <f t="shared" si="38"/>
        <v>-1</v>
      </c>
      <c r="I1278" s="21">
        <f t="shared" si="39"/>
        <v>-1</v>
      </c>
    </row>
    <row r="1279" spans="1:9">
      <c r="A1279" s="154" t="s">
        <v>1356</v>
      </c>
      <c r="B1279" s="154" t="s">
        <v>4181</v>
      </c>
      <c r="C1279" s="154" t="s">
        <v>4171</v>
      </c>
      <c r="D1279" s="179">
        <v>514213759</v>
      </c>
      <c r="E1279" s="179">
        <v>-347622348</v>
      </c>
      <c r="F1279" s="179">
        <v>-464574922</v>
      </c>
      <c r="G1279" s="179"/>
      <c r="H1279" s="21">
        <f t="shared" si="38"/>
        <v>1</v>
      </c>
      <c r="I1279" s="21">
        <f t="shared" si="39"/>
        <v>-1</v>
      </c>
    </row>
    <row r="1280" spans="1:9">
      <c r="A1280" s="154" t="s">
        <v>3535</v>
      </c>
      <c r="B1280" s="154" t="s">
        <v>3536</v>
      </c>
      <c r="C1280" s="154" t="s">
        <v>4171</v>
      </c>
      <c r="D1280" s="179">
        <v>1598439498</v>
      </c>
      <c r="E1280" s="179">
        <v>228654978</v>
      </c>
      <c r="F1280" s="179">
        <v>1371790214</v>
      </c>
      <c r="G1280" s="179"/>
      <c r="H1280" s="21">
        <f t="shared" si="38"/>
        <v>-1</v>
      </c>
      <c r="I1280" s="21">
        <f t="shared" si="39"/>
        <v>-1</v>
      </c>
    </row>
    <row r="1281" spans="1:9">
      <c r="A1281" s="154" t="s">
        <v>1638</v>
      </c>
      <c r="B1281" s="154" t="s">
        <v>3083</v>
      </c>
      <c r="C1281" s="154" t="s">
        <v>4171</v>
      </c>
      <c r="D1281" s="179"/>
      <c r="E1281" s="179"/>
      <c r="F1281" s="179"/>
      <c r="G1281" s="179"/>
      <c r="H1281" s="21" t="e">
        <f t="shared" si="38"/>
        <v>#DIV/0!</v>
      </c>
      <c r="I1281" s="21" t="e">
        <f t="shared" si="39"/>
        <v>#DIV/0!</v>
      </c>
    </row>
    <row r="1282" spans="1:9">
      <c r="A1282" s="154" t="s">
        <v>958</v>
      </c>
      <c r="B1282" s="154" t="s">
        <v>3084</v>
      </c>
      <c r="C1282" s="154" t="s">
        <v>4171</v>
      </c>
      <c r="D1282" s="179">
        <v>1877782081</v>
      </c>
      <c r="E1282" s="179">
        <v>-3753349934</v>
      </c>
      <c r="F1282" s="179">
        <v>2287866917</v>
      </c>
      <c r="G1282" s="179"/>
      <c r="H1282" s="21">
        <f t="shared" si="38"/>
        <v>-1</v>
      </c>
      <c r="I1282" s="21">
        <f t="shared" si="39"/>
        <v>-1</v>
      </c>
    </row>
    <row r="1283" spans="1:9">
      <c r="A1283" s="154" t="s">
        <v>1357</v>
      </c>
      <c r="B1283" s="154" t="s">
        <v>3085</v>
      </c>
      <c r="C1283" s="154" t="s">
        <v>4171</v>
      </c>
      <c r="D1283" s="179">
        <v>1159274866</v>
      </c>
      <c r="E1283" s="179">
        <v>482858988</v>
      </c>
      <c r="F1283" s="179">
        <v>-3504361587</v>
      </c>
      <c r="G1283" s="179"/>
      <c r="H1283" s="21">
        <f t="shared" ref="H1283:H1346" si="40">(G1283-F1283)/ABS(F1283)</f>
        <v>1</v>
      </c>
      <c r="I1283" s="21">
        <f t="shared" ref="I1283:I1346" si="41">(1+(G1283-D1283)/ABS(D1283))^(1/3)-1</f>
        <v>-1</v>
      </c>
    </row>
    <row r="1284" spans="1:9">
      <c r="A1284" s="154" t="s">
        <v>1358</v>
      </c>
      <c r="B1284" s="154" t="s">
        <v>3086</v>
      </c>
      <c r="C1284" s="154" t="s">
        <v>4171</v>
      </c>
      <c r="D1284" s="179">
        <v>78279129993</v>
      </c>
      <c r="E1284" s="179">
        <v>96998906821</v>
      </c>
      <c r="F1284" s="179">
        <v>98847138473</v>
      </c>
      <c r="G1284" s="179">
        <v>119247023220</v>
      </c>
      <c r="H1284" s="21">
        <f t="shared" si="40"/>
        <v>0.20637810119887495</v>
      </c>
      <c r="I1284" s="21">
        <f t="shared" si="41"/>
        <v>0.15062512254109905</v>
      </c>
    </row>
    <row r="1285" spans="1:9">
      <c r="A1285" s="154" t="s">
        <v>1359</v>
      </c>
      <c r="B1285" s="154" t="s">
        <v>3087</v>
      </c>
      <c r="C1285" s="154" t="s">
        <v>4171</v>
      </c>
      <c r="D1285" s="179">
        <v>4185667209</v>
      </c>
      <c r="E1285" s="179">
        <v>6591483566</v>
      </c>
      <c r="F1285" s="179">
        <v>1557580584</v>
      </c>
      <c r="G1285" s="179"/>
      <c r="H1285" s="21">
        <f t="shared" si="40"/>
        <v>-1</v>
      </c>
      <c r="I1285" s="21">
        <f t="shared" si="41"/>
        <v>-1</v>
      </c>
    </row>
    <row r="1286" spans="1:9">
      <c r="A1286" s="154" t="s">
        <v>1360</v>
      </c>
      <c r="B1286" s="154" t="s">
        <v>3088</v>
      </c>
      <c r="C1286" s="154" t="s">
        <v>4171</v>
      </c>
      <c r="D1286" s="179">
        <v>20838842830</v>
      </c>
      <c r="E1286" s="179">
        <v>24188874470</v>
      </c>
      <c r="F1286" s="179">
        <v>23555622929</v>
      </c>
      <c r="G1286" s="179"/>
      <c r="H1286" s="21">
        <f t="shared" si="40"/>
        <v>-1</v>
      </c>
      <c r="I1286" s="21">
        <f t="shared" si="41"/>
        <v>-1</v>
      </c>
    </row>
    <row r="1287" spans="1:9">
      <c r="A1287" s="154" t="s">
        <v>1361</v>
      </c>
      <c r="B1287" s="154" t="s">
        <v>3089</v>
      </c>
      <c r="C1287" s="154" t="s">
        <v>4171</v>
      </c>
      <c r="D1287" s="179">
        <v>41028511384</v>
      </c>
      <c r="E1287" s="179">
        <v>41258739876</v>
      </c>
      <c r="F1287" s="179">
        <v>41960639268</v>
      </c>
      <c r="G1287" s="179">
        <v>42974297301</v>
      </c>
      <c r="H1287" s="21">
        <f t="shared" si="40"/>
        <v>2.4157354384565712E-2</v>
      </c>
      <c r="I1287" s="21">
        <f t="shared" si="41"/>
        <v>1.5564882042910178E-2</v>
      </c>
    </row>
    <row r="1288" spans="1:9">
      <c r="A1288" s="154" t="s">
        <v>1362</v>
      </c>
      <c r="B1288" s="154" t="s">
        <v>3090</v>
      </c>
      <c r="C1288" s="154" t="s">
        <v>4171</v>
      </c>
      <c r="D1288" s="179">
        <v>439140268</v>
      </c>
      <c r="E1288" s="179">
        <v>2726892830</v>
      </c>
      <c r="F1288" s="179">
        <v>7429526316</v>
      </c>
      <c r="G1288" s="179"/>
      <c r="H1288" s="21">
        <f t="shared" si="40"/>
        <v>-1</v>
      </c>
      <c r="I1288" s="21">
        <f t="shared" si="41"/>
        <v>-1</v>
      </c>
    </row>
    <row r="1289" spans="1:9">
      <c r="A1289" s="154" t="s">
        <v>1363</v>
      </c>
      <c r="B1289" s="154" t="s">
        <v>4255</v>
      </c>
      <c r="C1289" s="154" t="s">
        <v>4171</v>
      </c>
      <c r="D1289" s="179">
        <v>2757404107</v>
      </c>
      <c r="E1289" s="179">
        <v>3412292956</v>
      </c>
      <c r="F1289" s="179">
        <v>1398915286</v>
      </c>
      <c r="G1289" s="179"/>
      <c r="H1289" s="21">
        <f t="shared" si="40"/>
        <v>-1</v>
      </c>
      <c r="I1289" s="21">
        <f t="shared" si="41"/>
        <v>-1</v>
      </c>
    </row>
    <row r="1290" spans="1:9">
      <c r="A1290" s="154" t="s">
        <v>223</v>
      </c>
      <c r="B1290" s="154" t="s">
        <v>1903</v>
      </c>
      <c r="C1290" s="154" t="s">
        <v>4171</v>
      </c>
      <c r="D1290" s="179">
        <v>-1078384066819</v>
      </c>
      <c r="E1290" s="179">
        <v>-959699889197</v>
      </c>
      <c r="F1290" s="179">
        <v>-990271209235</v>
      </c>
      <c r="G1290" s="179"/>
      <c r="H1290" s="21">
        <f t="shared" si="40"/>
        <v>1</v>
      </c>
      <c r="I1290" s="21">
        <f t="shared" si="41"/>
        <v>0.25992104989487319</v>
      </c>
    </row>
    <row r="1291" spans="1:9">
      <c r="A1291" s="154" t="s">
        <v>894</v>
      </c>
      <c r="B1291" s="154" t="s">
        <v>4256</v>
      </c>
      <c r="C1291" s="154" t="s">
        <v>4171</v>
      </c>
      <c r="D1291" s="179">
        <v>32979748665</v>
      </c>
      <c r="E1291" s="179">
        <v>52566503769</v>
      </c>
      <c r="F1291" s="179">
        <v>86643854016</v>
      </c>
      <c r="G1291" s="179">
        <v>103485632157</v>
      </c>
      <c r="H1291" s="21">
        <f t="shared" si="40"/>
        <v>0.19437937442037065</v>
      </c>
      <c r="I1291" s="21">
        <f t="shared" si="41"/>
        <v>0.46401065817399201</v>
      </c>
    </row>
    <row r="1292" spans="1:9">
      <c r="A1292" s="154" t="s">
        <v>1364</v>
      </c>
      <c r="B1292" s="154" t="s">
        <v>3093</v>
      </c>
      <c r="C1292" s="154" t="s">
        <v>4171</v>
      </c>
      <c r="D1292" s="179">
        <v>20332575185</v>
      </c>
      <c r="E1292" s="179">
        <v>14147750878</v>
      </c>
      <c r="F1292" s="179">
        <v>10044879292</v>
      </c>
      <c r="G1292" s="179">
        <v>10674886459</v>
      </c>
      <c r="H1292" s="21">
        <f t="shared" si="40"/>
        <v>6.2719237203950659E-2</v>
      </c>
      <c r="I1292" s="21">
        <f t="shared" si="41"/>
        <v>-0.19327851051917599</v>
      </c>
    </row>
    <row r="1293" spans="1:9">
      <c r="A1293" s="154" t="s">
        <v>1365</v>
      </c>
      <c r="B1293" s="154" t="s">
        <v>3094</v>
      </c>
      <c r="C1293" s="154" t="s">
        <v>4171</v>
      </c>
      <c r="D1293" s="179">
        <v>471873906754</v>
      </c>
      <c r="E1293" s="179">
        <v>311362639035</v>
      </c>
      <c r="F1293" s="179">
        <v>373773464227</v>
      </c>
      <c r="G1293" s="179"/>
      <c r="H1293" s="21">
        <f t="shared" si="40"/>
        <v>-1</v>
      </c>
      <c r="I1293" s="21">
        <f t="shared" si="41"/>
        <v>-1</v>
      </c>
    </row>
    <row r="1294" spans="1:9">
      <c r="A1294" s="154" t="s">
        <v>1366</v>
      </c>
      <c r="B1294" s="154" t="s">
        <v>3095</v>
      </c>
      <c r="C1294" s="154" t="s">
        <v>4171</v>
      </c>
      <c r="D1294" s="179">
        <v>-3375704489</v>
      </c>
      <c r="E1294" s="179"/>
      <c r="F1294" s="179"/>
      <c r="G1294" s="179"/>
      <c r="H1294" s="21" t="e">
        <f t="shared" si="40"/>
        <v>#DIV/0!</v>
      </c>
      <c r="I1294" s="21">
        <f t="shared" si="41"/>
        <v>0.25992104989487319</v>
      </c>
    </row>
    <row r="1295" spans="1:9">
      <c r="A1295" s="154" t="s">
        <v>1594</v>
      </c>
      <c r="B1295" s="154" t="s">
        <v>3096</v>
      </c>
      <c r="C1295" s="154" t="s">
        <v>4171</v>
      </c>
      <c r="D1295" s="179">
        <v>21054948840</v>
      </c>
      <c r="E1295" s="179">
        <v>21946463348</v>
      </c>
      <c r="F1295" s="179">
        <v>28286415356</v>
      </c>
      <c r="G1295" s="179">
        <v>33403440516</v>
      </c>
      <c r="H1295" s="21">
        <f t="shared" si="40"/>
        <v>0.18090044622478463</v>
      </c>
      <c r="I1295" s="21">
        <f t="shared" si="41"/>
        <v>0.16630553535447024</v>
      </c>
    </row>
    <row r="1296" spans="1:9">
      <c r="A1296" s="154" t="s">
        <v>1367</v>
      </c>
      <c r="B1296" s="154" t="s">
        <v>3097</v>
      </c>
      <c r="C1296" s="154" t="s">
        <v>4171</v>
      </c>
      <c r="D1296" s="179">
        <v>1216028495</v>
      </c>
      <c r="E1296" s="179">
        <v>1178129280</v>
      </c>
      <c r="F1296" s="179">
        <v>-3496538181</v>
      </c>
      <c r="G1296" s="179"/>
      <c r="H1296" s="21">
        <f t="shared" si="40"/>
        <v>1</v>
      </c>
      <c r="I1296" s="21">
        <f t="shared" si="41"/>
        <v>-1</v>
      </c>
    </row>
    <row r="1297" spans="1:9">
      <c r="A1297" s="154" t="s">
        <v>881</v>
      </c>
      <c r="B1297" s="154" t="s">
        <v>3098</v>
      </c>
      <c r="C1297" s="154" t="s">
        <v>4171</v>
      </c>
      <c r="D1297" s="179">
        <v>284033511599</v>
      </c>
      <c r="E1297" s="179">
        <v>103621125313</v>
      </c>
      <c r="F1297" s="179">
        <v>79251720741</v>
      </c>
      <c r="G1297" s="179"/>
      <c r="H1297" s="21">
        <f t="shared" si="40"/>
        <v>-1</v>
      </c>
      <c r="I1297" s="21">
        <f t="shared" si="41"/>
        <v>-1</v>
      </c>
    </row>
    <row r="1298" spans="1:9">
      <c r="A1298" s="154" t="s">
        <v>889</v>
      </c>
      <c r="B1298" s="154" t="s">
        <v>3099</v>
      </c>
      <c r="C1298" s="154" t="s">
        <v>4171</v>
      </c>
      <c r="D1298" s="179">
        <v>1010444817</v>
      </c>
      <c r="E1298" s="179">
        <v>4628840541</v>
      </c>
      <c r="F1298" s="179">
        <v>763286532</v>
      </c>
      <c r="G1298" s="179">
        <v>1607058315</v>
      </c>
      <c r="H1298" s="21">
        <f t="shared" si="40"/>
        <v>1.1054456585118941</v>
      </c>
      <c r="I1298" s="21">
        <f t="shared" si="41"/>
        <v>0.16727453695539163</v>
      </c>
    </row>
    <row r="1299" spans="1:9">
      <c r="A1299" s="154" t="s">
        <v>1368</v>
      </c>
      <c r="B1299" s="154" t="s">
        <v>3100</v>
      </c>
      <c r="C1299" s="154" t="s">
        <v>4171</v>
      </c>
      <c r="D1299" s="179"/>
      <c r="E1299" s="179"/>
      <c r="F1299" s="179"/>
      <c r="G1299" s="179"/>
      <c r="H1299" s="21" t="e">
        <f t="shared" si="40"/>
        <v>#DIV/0!</v>
      </c>
      <c r="I1299" s="21" t="e">
        <f t="shared" si="41"/>
        <v>#DIV/0!</v>
      </c>
    </row>
    <row r="1300" spans="1:9">
      <c r="A1300" s="154" t="s">
        <v>1906</v>
      </c>
      <c r="B1300" s="154" t="s">
        <v>1907</v>
      </c>
      <c r="C1300" s="154" t="s">
        <v>4171</v>
      </c>
      <c r="D1300" s="179">
        <v>-236199019978</v>
      </c>
      <c r="E1300" s="179">
        <v>50804043458</v>
      </c>
      <c r="F1300" s="179">
        <v>-770357422036</v>
      </c>
      <c r="G1300" s="179"/>
      <c r="H1300" s="21">
        <f t="shared" si="40"/>
        <v>1</v>
      </c>
      <c r="I1300" s="21">
        <f t="shared" si="41"/>
        <v>0.25992104989487319</v>
      </c>
    </row>
    <row r="1301" spans="1:9">
      <c r="A1301" s="154" t="s">
        <v>1369</v>
      </c>
      <c r="B1301" s="154" t="s">
        <v>3101</v>
      </c>
      <c r="C1301" s="154" t="s">
        <v>4171</v>
      </c>
      <c r="D1301" s="179">
        <v>6666422409</v>
      </c>
      <c r="E1301" s="179">
        <v>8173312009</v>
      </c>
      <c r="F1301" s="179">
        <v>5318065214</v>
      </c>
      <c r="G1301" s="179"/>
      <c r="H1301" s="21">
        <f t="shared" si="40"/>
        <v>-1</v>
      </c>
      <c r="I1301" s="21">
        <f t="shared" si="41"/>
        <v>-1</v>
      </c>
    </row>
    <row r="1302" spans="1:9">
      <c r="A1302" s="154" t="s">
        <v>1370</v>
      </c>
      <c r="B1302" s="154" t="s">
        <v>3102</v>
      </c>
      <c r="C1302" s="154" t="s">
        <v>4171</v>
      </c>
      <c r="D1302" s="179">
        <v>27459656721</v>
      </c>
      <c r="E1302" s="179">
        <v>40139555774</v>
      </c>
      <c r="F1302" s="179">
        <v>37135592759</v>
      </c>
      <c r="G1302" s="179">
        <v>33837492766</v>
      </c>
      <c r="H1302" s="21">
        <f t="shared" si="40"/>
        <v>-8.881236969620443E-2</v>
      </c>
      <c r="I1302" s="21">
        <f t="shared" si="41"/>
        <v>7.2097682947156683E-2</v>
      </c>
    </row>
    <row r="1303" spans="1:9">
      <c r="A1303" s="154" t="s">
        <v>830</v>
      </c>
      <c r="B1303" s="154" t="s">
        <v>3103</v>
      </c>
      <c r="C1303" s="154" t="s">
        <v>4171</v>
      </c>
      <c r="D1303" s="179">
        <v>95468787</v>
      </c>
      <c r="E1303" s="179">
        <v>8661358532</v>
      </c>
      <c r="F1303" s="179">
        <v>8351921755</v>
      </c>
      <c r="G1303" s="179">
        <v>11427896680</v>
      </c>
      <c r="H1303" s="21">
        <f t="shared" si="40"/>
        <v>0.36829546722687179</v>
      </c>
      <c r="I1303" s="21">
        <f t="shared" si="41"/>
        <v>3.9283510295011874</v>
      </c>
    </row>
    <row r="1304" spans="1:9">
      <c r="A1304" s="154" t="s">
        <v>1371</v>
      </c>
      <c r="B1304" s="154" t="s">
        <v>3104</v>
      </c>
      <c r="C1304" s="154" t="s">
        <v>4171</v>
      </c>
      <c r="D1304" s="179">
        <v>-53235922985</v>
      </c>
      <c r="E1304" s="179">
        <v>-61576277693</v>
      </c>
      <c r="F1304" s="179">
        <v>-2394969740</v>
      </c>
      <c r="G1304" s="179">
        <v>-42338582081</v>
      </c>
      <c r="H1304" s="21">
        <f t="shared" si="40"/>
        <v>-16.678128192550776</v>
      </c>
      <c r="I1304" s="21">
        <f t="shared" si="41"/>
        <v>6.4043831120472516E-2</v>
      </c>
    </row>
    <row r="1305" spans="1:9">
      <c r="A1305" s="154" t="s">
        <v>1372</v>
      </c>
      <c r="B1305" s="154" t="s">
        <v>3105</v>
      </c>
      <c r="C1305" s="154" t="s">
        <v>4171</v>
      </c>
      <c r="D1305" s="179">
        <v>49337316626</v>
      </c>
      <c r="E1305" s="179">
        <v>46722206980</v>
      </c>
      <c r="F1305" s="179">
        <v>52468288084</v>
      </c>
      <c r="G1305" s="179"/>
      <c r="H1305" s="21">
        <f t="shared" si="40"/>
        <v>-1</v>
      </c>
      <c r="I1305" s="21">
        <f t="shared" si="41"/>
        <v>-1</v>
      </c>
    </row>
    <row r="1306" spans="1:9">
      <c r="A1306" s="154" t="s">
        <v>1373</v>
      </c>
      <c r="B1306" s="154" t="s">
        <v>3106</v>
      </c>
      <c r="C1306" s="154" t="s">
        <v>4171</v>
      </c>
      <c r="D1306" s="179">
        <v>4797625056</v>
      </c>
      <c r="E1306" s="179">
        <v>3090907841</v>
      </c>
      <c r="F1306" s="179">
        <v>4176154740</v>
      </c>
      <c r="G1306" s="179"/>
      <c r="H1306" s="21">
        <f t="shared" si="40"/>
        <v>-1</v>
      </c>
      <c r="I1306" s="21">
        <f t="shared" si="41"/>
        <v>-1</v>
      </c>
    </row>
    <row r="1307" spans="1:9">
      <c r="A1307" s="154" t="s">
        <v>4257</v>
      </c>
      <c r="B1307" s="154" t="s">
        <v>4258</v>
      </c>
      <c r="C1307" s="154" t="s">
        <v>4171</v>
      </c>
      <c r="D1307" s="179"/>
      <c r="E1307" s="179">
        <v>9436047669</v>
      </c>
      <c r="F1307" s="179">
        <v>128147840956</v>
      </c>
      <c r="G1307" s="179">
        <v>35894926982</v>
      </c>
      <c r="H1307" s="21">
        <f t="shared" si="40"/>
        <v>-0.71989440700507279</v>
      </c>
      <c r="I1307" s="21" t="e">
        <f t="shared" si="41"/>
        <v>#DIV/0!</v>
      </c>
    </row>
    <row r="1308" spans="1:9">
      <c r="A1308" s="154" t="s">
        <v>1375</v>
      </c>
      <c r="B1308" s="154" t="s">
        <v>3110</v>
      </c>
      <c r="C1308" s="154" t="s">
        <v>4171</v>
      </c>
      <c r="D1308" s="179">
        <v>1097621777</v>
      </c>
      <c r="E1308" s="179">
        <v>91876430</v>
      </c>
      <c r="F1308" s="179">
        <v>1500514681</v>
      </c>
      <c r="G1308" s="179"/>
      <c r="H1308" s="21">
        <f t="shared" si="40"/>
        <v>-1</v>
      </c>
      <c r="I1308" s="21">
        <f t="shared" si="41"/>
        <v>-1</v>
      </c>
    </row>
    <row r="1309" spans="1:9">
      <c r="A1309" s="154" t="s">
        <v>899</v>
      </c>
      <c r="B1309" s="154" t="s">
        <v>3111</v>
      </c>
      <c r="C1309" s="154" t="s">
        <v>4171</v>
      </c>
      <c r="D1309" s="179">
        <v>6652543932</v>
      </c>
      <c r="E1309" s="179">
        <v>4715535876</v>
      </c>
      <c r="F1309" s="179">
        <v>6528499225</v>
      </c>
      <c r="G1309" s="179"/>
      <c r="H1309" s="21">
        <f t="shared" si="40"/>
        <v>-1</v>
      </c>
      <c r="I1309" s="21">
        <f t="shared" si="41"/>
        <v>-1</v>
      </c>
    </row>
    <row r="1310" spans="1:9">
      <c r="A1310" s="154" t="s">
        <v>1376</v>
      </c>
      <c r="B1310" s="154" t="s">
        <v>3112</v>
      </c>
      <c r="C1310" s="154" t="s">
        <v>4171</v>
      </c>
      <c r="D1310" s="179">
        <v>4730898609</v>
      </c>
      <c r="E1310" s="179">
        <v>10738015204</v>
      </c>
      <c r="F1310" s="179">
        <v>24463522435</v>
      </c>
      <c r="G1310" s="179">
        <v>18241724548</v>
      </c>
      <c r="H1310" s="21">
        <f t="shared" si="40"/>
        <v>-0.25432960047071818</v>
      </c>
      <c r="I1310" s="21">
        <f t="shared" si="41"/>
        <v>0.56810118983769042</v>
      </c>
    </row>
    <row r="1311" spans="1:9">
      <c r="A1311" s="154" t="s">
        <v>1602</v>
      </c>
      <c r="B1311" s="154" t="s">
        <v>3113</v>
      </c>
      <c r="C1311" s="154" t="s">
        <v>4171</v>
      </c>
      <c r="D1311" s="179">
        <v>481172965</v>
      </c>
      <c r="E1311" s="179">
        <v>-2176051049</v>
      </c>
      <c r="F1311" s="179">
        <v>243802840</v>
      </c>
      <c r="G1311" s="179">
        <v>-3068081601</v>
      </c>
      <c r="H1311" s="21">
        <f t="shared" si="40"/>
        <v>-13.584273427659825</v>
      </c>
      <c r="I1311" s="21">
        <f t="shared" si="41"/>
        <v>-2.8543365674506189</v>
      </c>
    </row>
    <row r="1312" spans="1:9">
      <c r="A1312" s="154" t="s">
        <v>1378</v>
      </c>
      <c r="B1312" s="154" t="s">
        <v>3115</v>
      </c>
      <c r="C1312" s="154" t="s">
        <v>4171</v>
      </c>
      <c r="D1312" s="179">
        <v>-230169687</v>
      </c>
      <c r="E1312" s="179">
        <v>-2494800</v>
      </c>
      <c r="F1312" s="179">
        <v>-45606800</v>
      </c>
      <c r="G1312" s="179"/>
      <c r="H1312" s="21">
        <f t="shared" si="40"/>
        <v>1</v>
      </c>
      <c r="I1312" s="21">
        <f t="shared" si="41"/>
        <v>0.25992104989487319</v>
      </c>
    </row>
    <row r="1313" spans="1:9">
      <c r="A1313" s="154" t="s">
        <v>564</v>
      </c>
      <c r="B1313" s="154" t="s">
        <v>3116</v>
      </c>
      <c r="C1313" s="154" t="s">
        <v>4171</v>
      </c>
      <c r="D1313" s="179">
        <v>11291304605</v>
      </c>
      <c r="E1313" s="179">
        <v>-137619942384</v>
      </c>
      <c r="F1313" s="179">
        <v>1423239170</v>
      </c>
      <c r="G1313" s="179"/>
      <c r="H1313" s="21">
        <f t="shared" si="40"/>
        <v>-1</v>
      </c>
      <c r="I1313" s="21">
        <f t="shared" si="41"/>
        <v>-1</v>
      </c>
    </row>
    <row r="1314" spans="1:9">
      <c r="A1314" s="154" t="s">
        <v>1379</v>
      </c>
      <c r="B1314" s="154" t="s">
        <v>3117</v>
      </c>
      <c r="C1314" s="154" t="s">
        <v>4171</v>
      </c>
      <c r="D1314" s="179">
        <v>-6035342470</v>
      </c>
      <c r="E1314" s="179">
        <v>-1869459628</v>
      </c>
      <c r="F1314" s="179">
        <v>-20237381960</v>
      </c>
      <c r="G1314" s="179">
        <v>-9103321940</v>
      </c>
      <c r="H1314" s="21">
        <f t="shared" si="40"/>
        <v>0.55017294440589781</v>
      </c>
      <c r="I1314" s="21">
        <f t="shared" si="41"/>
        <v>-0.21073486361462268</v>
      </c>
    </row>
    <row r="1315" spans="1:9">
      <c r="A1315" s="154" t="s">
        <v>568</v>
      </c>
      <c r="B1315" s="154" t="s">
        <v>4288</v>
      </c>
      <c r="C1315" s="154" t="s">
        <v>4171</v>
      </c>
      <c r="D1315" s="179">
        <v>58494825</v>
      </c>
      <c r="E1315" s="179">
        <v>-88808673309</v>
      </c>
      <c r="F1315" s="179">
        <v>-17208739281</v>
      </c>
      <c r="G1315" s="179">
        <v>-1802886358</v>
      </c>
      <c r="H1315" s="21">
        <f t="shared" si="40"/>
        <v>0.89523425693417591</v>
      </c>
      <c r="I1315" s="21">
        <f t="shared" si="41"/>
        <v>-4.1353327255707564</v>
      </c>
    </row>
    <row r="1316" spans="1:9">
      <c r="A1316" s="154" t="s">
        <v>841</v>
      </c>
      <c r="B1316" s="154" t="s">
        <v>3118</v>
      </c>
      <c r="C1316" s="154" t="s">
        <v>4171</v>
      </c>
      <c r="D1316" s="179">
        <v>39248539099</v>
      </c>
      <c r="E1316" s="179">
        <v>141436375589</v>
      </c>
      <c r="F1316" s="179">
        <v>52966417827</v>
      </c>
      <c r="G1316" s="179"/>
      <c r="H1316" s="21">
        <f t="shared" si="40"/>
        <v>-1</v>
      </c>
      <c r="I1316" s="21">
        <f t="shared" si="41"/>
        <v>-1</v>
      </c>
    </row>
    <row r="1317" spans="1:9">
      <c r="A1317" s="154" t="s">
        <v>857</v>
      </c>
      <c r="B1317" s="154" t="s">
        <v>3119</v>
      </c>
      <c r="C1317" s="154" t="s">
        <v>4171</v>
      </c>
      <c r="D1317" s="179">
        <v>1036304786</v>
      </c>
      <c r="E1317" s="179">
        <v>1355571129</v>
      </c>
      <c r="F1317" s="179">
        <v>1174392813</v>
      </c>
      <c r="G1317" s="179"/>
      <c r="H1317" s="21">
        <f t="shared" si="40"/>
        <v>-1</v>
      </c>
      <c r="I1317" s="21">
        <f t="shared" si="41"/>
        <v>-1</v>
      </c>
    </row>
    <row r="1318" spans="1:9">
      <c r="A1318" s="154" t="s">
        <v>1380</v>
      </c>
      <c r="B1318" s="154" t="s">
        <v>3121</v>
      </c>
      <c r="C1318" s="154" t="s">
        <v>4171</v>
      </c>
      <c r="D1318" s="179">
        <v>-3826198330</v>
      </c>
      <c r="E1318" s="179">
        <v>-6573210740</v>
      </c>
      <c r="F1318" s="179">
        <v>-1838559047</v>
      </c>
      <c r="G1318" s="179">
        <v>-1472268355</v>
      </c>
      <c r="H1318" s="21">
        <f t="shared" si="40"/>
        <v>0.19922704826787105</v>
      </c>
      <c r="I1318" s="21">
        <f t="shared" si="41"/>
        <v>0.17330252304198357</v>
      </c>
    </row>
    <row r="1319" spans="1:9">
      <c r="A1319" s="154" t="s">
        <v>1381</v>
      </c>
      <c r="B1319" s="154" t="s">
        <v>3122</v>
      </c>
      <c r="C1319" s="154" t="s">
        <v>4171</v>
      </c>
      <c r="D1319" s="179">
        <v>-34255715274</v>
      </c>
      <c r="E1319" s="179">
        <v>-32327165039</v>
      </c>
      <c r="F1319" s="179">
        <v>-32235497917</v>
      </c>
      <c r="G1319" s="179"/>
      <c r="H1319" s="21">
        <f t="shared" si="40"/>
        <v>1</v>
      </c>
      <c r="I1319" s="21">
        <f t="shared" si="41"/>
        <v>0.25992104989487319</v>
      </c>
    </row>
    <row r="1320" spans="1:9">
      <c r="A1320" s="154" t="s">
        <v>571</v>
      </c>
      <c r="B1320" s="154" t="s">
        <v>3874</v>
      </c>
      <c r="C1320" s="154" t="s">
        <v>4171</v>
      </c>
      <c r="D1320" s="179">
        <v>47013084360</v>
      </c>
      <c r="E1320" s="179">
        <v>-159622569205</v>
      </c>
      <c r="F1320" s="179">
        <v>7369885195</v>
      </c>
      <c r="G1320" s="179"/>
      <c r="H1320" s="21">
        <f t="shared" si="40"/>
        <v>-1</v>
      </c>
      <c r="I1320" s="21">
        <f t="shared" si="41"/>
        <v>-1</v>
      </c>
    </row>
    <row r="1321" spans="1:9">
      <c r="A1321" s="154" t="s">
        <v>1382</v>
      </c>
      <c r="B1321" s="154" t="s">
        <v>3124</v>
      </c>
      <c r="C1321" s="154" t="s">
        <v>4171</v>
      </c>
      <c r="D1321" s="179">
        <v>-115480165582</v>
      </c>
      <c r="E1321" s="179">
        <v>-24088838604</v>
      </c>
      <c r="F1321" s="179">
        <v>177416882</v>
      </c>
      <c r="G1321" s="179">
        <v>469721058</v>
      </c>
      <c r="H1321" s="21">
        <f t="shared" si="40"/>
        <v>1.6475555916939177</v>
      </c>
      <c r="I1321" s="21">
        <f t="shared" si="41"/>
        <v>0.26077460296282418</v>
      </c>
    </row>
    <row r="1322" spans="1:9">
      <c r="A1322" s="154" t="s">
        <v>785</v>
      </c>
      <c r="B1322" s="154" t="s">
        <v>3125</v>
      </c>
      <c r="C1322" s="154" t="s">
        <v>4171</v>
      </c>
      <c r="D1322" s="179">
        <v>-8398429098</v>
      </c>
      <c r="E1322" s="179">
        <v>-4561971675</v>
      </c>
      <c r="F1322" s="179">
        <v>-2113829390</v>
      </c>
      <c r="G1322" s="179"/>
      <c r="H1322" s="21">
        <f t="shared" si="40"/>
        <v>1</v>
      </c>
      <c r="I1322" s="21">
        <f t="shared" si="41"/>
        <v>0.25992104989487319</v>
      </c>
    </row>
    <row r="1323" spans="1:9">
      <c r="A1323" s="154" t="s">
        <v>1383</v>
      </c>
      <c r="B1323" s="154" t="s">
        <v>3126</v>
      </c>
      <c r="C1323" s="154" t="s">
        <v>4171</v>
      </c>
      <c r="D1323" s="179">
        <v>15612751665</v>
      </c>
      <c r="E1323" s="179">
        <v>30575774077</v>
      </c>
      <c r="F1323" s="179">
        <v>38799736240</v>
      </c>
      <c r="G1323" s="179">
        <v>26259116798</v>
      </c>
      <c r="H1323" s="21">
        <f t="shared" si="40"/>
        <v>-0.32321403847770075</v>
      </c>
      <c r="I1323" s="21">
        <f t="shared" si="41"/>
        <v>0.18923282400947983</v>
      </c>
    </row>
    <row r="1324" spans="1:9">
      <c r="A1324" s="154" t="s">
        <v>1384</v>
      </c>
      <c r="B1324" s="154" t="s">
        <v>3127</v>
      </c>
      <c r="C1324" s="154" t="s">
        <v>4171</v>
      </c>
      <c r="D1324" s="179"/>
      <c r="E1324" s="179"/>
      <c r="F1324" s="179"/>
      <c r="G1324" s="179"/>
      <c r="H1324" s="21" t="e">
        <f t="shared" si="40"/>
        <v>#DIV/0!</v>
      </c>
      <c r="I1324" s="21" t="e">
        <f t="shared" si="41"/>
        <v>#DIV/0!</v>
      </c>
    </row>
    <row r="1325" spans="1:9">
      <c r="A1325" s="154" t="s">
        <v>1385</v>
      </c>
      <c r="B1325" s="154" t="s">
        <v>3802</v>
      </c>
      <c r="C1325" s="154" t="s">
        <v>4171</v>
      </c>
      <c r="D1325" s="179">
        <v>344961564</v>
      </c>
      <c r="E1325" s="179">
        <v>8192587</v>
      </c>
      <c r="F1325" s="179">
        <v>-810461882</v>
      </c>
      <c r="G1325" s="179"/>
      <c r="H1325" s="21">
        <f t="shared" si="40"/>
        <v>1</v>
      </c>
      <c r="I1325" s="21">
        <f t="shared" si="41"/>
        <v>-1</v>
      </c>
    </row>
    <row r="1326" spans="1:9">
      <c r="A1326" s="154" t="s">
        <v>231</v>
      </c>
      <c r="B1326" s="154" t="s">
        <v>1913</v>
      </c>
      <c r="C1326" s="154" t="s">
        <v>4171</v>
      </c>
      <c r="D1326" s="179">
        <v>-4876682571</v>
      </c>
      <c r="E1326" s="179">
        <v>-19341418850</v>
      </c>
      <c r="F1326" s="179">
        <v>369754475</v>
      </c>
      <c r="G1326" s="179">
        <v>502607122</v>
      </c>
      <c r="H1326" s="21">
        <f t="shared" si="40"/>
        <v>0.35929963254670549</v>
      </c>
      <c r="I1326" s="21">
        <f t="shared" si="41"/>
        <v>0.28120153397181613</v>
      </c>
    </row>
    <row r="1327" spans="1:9">
      <c r="A1327" s="154" t="s">
        <v>765</v>
      </c>
      <c r="B1327" s="154" t="s">
        <v>3130</v>
      </c>
      <c r="C1327" s="154" t="s">
        <v>4171</v>
      </c>
      <c r="D1327" s="179">
        <v>688267266</v>
      </c>
      <c r="E1327" s="179">
        <v>532134640</v>
      </c>
      <c r="F1327" s="179">
        <v>905515225</v>
      </c>
      <c r="G1327" s="179">
        <v>952949539</v>
      </c>
      <c r="H1327" s="21">
        <f t="shared" si="40"/>
        <v>5.2383784049572439E-2</v>
      </c>
      <c r="I1327" s="21">
        <f t="shared" si="41"/>
        <v>0.11456207958909759</v>
      </c>
    </row>
    <row r="1328" spans="1:9">
      <c r="A1328" s="154" t="s">
        <v>1387</v>
      </c>
      <c r="B1328" s="154" t="s">
        <v>3131</v>
      </c>
      <c r="C1328" s="154" t="s">
        <v>4171</v>
      </c>
      <c r="D1328" s="179">
        <v>-20180663962</v>
      </c>
      <c r="E1328" s="179">
        <v>-19875244741</v>
      </c>
      <c r="F1328" s="179">
        <v>-18308368254</v>
      </c>
      <c r="G1328" s="179">
        <v>-19461990397</v>
      </c>
      <c r="H1328" s="21">
        <f t="shared" si="40"/>
        <v>-6.3010647753819204E-2</v>
      </c>
      <c r="I1328" s="21">
        <f t="shared" si="41"/>
        <v>1.1732473440560387E-2</v>
      </c>
    </row>
    <row r="1329" spans="1:9">
      <c r="A1329" s="154" t="s">
        <v>232</v>
      </c>
      <c r="B1329" s="154" t="s">
        <v>1914</v>
      </c>
      <c r="C1329" s="154" t="s">
        <v>4171</v>
      </c>
      <c r="D1329" s="179">
        <v>-64627922313</v>
      </c>
      <c r="E1329" s="179">
        <v>-159006188084</v>
      </c>
      <c r="F1329" s="179">
        <v>9946931344</v>
      </c>
      <c r="G1329" s="179"/>
      <c r="H1329" s="21">
        <f t="shared" si="40"/>
        <v>-1</v>
      </c>
      <c r="I1329" s="21">
        <f t="shared" si="41"/>
        <v>0.25992104989487319</v>
      </c>
    </row>
    <row r="1330" spans="1:9">
      <c r="A1330" s="154" t="s">
        <v>233</v>
      </c>
      <c r="B1330" s="154" t="s">
        <v>1915</v>
      </c>
      <c r="C1330" s="154" t="s">
        <v>4171</v>
      </c>
      <c r="D1330" s="179">
        <v>633278659</v>
      </c>
      <c r="E1330" s="179">
        <v>1011683206</v>
      </c>
      <c r="F1330" s="179">
        <v>1220806677</v>
      </c>
      <c r="G1330" s="179">
        <v>1801815342</v>
      </c>
      <c r="H1330" s="21">
        <f t="shared" si="40"/>
        <v>0.4759219260069627</v>
      </c>
      <c r="I1330" s="21">
        <f t="shared" si="41"/>
        <v>0.4170063916332174</v>
      </c>
    </row>
    <row r="1331" spans="1:9">
      <c r="A1331" s="154" t="s">
        <v>234</v>
      </c>
      <c r="B1331" s="154" t="s">
        <v>1916</v>
      </c>
      <c r="C1331" s="154" t="s">
        <v>4171</v>
      </c>
      <c r="D1331" s="179">
        <v>-138700489817</v>
      </c>
      <c r="E1331" s="179">
        <v>-41032681136</v>
      </c>
      <c r="F1331" s="179">
        <v>-140463549918</v>
      </c>
      <c r="G1331" s="179">
        <v>-78392108636</v>
      </c>
      <c r="H1331" s="21">
        <f t="shared" si="40"/>
        <v>0.4419042614132716</v>
      </c>
      <c r="I1331" s="21">
        <f t="shared" si="41"/>
        <v>0.12788498129164205</v>
      </c>
    </row>
    <row r="1332" spans="1:9">
      <c r="A1332" s="154" t="s">
        <v>1390</v>
      </c>
      <c r="B1332" s="154" t="s">
        <v>4220</v>
      </c>
      <c r="C1332" s="154" t="s">
        <v>4171</v>
      </c>
      <c r="D1332" s="179">
        <v>1342674161</v>
      </c>
      <c r="E1332" s="179">
        <v>1578349167</v>
      </c>
      <c r="F1332" s="179">
        <v>847340597</v>
      </c>
      <c r="G1332" s="179"/>
      <c r="H1332" s="21">
        <f t="shared" si="40"/>
        <v>-1</v>
      </c>
      <c r="I1332" s="21">
        <f t="shared" si="41"/>
        <v>-1</v>
      </c>
    </row>
    <row r="1333" spans="1:9">
      <c r="A1333" s="154" t="s">
        <v>1391</v>
      </c>
      <c r="B1333" s="154" t="s">
        <v>3135</v>
      </c>
      <c r="C1333" s="154" t="s">
        <v>4171</v>
      </c>
      <c r="D1333" s="179">
        <v>40276850328</v>
      </c>
      <c r="E1333" s="179">
        <v>42173038290</v>
      </c>
      <c r="F1333" s="179">
        <v>36823046475</v>
      </c>
      <c r="G1333" s="179"/>
      <c r="H1333" s="21">
        <f t="shared" si="40"/>
        <v>-1</v>
      </c>
      <c r="I1333" s="21">
        <f t="shared" si="41"/>
        <v>-1</v>
      </c>
    </row>
    <row r="1334" spans="1:9">
      <c r="A1334" s="154" t="s">
        <v>573</v>
      </c>
      <c r="B1334" s="154" t="s">
        <v>3138</v>
      </c>
      <c r="C1334" s="154" t="s">
        <v>4171</v>
      </c>
      <c r="D1334" s="179">
        <v>89553764421</v>
      </c>
      <c r="E1334" s="179">
        <v>78426640141</v>
      </c>
      <c r="F1334" s="179">
        <v>43156873194</v>
      </c>
      <c r="G1334" s="179"/>
      <c r="H1334" s="21">
        <f t="shared" si="40"/>
        <v>-1</v>
      </c>
      <c r="I1334" s="21">
        <f t="shared" si="41"/>
        <v>-1</v>
      </c>
    </row>
    <row r="1335" spans="1:9">
      <c r="A1335" s="154" t="s">
        <v>800</v>
      </c>
      <c r="B1335" s="154" t="s">
        <v>3139</v>
      </c>
      <c r="C1335" s="154" t="s">
        <v>4171</v>
      </c>
      <c r="D1335" s="179">
        <v>1286743585580</v>
      </c>
      <c r="E1335" s="179">
        <v>2183465275447</v>
      </c>
      <c r="F1335" s="179">
        <v>2376694252532</v>
      </c>
      <c r="G1335" s="179">
        <v>1923271044470</v>
      </c>
      <c r="H1335" s="21">
        <f t="shared" si="40"/>
        <v>-0.19077893909952773</v>
      </c>
      <c r="I1335" s="21">
        <f t="shared" si="41"/>
        <v>0.14335955916516707</v>
      </c>
    </row>
    <row r="1336" spans="1:9">
      <c r="A1336" s="154" t="s">
        <v>1627</v>
      </c>
      <c r="B1336" s="154" t="s">
        <v>3539</v>
      </c>
      <c r="C1336" s="154" t="s">
        <v>4171</v>
      </c>
      <c r="D1336" s="179">
        <v>-1960127823</v>
      </c>
      <c r="E1336" s="179">
        <v>686099823</v>
      </c>
      <c r="F1336" s="179">
        <v>1909404356</v>
      </c>
      <c r="G1336" s="179"/>
      <c r="H1336" s="21">
        <f t="shared" si="40"/>
        <v>-1</v>
      </c>
      <c r="I1336" s="21">
        <f t="shared" si="41"/>
        <v>0.25992104989487319</v>
      </c>
    </row>
    <row r="1337" spans="1:9">
      <c r="A1337" s="154" t="s">
        <v>1394</v>
      </c>
      <c r="B1337" s="154" t="s">
        <v>3140</v>
      </c>
      <c r="C1337" s="154" t="s">
        <v>4171</v>
      </c>
      <c r="D1337" s="179">
        <v>3314082990</v>
      </c>
      <c r="E1337" s="179">
        <v>3093154334</v>
      </c>
      <c r="F1337" s="179">
        <v>3246417816</v>
      </c>
      <c r="G1337" s="179"/>
      <c r="H1337" s="21">
        <f t="shared" si="40"/>
        <v>-1</v>
      </c>
      <c r="I1337" s="21">
        <f t="shared" si="41"/>
        <v>-1</v>
      </c>
    </row>
    <row r="1338" spans="1:9">
      <c r="A1338" s="154" t="s">
        <v>1395</v>
      </c>
      <c r="B1338" s="154" t="s">
        <v>3141</v>
      </c>
      <c r="C1338" s="154" t="s">
        <v>4171</v>
      </c>
      <c r="D1338" s="179">
        <v>7605407200</v>
      </c>
      <c r="E1338" s="179">
        <v>10663742268</v>
      </c>
      <c r="F1338" s="179">
        <v>33375538026</v>
      </c>
      <c r="G1338" s="179">
        <v>40672959246</v>
      </c>
      <c r="H1338" s="21">
        <f t="shared" si="40"/>
        <v>0.21864580023594554</v>
      </c>
      <c r="I1338" s="21">
        <f t="shared" si="41"/>
        <v>0.74875015777250731</v>
      </c>
    </row>
    <row r="1339" spans="1:9">
      <c r="A1339" s="154" t="s">
        <v>1396</v>
      </c>
      <c r="B1339" s="154" t="s">
        <v>3142</v>
      </c>
      <c r="C1339" s="154" t="s">
        <v>4171</v>
      </c>
      <c r="D1339" s="179">
        <v>74027633842</v>
      </c>
      <c r="E1339" s="179">
        <v>72326456430</v>
      </c>
      <c r="F1339" s="179">
        <v>70902859451</v>
      </c>
      <c r="G1339" s="179">
        <v>77572808209</v>
      </c>
      <c r="H1339" s="21">
        <f t="shared" si="40"/>
        <v>9.4071646893303509E-2</v>
      </c>
      <c r="I1339" s="21">
        <f t="shared" si="41"/>
        <v>1.5715036676245742E-2</v>
      </c>
    </row>
    <row r="1340" spans="1:9">
      <c r="A1340" s="154" t="s">
        <v>1397</v>
      </c>
      <c r="B1340" s="154" t="s">
        <v>3143</v>
      </c>
      <c r="C1340" s="154" t="s">
        <v>4171</v>
      </c>
      <c r="D1340" s="179">
        <v>31559170792</v>
      </c>
      <c r="E1340" s="179">
        <v>32184919440</v>
      </c>
      <c r="F1340" s="179">
        <v>33352720789</v>
      </c>
      <c r="G1340" s="179"/>
      <c r="H1340" s="21">
        <f t="shared" si="40"/>
        <v>-1</v>
      </c>
      <c r="I1340" s="21">
        <f t="shared" si="41"/>
        <v>-1</v>
      </c>
    </row>
    <row r="1341" spans="1:9">
      <c r="A1341" s="154" t="s">
        <v>780</v>
      </c>
      <c r="B1341" s="154" t="s">
        <v>3144</v>
      </c>
      <c r="C1341" s="154" t="s">
        <v>4171</v>
      </c>
      <c r="D1341" s="179">
        <v>764135929859</v>
      </c>
      <c r="E1341" s="179">
        <v>611901529412</v>
      </c>
      <c r="F1341" s="179">
        <v>619256262435</v>
      </c>
      <c r="G1341" s="179">
        <v>1051301515600</v>
      </c>
      <c r="H1341" s="21">
        <f t="shared" si="40"/>
        <v>0.69768410813665283</v>
      </c>
      <c r="I1341" s="21">
        <f t="shared" si="41"/>
        <v>0.11220682704042306</v>
      </c>
    </row>
    <row r="1342" spans="1:9">
      <c r="A1342" s="154" t="s">
        <v>1398</v>
      </c>
      <c r="B1342" s="154" t="s">
        <v>3145</v>
      </c>
      <c r="C1342" s="154" t="s">
        <v>4171</v>
      </c>
      <c r="D1342" s="179">
        <v>11131075509</v>
      </c>
      <c r="E1342" s="179">
        <v>-9124650603</v>
      </c>
      <c r="F1342" s="179">
        <v>4383883294</v>
      </c>
      <c r="G1342" s="179"/>
      <c r="H1342" s="21">
        <f t="shared" si="40"/>
        <v>-1</v>
      </c>
      <c r="I1342" s="21">
        <f t="shared" si="41"/>
        <v>-1</v>
      </c>
    </row>
    <row r="1343" spans="1:9">
      <c r="A1343" s="154" t="s">
        <v>1399</v>
      </c>
      <c r="B1343" s="154" t="s">
        <v>3884</v>
      </c>
      <c r="C1343" s="154" t="s">
        <v>4171</v>
      </c>
      <c r="D1343" s="179">
        <v>2583555097</v>
      </c>
      <c r="E1343" s="179">
        <v>3138888012</v>
      </c>
      <c r="F1343" s="179">
        <v>2858765238</v>
      </c>
      <c r="G1343" s="179"/>
      <c r="H1343" s="21">
        <f t="shared" si="40"/>
        <v>-1</v>
      </c>
      <c r="I1343" s="21">
        <f t="shared" si="41"/>
        <v>-1</v>
      </c>
    </row>
    <row r="1344" spans="1:9">
      <c r="A1344" s="154" t="s">
        <v>1400</v>
      </c>
      <c r="B1344" s="154" t="s">
        <v>4259</v>
      </c>
      <c r="C1344" s="154" t="s">
        <v>4171</v>
      </c>
      <c r="D1344" s="179">
        <v>23786782729</v>
      </c>
      <c r="E1344" s="179">
        <v>27436212730</v>
      </c>
      <c r="F1344" s="179">
        <v>1313805244</v>
      </c>
      <c r="G1344" s="179"/>
      <c r="H1344" s="21">
        <f t="shared" si="40"/>
        <v>-1</v>
      </c>
      <c r="I1344" s="21">
        <f t="shared" si="41"/>
        <v>-1</v>
      </c>
    </row>
    <row r="1345" spans="1:9">
      <c r="A1345" s="154" t="s">
        <v>1401</v>
      </c>
      <c r="B1345" s="154" t="s">
        <v>3148</v>
      </c>
      <c r="C1345" s="154" t="s">
        <v>4171</v>
      </c>
      <c r="D1345" s="179">
        <v>1282160489</v>
      </c>
      <c r="E1345" s="179"/>
      <c r="F1345" s="179"/>
      <c r="G1345" s="179"/>
      <c r="H1345" s="21" t="e">
        <f t="shared" si="40"/>
        <v>#DIV/0!</v>
      </c>
      <c r="I1345" s="21">
        <f t="shared" si="41"/>
        <v>-1</v>
      </c>
    </row>
    <row r="1346" spans="1:9">
      <c r="A1346" s="154" t="s">
        <v>237</v>
      </c>
      <c r="B1346" s="154" t="s">
        <v>1919</v>
      </c>
      <c r="C1346" s="154" t="s">
        <v>4171</v>
      </c>
      <c r="D1346" s="179">
        <v>7962033707</v>
      </c>
      <c r="E1346" s="179">
        <v>-142559903429</v>
      </c>
      <c r="F1346" s="179"/>
      <c r="G1346" s="179"/>
      <c r="H1346" s="21" t="e">
        <f t="shared" si="40"/>
        <v>#DIV/0!</v>
      </c>
      <c r="I1346" s="21">
        <f t="shared" si="41"/>
        <v>-1</v>
      </c>
    </row>
    <row r="1347" spans="1:9">
      <c r="A1347" s="154" t="s">
        <v>3151</v>
      </c>
      <c r="B1347" s="154" t="s">
        <v>3152</v>
      </c>
      <c r="C1347" s="154" t="s">
        <v>4171</v>
      </c>
      <c r="D1347" s="179"/>
      <c r="E1347" s="179"/>
      <c r="F1347" s="179"/>
      <c r="G1347" s="179"/>
      <c r="H1347" s="21" t="e">
        <f t="shared" ref="H1347:H1410" si="42">(G1347-F1347)/ABS(F1347)</f>
        <v>#DIV/0!</v>
      </c>
      <c r="I1347" s="21" t="e">
        <f t="shared" ref="I1347:I1410" si="43">(1+(G1347-D1347)/ABS(D1347))^(1/3)-1</f>
        <v>#DIV/0!</v>
      </c>
    </row>
    <row r="1348" spans="1:9">
      <c r="A1348" s="154" t="s">
        <v>4182</v>
      </c>
      <c r="B1348" s="154" t="s">
        <v>4183</v>
      </c>
      <c r="C1348" s="154" t="s">
        <v>4171</v>
      </c>
      <c r="D1348" s="179"/>
      <c r="E1348" s="179"/>
      <c r="F1348" s="179">
        <v>177878882550</v>
      </c>
      <c r="G1348" s="179">
        <v>147173752674</v>
      </c>
      <c r="H1348" s="21">
        <f t="shared" si="42"/>
        <v>-0.17261818511463323</v>
      </c>
      <c r="I1348" s="21" t="e">
        <f t="shared" si="43"/>
        <v>#DIV/0!</v>
      </c>
    </row>
    <row r="1349" spans="1:9">
      <c r="A1349" s="154" t="s">
        <v>239</v>
      </c>
      <c r="B1349" s="154" t="s">
        <v>1921</v>
      </c>
      <c r="C1349" s="154" t="s">
        <v>4171</v>
      </c>
      <c r="D1349" s="179">
        <v>-60468151596</v>
      </c>
      <c r="E1349" s="179">
        <v>-101781679389</v>
      </c>
      <c r="F1349" s="179">
        <v>-27199576800</v>
      </c>
      <c r="G1349" s="179">
        <v>7338836323</v>
      </c>
      <c r="H1349" s="21">
        <f t="shared" si="42"/>
        <v>1.2698143569277887</v>
      </c>
      <c r="I1349" s="21">
        <f t="shared" si="43"/>
        <v>0.28490770728222392</v>
      </c>
    </row>
    <row r="1350" spans="1:9">
      <c r="A1350" s="154" t="s">
        <v>98</v>
      </c>
      <c r="B1350" s="154" t="s">
        <v>1922</v>
      </c>
      <c r="C1350" s="154" t="s">
        <v>4171</v>
      </c>
      <c r="D1350" s="179"/>
      <c r="E1350" s="179"/>
      <c r="F1350" s="179"/>
      <c r="G1350" s="179"/>
      <c r="H1350" s="21" t="e">
        <f t="shared" si="42"/>
        <v>#DIV/0!</v>
      </c>
      <c r="I1350" s="21" t="e">
        <f t="shared" si="43"/>
        <v>#DIV/0!</v>
      </c>
    </row>
    <row r="1351" spans="1:9">
      <c r="A1351" s="154" t="s">
        <v>1405</v>
      </c>
      <c r="B1351" s="154" t="s">
        <v>3158</v>
      </c>
      <c r="C1351" s="154" t="s">
        <v>4171</v>
      </c>
      <c r="D1351" s="179">
        <v>201515261636</v>
      </c>
      <c r="E1351" s="179">
        <v>189594234451</v>
      </c>
      <c r="F1351" s="179">
        <v>367115327752</v>
      </c>
      <c r="G1351" s="179">
        <v>389553785618</v>
      </c>
      <c r="H1351" s="21">
        <f t="shared" si="42"/>
        <v>6.1121005225796533E-2</v>
      </c>
      <c r="I1351" s="21">
        <f t="shared" si="43"/>
        <v>0.24571825515226831</v>
      </c>
    </row>
    <row r="1352" spans="1:9">
      <c r="A1352" s="154" t="s">
        <v>1408</v>
      </c>
      <c r="B1352" s="154" t="s">
        <v>3161</v>
      </c>
      <c r="C1352" s="154" t="s">
        <v>4171</v>
      </c>
      <c r="D1352" s="179">
        <v>-12000442591</v>
      </c>
      <c r="E1352" s="179">
        <v>-3462070534</v>
      </c>
      <c r="F1352" s="179">
        <v>-260314623</v>
      </c>
      <c r="G1352" s="179"/>
      <c r="H1352" s="21">
        <f t="shared" si="42"/>
        <v>1</v>
      </c>
      <c r="I1352" s="21">
        <f t="shared" si="43"/>
        <v>0.25992104989487319</v>
      </c>
    </row>
    <row r="1353" spans="1:9">
      <c r="A1353" s="154" t="s">
        <v>1410</v>
      </c>
      <c r="B1353" s="154" t="s">
        <v>3163</v>
      </c>
      <c r="C1353" s="154" t="s">
        <v>4171</v>
      </c>
      <c r="D1353" s="179">
        <v>9778488447</v>
      </c>
      <c r="E1353" s="179">
        <v>225877084</v>
      </c>
      <c r="F1353" s="179">
        <v>5880352657</v>
      </c>
      <c r="G1353" s="179">
        <v>8025019192</v>
      </c>
      <c r="H1353" s="21">
        <f t="shared" si="42"/>
        <v>0.36471733246253157</v>
      </c>
      <c r="I1353" s="21">
        <f t="shared" si="43"/>
        <v>-6.3750818777884799E-2</v>
      </c>
    </row>
    <row r="1354" spans="1:9">
      <c r="A1354" s="154" t="s">
        <v>579</v>
      </c>
      <c r="B1354" s="154" t="s">
        <v>2297</v>
      </c>
      <c r="C1354" s="154" t="s">
        <v>4171</v>
      </c>
      <c r="D1354" s="179">
        <v>5609880166</v>
      </c>
      <c r="E1354" s="179">
        <v>49063486204</v>
      </c>
      <c r="F1354" s="179">
        <v>-3451675148</v>
      </c>
      <c r="G1354" s="179"/>
      <c r="H1354" s="21">
        <f t="shared" si="42"/>
        <v>1</v>
      </c>
      <c r="I1354" s="21">
        <f t="shared" si="43"/>
        <v>-1</v>
      </c>
    </row>
    <row r="1355" spans="1:9">
      <c r="A1355" s="154" t="s">
        <v>882</v>
      </c>
      <c r="B1355" s="154" t="s">
        <v>3165</v>
      </c>
      <c r="C1355" s="154" t="s">
        <v>4171</v>
      </c>
      <c r="D1355" s="179">
        <v>2757422626</v>
      </c>
      <c r="E1355" s="179">
        <v>3748967420</v>
      </c>
      <c r="F1355" s="179">
        <v>4679682500</v>
      </c>
      <c r="G1355" s="179"/>
      <c r="H1355" s="21">
        <f t="shared" si="42"/>
        <v>-1</v>
      </c>
      <c r="I1355" s="21">
        <f t="shared" si="43"/>
        <v>-1</v>
      </c>
    </row>
    <row r="1356" spans="1:9">
      <c r="A1356" s="154" t="s">
        <v>1412</v>
      </c>
      <c r="B1356" s="154" t="s">
        <v>3168</v>
      </c>
      <c r="C1356" s="154" t="s">
        <v>4171</v>
      </c>
      <c r="D1356" s="179">
        <v>2852573135</v>
      </c>
      <c r="E1356" s="179">
        <v>4366518185</v>
      </c>
      <c r="F1356" s="179">
        <v>4572416018</v>
      </c>
      <c r="G1356" s="179"/>
      <c r="H1356" s="21">
        <f t="shared" si="42"/>
        <v>-1</v>
      </c>
      <c r="I1356" s="21">
        <f t="shared" si="43"/>
        <v>-1</v>
      </c>
    </row>
    <row r="1357" spans="1:9">
      <c r="A1357" s="154" t="s">
        <v>907</v>
      </c>
      <c r="B1357" s="154" t="s">
        <v>3170</v>
      </c>
      <c r="C1357" s="154" t="s">
        <v>4171</v>
      </c>
      <c r="D1357" s="179">
        <v>210010808140</v>
      </c>
      <c r="E1357" s="179">
        <v>285521678719</v>
      </c>
      <c r="F1357" s="179">
        <v>421577902270</v>
      </c>
      <c r="G1357" s="179">
        <v>695494165212</v>
      </c>
      <c r="H1357" s="21">
        <f t="shared" si="42"/>
        <v>0.64974056151209281</v>
      </c>
      <c r="I1357" s="21">
        <f t="shared" si="43"/>
        <v>0.490563955175219</v>
      </c>
    </row>
    <row r="1358" spans="1:9">
      <c r="A1358" s="154" t="s">
        <v>1414</v>
      </c>
      <c r="B1358" s="154" t="s">
        <v>3171</v>
      </c>
      <c r="C1358" s="154" t="s">
        <v>4171</v>
      </c>
      <c r="D1358" s="179">
        <v>10675675748</v>
      </c>
      <c r="E1358" s="179">
        <v>10725206719</v>
      </c>
      <c r="F1358" s="179">
        <v>11020018005</v>
      </c>
      <c r="G1358" s="179"/>
      <c r="H1358" s="21">
        <f t="shared" si="42"/>
        <v>-1</v>
      </c>
      <c r="I1358" s="21">
        <f t="shared" si="43"/>
        <v>-1</v>
      </c>
    </row>
    <row r="1359" spans="1:9">
      <c r="A1359" s="154" t="s">
        <v>3991</v>
      </c>
      <c r="B1359" s="154" t="s">
        <v>3992</v>
      </c>
      <c r="C1359" s="154" t="s">
        <v>4171</v>
      </c>
      <c r="D1359" s="179">
        <v>-3468365831</v>
      </c>
      <c r="E1359" s="179">
        <v>-389438757262</v>
      </c>
      <c r="F1359" s="179">
        <v>-306751606628</v>
      </c>
      <c r="G1359" s="179"/>
      <c r="H1359" s="21">
        <f t="shared" si="42"/>
        <v>1</v>
      </c>
      <c r="I1359" s="21">
        <f t="shared" si="43"/>
        <v>0.25992104989487319</v>
      </c>
    </row>
    <row r="1360" spans="1:9">
      <c r="A1360" s="154" t="s">
        <v>4221</v>
      </c>
      <c r="B1360" s="154" t="s">
        <v>4222</v>
      </c>
      <c r="C1360" s="154" t="s">
        <v>4171</v>
      </c>
      <c r="D1360" s="179">
        <v>-14442627145</v>
      </c>
      <c r="E1360" s="179">
        <v>2176220232</v>
      </c>
      <c r="F1360" s="179"/>
      <c r="G1360" s="179"/>
      <c r="H1360" s="21" t="e">
        <f t="shared" si="42"/>
        <v>#DIV/0!</v>
      </c>
      <c r="I1360" s="21">
        <f t="shared" si="43"/>
        <v>0.25992104989487319</v>
      </c>
    </row>
    <row r="1361" spans="1:9">
      <c r="A1361" s="154" t="s">
        <v>1415</v>
      </c>
      <c r="B1361" s="154" t="s">
        <v>3172</v>
      </c>
      <c r="C1361" s="154" t="s">
        <v>4171</v>
      </c>
      <c r="D1361" s="179">
        <v>12216192992</v>
      </c>
      <c r="E1361" s="179">
        <v>5338494377</v>
      </c>
      <c r="F1361" s="179"/>
      <c r="G1361" s="179"/>
      <c r="H1361" s="21" t="e">
        <f t="shared" si="42"/>
        <v>#DIV/0!</v>
      </c>
      <c r="I1361" s="21">
        <f t="shared" si="43"/>
        <v>-1</v>
      </c>
    </row>
    <row r="1362" spans="1:9">
      <c r="A1362" s="154" t="s">
        <v>1416</v>
      </c>
      <c r="B1362" s="154" t="s">
        <v>3173</v>
      </c>
      <c r="C1362" s="154" t="s">
        <v>4171</v>
      </c>
      <c r="D1362" s="179">
        <v>643211103042</v>
      </c>
      <c r="E1362" s="179">
        <v>487332848346</v>
      </c>
      <c r="F1362" s="179">
        <v>273550925874</v>
      </c>
      <c r="G1362" s="179">
        <v>549827245083</v>
      </c>
      <c r="H1362" s="21">
        <f t="shared" si="42"/>
        <v>1.0099630199616116</v>
      </c>
      <c r="I1362" s="21">
        <f t="shared" si="43"/>
        <v>-5.0946035084411645E-2</v>
      </c>
    </row>
    <row r="1363" spans="1:9">
      <c r="A1363" s="154" t="s">
        <v>1417</v>
      </c>
      <c r="B1363" s="154" t="s">
        <v>3174</v>
      </c>
      <c r="C1363" s="154" t="s">
        <v>4171</v>
      </c>
      <c r="D1363" s="179">
        <v>6986530330</v>
      </c>
      <c r="E1363" s="179">
        <v>4899971021</v>
      </c>
      <c r="F1363" s="179">
        <v>1935274811</v>
      </c>
      <c r="G1363" s="179">
        <v>646887688</v>
      </c>
      <c r="H1363" s="21">
        <f t="shared" si="42"/>
        <v>-0.66573858951549181</v>
      </c>
      <c r="I1363" s="21">
        <f t="shared" si="43"/>
        <v>-0.54760015697661801</v>
      </c>
    </row>
    <row r="1364" spans="1:9">
      <c r="A1364" s="154" t="s">
        <v>1418</v>
      </c>
      <c r="B1364" s="154" t="s">
        <v>3175</v>
      </c>
      <c r="C1364" s="154" t="s">
        <v>4171</v>
      </c>
      <c r="D1364" s="179">
        <v>146190863590</v>
      </c>
      <c r="E1364" s="179">
        <v>90222975049</v>
      </c>
      <c r="F1364" s="179">
        <v>150826305822</v>
      </c>
      <c r="G1364" s="179">
        <v>146500299191</v>
      </c>
      <c r="H1364" s="21">
        <f t="shared" si="42"/>
        <v>-2.8682043277685285E-2</v>
      </c>
      <c r="I1364" s="21">
        <f t="shared" si="43"/>
        <v>7.0505439940160564E-4</v>
      </c>
    </row>
    <row r="1365" spans="1:9">
      <c r="A1365" s="154" t="s">
        <v>3176</v>
      </c>
      <c r="B1365" s="154" t="s">
        <v>3177</v>
      </c>
      <c r="C1365" s="154" t="s">
        <v>4171</v>
      </c>
      <c r="D1365" s="179">
        <v>39194118121</v>
      </c>
      <c r="E1365" s="179">
        <v>55612488460</v>
      </c>
      <c r="F1365" s="179">
        <v>46858096434</v>
      </c>
      <c r="G1365" s="179">
        <v>38305918980</v>
      </c>
      <c r="H1365" s="21">
        <f t="shared" si="42"/>
        <v>-0.18251226799291367</v>
      </c>
      <c r="I1365" s="21">
        <f t="shared" si="43"/>
        <v>-7.6116372462182724E-3</v>
      </c>
    </row>
    <row r="1366" spans="1:9">
      <c r="A1366" s="154" t="s">
        <v>819</v>
      </c>
      <c r="B1366" s="154" t="s">
        <v>4223</v>
      </c>
      <c r="C1366" s="154" t="s">
        <v>4171</v>
      </c>
      <c r="D1366" s="179">
        <v>-70632242828</v>
      </c>
      <c r="E1366" s="179">
        <v>537682152</v>
      </c>
      <c r="F1366" s="179">
        <v>-70852988986</v>
      </c>
      <c r="G1366" s="179">
        <v>-40709857510</v>
      </c>
      <c r="H1366" s="21">
        <f t="shared" si="42"/>
        <v>0.42543203762308529</v>
      </c>
      <c r="I1366" s="21">
        <f t="shared" si="43"/>
        <v>0.1249494882475235</v>
      </c>
    </row>
    <row r="1367" spans="1:9">
      <c r="A1367" s="154" t="s">
        <v>920</v>
      </c>
      <c r="B1367" s="154" t="s">
        <v>3551</v>
      </c>
      <c r="C1367" s="154" t="s">
        <v>4171</v>
      </c>
      <c r="D1367" s="179">
        <v>-2431888985</v>
      </c>
      <c r="E1367" s="179">
        <v>-1532841381</v>
      </c>
      <c r="F1367" s="179">
        <v>755771233</v>
      </c>
      <c r="G1367" s="179"/>
      <c r="H1367" s="21">
        <f t="shared" si="42"/>
        <v>-1</v>
      </c>
      <c r="I1367" s="21">
        <f t="shared" si="43"/>
        <v>0.25992104989487319</v>
      </c>
    </row>
    <row r="1368" spans="1:9">
      <c r="A1368" s="154" t="s">
        <v>246</v>
      </c>
      <c r="B1368" s="154" t="s">
        <v>1931</v>
      </c>
      <c r="C1368" s="154" t="s">
        <v>4171</v>
      </c>
      <c r="D1368" s="179">
        <v>-48684959712</v>
      </c>
      <c r="E1368" s="179">
        <v>-119251944844</v>
      </c>
      <c r="F1368" s="179">
        <v>-65584742087</v>
      </c>
      <c r="G1368" s="179">
        <v>-80361684494</v>
      </c>
      <c r="H1368" s="21">
        <f t="shared" si="42"/>
        <v>-0.22531067343983713</v>
      </c>
      <c r="I1368" s="21">
        <f t="shared" si="43"/>
        <v>-0.2957046673333098</v>
      </c>
    </row>
    <row r="1369" spans="1:9">
      <c r="A1369" s="154" t="s">
        <v>1419</v>
      </c>
      <c r="B1369" s="154" t="s">
        <v>3181</v>
      </c>
      <c r="C1369" s="154" t="s">
        <v>4171</v>
      </c>
      <c r="D1369" s="179">
        <v>4646339029</v>
      </c>
      <c r="E1369" s="179">
        <v>7873014888</v>
      </c>
      <c r="F1369" s="179">
        <v>12496713356</v>
      </c>
      <c r="G1369" s="179">
        <v>12073849440</v>
      </c>
      <c r="H1369" s="21">
        <f t="shared" si="42"/>
        <v>-3.38380103594976E-2</v>
      </c>
      <c r="I1369" s="21">
        <f t="shared" si="43"/>
        <v>0.37481718906048922</v>
      </c>
    </row>
    <row r="1370" spans="1:9">
      <c r="A1370" s="154" t="s">
        <v>583</v>
      </c>
      <c r="B1370" s="154" t="s">
        <v>3182</v>
      </c>
      <c r="C1370" s="154" t="s">
        <v>4171</v>
      </c>
      <c r="D1370" s="179">
        <v>15829485003</v>
      </c>
      <c r="E1370" s="179">
        <v>43887554527</v>
      </c>
      <c r="F1370" s="179">
        <v>26566151200</v>
      </c>
      <c r="G1370" s="179"/>
      <c r="H1370" s="21">
        <f t="shared" si="42"/>
        <v>-1</v>
      </c>
      <c r="I1370" s="21">
        <f t="shared" si="43"/>
        <v>-1</v>
      </c>
    </row>
    <row r="1371" spans="1:9">
      <c r="A1371" s="154" t="s">
        <v>1420</v>
      </c>
      <c r="B1371" s="154" t="s">
        <v>3183</v>
      </c>
      <c r="C1371" s="154" t="s">
        <v>4171</v>
      </c>
      <c r="D1371" s="179">
        <v>5229331190</v>
      </c>
      <c r="E1371" s="179">
        <v>8928069777</v>
      </c>
      <c r="F1371" s="179">
        <v>2194673095</v>
      </c>
      <c r="G1371" s="179"/>
      <c r="H1371" s="21">
        <f t="shared" si="42"/>
        <v>-1</v>
      </c>
      <c r="I1371" s="21">
        <f t="shared" si="43"/>
        <v>-1</v>
      </c>
    </row>
    <row r="1372" spans="1:9">
      <c r="A1372" s="154" t="s">
        <v>584</v>
      </c>
      <c r="B1372" s="154" t="s">
        <v>2300</v>
      </c>
      <c r="C1372" s="154" t="s">
        <v>4171</v>
      </c>
      <c r="D1372" s="179">
        <v>2277330334</v>
      </c>
      <c r="E1372" s="179">
        <v>2120029126</v>
      </c>
      <c r="F1372" s="179">
        <v>-5956597428</v>
      </c>
      <c r="G1372" s="179"/>
      <c r="H1372" s="21">
        <f t="shared" si="42"/>
        <v>1</v>
      </c>
      <c r="I1372" s="21">
        <f t="shared" si="43"/>
        <v>-1</v>
      </c>
    </row>
    <row r="1373" spans="1:9">
      <c r="A1373" s="154" t="s">
        <v>822</v>
      </c>
      <c r="B1373" s="154" t="s">
        <v>3186</v>
      </c>
      <c r="C1373" s="154" t="s">
        <v>4171</v>
      </c>
      <c r="D1373" s="179">
        <v>7798918911</v>
      </c>
      <c r="E1373" s="179">
        <v>-21020507</v>
      </c>
      <c r="F1373" s="179">
        <v>-2324355046</v>
      </c>
      <c r="G1373" s="179">
        <v>29262121751</v>
      </c>
      <c r="H1373" s="21">
        <f t="shared" si="42"/>
        <v>13.589351098214278</v>
      </c>
      <c r="I1373" s="21">
        <f t="shared" si="43"/>
        <v>0.55390263350034985</v>
      </c>
    </row>
    <row r="1374" spans="1:9">
      <c r="A1374" s="154" t="s">
        <v>585</v>
      </c>
      <c r="B1374" s="154" t="s">
        <v>2301</v>
      </c>
      <c r="C1374" s="154" t="s">
        <v>4171</v>
      </c>
      <c r="D1374" s="179">
        <v>-10201864883</v>
      </c>
      <c r="E1374" s="179">
        <v>-135543511729</v>
      </c>
      <c r="F1374" s="179">
        <v>-42773731931</v>
      </c>
      <c r="G1374" s="179"/>
      <c r="H1374" s="21">
        <f t="shared" si="42"/>
        <v>1</v>
      </c>
      <c r="I1374" s="21">
        <f t="shared" si="43"/>
        <v>0.25992104989487319</v>
      </c>
    </row>
    <row r="1375" spans="1:9">
      <c r="A1375" s="154" t="s">
        <v>587</v>
      </c>
      <c r="B1375" s="154" t="s">
        <v>2303</v>
      </c>
      <c r="C1375" s="154" t="s">
        <v>4171</v>
      </c>
      <c r="D1375" s="179">
        <v>77698027</v>
      </c>
      <c r="E1375" s="179">
        <v>-159942840525</v>
      </c>
      <c r="F1375" s="179">
        <v>2690793682</v>
      </c>
      <c r="G1375" s="179">
        <v>-67046947984</v>
      </c>
      <c r="H1375" s="21">
        <f t="shared" si="42"/>
        <v>-25.917164193044215</v>
      </c>
      <c r="I1375" s="21">
        <f t="shared" si="43"/>
        <v>-10.520425103637995</v>
      </c>
    </row>
    <row r="1376" spans="1:9">
      <c r="A1376" s="154" t="s">
        <v>1423</v>
      </c>
      <c r="B1376" s="154" t="s">
        <v>3187</v>
      </c>
      <c r="C1376" s="154" t="s">
        <v>4171</v>
      </c>
      <c r="D1376" s="179">
        <v>15181808749</v>
      </c>
      <c r="E1376" s="179">
        <v>-2863099249</v>
      </c>
      <c r="F1376" s="179">
        <v>-1590773487</v>
      </c>
      <c r="G1376" s="179"/>
      <c r="H1376" s="21">
        <f t="shared" si="42"/>
        <v>1</v>
      </c>
      <c r="I1376" s="21">
        <f t="shared" si="43"/>
        <v>-1</v>
      </c>
    </row>
    <row r="1377" spans="1:9">
      <c r="A1377" s="154" t="s">
        <v>1424</v>
      </c>
      <c r="B1377" s="154" t="s">
        <v>3188</v>
      </c>
      <c r="C1377" s="154" t="s">
        <v>4171</v>
      </c>
      <c r="D1377" s="179"/>
      <c r="E1377" s="179"/>
      <c r="F1377" s="179"/>
      <c r="G1377" s="179"/>
      <c r="H1377" s="21" t="e">
        <f t="shared" si="42"/>
        <v>#DIV/0!</v>
      </c>
      <c r="I1377" s="21" t="e">
        <f t="shared" si="43"/>
        <v>#DIV/0!</v>
      </c>
    </row>
    <row r="1378" spans="1:9">
      <c r="A1378" s="154" t="s">
        <v>1426</v>
      </c>
      <c r="B1378" s="154" t="s">
        <v>3190</v>
      </c>
      <c r="C1378" s="154" t="s">
        <v>4171</v>
      </c>
      <c r="D1378" s="179">
        <v>-9132453204</v>
      </c>
      <c r="E1378" s="179">
        <v>-19841040162</v>
      </c>
      <c r="F1378" s="179">
        <v>-16050212999</v>
      </c>
      <c r="G1378" s="179">
        <v>-11248033762</v>
      </c>
      <c r="H1378" s="21">
        <f t="shared" si="42"/>
        <v>0.29919722793081921</v>
      </c>
      <c r="I1378" s="21">
        <f t="shared" si="43"/>
        <v>-8.4091591109006103E-2</v>
      </c>
    </row>
    <row r="1379" spans="1:9">
      <c r="A1379" s="154" t="s">
        <v>1430</v>
      </c>
      <c r="B1379" s="154" t="s">
        <v>3194</v>
      </c>
      <c r="C1379" s="154" t="s">
        <v>4171</v>
      </c>
      <c r="D1379" s="179">
        <v>9494041423</v>
      </c>
      <c r="E1379" s="179">
        <v>5108630285</v>
      </c>
      <c r="F1379" s="179">
        <v>5673355922</v>
      </c>
      <c r="G1379" s="179"/>
      <c r="H1379" s="21">
        <f t="shared" si="42"/>
        <v>-1</v>
      </c>
      <c r="I1379" s="21">
        <f t="shared" si="43"/>
        <v>-1</v>
      </c>
    </row>
    <row r="1380" spans="1:9">
      <c r="A1380" s="154" t="s">
        <v>833</v>
      </c>
      <c r="B1380" s="154" t="s">
        <v>3195</v>
      </c>
      <c r="C1380" s="154" t="s">
        <v>4171</v>
      </c>
      <c r="D1380" s="179">
        <v>-6542235397</v>
      </c>
      <c r="E1380" s="179">
        <v>-6750705446</v>
      </c>
      <c r="F1380" s="179">
        <v>-36514014501</v>
      </c>
      <c r="G1380" s="179"/>
      <c r="H1380" s="21">
        <f t="shared" si="42"/>
        <v>1</v>
      </c>
      <c r="I1380" s="21">
        <f t="shared" si="43"/>
        <v>0.25992104989487319</v>
      </c>
    </row>
    <row r="1381" spans="1:9">
      <c r="A1381" s="154" t="s">
        <v>593</v>
      </c>
      <c r="B1381" s="154" t="s">
        <v>2309</v>
      </c>
      <c r="C1381" s="154" t="s">
        <v>4171</v>
      </c>
      <c r="D1381" s="179">
        <v>-15767911836</v>
      </c>
      <c r="E1381" s="179">
        <v>-1072903853</v>
      </c>
      <c r="F1381" s="179">
        <v>-164736357</v>
      </c>
      <c r="G1381" s="179">
        <v>66109512348</v>
      </c>
      <c r="H1381" s="21">
        <f t="shared" si="42"/>
        <v>402.30493081135694</v>
      </c>
      <c r="I1381" s="21">
        <f t="shared" si="43"/>
        <v>0.83636542414598192</v>
      </c>
    </row>
    <row r="1382" spans="1:9">
      <c r="A1382" s="154" t="s">
        <v>794</v>
      </c>
      <c r="B1382" s="154" t="s">
        <v>3196</v>
      </c>
      <c r="C1382" s="154" t="s">
        <v>4171</v>
      </c>
      <c r="D1382" s="179">
        <v>29525931366</v>
      </c>
      <c r="E1382" s="179">
        <v>15713086130</v>
      </c>
      <c r="F1382" s="179">
        <v>22215231943</v>
      </c>
      <c r="G1382" s="179"/>
      <c r="H1382" s="21">
        <f t="shared" si="42"/>
        <v>-1</v>
      </c>
      <c r="I1382" s="21">
        <f t="shared" si="43"/>
        <v>-1</v>
      </c>
    </row>
    <row r="1383" spans="1:9">
      <c r="A1383" s="154" t="s">
        <v>1432</v>
      </c>
      <c r="B1383" s="154" t="s">
        <v>3198</v>
      </c>
      <c r="C1383" s="154" t="s">
        <v>4171</v>
      </c>
      <c r="D1383" s="179">
        <v>-2517728943</v>
      </c>
      <c r="E1383" s="179">
        <v>-3137058563</v>
      </c>
      <c r="F1383" s="179">
        <v>-774136469</v>
      </c>
      <c r="G1383" s="179"/>
      <c r="H1383" s="21">
        <f t="shared" si="42"/>
        <v>1</v>
      </c>
      <c r="I1383" s="21">
        <f t="shared" si="43"/>
        <v>0.25992104989487319</v>
      </c>
    </row>
    <row r="1384" spans="1:9">
      <c r="A1384" s="154" t="s">
        <v>786</v>
      </c>
      <c r="B1384" s="154" t="s">
        <v>3199</v>
      </c>
      <c r="C1384" s="154" t="s">
        <v>4171</v>
      </c>
      <c r="D1384" s="179">
        <v>230122048186</v>
      </c>
      <c r="E1384" s="179">
        <v>229416534739</v>
      </c>
      <c r="F1384" s="179">
        <v>171270309507</v>
      </c>
      <c r="G1384" s="179"/>
      <c r="H1384" s="21">
        <f t="shared" si="42"/>
        <v>-1</v>
      </c>
      <c r="I1384" s="21">
        <f t="shared" si="43"/>
        <v>-1</v>
      </c>
    </row>
    <row r="1385" spans="1:9">
      <c r="A1385" s="154" t="s">
        <v>1433</v>
      </c>
      <c r="B1385" s="154" t="s">
        <v>3200</v>
      </c>
      <c r="C1385" s="154" t="s">
        <v>4171</v>
      </c>
      <c r="D1385" s="179">
        <v>16017405577</v>
      </c>
      <c r="E1385" s="179">
        <v>17031140201</v>
      </c>
      <c r="F1385" s="179">
        <v>5045383984</v>
      </c>
      <c r="G1385" s="179"/>
      <c r="H1385" s="21">
        <f t="shared" si="42"/>
        <v>-1</v>
      </c>
      <c r="I1385" s="21">
        <f t="shared" si="43"/>
        <v>-1</v>
      </c>
    </row>
    <row r="1386" spans="1:9">
      <c r="A1386" s="154" t="s">
        <v>3201</v>
      </c>
      <c r="B1386" s="154" t="s">
        <v>3202</v>
      </c>
      <c r="C1386" s="154" t="s">
        <v>4171</v>
      </c>
      <c r="D1386" s="179">
        <v>189989000000</v>
      </c>
      <c r="E1386" s="179">
        <v>266789000000</v>
      </c>
      <c r="F1386" s="179">
        <v>79168000000</v>
      </c>
      <c r="G1386" s="179">
        <v>121536000000</v>
      </c>
      <c r="H1386" s="21">
        <f t="shared" si="42"/>
        <v>0.53516572352465641</v>
      </c>
      <c r="I1386" s="21">
        <f t="shared" si="43"/>
        <v>-0.13836071047104193</v>
      </c>
    </row>
    <row r="1387" spans="1:9">
      <c r="A1387" s="154" t="s">
        <v>3565</v>
      </c>
      <c r="B1387" s="154" t="s">
        <v>4260</v>
      </c>
      <c r="C1387" s="154" t="s">
        <v>4171</v>
      </c>
      <c r="D1387" s="179">
        <v>304865778297</v>
      </c>
      <c r="E1387" s="179">
        <v>118821920843</v>
      </c>
      <c r="F1387" s="179">
        <v>7735327259</v>
      </c>
      <c r="G1387" s="179"/>
      <c r="H1387" s="21">
        <f t="shared" si="42"/>
        <v>-1</v>
      </c>
      <c r="I1387" s="21">
        <f t="shared" si="43"/>
        <v>-1</v>
      </c>
    </row>
    <row r="1388" spans="1:9">
      <c r="A1388" s="154" t="s">
        <v>770</v>
      </c>
      <c r="B1388" s="154" t="s">
        <v>3204</v>
      </c>
      <c r="C1388" s="154" t="s">
        <v>4171</v>
      </c>
      <c r="D1388" s="179">
        <v>199649054071</v>
      </c>
      <c r="E1388" s="179">
        <v>295729992303</v>
      </c>
      <c r="F1388" s="179">
        <v>171187965807</v>
      </c>
      <c r="G1388" s="179"/>
      <c r="H1388" s="21">
        <f t="shared" si="42"/>
        <v>-1</v>
      </c>
      <c r="I1388" s="21">
        <f t="shared" si="43"/>
        <v>-1</v>
      </c>
    </row>
    <row r="1389" spans="1:9">
      <c r="A1389" s="154" t="s">
        <v>1434</v>
      </c>
      <c r="B1389" s="154" t="s">
        <v>3205</v>
      </c>
      <c r="C1389" s="154" t="s">
        <v>4171</v>
      </c>
      <c r="D1389" s="179">
        <v>44614520478</v>
      </c>
      <c r="E1389" s="179">
        <v>49614698913</v>
      </c>
      <c r="F1389" s="179">
        <v>26578506850</v>
      </c>
      <c r="G1389" s="179"/>
      <c r="H1389" s="21">
        <f t="shared" si="42"/>
        <v>-1</v>
      </c>
      <c r="I1389" s="21">
        <f t="shared" si="43"/>
        <v>-1</v>
      </c>
    </row>
    <row r="1390" spans="1:9">
      <c r="A1390" s="154" t="s">
        <v>3206</v>
      </c>
      <c r="B1390" s="154" t="s">
        <v>3207</v>
      </c>
      <c r="C1390" s="154" t="s">
        <v>4171</v>
      </c>
      <c r="D1390" s="179">
        <v>-8334407685</v>
      </c>
      <c r="E1390" s="179">
        <v>2042736507</v>
      </c>
      <c r="F1390" s="179">
        <v>610295273</v>
      </c>
      <c r="G1390" s="179"/>
      <c r="H1390" s="21">
        <f t="shared" si="42"/>
        <v>-1</v>
      </c>
      <c r="I1390" s="21">
        <f t="shared" si="43"/>
        <v>0.25992104989487319</v>
      </c>
    </row>
    <row r="1391" spans="1:9">
      <c r="A1391" s="154" t="s">
        <v>1435</v>
      </c>
      <c r="B1391" s="154" t="s">
        <v>3208</v>
      </c>
      <c r="C1391" s="154" t="s">
        <v>4171</v>
      </c>
      <c r="D1391" s="179">
        <v>4776422734</v>
      </c>
      <c r="E1391" s="179">
        <v>4555316839</v>
      </c>
      <c r="F1391" s="179">
        <v>4892702423</v>
      </c>
      <c r="G1391" s="179"/>
      <c r="H1391" s="21">
        <f t="shared" si="42"/>
        <v>-1</v>
      </c>
      <c r="I1391" s="21">
        <f t="shared" si="43"/>
        <v>-1</v>
      </c>
    </row>
    <row r="1392" spans="1:9">
      <c r="A1392" s="154" t="s">
        <v>1436</v>
      </c>
      <c r="B1392" s="154" t="s">
        <v>3209</v>
      </c>
      <c r="C1392" s="154" t="s">
        <v>4171</v>
      </c>
      <c r="D1392" s="179">
        <v>-177990877408</v>
      </c>
      <c r="E1392" s="179">
        <v>-70396946559</v>
      </c>
      <c r="F1392" s="179">
        <v>-911084755</v>
      </c>
      <c r="G1392" s="179"/>
      <c r="H1392" s="21">
        <f t="shared" si="42"/>
        <v>1</v>
      </c>
      <c r="I1392" s="21">
        <f t="shared" si="43"/>
        <v>0.25992104989487319</v>
      </c>
    </row>
    <row r="1393" spans="1:9">
      <c r="A1393" s="154" t="s">
        <v>895</v>
      </c>
      <c r="B1393" s="154" t="s">
        <v>3211</v>
      </c>
      <c r="C1393" s="154" t="s">
        <v>4171</v>
      </c>
      <c r="D1393" s="179">
        <v>72607071799</v>
      </c>
      <c r="E1393" s="179">
        <v>2670230540</v>
      </c>
      <c r="F1393" s="179">
        <v>66854718904</v>
      </c>
      <c r="G1393" s="179"/>
      <c r="H1393" s="21">
        <f t="shared" si="42"/>
        <v>-1</v>
      </c>
      <c r="I1393" s="21">
        <f t="shared" si="43"/>
        <v>-1</v>
      </c>
    </row>
    <row r="1394" spans="1:9">
      <c r="A1394" s="154" t="s">
        <v>1595</v>
      </c>
      <c r="B1394" s="154" t="s">
        <v>3212</v>
      </c>
      <c r="C1394" s="154" t="s">
        <v>4171</v>
      </c>
      <c r="D1394" s="179">
        <v>8224149235</v>
      </c>
      <c r="E1394" s="179">
        <v>-3689354032</v>
      </c>
      <c r="F1394" s="179">
        <v>12391852594</v>
      </c>
      <c r="G1394" s="179"/>
      <c r="H1394" s="21">
        <f t="shared" si="42"/>
        <v>-1</v>
      </c>
      <c r="I1394" s="21">
        <f t="shared" si="43"/>
        <v>-1</v>
      </c>
    </row>
    <row r="1395" spans="1:9">
      <c r="A1395" s="154" t="s">
        <v>257</v>
      </c>
      <c r="B1395" s="154" t="s">
        <v>1943</v>
      </c>
      <c r="C1395" s="154" t="s">
        <v>4171</v>
      </c>
      <c r="D1395" s="179">
        <v>-88973641241</v>
      </c>
      <c r="E1395" s="179">
        <v>-42345963435</v>
      </c>
      <c r="F1395" s="179">
        <v>544609201376</v>
      </c>
      <c r="G1395" s="179">
        <v>2487385826</v>
      </c>
      <c r="H1395" s="21">
        <f t="shared" si="42"/>
        <v>-0.99543271428445312</v>
      </c>
      <c r="I1395" s="21">
        <f t="shared" si="43"/>
        <v>0.26576439089272563</v>
      </c>
    </row>
    <row r="1396" spans="1:9">
      <c r="A1396" s="154" t="s">
        <v>959</v>
      </c>
      <c r="B1396" s="154" t="s">
        <v>4012</v>
      </c>
      <c r="C1396" s="154" t="s">
        <v>4171</v>
      </c>
      <c r="D1396" s="179">
        <v>12088507563</v>
      </c>
      <c r="E1396" s="179">
        <v>21173395660</v>
      </c>
      <c r="F1396" s="179">
        <v>24638614024</v>
      </c>
      <c r="G1396" s="179"/>
      <c r="H1396" s="21">
        <f t="shared" si="42"/>
        <v>-1</v>
      </c>
      <c r="I1396" s="21">
        <f t="shared" si="43"/>
        <v>-1</v>
      </c>
    </row>
    <row r="1397" spans="1:9">
      <c r="A1397" s="154" t="s">
        <v>608</v>
      </c>
      <c r="B1397" s="154" t="s">
        <v>2322</v>
      </c>
      <c r="C1397" s="154" t="s">
        <v>4171</v>
      </c>
      <c r="D1397" s="179">
        <v>-5298650376</v>
      </c>
      <c r="E1397" s="179"/>
      <c r="F1397" s="179"/>
      <c r="G1397" s="179"/>
      <c r="H1397" s="21" t="e">
        <f t="shared" si="42"/>
        <v>#DIV/0!</v>
      </c>
      <c r="I1397" s="21">
        <f t="shared" si="43"/>
        <v>0.25992104989487319</v>
      </c>
    </row>
    <row r="1398" spans="1:9">
      <c r="A1398" s="154" t="s">
        <v>259</v>
      </c>
      <c r="B1398" s="154" t="s">
        <v>1945</v>
      </c>
      <c r="C1398" s="154" t="s">
        <v>4171</v>
      </c>
      <c r="D1398" s="179">
        <v>-31880357653</v>
      </c>
      <c r="E1398" s="179">
        <v>-321841109378</v>
      </c>
      <c r="F1398" s="179">
        <v>-13703959243</v>
      </c>
      <c r="G1398" s="179"/>
      <c r="H1398" s="21">
        <f t="shared" si="42"/>
        <v>1</v>
      </c>
      <c r="I1398" s="21">
        <f t="shared" si="43"/>
        <v>0.25992104989487319</v>
      </c>
    </row>
    <row r="1399" spans="1:9">
      <c r="A1399" s="154" t="s">
        <v>1438</v>
      </c>
      <c r="B1399" s="154" t="s">
        <v>3215</v>
      </c>
      <c r="C1399" s="154" t="s">
        <v>4171</v>
      </c>
      <c r="D1399" s="179">
        <v>1521499883561</v>
      </c>
      <c r="E1399" s="179">
        <v>431581723870</v>
      </c>
      <c r="F1399" s="179">
        <v>613654209489</v>
      </c>
      <c r="G1399" s="179">
        <v>1227010234820</v>
      </c>
      <c r="H1399" s="21">
        <f t="shared" si="42"/>
        <v>0.999514084392498</v>
      </c>
      <c r="I1399" s="21">
        <f t="shared" si="43"/>
        <v>-6.9194900484431998E-2</v>
      </c>
    </row>
    <row r="1400" spans="1:9">
      <c r="A1400" s="154" t="s">
        <v>862</v>
      </c>
      <c r="B1400" s="154" t="s">
        <v>3216</v>
      </c>
      <c r="C1400" s="154" t="s">
        <v>4171</v>
      </c>
      <c r="D1400" s="179">
        <v>-3049727035</v>
      </c>
      <c r="E1400" s="179">
        <v>2537304074</v>
      </c>
      <c r="F1400" s="179">
        <v>2331846344</v>
      </c>
      <c r="G1400" s="179"/>
      <c r="H1400" s="21">
        <f t="shared" si="42"/>
        <v>-1</v>
      </c>
      <c r="I1400" s="21">
        <f t="shared" si="43"/>
        <v>0.25992104989487319</v>
      </c>
    </row>
    <row r="1401" spans="1:9">
      <c r="A1401" s="154" t="s">
        <v>896</v>
      </c>
      <c r="B1401" s="154" t="s">
        <v>3217</v>
      </c>
      <c r="C1401" s="154" t="s">
        <v>4171</v>
      </c>
      <c r="D1401" s="179">
        <v>93861828384</v>
      </c>
      <c r="E1401" s="179">
        <v>102500983864</v>
      </c>
      <c r="F1401" s="179">
        <v>56267202066</v>
      </c>
      <c r="G1401" s="179">
        <v>65545316967</v>
      </c>
      <c r="H1401" s="21">
        <f t="shared" si="42"/>
        <v>0.16489383797895277</v>
      </c>
      <c r="I1401" s="21">
        <f t="shared" si="43"/>
        <v>-0.1128081313690702</v>
      </c>
    </row>
    <row r="1402" spans="1:9">
      <c r="A1402" s="154" t="s">
        <v>1439</v>
      </c>
      <c r="B1402" s="154" t="s">
        <v>3218</v>
      </c>
      <c r="C1402" s="154" t="s">
        <v>4171</v>
      </c>
      <c r="D1402" s="179">
        <v>2270243494</v>
      </c>
      <c r="E1402" s="179">
        <v>2621190418</v>
      </c>
      <c r="F1402" s="179">
        <v>3738893109</v>
      </c>
      <c r="G1402" s="179"/>
      <c r="H1402" s="21">
        <f t="shared" si="42"/>
        <v>-1</v>
      </c>
      <c r="I1402" s="21">
        <f t="shared" si="43"/>
        <v>-1</v>
      </c>
    </row>
    <row r="1403" spans="1:9">
      <c r="A1403" s="154" t="s">
        <v>879</v>
      </c>
      <c r="B1403" s="154" t="s">
        <v>3219</v>
      </c>
      <c r="C1403" s="154" t="s">
        <v>4171</v>
      </c>
      <c r="D1403" s="179">
        <v>102631977288</v>
      </c>
      <c r="E1403" s="179">
        <v>103445677843</v>
      </c>
      <c r="F1403" s="179">
        <v>62410733978</v>
      </c>
      <c r="G1403" s="179">
        <v>68334530975</v>
      </c>
      <c r="H1403" s="21">
        <f t="shared" si="42"/>
        <v>9.4916316784355706E-2</v>
      </c>
      <c r="I1403" s="21">
        <f t="shared" si="43"/>
        <v>-0.12678904824304971</v>
      </c>
    </row>
    <row r="1404" spans="1:9">
      <c r="A1404" s="154" t="s">
        <v>4261</v>
      </c>
      <c r="B1404" s="154" t="s">
        <v>4262</v>
      </c>
      <c r="C1404" s="154" t="s">
        <v>4171</v>
      </c>
      <c r="D1404" s="179">
        <v>-61785860537</v>
      </c>
      <c r="E1404" s="179">
        <v>-15619539977</v>
      </c>
      <c r="F1404" s="179">
        <v>1403263477</v>
      </c>
      <c r="G1404" s="179">
        <v>815782711</v>
      </c>
      <c r="H1404" s="21">
        <f t="shared" si="42"/>
        <v>-0.41865321490156621</v>
      </c>
      <c r="I1404" s="21">
        <f t="shared" si="43"/>
        <v>0.26268750884254088</v>
      </c>
    </row>
    <row r="1405" spans="1:9">
      <c r="A1405" s="154" t="s">
        <v>1440</v>
      </c>
      <c r="B1405" s="154" t="s">
        <v>3220</v>
      </c>
      <c r="C1405" s="154" t="s">
        <v>4171</v>
      </c>
      <c r="D1405" s="179">
        <v>10557911909</v>
      </c>
      <c r="E1405" s="179">
        <v>16646122491</v>
      </c>
      <c r="F1405" s="179">
        <v>15029219370</v>
      </c>
      <c r="G1405" s="179"/>
      <c r="H1405" s="21">
        <f t="shared" si="42"/>
        <v>-1</v>
      </c>
      <c r="I1405" s="21">
        <f t="shared" si="43"/>
        <v>-1</v>
      </c>
    </row>
    <row r="1406" spans="1:9">
      <c r="A1406" s="154" t="s">
        <v>796</v>
      </c>
      <c r="B1406" s="154" t="s">
        <v>3221</v>
      </c>
      <c r="C1406" s="154" t="s">
        <v>4171</v>
      </c>
      <c r="D1406" s="179">
        <v>628427719804</v>
      </c>
      <c r="E1406" s="179">
        <v>832594800265</v>
      </c>
      <c r="F1406" s="179">
        <v>967841842314</v>
      </c>
      <c r="G1406" s="179">
        <v>1283501259612</v>
      </c>
      <c r="H1406" s="21">
        <f t="shared" si="42"/>
        <v>0.32614772734282099</v>
      </c>
      <c r="I1406" s="21">
        <f t="shared" si="43"/>
        <v>0.26876246474673748</v>
      </c>
    </row>
    <row r="1407" spans="1:9">
      <c r="A1407" s="154" t="s">
        <v>1443</v>
      </c>
      <c r="B1407" s="154" t="s">
        <v>3224</v>
      </c>
      <c r="C1407" s="154" t="s">
        <v>4171</v>
      </c>
      <c r="D1407" s="179">
        <v>55835584131</v>
      </c>
      <c r="E1407" s="179">
        <v>23972171711</v>
      </c>
      <c r="F1407" s="179">
        <v>53968025821</v>
      </c>
      <c r="G1407" s="179">
        <v>59436600699</v>
      </c>
      <c r="H1407" s="21">
        <f t="shared" si="42"/>
        <v>0.10132990404611154</v>
      </c>
      <c r="I1407" s="21">
        <f t="shared" si="43"/>
        <v>2.1051465778658018E-2</v>
      </c>
    </row>
    <row r="1408" spans="1:9">
      <c r="A1408" s="154" t="s">
        <v>1444</v>
      </c>
      <c r="B1408" s="154" t="s">
        <v>3226</v>
      </c>
      <c r="C1408" s="154" t="s">
        <v>4171</v>
      </c>
      <c r="D1408" s="179">
        <v>8093299008</v>
      </c>
      <c r="E1408" s="179">
        <v>-39608670565</v>
      </c>
      <c r="F1408" s="179">
        <v>15156130798</v>
      </c>
      <c r="G1408" s="179">
        <v>21935562373</v>
      </c>
      <c r="H1408" s="21">
        <f t="shared" si="42"/>
        <v>0.4473062198628302</v>
      </c>
      <c r="I1408" s="21">
        <f t="shared" si="43"/>
        <v>0.39425131396836077</v>
      </c>
    </row>
    <row r="1409" spans="1:9">
      <c r="A1409" s="154" t="s">
        <v>1445</v>
      </c>
      <c r="B1409" s="154" t="s">
        <v>3228</v>
      </c>
      <c r="C1409" s="154" t="s">
        <v>4171</v>
      </c>
      <c r="D1409" s="179">
        <v>7509824814</v>
      </c>
      <c r="E1409" s="179">
        <v>717938812</v>
      </c>
      <c r="F1409" s="179">
        <v>8348857372</v>
      </c>
      <c r="G1409" s="179">
        <v>7504558799</v>
      </c>
      <c r="H1409" s="21">
        <f t="shared" si="42"/>
        <v>-0.10112744000533154</v>
      </c>
      <c r="I1409" s="21">
        <f t="shared" si="43"/>
        <v>-2.3379357409969437E-4</v>
      </c>
    </row>
    <row r="1410" spans="1:9">
      <c r="A1410" s="154" t="s">
        <v>1446</v>
      </c>
      <c r="B1410" s="154" t="s">
        <v>3229</v>
      </c>
      <c r="C1410" s="154" t="s">
        <v>4171</v>
      </c>
      <c r="D1410" s="179">
        <v>-4892991570</v>
      </c>
      <c r="E1410" s="179">
        <v>-19102149791</v>
      </c>
      <c r="F1410" s="179">
        <v>-28136714891</v>
      </c>
      <c r="G1410" s="179"/>
      <c r="H1410" s="21">
        <f t="shared" si="42"/>
        <v>1</v>
      </c>
      <c r="I1410" s="21">
        <f t="shared" si="43"/>
        <v>0.25992104989487319</v>
      </c>
    </row>
    <row r="1411" spans="1:9">
      <c r="A1411" s="154" t="s">
        <v>613</v>
      </c>
      <c r="B1411" s="154" t="s">
        <v>3993</v>
      </c>
      <c r="C1411" s="154" t="s">
        <v>4171</v>
      </c>
      <c r="D1411" s="179">
        <v>-7579006446</v>
      </c>
      <c r="E1411" s="179">
        <v>-42779318222</v>
      </c>
      <c r="F1411" s="179"/>
      <c r="G1411" s="179"/>
      <c r="H1411" s="21" t="e">
        <f t="shared" ref="H1411:H1474" si="44">(G1411-F1411)/ABS(F1411)</f>
        <v>#DIV/0!</v>
      </c>
      <c r="I1411" s="21">
        <f t="shared" ref="I1411:I1474" si="45">(1+(G1411-D1411)/ABS(D1411))^(1/3)-1</f>
        <v>0.25992104989487319</v>
      </c>
    </row>
    <row r="1412" spans="1:9">
      <c r="A1412" s="154" t="s">
        <v>941</v>
      </c>
      <c r="B1412" s="154" t="s">
        <v>3233</v>
      </c>
      <c r="C1412" s="154" t="s">
        <v>4171</v>
      </c>
      <c r="D1412" s="179">
        <v>10798517308</v>
      </c>
      <c r="E1412" s="179">
        <v>18039564737</v>
      </c>
      <c r="F1412" s="179">
        <v>21327897299</v>
      </c>
      <c r="G1412" s="179"/>
      <c r="H1412" s="21">
        <f t="shared" si="44"/>
        <v>-1</v>
      </c>
      <c r="I1412" s="21">
        <f t="shared" si="45"/>
        <v>-1</v>
      </c>
    </row>
    <row r="1413" spans="1:9">
      <c r="A1413" s="154" t="s">
        <v>875</v>
      </c>
      <c r="B1413" s="154" t="s">
        <v>3235</v>
      </c>
      <c r="C1413" s="154" t="s">
        <v>4171</v>
      </c>
      <c r="D1413" s="179">
        <v>42033648</v>
      </c>
      <c r="E1413" s="179">
        <v>53428764</v>
      </c>
      <c r="F1413" s="179">
        <v>760792555</v>
      </c>
      <c r="G1413" s="179"/>
      <c r="H1413" s="21">
        <f t="shared" si="44"/>
        <v>-1</v>
      </c>
      <c r="I1413" s="21">
        <f t="shared" si="45"/>
        <v>-1</v>
      </c>
    </row>
    <row r="1414" spans="1:9">
      <c r="A1414" s="154" t="s">
        <v>1449</v>
      </c>
      <c r="B1414" s="154" t="s">
        <v>3239</v>
      </c>
      <c r="C1414" s="154" t="s">
        <v>4171</v>
      </c>
      <c r="D1414" s="179">
        <v>-3333279931</v>
      </c>
      <c r="E1414" s="179">
        <v>-10997328530</v>
      </c>
      <c r="F1414" s="179"/>
      <c r="G1414" s="179"/>
      <c r="H1414" s="21" t="e">
        <f t="shared" si="44"/>
        <v>#DIV/0!</v>
      </c>
      <c r="I1414" s="21">
        <f t="shared" si="45"/>
        <v>0.25992104989487319</v>
      </c>
    </row>
    <row r="1415" spans="1:9">
      <c r="A1415" s="154" t="s">
        <v>1450</v>
      </c>
      <c r="B1415" s="154" t="s">
        <v>3240</v>
      </c>
      <c r="C1415" s="154" t="s">
        <v>4171</v>
      </c>
      <c r="D1415" s="179">
        <v>58383622390</v>
      </c>
      <c r="E1415" s="179">
        <v>4838243596</v>
      </c>
      <c r="F1415" s="179">
        <v>60847303395</v>
      </c>
      <c r="G1415" s="179"/>
      <c r="H1415" s="21">
        <f t="shared" si="44"/>
        <v>-1</v>
      </c>
      <c r="I1415" s="21">
        <f t="shared" si="45"/>
        <v>-1</v>
      </c>
    </row>
    <row r="1416" spans="1:9">
      <c r="A1416" s="154" t="s">
        <v>3683</v>
      </c>
      <c r="B1416" s="154" t="s">
        <v>3684</v>
      </c>
      <c r="C1416" s="154" t="s">
        <v>4171</v>
      </c>
      <c r="D1416" s="179">
        <v>310824382680</v>
      </c>
      <c r="E1416" s="179">
        <v>1161235297082</v>
      </c>
      <c r="F1416" s="179">
        <v>804352645065</v>
      </c>
      <c r="G1416" s="179"/>
      <c r="H1416" s="21">
        <f t="shared" si="44"/>
        <v>-1</v>
      </c>
      <c r="I1416" s="21">
        <f t="shared" si="45"/>
        <v>-1</v>
      </c>
    </row>
    <row r="1417" spans="1:9">
      <c r="A1417" s="154" t="s">
        <v>818</v>
      </c>
      <c r="B1417" s="154" t="s">
        <v>3241</v>
      </c>
      <c r="C1417" s="154" t="s">
        <v>4171</v>
      </c>
      <c r="D1417" s="179"/>
      <c r="E1417" s="179"/>
      <c r="F1417" s="179"/>
      <c r="G1417" s="179"/>
      <c r="H1417" s="21" t="e">
        <f t="shared" si="44"/>
        <v>#DIV/0!</v>
      </c>
      <c r="I1417" s="21" t="e">
        <f t="shared" si="45"/>
        <v>#DIV/0!</v>
      </c>
    </row>
    <row r="1418" spans="1:9">
      <c r="A1418" s="154" t="s">
        <v>3242</v>
      </c>
      <c r="B1418" s="154" t="s">
        <v>3243</v>
      </c>
      <c r="C1418" s="154" t="s">
        <v>4171</v>
      </c>
      <c r="D1418" s="179">
        <v>115496534527</v>
      </c>
      <c r="E1418" s="179">
        <v>82788409170</v>
      </c>
      <c r="F1418" s="179">
        <v>35903687062</v>
      </c>
      <c r="G1418" s="179"/>
      <c r="H1418" s="21">
        <f t="shared" si="44"/>
        <v>-1</v>
      </c>
      <c r="I1418" s="21">
        <f t="shared" si="45"/>
        <v>-1</v>
      </c>
    </row>
    <row r="1419" spans="1:9">
      <c r="A1419" s="154" t="s">
        <v>3245</v>
      </c>
      <c r="B1419" s="154" t="s">
        <v>3246</v>
      </c>
      <c r="C1419" s="154" t="s">
        <v>4171</v>
      </c>
      <c r="D1419" s="179">
        <v>17841878591</v>
      </c>
      <c r="E1419" s="179">
        <v>11997489113</v>
      </c>
      <c r="F1419" s="179">
        <v>4578788676</v>
      </c>
      <c r="G1419" s="179">
        <v>2304553598</v>
      </c>
      <c r="H1419" s="21">
        <f t="shared" si="44"/>
        <v>-0.49668924227067779</v>
      </c>
      <c r="I1419" s="21">
        <f t="shared" si="45"/>
        <v>-0.49450669131780878</v>
      </c>
    </row>
    <row r="1420" spans="1:9">
      <c r="A1420" s="154" t="s">
        <v>1631</v>
      </c>
      <c r="B1420" s="154" t="s">
        <v>4289</v>
      </c>
      <c r="C1420" s="154" t="s">
        <v>4171</v>
      </c>
      <c r="D1420" s="179">
        <v>1936582069</v>
      </c>
      <c r="E1420" s="179">
        <v>1783879209</v>
      </c>
      <c r="F1420" s="179">
        <v>1279870211</v>
      </c>
      <c r="G1420" s="179"/>
      <c r="H1420" s="21">
        <f t="shared" si="44"/>
        <v>-1</v>
      </c>
      <c r="I1420" s="21">
        <f t="shared" si="45"/>
        <v>-1</v>
      </c>
    </row>
    <row r="1421" spans="1:9">
      <c r="A1421" s="154" t="s">
        <v>1452</v>
      </c>
      <c r="B1421" s="154" t="s">
        <v>3248</v>
      </c>
      <c r="C1421" s="154" t="s">
        <v>4171</v>
      </c>
      <c r="D1421" s="179"/>
      <c r="E1421" s="179"/>
      <c r="F1421" s="179"/>
      <c r="G1421" s="179"/>
      <c r="H1421" s="21" t="e">
        <f t="shared" si="44"/>
        <v>#DIV/0!</v>
      </c>
      <c r="I1421" s="21" t="e">
        <f t="shared" si="45"/>
        <v>#DIV/0!</v>
      </c>
    </row>
    <row r="1422" spans="1:9">
      <c r="A1422" s="154" t="s">
        <v>1453</v>
      </c>
      <c r="B1422" s="154" t="s">
        <v>3251</v>
      </c>
      <c r="C1422" s="154" t="s">
        <v>4171</v>
      </c>
      <c r="D1422" s="179">
        <v>18841354958</v>
      </c>
      <c r="E1422" s="179">
        <v>23024914063</v>
      </c>
      <c r="F1422" s="179">
        <v>15868423051</v>
      </c>
      <c r="G1422" s="179"/>
      <c r="H1422" s="21">
        <f t="shared" si="44"/>
        <v>-1</v>
      </c>
      <c r="I1422" s="21">
        <f t="shared" si="45"/>
        <v>-1</v>
      </c>
    </row>
    <row r="1423" spans="1:9">
      <c r="A1423" s="154" t="s">
        <v>1454</v>
      </c>
      <c r="B1423" s="154" t="s">
        <v>3252</v>
      </c>
      <c r="C1423" s="154" t="s">
        <v>4171</v>
      </c>
      <c r="D1423" s="179">
        <v>-381379882</v>
      </c>
      <c r="E1423" s="179">
        <v>-813806260</v>
      </c>
      <c r="F1423" s="179">
        <v>-579236435</v>
      </c>
      <c r="G1423" s="179"/>
      <c r="H1423" s="21">
        <f t="shared" si="44"/>
        <v>1</v>
      </c>
      <c r="I1423" s="21">
        <f t="shared" si="45"/>
        <v>0.25992104989487319</v>
      </c>
    </row>
    <row r="1424" spans="1:9">
      <c r="A1424" s="154" t="s">
        <v>1457</v>
      </c>
      <c r="B1424" s="154" t="s">
        <v>3255</v>
      </c>
      <c r="C1424" s="154" t="s">
        <v>4171</v>
      </c>
      <c r="D1424" s="179">
        <v>35703159180</v>
      </c>
      <c r="E1424" s="179">
        <v>50501586964</v>
      </c>
      <c r="F1424" s="179">
        <v>41019732951</v>
      </c>
      <c r="G1424" s="179">
        <v>21412556752</v>
      </c>
      <c r="H1424" s="21">
        <f t="shared" si="44"/>
        <v>-0.47799375540600653</v>
      </c>
      <c r="I1424" s="21">
        <f t="shared" si="45"/>
        <v>-0.15668991576997682</v>
      </c>
    </row>
    <row r="1425" spans="1:9">
      <c r="A1425" s="154" t="s">
        <v>1459</v>
      </c>
      <c r="B1425" s="154" t="s">
        <v>3257</v>
      </c>
      <c r="C1425" s="154" t="s">
        <v>4171</v>
      </c>
      <c r="D1425" s="179">
        <v>1147156347</v>
      </c>
      <c r="E1425" s="179">
        <v>118133444</v>
      </c>
      <c r="F1425" s="179">
        <v>715776872</v>
      </c>
      <c r="G1425" s="179">
        <v>117116581</v>
      </c>
      <c r="H1425" s="21">
        <f t="shared" si="44"/>
        <v>-0.83637836652537156</v>
      </c>
      <c r="I1425" s="21">
        <f t="shared" si="45"/>
        <v>-0.53262523723685218</v>
      </c>
    </row>
    <row r="1426" spans="1:9">
      <c r="A1426" s="154" t="s">
        <v>1460</v>
      </c>
      <c r="B1426" s="154" t="s">
        <v>3258</v>
      </c>
      <c r="C1426" s="154" t="s">
        <v>4171</v>
      </c>
      <c r="D1426" s="179">
        <v>34350151712</v>
      </c>
      <c r="E1426" s="179">
        <v>29661578279</v>
      </c>
      <c r="F1426" s="179">
        <v>31089341529</v>
      </c>
      <c r="G1426" s="179">
        <v>56109113439</v>
      </c>
      <c r="H1426" s="21">
        <f t="shared" si="44"/>
        <v>0.80477008130460614</v>
      </c>
      <c r="I1426" s="21">
        <f t="shared" si="45"/>
        <v>0.17770065257212453</v>
      </c>
    </row>
    <row r="1427" spans="1:9">
      <c r="A1427" s="154" t="s">
        <v>844</v>
      </c>
      <c r="B1427" s="154" t="s">
        <v>3260</v>
      </c>
      <c r="C1427" s="154" t="s">
        <v>4171</v>
      </c>
      <c r="D1427" s="179">
        <v>211177229723</v>
      </c>
      <c r="E1427" s="179">
        <v>228227187703</v>
      </c>
      <c r="F1427" s="179">
        <v>274191846809</v>
      </c>
      <c r="G1427" s="179">
        <v>310983101323</v>
      </c>
      <c r="H1427" s="21">
        <f t="shared" si="44"/>
        <v>0.1341807020966182</v>
      </c>
      <c r="I1427" s="21">
        <f t="shared" si="45"/>
        <v>0.13770561275141624</v>
      </c>
    </row>
    <row r="1428" spans="1:9">
      <c r="A1428" s="154" t="s">
        <v>855</v>
      </c>
      <c r="B1428" s="154" t="s">
        <v>3261</v>
      </c>
      <c r="C1428" s="154" t="s">
        <v>4171</v>
      </c>
      <c r="D1428" s="179">
        <v>27529758195</v>
      </c>
      <c r="E1428" s="179">
        <v>29354721752</v>
      </c>
      <c r="F1428" s="179">
        <v>30571867684</v>
      </c>
      <c r="G1428" s="179">
        <v>14394713675</v>
      </c>
      <c r="H1428" s="21">
        <f t="shared" si="44"/>
        <v>-0.52915164281789784</v>
      </c>
      <c r="I1428" s="21">
        <f t="shared" si="45"/>
        <v>-0.19437386853737437</v>
      </c>
    </row>
    <row r="1429" spans="1:9">
      <c r="A1429" s="154" t="s">
        <v>3766</v>
      </c>
      <c r="B1429" s="154" t="s">
        <v>3767</v>
      </c>
      <c r="C1429" s="154" t="s">
        <v>4171</v>
      </c>
      <c r="D1429" s="179">
        <v>110586457403</v>
      </c>
      <c r="E1429" s="179">
        <v>189731957746</v>
      </c>
      <c r="F1429" s="179">
        <v>184865289995</v>
      </c>
      <c r="G1429" s="179">
        <v>236633498602</v>
      </c>
      <c r="H1429" s="21">
        <f t="shared" si="44"/>
        <v>0.28003206339275566</v>
      </c>
      <c r="I1429" s="21">
        <f t="shared" si="45"/>
        <v>0.28861967993421644</v>
      </c>
    </row>
    <row r="1430" spans="1:9">
      <c r="A1430" s="154" t="s">
        <v>924</v>
      </c>
      <c r="B1430" s="154" t="s">
        <v>3264</v>
      </c>
      <c r="C1430" s="154" t="s">
        <v>4171</v>
      </c>
      <c r="D1430" s="179">
        <v>1223829658</v>
      </c>
      <c r="E1430" s="179">
        <v>938413002</v>
      </c>
      <c r="F1430" s="179">
        <v>1145034107</v>
      </c>
      <c r="G1430" s="179"/>
      <c r="H1430" s="21">
        <f t="shared" si="44"/>
        <v>-1</v>
      </c>
      <c r="I1430" s="21">
        <f t="shared" si="45"/>
        <v>-1</v>
      </c>
    </row>
    <row r="1431" spans="1:9">
      <c r="A1431" s="154" t="s">
        <v>3979</v>
      </c>
      <c r="B1431" s="154" t="s">
        <v>4147</v>
      </c>
      <c r="C1431" s="154" t="s">
        <v>4171</v>
      </c>
      <c r="D1431" s="179"/>
      <c r="E1431" s="179">
        <v>2541940987</v>
      </c>
      <c r="F1431" s="179">
        <v>4202498088</v>
      </c>
      <c r="G1431" s="179"/>
      <c r="H1431" s="21">
        <f t="shared" si="44"/>
        <v>-1</v>
      </c>
      <c r="I1431" s="21" t="e">
        <f t="shared" si="45"/>
        <v>#DIV/0!</v>
      </c>
    </row>
    <row r="1432" spans="1:9">
      <c r="A1432" s="154" t="s">
        <v>1465</v>
      </c>
      <c r="B1432" s="154" t="s">
        <v>3266</v>
      </c>
      <c r="C1432" s="154" t="s">
        <v>4171</v>
      </c>
      <c r="D1432" s="179">
        <v>1233201566</v>
      </c>
      <c r="E1432" s="179">
        <v>1390005887</v>
      </c>
      <c r="F1432" s="179">
        <v>5052046924</v>
      </c>
      <c r="G1432" s="179"/>
      <c r="H1432" s="21">
        <f t="shared" si="44"/>
        <v>-1</v>
      </c>
      <c r="I1432" s="21">
        <f t="shared" si="45"/>
        <v>-1</v>
      </c>
    </row>
    <row r="1433" spans="1:9">
      <c r="A1433" s="154" t="s">
        <v>746</v>
      </c>
      <c r="B1433" s="154" t="s">
        <v>2335</v>
      </c>
      <c r="C1433" s="154" t="s">
        <v>4171</v>
      </c>
      <c r="D1433" s="179">
        <v>68201483999</v>
      </c>
      <c r="E1433" s="179">
        <v>-15795629189</v>
      </c>
      <c r="F1433" s="179">
        <v>-57869104449</v>
      </c>
      <c r="G1433" s="179"/>
      <c r="H1433" s="21">
        <f t="shared" si="44"/>
        <v>1</v>
      </c>
      <c r="I1433" s="21">
        <f t="shared" si="45"/>
        <v>-1</v>
      </c>
    </row>
    <row r="1434" spans="1:9">
      <c r="A1434" s="154" t="s">
        <v>1467</v>
      </c>
      <c r="B1434" s="154" t="s">
        <v>3268</v>
      </c>
      <c r="C1434" s="154" t="s">
        <v>4171</v>
      </c>
      <c r="D1434" s="179">
        <v>8489904782</v>
      </c>
      <c r="E1434" s="179">
        <v>9175538004</v>
      </c>
      <c r="F1434" s="179">
        <v>7899732467</v>
      </c>
      <c r="G1434" s="179"/>
      <c r="H1434" s="21">
        <f t="shared" si="44"/>
        <v>-1</v>
      </c>
      <c r="I1434" s="21">
        <f t="shared" si="45"/>
        <v>-1</v>
      </c>
    </row>
    <row r="1435" spans="1:9">
      <c r="A1435" s="154" t="s">
        <v>1468</v>
      </c>
      <c r="B1435" s="154" t="s">
        <v>3269</v>
      </c>
      <c r="C1435" s="154" t="s">
        <v>4171</v>
      </c>
      <c r="D1435" s="179">
        <v>2294408000</v>
      </c>
      <c r="E1435" s="179">
        <v>2826777941</v>
      </c>
      <c r="F1435" s="179">
        <v>3091964902</v>
      </c>
      <c r="G1435" s="179"/>
      <c r="H1435" s="21">
        <f t="shared" si="44"/>
        <v>-1</v>
      </c>
      <c r="I1435" s="21">
        <f t="shared" si="45"/>
        <v>-1</v>
      </c>
    </row>
    <row r="1436" spans="1:9">
      <c r="A1436" s="154" t="s">
        <v>1469</v>
      </c>
      <c r="B1436" s="154" t="s">
        <v>3270</v>
      </c>
      <c r="C1436" s="154" t="s">
        <v>4171</v>
      </c>
      <c r="D1436" s="179">
        <v>41720734635</v>
      </c>
      <c r="E1436" s="179">
        <v>50330741340</v>
      </c>
      <c r="F1436" s="179">
        <v>144237329401</v>
      </c>
      <c r="G1436" s="179"/>
      <c r="H1436" s="21">
        <f t="shared" si="44"/>
        <v>-1</v>
      </c>
      <c r="I1436" s="21">
        <f t="shared" si="45"/>
        <v>-1</v>
      </c>
    </row>
    <row r="1437" spans="1:9">
      <c r="A1437" s="154" t="s">
        <v>3271</v>
      </c>
      <c r="B1437" s="154" t="s">
        <v>3272</v>
      </c>
      <c r="C1437" s="154" t="s">
        <v>4171</v>
      </c>
      <c r="D1437" s="179">
        <v>2464436912</v>
      </c>
      <c r="E1437" s="179">
        <v>2832465742</v>
      </c>
      <c r="F1437" s="179">
        <v>2921066504</v>
      </c>
      <c r="G1437" s="179"/>
      <c r="H1437" s="21">
        <f t="shared" si="44"/>
        <v>-1</v>
      </c>
      <c r="I1437" s="21">
        <f t="shared" si="45"/>
        <v>-1</v>
      </c>
    </row>
    <row r="1438" spans="1:9">
      <c r="A1438" s="154" t="s">
        <v>3851</v>
      </c>
      <c r="B1438" s="154" t="s">
        <v>3852</v>
      </c>
      <c r="C1438" s="154" t="s">
        <v>4171</v>
      </c>
      <c r="D1438" s="179">
        <v>26748056409</v>
      </c>
      <c r="E1438" s="179">
        <v>30028059286</v>
      </c>
      <c r="F1438" s="179">
        <v>30438654830</v>
      </c>
      <c r="G1438" s="179"/>
      <c r="H1438" s="21">
        <f t="shared" si="44"/>
        <v>-1</v>
      </c>
      <c r="I1438" s="21">
        <f t="shared" si="45"/>
        <v>-1</v>
      </c>
    </row>
    <row r="1439" spans="1:9">
      <c r="A1439" s="154" t="s">
        <v>1472</v>
      </c>
      <c r="B1439" s="154" t="s">
        <v>3275</v>
      </c>
      <c r="C1439" s="154" t="s">
        <v>4171</v>
      </c>
      <c r="D1439" s="179">
        <v>-8503163934</v>
      </c>
      <c r="E1439" s="179">
        <v>325618579</v>
      </c>
      <c r="F1439" s="179">
        <v>-4506563828</v>
      </c>
      <c r="G1439" s="179"/>
      <c r="H1439" s="21">
        <f t="shared" si="44"/>
        <v>1</v>
      </c>
      <c r="I1439" s="21">
        <f t="shared" si="45"/>
        <v>0.25992104989487319</v>
      </c>
    </row>
    <row r="1440" spans="1:9">
      <c r="A1440" s="154" t="s">
        <v>1473</v>
      </c>
      <c r="B1440" s="154" t="s">
        <v>3276</v>
      </c>
      <c r="C1440" s="154" t="s">
        <v>4171</v>
      </c>
      <c r="D1440" s="179">
        <v>-3844204800</v>
      </c>
      <c r="E1440" s="179">
        <v>-14043010686</v>
      </c>
      <c r="F1440" s="179">
        <v>37288263308</v>
      </c>
      <c r="G1440" s="179"/>
      <c r="H1440" s="21">
        <f t="shared" si="44"/>
        <v>-1</v>
      </c>
      <c r="I1440" s="21">
        <f t="shared" si="45"/>
        <v>0.25992104989487319</v>
      </c>
    </row>
    <row r="1441" spans="1:9">
      <c r="A1441" s="154" t="s">
        <v>3277</v>
      </c>
      <c r="B1441" s="154" t="s">
        <v>3278</v>
      </c>
      <c r="C1441" s="154" t="s">
        <v>4171</v>
      </c>
      <c r="D1441" s="179"/>
      <c r="E1441" s="179"/>
      <c r="F1441" s="179"/>
      <c r="G1441" s="179"/>
      <c r="H1441" s="21" t="e">
        <f t="shared" si="44"/>
        <v>#DIV/0!</v>
      </c>
      <c r="I1441" s="21" t="e">
        <f t="shared" si="45"/>
        <v>#DIV/0!</v>
      </c>
    </row>
    <row r="1442" spans="1:9">
      <c r="A1442" s="154" t="s">
        <v>842</v>
      </c>
      <c r="B1442" s="154" t="s">
        <v>3279</v>
      </c>
      <c r="C1442" s="154" t="s">
        <v>4171</v>
      </c>
      <c r="D1442" s="179">
        <v>81486325892</v>
      </c>
      <c r="E1442" s="179">
        <v>89484221470</v>
      </c>
      <c r="F1442" s="179">
        <v>96547208034</v>
      </c>
      <c r="G1442" s="179">
        <v>111788852711</v>
      </c>
      <c r="H1442" s="21">
        <f t="shared" si="44"/>
        <v>0.1578672753709513</v>
      </c>
      <c r="I1442" s="21">
        <f t="shared" si="45"/>
        <v>0.11114632487559817</v>
      </c>
    </row>
    <row r="1443" spans="1:9">
      <c r="A1443" s="154" t="s">
        <v>921</v>
      </c>
      <c r="B1443" s="154" t="s">
        <v>3280</v>
      </c>
      <c r="C1443" s="154" t="s">
        <v>4171</v>
      </c>
      <c r="D1443" s="179">
        <v>36067105281</v>
      </c>
      <c r="E1443" s="179">
        <v>34277702725</v>
      </c>
      <c r="F1443" s="179">
        <v>32368380862</v>
      </c>
      <c r="G1443" s="179"/>
      <c r="H1443" s="21">
        <f t="shared" si="44"/>
        <v>-1</v>
      </c>
      <c r="I1443" s="21">
        <f t="shared" si="45"/>
        <v>-1</v>
      </c>
    </row>
    <row r="1444" spans="1:9">
      <c r="A1444" s="154" t="s">
        <v>3281</v>
      </c>
      <c r="B1444" s="154" t="s">
        <v>3282</v>
      </c>
      <c r="C1444" s="154" t="s">
        <v>4171</v>
      </c>
      <c r="D1444" s="179">
        <v>93042867004</v>
      </c>
      <c r="E1444" s="179">
        <v>34816388916</v>
      </c>
      <c r="F1444" s="179">
        <v>13607993793</v>
      </c>
      <c r="G1444" s="179"/>
      <c r="H1444" s="21">
        <f t="shared" si="44"/>
        <v>-1</v>
      </c>
      <c r="I1444" s="21">
        <f t="shared" si="45"/>
        <v>-1</v>
      </c>
    </row>
    <row r="1445" spans="1:9">
      <c r="A1445" s="154" t="s">
        <v>922</v>
      </c>
      <c r="B1445" s="154" t="s">
        <v>3283</v>
      </c>
      <c r="C1445" s="154" t="s">
        <v>4171</v>
      </c>
      <c r="D1445" s="179">
        <v>-970275026</v>
      </c>
      <c r="E1445" s="179">
        <v>8608545087</v>
      </c>
      <c r="F1445" s="179">
        <v>519951236</v>
      </c>
      <c r="G1445" s="179">
        <v>6912190076</v>
      </c>
      <c r="H1445" s="21">
        <f t="shared" si="44"/>
        <v>12.293919885979461</v>
      </c>
      <c r="I1445" s="21">
        <f t="shared" si="45"/>
        <v>1.0895893886859991</v>
      </c>
    </row>
    <row r="1446" spans="1:9">
      <c r="A1446" s="154" t="s">
        <v>3768</v>
      </c>
      <c r="B1446" s="154" t="s">
        <v>3769</v>
      </c>
      <c r="C1446" s="154" t="s">
        <v>4171</v>
      </c>
      <c r="D1446" s="179">
        <v>63054551054</v>
      </c>
      <c r="E1446" s="179">
        <v>71415200297</v>
      </c>
      <c r="F1446" s="179">
        <v>63559079504</v>
      </c>
      <c r="G1446" s="179"/>
      <c r="H1446" s="21">
        <f t="shared" si="44"/>
        <v>-1</v>
      </c>
      <c r="I1446" s="21">
        <f t="shared" si="45"/>
        <v>-1</v>
      </c>
    </row>
    <row r="1447" spans="1:9">
      <c r="A1447" s="154" t="s">
        <v>1476</v>
      </c>
      <c r="B1447" s="154" t="s">
        <v>4184</v>
      </c>
      <c r="C1447" s="154" t="s">
        <v>4171</v>
      </c>
      <c r="D1447" s="179">
        <v>58750154</v>
      </c>
      <c r="E1447" s="179">
        <v>-1916631914</v>
      </c>
      <c r="F1447" s="179">
        <v>626888652</v>
      </c>
      <c r="G1447" s="179"/>
      <c r="H1447" s="21">
        <f t="shared" si="44"/>
        <v>-1</v>
      </c>
      <c r="I1447" s="21">
        <f t="shared" si="45"/>
        <v>-1</v>
      </c>
    </row>
    <row r="1448" spans="1:9">
      <c r="A1448" s="154" t="s">
        <v>291</v>
      </c>
      <c r="B1448" s="154" t="s">
        <v>3957</v>
      </c>
      <c r="C1448" s="154" t="s">
        <v>4171</v>
      </c>
      <c r="D1448" s="179">
        <v>-103648844408</v>
      </c>
      <c r="E1448" s="179">
        <v>-16161033043</v>
      </c>
      <c r="F1448" s="179">
        <v>-11619617983</v>
      </c>
      <c r="G1448" s="179"/>
      <c r="H1448" s="21">
        <f t="shared" si="44"/>
        <v>1</v>
      </c>
      <c r="I1448" s="21">
        <f t="shared" si="45"/>
        <v>0.25992104989487319</v>
      </c>
    </row>
    <row r="1449" spans="1:9">
      <c r="A1449" s="154" t="s">
        <v>1477</v>
      </c>
      <c r="B1449" s="154" t="s">
        <v>3286</v>
      </c>
      <c r="C1449" s="154" t="s">
        <v>4171</v>
      </c>
      <c r="D1449" s="179">
        <v>13768205258</v>
      </c>
      <c r="E1449" s="179">
        <v>1634646467</v>
      </c>
      <c r="F1449" s="179">
        <v>14186530240</v>
      </c>
      <c r="G1449" s="179"/>
      <c r="H1449" s="21">
        <f t="shared" si="44"/>
        <v>-1</v>
      </c>
      <c r="I1449" s="21">
        <f t="shared" si="45"/>
        <v>-1</v>
      </c>
    </row>
    <row r="1450" spans="1:9">
      <c r="A1450" s="154" t="s">
        <v>1478</v>
      </c>
      <c r="B1450" s="154" t="s">
        <v>3287</v>
      </c>
      <c r="C1450" s="154" t="s">
        <v>4171</v>
      </c>
      <c r="D1450" s="179">
        <v>-123452327718</v>
      </c>
      <c r="E1450" s="179">
        <v>42194232812</v>
      </c>
      <c r="F1450" s="179">
        <v>24956391609</v>
      </c>
      <c r="G1450" s="179">
        <v>17643805773</v>
      </c>
      <c r="H1450" s="21">
        <f t="shared" si="44"/>
        <v>-0.29301454916114034</v>
      </c>
      <c r="I1450" s="21">
        <f t="shared" si="45"/>
        <v>0.28924459362068644</v>
      </c>
    </row>
    <row r="1451" spans="1:9">
      <c r="A1451" s="154" t="s">
        <v>3968</v>
      </c>
      <c r="B1451" s="154" t="s">
        <v>3969</v>
      </c>
      <c r="C1451" s="154" t="s">
        <v>4171</v>
      </c>
      <c r="D1451" s="179">
        <v>5124191694</v>
      </c>
      <c r="E1451" s="179">
        <v>6486662625</v>
      </c>
      <c r="F1451" s="179">
        <v>6459520474</v>
      </c>
      <c r="G1451" s="179">
        <v>242960618</v>
      </c>
      <c r="H1451" s="21">
        <f t="shared" si="44"/>
        <v>-0.96238720521470089</v>
      </c>
      <c r="I1451" s="21">
        <f t="shared" si="45"/>
        <v>-0.63805978629979809</v>
      </c>
    </row>
    <row r="1452" spans="1:9">
      <c r="A1452" s="154" t="s">
        <v>1479</v>
      </c>
      <c r="B1452" s="154" t="s">
        <v>3288</v>
      </c>
      <c r="C1452" s="154" t="s">
        <v>4171</v>
      </c>
      <c r="D1452" s="179">
        <v>42723728256</v>
      </c>
      <c r="E1452" s="179">
        <v>47568907060</v>
      </c>
      <c r="F1452" s="179">
        <v>62147000152</v>
      </c>
      <c r="G1452" s="179">
        <v>62943565898</v>
      </c>
      <c r="H1452" s="21">
        <f t="shared" si="44"/>
        <v>1.2817444833246148E-2</v>
      </c>
      <c r="I1452" s="21">
        <f t="shared" si="45"/>
        <v>0.13787371771442469</v>
      </c>
    </row>
    <row r="1453" spans="1:9">
      <c r="A1453" s="154" t="s">
        <v>3289</v>
      </c>
      <c r="B1453" s="154" t="s">
        <v>3290</v>
      </c>
      <c r="C1453" s="154" t="s">
        <v>4171</v>
      </c>
      <c r="D1453" s="179"/>
      <c r="E1453" s="179"/>
      <c r="F1453" s="179"/>
      <c r="G1453" s="179"/>
      <c r="H1453" s="21" t="e">
        <f t="shared" si="44"/>
        <v>#DIV/0!</v>
      </c>
      <c r="I1453" s="21" t="e">
        <f t="shared" si="45"/>
        <v>#DIV/0!</v>
      </c>
    </row>
    <row r="1454" spans="1:9">
      <c r="A1454" s="154" t="s">
        <v>1607</v>
      </c>
      <c r="B1454" s="154" t="s">
        <v>3291</v>
      </c>
      <c r="C1454" s="154" t="s">
        <v>4171</v>
      </c>
      <c r="D1454" s="179">
        <v>20383285909</v>
      </c>
      <c r="E1454" s="179">
        <v>14204956899</v>
      </c>
      <c r="F1454" s="179">
        <v>16453994974</v>
      </c>
      <c r="G1454" s="179">
        <v>39650376464</v>
      </c>
      <c r="H1454" s="21">
        <f t="shared" si="44"/>
        <v>1.4097720053187126</v>
      </c>
      <c r="I1454" s="21">
        <f t="shared" si="45"/>
        <v>0.24831552847019678</v>
      </c>
    </row>
    <row r="1455" spans="1:9">
      <c r="A1455" s="154" t="s">
        <v>1481</v>
      </c>
      <c r="B1455" s="154" t="s">
        <v>3293</v>
      </c>
      <c r="C1455" s="154" t="s">
        <v>4171</v>
      </c>
      <c r="D1455" s="179">
        <v>2273246253</v>
      </c>
      <c r="E1455" s="179">
        <v>2828102447</v>
      </c>
      <c r="F1455" s="179">
        <v>2943558729</v>
      </c>
      <c r="G1455" s="179"/>
      <c r="H1455" s="21">
        <f t="shared" si="44"/>
        <v>-1</v>
      </c>
      <c r="I1455" s="21">
        <f t="shared" si="45"/>
        <v>-1</v>
      </c>
    </row>
    <row r="1456" spans="1:9">
      <c r="A1456" s="154" t="s">
        <v>1482</v>
      </c>
      <c r="B1456" s="154" t="s">
        <v>3294</v>
      </c>
      <c r="C1456" s="154" t="s">
        <v>4171</v>
      </c>
      <c r="D1456" s="179">
        <v>7658661261</v>
      </c>
      <c r="E1456" s="179">
        <v>8329629802</v>
      </c>
      <c r="F1456" s="179">
        <v>9544754031</v>
      </c>
      <c r="G1456" s="179"/>
      <c r="H1456" s="21">
        <f t="shared" si="44"/>
        <v>-1</v>
      </c>
      <c r="I1456" s="21">
        <f t="shared" si="45"/>
        <v>-1</v>
      </c>
    </row>
    <row r="1457" spans="1:9">
      <c r="A1457" s="154" t="s">
        <v>795</v>
      </c>
      <c r="B1457" s="154" t="s">
        <v>3295</v>
      </c>
      <c r="C1457" s="154" t="s">
        <v>4171</v>
      </c>
      <c r="D1457" s="179">
        <v>135988201739</v>
      </c>
      <c r="E1457" s="179">
        <v>239359267837</v>
      </c>
      <c r="F1457" s="179">
        <v>310489427880</v>
      </c>
      <c r="G1457" s="179">
        <v>636259598399</v>
      </c>
      <c r="H1457" s="21">
        <f t="shared" si="44"/>
        <v>1.0492150175396819</v>
      </c>
      <c r="I1457" s="21">
        <f t="shared" si="45"/>
        <v>0.67254459196923166</v>
      </c>
    </row>
    <row r="1458" spans="1:9">
      <c r="A1458" s="154" t="s">
        <v>1483</v>
      </c>
      <c r="B1458" s="154" t="s">
        <v>3296</v>
      </c>
      <c r="C1458" s="154" t="s">
        <v>4171</v>
      </c>
      <c r="D1458" s="179">
        <v>-29272472414</v>
      </c>
      <c r="E1458" s="179">
        <v>-45868727106</v>
      </c>
      <c r="F1458" s="179">
        <v>-22686399444</v>
      </c>
      <c r="G1458" s="179"/>
      <c r="H1458" s="21">
        <f t="shared" si="44"/>
        <v>1</v>
      </c>
      <c r="I1458" s="21">
        <f t="shared" si="45"/>
        <v>0.25992104989487319</v>
      </c>
    </row>
    <row r="1459" spans="1:9">
      <c r="A1459" s="154" t="s">
        <v>3727</v>
      </c>
      <c r="B1459" s="154" t="s">
        <v>3728</v>
      </c>
      <c r="C1459" s="154" t="s">
        <v>4171</v>
      </c>
      <c r="D1459" s="179">
        <v>63373867767</v>
      </c>
      <c r="E1459" s="179">
        <v>16629543070</v>
      </c>
      <c r="F1459" s="179">
        <v>-155667890589</v>
      </c>
      <c r="G1459" s="179">
        <v>1072634873961</v>
      </c>
      <c r="H1459" s="21">
        <f t="shared" si="44"/>
        <v>7.8905338789038355</v>
      </c>
      <c r="I1459" s="21">
        <f t="shared" si="45"/>
        <v>1.5675203816648207</v>
      </c>
    </row>
    <row r="1460" spans="1:9">
      <c r="A1460" s="154" t="s">
        <v>1484</v>
      </c>
      <c r="B1460" s="154" t="s">
        <v>3297</v>
      </c>
      <c r="C1460" s="154" t="s">
        <v>4171</v>
      </c>
      <c r="D1460" s="179">
        <v>-9074233961</v>
      </c>
      <c r="E1460" s="179">
        <v>-176621295067</v>
      </c>
      <c r="F1460" s="179">
        <v>-8384467194</v>
      </c>
      <c r="G1460" s="179">
        <v>487655619</v>
      </c>
      <c r="H1460" s="21">
        <f t="shared" si="44"/>
        <v>1.0581617898569595</v>
      </c>
      <c r="I1460" s="21">
        <f t="shared" si="45"/>
        <v>0.27110629473952286</v>
      </c>
    </row>
    <row r="1461" spans="1:9">
      <c r="A1461" s="154" t="s">
        <v>3298</v>
      </c>
      <c r="B1461" s="154" t="s">
        <v>3299</v>
      </c>
      <c r="C1461" s="154" t="s">
        <v>4171</v>
      </c>
      <c r="D1461" s="179">
        <v>10198637857</v>
      </c>
      <c r="E1461" s="179">
        <v>10805259585</v>
      </c>
      <c r="F1461" s="179">
        <v>10788350639</v>
      </c>
      <c r="G1461" s="179"/>
      <c r="H1461" s="21">
        <f t="shared" si="44"/>
        <v>-1</v>
      </c>
      <c r="I1461" s="21">
        <f t="shared" si="45"/>
        <v>-1</v>
      </c>
    </row>
    <row r="1462" spans="1:9">
      <c r="A1462" s="154" t="s">
        <v>634</v>
      </c>
      <c r="B1462" s="154" t="s">
        <v>2351</v>
      </c>
      <c r="C1462" s="154" t="s">
        <v>4171</v>
      </c>
      <c r="D1462" s="179">
        <v>-637671793784</v>
      </c>
      <c r="E1462" s="179"/>
      <c r="F1462" s="179"/>
      <c r="G1462" s="179"/>
      <c r="H1462" s="21" t="e">
        <f t="shared" si="44"/>
        <v>#DIV/0!</v>
      </c>
      <c r="I1462" s="21">
        <f t="shared" si="45"/>
        <v>0.25992104989487319</v>
      </c>
    </row>
    <row r="1463" spans="1:9">
      <c r="A1463" s="154" t="s">
        <v>3824</v>
      </c>
      <c r="B1463" s="154" t="s">
        <v>3825</v>
      </c>
      <c r="C1463" s="154" t="s">
        <v>4171</v>
      </c>
      <c r="D1463" s="179">
        <v>11186565375</v>
      </c>
      <c r="E1463" s="179">
        <v>11491481733</v>
      </c>
      <c r="F1463" s="179">
        <v>11932248162</v>
      </c>
      <c r="G1463" s="179"/>
      <c r="H1463" s="21">
        <f t="shared" si="44"/>
        <v>-1</v>
      </c>
      <c r="I1463" s="21">
        <f t="shared" si="45"/>
        <v>-1</v>
      </c>
    </row>
    <row r="1464" spans="1:9">
      <c r="A1464" s="154" t="s">
        <v>853</v>
      </c>
      <c r="B1464" s="154" t="s">
        <v>3300</v>
      </c>
      <c r="C1464" s="154" t="s">
        <v>4171</v>
      </c>
      <c r="D1464" s="179">
        <v>-2392600614</v>
      </c>
      <c r="E1464" s="179">
        <v>-47677878622</v>
      </c>
      <c r="F1464" s="179">
        <v>1929000452</v>
      </c>
      <c r="G1464" s="179"/>
      <c r="H1464" s="21">
        <f t="shared" si="44"/>
        <v>-1</v>
      </c>
      <c r="I1464" s="21">
        <f t="shared" si="45"/>
        <v>0.25992104989487319</v>
      </c>
    </row>
    <row r="1465" spans="1:9">
      <c r="A1465" s="154" t="s">
        <v>838</v>
      </c>
      <c r="B1465" s="154" t="s">
        <v>3302</v>
      </c>
      <c r="C1465" s="154" t="s">
        <v>4171</v>
      </c>
      <c r="D1465" s="179">
        <v>34726645426</v>
      </c>
      <c r="E1465" s="179">
        <v>112824696181</v>
      </c>
      <c r="F1465" s="179">
        <v>72604364722</v>
      </c>
      <c r="G1465" s="179"/>
      <c r="H1465" s="21">
        <f t="shared" si="44"/>
        <v>-1</v>
      </c>
      <c r="I1465" s="21">
        <f t="shared" si="45"/>
        <v>-1</v>
      </c>
    </row>
    <row r="1466" spans="1:9">
      <c r="A1466" s="154" t="s">
        <v>859</v>
      </c>
      <c r="B1466" s="154" t="s">
        <v>3303</v>
      </c>
      <c r="C1466" s="154" t="s">
        <v>4171</v>
      </c>
      <c r="D1466" s="179">
        <v>9666008088</v>
      </c>
      <c r="E1466" s="179">
        <v>4421323033</v>
      </c>
      <c r="F1466" s="179">
        <v>12519742379</v>
      </c>
      <c r="G1466" s="179"/>
      <c r="H1466" s="21">
        <f t="shared" si="44"/>
        <v>-1</v>
      </c>
      <c r="I1466" s="21">
        <f t="shared" si="45"/>
        <v>-1</v>
      </c>
    </row>
    <row r="1467" spans="1:9">
      <c r="A1467" s="154" t="s">
        <v>1486</v>
      </c>
      <c r="B1467" s="154" t="s">
        <v>3304</v>
      </c>
      <c r="C1467" s="154" t="s">
        <v>4171</v>
      </c>
      <c r="D1467" s="179">
        <v>181305490306</v>
      </c>
      <c r="E1467" s="179">
        <v>37444881728</v>
      </c>
      <c r="F1467" s="179">
        <v>71294717384</v>
      </c>
      <c r="G1467" s="179">
        <v>75651076133</v>
      </c>
      <c r="H1467" s="21">
        <f t="shared" si="44"/>
        <v>6.1103527846758203E-2</v>
      </c>
      <c r="I1467" s="21">
        <f t="shared" si="45"/>
        <v>-0.25274633885186792</v>
      </c>
    </row>
    <row r="1468" spans="1:9">
      <c r="A1468" s="154" t="s">
        <v>1487</v>
      </c>
      <c r="B1468" s="154" t="s">
        <v>3305</v>
      </c>
      <c r="C1468" s="154" t="s">
        <v>4171</v>
      </c>
      <c r="D1468" s="179">
        <v>6176882397</v>
      </c>
      <c r="E1468" s="179">
        <v>10104377247</v>
      </c>
      <c r="F1468" s="179">
        <v>40846794408</v>
      </c>
      <c r="G1468" s="179"/>
      <c r="H1468" s="21">
        <f t="shared" si="44"/>
        <v>-1</v>
      </c>
      <c r="I1468" s="21">
        <f t="shared" si="45"/>
        <v>-1</v>
      </c>
    </row>
    <row r="1469" spans="1:9">
      <c r="A1469" s="154" t="s">
        <v>302</v>
      </c>
      <c r="B1469" s="154" t="s">
        <v>1996</v>
      </c>
      <c r="C1469" s="154" t="s">
        <v>4171</v>
      </c>
      <c r="D1469" s="179">
        <v>15608097000</v>
      </c>
      <c r="E1469" s="179">
        <v>4168575848</v>
      </c>
      <c r="F1469" s="179">
        <v>-61171991168</v>
      </c>
      <c r="G1469" s="179"/>
      <c r="H1469" s="21">
        <f t="shared" si="44"/>
        <v>1</v>
      </c>
      <c r="I1469" s="21">
        <f t="shared" si="45"/>
        <v>-1</v>
      </c>
    </row>
    <row r="1470" spans="1:9">
      <c r="A1470" s="154" t="s">
        <v>843</v>
      </c>
      <c r="B1470" s="154" t="s">
        <v>3306</v>
      </c>
      <c r="C1470" s="154" t="s">
        <v>4171</v>
      </c>
      <c r="D1470" s="179">
        <v>-8385277229</v>
      </c>
      <c r="E1470" s="179">
        <v>1776465552</v>
      </c>
      <c r="F1470" s="179">
        <v>1934508641</v>
      </c>
      <c r="G1470" s="179">
        <v>4025250946</v>
      </c>
      <c r="H1470" s="21">
        <f t="shared" si="44"/>
        <v>1.0807614195609065</v>
      </c>
      <c r="I1470" s="21">
        <f t="shared" si="45"/>
        <v>0.35358678724579873</v>
      </c>
    </row>
    <row r="1471" spans="1:9">
      <c r="A1471" s="154" t="s">
        <v>1488</v>
      </c>
      <c r="B1471" s="154" t="s">
        <v>3307</v>
      </c>
      <c r="C1471" s="154" t="s">
        <v>4171</v>
      </c>
      <c r="D1471" s="179"/>
      <c r="E1471" s="179"/>
      <c r="F1471" s="179"/>
      <c r="G1471" s="179"/>
      <c r="H1471" s="21" t="e">
        <f t="shared" si="44"/>
        <v>#DIV/0!</v>
      </c>
      <c r="I1471" s="21" t="e">
        <f t="shared" si="45"/>
        <v>#DIV/0!</v>
      </c>
    </row>
    <row r="1472" spans="1:9">
      <c r="A1472" s="154" t="s">
        <v>1489</v>
      </c>
      <c r="B1472" s="154" t="s">
        <v>3308</v>
      </c>
      <c r="C1472" s="154" t="s">
        <v>4171</v>
      </c>
      <c r="D1472" s="179">
        <v>18782699186</v>
      </c>
      <c r="E1472" s="179">
        <v>16853619181</v>
      </c>
      <c r="F1472" s="179">
        <v>10591804621</v>
      </c>
      <c r="G1472" s="179"/>
      <c r="H1472" s="21">
        <f t="shared" si="44"/>
        <v>-1</v>
      </c>
      <c r="I1472" s="21">
        <f t="shared" si="45"/>
        <v>-1</v>
      </c>
    </row>
    <row r="1473" spans="1:9">
      <c r="A1473" s="154" t="s">
        <v>852</v>
      </c>
      <c r="B1473" s="154" t="s">
        <v>3309</v>
      </c>
      <c r="C1473" s="154" t="s">
        <v>4171</v>
      </c>
      <c r="D1473" s="179">
        <v>-8731569095</v>
      </c>
      <c r="E1473" s="179">
        <v>3778320778</v>
      </c>
      <c r="F1473" s="179">
        <v>49473980786</v>
      </c>
      <c r="G1473" s="179">
        <v>14041872042</v>
      </c>
      <c r="H1473" s="21">
        <f t="shared" si="44"/>
        <v>-0.71617662822124217</v>
      </c>
      <c r="I1473" s="21">
        <f t="shared" si="45"/>
        <v>0.5337777853445862</v>
      </c>
    </row>
    <row r="1474" spans="1:9">
      <c r="A1474" s="154" t="s">
        <v>4158</v>
      </c>
      <c r="B1474" s="154" t="s">
        <v>4159</v>
      </c>
      <c r="C1474" s="154" t="s">
        <v>4171</v>
      </c>
      <c r="D1474" s="179"/>
      <c r="E1474" s="179"/>
      <c r="F1474" s="179">
        <v>4311436588</v>
      </c>
      <c r="G1474" s="179">
        <v>33398761910</v>
      </c>
      <c r="H1474" s="21">
        <f t="shared" si="44"/>
        <v>6.7465506515759985</v>
      </c>
      <c r="I1474" s="21" t="e">
        <f t="shared" si="45"/>
        <v>#DIV/0!</v>
      </c>
    </row>
    <row r="1475" spans="1:9">
      <c r="A1475" s="154" t="s">
        <v>1490</v>
      </c>
      <c r="B1475" s="154" t="s">
        <v>3310</v>
      </c>
      <c r="C1475" s="154" t="s">
        <v>4171</v>
      </c>
      <c r="D1475" s="179">
        <v>7496280201</v>
      </c>
      <c r="E1475" s="179">
        <v>-6207862064</v>
      </c>
      <c r="F1475" s="179">
        <v>-4573096097</v>
      </c>
      <c r="G1475" s="179">
        <v>18621161474</v>
      </c>
      <c r="H1475" s="21">
        <f t="shared" ref="H1475:H1538" si="46">(G1475-F1475)/ABS(F1475)</f>
        <v>5.0718937627870275</v>
      </c>
      <c r="I1475" s="21">
        <f t="shared" ref="I1475:I1538" si="47">(1+(G1475-D1475)/ABS(D1475))^(1/3)-1</f>
        <v>0.35431696331184592</v>
      </c>
    </row>
    <row r="1476" spans="1:9">
      <c r="A1476" s="154" t="s">
        <v>1491</v>
      </c>
      <c r="B1476" s="154" t="s">
        <v>3311</v>
      </c>
      <c r="C1476" s="154" t="s">
        <v>4171</v>
      </c>
      <c r="D1476" s="179"/>
      <c r="E1476" s="179">
        <v>-389170335</v>
      </c>
      <c r="F1476" s="179">
        <v>164514547</v>
      </c>
      <c r="G1476" s="179">
        <v>-162183861</v>
      </c>
      <c r="H1476" s="21">
        <f t="shared" si="46"/>
        <v>-1.9858329488637865</v>
      </c>
      <c r="I1476" s="21" t="e">
        <f t="shared" si="47"/>
        <v>#DIV/0!</v>
      </c>
    </row>
    <row r="1477" spans="1:9">
      <c r="A1477" s="154" t="s">
        <v>3707</v>
      </c>
      <c r="B1477" s="154" t="s">
        <v>3708</v>
      </c>
      <c r="C1477" s="154" t="s">
        <v>4171</v>
      </c>
      <c r="D1477" s="179">
        <v>135628967335</v>
      </c>
      <c r="E1477" s="179">
        <v>163080651133</v>
      </c>
      <c r="F1477" s="179">
        <v>446639058084</v>
      </c>
      <c r="G1477" s="179">
        <v>1042315579564</v>
      </c>
      <c r="H1477" s="21">
        <f t="shared" si="46"/>
        <v>1.3336865880815338</v>
      </c>
      <c r="I1477" s="21">
        <f t="shared" si="47"/>
        <v>0.9734021243647617</v>
      </c>
    </row>
    <row r="1478" spans="1:9">
      <c r="A1478" s="154" t="s">
        <v>1493</v>
      </c>
      <c r="B1478" s="154" t="s">
        <v>3313</v>
      </c>
      <c r="C1478" s="154" t="s">
        <v>4171</v>
      </c>
      <c r="D1478" s="179">
        <v>15458968731</v>
      </c>
      <c r="E1478" s="179">
        <v>18502992107</v>
      </c>
      <c r="F1478" s="179">
        <v>37492085209</v>
      </c>
      <c r="G1478" s="179"/>
      <c r="H1478" s="21">
        <f t="shared" si="46"/>
        <v>-1</v>
      </c>
      <c r="I1478" s="21">
        <f t="shared" si="47"/>
        <v>-1</v>
      </c>
    </row>
    <row r="1479" spans="1:9">
      <c r="A1479" s="154" t="s">
        <v>1494</v>
      </c>
      <c r="B1479" s="154" t="s">
        <v>3314</v>
      </c>
      <c r="C1479" s="154" t="s">
        <v>4171</v>
      </c>
      <c r="D1479" s="179">
        <v>12949011815</v>
      </c>
      <c r="E1479" s="179">
        <v>24899899622</v>
      </c>
      <c r="F1479" s="179">
        <v>31879242685</v>
      </c>
      <c r="G1479" s="179"/>
      <c r="H1479" s="21">
        <f t="shared" si="46"/>
        <v>-1</v>
      </c>
      <c r="I1479" s="21">
        <f t="shared" si="47"/>
        <v>-1</v>
      </c>
    </row>
    <row r="1480" spans="1:9">
      <c r="A1480" s="154" t="s">
        <v>1495</v>
      </c>
      <c r="B1480" s="154" t="s">
        <v>3315</v>
      </c>
      <c r="C1480" s="154" t="s">
        <v>4171</v>
      </c>
      <c r="D1480" s="179">
        <v>48430636519</v>
      </c>
      <c r="E1480" s="179">
        <v>6074580220</v>
      </c>
      <c r="F1480" s="179">
        <v>20718134378</v>
      </c>
      <c r="G1480" s="179"/>
      <c r="H1480" s="21">
        <f t="shared" si="46"/>
        <v>-1</v>
      </c>
      <c r="I1480" s="21">
        <f t="shared" si="47"/>
        <v>-1</v>
      </c>
    </row>
    <row r="1481" spans="1:9">
      <c r="A1481" s="154" t="s">
        <v>1496</v>
      </c>
      <c r="B1481" s="154" t="s">
        <v>3316</v>
      </c>
      <c r="C1481" s="154" t="s">
        <v>4171</v>
      </c>
      <c r="D1481" s="179">
        <v>3360396012</v>
      </c>
      <c r="E1481" s="179">
        <v>5801686081</v>
      </c>
      <c r="F1481" s="179">
        <v>5492112973</v>
      </c>
      <c r="G1481" s="179"/>
      <c r="H1481" s="21">
        <f t="shared" si="46"/>
        <v>-1</v>
      </c>
      <c r="I1481" s="21">
        <f t="shared" si="47"/>
        <v>-1</v>
      </c>
    </row>
    <row r="1482" spans="1:9">
      <c r="A1482" s="154" t="s">
        <v>3317</v>
      </c>
      <c r="B1482" s="154" t="s">
        <v>3318</v>
      </c>
      <c r="C1482" s="154" t="s">
        <v>4171</v>
      </c>
      <c r="D1482" s="179">
        <v>8910405323</v>
      </c>
      <c r="E1482" s="179">
        <v>11420333745</v>
      </c>
      <c r="F1482" s="179">
        <v>14077510376</v>
      </c>
      <c r="G1482" s="179"/>
      <c r="H1482" s="21">
        <f t="shared" si="46"/>
        <v>-1</v>
      </c>
      <c r="I1482" s="21">
        <f t="shared" si="47"/>
        <v>-1</v>
      </c>
    </row>
    <row r="1483" spans="1:9">
      <c r="A1483" s="154" t="s">
        <v>1497</v>
      </c>
      <c r="B1483" s="154" t="s">
        <v>3319</v>
      </c>
      <c r="C1483" s="154" t="s">
        <v>4171</v>
      </c>
      <c r="D1483" s="179">
        <v>22915745454</v>
      </c>
      <c r="E1483" s="179">
        <v>27711764992</v>
      </c>
      <c r="F1483" s="179">
        <v>35782017282</v>
      </c>
      <c r="G1483" s="179"/>
      <c r="H1483" s="21">
        <f t="shared" si="46"/>
        <v>-1</v>
      </c>
      <c r="I1483" s="21">
        <f t="shared" si="47"/>
        <v>-1</v>
      </c>
    </row>
    <row r="1484" spans="1:9">
      <c r="A1484" s="154" t="s">
        <v>1498</v>
      </c>
      <c r="B1484" s="154" t="s">
        <v>3675</v>
      </c>
      <c r="C1484" s="154" t="s">
        <v>4171</v>
      </c>
      <c r="D1484" s="179">
        <v>28684024455</v>
      </c>
      <c r="E1484" s="179">
        <v>-33667895540</v>
      </c>
      <c r="F1484" s="179">
        <v>4692012434</v>
      </c>
      <c r="G1484" s="179"/>
      <c r="H1484" s="21">
        <f t="shared" si="46"/>
        <v>-1</v>
      </c>
      <c r="I1484" s="21">
        <f t="shared" si="47"/>
        <v>-1</v>
      </c>
    </row>
    <row r="1485" spans="1:9">
      <c r="A1485" s="154" t="s">
        <v>4224</v>
      </c>
      <c r="B1485" s="154" t="s">
        <v>4225</v>
      </c>
      <c r="C1485" s="154" t="s">
        <v>4171</v>
      </c>
      <c r="D1485" s="179"/>
      <c r="E1485" s="179"/>
      <c r="F1485" s="179">
        <v>1368745934</v>
      </c>
      <c r="G1485" s="179"/>
      <c r="H1485" s="21">
        <f t="shared" si="46"/>
        <v>-1</v>
      </c>
      <c r="I1485" s="21" t="e">
        <f t="shared" si="47"/>
        <v>#DIV/0!</v>
      </c>
    </row>
    <row r="1486" spans="1:9">
      <c r="A1486" s="154" t="s">
        <v>1499</v>
      </c>
      <c r="B1486" s="154" t="s">
        <v>3321</v>
      </c>
      <c r="C1486" s="154" t="s">
        <v>4171</v>
      </c>
      <c r="D1486" s="179">
        <v>64437783</v>
      </c>
      <c r="E1486" s="179">
        <v>105931220</v>
      </c>
      <c r="F1486" s="179">
        <v>324152119</v>
      </c>
      <c r="G1486" s="179"/>
      <c r="H1486" s="21">
        <f t="shared" si="46"/>
        <v>-1</v>
      </c>
      <c r="I1486" s="21">
        <f t="shared" si="47"/>
        <v>-1</v>
      </c>
    </row>
    <row r="1487" spans="1:9">
      <c r="A1487" s="154" t="s">
        <v>312</v>
      </c>
      <c r="B1487" s="154" t="s">
        <v>2004</v>
      </c>
      <c r="C1487" s="154" t="s">
        <v>4171</v>
      </c>
      <c r="D1487" s="179">
        <v>-12915066055</v>
      </c>
      <c r="E1487" s="179">
        <v>-569909868114</v>
      </c>
      <c r="F1487" s="179">
        <v>-4300721698</v>
      </c>
      <c r="G1487" s="179">
        <v>-10053048608</v>
      </c>
      <c r="H1487" s="21">
        <f t="shared" si="46"/>
        <v>-1.3375259581839607</v>
      </c>
      <c r="I1487" s="21">
        <f t="shared" si="47"/>
        <v>6.8997519439553567E-2</v>
      </c>
    </row>
    <row r="1488" spans="1:9">
      <c r="A1488" s="154" t="s">
        <v>1501</v>
      </c>
      <c r="B1488" s="154" t="s">
        <v>3323</v>
      </c>
      <c r="C1488" s="154" t="s">
        <v>4171</v>
      </c>
      <c r="D1488" s="179">
        <v>1676410977</v>
      </c>
      <c r="E1488" s="179">
        <v>950669195</v>
      </c>
      <c r="F1488" s="179">
        <v>2302387243</v>
      </c>
      <c r="G1488" s="179"/>
      <c r="H1488" s="21">
        <f t="shared" si="46"/>
        <v>-1</v>
      </c>
      <c r="I1488" s="21">
        <f t="shared" si="47"/>
        <v>-1</v>
      </c>
    </row>
    <row r="1489" spans="1:9">
      <c r="A1489" s="154" t="s">
        <v>1502</v>
      </c>
      <c r="B1489" s="154" t="s">
        <v>3324</v>
      </c>
      <c r="C1489" s="154" t="s">
        <v>4171</v>
      </c>
      <c r="D1489" s="179">
        <v>6336145657</v>
      </c>
      <c r="E1489" s="179">
        <v>6653011465</v>
      </c>
      <c r="F1489" s="179">
        <v>6653227921</v>
      </c>
      <c r="G1489" s="179"/>
      <c r="H1489" s="21">
        <f t="shared" si="46"/>
        <v>-1</v>
      </c>
      <c r="I1489" s="21">
        <f t="shared" si="47"/>
        <v>-1</v>
      </c>
    </row>
    <row r="1490" spans="1:9">
      <c r="A1490" s="154" t="s">
        <v>1503</v>
      </c>
      <c r="B1490" s="154" t="s">
        <v>3325</v>
      </c>
      <c r="C1490" s="154" t="s">
        <v>4171</v>
      </c>
      <c r="D1490" s="179">
        <v>30493176693</v>
      </c>
      <c r="E1490" s="179">
        <v>75443112886</v>
      </c>
      <c r="F1490" s="179">
        <v>81576104093</v>
      </c>
      <c r="G1490" s="179">
        <v>100129644047</v>
      </c>
      <c r="H1490" s="21">
        <f t="shared" si="46"/>
        <v>0.22743841668202525</v>
      </c>
      <c r="I1490" s="21">
        <f t="shared" si="47"/>
        <v>0.48634628047833672</v>
      </c>
    </row>
    <row r="1491" spans="1:9">
      <c r="A1491" s="154" t="s">
        <v>645</v>
      </c>
      <c r="B1491" s="154" t="s">
        <v>2359</v>
      </c>
      <c r="C1491" s="154" t="s">
        <v>4171</v>
      </c>
      <c r="D1491" s="179">
        <v>-27791905336</v>
      </c>
      <c r="E1491" s="179">
        <v>-5458487909</v>
      </c>
      <c r="F1491" s="179">
        <v>-3100286014</v>
      </c>
      <c r="G1491" s="179"/>
      <c r="H1491" s="21">
        <f t="shared" si="46"/>
        <v>1</v>
      </c>
      <c r="I1491" s="21">
        <f t="shared" si="47"/>
        <v>0.25992104989487319</v>
      </c>
    </row>
    <row r="1492" spans="1:9">
      <c r="A1492" s="154" t="s">
        <v>4116</v>
      </c>
      <c r="B1492" s="154" t="s">
        <v>4117</v>
      </c>
      <c r="C1492" s="154" t="s">
        <v>4171</v>
      </c>
      <c r="D1492" s="179">
        <v>13975457456</v>
      </c>
      <c r="E1492" s="179">
        <v>8099482273</v>
      </c>
      <c r="F1492" s="179">
        <v>14699890156</v>
      </c>
      <c r="G1492" s="179">
        <v>17655821410</v>
      </c>
      <c r="H1492" s="21">
        <f t="shared" si="46"/>
        <v>0.20108526136118701</v>
      </c>
      <c r="I1492" s="21">
        <f t="shared" si="47"/>
        <v>8.1037181839692218E-2</v>
      </c>
    </row>
    <row r="1493" spans="1:9">
      <c r="A1493" s="154" t="s">
        <v>646</v>
      </c>
      <c r="B1493" s="154" t="s">
        <v>2008</v>
      </c>
      <c r="C1493" s="154" t="s">
        <v>4171</v>
      </c>
      <c r="D1493" s="179">
        <v>-18992152148</v>
      </c>
      <c r="E1493" s="179">
        <v>-17187791729</v>
      </c>
      <c r="F1493" s="179">
        <v>56287178</v>
      </c>
      <c r="G1493" s="179">
        <v>189495045</v>
      </c>
      <c r="H1493" s="21">
        <f t="shared" si="46"/>
        <v>2.3665756879835049</v>
      </c>
      <c r="I1493" s="21">
        <f t="shared" si="47"/>
        <v>0.2620127285153897</v>
      </c>
    </row>
    <row r="1494" spans="1:9">
      <c r="A1494" s="154" t="s">
        <v>883</v>
      </c>
      <c r="B1494" s="154" t="s">
        <v>3326</v>
      </c>
      <c r="C1494" s="154" t="s">
        <v>4171</v>
      </c>
      <c r="D1494" s="179">
        <v>92200961205</v>
      </c>
      <c r="E1494" s="179">
        <v>83076575436</v>
      </c>
      <c r="F1494" s="179">
        <v>84280652613</v>
      </c>
      <c r="G1494" s="179">
        <v>95735394301</v>
      </c>
      <c r="H1494" s="21">
        <f t="shared" si="46"/>
        <v>0.13591187695944759</v>
      </c>
      <c r="I1494" s="21">
        <f t="shared" si="47"/>
        <v>1.2618118648285659E-2</v>
      </c>
    </row>
    <row r="1495" spans="1:9">
      <c r="A1495" s="154" t="s">
        <v>1504</v>
      </c>
      <c r="B1495" s="154" t="s">
        <v>3327</v>
      </c>
      <c r="C1495" s="154" t="s">
        <v>4171</v>
      </c>
      <c r="D1495" s="179">
        <v>-1585790662</v>
      </c>
      <c r="E1495" s="179">
        <v>1810234263</v>
      </c>
      <c r="F1495" s="179">
        <v>2160163878</v>
      </c>
      <c r="G1495" s="179"/>
      <c r="H1495" s="21">
        <f t="shared" si="46"/>
        <v>-1</v>
      </c>
      <c r="I1495" s="21">
        <f t="shared" si="47"/>
        <v>0.25992104989487319</v>
      </c>
    </row>
    <row r="1496" spans="1:9">
      <c r="A1496" s="154" t="s">
        <v>772</v>
      </c>
      <c r="B1496" s="154" t="s">
        <v>3328</v>
      </c>
      <c r="C1496" s="154" t="s">
        <v>4171</v>
      </c>
      <c r="D1496" s="179">
        <v>33553632321</v>
      </c>
      <c r="E1496" s="179">
        <v>33129287760</v>
      </c>
      <c r="F1496" s="179">
        <v>61074830591</v>
      </c>
      <c r="G1496" s="179">
        <v>71926840078</v>
      </c>
      <c r="H1496" s="21">
        <f t="shared" si="46"/>
        <v>0.17768382461300114</v>
      </c>
      <c r="I1496" s="21">
        <f t="shared" si="47"/>
        <v>0.28938856189351836</v>
      </c>
    </row>
    <row r="1497" spans="1:9">
      <c r="A1497" s="154" t="s">
        <v>1506</v>
      </c>
      <c r="B1497" s="154" t="s">
        <v>3330</v>
      </c>
      <c r="C1497" s="154" t="s">
        <v>4171</v>
      </c>
      <c r="D1497" s="179">
        <v>2717508216</v>
      </c>
      <c r="E1497" s="179">
        <v>2947193533</v>
      </c>
      <c r="F1497" s="179">
        <v>11222769337</v>
      </c>
      <c r="G1497" s="179">
        <v>2302319555</v>
      </c>
      <c r="H1497" s="21">
        <f t="shared" si="46"/>
        <v>-0.79485281343085668</v>
      </c>
      <c r="I1497" s="21">
        <f t="shared" si="47"/>
        <v>-5.3766661351378975E-2</v>
      </c>
    </row>
    <row r="1498" spans="1:9">
      <c r="A1498" s="154" t="s">
        <v>649</v>
      </c>
      <c r="B1498" s="154" t="s">
        <v>2364</v>
      </c>
      <c r="C1498" s="154" t="s">
        <v>4171</v>
      </c>
      <c r="D1498" s="179">
        <v>-2297689249</v>
      </c>
      <c r="E1498" s="179">
        <v>-1050482317</v>
      </c>
      <c r="F1498" s="179"/>
      <c r="G1498" s="179"/>
      <c r="H1498" s="21" t="e">
        <f t="shared" si="46"/>
        <v>#DIV/0!</v>
      </c>
      <c r="I1498" s="21">
        <f t="shared" si="47"/>
        <v>0.25992104989487319</v>
      </c>
    </row>
    <row r="1499" spans="1:9">
      <c r="A1499" s="154" t="s">
        <v>1508</v>
      </c>
      <c r="B1499" s="154" t="s">
        <v>3334</v>
      </c>
      <c r="C1499" s="154" t="s">
        <v>4171</v>
      </c>
      <c r="D1499" s="179">
        <v>13299786813</v>
      </c>
      <c r="E1499" s="179">
        <v>8760385295</v>
      </c>
      <c r="F1499" s="179">
        <v>7982867743</v>
      </c>
      <c r="G1499" s="179"/>
      <c r="H1499" s="21">
        <f t="shared" si="46"/>
        <v>-1</v>
      </c>
      <c r="I1499" s="21">
        <f t="shared" si="47"/>
        <v>-1</v>
      </c>
    </row>
    <row r="1500" spans="1:9">
      <c r="A1500" s="154" t="s">
        <v>1509</v>
      </c>
      <c r="B1500" s="154" t="s">
        <v>3335</v>
      </c>
      <c r="C1500" s="154" t="s">
        <v>4171</v>
      </c>
      <c r="D1500" s="179">
        <v>120735237548</v>
      </c>
      <c r="E1500" s="179">
        <v>68755611221</v>
      </c>
      <c r="F1500" s="179">
        <v>87497357693</v>
      </c>
      <c r="G1500" s="179">
        <v>150197771310</v>
      </c>
      <c r="H1500" s="21">
        <f t="shared" si="46"/>
        <v>0.71659779529566503</v>
      </c>
      <c r="I1500" s="21">
        <f t="shared" si="47"/>
        <v>7.5498516946164607E-2</v>
      </c>
    </row>
    <row r="1501" spans="1:9">
      <c r="A1501" s="154" t="s">
        <v>2367</v>
      </c>
      <c r="B1501" s="154" t="s">
        <v>4226</v>
      </c>
      <c r="C1501" s="154" t="s">
        <v>4171</v>
      </c>
      <c r="D1501" s="179">
        <v>544224325</v>
      </c>
      <c r="E1501" s="179">
        <v>-300955809</v>
      </c>
      <c r="F1501" s="179">
        <v>1426435180</v>
      </c>
      <c r="G1501" s="179"/>
      <c r="H1501" s="21">
        <f t="shared" si="46"/>
        <v>-1</v>
      </c>
      <c r="I1501" s="21">
        <f t="shared" si="47"/>
        <v>-1</v>
      </c>
    </row>
    <row r="1502" spans="1:9">
      <c r="A1502" s="154" t="s">
        <v>960</v>
      </c>
      <c r="B1502" s="154" t="s">
        <v>3336</v>
      </c>
      <c r="C1502" s="154" t="s">
        <v>4171</v>
      </c>
      <c r="D1502" s="179">
        <v>6467736042</v>
      </c>
      <c r="E1502" s="179">
        <v>76905044</v>
      </c>
      <c r="F1502" s="179">
        <v>-1630909154</v>
      </c>
      <c r="G1502" s="179"/>
      <c r="H1502" s="21">
        <f t="shared" si="46"/>
        <v>1</v>
      </c>
      <c r="I1502" s="21">
        <f t="shared" si="47"/>
        <v>-1</v>
      </c>
    </row>
    <row r="1503" spans="1:9">
      <c r="A1503" s="154" t="s">
        <v>1510</v>
      </c>
      <c r="B1503" s="154" t="s">
        <v>3337</v>
      </c>
      <c r="C1503" s="154" t="s">
        <v>4171</v>
      </c>
      <c r="D1503" s="179">
        <v>1709862380</v>
      </c>
      <c r="E1503" s="179">
        <v>164246492</v>
      </c>
      <c r="F1503" s="179">
        <v>57693614</v>
      </c>
      <c r="G1503" s="179"/>
      <c r="H1503" s="21">
        <f t="shared" si="46"/>
        <v>-1</v>
      </c>
      <c r="I1503" s="21">
        <f t="shared" si="47"/>
        <v>-1</v>
      </c>
    </row>
    <row r="1504" spans="1:9">
      <c r="A1504" s="154" t="s">
        <v>1511</v>
      </c>
      <c r="B1504" s="154" t="s">
        <v>3338</v>
      </c>
      <c r="C1504" s="154" t="s">
        <v>4171</v>
      </c>
      <c r="D1504" s="179">
        <v>24175763533</v>
      </c>
      <c r="E1504" s="179">
        <v>26768795700</v>
      </c>
      <c r="F1504" s="179">
        <v>26450655713</v>
      </c>
      <c r="G1504" s="179"/>
      <c r="H1504" s="21">
        <f t="shared" si="46"/>
        <v>-1</v>
      </c>
      <c r="I1504" s="21">
        <f t="shared" si="47"/>
        <v>-1</v>
      </c>
    </row>
    <row r="1505" spans="1:9">
      <c r="A1505" s="154" t="s">
        <v>1512</v>
      </c>
      <c r="B1505" s="154" t="s">
        <v>3339</v>
      </c>
      <c r="C1505" s="154" t="s">
        <v>4171</v>
      </c>
      <c r="D1505" s="179">
        <v>1500504454</v>
      </c>
      <c r="E1505" s="179">
        <v>1766091506</v>
      </c>
      <c r="F1505" s="179">
        <v>1810501337</v>
      </c>
      <c r="G1505" s="179"/>
      <c r="H1505" s="21">
        <f t="shared" si="46"/>
        <v>-1</v>
      </c>
      <c r="I1505" s="21">
        <f t="shared" si="47"/>
        <v>-1</v>
      </c>
    </row>
    <row r="1506" spans="1:9">
      <c r="A1506" s="154" t="s">
        <v>876</v>
      </c>
      <c r="B1506" s="154" t="s">
        <v>3340</v>
      </c>
      <c r="C1506" s="154" t="s">
        <v>4171</v>
      </c>
      <c r="D1506" s="179">
        <v>-770468248655</v>
      </c>
      <c r="E1506" s="179">
        <v>-258920936977</v>
      </c>
      <c r="F1506" s="179">
        <v>286447635489</v>
      </c>
      <c r="G1506" s="179">
        <v>519212060749</v>
      </c>
      <c r="H1506" s="21">
        <f t="shared" si="46"/>
        <v>0.81258979451041236</v>
      </c>
      <c r="I1506" s="21">
        <f t="shared" si="47"/>
        <v>0.38797378709727459</v>
      </c>
    </row>
    <row r="1507" spans="1:9">
      <c r="A1507" s="154" t="s">
        <v>1515</v>
      </c>
      <c r="B1507" s="154" t="s">
        <v>3344</v>
      </c>
      <c r="C1507" s="154" t="s">
        <v>4171</v>
      </c>
      <c r="D1507" s="179">
        <v>3149925178</v>
      </c>
      <c r="E1507" s="179">
        <v>3289112034</v>
      </c>
      <c r="F1507" s="179">
        <v>4678252587</v>
      </c>
      <c r="G1507" s="179"/>
      <c r="H1507" s="21">
        <f t="shared" si="46"/>
        <v>-1</v>
      </c>
      <c r="I1507" s="21">
        <f t="shared" si="47"/>
        <v>-1</v>
      </c>
    </row>
    <row r="1508" spans="1:9">
      <c r="A1508" s="154" t="s">
        <v>1516</v>
      </c>
      <c r="B1508" s="154" t="s">
        <v>3345</v>
      </c>
      <c r="C1508" s="154" t="s">
        <v>4171</v>
      </c>
      <c r="D1508" s="179">
        <v>-3705919058</v>
      </c>
      <c r="E1508" s="179">
        <v>-6521545381</v>
      </c>
      <c r="F1508" s="179">
        <v>-10280510345</v>
      </c>
      <c r="G1508" s="179"/>
      <c r="H1508" s="21">
        <f t="shared" si="46"/>
        <v>1</v>
      </c>
      <c r="I1508" s="21">
        <f t="shared" si="47"/>
        <v>0.25992104989487319</v>
      </c>
    </row>
    <row r="1509" spans="1:9">
      <c r="A1509" s="154" t="s">
        <v>317</v>
      </c>
      <c r="B1509" s="154" t="s">
        <v>4263</v>
      </c>
      <c r="C1509" s="154" t="s">
        <v>4171</v>
      </c>
      <c r="D1509" s="179">
        <v>-40079598749</v>
      </c>
      <c r="E1509" s="179">
        <v>-73472651161</v>
      </c>
      <c r="F1509" s="179">
        <v>-38499571500</v>
      </c>
      <c r="G1509" s="179"/>
      <c r="H1509" s="21">
        <f t="shared" si="46"/>
        <v>1</v>
      </c>
      <c r="I1509" s="21">
        <f t="shared" si="47"/>
        <v>0.25992104989487319</v>
      </c>
    </row>
    <row r="1510" spans="1:9">
      <c r="A1510" s="154" t="s">
        <v>839</v>
      </c>
      <c r="B1510" s="154" t="s">
        <v>3346</v>
      </c>
      <c r="C1510" s="154" t="s">
        <v>4171</v>
      </c>
      <c r="D1510" s="179">
        <v>31167777359</v>
      </c>
      <c r="E1510" s="179">
        <v>14609869011</v>
      </c>
      <c r="F1510" s="179">
        <v>6777210849</v>
      </c>
      <c r="G1510" s="179">
        <v>4934262202</v>
      </c>
      <c r="H1510" s="21">
        <f t="shared" si="46"/>
        <v>-0.27193320202984878</v>
      </c>
      <c r="I1510" s="21">
        <f t="shared" si="47"/>
        <v>-0.45903130950572968</v>
      </c>
    </row>
    <row r="1511" spans="1:9">
      <c r="A1511" s="154" t="s">
        <v>1628</v>
      </c>
      <c r="B1511" s="154" t="s">
        <v>3347</v>
      </c>
      <c r="C1511" s="154" t="s">
        <v>4171</v>
      </c>
      <c r="D1511" s="179">
        <v>11026322416</v>
      </c>
      <c r="E1511" s="179">
        <v>11552215350</v>
      </c>
      <c r="F1511" s="179">
        <v>23793638989</v>
      </c>
      <c r="G1511" s="179"/>
      <c r="H1511" s="21">
        <f t="shared" si="46"/>
        <v>-1</v>
      </c>
      <c r="I1511" s="21">
        <f t="shared" si="47"/>
        <v>-1</v>
      </c>
    </row>
    <row r="1512" spans="1:9">
      <c r="A1512" s="154" t="s">
        <v>1517</v>
      </c>
      <c r="B1512" s="154" t="s">
        <v>3348</v>
      </c>
      <c r="C1512" s="154" t="s">
        <v>4171</v>
      </c>
      <c r="D1512" s="179">
        <v>3670889940</v>
      </c>
      <c r="E1512" s="179">
        <v>3272299310</v>
      </c>
      <c r="F1512" s="179">
        <v>1644468253</v>
      </c>
      <c r="G1512" s="179"/>
      <c r="H1512" s="21">
        <f t="shared" si="46"/>
        <v>-1</v>
      </c>
      <c r="I1512" s="21">
        <f t="shared" si="47"/>
        <v>-1</v>
      </c>
    </row>
    <row r="1513" spans="1:9">
      <c r="A1513" s="154" t="s">
        <v>1518</v>
      </c>
      <c r="B1513" s="154" t="s">
        <v>3349</v>
      </c>
      <c r="C1513" s="154" t="s">
        <v>4171</v>
      </c>
      <c r="D1513" s="179">
        <v>1070082593</v>
      </c>
      <c r="E1513" s="179">
        <v>1913546169</v>
      </c>
      <c r="F1513" s="179">
        <v>2239519398</v>
      </c>
      <c r="G1513" s="179"/>
      <c r="H1513" s="21">
        <f t="shared" si="46"/>
        <v>-1</v>
      </c>
      <c r="I1513" s="21">
        <f t="shared" si="47"/>
        <v>-1</v>
      </c>
    </row>
    <row r="1514" spans="1:9">
      <c r="A1514" s="154" t="s">
        <v>1519</v>
      </c>
      <c r="B1514" s="154" t="s">
        <v>3350</v>
      </c>
      <c r="C1514" s="154" t="s">
        <v>4171</v>
      </c>
      <c r="D1514" s="179">
        <v>14628931319</v>
      </c>
      <c r="E1514" s="179">
        <v>14205956798</v>
      </c>
      <c r="F1514" s="179">
        <v>6546520814</v>
      </c>
      <c r="G1514" s="179"/>
      <c r="H1514" s="21">
        <f t="shared" si="46"/>
        <v>-1</v>
      </c>
      <c r="I1514" s="21">
        <f t="shared" si="47"/>
        <v>-1</v>
      </c>
    </row>
    <row r="1515" spans="1:9">
      <c r="A1515" s="154" t="s">
        <v>1520</v>
      </c>
      <c r="B1515" s="154" t="s">
        <v>3351</v>
      </c>
      <c r="C1515" s="154" t="s">
        <v>4171</v>
      </c>
      <c r="D1515" s="179">
        <v>2080424930</v>
      </c>
      <c r="E1515" s="179">
        <v>2210924398</v>
      </c>
      <c r="F1515" s="179">
        <v>3070313447</v>
      </c>
      <c r="G1515" s="179">
        <v>2264971110</v>
      </c>
      <c r="H1515" s="21">
        <f t="shared" si="46"/>
        <v>-0.26229971333607621</v>
      </c>
      <c r="I1515" s="21">
        <f t="shared" si="47"/>
        <v>2.873505536879728E-2</v>
      </c>
    </row>
    <row r="1516" spans="1:9">
      <c r="A1516" s="154" t="s">
        <v>1521</v>
      </c>
      <c r="B1516" s="154" t="s">
        <v>3352</v>
      </c>
      <c r="C1516" s="154" t="s">
        <v>4171</v>
      </c>
      <c r="D1516" s="179">
        <v>2117268186</v>
      </c>
      <c r="E1516" s="179">
        <v>708478076</v>
      </c>
      <c r="F1516" s="179">
        <v>734793096</v>
      </c>
      <c r="G1516" s="179"/>
      <c r="H1516" s="21">
        <f t="shared" si="46"/>
        <v>-1</v>
      </c>
      <c r="I1516" s="21">
        <f t="shared" si="47"/>
        <v>-1</v>
      </c>
    </row>
    <row r="1517" spans="1:9">
      <c r="A1517" s="154" t="s">
        <v>1522</v>
      </c>
      <c r="B1517" s="154" t="s">
        <v>3353</v>
      </c>
      <c r="C1517" s="154" t="s">
        <v>4171</v>
      </c>
      <c r="D1517" s="179">
        <v>18371912846</v>
      </c>
      <c r="E1517" s="179">
        <v>19170284316</v>
      </c>
      <c r="F1517" s="179">
        <v>20145581269</v>
      </c>
      <c r="G1517" s="179"/>
      <c r="H1517" s="21">
        <f t="shared" si="46"/>
        <v>-1</v>
      </c>
      <c r="I1517" s="21">
        <f t="shared" si="47"/>
        <v>-1</v>
      </c>
    </row>
    <row r="1518" spans="1:9">
      <c r="A1518" s="154" t="s">
        <v>3544</v>
      </c>
      <c r="B1518" s="154" t="s">
        <v>3545</v>
      </c>
      <c r="C1518" s="154" t="s">
        <v>4171</v>
      </c>
      <c r="D1518" s="179"/>
      <c r="E1518" s="179">
        <v>2956471737</v>
      </c>
      <c r="F1518" s="179">
        <v>2280734857</v>
      </c>
      <c r="G1518" s="179"/>
      <c r="H1518" s="21">
        <f t="shared" si="46"/>
        <v>-1</v>
      </c>
      <c r="I1518" s="21" t="e">
        <f t="shared" si="47"/>
        <v>#DIV/0!</v>
      </c>
    </row>
    <row r="1519" spans="1:9">
      <c r="A1519" s="154" t="s">
        <v>4185</v>
      </c>
      <c r="B1519" s="154" t="s">
        <v>4186</v>
      </c>
      <c r="C1519" s="154" t="s">
        <v>4171</v>
      </c>
      <c r="D1519" s="179">
        <v>-92906160691</v>
      </c>
      <c r="E1519" s="179">
        <v>-84412540170</v>
      </c>
      <c r="F1519" s="179">
        <v>-37799122820</v>
      </c>
      <c r="G1519" s="179">
        <v>-1623326910</v>
      </c>
      <c r="H1519" s="21">
        <f t="shared" si="46"/>
        <v>0.95705384705009411</v>
      </c>
      <c r="I1519" s="21">
        <f t="shared" si="47"/>
        <v>0.25624126362167243</v>
      </c>
    </row>
    <row r="1520" spans="1:9">
      <c r="A1520" s="154" t="s">
        <v>3356</v>
      </c>
      <c r="B1520" s="154" t="s">
        <v>3357</v>
      </c>
      <c r="C1520" s="154" t="s">
        <v>4171</v>
      </c>
      <c r="D1520" s="179"/>
      <c r="E1520" s="179"/>
      <c r="F1520" s="179"/>
      <c r="G1520" s="179"/>
      <c r="H1520" s="21" t="e">
        <f t="shared" si="46"/>
        <v>#DIV/0!</v>
      </c>
      <c r="I1520" s="21" t="e">
        <f t="shared" si="47"/>
        <v>#DIV/0!</v>
      </c>
    </row>
    <row r="1521" spans="1:9">
      <c r="A1521" s="154" t="s">
        <v>1525</v>
      </c>
      <c r="B1521" s="154" t="s">
        <v>3358</v>
      </c>
      <c r="C1521" s="154" t="s">
        <v>4171</v>
      </c>
      <c r="D1521" s="179">
        <v>87248532298</v>
      </c>
      <c r="E1521" s="179">
        <v>108225161515</v>
      </c>
      <c r="F1521" s="179">
        <v>230404755299</v>
      </c>
      <c r="G1521" s="179">
        <v>172525105956</v>
      </c>
      <c r="H1521" s="21">
        <f t="shared" si="46"/>
        <v>-0.25120857105526595</v>
      </c>
      <c r="I1521" s="21">
        <f t="shared" si="47"/>
        <v>0.25515701482357778</v>
      </c>
    </row>
    <row r="1522" spans="1:9">
      <c r="A1522" s="154" t="s">
        <v>790</v>
      </c>
      <c r="B1522" s="154" t="s">
        <v>3359</v>
      </c>
      <c r="C1522" s="154" t="s">
        <v>4171</v>
      </c>
      <c r="D1522" s="179">
        <v>522627000000</v>
      </c>
      <c r="E1522" s="179">
        <v>646866000000</v>
      </c>
      <c r="F1522" s="179">
        <v>900925000000</v>
      </c>
      <c r="G1522" s="179"/>
      <c r="H1522" s="21">
        <f t="shared" si="46"/>
        <v>-1</v>
      </c>
      <c r="I1522" s="21">
        <f t="shared" si="47"/>
        <v>-1</v>
      </c>
    </row>
    <row r="1523" spans="1:9">
      <c r="A1523" s="154" t="s">
        <v>1526</v>
      </c>
      <c r="B1523" s="154" t="s">
        <v>3360</v>
      </c>
      <c r="C1523" s="154" t="s">
        <v>4171</v>
      </c>
      <c r="D1523" s="179">
        <v>3940573629</v>
      </c>
      <c r="E1523" s="179">
        <v>1694422015</v>
      </c>
      <c r="F1523" s="179">
        <v>2155879364</v>
      </c>
      <c r="G1523" s="179"/>
      <c r="H1523" s="21">
        <f t="shared" si="46"/>
        <v>-1</v>
      </c>
      <c r="I1523" s="21">
        <f t="shared" si="47"/>
        <v>-1</v>
      </c>
    </row>
    <row r="1524" spans="1:9">
      <c r="A1524" s="154" t="s">
        <v>1527</v>
      </c>
      <c r="B1524" s="154" t="s">
        <v>3361</v>
      </c>
      <c r="C1524" s="154" t="s">
        <v>4171</v>
      </c>
      <c r="D1524" s="179">
        <v>2161889590</v>
      </c>
      <c r="E1524" s="179">
        <v>1930379405</v>
      </c>
      <c r="F1524" s="179">
        <v>1022837802</v>
      </c>
      <c r="G1524" s="179"/>
      <c r="H1524" s="21">
        <f t="shared" si="46"/>
        <v>-1</v>
      </c>
      <c r="I1524" s="21">
        <f t="shared" si="47"/>
        <v>-1</v>
      </c>
    </row>
    <row r="1525" spans="1:9">
      <c r="A1525" s="154" t="s">
        <v>1528</v>
      </c>
      <c r="B1525" s="154" t="s">
        <v>1930</v>
      </c>
      <c r="C1525" s="154" t="s">
        <v>4171</v>
      </c>
      <c r="D1525" s="179"/>
      <c r="E1525" s="179"/>
      <c r="F1525" s="179"/>
      <c r="G1525" s="179"/>
      <c r="H1525" s="21" t="e">
        <f t="shared" si="46"/>
        <v>#DIV/0!</v>
      </c>
      <c r="I1525" s="21" t="e">
        <f t="shared" si="47"/>
        <v>#DIV/0!</v>
      </c>
    </row>
    <row r="1526" spans="1:9">
      <c r="A1526" s="154" t="s">
        <v>1529</v>
      </c>
      <c r="B1526" s="154" t="s">
        <v>3363</v>
      </c>
      <c r="C1526" s="154" t="s">
        <v>4171</v>
      </c>
      <c r="D1526" s="179">
        <v>-889615477</v>
      </c>
      <c r="E1526" s="179">
        <v>-893901161</v>
      </c>
      <c r="F1526" s="179">
        <v>24456530</v>
      </c>
      <c r="G1526" s="179"/>
      <c r="H1526" s="21">
        <f t="shared" si="46"/>
        <v>-1</v>
      </c>
      <c r="I1526" s="21">
        <f t="shared" si="47"/>
        <v>0.25992104989487319</v>
      </c>
    </row>
    <row r="1527" spans="1:9">
      <c r="A1527" s="154" t="s">
        <v>804</v>
      </c>
      <c r="B1527" s="154" t="s">
        <v>3364</v>
      </c>
      <c r="C1527" s="154" t="s">
        <v>4171</v>
      </c>
      <c r="D1527" s="179">
        <v>404789091668</v>
      </c>
      <c r="E1527" s="179">
        <v>122457901425</v>
      </c>
      <c r="F1527" s="179">
        <v>306521404337</v>
      </c>
      <c r="G1527" s="179">
        <v>444404901353</v>
      </c>
      <c r="H1527" s="21">
        <f t="shared" si="46"/>
        <v>0.44983317662347072</v>
      </c>
      <c r="I1527" s="21">
        <f t="shared" si="47"/>
        <v>3.1612699633629893E-2</v>
      </c>
    </row>
    <row r="1528" spans="1:9">
      <c r="A1528" s="154" t="s">
        <v>671</v>
      </c>
      <c r="B1528" s="154" t="s">
        <v>3365</v>
      </c>
      <c r="C1528" s="154" t="s">
        <v>4171</v>
      </c>
      <c r="D1528" s="179">
        <v>5412056799</v>
      </c>
      <c r="E1528" s="179">
        <v>-286729751925</v>
      </c>
      <c r="F1528" s="179">
        <v>-21831377837</v>
      </c>
      <c r="G1528" s="179"/>
      <c r="H1528" s="21">
        <f t="shared" si="46"/>
        <v>1</v>
      </c>
      <c r="I1528" s="21">
        <f t="shared" si="47"/>
        <v>-1</v>
      </c>
    </row>
    <row r="1529" spans="1:9">
      <c r="A1529" s="154" t="s">
        <v>1530</v>
      </c>
      <c r="B1529" s="154" t="s">
        <v>3366</v>
      </c>
      <c r="C1529" s="154" t="s">
        <v>4171</v>
      </c>
      <c r="D1529" s="179">
        <v>6080304324</v>
      </c>
      <c r="E1529" s="179">
        <v>361346898</v>
      </c>
      <c r="F1529" s="179">
        <v>351292305</v>
      </c>
      <c r="G1529" s="179"/>
      <c r="H1529" s="21">
        <f t="shared" si="46"/>
        <v>-1</v>
      </c>
      <c r="I1529" s="21">
        <f t="shared" si="47"/>
        <v>-1</v>
      </c>
    </row>
    <row r="1530" spans="1:9">
      <c r="A1530" s="154" t="s">
        <v>961</v>
      </c>
      <c r="B1530" s="154" t="s">
        <v>3368</v>
      </c>
      <c r="C1530" s="154" t="s">
        <v>4171</v>
      </c>
      <c r="D1530" s="179">
        <v>7570086680</v>
      </c>
      <c r="E1530" s="179">
        <v>7473254393</v>
      </c>
      <c r="F1530" s="179">
        <v>22236872427</v>
      </c>
      <c r="G1530" s="179">
        <v>27897608618</v>
      </c>
      <c r="H1530" s="21">
        <f t="shared" si="46"/>
        <v>0.25456530407247097</v>
      </c>
      <c r="I1530" s="21">
        <f t="shared" si="47"/>
        <v>0.54462137907603658</v>
      </c>
    </row>
    <row r="1531" spans="1:9">
      <c r="A1531" s="154" t="s">
        <v>1532</v>
      </c>
      <c r="B1531" s="154" t="s">
        <v>3369</v>
      </c>
      <c r="C1531" s="154" t="s">
        <v>4171</v>
      </c>
      <c r="D1531" s="179">
        <v>48416040041</v>
      </c>
      <c r="E1531" s="179">
        <v>51458556005</v>
      </c>
      <c r="F1531" s="179">
        <v>34387447639</v>
      </c>
      <c r="G1531" s="179"/>
      <c r="H1531" s="21">
        <f t="shared" si="46"/>
        <v>-1</v>
      </c>
      <c r="I1531" s="21">
        <f t="shared" si="47"/>
        <v>-1</v>
      </c>
    </row>
    <row r="1532" spans="1:9">
      <c r="A1532" s="154" t="s">
        <v>4139</v>
      </c>
      <c r="B1532" s="154" t="s">
        <v>4140</v>
      </c>
      <c r="C1532" s="154" t="s">
        <v>4171</v>
      </c>
      <c r="D1532" s="179">
        <v>3182824493</v>
      </c>
      <c r="E1532" s="179">
        <v>2572406251</v>
      </c>
      <c r="F1532" s="179">
        <v>1400290716</v>
      </c>
      <c r="G1532" s="179"/>
      <c r="H1532" s="21">
        <f t="shared" si="46"/>
        <v>-1</v>
      </c>
      <c r="I1532" s="21">
        <f t="shared" si="47"/>
        <v>-1</v>
      </c>
    </row>
    <row r="1533" spans="1:9">
      <c r="A1533" s="154" t="s">
        <v>1534</v>
      </c>
      <c r="B1533" s="154" t="s">
        <v>3371</v>
      </c>
      <c r="C1533" s="154" t="s">
        <v>4171</v>
      </c>
      <c r="D1533" s="179">
        <v>11917863318</v>
      </c>
      <c r="E1533" s="179">
        <v>3936889861</v>
      </c>
      <c r="F1533" s="179">
        <v>5799681853</v>
      </c>
      <c r="G1533" s="179"/>
      <c r="H1533" s="21">
        <f t="shared" si="46"/>
        <v>-1</v>
      </c>
      <c r="I1533" s="21">
        <f t="shared" si="47"/>
        <v>-1</v>
      </c>
    </row>
    <row r="1534" spans="1:9">
      <c r="A1534" s="154" t="s">
        <v>1535</v>
      </c>
      <c r="B1534" s="154" t="s">
        <v>3372</v>
      </c>
      <c r="C1534" s="154" t="s">
        <v>4171</v>
      </c>
      <c r="D1534" s="179">
        <v>1886074038</v>
      </c>
      <c r="E1534" s="179">
        <v>1980054274</v>
      </c>
      <c r="F1534" s="179">
        <v>1146405263</v>
      </c>
      <c r="G1534" s="179"/>
      <c r="H1534" s="21">
        <f t="shared" si="46"/>
        <v>-1</v>
      </c>
      <c r="I1534" s="21">
        <f t="shared" si="47"/>
        <v>-1</v>
      </c>
    </row>
    <row r="1535" spans="1:9">
      <c r="A1535" s="154" t="s">
        <v>675</v>
      </c>
      <c r="B1535" s="154" t="s">
        <v>2388</v>
      </c>
      <c r="C1535" s="154" t="s">
        <v>4171</v>
      </c>
      <c r="D1535" s="179">
        <v>-16625963926</v>
      </c>
      <c r="E1535" s="179">
        <v>-3179450982</v>
      </c>
      <c r="F1535" s="179">
        <v>-1372055790</v>
      </c>
      <c r="G1535" s="179">
        <v>-1615504014</v>
      </c>
      <c r="H1535" s="21">
        <f t="shared" si="46"/>
        <v>-0.17743318148892473</v>
      </c>
      <c r="I1535" s="21">
        <f t="shared" si="47"/>
        <v>0.2391774939223914</v>
      </c>
    </row>
    <row r="1536" spans="1:9">
      <c r="A1536" s="154" t="s">
        <v>678</v>
      </c>
      <c r="B1536" s="154" t="s">
        <v>2391</v>
      </c>
      <c r="C1536" s="154" t="s">
        <v>4171</v>
      </c>
      <c r="D1536" s="179">
        <v>-6784160225</v>
      </c>
      <c r="E1536" s="179">
        <v>-11842154655</v>
      </c>
      <c r="F1536" s="179">
        <v>-20284308023</v>
      </c>
      <c r="G1536" s="179"/>
      <c r="H1536" s="21">
        <f t="shared" si="46"/>
        <v>1</v>
      </c>
      <c r="I1536" s="21">
        <f t="shared" si="47"/>
        <v>0.25992104989487319</v>
      </c>
    </row>
    <row r="1537" spans="1:9">
      <c r="A1537" s="154" t="s">
        <v>679</v>
      </c>
      <c r="B1537" s="154" t="s">
        <v>2392</v>
      </c>
      <c r="C1537" s="154" t="s">
        <v>4171</v>
      </c>
      <c r="D1537" s="179">
        <v>-10361188667</v>
      </c>
      <c r="E1537" s="179">
        <v>-12401351337</v>
      </c>
      <c r="F1537" s="179">
        <v>-73295286</v>
      </c>
      <c r="G1537" s="179">
        <v>2826670271</v>
      </c>
      <c r="H1537" s="21">
        <f t="shared" si="46"/>
        <v>39.565512535144485</v>
      </c>
      <c r="I1537" s="21">
        <f t="shared" si="47"/>
        <v>0.31478453952119057</v>
      </c>
    </row>
    <row r="1538" spans="1:9">
      <c r="A1538" s="154" t="s">
        <v>807</v>
      </c>
      <c r="B1538" s="154" t="s">
        <v>3373</v>
      </c>
      <c r="C1538" s="154" t="s">
        <v>4171</v>
      </c>
      <c r="D1538" s="179">
        <v>7595272097139</v>
      </c>
      <c r="E1538" s="179">
        <v>6201113869869</v>
      </c>
      <c r="F1538" s="179">
        <v>7361192564715</v>
      </c>
      <c r="G1538" s="179">
        <v>7324715705781</v>
      </c>
      <c r="H1538" s="21">
        <f t="shared" si="46"/>
        <v>-4.9552920417878319E-3</v>
      </c>
      <c r="I1538" s="21">
        <f t="shared" si="47"/>
        <v>-1.2017742633010919E-2</v>
      </c>
    </row>
    <row r="1539" spans="1:9">
      <c r="A1539" s="154" t="s">
        <v>870</v>
      </c>
      <c r="B1539" s="154" t="s">
        <v>3374</v>
      </c>
      <c r="C1539" s="154" t="s">
        <v>4171</v>
      </c>
      <c r="D1539" s="179">
        <v>-3651628607</v>
      </c>
      <c r="E1539" s="179">
        <v>-5295677973</v>
      </c>
      <c r="F1539" s="179">
        <v>-6273636128</v>
      </c>
      <c r="G1539" s="179"/>
      <c r="H1539" s="21">
        <f t="shared" ref="H1539:H1602" si="48">(G1539-F1539)/ABS(F1539)</f>
        <v>1</v>
      </c>
      <c r="I1539" s="21">
        <f t="shared" ref="I1539:I1602" si="49">(1+(G1539-D1539)/ABS(D1539))^(1/3)-1</f>
        <v>0.25992104989487319</v>
      </c>
    </row>
    <row r="1540" spans="1:9">
      <c r="A1540" s="154" t="s">
        <v>871</v>
      </c>
      <c r="B1540" s="154" t="s">
        <v>3970</v>
      </c>
      <c r="C1540" s="154" t="s">
        <v>4171</v>
      </c>
      <c r="D1540" s="179">
        <v>319568585335</v>
      </c>
      <c r="E1540" s="179">
        <v>434749849011</v>
      </c>
      <c r="F1540" s="179">
        <v>942157000000</v>
      </c>
      <c r="G1540" s="179">
        <v>15402827000000</v>
      </c>
      <c r="H1540" s="21">
        <f t="shared" si="48"/>
        <v>15.348471645383944</v>
      </c>
      <c r="I1540" s="21">
        <f t="shared" si="49"/>
        <v>2.6392519145243889</v>
      </c>
    </row>
    <row r="1541" spans="1:9">
      <c r="A1541" s="154" t="s">
        <v>1536</v>
      </c>
      <c r="B1541" s="154" t="s">
        <v>3376</v>
      </c>
      <c r="C1541" s="154" t="s">
        <v>4171</v>
      </c>
      <c r="D1541" s="179">
        <v>-74058113</v>
      </c>
      <c r="E1541" s="179">
        <v>-101190371</v>
      </c>
      <c r="F1541" s="179">
        <v>1064409859</v>
      </c>
      <c r="G1541" s="179"/>
      <c r="H1541" s="21">
        <f t="shared" si="48"/>
        <v>-1</v>
      </c>
      <c r="I1541" s="21">
        <f t="shared" si="49"/>
        <v>0.25992104989487319</v>
      </c>
    </row>
    <row r="1542" spans="1:9">
      <c r="A1542" s="154" t="s">
        <v>1537</v>
      </c>
      <c r="B1542" s="154" t="s">
        <v>3377</v>
      </c>
      <c r="C1542" s="154" t="s">
        <v>4171</v>
      </c>
      <c r="D1542" s="179">
        <v>53108369922</v>
      </c>
      <c r="E1542" s="179">
        <v>28582480576</v>
      </c>
      <c r="F1542" s="179">
        <v>-39596363586</v>
      </c>
      <c r="G1542" s="179">
        <v>18514868699</v>
      </c>
      <c r="H1542" s="21">
        <f t="shared" si="48"/>
        <v>1.4675901275324752</v>
      </c>
      <c r="I1542" s="21">
        <f t="shared" si="49"/>
        <v>-0.29619466434365094</v>
      </c>
    </row>
    <row r="1543" spans="1:9">
      <c r="A1543" s="154" t="s">
        <v>1538</v>
      </c>
      <c r="B1543" s="154" t="s">
        <v>3378</v>
      </c>
      <c r="C1543" s="154" t="s">
        <v>4171</v>
      </c>
      <c r="D1543" s="179">
        <v>145138451877</v>
      </c>
      <c r="E1543" s="179">
        <v>42074606574</v>
      </c>
      <c r="F1543" s="179">
        <v>25308619316</v>
      </c>
      <c r="G1543" s="179">
        <v>21180650181</v>
      </c>
      <c r="H1543" s="21">
        <f t="shared" si="48"/>
        <v>-0.16310526795076158</v>
      </c>
      <c r="I1543" s="21">
        <f t="shared" si="49"/>
        <v>-0.47351548722243353</v>
      </c>
    </row>
    <row r="1544" spans="1:9">
      <c r="A1544" s="154" t="s">
        <v>1539</v>
      </c>
      <c r="B1544" s="154" t="s">
        <v>3379</v>
      </c>
      <c r="C1544" s="154" t="s">
        <v>4171</v>
      </c>
      <c r="D1544" s="179">
        <v>32426960583</v>
      </c>
      <c r="E1544" s="179">
        <v>74917574781</v>
      </c>
      <c r="F1544" s="179">
        <v>25790575388</v>
      </c>
      <c r="G1544" s="179">
        <v>23011161290</v>
      </c>
      <c r="H1544" s="21">
        <f t="shared" si="48"/>
        <v>-0.10776859593808144</v>
      </c>
      <c r="I1544" s="21">
        <f t="shared" si="49"/>
        <v>-0.10804263141762449</v>
      </c>
    </row>
    <row r="1545" spans="1:9">
      <c r="A1545" s="154" t="s">
        <v>890</v>
      </c>
      <c r="B1545" s="154" t="s">
        <v>3382</v>
      </c>
      <c r="C1545" s="154" t="s">
        <v>4171</v>
      </c>
      <c r="D1545" s="179">
        <v>174068758905</v>
      </c>
      <c r="E1545" s="179">
        <v>191208509601</v>
      </c>
      <c r="F1545" s="179">
        <v>350973753595</v>
      </c>
      <c r="G1545" s="179"/>
      <c r="H1545" s="21">
        <f t="shared" si="48"/>
        <v>-1</v>
      </c>
      <c r="I1545" s="21">
        <f t="shared" si="49"/>
        <v>-1</v>
      </c>
    </row>
    <row r="1546" spans="1:9">
      <c r="A1546" s="154" t="s">
        <v>803</v>
      </c>
      <c r="B1546" s="154" t="s">
        <v>3383</v>
      </c>
      <c r="C1546" s="154" t="s">
        <v>4171</v>
      </c>
      <c r="D1546" s="179">
        <v>834067066224</v>
      </c>
      <c r="E1546" s="179">
        <v>622523083469</v>
      </c>
      <c r="F1546" s="179">
        <v>5626174333290</v>
      </c>
      <c r="G1546" s="179">
        <v>9324004846449</v>
      </c>
      <c r="H1546" s="21">
        <f t="shared" si="48"/>
        <v>0.65725487588946274</v>
      </c>
      <c r="I1546" s="21">
        <f t="shared" si="49"/>
        <v>1.2359761791221135</v>
      </c>
    </row>
    <row r="1547" spans="1:9">
      <c r="A1547" s="154" t="s">
        <v>1540</v>
      </c>
      <c r="B1547" s="154" t="s">
        <v>3916</v>
      </c>
      <c r="C1547" s="154" t="s">
        <v>4171</v>
      </c>
      <c r="D1547" s="179">
        <v>18469980227</v>
      </c>
      <c r="E1547" s="179">
        <v>17440254557</v>
      </c>
      <c r="F1547" s="179">
        <v>18234065566</v>
      </c>
      <c r="G1547" s="179"/>
      <c r="H1547" s="21">
        <f t="shared" si="48"/>
        <v>-1</v>
      </c>
      <c r="I1547" s="21">
        <f t="shared" si="49"/>
        <v>-1</v>
      </c>
    </row>
    <row r="1548" spans="1:9">
      <c r="A1548" s="154" t="s">
        <v>1541</v>
      </c>
      <c r="B1548" s="154" t="s">
        <v>3385</v>
      </c>
      <c r="C1548" s="154" t="s">
        <v>4171</v>
      </c>
      <c r="D1548" s="179">
        <v>273163563815</v>
      </c>
      <c r="E1548" s="179">
        <v>271430600553</v>
      </c>
      <c r="F1548" s="179">
        <v>340725434466</v>
      </c>
      <c r="G1548" s="179">
        <v>496674503625</v>
      </c>
      <c r="H1548" s="21">
        <f t="shared" si="48"/>
        <v>0.4576971760368001</v>
      </c>
      <c r="I1548" s="21">
        <f t="shared" si="49"/>
        <v>0.22053348531467321</v>
      </c>
    </row>
    <row r="1549" spans="1:9">
      <c r="A1549" s="154" t="s">
        <v>771</v>
      </c>
      <c r="B1549" s="154" t="s">
        <v>3386</v>
      </c>
      <c r="C1549" s="154" t="s">
        <v>4171</v>
      </c>
      <c r="D1549" s="179">
        <v>594313487985</v>
      </c>
      <c r="E1549" s="179">
        <v>165526932898</v>
      </c>
      <c r="F1549" s="179">
        <v>324382936554</v>
      </c>
      <c r="G1549" s="179">
        <v>872720826560</v>
      </c>
      <c r="H1549" s="21">
        <f t="shared" si="48"/>
        <v>1.690403002793947</v>
      </c>
      <c r="I1549" s="21">
        <f t="shared" si="49"/>
        <v>0.13663210222615851</v>
      </c>
    </row>
    <row r="1550" spans="1:9">
      <c r="A1550" s="154" t="s">
        <v>1542</v>
      </c>
      <c r="B1550" s="154" t="s">
        <v>3387</v>
      </c>
      <c r="C1550" s="154" t="s">
        <v>4171</v>
      </c>
      <c r="D1550" s="179">
        <v>22904943853</v>
      </c>
      <c r="E1550" s="179">
        <v>27850372524</v>
      </c>
      <c r="F1550" s="179">
        <v>46132754708</v>
      </c>
      <c r="G1550" s="179"/>
      <c r="H1550" s="21">
        <f t="shared" si="48"/>
        <v>-1</v>
      </c>
      <c r="I1550" s="21">
        <f t="shared" si="49"/>
        <v>-1</v>
      </c>
    </row>
    <row r="1551" spans="1:9">
      <c r="A1551" s="154" t="s">
        <v>854</v>
      </c>
      <c r="B1551" s="154" t="s">
        <v>3388</v>
      </c>
      <c r="C1551" s="154" t="s">
        <v>4171</v>
      </c>
      <c r="D1551" s="179">
        <v>21198198701</v>
      </c>
      <c r="E1551" s="179">
        <v>-163744481862</v>
      </c>
      <c r="F1551" s="179">
        <v>-155504005791</v>
      </c>
      <c r="G1551" s="179">
        <v>-111804814012</v>
      </c>
      <c r="H1551" s="21">
        <f t="shared" si="48"/>
        <v>0.28101650215835888</v>
      </c>
      <c r="I1551" s="21">
        <f t="shared" si="49"/>
        <v>-2.7406863148279959</v>
      </c>
    </row>
    <row r="1552" spans="1:9">
      <c r="A1552" s="154" t="s">
        <v>1543</v>
      </c>
      <c r="B1552" s="154" t="s">
        <v>3389</v>
      </c>
      <c r="C1552" s="154" t="s">
        <v>4171</v>
      </c>
      <c r="D1552" s="179">
        <v>7101210132</v>
      </c>
      <c r="E1552" s="179">
        <v>8232687584</v>
      </c>
      <c r="F1552" s="179">
        <v>4945461320</v>
      </c>
      <c r="G1552" s="179"/>
      <c r="H1552" s="21">
        <f t="shared" si="48"/>
        <v>-1</v>
      </c>
      <c r="I1552" s="21">
        <f t="shared" si="49"/>
        <v>-1</v>
      </c>
    </row>
    <row r="1553" spans="1:9">
      <c r="A1553" s="154" t="s">
        <v>1544</v>
      </c>
      <c r="B1553" s="154" t="s">
        <v>3772</v>
      </c>
      <c r="C1553" s="154" t="s">
        <v>4171</v>
      </c>
      <c r="D1553" s="179">
        <v>-26894060765</v>
      </c>
      <c r="E1553" s="179">
        <v>-744456559</v>
      </c>
      <c r="F1553" s="179">
        <v>-2326964259</v>
      </c>
      <c r="G1553" s="179">
        <v>2012065784</v>
      </c>
      <c r="H1553" s="21">
        <f t="shared" si="48"/>
        <v>1.86467412476059</v>
      </c>
      <c r="I1553" s="21">
        <f t="shared" si="49"/>
        <v>0.27543919310904519</v>
      </c>
    </row>
    <row r="1554" spans="1:9">
      <c r="A1554" s="154" t="s">
        <v>1545</v>
      </c>
      <c r="B1554" s="154" t="s">
        <v>3391</v>
      </c>
      <c r="C1554" s="154" t="s">
        <v>4171</v>
      </c>
      <c r="D1554" s="179">
        <v>-5588190913</v>
      </c>
      <c r="E1554" s="179">
        <v>-5916435641</v>
      </c>
      <c r="F1554" s="179">
        <v>-6363160640</v>
      </c>
      <c r="G1554" s="179"/>
      <c r="H1554" s="21">
        <f t="shared" si="48"/>
        <v>1</v>
      </c>
      <c r="I1554" s="21">
        <f t="shared" si="49"/>
        <v>0.25992104989487319</v>
      </c>
    </row>
    <row r="1555" spans="1:9">
      <c r="A1555" s="154" t="s">
        <v>685</v>
      </c>
      <c r="B1555" s="154" t="s">
        <v>2397</v>
      </c>
      <c r="C1555" s="154" t="s">
        <v>4171</v>
      </c>
      <c r="D1555" s="179">
        <v>83039700</v>
      </c>
      <c r="E1555" s="179">
        <v>310772017</v>
      </c>
      <c r="F1555" s="179">
        <v>46331718</v>
      </c>
      <c r="G1555" s="179"/>
      <c r="H1555" s="21">
        <f t="shared" si="48"/>
        <v>-1</v>
      </c>
      <c r="I1555" s="21">
        <f t="shared" si="49"/>
        <v>-1</v>
      </c>
    </row>
    <row r="1556" spans="1:9">
      <c r="A1556" s="154" t="s">
        <v>1546</v>
      </c>
      <c r="B1556" s="154" t="s">
        <v>3393</v>
      </c>
      <c r="C1556" s="154" t="s">
        <v>4171</v>
      </c>
      <c r="D1556" s="179">
        <v>6401181123</v>
      </c>
      <c r="E1556" s="179">
        <v>1850154233</v>
      </c>
      <c r="F1556" s="179">
        <v>5312401705</v>
      </c>
      <c r="G1556" s="179"/>
      <c r="H1556" s="21">
        <f t="shared" si="48"/>
        <v>-1</v>
      </c>
      <c r="I1556" s="21">
        <f t="shared" si="49"/>
        <v>-1</v>
      </c>
    </row>
    <row r="1557" spans="1:9">
      <c r="A1557" s="154" t="s">
        <v>1547</v>
      </c>
      <c r="B1557" s="154" t="s">
        <v>3394</v>
      </c>
      <c r="C1557" s="154" t="s">
        <v>4171</v>
      </c>
      <c r="D1557" s="179">
        <v>3632553245</v>
      </c>
      <c r="E1557" s="179">
        <v>2979387436</v>
      </c>
      <c r="F1557" s="179">
        <v>994370692</v>
      </c>
      <c r="G1557" s="179">
        <v>1296093798</v>
      </c>
      <c r="H1557" s="21">
        <f t="shared" si="48"/>
        <v>0.30343121375906362</v>
      </c>
      <c r="I1557" s="21">
        <f t="shared" si="49"/>
        <v>-0.29073562291073141</v>
      </c>
    </row>
    <row r="1558" spans="1:9">
      <c r="A1558" s="154" t="s">
        <v>877</v>
      </c>
      <c r="B1558" s="154" t="s">
        <v>3395</v>
      </c>
      <c r="C1558" s="154" t="s">
        <v>4171</v>
      </c>
      <c r="D1558" s="179">
        <v>95671501051</v>
      </c>
      <c r="E1558" s="179">
        <v>44415439320</v>
      </c>
      <c r="F1558" s="179">
        <v>29223785288</v>
      </c>
      <c r="G1558" s="179">
        <v>11676837379</v>
      </c>
      <c r="H1558" s="21">
        <f t="shared" si="48"/>
        <v>-0.60043378145832482</v>
      </c>
      <c r="I1558" s="21">
        <f t="shared" si="49"/>
        <v>-0.50396283734356873</v>
      </c>
    </row>
    <row r="1559" spans="1:9">
      <c r="A1559" s="154" t="s">
        <v>1548</v>
      </c>
      <c r="B1559" s="154" t="s">
        <v>3396</v>
      </c>
      <c r="C1559" s="154" t="s">
        <v>4171</v>
      </c>
      <c r="D1559" s="179">
        <v>7103721314</v>
      </c>
      <c r="E1559" s="179">
        <v>-6395379590</v>
      </c>
      <c r="F1559" s="179">
        <v>213946469</v>
      </c>
      <c r="G1559" s="179"/>
      <c r="H1559" s="21">
        <f t="shared" si="48"/>
        <v>-1</v>
      </c>
      <c r="I1559" s="21">
        <f t="shared" si="49"/>
        <v>-1</v>
      </c>
    </row>
    <row r="1560" spans="1:9">
      <c r="A1560" s="154" t="s">
        <v>1549</v>
      </c>
      <c r="B1560" s="154" t="s">
        <v>3397</v>
      </c>
      <c r="C1560" s="154" t="s">
        <v>4171</v>
      </c>
      <c r="D1560" s="179">
        <v>-7507657724</v>
      </c>
      <c r="E1560" s="179">
        <v>3562991053</v>
      </c>
      <c r="F1560" s="179">
        <v>4344379343</v>
      </c>
      <c r="G1560" s="179"/>
      <c r="H1560" s="21">
        <f t="shared" si="48"/>
        <v>-1</v>
      </c>
      <c r="I1560" s="21">
        <f t="shared" si="49"/>
        <v>0.25992104989487319</v>
      </c>
    </row>
    <row r="1561" spans="1:9">
      <c r="A1561" s="154" t="s">
        <v>689</v>
      </c>
      <c r="B1561" s="154" t="s">
        <v>3784</v>
      </c>
      <c r="C1561" s="154" t="s">
        <v>4171</v>
      </c>
      <c r="D1561" s="179">
        <v>-239556583947</v>
      </c>
      <c r="E1561" s="179">
        <v>-88418322821</v>
      </c>
      <c r="F1561" s="179">
        <v>-158521257014</v>
      </c>
      <c r="G1561" s="179">
        <v>-54091562722</v>
      </c>
      <c r="H1561" s="21">
        <f t="shared" si="48"/>
        <v>0.65877407395764698</v>
      </c>
      <c r="I1561" s="21">
        <f t="shared" si="49"/>
        <v>0.21060082413929404</v>
      </c>
    </row>
    <row r="1562" spans="1:9">
      <c r="A1562" s="154" t="s">
        <v>1551</v>
      </c>
      <c r="B1562" s="154" t="s">
        <v>3399</v>
      </c>
      <c r="C1562" s="154" t="s">
        <v>4171</v>
      </c>
      <c r="D1562" s="179"/>
      <c r="E1562" s="179"/>
      <c r="F1562" s="179"/>
      <c r="G1562" s="179"/>
      <c r="H1562" s="21" t="e">
        <f t="shared" si="48"/>
        <v>#DIV/0!</v>
      </c>
      <c r="I1562" s="21" t="e">
        <f t="shared" si="49"/>
        <v>#DIV/0!</v>
      </c>
    </row>
    <row r="1563" spans="1:9">
      <c r="A1563" s="154" t="s">
        <v>962</v>
      </c>
      <c r="B1563" s="154" t="s">
        <v>3400</v>
      </c>
      <c r="C1563" s="154" t="s">
        <v>4171</v>
      </c>
      <c r="D1563" s="179">
        <v>-23254056093</v>
      </c>
      <c r="E1563" s="179">
        <v>142526687993</v>
      </c>
      <c r="F1563" s="179">
        <v>217976116364</v>
      </c>
      <c r="G1563" s="179">
        <v>301436755312</v>
      </c>
      <c r="H1563" s="21">
        <f t="shared" si="48"/>
        <v>0.38288891618120413</v>
      </c>
      <c r="I1563" s="21">
        <f t="shared" si="49"/>
        <v>1.4641694723963044</v>
      </c>
    </row>
    <row r="1564" spans="1:9">
      <c r="A1564" s="154" t="s">
        <v>1552</v>
      </c>
      <c r="B1564" s="154" t="s">
        <v>3401</v>
      </c>
      <c r="C1564" s="154" t="s">
        <v>4171</v>
      </c>
      <c r="D1564" s="179">
        <v>115961288861</v>
      </c>
      <c r="E1564" s="179">
        <v>156602643769</v>
      </c>
      <c r="F1564" s="179">
        <v>54135679570</v>
      </c>
      <c r="G1564" s="179">
        <v>482051194</v>
      </c>
      <c r="H1564" s="21">
        <f t="shared" si="48"/>
        <v>-0.99109549934850849</v>
      </c>
      <c r="I1564" s="21">
        <f t="shared" si="49"/>
        <v>-0.8392096268580147</v>
      </c>
    </row>
    <row r="1565" spans="1:9">
      <c r="A1565" s="154" t="s">
        <v>1554</v>
      </c>
      <c r="B1565" s="154" t="s">
        <v>3664</v>
      </c>
      <c r="C1565" s="154" t="s">
        <v>4171</v>
      </c>
      <c r="D1565" s="179">
        <v>-22773550218</v>
      </c>
      <c r="E1565" s="179">
        <v>10030231568</v>
      </c>
      <c r="F1565" s="179">
        <v>28525108496</v>
      </c>
      <c r="G1565" s="179">
        <v>6477642844</v>
      </c>
      <c r="H1565" s="21">
        <f t="shared" si="48"/>
        <v>-0.77291434860244812</v>
      </c>
      <c r="I1565" s="21">
        <f t="shared" si="49"/>
        <v>0.31702211921936696</v>
      </c>
    </row>
    <row r="1566" spans="1:9">
      <c r="A1566" s="154" t="s">
        <v>1555</v>
      </c>
      <c r="B1566" s="154" t="s">
        <v>3404</v>
      </c>
      <c r="C1566" s="154" t="s">
        <v>4171</v>
      </c>
      <c r="D1566" s="179">
        <v>5468315716</v>
      </c>
      <c r="E1566" s="179">
        <v>4844858566</v>
      </c>
      <c r="F1566" s="179">
        <v>2080017450</v>
      </c>
      <c r="G1566" s="179"/>
      <c r="H1566" s="21">
        <f t="shared" si="48"/>
        <v>-1</v>
      </c>
      <c r="I1566" s="21">
        <f t="shared" si="49"/>
        <v>-1</v>
      </c>
    </row>
    <row r="1567" spans="1:9">
      <c r="A1567" s="154" t="s">
        <v>4290</v>
      </c>
      <c r="B1567" s="154" t="s">
        <v>4291</v>
      </c>
      <c r="C1567" s="154" t="s">
        <v>4171</v>
      </c>
      <c r="D1567" s="179"/>
      <c r="E1567" s="179">
        <v>3172689429</v>
      </c>
      <c r="F1567" s="179">
        <v>306376266</v>
      </c>
      <c r="G1567" s="179">
        <v>15249524709</v>
      </c>
      <c r="H1567" s="21">
        <f t="shared" si="48"/>
        <v>48.773844782741754</v>
      </c>
      <c r="I1567" s="21" t="e">
        <f t="shared" si="49"/>
        <v>#DIV/0!</v>
      </c>
    </row>
    <row r="1568" spans="1:9">
      <c r="A1568" s="154" t="s">
        <v>1556</v>
      </c>
      <c r="B1568" s="154" t="s">
        <v>3405</v>
      </c>
      <c r="C1568" s="154" t="s">
        <v>4171</v>
      </c>
      <c r="D1568" s="179">
        <v>78996081774</v>
      </c>
      <c r="E1568" s="179">
        <v>80923758916</v>
      </c>
      <c r="F1568" s="179">
        <v>73099741890</v>
      </c>
      <c r="G1568" s="179">
        <v>68685934306</v>
      </c>
      <c r="H1568" s="21">
        <f t="shared" si="48"/>
        <v>-6.0380617904805575E-2</v>
      </c>
      <c r="I1568" s="21">
        <f t="shared" si="49"/>
        <v>-4.5548012859425002E-2</v>
      </c>
    </row>
    <row r="1569" spans="1:9">
      <c r="A1569" s="154" t="s">
        <v>1557</v>
      </c>
      <c r="B1569" s="154" t="s">
        <v>4162</v>
      </c>
      <c r="C1569" s="154" t="s">
        <v>4171</v>
      </c>
      <c r="D1569" s="179">
        <v>4690799056</v>
      </c>
      <c r="E1569" s="179">
        <v>4741640583</v>
      </c>
      <c r="F1569" s="179">
        <v>3230004321</v>
      </c>
      <c r="G1569" s="179"/>
      <c r="H1569" s="21">
        <f t="shared" si="48"/>
        <v>-1</v>
      </c>
      <c r="I1569" s="21">
        <f t="shared" si="49"/>
        <v>-1</v>
      </c>
    </row>
    <row r="1570" spans="1:9">
      <c r="A1570" s="154" t="s">
        <v>923</v>
      </c>
      <c r="B1570" s="154" t="s">
        <v>3407</v>
      </c>
      <c r="C1570" s="154" t="s">
        <v>4171</v>
      </c>
      <c r="D1570" s="179">
        <v>-28970660</v>
      </c>
      <c r="E1570" s="179">
        <v>553326451</v>
      </c>
      <c r="F1570" s="179">
        <v>-6401386128</v>
      </c>
      <c r="G1570" s="179"/>
      <c r="H1570" s="21">
        <f t="shared" si="48"/>
        <v>1</v>
      </c>
      <c r="I1570" s="21">
        <f t="shared" si="49"/>
        <v>0.25992104989487319</v>
      </c>
    </row>
    <row r="1571" spans="1:9">
      <c r="A1571" s="154" t="s">
        <v>3980</v>
      </c>
      <c r="B1571" s="154" t="s">
        <v>3981</v>
      </c>
      <c r="C1571" s="154" t="s">
        <v>4171</v>
      </c>
      <c r="D1571" s="179">
        <v>2889766176</v>
      </c>
      <c r="E1571" s="179">
        <v>3718853947</v>
      </c>
      <c r="F1571" s="179">
        <v>5992961702</v>
      </c>
      <c r="G1571" s="179"/>
      <c r="H1571" s="21">
        <f t="shared" si="48"/>
        <v>-1</v>
      </c>
      <c r="I1571" s="21">
        <f t="shared" si="49"/>
        <v>-1</v>
      </c>
    </row>
    <row r="1572" spans="1:9">
      <c r="A1572" s="154" t="s">
        <v>3546</v>
      </c>
      <c r="B1572" s="154" t="s">
        <v>3942</v>
      </c>
      <c r="C1572" s="154" t="s">
        <v>4171</v>
      </c>
      <c r="D1572" s="179">
        <v>1215219212</v>
      </c>
      <c r="E1572" s="179">
        <v>65252798</v>
      </c>
      <c r="F1572" s="179">
        <v>306445007</v>
      </c>
      <c r="G1572" s="179"/>
      <c r="H1572" s="21">
        <f t="shared" si="48"/>
        <v>-1</v>
      </c>
      <c r="I1572" s="21">
        <f t="shared" si="49"/>
        <v>-1</v>
      </c>
    </row>
    <row r="1573" spans="1:9">
      <c r="A1573" s="154" t="s">
        <v>816</v>
      </c>
      <c r="B1573" s="154" t="s">
        <v>3408</v>
      </c>
      <c r="C1573" s="154" t="s">
        <v>4171</v>
      </c>
      <c r="D1573" s="179">
        <v>251568597692</v>
      </c>
      <c r="E1573" s="179">
        <v>36031981329</v>
      </c>
      <c r="F1573" s="179">
        <v>65721232745</v>
      </c>
      <c r="G1573" s="179">
        <v>43284649394</v>
      </c>
      <c r="H1573" s="21">
        <f t="shared" si="48"/>
        <v>-0.34139017808832794</v>
      </c>
      <c r="I1573" s="21">
        <f t="shared" si="49"/>
        <v>-0.4438066076820395</v>
      </c>
    </row>
    <row r="1574" spans="1:9">
      <c r="A1574" s="154" t="s">
        <v>963</v>
      </c>
      <c r="B1574" s="154" t="s">
        <v>3409</v>
      </c>
      <c r="C1574" s="154" t="s">
        <v>4171</v>
      </c>
      <c r="D1574" s="179">
        <v>40001601854</v>
      </c>
      <c r="E1574" s="179">
        <v>68805254264</v>
      </c>
      <c r="F1574" s="179">
        <v>75104454571</v>
      </c>
      <c r="G1574" s="179">
        <v>82920334487</v>
      </c>
      <c r="H1574" s="21">
        <f t="shared" si="48"/>
        <v>0.10406679551359044</v>
      </c>
      <c r="I1574" s="21">
        <f t="shared" si="49"/>
        <v>0.27505197257442804</v>
      </c>
    </row>
    <row r="1575" spans="1:9">
      <c r="A1575" s="154" t="s">
        <v>1558</v>
      </c>
      <c r="B1575" s="154" t="s">
        <v>3410</v>
      </c>
      <c r="C1575" s="154" t="s">
        <v>4171</v>
      </c>
      <c r="D1575" s="179">
        <v>-69137545</v>
      </c>
      <c r="E1575" s="179">
        <v>-171064437</v>
      </c>
      <c r="F1575" s="179">
        <v>1055454368</v>
      </c>
      <c r="G1575" s="179"/>
      <c r="H1575" s="21">
        <f t="shared" si="48"/>
        <v>-1</v>
      </c>
      <c r="I1575" s="21">
        <f t="shared" si="49"/>
        <v>0.25992104989487319</v>
      </c>
    </row>
    <row r="1576" spans="1:9">
      <c r="A1576" s="154" t="s">
        <v>1559</v>
      </c>
      <c r="B1576" s="154" t="s">
        <v>3411</v>
      </c>
      <c r="C1576" s="154" t="s">
        <v>4171</v>
      </c>
      <c r="D1576" s="179">
        <v>717948794</v>
      </c>
      <c r="E1576" s="179">
        <v>226323899</v>
      </c>
      <c r="F1576" s="179">
        <v>74535188598</v>
      </c>
      <c r="G1576" s="179"/>
      <c r="H1576" s="21">
        <f t="shared" si="48"/>
        <v>-1</v>
      </c>
      <c r="I1576" s="21">
        <f t="shared" si="49"/>
        <v>-1</v>
      </c>
    </row>
    <row r="1577" spans="1:9">
      <c r="A1577" s="154" t="s">
        <v>863</v>
      </c>
      <c r="B1577" s="154" t="s">
        <v>3412</v>
      </c>
      <c r="C1577" s="154" t="s">
        <v>4171</v>
      </c>
      <c r="D1577" s="179">
        <v>31051459773</v>
      </c>
      <c r="E1577" s="179">
        <v>-10569870911</v>
      </c>
      <c r="F1577" s="179">
        <v>14697571317</v>
      </c>
      <c r="G1577" s="179">
        <v>18556475424</v>
      </c>
      <c r="H1577" s="21">
        <f t="shared" si="48"/>
        <v>0.26255386170751793</v>
      </c>
      <c r="I1577" s="21">
        <f t="shared" si="49"/>
        <v>-0.15769155233856047</v>
      </c>
    </row>
    <row r="1578" spans="1:9">
      <c r="A1578" s="154" t="s">
        <v>1560</v>
      </c>
      <c r="B1578" s="154" t="s">
        <v>3413</v>
      </c>
      <c r="C1578" s="154" t="s">
        <v>4171</v>
      </c>
      <c r="D1578" s="179">
        <v>15170429068</v>
      </c>
      <c r="E1578" s="179">
        <v>37459084068</v>
      </c>
      <c r="F1578" s="179">
        <v>41861803066</v>
      </c>
      <c r="G1578" s="179"/>
      <c r="H1578" s="21">
        <f t="shared" si="48"/>
        <v>-1</v>
      </c>
      <c r="I1578" s="21">
        <f t="shared" si="49"/>
        <v>-1</v>
      </c>
    </row>
    <row r="1579" spans="1:9">
      <c r="A1579" s="154" t="s">
        <v>1561</v>
      </c>
      <c r="B1579" s="154" t="s">
        <v>3414</v>
      </c>
      <c r="C1579" s="154" t="s">
        <v>4171</v>
      </c>
      <c r="D1579" s="179">
        <v>5595254900</v>
      </c>
      <c r="E1579" s="179">
        <v>3381284688</v>
      </c>
      <c r="F1579" s="179">
        <v>3777670212</v>
      </c>
      <c r="G1579" s="179">
        <v>8454433775</v>
      </c>
      <c r="H1579" s="21">
        <f t="shared" si="48"/>
        <v>1.2380020754972139</v>
      </c>
      <c r="I1579" s="21">
        <f t="shared" si="49"/>
        <v>0.14750578446294038</v>
      </c>
    </row>
    <row r="1580" spans="1:9">
      <c r="A1580" s="154" t="s">
        <v>3947</v>
      </c>
      <c r="B1580" s="154" t="s">
        <v>4229</v>
      </c>
      <c r="C1580" s="154" t="s">
        <v>4171</v>
      </c>
      <c r="D1580" s="179">
        <v>-1077143623970</v>
      </c>
      <c r="E1580" s="179">
        <v>-2101010258664</v>
      </c>
      <c r="F1580" s="179">
        <v>-1080672795518</v>
      </c>
      <c r="G1580" s="179"/>
      <c r="H1580" s="21">
        <f t="shared" si="48"/>
        <v>1</v>
      </c>
      <c r="I1580" s="21">
        <f t="shared" si="49"/>
        <v>0.25992104989487319</v>
      </c>
    </row>
    <row r="1581" spans="1:9">
      <c r="A1581" s="154" t="s">
        <v>1562</v>
      </c>
      <c r="B1581" s="154" t="s">
        <v>3416</v>
      </c>
      <c r="C1581" s="154" t="s">
        <v>4171</v>
      </c>
      <c r="D1581" s="179">
        <v>-48471898638</v>
      </c>
      <c r="E1581" s="179">
        <v>-13220220197</v>
      </c>
      <c r="F1581" s="179">
        <v>-50147764156</v>
      </c>
      <c r="G1581" s="179">
        <v>-32890210838</v>
      </c>
      <c r="H1581" s="21">
        <f t="shared" si="48"/>
        <v>0.3441340528027349</v>
      </c>
      <c r="I1581" s="21">
        <f t="shared" si="49"/>
        <v>9.7365089956733541E-2</v>
      </c>
    </row>
    <row r="1582" spans="1:9">
      <c r="A1582" s="154" t="s">
        <v>1563</v>
      </c>
      <c r="B1582" s="154" t="s">
        <v>3417</v>
      </c>
      <c r="C1582" s="154" t="s">
        <v>4171</v>
      </c>
      <c r="D1582" s="179">
        <v>-580573812</v>
      </c>
      <c r="E1582" s="179">
        <v>-8961918705</v>
      </c>
      <c r="F1582" s="179">
        <v>5808195152</v>
      </c>
      <c r="G1582" s="179"/>
      <c r="H1582" s="21">
        <f t="shared" si="48"/>
        <v>-1</v>
      </c>
      <c r="I1582" s="21">
        <f t="shared" si="49"/>
        <v>0.25992104989487319</v>
      </c>
    </row>
    <row r="1583" spans="1:9">
      <c r="A1583" s="154" t="s">
        <v>1564</v>
      </c>
      <c r="B1583" s="154" t="s">
        <v>3418</v>
      </c>
      <c r="C1583" s="154" t="s">
        <v>4171</v>
      </c>
      <c r="D1583" s="179">
        <v>6603329687</v>
      </c>
      <c r="E1583" s="179">
        <v>29844579597</v>
      </c>
      <c r="F1583" s="179">
        <v>10445264928</v>
      </c>
      <c r="G1583" s="179"/>
      <c r="H1583" s="21">
        <f t="shared" si="48"/>
        <v>-1</v>
      </c>
      <c r="I1583" s="21">
        <f t="shared" si="49"/>
        <v>-1</v>
      </c>
    </row>
    <row r="1584" spans="1:9">
      <c r="A1584" s="154" t="s">
        <v>1565</v>
      </c>
      <c r="B1584" s="154" t="s">
        <v>3419</v>
      </c>
      <c r="C1584" s="154" t="s">
        <v>4171</v>
      </c>
      <c r="D1584" s="179">
        <v>9169546203</v>
      </c>
      <c r="E1584" s="179">
        <v>10165903157</v>
      </c>
      <c r="F1584" s="179">
        <v>6558120992</v>
      </c>
      <c r="G1584" s="179"/>
      <c r="H1584" s="21">
        <f t="shared" si="48"/>
        <v>-1</v>
      </c>
      <c r="I1584" s="21">
        <f t="shared" si="49"/>
        <v>-1</v>
      </c>
    </row>
    <row r="1585" spans="1:9">
      <c r="A1585" s="154" t="s">
        <v>1566</v>
      </c>
      <c r="B1585" s="154" t="s">
        <v>3420</v>
      </c>
      <c r="C1585" s="154" t="s">
        <v>4171</v>
      </c>
      <c r="D1585" s="179">
        <v>12959822807</v>
      </c>
      <c r="E1585" s="179">
        <v>12158785858</v>
      </c>
      <c r="F1585" s="179">
        <v>10343981779</v>
      </c>
      <c r="G1585" s="179"/>
      <c r="H1585" s="21">
        <f t="shared" si="48"/>
        <v>-1</v>
      </c>
      <c r="I1585" s="21">
        <f t="shared" si="49"/>
        <v>-1</v>
      </c>
    </row>
    <row r="1586" spans="1:9">
      <c r="A1586" s="154" t="s">
        <v>779</v>
      </c>
      <c r="B1586" s="154" t="s">
        <v>3421</v>
      </c>
      <c r="C1586" s="154" t="s">
        <v>4171</v>
      </c>
      <c r="D1586" s="179">
        <v>49923257233</v>
      </c>
      <c r="E1586" s="179">
        <v>186587914737</v>
      </c>
      <c r="F1586" s="179">
        <v>58690542841</v>
      </c>
      <c r="G1586" s="179">
        <v>35991210551</v>
      </c>
      <c r="H1586" s="21">
        <f t="shared" si="48"/>
        <v>-0.38676303184816885</v>
      </c>
      <c r="I1586" s="21">
        <f t="shared" si="49"/>
        <v>-0.10333301308660903</v>
      </c>
    </row>
    <row r="1587" spans="1:9">
      <c r="A1587" s="154" t="s">
        <v>964</v>
      </c>
      <c r="B1587" s="154" t="s">
        <v>3422</v>
      </c>
      <c r="C1587" s="154" t="s">
        <v>4171</v>
      </c>
      <c r="D1587" s="179">
        <v>1793193004</v>
      </c>
      <c r="E1587" s="179">
        <v>-2570159341</v>
      </c>
      <c r="F1587" s="179">
        <v>1750514651</v>
      </c>
      <c r="G1587" s="179"/>
      <c r="H1587" s="21">
        <f t="shared" si="48"/>
        <v>-1</v>
      </c>
      <c r="I1587" s="21">
        <f t="shared" si="49"/>
        <v>-1</v>
      </c>
    </row>
    <row r="1588" spans="1:9">
      <c r="A1588" s="154" t="s">
        <v>1567</v>
      </c>
      <c r="B1588" s="154" t="s">
        <v>3423</v>
      </c>
      <c r="C1588" s="154" t="s">
        <v>4171</v>
      </c>
      <c r="D1588" s="179">
        <v>-9224141818</v>
      </c>
      <c r="E1588" s="179">
        <v>23130176416</v>
      </c>
      <c r="F1588" s="179">
        <v>4310857172</v>
      </c>
      <c r="G1588" s="179">
        <v>28514622989</v>
      </c>
      <c r="H1588" s="21">
        <f t="shared" si="48"/>
        <v>5.6146062955202911</v>
      </c>
      <c r="I1588" s="21">
        <f t="shared" si="49"/>
        <v>0.72032169252569389</v>
      </c>
    </row>
    <row r="1589" spans="1:9">
      <c r="A1589" s="154" t="s">
        <v>1568</v>
      </c>
      <c r="B1589" s="154" t="s">
        <v>3424</v>
      </c>
      <c r="C1589" s="154" t="s">
        <v>4171</v>
      </c>
      <c r="D1589" s="179">
        <v>-126795566639</v>
      </c>
      <c r="E1589" s="179">
        <v>-37567902306</v>
      </c>
      <c r="F1589" s="179">
        <v>-69793438920</v>
      </c>
      <c r="G1589" s="179"/>
      <c r="H1589" s="21">
        <f t="shared" si="48"/>
        <v>1</v>
      </c>
      <c r="I1589" s="21">
        <f t="shared" si="49"/>
        <v>0.25992104989487319</v>
      </c>
    </row>
    <row r="1590" spans="1:9">
      <c r="A1590" s="154" t="s">
        <v>874</v>
      </c>
      <c r="B1590" s="154" t="s">
        <v>3425</v>
      </c>
      <c r="C1590" s="154" t="s">
        <v>4171</v>
      </c>
      <c r="D1590" s="179">
        <v>137451782409</v>
      </c>
      <c r="E1590" s="179">
        <v>107601173340</v>
      </c>
      <c r="F1590" s="179">
        <v>111054889341</v>
      </c>
      <c r="G1590" s="179"/>
      <c r="H1590" s="21">
        <f t="shared" si="48"/>
        <v>-1</v>
      </c>
      <c r="I1590" s="21">
        <f t="shared" si="49"/>
        <v>-1</v>
      </c>
    </row>
    <row r="1591" spans="1:9">
      <c r="A1591" s="154" t="s">
        <v>1570</v>
      </c>
      <c r="B1591" s="154" t="s">
        <v>3875</v>
      </c>
      <c r="C1591" s="154" t="s">
        <v>4171</v>
      </c>
      <c r="D1591" s="179">
        <v>214539814131</v>
      </c>
      <c r="E1591" s="179">
        <v>557820404375</v>
      </c>
      <c r="F1591" s="179">
        <v>217871488695</v>
      </c>
      <c r="G1591" s="179"/>
      <c r="H1591" s="21">
        <f t="shared" si="48"/>
        <v>-1</v>
      </c>
      <c r="I1591" s="21">
        <f t="shared" si="49"/>
        <v>-1</v>
      </c>
    </row>
    <row r="1592" spans="1:9">
      <c r="A1592" s="154" t="s">
        <v>1572</v>
      </c>
      <c r="B1592" s="154" t="s">
        <v>3429</v>
      </c>
      <c r="C1592" s="154" t="s">
        <v>4171</v>
      </c>
      <c r="D1592" s="179">
        <v>-7697294769</v>
      </c>
      <c r="E1592" s="179">
        <v>-28541560957</v>
      </c>
      <c r="F1592" s="179">
        <v>-34415421791</v>
      </c>
      <c r="G1592" s="179"/>
      <c r="H1592" s="21">
        <f t="shared" si="48"/>
        <v>1</v>
      </c>
      <c r="I1592" s="21">
        <f t="shared" si="49"/>
        <v>0.25992104989487319</v>
      </c>
    </row>
    <row r="1593" spans="1:9">
      <c r="A1593" s="154" t="s">
        <v>1597</v>
      </c>
      <c r="B1593" s="154" t="s">
        <v>3430</v>
      </c>
      <c r="C1593" s="154" t="s">
        <v>4171</v>
      </c>
      <c r="D1593" s="179">
        <v>10713195324</v>
      </c>
      <c r="E1593" s="179">
        <v>670705626</v>
      </c>
      <c r="F1593" s="179">
        <v>-5426776416</v>
      </c>
      <c r="G1593" s="179"/>
      <c r="H1593" s="21">
        <f t="shared" si="48"/>
        <v>1</v>
      </c>
      <c r="I1593" s="21">
        <f t="shared" si="49"/>
        <v>-1</v>
      </c>
    </row>
    <row r="1594" spans="1:9">
      <c r="A1594" s="154" t="s">
        <v>1573</v>
      </c>
      <c r="B1594" s="154" t="s">
        <v>3787</v>
      </c>
      <c r="C1594" s="154" t="s">
        <v>4171</v>
      </c>
      <c r="D1594" s="179">
        <v>1484662329</v>
      </c>
      <c r="E1594" s="179">
        <v>1209856406</v>
      </c>
      <c r="F1594" s="179">
        <v>404701239</v>
      </c>
      <c r="G1594" s="179">
        <v>2280876958</v>
      </c>
      <c r="H1594" s="21">
        <f t="shared" si="48"/>
        <v>4.6359524958113605</v>
      </c>
      <c r="I1594" s="21">
        <f t="shared" si="49"/>
        <v>0.15387311965175932</v>
      </c>
    </row>
    <row r="1595" spans="1:9">
      <c r="A1595" s="154" t="s">
        <v>1574</v>
      </c>
      <c r="B1595" s="154" t="s">
        <v>3432</v>
      </c>
      <c r="C1595" s="154" t="s">
        <v>4171</v>
      </c>
      <c r="D1595" s="179">
        <v>27150674597</v>
      </c>
      <c r="E1595" s="179">
        <v>-8197456309</v>
      </c>
      <c r="F1595" s="179">
        <v>5535069606</v>
      </c>
      <c r="G1595" s="179"/>
      <c r="H1595" s="21">
        <f t="shared" si="48"/>
        <v>-1</v>
      </c>
      <c r="I1595" s="21">
        <f t="shared" si="49"/>
        <v>-1</v>
      </c>
    </row>
    <row r="1596" spans="1:9">
      <c r="A1596" s="154" t="s">
        <v>1575</v>
      </c>
      <c r="B1596" s="154" t="s">
        <v>3433</v>
      </c>
      <c r="C1596" s="154" t="s">
        <v>4171</v>
      </c>
      <c r="D1596" s="179">
        <v>121872466</v>
      </c>
      <c r="E1596" s="179">
        <v>44464101374</v>
      </c>
      <c r="F1596" s="179">
        <v>3388972003</v>
      </c>
      <c r="G1596" s="179"/>
      <c r="H1596" s="21">
        <f t="shared" si="48"/>
        <v>-1</v>
      </c>
      <c r="I1596" s="21">
        <f t="shared" si="49"/>
        <v>-1</v>
      </c>
    </row>
    <row r="1597" spans="1:9">
      <c r="A1597" s="154" t="s">
        <v>872</v>
      </c>
      <c r="B1597" s="154" t="s">
        <v>3434</v>
      </c>
      <c r="C1597" s="154" t="s">
        <v>4171</v>
      </c>
      <c r="D1597" s="179">
        <v>20671107158</v>
      </c>
      <c r="E1597" s="179">
        <v>25996491182</v>
      </c>
      <c r="F1597" s="179">
        <v>30613653325</v>
      </c>
      <c r="G1597" s="179"/>
      <c r="H1597" s="21">
        <f t="shared" si="48"/>
        <v>-1</v>
      </c>
      <c r="I1597" s="21">
        <f t="shared" si="49"/>
        <v>-1</v>
      </c>
    </row>
    <row r="1598" spans="1:9">
      <c r="A1598" s="154" t="s">
        <v>1576</v>
      </c>
      <c r="B1598" s="154" t="s">
        <v>3435</v>
      </c>
      <c r="C1598" s="154" t="s">
        <v>4171</v>
      </c>
      <c r="D1598" s="179">
        <v>4107961371</v>
      </c>
      <c r="E1598" s="179">
        <v>4105866078</v>
      </c>
      <c r="F1598" s="179">
        <v>4112639756</v>
      </c>
      <c r="G1598" s="179"/>
      <c r="H1598" s="21">
        <f t="shared" si="48"/>
        <v>-1</v>
      </c>
      <c r="I1598" s="21">
        <f t="shared" si="49"/>
        <v>-1</v>
      </c>
    </row>
    <row r="1599" spans="1:9">
      <c r="A1599" s="154" t="s">
        <v>3548</v>
      </c>
      <c r="B1599" s="154" t="s">
        <v>3549</v>
      </c>
      <c r="C1599" s="154" t="s">
        <v>4171</v>
      </c>
      <c r="D1599" s="179">
        <v>-12091052856</v>
      </c>
      <c r="E1599" s="179">
        <v>-41428348283</v>
      </c>
      <c r="F1599" s="179">
        <v>3967669237</v>
      </c>
      <c r="G1599" s="179">
        <v>6657609168</v>
      </c>
      <c r="H1599" s="21">
        <f t="shared" si="48"/>
        <v>0.67796476226276725</v>
      </c>
      <c r="I1599" s="21">
        <f t="shared" si="49"/>
        <v>0.36630842041021339</v>
      </c>
    </row>
    <row r="1600" spans="1:9">
      <c r="A1600" s="154" t="s">
        <v>1592</v>
      </c>
      <c r="B1600" s="154" t="s">
        <v>3437</v>
      </c>
      <c r="C1600" s="154" t="s">
        <v>4171</v>
      </c>
      <c r="D1600" s="179">
        <v>105146568556</v>
      </c>
      <c r="E1600" s="179">
        <v>80750147340</v>
      </c>
      <c r="F1600" s="179">
        <v>36097738208</v>
      </c>
      <c r="G1600" s="179"/>
      <c r="H1600" s="21">
        <f t="shared" si="48"/>
        <v>-1</v>
      </c>
      <c r="I1600" s="21">
        <f t="shared" si="49"/>
        <v>-1</v>
      </c>
    </row>
    <row r="1601" spans="1:9">
      <c r="A1601" s="154" t="s">
        <v>704</v>
      </c>
      <c r="B1601" s="154" t="s">
        <v>3813</v>
      </c>
      <c r="C1601" s="154" t="s">
        <v>4171</v>
      </c>
      <c r="D1601" s="179">
        <v>-7301708816</v>
      </c>
      <c r="E1601" s="179">
        <v>-8361646427</v>
      </c>
      <c r="F1601" s="179">
        <v>-5051446240</v>
      </c>
      <c r="G1601" s="179"/>
      <c r="H1601" s="21">
        <f t="shared" si="48"/>
        <v>1</v>
      </c>
      <c r="I1601" s="21">
        <f t="shared" si="49"/>
        <v>0.25992104989487319</v>
      </c>
    </row>
    <row r="1602" spans="1:9">
      <c r="A1602" s="154" t="s">
        <v>1577</v>
      </c>
      <c r="B1602" s="154" t="s">
        <v>3438</v>
      </c>
      <c r="C1602" s="154" t="s">
        <v>4171</v>
      </c>
      <c r="D1602" s="179">
        <v>7652811125</v>
      </c>
      <c r="E1602" s="179">
        <v>-78047718591</v>
      </c>
      <c r="F1602" s="179">
        <v>-104683866698</v>
      </c>
      <c r="G1602" s="179"/>
      <c r="H1602" s="21">
        <f t="shared" si="48"/>
        <v>1</v>
      </c>
      <c r="I1602" s="21">
        <f t="shared" si="49"/>
        <v>-1</v>
      </c>
    </row>
    <row r="1603" spans="1:9">
      <c r="A1603" s="154" t="s">
        <v>3773</v>
      </c>
      <c r="B1603" s="154" t="s">
        <v>3774</v>
      </c>
      <c r="C1603" s="154" t="s">
        <v>4171</v>
      </c>
      <c r="D1603" s="179">
        <v>12653019279</v>
      </c>
      <c r="E1603" s="179">
        <v>-64581420033</v>
      </c>
      <c r="F1603" s="179">
        <v>-28591840919</v>
      </c>
      <c r="G1603" s="179">
        <v>3305560022</v>
      </c>
      <c r="H1603" s="21">
        <f t="shared" ref="H1603:H1666" si="50">(G1603-F1603)/ABS(F1603)</f>
        <v>1.1156120038357995</v>
      </c>
      <c r="I1603" s="21">
        <f t="shared" ref="I1603:I1666" si="51">(1+(G1603-D1603)/ABS(D1603))^(1/3)-1</f>
        <v>-0.36073102775778498</v>
      </c>
    </row>
    <row r="1604" spans="1:9">
      <c r="A1604" s="154" t="s">
        <v>3994</v>
      </c>
      <c r="B1604" s="154" t="s">
        <v>3995</v>
      </c>
      <c r="C1604" s="154" t="s">
        <v>4171</v>
      </c>
      <c r="D1604" s="179">
        <v>220295881661</v>
      </c>
      <c r="E1604" s="179">
        <v>37196939841</v>
      </c>
      <c r="F1604" s="179">
        <v>32291148153</v>
      </c>
      <c r="G1604" s="179"/>
      <c r="H1604" s="21">
        <f t="shared" si="50"/>
        <v>-1</v>
      </c>
      <c r="I1604" s="21">
        <f t="shared" si="51"/>
        <v>-1</v>
      </c>
    </row>
    <row r="1605" spans="1:9">
      <c r="A1605" s="154" t="s">
        <v>1578</v>
      </c>
      <c r="B1605" s="154" t="s">
        <v>3439</v>
      </c>
      <c r="C1605" s="154" t="s">
        <v>4171</v>
      </c>
      <c r="D1605" s="179">
        <v>-313264476208</v>
      </c>
      <c r="E1605" s="179">
        <v>-460436970143</v>
      </c>
      <c r="F1605" s="179">
        <v>-485047578382</v>
      </c>
      <c r="G1605" s="179"/>
      <c r="H1605" s="21">
        <f t="shared" si="50"/>
        <v>1</v>
      </c>
      <c r="I1605" s="21">
        <f t="shared" si="51"/>
        <v>0.25992104989487319</v>
      </c>
    </row>
    <row r="1606" spans="1:9">
      <c r="A1606" s="154" t="s">
        <v>3440</v>
      </c>
      <c r="B1606" s="154" t="s">
        <v>3441</v>
      </c>
      <c r="C1606" s="154" t="s">
        <v>4171</v>
      </c>
      <c r="D1606" s="179"/>
      <c r="E1606" s="179"/>
      <c r="F1606" s="179"/>
      <c r="G1606" s="179"/>
      <c r="H1606" s="21" t="e">
        <f t="shared" si="50"/>
        <v>#DIV/0!</v>
      </c>
      <c r="I1606" s="21" t="e">
        <f t="shared" si="51"/>
        <v>#DIV/0!</v>
      </c>
    </row>
    <row r="1607" spans="1:9">
      <c r="A1607" s="154" t="s">
        <v>1639</v>
      </c>
      <c r="B1607" s="154" t="s">
        <v>3442</v>
      </c>
      <c r="C1607" s="154" t="s">
        <v>4171</v>
      </c>
      <c r="D1607" s="179">
        <v>2824556310</v>
      </c>
      <c r="E1607" s="179">
        <v>2899433666</v>
      </c>
      <c r="F1607" s="179">
        <v>1797678875</v>
      </c>
      <c r="G1607" s="179"/>
      <c r="H1607" s="21">
        <f t="shared" si="50"/>
        <v>-1</v>
      </c>
      <c r="I1607" s="21">
        <f t="shared" si="51"/>
        <v>-1</v>
      </c>
    </row>
    <row r="1608" spans="1:9">
      <c r="A1608" s="154" t="s">
        <v>1579</v>
      </c>
      <c r="B1608" s="154" t="s">
        <v>3443</v>
      </c>
      <c r="C1608" s="154" t="s">
        <v>4171</v>
      </c>
      <c r="D1608" s="179">
        <v>1900823848</v>
      </c>
      <c r="E1608" s="179">
        <v>1526882099</v>
      </c>
      <c r="F1608" s="179">
        <v>8396241498</v>
      </c>
      <c r="G1608" s="179"/>
      <c r="H1608" s="21">
        <f t="shared" si="50"/>
        <v>-1</v>
      </c>
      <c r="I1608" s="21">
        <f t="shared" si="51"/>
        <v>-1</v>
      </c>
    </row>
    <row r="1609" spans="1:9">
      <c r="A1609" s="154" t="s">
        <v>707</v>
      </c>
      <c r="B1609" s="154" t="s">
        <v>2419</v>
      </c>
      <c r="C1609" s="154" t="s">
        <v>4171</v>
      </c>
      <c r="D1609" s="179">
        <v>-16045524088</v>
      </c>
      <c r="E1609" s="179">
        <v>-15470684793</v>
      </c>
      <c r="F1609" s="179">
        <v>-12580077151</v>
      </c>
      <c r="G1609" s="179"/>
      <c r="H1609" s="21">
        <f t="shared" si="50"/>
        <v>1</v>
      </c>
      <c r="I1609" s="21">
        <f t="shared" si="51"/>
        <v>0.25992104989487319</v>
      </c>
    </row>
    <row r="1610" spans="1:9">
      <c r="A1610" s="154" t="s">
        <v>1580</v>
      </c>
      <c r="B1610" s="154" t="s">
        <v>3444</v>
      </c>
      <c r="C1610" s="154" t="s">
        <v>4171</v>
      </c>
      <c r="D1610" s="179">
        <v>288318728</v>
      </c>
      <c r="E1610" s="179">
        <v>-20113530034</v>
      </c>
      <c r="F1610" s="179">
        <v>-14776915728</v>
      </c>
      <c r="G1610" s="179"/>
      <c r="H1610" s="21">
        <f t="shared" si="50"/>
        <v>1</v>
      </c>
      <c r="I1610" s="21">
        <f t="shared" si="51"/>
        <v>-1</v>
      </c>
    </row>
    <row r="1611" spans="1:9">
      <c r="A1611" s="154" t="s">
        <v>3445</v>
      </c>
      <c r="B1611" s="154" t="s">
        <v>3446</v>
      </c>
      <c r="C1611" s="154" t="s">
        <v>4171</v>
      </c>
      <c r="D1611" s="179">
        <v>6688030190</v>
      </c>
      <c r="E1611" s="179">
        <v>5127351358</v>
      </c>
      <c r="F1611" s="179">
        <v>1356962960</v>
      </c>
      <c r="G1611" s="179"/>
      <c r="H1611" s="21">
        <f t="shared" si="50"/>
        <v>-1</v>
      </c>
      <c r="I1611" s="21">
        <f t="shared" si="51"/>
        <v>-1</v>
      </c>
    </row>
    <row r="1612" spans="1:9">
      <c r="A1612" s="154" t="s">
        <v>806</v>
      </c>
      <c r="B1612" s="154" t="s">
        <v>3447</v>
      </c>
      <c r="C1612" s="154" t="s">
        <v>4171</v>
      </c>
      <c r="D1612" s="179">
        <v>71877272694</v>
      </c>
      <c r="E1612" s="179">
        <v>83431184016</v>
      </c>
      <c r="F1612" s="179">
        <v>82536315873</v>
      </c>
      <c r="G1612" s="179">
        <v>97850983854</v>
      </c>
      <c r="H1612" s="21">
        <f t="shared" si="50"/>
        <v>0.18555066117277313</v>
      </c>
      <c r="I1612" s="21">
        <f t="shared" si="51"/>
        <v>0.10830136705249793</v>
      </c>
    </row>
    <row r="1613" spans="1:9">
      <c r="A1613" s="154" t="s">
        <v>1581</v>
      </c>
      <c r="B1613" s="154" t="s">
        <v>3448</v>
      </c>
      <c r="C1613" s="154" t="s">
        <v>4171</v>
      </c>
      <c r="D1613" s="179">
        <v>41477173551</v>
      </c>
      <c r="E1613" s="179">
        <v>16152977907</v>
      </c>
      <c r="F1613" s="179">
        <v>12214486442</v>
      </c>
      <c r="G1613" s="179">
        <v>9474220884</v>
      </c>
      <c r="H1613" s="21">
        <f t="shared" si="50"/>
        <v>-0.22434554011026508</v>
      </c>
      <c r="I1613" s="21">
        <f t="shared" si="51"/>
        <v>-0.38871352917611224</v>
      </c>
    </row>
    <row r="1614" spans="1:9">
      <c r="A1614" s="154" t="s">
        <v>1582</v>
      </c>
      <c r="B1614" s="154" t="s">
        <v>3449</v>
      </c>
      <c r="C1614" s="154" t="s">
        <v>4171</v>
      </c>
      <c r="D1614" s="179">
        <v>18316004614</v>
      </c>
      <c r="E1614" s="179">
        <v>18282391319</v>
      </c>
      <c r="F1614" s="179">
        <v>32772673034</v>
      </c>
      <c r="G1614" s="179"/>
      <c r="H1614" s="21">
        <f t="shared" si="50"/>
        <v>-1</v>
      </c>
      <c r="I1614" s="21">
        <f t="shared" si="51"/>
        <v>-1</v>
      </c>
    </row>
    <row r="1615" spans="1:9">
      <c r="A1615" s="154" t="s">
        <v>1583</v>
      </c>
      <c r="B1615" s="154" t="s">
        <v>3450</v>
      </c>
      <c r="C1615" s="154" t="s">
        <v>4171</v>
      </c>
      <c r="D1615" s="179">
        <v>-6990349458</v>
      </c>
      <c r="E1615" s="179">
        <v>97254273</v>
      </c>
      <c r="F1615" s="179">
        <v>-54024043</v>
      </c>
      <c r="G1615" s="179"/>
      <c r="H1615" s="21">
        <f t="shared" si="50"/>
        <v>1</v>
      </c>
      <c r="I1615" s="21">
        <f t="shared" si="51"/>
        <v>0.25992104989487319</v>
      </c>
    </row>
    <row r="1616" spans="1:9">
      <c r="A1616" s="154" t="s">
        <v>1584</v>
      </c>
      <c r="B1616" s="154" t="s">
        <v>3451</v>
      </c>
      <c r="C1616" s="154" t="s">
        <v>4171</v>
      </c>
      <c r="D1616" s="179">
        <v>73525664582</v>
      </c>
      <c r="E1616" s="179">
        <v>21500897485</v>
      </c>
      <c r="F1616" s="179">
        <v>21014132452</v>
      </c>
      <c r="G1616" s="179">
        <v>31633569913</v>
      </c>
      <c r="H1616" s="21">
        <f t="shared" si="50"/>
        <v>0.50534741252139126</v>
      </c>
      <c r="I1616" s="21">
        <f t="shared" si="51"/>
        <v>-0.24507626079423928</v>
      </c>
    </row>
    <row r="1617" spans="1:9">
      <c r="A1617" s="154" t="s">
        <v>1585</v>
      </c>
      <c r="B1617" s="154" t="s">
        <v>3452</v>
      </c>
      <c r="C1617" s="154" t="s">
        <v>4171</v>
      </c>
      <c r="D1617" s="179">
        <v>34366643759</v>
      </c>
      <c r="E1617" s="179">
        <v>38079437444</v>
      </c>
      <c r="F1617" s="179">
        <v>52901072753</v>
      </c>
      <c r="G1617" s="179">
        <v>65269158661</v>
      </c>
      <c r="H1617" s="21">
        <f t="shared" si="50"/>
        <v>0.23379650476555999</v>
      </c>
      <c r="I1617" s="21">
        <f t="shared" si="51"/>
        <v>0.23838865427808509</v>
      </c>
    </row>
    <row r="1618" spans="1:9">
      <c r="A1618" s="154" t="s">
        <v>1586</v>
      </c>
      <c r="B1618" s="154" t="s">
        <v>3453</v>
      </c>
      <c r="C1618" s="154" t="s">
        <v>4171</v>
      </c>
      <c r="D1618" s="179">
        <v>5002014059</v>
      </c>
      <c r="E1618" s="179">
        <v>2850706227</v>
      </c>
      <c r="F1618" s="179">
        <v>9781884363</v>
      </c>
      <c r="G1618" s="179"/>
      <c r="H1618" s="21">
        <f t="shared" si="50"/>
        <v>-1</v>
      </c>
      <c r="I1618" s="21">
        <f t="shared" si="51"/>
        <v>-1</v>
      </c>
    </row>
    <row r="1619" spans="1:9">
      <c r="A1619" s="154" t="s">
        <v>1587</v>
      </c>
      <c r="B1619" s="154" t="s">
        <v>3454</v>
      </c>
      <c r="C1619" s="154" t="s">
        <v>4171</v>
      </c>
      <c r="D1619" s="179">
        <v>65844164755</v>
      </c>
      <c r="E1619" s="179">
        <v>45176772666</v>
      </c>
      <c r="F1619" s="179">
        <v>7823204981</v>
      </c>
      <c r="G1619" s="179"/>
      <c r="H1619" s="21">
        <f t="shared" si="50"/>
        <v>-1</v>
      </c>
      <c r="I1619" s="21">
        <f t="shared" si="51"/>
        <v>-1</v>
      </c>
    </row>
    <row r="1620" spans="1:9">
      <c r="A1620" s="154" t="s">
        <v>1588</v>
      </c>
      <c r="B1620" s="154" t="s">
        <v>3455</v>
      </c>
      <c r="C1620" s="154" t="s">
        <v>4171</v>
      </c>
      <c r="D1620" s="179">
        <v>3047662790</v>
      </c>
      <c r="E1620" s="179">
        <v>-2256408685</v>
      </c>
      <c r="F1620" s="179">
        <v>3216894899</v>
      </c>
      <c r="G1620" s="179"/>
      <c r="H1620" s="21">
        <f t="shared" si="50"/>
        <v>-1</v>
      </c>
      <c r="I1620" s="21">
        <f t="shared" si="51"/>
        <v>-1</v>
      </c>
    </row>
    <row r="1621" spans="1:9">
      <c r="A1621" s="154" t="s">
        <v>3502</v>
      </c>
      <c r="B1621" s="154" t="s">
        <v>3503</v>
      </c>
      <c r="C1621" s="154" t="s">
        <v>4171</v>
      </c>
      <c r="D1621" s="179">
        <v>20622049792</v>
      </c>
      <c r="E1621" s="179">
        <v>4937551134</v>
      </c>
      <c r="F1621" s="179">
        <v>17799970782</v>
      </c>
      <c r="G1621" s="179">
        <v>27784721681</v>
      </c>
      <c r="H1621" s="21">
        <f t="shared" si="50"/>
        <v>0.56094198250577776</v>
      </c>
      <c r="I1621" s="21">
        <f t="shared" si="51"/>
        <v>0.10448055234374021</v>
      </c>
    </row>
    <row r="1622" spans="1:9">
      <c r="A1622" s="154" t="s">
        <v>856</v>
      </c>
      <c r="B1622" s="154" t="s">
        <v>3456</v>
      </c>
      <c r="C1622" s="154" t="s">
        <v>4171</v>
      </c>
      <c r="D1622" s="179">
        <v>-6885887291</v>
      </c>
      <c r="E1622" s="179">
        <v>-18520635998</v>
      </c>
      <c r="F1622" s="179">
        <v>-7167415138</v>
      </c>
      <c r="G1622" s="179">
        <v>42059687</v>
      </c>
      <c r="H1622" s="21">
        <f t="shared" si="50"/>
        <v>1.0058681806746492</v>
      </c>
      <c r="I1622" s="21">
        <f t="shared" si="51"/>
        <v>0.26120236696872912</v>
      </c>
    </row>
    <row r="1623" spans="1:9">
      <c r="A1623" s="154" t="s">
        <v>1589</v>
      </c>
      <c r="B1623" s="154" t="s">
        <v>3812</v>
      </c>
      <c r="C1623" s="154" t="s">
        <v>4171</v>
      </c>
      <c r="D1623" s="179">
        <v>7508474599</v>
      </c>
      <c r="E1623" s="179">
        <v>8372361493</v>
      </c>
      <c r="F1623" s="179">
        <v>14451903076</v>
      </c>
      <c r="G1623" s="179"/>
      <c r="H1623" s="21">
        <f t="shared" si="50"/>
        <v>-1</v>
      </c>
      <c r="I1623" s="21">
        <f t="shared" si="51"/>
        <v>-1</v>
      </c>
    </row>
    <row r="1624" spans="1:9">
      <c r="A1624" s="154" t="s">
        <v>1591</v>
      </c>
      <c r="B1624" s="154" t="s">
        <v>3461</v>
      </c>
      <c r="C1624" s="154" t="s">
        <v>4171</v>
      </c>
      <c r="D1624" s="179">
        <v>31996325888</v>
      </c>
      <c r="E1624" s="179">
        <v>6573569453</v>
      </c>
      <c r="F1624" s="179">
        <v>9613930429</v>
      </c>
      <c r="G1624" s="179"/>
      <c r="H1624" s="21">
        <f t="shared" si="50"/>
        <v>-1</v>
      </c>
      <c r="I1624" s="21">
        <f t="shared" si="51"/>
        <v>-1</v>
      </c>
    </row>
    <row r="1625" spans="1:9">
      <c r="A1625" s="154"/>
      <c r="B1625" s="154"/>
      <c r="C1625" s="154"/>
      <c r="D1625" s="179"/>
      <c r="E1625" s="179"/>
      <c r="F1625" s="179"/>
      <c r="G1625" s="179" t="e">
        <f>VLOOKUP(A1625,LNST!$A$3:$T$1625,20,FALSE)</f>
        <v>#N/A</v>
      </c>
      <c r="H1625" s="21" t="e">
        <f t="shared" si="50"/>
        <v>#N/A</v>
      </c>
      <c r="I1625" s="21" t="e">
        <f t="shared" si="51"/>
        <v>#N/A</v>
      </c>
    </row>
    <row r="1626" spans="1:9">
      <c r="A1626" s="154"/>
      <c r="B1626" s="154"/>
      <c r="C1626" s="154"/>
      <c r="D1626" s="179"/>
      <c r="E1626" s="179"/>
      <c r="F1626" s="179"/>
      <c r="G1626" s="179" t="e">
        <f>VLOOKUP(A1626,LNST!$A$3:$T$1625,20,FALSE)</f>
        <v>#N/A</v>
      </c>
      <c r="H1626" s="21" t="e">
        <f t="shared" si="50"/>
        <v>#N/A</v>
      </c>
      <c r="I1626" s="21" t="e">
        <f t="shared" si="51"/>
        <v>#N/A</v>
      </c>
    </row>
    <row r="1627" spans="1:9">
      <c r="A1627" s="154"/>
      <c r="B1627" s="154"/>
      <c r="C1627" s="154"/>
      <c r="D1627" s="179"/>
      <c r="E1627" s="179"/>
      <c r="F1627" s="179"/>
      <c r="G1627" s="179" t="e">
        <f>VLOOKUP(A1627,LNST!$A$3:$T$1625,20,FALSE)</f>
        <v>#N/A</v>
      </c>
      <c r="H1627" s="21" t="e">
        <f t="shared" si="50"/>
        <v>#N/A</v>
      </c>
      <c r="I1627" s="21" t="e">
        <f t="shared" si="51"/>
        <v>#N/A</v>
      </c>
    </row>
    <row r="1628" spans="1:9">
      <c r="A1628" s="154"/>
      <c r="B1628" s="154"/>
      <c r="C1628" s="154"/>
      <c r="D1628" s="179"/>
      <c r="E1628" s="179"/>
      <c r="F1628" s="179"/>
      <c r="G1628" s="179" t="e">
        <f>VLOOKUP(A1628,LNST!$A$3:$T$1625,20,FALSE)</f>
        <v>#N/A</v>
      </c>
      <c r="H1628" s="21" t="e">
        <f t="shared" si="50"/>
        <v>#N/A</v>
      </c>
      <c r="I1628" s="21" t="e">
        <f t="shared" si="51"/>
        <v>#N/A</v>
      </c>
    </row>
    <row r="1629" spans="1:9">
      <c r="A1629" s="154"/>
      <c r="B1629" s="154"/>
      <c r="C1629" s="154"/>
      <c r="D1629" s="179"/>
      <c r="E1629" s="179"/>
      <c r="F1629" s="179"/>
      <c r="G1629" s="179" t="e">
        <f>VLOOKUP(A1629,LNST!$A$3:$T$1625,20,FALSE)</f>
        <v>#N/A</v>
      </c>
      <c r="H1629" s="21" t="e">
        <f t="shared" si="50"/>
        <v>#N/A</v>
      </c>
      <c r="I1629" s="21" t="e">
        <f t="shared" si="51"/>
        <v>#N/A</v>
      </c>
    </row>
    <row r="1630" spans="1:9">
      <c r="A1630" s="154"/>
      <c r="B1630" s="154"/>
      <c r="C1630" s="154"/>
      <c r="D1630" s="179"/>
      <c r="E1630" s="179"/>
      <c r="F1630" s="179"/>
      <c r="G1630" s="179" t="e">
        <f>VLOOKUP(A1630,LNST!$A$3:$T$1625,20,FALSE)</f>
        <v>#N/A</v>
      </c>
      <c r="H1630" s="21" t="e">
        <f t="shared" si="50"/>
        <v>#N/A</v>
      </c>
      <c r="I1630" s="21" t="e">
        <f t="shared" si="51"/>
        <v>#N/A</v>
      </c>
    </row>
    <row r="1631" spans="1:9">
      <c r="A1631" s="154"/>
      <c r="B1631" s="154"/>
      <c r="C1631" s="154"/>
      <c r="D1631" s="179"/>
      <c r="E1631" s="179"/>
      <c r="F1631" s="179"/>
      <c r="G1631" s="179" t="e">
        <f>VLOOKUP(A1631,LNST!$A$3:$T$1625,20,FALSE)</f>
        <v>#N/A</v>
      </c>
      <c r="H1631" s="21" t="e">
        <f t="shared" si="50"/>
        <v>#N/A</v>
      </c>
      <c r="I1631" s="21" t="e">
        <f t="shared" si="51"/>
        <v>#N/A</v>
      </c>
    </row>
    <row r="1632" spans="1:9">
      <c r="A1632" s="154"/>
      <c r="B1632" s="154"/>
      <c r="C1632" s="154"/>
      <c r="D1632" s="179"/>
      <c r="E1632" s="179"/>
      <c r="F1632" s="179"/>
      <c r="G1632" s="179" t="e">
        <f>VLOOKUP(A1632,LNST!$A$3:$T$1625,20,FALSE)</f>
        <v>#N/A</v>
      </c>
      <c r="H1632" s="21" t="e">
        <f t="shared" si="50"/>
        <v>#N/A</v>
      </c>
      <c r="I1632" s="21" t="e">
        <f t="shared" si="51"/>
        <v>#N/A</v>
      </c>
    </row>
    <row r="1633" spans="1:9">
      <c r="A1633" s="154"/>
      <c r="B1633" s="154"/>
      <c r="C1633" s="154"/>
      <c r="D1633" s="179"/>
      <c r="E1633" s="179"/>
      <c r="F1633" s="179"/>
      <c r="G1633" s="179" t="e">
        <f>VLOOKUP(A1633,LNST!$A$3:$T$1625,20,FALSE)</f>
        <v>#N/A</v>
      </c>
      <c r="H1633" s="21" t="e">
        <f t="shared" si="50"/>
        <v>#N/A</v>
      </c>
      <c r="I1633" s="21" t="e">
        <f t="shared" si="51"/>
        <v>#N/A</v>
      </c>
    </row>
    <row r="1634" spans="1:9">
      <c r="A1634" s="154"/>
      <c r="B1634" s="154"/>
      <c r="C1634" s="154"/>
      <c r="D1634" s="179"/>
      <c r="E1634" s="179"/>
      <c r="F1634" s="179"/>
      <c r="G1634" s="179" t="e">
        <f>VLOOKUP(A1634,LNST!$A$3:$T$1625,20,FALSE)</f>
        <v>#N/A</v>
      </c>
      <c r="H1634" s="21" t="e">
        <f t="shared" si="50"/>
        <v>#N/A</v>
      </c>
      <c r="I1634" s="21" t="e">
        <f t="shared" si="51"/>
        <v>#N/A</v>
      </c>
    </row>
    <row r="1635" spans="1:9">
      <c r="A1635" s="154"/>
      <c r="B1635" s="154"/>
      <c r="C1635" s="154"/>
      <c r="D1635" s="179"/>
      <c r="E1635" s="179"/>
      <c r="F1635" s="179"/>
      <c r="G1635" s="179" t="e">
        <f>VLOOKUP(A1635,LNST!$A$3:$T$1625,20,FALSE)</f>
        <v>#N/A</v>
      </c>
      <c r="H1635" s="21" t="e">
        <f t="shared" si="50"/>
        <v>#N/A</v>
      </c>
      <c r="I1635" s="21" t="e">
        <f t="shared" si="51"/>
        <v>#N/A</v>
      </c>
    </row>
    <row r="1636" spans="1:9">
      <c r="A1636" s="154"/>
      <c r="B1636" s="154"/>
      <c r="C1636" s="154"/>
      <c r="D1636" s="179"/>
      <c r="E1636" s="179"/>
      <c r="F1636" s="179"/>
      <c r="G1636" s="179" t="e">
        <f>VLOOKUP(A1636,LNST!$A$3:$T$1625,20,FALSE)</f>
        <v>#N/A</v>
      </c>
      <c r="H1636" s="21" t="e">
        <f t="shared" si="50"/>
        <v>#N/A</v>
      </c>
      <c r="I1636" s="21" t="e">
        <f t="shared" si="51"/>
        <v>#N/A</v>
      </c>
    </row>
    <row r="1637" spans="1:9">
      <c r="A1637" s="154"/>
      <c r="B1637" s="154"/>
      <c r="C1637" s="154"/>
      <c r="D1637" s="179"/>
      <c r="E1637" s="179"/>
      <c r="F1637" s="179"/>
      <c r="G1637" s="179" t="e">
        <f>VLOOKUP(A1637,LNST!$A$3:$T$1625,20,FALSE)</f>
        <v>#N/A</v>
      </c>
      <c r="H1637" s="21" t="e">
        <f t="shared" si="50"/>
        <v>#N/A</v>
      </c>
      <c r="I1637" s="21" t="e">
        <f t="shared" si="51"/>
        <v>#N/A</v>
      </c>
    </row>
    <row r="1638" spans="1:9">
      <c r="A1638" s="154"/>
      <c r="B1638" s="154"/>
      <c r="C1638" s="154"/>
      <c r="D1638" s="179"/>
      <c r="E1638" s="179"/>
      <c r="F1638" s="179"/>
      <c r="G1638" s="179" t="e">
        <f>VLOOKUP(A1638,LNST!$A$3:$T$1625,20,FALSE)</f>
        <v>#N/A</v>
      </c>
      <c r="H1638" s="21" t="e">
        <f t="shared" si="50"/>
        <v>#N/A</v>
      </c>
      <c r="I1638" s="21" t="e">
        <f t="shared" si="51"/>
        <v>#N/A</v>
      </c>
    </row>
    <row r="1639" spans="1:9">
      <c r="A1639" s="154"/>
      <c r="B1639" s="154"/>
      <c r="C1639" s="154"/>
      <c r="D1639" s="179"/>
      <c r="E1639" s="179"/>
      <c r="F1639" s="179"/>
      <c r="G1639" s="179" t="e">
        <f>VLOOKUP(A1639,LNST!$A$3:$T$1625,20,FALSE)</f>
        <v>#N/A</v>
      </c>
      <c r="H1639" s="21" t="e">
        <f t="shared" si="50"/>
        <v>#N/A</v>
      </c>
      <c r="I1639" s="21" t="e">
        <f t="shared" si="51"/>
        <v>#N/A</v>
      </c>
    </row>
    <row r="1640" spans="1:9">
      <c r="A1640" s="154"/>
      <c r="B1640" s="154"/>
      <c r="C1640" s="154"/>
      <c r="D1640" s="179"/>
      <c r="E1640" s="179"/>
      <c r="F1640" s="179"/>
      <c r="G1640" s="179" t="e">
        <f>VLOOKUP(A1640,LNST!$A$3:$T$1625,20,FALSE)</f>
        <v>#N/A</v>
      </c>
      <c r="H1640" s="21" t="e">
        <f t="shared" si="50"/>
        <v>#N/A</v>
      </c>
      <c r="I1640" s="21" t="e">
        <f t="shared" si="51"/>
        <v>#N/A</v>
      </c>
    </row>
    <row r="1641" spans="1:9">
      <c r="A1641" s="154"/>
      <c r="B1641" s="154"/>
      <c r="C1641" s="154"/>
      <c r="D1641" s="179"/>
      <c r="E1641" s="179"/>
      <c r="F1641" s="179"/>
      <c r="G1641" s="179" t="e">
        <f>VLOOKUP(A1641,LNST!$A$3:$T$1625,20,FALSE)</f>
        <v>#N/A</v>
      </c>
      <c r="H1641" s="21" t="e">
        <f t="shared" si="50"/>
        <v>#N/A</v>
      </c>
      <c r="I1641" s="21" t="e">
        <f t="shared" si="51"/>
        <v>#N/A</v>
      </c>
    </row>
    <row r="1642" spans="1:9">
      <c r="A1642" s="154"/>
      <c r="B1642" s="154"/>
      <c r="C1642" s="154"/>
      <c r="D1642" s="179"/>
      <c r="E1642" s="179"/>
      <c r="F1642" s="179"/>
      <c r="G1642" s="179" t="e">
        <f>VLOOKUP(A1642,LNST!$A$3:$T$1625,20,FALSE)</f>
        <v>#N/A</v>
      </c>
      <c r="H1642" s="21" t="e">
        <f t="shared" si="50"/>
        <v>#N/A</v>
      </c>
      <c r="I1642" s="21" t="e">
        <f t="shared" si="51"/>
        <v>#N/A</v>
      </c>
    </row>
    <row r="1643" spans="1:9">
      <c r="A1643" s="154"/>
      <c r="B1643" s="154"/>
      <c r="C1643" s="154"/>
      <c r="D1643" s="179"/>
      <c r="E1643" s="179"/>
      <c r="F1643" s="179"/>
      <c r="G1643" s="179" t="e">
        <f>VLOOKUP(A1643,LNST!$A$3:$T$1625,20,FALSE)</f>
        <v>#N/A</v>
      </c>
      <c r="H1643" s="21" t="e">
        <f t="shared" si="50"/>
        <v>#N/A</v>
      </c>
      <c r="I1643" s="21" t="e">
        <f t="shared" si="51"/>
        <v>#N/A</v>
      </c>
    </row>
    <row r="1644" spans="1:9">
      <c r="A1644" s="154"/>
      <c r="B1644" s="154"/>
      <c r="C1644" s="154"/>
      <c r="D1644" s="179"/>
      <c r="E1644" s="179"/>
      <c r="F1644" s="179"/>
      <c r="G1644" s="179" t="e">
        <f>VLOOKUP(A1644,LNST!$A$3:$T$1625,20,FALSE)</f>
        <v>#N/A</v>
      </c>
      <c r="H1644" s="21" t="e">
        <f t="shared" si="50"/>
        <v>#N/A</v>
      </c>
      <c r="I1644" s="21" t="e">
        <f t="shared" si="51"/>
        <v>#N/A</v>
      </c>
    </row>
    <row r="1645" spans="1:9">
      <c r="A1645" s="154"/>
      <c r="B1645" s="154"/>
      <c r="C1645" s="154"/>
      <c r="D1645" s="179"/>
      <c r="E1645" s="179"/>
      <c r="F1645" s="179"/>
      <c r="G1645" s="179" t="e">
        <f>VLOOKUP(A1645,LNST!$A$3:$T$1625,20,FALSE)</f>
        <v>#N/A</v>
      </c>
      <c r="H1645" s="21" t="e">
        <f t="shared" si="50"/>
        <v>#N/A</v>
      </c>
      <c r="I1645" s="21" t="e">
        <f t="shared" si="51"/>
        <v>#N/A</v>
      </c>
    </row>
    <row r="1646" spans="1:9">
      <c r="A1646" s="154"/>
      <c r="B1646" s="154"/>
      <c r="C1646" s="154"/>
      <c r="D1646" s="179"/>
      <c r="E1646" s="179"/>
      <c r="F1646" s="179"/>
      <c r="G1646" s="179" t="e">
        <f>VLOOKUP(A1646,LNST!$A$3:$T$1625,20,FALSE)</f>
        <v>#N/A</v>
      </c>
      <c r="H1646" s="21" t="e">
        <f t="shared" si="50"/>
        <v>#N/A</v>
      </c>
      <c r="I1646" s="21" t="e">
        <f t="shared" si="51"/>
        <v>#N/A</v>
      </c>
    </row>
    <row r="1647" spans="1:9">
      <c r="A1647" s="154"/>
      <c r="B1647" s="154"/>
      <c r="C1647" s="154"/>
      <c r="D1647" s="179"/>
      <c r="E1647" s="179"/>
      <c r="F1647" s="179"/>
      <c r="G1647" s="179" t="e">
        <f>VLOOKUP(A1647,LNST!$A$3:$T$1625,20,FALSE)</f>
        <v>#N/A</v>
      </c>
      <c r="H1647" s="21" t="e">
        <f t="shared" si="50"/>
        <v>#N/A</v>
      </c>
      <c r="I1647" s="21" t="e">
        <f t="shared" si="51"/>
        <v>#N/A</v>
      </c>
    </row>
    <row r="1648" spans="1:9">
      <c r="A1648" s="154"/>
      <c r="B1648" s="154"/>
      <c r="C1648" s="154"/>
      <c r="D1648" s="179"/>
      <c r="E1648" s="179"/>
      <c r="F1648" s="179"/>
      <c r="G1648" s="179" t="e">
        <f>VLOOKUP(A1648,LNST!$A$3:$T$1625,20,FALSE)</f>
        <v>#N/A</v>
      </c>
      <c r="H1648" s="21" t="e">
        <f t="shared" si="50"/>
        <v>#N/A</v>
      </c>
      <c r="I1648" s="21" t="e">
        <f t="shared" si="51"/>
        <v>#N/A</v>
      </c>
    </row>
    <row r="1649" spans="1:9">
      <c r="A1649" s="154"/>
      <c r="B1649" s="154"/>
      <c r="C1649" s="154"/>
      <c r="D1649" s="179"/>
      <c r="E1649" s="179"/>
      <c r="F1649" s="179"/>
      <c r="G1649" s="179" t="e">
        <f>VLOOKUP(A1649,LNST!$A$3:$T$1625,20,FALSE)</f>
        <v>#N/A</v>
      </c>
      <c r="H1649" s="21" t="e">
        <f t="shared" si="50"/>
        <v>#N/A</v>
      </c>
      <c r="I1649" s="21" t="e">
        <f t="shared" si="51"/>
        <v>#N/A</v>
      </c>
    </row>
    <row r="1650" spans="1:9">
      <c r="A1650" s="154"/>
      <c r="B1650" s="154"/>
      <c r="C1650" s="154"/>
      <c r="D1650" s="179"/>
      <c r="E1650" s="179"/>
      <c r="F1650" s="179"/>
      <c r="G1650" s="179" t="e">
        <f>VLOOKUP(A1650,LNST!$A$3:$T$1625,20,FALSE)</f>
        <v>#N/A</v>
      </c>
      <c r="H1650" s="21" t="e">
        <f t="shared" si="50"/>
        <v>#N/A</v>
      </c>
      <c r="I1650" s="21" t="e">
        <f t="shared" si="51"/>
        <v>#N/A</v>
      </c>
    </row>
    <row r="1651" spans="1:9">
      <c r="A1651" s="154"/>
      <c r="B1651" s="154"/>
      <c r="C1651" s="154"/>
      <c r="D1651" s="179"/>
      <c r="E1651" s="179"/>
      <c r="F1651" s="179"/>
      <c r="G1651" s="179" t="e">
        <f>VLOOKUP(A1651,LNST!$A$3:$T$1625,20,FALSE)</f>
        <v>#N/A</v>
      </c>
      <c r="H1651" s="21" t="e">
        <f t="shared" si="50"/>
        <v>#N/A</v>
      </c>
      <c r="I1651" s="21" t="e">
        <f t="shared" si="51"/>
        <v>#N/A</v>
      </c>
    </row>
    <row r="1652" spans="1:9">
      <c r="A1652" s="154"/>
      <c r="B1652" s="154"/>
      <c r="C1652" s="154"/>
      <c r="D1652" s="179"/>
      <c r="E1652" s="179"/>
      <c r="F1652" s="179"/>
      <c r="G1652" s="179" t="e">
        <f>VLOOKUP(A1652,LNST!$A$3:$T$1625,20,FALSE)</f>
        <v>#N/A</v>
      </c>
      <c r="H1652" s="21" t="e">
        <f t="shared" si="50"/>
        <v>#N/A</v>
      </c>
      <c r="I1652" s="21" t="e">
        <f t="shared" si="51"/>
        <v>#N/A</v>
      </c>
    </row>
    <row r="1653" spans="1:9">
      <c r="A1653" s="154"/>
      <c r="B1653" s="154"/>
      <c r="C1653" s="154"/>
      <c r="D1653" s="179"/>
      <c r="E1653" s="179"/>
      <c r="F1653" s="179"/>
      <c r="G1653" s="179" t="e">
        <f>VLOOKUP(A1653,LNST!$A$3:$T$1625,20,FALSE)</f>
        <v>#N/A</v>
      </c>
      <c r="H1653" s="21" t="e">
        <f t="shared" si="50"/>
        <v>#N/A</v>
      </c>
      <c r="I1653" s="21" t="e">
        <f t="shared" si="51"/>
        <v>#N/A</v>
      </c>
    </row>
    <row r="1654" spans="1:9">
      <c r="A1654" s="154"/>
      <c r="B1654" s="154"/>
      <c r="C1654" s="154"/>
      <c r="D1654" s="179"/>
      <c r="E1654" s="179"/>
      <c r="F1654" s="179"/>
      <c r="G1654" s="179" t="e">
        <f>VLOOKUP(A1654,LNST!$A$3:$T$1625,20,FALSE)</f>
        <v>#N/A</v>
      </c>
      <c r="H1654" s="21" t="e">
        <f t="shared" si="50"/>
        <v>#N/A</v>
      </c>
      <c r="I1654" s="21" t="e">
        <f t="shared" si="51"/>
        <v>#N/A</v>
      </c>
    </row>
    <row r="1655" spans="1:9">
      <c r="A1655" s="154"/>
      <c r="B1655" s="154"/>
      <c r="C1655" s="154"/>
      <c r="D1655" s="179"/>
      <c r="E1655" s="179"/>
      <c r="F1655" s="179"/>
      <c r="G1655" s="179" t="e">
        <f>VLOOKUP(A1655,LNST!$A$3:$T$1625,20,FALSE)</f>
        <v>#N/A</v>
      </c>
      <c r="H1655" s="21" t="e">
        <f t="shared" si="50"/>
        <v>#N/A</v>
      </c>
      <c r="I1655" s="21" t="e">
        <f t="shared" si="51"/>
        <v>#N/A</v>
      </c>
    </row>
    <row r="1656" spans="1:9">
      <c r="A1656" s="154"/>
      <c r="B1656" s="154"/>
      <c r="C1656" s="154"/>
      <c r="D1656" s="179"/>
      <c r="E1656" s="179"/>
      <c r="F1656" s="179"/>
      <c r="G1656" s="179" t="e">
        <f>VLOOKUP(A1656,LNST!$A$3:$T$1625,20,FALSE)</f>
        <v>#N/A</v>
      </c>
      <c r="H1656" s="21" t="e">
        <f t="shared" si="50"/>
        <v>#N/A</v>
      </c>
      <c r="I1656" s="21" t="e">
        <f t="shared" si="51"/>
        <v>#N/A</v>
      </c>
    </row>
    <row r="1657" spans="1:9">
      <c r="A1657" s="154"/>
      <c r="B1657" s="154"/>
      <c r="C1657" s="154"/>
      <c r="D1657" s="179"/>
      <c r="E1657" s="179"/>
      <c r="F1657" s="179"/>
      <c r="G1657" s="179" t="e">
        <f>VLOOKUP(A1657,LNST!$A$3:$T$1625,20,FALSE)</f>
        <v>#N/A</v>
      </c>
      <c r="H1657" s="21" t="e">
        <f t="shared" si="50"/>
        <v>#N/A</v>
      </c>
      <c r="I1657" s="21" t="e">
        <f t="shared" si="51"/>
        <v>#N/A</v>
      </c>
    </row>
    <row r="1658" spans="1:9">
      <c r="A1658" s="154"/>
      <c r="B1658" s="154"/>
      <c r="C1658" s="154"/>
      <c r="D1658" s="179"/>
      <c r="E1658" s="179"/>
      <c r="F1658" s="179"/>
      <c r="G1658" s="179" t="e">
        <f>VLOOKUP(A1658,LNST!$A$3:$T$1625,20,FALSE)</f>
        <v>#N/A</v>
      </c>
      <c r="H1658" s="21" t="e">
        <f t="shared" si="50"/>
        <v>#N/A</v>
      </c>
      <c r="I1658" s="21" t="e">
        <f t="shared" si="51"/>
        <v>#N/A</v>
      </c>
    </row>
    <row r="1659" spans="1:9">
      <c r="A1659" s="154"/>
      <c r="B1659" s="154"/>
      <c r="C1659" s="154"/>
      <c r="D1659" s="179"/>
      <c r="E1659" s="179"/>
      <c r="F1659" s="179"/>
      <c r="G1659" s="179" t="e">
        <f>VLOOKUP(A1659,LNST!$A$3:$T$1625,20,FALSE)</f>
        <v>#N/A</v>
      </c>
      <c r="H1659" s="21" t="e">
        <f t="shared" si="50"/>
        <v>#N/A</v>
      </c>
      <c r="I1659" s="21" t="e">
        <f t="shared" si="51"/>
        <v>#N/A</v>
      </c>
    </row>
    <row r="1660" spans="1:9">
      <c r="A1660" s="154"/>
      <c r="B1660" s="154"/>
      <c r="C1660" s="154"/>
      <c r="D1660" s="179"/>
      <c r="E1660" s="179"/>
      <c r="F1660" s="179"/>
      <c r="G1660" s="179" t="e">
        <f>VLOOKUP(A1660,LNST!$A$3:$T$1625,20,FALSE)</f>
        <v>#N/A</v>
      </c>
      <c r="H1660" s="21" t="e">
        <f t="shared" si="50"/>
        <v>#N/A</v>
      </c>
      <c r="I1660" s="21" t="e">
        <f t="shared" si="51"/>
        <v>#N/A</v>
      </c>
    </row>
    <row r="1661" spans="1:9">
      <c r="A1661" s="154"/>
      <c r="B1661" s="154"/>
      <c r="C1661" s="154"/>
      <c r="D1661" s="179"/>
      <c r="E1661" s="179"/>
      <c r="F1661" s="179"/>
      <c r="G1661" s="179" t="e">
        <f>VLOOKUP(A1661,LNST!$A$3:$T$1625,20,FALSE)</f>
        <v>#N/A</v>
      </c>
      <c r="H1661" s="21" t="e">
        <f t="shared" si="50"/>
        <v>#N/A</v>
      </c>
      <c r="I1661" s="21" t="e">
        <f t="shared" si="51"/>
        <v>#N/A</v>
      </c>
    </row>
    <row r="1662" spans="1:9">
      <c r="A1662" s="154"/>
      <c r="B1662" s="154"/>
      <c r="C1662" s="154"/>
      <c r="D1662" s="179"/>
      <c r="E1662" s="179"/>
      <c r="F1662" s="179"/>
      <c r="G1662" s="179" t="e">
        <f>VLOOKUP(A1662,LNST!$A$3:$T$1625,20,FALSE)</f>
        <v>#N/A</v>
      </c>
      <c r="H1662" s="21" t="e">
        <f t="shared" si="50"/>
        <v>#N/A</v>
      </c>
      <c r="I1662" s="21" t="e">
        <f t="shared" si="51"/>
        <v>#N/A</v>
      </c>
    </row>
    <row r="1663" spans="1:9">
      <c r="A1663" s="70"/>
      <c r="B1663" s="70"/>
      <c r="C1663" s="70"/>
      <c r="D1663" s="71"/>
      <c r="E1663" s="71"/>
      <c r="F1663" s="71"/>
      <c r="G1663" s="179" t="e">
        <f>VLOOKUP(A1663,LNST!$A$3:$T$1625,20,FALSE)</f>
        <v>#N/A</v>
      </c>
      <c r="H1663" s="21" t="e">
        <f t="shared" si="50"/>
        <v>#N/A</v>
      </c>
      <c r="I1663" s="21" t="e">
        <f t="shared" si="51"/>
        <v>#N/A</v>
      </c>
    </row>
    <row r="1664" spans="1:9">
      <c r="A1664" s="70"/>
      <c r="B1664" s="70"/>
      <c r="C1664" s="70"/>
      <c r="D1664" s="71"/>
      <c r="E1664" s="71"/>
      <c r="F1664" s="71"/>
      <c r="G1664" s="179" t="e">
        <f>VLOOKUP(A1664,LNST!$A$3:$T$1625,20,FALSE)</f>
        <v>#N/A</v>
      </c>
      <c r="H1664" s="21" t="e">
        <f t="shared" si="50"/>
        <v>#N/A</v>
      </c>
      <c r="I1664" s="21" t="e">
        <f t="shared" si="51"/>
        <v>#N/A</v>
      </c>
    </row>
    <row r="1665" spans="1:9">
      <c r="A1665" s="70"/>
      <c r="B1665" s="70"/>
      <c r="C1665" s="70"/>
      <c r="D1665" s="71"/>
      <c r="E1665" s="71"/>
      <c r="F1665" s="71"/>
      <c r="G1665" s="179" t="e">
        <f>VLOOKUP(A1665,LNST!$A$3:$T$1625,20,FALSE)</f>
        <v>#N/A</v>
      </c>
      <c r="H1665" s="21" t="e">
        <f t="shared" si="50"/>
        <v>#N/A</v>
      </c>
      <c r="I1665" s="21" t="e">
        <f t="shared" si="51"/>
        <v>#N/A</v>
      </c>
    </row>
    <row r="1666" spans="1:9">
      <c r="A1666" s="70"/>
      <c r="B1666" s="70"/>
      <c r="C1666" s="70"/>
      <c r="D1666" s="71"/>
      <c r="E1666" s="71"/>
      <c r="F1666" s="71"/>
      <c r="G1666" s="179" t="e">
        <f>VLOOKUP(A1666,LNST!$A$3:$T$1625,20,FALSE)</f>
        <v>#N/A</v>
      </c>
      <c r="H1666" s="21" t="e">
        <f t="shared" si="50"/>
        <v>#N/A</v>
      </c>
      <c r="I1666" s="21" t="e">
        <f t="shared" si="51"/>
        <v>#N/A</v>
      </c>
    </row>
    <row r="1667" spans="1:9">
      <c r="A1667" s="70"/>
      <c r="B1667" s="70"/>
      <c r="C1667" s="70"/>
      <c r="D1667" s="71"/>
      <c r="E1667" s="71"/>
      <c r="F1667" s="71"/>
      <c r="G1667" s="179" t="e">
        <f>VLOOKUP(A1667,LNST!$A$3:$T$1625,20,FALSE)</f>
        <v>#N/A</v>
      </c>
      <c r="H1667" s="21" t="e">
        <f t="shared" ref="H1667:H1730" si="52">(G1667-F1667)/ABS(F1667)</f>
        <v>#N/A</v>
      </c>
      <c r="I1667" s="21" t="e">
        <f t="shared" ref="I1667:I1730" si="53">(1+(G1667-D1667)/ABS(D1667))^(1/3)-1</f>
        <v>#N/A</v>
      </c>
    </row>
    <row r="1668" spans="1:9">
      <c r="A1668" s="70"/>
      <c r="B1668" s="70"/>
      <c r="C1668" s="70"/>
      <c r="D1668" s="71"/>
      <c r="E1668" s="71"/>
      <c r="F1668" s="71"/>
      <c r="G1668" s="179" t="e">
        <f>VLOOKUP(A1668,LNST!$A$3:$T$1625,20,FALSE)</f>
        <v>#N/A</v>
      </c>
      <c r="H1668" s="21" t="e">
        <f t="shared" si="52"/>
        <v>#N/A</v>
      </c>
      <c r="I1668" s="21" t="e">
        <f t="shared" si="53"/>
        <v>#N/A</v>
      </c>
    </row>
    <row r="1669" spans="1:9">
      <c r="A1669" s="70"/>
      <c r="B1669" s="70"/>
      <c r="C1669" s="70"/>
      <c r="D1669" s="71"/>
      <c r="E1669" s="71"/>
      <c r="F1669" s="71"/>
      <c r="G1669" s="179" t="e">
        <f>VLOOKUP(A1669,LNST!$A$3:$T$1625,20,FALSE)</f>
        <v>#N/A</v>
      </c>
      <c r="H1669" s="21" t="e">
        <f t="shared" si="52"/>
        <v>#N/A</v>
      </c>
      <c r="I1669" s="21" t="e">
        <f t="shared" si="53"/>
        <v>#N/A</v>
      </c>
    </row>
    <row r="1670" spans="1:9">
      <c r="A1670" s="70"/>
      <c r="B1670" s="70"/>
      <c r="C1670" s="70"/>
      <c r="D1670" s="71"/>
      <c r="E1670" s="71"/>
      <c r="F1670" s="71"/>
      <c r="G1670" s="179" t="e">
        <f>VLOOKUP(A1670,LNST!$A$3:$T$1625,20,FALSE)</f>
        <v>#N/A</v>
      </c>
      <c r="H1670" s="21" t="e">
        <f t="shared" si="52"/>
        <v>#N/A</v>
      </c>
      <c r="I1670" s="21" t="e">
        <f t="shared" si="53"/>
        <v>#N/A</v>
      </c>
    </row>
    <row r="1671" spans="1:9">
      <c r="A1671" s="70"/>
      <c r="B1671" s="70"/>
      <c r="C1671" s="70"/>
      <c r="D1671" s="71"/>
      <c r="E1671" s="71"/>
      <c r="F1671" s="71"/>
      <c r="G1671" s="179" t="e">
        <f>VLOOKUP(A1671,LNST!$A$3:$T$1625,20,FALSE)</f>
        <v>#N/A</v>
      </c>
      <c r="H1671" s="21" t="e">
        <f t="shared" si="52"/>
        <v>#N/A</v>
      </c>
      <c r="I1671" s="21" t="e">
        <f t="shared" si="53"/>
        <v>#N/A</v>
      </c>
    </row>
    <row r="1672" spans="1:9">
      <c r="A1672" s="70"/>
      <c r="B1672" s="70"/>
      <c r="C1672" s="70"/>
      <c r="D1672" s="71"/>
      <c r="E1672" s="71"/>
      <c r="F1672" s="71"/>
      <c r="G1672" s="179" t="e">
        <f>VLOOKUP(A1672,LNST!$A$3:$T$1625,20,FALSE)</f>
        <v>#N/A</v>
      </c>
      <c r="H1672" s="21" t="e">
        <f t="shared" si="52"/>
        <v>#N/A</v>
      </c>
      <c r="I1672" s="21" t="e">
        <f t="shared" si="53"/>
        <v>#N/A</v>
      </c>
    </row>
    <row r="1673" spans="1:9">
      <c r="A1673" s="70"/>
      <c r="B1673" s="70"/>
      <c r="C1673" s="70"/>
      <c r="D1673" s="71"/>
      <c r="E1673" s="71"/>
      <c r="F1673" s="71"/>
      <c r="G1673" s="179" t="e">
        <f>VLOOKUP(A1673,LNST!$A$3:$T$1625,20,FALSE)</f>
        <v>#N/A</v>
      </c>
      <c r="H1673" s="21" t="e">
        <f t="shared" si="52"/>
        <v>#N/A</v>
      </c>
      <c r="I1673" s="21" t="e">
        <f t="shared" si="53"/>
        <v>#N/A</v>
      </c>
    </row>
    <row r="1674" spans="1:9">
      <c r="A1674" s="70"/>
      <c r="B1674" s="70"/>
      <c r="C1674" s="70"/>
      <c r="D1674" s="71"/>
      <c r="E1674" s="71"/>
      <c r="F1674" s="71"/>
      <c r="G1674" s="179" t="e">
        <f>VLOOKUP(A1674,LNST!$A$3:$T$1625,20,FALSE)</f>
        <v>#N/A</v>
      </c>
      <c r="H1674" s="21" t="e">
        <f t="shared" si="52"/>
        <v>#N/A</v>
      </c>
      <c r="I1674" s="21" t="e">
        <f t="shared" si="53"/>
        <v>#N/A</v>
      </c>
    </row>
    <row r="1675" spans="1:9">
      <c r="A1675" s="70"/>
      <c r="B1675" s="70"/>
      <c r="C1675" s="70"/>
      <c r="D1675" s="71"/>
      <c r="E1675" s="71"/>
      <c r="F1675" s="71"/>
      <c r="G1675" s="179" t="e">
        <f>VLOOKUP(A1675,LNST!$A$3:$T$1625,20,FALSE)</f>
        <v>#N/A</v>
      </c>
      <c r="H1675" s="21" t="e">
        <f t="shared" si="52"/>
        <v>#N/A</v>
      </c>
      <c r="I1675" s="21" t="e">
        <f t="shared" si="53"/>
        <v>#N/A</v>
      </c>
    </row>
    <row r="1676" spans="1:9">
      <c r="A1676" s="70"/>
      <c r="B1676" s="70"/>
      <c r="C1676" s="70"/>
      <c r="D1676" s="71"/>
      <c r="E1676" s="71"/>
      <c r="F1676" s="71"/>
      <c r="G1676" s="179" t="e">
        <f>VLOOKUP(A1676,LNST!$A$3:$T$1625,20,FALSE)</f>
        <v>#N/A</v>
      </c>
      <c r="H1676" s="21" t="e">
        <f t="shared" si="52"/>
        <v>#N/A</v>
      </c>
      <c r="I1676" s="21" t="e">
        <f t="shared" si="53"/>
        <v>#N/A</v>
      </c>
    </row>
    <row r="1677" spans="1:9">
      <c r="A1677" s="70"/>
      <c r="B1677" s="70"/>
      <c r="C1677" s="70"/>
      <c r="D1677" s="71"/>
      <c r="E1677" s="71"/>
      <c r="F1677" s="71"/>
      <c r="G1677" s="179" t="e">
        <f>VLOOKUP(A1677,LNST!$A$3:$T$1625,20,FALSE)</f>
        <v>#N/A</v>
      </c>
      <c r="H1677" s="21" t="e">
        <f t="shared" si="52"/>
        <v>#N/A</v>
      </c>
      <c r="I1677" s="21" t="e">
        <f t="shared" si="53"/>
        <v>#N/A</v>
      </c>
    </row>
    <row r="1678" spans="1:9">
      <c r="A1678" s="70"/>
      <c r="B1678" s="70"/>
      <c r="C1678" s="70"/>
      <c r="D1678" s="71"/>
      <c r="E1678" s="71"/>
      <c r="F1678" s="71"/>
      <c r="G1678" s="179" t="e">
        <f>VLOOKUP(A1678,LNST!$A$3:$T$1625,20,FALSE)</f>
        <v>#N/A</v>
      </c>
      <c r="H1678" s="21" t="e">
        <f t="shared" si="52"/>
        <v>#N/A</v>
      </c>
      <c r="I1678" s="21" t="e">
        <f t="shared" si="53"/>
        <v>#N/A</v>
      </c>
    </row>
    <row r="1679" spans="1:9">
      <c r="A1679" s="70"/>
      <c r="B1679" s="70"/>
      <c r="C1679" s="70"/>
      <c r="D1679" s="71"/>
      <c r="E1679" s="71"/>
      <c r="F1679" s="71"/>
      <c r="G1679" s="179" t="e">
        <f>VLOOKUP(A1679,LNST!$A$3:$T$1625,20,FALSE)</f>
        <v>#N/A</v>
      </c>
      <c r="H1679" s="21" t="e">
        <f t="shared" si="52"/>
        <v>#N/A</v>
      </c>
      <c r="I1679" s="21" t="e">
        <f t="shared" si="53"/>
        <v>#N/A</v>
      </c>
    </row>
    <row r="1680" spans="1:9">
      <c r="A1680" s="70"/>
      <c r="B1680" s="70"/>
      <c r="C1680" s="70"/>
      <c r="D1680" s="71"/>
      <c r="E1680" s="71"/>
      <c r="F1680" s="71"/>
      <c r="G1680" s="179" t="e">
        <f>VLOOKUP(A1680,LNST!$A$3:$T$1625,20,FALSE)</f>
        <v>#N/A</v>
      </c>
      <c r="H1680" s="21" t="e">
        <f t="shared" si="52"/>
        <v>#N/A</v>
      </c>
      <c r="I1680" s="21" t="e">
        <f t="shared" si="53"/>
        <v>#N/A</v>
      </c>
    </row>
    <row r="1681" spans="1:9">
      <c r="A1681" s="70"/>
      <c r="B1681" s="70"/>
      <c r="C1681" s="70"/>
      <c r="D1681" s="71"/>
      <c r="E1681" s="71"/>
      <c r="F1681" s="71"/>
      <c r="G1681" s="179" t="e">
        <f>VLOOKUP(A1681,LNST!$A$3:$T$1625,20,FALSE)</f>
        <v>#N/A</v>
      </c>
      <c r="H1681" s="21" t="e">
        <f t="shared" si="52"/>
        <v>#N/A</v>
      </c>
      <c r="I1681" s="21" t="e">
        <f t="shared" si="53"/>
        <v>#N/A</v>
      </c>
    </row>
    <row r="1682" spans="1:9">
      <c r="A1682" s="70"/>
      <c r="B1682" s="70"/>
      <c r="C1682" s="70"/>
      <c r="D1682" s="71"/>
      <c r="E1682" s="71"/>
      <c r="F1682" s="71"/>
      <c r="G1682" s="179" t="e">
        <f>VLOOKUP(A1682,LNST!$A$3:$T$1625,20,FALSE)</f>
        <v>#N/A</v>
      </c>
      <c r="H1682" s="21" t="e">
        <f t="shared" si="52"/>
        <v>#N/A</v>
      </c>
      <c r="I1682" s="21" t="e">
        <f t="shared" si="53"/>
        <v>#N/A</v>
      </c>
    </row>
    <row r="1683" spans="1:9">
      <c r="A1683" s="70"/>
      <c r="B1683" s="70"/>
      <c r="C1683" s="70"/>
      <c r="D1683" s="71"/>
      <c r="E1683" s="71"/>
      <c r="F1683" s="71"/>
      <c r="G1683" s="179" t="e">
        <f>VLOOKUP(A1683,LNST!$A$3:$T$1625,20,FALSE)</f>
        <v>#N/A</v>
      </c>
      <c r="H1683" s="21" t="e">
        <f t="shared" si="52"/>
        <v>#N/A</v>
      </c>
      <c r="I1683" s="21" t="e">
        <f t="shared" si="53"/>
        <v>#N/A</v>
      </c>
    </row>
    <row r="1684" spans="1:9">
      <c r="A1684" s="70"/>
      <c r="B1684" s="70"/>
      <c r="C1684" s="70"/>
      <c r="D1684" s="71"/>
      <c r="E1684" s="71"/>
      <c r="F1684" s="71"/>
      <c r="G1684" s="179" t="e">
        <f>VLOOKUP(A1684,LNST!$A$3:$T$1625,20,FALSE)</f>
        <v>#N/A</v>
      </c>
      <c r="H1684" s="21" t="e">
        <f t="shared" si="52"/>
        <v>#N/A</v>
      </c>
      <c r="I1684" s="21" t="e">
        <f t="shared" si="53"/>
        <v>#N/A</v>
      </c>
    </row>
    <row r="1685" spans="1:9">
      <c r="A1685" s="70"/>
      <c r="B1685" s="70"/>
      <c r="C1685" s="70"/>
      <c r="D1685" s="71"/>
      <c r="E1685" s="71"/>
      <c r="F1685" s="71"/>
      <c r="G1685" s="179" t="e">
        <f>VLOOKUP(A1685,LNST!$A$3:$T$1625,20,FALSE)</f>
        <v>#N/A</v>
      </c>
      <c r="H1685" s="21" t="e">
        <f t="shared" si="52"/>
        <v>#N/A</v>
      </c>
      <c r="I1685" s="21" t="e">
        <f t="shared" si="53"/>
        <v>#N/A</v>
      </c>
    </row>
    <row r="1686" spans="1:9">
      <c r="A1686" s="70"/>
      <c r="B1686" s="70"/>
      <c r="C1686" s="70"/>
      <c r="D1686" s="71"/>
      <c r="E1686" s="71"/>
      <c r="F1686" s="71"/>
      <c r="G1686" s="179" t="e">
        <f>VLOOKUP(A1686,LNST!$A$3:$T$1625,20,FALSE)</f>
        <v>#N/A</v>
      </c>
      <c r="H1686" s="21" t="e">
        <f t="shared" si="52"/>
        <v>#N/A</v>
      </c>
      <c r="I1686" s="21" t="e">
        <f t="shared" si="53"/>
        <v>#N/A</v>
      </c>
    </row>
    <row r="1687" spans="1:9">
      <c r="A1687" s="70"/>
      <c r="B1687" s="70"/>
      <c r="C1687" s="70"/>
      <c r="D1687" s="71"/>
      <c r="E1687" s="71"/>
      <c r="F1687" s="71"/>
      <c r="G1687" s="179" t="e">
        <f>VLOOKUP(A1687,LNST!$A$3:$T$1625,20,FALSE)</f>
        <v>#N/A</v>
      </c>
      <c r="H1687" s="21" t="e">
        <f t="shared" si="52"/>
        <v>#N/A</v>
      </c>
      <c r="I1687" s="21" t="e">
        <f t="shared" si="53"/>
        <v>#N/A</v>
      </c>
    </row>
    <row r="1688" spans="1:9">
      <c r="A1688" s="70"/>
      <c r="B1688" s="70"/>
      <c r="C1688" s="70"/>
      <c r="D1688" s="71"/>
      <c r="E1688" s="71"/>
      <c r="F1688" s="71"/>
      <c r="G1688" s="179" t="e">
        <f>VLOOKUP(A1688,LNST!$A$3:$T$1625,20,FALSE)</f>
        <v>#N/A</v>
      </c>
      <c r="H1688" s="21" t="e">
        <f t="shared" si="52"/>
        <v>#N/A</v>
      </c>
      <c r="I1688" s="21" t="e">
        <f t="shared" si="53"/>
        <v>#N/A</v>
      </c>
    </row>
    <row r="1689" spans="1:9">
      <c r="A1689" s="70"/>
      <c r="B1689" s="70"/>
      <c r="C1689" s="70"/>
      <c r="D1689" s="71"/>
      <c r="E1689" s="71"/>
      <c r="F1689" s="71"/>
      <c r="G1689" s="179" t="e">
        <f>VLOOKUP(A1689,LNST!$A$3:$T$1625,20,FALSE)</f>
        <v>#N/A</v>
      </c>
      <c r="H1689" s="21" t="e">
        <f t="shared" si="52"/>
        <v>#N/A</v>
      </c>
      <c r="I1689" s="21" t="e">
        <f t="shared" si="53"/>
        <v>#N/A</v>
      </c>
    </row>
    <row r="1690" spans="1:9">
      <c r="A1690" s="70"/>
      <c r="B1690" s="70"/>
      <c r="C1690" s="70"/>
      <c r="D1690" s="71"/>
      <c r="E1690" s="71"/>
      <c r="F1690" s="71"/>
      <c r="G1690" s="179" t="e">
        <f>VLOOKUP(A1690,LNST!$A$3:$T$1625,20,FALSE)</f>
        <v>#N/A</v>
      </c>
      <c r="H1690" s="21" t="e">
        <f t="shared" si="52"/>
        <v>#N/A</v>
      </c>
      <c r="I1690" s="21" t="e">
        <f t="shared" si="53"/>
        <v>#N/A</v>
      </c>
    </row>
    <row r="1691" spans="1:9">
      <c r="A1691" s="70"/>
      <c r="B1691" s="70"/>
      <c r="C1691" s="70"/>
      <c r="D1691" s="71"/>
      <c r="E1691" s="71"/>
      <c r="F1691" s="71"/>
      <c r="G1691" s="179" t="e">
        <f>VLOOKUP(A1691,LNST!$A$3:$T$1625,20,FALSE)</f>
        <v>#N/A</v>
      </c>
      <c r="H1691" s="21" t="e">
        <f t="shared" si="52"/>
        <v>#N/A</v>
      </c>
      <c r="I1691" s="21" t="e">
        <f t="shared" si="53"/>
        <v>#N/A</v>
      </c>
    </row>
    <row r="1692" spans="1:9">
      <c r="A1692" s="70"/>
      <c r="B1692" s="70"/>
      <c r="C1692" s="70"/>
      <c r="D1692" s="71"/>
      <c r="E1692" s="71"/>
      <c r="F1692" s="71"/>
      <c r="G1692" s="179" t="e">
        <f>VLOOKUP(A1692,LNST!$A$3:$T$1625,20,FALSE)</f>
        <v>#N/A</v>
      </c>
      <c r="H1692" s="21" t="e">
        <f t="shared" si="52"/>
        <v>#N/A</v>
      </c>
      <c r="I1692" s="21" t="e">
        <f t="shared" si="53"/>
        <v>#N/A</v>
      </c>
    </row>
    <row r="1693" spans="1:9">
      <c r="A1693" s="70"/>
      <c r="B1693" s="70"/>
      <c r="C1693" s="70"/>
      <c r="D1693" s="71"/>
      <c r="E1693" s="71"/>
      <c r="F1693" s="71"/>
      <c r="G1693" s="179" t="e">
        <f>VLOOKUP(A1693,LNST!$A$3:$T$1625,20,FALSE)</f>
        <v>#N/A</v>
      </c>
      <c r="H1693" s="21" t="e">
        <f t="shared" si="52"/>
        <v>#N/A</v>
      </c>
      <c r="I1693" s="21" t="e">
        <f t="shared" si="53"/>
        <v>#N/A</v>
      </c>
    </row>
    <row r="1694" spans="1:9">
      <c r="A1694" s="70"/>
      <c r="B1694" s="70"/>
      <c r="C1694" s="70"/>
      <c r="D1694" s="71"/>
      <c r="E1694" s="71"/>
      <c r="F1694" s="71"/>
      <c r="G1694" s="179" t="e">
        <f>VLOOKUP(A1694,LNST!$A$3:$T$1625,20,FALSE)</f>
        <v>#N/A</v>
      </c>
      <c r="H1694" s="21" t="e">
        <f t="shared" si="52"/>
        <v>#N/A</v>
      </c>
      <c r="I1694" s="21" t="e">
        <f t="shared" si="53"/>
        <v>#N/A</v>
      </c>
    </row>
    <row r="1695" spans="1:9">
      <c r="A1695" s="70"/>
      <c r="B1695" s="70"/>
      <c r="C1695" s="70"/>
      <c r="D1695" s="71"/>
      <c r="E1695" s="71"/>
      <c r="F1695" s="71"/>
      <c r="G1695" s="179" t="e">
        <f>VLOOKUP(A1695,LNST!$A$3:$T$1625,20,FALSE)</f>
        <v>#N/A</v>
      </c>
      <c r="H1695" s="21" t="e">
        <f t="shared" si="52"/>
        <v>#N/A</v>
      </c>
      <c r="I1695" s="21" t="e">
        <f t="shared" si="53"/>
        <v>#N/A</v>
      </c>
    </row>
    <row r="1696" spans="1:9">
      <c r="A1696" s="70"/>
      <c r="B1696" s="70"/>
      <c r="C1696" s="70"/>
      <c r="D1696" s="71"/>
      <c r="E1696" s="71"/>
      <c r="F1696" s="71"/>
      <c r="G1696" s="179" t="e">
        <f>VLOOKUP(A1696,LNST!$A$3:$T$1625,20,FALSE)</f>
        <v>#N/A</v>
      </c>
      <c r="H1696" s="21" t="e">
        <f t="shared" si="52"/>
        <v>#N/A</v>
      </c>
      <c r="I1696" s="21" t="e">
        <f t="shared" si="53"/>
        <v>#N/A</v>
      </c>
    </row>
    <row r="1697" spans="1:9">
      <c r="A1697" s="70"/>
      <c r="B1697" s="70"/>
      <c r="C1697" s="70"/>
      <c r="D1697" s="71"/>
      <c r="E1697" s="71"/>
      <c r="F1697" s="71"/>
      <c r="G1697" s="179" t="e">
        <f>VLOOKUP(A1697,LNST!$A$3:$T$1625,20,FALSE)</f>
        <v>#N/A</v>
      </c>
      <c r="H1697" s="21" t="e">
        <f t="shared" si="52"/>
        <v>#N/A</v>
      </c>
      <c r="I1697" s="21" t="e">
        <f t="shared" si="53"/>
        <v>#N/A</v>
      </c>
    </row>
    <row r="1698" spans="1:9">
      <c r="A1698" s="70"/>
      <c r="B1698" s="70"/>
      <c r="C1698" s="70"/>
      <c r="D1698" s="71"/>
      <c r="E1698" s="71"/>
      <c r="F1698" s="71"/>
      <c r="G1698" s="179" t="e">
        <f>VLOOKUP(A1698,LNST!$A$3:$T$1625,20,FALSE)</f>
        <v>#N/A</v>
      </c>
      <c r="H1698" s="21" t="e">
        <f t="shared" si="52"/>
        <v>#N/A</v>
      </c>
      <c r="I1698" s="21" t="e">
        <f t="shared" si="53"/>
        <v>#N/A</v>
      </c>
    </row>
    <row r="1699" spans="1:9">
      <c r="A1699" s="70"/>
      <c r="B1699" s="70"/>
      <c r="C1699" s="70"/>
      <c r="D1699" s="71"/>
      <c r="E1699" s="71"/>
      <c r="F1699" s="71"/>
      <c r="G1699" s="179" t="e">
        <f>VLOOKUP(A1699,LNST!$A$3:$T$1625,20,FALSE)</f>
        <v>#N/A</v>
      </c>
      <c r="H1699" s="21" t="e">
        <f t="shared" si="52"/>
        <v>#N/A</v>
      </c>
      <c r="I1699" s="21" t="e">
        <f t="shared" si="53"/>
        <v>#N/A</v>
      </c>
    </row>
    <row r="1700" spans="1:9">
      <c r="A1700" s="70"/>
      <c r="B1700" s="70"/>
      <c r="C1700" s="70"/>
      <c r="D1700" s="71"/>
      <c r="E1700" s="71"/>
      <c r="F1700" s="71"/>
      <c r="G1700" s="179" t="e">
        <f>VLOOKUP(A1700,LNST!$A$3:$T$1625,20,FALSE)</f>
        <v>#N/A</v>
      </c>
      <c r="H1700" s="21" t="e">
        <f t="shared" si="52"/>
        <v>#N/A</v>
      </c>
      <c r="I1700" s="21" t="e">
        <f t="shared" si="53"/>
        <v>#N/A</v>
      </c>
    </row>
    <row r="1701" spans="1:9">
      <c r="A1701" s="70"/>
      <c r="B1701" s="70"/>
      <c r="C1701" s="70"/>
      <c r="D1701" s="71"/>
      <c r="E1701" s="71"/>
      <c r="F1701" s="71"/>
      <c r="G1701" s="179" t="e">
        <f>VLOOKUP(A1701,LNST!$A$3:$T$1625,20,FALSE)</f>
        <v>#N/A</v>
      </c>
      <c r="H1701" s="21" t="e">
        <f t="shared" si="52"/>
        <v>#N/A</v>
      </c>
      <c r="I1701" s="21" t="e">
        <f t="shared" si="53"/>
        <v>#N/A</v>
      </c>
    </row>
    <row r="1702" spans="1:9">
      <c r="A1702" s="70"/>
      <c r="B1702" s="70"/>
      <c r="C1702" s="70"/>
      <c r="D1702" s="71"/>
      <c r="E1702" s="71"/>
      <c r="F1702" s="71"/>
      <c r="G1702" s="179" t="e">
        <f>VLOOKUP(A1702,LNST!$A$3:$T$1625,20,FALSE)</f>
        <v>#N/A</v>
      </c>
      <c r="H1702" s="21" t="e">
        <f t="shared" si="52"/>
        <v>#N/A</v>
      </c>
      <c r="I1702" s="21" t="e">
        <f t="shared" si="53"/>
        <v>#N/A</v>
      </c>
    </row>
    <row r="1703" spans="1:9">
      <c r="A1703" s="70"/>
      <c r="B1703" s="70"/>
      <c r="C1703" s="70"/>
      <c r="D1703" s="71"/>
      <c r="E1703" s="71"/>
      <c r="F1703" s="71"/>
      <c r="G1703" s="179" t="e">
        <f>VLOOKUP(A1703,LNST!$A$3:$T$1625,20,FALSE)</f>
        <v>#N/A</v>
      </c>
      <c r="H1703" s="21" t="e">
        <f t="shared" si="52"/>
        <v>#N/A</v>
      </c>
      <c r="I1703" s="21" t="e">
        <f t="shared" si="53"/>
        <v>#N/A</v>
      </c>
    </row>
    <row r="1704" spans="1:9">
      <c r="A1704" s="70"/>
      <c r="B1704" s="70"/>
      <c r="C1704" s="70"/>
      <c r="D1704" s="71"/>
      <c r="E1704" s="71"/>
      <c r="F1704" s="71"/>
      <c r="G1704" s="179" t="e">
        <f>VLOOKUP(A1704,LNST!$A$3:$T$1625,20,FALSE)</f>
        <v>#N/A</v>
      </c>
      <c r="H1704" s="21" t="e">
        <f t="shared" si="52"/>
        <v>#N/A</v>
      </c>
      <c r="I1704" s="21" t="e">
        <f t="shared" si="53"/>
        <v>#N/A</v>
      </c>
    </row>
    <row r="1705" spans="1:9">
      <c r="A1705" s="70"/>
      <c r="B1705" s="70"/>
      <c r="C1705" s="70"/>
      <c r="D1705" s="71"/>
      <c r="E1705" s="71"/>
      <c r="F1705" s="71"/>
      <c r="G1705" s="179" t="e">
        <f>VLOOKUP(A1705,LNST!$A$3:$T$1625,20,FALSE)</f>
        <v>#N/A</v>
      </c>
      <c r="H1705" s="21" t="e">
        <f t="shared" si="52"/>
        <v>#N/A</v>
      </c>
      <c r="I1705" s="21" t="e">
        <f t="shared" si="53"/>
        <v>#N/A</v>
      </c>
    </row>
    <row r="1706" spans="1:9">
      <c r="A1706" s="70"/>
      <c r="B1706" s="70"/>
      <c r="C1706" s="70"/>
      <c r="D1706" s="71"/>
      <c r="E1706" s="71"/>
      <c r="F1706" s="71"/>
      <c r="G1706" s="179" t="e">
        <f>VLOOKUP(A1706,LNST!$A$3:$T$1625,20,FALSE)</f>
        <v>#N/A</v>
      </c>
      <c r="H1706" s="21" t="e">
        <f t="shared" si="52"/>
        <v>#N/A</v>
      </c>
      <c r="I1706" s="21" t="e">
        <f t="shared" si="53"/>
        <v>#N/A</v>
      </c>
    </row>
    <row r="1707" spans="1:9">
      <c r="A1707" s="70"/>
      <c r="B1707" s="70"/>
      <c r="C1707" s="70"/>
      <c r="D1707" s="71"/>
      <c r="E1707" s="71"/>
      <c r="F1707" s="71"/>
      <c r="G1707" s="179" t="e">
        <f>VLOOKUP(A1707,LNST!$A$3:$T$1625,20,FALSE)</f>
        <v>#N/A</v>
      </c>
      <c r="H1707" s="21" t="e">
        <f t="shared" si="52"/>
        <v>#N/A</v>
      </c>
      <c r="I1707" s="21" t="e">
        <f t="shared" si="53"/>
        <v>#N/A</v>
      </c>
    </row>
    <row r="1708" spans="1:9">
      <c r="A1708" s="70"/>
      <c r="B1708" s="70"/>
      <c r="C1708" s="70"/>
      <c r="D1708" s="71"/>
      <c r="E1708" s="71"/>
      <c r="F1708" s="71"/>
      <c r="G1708" s="179" t="e">
        <f>VLOOKUP(A1708,LNST!$A$3:$T$1625,20,FALSE)</f>
        <v>#N/A</v>
      </c>
      <c r="H1708" s="21" t="e">
        <f t="shared" si="52"/>
        <v>#N/A</v>
      </c>
      <c r="I1708" s="21" t="e">
        <f t="shared" si="53"/>
        <v>#N/A</v>
      </c>
    </row>
    <row r="1709" spans="1:9">
      <c r="A1709" s="70"/>
      <c r="B1709" s="70"/>
      <c r="C1709" s="70"/>
      <c r="D1709" s="71"/>
      <c r="E1709" s="71"/>
      <c r="F1709" s="71"/>
      <c r="G1709" s="179" t="e">
        <f>VLOOKUP(A1709,LNST!$A$3:$T$1625,20,FALSE)</f>
        <v>#N/A</v>
      </c>
      <c r="H1709" s="21" t="e">
        <f t="shared" si="52"/>
        <v>#N/A</v>
      </c>
      <c r="I1709" s="21" t="e">
        <f t="shared" si="53"/>
        <v>#N/A</v>
      </c>
    </row>
    <row r="1710" spans="1:9">
      <c r="A1710" s="70"/>
      <c r="B1710" s="70"/>
      <c r="C1710" s="70"/>
      <c r="D1710" s="71"/>
      <c r="E1710" s="71"/>
      <c r="F1710" s="71"/>
      <c r="G1710" s="179" t="e">
        <f>VLOOKUP(A1710,LNST!$A$3:$T$1625,20,FALSE)</f>
        <v>#N/A</v>
      </c>
      <c r="H1710" s="21" t="e">
        <f t="shared" si="52"/>
        <v>#N/A</v>
      </c>
      <c r="I1710" s="21" t="e">
        <f t="shared" si="53"/>
        <v>#N/A</v>
      </c>
    </row>
    <row r="1711" spans="1:9">
      <c r="A1711" s="70"/>
      <c r="B1711" s="70"/>
      <c r="C1711" s="70"/>
      <c r="D1711" s="71"/>
      <c r="E1711" s="71"/>
      <c r="F1711" s="71"/>
      <c r="G1711" s="179" t="e">
        <f>VLOOKUP(A1711,LNST!$A$3:$T$1625,20,FALSE)</f>
        <v>#N/A</v>
      </c>
      <c r="H1711" s="21" t="e">
        <f t="shared" si="52"/>
        <v>#N/A</v>
      </c>
      <c r="I1711" s="21" t="e">
        <f t="shared" si="53"/>
        <v>#N/A</v>
      </c>
    </row>
    <row r="1712" spans="1:9">
      <c r="A1712" s="70"/>
      <c r="B1712" s="70"/>
      <c r="C1712" s="70"/>
      <c r="D1712" s="71"/>
      <c r="E1712" s="71"/>
      <c r="F1712" s="71"/>
      <c r="G1712" s="179" t="e">
        <f>VLOOKUP(A1712,LNST!$A$3:$T$1625,20,FALSE)</f>
        <v>#N/A</v>
      </c>
      <c r="H1712" s="21" t="e">
        <f t="shared" si="52"/>
        <v>#N/A</v>
      </c>
      <c r="I1712" s="21" t="e">
        <f t="shared" si="53"/>
        <v>#N/A</v>
      </c>
    </row>
    <row r="1713" spans="1:9">
      <c r="A1713" s="70"/>
      <c r="B1713" s="70"/>
      <c r="C1713" s="70"/>
      <c r="D1713" s="71"/>
      <c r="E1713" s="71"/>
      <c r="F1713" s="71"/>
      <c r="G1713" s="179" t="e">
        <f>VLOOKUP(A1713,LNST!$A$3:$T$1625,20,FALSE)</f>
        <v>#N/A</v>
      </c>
      <c r="H1713" s="21" t="e">
        <f t="shared" si="52"/>
        <v>#N/A</v>
      </c>
      <c r="I1713" s="21" t="e">
        <f t="shared" si="53"/>
        <v>#N/A</v>
      </c>
    </row>
    <row r="1714" spans="1:9">
      <c r="A1714" s="70"/>
      <c r="B1714" s="70"/>
      <c r="C1714" s="70"/>
      <c r="D1714" s="71"/>
      <c r="E1714" s="71"/>
      <c r="F1714" s="71"/>
      <c r="G1714" s="179" t="e">
        <f>VLOOKUP(A1714,LNST!$A$3:$T$1625,20,FALSE)</f>
        <v>#N/A</v>
      </c>
      <c r="H1714" s="21" t="e">
        <f t="shared" si="52"/>
        <v>#N/A</v>
      </c>
      <c r="I1714" s="21" t="e">
        <f t="shared" si="53"/>
        <v>#N/A</v>
      </c>
    </row>
    <row r="1715" spans="1:9">
      <c r="A1715" s="70"/>
      <c r="B1715" s="70"/>
      <c r="C1715" s="70"/>
      <c r="D1715" s="71"/>
      <c r="E1715" s="71"/>
      <c r="F1715" s="71"/>
      <c r="G1715" s="179" t="e">
        <f>VLOOKUP(A1715,LNST!$A$3:$T$1625,20,FALSE)</f>
        <v>#N/A</v>
      </c>
      <c r="H1715" s="21" t="e">
        <f t="shared" si="52"/>
        <v>#N/A</v>
      </c>
      <c r="I1715" s="21" t="e">
        <f t="shared" si="53"/>
        <v>#N/A</v>
      </c>
    </row>
    <row r="1716" spans="1:9">
      <c r="A1716" s="70"/>
      <c r="B1716" s="70"/>
      <c r="C1716" s="70"/>
      <c r="D1716" s="71"/>
      <c r="E1716" s="71"/>
      <c r="F1716" s="71"/>
      <c r="G1716" s="179" t="e">
        <f>VLOOKUP(A1716,LNST!$A$3:$T$1625,20,FALSE)</f>
        <v>#N/A</v>
      </c>
      <c r="H1716" s="21" t="e">
        <f t="shared" si="52"/>
        <v>#N/A</v>
      </c>
      <c r="I1716" s="21" t="e">
        <f t="shared" si="53"/>
        <v>#N/A</v>
      </c>
    </row>
    <row r="1717" spans="1:9">
      <c r="A1717" s="70"/>
      <c r="B1717" s="70"/>
      <c r="C1717" s="70"/>
      <c r="D1717" s="71"/>
      <c r="E1717" s="71"/>
      <c r="F1717" s="71"/>
      <c r="G1717" s="179" t="e">
        <f>VLOOKUP(A1717,LNST!$A$3:$T$1625,20,FALSE)</f>
        <v>#N/A</v>
      </c>
      <c r="H1717" s="21" t="e">
        <f t="shared" si="52"/>
        <v>#N/A</v>
      </c>
      <c r="I1717" s="21" t="e">
        <f t="shared" si="53"/>
        <v>#N/A</v>
      </c>
    </row>
    <row r="1718" spans="1:9">
      <c r="A1718" s="70"/>
      <c r="B1718" s="70"/>
      <c r="C1718" s="70"/>
      <c r="D1718" s="71"/>
      <c r="E1718" s="71"/>
      <c r="F1718" s="71"/>
      <c r="G1718" s="179" t="e">
        <f>VLOOKUP(A1718,LNST!$A$3:$T$1625,20,FALSE)</f>
        <v>#N/A</v>
      </c>
      <c r="H1718" s="21" t="e">
        <f t="shared" si="52"/>
        <v>#N/A</v>
      </c>
      <c r="I1718" s="21" t="e">
        <f t="shared" si="53"/>
        <v>#N/A</v>
      </c>
    </row>
    <row r="1719" spans="1:9">
      <c r="A1719" s="70"/>
      <c r="B1719" s="70"/>
      <c r="C1719" s="70"/>
      <c r="D1719" s="71"/>
      <c r="E1719" s="71"/>
      <c r="F1719" s="71"/>
      <c r="G1719" s="179" t="e">
        <f>VLOOKUP(A1719,LNST!$A$3:$T$1625,20,FALSE)</f>
        <v>#N/A</v>
      </c>
      <c r="H1719" s="21" t="e">
        <f t="shared" si="52"/>
        <v>#N/A</v>
      </c>
      <c r="I1719" s="21" t="e">
        <f t="shared" si="53"/>
        <v>#N/A</v>
      </c>
    </row>
    <row r="1720" spans="1:9">
      <c r="A1720" s="70"/>
      <c r="B1720" s="70"/>
      <c r="C1720" s="70"/>
      <c r="D1720" s="71"/>
      <c r="E1720" s="71"/>
      <c r="F1720" s="71"/>
      <c r="G1720" s="179" t="e">
        <f>VLOOKUP(A1720,LNST!$A$3:$T$1625,20,FALSE)</f>
        <v>#N/A</v>
      </c>
      <c r="H1720" s="21" t="e">
        <f t="shared" si="52"/>
        <v>#N/A</v>
      </c>
      <c r="I1720" s="21" t="e">
        <f t="shared" si="53"/>
        <v>#N/A</v>
      </c>
    </row>
    <row r="1721" spans="1:9">
      <c r="A1721" s="70"/>
      <c r="B1721" s="70"/>
      <c r="C1721" s="70"/>
      <c r="D1721" s="71"/>
      <c r="E1721" s="71"/>
      <c r="F1721" s="71"/>
      <c r="G1721" s="179" t="e">
        <f>VLOOKUP(A1721,LNST!$A$3:$T$1625,20,FALSE)</f>
        <v>#N/A</v>
      </c>
      <c r="H1721" s="21" t="e">
        <f t="shared" si="52"/>
        <v>#N/A</v>
      </c>
      <c r="I1721" s="21" t="e">
        <f t="shared" si="53"/>
        <v>#N/A</v>
      </c>
    </row>
    <row r="1722" spans="1:9">
      <c r="A1722" s="70"/>
      <c r="B1722" s="70"/>
      <c r="C1722" s="70"/>
      <c r="D1722" s="71"/>
      <c r="E1722" s="71"/>
      <c r="F1722" s="71"/>
      <c r="G1722" s="179" t="e">
        <f>VLOOKUP(A1722,LNST!$A$3:$T$1625,20,FALSE)</f>
        <v>#N/A</v>
      </c>
      <c r="H1722" s="21" t="e">
        <f t="shared" si="52"/>
        <v>#N/A</v>
      </c>
      <c r="I1722" s="21" t="e">
        <f t="shared" si="53"/>
        <v>#N/A</v>
      </c>
    </row>
    <row r="1723" spans="1:9">
      <c r="A1723" s="70"/>
      <c r="B1723" s="70"/>
      <c r="C1723" s="70"/>
      <c r="D1723" s="71"/>
      <c r="E1723" s="71"/>
      <c r="F1723" s="71"/>
      <c r="G1723" s="179" t="e">
        <f>VLOOKUP(A1723,LNST!$A$3:$T$1625,20,FALSE)</f>
        <v>#N/A</v>
      </c>
      <c r="H1723" s="21" t="e">
        <f t="shared" si="52"/>
        <v>#N/A</v>
      </c>
      <c r="I1723" s="21" t="e">
        <f t="shared" si="53"/>
        <v>#N/A</v>
      </c>
    </row>
    <row r="1724" spans="1:9">
      <c r="A1724" s="70"/>
      <c r="B1724" s="70"/>
      <c r="C1724" s="70"/>
      <c r="D1724" s="71"/>
      <c r="E1724" s="71"/>
      <c r="F1724" s="71"/>
      <c r="G1724" s="179" t="e">
        <f>VLOOKUP(A1724,LNST!$A$3:$T$1625,20,FALSE)</f>
        <v>#N/A</v>
      </c>
      <c r="H1724" s="21" t="e">
        <f t="shared" si="52"/>
        <v>#N/A</v>
      </c>
      <c r="I1724" s="21" t="e">
        <f t="shared" si="53"/>
        <v>#N/A</v>
      </c>
    </row>
    <row r="1725" spans="1:9">
      <c r="A1725" s="70"/>
      <c r="B1725" s="70"/>
      <c r="C1725" s="70"/>
      <c r="D1725" s="71"/>
      <c r="E1725" s="71"/>
      <c r="F1725" s="71"/>
      <c r="G1725" s="179" t="e">
        <f>VLOOKUP(A1725,LNST!$A$3:$T$1625,20,FALSE)</f>
        <v>#N/A</v>
      </c>
      <c r="H1725" s="21" t="e">
        <f t="shared" si="52"/>
        <v>#N/A</v>
      </c>
      <c r="I1725" s="21" t="e">
        <f t="shared" si="53"/>
        <v>#N/A</v>
      </c>
    </row>
    <row r="1726" spans="1:9">
      <c r="A1726" s="70"/>
      <c r="B1726" s="70"/>
      <c r="C1726" s="70"/>
      <c r="D1726" s="71"/>
      <c r="E1726" s="71"/>
      <c r="F1726" s="71"/>
      <c r="G1726" s="179" t="e">
        <f>VLOOKUP(A1726,LNST!$A$3:$T$1625,20,FALSE)</f>
        <v>#N/A</v>
      </c>
      <c r="H1726" s="21" t="e">
        <f t="shared" si="52"/>
        <v>#N/A</v>
      </c>
      <c r="I1726" s="21" t="e">
        <f t="shared" si="53"/>
        <v>#N/A</v>
      </c>
    </row>
    <row r="1727" spans="1:9">
      <c r="A1727" s="70"/>
      <c r="B1727" s="70"/>
      <c r="C1727" s="70"/>
      <c r="D1727" s="71"/>
      <c r="E1727" s="71"/>
      <c r="F1727" s="71"/>
      <c r="G1727" s="179" t="e">
        <f>VLOOKUP(A1727,LNST!$A$3:$T$1625,20,FALSE)</f>
        <v>#N/A</v>
      </c>
      <c r="H1727" s="21" t="e">
        <f t="shared" si="52"/>
        <v>#N/A</v>
      </c>
      <c r="I1727" s="21" t="e">
        <f t="shared" si="53"/>
        <v>#N/A</v>
      </c>
    </row>
    <row r="1728" spans="1:9">
      <c r="A1728" s="70"/>
      <c r="B1728" s="70"/>
      <c r="C1728" s="70"/>
      <c r="D1728" s="71"/>
      <c r="E1728" s="71"/>
      <c r="F1728" s="71"/>
      <c r="G1728" s="179" t="e">
        <f>VLOOKUP(A1728,LNST!$A$3:$T$1625,20,FALSE)</f>
        <v>#N/A</v>
      </c>
      <c r="H1728" s="21" t="e">
        <f t="shared" si="52"/>
        <v>#N/A</v>
      </c>
      <c r="I1728" s="21" t="e">
        <f t="shared" si="53"/>
        <v>#N/A</v>
      </c>
    </row>
    <row r="1729" spans="1:9">
      <c r="A1729" s="70"/>
      <c r="B1729" s="70"/>
      <c r="C1729" s="70"/>
      <c r="D1729" s="71"/>
      <c r="E1729" s="71"/>
      <c r="F1729" s="71"/>
      <c r="G1729" s="179" t="e">
        <f>VLOOKUP(A1729,LNST!$A$3:$T$1625,20,FALSE)</f>
        <v>#N/A</v>
      </c>
      <c r="H1729" s="21" t="e">
        <f t="shared" si="52"/>
        <v>#N/A</v>
      </c>
      <c r="I1729" s="21" t="e">
        <f t="shared" si="53"/>
        <v>#N/A</v>
      </c>
    </row>
    <row r="1730" spans="1:9">
      <c r="A1730" s="70"/>
      <c r="B1730" s="70"/>
      <c r="C1730" s="70"/>
      <c r="D1730" s="71"/>
      <c r="E1730" s="71"/>
      <c r="F1730" s="71"/>
      <c r="G1730" s="179" t="e">
        <f>VLOOKUP(A1730,LNST!$A$3:$T$1625,20,FALSE)</f>
        <v>#N/A</v>
      </c>
      <c r="H1730" s="21" t="e">
        <f t="shared" si="52"/>
        <v>#N/A</v>
      </c>
      <c r="I1730" s="21" t="e">
        <f t="shared" si="53"/>
        <v>#N/A</v>
      </c>
    </row>
    <row r="1731" spans="1:9">
      <c r="A1731" s="18"/>
      <c r="B1731" s="18"/>
      <c r="C1731" s="18"/>
      <c r="D1731" s="19"/>
      <c r="E1731" s="19"/>
      <c r="F1731" s="19"/>
      <c r="G1731" s="179" t="e">
        <f>VLOOKUP(A1731,LNST!$A$3:$T$1625,20,FALSE)</f>
        <v>#N/A</v>
      </c>
      <c r="H1731" s="21"/>
      <c r="I1731" s="21" t="e">
        <f>(1+(G1731-D1731)/ABS(D1731))^(1/3)-1</f>
        <v>#N/A</v>
      </c>
    </row>
    <row r="1732" spans="1:9">
      <c r="A1732" s="18"/>
      <c r="B1732" s="18"/>
      <c r="C1732" s="18"/>
      <c r="D1732" s="19"/>
      <c r="E1732" s="19"/>
      <c r="F1732" s="19"/>
      <c r="G1732" s="179" t="e">
        <f>VLOOKUP(A1732,LNST!$A$3:$T$1625,20,FALSE)</f>
        <v>#N/A</v>
      </c>
      <c r="H1732" s="21"/>
      <c r="I1732" s="21" t="e">
        <f>(1+(G1732-D1732)/ABS(D1732))^(1/3)-1</f>
        <v>#N/A</v>
      </c>
    </row>
    <row r="1733" spans="1:9">
      <c r="A1733" s="18"/>
      <c r="B1733" s="18"/>
      <c r="C1733" s="18"/>
      <c r="D1733" s="19"/>
      <c r="E1733" s="19"/>
      <c r="F1733" s="19"/>
      <c r="G1733" s="179" t="e">
        <f>VLOOKUP(A1733,LNST!$A$3:$T$1625,20,FALSE)</f>
        <v>#N/A</v>
      </c>
    </row>
    <row r="1734" spans="1:9">
      <c r="A1734" s="18"/>
      <c r="B1734" s="18"/>
      <c r="C1734" s="18"/>
      <c r="D1734" s="19"/>
      <c r="E1734" s="19"/>
      <c r="F1734" s="19"/>
      <c r="G1734" s="179" t="e">
        <f>VLOOKUP(A1734,LNST!$A$3:$T$1625,20,FALSE)</f>
        <v>#N/A</v>
      </c>
    </row>
    <row r="1735" spans="1:9">
      <c r="A1735" s="18"/>
      <c r="B1735" s="18"/>
      <c r="C1735" s="18"/>
      <c r="D1735" s="19"/>
      <c r="E1735" s="19"/>
      <c r="F1735" s="19"/>
      <c r="G1735" s="179" t="e">
        <f>VLOOKUP(A1735,LNST!$A$3:$T$1625,20,FALSE)</f>
        <v>#N/A</v>
      </c>
    </row>
    <row r="1736" spans="1:9">
      <c r="A1736" s="18"/>
      <c r="B1736" s="18"/>
      <c r="C1736" s="18"/>
      <c r="D1736" s="19"/>
      <c r="E1736" s="19"/>
      <c r="F1736" s="19"/>
      <c r="G1736" s="179" t="e">
        <f>VLOOKUP(A1736,LNST!$A$3:$T$1625,20,FALSE)</f>
        <v>#N/A</v>
      </c>
    </row>
    <row r="1737" spans="1:9">
      <c r="A1737" s="18"/>
      <c r="B1737" s="18"/>
      <c r="C1737" s="18"/>
      <c r="D1737" s="19"/>
      <c r="E1737" s="19"/>
      <c r="F1737" s="19"/>
      <c r="G1737" s="179" t="e">
        <f>VLOOKUP(A1737,LNST!$A$3:$T$1625,20,FALSE)</f>
        <v>#N/A</v>
      </c>
    </row>
    <row r="1738" spans="1:9">
      <c r="A1738" s="18"/>
      <c r="B1738" s="18"/>
      <c r="C1738" s="18"/>
      <c r="D1738" s="19"/>
      <c r="E1738" s="19"/>
      <c r="F1738" s="19"/>
      <c r="G1738" s="179" t="e">
        <f>VLOOKUP(A1738,LNST!$A$3:$T$1625,20,FALSE)</f>
        <v>#N/A</v>
      </c>
    </row>
    <row r="1739" spans="1:9">
      <c r="A1739" s="18"/>
      <c r="B1739" s="18"/>
      <c r="C1739" s="18"/>
      <c r="D1739" s="19"/>
      <c r="E1739" s="19"/>
      <c r="F1739" s="19"/>
      <c r="G1739" s="179" t="e">
        <f>VLOOKUP(A1739,LNST!$A$3:$T$1625,20,FALSE)</f>
        <v>#N/A</v>
      </c>
    </row>
    <row r="1740" spans="1:9">
      <c r="A1740" s="18"/>
      <c r="B1740" s="18"/>
      <c r="C1740" s="18"/>
      <c r="D1740" s="19"/>
      <c r="E1740" s="19"/>
      <c r="F1740" s="19"/>
      <c r="G1740" s="179" t="e">
        <f>VLOOKUP(A1740,LNST!$A$3:$T$1625,20,FALSE)</f>
        <v>#N/A</v>
      </c>
    </row>
    <row r="1741" spans="1:9">
      <c r="A1741" s="18"/>
      <c r="B1741" s="18"/>
      <c r="C1741" s="18"/>
      <c r="D1741" s="19"/>
      <c r="E1741" s="19"/>
      <c r="F1741" s="19"/>
      <c r="G1741" s="19"/>
    </row>
    <row r="1742" spans="1:9">
      <c r="A1742" s="18"/>
      <c r="B1742" s="18"/>
      <c r="C1742" s="18"/>
      <c r="D1742" s="19"/>
      <c r="E1742" s="19"/>
      <c r="F1742" s="19"/>
      <c r="G1742" s="19"/>
    </row>
    <row r="1743" spans="1:9">
      <c r="A1743" s="18"/>
      <c r="B1743" s="18"/>
      <c r="C1743" s="18"/>
      <c r="D1743" s="19"/>
      <c r="E1743" s="19"/>
      <c r="F1743" s="19"/>
      <c r="G1743" s="19"/>
    </row>
    <row r="1744" spans="1:9">
      <c r="A1744" s="18"/>
      <c r="B1744" s="18"/>
      <c r="C1744" s="18"/>
      <c r="D1744" s="19"/>
      <c r="E1744" s="19"/>
      <c r="F1744" s="19"/>
      <c r="G1744" s="19"/>
    </row>
    <row r="1745" spans="1:7">
      <c r="A1745" s="18"/>
      <c r="B1745" s="18"/>
      <c r="C1745" s="18"/>
      <c r="D1745" s="19"/>
      <c r="E1745" s="19"/>
      <c r="F1745" s="19"/>
      <c r="G1745" s="19"/>
    </row>
    <row r="1746" spans="1:7">
      <c r="A1746" s="18"/>
      <c r="B1746" s="18"/>
      <c r="C1746" s="18"/>
      <c r="D1746" s="19"/>
      <c r="E1746" s="19"/>
      <c r="F1746" s="19"/>
      <c r="G1746" s="19"/>
    </row>
    <row r="1747" spans="1:7">
      <c r="A1747" s="18"/>
      <c r="B1747" s="18"/>
      <c r="C1747" s="18"/>
      <c r="D1747" s="19"/>
      <c r="E1747" s="19"/>
      <c r="F1747" s="19"/>
      <c r="G1747" s="19"/>
    </row>
    <row r="1748" spans="1:7">
      <c r="A1748" s="18"/>
      <c r="B1748" s="18"/>
      <c r="C1748" s="18"/>
      <c r="D1748" s="19"/>
      <c r="E1748" s="19"/>
      <c r="F1748" s="19"/>
      <c r="G1748" s="19"/>
    </row>
    <row r="1749" spans="1:7">
      <c r="A1749" s="18"/>
      <c r="B1749" s="18"/>
      <c r="C1749" s="18"/>
      <c r="D1749" s="19"/>
      <c r="E1749" s="19"/>
      <c r="F1749" s="19"/>
      <c r="G1749" s="19"/>
    </row>
    <row r="1750" spans="1:7">
      <c r="A1750" s="18"/>
      <c r="B1750" s="18"/>
      <c r="C1750" s="18"/>
      <c r="D1750" s="19"/>
      <c r="E1750" s="19"/>
      <c r="F1750" s="19"/>
      <c r="G1750" s="19"/>
    </row>
    <row r="1751" spans="1:7">
      <c r="A1751" s="18"/>
      <c r="B1751" s="18"/>
      <c r="C1751" s="18"/>
      <c r="D1751" s="19"/>
      <c r="E1751" s="19"/>
      <c r="F1751" s="19"/>
      <c r="G1751" s="19"/>
    </row>
    <row r="1752" spans="1:7">
      <c r="A1752" s="18"/>
      <c r="B1752" s="18"/>
      <c r="C1752" s="18"/>
      <c r="D1752" s="19"/>
      <c r="E1752" s="19"/>
      <c r="F1752" s="19"/>
      <c r="G1752" s="19"/>
    </row>
    <row r="1753" spans="1:7">
      <c r="A1753" s="18"/>
      <c r="B1753" s="18"/>
      <c r="C1753" s="18"/>
      <c r="D1753" s="19"/>
      <c r="E1753" s="19"/>
      <c r="F1753" s="19"/>
      <c r="G1753" s="19"/>
    </row>
    <row r="1754" spans="1:7">
      <c r="A1754" s="18"/>
      <c r="B1754" s="18"/>
      <c r="C1754" s="18"/>
      <c r="D1754" s="19"/>
      <c r="E1754" s="19"/>
      <c r="F1754" s="19"/>
      <c r="G1754" s="19"/>
    </row>
    <row r="1755" spans="1:7">
      <c r="A1755" s="18"/>
      <c r="B1755" s="18"/>
      <c r="C1755" s="18"/>
      <c r="D1755" s="19"/>
      <c r="E1755" s="19"/>
      <c r="F1755" s="19"/>
      <c r="G1755" s="19"/>
    </row>
    <row r="1756" spans="1:7">
      <c r="A1756" s="18"/>
      <c r="B1756" s="18"/>
      <c r="C1756" s="18"/>
      <c r="D1756" s="19"/>
      <c r="E1756" s="19"/>
      <c r="F1756" s="19"/>
      <c r="G1756" s="19"/>
    </row>
    <row r="1757" spans="1:7">
      <c r="A1757" s="18"/>
      <c r="B1757" s="18"/>
      <c r="C1757" s="18"/>
      <c r="D1757" s="19"/>
      <c r="E1757" s="19"/>
      <c r="F1757" s="19"/>
      <c r="G1757" s="19"/>
    </row>
    <row r="1758" spans="1:7">
      <c r="A1758" s="18"/>
      <c r="B1758" s="18"/>
      <c r="C1758" s="18"/>
      <c r="D1758" s="19"/>
      <c r="E1758" s="19"/>
      <c r="F1758" s="19"/>
      <c r="G1758" s="19"/>
    </row>
    <row r="1759" spans="1:7">
      <c r="A1759" s="18"/>
      <c r="B1759" s="18"/>
      <c r="C1759" s="18"/>
      <c r="D1759" s="19"/>
      <c r="E1759" s="19"/>
      <c r="F1759" s="19"/>
      <c r="G1759" s="19"/>
    </row>
    <row r="1760" spans="1:7">
      <c r="A1760" s="18"/>
      <c r="B1760" s="18"/>
      <c r="C1760" s="18"/>
      <c r="D1760" s="19"/>
      <c r="E1760" s="19"/>
      <c r="F1760" s="19"/>
      <c r="G1760" s="19"/>
    </row>
    <row r="1761" spans="1:7">
      <c r="A1761" s="18"/>
      <c r="B1761" s="18"/>
      <c r="C1761" s="18"/>
      <c r="D1761" s="19"/>
      <c r="E1761" s="19"/>
      <c r="F1761" s="19"/>
      <c r="G1761" s="19"/>
    </row>
    <row r="1762" spans="1:7">
      <c r="A1762" s="18"/>
      <c r="B1762" s="18"/>
      <c r="C1762" s="18"/>
      <c r="D1762" s="19"/>
      <c r="E1762" s="19"/>
      <c r="F1762" s="19"/>
      <c r="G1762" s="19"/>
    </row>
    <row r="1763" spans="1:7">
      <c r="A1763" s="18"/>
      <c r="B1763" s="18"/>
      <c r="C1763" s="18"/>
      <c r="D1763" s="19"/>
      <c r="E1763" s="19"/>
      <c r="F1763" s="19"/>
      <c r="G1763" s="19"/>
    </row>
    <row r="1764" spans="1:7">
      <c r="A1764" s="18"/>
      <c r="B1764" s="18"/>
      <c r="C1764" s="18"/>
      <c r="D1764" s="19"/>
      <c r="E1764" s="19"/>
      <c r="F1764" s="19"/>
      <c r="G1764" s="1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 filterMode="1"/>
  <dimension ref="A1:AB1767"/>
  <sheetViews>
    <sheetView zoomScaleNormal="100" workbookViewId="0">
      <pane xSplit="1" ySplit="2" topLeftCell="B327" activePane="bottomRight" state="frozen"/>
      <selection activeCell="B6" sqref="B6:F7"/>
      <selection pane="topRight" activeCell="B6" sqref="B6:F7"/>
      <selection pane="bottomLeft" activeCell="B6" sqref="B6:F7"/>
      <selection pane="bottomRight" activeCell="B763" sqref="B763"/>
    </sheetView>
  </sheetViews>
  <sheetFormatPr baseColWidth="10" defaultColWidth="13.1640625" defaultRowHeight="15"/>
  <cols>
    <col min="1" max="1" width="6.83203125" style="53" customWidth="1"/>
    <col min="2" max="2" width="26.83203125" style="20" customWidth="1"/>
    <col min="3" max="3" width="28.5" style="20" customWidth="1"/>
    <col min="4" max="4" width="17" style="20" customWidth="1"/>
    <col min="5" max="5" width="7.5" style="20" customWidth="1"/>
    <col min="6" max="6" width="7.33203125" style="20" bestFit="1" customWidth="1"/>
    <col min="7" max="7" width="7.5" style="20" customWidth="1"/>
    <col min="8" max="11" width="7.5" customWidth="1"/>
    <col min="12" max="12" width="8.83203125" customWidth="1"/>
    <col min="13" max="19" width="11" customWidth="1"/>
    <col min="20" max="23" width="10.5" hidden="1" customWidth="1"/>
    <col min="24" max="25" width="11.83203125" hidden="1" customWidth="1"/>
  </cols>
  <sheetData>
    <row r="1" spans="1:28" ht="17">
      <c r="D1" s="212" t="s">
        <v>733</v>
      </c>
      <c r="E1" s="212"/>
      <c r="F1" s="212"/>
      <c r="G1" s="212"/>
      <c r="H1" s="213" t="s">
        <v>734</v>
      </c>
      <c r="I1" s="213"/>
      <c r="J1" s="213"/>
      <c r="K1" s="213"/>
      <c r="L1" s="212" t="s">
        <v>3480</v>
      </c>
      <c r="M1" s="212"/>
      <c r="N1" s="212"/>
      <c r="O1" s="212"/>
      <c r="P1" s="213" t="s">
        <v>3481</v>
      </c>
      <c r="Q1" s="213"/>
      <c r="R1" s="213"/>
      <c r="S1" s="213"/>
      <c r="T1" s="214" t="s">
        <v>3479</v>
      </c>
      <c r="U1" s="214"/>
      <c r="V1" s="214"/>
      <c r="W1" s="214"/>
      <c r="X1" s="211" t="s">
        <v>3482</v>
      </c>
      <c r="Y1" s="211"/>
      <c r="AB1" s="161" t="s">
        <v>3659</v>
      </c>
    </row>
    <row r="2" spans="1:28" s="44" customFormat="1" ht="21" customHeight="1">
      <c r="A2" s="54" t="s">
        <v>711</v>
      </c>
      <c r="B2" s="52" t="s">
        <v>712</v>
      </c>
      <c r="C2" s="52" t="s">
        <v>732</v>
      </c>
      <c r="D2" s="47" t="s">
        <v>713</v>
      </c>
      <c r="E2" s="47" t="s">
        <v>714</v>
      </c>
      <c r="F2" s="47" t="s">
        <v>715</v>
      </c>
      <c r="G2" s="47" t="s">
        <v>716</v>
      </c>
      <c r="H2" s="49" t="s">
        <v>713</v>
      </c>
      <c r="I2" s="49" t="s">
        <v>714</v>
      </c>
      <c r="J2" s="49" t="s">
        <v>715</v>
      </c>
      <c r="K2" s="49" t="s">
        <v>716</v>
      </c>
      <c r="L2" s="47" t="s">
        <v>713</v>
      </c>
      <c r="M2" s="47" t="s">
        <v>714</v>
      </c>
      <c r="N2" s="47" t="s">
        <v>715</v>
      </c>
      <c r="O2" s="47" t="s">
        <v>716</v>
      </c>
      <c r="P2" s="49" t="s">
        <v>713</v>
      </c>
      <c r="Q2" s="49" t="s">
        <v>714</v>
      </c>
      <c r="R2" s="49" t="s">
        <v>715</v>
      </c>
      <c r="S2" s="49" t="s">
        <v>716</v>
      </c>
      <c r="T2" s="48" t="s">
        <v>713</v>
      </c>
      <c r="U2" s="48" t="s">
        <v>714</v>
      </c>
      <c r="V2" s="48" t="s">
        <v>715</v>
      </c>
      <c r="W2" s="48" t="s">
        <v>716</v>
      </c>
      <c r="X2" s="50" t="s">
        <v>3550</v>
      </c>
      <c r="Y2" s="50" t="s">
        <v>3478</v>
      </c>
      <c r="Z2" s="51" t="s">
        <v>3477</v>
      </c>
      <c r="AA2" s="163" t="s">
        <v>760</v>
      </c>
      <c r="AB2" s="160" t="s">
        <v>3876</v>
      </c>
    </row>
    <row r="3" spans="1:28" hidden="1">
      <c r="A3" s="18" t="s">
        <v>3705</v>
      </c>
      <c r="B3" s="18" t="s">
        <v>3706</v>
      </c>
      <c r="C3" s="154" t="str">
        <f>VLOOKUP(A3,'GIÁ CP'!$K$2:$M$2000,3,FALSE)</f>
        <v xml:space="preserve">Xây dựng </v>
      </c>
      <c r="D3" s="43" t="e">
        <f>VLOOKUP($A3,'Doanh thu'!$A$3:$Q$2000,9,FALSE)/1000000000</f>
        <v>#N/A</v>
      </c>
      <c r="E3" s="43" t="e">
        <f>VLOOKUP($A3,'Doanh thu'!$A$3:$Q$2000,10,FALSE)/1000000000</f>
        <v>#N/A</v>
      </c>
      <c r="F3" s="43" t="e">
        <f>VLOOKUP($A3,'Doanh thu'!$A$3:$Q$2000,11,FALSE)/1000000000</f>
        <v>#N/A</v>
      </c>
      <c r="G3" s="43" t="e">
        <f>VLOOKUP($A3,'Doanh thu'!$A$3:$Q$2000,12,FALSE)/1000000000</f>
        <v>#N/A</v>
      </c>
      <c r="H3" s="43" t="e">
        <f>VLOOKUP($A3,LNST!$A$3:$Q$1635,9,FALSE)/1000000000</f>
        <v>#N/A</v>
      </c>
      <c r="I3" s="43" t="e">
        <f>VLOOKUP($A3,LNST!$A$3:$Q$1635,10,FALSE)/1000000000</f>
        <v>#N/A</v>
      </c>
      <c r="J3" s="43" t="e">
        <f>VLOOKUP($A3,LNST!$A$3:$Q$1635,11,FALSE)/1000000000</f>
        <v>#N/A</v>
      </c>
      <c r="K3" s="43" t="e">
        <f>VLOOKUP($A3,LNST!$A$3:$Q$1635,12,FALSE)/1000000000</f>
        <v>#N/A</v>
      </c>
      <c r="L3" s="45" t="e">
        <f>VLOOKUP($A3,'Doanh thu'!$A$3:$Q$2000,14,FALSE)</f>
        <v>#N/A</v>
      </c>
      <c r="M3" s="45" t="e">
        <f>VLOOKUP($A3,'Doanh thu'!$A$3:$Q$2000,15,FALSE)</f>
        <v>#N/A</v>
      </c>
      <c r="N3" s="45" t="e">
        <f>VLOOKUP($A3,'Doanh thu'!$A$3:$Q$2000,16,FALSE)</f>
        <v>#N/A</v>
      </c>
      <c r="O3" s="45" t="e">
        <f>VLOOKUP($A3,'Doanh thu'!$A$3:$Q$2000,17,FALSE)</f>
        <v>#N/A</v>
      </c>
      <c r="P3" s="45" t="e">
        <f>VLOOKUP($A3,LNST!$A$3:$R$1635,14,FALSE)</f>
        <v>#N/A</v>
      </c>
      <c r="Q3" s="45" t="e">
        <f>VLOOKUP($A3,LNST!$A$3:$R$1635,15,FALSE)</f>
        <v>#N/A</v>
      </c>
      <c r="R3" s="45" t="e">
        <f>VLOOKUP($A3,LNST!$A$3:$R$1635,16,FALSE)</f>
        <v>#N/A</v>
      </c>
      <c r="S3" s="45" t="e">
        <f>VLOOKUP($A3,LNST!$A$3:$R$1635,17,FALSE)</f>
        <v>#N/A</v>
      </c>
      <c r="T3" s="45" t="e">
        <f>VLOOKUP($A3,LNG!$A$2:$H$1999,4,FALSE)/(D3*10^9)</f>
        <v>#N/A</v>
      </c>
      <c r="U3" s="45" t="e">
        <f>VLOOKUP($A3,LNG!$A$2:$H$1999,5,FALSE)/(E3*10^9)</f>
        <v>#N/A</v>
      </c>
      <c r="V3" s="45" t="e">
        <f>VLOOKUP($A3,LNG!$A$2:$H$1999,6,FALSE)/(F3*10^9)</f>
        <v>#N/A</v>
      </c>
      <c r="W3" s="45" t="e">
        <f>VLOOKUP($A3,LNG!$A$2:$H$1999,7,FALSE)/(G3*10^9)</f>
        <v>#N/A</v>
      </c>
      <c r="X3" s="45" t="e">
        <f>VLOOKUP($A3,'LNST năm'!$A$2:$I$2000,8,FALSE)</f>
        <v>#N/A</v>
      </c>
      <c r="Y3" s="45" t="e">
        <f>VLOOKUP($A3,'LNST năm'!$A$2:$I$2000,9,FALSE)</f>
        <v>#N/A</v>
      </c>
      <c r="Z3" s="46" t="e">
        <f>VLOOKUP($A3,LNG!$A$2:$H$1999,9,FALSE)</f>
        <v>#N/A</v>
      </c>
      <c r="AA3" s="162" t="e">
        <f>VLOOKUP($A3,'GIÁ CP'!$A$2:$D$2000,4,FALSE)/Z3</f>
        <v>#N/A</v>
      </c>
    </row>
    <row r="4" spans="1:28" hidden="1">
      <c r="A4" s="18" t="s">
        <v>3665</v>
      </c>
      <c r="B4" s="18" t="s">
        <v>3666</v>
      </c>
      <c r="C4" s="154" t="str">
        <f>VLOOKUP(A4,'GIÁ CP'!$K$2:$M$2000,3,FALSE)</f>
        <v xml:space="preserve">Nuôi trồng nông &amp; hải sản </v>
      </c>
      <c r="D4" s="43" t="e">
        <f>VLOOKUP($A4,'Doanh thu'!$A$3:$Q$2000,9,FALSE)/1000000000</f>
        <v>#N/A</v>
      </c>
      <c r="E4" s="43" t="e">
        <f>VLOOKUP($A4,'Doanh thu'!$A$3:$Q$2000,10,FALSE)/1000000000</f>
        <v>#N/A</v>
      </c>
      <c r="F4" s="43" t="e">
        <f>VLOOKUP($A4,'Doanh thu'!$A$3:$Q$2000,11,FALSE)/1000000000</f>
        <v>#N/A</v>
      </c>
      <c r="G4" s="43" t="e">
        <f>VLOOKUP($A4,'Doanh thu'!$A$3:$Q$2000,12,FALSE)/1000000000</f>
        <v>#N/A</v>
      </c>
      <c r="H4" s="43" t="e">
        <f>VLOOKUP($A4,LNST!$A$3:$Q$1635,9,FALSE)/1000000000</f>
        <v>#N/A</v>
      </c>
      <c r="I4" s="43" t="e">
        <f>VLOOKUP($A4,LNST!$A$3:$Q$1635,10,FALSE)/1000000000</f>
        <v>#N/A</v>
      </c>
      <c r="J4" s="43" t="e">
        <f>VLOOKUP($A4,LNST!$A$3:$Q$1635,11,FALSE)/1000000000</f>
        <v>#N/A</v>
      </c>
      <c r="K4" s="43" t="e">
        <f>VLOOKUP($A4,LNST!$A$3:$Q$1635,12,FALSE)/1000000000</f>
        <v>#N/A</v>
      </c>
      <c r="L4" s="45" t="e">
        <f>VLOOKUP($A4,'Doanh thu'!$A$3:$Q$2000,14,FALSE)</f>
        <v>#N/A</v>
      </c>
      <c r="M4" s="45" t="e">
        <f>VLOOKUP($A4,'Doanh thu'!$A$3:$Q$2000,15,FALSE)</f>
        <v>#N/A</v>
      </c>
      <c r="N4" s="45" t="e">
        <f>VLOOKUP($A4,'Doanh thu'!$A$3:$Q$2000,16,FALSE)</f>
        <v>#N/A</v>
      </c>
      <c r="O4" s="45" t="e">
        <f>VLOOKUP($A4,'Doanh thu'!$A$3:$Q$2000,17,FALSE)</f>
        <v>#N/A</v>
      </c>
      <c r="P4" s="45" t="e">
        <f>VLOOKUP($A4,LNST!$A$3:$R$1635,14,FALSE)</f>
        <v>#N/A</v>
      </c>
      <c r="Q4" s="45" t="e">
        <f>VLOOKUP($A4,LNST!$A$3:$R$1635,15,FALSE)</f>
        <v>#N/A</v>
      </c>
      <c r="R4" s="45" t="e">
        <f>VLOOKUP($A4,LNST!$A$3:$R$1635,16,FALSE)</f>
        <v>#N/A</v>
      </c>
      <c r="S4" s="45" t="e">
        <f>VLOOKUP($A4,LNST!$A$3:$R$1635,17,FALSE)</f>
        <v>#N/A</v>
      </c>
      <c r="T4" s="45" t="e">
        <f>VLOOKUP($A4,LNG!$A$2:$H$1999,4,FALSE)/(D4*10^9)</f>
        <v>#N/A</v>
      </c>
      <c r="U4" s="45" t="e">
        <f>VLOOKUP($A4,LNG!$A$2:$H$1999,5,FALSE)/(E4*10^9)</f>
        <v>#N/A</v>
      </c>
      <c r="V4" s="45" t="e">
        <f>VLOOKUP($A4,LNG!$A$2:$H$1999,6,FALSE)/(F4*10^9)</f>
        <v>#N/A</v>
      </c>
      <c r="W4" s="45" t="e">
        <f>VLOOKUP($A4,LNG!$A$2:$H$1999,7,FALSE)/(G4*10^9)</f>
        <v>#N/A</v>
      </c>
      <c r="X4" s="45" t="e">
        <f>VLOOKUP($A4,'LNST năm'!$A$2:$I$2000,8,FALSE)</f>
        <v>#N/A</v>
      </c>
      <c r="Y4" s="45" t="e">
        <f>VLOOKUP($A4,'LNST năm'!$A$2:$I$2000,9,FALSE)</f>
        <v>#N/A</v>
      </c>
      <c r="Z4" s="46" t="e">
        <f>VLOOKUP($A4,LNG!$A$2:$H$1999,9,FALSE)</f>
        <v>#N/A</v>
      </c>
      <c r="AA4" s="162" t="e">
        <f>VLOOKUP($A4,'GIÁ CP'!$A$2:$D$2000,4,FALSE)/Z4</f>
        <v>#N/A</v>
      </c>
    </row>
    <row r="5" spans="1:28" hidden="1">
      <c r="A5" s="18" t="s">
        <v>3667</v>
      </c>
      <c r="B5" s="18" t="s">
        <v>3685</v>
      </c>
      <c r="C5" s="154" t="str">
        <f>VLOOKUP(A5,'GIÁ CP'!$K$2:$M$2000,3,FALSE)</f>
        <v xml:space="preserve">Thực phẩm </v>
      </c>
      <c r="D5" s="43" t="e">
        <f>VLOOKUP($A5,'Doanh thu'!$A$3:$Q$2000,9,FALSE)/1000000000</f>
        <v>#N/A</v>
      </c>
      <c r="E5" s="43" t="e">
        <f>VLOOKUP($A5,'Doanh thu'!$A$3:$Q$2000,10,FALSE)/1000000000</f>
        <v>#N/A</v>
      </c>
      <c r="F5" s="43" t="e">
        <f>VLOOKUP($A5,'Doanh thu'!$A$3:$Q$2000,11,FALSE)/1000000000</f>
        <v>#N/A</v>
      </c>
      <c r="G5" s="43" t="e">
        <f>VLOOKUP($A5,'Doanh thu'!$A$3:$Q$2000,12,FALSE)/1000000000</f>
        <v>#N/A</v>
      </c>
      <c r="H5" s="43" t="e">
        <f>VLOOKUP($A5,LNST!$A$3:$Q$1635,9,FALSE)/1000000000</f>
        <v>#N/A</v>
      </c>
      <c r="I5" s="43" t="e">
        <f>VLOOKUP($A5,LNST!$A$3:$Q$1635,10,FALSE)/1000000000</f>
        <v>#N/A</v>
      </c>
      <c r="J5" s="43" t="e">
        <f>VLOOKUP($A5,LNST!$A$3:$Q$1635,11,FALSE)/1000000000</f>
        <v>#N/A</v>
      </c>
      <c r="K5" s="43" t="e">
        <f>VLOOKUP($A5,LNST!$A$3:$Q$1635,12,FALSE)/1000000000</f>
        <v>#N/A</v>
      </c>
      <c r="L5" s="45" t="e">
        <f>VLOOKUP($A5,'Doanh thu'!$A$3:$Q$2000,14,FALSE)</f>
        <v>#N/A</v>
      </c>
      <c r="M5" s="45" t="e">
        <f>VLOOKUP($A5,'Doanh thu'!$A$3:$Q$2000,15,FALSE)</f>
        <v>#N/A</v>
      </c>
      <c r="N5" s="45" t="e">
        <f>VLOOKUP($A5,'Doanh thu'!$A$3:$Q$2000,16,FALSE)</f>
        <v>#N/A</v>
      </c>
      <c r="O5" s="45" t="e">
        <f>VLOOKUP($A5,'Doanh thu'!$A$3:$Q$2000,17,FALSE)</f>
        <v>#N/A</v>
      </c>
      <c r="P5" s="45" t="e">
        <f>VLOOKUP($A5,LNST!$A$3:$R$1635,14,FALSE)</f>
        <v>#N/A</v>
      </c>
      <c r="Q5" s="45" t="e">
        <f>VLOOKUP($A5,LNST!$A$3:$R$1635,15,FALSE)</f>
        <v>#N/A</v>
      </c>
      <c r="R5" s="45" t="e">
        <f>VLOOKUP($A5,LNST!$A$3:$R$1635,16,FALSE)</f>
        <v>#N/A</v>
      </c>
      <c r="S5" s="45" t="e">
        <f>VLOOKUP($A5,LNST!$A$3:$R$1635,17,FALSE)</f>
        <v>#N/A</v>
      </c>
      <c r="T5" s="45" t="e">
        <f>VLOOKUP($A5,LNG!$A$2:$H$1999,4,FALSE)/(D5*10^9)</f>
        <v>#N/A</v>
      </c>
      <c r="U5" s="45" t="e">
        <f>VLOOKUP($A5,LNG!$A$2:$H$1999,5,FALSE)/(E5*10^9)</f>
        <v>#N/A</v>
      </c>
      <c r="V5" s="45" t="e">
        <f>VLOOKUP($A5,LNG!$A$2:$H$1999,6,FALSE)/(F5*10^9)</f>
        <v>#N/A</v>
      </c>
      <c r="W5" s="45" t="e">
        <f>VLOOKUP($A5,LNG!$A$2:$H$1999,7,FALSE)/(G5*10^9)</f>
        <v>#N/A</v>
      </c>
      <c r="X5" s="45" t="e">
        <f>VLOOKUP($A5,'LNST năm'!$A$2:$I$2000,8,FALSE)</f>
        <v>#N/A</v>
      </c>
      <c r="Y5" s="45" t="e">
        <f>VLOOKUP($A5,'LNST năm'!$A$2:$I$2000,9,FALSE)</f>
        <v>#N/A</v>
      </c>
      <c r="Z5" s="46" t="e">
        <f>VLOOKUP($A5,LNG!$A$2:$H$1999,9,FALSE)</f>
        <v>#N/A</v>
      </c>
      <c r="AA5" s="162" t="e">
        <f>VLOOKUP($A5,'GIÁ CP'!$A$2:$D$2000,4,FALSE)/Z5</f>
        <v>#N/A</v>
      </c>
    </row>
    <row r="6" spans="1:28" hidden="1">
      <c r="A6" s="18" t="s">
        <v>3686</v>
      </c>
      <c r="B6" s="18" t="s">
        <v>3687</v>
      </c>
      <c r="C6" s="154" t="str">
        <f>VLOOKUP(A6,'GIÁ CP'!$K$2:$M$2000,3,FALSE)</f>
        <v xml:space="preserve">Kho bãi, hậu cần và bảo dưỡng </v>
      </c>
      <c r="D6" s="43" t="e">
        <f>VLOOKUP($A6,'Doanh thu'!$A$3:$Q$2000,9,FALSE)/1000000000</f>
        <v>#N/A</v>
      </c>
      <c r="E6" s="43" t="e">
        <f>VLOOKUP($A6,'Doanh thu'!$A$3:$Q$2000,10,FALSE)/1000000000</f>
        <v>#N/A</v>
      </c>
      <c r="F6" s="43" t="e">
        <f>VLOOKUP($A6,'Doanh thu'!$A$3:$Q$2000,11,FALSE)/1000000000</f>
        <v>#N/A</v>
      </c>
      <c r="G6" s="43" t="e">
        <f>VLOOKUP($A6,'Doanh thu'!$A$3:$Q$2000,12,FALSE)/1000000000</f>
        <v>#N/A</v>
      </c>
      <c r="H6" s="43" t="e">
        <f>VLOOKUP($A6,LNST!$A$3:$Q$1635,9,FALSE)/1000000000</f>
        <v>#N/A</v>
      </c>
      <c r="I6" s="43" t="e">
        <f>VLOOKUP($A6,LNST!$A$3:$Q$1635,10,FALSE)/1000000000</f>
        <v>#N/A</v>
      </c>
      <c r="J6" s="43" t="e">
        <f>VLOOKUP($A6,LNST!$A$3:$Q$1635,11,FALSE)/1000000000</f>
        <v>#N/A</v>
      </c>
      <c r="K6" s="43" t="e">
        <f>VLOOKUP($A6,LNST!$A$3:$Q$1635,12,FALSE)/1000000000</f>
        <v>#N/A</v>
      </c>
      <c r="L6" s="45" t="e">
        <f>VLOOKUP($A6,'Doanh thu'!$A$3:$Q$2000,14,FALSE)</f>
        <v>#N/A</v>
      </c>
      <c r="M6" s="45" t="e">
        <f>VLOOKUP($A6,'Doanh thu'!$A$3:$Q$2000,15,FALSE)</f>
        <v>#N/A</v>
      </c>
      <c r="N6" s="45" t="e">
        <f>VLOOKUP($A6,'Doanh thu'!$A$3:$Q$2000,16,FALSE)</f>
        <v>#N/A</v>
      </c>
      <c r="O6" s="45" t="e">
        <f>VLOOKUP($A6,'Doanh thu'!$A$3:$Q$2000,17,FALSE)</f>
        <v>#N/A</v>
      </c>
      <c r="P6" s="45" t="e">
        <f>VLOOKUP($A6,LNST!$A$3:$R$1635,14,FALSE)</f>
        <v>#N/A</v>
      </c>
      <c r="Q6" s="45" t="e">
        <f>VLOOKUP($A6,LNST!$A$3:$R$1635,15,FALSE)</f>
        <v>#N/A</v>
      </c>
      <c r="R6" s="45" t="e">
        <f>VLOOKUP($A6,LNST!$A$3:$R$1635,16,FALSE)</f>
        <v>#N/A</v>
      </c>
      <c r="S6" s="45" t="e">
        <f>VLOOKUP($A6,LNST!$A$3:$R$1635,17,FALSE)</f>
        <v>#N/A</v>
      </c>
      <c r="T6" s="45" t="e">
        <f>VLOOKUP($A6,LNG!$A$2:$H$1999,4,FALSE)/(D6*10^9)</f>
        <v>#N/A</v>
      </c>
      <c r="U6" s="45" t="e">
        <f>VLOOKUP($A6,LNG!$A$2:$H$1999,5,FALSE)/(E6*10^9)</f>
        <v>#N/A</v>
      </c>
      <c r="V6" s="45" t="e">
        <f>VLOOKUP($A6,LNG!$A$2:$H$1999,6,FALSE)/(F6*10^9)</f>
        <v>#N/A</v>
      </c>
      <c r="W6" s="45" t="e">
        <f>VLOOKUP($A6,LNG!$A$2:$H$1999,7,FALSE)/(G6*10^9)</f>
        <v>#N/A</v>
      </c>
      <c r="X6" s="45" t="e">
        <f>VLOOKUP($A6,'LNST năm'!$A$2:$I$2000,8,FALSE)</f>
        <v>#N/A</v>
      </c>
      <c r="Y6" s="45" t="e">
        <f>VLOOKUP($A6,'LNST năm'!$A$2:$I$2000,9,FALSE)</f>
        <v>#N/A</v>
      </c>
      <c r="Z6" s="46" t="e">
        <f>VLOOKUP($A6,LNG!$A$2:$H$1999,9,FALSE)</f>
        <v>#N/A</v>
      </c>
      <c r="AA6" s="162" t="e">
        <f>VLOOKUP($A6,'GIÁ CP'!$A$2:$D$2000,4,FALSE)/Z6</f>
        <v>#N/A</v>
      </c>
    </row>
    <row r="7" spans="1:28" hidden="1">
      <c r="A7" s="18" t="s">
        <v>3563</v>
      </c>
      <c r="B7" s="18" t="s">
        <v>3564</v>
      </c>
      <c r="C7" s="154" t="str">
        <f>VLOOKUP(A7,'GIÁ CP'!$K$2:$M$2000,3,FALSE)</f>
        <v xml:space="preserve">Đào tạo &amp; Việc làm </v>
      </c>
      <c r="D7" s="43">
        <f>VLOOKUP($A7,'Doanh thu'!$A$3:$Q$2000,9,FALSE)/1000000000</f>
        <v>83.249054960999999</v>
      </c>
      <c r="E7" s="43">
        <f>VLOOKUP($A7,'Doanh thu'!$A$3:$Q$2000,10,FALSE)/1000000000</f>
        <v>74.111287739000005</v>
      </c>
      <c r="F7" s="43">
        <f>VLOOKUP($A7,'Doanh thu'!$A$3:$Q$2000,11,FALSE)/1000000000</f>
        <v>78.273342178999997</v>
      </c>
      <c r="G7" s="43">
        <f>VLOOKUP($A7,'Doanh thu'!$A$3:$Q$2000,12,FALSE)/1000000000</f>
        <v>113.26876921500001</v>
      </c>
      <c r="H7" s="43">
        <f>VLOOKUP($A7,LNST!$A$3:$Q$1635,9,FALSE)/1000000000</f>
        <v>0.33301626400000001</v>
      </c>
      <c r="I7" s="43">
        <f>VLOOKUP($A7,LNST!$A$3:$Q$1635,10,FALSE)/1000000000</f>
        <v>3.9322021760000001</v>
      </c>
      <c r="J7" s="43">
        <f>VLOOKUP($A7,LNST!$A$3:$Q$1635,11,FALSE)/1000000000</f>
        <v>7.9923161629999999</v>
      </c>
      <c r="K7" s="43">
        <f>VLOOKUP($A7,LNST!$A$3:$Q$1635,12,FALSE)/1000000000</f>
        <v>6.3921185639999996</v>
      </c>
      <c r="L7" s="45">
        <f>VLOOKUP($A7,'Doanh thu'!$A$3:$Q$2000,14,FALSE)</f>
        <v>-0.12607989541948947</v>
      </c>
      <c r="M7" s="45">
        <f>VLOOKUP($A7,'Doanh thu'!$A$3:$Q$2000,15,FALSE)</f>
        <v>3.206129886709224E-2</v>
      </c>
      <c r="N7" s="45">
        <f>VLOOKUP($A7,'Doanh thu'!$A$3:$Q$2000,16,FALSE)</f>
        <v>7.7223678362054973E-2</v>
      </c>
      <c r="O7" s="45">
        <f>VLOOKUP($A7,'Doanh thu'!$A$3:$Q$2000,17,FALSE)</f>
        <v>0.39598298739781035</v>
      </c>
      <c r="P7" s="45">
        <f>VLOOKUP($A7,LNST!$A$3:$R$1635,14,FALSE)</f>
        <v>-0.92727758615532618</v>
      </c>
      <c r="Q7" s="45">
        <f>VLOOKUP($A7,LNST!$A$3:$R$1635,15,FALSE)</f>
        <v>1.1979189111160915</v>
      </c>
      <c r="R7" s="45">
        <f>VLOOKUP($A7,LNST!$A$3:$R$1635,16,FALSE)</f>
        <v>3.3708025597405253</v>
      </c>
      <c r="S7" s="45">
        <f>VLOOKUP($A7,LNST!$A$3:$R$1635,17,FALSE)</f>
        <v>3.0320276729569344</v>
      </c>
      <c r="T7" s="45">
        <f>VLOOKUP($A7,LNG!$A$2:$H$1999,4,FALSE)/(D7*10^9)</f>
        <v>-8.8467398620323424E-3</v>
      </c>
      <c r="U7" s="45">
        <f>VLOOKUP($A7,LNG!$A$2:$H$1999,5,FALSE)/(E7*10^9)</f>
        <v>2.4288142250870139E-2</v>
      </c>
      <c r="V7" s="45">
        <f>VLOOKUP($A7,LNG!$A$2:$H$1999,6,FALSE)/(F7*10^9)</f>
        <v>7.5142136061464679E-2</v>
      </c>
      <c r="W7" s="45">
        <f>VLOOKUP($A7,LNG!$A$2:$H$1999,7,FALSE)/(G7*10^9)</f>
        <v>0.1031078545210623</v>
      </c>
      <c r="X7" s="45">
        <f>VLOOKUP($A7,'LNST năm'!$A$2:$I$2000,8,FALSE)</f>
        <v>-0.35667615838721617</v>
      </c>
      <c r="Y7" s="45">
        <f>VLOOKUP($A7,'LNST năm'!$A$2:$I$2000,9,FALSE)</f>
        <v>-1.6543997335694782E-2</v>
      </c>
      <c r="Z7" s="46" t="e">
        <f>VLOOKUP($A7,LNG!$A$2:$H$1999,9,FALSE)</f>
        <v>#REF!</v>
      </c>
      <c r="AA7" s="162" t="e">
        <f>VLOOKUP($A7,'GIÁ CP'!$A$2:$D$2000,4,FALSE)/Z7</f>
        <v>#REF!</v>
      </c>
    </row>
    <row r="8" spans="1:28" hidden="1">
      <c r="A8" s="18" t="s">
        <v>967</v>
      </c>
      <c r="B8" s="18" t="s">
        <v>2431</v>
      </c>
      <c r="C8" s="154" t="str">
        <f>VLOOKUP(A8,'GIÁ CP'!$K$2:$M$2000,3,FALSE)</f>
        <v xml:space="preserve">Vật liệu xây dựng &amp; Nội thất </v>
      </c>
      <c r="D8" s="43">
        <f>VLOOKUP($A8,'Doanh thu'!$A$3:$Q$2000,9,FALSE)/1000000000</f>
        <v>0</v>
      </c>
      <c r="E8" s="43">
        <f>VLOOKUP($A8,'Doanh thu'!$A$3:$Q$2000,10,FALSE)/1000000000</f>
        <v>0</v>
      </c>
      <c r="F8" s="43">
        <f>VLOOKUP($A8,'Doanh thu'!$A$3:$Q$2000,11,FALSE)/1000000000</f>
        <v>0</v>
      </c>
      <c r="G8" s="43">
        <f>VLOOKUP($A8,'Doanh thu'!$A$3:$Q$2000,12,FALSE)/1000000000</f>
        <v>0</v>
      </c>
      <c r="H8" s="43">
        <f>VLOOKUP($A8,LNST!$A$3:$Q$1635,9,FALSE)/1000000000</f>
        <v>0</v>
      </c>
      <c r="I8" s="43">
        <f>VLOOKUP($A8,LNST!$A$3:$Q$1635,10,FALSE)/1000000000</f>
        <v>0</v>
      </c>
      <c r="J8" s="43">
        <f>VLOOKUP($A8,LNST!$A$3:$Q$1635,11,FALSE)/1000000000</f>
        <v>0</v>
      </c>
      <c r="K8" s="43">
        <f>VLOOKUP($A8,LNST!$A$3:$Q$1635,12,FALSE)/1000000000</f>
        <v>0</v>
      </c>
      <c r="L8" s="45" t="e">
        <f>VLOOKUP($A8,'Doanh thu'!$A$3:$Q$2000,14,FALSE)</f>
        <v>#DIV/0!</v>
      </c>
      <c r="M8" s="45" t="e">
        <f>VLOOKUP($A8,'Doanh thu'!$A$3:$Q$2000,15,FALSE)</f>
        <v>#DIV/0!</v>
      </c>
      <c r="N8" s="45" t="e">
        <f>VLOOKUP($A8,'Doanh thu'!$A$3:$Q$2000,16,FALSE)</f>
        <v>#DIV/0!</v>
      </c>
      <c r="O8" s="45" t="e">
        <f>VLOOKUP($A8,'Doanh thu'!$A$3:$Q$2000,17,FALSE)</f>
        <v>#DIV/0!</v>
      </c>
      <c r="P8" s="45" t="e">
        <f>VLOOKUP($A8,LNST!$A$3:$R$1635,14,FALSE)</f>
        <v>#DIV/0!</v>
      </c>
      <c r="Q8" s="45" t="e">
        <f>VLOOKUP($A8,LNST!$A$3:$R$1635,15,FALSE)</f>
        <v>#DIV/0!</v>
      </c>
      <c r="R8" s="45" t="e">
        <f>VLOOKUP($A8,LNST!$A$3:$R$1635,16,FALSE)</f>
        <v>#DIV/0!</v>
      </c>
      <c r="S8" s="45" t="e">
        <f>VLOOKUP($A8,LNST!$A$3:$R$1635,17,FALSE)</f>
        <v>#DIV/0!</v>
      </c>
      <c r="T8" s="45" t="e">
        <f>VLOOKUP($A8,LNG!$A$2:$H$1999,4,FALSE)/(D8*10^9)</f>
        <v>#DIV/0!</v>
      </c>
      <c r="U8" s="45" t="e">
        <f>VLOOKUP($A8,LNG!$A$2:$H$1999,5,FALSE)/(E8*10^9)</f>
        <v>#DIV/0!</v>
      </c>
      <c r="V8" s="45" t="e">
        <f>VLOOKUP($A8,LNG!$A$2:$H$1999,6,FALSE)/(F8*10^9)</f>
        <v>#DIV/0!</v>
      </c>
      <c r="W8" s="45" t="e">
        <f>VLOOKUP($A8,LNG!$A$2:$H$1999,7,FALSE)/(G8*10^9)</f>
        <v>#DIV/0!</v>
      </c>
      <c r="X8" s="45">
        <f>VLOOKUP($A8,'LNST năm'!$A$2:$I$2000,8,FALSE)</f>
        <v>-1</v>
      </c>
      <c r="Y8" s="45">
        <f>VLOOKUP($A8,'LNST năm'!$A$2:$I$2000,9,FALSE)</f>
        <v>-1</v>
      </c>
      <c r="Z8" s="46" t="e">
        <f>VLOOKUP($A8,LNG!$A$2:$H$1999,9,FALSE)</f>
        <v>#REF!</v>
      </c>
      <c r="AA8" s="162" t="e">
        <f>VLOOKUP($A8,'GIÁ CP'!$A$2:$D$2000,4,FALSE)/Z8</f>
        <v>#REF!</v>
      </c>
    </row>
    <row r="9" spans="1:28" hidden="1">
      <c r="A9" s="18" t="s">
        <v>968</v>
      </c>
      <c r="B9" s="18" t="s">
        <v>2432</v>
      </c>
      <c r="C9" s="154" t="str">
        <f>VLOOKUP(A9,'GIÁ CP'!$K$2:$M$2000,3,FALSE)</f>
        <v xml:space="preserve">Xây dựng </v>
      </c>
      <c r="D9" s="43">
        <f>VLOOKUP($A9,'Doanh thu'!$A$3:$Q$2000,9,FALSE)/1000000000</f>
        <v>0</v>
      </c>
      <c r="E9" s="43">
        <f>VLOOKUP($A9,'Doanh thu'!$A$3:$Q$2000,10,FALSE)/1000000000</f>
        <v>0</v>
      </c>
      <c r="F9" s="43">
        <f>VLOOKUP($A9,'Doanh thu'!$A$3:$Q$2000,11,FALSE)/1000000000</f>
        <v>0</v>
      </c>
      <c r="G9" s="43">
        <f>VLOOKUP($A9,'Doanh thu'!$A$3:$Q$2000,12,FALSE)/1000000000</f>
        <v>0</v>
      </c>
      <c r="H9" s="43">
        <f>VLOOKUP($A9,LNST!$A$3:$Q$1635,9,FALSE)/1000000000</f>
        <v>0</v>
      </c>
      <c r="I9" s="43">
        <f>VLOOKUP($A9,LNST!$A$3:$Q$1635,10,FALSE)/1000000000</f>
        <v>0</v>
      </c>
      <c r="J9" s="43">
        <f>VLOOKUP($A9,LNST!$A$3:$Q$1635,11,FALSE)/1000000000</f>
        <v>0</v>
      </c>
      <c r="K9" s="43">
        <f>VLOOKUP($A9,LNST!$A$3:$Q$1635,12,FALSE)/1000000000</f>
        <v>0</v>
      </c>
      <c r="L9" s="45" t="e">
        <f>VLOOKUP($A9,'Doanh thu'!$A$3:$Q$2000,14,FALSE)</f>
        <v>#DIV/0!</v>
      </c>
      <c r="M9" s="45" t="e">
        <f>VLOOKUP($A9,'Doanh thu'!$A$3:$Q$2000,15,FALSE)</f>
        <v>#DIV/0!</v>
      </c>
      <c r="N9" s="45" t="e">
        <f>VLOOKUP($A9,'Doanh thu'!$A$3:$Q$2000,16,FALSE)</f>
        <v>#DIV/0!</v>
      </c>
      <c r="O9" s="45" t="e">
        <f>VLOOKUP($A9,'Doanh thu'!$A$3:$Q$2000,17,FALSE)</f>
        <v>#DIV/0!</v>
      </c>
      <c r="P9" s="45" t="e">
        <f>VLOOKUP($A9,LNST!$A$3:$R$1635,14,FALSE)</f>
        <v>#DIV/0!</v>
      </c>
      <c r="Q9" s="45" t="e">
        <f>VLOOKUP($A9,LNST!$A$3:$R$1635,15,FALSE)</f>
        <v>#DIV/0!</v>
      </c>
      <c r="R9" s="45" t="e">
        <f>VLOOKUP($A9,LNST!$A$3:$R$1635,16,FALSE)</f>
        <v>#DIV/0!</v>
      </c>
      <c r="S9" s="45" t="e">
        <f>VLOOKUP($A9,LNST!$A$3:$R$1635,17,FALSE)</f>
        <v>#DIV/0!</v>
      </c>
      <c r="T9" s="45" t="e">
        <f>VLOOKUP($A9,LNG!$A$2:$H$1999,4,FALSE)/(D9*10^9)</f>
        <v>#DIV/0!</v>
      </c>
      <c r="U9" s="45" t="e">
        <f>VLOOKUP($A9,LNG!$A$2:$H$1999,5,FALSE)/(E9*10^9)</f>
        <v>#DIV/0!</v>
      </c>
      <c r="V9" s="45" t="e">
        <f>VLOOKUP($A9,LNG!$A$2:$H$1999,6,FALSE)/(F9*10^9)</f>
        <v>#DIV/0!</v>
      </c>
      <c r="W9" s="45" t="e">
        <f>VLOOKUP($A9,LNG!$A$2:$H$1999,7,FALSE)/(G9*10^9)</f>
        <v>#DIV/0!</v>
      </c>
      <c r="X9" s="45">
        <f>VLOOKUP($A9,'LNST năm'!$A$2:$I$2000,8,FALSE)</f>
        <v>-1</v>
      </c>
      <c r="Y9" s="45">
        <f>VLOOKUP($A9,'LNST năm'!$A$2:$I$2000,9,FALSE)</f>
        <v>-1</v>
      </c>
      <c r="Z9" s="46" t="e">
        <f>VLOOKUP($A9,LNG!$A$2:$H$1999,9,FALSE)</f>
        <v>#REF!</v>
      </c>
      <c r="AA9" s="162" t="e">
        <f>VLOOKUP($A9,'GIÁ CP'!$A$2:$D$2000,4,FALSE)/Z9</f>
        <v>#REF!</v>
      </c>
    </row>
    <row r="10" spans="1:28" hidden="1">
      <c r="A10" s="18" t="s">
        <v>2439</v>
      </c>
      <c r="B10" s="18" t="s">
        <v>2440</v>
      </c>
      <c r="C10" s="154" t="str">
        <f>VLOOKUP(A10,'GIÁ CP'!$K$2:$M$2000,3,FALSE)</f>
        <v xml:space="preserve">Hàng May mặc </v>
      </c>
      <c r="D10" s="43" t="e">
        <f>VLOOKUP($A10,'Doanh thu'!$A$3:$Q$2000,9,FALSE)/1000000000</f>
        <v>#N/A</v>
      </c>
      <c r="E10" s="43" t="e">
        <f>VLOOKUP($A10,'Doanh thu'!$A$3:$Q$2000,10,FALSE)/1000000000</f>
        <v>#N/A</v>
      </c>
      <c r="F10" s="43" t="e">
        <f>VLOOKUP($A10,'Doanh thu'!$A$3:$Q$2000,11,FALSE)/1000000000</f>
        <v>#N/A</v>
      </c>
      <c r="G10" s="43" t="e">
        <f>VLOOKUP($A10,'Doanh thu'!$A$3:$Q$2000,12,FALSE)/1000000000</f>
        <v>#N/A</v>
      </c>
      <c r="H10" s="43" t="e">
        <f>VLOOKUP($A10,LNST!$A$3:$Q$1635,9,FALSE)/1000000000</f>
        <v>#N/A</v>
      </c>
      <c r="I10" s="43" t="e">
        <f>VLOOKUP($A10,LNST!$A$3:$Q$1635,10,FALSE)/1000000000</f>
        <v>#N/A</v>
      </c>
      <c r="J10" s="43" t="e">
        <f>VLOOKUP($A10,LNST!$A$3:$Q$1635,11,FALSE)/1000000000</f>
        <v>#N/A</v>
      </c>
      <c r="K10" s="43" t="e">
        <f>VLOOKUP($A10,LNST!$A$3:$Q$1635,12,FALSE)/1000000000</f>
        <v>#N/A</v>
      </c>
      <c r="L10" s="45" t="e">
        <f>VLOOKUP($A10,'Doanh thu'!$A$3:$Q$2000,14,FALSE)</f>
        <v>#N/A</v>
      </c>
      <c r="M10" s="45" t="e">
        <f>VLOOKUP($A10,'Doanh thu'!$A$3:$Q$2000,15,FALSE)</f>
        <v>#N/A</v>
      </c>
      <c r="N10" s="45" t="e">
        <f>VLOOKUP($A10,'Doanh thu'!$A$3:$Q$2000,16,FALSE)</f>
        <v>#N/A</v>
      </c>
      <c r="O10" s="45" t="e">
        <f>VLOOKUP($A10,'Doanh thu'!$A$3:$Q$2000,17,FALSE)</f>
        <v>#N/A</v>
      </c>
      <c r="P10" s="45" t="e">
        <f>VLOOKUP($A10,LNST!$A$3:$R$1635,14,FALSE)</f>
        <v>#N/A</v>
      </c>
      <c r="Q10" s="45" t="e">
        <f>VLOOKUP($A10,LNST!$A$3:$R$1635,15,FALSE)</f>
        <v>#N/A</v>
      </c>
      <c r="R10" s="45" t="e">
        <f>VLOOKUP($A10,LNST!$A$3:$R$1635,16,FALSE)</f>
        <v>#N/A</v>
      </c>
      <c r="S10" s="45" t="e">
        <f>VLOOKUP($A10,LNST!$A$3:$R$1635,17,FALSE)</f>
        <v>#N/A</v>
      </c>
      <c r="T10" s="45" t="e">
        <f>VLOOKUP($A10,LNG!$A$2:$H$1999,4,FALSE)/(D10*10^9)</f>
        <v>#N/A</v>
      </c>
      <c r="U10" s="45" t="e">
        <f>VLOOKUP($A10,LNG!$A$2:$H$1999,5,FALSE)/(E10*10^9)</f>
        <v>#N/A</v>
      </c>
      <c r="V10" s="45" t="e">
        <f>VLOOKUP($A10,LNG!$A$2:$H$1999,6,FALSE)/(F10*10^9)</f>
        <v>#N/A</v>
      </c>
      <c r="W10" s="45" t="e">
        <f>VLOOKUP($A10,LNG!$A$2:$H$1999,7,FALSE)/(G10*10^9)</f>
        <v>#N/A</v>
      </c>
      <c r="X10" s="45" t="e">
        <f>VLOOKUP($A10,'LNST năm'!$A$2:$I$2000,8,FALSE)</f>
        <v>#N/A</v>
      </c>
      <c r="Y10" s="45" t="e">
        <f>VLOOKUP($A10,'LNST năm'!$A$2:$I$2000,9,FALSE)</f>
        <v>#N/A</v>
      </c>
      <c r="Z10" s="46" t="e">
        <f>VLOOKUP($A10,LNG!$A$2:$H$1999,9,FALSE)</f>
        <v>#N/A</v>
      </c>
      <c r="AA10" s="162" t="e">
        <f>VLOOKUP($A10,'GIÁ CP'!$A$2:$D$2000,4,FALSE)/Z10</f>
        <v>#N/A</v>
      </c>
    </row>
    <row r="11" spans="1:28" hidden="1">
      <c r="A11" s="18" t="s">
        <v>1063</v>
      </c>
      <c r="B11" s="18" t="s">
        <v>2588</v>
      </c>
      <c r="C11" s="154" t="str">
        <f>VLOOKUP(A11,'GIÁ CP'!$K$2:$M$2000,3,FALSE)</f>
        <v xml:space="preserve">Máy công nghiệp </v>
      </c>
      <c r="D11" s="43">
        <f>VLOOKUP($A11,'Doanh thu'!$A$3:$Q$2000,9,FALSE)/1000000000</f>
        <v>0</v>
      </c>
      <c r="E11" s="43">
        <f>VLOOKUP($A11,'Doanh thu'!$A$3:$Q$2000,10,FALSE)/1000000000</f>
        <v>0</v>
      </c>
      <c r="F11" s="43">
        <f>VLOOKUP($A11,'Doanh thu'!$A$3:$Q$2000,11,FALSE)/1000000000</f>
        <v>0</v>
      </c>
      <c r="G11" s="43">
        <f>VLOOKUP($A11,'Doanh thu'!$A$3:$Q$2000,12,FALSE)/1000000000</f>
        <v>0</v>
      </c>
      <c r="H11" s="43">
        <f>VLOOKUP($A11,LNST!$A$3:$Q$1635,9,FALSE)/1000000000</f>
        <v>0</v>
      </c>
      <c r="I11" s="43">
        <f>VLOOKUP($A11,LNST!$A$3:$Q$1635,10,FALSE)/1000000000</f>
        <v>0</v>
      </c>
      <c r="J11" s="43">
        <f>VLOOKUP($A11,LNST!$A$3:$Q$1635,11,FALSE)/1000000000</f>
        <v>0</v>
      </c>
      <c r="K11" s="43">
        <f>VLOOKUP($A11,LNST!$A$3:$Q$1635,12,FALSE)/1000000000</f>
        <v>0</v>
      </c>
      <c r="L11" s="45" t="e">
        <f>VLOOKUP($A11,'Doanh thu'!$A$3:$Q$2000,14,FALSE)</f>
        <v>#DIV/0!</v>
      </c>
      <c r="M11" s="45" t="e">
        <f>VLOOKUP($A11,'Doanh thu'!$A$3:$Q$2000,15,FALSE)</f>
        <v>#DIV/0!</v>
      </c>
      <c r="N11" s="45" t="e">
        <f>VLOOKUP($A11,'Doanh thu'!$A$3:$Q$2000,16,FALSE)</f>
        <v>#DIV/0!</v>
      </c>
      <c r="O11" s="45" t="e">
        <f>VLOOKUP($A11,'Doanh thu'!$A$3:$Q$2000,17,FALSE)</f>
        <v>#DIV/0!</v>
      </c>
      <c r="P11" s="45" t="e">
        <f>VLOOKUP($A11,LNST!$A$3:$R$1635,14,FALSE)</f>
        <v>#DIV/0!</v>
      </c>
      <c r="Q11" s="45" t="e">
        <f>VLOOKUP($A11,LNST!$A$3:$R$1635,15,FALSE)</f>
        <v>#DIV/0!</v>
      </c>
      <c r="R11" s="45" t="e">
        <f>VLOOKUP($A11,LNST!$A$3:$R$1635,16,FALSE)</f>
        <v>#DIV/0!</v>
      </c>
      <c r="S11" s="45" t="e">
        <f>VLOOKUP($A11,LNST!$A$3:$R$1635,17,FALSE)</f>
        <v>#DIV/0!</v>
      </c>
      <c r="T11" s="45" t="e">
        <f>VLOOKUP($A11,LNG!$A$2:$H$1999,4,FALSE)/(D11*10^9)</f>
        <v>#DIV/0!</v>
      </c>
      <c r="U11" s="45" t="e">
        <f>VLOOKUP($A11,LNG!$A$2:$H$1999,5,FALSE)/(E11*10^9)</f>
        <v>#DIV/0!</v>
      </c>
      <c r="V11" s="45" t="e">
        <f>VLOOKUP($A11,LNG!$A$2:$H$1999,6,FALSE)/(F11*10^9)</f>
        <v>#DIV/0!</v>
      </c>
      <c r="W11" s="45" t="e">
        <f>VLOOKUP($A11,LNG!$A$2:$H$1999,7,FALSE)/(G11*10^9)</f>
        <v>#DIV/0!</v>
      </c>
      <c r="X11" s="45">
        <f>VLOOKUP($A11,'LNST năm'!$A$2:$I$2000,8,FALSE)</f>
        <v>-1</v>
      </c>
      <c r="Y11" s="45">
        <f>VLOOKUP($A11,'LNST năm'!$A$2:$I$2000,9,FALSE)</f>
        <v>-1</v>
      </c>
      <c r="Z11" s="46" t="e">
        <f>VLOOKUP($A11,LNG!$A$2:$H$1999,9,FALSE)</f>
        <v>#REF!</v>
      </c>
      <c r="AA11" s="162" t="e">
        <f>VLOOKUP($A11,'GIÁ CP'!$A$2:$D$2000,4,FALSE)/Z11</f>
        <v>#REF!</v>
      </c>
    </row>
    <row r="12" spans="1:28" hidden="1">
      <c r="A12" s="18" t="s">
        <v>973</v>
      </c>
      <c r="B12" s="18" t="s">
        <v>2445</v>
      </c>
      <c r="C12" s="154" t="str">
        <f>VLOOKUP(A12,'GIÁ CP'!$K$2:$M$2000,3,FALSE)</f>
        <v xml:space="preserve">Phân phối thực phẩm </v>
      </c>
      <c r="D12" s="43">
        <f>VLOOKUP($A12,'Doanh thu'!$A$3:$Q$2000,9,FALSE)/1000000000</f>
        <v>0</v>
      </c>
      <c r="E12" s="43">
        <f>VLOOKUP($A12,'Doanh thu'!$A$3:$Q$2000,10,FALSE)/1000000000</f>
        <v>0</v>
      </c>
      <c r="F12" s="43">
        <f>VLOOKUP($A12,'Doanh thu'!$A$3:$Q$2000,11,FALSE)/1000000000</f>
        <v>0</v>
      </c>
      <c r="G12" s="43">
        <f>VLOOKUP($A12,'Doanh thu'!$A$3:$Q$2000,12,FALSE)/1000000000</f>
        <v>0</v>
      </c>
      <c r="H12" s="43">
        <f>VLOOKUP($A12,LNST!$A$3:$Q$1635,9,FALSE)/1000000000</f>
        <v>0</v>
      </c>
      <c r="I12" s="43">
        <f>VLOOKUP($A12,LNST!$A$3:$Q$1635,10,FALSE)/1000000000</f>
        <v>0</v>
      </c>
      <c r="J12" s="43">
        <f>VLOOKUP($A12,LNST!$A$3:$Q$1635,11,FALSE)/1000000000</f>
        <v>0</v>
      </c>
      <c r="K12" s="43">
        <f>VLOOKUP($A12,LNST!$A$3:$Q$1635,12,FALSE)/1000000000</f>
        <v>0</v>
      </c>
      <c r="L12" s="45" t="e">
        <f>VLOOKUP($A12,'Doanh thu'!$A$3:$Q$2000,14,FALSE)</f>
        <v>#DIV/0!</v>
      </c>
      <c r="M12" s="45" t="e">
        <f>VLOOKUP($A12,'Doanh thu'!$A$3:$Q$2000,15,FALSE)</f>
        <v>#DIV/0!</v>
      </c>
      <c r="N12" s="45" t="e">
        <f>VLOOKUP($A12,'Doanh thu'!$A$3:$Q$2000,16,FALSE)</f>
        <v>#DIV/0!</v>
      </c>
      <c r="O12" s="45" t="e">
        <f>VLOOKUP($A12,'Doanh thu'!$A$3:$Q$2000,17,FALSE)</f>
        <v>#DIV/0!</v>
      </c>
      <c r="P12" s="45" t="e">
        <f>VLOOKUP($A12,LNST!$A$3:$R$1635,14,FALSE)</f>
        <v>#DIV/0!</v>
      </c>
      <c r="Q12" s="45" t="e">
        <f>VLOOKUP($A12,LNST!$A$3:$R$1635,15,FALSE)</f>
        <v>#DIV/0!</v>
      </c>
      <c r="R12" s="45" t="e">
        <f>VLOOKUP($A12,LNST!$A$3:$R$1635,16,FALSE)</f>
        <v>#DIV/0!</v>
      </c>
      <c r="S12" s="45" t="e">
        <f>VLOOKUP($A12,LNST!$A$3:$R$1635,17,FALSE)</f>
        <v>#DIV/0!</v>
      </c>
      <c r="T12" s="45" t="e">
        <f>VLOOKUP($A12,LNG!$A$2:$H$1999,4,FALSE)/(D12*10^9)</f>
        <v>#DIV/0!</v>
      </c>
      <c r="U12" s="45" t="e">
        <f>VLOOKUP($A12,LNG!$A$2:$H$1999,5,FALSE)/(E12*10^9)</f>
        <v>#DIV/0!</v>
      </c>
      <c r="V12" s="45" t="e">
        <f>VLOOKUP($A12,LNG!$A$2:$H$1999,6,FALSE)/(F12*10^9)</f>
        <v>#DIV/0!</v>
      </c>
      <c r="W12" s="45" t="e">
        <f>VLOOKUP($A12,LNG!$A$2:$H$1999,7,FALSE)/(G12*10^9)</f>
        <v>#DIV/0!</v>
      </c>
      <c r="X12" s="45">
        <f>VLOOKUP($A12,'LNST năm'!$A$2:$I$2000,8,FALSE)</f>
        <v>-1</v>
      </c>
      <c r="Y12" s="45">
        <f>VLOOKUP($A12,'LNST năm'!$A$2:$I$2000,9,FALSE)</f>
        <v>-1</v>
      </c>
      <c r="Z12" s="46" t="e">
        <f>VLOOKUP($A12,LNG!$A$2:$H$1999,9,FALSE)</f>
        <v>#REF!</v>
      </c>
      <c r="AA12" s="162" t="e">
        <f>VLOOKUP($A12,'GIÁ CP'!$A$2:$D$2000,4,FALSE)/Z12</f>
        <v>#REF!</v>
      </c>
    </row>
    <row r="13" spans="1:28" hidden="1">
      <c r="A13" s="18" t="s">
        <v>2544</v>
      </c>
      <c r="B13" s="18" t="s">
        <v>2545</v>
      </c>
      <c r="C13" s="154" t="str">
        <f>VLOOKUP(A13,'GIÁ CP'!$K$2:$M$2000,3,FALSE)</f>
        <v xml:space="preserve">Nuôi trồng nông &amp; hải sản </v>
      </c>
      <c r="D13" s="43">
        <f>VLOOKUP($A13,'Doanh thu'!$A$3:$Q$2000,9,FALSE)/1000000000</f>
        <v>0</v>
      </c>
      <c r="E13" s="43">
        <f>VLOOKUP($A13,'Doanh thu'!$A$3:$Q$2000,10,FALSE)/1000000000</f>
        <v>0</v>
      </c>
      <c r="F13" s="43">
        <f>VLOOKUP($A13,'Doanh thu'!$A$3:$Q$2000,11,FALSE)/1000000000</f>
        <v>0</v>
      </c>
      <c r="G13" s="43">
        <f>VLOOKUP($A13,'Doanh thu'!$A$3:$Q$2000,12,FALSE)/1000000000</f>
        <v>0</v>
      </c>
      <c r="H13" s="43">
        <f>VLOOKUP($A13,LNST!$A$3:$Q$1635,9,FALSE)/1000000000</f>
        <v>0</v>
      </c>
      <c r="I13" s="43">
        <f>VLOOKUP($A13,LNST!$A$3:$Q$1635,10,FALSE)/1000000000</f>
        <v>0</v>
      </c>
      <c r="J13" s="43">
        <f>VLOOKUP($A13,LNST!$A$3:$Q$1635,11,FALSE)/1000000000</f>
        <v>0</v>
      </c>
      <c r="K13" s="43">
        <f>VLOOKUP($A13,LNST!$A$3:$Q$1635,12,FALSE)/1000000000</f>
        <v>0</v>
      </c>
      <c r="L13" s="45" t="e">
        <f>VLOOKUP($A13,'Doanh thu'!$A$3:$Q$2000,14,FALSE)</f>
        <v>#DIV/0!</v>
      </c>
      <c r="M13" s="45" t="e">
        <f>VLOOKUP($A13,'Doanh thu'!$A$3:$Q$2000,15,FALSE)</f>
        <v>#DIV/0!</v>
      </c>
      <c r="N13" s="45" t="e">
        <f>VLOOKUP($A13,'Doanh thu'!$A$3:$Q$2000,16,FALSE)</f>
        <v>#DIV/0!</v>
      </c>
      <c r="O13" s="45" t="e">
        <f>VLOOKUP($A13,'Doanh thu'!$A$3:$Q$2000,17,FALSE)</f>
        <v>#DIV/0!</v>
      </c>
      <c r="P13" s="45" t="e">
        <f>VLOOKUP($A13,LNST!$A$3:$R$1635,14,FALSE)</f>
        <v>#DIV/0!</v>
      </c>
      <c r="Q13" s="45" t="e">
        <f>VLOOKUP($A13,LNST!$A$3:$R$1635,15,FALSE)</f>
        <v>#DIV/0!</v>
      </c>
      <c r="R13" s="45" t="e">
        <f>VLOOKUP($A13,LNST!$A$3:$R$1635,16,FALSE)</f>
        <v>#DIV/0!</v>
      </c>
      <c r="S13" s="45" t="e">
        <f>VLOOKUP($A13,LNST!$A$3:$R$1635,17,FALSE)</f>
        <v>#DIV/0!</v>
      </c>
      <c r="T13" s="45" t="e">
        <f>VLOOKUP($A13,LNG!$A$2:$H$1999,4,FALSE)/(D13*10^9)</f>
        <v>#DIV/0!</v>
      </c>
      <c r="U13" s="45" t="e">
        <f>VLOOKUP($A13,LNG!$A$2:$H$1999,5,FALSE)/(E13*10^9)</f>
        <v>#DIV/0!</v>
      </c>
      <c r="V13" s="45" t="e">
        <f>VLOOKUP($A13,LNG!$A$2:$H$1999,6,FALSE)/(F13*10^9)</f>
        <v>#DIV/0!</v>
      </c>
      <c r="W13" s="45" t="e">
        <f>VLOOKUP($A13,LNG!$A$2:$H$1999,7,FALSE)/(G13*10^9)</f>
        <v>#DIV/0!</v>
      </c>
      <c r="X13" s="45" t="e">
        <f>VLOOKUP($A13,'LNST năm'!$A$2:$I$2000,8,FALSE)</f>
        <v>#DIV/0!</v>
      </c>
      <c r="Y13" s="45" t="e">
        <f>VLOOKUP($A13,'LNST năm'!$A$2:$I$2000,9,FALSE)</f>
        <v>#DIV/0!</v>
      </c>
      <c r="Z13" s="46" t="e">
        <f>VLOOKUP($A13,LNG!$A$2:$H$1999,9,FALSE)</f>
        <v>#REF!</v>
      </c>
      <c r="AA13" s="162" t="e">
        <f>VLOOKUP($A13,'GIÁ CP'!$A$2:$D$2000,4,FALSE)/Z13</f>
        <v>#N/A</v>
      </c>
    </row>
    <row r="14" spans="1:28" hidden="1">
      <c r="A14" s="18" t="s">
        <v>971</v>
      </c>
      <c r="B14" s="18" t="s">
        <v>2438</v>
      </c>
      <c r="C14" s="154" t="str">
        <f>VLOOKUP(A14,'GIÁ CP'!$K$2:$M$2000,3,FALSE)</f>
        <v xml:space="preserve">Hàng May mặc </v>
      </c>
      <c r="D14" s="43">
        <f>VLOOKUP($A14,'Doanh thu'!$A$3:$Q$2000,9,FALSE)/1000000000</f>
        <v>0</v>
      </c>
      <c r="E14" s="43">
        <f>VLOOKUP($A14,'Doanh thu'!$A$3:$Q$2000,10,FALSE)/1000000000</f>
        <v>0</v>
      </c>
      <c r="F14" s="43">
        <f>VLOOKUP($A14,'Doanh thu'!$A$3:$Q$2000,11,FALSE)/1000000000</f>
        <v>0</v>
      </c>
      <c r="G14" s="43">
        <f>VLOOKUP($A14,'Doanh thu'!$A$3:$Q$2000,12,FALSE)/1000000000</f>
        <v>0</v>
      </c>
      <c r="H14" s="43">
        <f>VLOOKUP($A14,LNST!$A$3:$Q$1635,9,FALSE)/1000000000</f>
        <v>0</v>
      </c>
      <c r="I14" s="43">
        <f>VLOOKUP($A14,LNST!$A$3:$Q$1635,10,FALSE)/1000000000</f>
        <v>0</v>
      </c>
      <c r="J14" s="43">
        <f>VLOOKUP($A14,LNST!$A$3:$Q$1635,11,FALSE)/1000000000</f>
        <v>0</v>
      </c>
      <c r="K14" s="43">
        <f>VLOOKUP($A14,LNST!$A$3:$Q$1635,12,FALSE)/1000000000</f>
        <v>0</v>
      </c>
      <c r="L14" s="45" t="e">
        <f>VLOOKUP($A14,'Doanh thu'!$A$3:$Q$2000,14,FALSE)</f>
        <v>#DIV/0!</v>
      </c>
      <c r="M14" s="45" t="e">
        <f>VLOOKUP($A14,'Doanh thu'!$A$3:$Q$2000,15,FALSE)</f>
        <v>#DIV/0!</v>
      </c>
      <c r="N14" s="45" t="e">
        <f>VLOOKUP($A14,'Doanh thu'!$A$3:$Q$2000,16,FALSE)</f>
        <v>#DIV/0!</v>
      </c>
      <c r="O14" s="45" t="e">
        <f>VLOOKUP($A14,'Doanh thu'!$A$3:$Q$2000,17,FALSE)</f>
        <v>#DIV/0!</v>
      </c>
      <c r="P14" s="45" t="e">
        <f>VLOOKUP($A14,LNST!$A$3:$R$1635,14,FALSE)</f>
        <v>#DIV/0!</v>
      </c>
      <c r="Q14" s="45" t="e">
        <f>VLOOKUP($A14,LNST!$A$3:$R$1635,15,FALSE)</f>
        <v>#DIV/0!</v>
      </c>
      <c r="R14" s="45" t="e">
        <f>VLOOKUP($A14,LNST!$A$3:$R$1635,16,FALSE)</f>
        <v>#DIV/0!</v>
      </c>
      <c r="S14" s="45" t="e">
        <f>VLOOKUP($A14,LNST!$A$3:$R$1635,17,FALSE)</f>
        <v>#DIV/0!</v>
      </c>
      <c r="T14" s="45" t="e">
        <f>VLOOKUP($A14,LNG!$A$2:$H$1999,4,FALSE)/(D14*10^9)</f>
        <v>#DIV/0!</v>
      </c>
      <c r="U14" s="45" t="e">
        <f>VLOOKUP($A14,LNG!$A$2:$H$1999,5,FALSE)/(E14*10^9)</f>
        <v>#DIV/0!</v>
      </c>
      <c r="V14" s="45" t="e">
        <f>VLOOKUP($A14,LNG!$A$2:$H$1999,6,FALSE)/(F14*10^9)</f>
        <v>#DIV/0!</v>
      </c>
      <c r="W14" s="45" t="e">
        <f>VLOOKUP($A14,LNG!$A$2:$H$1999,7,FALSE)/(G14*10^9)</f>
        <v>#DIV/0!</v>
      </c>
      <c r="X14" s="45">
        <f>VLOOKUP($A14,'LNST năm'!$A$2:$I$2000,8,FALSE)</f>
        <v>-1</v>
      </c>
      <c r="Y14" s="45">
        <f>VLOOKUP($A14,'LNST năm'!$A$2:$I$2000,9,FALSE)</f>
        <v>-1</v>
      </c>
      <c r="Z14" s="46" t="e">
        <f>VLOOKUP($A14,LNG!$A$2:$H$1999,9,FALSE)</f>
        <v>#REF!</v>
      </c>
      <c r="AA14" s="162" t="e">
        <f>VLOOKUP($A14,'GIÁ CP'!$A$2:$D$2000,4,FALSE)/Z14</f>
        <v>#REF!</v>
      </c>
    </row>
    <row r="15" spans="1:28" hidden="1">
      <c r="A15" s="18" t="s">
        <v>974</v>
      </c>
      <c r="B15" s="18" t="s">
        <v>2446</v>
      </c>
      <c r="C15" s="154" t="str">
        <f>VLOOKUP(A15,'GIÁ CP'!$K$2:$M$2000,3,FALSE)</f>
        <v xml:space="preserve">Khai khoáng </v>
      </c>
      <c r="D15" s="43">
        <f>VLOOKUP($A15,'Doanh thu'!$A$3:$Q$2000,9,FALSE)/1000000000</f>
        <v>0</v>
      </c>
      <c r="E15" s="43">
        <f>VLOOKUP($A15,'Doanh thu'!$A$3:$Q$2000,10,FALSE)/1000000000</f>
        <v>0</v>
      </c>
      <c r="F15" s="43">
        <f>VLOOKUP($A15,'Doanh thu'!$A$3:$Q$2000,11,FALSE)/1000000000</f>
        <v>0</v>
      </c>
      <c r="G15" s="43">
        <f>VLOOKUP($A15,'Doanh thu'!$A$3:$Q$2000,12,FALSE)/1000000000</f>
        <v>0</v>
      </c>
      <c r="H15" s="43">
        <f>VLOOKUP($A15,LNST!$A$3:$Q$1635,9,FALSE)/1000000000</f>
        <v>0</v>
      </c>
      <c r="I15" s="43">
        <f>VLOOKUP($A15,LNST!$A$3:$Q$1635,10,FALSE)/1000000000</f>
        <v>0</v>
      </c>
      <c r="J15" s="43">
        <f>VLOOKUP($A15,LNST!$A$3:$Q$1635,11,FALSE)/1000000000</f>
        <v>0</v>
      </c>
      <c r="K15" s="43">
        <f>VLOOKUP($A15,LNST!$A$3:$Q$1635,12,FALSE)/1000000000</f>
        <v>0</v>
      </c>
      <c r="L15" s="45" t="e">
        <f>VLOOKUP($A15,'Doanh thu'!$A$3:$Q$2000,14,FALSE)</f>
        <v>#DIV/0!</v>
      </c>
      <c r="M15" s="45" t="e">
        <f>VLOOKUP($A15,'Doanh thu'!$A$3:$Q$2000,15,FALSE)</f>
        <v>#DIV/0!</v>
      </c>
      <c r="N15" s="45" t="e">
        <f>VLOOKUP($A15,'Doanh thu'!$A$3:$Q$2000,16,FALSE)</f>
        <v>#DIV/0!</v>
      </c>
      <c r="O15" s="45" t="e">
        <f>VLOOKUP($A15,'Doanh thu'!$A$3:$Q$2000,17,FALSE)</f>
        <v>#DIV/0!</v>
      </c>
      <c r="P15" s="45" t="e">
        <f>VLOOKUP($A15,LNST!$A$3:$R$1635,14,FALSE)</f>
        <v>#DIV/0!</v>
      </c>
      <c r="Q15" s="45" t="e">
        <f>VLOOKUP($A15,LNST!$A$3:$R$1635,15,FALSE)</f>
        <v>#DIV/0!</v>
      </c>
      <c r="R15" s="45" t="e">
        <f>VLOOKUP($A15,LNST!$A$3:$R$1635,16,FALSE)</f>
        <v>#DIV/0!</v>
      </c>
      <c r="S15" s="45" t="e">
        <f>VLOOKUP($A15,LNST!$A$3:$R$1635,17,FALSE)</f>
        <v>#DIV/0!</v>
      </c>
      <c r="T15" s="45" t="e">
        <f>VLOOKUP($A15,LNG!$A$2:$H$1999,4,FALSE)/(D15*10^9)</f>
        <v>#DIV/0!</v>
      </c>
      <c r="U15" s="45" t="e">
        <f>VLOOKUP($A15,LNG!$A$2:$H$1999,5,FALSE)/(E15*10^9)</f>
        <v>#DIV/0!</v>
      </c>
      <c r="V15" s="45" t="e">
        <f>VLOOKUP($A15,LNG!$A$2:$H$1999,6,FALSE)/(F15*10^9)</f>
        <v>#DIV/0!</v>
      </c>
      <c r="W15" s="45" t="e">
        <f>VLOOKUP($A15,LNG!$A$2:$H$1999,7,FALSE)/(G15*10^9)</f>
        <v>#DIV/0!</v>
      </c>
      <c r="X15" s="45">
        <f>VLOOKUP($A15,'LNST năm'!$A$2:$I$2000,8,FALSE)</f>
        <v>-1</v>
      </c>
      <c r="Y15" s="45">
        <f>VLOOKUP($A15,'LNST năm'!$A$2:$I$2000,9,FALSE)</f>
        <v>-1</v>
      </c>
      <c r="Z15" s="46" t="e">
        <f>VLOOKUP($A15,LNG!$A$2:$H$1999,9,FALSE)</f>
        <v>#REF!</v>
      </c>
      <c r="AA15" s="162" t="e">
        <f>VLOOKUP($A15,'GIÁ CP'!$A$2:$D$2000,4,FALSE)/Z15</f>
        <v>#REF!</v>
      </c>
    </row>
    <row r="16" spans="1:28" hidden="1">
      <c r="A16" s="18" t="s">
        <v>975</v>
      </c>
      <c r="B16" s="18" t="s">
        <v>2447</v>
      </c>
      <c r="C16" s="154" t="str">
        <f>VLOOKUP(A16,'GIÁ CP'!$K$2:$M$2000,3,FALSE)</f>
        <v xml:space="preserve">Dược phẩm </v>
      </c>
      <c r="D16" s="43">
        <f>VLOOKUP($A16,'Doanh thu'!$A$3:$Q$2000,9,FALSE)/1000000000</f>
        <v>345.24826164299998</v>
      </c>
      <c r="E16" s="43">
        <f>VLOOKUP($A16,'Doanh thu'!$A$3:$Q$2000,10,FALSE)/1000000000</f>
        <v>272.287172317</v>
      </c>
      <c r="F16" s="43">
        <f>VLOOKUP($A16,'Doanh thu'!$A$3:$Q$2000,11,FALSE)/1000000000</f>
        <v>472.790900663</v>
      </c>
      <c r="G16" s="43">
        <f>VLOOKUP($A16,'Doanh thu'!$A$3:$Q$2000,12,FALSE)/1000000000</f>
        <v>277.61296965100001</v>
      </c>
      <c r="H16" s="43">
        <f>VLOOKUP($A16,LNST!$A$3:$Q$1635,9,FALSE)/1000000000</f>
        <v>0.959464082</v>
      </c>
      <c r="I16" s="43">
        <f>VLOOKUP($A16,LNST!$A$3:$Q$1635,10,FALSE)/1000000000</f>
        <v>0.65274080300000004</v>
      </c>
      <c r="J16" s="43">
        <f>VLOOKUP($A16,LNST!$A$3:$Q$1635,11,FALSE)/1000000000</f>
        <v>2.0192129780000001</v>
      </c>
      <c r="K16" s="43">
        <f>VLOOKUP($A16,LNST!$A$3:$Q$1635,12,FALSE)/1000000000</f>
        <v>1.0440578309999999</v>
      </c>
      <c r="L16" s="45">
        <f>VLOOKUP($A16,'Doanh thu'!$A$3:$Q$2000,14,FALSE)</f>
        <v>0.47005300185044468</v>
      </c>
      <c r="M16" s="45">
        <f>VLOOKUP($A16,'Doanh thu'!$A$3:$Q$2000,15,FALSE)</f>
        <v>0.53493051371585776</v>
      </c>
      <c r="N16" s="45">
        <f>VLOOKUP($A16,'Doanh thu'!$A$3:$Q$2000,16,FALSE)</f>
        <v>0.17595273438946074</v>
      </c>
      <c r="O16" s="45">
        <f>VLOOKUP($A16,'Doanh thu'!$A$3:$Q$2000,17,FALSE)</f>
        <v>-5.8788505528283901E-2</v>
      </c>
      <c r="P16" s="45">
        <f>VLOOKUP($A16,LNST!$A$3:$R$1635,14,FALSE)</f>
        <v>1.6245160933979641</v>
      </c>
      <c r="Q16" s="45">
        <f>VLOOKUP($A16,LNST!$A$3:$R$1635,15,FALSE)</f>
        <v>0.21889743626525654</v>
      </c>
      <c r="R16" s="45">
        <f>VLOOKUP($A16,LNST!$A$3:$R$1635,16,FALSE)</f>
        <v>0.67814496594360818</v>
      </c>
      <c r="S16" s="45">
        <f>VLOOKUP($A16,LNST!$A$3:$R$1635,17,FALSE)</f>
        <v>-6.6276092451930294E-2</v>
      </c>
      <c r="T16" s="45">
        <f>VLOOKUP($A16,LNG!$A$2:$H$1999,4,FALSE)/(D16*10^9)</f>
        <v>5.7865787989565855E-2</v>
      </c>
      <c r="U16" s="45">
        <f>VLOOKUP($A16,LNG!$A$2:$H$1999,5,FALSE)/(E16*10^9)</f>
        <v>6.7689946471449214E-2</v>
      </c>
      <c r="V16" s="45">
        <f>VLOOKUP($A16,LNG!$A$2:$H$1999,6,FALSE)/(F16*10^9)</f>
        <v>3.7967040792933733E-2</v>
      </c>
      <c r="W16" s="45">
        <f>VLOOKUP($A16,LNG!$A$2:$H$1999,7,FALSE)/(G16*10^9)</f>
        <v>0.11717502395473123</v>
      </c>
      <c r="X16" s="45">
        <f>VLOOKUP($A16,'LNST năm'!$A$2:$I$2000,8,FALSE)</f>
        <v>-1</v>
      </c>
      <c r="Y16" s="45">
        <f>VLOOKUP($A16,'LNST năm'!$A$2:$I$2000,9,FALSE)</f>
        <v>-1</v>
      </c>
      <c r="Z16" s="46" t="e">
        <f>VLOOKUP($A16,LNG!$A$2:$H$1999,9,FALSE)</f>
        <v>#REF!</v>
      </c>
      <c r="AA16" s="162" t="e">
        <f>VLOOKUP($A16,'GIÁ CP'!$A$2:$D$2000,4,FALSE)/Z16</f>
        <v>#REF!</v>
      </c>
    </row>
    <row r="17" spans="1:27" hidden="1">
      <c r="A17" s="18" t="s">
        <v>976</v>
      </c>
      <c r="B17" s="18" t="s">
        <v>2449</v>
      </c>
      <c r="C17" s="154" t="str">
        <f>VLOOKUP(A17,'GIÁ CP'!$K$2:$M$2000,3,FALSE)</f>
        <v xml:space="preserve">Thực phẩm </v>
      </c>
      <c r="D17" s="43">
        <f>VLOOKUP($A17,'Doanh thu'!$A$3:$Q$2000,9,FALSE)/1000000000</f>
        <v>519.02626056400004</v>
      </c>
      <c r="E17" s="43">
        <f>VLOOKUP($A17,'Doanh thu'!$A$3:$Q$2000,10,FALSE)/1000000000</f>
        <v>464.65086251000002</v>
      </c>
      <c r="F17" s="43">
        <f>VLOOKUP($A17,'Doanh thu'!$A$3:$Q$2000,11,FALSE)/1000000000</f>
        <v>348.99878500300002</v>
      </c>
      <c r="G17" s="43">
        <f>VLOOKUP($A17,'Doanh thu'!$A$3:$Q$2000,12,FALSE)/1000000000</f>
        <v>0</v>
      </c>
      <c r="H17" s="43">
        <f>VLOOKUP($A17,LNST!$A$3:$Q$1635,9,FALSE)/1000000000</f>
        <v>26.330140853</v>
      </c>
      <c r="I17" s="43">
        <f>VLOOKUP($A17,LNST!$A$3:$Q$1635,10,FALSE)/1000000000</f>
        <v>33.164059395999999</v>
      </c>
      <c r="J17" s="43">
        <f>VLOOKUP($A17,LNST!$A$3:$Q$1635,11,FALSE)/1000000000</f>
        <v>27.373897270000001</v>
      </c>
      <c r="K17" s="43">
        <f>VLOOKUP($A17,LNST!$A$3:$Q$1635,12,FALSE)/1000000000</f>
        <v>0</v>
      </c>
      <c r="L17" s="45">
        <f>VLOOKUP($A17,'Doanh thu'!$A$3:$Q$2000,14,FALSE)</f>
        <v>0.28241627134448449</v>
      </c>
      <c r="M17" s="45">
        <f>VLOOKUP($A17,'Doanh thu'!$A$3:$Q$2000,15,FALSE)</f>
        <v>0.11715464337425459</v>
      </c>
      <c r="N17" s="45">
        <f>VLOOKUP($A17,'Doanh thu'!$A$3:$Q$2000,16,FALSE)</f>
        <v>0.18730879618490653</v>
      </c>
      <c r="O17" s="45">
        <f>VLOOKUP($A17,'Doanh thu'!$A$3:$Q$2000,17,FALSE)</f>
        <v>-1</v>
      </c>
      <c r="P17" s="45">
        <f>VLOOKUP($A17,LNST!$A$3:$R$1635,14,FALSE)</f>
        <v>0.2256940635647478</v>
      </c>
      <c r="Q17" s="45">
        <f>VLOOKUP($A17,LNST!$A$3:$R$1635,15,FALSE)</f>
        <v>0.46678053267735614</v>
      </c>
      <c r="R17" s="45">
        <f>VLOOKUP($A17,LNST!$A$3:$R$1635,16,FALSE)</f>
        <v>1.4350641267840076</v>
      </c>
      <c r="S17" s="45">
        <f>VLOOKUP($A17,LNST!$A$3:$R$1635,17,FALSE)</f>
        <v>-1</v>
      </c>
      <c r="T17" s="45">
        <f>VLOOKUP($A17,LNG!$A$2:$H$1999,4,FALSE)/(D17*10^9)</f>
        <v>0.24374646521647475</v>
      </c>
      <c r="U17" s="45">
        <f>VLOOKUP($A17,LNG!$A$2:$H$1999,5,FALSE)/(E17*10^9)</f>
        <v>0.28221102904372181</v>
      </c>
      <c r="V17" s="45">
        <f>VLOOKUP($A17,LNG!$A$2:$H$1999,6,FALSE)/(F17*10^9)</f>
        <v>0.34680625778957819</v>
      </c>
      <c r="W17" s="45" t="e">
        <f>VLOOKUP($A17,LNG!$A$2:$H$1999,7,FALSE)/(G17*10^9)</f>
        <v>#DIV/0!</v>
      </c>
      <c r="X17" s="45">
        <f>VLOOKUP($A17,'LNST năm'!$A$2:$I$2000,8,FALSE)</f>
        <v>-1</v>
      </c>
      <c r="Y17" s="45">
        <f>VLOOKUP($A17,'LNST năm'!$A$2:$I$2000,9,FALSE)</f>
        <v>-1</v>
      </c>
      <c r="Z17" s="46" t="e">
        <f>VLOOKUP($A17,LNG!$A$2:$H$1999,9,FALSE)</f>
        <v>#REF!</v>
      </c>
      <c r="AA17" s="162" t="e">
        <f>VLOOKUP($A17,'GIÁ CP'!$A$2:$D$2000,4,FALSE)/Z17</f>
        <v>#REF!</v>
      </c>
    </row>
    <row r="18" spans="1:27" hidden="1">
      <c r="A18" s="18" t="s">
        <v>1665</v>
      </c>
      <c r="B18" s="18" t="s">
        <v>1666</v>
      </c>
      <c r="C18" s="154" t="str">
        <f>VLOOKUP(A18,'GIÁ CP'!$K$2:$M$2000,3,FALSE)</f>
        <v xml:space="preserve">Nuôi trồng nông &amp; hải sản </v>
      </c>
      <c r="D18" s="43">
        <f>VLOOKUP($A18,'Doanh thu'!$A$3:$Q$2000,9,FALSE)/1000000000</f>
        <v>0</v>
      </c>
      <c r="E18" s="43">
        <f>VLOOKUP($A18,'Doanh thu'!$A$3:$Q$2000,10,FALSE)/1000000000</f>
        <v>0</v>
      </c>
      <c r="F18" s="43">
        <f>VLOOKUP($A18,'Doanh thu'!$A$3:$Q$2000,11,FALSE)/1000000000</f>
        <v>0</v>
      </c>
      <c r="G18" s="43">
        <f>VLOOKUP($A18,'Doanh thu'!$A$3:$Q$2000,12,FALSE)/1000000000</f>
        <v>0</v>
      </c>
      <c r="H18" s="43">
        <f>VLOOKUP($A18,LNST!$A$3:$Q$1635,9,FALSE)/1000000000</f>
        <v>0</v>
      </c>
      <c r="I18" s="43">
        <f>VLOOKUP($A18,LNST!$A$3:$Q$1635,10,FALSE)/1000000000</f>
        <v>0</v>
      </c>
      <c r="J18" s="43">
        <f>VLOOKUP($A18,LNST!$A$3:$Q$1635,11,FALSE)/1000000000</f>
        <v>0</v>
      </c>
      <c r="K18" s="43">
        <f>VLOOKUP($A18,LNST!$A$3:$Q$1635,12,FALSE)/1000000000</f>
        <v>0</v>
      </c>
      <c r="L18" s="45" t="e">
        <f>VLOOKUP($A18,'Doanh thu'!$A$3:$Q$2000,14,FALSE)</f>
        <v>#DIV/0!</v>
      </c>
      <c r="M18" s="45" t="e">
        <f>VLOOKUP($A18,'Doanh thu'!$A$3:$Q$2000,15,FALSE)</f>
        <v>#DIV/0!</v>
      </c>
      <c r="N18" s="45" t="e">
        <f>VLOOKUP($A18,'Doanh thu'!$A$3:$Q$2000,16,FALSE)</f>
        <v>#DIV/0!</v>
      </c>
      <c r="O18" s="45" t="e">
        <f>VLOOKUP($A18,'Doanh thu'!$A$3:$Q$2000,17,FALSE)</f>
        <v>#DIV/0!</v>
      </c>
      <c r="P18" s="45" t="e">
        <f>VLOOKUP($A18,LNST!$A$3:$R$1635,14,FALSE)</f>
        <v>#DIV/0!</v>
      </c>
      <c r="Q18" s="45" t="e">
        <f>VLOOKUP($A18,LNST!$A$3:$R$1635,15,FALSE)</f>
        <v>#DIV/0!</v>
      </c>
      <c r="R18" s="45" t="e">
        <f>VLOOKUP($A18,LNST!$A$3:$R$1635,16,FALSE)</f>
        <v>#DIV/0!</v>
      </c>
      <c r="S18" s="45" t="e">
        <f>VLOOKUP($A18,LNST!$A$3:$R$1635,17,FALSE)</f>
        <v>#DIV/0!</v>
      </c>
      <c r="T18" s="45" t="e">
        <f>VLOOKUP($A18,LNG!$A$2:$H$1999,4,FALSE)/(D18*10^9)</f>
        <v>#DIV/0!</v>
      </c>
      <c r="U18" s="45" t="e">
        <f>VLOOKUP($A18,LNG!$A$2:$H$1999,5,FALSE)/(E18*10^9)</f>
        <v>#DIV/0!</v>
      </c>
      <c r="V18" s="45" t="e">
        <f>VLOOKUP($A18,LNG!$A$2:$H$1999,6,FALSE)/(F18*10^9)</f>
        <v>#DIV/0!</v>
      </c>
      <c r="W18" s="45" t="e">
        <f>VLOOKUP($A18,LNG!$A$2:$H$1999,7,FALSE)/(G18*10^9)</f>
        <v>#DIV/0!</v>
      </c>
      <c r="X18" s="45" t="e">
        <f>VLOOKUP($A18,'LNST năm'!$A$2:$I$2000,8,FALSE)</f>
        <v>#DIV/0!</v>
      </c>
      <c r="Y18" s="45" t="e">
        <f>VLOOKUP($A18,'LNST năm'!$A$2:$I$2000,9,FALSE)</f>
        <v>#DIV/0!</v>
      </c>
      <c r="Z18" s="46" t="e">
        <f>VLOOKUP($A18,LNG!$A$2:$H$1999,9,FALSE)</f>
        <v>#REF!</v>
      </c>
      <c r="AA18" s="162" t="e">
        <f>VLOOKUP($A18,'GIÁ CP'!$A$2:$D$2000,4,FALSE)/Z18</f>
        <v>#N/A</v>
      </c>
    </row>
    <row r="19" spans="1:27" hidden="1">
      <c r="A19" s="18" t="s">
        <v>978</v>
      </c>
      <c r="B19" s="18" t="s">
        <v>2451</v>
      </c>
      <c r="C19" s="154" t="str">
        <f>VLOOKUP(A19,'GIÁ CP'!$K$2:$M$2000,3,FALSE)</f>
        <v xml:space="preserve">Máy công nghiệp </v>
      </c>
      <c r="D19" s="43">
        <f>VLOOKUP($A19,'Doanh thu'!$A$3:$Q$2000,9,FALSE)/1000000000</f>
        <v>0</v>
      </c>
      <c r="E19" s="43">
        <f>VLOOKUP($A19,'Doanh thu'!$A$3:$Q$2000,10,FALSE)/1000000000</f>
        <v>0</v>
      </c>
      <c r="F19" s="43">
        <f>VLOOKUP($A19,'Doanh thu'!$A$3:$Q$2000,11,FALSE)/1000000000</f>
        <v>0</v>
      </c>
      <c r="G19" s="43">
        <f>VLOOKUP($A19,'Doanh thu'!$A$3:$Q$2000,12,FALSE)/1000000000</f>
        <v>0</v>
      </c>
      <c r="H19" s="43">
        <f>VLOOKUP($A19,LNST!$A$3:$Q$1635,9,FALSE)/1000000000</f>
        <v>0</v>
      </c>
      <c r="I19" s="43">
        <f>VLOOKUP($A19,LNST!$A$3:$Q$1635,10,FALSE)/1000000000</f>
        <v>0</v>
      </c>
      <c r="J19" s="43">
        <f>VLOOKUP($A19,LNST!$A$3:$Q$1635,11,FALSE)/1000000000</f>
        <v>0</v>
      </c>
      <c r="K19" s="43">
        <f>VLOOKUP($A19,LNST!$A$3:$Q$1635,12,FALSE)/1000000000</f>
        <v>0</v>
      </c>
      <c r="L19" s="45" t="e">
        <f>VLOOKUP($A19,'Doanh thu'!$A$3:$Q$2000,14,FALSE)</f>
        <v>#DIV/0!</v>
      </c>
      <c r="M19" s="45" t="e">
        <f>VLOOKUP($A19,'Doanh thu'!$A$3:$Q$2000,15,FALSE)</f>
        <v>#DIV/0!</v>
      </c>
      <c r="N19" s="45" t="e">
        <f>VLOOKUP($A19,'Doanh thu'!$A$3:$Q$2000,16,FALSE)</f>
        <v>#DIV/0!</v>
      </c>
      <c r="O19" s="45" t="e">
        <f>VLOOKUP($A19,'Doanh thu'!$A$3:$Q$2000,17,FALSE)</f>
        <v>#DIV/0!</v>
      </c>
      <c r="P19" s="45" t="e">
        <f>VLOOKUP($A19,LNST!$A$3:$R$1635,14,FALSE)</f>
        <v>#DIV/0!</v>
      </c>
      <c r="Q19" s="45" t="e">
        <f>VLOOKUP($A19,LNST!$A$3:$R$1635,15,FALSE)</f>
        <v>#DIV/0!</v>
      </c>
      <c r="R19" s="45" t="e">
        <f>VLOOKUP($A19,LNST!$A$3:$R$1635,16,FALSE)</f>
        <v>#DIV/0!</v>
      </c>
      <c r="S19" s="45" t="e">
        <f>VLOOKUP($A19,LNST!$A$3:$R$1635,17,FALSE)</f>
        <v>#DIV/0!</v>
      </c>
      <c r="T19" s="45" t="e">
        <f>VLOOKUP($A19,LNG!$A$2:$H$1999,4,FALSE)/(D19*10^9)</f>
        <v>#DIV/0!</v>
      </c>
      <c r="U19" s="45" t="e">
        <f>VLOOKUP($A19,LNG!$A$2:$H$1999,5,FALSE)/(E19*10^9)</f>
        <v>#DIV/0!</v>
      </c>
      <c r="V19" s="45" t="e">
        <f>VLOOKUP($A19,LNG!$A$2:$H$1999,6,FALSE)/(F19*10^9)</f>
        <v>#DIV/0!</v>
      </c>
      <c r="W19" s="45" t="e">
        <f>VLOOKUP($A19,LNG!$A$2:$H$1999,7,FALSE)/(G19*10^9)</f>
        <v>#DIV/0!</v>
      </c>
      <c r="X19" s="45">
        <f>VLOOKUP($A19,'LNST năm'!$A$2:$I$2000,8,FALSE)</f>
        <v>-1</v>
      </c>
      <c r="Y19" s="45">
        <f>VLOOKUP($A19,'LNST năm'!$A$2:$I$2000,9,FALSE)</f>
        <v>-1</v>
      </c>
      <c r="Z19" s="46" t="e">
        <f>VLOOKUP($A19,LNG!$A$2:$H$1999,9,FALSE)</f>
        <v>#REF!</v>
      </c>
      <c r="AA19" s="162" t="e">
        <f>VLOOKUP($A19,'GIÁ CP'!$A$2:$D$2000,4,FALSE)/Z19</f>
        <v>#REF!</v>
      </c>
    </row>
    <row r="20" spans="1:27" hidden="1">
      <c r="A20" s="18" t="s">
        <v>981</v>
      </c>
      <c r="B20" s="18" t="s">
        <v>2454</v>
      </c>
      <c r="C20" s="154" t="str">
        <f>VLOOKUP(A20,'GIÁ CP'!$K$2:$M$2000,3,FALSE)</f>
        <v xml:space="preserve">Hàng cá nhân </v>
      </c>
      <c r="D20" s="43" t="e">
        <f>VLOOKUP($A20,'Doanh thu'!$A$3:$Q$2000,9,FALSE)/1000000000</f>
        <v>#N/A</v>
      </c>
      <c r="E20" s="43" t="e">
        <f>VLOOKUP($A20,'Doanh thu'!$A$3:$Q$2000,10,FALSE)/1000000000</f>
        <v>#N/A</v>
      </c>
      <c r="F20" s="43" t="e">
        <f>VLOOKUP($A20,'Doanh thu'!$A$3:$Q$2000,11,FALSE)/1000000000</f>
        <v>#N/A</v>
      </c>
      <c r="G20" s="43" t="e">
        <f>VLOOKUP($A20,'Doanh thu'!$A$3:$Q$2000,12,FALSE)/1000000000</f>
        <v>#N/A</v>
      </c>
      <c r="H20" s="43" t="e">
        <f>VLOOKUP($A20,LNST!$A$3:$Q$1635,9,FALSE)/1000000000</f>
        <v>#N/A</v>
      </c>
      <c r="I20" s="43" t="e">
        <f>VLOOKUP($A20,LNST!$A$3:$Q$1635,10,FALSE)/1000000000</f>
        <v>#N/A</v>
      </c>
      <c r="J20" s="43" t="e">
        <f>VLOOKUP($A20,LNST!$A$3:$Q$1635,11,FALSE)/1000000000</f>
        <v>#N/A</v>
      </c>
      <c r="K20" s="43" t="e">
        <f>VLOOKUP($A20,LNST!$A$3:$Q$1635,12,FALSE)/1000000000</f>
        <v>#N/A</v>
      </c>
      <c r="L20" s="45" t="e">
        <f>VLOOKUP($A20,'Doanh thu'!$A$3:$Q$2000,14,FALSE)</f>
        <v>#N/A</v>
      </c>
      <c r="M20" s="45" t="e">
        <f>VLOOKUP($A20,'Doanh thu'!$A$3:$Q$2000,15,FALSE)</f>
        <v>#N/A</v>
      </c>
      <c r="N20" s="45" t="e">
        <f>VLOOKUP($A20,'Doanh thu'!$A$3:$Q$2000,16,FALSE)</f>
        <v>#N/A</v>
      </c>
      <c r="O20" s="45" t="e">
        <f>VLOOKUP($A20,'Doanh thu'!$A$3:$Q$2000,17,FALSE)</f>
        <v>#N/A</v>
      </c>
      <c r="P20" s="45" t="e">
        <f>VLOOKUP($A20,LNST!$A$3:$R$1635,14,FALSE)</f>
        <v>#N/A</v>
      </c>
      <c r="Q20" s="45" t="e">
        <f>VLOOKUP($A20,LNST!$A$3:$R$1635,15,FALSE)</f>
        <v>#N/A</v>
      </c>
      <c r="R20" s="45" t="e">
        <f>VLOOKUP($A20,LNST!$A$3:$R$1635,16,FALSE)</f>
        <v>#N/A</v>
      </c>
      <c r="S20" s="45" t="e">
        <f>VLOOKUP($A20,LNST!$A$3:$R$1635,17,FALSE)</f>
        <v>#N/A</v>
      </c>
      <c r="T20" s="45" t="e">
        <f>VLOOKUP($A20,LNG!$A$2:$H$1999,4,FALSE)/(D20*10^9)</f>
        <v>#N/A</v>
      </c>
      <c r="U20" s="45" t="e">
        <f>VLOOKUP($A20,LNG!$A$2:$H$1999,5,FALSE)/(E20*10^9)</f>
        <v>#N/A</v>
      </c>
      <c r="V20" s="45" t="e">
        <f>VLOOKUP($A20,LNG!$A$2:$H$1999,6,FALSE)/(F20*10^9)</f>
        <v>#N/A</v>
      </c>
      <c r="W20" s="45" t="e">
        <f>VLOOKUP($A20,LNG!$A$2:$H$1999,7,FALSE)/(G20*10^9)</f>
        <v>#N/A</v>
      </c>
      <c r="X20" s="45" t="e">
        <f>VLOOKUP($A20,'LNST năm'!$A$2:$I$2000,8,FALSE)</f>
        <v>#DIV/0!</v>
      </c>
      <c r="Y20" s="45" t="e">
        <f>VLOOKUP($A20,'LNST năm'!$A$2:$I$2000,9,FALSE)</f>
        <v>#DIV/0!</v>
      </c>
      <c r="Z20" s="46" t="e">
        <f>VLOOKUP($A20,LNG!$A$2:$H$1999,9,FALSE)</f>
        <v>#N/A</v>
      </c>
      <c r="AA20" s="162" t="e">
        <f>VLOOKUP($A20,'GIÁ CP'!$A$2:$D$2000,4,FALSE)/Z20</f>
        <v>#N/A</v>
      </c>
    </row>
    <row r="21" spans="1:27" hidden="1">
      <c r="A21" s="18" t="s">
        <v>942</v>
      </c>
      <c r="B21" s="18" t="s">
        <v>2423</v>
      </c>
      <c r="C21" s="154" t="str">
        <f>VLOOKUP(A21,'GIÁ CP'!$K$2:$M$2000,3,FALSE)</f>
        <v xml:space="preserve">Giầy dép </v>
      </c>
      <c r="D21" s="43">
        <f>VLOOKUP($A21,'Doanh thu'!$A$3:$Q$2000,9,FALSE)/1000000000</f>
        <v>0</v>
      </c>
      <c r="E21" s="43">
        <f>VLOOKUP($A21,'Doanh thu'!$A$3:$Q$2000,10,FALSE)/1000000000</f>
        <v>0</v>
      </c>
      <c r="F21" s="43">
        <f>VLOOKUP($A21,'Doanh thu'!$A$3:$Q$2000,11,FALSE)/1000000000</f>
        <v>0</v>
      </c>
      <c r="G21" s="43">
        <f>VLOOKUP($A21,'Doanh thu'!$A$3:$Q$2000,12,FALSE)/1000000000</f>
        <v>0</v>
      </c>
      <c r="H21" s="43">
        <f>VLOOKUP($A21,LNST!$A$3:$Q$1635,9,FALSE)/1000000000</f>
        <v>0</v>
      </c>
      <c r="I21" s="43">
        <f>VLOOKUP($A21,LNST!$A$3:$Q$1635,10,FALSE)/1000000000</f>
        <v>0</v>
      </c>
      <c r="J21" s="43">
        <f>VLOOKUP($A21,LNST!$A$3:$Q$1635,11,FALSE)/1000000000</f>
        <v>0</v>
      </c>
      <c r="K21" s="43">
        <f>VLOOKUP($A21,LNST!$A$3:$Q$1635,12,FALSE)/1000000000</f>
        <v>0</v>
      </c>
      <c r="L21" s="45" t="e">
        <f>VLOOKUP($A21,'Doanh thu'!$A$3:$Q$2000,14,FALSE)</f>
        <v>#DIV/0!</v>
      </c>
      <c r="M21" s="45" t="e">
        <f>VLOOKUP($A21,'Doanh thu'!$A$3:$Q$2000,15,FALSE)</f>
        <v>#DIV/0!</v>
      </c>
      <c r="N21" s="45" t="e">
        <f>VLOOKUP($A21,'Doanh thu'!$A$3:$Q$2000,16,FALSE)</f>
        <v>#DIV/0!</v>
      </c>
      <c r="O21" s="45" t="e">
        <f>VLOOKUP($A21,'Doanh thu'!$A$3:$Q$2000,17,FALSE)</f>
        <v>#DIV/0!</v>
      </c>
      <c r="P21" s="45" t="e">
        <f>VLOOKUP($A21,LNST!$A$3:$R$1635,14,FALSE)</f>
        <v>#DIV/0!</v>
      </c>
      <c r="Q21" s="45" t="e">
        <f>VLOOKUP($A21,LNST!$A$3:$R$1635,15,FALSE)</f>
        <v>#DIV/0!</v>
      </c>
      <c r="R21" s="45" t="e">
        <f>VLOOKUP($A21,LNST!$A$3:$R$1635,16,FALSE)</f>
        <v>#DIV/0!</v>
      </c>
      <c r="S21" s="45" t="e">
        <f>VLOOKUP($A21,LNST!$A$3:$R$1635,17,FALSE)</f>
        <v>#DIV/0!</v>
      </c>
      <c r="T21" s="45" t="e">
        <f>VLOOKUP($A21,LNG!$A$2:$H$1999,4,FALSE)/(D21*10^9)</f>
        <v>#DIV/0!</v>
      </c>
      <c r="U21" s="45" t="e">
        <f>VLOOKUP($A21,LNG!$A$2:$H$1999,5,FALSE)/(E21*10^9)</f>
        <v>#DIV/0!</v>
      </c>
      <c r="V21" s="45" t="e">
        <f>VLOOKUP($A21,LNG!$A$2:$H$1999,6,FALSE)/(F21*10^9)</f>
        <v>#DIV/0!</v>
      </c>
      <c r="W21" s="45" t="e">
        <f>VLOOKUP($A21,LNG!$A$2:$H$1999,7,FALSE)/(G21*10^9)</f>
        <v>#DIV/0!</v>
      </c>
      <c r="X21" s="45">
        <f>VLOOKUP($A21,'LNST năm'!$A$2:$I$2000,8,FALSE)</f>
        <v>-1</v>
      </c>
      <c r="Y21" s="45">
        <f>VLOOKUP($A21,'LNST năm'!$A$2:$I$2000,9,FALSE)</f>
        <v>-1</v>
      </c>
      <c r="Z21" s="46" t="e">
        <f>VLOOKUP($A21,LNG!$A$2:$H$1999,9,FALSE)</f>
        <v>#REF!</v>
      </c>
      <c r="AA21" s="162" t="e">
        <f>VLOOKUP($A21,'GIÁ CP'!$A$2:$D$2000,4,FALSE)/Z21</f>
        <v>#REF!</v>
      </c>
    </row>
    <row r="22" spans="1:27" hidden="1">
      <c r="A22" s="18" t="s">
        <v>983</v>
      </c>
      <c r="B22" s="18" t="s">
        <v>2456</v>
      </c>
      <c r="C22" s="154" t="str">
        <f>VLOOKUP(A22,'GIÁ CP'!$K$2:$M$2000,3,FALSE)</f>
        <v xml:space="preserve">Nuôi trồng nông &amp; hải sản </v>
      </c>
      <c r="D22" s="43">
        <f>VLOOKUP($A22,'Doanh thu'!$A$3:$Q$2000,9,FALSE)/1000000000</f>
        <v>0</v>
      </c>
      <c r="E22" s="43">
        <f>VLOOKUP($A22,'Doanh thu'!$A$3:$Q$2000,10,FALSE)/1000000000</f>
        <v>0</v>
      </c>
      <c r="F22" s="43">
        <f>VLOOKUP($A22,'Doanh thu'!$A$3:$Q$2000,11,FALSE)/1000000000</f>
        <v>0</v>
      </c>
      <c r="G22" s="43">
        <f>VLOOKUP($A22,'Doanh thu'!$A$3:$Q$2000,12,FALSE)/1000000000</f>
        <v>0</v>
      </c>
      <c r="H22" s="43">
        <f>VLOOKUP($A22,LNST!$A$3:$Q$1635,9,FALSE)/1000000000</f>
        <v>0</v>
      </c>
      <c r="I22" s="43">
        <f>VLOOKUP($A22,LNST!$A$3:$Q$1635,10,FALSE)/1000000000</f>
        <v>0</v>
      </c>
      <c r="J22" s="43">
        <f>VLOOKUP($A22,LNST!$A$3:$Q$1635,11,FALSE)/1000000000</f>
        <v>0</v>
      </c>
      <c r="K22" s="43">
        <f>VLOOKUP($A22,LNST!$A$3:$Q$1635,12,FALSE)/1000000000</f>
        <v>0</v>
      </c>
      <c r="L22" s="45" t="e">
        <f>VLOOKUP($A22,'Doanh thu'!$A$3:$Q$2000,14,FALSE)</f>
        <v>#DIV/0!</v>
      </c>
      <c r="M22" s="45" t="e">
        <f>VLOOKUP($A22,'Doanh thu'!$A$3:$Q$2000,15,FALSE)</f>
        <v>#DIV/0!</v>
      </c>
      <c r="N22" s="45" t="e">
        <f>VLOOKUP($A22,'Doanh thu'!$A$3:$Q$2000,16,FALSE)</f>
        <v>#DIV/0!</v>
      </c>
      <c r="O22" s="45" t="e">
        <f>VLOOKUP($A22,'Doanh thu'!$A$3:$Q$2000,17,FALSE)</f>
        <v>#DIV/0!</v>
      </c>
      <c r="P22" s="45" t="e">
        <f>VLOOKUP($A22,LNST!$A$3:$R$1635,14,FALSE)</f>
        <v>#DIV/0!</v>
      </c>
      <c r="Q22" s="45" t="e">
        <f>VLOOKUP($A22,LNST!$A$3:$R$1635,15,FALSE)</f>
        <v>#DIV/0!</v>
      </c>
      <c r="R22" s="45" t="e">
        <f>VLOOKUP($A22,LNST!$A$3:$R$1635,16,FALSE)</f>
        <v>#DIV/0!</v>
      </c>
      <c r="S22" s="45" t="e">
        <f>VLOOKUP($A22,LNST!$A$3:$R$1635,17,FALSE)</f>
        <v>#DIV/0!</v>
      </c>
      <c r="T22" s="45" t="e">
        <f>VLOOKUP($A22,LNG!$A$2:$H$1999,4,FALSE)/(D22*10^9)</f>
        <v>#DIV/0!</v>
      </c>
      <c r="U22" s="45" t="e">
        <f>VLOOKUP($A22,LNG!$A$2:$H$1999,5,FALSE)/(E22*10^9)</f>
        <v>#DIV/0!</v>
      </c>
      <c r="V22" s="45" t="e">
        <f>VLOOKUP($A22,LNG!$A$2:$H$1999,6,FALSE)/(F22*10^9)</f>
        <v>#DIV/0!</v>
      </c>
      <c r="W22" s="45" t="e">
        <f>VLOOKUP($A22,LNG!$A$2:$H$1999,7,FALSE)/(G22*10^9)</f>
        <v>#DIV/0!</v>
      </c>
      <c r="X22" s="45">
        <f>VLOOKUP($A22,'LNST năm'!$A$2:$I$2000,8,FALSE)</f>
        <v>1</v>
      </c>
      <c r="Y22" s="45">
        <f>VLOOKUP($A22,'LNST năm'!$A$2:$I$2000,9,FALSE)</f>
        <v>0.25992104989487319</v>
      </c>
      <c r="Z22" s="46" t="e">
        <f>VLOOKUP($A22,LNG!$A$2:$H$1999,9,FALSE)</f>
        <v>#REF!</v>
      </c>
      <c r="AA22" s="162" t="e">
        <f>VLOOKUP($A22,'GIÁ CP'!$A$2:$D$2000,4,FALSE)/Z22</f>
        <v>#REF!</v>
      </c>
    </row>
    <row r="23" spans="1:27" hidden="1">
      <c r="A23" s="18" t="s">
        <v>988</v>
      </c>
      <c r="B23" s="18" t="s">
        <v>2461</v>
      </c>
      <c r="C23" s="154" t="str">
        <f>VLOOKUP(A23,'GIÁ CP'!$K$2:$M$2000,3,FALSE)</f>
        <v xml:space="preserve">Nuôi trồng nông &amp; hải sản </v>
      </c>
      <c r="D23" s="43">
        <f>VLOOKUP($A23,'Doanh thu'!$A$3:$Q$2000,9,FALSE)/1000000000</f>
        <v>0</v>
      </c>
      <c r="E23" s="43">
        <f>VLOOKUP($A23,'Doanh thu'!$A$3:$Q$2000,10,FALSE)/1000000000</f>
        <v>0</v>
      </c>
      <c r="F23" s="43">
        <f>VLOOKUP($A23,'Doanh thu'!$A$3:$Q$2000,11,FALSE)/1000000000</f>
        <v>0</v>
      </c>
      <c r="G23" s="43" t="e">
        <f>VLOOKUP($A23,'Doanh thu'!$A$3:$Q$2000,12,FALSE)/1000000000</f>
        <v>#N/A</v>
      </c>
      <c r="H23" s="43">
        <f>VLOOKUP($A23,LNST!$A$3:$Q$1635,9,FALSE)/1000000000</f>
        <v>0</v>
      </c>
      <c r="I23" s="43">
        <f>VLOOKUP($A23,LNST!$A$3:$Q$1635,10,FALSE)/1000000000</f>
        <v>0</v>
      </c>
      <c r="J23" s="43">
        <f>VLOOKUP($A23,LNST!$A$3:$Q$1635,11,FALSE)/1000000000</f>
        <v>0</v>
      </c>
      <c r="K23" s="43" t="e">
        <f>VLOOKUP($A23,LNST!$A$3:$Q$1635,12,FALSE)/1000000000</f>
        <v>#N/A</v>
      </c>
      <c r="L23" s="45" t="e">
        <f>VLOOKUP($A23,'Doanh thu'!$A$3:$Q$2000,14,FALSE)</f>
        <v>#DIV/0!</v>
      </c>
      <c r="M23" s="45" t="e">
        <f>VLOOKUP($A23,'Doanh thu'!$A$3:$Q$2000,15,FALSE)</f>
        <v>#DIV/0!</v>
      </c>
      <c r="N23" s="45" t="e">
        <f>VLOOKUP($A23,'Doanh thu'!$A$3:$Q$2000,16,FALSE)</f>
        <v>#DIV/0!</v>
      </c>
      <c r="O23" s="45" t="e">
        <f>VLOOKUP($A23,'Doanh thu'!$A$3:$Q$2000,17,FALSE)</f>
        <v>#N/A</v>
      </c>
      <c r="P23" s="45" t="e">
        <f>VLOOKUP($A23,LNST!$A$3:$R$1635,14,FALSE)</f>
        <v>#DIV/0!</v>
      </c>
      <c r="Q23" s="45" t="e">
        <f>VLOOKUP($A23,LNST!$A$3:$R$1635,15,FALSE)</f>
        <v>#DIV/0!</v>
      </c>
      <c r="R23" s="45" t="e">
        <f>VLOOKUP($A23,LNST!$A$3:$R$1635,16,FALSE)</f>
        <v>#DIV/0!</v>
      </c>
      <c r="S23" s="45" t="e">
        <f>VLOOKUP($A23,LNST!$A$3:$R$1635,17,FALSE)</f>
        <v>#N/A</v>
      </c>
      <c r="T23" s="45" t="e">
        <f>VLOOKUP($A23,LNG!$A$2:$H$1999,4,FALSE)/(D23*10^9)</f>
        <v>#DIV/0!</v>
      </c>
      <c r="U23" s="45" t="e">
        <f>VLOOKUP($A23,LNG!$A$2:$H$1999,5,FALSE)/(E23*10^9)</f>
        <v>#DIV/0!</v>
      </c>
      <c r="V23" s="45" t="e">
        <f>VLOOKUP($A23,LNG!$A$2:$H$1999,6,FALSE)/(F23*10^9)</f>
        <v>#DIV/0!</v>
      </c>
      <c r="W23" s="45" t="e">
        <f>VLOOKUP($A23,LNG!$A$2:$H$1999,7,FALSE)/(G23*10^9)</f>
        <v>#N/A</v>
      </c>
      <c r="X23" s="45" t="e">
        <f>VLOOKUP($A23,'LNST năm'!$A$2:$I$2000,8,FALSE)</f>
        <v>#DIV/0!</v>
      </c>
      <c r="Y23" s="45" t="e">
        <f>VLOOKUP($A23,'LNST năm'!$A$2:$I$2000,9,FALSE)</f>
        <v>#DIV/0!</v>
      </c>
      <c r="Z23" s="46" t="e">
        <f>VLOOKUP($A23,LNG!$A$2:$H$1999,9,FALSE)</f>
        <v>#REF!</v>
      </c>
      <c r="AA23" s="162" t="e">
        <f>VLOOKUP($A23,'GIÁ CP'!$A$2:$D$2000,4,FALSE)/Z23</f>
        <v>#N/A</v>
      </c>
    </row>
    <row r="24" spans="1:27" hidden="1">
      <c r="A24" s="18" t="s">
        <v>989</v>
      </c>
      <c r="B24" s="18" t="s">
        <v>2462</v>
      </c>
      <c r="C24" s="154" t="str">
        <f>VLOOKUP(A24,'GIÁ CP'!$K$2:$M$2000,3,FALSE)</f>
        <v xml:space="preserve">Xây dựng </v>
      </c>
      <c r="D24" s="43" t="e">
        <f>VLOOKUP($A24,'Doanh thu'!$A$3:$Q$2000,9,FALSE)/1000000000</f>
        <v>#N/A</v>
      </c>
      <c r="E24" s="43" t="e">
        <f>VLOOKUP($A24,'Doanh thu'!$A$3:$Q$2000,10,FALSE)/1000000000</f>
        <v>#N/A</v>
      </c>
      <c r="F24" s="43" t="e">
        <f>VLOOKUP($A24,'Doanh thu'!$A$3:$Q$2000,11,FALSE)/1000000000</f>
        <v>#N/A</v>
      </c>
      <c r="G24" s="43" t="e">
        <f>VLOOKUP($A24,'Doanh thu'!$A$3:$Q$2000,12,FALSE)/1000000000</f>
        <v>#N/A</v>
      </c>
      <c r="H24" s="43" t="e">
        <f>VLOOKUP($A24,LNST!$A$3:$Q$1635,9,FALSE)/1000000000</f>
        <v>#N/A</v>
      </c>
      <c r="I24" s="43" t="e">
        <f>VLOOKUP($A24,LNST!$A$3:$Q$1635,10,FALSE)/1000000000</f>
        <v>#N/A</v>
      </c>
      <c r="J24" s="43" t="e">
        <f>VLOOKUP($A24,LNST!$A$3:$Q$1635,11,FALSE)/1000000000</f>
        <v>#N/A</v>
      </c>
      <c r="K24" s="43" t="e">
        <f>VLOOKUP($A24,LNST!$A$3:$Q$1635,12,FALSE)/1000000000</f>
        <v>#N/A</v>
      </c>
      <c r="L24" s="45" t="e">
        <f>VLOOKUP($A24,'Doanh thu'!$A$3:$Q$2000,14,FALSE)</f>
        <v>#N/A</v>
      </c>
      <c r="M24" s="45" t="e">
        <f>VLOOKUP($A24,'Doanh thu'!$A$3:$Q$2000,15,FALSE)</f>
        <v>#N/A</v>
      </c>
      <c r="N24" s="45" t="e">
        <f>VLOOKUP($A24,'Doanh thu'!$A$3:$Q$2000,16,FALSE)</f>
        <v>#N/A</v>
      </c>
      <c r="O24" s="45" t="e">
        <f>VLOOKUP($A24,'Doanh thu'!$A$3:$Q$2000,17,FALSE)</f>
        <v>#N/A</v>
      </c>
      <c r="P24" s="45" t="e">
        <f>VLOOKUP($A24,LNST!$A$3:$R$1635,14,FALSE)</f>
        <v>#N/A</v>
      </c>
      <c r="Q24" s="45" t="e">
        <f>VLOOKUP($A24,LNST!$A$3:$R$1635,15,FALSE)</f>
        <v>#N/A</v>
      </c>
      <c r="R24" s="45" t="e">
        <f>VLOOKUP($A24,LNST!$A$3:$R$1635,16,FALSE)</f>
        <v>#N/A</v>
      </c>
      <c r="S24" s="45" t="e">
        <f>VLOOKUP($A24,LNST!$A$3:$R$1635,17,FALSE)</f>
        <v>#N/A</v>
      </c>
      <c r="T24" s="45" t="e">
        <f>VLOOKUP($A24,LNG!$A$2:$H$1999,4,FALSE)/(D24*10^9)</f>
        <v>#N/A</v>
      </c>
      <c r="U24" s="45" t="e">
        <f>VLOOKUP($A24,LNG!$A$2:$H$1999,5,FALSE)/(E24*10^9)</f>
        <v>#N/A</v>
      </c>
      <c r="V24" s="45" t="e">
        <f>VLOOKUP($A24,LNG!$A$2:$H$1999,6,FALSE)/(F24*10^9)</f>
        <v>#N/A</v>
      </c>
      <c r="W24" s="45" t="e">
        <f>VLOOKUP($A24,LNG!$A$2:$H$1999,7,FALSE)/(G24*10^9)</f>
        <v>#N/A</v>
      </c>
      <c r="X24" s="45" t="e">
        <f>VLOOKUP($A24,'LNST năm'!$A$2:$I$2000,8,FALSE)</f>
        <v>#N/A</v>
      </c>
      <c r="Y24" s="45" t="e">
        <f>VLOOKUP($A24,'LNST năm'!$A$2:$I$2000,9,FALSE)</f>
        <v>#N/A</v>
      </c>
      <c r="Z24" s="46" t="e">
        <f>VLOOKUP($A24,LNG!$A$2:$H$1999,9,FALSE)</f>
        <v>#N/A</v>
      </c>
      <c r="AA24" s="162" t="e">
        <f>VLOOKUP($A24,'GIÁ CP'!$A$2:$D$2000,4,FALSE)/Z24</f>
        <v>#N/A</v>
      </c>
    </row>
    <row r="25" spans="1:27" hidden="1">
      <c r="A25" s="18" t="s">
        <v>990</v>
      </c>
      <c r="B25" s="18" t="s">
        <v>2464</v>
      </c>
      <c r="C25" s="154" t="str">
        <f>VLOOKUP(A25,'GIÁ CP'!$K$2:$M$2000,3,FALSE)</f>
        <v xml:space="preserve">Containers &amp; Đóng gói </v>
      </c>
      <c r="D25" s="43">
        <f>VLOOKUP($A25,'Doanh thu'!$A$3:$Q$2000,9,FALSE)/1000000000</f>
        <v>0</v>
      </c>
      <c r="E25" s="43">
        <f>VLOOKUP($A25,'Doanh thu'!$A$3:$Q$2000,10,FALSE)/1000000000</f>
        <v>0</v>
      </c>
      <c r="F25" s="43">
        <f>VLOOKUP($A25,'Doanh thu'!$A$3:$Q$2000,11,FALSE)/1000000000</f>
        <v>0</v>
      </c>
      <c r="G25" s="43">
        <f>VLOOKUP($A25,'Doanh thu'!$A$3:$Q$2000,12,FALSE)/1000000000</f>
        <v>0</v>
      </c>
      <c r="H25" s="43">
        <f>VLOOKUP($A25,LNST!$A$3:$Q$1635,9,FALSE)/1000000000</f>
        <v>0</v>
      </c>
      <c r="I25" s="43">
        <f>VLOOKUP($A25,LNST!$A$3:$Q$1635,10,FALSE)/1000000000</f>
        <v>0</v>
      </c>
      <c r="J25" s="43">
        <f>VLOOKUP($A25,LNST!$A$3:$Q$1635,11,FALSE)/1000000000</f>
        <v>0</v>
      </c>
      <c r="K25" s="43">
        <f>VLOOKUP($A25,LNST!$A$3:$Q$1635,12,FALSE)/1000000000</f>
        <v>0</v>
      </c>
      <c r="L25" s="45" t="e">
        <f>VLOOKUP($A25,'Doanh thu'!$A$3:$Q$2000,14,FALSE)</f>
        <v>#DIV/0!</v>
      </c>
      <c r="M25" s="45" t="e">
        <f>VLOOKUP($A25,'Doanh thu'!$A$3:$Q$2000,15,FALSE)</f>
        <v>#DIV/0!</v>
      </c>
      <c r="N25" s="45" t="e">
        <f>VLOOKUP($A25,'Doanh thu'!$A$3:$Q$2000,16,FALSE)</f>
        <v>#DIV/0!</v>
      </c>
      <c r="O25" s="45" t="e">
        <f>VLOOKUP($A25,'Doanh thu'!$A$3:$Q$2000,17,FALSE)</f>
        <v>#DIV/0!</v>
      </c>
      <c r="P25" s="45" t="e">
        <f>VLOOKUP($A25,LNST!$A$3:$R$1635,14,FALSE)</f>
        <v>#DIV/0!</v>
      </c>
      <c r="Q25" s="45" t="e">
        <f>VLOOKUP($A25,LNST!$A$3:$R$1635,15,FALSE)</f>
        <v>#DIV/0!</v>
      </c>
      <c r="R25" s="45" t="e">
        <f>VLOOKUP($A25,LNST!$A$3:$R$1635,16,FALSE)</f>
        <v>#DIV/0!</v>
      </c>
      <c r="S25" s="45" t="e">
        <f>VLOOKUP($A25,LNST!$A$3:$R$1635,17,FALSE)</f>
        <v>#DIV/0!</v>
      </c>
      <c r="T25" s="45" t="e">
        <f>VLOOKUP($A25,LNG!$A$2:$H$1999,4,FALSE)/(D25*10^9)</f>
        <v>#DIV/0!</v>
      </c>
      <c r="U25" s="45" t="e">
        <f>VLOOKUP($A25,LNG!$A$2:$H$1999,5,FALSE)/(E25*10^9)</f>
        <v>#DIV/0!</v>
      </c>
      <c r="V25" s="45" t="e">
        <f>VLOOKUP($A25,LNG!$A$2:$H$1999,6,FALSE)/(F25*10^9)</f>
        <v>#DIV/0!</v>
      </c>
      <c r="W25" s="45" t="e">
        <f>VLOOKUP($A25,LNG!$A$2:$H$1999,7,FALSE)/(G25*10^9)</f>
        <v>#DIV/0!</v>
      </c>
      <c r="X25" s="45">
        <f>VLOOKUP($A25,'LNST năm'!$A$2:$I$2000,8,FALSE)</f>
        <v>-1</v>
      </c>
      <c r="Y25" s="45">
        <f>VLOOKUP($A25,'LNST năm'!$A$2:$I$2000,9,FALSE)</f>
        <v>-1</v>
      </c>
      <c r="Z25" s="46" t="e">
        <f>VLOOKUP($A25,LNG!$A$2:$H$1999,9,FALSE)</f>
        <v>#REF!</v>
      </c>
      <c r="AA25" s="162" t="e">
        <f>VLOOKUP($A25,'GIÁ CP'!$A$2:$D$2000,4,FALSE)/Z25</f>
        <v>#REF!</v>
      </c>
    </row>
    <row r="26" spans="1:27" hidden="1">
      <c r="A26" s="18" t="s">
        <v>2465</v>
      </c>
      <c r="B26" s="18" t="s">
        <v>2466</v>
      </c>
      <c r="C26" s="154" t="str">
        <f>VLOOKUP(A26,'GIÁ CP'!$K$2:$M$2000,3,FALSE)</f>
        <v xml:space="preserve">Khai khoáng </v>
      </c>
      <c r="D26" s="43" t="e">
        <f>VLOOKUP($A26,'Doanh thu'!$A$3:$Q$2000,9,FALSE)/1000000000</f>
        <v>#N/A</v>
      </c>
      <c r="E26" s="43" t="e">
        <f>VLOOKUP($A26,'Doanh thu'!$A$3:$Q$2000,10,FALSE)/1000000000</f>
        <v>#N/A</v>
      </c>
      <c r="F26" s="43" t="e">
        <f>VLOOKUP($A26,'Doanh thu'!$A$3:$Q$2000,11,FALSE)/1000000000</f>
        <v>#N/A</v>
      </c>
      <c r="G26" s="43" t="e">
        <f>VLOOKUP($A26,'Doanh thu'!$A$3:$Q$2000,12,FALSE)/1000000000</f>
        <v>#N/A</v>
      </c>
      <c r="H26" s="43" t="e">
        <f>VLOOKUP($A26,LNST!$A$3:$Q$1635,9,FALSE)/1000000000</f>
        <v>#N/A</v>
      </c>
      <c r="I26" s="43" t="e">
        <f>VLOOKUP($A26,LNST!$A$3:$Q$1635,10,FALSE)/1000000000</f>
        <v>#N/A</v>
      </c>
      <c r="J26" s="43" t="e">
        <f>VLOOKUP($A26,LNST!$A$3:$Q$1635,11,FALSE)/1000000000</f>
        <v>#N/A</v>
      </c>
      <c r="K26" s="43" t="e">
        <f>VLOOKUP($A26,LNST!$A$3:$Q$1635,12,FALSE)/1000000000</f>
        <v>#N/A</v>
      </c>
      <c r="L26" s="45" t="e">
        <f>VLOOKUP($A26,'Doanh thu'!$A$3:$Q$2000,14,FALSE)</f>
        <v>#N/A</v>
      </c>
      <c r="M26" s="45" t="e">
        <f>VLOOKUP($A26,'Doanh thu'!$A$3:$Q$2000,15,FALSE)</f>
        <v>#N/A</v>
      </c>
      <c r="N26" s="45" t="e">
        <f>VLOOKUP($A26,'Doanh thu'!$A$3:$Q$2000,16,FALSE)</f>
        <v>#N/A</v>
      </c>
      <c r="O26" s="45" t="e">
        <f>VLOOKUP($A26,'Doanh thu'!$A$3:$Q$2000,17,FALSE)</f>
        <v>#N/A</v>
      </c>
      <c r="P26" s="45" t="e">
        <f>VLOOKUP($A26,LNST!$A$3:$R$1635,14,FALSE)</f>
        <v>#N/A</v>
      </c>
      <c r="Q26" s="45" t="e">
        <f>VLOOKUP($A26,LNST!$A$3:$R$1635,15,FALSE)</f>
        <v>#N/A</v>
      </c>
      <c r="R26" s="45" t="e">
        <f>VLOOKUP($A26,LNST!$A$3:$R$1635,16,FALSE)</f>
        <v>#N/A</v>
      </c>
      <c r="S26" s="45" t="e">
        <f>VLOOKUP($A26,LNST!$A$3:$R$1635,17,FALSE)</f>
        <v>#N/A</v>
      </c>
      <c r="T26" s="45" t="e">
        <f>VLOOKUP($A26,LNG!$A$2:$H$1999,4,FALSE)/(D26*10^9)</f>
        <v>#N/A</v>
      </c>
      <c r="U26" s="45" t="e">
        <f>VLOOKUP($A26,LNG!$A$2:$H$1999,5,FALSE)/(E26*10^9)</f>
        <v>#N/A</v>
      </c>
      <c r="V26" s="45" t="e">
        <f>VLOOKUP($A26,LNG!$A$2:$H$1999,6,FALSE)/(F26*10^9)</f>
        <v>#N/A</v>
      </c>
      <c r="W26" s="45" t="e">
        <f>VLOOKUP($A26,LNG!$A$2:$H$1999,7,FALSE)/(G26*10^9)</f>
        <v>#N/A</v>
      </c>
      <c r="X26" s="45" t="e">
        <f>VLOOKUP($A26,'LNST năm'!$A$2:$I$2000,8,FALSE)</f>
        <v>#N/A</v>
      </c>
      <c r="Y26" s="45" t="e">
        <f>VLOOKUP($A26,'LNST năm'!$A$2:$I$2000,9,FALSE)</f>
        <v>#N/A</v>
      </c>
      <c r="Z26" s="46" t="e">
        <f>VLOOKUP($A26,LNG!$A$2:$H$1999,9,FALSE)</f>
        <v>#N/A</v>
      </c>
      <c r="AA26" s="162" t="e">
        <f>VLOOKUP($A26,'GIÁ CP'!$A$2:$D$2000,4,FALSE)/Z26</f>
        <v>#N/A</v>
      </c>
    </row>
    <row r="27" spans="1:27" hidden="1">
      <c r="A27" s="18" t="s">
        <v>2076</v>
      </c>
      <c r="B27" s="18" t="s">
        <v>3493</v>
      </c>
      <c r="C27" s="154" t="str">
        <f>VLOOKUP(A27,'GIÁ CP'!$K$2:$M$2000,3,FALSE)</f>
        <v xml:space="preserve">Khách sạn </v>
      </c>
      <c r="D27" s="43">
        <f>VLOOKUP($A27,'Doanh thu'!$A$3:$Q$2000,9,FALSE)/1000000000</f>
        <v>0</v>
      </c>
      <c r="E27" s="43">
        <f>VLOOKUP($A27,'Doanh thu'!$A$3:$Q$2000,10,FALSE)/1000000000</f>
        <v>0</v>
      </c>
      <c r="F27" s="43">
        <f>VLOOKUP($A27,'Doanh thu'!$A$3:$Q$2000,11,FALSE)/1000000000</f>
        <v>0</v>
      </c>
      <c r="G27" s="43">
        <f>VLOOKUP($A27,'Doanh thu'!$A$3:$Q$2000,12,FALSE)/1000000000</f>
        <v>0</v>
      </c>
      <c r="H27" s="43">
        <f>VLOOKUP($A27,LNST!$A$3:$Q$1635,9,FALSE)/1000000000</f>
        <v>0</v>
      </c>
      <c r="I27" s="43">
        <f>VLOOKUP($A27,LNST!$A$3:$Q$1635,10,FALSE)/1000000000</f>
        <v>0</v>
      </c>
      <c r="J27" s="43">
        <f>VLOOKUP($A27,LNST!$A$3:$Q$1635,11,FALSE)/1000000000</f>
        <v>0</v>
      </c>
      <c r="K27" s="43">
        <f>VLOOKUP($A27,LNST!$A$3:$Q$1635,12,FALSE)/1000000000</f>
        <v>0</v>
      </c>
      <c r="L27" s="45" t="e">
        <f>VLOOKUP($A27,'Doanh thu'!$A$3:$Q$2000,14,FALSE)</f>
        <v>#DIV/0!</v>
      </c>
      <c r="M27" s="45" t="e">
        <f>VLOOKUP($A27,'Doanh thu'!$A$3:$Q$2000,15,FALSE)</f>
        <v>#DIV/0!</v>
      </c>
      <c r="N27" s="45" t="e">
        <f>VLOOKUP($A27,'Doanh thu'!$A$3:$Q$2000,16,FALSE)</f>
        <v>#DIV/0!</v>
      </c>
      <c r="O27" s="45" t="e">
        <f>VLOOKUP($A27,'Doanh thu'!$A$3:$Q$2000,17,FALSE)</f>
        <v>#DIV/0!</v>
      </c>
      <c r="P27" s="45" t="e">
        <f>VLOOKUP($A27,LNST!$A$3:$R$1635,14,FALSE)</f>
        <v>#DIV/0!</v>
      </c>
      <c r="Q27" s="45" t="e">
        <f>VLOOKUP($A27,LNST!$A$3:$R$1635,15,FALSE)</f>
        <v>#DIV/0!</v>
      </c>
      <c r="R27" s="45" t="e">
        <f>VLOOKUP($A27,LNST!$A$3:$R$1635,16,FALSE)</f>
        <v>#DIV/0!</v>
      </c>
      <c r="S27" s="45" t="e">
        <f>VLOOKUP($A27,LNST!$A$3:$R$1635,17,FALSE)</f>
        <v>#DIV/0!</v>
      </c>
      <c r="T27" s="45" t="e">
        <f>VLOOKUP($A27,LNG!$A$2:$H$1999,4,FALSE)/(D27*10^9)</f>
        <v>#DIV/0!</v>
      </c>
      <c r="U27" s="45" t="e">
        <f>VLOOKUP($A27,LNG!$A$2:$H$1999,5,FALSE)/(E27*10^9)</f>
        <v>#DIV/0!</v>
      </c>
      <c r="V27" s="45" t="e">
        <f>VLOOKUP($A27,LNG!$A$2:$H$1999,6,FALSE)/(F27*10^9)</f>
        <v>#DIV/0!</v>
      </c>
      <c r="W27" s="45" t="e">
        <f>VLOOKUP($A27,LNG!$A$2:$H$1999,7,FALSE)/(G27*10^9)</f>
        <v>#DIV/0!</v>
      </c>
      <c r="X27" s="45">
        <f>VLOOKUP($A27,'LNST năm'!$A$2:$I$2000,8,FALSE)</f>
        <v>-1</v>
      </c>
      <c r="Y27" s="45">
        <f>VLOOKUP($A27,'LNST năm'!$A$2:$I$2000,9,FALSE)</f>
        <v>-1</v>
      </c>
      <c r="Z27" s="46" t="e">
        <f>VLOOKUP($A27,LNG!$A$2:$H$1999,9,FALSE)</f>
        <v>#REF!</v>
      </c>
      <c r="AA27" s="162" t="e">
        <f>VLOOKUP($A27,'GIÁ CP'!$A$2:$D$2000,4,FALSE)/Z27</f>
        <v>#REF!</v>
      </c>
    </row>
    <row r="28" spans="1:27" hidden="1">
      <c r="A28" s="18" t="s">
        <v>1603</v>
      </c>
      <c r="B28" s="18" t="s">
        <v>2548</v>
      </c>
      <c r="C28" s="154" t="str">
        <f>VLOOKUP(A28,'GIÁ CP'!$K$2:$M$2000,3,FALSE)</f>
        <v xml:space="preserve">Đồ uống &amp; giải khát </v>
      </c>
      <c r="D28" s="43" t="e">
        <f>VLOOKUP($A28,'Doanh thu'!$A$3:$Q$2000,9,FALSE)/1000000000</f>
        <v>#N/A</v>
      </c>
      <c r="E28" s="43" t="e">
        <f>VLOOKUP($A28,'Doanh thu'!$A$3:$Q$2000,10,FALSE)/1000000000</f>
        <v>#N/A</v>
      </c>
      <c r="F28" s="43" t="e">
        <f>VLOOKUP($A28,'Doanh thu'!$A$3:$Q$2000,11,FALSE)/1000000000</f>
        <v>#N/A</v>
      </c>
      <c r="G28" s="43" t="e">
        <f>VLOOKUP($A28,'Doanh thu'!$A$3:$Q$2000,12,FALSE)/1000000000</f>
        <v>#N/A</v>
      </c>
      <c r="H28" s="43" t="e">
        <f>VLOOKUP($A28,LNST!$A$3:$Q$1635,9,FALSE)/1000000000</f>
        <v>#N/A</v>
      </c>
      <c r="I28" s="43" t="e">
        <f>VLOOKUP($A28,LNST!$A$3:$Q$1635,10,FALSE)/1000000000</f>
        <v>#N/A</v>
      </c>
      <c r="J28" s="43" t="e">
        <f>VLOOKUP($A28,LNST!$A$3:$Q$1635,11,FALSE)/1000000000</f>
        <v>#N/A</v>
      </c>
      <c r="K28" s="43" t="e">
        <f>VLOOKUP($A28,LNST!$A$3:$Q$1635,12,FALSE)/1000000000</f>
        <v>#N/A</v>
      </c>
      <c r="L28" s="45" t="e">
        <f>VLOOKUP($A28,'Doanh thu'!$A$3:$Q$2000,14,FALSE)</f>
        <v>#N/A</v>
      </c>
      <c r="M28" s="45" t="e">
        <f>VLOOKUP($A28,'Doanh thu'!$A$3:$Q$2000,15,FALSE)</f>
        <v>#N/A</v>
      </c>
      <c r="N28" s="45" t="e">
        <f>VLOOKUP($A28,'Doanh thu'!$A$3:$Q$2000,16,FALSE)</f>
        <v>#N/A</v>
      </c>
      <c r="O28" s="45" t="e">
        <f>VLOOKUP($A28,'Doanh thu'!$A$3:$Q$2000,17,FALSE)</f>
        <v>#N/A</v>
      </c>
      <c r="P28" s="45" t="e">
        <f>VLOOKUP($A28,LNST!$A$3:$R$1635,14,FALSE)</f>
        <v>#N/A</v>
      </c>
      <c r="Q28" s="45" t="e">
        <f>VLOOKUP($A28,LNST!$A$3:$R$1635,15,FALSE)</f>
        <v>#N/A</v>
      </c>
      <c r="R28" s="45" t="e">
        <f>VLOOKUP($A28,LNST!$A$3:$R$1635,16,FALSE)</f>
        <v>#N/A</v>
      </c>
      <c r="S28" s="45" t="e">
        <f>VLOOKUP($A28,LNST!$A$3:$R$1635,17,FALSE)</f>
        <v>#N/A</v>
      </c>
      <c r="T28" s="45" t="e">
        <f>VLOOKUP($A28,LNG!$A$2:$H$1999,4,FALSE)/(D28*10^9)</f>
        <v>#N/A</v>
      </c>
      <c r="U28" s="45" t="e">
        <f>VLOOKUP($A28,LNG!$A$2:$H$1999,5,FALSE)/(E28*10^9)</f>
        <v>#N/A</v>
      </c>
      <c r="V28" s="45" t="e">
        <f>VLOOKUP($A28,LNG!$A$2:$H$1999,6,FALSE)/(F28*10^9)</f>
        <v>#N/A</v>
      </c>
      <c r="W28" s="45" t="e">
        <f>VLOOKUP($A28,LNG!$A$2:$H$1999,7,FALSE)/(G28*10^9)</f>
        <v>#N/A</v>
      </c>
      <c r="X28" s="45" t="e">
        <f>VLOOKUP($A28,'LNST năm'!$A$2:$I$2000,8,FALSE)</f>
        <v>#N/A</v>
      </c>
      <c r="Y28" s="45" t="e">
        <f>VLOOKUP($A28,'LNST năm'!$A$2:$I$2000,9,FALSE)</f>
        <v>#N/A</v>
      </c>
      <c r="Z28" s="46" t="e">
        <f>VLOOKUP($A28,LNG!$A$2:$H$1999,9,FALSE)</f>
        <v>#N/A</v>
      </c>
      <c r="AA28" s="162" t="e">
        <f>VLOOKUP($A28,'GIÁ CP'!$A$2:$D$2000,4,FALSE)/Z28</f>
        <v>#N/A</v>
      </c>
    </row>
    <row r="29" spans="1:27" hidden="1">
      <c r="A29" s="18" t="s">
        <v>1007</v>
      </c>
      <c r="B29" s="18" t="s">
        <v>2492</v>
      </c>
      <c r="C29" s="154" t="str">
        <f>VLOOKUP(A29,'GIÁ CP'!$K$2:$M$2000,3,FALSE)</f>
        <v xml:space="preserve">Nước </v>
      </c>
      <c r="D29" s="43" t="e">
        <f>VLOOKUP($A29,'Doanh thu'!$A$3:$Q$2000,9,FALSE)/1000000000</f>
        <v>#N/A</v>
      </c>
      <c r="E29" s="43" t="e">
        <f>VLOOKUP($A29,'Doanh thu'!$A$3:$Q$2000,10,FALSE)/1000000000</f>
        <v>#N/A</v>
      </c>
      <c r="F29" s="43" t="e">
        <f>VLOOKUP($A29,'Doanh thu'!$A$3:$Q$2000,11,FALSE)/1000000000</f>
        <v>#N/A</v>
      </c>
      <c r="G29" s="43" t="e">
        <f>VLOOKUP($A29,'Doanh thu'!$A$3:$Q$2000,12,FALSE)/1000000000</f>
        <v>#N/A</v>
      </c>
      <c r="H29" s="43" t="e">
        <f>VLOOKUP($A29,LNST!$A$3:$Q$1635,9,FALSE)/1000000000</f>
        <v>#N/A</v>
      </c>
      <c r="I29" s="43" t="e">
        <f>VLOOKUP($A29,LNST!$A$3:$Q$1635,10,FALSE)/1000000000</f>
        <v>#N/A</v>
      </c>
      <c r="J29" s="43" t="e">
        <f>VLOOKUP($A29,LNST!$A$3:$Q$1635,11,FALSE)/1000000000</f>
        <v>#N/A</v>
      </c>
      <c r="K29" s="43" t="e">
        <f>VLOOKUP($A29,LNST!$A$3:$Q$1635,12,FALSE)/1000000000</f>
        <v>#N/A</v>
      </c>
      <c r="L29" s="45" t="e">
        <f>VLOOKUP($A29,'Doanh thu'!$A$3:$Q$2000,14,FALSE)</f>
        <v>#N/A</v>
      </c>
      <c r="M29" s="45" t="e">
        <f>VLOOKUP($A29,'Doanh thu'!$A$3:$Q$2000,15,FALSE)</f>
        <v>#N/A</v>
      </c>
      <c r="N29" s="45" t="e">
        <f>VLOOKUP($A29,'Doanh thu'!$A$3:$Q$2000,16,FALSE)</f>
        <v>#N/A</v>
      </c>
      <c r="O29" s="45" t="e">
        <f>VLOOKUP($A29,'Doanh thu'!$A$3:$Q$2000,17,FALSE)</f>
        <v>#N/A</v>
      </c>
      <c r="P29" s="45" t="e">
        <f>VLOOKUP($A29,LNST!$A$3:$R$1635,14,FALSE)</f>
        <v>#N/A</v>
      </c>
      <c r="Q29" s="45" t="e">
        <f>VLOOKUP($A29,LNST!$A$3:$R$1635,15,FALSE)</f>
        <v>#N/A</v>
      </c>
      <c r="R29" s="45" t="e">
        <f>VLOOKUP($A29,LNST!$A$3:$R$1635,16,FALSE)</f>
        <v>#N/A</v>
      </c>
      <c r="S29" s="45" t="e">
        <f>VLOOKUP($A29,LNST!$A$3:$R$1635,17,FALSE)</f>
        <v>#N/A</v>
      </c>
      <c r="T29" s="45" t="e">
        <f>VLOOKUP($A29,LNG!$A$2:$H$1999,4,FALSE)/(D29*10^9)</f>
        <v>#N/A</v>
      </c>
      <c r="U29" s="45" t="e">
        <f>VLOOKUP($A29,LNG!$A$2:$H$1999,5,FALSE)/(E29*10^9)</f>
        <v>#N/A</v>
      </c>
      <c r="V29" s="45" t="e">
        <f>VLOOKUP($A29,LNG!$A$2:$H$1999,6,FALSE)/(F29*10^9)</f>
        <v>#N/A</v>
      </c>
      <c r="W29" s="45" t="e">
        <f>VLOOKUP($A29,LNG!$A$2:$H$1999,7,FALSE)/(G29*10^9)</f>
        <v>#N/A</v>
      </c>
      <c r="X29" s="45" t="e">
        <f>VLOOKUP($A29,'LNST năm'!$A$2:$I$2000,8,FALSE)</f>
        <v>#N/A</v>
      </c>
      <c r="Y29" s="45" t="e">
        <f>VLOOKUP($A29,'LNST năm'!$A$2:$I$2000,9,FALSE)</f>
        <v>#N/A</v>
      </c>
      <c r="Z29" s="46" t="e">
        <f>VLOOKUP($A29,LNG!$A$2:$H$1999,9,FALSE)</f>
        <v>#N/A</v>
      </c>
      <c r="AA29" s="162" t="e">
        <f>VLOOKUP($A29,'GIÁ CP'!$A$2:$D$2000,4,FALSE)/Z29</f>
        <v>#N/A</v>
      </c>
    </row>
    <row r="30" spans="1:27" hidden="1">
      <c r="A30" s="18" t="s">
        <v>2467</v>
      </c>
      <c r="B30" s="18" t="s">
        <v>2468</v>
      </c>
      <c r="C30" s="154" t="str">
        <f>VLOOKUP(A30,'GIÁ CP'!$K$2:$M$2000,3,FALSE)</f>
        <v xml:space="preserve">Containers &amp; Đóng gói </v>
      </c>
      <c r="D30" s="43">
        <f>VLOOKUP($A30,'Doanh thu'!$A$3:$Q$2000,9,FALSE)/1000000000</f>
        <v>0</v>
      </c>
      <c r="E30" s="43">
        <f>VLOOKUP($A30,'Doanh thu'!$A$3:$Q$2000,10,FALSE)/1000000000</f>
        <v>0</v>
      </c>
      <c r="F30" s="43">
        <f>VLOOKUP($A30,'Doanh thu'!$A$3:$Q$2000,11,FALSE)/1000000000</f>
        <v>0</v>
      </c>
      <c r="G30" s="43">
        <f>VLOOKUP($A30,'Doanh thu'!$A$3:$Q$2000,12,FALSE)/1000000000</f>
        <v>0</v>
      </c>
      <c r="H30" s="43">
        <f>VLOOKUP($A30,LNST!$A$3:$Q$1635,9,FALSE)/1000000000</f>
        <v>0</v>
      </c>
      <c r="I30" s="43">
        <f>VLOOKUP($A30,LNST!$A$3:$Q$1635,10,FALSE)/1000000000</f>
        <v>0</v>
      </c>
      <c r="J30" s="43">
        <f>VLOOKUP($A30,LNST!$A$3:$Q$1635,11,FALSE)/1000000000</f>
        <v>0</v>
      </c>
      <c r="K30" s="43">
        <f>VLOOKUP($A30,LNST!$A$3:$Q$1635,12,FALSE)/1000000000</f>
        <v>0</v>
      </c>
      <c r="L30" s="45" t="e">
        <f>VLOOKUP($A30,'Doanh thu'!$A$3:$Q$2000,14,FALSE)</f>
        <v>#DIV/0!</v>
      </c>
      <c r="M30" s="45" t="e">
        <f>VLOOKUP($A30,'Doanh thu'!$A$3:$Q$2000,15,FALSE)</f>
        <v>#DIV/0!</v>
      </c>
      <c r="N30" s="45" t="e">
        <f>VLOOKUP($A30,'Doanh thu'!$A$3:$Q$2000,16,FALSE)</f>
        <v>#DIV/0!</v>
      </c>
      <c r="O30" s="45" t="e">
        <f>VLOOKUP($A30,'Doanh thu'!$A$3:$Q$2000,17,FALSE)</f>
        <v>#DIV/0!</v>
      </c>
      <c r="P30" s="45" t="e">
        <f>VLOOKUP($A30,LNST!$A$3:$R$1635,14,FALSE)</f>
        <v>#DIV/0!</v>
      </c>
      <c r="Q30" s="45" t="e">
        <f>VLOOKUP($A30,LNST!$A$3:$R$1635,15,FALSE)</f>
        <v>#DIV/0!</v>
      </c>
      <c r="R30" s="45" t="e">
        <f>VLOOKUP($A30,LNST!$A$3:$R$1635,16,FALSE)</f>
        <v>#DIV/0!</v>
      </c>
      <c r="S30" s="45" t="e">
        <f>VLOOKUP($A30,LNST!$A$3:$R$1635,17,FALSE)</f>
        <v>#DIV/0!</v>
      </c>
      <c r="T30" s="45" t="e">
        <f>VLOOKUP($A30,LNG!$A$2:$H$1999,4,FALSE)/(D30*10^9)</f>
        <v>#DIV/0!</v>
      </c>
      <c r="U30" s="45" t="e">
        <f>VLOOKUP($A30,LNG!$A$2:$H$1999,5,FALSE)/(E30*10^9)</f>
        <v>#DIV/0!</v>
      </c>
      <c r="V30" s="45" t="e">
        <f>VLOOKUP($A30,LNG!$A$2:$H$1999,6,FALSE)/(F30*10^9)</f>
        <v>#DIV/0!</v>
      </c>
      <c r="W30" s="45" t="e">
        <f>VLOOKUP($A30,LNG!$A$2:$H$1999,7,FALSE)/(G30*10^9)</f>
        <v>#DIV/0!</v>
      </c>
      <c r="X30" s="45">
        <f>VLOOKUP($A30,'LNST năm'!$A$2:$I$2000,8,FALSE)</f>
        <v>-1</v>
      </c>
      <c r="Y30" s="45">
        <f>VLOOKUP($A30,'LNST năm'!$A$2:$I$2000,9,FALSE)</f>
        <v>-1</v>
      </c>
      <c r="Z30" s="46" t="e">
        <f>VLOOKUP($A30,LNG!$A$2:$H$1999,9,FALSE)</f>
        <v>#REF!</v>
      </c>
      <c r="AA30" s="162" t="e">
        <f>VLOOKUP($A30,'GIÁ CP'!$A$2:$D$2000,4,FALSE)/Z30</f>
        <v>#REF!</v>
      </c>
    </row>
    <row r="31" spans="1:27" hidden="1">
      <c r="A31" s="18" t="s">
        <v>992</v>
      </c>
      <c r="B31" s="18" t="s">
        <v>2470</v>
      </c>
      <c r="C31" s="154" t="str">
        <f>VLOOKUP(A31,'GIÁ CP'!$K$2:$M$2000,3,FALSE)</f>
        <v xml:space="preserve">Hàng cá nhân </v>
      </c>
      <c r="D31" s="43">
        <f>VLOOKUP($A31,'Doanh thu'!$A$3:$Q$2000,9,FALSE)/1000000000</f>
        <v>0</v>
      </c>
      <c r="E31" s="43">
        <f>VLOOKUP($A31,'Doanh thu'!$A$3:$Q$2000,10,FALSE)/1000000000</f>
        <v>0</v>
      </c>
      <c r="F31" s="43">
        <f>VLOOKUP($A31,'Doanh thu'!$A$3:$Q$2000,11,FALSE)/1000000000</f>
        <v>80.296201553000003</v>
      </c>
      <c r="G31" s="43">
        <f>VLOOKUP($A31,'Doanh thu'!$A$3:$Q$2000,12,FALSE)/1000000000</f>
        <v>67.585452376000006</v>
      </c>
      <c r="H31" s="43">
        <f>VLOOKUP($A31,LNST!$A$3:$Q$1635,9,FALSE)/1000000000</f>
        <v>0</v>
      </c>
      <c r="I31" s="43">
        <f>VLOOKUP($A31,LNST!$A$3:$Q$1635,10,FALSE)/1000000000</f>
        <v>0</v>
      </c>
      <c r="J31" s="43">
        <f>VLOOKUP($A31,LNST!$A$3:$Q$1635,11,FALSE)/1000000000</f>
        <v>2.7331782339999999</v>
      </c>
      <c r="K31" s="43">
        <f>VLOOKUP($A31,LNST!$A$3:$Q$1635,12,FALSE)/1000000000</f>
        <v>3.2014032700000001</v>
      </c>
      <c r="L31" s="45" t="e">
        <f>VLOOKUP($A31,'Doanh thu'!$A$3:$Q$2000,14,FALSE)</f>
        <v>#DIV/0!</v>
      </c>
      <c r="M31" s="45" t="e">
        <f>VLOOKUP($A31,'Doanh thu'!$A$3:$Q$2000,15,FALSE)</f>
        <v>#DIV/0!</v>
      </c>
      <c r="N31" s="45" t="e">
        <f>VLOOKUP($A31,'Doanh thu'!$A$3:$Q$2000,16,FALSE)</f>
        <v>#DIV/0!</v>
      </c>
      <c r="O31" s="45" t="e">
        <f>VLOOKUP($A31,'Doanh thu'!$A$3:$Q$2000,17,FALSE)</f>
        <v>#DIV/0!</v>
      </c>
      <c r="P31" s="45" t="e">
        <f>VLOOKUP($A31,LNST!$A$3:$R$1635,14,FALSE)</f>
        <v>#DIV/0!</v>
      </c>
      <c r="Q31" s="45" t="e">
        <f>VLOOKUP($A31,LNST!$A$3:$R$1635,15,FALSE)</f>
        <v>#DIV/0!</v>
      </c>
      <c r="R31" s="45" t="e">
        <f>VLOOKUP($A31,LNST!$A$3:$R$1635,16,FALSE)</f>
        <v>#DIV/0!</v>
      </c>
      <c r="S31" s="45" t="e">
        <f>VLOOKUP($A31,LNST!$A$3:$R$1635,17,FALSE)</f>
        <v>#DIV/0!</v>
      </c>
      <c r="T31" s="45" t="e">
        <f>VLOOKUP($A31,LNG!$A$2:$H$1999,4,FALSE)/(D31*10^9)</f>
        <v>#DIV/0!</v>
      </c>
      <c r="U31" s="45" t="e">
        <f>VLOOKUP($A31,LNG!$A$2:$H$1999,5,FALSE)/(E31*10^9)</f>
        <v>#DIV/0!</v>
      </c>
      <c r="V31" s="45">
        <f>VLOOKUP($A31,LNG!$A$2:$H$1999,6,FALSE)/(F31*10^9)</f>
        <v>0</v>
      </c>
      <c r="W31" s="45">
        <f>VLOOKUP($A31,LNG!$A$2:$H$1999,7,FALSE)/(G31*10^9)</f>
        <v>0.51558211271770615</v>
      </c>
      <c r="X31" s="45">
        <f>VLOOKUP($A31,'LNST năm'!$A$2:$I$2000,8,FALSE)</f>
        <v>-1</v>
      </c>
      <c r="Y31" s="45">
        <f>VLOOKUP($A31,'LNST năm'!$A$2:$I$2000,9,FALSE)</f>
        <v>-1</v>
      </c>
      <c r="Z31" s="46" t="e">
        <f>VLOOKUP($A31,LNG!$A$2:$H$1999,9,FALSE)</f>
        <v>#REF!</v>
      </c>
      <c r="AA31" s="162" t="e">
        <f>VLOOKUP($A31,'GIÁ CP'!$A$2:$D$2000,4,FALSE)/Z31</f>
        <v>#REF!</v>
      </c>
    </row>
    <row r="32" spans="1:27" hidden="1">
      <c r="A32" s="18" t="s">
        <v>993</v>
      </c>
      <c r="B32" s="18" t="s">
        <v>2471</v>
      </c>
      <c r="C32" s="154" t="str">
        <f>VLOOKUP(A32,'GIÁ CP'!$K$2:$M$2000,3,FALSE)</f>
        <v xml:space="preserve">Khai thác Than </v>
      </c>
      <c r="D32" s="43">
        <f>VLOOKUP($A32,'Doanh thu'!$A$3:$Q$2000,9,FALSE)/1000000000</f>
        <v>0</v>
      </c>
      <c r="E32" s="43">
        <f>VLOOKUP($A32,'Doanh thu'!$A$3:$Q$2000,10,FALSE)/1000000000</f>
        <v>0</v>
      </c>
      <c r="F32" s="43">
        <f>VLOOKUP($A32,'Doanh thu'!$A$3:$Q$2000,11,FALSE)/1000000000</f>
        <v>0</v>
      </c>
      <c r="G32" s="43">
        <f>VLOOKUP($A32,'Doanh thu'!$A$3:$Q$2000,12,FALSE)/1000000000</f>
        <v>0</v>
      </c>
      <c r="H32" s="43">
        <f>VLOOKUP($A32,LNST!$A$3:$Q$1635,9,FALSE)/1000000000</f>
        <v>0</v>
      </c>
      <c r="I32" s="43">
        <f>VLOOKUP($A32,LNST!$A$3:$Q$1635,10,FALSE)/1000000000</f>
        <v>0</v>
      </c>
      <c r="J32" s="43">
        <f>VLOOKUP($A32,LNST!$A$3:$Q$1635,11,FALSE)/1000000000</f>
        <v>0</v>
      </c>
      <c r="K32" s="43">
        <f>VLOOKUP($A32,LNST!$A$3:$Q$1635,12,FALSE)/1000000000</f>
        <v>0</v>
      </c>
      <c r="L32" s="45" t="e">
        <f>VLOOKUP($A32,'Doanh thu'!$A$3:$Q$2000,14,FALSE)</f>
        <v>#DIV/0!</v>
      </c>
      <c r="M32" s="45" t="e">
        <f>VLOOKUP($A32,'Doanh thu'!$A$3:$Q$2000,15,FALSE)</f>
        <v>#DIV/0!</v>
      </c>
      <c r="N32" s="45" t="e">
        <f>VLOOKUP($A32,'Doanh thu'!$A$3:$Q$2000,16,FALSE)</f>
        <v>#DIV/0!</v>
      </c>
      <c r="O32" s="45" t="e">
        <f>VLOOKUP($A32,'Doanh thu'!$A$3:$Q$2000,17,FALSE)</f>
        <v>#DIV/0!</v>
      </c>
      <c r="P32" s="45" t="e">
        <f>VLOOKUP($A32,LNST!$A$3:$R$1635,14,FALSE)</f>
        <v>#DIV/0!</v>
      </c>
      <c r="Q32" s="45" t="e">
        <f>VLOOKUP($A32,LNST!$A$3:$R$1635,15,FALSE)</f>
        <v>#DIV/0!</v>
      </c>
      <c r="R32" s="45" t="e">
        <f>VLOOKUP($A32,LNST!$A$3:$R$1635,16,FALSE)</f>
        <v>#DIV/0!</v>
      </c>
      <c r="S32" s="45" t="e">
        <f>VLOOKUP($A32,LNST!$A$3:$R$1635,17,FALSE)</f>
        <v>#DIV/0!</v>
      </c>
      <c r="T32" s="45" t="e">
        <f>VLOOKUP($A32,LNG!$A$2:$H$1999,4,FALSE)/(D32*10^9)</f>
        <v>#DIV/0!</v>
      </c>
      <c r="U32" s="45" t="e">
        <f>VLOOKUP($A32,LNG!$A$2:$H$1999,5,FALSE)/(E32*10^9)</f>
        <v>#DIV/0!</v>
      </c>
      <c r="V32" s="45" t="e">
        <f>VLOOKUP($A32,LNG!$A$2:$H$1999,6,FALSE)/(F32*10^9)</f>
        <v>#DIV/0!</v>
      </c>
      <c r="W32" s="45" t="e">
        <f>VLOOKUP($A32,LNG!$A$2:$H$1999,7,FALSE)/(G32*10^9)</f>
        <v>#DIV/0!</v>
      </c>
      <c r="X32" s="45">
        <f>VLOOKUP($A32,'LNST năm'!$A$2:$I$2000,8,FALSE)</f>
        <v>-1</v>
      </c>
      <c r="Y32" s="45">
        <f>VLOOKUP($A32,'LNST năm'!$A$2:$I$2000,9,FALSE)</f>
        <v>-1</v>
      </c>
      <c r="Z32" s="46" t="e">
        <f>VLOOKUP($A32,LNG!$A$2:$H$1999,9,FALSE)</f>
        <v>#REF!</v>
      </c>
      <c r="AA32" s="162" t="e">
        <f>VLOOKUP($A32,'GIÁ CP'!$A$2:$D$2000,4,FALSE)/Z32</f>
        <v>#REF!</v>
      </c>
    </row>
    <row r="33" spans="1:27" hidden="1">
      <c r="A33" s="18" t="s">
        <v>913</v>
      </c>
      <c r="B33" s="18" t="s">
        <v>2474</v>
      </c>
      <c r="C33" s="154" t="str">
        <f>VLOOKUP(A33,'GIÁ CP'!$K$2:$M$2000,3,FALSE)</f>
        <v xml:space="preserve">Dược phẩm </v>
      </c>
      <c r="D33" s="43">
        <f>VLOOKUP($A33,'Doanh thu'!$A$3:$Q$2000,9,FALSE)/1000000000</f>
        <v>0</v>
      </c>
      <c r="E33" s="43">
        <f>VLOOKUP($A33,'Doanh thu'!$A$3:$Q$2000,10,FALSE)/1000000000</f>
        <v>0</v>
      </c>
      <c r="F33" s="43">
        <f>VLOOKUP($A33,'Doanh thu'!$A$3:$Q$2000,11,FALSE)/1000000000</f>
        <v>0</v>
      </c>
      <c r="G33" s="43">
        <f>VLOOKUP($A33,'Doanh thu'!$A$3:$Q$2000,12,FALSE)/1000000000</f>
        <v>0</v>
      </c>
      <c r="H33" s="43">
        <f>VLOOKUP($A33,LNST!$A$3:$Q$1635,9,FALSE)/1000000000</f>
        <v>0</v>
      </c>
      <c r="I33" s="43">
        <f>VLOOKUP($A33,LNST!$A$3:$Q$1635,10,FALSE)/1000000000</f>
        <v>0</v>
      </c>
      <c r="J33" s="43">
        <f>VLOOKUP($A33,LNST!$A$3:$Q$1635,11,FALSE)/1000000000</f>
        <v>0</v>
      </c>
      <c r="K33" s="43">
        <f>VLOOKUP($A33,LNST!$A$3:$Q$1635,12,FALSE)/1000000000</f>
        <v>0</v>
      </c>
      <c r="L33" s="45" t="e">
        <f>VLOOKUP($A33,'Doanh thu'!$A$3:$Q$2000,14,FALSE)</f>
        <v>#DIV/0!</v>
      </c>
      <c r="M33" s="45" t="e">
        <f>VLOOKUP($A33,'Doanh thu'!$A$3:$Q$2000,15,FALSE)</f>
        <v>#DIV/0!</v>
      </c>
      <c r="N33" s="45" t="e">
        <f>VLOOKUP($A33,'Doanh thu'!$A$3:$Q$2000,16,FALSE)</f>
        <v>#DIV/0!</v>
      </c>
      <c r="O33" s="45" t="e">
        <f>VLOOKUP($A33,'Doanh thu'!$A$3:$Q$2000,17,FALSE)</f>
        <v>#DIV/0!</v>
      </c>
      <c r="P33" s="45" t="e">
        <f>VLOOKUP($A33,LNST!$A$3:$R$1635,14,FALSE)</f>
        <v>#DIV/0!</v>
      </c>
      <c r="Q33" s="45" t="e">
        <f>VLOOKUP($A33,LNST!$A$3:$R$1635,15,FALSE)</f>
        <v>#DIV/0!</v>
      </c>
      <c r="R33" s="45" t="e">
        <f>VLOOKUP($A33,LNST!$A$3:$R$1635,16,FALSE)</f>
        <v>#DIV/0!</v>
      </c>
      <c r="S33" s="45" t="e">
        <f>VLOOKUP($A33,LNST!$A$3:$R$1635,17,FALSE)</f>
        <v>#DIV/0!</v>
      </c>
      <c r="T33" s="45" t="e">
        <f>VLOOKUP($A33,LNG!$A$2:$H$1999,4,FALSE)/(D33*10^9)</f>
        <v>#DIV/0!</v>
      </c>
      <c r="U33" s="45" t="e">
        <f>VLOOKUP($A33,LNG!$A$2:$H$1999,5,FALSE)/(E33*10^9)</f>
        <v>#DIV/0!</v>
      </c>
      <c r="V33" s="45" t="e">
        <f>VLOOKUP($A33,LNG!$A$2:$H$1999,6,FALSE)/(F33*10^9)</f>
        <v>#DIV/0!</v>
      </c>
      <c r="W33" s="45" t="e">
        <f>VLOOKUP($A33,LNG!$A$2:$H$1999,7,FALSE)/(G33*10^9)</f>
        <v>#DIV/0!</v>
      </c>
      <c r="X33" s="45">
        <f>VLOOKUP($A33,'LNST năm'!$A$2:$I$2000,8,FALSE)</f>
        <v>-1</v>
      </c>
      <c r="Y33" s="45">
        <f>VLOOKUP($A33,'LNST năm'!$A$2:$I$2000,9,FALSE)</f>
        <v>0.25992104989487319</v>
      </c>
      <c r="Z33" s="46" t="e">
        <f>VLOOKUP($A33,LNG!$A$2:$H$1999,9,FALSE)</f>
        <v>#REF!</v>
      </c>
      <c r="AA33" s="162" t="e">
        <f>VLOOKUP($A33,'GIÁ CP'!$A$2:$D$2000,4,FALSE)/Z33</f>
        <v>#REF!</v>
      </c>
    </row>
    <row r="34" spans="1:27" hidden="1">
      <c r="A34" s="18" t="s">
        <v>826</v>
      </c>
      <c r="B34" s="18" t="s">
        <v>2478</v>
      </c>
      <c r="C34" s="154" t="str">
        <f>VLOOKUP(A34,'GIÁ CP'!$K$2:$M$2000,3,FALSE)</f>
        <v xml:space="preserve">Điện tử tiêu dùng </v>
      </c>
      <c r="D34" s="43">
        <f>VLOOKUP($A34,'Doanh thu'!$A$3:$Q$2000,9,FALSE)/1000000000</f>
        <v>0</v>
      </c>
      <c r="E34" s="43">
        <f>VLOOKUP($A34,'Doanh thu'!$A$3:$Q$2000,10,FALSE)/1000000000</f>
        <v>0</v>
      </c>
      <c r="F34" s="43">
        <f>VLOOKUP($A34,'Doanh thu'!$A$3:$Q$2000,11,FALSE)/1000000000</f>
        <v>0</v>
      </c>
      <c r="G34" s="43">
        <f>VLOOKUP($A34,'Doanh thu'!$A$3:$Q$2000,12,FALSE)/1000000000</f>
        <v>0</v>
      </c>
      <c r="H34" s="43">
        <f>VLOOKUP($A34,LNST!$A$3:$Q$1635,9,FALSE)/1000000000</f>
        <v>0</v>
      </c>
      <c r="I34" s="43">
        <f>VLOOKUP($A34,LNST!$A$3:$Q$1635,10,FALSE)/1000000000</f>
        <v>0</v>
      </c>
      <c r="J34" s="43">
        <f>VLOOKUP($A34,LNST!$A$3:$Q$1635,11,FALSE)/1000000000</f>
        <v>0</v>
      </c>
      <c r="K34" s="43">
        <f>VLOOKUP($A34,LNST!$A$3:$Q$1635,12,FALSE)/1000000000</f>
        <v>0</v>
      </c>
      <c r="L34" s="45" t="e">
        <f>VLOOKUP($A34,'Doanh thu'!$A$3:$Q$2000,14,FALSE)</f>
        <v>#DIV/0!</v>
      </c>
      <c r="M34" s="45" t="e">
        <f>VLOOKUP($A34,'Doanh thu'!$A$3:$Q$2000,15,FALSE)</f>
        <v>#DIV/0!</v>
      </c>
      <c r="N34" s="45" t="e">
        <f>VLOOKUP($A34,'Doanh thu'!$A$3:$Q$2000,16,FALSE)</f>
        <v>#DIV/0!</v>
      </c>
      <c r="O34" s="45" t="e">
        <f>VLOOKUP($A34,'Doanh thu'!$A$3:$Q$2000,17,FALSE)</f>
        <v>#DIV/0!</v>
      </c>
      <c r="P34" s="45" t="e">
        <f>VLOOKUP($A34,LNST!$A$3:$R$1635,14,FALSE)</f>
        <v>#DIV/0!</v>
      </c>
      <c r="Q34" s="45" t="e">
        <f>VLOOKUP($A34,LNST!$A$3:$R$1635,15,FALSE)</f>
        <v>#DIV/0!</v>
      </c>
      <c r="R34" s="45" t="e">
        <f>VLOOKUP($A34,LNST!$A$3:$R$1635,16,FALSE)</f>
        <v>#DIV/0!</v>
      </c>
      <c r="S34" s="45" t="e">
        <f>VLOOKUP($A34,LNST!$A$3:$R$1635,17,FALSE)</f>
        <v>#DIV/0!</v>
      </c>
      <c r="T34" s="45" t="e">
        <f>VLOOKUP($A34,LNG!$A$2:$H$1999,4,FALSE)/(D34*10^9)</f>
        <v>#DIV/0!</v>
      </c>
      <c r="U34" s="45" t="e">
        <f>VLOOKUP($A34,LNG!$A$2:$H$1999,5,FALSE)/(E34*10^9)</f>
        <v>#DIV/0!</v>
      </c>
      <c r="V34" s="45" t="e">
        <f>VLOOKUP($A34,LNG!$A$2:$H$1999,6,FALSE)/(F34*10^9)</f>
        <v>#DIV/0!</v>
      </c>
      <c r="W34" s="45" t="e">
        <f>VLOOKUP($A34,LNG!$A$2:$H$1999,7,FALSE)/(G34*10^9)</f>
        <v>#DIV/0!</v>
      </c>
      <c r="X34" s="45">
        <f>VLOOKUP($A34,'LNST năm'!$A$2:$I$2000,8,FALSE)</f>
        <v>-1</v>
      </c>
      <c r="Y34" s="45">
        <f>VLOOKUP($A34,'LNST năm'!$A$2:$I$2000,9,FALSE)</f>
        <v>-1</v>
      </c>
      <c r="Z34" s="46" t="e">
        <f>VLOOKUP($A34,LNG!$A$2:$H$1999,9,FALSE)</f>
        <v>#REF!</v>
      </c>
      <c r="AA34" s="162" t="e">
        <f>VLOOKUP($A34,'GIÁ CP'!$A$2:$D$2000,4,FALSE)/Z34</f>
        <v>#REF!</v>
      </c>
    </row>
    <row r="35" spans="1:27" hidden="1">
      <c r="A35" s="18" t="s">
        <v>997</v>
      </c>
      <c r="B35" s="18" t="s">
        <v>2481</v>
      </c>
      <c r="C35" s="154" t="str">
        <f>VLOOKUP(A35,'GIÁ CP'!$K$2:$M$2000,3,FALSE)</f>
        <v xml:space="preserve">Vật liệu xây dựng &amp; Nội thất </v>
      </c>
      <c r="D35" s="43">
        <f>VLOOKUP($A35,'Doanh thu'!$A$3:$Q$2000,9,FALSE)/1000000000</f>
        <v>0</v>
      </c>
      <c r="E35" s="43">
        <f>VLOOKUP($A35,'Doanh thu'!$A$3:$Q$2000,10,FALSE)/1000000000</f>
        <v>0</v>
      </c>
      <c r="F35" s="43">
        <f>VLOOKUP($A35,'Doanh thu'!$A$3:$Q$2000,11,FALSE)/1000000000</f>
        <v>0</v>
      </c>
      <c r="G35" s="43">
        <f>VLOOKUP($A35,'Doanh thu'!$A$3:$Q$2000,12,FALSE)/1000000000</f>
        <v>0</v>
      </c>
      <c r="H35" s="43">
        <f>VLOOKUP($A35,LNST!$A$3:$Q$1635,9,FALSE)/1000000000</f>
        <v>0</v>
      </c>
      <c r="I35" s="43">
        <f>VLOOKUP($A35,LNST!$A$3:$Q$1635,10,FALSE)/1000000000</f>
        <v>0</v>
      </c>
      <c r="J35" s="43">
        <f>VLOOKUP($A35,LNST!$A$3:$Q$1635,11,FALSE)/1000000000</f>
        <v>0</v>
      </c>
      <c r="K35" s="43">
        <f>VLOOKUP($A35,LNST!$A$3:$Q$1635,12,FALSE)/1000000000</f>
        <v>0</v>
      </c>
      <c r="L35" s="45" t="e">
        <f>VLOOKUP($A35,'Doanh thu'!$A$3:$Q$2000,14,FALSE)</f>
        <v>#DIV/0!</v>
      </c>
      <c r="M35" s="45">
        <f>VLOOKUP($A35,'Doanh thu'!$A$3:$Q$2000,15,FALSE)</f>
        <v>-1</v>
      </c>
      <c r="N35" s="45">
        <f>VLOOKUP($A35,'Doanh thu'!$A$3:$Q$2000,16,FALSE)</f>
        <v>-1</v>
      </c>
      <c r="O35" s="45" t="e">
        <f>VLOOKUP($A35,'Doanh thu'!$A$3:$Q$2000,17,FALSE)</f>
        <v>#DIV/0!</v>
      </c>
      <c r="P35" s="45" t="e">
        <f>VLOOKUP($A35,LNST!$A$3:$R$1635,14,FALSE)</f>
        <v>#DIV/0!</v>
      </c>
      <c r="Q35" s="45">
        <f>VLOOKUP($A35,LNST!$A$3:$R$1635,15,FALSE)</f>
        <v>-1</v>
      </c>
      <c r="R35" s="45">
        <f>VLOOKUP($A35,LNST!$A$3:$R$1635,16,FALSE)</f>
        <v>-1</v>
      </c>
      <c r="S35" s="45" t="e">
        <f>VLOOKUP($A35,LNST!$A$3:$R$1635,17,FALSE)</f>
        <v>#DIV/0!</v>
      </c>
      <c r="T35" s="45" t="e">
        <f>VLOOKUP($A35,LNG!$A$2:$H$1999,4,FALSE)/(D35*10^9)</f>
        <v>#DIV/0!</v>
      </c>
      <c r="U35" s="45" t="e">
        <f>VLOOKUP($A35,LNG!$A$2:$H$1999,5,FALSE)/(E35*10^9)</f>
        <v>#DIV/0!</v>
      </c>
      <c r="V35" s="45" t="e">
        <f>VLOOKUP($A35,LNG!$A$2:$H$1999,6,FALSE)/(F35*10^9)</f>
        <v>#DIV/0!</v>
      </c>
      <c r="W35" s="45" t="e">
        <f>VLOOKUP($A35,LNG!$A$2:$H$1999,7,FALSE)/(G35*10^9)</f>
        <v>#DIV/0!</v>
      </c>
      <c r="X35" s="45">
        <f>VLOOKUP($A35,'LNST năm'!$A$2:$I$2000,8,FALSE)</f>
        <v>-1</v>
      </c>
      <c r="Y35" s="45">
        <f>VLOOKUP($A35,'LNST năm'!$A$2:$I$2000,9,FALSE)</f>
        <v>-1</v>
      </c>
      <c r="Z35" s="46" t="e">
        <f>VLOOKUP($A35,LNG!$A$2:$H$1999,9,FALSE)</f>
        <v>#REF!</v>
      </c>
      <c r="AA35" s="162" t="e">
        <f>VLOOKUP($A35,'GIÁ CP'!$A$2:$D$2000,4,FALSE)/Z35</f>
        <v>#REF!</v>
      </c>
    </row>
    <row r="36" spans="1:27" hidden="1">
      <c r="A36" s="18" t="s">
        <v>999</v>
      </c>
      <c r="B36" s="18" t="s">
        <v>2483</v>
      </c>
      <c r="C36" s="154" t="str">
        <f>VLOOKUP(A36,'GIÁ CP'!$K$2:$M$2000,3,FALSE)</f>
        <v xml:space="preserve">Sản xuất bia </v>
      </c>
      <c r="D36" s="43">
        <f>VLOOKUP($A36,'Doanh thu'!$A$3:$Q$2000,9,FALSE)/1000000000</f>
        <v>0</v>
      </c>
      <c r="E36" s="43">
        <f>VLOOKUP($A36,'Doanh thu'!$A$3:$Q$2000,10,FALSE)/1000000000</f>
        <v>0</v>
      </c>
      <c r="F36" s="43">
        <f>VLOOKUP($A36,'Doanh thu'!$A$3:$Q$2000,11,FALSE)/1000000000</f>
        <v>0</v>
      </c>
      <c r="G36" s="43">
        <f>VLOOKUP($A36,'Doanh thu'!$A$3:$Q$2000,12,FALSE)/1000000000</f>
        <v>0</v>
      </c>
      <c r="H36" s="43">
        <f>VLOOKUP($A36,LNST!$A$3:$Q$1635,9,FALSE)/1000000000</f>
        <v>0</v>
      </c>
      <c r="I36" s="43">
        <f>VLOOKUP($A36,LNST!$A$3:$Q$1635,10,FALSE)/1000000000</f>
        <v>0</v>
      </c>
      <c r="J36" s="43">
        <f>VLOOKUP($A36,LNST!$A$3:$Q$1635,11,FALSE)/1000000000</f>
        <v>0</v>
      </c>
      <c r="K36" s="43">
        <f>VLOOKUP($A36,LNST!$A$3:$Q$1635,12,FALSE)/1000000000</f>
        <v>0</v>
      </c>
      <c r="L36" s="45" t="e">
        <f>VLOOKUP($A36,'Doanh thu'!$A$3:$Q$2000,14,FALSE)</f>
        <v>#DIV/0!</v>
      </c>
      <c r="M36" s="45" t="e">
        <f>VLOOKUP($A36,'Doanh thu'!$A$3:$Q$2000,15,FALSE)</f>
        <v>#DIV/0!</v>
      </c>
      <c r="N36" s="45" t="e">
        <f>VLOOKUP($A36,'Doanh thu'!$A$3:$Q$2000,16,FALSE)</f>
        <v>#DIV/0!</v>
      </c>
      <c r="O36" s="45" t="e">
        <f>VLOOKUP($A36,'Doanh thu'!$A$3:$Q$2000,17,FALSE)</f>
        <v>#DIV/0!</v>
      </c>
      <c r="P36" s="45" t="e">
        <f>VLOOKUP($A36,LNST!$A$3:$R$1635,14,FALSE)</f>
        <v>#DIV/0!</v>
      </c>
      <c r="Q36" s="45" t="e">
        <f>VLOOKUP($A36,LNST!$A$3:$R$1635,15,FALSE)</f>
        <v>#DIV/0!</v>
      </c>
      <c r="R36" s="45" t="e">
        <f>VLOOKUP($A36,LNST!$A$3:$R$1635,16,FALSE)</f>
        <v>#DIV/0!</v>
      </c>
      <c r="S36" s="45" t="e">
        <f>VLOOKUP($A36,LNST!$A$3:$R$1635,17,FALSE)</f>
        <v>#DIV/0!</v>
      </c>
      <c r="T36" s="45" t="e">
        <f>VLOOKUP($A36,LNG!$A$2:$H$1999,4,FALSE)/(D36*10^9)</f>
        <v>#DIV/0!</v>
      </c>
      <c r="U36" s="45" t="e">
        <f>VLOOKUP($A36,LNG!$A$2:$H$1999,5,FALSE)/(E36*10^9)</f>
        <v>#DIV/0!</v>
      </c>
      <c r="V36" s="45" t="e">
        <f>VLOOKUP($A36,LNG!$A$2:$H$1999,6,FALSE)/(F36*10^9)</f>
        <v>#DIV/0!</v>
      </c>
      <c r="W36" s="45" t="e">
        <f>VLOOKUP($A36,LNG!$A$2:$H$1999,7,FALSE)/(G36*10^9)</f>
        <v>#DIV/0!</v>
      </c>
      <c r="X36" s="45">
        <f>VLOOKUP($A36,'LNST năm'!$A$2:$I$2000,8,FALSE)</f>
        <v>-1</v>
      </c>
      <c r="Y36" s="45">
        <f>VLOOKUP($A36,'LNST năm'!$A$2:$I$2000,9,FALSE)</f>
        <v>-1</v>
      </c>
      <c r="Z36" s="46" t="e">
        <f>VLOOKUP($A36,LNG!$A$2:$H$1999,9,FALSE)</f>
        <v>#REF!</v>
      </c>
      <c r="AA36" s="162" t="e">
        <f>VLOOKUP($A36,'GIÁ CP'!$A$2:$D$2000,4,FALSE)/Z36</f>
        <v>#REF!</v>
      </c>
    </row>
    <row r="37" spans="1:27" ht="18" hidden="1" customHeight="1">
      <c r="A37" s="18" t="s">
        <v>1000</v>
      </c>
      <c r="B37" s="18" t="s">
        <v>2484</v>
      </c>
      <c r="C37" s="154" t="str">
        <f>VLOOKUP(A37,'GIÁ CP'!$K$2:$M$2000,3,FALSE)</f>
        <v xml:space="preserve">Sản xuất bia </v>
      </c>
      <c r="D37" s="43">
        <f>VLOOKUP($A37,'Doanh thu'!$A$3:$Q$2000,9,FALSE)/1000000000</f>
        <v>0</v>
      </c>
      <c r="E37" s="43">
        <f>VLOOKUP($A37,'Doanh thu'!$A$3:$Q$2000,10,FALSE)/1000000000</f>
        <v>0</v>
      </c>
      <c r="F37" s="43">
        <f>VLOOKUP($A37,'Doanh thu'!$A$3:$Q$2000,11,FALSE)/1000000000</f>
        <v>0</v>
      </c>
      <c r="G37" s="43">
        <f>VLOOKUP($A37,'Doanh thu'!$A$3:$Q$2000,12,FALSE)/1000000000</f>
        <v>0</v>
      </c>
      <c r="H37" s="43">
        <f>VLOOKUP($A37,LNST!$A$3:$Q$1635,9,FALSE)/1000000000</f>
        <v>0</v>
      </c>
      <c r="I37" s="43">
        <f>VLOOKUP($A37,LNST!$A$3:$Q$1635,10,FALSE)/1000000000</f>
        <v>0</v>
      </c>
      <c r="J37" s="43">
        <f>VLOOKUP($A37,LNST!$A$3:$Q$1635,11,FALSE)/1000000000</f>
        <v>0</v>
      </c>
      <c r="K37" s="43">
        <f>VLOOKUP($A37,LNST!$A$3:$Q$1635,12,FALSE)/1000000000</f>
        <v>0</v>
      </c>
      <c r="L37" s="45" t="e">
        <f>VLOOKUP($A37,'Doanh thu'!$A$3:$Q$2000,14,FALSE)</f>
        <v>#DIV/0!</v>
      </c>
      <c r="M37" s="45" t="e">
        <f>VLOOKUP($A37,'Doanh thu'!$A$3:$Q$2000,15,FALSE)</f>
        <v>#DIV/0!</v>
      </c>
      <c r="N37" s="45" t="e">
        <f>VLOOKUP($A37,'Doanh thu'!$A$3:$Q$2000,16,FALSE)</f>
        <v>#DIV/0!</v>
      </c>
      <c r="O37" s="45" t="e">
        <f>VLOOKUP($A37,'Doanh thu'!$A$3:$Q$2000,17,FALSE)</f>
        <v>#DIV/0!</v>
      </c>
      <c r="P37" s="45" t="e">
        <f>VLOOKUP($A37,LNST!$A$3:$R$1635,14,FALSE)</f>
        <v>#DIV/0!</v>
      </c>
      <c r="Q37" s="45" t="e">
        <f>VLOOKUP($A37,LNST!$A$3:$R$1635,15,FALSE)</f>
        <v>#DIV/0!</v>
      </c>
      <c r="R37" s="45" t="e">
        <f>VLOOKUP($A37,LNST!$A$3:$R$1635,16,FALSE)</f>
        <v>#DIV/0!</v>
      </c>
      <c r="S37" s="45" t="e">
        <f>VLOOKUP($A37,LNST!$A$3:$R$1635,17,FALSE)</f>
        <v>#DIV/0!</v>
      </c>
      <c r="T37" s="45" t="e">
        <f>VLOOKUP($A37,LNG!$A$2:$H$1999,4,FALSE)/(D37*10^9)</f>
        <v>#DIV/0!</v>
      </c>
      <c r="U37" s="45" t="e">
        <f>VLOOKUP($A37,LNG!$A$2:$H$1999,5,FALSE)/(E37*10^9)</f>
        <v>#DIV/0!</v>
      </c>
      <c r="V37" s="45" t="e">
        <f>VLOOKUP($A37,LNG!$A$2:$H$1999,6,FALSE)/(F37*10^9)</f>
        <v>#DIV/0!</v>
      </c>
      <c r="W37" s="45" t="e">
        <f>VLOOKUP($A37,LNG!$A$2:$H$1999,7,FALSE)/(G37*10^9)</f>
        <v>#DIV/0!</v>
      </c>
      <c r="X37" s="45">
        <f>VLOOKUP($A37,'LNST năm'!$A$2:$I$2000,8,FALSE)</f>
        <v>-1</v>
      </c>
      <c r="Y37" s="45">
        <f>VLOOKUP($A37,'LNST năm'!$A$2:$I$2000,9,FALSE)</f>
        <v>-1</v>
      </c>
      <c r="Z37" s="46" t="e">
        <f>VLOOKUP($A37,LNG!$A$2:$H$1999,9,FALSE)</f>
        <v>#REF!</v>
      </c>
      <c r="AA37" s="162" t="e">
        <f>VLOOKUP($A37,'GIÁ CP'!$A$2:$D$2000,4,FALSE)/Z37</f>
        <v>#REF!</v>
      </c>
    </row>
    <row r="38" spans="1:27" hidden="1">
      <c r="A38" s="18" t="s">
        <v>1001</v>
      </c>
      <c r="B38" s="18" t="s">
        <v>2485</v>
      </c>
      <c r="C38" s="154" t="str">
        <f>VLOOKUP(A38,'GIÁ CP'!$K$2:$M$2000,3,FALSE)</f>
        <v xml:space="preserve">Xây dựng </v>
      </c>
      <c r="D38" s="43" t="e">
        <f>VLOOKUP($A38,'Doanh thu'!$A$3:$Q$2000,9,FALSE)/1000000000</f>
        <v>#N/A</v>
      </c>
      <c r="E38" s="43" t="e">
        <f>VLOOKUP($A38,'Doanh thu'!$A$3:$Q$2000,10,FALSE)/1000000000</f>
        <v>#N/A</v>
      </c>
      <c r="F38" s="43" t="e">
        <f>VLOOKUP($A38,'Doanh thu'!$A$3:$Q$2000,11,FALSE)/1000000000</f>
        <v>#N/A</v>
      </c>
      <c r="G38" s="43" t="e">
        <f>VLOOKUP($A38,'Doanh thu'!$A$3:$Q$2000,12,FALSE)/1000000000</f>
        <v>#N/A</v>
      </c>
      <c r="H38" s="43" t="e">
        <f>VLOOKUP($A38,LNST!$A$3:$Q$1635,9,FALSE)/1000000000</f>
        <v>#N/A</v>
      </c>
      <c r="I38" s="43" t="e">
        <f>VLOOKUP($A38,LNST!$A$3:$Q$1635,10,FALSE)/1000000000</f>
        <v>#N/A</v>
      </c>
      <c r="J38" s="43" t="e">
        <f>VLOOKUP($A38,LNST!$A$3:$Q$1635,11,FALSE)/1000000000</f>
        <v>#N/A</v>
      </c>
      <c r="K38" s="43" t="e">
        <f>VLOOKUP($A38,LNST!$A$3:$Q$1635,12,FALSE)/1000000000</f>
        <v>#N/A</v>
      </c>
      <c r="L38" s="45" t="e">
        <f>VLOOKUP($A38,'Doanh thu'!$A$3:$Q$2000,14,FALSE)</f>
        <v>#N/A</v>
      </c>
      <c r="M38" s="45" t="e">
        <f>VLOOKUP($A38,'Doanh thu'!$A$3:$Q$2000,15,FALSE)</f>
        <v>#N/A</v>
      </c>
      <c r="N38" s="45" t="e">
        <f>VLOOKUP($A38,'Doanh thu'!$A$3:$Q$2000,16,FALSE)</f>
        <v>#N/A</v>
      </c>
      <c r="O38" s="45" t="e">
        <f>VLOOKUP($A38,'Doanh thu'!$A$3:$Q$2000,17,FALSE)</f>
        <v>#N/A</v>
      </c>
      <c r="P38" s="45" t="e">
        <f>VLOOKUP($A38,LNST!$A$3:$R$1635,14,FALSE)</f>
        <v>#N/A</v>
      </c>
      <c r="Q38" s="45" t="e">
        <f>VLOOKUP($A38,LNST!$A$3:$R$1635,15,FALSE)</f>
        <v>#N/A</v>
      </c>
      <c r="R38" s="45" t="e">
        <f>VLOOKUP($A38,LNST!$A$3:$R$1635,16,FALSE)</f>
        <v>#N/A</v>
      </c>
      <c r="S38" s="45" t="e">
        <f>VLOOKUP($A38,LNST!$A$3:$R$1635,17,FALSE)</f>
        <v>#N/A</v>
      </c>
      <c r="T38" s="45" t="e">
        <f>VLOOKUP($A38,LNG!$A$2:$H$1999,4,FALSE)/(D38*10^9)</f>
        <v>#N/A</v>
      </c>
      <c r="U38" s="45" t="e">
        <f>VLOOKUP($A38,LNG!$A$2:$H$1999,5,FALSE)/(E38*10^9)</f>
        <v>#N/A</v>
      </c>
      <c r="V38" s="45" t="e">
        <f>VLOOKUP($A38,LNG!$A$2:$H$1999,6,FALSE)/(F38*10^9)</f>
        <v>#N/A</v>
      </c>
      <c r="W38" s="45" t="e">
        <f>VLOOKUP($A38,LNG!$A$2:$H$1999,7,FALSE)/(G38*10^9)</f>
        <v>#N/A</v>
      </c>
      <c r="X38" s="45" t="e">
        <f>VLOOKUP($A38,'LNST năm'!$A$2:$I$2000,8,FALSE)</f>
        <v>#N/A</v>
      </c>
      <c r="Y38" s="45" t="e">
        <f>VLOOKUP($A38,'LNST năm'!$A$2:$I$2000,9,FALSE)</f>
        <v>#N/A</v>
      </c>
      <c r="Z38" s="46" t="e">
        <f>VLOOKUP($A38,LNG!$A$2:$H$1999,9,FALSE)</f>
        <v>#N/A</v>
      </c>
      <c r="AA38" s="162" t="e">
        <f>VLOOKUP($A38,'GIÁ CP'!$A$2:$D$2000,4,FALSE)/Z38</f>
        <v>#N/A</v>
      </c>
    </row>
    <row r="39" spans="1:27" hidden="1">
      <c r="A39" s="18" t="s">
        <v>1005</v>
      </c>
      <c r="B39" s="18" t="s">
        <v>2490</v>
      </c>
      <c r="C39" s="154" t="str">
        <f>VLOOKUP(A39,'GIÁ CP'!$K$2:$M$2000,3,FALSE)</f>
        <v xml:space="preserve">Thực phẩm </v>
      </c>
      <c r="D39" s="43">
        <f>VLOOKUP($A39,'Doanh thu'!$A$3:$Q$2000,9,FALSE)/1000000000</f>
        <v>0</v>
      </c>
      <c r="E39" s="43">
        <f>VLOOKUP($A39,'Doanh thu'!$A$3:$Q$2000,10,FALSE)/1000000000</f>
        <v>0</v>
      </c>
      <c r="F39" s="43">
        <f>VLOOKUP($A39,'Doanh thu'!$A$3:$Q$2000,11,FALSE)/1000000000</f>
        <v>0</v>
      </c>
      <c r="G39" s="43">
        <f>VLOOKUP($A39,'Doanh thu'!$A$3:$Q$2000,12,FALSE)/1000000000</f>
        <v>0</v>
      </c>
      <c r="H39" s="43">
        <f>VLOOKUP($A39,LNST!$A$3:$Q$1635,9,FALSE)/1000000000</f>
        <v>0</v>
      </c>
      <c r="I39" s="43">
        <f>VLOOKUP($A39,LNST!$A$3:$Q$1635,10,FALSE)/1000000000</f>
        <v>0</v>
      </c>
      <c r="J39" s="43">
        <f>VLOOKUP($A39,LNST!$A$3:$Q$1635,11,FALSE)/1000000000</f>
        <v>0</v>
      </c>
      <c r="K39" s="43">
        <f>VLOOKUP($A39,LNST!$A$3:$Q$1635,12,FALSE)/1000000000</f>
        <v>0</v>
      </c>
      <c r="L39" s="45" t="e">
        <f>VLOOKUP($A39,'Doanh thu'!$A$3:$Q$2000,14,FALSE)</f>
        <v>#DIV/0!</v>
      </c>
      <c r="M39" s="45" t="e">
        <f>VLOOKUP($A39,'Doanh thu'!$A$3:$Q$2000,15,FALSE)</f>
        <v>#DIV/0!</v>
      </c>
      <c r="N39" s="45" t="e">
        <f>VLOOKUP($A39,'Doanh thu'!$A$3:$Q$2000,16,FALSE)</f>
        <v>#DIV/0!</v>
      </c>
      <c r="O39" s="45" t="e">
        <f>VLOOKUP($A39,'Doanh thu'!$A$3:$Q$2000,17,FALSE)</f>
        <v>#DIV/0!</v>
      </c>
      <c r="P39" s="45" t="e">
        <f>VLOOKUP($A39,LNST!$A$3:$R$1635,14,FALSE)</f>
        <v>#DIV/0!</v>
      </c>
      <c r="Q39" s="45" t="e">
        <f>VLOOKUP($A39,LNST!$A$3:$R$1635,15,FALSE)</f>
        <v>#DIV/0!</v>
      </c>
      <c r="R39" s="45" t="e">
        <f>VLOOKUP($A39,LNST!$A$3:$R$1635,16,FALSE)</f>
        <v>#DIV/0!</v>
      </c>
      <c r="S39" s="45" t="e">
        <f>VLOOKUP($A39,LNST!$A$3:$R$1635,17,FALSE)</f>
        <v>#DIV/0!</v>
      </c>
      <c r="T39" s="45" t="e">
        <f>VLOOKUP($A39,LNG!$A$2:$H$1999,4,FALSE)/(D39*10^9)</f>
        <v>#DIV/0!</v>
      </c>
      <c r="U39" s="45" t="e">
        <f>VLOOKUP($A39,LNG!$A$2:$H$1999,5,FALSE)/(E39*10^9)</f>
        <v>#DIV/0!</v>
      </c>
      <c r="V39" s="45" t="e">
        <f>VLOOKUP($A39,LNG!$A$2:$H$1999,6,FALSE)/(F39*10^9)</f>
        <v>#DIV/0!</v>
      </c>
      <c r="W39" s="45" t="e">
        <f>VLOOKUP($A39,LNG!$A$2:$H$1999,7,FALSE)/(G39*10^9)</f>
        <v>#DIV/0!</v>
      </c>
      <c r="X39" s="45">
        <f>VLOOKUP($A39,'LNST năm'!$A$2:$I$2000,8,FALSE)</f>
        <v>-1</v>
      </c>
      <c r="Y39" s="45">
        <f>VLOOKUP($A39,'LNST năm'!$A$2:$I$2000,9,FALSE)</f>
        <v>-1</v>
      </c>
      <c r="Z39" s="46" t="e">
        <f>VLOOKUP($A39,LNG!$A$2:$H$1999,9,FALSE)</f>
        <v>#REF!</v>
      </c>
      <c r="AA39" s="162" t="e">
        <f>VLOOKUP($A39,'GIÁ CP'!$A$2:$D$2000,4,FALSE)/Z39</f>
        <v>#REF!</v>
      </c>
    </row>
    <row r="40" spans="1:27" hidden="1">
      <c r="A40" s="18" t="s">
        <v>998</v>
      </c>
      <c r="B40" s="18" t="s">
        <v>2482</v>
      </c>
      <c r="C40" s="154" t="str">
        <f>VLOOKUP(A40,'GIÁ CP'!$K$2:$M$2000,3,FALSE)</f>
        <v xml:space="preserve">Đồ uống &amp; giải khát </v>
      </c>
      <c r="D40" s="43">
        <f>VLOOKUP($A40,'Doanh thu'!$A$3:$Q$2000,9,FALSE)/1000000000</f>
        <v>0</v>
      </c>
      <c r="E40" s="43">
        <f>VLOOKUP($A40,'Doanh thu'!$A$3:$Q$2000,10,FALSE)/1000000000</f>
        <v>0</v>
      </c>
      <c r="F40" s="43">
        <f>VLOOKUP($A40,'Doanh thu'!$A$3:$Q$2000,11,FALSE)/1000000000</f>
        <v>0</v>
      </c>
      <c r="G40" s="43">
        <f>VLOOKUP($A40,'Doanh thu'!$A$3:$Q$2000,12,FALSE)/1000000000</f>
        <v>0</v>
      </c>
      <c r="H40" s="43">
        <f>VLOOKUP($A40,LNST!$A$3:$Q$1635,9,FALSE)/1000000000</f>
        <v>0</v>
      </c>
      <c r="I40" s="43">
        <f>VLOOKUP($A40,LNST!$A$3:$Q$1635,10,FALSE)/1000000000</f>
        <v>0</v>
      </c>
      <c r="J40" s="43">
        <f>VLOOKUP($A40,LNST!$A$3:$Q$1635,11,FALSE)/1000000000</f>
        <v>0</v>
      </c>
      <c r="K40" s="43">
        <f>VLOOKUP($A40,LNST!$A$3:$Q$1635,12,FALSE)/1000000000</f>
        <v>0</v>
      </c>
      <c r="L40" s="45" t="e">
        <f>VLOOKUP($A40,'Doanh thu'!$A$3:$Q$2000,14,FALSE)</f>
        <v>#DIV/0!</v>
      </c>
      <c r="M40" s="45" t="e">
        <f>VLOOKUP($A40,'Doanh thu'!$A$3:$Q$2000,15,FALSE)</f>
        <v>#DIV/0!</v>
      </c>
      <c r="N40" s="45" t="e">
        <f>VLOOKUP($A40,'Doanh thu'!$A$3:$Q$2000,16,FALSE)</f>
        <v>#DIV/0!</v>
      </c>
      <c r="O40" s="45" t="e">
        <f>VLOOKUP($A40,'Doanh thu'!$A$3:$Q$2000,17,FALSE)</f>
        <v>#DIV/0!</v>
      </c>
      <c r="P40" s="45" t="e">
        <f>VLOOKUP($A40,LNST!$A$3:$R$1635,14,FALSE)</f>
        <v>#DIV/0!</v>
      </c>
      <c r="Q40" s="45" t="e">
        <f>VLOOKUP($A40,LNST!$A$3:$R$1635,15,FALSE)</f>
        <v>#DIV/0!</v>
      </c>
      <c r="R40" s="45" t="e">
        <f>VLOOKUP($A40,LNST!$A$3:$R$1635,16,FALSE)</f>
        <v>#DIV/0!</v>
      </c>
      <c r="S40" s="45" t="e">
        <f>VLOOKUP($A40,LNST!$A$3:$R$1635,17,FALSE)</f>
        <v>#DIV/0!</v>
      </c>
      <c r="T40" s="45" t="e">
        <f>VLOOKUP($A40,LNG!$A$2:$H$1999,4,FALSE)/(D40*10^9)</f>
        <v>#DIV/0!</v>
      </c>
      <c r="U40" s="45" t="e">
        <f>VLOOKUP($A40,LNG!$A$2:$H$1999,5,FALSE)/(E40*10^9)</f>
        <v>#DIV/0!</v>
      </c>
      <c r="V40" s="45" t="e">
        <f>VLOOKUP($A40,LNG!$A$2:$H$1999,6,FALSE)/(F40*10^9)</f>
        <v>#DIV/0!</v>
      </c>
      <c r="W40" s="45" t="e">
        <f>VLOOKUP($A40,LNG!$A$2:$H$1999,7,FALSE)/(G40*10^9)</f>
        <v>#DIV/0!</v>
      </c>
      <c r="X40" s="45">
        <f>VLOOKUP($A40,'LNST năm'!$A$2:$I$2000,8,FALSE)</f>
        <v>-1</v>
      </c>
      <c r="Y40" s="45">
        <f>VLOOKUP($A40,'LNST năm'!$A$2:$I$2000,9,FALSE)</f>
        <v>-1</v>
      </c>
      <c r="Z40" s="46" t="e">
        <f>VLOOKUP($A40,LNG!$A$2:$H$1999,9,FALSE)</f>
        <v>#REF!</v>
      </c>
      <c r="AA40" s="162" t="e">
        <f>VLOOKUP($A40,'GIÁ CP'!$A$2:$D$2000,4,FALSE)/Z40</f>
        <v>#REF!</v>
      </c>
    </row>
    <row r="41" spans="1:27" hidden="1">
      <c r="A41" s="18" t="s">
        <v>1002</v>
      </c>
      <c r="B41" s="18" t="s">
        <v>2486</v>
      </c>
      <c r="C41" s="154" t="str">
        <f>VLOOKUP(A41,'GIÁ CP'!$K$2:$M$2000,3,FALSE)</f>
        <v xml:space="preserve">Dược phẩm </v>
      </c>
      <c r="D41" s="43">
        <f>VLOOKUP($A41,'Doanh thu'!$A$3:$Q$2000,9,FALSE)/1000000000</f>
        <v>0</v>
      </c>
      <c r="E41" s="43">
        <f>VLOOKUP($A41,'Doanh thu'!$A$3:$Q$2000,10,FALSE)/1000000000</f>
        <v>0</v>
      </c>
      <c r="F41" s="43">
        <f>VLOOKUP($A41,'Doanh thu'!$A$3:$Q$2000,11,FALSE)/1000000000</f>
        <v>0</v>
      </c>
      <c r="G41" s="43">
        <f>VLOOKUP($A41,'Doanh thu'!$A$3:$Q$2000,12,FALSE)/1000000000</f>
        <v>0</v>
      </c>
      <c r="H41" s="43">
        <f>VLOOKUP($A41,LNST!$A$3:$Q$1635,9,FALSE)/1000000000</f>
        <v>0</v>
      </c>
      <c r="I41" s="43">
        <f>VLOOKUP($A41,LNST!$A$3:$Q$1635,10,FALSE)/1000000000</f>
        <v>0</v>
      </c>
      <c r="J41" s="43">
        <f>VLOOKUP($A41,LNST!$A$3:$Q$1635,11,FALSE)/1000000000</f>
        <v>0</v>
      </c>
      <c r="K41" s="43">
        <f>VLOOKUP($A41,LNST!$A$3:$Q$1635,12,FALSE)/1000000000</f>
        <v>0</v>
      </c>
      <c r="L41" s="45" t="e">
        <f>VLOOKUP($A41,'Doanh thu'!$A$3:$Q$2000,14,FALSE)</f>
        <v>#DIV/0!</v>
      </c>
      <c r="M41" s="45" t="e">
        <f>VLOOKUP($A41,'Doanh thu'!$A$3:$Q$2000,15,FALSE)</f>
        <v>#DIV/0!</v>
      </c>
      <c r="N41" s="45" t="e">
        <f>VLOOKUP($A41,'Doanh thu'!$A$3:$Q$2000,16,FALSE)</f>
        <v>#DIV/0!</v>
      </c>
      <c r="O41" s="45" t="e">
        <f>VLOOKUP($A41,'Doanh thu'!$A$3:$Q$2000,17,FALSE)</f>
        <v>#DIV/0!</v>
      </c>
      <c r="P41" s="45" t="e">
        <f>VLOOKUP($A41,LNST!$A$3:$R$1635,14,FALSE)</f>
        <v>#DIV/0!</v>
      </c>
      <c r="Q41" s="45" t="e">
        <f>VLOOKUP($A41,LNST!$A$3:$R$1635,15,FALSE)</f>
        <v>#DIV/0!</v>
      </c>
      <c r="R41" s="45" t="e">
        <f>VLOOKUP($A41,LNST!$A$3:$R$1635,16,FALSE)</f>
        <v>#DIV/0!</v>
      </c>
      <c r="S41" s="45" t="e">
        <f>VLOOKUP($A41,LNST!$A$3:$R$1635,17,FALSE)</f>
        <v>#DIV/0!</v>
      </c>
      <c r="T41" s="45" t="e">
        <f>VLOOKUP($A41,LNG!$A$2:$H$1999,4,FALSE)/(D41*10^9)</f>
        <v>#DIV/0!</v>
      </c>
      <c r="U41" s="45" t="e">
        <f>VLOOKUP($A41,LNG!$A$2:$H$1999,5,FALSE)/(E41*10^9)</f>
        <v>#DIV/0!</v>
      </c>
      <c r="V41" s="45" t="e">
        <f>VLOOKUP($A41,LNG!$A$2:$H$1999,6,FALSE)/(F41*10^9)</f>
        <v>#DIV/0!</v>
      </c>
      <c r="W41" s="45" t="e">
        <f>VLOOKUP($A41,LNG!$A$2:$H$1999,7,FALSE)/(G41*10^9)</f>
        <v>#DIV/0!</v>
      </c>
      <c r="X41" s="45">
        <f>VLOOKUP($A41,'LNST năm'!$A$2:$I$2000,8,FALSE)</f>
        <v>-1</v>
      </c>
      <c r="Y41" s="45">
        <f>VLOOKUP($A41,'LNST năm'!$A$2:$I$2000,9,FALSE)</f>
        <v>-1</v>
      </c>
      <c r="Z41" s="46" t="e">
        <f>VLOOKUP($A41,LNG!$A$2:$H$1999,9,FALSE)</f>
        <v>#REF!</v>
      </c>
      <c r="AA41" s="162" t="e">
        <f>VLOOKUP($A41,'GIÁ CP'!$A$2:$D$2000,4,FALSE)/Z41</f>
        <v>#REF!</v>
      </c>
    </row>
    <row r="42" spans="1:27" hidden="1">
      <c r="A42" s="18" t="s">
        <v>1129</v>
      </c>
      <c r="B42" s="18" t="s">
        <v>2687</v>
      </c>
      <c r="C42" s="154" t="str">
        <f>VLOOKUP(A42,'GIÁ CP'!$K$2:$M$2000,3,FALSE)</f>
        <v xml:space="preserve">Chất thải &amp; Môi trường </v>
      </c>
      <c r="D42" s="43" t="e">
        <f>VLOOKUP($A42,'Doanh thu'!$A$3:$Q$2000,9,FALSE)/1000000000</f>
        <v>#N/A</v>
      </c>
      <c r="E42" s="43" t="e">
        <f>VLOOKUP($A42,'Doanh thu'!$A$3:$Q$2000,10,FALSE)/1000000000</f>
        <v>#N/A</v>
      </c>
      <c r="F42" s="43" t="e">
        <f>VLOOKUP($A42,'Doanh thu'!$A$3:$Q$2000,11,FALSE)/1000000000</f>
        <v>#N/A</v>
      </c>
      <c r="G42" s="43" t="e">
        <f>VLOOKUP($A42,'Doanh thu'!$A$3:$Q$2000,12,FALSE)/1000000000</f>
        <v>#N/A</v>
      </c>
      <c r="H42" s="43" t="e">
        <f>VLOOKUP($A42,LNST!$A$3:$Q$1635,9,FALSE)/1000000000</f>
        <v>#N/A</v>
      </c>
      <c r="I42" s="43" t="e">
        <f>VLOOKUP($A42,LNST!$A$3:$Q$1635,10,FALSE)/1000000000</f>
        <v>#N/A</v>
      </c>
      <c r="J42" s="43" t="e">
        <f>VLOOKUP($A42,LNST!$A$3:$Q$1635,11,FALSE)/1000000000</f>
        <v>#N/A</v>
      </c>
      <c r="K42" s="43" t="e">
        <f>VLOOKUP($A42,LNST!$A$3:$Q$1635,12,FALSE)/1000000000</f>
        <v>#N/A</v>
      </c>
      <c r="L42" s="45" t="e">
        <f>VLOOKUP($A42,'Doanh thu'!$A$3:$Q$2000,14,FALSE)</f>
        <v>#N/A</v>
      </c>
      <c r="M42" s="45" t="e">
        <f>VLOOKUP($A42,'Doanh thu'!$A$3:$Q$2000,15,FALSE)</f>
        <v>#N/A</v>
      </c>
      <c r="N42" s="45" t="e">
        <f>VLOOKUP($A42,'Doanh thu'!$A$3:$Q$2000,16,FALSE)</f>
        <v>#N/A</v>
      </c>
      <c r="O42" s="45" t="e">
        <f>VLOOKUP($A42,'Doanh thu'!$A$3:$Q$2000,17,FALSE)</f>
        <v>#N/A</v>
      </c>
      <c r="P42" s="45" t="e">
        <f>VLOOKUP($A42,LNST!$A$3:$R$1635,14,FALSE)</f>
        <v>#N/A</v>
      </c>
      <c r="Q42" s="45" t="e">
        <f>VLOOKUP($A42,LNST!$A$3:$R$1635,15,FALSE)</f>
        <v>#N/A</v>
      </c>
      <c r="R42" s="45" t="e">
        <f>VLOOKUP($A42,LNST!$A$3:$R$1635,16,FALSE)</f>
        <v>#N/A</v>
      </c>
      <c r="S42" s="45" t="e">
        <f>VLOOKUP($A42,LNST!$A$3:$R$1635,17,FALSE)</f>
        <v>#N/A</v>
      </c>
      <c r="T42" s="45" t="e">
        <f>VLOOKUP($A42,LNG!$A$2:$H$1999,4,FALSE)/(D42*10^9)</f>
        <v>#N/A</v>
      </c>
      <c r="U42" s="45" t="e">
        <f>VLOOKUP($A42,LNG!$A$2:$H$1999,5,FALSE)/(E42*10^9)</f>
        <v>#N/A</v>
      </c>
      <c r="V42" s="45" t="e">
        <f>VLOOKUP($A42,LNG!$A$2:$H$1999,6,FALSE)/(F42*10^9)</f>
        <v>#N/A</v>
      </c>
      <c r="W42" s="45" t="e">
        <f>VLOOKUP($A42,LNG!$A$2:$H$1999,7,FALSE)/(G42*10^9)</f>
        <v>#N/A</v>
      </c>
      <c r="X42" s="45" t="e">
        <f>VLOOKUP($A42,'LNST năm'!$A$2:$I$2000,8,FALSE)</f>
        <v>#N/A</v>
      </c>
      <c r="Y42" s="45" t="e">
        <f>VLOOKUP($A42,'LNST năm'!$A$2:$I$2000,9,FALSE)</f>
        <v>#N/A</v>
      </c>
      <c r="Z42" s="46" t="e">
        <f>VLOOKUP($A42,LNG!$A$2:$H$1999,9,FALSE)</f>
        <v>#N/A</v>
      </c>
      <c r="AA42" s="162" t="e">
        <f>VLOOKUP($A42,'GIÁ CP'!$A$2:$D$2000,4,FALSE)/Z42</f>
        <v>#N/A</v>
      </c>
    </row>
    <row r="43" spans="1:27" hidden="1">
      <c r="A43" s="18" t="s">
        <v>1006</v>
      </c>
      <c r="B43" s="18" t="s">
        <v>2491</v>
      </c>
      <c r="C43" s="154" t="e">
        <f>VLOOKUP(A43,'GIÁ CP'!$K$2:$M$2000,3,FALSE)</f>
        <v>#N/A</v>
      </c>
      <c r="D43" s="43" t="e">
        <f>VLOOKUP($A43,'Doanh thu'!$A$3:$Q$2000,9,FALSE)/1000000000</f>
        <v>#N/A</v>
      </c>
      <c r="E43" s="43" t="e">
        <f>VLOOKUP($A43,'Doanh thu'!$A$3:$Q$2000,10,FALSE)/1000000000</f>
        <v>#N/A</v>
      </c>
      <c r="F43" s="43" t="e">
        <f>VLOOKUP($A43,'Doanh thu'!$A$3:$Q$2000,11,FALSE)/1000000000</f>
        <v>#N/A</v>
      </c>
      <c r="G43" s="43" t="e">
        <f>VLOOKUP($A43,'Doanh thu'!$A$3:$Q$2000,12,FALSE)/1000000000</f>
        <v>#N/A</v>
      </c>
      <c r="H43" s="43" t="e">
        <f>VLOOKUP($A43,LNST!$A$3:$Q$1635,9,FALSE)/1000000000</f>
        <v>#N/A</v>
      </c>
      <c r="I43" s="43" t="e">
        <f>VLOOKUP($A43,LNST!$A$3:$Q$1635,10,FALSE)/1000000000</f>
        <v>#N/A</v>
      </c>
      <c r="J43" s="43" t="e">
        <f>VLOOKUP($A43,LNST!$A$3:$Q$1635,11,FALSE)/1000000000</f>
        <v>#N/A</v>
      </c>
      <c r="K43" s="43" t="e">
        <f>VLOOKUP($A43,LNST!$A$3:$Q$1635,12,FALSE)/1000000000</f>
        <v>#N/A</v>
      </c>
      <c r="L43" s="45" t="e">
        <f>VLOOKUP($A43,'Doanh thu'!$A$3:$Q$2000,14,FALSE)</f>
        <v>#N/A</v>
      </c>
      <c r="M43" s="45" t="e">
        <f>VLOOKUP($A43,'Doanh thu'!$A$3:$Q$2000,15,FALSE)</f>
        <v>#N/A</v>
      </c>
      <c r="N43" s="45" t="e">
        <f>VLOOKUP($A43,'Doanh thu'!$A$3:$Q$2000,16,FALSE)</f>
        <v>#N/A</v>
      </c>
      <c r="O43" s="45" t="e">
        <f>VLOOKUP($A43,'Doanh thu'!$A$3:$Q$2000,17,FALSE)</f>
        <v>#N/A</v>
      </c>
      <c r="P43" s="45" t="e">
        <f>VLOOKUP($A43,LNST!$A$3:$R$1635,14,FALSE)</f>
        <v>#N/A</v>
      </c>
      <c r="Q43" s="45" t="e">
        <f>VLOOKUP($A43,LNST!$A$3:$R$1635,15,FALSE)</f>
        <v>#N/A</v>
      </c>
      <c r="R43" s="45" t="e">
        <f>VLOOKUP($A43,LNST!$A$3:$R$1635,16,FALSE)</f>
        <v>#N/A</v>
      </c>
      <c r="S43" s="45" t="e">
        <f>VLOOKUP($A43,LNST!$A$3:$R$1635,17,FALSE)</f>
        <v>#N/A</v>
      </c>
      <c r="T43" s="45" t="e">
        <f>VLOOKUP($A43,LNG!$A$2:$H$1999,4,FALSE)/(D43*10^9)</f>
        <v>#N/A</v>
      </c>
      <c r="U43" s="45" t="e">
        <f>VLOOKUP($A43,LNG!$A$2:$H$1999,5,FALSE)/(E43*10^9)</f>
        <v>#N/A</v>
      </c>
      <c r="V43" s="45" t="e">
        <f>VLOOKUP($A43,LNG!$A$2:$H$1999,6,FALSE)/(F43*10^9)</f>
        <v>#N/A</v>
      </c>
      <c r="W43" s="45" t="e">
        <f>VLOOKUP($A43,LNG!$A$2:$H$1999,7,FALSE)/(G43*10^9)</f>
        <v>#N/A</v>
      </c>
      <c r="X43" s="45" t="e">
        <f>VLOOKUP($A43,'LNST năm'!$A$2:$I$2000,8,FALSE)</f>
        <v>#N/A</v>
      </c>
      <c r="Y43" s="45" t="e">
        <f>VLOOKUP($A43,'LNST năm'!$A$2:$I$2000,9,FALSE)</f>
        <v>#N/A</v>
      </c>
      <c r="Z43" s="46" t="e">
        <f>VLOOKUP($A43,LNG!$A$2:$H$1999,9,FALSE)</f>
        <v>#N/A</v>
      </c>
      <c r="AA43" s="162" t="e">
        <f>VLOOKUP($A43,'GIÁ CP'!$A$2:$D$2000,4,FALSE)/Z43</f>
        <v>#N/A</v>
      </c>
    </row>
    <row r="44" spans="1:27" hidden="1">
      <c r="A44" s="18" t="s">
        <v>1008</v>
      </c>
      <c r="B44" s="18" t="s">
        <v>2493</v>
      </c>
      <c r="C44" s="154" t="str">
        <f>VLOOKUP(A44,'GIÁ CP'!$K$2:$M$2000,3,FALSE)</f>
        <v xml:space="preserve">Chất thải &amp; Môi trường </v>
      </c>
      <c r="D44" s="43">
        <f>VLOOKUP($A44,'Doanh thu'!$A$3:$Q$2000,9,FALSE)/1000000000</f>
        <v>0</v>
      </c>
      <c r="E44" s="43">
        <f>VLOOKUP($A44,'Doanh thu'!$A$3:$Q$2000,10,FALSE)/1000000000</f>
        <v>0</v>
      </c>
      <c r="F44" s="43">
        <f>VLOOKUP($A44,'Doanh thu'!$A$3:$Q$2000,11,FALSE)/1000000000</f>
        <v>0</v>
      </c>
      <c r="G44" s="43">
        <f>VLOOKUP($A44,'Doanh thu'!$A$3:$Q$2000,12,FALSE)/1000000000</f>
        <v>0</v>
      </c>
      <c r="H44" s="43">
        <f>VLOOKUP($A44,LNST!$A$3:$Q$1635,9,FALSE)/1000000000</f>
        <v>0</v>
      </c>
      <c r="I44" s="43">
        <f>VLOOKUP($A44,LNST!$A$3:$Q$1635,10,FALSE)/1000000000</f>
        <v>0</v>
      </c>
      <c r="J44" s="43">
        <f>VLOOKUP($A44,LNST!$A$3:$Q$1635,11,FALSE)/1000000000</f>
        <v>0</v>
      </c>
      <c r="K44" s="43">
        <f>VLOOKUP($A44,LNST!$A$3:$Q$1635,12,FALSE)/1000000000</f>
        <v>0</v>
      </c>
      <c r="L44" s="45" t="e">
        <f>VLOOKUP($A44,'Doanh thu'!$A$3:$Q$2000,14,FALSE)</f>
        <v>#DIV/0!</v>
      </c>
      <c r="M44" s="45" t="e">
        <f>VLOOKUP($A44,'Doanh thu'!$A$3:$Q$2000,15,FALSE)</f>
        <v>#DIV/0!</v>
      </c>
      <c r="N44" s="45" t="e">
        <f>VLOOKUP($A44,'Doanh thu'!$A$3:$Q$2000,16,FALSE)</f>
        <v>#DIV/0!</v>
      </c>
      <c r="O44" s="45" t="e">
        <f>VLOOKUP($A44,'Doanh thu'!$A$3:$Q$2000,17,FALSE)</f>
        <v>#DIV/0!</v>
      </c>
      <c r="P44" s="45" t="e">
        <f>VLOOKUP($A44,LNST!$A$3:$R$1635,14,FALSE)</f>
        <v>#DIV/0!</v>
      </c>
      <c r="Q44" s="45" t="e">
        <f>VLOOKUP($A44,LNST!$A$3:$R$1635,15,FALSE)</f>
        <v>#DIV/0!</v>
      </c>
      <c r="R44" s="45" t="e">
        <f>VLOOKUP($A44,LNST!$A$3:$R$1635,16,FALSE)</f>
        <v>#DIV/0!</v>
      </c>
      <c r="S44" s="45" t="e">
        <f>VLOOKUP($A44,LNST!$A$3:$R$1635,17,FALSE)</f>
        <v>#DIV/0!</v>
      </c>
      <c r="T44" s="45" t="e">
        <f>VLOOKUP($A44,LNG!$A$2:$H$1999,4,FALSE)/(D44*10^9)</f>
        <v>#DIV/0!</v>
      </c>
      <c r="U44" s="45" t="e">
        <f>VLOOKUP($A44,LNG!$A$2:$H$1999,5,FALSE)/(E44*10^9)</f>
        <v>#DIV/0!</v>
      </c>
      <c r="V44" s="45" t="e">
        <f>VLOOKUP($A44,LNG!$A$2:$H$1999,6,FALSE)/(F44*10^9)</f>
        <v>#DIV/0!</v>
      </c>
      <c r="W44" s="45" t="e">
        <f>VLOOKUP($A44,LNG!$A$2:$H$1999,7,FALSE)/(G44*10^9)</f>
        <v>#DIV/0!</v>
      </c>
      <c r="X44" s="45">
        <f>VLOOKUP($A44,'LNST năm'!$A$2:$I$2000,8,FALSE)</f>
        <v>-1</v>
      </c>
      <c r="Y44" s="45">
        <f>VLOOKUP($A44,'LNST năm'!$A$2:$I$2000,9,FALSE)</f>
        <v>-1</v>
      </c>
      <c r="Z44" s="46" t="e">
        <f>VLOOKUP($A44,LNG!$A$2:$H$1999,9,FALSE)</f>
        <v>#REF!</v>
      </c>
      <c r="AA44" s="162" t="e">
        <f>VLOOKUP($A44,'GIÁ CP'!$A$2:$D$2000,4,FALSE)/Z44</f>
        <v>#REF!</v>
      </c>
    </row>
    <row r="45" spans="1:27" hidden="1">
      <c r="A45" s="18" t="s">
        <v>1009</v>
      </c>
      <c r="B45" s="18" t="s">
        <v>2494</v>
      </c>
      <c r="C45" s="154" t="str">
        <f>VLOOKUP(A45,'GIÁ CP'!$K$2:$M$2000,3,FALSE)</f>
        <v xml:space="preserve">Phân phối xăng dầu &amp; khí đốt </v>
      </c>
      <c r="D45" s="43">
        <f>VLOOKUP($A45,'Doanh thu'!$A$3:$Q$2000,9,FALSE)/1000000000</f>
        <v>724.35462177099998</v>
      </c>
      <c r="E45" s="43">
        <f>VLOOKUP($A45,'Doanh thu'!$A$3:$Q$2000,10,FALSE)/1000000000</f>
        <v>765.51362281299998</v>
      </c>
      <c r="F45" s="43">
        <f>VLOOKUP($A45,'Doanh thu'!$A$3:$Q$2000,11,FALSE)/1000000000</f>
        <v>849.34958285899995</v>
      </c>
      <c r="G45" s="43">
        <f>VLOOKUP($A45,'Doanh thu'!$A$3:$Q$2000,12,FALSE)/1000000000</f>
        <v>995.69507280699997</v>
      </c>
      <c r="H45" s="43">
        <f>VLOOKUP($A45,LNST!$A$3:$Q$1635,9,FALSE)/1000000000</f>
        <v>4.5329175749999999</v>
      </c>
      <c r="I45" s="43">
        <f>VLOOKUP($A45,LNST!$A$3:$Q$1635,10,FALSE)/1000000000</f>
        <v>4.1793812829999997</v>
      </c>
      <c r="J45" s="43">
        <f>VLOOKUP($A45,LNST!$A$3:$Q$1635,11,FALSE)/1000000000</f>
        <v>2.9698294920000001</v>
      </c>
      <c r="K45" s="43">
        <f>VLOOKUP($A45,LNST!$A$3:$Q$1635,12,FALSE)/1000000000</f>
        <v>12.550348006</v>
      </c>
      <c r="L45" s="45">
        <f>VLOOKUP($A45,'Doanh thu'!$A$3:$Q$2000,14,FALSE)</f>
        <v>-0.29246567591558115</v>
      </c>
      <c r="M45" s="45">
        <f>VLOOKUP($A45,'Doanh thu'!$A$3:$Q$2000,15,FALSE)</f>
        <v>-4.1584267328852086E-2</v>
      </c>
      <c r="N45" s="45">
        <f>VLOOKUP($A45,'Doanh thu'!$A$3:$Q$2000,16,FALSE)</f>
        <v>-4.0162433236987712E-2</v>
      </c>
      <c r="O45" s="45">
        <f>VLOOKUP($A45,'Doanh thu'!$A$3:$Q$2000,17,FALSE)</f>
        <v>0.16243756237372656</v>
      </c>
      <c r="P45" s="45">
        <f>VLOOKUP($A45,LNST!$A$3:$R$1635,14,FALSE)</f>
        <v>-1.0842501316723938E-2</v>
      </c>
      <c r="Q45" s="45">
        <f>VLOOKUP($A45,LNST!$A$3:$R$1635,15,FALSE)</f>
        <v>4.09928431826697E-3</v>
      </c>
      <c r="R45" s="45">
        <f>VLOOKUP($A45,LNST!$A$3:$R$1635,16,FALSE)</f>
        <v>-0.10949677401708185</v>
      </c>
      <c r="S45" s="45">
        <f>VLOOKUP($A45,LNST!$A$3:$R$1635,17,FALSE)</f>
        <v>2.3992974090855119</v>
      </c>
      <c r="T45" s="45">
        <f>VLOOKUP($A45,LNG!$A$2:$H$1999,4,FALSE)/(D45*10^9)</f>
        <v>2.5370183144644547E-2</v>
      </c>
      <c r="U45" s="45">
        <f>VLOOKUP($A45,LNG!$A$2:$H$1999,5,FALSE)/(E45*10^9)</f>
        <v>2.2846807563961999E-2</v>
      </c>
      <c r="V45" s="45">
        <f>VLOOKUP($A45,LNG!$A$2:$H$1999,6,FALSE)/(F45*10^9)</f>
        <v>2.1294560590845116E-2</v>
      </c>
      <c r="W45" s="45">
        <f>VLOOKUP($A45,LNG!$A$2:$H$1999,7,FALSE)/(G45*10^9)</f>
        <v>1.8190146458132266E-2</v>
      </c>
      <c r="X45" s="45">
        <f>VLOOKUP($A45,'LNST năm'!$A$2:$I$2000,8,FALSE)</f>
        <v>-1</v>
      </c>
      <c r="Y45" s="45">
        <f>VLOOKUP($A45,'LNST năm'!$A$2:$I$2000,9,FALSE)</f>
        <v>-1</v>
      </c>
      <c r="Z45" s="46" t="e">
        <f>VLOOKUP($A45,LNG!$A$2:$H$1999,9,FALSE)</f>
        <v>#REF!</v>
      </c>
      <c r="AA45" s="162" t="e">
        <f>VLOOKUP($A45,'GIÁ CP'!$A$2:$D$2000,4,FALSE)/Z45</f>
        <v>#REF!</v>
      </c>
    </row>
    <row r="46" spans="1:27" hidden="1">
      <c r="A46" s="18" t="s">
        <v>1010</v>
      </c>
      <c r="B46" s="18" t="s">
        <v>2495</v>
      </c>
      <c r="C46" s="154" t="str">
        <f>VLOOKUP(A46,'GIÁ CP'!$K$2:$M$2000,3,FALSE)</f>
        <v xml:space="preserve">Hàng May mặc </v>
      </c>
      <c r="D46" s="43">
        <f>VLOOKUP($A46,'Doanh thu'!$A$3:$Q$2000,9,FALSE)/1000000000</f>
        <v>0</v>
      </c>
      <c r="E46" s="43">
        <f>VLOOKUP($A46,'Doanh thu'!$A$3:$Q$2000,10,FALSE)/1000000000</f>
        <v>0</v>
      </c>
      <c r="F46" s="43">
        <f>VLOOKUP($A46,'Doanh thu'!$A$3:$Q$2000,11,FALSE)/1000000000</f>
        <v>0</v>
      </c>
      <c r="G46" s="43">
        <f>VLOOKUP($A46,'Doanh thu'!$A$3:$Q$2000,12,FALSE)/1000000000</f>
        <v>0</v>
      </c>
      <c r="H46" s="43">
        <f>VLOOKUP($A46,LNST!$A$3:$Q$1635,9,FALSE)/1000000000</f>
        <v>0</v>
      </c>
      <c r="I46" s="43">
        <f>VLOOKUP($A46,LNST!$A$3:$Q$1635,10,FALSE)/1000000000</f>
        <v>0</v>
      </c>
      <c r="J46" s="43">
        <f>VLOOKUP($A46,LNST!$A$3:$Q$1635,11,FALSE)/1000000000</f>
        <v>0</v>
      </c>
      <c r="K46" s="43">
        <f>VLOOKUP($A46,LNST!$A$3:$Q$1635,12,FALSE)/1000000000</f>
        <v>0</v>
      </c>
      <c r="L46" s="45" t="e">
        <f>VLOOKUP($A46,'Doanh thu'!$A$3:$Q$2000,14,FALSE)</f>
        <v>#DIV/0!</v>
      </c>
      <c r="M46" s="45" t="e">
        <f>VLOOKUP($A46,'Doanh thu'!$A$3:$Q$2000,15,FALSE)</f>
        <v>#DIV/0!</v>
      </c>
      <c r="N46" s="45" t="e">
        <f>VLOOKUP($A46,'Doanh thu'!$A$3:$Q$2000,16,FALSE)</f>
        <v>#DIV/0!</v>
      </c>
      <c r="O46" s="45" t="e">
        <f>VLOOKUP($A46,'Doanh thu'!$A$3:$Q$2000,17,FALSE)</f>
        <v>#DIV/0!</v>
      </c>
      <c r="P46" s="45" t="e">
        <f>VLOOKUP($A46,LNST!$A$3:$R$1635,14,FALSE)</f>
        <v>#DIV/0!</v>
      </c>
      <c r="Q46" s="45" t="e">
        <f>VLOOKUP($A46,LNST!$A$3:$R$1635,15,FALSE)</f>
        <v>#DIV/0!</v>
      </c>
      <c r="R46" s="45" t="e">
        <f>VLOOKUP($A46,LNST!$A$3:$R$1635,16,FALSE)</f>
        <v>#DIV/0!</v>
      </c>
      <c r="S46" s="45" t="e">
        <f>VLOOKUP($A46,LNST!$A$3:$R$1635,17,FALSE)</f>
        <v>#DIV/0!</v>
      </c>
      <c r="T46" s="45" t="e">
        <f>VLOOKUP($A46,LNG!$A$2:$H$1999,4,FALSE)/(D46*10^9)</f>
        <v>#DIV/0!</v>
      </c>
      <c r="U46" s="45" t="e">
        <f>VLOOKUP($A46,LNG!$A$2:$H$1999,5,FALSE)/(E46*10^9)</f>
        <v>#DIV/0!</v>
      </c>
      <c r="V46" s="45" t="e">
        <f>VLOOKUP($A46,LNG!$A$2:$H$1999,6,FALSE)/(F46*10^9)</f>
        <v>#DIV/0!</v>
      </c>
      <c r="W46" s="45" t="e">
        <f>VLOOKUP($A46,LNG!$A$2:$H$1999,7,FALSE)/(G46*10^9)</f>
        <v>#DIV/0!</v>
      </c>
      <c r="X46" s="45">
        <f>VLOOKUP($A46,'LNST năm'!$A$2:$I$2000,8,FALSE)</f>
        <v>-1</v>
      </c>
      <c r="Y46" s="45">
        <f>VLOOKUP($A46,'LNST năm'!$A$2:$I$2000,9,FALSE)</f>
        <v>-1</v>
      </c>
      <c r="Z46" s="46" t="e">
        <f>VLOOKUP($A46,LNG!$A$2:$H$1999,9,FALSE)</f>
        <v>#REF!</v>
      </c>
      <c r="AA46" s="162" t="e">
        <f>VLOOKUP($A46,'GIÁ CP'!$A$2:$D$2000,4,FALSE)/Z46</f>
        <v>#REF!</v>
      </c>
    </row>
    <row r="47" spans="1:27" hidden="1">
      <c r="A47" s="18" t="s">
        <v>1011</v>
      </c>
      <c r="B47" s="18" t="s">
        <v>2496</v>
      </c>
      <c r="C47" s="154" t="str">
        <f>VLOOKUP(A47,'GIÁ CP'!$K$2:$M$2000,3,FALSE)</f>
        <v xml:space="preserve">Khai khoáng </v>
      </c>
      <c r="D47" s="43">
        <f>VLOOKUP($A47,'Doanh thu'!$A$3:$Q$2000,9,FALSE)/1000000000</f>
        <v>201.492638637</v>
      </c>
      <c r="E47" s="43">
        <f>VLOOKUP($A47,'Doanh thu'!$A$3:$Q$2000,10,FALSE)/1000000000</f>
        <v>207.48481012600001</v>
      </c>
      <c r="F47" s="43">
        <f>VLOOKUP($A47,'Doanh thu'!$A$3:$Q$2000,11,FALSE)/1000000000</f>
        <v>92.539158385999997</v>
      </c>
      <c r="G47" s="43">
        <f>VLOOKUP($A47,'Doanh thu'!$A$3:$Q$2000,12,FALSE)/1000000000</f>
        <v>131.788608248</v>
      </c>
      <c r="H47" s="43">
        <f>VLOOKUP($A47,LNST!$A$3:$Q$1635,9,FALSE)/1000000000</f>
        <v>23.936121178</v>
      </c>
      <c r="I47" s="43">
        <f>VLOOKUP($A47,LNST!$A$3:$Q$1635,10,FALSE)/1000000000</f>
        <v>15.266369260999999</v>
      </c>
      <c r="J47" s="43">
        <f>VLOOKUP($A47,LNST!$A$3:$Q$1635,11,FALSE)/1000000000</f>
        <v>44.369340799</v>
      </c>
      <c r="K47" s="43">
        <f>VLOOKUP($A47,LNST!$A$3:$Q$1635,12,FALSE)/1000000000</f>
        <v>11.100158866999999</v>
      </c>
      <c r="L47" s="45">
        <f>VLOOKUP($A47,'Doanh thu'!$A$3:$Q$2000,14,FALSE)</f>
        <v>0.79948315686903126</v>
      </c>
      <c r="M47" s="45">
        <f>VLOOKUP($A47,'Doanh thu'!$A$3:$Q$2000,15,FALSE)</f>
        <v>0.57235259592997201</v>
      </c>
      <c r="N47" s="45">
        <f>VLOOKUP($A47,'Doanh thu'!$A$3:$Q$2000,16,FALSE)</f>
        <v>-0.59443636549852208</v>
      </c>
      <c r="O47" s="45">
        <f>VLOOKUP($A47,'Doanh thu'!$A$3:$Q$2000,17,FALSE)</f>
        <v>0.14219333559712619</v>
      </c>
      <c r="P47" s="45">
        <f>VLOOKUP($A47,LNST!$A$3:$R$1635,14,FALSE)</f>
        <v>0.35192227721012548</v>
      </c>
      <c r="Q47" s="45">
        <f>VLOOKUP($A47,LNST!$A$3:$R$1635,15,FALSE)</f>
        <v>0.41065825022113561</v>
      </c>
      <c r="R47" s="45">
        <f>VLOOKUP($A47,LNST!$A$3:$R$1635,16,FALSE)</f>
        <v>2.7945713363380902</v>
      </c>
      <c r="S47" s="45">
        <f>VLOOKUP($A47,LNST!$A$3:$R$1635,17,FALSE)</f>
        <v>-9.5730187168185168E-2</v>
      </c>
      <c r="T47" s="45">
        <f>VLOOKUP($A47,LNG!$A$2:$H$1999,4,FALSE)/(D47*10^9)</f>
        <v>0.12375087514696538</v>
      </c>
      <c r="U47" s="45">
        <f>VLOOKUP($A47,LNG!$A$2:$H$1999,5,FALSE)/(E47*10^9)</f>
        <v>0.19548153602844143</v>
      </c>
      <c r="V47" s="45">
        <f>VLOOKUP($A47,LNG!$A$2:$H$1999,6,FALSE)/(F47*10^9)</f>
        <v>0.31768814402193263</v>
      </c>
      <c r="W47" s="45">
        <f>VLOOKUP($A47,LNG!$A$2:$H$1999,7,FALSE)/(G47*10^9)</f>
        <v>0.275829141442896</v>
      </c>
      <c r="X47" s="45">
        <f>VLOOKUP($A47,'LNST năm'!$A$2:$I$2000,8,FALSE)</f>
        <v>-1</v>
      </c>
      <c r="Y47" s="45">
        <f>VLOOKUP($A47,'LNST năm'!$A$2:$I$2000,9,FALSE)</f>
        <v>-1</v>
      </c>
      <c r="Z47" s="46" t="e">
        <f>VLOOKUP($A47,LNG!$A$2:$H$1999,9,FALSE)</f>
        <v>#REF!</v>
      </c>
      <c r="AA47" s="162" t="e">
        <f>VLOOKUP($A47,'GIÁ CP'!$A$2:$D$2000,4,FALSE)/Z47</f>
        <v>#REF!</v>
      </c>
    </row>
    <row r="48" spans="1:27" hidden="1">
      <c r="A48" s="18" t="s">
        <v>1012</v>
      </c>
      <c r="B48" s="18" t="s">
        <v>2497</v>
      </c>
      <c r="C48" s="154" t="str">
        <f>VLOOKUP(A48,'GIÁ CP'!$K$2:$M$2000,3,FALSE)</f>
        <v xml:space="preserve">Xây dựng </v>
      </c>
      <c r="D48" s="43" t="e">
        <f>VLOOKUP($A48,'Doanh thu'!$A$3:$Q$2000,9,FALSE)/1000000000</f>
        <v>#N/A</v>
      </c>
      <c r="E48" s="43" t="e">
        <f>VLOOKUP($A48,'Doanh thu'!$A$3:$Q$2000,10,FALSE)/1000000000</f>
        <v>#N/A</v>
      </c>
      <c r="F48" s="43" t="e">
        <f>VLOOKUP($A48,'Doanh thu'!$A$3:$Q$2000,11,FALSE)/1000000000</f>
        <v>#N/A</v>
      </c>
      <c r="G48" s="43" t="e">
        <f>VLOOKUP($A48,'Doanh thu'!$A$3:$Q$2000,12,FALSE)/1000000000</f>
        <v>#N/A</v>
      </c>
      <c r="H48" s="43" t="e">
        <f>VLOOKUP($A48,LNST!$A$3:$Q$1635,9,FALSE)/1000000000</f>
        <v>#N/A</v>
      </c>
      <c r="I48" s="43" t="e">
        <f>VLOOKUP($A48,LNST!$A$3:$Q$1635,10,FALSE)/1000000000</f>
        <v>#N/A</v>
      </c>
      <c r="J48" s="43" t="e">
        <f>VLOOKUP($A48,LNST!$A$3:$Q$1635,11,FALSE)/1000000000</f>
        <v>#N/A</v>
      </c>
      <c r="K48" s="43" t="e">
        <f>VLOOKUP($A48,LNST!$A$3:$Q$1635,12,FALSE)/1000000000</f>
        <v>#N/A</v>
      </c>
      <c r="L48" s="45" t="e">
        <f>VLOOKUP($A48,'Doanh thu'!$A$3:$Q$2000,14,FALSE)</f>
        <v>#N/A</v>
      </c>
      <c r="M48" s="45" t="e">
        <f>VLOOKUP($A48,'Doanh thu'!$A$3:$Q$2000,15,FALSE)</f>
        <v>#N/A</v>
      </c>
      <c r="N48" s="45" t="e">
        <f>VLOOKUP($A48,'Doanh thu'!$A$3:$Q$2000,16,FALSE)</f>
        <v>#N/A</v>
      </c>
      <c r="O48" s="45" t="e">
        <f>VLOOKUP($A48,'Doanh thu'!$A$3:$Q$2000,17,FALSE)</f>
        <v>#N/A</v>
      </c>
      <c r="P48" s="45" t="e">
        <f>VLOOKUP($A48,LNST!$A$3:$R$1635,14,FALSE)</f>
        <v>#N/A</v>
      </c>
      <c r="Q48" s="45" t="e">
        <f>VLOOKUP($A48,LNST!$A$3:$R$1635,15,FALSE)</f>
        <v>#N/A</v>
      </c>
      <c r="R48" s="45" t="e">
        <f>VLOOKUP($A48,LNST!$A$3:$R$1635,16,FALSE)</f>
        <v>#N/A</v>
      </c>
      <c r="S48" s="45" t="e">
        <f>VLOOKUP($A48,LNST!$A$3:$R$1635,17,FALSE)</f>
        <v>#N/A</v>
      </c>
      <c r="T48" s="45" t="e">
        <f>VLOOKUP($A48,LNG!$A$2:$H$1999,4,FALSE)/(D48*10^9)</f>
        <v>#N/A</v>
      </c>
      <c r="U48" s="45" t="e">
        <f>VLOOKUP($A48,LNG!$A$2:$H$1999,5,FALSE)/(E48*10^9)</f>
        <v>#N/A</v>
      </c>
      <c r="V48" s="45" t="e">
        <f>VLOOKUP($A48,LNG!$A$2:$H$1999,6,FALSE)/(F48*10^9)</f>
        <v>#N/A</v>
      </c>
      <c r="W48" s="45" t="e">
        <f>VLOOKUP($A48,LNG!$A$2:$H$1999,7,FALSE)/(G48*10^9)</f>
        <v>#N/A</v>
      </c>
      <c r="X48" s="45" t="e">
        <f>VLOOKUP($A48,'LNST năm'!$A$2:$I$2000,8,FALSE)</f>
        <v>#N/A</v>
      </c>
      <c r="Y48" s="45" t="e">
        <f>VLOOKUP($A48,'LNST năm'!$A$2:$I$2000,9,FALSE)</f>
        <v>#N/A</v>
      </c>
      <c r="Z48" s="46" t="e">
        <f>VLOOKUP($A48,LNG!$A$2:$H$1999,9,FALSE)</f>
        <v>#N/A</v>
      </c>
      <c r="AA48" s="162" t="e">
        <f>VLOOKUP($A48,'GIÁ CP'!$A$2:$D$2000,4,FALSE)/Z48</f>
        <v>#N/A</v>
      </c>
    </row>
    <row r="49" spans="1:27" hidden="1">
      <c r="A49" s="18" t="s">
        <v>1277</v>
      </c>
      <c r="B49" s="18" t="s">
        <v>2958</v>
      </c>
      <c r="C49" s="154" t="str">
        <f>VLOOKUP(A49,'GIÁ CP'!$K$2:$M$2000,3,FALSE)</f>
        <v xml:space="preserve">Chất thải &amp; Môi trường </v>
      </c>
      <c r="D49" s="43">
        <f>VLOOKUP($A49,'Doanh thu'!$A$3:$Q$2000,9,FALSE)/1000000000</f>
        <v>0</v>
      </c>
      <c r="E49" s="43">
        <f>VLOOKUP($A49,'Doanh thu'!$A$3:$Q$2000,10,FALSE)/1000000000</f>
        <v>0</v>
      </c>
      <c r="F49" s="43">
        <f>VLOOKUP($A49,'Doanh thu'!$A$3:$Q$2000,11,FALSE)/1000000000</f>
        <v>0</v>
      </c>
      <c r="G49" s="43">
        <f>VLOOKUP($A49,'Doanh thu'!$A$3:$Q$2000,12,FALSE)/1000000000</f>
        <v>0</v>
      </c>
      <c r="H49" s="43">
        <f>VLOOKUP($A49,LNST!$A$3:$Q$1635,9,FALSE)/1000000000</f>
        <v>0</v>
      </c>
      <c r="I49" s="43">
        <f>VLOOKUP($A49,LNST!$A$3:$Q$1635,10,FALSE)/1000000000</f>
        <v>0</v>
      </c>
      <c r="J49" s="43">
        <f>VLOOKUP($A49,LNST!$A$3:$Q$1635,11,FALSE)/1000000000</f>
        <v>0</v>
      </c>
      <c r="K49" s="43">
        <f>VLOOKUP($A49,LNST!$A$3:$Q$1635,12,FALSE)/1000000000</f>
        <v>0</v>
      </c>
      <c r="L49" s="45" t="e">
        <f>VLOOKUP($A49,'Doanh thu'!$A$3:$Q$2000,14,FALSE)</f>
        <v>#DIV/0!</v>
      </c>
      <c r="M49" s="45" t="e">
        <f>VLOOKUP($A49,'Doanh thu'!$A$3:$Q$2000,15,FALSE)</f>
        <v>#DIV/0!</v>
      </c>
      <c r="N49" s="45" t="e">
        <f>VLOOKUP($A49,'Doanh thu'!$A$3:$Q$2000,16,FALSE)</f>
        <v>#DIV/0!</v>
      </c>
      <c r="O49" s="45" t="e">
        <f>VLOOKUP($A49,'Doanh thu'!$A$3:$Q$2000,17,FALSE)</f>
        <v>#DIV/0!</v>
      </c>
      <c r="P49" s="45" t="e">
        <f>VLOOKUP($A49,LNST!$A$3:$R$1635,14,FALSE)</f>
        <v>#DIV/0!</v>
      </c>
      <c r="Q49" s="45" t="e">
        <f>VLOOKUP($A49,LNST!$A$3:$R$1635,15,FALSE)</f>
        <v>#DIV/0!</v>
      </c>
      <c r="R49" s="45" t="e">
        <f>VLOOKUP($A49,LNST!$A$3:$R$1635,16,FALSE)</f>
        <v>#DIV/0!</v>
      </c>
      <c r="S49" s="45" t="e">
        <f>VLOOKUP($A49,LNST!$A$3:$R$1635,17,FALSE)</f>
        <v>#DIV/0!</v>
      </c>
      <c r="T49" s="45" t="e">
        <f>VLOOKUP($A49,LNG!$A$2:$H$1999,4,FALSE)/(D49*10^9)</f>
        <v>#DIV/0!</v>
      </c>
      <c r="U49" s="45" t="e">
        <f>VLOOKUP($A49,LNG!$A$2:$H$1999,5,FALSE)/(E49*10^9)</f>
        <v>#DIV/0!</v>
      </c>
      <c r="V49" s="45" t="e">
        <f>VLOOKUP($A49,LNG!$A$2:$H$1999,6,FALSE)/(F49*10^9)</f>
        <v>#DIV/0!</v>
      </c>
      <c r="W49" s="45" t="e">
        <f>VLOOKUP($A49,LNG!$A$2:$H$1999,7,FALSE)/(G49*10^9)</f>
        <v>#DIV/0!</v>
      </c>
      <c r="X49" s="45">
        <f>VLOOKUP($A49,'LNST năm'!$A$2:$I$2000,8,FALSE)</f>
        <v>1</v>
      </c>
      <c r="Y49" s="45">
        <f>VLOOKUP($A49,'LNST năm'!$A$2:$I$2000,9,FALSE)</f>
        <v>-1</v>
      </c>
      <c r="Z49" s="46" t="e">
        <f>VLOOKUP($A49,LNG!$A$2:$H$1999,9,FALSE)</f>
        <v>#REF!</v>
      </c>
      <c r="AA49" s="162" t="e">
        <f>VLOOKUP($A49,'GIÁ CP'!$A$2:$D$2000,4,FALSE)/Z49</f>
        <v>#REF!</v>
      </c>
    </row>
    <row r="50" spans="1:27" hidden="1">
      <c r="A50" s="18" t="s">
        <v>2502</v>
      </c>
      <c r="B50" s="18" t="s">
        <v>2503</v>
      </c>
      <c r="C50" s="154" t="str">
        <f>VLOOKUP(A50,'GIÁ CP'!$K$2:$M$2000,3,FALSE)</f>
        <v xml:space="preserve">Nước </v>
      </c>
      <c r="D50" s="43" t="e">
        <f>VLOOKUP($A50,'Doanh thu'!$A$3:$Q$2000,9,FALSE)/1000000000</f>
        <v>#N/A</v>
      </c>
      <c r="E50" s="43" t="e">
        <f>VLOOKUP($A50,'Doanh thu'!$A$3:$Q$2000,10,FALSE)/1000000000</f>
        <v>#N/A</v>
      </c>
      <c r="F50" s="43" t="e">
        <f>VLOOKUP($A50,'Doanh thu'!$A$3:$Q$2000,11,FALSE)/1000000000</f>
        <v>#N/A</v>
      </c>
      <c r="G50" s="43" t="e">
        <f>VLOOKUP($A50,'Doanh thu'!$A$3:$Q$2000,12,FALSE)/1000000000</f>
        <v>#N/A</v>
      </c>
      <c r="H50" s="43" t="e">
        <f>VLOOKUP($A50,LNST!$A$3:$Q$1635,9,FALSE)/1000000000</f>
        <v>#N/A</v>
      </c>
      <c r="I50" s="43" t="e">
        <f>VLOOKUP($A50,LNST!$A$3:$Q$1635,10,FALSE)/1000000000</f>
        <v>#N/A</v>
      </c>
      <c r="J50" s="43" t="e">
        <f>VLOOKUP($A50,LNST!$A$3:$Q$1635,11,FALSE)/1000000000</f>
        <v>#N/A</v>
      </c>
      <c r="K50" s="43" t="e">
        <f>VLOOKUP($A50,LNST!$A$3:$Q$1635,12,FALSE)/1000000000</f>
        <v>#N/A</v>
      </c>
      <c r="L50" s="45" t="e">
        <f>VLOOKUP($A50,'Doanh thu'!$A$3:$Q$2000,14,FALSE)</f>
        <v>#N/A</v>
      </c>
      <c r="M50" s="45" t="e">
        <f>VLOOKUP($A50,'Doanh thu'!$A$3:$Q$2000,15,FALSE)</f>
        <v>#N/A</v>
      </c>
      <c r="N50" s="45" t="e">
        <f>VLOOKUP($A50,'Doanh thu'!$A$3:$Q$2000,16,FALSE)</f>
        <v>#N/A</v>
      </c>
      <c r="O50" s="45" t="e">
        <f>VLOOKUP($A50,'Doanh thu'!$A$3:$Q$2000,17,FALSE)</f>
        <v>#N/A</v>
      </c>
      <c r="P50" s="45" t="e">
        <f>VLOOKUP($A50,LNST!$A$3:$R$1635,14,FALSE)</f>
        <v>#N/A</v>
      </c>
      <c r="Q50" s="45" t="e">
        <f>VLOOKUP($A50,LNST!$A$3:$R$1635,15,FALSE)</f>
        <v>#N/A</v>
      </c>
      <c r="R50" s="45" t="e">
        <f>VLOOKUP($A50,LNST!$A$3:$R$1635,16,FALSE)</f>
        <v>#N/A</v>
      </c>
      <c r="S50" s="45" t="e">
        <f>VLOOKUP($A50,LNST!$A$3:$R$1635,17,FALSE)</f>
        <v>#N/A</v>
      </c>
      <c r="T50" s="45" t="e">
        <f>VLOOKUP($A50,LNG!$A$2:$H$1999,4,FALSE)/(D50*10^9)</f>
        <v>#N/A</v>
      </c>
      <c r="U50" s="45" t="e">
        <f>VLOOKUP($A50,LNG!$A$2:$H$1999,5,FALSE)/(E50*10^9)</f>
        <v>#N/A</v>
      </c>
      <c r="V50" s="45" t="e">
        <f>VLOOKUP($A50,LNG!$A$2:$H$1999,6,FALSE)/(F50*10^9)</f>
        <v>#N/A</v>
      </c>
      <c r="W50" s="45" t="e">
        <f>VLOOKUP($A50,LNG!$A$2:$H$1999,7,FALSE)/(G50*10^9)</f>
        <v>#N/A</v>
      </c>
      <c r="X50" s="45" t="e">
        <f>VLOOKUP($A50,'LNST năm'!$A$2:$I$2000,8,FALSE)</f>
        <v>#N/A</v>
      </c>
      <c r="Y50" s="45" t="e">
        <f>VLOOKUP($A50,'LNST năm'!$A$2:$I$2000,9,FALSE)</f>
        <v>#N/A</v>
      </c>
      <c r="Z50" s="46" t="e">
        <f>VLOOKUP($A50,LNG!$A$2:$H$1999,9,FALSE)</f>
        <v>#N/A</v>
      </c>
      <c r="AA50" s="162" t="e">
        <f>VLOOKUP($A50,'GIÁ CP'!$A$2:$D$2000,4,FALSE)/Z50</f>
        <v>#N/A</v>
      </c>
    </row>
    <row r="51" spans="1:27" hidden="1">
      <c r="A51" s="18" t="s">
        <v>1016</v>
      </c>
      <c r="B51" s="18" t="s">
        <v>2504</v>
      </c>
      <c r="C51" s="154" t="e">
        <f>VLOOKUP(A51,'GIÁ CP'!$K$2:$M$2000,3,FALSE)</f>
        <v>#N/A</v>
      </c>
      <c r="D51" s="43" t="e">
        <f>VLOOKUP($A51,'Doanh thu'!$A$3:$Q$2000,9,FALSE)/1000000000</f>
        <v>#N/A</v>
      </c>
      <c r="E51" s="43" t="e">
        <f>VLOOKUP($A51,'Doanh thu'!$A$3:$Q$2000,10,FALSE)/1000000000</f>
        <v>#N/A</v>
      </c>
      <c r="F51" s="43" t="e">
        <f>VLOOKUP($A51,'Doanh thu'!$A$3:$Q$2000,11,FALSE)/1000000000</f>
        <v>#N/A</v>
      </c>
      <c r="G51" s="43" t="e">
        <f>VLOOKUP($A51,'Doanh thu'!$A$3:$Q$2000,12,FALSE)/1000000000</f>
        <v>#N/A</v>
      </c>
      <c r="H51" s="43" t="e">
        <f>VLOOKUP($A51,LNST!$A$3:$Q$1635,9,FALSE)/1000000000</f>
        <v>#N/A</v>
      </c>
      <c r="I51" s="43" t="e">
        <f>VLOOKUP($A51,LNST!$A$3:$Q$1635,10,FALSE)/1000000000</f>
        <v>#N/A</v>
      </c>
      <c r="J51" s="43" t="e">
        <f>VLOOKUP($A51,LNST!$A$3:$Q$1635,11,FALSE)/1000000000</f>
        <v>#N/A</v>
      </c>
      <c r="K51" s="43" t="e">
        <f>VLOOKUP($A51,LNST!$A$3:$Q$1635,12,FALSE)/1000000000</f>
        <v>#N/A</v>
      </c>
      <c r="L51" s="45" t="e">
        <f>VLOOKUP($A51,'Doanh thu'!$A$3:$Q$2000,14,FALSE)</f>
        <v>#N/A</v>
      </c>
      <c r="M51" s="45" t="e">
        <f>VLOOKUP($A51,'Doanh thu'!$A$3:$Q$2000,15,FALSE)</f>
        <v>#N/A</v>
      </c>
      <c r="N51" s="45" t="e">
        <f>VLOOKUP($A51,'Doanh thu'!$A$3:$Q$2000,16,FALSE)</f>
        <v>#N/A</v>
      </c>
      <c r="O51" s="45" t="e">
        <f>VLOOKUP($A51,'Doanh thu'!$A$3:$Q$2000,17,FALSE)</f>
        <v>#N/A</v>
      </c>
      <c r="P51" s="45" t="e">
        <f>VLOOKUP($A51,LNST!$A$3:$R$1635,14,FALSE)</f>
        <v>#N/A</v>
      </c>
      <c r="Q51" s="45" t="e">
        <f>VLOOKUP($A51,LNST!$A$3:$R$1635,15,FALSE)</f>
        <v>#N/A</v>
      </c>
      <c r="R51" s="45" t="e">
        <f>VLOOKUP($A51,LNST!$A$3:$R$1635,16,FALSE)</f>
        <v>#N/A</v>
      </c>
      <c r="S51" s="45" t="e">
        <f>VLOOKUP($A51,LNST!$A$3:$R$1635,17,FALSE)</f>
        <v>#N/A</v>
      </c>
      <c r="T51" s="45" t="e">
        <f>VLOOKUP($A51,LNG!$A$2:$H$1999,4,FALSE)/(D51*10^9)</f>
        <v>#N/A</v>
      </c>
      <c r="U51" s="45" t="e">
        <f>VLOOKUP($A51,LNG!$A$2:$H$1999,5,FALSE)/(E51*10^9)</f>
        <v>#N/A</v>
      </c>
      <c r="V51" s="45" t="e">
        <f>VLOOKUP($A51,LNG!$A$2:$H$1999,6,FALSE)/(F51*10^9)</f>
        <v>#N/A</v>
      </c>
      <c r="W51" s="45" t="e">
        <f>VLOOKUP($A51,LNG!$A$2:$H$1999,7,FALSE)/(G51*10^9)</f>
        <v>#N/A</v>
      </c>
      <c r="X51" s="45" t="e">
        <f>VLOOKUP($A51,'LNST năm'!$A$2:$I$2000,8,FALSE)</f>
        <v>#N/A</v>
      </c>
      <c r="Y51" s="45" t="e">
        <f>VLOOKUP($A51,'LNST năm'!$A$2:$I$2000,9,FALSE)</f>
        <v>#N/A</v>
      </c>
      <c r="Z51" s="46" t="e">
        <f>VLOOKUP($A51,LNG!$A$2:$H$1999,9,FALSE)</f>
        <v>#N/A</v>
      </c>
      <c r="AA51" s="162" t="e">
        <f>VLOOKUP($A51,'GIÁ CP'!$A$2:$D$2000,4,FALSE)/Z51</f>
        <v>#N/A</v>
      </c>
    </row>
    <row r="52" spans="1:27" hidden="1">
      <c r="A52" s="18" t="s">
        <v>2506</v>
      </c>
      <c r="B52" s="18" t="s">
        <v>2507</v>
      </c>
      <c r="C52" s="154" t="e">
        <f>VLOOKUP(A52,'GIÁ CP'!$K$2:$M$2000,3,FALSE)</f>
        <v>#N/A</v>
      </c>
      <c r="D52" s="43" t="e">
        <f>VLOOKUP($A52,'Doanh thu'!$A$3:$Q$2000,9,FALSE)/1000000000</f>
        <v>#N/A</v>
      </c>
      <c r="E52" s="43" t="e">
        <f>VLOOKUP($A52,'Doanh thu'!$A$3:$Q$2000,10,FALSE)/1000000000</f>
        <v>#N/A</v>
      </c>
      <c r="F52" s="43" t="e">
        <f>VLOOKUP($A52,'Doanh thu'!$A$3:$Q$2000,11,FALSE)/1000000000</f>
        <v>#N/A</v>
      </c>
      <c r="G52" s="43" t="e">
        <f>VLOOKUP($A52,'Doanh thu'!$A$3:$Q$2000,12,FALSE)/1000000000</f>
        <v>#N/A</v>
      </c>
      <c r="H52" s="43" t="e">
        <f>VLOOKUP($A52,LNST!$A$3:$Q$1635,9,FALSE)/1000000000</f>
        <v>#N/A</v>
      </c>
      <c r="I52" s="43" t="e">
        <f>VLOOKUP($A52,LNST!$A$3:$Q$1635,10,FALSE)/1000000000</f>
        <v>#N/A</v>
      </c>
      <c r="J52" s="43" t="e">
        <f>VLOOKUP($A52,LNST!$A$3:$Q$1635,11,FALSE)/1000000000</f>
        <v>#N/A</v>
      </c>
      <c r="K52" s="43" t="e">
        <f>VLOOKUP($A52,LNST!$A$3:$Q$1635,12,FALSE)/1000000000</f>
        <v>#N/A</v>
      </c>
      <c r="L52" s="45" t="e">
        <f>VLOOKUP($A52,'Doanh thu'!$A$3:$Q$2000,14,FALSE)</f>
        <v>#N/A</v>
      </c>
      <c r="M52" s="45" t="e">
        <f>VLOOKUP($A52,'Doanh thu'!$A$3:$Q$2000,15,FALSE)</f>
        <v>#N/A</v>
      </c>
      <c r="N52" s="45" t="e">
        <f>VLOOKUP($A52,'Doanh thu'!$A$3:$Q$2000,16,FALSE)</f>
        <v>#N/A</v>
      </c>
      <c r="O52" s="45" t="e">
        <f>VLOOKUP($A52,'Doanh thu'!$A$3:$Q$2000,17,FALSE)</f>
        <v>#N/A</v>
      </c>
      <c r="P52" s="45" t="e">
        <f>VLOOKUP($A52,LNST!$A$3:$R$1635,14,FALSE)</f>
        <v>#N/A</v>
      </c>
      <c r="Q52" s="45" t="e">
        <f>VLOOKUP($A52,LNST!$A$3:$R$1635,15,FALSE)</f>
        <v>#N/A</v>
      </c>
      <c r="R52" s="45" t="e">
        <f>VLOOKUP($A52,LNST!$A$3:$R$1635,16,FALSE)</f>
        <v>#N/A</v>
      </c>
      <c r="S52" s="45" t="e">
        <f>VLOOKUP($A52,LNST!$A$3:$R$1635,17,FALSE)</f>
        <v>#N/A</v>
      </c>
      <c r="T52" s="45" t="e">
        <f>VLOOKUP($A52,LNG!$A$2:$H$1999,4,FALSE)/(D52*10^9)</f>
        <v>#N/A</v>
      </c>
      <c r="U52" s="45" t="e">
        <f>VLOOKUP($A52,LNG!$A$2:$H$1999,5,FALSE)/(E52*10^9)</f>
        <v>#N/A</v>
      </c>
      <c r="V52" s="45" t="e">
        <f>VLOOKUP($A52,LNG!$A$2:$H$1999,6,FALSE)/(F52*10^9)</f>
        <v>#N/A</v>
      </c>
      <c r="W52" s="45" t="e">
        <f>VLOOKUP($A52,LNG!$A$2:$H$1999,7,FALSE)/(G52*10^9)</f>
        <v>#N/A</v>
      </c>
      <c r="X52" s="45" t="e">
        <f>VLOOKUP($A52,'LNST năm'!$A$2:$I$2000,8,FALSE)</f>
        <v>#N/A</v>
      </c>
      <c r="Y52" s="45" t="e">
        <f>VLOOKUP($A52,'LNST năm'!$A$2:$I$2000,9,FALSE)</f>
        <v>#N/A</v>
      </c>
      <c r="Z52" s="46" t="e">
        <f>VLOOKUP($A52,LNG!$A$2:$H$1999,9,FALSE)</f>
        <v>#N/A</v>
      </c>
      <c r="AA52" s="162" t="e">
        <f>VLOOKUP($A52,'GIÁ CP'!$A$2:$D$2000,4,FALSE)/Z52</f>
        <v>#N/A</v>
      </c>
    </row>
    <row r="53" spans="1:27" hidden="1">
      <c r="A53" s="18" t="s">
        <v>1019</v>
      </c>
      <c r="B53" s="18" t="s">
        <v>2509</v>
      </c>
      <c r="C53" s="154" t="str">
        <f>VLOOKUP(A53,'GIÁ CP'!$K$2:$M$2000,3,FALSE)</f>
        <v xml:space="preserve">Chất thải &amp; Môi trường </v>
      </c>
      <c r="D53" s="43">
        <f>VLOOKUP($A53,'Doanh thu'!$A$3:$Q$2000,9,FALSE)/1000000000</f>
        <v>0</v>
      </c>
      <c r="E53" s="43">
        <f>VLOOKUP($A53,'Doanh thu'!$A$3:$Q$2000,10,FALSE)/1000000000</f>
        <v>0</v>
      </c>
      <c r="F53" s="43">
        <f>VLOOKUP($A53,'Doanh thu'!$A$3:$Q$2000,11,FALSE)/1000000000</f>
        <v>0</v>
      </c>
      <c r="G53" s="43">
        <f>VLOOKUP($A53,'Doanh thu'!$A$3:$Q$2000,12,FALSE)/1000000000</f>
        <v>0</v>
      </c>
      <c r="H53" s="43">
        <f>VLOOKUP($A53,LNST!$A$3:$Q$1635,9,FALSE)/1000000000</f>
        <v>0</v>
      </c>
      <c r="I53" s="43">
        <f>VLOOKUP($A53,LNST!$A$3:$Q$1635,10,FALSE)/1000000000</f>
        <v>0</v>
      </c>
      <c r="J53" s="43">
        <f>VLOOKUP($A53,LNST!$A$3:$Q$1635,11,FALSE)/1000000000</f>
        <v>0</v>
      </c>
      <c r="K53" s="43">
        <f>VLOOKUP($A53,LNST!$A$3:$Q$1635,12,FALSE)/1000000000</f>
        <v>0</v>
      </c>
      <c r="L53" s="45" t="e">
        <f>VLOOKUP($A53,'Doanh thu'!$A$3:$Q$2000,14,FALSE)</f>
        <v>#DIV/0!</v>
      </c>
      <c r="M53" s="45" t="e">
        <f>VLOOKUP($A53,'Doanh thu'!$A$3:$Q$2000,15,FALSE)</f>
        <v>#DIV/0!</v>
      </c>
      <c r="N53" s="45" t="e">
        <f>VLOOKUP($A53,'Doanh thu'!$A$3:$Q$2000,16,FALSE)</f>
        <v>#DIV/0!</v>
      </c>
      <c r="O53" s="45" t="e">
        <f>VLOOKUP($A53,'Doanh thu'!$A$3:$Q$2000,17,FALSE)</f>
        <v>#DIV/0!</v>
      </c>
      <c r="P53" s="45" t="e">
        <f>VLOOKUP($A53,LNST!$A$3:$R$1635,14,FALSE)</f>
        <v>#DIV/0!</v>
      </c>
      <c r="Q53" s="45" t="e">
        <f>VLOOKUP($A53,LNST!$A$3:$R$1635,15,FALSE)</f>
        <v>#DIV/0!</v>
      </c>
      <c r="R53" s="45" t="e">
        <f>VLOOKUP($A53,LNST!$A$3:$R$1635,16,FALSE)</f>
        <v>#DIV/0!</v>
      </c>
      <c r="S53" s="45" t="e">
        <f>VLOOKUP($A53,LNST!$A$3:$R$1635,17,FALSE)</f>
        <v>#DIV/0!</v>
      </c>
      <c r="T53" s="45" t="e">
        <f>VLOOKUP($A53,LNG!$A$2:$H$1999,4,FALSE)/(D53*10^9)</f>
        <v>#DIV/0!</v>
      </c>
      <c r="U53" s="45" t="e">
        <f>VLOOKUP($A53,LNG!$A$2:$H$1999,5,FALSE)/(E53*10^9)</f>
        <v>#DIV/0!</v>
      </c>
      <c r="V53" s="45" t="e">
        <f>VLOOKUP($A53,LNG!$A$2:$H$1999,6,FALSE)/(F53*10^9)</f>
        <v>#DIV/0!</v>
      </c>
      <c r="W53" s="45" t="e">
        <f>VLOOKUP($A53,LNG!$A$2:$H$1999,7,FALSE)/(G53*10^9)</f>
        <v>#DIV/0!</v>
      </c>
      <c r="X53" s="45">
        <f>VLOOKUP($A53,'LNST năm'!$A$2:$I$2000,8,FALSE)</f>
        <v>-1</v>
      </c>
      <c r="Y53" s="45">
        <f>VLOOKUP($A53,'LNST năm'!$A$2:$I$2000,9,FALSE)</f>
        <v>-1</v>
      </c>
      <c r="Z53" s="46" t="e">
        <f>VLOOKUP($A53,LNG!$A$2:$H$1999,9,FALSE)</f>
        <v>#REF!</v>
      </c>
      <c r="AA53" s="162" t="e">
        <f>VLOOKUP($A53,'GIÁ CP'!$A$2:$D$2000,4,FALSE)/Z53</f>
        <v>#REF!</v>
      </c>
    </row>
    <row r="54" spans="1:27" hidden="1">
      <c r="A54" s="18" t="s">
        <v>1024</v>
      </c>
      <c r="B54" s="18" t="s">
        <v>2519</v>
      </c>
      <c r="C54" s="154" t="str">
        <f>VLOOKUP(A54,'GIÁ CP'!$K$2:$M$2000,3,FALSE)</f>
        <v xml:space="preserve">Vật liệu xây dựng &amp; Nội thất </v>
      </c>
      <c r="D54" s="43">
        <f>VLOOKUP($A54,'Doanh thu'!$A$3:$Q$2000,9,FALSE)/1000000000</f>
        <v>31.012349907000001</v>
      </c>
      <c r="E54" s="43">
        <f>VLOOKUP($A54,'Doanh thu'!$A$3:$Q$2000,10,FALSE)/1000000000</f>
        <v>16.921713617000002</v>
      </c>
      <c r="F54" s="43">
        <f>VLOOKUP($A54,'Doanh thu'!$A$3:$Q$2000,11,FALSE)/1000000000</f>
        <v>32.375287931000003</v>
      </c>
      <c r="G54" s="43">
        <f>VLOOKUP($A54,'Doanh thu'!$A$3:$Q$2000,12,FALSE)/1000000000</f>
        <v>11.574256741999999</v>
      </c>
      <c r="H54" s="43">
        <f>VLOOKUP($A54,LNST!$A$3:$Q$1635,9,FALSE)/1000000000</f>
        <v>2.5956671720000002</v>
      </c>
      <c r="I54" s="43">
        <f>VLOOKUP($A54,LNST!$A$3:$Q$1635,10,FALSE)/1000000000</f>
        <v>-1.595907481</v>
      </c>
      <c r="J54" s="43">
        <f>VLOOKUP($A54,LNST!$A$3:$Q$1635,11,FALSE)/1000000000</f>
        <v>-57.559777158000003</v>
      </c>
      <c r="K54" s="43">
        <f>VLOOKUP($A54,LNST!$A$3:$Q$1635,12,FALSE)/1000000000</f>
        <v>-17.072744395000001</v>
      </c>
      <c r="L54" s="45">
        <f>VLOOKUP($A54,'Doanh thu'!$A$3:$Q$2000,14,FALSE)</f>
        <v>0.95381103044204041</v>
      </c>
      <c r="M54" s="45">
        <f>VLOOKUP($A54,'Doanh thu'!$A$3:$Q$2000,15,FALSE)</f>
        <v>-0.24040659631592945</v>
      </c>
      <c r="N54" s="45">
        <f>VLOOKUP($A54,'Doanh thu'!$A$3:$Q$2000,16,FALSE)</f>
        <v>6.9051777048589044E-2</v>
      </c>
      <c r="O54" s="45">
        <f>VLOOKUP($A54,'Doanh thu'!$A$3:$Q$2000,17,FALSE)</f>
        <v>-0.60001751547135285</v>
      </c>
      <c r="P54" s="45">
        <f>VLOOKUP($A54,LNST!$A$3:$R$1635,14,FALSE)</f>
        <v>1.0623918606206173</v>
      </c>
      <c r="Q54" s="45">
        <f>VLOOKUP($A54,LNST!$A$3:$R$1635,15,FALSE)</f>
        <v>0.89887305391439221</v>
      </c>
      <c r="R54" s="45">
        <f>VLOOKUP($A54,LNST!$A$3:$R$1635,16,FALSE)</f>
        <v>-3.4009414989254361</v>
      </c>
      <c r="S54" s="45">
        <f>VLOOKUP($A54,LNST!$A$3:$R$1635,17,FALSE)</f>
        <v>-3958.8812800980709</v>
      </c>
      <c r="T54" s="45">
        <f>VLOOKUP($A54,LNG!$A$2:$H$1999,4,FALSE)/(D54*10^9)</f>
        <v>0.18813566232473891</v>
      </c>
      <c r="U54" s="45">
        <f>VLOOKUP($A54,LNG!$A$2:$H$1999,5,FALSE)/(E54*10^9)</f>
        <v>0.35534359096818413</v>
      </c>
      <c r="V54" s="45">
        <f>VLOOKUP($A54,LNG!$A$2:$H$1999,6,FALSE)/(F54*10^9)</f>
        <v>5.6835570603160475E-2</v>
      </c>
      <c r="W54" s="45">
        <f>VLOOKUP($A54,LNG!$A$2:$H$1999,7,FALSE)/(G54*10^9)</f>
        <v>0.52577086724866084</v>
      </c>
      <c r="X54" s="45">
        <f>VLOOKUP($A54,'LNST năm'!$A$2:$I$2000,8,FALSE)</f>
        <v>0.32663525077390626</v>
      </c>
      <c r="Y54" s="45" t="e">
        <f>VLOOKUP($A54,'LNST năm'!$A$2:$I$2000,9,FALSE)</f>
        <v>#DIV/0!</v>
      </c>
      <c r="Z54" s="46" t="e">
        <f>VLOOKUP($A54,LNG!$A$2:$H$1999,9,FALSE)</f>
        <v>#REF!</v>
      </c>
      <c r="AA54" s="162" t="e">
        <f>VLOOKUP($A54,'GIÁ CP'!$A$2:$D$2000,4,FALSE)/Z54</f>
        <v>#REF!</v>
      </c>
    </row>
    <row r="55" spans="1:27" hidden="1">
      <c r="A55" s="18" t="s">
        <v>1026</v>
      </c>
      <c r="B55" s="18" t="s">
        <v>2522</v>
      </c>
      <c r="C55" s="154" t="str">
        <f>VLOOKUP(A55,'GIÁ CP'!$K$2:$M$2000,3,FALSE)</f>
        <v xml:space="preserve">Containers &amp; Đóng gói </v>
      </c>
      <c r="D55" s="43">
        <f>VLOOKUP($A55,'Doanh thu'!$A$3:$Q$2000,9,FALSE)/1000000000</f>
        <v>0</v>
      </c>
      <c r="E55" s="43">
        <f>VLOOKUP($A55,'Doanh thu'!$A$3:$Q$2000,10,FALSE)/1000000000</f>
        <v>0</v>
      </c>
      <c r="F55" s="43">
        <f>VLOOKUP($A55,'Doanh thu'!$A$3:$Q$2000,11,FALSE)/1000000000</f>
        <v>0</v>
      </c>
      <c r="G55" s="43">
        <f>VLOOKUP($A55,'Doanh thu'!$A$3:$Q$2000,12,FALSE)/1000000000</f>
        <v>0</v>
      </c>
      <c r="H55" s="43">
        <f>VLOOKUP($A55,LNST!$A$3:$Q$1635,9,FALSE)/1000000000</f>
        <v>0</v>
      </c>
      <c r="I55" s="43">
        <f>VLOOKUP($A55,LNST!$A$3:$Q$1635,10,FALSE)/1000000000</f>
        <v>0</v>
      </c>
      <c r="J55" s="43">
        <f>VLOOKUP($A55,LNST!$A$3:$Q$1635,11,FALSE)/1000000000</f>
        <v>0</v>
      </c>
      <c r="K55" s="43">
        <f>VLOOKUP($A55,LNST!$A$3:$Q$1635,12,FALSE)/1000000000</f>
        <v>0</v>
      </c>
      <c r="L55" s="45" t="e">
        <f>VLOOKUP($A55,'Doanh thu'!$A$3:$Q$2000,14,FALSE)</f>
        <v>#DIV/0!</v>
      </c>
      <c r="M55" s="45" t="e">
        <f>VLOOKUP($A55,'Doanh thu'!$A$3:$Q$2000,15,FALSE)</f>
        <v>#DIV/0!</v>
      </c>
      <c r="N55" s="45" t="e">
        <f>VLOOKUP($A55,'Doanh thu'!$A$3:$Q$2000,16,FALSE)</f>
        <v>#DIV/0!</v>
      </c>
      <c r="O55" s="45" t="e">
        <f>VLOOKUP($A55,'Doanh thu'!$A$3:$Q$2000,17,FALSE)</f>
        <v>#DIV/0!</v>
      </c>
      <c r="P55" s="45" t="e">
        <f>VLOOKUP($A55,LNST!$A$3:$R$1635,14,FALSE)</f>
        <v>#DIV/0!</v>
      </c>
      <c r="Q55" s="45" t="e">
        <f>VLOOKUP($A55,LNST!$A$3:$R$1635,15,FALSE)</f>
        <v>#DIV/0!</v>
      </c>
      <c r="R55" s="45" t="e">
        <f>VLOOKUP($A55,LNST!$A$3:$R$1635,16,FALSE)</f>
        <v>#DIV/0!</v>
      </c>
      <c r="S55" s="45" t="e">
        <f>VLOOKUP($A55,LNST!$A$3:$R$1635,17,FALSE)</f>
        <v>#DIV/0!</v>
      </c>
      <c r="T55" s="45" t="e">
        <f>VLOOKUP($A55,LNG!$A$2:$H$1999,4,FALSE)/(D55*10^9)</f>
        <v>#DIV/0!</v>
      </c>
      <c r="U55" s="45" t="e">
        <f>VLOOKUP($A55,LNG!$A$2:$H$1999,5,FALSE)/(E55*10^9)</f>
        <v>#DIV/0!</v>
      </c>
      <c r="V55" s="45" t="e">
        <f>VLOOKUP($A55,LNG!$A$2:$H$1999,6,FALSE)/(F55*10^9)</f>
        <v>#DIV/0!</v>
      </c>
      <c r="W55" s="45" t="e">
        <f>VLOOKUP($A55,LNG!$A$2:$H$1999,7,FALSE)/(G55*10^9)</f>
        <v>#DIV/0!</v>
      </c>
      <c r="X55" s="45">
        <f>VLOOKUP($A55,'LNST năm'!$A$2:$I$2000,8,FALSE)</f>
        <v>1</v>
      </c>
      <c r="Y55" s="45">
        <f>VLOOKUP($A55,'LNST năm'!$A$2:$I$2000,9,FALSE)</f>
        <v>-1</v>
      </c>
      <c r="Z55" s="46" t="e">
        <f>VLOOKUP($A55,LNG!$A$2:$H$1999,9,FALSE)</f>
        <v>#REF!</v>
      </c>
      <c r="AA55" s="162" t="e">
        <f>VLOOKUP($A55,'GIÁ CP'!$A$2:$D$2000,4,FALSE)/Z55</f>
        <v>#REF!</v>
      </c>
    </row>
    <row r="56" spans="1:27" hidden="1">
      <c r="A56" s="18" t="s">
        <v>1027</v>
      </c>
      <c r="B56" s="18" t="s">
        <v>2524</v>
      </c>
      <c r="C56" s="154" t="str">
        <f>VLOOKUP(A56,'GIÁ CP'!$K$2:$M$2000,3,FALSE)</f>
        <v xml:space="preserve">Vật liệu xây dựng &amp; Nội thất </v>
      </c>
      <c r="D56" s="43">
        <f>VLOOKUP($A56,'Doanh thu'!$A$3:$Q$2000,9,FALSE)/1000000000</f>
        <v>0</v>
      </c>
      <c r="E56" s="43">
        <f>VLOOKUP($A56,'Doanh thu'!$A$3:$Q$2000,10,FALSE)/1000000000</f>
        <v>0</v>
      </c>
      <c r="F56" s="43">
        <f>VLOOKUP($A56,'Doanh thu'!$A$3:$Q$2000,11,FALSE)/1000000000</f>
        <v>0</v>
      </c>
      <c r="G56" s="43">
        <f>VLOOKUP($A56,'Doanh thu'!$A$3:$Q$2000,12,FALSE)/1000000000</f>
        <v>0</v>
      </c>
      <c r="H56" s="43">
        <f>VLOOKUP($A56,LNST!$A$3:$Q$1635,9,FALSE)/1000000000</f>
        <v>0</v>
      </c>
      <c r="I56" s="43">
        <f>VLOOKUP($A56,LNST!$A$3:$Q$1635,10,FALSE)/1000000000</f>
        <v>0</v>
      </c>
      <c r="J56" s="43">
        <f>VLOOKUP($A56,LNST!$A$3:$Q$1635,11,FALSE)/1000000000</f>
        <v>0</v>
      </c>
      <c r="K56" s="43">
        <f>VLOOKUP($A56,LNST!$A$3:$Q$1635,12,FALSE)/1000000000</f>
        <v>0</v>
      </c>
      <c r="L56" s="45" t="e">
        <f>VLOOKUP($A56,'Doanh thu'!$A$3:$Q$2000,14,FALSE)</f>
        <v>#DIV/0!</v>
      </c>
      <c r="M56" s="45" t="e">
        <f>VLOOKUP($A56,'Doanh thu'!$A$3:$Q$2000,15,FALSE)</f>
        <v>#DIV/0!</v>
      </c>
      <c r="N56" s="45" t="e">
        <f>VLOOKUP($A56,'Doanh thu'!$A$3:$Q$2000,16,FALSE)</f>
        <v>#DIV/0!</v>
      </c>
      <c r="O56" s="45" t="e">
        <f>VLOOKUP($A56,'Doanh thu'!$A$3:$Q$2000,17,FALSE)</f>
        <v>#DIV/0!</v>
      </c>
      <c r="P56" s="45" t="e">
        <f>VLOOKUP($A56,LNST!$A$3:$R$1635,14,FALSE)</f>
        <v>#DIV/0!</v>
      </c>
      <c r="Q56" s="45" t="e">
        <f>VLOOKUP($A56,LNST!$A$3:$R$1635,15,FALSE)</f>
        <v>#DIV/0!</v>
      </c>
      <c r="R56" s="45" t="e">
        <f>VLOOKUP($A56,LNST!$A$3:$R$1635,16,FALSE)</f>
        <v>#DIV/0!</v>
      </c>
      <c r="S56" s="45" t="e">
        <f>VLOOKUP($A56,LNST!$A$3:$R$1635,17,FALSE)</f>
        <v>#DIV/0!</v>
      </c>
      <c r="T56" s="45" t="e">
        <f>VLOOKUP($A56,LNG!$A$2:$H$1999,4,FALSE)/(D56*10^9)</f>
        <v>#DIV/0!</v>
      </c>
      <c r="U56" s="45" t="e">
        <f>VLOOKUP($A56,LNG!$A$2:$H$1999,5,FALSE)/(E56*10^9)</f>
        <v>#DIV/0!</v>
      </c>
      <c r="V56" s="45" t="e">
        <f>VLOOKUP($A56,LNG!$A$2:$H$1999,6,FALSE)/(F56*10^9)</f>
        <v>#DIV/0!</v>
      </c>
      <c r="W56" s="45" t="e">
        <f>VLOOKUP($A56,LNG!$A$2:$H$1999,7,FALSE)/(G56*10^9)</f>
        <v>#DIV/0!</v>
      </c>
      <c r="X56" s="45">
        <f>VLOOKUP($A56,'LNST năm'!$A$2:$I$2000,8,FALSE)</f>
        <v>1</v>
      </c>
      <c r="Y56" s="45">
        <f>VLOOKUP($A56,'LNST năm'!$A$2:$I$2000,9,FALSE)</f>
        <v>0.25992104989487319</v>
      </c>
      <c r="Z56" s="46" t="e">
        <f>VLOOKUP($A56,LNG!$A$2:$H$1999,9,FALSE)</f>
        <v>#REF!</v>
      </c>
      <c r="AA56" s="162" t="e">
        <f>VLOOKUP($A56,'GIÁ CP'!$A$2:$D$2000,4,FALSE)/Z56</f>
        <v>#REF!</v>
      </c>
    </row>
    <row r="57" spans="1:27" hidden="1">
      <c r="A57" s="18" t="s">
        <v>925</v>
      </c>
      <c r="B57" s="18" t="s">
        <v>2521</v>
      </c>
      <c r="C57" s="154" t="str">
        <f>VLOOKUP(A57,'GIÁ CP'!$K$2:$M$2000,3,FALSE)</f>
        <v xml:space="preserve">Vật liệu xây dựng &amp; Nội thất </v>
      </c>
      <c r="D57" s="43">
        <f>VLOOKUP($A57,'Doanh thu'!$A$3:$Q$2000,9,FALSE)/1000000000</f>
        <v>0</v>
      </c>
      <c r="E57" s="43">
        <f>VLOOKUP($A57,'Doanh thu'!$A$3:$Q$2000,10,FALSE)/1000000000</f>
        <v>0</v>
      </c>
      <c r="F57" s="43">
        <f>VLOOKUP($A57,'Doanh thu'!$A$3:$Q$2000,11,FALSE)/1000000000</f>
        <v>0</v>
      </c>
      <c r="G57" s="43">
        <f>VLOOKUP($A57,'Doanh thu'!$A$3:$Q$2000,12,FALSE)/1000000000</f>
        <v>0</v>
      </c>
      <c r="H57" s="43">
        <f>VLOOKUP($A57,LNST!$A$3:$Q$1635,9,FALSE)/1000000000</f>
        <v>0</v>
      </c>
      <c r="I57" s="43">
        <f>VLOOKUP($A57,LNST!$A$3:$Q$1635,10,FALSE)/1000000000</f>
        <v>0</v>
      </c>
      <c r="J57" s="43">
        <f>VLOOKUP($A57,LNST!$A$3:$Q$1635,11,FALSE)/1000000000</f>
        <v>0</v>
      </c>
      <c r="K57" s="43">
        <f>VLOOKUP($A57,LNST!$A$3:$Q$1635,12,FALSE)/1000000000</f>
        <v>0</v>
      </c>
      <c r="L57" s="45" t="e">
        <f>VLOOKUP($A57,'Doanh thu'!$A$3:$Q$2000,14,FALSE)</f>
        <v>#DIV/0!</v>
      </c>
      <c r="M57" s="45" t="e">
        <f>VLOOKUP($A57,'Doanh thu'!$A$3:$Q$2000,15,FALSE)</f>
        <v>#DIV/0!</v>
      </c>
      <c r="N57" s="45" t="e">
        <f>VLOOKUP($A57,'Doanh thu'!$A$3:$Q$2000,16,FALSE)</f>
        <v>#DIV/0!</v>
      </c>
      <c r="O57" s="45" t="e">
        <f>VLOOKUP($A57,'Doanh thu'!$A$3:$Q$2000,17,FALSE)</f>
        <v>#DIV/0!</v>
      </c>
      <c r="P57" s="45" t="e">
        <f>VLOOKUP($A57,LNST!$A$3:$R$1635,14,FALSE)</f>
        <v>#DIV/0!</v>
      </c>
      <c r="Q57" s="45" t="e">
        <f>VLOOKUP($A57,LNST!$A$3:$R$1635,15,FALSE)</f>
        <v>#DIV/0!</v>
      </c>
      <c r="R57" s="45" t="e">
        <f>VLOOKUP($A57,LNST!$A$3:$R$1635,16,FALSE)</f>
        <v>#DIV/0!</v>
      </c>
      <c r="S57" s="45" t="e">
        <f>VLOOKUP($A57,LNST!$A$3:$R$1635,17,FALSE)</f>
        <v>#DIV/0!</v>
      </c>
      <c r="T57" s="45" t="e">
        <f>VLOOKUP($A57,LNG!$A$2:$H$1999,4,FALSE)/(D57*10^9)</f>
        <v>#DIV/0!</v>
      </c>
      <c r="U57" s="45" t="e">
        <f>VLOOKUP($A57,LNG!$A$2:$H$1999,5,FALSE)/(E57*10^9)</f>
        <v>#DIV/0!</v>
      </c>
      <c r="V57" s="45" t="e">
        <f>VLOOKUP($A57,LNG!$A$2:$H$1999,6,FALSE)/(F57*10^9)</f>
        <v>#DIV/0!</v>
      </c>
      <c r="W57" s="45" t="e">
        <f>VLOOKUP($A57,LNG!$A$2:$H$1999,7,FALSE)/(G57*10^9)</f>
        <v>#DIV/0!</v>
      </c>
      <c r="X57" s="45">
        <f>VLOOKUP($A57,'LNST năm'!$A$2:$I$2000,8,FALSE)</f>
        <v>-1</v>
      </c>
      <c r="Y57" s="45">
        <f>VLOOKUP($A57,'LNST năm'!$A$2:$I$2000,9,FALSE)</f>
        <v>-1</v>
      </c>
      <c r="Z57" s="46" t="e">
        <f>VLOOKUP($A57,LNG!$A$2:$H$1999,9,FALSE)</f>
        <v>#REF!</v>
      </c>
      <c r="AA57" s="162" t="e">
        <f>VLOOKUP($A57,'GIÁ CP'!$A$2:$D$2000,4,FALSE)/Z57</f>
        <v>#REF!</v>
      </c>
    </row>
    <row r="58" spans="1:27" hidden="1">
      <c r="A58" s="18" t="s">
        <v>1029</v>
      </c>
      <c r="B58" s="18" t="s">
        <v>2526</v>
      </c>
      <c r="C58" s="154" t="str">
        <f>VLOOKUP(A58,'GIÁ CP'!$K$2:$M$2000,3,FALSE)</f>
        <v xml:space="preserve">Xây dựng </v>
      </c>
      <c r="D58" s="43">
        <f>VLOOKUP($A58,'Doanh thu'!$A$3:$Q$2000,9,FALSE)/1000000000</f>
        <v>0</v>
      </c>
      <c r="E58" s="43">
        <f>VLOOKUP($A58,'Doanh thu'!$A$3:$Q$2000,10,FALSE)/1000000000</f>
        <v>0</v>
      </c>
      <c r="F58" s="43">
        <f>VLOOKUP($A58,'Doanh thu'!$A$3:$Q$2000,11,FALSE)/1000000000</f>
        <v>0</v>
      </c>
      <c r="G58" s="43">
        <f>VLOOKUP($A58,'Doanh thu'!$A$3:$Q$2000,12,FALSE)/1000000000</f>
        <v>0</v>
      </c>
      <c r="H58" s="43">
        <f>VLOOKUP($A58,LNST!$A$3:$Q$1635,9,FALSE)/1000000000</f>
        <v>0</v>
      </c>
      <c r="I58" s="43">
        <f>VLOOKUP($A58,LNST!$A$3:$Q$1635,10,FALSE)/1000000000</f>
        <v>0</v>
      </c>
      <c r="J58" s="43">
        <f>VLOOKUP($A58,LNST!$A$3:$Q$1635,11,FALSE)/1000000000</f>
        <v>0</v>
      </c>
      <c r="K58" s="43">
        <f>VLOOKUP($A58,LNST!$A$3:$Q$1635,12,FALSE)/1000000000</f>
        <v>0</v>
      </c>
      <c r="L58" s="45" t="e">
        <f>VLOOKUP($A58,'Doanh thu'!$A$3:$Q$2000,14,FALSE)</f>
        <v>#DIV/0!</v>
      </c>
      <c r="M58" s="45" t="e">
        <f>VLOOKUP($A58,'Doanh thu'!$A$3:$Q$2000,15,FALSE)</f>
        <v>#DIV/0!</v>
      </c>
      <c r="N58" s="45" t="e">
        <f>VLOOKUP($A58,'Doanh thu'!$A$3:$Q$2000,16,FALSE)</f>
        <v>#DIV/0!</v>
      </c>
      <c r="O58" s="45" t="e">
        <f>VLOOKUP($A58,'Doanh thu'!$A$3:$Q$2000,17,FALSE)</f>
        <v>#DIV/0!</v>
      </c>
      <c r="P58" s="45" t="e">
        <f>VLOOKUP($A58,LNST!$A$3:$R$1635,14,FALSE)</f>
        <v>#DIV/0!</v>
      </c>
      <c r="Q58" s="45" t="e">
        <f>VLOOKUP($A58,LNST!$A$3:$R$1635,15,FALSE)</f>
        <v>#DIV/0!</v>
      </c>
      <c r="R58" s="45" t="e">
        <f>VLOOKUP($A58,LNST!$A$3:$R$1635,16,FALSE)</f>
        <v>#DIV/0!</v>
      </c>
      <c r="S58" s="45" t="e">
        <f>VLOOKUP($A58,LNST!$A$3:$R$1635,17,FALSE)</f>
        <v>#DIV/0!</v>
      </c>
      <c r="T58" s="45" t="e">
        <f>VLOOKUP($A58,LNG!$A$2:$H$1999,4,FALSE)/(D58*10^9)</f>
        <v>#DIV/0!</v>
      </c>
      <c r="U58" s="45" t="e">
        <f>VLOOKUP($A58,LNG!$A$2:$H$1999,5,FALSE)/(E58*10^9)</f>
        <v>#DIV/0!</v>
      </c>
      <c r="V58" s="45" t="e">
        <f>VLOOKUP($A58,LNG!$A$2:$H$1999,6,FALSE)/(F58*10^9)</f>
        <v>#DIV/0!</v>
      </c>
      <c r="W58" s="45" t="e">
        <f>VLOOKUP($A58,LNG!$A$2:$H$1999,7,FALSE)/(G58*10^9)</f>
        <v>#DIV/0!</v>
      </c>
      <c r="X58" s="45">
        <f>VLOOKUP($A58,'LNST năm'!$A$2:$I$2000,8,FALSE)</f>
        <v>-1</v>
      </c>
      <c r="Y58" s="45">
        <f>VLOOKUP($A58,'LNST năm'!$A$2:$I$2000,9,FALSE)</f>
        <v>-1</v>
      </c>
      <c r="Z58" s="46" t="e">
        <f>VLOOKUP($A58,LNG!$A$2:$H$1999,9,FALSE)</f>
        <v>#REF!</v>
      </c>
      <c r="AA58" s="162" t="e">
        <f>VLOOKUP($A58,'GIÁ CP'!$A$2:$D$2000,4,FALSE)/Z58</f>
        <v>#REF!</v>
      </c>
    </row>
    <row r="59" spans="1:27" hidden="1">
      <c r="A59" s="18" t="s">
        <v>1031</v>
      </c>
      <c r="B59" s="18" t="s">
        <v>2528</v>
      </c>
      <c r="C59" s="154" t="e">
        <f>VLOOKUP(A59,'GIÁ CP'!$K$2:$M$2000,3,FALSE)</f>
        <v>#N/A</v>
      </c>
      <c r="D59" s="43" t="e">
        <f>VLOOKUP($A59,'Doanh thu'!$A$3:$Q$2000,9,FALSE)/1000000000</f>
        <v>#N/A</v>
      </c>
      <c r="E59" s="43" t="e">
        <f>VLOOKUP($A59,'Doanh thu'!$A$3:$Q$2000,10,FALSE)/1000000000</f>
        <v>#N/A</v>
      </c>
      <c r="F59" s="43" t="e">
        <f>VLOOKUP($A59,'Doanh thu'!$A$3:$Q$2000,11,FALSE)/1000000000</f>
        <v>#N/A</v>
      </c>
      <c r="G59" s="43" t="e">
        <f>VLOOKUP($A59,'Doanh thu'!$A$3:$Q$2000,12,FALSE)/1000000000</f>
        <v>#N/A</v>
      </c>
      <c r="H59" s="43" t="e">
        <f>VLOOKUP($A59,LNST!$A$3:$Q$1635,9,FALSE)/1000000000</f>
        <v>#N/A</v>
      </c>
      <c r="I59" s="43" t="e">
        <f>VLOOKUP($A59,LNST!$A$3:$Q$1635,10,FALSE)/1000000000</f>
        <v>#N/A</v>
      </c>
      <c r="J59" s="43" t="e">
        <f>VLOOKUP($A59,LNST!$A$3:$Q$1635,11,FALSE)/1000000000</f>
        <v>#N/A</v>
      </c>
      <c r="K59" s="43" t="e">
        <f>VLOOKUP($A59,LNST!$A$3:$Q$1635,12,FALSE)/1000000000</f>
        <v>#N/A</v>
      </c>
      <c r="L59" s="45" t="e">
        <f>VLOOKUP($A59,'Doanh thu'!$A$3:$Q$2000,14,FALSE)</f>
        <v>#N/A</v>
      </c>
      <c r="M59" s="45" t="e">
        <f>VLOOKUP($A59,'Doanh thu'!$A$3:$Q$2000,15,FALSE)</f>
        <v>#N/A</v>
      </c>
      <c r="N59" s="45" t="e">
        <f>VLOOKUP($A59,'Doanh thu'!$A$3:$Q$2000,16,FALSE)</f>
        <v>#N/A</v>
      </c>
      <c r="O59" s="45" t="e">
        <f>VLOOKUP($A59,'Doanh thu'!$A$3:$Q$2000,17,FALSE)</f>
        <v>#N/A</v>
      </c>
      <c r="P59" s="45" t="e">
        <f>VLOOKUP($A59,LNST!$A$3:$R$1635,14,FALSE)</f>
        <v>#N/A</v>
      </c>
      <c r="Q59" s="45" t="e">
        <f>VLOOKUP($A59,LNST!$A$3:$R$1635,15,FALSE)</f>
        <v>#N/A</v>
      </c>
      <c r="R59" s="45" t="e">
        <f>VLOOKUP($A59,LNST!$A$3:$R$1635,16,FALSE)</f>
        <v>#N/A</v>
      </c>
      <c r="S59" s="45" t="e">
        <f>VLOOKUP($A59,LNST!$A$3:$R$1635,17,FALSE)</f>
        <v>#N/A</v>
      </c>
      <c r="T59" s="45" t="e">
        <f>VLOOKUP($A59,LNG!$A$2:$H$1999,4,FALSE)/(D59*10^9)</f>
        <v>#N/A</v>
      </c>
      <c r="U59" s="45" t="e">
        <f>VLOOKUP($A59,LNG!$A$2:$H$1999,5,FALSE)/(E59*10^9)</f>
        <v>#N/A</v>
      </c>
      <c r="V59" s="45" t="e">
        <f>VLOOKUP($A59,LNG!$A$2:$H$1999,6,FALSE)/(F59*10^9)</f>
        <v>#N/A</v>
      </c>
      <c r="W59" s="45" t="e">
        <f>VLOOKUP($A59,LNG!$A$2:$H$1999,7,FALSE)/(G59*10^9)</f>
        <v>#N/A</v>
      </c>
      <c r="X59" s="45" t="e">
        <f>VLOOKUP($A59,'LNST năm'!$A$2:$I$2000,8,FALSE)</f>
        <v>#N/A</v>
      </c>
      <c r="Y59" s="45" t="e">
        <f>VLOOKUP($A59,'LNST năm'!$A$2:$I$2000,9,FALSE)</f>
        <v>#N/A</v>
      </c>
      <c r="Z59" s="46" t="e">
        <f>VLOOKUP($A59,LNG!$A$2:$H$1999,9,FALSE)</f>
        <v>#N/A</v>
      </c>
      <c r="AA59" s="162" t="e">
        <f>VLOOKUP($A59,'GIÁ CP'!$A$2:$D$2000,4,FALSE)/Z59</f>
        <v>#N/A</v>
      </c>
    </row>
    <row r="60" spans="1:27" hidden="1">
      <c r="A60" s="18" t="s">
        <v>1004</v>
      </c>
      <c r="B60" s="18" t="s">
        <v>2489</v>
      </c>
      <c r="C60" s="154" t="str">
        <f>VLOOKUP(A60,'GIÁ CP'!$K$2:$M$2000,3,FALSE)</f>
        <v xml:space="preserve">Vận tải hành khách &amp; Du lịch </v>
      </c>
      <c r="D60" s="43">
        <f>VLOOKUP($A60,'Doanh thu'!$A$3:$Q$2000,9,FALSE)/1000000000</f>
        <v>0</v>
      </c>
      <c r="E60" s="43">
        <f>VLOOKUP($A60,'Doanh thu'!$A$3:$Q$2000,10,FALSE)/1000000000</f>
        <v>0</v>
      </c>
      <c r="F60" s="43">
        <f>VLOOKUP($A60,'Doanh thu'!$A$3:$Q$2000,11,FALSE)/1000000000</f>
        <v>0</v>
      </c>
      <c r="G60" s="43">
        <f>VLOOKUP($A60,'Doanh thu'!$A$3:$Q$2000,12,FALSE)/1000000000</f>
        <v>0</v>
      </c>
      <c r="H60" s="43">
        <f>VLOOKUP($A60,LNST!$A$3:$Q$1635,9,FALSE)/1000000000</f>
        <v>0</v>
      </c>
      <c r="I60" s="43">
        <f>VLOOKUP($A60,LNST!$A$3:$Q$1635,10,FALSE)/1000000000</f>
        <v>0</v>
      </c>
      <c r="J60" s="43">
        <f>VLOOKUP($A60,LNST!$A$3:$Q$1635,11,FALSE)/1000000000</f>
        <v>0</v>
      </c>
      <c r="K60" s="43">
        <f>VLOOKUP($A60,LNST!$A$3:$Q$1635,12,FALSE)/1000000000</f>
        <v>0</v>
      </c>
      <c r="L60" s="45" t="e">
        <f>VLOOKUP($A60,'Doanh thu'!$A$3:$Q$2000,14,FALSE)</f>
        <v>#DIV/0!</v>
      </c>
      <c r="M60" s="45" t="e">
        <f>VLOOKUP($A60,'Doanh thu'!$A$3:$Q$2000,15,FALSE)</f>
        <v>#DIV/0!</v>
      </c>
      <c r="N60" s="45" t="e">
        <f>VLOOKUP($A60,'Doanh thu'!$A$3:$Q$2000,16,FALSE)</f>
        <v>#DIV/0!</v>
      </c>
      <c r="O60" s="45" t="e">
        <f>VLOOKUP($A60,'Doanh thu'!$A$3:$Q$2000,17,FALSE)</f>
        <v>#DIV/0!</v>
      </c>
      <c r="P60" s="45" t="e">
        <f>VLOOKUP($A60,LNST!$A$3:$R$1635,14,FALSE)</f>
        <v>#DIV/0!</v>
      </c>
      <c r="Q60" s="45" t="e">
        <f>VLOOKUP($A60,LNST!$A$3:$R$1635,15,FALSE)</f>
        <v>#DIV/0!</v>
      </c>
      <c r="R60" s="45" t="e">
        <f>VLOOKUP($A60,LNST!$A$3:$R$1635,16,FALSE)</f>
        <v>#DIV/0!</v>
      </c>
      <c r="S60" s="45" t="e">
        <f>VLOOKUP($A60,LNST!$A$3:$R$1635,17,FALSE)</f>
        <v>#DIV/0!</v>
      </c>
      <c r="T60" s="45" t="e">
        <f>VLOOKUP($A60,LNG!$A$2:$H$1999,4,FALSE)/(D60*10^9)</f>
        <v>#DIV/0!</v>
      </c>
      <c r="U60" s="45" t="e">
        <f>VLOOKUP($A60,LNG!$A$2:$H$1999,5,FALSE)/(E60*10^9)</f>
        <v>#DIV/0!</v>
      </c>
      <c r="V60" s="45" t="e">
        <f>VLOOKUP($A60,LNG!$A$2:$H$1999,6,FALSE)/(F60*10^9)</f>
        <v>#DIV/0!</v>
      </c>
      <c r="W60" s="45" t="e">
        <f>VLOOKUP($A60,LNG!$A$2:$H$1999,7,FALSE)/(G60*10^9)</f>
        <v>#DIV/0!</v>
      </c>
      <c r="X60" s="45">
        <f>VLOOKUP($A60,'LNST năm'!$A$2:$I$2000,8,FALSE)</f>
        <v>-1</v>
      </c>
      <c r="Y60" s="45">
        <f>VLOOKUP($A60,'LNST năm'!$A$2:$I$2000,9,FALSE)</f>
        <v>-1</v>
      </c>
      <c r="Z60" s="46" t="e">
        <f>VLOOKUP($A60,LNG!$A$2:$H$1999,9,FALSE)</f>
        <v>#REF!</v>
      </c>
      <c r="AA60" s="162" t="e">
        <f>VLOOKUP($A60,'GIÁ CP'!$A$2:$D$2000,4,FALSE)/Z60</f>
        <v>#REF!</v>
      </c>
    </row>
    <row r="61" spans="1:27" hidden="1">
      <c r="A61" s="18" t="s">
        <v>836</v>
      </c>
      <c r="B61" s="18" t="s">
        <v>2531</v>
      </c>
      <c r="C61" s="154" t="str">
        <f>VLOOKUP(A61,'GIÁ CP'!$K$2:$M$2000,3,FALSE)</f>
        <v xml:space="preserve">Thép và sản phẩm thép </v>
      </c>
      <c r="D61" s="43">
        <f>VLOOKUP($A61,'Doanh thu'!$A$3:$Q$2000,9,FALSE)/1000000000</f>
        <v>0</v>
      </c>
      <c r="E61" s="43">
        <f>VLOOKUP($A61,'Doanh thu'!$A$3:$Q$2000,10,FALSE)/1000000000</f>
        <v>0</v>
      </c>
      <c r="F61" s="43">
        <f>VLOOKUP($A61,'Doanh thu'!$A$3:$Q$2000,11,FALSE)/1000000000</f>
        <v>0</v>
      </c>
      <c r="G61" s="43">
        <f>VLOOKUP($A61,'Doanh thu'!$A$3:$Q$2000,12,FALSE)/1000000000</f>
        <v>0</v>
      </c>
      <c r="H61" s="43">
        <f>VLOOKUP($A61,LNST!$A$3:$Q$1635,9,FALSE)/1000000000</f>
        <v>0</v>
      </c>
      <c r="I61" s="43">
        <f>VLOOKUP($A61,LNST!$A$3:$Q$1635,10,FALSE)/1000000000</f>
        <v>0</v>
      </c>
      <c r="J61" s="43">
        <f>VLOOKUP($A61,LNST!$A$3:$Q$1635,11,FALSE)/1000000000</f>
        <v>0</v>
      </c>
      <c r="K61" s="43">
        <f>VLOOKUP($A61,LNST!$A$3:$Q$1635,12,FALSE)/1000000000</f>
        <v>0</v>
      </c>
      <c r="L61" s="45" t="e">
        <f>VLOOKUP($A61,'Doanh thu'!$A$3:$Q$2000,14,FALSE)</f>
        <v>#DIV/0!</v>
      </c>
      <c r="M61" s="45" t="e">
        <f>VLOOKUP($A61,'Doanh thu'!$A$3:$Q$2000,15,FALSE)</f>
        <v>#DIV/0!</v>
      </c>
      <c r="N61" s="45" t="e">
        <f>VLOOKUP($A61,'Doanh thu'!$A$3:$Q$2000,16,FALSE)</f>
        <v>#DIV/0!</v>
      </c>
      <c r="O61" s="45" t="e">
        <f>VLOOKUP($A61,'Doanh thu'!$A$3:$Q$2000,17,FALSE)</f>
        <v>#DIV/0!</v>
      </c>
      <c r="P61" s="45" t="e">
        <f>VLOOKUP($A61,LNST!$A$3:$R$1635,14,FALSE)</f>
        <v>#DIV/0!</v>
      </c>
      <c r="Q61" s="45" t="e">
        <f>VLOOKUP($A61,LNST!$A$3:$R$1635,15,FALSE)</f>
        <v>#DIV/0!</v>
      </c>
      <c r="R61" s="45" t="e">
        <f>VLOOKUP($A61,LNST!$A$3:$R$1635,16,FALSE)</f>
        <v>#DIV/0!</v>
      </c>
      <c r="S61" s="45" t="e">
        <f>VLOOKUP($A61,LNST!$A$3:$R$1635,17,FALSE)</f>
        <v>#DIV/0!</v>
      </c>
      <c r="T61" s="45" t="e">
        <f>VLOOKUP($A61,LNG!$A$2:$H$1999,4,FALSE)/(D61*10^9)</f>
        <v>#DIV/0!</v>
      </c>
      <c r="U61" s="45" t="e">
        <f>VLOOKUP($A61,LNG!$A$2:$H$1999,5,FALSE)/(E61*10^9)</f>
        <v>#DIV/0!</v>
      </c>
      <c r="V61" s="45" t="e">
        <f>VLOOKUP($A61,LNG!$A$2:$H$1999,6,FALSE)/(F61*10^9)</f>
        <v>#DIV/0!</v>
      </c>
      <c r="W61" s="45" t="e">
        <f>VLOOKUP($A61,LNG!$A$2:$H$1999,7,FALSE)/(G61*10^9)</f>
        <v>#DIV/0!</v>
      </c>
      <c r="X61" s="45">
        <f>VLOOKUP($A61,'LNST năm'!$A$2:$I$2000,8,FALSE)</f>
        <v>-1</v>
      </c>
      <c r="Y61" s="45">
        <f>VLOOKUP($A61,'LNST năm'!$A$2:$I$2000,9,FALSE)</f>
        <v>-1</v>
      </c>
      <c r="Z61" s="46" t="e">
        <f>VLOOKUP($A61,LNG!$A$2:$H$1999,9,FALSE)</f>
        <v>#REF!</v>
      </c>
      <c r="AA61" s="162" t="e">
        <f>VLOOKUP($A61,'GIÁ CP'!$A$2:$D$2000,4,FALSE)/Z61</f>
        <v>#REF!</v>
      </c>
    </row>
    <row r="62" spans="1:27" hidden="1">
      <c r="A62" s="18" t="s">
        <v>1032</v>
      </c>
      <c r="B62" s="18" t="s">
        <v>2532</v>
      </c>
      <c r="C62" s="154" t="str">
        <f>VLOOKUP(A62,'GIÁ CP'!$K$2:$M$2000,3,FALSE)</f>
        <v xml:space="preserve">Hàng cá nhân </v>
      </c>
      <c r="D62" s="43">
        <f>VLOOKUP($A62,'Doanh thu'!$A$3:$Q$2000,9,FALSE)/1000000000</f>
        <v>0</v>
      </c>
      <c r="E62" s="43">
        <f>VLOOKUP($A62,'Doanh thu'!$A$3:$Q$2000,10,FALSE)/1000000000</f>
        <v>0</v>
      </c>
      <c r="F62" s="43">
        <f>VLOOKUP($A62,'Doanh thu'!$A$3:$Q$2000,11,FALSE)/1000000000</f>
        <v>0</v>
      </c>
      <c r="G62" s="43">
        <f>VLOOKUP($A62,'Doanh thu'!$A$3:$Q$2000,12,FALSE)/1000000000</f>
        <v>0</v>
      </c>
      <c r="H62" s="43">
        <f>VLOOKUP($A62,LNST!$A$3:$Q$1635,9,FALSE)/1000000000</f>
        <v>0</v>
      </c>
      <c r="I62" s="43">
        <f>VLOOKUP($A62,LNST!$A$3:$Q$1635,10,FALSE)/1000000000</f>
        <v>0</v>
      </c>
      <c r="J62" s="43">
        <f>VLOOKUP($A62,LNST!$A$3:$Q$1635,11,FALSE)/1000000000</f>
        <v>0</v>
      </c>
      <c r="K62" s="43">
        <f>VLOOKUP($A62,LNST!$A$3:$Q$1635,12,FALSE)/1000000000</f>
        <v>0</v>
      </c>
      <c r="L62" s="45" t="e">
        <f>VLOOKUP($A62,'Doanh thu'!$A$3:$Q$2000,14,FALSE)</f>
        <v>#DIV/0!</v>
      </c>
      <c r="M62" s="45" t="e">
        <f>VLOOKUP($A62,'Doanh thu'!$A$3:$Q$2000,15,FALSE)</f>
        <v>#DIV/0!</v>
      </c>
      <c r="N62" s="45" t="e">
        <f>VLOOKUP($A62,'Doanh thu'!$A$3:$Q$2000,16,FALSE)</f>
        <v>#DIV/0!</v>
      </c>
      <c r="O62" s="45" t="e">
        <f>VLOOKUP($A62,'Doanh thu'!$A$3:$Q$2000,17,FALSE)</f>
        <v>#DIV/0!</v>
      </c>
      <c r="P62" s="45" t="e">
        <f>VLOOKUP($A62,LNST!$A$3:$R$1635,14,FALSE)</f>
        <v>#DIV/0!</v>
      </c>
      <c r="Q62" s="45" t="e">
        <f>VLOOKUP($A62,LNST!$A$3:$R$1635,15,FALSE)</f>
        <v>#DIV/0!</v>
      </c>
      <c r="R62" s="45" t="e">
        <f>VLOOKUP($A62,LNST!$A$3:$R$1635,16,FALSE)</f>
        <v>#DIV/0!</v>
      </c>
      <c r="S62" s="45" t="e">
        <f>VLOOKUP($A62,LNST!$A$3:$R$1635,17,FALSE)</f>
        <v>#DIV/0!</v>
      </c>
      <c r="T62" s="45" t="e">
        <f>VLOOKUP($A62,LNG!$A$2:$H$1999,4,FALSE)/(D62*10^9)</f>
        <v>#DIV/0!</v>
      </c>
      <c r="U62" s="45" t="e">
        <f>VLOOKUP($A62,LNG!$A$2:$H$1999,5,FALSE)/(E62*10^9)</f>
        <v>#DIV/0!</v>
      </c>
      <c r="V62" s="45" t="e">
        <f>VLOOKUP($A62,LNG!$A$2:$H$1999,6,FALSE)/(F62*10^9)</f>
        <v>#DIV/0!</v>
      </c>
      <c r="W62" s="45" t="e">
        <f>VLOOKUP($A62,LNG!$A$2:$H$1999,7,FALSE)/(G62*10^9)</f>
        <v>#DIV/0!</v>
      </c>
      <c r="X62" s="45">
        <f>VLOOKUP($A62,'LNST năm'!$A$2:$I$2000,8,FALSE)</f>
        <v>-1</v>
      </c>
      <c r="Y62" s="45">
        <f>VLOOKUP($A62,'LNST năm'!$A$2:$I$2000,9,FALSE)</f>
        <v>-1</v>
      </c>
      <c r="Z62" s="46" t="e">
        <f>VLOOKUP($A62,LNG!$A$2:$H$1999,9,FALSE)</f>
        <v>#REF!</v>
      </c>
      <c r="AA62" s="162" t="e">
        <f>VLOOKUP($A62,'GIÁ CP'!$A$2:$D$2000,4,FALSE)/Z62</f>
        <v>#REF!</v>
      </c>
    </row>
    <row r="63" spans="1:27" hidden="1">
      <c r="A63" s="18" t="s">
        <v>945</v>
      </c>
      <c r="B63" s="18" t="s">
        <v>2533</v>
      </c>
      <c r="C63" s="154" t="str">
        <f>VLOOKUP(A63,'GIÁ CP'!$K$2:$M$2000,3,FALSE)</f>
        <v xml:space="preserve">Nước </v>
      </c>
      <c r="D63" s="43">
        <f>VLOOKUP($A63,'Doanh thu'!$A$3:$Q$2000,9,FALSE)/1000000000</f>
        <v>0</v>
      </c>
      <c r="E63" s="43">
        <f>VLOOKUP($A63,'Doanh thu'!$A$3:$Q$2000,10,FALSE)/1000000000</f>
        <v>0</v>
      </c>
      <c r="F63" s="43">
        <f>VLOOKUP($A63,'Doanh thu'!$A$3:$Q$2000,11,FALSE)/1000000000</f>
        <v>0</v>
      </c>
      <c r="G63" s="43">
        <f>VLOOKUP($A63,'Doanh thu'!$A$3:$Q$2000,12,FALSE)/1000000000</f>
        <v>0</v>
      </c>
      <c r="H63" s="43">
        <f>VLOOKUP($A63,LNST!$A$3:$Q$1635,9,FALSE)/1000000000</f>
        <v>0</v>
      </c>
      <c r="I63" s="43">
        <f>VLOOKUP($A63,LNST!$A$3:$Q$1635,10,FALSE)/1000000000</f>
        <v>0</v>
      </c>
      <c r="J63" s="43">
        <f>VLOOKUP($A63,LNST!$A$3:$Q$1635,11,FALSE)/1000000000</f>
        <v>0</v>
      </c>
      <c r="K63" s="43">
        <f>VLOOKUP($A63,LNST!$A$3:$Q$1635,12,FALSE)/1000000000</f>
        <v>0</v>
      </c>
      <c r="L63" s="45" t="e">
        <f>VLOOKUP($A63,'Doanh thu'!$A$3:$Q$2000,14,FALSE)</f>
        <v>#DIV/0!</v>
      </c>
      <c r="M63" s="45" t="e">
        <f>VLOOKUP($A63,'Doanh thu'!$A$3:$Q$2000,15,FALSE)</f>
        <v>#DIV/0!</v>
      </c>
      <c r="N63" s="45" t="e">
        <f>VLOOKUP($A63,'Doanh thu'!$A$3:$Q$2000,16,FALSE)</f>
        <v>#DIV/0!</v>
      </c>
      <c r="O63" s="45" t="e">
        <f>VLOOKUP($A63,'Doanh thu'!$A$3:$Q$2000,17,FALSE)</f>
        <v>#DIV/0!</v>
      </c>
      <c r="P63" s="45" t="e">
        <f>VLOOKUP($A63,LNST!$A$3:$R$1635,14,FALSE)</f>
        <v>#DIV/0!</v>
      </c>
      <c r="Q63" s="45" t="e">
        <f>VLOOKUP($A63,LNST!$A$3:$R$1635,15,FALSE)</f>
        <v>#DIV/0!</v>
      </c>
      <c r="R63" s="45" t="e">
        <f>VLOOKUP($A63,LNST!$A$3:$R$1635,16,FALSE)</f>
        <v>#DIV/0!</v>
      </c>
      <c r="S63" s="45" t="e">
        <f>VLOOKUP($A63,LNST!$A$3:$R$1635,17,FALSE)</f>
        <v>#DIV/0!</v>
      </c>
      <c r="T63" s="45" t="e">
        <f>VLOOKUP($A63,LNG!$A$2:$H$1999,4,FALSE)/(D63*10^9)</f>
        <v>#DIV/0!</v>
      </c>
      <c r="U63" s="45" t="e">
        <f>VLOOKUP($A63,LNG!$A$2:$H$1999,5,FALSE)/(E63*10^9)</f>
        <v>#DIV/0!</v>
      </c>
      <c r="V63" s="45" t="e">
        <f>VLOOKUP($A63,LNG!$A$2:$H$1999,6,FALSE)/(F63*10^9)</f>
        <v>#DIV/0!</v>
      </c>
      <c r="W63" s="45" t="e">
        <f>VLOOKUP($A63,LNG!$A$2:$H$1999,7,FALSE)/(G63*10^9)</f>
        <v>#DIV/0!</v>
      </c>
      <c r="X63" s="45">
        <f>VLOOKUP($A63,'LNST năm'!$A$2:$I$2000,8,FALSE)</f>
        <v>-1</v>
      </c>
      <c r="Y63" s="45">
        <f>VLOOKUP($A63,'LNST năm'!$A$2:$I$2000,9,FALSE)</f>
        <v>-1</v>
      </c>
      <c r="Z63" s="46" t="e">
        <f>VLOOKUP($A63,LNG!$A$2:$H$1999,9,FALSE)</f>
        <v>#REF!</v>
      </c>
      <c r="AA63" s="162" t="e">
        <f>VLOOKUP($A63,'GIÁ CP'!$A$2:$D$2000,4,FALSE)/Z63</f>
        <v>#REF!</v>
      </c>
    </row>
    <row r="64" spans="1:27" hidden="1">
      <c r="A64" s="18" t="s">
        <v>3508</v>
      </c>
      <c r="B64" s="18" t="s">
        <v>3509</v>
      </c>
      <c r="C64" s="154" t="str">
        <f>VLOOKUP(A64,'GIÁ CP'!$K$2:$M$2000,3,FALSE)</f>
        <v xml:space="preserve">Xây dựng </v>
      </c>
      <c r="D64" s="43" t="e">
        <f>VLOOKUP($A64,'Doanh thu'!$A$3:$Q$2000,9,FALSE)/1000000000</f>
        <v>#N/A</v>
      </c>
      <c r="E64" s="43" t="e">
        <f>VLOOKUP($A64,'Doanh thu'!$A$3:$Q$2000,10,FALSE)/1000000000</f>
        <v>#N/A</v>
      </c>
      <c r="F64" s="43" t="e">
        <f>VLOOKUP($A64,'Doanh thu'!$A$3:$Q$2000,11,FALSE)/1000000000</f>
        <v>#N/A</v>
      </c>
      <c r="G64" s="43" t="e">
        <f>VLOOKUP($A64,'Doanh thu'!$A$3:$Q$2000,12,FALSE)/1000000000</f>
        <v>#N/A</v>
      </c>
      <c r="H64" s="43" t="e">
        <f>VLOOKUP($A64,LNST!$A$3:$Q$1635,9,FALSE)/1000000000</f>
        <v>#N/A</v>
      </c>
      <c r="I64" s="43" t="e">
        <f>VLOOKUP($A64,LNST!$A$3:$Q$1635,10,FALSE)/1000000000</f>
        <v>#N/A</v>
      </c>
      <c r="J64" s="43" t="e">
        <f>VLOOKUP($A64,LNST!$A$3:$Q$1635,11,FALSE)/1000000000</f>
        <v>#N/A</v>
      </c>
      <c r="K64" s="43" t="e">
        <f>VLOOKUP($A64,LNST!$A$3:$Q$1635,12,FALSE)/1000000000</f>
        <v>#N/A</v>
      </c>
      <c r="L64" s="45" t="e">
        <f>VLOOKUP($A64,'Doanh thu'!$A$3:$Q$2000,14,FALSE)</f>
        <v>#N/A</v>
      </c>
      <c r="M64" s="45" t="e">
        <f>VLOOKUP($A64,'Doanh thu'!$A$3:$Q$2000,15,FALSE)</f>
        <v>#N/A</v>
      </c>
      <c r="N64" s="45" t="e">
        <f>VLOOKUP($A64,'Doanh thu'!$A$3:$Q$2000,16,FALSE)</f>
        <v>#N/A</v>
      </c>
      <c r="O64" s="45" t="e">
        <f>VLOOKUP($A64,'Doanh thu'!$A$3:$Q$2000,17,FALSE)</f>
        <v>#N/A</v>
      </c>
      <c r="P64" s="45" t="e">
        <f>VLOOKUP($A64,LNST!$A$3:$R$1635,14,FALSE)</f>
        <v>#N/A</v>
      </c>
      <c r="Q64" s="45" t="e">
        <f>VLOOKUP($A64,LNST!$A$3:$R$1635,15,FALSE)</f>
        <v>#N/A</v>
      </c>
      <c r="R64" s="45" t="e">
        <f>VLOOKUP($A64,LNST!$A$3:$R$1635,16,FALSE)</f>
        <v>#N/A</v>
      </c>
      <c r="S64" s="45" t="e">
        <f>VLOOKUP($A64,LNST!$A$3:$R$1635,17,FALSE)</f>
        <v>#N/A</v>
      </c>
      <c r="T64" s="45" t="e">
        <f>VLOOKUP($A64,LNG!$A$2:$H$1999,4,FALSE)/(D64*10^9)</f>
        <v>#N/A</v>
      </c>
      <c r="U64" s="45" t="e">
        <f>VLOOKUP($A64,LNG!$A$2:$H$1999,5,FALSE)/(E64*10^9)</f>
        <v>#N/A</v>
      </c>
      <c r="V64" s="45" t="e">
        <f>VLOOKUP($A64,LNG!$A$2:$H$1999,6,FALSE)/(F64*10^9)</f>
        <v>#N/A</v>
      </c>
      <c r="W64" s="45" t="e">
        <f>VLOOKUP($A64,LNG!$A$2:$H$1999,7,FALSE)/(G64*10^9)</f>
        <v>#N/A</v>
      </c>
      <c r="X64" s="45" t="e">
        <f>VLOOKUP($A64,'LNST năm'!$A$2:$I$2000,8,FALSE)</f>
        <v>#N/A</v>
      </c>
      <c r="Y64" s="45" t="e">
        <f>VLOOKUP($A64,'LNST năm'!$A$2:$I$2000,9,FALSE)</f>
        <v>#N/A</v>
      </c>
      <c r="Z64" s="46" t="e">
        <f>VLOOKUP($A64,LNG!$A$2:$H$1999,9,FALSE)</f>
        <v>#N/A</v>
      </c>
      <c r="AA64" s="162" t="e">
        <f>VLOOKUP($A64,'GIÁ CP'!$A$2:$D$2000,4,FALSE)/Z64</f>
        <v>#N/A</v>
      </c>
    </row>
    <row r="65" spans="1:27" hidden="1">
      <c r="A65" s="18" t="s">
        <v>1209</v>
      </c>
      <c r="B65" s="18" t="s">
        <v>2822</v>
      </c>
      <c r="C65" s="154" t="str">
        <f>VLOOKUP(A65,'GIÁ CP'!$K$2:$M$2000,3,FALSE)</f>
        <v xml:space="preserve">Kho bãi, hậu cần và bảo dưỡng </v>
      </c>
      <c r="D65" s="43">
        <f>VLOOKUP($A65,'Doanh thu'!$A$3:$Q$2000,9,FALSE)/1000000000</f>
        <v>0</v>
      </c>
      <c r="E65" s="43">
        <f>VLOOKUP($A65,'Doanh thu'!$A$3:$Q$2000,10,FALSE)/1000000000</f>
        <v>0</v>
      </c>
      <c r="F65" s="43">
        <f>VLOOKUP($A65,'Doanh thu'!$A$3:$Q$2000,11,FALSE)/1000000000</f>
        <v>0</v>
      </c>
      <c r="G65" s="43">
        <f>VLOOKUP($A65,'Doanh thu'!$A$3:$Q$2000,12,FALSE)/1000000000</f>
        <v>0</v>
      </c>
      <c r="H65" s="43">
        <f>VLOOKUP($A65,LNST!$A$3:$Q$1635,9,FALSE)/1000000000</f>
        <v>0</v>
      </c>
      <c r="I65" s="43">
        <f>VLOOKUP($A65,LNST!$A$3:$Q$1635,10,FALSE)/1000000000</f>
        <v>0</v>
      </c>
      <c r="J65" s="43">
        <f>VLOOKUP($A65,LNST!$A$3:$Q$1635,11,FALSE)/1000000000</f>
        <v>0</v>
      </c>
      <c r="K65" s="43">
        <f>VLOOKUP($A65,LNST!$A$3:$Q$1635,12,FALSE)/1000000000</f>
        <v>0</v>
      </c>
      <c r="L65" s="45" t="e">
        <f>VLOOKUP($A65,'Doanh thu'!$A$3:$Q$2000,14,FALSE)</f>
        <v>#DIV/0!</v>
      </c>
      <c r="M65" s="45" t="e">
        <f>VLOOKUP($A65,'Doanh thu'!$A$3:$Q$2000,15,FALSE)</f>
        <v>#DIV/0!</v>
      </c>
      <c r="N65" s="45" t="e">
        <f>VLOOKUP($A65,'Doanh thu'!$A$3:$Q$2000,16,FALSE)</f>
        <v>#DIV/0!</v>
      </c>
      <c r="O65" s="45" t="e">
        <f>VLOOKUP($A65,'Doanh thu'!$A$3:$Q$2000,17,FALSE)</f>
        <v>#DIV/0!</v>
      </c>
      <c r="P65" s="45" t="e">
        <f>VLOOKUP($A65,LNST!$A$3:$R$1635,14,FALSE)</f>
        <v>#DIV/0!</v>
      </c>
      <c r="Q65" s="45" t="e">
        <f>VLOOKUP($A65,LNST!$A$3:$R$1635,15,FALSE)</f>
        <v>#DIV/0!</v>
      </c>
      <c r="R65" s="45" t="e">
        <f>VLOOKUP($A65,LNST!$A$3:$R$1635,16,FALSE)</f>
        <v>#DIV/0!</v>
      </c>
      <c r="S65" s="45" t="e">
        <f>VLOOKUP($A65,LNST!$A$3:$R$1635,17,FALSE)</f>
        <v>#DIV/0!</v>
      </c>
      <c r="T65" s="45" t="e">
        <f>VLOOKUP($A65,LNG!$A$2:$H$1999,4,FALSE)/(D65*10^9)</f>
        <v>#DIV/0!</v>
      </c>
      <c r="U65" s="45" t="e">
        <f>VLOOKUP($A65,LNG!$A$2:$H$1999,5,FALSE)/(E65*10^9)</f>
        <v>#DIV/0!</v>
      </c>
      <c r="V65" s="45" t="e">
        <f>VLOOKUP($A65,LNG!$A$2:$H$1999,6,FALSE)/(F65*10^9)</f>
        <v>#DIV/0!</v>
      </c>
      <c r="W65" s="45" t="e">
        <f>VLOOKUP($A65,LNG!$A$2:$H$1999,7,FALSE)/(G65*10^9)</f>
        <v>#DIV/0!</v>
      </c>
      <c r="X65" s="45">
        <f>VLOOKUP($A65,'LNST năm'!$A$2:$I$2000,8,FALSE)</f>
        <v>-1</v>
      </c>
      <c r="Y65" s="45">
        <f>VLOOKUP($A65,'LNST năm'!$A$2:$I$2000,9,FALSE)</f>
        <v>-1</v>
      </c>
      <c r="Z65" s="46" t="e">
        <f>VLOOKUP($A65,LNG!$A$2:$H$1999,9,FALSE)</f>
        <v>#REF!</v>
      </c>
      <c r="AA65" s="162" t="e">
        <f>VLOOKUP($A65,'GIÁ CP'!$A$2:$D$2000,4,FALSE)/Z65</f>
        <v>#REF!</v>
      </c>
    </row>
    <row r="66" spans="1:27" hidden="1">
      <c r="A66" s="18" t="s">
        <v>1500</v>
      </c>
      <c r="B66" s="18" t="s">
        <v>3322</v>
      </c>
      <c r="C66" s="154" t="e">
        <f>VLOOKUP(A66,'GIÁ CP'!$K$2:$M$2000,3,FALSE)</f>
        <v>#N/A</v>
      </c>
      <c r="D66" s="43" t="e">
        <f>VLOOKUP($A66,'Doanh thu'!$A$3:$Q$2000,9,FALSE)/1000000000</f>
        <v>#N/A</v>
      </c>
      <c r="E66" s="43" t="e">
        <f>VLOOKUP($A66,'Doanh thu'!$A$3:$Q$2000,10,FALSE)/1000000000</f>
        <v>#N/A</v>
      </c>
      <c r="F66" s="43" t="e">
        <f>VLOOKUP($A66,'Doanh thu'!$A$3:$Q$2000,11,FALSE)/1000000000</f>
        <v>#N/A</v>
      </c>
      <c r="G66" s="43" t="e">
        <f>VLOOKUP($A66,'Doanh thu'!$A$3:$Q$2000,12,FALSE)/1000000000</f>
        <v>#N/A</v>
      </c>
      <c r="H66" s="43" t="e">
        <f>VLOOKUP($A66,LNST!$A$3:$Q$1635,9,FALSE)/1000000000</f>
        <v>#N/A</v>
      </c>
      <c r="I66" s="43" t="e">
        <f>VLOOKUP($A66,LNST!$A$3:$Q$1635,10,FALSE)/1000000000</f>
        <v>#N/A</v>
      </c>
      <c r="J66" s="43" t="e">
        <f>VLOOKUP($A66,LNST!$A$3:$Q$1635,11,FALSE)/1000000000</f>
        <v>#N/A</v>
      </c>
      <c r="K66" s="43" t="e">
        <f>VLOOKUP($A66,LNST!$A$3:$Q$1635,12,FALSE)/1000000000</f>
        <v>#N/A</v>
      </c>
      <c r="L66" s="45" t="e">
        <f>VLOOKUP($A66,'Doanh thu'!$A$3:$Q$2000,14,FALSE)</f>
        <v>#N/A</v>
      </c>
      <c r="M66" s="45" t="e">
        <f>VLOOKUP($A66,'Doanh thu'!$A$3:$Q$2000,15,FALSE)</f>
        <v>#N/A</v>
      </c>
      <c r="N66" s="45" t="e">
        <f>VLOOKUP($A66,'Doanh thu'!$A$3:$Q$2000,16,FALSE)</f>
        <v>#N/A</v>
      </c>
      <c r="O66" s="45" t="e">
        <f>VLOOKUP($A66,'Doanh thu'!$A$3:$Q$2000,17,FALSE)</f>
        <v>#N/A</v>
      </c>
      <c r="P66" s="45" t="e">
        <f>VLOOKUP($A66,LNST!$A$3:$R$1635,14,FALSE)</f>
        <v>#N/A</v>
      </c>
      <c r="Q66" s="45" t="e">
        <f>VLOOKUP($A66,LNST!$A$3:$R$1635,15,FALSE)</f>
        <v>#N/A</v>
      </c>
      <c r="R66" s="45" t="e">
        <f>VLOOKUP($A66,LNST!$A$3:$R$1635,16,FALSE)</f>
        <v>#N/A</v>
      </c>
      <c r="S66" s="45" t="e">
        <f>VLOOKUP($A66,LNST!$A$3:$R$1635,17,FALSE)</f>
        <v>#N/A</v>
      </c>
      <c r="T66" s="45" t="e">
        <f>VLOOKUP($A66,LNG!$A$2:$H$1999,4,FALSE)/(D66*10^9)</f>
        <v>#N/A</v>
      </c>
      <c r="U66" s="45" t="e">
        <f>VLOOKUP($A66,LNG!$A$2:$H$1999,5,FALSE)/(E66*10^9)</f>
        <v>#N/A</v>
      </c>
      <c r="V66" s="45" t="e">
        <f>VLOOKUP($A66,LNG!$A$2:$H$1999,6,FALSE)/(F66*10^9)</f>
        <v>#N/A</v>
      </c>
      <c r="W66" s="45" t="e">
        <f>VLOOKUP($A66,LNG!$A$2:$H$1999,7,FALSE)/(G66*10^9)</f>
        <v>#N/A</v>
      </c>
      <c r="X66" s="45" t="e">
        <f>VLOOKUP($A66,'LNST năm'!$A$2:$I$2000,8,FALSE)</f>
        <v>#N/A</v>
      </c>
      <c r="Y66" s="45" t="e">
        <f>VLOOKUP($A66,'LNST năm'!$A$2:$I$2000,9,FALSE)</f>
        <v>#N/A</v>
      </c>
      <c r="Z66" s="46" t="e">
        <f>VLOOKUP($A66,LNG!$A$2:$H$1999,9,FALSE)</f>
        <v>#N/A</v>
      </c>
      <c r="AA66" s="162" t="e">
        <f>VLOOKUP($A66,'GIÁ CP'!$A$2:$D$2000,4,FALSE)/Z66</f>
        <v>#N/A</v>
      </c>
    </row>
    <row r="67" spans="1:27" hidden="1">
      <c r="A67" s="18" t="s">
        <v>1036</v>
      </c>
      <c r="B67" s="18" t="s">
        <v>2538</v>
      </c>
      <c r="C67" s="154" t="str">
        <f>VLOOKUP(A67,'GIÁ CP'!$K$2:$M$2000,3,FALSE)</f>
        <v xml:space="preserve">Thực phẩm </v>
      </c>
      <c r="D67" s="43">
        <f>VLOOKUP($A67,'Doanh thu'!$A$3:$Q$2000,9,FALSE)/1000000000</f>
        <v>0</v>
      </c>
      <c r="E67" s="43">
        <f>VLOOKUP($A67,'Doanh thu'!$A$3:$Q$2000,10,FALSE)/1000000000</f>
        <v>0</v>
      </c>
      <c r="F67" s="43">
        <f>VLOOKUP($A67,'Doanh thu'!$A$3:$Q$2000,11,FALSE)/1000000000</f>
        <v>0</v>
      </c>
      <c r="G67" s="43">
        <f>VLOOKUP($A67,'Doanh thu'!$A$3:$Q$2000,12,FALSE)/1000000000</f>
        <v>0</v>
      </c>
      <c r="H67" s="43">
        <f>VLOOKUP($A67,LNST!$A$3:$Q$1635,9,FALSE)/1000000000</f>
        <v>0</v>
      </c>
      <c r="I67" s="43">
        <f>VLOOKUP($A67,LNST!$A$3:$Q$1635,10,FALSE)/1000000000</f>
        <v>0</v>
      </c>
      <c r="J67" s="43">
        <f>VLOOKUP($A67,LNST!$A$3:$Q$1635,11,FALSE)/1000000000</f>
        <v>0</v>
      </c>
      <c r="K67" s="43">
        <f>VLOOKUP($A67,LNST!$A$3:$Q$1635,12,FALSE)/1000000000</f>
        <v>0</v>
      </c>
      <c r="L67" s="45" t="e">
        <f>VLOOKUP($A67,'Doanh thu'!$A$3:$Q$2000,14,FALSE)</f>
        <v>#DIV/0!</v>
      </c>
      <c r="M67" s="45" t="e">
        <f>VLOOKUP($A67,'Doanh thu'!$A$3:$Q$2000,15,FALSE)</f>
        <v>#DIV/0!</v>
      </c>
      <c r="N67" s="45" t="e">
        <f>VLOOKUP($A67,'Doanh thu'!$A$3:$Q$2000,16,FALSE)</f>
        <v>#DIV/0!</v>
      </c>
      <c r="O67" s="45" t="e">
        <f>VLOOKUP($A67,'Doanh thu'!$A$3:$Q$2000,17,FALSE)</f>
        <v>#DIV/0!</v>
      </c>
      <c r="P67" s="45" t="e">
        <f>VLOOKUP($A67,LNST!$A$3:$R$1635,14,FALSE)</f>
        <v>#DIV/0!</v>
      </c>
      <c r="Q67" s="45" t="e">
        <f>VLOOKUP($A67,LNST!$A$3:$R$1635,15,FALSE)</f>
        <v>#DIV/0!</v>
      </c>
      <c r="R67" s="45" t="e">
        <f>VLOOKUP($A67,LNST!$A$3:$R$1635,16,FALSE)</f>
        <v>#DIV/0!</v>
      </c>
      <c r="S67" s="45" t="e">
        <f>VLOOKUP($A67,LNST!$A$3:$R$1635,17,FALSE)</f>
        <v>#DIV/0!</v>
      </c>
      <c r="T67" s="45" t="e">
        <f>VLOOKUP($A67,LNG!$A$2:$H$1999,4,FALSE)/(D67*10^9)</f>
        <v>#DIV/0!</v>
      </c>
      <c r="U67" s="45" t="e">
        <f>VLOOKUP($A67,LNG!$A$2:$H$1999,5,FALSE)/(E67*10^9)</f>
        <v>#DIV/0!</v>
      </c>
      <c r="V67" s="45" t="e">
        <f>VLOOKUP($A67,LNG!$A$2:$H$1999,6,FALSE)/(F67*10^9)</f>
        <v>#DIV/0!</v>
      </c>
      <c r="W67" s="45" t="e">
        <f>VLOOKUP($A67,LNG!$A$2:$H$1999,7,FALSE)/(G67*10^9)</f>
        <v>#DIV/0!</v>
      </c>
      <c r="X67" s="45">
        <f>VLOOKUP($A67,'LNST năm'!$A$2:$I$2000,8,FALSE)</f>
        <v>-1</v>
      </c>
      <c r="Y67" s="45">
        <f>VLOOKUP($A67,'LNST năm'!$A$2:$I$2000,9,FALSE)</f>
        <v>-1</v>
      </c>
      <c r="Z67" s="46" t="e">
        <f>VLOOKUP($A67,LNG!$A$2:$H$1999,9,FALSE)</f>
        <v>#REF!</v>
      </c>
      <c r="AA67" s="162" t="e">
        <f>VLOOKUP($A67,'GIÁ CP'!$A$2:$D$2000,4,FALSE)/Z67</f>
        <v>#REF!</v>
      </c>
    </row>
    <row r="68" spans="1:27" hidden="1">
      <c r="A68" s="18" t="s">
        <v>1136</v>
      </c>
      <c r="B68" s="18" t="s">
        <v>2707</v>
      </c>
      <c r="C68" s="154" t="e">
        <f>VLOOKUP(A68,'GIÁ CP'!$K$2:$M$2000,3,FALSE)</f>
        <v>#N/A</v>
      </c>
      <c r="D68" s="43" t="e">
        <f>VLOOKUP($A68,'Doanh thu'!$A$3:$Q$2000,9,FALSE)/1000000000</f>
        <v>#N/A</v>
      </c>
      <c r="E68" s="43" t="e">
        <f>VLOOKUP($A68,'Doanh thu'!$A$3:$Q$2000,10,FALSE)/1000000000</f>
        <v>#N/A</v>
      </c>
      <c r="F68" s="43" t="e">
        <f>VLOOKUP($A68,'Doanh thu'!$A$3:$Q$2000,11,FALSE)/1000000000</f>
        <v>#N/A</v>
      </c>
      <c r="G68" s="43" t="e">
        <f>VLOOKUP($A68,'Doanh thu'!$A$3:$Q$2000,12,FALSE)/1000000000</f>
        <v>#N/A</v>
      </c>
      <c r="H68" s="43" t="e">
        <f>VLOOKUP($A68,LNST!$A$3:$Q$1635,9,FALSE)/1000000000</f>
        <v>#N/A</v>
      </c>
      <c r="I68" s="43" t="e">
        <f>VLOOKUP($A68,LNST!$A$3:$Q$1635,10,FALSE)/1000000000</f>
        <v>#N/A</v>
      </c>
      <c r="J68" s="43" t="e">
        <f>VLOOKUP($A68,LNST!$A$3:$Q$1635,11,FALSE)/1000000000</f>
        <v>#N/A</v>
      </c>
      <c r="K68" s="43" t="e">
        <f>VLOOKUP($A68,LNST!$A$3:$Q$1635,12,FALSE)/1000000000</f>
        <v>#N/A</v>
      </c>
      <c r="L68" s="45" t="e">
        <f>VLOOKUP($A68,'Doanh thu'!$A$3:$Q$2000,14,FALSE)</f>
        <v>#N/A</v>
      </c>
      <c r="M68" s="45" t="e">
        <f>VLOOKUP($A68,'Doanh thu'!$A$3:$Q$2000,15,FALSE)</f>
        <v>#N/A</v>
      </c>
      <c r="N68" s="45" t="e">
        <f>VLOOKUP($A68,'Doanh thu'!$A$3:$Q$2000,16,FALSE)</f>
        <v>#N/A</v>
      </c>
      <c r="O68" s="45" t="e">
        <f>VLOOKUP($A68,'Doanh thu'!$A$3:$Q$2000,17,FALSE)</f>
        <v>#N/A</v>
      </c>
      <c r="P68" s="45" t="e">
        <f>VLOOKUP($A68,LNST!$A$3:$R$1635,14,FALSE)</f>
        <v>#N/A</v>
      </c>
      <c r="Q68" s="45" t="e">
        <f>VLOOKUP($A68,LNST!$A$3:$R$1635,15,FALSE)</f>
        <v>#N/A</v>
      </c>
      <c r="R68" s="45" t="e">
        <f>VLOOKUP($A68,LNST!$A$3:$R$1635,16,FALSE)</f>
        <v>#N/A</v>
      </c>
      <c r="S68" s="45" t="e">
        <f>VLOOKUP($A68,LNST!$A$3:$R$1635,17,FALSE)</f>
        <v>#N/A</v>
      </c>
      <c r="T68" s="45" t="e">
        <f>VLOOKUP($A68,LNG!$A$2:$H$1999,4,FALSE)/(D68*10^9)</f>
        <v>#N/A</v>
      </c>
      <c r="U68" s="45" t="e">
        <f>VLOOKUP($A68,LNG!$A$2:$H$1999,5,FALSE)/(E68*10^9)</f>
        <v>#N/A</v>
      </c>
      <c r="V68" s="45" t="e">
        <f>VLOOKUP($A68,LNG!$A$2:$H$1999,6,FALSE)/(F68*10^9)</f>
        <v>#N/A</v>
      </c>
      <c r="W68" s="45" t="e">
        <f>VLOOKUP($A68,LNG!$A$2:$H$1999,7,FALSE)/(G68*10^9)</f>
        <v>#N/A</v>
      </c>
      <c r="X68" s="45" t="e">
        <f>VLOOKUP($A68,'LNST năm'!$A$2:$I$2000,8,FALSE)</f>
        <v>#N/A</v>
      </c>
      <c r="Y68" s="45" t="e">
        <f>VLOOKUP($A68,'LNST năm'!$A$2:$I$2000,9,FALSE)</f>
        <v>#N/A</v>
      </c>
      <c r="Z68" s="46" t="e">
        <f>VLOOKUP($A68,LNG!$A$2:$H$1999,9,FALSE)</f>
        <v>#N/A</v>
      </c>
      <c r="AA68" s="162" t="e">
        <f>VLOOKUP($A68,'GIÁ CP'!$A$2:$D$2000,4,FALSE)/Z68</f>
        <v>#N/A</v>
      </c>
    </row>
    <row r="69" spans="1:27" hidden="1">
      <c r="A69" s="18" t="s">
        <v>1613</v>
      </c>
      <c r="B69" s="18" t="s">
        <v>2614</v>
      </c>
      <c r="C69" s="154" t="e">
        <f>VLOOKUP(A69,'GIÁ CP'!$K$2:$M$2000,3,FALSE)</f>
        <v>#N/A</v>
      </c>
      <c r="D69" s="43" t="e">
        <f>VLOOKUP($A69,'Doanh thu'!$A$3:$Q$2000,9,FALSE)/1000000000</f>
        <v>#N/A</v>
      </c>
      <c r="E69" s="43" t="e">
        <f>VLOOKUP($A69,'Doanh thu'!$A$3:$Q$2000,10,FALSE)/1000000000</f>
        <v>#N/A</v>
      </c>
      <c r="F69" s="43" t="e">
        <f>VLOOKUP($A69,'Doanh thu'!$A$3:$Q$2000,11,FALSE)/1000000000</f>
        <v>#N/A</v>
      </c>
      <c r="G69" s="43" t="e">
        <f>VLOOKUP($A69,'Doanh thu'!$A$3:$Q$2000,12,FALSE)/1000000000</f>
        <v>#N/A</v>
      </c>
      <c r="H69" s="43" t="e">
        <f>VLOOKUP($A69,LNST!$A$3:$Q$1635,9,FALSE)/1000000000</f>
        <v>#N/A</v>
      </c>
      <c r="I69" s="43" t="e">
        <f>VLOOKUP($A69,LNST!$A$3:$Q$1635,10,FALSE)/1000000000</f>
        <v>#N/A</v>
      </c>
      <c r="J69" s="43" t="e">
        <f>VLOOKUP($A69,LNST!$A$3:$Q$1635,11,FALSE)/1000000000</f>
        <v>#N/A</v>
      </c>
      <c r="K69" s="43" t="e">
        <f>VLOOKUP($A69,LNST!$A$3:$Q$1635,12,FALSE)/1000000000</f>
        <v>#N/A</v>
      </c>
      <c r="L69" s="45" t="e">
        <f>VLOOKUP($A69,'Doanh thu'!$A$3:$Q$2000,14,FALSE)</f>
        <v>#N/A</v>
      </c>
      <c r="M69" s="45" t="e">
        <f>VLOOKUP($A69,'Doanh thu'!$A$3:$Q$2000,15,FALSE)</f>
        <v>#N/A</v>
      </c>
      <c r="N69" s="45" t="e">
        <f>VLOOKUP($A69,'Doanh thu'!$A$3:$Q$2000,16,FALSE)</f>
        <v>#N/A</v>
      </c>
      <c r="O69" s="45" t="e">
        <f>VLOOKUP($A69,'Doanh thu'!$A$3:$Q$2000,17,FALSE)</f>
        <v>#N/A</v>
      </c>
      <c r="P69" s="45" t="e">
        <f>VLOOKUP($A69,LNST!$A$3:$R$1635,14,FALSE)</f>
        <v>#N/A</v>
      </c>
      <c r="Q69" s="45" t="e">
        <f>VLOOKUP($A69,LNST!$A$3:$R$1635,15,FALSE)</f>
        <v>#N/A</v>
      </c>
      <c r="R69" s="45" t="e">
        <f>VLOOKUP($A69,LNST!$A$3:$R$1635,16,FALSE)</f>
        <v>#N/A</v>
      </c>
      <c r="S69" s="45" t="e">
        <f>VLOOKUP($A69,LNST!$A$3:$R$1635,17,FALSE)</f>
        <v>#N/A</v>
      </c>
      <c r="T69" s="45" t="e">
        <f>VLOOKUP($A69,LNG!$A$2:$H$1999,4,FALSE)/(D69*10^9)</f>
        <v>#N/A</v>
      </c>
      <c r="U69" s="45" t="e">
        <f>VLOOKUP($A69,LNG!$A$2:$H$1999,5,FALSE)/(E69*10^9)</f>
        <v>#N/A</v>
      </c>
      <c r="V69" s="45" t="e">
        <f>VLOOKUP($A69,LNG!$A$2:$H$1999,6,FALSE)/(F69*10^9)</f>
        <v>#N/A</v>
      </c>
      <c r="W69" s="45" t="e">
        <f>VLOOKUP($A69,LNG!$A$2:$H$1999,7,FALSE)/(G69*10^9)</f>
        <v>#N/A</v>
      </c>
      <c r="X69" s="45" t="e">
        <f>VLOOKUP($A69,'LNST năm'!$A$2:$I$2000,8,FALSE)</f>
        <v>#N/A</v>
      </c>
      <c r="Y69" s="45" t="e">
        <f>VLOOKUP($A69,'LNST năm'!$A$2:$I$2000,9,FALSE)</f>
        <v>#N/A</v>
      </c>
      <c r="Z69" s="46" t="e">
        <f>VLOOKUP($A69,LNG!$A$2:$H$1999,9,FALSE)</f>
        <v>#N/A</v>
      </c>
      <c r="AA69" s="162" t="e">
        <f>VLOOKUP($A69,'GIÁ CP'!$A$2:$D$2000,4,FALSE)/Z69</f>
        <v>#N/A</v>
      </c>
    </row>
    <row r="70" spans="1:27" hidden="1">
      <c r="A70" s="18" t="s">
        <v>2994</v>
      </c>
      <c r="B70" s="18" t="s">
        <v>2995</v>
      </c>
      <c r="C70" s="154" t="str">
        <f>VLOOKUP(A70,'GIÁ CP'!$K$2:$M$2000,3,FALSE)</f>
        <v xml:space="preserve">Xây dựng </v>
      </c>
      <c r="D70" s="43">
        <f>VLOOKUP($A70,'Doanh thu'!$A$3:$Q$2000,9,FALSE)/1000000000</f>
        <v>0</v>
      </c>
      <c r="E70" s="43">
        <f>VLOOKUP($A70,'Doanh thu'!$A$3:$Q$2000,10,FALSE)/1000000000</f>
        <v>0</v>
      </c>
      <c r="F70" s="43">
        <f>VLOOKUP($A70,'Doanh thu'!$A$3:$Q$2000,11,FALSE)/1000000000</f>
        <v>0</v>
      </c>
      <c r="G70" s="43">
        <f>VLOOKUP($A70,'Doanh thu'!$A$3:$Q$2000,12,FALSE)/1000000000</f>
        <v>0</v>
      </c>
      <c r="H70" s="43">
        <f>VLOOKUP($A70,LNST!$A$3:$Q$1635,9,FALSE)/1000000000</f>
        <v>0</v>
      </c>
      <c r="I70" s="43">
        <f>VLOOKUP($A70,LNST!$A$3:$Q$1635,10,FALSE)/1000000000</f>
        <v>0</v>
      </c>
      <c r="J70" s="43">
        <f>VLOOKUP($A70,LNST!$A$3:$Q$1635,11,FALSE)/1000000000</f>
        <v>0</v>
      </c>
      <c r="K70" s="43">
        <f>VLOOKUP($A70,LNST!$A$3:$Q$1635,12,FALSE)/1000000000</f>
        <v>0</v>
      </c>
      <c r="L70" s="45" t="e">
        <f>VLOOKUP($A70,'Doanh thu'!$A$3:$Q$2000,14,FALSE)</f>
        <v>#DIV/0!</v>
      </c>
      <c r="M70" s="45" t="e">
        <f>VLOOKUP($A70,'Doanh thu'!$A$3:$Q$2000,15,FALSE)</f>
        <v>#DIV/0!</v>
      </c>
      <c r="N70" s="45" t="e">
        <f>VLOOKUP($A70,'Doanh thu'!$A$3:$Q$2000,16,FALSE)</f>
        <v>#DIV/0!</v>
      </c>
      <c r="O70" s="45" t="e">
        <f>VLOOKUP($A70,'Doanh thu'!$A$3:$Q$2000,17,FALSE)</f>
        <v>#DIV/0!</v>
      </c>
      <c r="P70" s="45" t="e">
        <f>VLOOKUP($A70,LNST!$A$3:$R$1635,14,FALSE)</f>
        <v>#DIV/0!</v>
      </c>
      <c r="Q70" s="45" t="e">
        <f>VLOOKUP($A70,LNST!$A$3:$R$1635,15,FALSE)</f>
        <v>#DIV/0!</v>
      </c>
      <c r="R70" s="45" t="e">
        <f>VLOOKUP($A70,LNST!$A$3:$R$1635,16,FALSE)</f>
        <v>#DIV/0!</v>
      </c>
      <c r="S70" s="45" t="e">
        <f>VLOOKUP($A70,LNST!$A$3:$R$1635,17,FALSE)</f>
        <v>#DIV/0!</v>
      </c>
      <c r="T70" s="45" t="e">
        <f>VLOOKUP($A70,LNG!$A$2:$H$1999,4,FALSE)/(D70*10^9)</f>
        <v>#DIV/0!</v>
      </c>
      <c r="U70" s="45" t="e">
        <f>VLOOKUP($A70,LNG!$A$2:$H$1999,5,FALSE)/(E70*10^9)</f>
        <v>#DIV/0!</v>
      </c>
      <c r="V70" s="45" t="e">
        <f>VLOOKUP($A70,LNG!$A$2:$H$1999,6,FALSE)/(F70*10^9)</f>
        <v>#DIV/0!</v>
      </c>
      <c r="W70" s="45" t="e">
        <f>VLOOKUP($A70,LNG!$A$2:$H$1999,7,FALSE)/(G70*10^9)</f>
        <v>#DIV/0!</v>
      </c>
      <c r="X70" s="45" t="e">
        <f>VLOOKUP($A70,'LNST năm'!$A$2:$I$2000,8,FALSE)</f>
        <v>#DIV/0!</v>
      </c>
      <c r="Y70" s="45" t="e">
        <f>VLOOKUP($A70,'LNST năm'!$A$2:$I$2000,9,FALSE)</f>
        <v>#DIV/0!</v>
      </c>
      <c r="Z70" s="46" t="e">
        <f>VLOOKUP($A70,LNG!$A$2:$H$1999,9,FALSE)</f>
        <v>#REF!</v>
      </c>
      <c r="AA70" s="162" t="e">
        <f>VLOOKUP($A70,'GIÁ CP'!$A$2:$D$2000,4,FALSE)/Z70</f>
        <v>#N/A</v>
      </c>
    </row>
    <row r="71" spans="1:27" hidden="1">
      <c r="A71" s="18" t="s">
        <v>769</v>
      </c>
      <c r="B71" s="18" t="s">
        <v>2541</v>
      </c>
      <c r="C71" s="154" t="str">
        <f>VLOOKUP(A71,'GIÁ CP'!$K$2:$M$2000,3,FALSE)</f>
        <v xml:space="preserve">Xây dựng </v>
      </c>
      <c r="D71" s="43" t="e">
        <f>VLOOKUP($A71,'Doanh thu'!$A$3:$Q$2000,9,FALSE)/1000000000</f>
        <v>#N/A</v>
      </c>
      <c r="E71" s="43" t="e">
        <f>VLOOKUP($A71,'Doanh thu'!$A$3:$Q$2000,10,FALSE)/1000000000</f>
        <v>#N/A</v>
      </c>
      <c r="F71" s="43" t="e">
        <f>VLOOKUP($A71,'Doanh thu'!$A$3:$Q$2000,11,FALSE)/1000000000</f>
        <v>#N/A</v>
      </c>
      <c r="G71" s="43" t="e">
        <f>VLOOKUP($A71,'Doanh thu'!$A$3:$Q$2000,12,FALSE)/1000000000</f>
        <v>#N/A</v>
      </c>
      <c r="H71" s="43" t="e">
        <f>VLOOKUP($A71,LNST!$A$3:$Q$1635,9,FALSE)/1000000000</f>
        <v>#N/A</v>
      </c>
      <c r="I71" s="43" t="e">
        <f>VLOOKUP($A71,LNST!$A$3:$Q$1635,10,FALSE)/1000000000</f>
        <v>#N/A</v>
      </c>
      <c r="J71" s="43" t="e">
        <f>VLOOKUP($A71,LNST!$A$3:$Q$1635,11,FALSE)/1000000000</f>
        <v>#N/A</v>
      </c>
      <c r="K71" s="43" t="e">
        <f>VLOOKUP($A71,LNST!$A$3:$Q$1635,12,FALSE)/1000000000</f>
        <v>#N/A</v>
      </c>
      <c r="L71" s="45" t="e">
        <f>VLOOKUP($A71,'Doanh thu'!$A$3:$Q$2000,14,FALSE)</f>
        <v>#N/A</v>
      </c>
      <c r="M71" s="45" t="e">
        <f>VLOOKUP($A71,'Doanh thu'!$A$3:$Q$2000,15,FALSE)</f>
        <v>#N/A</v>
      </c>
      <c r="N71" s="45" t="e">
        <f>VLOOKUP($A71,'Doanh thu'!$A$3:$Q$2000,16,FALSE)</f>
        <v>#N/A</v>
      </c>
      <c r="O71" s="45" t="e">
        <f>VLOOKUP($A71,'Doanh thu'!$A$3:$Q$2000,17,FALSE)</f>
        <v>#N/A</v>
      </c>
      <c r="P71" s="45" t="e">
        <f>VLOOKUP($A71,LNST!$A$3:$R$1635,14,FALSE)</f>
        <v>#N/A</v>
      </c>
      <c r="Q71" s="45" t="e">
        <f>VLOOKUP($A71,LNST!$A$3:$R$1635,15,FALSE)</f>
        <v>#N/A</v>
      </c>
      <c r="R71" s="45" t="e">
        <f>VLOOKUP($A71,LNST!$A$3:$R$1635,16,FALSE)</f>
        <v>#N/A</v>
      </c>
      <c r="S71" s="45" t="e">
        <f>VLOOKUP($A71,LNST!$A$3:$R$1635,17,FALSE)</f>
        <v>#N/A</v>
      </c>
      <c r="T71" s="45" t="e">
        <f>VLOOKUP($A71,LNG!$A$2:$H$1999,4,FALSE)/(D71*10^9)</f>
        <v>#N/A</v>
      </c>
      <c r="U71" s="45" t="e">
        <f>VLOOKUP($A71,LNG!$A$2:$H$1999,5,FALSE)/(E71*10^9)</f>
        <v>#N/A</v>
      </c>
      <c r="V71" s="45" t="e">
        <f>VLOOKUP($A71,LNG!$A$2:$H$1999,6,FALSE)/(F71*10^9)</f>
        <v>#N/A</v>
      </c>
      <c r="W71" s="45" t="e">
        <f>VLOOKUP($A71,LNG!$A$2:$H$1999,7,FALSE)/(G71*10^9)</f>
        <v>#N/A</v>
      </c>
      <c r="X71" s="45" t="e">
        <f>VLOOKUP($A71,'LNST năm'!$A$2:$I$2000,8,FALSE)</f>
        <v>#N/A</v>
      </c>
      <c r="Y71" s="45" t="e">
        <f>VLOOKUP($A71,'LNST năm'!$A$2:$I$2000,9,FALSE)</f>
        <v>#N/A</v>
      </c>
      <c r="Z71" s="46" t="e">
        <f>VLOOKUP($A71,LNG!$A$2:$H$1999,9,FALSE)</f>
        <v>#N/A</v>
      </c>
      <c r="AA71" s="162" t="e">
        <f>VLOOKUP($A71,'GIÁ CP'!$A$2:$D$2000,4,FALSE)/Z71</f>
        <v>#N/A</v>
      </c>
    </row>
    <row r="72" spans="1:27" hidden="1">
      <c r="A72" s="18" t="s">
        <v>1499</v>
      </c>
      <c r="B72" s="18" t="s">
        <v>3321</v>
      </c>
      <c r="C72" s="154" t="str">
        <f>VLOOKUP(A72,'GIÁ CP'!$K$2:$M$2000,3,FALSE)</f>
        <v xml:space="preserve">Xây dựng </v>
      </c>
      <c r="D72" s="43">
        <f>VLOOKUP($A72,'Doanh thu'!$A$3:$Q$2000,9,FALSE)/1000000000</f>
        <v>0</v>
      </c>
      <c r="E72" s="43">
        <f>VLOOKUP($A72,'Doanh thu'!$A$3:$Q$2000,10,FALSE)/1000000000</f>
        <v>0</v>
      </c>
      <c r="F72" s="43">
        <f>VLOOKUP($A72,'Doanh thu'!$A$3:$Q$2000,11,FALSE)/1000000000</f>
        <v>0</v>
      </c>
      <c r="G72" s="43">
        <f>VLOOKUP($A72,'Doanh thu'!$A$3:$Q$2000,12,FALSE)/1000000000</f>
        <v>0</v>
      </c>
      <c r="H72" s="43">
        <f>VLOOKUP($A72,LNST!$A$3:$Q$1635,9,FALSE)/1000000000</f>
        <v>0</v>
      </c>
      <c r="I72" s="43">
        <f>VLOOKUP($A72,LNST!$A$3:$Q$1635,10,FALSE)/1000000000</f>
        <v>0</v>
      </c>
      <c r="J72" s="43">
        <f>VLOOKUP($A72,LNST!$A$3:$Q$1635,11,FALSE)/1000000000</f>
        <v>0</v>
      </c>
      <c r="K72" s="43">
        <f>VLOOKUP($A72,LNST!$A$3:$Q$1635,12,FALSE)/1000000000</f>
        <v>0</v>
      </c>
      <c r="L72" s="45" t="e">
        <f>VLOOKUP($A72,'Doanh thu'!$A$3:$Q$2000,14,FALSE)</f>
        <v>#DIV/0!</v>
      </c>
      <c r="M72" s="45" t="e">
        <f>VLOOKUP($A72,'Doanh thu'!$A$3:$Q$2000,15,FALSE)</f>
        <v>#DIV/0!</v>
      </c>
      <c r="N72" s="45" t="e">
        <f>VLOOKUP($A72,'Doanh thu'!$A$3:$Q$2000,16,FALSE)</f>
        <v>#DIV/0!</v>
      </c>
      <c r="O72" s="45" t="e">
        <f>VLOOKUP($A72,'Doanh thu'!$A$3:$Q$2000,17,FALSE)</f>
        <v>#DIV/0!</v>
      </c>
      <c r="P72" s="45" t="e">
        <f>VLOOKUP($A72,LNST!$A$3:$R$1635,14,FALSE)</f>
        <v>#DIV/0!</v>
      </c>
      <c r="Q72" s="45" t="e">
        <f>VLOOKUP($A72,LNST!$A$3:$R$1635,15,FALSE)</f>
        <v>#DIV/0!</v>
      </c>
      <c r="R72" s="45" t="e">
        <f>VLOOKUP($A72,LNST!$A$3:$R$1635,16,FALSE)</f>
        <v>#DIV/0!</v>
      </c>
      <c r="S72" s="45" t="e">
        <f>VLOOKUP($A72,LNST!$A$3:$R$1635,17,FALSE)</f>
        <v>#DIV/0!</v>
      </c>
      <c r="T72" s="45" t="e">
        <f>VLOOKUP($A72,LNG!$A$2:$H$1999,4,FALSE)/(D72*10^9)</f>
        <v>#DIV/0!</v>
      </c>
      <c r="U72" s="45" t="e">
        <f>VLOOKUP($A72,LNG!$A$2:$H$1999,5,FALSE)/(E72*10^9)</f>
        <v>#DIV/0!</v>
      </c>
      <c r="V72" s="45" t="e">
        <f>VLOOKUP($A72,LNG!$A$2:$H$1999,6,FALSE)/(F72*10^9)</f>
        <v>#DIV/0!</v>
      </c>
      <c r="W72" s="45" t="e">
        <f>VLOOKUP($A72,LNG!$A$2:$H$1999,7,FALSE)/(G72*10^9)</f>
        <v>#DIV/0!</v>
      </c>
      <c r="X72" s="45">
        <f>VLOOKUP($A72,'LNST năm'!$A$2:$I$2000,8,FALSE)</f>
        <v>-1</v>
      </c>
      <c r="Y72" s="45">
        <f>VLOOKUP($A72,'LNST năm'!$A$2:$I$2000,9,FALSE)</f>
        <v>-1</v>
      </c>
      <c r="Z72" s="46" t="e">
        <f>VLOOKUP($A72,LNG!$A$2:$H$1999,9,FALSE)</f>
        <v>#REF!</v>
      </c>
      <c r="AA72" s="162" t="e">
        <f>VLOOKUP($A72,'GIÁ CP'!$A$2:$D$2000,4,FALSE)/Z72</f>
        <v>#REF!</v>
      </c>
    </row>
    <row r="73" spans="1:27" hidden="1">
      <c r="A73" s="18" t="s">
        <v>2575</v>
      </c>
      <c r="B73" s="18" t="s">
        <v>2576</v>
      </c>
      <c r="C73" s="154" t="str">
        <f>VLOOKUP(A73,'GIÁ CP'!$K$2:$M$2000,3,FALSE)</f>
        <v xml:space="preserve">Phân phối xăng dầu &amp; khí đốt </v>
      </c>
      <c r="D73" s="43" t="e">
        <f>VLOOKUP($A73,'Doanh thu'!$A$3:$Q$2000,9,FALSE)/1000000000</f>
        <v>#N/A</v>
      </c>
      <c r="E73" s="43" t="e">
        <f>VLOOKUP($A73,'Doanh thu'!$A$3:$Q$2000,10,FALSE)/1000000000</f>
        <v>#N/A</v>
      </c>
      <c r="F73" s="43" t="e">
        <f>VLOOKUP($A73,'Doanh thu'!$A$3:$Q$2000,11,FALSE)/1000000000</f>
        <v>#N/A</v>
      </c>
      <c r="G73" s="43" t="e">
        <f>VLOOKUP($A73,'Doanh thu'!$A$3:$Q$2000,12,FALSE)/1000000000</f>
        <v>#N/A</v>
      </c>
      <c r="H73" s="43" t="e">
        <f>VLOOKUP($A73,LNST!$A$3:$Q$1635,9,FALSE)/1000000000</f>
        <v>#N/A</v>
      </c>
      <c r="I73" s="43" t="e">
        <f>VLOOKUP($A73,LNST!$A$3:$Q$1635,10,FALSE)/1000000000</f>
        <v>#N/A</v>
      </c>
      <c r="J73" s="43" t="e">
        <f>VLOOKUP($A73,LNST!$A$3:$Q$1635,11,FALSE)/1000000000</f>
        <v>#N/A</v>
      </c>
      <c r="K73" s="43" t="e">
        <f>VLOOKUP($A73,LNST!$A$3:$Q$1635,12,FALSE)/1000000000</f>
        <v>#N/A</v>
      </c>
      <c r="L73" s="45" t="e">
        <f>VLOOKUP($A73,'Doanh thu'!$A$3:$Q$2000,14,FALSE)</f>
        <v>#N/A</v>
      </c>
      <c r="M73" s="45" t="e">
        <f>VLOOKUP($A73,'Doanh thu'!$A$3:$Q$2000,15,FALSE)</f>
        <v>#N/A</v>
      </c>
      <c r="N73" s="45" t="e">
        <f>VLOOKUP($A73,'Doanh thu'!$A$3:$Q$2000,16,FALSE)</f>
        <v>#N/A</v>
      </c>
      <c r="O73" s="45" t="e">
        <f>VLOOKUP($A73,'Doanh thu'!$A$3:$Q$2000,17,FALSE)</f>
        <v>#N/A</v>
      </c>
      <c r="P73" s="45" t="e">
        <f>VLOOKUP($A73,LNST!$A$3:$R$1635,14,FALSE)</f>
        <v>#N/A</v>
      </c>
      <c r="Q73" s="45" t="e">
        <f>VLOOKUP($A73,LNST!$A$3:$R$1635,15,FALSE)</f>
        <v>#N/A</v>
      </c>
      <c r="R73" s="45" t="e">
        <f>VLOOKUP($A73,LNST!$A$3:$R$1635,16,FALSE)</f>
        <v>#N/A</v>
      </c>
      <c r="S73" s="45" t="e">
        <f>VLOOKUP($A73,LNST!$A$3:$R$1635,17,FALSE)</f>
        <v>#N/A</v>
      </c>
      <c r="T73" s="45" t="e">
        <f>VLOOKUP($A73,LNG!$A$2:$H$1999,4,FALSE)/(D73*10^9)</f>
        <v>#N/A</v>
      </c>
      <c r="U73" s="45" t="e">
        <f>VLOOKUP($A73,LNG!$A$2:$H$1999,5,FALSE)/(E73*10^9)</f>
        <v>#N/A</v>
      </c>
      <c r="V73" s="45" t="e">
        <f>VLOOKUP($A73,LNG!$A$2:$H$1999,6,FALSE)/(F73*10^9)</f>
        <v>#N/A</v>
      </c>
      <c r="W73" s="45" t="e">
        <f>VLOOKUP($A73,LNG!$A$2:$H$1999,7,FALSE)/(G73*10^9)</f>
        <v>#N/A</v>
      </c>
      <c r="X73" s="45" t="e">
        <f>VLOOKUP($A73,'LNST năm'!$A$2:$I$2000,8,FALSE)</f>
        <v>#N/A</v>
      </c>
      <c r="Y73" s="45" t="e">
        <f>VLOOKUP($A73,'LNST năm'!$A$2:$I$2000,9,FALSE)</f>
        <v>#N/A</v>
      </c>
      <c r="Z73" s="46" t="e">
        <f>VLOOKUP($A73,LNG!$A$2:$H$1999,9,FALSE)</f>
        <v>#N/A</v>
      </c>
      <c r="AA73" s="162" t="e">
        <f>VLOOKUP($A73,'GIÁ CP'!$A$2:$D$2000,4,FALSE)/Z73</f>
        <v>#N/A</v>
      </c>
    </row>
    <row r="74" spans="1:27" hidden="1">
      <c r="A74" s="18" t="s">
        <v>3457</v>
      </c>
      <c r="B74" s="18" t="s">
        <v>3458</v>
      </c>
      <c r="C74" s="154" t="e">
        <f>VLOOKUP(A74,'GIÁ CP'!$K$2:$M$2000,3,FALSE)</f>
        <v>#N/A</v>
      </c>
      <c r="D74" s="43" t="e">
        <f>VLOOKUP($A74,'Doanh thu'!$A$3:$Q$2000,9,FALSE)/1000000000</f>
        <v>#N/A</v>
      </c>
      <c r="E74" s="43" t="e">
        <f>VLOOKUP($A74,'Doanh thu'!$A$3:$Q$2000,10,FALSE)/1000000000</f>
        <v>#N/A</v>
      </c>
      <c r="F74" s="43" t="e">
        <f>VLOOKUP($A74,'Doanh thu'!$A$3:$Q$2000,11,FALSE)/1000000000</f>
        <v>#N/A</v>
      </c>
      <c r="G74" s="43" t="e">
        <f>VLOOKUP($A74,'Doanh thu'!$A$3:$Q$2000,12,FALSE)/1000000000</f>
        <v>#N/A</v>
      </c>
      <c r="H74" s="43" t="e">
        <f>VLOOKUP($A74,LNST!$A$3:$Q$1635,9,FALSE)/1000000000</f>
        <v>#N/A</v>
      </c>
      <c r="I74" s="43" t="e">
        <f>VLOOKUP($A74,LNST!$A$3:$Q$1635,10,FALSE)/1000000000</f>
        <v>#N/A</v>
      </c>
      <c r="J74" s="43" t="e">
        <f>VLOOKUP($A74,LNST!$A$3:$Q$1635,11,FALSE)/1000000000</f>
        <v>#N/A</v>
      </c>
      <c r="K74" s="43" t="e">
        <f>VLOOKUP($A74,LNST!$A$3:$Q$1635,12,FALSE)/1000000000</f>
        <v>#N/A</v>
      </c>
      <c r="L74" s="45" t="e">
        <f>VLOOKUP($A74,'Doanh thu'!$A$3:$Q$2000,14,FALSE)</f>
        <v>#N/A</v>
      </c>
      <c r="M74" s="45" t="e">
        <f>VLOOKUP($A74,'Doanh thu'!$A$3:$Q$2000,15,FALSE)</f>
        <v>#N/A</v>
      </c>
      <c r="N74" s="45" t="e">
        <f>VLOOKUP($A74,'Doanh thu'!$A$3:$Q$2000,16,FALSE)</f>
        <v>#N/A</v>
      </c>
      <c r="O74" s="45" t="e">
        <f>VLOOKUP($A74,'Doanh thu'!$A$3:$Q$2000,17,FALSE)</f>
        <v>#N/A</v>
      </c>
      <c r="P74" s="45" t="e">
        <f>VLOOKUP($A74,LNST!$A$3:$R$1635,14,FALSE)</f>
        <v>#N/A</v>
      </c>
      <c r="Q74" s="45" t="e">
        <f>VLOOKUP($A74,LNST!$A$3:$R$1635,15,FALSE)</f>
        <v>#N/A</v>
      </c>
      <c r="R74" s="45" t="e">
        <f>VLOOKUP($A74,LNST!$A$3:$R$1635,16,FALSE)</f>
        <v>#N/A</v>
      </c>
      <c r="S74" s="45" t="e">
        <f>VLOOKUP($A74,LNST!$A$3:$R$1635,17,FALSE)</f>
        <v>#N/A</v>
      </c>
      <c r="T74" s="45" t="e">
        <f>VLOOKUP($A74,LNG!$A$2:$H$1999,4,FALSE)/(D74*10^9)</f>
        <v>#N/A</v>
      </c>
      <c r="U74" s="45" t="e">
        <f>VLOOKUP($A74,LNG!$A$2:$H$1999,5,FALSE)/(E74*10^9)</f>
        <v>#N/A</v>
      </c>
      <c r="V74" s="45" t="e">
        <f>VLOOKUP($A74,LNG!$A$2:$H$1999,6,FALSE)/(F74*10^9)</f>
        <v>#N/A</v>
      </c>
      <c r="W74" s="45" t="e">
        <f>VLOOKUP($A74,LNG!$A$2:$H$1999,7,FALSE)/(G74*10^9)</f>
        <v>#N/A</v>
      </c>
      <c r="X74" s="45" t="e">
        <f>VLOOKUP($A74,'LNST năm'!$A$2:$I$2000,8,FALSE)</f>
        <v>#N/A</v>
      </c>
      <c r="Y74" s="45" t="e">
        <f>VLOOKUP($A74,'LNST năm'!$A$2:$I$2000,9,FALSE)</f>
        <v>#N/A</v>
      </c>
      <c r="Z74" s="46" t="e">
        <f>VLOOKUP($A74,LNG!$A$2:$H$1999,9,FALSE)</f>
        <v>#N/A</v>
      </c>
      <c r="AA74" s="162" t="e">
        <f>VLOOKUP($A74,'GIÁ CP'!$A$2:$D$2000,4,FALSE)/Z74</f>
        <v>#N/A</v>
      </c>
    </row>
    <row r="75" spans="1:27" hidden="1">
      <c r="A75" s="18" t="s">
        <v>1190</v>
      </c>
      <c r="B75" s="18" t="s">
        <v>2791</v>
      </c>
      <c r="C75" s="154" t="str">
        <f>VLOOKUP(A75,'GIÁ CP'!$K$2:$M$2000,3,FALSE)</f>
        <v xml:space="preserve">Xây dựng </v>
      </c>
      <c r="D75" s="43">
        <f>VLOOKUP($A75,'Doanh thu'!$A$3:$Q$2000,9,FALSE)/1000000000</f>
        <v>0</v>
      </c>
      <c r="E75" s="43">
        <f>VLOOKUP($A75,'Doanh thu'!$A$3:$Q$2000,10,FALSE)/1000000000</f>
        <v>0</v>
      </c>
      <c r="F75" s="43">
        <f>VLOOKUP($A75,'Doanh thu'!$A$3:$Q$2000,11,FALSE)/1000000000</f>
        <v>0</v>
      </c>
      <c r="G75" s="43">
        <f>VLOOKUP($A75,'Doanh thu'!$A$3:$Q$2000,12,FALSE)/1000000000</f>
        <v>0</v>
      </c>
      <c r="H75" s="43">
        <f>VLOOKUP($A75,LNST!$A$3:$Q$1635,9,FALSE)/1000000000</f>
        <v>0</v>
      </c>
      <c r="I75" s="43">
        <f>VLOOKUP($A75,LNST!$A$3:$Q$1635,10,FALSE)/1000000000</f>
        <v>0</v>
      </c>
      <c r="J75" s="43">
        <f>VLOOKUP($A75,LNST!$A$3:$Q$1635,11,FALSE)/1000000000</f>
        <v>0</v>
      </c>
      <c r="K75" s="43">
        <f>VLOOKUP($A75,LNST!$A$3:$Q$1635,12,FALSE)/1000000000</f>
        <v>0</v>
      </c>
      <c r="L75" s="45" t="e">
        <f>VLOOKUP($A75,'Doanh thu'!$A$3:$Q$2000,14,FALSE)</f>
        <v>#DIV/0!</v>
      </c>
      <c r="M75" s="45" t="e">
        <f>VLOOKUP($A75,'Doanh thu'!$A$3:$Q$2000,15,FALSE)</f>
        <v>#DIV/0!</v>
      </c>
      <c r="N75" s="45" t="e">
        <f>VLOOKUP($A75,'Doanh thu'!$A$3:$Q$2000,16,FALSE)</f>
        <v>#DIV/0!</v>
      </c>
      <c r="O75" s="45" t="e">
        <f>VLOOKUP($A75,'Doanh thu'!$A$3:$Q$2000,17,FALSE)</f>
        <v>#DIV/0!</v>
      </c>
      <c r="P75" s="45" t="e">
        <f>VLOOKUP($A75,LNST!$A$3:$R$1635,14,FALSE)</f>
        <v>#DIV/0!</v>
      </c>
      <c r="Q75" s="45" t="e">
        <f>VLOOKUP($A75,LNST!$A$3:$R$1635,15,FALSE)</f>
        <v>#DIV/0!</v>
      </c>
      <c r="R75" s="45" t="e">
        <f>VLOOKUP($A75,LNST!$A$3:$R$1635,16,FALSE)</f>
        <v>#DIV/0!</v>
      </c>
      <c r="S75" s="45" t="e">
        <f>VLOOKUP($A75,LNST!$A$3:$R$1635,17,FALSE)</f>
        <v>#DIV/0!</v>
      </c>
      <c r="T75" s="45" t="e">
        <f>VLOOKUP($A75,LNG!$A$2:$H$1999,4,FALSE)/(D75*10^9)</f>
        <v>#DIV/0!</v>
      </c>
      <c r="U75" s="45" t="e">
        <f>VLOOKUP($A75,LNG!$A$2:$H$1999,5,FALSE)/(E75*10^9)</f>
        <v>#DIV/0!</v>
      </c>
      <c r="V75" s="45" t="e">
        <f>VLOOKUP($A75,LNG!$A$2:$H$1999,6,FALSE)/(F75*10^9)</f>
        <v>#DIV/0!</v>
      </c>
      <c r="W75" s="45" t="e">
        <f>VLOOKUP($A75,LNG!$A$2:$H$1999,7,FALSE)/(G75*10^9)</f>
        <v>#DIV/0!</v>
      </c>
      <c r="X75" s="45">
        <f>VLOOKUP($A75,'LNST năm'!$A$2:$I$2000,8,FALSE)</f>
        <v>-1</v>
      </c>
      <c r="Y75" s="45">
        <f>VLOOKUP($A75,'LNST năm'!$A$2:$I$2000,9,FALSE)</f>
        <v>-1</v>
      </c>
      <c r="Z75" s="46" t="e">
        <f>VLOOKUP($A75,LNG!$A$2:$H$1999,9,FALSE)</f>
        <v>#REF!</v>
      </c>
      <c r="AA75" s="162" t="e">
        <f>VLOOKUP($A75,'GIÁ CP'!$A$2:$D$2000,4,FALSE)/Z75</f>
        <v>#REF!</v>
      </c>
    </row>
    <row r="76" spans="1:27" hidden="1">
      <c r="A76" s="18" t="s">
        <v>1245</v>
      </c>
      <c r="B76" s="18" t="s">
        <v>2902</v>
      </c>
      <c r="C76" s="154" t="str">
        <f>VLOOKUP(A76,'GIÁ CP'!$K$2:$M$2000,3,FALSE)</f>
        <v xml:space="preserve">Khai khoáng </v>
      </c>
      <c r="D76" s="43">
        <f>VLOOKUP($A76,'Doanh thu'!$A$3:$Q$2000,9,FALSE)/1000000000</f>
        <v>0</v>
      </c>
      <c r="E76" s="43">
        <f>VLOOKUP($A76,'Doanh thu'!$A$3:$Q$2000,10,FALSE)/1000000000</f>
        <v>0</v>
      </c>
      <c r="F76" s="43">
        <f>VLOOKUP($A76,'Doanh thu'!$A$3:$Q$2000,11,FALSE)/1000000000</f>
        <v>0</v>
      </c>
      <c r="G76" s="43">
        <f>VLOOKUP($A76,'Doanh thu'!$A$3:$Q$2000,12,FALSE)/1000000000</f>
        <v>0</v>
      </c>
      <c r="H76" s="43">
        <f>VLOOKUP($A76,LNST!$A$3:$Q$1635,9,FALSE)/1000000000</f>
        <v>0</v>
      </c>
      <c r="I76" s="43">
        <f>VLOOKUP($A76,LNST!$A$3:$Q$1635,10,FALSE)/1000000000</f>
        <v>0</v>
      </c>
      <c r="J76" s="43">
        <f>VLOOKUP($A76,LNST!$A$3:$Q$1635,11,FALSE)/1000000000</f>
        <v>0</v>
      </c>
      <c r="K76" s="43">
        <f>VLOOKUP($A76,LNST!$A$3:$Q$1635,12,FALSE)/1000000000</f>
        <v>0</v>
      </c>
      <c r="L76" s="45" t="e">
        <f>VLOOKUP($A76,'Doanh thu'!$A$3:$Q$2000,14,FALSE)</f>
        <v>#DIV/0!</v>
      </c>
      <c r="M76" s="45" t="e">
        <f>VLOOKUP($A76,'Doanh thu'!$A$3:$Q$2000,15,FALSE)</f>
        <v>#DIV/0!</v>
      </c>
      <c r="N76" s="45" t="e">
        <f>VLOOKUP($A76,'Doanh thu'!$A$3:$Q$2000,16,FALSE)</f>
        <v>#DIV/0!</v>
      </c>
      <c r="O76" s="45" t="e">
        <f>VLOOKUP($A76,'Doanh thu'!$A$3:$Q$2000,17,FALSE)</f>
        <v>#DIV/0!</v>
      </c>
      <c r="P76" s="45" t="e">
        <f>VLOOKUP($A76,LNST!$A$3:$R$1635,14,FALSE)</f>
        <v>#DIV/0!</v>
      </c>
      <c r="Q76" s="45" t="e">
        <f>VLOOKUP($A76,LNST!$A$3:$R$1635,15,FALSE)</f>
        <v>#DIV/0!</v>
      </c>
      <c r="R76" s="45" t="e">
        <f>VLOOKUP($A76,LNST!$A$3:$R$1635,16,FALSE)</f>
        <v>#DIV/0!</v>
      </c>
      <c r="S76" s="45" t="e">
        <f>VLOOKUP($A76,LNST!$A$3:$R$1635,17,FALSE)</f>
        <v>#DIV/0!</v>
      </c>
      <c r="T76" s="45" t="e">
        <f>VLOOKUP($A76,LNG!$A$2:$H$1999,4,FALSE)/(D76*10^9)</f>
        <v>#DIV/0!</v>
      </c>
      <c r="U76" s="45" t="e">
        <f>VLOOKUP($A76,LNG!$A$2:$H$1999,5,FALSE)/(E76*10^9)</f>
        <v>#DIV/0!</v>
      </c>
      <c r="V76" s="45" t="e">
        <f>VLOOKUP($A76,LNG!$A$2:$H$1999,6,FALSE)/(F76*10^9)</f>
        <v>#DIV/0!</v>
      </c>
      <c r="W76" s="45" t="e">
        <f>VLOOKUP($A76,LNG!$A$2:$H$1999,7,FALSE)/(G76*10^9)</f>
        <v>#DIV/0!</v>
      </c>
      <c r="X76" s="45">
        <f>VLOOKUP($A76,'LNST năm'!$A$2:$I$2000,8,FALSE)</f>
        <v>-1</v>
      </c>
      <c r="Y76" s="45">
        <f>VLOOKUP($A76,'LNST năm'!$A$2:$I$2000,9,FALSE)</f>
        <v>-1</v>
      </c>
      <c r="Z76" s="46" t="e">
        <f>VLOOKUP($A76,LNG!$A$2:$H$1999,9,FALSE)</f>
        <v>#REF!</v>
      </c>
      <c r="AA76" s="162" t="e">
        <f>VLOOKUP($A76,'GIÁ CP'!$A$2:$D$2000,4,FALSE)/Z76</f>
        <v>#REF!</v>
      </c>
    </row>
    <row r="77" spans="1:27" hidden="1">
      <c r="A77" s="18" t="s">
        <v>864</v>
      </c>
      <c r="B77" s="18" t="s">
        <v>2550</v>
      </c>
      <c r="C77" s="154" t="str">
        <f>VLOOKUP(A77,'GIÁ CP'!$K$2:$M$2000,3,FALSE)</f>
        <v xml:space="preserve">Thực phẩm </v>
      </c>
      <c r="D77" s="43">
        <f>VLOOKUP($A77,'Doanh thu'!$A$3:$Q$2000,9,FALSE)/1000000000</f>
        <v>0</v>
      </c>
      <c r="E77" s="43">
        <f>VLOOKUP($A77,'Doanh thu'!$A$3:$Q$2000,10,FALSE)/1000000000</f>
        <v>0</v>
      </c>
      <c r="F77" s="43">
        <f>VLOOKUP($A77,'Doanh thu'!$A$3:$Q$2000,11,FALSE)/1000000000</f>
        <v>0</v>
      </c>
      <c r="G77" s="43">
        <f>VLOOKUP($A77,'Doanh thu'!$A$3:$Q$2000,12,FALSE)/1000000000</f>
        <v>0</v>
      </c>
      <c r="H77" s="43">
        <f>VLOOKUP($A77,LNST!$A$3:$Q$1635,9,FALSE)/1000000000</f>
        <v>0</v>
      </c>
      <c r="I77" s="43">
        <f>VLOOKUP($A77,LNST!$A$3:$Q$1635,10,FALSE)/1000000000</f>
        <v>0</v>
      </c>
      <c r="J77" s="43">
        <f>VLOOKUP($A77,LNST!$A$3:$Q$1635,11,FALSE)/1000000000</f>
        <v>0</v>
      </c>
      <c r="K77" s="43">
        <f>VLOOKUP($A77,LNST!$A$3:$Q$1635,12,FALSE)/1000000000</f>
        <v>0</v>
      </c>
      <c r="L77" s="45" t="e">
        <f>VLOOKUP($A77,'Doanh thu'!$A$3:$Q$2000,14,FALSE)</f>
        <v>#DIV/0!</v>
      </c>
      <c r="M77" s="45" t="e">
        <f>VLOOKUP($A77,'Doanh thu'!$A$3:$Q$2000,15,FALSE)</f>
        <v>#DIV/0!</v>
      </c>
      <c r="N77" s="45" t="e">
        <f>VLOOKUP($A77,'Doanh thu'!$A$3:$Q$2000,16,FALSE)</f>
        <v>#DIV/0!</v>
      </c>
      <c r="O77" s="45" t="e">
        <f>VLOOKUP($A77,'Doanh thu'!$A$3:$Q$2000,17,FALSE)</f>
        <v>#DIV/0!</v>
      </c>
      <c r="P77" s="45" t="e">
        <f>VLOOKUP($A77,LNST!$A$3:$R$1635,14,FALSE)</f>
        <v>#DIV/0!</v>
      </c>
      <c r="Q77" s="45" t="e">
        <f>VLOOKUP($A77,LNST!$A$3:$R$1635,15,FALSE)</f>
        <v>#DIV/0!</v>
      </c>
      <c r="R77" s="45" t="e">
        <f>VLOOKUP($A77,LNST!$A$3:$R$1635,16,FALSE)</f>
        <v>#DIV/0!</v>
      </c>
      <c r="S77" s="45" t="e">
        <f>VLOOKUP($A77,LNST!$A$3:$R$1635,17,FALSE)</f>
        <v>#DIV/0!</v>
      </c>
      <c r="T77" s="45" t="e">
        <f>VLOOKUP($A77,LNG!$A$2:$H$1999,4,FALSE)/(D77*10^9)</f>
        <v>#DIV/0!</v>
      </c>
      <c r="U77" s="45" t="e">
        <f>VLOOKUP($A77,LNG!$A$2:$H$1999,5,FALSE)/(E77*10^9)</f>
        <v>#DIV/0!</v>
      </c>
      <c r="V77" s="45" t="e">
        <f>VLOOKUP($A77,LNG!$A$2:$H$1999,6,FALSE)/(F77*10^9)</f>
        <v>#DIV/0!</v>
      </c>
      <c r="W77" s="45" t="e">
        <f>VLOOKUP($A77,LNG!$A$2:$H$1999,7,FALSE)/(G77*10^9)</f>
        <v>#DIV/0!</v>
      </c>
      <c r="X77" s="45" t="e">
        <f>VLOOKUP($A77,'LNST năm'!$A$2:$I$2000,8,FALSE)</f>
        <v>#DIV/0!</v>
      </c>
      <c r="Y77" s="45" t="e">
        <f>VLOOKUP($A77,'LNST năm'!$A$2:$I$2000,9,FALSE)</f>
        <v>#DIV/0!</v>
      </c>
      <c r="Z77" s="46" t="e">
        <f>VLOOKUP($A77,LNG!$A$2:$H$1999,9,FALSE)</f>
        <v>#REF!</v>
      </c>
      <c r="AA77" s="162" t="e">
        <f>VLOOKUP($A77,'GIÁ CP'!$A$2:$D$2000,4,FALSE)/Z77</f>
        <v>#REF!</v>
      </c>
    </row>
    <row r="78" spans="1:27" hidden="1">
      <c r="A78" s="18" t="s">
        <v>1044</v>
      </c>
      <c r="B78" s="18" t="s">
        <v>2557</v>
      </c>
      <c r="C78" s="154" t="str">
        <f>VLOOKUP(A78,'GIÁ CP'!$K$2:$M$2000,3,FALSE)</f>
        <v xml:space="preserve">Vật liệu xây dựng &amp; Nội thất </v>
      </c>
      <c r="D78" s="43">
        <f>VLOOKUP($A78,'Doanh thu'!$A$3:$Q$2000,9,FALSE)/1000000000</f>
        <v>0</v>
      </c>
      <c r="E78" s="43">
        <f>VLOOKUP($A78,'Doanh thu'!$A$3:$Q$2000,10,FALSE)/1000000000</f>
        <v>0</v>
      </c>
      <c r="F78" s="43">
        <f>VLOOKUP($A78,'Doanh thu'!$A$3:$Q$2000,11,FALSE)/1000000000</f>
        <v>0</v>
      </c>
      <c r="G78" s="43">
        <f>VLOOKUP($A78,'Doanh thu'!$A$3:$Q$2000,12,FALSE)/1000000000</f>
        <v>0</v>
      </c>
      <c r="H78" s="43">
        <f>VLOOKUP($A78,LNST!$A$3:$Q$1635,9,FALSE)/1000000000</f>
        <v>0</v>
      </c>
      <c r="I78" s="43">
        <f>VLOOKUP($A78,LNST!$A$3:$Q$1635,10,FALSE)/1000000000</f>
        <v>0</v>
      </c>
      <c r="J78" s="43">
        <f>VLOOKUP($A78,LNST!$A$3:$Q$1635,11,FALSE)/1000000000</f>
        <v>0</v>
      </c>
      <c r="K78" s="43">
        <f>VLOOKUP($A78,LNST!$A$3:$Q$1635,12,FALSE)/1000000000</f>
        <v>0</v>
      </c>
      <c r="L78" s="45" t="e">
        <f>VLOOKUP($A78,'Doanh thu'!$A$3:$Q$2000,14,FALSE)</f>
        <v>#DIV/0!</v>
      </c>
      <c r="M78" s="45" t="e">
        <f>VLOOKUP($A78,'Doanh thu'!$A$3:$Q$2000,15,FALSE)</f>
        <v>#DIV/0!</v>
      </c>
      <c r="N78" s="45" t="e">
        <f>VLOOKUP($A78,'Doanh thu'!$A$3:$Q$2000,16,FALSE)</f>
        <v>#DIV/0!</v>
      </c>
      <c r="O78" s="45" t="e">
        <f>VLOOKUP($A78,'Doanh thu'!$A$3:$Q$2000,17,FALSE)</f>
        <v>#DIV/0!</v>
      </c>
      <c r="P78" s="45" t="e">
        <f>VLOOKUP($A78,LNST!$A$3:$R$1635,14,FALSE)</f>
        <v>#DIV/0!</v>
      </c>
      <c r="Q78" s="45" t="e">
        <f>VLOOKUP($A78,LNST!$A$3:$R$1635,15,FALSE)</f>
        <v>#DIV/0!</v>
      </c>
      <c r="R78" s="45" t="e">
        <f>VLOOKUP($A78,LNST!$A$3:$R$1635,16,FALSE)</f>
        <v>#DIV/0!</v>
      </c>
      <c r="S78" s="45" t="e">
        <f>VLOOKUP($A78,LNST!$A$3:$R$1635,17,FALSE)</f>
        <v>#DIV/0!</v>
      </c>
      <c r="T78" s="45" t="e">
        <f>VLOOKUP($A78,LNG!$A$2:$H$1999,4,FALSE)/(D78*10^9)</f>
        <v>#DIV/0!</v>
      </c>
      <c r="U78" s="45" t="e">
        <f>VLOOKUP($A78,LNG!$A$2:$H$1999,5,FALSE)/(E78*10^9)</f>
        <v>#DIV/0!</v>
      </c>
      <c r="V78" s="45" t="e">
        <f>VLOOKUP($A78,LNG!$A$2:$H$1999,6,FALSE)/(F78*10^9)</f>
        <v>#DIV/0!</v>
      </c>
      <c r="W78" s="45" t="e">
        <f>VLOOKUP($A78,LNG!$A$2:$H$1999,7,FALSE)/(G78*10^9)</f>
        <v>#DIV/0!</v>
      </c>
      <c r="X78" s="45">
        <f>VLOOKUP($A78,'LNST năm'!$A$2:$I$2000,8,FALSE)</f>
        <v>-1</v>
      </c>
      <c r="Y78" s="45">
        <f>VLOOKUP($A78,'LNST năm'!$A$2:$I$2000,9,FALSE)</f>
        <v>-1</v>
      </c>
      <c r="Z78" s="46" t="e">
        <f>VLOOKUP($A78,LNG!$A$2:$H$1999,9,FALSE)</f>
        <v>#REF!</v>
      </c>
      <c r="AA78" s="162" t="e">
        <f>VLOOKUP($A78,'GIÁ CP'!$A$2:$D$2000,4,FALSE)/Z78</f>
        <v>#REF!</v>
      </c>
    </row>
    <row r="79" spans="1:27" hidden="1">
      <c r="A79" s="18" t="s">
        <v>1050</v>
      </c>
      <c r="B79" s="18" t="s">
        <v>2563</v>
      </c>
      <c r="C79" s="154" t="str">
        <f>VLOOKUP(A79,'GIÁ CP'!$K$2:$M$2000,3,FALSE)</f>
        <v xml:space="preserve">Chất thải &amp; Môi trường </v>
      </c>
      <c r="D79" s="43" t="e">
        <f>VLOOKUP($A79,'Doanh thu'!$A$3:$Q$2000,9,FALSE)/1000000000</f>
        <v>#N/A</v>
      </c>
      <c r="E79" s="43" t="e">
        <f>VLOOKUP($A79,'Doanh thu'!$A$3:$Q$2000,10,FALSE)/1000000000</f>
        <v>#N/A</v>
      </c>
      <c r="F79" s="43" t="e">
        <f>VLOOKUP($A79,'Doanh thu'!$A$3:$Q$2000,11,FALSE)/1000000000</f>
        <v>#N/A</v>
      </c>
      <c r="G79" s="43" t="e">
        <f>VLOOKUP($A79,'Doanh thu'!$A$3:$Q$2000,12,FALSE)/1000000000</f>
        <v>#N/A</v>
      </c>
      <c r="H79" s="43" t="e">
        <f>VLOOKUP($A79,LNST!$A$3:$Q$1635,9,FALSE)/1000000000</f>
        <v>#N/A</v>
      </c>
      <c r="I79" s="43" t="e">
        <f>VLOOKUP($A79,LNST!$A$3:$Q$1635,10,FALSE)/1000000000</f>
        <v>#N/A</v>
      </c>
      <c r="J79" s="43" t="e">
        <f>VLOOKUP($A79,LNST!$A$3:$Q$1635,11,FALSE)/1000000000</f>
        <v>#N/A</v>
      </c>
      <c r="K79" s="43" t="e">
        <f>VLOOKUP($A79,LNST!$A$3:$Q$1635,12,FALSE)/1000000000</f>
        <v>#N/A</v>
      </c>
      <c r="L79" s="45" t="e">
        <f>VLOOKUP($A79,'Doanh thu'!$A$3:$Q$2000,14,FALSE)</f>
        <v>#N/A</v>
      </c>
      <c r="M79" s="45" t="e">
        <f>VLOOKUP($A79,'Doanh thu'!$A$3:$Q$2000,15,FALSE)</f>
        <v>#N/A</v>
      </c>
      <c r="N79" s="45" t="e">
        <f>VLOOKUP($A79,'Doanh thu'!$A$3:$Q$2000,16,FALSE)</f>
        <v>#N/A</v>
      </c>
      <c r="O79" s="45" t="e">
        <f>VLOOKUP($A79,'Doanh thu'!$A$3:$Q$2000,17,FALSE)</f>
        <v>#N/A</v>
      </c>
      <c r="P79" s="45" t="e">
        <f>VLOOKUP($A79,LNST!$A$3:$R$1635,14,FALSE)</f>
        <v>#N/A</v>
      </c>
      <c r="Q79" s="45" t="e">
        <f>VLOOKUP($A79,LNST!$A$3:$R$1635,15,FALSE)</f>
        <v>#N/A</v>
      </c>
      <c r="R79" s="45" t="e">
        <f>VLOOKUP($A79,LNST!$A$3:$R$1635,16,FALSE)</f>
        <v>#N/A</v>
      </c>
      <c r="S79" s="45" t="e">
        <f>VLOOKUP($A79,LNST!$A$3:$R$1635,17,FALSE)</f>
        <v>#N/A</v>
      </c>
      <c r="T79" s="45" t="e">
        <f>VLOOKUP($A79,LNG!$A$2:$H$1999,4,FALSE)/(D79*10^9)</f>
        <v>#N/A</v>
      </c>
      <c r="U79" s="45" t="e">
        <f>VLOOKUP($A79,LNG!$A$2:$H$1999,5,FALSE)/(E79*10^9)</f>
        <v>#N/A</v>
      </c>
      <c r="V79" s="45" t="e">
        <f>VLOOKUP($A79,LNG!$A$2:$H$1999,6,FALSE)/(F79*10^9)</f>
        <v>#N/A</v>
      </c>
      <c r="W79" s="45" t="e">
        <f>VLOOKUP($A79,LNG!$A$2:$H$1999,7,FALSE)/(G79*10^9)</f>
        <v>#N/A</v>
      </c>
      <c r="X79" s="45" t="e">
        <f>VLOOKUP($A79,'LNST năm'!$A$2:$I$2000,8,FALSE)</f>
        <v>#N/A</v>
      </c>
      <c r="Y79" s="45" t="e">
        <f>VLOOKUP($A79,'LNST năm'!$A$2:$I$2000,9,FALSE)</f>
        <v>#N/A</v>
      </c>
      <c r="Z79" s="46" t="e">
        <f>VLOOKUP($A79,LNG!$A$2:$H$1999,9,FALSE)</f>
        <v>#N/A</v>
      </c>
      <c r="AA79" s="162" t="e">
        <f>VLOOKUP($A79,'GIÁ CP'!$A$2:$D$2000,4,FALSE)/Z79</f>
        <v>#N/A</v>
      </c>
    </row>
    <row r="80" spans="1:27" hidden="1">
      <c r="A80" s="18" t="s">
        <v>2567</v>
      </c>
      <c r="B80" s="18" t="s">
        <v>2568</v>
      </c>
      <c r="C80" s="154" t="e">
        <f>VLOOKUP(A80,'GIÁ CP'!$K$2:$M$2000,3,FALSE)</f>
        <v>#N/A</v>
      </c>
      <c r="D80" s="43" t="e">
        <f>VLOOKUP($A80,'Doanh thu'!$A$3:$Q$2000,9,FALSE)/1000000000</f>
        <v>#N/A</v>
      </c>
      <c r="E80" s="43" t="e">
        <f>VLOOKUP($A80,'Doanh thu'!$A$3:$Q$2000,10,FALSE)/1000000000</f>
        <v>#N/A</v>
      </c>
      <c r="F80" s="43" t="e">
        <f>VLOOKUP($A80,'Doanh thu'!$A$3:$Q$2000,11,FALSE)/1000000000</f>
        <v>#N/A</v>
      </c>
      <c r="G80" s="43" t="e">
        <f>VLOOKUP($A80,'Doanh thu'!$A$3:$Q$2000,12,FALSE)/1000000000</f>
        <v>#N/A</v>
      </c>
      <c r="H80" s="43" t="e">
        <f>VLOOKUP($A80,LNST!$A$3:$Q$1635,9,FALSE)/1000000000</f>
        <v>#N/A</v>
      </c>
      <c r="I80" s="43" t="e">
        <f>VLOOKUP($A80,LNST!$A$3:$Q$1635,10,FALSE)/1000000000</f>
        <v>#N/A</v>
      </c>
      <c r="J80" s="43" t="e">
        <f>VLOOKUP($A80,LNST!$A$3:$Q$1635,11,FALSE)/1000000000</f>
        <v>#N/A</v>
      </c>
      <c r="K80" s="43" t="e">
        <f>VLOOKUP($A80,LNST!$A$3:$Q$1635,12,FALSE)/1000000000</f>
        <v>#N/A</v>
      </c>
      <c r="L80" s="45" t="e">
        <f>VLOOKUP($A80,'Doanh thu'!$A$3:$Q$2000,14,FALSE)</f>
        <v>#N/A</v>
      </c>
      <c r="M80" s="45" t="e">
        <f>VLOOKUP($A80,'Doanh thu'!$A$3:$Q$2000,15,FALSE)</f>
        <v>#N/A</v>
      </c>
      <c r="N80" s="45" t="e">
        <f>VLOOKUP($A80,'Doanh thu'!$A$3:$Q$2000,16,FALSE)</f>
        <v>#N/A</v>
      </c>
      <c r="O80" s="45" t="e">
        <f>VLOOKUP($A80,'Doanh thu'!$A$3:$Q$2000,17,FALSE)</f>
        <v>#N/A</v>
      </c>
      <c r="P80" s="45" t="e">
        <f>VLOOKUP($A80,LNST!$A$3:$R$1635,14,FALSE)</f>
        <v>#N/A</v>
      </c>
      <c r="Q80" s="45" t="e">
        <f>VLOOKUP($A80,LNST!$A$3:$R$1635,15,FALSE)</f>
        <v>#N/A</v>
      </c>
      <c r="R80" s="45" t="e">
        <f>VLOOKUP($A80,LNST!$A$3:$R$1635,16,FALSE)</f>
        <v>#N/A</v>
      </c>
      <c r="S80" s="45" t="e">
        <f>VLOOKUP($A80,LNST!$A$3:$R$1635,17,FALSE)</f>
        <v>#N/A</v>
      </c>
      <c r="T80" s="45" t="e">
        <f>VLOOKUP($A80,LNG!$A$2:$H$1999,4,FALSE)/(D80*10^9)</f>
        <v>#N/A</v>
      </c>
      <c r="U80" s="45" t="e">
        <f>VLOOKUP($A80,LNG!$A$2:$H$1999,5,FALSE)/(E80*10^9)</f>
        <v>#N/A</v>
      </c>
      <c r="V80" s="45" t="e">
        <f>VLOOKUP($A80,LNG!$A$2:$H$1999,6,FALSE)/(F80*10^9)</f>
        <v>#N/A</v>
      </c>
      <c r="W80" s="45" t="e">
        <f>VLOOKUP($A80,LNG!$A$2:$H$1999,7,FALSE)/(G80*10^9)</f>
        <v>#N/A</v>
      </c>
      <c r="X80" s="45" t="e">
        <f>VLOOKUP($A80,'LNST năm'!$A$2:$I$2000,8,FALSE)</f>
        <v>#N/A</v>
      </c>
      <c r="Y80" s="45" t="e">
        <f>VLOOKUP($A80,'LNST năm'!$A$2:$I$2000,9,FALSE)</f>
        <v>#N/A</v>
      </c>
      <c r="Z80" s="46" t="e">
        <f>VLOOKUP($A80,LNG!$A$2:$H$1999,9,FALSE)</f>
        <v>#N/A</v>
      </c>
      <c r="AA80" s="162" t="e">
        <f>VLOOKUP($A80,'GIÁ CP'!$A$2:$D$2000,4,FALSE)/Z80</f>
        <v>#N/A</v>
      </c>
    </row>
    <row r="81" spans="1:27" hidden="1">
      <c r="A81" s="18" t="s">
        <v>837</v>
      </c>
      <c r="B81" s="18" t="s">
        <v>2572</v>
      </c>
      <c r="C81" s="154" t="str">
        <f>VLOOKUP(A81,'GIÁ CP'!$K$2:$M$2000,3,FALSE)</f>
        <v xml:space="preserve">Bán lẻ phức hợp </v>
      </c>
      <c r="D81" s="43">
        <f>VLOOKUP($A81,'Doanh thu'!$A$3:$Q$2000,9,FALSE)/1000000000</f>
        <v>18.484688922</v>
      </c>
      <c r="E81" s="43">
        <f>VLOOKUP($A81,'Doanh thu'!$A$3:$Q$2000,10,FALSE)/1000000000</f>
        <v>22.222122474999999</v>
      </c>
      <c r="F81" s="43">
        <f>VLOOKUP($A81,'Doanh thu'!$A$3:$Q$2000,11,FALSE)/1000000000</f>
        <v>19.880441050999998</v>
      </c>
      <c r="G81" s="43">
        <f>VLOOKUP($A81,'Doanh thu'!$A$3:$Q$2000,12,FALSE)/1000000000</f>
        <v>14.202922001999999</v>
      </c>
      <c r="H81" s="43">
        <f>VLOOKUP($A81,LNST!$A$3:$Q$1635,9,FALSE)/1000000000</f>
        <v>3.6947835999999998E-2</v>
      </c>
      <c r="I81" s="43">
        <f>VLOOKUP($A81,LNST!$A$3:$Q$1635,10,FALSE)/1000000000</f>
        <v>0.16562940500000001</v>
      </c>
      <c r="J81" s="43">
        <f>VLOOKUP($A81,LNST!$A$3:$Q$1635,11,FALSE)/1000000000</f>
        <v>1.8733804999999999E-2</v>
      </c>
      <c r="K81" s="43">
        <f>VLOOKUP($A81,LNST!$A$3:$Q$1635,12,FALSE)/1000000000</f>
        <v>0.19465653499999999</v>
      </c>
      <c r="L81" s="45">
        <f>VLOOKUP($A81,'Doanh thu'!$A$3:$Q$2000,14,FALSE)</f>
        <v>-7.2015989333893554E-3</v>
      </c>
      <c r="M81" s="45">
        <f>VLOOKUP($A81,'Doanh thu'!$A$3:$Q$2000,15,FALSE)</f>
        <v>-0.23438521397184595</v>
      </c>
      <c r="N81" s="45">
        <f>VLOOKUP($A81,'Doanh thu'!$A$3:$Q$2000,16,FALSE)</f>
        <v>-0.24344259347138847</v>
      </c>
      <c r="O81" s="45">
        <f>VLOOKUP($A81,'Doanh thu'!$A$3:$Q$2000,17,FALSE)</f>
        <v>-0.24375981900877139</v>
      </c>
      <c r="P81" s="45">
        <f>VLOOKUP($A81,LNST!$A$3:$R$1635,14,FALSE)</f>
        <v>-0.45270085210950928</v>
      </c>
      <c r="Q81" s="45">
        <f>VLOOKUP($A81,LNST!$A$3:$R$1635,15,FALSE)</f>
        <v>3.0841254214901799</v>
      </c>
      <c r="R81" s="45">
        <f>VLOOKUP($A81,LNST!$A$3:$R$1635,16,FALSE)</f>
        <v>15.851250679130281</v>
      </c>
      <c r="S81" s="45">
        <f>VLOOKUP($A81,LNST!$A$3:$R$1635,17,FALSE)</f>
        <v>19.561722867702617</v>
      </c>
      <c r="T81" s="45">
        <f>VLOOKUP($A81,LNG!$A$2:$H$1999,4,FALSE)/(D81*10^9)</f>
        <v>5.2477268137604421E-2</v>
      </c>
      <c r="U81" s="45">
        <f>VLOOKUP($A81,LNG!$A$2:$H$1999,5,FALSE)/(E81*10^9)</f>
        <v>4.911455893683711E-2</v>
      </c>
      <c r="V81" s="45">
        <f>VLOOKUP($A81,LNG!$A$2:$H$1999,6,FALSE)/(F81*10^9)</f>
        <v>6.4267903499843737E-2</v>
      </c>
      <c r="W81" s="45">
        <f>VLOOKUP($A81,LNG!$A$2:$H$1999,7,FALSE)/(G81*10^9)</f>
        <v>6.7128072509709188E-2</v>
      </c>
      <c r="X81" s="45">
        <f>VLOOKUP($A81,'LNST năm'!$A$2:$I$2000,8,FALSE)</f>
        <v>12.927703408151695</v>
      </c>
      <c r="Y81" s="45">
        <f>VLOOKUP($A81,'LNST năm'!$A$2:$I$2000,9,FALSE)</f>
        <v>4.9513339552003091</v>
      </c>
      <c r="Z81" s="46" t="e">
        <f>VLOOKUP($A81,LNG!$A$2:$H$1999,9,FALSE)</f>
        <v>#REF!</v>
      </c>
      <c r="AA81" s="162" t="e">
        <f>VLOOKUP($A81,'GIÁ CP'!$A$2:$D$2000,4,FALSE)/Z81</f>
        <v>#REF!</v>
      </c>
    </row>
    <row r="82" spans="1:27" hidden="1">
      <c r="A82" s="18" t="s">
        <v>1515</v>
      </c>
      <c r="B82" s="18" t="s">
        <v>3344</v>
      </c>
      <c r="C82" s="154" t="str">
        <f>VLOOKUP(A82,'GIÁ CP'!$K$2:$M$2000,3,FALSE)</f>
        <v xml:space="preserve">Dược phẩm </v>
      </c>
      <c r="D82" s="43">
        <f>VLOOKUP($A82,'Doanh thu'!$A$3:$Q$2000,9,FALSE)/1000000000</f>
        <v>0</v>
      </c>
      <c r="E82" s="43">
        <f>VLOOKUP($A82,'Doanh thu'!$A$3:$Q$2000,10,FALSE)/1000000000</f>
        <v>0</v>
      </c>
      <c r="F82" s="43">
        <f>VLOOKUP($A82,'Doanh thu'!$A$3:$Q$2000,11,FALSE)/1000000000</f>
        <v>0</v>
      </c>
      <c r="G82" s="43">
        <f>VLOOKUP($A82,'Doanh thu'!$A$3:$Q$2000,12,FALSE)/1000000000</f>
        <v>0</v>
      </c>
      <c r="H82" s="43">
        <f>VLOOKUP($A82,LNST!$A$3:$Q$1635,9,FALSE)/1000000000</f>
        <v>0</v>
      </c>
      <c r="I82" s="43">
        <f>VLOOKUP($A82,LNST!$A$3:$Q$1635,10,FALSE)/1000000000</f>
        <v>0</v>
      </c>
      <c r="J82" s="43">
        <f>VLOOKUP($A82,LNST!$A$3:$Q$1635,11,FALSE)/1000000000</f>
        <v>0</v>
      </c>
      <c r="K82" s="43">
        <f>VLOOKUP($A82,LNST!$A$3:$Q$1635,12,FALSE)/1000000000</f>
        <v>0</v>
      </c>
      <c r="L82" s="45" t="e">
        <f>VLOOKUP($A82,'Doanh thu'!$A$3:$Q$2000,14,FALSE)</f>
        <v>#DIV/0!</v>
      </c>
      <c r="M82" s="45" t="e">
        <f>VLOOKUP($A82,'Doanh thu'!$A$3:$Q$2000,15,FALSE)</f>
        <v>#DIV/0!</v>
      </c>
      <c r="N82" s="45" t="e">
        <f>VLOOKUP($A82,'Doanh thu'!$A$3:$Q$2000,16,FALSE)</f>
        <v>#DIV/0!</v>
      </c>
      <c r="O82" s="45" t="e">
        <f>VLOOKUP($A82,'Doanh thu'!$A$3:$Q$2000,17,FALSE)</f>
        <v>#DIV/0!</v>
      </c>
      <c r="P82" s="45" t="e">
        <f>VLOOKUP($A82,LNST!$A$3:$R$1635,14,FALSE)</f>
        <v>#DIV/0!</v>
      </c>
      <c r="Q82" s="45" t="e">
        <f>VLOOKUP($A82,LNST!$A$3:$R$1635,15,FALSE)</f>
        <v>#DIV/0!</v>
      </c>
      <c r="R82" s="45" t="e">
        <f>VLOOKUP($A82,LNST!$A$3:$R$1635,16,FALSE)</f>
        <v>#DIV/0!</v>
      </c>
      <c r="S82" s="45" t="e">
        <f>VLOOKUP($A82,LNST!$A$3:$R$1635,17,FALSE)</f>
        <v>#DIV/0!</v>
      </c>
      <c r="T82" s="45" t="e">
        <f>VLOOKUP($A82,LNG!$A$2:$H$1999,4,FALSE)/(D82*10^9)</f>
        <v>#DIV/0!</v>
      </c>
      <c r="U82" s="45" t="e">
        <f>VLOOKUP($A82,LNG!$A$2:$H$1999,5,FALSE)/(E82*10^9)</f>
        <v>#DIV/0!</v>
      </c>
      <c r="V82" s="45" t="e">
        <f>VLOOKUP($A82,LNG!$A$2:$H$1999,6,FALSE)/(F82*10^9)</f>
        <v>#DIV/0!</v>
      </c>
      <c r="W82" s="45" t="e">
        <f>VLOOKUP($A82,LNG!$A$2:$H$1999,7,FALSE)/(G82*10^9)</f>
        <v>#DIV/0!</v>
      </c>
      <c r="X82" s="45">
        <f>VLOOKUP($A82,'LNST năm'!$A$2:$I$2000,8,FALSE)</f>
        <v>-1</v>
      </c>
      <c r="Y82" s="45">
        <f>VLOOKUP($A82,'LNST năm'!$A$2:$I$2000,9,FALSE)</f>
        <v>-1</v>
      </c>
      <c r="Z82" s="46" t="e">
        <f>VLOOKUP($A82,LNG!$A$2:$H$1999,9,FALSE)</f>
        <v>#REF!</v>
      </c>
      <c r="AA82" s="162" t="e">
        <f>VLOOKUP($A82,'GIÁ CP'!$A$2:$D$2000,4,FALSE)/Z82</f>
        <v>#REF!</v>
      </c>
    </row>
    <row r="83" spans="1:27" hidden="1">
      <c r="A83" s="18" t="s">
        <v>1056</v>
      </c>
      <c r="B83" s="18" t="s">
        <v>2573</v>
      </c>
      <c r="C83" s="154" t="str">
        <f>VLOOKUP(A83,'GIÁ CP'!$K$2:$M$2000,3,FALSE)</f>
        <v xml:space="preserve">Nuôi trồng nông &amp; hải sản </v>
      </c>
      <c r="D83" s="43" t="e">
        <f>VLOOKUP($A83,'Doanh thu'!$A$3:$Q$2000,9,FALSE)/1000000000</f>
        <v>#N/A</v>
      </c>
      <c r="E83" s="43" t="e">
        <f>VLOOKUP($A83,'Doanh thu'!$A$3:$Q$2000,10,FALSE)/1000000000</f>
        <v>#N/A</v>
      </c>
      <c r="F83" s="43" t="e">
        <f>VLOOKUP($A83,'Doanh thu'!$A$3:$Q$2000,11,FALSE)/1000000000</f>
        <v>#N/A</v>
      </c>
      <c r="G83" s="43" t="e">
        <f>VLOOKUP($A83,'Doanh thu'!$A$3:$Q$2000,12,FALSE)/1000000000</f>
        <v>#N/A</v>
      </c>
      <c r="H83" s="43" t="e">
        <f>VLOOKUP($A83,LNST!$A$3:$Q$1635,9,FALSE)/1000000000</f>
        <v>#N/A</v>
      </c>
      <c r="I83" s="43" t="e">
        <f>VLOOKUP($A83,LNST!$A$3:$Q$1635,10,FALSE)/1000000000</f>
        <v>#N/A</v>
      </c>
      <c r="J83" s="43" t="e">
        <f>VLOOKUP($A83,LNST!$A$3:$Q$1635,11,FALSE)/1000000000</f>
        <v>#N/A</v>
      </c>
      <c r="K83" s="43" t="e">
        <f>VLOOKUP($A83,LNST!$A$3:$Q$1635,12,FALSE)/1000000000</f>
        <v>#N/A</v>
      </c>
      <c r="L83" s="45" t="e">
        <f>VLOOKUP($A83,'Doanh thu'!$A$3:$Q$2000,14,FALSE)</f>
        <v>#N/A</v>
      </c>
      <c r="M83" s="45" t="e">
        <f>VLOOKUP($A83,'Doanh thu'!$A$3:$Q$2000,15,FALSE)</f>
        <v>#N/A</v>
      </c>
      <c r="N83" s="45" t="e">
        <f>VLOOKUP($A83,'Doanh thu'!$A$3:$Q$2000,16,FALSE)</f>
        <v>#N/A</v>
      </c>
      <c r="O83" s="45" t="e">
        <f>VLOOKUP($A83,'Doanh thu'!$A$3:$Q$2000,17,FALSE)</f>
        <v>#N/A</v>
      </c>
      <c r="P83" s="45" t="e">
        <f>VLOOKUP($A83,LNST!$A$3:$R$1635,14,FALSE)</f>
        <v>#N/A</v>
      </c>
      <c r="Q83" s="45" t="e">
        <f>VLOOKUP($A83,LNST!$A$3:$R$1635,15,FALSE)</f>
        <v>#N/A</v>
      </c>
      <c r="R83" s="45" t="e">
        <f>VLOOKUP($A83,LNST!$A$3:$R$1635,16,FALSE)</f>
        <v>#N/A</v>
      </c>
      <c r="S83" s="45" t="e">
        <f>VLOOKUP($A83,LNST!$A$3:$R$1635,17,FALSE)</f>
        <v>#N/A</v>
      </c>
      <c r="T83" s="45" t="e">
        <f>VLOOKUP($A83,LNG!$A$2:$H$1999,4,FALSE)/(D83*10^9)</f>
        <v>#N/A</v>
      </c>
      <c r="U83" s="45" t="e">
        <f>VLOOKUP($A83,LNG!$A$2:$H$1999,5,FALSE)/(E83*10^9)</f>
        <v>#N/A</v>
      </c>
      <c r="V83" s="45" t="e">
        <f>VLOOKUP($A83,LNG!$A$2:$H$1999,6,FALSE)/(F83*10^9)</f>
        <v>#N/A</v>
      </c>
      <c r="W83" s="45" t="e">
        <f>VLOOKUP($A83,LNG!$A$2:$H$1999,7,FALSE)/(G83*10^9)</f>
        <v>#N/A</v>
      </c>
      <c r="X83" s="45" t="e">
        <f>VLOOKUP($A83,'LNST năm'!$A$2:$I$2000,8,FALSE)</f>
        <v>#N/A</v>
      </c>
      <c r="Y83" s="45" t="e">
        <f>VLOOKUP($A83,'LNST năm'!$A$2:$I$2000,9,FALSE)</f>
        <v>#N/A</v>
      </c>
      <c r="Z83" s="46" t="e">
        <f>VLOOKUP($A83,LNG!$A$2:$H$1999,9,FALSE)</f>
        <v>#N/A</v>
      </c>
      <c r="AA83" s="162" t="e">
        <f>VLOOKUP($A83,'GIÁ CP'!$A$2:$D$2000,4,FALSE)/Z83</f>
        <v>#N/A</v>
      </c>
    </row>
    <row r="84" spans="1:27" hidden="1">
      <c r="A84" s="18" t="s">
        <v>3510</v>
      </c>
      <c r="B84" s="18" t="s">
        <v>3511</v>
      </c>
      <c r="C84" s="154" t="str">
        <f>VLOOKUP(A84,'GIÁ CP'!$K$2:$M$2000,3,FALSE)</f>
        <v xml:space="preserve">Đào tạo &amp; Việc làm </v>
      </c>
      <c r="D84" s="43">
        <f>VLOOKUP($A84,'Doanh thu'!$A$3:$Q$2000,9,FALSE)/1000000000</f>
        <v>0</v>
      </c>
      <c r="E84" s="43">
        <f>VLOOKUP($A84,'Doanh thu'!$A$3:$Q$2000,10,FALSE)/1000000000</f>
        <v>0</v>
      </c>
      <c r="F84" s="43">
        <f>VLOOKUP($A84,'Doanh thu'!$A$3:$Q$2000,11,FALSE)/1000000000</f>
        <v>0</v>
      </c>
      <c r="G84" s="43">
        <f>VLOOKUP($A84,'Doanh thu'!$A$3:$Q$2000,12,FALSE)/1000000000</f>
        <v>0</v>
      </c>
      <c r="H84" s="43">
        <f>VLOOKUP($A84,LNST!$A$3:$Q$1635,9,FALSE)/1000000000</f>
        <v>0</v>
      </c>
      <c r="I84" s="43">
        <f>VLOOKUP($A84,LNST!$A$3:$Q$1635,10,FALSE)/1000000000</f>
        <v>0</v>
      </c>
      <c r="J84" s="43">
        <f>VLOOKUP($A84,LNST!$A$3:$Q$1635,11,FALSE)/1000000000</f>
        <v>0</v>
      </c>
      <c r="K84" s="43">
        <f>VLOOKUP($A84,LNST!$A$3:$Q$1635,12,FALSE)/1000000000</f>
        <v>0</v>
      </c>
      <c r="L84" s="45" t="e">
        <f>VLOOKUP($A84,'Doanh thu'!$A$3:$Q$2000,14,FALSE)</f>
        <v>#DIV/0!</v>
      </c>
      <c r="M84" s="45" t="e">
        <f>VLOOKUP($A84,'Doanh thu'!$A$3:$Q$2000,15,FALSE)</f>
        <v>#DIV/0!</v>
      </c>
      <c r="N84" s="45" t="e">
        <f>VLOOKUP($A84,'Doanh thu'!$A$3:$Q$2000,16,FALSE)</f>
        <v>#DIV/0!</v>
      </c>
      <c r="O84" s="45" t="e">
        <f>VLOOKUP($A84,'Doanh thu'!$A$3:$Q$2000,17,FALSE)</f>
        <v>#DIV/0!</v>
      </c>
      <c r="P84" s="45" t="e">
        <f>VLOOKUP($A84,LNST!$A$3:$R$1635,14,FALSE)</f>
        <v>#DIV/0!</v>
      </c>
      <c r="Q84" s="45" t="e">
        <f>VLOOKUP($A84,LNST!$A$3:$R$1635,15,FALSE)</f>
        <v>#DIV/0!</v>
      </c>
      <c r="R84" s="45" t="e">
        <f>VLOOKUP($A84,LNST!$A$3:$R$1635,16,FALSE)</f>
        <v>#DIV/0!</v>
      </c>
      <c r="S84" s="45" t="e">
        <f>VLOOKUP($A84,LNST!$A$3:$R$1635,17,FALSE)</f>
        <v>#DIV/0!</v>
      </c>
      <c r="T84" s="45" t="e">
        <f>VLOOKUP($A84,LNG!$A$2:$H$1999,4,FALSE)/(D84*10^9)</f>
        <v>#DIV/0!</v>
      </c>
      <c r="U84" s="45" t="e">
        <f>VLOOKUP($A84,LNG!$A$2:$H$1999,5,FALSE)/(E84*10^9)</f>
        <v>#DIV/0!</v>
      </c>
      <c r="V84" s="45" t="e">
        <f>VLOOKUP($A84,LNG!$A$2:$H$1999,6,FALSE)/(F84*10^9)</f>
        <v>#DIV/0!</v>
      </c>
      <c r="W84" s="45" t="e">
        <f>VLOOKUP($A84,LNG!$A$2:$H$1999,7,FALSE)/(G84*10^9)</f>
        <v>#DIV/0!</v>
      </c>
      <c r="X84" s="45">
        <f>VLOOKUP($A84,'LNST năm'!$A$2:$I$2000,8,FALSE)</f>
        <v>-1</v>
      </c>
      <c r="Y84" s="45">
        <f>VLOOKUP($A84,'LNST năm'!$A$2:$I$2000,9,FALSE)</f>
        <v>0.25992104989487319</v>
      </c>
      <c r="Z84" s="46" t="e">
        <f>VLOOKUP($A84,LNG!$A$2:$H$1999,9,FALSE)</f>
        <v>#REF!</v>
      </c>
      <c r="AA84" s="162" t="e">
        <f>VLOOKUP($A84,'GIÁ CP'!$A$2:$D$2000,4,FALSE)/Z84</f>
        <v>#REF!</v>
      </c>
    </row>
    <row r="85" spans="1:27" hidden="1">
      <c r="A85" s="18" t="s">
        <v>1059</v>
      </c>
      <c r="B85" s="18" t="s">
        <v>2580</v>
      </c>
      <c r="C85" s="154" t="str">
        <f>VLOOKUP(A85,'GIÁ CP'!$K$2:$M$2000,3,FALSE)</f>
        <v xml:space="preserve">Xây dựng </v>
      </c>
      <c r="D85" s="43">
        <f>VLOOKUP($A85,'Doanh thu'!$A$3:$Q$2000,9,FALSE)/1000000000</f>
        <v>0</v>
      </c>
      <c r="E85" s="43">
        <f>VLOOKUP($A85,'Doanh thu'!$A$3:$Q$2000,10,FALSE)/1000000000</f>
        <v>0</v>
      </c>
      <c r="F85" s="43">
        <f>VLOOKUP($A85,'Doanh thu'!$A$3:$Q$2000,11,FALSE)/1000000000</f>
        <v>0</v>
      </c>
      <c r="G85" s="43">
        <f>VLOOKUP($A85,'Doanh thu'!$A$3:$Q$2000,12,FALSE)/1000000000</f>
        <v>0</v>
      </c>
      <c r="H85" s="43">
        <f>VLOOKUP($A85,LNST!$A$3:$Q$1635,9,FALSE)/1000000000</f>
        <v>0</v>
      </c>
      <c r="I85" s="43">
        <f>VLOOKUP($A85,LNST!$A$3:$Q$1635,10,FALSE)/1000000000</f>
        <v>0</v>
      </c>
      <c r="J85" s="43">
        <f>VLOOKUP($A85,LNST!$A$3:$Q$1635,11,FALSE)/1000000000</f>
        <v>0</v>
      </c>
      <c r="K85" s="43">
        <f>VLOOKUP($A85,LNST!$A$3:$Q$1635,12,FALSE)/1000000000</f>
        <v>0</v>
      </c>
      <c r="L85" s="45" t="e">
        <f>VLOOKUP($A85,'Doanh thu'!$A$3:$Q$2000,14,FALSE)</f>
        <v>#DIV/0!</v>
      </c>
      <c r="M85" s="45" t="e">
        <f>VLOOKUP($A85,'Doanh thu'!$A$3:$Q$2000,15,FALSE)</f>
        <v>#DIV/0!</v>
      </c>
      <c r="N85" s="45" t="e">
        <f>VLOOKUP($A85,'Doanh thu'!$A$3:$Q$2000,16,FALSE)</f>
        <v>#DIV/0!</v>
      </c>
      <c r="O85" s="45" t="e">
        <f>VLOOKUP($A85,'Doanh thu'!$A$3:$Q$2000,17,FALSE)</f>
        <v>#DIV/0!</v>
      </c>
      <c r="P85" s="45" t="e">
        <f>VLOOKUP($A85,LNST!$A$3:$R$1635,14,FALSE)</f>
        <v>#DIV/0!</v>
      </c>
      <c r="Q85" s="45" t="e">
        <f>VLOOKUP($A85,LNST!$A$3:$R$1635,15,FALSE)</f>
        <v>#DIV/0!</v>
      </c>
      <c r="R85" s="45" t="e">
        <f>VLOOKUP($A85,LNST!$A$3:$R$1635,16,FALSE)</f>
        <v>#DIV/0!</v>
      </c>
      <c r="S85" s="45" t="e">
        <f>VLOOKUP($A85,LNST!$A$3:$R$1635,17,FALSE)</f>
        <v>#DIV/0!</v>
      </c>
      <c r="T85" s="45" t="e">
        <f>VLOOKUP($A85,LNG!$A$2:$H$1999,4,FALSE)/(D85*10^9)</f>
        <v>#DIV/0!</v>
      </c>
      <c r="U85" s="45" t="e">
        <f>VLOOKUP($A85,LNG!$A$2:$H$1999,5,FALSE)/(E85*10^9)</f>
        <v>#DIV/0!</v>
      </c>
      <c r="V85" s="45" t="e">
        <f>VLOOKUP($A85,LNG!$A$2:$H$1999,6,FALSE)/(F85*10^9)</f>
        <v>#DIV/0!</v>
      </c>
      <c r="W85" s="45" t="e">
        <f>VLOOKUP($A85,LNG!$A$2:$H$1999,7,FALSE)/(G85*10^9)</f>
        <v>#DIV/0!</v>
      </c>
      <c r="X85" s="45">
        <f>VLOOKUP($A85,'LNST năm'!$A$2:$I$2000,8,FALSE)</f>
        <v>-1</v>
      </c>
      <c r="Y85" s="45">
        <f>VLOOKUP($A85,'LNST năm'!$A$2:$I$2000,9,FALSE)</f>
        <v>-1</v>
      </c>
      <c r="Z85" s="46" t="e">
        <f>VLOOKUP($A85,LNG!$A$2:$H$1999,9,FALSE)</f>
        <v>#REF!</v>
      </c>
      <c r="AA85" s="162" t="e">
        <f>VLOOKUP($A85,'GIÁ CP'!$A$2:$D$2000,4,FALSE)/Z85</f>
        <v>#REF!</v>
      </c>
    </row>
    <row r="86" spans="1:27" hidden="1">
      <c r="A86" s="18" t="s">
        <v>1060</v>
      </c>
      <c r="B86" s="18" t="s">
        <v>2581</v>
      </c>
      <c r="C86" s="154" t="str">
        <f>VLOOKUP(A86,'GIÁ CP'!$K$2:$M$2000,3,FALSE)</f>
        <v xml:space="preserve">Vật liệu xây dựng &amp; Nội thất </v>
      </c>
      <c r="D86" s="43">
        <f>VLOOKUP($A86,'Doanh thu'!$A$3:$Q$2000,9,FALSE)/1000000000</f>
        <v>0</v>
      </c>
      <c r="E86" s="43">
        <f>VLOOKUP($A86,'Doanh thu'!$A$3:$Q$2000,10,FALSE)/1000000000</f>
        <v>0</v>
      </c>
      <c r="F86" s="43">
        <f>VLOOKUP($A86,'Doanh thu'!$A$3:$Q$2000,11,FALSE)/1000000000</f>
        <v>0</v>
      </c>
      <c r="G86" s="43">
        <f>VLOOKUP($A86,'Doanh thu'!$A$3:$Q$2000,12,FALSE)/1000000000</f>
        <v>0</v>
      </c>
      <c r="H86" s="43">
        <f>VLOOKUP($A86,LNST!$A$3:$Q$1635,9,FALSE)/1000000000</f>
        <v>0</v>
      </c>
      <c r="I86" s="43">
        <f>VLOOKUP($A86,LNST!$A$3:$Q$1635,10,FALSE)/1000000000</f>
        <v>0</v>
      </c>
      <c r="J86" s="43">
        <f>VLOOKUP($A86,LNST!$A$3:$Q$1635,11,FALSE)/1000000000</f>
        <v>0</v>
      </c>
      <c r="K86" s="43">
        <f>VLOOKUP($A86,LNST!$A$3:$Q$1635,12,FALSE)/1000000000</f>
        <v>0</v>
      </c>
      <c r="L86" s="45" t="e">
        <f>VLOOKUP($A86,'Doanh thu'!$A$3:$Q$2000,14,FALSE)</f>
        <v>#DIV/0!</v>
      </c>
      <c r="M86" s="45" t="e">
        <f>VLOOKUP($A86,'Doanh thu'!$A$3:$Q$2000,15,FALSE)</f>
        <v>#DIV/0!</v>
      </c>
      <c r="N86" s="45" t="e">
        <f>VLOOKUP($A86,'Doanh thu'!$A$3:$Q$2000,16,FALSE)</f>
        <v>#DIV/0!</v>
      </c>
      <c r="O86" s="45" t="e">
        <f>VLOOKUP($A86,'Doanh thu'!$A$3:$Q$2000,17,FALSE)</f>
        <v>#DIV/0!</v>
      </c>
      <c r="P86" s="45" t="e">
        <f>VLOOKUP($A86,LNST!$A$3:$R$1635,14,FALSE)</f>
        <v>#DIV/0!</v>
      </c>
      <c r="Q86" s="45" t="e">
        <f>VLOOKUP($A86,LNST!$A$3:$R$1635,15,FALSE)</f>
        <v>#DIV/0!</v>
      </c>
      <c r="R86" s="45" t="e">
        <f>VLOOKUP($A86,LNST!$A$3:$R$1635,16,FALSE)</f>
        <v>#DIV/0!</v>
      </c>
      <c r="S86" s="45" t="e">
        <f>VLOOKUP($A86,LNST!$A$3:$R$1635,17,FALSE)</f>
        <v>#DIV/0!</v>
      </c>
      <c r="T86" s="45" t="e">
        <f>VLOOKUP($A86,LNG!$A$2:$H$1999,4,FALSE)/(D86*10^9)</f>
        <v>#DIV/0!</v>
      </c>
      <c r="U86" s="45" t="e">
        <f>VLOOKUP($A86,LNG!$A$2:$H$1999,5,FALSE)/(E86*10^9)</f>
        <v>#DIV/0!</v>
      </c>
      <c r="V86" s="45" t="e">
        <f>VLOOKUP($A86,LNG!$A$2:$H$1999,6,FALSE)/(F86*10^9)</f>
        <v>#DIV/0!</v>
      </c>
      <c r="W86" s="45" t="e">
        <f>VLOOKUP($A86,LNG!$A$2:$H$1999,7,FALSE)/(G86*10^9)</f>
        <v>#DIV/0!</v>
      </c>
      <c r="X86" s="45">
        <f>VLOOKUP($A86,'LNST năm'!$A$2:$I$2000,8,FALSE)</f>
        <v>-1</v>
      </c>
      <c r="Y86" s="45">
        <f>VLOOKUP($A86,'LNST năm'!$A$2:$I$2000,9,FALSE)</f>
        <v>-1</v>
      </c>
      <c r="Z86" s="46" t="e">
        <f>VLOOKUP($A86,LNG!$A$2:$H$1999,9,FALSE)</f>
        <v>#REF!</v>
      </c>
      <c r="AA86" s="162" t="e">
        <f>VLOOKUP($A86,'GIÁ CP'!$A$2:$D$2000,4,FALSE)/Z86</f>
        <v>#REF!</v>
      </c>
    </row>
    <row r="87" spans="1:27" hidden="1">
      <c r="A87" s="18" t="s">
        <v>867</v>
      </c>
      <c r="B87" s="18" t="s">
        <v>2583</v>
      </c>
      <c r="C87" s="154" t="str">
        <f>VLOOKUP(A87,'GIÁ CP'!$K$2:$M$2000,3,FALSE)</f>
        <v xml:space="preserve">Xây dựng </v>
      </c>
      <c r="D87" s="43">
        <f>VLOOKUP($A87,'Doanh thu'!$A$3:$Q$2000,9,FALSE)/1000000000</f>
        <v>0</v>
      </c>
      <c r="E87" s="43">
        <f>VLOOKUP($A87,'Doanh thu'!$A$3:$Q$2000,10,FALSE)/1000000000</f>
        <v>0</v>
      </c>
      <c r="F87" s="43">
        <f>VLOOKUP($A87,'Doanh thu'!$A$3:$Q$2000,11,FALSE)/1000000000</f>
        <v>0</v>
      </c>
      <c r="G87" s="43">
        <f>VLOOKUP($A87,'Doanh thu'!$A$3:$Q$2000,12,FALSE)/1000000000</f>
        <v>0</v>
      </c>
      <c r="H87" s="43">
        <f>VLOOKUP($A87,LNST!$A$3:$Q$1635,9,FALSE)/1000000000</f>
        <v>0</v>
      </c>
      <c r="I87" s="43">
        <f>VLOOKUP($A87,LNST!$A$3:$Q$1635,10,FALSE)/1000000000</f>
        <v>0</v>
      </c>
      <c r="J87" s="43">
        <f>VLOOKUP($A87,LNST!$A$3:$Q$1635,11,FALSE)/1000000000</f>
        <v>0</v>
      </c>
      <c r="K87" s="43">
        <f>VLOOKUP($A87,LNST!$A$3:$Q$1635,12,FALSE)/1000000000</f>
        <v>0</v>
      </c>
      <c r="L87" s="45" t="e">
        <f>VLOOKUP($A87,'Doanh thu'!$A$3:$Q$2000,14,FALSE)</f>
        <v>#DIV/0!</v>
      </c>
      <c r="M87" s="45" t="e">
        <f>VLOOKUP($A87,'Doanh thu'!$A$3:$Q$2000,15,FALSE)</f>
        <v>#DIV/0!</v>
      </c>
      <c r="N87" s="45" t="e">
        <f>VLOOKUP($A87,'Doanh thu'!$A$3:$Q$2000,16,FALSE)</f>
        <v>#DIV/0!</v>
      </c>
      <c r="O87" s="45" t="e">
        <f>VLOOKUP($A87,'Doanh thu'!$A$3:$Q$2000,17,FALSE)</f>
        <v>#DIV/0!</v>
      </c>
      <c r="P87" s="45" t="e">
        <f>VLOOKUP($A87,LNST!$A$3:$R$1635,14,FALSE)</f>
        <v>#DIV/0!</v>
      </c>
      <c r="Q87" s="45" t="e">
        <f>VLOOKUP($A87,LNST!$A$3:$R$1635,15,FALSE)</f>
        <v>#DIV/0!</v>
      </c>
      <c r="R87" s="45" t="e">
        <f>VLOOKUP($A87,LNST!$A$3:$R$1635,16,FALSE)</f>
        <v>#DIV/0!</v>
      </c>
      <c r="S87" s="45" t="e">
        <f>VLOOKUP($A87,LNST!$A$3:$R$1635,17,FALSE)</f>
        <v>#DIV/0!</v>
      </c>
      <c r="T87" s="45" t="e">
        <f>VLOOKUP($A87,LNG!$A$2:$H$1999,4,FALSE)/(D87*10^9)</f>
        <v>#DIV/0!</v>
      </c>
      <c r="U87" s="45" t="e">
        <f>VLOOKUP($A87,LNG!$A$2:$H$1999,5,FALSE)/(E87*10^9)</f>
        <v>#DIV/0!</v>
      </c>
      <c r="V87" s="45" t="e">
        <f>VLOOKUP($A87,LNG!$A$2:$H$1999,6,FALSE)/(F87*10^9)</f>
        <v>#DIV/0!</v>
      </c>
      <c r="W87" s="45" t="e">
        <f>VLOOKUP($A87,LNG!$A$2:$H$1999,7,FALSE)/(G87*10^9)</f>
        <v>#DIV/0!</v>
      </c>
      <c r="X87" s="45">
        <f>VLOOKUP($A87,'LNST năm'!$A$2:$I$2000,8,FALSE)</f>
        <v>-1</v>
      </c>
      <c r="Y87" s="45">
        <f>VLOOKUP($A87,'LNST năm'!$A$2:$I$2000,9,FALSE)</f>
        <v>-1</v>
      </c>
      <c r="Z87" s="46" t="e">
        <f>VLOOKUP($A87,LNG!$A$2:$H$1999,9,FALSE)</f>
        <v>#REF!</v>
      </c>
      <c r="AA87" s="162" t="e">
        <f>VLOOKUP($A87,'GIÁ CP'!$A$2:$D$2000,4,FALSE)/Z87</f>
        <v>#REF!</v>
      </c>
    </row>
    <row r="88" spans="1:27" hidden="1">
      <c r="A88" s="18" t="s">
        <v>1061</v>
      </c>
      <c r="B88" s="18" t="s">
        <v>2584</v>
      </c>
      <c r="C88" s="154" t="str">
        <f>VLOOKUP(A88,'GIÁ CP'!$K$2:$M$2000,3,FALSE)</f>
        <v xml:space="preserve">Xây dựng </v>
      </c>
      <c r="D88" s="43">
        <f>VLOOKUP($A88,'Doanh thu'!$A$3:$Q$2000,9,FALSE)/1000000000</f>
        <v>0</v>
      </c>
      <c r="E88" s="43">
        <f>VLOOKUP($A88,'Doanh thu'!$A$3:$Q$2000,10,FALSE)/1000000000</f>
        <v>0</v>
      </c>
      <c r="F88" s="43">
        <f>VLOOKUP($A88,'Doanh thu'!$A$3:$Q$2000,11,FALSE)/1000000000</f>
        <v>0</v>
      </c>
      <c r="G88" s="43">
        <f>VLOOKUP($A88,'Doanh thu'!$A$3:$Q$2000,12,FALSE)/1000000000</f>
        <v>0</v>
      </c>
      <c r="H88" s="43">
        <f>VLOOKUP($A88,LNST!$A$3:$Q$1635,9,FALSE)/1000000000</f>
        <v>0</v>
      </c>
      <c r="I88" s="43">
        <f>VLOOKUP($A88,LNST!$A$3:$Q$1635,10,FALSE)/1000000000</f>
        <v>0</v>
      </c>
      <c r="J88" s="43">
        <f>VLOOKUP($A88,LNST!$A$3:$Q$1635,11,FALSE)/1000000000</f>
        <v>0</v>
      </c>
      <c r="K88" s="43">
        <f>VLOOKUP($A88,LNST!$A$3:$Q$1635,12,FALSE)/1000000000</f>
        <v>0</v>
      </c>
      <c r="L88" s="45" t="e">
        <f>VLOOKUP($A88,'Doanh thu'!$A$3:$Q$2000,14,FALSE)</f>
        <v>#DIV/0!</v>
      </c>
      <c r="M88" s="45" t="e">
        <f>VLOOKUP($A88,'Doanh thu'!$A$3:$Q$2000,15,FALSE)</f>
        <v>#DIV/0!</v>
      </c>
      <c r="N88" s="45" t="e">
        <f>VLOOKUP($A88,'Doanh thu'!$A$3:$Q$2000,16,FALSE)</f>
        <v>#DIV/0!</v>
      </c>
      <c r="O88" s="45" t="e">
        <f>VLOOKUP($A88,'Doanh thu'!$A$3:$Q$2000,17,FALSE)</f>
        <v>#DIV/0!</v>
      </c>
      <c r="P88" s="45" t="e">
        <f>VLOOKUP($A88,LNST!$A$3:$R$1635,14,FALSE)</f>
        <v>#DIV/0!</v>
      </c>
      <c r="Q88" s="45" t="e">
        <f>VLOOKUP($A88,LNST!$A$3:$R$1635,15,FALSE)</f>
        <v>#DIV/0!</v>
      </c>
      <c r="R88" s="45" t="e">
        <f>VLOOKUP($A88,LNST!$A$3:$R$1635,16,FALSE)</f>
        <v>#DIV/0!</v>
      </c>
      <c r="S88" s="45" t="e">
        <f>VLOOKUP($A88,LNST!$A$3:$R$1635,17,FALSE)</f>
        <v>#DIV/0!</v>
      </c>
      <c r="T88" s="45" t="e">
        <f>VLOOKUP($A88,LNG!$A$2:$H$1999,4,FALSE)/(D88*10^9)</f>
        <v>#DIV/0!</v>
      </c>
      <c r="U88" s="45" t="e">
        <f>VLOOKUP($A88,LNG!$A$2:$H$1999,5,FALSE)/(E88*10^9)</f>
        <v>#DIV/0!</v>
      </c>
      <c r="V88" s="45" t="e">
        <f>VLOOKUP($A88,LNG!$A$2:$H$1999,6,FALSE)/(F88*10^9)</f>
        <v>#DIV/0!</v>
      </c>
      <c r="W88" s="45" t="e">
        <f>VLOOKUP($A88,LNG!$A$2:$H$1999,7,FALSE)/(G88*10^9)</f>
        <v>#DIV/0!</v>
      </c>
      <c r="X88" s="45">
        <f>VLOOKUP($A88,'LNST năm'!$A$2:$I$2000,8,FALSE)</f>
        <v>-1</v>
      </c>
      <c r="Y88" s="45">
        <f>VLOOKUP($A88,'LNST năm'!$A$2:$I$2000,9,FALSE)</f>
        <v>-1</v>
      </c>
      <c r="Z88" s="46" t="e">
        <f>VLOOKUP($A88,LNG!$A$2:$H$1999,9,FALSE)</f>
        <v>#REF!</v>
      </c>
      <c r="AA88" s="162" t="e">
        <f>VLOOKUP($A88,'GIÁ CP'!$A$2:$D$2000,4,FALSE)/Z88</f>
        <v>#REF!</v>
      </c>
    </row>
    <row r="89" spans="1:27" hidden="1">
      <c r="A89" s="18" t="s">
        <v>1053</v>
      </c>
      <c r="B89" s="18" t="s">
        <v>2569</v>
      </c>
      <c r="C89" s="154" t="str">
        <f>VLOOKUP(A89,'GIÁ CP'!$K$2:$M$2000,3,FALSE)</f>
        <v xml:space="preserve">Xây dựng </v>
      </c>
      <c r="D89" s="43" t="e">
        <f>VLOOKUP($A89,'Doanh thu'!$A$3:$Q$2000,9,FALSE)/1000000000</f>
        <v>#N/A</v>
      </c>
      <c r="E89" s="43" t="e">
        <f>VLOOKUP($A89,'Doanh thu'!$A$3:$Q$2000,10,FALSE)/1000000000</f>
        <v>#N/A</v>
      </c>
      <c r="F89" s="43" t="e">
        <f>VLOOKUP($A89,'Doanh thu'!$A$3:$Q$2000,11,FALSE)/1000000000</f>
        <v>#N/A</v>
      </c>
      <c r="G89" s="43" t="e">
        <f>VLOOKUP($A89,'Doanh thu'!$A$3:$Q$2000,12,FALSE)/1000000000</f>
        <v>#N/A</v>
      </c>
      <c r="H89" s="43" t="e">
        <f>VLOOKUP($A89,LNST!$A$3:$Q$1635,9,FALSE)/1000000000</f>
        <v>#N/A</v>
      </c>
      <c r="I89" s="43" t="e">
        <f>VLOOKUP($A89,LNST!$A$3:$Q$1635,10,FALSE)/1000000000</f>
        <v>#N/A</v>
      </c>
      <c r="J89" s="43" t="e">
        <f>VLOOKUP($A89,LNST!$A$3:$Q$1635,11,FALSE)/1000000000</f>
        <v>#N/A</v>
      </c>
      <c r="K89" s="43" t="e">
        <f>VLOOKUP($A89,LNST!$A$3:$Q$1635,12,FALSE)/1000000000</f>
        <v>#N/A</v>
      </c>
      <c r="L89" s="45" t="e">
        <f>VLOOKUP($A89,'Doanh thu'!$A$3:$Q$2000,14,FALSE)</f>
        <v>#N/A</v>
      </c>
      <c r="M89" s="45" t="e">
        <f>VLOOKUP($A89,'Doanh thu'!$A$3:$Q$2000,15,FALSE)</f>
        <v>#N/A</v>
      </c>
      <c r="N89" s="45" t="e">
        <f>VLOOKUP($A89,'Doanh thu'!$A$3:$Q$2000,16,FALSE)</f>
        <v>#N/A</v>
      </c>
      <c r="O89" s="45" t="e">
        <f>VLOOKUP($A89,'Doanh thu'!$A$3:$Q$2000,17,FALSE)</f>
        <v>#N/A</v>
      </c>
      <c r="P89" s="45" t="e">
        <f>VLOOKUP($A89,LNST!$A$3:$R$1635,14,FALSE)</f>
        <v>#N/A</v>
      </c>
      <c r="Q89" s="45" t="e">
        <f>VLOOKUP($A89,LNST!$A$3:$R$1635,15,FALSE)</f>
        <v>#N/A</v>
      </c>
      <c r="R89" s="45" t="e">
        <f>VLOOKUP($A89,LNST!$A$3:$R$1635,16,FALSE)</f>
        <v>#N/A</v>
      </c>
      <c r="S89" s="45" t="e">
        <f>VLOOKUP($A89,LNST!$A$3:$R$1635,17,FALSE)</f>
        <v>#N/A</v>
      </c>
      <c r="T89" s="45" t="e">
        <f>VLOOKUP($A89,LNG!$A$2:$H$1999,4,FALSE)/(D89*10^9)</f>
        <v>#N/A</v>
      </c>
      <c r="U89" s="45" t="e">
        <f>VLOOKUP($A89,LNG!$A$2:$H$1999,5,FALSE)/(E89*10^9)</f>
        <v>#N/A</v>
      </c>
      <c r="V89" s="45" t="e">
        <f>VLOOKUP($A89,LNG!$A$2:$H$1999,6,FALSE)/(F89*10^9)</f>
        <v>#N/A</v>
      </c>
      <c r="W89" s="45" t="e">
        <f>VLOOKUP($A89,LNG!$A$2:$H$1999,7,FALSE)/(G89*10^9)</f>
        <v>#N/A</v>
      </c>
      <c r="X89" s="45" t="e">
        <f>VLOOKUP($A89,'LNST năm'!$A$2:$I$2000,8,FALSE)</f>
        <v>#N/A</v>
      </c>
      <c r="Y89" s="45" t="e">
        <f>VLOOKUP($A89,'LNST năm'!$A$2:$I$2000,9,FALSE)</f>
        <v>#N/A</v>
      </c>
      <c r="Z89" s="46" t="e">
        <f>VLOOKUP($A89,LNG!$A$2:$H$1999,9,FALSE)</f>
        <v>#N/A</v>
      </c>
      <c r="AA89" s="162" t="e">
        <f>VLOOKUP($A89,'GIÁ CP'!$A$2:$D$2000,4,FALSE)/Z89</f>
        <v>#N/A</v>
      </c>
    </row>
    <row r="90" spans="1:27" hidden="1">
      <c r="A90" s="18" t="s">
        <v>1055</v>
      </c>
      <c r="B90" s="18" t="s">
        <v>2571</v>
      </c>
      <c r="C90" s="154" t="str">
        <f>VLOOKUP(A90,'GIÁ CP'!$K$2:$M$2000,3,FALSE)</f>
        <v xml:space="preserve">Xây dựng </v>
      </c>
      <c r="D90" s="43" t="e">
        <f>VLOOKUP($A90,'Doanh thu'!$A$3:$Q$2000,9,FALSE)/1000000000</f>
        <v>#N/A</v>
      </c>
      <c r="E90" s="43" t="e">
        <f>VLOOKUP($A90,'Doanh thu'!$A$3:$Q$2000,10,FALSE)/1000000000</f>
        <v>#N/A</v>
      </c>
      <c r="F90" s="43" t="e">
        <f>VLOOKUP($A90,'Doanh thu'!$A$3:$Q$2000,11,FALSE)/1000000000</f>
        <v>#N/A</v>
      </c>
      <c r="G90" s="43" t="e">
        <f>VLOOKUP($A90,'Doanh thu'!$A$3:$Q$2000,12,FALSE)/1000000000</f>
        <v>#N/A</v>
      </c>
      <c r="H90" s="43" t="e">
        <f>VLOOKUP($A90,LNST!$A$3:$Q$1635,9,FALSE)/1000000000</f>
        <v>#N/A</v>
      </c>
      <c r="I90" s="43" t="e">
        <f>VLOOKUP($A90,LNST!$A$3:$Q$1635,10,FALSE)/1000000000</f>
        <v>#N/A</v>
      </c>
      <c r="J90" s="43" t="e">
        <f>VLOOKUP($A90,LNST!$A$3:$Q$1635,11,FALSE)/1000000000</f>
        <v>#N/A</v>
      </c>
      <c r="K90" s="43" t="e">
        <f>VLOOKUP($A90,LNST!$A$3:$Q$1635,12,FALSE)/1000000000</f>
        <v>#N/A</v>
      </c>
      <c r="L90" s="45" t="e">
        <f>VLOOKUP($A90,'Doanh thu'!$A$3:$Q$2000,14,FALSE)</f>
        <v>#N/A</v>
      </c>
      <c r="M90" s="45" t="e">
        <f>VLOOKUP($A90,'Doanh thu'!$A$3:$Q$2000,15,FALSE)</f>
        <v>#N/A</v>
      </c>
      <c r="N90" s="45" t="e">
        <f>VLOOKUP($A90,'Doanh thu'!$A$3:$Q$2000,16,FALSE)</f>
        <v>#N/A</v>
      </c>
      <c r="O90" s="45" t="e">
        <f>VLOOKUP($A90,'Doanh thu'!$A$3:$Q$2000,17,FALSE)</f>
        <v>#N/A</v>
      </c>
      <c r="P90" s="45" t="e">
        <f>VLOOKUP($A90,LNST!$A$3:$R$1635,14,FALSE)</f>
        <v>#N/A</v>
      </c>
      <c r="Q90" s="45" t="e">
        <f>VLOOKUP($A90,LNST!$A$3:$R$1635,15,FALSE)</f>
        <v>#N/A</v>
      </c>
      <c r="R90" s="45" t="e">
        <f>VLOOKUP($A90,LNST!$A$3:$R$1635,16,FALSE)</f>
        <v>#N/A</v>
      </c>
      <c r="S90" s="45" t="e">
        <f>VLOOKUP($A90,LNST!$A$3:$R$1635,17,FALSE)</f>
        <v>#N/A</v>
      </c>
      <c r="T90" s="45" t="e">
        <f>VLOOKUP($A90,LNG!$A$2:$H$1999,4,FALSE)/(D90*10^9)</f>
        <v>#N/A</v>
      </c>
      <c r="U90" s="45" t="e">
        <f>VLOOKUP($A90,LNG!$A$2:$H$1999,5,FALSE)/(E90*10^9)</f>
        <v>#N/A</v>
      </c>
      <c r="V90" s="45" t="e">
        <f>VLOOKUP($A90,LNG!$A$2:$H$1999,6,FALSE)/(F90*10^9)</f>
        <v>#N/A</v>
      </c>
      <c r="W90" s="45" t="e">
        <f>VLOOKUP($A90,LNG!$A$2:$H$1999,7,FALSE)/(G90*10^9)</f>
        <v>#N/A</v>
      </c>
      <c r="X90" s="45" t="e">
        <f>VLOOKUP($A90,'LNST năm'!$A$2:$I$2000,8,FALSE)</f>
        <v>#N/A</v>
      </c>
      <c r="Y90" s="45" t="e">
        <f>VLOOKUP($A90,'LNST năm'!$A$2:$I$2000,9,FALSE)</f>
        <v>#N/A</v>
      </c>
      <c r="Z90" s="46" t="e">
        <f>VLOOKUP($A90,LNG!$A$2:$H$1999,9,FALSE)</f>
        <v>#N/A</v>
      </c>
      <c r="AA90" s="162" t="e">
        <f>VLOOKUP($A90,'GIÁ CP'!$A$2:$D$2000,4,FALSE)/Z90</f>
        <v>#N/A</v>
      </c>
    </row>
    <row r="91" spans="1:27" hidden="1">
      <c r="A91" s="18" t="s">
        <v>1034</v>
      </c>
      <c r="B91" s="18" t="s">
        <v>2536</v>
      </c>
      <c r="C91" s="154" t="str">
        <f>VLOOKUP(A91,'GIÁ CP'!$K$2:$M$2000,3,FALSE)</f>
        <v xml:space="preserve">Xây dựng </v>
      </c>
      <c r="D91" s="43" t="e">
        <f>VLOOKUP($A91,'Doanh thu'!$A$3:$Q$2000,9,FALSE)/1000000000</f>
        <v>#N/A</v>
      </c>
      <c r="E91" s="43" t="e">
        <f>VLOOKUP($A91,'Doanh thu'!$A$3:$Q$2000,10,FALSE)/1000000000</f>
        <v>#N/A</v>
      </c>
      <c r="F91" s="43" t="e">
        <f>VLOOKUP($A91,'Doanh thu'!$A$3:$Q$2000,11,FALSE)/1000000000</f>
        <v>#N/A</v>
      </c>
      <c r="G91" s="43" t="e">
        <f>VLOOKUP($A91,'Doanh thu'!$A$3:$Q$2000,12,FALSE)/1000000000</f>
        <v>#N/A</v>
      </c>
      <c r="H91" s="43" t="e">
        <f>VLOOKUP($A91,LNST!$A$3:$Q$1635,9,FALSE)/1000000000</f>
        <v>#N/A</v>
      </c>
      <c r="I91" s="43" t="e">
        <f>VLOOKUP($A91,LNST!$A$3:$Q$1635,10,FALSE)/1000000000</f>
        <v>#N/A</v>
      </c>
      <c r="J91" s="43" t="e">
        <f>VLOOKUP($A91,LNST!$A$3:$Q$1635,11,FALSE)/1000000000</f>
        <v>#N/A</v>
      </c>
      <c r="K91" s="43" t="e">
        <f>VLOOKUP($A91,LNST!$A$3:$Q$1635,12,FALSE)/1000000000</f>
        <v>#N/A</v>
      </c>
      <c r="L91" s="45" t="e">
        <f>VLOOKUP($A91,'Doanh thu'!$A$3:$Q$2000,14,FALSE)</f>
        <v>#N/A</v>
      </c>
      <c r="M91" s="45" t="e">
        <f>VLOOKUP($A91,'Doanh thu'!$A$3:$Q$2000,15,FALSE)</f>
        <v>#N/A</v>
      </c>
      <c r="N91" s="45" t="e">
        <f>VLOOKUP($A91,'Doanh thu'!$A$3:$Q$2000,16,FALSE)</f>
        <v>#N/A</v>
      </c>
      <c r="O91" s="45" t="e">
        <f>VLOOKUP($A91,'Doanh thu'!$A$3:$Q$2000,17,FALSE)</f>
        <v>#N/A</v>
      </c>
      <c r="P91" s="45" t="e">
        <f>VLOOKUP($A91,LNST!$A$3:$R$1635,14,FALSE)</f>
        <v>#N/A</v>
      </c>
      <c r="Q91" s="45" t="e">
        <f>VLOOKUP($A91,LNST!$A$3:$R$1635,15,FALSE)</f>
        <v>#N/A</v>
      </c>
      <c r="R91" s="45" t="e">
        <f>VLOOKUP($A91,LNST!$A$3:$R$1635,16,FALSE)</f>
        <v>#N/A</v>
      </c>
      <c r="S91" s="45" t="e">
        <f>VLOOKUP($A91,LNST!$A$3:$R$1635,17,FALSE)</f>
        <v>#N/A</v>
      </c>
      <c r="T91" s="45" t="e">
        <f>VLOOKUP($A91,LNG!$A$2:$H$1999,4,FALSE)/(D91*10^9)</f>
        <v>#N/A</v>
      </c>
      <c r="U91" s="45" t="e">
        <f>VLOOKUP($A91,LNG!$A$2:$H$1999,5,FALSE)/(E91*10^9)</f>
        <v>#N/A</v>
      </c>
      <c r="V91" s="45" t="e">
        <f>VLOOKUP($A91,LNG!$A$2:$H$1999,6,FALSE)/(F91*10^9)</f>
        <v>#N/A</v>
      </c>
      <c r="W91" s="45" t="e">
        <f>VLOOKUP($A91,LNG!$A$2:$H$1999,7,FALSE)/(G91*10^9)</f>
        <v>#N/A</v>
      </c>
      <c r="X91" s="45" t="e">
        <f>VLOOKUP($A91,'LNST năm'!$A$2:$I$2000,8,FALSE)</f>
        <v>#DIV/0!</v>
      </c>
      <c r="Y91" s="45" t="e">
        <f>VLOOKUP($A91,'LNST năm'!$A$2:$I$2000,9,FALSE)</f>
        <v>#DIV/0!</v>
      </c>
      <c r="Z91" s="46" t="e">
        <f>VLOOKUP($A91,LNG!$A$2:$H$1999,9,FALSE)</f>
        <v>#N/A</v>
      </c>
      <c r="AA91" s="162" t="e">
        <f>VLOOKUP($A91,'GIÁ CP'!$A$2:$D$2000,4,FALSE)/Z91</f>
        <v>#N/A</v>
      </c>
    </row>
    <row r="92" spans="1:27" hidden="1">
      <c r="A92" s="18" t="s">
        <v>1062</v>
      </c>
      <c r="B92" s="18" t="s">
        <v>2585</v>
      </c>
      <c r="C92" s="154" t="str">
        <f>VLOOKUP(A92,'GIÁ CP'!$K$2:$M$2000,3,FALSE)</f>
        <v xml:space="preserve">Xây dựng </v>
      </c>
      <c r="D92" s="43">
        <f>VLOOKUP($A92,'Doanh thu'!$A$3:$Q$2000,9,FALSE)/1000000000</f>
        <v>0</v>
      </c>
      <c r="E92" s="43">
        <f>VLOOKUP($A92,'Doanh thu'!$A$3:$Q$2000,10,FALSE)/1000000000</f>
        <v>0</v>
      </c>
      <c r="F92" s="43">
        <f>VLOOKUP($A92,'Doanh thu'!$A$3:$Q$2000,11,FALSE)/1000000000</f>
        <v>0</v>
      </c>
      <c r="G92" s="43">
        <f>VLOOKUP($A92,'Doanh thu'!$A$3:$Q$2000,12,FALSE)/1000000000</f>
        <v>0</v>
      </c>
      <c r="H92" s="43">
        <f>VLOOKUP($A92,LNST!$A$3:$Q$1635,9,FALSE)/1000000000</f>
        <v>0</v>
      </c>
      <c r="I92" s="43">
        <f>VLOOKUP($A92,LNST!$A$3:$Q$1635,10,FALSE)/1000000000</f>
        <v>0</v>
      </c>
      <c r="J92" s="43">
        <f>VLOOKUP($A92,LNST!$A$3:$Q$1635,11,FALSE)/1000000000</f>
        <v>0</v>
      </c>
      <c r="K92" s="43">
        <f>VLOOKUP($A92,LNST!$A$3:$Q$1635,12,FALSE)/1000000000</f>
        <v>0</v>
      </c>
      <c r="L92" s="45" t="e">
        <f>VLOOKUP($A92,'Doanh thu'!$A$3:$Q$2000,14,FALSE)</f>
        <v>#DIV/0!</v>
      </c>
      <c r="M92" s="45" t="e">
        <f>VLOOKUP($A92,'Doanh thu'!$A$3:$Q$2000,15,FALSE)</f>
        <v>#DIV/0!</v>
      </c>
      <c r="N92" s="45" t="e">
        <f>VLOOKUP($A92,'Doanh thu'!$A$3:$Q$2000,16,FALSE)</f>
        <v>#DIV/0!</v>
      </c>
      <c r="O92" s="45" t="e">
        <f>VLOOKUP($A92,'Doanh thu'!$A$3:$Q$2000,17,FALSE)</f>
        <v>#DIV/0!</v>
      </c>
      <c r="P92" s="45" t="e">
        <f>VLOOKUP($A92,LNST!$A$3:$R$1635,14,FALSE)</f>
        <v>#DIV/0!</v>
      </c>
      <c r="Q92" s="45" t="e">
        <f>VLOOKUP($A92,LNST!$A$3:$R$1635,15,FALSE)</f>
        <v>#DIV/0!</v>
      </c>
      <c r="R92" s="45" t="e">
        <f>VLOOKUP($A92,LNST!$A$3:$R$1635,16,FALSE)</f>
        <v>#DIV/0!</v>
      </c>
      <c r="S92" s="45" t="e">
        <f>VLOOKUP($A92,LNST!$A$3:$R$1635,17,FALSE)</f>
        <v>#DIV/0!</v>
      </c>
      <c r="T92" s="45" t="e">
        <f>VLOOKUP($A92,LNG!$A$2:$H$1999,4,FALSE)/(D92*10^9)</f>
        <v>#DIV/0!</v>
      </c>
      <c r="U92" s="45" t="e">
        <f>VLOOKUP($A92,LNG!$A$2:$H$1999,5,FALSE)/(E92*10^9)</f>
        <v>#DIV/0!</v>
      </c>
      <c r="V92" s="45" t="e">
        <f>VLOOKUP($A92,LNG!$A$2:$H$1999,6,FALSE)/(F92*10^9)</f>
        <v>#DIV/0!</v>
      </c>
      <c r="W92" s="45" t="e">
        <f>VLOOKUP($A92,LNG!$A$2:$H$1999,7,FALSE)/(G92*10^9)</f>
        <v>#DIV/0!</v>
      </c>
      <c r="X92" s="45">
        <f>VLOOKUP($A92,'LNST năm'!$A$2:$I$2000,8,FALSE)</f>
        <v>-1</v>
      </c>
      <c r="Y92" s="45">
        <f>VLOOKUP($A92,'LNST năm'!$A$2:$I$2000,9,FALSE)</f>
        <v>-1</v>
      </c>
      <c r="Z92" s="46" t="e">
        <f>VLOOKUP($A92,LNG!$A$2:$H$1999,9,FALSE)</f>
        <v>#REF!</v>
      </c>
      <c r="AA92" s="162" t="e">
        <f>VLOOKUP($A92,'GIÁ CP'!$A$2:$D$2000,4,FALSE)/Z92</f>
        <v>#REF!</v>
      </c>
    </row>
    <row r="93" spans="1:27" hidden="1">
      <c r="A93" s="18" t="s">
        <v>2586</v>
      </c>
      <c r="B93" s="18" t="s">
        <v>2587</v>
      </c>
      <c r="C93" s="154" t="str">
        <f>VLOOKUP(A93,'GIÁ CP'!$K$2:$M$2000,3,FALSE)</f>
        <v xml:space="preserve">Thép và sản phẩm thép </v>
      </c>
      <c r="D93" s="43">
        <f>VLOOKUP($A93,'Doanh thu'!$A$3:$Q$2000,9,FALSE)/1000000000</f>
        <v>0</v>
      </c>
      <c r="E93" s="43">
        <f>VLOOKUP($A93,'Doanh thu'!$A$3:$Q$2000,10,FALSE)/1000000000</f>
        <v>0</v>
      </c>
      <c r="F93" s="43">
        <f>VLOOKUP($A93,'Doanh thu'!$A$3:$Q$2000,11,FALSE)/1000000000</f>
        <v>0</v>
      </c>
      <c r="G93" s="43">
        <f>VLOOKUP($A93,'Doanh thu'!$A$3:$Q$2000,12,FALSE)/1000000000</f>
        <v>0</v>
      </c>
      <c r="H93" s="43">
        <f>VLOOKUP($A93,LNST!$A$3:$Q$1635,9,FALSE)/1000000000</f>
        <v>0</v>
      </c>
      <c r="I93" s="43">
        <f>VLOOKUP($A93,LNST!$A$3:$Q$1635,10,FALSE)/1000000000</f>
        <v>0</v>
      </c>
      <c r="J93" s="43">
        <f>VLOOKUP($A93,LNST!$A$3:$Q$1635,11,FALSE)/1000000000</f>
        <v>0</v>
      </c>
      <c r="K93" s="43">
        <f>VLOOKUP($A93,LNST!$A$3:$Q$1635,12,FALSE)/1000000000</f>
        <v>0</v>
      </c>
      <c r="L93" s="45" t="e">
        <f>VLOOKUP($A93,'Doanh thu'!$A$3:$Q$2000,14,FALSE)</f>
        <v>#DIV/0!</v>
      </c>
      <c r="M93" s="45" t="e">
        <f>VLOOKUP($A93,'Doanh thu'!$A$3:$Q$2000,15,FALSE)</f>
        <v>#DIV/0!</v>
      </c>
      <c r="N93" s="45" t="e">
        <f>VLOOKUP($A93,'Doanh thu'!$A$3:$Q$2000,16,FALSE)</f>
        <v>#DIV/0!</v>
      </c>
      <c r="O93" s="45" t="e">
        <f>VLOOKUP($A93,'Doanh thu'!$A$3:$Q$2000,17,FALSE)</f>
        <v>#DIV/0!</v>
      </c>
      <c r="P93" s="45" t="e">
        <f>VLOOKUP($A93,LNST!$A$3:$R$1635,14,FALSE)</f>
        <v>#DIV/0!</v>
      </c>
      <c r="Q93" s="45" t="e">
        <f>VLOOKUP($A93,LNST!$A$3:$R$1635,15,FALSE)</f>
        <v>#DIV/0!</v>
      </c>
      <c r="R93" s="45" t="e">
        <f>VLOOKUP($A93,LNST!$A$3:$R$1635,16,FALSE)</f>
        <v>#DIV/0!</v>
      </c>
      <c r="S93" s="45" t="e">
        <f>VLOOKUP($A93,LNST!$A$3:$R$1635,17,FALSE)</f>
        <v>#DIV/0!</v>
      </c>
      <c r="T93" s="45" t="e">
        <f>VLOOKUP($A93,LNG!$A$2:$H$1999,4,FALSE)/(D93*10^9)</f>
        <v>#DIV/0!</v>
      </c>
      <c r="U93" s="45" t="e">
        <f>VLOOKUP($A93,LNG!$A$2:$H$1999,5,FALSE)/(E93*10^9)</f>
        <v>#DIV/0!</v>
      </c>
      <c r="V93" s="45" t="e">
        <f>VLOOKUP($A93,LNG!$A$2:$H$1999,6,FALSE)/(F93*10^9)</f>
        <v>#DIV/0!</v>
      </c>
      <c r="W93" s="45" t="e">
        <f>VLOOKUP($A93,LNG!$A$2:$H$1999,7,FALSE)/(G93*10^9)</f>
        <v>#DIV/0!</v>
      </c>
      <c r="X93" s="45">
        <f>VLOOKUP($A93,'LNST năm'!$A$2:$I$2000,8,FALSE)</f>
        <v>-1</v>
      </c>
      <c r="Y93" s="45">
        <f>VLOOKUP($A93,'LNST năm'!$A$2:$I$2000,9,FALSE)</f>
        <v>-1</v>
      </c>
      <c r="Z93" s="46" t="e">
        <f>VLOOKUP($A93,LNG!$A$2:$H$1999,9,FALSE)</f>
        <v>#REF!</v>
      </c>
      <c r="AA93" s="162" t="e">
        <f>VLOOKUP($A93,'GIÁ CP'!$A$2:$D$2000,4,FALSE)/Z93</f>
        <v>#REF!</v>
      </c>
    </row>
    <row r="94" spans="1:27" hidden="1">
      <c r="A94" s="18" t="s">
        <v>1069</v>
      </c>
      <c r="B94" s="18" t="s">
        <v>2595</v>
      </c>
      <c r="C94" s="154" t="str">
        <f>VLOOKUP(A94,'GIÁ CP'!$K$2:$M$2000,3,FALSE)</f>
        <v xml:space="preserve">Máy công nghiệp </v>
      </c>
      <c r="D94" s="43">
        <f>VLOOKUP($A94,'Doanh thu'!$A$3:$Q$2000,9,FALSE)/1000000000</f>
        <v>0</v>
      </c>
      <c r="E94" s="43">
        <f>VLOOKUP($A94,'Doanh thu'!$A$3:$Q$2000,10,FALSE)/1000000000</f>
        <v>0</v>
      </c>
      <c r="F94" s="43">
        <f>VLOOKUP($A94,'Doanh thu'!$A$3:$Q$2000,11,FALSE)/1000000000</f>
        <v>0</v>
      </c>
      <c r="G94" s="43">
        <f>VLOOKUP($A94,'Doanh thu'!$A$3:$Q$2000,12,FALSE)/1000000000</f>
        <v>0</v>
      </c>
      <c r="H94" s="43">
        <f>VLOOKUP($A94,LNST!$A$3:$Q$1635,9,FALSE)/1000000000</f>
        <v>0</v>
      </c>
      <c r="I94" s="43">
        <f>VLOOKUP($A94,LNST!$A$3:$Q$1635,10,FALSE)/1000000000</f>
        <v>0</v>
      </c>
      <c r="J94" s="43">
        <f>VLOOKUP($A94,LNST!$A$3:$Q$1635,11,FALSE)/1000000000</f>
        <v>0</v>
      </c>
      <c r="K94" s="43">
        <f>VLOOKUP($A94,LNST!$A$3:$Q$1635,12,FALSE)/1000000000</f>
        <v>0</v>
      </c>
      <c r="L94" s="45" t="e">
        <f>VLOOKUP($A94,'Doanh thu'!$A$3:$Q$2000,14,FALSE)</f>
        <v>#DIV/0!</v>
      </c>
      <c r="M94" s="45" t="e">
        <f>VLOOKUP($A94,'Doanh thu'!$A$3:$Q$2000,15,FALSE)</f>
        <v>#DIV/0!</v>
      </c>
      <c r="N94" s="45" t="e">
        <f>VLOOKUP($A94,'Doanh thu'!$A$3:$Q$2000,16,FALSE)</f>
        <v>#DIV/0!</v>
      </c>
      <c r="O94" s="45" t="e">
        <f>VLOOKUP($A94,'Doanh thu'!$A$3:$Q$2000,17,FALSE)</f>
        <v>#DIV/0!</v>
      </c>
      <c r="P94" s="45" t="e">
        <f>VLOOKUP($A94,LNST!$A$3:$R$1635,14,FALSE)</f>
        <v>#DIV/0!</v>
      </c>
      <c r="Q94" s="45" t="e">
        <f>VLOOKUP($A94,LNST!$A$3:$R$1635,15,FALSE)</f>
        <v>#DIV/0!</v>
      </c>
      <c r="R94" s="45" t="e">
        <f>VLOOKUP($A94,LNST!$A$3:$R$1635,16,FALSE)</f>
        <v>#DIV/0!</v>
      </c>
      <c r="S94" s="45" t="e">
        <f>VLOOKUP($A94,LNST!$A$3:$R$1635,17,FALSE)</f>
        <v>#DIV/0!</v>
      </c>
      <c r="T94" s="45" t="e">
        <f>VLOOKUP($A94,LNG!$A$2:$H$1999,4,FALSE)/(D94*10^9)</f>
        <v>#DIV/0!</v>
      </c>
      <c r="U94" s="45" t="e">
        <f>VLOOKUP($A94,LNG!$A$2:$H$1999,5,FALSE)/(E94*10^9)</f>
        <v>#DIV/0!</v>
      </c>
      <c r="V94" s="45" t="e">
        <f>VLOOKUP($A94,LNG!$A$2:$H$1999,6,FALSE)/(F94*10^9)</f>
        <v>#DIV/0!</v>
      </c>
      <c r="W94" s="45" t="e">
        <f>VLOOKUP($A94,LNG!$A$2:$H$1999,7,FALSE)/(G94*10^9)</f>
        <v>#DIV/0!</v>
      </c>
      <c r="X94" s="45">
        <f>VLOOKUP($A94,'LNST năm'!$A$2:$I$2000,8,FALSE)</f>
        <v>-1</v>
      </c>
      <c r="Y94" s="45">
        <f>VLOOKUP($A94,'LNST năm'!$A$2:$I$2000,9,FALSE)</f>
        <v>-1</v>
      </c>
      <c r="Z94" s="46" t="e">
        <f>VLOOKUP($A94,LNG!$A$2:$H$1999,9,FALSE)</f>
        <v>#REF!</v>
      </c>
      <c r="AA94" s="162" t="e">
        <f>VLOOKUP($A94,'GIÁ CP'!$A$2:$D$2000,4,FALSE)/Z94</f>
        <v>#REF!</v>
      </c>
    </row>
    <row r="95" spans="1:27" hidden="1">
      <c r="A95" s="18" t="s">
        <v>46</v>
      </c>
      <c r="B95" s="18" t="s">
        <v>1695</v>
      </c>
      <c r="C95" s="154" t="str">
        <f>VLOOKUP(A95,'GIÁ CP'!$K$2:$M$2000,3,FALSE)</f>
        <v xml:space="preserve">Bất động sản </v>
      </c>
      <c r="D95" s="43" t="e">
        <f>VLOOKUP($A95,'Doanh thu'!$A$3:$Q$2000,9,FALSE)/1000000000</f>
        <v>#N/A</v>
      </c>
      <c r="E95" s="43" t="e">
        <f>VLOOKUP($A95,'Doanh thu'!$A$3:$Q$2000,10,FALSE)/1000000000</f>
        <v>#N/A</v>
      </c>
      <c r="F95" s="43" t="e">
        <f>VLOOKUP($A95,'Doanh thu'!$A$3:$Q$2000,11,FALSE)/1000000000</f>
        <v>#N/A</v>
      </c>
      <c r="G95" s="43" t="e">
        <f>VLOOKUP($A95,'Doanh thu'!$A$3:$Q$2000,12,FALSE)/1000000000</f>
        <v>#N/A</v>
      </c>
      <c r="H95" s="43" t="e">
        <f>VLOOKUP($A95,LNST!$A$3:$Q$1635,9,FALSE)/1000000000</f>
        <v>#N/A</v>
      </c>
      <c r="I95" s="43" t="e">
        <f>VLOOKUP($A95,LNST!$A$3:$Q$1635,10,FALSE)/1000000000</f>
        <v>#N/A</v>
      </c>
      <c r="J95" s="43" t="e">
        <f>VLOOKUP($A95,LNST!$A$3:$Q$1635,11,FALSE)/1000000000</f>
        <v>#N/A</v>
      </c>
      <c r="K95" s="43" t="e">
        <f>VLOOKUP($A95,LNST!$A$3:$Q$1635,12,FALSE)/1000000000</f>
        <v>#N/A</v>
      </c>
      <c r="L95" s="45" t="e">
        <f>VLOOKUP($A95,'Doanh thu'!$A$3:$Q$2000,14,FALSE)</f>
        <v>#N/A</v>
      </c>
      <c r="M95" s="45" t="e">
        <f>VLOOKUP($A95,'Doanh thu'!$A$3:$Q$2000,15,FALSE)</f>
        <v>#N/A</v>
      </c>
      <c r="N95" s="45" t="e">
        <f>VLOOKUP($A95,'Doanh thu'!$A$3:$Q$2000,16,FALSE)</f>
        <v>#N/A</v>
      </c>
      <c r="O95" s="45" t="e">
        <f>VLOOKUP($A95,'Doanh thu'!$A$3:$Q$2000,17,FALSE)</f>
        <v>#N/A</v>
      </c>
      <c r="P95" s="45" t="e">
        <f>VLOOKUP($A95,LNST!$A$3:$R$1635,14,FALSE)</f>
        <v>#N/A</v>
      </c>
      <c r="Q95" s="45" t="e">
        <f>VLOOKUP($A95,LNST!$A$3:$R$1635,15,FALSE)</f>
        <v>#N/A</v>
      </c>
      <c r="R95" s="45" t="e">
        <f>VLOOKUP($A95,LNST!$A$3:$R$1635,16,FALSE)</f>
        <v>#N/A</v>
      </c>
      <c r="S95" s="45" t="e">
        <f>VLOOKUP($A95,LNST!$A$3:$R$1635,17,FALSE)</f>
        <v>#N/A</v>
      </c>
      <c r="T95" s="45" t="e">
        <f>VLOOKUP($A95,LNG!$A$2:$H$1999,4,FALSE)/(D95*10^9)</f>
        <v>#N/A</v>
      </c>
      <c r="U95" s="45" t="e">
        <f>VLOOKUP($A95,LNG!$A$2:$H$1999,5,FALSE)/(E95*10^9)</f>
        <v>#N/A</v>
      </c>
      <c r="V95" s="45" t="e">
        <f>VLOOKUP($A95,LNG!$A$2:$H$1999,6,FALSE)/(F95*10^9)</f>
        <v>#N/A</v>
      </c>
      <c r="W95" s="45" t="e">
        <f>VLOOKUP($A95,LNG!$A$2:$H$1999,7,FALSE)/(G95*10^9)</f>
        <v>#N/A</v>
      </c>
      <c r="X95" s="45" t="e">
        <f>VLOOKUP($A95,'LNST năm'!$A$2:$I$2000,8,FALSE)</f>
        <v>#DIV/0!</v>
      </c>
      <c r="Y95" s="45" t="e">
        <f>VLOOKUP($A95,'LNST năm'!$A$2:$I$2000,9,FALSE)</f>
        <v>#DIV/0!</v>
      </c>
      <c r="Z95" s="46" t="e">
        <f>VLOOKUP($A95,LNG!$A$2:$H$1999,9,FALSE)</f>
        <v>#N/A</v>
      </c>
      <c r="AA95" s="162" t="e">
        <f>VLOOKUP($A95,'GIÁ CP'!$A$2:$D$2000,4,FALSE)/Z95</f>
        <v>#N/A</v>
      </c>
    </row>
    <row r="96" spans="1:27" hidden="1">
      <c r="A96" s="18" t="s">
        <v>1511</v>
      </c>
      <c r="B96" s="18" t="s">
        <v>3338</v>
      </c>
      <c r="C96" s="154" t="str">
        <f>VLOOKUP(A96,'GIÁ CP'!$K$2:$M$2000,3,FALSE)</f>
        <v xml:space="preserve">Xây dựng </v>
      </c>
      <c r="D96" s="43">
        <f>VLOOKUP($A96,'Doanh thu'!$A$3:$Q$2000,9,FALSE)/1000000000</f>
        <v>0</v>
      </c>
      <c r="E96" s="43">
        <f>VLOOKUP($A96,'Doanh thu'!$A$3:$Q$2000,10,FALSE)/1000000000</f>
        <v>0</v>
      </c>
      <c r="F96" s="43">
        <f>VLOOKUP($A96,'Doanh thu'!$A$3:$Q$2000,11,FALSE)/1000000000</f>
        <v>0</v>
      </c>
      <c r="G96" s="43">
        <f>VLOOKUP($A96,'Doanh thu'!$A$3:$Q$2000,12,FALSE)/1000000000</f>
        <v>0</v>
      </c>
      <c r="H96" s="43">
        <f>VLOOKUP($A96,LNST!$A$3:$Q$1635,9,FALSE)/1000000000</f>
        <v>0</v>
      </c>
      <c r="I96" s="43">
        <f>VLOOKUP($A96,LNST!$A$3:$Q$1635,10,FALSE)/1000000000</f>
        <v>0</v>
      </c>
      <c r="J96" s="43">
        <f>VLOOKUP($A96,LNST!$A$3:$Q$1635,11,FALSE)/1000000000</f>
        <v>0</v>
      </c>
      <c r="K96" s="43">
        <f>VLOOKUP($A96,LNST!$A$3:$Q$1635,12,FALSE)/1000000000</f>
        <v>0</v>
      </c>
      <c r="L96" s="45" t="e">
        <f>VLOOKUP($A96,'Doanh thu'!$A$3:$Q$2000,14,FALSE)</f>
        <v>#DIV/0!</v>
      </c>
      <c r="M96" s="45" t="e">
        <f>VLOOKUP($A96,'Doanh thu'!$A$3:$Q$2000,15,FALSE)</f>
        <v>#DIV/0!</v>
      </c>
      <c r="N96" s="45" t="e">
        <f>VLOOKUP($A96,'Doanh thu'!$A$3:$Q$2000,16,FALSE)</f>
        <v>#DIV/0!</v>
      </c>
      <c r="O96" s="45" t="e">
        <f>VLOOKUP($A96,'Doanh thu'!$A$3:$Q$2000,17,FALSE)</f>
        <v>#DIV/0!</v>
      </c>
      <c r="P96" s="45" t="e">
        <f>VLOOKUP($A96,LNST!$A$3:$R$1635,14,FALSE)</f>
        <v>#DIV/0!</v>
      </c>
      <c r="Q96" s="45" t="e">
        <f>VLOOKUP($A96,LNST!$A$3:$R$1635,15,FALSE)</f>
        <v>#DIV/0!</v>
      </c>
      <c r="R96" s="45" t="e">
        <f>VLOOKUP($A96,LNST!$A$3:$R$1635,16,FALSE)</f>
        <v>#DIV/0!</v>
      </c>
      <c r="S96" s="45" t="e">
        <f>VLOOKUP($A96,LNST!$A$3:$R$1635,17,FALSE)</f>
        <v>#DIV/0!</v>
      </c>
      <c r="T96" s="45" t="e">
        <f>VLOOKUP($A96,LNG!$A$2:$H$1999,4,FALSE)/(D96*10^9)</f>
        <v>#DIV/0!</v>
      </c>
      <c r="U96" s="45" t="e">
        <f>VLOOKUP($A96,LNG!$A$2:$H$1999,5,FALSE)/(E96*10^9)</f>
        <v>#DIV/0!</v>
      </c>
      <c r="V96" s="45" t="e">
        <f>VLOOKUP($A96,LNG!$A$2:$H$1999,6,FALSE)/(F96*10^9)</f>
        <v>#DIV/0!</v>
      </c>
      <c r="W96" s="45" t="e">
        <f>VLOOKUP($A96,LNG!$A$2:$H$1999,7,FALSE)/(G96*10^9)</f>
        <v>#DIV/0!</v>
      </c>
      <c r="X96" s="45">
        <f>VLOOKUP($A96,'LNST năm'!$A$2:$I$2000,8,FALSE)</f>
        <v>-1</v>
      </c>
      <c r="Y96" s="45">
        <f>VLOOKUP($A96,'LNST năm'!$A$2:$I$2000,9,FALSE)</f>
        <v>-1</v>
      </c>
      <c r="Z96" s="46" t="e">
        <f>VLOOKUP($A96,LNG!$A$2:$H$1999,9,FALSE)</f>
        <v>#REF!</v>
      </c>
      <c r="AA96" s="162" t="e">
        <f>VLOOKUP($A96,'GIÁ CP'!$A$2:$D$2000,4,FALSE)/Z96</f>
        <v>#REF!</v>
      </c>
    </row>
    <row r="97" spans="1:27" hidden="1">
      <c r="A97" s="18" t="s">
        <v>1280</v>
      </c>
      <c r="B97" s="18" t="s">
        <v>2962</v>
      </c>
      <c r="C97" s="154" t="str">
        <f>VLOOKUP(A97,'GIÁ CP'!$K$2:$M$2000,3,FALSE)</f>
        <v xml:space="preserve">Vật liệu xây dựng &amp; Nội thất </v>
      </c>
      <c r="D97" s="43" t="e">
        <f>VLOOKUP($A97,'Doanh thu'!$A$3:$Q$2000,9,FALSE)/1000000000</f>
        <v>#N/A</v>
      </c>
      <c r="E97" s="43" t="e">
        <f>VLOOKUP($A97,'Doanh thu'!$A$3:$Q$2000,10,FALSE)/1000000000</f>
        <v>#N/A</v>
      </c>
      <c r="F97" s="43" t="e">
        <f>VLOOKUP($A97,'Doanh thu'!$A$3:$Q$2000,11,FALSE)/1000000000</f>
        <v>#N/A</v>
      </c>
      <c r="G97" s="43" t="e">
        <f>VLOOKUP($A97,'Doanh thu'!$A$3:$Q$2000,12,FALSE)/1000000000</f>
        <v>#N/A</v>
      </c>
      <c r="H97" s="43" t="e">
        <f>VLOOKUP($A97,LNST!$A$3:$Q$1635,9,FALSE)/1000000000</f>
        <v>#N/A</v>
      </c>
      <c r="I97" s="43" t="e">
        <f>VLOOKUP($A97,LNST!$A$3:$Q$1635,10,FALSE)/1000000000</f>
        <v>#N/A</v>
      </c>
      <c r="J97" s="43" t="e">
        <f>VLOOKUP($A97,LNST!$A$3:$Q$1635,11,FALSE)/1000000000</f>
        <v>#N/A</v>
      </c>
      <c r="K97" s="43" t="e">
        <f>VLOOKUP($A97,LNST!$A$3:$Q$1635,12,FALSE)/1000000000</f>
        <v>#N/A</v>
      </c>
      <c r="L97" s="45" t="e">
        <f>VLOOKUP($A97,'Doanh thu'!$A$3:$Q$2000,14,FALSE)</f>
        <v>#N/A</v>
      </c>
      <c r="M97" s="45" t="e">
        <f>VLOOKUP($A97,'Doanh thu'!$A$3:$Q$2000,15,FALSE)</f>
        <v>#N/A</v>
      </c>
      <c r="N97" s="45" t="e">
        <f>VLOOKUP($A97,'Doanh thu'!$A$3:$Q$2000,16,FALSE)</f>
        <v>#N/A</v>
      </c>
      <c r="O97" s="45" t="e">
        <f>VLOOKUP($A97,'Doanh thu'!$A$3:$Q$2000,17,FALSE)</f>
        <v>#N/A</v>
      </c>
      <c r="P97" s="45" t="e">
        <f>VLOOKUP($A97,LNST!$A$3:$R$1635,14,FALSE)</f>
        <v>#N/A</v>
      </c>
      <c r="Q97" s="45" t="e">
        <f>VLOOKUP($A97,LNST!$A$3:$R$1635,15,FALSE)</f>
        <v>#N/A</v>
      </c>
      <c r="R97" s="45" t="e">
        <f>VLOOKUP($A97,LNST!$A$3:$R$1635,16,FALSE)</f>
        <v>#N/A</v>
      </c>
      <c r="S97" s="45" t="e">
        <f>VLOOKUP($A97,LNST!$A$3:$R$1635,17,FALSE)</f>
        <v>#N/A</v>
      </c>
      <c r="T97" s="45" t="e">
        <f>VLOOKUP($A97,LNG!$A$2:$H$1999,4,FALSE)/(D97*10^9)</f>
        <v>#N/A</v>
      </c>
      <c r="U97" s="45" t="e">
        <f>VLOOKUP($A97,LNG!$A$2:$H$1999,5,FALSE)/(E97*10^9)</f>
        <v>#N/A</v>
      </c>
      <c r="V97" s="45" t="e">
        <f>VLOOKUP($A97,LNG!$A$2:$H$1999,6,FALSE)/(F97*10^9)</f>
        <v>#N/A</v>
      </c>
      <c r="W97" s="45" t="e">
        <f>VLOOKUP($A97,LNG!$A$2:$H$1999,7,FALSE)/(G97*10^9)</f>
        <v>#N/A</v>
      </c>
      <c r="X97" s="45" t="e">
        <f>VLOOKUP($A97,'LNST năm'!$A$2:$I$2000,8,FALSE)</f>
        <v>#N/A</v>
      </c>
      <c r="Y97" s="45" t="e">
        <f>VLOOKUP($A97,'LNST năm'!$A$2:$I$2000,9,FALSE)</f>
        <v>#N/A</v>
      </c>
      <c r="Z97" s="46" t="e">
        <f>VLOOKUP($A97,LNG!$A$2:$H$1999,9,FALSE)</f>
        <v>#N/A</v>
      </c>
      <c r="AA97" s="162" t="e">
        <f>VLOOKUP($A97,'GIÁ CP'!$A$2:$D$2000,4,FALSE)/Z97</f>
        <v>#N/A</v>
      </c>
    </row>
    <row r="98" spans="1:27" hidden="1">
      <c r="A98" s="18" t="s">
        <v>891</v>
      </c>
      <c r="B98" s="18" t="s">
        <v>2547</v>
      </c>
      <c r="C98" s="154" t="str">
        <f>VLOOKUP(A98,'GIÁ CP'!$K$2:$M$2000,3,FALSE)</f>
        <v xml:space="preserve">Nuôi trồng nông &amp; hải sản </v>
      </c>
      <c r="D98" s="43">
        <f>VLOOKUP($A98,'Doanh thu'!$A$3:$Q$2000,9,FALSE)/1000000000</f>
        <v>0</v>
      </c>
      <c r="E98" s="43">
        <f>VLOOKUP($A98,'Doanh thu'!$A$3:$Q$2000,10,FALSE)/1000000000</f>
        <v>0</v>
      </c>
      <c r="F98" s="43">
        <f>VLOOKUP($A98,'Doanh thu'!$A$3:$Q$2000,11,FALSE)/1000000000</f>
        <v>0</v>
      </c>
      <c r="G98" s="43">
        <f>VLOOKUP($A98,'Doanh thu'!$A$3:$Q$2000,12,FALSE)/1000000000</f>
        <v>155.716644473</v>
      </c>
      <c r="H98" s="43">
        <f>VLOOKUP($A98,LNST!$A$3:$Q$1635,9,FALSE)/1000000000</f>
        <v>0</v>
      </c>
      <c r="I98" s="43">
        <f>VLOOKUP($A98,LNST!$A$3:$Q$1635,10,FALSE)/1000000000</f>
        <v>0</v>
      </c>
      <c r="J98" s="43">
        <f>VLOOKUP($A98,LNST!$A$3:$Q$1635,11,FALSE)/1000000000</f>
        <v>0</v>
      </c>
      <c r="K98" s="43">
        <f>VLOOKUP($A98,LNST!$A$3:$Q$1635,12,FALSE)/1000000000</f>
        <v>11.249120571000001</v>
      </c>
      <c r="L98" s="45" t="e">
        <f>VLOOKUP($A98,'Doanh thu'!$A$3:$Q$2000,14,FALSE)</f>
        <v>#DIV/0!</v>
      </c>
      <c r="M98" s="45" t="e">
        <f>VLOOKUP($A98,'Doanh thu'!$A$3:$Q$2000,15,FALSE)</f>
        <v>#DIV/0!</v>
      </c>
      <c r="N98" s="45" t="e">
        <f>VLOOKUP($A98,'Doanh thu'!$A$3:$Q$2000,16,FALSE)</f>
        <v>#DIV/0!</v>
      </c>
      <c r="O98" s="45" t="e">
        <f>VLOOKUP($A98,'Doanh thu'!$A$3:$Q$2000,17,FALSE)</f>
        <v>#DIV/0!</v>
      </c>
      <c r="P98" s="45" t="e">
        <f>VLOOKUP($A98,LNST!$A$3:$R$1635,14,FALSE)</f>
        <v>#DIV/0!</v>
      </c>
      <c r="Q98" s="45" t="e">
        <f>VLOOKUP($A98,LNST!$A$3:$R$1635,15,FALSE)</f>
        <v>#DIV/0!</v>
      </c>
      <c r="R98" s="45" t="e">
        <f>VLOOKUP($A98,LNST!$A$3:$R$1635,16,FALSE)</f>
        <v>#DIV/0!</v>
      </c>
      <c r="S98" s="45" t="e">
        <f>VLOOKUP($A98,LNST!$A$3:$R$1635,17,FALSE)</f>
        <v>#DIV/0!</v>
      </c>
      <c r="T98" s="45" t="e">
        <f>VLOOKUP($A98,LNG!$A$2:$H$1999,4,FALSE)/(D98*10^9)</f>
        <v>#DIV/0!</v>
      </c>
      <c r="U98" s="45" t="e">
        <f>VLOOKUP($A98,LNG!$A$2:$H$1999,5,FALSE)/(E98*10^9)</f>
        <v>#DIV/0!</v>
      </c>
      <c r="V98" s="45" t="e">
        <f>VLOOKUP($A98,LNG!$A$2:$H$1999,6,FALSE)/(F98*10^9)</f>
        <v>#DIV/0!</v>
      </c>
      <c r="W98" s="45">
        <f>VLOOKUP($A98,LNG!$A$2:$H$1999,7,FALSE)/(G98*10^9)</f>
        <v>0</v>
      </c>
      <c r="X98" s="45">
        <f>VLOOKUP($A98,'LNST năm'!$A$2:$I$2000,8,FALSE)</f>
        <v>-1</v>
      </c>
      <c r="Y98" s="45">
        <f>VLOOKUP($A98,'LNST năm'!$A$2:$I$2000,9,FALSE)</f>
        <v>-1</v>
      </c>
      <c r="Z98" s="46" t="e">
        <f>VLOOKUP($A98,LNG!$A$2:$H$1999,9,FALSE)</f>
        <v>#REF!</v>
      </c>
      <c r="AA98" s="162" t="e">
        <f>VLOOKUP($A98,'GIÁ CP'!$A$2:$D$2000,4,FALSE)/Z98</f>
        <v>#REF!</v>
      </c>
    </row>
    <row r="99" spans="1:27" hidden="1">
      <c r="A99" s="18" t="s">
        <v>832</v>
      </c>
      <c r="B99" s="18" t="s">
        <v>2598</v>
      </c>
      <c r="C99" s="154" t="str">
        <f>VLOOKUP(A99,'GIÁ CP'!$K$2:$M$2000,3,FALSE)</f>
        <v xml:space="preserve">Phần mềm </v>
      </c>
      <c r="D99" s="43">
        <f>VLOOKUP($A99,'Doanh thu'!$A$3:$Q$2000,9,FALSE)/1000000000</f>
        <v>0</v>
      </c>
      <c r="E99" s="43">
        <f>VLOOKUP($A99,'Doanh thu'!$A$3:$Q$2000,10,FALSE)/1000000000</f>
        <v>0</v>
      </c>
      <c r="F99" s="43">
        <f>VLOOKUP($A99,'Doanh thu'!$A$3:$Q$2000,11,FALSE)/1000000000</f>
        <v>0</v>
      </c>
      <c r="G99" s="43">
        <f>VLOOKUP($A99,'Doanh thu'!$A$3:$Q$2000,12,FALSE)/1000000000</f>
        <v>0</v>
      </c>
      <c r="H99" s="43">
        <f>VLOOKUP($A99,LNST!$A$3:$Q$1635,9,FALSE)/1000000000</f>
        <v>0</v>
      </c>
      <c r="I99" s="43">
        <f>VLOOKUP($A99,LNST!$A$3:$Q$1635,10,FALSE)/1000000000</f>
        <v>0</v>
      </c>
      <c r="J99" s="43">
        <f>VLOOKUP($A99,LNST!$A$3:$Q$1635,11,FALSE)/1000000000</f>
        <v>0</v>
      </c>
      <c r="K99" s="43">
        <f>VLOOKUP($A99,LNST!$A$3:$Q$1635,12,FALSE)/1000000000</f>
        <v>0</v>
      </c>
      <c r="L99" s="45" t="e">
        <f>VLOOKUP($A99,'Doanh thu'!$A$3:$Q$2000,14,FALSE)</f>
        <v>#DIV/0!</v>
      </c>
      <c r="M99" s="45" t="e">
        <f>VLOOKUP($A99,'Doanh thu'!$A$3:$Q$2000,15,FALSE)</f>
        <v>#DIV/0!</v>
      </c>
      <c r="N99" s="45" t="e">
        <f>VLOOKUP($A99,'Doanh thu'!$A$3:$Q$2000,16,FALSE)</f>
        <v>#DIV/0!</v>
      </c>
      <c r="O99" s="45" t="e">
        <f>VLOOKUP($A99,'Doanh thu'!$A$3:$Q$2000,17,FALSE)</f>
        <v>#DIV/0!</v>
      </c>
      <c r="P99" s="45" t="e">
        <f>VLOOKUP($A99,LNST!$A$3:$R$1635,14,FALSE)</f>
        <v>#DIV/0!</v>
      </c>
      <c r="Q99" s="45" t="e">
        <f>VLOOKUP($A99,LNST!$A$3:$R$1635,15,FALSE)</f>
        <v>#DIV/0!</v>
      </c>
      <c r="R99" s="45" t="e">
        <f>VLOOKUP($A99,LNST!$A$3:$R$1635,16,FALSE)</f>
        <v>#DIV/0!</v>
      </c>
      <c r="S99" s="45" t="e">
        <f>VLOOKUP($A99,LNST!$A$3:$R$1635,17,FALSE)</f>
        <v>#DIV/0!</v>
      </c>
      <c r="T99" s="45" t="e">
        <f>VLOOKUP($A99,LNG!$A$2:$H$1999,4,FALSE)/(D99*10^9)</f>
        <v>#DIV/0!</v>
      </c>
      <c r="U99" s="45" t="e">
        <f>VLOOKUP($A99,LNG!$A$2:$H$1999,5,FALSE)/(E99*10^9)</f>
        <v>#DIV/0!</v>
      </c>
      <c r="V99" s="45" t="e">
        <f>VLOOKUP($A99,LNG!$A$2:$H$1999,6,FALSE)/(F99*10^9)</f>
        <v>#DIV/0!</v>
      </c>
      <c r="W99" s="45" t="e">
        <f>VLOOKUP($A99,LNG!$A$2:$H$1999,7,FALSE)/(G99*10^9)</f>
        <v>#DIV/0!</v>
      </c>
      <c r="X99" s="45">
        <f>VLOOKUP($A99,'LNST năm'!$A$2:$I$2000,8,FALSE)</f>
        <v>-1</v>
      </c>
      <c r="Y99" s="45">
        <f>VLOOKUP($A99,'LNST năm'!$A$2:$I$2000,9,FALSE)</f>
        <v>-1</v>
      </c>
      <c r="Z99" s="46" t="e">
        <f>VLOOKUP($A99,LNG!$A$2:$H$1999,9,FALSE)</f>
        <v>#REF!</v>
      </c>
      <c r="AA99" s="162" t="e">
        <f>VLOOKUP($A99,'GIÁ CP'!$A$2:$D$2000,4,FALSE)/Z99</f>
        <v>#REF!</v>
      </c>
    </row>
    <row r="100" spans="1:27" hidden="1">
      <c r="A100" s="18" t="s">
        <v>1040</v>
      </c>
      <c r="B100" s="18" t="s">
        <v>2546</v>
      </c>
      <c r="C100" s="154" t="e">
        <f>VLOOKUP(A100,'GIÁ CP'!$K$2:$M$2000,3,FALSE)</f>
        <v>#N/A</v>
      </c>
      <c r="D100" s="43" t="e">
        <f>VLOOKUP($A100,'Doanh thu'!$A$3:$Q$2000,9,FALSE)/1000000000</f>
        <v>#N/A</v>
      </c>
      <c r="E100" s="43" t="e">
        <f>VLOOKUP($A100,'Doanh thu'!$A$3:$Q$2000,10,FALSE)/1000000000</f>
        <v>#N/A</v>
      </c>
      <c r="F100" s="43" t="e">
        <f>VLOOKUP($A100,'Doanh thu'!$A$3:$Q$2000,11,FALSE)/1000000000</f>
        <v>#N/A</v>
      </c>
      <c r="G100" s="43" t="e">
        <f>VLOOKUP($A100,'Doanh thu'!$A$3:$Q$2000,12,FALSE)/1000000000</f>
        <v>#N/A</v>
      </c>
      <c r="H100" s="43" t="e">
        <f>VLOOKUP($A100,LNST!$A$3:$Q$1635,9,FALSE)/1000000000</f>
        <v>#N/A</v>
      </c>
      <c r="I100" s="43" t="e">
        <f>VLOOKUP($A100,LNST!$A$3:$Q$1635,10,FALSE)/1000000000</f>
        <v>#N/A</v>
      </c>
      <c r="J100" s="43" t="e">
        <f>VLOOKUP($A100,LNST!$A$3:$Q$1635,11,FALSE)/1000000000</f>
        <v>#N/A</v>
      </c>
      <c r="K100" s="43" t="e">
        <f>VLOOKUP($A100,LNST!$A$3:$Q$1635,12,FALSE)/1000000000</f>
        <v>#N/A</v>
      </c>
      <c r="L100" s="45" t="e">
        <f>VLOOKUP($A100,'Doanh thu'!$A$3:$Q$2000,14,FALSE)</f>
        <v>#N/A</v>
      </c>
      <c r="M100" s="45" t="e">
        <f>VLOOKUP($A100,'Doanh thu'!$A$3:$Q$2000,15,FALSE)</f>
        <v>#N/A</v>
      </c>
      <c r="N100" s="45" t="e">
        <f>VLOOKUP($A100,'Doanh thu'!$A$3:$Q$2000,16,FALSE)</f>
        <v>#N/A</v>
      </c>
      <c r="O100" s="45" t="e">
        <f>VLOOKUP($A100,'Doanh thu'!$A$3:$Q$2000,17,FALSE)</f>
        <v>#N/A</v>
      </c>
      <c r="P100" s="45" t="e">
        <f>VLOOKUP($A100,LNST!$A$3:$R$1635,14,FALSE)</f>
        <v>#N/A</v>
      </c>
      <c r="Q100" s="45" t="e">
        <f>VLOOKUP($A100,LNST!$A$3:$R$1635,15,FALSE)</f>
        <v>#N/A</v>
      </c>
      <c r="R100" s="45" t="e">
        <f>VLOOKUP($A100,LNST!$A$3:$R$1635,16,FALSE)</f>
        <v>#N/A</v>
      </c>
      <c r="S100" s="45" t="e">
        <f>VLOOKUP($A100,LNST!$A$3:$R$1635,17,FALSE)</f>
        <v>#N/A</v>
      </c>
      <c r="T100" s="45" t="e">
        <f>VLOOKUP($A100,LNG!$A$2:$H$1999,4,FALSE)/(D100*10^9)</f>
        <v>#N/A</v>
      </c>
      <c r="U100" s="45" t="e">
        <f>VLOOKUP($A100,LNG!$A$2:$H$1999,5,FALSE)/(E100*10^9)</f>
        <v>#N/A</v>
      </c>
      <c r="V100" s="45" t="e">
        <f>VLOOKUP($A100,LNG!$A$2:$H$1999,6,FALSE)/(F100*10^9)</f>
        <v>#N/A</v>
      </c>
      <c r="W100" s="45" t="e">
        <f>VLOOKUP($A100,LNG!$A$2:$H$1999,7,FALSE)/(G100*10^9)</f>
        <v>#N/A</v>
      </c>
      <c r="X100" s="45" t="e">
        <f>VLOOKUP($A100,'LNST năm'!$A$2:$I$2000,8,FALSE)</f>
        <v>#N/A</v>
      </c>
      <c r="Y100" s="45" t="e">
        <f>VLOOKUP($A100,'LNST năm'!$A$2:$I$2000,9,FALSE)</f>
        <v>#N/A</v>
      </c>
      <c r="Z100" s="46" t="e">
        <f>VLOOKUP($A100,LNG!$A$2:$H$1999,9,FALSE)</f>
        <v>#N/A</v>
      </c>
      <c r="AA100" s="162" t="e">
        <f>VLOOKUP($A100,'GIÁ CP'!$A$2:$D$2000,4,FALSE)/Z100</f>
        <v>#N/A</v>
      </c>
    </row>
    <row r="101" spans="1:27" hidden="1">
      <c r="A101" s="18" t="s">
        <v>2577</v>
      </c>
      <c r="B101" s="18" t="s">
        <v>2578</v>
      </c>
      <c r="C101" s="154" t="str">
        <f>VLOOKUP(A101,'GIÁ CP'!$K$2:$M$2000,3,FALSE)</f>
        <v xml:space="preserve">Bán lẻ phức hợp </v>
      </c>
      <c r="D101" s="43" t="e">
        <f>VLOOKUP($A101,'Doanh thu'!$A$3:$Q$2000,9,FALSE)/1000000000</f>
        <v>#N/A</v>
      </c>
      <c r="E101" s="43" t="e">
        <f>VLOOKUP($A101,'Doanh thu'!$A$3:$Q$2000,10,FALSE)/1000000000</f>
        <v>#N/A</v>
      </c>
      <c r="F101" s="43" t="e">
        <f>VLOOKUP($A101,'Doanh thu'!$A$3:$Q$2000,11,FALSE)/1000000000</f>
        <v>#N/A</v>
      </c>
      <c r="G101" s="43" t="e">
        <f>VLOOKUP($A101,'Doanh thu'!$A$3:$Q$2000,12,FALSE)/1000000000</f>
        <v>#N/A</v>
      </c>
      <c r="H101" s="43" t="e">
        <f>VLOOKUP($A101,LNST!$A$3:$Q$1635,9,FALSE)/1000000000</f>
        <v>#N/A</v>
      </c>
      <c r="I101" s="43" t="e">
        <f>VLOOKUP($A101,LNST!$A$3:$Q$1635,10,FALSE)/1000000000</f>
        <v>#N/A</v>
      </c>
      <c r="J101" s="43" t="e">
        <f>VLOOKUP($A101,LNST!$A$3:$Q$1635,11,FALSE)/1000000000</f>
        <v>#N/A</v>
      </c>
      <c r="K101" s="43" t="e">
        <f>VLOOKUP($A101,LNST!$A$3:$Q$1635,12,FALSE)/1000000000</f>
        <v>#N/A</v>
      </c>
      <c r="L101" s="45" t="e">
        <f>VLOOKUP($A101,'Doanh thu'!$A$3:$Q$2000,14,FALSE)</f>
        <v>#N/A</v>
      </c>
      <c r="M101" s="45" t="e">
        <f>VLOOKUP($A101,'Doanh thu'!$A$3:$Q$2000,15,FALSE)</f>
        <v>#N/A</v>
      </c>
      <c r="N101" s="45" t="e">
        <f>VLOOKUP($A101,'Doanh thu'!$A$3:$Q$2000,16,FALSE)</f>
        <v>#N/A</v>
      </c>
      <c r="O101" s="45" t="e">
        <f>VLOOKUP($A101,'Doanh thu'!$A$3:$Q$2000,17,FALSE)</f>
        <v>#N/A</v>
      </c>
      <c r="P101" s="45" t="e">
        <f>VLOOKUP($A101,LNST!$A$3:$R$1635,14,FALSE)</f>
        <v>#N/A</v>
      </c>
      <c r="Q101" s="45" t="e">
        <f>VLOOKUP($A101,LNST!$A$3:$R$1635,15,FALSE)</f>
        <v>#N/A</v>
      </c>
      <c r="R101" s="45" t="e">
        <f>VLOOKUP($A101,LNST!$A$3:$R$1635,16,FALSE)</f>
        <v>#N/A</v>
      </c>
      <c r="S101" s="45" t="e">
        <f>VLOOKUP($A101,LNST!$A$3:$R$1635,17,FALSE)</f>
        <v>#N/A</v>
      </c>
      <c r="T101" s="45" t="e">
        <f>VLOOKUP($A101,LNG!$A$2:$H$1999,4,FALSE)/(D101*10^9)</f>
        <v>#N/A</v>
      </c>
      <c r="U101" s="45" t="e">
        <f>VLOOKUP($A101,LNG!$A$2:$H$1999,5,FALSE)/(E101*10^9)</f>
        <v>#N/A</v>
      </c>
      <c r="V101" s="45" t="e">
        <f>VLOOKUP($A101,LNG!$A$2:$H$1999,6,FALSE)/(F101*10^9)</f>
        <v>#N/A</v>
      </c>
      <c r="W101" s="45" t="e">
        <f>VLOOKUP($A101,LNG!$A$2:$H$1999,7,FALSE)/(G101*10^9)</f>
        <v>#N/A</v>
      </c>
      <c r="X101" s="45" t="e">
        <f>VLOOKUP($A101,'LNST năm'!$A$2:$I$2000,8,FALSE)</f>
        <v>#N/A</v>
      </c>
      <c r="Y101" s="45" t="e">
        <f>VLOOKUP($A101,'LNST năm'!$A$2:$I$2000,9,FALSE)</f>
        <v>#N/A</v>
      </c>
      <c r="Z101" s="46" t="e">
        <f>VLOOKUP($A101,LNG!$A$2:$H$1999,9,FALSE)</f>
        <v>#N/A</v>
      </c>
      <c r="AA101" s="162" t="e">
        <f>VLOOKUP($A101,'GIÁ CP'!$A$2:$D$2000,4,FALSE)/Z101</f>
        <v>#N/A</v>
      </c>
    </row>
    <row r="102" spans="1:27" hidden="1">
      <c r="A102" s="18" t="s">
        <v>1073</v>
      </c>
      <c r="B102" s="18" t="s">
        <v>2600</v>
      </c>
      <c r="C102" s="154" t="str">
        <f>VLOOKUP(A102,'GIÁ CP'!$K$2:$M$2000,3,FALSE)</f>
        <v xml:space="preserve">Dược phẩm </v>
      </c>
      <c r="D102" s="43">
        <f>VLOOKUP($A102,'Doanh thu'!$A$3:$Q$2000,9,FALSE)/1000000000</f>
        <v>0</v>
      </c>
      <c r="E102" s="43">
        <f>VLOOKUP($A102,'Doanh thu'!$A$3:$Q$2000,10,FALSE)/1000000000</f>
        <v>0</v>
      </c>
      <c r="F102" s="43">
        <f>VLOOKUP($A102,'Doanh thu'!$A$3:$Q$2000,11,FALSE)/1000000000</f>
        <v>0</v>
      </c>
      <c r="G102" s="43">
        <f>VLOOKUP($A102,'Doanh thu'!$A$3:$Q$2000,12,FALSE)/1000000000</f>
        <v>0</v>
      </c>
      <c r="H102" s="43">
        <f>VLOOKUP($A102,LNST!$A$3:$Q$1635,9,FALSE)/1000000000</f>
        <v>0</v>
      </c>
      <c r="I102" s="43">
        <f>VLOOKUP($A102,LNST!$A$3:$Q$1635,10,FALSE)/1000000000</f>
        <v>0</v>
      </c>
      <c r="J102" s="43">
        <f>VLOOKUP($A102,LNST!$A$3:$Q$1635,11,FALSE)/1000000000</f>
        <v>0</v>
      </c>
      <c r="K102" s="43">
        <f>VLOOKUP($A102,LNST!$A$3:$Q$1635,12,FALSE)/1000000000</f>
        <v>0</v>
      </c>
      <c r="L102" s="45" t="e">
        <f>VLOOKUP($A102,'Doanh thu'!$A$3:$Q$2000,14,FALSE)</f>
        <v>#DIV/0!</v>
      </c>
      <c r="M102" s="45" t="e">
        <f>VLOOKUP($A102,'Doanh thu'!$A$3:$Q$2000,15,FALSE)</f>
        <v>#DIV/0!</v>
      </c>
      <c r="N102" s="45" t="e">
        <f>VLOOKUP($A102,'Doanh thu'!$A$3:$Q$2000,16,FALSE)</f>
        <v>#DIV/0!</v>
      </c>
      <c r="O102" s="45" t="e">
        <f>VLOOKUP($A102,'Doanh thu'!$A$3:$Q$2000,17,FALSE)</f>
        <v>#DIV/0!</v>
      </c>
      <c r="P102" s="45" t="e">
        <f>VLOOKUP($A102,LNST!$A$3:$R$1635,14,FALSE)</f>
        <v>#DIV/0!</v>
      </c>
      <c r="Q102" s="45" t="e">
        <f>VLOOKUP($A102,LNST!$A$3:$R$1635,15,FALSE)</f>
        <v>#DIV/0!</v>
      </c>
      <c r="R102" s="45" t="e">
        <f>VLOOKUP($A102,LNST!$A$3:$R$1635,16,FALSE)</f>
        <v>#DIV/0!</v>
      </c>
      <c r="S102" s="45" t="e">
        <f>VLOOKUP($A102,LNST!$A$3:$R$1635,17,FALSE)</f>
        <v>#DIV/0!</v>
      </c>
      <c r="T102" s="45" t="e">
        <f>VLOOKUP($A102,LNG!$A$2:$H$1999,4,FALSE)/(D102*10^9)</f>
        <v>#DIV/0!</v>
      </c>
      <c r="U102" s="45" t="e">
        <f>VLOOKUP($A102,LNG!$A$2:$H$1999,5,FALSE)/(E102*10^9)</f>
        <v>#DIV/0!</v>
      </c>
      <c r="V102" s="45" t="e">
        <f>VLOOKUP($A102,LNG!$A$2:$H$1999,6,FALSE)/(F102*10^9)</f>
        <v>#DIV/0!</v>
      </c>
      <c r="W102" s="45" t="e">
        <f>VLOOKUP($A102,LNG!$A$2:$H$1999,7,FALSE)/(G102*10^9)</f>
        <v>#DIV/0!</v>
      </c>
      <c r="X102" s="45">
        <f>VLOOKUP($A102,'LNST năm'!$A$2:$I$2000,8,FALSE)</f>
        <v>-1</v>
      </c>
      <c r="Y102" s="45">
        <f>VLOOKUP($A102,'LNST năm'!$A$2:$I$2000,9,FALSE)</f>
        <v>-1</v>
      </c>
      <c r="Z102" s="46" t="e">
        <f>VLOOKUP($A102,LNG!$A$2:$H$1999,9,FALSE)</f>
        <v>#REF!</v>
      </c>
      <c r="AA102" s="162" t="e">
        <f>VLOOKUP($A102,'GIÁ CP'!$A$2:$D$2000,4,FALSE)/Z102</f>
        <v>#REF!</v>
      </c>
    </row>
    <row r="103" spans="1:27" hidden="1">
      <c r="A103" s="18" t="s">
        <v>2603</v>
      </c>
      <c r="B103" s="18" t="s">
        <v>2604</v>
      </c>
      <c r="C103" s="154" t="e">
        <f>VLOOKUP(A103,'GIÁ CP'!$K$2:$M$2000,3,FALSE)</f>
        <v>#N/A</v>
      </c>
      <c r="D103" s="43" t="e">
        <f>VLOOKUP($A103,'Doanh thu'!$A$3:$Q$2000,9,FALSE)/1000000000</f>
        <v>#N/A</v>
      </c>
      <c r="E103" s="43" t="e">
        <f>VLOOKUP($A103,'Doanh thu'!$A$3:$Q$2000,10,FALSE)/1000000000</f>
        <v>#N/A</v>
      </c>
      <c r="F103" s="43" t="e">
        <f>VLOOKUP($A103,'Doanh thu'!$A$3:$Q$2000,11,FALSE)/1000000000</f>
        <v>#N/A</v>
      </c>
      <c r="G103" s="43" t="e">
        <f>VLOOKUP($A103,'Doanh thu'!$A$3:$Q$2000,12,FALSE)/1000000000</f>
        <v>#N/A</v>
      </c>
      <c r="H103" s="43" t="e">
        <f>VLOOKUP($A103,LNST!$A$3:$Q$1635,9,FALSE)/1000000000</f>
        <v>#N/A</v>
      </c>
      <c r="I103" s="43" t="e">
        <f>VLOOKUP($A103,LNST!$A$3:$Q$1635,10,FALSE)/1000000000</f>
        <v>#N/A</v>
      </c>
      <c r="J103" s="43" t="e">
        <f>VLOOKUP($A103,LNST!$A$3:$Q$1635,11,FALSE)/1000000000</f>
        <v>#N/A</v>
      </c>
      <c r="K103" s="43" t="e">
        <f>VLOOKUP($A103,LNST!$A$3:$Q$1635,12,FALSE)/1000000000</f>
        <v>#N/A</v>
      </c>
      <c r="L103" s="45" t="e">
        <f>VLOOKUP($A103,'Doanh thu'!$A$3:$Q$2000,14,FALSE)</f>
        <v>#N/A</v>
      </c>
      <c r="M103" s="45" t="e">
        <f>VLOOKUP($A103,'Doanh thu'!$A$3:$Q$2000,15,FALSE)</f>
        <v>#N/A</v>
      </c>
      <c r="N103" s="45" t="e">
        <f>VLOOKUP($A103,'Doanh thu'!$A$3:$Q$2000,16,FALSE)</f>
        <v>#N/A</v>
      </c>
      <c r="O103" s="45" t="e">
        <f>VLOOKUP($A103,'Doanh thu'!$A$3:$Q$2000,17,FALSE)</f>
        <v>#N/A</v>
      </c>
      <c r="P103" s="45" t="e">
        <f>VLOOKUP($A103,LNST!$A$3:$R$1635,14,FALSE)</f>
        <v>#N/A</v>
      </c>
      <c r="Q103" s="45" t="e">
        <f>VLOOKUP($A103,LNST!$A$3:$R$1635,15,FALSE)</f>
        <v>#N/A</v>
      </c>
      <c r="R103" s="45" t="e">
        <f>VLOOKUP($A103,LNST!$A$3:$R$1635,16,FALSE)</f>
        <v>#N/A</v>
      </c>
      <c r="S103" s="45" t="e">
        <f>VLOOKUP($A103,LNST!$A$3:$R$1635,17,FALSE)</f>
        <v>#N/A</v>
      </c>
      <c r="T103" s="45" t="e">
        <f>VLOOKUP($A103,LNG!$A$2:$H$1999,4,FALSE)/(D103*10^9)</f>
        <v>#N/A</v>
      </c>
      <c r="U103" s="45" t="e">
        <f>VLOOKUP($A103,LNG!$A$2:$H$1999,5,FALSE)/(E103*10^9)</f>
        <v>#N/A</v>
      </c>
      <c r="V103" s="45" t="e">
        <f>VLOOKUP($A103,LNG!$A$2:$H$1999,6,FALSE)/(F103*10^9)</f>
        <v>#N/A</v>
      </c>
      <c r="W103" s="45" t="e">
        <f>VLOOKUP($A103,LNG!$A$2:$H$1999,7,FALSE)/(G103*10^9)</f>
        <v>#N/A</v>
      </c>
      <c r="X103" s="45" t="e">
        <f>VLOOKUP($A103,'LNST năm'!$A$2:$I$2000,8,FALSE)</f>
        <v>#N/A</v>
      </c>
      <c r="Y103" s="45" t="e">
        <f>VLOOKUP($A103,'LNST năm'!$A$2:$I$2000,9,FALSE)</f>
        <v>#N/A</v>
      </c>
      <c r="Z103" s="46" t="e">
        <f>VLOOKUP($A103,LNG!$A$2:$H$1999,9,FALSE)</f>
        <v>#N/A</v>
      </c>
      <c r="AA103" s="162" t="e">
        <f>VLOOKUP($A103,'GIÁ CP'!$A$2:$D$2000,4,FALSE)/Z103</f>
        <v>#N/A</v>
      </c>
    </row>
    <row r="104" spans="1:27" hidden="1">
      <c r="A104" s="18" t="s">
        <v>1070</v>
      </c>
      <c r="B104" s="18" t="s">
        <v>2596</v>
      </c>
      <c r="C104" s="154" t="str">
        <f>VLOOKUP(A104,'GIÁ CP'!$K$2:$M$2000,3,FALSE)</f>
        <v xml:space="preserve">Thực phẩm </v>
      </c>
      <c r="D104" s="43">
        <f>VLOOKUP($A104,'Doanh thu'!$A$3:$Q$2000,9,FALSE)/1000000000</f>
        <v>195.97650351199999</v>
      </c>
      <c r="E104" s="43">
        <f>VLOOKUP($A104,'Doanh thu'!$A$3:$Q$2000,10,FALSE)/1000000000</f>
        <v>0</v>
      </c>
      <c r="F104" s="43">
        <f>VLOOKUP($A104,'Doanh thu'!$A$3:$Q$2000,11,FALSE)/1000000000</f>
        <v>0</v>
      </c>
      <c r="G104" s="43">
        <f>VLOOKUP($A104,'Doanh thu'!$A$3:$Q$2000,12,FALSE)/1000000000</f>
        <v>0</v>
      </c>
      <c r="H104" s="43">
        <f>VLOOKUP($A104,LNST!$A$3:$Q$1635,9,FALSE)/1000000000</f>
        <v>5.6973690780000004</v>
      </c>
      <c r="I104" s="43">
        <f>VLOOKUP($A104,LNST!$A$3:$Q$1635,10,FALSE)/1000000000</f>
        <v>0</v>
      </c>
      <c r="J104" s="43">
        <f>VLOOKUP($A104,LNST!$A$3:$Q$1635,11,FALSE)/1000000000</f>
        <v>0</v>
      </c>
      <c r="K104" s="43">
        <f>VLOOKUP($A104,LNST!$A$3:$Q$1635,12,FALSE)/1000000000</f>
        <v>0</v>
      </c>
      <c r="L104" s="45">
        <f>VLOOKUP($A104,'Doanh thu'!$A$3:$Q$2000,14,FALSE)</f>
        <v>4.2438244547677556E-2</v>
      </c>
      <c r="M104" s="45" t="e">
        <f>VLOOKUP($A104,'Doanh thu'!$A$3:$Q$2000,15,FALSE)</f>
        <v>#DIV/0!</v>
      </c>
      <c r="N104" s="45" t="e">
        <f>VLOOKUP($A104,'Doanh thu'!$A$3:$Q$2000,16,FALSE)</f>
        <v>#DIV/0!</v>
      </c>
      <c r="O104" s="45" t="e">
        <f>VLOOKUP($A104,'Doanh thu'!$A$3:$Q$2000,17,FALSE)</f>
        <v>#DIV/0!</v>
      </c>
      <c r="P104" s="45">
        <f>VLOOKUP($A104,LNST!$A$3:$R$1635,14,FALSE)</f>
        <v>-5.7553591057741341E-3</v>
      </c>
      <c r="Q104" s="45" t="e">
        <f>VLOOKUP($A104,LNST!$A$3:$R$1635,15,FALSE)</f>
        <v>#DIV/0!</v>
      </c>
      <c r="R104" s="45" t="e">
        <f>VLOOKUP($A104,LNST!$A$3:$R$1635,16,FALSE)</f>
        <v>#DIV/0!</v>
      </c>
      <c r="S104" s="45" t="e">
        <f>VLOOKUP($A104,LNST!$A$3:$R$1635,17,FALSE)</f>
        <v>#DIV/0!</v>
      </c>
      <c r="T104" s="45">
        <f>VLOOKUP($A104,LNG!$A$2:$H$1999,4,FALSE)/(D104*10^9)</f>
        <v>0</v>
      </c>
      <c r="U104" s="45" t="e">
        <f>VLOOKUP($A104,LNG!$A$2:$H$1999,5,FALSE)/(E104*10^9)</f>
        <v>#DIV/0!</v>
      </c>
      <c r="V104" s="45" t="e">
        <f>VLOOKUP($A104,LNG!$A$2:$H$1999,6,FALSE)/(F104*10^9)</f>
        <v>#DIV/0!</v>
      </c>
      <c r="W104" s="45" t="e">
        <f>VLOOKUP($A104,LNG!$A$2:$H$1999,7,FALSE)/(G104*10^9)</f>
        <v>#DIV/0!</v>
      </c>
      <c r="X104" s="45">
        <f>VLOOKUP($A104,'LNST năm'!$A$2:$I$2000,8,FALSE)</f>
        <v>-1</v>
      </c>
      <c r="Y104" s="45">
        <f>VLOOKUP($A104,'LNST năm'!$A$2:$I$2000,9,FALSE)</f>
        <v>-1</v>
      </c>
      <c r="Z104" s="46" t="e">
        <f>VLOOKUP($A104,LNG!$A$2:$H$1999,9,FALSE)</f>
        <v>#REF!</v>
      </c>
      <c r="AA104" s="162" t="e">
        <f>VLOOKUP($A104,'GIÁ CP'!$A$2:$D$2000,4,FALSE)/Z104</f>
        <v>#REF!</v>
      </c>
    </row>
    <row r="105" spans="1:27" hidden="1">
      <c r="A105" s="18" t="s">
        <v>1230</v>
      </c>
      <c r="B105" s="18" t="s">
        <v>2874</v>
      </c>
      <c r="C105" s="154" t="str">
        <f>VLOOKUP(A105,'GIÁ CP'!$K$2:$M$2000,3,FALSE)</f>
        <v xml:space="preserve">Xây dựng </v>
      </c>
      <c r="D105" s="43">
        <f>VLOOKUP($A105,'Doanh thu'!$A$3:$Q$2000,9,FALSE)/1000000000</f>
        <v>186.980944808</v>
      </c>
      <c r="E105" s="43">
        <f>VLOOKUP($A105,'Doanh thu'!$A$3:$Q$2000,10,FALSE)/1000000000</f>
        <v>34.137127184000001</v>
      </c>
      <c r="F105" s="43">
        <f>VLOOKUP($A105,'Doanh thu'!$A$3:$Q$2000,11,FALSE)/1000000000</f>
        <v>48.253098539</v>
      </c>
      <c r="G105" s="43">
        <f>VLOOKUP($A105,'Doanh thu'!$A$3:$Q$2000,12,FALSE)/1000000000</f>
        <v>26.333165648000001</v>
      </c>
      <c r="H105" s="43">
        <f>VLOOKUP($A105,LNST!$A$3:$Q$1635,9,FALSE)/1000000000</f>
        <v>84.927521939000002</v>
      </c>
      <c r="I105" s="43">
        <f>VLOOKUP($A105,LNST!$A$3:$Q$1635,10,FALSE)/1000000000</f>
        <v>2.6579920289999999</v>
      </c>
      <c r="J105" s="43">
        <f>VLOOKUP($A105,LNST!$A$3:$Q$1635,11,FALSE)/1000000000</f>
        <v>15.288396721</v>
      </c>
      <c r="K105" s="43">
        <f>VLOOKUP($A105,LNST!$A$3:$Q$1635,12,FALSE)/1000000000</f>
        <v>7.0495127430000002</v>
      </c>
      <c r="L105" s="45">
        <f>VLOOKUP($A105,'Doanh thu'!$A$3:$Q$2000,14,FALSE)</f>
        <v>2.9424592315884471E-2</v>
      </c>
      <c r="M105" s="45">
        <f>VLOOKUP($A105,'Doanh thu'!$A$3:$Q$2000,15,FALSE)</f>
        <v>-0.79490426958863514</v>
      </c>
      <c r="N105" s="45">
        <f>VLOOKUP($A105,'Doanh thu'!$A$3:$Q$2000,16,FALSE)</f>
        <v>-0.78707817018662118</v>
      </c>
      <c r="O105" s="45">
        <f>VLOOKUP($A105,'Doanh thu'!$A$3:$Q$2000,17,FALSE)</f>
        <v>-0.85470100746053912</v>
      </c>
      <c r="P105" s="45">
        <f>VLOOKUP($A105,LNST!$A$3:$R$1635,14,FALSE)</f>
        <v>0.14566648352207276</v>
      </c>
      <c r="Q105" s="45">
        <f>VLOOKUP($A105,LNST!$A$3:$R$1635,15,FALSE)</f>
        <v>-0.94456677487544327</v>
      </c>
      <c r="R105" s="45">
        <f>VLOOKUP($A105,LNST!$A$3:$R$1635,16,FALSE)</f>
        <v>-0.86197182623410706</v>
      </c>
      <c r="S105" s="45">
        <f>VLOOKUP($A105,LNST!$A$3:$R$1635,17,FALSE)</f>
        <v>-0.87971691966454935</v>
      </c>
      <c r="T105" s="45">
        <f>VLOOKUP($A105,LNG!$A$2:$H$1999,4,FALSE)/(D105*10^9)</f>
        <v>0.4485922684535032</v>
      </c>
      <c r="U105" s="45">
        <f>VLOOKUP($A105,LNG!$A$2:$H$1999,5,FALSE)/(E105*10^9)</f>
        <v>3.0768845793570514</v>
      </c>
      <c r="V105" s="45">
        <f>VLOOKUP($A105,LNG!$A$2:$H$1999,6,FALSE)/(F105*10^9)</f>
        <v>4.3188303613614703E-3</v>
      </c>
      <c r="W105" s="45">
        <f>VLOOKUP($A105,LNG!$A$2:$H$1999,7,FALSE)/(G105*10^9)</f>
        <v>0.62721252046862908</v>
      </c>
      <c r="X105" s="45">
        <f>VLOOKUP($A105,'LNST năm'!$A$2:$I$2000,8,FALSE)</f>
        <v>-0.33430902394766338</v>
      </c>
      <c r="Y105" s="45">
        <f>VLOOKUP($A105,'LNST năm'!$A$2:$I$2000,9,FALSE)</f>
        <v>-0.2213587908944421</v>
      </c>
      <c r="Z105" s="46" t="e">
        <f>VLOOKUP($A105,LNG!$A$2:$H$1999,9,FALSE)</f>
        <v>#REF!</v>
      </c>
      <c r="AA105" s="162" t="e">
        <f>VLOOKUP($A105,'GIÁ CP'!$A$2:$D$2000,4,FALSE)/Z105</f>
        <v>#REF!</v>
      </c>
    </row>
    <row r="106" spans="1:27" hidden="1">
      <c r="A106" s="18" t="s">
        <v>1074</v>
      </c>
      <c r="B106" s="18" t="s">
        <v>2601</v>
      </c>
      <c r="C106" s="154" t="str">
        <f>VLOOKUP(A106,'GIÁ CP'!$K$2:$M$2000,3,FALSE)</f>
        <v xml:space="preserve">Xây dựng </v>
      </c>
      <c r="D106" s="43">
        <f>VLOOKUP($A106,'Doanh thu'!$A$3:$Q$2000,9,FALSE)/1000000000</f>
        <v>0</v>
      </c>
      <c r="E106" s="43">
        <f>VLOOKUP($A106,'Doanh thu'!$A$3:$Q$2000,10,FALSE)/1000000000</f>
        <v>0</v>
      </c>
      <c r="F106" s="43">
        <f>VLOOKUP($A106,'Doanh thu'!$A$3:$Q$2000,11,FALSE)/1000000000</f>
        <v>0</v>
      </c>
      <c r="G106" s="43">
        <f>VLOOKUP($A106,'Doanh thu'!$A$3:$Q$2000,12,FALSE)/1000000000</f>
        <v>0</v>
      </c>
      <c r="H106" s="43">
        <f>VLOOKUP($A106,LNST!$A$3:$Q$1635,9,FALSE)/1000000000</f>
        <v>0</v>
      </c>
      <c r="I106" s="43">
        <f>VLOOKUP($A106,LNST!$A$3:$Q$1635,10,FALSE)/1000000000</f>
        <v>0</v>
      </c>
      <c r="J106" s="43">
        <f>VLOOKUP($A106,LNST!$A$3:$Q$1635,11,FALSE)/1000000000</f>
        <v>0</v>
      </c>
      <c r="K106" s="43">
        <f>VLOOKUP($A106,LNST!$A$3:$Q$1635,12,FALSE)/1000000000</f>
        <v>0</v>
      </c>
      <c r="L106" s="45" t="e">
        <f>VLOOKUP($A106,'Doanh thu'!$A$3:$Q$2000,14,FALSE)</f>
        <v>#DIV/0!</v>
      </c>
      <c r="M106" s="45" t="e">
        <f>VLOOKUP($A106,'Doanh thu'!$A$3:$Q$2000,15,FALSE)</f>
        <v>#DIV/0!</v>
      </c>
      <c r="N106" s="45" t="e">
        <f>VLOOKUP($A106,'Doanh thu'!$A$3:$Q$2000,16,FALSE)</f>
        <v>#DIV/0!</v>
      </c>
      <c r="O106" s="45" t="e">
        <f>VLOOKUP($A106,'Doanh thu'!$A$3:$Q$2000,17,FALSE)</f>
        <v>#DIV/0!</v>
      </c>
      <c r="P106" s="45" t="e">
        <f>VLOOKUP($A106,LNST!$A$3:$R$1635,14,FALSE)</f>
        <v>#DIV/0!</v>
      </c>
      <c r="Q106" s="45" t="e">
        <f>VLOOKUP($A106,LNST!$A$3:$R$1635,15,FALSE)</f>
        <v>#DIV/0!</v>
      </c>
      <c r="R106" s="45" t="e">
        <f>VLOOKUP($A106,LNST!$A$3:$R$1635,16,FALSE)</f>
        <v>#DIV/0!</v>
      </c>
      <c r="S106" s="45" t="e">
        <f>VLOOKUP($A106,LNST!$A$3:$R$1635,17,FALSE)</f>
        <v>#DIV/0!</v>
      </c>
      <c r="T106" s="45" t="e">
        <f>VLOOKUP($A106,LNG!$A$2:$H$1999,4,FALSE)/(D106*10^9)</f>
        <v>#DIV/0!</v>
      </c>
      <c r="U106" s="45" t="e">
        <f>VLOOKUP($A106,LNG!$A$2:$H$1999,5,FALSE)/(E106*10^9)</f>
        <v>#DIV/0!</v>
      </c>
      <c r="V106" s="45" t="e">
        <f>VLOOKUP($A106,LNG!$A$2:$H$1999,6,FALSE)/(F106*10^9)</f>
        <v>#DIV/0!</v>
      </c>
      <c r="W106" s="45" t="e">
        <f>VLOOKUP($A106,LNG!$A$2:$H$1999,7,FALSE)/(G106*10^9)</f>
        <v>#DIV/0!</v>
      </c>
      <c r="X106" s="45">
        <f>VLOOKUP($A106,'LNST năm'!$A$2:$I$2000,8,FALSE)</f>
        <v>-1</v>
      </c>
      <c r="Y106" s="45">
        <f>VLOOKUP($A106,'LNST năm'!$A$2:$I$2000,9,FALSE)</f>
        <v>-1</v>
      </c>
      <c r="Z106" s="46" t="e">
        <f>VLOOKUP($A106,LNG!$A$2:$H$1999,9,FALSE)</f>
        <v>#REF!</v>
      </c>
      <c r="AA106" s="162" t="e">
        <f>VLOOKUP($A106,'GIÁ CP'!$A$2:$D$2000,4,FALSE)/Z106</f>
        <v>#REF!</v>
      </c>
    </row>
    <row r="107" spans="1:27" hidden="1">
      <c r="A107" s="18" t="s">
        <v>1076</v>
      </c>
      <c r="B107" s="18" t="s">
        <v>2606</v>
      </c>
      <c r="C107" s="154" t="str">
        <f>VLOOKUP(A107,'GIÁ CP'!$K$2:$M$2000,3,FALSE)</f>
        <v xml:space="preserve">Dịch vụ tiêu dùng chuyên ngành </v>
      </c>
      <c r="D107" s="43">
        <f>VLOOKUP($A107,'Doanh thu'!$A$3:$Q$2000,9,FALSE)/1000000000</f>
        <v>0</v>
      </c>
      <c r="E107" s="43">
        <f>VLOOKUP($A107,'Doanh thu'!$A$3:$Q$2000,10,FALSE)/1000000000</f>
        <v>0</v>
      </c>
      <c r="F107" s="43">
        <f>VLOOKUP($A107,'Doanh thu'!$A$3:$Q$2000,11,FALSE)/1000000000</f>
        <v>0</v>
      </c>
      <c r="G107" s="43">
        <f>VLOOKUP($A107,'Doanh thu'!$A$3:$Q$2000,12,FALSE)/1000000000</f>
        <v>0</v>
      </c>
      <c r="H107" s="43">
        <f>VLOOKUP($A107,LNST!$A$3:$Q$1635,9,FALSE)/1000000000</f>
        <v>0</v>
      </c>
      <c r="I107" s="43">
        <f>VLOOKUP($A107,LNST!$A$3:$Q$1635,10,FALSE)/1000000000</f>
        <v>0</v>
      </c>
      <c r="J107" s="43">
        <f>VLOOKUP($A107,LNST!$A$3:$Q$1635,11,FALSE)/1000000000</f>
        <v>0</v>
      </c>
      <c r="K107" s="43">
        <f>VLOOKUP($A107,LNST!$A$3:$Q$1635,12,FALSE)/1000000000</f>
        <v>0</v>
      </c>
      <c r="L107" s="45" t="e">
        <f>VLOOKUP($A107,'Doanh thu'!$A$3:$Q$2000,14,FALSE)</f>
        <v>#DIV/0!</v>
      </c>
      <c r="M107" s="45" t="e">
        <f>VLOOKUP($A107,'Doanh thu'!$A$3:$Q$2000,15,FALSE)</f>
        <v>#DIV/0!</v>
      </c>
      <c r="N107" s="45" t="e">
        <f>VLOOKUP($A107,'Doanh thu'!$A$3:$Q$2000,16,FALSE)</f>
        <v>#DIV/0!</v>
      </c>
      <c r="O107" s="45" t="e">
        <f>VLOOKUP($A107,'Doanh thu'!$A$3:$Q$2000,17,FALSE)</f>
        <v>#DIV/0!</v>
      </c>
      <c r="P107" s="45" t="e">
        <f>VLOOKUP($A107,LNST!$A$3:$R$1635,14,FALSE)</f>
        <v>#DIV/0!</v>
      </c>
      <c r="Q107" s="45" t="e">
        <f>VLOOKUP($A107,LNST!$A$3:$R$1635,15,FALSE)</f>
        <v>#DIV/0!</v>
      </c>
      <c r="R107" s="45" t="e">
        <f>VLOOKUP($A107,LNST!$A$3:$R$1635,16,FALSE)</f>
        <v>#DIV/0!</v>
      </c>
      <c r="S107" s="45" t="e">
        <f>VLOOKUP($A107,LNST!$A$3:$R$1635,17,FALSE)</f>
        <v>#DIV/0!</v>
      </c>
      <c r="T107" s="45" t="e">
        <f>VLOOKUP($A107,LNG!$A$2:$H$1999,4,FALSE)/(D107*10^9)</f>
        <v>#DIV/0!</v>
      </c>
      <c r="U107" s="45" t="e">
        <f>VLOOKUP($A107,LNG!$A$2:$H$1999,5,FALSE)/(E107*10^9)</f>
        <v>#DIV/0!</v>
      </c>
      <c r="V107" s="45" t="e">
        <f>VLOOKUP($A107,LNG!$A$2:$H$1999,6,FALSE)/(F107*10^9)</f>
        <v>#DIV/0!</v>
      </c>
      <c r="W107" s="45" t="e">
        <f>VLOOKUP($A107,LNG!$A$2:$H$1999,7,FALSE)/(G107*10^9)</f>
        <v>#DIV/0!</v>
      </c>
      <c r="X107" s="45">
        <f>VLOOKUP($A107,'LNST năm'!$A$2:$I$2000,8,FALSE)</f>
        <v>-1</v>
      </c>
      <c r="Y107" s="45">
        <f>VLOOKUP($A107,'LNST năm'!$A$2:$I$2000,9,FALSE)</f>
        <v>-1</v>
      </c>
      <c r="Z107" s="46" t="e">
        <f>VLOOKUP($A107,LNG!$A$2:$H$1999,9,FALSE)</f>
        <v>#REF!</v>
      </c>
      <c r="AA107" s="162" t="e">
        <f>VLOOKUP($A107,'GIÁ CP'!$A$2:$D$2000,4,FALSE)/Z107</f>
        <v>#REF!</v>
      </c>
    </row>
    <row r="108" spans="1:27" hidden="1">
      <c r="A108" s="18" t="s">
        <v>1314</v>
      </c>
      <c r="B108" s="18" t="s">
        <v>3018</v>
      </c>
      <c r="C108" s="154" t="e">
        <f>VLOOKUP(A108,'GIÁ CP'!$K$2:$M$2000,3,FALSE)</f>
        <v>#N/A</v>
      </c>
      <c r="D108" s="43" t="e">
        <f>VLOOKUP($A108,'Doanh thu'!$A$3:$Q$2000,9,FALSE)/1000000000</f>
        <v>#N/A</v>
      </c>
      <c r="E108" s="43" t="e">
        <f>VLOOKUP($A108,'Doanh thu'!$A$3:$Q$2000,10,FALSE)/1000000000</f>
        <v>#N/A</v>
      </c>
      <c r="F108" s="43" t="e">
        <f>VLOOKUP($A108,'Doanh thu'!$A$3:$Q$2000,11,FALSE)/1000000000</f>
        <v>#N/A</v>
      </c>
      <c r="G108" s="43" t="e">
        <f>VLOOKUP($A108,'Doanh thu'!$A$3:$Q$2000,12,FALSE)/1000000000</f>
        <v>#N/A</v>
      </c>
      <c r="H108" s="43" t="e">
        <f>VLOOKUP($A108,LNST!$A$3:$Q$1635,9,FALSE)/1000000000</f>
        <v>#N/A</v>
      </c>
      <c r="I108" s="43" t="e">
        <f>VLOOKUP($A108,LNST!$A$3:$Q$1635,10,FALSE)/1000000000</f>
        <v>#N/A</v>
      </c>
      <c r="J108" s="43" t="e">
        <f>VLOOKUP($A108,LNST!$A$3:$Q$1635,11,FALSE)/1000000000</f>
        <v>#N/A</v>
      </c>
      <c r="K108" s="43" t="e">
        <f>VLOOKUP($A108,LNST!$A$3:$Q$1635,12,FALSE)/1000000000</f>
        <v>#N/A</v>
      </c>
      <c r="L108" s="45" t="e">
        <f>VLOOKUP($A108,'Doanh thu'!$A$3:$Q$2000,14,FALSE)</f>
        <v>#N/A</v>
      </c>
      <c r="M108" s="45" t="e">
        <f>VLOOKUP($A108,'Doanh thu'!$A$3:$Q$2000,15,FALSE)</f>
        <v>#N/A</v>
      </c>
      <c r="N108" s="45" t="e">
        <f>VLOOKUP($A108,'Doanh thu'!$A$3:$Q$2000,16,FALSE)</f>
        <v>#N/A</v>
      </c>
      <c r="O108" s="45" t="e">
        <f>VLOOKUP($A108,'Doanh thu'!$A$3:$Q$2000,17,FALSE)</f>
        <v>#N/A</v>
      </c>
      <c r="P108" s="45" t="e">
        <f>VLOOKUP($A108,LNST!$A$3:$R$1635,14,FALSE)</f>
        <v>#N/A</v>
      </c>
      <c r="Q108" s="45" t="e">
        <f>VLOOKUP($A108,LNST!$A$3:$R$1635,15,FALSE)</f>
        <v>#N/A</v>
      </c>
      <c r="R108" s="45" t="e">
        <f>VLOOKUP($A108,LNST!$A$3:$R$1635,16,FALSE)</f>
        <v>#N/A</v>
      </c>
      <c r="S108" s="45" t="e">
        <f>VLOOKUP($A108,LNST!$A$3:$R$1635,17,FALSE)</f>
        <v>#N/A</v>
      </c>
      <c r="T108" s="45" t="e">
        <f>VLOOKUP($A108,LNG!$A$2:$H$1999,4,FALSE)/(D108*10^9)</f>
        <v>#N/A</v>
      </c>
      <c r="U108" s="45" t="e">
        <f>VLOOKUP($A108,LNG!$A$2:$H$1999,5,FALSE)/(E108*10^9)</f>
        <v>#N/A</v>
      </c>
      <c r="V108" s="45" t="e">
        <f>VLOOKUP($A108,LNG!$A$2:$H$1999,6,FALSE)/(F108*10^9)</f>
        <v>#N/A</v>
      </c>
      <c r="W108" s="45" t="e">
        <f>VLOOKUP($A108,LNG!$A$2:$H$1999,7,FALSE)/(G108*10^9)</f>
        <v>#N/A</v>
      </c>
      <c r="X108" s="45" t="e">
        <f>VLOOKUP($A108,'LNST năm'!$A$2:$I$2000,8,FALSE)</f>
        <v>#N/A</v>
      </c>
      <c r="Y108" s="45" t="e">
        <f>VLOOKUP($A108,'LNST năm'!$A$2:$I$2000,9,FALSE)</f>
        <v>#N/A</v>
      </c>
      <c r="Z108" s="46" t="e">
        <f>VLOOKUP($A108,LNG!$A$2:$H$1999,9,FALSE)</f>
        <v>#N/A</v>
      </c>
      <c r="AA108" s="162" t="e">
        <f>VLOOKUP($A108,'GIÁ CP'!$A$2:$D$2000,4,FALSE)/Z108</f>
        <v>#N/A</v>
      </c>
    </row>
    <row r="109" spans="1:27" hidden="1">
      <c r="A109" s="18" t="s">
        <v>1080</v>
      </c>
      <c r="B109" s="18" t="s">
        <v>2613</v>
      </c>
      <c r="C109" s="154" t="str">
        <f>VLOOKUP(A109,'GIÁ CP'!$K$2:$M$2000,3,FALSE)</f>
        <v xml:space="preserve">Xây dựng </v>
      </c>
      <c r="D109" s="43">
        <f>VLOOKUP($A109,'Doanh thu'!$A$3:$Q$2000,9,FALSE)/1000000000</f>
        <v>0</v>
      </c>
      <c r="E109" s="43">
        <f>VLOOKUP($A109,'Doanh thu'!$A$3:$Q$2000,10,FALSE)/1000000000</f>
        <v>0</v>
      </c>
      <c r="F109" s="43">
        <f>VLOOKUP($A109,'Doanh thu'!$A$3:$Q$2000,11,FALSE)/1000000000</f>
        <v>0</v>
      </c>
      <c r="G109" s="43">
        <f>VLOOKUP($A109,'Doanh thu'!$A$3:$Q$2000,12,FALSE)/1000000000</f>
        <v>0</v>
      </c>
      <c r="H109" s="43">
        <f>VLOOKUP($A109,LNST!$A$3:$Q$1635,9,FALSE)/1000000000</f>
        <v>0</v>
      </c>
      <c r="I109" s="43">
        <f>VLOOKUP($A109,LNST!$A$3:$Q$1635,10,FALSE)/1000000000</f>
        <v>0</v>
      </c>
      <c r="J109" s="43">
        <f>VLOOKUP($A109,LNST!$A$3:$Q$1635,11,FALSE)/1000000000</f>
        <v>0</v>
      </c>
      <c r="K109" s="43">
        <f>VLOOKUP($A109,LNST!$A$3:$Q$1635,12,FALSE)/1000000000</f>
        <v>0</v>
      </c>
      <c r="L109" s="45" t="e">
        <f>VLOOKUP($A109,'Doanh thu'!$A$3:$Q$2000,14,FALSE)</f>
        <v>#DIV/0!</v>
      </c>
      <c r="M109" s="45" t="e">
        <f>VLOOKUP($A109,'Doanh thu'!$A$3:$Q$2000,15,FALSE)</f>
        <v>#DIV/0!</v>
      </c>
      <c r="N109" s="45" t="e">
        <f>VLOOKUP($A109,'Doanh thu'!$A$3:$Q$2000,16,FALSE)</f>
        <v>#DIV/0!</v>
      </c>
      <c r="O109" s="45" t="e">
        <f>VLOOKUP($A109,'Doanh thu'!$A$3:$Q$2000,17,FALSE)</f>
        <v>#DIV/0!</v>
      </c>
      <c r="P109" s="45" t="e">
        <f>VLOOKUP($A109,LNST!$A$3:$R$1635,14,FALSE)</f>
        <v>#DIV/0!</v>
      </c>
      <c r="Q109" s="45" t="e">
        <f>VLOOKUP($A109,LNST!$A$3:$R$1635,15,FALSE)</f>
        <v>#DIV/0!</v>
      </c>
      <c r="R109" s="45" t="e">
        <f>VLOOKUP($A109,LNST!$A$3:$R$1635,16,FALSE)</f>
        <v>#DIV/0!</v>
      </c>
      <c r="S109" s="45" t="e">
        <f>VLOOKUP($A109,LNST!$A$3:$R$1635,17,FALSE)</f>
        <v>#DIV/0!</v>
      </c>
      <c r="T109" s="45" t="e">
        <f>VLOOKUP($A109,LNG!$A$2:$H$1999,4,FALSE)/(D109*10^9)</f>
        <v>#DIV/0!</v>
      </c>
      <c r="U109" s="45" t="e">
        <f>VLOOKUP($A109,LNG!$A$2:$H$1999,5,FALSE)/(E109*10^9)</f>
        <v>#DIV/0!</v>
      </c>
      <c r="V109" s="45" t="e">
        <f>VLOOKUP($A109,LNG!$A$2:$H$1999,6,FALSE)/(F109*10^9)</f>
        <v>#DIV/0!</v>
      </c>
      <c r="W109" s="45" t="e">
        <f>VLOOKUP($A109,LNG!$A$2:$H$1999,7,FALSE)/(G109*10^9)</f>
        <v>#DIV/0!</v>
      </c>
      <c r="X109" s="45">
        <f>VLOOKUP($A109,'LNST năm'!$A$2:$I$2000,8,FALSE)</f>
        <v>-1</v>
      </c>
      <c r="Y109" s="45">
        <f>VLOOKUP($A109,'LNST năm'!$A$2:$I$2000,9,FALSE)</f>
        <v>0.25992104989487319</v>
      </c>
      <c r="Z109" s="46" t="e">
        <f>VLOOKUP($A109,LNG!$A$2:$H$1999,9,FALSE)</f>
        <v>#REF!</v>
      </c>
      <c r="AA109" s="162" t="e">
        <f>VLOOKUP($A109,'GIÁ CP'!$A$2:$D$2000,4,FALSE)/Z109</f>
        <v>#REF!</v>
      </c>
    </row>
    <row r="110" spans="1:27" hidden="1">
      <c r="A110" s="18" t="s">
        <v>397</v>
      </c>
      <c r="B110" s="18" t="s">
        <v>2616</v>
      </c>
      <c r="C110" s="154" t="str">
        <f>VLOOKUP(A110,'GIÁ CP'!$K$2:$M$2000,3,FALSE)</f>
        <v xml:space="preserve">Xây dựng </v>
      </c>
      <c r="D110" s="43">
        <f>VLOOKUP($A110,'Doanh thu'!$A$3:$Q$2000,9,FALSE)/1000000000</f>
        <v>0</v>
      </c>
      <c r="E110" s="43">
        <f>VLOOKUP($A110,'Doanh thu'!$A$3:$Q$2000,10,FALSE)/1000000000</f>
        <v>0</v>
      </c>
      <c r="F110" s="43">
        <f>VLOOKUP($A110,'Doanh thu'!$A$3:$Q$2000,11,FALSE)/1000000000</f>
        <v>0</v>
      </c>
      <c r="G110" s="43" t="e">
        <f>VLOOKUP($A110,'Doanh thu'!$A$3:$Q$2000,12,FALSE)/1000000000</f>
        <v>#N/A</v>
      </c>
      <c r="H110" s="43">
        <f>VLOOKUP($A110,LNST!$A$3:$Q$1635,9,FALSE)/1000000000</f>
        <v>0</v>
      </c>
      <c r="I110" s="43">
        <f>VLOOKUP($A110,LNST!$A$3:$Q$1635,10,FALSE)/1000000000</f>
        <v>0</v>
      </c>
      <c r="J110" s="43">
        <f>VLOOKUP($A110,LNST!$A$3:$Q$1635,11,FALSE)/1000000000</f>
        <v>0</v>
      </c>
      <c r="K110" s="43" t="e">
        <f>VLOOKUP($A110,LNST!$A$3:$Q$1635,12,FALSE)/1000000000</f>
        <v>#N/A</v>
      </c>
      <c r="L110" s="45" t="e">
        <f>VLOOKUP($A110,'Doanh thu'!$A$3:$Q$2000,14,FALSE)</f>
        <v>#DIV/0!</v>
      </c>
      <c r="M110" s="45" t="e">
        <f>VLOOKUP($A110,'Doanh thu'!$A$3:$Q$2000,15,FALSE)</f>
        <v>#DIV/0!</v>
      </c>
      <c r="N110" s="45" t="e">
        <f>VLOOKUP($A110,'Doanh thu'!$A$3:$Q$2000,16,FALSE)</f>
        <v>#DIV/0!</v>
      </c>
      <c r="O110" s="45" t="e">
        <f>VLOOKUP($A110,'Doanh thu'!$A$3:$Q$2000,17,FALSE)</f>
        <v>#N/A</v>
      </c>
      <c r="P110" s="45" t="e">
        <f>VLOOKUP($A110,LNST!$A$3:$R$1635,14,FALSE)</f>
        <v>#DIV/0!</v>
      </c>
      <c r="Q110" s="45" t="e">
        <f>VLOOKUP($A110,LNST!$A$3:$R$1635,15,FALSE)</f>
        <v>#DIV/0!</v>
      </c>
      <c r="R110" s="45" t="e">
        <f>VLOOKUP($A110,LNST!$A$3:$R$1635,16,FALSE)</f>
        <v>#DIV/0!</v>
      </c>
      <c r="S110" s="45" t="e">
        <f>VLOOKUP($A110,LNST!$A$3:$R$1635,17,FALSE)</f>
        <v>#N/A</v>
      </c>
      <c r="T110" s="45" t="e">
        <f>VLOOKUP($A110,LNG!$A$2:$H$1999,4,FALSE)/(D110*10^9)</f>
        <v>#DIV/0!</v>
      </c>
      <c r="U110" s="45" t="e">
        <f>VLOOKUP($A110,LNG!$A$2:$H$1999,5,FALSE)/(E110*10^9)</f>
        <v>#DIV/0!</v>
      </c>
      <c r="V110" s="45" t="e">
        <f>VLOOKUP($A110,LNG!$A$2:$H$1999,6,FALSE)/(F110*10^9)</f>
        <v>#DIV/0!</v>
      </c>
      <c r="W110" s="45" t="e">
        <f>VLOOKUP($A110,LNG!$A$2:$H$1999,7,FALSE)/(G110*10^9)</f>
        <v>#N/A</v>
      </c>
      <c r="X110" s="45" t="e">
        <f>VLOOKUP($A110,'LNST năm'!$A$2:$I$2000,8,FALSE)</f>
        <v>#DIV/0!</v>
      </c>
      <c r="Y110" s="45" t="e">
        <f>VLOOKUP($A110,'LNST năm'!$A$2:$I$2000,9,FALSE)</f>
        <v>#DIV/0!</v>
      </c>
      <c r="Z110" s="46" t="e">
        <f>VLOOKUP($A110,LNG!$A$2:$H$1999,9,FALSE)</f>
        <v>#REF!</v>
      </c>
      <c r="AA110" s="162" t="e">
        <f>VLOOKUP($A110,'GIÁ CP'!$A$2:$D$2000,4,FALSE)/Z110</f>
        <v>#N/A</v>
      </c>
    </row>
    <row r="111" spans="1:27" hidden="1">
      <c r="A111" s="18" t="s">
        <v>1081</v>
      </c>
      <c r="B111" s="18" t="s">
        <v>2617</v>
      </c>
      <c r="C111" s="154" t="str">
        <f>VLOOKUP(A111,'GIÁ CP'!$K$2:$M$2000,3,FALSE)</f>
        <v xml:space="preserve">Xây dựng </v>
      </c>
      <c r="D111" s="43" t="e">
        <f>VLOOKUP($A111,'Doanh thu'!$A$3:$Q$2000,9,FALSE)/1000000000</f>
        <v>#N/A</v>
      </c>
      <c r="E111" s="43" t="e">
        <f>VLOOKUP($A111,'Doanh thu'!$A$3:$Q$2000,10,FALSE)/1000000000</f>
        <v>#N/A</v>
      </c>
      <c r="F111" s="43" t="e">
        <f>VLOOKUP($A111,'Doanh thu'!$A$3:$Q$2000,11,FALSE)/1000000000</f>
        <v>#N/A</v>
      </c>
      <c r="G111" s="43" t="e">
        <f>VLOOKUP($A111,'Doanh thu'!$A$3:$Q$2000,12,FALSE)/1000000000</f>
        <v>#N/A</v>
      </c>
      <c r="H111" s="43" t="e">
        <f>VLOOKUP($A111,LNST!$A$3:$Q$1635,9,FALSE)/1000000000</f>
        <v>#N/A</v>
      </c>
      <c r="I111" s="43" t="e">
        <f>VLOOKUP($A111,LNST!$A$3:$Q$1635,10,FALSE)/1000000000</f>
        <v>#N/A</v>
      </c>
      <c r="J111" s="43" t="e">
        <f>VLOOKUP($A111,LNST!$A$3:$Q$1635,11,FALSE)/1000000000</f>
        <v>#N/A</v>
      </c>
      <c r="K111" s="43" t="e">
        <f>VLOOKUP($A111,LNST!$A$3:$Q$1635,12,FALSE)/1000000000</f>
        <v>#N/A</v>
      </c>
      <c r="L111" s="45" t="e">
        <f>VLOOKUP($A111,'Doanh thu'!$A$3:$Q$2000,14,FALSE)</f>
        <v>#N/A</v>
      </c>
      <c r="M111" s="45" t="e">
        <f>VLOOKUP($A111,'Doanh thu'!$A$3:$Q$2000,15,FALSE)</f>
        <v>#N/A</v>
      </c>
      <c r="N111" s="45" t="e">
        <f>VLOOKUP($A111,'Doanh thu'!$A$3:$Q$2000,16,FALSE)</f>
        <v>#N/A</v>
      </c>
      <c r="O111" s="45" t="e">
        <f>VLOOKUP($A111,'Doanh thu'!$A$3:$Q$2000,17,FALSE)</f>
        <v>#N/A</v>
      </c>
      <c r="P111" s="45" t="e">
        <f>VLOOKUP($A111,LNST!$A$3:$R$1635,14,FALSE)</f>
        <v>#N/A</v>
      </c>
      <c r="Q111" s="45" t="e">
        <f>VLOOKUP($A111,LNST!$A$3:$R$1635,15,FALSE)</f>
        <v>#N/A</v>
      </c>
      <c r="R111" s="45" t="e">
        <f>VLOOKUP($A111,LNST!$A$3:$R$1635,16,FALSE)</f>
        <v>#N/A</v>
      </c>
      <c r="S111" s="45" t="e">
        <f>VLOOKUP($A111,LNST!$A$3:$R$1635,17,FALSE)</f>
        <v>#N/A</v>
      </c>
      <c r="T111" s="45" t="e">
        <f>VLOOKUP($A111,LNG!$A$2:$H$1999,4,FALSE)/(D111*10^9)</f>
        <v>#N/A</v>
      </c>
      <c r="U111" s="45" t="e">
        <f>VLOOKUP($A111,LNG!$A$2:$H$1999,5,FALSE)/(E111*10^9)</f>
        <v>#N/A</v>
      </c>
      <c r="V111" s="45" t="e">
        <f>VLOOKUP($A111,LNG!$A$2:$H$1999,6,FALSE)/(F111*10^9)</f>
        <v>#N/A</v>
      </c>
      <c r="W111" s="45" t="e">
        <f>VLOOKUP($A111,LNG!$A$2:$H$1999,7,FALSE)/(G111*10^9)</f>
        <v>#N/A</v>
      </c>
      <c r="X111" s="45" t="e">
        <f>VLOOKUP($A111,'LNST năm'!$A$2:$I$2000,8,FALSE)</f>
        <v>#N/A</v>
      </c>
      <c r="Y111" s="45" t="e">
        <f>VLOOKUP($A111,'LNST năm'!$A$2:$I$2000,9,FALSE)</f>
        <v>#N/A</v>
      </c>
      <c r="Z111" s="46" t="e">
        <f>VLOOKUP($A111,LNG!$A$2:$H$1999,9,FALSE)</f>
        <v>#N/A</v>
      </c>
      <c r="AA111" s="162" t="e">
        <f>VLOOKUP($A111,'GIÁ CP'!$A$2:$D$2000,4,FALSE)/Z111</f>
        <v>#N/A</v>
      </c>
    </row>
    <row r="112" spans="1:27" hidden="1">
      <c r="A112" s="18" t="s">
        <v>986</v>
      </c>
      <c r="B112" s="18" t="s">
        <v>2459</v>
      </c>
      <c r="C112" s="154" t="str">
        <f>VLOOKUP(A112,'GIÁ CP'!$K$2:$M$2000,3,FALSE)</f>
        <v xml:space="preserve">Nuôi trồng nông &amp; hải sản </v>
      </c>
      <c r="D112" s="43" t="e">
        <f>VLOOKUP($A112,'Doanh thu'!$A$3:$Q$2000,9,FALSE)/1000000000</f>
        <v>#N/A</v>
      </c>
      <c r="E112" s="43" t="e">
        <f>VLOOKUP($A112,'Doanh thu'!$A$3:$Q$2000,10,FALSE)/1000000000</f>
        <v>#N/A</v>
      </c>
      <c r="F112" s="43" t="e">
        <f>VLOOKUP($A112,'Doanh thu'!$A$3:$Q$2000,11,FALSE)/1000000000</f>
        <v>#N/A</v>
      </c>
      <c r="G112" s="43" t="e">
        <f>VLOOKUP($A112,'Doanh thu'!$A$3:$Q$2000,12,FALSE)/1000000000</f>
        <v>#N/A</v>
      </c>
      <c r="H112" s="43" t="e">
        <f>VLOOKUP($A112,LNST!$A$3:$Q$1635,9,FALSE)/1000000000</f>
        <v>#N/A</v>
      </c>
      <c r="I112" s="43" t="e">
        <f>VLOOKUP($A112,LNST!$A$3:$Q$1635,10,FALSE)/1000000000</f>
        <v>#N/A</v>
      </c>
      <c r="J112" s="43" t="e">
        <f>VLOOKUP($A112,LNST!$A$3:$Q$1635,11,FALSE)/1000000000</f>
        <v>#N/A</v>
      </c>
      <c r="K112" s="43" t="e">
        <f>VLOOKUP($A112,LNST!$A$3:$Q$1635,12,FALSE)/1000000000</f>
        <v>#N/A</v>
      </c>
      <c r="L112" s="45" t="e">
        <f>VLOOKUP($A112,'Doanh thu'!$A$3:$Q$2000,14,FALSE)</f>
        <v>#N/A</v>
      </c>
      <c r="M112" s="45" t="e">
        <f>VLOOKUP($A112,'Doanh thu'!$A$3:$Q$2000,15,FALSE)</f>
        <v>#N/A</v>
      </c>
      <c r="N112" s="45" t="e">
        <f>VLOOKUP($A112,'Doanh thu'!$A$3:$Q$2000,16,FALSE)</f>
        <v>#N/A</v>
      </c>
      <c r="O112" s="45" t="e">
        <f>VLOOKUP($A112,'Doanh thu'!$A$3:$Q$2000,17,FALSE)</f>
        <v>#N/A</v>
      </c>
      <c r="P112" s="45" t="e">
        <f>VLOOKUP($A112,LNST!$A$3:$R$1635,14,FALSE)</f>
        <v>#N/A</v>
      </c>
      <c r="Q112" s="45" t="e">
        <f>VLOOKUP($A112,LNST!$A$3:$R$1635,15,FALSE)</f>
        <v>#N/A</v>
      </c>
      <c r="R112" s="45" t="e">
        <f>VLOOKUP($A112,LNST!$A$3:$R$1635,16,FALSE)</f>
        <v>#N/A</v>
      </c>
      <c r="S112" s="45" t="e">
        <f>VLOOKUP($A112,LNST!$A$3:$R$1635,17,FALSE)</f>
        <v>#N/A</v>
      </c>
      <c r="T112" s="45" t="e">
        <f>VLOOKUP($A112,LNG!$A$2:$H$1999,4,FALSE)/(D112*10^9)</f>
        <v>#N/A</v>
      </c>
      <c r="U112" s="45" t="e">
        <f>VLOOKUP($A112,LNG!$A$2:$H$1999,5,FALSE)/(E112*10^9)</f>
        <v>#N/A</v>
      </c>
      <c r="V112" s="45" t="e">
        <f>VLOOKUP($A112,LNG!$A$2:$H$1999,6,FALSE)/(F112*10^9)</f>
        <v>#N/A</v>
      </c>
      <c r="W112" s="45" t="e">
        <f>VLOOKUP($A112,LNG!$A$2:$H$1999,7,FALSE)/(G112*10^9)</f>
        <v>#N/A</v>
      </c>
      <c r="X112" s="45" t="e">
        <f>VLOOKUP($A112,'LNST năm'!$A$2:$I$2000,8,FALSE)</f>
        <v>#N/A</v>
      </c>
      <c r="Y112" s="45" t="e">
        <f>VLOOKUP($A112,'LNST năm'!$A$2:$I$2000,9,FALSE)</f>
        <v>#N/A</v>
      </c>
      <c r="Z112" s="46" t="e">
        <f>VLOOKUP($A112,LNG!$A$2:$H$1999,9,FALSE)</f>
        <v>#N/A</v>
      </c>
      <c r="AA112" s="162" t="e">
        <f>VLOOKUP($A112,'GIÁ CP'!$A$2:$D$2000,4,FALSE)/Z112</f>
        <v>#N/A</v>
      </c>
    </row>
    <row r="113" spans="1:27" hidden="1">
      <c r="A113" s="18" t="s">
        <v>1084</v>
      </c>
      <c r="B113" s="18" t="s">
        <v>2621</v>
      </c>
      <c r="C113" s="154" t="e">
        <f>VLOOKUP(A113,'GIÁ CP'!$K$2:$M$2000,3,FALSE)</f>
        <v>#N/A</v>
      </c>
      <c r="D113" s="43" t="e">
        <f>VLOOKUP($A113,'Doanh thu'!$A$3:$Q$2000,9,FALSE)/1000000000</f>
        <v>#N/A</v>
      </c>
      <c r="E113" s="43" t="e">
        <f>VLOOKUP($A113,'Doanh thu'!$A$3:$Q$2000,10,FALSE)/1000000000</f>
        <v>#N/A</v>
      </c>
      <c r="F113" s="43" t="e">
        <f>VLOOKUP($A113,'Doanh thu'!$A$3:$Q$2000,11,FALSE)/1000000000</f>
        <v>#N/A</v>
      </c>
      <c r="G113" s="43" t="e">
        <f>VLOOKUP($A113,'Doanh thu'!$A$3:$Q$2000,12,FALSE)/1000000000</f>
        <v>#N/A</v>
      </c>
      <c r="H113" s="43" t="e">
        <f>VLOOKUP($A113,LNST!$A$3:$Q$1635,9,FALSE)/1000000000</f>
        <v>#N/A</v>
      </c>
      <c r="I113" s="43" t="e">
        <f>VLOOKUP($A113,LNST!$A$3:$Q$1635,10,FALSE)/1000000000</f>
        <v>#N/A</v>
      </c>
      <c r="J113" s="43" t="e">
        <f>VLOOKUP($A113,LNST!$A$3:$Q$1635,11,FALSE)/1000000000</f>
        <v>#N/A</v>
      </c>
      <c r="K113" s="43" t="e">
        <f>VLOOKUP($A113,LNST!$A$3:$Q$1635,12,FALSE)/1000000000</f>
        <v>#N/A</v>
      </c>
      <c r="L113" s="45" t="e">
        <f>VLOOKUP($A113,'Doanh thu'!$A$3:$Q$2000,14,FALSE)</f>
        <v>#N/A</v>
      </c>
      <c r="M113" s="45" t="e">
        <f>VLOOKUP($A113,'Doanh thu'!$A$3:$Q$2000,15,FALSE)</f>
        <v>#N/A</v>
      </c>
      <c r="N113" s="45" t="e">
        <f>VLOOKUP($A113,'Doanh thu'!$A$3:$Q$2000,16,FALSE)</f>
        <v>#N/A</v>
      </c>
      <c r="O113" s="45" t="e">
        <f>VLOOKUP($A113,'Doanh thu'!$A$3:$Q$2000,17,FALSE)</f>
        <v>#N/A</v>
      </c>
      <c r="P113" s="45" t="e">
        <f>VLOOKUP($A113,LNST!$A$3:$R$1635,14,FALSE)</f>
        <v>#N/A</v>
      </c>
      <c r="Q113" s="45" t="e">
        <f>VLOOKUP($A113,LNST!$A$3:$R$1635,15,FALSE)</f>
        <v>#N/A</v>
      </c>
      <c r="R113" s="45" t="e">
        <f>VLOOKUP($A113,LNST!$A$3:$R$1635,16,FALSE)</f>
        <v>#N/A</v>
      </c>
      <c r="S113" s="45" t="e">
        <f>VLOOKUP($A113,LNST!$A$3:$R$1635,17,FALSE)</f>
        <v>#N/A</v>
      </c>
      <c r="T113" s="45" t="e">
        <f>VLOOKUP($A113,LNG!$A$2:$H$1999,4,FALSE)/(D113*10^9)</f>
        <v>#N/A</v>
      </c>
      <c r="U113" s="45" t="e">
        <f>VLOOKUP($A113,LNG!$A$2:$H$1999,5,FALSE)/(E113*10^9)</f>
        <v>#N/A</v>
      </c>
      <c r="V113" s="45" t="e">
        <f>VLOOKUP($A113,LNG!$A$2:$H$1999,6,FALSE)/(F113*10^9)</f>
        <v>#N/A</v>
      </c>
      <c r="W113" s="45" t="e">
        <f>VLOOKUP($A113,LNG!$A$2:$H$1999,7,FALSE)/(G113*10^9)</f>
        <v>#N/A</v>
      </c>
      <c r="X113" s="45" t="e">
        <f>VLOOKUP($A113,'LNST năm'!$A$2:$I$2000,8,FALSE)</f>
        <v>#N/A</v>
      </c>
      <c r="Y113" s="45" t="e">
        <f>VLOOKUP($A113,'LNST năm'!$A$2:$I$2000,9,FALSE)</f>
        <v>#N/A</v>
      </c>
      <c r="Z113" s="46" t="e">
        <f>VLOOKUP($A113,LNG!$A$2:$H$1999,9,FALSE)</f>
        <v>#N/A</v>
      </c>
      <c r="AA113" s="162" t="e">
        <f>VLOOKUP($A113,'GIÁ CP'!$A$2:$D$2000,4,FALSE)/Z113</f>
        <v>#N/A</v>
      </c>
    </row>
    <row r="114" spans="1:27" hidden="1">
      <c r="A114" s="18" t="s">
        <v>1085</v>
      </c>
      <c r="B114" s="18" t="s">
        <v>2622</v>
      </c>
      <c r="C114" s="154" t="str">
        <f>VLOOKUP(A114,'GIÁ CP'!$K$2:$M$2000,3,FALSE)</f>
        <v xml:space="preserve">Vật liệu xây dựng &amp; Nội thất </v>
      </c>
      <c r="D114" s="43">
        <f>VLOOKUP($A114,'Doanh thu'!$A$3:$Q$2000,9,FALSE)/1000000000</f>
        <v>0</v>
      </c>
      <c r="E114" s="43">
        <f>VLOOKUP($A114,'Doanh thu'!$A$3:$Q$2000,10,FALSE)/1000000000</f>
        <v>0</v>
      </c>
      <c r="F114" s="43">
        <f>VLOOKUP($A114,'Doanh thu'!$A$3:$Q$2000,11,FALSE)/1000000000</f>
        <v>0</v>
      </c>
      <c r="G114" s="43">
        <f>VLOOKUP($A114,'Doanh thu'!$A$3:$Q$2000,12,FALSE)/1000000000</f>
        <v>0</v>
      </c>
      <c r="H114" s="43">
        <f>VLOOKUP($A114,LNST!$A$3:$Q$1635,9,FALSE)/1000000000</f>
        <v>0</v>
      </c>
      <c r="I114" s="43">
        <f>VLOOKUP($A114,LNST!$A$3:$Q$1635,10,FALSE)/1000000000</f>
        <v>0</v>
      </c>
      <c r="J114" s="43">
        <f>VLOOKUP($A114,LNST!$A$3:$Q$1635,11,FALSE)/1000000000</f>
        <v>0</v>
      </c>
      <c r="K114" s="43">
        <f>VLOOKUP($A114,LNST!$A$3:$Q$1635,12,FALSE)/1000000000</f>
        <v>0</v>
      </c>
      <c r="L114" s="45" t="e">
        <f>VLOOKUP($A114,'Doanh thu'!$A$3:$Q$2000,14,FALSE)</f>
        <v>#DIV/0!</v>
      </c>
      <c r="M114" s="45" t="e">
        <f>VLOOKUP($A114,'Doanh thu'!$A$3:$Q$2000,15,FALSE)</f>
        <v>#DIV/0!</v>
      </c>
      <c r="N114" s="45" t="e">
        <f>VLOOKUP($A114,'Doanh thu'!$A$3:$Q$2000,16,FALSE)</f>
        <v>#DIV/0!</v>
      </c>
      <c r="O114" s="45" t="e">
        <f>VLOOKUP($A114,'Doanh thu'!$A$3:$Q$2000,17,FALSE)</f>
        <v>#DIV/0!</v>
      </c>
      <c r="P114" s="45" t="e">
        <f>VLOOKUP($A114,LNST!$A$3:$R$1635,14,FALSE)</f>
        <v>#DIV/0!</v>
      </c>
      <c r="Q114" s="45" t="e">
        <f>VLOOKUP($A114,LNST!$A$3:$R$1635,15,FALSE)</f>
        <v>#DIV/0!</v>
      </c>
      <c r="R114" s="45" t="e">
        <f>VLOOKUP($A114,LNST!$A$3:$R$1635,16,FALSE)</f>
        <v>#DIV/0!</v>
      </c>
      <c r="S114" s="45" t="e">
        <f>VLOOKUP($A114,LNST!$A$3:$R$1635,17,FALSE)</f>
        <v>#DIV/0!</v>
      </c>
      <c r="T114" s="45" t="e">
        <f>VLOOKUP($A114,LNG!$A$2:$H$1999,4,FALSE)/(D114*10^9)</f>
        <v>#DIV/0!</v>
      </c>
      <c r="U114" s="45" t="e">
        <f>VLOOKUP($A114,LNG!$A$2:$H$1999,5,FALSE)/(E114*10^9)</f>
        <v>#DIV/0!</v>
      </c>
      <c r="V114" s="45" t="e">
        <f>VLOOKUP($A114,LNG!$A$2:$H$1999,6,FALSE)/(F114*10^9)</f>
        <v>#DIV/0!</v>
      </c>
      <c r="W114" s="45" t="e">
        <f>VLOOKUP($A114,LNG!$A$2:$H$1999,7,FALSE)/(G114*10^9)</f>
        <v>#DIV/0!</v>
      </c>
      <c r="X114" s="45">
        <f>VLOOKUP($A114,'LNST năm'!$A$2:$I$2000,8,FALSE)</f>
        <v>1</v>
      </c>
      <c r="Y114" s="45">
        <f>VLOOKUP($A114,'LNST năm'!$A$2:$I$2000,9,FALSE)</f>
        <v>0.25992104989487319</v>
      </c>
      <c r="Z114" s="46" t="e">
        <f>VLOOKUP($A114,LNG!$A$2:$H$1999,9,FALSE)</f>
        <v>#REF!</v>
      </c>
      <c r="AA114" s="162" t="e">
        <f>VLOOKUP($A114,'GIÁ CP'!$A$2:$D$2000,4,FALSE)/Z114</f>
        <v>#REF!</v>
      </c>
    </row>
    <row r="115" spans="1:27" hidden="1">
      <c r="A115" s="18" t="s">
        <v>1086</v>
      </c>
      <c r="B115" s="18" t="s">
        <v>3661</v>
      </c>
      <c r="C115" s="154" t="str">
        <f>VLOOKUP(A115,'GIÁ CP'!$K$2:$M$2000,3,FALSE)</f>
        <v xml:space="preserve">Vật liệu xây dựng &amp; Nội thất </v>
      </c>
      <c r="D115" s="43">
        <f>VLOOKUP($A115,'Doanh thu'!$A$3:$Q$2000,9,FALSE)/1000000000</f>
        <v>0</v>
      </c>
      <c r="E115" s="43">
        <f>VLOOKUP($A115,'Doanh thu'!$A$3:$Q$2000,10,FALSE)/1000000000</f>
        <v>0</v>
      </c>
      <c r="F115" s="43">
        <f>VLOOKUP($A115,'Doanh thu'!$A$3:$Q$2000,11,FALSE)/1000000000</f>
        <v>0</v>
      </c>
      <c r="G115" s="43">
        <f>VLOOKUP($A115,'Doanh thu'!$A$3:$Q$2000,12,FALSE)/1000000000</f>
        <v>0</v>
      </c>
      <c r="H115" s="43">
        <f>VLOOKUP($A115,LNST!$A$3:$Q$1635,9,FALSE)/1000000000</f>
        <v>0</v>
      </c>
      <c r="I115" s="43">
        <f>VLOOKUP($A115,LNST!$A$3:$Q$1635,10,FALSE)/1000000000</f>
        <v>0</v>
      </c>
      <c r="J115" s="43">
        <f>VLOOKUP($A115,LNST!$A$3:$Q$1635,11,FALSE)/1000000000</f>
        <v>0</v>
      </c>
      <c r="K115" s="43">
        <f>VLOOKUP($A115,LNST!$A$3:$Q$1635,12,FALSE)/1000000000</f>
        <v>0</v>
      </c>
      <c r="L115" s="45" t="e">
        <f>VLOOKUP($A115,'Doanh thu'!$A$3:$Q$2000,14,FALSE)</f>
        <v>#DIV/0!</v>
      </c>
      <c r="M115" s="45" t="e">
        <f>VLOOKUP($A115,'Doanh thu'!$A$3:$Q$2000,15,FALSE)</f>
        <v>#DIV/0!</v>
      </c>
      <c r="N115" s="45" t="e">
        <f>VLOOKUP($A115,'Doanh thu'!$A$3:$Q$2000,16,FALSE)</f>
        <v>#DIV/0!</v>
      </c>
      <c r="O115" s="45" t="e">
        <f>VLOOKUP($A115,'Doanh thu'!$A$3:$Q$2000,17,FALSE)</f>
        <v>#DIV/0!</v>
      </c>
      <c r="P115" s="45" t="e">
        <f>VLOOKUP($A115,LNST!$A$3:$R$1635,14,FALSE)</f>
        <v>#DIV/0!</v>
      </c>
      <c r="Q115" s="45" t="e">
        <f>VLOOKUP($A115,LNST!$A$3:$R$1635,15,FALSE)</f>
        <v>#DIV/0!</v>
      </c>
      <c r="R115" s="45" t="e">
        <f>VLOOKUP($A115,LNST!$A$3:$R$1635,16,FALSE)</f>
        <v>#DIV/0!</v>
      </c>
      <c r="S115" s="45" t="e">
        <f>VLOOKUP($A115,LNST!$A$3:$R$1635,17,FALSE)</f>
        <v>#DIV/0!</v>
      </c>
      <c r="T115" s="45" t="e">
        <f>VLOOKUP($A115,LNG!$A$2:$H$1999,4,FALSE)/(D115*10^9)</f>
        <v>#DIV/0!</v>
      </c>
      <c r="U115" s="45" t="e">
        <f>VLOOKUP($A115,LNG!$A$2:$H$1999,5,FALSE)/(E115*10^9)</f>
        <v>#DIV/0!</v>
      </c>
      <c r="V115" s="45" t="e">
        <f>VLOOKUP($A115,LNG!$A$2:$H$1999,6,FALSE)/(F115*10^9)</f>
        <v>#DIV/0!</v>
      </c>
      <c r="W115" s="45" t="e">
        <f>VLOOKUP($A115,LNG!$A$2:$H$1999,7,FALSE)/(G115*10^9)</f>
        <v>#DIV/0!</v>
      </c>
      <c r="X115" s="45">
        <f>VLOOKUP($A115,'LNST năm'!$A$2:$I$2000,8,FALSE)</f>
        <v>2.8799906135157913</v>
      </c>
      <c r="Y115" s="45">
        <f>VLOOKUP($A115,'LNST năm'!$A$2:$I$2000,9,FALSE)</f>
        <v>0.37093424705188771</v>
      </c>
      <c r="Z115" s="46" t="e">
        <f>VLOOKUP($A115,LNG!$A$2:$H$1999,9,FALSE)</f>
        <v>#REF!</v>
      </c>
      <c r="AA115" s="162" t="e">
        <f>VLOOKUP($A115,'GIÁ CP'!$A$2:$D$2000,4,FALSE)/Z115</f>
        <v>#REF!</v>
      </c>
    </row>
    <row r="116" spans="1:27" hidden="1">
      <c r="A116" s="18" t="s">
        <v>1097</v>
      </c>
      <c r="B116" s="18" t="s">
        <v>2635</v>
      </c>
      <c r="C116" s="154" t="str">
        <f>VLOOKUP(A116,'GIÁ CP'!$K$2:$M$2000,3,FALSE)</f>
        <v xml:space="preserve">Vật liệu xây dựng &amp; Nội thất </v>
      </c>
      <c r="D116" s="43">
        <f>VLOOKUP($A116,'Doanh thu'!$A$3:$Q$2000,9,FALSE)/1000000000</f>
        <v>0</v>
      </c>
      <c r="E116" s="43">
        <f>VLOOKUP($A116,'Doanh thu'!$A$3:$Q$2000,10,FALSE)/1000000000</f>
        <v>0</v>
      </c>
      <c r="F116" s="43">
        <f>VLOOKUP($A116,'Doanh thu'!$A$3:$Q$2000,11,FALSE)/1000000000</f>
        <v>0</v>
      </c>
      <c r="G116" s="43">
        <f>VLOOKUP($A116,'Doanh thu'!$A$3:$Q$2000,12,FALSE)/1000000000</f>
        <v>0</v>
      </c>
      <c r="H116" s="43">
        <f>VLOOKUP($A116,LNST!$A$3:$Q$1635,9,FALSE)/1000000000</f>
        <v>0</v>
      </c>
      <c r="I116" s="43">
        <f>VLOOKUP($A116,LNST!$A$3:$Q$1635,10,FALSE)/1000000000</f>
        <v>0</v>
      </c>
      <c r="J116" s="43">
        <f>VLOOKUP($A116,LNST!$A$3:$Q$1635,11,FALSE)/1000000000</f>
        <v>0</v>
      </c>
      <c r="K116" s="43">
        <f>VLOOKUP($A116,LNST!$A$3:$Q$1635,12,FALSE)/1000000000</f>
        <v>0</v>
      </c>
      <c r="L116" s="45" t="e">
        <f>VLOOKUP($A116,'Doanh thu'!$A$3:$Q$2000,14,FALSE)</f>
        <v>#DIV/0!</v>
      </c>
      <c r="M116" s="45" t="e">
        <f>VLOOKUP($A116,'Doanh thu'!$A$3:$Q$2000,15,FALSE)</f>
        <v>#DIV/0!</v>
      </c>
      <c r="N116" s="45" t="e">
        <f>VLOOKUP($A116,'Doanh thu'!$A$3:$Q$2000,16,FALSE)</f>
        <v>#DIV/0!</v>
      </c>
      <c r="O116" s="45" t="e">
        <f>VLOOKUP($A116,'Doanh thu'!$A$3:$Q$2000,17,FALSE)</f>
        <v>#DIV/0!</v>
      </c>
      <c r="P116" s="45" t="e">
        <f>VLOOKUP($A116,LNST!$A$3:$R$1635,14,FALSE)</f>
        <v>#DIV/0!</v>
      </c>
      <c r="Q116" s="45" t="e">
        <f>VLOOKUP($A116,LNST!$A$3:$R$1635,15,FALSE)</f>
        <v>#DIV/0!</v>
      </c>
      <c r="R116" s="45" t="e">
        <f>VLOOKUP($A116,LNST!$A$3:$R$1635,16,FALSE)</f>
        <v>#DIV/0!</v>
      </c>
      <c r="S116" s="45" t="e">
        <f>VLOOKUP($A116,LNST!$A$3:$R$1635,17,FALSE)</f>
        <v>#DIV/0!</v>
      </c>
      <c r="T116" s="45" t="e">
        <f>VLOOKUP($A116,LNG!$A$2:$H$1999,4,FALSE)/(D116*10^9)</f>
        <v>#DIV/0!</v>
      </c>
      <c r="U116" s="45" t="e">
        <f>VLOOKUP($A116,LNG!$A$2:$H$1999,5,FALSE)/(E116*10^9)</f>
        <v>#DIV/0!</v>
      </c>
      <c r="V116" s="45" t="e">
        <f>VLOOKUP($A116,LNG!$A$2:$H$1999,6,FALSE)/(F116*10^9)</f>
        <v>#DIV/0!</v>
      </c>
      <c r="W116" s="45" t="e">
        <f>VLOOKUP($A116,LNG!$A$2:$H$1999,7,FALSE)/(G116*10^9)</f>
        <v>#DIV/0!</v>
      </c>
      <c r="X116" s="45">
        <f>VLOOKUP($A116,'LNST năm'!$A$2:$I$2000,8,FALSE)</f>
        <v>-1</v>
      </c>
      <c r="Y116" s="45">
        <f>VLOOKUP($A116,'LNST năm'!$A$2:$I$2000,9,FALSE)</f>
        <v>-1</v>
      </c>
      <c r="Z116" s="46" t="e">
        <f>VLOOKUP($A116,LNG!$A$2:$H$1999,9,FALSE)</f>
        <v>#REF!</v>
      </c>
      <c r="AA116" s="162" t="e">
        <f>VLOOKUP($A116,'GIÁ CP'!$A$2:$D$2000,4,FALSE)/Z116</f>
        <v>#REF!</v>
      </c>
    </row>
    <row r="117" spans="1:27" hidden="1">
      <c r="A117" s="18" t="s">
        <v>1094</v>
      </c>
      <c r="B117" s="18" t="s">
        <v>2632</v>
      </c>
      <c r="C117" s="154" t="str">
        <f>VLOOKUP(A117,'GIÁ CP'!$K$2:$M$2000,3,FALSE)</f>
        <v xml:space="preserve">Hàng May mặc </v>
      </c>
      <c r="D117" s="43">
        <f>VLOOKUP($A117,'Doanh thu'!$A$3:$Q$2000,9,FALSE)/1000000000</f>
        <v>0</v>
      </c>
      <c r="E117" s="43">
        <f>VLOOKUP($A117,'Doanh thu'!$A$3:$Q$2000,10,FALSE)/1000000000</f>
        <v>0</v>
      </c>
      <c r="F117" s="43">
        <f>VLOOKUP($A117,'Doanh thu'!$A$3:$Q$2000,11,FALSE)/1000000000</f>
        <v>0</v>
      </c>
      <c r="G117" s="43">
        <f>VLOOKUP($A117,'Doanh thu'!$A$3:$Q$2000,12,FALSE)/1000000000</f>
        <v>0</v>
      </c>
      <c r="H117" s="43">
        <f>VLOOKUP($A117,LNST!$A$3:$Q$1635,9,FALSE)/1000000000</f>
        <v>0</v>
      </c>
      <c r="I117" s="43">
        <f>VLOOKUP($A117,LNST!$A$3:$Q$1635,10,FALSE)/1000000000</f>
        <v>0</v>
      </c>
      <c r="J117" s="43">
        <f>VLOOKUP($A117,LNST!$A$3:$Q$1635,11,FALSE)/1000000000</f>
        <v>0</v>
      </c>
      <c r="K117" s="43">
        <f>VLOOKUP($A117,LNST!$A$3:$Q$1635,12,FALSE)/1000000000</f>
        <v>0</v>
      </c>
      <c r="L117" s="45" t="e">
        <f>VLOOKUP($A117,'Doanh thu'!$A$3:$Q$2000,14,FALSE)</f>
        <v>#DIV/0!</v>
      </c>
      <c r="M117" s="45" t="e">
        <f>VLOOKUP($A117,'Doanh thu'!$A$3:$Q$2000,15,FALSE)</f>
        <v>#DIV/0!</v>
      </c>
      <c r="N117" s="45" t="e">
        <f>VLOOKUP($A117,'Doanh thu'!$A$3:$Q$2000,16,FALSE)</f>
        <v>#DIV/0!</v>
      </c>
      <c r="O117" s="45" t="e">
        <f>VLOOKUP($A117,'Doanh thu'!$A$3:$Q$2000,17,FALSE)</f>
        <v>#DIV/0!</v>
      </c>
      <c r="P117" s="45" t="e">
        <f>VLOOKUP($A117,LNST!$A$3:$R$1635,14,FALSE)</f>
        <v>#DIV/0!</v>
      </c>
      <c r="Q117" s="45" t="e">
        <f>VLOOKUP($A117,LNST!$A$3:$R$1635,15,FALSE)</f>
        <v>#DIV/0!</v>
      </c>
      <c r="R117" s="45" t="e">
        <f>VLOOKUP($A117,LNST!$A$3:$R$1635,16,FALSE)</f>
        <v>#DIV/0!</v>
      </c>
      <c r="S117" s="45" t="e">
        <f>VLOOKUP($A117,LNST!$A$3:$R$1635,17,FALSE)</f>
        <v>#DIV/0!</v>
      </c>
      <c r="T117" s="45" t="e">
        <f>VLOOKUP($A117,LNG!$A$2:$H$1999,4,FALSE)/(D117*10^9)</f>
        <v>#DIV/0!</v>
      </c>
      <c r="U117" s="45" t="e">
        <f>VLOOKUP($A117,LNG!$A$2:$H$1999,5,FALSE)/(E117*10^9)</f>
        <v>#DIV/0!</v>
      </c>
      <c r="V117" s="45" t="e">
        <f>VLOOKUP($A117,LNG!$A$2:$H$1999,6,FALSE)/(F117*10^9)</f>
        <v>#DIV/0!</v>
      </c>
      <c r="W117" s="45" t="e">
        <f>VLOOKUP($A117,LNG!$A$2:$H$1999,7,FALSE)/(G117*10^9)</f>
        <v>#DIV/0!</v>
      </c>
      <c r="X117" s="45">
        <f>VLOOKUP($A117,'LNST năm'!$A$2:$I$2000,8,FALSE)</f>
        <v>-1</v>
      </c>
      <c r="Y117" s="45">
        <f>VLOOKUP($A117,'LNST năm'!$A$2:$I$2000,9,FALSE)</f>
        <v>-1</v>
      </c>
      <c r="Z117" s="46" t="e">
        <f>VLOOKUP($A117,LNG!$A$2:$H$1999,9,FALSE)</f>
        <v>#REF!</v>
      </c>
      <c r="AA117" s="162" t="e">
        <f>VLOOKUP($A117,'GIÁ CP'!$A$2:$D$2000,4,FALSE)/Z117</f>
        <v>#REF!</v>
      </c>
    </row>
    <row r="118" spans="1:27" hidden="1">
      <c r="A118" s="18" t="s">
        <v>1628</v>
      </c>
      <c r="B118" s="18" t="s">
        <v>3347</v>
      </c>
      <c r="C118" s="154" t="str">
        <f>VLOOKUP(A118,'GIÁ CP'!$K$2:$M$2000,3,FALSE)</f>
        <v xml:space="preserve">Chất thải &amp; Môi trường </v>
      </c>
      <c r="D118" s="43">
        <f>VLOOKUP($A118,'Doanh thu'!$A$3:$Q$2000,9,FALSE)/1000000000</f>
        <v>0</v>
      </c>
      <c r="E118" s="43">
        <f>VLOOKUP($A118,'Doanh thu'!$A$3:$Q$2000,10,FALSE)/1000000000</f>
        <v>0</v>
      </c>
      <c r="F118" s="43">
        <f>VLOOKUP($A118,'Doanh thu'!$A$3:$Q$2000,11,FALSE)/1000000000</f>
        <v>0</v>
      </c>
      <c r="G118" s="43">
        <f>VLOOKUP($A118,'Doanh thu'!$A$3:$Q$2000,12,FALSE)/1000000000</f>
        <v>0</v>
      </c>
      <c r="H118" s="43">
        <f>VLOOKUP($A118,LNST!$A$3:$Q$1635,9,FALSE)/1000000000</f>
        <v>0</v>
      </c>
      <c r="I118" s="43">
        <f>VLOOKUP($A118,LNST!$A$3:$Q$1635,10,FALSE)/1000000000</f>
        <v>0</v>
      </c>
      <c r="J118" s="43">
        <f>VLOOKUP($A118,LNST!$A$3:$Q$1635,11,FALSE)/1000000000</f>
        <v>0</v>
      </c>
      <c r="K118" s="43">
        <f>VLOOKUP($A118,LNST!$A$3:$Q$1635,12,FALSE)/1000000000</f>
        <v>0</v>
      </c>
      <c r="L118" s="45" t="e">
        <f>VLOOKUP($A118,'Doanh thu'!$A$3:$Q$2000,14,FALSE)</f>
        <v>#DIV/0!</v>
      </c>
      <c r="M118" s="45" t="e">
        <f>VLOOKUP($A118,'Doanh thu'!$A$3:$Q$2000,15,FALSE)</f>
        <v>#DIV/0!</v>
      </c>
      <c r="N118" s="45" t="e">
        <f>VLOOKUP($A118,'Doanh thu'!$A$3:$Q$2000,16,FALSE)</f>
        <v>#DIV/0!</v>
      </c>
      <c r="O118" s="45" t="e">
        <f>VLOOKUP($A118,'Doanh thu'!$A$3:$Q$2000,17,FALSE)</f>
        <v>#DIV/0!</v>
      </c>
      <c r="P118" s="45" t="e">
        <f>VLOOKUP($A118,LNST!$A$3:$R$1635,14,FALSE)</f>
        <v>#DIV/0!</v>
      </c>
      <c r="Q118" s="45" t="e">
        <f>VLOOKUP($A118,LNST!$A$3:$R$1635,15,FALSE)</f>
        <v>#DIV/0!</v>
      </c>
      <c r="R118" s="45" t="e">
        <f>VLOOKUP($A118,LNST!$A$3:$R$1635,16,FALSE)</f>
        <v>#DIV/0!</v>
      </c>
      <c r="S118" s="45" t="e">
        <f>VLOOKUP($A118,LNST!$A$3:$R$1635,17,FALSE)</f>
        <v>#DIV/0!</v>
      </c>
      <c r="T118" s="45" t="e">
        <f>VLOOKUP($A118,LNG!$A$2:$H$1999,4,FALSE)/(D118*10^9)</f>
        <v>#DIV/0!</v>
      </c>
      <c r="U118" s="45" t="e">
        <f>VLOOKUP($A118,LNG!$A$2:$H$1999,5,FALSE)/(E118*10^9)</f>
        <v>#DIV/0!</v>
      </c>
      <c r="V118" s="45" t="e">
        <f>VLOOKUP($A118,LNG!$A$2:$H$1999,6,FALSE)/(F118*10^9)</f>
        <v>#DIV/0!</v>
      </c>
      <c r="W118" s="45" t="e">
        <f>VLOOKUP($A118,LNG!$A$2:$H$1999,7,FALSE)/(G118*10^9)</f>
        <v>#DIV/0!</v>
      </c>
      <c r="X118" s="45">
        <f>VLOOKUP($A118,'LNST năm'!$A$2:$I$2000,8,FALSE)</f>
        <v>-1</v>
      </c>
      <c r="Y118" s="45">
        <f>VLOOKUP($A118,'LNST năm'!$A$2:$I$2000,9,FALSE)</f>
        <v>-1</v>
      </c>
      <c r="Z118" s="46" t="e">
        <f>VLOOKUP($A118,LNG!$A$2:$H$1999,9,FALSE)</f>
        <v>#REF!</v>
      </c>
      <c r="AA118" s="162" t="e">
        <f>VLOOKUP($A118,'GIÁ CP'!$A$2:$D$2000,4,FALSE)/Z118</f>
        <v>#REF!</v>
      </c>
    </row>
    <row r="119" spans="1:27" hidden="1">
      <c r="A119" s="18" t="s">
        <v>935</v>
      </c>
      <c r="B119" s="18" t="s">
        <v>2664</v>
      </c>
      <c r="C119" s="154" t="str">
        <f>VLOOKUP(A119,'GIÁ CP'!$K$2:$M$2000,3,FALSE)</f>
        <v xml:space="preserve">Chất thải &amp; Môi trường </v>
      </c>
      <c r="D119" s="43">
        <f>VLOOKUP($A119,'Doanh thu'!$A$3:$Q$2000,9,FALSE)/1000000000</f>
        <v>0</v>
      </c>
      <c r="E119" s="43">
        <f>VLOOKUP($A119,'Doanh thu'!$A$3:$Q$2000,10,FALSE)/1000000000</f>
        <v>0</v>
      </c>
      <c r="F119" s="43">
        <f>VLOOKUP($A119,'Doanh thu'!$A$3:$Q$2000,11,FALSE)/1000000000</f>
        <v>0</v>
      </c>
      <c r="G119" s="43">
        <f>VLOOKUP($A119,'Doanh thu'!$A$3:$Q$2000,12,FALSE)/1000000000</f>
        <v>0</v>
      </c>
      <c r="H119" s="43">
        <f>VLOOKUP($A119,LNST!$A$3:$Q$1635,9,FALSE)/1000000000</f>
        <v>0</v>
      </c>
      <c r="I119" s="43">
        <f>VLOOKUP($A119,LNST!$A$3:$Q$1635,10,FALSE)/1000000000</f>
        <v>0</v>
      </c>
      <c r="J119" s="43">
        <f>VLOOKUP($A119,LNST!$A$3:$Q$1635,11,FALSE)/1000000000</f>
        <v>0</v>
      </c>
      <c r="K119" s="43">
        <f>VLOOKUP($A119,LNST!$A$3:$Q$1635,12,FALSE)/1000000000</f>
        <v>0</v>
      </c>
      <c r="L119" s="45" t="e">
        <f>VLOOKUP($A119,'Doanh thu'!$A$3:$Q$2000,14,FALSE)</f>
        <v>#DIV/0!</v>
      </c>
      <c r="M119" s="45" t="e">
        <f>VLOOKUP($A119,'Doanh thu'!$A$3:$Q$2000,15,FALSE)</f>
        <v>#DIV/0!</v>
      </c>
      <c r="N119" s="45" t="e">
        <f>VLOOKUP($A119,'Doanh thu'!$A$3:$Q$2000,16,FALSE)</f>
        <v>#DIV/0!</v>
      </c>
      <c r="O119" s="45" t="e">
        <f>VLOOKUP($A119,'Doanh thu'!$A$3:$Q$2000,17,FALSE)</f>
        <v>#DIV/0!</v>
      </c>
      <c r="P119" s="45" t="e">
        <f>VLOOKUP($A119,LNST!$A$3:$R$1635,14,FALSE)</f>
        <v>#DIV/0!</v>
      </c>
      <c r="Q119" s="45" t="e">
        <f>VLOOKUP($A119,LNST!$A$3:$R$1635,15,FALSE)</f>
        <v>#DIV/0!</v>
      </c>
      <c r="R119" s="45" t="e">
        <f>VLOOKUP($A119,LNST!$A$3:$R$1635,16,FALSE)</f>
        <v>#DIV/0!</v>
      </c>
      <c r="S119" s="45" t="e">
        <f>VLOOKUP($A119,LNST!$A$3:$R$1635,17,FALSE)</f>
        <v>#DIV/0!</v>
      </c>
      <c r="T119" s="45" t="e">
        <f>VLOOKUP($A119,LNG!$A$2:$H$1999,4,FALSE)/(D119*10^9)</f>
        <v>#DIV/0!</v>
      </c>
      <c r="U119" s="45" t="e">
        <f>VLOOKUP($A119,LNG!$A$2:$H$1999,5,FALSE)/(E119*10^9)</f>
        <v>#DIV/0!</v>
      </c>
      <c r="V119" s="45" t="e">
        <f>VLOOKUP($A119,LNG!$A$2:$H$1999,6,FALSE)/(F119*10^9)</f>
        <v>#DIV/0!</v>
      </c>
      <c r="W119" s="45" t="e">
        <f>VLOOKUP($A119,LNG!$A$2:$H$1999,7,FALSE)/(G119*10^9)</f>
        <v>#DIV/0!</v>
      </c>
      <c r="X119" s="45">
        <f>VLOOKUP($A119,'LNST năm'!$A$2:$I$2000,8,FALSE)</f>
        <v>-1</v>
      </c>
      <c r="Y119" s="45">
        <f>VLOOKUP($A119,'LNST năm'!$A$2:$I$2000,9,FALSE)</f>
        <v>-1</v>
      </c>
      <c r="Z119" s="46" t="e">
        <f>VLOOKUP($A119,LNG!$A$2:$H$1999,9,FALSE)</f>
        <v>#REF!</v>
      </c>
      <c r="AA119" s="162" t="e">
        <f>VLOOKUP($A119,'GIÁ CP'!$A$2:$D$2000,4,FALSE)/Z119</f>
        <v>#REF!</v>
      </c>
    </row>
    <row r="120" spans="1:27" hidden="1">
      <c r="A120" s="18" t="s">
        <v>1087</v>
      </c>
      <c r="B120" s="18" t="s">
        <v>2624</v>
      </c>
      <c r="C120" s="154" t="str">
        <f>VLOOKUP(A120,'GIÁ CP'!$K$2:$M$2000,3,FALSE)</f>
        <v xml:space="preserve">Containers &amp; Đóng gói </v>
      </c>
      <c r="D120" s="43" t="e">
        <f>VLOOKUP($A120,'Doanh thu'!$A$3:$Q$2000,9,FALSE)/1000000000</f>
        <v>#N/A</v>
      </c>
      <c r="E120" s="43" t="e">
        <f>VLOOKUP($A120,'Doanh thu'!$A$3:$Q$2000,10,FALSE)/1000000000</f>
        <v>#N/A</v>
      </c>
      <c r="F120" s="43" t="e">
        <f>VLOOKUP($A120,'Doanh thu'!$A$3:$Q$2000,11,FALSE)/1000000000</f>
        <v>#N/A</v>
      </c>
      <c r="G120" s="43" t="e">
        <f>VLOOKUP($A120,'Doanh thu'!$A$3:$Q$2000,12,FALSE)/1000000000</f>
        <v>#N/A</v>
      </c>
      <c r="H120" s="43" t="e">
        <f>VLOOKUP($A120,LNST!$A$3:$Q$1635,9,FALSE)/1000000000</f>
        <v>#N/A</v>
      </c>
      <c r="I120" s="43" t="e">
        <f>VLOOKUP($A120,LNST!$A$3:$Q$1635,10,FALSE)/1000000000</f>
        <v>#N/A</v>
      </c>
      <c r="J120" s="43" t="e">
        <f>VLOOKUP($A120,LNST!$A$3:$Q$1635,11,FALSE)/1000000000</f>
        <v>#N/A</v>
      </c>
      <c r="K120" s="43" t="e">
        <f>VLOOKUP($A120,LNST!$A$3:$Q$1635,12,FALSE)/1000000000</f>
        <v>#N/A</v>
      </c>
      <c r="L120" s="45" t="e">
        <f>VLOOKUP($A120,'Doanh thu'!$A$3:$Q$2000,14,FALSE)</f>
        <v>#N/A</v>
      </c>
      <c r="M120" s="45" t="e">
        <f>VLOOKUP($A120,'Doanh thu'!$A$3:$Q$2000,15,FALSE)</f>
        <v>#N/A</v>
      </c>
      <c r="N120" s="45" t="e">
        <f>VLOOKUP($A120,'Doanh thu'!$A$3:$Q$2000,16,FALSE)</f>
        <v>#N/A</v>
      </c>
      <c r="O120" s="45" t="e">
        <f>VLOOKUP($A120,'Doanh thu'!$A$3:$Q$2000,17,FALSE)</f>
        <v>#N/A</v>
      </c>
      <c r="P120" s="45" t="e">
        <f>VLOOKUP($A120,LNST!$A$3:$R$1635,14,FALSE)</f>
        <v>#N/A</v>
      </c>
      <c r="Q120" s="45" t="e">
        <f>VLOOKUP($A120,LNST!$A$3:$R$1635,15,FALSE)</f>
        <v>#N/A</v>
      </c>
      <c r="R120" s="45" t="e">
        <f>VLOOKUP($A120,LNST!$A$3:$R$1635,16,FALSE)</f>
        <v>#N/A</v>
      </c>
      <c r="S120" s="45" t="e">
        <f>VLOOKUP($A120,LNST!$A$3:$R$1635,17,FALSE)</f>
        <v>#N/A</v>
      </c>
      <c r="T120" s="45" t="e">
        <f>VLOOKUP($A120,LNG!$A$2:$H$1999,4,FALSE)/(D120*10^9)</f>
        <v>#N/A</v>
      </c>
      <c r="U120" s="45" t="e">
        <f>VLOOKUP($A120,LNG!$A$2:$H$1999,5,FALSE)/(E120*10^9)</f>
        <v>#N/A</v>
      </c>
      <c r="V120" s="45" t="e">
        <f>VLOOKUP($A120,LNG!$A$2:$H$1999,6,FALSE)/(F120*10^9)</f>
        <v>#N/A</v>
      </c>
      <c r="W120" s="45" t="e">
        <f>VLOOKUP($A120,LNG!$A$2:$H$1999,7,FALSE)/(G120*10^9)</f>
        <v>#N/A</v>
      </c>
      <c r="X120" s="45" t="e">
        <f>VLOOKUP($A120,'LNST năm'!$A$2:$I$2000,8,FALSE)</f>
        <v>#N/A</v>
      </c>
      <c r="Y120" s="45" t="e">
        <f>VLOOKUP($A120,'LNST năm'!$A$2:$I$2000,9,FALSE)</f>
        <v>#N/A</v>
      </c>
      <c r="Z120" s="46" t="e">
        <f>VLOOKUP($A120,LNG!$A$2:$H$1999,9,FALSE)</f>
        <v>#N/A</v>
      </c>
      <c r="AA120" s="162" t="e">
        <f>VLOOKUP($A120,'GIÁ CP'!$A$2:$D$2000,4,FALSE)/Z120</f>
        <v>#N/A</v>
      </c>
    </row>
    <row r="121" spans="1:27" hidden="1">
      <c r="A121" s="18" t="s">
        <v>1089</v>
      </c>
      <c r="B121" s="18" t="s">
        <v>2626</v>
      </c>
      <c r="C121" s="154" t="str">
        <f>VLOOKUP(A121,'GIÁ CP'!$K$2:$M$2000,3,FALSE)</f>
        <v xml:space="preserve">Xe tải &amp; Đóng tàu </v>
      </c>
      <c r="D121" s="43">
        <f>VLOOKUP($A121,'Doanh thu'!$A$3:$Q$2000,9,FALSE)/1000000000</f>
        <v>0</v>
      </c>
      <c r="E121" s="43">
        <f>VLOOKUP($A121,'Doanh thu'!$A$3:$Q$2000,10,FALSE)/1000000000</f>
        <v>0</v>
      </c>
      <c r="F121" s="43">
        <f>VLOOKUP($A121,'Doanh thu'!$A$3:$Q$2000,11,FALSE)/1000000000</f>
        <v>0</v>
      </c>
      <c r="G121" s="43">
        <f>VLOOKUP($A121,'Doanh thu'!$A$3:$Q$2000,12,FALSE)/1000000000</f>
        <v>0</v>
      </c>
      <c r="H121" s="43">
        <f>VLOOKUP($A121,LNST!$A$3:$Q$1635,9,FALSE)/1000000000</f>
        <v>0</v>
      </c>
      <c r="I121" s="43">
        <f>VLOOKUP($A121,LNST!$A$3:$Q$1635,10,FALSE)/1000000000</f>
        <v>0</v>
      </c>
      <c r="J121" s="43">
        <f>VLOOKUP($A121,LNST!$A$3:$Q$1635,11,FALSE)/1000000000</f>
        <v>0</v>
      </c>
      <c r="K121" s="43">
        <f>VLOOKUP($A121,LNST!$A$3:$Q$1635,12,FALSE)/1000000000</f>
        <v>0</v>
      </c>
      <c r="L121" s="45" t="e">
        <f>VLOOKUP($A121,'Doanh thu'!$A$3:$Q$2000,14,FALSE)</f>
        <v>#DIV/0!</v>
      </c>
      <c r="M121" s="45" t="e">
        <f>VLOOKUP($A121,'Doanh thu'!$A$3:$Q$2000,15,FALSE)</f>
        <v>#DIV/0!</v>
      </c>
      <c r="N121" s="45" t="e">
        <f>VLOOKUP($A121,'Doanh thu'!$A$3:$Q$2000,16,FALSE)</f>
        <v>#DIV/0!</v>
      </c>
      <c r="O121" s="45" t="e">
        <f>VLOOKUP($A121,'Doanh thu'!$A$3:$Q$2000,17,FALSE)</f>
        <v>#DIV/0!</v>
      </c>
      <c r="P121" s="45" t="e">
        <f>VLOOKUP($A121,LNST!$A$3:$R$1635,14,FALSE)</f>
        <v>#DIV/0!</v>
      </c>
      <c r="Q121" s="45" t="e">
        <f>VLOOKUP($A121,LNST!$A$3:$R$1635,15,FALSE)</f>
        <v>#DIV/0!</v>
      </c>
      <c r="R121" s="45" t="e">
        <f>VLOOKUP($A121,LNST!$A$3:$R$1635,16,FALSE)</f>
        <v>#DIV/0!</v>
      </c>
      <c r="S121" s="45" t="e">
        <f>VLOOKUP($A121,LNST!$A$3:$R$1635,17,FALSE)</f>
        <v>#DIV/0!</v>
      </c>
      <c r="T121" s="45" t="e">
        <f>VLOOKUP($A121,LNG!$A$2:$H$1999,4,FALSE)/(D121*10^9)</f>
        <v>#DIV/0!</v>
      </c>
      <c r="U121" s="45" t="e">
        <f>VLOOKUP($A121,LNG!$A$2:$H$1999,5,FALSE)/(E121*10^9)</f>
        <v>#DIV/0!</v>
      </c>
      <c r="V121" s="45" t="e">
        <f>VLOOKUP($A121,LNG!$A$2:$H$1999,6,FALSE)/(F121*10^9)</f>
        <v>#DIV/0!</v>
      </c>
      <c r="W121" s="45" t="e">
        <f>VLOOKUP($A121,LNG!$A$2:$H$1999,7,FALSE)/(G121*10^9)</f>
        <v>#DIV/0!</v>
      </c>
      <c r="X121" s="45">
        <f>VLOOKUP($A121,'LNST năm'!$A$2:$I$2000,8,FALSE)</f>
        <v>-1</v>
      </c>
      <c r="Y121" s="45">
        <f>VLOOKUP($A121,'LNST năm'!$A$2:$I$2000,9,FALSE)</f>
        <v>-1</v>
      </c>
      <c r="Z121" s="46" t="e">
        <f>VLOOKUP($A121,LNG!$A$2:$H$1999,9,FALSE)</f>
        <v>#REF!</v>
      </c>
      <c r="AA121" s="162" t="e">
        <f>VLOOKUP($A121,'GIÁ CP'!$A$2:$D$2000,4,FALSE)/Z121</f>
        <v>#REF!</v>
      </c>
    </row>
    <row r="122" spans="1:27" hidden="1">
      <c r="A122" s="18" t="s">
        <v>1090</v>
      </c>
      <c r="B122" s="18" t="s">
        <v>2627</v>
      </c>
      <c r="C122" s="154" t="str">
        <f>VLOOKUP(A122,'GIÁ CP'!$K$2:$M$2000,3,FALSE)</f>
        <v xml:space="preserve">Vận tải hành khách &amp; Du lịch </v>
      </c>
      <c r="D122" s="43" t="e">
        <f>VLOOKUP($A122,'Doanh thu'!$A$3:$Q$2000,9,FALSE)/1000000000</f>
        <v>#N/A</v>
      </c>
      <c r="E122" s="43" t="e">
        <f>VLOOKUP($A122,'Doanh thu'!$A$3:$Q$2000,10,FALSE)/1000000000</f>
        <v>#N/A</v>
      </c>
      <c r="F122" s="43" t="e">
        <f>VLOOKUP($A122,'Doanh thu'!$A$3:$Q$2000,11,FALSE)/1000000000</f>
        <v>#N/A</v>
      </c>
      <c r="G122" s="43" t="e">
        <f>VLOOKUP($A122,'Doanh thu'!$A$3:$Q$2000,12,FALSE)/1000000000</f>
        <v>#N/A</v>
      </c>
      <c r="H122" s="43" t="e">
        <f>VLOOKUP($A122,LNST!$A$3:$Q$1635,9,FALSE)/1000000000</f>
        <v>#N/A</v>
      </c>
      <c r="I122" s="43" t="e">
        <f>VLOOKUP($A122,LNST!$A$3:$Q$1635,10,FALSE)/1000000000</f>
        <v>#N/A</v>
      </c>
      <c r="J122" s="43" t="e">
        <f>VLOOKUP($A122,LNST!$A$3:$Q$1635,11,FALSE)/1000000000</f>
        <v>#N/A</v>
      </c>
      <c r="K122" s="43" t="e">
        <f>VLOOKUP($A122,LNST!$A$3:$Q$1635,12,FALSE)/1000000000</f>
        <v>#N/A</v>
      </c>
      <c r="L122" s="45" t="e">
        <f>VLOOKUP($A122,'Doanh thu'!$A$3:$Q$2000,14,FALSE)</f>
        <v>#N/A</v>
      </c>
      <c r="M122" s="45" t="e">
        <f>VLOOKUP($A122,'Doanh thu'!$A$3:$Q$2000,15,FALSE)</f>
        <v>#N/A</v>
      </c>
      <c r="N122" s="45" t="e">
        <f>VLOOKUP($A122,'Doanh thu'!$A$3:$Q$2000,16,FALSE)</f>
        <v>#N/A</v>
      </c>
      <c r="O122" s="45" t="e">
        <f>VLOOKUP($A122,'Doanh thu'!$A$3:$Q$2000,17,FALSE)</f>
        <v>#N/A</v>
      </c>
      <c r="P122" s="45" t="e">
        <f>VLOOKUP($A122,LNST!$A$3:$R$1635,14,FALSE)</f>
        <v>#N/A</v>
      </c>
      <c r="Q122" s="45" t="e">
        <f>VLOOKUP($A122,LNST!$A$3:$R$1635,15,FALSE)</f>
        <v>#N/A</v>
      </c>
      <c r="R122" s="45" t="e">
        <f>VLOOKUP($A122,LNST!$A$3:$R$1635,16,FALSE)</f>
        <v>#N/A</v>
      </c>
      <c r="S122" s="45" t="e">
        <f>VLOOKUP($A122,LNST!$A$3:$R$1635,17,FALSE)</f>
        <v>#N/A</v>
      </c>
      <c r="T122" s="45" t="e">
        <f>VLOOKUP($A122,LNG!$A$2:$H$1999,4,FALSE)/(D122*10^9)</f>
        <v>#N/A</v>
      </c>
      <c r="U122" s="45" t="e">
        <f>VLOOKUP($A122,LNG!$A$2:$H$1999,5,FALSE)/(E122*10^9)</f>
        <v>#N/A</v>
      </c>
      <c r="V122" s="45" t="e">
        <f>VLOOKUP($A122,LNG!$A$2:$H$1999,6,FALSE)/(F122*10^9)</f>
        <v>#N/A</v>
      </c>
      <c r="W122" s="45" t="e">
        <f>VLOOKUP($A122,LNG!$A$2:$H$1999,7,FALSE)/(G122*10^9)</f>
        <v>#N/A</v>
      </c>
      <c r="X122" s="45" t="e">
        <f>VLOOKUP($A122,'LNST năm'!$A$2:$I$2000,8,FALSE)</f>
        <v>#N/A</v>
      </c>
      <c r="Y122" s="45" t="e">
        <f>VLOOKUP($A122,'LNST năm'!$A$2:$I$2000,9,FALSE)</f>
        <v>#N/A</v>
      </c>
      <c r="Z122" s="46" t="e">
        <f>VLOOKUP($A122,LNG!$A$2:$H$1999,9,FALSE)</f>
        <v>#N/A</v>
      </c>
      <c r="AA122" s="162" t="e">
        <f>VLOOKUP($A122,'GIÁ CP'!$A$2:$D$2000,4,FALSE)/Z122</f>
        <v>#N/A</v>
      </c>
    </row>
    <row r="123" spans="1:27" hidden="1">
      <c r="A123" s="18" t="s">
        <v>921</v>
      </c>
      <c r="B123" s="18" t="s">
        <v>3280</v>
      </c>
      <c r="C123" s="154" t="str">
        <f>VLOOKUP(A123,'GIÁ CP'!$K$2:$M$2000,3,FALSE)</f>
        <v xml:space="preserve">Sản xuất &amp; Phân phối Điện </v>
      </c>
      <c r="D123" s="43">
        <f>VLOOKUP($A123,'Doanh thu'!$A$3:$Q$2000,9,FALSE)/1000000000</f>
        <v>0</v>
      </c>
      <c r="E123" s="43">
        <f>VLOOKUP($A123,'Doanh thu'!$A$3:$Q$2000,10,FALSE)/1000000000</f>
        <v>0</v>
      </c>
      <c r="F123" s="43">
        <f>VLOOKUP($A123,'Doanh thu'!$A$3:$Q$2000,11,FALSE)/1000000000</f>
        <v>0</v>
      </c>
      <c r="G123" s="43">
        <f>VLOOKUP($A123,'Doanh thu'!$A$3:$Q$2000,12,FALSE)/1000000000</f>
        <v>0</v>
      </c>
      <c r="H123" s="43">
        <f>VLOOKUP($A123,LNST!$A$3:$Q$1635,9,FALSE)/1000000000</f>
        <v>0</v>
      </c>
      <c r="I123" s="43">
        <f>VLOOKUP($A123,LNST!$A$3:$Q$1635,10,FALSE)/1000000000</f>
        <v>0</v>
      </c>
      <c r="J123" s="43">
        <f>VLOOKUP($A123,LNST!$A$3:$Q$1635,11,FALSE)/1000000000</f>
        <v>0</v>
      </c>
      <c r="K123" s="43">
        <f>VLOOKUP($A123,LNST!$A$3:$Q$1635,12,FALSE)/1000000000</f>
        <v>0</v>
      </c>
      <c r="L123" s="45" t="e">
        <f>VLOOKUP($A123,'Doanh thu'!$A$3:$Q$2000,14,FALSE)</f>
        <v>#DIV/0!</v>
      </c>
      <c r="M123" s="45" t="e">
        <f>VLOOKUP($A123,'Doanh thu'!$A$3:$Q$2000,15,FALSE)</f>
        <v>#DIV/0!</v>
      </c>
      <c r="N123" s="45" t="e">
        <f>VLOOKUP($A123,'Doanh thu'!$A$3:$Q$2000,16,FALSE)</f>
        <v>#DIV/0!</v>
      </c>
      <c r="O123" s="45" t="e">
        <f>VLOOKUP($A123,'Doanh thu'!$A$3:$Q$2000,17,FALSE)</f>
        <v>#DIV/0!</v>
      </c>
      <c r="P123" s="45" t="e">
        <f>VLOOKUP($A123,LNST!$A$3:$R$1635,14,FALSE)</f>
        <v>#DIV/0!</v>
      </c>
      <c r="Q123" s="45" t="e">
        <f>VLOOKUP($A123,LNST!$A$3:$R$1635,15,FALSE)</f>
        <v>#DIV/0!</v>
      </c>
      <c r="R123" s="45" t="e">
        <f>VLOOKUP($A123,LNST!$A$3:$R$1635,16,FALSE)</f>
        <v>#DIV/0!</v>
      </c>
      <c r="S123" s="45" t="e">
        <f>VLOOKUP($A123,LNST!$A$3:$R$1635,17,FALSE)</f>
        <v>#DIV/0!</v>
      </c>
      <c r="T123" s="45" t="e">
        <f>VLOOKUP($A123,LNG!$A$2:$H$1999,4,FALSE)/(D123*10^9)</f>
        <v>#DIV/0!</v>
      </c>
      <c r="U123" s="45" t="e">
        <f>VLOOKUP($A123,LNG!$A$2:$H$1999,5,FALSE)/(E123*10^9)</f>
        <v>#DIV/0!</v>
      </c>
      <c r="V123" s="45" t="e">
        <f>VLOOKUP($A123,LNG!$A$2:$H$1999,6,FALSE)/(F123*10^9)</f>
        <v>#DIV/0!</v>
      </c>
      <c r="W123" s="45" t="e">
        <f>VLOOKUP($A123,LNG!$A$2:$H$1999,7,FALSE)/(G123*10^9)</f>
        <v>#DIV/0!</v>
      </c>
      <c r="X123" s="45">
        <f>VLOOKUP($A123,'LNST năm'!$A$2:$I$2000,8,FALSE)</f>
        <v>-1</v>
      </c>
      <c r="Y123" s="45">
        <f>VLOOKUP($A123,'LNST năm'!$A$2:$I$2000,9,FALSE)</f>
        <v>-1</v>
      </c>
      <c r="Z123" s="46" t="e">
        <f>VLOOKUP($A123,LNG!$A$2:$H$1999,9,FALSE)</f>
        <v>#REF!</v>
      </c>
      <c r="AA123" s="162" t="e">
        <f>VLOOKUP($A123,'GIÁ CP'!$A$2:$D$2000,4,FALSE)/Z123</f>
        <v>#REF!</v>
      </c>
    </row>
    <row r="124" spans="1:27" hidden="1">
      <c r="A124" s="18" t="s">
        <v>1091</v>
      </c>
      <c r="B124" s="18" t="s">
        <v>2628</v>
      </c>
      <c r="C124" s="154" t="str">
        <f>VLOOKUP(A124,'GIÁ CP'!$K$2:$M$2000,3,FALSE)</f>
        <v xml:space="preserve">Dược phẩm </v>
      </c>
      <c r="D124" s="43">
        <f>VLOOKUP($A124,'Doanh thu'!$A$3:$Q$2000,9,FALSE)/1000000000</f>
        <v>0</v>
      </c>
      <c r="E124" s="43">
        <f>VLOOKUP($A124,'Doanh thu'!$A$3:$Q$2000,10,FALSE)/1000000000</f>
        <v>0</v>
      </c>
      <c r="F124" s="43">
        <f>VLOOKUP($A124,'Doanh thu'!$A$3:$Q$2000,11,FALSE)/1000000000</f>
        <v>0</v>
      </c>
      <c r="G124" s="43">
        <f>VLOOKUP($A124,'Doanh thu'!$A$3:$Q$2000,12,FALSE)/1000000000</f>
        <v>0</v>
      </c>
      <c r="H124" s="43">
        <f>VLOOKUP($A124,LNST!$A$3:$Q$1635,9,FALSE)/1000000000</f>
        <v>0</v>
      </c>
      <c r="I124" s="43">
        <f>VLOOKUP($A124,LNST!$A$3:$Q$1635,10,FALSE)/1000000000</f>
        <v>0</v>
      </c>
      <c r="J124" s="43">
        <f>VLOOKUP($A124,LNST!$A$3:$Q$1635,11,FALSE)/1000000000</f>
        <v>0</v>
      </c>
      <c r="K124" s="43">
        <f>VLOOKUP($A124,LNST!$A$3:$Q$1635,12,FALSE)/1000000000</f>
        <v>0</v>
      </c>
      <c r="L124" s="45" t="e">
        <f>VLOOKUP($A124,'Doanh thu'!$A$3:$Q$2000,14,FALSE)</f>
        <v>#DIV/0!</v>
      </c>
      <c r="M124" s="45" t="e">
        <f>VLOOKUP($A124,'Doanh thu'!$A$3:$Q$2000,15,FALSE)</f>
        <v>#DIV/0!</v>
      </c>
      <c r="N124" s="45" t="e">
        <f>VLOOKUP($A124,'Doanh thu'!$A$3:$Q$2000,16,FALSE)</f>
        <v>#DIV/0!</v>
      </c>
      <c r="O124" s="45" t="e">
        <f>VLOOKUP($A124,'Doanh thu'!$A$3:$Q$2000,17,FALSE)</f>
        <v>#DIV/0!</v>
      </c>
      <c r="P124" s="45" t="e">
        <f>VLOOKUP($A124,LNST!$A$3:$R$1635,14,FALSE)</f>
        <v>#DIV/0!</v>
      </c>
      <c r="Q124" s="45" t="e">
        <f>VLOOKUP($A124,LNST!$A$3:$R$1635,15,FALSE)</f>
        <v>#DIV/0!</v>
      </c>
      <c r="R124" s="45" t="e">
        <f>VLOOKUP($A124,LNST!$A$3:$R$1635,16,FALSE)</f>
        <v>#DIV/0!</v>
      </c>
      <c r="S124" s="45" t="e">
        <f>VLOOKUP($A124,LNST!$A$3:$R$1635,17,FALSE)</f>
        <v>#DIV/0!</v>
      </c>
      <c r="T124" s="45" t="e">
        <f>VLOOKUP($A124,LNG!$A$2:$H$1999,4,FALSE)/(D124*10^9)</f>
        <v>#DIV/0!</v>
      </c>
      <c r="U124" s="45" t="e">
        <f>VLOOKUP($A124,LNG!$A$2:$H$1999,5,FALSE)/(E124*10^9)</f>
        <v>#DIV/0!</v>
      </c>
      <c r="V124" s="45" t="e">
        <f>VLOOKUP($A124,LNG!$A$2:$H$1999,6,FALSE)/(F124*10^9)</f>
        <v>#DIV/0!</v>
      </c>
      <c r="W124" s="45" t="e">
        <f>VLOOKUP($A124,LNG!$A$2:$H$1999,7,FALSE)/(G124*10^9)</f>
        <v>#DIV/0!</v>
      </c>
      <c r="X124" s="45">
        <f>VLOOKUP($A124,'LNST năm'!$A$2:$I$2000,8,FALSE)</f>
        <v>-1</v>
      </c>
      <c r="Y124" s="45">
        <f>VLOOKUP($A124,'LNST năm'!$A$2:$I$2000,9,FALSE)</f>
        <v>-1</v>
      </c>
      <c r="Z124" s="46" t="e">
        <f>VLOOKUP($A124,LNG!$A$2:$H$1999,9,FALSE)</f>
        <v>#REF!</v>
      </c>
      <c r="AA124" s="162" t="e">
        <f>VLOOKUP($A124,'GIÁ CP'!$A$2:$D$2000,4,FALSE)/Z124</f>
        <v>#REF!</v>
      </c>
    </row>
    <row r="125" spans="1:27" hidden="1">
      <c r="A125" s="18" t="s">
        <v>1526</v>
      </c>
      <c r="B125" s="18" t="s">
        <v>3360</v>
      </c>
      <c r="C125" s="154" t="str">
        <f>VLOOKUP(A125,'GIÁ CP'!$K$2:$M$2000,3,FALSE)</f>
        <v xml:space="preserve">Khai khoáng </v>
      </c>
      <c r="D125" s="43">
        <f>VLOOKUP($A125,'Doanh thu'!$A$3:$Q$2000,9,FALSE)/1000000000</f>
        <v>0</v>
      </c>
      <c r="E125" s="43">
        <f>VLOOKUP($A125,'Doanh thu'!$A$3:$Q$2000,10,FALSE)/1000000000</f>
        <v>0</v>
      </c>
      <c r="F125" s="43">
        <f>VLOOKUP($A125,'Doanh thu'!$A$3:$Q$2000,11,FALSE)/1000000000</f>
        <v>0</v>
      </c>
      <c r="G125" s="43">
        <f>VLOOKUP($A125,'Doanh thu'!$A$3:$Q$2000,12,FALSE)/1000000000</f>
        <v>0</v>
      </c>
      <c r="H125" s="43">
        <f>VLOOKUP($A125,LNST!$A$3:$Q$1635,9,FALSE)/1000000000</f>
        <v>0</v>
      </c>
      <c r="I125" s="43">
        <f>VLOOKUP($A125,LNST!$A$3:$Q$1635,10,FALSE)/1000000000</f>
        <v>0</v>
      </c>
      <c r="J125" s="43">
        <f>VLOOKUP($A125,LNST!$A$3:$Q$1635,11,FALSE)/1000000000</f>
        <v>0</v>
      </c>
      <c r="K125" s="43">
        <f>VLOOKUP($A125,LNST!$A$3:$Q$1635,12,FALSE)/1000000000</f>
        <v>0</v>
      </c>
      <c r="L125" s="45" t="e">
        <f>VLOOKUP($A125,'Doanh thu'!$A$3:$Q$2000,14,FALSE)</f>
        <v>#DIV/0!</v>
      </c>
      <c r="M125" s="45" t="e">
        <f>VLOOKUP($A125,'Doanh thu'!$A$3:$Q$2000,15,FALSE)</f>
        <v>#DIV/0!</v>
      </c>
      <c r="N125" s="45" t="e">
        <f>VLOOKUP($A125,'Doanh thu'!$A$3:$Q$2000,16,FALSE)</f>
        <v>#DIV/0!</v>
      </c>
      <c r="O125" s="45" t="e">
        <f>VLOOKUP($A125,'Doanh thu'!$A$3:$Q$2000,17,FALSE)</f>
        <v>#DIV/0!</v>
      </c>
      <c r="P125" s="45" t="e">
        <f>VLOOKUP($A125,LNST!$A$3:$R$1635,14,FALSE)</f>
        <v>#DIV/0!</v>
      </c>
      <c r="Q125" s="45" t="e">
        <f>VLOOKUP($A125,LNST!$A$3:$R$1635,15,FALSE)</f>
        <v>#DIV/0!</v>
      </c>
      <c r="R125" s="45" t="e">
        <f>VLOOKUP($A125,LNST!$A$3:$R$1635,16,FALSE)</f>
        <v>#DIV/0!</v>
      </c>
      <c r="S125" s="45" t="e">
        <f>VLOOKUP($A125,LNST!$A$3:$R$1635,17,FALSE)</f>
        <v>#DIV/0!</v>
      </c>
      <c r="T125" s="45" t="e">
        <f>VLOOKUP($A125,LNG!$A$2:$H$1999,4,FALSE)/(D125*10^9)</f>
        <v>#DIV/0!</v>
      </c>
      <c r="U125" s="45" t="e">
        <f>VLOOKUP($A125,LNG!$A$2:$H$1999,5,FALSE)/(E125*10^9)</f>
        <v>#DIV/0!</v>
      </c>
      <c r="V125" s="45" t="e">
        <f>VLOOKUP($A125,LNG!$A$2:$H$1999,6,FALSE)/(F125*10^9)</f>
        <v>#DIV/0!</v>
      </c>
      <c r="W125" s="45" t="e">
        <f>VLOOKUP($A125,LNG!$A$2:$H$1999,7,FALSE)/(G125*10^9)</f>
        <v>#DIV/0!</v>
      </c>
      <c r="X125" s="45">
        <f>VLOOKUP($A125,'LNST năm'!$A$2:$I$2000,8,FALSE)</f>
        <v>-1</v>
      </c>
      <c r="Y125" s="45">
        <f>VLOOKUP($A125,'LNST năm'!$A$2:$I$2000,9,FALSE)</f>
        <v>-1</v>
      </c>
      <c r="Z125" s="46" t="e">
        <f>VLOOKUP($A125,LNG!$A$2:$H$1999,9,FALSE)</f>
        <v>#REF!</v>
      </c>
      <c r="AA125" s="162" t="e">
        <f>VLOOKUP($A125,'GIÁ CP'!$A$2:$D$2000,4,FALSE)/Z125</f>
        <v>#REF!</v>
      </c>
    </row>
    <row r="126" spans="1:27" hidden="1">
      <c r="A126" s="18" t="s">
        <v>1093</v>
      </c>
      <c r="B126" s="18" t="s">
        <v>2631</v>
      </c>
      <c r="C126" s="154" t="str">
        <f>VLOOKUP(A126,'GIÁ CP'!$K$2:$M$2000,3,FALSE)</f>
        <v xml:space="preserve">Xây dựng </v>
      </c>
      <c r="D126" s="43">
        <f>VLOOKUP($A126,'Doanh thu'!$A$3:$Q$2000,9,FALSE)/1000000000</f>
        <v>452.72432066900001</v>
      </c>
      <c r="E126" s="43">
        <f>VLOOKUP($A126,'Doanh thu'!$A$3:$Q$2000,10,FALSE)/1000000000</f>
        <v>567.01864057</v>
      </c>
      <c r="F126" s="43">
        <f>VLOOKUP($A126,'Doanh thu'!$A$3:$Q$2000,11,FALSE)/1000000000</f>
        <v>594.37813547899998</v>
      </c>
      <c r="G126" s="43">
        <f>VLOOKUP($A126,'Doanh thu'!$A$3:$Q$2000,12,FALSE)/1000000000</f>
        <v>496.24996554000001</v>
      </c>
      <c r="H126" s="43">
        <f>VLOOKUP($A126,LNST!$A$3:$Q$1635,9,FALSE)/1000000000</f>
        <v>19.651110309</v>
      </c>
      <c r="I126" s="43">
        <f>VLOOKUP($A126,LNST!$A$3:$Q$1635,10,FALSE)/1000000000</f>
        <v>28.511569859000002</v>
      </c>
      <c r="J126" s="43">
        <f>VLOOKUP($A126,LNST!$A$3:$Q$1635,11,FALSE)/1000000000</f>
        <v>15.161072240999999</v>
      </c>
      <c r="K126" s="43">
        <f>VLOOKUP($A126,LNST!$A$3:$Q$1635,12,FALSE)/1000000000</f>
        <v>14.262232181</v>
      </c>
      <c r="L126" s="45">
        <f>VLOOKUP($A126,'Doanh thu'!$A$3:$Q$2000,14,FALSE)</f>
        <v>0.10688986002555599</v>
      </c>
      <c r="M126" s="45">
        <f>VLOOKUP($A126,'Doanh thu'!$A$3:$Q$2000,15,FALSE)</f>
        <v>0.68846325498980721</v>
      </c>
      <c r="N126" s="45">
        <f>VLOOKUP($A126,'Doanh thu'!$A$3:$Q$2000,16,FALSE)</f>
        <v>0.57618595488524382</v>
      </c>
      <c r="O126" s="45">
        <f>VLOOKUP($A126,'Doanh thu'!$A$3:$Q$2000,17,FALSE)</f>
        <v>0.39556551857716737</v>
      </c>
      <c r="P126" s="45">
        <f>VLOOKUP($A126,LNST!$A$3:$R$1635,14,FALSE)</f>
        <v>8.062817272995898E-2</v>
      </c>
      <c r="Q126" s="45">
        <f>VLOOKUP($A126,LNST!$A$3:$R$1635,15,FALSE)</f>
        <v>2.8956261843842284</v>
      </c>
      <c r="R126" s="45">
        <f>VLOOKUP($A126,LNST!$A$3:$R$1635,16,FALSE)</f>
        <v>0.36003380684719677</v>
      </c>
      <c r="S126" s="45">
        <f>VLOOKUP($A126,LNST!$A$3:$R$1635,17,FALSE)</f>
        <v>0.16751347401255615</v>
      </c>
      <c r="T126" s="45">
        <f>VLOOKUP($A126,LNG!$A$2:$H$1999,4,FALSE)/(D126*10^9)</f>
        <v>6.8552561369219875E-2</v>
      </c>
      <c r="U126" s="45">
        <f>VLOOKUP($A126,LNG!$A$2:$H$1999,5,FALSE)/(E126*10^9)</f>
        <v>7.380741312477801E-2</v>
      </c>
      <c r="V126" s="45">
        <f>VLOOKUP($A126,LNG!$A$2:$H$1999,6,FALSE)/(F126*10^9)</f>
        <v>7.6033204205232241E-2</v>
      </c>
      <c r="W126" s="45">
        <f>VLOOKUP($A126,LNG!$A$2:$H$1999,7,FALSE)/(G126*10^9)</f>
        <v>7.9738197934062061E-2</v>
      </c>
      <c r="X126" s="45">
        <f>VLOOKUP($A126,'LNST năm'!$A$2:$I$2000,8,FALSE)</f>
        <v>-1</v>
      </c>
      <c r="Y126" s="45">
        <f>VLOOKUP($A126,'LNST năm'!$A$2:$I$2000,9,FALSE)</f>
        <v>-1</v>
      </c>
      <c r="Z126" s="46" t="e">
        <f>VLOOKUP($A126,LNG!$A$2:$H$1999,9,FALSE)</f>
        <v>#REF!</v>
      </c>
      <c r="AA126" s="162" t="e">
        <f>VLOOKUP($A126,'GIÁ CP'!$A$2:$D$2000,4,FALSE)/Z126</f>
        <v>#REF!</v>
      </c>
    </row>
    <row r="127" spans="1:27" hidden="1">
      <c r="A127" s="18" t="s">
        <v>1104</v>
      </c>
      <c r="B127" s="18" t="s">
        <v>2643</v>
      </c>
      <c r="C127" s="154" t="str">
        <f>VLOOKUP(A127,'GIÁ CP'!$K$2:$M$2000,3,FALSE)</f>
        <v xml:space="preserve">Xây dựng </v>
      </c>
      <c r="D127" s="43">
        <f>VLOOKUP($A127,'Doanh thu'!$A$3:$Q$2000,9,FALSE)/1000000000</f>
        <v>121.697706275</v>
      </c>
      <c r="E127" s="43">
        <f>VLOOKUP($A127,'Doanh thu'!$A$3:$Q$2000,10,FALSE)/1000000000</f>
        <v>155.29282013</v>
      </c>
      <c r="F127" s="43">
        <f>VLOOKUP($A127,'Doanh thu'!$A$3:$Q$2000,11,FALSE)/1000000000</f>
        <v>139.457896326</v>
      </c>
      <c r="G127" s="43">
        <f>VLOOKUP($A127,'Doanh thu'!$A$3:$Q$2000,12,FALSE)/1000000000</f>
        <v>0</v>
      </c>
      <c r="H127" s="43">
        <f>VLOOKUP($A127,LNST!$A$3:$Q$1635,9,FALSE)/1000000000</f>
        <v>-7.3661095689999998</v>
      </c>
      <c r="I127" s="43">
        <f>VLOOKUP($A127,LNST!$A$3:$Q$1635,10,FALSE)/1000000000</f>
        <v>1.200761325</v>
      </c>
      <c r="J127" s="43">
        <f>VLOOKUP($A127,LNST!$A$3:$Q$1635,11,FALSE)/1000000000</f>
        <v>1.360025606</v>
      </c>
      <c r="K127" s="43">
        <f>VLOOKUP($A127,LNST!$A$3:$Q$1635,12,FALSE)/1000000000</f>
        <v>0</v>
      </c>
      <c r="L127" s="45">
        <f>VLOOKUP($A127,'Doanh thu'!$A$3:$Q$2000,14,FALSE)</f>
        <v>0.79494575955231783</v>
      </c>
      <c r="M127" s="45">
        <f>VLOOKUP($A127,'Doanh thu'!$A$3:$Q$2000,15,FALSE)</f>
        <v>1.5299077776760011</v>
      </c>
      <c r="N127" s="45">
        <f>VLOOKUP($A127,'Doanh thu'!$A$3:$Q$2000,16,FALSE)</f>
        <v>1.6803865310767907</v>
      </c>
      <c r="O127" s="45">
        <f>VLOOKUP($A127,'Doanh thu'!$A$3:$Q$2000,17,FALSE)</f>
        <v>-1</v>
      </c>
      <c r="P127" s="45">
        <f>VLOOKUP($A127,LNST!$A$3:$R$1635,14,FALSE)</f>
        <v>-4.9467513138966188</v>
      </c>
      <c r="Q127" s="45">
        <f>VLOOKUP($A127,LNST!$A$3:$R$1635,15,FALSE)</f>
        <v>-1.6304961568923138E-2</v>
      </c>
      <c r="R127" s="45">
        <f>VLOOKUP($A127,LNST!$A$3:$R$1635,16,FALSE)</f>
        <v>2.3201981981286042</v>
      </c>
      <c r="S127" s="45">
        <f>VLOOKUP($A127,LNST!$A$3:$R$1635,17,FALSE)</f>
        <v>1</v>
      </c>
      <c r="T127" s="45">
        <f>VLOOKUP($A127,LNG!$A$2:$H$1999,4,FALSE)/(D127*10^9)</f>
        <v>8.0104710239741125E-2</v>
      </c>
      <c r="U127" s="45">
        <f>VLOOKUP($A127,LNG!$A$2:$H$1999,5,FALSE)/(E127*10^9)</f>
        <v>7.6363551818253661E-2</v>
      </c>
      <c r="V127" s="45">
        <f>VLOOKUP($A127,LNG!$A$2:$H$1999,6,FALSE)/(F127*10^9)</f>
        <v>0.14247413437639581</v>
      </c>
      <c r="W127" s="45" t="e">
        <f>VLOOKUP($A127,LNG!$A$2:$H$1999,7,FALSE)/(G127*10^9)</f>
        <v>#DIV/0!</v>
      </c>
      <c r="X127" s="45">
        <f>VLOOKUP($A127,'LNST năm'!$A$2:$I$2000,8,FALSE)</f>
        <v>-1</v>
      </c>
      <c r="Y127" s="45">
        <f>VLOOKUP($A127,'LNST năm'!$A$2:$I$2000,9,FALSE)</f>
        <v>0.25992104989487319</v>
      </c>
      <c r="Z127" s="46" t="e">
        <f>VLOOKUP($A127,LNG!$A$2:$H$1999,9,FALSE)</f>
        <v>#REF!</v>
      </c>
      <c r="AA127" s="162" t="e">
        <f>VLOOKUP($A127,'GIÁ CP'!$A$2:$D$2000,4,FALSE)/Z127</f>
        <v>#REF!</v>
      </c>
    </row>
    <row r="128" spans="1:27" hidden="1">
      <c r="A128" s="18" t="s">
        <v>1088</v>
      </c>
      <c r="B128" s="18" t="s">
        <v>2625</v>
      </c>
      <c r="C128" s="154" t="str">
        <f>VLOOKUP(A128,'GIÁ CP'!$K$2:$M$2000,3,FALSE)</f>
        <v xml:space="preserve">Vận tải hành khách &amp; Du lịch </v>
      </c>
      <c r="D128" s="43" t="e">
        <f>VLOOKUP($A128,'Doanh thu'!$A$3:$Q$2000,9,FALSE)/1000000000</f>
        <v>#N/A</v>
      </c>
      <c r="E128" s="43" t="e">
        <f>VLOOKUP($A128,'Doanh thu'!$A$3:$Q$2000,10,FALSE)/1000000000</f>
        <v>#N/A</v>
      </c>
      <c r="F128" s="43" t="e">
        <f>VLOOKUP($A128,'Doanh thu'!$A$3:$Q$2000,11,FALSE)/1000000000</f>
        <v>#N/A</v>
      </c>
      <c r="G128" s="43" t="e">
        <f>VLOOKUP($A128,'Doanh thu'!$A$3:$Q$2000,12,FALSE)/1000000000</f>
        <v>#N/A</v>
      </c>
      <c r="H128" s="43" t="e">
        <f>VLOOKUP($A128,LNST!$A$3:$Q$1635,9,FALSE)/1000000000</f>
        <v>#N/A</v>
      </c>
      <c r="I128" s="43" t="e">
        <f>VLOOKUP($A128,LNST!$A$3:$Q$1635,10,FALSE)/1000000000</f>
        <v>#N/A</v>
      </c>
      <c r="J128" s="43" t="e">
        <f>VLOOKUP($A128,LNST!$A$3:$Q$1635,11,FALSE)/1000000000</f>
        <v>#N/A</v>
      </c>
      <c r="K128" s="43" t="e">
        <f>VLOOKUP($A128,LNST!$A$3:$Q$1635,12,FALSE)/1000000000</f>
        <v>#N/A</v>
      </c>
      <c r="L128" s="45" t="e">
        <f>VLOOKUP($A128,'Doanh thu'!$A$3:$Q$2000,14,FALSE)</f>
        <v>#N/A</v>
      </c>
      <c r="M128" s="45" t="e">
        <f>VLOOKUP($A128,'Doanh thu'!$A$3:$Q$2000,15,FALSE)</f>
        <v>#N/A</v>
      </c>
      <c r="N128" s="45" t="e">
        <f>VLOOKUP($A128,'Doanh thu'!$A$3:$Q$2000,16,FALSE)</f>
        <v>#N/A</v>
      </c>
      <c r="O128" s="45" t="e">
        <f>VLOOKUP($A128,'Doanh thu'!$A$3:$Q$2000,17,FALSE)</f>
        <v>#N/A</v>
      </c>
      <c r="P128" s="45" t="e">
        <f>VLOOKUP($A128,LNST!$A$3:$R$1635,14,FALSE)</f>
        <v>#N/A</v>
      </c>
      <c r="Q128" s="45" t="e">
        <f>VLOOKUP($A128,LNST!$A$3:$R$1635,15,FALSE)</f>
        <v>#N/A</v>
      </c>
      <c r="R128" s="45" t="e">
        <f>VLOOKUP($A128,LNST!$A$3:$R$1635,16,FALSE)</f>
        <v>#N/A</v>
      </c>
      <c r="S128" s="45" t="e">
        <f>VLOOKUP($A128,LNST!$A$3:$R$1635,17,FALSE)</f>
        <v>#N/A</v>
      </c>
      <c r="T128" s="45" t="e">
        <f>VLOOKUP($A128,LNG!$A$2:$H$1999,4,FALSE)/(D128*10^9)</f>
        <v>#N/A</v>
      </c>
      <c r="U128" s="45" t="e">
        <f>VLOOKUP($A128,LNG!$A$2:$H$1999,5,FALSE)/(E128*10^9)</f>
        <v>#N/A</v>
      </c>
      <c r="V128" s="45" t="e">
        <f>VLOOKUP($A128,LNG!$A$2:$H$1999,6,FALSE)/(F128*10^9)</f>
        <v>#N/A</v>
      </c>
      <c r="W128" s="45" t="e">
        <f>VLOOKUP($A128,LNG!$A$2:$H$1999,7,FALSE)/(G128*10^9)</f>
        <v>#N/A</v>
      </c>
      <c r="X128" s="45" t="e">
        <f>VLOOKUP($A128,'LNST năm'!$A$2:$I$2000,8,FALSE)</f>
        <v>#N/A</v>
      </c>
      <c r="Y128" s="45" t="e">
        <f>VLOOKUP($A128,'LNST năm'!$A$2:$I$2000,9,FALSE)</f>
        <v>#N/A</v>
      </c>
      <c r="Z128" s="46" t="e">
        <f>VLOOKUP($A128,LNG!$A$2:$H$1999,9,FALSE)</f>
        <v>#N/A</v>
      </c>
      <c r="AA128" s="162" t="e">
        <f>VLOOKUP($A128,'GIÁ CP'!$A$2:$D$2000,4,FALSE)/Z128</f>
        <v>#N/A</v>
      </c>
    </row>
    <row r="129" spans="1:27" hidden="1">
      <c r="A129" s="18" t="s">
        <v>3498</v>
      </c>
      <c r="B129" s="18" t="s">
        <v>3499</v>
      </c>
      <c r="C129" s="154" t="str">
        <f>VLOOKUP(A129,'GIÁ CP'!$K$2:$M$2000,3,FALSE)</f>
        <v xml:space="preserve">Bất động sản </v>
      </c>
      <c r="D129" s="43">
        <f>VLOOKUP($A129,'Doanh thu'!$A$3:$Q$2000,9,FALSE)/1000000000</f>
        <v>0</v>
      </c>
      <c r="E129" s="43">
        <f>VLOOKUP($A129,'Doanh thu'!$A$3:$Q$2000,10,FALSE)/1000000000</f>
        <v>0</v>
      </c>
      <c r="F129" s="43">
        <f>VLOOKUP($A129,'Doanh thu'!$A$3:$Q$2000,11,FALSE)/1000000000</f>
        <v>0</v>
      </c>
      <c r="G129" s="43">
        <f>VLOOKUP($A129,'Doanh thu'!$A$3:$Q$2000,12,FALSE)/1000000000</f>
        <v>0</v>
      </c>
      <c r="H129" s="43">
        <f>VLOOKUP($A129,LNST!$A$3:$Q$1635,9,FALSE)/1000000000</f>
        <v>0</v>
      </c>
      <c r="I129" s="43">
        <f>VLOOKUP($A129,LNST!$A$3:$Q$1635,10,FALSE)/1000000000</f>
        <v>0</v>
      </c>
      <c r="J129" s="43">
        <f>VLOOKUP($A129,LNST!$A$3:$Q$1635,11,FALSE)/1000000000</f>
        <v>0</v>
      </c>
      <c r="K129" s="43">
        <f>VLOOKUP($A129,LNST!$A$3:$Q$1635,12,FALSE)/1000000000</f>
        <v>0</v>
      </c>
      <c r="L129" s="45" t="e">
        <f>VLOOKUP($A129,'Doanh thu'!$A$3:$Q$2000,14,FALSE)</f>
        <v>#DIV/0!</v>
      </c>
      <c r="M129" s="45" t="e">
        <f>VLOOKUP($A129,'Doanh thu'!$A$3:$Q$2000,15,FALSE)</f>
        <v>#DIV/0!</v>
      </c>
      <c r="N129" s="45" t="e">
        <f>VLOOKUP($A129,'Doanh thu'!$A$3:$Q$2000,16,FALSE)</f>
        <v>#DIV/0!</v>
      </c>
      <c r="O129" s="45" t="e">
        <f>VLOOKUP($A129,'Doanh thu'!$A$3:$Q$2000,17,FALSE)</f>
        <v>#DIV/0!</v>
      </c>
      <c r="P129" s="45" t="e">
        <f>VLOOKUP($A129,LNST!$A$3:$R$1635,14,FALSE)</f>
        <v>#DIV/0!</v>
      </c>
      <c r="Q129" s="45" t="e">
        <f>VLOOKUP($A129,LNST!$A$3:$R$1635,15,FALSE)</f>
        <v>#DIV/0!</v>
      </c>
      <c r="R129" s="45" t="e">
        <f>VLOOKUP($A129,LNST!$A$3:$R$1635,16,FALSE)</f>
        <v>#DIV/0!</v>
      </c>
      <c r="S129" s="45" t="e">
        <f>VLOOKUP($A129,LNST!$A$3:$R$1635,17,FALSE)</f>
        <v>#DIV/0!</v>
      </c>
      <c r="T129" s="45" t="e">
        <f>VLOOKUP($A129,LNG!$A$2:$H$1999,4,FALSE)/(D129*10^9)</f>
        <v>#DIV/0!</v>
      </c>
      <c r="U129" s="45" t="e">
        <f>VLOOKUP($A129,LNG!$A$2:$H$1999,5,FALSE)/(E129*10^9)</f>
        <v>#DIV/0!</v>
      </c>
      <c r="V129" s="45" t="e">
        <f>VLOOKUP($A129,LNG!$A$2:$H$1999,6,FALSE)/(F129*10^9)</f>
        <v>#DIV/0!</v>
      </c>
      <c r="W129" s="45" t="e">
        <f>VLOOKUP($A129,LNG!$A$2:$H$1999,7,FALSE)/(G129*10^9)</f>
        <v>#DIV/0!</v>
      </c>
      <c r="X129" s="45" t="e">
        <f>VLOOKUP($A129,'LNST năm'!$A$2:$I$2000,8,FALSE)</f>
        <v>#DIV/0!</v>
      </c>
      <c r="Y129" s="45" t="e">
        <f>VLOOKUP($A129,'LNST năm'!$A$2:$I$2000,9,FALSE)</f>
        <v>#DIV/0!</v>
      </c>
      <c r="Z129" s="46" t="e">
        <f>VLOOKUP($A129,LNG!$A$2:$H$1999,9,FALSE)</f>
        <v>#REF!</v>
      </c>
      <c r="AA129" s="162" t="e">
        <f>VLOOKUP($A129,'GIÁ CP'!$A$2:$D$2000,4,FALSE)/Z129</f>
        <v>#N/A</v>
      </c>
    </row>
    <row r="130" spans="1:27" hidden="1">
      <c r="A130" s="18" t="s">
        <v>914</v>
      </c>
      <c r="B130" s="18" t="s">
        <v>2630</v>
      </c>
      <c r="C130" s="154" t="str">
        <f>VLOOKUP(A130,'GIÁ CP'!$K$2:$M$2000,3,FALSE)</f>
        <v xml:space="preserve">Xây dựng </v>
      </c>
      <c r="D130" s="43">
        <f>VLOOKUP($A130,'Doanh thu'!$A$3:$Q$2000,9,FALSE)/1000000000</f>
        <v>0</v>
      </c>
      <c r="E130" s="43">
        <f>VLOOKUP($A130,'Doanh thu'!$A$3:$Q$2000,10,FALSE)/1000000000</f>
        <v>0</v>
      </c>
      <c r="F130" s="43">
        <f>VLOOKUP($A130,'Doanh thu'!$A$3:$Q$2000,11,FALSE)/1000000000</f>
        <v>0</v>
      </c>
      <c r="G130" s="43">
        <f>VLOOKUP($A130,'Doanh thu'!$A$3:$Q$2000,12,FALSE)/1000000000</f>
        <v>0</v>
      </c>
      <c r="H130" s="43">
        <f>VLOOKUP($A130,LNST!$A$3:$Q$1635,9,FALSE)/1000000000</f>
        <v>0</v>
      </c>
      <c r="I130" s="43">
        <f>VLOOKUP($A130,LNST!$A$3:$Q$1635,10,FALSE)/1000000000</f>
        <v>0</v>
      </c>
      <c r="J130" s="43">
        <f>VLOOKUP($A130,LNST!$A$3:$Q$1635,11,FALSE)/1000000000</f>
        <v>0</v>
      </c>
      <c r="K130" s="43">
        <f>VLOOKUP($A130,LNST!$A$3:$Q$1635,12,FALSE)/1000000000</f>
        <v>0</v>
      </c>
      <c r="L130" s="45" t="e">
        <f>VLOOKUP($A130,'Doanh thu'!$A$3:$Q$2000,14,FALSE)</f>
        <v>#DIV/0!</v>
      </c>
      <c r="M130" s="45" t="e">
        <f>VLOOKUP($A130,'Doanh thu'!$A$3:$Q$2000,15,FALSE)</f>
        <v>#DIV/0!</v>
      </c>
      <c r="N130" s="45" t="e">
        <f>VLOOKUP($A130,'Doanh thu'!$A$3:$Q$2000,16,FALSE)</f>
        <v>#DIV/0!</v>
      </c>
      <c r="O130" s="45" t="e">
        <f>VLOOKUP($A130,'Doanh thu'!$A$3:$Q$2000,17,FALSE)</f>
        <v>#DIV/0!</v>
      </c>
      <c r="P130" s="45" t="e">
        <f>VLOOKUP($A130,LNST!$A$3:$R$1635,14,FALSE)</f>
        <v>#DIV/0!</v>
      </c>
      <c r="Q130" s="45" t="e">
        <f>VLOOKUP($A130,LNST!$A$3:$R$1635,15,FALSE)</f>
        <v>#DIV/0!</v>
      </c>
      <c r="R130" s="45" t="e">
        <f>VLOOKUP($A130,LNST!$A$3:$R$1635,16,FALSE)</f>
        <v>#DIV/0!</v>
      </c>
      <c r="S130" s="45" t="e">
        <f>VLOOKUP($A130,LNST!$A$3:$R$1635,17,FALSE)</f>
        <v>#DIV/0!</v>
      </c>
      <c r="T130" s="45" t="e">
        <f>VLOOKUP($A130,LNG!$A$2:$H$1999,4,FALSE)/(D130*10^9)</f>
        <v>#DIV/0!</v>
      </c>
      <c r="U130" s="45" t="e">
        <f>VLOOKUP($A130,LNG!$A$2:$H$1999,5,FALSE)/(E130*10^9)</f>
        <v>#DIV/0!</v>
      </c>
      <c r="V130" s="45" t="e">
        <f>VLOOKUP($A130,LNG!$A$2:$H$1999,6,FALSE)/(F130*10^9)</f>
        <v>#DIV/0!</v>
      </c>
      <c r="W130" s="45" t="e">
        <f>VLOOKUP($A130,LNG!$A$2:$H$1999,7,FALSE)/(G130*10^9)</f>
        <v>#DIV/0!</v>
      </c>
      <c r="X130" s="45">
        <f>VLOOKUP($A130,'LNST năm'!$A$2:$I$2000,8,FALSE)</f>
        <v>-1</v>
      </c>
      <c r="Y130" s="45">
        <f>VLOOKUP($A130,'LNST năm'!$A$2:$I$2000,9,FALSE)</f>
        <v>-1</v>
      </c>
      <c r="Z130" s="46" t="e">
        <f>VLOOKUP($A130,LNG!$A$2:$H$1999,9,FALSE)</f>
        <v>#REF!</v>
      </c>
      <c r="AA130" s="162" t="e">
        <f>VLOOKUP($A130,'GIÁ CP'!$A$2:$D$2000,4,FALSE)/Z130</f>
        <v>#REF!</v>
      </c>
    </row>
    <row r="131" spans="1:27" hidden="1">
      <c r="A131" s="18" t="s">
        <v>2809</v>
      </c>
      <c r="B131" s="18" t="s">
        <v>2810</v>
      </c>
      <c r="C131" s="154" t="str">
        <f>VLOOKUP(A131,'GIÁ CP'!$K$2:$M$2000,3,FALSE)</f>
        <v xml:space="preserve">Hàng May mặc </v>
      </c>
      <c r="D131" s="43" t="e">
        <f>VLOOKUP($A131,'Doanh thu'!$A$3:$Q$2000,9,FALSE)/1000000000</f>
        <v>#N/A</v>
      </c>
      <c r="E131" s="43" t="e">
        <f>VLOOKUP($A131,'Doanh thu'!$A$3:$Q$2000,10,FALSE)/1000000000</f>
        <v>#N/A</v>
      </c>
      <c r="F131" s="43" t="e">
        <f>VLOOKUP($A131,'Doanh thu'!$A$3:$Q$2000,11,FALSE)/1000000000</f>
        <v>#N/A</v>
      </c>
      <c r="G131" s="43" t="e">
        <f>VLOOKUP($A131,'Doanh thu'!$A$3:$Q$2000,12,FALSE)/1000000000</f>
        <v>#N/A</v>
      </c>
      <c r="H131" s="43" t="e">
        <f>VLOOKUP($A131,LNST!$A$3:$Q$1635,9,FALSE)/1000000000</f>
        <v>#N/A</v>
      </c>
      <c r="I131" s="43" t="e">
        <f>VLOOKUP($A131,LNST!$A$3:$Q$1635,10,FALSE)/1000000000</f>
        <v>#N/A</v>
      </c>
      <c r="J131" s="43" t="e">
        <f>VLOOKUP($A131,LNST!$A$3:$Q$1635,11,FALSE)/1000000000</f>
        <v>#N/A</v>
      </c>
      <c r="K131" s="43" t="e">
        <f>VLOOKUP($A131,LNST!$A$3:$Q$1635,12,FALSE)/1000000000</f>
        <v>#N/A</v>
      </c>
      <c r="L131" s="45" t="e">
        <f>VLOOKUP($A131,'Doanh thu'!$A$3:$Q$2000,14,FALSE)</f>
        <v>#N/A</v>
      </c>
      <c r="M131" s="45" t="e">
        <f>VLOOKUP($A131,'Doanh thu'!$A$3:$Q$2000,15,FALSE)</f>
        <v>#N/A</v>
      </c>
      <c r="N131" s="45" t="e">
        <f>VLOOKUP($A131,'Doanh thu'!$A$3:$Q$2000,16,FALSE)</f>
        <v>#N/A</v>
      </c>
      <c r="O131" s="45" t="e">
        <f>VLOOKUP($A131,'Doanh thu'!$A$3:$Q$2000,17,FALSE)</f>
        <v>#N/A</v>
      </c>
      <c r="P131" s="45" t="e">
        <f>VLOOKUP($A131,LNST!$A$3:$R$1635,14,FALSE)</f>
        <v>#N/A</v>
      </c>
      <c r="Q131" s="45" t="e">
        <f>VLOOKUP($A131,LNST!$A$3:$R$1635,15,FALSE)</f>
        <v>#N/A</v>
      </c>
      <c r="R131" s="45" t="e">
        <f>VLOOKUP($A131,LNST!$A$3:$R$1635,16,FALSE)</f>
        <v>#N/A</v>
      </c>
      <c r="S131" s="45" t="e">
        <f>VLOOKUP($A131,LNST!$A$3:$R$1635,17,FALSE)</f>
        <v>#N/A</v>
      </c>
      <c r="T131" s="45" t="e">
        <f>VLOOKUP($A131,LNG!$A$2:$H$1999,4,FALSE)/(D131*10^9)</f>
        <v>#N/A</v>
      </c>
      <c r="U131" s="45" t="e">
        <f>VLOOKUP($A131,LNG!$A$2:$H$1999,5,FALSE)/(E131*10^9)</f>
        <v>#N/A</v>
      </c>
      <c r="V131" s="45" t="e">
        <f>VLOOKUP($A131,LNG!$A$2:$H$1999,6,FALSE)/(F131*10^9)</f>
        <v>#N/A</v>
      </c>
      <c r="W131" s="45" t="e">
        <f>VLOOKUP($A131,LNG!$A$2:$H$1999,7,FALSE)/(G131*10^9)</f>
        <v>#N/A</v>
      </c>
      <c r="X131" s="45" t="e">
        <f>VLOOKUP($A131,'LNST năm'!$A$2:$I$2000,8,FALSE)</f>
        <v>#N/A</v>
      </c>
      <c r="Y131" s="45" t="e">
        <f>VLOOKUP($A131,'LNST năm'!$A$2:$I$2000,9,FALSE)</f>
        <v>#N/A</v>
      </c>
      <c r="Z131" s="46" t="e">
        <f>VLOOKUP($A131,LNG!$A$2:$H$1999,9,FALSE)</f>
        <v>#N/A</v>
      </c>
      <c r="AA131" s="162" t="e">
        <f>VLOOKUP($A131,'GIÁ CP'!$A$2:$D$2000,4,FALSE)/Z131</f>
        <v>#N/A</v>
      </c>
    </row>
    <row r="132" spans="1:27" hidden="1">
      <c r="A132" s="18" t="s">
        <v>1108</v>
      </c>
      <c r="B132" s="18" t="s">
        <v>2654</v>
      </c>
      <c r="C132" s="154" t="e">
        <f>VLOOKUP(A132,'GIÁ CP'!$K$2:$M$2000,3,FALSE)</f>
        <v>#N/A</v>
      </c>
      <c r="D132" s="43" t="e">
        <f>VLOOKUP($A132,'Doanh thu'!$A$3:$Q$2000,9,FALSE)/1000000000</f>
        <v>#N/A</v>
      </c>
      <c r="E132" s="43" t="e">
        <f>VLOOKUP($A132,'Doanh thu'!$A$3:$Q$2000,10,FALSE)/1000000000</f>
        <v>#N/A</v>
      </c>
      <c r="F132" s="43" t="e">
        <f>VLOOKUP($A132,'Doanh thu'!$A$3:$Q$2000,11,FALSE)/1000000000</f>
        <v>#N/A</v>
      </c>
      <c r="G132" s="43" t="e">
        <f>VLOOKUP($A132,'Doanh thu'!$A$3:$Q$2000,12,FALSE)/1000000000</f>
        <v>#N/A</v>
      </c>
      <c r="H132" s="43" t="e">
        <f>VLOOKUP($A132,LNST!$A$3:$Q$1635,9,FALSE)/1000000000</f>
        <v>#N/A</v>
      </c>
      <c r="I132" s="43" t="e">
        <f>VLOOKUP($A132,LNST!$A$3:$Q$1635,10,FALSE)/1000000000</f>
        <v>#N/A</v>
      </c>
      <c r="J132" s="43" t="e">
        <f>VLOOKUP($A132,LNST!$A$3:$Q$1635,11,FALSE)/1000000000</f>
        <v>#N/A</v>
      </c>
      <c r="K132" s="43" t="e">
        <f>VLOOKUP($A132,LNST!$A$3:$Q$1635,12,FALSE)/1000000000</f>
        <v>#N/A</v>
      </c>
      <c r="L132" s="45" t="e">
        <f>VLOOKUP($A132,'Doanh thu'!$A$3:$Q$2000,14,FALSE)</f>
        <v>#N/A</v>
      </c>
      <c r="M132" s="45" t="e">
        <f>VLOOKUP($A132,'Doanh thu'!$A$3:$Q$2000,15,FALSE)</f>
        <v>#N/A</v>
      </c>
      <c r="N132" s="45" t="e">
        <f>VLOOKUP($A132,'Doanh thu'!$A$3:$Q$2000,16,FALSE)</f>
        <v>#N/A</v>
      </c>
      <c r="O132" s="45" t="e">
        <f>VLOOKUP($A132,'Doanh thu'!$A$3:$Q$2000,17,FALSE)</f>
        <v>#N/A</v>
      </c>
      <c r="P132" s="45" t="e">
        <f>VLOOKUP($A132,LNST!$A$3:$R$1635,14,FALSE)</f>
        <v>#N/A</v>
      </c>
      <c r="Q132" s="45" t="e">
        <f>VLOOKUP($A132,LNST!$A$3:$R$1635,15,FALSE)</f>
        <v>#N/A</v>
      </c>
      <c r="R132" s="45" t="e">
        <f>VLOOKUP($A132,LNST!$A$3:$R$1635,16,FALSE)</f>
        <v>#N/A</v>
      </c>
      <c r="S132" s="45" t="e">
        <f>VLOOKUP($A132,LNST!$A$3:$R$1635,17,FALSE)</f>
        <v>#N/A</v>
      </c>
      <c r="T132" s="45" t="e">
        <f>VLOOKUP($A132,LNG!$A$2:$H$1999,4,FALSE)/(D132*10^9)</f>
        <v>#N/A</v>
      </c>
      <c r="U132" s="45" t="e">
        <f>VLOOKUP($A132,LNG!$A$2:$H$1999,5,FALSE)/(E132*10^9)</f>
        <v>#N/A</v>
      </c>
      <c r="V132" s="45" t="e">
        <f>VLOOKUP($A132,LNG!$A$2:$H$1999,6,FALSE)/(F132*10^9)</f>
        <v>#N/A</v>
      </c>
      <c r="W132" s="45" t="e">
        <f>VLOOKUP($A132,LNG!$A$2:$H$1999,7,FALSE)/(G132*10^9)</f>
        <v>#N/A</v>
      </c>
      <c r="X132" s="45" t="e">
        <f>VLOOKUP($A132,'LNST năm'!$A$2:$I$2000,8,FALSE)</f>
        <v>#N/A</v>
      </c>
      <c r="Y132" s="45" t="e">
        <f>VLOOKUP($A132,'LNST năm'!$A$2:$I$2000,9,FALSE)</f>
        <v>#N/A</v>
      </c>
      <c r="Z132" s="46" t="e">
        <f>VLOOKUP($A132,LNG!$A$2:$H$1999,9,FALSE)</f>
        <v>#N/A</v>
      </c>
      <c r="AA132" s="162" t="e">
        <f>VLOOKUP($A132,'GIÁ CP'!$A$2:$D$2000,4,FALSE)/Z132</f>
        <v>#N/A</v>
      </c>
    </row>
    <row r="133" spans="1:27" hidden="1">
      <c r="A133" s="18" t="s">
        <v>1221</v>
      </c>
      <c r="B133" s="18" t="s">
        <v>2851</v>
      </c>
      <c r="C133" s="154" t="e">
        <f>VLOOKUP(A133,'GIÁ CP'!$K$2:$M$2000,3,FALSE)</f>
        <v>#N/A</v>
      </c>
      <c r="D133" s="43" t="e">
        <f>VLOOKUP($A133,'Doanh thu'!$A$3:$Q$2000,9,FALSE)/1000000000</f>
        <v>#N/A</v>
      </c>
      <c r="E133" s="43" t="e">
        <f>VLOOKUP($A133,'Doanh thu'!$A$3:$Q$2000,10,FALSE)/1000000000</f>
        <v>#N/A</v>
      </c>
      <c r="F133" s="43" t="e">
        <f>VLOOKUP($A133,'Doanh thu'!$A$3:$Q$2000,11,FALSE)/1000000000</f>
        <v>#N/A</v>
      </c>
      <c r="G133" s="43" t="e">
        <f>VLOOKUP($A133,'Doanh thu'!$A$3:$Q$2000,12,FALSE)/1000000000</f>
        <v>#N/A</v>
      </c>
      <c r="H133" s="43" t="e">
        <f>VLOOKUP($A133,LNST!$A$3:$Q$1635,9,FALSE)/1000000000</f>
        <v>#N/A</v>
      </c>
      <c r="I133" s="43" t="e">
        <f>VLOOKUP($A133,LNST!$A$3:$Q$1635,10,FALSE)/1000000000</f>
        <v>#N/A</v>
      </c>
      <c r="J133" s="43" t="e">
        <f>VLOOKUP($A133,LNST!$A$3:$Q$1635,11,FALSE)/1000000000</f>
        <v>#N/A</v>
      </c>
      <c r="K133" s="43" t="e">
        <f>VLOOKUP($A133,LNST!$A$3:$Q$1635,12,FALSE)/1000000000</f>
        <v>#N/A</v>
      </c>
      <c r="L133" s="45" t="e">
        <f>VLOOKUP($A133,'Doanh thu'!$A$3:$Q$2000,14,FALSE)</f>
        <v>#N/A</v>
      </c>
      <c r="M133" s="45" t="e">
        <f>VLOOKUP($A133,'Doanh thu'!$A$3:$Q$2000,15,FALSE)</f>
        <v>#N/A</v>
      </c>
      <c r="N133" s="45" t="e">
        <f>VLOOKUP($A133,'Doanh thu'!$A$3:$Q$2000,16,FALSE)</f>
        <v>#N/A</v>
      </c>
      <c r="O133" s="45" t="e">
        <f>VLOOKUP($A133,'Doanh thu'!$A$3:$Q$2000,17,FALSE)</f>
        <v>#N/A</v>
      </c>
      <c r="P133" s="45" t="e">
        <f>VLOOKUP($A133,LNST!$A$3:$R$1635,14,FALSE)</f>
        <v>#N/A</v>
      </c>
      <c r="Q133" s="45" t="e">
        <f>VLOOKUP($A133,LNST!$A$3:$R$1635,15,FALSE)</f>
        <v>#N/A</v>
      </c>
      <c r="R133" s="45" t="e">
        <f>VLOOKUP($A133,LNST!$A$3:$R$1635,16,FALSE)</f>
        <v>#N/A</v>
      </c>
      <c r="S133" s="45" t="e">
        <f>VLOOKUP($A133,LNST!$A$3:$R$1635,17,FALSE)</f>
        <v>#N/A</v>
      </c>
      <c r="T133" s="45" t="e">
        <f>VLOOKUP($A133,LNG!$A$2:$H$1999,4,FALSE)/(D133*10^9)</f>
        <v>#N/A</v>
      </c>
      <c r="U133" s="45" t="e">
        <f>VLOOKUP($A133,LNG!$A$2:$H$1999,5,FALSE)/(E133*10^9)</f>
        <v>#N/A</v>
      </c>
      <c r="V133" s="45" t="e">
        <f>VLOOKUP($A133,LNG!$A$2:$H$1999,6,FALSE)/(F133*10^9)</f>
        <v>#N/A</v>
      </c>
      <c r="W133" s="45" t="e">
        <f>VLOOKUP($A133,LNG!$A$2:$H$1999,7,FALSE)/(G133*10^9)</f>
        <v>#N/A</v>
      </c>
      <c r="X133" s="45" t="e">
        <f>VLOOKUP($A133,'LNST năm'!$A$2:$I$2000,8,FALSE)</f>
        <v>#N/A</v>
      </c>
      <c r="Y133" s="45" t="e">
        <f>VLOOKUP($A133,'LNST năm'!$A$2:$I$2000,9,FALSE)</f>
        <v>#N/A</v>
      </c>
      <c r="Z133" s="46" t="e">
        <f>VLOOKUP($A133,LNG!$A$2:$H$1999,9,FALSE)</f>
        <v>#N/A</v>
      </c>
      <c r="AA133" s="162" t="e">
        <f>VLOOKUP($A133,'GIÁ CP'!$A$2:$D$2000,4,FALSE)/Z133</f>
        <v>#N/A</v>
      </c>
    </row>
    <row r="134" spans="1:27" hidden="1">
      <c r="A134" s="18" t="s">
        <v>1109</v>
      </c>
      <c r="B134" s="18" t="s">
        <v>2655</v>
      </c>
      <c r="C134" s="154" t="str">
        <f>VLOOKUP(A134,'GIÁ CP'!$K$2:$M$2000,3,FALSE)</f>
        <v xml:space="preserve">Khách sạn </v>
      </c>
      <c r="D134" s="43">
        <f>VLOOKUP($A134,'Doanh thu'!$A$3:$Q$2000,9,FALSE)/1000000000</f>
        <v>0</v>
      </c>
      <c r="E134" s="43">
        <f>VLOOKUP($A134,'Doanh thu'!$A$3:$Q$2000,10,FALSE)/1000000000</f>
        <v>0</v>
      </c>
      <c r="F134" s="43">
        <f>VLOOKUP($A134,'Doanh thu'!$A$3:$Q$2000,11,FALSE)/1000000000</f>
        <v>0</v>
      </c>
      <c r="G134" s="43">
        <f>VLOOKUP($A134,'Doanh thu'!$A$3:$Q$2000,12,FALSE)/1000000000</f>
        <v>0</v>
      </c>
      <c r="H134" s="43">
        <f>VLOOKUP($A134,LNST!$A$3:$Q$1635,9,FALSE)/1000000000</f>
        <v>0</v>
      </c>
      <c r="I134" s="43">
        <f>VLOOKUP($A134,LNST!$A$3:$Q$1635,10,FALSE)/1000000000</f>
        <v>0</v>
      </c>
      <c r="J134" s="43">
        <f>VLOOKUP($A134,LNST!$A$3:$Q$1635,11,FALSE)/1000000000</f>
        <v>0</v>
      </c>
      <c r="K134" s="43">
        <f>VLOOKUP($A134,LNST!$A$3:$Q$1635,12,FALSE)/1000000000</f>
        <v>0</v>
      </c>
      <c r="L134" s="45" t="e">
        <f>VLOOKUP($A134,'Doanh thu'!$A$3:$Q$2000,14,FALSE)</f>
        <v>#DIV/0!</v>
      </c>
      <c r="M134" s="45" t="e">
        <f>VLOOKUP($A134,'Doanh thu'!$A$3:$Q$2000,15,FALSE)</f>
        <v>#DIV/0!</v>
      </c>
      <c r="N134" s="45" t="e">
        <f>VLOOKUP($A134,'Doanh thu'!$A$3:$Q$2000,16,FALSE)</f>
        <v>#DIV/0!</v>
      </c>
      <c r="O134" s="45" t="e">
        <f>VLOOKUP($A134,'Doanh thu'!$A$3:$Q$2000,17,FALSE)</f>
        <v>#DIV/0!</v>
      </c>
      <c r="P134" s="45" t="e">
        <f>VLOOKUP($A134,LNST!$A$3:$R$1635,14,FALSE)</f>
        <v>#DIV/0!</v>
      </c>
      <c r="Q134" s="45" t="e">
        <f>VLOOKUP($A134,LNST!$A$3:$R$1635,15,FALSE)</f>
        <v>#DIV/0!</v>
      </c>
      <c r="R134" s="45" t="e">
        <f>VLOOKUP($A134,LNST!$A$3:$R$1635,16,FALSE)</f>
        <v>#DIV/0!</v>
      </c>
      <c r="S134" s="45" t="e">
        <f>VLOOKUP($A134,LNST!$A$3:$R$1635,17,FALSE)</f>
        <v>#DIV/0!</v>
      </c>
      <c r="T134" s="45" t="e">
        <f>VLOOKUP($A134,LNG!$A$2:$H$1999,4,FALSE)/(D134*10^9)</f>
        <v>#DIV/0!</v>
      </c>
      <c r="U134" s="45" t="e">
        <f>VLOOKUP($A134,LNG!$A$2:$H$1999,5,FALSE)/(E134*10^9)</f>
        <v>#DIV/0!</v>
      </c>
      <c r="V134" s="45" t="e">
        <f>VLOOKUP($A134,LNG!$A$2:$H$1999,6,FALSE)/(F134*10^9)</f>
        <v>#DIV/0!</v>
      </c>
      <c r="W134" s="45" t="e">
        <f>VLOOKUP($A134,LNG!$A$2:$H$1999,7,FALSE)/(G134*10^9)</f>
        <v>#DIV/0!</v>
      </c>
      <c r="X134" s="45">
        <f>VLOOKUP($A134,'LNST năm'!$A$2:$I$2000,8,FALSE)</f>
        <v>1</v>
      </c>
      <c r="Y134" s="45">
        <f>VLOOKUP($A134,'LNST năm'!$A$2:$I$2000,9,FALSE)</f>
        <v>0.25992104989487319</v>
      </c>
      <c r="Z134" s="46" t="e">
        <f>VLOOKUP($A134,LNG!$A$2:$H$1999,9,FALSE)</f>
        <v>#REF!</v>
      </c>
      <c r="AA134" s="162" t="e">
        <f>VLOOKUP($A134,'GIÁ CP'!$A$2:$D$2000,4,FALSE)/Z134</f>
        <v>#REF!</v>
      </c>
    </row>
    <row r="135" spans="1:27" hidden="1">
      <c r="A135" s="18" t="s">
        <v>1615</v>
      </c>
      <c r="B135" s="18" t="s">
        <v>2700</v>
      </c>
      <c r="C135" s="154" t="str">
        <f>VLOOKUP(A135,'GIÁ CP'!$K$2:$M$2000,3,FALSE)</f>
        <v xml:space="preserve">Chất thải &amp; Môi trường </v>
      </c>
      <c r="D135" s="43">
        <f>VLOOKUP($A135,'Doanh thu'!$A$3:$Q$2000,9,FALSE)/1000000000</f>
        <v>0</v>
      </c>
      <c r="E135" s="43">
        <f>VLOOKUP($A135,'Doanh thu'!$A$3:$Q$2000,10,FALSE)/1000000000</f>
        <v>0</v>
      </c>
      <c r="F135" s="43">
        <f>VLOOKUP($A135,'Doanh thu'!$A$3:$Q$2000,11,FALSE)/1000000000</f>
        <v>0</v>
      </c>
      <c r="G135" s="43">
        <f>VLOOKUP($A135,'Doanh thu'!$A$3:$Q$2000,12,FALSE)/1000000000</f>
        <v>0</v>
      </c>
      <c r="H135" s="43">
        <f>VLOOKUP($A135,LNST!$A$3:$Q$1635,9,FALSE)/1000000000</f>
        <v>0</v>
      </c>
      <c r="I135" s="43">
        <f>VLOOKUP($A135,LNST!$A$3:$Q$1635,10,FALSE)/1000000000</f>
        <v>0</v>
      </c>
      <c r="J135" s="43">
        <f>VLOOKUP($A135,LNST!$A$3:$Q$1635,11,FALSE)/1000000000</f>
        <v>0</v>
      </c>
      <c r="K135" s="43">
        <f>VLOOKUP($A135,LNST!$A$3:$Q$1635,12,FALSE)/1000000000</f>
        <v>0</v>
      </c>
      <c r="L135" s="45" t="e">
        <f>VLOOKUP($A135,'Doanh thu'!$A$3:$Q$2000,14,FALSE)</f>
        <v>#DIV/0!</v>
      </c>
      <c r="M135" s="45" t="e">
        <f>VLOOKUP($A135,'Doanh thu'!$A$3:$Q$2000,15,FALSE)</f>
        <v>#DIV/0!</v>
      </c>
      <c r="N135" s="45" t="e">
        <f>VLOOKUP($A135,'Doanh thu'!$A$3:$Q$2000,16,FALSE)</f>
        <v>#DIV/0!</v>
      </c>
      <c r="O135" s="45" t="e">
        <f>VLOOKUP($A135,'Doanh thu'!$A$3:$Q$2000,17,FALSE)</f>
        <v>#DIV/0!</v>
      </c>
      <c r="P135" s="45" t="e">
        <f>VLOOKUP($A135,LNST!$A$3:$R$1635,14,FALSE)</f>
        <v>#DIV/0!</v>
      </c>
      <c r="Q135" s="45" t="e">
        <f>VLOOKUP($A135,LNST!$A$3:$R$1635,15,FALSE)</f>
        <v>#DIV/0!</v>
      </c>
      <c r="R135" s="45" t="e">
        <f>VLOOKUP($A135,LNST!$A$3:$R$1635,16,FALSE)</f>
        <v>#DIV/0!</v>
      </c>
      <c r="S135" s="45" t="e">
        <f>VLOOKUP($A135,LNST!$A$3:$R$1635,17,FALSE)</f>
        <v>#DIV/0!</v>
      </c>
      <c r="T135" s="45" t="e">
        <f>VLOOKUP($A135,LNG!$A$2:$H$1999,4,FALSE)/(D135*10^9)</f>
        <v>#DIV/0!</v>
      </c>
      <c r="U135" s="45" t="e">
        <f>VLOOKUP($A135,LNG!$A$2:$H$1999,5,FALSE)/(E135*10^9)</f>
        <v>#DIV/0!</v>
      </c>
      <c r="V135" s="45" t="e">
        <f>VLOOKUP($A135,LNG!$A$2:$H$1999,6,FALSE)/(F135*10^9)</f>
        <v>#DIV/0!</v>
      </c>
      <c r="W135" s="45" t="e">
        <f>VLOOKUP($A135,LNG!$A$2:$H$1999,7,FALSE)/(G135*10^9)</f>
        <v>#DIV/0!</v>
      </c>
      <c r="X135" s="45">
        <f>VLOOKUP($A135,'LNST năm'!$A$2:$I$2000,8,FALSE)</f>
        <v>1</v>
      </c>
      <c r="Y135" s="45">
        <f>VLOOKUP($A135,'LNST năm'!$A$2:$I$2000,9,FALSE)</f>
        <v>-1</v>
      </c>
      <c r="Z135" s="46" t="e">
        <f>VLOOKUP($A135,LNG!$A$2:$H$1999,9,FALSE)</f>
        <v>#REF!</v>
      </c>
      <c r="AA135" s="162" t="e">
        <f>VLOOKUP($A135,'GIÁ CP'!$A$2:$D$2000,4,FALSE)/Z135</f>
        <v>#REF!</v>
      </c>
    </row>
    <row r="136" spans="1:27" hidden="1">
      <c r="A136" s="18" t="s">
        <v>1331</v>
      </c>
      <c r="B136" s="18" t="s">
        <v>3045</v>
      </c>
      <c r="C136" s="154" t="str">
        <f>VLOOKUP(A136,'GIÁ CP'!$K$2:$M$2000,3,FALSE)</f>
        <v xml:space="preserve">Nuôi trồng nông &amp; hải sản </v>
      </c>
      <c r="D136" s="43">
        <f>VLOOKUP($A136,'Doanh thu'!$A$3:$Q$2000,9,FALSE)/1000000000</f>
        <v>0</v>
      </c>
      <c r="E136" s="43">
        <f>VLOOKUP($A136,'Doanh thu'!$A$3:$Q$2000,10,FALSE)/1000000000</f>
        <v>0</v>
      </c>
      <c r="F136" s="43">
        <f>VLOOKUP($A136,'Doanh thu'!$A$3:$Q$2000,11,FALSE)/1000000000</f>
        <v>0</v>
      </c>
      <c r="G136" s="43">
        <f>VLOOKUP($A136,'Doanh thu'!$A$3:$Q$2000,12,FALSE)/1000000000</f>
        <v>0</v>
      </c>
      <c r="H136" s="43">
        <f>VLOOKUP($A136,LNST!$A$3:$Q$1635,9,FALSE)/1000000000</f>
        <v>0</v>
      </c>
      <c r="I136" s="43">
        <f>VLOOKUP($A136,LNST!$A$3:$Q$1635,10,FALSE)/1000000000</f>
        <v>0</v>
      </c>
      <c r="J136" s="43">
        <f>VLOOKUP($A136,LNST!$A$3:$Q$1635,11,FALSE)/1000000000</f>
        <v>0</v>
      </c>
      <c r="K136" s="43">
        <f>VLOOKUP($A136,LNST!$A$3:$Q$1635,12,FALSE)/1000000000</f>
        <v>0</v>
      </c>
      <c r="L136" s="45" t="e">
        <f>VLOOKUP($A136,'Doanh thu'!$A$3:$Q$2000,14,FALSE)</f>
        <v>#DIV/0!</v>
      </c>
      <c r="M136" s="45" t="e">
        <f>VLOOKUP($A136,'Doanh thu'!$A$3:$Q$2000,15,FALSE)</f>
        <v>#DIV/0!</v>
      </c>
      <c r="N136" s="45" t="e">
        <f>VLOOKUP($A136,'Doanh thu'!$A$3:$Q$2000,16,FALSE)</f>
        <v>#DIV/0!</v>
      </c>
      <c r="O136" s="45" t="e">
        <f>VLOOKUP($A136,'Doanh thu'!$A$3:$Q$2000,17,FALSE)</f>
        <v>#DIV/0!</v>
      </c>
      <c r="P136" s="45" t="e">
        <f>VLOOKUP($A136,LNST!$A$3:$R$1635,14,FALSE)</f>
        <v>#DIV/0!</v>
      </c>
      <c r="Q136" s="45" t="e">
        <f>VLOOKUP($A136,LNST!$A$3:$R$1635,15,FALSE)</f>
        <v>#DIV/0!</v>
      </c>
      <c r="R136" s="45" t="e">
        <f>VLOOKUP($A136,LNST!$A$3:$R$1635,16,FALSE)</f>
        <v>#DIV/0!</v>
      </c>
      <c r="S136" s="45" t="e">
        <f>VLOOKUP($A136,LNST!$A$3:$R$1635,17,FALSE)</f>
        <v>#DIV/0!</v>
      </c>
      <c r="T136" s="45" t="e">
        <f>VLOOKUP($A136,LNG!$A$2:$H$1999,4,FALSE)/(D136*10^9)</f>
        <v>#DIV/0!</v>
      </c>
      <c r="U136" s="45" t="e">
        <f>VLOOKUP($A136,LNG!$A$2:$H$1999,5,FALSE)/(E136*10^9)</f>
        <v>#DIV/0!</v>
      </c>
      <c r="V136" s="45" t="e">
        <f>VLOOKUP($A136,LNG!$A$2:$H$1999,6,FALSE)/(F136*10^9)</f>
        <v>#DIV/0!</v>
      </c>
      <c r="W136" s="45" t="e">
        <f>VLOOKUP($A136,LNG!$A$2:$H$1999,7,FALSE)/(G136*10^9)</f>
        <v>#DIV/0!</v>
      </c>
      <c r="X136" s="45">
        <f>VLOOKUP($A136,'LNST năm'!$A$2:$I$2000,8,FALSE)</f>
        <v>-1</v>
      </c>
      <c r="Y136" s="45">
        <f>VLOOKUP($A136,'LNST năm'!$A$2:$I$2000,9,FALSE)</f>
        <v>-1</v>
      </c>
      <c r="Z136" s="46" t="e">
        <f>VLOOKUP($A136,LNG!$A$2:$H$1999,9,FALSE)</f>
        <v>#REF!</v>
      </c>
      <c r="AA136" s="162" t="e">
        <f>VLOOKUP($A136,'GIÁ CP'!$A$2:$D$2000,4,FALSE)/Z136</f>
        <v>#REF!</v>
      </c>
    </row>
    <row r="137" spans="1:27" hidden="1">
      <c r="A137" s="18" t="s">
        <v>1115</v>
      </c>
      <c r="B137" s="18" t="s">
        <v>2666</v>
      </c>
      <c r="C137" s="154" t="str">
        <f>VLOOKUP(A137,'GIÁ CP'!$K$2:$M$2000,3,FALSE)</f>
        <v xml:space="preserve">Kho bãi, hậu cần và bảo dưỡng </v>
      </c>
      <c r="D137" s="43">
        <f>VLOOKUP($A137,'Doanh thu'!$A$3:$Q$2000,9,FALSE)/1000000000</f>
        <v>0</v>
      </c>
      <c r="E137" s="43">
        <f>VLOOKUP($A137,'Doanh thu'!$A$3:$Q$2000,10,FALSE)/1000000000</f>
        <v>0</v>
      </c>
      <c r="F137" s="43">
        <f>VLOOKUP($A137,'Doanh thu'!$A$3:$Q$2000,11,FALSE)/1000000000</f>
        <v>0</v>
      </c>
      <c r="G137" s="43">
        <f>VLOOKUP($A137,'Doanh thu'!$A$3:$Q$2000,12,FALSE)/1000000000</f>
        <v>0</v>
      </c>
      <c r="H137" s="43">
        <f>VLOOKUP($A137,LNST!$A$3:$Q$1635,9,FALSE)/1000000000</f>
        <v>0</v>
      </c>
      <c r="I137" s="43">
        <f>VLOOKUP($A137,LNST!$A$3:$Q$1635,10,FALSE)/1000000000</f>
        <v>0</v>
      </c>
      <c r="J137" s="43">
        <f>VLOOKUP($A137,LNST!$A$3:$Q$1635,11,FALSE)/1000000000</f>
        <v>0</v>
      </c>
      <c r="K137" s="43">
        <f>VLOOKUP($A137,LNST!$A$3:$Q$1635,12,FALSE)/1000000000</f>
        <v>0</v>
      </c>
      <c r="L137" s="45" t="e">
        <f>VLOOKUP($A137,'Doanh thu'!$A$3:$Q$2000,14,FALSE)</f>
        <v>#DIV/0!</v>
      </c>
      <c r="M137" s="45" t="e">
        <f>VLOOKUP($A137,'Doanh thu'!$A$3:$Q$2000,15,FALSE)</f>
        <v>#DIV/0!</v>
      </c>
      <c r="N137" s="45" t="e">
        <f>VLOOKUP($A137,'Doanh thu'!$A$3:$Q$2000,16,FALSE)</f>
        <v>#DIV/0!</v>
      </c>
      <c r="O137" s="45" t="e">
        <f>VLOOKUP($A137,'Doanh thu'!$A$3:$Q$2000,17,FALSE)</f>
        <v>#DIV/0!</v>
      </c>
      <c r="P137" s="45" t="e">
        <f>VLOOKUP($A137,LNST!$A$3:$R$1635,14,FALSE)</f>
        <v>#DIV/0!</v>
      </c>
      <c r="Q137" s="45" t="e">
        <f>VLOOKUP($A137,LNST!$A$3:$R$1635,15,FALSE)</f>
        <v>#DIV/0!</v>
      </c>
      <c r="R137" s="45" t="e">
        <f>VLOOKUP($A137,LNST!$A$3:$R$1635,16,FALSE)</f>
        <v>#DIV/0!</v>
      </c>
      <c r="S137" s="45" t="e">
        <f>VLOOKUP($A137,LNST!$A$3:$R$1635,17,FALSE)</f>
        <v>#DIV/0!</v>
      </c>
      <c r="T137" s="45" t="e">
        <f>VLOOKUP($A137,LNG!$A$2:$H$1999,4,FALSE)/(D137*10^9)</f>
        <v>#DIV/0!</v>
      </c>
      <c r="U137" s="45" t="e">
        <f>VLOOKUP($A137,LNG!$A$2:$H$1999,5,FALSE)/(E137*10^9)</f>
        <v>#DIV/0!</v>
      </c>
      <c r="V137" s="45" t="e">
        <f>VLOOKUP($A137,LNG!$A$2:$H$1999,6,FALSE)/(F137*10^9)</f>
        <v>#DIV/0!</v>
      </c>
      <c r="W137" s="45" t="e">
        <f>VLOOKUP($A137,LNG!$A$2:$H$1999,7,FALSE)/(G137*10^9)</f>
        <v>#DIV/0!</v>
      </c>
      <c r="X137" s="45">
        <f>VLOOKUP($A137,'LNST năm'!$A$2:$I$2000,8,FALSE)</f>
        <v>-1</v>
      </c>
      <c r="Y137" s="45">
        <f>VLOOKUP($A137,'LNST năm'!$A$2:$I$2000,9,FALSE)</f>
        <v>-1</v>
      </c>
      <c r="Z137" s="46" t="e">
        <f>VLOOKUP($A137,LNG!$A$2:$H$1999,9,FALSE)</f>
        <v>#REF!</v>
      </c>
      <c r="AA137" s="162" t="e">
        <f>VLOOKUP($A137,'GIÁ CP'!$A$2:$D$2000,4,FALSE)/Z137</f>
        <v>#REF!</v>
      </c>
    </row>
    <row r="138" spans="1:27" hidden="1">
      <c r="A138" s="18" t="s">
        <v>1114</v>
      </c>
      <c r="B138" s="18" t="s">
        <v>2663</v>
      </c>
      <c r="C138" s="154" t="str">
        <f>VLOOKUP(A138,'GIÁ CP'!$K$2:$M$2000,3,FALSE)</f>
        <v xml:space="preserve">Vật liệu xây dựng &amp; Nội thất </v>
      </c>
      <c r="D138" s="43">
        <f>VLOOKUP($A138,'Doanh thu'!$A$3:$Q$2000,9,FALSE)/1000000000</f>
        <v>7.0258341590000004</v>
      </c>
      <c r="E138" s="43">
        <f>VLOOKUP($A138,'Doanh thu'!$A$3:$Q$2000,10,FALSE)/1000000000</f>
        <v>15.193298474000001</v>
      </c>
      <c r="F138" s="43">
        <f>VLOOKUP($A138,'Doanh thu'!$A$3:$Q$2000,11,FALSE)/1000000000</f>
        <v>6.3966564569999997</v>
      </c>
      <c r="G138" s="43">
        <f>VLOOKUP($A138,'Doanh thu'!$A$3:$Q$2000,12,FALSE)/1000000000</f>
        <v>1.922355982</v>
      </c>
      <c r="H138" s="43">
        <f>VLOOKUP($A138,LNST!$A$3:$Q$1635,9,FALSE)/1000000000</f>
        <v>-11.403091712</v>
      </c>
      <c r="I138" s="43">
        <f>VLOOKUP($A138,LNST!$A$3:$Q$1635,10,FALSE)/1000000000</f>
        <v>-8.9718789809999997</v>
      </c>
      <c r="J138" s="43">
        <f>VLOOKUP($A138,LNST!$A$3:$Q$1635,11,FALSE)/1000000000</f>
        <v>-5.6296853589999998</v>
      </c>
      <c r="K138" s="43">
        <f>VLOOKUP($A138,LNST!$A$3:$Q$1635,12,FALSE)/1000000000</f>
        <v>-2.7080664269999999</v>
      </c>
      <c r="L138" s="45">
        <f>VLOOKUP($A138,'Doanh thu'!$A$3:$Q$2000,14,FALSE)</f>
        <v>-0.68300730677919796</v>
      </c>
      <c r="M138" s="45">
        <f>VLOOKUP($A138,'Doanh thu'!$A$3:$Q$2000,15,FALSE)</f>
        <v>-0.46605368471744618</v>
      </c>
      <c r="N138" s="45">
        <f>VLOOKUP($A138,'Doanh thu'!$A$3:$Q$2000,16,FALSE)</f>
        <v>-0.75978956501117645</v>
      </c>
      <c r="O138" s="45">
        <f>VLOOKUP($A138,'Doanh thu'!$A$3:$Q$2000,17,FALSE)</f>
        <v>-0.68470412468888808</v>
      </c>
      <c r="P138" s="45">
        <f>VLOOKUP($A138,LNST!$A$3:$R$1635,14,FALSE)</f>
        <v>-4.0470484757091674</v>
      </c>
      <c r="Q138" s="45">
        <f>VLOOKUP($A138,LNST!$A$3:$R$1635,15,FALSE)</f>
        <v>-7.8292471730126216</v>
      </c>
      <c r="R138" s="45">
        <f>VLOOKUP($A138,LNST!$A$3:$R$1635,16,FALSE)</f>
        <v>-0.63240576027475104</v>
      </c>
      <c r="S138" s="45">
        <f>VLOOKUP($A138,LNST!$A$3:$R$1635,17,FALSE)</f>
        <v>-4.4064590443931131</v>
      </c>
      <c r="T138" s="45">
        <f>VLOOKUP($A138,LNG!$A$2:$H$1999,4,FALSE)/(D138*10^9)</f>
        <v>0.17392996167360858</v>
      </c>
      <c r="U138" s="45">
        <f>VLOOKUP($A138,LNG!$A$2:$H$1999,5,FALSE)/(E138*10^9)</f>
        <v>0.19764862252517873</v>
      </c>
      <c r="V138" s="45">
        <f>VLOOKUP($A138,LNG!$A$2:$H$1999,6,FALSE)/(F138*10^9)</f>
        <v>-0.93638052993221732</v>
      </c>
      <c r="W138" s="45">
        <f>VLOOKUP($A138,LNG!$A$2:$H$1999,7,FALSE)/(G138*10^9)</f>
        <v>-1.3570733310725589</v>
      </c>
      <c r="X138" s="45">
        <f>VLOOKUP($A138,'LNST năm'!$A$2:$I$2000,8,FALSE)</f>
        <v>-2.7427892134521294</v>
      </c>
      <c r="Y138" s="45">
        <f>VLOOKUP($A138,'LNST năm'!$A$2:$I$2000,9,FALSE)</f>
        <v>-3.233483422688932E-2</v>
      </c>
      <c r="Z138" s="46" t="e">
        <f>VLOOKUP($A138,LNG!$A$2:$H$1999,9,FALSE)</f>
        <v>#REF!</v>
      </c>
      <c r="AA138" s="162" t="e">
        <f>VLOOKUP($A138,'GIÁ CP'!$A$2:$D$2000,4,FALSE)/Z138</f>
        <v>#REF!</v>
      </c>
    </row>
    <row r="139" spans="1:27" hidden="1">
      <c r="A139" s="18" t="s">
        <v>1614</v>
      </c>
      <c r="B139" s="18" t="s">
        <v>2670</v>
      </c>
      <c r="C139" s="154" t="str">
        <f>VLOOKUP(A139,'GIÁ CP'!$K$2:$M$2000,3,FALSE)</f>
        <v xml:space="preserve">Dịch vụ giải trí </v>
      </c>
      <c r="D139" s="43">
        <f>VLOOKUP($A139,'Doanh thu'!$A$3:$Q$2000,9,FALSE)/1000000000</f>
        <v>0</v>
      </c>
      <c r="E139" s="43">
        <f>VLOOKUP($A139,'Doanh thu'!$A$3:$Q$2000,10,FALSE)/1000000000</f>
        <v>0</v>
      </c>
      <c r="F139" s="43">
        <f>VLOOKUP($A139,'Doanh thu'!$A$3:$Q$2000,11,FALSE)/1000000000</f>
        <v>0</v>
      </c>
      <c r="G139" s="43">
        <f>VLOOKUP($A139,'Doanh thu'!$A$3:$Q$2000,12,FALSE)/1000000000</f>
        <v>0</v>
      </c>
      <c r="H139" s="43">
        <f>VLOOKUP($A139,LNST!$A$3:$Q$1635,9,FALSE)/1000000000</f>
        <v>0</v>
      </c>
      <c r="I139" s="43">
        <f>VLOOKUP($A139,LNST!$A$3:$Q$1635,10,FALSE)/1000000000</f>
        <v>0</v>
      </c>
      <c r="J139" s="43">
        <f>VLOOKUP($A139,LNST!$A$3:$Q$1635,11,FALSE)/1000000000</f>
        <v>0</v>
      </c>
      <c r="K139" s="43">
        <f>VLOOKUP($A139,LNST!$A$3:$Q$1635,12,FALSE)/1000000000</f>
        <v>0</v>
      </c>
      <c r="L139" s="45" t="e">
        <f>VLOOKUP($A139,'Doanh thu'!$A$3:$Q$2000,14,FALSE)</f>
        <v>#DIV/0!</v>
      </c>
      <c r="M139" s="45" t="e">
        <f>VLOOKUP($A139,'Doanh thu'!$A$3:$Q$2000,15,FALSE)</f>
        <v>#DIV/0!</v>
      </c>
      <c r="N139" s="45" t="e">
        <f>VLOOKUP($A139,'Doanh thu'!$A$3:$Q$2000,16,FALSE)</f>
        <v>#DIV/0!</v>
      </c>
      <c r="O139" s="45" t="e">
        <f>VLOOKUP($A139,'Doanh thu'!$A$3:$Q$2000,17,FALSE)</f>
        <v>#DIV/0!</v>
      </c>
      <c r="P139" s="45" t="e">
        <f>VLOOKUP($A139,LNST!$A$3:$R$1635,14,FALSE)</f>
        <v>#DIV/0!</v>
      </c>
      <c r="Q139" s="45" t="e">
        <f>VLOOKUP($A139,LNST!$A$3:$R$1635,15,FALSE)</f>
        <v>#DIV/0!</v>
      </c>
      <c r="R139" s="45" t="e">
        <f>VLOOKUP($A139,LNST!$A$3:$R$1635,16,FALSE)</f>
        <v>#DIV/0!</v>
      </c>
      <c r="S139" s="45" t="e">
        <f>VLOOKUP($A139,LNST!$A$3:$R$1635,17,FALSE)</f>
        <v>#DIV/0!</v>
      </c>
      <c r="T139" s="45" t="e">
        <f>VLOOKUP($A139,LNG!$A$2:$H$1999,4,FALSE)/(D139*10^9)</f>
        <v>#DIV/0!</v>
      </c>
      <c r="U139" s="45" t="e">
        <f>VLOOKUP($A139,LNG!$A$2:$H$1999,5,FALSE)/(E139*10^9)</f>
        <v>#DIV/0!</v>
      </c>
      <c r="V139" s="45" t="e">
        <f>VLOOKUP($A139,LNG!$A$2:$H$1999,6,FALSE)/(F139*10^9)</f>
        <v>#DIV/0!</v>
      </c>
      <c r="W139" s="45" t="e">
        <f>VLOOKUP($A139,LNG!$A$2:$H$1999,7,FALSE)/(G139*10^9)</f>
        <v>#DIV/0!</v>
      </c>
      <c r="X139" s="45">
        <f>VLOOKUP($A139,'LNST năm'!$A$2:$I$2000,8,FALSE)</f>
        <v>-1</v>
      </c>
      <c r="Y139" s="45">
        <f>VLOOKUP($A139,'LNST năm'!$A$2:$I$2000,9,FALSE)</f>
        <v>-1</v>
      </c>
      <c r="Z139" s="46" t="e">
        <f>VLOOKUP($A139,LNG!$A$2:$H$1999,9,FALSE)</f>
        <v>#REF!</v>
      </c>
      <c r="AA139" s="162" t="e">
        <f>VLOOKUP($A139,'GIÁ CP'!$A$2:$D$2000,4,FALSE)/Z139</f>
        <v>#REF!</v>
      </c>
    </row>
    <row r="140" spans="1:27" hidden="1">
      <c r="A140" s="18" t="s">
        <v>422</v>
      </c>
      <c r="B140" s="18" t="s">
        <v>2672</v>
      </c>
      <c r="C140" s="154" t="e">
        <f>VLOOKUP(A140,'GIÁ CP'!$K$2:$M$2000,3,FALSE)</f>
        <v>#N/A</v>
      </c>
      <c r="D140" s="43" t="e">
        <f>VLOOKUP($A140,'Doanh thu'!$A$3:$Q$2000,9,FALSE)/1000000000</f>
        <v>#N/A</v>
      </c>
      <c r="E140" s="43" t="e">
        <f>VLOOKUP($A140,'Doanh thu'!$A$3:$Q$2000,10,FALSE)/1000000000</f>
        <v>#N/A</v>
      </c>
      <c r="F140" s="43" t="e">
        <f>VLOOKUP($A140,'Doanh thu'!$A$3:$Q$2000,11,FALSE)/1000000000</f>
        <v>#N/A</v>
      </c>
      <c r="G140" s="43" t="e">
        <f>VLOOKUP($A140,'Doanh thu'!$A$3:$Q$2000,12,FALSE)/1000000000</f>
        <v>#N/A</v>
      </c>
      <c r="H140" s="43" t="e">
        <f>VLOOKUP($A140,LNST!$A$3:$Q$1635,9,FALSE)/1000000000</f>
        <v>#N/A</v>
      </c>
      <c r="I140" s="43" t="e">
        <f>VLOOKUP($A140,LNST!$A$3:$Q$1635,10,FALSE)/1000000000</f>
        <v>#N/A</v>
      </c>
      <c r="J140" s="43" t="e">
        <f>VLOOKUP($A140,LNST!$A$3:$Q$1635,11,FALSE)/1000000000</f>
        <v>#N/A</v>
      </c>
      <c r="K140" s="43" t="e">
        <f>VLOOKUP($A140,LNST!$A$3:$Q$1635,12,FALSE)/1000000000</f>
        <v>#N/A</v>
      </c>
      <c r="L140" s="45" t="e">
        <f>VLOOKUP($A140,'Doanh thu'!$A$3:$Q$2000,14,FALSE)</f>
        <v>#N/A</v>
      </c>
      <c r="M140" s="45" t="e">
        <f>VLOOKUP($A140,'Doanh thu'!$A$3:$Q$2000,15,FALSE)</f>
        <v>#N/A</v>
      </c>
      <c r="N140" s="45" t="e">
        <f>VLOOKUP($A140,'Doanh thu'!$A$3:$Q$2000,16,FALSE)</f>
        <v>#N/A</v>
      </c>
      <c r="O140" s="45" t="e">
        <f>VLOOKUP($A140,'Doanh thu'!$A$3:$Q$2000,17,FALSE)</f>
        <v>#N/A</v>
      </c>
      <c r="P140" s="45" t="e">
        <f>VLOOKUP($A140,LNST!$A$3:$R$1635,14,FALSE)</f>
        <v>#N/A</v>
      </c>
      <c r="Q140" s="45" t="e">
        <f>VLOOKUP($A140,LNST!$A$3:$R$1635,15,FALSE)</f>
        <v>#N/A</v>
      </c>
      <c r="R140" s="45" t="e">
        <f>VLOOKUP($A140,LNST!$A$3:$R$1635,16,FALSE)</f>
        <v>#N/A</v>
      </c>
      <c r="S140" s="45" t="e">
        <f>VLOOKUP($A140,LNST!$A$3:$R$1635,17,FALSE)</f>
        <v>#N/A</v>
      </c>
      <c r="T140" s="45" t="e">
        <f>VLOOKUP($A140,LNG!$A$2:$H$1999,4,FALSE)/(D140*10^9)</f>
        <v>#N/A</v>
      </c>
      <c r="U140" s="45" t="e">
        <f>VLOOKUP($A140,LNG!$A$2:$H$1999,5,FALSE)/(E140*10^9)</f>
        <v>#N/A</v>
      </c>
      <c r="V140" s="45" t="e">
        <f>VLOOKUP($A140,LNG!$A$2:$H$1999,6,FALSE)/(F140*10^9)</f>
        <v>#N/A</v>
      </c>
      <c r="W140" s="45" t="e">
        <f>VLOOKUP($A140,LNG!$A$2:$H$1999,7,FALSE)/(G140*10^9)</f>
        <v>#N/A</v>
      </c>
      <c r="X140" s="45" t="e">
        <f>VLOOKUP($A140,'LNST năm'!$A$2:$I$2000,8,FALSE)</f>
        <v>#N/A</v>
      </c>
      <c r="Y140" s="45" t="e">
        <f>VLOOKUP($A140,'LNST năm'!$A$2:$I$2000,9,FALSE)</f>
        <v>#N/A</v>
      </c>
      <c r="Z140" s="46" t="e">
        <f>VLOOKUP($A140,LNG!$A$2:$H$1999,9,FALSE)</f>
        <v>#N/A</v>
      </c>
      <c r="AA140" s="162" t="e">
        <f>VLOOKUP($A140,'GIÁ CP'!$A$2:$D$2000,4,FALSE)/Z140</f>
        <v>#N/A</v>
      </c>
    </row>
    <row r="141" spans="1:27" hidden="1">
      <c r="A141" s="18" t="s">
        <v>1119</v>
      </c>
      <c r="B141" s="18" t="s">
        <v>2673</v>
      </c>
      <c r="C141" s="154" t="str">
        <f>VLOOKUP(A141,'GIÁ CP'!$K$2:$M$2000,3,FALSE)</f>
        <v xml:space="preserve">Sản phẩm hóa dầu, Nông dược &amp; Hóa chất khác </v>
      </c>
      <c r="D141" s="43">
        <f>VLOOKUP($A141,'Doanh thu'!$A$3:$Q$2000,9,FALSE)/1000000000</f>
        <v>0</v>
      </c>
      <c r="E141" s="43">
        <f>VLOOKUP($A141,'Doanh thu'!$A$3:$Q$2000,10,FALSE)/1000000000</f>
        <v>0</v>
      </c>
      <c r="F141" s="43">
        <f>VLOOKUP($A141,'Doanh thu'!$A$3:$Q$2000,11,FALSE)/1000000000</f>
        <v>0</v>
      </c>
      <c r="G141" s="43">
        <f>VLOOKUP($A141,'Doanh thu'!$A$3:$Q$2000,12,FALSE)/1000000000</f>
        <v>0</v>
      </c>
      <c r="H141" s="43">
        <f>VLOOKUP($A141,LNST!$A$3:$Q$1635,9,FALSE)/1000000000</f>
        <v>0</v>
      </c>
      <c r="I141" s="43">
        <f>VLOOKUP($A141,LNST!$A$3:$Q$1635,10,FALSE)/1000000000</f>
        <v>0</v>
      </c>
      <c r="J141" s="43">
        <f>VLOOKUP($A141,LNST!$A$3:$Q$1635,11,FALSE)/1000000000</f>
        <v>0</v>
      </c>
      <c r="K141" s="43">
        <f>VLOOKUP($A141,LNST!$A$3:$Q$1635,12,FALSE)/1000000000</f>
        <v>0</v>
      </c>
      <c r="L141" s="45" t="e">
        <f>VLOOKUP($A141,'Doanh thu'!$A$3:$Q$2000,14,FALSE)</f>
        <v>#DIV/0!</v>
      </c>
      <c r="M141" s="45" t="e">
        <f>VLOOKUP($A141,'Doanh thu'!$A$3:$Q$2000,15,FALSE)</f>
        <v>#DIV/0!</v>
      </c>
      <c r="N141" s="45" t="e">
        <f>VLOOKUP($A141,'Doanh thu'!$A$3:$Q$2000,16,FALSE)</f>
        <v>#DIV/0!</v>
      </c>
      <c r="O141" s="45" t="e">
        <f>VLOOKUP($A141,'Doanh thu'!$A$3:$Q$2000,17,FALSE)</f>
        <v>#DIV/0!</v>
      </c>
      <c r="P141" s="45" t="e">
        <f>VLOOKUP($A141,LNST!$A$3:$R$1635,14,FALSE)</f>
        <v>#DIV/0!</v>
      </c>
      <c r="Q141" s="45" t="e">
        <f>VLOOKUP($A141,LNST!$A$3:$R$1635,15,FALSE)</f>
        <v>#DIV/0!</v>
      </c>
      <c r="R141" s="45" t="e">
        <f>VLOOKUP($A141,LNST!$A$3:$R$1635,16,FALSE)</f>
        <v>#DIV/0!</v>
      </c>
      <c r="S141" s="45" t="e">
        <f>VLOOKUP($A141,LNST!$A$3:$R$1635,17,FALSE)</f>
        <v>#DIV/0!</v>
      </c>
      <c r="T141" s="45" t="e">
        <f>VLOOKUP($A141,LNG!$A$2:$H$1999,4,FALSE)/(D141*10^9)</f>
        <v>#DIV/0!</v>
      </c>
      <c r="U141" s="45" t="e">
        <f>VLOOKUP($A141,LNG!$A$2:$H$1999,5,FALSE)/(E141*10^9)</f>
        <v>#DIV/0!</v>
      </c>
      <c r="V141" s="45" t="e">
        <f>VLOOKUP($A141,LNG!$A$2:$H$1999,6,FALSE)/(F141*10^9)</f>
        <v>#DIV/0!</v>
      </c>
      <c r="W141" s="45" t="e">
        <f>VLOOKUP($A141,LNG!$A$2:$H$1999,7,FALSE)/(G141*10^9)</f>
        <v>#DIV/0!</v>
      </c>
      <c r="X141" s="45">
        <f>VLOOKUP($A141,'LNST năm'!$A$2:$I$2000,8,FALSE)</f>
        <v>-1</v>
      </c>
      <c r="Y141" s="45">
        <f>VLOOKUP($A141,'LNST năm'!$A$2:$I$2000,9,FALSE)</f>
        <v>-1</v>
      </c>
      <c r="Z141" s="46" t="e">
        <f>VLOOKUP($A141,LNG!$A$2:$H$1999,9,FALSE)</f>
        <v>#REF!</v>
      </c>
      <c r="AA141" s="162" t="e">
        <f>VLOOKUP($A141,'GIÁ CP'!$A$2:$D$2000,4,FALSE)/Z141</f>
        <v>#REF!</v>
      </c>
    </row>
    <row r="142" spans="1:27" hidden="1">
      <c r="A142" s="18" t="s">
        <v>1020</v>
      </c>
      <c r="B142" s="18" t="s">
        <v>2511</v>
      </c>
      <c r="C142" s="154" t="str">
        <f>VLOOKUP(A142,'GIÁ CP'!$K$2:$M$2000,3,FALSE)</f>
        <v xml:space="preserve">Sản xuất bia </v>
      </c>
      <c r="D142" s="43">
        <f>VLOOKUP($A142,'Doanh thu'!$A$3:$Q$2000,9,FALSE)/1000000000</f>
        <v>0</v>
      </c>
      <c r="E142" s="43">
        <f>VLOOKUP($A142,'Doanh thu'!$A$3:$Q$2000,10,FALSE)/1000000000</f>
        <v>0</v>
      </c>
      <c r="F142" s="43">
        <f>VLOOKUP($A142,'Doanh thu'!$A$3:$Q$2000,11,FALSE)/1000000000</f>
        <v>0</v>
      </c>
      <c r="G142" s="43">
        <f>VLOOKUP($A142,'Doanh thu'!$A$3:$Q$2000,12,FALSE)/1000000000</f>
        <v>0</v>
      </c>
      <c r="H142" s="43">
        <f>VLOOKUP($A142,LNST!$A$3:$Q$1635,9,FALSE)/1000000000</f>
        <v>0</v>
      </c>
      <c r="I142" s="43">
        <f>VLOOKUP($A142,LNST!$A$3:$Q$1635,10,FALSE)/1000000000</f>
        <v>0</v>
      </c>
      <c r="J142" s="43">
        <f>VLOOKUP($A142,LNST!$A$3:$Q$1635,11,FALSE)/1000000000</f>
        <v>0</v>
      </c>
      <c r="K142" s="43">
        <f>VLOOKUP($A142,LNST!$A$3:$Q$1635,12,FALSE)/1000000000</f>
        <v>0</v>
      </c>
      <c r="L142" s="45" t="e">
        <f>VLOOKUP($A142,'Doanh thu'!$A$3:$Q$2000,14,FALSE)</f>
        <v>#DIV/0!</v>
      </c>
      <c r="M142" s="45" t="e">
        <f>VLOOKUP($A142,'Doanh thu'!$A$3:$Q$2000,15,FALSE)</f>
        <v>#DIV/0!</v>
      </c>
      <c r="N142" s="45" t="e">
        <f>VLOOKUP($A142,'Doanh thu'!$A$3:$Q$2000,16,FALSE)</f>
        <v>#DIV/0!</v>
      </c>
      <c r="O142" s="45" t="e">
        <f>VLOOKUP($A142,'Doanh thu'!$A$3:$Q$2000,17,FALSE)</f>
        <v>#DIV/0!</v>
      </c>
      <c r="P142" s="45" t="e">
        <f>VLOOKUP($A142,LNST!$A$3:$R$1635,14,FALSE)</f>
        <v>#DIV/0!</v>
      </c>
      <c r="Q142" s="45" t="e">
        <f>VLOOKUP($A142,LNST!$A$3:$R$1635,15,FALSE)</f>
        <v>#DIV/0!</v>
      </c>
      <c r="R142" s="45" t="e">
        <f>VLOOKUP($A142,LNST!$A$3:$R$1635,16,FALSE)</f>
        <v>#DIV/0!</v>
      </c>
      <c r="S142" s="45" t="e">
        <f>VLOOKUP($A142,LNST!$A$3:$R$1635,17,FALSE)</f>
        <v>#DIV/0!</v>
      </c>
      <c r="T142" s="45" t="e">
        <f>VLOOKUP($A142,LNG!$A$2:$H$1999,4,FALSE)/(D142*10^9)</f>
        <v>#DIV/0!</v>
      </c>
      <c r="U142" s="45" t="e">
        <f>VLOOKUP($A142,LNG!$A$2:$H$1999,5,FALSE)/(E142*10^9)</f>
        <v>#DIV/0!</v>
      </c>
      <c r="V142" s="45" t="e">
        <f>VLOOKUP($A142,LNG!$A$2:$H$1999,6,FALSE)/(F142*10^9)</f>
        <v>#DIV/0!</v>
      </c>
      <c r="W142" s="45" t="e">
        <f>VLOOKUP($A142,LNG!$A$2:$H$1999,7,FALSE)/(G142*10^9)</f>
        <v>#DIV/0!</v>
      </c>
      <c r="X142" s="45">
        <f>VLOOKUP($A142,'LNST năm'!$A$2:$I$2000,8,FALSE)</f>
        <v>-1</v>
      </c>
      <c r="Y142" s="45">
        <f>VLOOKUP($A142,'LNST năm'!$A$2:$I$2000,9,FALSE)</f>
        <v>-1</v>
      </c>
      <c r="Z142" s="46" t="e">
        <f>VLOOKUP($A142,LNG!$A$2:$H$1999,9,FALSE)</f>
        <v>#REF!</v>
      </c>
      <c r="AA142" s="162" t="e">
        <f>VLOOKUP($A142,'GIÁ CP'!$A$2:$D$2000,4,FALSE)/Z142</f>
        <v>#REF!</v>
      </c>
    </row>
    <row r="143" spans="1:27" hidden="1">
      <c r="A143" s="18" t="s">
        <v>3514</v>
      </c>
      <c r="B143" s="18" t="s">
        <v>3515</v>
      </c>
      <c r="C143" s="154" t="str">
        <f>VLOOKUP(A143,'GIÁ CP'!$K$2:$M$2000,3,FALSE)</f>
        <v xml:space="preserve">Nuôi trồng nông &amp; hải sản </v>
      </c>
      <c r="D143" s="43">
        <f>VLOOKUP($A143,'Doanh thu'!$A$3:$Q$2000,9,FALSE)/1000000000</f>
        <v>231.495498943</v>
      </c>
      <c r="E143" s="43">
        <f>VLOOKUP($A143,'Doanh thu'!$A$3:$Q$2000,10,FALSE)/1000000000</f>
        <v>261.72083582599998</v>
      </c>
      <c r="F143" s="43">
        <f>VLOOKUP($A143,'Doanh thu'!$A$3:$Q$2000,11,FALSE)/1000000000</f>
        <v>305.880265941</v>
      </c>
      <c r="G143" s="43">
        <f>VLOOKUP($A143,'Doanh thu'!$A$3:$Q$2000,12,FALSE)/1000000000</f>
        <v>305.7149301</v>
      </c>
      <c r="H143" s="43">
        <f>VLOOKUP($A143,LNST!$A$3:$Q$1635,9,FALSE)/1000000000</f>
        <v>8.5140319499999997</v>
      </c>
      <c r="I143" s="43">
        <f>VLOOKUP($A143,LNST!$A$3:$Q$1635,10,FALSE)/1000000000</f>
        <v>5.4713474709999996</v>
      </c>
      <c r="J143" s="43">
        <f>VLOOKUP($A143,LNST!$A$3:$Q$1635,11,FALSE)/1000000000</f>
        <v>0.261633966</v>
      </c>
      <c r="K143" s="43">
        <f>VLOOKUP($A143,LNST!$A$3:$Q$1635,12,FALSE)/1000000000</f>
        <v>5.936950961</v>
      </c>
      <c r="L143" s="45">
        <f>VLOOKUP($A143,'Doanh thu'!$A$3:$Q$2000,14,FALSE)</f>
        <v>0.3084482074993074</v>
      </c>
      <c r="M143" s="45">
        <f>VLOOKUP($A143,'Doanh thu'!$A$3:$Q$2000,15,FALSE)</f>
        <v>0.35396686162413893</v>
      </c>
      <c r="N143" s="45">
        <f>VLOOKUP($A143,'Doanh thu'!$A$3:$Q$2000,16,FALSE)</f>
        <v>0.60687271430843803</v>
      </c>
      <c r="O143" s="45">
        <f>VLOOKUP($A143,'Doanh thu'!$A$3:$Q$2000,17,FALSE)</f>
        <v>0.70551676108745842</v>
      </c>
      <c r="P143" s="45">
        <f>VLOOKUP($A143,LNST!$A$3:$R$1635,14,FALSE)</f>
        <v>2.3573822131221802</v>
      </c>
      <c r="Q143" s="45">
        <f>VLOOKUP($A143,LNST!$A$3:$R$1635,15,FALSE)</f>
        <v>-0.23278486510254923</v>
      </c>
      <c r="R143" s="45">
        <f>VLOOKUP($A143,LNST!$A$3:$R$1635,16,FALSE)</f>
        <v>1.0300708404368391</v>
      </c>
      <c r="S143" s="45">
        <f>VLOOKUP($A143,LNST!$A$3:$R$1635,17,FALSE)</f>
        <v>0.13696707584260795</v>
      </c>
      <c r="T143" s="45">
        <f>VLOOKUP($A143,LNG!$A$2:$H$1999,4,FALSE)/(D143*10^9)</f>
        <v>6.3347992137898268E-2</v>
      </c>
      <c r="U143" s="45">
        <f>VLOOKUP($A143,LNG!$A$2:$H$1999,5,FALSE)/(E143*10^9)</f>
        <v>7.5378262306619787E-2</v>
      </c>
      <c r="V143" s="45">
        <f>VLOOKUP($A143,LNG!$A$2:$H$1999,6,FALSE)/(F143*10^9)</f>
        <v>4.5958327899164118E-2</v>
      </c>
      <c r="W143" s="45">
        <f>VLOOKUP($A143,LNG!$A$2:$H$1999,7,FALSE)/(G143*10^9)</f>
        <v>6.1748673114607563E-2</v>
      </c>
      <c r="X143" s="45">
        <f>VLOOKUP($A143,'LNST năm'!$A$2:$I$2000,8,FALSE)</f>
        <v>-1</v>
      </c>
      <c r="Y143" s="45">
        <f>VLOOKUP($A143,'LNST năm'!$A$2:$I$2000,9,FALSE)</f>
        <v>-1</v>
      </c>
      <c r="Z143" s="46" t="e">
        <f>VLOOKUP($A143,LNG!$A$2:$H$1999,9,FALSE)</f>
        <v>#REF!</v>
      </c>
      <c r="AA143" s="162" t="e">
        <f>VLOOKUP($A143,'GIÁ CP'!$A$2:$D$2000,4,FALSE)/Z143</f>
        <v>#REF!</v>
      </c>
    </row>
    <row r="144" spans="1:27" hidden="1">
      <c r="A144" s="18" t="s">
        <v>2877</v>
      </c>
      <c r="B144" s="18" t="s">
        <v>2878</v>
      </c>
      <c r="C144" s="154" t="str">
        <f>VLOOKUP(A144,'GIÁ CP'!$K$2:$M$2000,3,FALSE)</f>
        <v xml:space="preserve">Phân phối thực phẩm </v>
      </c>
      <c r="D144" s="43" t="e">
        <f>VLOOKUP($A144,'Doanh thu'!$A$3:$Q$2000,9,FALSE)/1000000000</f>
        <v>#N/A</v>
      </c>
      <c r="E144" s="43" t="e">
        <f>VLOOKUP($A144,'Doanh thu'!$A$3:$Q$2000,10,FALSE)/1000000000</f>
        <v>#N/A</v>
      </c>
      <c r="F144" s="43" t="e">
        <f>VLOOKUP($A144,'Doanh thu'!$A$3:$Q$2000,11,FALSE)/1000000000</f>
        <v>#N/A</v>
      </c>
      <c r="G144" s="43" t="e">
        <f>VLOOKUP($A144,'Doanh thu'!$A$3:$Q$2000,12,FALSE)/1000000000</f>
        <v>#N/A</v>
      </c>
      <c r="H144" s="43" t="e">
        <f>VLOOKUP($A144,LNST!$A$3:$Q$1635,9,FALSE)/1000000000</f>
        <v>#N/A</v>
      </c>
      <c r="I144" s="43" t="e">
        <f>VLOOKUP($A144,LNST!$A$3:$Q$1635,10,FALSE)/1000000000</f>
        <v>#N/A</v>
      </c>
      <c r="J144" s="43" t="e">
        <f>VLOOKUP($A144,LNST!$A$3:$Q$1635,11,FALSE)/1000000000</f>
        <v>#N/A</v>
      </c>
      <c r="K144" s="43" t="e">
        <f>VLOOKUP($A144,LNST!$A$3:$Q$1635,12,FALSE)/1000000000</f>
        <v>#N/A</v>
      </c>
      <c r="L144" s="45" t="e">
        <f>VLOOKUP($A144,'Doanh thu'!$A$3:$Q$2000,14,FALSE)</f>
        <v>#N/A</v>
      </c>
      <c r="M144" s="45" t="e">
        <f>VLOOKUP($A144,'Doanh thu'!$A$3:$Q$2000,15,FALSE)</f>
        <v>#N/A</v>
      </c>
      <c r="N144" s="45" t="e">
        <f>VLOOKUP($A144,'Doanh thu'!$A$3:$Q$2000,16,FALSE)</f>
        <v>#N/A</v>
      </c>
      <c r="O144" s="45" t="e">
        <f>VLOOKUP($A144,'Doanh thu'!$A$3:$Q$2000,17,FALSE)</f>
        <v>#N/A</v>
      </c>
      <c r="P144" s="45" t="e">
        <f>VLOOKUP($A144,LNST!$A$3:$R$1635,14,FALSE)</f>
        <v>#N/A</v>
      </c>
      <c r="Q144" s="45" t="e">
        <f>VLOOKUP($A144,LNST!$A$3:$R$1635,15,FALSE)</f>
        <v>#N/A</v>
      </c>
      <c r="R144" s="45" t="e">
        <f>VLOOKUP($A144,LNST!$A$3:$R$1635,16,FALSE)</f>
        <v>#N/A</v>
      </c>
      <c r="S144" s="45" t="e">
        <f>VLOOKUP($A144,LNST!$A$3:$R$1635,17,FALSE)</f>
        <v>#N/A</v>
      </c>
      <c r="T144" s="45" t="e">
        <f>VLOOKUP($A144,LNG!$A$2:$H$1999,4,FALSE)/(D144*10^9)</f>
        <v>#N/A</v>
      </c>
      <c r="U144" s="45" t="e">
        <f>VLOOKUP($A144,LNG!$A$2:$H$1999,5,FALSE)/(E144*10^9)</f>
        <v>#N/A</v>
      </c>
      <c r="V144" s="45" t="e">
        <f>VLOOKUP($A144,LNG!$A$2:$H$1999,6,FALSE)/(F144*10^9)</f>
        <v>#N/A</v>
      </c>
      <c r="W144" s="45" t="e">
        <f>VLOOKUP($A144,LNG!$A$2:$H$1999,7,FALSE)/(G144*10^9)</f>
        <v>#N/A</v>
      </c>
      <c r="X144" s="45" t="e">
        <f>VLOOKUP($A144,'LNST năm'!$A$2:$I$2000,8,FALSE)</f>
        <v>#N/A</v>
      </c>
      <c r="Y144" s="45" t="e">
        <f>VLOOKUP($A144,'LNST năm'!$A$2:$I$2000,9,FALSE)</f>
        <v>#N/A</v>
      </c>
      <c r="Z144" s="46" t="e">
        <f>VLOOKUP($A144,LNG!$A$2:$H$1999,9,FALSE)</f>
        <v>#N/A</v>
      </c>
      <c r="AA144" s="162" t="e">
        <f>VLOOKUP($A144,'GIÁ CP'!$A$2:$D$2000,4,FALSE)/Z144</f>
        <v>#N/A</v>
      </c>
    </row>
    <row r="145" spans="1:27" hidden="1">
      <c r="A145" s="18" t="s">
        <v>1120</v>
      </c>
      <c r="B145" s="18" t="s">
        <v>2674</v>
      </c>
      <c r="C145" s="154" t="str">
        <f>VLOOKUP(A145,'GIÁ CP'!$K$2:$M$2000,3,FALSE)</f>
        <v xml:space="preserve">Dịch vụ vận tải </v>
      </c>
      <c r="D145" s="43">
        <f>VLOOKUP($A145,'Doanh thu'!$A$3:$Q$2000,9,FALSE)/1000000000</f>
        <v>0</v>
      </c>
      <c r="E145" s="43">
        <f>VLOOKUP($A145,'Doanh thu'!$A$3:$Q$2000,10,FALSE)/1000000000</f>
        <v>0</v>
      </c>
      <c r="F145" s="43">
        <f>VLOOKUP($A145,'Doanh thu'!$A$3:$Q$2000,11,FALSE)/1000000000</f>
        <v>0</v>
      </c>
      <c r="G145" s="43">
        <f>VLOOKUP($A145,'Doanh thu'!$A$3:$Q$2000,12,FALSE)/1000000000</f>
        <v>0</v>
      </c>
      <c r="H145" s="43">
        <f>VLOOKUP($A145,LNST!$A$3:$Q$1635,9,FALSE)/1000000000</f>
        <v>0</v>
      </c>
      <c r="I145" s="43">
        <f>VLOOKUP($A145,LNST!$A$3:$Q$1635,10,FALSE)/1000000000</f>
        <v>0</v>
      </c>
      <c r="J145" s="43">
        <f>VLOOKUP($A145,LNST!$A$3:$Q$1635,11,FALSE)/1000000000</f>
        <v>0</v>
      </c>
      <c r="K145" s="43">
        <f>VLOOKUP($A145,LNST!$A$3:$Q$1635,12,FALSE)/1000000000</f>
        <v>0</v>
      </c>
      <c r="L145" s="45" t="e">
        <f>VLOOKUP($A145,'Doanh thu'!$A$3:$Q$2000,14,FALSE)</f>
        <v>#DIV/0!</v>
      </c>
      <c r="M145" s="45" t="e">
        <f>VLOOKUP($A145,'Doanh thu'!$A$3:$Q$2000,15,FALSE)</f>
        <v>#DIV/0!</v>
      </c>
      <c r="N145" s="45" t="e">
        <f>VLOOKUP($A145,'Doanh thu'!$A$3:$Q$2000,16,FALSE)</f>
        <v>#DIV/0!</v>
      </c>
      <c r="O145" s="45" t="e">
        <f>VLOOKUP($A145,'Doanh thu'!$A$3:$Q$2000,17,FALSE)</f>
        <v>#DIV/0!</v>
      </c>
      <c r="P145" s="45" t="e">
        <f>VLOOKUP($A145,LNST!$A$3:$R$1635,14,FALSE)</f>
        <v>#DIV/0!</v>
      </c>
      <c r="Q145" s="45" t="e">
        <f>VLOOKUP($A145,LNST!$A$3:$R$1635,15,FALSE)</f>
        <v>#DIV/0!</v>
      </c>
      <c r="R145" s="45" t="e">
        <f>VLOOKUP($A145,LNST!$A$3:$R$1635,16,FALSE)</f>
        <v>#DIV/0!</v>
      </c>
      <c r="S145" s="45" t="e">
        <f>VLOOKUP($A145,LNST!$A$3:$R$1635,17,FALSE)</f>
        <v>#DIV/0!</v>
      </c>
      <c r="T145" s="45" t="e">
        <f>VLOOKUP($A145,LNG!$A$2:$H$1999,4,FALSE)/(D145*10^9)</f>
        <v>#DIV/0!</v>
      </c>
      <c r="U145" s="45" t="e">
        <f>VLOOKUP($A145,LNG!$A$2:$H$1999,5,FALSE)/(E145*10^9)</f>
        <v>#DIV/0!</v>
      </c>
      <c r="V145" s="45" t="e">
        <f>VLOOKUP($A145,LNG!$A$2:$H$1999,6,FALSE)/(F145*10^9)</f>
        <v>#DIV/0!</v>
      </c>
      <c r="W145" s="45" t="e">
        <f>VLOOKUP($A145,LNG!$A$2:$H$1999,7,FALSE)/(G145*10^9)</f>
        <v>#DIV/0!</v>
      </c>
      <c r="X145" s="45">
        <f>VLOOKUP($A145,'LNST năm'!$A$2:$I$2000,8,FALSE)</f>
        <v>-1</v>
      </c>
      <c r="Y145" s="45">
        <f>VLOOKUP($A145,'LNST năm'!$A$2:$I$2000,9,FALSE)</f>
        <v>-1</v>
      </c>
      <c r="Z145" s="46" t="e">
        <f>VLOOKUP($A145,LNG!$A$2:$H$1999,9,FALSE)</f>
        <v>#REF!</v>
      </c>
      <c r="AA145" s="162" t="e">
        <f>VLOOKUP($A145,'GIÁ CP'!$A$2:$D$2000,4,FALSE)/Z145</f>
        <v>#REF!</v>
      </c>
    </row>
    <row r="146" spans="1:27" hidden="1">
      <c r="A146" s="18" t="s">
        <v>1052</v>
      </c>
      <c r="B146" s="18" t="s">
        <v>2566</v>
      </c>
      <c r="C146" s="154" t="str">
        <f>VLOOKUP(A146,'GIÁ CP'!$K$2:$M$2000,3,FALSE)</f>
        <v xml:space="preserve">Vật liệu xây dựng &amp; Nội thất </v>
      </c>
      <c r="D146" s="43">
        <f>VLOOKUP($A146,'Doanh thu'!$A$3:$Q$2000,9,FALSE)/1000000000</f>
        <v>0</v>
      </c>
      <c r="E146" s="43">
        <f>VLOOKUP($A146,'Doanh thu'!$A$3:$Q$2000,10,FALSE)/1000000000</f>
        <v>0</v>
      </c>
      <c r="F146" s="43">
        <f>VLOOKUP($A146,'Doanh thu'!$A$3:$Q$2000,11,FALSE)/1000000000</f>
        <v>0</v>
      </c>
      <c r="G146" s="43">
        <f>VLOOKUP($A146,'Doanh thu'!$A$3:$Q$2000,12,FALSE)/1000000000</f>
        <v>0</v>
      </c>
      <c r="H146" s="43">
        <f>VLOOKUP($A146,LNST!$A$3:$Q$1635,9,FALSE)/1000000000</f>
        <v>0</v>
      </c>
      <c r="I146" s="43">
        <f>VLOOKUP($A146,LNST!$A$3:$Q$1635,10,FALSE)/1000000000</f>
        <v>0</v>
      </c>
      <c r="J146" s="43">
        <f>VLOOKUP($A146,LNST!$A$3:$Q$1635,11,FALSE)/1000000000</f>
        <v>0</v>
      </c>
      <c r="K146" s="43">
        <f>VLOOKUP($A146,LNST!$A$3:$Q$1635,12,FALSE)/1000000000</f>
        <v>0</v>
      </c>
      <c r="L146" s="45" t="e">
        <f>VLOOKUP($A146,'Doanh thu'!$A$3:$Q$2000,14,FALSE)</f>
        <v>#DIV/0!</v>
      </c>
      <c r="M146" s="45" t="e">
        <f>VLOOKUP($A146,'Doanh thu'!$A$3:$Q$2000,15,FALSE)</f>
        <v>#DIV/0!</v>
      </c>
      <c r="N146" s="45" t="e">
        <f>VLOOKUP($A146,'Doanh thu'!$A$3:$Q$2000,16,FALSE)</f>
        <v>#DIV/0!</v>
      </c>
      <c r="O146" s="45" t="e">
        <f>VLOOKUP($A146,'Doanh thu'!$A$3:$Q$2000,17,FALSE)</f>
        <v>#DIV/0!</v>
      </c>
      <c r="P146" s="45" t="e">
        <f>VLOOKUP($A146,LNST!$A$3:$R$1635,14,FALSE)</f>
        <v>#DIV/0!</v>
      </c>
      <c r="Q146" s="45" t="e">
        <f>VLOOKUP($A146,LNST!$A$3:$R$1635,15,FALSE)</f>
        <v>#DIV/0!</v>
      </c>
      <c r="R146" s="45" t="e">
        <f>VLOOKUP($A146,LNST!$A$3:$R$1635,16,FALSE)</f>
        <v>#DIV/0!</v>
      </c>
      <c r="S146" s="45" t="e">
        <f>VLOOKUP($A146,LNST!$A$3:$R$1635,17,FALSE)</f>
        <v>#DIV/0!</v>
      </c>
      <c r="T146" s="45" t="e">
        <f>VLOOKUP($A146,LNG!$A$2:$H$1999,4,FALSE)/(D146*10^9)</f>
        <v>#DIV/0!</v>
      </c>
      <c r="U146" s="45" t="e">
        <f>VLOOKUP($A146,LNG!$A$2:$H$1999,5,FALSE)/(E146*10^9)</f>
        <v>#DIV/0!</v>
      </c>
      <c r="V146" s="45" t="e">
        <f>VLOOKUP($A146,LNG!$A$2:$H$1999,6,FALSE)/(F146*10^9)</f>
        <v>#DIV/0!</v>
      </c>
      <c r="W146" s="45" t="e">
        <f>VLOOKUP($A146,LNG!$A$2:$H$1999,7,FALSE)/(G146*10^9)</f>
        <v>#DIV/0!</v>
      </c>
      <c r="X146" s="45">
        <f>VLOOKUP($A146,'LNST năm'!$A$2:$I$2000,8,FALSE)</f>
        <v>-1</v>
      </c>
      <c r="Y146" s="45">
        <f>VLOOKUP($A146,'LNST năm'!$A$2:$I$2000,9,FALSE)</f>
        <v>-1</v>
      </c>
      <c r="Z146" s="46" t="e">
        <f>VLOOKUP($A146,LNG!$A$2:$H$1999,9,FALSE)</f>
        <v>#REF!</v>
      </c>
      <c r="AA146" s="162" t="e">
        <f>VLOOKUP($A146,'GIÁ CP'!$A$2:$D$2000,4,FALSE)/Z146</f>
        <v>#REF!</v>
      </c>
    </row>
    <row r="147" spans="1:27" hidden="1">
      <c r="A147" s="18" t="s">
        <v>1138</v>
      </c>
      <c r="B147" s="18" t="s">
        <v>2713</v>
      </c>
      <c r="C147" s="154" t="str">
        <f>VLOOKUP(A147,'GIÁ CP'!$K$2:$M$2000,3,FALSE)</f>
        <v xml:space="preserve">Sản xuất &amp; Phân phối Điện </v>
      </c>
      <c r="D147" s="43" t="e">
        <f>VLOOKUP($A147,'Doanh thu'!$A$3:$Q$2000,9,FALSE)/1000000000</f>
        <v>#N/A</v>
      </c>
      <c r="E147" s="43" t="e">
        <f>VLOOKUP($A147,'Doanh thu'!$A$3:$Q$2000,10,FALSE)/1000000000</f>
        <v>#N/A</v>
      </c>
      <c r="F147" s="43" t="e">
        <f>VLOOKUP($A147,'Doanh thu'!$A$3:$Q$2000,11,FALSE)/1000000000</f>
        <v>#N/A</v>
      </c>
      <c r="G147" s="43" t="e">
        <f>VLOOKUP($A147,'Doanh thu'!$A$3:$Q$2000,12,FALSE)/1000000000</f>
        <v>#N/A</v>
      </c>
      <c r="H147" s="43" t="e">
        <f>VLOOKUP($A147,LNST!$A$3:$Q$1635,9,FALSE)/1000000000</f>
        <v>#N/A</v>
      </c>
      <c r="I147" s="43" t="e">
        <f>VLOOKUP($A147,LNST!$A$3:$Q$1635,10,FALSE)/1000000000</f>
        <v>#N/A</v>
      </c>
      <c r="J147" s="43" t="e">
        <f>VLOOKUP($A147,LNST!$A$3:$Q$1635,11,FALSE)/1000000000</f>
        <v>#N/A</v>
      </c>
      <c r="K147" s="43" t="e">
        <f>VLOOKUP($A147,LNST!$A$3:$Q$1635,12,FALSE)/1000000000</f>
        <v>#N/A</v>
      </c>
      <c r="L147" s="45" t="e">
        <f>VLOOKUP($A147,'Doanh thu'!$A$3:$Q$2000,14,FALSE)</f>
        <v>#N/A</v>
      </c>
      <c r="M147" s="45" t="e">
        <f>VLOOKUP($A147,'Doanh thu'!$A$3:$Q$2000,15,FALSE)</f>
        <v>#N/A</v>
      </c>
      <c r="N147" s="45" t="e">
        <f>VLOOKUP($A147,'Doanh thu'!$A$3:$Q$2000,16,FALSE)</f>
        <v>#N/A</v>
      </c>
      <c r="O147" s="45" t="e">
        <f>VLOOKUP($A147,'Doanh thu'!$A$3:$Q$2000,17,FALSE)</f>
        <v>#N/A</v>
      </c>
      <c r="P147" s="45" t="e">
        <f>VLOOKUP($A147,LNST!$A$3:$R$1635,14,FALSE)</f>
        <v>#N/A</v>
      </c>
      <c r="Q147" s="45" t="e">
        <f>VLOOKUP($A147,LNST!$A$3:$R$1635,15,FALSE)</f>
        <v>#N/A</v>
      </c>
      <c r="R147" s="45" t="e">
        <f>VLOOKUP($A147,LNST!$A$3:$R$1635,16,FALSE)</f>
        <v>#N/A</v>
      </c>
      <c r="S147" s="45" t="e">
        <f>VLOOKUP($A147,LNST!$A$3:$R$1635,17,FALSE)</f>
        <v>#N/A</v>
      </c>
      <c r="T147" s="45" t="e">
        <f>VLOOKUP($A147,LNG!$A$2:$H$1999,4,FALSE)/(D147*10^9)</f>
        <v>#N/A</v>
      </c>
      <c r="U147" s="45" t="e">
        <f>VLOOKUP($A147,LNG!$A$2:$H$1999,5,FALSE)/(E147*10^9)</f>
        <v>#N/A</v>
      </c>
      <c r="V147" s="45" t="e">
        <f>VLOOKUP($A147,LNG!$A$2:$H$1999,6,FALSE)/(F147*10^9)</f>
        <v>#N/A</v>
      </c>
      <c r="W147" s="45" t="e">
        <f>VLOOKUP($A147,LNG!$A$2:$H$1999,7,FALSE)/(G147*10^9)</f>
        <v>#N/A</v>
      </c>
      <c r="X147" s="45" t="e">
        <f>VLOOKUP($A147,'LNST năm'!$A$2:$I$2000,8,FALSE)</f>
        <v>#N/A</v>
      </c>
      <c r="Y147" s="45" t="e">
        <f>VLOOKUP($A147,'LNST năm'!$A$2:$I$2000,9,FALSE)</f>
        <v>#N/A</v>
      </c>
      <c r="Z147" s="46" t="e">
        <f>VLOOKUP($A147,LNG!$A$2:$H$1999,9,FALSE)</f>
        <v>#N/A</v>
      </c>
      <c r="AA147" s="162" t="e">
        <f>VLOOKUP($A147,'GIÁ CP'!$A$2:$D$2000,4,FALSE)/Z147</f>
        <v>#N/A</v>
      </c>
    </row>
    <row r="148" spans="1:27" hidden="1">
      <c r="A148" s="18" t="s">
        <v>1124</v>
      </c>
      <c r="B148" s="18" t="s">
        <v>2678</v>
      </c>
      <c r="C148" s="154" t="str">
        <f>VLOOKUP(A148,'GIÁ CP'!$K$2:$M$2000,3,FALSE)</f>
        <v xml:space="preserve">Dược phẩm </v>
      </c>
      <c r="D148" s="43">
        <f>VLOOKUP($A148,'Doanh thu'!$A$3:$Q$2000,9,FALSE)/1000000000</f>
        <v>0</v>
      </c>
      <c r="E148" s="43">
        <f>VLOOKUP($A148,'Doanh thu'!$A$3:$Q$2000,10,FALSE)/1000000000</f>
        <v>0</v>
      </c>
      <c r="F148" s="43">
        <f>VLOOKUP($A148,'Doanh thu'!$A$3:$Q$2000,11,FALSE)/1000000000</f>
        <v>0</v>
      </c>
      <c r="G148" s="43">
        <f>VLOOKUP($A148,'Doanh thu'!$A$3:$Q$2000,12,FALSE)/1000000000</f>
        <v>0</v>
      </c>
      <c r="H148" s="43">
        <f>VLOOKUP($A148,LNST!$A$3:$Q$1635,9,FALSE)/1000000000</f>
        <v>0</v>
      </c>
      <c r="I148" s="43">
        <f>VLOOKUP($A148,LNST!$A$3:$Q$1635,10,FALSE)/1000000000</f>
        <v>0</v>
      </c>
      <c r="J148" s="43">
        <f>VLOOKUP($A148,LNST!$A$3:$Q$1635,11,FALSE)/1000000000</f>
        <v>0</v>
      </c>
      <c r="K148" s="43">
        <f>VLOOKUP($A148,LNST!$A$3:$Q$1635,12,FALSE)/1000000000</f>
        <v>0</v>
      </c>
      <c r="L148" s="45" t="e">
        <f>VLOOKUP($A148,'Doanh thu'!$A$3:$Q$2000,14,FALSE)</f>
        <v>#DIV/0!</v>
      </c>
      <c r="M148" s="45" t="e">
        <f>VLOOKUP($A148,'Doanh thu'!$A$3:$Q$2000,15,FALSE)</f>
        <v>#DIV/0!</v>
      </c>
      <c r="N148" s="45" t="e">
        <f>VLOOKUP($A148,'Doanh thu'!$A$3:$Q$2000,16,FALSE)</f>
        <v>#DIV/0!</v>
      </c>
      <c r="O148" s="45" t="e">
        <f>VLOOKUP($A148,'Doanh thu'!$A$3:$Q$2000,17,FALSE)</f>
        <v>#DIV/0!</v>
      </c>
      <c r="P148" s="45" t="e">
        <f>VLOOKUP($A148,LNST!$A$3:$R$1635,14,FALSE)</f>
        <v>#DIV/0!</v>
      </c>
      <c r="Q148" s="45" t="e">
        <f>VLOOKUP($A148,LNST!$A$3:$R$1635,15,FALSE)</f>
        <v>#DIV/0!</v>
      </c>
      <c r="R148" s="45" t="e">
        <f>VLOOKUP($A148,LNST!$A$3:$R$1635,16,FALSE)</f>
        <v>#DIV/0!</v>
      </c>
      <c r="S148" s="45" t="e">
        <f>VLOOKUP($A148,LNST!$A$3:$R$1635,17,FALSE)</f>
        <v>#DIV/0!</v>
      </c>
      <c r="T148" s="45" t="e">
        <f>VLOOKUP($A148,LNG!$A$2:$H$1999,4,FALSE)/(D148*10^9)</f>
        <v>#DIV/0!</v>
      </c>
      <c r="U148" s="45" t="e">
        <f>VLOOKUP($A148,LNG!$A$2:$H$1999,5,FALSE)/(E148*10^9)</f>
        <v>#DIV/0!</v>
      </c>
      <c r="V148" s="45" t="e">
        <f>VLOOKUP($A148,LNG!$A$2:$H$1999,6,FALSE)/(F148*10^9)</f>
        <v>#DIV/0!</v>
      </c>
      <c r="W148" s="45" t="e">
        <f>VLOOKUP($A148,LNG!$A$2:$H$1999,7,FALSE)/(G148*10^9)</f>
        <v>#DIV/0!</v>
      </c>
      <c r="X148" s="45">
        <f>VLOOKUP($A148,'LNST năm'!$A$2:$I$2000,8,FALSE)</f>
        <v>-1</v>
      </c>
      <c r="Y148" s="45">
        <f>VLOOKUP($A148,'LNST năm'!$A$2:$I$2000,9,FALSE)</f>
        <v>-1</v>
      </c>
      <c r="Z148" s="46" t="e">
        <f>VLOOKUP($A148,LNG!$A$2:$H$1999,9,FALSE)</f>
        <v>#REF!</v>
      </c>
      <c r="AA148" s="162" t="e">
        <f>VLOOKUP($A148,'GIÁ CP'!$A$2:$D$2000,4,FALSE)/Z148</f>
        <v>#REF!</v>
      </c>
    </row>
    <row r="149" spans="1:27" hidden="1">
      <c r="A149" s="18" t="s">
        <v>424</v>
      </c>
      <c r="B149" s="18" t="s">
        <v>2127</v>
      </c>
      <c r="C149" s="154" t="str">
        <f>VLOOKUP(A149,'GIÁ CP'!$K$2:$M$2000,3,FALSE)</f>
        <v xml:space="preserve">Thép và sản phẩm thép </v>
      </c>
      <c r="D149" s="43" t="e">
        <f>VLOOKUP($A149,'Doanh thu'!$A$3:$Q$2000,9,FALSE)/1000000000</f>
        <v>#N/A</v>
      </c>
      <c r="E149" s="43" t="e">
        <f>VLOOKUP($A149,'Doanh thu'!$A$3:$Q$2000,10,FALSE)/1000000000</f>
        <v>#N/A</v>
      </c>
      <c r="F149" s="43" t="e">
        <f>VLOOKUP($A149,'Doanh thu'!$A$3:$Q$2000,11,FALSE)/1000000000</f>
        <v>#N/A</v>
      </c>
      <c r="G149" s="43" t="e">
        <f>VLOOKUP($A149,'Doanh thu'!$A$3:$Q$2000,12,FALSE)/1000000000</f>
        <v>#N/A</v>
      </c>
      <c r="H149" s="43" t="e">
        <f>VLOOKUP($A149,LNST!$A$3:$Q$1635,9,FALSE)/1000000000</f>
        <v>#N/A</v>
      </c>
      <c r="I149" s="43" t="e">
        <f>VLOOKUP($A149,LNST!$A$3:$Q$1635,10,FALSE)/1000000000</f>
        <v>#N/A</v>
      </c>
      <c r="J149" s="43" t="e">
        <f>VLOOKUP($A149,LNST!$A$3:$Q$1635,11,FALSE)/1000000000</f>
        <v>#N/A</v>
      </c>
      <c r="K149" s="43" t="e">
        <f>VLOOKUP($A149,LNST!$A$3:$Q$1635,12,FALSE)/1000000000</f>
        <v>#N/A</v>
      </c>
      <c r="L149" s="45" t="e">
        <f>VLOOKUP($A149,'Doanh thu'!$A$3:$Q$2000,14,FALSE)</f>
        <v>#N/A</v>
      </c>
      <c r="M149" s="45" t="e">
        <f>VLOOKUP($A149,'Doanh thu'!$A$3:$Q$2000,15,FALSE)</f>
        <v>#N/A</v>
      </c>
      <c r="N149" s="45" t="e">
        <f>VLOOKUP($A149,'Doanh thu'!$A$3:$Q$2000,16,FALSE)</f>
        <v>#N/A</v>
      </c>
      <c r="O149" s="45" t="e">
        <f>VLOOKUP($A149,'Doanh thu'!$A$3:$Q$2000,17,FALSE)</f>
        <v>#N/A</v>
      </c>
      <c r="P149" s="45" t="e">
        <f>VLOOKUP($A149,LNST!$A$3:$R$1635,14,FALSE)</f>
        <v>#N/A</v>
      </c>
      <c r="Q149" s="45" t="e">
        <f>VLOOKUP($A149,LNST!$A$3:$R$1635,15,FALSE)</f>
        <v>#N/A</v>
      </c>
      <c r="R149" s="45" t="e">
        <f>VLOOKUP($A149,LNST!$A$3:$R$1635,16,FALSE)</f>
        <v>#N/A</v>
      </c>
      <c r="S149" s="45" t="e">
        <f>VLOOKUP($A149,LNST!$A$3:$R$1635,17,FALSE)</f>
        <v>#N/A</v>
      </c>
      <c r="T149" s="45" t="e">
        <f>VLOOKUP($A149,LNG!$A$2:$H$1999,4,FALSE)/(D149*10^9)</f>
        <v>#N/A</v>
      </c>
      <c r="U149" s="45" t="e">
        <f>VLOOKUP($A149,LNG!$A$2:$H$1999,5,FALSE)/(E149*10^9)</f>
        <v>#N/A</v>
      </c>
      <c r="V149" s="45" t="e">
        <f>VLOOKUP($A149,LNG!$A$2:$H$1999,6,FALSE)/(F149*10^9)</f>
        <v>#N/A</v>
      </c>
      <c r="W149" s="45" t="e">
        <f>VLOOKUP($A149,LNG!$A$2:$H$1999,7,FALSE)/(G149*10^9)</f>
        <v>#N/A</v>
      </c>
      <c r="X149" s="45" t="e">
        <f>VLOOKUP($A149,'LNST năm'!$A$2:$I$2000,8,FALSE)</f>
        <v>#DIV/0!</v>
      </c>
      <c r="Y149" s="45" t="e">
        <f>VLOOKUP($A149,'LNST năm'!$A$2:$I$2000,9,FALSE)</f>
        <v>#DIV/0!</v>
      </c>
      <c r="Z149" s="46" t="e">
        <f>VLOOKUP($A149,LNG!$A$2:$H$1999,9,FALSE)</f>
        <v>#N/A</v>
      </c>
      <c r="AA149" s="162" t="e">
        <f>VLOOKUP($A149,'GIÁ CP'!$A$2:$D$2000,4,FALSE)/Z149</f>
        <v>#N/A</v>
      </c>
    </row>
    <row r="150" spans="1:27" hidden="1">
      <c r="A150" s="18" t="s">
        <v>1127</v>
      </c>
      <c r="B150" s="18" t="s">
        <v>2685</v>
      </c>
      <c r="C150" s="154" t="str">
        <f>VLOOKUP(A150,'GIÁ CP'!$K$2:$M$2000,3,FALSE)</f>
        <v xml:space="preserve">Đường sắt </v>
      </c>
      <c r="D150" s="43" t="e">
        <f>VLOOKUP($A150,'Doanh thu'!$A$3:$Q$2000,9,FALSE)/1000000000</f>
        <v>#N/A</v>
      </c>
      <c r="E150" s="43" t="e">
        <f>VLOOKUP($A150,'Doanh thu'!$A$3:$Q$2000,10,FALSE)/1000000000</f>
        <v>#N/A</v>
      </c>
      <c r="F150" s="43" t="e">
        <f>VLOOKUP($A150,'Doanh thu'!$A$3:$Q$2000,11,FALSE)/1000000000</f>
        <v>#N/A</v>
      </c>
      <c r="G150" s="43" t="e">
        <f>VLOOKUP($A150,'Doanh thu'!$A$3:$Q$2000,12,FALSE)/1000000000</f>
        <v>#N/A</v>
      </c>
      <c r="H150" s="43" t="e">
        <f>VLOOKUP($A150,LNST!$A$3:$Q$1635,9,FALSE)/1000000000</f>
        <v>#N/A</v>
      </c>
      <c r="I150" s="43" t="e">
        <f>VLOOKUP($A150,LNST!$A$3:$Q$1635,10,FALSE)/1000000000</f>
        <v>#N/A</v>
      </c>
      <c r="J150" s="43" t="e">
        <f>VLOOKUP($A150,LNST!$A$3:$Q$1635,11,FALSE)/1000000000</f>
        <v>#N/A</v>
      </c>
      <c r="K150" s="43" t="e">
        <f>VLOOKUP($A150,LNST!$A$3:$Q$1635,12,FALSE)/1000000000</f>
        <v>#N/A</v>
      </c>
      <c r="L150" s="45" t="e">
        <f>VLOOKUP($A150,'Doanh thu'!$A$3:$Q$2000,14,FALSE)</f>
        <v>#N/A</v>
      </c>
      <c r="M150" s="45" t="e">
        <f>VLOOKUP($A150,'Doanh thu'!$A$3:$Q$2000,15,FALSE)</f>
        <v>#N/A</v>
      </c>
      <c r="N150" s="45" t="e">
        <f>VLOOKUP($A150,'Doanh thu'!$A$3:$Q$2000,16,FALSE)</f>
        <v>#N/A</v>
      </c>
      <c r="O150" s="45" t="e">
        <f>VLOOKUP($A150,'Doanh thu'!$A$3:$Q$2000,17,FALSE)</f>
        <v>#N/A</v>
      </c>
      <c r="P150" s="45" t="e">
        <f>VLOOKUP($A150,LNST!$A$3:$R$1635,14,FALSE)</f>
        <v>#N/A</v>
      </c>
      <c r="Q150" s="45" t="e">
        <f>VLOOKUP($A150,LNST!$A$3:$R$1635,15,FALSE)</f>
        <v>#N/A</v>
      </c>
      <c r="R150" s="45" t="e">
        <f>VLOOKUP($A150,LNST!$A$3:$R$1635,16,FALSE)</f>
        <v>#N/A</v>
      </c>
      <c r="S150" s="45" t="e">
        <f>VLOOKUP($A150,LNST!$A$3:$R$1635,17,FALSE)</f>
        <v>#N/A</v>
      </c>
      <c r="T150" s="45" t="e">
        <f>VLOOKUP($A150,LNG!$A$2:$H$1999,4,FALSE)/(D150*10^9)</f>
        <v>#N/A</v>
      </c>
      <c r="U150" s="45" t="e">
        <f>VLOOKUP($A150,LNG!$A$2:$H$1999,5,FALSE)/(E150*10^9)</f>
        <v>#N/A</v>
      </c>
      <c r="V150" s="45" t="e">
        <f>VLOOKUP($A150,LNG!$A$2:$H$1999,6,FALSE)/(F150*10^9)</f>
        <v>#N/A</v>
      </c>
      <c r="W150" s="45" t="e">
        <f>VLOOKUP($A150,LNG!$A$2:$H$1999,7,FALSE)/(G150*10^9)</f>
        <v>#N/A</v>
      </c>
      <c r="X150" s="45" t="e">
        <f>VLOOKUP($A150,'LNST năm'!$A$2:$I$2000,8,FALSE)</f>
        <v>#N/A</v>
      </c>
      <c r="Y150" s="45" t="e">
        <f>VLOOKUP($A150,'LNST năm'!$A$2:$I$2000,9,FALSE)</f>
        <v>#N/A</v>
      </c>
      <c r="Z150" s="46" t="e">
        <f>VLOOKUP($A150,LNG!$A$2:$H$1999,9,FALSE)</f>
        <v>#N/A</v>
      </c>
      <c r="AA150" s="162" t="e">
        <f>VLOOKUP($A150,'GIÁ CP'!$A$2:$D$2000,4,FALSE)/Z150</f>
        <v>#N/A</v>
      </c>
    </row>
    <row r="151" spans="1:27" hidden="1">
      <c r="A151" s="18" t="s">
        <v>1393</v>
      </c>
      <c r="B151" s="18" t="s">
        <v>3137</v>
      </c>
      <c r="C151" s="154" t="str">
        <f>VLOOKUP(A151,'GIÁ CP'!$K$2:$M$2000,3,FALSE)</f>
        <v xml:space="preserve">Kho bãi, hậu cần và bảo dưỡng </v>
      </c>
      <c r="D151" s="43" t="e">
        <f>VLOOKUP($A151,'Doanh thu'!$A$3:$Q$2000,9,FALSE)/1000000000</f>
        <v>#N/A</v>
      </c>
      <c r="E151" s="43" t="e">
        <f>VLOOKUP($A151,'Doanh thu'!$A$3:$Q$2000,10,FALSE)/1000000000</f>
        <v>#N/A</v>
      </c>
      <c r="F151" s="43" t="e">
        <f>VLOOKUP($A151,'Doanh thu'!$A$3:$Q$2000,11,FALSE)/1000000000</f>
        <v>#N/A</v>
      </c>
      <c r="G151" s="43" t="e">
        <f>VLOOKUP($A151,'Doanh thu'!$A$3:$Q$2000,12,FALSE)/1000000000</f>
        <v>#N/A</v>
      </c>
      <c r="H151" s="43" t="e">
        <f>VLOOKUP($A151,LNST!$A$3:$Q$1635,9,FALSE)/1000000000</f>
        <v>#N/A</v>
      </c>
      <c r="I151" s="43" t="e">
        <f>VLOOKUP($A151,LNST!$A$3:$Q$1635,10,FALSE)/1000000000</f>
        <v>#N/A</v>
      </c>
      <c r="J151" s="43" t="e">
        <f>VLOOKUP($A151,LNST!$A$3:$Q$1635,11,FALSE)/1000000000</f>
        <v>#N/A</v>
      </c>
      <c r="K151" s="43" t="e">
        <f>VLOOKUP($A151,LNST!$A$3:$Q$1635,12,FALSE)/1000000000</f>
        <v>#N/A</v>
      </c>
      <c r="L151" s="45" t="e">
        <f>VLOOKUP($A151,'Doanh thu'!$A$3:$Q$2000,14,FALSE)</f>
        <v>#N/A</v>
      </c>
      <c r="M151" s="45" t="e">
        <f>VLOOKUP($A151,'Doanh thu'!$A$3:$Q$2000,15,FALSE)</f>
        <v>#N/A</v>
      </c>
      <c r="N151" s="45" t="e">
        <f>VLOOKUP($A151,'Doanh thu'!$A$3:$Q$2000,16,FALSE)</f>
        <v>#N/A</v>
      </c>
      <c r="O151" s="45" t="e">
        <f>VLOOKUP($A151,'Doanh thu'!$A$3:$Q$2000,17,FALSE)</f>
        <v>#N/A</v>
      </c>
      <c r="P151" s="45" t="e">
        <f>VLOOKUP($A151,LNST!$A$3:$R$1635,14,FALSE)</f>
        <v>#N/A</v>
      </c>
      <c r="Q151" s="45" t="e">
        <f>VLOOKUP($A151,LNST!$A$3:$R$1635,15,FALSE)</f>
        <v>#N/A</v>
      </c>
      <c r="R151" s="45" t="e">
        <f>VLOOKUP($A151,LNST!$A$3:$R$1635,16,FALSE)</f>
        <v>#N/A</v>
      </c>
      <c r="S151" s="45" t="e">
        <f>VLOOKUP($A151,LNST!$A$3:$R$1635,17,FALSE)</f>
        <v>#N/A</v>
      </c>
      <c r="T151" s="45" t="e">
        <f>VLOOKUP($A151,LNG!$A$2:$H$1999,4,FALSE)/(D151*10^9)</f>
        <v>#N/A</v>
      </c>
      <c r="U151" s="45" t="e">
        <f>VLOOKUP($A151,LNG!$A$2:$H$1999,5,FALSE)/(E151*10^9)</f>
        <v>#N/A</v>
      </c>
      <c r="V151" s="45" t="e">
        <f>VLOOKUP($A151,LNG!$A$2:$H$1999,6,FALSE)/(F151*10^9)</f>
        <v>#N/A</v>
      </c>
      <c r="W151" s="45" t="e">
        <f>VLOOKUP($A151,LNG!$A$2:$H$1999,7,FALSE)/(G151*10^9)</f>
        <v>#N/A</v>
      </c>
      <c r="X151" s="45" t="e">
        <f>VLOOKUP($A151,'LNST năm'!$A$2:$I$2000,8,FALSE)</f>
        <v>#N/A</v>
      </c>
      <c r="Y151" s="45" t="e">
        <f>VLOOKUP($A151,'LNST năm'!$A$2:$I$2000,9,FALSE)</f>
        <v>#N/A</v>
      </c>
      <c r="Z151" s="46" t="e">
        <f>VLOOKUP($A151,LNG!$A$2:$H$1999,9,FALSE)</f>
        <v>#N/A</v>
      </c>
      <c r="AA151" s="162" t="e">
        <f>VLOOKUP($A151,'GIÁ CP'!$A$2:$D$2000,4,FALSE)/Z151</f>
        <v>#N/A</v>
      </c>
    </row>
    <row r="152" spans="1:27" hidden="1">
      <c r="A152" s="18" t="s">
        <v>1128</v>
      </c>
      <c r="B152" s="18" t="s">
        <v>2686</v>
      </c>
      <c r="C152" s="154" t="str">
        <f>VLOOKUP(A152,'GIÁ CP'!$K$2:$M$2000,3,FALSE)</f>
        <v xml:space="preserve">Kho bãi, hậu cần và bảo dưỡng </v>
      </c>
      <c r="D152" s="43" t="e">
        <f>VLOOKUP($A152,'Doanh thu'!$A$3:$Q$2000,9,FALSE)/1000000000</f>
        <v>#N/A</v>
      </c>
      <c r="E152" s="43" t="e">
        <f>VLOOKUP($A152,'Doanh thu'!$A$3:$Q$2000,10,FALSE)/1000000000</f>
        <v>#N/A</v>
      </c>
      <c r="F152" s="43" t="e">
        <f>VLOOKUP($A152,'Doanh thu'!$A$3:$Q$2000,11,FALSE)/1000000000</f>
        <v>#N/A</v>
      </c>
      <c r="G152" s="43" t="e">
        <f>VLOOKUP($A152,'Doanh thu'!$A$3:$Q$2000,12,FALSE)/1000000000</f>
        <v>#N/A</v>
      </c>
      <c r="H152" s="43" t="e">
        <f>VLOOKUP($A152,LNST!$A$3:$Q$1635,9,FALSE)/1000000000</f>
        <v>#N/A</v>
      </c>
      <c r="I152" s="43" t="e">
        <f>VLOOKUP($A152,LNST!$A$3:$Q$1635,10,FALSE)/1000000000</f>
        <v>#N/A</v>
      </c>
      <c r="J152" s="43" t="e">
        <f>VLOOKUP($A152,LNST!$A$3:$Q$1635,11,FALSE)/1000000000</f>
        <v>#N/A</v>
      </c>
      <c r="K152" s="43" t="e">
        <f>VLOOKUP($A152,LNST!$A$3:$Q$1635,12,FALSE)/1000000000</f>
        <v>#N/A</v>
      </c>
      <c r="L152" s="45" t="e">
        <f>VLOOKUP($A152,'Doanh thu'!$A$3:$Q$2000,14,FALSE)</f>
        <v>#N/A</v>
      </c>
      <c r="M152" s="45" t="e">
        <f>VLOOKUP($A152,'Doanh thu'!$A$3:$Q$2000,15,FALSE)</f>
        <v>#N/A</v>
      </c>
      <c r="N152" s="45" t="e">
        <f>VLOOKUP($A152,'Doanh thu'!$A$3:$Q$2000,16,FALSE)</f>
        <v>#N/A</v>
      </c>
      <c r="O152" s="45" t="e">
        <f>VLOOKUP($A152,'Doanh thu'!$A$3:$Q$2000,17,FALSE)</f>
        <v>#N/A</v>
      </c>
      <c r="P152" s="45" t="e">
        <f>VLOOKUP($A152,LNST!$A$3:$R$1635,14,FALSE)</f>
        <v>#N/A</v>
      </c>
      <c r="Q152" s="45" t="e">
        <f>VLOOKUP($A152,LNST!$A$3:$R$1635,15,FALSE)</f>
        <v>#N/A</v>
      </c>
      <c r="R152" s="45" t="e">
        <f>VLOOKUP($A152,LNST!$A$3:$R$1635,16,FALSE)</f>
        <v>#N/A</v>
      </c>
      <c r="S152" s="45" t="e">
        <f>VLOOKUP($A152,LNST!$A$3:$R$1635,17,FALSE)</f>
        <v>#N/A</v>
      </c>
      <c r="T152" s="45" t="e">
        <f>VLOOKUP($A152,LNG!$A$2:$H$1999,4,FALSE)/(D152*10^9)</f>
        <v>#N/A</v>
      </c>
      <c r="U152" s="45" t="e">
        <f>VLOOKUP($A152,LNG!$A$2:$H$1999,5,FALSE)/(E152*10^9)</f>
        <v>#N/A</v>
      </c>
      <c r="V152" s="45" t="e">
        <f>VLOOKUP($A152,LNG!$A$2:$H$1999,6,FALSE)/(F152*10^9)</f>
        <v>#N/A</v>
      </c>
      <c r="W152" s="45" t="e">
        <f>VLOOKUP($A152,LNG!$A$2:$H$1999,7,FALSE)/(G152*10^9)</f>
        <v>#N/A</v>
      </c>
      <c r="X152" s="45" t="e">
        <f>VLOOKUP($A152,'LNST năm'!$A$2:$I$2000,8,FALSE)</f>
        <v>#N/A</v>
      </c>
      <c r="Y152" s="45" t="e">
        <f>VLOOKUP($A152,'LNST năm'!$A$2:$I$2000,9,FALSE)</f>
        <v>#N/A</v>
      </c>
      <c r="Z152" s="46" t="e">
        <f>VLOOKUP($A152,LNG!$A$2:$H$1999,9,FALSE)</f>
        <v>#N/A</v>
      </c>
      <c r="AA152" s="162" t="e">
        <f>VLOOKUP($A152,'GIÁ CP'!$A$2:$D$2000,4,FALSE)/Z152</f>
        <v>#N/A</v>
      </c>
    </row>
    <row r="153" spans="1:27" hidden="1">
      <c r="A153" s="18" t="s">
        <v>784</v>
      </c>
      <c r="B153" s="18" t="s">
        <v>2692</v>
      </c>
      <c r="C153" s="154" t="str">
        <f>VLOOKUP(A153,'GIÁ CP'!$K$2:$M$2000,3,FALSE)</f>
        <v xml:space="preserve">Khách sạn </v>
      </c>
      <c r="D153" s="43">
        <f>VLOOKUP($A153,'Doanh thu'!$A$3:$Q$2000,9,FALSE)/1000000000</f>
        <v>171.14863335999999</v>
      </c>
      <c r="E153" s="43">
        <f>VLOOKUP($A153,'Doanh thu'!$A$3:$Q$2000,10,FALSE)/1000000000</f>
        <v>102.417382319</v>
      </c>
      <c r="F153" s="43">
        <f>VLOOKUP($A153,'Doanh thu'!$A$3:$Q$2000,11,FALSE)/1000000000</f>
        <v>151.12087045999999</v>
      </c>
      <c r="G153" s="43">
        <f>VLOOKUP($A153,'Doanh thu'!$A$3:$Q$2000,12,FALSE)/1000000000</f>
        <v>157.55628443500001</v>
      </c>
      <c r="H153" s="43">
        <f>VLOOKUP($A153,LNST!$A$3:$Q$1635,9,FALSE)/1000000000</f>
        <v>9.7955610999999998E-2</v>
      </c>
      <c r="I153" s="43">
        <f>VLOOKUP($A153,LNST!$A$3:$Q$1635,10,FALSE)/1000000000</f>
        <v>2.977016E-2</v>
      </c>
      <c r="J153" s="43">
        <f>VLOOKUP($A153,LNST!$A$3:$Q$1635,11,FALSE)/1000000000</f>
        <v>4.5852982E-2</v>
      </c>
      <c r="K153" s="43">
        <f>VLOOKUP($A153,LNST!$A$3:$Q$1635,12,FALSE)/1000000000</f>
        <v>4.2003967000000003E-2</v>
      </c>
      <c r="L153" s="45">
        <f>VLOOKUP($A153,'Doanh thu'!$A$3:$Q$2000,14,FALSE)</f>
        <v>0.18620177922795009</v>
      </c>
      <c r="M153" s="45">
        <f>VLOOKUP($A153,'Doanh thu'!$A$3:$Q$2000,15,FALSE)</f>
        <v>-0.36779851238366784</v>
      </c>
      <c r="N153" s="45">
        <f>VLOOKUP($A153,'Doanh thu'!$A$3:$Q$2000,16,FALSE)</f>
        <v>1.671610324785652E-2</v>
      </c>
      <c r="O153" s="45">
        <f>VLOOKUP($A153,'Doanh thu'!$A$3:$Q$2000,17,FALSE)</f>
        <v>-0.10195279779028663</v>
      </c>
      <c r="P153" s="45">
        <f>VLOOKUP($A153,LNST!$A$3:$R$1635,14,FALSE)</f>
        <v>0.75236679403082352</v>
      </c>
      <c r="Q153" s="45">
        <f>VLOOKUP($A153,LNST!$A$3:$R$1635,15,FALSE)</f>
        <v>-2.830956082765777E-2</v>
      </c>
      <c r="R153" s="45">
        <f>VLOOKUP($A153,LNST!$A$3:$R$1635,16,FALSE)</f>
        <v>0.12705750200325436</v>
      </c>
      <c r="S153" s="45">
        <f>VLOOKUP($A153,LNST!$A$3:$R$1635,17,FALSE)</f>
        <v>-5.9491992274680321E-2</v>
      </c>
      <c r="T153" s="45">
        <f>VLOOKUP($A153,LNG!$A$2:$H$1999,4,FALSE)/(D153*10^9)</f>
        <v>7.4140166070210678E-4</v>
      </c>
      <c r="U153" s="45">
        <f>VLOOKUP($A153,LNG!$A$2:$H$1999,5,FALSE)/(E153*10^9)</f>
        <v>1.1948306550039428E-3</v>
      </c>
      <c r="V153" s="45">
        <f>VLOOKUP($A153,LNG!$A$2:$H$1999,6,FALSE)/(F153*10^9)</f>
        <v>7.113258259616301E-4</v>
      </c>
      <c r="W153" s="45">
        <f>VLOOKUP($A153,LNG!$A$2:$H$1999,7,FALSE)/(G153*10^9)</f>
        <v>7.4842478307266512E-4</v>
      </c>
      <c r="X153" s="45">
        <f>VLOOKUP($A153,'LNST năm'!$A$2:$I$2000,8,FALSE)</f>
        <v>0.24142176419902775</v>
      </c>
      <c r="Y153" s="45">
        <f>VLOOKUP($A153,'LNST năm'!$A$2:$I$2000,9,FALSE)</f>
        <v>-0.68415247985149763</v>
      </c>
      <c r="Z153" s="46" t="e">
        <f>VLOOKUP($A153,LNG!$A$2:$H$1999,9,FALSE)</f>
        <v>#REF!</v>
      </c>
      <c r="AA153" s="162" t="e">
        <f>VLOOKUP($A153,'GIÁ CP'!$A$2:$D$2000,4,FALSE)/Z153</f>
        <v>#REF!</v>
      </c>
    </row>
    <row r="154" spans="1:27" hidden="1">
      <c r="A154" s="18" t="s">
        <v>1132</v>
      </c>
      <c r="B154" s="18" t="s">
        <v>2696</v>
      </c>
      <c r="C154" s="154" t="str">
        <f>VLOOKUP(A154,'GIÁ CP'!$K$2:$M$2000,3,FALSE)</f>
        <v xml:space="preserve">Hàng cá nhân </v>
      </c>
      <c r="D154" s="43" t="e">
        <f>VLOOKUP($A154,'Doanh thu'!$A$3:$Q$2000,9,FALSE)/1000000000</f>
        <v>#N/A</v>
      </c>
      <c r="E154" s="43" t="e">
        <f>VLOOKUP($A154,'Doanh thu'!$A$3:$Q$2000,10,FALSE)/1000000000</f>
        <v>#N/A</v>
      </c>
      <c r="F154" s="43" t="e">
        <f>VLOOKUP($A154,'Doanh thu'!$A$3:$Q$2000,11,FALSE)/1000000000</f>
        <v>#N/A</v>
      </c>
      <c r="G154" s="43" t="e">
        <f>VLOOKUP($A154,'Doanh thu'!$A$3:$Q$2000,12,FALSE)/1000000000</f>
        <v>#N/A</v>
      </c>
      <c r="H154" s="43" t="e">
        <f>VLOOKUP($A154,LNST!$A$3:$Q$1635,9,FALSE)/1000000000</f>
        <v>#N/A</v>
      </c>
      <c r="I154" s="43" t="e">
        <f>VLOOKUP($A154,LNST!$A$3:$Q$1635,10,FALSE)/1000000000</f>
        <v>#N/A</v>
      </c>
      <c r="J154" s="43" t="e">
        <f>VLOOKUP($A154,LNST!$A$3:$Q$1635,11,FALSE)/1000000000</f>
        <v>#N/A</v>
      </c>
      <c r="K154" s="43" t="e">
        <f>VLOOKUP($A154,LNST!$A$3:$Q$1635,12,FALSE)/1000000000</f>
        <v>#N/A</v>
      </c>
      <c r="L154" s="45" t="e">
        <f>VLOOKUP($A154,'Doanh thu'!$A$3:$Q$2000,14,FALSE)</f>
        <v>#N/A</v>
      </c>
      <c r="M154" s="45" t="e">
        <f>VLOOKUP($A154,'Doanh thu'!$A$3:$Q$2000,15,FALSE)</f>
        <v>#N/A</v>
      </c>
      <c r="N154" s="45" t="e">
        <f>VLOOKUP($A154,'Doanh thu'!$A$3:$Q$2000,16,FALSE)</f>
        <v>#N/A</v>
      </c>
      <c r="O154" s="45" t="e">
        <f>VLOOKUP($A154,'Doanh thu'!$A$3:$Q$2000,17,FALSE)</f>
        <v>#N/A</v>
      </c>
      <c r="P154" s="45" t="e">
        <f>VLOOKUP($A154,LNST!$A$3:$R$1635,14,FALSE)</f>
        <v>#N/A</v>
      </c>
      <c r="Q154" s="45" t="e">
        <f>VLOOKUP($A154,LNST!$A$3:$R$1635,15,FALSE)</f>
        <v>#N/A</v>
      </c>
      <c r="R154" s="45" t="e">
        <f>VLOOKUP($A154,LNST!$A$3:$R$1635,16,FALSE)</f>
        <v>#N/A</v>
      </c>
      <c r="S154" s="45" t="e">
        <f>VLOOKUP($A154,LNST!$A$3:$R$1635,17,FALSE)</f>
        <v>#N/A</v>
      </c>
      <c r="T154" s="45" t="e">
        <f>VLOOKUP($A154,LNG!$A$2:$H$1999,4,FALSE)/(D154*10^9)</f>
        <v>#N/A</v>
      </c>
      <c r="U154" s="45" t="e">
        <f>VLOOKUP($A154,LNG!$A$2:$H$1999,5,FALSE)/(E154*10^9)</f>
        <v>#N/A</v>
      </c>
      <c r="V154" s="45" t="e">
        <f>VLOOKUP($A154,LNG!$A$2:$H$1999,6,FALSE)/(F154*10^9)</f>
        <v>#N/A</v>
      </c>
      <c r="W154" s="45" t="e">
        <f>VLOOKUP($A154,LNG!$A$2:$H$1999,7,FALSE)/(G154*10^9)</f>
        <v>#N/A</v>
      </c>
      <c r="X154" s="45" t="e">
        <f>VLOOKUP($A154,'LNST năm'!$A$2:$I$2000,8,FALSE)</f>
        <v>#N/A</v>
      </c>
      <c r="Y154" s="45" t="e">
        <f>VLOOKUP($A154,'LNST năm'!$A$2:$I$2000,9,FALSE)</f>
        <v>#N/A</v>
      </c>
      <c r="Z154" s="46" t="e">
        <f>VLOOKUP($A154,LNG!$A$2:$H$1999,9,FALSE)</f>
        <v>#N/A</v>
      </c>
      <c r="AA154" s="162" t="e">
        <f>VLOOKUP($A154,'GIÁ CP'!$A$2:$D$2000,4,FALSE)/Z154</f>
        <v>#N/A</v>
      </c>
    </row>
    <row r="155" spans="1:27" hidden="1">
      <c r="A155" s="18" t="s">
        <v>1388</v>
      </c>
      <c r="B155" s="18" t="s">
        <v>3132</v>
      </c>
      <c r="C155" s="154" t="str">
        <f>VLOOKUP(A155,'GIÁ CP'!$K$2:$M$2000,3,FALSE)</f>
        <v xml:space="preserve">Chất thải &amp; Môi trường </v>
      </c>
      <c r="D155" s="43" t="e">
        <f>VLOOKUP($A155,'Doanh thu'!$A$3:$Q$2000,9,FALSE)/1000000000</f>
        <v>#N/A</v>
      </c>
      <c r="E155" s="43" t="e">
        <f>VLOOKUP($A155,'Doanh thu'!$A$3:$Q$2000,10,FALSE)/1000000000</f>
        <v>#N/A</v>
      </c>
      <c r="F155" s="43" t="e">
        <f>VLOOKUP($A155,'Doanh thu'!$A$3:$Q$2000,11,FALSE)/1000000000</f>
        <v>#N/A</v>
      </c>
      <c r="G155" s="43" t="e">
        <f>VLOOKUP($A155,'Doanh thu'!$A$3:$Q$2000,12,FALSE)/1000000000</f>
        <v>#N/A</v>
      </c>
      <c r="H155" s="43" t="e">
        <f>VLOOKUP($A155,LNST!$A$3:$Q$1635,9,FALSE)/1000000000</f>
        <v>#N/A</v>
      </c>
      <c r="I155" s="43" t="e">
        <f>VLOOKUP($A155,LNST!$A$3:$Q$1635,10,FALSE)/1000000000</f>
        <v>#N/A</v>
      </c>
      <c r="J155" s="43" t="e">
        <f>VLOOKUP($A155,LNST!$A$3:$Q$1635,11,FALSE)/1000000000</f>
        <v>#N/A</v>
      </c>
      <c r="K155" s="43" t="e">
        <f>VLOOKUP($A155,LNST!$A$3:$Q$1635,12,FALSE)/1000000000</f>
        <v>#N/A</v>
      </c>
      <c r="L155" s="45" t="e">
        <f>VLOOKUP($A155,'Doanh thu'!$A$3:$Q$2000,14,FALSE)</f>
        <v>#N/A</v>
      </c>
      <c r="M155" s="45" t="e">
        <f>VLOOKUP($A155,'Doanh thu'!$A$3:$Q$2000,15,FALSE)</f>
        <v>#N/A</v>
      </c>
      <c r="N155" s="45" t="e">
        <f>VLOOKUP($A155,'Doanh thu'!$A$3:$Q$2000,16,FALSE)</f>
        <v>#N/A</v>
      </c>
      <c r="O155" s="45" t="e">
        <f>VLOOKUP($A155,'Doanh thu'!$A$3:$Q$2000,17,FALSE)</f>
        <v>#N/A</v>
      </c>
      <c r="P155" s="45" t="e">
        <f>VLOOKUP($A155,LNST!$A$3:$R$1635,14,FALSE)</f>
        <v>#N/A</v>
      </c>
      <c r="Q155" s="45" t="e">
        <f>VLOOKUP($A155,LNST!$A$3:$R$1635,15,FALSE)</f>
        <v>#N/A</v>
      </c>
      <c r="R155" s="45" t="e">
        <f>VLOOKUP($A155,LNST!$A$3:$R$1635,16,FALSE)</f>
        <v>#N/A</v>
      </c>
      <c r="S155" s="45" t="e">
        <f>VLOOKUP($A155,LNST!$A$3:$R$1635,17,FALSE)</f>
        <v>#N/A</v>
      </c>
      <c r="T155" s="45" t="e">
        <f>VLOOKUP($A155,LNG!$A$2:$H$1999,4,FALSE)/(D155*10^9)</f>
        <v>#N/A</v>
      </c>
      <c r="U155" s="45" t="e">
        <f>VLOOKUP($A155,LNG!$A$2:$H$1999,5,FALSE)/(E155*10^9)</f>
        <v>#N/A</v>
      </c>
      <c r="V155" s="45" t="e">
        <f>VLOOKUP($A155,LNG!$A$2:$H$1999,6,FALSE)/(F155*10^9)</f>
        <v>#N/A</v>
      </c>
      <c r="W155" s="45" t="e">
        <f>VLOOKUP($A155,LNG!$A$2:$H$1999,7,FALSE)/(G155*10^9)</f>
        <v>#N/A</v>
      </c>
      <c r="X155" s="45" t="e">
        <f>VLOOKUP($A155,'LNST năm'!$A$2:$I$2000,8,FALSE)</f>
        <v>#N/A</v>
      </c>
      <c r="Y155" s="45" t="e">
        <f>VLOOKUP($A155,'LNST năm'!$A$2:$I$2000,9,FALSE)</f>
        <v>#N/A</v>
      </c>
      <c r="Z155" s="46" t="e">
        <f>VLOOKUP($A155,LNG!$A$2:$H$1999,9,FALSE)</f>
        <v>#N/A</v>
      </c>
      <c r="AA155" s="162" t="e">
        <f>VLOOKUP($A155,'GIÁ CP'!$A$2:$D$2000,4,FALSE)/Z155</f>
        <v>#N/A</v>
      </c>
    </row>
    <row r="156" spans="1:27" hidden="1">
      <c r="A156" s="18" t="s">
        <v>2693</v>
      </c>
      <c r="B156" s="18" t="s">
        <v>2694</v>
      </c>
      <c r="C156" s="154" t="str">
        <f>VLOOKUP(A156,'GIÁ CP'!$K$2:$M$2000,3,FALSE)</f>
        <v xml:space="preserve">Xây dựng </v>
      </c>
      <c r="D156" s="43" t="e">
        <f>VLOOKUP($A156,'Doanh thu'!$A$3:$Q$2000,9,FALSE)/1000000000</f>
        <v>#N/A</v>
      </c>
      <c r="E156" s="43" t="e">
        <f>VLOOKUP($A156,'Doanh thu'!$A$3:$Q$2000,10,FALSE)/1000000000</f>
        <v>#N/A</v>
      </c>
      <c r="F156" s="43" t="e">
        <f>VLOOKUP($A156,'Doanh thu'!$A$3:$Q$2000,11,FALSE)/1000000000</f>
        <v>#N/A</v>
      </c>
      <c r="G156" s="43" t="e">
        <f>VLOOKUP($A156,'Doanh thu'!$A$3:$Q$2000,12,FALSE)/1000000000</f>
        <v>#N/A</v>
      </c>
      <c r="H156" s="43" t="e">
        <f>VLOOKUP($A156,LNST!$A$3:$Q$1635,9,FALSE)/1000000000</f>
        <v>#N/A</v>
      </c>
      <c r="I156" s="43" t="e">
        <f>VLOOKUP($A156,LNST!$A$3:$Q$1635,10,FALSE)/1000000000</f>
        <v>#N/A</v>
      </c>
      <c r="J156" s="43" t="e">
        <f>VLOOKUP($A156,LNST!$A$3:$Q$1635,11,FALSE)/1000000000</f>
        <v>#N/A</v>
      </c>
      <c r="K156" s="43" t="e">
        <f>VLOOKUP($A156,LNST!$A$3:$Q$1635,12,FALSE)/1000000000</f>
        <v>#N/A</v>
      </c>
      <c r="L156" s="45" t="e">
        <f>VLOOKUP($A156,'Doanh thu'!$A$3:$Q$2000,14,FALSE)</f>
        <v>#N/A</v>
      </c>
      <c r="M156" s="45" t="e">
        <f>VLOOKUP($A156,'Doanh thu'!$A$3:$Q$2000,15,FALSE)</f>
        <v>#N/A</v>
      </c>
      <c r="N156" s="45" t="e">
        <f>VLOOKUP($A156,'Doanh thu'!$A$3:$Q$2000,16,FALSE)</f>
        <v>#N/A</v>
      </c>
      <c r="O156" s="45" t="e">
        <f>VLOOKUP($A156,'Doanh thu'!$A$3:$Q$2000,17,FALSE)</f>
        <v>#N/A</v>
      </c>
      <c r="P156" s="45" t="e">
        <f>VLOOKUP($A156,LNST!$A$3:$R$1635,14,FALSE)</f>
        <v>#N/A</v>
      </c>
      <c r="Q156" s="45" t="e">
        <f>VLOOKUP($A156,LNST!$A$3:$R$1635,15,FALSE)</f>
        <v>#N/A</v>
      </c>
      <c r="R156" s="45" t="e">
        <f>VLOOKUP($A156,LNST!$A$3:$R$1635,16,FALSE)</f>
        <v>#N/A</v>
      </c>
      <c r="S156" s="45" t="e">
        <f>VLOOKUP($A156,LNST!$A$3:$R$1635,17,FALSE)</f>
        <v>#N/A</v>
      </c>
      <c r="T156" s="45" t="e">
        <f>VLOOKUP($A156,LNG!$A$2:$H$1999,4,FALSE)/(D156*10^9)</f>
        <v>#N/A</v>
      </c>
      <c r="U156" s="45" t="e">
        <f>VLOOKUP($A156,LNG!$A$2:$H$1999,5,FALSE)/(E156*10^9)</f>
        <v>#N/A</v>
      </c>
      <c r="V156" s="45" t="e">
        <f>VLOOKUP($A156,LNG!$A$2:$H$1999,6,FALSE)/(F156*10^9)</f>
        <v>#N/A</v>
      </c>
      <c r="W156" s="45" t="e">
        <f>VLOOKUP($A156,LNG!$A$2:$H$1999,7,FALSE)/(G156*10^9)</f>
        <v>#N/A</v>
      </c>
      <c r="X156" s="45" t="e">
        <f>VLOOKUP($A156,'LNST năm'!$A$2:$I$2000,8,FALSE)</f>
        <v>#N/A</v>
      </c>
      <c r="Y156" s="45" t="e">
        <f>VLOOKUP($A156,'LNST năm'!$A$2:$I$2000,9,FALSE)</f>
        <v>#N/A</v>
      </c>
      <c r="Z156" s="46" t="e">
        <f>VLOOKUP($A156,LNG!$A$2:$H$1999,9,FALSE)</f>
        <v>#N/A</v>
      </c>
      <c r="AA156" s="162" t="e">
        <f>VLOOKUP($A156,'GIÁ CP'!$A$2:$D$2000,4,FALSE)/Z156</f>
        <v>#N/A</v>
      </c>
    </row>
    <row r="157" spans="1:27" hidden="1">
      <c r="A157" s="18" t="s">
        <v>1133</v>
      </c>
      <c r="B157" s="18" t="s">
        <v>2699</v>
      </c>
      <c r="C157" s="154" t="str">
        <f>VLOOKUP(A157,'GIÁ CP'!$K$2:$M$2000,3,FALSE)</f>
        <v xml:space="preserve">Sản xuất &amp; Phân phối Điện </v>
      </c>
      <c r="D157" s="43" t="e">
        <f>VLOOKUP($A157,'Doanh thu'!$A$3:$Q$2000,9,FALSE)/1000000000</f>
        <v>#N/A</v>
      </c>
      <c r="E157" s="43" t="e">
        <f>VLOOKUP($A157,'Doanh thu'!$A$3:$Q$2000,10,FALSE)/1000000000</f>
        <v>#N/A</v>
      </c>
      <c r="F157" s="43" t="e">
        <f>VLOOKUP($A157,'Doanh thu'!$A$3:$Q$2000,11,FALSE)/1000000000</f>
        <v>#N/A</v>
      </c>
      <c r="G157" s="43" t="e">
        <f>VLOOKUP($A157,'Doanh thu'!$A$3:$Q$2000,12,FALSE)/1000000000</f>
        <v>#N/A</v>
      </c>
      <c r="H157" s="43" t="e">
        <f>VLOOKUP($A157,LNST!$A$3:$Q$1635,9,FALSE)/1000000000</f>
        <v>#N/A</v>
      </c>
      <c r="I157" s="43" t="e">
        <f>VLOOKUP($A157,LNST!$A$3:$Q$1635,10,FALSE)/1000000000</f>
        <v>#N/A</v>
      </c>
      <c r="J157" s="43" t="e">
        <f>VLOOKUP($A157,LNST!$A$3:$Q$1635,11,FALSE)/1000000000</f>
        <v>#N/A</v>
      </c>
      <c r="K157" s="43" t="e">
        <f>VLOOKUP($A157,LNST!$A$3:$Q$1635,12,FALSE)/1000000000</f>
        <v>#N/A</v>
      </c>
      <c r="L157" s="45" t="e">
        <f>VLOOKUP($A157,'Doanh thu'!$A$3:$Q$2000,14,FALSE)</f>
        <v>#N/A</v>
      </c>
      <c r="M157" s="45" t="e">
        <f>VLOOKUP($A157,'Doanh thu'!$A$3:$Q$2000,15,FALSE)</f>
        <v>#N/A</v>
      </c>
      <c r="N157" s="45" t="e">
        <f>VLOOKUP($A157,'Doanh thu'!$A$3:$Q$2000,16,FALSE)</f>
        <v>#N/A</v>
      </c>
      <c r="O157" s="45" t="e">
        <f>VLOOKUP($A157,'Doanh thu'!$A$3:$Q$2000,17,FALSE)</f>
        <v>#N/A</v>
      </c>
      <c r="P157" s="45" t="e">
        <f>VLOOKUP($A157,LNST!$A$3:$R$1635,14,FALSE)</f>
        <v>#N/A</v>
      </c>
      <c r="Q157" s="45" t="e">
        <f>VLOOKUP($A157,LNST!$A$3:$R$1635,15,FALSE)</f>
        <v>#N/A</v>
      </c>
      <c r="R157" s="45" t="e">
        <f>VLOOKUP($A157,LNST!$A$3:$R$1635,16,FALSE)</f>
        <v>#N/A</v>
      </c>
      <c r="S157" s="45" t="e">
        <f>VLOOKUP($A157,LNST!$A$3:$R$1635,17,FALSE)</f>
        <v>#N/A</v>
      </c>
      <c r="T157" s="45" t="e">
        <f>VLOOKUP($A157,LNG!$A$2:$H$1999,4,FALSE)/(D157*10^9)</f>
        <v>#N/A</v>
      </c>
      <c r="U157" s="45" t="e">
        <f>VLOOKUP($A157,LNG!$A$2:$H$1999,5,FALSE)/(E157*10^9)</f>
        <v>#N/A</v>
      </c>
      <c r="V157" s="45" t="e">
        <f>VLOOKUP($A157,LNG!$A$2:$H$1999,6,FALSE)/(F157*10^9)</f>
        <v>#N/A</v>
      </c>
      <c r="W157" s="45" t="e">
        <f>VLOOKUP($A157,LNG!$A$2:$H$1999,7,FALSE)/(G157*10^9)</f>
        <v>#N/A</v>
      </c>
      <c r="X157" s="45" t="e">
        <f>VLOOKUP($A157,'LNST năm'!$A$2:$I$2000,8,FALSE)</f>
        <v>#N/A</v>
      </c>
      <c r="Y157" s="45" t="e">
        <f>VLOOKUP($A157,'LNST năm'!$A$2:$I$2000,9,FALSE)</f>
        <v>#N/A</v>
      </c>
      <c r="Z157" s="46" t="e">
        <f>VLOOKUP($A157,LNG!$A$2:$H$1999,9,FALSE)</f>
        <v>#N/A</v>
      </c>
      <c r="AA157" s="162" t="e">
        <f>VLOOKUP($A157,'GIÁ CP'!$A$2:$D$2000,4,FALSE)/Z157</f>
        <v>#N/A</v>
      </c>
    </row>
    <row r="158" spans="1:27" hidden="1">
      <c r="A158" s="18" t="s">
        <v>1305</v>
      </c>
      <c r="B158" s="18" t="s">
        <v>3006</v>
      </c>
      <c r="C158" s="154" t="str">
        <f>VLOOKUP(A158,'GIÁ CP'!$K$2:$M$2000,3,FALSE)</f>
        <v xml:space="preserve">Chất thải &amp; Môi trường </v>
      </c>
      <c r="D158" s="43">
        <f>VLOOKUP($A158,'Doanh thu'!$A$3:$Q$2000,9,FALSE)/1000000000</f>
        <v>0</v>
      </c>
      <c r="E158" s="43">
        <f>VLOOKUP($A158,'Doanh thu'!$A$3:$Q$2000,10,FALSE)/1000000000</f>
        <v>0</v>
      </c>
      <c r="F158" s="43">
        <f>VLOOKUP($A158,'Doanh thu'!$A$3:$Q$2000,11,FALSE)/1000000000</f>
        <v>0</v>
      </c>
      <c r="G158" s="43">
        <f>VLOOKUP($A158,'Doanh thu'!$A$3:$Q$2000,12,FALSE)/1000000000</f>
        <v>0</v>
      </c>
      <c r="H158" s="43">
        <f>VLOOKUP($A158,LNST!$A$3:$Q$1635,9,FALSE)/1000000000</f>
        <v>0</v>
      </c>
      <c r="I158" s="43">
        <f>VLOOKUP($A158,LNST!$A$3:$Q$1635,10,FALSE)/1000000000</f>
        <v>0</v>
      </c>
      <c r="J158" s="43">
        <f>VLOOKUP($A158,LNST!$A$3:$Q$1635,11,FALSE)/1000000000</f>
        <v>0</v>
      </c>
      <c r="K158" s="43">
        <f>VLOOKUP($A158,LNST!$A$3:$Q$1635,12,FALSE)/1000000000</f>
        <v>0</v>
      </c>
      <c r="L158" s="45" t="e">
        <f>VLOOKUP($A158,'Doanh thu'!$A$3:$Q$2000,14,FALSE)</f>
        <v>#DIV/0!</v>
      </c>
      <c r="M158" s="45" t="e">
        <f>VLOOKUP($A158,'Doanh thu'!$A$3:$Q$2000,15,FALSE)</f>
        <v>#DIV/0!</v>
      </c>
      <c r="N158" s="45" t="e">
        <f>VLOOKUP($A158,'Doanh thu'!$A$3:$Q$2000,16,FALSE)</f>
        <v>#DIV/0!</v>
      </c>
      <c r="O158" s="45" t="e">
        <f>VLOOKUP($A158,'Doanh thu'!$A$3:$Q$2000,17,FALSE)</f>
        <v>#DIV/0!</v>
      </c>
      <c r="P158" s="45" t="e">
        <f>VLOOKUP($A158,LNST!$A$3:$R$1635,14,FALSE)</f>
        <v>#DIV/0!</v>
      </c>
      <c r="Q158" s="45" t="e">
        <f>VLOOKUP($A158,LNST!$A$3:$R$1635,15,FALSE)</f>
        <v>#DIV/0!</v>
      </c>
      <c r="R158" s="45" t="e">
        <f>VLOOKUP($A158,LNST!$A$3:$R$1635,16,FALSE)</f>
        <v>#DIV/0!</v>
      </c>
      <c r="S158" s="45" t="e">
        <f>VLOOKUP($A158,LNST!$A$3:$R$1635,17,FALSE)</f>
        <v>#DIV/0!</v>
      </c>
      <c r="T158" s="45" t="e">
        <f>VLOOKUP($A158,LNG!$A$2:$H$1999,4,FALSE)/(D158*10^9)</f>
        <v>#DIV/0!</v>
      </c>
      <c r="U158" s="45" t="e">
        <f>VLOOKUP($A158,LNG!$A$2:$H$1999,5,FALSE)/(E158*10^9)</f>
        <v>#DIV/0!</v>
      </c>
      <c r="V158" s="45" t="e">
        <f>VLOOKUP($A158,LNG!$A$2:$H$1999,6,FALSE)/(F158*10^9)</f>
        <v>#DIV/0!</v>
      </c>
      <c r="W158" s="45" t="e">
        <f>VLOOKUP($A158,LNG!$A$2:$H$1999,7,FALSE)/(G158*10^9)</f>
        <v>#DIV/0!</v>
      </c>
      <c r="X158" s="45">
        <f>VLOOKUP($A158,'LNST năm'!$A$2:$I$2000,8,FALSE)</f>
        <v>-1</v>
      </c>
      <c r="Y158" s="45">
        <f>VLOOKUP($A158,'LNST năm'!$A$2:$I$2000,9,FALSE)</f>
        <v>-1</v>
      </c>
      <c r="Z158" s="46" t="e">
        <f>VLOOKUP($A158,LNG!$A$2:$H$1999,9,FALSE)</f>
        <v>#REF!</v>
      </c>
      <c r="AA158" s="162" t="e">
        <f>VLOOKUP($A158,'GIÁ CP'!$A$2:$D$2000,4,FALSE)/Z158</f>
        <v>#REF!</v>
      </c>
    </row>
    <row r="159" spans="1:27" hidden="1">
      <c r="A159" s="18" t="s">
        <v>1286</v>
      </c>
      <c r="B159" s="18" t="s">
        <v>2972</v>
      </c>
      <c r="C159" s="154" t="str">
        <f>VLOOKUP(A159,'GIÁ CP'!$K$2:$M$2000,3,FALSE)</f>
        <v xml:space="preserve">Hàng May mặc </v>
      </c>
      <c r="D159" s="43">
        <f>VLOOKUP($A159,'Doanh thu'!$A$3:$Q$2000,9,FALSE)/1000000000</f>
        <v>0</v>
      </c>
      <c r="E159" s="43">
        <f>VLOOKUP($A159,'Doanh thu'!$A$3:$Q$2000,10,FALSE)/1000000000</f>
        <v>0</v>
      </c>
      <c r="F159" s="43">
        <f>VLOOKUP($A159,'Doanh thu'!$A$3:$Q$2000,11,FALSE)/1000000000</f>
        <v>0</v>
      </c>
      <c r="G159" s="43">
        <f>VLOOKUP($A159,'Doanh thu'!$A$3:$Q$2000,12,FALSE)/1000000000</f>
        <v>0</v>
      </c>
      <c r="H159" s="43">
        <f>VLOOKUP($A159,LNST!$A$3:$Q$1635,9,FALSE)/1000000000</f>
        <v>0</v>
      </c>
      <c r="I159" s="43">
        <f>VLOOKUP($A159,LNST!$A$3:$Q$1635,10,FALSE)/1000000000</f>
        <v>0</v>
      </c>
      <c r="J159" s="43">
        <f>VLOOKUP($A159,LNST!$A$3:$Q$1635,11,FALSE)/1000000000</f>
        <v>0</v>
      </c>
      <c r="K159" s="43">
        <f>VLOOKUP($A159,LNST!$A$3:$Q$1635,12,FALSE)/1000000000</f>
        <v>0</v>
      </c>
      <c r="L159" s="45" t="e">
        <f>VLOOKUP($A159,'Doanh thu'!$A$3:$Q$2000,14,FALSE)</f>
        <v>#DIV/0!</v>
      </c>
      <c r="M159" s="45" t="e">
        <f>VLOOKUP($A159,'Doanh thu'!$A$3:$Q$2000,15,FALSE)</f>
        <v>#DIV/0!</v>
      </c>
      <c r="N159" s="45" t="e">
        <f>VLOOKUP($A159,'Doanh thu'!$A$3:$Q$2000,16,FALSE)</f>
        <v>#DIV/0!</v>
      </c>
      <c r="O159" s="45" t="e">
        <f>VLOOKUP($A159,'Doanh thu'!$A$3:$Q$2000,17,FALSE)</f>
        <v>#DIV/0!</v>
      </c>
      <c r="P159" s="45" t="e">
        <f>VLOOKUP($A159,LNST!$A$3:$R$1635,14,FALSE)</f>
        <v>#DIV/0!</v>
      </c>
      <c r="Q159" s="45" t="e">
        <f>VLOOKUP($A159,LNST!$A$3:$R$1635,15,FALSE)</f>
        <v>#DIV/0!</v>
      </c>
      <c r="R159" s="45" t="e">
        <f>VLOOKUP($A159,LNST!$A$3:$R$1635,16,FALSE)</f>
        <v>#DIV/0!</v>
      </c>
      <c r="S159" s="45" t="e">
        <f>VLOOKUP($A159,LNST!$A$3:$R$1635,17,FALSE)</f>
        <v>#DIV/0!</v>
      </c>
      <c r="T159" s="45" t="e">
        <f>VLOOKUP($A159,LNG!$A$2:$H$1999,4,FALSE)/(D159*10^9)</f>
        <v>#DIV/0!</v>
      </c>
      <c r="U159" s="45" t="e">
        <f>VLOOKUP($A159,LNG!$A$2:$H$1999,5,FALSE)/(E159*10^9)</f>
        <v>#DIV/0!</v>
      </c>
      <c r="V159" s="45" t="e">
        <f>VLOOKUP($A159,LNG!$A$2:$H$1999,6,FALSE)/(F159*10^9)</f>
        <v>#DIV/0!</v>
      </c>
      <c r="W159" s="45" t="e">
        <f>VLOOKUP($A159,LNG!$A$2:$H$1999,7,FALSE)/(G159*10^9)</f>
        <v>#DIV/0!</v>
      </c>
      <c r="X159" s="45">
        <f>VLOOKUP($A159,'LNST năm'!$A$2:$I$2000,8,FALSE)</f>
        <v>-1</v>
      </c>
      <c r="Y159" s="45">
        <f>VLOOKUP($A159,'LNST năm'!$A$2:$I$2000,9,FALSE)</f>
        <v>-1</v>
      </c>
      <c r="Z159" s="46" t="e">
        <f>VLOOKUP($A159,LNG!$A$2:$H$1999,9,FALSE)</f>
        <v>#REF!</v>
      </c>
      <c r="AA159" s="162" t="e">
        <f>VLOOKUP($A159,'GIÁ CP'!$A$2:$D$2000,4,FALSE)/Z159</f>
        <v>#REF!</v>
      </c>
    </row>
    <row r="160" spans="1:27" hidden="1">
      <c r="A160" s="18" t="s">
        <v>2647</v>
      </c>
      <c r="B160" s="18" t="s">
        <v>2648</v>
      </c>
      <c r="C160" s="154" t="str">
        <f>VLOOKUP(A160,'GIÁ CP'!$K$2:$M$2000,3,FALSE)</f>
        <v xml:space="preserve">Khách sạn </v>
      </c>
      <c r="D160" s="43">
        <f>VLOOKUP($A160,'Doanh thu'!$A$3:$Q$2000,9,FALSE)/1000000000</f>
        <v>0</v>
      </c>
      <c r="E160" s="43">
        <f>VLOOKUP($A160,'Doanh thu'!$A$3:$Q$2000,10,FALSE)/1000000000</f>
        <v>0</v>
      </c>
      <c r="F160" s="43">
        <f>VLOOKUP($A160,'Doanh thu'!$A$3:$Q$2000,11,FALSE)/1000000000</f>
        <v>0</v>
      </c>
      <c r="G160" s="43">
        <f>VLOOKUP($A160,'Doanh thu'!$A$3:$Q$2000,12,FALSE)/1000000000</f>
        <v>0</v>
      </c>
      <c r="H160" s="43">
        <f>VLOOKUP($A160,LNST!$A$3:$Q$1635,9,FALSE)/1000000000</f>
        <v>0</v>
      </c>
      <c r="I160" s="43">
        <f>VLOOKUP($A160,LNST!$A$3:$Q$1635,10,FALSE)/1000000000</f>
        <v>0</v>
      </c>
      <c r="J160" s="43">
        <f>VLOOKUP($A160,LNST!$A$3:$Q$1635,11,FALSE)/1000000000</f>
        <v>0</v>
      </c>
      <c r="K160" s="43">
        <f>VLOOKUP($A160,LNST!$A$3:$Q$1635,12,FALSE)/1000000000</f>
        <v>0</v>
      </c>
      <c r="L160" s="45" t="e">
        <f>VLOOKUP($A160,'Doanh thu'!$A$3:$Q$2000,14,FALSE)</f>
        <v>#DIV/0!</v>
      </c>
      <c r="M160" s="45" t="e">
        <f>VLOOKUP($A160,'Doanh thu'!$A$3:$Q$2000,15,FALSE)</f>
        <v>#DIV/0!</v>
      </c>
      <c r="N160" s="45" t="e">
        <f>VLOOKUP($A160,'Doanh thu'!$A$3:$Q$2000,16,FALSE)</f>
        <v>#DIV/0!</v>
      </c>
      <c r="O160" s="45" t="e">
        <f>VLOOKUP($A160,'Doanh thu'!$A$3:$Q$2000,17,FALSE)</f>
        <v>#DIV/0!</v>
      </c>
      <c r="P160" s="45" t="e">
        <f>VLOOKUP($A160,LNST!$A$3:$R$1635,14,FALSE)</f>
        <v>#DIV/0!</v>
      </c>
      <c r="Q160" s="45" t="e">
        <f>VLOOKUP($A160,LNST!$A$3:$R$1635,15,FALSE)</f>
        <v>#DIV/0!</v>
      </c>
      <c r="R160" s="45" t="e">
        <f>VLOOKUP($A160,LNST!$A$3:$R$1635,16,FALSE)</f>
        <v>#DIV/0!</v>
      </c>
      <c r="S160" s="45" t="e">
        <f>VLOOKUP($A160,LNST!$A$3:$R$1635,17,FALSE)</f>
        <v>#DIV/0!</v>
      </c>
      <c r="T160" s="45" t="e">
        <f>VLOOKUP($A160,LNG!$A$2:$H$1999,4,FALSE)/(D160*10^9)</f>
        <v>#DIV/0!</v>
      </c>
      <c r="U160" s="45" t="e">
        <f>VLOOKUP($A160,LNG!$A$2:$H$1999,5,FALSE)/(E160*10^9)</f>
        <v>#DIV/0!</v>
      </c>
      <c r="V160" s="45" t="e">
        <f>VLOOKUP($A160,LNG!$A$2:$H$1999,6,FALSE)/(F160*10^9)</f>
        <v>#DIV/0!</v>
      </c>
      <c r="W160" s="45" t="e">
        <f>VLOOKUP($A160,LNG!$A$2:$H$1999,7,FALSE)/(G160*10^9)</f>
        <v>#DIV/0!</v>
      </c>
      <c r="X160" s="45" t="e">
        <f>VLOOKUP($A160,'LNST năm'!$A$2:$I$2000,8,FALSE)</f>
        <v>#DIV/0!</v>
      </c>
      <c r="Y160" s="45" t="e">
        <f>VLOOKUP($A160,'LNST năm'!$A$2:$I$2000,9,FALSE)</f>
        <v>#DIV/0!</v>
      </c>
      <c r="Z160" s="46" t="e">
        <f>VLOOKUP($A160,LNG!$A$2:$H$1999,9,FALSE)</f>
        <v>#REF!</v>
      </c>
      <c r="AA160" s="162" t="e">
        <f>VLOOKUP($A160,'GIÁ CP'!$A$2:$D$2000,4,FALSE)/Z160</f>
        <v>#N/A</v>
      </c>
    </row>
    <row r="161" spans="1:27" hidden="1">
      <c r="A161" s="18" t="s">
        <v>1134</v>
      </c>
      <c r="B161" s="18" t="s">
        <v>2701</v>
      </c>
      <c r="C161" s="154" t="str">
        <f>VLOOKUP(A161,'GIÁ CP'!$K$2:$M$2000,3,FALSE)</f>
        <v xml:space="preserve">Kho bãi, hậu cần và bảo dưỡng </v>
      </c>
      <c r="D161" s="43">
        <f>VLOOKUP($A161,'Doanh thu'!$A$3:$Q$2000,9,FALSE)/1000000000</f>
        <v>0</v>
      </c>
      <c r="E161" s="43">
        <f>VLOOKUP($A161,'Doanh thu'!$A$3:$Q$2000,10,FALSE)/1000000000</f>
        <v>0</v>
      </c>
      <c r="F161" s="43">
        <f>VLOOKUP($A161,'Doanh thu'!$A$3:$Q$2000,11,FALSE)/1000000000</f>
        <v>0</v>
      </c>
      <c r="G161" s="43">
        <f>VLOOKUP($A161,'Doanh thu'!$A$3:$Q$2000,12,FALSE)/1000000000</f>
        <v>0</v>
      </c>
      <c r="H161" s="43">
        <f>VLOOKUP($A161,LNST!$A$3:$Q$1635,9,FALSE)/1000000000</f>
        <v>0</v>
      </c>
      <c r="I161" s="43">
        <f>VLOOKUP($A161,LNST!$A$3:$Q$1635,10,FALSE)/1000000000</f>
        <v>0</v>
      </c>
      <c r="J161" s="43">
        <f>VLOOKUP($A161,LNST!$A$3:$Q$1635,11,FALSE)/1000000000</f>
        <v>0</v>
      </c>
      <c r="K161" s="43">
        <f>VLOOKUP($A161,LNST!$A$3:$Q$1635,12,FALSE)/1000000000</f>
        <v>0</v>
      </c>
      <c r="L161" s="45" t="e">
        <f>VLOOKUP($A161,'Doanh thu'!$A$3:$Q$2000,14,FALSE)</f>
        <v>#DIV/0!</v>
      </c>
      <c r="M161" s="45" t="e">
        <f>VLOOKUP($A161,'Doanh thu'!$A$3:$Q$2000,15,FALSE)</f>
        <v>#DIV/0!</v>
      </c>
      <c r="N161" s="45" t="e">
        <f>VLOOKUP($A161,'Doanh thu'!$A$3:$Q$2000,16,FALSE)</f>
        <v>#DIV/0!</v>
      </c>
      <c r="O161" s="45" t="e">
        <f>VLOOKUP($A161,'Doanh thu'!$A$3:$Q$2000,17,FALSE)</f>
        <v>#DIV/0!</v>
      </c>
      <c r="P161" s="45" t="e">
        <f>VLOOKUP($A161,LNST!$A$3:$R$1635,14,FALSE)</f>
        <v>#DIV/0!</v>
      </c>
      <c r="Q161" s="45" t="e">
        <f>VLOOKUP($A161,LNST!$A$3:$R$1635,15,FALSE)</f>
        <v>#DIV/0!</v>
      </c>
      <c r="R161" s="45" t="e">
        <f>VLOOKUP($A161,LNST!$A$3:$R$1635,16,FALSE)</f>
        <v>#DIV/0!</v>
      </c>
      <c r="S161" s="45" t="e">
        <f>VLOOKUP($A161,LNST!$A$3:$R$1635,17,FALSE)</f>
        <v>#DIV/0!</v>
      </c>
      <c r="T161" s="45" t="e">
        <f>VLOOKUP($A161,LNG!$A$2:$H$1999,4,FALSE)/(D161*10^9)</f>
        <v>#DIV/0!</v>
      </c>
      <c r="U161" s="45" t="e">
        <f>VLOOKUP($A161,LNG!$A$2:$H$1999,5,FALSE)/(E161*10^9)</f>
        <v>#DIV/0!</v>
      </c>
      <c r="V161" s="45" t="e">
        <f>VLOOKUP($A161,LNG!$A$2:$H$1999,6,FALSE)/(F161*10^9)</f>
        <v>#DIV/0!</v>
      </c>
      <c r="W161" s="45" t="e">
        <f>VLOOKUP($A161,LNG!$A$2:$H$1999,7,FALSE)/(G161*10^9)</f>
        <v>#DIV/0!</v>
      </c>
      <c r="X161" s="45">
        <f>VLOOKUP($A161,'LNST năm'!$A$2:$I$2000,8,FALSE)</f>
        <v>-1</v>
      </c>
      <c r="Y161" s="45">
        <f>VLOOKUP($A161,'LNST năm'!$A$2:$I$2000,9,FALSE)</f>
        <v>-1</v>
      </c>
      <c r="Z161" s="46" t="e">
        <f>VLOOKUP($A161,LNG!$A$2:$H$1999,9,FALSE)</f>
        <v>#REF!</v>
      </c>
      <c r="AA161" s="162" t="e">
        <f>VLOOKUP($A161,'GIÁ CP'!$A$2:$D$2000,4,FALSE)/Z161</f>
        <v>#REF!</v>
      </c>
    </row>
    <row r="162" spans="1:27" hidden="1">
      <c r="A162" s="18" t="s">
        <v>1135</v>
      </c>
      <c r="B162" s="18" t="s">
        <v>2703</v>
      </c>
      <c r="C162" s="154" t="str">
        <f>VLOOKUP(A162,'GIÁ CP'!$K$2:$M$2000,3,FALSE)</f>
        <v xml:space="preserve">Xây dựng </v>
      </c>
      <c r="D162" s="43">
        <f>VLOOKUP($A162,'Doanh thu'!$A$3:$Q$2000,9,FALSE)/1000000000</f>
        <v>0</v>
      </c>
      <c r="E162" s="43">
        <f>VLOOKUP($A162,'Doanh thu'!$A$3:$Q$2000,10,FALSE)/1000000000</f>
        <v>0</v>
      </c>
      <c r="F162" s="43">
        <f>VLOOKUP($A162,'Doanh thu'!$A$3:$Q$2000,11,FALSE)/1000000000</f>
        <v>0</v>
      </c>
      <c r="G162" s="43">
        <f>VLOOKUP($A162,'Doanh thu'!$A$3:$Q$2000,12,FALSE)/1000000000</f>
        <v>0</v>
      </c>
      <c r="H162" s="43">
        <f>VLOOKUP($A162,LNST!$A$3:$Q$1635,9,FALSE)/1000000000</f>
        <v>0</v>
      </c>
      <c r="I162" s="43">
        <f>VLOOKUP($A162,LNST!$A$3:$Q$1635,10,FALSE)/1000000000</f>
        <v>0</v>
      </c>
      <c r="J162" s="43">
        <f>VLOOKUP($A162,LNST!$A$3:$Q$1635,11,FALSE)/1000000000</f>
        <v>0</v>
      </c>
      <c r="K162" s="43">
        <f>VLOOKUP($A162,LNST!$A$3:$Q$1635,12,FALSE)/1000000000</f>
        <v>0</v>
      </c>
      <c r="L162" s="45" t="e">
        <f>VLOOKUP($A162,'Doanh thu'!$A$3:$Q$2000,14,FALSE)</f>
        <v>#DIV/0!</v>
      </c>
      <c r="M162" s="45" t="e">
        <f>VLOOKUP($A162,'Doanh thu'!$A$3:$Q$2000,15,FALSE)</f>
        <v>#DIV/0!</v>
      </c>
      <c r="N162" s="45" t="e">
        <f>VLOOKUP($A162,'Doanh thu'!$A$3:$Q$2000,16,FALSE)</f>
        <v>#DIV/0!</v>
      </c>
      <c r="O162" s="45" t="e">
        <f>VLOOKUP($A162,'Doanh thu'!$A$3:$Q$2000,17,FALSE)</f>
        <v>#DIV/0!</v>
      </c>
      <c r="P162" s="45" t="e">
        <f>VLOOKUP($A162,LNST!$A$3:$R$1635,14,FALSE)</f>
        <v>#DIV/0!</v>
      </c>
      <c r="Q162" s="45" t="e">
        <f>VLOOKUP($A162,LNST!$A$3:$R$1635,15,FALSE)</f>
        <v>#DIV/0!</v>
      </c>
      <c r="R162" s="45" t="e">
        <f>VLOOKUP($A162,LNST!$A$3:$R$1635,16,FALSE)</f>
        <v>#DIV/0!</v>
      </c>
      <c r="S162" s="45" t="e">
        <f>VLOOKUP($A162,LNST!$A$3:$R$1635,17,FALSE)</f>
        <v>#DIV/0!</v>
      </c>
      <c r="T162" s="45" t="e">
        <f>VLOOKUP($A162,LNG!$A$2:$H$1999,4,FALSE)/(D162*10^9)</f>
        <v>#DIV/0!</v>
      </c>
      <c r="U162" s="45" t="e">
        <f>VLOOKUP($A162,LNG!$A$2:$H$1999,5,FALSE)/(E162*10^9)</f>
        <v>#DIV/0!</v>
      </c>
      <c r="V162" s="45" t="e">
        <f>VLOOKUP($A162,LNG!$A$2:$H$1999,6,FALSE)/(F162*10^9)</f>
        <v>#DIV/0!</v>
      </c>
      <c r="W162" s="45" t="e">
        <f>VLOOKUP($A162,LNG!$A$2:$H$1999,7,FALSE)/(G162*10^9)</f>
        <v>#DIV/0!</v>
      </c>
      <c r="X162" s="45">
        <f>VLOOKUP($A162,'LNST năm'!$A$2:$I$2000,8,FALSE)</f>
        <v>-1</v>
      </c>
      <c r="Y162" s="45">
        <f>VLOOKUP($A162,'LNST năm'!$A$2:$I$2000,9,FALSE)</f>
        <v>-1</v>
      </c>
      <c r="Z162" s="46" t="e">
        <f>VLOOKUP($A162,LNG!$A$2:$H$1999,9,FALSE)</f>
        <v>#REF!</v>
      </c>
      <c r="AA162" s="162" t="e">
        <f>VLOOKUP($A162,'GIÁ CP'!$A$2:$D$2000,4,FALSE)/Z162</f>
        <v>#REF!</v>
      </c>
    </row>
    <row r="163" spans="1:27" hidden="1">
      <c r="A163" s="18" t="s">
        <v>2708</v>
      </c>
      <c r="B163" s="18" t="s">
        <v>2709</v>
      </c>
      <c r="C163" s="154" t="str">
        <f>VLOOKUP(A163,'GIÁ CP'!$K$2:$M$2000,3,FALSE)</f>
        <v xml:space="preserve">Xây dựng </v>
      </c>
      <c r="D163" s="43" t="e">
        <f>VLOOKUP($A163,'Doanh thu'!$A$3:$Q$2000,9,FALSE)/1000000000</f>
        <v>#N/A</v>
      </c>
      <c r="E163" s="43" t="e">
        <f>VLOOKUP($A163,'Doanh thu'!$A$3:$Q$2000,10,FALSE)/1000000000</f>
        <v>#N/A</v>
      </c>
      <c r="F163" s="43" t="e">
        <f>VLOOKUP($A163,'Doanh thu'!$A$3:$Q$2000,11,FALSE)/1000000000</f>
        <v>#N/A</v>
      </c>
      <c r="G163" s="43" t="e">
        <f>VLOOKUP($A163,'Doanh thu'!$A$3:$Q$2000,12,FALSE)/1000000000</f>
        <v>#N/A</v>
      </c>
      <c r="H163" s="43" t="e">
        <f>VLOOKUP($A163,LNST!$A$3:$Q$1635,9,FALSE)/1000000000</f>
        <v>#N/A</v>
      </c>
      <c r="I163" s="43" t="e">
        <f>VLOOKUP($A163,LNST!$A$3:$Q$1635,10,FALSE)/1000000000</f>
        <v>#N/A</v>
      </c>
      <c r="J163" s="43" t="e">
        <f>VLOOKUP($A163,LNST!$A$3:$Q$1635,11,FALSE)/1000000000</f>
        <v>#N/A</v>
      </c>
      <c r="K163" s="43" t="e">
        <f>VLOOKUP($A163,LNST!$A$3:$Q$1635,12,FALSE)/1000000000</f>
        <v>#N/A</v>
      </c>
      <c r="L163" s="45" t="e">
        <f>VLOOKUP($A163,'Doanh thu'!$A$3:$Q$2000,14,FALSE)</f>
        <v>#N/A</v>
      </c>
      <c r="M163" s="45" t="e">
        <f>VLOOKUP($A163,'Doanh thu'!$A$3:$Q$2000,15,FALSE)</f>
        <v>#N/A</v>
      </c>
      <c r="N163" s="45" t="e">
        <f>VLOOKUP($A163,'Doanh thu'!$A$3:$Q$2000,16,FALSE)</f>
        <v>#N/A</v>
      </c>
      <c r="O163" s="45" t="e">
        <f>VLOOKUP($A163,'Doanh thu'!$A$3:$Q$2000,17,FALSE)</f>
        <v>#N/A</v>
      </c>
      <c r="P163" s="45" t="e">
        <f>VLOOKUP($A163,LNST!$A$3:$R$1635,14,FALSE)</f>
        <v>#N/A</v>
      </c>
      <c r="Q163" s="45" t="e">
        <f>VLOOKUP($A163,LNST!$A$3:$R$1635,15,FALSE)</f>
        <v>#N/A</v>
      </c>
      <c r="R163" s="45" t="e">
        <f>VLOOKUP($A163,LNST!$A$3:$R$1635,16,FALSE)</f>
        <v>#N/A</v>
      </c>
      <c r="S163" s="45" t="e">
        <f>VLOOKUP($A163,LNST!$A$3:$R$1635,17,FALSE)</f>
        <v>#N/A</v>
      </c>
      <c r="T163" s="45" t="e">
        <f>VLOOKUP($A163,LNG!$A$2:$H$1999,4,FALSE)/(D163*10^9)</f>
        <v>#N/A</v>
      </c>
      <c r="U163" s="45" t="e">
        <f>VLOOKUP($A163,LNG!$A$2:$H$1999,5,FALSE)/(E163*10^9)</f>
        <v>#N/A</v>
      </c>
      <c r="V163" s="45" t="e">
        <f>VLOOKUP($A163,LNG!$A$2:$H$1999,6,FALSE)/(F163*10^9)</f>
        <v>#N/A</v>
      </c>
      <c r="W163" s="45" t="e">
        <f>VLOOKUP($A163,LNG!$A$2:$H$1999,7,FALSE)/(G163*10^9)</f>
        <v>#N/A</v>
      </c>
      <c r="X163" s="45" t="e">
        <f>VLOOKUP($A163,'LNST năm'!$A$2:$I$2000,8,FALSE)</f>
        <v>#N/A</v>
      </c>
      <c r="Y163" s="45" t="e">
        <f>VLOOKUP($A163,'LNST năm'!$A$2:$I$2000,9,FALSE)</f>
        <v>#N/A</v>
      </c>
      <c r="Z163" s="46" t="e">
        <f>VLOOKUP($A163,LNG!$A$2:$H$1999,9,FALSE)</f>
        <v>#N/A</v>
      </c>
      <c r="AA163" s="162" t="e">
        <f>VLOOKUP($A163,'GIÁ CP'!$A$2:$D$2000,4,FALSE)/Z163</f>
        <v>#N/A</v>
      </c>
    </row>
    <row r="164" spans="1:27" hidden="1">
      <c r="A164" s="18" t="s">
        <v>1137</v>
      </c>
      <c r="B164" s="18" t="s">
        <v>3676</v>
      </c>
      <c r="C164" s="154" t="str">
        <f>VLOOKUP(A164,'GIÁ CP'!$K$2:$M$2000,3,FALSE)</f>
        <v xml:space="preserve">Khách sạn </v>
      </c>
      <c r="D164" s="43">
        <f>VLOOKUP($A164,'Doanh thu'!$A$3:$Q$2000,9,FALSE)/1000000000</f>
        <v>0</v>
      </c>
      <c r="E164" s="43">
        <f>VLOOKUP($A164,'Doanh thu'!$A$3:$Q$2000,10,FALSE)/1000000000</f>
        <v>0</v>
      </c>
      <c r="F164" s="43">
        <f>VLOOKUP($A164,'Doanh thu'!$A$3:$Q$2000,11,FALSE)/1000000000</f>
        <v>0</v>
      </c>
      <c r="G164" s="43">
        <f>VLOOKUP($A164,'Doanh thu'!$A$3:$Q$2000,12,FALSE)/1000000000</f>
        <v>0</v>
      </c>
      <c r="H164" s="43">
        <f>VLOOKUP($A164,LNST!$A$3:$Q$1635,9,FALSE)/1000000000</f>
        <v>0</v>
      </c>
      <c r="I164" s="43">
        <f>VLOOKUP($A164,LNST!$A$3:$Q$1635,10,FALSE)/1000000000</f>
        <v>0</v>
      </c>
      <c r="J164" s="43">
        <f>VLOOKUP($A164,LNST!$A$3:$Q$1635,11,FALSE)/1000000000</f>
        <v>0</v>
      </c>
      <c r="K164" s="43">
        <f>VLOOKUP($A164,LNST!$A$3:$Q$1635,12,FALSE)/1000000000</f>
        <v>0</v>
      </c>
      <c r="L164" s="45" t="e">
        <f>VLOOKUP($A164,'Doanh thu'!$A$3:$Q$2000,14,FALSE)</f>
        <v>#DIV/0!</v>
      </c>
      <c r="M164" s="45" t="e">
        <f>VLOOKUP($A164,'Doanh thu'!$A$3:$Q$2000,15,FALSE)</f>
        <v>#DIV/0!</v>
      </c>
      <c r="N164" s="45" t="e">
        <f>VLOOKUP($A164,'Doanh thu'!$A$3:$Q$2000,16,FALSE)</f>
        <v>#DIV/0!</v>
      </c>
      <c r="O164" s="45" t="e">
        <f>VLOOKUP($A164,'Doanh thu'!$A$3:$Q$2000,17,FALSE)</f>
        <v>#DIV/0!</v>
      </c>
      <c r="P164" s="45" t="e">
        <f>VLOOKUP($A164,LNST!$A$3:$R$1635,14,FALSE)</f>
        <v>#DIV/0!</v>
      </c>
      <c r="Q164" s="45" t="e">
        <f>VLOOKUP($A164,LNST!$A$3:$R$1635,15,FALSE)</f>
        <v>#DIV/0!</v>
      </c>
      <c r="R164" s="45" t="e">
        <f>VLOOKUP($A164,LNST!$A$3:$R$1635,16,FALSE)</f>
        <v>#DIV/0!</v>
      </c>
      <c r="S164" s="45" t="e">
        <f>VLOOKUP($A164,LNST!$A$3:$R$1635,17,FALSE)</f>
        <v>#DIV/0!</v>
      </c>
      <c r="T164" s="45" t="e">
        <f>VLOOKUP($A164,LNG!$A$2:$H$1999,4,FALSE)/(D164*10^9)</f>
        <v>#DIV/0!</v>
      </c>
      <c r="U164" s="45" t="e">
        <f>VLOOKUP($A164,LNG!$A$2:$H$1999,5,FALSE)/(E164*10^9)</f>
        <v>#DIV/0!</v>
      </c>
      <c r="V164" s="45" t="e">
        <f>VLOOKUP($A164,LNG!$A$2:$H$1999,6,FALSE)/(F164*10^9)</f>
        <v>#DIV/0!</v>
      </c>
      <c r="W164" s="45" t="e">
        <f>VLOOKUP($A164,LNG!$A$2:$H$1999,7,FALSE)/(G164*10^9)</f>
        <v>#DIV/0!</v>
      </c>
      <c r="X164" s="45">
        <f>VLOOKUP($A164,'LNST năm'!$A$2:$I$2000,8,FALSE)</f>
        <v>1</v>
      </c>
      <c r="Y164" s="45">
        <f>VLOOKUP($A164,'LNST năm'!$A$2:$I$2000,9,FALSE)</f>
        <v>-1</v>
      </c>
      <c r="Z164" s="46" t="e">
        <f>VLOOKUP($A164,LNG!$A$2:$H$1999,9,FALSE)</f>
        <v>#REF!</v>
      </c>
      <c r="AA164" s="162" t="e">
        <f>VLOOKUP($A164,'GIÁ CP'!$A$2:$D$2000,4,FALSE)/Z164</f>
        <v>#REF!</v>
      </c>
    </row>
    <row r="165" spans="1:27" hidden="1">
      <c r="A165" s="18" t="s">
        <v>1774</v>
      </c>
      <c r="B165" s="18" t="s">
        <v>1775</v>
      </c>
      <c r="C165" s="154" t="str">
        <f>VLOOKUP(A165,'GIÁ CP'!$K$2:$M$2000,3,FALSE)</f>
        <v xml:space="preserve">Quỹ đầu tư </v>
      </c>
      <c r="D165" s="43">
        <f>VLOOKUP($A165,'Doanh thu'!$A$3:$Q$2000,9,FALSE)/1000000000</f>
        <v>0</v>
      </c>
      <c r="E165" s="43">
        <f>VLOOKUP($A165,'Doanh thu'!$A$3:$Q$2000,10,FALSE)/1000000000</f>
        <v>0</v>
      </c>
      <c r="F165" s="43">
        <f>VLOOKUP($A165,'Doanh thu'!$A$3:$Q$2000,11,FALSE)/1000000000</f>
        <v>0</v>
      </c>
      <c r="G165" s="43">
        <f>VLOOKUP($A165,'Doanh thu'!$A$3:$Q$2000,12,FALSE)/1000000000</f>
        <v>0</v>
      </c>
      <c r="H165" s="43">
        <f>VLOOKUP($A165,LNST!$A$3:$Q$1635,9,FALSE)/1000000000</f>
        <v>0</v>
      </c>
      <c r="I165" s="43">
        <f>VLOOKUP($A165,LNST!$A$3:$Q$1635,10,FALSE)/1000000000</f>
        <v>0</v>
      </c>
      <c r="J165" s="43">
        <f>VLOOKUP($A165,LNST!$A$3:$Q$1635,11,FALSE)/1000000000</f>
        <v>0</v>
      </c>
      <c r="K165" s="43">
        <f>VLOOKUP($A165,LNST!$A$3:$Q$1635,12,FALSE)/1000000000</f>
        <v>0</v>
      </c>
      <c r="L165" s="45" t="e">
        <f>VLOOKUP($A165,'Doanh thu'!$A$3:$Q$2000,14,FALSE)</f>
        <v>#DIV/0!</v>
      </c>
      <c r="M165" s="45" t="e">
        <f>VLOOKUP($A165,'Doanh thu'!$A$3:$Q$2000,15,FALSE)</f>
        <v>#DIV/0!</v>
      </c>
      <c r="N165" s="45" t="e">
        <f>VLOOKUP($A165,'Doanh thu'!$A$3:$Q$2000,16,FALSE)</f>
        <v>#DIV/0!</v>
      </c>
      <c r="O165" s="45" t="e">
        <f>VLOOKUP($A165,'Doanh thu'!$A$3:$Q$2000,17,FALSE)</f>
        <v>#DIV/0!</v>
      </c>
      <c r="P165" s="45" t="e">
        <f>VLOOKUP($A165,LNST!$A$3:$R$1635,14,FALSE)</f>
        <v>#DIV/0!</v>
      </c>
      <c r="Q165" s="45" t="e">
        <f>VLOOKUP($A165,LNST!$A$3:$R$1635,15,FALSE)</f>
        <v>#DIV/0!</v>
      </c>
      <c r="R165" s="45" t="e">
        <f>VLOOKUP($A165,LNST!$A$3:$R$1635,16,FALSE)</f>
        <v>#DIV/0!</v>
      </c>
      <c r="S165" s="45" t="e">
        <f>VLOOKUP($A165,LNST!$A$3:$R$1635,17,FALSE)</f>
        <v>#DIV/0!</v>
      </c>
      <c r="T165" s="45" t="e">
        <f>VLOOKUP($A165,LNG!$A$2:$H$1999,4,FALSE)/(D165*10^9)</f>
        <v>#DIV/0!</v>
      </c>
      <c r="U165" s="45" t="e">
        <f>VLOOKUP($A165,LNG!$A$2:$H$1999,5,FALSE)/(E165*10^9)</f>
        <v>#DIV/0!</v>
      </c>
      <c r="V165" s="45" t="e">
        <f>VLOOKUP($A165,LNG!$A$2:$H$1999,6,FALSE)/(F165*10^9)</f>
        <v>#DIV/0!</v>
      </c>
      <c r="W165" s="45" t="e">
        <f>VLOOKUP($A165,LNG!$A$2:$H$1999,7,FALSE)/(G165*10^9)</f>
        <v>#DIV/0!</v>
      </c>
      <c r="X165" s="45" t="e">
        <f>VLOOKUP($A165,'LNST năm'!$A$2:$I$2000,8,FALSE)</f>
        <v>#DIV/0!</v>
      </c>
      <c r="Y165" s="45" t="e">
        <f>VLOOKUP($A165,'LNST năm'!$A$2:$I$2000,9,FALSE)</f>
        <v>#DIV/0!</v>
      </c>
      <c r="Z165" s="46" t="e">
        <f>VLOOKUP($A165,LNG!$A$2:$H$1999,9,FALSE)</f>
        <v>#REF!</v>
      </c>
      <c r="AA165" s="162" t="e">
        <f>VLOOKUP($A165,'GIÁ CP'!$A$2:$D$2000,4,FALSE)/Z165</f>
        <v>#N/A</v>
      </c>
    </row>
    <row r="166" spans="1:27" hidden="1">
      <c r="A166" s="18" t="s">
        <v>1746</v>
      </c>
      <c r="B166" s="18" t="s">
        <v>3677</v>
      </c>
      <c r="C166" s="154" t="str">
        <f>VLOOKUP(A166,'GIÁ CP'!$K$2:$M$2000,3,FALSE)</f>
        <v xml:space="preserve">Quỹ đầu tư </v>
      </c>
      <c r="D166" s="43">
        <f>VLOOKUP($A166,'Doanh thu'!$A$3:$Q$2000,9,FALSE)/1000000000</f>
        <v>0</v>
      </c>
      <c r="E166" s="43">
        <f>VLOOKUP($A166,'Doanh thu'!$A$3:$Q$2000,10,FALSE)/1000000000</f>
        <v>0</v>
      </c>
      <c r="F166" s="43">
        <f>VLOOKUP($A166,'Doanh thu'!$A$3:$Q$2000,11,FALSE)/1000000000</f>
        <v>0</v>
      </c>
      <c r="G166" s="43">
        <f>VLOOKUP($A166,'Doanh thu'!$A$3:$Q$2000,12,FALSE)/1000000000</f>
        <v>0</v>
      </c>
      <c r="H166" s="43">
        <f>VLOOKUP($A166,LNST!$A$3:$Q$1635,9,FALSE)/1000000000</f>
        <v>0</v>
      </c>
      <c r="I166" s="43">
        <f>VLOOKUP($A166,LNST!$A$3:$Q$1635,10,FALSE)/1000000000</f>
        <v>0</v>
      </c>
      <c r="J166" s="43">
        <f>VLOOKUP($A166,LNST!$A$3:$Q$1635,11,FALSE)/1000000000</f>
        <v>0</v>
      </c>
      <c r="K166" s="43">
        <f>VLOOKUP($A166,LNST!$A$3:$Q$1635,12,FALSE)/1000000000</f>
        <v>0</v>
      </c>
      <c r="L166" s="45" t="e">
        <f>VLOOKUP($A166,'Doanh thu'!$A$3:$Q$2000,14,FALSE)</f>
        <v>#DIV/0!</v>
      </c>
      <c r="M166" s="45" t="e">
        <f>VLOOKUP($A166,'Doanh thu'!$A$3:$Q$2000,15,FALSE)</f>
        <v>#DIV/0!</v>
      </c>
      <c r="N166" s="45" t="e">
        <f>VLOOKUP($A166,'Doanh thu'!$A$3:$Q$2000,16,FALSE)</f>
        <v>#DIV/0!</v>
      </c>
      <c r="O166" s="45" t="e">
        <f>VLOOKUP($A166,'Doanh thu'!$A$3:$Q$2000,17,FALSE)</f>
        <v>#DIV/0!</v>
      </c>
      <c r="P166" s="45" t="e">
        <f>VLOOKUP($A166,LNST!$A$3:$R$1635,14,FALSE)</f>
        <v>#DIV/0!</v>
      </c>
      <c r="Q166" s="45" t="e">
        <f>VLOOKUP($A166,LNST!$A$3:$R$1635,15,FALSE)</f>
        <v>#DIV/0!</v>
      </c>
      <c r="R166" s="45" t="e">
        <f>VLOOKUP($A166,LNST!$A$3:$R$1635,16,FALSE)</f>
        <v>#DIV/0!</v>
      </c>
      <c r="S166" s="45" t="e">
        <f>VLOOKUP($A166,LNST!$A$3:$R$1635,17,FALSE)</f>
        <v>#DIV/0!</v>
      </c>
      <c r="T166" s="45" t="e">
        <f>VLOOKUP($A166,LNG!$A$2:$H$1999,4,FALSE)/(D166*10^9)</f>
        <v>#DIV/0!</v>
      </c>
      <c r="U166" s="45" t="e">
        <f>VLOOKUP($A166,LNG!$A$2:$H$1999,5,FALSE)/(E166*10^9)</f>
        <v>#DIV/0!</v>
      </c>
      <c r="V166" s="45" t="e">
        <f>VLOOKUP($A166,LNG!$A$2:$H$1999,6,FALSE)/(F166*10^9)</f>
        <v>#DIV/0!</v>
      </c>
      <c r="W166" s="45" t="e">
        <f>VLOOKUP($A166,LNG!$A$2:$H$1999,7,FALSE)/(G166*10^9)</f>
        <v>#DIV/0!</v>
      </c>
      <c r="X166" s="45" t="e">
        <f>VLOOKUP($A166,'LNST năm'!$A$2:$I$2000,8,FALSE)</f>
        <v>#DIV/0!</v>
      </c>
      <c r="Y166" s="45" t="e">
        <f>VLOOKUP($A166,'LNST năm'!$A$2:$I$2000,9,FALSE)</f>
        <v>#DIV/0!</v>
      </c>
      <c r="Z166" s="46" t="e">
        <f>VLOOKUP($A166,LNG!$A$2:$H$1999,9,FALSE)</f>
        <v>#REF!</v>
      </c>
      <c r="AA166" s="162" t="e">
        <f>VLOOKUP($A166,'GIÁ CP'!$A$2:$D$2000,4,FALSE)/Z166</f>
        <v>#N/A</v>
      </c>
    </row>
    <row r="167" spans="1:27" hidden="1">
      <c r="A167" s="18" t="s">
        <v>1617</v>
      </c>
      <c r="B167" s="18" t="s">
        <v>2135</v>
      </c>
      <c r="C167" s="154" t="e">
        <f>VLOOKUP(A167,'GIÁ CP'!$K$2:$M$2000,3,FALSE)</f>
        <v>#N/A</v>
      </c>
      <c r="D167" s="43" t="e">
        <f>VLOOKUP($A167,'Doanh thu'!$A$3:$Q$2000,9,FALSE)/1000000000</f>
        <v>#N/A</v>
      </c>
      <c r="E167" s="43" t="e">
        <f>VLOOKUP($A167,'Doanh thu'!$A$3:$Q$2000,10,FALSE)/1000000000</f>
        <v>#N/A</v>
      </c>
      <c r="F167" s="43" t="e">
        <f>VLOOKUP($A167,'Doanh thu'!$A$3:$Q$2000,11,FALSE)/1000000000</f>
        <v>#N/A</v>
      </c>
      <c r="G167" s="43" t="e">
        <f>VLOOKUP($A167,'Doanh thu'!$A$3:$Q$2000,12,FALSE)/1000000000</f>
        <v>#N/A</v>
      </c>
      <c r="H167" s="43" t="e">
        <f>VLOOKUP($A167,LNST!$A$3:$Q$1635,9,FALSE)/1000000000</f>
        <v>#N/A</v>
      </c>
      <c r="I167" s="43" t="e">
        <f>VLOOKUP($A167,LNST!$A$3:$Q$1635,10,FALSE)/1000000000</f>
        <v>#N/A</v>
      </c>
      <c r="J167" s="43" t="e">
        <f>VLOOKUP($A167,LNST!$A$3:$Q$1635,11,FALSE)/1000000000</f>
        <v>#N/A</v>
      </c>
      <c r="K167" s="43" t="e">
        <f>VLOOKUP($A167,LNST!$A$3:$Q$1635,12,FALSE)/1000000000</f>
        <v>#N/A</v>
      </c>
      <c r="L167" s="45" t="e">
        <f>VLOOKUP($A167,'Doanh thu'!$A$3:$Q$2000,14,FALSE)</f>
        <v>#N/A</v>
      </c>
      <c r="M167" s="45" t="e">
        <f>VLOOKUP($A167,'Doanh thu'!$A$3:$Q$2000,15,FALSE)</f>
        <v>#N/A</v>
      </c>
      <c r="N167" s="45" t="e">
        <f>VLOOKUP($A167,'Doanh thu'!$A$3:$Q$2000,16,FALSE)</f>
        <v>#N/A</v>
      </c>
      <c r="O167" s="45" t="e">
        <f>VLOOKUP($A167,'Doanh thu'!$A$3:$Q$2000,17,FALSE)</f>
        <v>#N/A</v>
      </c>
      <c r="P167" s="45" t="e">
        <f>VLOOKUP($A167,LNST!$A$3:$R$1635,14,FALSE)</f>
        <v>#N/A</v>
      </c>
      <c r="Q167" s="45" t="e">
        <f>VLOOKUP($A167,LNST!$A$3:$R$1635,15,FALSE)</f>
        <v>#N/A</v>
      </c>
      <c r="R167" s="45" t="e">
        <f>VLOOKUP($A167,LNST!$A$3:$R$1635,16,FALSE)</f>
        <v>#N/A</v>
      </c>
      <c r="S167" s="45" t="e">
        <f>VLOOKUP($A167,LNST!$A$3:$R$1635,17,FALSE)</f>
        <v>#N/A</v>
      </c>
      <c r="T167" s="45" t="e">
        <f>VLOOKUP($A167,LNG!$A$2:$H$1999,4,FALSE)/(D167*10^9)</f>
        <v>#N/A</v>
      </c>
      <c r="U167" s="45" t="e">
        <f>VLOOKUP($A167,LNG!$A$2:$H$1999,5,FALSE)/(E167*10^9)</f>
        <v>#N/A</v>
      </c>
      <c r="V167" s="45" t="e">
        <f>VLOOKUP($A167,LNG!$A$2:$H$1999,6,FALSE)/(F167*10^9)</f>
        <v>#N/A</v>
      </c>
      <c r="W167" s="45" t="e">
        <f>VLOOKUP($A167,LNG!$A$2:$H$1999,7,FALSE)/(G167*10^9)</f>
        <v>#N/A</v>
      </c>
      <c r="X167" s="45" t="e">
        <f>VLOOKUP($A167,'LNST năm'!$A$2:$I$2000,8,FALSE)</f>
        <v>#N/A</v>
      </c>
      <c r="Y167" s="45" t="e">
        <f>VLOOKUP($A167,'LNST năm'!$A$2:$I$2000,9,FALSE)</f>
        <v>#N/A</v>
      </c>
      <c r="Z167" s="46" t="e">
        <f>VLOOKUP($A167,LNG!$A$2:$H$1999,9,FALSE)</f>
        <v>#N/A</v>
      </c>
      <c r="AA167" s="162" t="e">
        <f>VLOOKUP($A167,'GIÁ CP'!$A$2:$D$2000,4,FALSE)/Z167</f>
        <v>#N/A</v>
      </c>
    </row>
    <row r="168" spans="1:27" hidden="1">
      <c r="A168" s="18" t="s">
        <v>1600</v>
      </c>
      <c r="B168" s="18" t="s">
        <v>2712</v>
      </c>
      <c r="C168" s="154" t="str">
        <f>VLOOKUP(A168,'GIÁ CP'!$K$2:$M$2000,3,FALSE)</f>
        <v xml:space="preserve">Xây dựng </v>
      </c>
      <c r="D168" s="43">
        <f>VLOOKUP($A168,'Doanh thu'!$A$3:$Q$2000,9,FALSE)/1000000000</f>
        <v>0</v>
      </c>
      <c r="E168" s="43">
        <f>VLOOKUP($A168,'Doanh thu'!$A$3:$Q$2000,10,FALSE)/1000000000</f>
        <v>0</v>
      </c>
      <c r="F168" s="43">
        <f>VLOOKUP($A168,'Doanh thu'!$A$3:$Q$2000,11,FALSE)/1000000000</f>
        <v>0</v>
      </c>
      <c r="G168" s="43">
        <f>VLOOKUP($A168,'Doanh thu'!$A$3:$Q$2000,12,FALSE)/1000000000</f>
        <v>0</v>
      </c>
      <c r="H168" s="43">
        <f>VLOOKUP($A168,LNST!$A$3:$Q$1635,9,FALSE)/1000000000</f>
        <v>0</v>
      </c>
      <c r="I168" s="43">
        <f>VLOOKUP($A168,LNST!$A$3:$Q$1635,10,FALSE)/1000000000</f>
        <v>0</v>
      </c>
      <c r="J168" s="43">
        <f>VLOOKUP($A168,LNST!$A$3:$Q$1635,11,FALSE)/1000000000</f>
        <v>0</v>
      </c>
      <c r="K168" s="43">
        <f>VLOOKUP($A168,LNST!$A$3:$Q$1635,12,FALSE)/1000000000</f>
        <v>0</v>
      </c>
      <c r="L168" s="45" t="e">
        <f>VLOOKUP($A168,'Doanh thu'!$A$3:$Q$2000,14,FALSE)</f>
        <v>#DIV/0!</v>
      </c>
      <c r="M168" s="45" t="e">
        <f>VLOOKUP($A168,'Doanh thu'!$A$3:$Q$2000,15,FALSE)</f>
        <v>#DIV/0!</v>
      </c>
      <c r="N168" s="45" t="e">
        <f>VLOOKUP($A168,'Doanh thu'!$A$3:$Q$2000,16,FALSE)</f>
        <v>#DIV/0!</v>
      </c>
      <c r="O168" s="45" t="e">
        <f>VLOOKUP($A168,'Doanh thu'!$A$3:$Q$2000,17,FALSE)</f>
        <v>#DIV/0!</v>
      </c>
      <c r="P168" s="45" t="e">
        <f>VLOOKUP($A168,LNST!$A$3:$R$1635,14,FALSE)</f>
        <v>#DIV/0!</v>
      </c>
      <c r="Q168" s="45" t="e">
        <f>VLOOKUP($A168,LNST!$A$3:$R$1635,15,FALSE)</f>
        <v>#DIV/0!</v>
      </c>
      <c r="R168" s="45" t="e">
        <f>VLOOKUP($A168,LNST!$A$3:$R$1635,16,FALSE)</f>
        <v>#DIV/0!</v>
      </c>
      <c r="S168" s="45" t="e">
        <f>VLOOKUP($A168,LNST!$A$3:$R$1635,17,FALSE)</f>
        <v>#DIV/0!</v>
      </c>
      <c r="T168" s="45" t="e">
        <f>VLOOKUP($A168,LNG!$A$2:$H$1999,4,FALSE)/(D168*10^9)</f>
        <v>#DIV/0!</v>
      </c>
      <c r="U168" s="45" t="e">
        <f>VLOOKUP($A168,LNG!$A$2:$H$1999,5,FALSE)/(E168*10^9)</f>
        <v>#DIV/0!</v>
      </c>
      <c r="V168" s="45" t="e">
        <f>VLOOKUP($A168,LNG!$A$2:$H$1999,6,FALSE)/(F168*10^9)</f>
        <v>#DIV/0!</v>
      </c>
      <c r="W168" s="45" t="e">
        <f>VLOOKUP($A168,LNG!$A$2:$H$1999,7,FALSE)/(G168*10^9)</f>
        <v>#DIV/0!</v>
      </c>
      <c r="X168" s="45">
        <f>VLOOKUP($A168,'LNST năm'!$A$2:$I$2000,8,FALSE)</f>
        <v>-1</v>
      </c>
      <c r="Y168" s="45">
        <f>VLOOKUP($A168,'LNST năm'!$A$2:$I$2000,9,FALSE)</f>
        <v>-1</v>
      </c>
      <c r="Z168" s="46" t="e">
        <f>VLOOKUP($A168,LNG!$A$2:$H$1999,9,FALSE)</f>
        <v>#REF!</v>
      </c>
      <c r="AA168" s="162" t="e">
        <f>VLOOKUP($A168,'GIÁ CP'!$A$2:$D$2000,4,FALSE)/Z168</f>
        <v>#REF!</v>
      </c>
    </row>
    <row r="169" spans="1:27" hidden="1">
      <c r="A169" s="18" t="s">
        <v>1139</v>
      </c>
      <c r="B169" s="18" t="s">
        <v>2714</v>
      </c>
      <c r="C169" s="154" t="str">
        <f>VLOOKUP(A169,'GIÁ CP'!$K$2:$M$2000,3,FALSE)</f>
        <v xml:space="preserve">Bất động sản </v>
      </c>
      <c r="D169" s="43">
        <f>VLOOKUP($A169,'Doanh thu'!$A$3:$Q$2000,9,FALSE)/1000000000</f>
        <v>0</v>
      </c>
      <c r="E169" s="43">
        <f>VLOOKUP($A169,'Doanh thu'!$A$3:$Q$2000,10,FALSE)/1000000000</f>
        <v>0</v>
      </c>
      <c r="F169" s="43">
        <f>VLOOKUP($A169,'Doanh thu'!$A$3:$Q$2000,11,FALSE)/1000000000</f>
        <v>0</v>
      </c>
      <c r="G169" s="43">
        <f>VLOOKUP($A169,'Doanh thu'!$A$3:$Q$2000,12,FALSE)/1000000000</f>
        <v>0</v>
      </c>
      <c r="H169" s="43">
        <f>VLOOKUP($A169,LNST!$A$3:$Q$1635,9,FALSE)/1000000000</f>
        <v>0</v>
      </c>
      <c r="I169" s="43">
        <f>VLOOKUP($A169,LNST!$A$3:$Q$1635,10,FALSE)/1000000000</f>
        <v>0</v>
      </c>
      <c r="J169" s="43">
        <f>VLOOKUP($A169,LNST!$A$3:$Q$1635,11,FALSE)/1000000000</f>
        <v>0</v>
      </c>
      <c r="K169" s="43">
        <f>VLOOKUP($A169,LNST!$A$3:$Q$1635,12,FALSE)/1000000000</f>
        <v>0</v>
      </c>
      <c r="L169" s="45" t="e">
        <f>VLOOKUP($A169,'Doanh thu'!$A$3:$Q$2000,14,FALSE)</f>
        <v>#DIV/0!</v>
      </c>
      <c r="M169" s="45" t="e">
        <f>VLOOKUP($A169,'Doanh thu'!$A$3:$Q$2000,15,FALSE)</f>
        <v>#DIV/0!</v>
      </c>
      <c r="N169" s="45" t="e">
        <f>VLOOKUP($A169,'Doanh thu'!$A$3:$Q$2000,16,FALSE)</f>
        <v>#DIV/0!</v>
      </c>
      <c r="O169" s="45" t="e">
        <f>VLOOKUP($A169,'Doanh thu'!$A$3:$Q$2000,17,FALSE)</f>
        <v>#DIV/0!</v>
      </c>
      <c r="P169" s="45" t="e">
        <f>VLOOKUP($A169,LNST!$A$3:$R$1635,14,FALSE)</f>
        <v>#DIV/0!</v>
      </c>
      <c r="Q169" s="45" t="e">
        <f>VLOOKUP($A169,LNST!$A$3:$R$1635,15,FALSE)</f>
        <v>#DIV/0!</v>
      </c>
      <c r="R169" s="45" t="e">
        <f>VLOOKUP($A169,LNST!$A$3:$R$1635,16,FALSE)</f>
        <v>#DIV/0!</v>
      </c>
      <c r="S169" s="45" t="e">
        <f>VLOOKUP($A169,LNST!$A$3:$R$1635,17,FALSE)</f>
        <v>#DIV/0!</v>
      </c>
      <c r="T169" s="45" t="e">
        <f>VLOOKUP($A169,LNG!$A$2:$H$1999,4,FALSE)/(D169*10^9)</f>
        <v>#DIV/0!</v>
      </c>
      <c r="U169" s="45" t="e">
        <f>VLOOKUP($A169,LNG!$A$2:$H$1999,5,FALSE)/(E169*10^9)</f>
        <v>#DIV/0!</v>
      </c>
      <c r="V169" s="45" t="e">
        <f>VLOOKUP($A169,LNG!$A$2:$H$1999,6,FALSE)/(F169*10^9)</f>
        <v>#DIV/0!</v>
      </c>
      <c r="W169" s="45" t="e">
        <f>VLOOKUP($A169,LNG!$A$2:$H$1999,7,FALSE)/(G169*10^9)</f>
        <v>#DIV/0!</v>
      </c>
      <c r="X169" s="45">
        <f>VLOOKUP($A169,'LNST năm'!$A$2:$I$2000,8,FALSE)</f>
        <v>-1</v>
      </c>
      <c r="Y169" s="45">
        <f>VLOOKUP($A169,'LNST năm'!$A$2:$I$2000,9,FALSE)</f>
        <v>0.25992104989487319</v>
      </c>
      <c r="Z169" s="46" t="e">
        <f>VLOOKUP($A169,LNG!$A$2:$H$1999,9,FALSE)</f>
        <v>#REF!</v>
      </c>
      <c r="AA169" s="162" t="e">
        <f>VLOOKUP($A169,'GIÁ CP'!$A$2:$D$2000,4,FALSE)/Z169</f>
        <v>#REF!</v>
      </c>
    </row>
    <row r="170" spans="1:27" hidden="1">
      <c r="A170" s="18" t="s">
        <v>1141</v>
      </c>
      <c r="B170" s="18" t="s">
        <v>2717</v>
      </c>
      <c r="C170" s="154" t="str">
        <f>VLOOKUP(A170,'GIÁ CP'!$K$2:$M$2000,3,FALSE)</f>
        <v xml:space="preserve">Thiết bị điện </v>
      </c>
      <c r="D170" s="43">
        <f>VLOOKUP($A170,'Doanh thu'!$A$3:$Q$2000,9,FALSE)/1000000000</f>
        <v>0</v>
      </c>
      <c r="E170" s="43">
        <f>VLOOKUP($A170,'Doanh thu'!$A$3:$Q$2000,10,FALSE)/1000000000</f>
        <v>0</v>
      </c>
      <c r="F170" s="43">
        <f>VLOOKUP($A170,'Doanh thu'!$A$3:$Q$2000,11,FALSE)/1000000000</f>
        <v>0</v>
      </c>
      <c r="G170" s="43">
        <f>VLOOKUP($A170,'Doanh thu'!$A$3:$Q$2000,12,FALSE)/1000000000</f>
        <v>0</v>
      </c>
      <c r="H170" s="43">
        <f>VLOOKUP($A170,LNST!$A$3:$Q$1635,9,FALSE)/1000000000</f>
        <v>0</v>
      </c>
      <c r="I170" s="43">
        <f>VLOOKUP($A170,LNST!$A$3:$Q$1635,10,FALSE)/1000000000</f>
        <v>0</v>
      </c>
      <c r="J170" s="43">
        <f>VLOOKUP($A170,LNST!$A$3:$Q$1635,11,FALSE)/1000000000</f>
        <v>0</v>
      </c>
      <c r="K170" s="43">
        <f>VLOOKUP($A170,LNST!$A$3:$Q$1635,12,FALSE)/1000000000</f>
        <v>0</v>
      </c>
      <c r="L170" s="45" t="e">
        <f>VLOOKUP($A170,'Doanh thu'!$A$3:$Q$2000,14,FALSE)</f>
        <v>#DIV/0!</v>
      </c>
      <c r="M170" s="45" t="e">
        <f>VLOOKUP($A170,'Doanh thu'!$A$3:$Q$2000,15,FALSE)</f>
        <v>#DIV/0!</v>
      </c>
      <c r="N170" s="45" t="e">
        <f>VLOOKUP($A170,'Doanh thu'!$A$3:$Q$2000,16,FALSE)</f>
        <v>#DIV/0!</v>
      </c>
      <c r="O170" s="45" t="e">
        <f>VLOOKUP($A170,'Doanh thu'!$A$3:$Q$2000,17,FALSE)</f>
        <v>#DIV/0!</v>
      </c>
      <c r="P170" s="45" t="e">
        <f>VLOOKUP($A170,LNST!$A$3:$R$1635,14,FALSE)</f>
        <v>#DIV/0!</v>
      </c>
      <c r="Q170" s="45" t="e">
        <f>VLOOKUP($A170,LNST!$A$3:$R$1635,15,FALSE)</f>
        <v>#DIV/0!</v>
      </c>
      <c r="R170" s="45" t="e">
        <f>VLOOKUP($A170,LNST!$A$3:$R$1635,16,FALSE)</f>
        <v>#DIV/0!</v>
      </c>
      <c r="S170" s="45" t="e">
        <f>VLOOKUP($A170,LNST!$A$3:$R$1635,17,FALSE)</f>
        <v>#DIV/0!</v>
      </c>
      <c r="T170" s="45" t="e">
        <f>VLOOKUP($A170,LNG!$A$2:$H$1999,4,FALSE)/(D170*10^9)</f>
        <v>#DIV/0!</v>
      </c>
      <c r="U170" s="45" t="e">
        <f>VLOOKUP($A170,LNG!$A$2:$H$1999,5,FALSE)/(E170*10^9)</f>
        <v>#DIV/0!</v>
      </c>
      <c r="V170" s="45" t="e">
        <f>VLOOKUP($A170,LNG!$A$2:$H$1999,6,FALSE)/(F170*10^9)</f>
        <v>#DIV/0!</v>
      </c>
      <c r="W170" s="45" t="e">
        <f>VLOOKUP($A170,LNG!$A$2:$H$1999,7,FALSE)/(G170*10^9)</f>
        <v>#DIV/0!</v>
      </c>
      <c r="X170" s="45">
        <f>VLOOKUP($A170,'LNST năm'!$A$2:$I$2000,8,FALSE)</f>
        <v>-1</v>
      </c>
      <c r="Y170" s="45">
        <f>VLOOKUP($A170,'LNST năm'!$A$2:$I$2000,9,FALSE)</f>
        <v>-1</v>
      </c>
      <c r="Z170" s="46" t="e">
        <f>VLOOKUP($A170,LNG!$A$2:$H$1999,9,FALSE)</f>
        <v>#REF!</v>
      </c>
      <c r="AA170" s="162" t="e">
        <f>VLOOKUP($A170,'GIÁ CP'!$A$2:$D$2000,4,FALSE)/Z170</f>
        <v>#REF!</v>
      </c>
    </row>
    <row r="171" spans="1:27" hidden="1">
      <c r="A171" s="18" t="s">
        <v>1142</v>
      </c>
      <c r="B171" s="18" t="s">
        <v>2718</v>
      </c>
      <c r="C171" s="154" t="str">
        <f>VLOOKUP(A171,'GIÁ CP'!$K$2:$M$2000,3,FALSE)</f>
        <v xml:space="preserve">Thiết bị điện </v>
      </c>
      <c r="D171" s="43">
        <f>VLOOKUP($A171,'Doanh thu'!$A$3:$Q$2000,9,FALSE)/1000000000</f>
        <v>0</v>
      </c>
      <c r="E171" s="43">
        <f>VLOOKUP($A171,'Doanh thu'!$A$3:$Q$2000,10,FALSE)/1000000000</f>
        <v>0</v>
      </c>
      <c r="F171" s="43">
        <f>VLOOKUP($A171,'Doanh thu'!$A$3:$Q$2000,11,FALSE)/1000000000</f>
        <v>0</v>
      </c>
      <c r="G171" s="43">
        <f>VLOOKUP($A171,'Doanh thu'!$A$3:$Q$2000,12,FALSE)/1000000000</f>
        <v>0</v>
      </c>
      <c r="H171" s="43">
        <f>VLOOKUP($A171,LNST!$A$3:$Q$1635,9,FALSE)/1000000000</f>
        <v>0</v>
      </c>
      <c r="I171" s="43">
        <f>VLOOKUP($A171,LNST!$A$3:$Q$1635,10,FALSE)/1000000000</f>
        <v>0</v>
      </c>
      <c r="J171" s="43">
        <f>VLOOKUP($A171,LNST!$A$3:$Q$1635,11,FALSE)/1000000000</f>
        <v>0</v>
      </c>
      <c r="K171" s="43">
        <f>VLOOKUP($A171,LNST!$A$3:$Q$1635,12,FALSE)/1000000000</f>
        <v>0</v>
      </c>
      <c r="L171" s="45" t="e">
        <f>VLOOKUP($A171,'Doanh thu'!$A$3:$Q$2000,14,FALSE)</f>
        <v>#DIV/0!</v>
      </c>
      <c r="M171" s="45" t="e">
        <f>VLOOKUP($A171,'Doanh thu'!$A$3:$Q$2000,15,FALSE)</f>
        <v>#DIV/0!</v>
      </c>
      <c r="N171" s="45" t="e">
        <f>VLOOKUP($A171,'Doanh thu'!$A$3:$Q$2000,16,FALSE)</f>
        <v>#DIV/0!</v>
      </c>
      <c r="O171" s="45" t="e">
        <f>VLOOKUP($A171,'Doanh thu'!$A$3:$Q$2000,17,FALSE)</f>
        <v>#DIV/0!</v>
      </c>
      <c r="P171" s="45" t="e">
        <f>VLOOKUP($A171,LNST!$A$3:$R$1635,14,FALSE)</f>
        <v>#DIV/0!</v>
      </c>
      <c r="Q171" s="45" t="e">
        <f>VLOOKUP($A171,LNST!$A$3:$R$1635,15,FALSE)</f>
        <v>#DIV/0!</v>
      </c>
      <c r="R171" s="45" t="e">
        <f>VLOOKUP($A171,LNST!$A$3:$R$1635,16,FALSE)</f>
        <v>#DIV/0!</v>
      </c>
      <c r="S171" s="45" t="e">
        <f>VLOOKUP($A171,LNST!$A$3:$R$1635,17,FALSE)</f>
        <v>#DIV/0!</v>
      </c>
      <c r="T171" s="45" t="e">
        <f>VLOOKUP($A171,LNG!$A$2:$H$1999,4,FALSE)/(D171*10^9)</f>
        <v>#DIV/0!</v>
      </c>
      <c r="U171" s="45" t="e">
        <f>VLOOKUP($A171,LNG!$A$2:$H$1999,5,FALSE)/(E171*10^9)</f>
        <v>#DIV/0!</v>
      </c>
      <c r="V171" s="45" t="e">
        <f>VLOOKUP($A171,LNG!$A$2:$H$1999,6,FALSE)/(F171*10^9)</f>
        <v>#DIV/0!</v>
      </c>
      <c r="W171" s="45" t="e">
        <f>VLOOKUP($A171,LNG!$A$2:$H$1999,7,FALSE)/(G171*10^9)</f>
        <v>#DIV/0!</v>
      </c>
      <c r="X171" s="45">
        <f>VLOOKUP($A171,'LNST năm'!$A$2:$I$2000,8,FALSE)</f>
        <v>-1</v>
      </c>
      <c r="Y171" s="45">
        <f>VLOOKUP($A171,'LNST năm'!$A$2:$I$2000,9,FALSE)</f>
        <v>-1</v>
      </c>
      <c r="Z171" s="46" t="e">
        <f>VLOOKUP($A171,LNG!$A$2:$H$1999,9,FALSE)</f>
        <v>#REF!</v>
      </c>
      <c r="AA171" s="162" t="e">
        <f>VLOOKUP($A171,'GIÁ CP'!$A$2:$D$2000,4,FALSE)/Z171</f>
        <v>#REF!</v>
      </c>
    </row>
    <row r="172" spans="1:27" hidden="1">
      <c r="A172" s="18" t="s">
        <v>1144</v>
      </c>
      <c r="B172" s="18" t="s">
        <v>2720</v>
      </c>
      <c r="C172" s="154" t="str">
        <f>VLOOKUP(A172,'GIÁ CP'!$K$2:$M$2000,3,FALSE)</f>
        <v xml:space="preserve">Đồ uống &amp; giải khát </v>
      </c>
      <c r="D172" s="43" t="e">
        <f>VLOOKUP($A172,'Doanh thu'!$A$3:$Q$2000,9,FALSE)/1000000000</f>
        <v>#N/A</v>
      </c>
      <c r="E172" s="43" t="e">
        <f>VLOOKUP($A172,'Doanh thu'!$A$3:$Q$2000,10,FALSE)/1000000000</f>
        <v>#N/A</v>
      </c>
      <c r="F172" s="43" t="e">
        <f>VLOOKUP($A172,'Doanh thu'!$A$3:$Q$2000,11,FALSE)/1000000000</f>
        <v>#N/A</v>
      </c>
      <c r="G172" s="43" t="e">
        <f>VLOOKUP($A172,'Doanh thu'!$A$3:$Q$2000,12,FALSE)/1000000000</f>
        <v>#N/A</v>
      </c>
      <c r="H172" s="43" t="e">
        <f>VLOOKUP($A172,LNST!$A$3:$Q$1635,9,FALSE)/1000000000</f>
        <v>#N/A</v>
      </c>
      <c r="I172" s="43" t="e">
        <f>VLOOKUP($A172,LNST!$A$3:$Q$1635,10,FALSE)/1000000000</f>
        <v>#N/A</v>
      </c>
      <c r="J172" s="43" t="e">
        <f>VLOOKUP($A172,LNST!$A$3:$Q$1635,11,FALSE)/1000000000</f>
        <v>#N/A</v>
      </c>
      <c r="K172" s="43" t="e">
        <f>VLOOKUP($A172,LNST!$A$3:$Q$1635,12,FALSE)/1000000000</f>
        <v>#N/A</v>
      </c>
      <c r="L172" s="45" t="e">
        <f>VLOOKUP($A172,'Doanh thu'!$A$3:$Q$2000,14,FALSE)</f>
        <v>#N/A</v>
      </c>
      <c r="M172" s="45" t="e">
        <f>VLOOKUP($A172,'Doanh thu'!$A$3:$Q$2000,15,FALSE)</f>
        <v>#N/A</v>
      </c>
      <c r="N172" s="45" t="e">
        <f>VLOOKUP($A172,'Doanh thu'!$A$3:$Q$2000,16,FALSE)</f>
        <v>#N/A</v>
      </c>
      <c r="O172" s="45" t="e">
        <f>VLOOKUP($A172,'Doanh thu'!$A$3:$Q$2000,17,FALSE)</f>
        <v>#N/A</v>
      </c>
      <c r="P172" s="45" t="e">
        <f>VLOOKUP($A172,LNST!$A$3:$R$1635,14,FALSE)</f>
        <v>#N/A</v>
      </c>
      <c r="Q172" s="45" t="e">
        <f>VLOOKUP($A172,LNST!$A$3:$R$1635,15,FALSE)</f>
        <v>#N/A</v>
      </c>
      <c r="R172" s="45" t="e">
        <f>VLOOKUP($A172,LNST!$A$3:$R$1635,16,FALSE)</f>
        <v>#N/A</v>
      </c>
      <c r="S172" s="45" t="e">
        <f>VLOOKUP($A172,LNST!$A$3:$R$1635,17,FALSE)</f>
        <v>#N/A</v>
      </c>
      <c r="T172" s="45" t="e">
        <f>VLOOKUP($A172,LNG!$A$2:$H$1999,4,FALSE)/(D172*10^9)</f>
        <v>#N/A</v>
      </c>
      <c r="U172" s="45" t="e">
        <f>VLOOKUP($A172,LNG!$A$2:$H$1999,5,FALSE)/(E172*10^9)</f>
        <v>#N/A</v>
      </c>
      <c r="V172" s="45" t="e">
        <f>VLOOKUP($A172,LNG!$A$2:$H$1999,6,FALSE)/(F172*10^9)</f>
        <v>#N/A</v>
      </c>
      <c r="W172" s="45" t="e">
        <f>VLOOKUP($A172,LNG!$A$2:$H$1999,7,FALSE)/(G172*10^9)</f>
        <v>#N/A</v>
      </c>
      <c r="X172" s="45" t="e">
        <f>VLOOKUP($A172,'LNST năm'!$A$2:$I$2000,8,FALSE)</f>
        <v>#N/A</v>
      </c>
      <c r="Y172" s="45" t="e">
        <f>VLOOKUP($A172,'LNST năm'!$A$2:$I$2000,9,FALSE)</f>
        <v>#N/A</v>
      </c>
      <c r="Z172" s="46" t="e">
        <f>VLOOKUP($A172,LNG!$A$2:$H$1999,9,FALSE)</f>
        <v>#N/A</v>
      </c>
      <c r="AA172" s="162" t="e">
        <f>VLOOKUP($A172,'GIÁ CP'!$A$2:$D$2000,4,FALSE)/Z172</f>
        <v>#N/A</v>
      </c>
    </row>
    <row r="173" spans="1:27" hidden="1">
      <c r="A173" s="18" t="s">
        <v>2722</v>
      </c>
      <c r="B173" s="18" t="s">
        <v>2723</v>
      </c>
      <c r="C173" s="154" t="str">
        <f>VLOOKUP(A173,'GIÁ CP'!$K$2:$M$2000,3,FALSE)</f>
        <v xml:space="preserve">Kho bãi, hậu cần và bảo dưỡng </v>
      </c>
      <c r="D173" s="43">
        <f>VLOOKUP($A173,'Doanh thu'!$A$3:$Q$2000,9,FALSE)/1000000000</f>
        <v>0</v>
      </c>
      <c r="E173" s="43">
        <f>VLOOKUP($A173,'Doanh thu'!$A$3:$Q$2000,10,FALSE)/1000000000</f>
        <v>0</v>
      </c>
      <c r="F173" s="43">
        <f>VLOOKUP($A173,'Doanh thu'!$A$3:$Q$2000,11,FALSE)/1000000000</f>
        <v>0</v>
      </c>
      <c r="G173" s="43">
        <f>VLOOKUP($A173,'Doanh thu'!$A$3:$Q$2000,12,FALSE)/1000000000</f>
        <v>0</v>
      </c>
      <c r="H173" s="43">
        <f>VLOOKUP($A173,LNST!$A$3:$Q$1635,9,FALSE)/1000000000</f>
        <v>0</v>
      </c>
      <c r="I173" s="43">
        <f>VLOOKUP($A173,LNST!$A$3:$Q$1635,10,FALSE)/1000000000</f>
        <v>0</v>
      </c>
      <c r="J173" s="43">
        <f>VLOOKUP($A173,LNST!$A$3:$Q$1635,11,FALSE)/1000000000</f>
        <v>0</v>
      </c>
      <c r="K173" s="43">
        <f>VLOOKUP($A173,LNST!$A$3:$Q$1635,12,FALSE)/1000000000</f>
        <v>0</v>
      </c>
      <c r="L173" s="45" t="e">
        <f>VLOOKUP($A173,'Doanh thu'!$A$3:$Q$2000,14,FALSE)</f>
        <v>#DIV/0!</v>
      </c>
      <c r="M173" s="45" t="e">
        <f>VLOOKUP($A173,'Doanh thu'!$A$3:$Q$2000,15,FALSE)</f>
        <v>#DIV/0!</v>
      </c>
      <c r="N173" s="45" t="e">
        <f>VLOOKUP($A173,'Doanh thu'!$A$3:$Q$2000,16,FALSE)</f>
        <v>#DIV/0!</v>
      </c>
      <c r="O173" s="45" t="e">
        <f>VLOOKUP($A173,'Doanh thu'!$A$3:$Q$2000,17,FALSE)</f>
        <v>#DIV/0!</v>
      </c>
      <c r="P173" s="45" t="e">
        <f>VLOOKUP($A173,LNST!$A$3:$R$1635,14,FALSE)</f>
        <v>#DIV/0!</v>
      </c>
      <c r="Q173" s="45" t="e">
        <f>VLOOKUP($A173,LNST!$A$3:$R$1635,15,FALSE)</f>
        <v>#DIV/0!</v>
      </c>
      <c r="R173" s="45" t="e">
        <f>VLOOKUP($A173,LNST!$A$3:$R$1635,16,FALSE)</f>
        <v>#DIV/0!</v>
      </c>
      <c r="S173" s="45" t="e">
        <f>VLOOKUP($A173,LNST!$A$3:$R$1635,17,FALSE)</f>
        <v>#DIV/0!</v>
      </c>
      <c r="T173" s="45" t="e">
        <f>VLOOKUP($A173,LNG!$A$2:$H$1999,4,FALSE)/(D173*10^9)</f>
        <v>#DIV/0!</v>
      </c>
      <c r="U173" s="45" t="e">
        <f>VLOOKUP($A173,LNG!$A$2:$H$1999,5,FALSE)/(E173*10^9)</f>
        <v>#DIV/0!</v>
      </c>
      <c r="V173" s="45" t="e">
        <f>VLOOKUP($A173,LNG!$A$2:$H$1999,6,FALSE)/(F173*10^9)</f>
        <v>#DIV/0!</v>
      </c>
      <c r="W173" s="45" t="e">
        <f>VLOOKUP($A173,LNG!$A$2:$H$1999,7,FALSE)/(G173*10^9)</f>
        <v>#DIV/0!</v>
      </c>
      <c r="X173" s="45" t="e">
        <f>VLOOKUP($A173,'LNST năm'!$A$2:$I$2000,8,FALSE)</f>
        <v>#DIV/0!</v>
      </c>
      <c r="Y173" s="45" t="e">
        <f>VLOOKUP($A173,'LNST năm'!$A$2:$I$2000,9,FALSE)</f>
        <v>#DIV/0!</v>
      </c>
      <c r="Z173" s="46" t="e">
        <f>VLOOKUP($A173,LNG!$A$2:$H$1999,9,FALSE)</f>
        <v>#REF!</v>
      </c>
      <c r="AA173" s="162" t="e">
        <f>VLOOKUP($A173,'GIÁ CP'!$A$2:$D$2000,4,FALSE)/Z173</f>
        <v>#N/A</v>
      </c>
    </row>
    <row r="174" spans="1:27" hidden="1">
      <c r="A174" s="18" t="s">
        <v>1776</v>
      </c>
      <c r="B174" s="18" t="s">
        <v>1777</v>
      </c>
      <c r="C174" s="154" t="str">
        <f>VLOOKUP(A174,'GIÁ CP'!$K$2:$M$2000,3,FALSE)</f>
        <v xml:space="preserve">Quỹ đầu tư </v>
      </c>
      <c r="D174" s="43">
        <f>VLOOKUP($A174,'Doanh thu'!$A$3:$Q$2000,9,FALSE)/1000000000</f>
        <v>0</v>
      </c>
      <c r="E174" s="43">
        <f>VLOOKUP($A174,'Doanh thu'!$A$3:$Q$2000,10,FALSE)/1000000000</f>
        <v>0</v>
      </c>
      <c r="F174" s="43">
        <f>VLOOKUP($A174,'Doanh thu'!$A$3:$Q$2000,11,FALSE)/1000000000</f>
        <v>0</v>
      </c>
      <c r="G174" s="43">
        <f>VLOOKUP($A174,'Doanh thu'!$A$3:$Q$2000,12,FALSE)/1000000000</f>
        <v>0</v>
      </c>
      <c r="H174" s="43">
        <f>VLOOKUP($A174,LNST!$A$3:$Q$1635,9,FALSE)/1000000000</f>
        <v>0</v>
      </c>
      <c r="I174" s="43">
        <f>VLOOKUP($A174,LNST!$A$3:$Q$1635,10,FALSE)/1000000000</f>
        <v>0</v>
      </c>
      <c r="J174" s="43">
        <f>VLOOKUP($A174,LNST!$A$3:$Q$1635,11,FALSE)/1000000000</f>
        <v>0</v>
      </c>
      <c r="K174" s="43">
        <f>VLOOKUP($A174,LNST!$A$3:$Q$1635,12,FALSE)/1000000000</f>
        <v>0</v>
      </c>
      <c r="L174" s="45" t="e">
        <f>VLOOKUP($A174,'Doanh thu'!$A$3:$Q$2000,14,FALSE)</f>
        <v>#DIV/0!</v>
      </c>
      <c r="M174" s="45" t="e">
        <f>VLOOKUP($A174,'Doanh thu'!$A$3:$Q$2000,15,FALSE)</f>
        <v>#DIV/0!</v>
      </c>
      <c r="N174" s="45" t="e">
        <f>VLOOKUP($A174,'Doanh thu'!$A$3:$Q$2000,16,FALSE)</f>
        <v>#DIV/0!</v>
      </c>
      <c r="O174" s="45" t="e">
        <f>VLOOKUP($A174,'Doanh thu'!$A$3:$Q$2000,17,FALSE)</f>
        <v>#DIV/0!</v>
      </c>
      <c r="P174" s="45" t="e">
        <f>VLOOKUP($A174,LNST!$A$3:$R$1635,14,FALSE)</f>
        <v>#DIV/0!</v>
      </c>
      <c r="Q174" s="45" t="e">
        <f>VLOOKUP($A174,LNST!$A$3:$R$1635,15,FALSE)</f>
        <v>#DIV/0!</v>
      </c>
      <c r="R174" s="45" t="e">
        <f>VLOOKUP($A174,LNST!$A$3:$R$1635,16,FALSE)</f>
        <v>#DIV/0!</v>
      </c>
      <c r="S174" s="45" t="e">
        <f>VLOOKUP($A174,LNST!$A$3:$R$1635,17,FALSE)</f>
        <v>#DIV/0!</v>
      </c>
      <c r="T174" s="45" t="e">
        <f>VLOOKUP($A174,LNG!$A$2:$H$1999,4,FALSE)/(D174*10^9)</f>
        <v>#DIV/0!</v>
      </c>
      <c r="U174" s="45" t="e">
        <f>VLOOKUP($A174,LNG!$A$2:$H$1999,5,FALSE)/(E174*10^9)</f>
        <v>#DIV/0!</v>
      </c>
      <c r="V174" s="45" t="e">
        <f>VLOOKUP($A174,LNG!$A$2:$H$1999,6,FALSE)/(F174*10^9)</f>
        <v>#DIV/0!</v>
      </c>
      <c r="W174" s="45" t="e">
        <f>VLOOKUP($A174,LNG!$A$2:$H$1999,7,FALSE)/(G174*10^9)</f>
        <v>#DIV/0!</v>
      </c>
      <c r="X174" s="45" t="e">
        <f>VLOOKUP($A174,'LNST năm'!$A$2:$I$2000,8,FALSE)</f>
        <v>#DIV/0!</v>
      </c>
      <c r="Y174" s="45" t="e">
        <f>VLOOKUP($A174,'LNST năm'!$A$2:$I$2000,9,FALSE)</f>
        <v>#DIV/0!</v>
      </c>
      <c r="Z174" s="46" t="e">
        <f>VLOOKUP($A174,LNG!$A$2:$H$1999,9,FALSE)</f>
        <v>#REF!</v>
      </c>
      <c r="AA174" s="162" t="e">
        <f>VLOOKUP($A174,'GIÁ CP'!$A$2:$D$2000,4,FALSE)/Z174</f>
        <v>#N/A</v>
      </c>
    </row>
    <row r="175" spans="1:27" hidden="1">
      <c r="A175" s="18" t="s">
        <v>1153</v>
      </c>
      <c r="B175" s="18" t="s">
        <v>2734</v>
      </c>
      <c r="C175" s="154" t="str">
        <f>VLOOKUP(A175,'GIÁ CP'!$K$2:$M$2000,3,FALSE)</f>
        <v xml:space="preserve">Sách, ấn bản &amp; sản phẩm văn hóa </v>
      </c>
      <c r="D175" s="43">
        <f>VLOOKUP($A175,'Doanh thu'!$A$3:$Q$2000,9,FALSE)/1000000000</f>
        <v>1212.2830660879999</v>
      </c>
      <c r="E175" s="43">
        <f>VLOOKUP($A175,'Doanh thu'!$A$3:$Q$2000,10,FALSE)/1000000000</f>
        <v>1526.9275406019999</v>
      </c>
      <c r="F175" s="43">
        <f>VLOOKUP($A175,'Doanh thu'!$A$3:$Q$2000,11,FALSE)/1000000000</f>
        <v>814.18230256599998</v>
      </c>
      <c r="G175" s="43">
        <f>VLOOKUP($A175,'Doanh thu'!$A$3:$Q$2000,12,FALSE)/1000000000</f>
        <v>860.17505302799998</v>
      </c>
      <c r="H175" s="43">
        <f>VLOOKUP($A175,LNST!$A$3:$Q$1635,9,FALSE)/1000000000</f>
        <v>7.58989037</v>
      </c>
      <c r="I175" s="43">
        <f>VLOOKUP($A175,LNST!$A$3:$Q$1635,10,FALSE)/1000000000</f>
        <v>17.558512257</v>
      </c>
      <c r="J175" s="43">
        <f>VLOOKUP($A175,LNST!$A$3:$Q$1635,11,FALSE)/1000000000</f>
        <v>17.748213406000001</v>
      </c>
      <c r="K175" s="43">
        <f>VLOOKUP($A175,LNST!$A$3:$Q$1635,12,FALSE)/1000000000</f>
        <v>18.0166477</v>
      </c>
      <c r="L175" s="45">
        <f>VLOOKUP($A175,'Doanh thu'!$A$3:$Q$2000,14,FALSE)</f>
        <v>8.9038187136358568E-2</v>
      </c>
      <c r="M175" s="45">
        <f>VLOOKUP($A175,'Doanh thu'!$A$3:$Q$2000,15,FALSE)</f>
        <v>2.7578917676670842E-2</v>
      </c>
      <c r="N175" s="45">
        <f>VLOOKUP($A175,'Doanh thu'!$A$3:$Q$2000,16,FALSE)</f>
        <v>4.414311850130799E-2</v>
      </c>
      <c r="O175" s="45">
        <f>VLOOKUP($A175,'Doanh thu'!$A$3:$Q$2000,17,FALSE)</f>
        <v>0.11464887017561869</v>
      </c>
      <c r="P175" s="45">
        <f>VLOOKUP($A175,LNST!$A$3:$R$1635,14,FALSE)</f>
        <v>7.8220576016790666E-2</v>
      </c>
      <c r="Q175" s="45">
        <f>VLOOKUP($A175,LNST!$A$3:$R$1635,15,FALSE)</f>
        <v>0.10776254644178461</v>
      </c>
      <c r="R175" s="45">
        <f>VLOOKUP($A175,LNST!$A$3:$R$1635,16,FALSE)</f>
        <v>-6.4574859551888936E-2</v>
      </c>
      <c r="S175" s="45">
        <f>VLOOKUP($A175,LNST!$A$3:$R$1635,17,FALSE)</f>
        <v>0.14200672843106754</v>
      </c>
      <c r="T175" s="45">
        <f>VLOOKUP($A175,LNG!$A$2:$H$1999,4,FALSE)/(D175*10^9)</f>
        <v>0.19688189499025338</v>
      </c>
      <c r="U175" s="45">
        <f>VLOOKUP($A175,LNG!$A$2:$H$1999,5,FALSE)/(E175*10^9)</f>
        <v>0.18095992458100671</v>
      </c>
      <c r="V175" s="45">
        <f>VLOOKUP($A175,LNG!$A$2:$H$1999,6,FALSE)/(F175*10^9)</f>
        <v>0.46864286545097139</v>
      </c>
      <c r="W175" s="45">
        <f>VLOOKUP($A175,LNG!$A$2:$H$1999,7,FALSE)/(G175*10^9)</f>
        <v>0.284612975421912</v>
      </c>
      <c r="X175" s="45">
        <f>VLOOKUP($A175,'LNST năm'!$A$2:$I$2000,8,FALSE)</f>
        <v>-1</v>
      </c>
      <c r="Y175" s="45">
        <f>VLOOKUP($A175,'LNST năm'!$A$2:$I$2000,9,FALSE)</f>
        <v>-1</v>
      </c>
      <c r="Z175" s="46" t="e">
        <f>VLOOKUP($A175,LNG!$A$2:$H$1999,9,FALSE)</f>
        <v>#REF!</v>
      </c>
      <c r="AA175" s="162" t="e">
        <f>VLOOKUP($A175,'GIÁ CP'!$A$2:$D$2000,4,FALSE)/Z175</f>
        <v>#REF!</v>
      </c>
    </row>
    <row r="176" spans="1:27" hidden="1">
      <c r="A176" s="18" t="s">
        <v>1146</v>
      </c>
      <c r="B176" s="18" t="s">
        <v>2725</v>
      </c>
      <c r="C176" s="154" t="str">
        <f>VLOOKUP(A176,'GIÁ CP'!$K$2:$M$2000,3,FALSE)</f>
        <v xml:space="preserve">Thiết bị gia dụng </v>
      </c>
      <c r="D176" s="43" t="e">
        <f>VLOOKUP($A176,'Doanh thu'!$A$3:$Q$2000,9,FALSE)/1000000000</f>
        <v>#N/A</v>
      </c>
      <c r="E176" s="43" t="e">
        <f>VLOOKUP($A176,'Doanh thu'!$A$3:$Q$2000,10,FALSE)/1000000000</f>
        <v>#N/A</v>
      </c>
      <c r="F176" s="43" t="e">
        <f>VLOOKUP($A176,'Doanh thu'!$A$3:$Q$2000,11,FALSE)/1000000000</f>
        <v>#N/A</v>
      </c>
      <c r="G176" s="43" t="e">
        <f>VLOOKUP($A176,'Doanh thu'!$A$3:$Q$2000,12,FALSE)/1000000000</f>
        <v>#N/A</v>
      </c>
      <c r="H176" s="43" t="e">
        <f>VLOOKUP($A176,LNST!$A$3:$Q$1635,9,FALSE)/1000000000</f>
        <v>#N/A</v>
      </c>
      <c r="I176" s="43" t="e">
        <f>VLOOKUP($A176,LNST!$A$3:$Q$1635,10,FALSE)/1000000000</f>
        <v>#N/A</v>
      </c>
      <c r="J176" s="43" t="e">
        <f>VLOOKUP($A176,LNST!$A$3:$Q$1635,11,FALSE)/1000000000</f>
        <v>#N/A</v>
      </c>
      <c r="K176" s="43" t="e">
        <f>VLOOKUP($A176,LNST!$A$3:$Q$1635,12,FALSE)/1000000000</f>
        <v>#N/A</v>
      </c>
      <c r="L176" s="45" t="e">
        <f>VLOOKUP($A176,'Doanh thu'!$A$3:$Q$2000,14,FALSE)</f>
        <v>#N/A</v>
      </c>
      <c r="M176" s="45" t="e">
        <f>VLOOKUP($A176,'Doanh thu'!$A$3:$Q$2000,15,FALSE)</f>
        <v>#N/A</v>
      </c>
      <c r="N176" s="45" t="e">
        <f>VLOOKUP($A176,'Doanh thu'!$A$3:$Q$2000,16,FALSE)</f>
        <v>#N/A</v>
      </c>
      <c r="O176" s="45" t="e">
        <f>VLOOKUP($A176,'Doanh thu'!$A$3:$Q$2000,17,FALSE)</f>
        <v>#N/A</v>
      </c>
      <c r="P176" s="45" t="e">
        <f>VLOOKUP($A176,LNST!$A$3:$R$1635,14,FALSE)</f>
        <v>#N/A</v>
      </c>
      <c r="Q176" s="45" t="e">
        <f>VLOOKUP($A176,LNST!$A$3:$R$1635,15,FALSE)</f>
        <v>#N/A</v>
      </c>
      <c r="R176" s="45" t="e">
        <f>VLOOKUP($A176,LNST!$A$3:$R$1635,16,FALSE)</f>
        <v>#N/A</v>
      </c>
      <c r="S176" s="45" t="e">
        <f>VLOOKUP($A176,LNST!$A$3:$R$1635,17,FALSE)</f>
        <v>#N/A</v>
      </c>
      <c r="T176" s="45" t="e">
        <f>VLOOKUP($A176,LNG!$A$2:$H$1999,4,FALSE)/(D176*10^9)</f>
        <v>#N/A</v>
      </c>
      <c r="U176" s="45" t="e">
        <f>VLOOKUP($A176,LNG!$A$2:$H$1999,5,FALSE)/(E176*10^9)</f>
        <v>#N/A</v>
      </c>
      <c r="V176" s="45" t="e">
        <f>VLOOKUP($A176,LNG!$A$2:$H$1999,6,FALSE)/(F176*10^9)</f>
        <v>#N/A</v>
      </c>
      <c r="W176" s="45" t="e">
        <f>VLOOKUP($A176,LNG!$A$2:$H$1999,7,FALSE)/(G176*10^9)</f>
        <v>#N/A</v>
      </c>
      <c r="X176" s="45" t="e">
        <f>VLOOKUP($A176,'LNST năm'!$A$2:$I$2000,8,FALSE)</f>
        <v>#DIV/0!</v>
      </c>
      <c r="Y176" s="45" t="e">
        <f>VLOOKUP($A176,'LNST năm'!$A$2:$I$2000,9,FALSE)</f>
        <v>#DIV/0!</v>
      </c>
      <c r="Z176" s="46" t="e">
        <f>VLOOKUP($A176,LNG!$A$2:$H$1999,9,FALSE)</f>
        <v>#N/A</v>
      </c>
      <c r="AA176" s="162" t="e">
        <f>VLOOKUP($A176,'GIÁ CP'!$A$2:$D$2000,4,FALSE)/Z176</f>
        <v>#N/A</v>
      </c>
    </row>
    <row r="177" spans="1:27" hidden="1">
      <c r="A177" s="18" t="s">
        <v>970</v>
      </c>
      <c r="B177" s="18" t="s">
        <v>2436</v>
      </c>
      <c r="C177" s="154" t="e">
        <f>VLOOKUP(A177,'GIÁ CP'!$K$2:$M$2000,3,FALSE)</f>
        <v>#N/A</v>
      </c>
      <c r="D177" s="43" t="e">
        <f>VLOOKUP($A177,'Doanh thu'!$A$3:$Q$2000,9,FALSE)/1000000000</f>
        <v>#N/A</v>
      </c>
      <c r="E177" s="43" t="e">
        <f>VLOOKUP($A177,'Doanh thu'!$A$3:$Q$2000,10,FALSE)/1000000000</f>
        <v>#N/A</v>
      </c>
      <c r="F177" s="43" t="e">
        <f>VLOOKUP($A177,'Doanh thu'!$A$3:$Q$2000,11,FALSE)/1000000000</f>
        <v>#N/A</v>
      </c>
      <c r="G177" s="43" t="e">
        <f>VLOOKUP($A177,'Doanh thu'!$A$3:$Q$2000,12,FALSE)/1000000000</f>
        <v>#N/A</v>
      </c>
      <c r="H177" s="43" t="e">
        <f>VLOOKUP($A177,LNST!$A$3:$Q$1635,9,FALSE)/1000000000</f>
        <v>#N/A</v>
      </c>
      <c r="I177" s="43" t="e">
        <f>VLOOKUP($A177,LNST!$A$3:$Q$1635,10,FALSE)/1000000000</f>
        <v>#N/A</v>
      </c>
      <c r="J177" s="43" t="e">
        <f>VLOOKUP($A177,LNST!$A$3:$Q$1635,11,FALSE)/1000000000</f>
        <v>#N/A</v>
      </c>
      <c r="K177" s="43" t="e">
        <f>VLOOKUP($A177,LNST!$A$3:$Q$1635,12,FALSE)/1000000000</f>
        <v>#N/A</v>
      </c>
      <c r="L177" s="45" t="e">
        <f>VLOOKUP($A177,'Doanh thu'!$A$3:$Q$2000,14,FALSE)</f>
        <v>#N/A</v>
      </c>
      <c r="M177" s="45" t="e">
        <f>VLOOKUP($A177,'Doanh thu'!$A$3:$Q$2000,15,FALSE)</f>
        <v>#N/A</v>
      </c>
      <c r="N177" s="45" t="e">
        <f>VLOOKUP($A177,'Doanh thu'!$A$3:$Q$2000,16,FALSE)</f>
        <v>#N/A</v>
      </c>
      <c r="O177" s="45" t="e">
        <f>VLOOKUP($A177,'Doanh thu'!$A$3:$Q$2000,17,FALSE)</f>
        <v>#N/A</v>
      </c>
      <c r="P177" s="45" t="e">
        <f>VLOOKUP($A177,LNST!$A$3:$R$1635,14,FALSE)</f>
        <v>#N/A</v>
      </c>
      <c r="Q177" s="45" t="e">
        <f>VLOOKUP($A177,LNST!$A$3:$R$1635,15,FALSE)</f>
        <v>#N/A</v>
      </c>
      <c r="R177" s="45" t="e">
        <f>VLOOKUP($A177,LNST!$A$3:$R$1635,16,FALSE)</f>
        <v>#N/A</v>
      </c>
      <c r="S177" s="45" t="e">
        <f>VLOOKUP($A177,LNST!$A$3:$R$1635,17,FALSE)</f>
        <v>#N/A</v>
      </c>
      <c r="T177" s="45" t="e">
        <f>VLOOKUP($A177,LNG!$A$2:$H$1999,4,FALSE)/(D177*10^9)</f>
        <v>#N/A</v>
      </c>
      <c r="U177" s="45" t="e">
        <f>VLOOKUP($A177,LNG!$A$2:$H$1999,5,FALSE)/(E177*10^9)</f>
        <v>#N/A</v>
      </c>
      <c r="V177" s="45" t="e">
        <f>VLOOKUP($A177,LNG!$A$2:$H$1999,6,FALSE)/(F177*10^9)</f>
        <v>#N/A</v>
      </c>
      <c r="W177" s="45" t="e">
        <f>VLOOKUP($A177,LNG!$A$2:$H$1999,7,FALSE)/(G177*10^9)</f>
        <v>#N/A</v>
      </c>
      <c r="X177" s="45" t="e">
        <f>VLOOKUP($A177,'LNST năm'!$A$2:$I$2000,8,FALSE)</f>
        <v>#N/A</v>
      </c>
      <c r="Y177" s="45" t="e">
        <f>VLOOKUP($A177,'LNST năm'!$A$2:$I$2000,9,FALSE)</f>
        <v>#N/A</v>
      </c>
      <c r="Z177" s="46" t="e">
        <f>VLOOKUP($A177,LNG!$A$2:$H$1999,9,FALSE)</f>
        <v>#N/A</v>
      </c>
      <c r="AA177" s="162" t="e">
        <f>VLOOKUP($A177,'GIÁ CP'!$A$2:$D$2000,4,FALSE)/Z177</f>
        <v>#N/A</v>
      </c>
    </row>
    <row r="178" spans="1:27" hidden="1">
      <c r="A178" s="18" t="s">
        <v>1150</v>
      </c>
      <c r="B178" s="18" t="s">
        <v>2729</v>
      </c>
      <c r="C178" s="154" t="str">
        <f>VLOOKUP(A178,'GIÁ CP'!$K$2:$M$2000,3,FALSE)</f>
        <v xml:space="preserve">Nuôi trồng nông &amp; hải sản </v>
      </c>
      <c r="D178" s="43" t="e">
        <f>VLOOKUP($A178,'Doanh thu'!$A$3:$Q$2000,9,FALSE)/1000000000</f>
        <v>#N/A</v>
      </c>
      <c r="E178" s="43" t="e">
        <f>VLOOKUP($A178,'Doanh thu'!$A$3:$Q$2000,10,FALSE)/1000000000</f>
        <v>#N/A</v>
      </c>
      <c r="F178" s="43" t="e">
        <f>VLOOKUP($A178,'Doanh thu'!$A$3:$Q$2000,11,FALSE)/1000000000</f>
        <v>#N/A</v>
      </c>
      <c r="G178" s="43" t="e">
        <f>VLOOKUP($A178,'Doanh thu'!$A$3:$Q$2000,12,FALSE)/1000000000</f>
        <v>#N/A</v>
      </c>
      <c r="H178" s="43" t="e">
        <f>VLOOKUP($A178,LNST!$A$3:$Q$1635,9,FALSE)/1000000000</f>
        <v>#N/A</v>
      </c>
      <c r="I178" s="43" t="e">
        <f>VLOOKUP($A178,LNST!$A$3:$Q$1635,10,FALSE)/1000000000</f>
        <v>#N/A</v>
      </c>
      <c r="J178" s="43" t="e">
        <f>VLOOKUP($A178,LNST!$A$3:$Q$1635,11,FALSE)/1000000000</f>
        <v>#N/A</v>
      </c>
      <c r="K178" s="43" t="e">
        <f>VLOOKUP($A178,LNST!$A$3:$Q$1635,12,FALSE)/1000000000</f>
        <v>#N/A</v>
      </c>
      <c r="L178" s="45" t="e">
        <f>VLOOKUP($A178,'Doanh thu'!$A$3:$Q$2000,14,FALSE)</f>
        <v>#N/A</v>
      </c>
      <c r="M178" s="45" t="e">
        <f>VLOOKUP($A178,'Doanh thu'!$A$3:$Q$2000,15,FALSE)</f>
        <v>#N/A</v>
      </c>
      <c r="N178" s="45" t="e">
        <f>VLOOKUP($A178,'Doanh thu'!$A$3:$Q$2000,16,FALSE)</f>
        <v>#N/A</v>
      </c>
      <c r="O178" s="45" t="e">
        <f>VLOOKUP($A178,'Doanh thu'!$A$3:$Q$2000,17,FALSE)</f>
        <v>#N/A</v>
      </c>
      <c r="P178" s="45" t="e">
        <f>VLOOKUP($A178,LNST!$A$3:$R$1635,14,FALSE)</f>
        <v>#N/A</v>
      </c>
      <c r="Q178" s="45" t="e">
        <f>VLOOKUP($A178,LNST!$A$3:$R$1635,15,FALSE)</f>
        <v>#N/A</v>
      </c>
      <c r="R178" s="45" t="e">
        <f>VLOOKUP($A178,LNST!$A$3:$R$1635,16,FALSE)</f>
        <v>#N/A</v>
      </c>
      <c r="S178" s="45" t="e">
        <f>VLOOKUP($A178,LNST!$A$3:$R$1635,17,FALSE)</f>
        <v>#N/A</v>
      </c>
      <c r="T178" s="45" t="e">
        <f>VLOOKUP($A178,LNG!$A$2:$H$1999,4,FALSE)/(D178*10^9)</f>
        <v>#N/A</v>
      </c>
      <c r="U178" s="45" t="e">
        <f>VLOOKUP($A178,LNG!$A$2:$H$1999,5,FALSE)/(E178*10^9)</f>
        <v>#N/A</v>
      </c>
      <c r="V178" s="45" t="e">
        <f>VLOOKUP($A178,LNG!$A$2:$H$1999,6,FALSE)/(F178*10^9)</f>
        <v>#N/A</v>
      </c>
      <c r="W178" s="45" t="e">
        <f>VLOOKUP($A178,LNG!$A$2:$H$1999,7,FALSE)/(G178*10^9)</f>
        <v>#N/A</v>
      </c>
      <c r="X178" s="45" t="e">
        <f>VLOOKUP($A178,'LNST năm'!$A$2:$I$2000,8,FALSE)</f>
        <v>#N/A</v>
      </c>
      <c r="Y178" s="45" t="e">
        <f>VLOOKUP($A178,'LNST năm'!$A$2:$I$2000,9,FALSE)</f>
        <v>#N/A</v>
      </c>
      <c r="Z178" s="46" t="e">
        <f>VLOOKUP($A178,LNG!$A$2:$H$1999,9,FALSE)</f>
        <v>#N/A</v>
      </c>
      <c r="AA178" s="162" t="e">
        <f>VLOOKUP($A178,'GIÁ CP'!$A$2:$D$2000,4,FALSE)/Z178</f>
        <v>#N/A</v>
      </c>
    </row>
    <row r="179" spans="1:27" hidden="1">
      <c r="A179" s="18" t="s">
        <v>1157</v>
      </c>
      <c r="B179" s="18" t="s">
        <v>2740</v>
      </c>
      <c r="C179" s="154" t="str">
        <f>VLOOKUP(A179,'GIÁ CP'!$K$2:$M$2000,3,FALSE)</f>
        <v xml:space="preserve">Xe tải &amp; Đóng tàu </v>
      </c>
      <c r="D179" s="43">
        <f>VLOOKUP($A179,'Doanh thu'!$A$3:$Q$2000,9,FALSE)/1000000000</f>
        <v>0</v>
      </c>
      <c r="E179" s="43">
        <f>VLOOKUP($A179,'Doanh thu'!$A$3:$Q$2000,10,FALSE)/1000000000</f>
        <v>0</v>
      </c>
      <c r="F179" s="43">
        <f>VLOOKUP($A179,'Doanh thu'!$A$3:$Q$2000,11,FALSE)/1000000000</f>
        <v>0</v>
      </c>
      <c r="G179" s="43">
        <f>VLOOKUP($A179,'Doanh thu'!$A$3:$Q$2000,12,FALSE)/1000000000</f>
        <v>0</v>
      </c>
      <c r="H179" s="43">
        <f>VLOOKUP($A179,LNST!$A$3:$Q$1635,9,FALSE)/1000000000</f>
        <v>0</v>
      </c>
      <c r="I179" s="43">
        <f>VLOOKUP($A179,LNST!$A$3:$Q$1635,10,FALSE)/1000000000</f>
        <v>0</v>
      </c>
      <c r="J179" s="43">
        <f>VLOOKUP($A179,LNST!$A$3:$Q$1635,11,FALSE)/1000000000</f>
        <v>0</v>
      </c>
      <c r="K179" s="43">
        <f>VLOOKUP($A179,LNST!$A$3:$Q$1635,12,FALSE)/1000000000</f>
        <v>0</v>
      </c>
      <c r="L179" s="45" t="e">
        <f>VLOOKUP($A179,'Doanh thu'!$A$3:$Q$2000,14,FALSE)</f>
        <v>#DIV/0!</v>
      </c>
      <c r="M179" s="45" t="e">
        <f>VLOOKUP($A179,'Doanh thu'!$A$3:$Q$2000,15,FALSE)</f>
        <v>#DIV/0!</v>
      </c>
      <c r="N179" s="45" t="e">
        <f>VLOOKUP($A179,'Doanh thu'!$A$3:$Q$2000,16,FALSE)</f>
        <v>#DIV/0!</v>
      </c>
      <c r="O179" s="45" t="e">
        <f>VLOOKUP($A179,'Doanh thu'!$A$3:$Q$2000,17,FALSE)</f>
        <v>#DIV/0!</v>
      </c>
      <c r="P179" s="45" t="e">
        <f>VLOOKUP($A179,LNST!$A$3:$R$1635,14,FALSE)</f>
        <v>#DIV/0!</v>
      </c>
      <c r="Q179" s="45" t="e">
        <f>VLOOKUP($A179,LNST!$A$3:$R$1635,15,FALSE)</f>
        <v>#DIV/0!</v>
      </c>
      <c r="R179" s="45" t="e">
        <f>VLOOKUP($A179,LNST!$A$3:$R$1635,16,FALSE)</f>
        <v>#DIV/0!</v>
      </c>
      <c r="S179" s="45" t="e">
        <f>VLOOKUP($A179,LNST!$A$3:$R$1635,17,FALSE)</f>
        <v>#DIV/0!</v>
      </c>
      <c r="T179" s="45" t="e">
        <f>VLOOKUP($A179,LNG!$A$2:$H$1999,4,FALSE)/(D179*10^9)</f>
        <v>#DIV/0!</v>
      </c>
      <c r="U179" s="45" t="e">
        <f>VLOOKUP($A179,LNG!$A$2:$H$1999,5,FALSE)/(E179*10^9)</f>
        <v>#DIV/0!</v>
      </c>
      <c r="V179" s="45" t="e">
        <f>VLOOKUP($A179,LNG!$A$2:$H$1999,6,FALSE)/(F179*10^9)</f>
        <v>#DIV/0!</v>
      </c>
      <c r="W179" s="45" t="e">
        <f>VLOOKUP($A179,LNG!$A$2:$H$1999,7,FALSE)/(G179*10^9)</f>
        <v>#DIV/0!</v>
      </c>
      <c r="X179" s="45">
        <f>VLOOKUP($A179,'LNST năm'!$A$2:$I$2000,8,FALSE)</f>
        <v>-1</v>
      </c>
      <c r="Y179" s="45">
        <f>VLOOKUP($A179,'LNST năm'!$A$2:$I$2000,9,FALSE)</f>
        <v>-1</v>
      </c>
      <c r="Z179" s="46" t="e">
        <f>VLOOKUP($A179,LNG!$A$2:$H$1999,9,FALSE)</f>
        <v>#REF!</v>
      </c>
      <c r="AA179" s="162" t="e">
        <f>VLOOKUP($A179,'GIÁ CP'!$A$2:$D$2000,4,FALSE)/Z179</f>
        <v>#REF!</v>
      </c>
    </row>
    <row r="180" spans="1:27" hidden="1">
      <c r="A180" s="18" t="s">
        <v>1147</v>
      </c>
      <c r="B180" s="18" t="s">
        <v>2726</v>
      </c>
      <c r="C180" s="154" t="str">
        <f>VLOOKUP(A180,'GIÁ CP'!$K$2:$M$2000,3,FALSE)</f>
        <v xml:space="preserve">Máy công nghiệp </v>
      </c>
      <c r="D180" s="43">
        <f>VLOOKUP($A180,'Doanh thu'!$A$3:$Q$2000,9,FALSE)/1000000000</f>
        <v>0</v>
      </c>
      <c r="E180" s="43">
        <f>VLOOKUP($A180,'Doanh thu'!$A$3:$Q$2000,10,FALSE)/1000000000</f>
        <v>0</v>
      </c>
      <c r="F180" s="43">
        <f>VLOOKUP($A180,'Doanh thu'!$A$3:$Q$2000,11,FALSE)/1000000000</f>
        <v>0</v>
      </c>
      <c r="G180" s="43">
        <f>VLOOKUP($A180,'Doanh thu'!$A$3:$Q$2000,12,FALSE)/1000000000</f>
        <v>0</v>
      </c>
      <c r="H180" s="43">
        <f>VLOOKUP($A180,LNST!$A$3:$Q$1635,9,FALSE)/1000000000</f>
        <v>0</v>
      </c>
      <c r="I180" s="43">
        <f>VLOOKUP($A180,LNST!$A$3:$Q$1635,10,FALSE)/1000000000</f>
        <v>0</v>
      </c>
      <c r="J180" s="43">
        <f>VLOOKUP($A180,LNST!$A$3:$Q$1635,11,FALSE)/1000000000</f>
        <v>0</v>
      </c>
      <c r="K180" s="43">
        <f>VLOOKUP($A180,LNST!$A$3:$Q$1635,12,FALSE)/1000000000</f>
        <v>0</v>
      </c>
      <c r="L180" s="45" t="e">
        <f>VLOOKUP($A180,'Doanh thu'!$A$3:$Q$2000,14,FALSE)</f>
        <v>#DIV/0!</v>
      </c>
      <c r="M180" s="45" t="e">
        <f>VLOOKUP($A180,'Doanh thu'!$A$3:$Q$2000,15,FALSE)</f>
        <v>#DIV/0!</v>
      </c>
      <c r="N180" s="45" t="e">
        <f>VLOOKUP($A180,'Doanh thu'!$A$3:$Q$2000,16,FALSE)</f>
        <v>#DIV/0!</v>
      </c>
      <c r="O180" s="45" t="e">
        <f>VLOOKUP($A180,'Doanh thu'!$A$3:$Q$2000,17,FALSE)</f>
        <v>#DIV/0!</v>
      </c>
      <c r="P180" s="45" t="e">
        <f>VLOOKUP($A180,LNST!$A$3:$R$1635,14,FALSE)</f>
        <v>#DIV/0!</v>
      </c>
      <c r="Q180" s="45" t="e">
        <f>VLOOKUP($A180,LNST!$A$3:$R$1635,15,FALSE)</f>
        <v>#DIV/0!</v>
      </c>
      <c r="R180" s="45" t="e">
        <f>VLOOKUP($A180,LNST!$A$3:$R$1635,16,FALSE)</f>
        <v>#DIV/0!</v>
      </c>
      <c r="S180" s="45" t="e">
        <f>VLOOKUP($A180,LNST!$A$3:$R$1635,17,FALSE)</f>
        <v>#DIV/0!</v>
      </c>
      <c r="T180" s="45" t="e">
        <f>VLOOKUP($A180,LNG!$A$2:$H$1999,4,FALSE)/(D180*10^9)</f>
        <v>#DIV/0!</v>
      </c>
      <c r="U180" s="45" t="e">
        <f>VLOOKUP($A180,LNG!$A$2:$H$1999,5,FALSE)/(E180*10^9)</f>
        <v>#DIV/0!</v>
      </c>
      <c r="V180" s="45" t="e">
        <f>VLOOKUP($A180,LNG!$A$2:$H$1999,6,FALSE)/(F180*10^9)</f>
        <v>#DIV/0!</v>
      </c>
      <c r="W180" s="45" t="e">
        <f>VLOOKUP($A180,LNG!$A$2:$H$1999,7,FALSE)/(G180*10^9)</f>
        <v>#DIV/0!</v>
      </c>
      <c r="X180" s="45">
        <f>VLOOKUP($A180,'LNST năm'!$A$2:$I$2000,8,FALSE)</f>
        <v>-1</v>
      </c>
      <c r="Y180" s="45">
        <f>VLOOKUP($A180,'LNST năm'!$A$2:$I$2000,9,FALSE)</f>
        <v>-1</v>
      </c>
      <c r="Z180" s="46" t="e">
        <f>VLOOKUP($A180,LNG!$A$2:$H$1999,9,FALSE)</f>
        <v>#REF!</v>
      </c>
      <c r="AA180" s="162" t="e">
        <f>VLOOKUP($A180,'GIÁ CP'!$A$2:$D$2000,4,FALSE)/Z180</f>
        <v>#REF!</v>
      </c>
    </row>
    <row r="181" spans="1:27" hidden="1">
      <c r="A181" s="18" t="s">
        <v>824</v>
      </c>
      <c r="B181" s="18" t="s">
        <v>2739</v>
      </c>
      <c r="C181" s="154" t="str">
        <f>VLOOKUP(A181,'GIÁ CP'!$K$2:$M$2000,3,FALSE)</f>
        <v xml:space="preserve">Lâm sản và Chế biến gỗ </v>
      </c>
      <c r="D181" s="43">
        <f>VLOOKUP($A181,'Doanh thu'!$A$3:$Q$2000,9,FALSE)/1000000000</f>
        <v>0</v>
      </c>
      <c r="E181" s="43">
        <f>VLOOKUP($A181,'Doanh thu'!$A$3:$Q$2000,10,FALSE)/1000000000</f>
        <v>0</v>
      </c>
      <c r="F181" s="43">
        <f>VLOOKUP($A181,'Doanh thu'!$A$3:$Q$2000,11,FALSE)/1000000000</f>
        <v>0</v>
      </c>
      <c r="G181" s="43">
        <f>VLOOKUP($A181,'Doanh thu'!$A$3:$Q$2000,12,FALSE)/1000000000</f>
        <v>0</v>
      </c>
      <c r="H181" s="43">
        <f>VLOOKUP($A181,LNST!$A$3:$Q$1635,9,FALSE)/1000000000</f>
        <v>0</v>
      </c>
      <c r="I181" s="43">
        <f>VLOOKUP($A181,LNST!$A$3:$Q$1635,10,FALSE)/1000000000</f>
        <v>0</v>
      </c>
      <c r="J181" s="43">
        <f>VLOOKUP($A181,LNST!$A$3:$Q$1635,11,FALSE)/1000000000</f>
        <v>0</v>
      </c>
      <c r="K181" s="43">
        <f>VLOOKUP($A181,LNST!$A$3:$Q$1635,12,FALSE)/1000000000</f>
        <v>0</v>
      </c>
      <c r="L181" s="45" t="e">
        <f>VLOOKUP($A181,'Doanh thu'!$A$3:$Q$2000,14,FALSE)</f>
        <v>#DIV/0!</v>
      </c>
      <c r="M181" s="45" t="e">
        <f>VLOOKUP($A181,'Doanh thu'!$A$3:$Q$2000,15,FALSE)</f>
        <v>#DIV/0!</v>
      </c>
      <c r="N181" s="45" t="e">
        <f>VLOOKUP($A181,'Doanh thu'!$A$3:$Q$2000,16,FALSE)</f>
        <v>#DIV/0!</v>
      </c>
      <c r="O181" s="45" t="e">
        <f>VLOOKUP($A181,'Doanh thu'!$A$3:$Q$2000,17,FALSE)</f>
        <v>#DIV/0!</v>
      </c>
      <c r="P181" s="45" t="e">
        <f>VLOOKUP($A181,LNST!$A$3:$R$1635,14,FALSE)</f>
        <v>#DIV/0!</v>
      </c>
      <c r="Q181" s="45" t="e">
        <f>VLOOKUP($A181,LNST!$A$3:$R$1635,15,FALSE)</f>
        <v>#DIV/0!</v>
      </c>
      <c r="R181" s="45" t="e">
        <f>VLOOKUP($A181,LNST!$A$3:$R$1635,16,FALSE)</f>
        <v>#DIV/0!</v>
      </c>
      <c r="S181" s="45" t="e">
        <f>VLOOKUP($A181,LNST!$A$3:$R$1635,17,FALSE)</f>
        <v>#DIV/0!</v>
      </c>
      <c r="T181" s="45" t="e">
        <f>VLOOKUP($A181,LNG!$A$2:$H$1999,4,FALSE)/(D181*10^9)</f>
        <v>#DIV/0!</v>
      </c>
      <c r="U181" s="45" t="e">
        <f>VLOOKUP($A181,LNG!$A$2:$H$1999,5,FALSE)/(E181*10^9)</f>
        <v>#DIV/0!</v>
      </c>
      <c r="V181" s="45" t="e">
        <f>VLOOKUP($A181,LNG!$A$2:$H$1999,6,FALSE)/(F181*10^9)</f>
        <v>#DIV/0!</v>
      </c>
      <c r="W181" s="45" t="e">
        <f>VLOOKUP($A181,LNG!$A$2:$H$1999,7,FALSE)/(G181*10^9)</f>
        <v>#DIV/0!</v>
      </c>
      <c r="X181" s="45">
        <f>VLOOKUP($A181,'LNST năm'!$A$2:$I$2000,8,FALSE)</f>
        <v>-1</v>
      </c>
      <c r="Y181" s="45">
        <f>VLOOKUP($A181,'LNST năm'!$A$2:$I$2000,9,FALSE)</f>
        <v>-1</v>
      </c>
      <c r="Z181" s="46" t="e">
        <f>VLOOKUP($A181,LNG!$A$2:$H$1999,9,FALSE)</f>
        <v>#REF!</v>
      </c>
      <c r="AA181" s="162" t="e">
        <f>VLOOKUP($A181,'GIÁ CP'!$A$2:$D$2000,4,FALSE)/Z181</f>
        <v>#REF!</v>
      </c>
    </row>
    <row r="182" spans="1:27" hidden="1">
      <c r="A182" s="18" t="s">
        <v>1156</v>
      </c>
      <c r="B182" s="18" t="s">
        <v>2738</v>
      </c>
      <c r="C182" s="154" t="str">
        <f>VLOOKUP(A182,'GIÁ CP'!$K$2:$M$2000,3,FALSE)</f>
        <v xml:space="preserve">Lâm sản và Chế biến gỗ </v>
      </c>
      <c r="D182" s="43">
        <f>VLOOKUP($A182,'Doanh thu'!$A$3:$Q$2000,9,FALSE)/1000000000</f>
        <v>0</v>
      </c>
      <c r="E182" s="43">
        <f>VLOOKUP($A182,'Doanh thu'!$A$3:$Q$2000,10,FALSE)/1000000000</f>
        <v>0</v>
      </c>
      <c r="F182" s="43">
        <f>VLOOKUP($A182,'Doanh thu'!$A$3:$Q$2000,11,FALSE)/1000000000</f>
        <v>0</v>
      </c>
      <c r="G182" s="43">
        <f>VLOOKUP($A182,'Doanh thu'!$A$3:$Q$2000,12,FALSE)/1000000000</f>
        <v>0</v>
      </c>
      <c r="H182" s="43">
        <f>VLOOKUP($A182,LNST!$A$3:$Q$1635,9,FALSE)/1000000000</f>
        <v>0</v>
      </c>
      <c r="I182" s="43">
        <f>VLOOKUP($A182,LNST!$A$3:$Q$1635,10,FALSE)/1000000000</f>
        <v>0</v>
      </c>
      <c r="J182" s="43">
        <f>VLOOKUP($A182,LNST!$A$3:$Q$1635,11,FALSE)/1000000000</f>
        <v>0</v>
      </c>
      <c r="K182" s="43">
        <f>VLOOKUP($A182,LNST!$A$3:$Q$1635,12,FALSE)/1000000000</f>
        <v>0</v>
      </c>
      <c r="L182" s="45" t="e">
        <f>VLOOKUP($A182,'Doanh thu'!$A$3:$Q$2000,14,FALSE)</f>
        <v>#DIV/0!</v>
      </c>
      <c r="M182" s="45" t="e">
        <f>VLOOKUP($A182,'Doanh thu'!$A$3:$Q$2000,15,FALSE)</f>
        <v>#DIV/0!</v>
      </c>
      <c r="N182" s="45" t="e">
        <f>VLOOKUP($A182,'Doanh thu'!$A$3:$Q$2000,16,FALSE)</f>
        <v>#DIV/0!</v>
      </c>
      <c r="O182" s="45" t="e">
        <f>VLOOKUP($A182,'Doanh thu'!$A$3:$Q$2000,17,FALSE)</f>
        <v>#DIV/0!</v>
      </c>
      <c r="P182" s="45" t="e">
        <f>VLOOKUP($A182,LNST!$A$3:$R$1635,14,FALSE)</f>
        <v>#DIV/0!</v>
      </c>
      <c r="Q182" s="45" t="e">
        <f>VLOOKUP($A182,LNST!$A$3:$R$1635,15,FALSE)</f>
        <v>#DIV/0!</v>
      </c>
      <c r="R182" s="45" t="e">
        <f>VLOOKUP($A182,LNST!$A$3:$R$1635,16,FALSE)</f>
        <v>#DIV/0!</v>
      </c>
      <c r="S182" s="45" t="e">
        <f>VLOOKUP($A182,LNST!$A$3:$R$1635,17,FALSE)</f>
        <v>#DIV/0!</v>
      </c>
      <c r="T182" s="45" t="e">
        <f>VLOOKUP($A182,LNG!$A$2:$H$1999,4,FALSE)/(D182*10^9)</f>
        <v>#DIV/0!</v>
      </c>
      <c r="U182" s="45" t="e">
        <f>VLOOKUP($A182,LNG!$A$2:$H$1999,5,FALSE)/(E182*10^9)</f>
        <v>#DIV/0!</v>
      </c>
      <c r="V182" s="45" t="e">
        <f>VLOOKUP($A182,LNG!$A$2:$H$1999,6,FALSE)/(F182*10^9)</f>
        <v>#DIV/0!</v>
      </c>
      <c r="W182" s="45" t="e">
        <f>VLOOKUP($A182,LNG!$A$2:$H$1999,7,FALSE)/(G182*10^9)</f>
        <v>#DIV/0!</v>
      </c>
      <c r="X182" s="45">
        <f>VLOOKUP($A182,'LNST năm'!$A$2:$I$2000,8,FALSE)</f>
        <v>-1</v>
      </c>
      <c r="Y182" s="45">
        <f>VLOOKUP($A182,'LNST năm'!$A$2:$I$2000,9,FALSE)</f>
        <v>-1</v>
      </c>
      <c r="Z182" s="46" t="e">
        <f>VLOOKUP($A182,LNG!$A$2:$H$1999,9,FALSE)</f>
        <v>#REF!</v>
      </c>
      <c r="AA182" s="162" t="e">
        <f>VLOOKUP($A182,'GIÁ CP'!$A$2:$D$2000,4,FALSE)/Z182</f>
        <v>#REF!</v>
      </c>
    </row>
    <row r="183" spans="1:27" hidden="1">
      <c r="A183" s="18" t="s">
        <v>1158</v>
      </c>
      <c r="B183" s="18" t="s">
        <v>2741</v>
      </c>
      <c r="C183" s="154" t="str">
        <f>VLOOKUP(A183,'GIÁ CP'!$K$2:$M$2000,3,FALSE)</f>
        <v xml:space="preserve">Máy công nghiệp </v>
      </c>
      <c r="D183" s="43">
        <f>VLOOKUP($A183,'Doanh thu'!$A$3:$Q$2000,9,FALSE)/1000000000</f>
        <v>0</v>
      </c>
      <c r="E183" s="43">
        <f>VLOOKUP($A183,'Doanh thu'!$A$3:$Q$2000,10,FALSE)/1000000000</f>
        <v>0</v>
      </c>
      <c r="F183" s="43">
        <f>VLOOKUP($A183,'Doanh thu'!$A$3:$Q$2000,11,FALSE)/1000000000</f>
        <v>0</v>
      </c>
      <c r="G183" s="43">
        <f>VLOOKUP($A183,'Doanh thu'!$A$3:$Q$2000,12,FALSE)/1000000000</f>
        <v>0</v>
      </c>
      <c r="H183" s="43">
        <f>VLOOKUP($A183,LNST!$A$3:$Q$1635,9,FALSE)/1000000000</f>
        <v>0</v>
      </c>
      <c r="I183" s="43">
        <f>VLOOKUP($A183,LNST!$A$3:$Q$1635,10,FALSE)/1000000000</f>
        <v>0</v>
      </c>
      <c r="J183" s="43">
        <f>VLOOKUP($A183,LNST!$A$3:$Q$1635,11,FALSE)/1000000000</f>
        <v>0</v>
      </c>
      <c r="K183" s="43">
        <f>VLOOKUP($A183,LNST!$A$3:$Q$1635,12,FALSE)/1000000000</f>
        <v>0</v>
      </c>
      <c r="L183" s="45" t="e">
        <f>VLOOKUP($A183,'Doanh thu'!$A$3:$Q$2000,14,FALSE)</f>
        <v>#DIV/0!</v>
      </c>
      <c r="M183" s="45" t="e">
        <f>VLOOKUP($A183,'Doanh thu'!$A$3:$Q$2000,15,FALSE)</f>
        <v>#DIV/0!</v>
      </c>
      <c r="N183" s="45" t="e">
        <f>VLOOKUP($A183,'Doanh thu'!$A$3:$Q$2000,16,FALSE)</f>
        <v>#DIV/0!</v>
      </c>
      <c r="O183" s="45" t="e">
        <f>VLOOKUP($A183,'Doanh thu'!$A$3:$Q$2000,17,FALSE)</f>
        <v>#DIV/0!</v>
      </c>
      <c r="P183" s="45" t="e">
        <f>VLOOKUP($A183,LNST!$A$3:$R$1635,14,FALSE)</f>
        <v>#DIV/0!</v>
      </c>
      <c r="Q183" s="45" t="e">
        <f>VLOOKUP($A183,LNST!$A$3:$R$1635,15,FALSE)</f>
        <v>#DIV/0!</v>
      </c>
      <c r="R183" s="45" t="e">
        <f>VLOOKUP($A183,LNST!$A$3:$R$1635,16,FALSE)</f>
        <v>#DIV/0!</v>
      </c>
      <c r="S183" s="45" t="e">
        <f>VLOOKUP($A183,LNST!$A$3:$R$1635,17,FALSE)</f>
        <v>#DIV/0!</v>
      </c>
      <c r="T183" s="45" t="e">
        <f>VLOOKUP($A183,LNG!$A$2:$H$1999,4,FALSE)/(D183*10^9)</f>
        <v>#DIV/0!</v>
      </c>
      <c r="U183" s="45" t="e">
        <f>VLOOKUP($A183,LNG!$A$2:$H$1999,5,FALSE)/(E183*10^9)</f>
        <v>#DIV/0!</v>
      </c>
      <c r="V183" s="45" t="e">
        <f>VLOOKUP($A183,LNG!$A$2:$H$1999,6,FALSE)/(F183*10^9)</f>
        <v>#DIV/0!</v>
      </c>
      <c r="W183" s="45" t="e">
        <f>VLOOKUP($A183,LNG!$A$2:$H$1999,7,FALSE)/(G183*10^9)</f>
        <v>#DIV/0!</v>
      </c>
      <c r="X183" s="45">
        <f>VLOOKUP($A183,'LNST năm'!$A$2:$I$2000,8,FALSE)</f>
        <v>-1</v>
      </c>
      <c r="Y183" s="45">
        <f>VLOOKUP($A183,'LNST năm'!$A$2:$I$2000,9,FALSE)</f>
        <v>-1</v>
      </c>
      <c r="Z183" s="46" t="e">
        <f>VLOOKUP($A183,LNG!$A$2:$H$1999,9,FALSE)</f>
        <v>#REF!</v>
      </c>
      <c r="AA183" s="162" t="e">
        <f>VLOOKUP($A183,'GIÁ CP'!$A$2:$D$2000,4,FALSE)/Z183</f>
        <v>#REF!</v>
      </c>
    </row>
    <row r="184" spans="1:27" hidden="1">
      <c r="A184" s="18" t="s">
        <v>1159</v>
      </c>
      <c r="B184" s="18" t="s">
        <v>2742</v>
      </c>
      <c r="C184" s="154" t="str">
        <f>VLOOKUP(A184,'GIÁ CP'!$K$2:$M$2000,3,FALSE)</f>
        <v xml:space="preserve">Phụ tùng ô tô </v>
      </c>
      <c r="D184" s="43">
        <f>VLOOKUP($A184,'Doanh thu'!$A$3:$Q$2000,9,FALSE)/1000000000</f>
        <v>0</v>
      </c>
      <c r="E184" s="43">
        <f>VLOOKUP($A184,'Doanh thu'!$A$3:$Q$2000,10,FALSE)/1000000000</f>
        <v>0</v>
      </c>
      <c r="F184" s="43">
        <f>VLOOKUP($A184,'Doanh thu'!$A$3:$Q$2000,11,FALSE)/1000000000</f>
        <v>0</v>
      </c>
      <c r="G184" s="43">
        <f>VLOOKUP($A184,'Doanh thu'!$A$3:$Q$2000,12,FALSE)/1000000000</f>
        <v>0</v>
      </c>
      <c r="H184" s="43">
        <f>VLOOKUP($A184,LNST!$A$3:$Q$1635,9,FALSE)/1000000000</f>
        <v>0</v>
      </c>
      <c r="I184" s="43">
        <f>VLOOKUP($A184,LNST!$A$3:$Q$1635,10,FALSE)/1000000000</f>
        <v>0</v>
      </c>
      <c r="J184" s="43">
        <f>VLOOKUP($A184,LNST!$A$3:$Q$1635,11,FALSE)/1000000000</f>
        <v>0</v>
      </c>
      <c r="K184" s="43">
        <f>VLOOKUP($A184,LNST!$A$3:$Q$1635,12,FALSE)/1000000000</f>
        <v>0</v>
      </c>
      <c r="L184" s="45" t="e">
        <f>VLOOKUP($A184,'Doanh thu'!$A$3:$Q$2000,14,FALSE)</f>
        <v>#DIV/0!</v>
      </c>
      <c r="M184" s="45" t="e">
        <f>VLOOKUP($A184,'Doanh thu'!$A$3:$Q$2000,15,FALSE)</f>
        <v>#DIV/0!</v>
      </c>
      <c r="N184" s="45" t="e">
        <f>VLOOKUP($A184,'Doanh thu'!$A$3:$Q$2000,16,FALSE)</f>
        <v>#DIV/0!</v>
      </c>
      <c r="O184" s="45" t="e">
        <f>VLOOKUP($A184,'Doanh thu'!$A$3:$Q$2000,17,FALSE)</f>
        <v>#DIV/0!</v>
      </c>
      <c r="P184" s="45" t="e">
        <f>VLOOKUP($A184,LNST!$A$3:$R$1635,14,FALSE)</f>
        <v>#DIV/0!</v>
      </c>
      <c r="Q184" s="45" t="e">
        <f>VLOOKUP($A184,LNST!$A$3:$R$1635,15,FALSE)</f>
        <v>#DIV/0!</v>
      </c>
      <c r="R184" s="45" t="e">
        <f>VLOOKUP($A184,LNST!$A$3:$R$1635,16,FALSE)</f>
        <v>#DIV/0!</v>
      </c>
      <c r="S184" s="45" t="e">
        <f>VLOOKUP($A184,LNST!$A$3:$R$1635,17,FALSE)</f>
        <v>#DIV/0!</v>
      </c>
      <c r="T184" s="45" t="e">
        <f>VLOOKUP($A184,LNG!$A$2:$H$1999,4,FALSE)/(D184*10^9)</f>
        <v>#DIV/0!</v>
      </c>
      <c r="U184" s="45" t="e">
        <f>VLOOKUP($A184,LNG!$A$2:$H$1999,5,FALSE)/(E184*10^9)</f>
        <v>#DIV/0!</v>
      </c>
      <c r="V184" s="45" t="e">
        <f>VLOOKUP($A184,LNG!$A$2:$H$1999,6,FALSE)/(F184*10^9)</f>
        <v>#DIV/0!</v>
      </c>
      <c r="W184" s="45" t="e">
        <f>VLOOKUP($A184,LNG!$A$2:$H$1999,7,FALSE)/(G184*10^9)</f>
        <v>#DIV/0!</v>
      </c>
      <c r="X184" s="45">
        <f>VLOOKUP($A184,'LNST năm'!$A$2:$I$2000,8,FALSE)</f>
        <v>-1</v>
      </c>
      <c r="Y184" s="45">
        <f>VLOOKUP($A184,'LNST năm'!$A$2:$I$2000,9,FALSE)</f>
        <v>-1</v>
      </c>
      <c r="Z184" s="46" t="e">
        <f>VLOOKUP($A184,LNG!$A$2:$H$1999,9,FALSE)</f>
        <v>#REF!</v>
      </c>
      <c r="AA184" s="162" t="e">
        <f>VLOOKUP($A184,'GIÁ CP'!$A$2:$D$2000,4,FALSE)/Z184</f>
        <v>#REF!</v>
      </c>
    </row>
    <row r="185" spans="1:27" hidden="1">
      <c r="A185" s="18" t="s">
        <v>1766</v>
      </c>
      <c r="B185" s="18" t="s">
        <v>1767</v>
      </c>
      <c r="C185" s="154" t="e">
        <f>VLOOKUP(A185,'GIÁ CP'!$K$2:$M$2000,3,FALSE)</f>
        <v>#N/A</v>
      </c>
      <c r="D185" s="43" t="e">
        <f>VLOOKUP($A185,'Doanh thu'!$A$3:$Q$2000,9,FALSE)/1000000000</f>
        <v>#N/A</v>
      </c>
      <c r="E185" s="43" t="e">
        <f>VLOOKUP($A185,'Doanh thu'!$A$3:$Q$2000,10,FALSE)/1000000000</f>
        <v>#N/A</v>
      </c>
      <c r="F185" s="43" t="e">
        <f>VLOOKUP($A185,'Doanh thu'!$A$3:$Q$2000,11,FALSE)/1000000000</f>
        <v>#N/A</v>
      </c>
      <c r="G185" s="43" t="e">
        <f>VLOOKUP($A185,'Doanh thu'!$A$3:$Q$2000,12,FALSE)/1000000000</f>
        <v>#N/A</v>
      </c>
      <c r="H185" s="43" t="e">
        <f>VLOOKUP($A185,LNST!$A$3:$Q$1635,9,FALSE)/1000000000</f>
        <v>#N/A</v>
      </c>
      <c r="I185" s="43" t="e">
        <f>VLOOKUP($A185,LNST!$A$3:$Q$1635,10,FALSE)/1000000000</f>
        <v>#N/A</v>
      </c>
      <c r="J185" s="43" t="e">
        <f>VLOOKUP($A185,LNST!$A$3:$Q$1635,11,FALSE)/1000000000</f>
        <v>#N/A</v>
      </c>
      <c r="K185" s="43" t="e">
        <f>VLOOKUP($A185,LNST!$A$3:$Q$1635,12,FALSE)/1000000000</f>
        <v>#N/A</v>
      </c>
      <c r="L185" s="45" t="e">
        <f>VLOOKUP($A185,'Doanh thu'!$A$3:$Q$2000,14,FALSE)</f>
        <v>#N/A</v>
      </c>
      <c r="M185" s="45" t="e">
        <f>VLOOKUP($A185,'Doanh thu'!$A$3:$Q$2000,15,FALSE)</f>
        <v>#N/A</v>
      </c>
      <c r="N185" s="45" t="e">
        <f>VLOOKUP($A185,'Doanh thu'!$A$3:$Q$2000,16,FALSE)</f>
        <v>#N/A</v>
      </c>
      <c r="O185" s="45" t="e">
        <f>VLOOKUP($A185,'Doanh thu'!$A$3:$Q$2000,17,FALSE)</f>
        <v>#N/A</v>
      </c>
      <c r="P185" s="45" t="e">
        <f>VLOOKUP($A185,LNST!$A$3:$R$1635,14,FALSE)</f>
        <v>#N/A</v>
      </c>
      <c r="Q185" s="45" t="e">
        <f>VLOOKUP($A185,LNST!$A$3:$R$1635,15,FALSE)</f>
        <v>#N/A</v>
      </c>
      <c r="R185" s="45" t="e">
        <f>VLOOKUP($A185,LNST!$A$3:$R$1635,16,FALSE)</f>
        <v>#N/A</v>
      </c>
      <c r="S185" s="45" t="e">
        <f>VLOOKUP($A185,LNST!$A$3:$R$1635,17,FALSE)</f>
        <v>#N/A</v>
      </c>
      <c r="T185" s="45" t="e">
        <f>VLOOKUP($A185,LNG!$A$2:$H$1999,4,FALSE)/(D185*10^9)</f>
        <v>#N/A</v>
      </c>
      <c r="U185" s="45" t="e">
        <f>VLOOKUP($A185,LNG!$A$2:$H$1999,5,FALSE)/(E185*10^9)</f>
        <v>#N/A</v>
      </c>
      <c r="V185" s="45" t="e">
        <f>VLOOKUP($A185,LNG!$A$2:$H$1999,6,FALSE)/(F185*10^9)</f>
        <v>#N/A</v>
      </c>
      <c r="W185" s="45" t="e">
        <f>VLOOKUP($A185,LNG!$A$2:$H$1999,7,FALSE)/(G185*10^9)</f>
        <v>#N/A</v>
      </c>
      <c r="X185" s="45" t="e">
        <f>VLOOKUP($A185,'LNST năm'!$A$2:$I$2000,8,FALSE)</f>
        <v>#N/A</v>
      </c>
      <c r="Y185" s="45" t="e">
        <f>VLOOKUP($A185,'LNST năm'!$A$2:$I$2000,9,FALSE)</f>
        <v>#N/A</v>
      </c>
      <c r="Z185" s="46" t="e">
        <f>VLOOKUP($A185,LNG!$A$2:$H$1999,9,FALSE)</f>
        <v>#N/A</v>
      </c>
      <c r="AA185" s="162" t="e">
        <f>VLOOKUP($A185,'GIÁ CP'!$A$2:$D$2000,4,FALSE)/Z185</f>
        <v>#N/A</v>
      </c>
    </row>
    <row r="186" spans="1:27" hidden="1">
      <c r="A186" s="18" t="s">
        <v>1770</v>
      </c>
      <c r="B186" s="18" t="s">
        <v>3689</v>
      </c>
      <c r="C186" s="154" t="str">
        <f>VLOOKUP(A186,'GIÁ CP'!$K$2:$M$2000,3,FALSE)</f>
        <v xml:space="preserve">Quỹ đầu tư </v>
      </c>
      <c r="D186" s="43">
        <f>VLOOKUP($A186,'Doanh thu'!$A$3:$Q$2000,9,FALSE)/1000000000</f>
        <v>0</v>
      </c>
      <c r="E186" s="43">
        <f>VLOOKUP($A186,'Doanh thu'!$A$3:$Q$2000,10,FALSE)/1000000000</f>
        <v>0</v>
      </c>
      <c r="F186" s="43">
        <f>VLOOKUP($A186,'Doanh thu'!$A$3:$Q$2000,11,FALSE)/1000000000</f>
        <v>0</v>
      </c>
      <c r="G186" s="43">
        <f>VLOOKUP($A186,'Doanh thu'!$A$3:$Q$2000,12,FALSE)/1000000000</f>
        <v>0</v>
      </c>
      <c r="H186" s="43">
        <f>VLOOKUP($A186,LNST!$A$3:$Q$1635,9,FALSE)/1000000000</f>
        <v>0</v>
      </c>
      <c r="I186" s="43">
        <f>VLOOKUP($A186,LNST!$A$3:$Q$1635,10,FALSE)/1000000000</f>
        <v>0</v>
      </c>
      <c r="J186" s="43">
        <f>VLOOKUP($A186,LNST!$A$3:$Q$1635,11,FALSE)/1000000000</f>
        <v>0</v>
      </c>
      <c r="K186" s="43">
        <f>VLOOKUP($A186,LNST!$A$3:$Q$1635,12,FALSE)/1000000000</f>
        <v>0</v>
      </c>
      <c r="L186" s="45" t="e">
        <f>VLOOKUP($A186,'Doanh thu'!$A$3:$Q$2000,14,FALSE)</f>
        <v>#DIV/0!</v>
      </c>
      <c r="M186" s="45" t="e">
        <f>VLOOKUP($A186,'Doanh thu'!$A$3:$Q$2000,15,FALSE)</f>
        <v>#DIV/0!</v>
      </c>
      <c r="N186" s="45" t="e">
        <f>VLOOKUP($A186,'Doanh thu'!$A$3:$Q$2000,16,FALSE)</f>
        <v>#DIV/0!</v>
      </c>
      <c r="O186" s="45" t="e">
        <f>VLOOKUP($A186,'Doanh thu'!$A$3:$Q$2000,17,FALSE)</f>
        <v>#DIV/0!</v>
      </c>
      <c r="P186" s="45" t="e">
        <f>VLOOKUP($A186,LNST!$A$3:$R$1635,14,FALSE)</f>
        <v>#DIV/0!</v>
      </c>
      <c r="Q186" s="45" t="e">
        <f>VLOOKUP($A186,LNST!$A$3:$R$1635,15,FALSE)</f>
        <v>#DIV/0!</v>
      </c>
      <c r="R186" s="45" t="e">
        <f>VLOOKUP($A186,LNST!$A$3:$R$1635,16,FALSE)</f>
        <v>#DIV/0!</v>
      </c>
      <c r="S186" s="45" t="e">
        <f>VLOOKUP($A186,LNST!$A$3:$R$1635,17,FALSE)</f>
        <v>#DIV/0!</v>
      </c>
      <c r="T186" s="45" t="e">
        <f>VLOOKUP($A186,LNG!$A$2:$H$1999,4,FALSE)/(D186*10^9)</f>
        <v>#DIV/0!</v>
      </c>
      <c r="U186" s="45" t="e">
        <f>VLOOKUP($A186,LNG!$A$2:$H$1999,5,FALSE)/(E186*10^9)</f>
        <v>#DIV/0!</v>
      </c>
      <c r="V186" s="45" t="e">
        <f>VLOOKUP($A186,LNG!$A$2:$H$1999,6,FALSE)/(F186*10^9)</f>
        <v>#DIV/0!</v>
      </c>
      <c r="W186" s="45" t="e">
        <f>VLOOKUP($A186,LNG!$A$2:$H$1999,7,FALSE)/(G186*10^9)</f>
        <v>#DIV/0!</v>
      </c>
      <c r="X186" s="45" t="e">
        <f>VLOOKUP($A186,'LNST năm'!$A$2:$I$2000,8,FALSE)</f>
        <v>#DIV/0!</v>
      </c>
      <c r="Y186" s="45" t="e">
        <f>VLOOKUP($A186,'LNST năm'!$A$2:$I$2000,9,FALSE)</f>
        <v>#DIV/0!</v>
      </c>
      <c r="Z186" s="46" t="e">
        <f>VLOOKUP($A186,LNG!$A$2:$H$1999,9,FALSE)</f>
        <v>#REF!</v>
      </c>
      <c r="AA186" s="162" t="e">
        <f>VLOOKUP($A186,'GIÁ CP'!$A$2:$D$2000,4,FALSE)/Z186</f>
        <v>#N/A</v>
      </c>
    </row>
    <row r="187" spans="1:27" hidden="1">
      <c r="A187" s="18" t="s">
        <v>1772</v>
      </c>
      <c r="B187" s="18" t="s">
        <v>1773</v>
      </c>
      <c r="C187" s="154" t="str">
        <f>VLOOKUP(A187,'GIÁ CP'!$K$2:$M$2000,3,FALSE)</f>
        <v xml:space="preserve">Quỹ đầu tư </v>
      </c>
      <c r="D187" s="43">
        <f>VLOOKUP($A187,'Doanh thu'!$A$3:$Q$2000,9,FALSE)/1000000000</f>
        <v>0</v>
      </c>
      <c r="E187" s="43">
        <f>VLOOKUP($A187,'Doanh thu'!$A$3:$Q$2000,10,FALSE)/1000000000</f>
        <v>0</v>
      </c>
      <c r="F187" s="43">
        <f>VLOOKUP($A187,'Doanh thu'!$A$3:$Q$2000,11,FALSE)/1000000000</f>
        <v>0</v>
      </c>
      <c r="G187" s="43">
        <f>VLOOKUP($A187,'Doanh thu'!$A$3:$Q$2000,12,FALSE)/1000000000</f>
        <v>0</v>
      </c>
      <c r="H187" s="43">
        <f>VLOOKUP($A187,LNST!$A$3:$Q$1635,9,FALSE)/1000000000</f>
        <v>0</v>
      </c>
      <c r="I187" s="43">
        <f>VLOOKUP($A187,LNST!$A$3:$Q$1635,10,FALSE)/1000000000</f>
        <v>0</v>
      </c>
      <c r="J187" s="43">
        <f>VLOOKUP($A187,LNST!$A$3:$Q$1635,11,FALSE)/1000000000</f>
        <v>0</v>
      </c>
      <c r="K187" s="43">
        <f>VLOOKUP($A187,LNST!$A$3:$Q$1635,12,FALSE)/1000000000</f>
        <v>0</v>
      </c>
      <c r="L187" s="45" t="e">
        <f>VLOOKUP($A187,'Doanh thu'!$A$3:$Q$2000,14,FALSE)</f>
        <v>#DIV/0!</v>
      </c>
      <c r="M187" s="45" t="e">
        <f>VLOOKUP($A187,'Doanh thu'!$A$3:$Q$2000,15,FALSE)</f>
        <v>#DIV/0!</v>
      </c>
      <c r="N187" s="45" t="e">
        <f>VLOOKUP($A187,'Doanh thu'!$A$3:$Q$2000,16,FALSE)</f>
        <v>#DIV/0!</v>
      </c>
      <c r="O187" s="45" t="e">
        <f>VLOOKUP($A187,'Doanh thu'!$A$3:$Q$2000,17,FALSE)</f>
        <v>#DIV/0!</v>
      </c>
      <c r="P187" s="45" t="e">
        <f>VLOOKUP($A187,LNST!$A$3:$R$1635,14,FALSE)</f>
        <v>#DIV/0!</v>
      </c>
      <c r="Q187" s="45" t="e">
        <f>VLOOKUP($A187,LNST!$A$3:$R$1635,15,FALSE)</f>
        <v>#DIV/0!</v>
      </c>
      <c r="R187" s="45" t="e">
        <f>VLOOKUP($A187,LNST!$A$3:$R$1635,16,FALSE)</f>
        <v>#DIV/0!</v>
      </c>
      <c r="S187" s="45" t="e">
        <f>VLOOKUP($A187,LNST!$A$3:$R$1635,17,FALSE)</f>
        <v>#DIV/0!</v>
      </c>
      <c r="T187" s="45" t="e">
        <f>VLOOKUP($A187,LNG!$A$2:$H$1999,4,FALSE)/(D187*10^9)</f>
        <v>#DIV/0!</v>
      </c>
      <c r="U187" s="45" t="e">
        <f>VLOOKUP($A187,LNG!$A$2:$H$1999,5,FALSE)/(E187*10^9)</f>
        <v>#DIV/0!</v>
      </c>
      <c r="V187" s="45" t="e">
        <f>VLOOKUP($A187,LNG!$A$2:$H$1999,6,FALSE)/(F187*10^9)</f>
        <v>#DIV/0!</v>
      </c>
      <c r="W187" s="45" t="e">
        <f>VLOOKUP($A187,LNG!$A$2:$H$1999,7,FALSE)/(G187*10^9)</f>
        <v>#DIV/0!</v>
      </c>
      <c r="X187" s="45" t="e">
        <f>VLOOKUP($A187,'LNST năm'!$A$2:$I$2000,8,FALSE)</f>
        <v>#DIV/0!</v>
      </c>
      <c r="Y187" s="45" t="e">
        <f>VLOOKUP($A187,'LNST năm'!$A$2:$I$2000,9,FALSE)</f>
        <v>#DIV/0!</v>
      </c>
      <c r="Z187" s="46" t="e">
        <f>VLOOKUP($A187,LNG!$A$2:$H$1999,9,FALSE)</f>
        <v>#REF!</v>
      </c>
      <c r="AA187" s="162" t="e">
        <f>VLOOKUP($A187,'GIÁ CP'!$A$2:$D$2000,4,FALSE)/Z187</f>
        <v>#N/A</v>
      </c>
    </row>
    <row r="188" spans="1:27" hidden="1">
      <c r="A188" s="18" t="s">
        <v>1778</v>
      </c>
      <c r="B188" s="18" t="s">
        <v>3678</v>
      </c>
      <c r="C188" s="154" t="str">
        <f>VLOOKUP(A188,'GIÁ CP'!$K$2:$M$2000,3,FALSE)</f>
        <v xml:space="preserve">Quỹ đầu tư </v>
      </c>
      <c r="D188" s="43">
        <f>VLOOKUP($A188,'Doanh thu'!$A$3:$Q$2000,9,FALSE)/1000000000</f>
        <v>0</v>
      </c>
      <c r="E188" s="43">
        <f>VLOOKUP($A188,'Doanh thu'!$A$3:$Q$2000,10,FALSE)/1000000000</f>
        <v>0</v>
      </c>
      <c r="F188" s="43">
        <f>VLOOKUP($A188,'Doanh thu'!$A$3:$Q$2000,11,FALSE)/1000000000</f>
        <v>0</v>
      </c>
      <c r="G188" s="43">
        <f>VLOOKUP($A188,'Doanh thu'!$A$3:$Q$2000,12,FALSE)/1000000000</f>
        <v>0</v>
      </c>
      <c r="H188" s="43">
        <f>VLOOKUP($A188,LNST!$A$3:$Q$1635,9,FALSE)/1000000000</f>
        <v>0</v>
      </c>
      <c r="I188" s="43">
        <f>VLOOKUP($A188,LNST!$A$3:$Q$1635,10,FALSE)/1000000000</f>
        <v>0</v>
      </c>
      <c r="J188" s="43">
        <f>VLOOKUP($A188,LNST!$A$3:$Q$1635,11,FALSE)/1000000000</f>
        <v>0</v>
      </c>
      <c r="K188" s="43">
        <f>VLOOKUP($A188,LNST!$A$3:$Q$1635,12,FALSE)/1000000000</f>
        <v>0</v>
      </c>
      <c r="L188" s="45" t="e">
        <f>VLOOKUP($A188,'Doanh thu'!$A$3:$Q$2000,14,FALSE)</f>
        <v>#DIV/0!</v>
      </c>
      <c r="M188" s="45" t="e">
        <f>VLOOKUP($A188,'Doanh thu'!$A$3:$Q$2000,15,FALSE)</f>
        <v>#DIV/0!</v>
      </c>
      <c r="N188" s="45" t="e">
        <f>VLOOKUP($A188,'Doanh thu'!$A$3:$Q$2000,16,FALSE)</f>
        <v>#DIV/0!</v>
      </c>
      <c r="O188" s="45" t="e">
        <f>VLOOKUP($A188,'Doanh thu'!$A$3:$Q$2000,17,FALSE)</f>
        <v>#DIV/0!</v>
      </c>
      <c r="P188" s="45" t="e">
        <f>VLOOKUP($A188,LNST!$A$3:$R$1635,14,FALSE)</f>
        <v>#DIV/0!</v>
      </c>
      <c r="Q188" s="45" t="e">
        <f>VLOOKUP($A188,LNST!$A$3:$R$1635,15,FALSE)</f>
        <v>#DIV/0!</v>
      </c>
      <c r="R188" s="45" t="e">
        <f>VLOOKUP($A188,LNST!$A$3:$R$1635,16,FALSE)</f>
        <v>#DIV/0!</v>
      </c>
      <c r="S188" s="45" t="e">
        <f>VLOOKUP($A188,LNST!$A$3:$R$1635,17,FALSE)</f>
        <v>#DIV/0!</v>
      </c>
      <c r="T188" s="45" t="e">
        <f>VLOOKUP($A188,LNG!$A$2:$H$1999,4,FALSE)/(D188*10^9)</f>
        <v>#DIV/0!</v>
      </c>
      <c r="U188" s="45" t="e">
        <f>VLOOKUP($A188,LNG!$A$2:$H$1999,5,FALSE)/(E188*10^9)</f>
        <v>#DIV/0!</v>
      </c>
      <c r="V188" s="45" t="e">
        <f>VLOOKUP($A188,LNG!$A$2:$H$1999,6,FALSE)/(F188*10^9)</f>
        <v>#DIV/0!</v>
      </c>
      <c r="W188" s="45" t="e">
        <f>VLOOKUP($A188,LNG!$A$2:$H$1999,7,FALSE)/(G188*10^9)</f>
        <v>#DIV/0!</v>
      </c>
      <c r="X188" s="45" t="e">
        <f>VLOOKUP($A188,'LNST năm'!$A$2:$I$2000,8,FALSE)</f>
        <v>#DIV/0!</v>
      </c>
      <c r="Y188" s="45" t="e">
        <f>VLOOKUP($A188,'LNST năm'!$A$2:$I$2000,9,FALSE)</f>
        <v>#DIV/0!</v>
      </c>
      <c r="Z188" s="46" t="e">
        <f>VLOOKUP($A188,LNG!$A$2:$H$1999,9,FALSE)</f>
        <v>#REF!</v>
      </c>
      <c r="AA188" s="162" t="e">
        <f>VLOOKUP($A188,'GIÁ CP'!$A$2:$D$2000,4,FALSE)/Z188</f>
        <v>#N/A</v>
      </c>
    </row>
    <row r="189" spans="1:27" hidden="1">
      <c r="A189" s="18" t="s">
        <v>1780</v>
      </c>
      <c r="B189" s="18" t="s">
        <v>1781</v>
      </c>
      <c r="C189" s="154" t="str">
        <f>VLOOKUP(A189,'GIÁ CP'!$K$2:$M$2000,3,FALSE)</f>
        <v xml:space="preserve">Quỹ đầu tư </v>
      </c>
      <c r="D189" s="43">
        <f>VLOOKUP($A189,'Doanh thu'!$A$3:$Q$2000,9,FALSE)/1000000000</f>
        <v>0</v>
      </c>
      <c r="E189" s="43">
        <f>VLOOKUP($A189,'Doanh thu'!$A$3:$Q$2000,10,FALSE)/1000000000</f>
        <v>0</v>
      </c>
      <c r="F189" s="43">
        <f>VLOOKUP($A189,'Doanh thu'!$A$3:$Q$2000,11,FALSE)/1000000000</f>
        <v>0</v>
      </c>
      <c r="G189" s="43">
        <f>VLOOKUP($A189,'Doanh thu'!$A$3:$Q$2000,12,FALSE)/1000000000</f>
        <v>0</v>
      </c>
      <c r="H189" s="43">
        <f>VLOOKUP($A189,LNST!$A$3:$Q$1635,9,FALSE)/1000000000</f>
        <v>0</v>
      </c>
      <c r="I189" s="43">
        <f>VLOOKUP($A189,LNST!$A$3:$Q$1635,10,FALSE)/1000000000</f>
        <v>0</v>
      </c>
      <c r="J189" s="43">
        <f>VLOOKUP($A189,LNST!$A$3:$Q$1635,11,FALSE)/1000000000</f>
        <v>0</v>
      </c>
      <c r="K189" s="43">
        <f>VLOOKUP($A189,LNST!$A$3:$Q$1635,12,FALSE)/1000000000</f>
        <v>0</v>
      </c>
      <c r="L189" s="45" t="e">
        <f>VLOOKUP($A189,'Doanh thu'!$A$3:$Q$2000,14,FALSE)</f>
        <v>#DIV/0!</v>
      </c>
      <c r="M189" s="45" t="e">
        <f>VLOOKUP($A189,'Doanh thu'!$A$3:$Q$2000,15,FALSE)</f>
        <v>#DIV/0!</v>
      </c>
      <c r="N189" s="45" t="e">
        <f>VLOOKUP($A189,'Doanh thu'!$A$3:$Q$2000,16,FALSE)</f>
        <v>#DIV/0!</v>
      </c>
      <c r="O189" s="45" t="e">
        <f>VLOOKUP($A189,'Doanh thu'!$A$3:$Q$2000,17,FALSE)</f>
        <v>#DIV/0!</v>
      </c>
      <c r="P189" s="45" t="e">
        <f>VLOOKUP($A189,LNST!$A$3:$R$1635,14,FALSE)</f>
        <v>#DIV/0!</v>
      </c>
      <c r="Q189" s="45" t="e">
        <f>VLOOKUP($A189,LNST!$A$3:$R$1635,15,FALSE)</f>
        <v>#DIV/0!</v>
      </c>
      <c r="R189" s="45" t="e">
        <f>VLOOKUP($A189,LNST!$A$3:$R$1635,16,FALSE)</f>
        <v>#DIV/0!</v>
      </c>
      <c r="S189" s="45" t="e">
        <f>VLOOKUP($A189,LNST!$A$3:$R$1635,17,FALSE)</f>
        <v>#DIV/0!</v>
      </c>
      <c r="T189" s="45" t="e">
        <f>VLOOKUP($A189,LNG!$A$2:$H$1999,4,FALSE)/(D189*10^9)</f>
        <v>#DIV/0!</v>
      </c>
      <c r="U189" s="45" t="e">
        <f>VLOOKUP($A189,LNG!$A$2:$H$1999,5,FALSE)/(E189*10^9)</f>
        <v>#DIV/0!</v>
      </c>
      <c r="V189" s="45" t="e">
        <f>VLOOKUP($A189,LNG!$A$2:$H$1999,6,FALSE)/(F189*10^9)</f>
        <v>#DIV/0!</v>
      </c>
      <c r="W189" s="45" t="e">
        <f>VLOOKUP($A189,LNG!$A$2:$H$1999,7,FALSE)/(G189*10^9)</f>
        <v>#DIV/0!</v>
      </c>
      <c r="X189" s="45" t="e">
        <f>VLOOKUP($A189,'LNST năm'!$A$2:$I$2000,8,FALSE)</f>
        <v>#DIV/0!</v>
      </c>
      <c r="Y189" s="45" t="e">
        <f>VLOOKUP($A189,'LNST năm'!$A$2:$I$2000,9,FALSE)</f>
        <v>#DIV/0!</v>
      </c>
      <c r="Z189" s="46" t="e">
        <f>VLOOKUP($A189,LNG!$A$2:$H$1999,9,FALSE)</f>
        <v>#REF!</v>
      </c>
      <c r="AA189" s="162" t="e">
        <f>VLOOKUP($A189,'GIÁ CP'!$A$2:$D$2000,4,FALSE)/Z189</f>
        <v>#N/A</v>
      </c>
    </row>
    <row r="190" spans="1:27" hidden="1">
      <c r="A190" s="18" t="s">
        <v>1160</v>
      </c>
      <c r="B190" s="18" t="s">
        <v>2743</v>
      </c>
      <c r="C190" s="154" t="str">
        <f>VLOOKUP(A190,'GIÁ CP'!$K$2:$M$2000,3,FALSE)</f>
        <v xml:space="preserve">Hàng May mặc </v>
      </c>
      <c r="D190" s="43">
        <f>VLOOKUP($A190,'Doanh thu'!$A$3:$Q$2000,9,FALSE)/1000000000</f>
        <v>0</v>
      </c>
      <c r="E190" s="43">
        <f>VLOOKUP($A190,'Doanh thu'!$A$3:$Q$2000,10,FALSE)/1000000000</f>
        <v>0</v>
      </c>
      <c r="F190" s="43">
        <f>VLOOKUP($A190,'Doanh thu'!$A$3:$Q$2000,11,FALSE)/1000000000</f>
        <v>0</v>
      </c>
      <c r="G190" s="43">
        <f>VLOOKUP($A190,'Doanh thu'!$A$3:$Q$2000,12,FALSE)/1000000000</f>
        <v>0</v>
      </c>
      <c r="H190" s="43">
        <f>VLOOKUP($A190,LNST!$A$3:$Q$1635,9,FALSE)/1000000000</f>
        <v>0</v>
      </c>
      <c r="I190" s="43">
        <f>VLOOKUP($A190,LNST!$A$3:$Q$1635,10,FALSE)/1000000000</f>
        <v>0</v>
      </c>
      <c r="J190" s="43">
        <f>VLOOKUP($A190,LNST!$A$3:$Q$1635,11,FALSE)/1000000000</f>
        <v>0</v>
      </c>
      <c r="K190" s="43">
        <f>VLOOKUP($A190,LNST!$A$3:$Q$1635,12,FALSE)/1000000000</f>
        <v>0</v>
      </c>
      <c r="L190" s="45" t="e">
        <f>VLOOKUP($A190,'Doanh thu'!$A$3:$Q$2000,14,FALSE)</f>
        <v>#DIV/0!</v>
      </c>
      <c r="M190" s="45" t="e">
        <f>VLOOKUP($A190,'Doanh thu'!$A$3:$Q$2000,15,FALSE)</f>
        <v>#DIV/0!</v>
      </c>
      <c r="N190" s="45" t="e">
        <f>VLOOKUP($A190,'Doanh thu'!$A$3:$Q$2000,16,FALSE)</f>
        <v>#DIV/0!</v>
      </c>
      <c r="O190" s="45" t="e">
        <f>VLOOKUP($A190,'Doanh thu'!$A$3:$Q$2000,17,FALSE)</f>
        <v>#DIV/0!</v>
      </c>
      <c r="P190" s="45" t="e">
        <f>VLOOKUP($A190,LNST!$A$3:$R$1635,14,FALSE)</f>
        <v>#DIV/0!</v>
      </c>
      <c r="Q190" s="45" t="e">
        <f>VLOOKUP($A190,LNST!$A$3:$R$1635,15,FALSE)</f>
        <v>#DIV/0!</v>
      </c>
      <c r="R190" s="45" t="e">
        <f>VLOOKUP($A190,LNST!$A$3:$R$1635,16,FALSE)</f>
        <v>#DIV/0!</v>
      </c>
      <c r="S190" s="45" t="e">
        <f>VLOOKUP($A190,LNST!$A$3:$R$1635,17,FALSE)</f>
        <v>#DIV/0!</v>
      </c>
      <c r="T190" s="45" t="e">
        <f>VLOOKUP($A190,LNG!$A$2:$H$1999,4,FALSE)/(D190*10^9)</f>
        <v>#DIV/0!</v>
      </c>
      <c r="U190" s="45" t="e">
        <f>VLOOKUP($A190,LNG!$A$2:$H$1999,5,FALSE)/(E190*10^9)</f>
        <v>#DIV/0!</v>
      </c>
      <c r="V190" s="45" t="e">
        <f>VLOOKUP($A190,LNG!$A$2:$H$1999,6,FALSE)/(F190*10^9)</f>
        <v>#DIV/0!</v>
      </c>
      <c r="W190" s="45" t="e">
        <f>VLOOKUP($A190,LNG!$A$2:$H$1999,7,FALSE)/(G190*10^9)</f>
        <v>#DIV/0!</v>
      </c>
      <c r="X190" s="45" t="e">
        <f>VLOOKUP($A190,'LNST năm'!$A$2:$I$2000,8,FALSE)</f>
        <v>#DIV/0!</v>
      </c>
      <c r="Y190" s="45">
        <f>VLOOKUP($A190,'LNST năm'!$A$2:$I$2000,9,FALSE)</f>
        <v>0.25992104989487319</v>
      </c>
      <c r="Z190" s="46" t="e">
        <f>VLOOKUP($A190,LNG!$A$2:$H$1999,9,FALSE)</f>
        <v>#REF!</v>
      </c>
      <c r="AA190" s="162" t="e">
        <f>VLOOKUP($A190,'GIÁ CP'!$A$2:$D$2000,4,FALSE)/Z190</f>
        <v>#REF!</v>
      </c>
    </row>
    <row r="191" spans="1:27" hidden="1">
      <c r="A191" s="18" t="s">
        <v>2746</v>
      </c>
      <c r="B191" s="18" t="s">
        <v>2747</v>
      </c>
      <c r="C191" s="154" t="str">
        <f>VLOOKUP(A191,'GIÁ CP'!$K$2:$M$2000,3,FALSE)</f>
        <v xml:space="preserve">Phân phối hàng chuyên dụng </v>
      </c>
      <c r="D191" s="43" t="e">
        <f>VLOOKUP($A191,'Doanh thu'!$A$3:$Q$2000,9,FALSE)/1000000000</f>
        <v>#N/A</v>
      </c>
      <c r="E191" s="43" t="e">
        <f>VLOOKUP($A191,'Doanh thu'!$A$3:$Q$2000,10,FALSE)/1000000000</f>
        <v>#N/A</v>
      </c>
      <c r="F191" s="43" t="e">
        <f>VLOOKUP($A191,'Doanh thu'!$A$3:$Q$2000,11,FALSE)/1000000000</f>
        <v>#N/A</v>
      </c>
      <c r="G191" s="43" t="e">
        <f>VLOOKUP($A191,'Doanh thu'!$A$3:$Q$2000,12,FALSE)/1000000000</f>
        <v>#N/A</v>
      </c>
      <c r="H191" s="43" t="e">
        <f>VLOOKUP($A191,LNST!$A$3:$Q$1635,9,FALSE)/1000000000</f>
        <v>#N/A</v>
      </c>
      <c r="I191" s="43" t="e">
        <f>VLOOKUP($A191,LNST!$A$3:$Q$1635,10,FALSE)/1000000000</f>
        <v>#N/A</v>
      </c>
      <c r="J191" s="43" t="e">
        <f>VLOOKUP($A191,LNST!$A$3:$Q$1635,11,FALSE)/1000000000</f>
        <v>#N/A</v>
      </c>
      <c r="K191" s="43" t="e">
        <f>VLOOKUP($A191,LNST!$A$3:$Q$1635,12,FALSE)/1000000000</f>
        <v>#N/A</v>
      </c>
      <c r="L191" s="45" t="e">
        <f>VLOOKUP($A191,'Doanh thu'!$A$3:$Q$2000,14,FALSE)</f>
        <v>#N/A</v>
      </c>
      <c r="M191" s="45" t="e">
        <f>VLOOKUP($A191,'Doanh thu'!$A$3:$Q$2000,15,FALSE)</f>
        <v>#N/A</v>
      </c>
      <c r="N191" s="45" t="e">
        <f>VLOOKUP($A191,'Doanh thu'!$A$3:$Q$2000,16,FALSE)</f>
        <v>#N/A</v>
      </c>
      <c r="O191" s="45" t="e">
        <f>VLOOKUP($A191,'Doanh thu'!$A$3:$Q$2000,17,FALSE)</f>
        <v>#N/A</v>
      </c>
      <c r="P191" s="45" t="e">
        <f>VLOOKUP($A191,LNST!$A$3:$R$1635,14,FALSE)</f>
        <v>#N/A</v>
      </c>
      <c r="Q191" s="45" t="e">
        <f>VLOOKUP($A191,LNST!$A$3:$R$1635,15,FALSE)</f>
        <v>#N/A</v>
      </c>
      <c r="R191" s="45" t="e">
        <f>VLOOKUP($A191,LNST!$A$3:$R$1635,16,FALSE)</f>
        <v>#N/A</v>
      </c>
      <c r="S191" s="45" t="e">
        <f>VLOOKUP($A191,LNST!$A$3:$R$1635,17,FALSE)</f>
        <v>#N/A</v>
      </c>
      <c r="T191" s="45" t="e">
        <f>VLOOKUP($A191,LNG!$A$2:$H$1999,4,FALSE)/(D191*10^9)</f>
        <v>#N/A</v>
      </c>
      <c r="U191" s="45" t="e">
        <f>VLOOKUP($A191,LNG!$A$2:$H$1999,5,FALSE)/(E191*10^9)</f>
        <v>#N/A</v>
      </c>
      <c r="V191" s="45" t="e">
        <f>VLOOKUP($A191,LNG!$A$2:$H$1999,6,FALSE)/(F191*10^9)</f>
        <v>#N/A</v>
      </c>
      <c r="W191" s="45" t="e">
        <f>VLOOKUP($A191,LNG!$A$2:$H$1999,7,FALSE)/(G191*10^9)</f>
        <v>#N/A</v>
      </c>
      <c r="X191" s="45" t="e">
        <f>VLOOKUP($A191,'LNST năm'!$A$2:$I$2000,8,FALSE)</f>
        <v>#N/A</v>
      </c>
      <c r="Y191" s="45" t="e">
        <f>VLOOKUP($A191,'LNST năm'!$A$2:$I$2000,9,FALSE)</f>
        <v>#N/A</v>
      </c>
      <c r="Z191" s="46" t="e">
        <f>VLOOKUP($A191,LNG!$A$2:$H$1999,9,FALSE)</f>
        <v>#N/A</v>
      </c>
      <c r="AA191" s="162" t="e">
        <f>VLOOKUP($A191,'GIÁ CP'!$A$2:$D$2000,4,FALSE)/Z191</f>
        <v>#N/A</v>
      </c>
    </row>
    <row r="192" spans="1:27" hidden="1">
      <c r="A192" s="18" t="s">
        <v>3670</v>
      </c>
      <c r="B192" s="18" t="s">
        <v>3671</v>
      </c>
      <c r="C192" s="154" t="str">
        <f>VLOOKUP(A192,'GIÁ CP'!$K$2:$M$2000,3,FALSE)</f>
        <v xml:space="preserve">Sản xuất &amp; Phân phối Điện </v>
      </c>
      <c r="D192" s="43">
        <f>VLOOKUP($A192,'Doanh thu'!$A$3:$Q$2000,9,FALSE)/1000000000</f>
        <v>0</v>
      </c>
      <c r="E192" s="43">
        <f>VLOOKUP($A192,'Doanh thu'!$A$3:$Q$2000,10,FALSE)/1000000000</f>
        <v>0</v>
      </c>
      <c r="F192" s="43">
        <f>VLOOKUP($A192,'Doanh thu'!$A$3:$Q$2000,11,FALSE)/1000000000</f>
        <v>0</v>
      </c>
      <c r="G192" s="43">
        <f>VLOOKUP($A192,'Doanh thu'!$A$3:$Q$2000,12,FALSE)/1000000000</f>
        <v>0</v>
      </c>
      <c r="H192" s="43">
        <f>VLOOKUP($A192,LNST!$A$3:$Q$1635,9,FALSE)/1000000000</f>
        <v>0</v>
      </c>
      <c r="I192" s="43">
        <f>VLOOKUP($A192,LNST!$A$3:$Q$1635,10,FALSE)/1000000000</f>
        <v>0</v>
      </c>
      <c r="J192" s="43">
        <f>VLOOKUP($A192,LNST!$A$3:$Q$1635,11,FALSE)/1000000000</f>
        <v>0</v>
      </c>
      <c r="K192" s="43">
        <f>VLOOKUP($A192,LNST!$A$3:$Q$1635,12,FALSE)/1000000000</f>
        <v>0</v>
      </c>
      <c r="L192" s="45" t="e">
        <f>VLOOKUP($A192,'Doanh thu'!$A$3:$Q$2000,14,FALSE)</f>
        <v>#DIV/0!</v>
      </c>
      <c r="M192" s="45" t="e">
        <f>VLOOKUP($A192,'Doanh thu'!$A$3:$Q$2000,15,FALSE)</f>
        <v>#DIV/0!</v>
      </c>
      <c r="N192" s="45" t="e">
        <f>VLOOKUP($A192,'Doanh thu'!$A$3:$Q$2000,16,FALSE)</f>
        <v>#DIV/0!</v>
      </c>
      <c r="O192" s="45" t="e">
        <f>VLOOKUP($A192,'Doanh thu'!$A$3:$Q$2000,17,FALSE)</f>
        <v>#DIV/0!</v>
      </c>
      <c r="P192" s="45" t="e">
        <f>VLOOKUP($A192,LNST!$A$3:$R$1635,14,FALSE)</f>
        <v>#DIV/0!</v>
      </c>
      <c r="Q192" s="45" t="e">
        <f>VLOOKUP($A192,LNST!$A$3:$R$1635,15,FALSE)</f>
        <v>#DIV/0!</v>
      </c>
      <c r="R192" s="45" t="e">
        <f>VLOOKUP($A192,LNST!$A$3:$R$1635,16,FALSE)</f>
        <v>#DIV/0!</v>
      </c>
      <c r="S192" s="45" t="e">
        <f>VLOOKUP($A192,LNST!$A$3:$R$1635,17,FALSE)</f>
        <v>#DIV/0!</v>
      </c>
      <c r="T192" s="45" t="e">
        <f>VLOOKUP($A192,LNG!$A$2:$H$1999,4,FALSE)/(D192*10^9)</f>
        <v>#DIV/0!</v>
      </c>
      <c r="U192" s="45" t="e">
        <f>VLOOKUP($A192,LNG!$A$2:$H$1999,5,FALSE)/(E192*10^9)</f>
        <v>#DIV/0!</v>
      </c>
      <c r="V192" s="45" t="e">
        <f>VLOOKUP($A192,LNG!$A$2:$H$1999,6,FALSE)/(F192*10^9)</f>
        <v>#DIV/0!</v>
      </c>
      <c r="W192" s="45" t="e">
        <f>VLOOKUP($A192,LNG!$A$2:$H$1999,7,FALSE)/(G192*10^9)</f>
        <v>#DIV/0!</v>
      </c>
      <c r="X192" s="45" t="e">
        <f>VLOOKUP($A192,'LNST năm'!$A$2:$I$2000,8,FALSE)</f>
        <v>#DIV/0!</v>
      </c>
      <c r="Y192" s="45">
        <f>VLOOKUP($A192,'LNST năm'!$A$2:$I$2000,9,FALSE)</f>
        <v>-1</v>
      </c>
      <c r="Z192" s="46" t="e">
        <f>VLOOKUP($A192,LNG!$A$2:$H$1999,9,FALSE)</f>
        <v>#REF!</v>
      </c>
      <c r="AA192" s="162" t="e">
        <f>VLOOKUP($A192,'GIÁ CP'!$A$2:$D$2000,4,FALSE)/Z192</f>
        <v>#N/A</v>
      </c>
    </row>
    <row r="193" spans="1:27" hidden="1">
      <c r="A193" s="18" t="s">
        <v>1162</v>
      </c>
      <c r="B193" s="18" t="s">
        <v>2748</v>
      </c>
      <c r="C193" s="154" t="str">
        <f>VLOOKUP(A193,'GIÁ CP'!$K$2:$M$2000,3,FALSE)</f>
        <v xml:space="preserve">Nhựa, cao su &amp; sợi </v>
      </c>
      <c r="D193" s="43">
        <f>VLOOKUP($A193,'Doanh thu'!$A$3:$Q$2000,9,FALSE)/1000000000</f>
        <v>0</v>
      </c>
      <c r="E193" s="43">
        <f>VLOOKUP($A193,'Doanh thu'!$A$3:$Q$2000,10,FALSE)/1000000000</f>
        <v>0</v>
      </c>
      <c r="F193" s="43">
        <f>VLOOKUP($A193,'Doanh thu'!$A$3:$Q$2000,11,FALSE)/1000000000</f>
        <v>0</v>
      </c>
      <c r="G193" s="43">
        <f>VLOOKUP($A193,'Doanh thu'!$A$3:$Q$2000,12,FALSE)/1000000000</f>
        <v>0</v>
      </c>
      <c r="H193" s="43">
        <f>VLOOKUP($A193,LNST!$A$3:$Q$1635,9,FALSE)/1000000000</f>
        <v>0</v>
      </c>
      <c r="I193" s="43">
        <f>VLOOKUP($A193,LNST!$A$3:$Q$1635,10,FALSE)/1000000000</f>
        <v>0</v>
      </c>
      <c r="J193" s="43">
        <f>VLOOKUP($A193,LNST!$A$3:$Q$1635,11,FALSE)/1000000000</f>
        <v>0</v>
      </c>
      <c r="K193" s="43">
        <f>VLOOKUP($A193,LNST!$A$3:$Q$1635,12,FALSE)/1000000000</f>
        <v>0</v>
      </c>
      <c r="L193" s="45" t="e">
        <f>VLOOKUP($A193,'Doanh thu'!$A$3:$Q$2000,14,FALSE)</f>
        <v>#DIV/0!</v>
      </c>
      <c r="M193" s="45" t="e">
        <f>VLOOKUP($A193,'Doanh thu'!$A$3:$Q$2000,15,FALSE)</f>
        <v>#DIV/0!</v>
      </c>
      <c r="N193" s="45" t="e">
        <f>VLOOKUP($A193,'Doanh thu'!$A$3:$Q$2000,16,FALSE)</f>
        <v>#DIV/0!</v>
      </c>
      <c r="O193" s="45" t="e">
        <f>VLOOKUP($A193,'Doanh thu'!$A$3:$Q$2000,17,FALSE)</f>
        <v>#DIV/0!</v>
      </c>
      <c r="P193" s="45" t="e">
        <f>VLOOKUP($A193,LNST!$A$3:$R$1635,14,FALSE)</f>
        <v>#DIV/0!</v>
      </c>
      <c r="Q193" s="45" t="e">
        <f>VLOOKUP($A193,LNST!$A$3:$R$1635,15,FALSE)</f>
        <v>#DIV/0!</v>
      </c>
      <c r="R193" s="45" t="e">
        <f>VLOOKUP($A193,LNST!$A$3:$R$1635,16,FALSE)</f>
        <v>#DIV/0!</v>
      </c>
      <c r="S193" s="45" t="e">
        <f>VLOOKUP($A193,LNST!$A$3:$R$1635,17,FALSE)</f>
        <v>#DIV/0!</v>
      </c>
      <c r="T193" s="45" t="e">
        <f>VLOOKUP($A193,LNG!$A$2:$H$1999,4,FALSE)/(D193*10^9)</f>
        <v>#DIV/0!</v>
      </c>
      <c r="U193" s="45" t="e">
        <f>VLOOKUP($A193,LNG!$A$2:$H$1999,5,FALSE)/(E193*10^9)</f>
        <v>#DIV/0!</v>
      </c>
      <c r="V193" s="45" t="e">
        <f>VLOOKUP($A193,LNG!$A$2:$H$1999,6,FALSE)/(F193*10^9)</f>
        <v>#DIV/0!</v>
      </c>
      <c r="W193" s="45" t="e">
        <f>VLOOKUP($A193,LNG!$A$2:$H$1999,7,FALSE)/(G193*10^9)</f>
        <v>#DIV/0!</v>
      </c>
      <c r="X193" s="45">
        <f>VLOOKUP($A193,'LNST năm'!$A$2:$I$2000,8,FALSE)</f>
        <v>1</v>
      </c>
      <c r="Y193" s="45">
        <f>VLOOKUP($A193,'LNST năm'!$A$2:$I$2000,9,FALSE)</f>
        <v>-1</v>
      </c>
      <c r="Z193" s="46" t="e">
        <f>VLOOKUP($A193,LNG!$A$2:$H$1999,9,FALSE)</f>
        <v>#REF!</v>
      </c>
      <c r="AA193" s="162" t="e">
        <f>VLOOKUP($A193,'GIÁ CP'!$A$2:$D$2000,4,FALSE)/Z193</f>
        <v>#REF!</v>
      </c>
    </row>
    <row r="194" spans="1:27" hidden="1">
      <c r="A194" s="18" t="s">
        <v>1163</v>
      </c>
      <c r="B194" s="18" t="s">
        <v>2749</v>
      </c>
      <c r="C194" s="154" t="str">
        <f>VLOOKUP(A194,'GIÁ CP'!$K$2:$M$2000,3,FALSE)</f>
        <v xml:space="preserve">Sản xuất ô tô </v>
      </c>
      <c r="D194" s="43">
        <f>VLOOKUP($A194,'Doanh thu'!$A$3:$Q$2000,9,FALSE)/1000000000</f>
        <v>15.499746850999999</v>
      </c>
      <c r="E194" s="43">
        <f>VLOOKUP($A194,'Doanh thu'!$A$3:$Q$2000,10,FALSE)/1000000000</f>
        <v>51.750070131999998</v>
      </c>
      <c r="F194" s="43">
        <f>VLOOKUP($A194,'Doanh thu'!$A$3:$Q$2000,11,FALSE)/1000000000</f>
        <v>26.705503067999999</v>
      </c>
      <c r="G194" s="43">
        <f>VLOOKUP($A194,'Doanh thu'!$A$3:$Q$2000,12,FALSE)/1000000000</f>
        <v>0.242870369</v>
      </c>
      <c r="H194" s="43">
        <f>VLOOKUP($A194,LNST!$A$3:$Q$1635,9,FALSE)/1000000000</f>
        <v>-5.4586353079999999</v>
      </c>
      <c r="I194" s="43">
        <f>VLOOKUP($A194,LNST!$A$3:$Q$1635,10,FALSE)/1000000000</f>
        <v>-1.752591306</v>
      </c>
      <c r="J194" s="43">
        <f>VLOOKUP($A194,LNST!$A$3:$Q$1635,11,FALSE)/1000000000</f>
        <v>-3.931082161</v>
      </c>
      <c r="K194" s="43">
        <f>VLOOKUP($A194,LNST!$A$3:$Q$1635,12,FALSE)/1000000000</f>
        <v>-3.709741347</v>
      </c>
      <c r="L194" s="45">
        <f>VLOOKUP($A194,'Doanh thu'!$A$3:$Q$2000,14,FALSE)</f>
        <v>2.5914733320859979</v>
      </c>
      <c r="M194" s="45" t="e">
        <f>VLOOKUP($A194,'Doanh thu'!$A$3:$Q$2000,15,FALSE)</f>
        <v>#DIV/0!</v>
      </c>
      <c r="N194" s="45">
        <f>VLOOKUP($A194,'Doanh thu'!$A$3:$Q$2000,16,FALSE)</f>
        <v>0.5445722038346873</v>
      </c>
      <c r="O194" s="45">
        <f>VLOOKUP($A194,'Doanh thu'!$A$3:$Q$2000,17,FALSE)</f>
        <v>-0.9883795735204709</v>
      </c>
      <c r="P194" s="45">
        <f>VLOOKUP($A194,LNST!$A$3:$R$1635,14,FALSE)</f>
        <v>0.12738923991741141</v>
      </c>
      <c r="Q194" s="45">
        <f>VLOOKUP($A194,LNST!$A$3:$R$1635,15,FALSE)</f>
        <v>0.55181847487213165</v>
      </c>
      <c r="R194" s="45">
        <f>VLOOKUP($A194,LNST!$A$3:$R$1635,16,FALSE)</f>
        <v>0.26497108232579347</v>
      </c>
      <c r="S194" s="45">
        <f>VLOOKUP($A194,LNST!$A$3:$R$1635,17,FALSE)</f>
        <v>-3.9620967370851433E-2</v>
      </c>
      <c r="T194" s="45">
        <f>VLOOKUP($A194,LNG!$A$2:$H$1999,4,FALSE)/(D194*10^9)</f>
        <v>-4.8784013137041393E-2</v>
      </c>
      <c r="U194" s="45">
        <f>VLOOKUP($A194,LNG!$A$2:$H$1999,5,FALSE)/(E194*10^9)</f>
        <v>-1.6626554588337655E-2</v>
      </c>
      <c r="V194" s="45">
        <f>VLOOKUP($A194,LNG!$A$2:$H$1999,6,FALSE)/(F194*10^9)</f>
        <v>3.6832189474035035E-2</v>
      </c>
      <c r="W194" s="45">
        <f>VLOOKUP($A194,LNG!$A$2:$H$1999,7,FALSE)/(G194*10^9)</f>
        <v>-2.1003510559989307</v>
      </c>
      <c r="X194" s="45">
        <f>VLOOKUP($A194,'LNST năm'!$A$2:$I$2000,8,FALSE)</f>
        <v>0.24822057210486803</v>
      </c>
      <c r="Y194" s="45">
        <f>VLOOKUP($A194,'LNST năm'!$A$2:$I$2000,9,FALSE)</f>
        <v>0.11639100031332772</v>
      </c>
      <c r="Z194" s="46" t="e">
        <f>VLOOKUP($A194,LNG!$A$2:$H$1999,9,FALSE)</f>
        <v>#REF!</v>
      </c>
      <c r="AA194" s="162" t="e">
        <f>VLOOKUP($A194,'GIÁ CP'!$A$2:$D$2000,4,FALSE)/Z194</f>
        <v>#REF!</v>
      </c>
    </row>
    <row r="195" spans="1:27" hidden="1">
      <c r="A195" s="18" t="s">
        <v>1618</v>
      </c>
      <c r="B195" s="18" t="s">
        <v>2754</v>
      </c>
      <c r="C195" s="154" t="e">
        <f>VLOOKUP(A195,'GIÁ CP'!$K$2:$M$2000,3,FALSE)</f>
        <v>#N/A</v>
      </c>
      <c r="D195" s="43" t="e">
        <f>VLOOKUP($A195,'Doanh thu'!$A$3:$Q$2000,9,FALSE)/1000000000</f>
        <v>#N/A</v>
      </c>
      <c r="E195" s="43" t="e">
        <f>VLOOKUP($A195,'Doanh thu'!$A$3:$Q$2000,10,FALSE)/1000000000</f>
        <v>#N/A</v>
      </c>
      <c r="F195" s="43" t="e">
        <f>VLOOKUP($A195,'Doanh thu'!$A$3:$Q$2000,11,FALSE)/1000000000</f>
        <v>#N/A</v>
      </c>
      <c r="G195" s="43" t="e">
        <f>VLOOKUP($A195,'Doanh thu'!$A$3:$Q$2000,12,FALSE)/1000000000</f>
        <v>#N/A</v>
      </c>
      <c r="H195" s="43" t="e">
        <f>VLOOKUP($A195,LNST!$A$3:$Q$1635,9,FALSE)/1000000000</f>
        <v>#N/A</v>
      </c>
      <c r="I195" s="43" t="e">
        <f>VLOOKUP($A195,LNST!$A$3:$Q$1635,10,FALSE)/1000000000</f>
        <v>#N/A</v>
      </c>
      <c r="J195" s="43" t="e">
        <f>VLOOKUP($A195,LNST!$A$3:$Q$1635,11,FALSE)/1000000000</f>
        <v>#N/A</v>
      </c>
      <c r="K195" s="43" t="e">
        <f>VLOOKUP($A195,LNST!$A$3:$Q$1635,12,FALSE)/1000000000</f>
        <v>#N/A</v>
      </c>
      <c r="L195" s="45" t="e">
        <f>VLOOKUP($A195,'Doanh thu'!$A$3:$Q$2000,14,FALSE)</f>
        <v>#N/A</v>
      </c>
      <c r="M195" s="45" t="e">
        <f>VLOOKUP($A195,'Doanh thu'!$A$3:$Q$2000,15,FALSE)</f>
        <v>#N/A</v>
      </c>
      <c r="N195" s="45" t="e">
        <f>VLOOKUP($A195,'Doanh thu'!$A$3:$Q$2000,16,FALSE)</f>
        <v>#N/A</v>
      </c>
      <c r="O195" s="45" t="e">
        <f>VLOOKUP($A195,'Doanh thu'!$A$3:$Q$2000,17,FALSE)</f>
        <v>#N/A</v>
      </c>
      <c r="P195" s="45" t="e">
        <f>VLOOKUP($A195,LNST!$A$3:$R$1635,14,FALSE)</f>
        <v>#N/A</v>
      </c>
      <c r="Q195" s="45" t="e">
        <f>VLOOKUP($A195,LNST!$A$3:$R$1635,15,FALSE)</f>
        <v>#N/A</v>
      </c>
      <c r="R195" s="45" t="e">
        <f>VLOOKUP($A195,LNST!$A$3:$R$1635,16,FALSE)</f>
        <v>#N/A</v>
      </c>
      <c r="S195" s="45" t="e">
        <f>VLOOKUP($A195,LNST!$A$3:$R$1635,17,FALSE)</f>
        <v>#N/A</v>
      </c>
      <c r="T195" s="45" t="e">
        <f>VLOOKUP($A195,LNG!$A$2:$H$1999,4,FALSE)/(D195*10^9)</f>
        <v>#N/A</v>
      </c>
      <c r="U195" s="45" t="e">
        <f>VLOOKUP($A195,LNG!$A$2:$H$1999,5,FALSE)/(E195*10^9)</f>
        <v>#N/A</v>
      </c>
      <c r="V195" s="45" t="e">
        <f>VLOOKUP($A195,LNG!$A$2:$H$1999,6,FALSE)/(F195*10^9)</f>
        <v>#N/A</v>
      </c>
      <c r="W195" s="45" t="e">
        <f>VLOOKUP($A195,LNG!$A$2:$H$1999,7,FALSE)/(G195*10^9)</f>
        <v>#N/A</v>
      </c>
      <c r="X195" s="45" t="e">
        <f>VLOOKUP($A195,'LNST năm'!$A$2:$I$2000,8,FALSE)</f>
        <v>#N/A</v>
      </c>
      <c r="Y195" s="45" t="e">
        <f>VLOOKUP($A195,'LNST năm'!$A$2:$I$2000,9,FALSE)</f>
        <v>#N/A</v>
      </c>
      <c r="Z195" s="46" t="e">
        <f>VLOOKUP($A195,LNG!$A$2:$H$1999,9,FALSE)</f>
        <v>#N/A</v>
      </c>
      <c r="AA195" s="162" t="e">
        <f>VLOOKUP($A195,'GIÁ CP'!$A$2:$D$2000,4,FALSE)/Z195</f>
        <v>#N/A</v>
      </c>
    </row>
    <row r="196" spans="1:27" hidden="1">
      <c r="A196" s="18" t="s">
        <v>1037</v>
      </c>
      <c r="B196" s="18" t="s">
        <v>2539</v>
      </c>
      <c r="C196" s="154" t="str">
        <f>VLOOKUP(A196,'GIÁ CP'!$K$2:$M$2000,3,FALSE)</f>
        <v xml:space="preserve">Xây dựng </v>
      </c>
      <c r="D196" s="43" t="e">
        <f>VLOOKUP($A196,'Doanh thu'!$A$3:$Q$2000,9,FALSE)/1000000000</f>
        <v>#N/A</v>
      </c>
      <c r="E196" s="43" t="e">
        <f>VLOOKUP($A196,'Doanh thu'!$A$3:$Q$2000,10,FALSE)/1000000000</f>
        <v>#N/A</v>
      </c>
      <c r="F196" s="43" t="e">
        <f>VLOOKUP($A196,'Doanh thu'!$A$3:$Q$2000,11,FALSE)/1000000000</f>
        <v>#N/A</v>
      </c>
      <c r="G196" s="43" t="e">
        <f>VLOOKUP($A196,'Doanh thu'!$A$3:$Q$2000,12,FALSE)/1000000000</f>
        <v>#N/A</v>
      </c>
      <c r="H196" s="43" t="e">
        <f>VLOOKUP($A196,LNST!$A$3:$Q$1635,9,FALSE)/1000000000</f>
        <v>#N/A</v>
      </c>
      <c r="I196" s="43" t="e">
        <f>VLOOKUP($A196,LNST!$A$3:$Q$1635,10,FALSE)/1000000000</f>
        <v>#N/A</v>
      </c>
      <c r="J196" s="43" t="e">
        <f>VLOOKUP($A196,LNST!$A$3:$Q$1635,11,FALSE)/1000000000</f>
        <v>#N/A</v>
      </c>
      <c r="K196" s="43" t="e">
        <f>VLOOKUP($A196,LNST!$A$3:$Q$1635,12,FALSE)/1000000000</f>
        <v>#N/A</v>
      </c>
      <c r="L196" s="45" t="e">
        <f>VLOOKUP($A196,'Doanh thu'!$A$3:$Q$2000,14,FALSE)</f>
        <v>#N/A</v>
      </c>
      <c r="M196" s="45" t="e">
        <f>VLOOKUP($A196,'Doanh thu'!$A$3:$Q$2000,15,FALSE)</f>
        <v>#N/A</v>
      </c>
      <c r="N196" s="45" t="e">
        <f>VLOOKUP($A196,'Doanh thu'!$A$3:$Q$2000,16,FALSE)</f>
        <v>#N/A</v>
      </c>
      <c r="O196" s="45" t="e">
        <f>VLOOKUP($A196,'Doanh thu'!$A$3:$Q$2000,17,FALSE)</f>
        <v>#N/A</v>
      </c>
      <c r="P196" s="45" t="e">
        <f>VLOOKUP($A196,LNST!$A$3:$R$1635,14,FALSE)</f>
        <v>#N/A</v>
      </c>
      <c r="Q196" s="45" t="e">
        <f>VLOOKUP($A196,LNST!$A$3:$R$1635,15,FALSE)</f>
        <v>#N/A</v>
      </c>
      <c r="R196" s="45" t="e">
        <f>VLOOKUP($A196,LNST!$A$3:$R$1635,16,FALSE)</f>
        <v>#N/A</v>
      </c>
      <c r="S196" s="45" t="e">
        <f>VLOOKUP($A196,LNST!$A$3:$R$1635,17,FALSE)</f>
        <v>#N/A</v>
      </c>
      <c r="T196" s="45" t="e">
        <f>VLOOKUP($A196,LNG!$A$2:$H$1999,4,FALSE)/(D196*10^9)</f>
        <v>#N/A</v>
      </c>
      <c r="U196" s="45" t="e">
        <f>VLOOKUP($A196,LNG!$A$2:$H$1999,5,FALSE)/(E196*10^9)</f>
        <v>#N/A</v>
      </c>
      <c r="V196" s="45" t="e">
        <f>VLOOKUP($A196,LNG!$A$2:$H$1999,6,FALSE)/(F196*10^9)</f>
        <v>#N/A</v>
      </c>
      <c r="W196" s="45" t="e">
        <f>VLOOKUP($A196,LNG!$A$2:$H$1999,7,FALSE)/(G196*10^9)</f>
        <v>#N/A</v>
      </c>
      <c r="X196" s="45" t="e">
        <f>VLOOKUP($A196,'LNST năm'!$A$2:$I$2000,8,FALSE)</f>
        <v>#N/A</v>
      </c>
      <c r="Y196" s="45" t="e">
        <f>VLOOKUP($A196,'LNST năm'!$A$2:$I$2000,9,FALSE)</f>
        <v>#N/A</v>
      </c>
      <c r="Z196" s="46" t="e">
        <f>VLOOKUP($A196,LNG!$A$2:$H$1999,9,FALSE)</f>
        <v>#N/A</v>
      </c>
      <c r="AA196" s="162" t="e">
        <f>VLOOKUP($A196,'GIÁ CP'!$A$2:$D$2000,4,FALSE)/Z196</f>
        <v>#N/A</v>
      </c>
    </row>
    <row r="197" spans="1:27" hidden="1">
      <c r="A197" s="18" t="s">
        <v>1100</v>
      </c>
      <c r="B197" s="18" t="s">
        <v>2638</v>
      </c>
      <c r="C197" s="154" t="str">
        <f>VLOOKUP(A197,'GIÁ CP'!$K$2:$M$2000,3,FALSE)</f>
        <v xml:space="preserve">Kho bãi, hậu cần và bảo dưỡng </v>
      </c>
      <c r="D197" s="43">
        <f>VLOOKUP($A197,'Doanh thu'!$A$3:$Q$2000,9,FALSE)/1000000000</f>
        <v>0</v>
      </c>
      <c r="E197" s="43">
        <f>VLOOKUP($A197,'Doanh thu'!$A$3:$Q$2000,10,FALSE)/1000000000</f>
        <v>0</v>
      </c>
      <c r="F197" s="43">
        <f>VLOOKUP($A197,'Doanh thu'!$A$3:$Q$2000,11,FALSE)/1000000000</f>
        <v>0</v>
      </c>
      <c r="G197" s="43">
        <f>VLOOKUP($A197,'Doanh thu'!$A$3:$Q$2000,12,FALSE)/1000000000</f>
        <v>0</v>
      </c>
      <c r="H197" s="43">
        <f>VLOOKUP($A197,LNST!$A$3:$Q$1635,9,FALSE)/1000000000</f>
        <v>0</v>
      </c>
      <c r="I197" s="43">
        <f>VLOOKUP($A197,LNST!$A$3:$Q$1635,10,FALSE)/1000000000</f>
        <v>0</v>
      </c>
      <c r="J197" s="43">
        <f>VLOOKUP($A197,LNST!$A$3:$Q$1635,11,FALSE)/1000000000</f>
        <v>0</v>
      </c>
      <c r="K197" s="43">
        <f>VLOOKUP($A197,LNST!$A$3:$Q$1635,12,FALSE)/1000000000</f>
        <v>0</v>
      </c>
      <c r="L197" s="45" t="e">
        <f>VLOOKUP($A197,'Doanh thu'!$A$3:$Q$2000,14,FALSE)</f>
        <v>#DIV/0!</v>
      </c>
      <c r="M197" s="45" t="e">
        <f>VLOOKUP($A197,'Doanh thu'!$A$3:$Q$2000,15,FALSE)</f>
        <v>#DIV/0!</v>
      </c>
      <c r="N197" s="45" t="e">
        <f>VLOOKUP($A197,'Doanh thu'!$A$3:$Q$2000,16,FALSE)</f>
        <v>#DIV/0!</v>
      </c>
      <c r="O197" s="45" t="e">
        <f>VLOOKUP($A197,'Doanh thu'!$A$3:$Q$2000,17,FALSE)</f>
        <v>#DIV/0!</v>
      </c>
      <c r="P197" s="45" t="e">
        <f>VLOOKUP($A197,LNST!$A$3:$R$1635,14,FALSE)</f>
        <v>#DIV/0!</v>
      </c>
      <c r="Q197" s="45" t="e">
        <f>VLOOKUP($A197,LNST!$A$3:$R$1635,15,FALSE)</f>
        <v>#DIV/0!</v>
      </c>
      <c r="R197" s="45" t="e">
        <f>VLOOKUP($A197,LNST!$A$3:$R$1635,16,FALSE)</f>
        <v>#DIV/0!</v>
      </c>
      <c r="S197" s="45" t="e">
        <f>VLOOKUP($A197,LNST!$A$3:$R$1635,17,FALSE)</f>
        <v>#DIV/0!</v>
      </c>
      <c r="T197" s="45" t="e">
        <f>VLOOKUP($A197,LNG!$A$2:$H$1999,4,FALSE)/(D197*10^9)</f>
        <v>#DIV/0!</v>
      </c>
      <c r="U197" s="45" t="e">
        <f>VLOOKUP($A197,LNG!$A$2:$H$1999,5,FALSE)/(E197*10^9)</f>
        <v>#DIV/0!</v>
      </c>
      <c r="V197" s="45" t="e">
        <f>VLOOKUP($A197,LNG!$A$2:$H$1999,6,FALSE)/(F197*10^9)</f>
        <v>#DIV/0!</v>
      </c>
      <c r="W197" s="45" t="e">
        <f>VLOOKUP($A197,LNG!$A$2:$H$1999,7,FALSE)/(G197*10^9)</f>
        <v>#DIV/0!</v>
      </c>
      <c r="X197" s="45">
        <f>VLOOKUP($A197,'LNST năm'!$A$2:$I$2000,8,FALSE)</f>
        <v>-1</v>
      </c>
      <c r="Y197" s="45">
        <f>VLOOKUP($A197,'LNST năm'!$A$2:$I$2000,9,FALSE)</f>
        <v>-1</v>
      </c>
      <c r="Z197" s="46" t="e">
        <f>VLOOKUP($A197,LNG!$A$2:$H$1999,9,FALSE)</f>
        <v>#REF!</v>
      </c>
      <c r="AA197" s="162" t="e">
        <f>VLOOKUP($A197,'GIÁ CP'!$A$2:$D$2000,4,FALSE)/Z197</f>
        <v>#REF!</v>
      </c>
    </row>
    <row r="198" spans="1:27" hidden="1">
      <c r="A198" s="18" t="s">
        <v>1168</v>
      </c>
      <c r="B198" s="18" t="s">
        <v>2757</v>
      </c>
      <c r="C198" s="154" t="str">
        <f>VLOOKUP(A198,'GIÁ CP'!$K$2:$M$2000,3,FALSE)</f>
        <v xml:space="preserve">Xây dựng </v>
      </c>
      <c r="D198" s="43" t="e">
        <f>VLOOKUP($A198,'Doanh thu'!$A$3:$Q$2000,9,FALSE)/1000000000</f>
        <v>#N/A</v>
      </c>
      <c r="E198" s="43" t="e">
        <f>VLOOKUP($A198,'Doanh thu'!$A$3:$Q$2000,10,FALSE)/1000000000</f>
        <v>#N/A</v>
      </c>
      <c r="F198" s="43" t="e">
        <f>VLOOKUP($A198,'Doanh thu'!$A$3:$Q$2000,11,FALSE)/1000000000</f>
        <v>#N/A</v>
      </c>
      <c r="G198" s="43" t="e">
        <f>VLOOKUP($A198,'Doanh thu'!$A$3:$Q$2000,12,FALSE)/1000000000</f>
        <v>#N/A</v>
      </c>
      <c r="H198" s="43" t="e">
        <f>VLOOKUP($A198,LNST!$A$3:$Q$1635,9,FALSE)/1000000000</f>
        <v>#N/A</v>
      </c>
      <c r="I198" s="43" t="e">
        <f>VLOOKUP($A198,LNST!$A$3:$Q$1635,10,FALSE)/1000000000</f>
        <v>#N/A</v>
      </c>
      <c r="J198" s="43" t="e">
        <f>VLOOKUP($A198,LNST!$A$3:$Q$1635,11,FALSE)/1000000000</f>
        <v>#N/A</v>
      </c>
      <c r="K198" s="43" t="e">
        <f>VLOOKUP($A198,LNST!$A$3:$Q$1635,12,FALSE)/1000000000</f>
        <v>#N/A</v>
      </c>
      <c r="L198" s="45" t="e">
        <f>VLOOKUP($A198,'Doanh thu'!$A$3:$Q$2000,14,FALSE)</f>
        <v>#N/A</v>
      </c>
      <c r="M198" s="45" t="e">
        <f>VLOOKUP($A198,'Doanh thu'!$A$3:$Q$2000,15,FALSE)</f>
        <v>#N/A</v>
      </c>
      <c r="N198" s="45" t="e">
        <f>VLOOKUP($A198,'Doanh thu'!$A$3:$Q$2000,16,FALSE)</f>
        <v>#N/A</v>
      </c>
      <c r="O198" s="45" t="e">
        <f>VLOOKUP($A198,'Doanh thu'!$A$3:$Q$2000,17,FALSE)</f>
        <v>#N/A</v>
      </c>
      <c r="P198" s="45" t="e">
        <f>VLOOKUP($A198,LNST!$A$3:$R$1635,14,FALSE)</f>
        <v>#N/A</v>
      </c>
      <c r="Q198" s="45" t="e">
        <f>VLOOKUP($A198,LNST!$A$3:$R$1635,15,FALSE)</f>
        <v>#N/A</v>
      </c>
      <c r="R198" s="45" t="e">
        <f>VLOOKUP($A198,LNST!$A$3:$R$1635,16,FALSE)</f>
        <v>#N/A</v>
      </c>
      <c r="S198" s="45" t="e">
        <f>VLOOKUP($A198,LNST!$A$3:$R$1635,17,FALSE)</f>
        <v>#N/A</v>
      </c>
      <c r="T198" s="45" t="e">
        <f>VLOOKUP($A198,LNG!$A$2:$H$1999,4,FALSE)/(D198*10^9)</f>
        <v>#N/A</v>
      </c>
      <c r="U198" s="45" t="e">
        <f>VLOOKUP($A198,LNG!$A$2:$H$1999,5,FALSE)/(E198*10^9)</f>
        <v>#N/A</v>
      </c>
      <c r="V198" s="45" t="e">
        <f>VLOOKUP($A198,LNG!$A$2:$H$1999,6,FALSE)/(F198*10^9)</f>
        <v>#N/A</v>
      </c>
      <c r="W198" s="45" t="e">
        <f>VLOOKUP($A198,LNG!$A$2:$H$1999,7,FALSE)/(G198*10^9)</f>
        <v>#N/A</v>
      </c>
      <c r="X198" s="45" t="e">
        <f>VLOOKUP($A198,'LNST năm'!$A$2:$I$2000,8,FALSE)</f>
        <v>#N/A</v>
      </c>
      <c r="Y198" s="45" t="e">
        <f>VLOOKUP($A198,'LNST năm'!$A$2:$I$2000,9,FALSE)</f>
        <v>#N/A</v>
      </c>
      <c r="Z198" s="46" t="e">
        <f>VLOOKUP($A198,LNG!$A$2:$H$1999,9,FALSE)</f>
        <v>#N/A</v>
      </c>
      <c r="AA198" s="162" t="e">
        <f>VLOOKUP($A198,'GIÁ CP'!$A$2:$D$2000,4,FALSE)/Z198</f>
        <v>#N/A</v>
      </c>
    </row>
    <row r="199" spans="1:27" hidden="1">
      <c r="A199" s="18" t="s">
        <v>117</v>
      </c>
      <c r="B199" s="18" t="s">
        <v>1792</v>
      </c>
      <c r="C199" s="154" t="e">
        <f>VLOOKUP(A199,'GIÁ CP'!$K$2:$M$2000,3,FALSE)</f>
        <v>#N/A</v>
      </c>
      <c r="D199" s="43" t="e">
        <f>VLOOKUP($A199,'Doanh thu'!$A$3:$Q$2000,9,FALSE)/1000000000</f>
        <v>#N/A</v>
      </c>
      <c r="E199" s="43" t="e">
        <f>VLOOKUP($A199,'Doanh thu'!$A$3:$Q$2000,10,FALSE)/1000000000</f>
        <v>#N/A</v>
      </c>
      <c r="F199" s="43" t="e">
        <f>VLOOKUP($A199,'Doanh thu'!$A$3:$Q$2000,11,FALSE)/1000000000</f>
        <v>#N/A</v>
      </c>
      <c r="G199" s="43" t="e">
        <f>VLOOKUP($A199,'Doanh thu'!$A$3:$Q$2000,12,FALSE)/1000000000</f>
        <v>#N/A</v>
      </c>
      <c r="H199" s="43" t="e">
        <f>VLOOKUP($A199,LNST!$A$3:$Q$1635,9,FALSE)/1000000000</f>
        <v>#N/A</v>
      </c>
      <c r="I199" s="43" t="e">
        <f>VLOOKUP($A199,LNST!$A$3:$Q$1635,10,FALSE)/1000000000</f>
        <v>#N/A</v>
      </c>
      <c r="J199" s="43" t="e">
        <f>VLOOKUP($A199,LNST!$A$3:$Q$1635,11,FALSE)/1000000000</f>
        <v>#N/A</v>
      </c>
      <c r="K199" s="43" t="e">
        <f>VLOOKUP($A199,LNST!$A$3:$Q$1635,12,FALSE)/1000000000</f>
        <v>#N/A</v>
      </c>
      <c r="L199" s="45" t="e">
        <f>VLOOKUP($A199,'Doanh thu'!$A$3:$Q$2000,14,FALSE)</f>
        <v>#N/A</v>
      </c>
      <c r="M199" s="45" t="e">
        <f>VLOOKUP($A199,'Doanh thu'!$A$3:$Q$2000,15,FALSE)</f>
        <v>#N/A</v>
      </c>
      <c r="N199" s="45" t="e">
        <f>VLOOKUP($A199,'Doanh thu'!$A$3:$Q$2000,16,FALSE)</f>
        <v>#N/A</v>
      </c>
      <c r="O199" s="45" t="e">
        <f>VLOOKUP($A199,'Doanh thu'!$A$3:$Q$2000,17,FALSE)</f>
        <v>#N/A</v>
      </c>
      <c r="P199" s="45" t="e">
        <f>VLOOKUP($A199,LNST!$A$3:$R$1635,14,FALSE)</f>
        <v>#N/A</v>
      </c>
      <c r="Q199" s="45" t="e">
        <f>VLOOKUP($A199,LNST!$A$3:$R$1635,15,FALSE)</f>
        <v>#N/A</v>
      </c>
      <c r="R199" s="45" t="e">
        <f>VLOOKUP($A199,LNST!$A$3:$R$1635,16,FALSE)</f>
        <v>#N/A</v>
      </c>
      <c r="S199" s="45" t="e">
        <f>VLOOKUP($A199,LNST!$A$3:$R$1635,17,FALSE)</f>
        <v>#N/A</v>
      </c>
      <c r="T199" s="45" t="e">
        <f>VLOOKUP($A199,LNG!$A$2:$H$1999,4,FALSE)/(D199*10^9)</f>
        <v>#N/A</v>
      </c>
      <c r="U199" s="45" t="e">
        <f>VLOOKUP($A199,LNG!$A$2:$H$1999,5,FALSE)/(E199*10^9)</f>
        <v>#N/A</v>
      </c>
      <c r="V199" s="45" t="e">
        <f>VLOOKUP($A199,LNG!$A$2:$H$1999,6,FALSE)/(F199*10^9)</f>
        <v>#N/A</v>
      </c>
      <c r="W199" s="45" t="e">
        <f>VLOOKUP($A199,LNG!$A$2:$H$1999,7,FALSE)/(G199*10^9)</f>
        <v>#N/A</v>
      </c>
      <c r="X199" s="45" t="e">
        <f>VLOOKUP($A199,'LNST năm'!$A$2:$I$2000,8,FALSE)</f>
        <v>#N/A</v>
      </c>
      <c r="Y199" s="45" t="e">
        <f>VLOOKUP($A199,'LNST năm'!$A$2:$I$2000,9,FALSE)</f>
        <v>#N/A</v>
      </c>
      <c r="Z199" s="46" t="e">
        <f>VLOOKUP($A199,LNG!$A$2:$H$1999,9,FALSE)</f>
        <v>#N/A</v>
      </c>
      <c r="AA199" s="162" t="e">
        <f>VLOOKUP($A199,'GIÁ CP'!$A$2:$D$2000,4,FALSE)/Z199</f>
        <v>#N/A</v>
      </c>
    </row>
    <row r="200" spans="1:27" hidden="1">
      <c r="A200" s="18" t="s">
        <v>1170</v>
      </c>
      <c r="B200" s="18" t="s">
        <v>2760</v>
      </c>
      <c r="C200" s="154" t="str">
        <f>VLOOKUP(A200,'GIÁ CP'!$K$2:$M$2000,3,FALSE)</f>
        <v xml:space="preserve">Dịch vụ giải trí </v>
      </c>
      <c r="D200" s="43">
        <f>VLOOKUP($A200,'Doanh thu'!$A$3:$Q$2000,9,FALSE)/1000000000</f>
        <v>0</v>
      </c>
      <c r="E200" s="43">
        <f>VLOOKUP($A200,'Doanh thu'!$A$3:$Q$2000,10,FALSE)/1000000000</f>
        <v>0</v>
      </c>
      <c r="F200" s="43">
        <f>VLOOKUP($A200,'Doanh thu'!$A$3:$Q$2000,11,FALSE)/1000000000</f>
        <v>0</v>
      </c>
      <c r="G200" s="43">
        <f>VLOOKUP($A200,'Doanh thu'!$A$3:$Q$2000,12,FALSE)/1000000000</f>
        <v>0</v>
      </c>
      <c r="H200" s="43">
        <f>VLOOKUP($A200,LNST!$A$3:$Q$1635,9,FALSE)/1000000000</f>
        <v>0</v>
      </c>
      <c r="I200" s="43">
        <f>VLOOKUP($A200,LNST!$A$3:$Q$1635,10,FALSE)/1000000000</f>
        <v>0</v>
      </c>
      <c r="J200" s="43">
        <f>VLOOKUP($A200,LNST!$A$3:$Q$1635,11,FALSE)/1000000000</f>
        <v>0</v>
      </c>
      <c r="K200" s="43">
        <f>VLOOKUP($A200,LNST!$A$3:$Q$1635,12,FALSE)/1000000000</f>
        <v>0</v>
      </c>
      <c r="L200" s="45" t="e">
        <f>VLOOKUP($A200,'Doanh thu'!$A$3:$Q$2000,14,FALSE)</f>
        <v>#DIV/0!</v>
      </c>
      <c r="M200" s="45" t="e">
        <f>VLOOKUP($A200,'Doanh thu'!$A$3:$Q$2000,15,FALSE)</f>
        <v>#DIV/0!</v>
      </c>
      <c r="N200" s="45" t="e">
        <f>VLOOKUP($A200,'Doanh thu'!$A$3:$Q$2000,16,FALSE)</f>
        <v>#DIV/0!</v>
      </c>
      <c r="O200" s="45" t="e">
        <f>VLOOKUP($A200,'Doanh thu'!$A$3:$Q$2000,17,FALSE)</f>
        <v>#DIV/0!</v>
      </c>
      <c r="P200" s="45" t="e">
        <f>VLOOKUP($A200,LNST!$A$3:$R$1635,14,FALSE)</f>
        <v>#DIV/0!</v>
      </c>
      <c r="Q200" s="45" t="e">
        <f>VLOOKUP($A200,LNST!$A$3:$R$1635,15,FALSE)</f>
        <v>#DIV/0!</v>
      </c>
      <c r="R200" s="45" t="e">
        <f>VLOOKUP($A200,LNST!$A$3:$R$1635,16,FALSE)</f>
        <v>#DIV/0!</v>
      </c>
      <c r="S200" s="45" t="e">
        <f>VLOOKUP($A200,LNST!$A$3:$R$1635,17,FALSE)</f>
        <v>#DIV/0!</v>
      </c>
      <c r="T200" s="45" t="e">
        <f>VLOOKUP($A200,LNG!$A$2:$H$1999,4,FALSE)/(D200*10^9)</f>
        <v>#DIV/0!</v>
      </c>
      <c r="U200" s="45" t="e">
        <f>VLOOKUP($A200,LNG!$A$2:$H$1999,5,FALSE)/(E200*10^9)</f>
        <v>#DIV/0!</v>
      </c>
      <c r="V200" s="45" t="e">
        <f>VLOOKUP($A200,LNG!$A$2:$H$1999,6,FALSE)/(F200*10^9)</f>
        <v>#DIV/0!</v>
      </c>
      <c r="W200" s="45" t="e">
        <f>VLOOKUP($A200,LNG!$A$2:$H$1999,7,FALSE)/(G200*10^9)</f>
        <v>#DIV/0!</v>
      </c>
      <c r="X200" s="45" t="e">
        <f>VLOOKUP($A200,'LNST năm'!$A$2:$I$2000,8,FALSE)</f>
        <v>#DIV/0!</v>
      </c>
      <c r="Y200" s="45" t="e">
        <f>VLOOKUP($A200,'LNST năm'!$A$2:$I$2000,9,FALSE)</f>
        <v>#DIV/0!</v>
      </c>
      <c r="Z200" s="46" t="e">
        <f>VLOOKUP($A200,LNG!$A$2:$H$1999,9,FALSE)</f>
        <v>#REF!</v>
      </c>
      <c r="AA200" s="162" t="e">
        <f>VLOOKUP($A200,'GIÁ CP'!$A$2:$D$2000,4,FALSE)/Z200</f>
        <v>#REF!</v>
      </c>
    </row>
    <row r="201" spans="1:27" hidden="1">
      <c r="A201" s="18" t="s">
        <v>1172</v>
      </c>
      <c r="B201" s="18" t="s">
        <v>2762</v>
      </c>
      <c r="C201" s="154" t="str">
        <f>VLOOKUP(A201,'GIÁ CP'!$K$2:$M$2000,3,FALSE)</f>
        <v xml:space="preserve">Xây dựng </v>
      </c>
      <c r="D201" s="43">
        <f>VLOOKUP($A201,'Doanh thu'!$A$3:$Q$2000,9,FALSE)/1000000000</f>
        <v>0</v>
      </c>
      <c r="E201" s="43">
        <f>VLOOKUP($A201,'Doanh thu'!$A$3:$Q$2000,10,FALSE)/1000000000</f>
        <v>0</v>
      </c>
      <c r="F201" s="43">
        <f>VLOOKUP($A201,'Doanh thu'!$A$3:$Q$2000,11,FALSE)/1000000000</f>
        <v>0</v>
      </c>
      <c r="G201" s="43">
        <f>VLOOKUP($A201,'Doanh thu'!$A$3:$Q$2000,12,FALSE)/1000000000</f>
        <v>0</v>
      </c>
      <c r="H201" s="43">
        <f>VLOOKUP($A201,LNST!$A$3:$Q$1635,9,FALSE)/1000000000</f>
        <v>0</v>
      </c>
      <c r="I201" s="43">
        <f>VLOOKUP($A201,LNST!$A$3:$Q$1635,10,FALSE)/1000000000</f>
        <v>0</v>
      </c>
      <c r="J201" s="43">
        <f>VLOOKUP($A201,LNST!$A$3:$Q$1635,11,FALSE)/1000000000</f>
        <v>0</v>
      </c>
      <c r="K201" s="43">
        <f>VLOOKUP($A201,LNST!$A$3:$Q$1635,12,FALSE)/1000000000</f>
        <v>0</v>
      </c>
      <c r="L201" s="45" t="e">
        <f>VLOOKUP($A201,'Doanh thu'!$A$3:$Q$2000,14,FALSE)</f>
        <v>#DIV/0!</v>
      </c>
      <c r="M201" s="45" t="e">
        <f>VLOOKUP($A201,'Doanh thu'!$A$3:$Q$2000,15,FALSE)</f>
        <v>#DIV/0!</v>
      </c>
      <c r="N201" s="45" t="e">
        <f>VLOOKUP($A201,'Doanh thu'!$A$3:$Q$2000,16,FALSE)</f>
        <v>#DIV/0!</v>
      </c>
      <c r="O201" s="45" t="e">
        <f>VLOOKUP($A201,'Doanh thu'!$A$3:$Q$2000,17,FALSE)</f>
        <v>#DIV/0!</v>
      </c>
      <c r="P201" s="45" t="e">
        <f>VLOOKUP($A201,LNST!$A$3:$R$1635,14,FALSE)</f>
        <v>#DIV/0!</v>
      </c>
      <c r="Q201" s="45" t="e">
        <f>VLOOKUP($A201,LNST!$A$3:$R$1635,15,FALSE)</f>
        <v>#DIV/0!</v>
      </c>
      <c r="R201" s="45" t="e">
        <f>VLOOKUP($A201,LNST!$A$3:$R$1635,16,FALSE)</f>
        <v>#DIV/0!</v>
      </c>
      <c r="S201" s="45" t="e">
        <f>VLOOKUP($A201,LNST!$A$3:$R$1635,17,FALSE)</f>
        <v>#DIV/0!</v>
      </c>
      <c r="T201" s="45" t="e">
        <f>VLOOKUP($A201,LNG!$A$2:$H$1999,4,FALSE)/(D201*10^9)</f>
        <v>#DIV/0!</v>
      </c>
      <c r="U201" s="45" t="e">
        <f>VLOOKUP($A201,LNG!$A$2:$H$1999,5,FALSE)/(E201*10^9)</f>
        <v>#DIV/0!</v>
      </c>
      <c r="V201" s="45" t="e">
        <f>VLOOKUP($A201,LNG!$A$2:$H$1999,6,FALSE)/(F201*10^9)</f>
        <v>#DIV/0!</v>
      </c>
      <c r="W201" s="45" t="e">
        <f>VLOOKUP($A201,LNG!$A$2:$H$1999,7,FALSE)/(G201*10^9)</f>
        <v>#DIV/0!</v>
      </c>
      <c r="X201" s="45">
        <f>VLOOKUP($A201,'LNST năm'!$A$2:$I$2000,8,FALSE)</f>
        <v>-1</v>
      </c>
      <c r="Y201" s="45">
        <f>VLOOKUP($A201,'LNST năm'!$A$2:$I$2000,9,FALSE)</f>
        <v>-1</v>
      </c>
      <c r="Z201" s="46" t="e">
        <f>VLOOKUP($A201,LNG!$A$2:$H$1999,9,FALSE)</f>
        <v>#REF!</v>
      </c>
      <c r="AA201" s="162" t="e">
        <f>VLOOKUP($A201,'GIÁ CP'!$A$2:$D$2000,4,FALSE)/Z201</f>
        <v>#REF!</v>
      </c>
    </row>
    <row r="202" spans="1:27" hidden="1">
      <c r="A202" s="18" t="s">
        <v>1173</v>
      </c>
      <c r="B202" s="18" t="s">
        <v>2763</v>
      </c>
      <c r="C202" s="154" t="e">
        <f>VLOOKUP(A202,'GIÁ CP'!$K$2:$M$2000,3,FALSE)</f>
        <v>#N/A</v>
      </c>
      <c r="D202" s="43" t="e">
        <f>VLOOKUP($A202,'Doanh thu'!$A$3:$Q$2000,9,FALSE)/1000000000</f>
        <v>#N/A</v>
      </c>
      <c r="E202" s="43" t="e">
        <f>VLOOKUP($A202,'Doanh thu'!$A$3:$Q$2000,10,FALSE)/1000000000</f>
        <v>#N/A</v>
      </c>
      <c r="F202" s="43" t="e">
        <f>VLOOKUP($A202,'Doanh thu'!$A$3:$Q$2000,11,FALSE)/1000000000</f>
        <v>#N/A</v>
      </c>
      <c r="G202" s="43" t="e">
        <f>VLOOKUP($A202,'Doanh thu'!$A$3:$Q$2000,12,FALSE)/1000000000</f>
        <v>#N/A</v>
      </c>
      <c r="H202" s="43" t="e">
        <f>VLOOKUP($A202,LNST!$A$3:$Q$1635,9,FALSE)/1000000000</f>
        <v>#N/A</v>
      </c>
      <c r="I202" s="43" t="e">
        <f>VLOOKUP($A202,LNST!$A$3:$Q$1635,10,FALSE)/1000000000</f>
        <v>#N/A</v>
      </c>
      <c r="J202" s="43" t="e">
        <f>VLOOKUP($A202,LNST!$A$3:$Q$1635,11,FALSE)/1000000000</f>
        <v>#N/A</v>
      </c>
      <c r="K202" s="43" t="e">
        <f>VLOOKUP($A202,LNST!$A$3:$Q$1635,12,FALSE)/1000000000</f>
        <v>#N/A</v>
      </c>
      <c r="L202" s="45" t="e">
        <f>VLOOKUP($A202,'Doanh thu'!$A$3:$Q$2000,14,FALSE)</f>
        <v>#N/A</v>
      </c>
      <c r="M202" s="45" t="e">
        <f>VLOOKUP($A202,'Doanh thu'!$A$3:$Q$2000,15,FALSE)</f>
        <v>#N/A</v>
      </c>
      <c r="N202" s="45" t="e">
        <f>VLOOKUP($A202,'Doanh thu'!$A$3:$Q$2000,16,FALSE)</f>
        <v>#N/A</v>
      </c>
      <c r="O202" s="45" t="e">
        <f>VLOOKUP($A202,'Doanh thu'!$A$3:$Q$2000,17,FALSE)</f>
        <v>#N/A</v>
      </c>
      <c r="P202" s="45" t="e">
        <f>VLOOKUP($A202,LNST!$A$3:$R$1635,14,FALSE)</f>
        <v>#N/A</v>
      </c>
      <c r="Q202" s="45" t="e">
        <f>VLOOKUP($A202,LNST!$A$3:$R$1635,15,FALSE)</f>
        <v>#N/A</v>
      </c>
      <c r="R202" s="45" t="e">
        <f>VLOOKUP($A202,LNST!$A$3:$R$1635,16,FALSE)</f>
        <v>#N/A</v>
      </c>
      <c r="S202" s="45" t="e">
        <f>VLOOKUP($A202,LNST!$A$3:$R$1635,17,FALSE)</f>
        <v>#N/A</v>
      </c>
      <c r="T202" s="45" t="e">
        <f>VLOOKUP($A202,LNG!$A$2:$H$1999,4,FALSE)/(D202*10^9)</f>
        <v>#N/A</v>
      </c>
      <c r="U202" s="45" t="e">
        <f>VLOOKUP($A202,LNG!$A$2:$H$1999,5,FALSE)/(E202*10^9)</f>
        <v>#N/A</v>
      </c>
      <c r="V202" s="45" t="e">
        <f>VLOOKUP($A202,LNG!$A$2:$H$1999,6,FALSE)/(F202*10^9)</f>
        <v>#N/A</v>
      </c>
      <c r="W202" s="45" t="e">
        <f>VLOOKUP($A202,LNG!$A$2:$H$1999,7,FALSE)/(G202*10^9)</f>
        <v>#N/A</v>
      </c>
      <c r="X202" s="45" t="e">
        <f>VLOOKUP($A202,'LNST năm'!$A$2:$I$2000,8,FALSE)</f>
        <v>#N/A</v>
      </c>
      <c r="Y202" s="45" t="e">
        <f>VLOOKUP($A202,'LNST năm'!$A$2:$I$2000,9,FALSE)</f>
        <v>#N/A</v>
      </c>
      <c r="Z202" s="46" t="e">
        <f>VLOOKUP($A202,LNG!$A$2:$H$1999,9,FALSE)</f>
        <v>#N/A</v>
      </c>
      <c r="AA202" s="162" t="e">
        <f>VLOOKUP($A202,'GIÁ CP'!$A$2:$D$2000,4,FALSE)/Z202</f>
        <v>#N/A</v>
      </c>
    </row>
    <row r="203" spans="1:27" hidden="1">
      <c r="A203" s="18" t="s">
        <v>1620</v>
      </c>
      <c r="B203" s="18" t="s">
        <v>2773</v>
      </c>
      <c r="C203" s="154" t="str">
        <f>VLOOKUP(A203,'GIÁ CP'!$K$2:$M$2000,3,FALSE)</f>
        <v xml:space="preserve">Xây dựng </v>
      </c>
      <c r="D203" s="43">
        <f>VLOOKUP($A203,'Doanh thu'!$A$3:$Q$2000,9,FALSE)/1000000000</f>
        <v>0</v>
      </c>
      <c r="E203" s="43">
        <f>VLOOKUP($A203,'Doanh thu'!$A$3:$Q$2000,10,FALSE)/1000000000</f>
        <v>0</v>
      </c>
      <c r="F203" s="43">
        <f>VLOOKUP($A203,'Doanh thu'!$A$3:$Q$2000,11,FALSE)/1000000000</f>
        <v>0</v>
      </c>
      <c r="G203" s="43">
        <f>VLOOKUP($A203,'Doanh thu'!$A$3:$Q$2000,12,FALSE)/1000000000</f>
        <v>0</v>
      </c>
      <c r="H203" s="43">
        <f>VLOOKUP($A203,LNST!$A$3:$Q$1635,9,FALSE)/1000000000</f>
        <v>0</v>
      </c>
      <c r="I203" s="43">
        <f>VLOOKUP($A203,LNST!$A$3:$Q$1635,10,FALSE)/1000000000</f>
        <v>0</v>
      </c>
      <c r="J203" s="43">
        <f>VLOOKUP($A203,LNST!$A$3:$Q$1635,11,FALSE)/1000000000</f>
        <v>0</v>
      </c>
      <c r="K203" s="43">
        <f>VLOOKUP($A203,LNST!$A$3:$Q$1635,12,FALSE)/1000000000</f>
        <v>0</v>
      </c>
      <c r="L203" s="45" t="e">
        <f>VLOOKUP($A203,'Doanh thu'!$A$3:$Q$2000,14,FALSE)</f>
        <v>#DIV/0!</v>
      </c>
      <c r="M203" s="45" t="e">
        <f>VLOOKUP($A203,'Doanh thu'!$A$3:$Q$2000,15,FALSE)</f>
        <v>#DIV/0!</v>
      </c>
      <c r="N203" s="45" t="e">
        <f>VLOOKUP($A203,'Doanh thu'!$A$3:$Q$2000,16,FALSE)</f>
        <v>#DIV/0!</v>
      </c>
      <c r="O203" s="45" t="e">
        <f>VLOOKUP($A203,'Doanh thu'!$A$3:$Q$2000,17,FALSE)</f>
        <v>#DIV/0!</v>
      </c>
      <c r="P203" s="45" t="e">
        <f>VLOOKUP($A203,LNST!$A$3:$R$1635,14,FALSE)</f>
        <v>#DIV/0!</v>
      </c>
      <c r="Q203" s="45" t="e">
        <f>VLOOKUP($A203,LNST!$A$3:$R$1635,15,FALSE)</f>
        <v>#DIV/0!</v>
      </c>
      <c r="R203" s="45" t="e">
        <f>VLOOKUP($A203,LNST!$A$3:$R$1635,16,FALSE)</f>
        <v>#DIV/0!</v>
      </c>
      <c r="S203" s="45" t="e">
        <f>VLOOKUP($A203,LNST!$A$3:$R$1635,17,FALSE)</f>
        <v>#DIV/0!</v>
      </c>
      <c r="T203" s="45" t="e">
        <f>VLOOKUP($A203,LNG!$A$2:$H$1999,4,FALSE)/(D203*10^9)</f>
        <v>#DIV/0!</v>
      </c>
      <c r="U203" s="45" t="e">
        <f>VLOOKUP($A203,LNG!$A$2:$H$1999,5,FALSE)/(E203*10^9)</f>
        <v>#DIV/0!</v>
      </c>
      <c r="V203" s="45" t="e">
        <f>VLOOKUP($A203,LNG!$A$2:$H$1999,6,FALSE)/(F203*10^9)</f>
        <v>#DIV/0!</v>
      </c>
      <c r="W203" s="45" t="e">
        <f>VLOOKUP($A203,LNG!$A$2:$H$1999,7,FALSE)/(G203*10^9)</f>
        <v>#DIV/0!</v>
      </c>
      <c r="X203" s="45">
        <f>VLOOKUP($A203,'LNST năm'!$A$2:$I$2000,8,FALSE)</f>
        <v>-1</v>
      </c>
      <c r="Y203" s="45">
        <f>VLOOKUP($A203,'LNST năm'!$A$2:$I$2000,9,FALSE)</f>
        <v>-1</v>
      </c>
      <c r="Z203" s="46" t="e">
        <f>VLOOKUP($A203,LNG!$A$2:$H$1999,9,FALSE)</f>
        <v>#REF!</v>
      </c>
      <c r="AA203" s="162" t="e">
        <f>VLOOKUP($A203,'GIÁ CP'!$A$2:$D$2000,4,FALSE)/Z203</f>
        <v>#REF!</v>
      </c>
    </row>
    <row r="204" spans="1:27" hidden="1">
      <c r="A204" s="18" t="s">
        <v>1601</v>
      </c>
      <c r="B204" s="18" t="s">
        <v>2775</v>
      </c>
      <c r="C204" s="154" t="str">
        <f>VLOOKUP(A204,'GIÁ CP'!$K$2:$M$2000,3,FALSE)</f>
        <v xml:space="preserve">Hàng May mặc </v>
      </c>
      <c r="D204" s="43" t="e">
        <f>VLOOKUP($A204,'Doanh thu'!$A$3:$Q$2000,9,FALSE)/1000000000</f>
        <v>#N/A</v>
      </c>
      <c r="E204" s="43" t="e">
        <f>VLOOKUP($A204,'Doanh thu'!$A$3:$Q$2000,10,FALSE)/1000000000</f>
        <v>#N/A</v>
      </c>
      <c r="F204" s="43" t="e">
        <f>VLOOKUP($A204,'Doanh thu'!$A$3:$Q$2000,11,FALSE)/1000000000</f>
        <v>#N/A</v>
      </c>
      <c r="G204" s="43" t="e">
        <f>VLOOKUP($A204,'Doanh thu'!$A$3:$Q$2000,12,FALSE)/1000000000</f>
        <v>#N/A</v>
      </c>
      <c r="H204" s="43" t="e">
        <f>VLOOKUP($A204,LNST!$A$3:$Q$1635,9,FALSE)/1000000000</f>
        <v>#N/A</v>
      </c>
      <c r="I204" s="43" t="e">
        <f>VLOOKUP($A204,LNST!$A$3:$Q$1635,10,FALSE)/1000000000</f>
        <v>#N/A</v>
      </c>
      <c r="J204" s="43" t="e">
        <f>VLOOKUP($A204,LNST!$A$3:$Q$1635,11,FALSE)/1000000000</f>
        <v>#N/A</v>
      </c>
      <c r="K204" s="43" t="e">
        <f>VLOOKUP($A204,LNST!$A$3:$Q$1635,12,FALSE)/1000000000</f>
        <v>#N/A</v>
      </c>
      <c r="L204" s="45" t="e">
        <f>VLOOKUP($A204,'Doanh thu'!$A$3:$Q$2000,14,FALSE)</f>
        <v>#N/A</v>
      </c>
      <c r="M204" s="45" t="e">
        <f>VLOOKUP($A204,'Doanh thu'!$A$3:$Q$2000,15,FALSE)</f>
        <v>#N/A</v>
      </c>
      <c r="N204" s="45" t="e">
        <f>VLOOKUP($A204,'Doanh thu'!$A$3:$Q$2000,16,FALSE)</f>
        <v>#N/A</v>
      </c>
      <c r="O204" s="45" t="e">
        <f>VLOOKUP($A204,'Doanh thu'!$A$3:$Q$2000,17,FALSE)</f>
        <v>#N/A</v>
      </c>
      <c r="P204" s="45" t="e">
        <f>VLOOKUP($A204,LNST!$A$3:$R$1635,14,FALSE)</f>
        <v>#N/A</v>
      </c>
      <c r="Q204" s="45" t="e">
        <f>VLOOKUP($A204,LNST!$A$3:$R$1635,15,FALSE)</f>
        <v>#N/A</v>
      </c>
      <c r="R204" s="45" t="e">
        <f>VLOOKUP($A204,LNST!$A$3:$R$1635,16,FALSE)</f>
        <v>#N/A</v>
      </c>
      <c r="S204" s="45" t="e">
        <f>VLOOKUP($A204,LNST!$A$3:$R$1635,17,FALSE)</f>
        <v>#N/A</v>
      </c>
      <c r="T204" s="45" t="e">
        <f>VLOOKUP($A204,LNG!$A$2:$H$1999,4,FALSE)/(D204*10^9)</f>
        <v>#N/A</v>
      </c>
      <c r="U204" s="45" t="e">
        <f>VLOOKUP($A204,LNG!$A$2:$H$1999,5,FALSE)/(E204*10^9)</f>
        <v>#N/A</v>
      </c>
      <c r="V204" s="45" t="e">
        <f>VLOOKUP($A204,LNG!$A$2:$H$1999,6,FALSE)/(F204*10^9)</f>
        <v>#N/A</v>
      </c>
      <c r="W204" s="45" t="e">
        <f>VLOOKUP($A204,LNG!$A$2:$H$1999,7,FALSE)/(G204*10^9)</f>
        <v>#N/A</v>
      </c>
      <c r="X204" s="45" t="e">
        <f>VLOOKUP($A204,'LNST năm'!$A$2:$I$2000,8,FALSE)</f>
        <v>#N/A</v>
      </c>
      <c r="Y204" s="45" t="e">
        <f>VLOOKUP($A204,'LNST năm'!$A$2:$I$2000,9,FALSE)</f>
        <v>#N/A</v>
      </c>
      <c r="Z204" s="46" t="e">
        <f>VLOOKUP($A204,LNG!$A$2:$H$1999,9,FALSE)</f>
        <v>#N/A</v>
      </c>
      <c r="AA204" s="162" t="e">
        <f>VLOOKUP($A204,'GIÁ CP'!$A$2:$D$2000,4,FALSE)/Z204</f>
        <v>#N/A</v>
      </c>
    </row>
    <row r="205" spans="1:27" hidden="1">
      <c r="A205" s="18" t="s">
        <v>884</v>
      </c>
      <c r="B205" s="18" t="s">
        <v>2782</v>
      </c>
      <c r="C205" s="154" t="str">
        <f>VLOOKUP(A205,'GIÁ CP'!$K$2:$M$2000,3,FALSE)</f>
        <v xml:space="preserve">Dược phẩm </v>
      </c>
      <c r="D205" s="43">
        <f>VLOOKUP($A205,'Doanh thu'!$A$3:$Q$2000,9,FALSE)/1000000000</f>
        <v>0</v>
      </c>
      <c r="E205" s="43">
        <f>VLOOKUP($A205,'Doanh thu'!$A$3:$Q$2000,10,FALSE)/1000000000</f>
        <v>0</v>
      </c>
      <c r="F205" s="43">
        <f>VLOOKUP($A205,'Doanh thu'!$A$3:$Q$2000,11,FALSE)/1000000000</f>
        <v>0</v>
      </c>
      <c r="G205" s="43">
        <f>VLOOKUP($A205,'Doanh thu'!$A$3:$Q$2000,12,FALSE)/1000000000</f>
        <v>0</v>
      </c>
      <c r="H205" s="43">
        <f>VLOOKUP($A205,LNST!$A$3:$Q$1635,9,FALSE)/1000000000</f>
        <v>0</v>
      </c>
      <c r="I205" s="43">
        <f>VLOOKUP($A205,LNST!$A$3:$Q$1635,10,FALSE)/1000000000</f>
        <v>0</v>
      </c>
      <c r="J205" s="43">
        <f>VLOOKUP($A205,LNST!$A$3:$Q$1635,11,FALSE)/1000000000</f>
        <v>0</v>
      </c>
      <c r="K205" s="43">
        <f>VLOOKUP($A205,LNST!$A$3:$Q$1635,12,FALSE)/1000000000</f>
        <v>0</v>
      </c>
      <c r="L205" s="45" t="e">
        <f>VLOOKUP($A205,'Doanh thu'!$A$3:$Q$2000,14,FALSE)</f>
        <v>#DIV/0!</v>
      </c>
      <c r="M205" s="45" t="e">
        <f>VLOOKUP($A205,'Doanh thu'!$A$3:$Q$2000,15,FALSE)</f>
        <v>#DIV/0!</v>
      </c>
      <c r="N205" s="45" t="e">
        <f>VLOOKUP($A205,'Doanh thu'!$A$3:$Q$2000,16,FALSE)</f>
        <v>#DIV/0!</v>
      </c>
      <c r="O205" s="45" t="e">
        <f>VLOOKUP($A205,'Doanh thu'!$A$3:$Q$2000,17,FALSE)</f>
        <v>#DIV/0!</v>
      </c>
      <c r="P205" s="45" t="e">
        <f>VLOOKUP($A205,LNST!$A$3:$R$1635,14,FALSE)</f>
        <v>#DIV/0!</v>
      </c>
      <c r="Q205" s="45" t="e">
        <f>VLOOKUP($A205,LNST!$A$3:$R$1635,15,FALSE)</f>
        <v>#DIV/0!</v>
      </c>
      <c r="R205" s="45" t="e">
        <f>VLOOKUP($A205,LNST!$A$3:$R$1635,16,FALSE)</f>
        <v>#DIV/0!</v>
      </c>
      <c r="S205" s="45" t="e">
        <f>VLOOKUP($A205,LNST!$A$3:$R$1635,17,FALSE)</f>
        <v>#DIV/0!</v>
      </c>
      <c r="T205" s="45" t="e">
        <f>VLOOKUP($A205,LNG!$A$2:$H$1999,4,FALSE)/(D205*10^9)</f>
        <v>#DIV/0!</v>
      </c>
      <c r="U205" s="45" t="e">
        <f>VLOOKUP($A205,LNG!$A$2:$H$1999,5,FALSE)/(E205*10^9)</f>
        <v>#DIV/0!</v>
      </c>
      <c r="V205" s="45" t="e">
        <f>VLOOKUP($A205,LNG!$A$2:$H$1999,6,FALSE)/(F205*10^9)</f>
        <v>#DIV/0!</v>
      </c>
      <c r="W205" s="45" t="e">
        <f>VLOOKUP($A205,LNG!$A$2:$H$1999,7,FALSE)/(G205*10^9)</f>
        <v>#DIV/0!</v>
      </c>
      <c r="X205" s="45">
        <f>VLOOKUP($A205,'LNST năm'!$A$2:$I$2000,8,FALSE)</f>
        <v>-1</v>
      </c>
      <c r="Y205" s="45">
        <f>VLOOKUP($A205,'LNST năm'!$A$2:$I$2000,9,FALSE)</f>
        <v>-1</v>
      </c>
      <c r="Z205" s="46" t="e">
        <f>VLOOKUP($A205,LNG!$A$2:$H$1999,9,FALSE)</f>
        <v>#REF!</v>
      </c>
      <c r="AA205" s="162" t="e">
        <f>VLOOKUP($A205,'GIÁ CP'!$A$2:$D$2000,4,FALSE)/Z205</f>
        <v>#REF!</v>
      </c>
    </row>
    <row r="206" spans="1:27" hidden="1">
      <c r="A206" s="18" t="s">
        <v>1192</v>
      </c>
      <c r="B206" s="18" t="s">
        <v>2793</v>
      </c>
      <c r="C206" s="154" t="e">
        <f>VLOOKUP(A206,'GIÁ CP'!$K$2:$M$2000,3,FALSE)</f>
        <v>#N/A</v>
      </c>
      <c r="D206" s="43" t="e">
        <f>VLOOKUP($A206,'Doanh thu'!$A$3:$Q$2000,9,FALSE)/1000000000</f>
        <v>#N/A</v>
      </c>
      <c r="E206" s="43" t="e">
        <f>VLOOKUP($A206,'Doanh thu'!$A$3:$Q$2000,10,FALSE)/1000000000</f>
        <v>#N/A</v>
      </c>
      <c r="F206" s="43" t="e">
        <f>VLOOKUP($A206,'Doanh thu'!$A$3:$Q$2000,11,FALSE)/1000000000</f>
        <v>#N/A</v>
      </c>
      <c r="G206" s="43" t="e">
        <f>VLOOKUP($A206,'Doanh thu'!$A$3:$Q$2000,12,FALSE)/1000000000</f>
        <v>#N/A</v>
      </c>
      <c r="H206" s="43" t="e">
        <f>VLOOKUP($A206,LNST!$A$3:$Q$1635,9,FALSE)/1000000000</f>
        <v>#N/A</v>
      </c>
      <c r="I206" s="43" t="e">
        <f>VLOOKUP($A206,LNST!$A$3:$Q$1635,10,FALSE)/1000000000</f>
        <v>#N/A</v>
      </c>
      <c r="J206" s="43" t="e">
        <f>VLOOKUP($A206,LNST!$A$3:$Q$1635,11,FALSE)/1000000000</f>
        <v>#N/A</v>
      </c>
      <c r="K206" s="43" t="e">
        <f>VLOOKUP($A206,LNST!$A$3:$Q$1635,12,FALSE)/1000000000</f>
        <v>#N/A</v>
      </c>
      <c r="L206" s="45" t="e">
        <f>VLOOKUP($A206,'Doanh thu'!$A$3:$Q$2000,14,FALSE)</f>
        <v>#N/A</v>
      </c>
      <c r="M206" s="45" t="e">
        <f>VLOOKUP($A206,'Doanh thu'!$A$3:$Q$2000,15,FALSE)</f>
        <v>#N/A</v>
      </c>
      <c r="N206" s="45" t="e">
        <f>VLOOKUP($A206,'Doanh thu'!$A$3:$Q$2000,16,FALSE)</f>
        <v>#N/A</v>
      </c>
      <c r="O206" s="45" t="e">
        <f>VLOOKUP($A206,'Doanh thu'!$A$3:$Q$2000,17,FALSE)</f>
        <v>#N/A</v>
      </c>
      <c r="P206" s="45" t="e">
        <f>VLOOKUP($A206,LNST!$A$3:$R$1635,14,FALSE)</f>
        <v>#N/A</v>
      </c>
      <c r="Q206" s="45" t="e">
        <f>VLOOKUP($A206,LNST!$A$3:$R$1635,15,FALSE)</f>
        <v>#N/A</v>
      </c>
      <c r="R206" s="45" t="e">
        <f>VLOOKUP($A206,LNST!$A$3:$R$1635,16,FALSE)</f>
        <v>#N/A</v>
      </c>
      <c r="S206" s="45" t="e">
        <f>VLOOKUP($A206,LNST!$A$3:$R$1635,17,FALSE)</f>
        <v>#N/A</v>
      </c>
      <c r="T206" s="45" t="e">
        <f>VLOOKUP($A206,LNG!$A$2:$H$1999,4,FALSE)/(D206*10^9)</f>
        <v>#N/A</v>
      </c>
      <c r="U206" s="45" t="e">
        <f>VLOOKUP($A206,LNG!$A$2:$H$1999,5,FALSE)/(E206*10^9)</f>
        <v>#N/A</v>
      </c>
      <c r="V206" s="45" t="e">
        <f>VLOOKUP($A206,LNG!$A$2:$H$1999,6,FALSE)/(F206*10^9)</f>
        <v>#N/A</v>
      </c>
      <c r="W206" s="45" t="e">
        <f>VLOOKUP($A206,LNG!$A$2:$H$1999,7,FALSE)/(G206*10^9)</f>
        <v>#N/A</v>
      </c>
      <c r="X206" s="45" t="e">
        <f>VLOOKUP($A206,'LNST năm'!$A$2:$I$2000,8,FALSE)</f>
        <v>#N/A</v>
      </c>
      <c r="Y206" s="45" t="e">
        <f>VLOOKUP($A206,'LNST năm'!$A$2:$I$2000,9,FALSE)</f>
        <v>#N/A</v>
      </c>
      <c r="Z206" s="46" t="e">
        <f>VLOOKUP($A206,LNG!$A$2:$H$1999,9,FALSE)</f>
        <v>#N/A</v>
      </c>
      <c r="AA206" s="162" t="e">
        <f>VLOOKUP($A206,'GIÁ CP'!$A$2:$D$2000,4,FALSE)/Z206</f>
        <v>#N/A</v>
      </c>
    </row>
    <row r="207" spans="1:27" hidden="1">
      <c r="A207" s="18" t="s">
        <v>1204</v>
      </c>
      <c r="B207" s="18" t="s">
        <v>2813</v>
      </c>
      <c r="C207" s="154" t="str">
        <f>VLOOKUP(A207,'GIÁ CP'!$K$2:$M$2000,3,FALSE)</f>
        <v xml:space="preserve">Sản xuất bia </v>
      </c>
      <c r="D207" s="43">
        <f>VLOOKUP($A207,'Doanh thu'!$A$3:$Q$2000,9,FALSE)/1000000000</f>
        <v>0</v>
      </c>
      <c r="E207" s="43">
        <f>VLOOKUP($A207,'Doanh thu'!$A$3:$Q$2000,10,FALSE)/1000000000</f>
        <v>0</v>
      </c>
      <c r="F207" s="43">
        <f>VLOOKUP($A207,'Doanh thu'!$A$3:$Q$2000,11,FALSE)/1000000000</f>
        <v>0</v>
      </c>
      <c r="G207" s="43">
        <f>VLOOKUP($A207,'Doanh thu'!$A$3:$Q$2000,12,FALSE)/1000000000</f>
        <v>0</v>
      </c>
      <c r="H207" s="43">
        <f>VLOOKUP($A207,LNST!$A$3:$Q$1635,9,FALSE)/1000000000</f>
        <v>0</v>
      </c>
      <c r="I207" s="43">
        <f>VLOOKUP($A207,LNST!$A$3:$Q$1635,10,FALSE)/1000000000</f>
        <v>0</v>
      </c>
      <c r="J207" s="43">
        <f>VLOOKUP($A207,LNST!$A$3:$Q$1635,11,FALSE)/1000000000</f>
        <v>0</v>
      </c>
      <c r="K207" s="43">
        <f>VLOOKUP($A207,LNST!$A$3:$Q$1635,12,FALSE)/1000000000</f>
        <v>0</v>
      </c>
      <c r="L207" s="45" t="e">
        <f>VLOOKUP($A207,'Doanh thu'!$A$3:$Q$2000,14,FALSE)</f>
        <v>#DIV/0!</v>
      </c>
      <c r="M207" s="45" t="e">
        <f>VLOOKUP($A207,'Doanh thu'!$A$3:$Q$2000,15,FALSE)</f>
        <v>#DIV/0!</v>
      </c>
      <c r="N207" s="45" t="e">
        <f>VLOOKUP($A207,'Doanh thu'!$A$3:$Q$2000,16,FALSE)</f>
        <v>#DIV/0!</v>
      </c>
      <c r="O207" s="45" t="e">
        <f>VLOOKUP($A207,'Doanh thu'!$A$3:$Q$2000,17,FALSE)</f>
        <v>#DIV/0!</v>
      </c>
      <c r="P207" s="45" t="e">
        <f>VLOOKUP($A207,LNST!$A$3:$R$1635,14,FALSE)</f>
        <v>#DIV/0!</v>
      </c>
      <c r="Q207" s="45" t="e">
        <f>VLOOKUP($A207,LNST!$A$3:$R$1635,15,FALSE)</f>
        <v>#DIV/0!</v>
      </c>
      <c r="R207" s="45" t="e">
        <f>VLOOKUP($A207,LNST!$A$3:$R$1635,16,FALSE)</f>
        <v>#DIV/0!</v>
      </c>
      <c r="S207" s="45" t="e">
        <f>VLOOKUP($A207,LNST!$A$3:$R$1635,17,FALSE)</f>
        <v>#DIV/0!</v>
      </c>
      <c r="T207" s="45" t="e">
        <f>VLOOKUP($A207,LNG!$A$2:$H$1999,4,FALSE)/(D207*10^9)</f>
        <v>#DIV/0!</v>
      </c>
      <c r="U207" s="45" t="e">
        <f>VLOOKUP($A207,LNG!$A$2:$H$1999,5,FALSE)/(E207*10^9)</f>
        <v>#DIV/0!</v>
      </c>
      <c r="V207" s="45" t="e">
        <f>VLOOKUP($A207,LNG!$A$2:$H$1999,6,FALSE)/(F207*10^9)</f>
        <v>#DIV/0!</v>
      </c>
      <c r="W207" s="45" t="e">
        <f>VLOOKUP($A207,LNG!$A$2:$H$1999,7,FALSE)/(G207*10^9)</f>
        <v>#DIV/0!</v>
      </c>
      <c r="X207" s="45">
        <f>VLOOKUP($A207,'LNST năm'!$A$2:$I$2000,8,FALSE)</f>
        <v>-1</v>
      </c>
      <c r="Y207" s="45">
        <f>VLOOKUP($A207,'LNST năm'!$A$2:$I$2000,9,FALSE)</f>
        <v>-1</v>
      </c>
      <c r="Z207" s="46" t="e">
        <f>VLOOKUP($A207,LNG!$A$2:$H$1999,9,FALSE)</f>
        <v>#REF!</v>
      </c>
      <c r="AA207" s="162" t="e">
        <f>VLOOKUP($A207,'GIÁ CP'!$A$2:$D$2000,4,FALSE)/Z207</f>
        <v>#REF!</v>
      </c>
    </row>
    <row r="208" spans="1:27" hidden="1">
      <c r="A208" s="18" t="s">
        <v>1622</v>
      </c>
      <c r="B208" s="18" t="s">
        <v>2818</v>
      </c>
      <c r="C208" s="154" t="str">
        <f>VLOOKUP(A208,'GIÁ CP'!$K$2:$M$2000,3,FALSE)</f>
        <v xml:space="preserve">Hàng May mặc </v>
      </c>
      <c r="D208" s="43">
        <f>VLOOKUP($A208,'Doanh thu'!$A$3:$Q$2000,9,FALSE)/1000000000</f>
        <v>0</v>
      </c>
      <c r="E208" s="43">
        <f>VLOOKUP($A208,'Doanh thu'!$A$3:$Q$2000,10,FALSE)/1000000000</f>
        <v>0</v>
      </c>
      <c r="F208" s="43">
        <f>VLOOKUP($A208,'Doanh thu'!$A$3:$Q$2000,11,FALSE)/1000000000</f>
        <v>0</v>
      </c>
      <c r="G208" s="43">
        <f>VLOOKUP($A208,'Doanh thu'!$A$3:$Q$2000,12,FALSE)/1000000000</f>
        <v>0</v>
      </c>
      <c r="H208" s="43">
        <f>VLOOKUP($A208,LNST!$A$3:$Q$1635,9,FALSE)/1000000000</f>
        <v>0</v>
      </c>
      <c r="I208" s="43">
        <f>VLOOKUP($A208,LNST!$A$3:$Q$1635,10,FALSE)/1000000000</f>
        <v>0</v>
      </c>
      <c r="J208" s="43">
        <f>VLOOKUP($A208,LNST!$A$3:$Q$1635,11,FALSE)/1000000000</f>
        <v>0</v>
      </c>
      <c r="K208" s="43">
        <f>VLOOKUP($A208,LNST!$A$3:$Q$1635,12,FALSE)/1000000000</f>
        <v>0</v>
      </c>
      <c r="L208" s="45" t="e">
        <f>VLOOKUP($A208,'Doanh thu'!$A$3:$Q$2000,14,FALSE)</f>
        <v>#DIV/0!</v>
      </c>
      <c r="M208" s="45" t="e">
        <f>VLOOKUP($A208,'Doanh thu'!$A$3:$Q$2000,15,FALSE)</f>
        <v>#DIV/0!</v>
      </c>
      <c r="N208" s="45" t="e">
        <f>VLOOKUP($A208,'Doanh thu'!$A$3:$Q$2000,16,FALSE)</f>
        <v>#DIV/0!</v>
      </c>
      <c r="O208" s="45" t="e">
        <f>VLOOKUP($A208,'Doanh thu'!$A$3:$Q$2000,17,FALSE)</f>
        <v>#DIV/0!</v>
      </c>
      <c r="P208" s="45" t="e">
        <f>VLOOKUP($A208,LNST!$A$3:$R$1635,14,FALSE)</f>
        <v>#DIV/0!</v>
      </c>
      <c r="Q208" s="45" t="e">
        <f>VLOOKUP($A208,LNST!$A$3:$R$1635,15,FALSE)</f>
        <v>#DIV/0!</v>
      </c>
      <c r="R208" s="45" t="e">
        <f>VLOOKUP($A208,LNST!$A$3:$R$1635,16,FALSE)</f>
        <v>#DIV/0!</v>
      </c>
      <c r="S208" s="45" t="e">
        <f>VLOOKUP($A208,LNST!$A$3:$R$1635,17,FALSE)</f>
        <v>#DIV/0!</v>
      </c>
      <c r="T208" s="45" t="e">
        <f>VLOOKUP($A208,LNG!$A$2:$H$1999,4,FALSE)/(D208*10^9)</f>
        <v>#DIV/0!</v>
      </c>
      <c r="U208" s="45" t="e">
        <f>VLOOKUP($A208,LNG!$A$2:$H$1999,5,FALSE)/(E208*10^9)</f>
        <v>#DIV/0!</v>
      </c>
      <c r="V208" s="45" t="e">
        <f>VLOOKUP($A208,LNG!$A$2:$H$1999,6,FALSE)/(F208*10^9)</f>
        <v>#DIV/0!</v>
      </c>
      <c r="W208" s="45" t="e">
        <f>VLOOKUP($A208,LNG!$A$2:$H$1999,7,FALSE)/(G208*10^9)</f>
        <v>#DIV/0!</v>
      </c>
      <c r="X208" s="45">
        <f>VLOOKUP($A208,'LNST năm'!$A$2:$I$2000,8,FALSE)</f>
        <v>1</v>
      </c>
      <c r="Y208" s="45">
        <f>VLOOKUP($A208,'LNST năm'!$A$2:$I$2000,9,FALSE)</f>
        <v>-1</v>
      </c>
      <c r="Z208" s="46" t="e">
        <f>VLOOKUP($A208,LNG!$A$2:$H$1999,9,FALSE)</f>
        <v>#REF!</v>
      </c>
      <c r="AA208" s="162" t="e">
        <f>VLOOKUP($A208,'GIÁ CP'!$A$2:$D$2000,4,FALSE)/Z208</f>
        <v>#REF!</v>
      </c>
    </row>
    <row r="209" spans="1:27" hidden="1">
      <c r="A209" s="18" t="s">
        <v>847</v>
      </c>
      <c r="B209" s="18" t="s">
        <v>2766</v>
      </c>
      <c r="C209" s="154" t="str">
        <f>VLOOKUP(A209,'GIÁ CP'!$K$2:$M$2000,3,FALSE)</f>
        <v xml:space="preserve">Vật liệu xây dựng &amp; Nội thất </v>
      </c>
      <c r="D209" s="43">
        <f>VLOOKUP($A209,'Doanh thu'!$A$3:$Q$2000,9,FALSE)/1000000000</f>
        <v>0</v>
      </c>
      <c r="E209" s="43">
        <f>VLOOKUP($A209,'Doanh thu'!$A$3:$Q$2000,10,FALSE)/1000000000</f>
        <v>0</v>
      </c>
      <c r="F209" s="43">
        <f>VLOOKUP($A209,'Doanh thu'!$A$3:$Q$2000,11,FALSE)/1000000000</f>
        <v>0</v>
      </c>
      <c r="G209" s="43">
        <f>VLOOKUP($A209,'Doanh thu'!$A$3:$Q$2000,12,FALSE)/1000000000</f>
        <v>0</v>
      </c>
      <c r="H209" s="43">
        <f>VLOOKUP($A209,LNST!$A$3:$Q$1635,9,FALSE)/1000000000</f>
        <v>0</v>
      </c>
      <c r="I209" s="43">
        <f>VLOOKUP($A209,LNST!$A$3:$Q$1635,10,FALSE)/1000000000</f>
        <v>0</v>
      </c>
      <c r="J209" s="43">
        <f>VLOOKUP($A209,LNST!$A$3:$Q$1635,11,FALSE)/1000000000</f>
        <v>0</v>
      </c>
      <c r="K209" s="43">
        <f>VLOOKUP($A209,LNST!$A$3:$Q$1635,12,FALSE)/1000000000</f>
        <v>0</v>
      </c>
      <c r="L209" s="45" t="e">
        <f>VLOOKUP($A209,'Doanh thu'!$A$3:$Q$2000,14,FALSE)</f>
        <v>#DIV/0!</v>
      </c>
      <c r="M209" s="45" t="e">
        <f>VLOOKUP($A209,'Doanh thu'!$A$3:$Q$2000,15,FALSE)</f>
        <v>#DIV/0!</v>
      </c>
      <c r="N209" s="45" t="e">
        <f>VLOOKUP($A209,'Doanh thu'!$A$3:$Q$2000,16,FALSE)</f>
        <v>#DIV/0!</v>
      </c>
      <c r="O209" s="45" t="e">
        <f>VLOOKUP($A209,'Doanh thu'!$A$3:$Q$2000,17,FALSE)</f>
        <v>#DIV/0!</v>
      </c>
      <c r="P209" s="45" t="e">
        <f>VLOOKUP($A209,LNST!$A$3:$R$1635,14,FALSE)</f>
        <v>#DIV/0!</v>
      </c>
      <c r="Q209" s="45" t="e">
        <f>VLOOKUP($A209,LNST!$A$3:$R$1635,15,FALSE)</f>
        <v>#DIV/0!</v>
      </c>
      <c r="R209" s="45" t="e">
        <f>VLOOKUP($A209,LNST!$A$3:$R$1635,16,FALSE)</f>
        <v>#DIV/0!</v>
      </c>
      <c r="S209" s="45" t="e">
        <f>VLOOKUP($A209,LNST!$A$3:$R$1635,17,FALSE)</f>
        <v>#DIV/0!</v>
      </c>
      <c r="T209" s="45" t="e">
        <f>VLOOKUP($A209,LNG!$A$2:$H$1999,4,FALSE)/(D209*10^9)</f>
        <v>#DIV/0!</v>
      </c>
      <c r="U209" s="45" t="e">
        <f>VLOOKUP($A209,LNG!$A$2:$H$1999,5,FALSE)/(E209*10^9)</f>
        <v>#DIV/0!</v>
      </c>
      <c r="V209" s="45" t="e">
        <f>VLOOKUP($A209,LNG!$A$2:$H$1999,6,FALSE)/(F209*10^9)</f>
        <v>#DIV/0!</v>
      </c>
      <c r="W209" s="45" t="e">
        <f>VLOOKUP($A209,LNG!$A$2:$H$1999,7,FALSE)/(G209*10^9)</f>
        <v>#DIV/0!</v>
      </c>
      <c r="X209" s="45">
        <f>VLOOKUP($A209,'LNST năm'!$A$2:$I$2000,8,FALSE)</f>
        <v>-1</v>
      </c>
      <c r="Y209" s="45">
        <f>VLOOKUP($A209,'LNST năm'!$A$2:$I$2000,9,FALSE)</f>
        <v>-1</v>
      </c>
      <c r="Z209" s="46" t="e">
        <f>VLOOKUP($A209,LNG!$A$2:$H$1999,9,FALSE)</f>
        <v>#REF!</v>
      </c>
      <c r="AA209" s="162" t="e">
        <f>VLOOKUP($A209,'GIÁ CP'!$A$2:$D$2000,4,FALSE)/Z209</f>
        <v>#REF!</v>
      </c>
    </row>
    <row r="210" spans="1:27" hidden="1">
      <c r="A210" s="18" t="s">
        <v>991</v>
      </c>
      <c r="B210" s="18" t="s">
        <v>2469</v>
      </c>
      <c r="C210" s="154" t="str">
        <f>VLOOKUP(A210,'GIÁ CP'!$K$2:$M$2000,3,FALSE)</f>
        <v xml:space="preserve">Sản xuất bia </v>
      </c>
      <c r="D210" s="43">
        <f>VLOOKUP($A210,'Doanh thu'!$A$3:$Q$2000,9,FALSE)/1000000000</f>
        <v>0</v>
      </c>
      <c r="E210" s="43">
        <f>VLOOKUP($A210,'Doanh thu'!$A$3:$Q$2000,10,FALSE)/1000000000</f>
        <v>0</v>
      </c>
      <c r="F210" s="43">
        <f>VLOOKUP($A210,'Doanh thu'!$A$3:$Q$2000,11,FALSE)/1000000000</f>
        <v>0</v>
      </c>
      <c r="G210" s="43">
        <f>VLOOKUP($A210,'Doanh thu'!$A$3:$Q$2000,12,FALSE)/1000000000</f>
        <v>0</v>
      </c>
      <c r="H210" s="43">
        <f>VLOOKUP($A210,LNST!$A$3:$Q$1635,9,FALSE)/1000000000</f>
        <v>0</v>
      </c>
      <c r="I210" s="43">
        <f>VLOOKUP($A210,LNST!$A$3:$Q$1635,10,FALSE)/1000000000</f>
        <v>0</v>
      </c>
      <c r="J210" s="43">
        <f>VLOOKUP($A210,LNST!$A$3:$Q$1635,11,FALSE)/1000000000</f>
        <v>0</v>
      </c>
      <c r="K210" s="43">
        <f>VLOOKUP($A210,LNST!$A$3:$Q$1635,12,FALSE)/1000000000</f>
        <v>0</v>
      </c>
      <c r="L210" s="45" t="e">
        <f>VLOOKUP($A210,'Doanh thu'!$A$3:$Q$2000,14,FALSE)</f>
        <v>#DIV/0!</v>
      </c>
      <c r="M210" s="45" t="e">
        <f>VLOOKUP($A210,'Doanh thu'!$A$3:$Q$2000,15,FALSE)</f>
        <v>#DIV/0!</v>
      </c>
      <c r="N210" s="45" t="e">
        <f>VLOOKUP($A210,'Doanh thu'!$A$3:$Q$2000,16,FALSE)</f>
        <v>#DIV/0!</v>
      </c>
      <c r="O210" s="45" t="e">
        <f>VLOOKUP($A210,'Doanh thu'!$A$3:$Q$2000,17,FALSE)</f>
        <v>#DIV/0!</v>
      </c>
      <c r="P210" s="45" t="e">
        <f>VLOOKUP($A210,LNST!$A$3:$R$1635,14,FALSE)</f>
        <v>#DIV/0!</v>
      </c>
      <c r="Q210" s="45" t="e">
        <f>VLOOKUP($A210,LNST!$A$3:$R$1635,15,FALSE)</f>
        <v>#DIV/0!</v>
      </c>
      <c r="R210" s="45" t="e">
        <f>VLOOKUP($A210,LNST!$A$3:$R$1635,16,FALSE)</f>
        <v>#DIV/0!</v>
      </c>
      <c r="S210" s="45" t="e">
        <f>VLOOKUP($A210,LNST!$A$3:$R$1635,17,FALSE)</f>
        <v>#DIV/0!</v>
      </c>
      <c r="T210" s="45" t="e">
        <f>VLOOKUP($A210,LNG!$A$2:$H$1999,4,FALSE)/(D210*10^9)</f>
        <v>#DIV/0!</v>
      </c>
      <c r="U210" s="45" t="e">
        <f>VLOOKUP($A210,LNG!$A$2:$H$1999,5,FALSE)/(E210*10^9)</f>
        <v>#DIV/0!</v>
      </c>
      <c r="V210" s="45" t="e">
        <f>VLOOKUP($A210,LNG!$A$2:$H$1999,6,FALSE)/(F210*10^9)</f>
        <v>#DIV/0!</v>
      </c>
      <c r="W210" s="45" t="e">
        <f>VLOOKUP($A210,LNG!$A$2:$H$1999,7,FALSE)/(G210*10^9)</f>
        <v>#DIV/0!</v>
      </c>
      <c r="X210" s="45">
        <f>VLOOKUP($A210,'LNST năm'!$A$2:$I$2000,8,FALSE)</f>
        <v>-1</v>
      </c>
      <c r="Y210" s="45">
        <f>VLOOKUP($A210,'LNST năm'!$A$2:$I$2000,9,FALSE)</f>
        <v>-1</v>
      </c>
      <c r="Z210" s="46" t="e">
        <f>VLOOKUP($A210,LNG!$A$2:$H$1999,9,FALSE)</f>
        <v>#REF!</v>
      </c>
      <c r="AA210" s="162" t="e">
        <f>VLOOKUP($A210,'GIÁ CP'!$A$2:$D$2000,4,FALSE)/Z210</f>
        <v>#REF!</v>
      </c>
    </row>
    <row r="211" spans="1:27" hidden="1">
      <c r="A211" s="18" t="s">
        <v>1623</v>
      </c>
      <c r="B211" s="18" t="s">
        <v>2826</v>
      </c>
      <c r="C211" s="154" t="e">
        <f>VLOOKUP(A211,'GIÁ CP'!$K$2:$M$2000,3,FALSE)</f>
        <v>#N/A</v>
      </c>
      <c r="D211" s="43" t="e">
        <f>VLOOKUP($A211,'Doanh thu'!$A$3:$Q$2000,9,FALSE)/1000000000</f>
        <v>#N/A</v>
      </c>
      <c r="E211" s="43" t="e">
        <f>VLOOKUP($A211,'Doanh thu'!$A$3:$Q$2000,10,FALSE)/1000000000</f>
        <v>#N/A</v>
      </c>
      <c r="F211" s="43" t="e">
        <f>VLOOKUP($A211,'Doanh thu'!$A$3:$Q$2000,11,FALSE)/1000000000</f>
        <v>#N/A</v>
      </c>
      <c r="G211" s="43" t="e">
        <f>VLOOKUP($A211,'Doanh thu'!$A$3:$Q$2000,12,FALSE)/1000000000</f>
        <v>#N/A</v>
      </c>
      <c r="H211" s="43" t="e">
        <f>VLOOKUP($A211,LNST!$A$3:$Q$1635,9,FALSE)/1000000000</f>
        <v>#N/A</v>
      </c>
      <c r="I211" s="43" t="e">
        <f>VLOOKUP($A211,LNST!$A$3:$Q$1635,10,FALSE)/1000000000</f>
        <v>#N/A</v>
      </c>
      <c r="J211" s="43" t="e">
        <f>VLOOKUP($A211,LNST!$A$3:$Q$1635,11,FALSE)/1000000000</f>
        <v>#N/A</v>
      </c>
      <c r="K211" s="43" t="e">
        <f>VLOOKUP($A211,LNST!$A$3:$Q$1635,12,FALSE)/1000000000</f>
        <v>#N/A</v>
      </c>
      <c r="L211" s="45" t="e">
        <f>VLOOKUP($A211,'Doanh thu'!$A$3:$Q$2000,14,FALSE)</f>
        <v>#N/A</v>
      </c>
      <c r="M211" s="45" t="e">
        <f>VLOOKUP($A211,'Doanh thu'!$A$3:$Q$2000,15,FALSE)</f>
        <v>#N/A</v>
      </c>
      <c r="N211" s="45" t="e">
        <f>VLOOKUP($A211,'Doanh thu'!$A$3:$Q$2000,16,FALSE)</f>
        <v>#N/A</v>
      </c>
      <c r="O211" s="45" t="e">
        <f>VLOOKUP($A211,'Doanh thu'!$A$3:$Q$2000,17,FALSE)</f>
        <v>#N/A</v>
      </c>
      <c r="P211" s="45" t="e">
        <f>VLOOKUP($A211,LNST!$A$3:$R$1635,14,FALSE)</f>
        <v>#N/A</v>
      </c>
      <c r="Q211" s="45" t="e">
        <f>VLOOKUP($A211,LNST!$A$3:$R$1635,15,FALSE)</f>
        <v>#N/A</v>
      </c>
      <c r="R211" s="45" t="e">
        <f>VLOOKUP($A211,LNST!$A$3:$R$1635,16,FALSE)</f>
        <v>#N/A</v>
      </c>
      <c r="S211" s="45" t="e">
        <f>VLOOKUP($A211,LNST!$A$3:$R$1635,17,FALSE)</f>
        <v>#N/A</v>
      </c>
      <c r="T211" s="45" t="e">
        <f>VLOOKUP($A211,LNG!$A$2:$H$1999,4,FALSE)/(D211*10^9)</f>
        <v>#N/A</v>
      </c>
      <c r="U211" s="45" t="e">
        <f>VLOOKUP($A211,LNG!$A$2:$H$1999,5,FALSE)/(E211*10^9)</f>
        <v>#N/A</v>
      </c>
      <c r="V211" s="45" t="e">
        <f>VLOOKUP($A211,LNG!$A$2:$H$1999,6,FALSE)/(F211*10^9)</f>
        <v>#N/A</v>
      </c>
      <c r="W211" s="45" t="e">
        <f>VLOOKUP($A211,LNG!$A$2:$H$1999,7,FALSE)/(G211*10^9)</f>
        <v>#N/A</v>
      </c>
      <c r="X211" s="45" t="e">
        <f>VLOOKUP($A211,'LNST năm'!$A$2:$I$2000,8,FALSE)</f>
        <v>#N/A</v>
      </c>
      <c r="Y211" s="45" t="e">
        <f>VLOOKUP($A211,'LNST năm'!$A$2:$I$2000,9,FALSE)</f>
        <v>#N/A</v>
      </c>
      <c r="Z211" s="46" t="e">
        <f>VLOOKUP($A211,LNG!$A$2:$H$1999,9,FALSE)</f>
        <v>#N/A</v>
      </c>
      <c r="AA211" s="162" t="e">
        <f>VLOOKUP($A211,'GIÁ CP'!$A$2:$D$2000,4,FALSE)/Z211</f>
        <v>#N/A</v>
      </c>
    </row>
    <row r="212" spans="1:27" hidden="1">
      <c r="A212" s="18" t="s">
        <v>1212</v>
      </c>
      <c r="B212" s="18" t="s">
        <v>2830</v>
      </c>
      <c r="C212" s="154" t="str">
        <f>VLOOKUP(A212,'GIÁ CP'!$K$2:$M$2000,3,FALSE)</f>
        <v xml:space="preserve">Nhựa, cao su &amp; sợi </v>
      </c>
      <c r="D212" s="43">
        <f>VLOOKUP($A212,'Doanh thu'!$A$3:$Q$2000,9,FALSE)/1000000000</f>
        <v>0</v>
      </c>
      <c r="E212" s="43">
        <f>VLOOKUP($A212,'Doanh thu'!$A$3:$Q$2000,10,FALSE)/1000000000</f>
        <v>0</v>
      </c>
      <c r="F212" s="43">
        <f>VLOOKUP($A212,'Doanh thu'!$A$3:$Q$2000,11,FALSE)/1000000000</f>
        <v>0</v>
      </c>
      <c r="G212" s="43">
        <f>VLOOKUP($A212,'Doanh thu'!$A$3:$Q$2000,12,FALSE)/1000000000</f>
        <v>0</v>
      </c>
      <c r="H212" s="43">
        <f>VLOOKUP($A212,LNST!$A$3:$Q$1635,9,FALSE)/1000000000</f>
        <v>0</v>
      </c>
      <c r="I212" s="43">
        <f>VLOOKUP($A212,LNST!$A$3:$Q$1635,10,FALSE)/1000000000</f>
        <v>0</v>
      </c>
      <c r="J212" s="43">
        <f>VLOOKUP($A212,LNST!$A$3:$Q$1635,11,FALSE)/1000000000</f>
        <v>0</v>
      </c>
      <c r="K212" s="43">
        <f>VLOOKUP($A212,LNST!$A$3:$Q$1635,12,FALSE)/1000000000</f>
        <v>0</v>
      </c>
      <c r="L212" s="45" t="e">
        <f>VLOOKUP($A212,'Doanh thu'!$A$3:$Q$2000,14,FALSE)</f>
        <v>#DIV/0!</v>
      </c>
      <c r="M212" s="45" t="e">
        <f>VLOOKUP($A212,'Doanh thu'!$A$3:$Q$2000,15,FALSE)</f>
        <v>#DIV/0!</v>
      </c>
      <c r="N212" s="45" t="e">
        <f>VLOOKUP($A212,'Doanh thu'!$A$3:$Q$2000,16,FALSE)</f>
        <v>#DIV/0!</v>
      </c>
      <c r="O212" s="45" t="e">
        <f>VLOOKUP($A212,'Doanh thu'!$A$3:$Q$2000,17,FALSE)</f>
        <v>#DIV/0!</v>
      </c>
      <c r="P212" s="45" t="e">
        <f>VLOOKUP($A212,LNST!$A$3:$R$1635,14,FALSE)</f>
        <v>#DIV/0!</v>
      </c>
      <c r="Q212" s="45" t="e">
        <f>VLOOKUP($A212,LNST!$A$3:$R$1635,15,FALSE)</f>
        <v>#DIV/0!</v>
      </c>
      <c r="R212" s="45" t="e">
        <f>VLOOKUP($A212,LNST!$A$3:$R$1635,16,FALSE)</f>
        <v>#DIV/0!</v>
      </c>
      <c r="S212" s="45" t="e">
        <f>VLOOKUP($A212,LNST!$A$3:$R$1635,17,FALSE)</f>
        <v>#DIV/0!</v>
      </c>
      <c r="T212" s="45" t="e">
        <f>VLOOKUP($A212,LNG!$A$2:$H$1999,4,FALSE)/(D212*10^9)</f>
        <v>#DIV/0!</v>
      </c>
      <c r="U212" s="45" t="e">
        <f>VLOOKUP($A212,LNG!$A$2:$H$1999,5,FALSE)/(E212*10^9)</f>
        <v>#DIV/0!</v>
      </c>
      <c r="V212" s="45" t="e">
        <f>VLOOKUP($A212,LNG!$A$2:$H$1999,6,FALSE)/(F212*10^9)</f>
        <v>#DIV/0!</v>
      </c>
      <c r="W212" s="45" t="e">
        <f>VLOOKUP($A212,LNG!$A$2:$H$1999,7,FALSE)/(G212*10^9)</f>
        <v>#DIV/0!</v>
      </c>
      <c r="X212" s="45">
        <f>VLOOKUP($A212,'LNST năm'!$A$2:$I$2000,8,FALSE)</f>
        <v>-1</v>
      </c>
      <c r="Y212" s="45">
        <f>VLOOKUP($A212,'LNST năm'!$A$2:$I$2000,9,FALSE)</f>
        <v>-1</v>
      </c>
      <c r="Z212" s="46" t="e">
        <f>VLOOKUP($A212,LNG!$A$2:$H$1999,9,FALSE)</f>
        <v>#REF!</v>
      </c>
      <c r="AA212" s="162" t="e">
        <f>VLOOKUP($A212,'GIÁ CP'!$A$2:$D$2000,4,FALSE)/Z212</f>
        <v>#REF!</v>
      </c>
    </row>
    <row r="213" spans="1:27" hidden="1">
      <c r="A213" s="18" t="s">
        <v>1189</v>
      </c>
      <c r="B213" s="18" t="s">
        <v>2790</v>
      </c>
      <c r="C213" s="154" t="str">
        <f>VLOOKUP(A213,'GIÁ CP'!$K$2:$M$2000,3,FALSE)</f>
        <v xml:space="preserve">Dịch vụ giải trí </v>
      </c>
      <c r="D213" s="43">
        <f>VLOOKUP($A213,'Doanh thu'!$A$3:$Q$2000,9,FALSE)/1000000000</f>
        <v>0</v>
      </c>
      <c r="E213" s="43">
        <f>VLOOKUP($A213,'Doanh thu'!$A$3:$Q$2000,10,FALSE)/1000000000</f>
        <v>0</v>
      </c>
      <c r="F213" s="43">
        <f>VLOOKUP($A213,'Doanh thu'!$A$3:$Q$2000,11,FALSE)/1000000000</f>
        <v>0</v>
      </c>
      <c r="G213" s="43">
        <f>VLOOKUP($A213,'Doanh thu'!$A$3:$Q$2000,12,FALSE)/1000000000</f>
        <v>0</v>
      </c>
      <c r="H213" s="43">
        <f>VLOOKUP($A213,LNST!$A$3:$Q$1635,9,FALSE)/1000000000</f>
        <v>0</v>
      </c>
      <c r="I213" s="43">
        <f>VLOOKUP($A213,LNST!$A$3:$Q$1635,10,FALSE)/1000000000</f>
        <v>0</v>
      </c>
      <c r="J213" s="43">
        <f>VLOOKUP($A213,LNST!$A$3:$Q$1635,11,FALSE)/1000000000</f>
        <v>0</v>
      </c>
      <c r="K213" s="43">
        <f>VLOOKUP($A213,LNST!$A$3:$Q$1635,12,FALSE)/1000000000</f>
        <v>0</v>
      </c>
      <c r="L213" s="45" t="e">
        <f>VLOOKUP($A213,'Doanh thu'!$A$3:$Q$2000,14,FALSE)</f>
        <v>#DIV/0!</v>
      </c>
      <c r="M213" s="45" t="e">
        <f>VLOOKUP($A213,'Doanh thu'!$A$3:$Q$2000,15,FALSE)</f>
        <v>#DIV/0!</v>
      </c>
      <c r="N213" s="45" t="e">
        <f>VLOOKUP($A213,'Doanh thu'!$A$3:$Q$2000,16,FALSE)</f>
        <v>#DIV/0!</v>
      </c>
      <c r="O213" s="45" t="e">
        <f>VLOOKUP($A213,'Doanh thu'!$A$3:$Q$2000,17,FALSE)</f>
        <v>#DIV/0!</v>
      </c>
      <c r="P213" s="45" t="e">
        <f>VLOOKUP($A213,LNST!$A$3:$R$1635,14,FALSE)</f>
        <v>#DIV/0!</v>
      </c>
      <c r="Q213" s="45" t="e">
        <f>VLOOKUP($A213,LNST!$A$3:$R$1635,15,FALSE)</f>
        <v>#DIV/0!</v>
      </c>
      <c r="R213" s="45" t="e">
        <f>VLOOKUP($A213,LNST!$A$3:$R$1635,16,FALSE)</f>
        <v>#DIV/0!</v>
      </c>
      <c r="S213" s="45" t="e">
        <f>VLOOKUP($A213,LNST!$A$3:$R$1635,17,FALSE)</f>
        <v>#DIV/0!</v>
      </c>
      <c r="T213" s="45" t="e">
        <f>VLOOKUP($A213,LNG!$A$2:$H$1999,4,FALSE)/(D213*10^9)</f>
        <v>#DIV/0!</v>
      </c>
      <c r="U213" s="45" t="e">
        <f>VLOOKUP($A213,LNG!$A$2:$H$1999,5,FALSE)/(E213*10^9)</f>
        <v>#DIV/0!</v>
      </c>
      <c r="V213" s="45" t="e">
        <f>VLOOKUP($A213,LNG!$A$2:$H$1999,6,FALSE)/(F213*10^9)</f>
        <v>#DIV/0!</v>
      </c>
      <c r="W213" s="45" t="e">
        <f>VLOOKUP($A213,LNG!$A$2:$H$1999,7,FALSE)/(G213*10^9)</f>
        <v>#DIV/0!</v>
      </c>
      <c r="X213" s="45">
        <f>VLOOKUP($A213,'LNST năm'!$A$2:$I$2000,8,FALSE)</f>
        <v>-1</v>
      </c>
      <c r="Y213" s="45">
        <f>VLOOKUP($A213,'LNST năm'!$A$2:$I$2000,9,FALSE)</f>
        <v>-1</v>
      </c>
      <c r="Z213" s="46" t="e">
        <f>VLOOKUP($A213,LNG!$A$2:$H$1999,9,FALSE)</f>
        <v>#REF!</v>
      </c>
      <c r="AA213" s="162" t="e">
        <f>VLOOKUP($A213,'GIÁ CP'!$A$2:$D$2000,4,FALSE)/Z213</f>
        <v>#REF!</v>
      </c>
    </row>
    <row r="214" spans="1:27" hidden="1">
      <c r="A214" s="18" t="s">
        <v>3520</v>
      </c>
      <c r="B214" s="18" t="s">
        <v>3521</v>
      </c>
      <c r="C214" s="154" t="str">
        <f>VLOOKUP(A214,'GIÁ CP'!$K$2:$M$2000,3,FALSE)</f>
        <v xml:space="preserve">Xây dựng </v>
      </c>
      <c r="D214" s="43">
        <f>VLOOKUP($A214,'Doanh thu'!$A$3:$Q$2000,9,FALSE)/1000000000</f>
        <v>0</v>
      </c>
      <c r="E214" s="43">
        <f>VLOOKUP($A214,'Doanh thu'!$A$3:$Q$2000,10,FALSE)/1000000000</f>
        <v>0</v>
      </c>
      <c r="F214" s="43">
        <f>VLOOKUP($A214,'Doanh thu'!$A$3:$Q$2000,11,FALSE)/1000000000</f>
        <v>0</v>
      </c>
      <c r="G214" s="43">
        <f>VLOOKUP($A214,'Doanh thu'!$A$3:$Q$2000,12,FALSE)/1000000000</f>
        <v>0</v>
      </c>
      <c r="H214" s="43">
        <f>VLOOKUP($A214,LNST!$A$3:$Q$1635,9,FALSE)/1000000000</f>
        <v>0</v>
      </c>
      <c r="I214" s="43">
        <f>VLOOKUP($A214,LNST!$A$3:$Q$1635,10,FALSE)/1000000000</f>
        <v>0</v>
      </c>
      <c r="J214" s="43">
        <f>VLOOKUP($A214,LNST!$A$3:$Q$1635,11,FALSE)/1000000000</f>
        <v>0</v>
      </c>
      <c r="K214" s="43">
        <f>VLOOKUP($A214,LNST!$A$3:$Q$1635,12,FALSE)/1000000000</f>
        <v>0</v>
      </c>
      <c r="L214" s="45" t="e">
        <f>VLOOKUP($A214,'Doanh thu'!$A$3:$Q$2000,14,FALSE)</f>
        <v>#DIV/0!</v>
      </c>
      <c r="M214" s="45" t="e">
        <f>VLOOKUP($A214,'Doanh thu'!$A$3:$Q$2000,15,FALSE)</f>
        <v>#DIV/0!</v>
      </c>
      <c r="N214" s="45" t="e">
        <f>VLOOKUP($A214,'Doanh thu'!$A$3:$Q$2000,16,FALSE)</f>
        <v>#DIV/0!</v>
      </c>
      <c r="O214" s="45" t="e">
        <f>VLOOKUP($A214,'Doanh thu'!$A$3:$Q$2000,17,FALSE)</f>
        <v>#DIV/0!</v>
      </c>
      <c r="P214" s="45" t="e">
        <f>VLOOKUP($A214,LNST!$A$3:$R$1635,14,FALSE)</f>
        <v>#DIV/0!</v>
      </c>
      <c r="Q214" s="45" t="e">
        <f>VLOOKUP($A214,LNST!$A$3:$R$1635,15,FALSE)</f>
        <v>#DIV/0!</v>
      </c>
      <c r="R214" s="45" t="e">
        <f>VLOOKUP($A214,LNST!$A$3:$R$1635,16,FALSE)</f>
        <v>#DIV/0!</v>
      </c>
      <c r="S214" s="45" t="e">
        <f>VLOOKUP($A214,LNST!$A$3:$R$1635,17,FALSE)</f>
        <v>#DIV/0!</v>
      </c>
      <c r="T214" s="45" t="e">
        <f>VLOOKUP($A214,LNG!$A$2:$H$1999,4,FALSE)/(D214*10^9)</f>
        <v>#DIV/0!</v>
      </c>
      <c r="U214" s="45" t="e">
        <f>VLOOKUP($A214,LNG!$A$2:$H$1999,5,FALSE)/(E214*10^9)</f>
        <v>#DIV/0!</v>
      </c>
      <c r="V214" s="45" t="e">
        <f>VLOOKUP($A214,LNG!$A$2:$H$1999,6,FALSE)/(F214*10^9)</f>
        <v>#DIV/0!</v>
      </c>
      <c r="W214" s="45" t="e">
        <f>VLOOKUP($A214,LNG!$A$2:$H$1999,7,FALSE)/(G214*10^9)</f>
        <v>#DIV/0!</v>
      </c>
      <c r="X214" s="45">
        <f>VLOOKUP($A214,'LNST năm'!$A$2:$I$2000,8,FALSE)</f>
        <v>-1</v>
      </c>
      <c r="Y214" s="45">
        <f>VLOOKUP($A214,'LNST năm'!$A$2:$I$2000,9,FALSE)</f>
        <v>-1</v>
      </c>
      <c r="Z214" s="46" t="e">
        <f>VLOOKUP($A214,LNG!$A$2:$H$1999,9,FALSE)</f>
        <v>#REF!</v>
      </c>
      <c r="AA214" s="162" t="e">
        <f>VLOOKUP($A214,'GIÁ CP'!$A$2:$D$2000,4,FALSE)/Z214</f>
        <v>#REF!</v>
      </c>
    </row>
    <row r="215" spans="1:27" hidden="1">
      <c r="A215" s="18" t="s">
        <v>1175</v>
      </c>
      <c r="B215" s="18" t="s">
        <v>2768</v>
      </c>
      <c r="C215" s="154" t="str">
        <f>VLOOKUP(A215,'GIÁ CP'!$K$2:$M$2000,3,FALSE)</f>
        <v xml:space="preserve">Vang &amp; Rượu mạnh </v>
      </c>
      <c r="D215" s="43">
        <f>VLOOKUP($A215,'Doanh thu'!$A$3:$Q$2000,9,FALSE)/1000000000</f>
        <v>0</v>
      </c>
      <c r="E215" s="43">
        <f>VLOOKUP($A215,'Doanh thu'!$A$3:$Q$2000,10,FALSE)/1000000000</f>
        <v>0</v>
      </c>
      <c r="F215" s="43">
        <f>VLOOKUP($A215,'Doanh thu'!$A$3:$Q$2000,11,FALSE)/1000000000</f>
        <v>0</v>
      </c>
      <c r="G215" s="43">
        <f>VLOOKUP($A215,'Doanh thu'!$A$3:$Q$2000,12,FALSE)/1000000000</f>
        <v>0</v>
      </c>
      <c r="H215" s="43">
        <f>VLOOKUP($A215,LNST!$A$3:$Q$1635,9,FALSE)/1000000000</f>
        <v>0</v>
      </c>
      <c r="I215" s="43">
        <f>VLOOKUP($A215,LNST!$A$3:$Q$1635,10,FALSE)/1000000000</f>
        <v>0</v>
      </c>
      <c r="J215" s="43">
        <f>VLOOKUP($A215,LNST!$A$3:$Q$1635,11,FALSE)/1000000000</f>
        <v>0</v>
      </c>
      <c r="K215" s="43">
        <f>VLOOKUP($A215,LNST!$A$3:$Q$1635,12,FALSE)/1000000000</f>
        <v>0</v>
      </c>
      <c r="L215" s="45" t="e">
        <f>VLOOKUP($A215,'Doanh thu'!$A$3:$Q$2000,14,FALSE)</f>
        <v>#DIV/0!</v>
      </c>
      <c r="M215" s="45" t="e">
        <f>VLOOKUP($A215,'Doanh thu'!$A$3:$Q$2000,15,FALSE)</f>
        <v>#DIV/0!</v>
      </c>
      <c r="N215" s="45" t="e">
        <f>VLOOKUP($A215,'Doanh thu'!$A$3:$Q$2000,16,FALSE)</f>
        <v>#DIV/0!</v>
      </c>
      <c r="O215" s="45" t="e">
        <f>VLOOKUP($A215,'Doanh thu'!$A$3:$Q$2000,17,FALSE)</f>
        <v>#DIV/0!</v>
      </c>
      <c r="P215" s="45" t="e">
        <f>VLOOKUP($A215,LNST!$A$3:$R$1635,14,FALSE)</f>
        <v>#DIV/0!</v>
      </c>
      <c r="Q215" s="45" t="e">
        <f>VLOOKUP($A215,LNST!$A$3:$R$1635,15,FALSE)</f>
        <v>#DIV/0!</v>
      </c>
      <c r="R215" s="45" t="e">
        <f>VLOOKUP($A215,LNST!$A$3:$R$1635,16,FALSE)</f>
        <v>#DIV/0!</v>
      </c>
      <c r="S215" s="45" t="e">
        <f>VLOOKUP($A215,LNST!$A$3:$R$1635,17,FALSE)</f>
        <v>#DIV/0!</v>
      </c>
      <c r="T215" s="45" t="e">
        <f>VLOOKUP($A215,LNG!$A$2:$H$1999,4,FALSE)/(D215*10^9)</f>
        <v>#DIV/0!</v>
      </c>
      <c r="U215" s="45" t="e">
        <f>VLOOKUP($A215,LNG!$A$2:$H$1999,5,FALSE)/(E215*10^9)</f>
        <v>#DIV/0!</v>
      </c>
      <c r="V215" s="45" t="e">
        <f>VLOOKUP($A215,LNG!$A$2:$H$1999,6,FALSE)/(F215*10^9)</f>
        <v>#DIV/0!</v>
      </c>
      <c r="W215" s="45" t="e">
        <f>VLOOKUP($A215,LNG!$A$2:$H$1999,7,FALSE)/(G215*10^9)</f>
        <v>#DIV/0!</v>
      </c>
      <c r="X215" s="45" t="e">
        <f>VLOOKUP($A215,'LNST năm'!$A$2:$I$2000,8,FALSE)</f>
        <v>#DIV/0!</v>
      </c>
      <c r="Y215" s="45" t="e">
        <f>VLOOKUP($A215,'LNST năm'!$A$2:$I$2000,9,FALSE)</f>
        <v>#DIV/0!</v>
      </c>
      <c r="Z215" s="46" t="e">
        <f>VLOOKUP($A215,LNG!$A$2:$H$1999,9,FALSE)</f>
        <v>#REF!</v>
      </c>
      <c r="AA215" s="162" t="e">
        <f>VLOOKUP($A215,'GIÁ CP'!$A$2:$D$2000,4,FALSE)/Z215</f>
        <v>#REF!</v>
      </c>
    </row>
    <row r="216" spans="1:27" hidden="1">
      <c r="A216" s="18" t="s">
        <v>1176</v>
      </c>
      <c r="B216" s="18" t="s">
        <v>2770</v>
      </c>
      <c r="C216" s="154" t="str">
        <f>VLOOKUP(A216,'GIÁ CP'!$K$2:$M$2000,3,FALSE)</f>
        <v xml:space="preserve">Containers &amp; Đóng gói </v>
      </c>
      <c r="D216" s="43">
        <f>VLOOKUP($A216,'Doanh thu'!$A$3:$Q$2000,9,FALSE)/1000000000</f>
        <v>0</v>
      </c>
      <c r="E216" s="43">
        <f>VLOOKUP($A216,'Doanh thu'!$A$3:$Q$2000,10,FALSE)/1000000000</f>
        <v>0</v>
      </c>
      <c r="F216" s="43">
        <f>VLOOKUP($A216,'Doanh thu'!$A$3:$Q$2000,11,FALSE)/1000000000</f>
        <v>0</v>
      </c>
      <c r="G216" s="43">
        <f>VLOOKUP($A216,'Doanh thu'!$A$3:$Q$2000,12,FALSE)/1000000000</f>
        <v>0</v>
      </c>
      <c r="H216" s="43">
        <f>VLOOKUP($A216,LNST!$A$3:$Q$1635,9,FALSE)/1000000000</f>
        <v>0</v>
      </c>
      <c r="I216" s="43">
        <f>VLOOKUP($A216,LNST!$A$3:$Q$1635,10,FALSE)/1000000000</f>
        <v>0</v>
      </c>
      <c r="J216" s="43">
        <f>VLOOKUP($A216,LNST!$A$3:$Q$1635,11,FALSE)/1000000000</f>
        <v>0</v>
      </c>
      <c r="K216" s="43">
        <f>VLOOKUP($A216,LNST!$A$3:$Q$1635,12,FALSE)/1000000000</f>
        <v>0</v>
      </c>
      <c r="L216" s="45" t="e">
        <f>VLOOKUP($A216,'Doanh thu'!$A$3:$Q$2000,14,FALSE)</f>
        <v>#DIV/0!</v>
      </c>
      <c r="M216" s="45" t="e">
        <f>VLOOKUP($A216,'Doanh thu'!$A$3:$Q$2000,15,FALSE)</f>
        <v>#DIV/0!</v>
      </c>
      <c r="N216" s="45" t="e">
        <f>VLOOKUP($A216,'Doanh thu'!$A$3:$Q$2000,16,FALSE)</f>
        <v>#DIV/0!</v>
      </c>
      <c r="O216" s="45" t="e">
        <f>VLOOKUP($A216,'Doanh thu'!$A$3:$Q$2000,17,FALSE)</f>
        <v>#DIV/0!</v>
      </c>
      <c r="P216" s="45" t="e">
        <f>VLOOKUP($A216,LNST!$A$3:$R$1635,14,FALSE)</f>
        <v>#DIV/0!</v>
      </c>
      <c r="Q216" s="45" t="e">
        <f>VLOOKUP($A216,LNST!$A$3:$R$1635,15,FALSE)</f>
        <v>#DIV/0!</v>
      </c>
      <c r="R216" s="45" t="e">
        <f>VLOOKUP($A216,LNST!$A$3:$R$1635,16,FALSE)</f>
        <v>#DIV/0!</v>
      </c>
      <c r="S216" s="45" t="e">
        <f>VLOOKUP($A216,LNST!$A$3:$R$1635,17,FALSE)</f>
        <v>#DIV/0!</v>
      </c>
      <c r="T216" s="45" t="e">
        <f>VLOOKUP($A216,LNG!$A$2:$H$1999,4,FALSE)/(D216*10^9)</f>
        <v>#DIV/0!</v>
      </c>
      <c r="U216" s="45" t="e">
        <f>VLOOKUP($A216,LNG!$A$2:$H$1999,5,FALSE)/(E216*10^9)</f>
        <v>#DIV/0!</v>
      </c>
      <c r="V216" s="45" t="e">
        <f>VLOOKUP($A216,LNG!$A$2:$H$1999,6,FALSE)/(F216*10^9)</f>
        <v>#DIV/0!</v>
      </c>
      <c r="W216" s="45" t="e">
        <f>VLOOKUP($A216,LNG!$A$2:$H$1999,7,FALSE)/(G216*10^9)</f>
        <v>#DIV/0!</v>
      </c>
      <c r="X216" s="45">
        <f>VLOOKUP($A216,'LNST năm'!$A$2:$I$2000,8,FALSE)</f>
        <v>-1</v>
      </c>
      <c r="Y216" s="45">
        <f>VLOOKUP($A216,'LNST năm'!$A$2:$I$2000,9,FALSE)</f>
        <v>-1</v>
      </c>
      <c r="Z216" s="46" t="e">
        <f>VLOOKUP($A216,LNG!$A$2:$H$1999,9,FALSE)</f>
        <v>#REF!</v>
      </c>
      <c r="AA216" s="162" t="e">
        <f>VLOOKUP($A216,'GIÁ CP'!$A$2:$D$2000,4,FALSE)/Z216</f>
        <v>#REF!</v>
      </c>
    </row>
    <row r="217" spans="1:27" hidden="1">
      <c r="A217" s="18" t="s">
        <v>1584</v>
      </c>
      <c r="B217" s="18" t="s">
        <v>3451</v>
      </c>
      <c r="C217" s="154" t="str">
        <f>VLOOKUP(A217,'GIÁ CP'!$K$2:$M$2000,3,FALSE)</f>
        <v xml:space="preserve">Bất động sản </v>
      </c>
      <c r="D217" s="43">
        <f>VLOOKUP($A217,'Doanh thu'!$A$3:$Q$2000,9,FALSE)/1000000000</f>
        <v>17.496771431999999</v>
      </c>
      <c r="E217" s="43">
        <f>VLOOKUP($A217,'Doanh thu'!$A$3:$Q$2000,10,FALSE)/1000000000</f>
        <v>37.201538290999999</v>
      </c>
      <c r="F217" s="43">
        <f>VLOOKUP($A217,'Doanh thu'!$A$3:$Q$2000,11,FALSE)/1000000000</f>
        <v>90.618058876000006</v>
      </c>
      <c r="G217" s="43">
        <f>VLOOKUP($A217,'Doanh thu'!$A$3:$Q$2000,12,FALSE)/1000000000</f>
        <v>41.040236378000003</v>
      </c>
      <c r="H217" s="43">
        <f>VLOOKUP($A217,LNST!$A$3:$Q$1635,9,FALSE)/1000000000</f>
        <v>1.7793109739999999</v>
      </c>
      <c r="I217" s="43">
        <f>VLOOKUP($A217,LNST!$A$3:$Q$1635,10,FALSE)/1000000000</f>
        <v>1.029663386</v>
      </c>
      <c r="J217" s="43">
        <f>VLOOKUP($A217,LNST!$A$3:$Q$1635,11,FALSE)/1000000000</f>
        <v>27.356636763000001</v>
      </c>
      <c r="K217" s="43">
        <f>VLOOKUP($A217,LNST!$A$3:$Q$1635,12,FALSE)/1000000000</f>
        <v>6.0050774850000002</v>
      </c>
      <c r="L217" s="45">
        <f>VLOOKUP($A217,'Doanh thu'!$A$3:$Q$2000,14,FALSE)</f>
        <v>-0.5272566168612538</v>
      </c>
      <c r="M217" s="45">
        <f>VLOOKUP($A217,'Doanh thu'!$A$3:$Q$2000,15,FALSE)</f>
        <v>0.84018799096213237</v>
      </c>
      <c r="N217" s="45">
        <f>VLOOKUP($A217,'Doanh thu'!$A$3:$Q$2000,16,FALSE)</f>
        <v>0.67241867396803545</v>
      </c>
      <c r="O217" s="45">
        <f>VLOOKUP($A217,'Doanh thu'!$A$3:$Q$2000,17,FALSE)</f>
        <v>1.3266501496800112</v>
      </c>
      <c r="P217" s="45">
        <f>VLOOKUP($A217,LNST!$A$3:$R$1635,14,FALSE)</f>
        <v>-0.49862280638401218</v>
      </c>
      <c r="Q217" s="45">
        <f>VLOOKUP($A217,LNST!$A$3:$R$1635,15,FALSE)</f>
        <v>-0.72181569310658833</v>
      </c>
      <c r="R217" s="45">
        <f>VLOOKUP($A217,LNST!$A$3:$R$1635,16,FALSE)</f>
        <v>1.596983468633866</v>
      </c>
      <c r="S217" s="45">
        <f>VLOOKUP($A217,LNST!$A$3:$R$1635,17,FALSE)</f>
        <v>1.3461909208867571</v>
      </c>
      <c r="T217" s="45">
        <f>VLOOKUP($A217,LNG!$A$2:$H$1999,4,FALSE)/(D217*10^9)</f>
        <v>0.2975273228110602</v>
      </c>
      <c r="U217" s="45">
        <f>VLOOKUP($A217,LNG!$A$2:$H$1999,5,FALSE)/(E217*10^9)</f>
        <v>0.13852323825132545</v>
      </c>
      <c r="V217" s="45">
        <f>VLOOKUP($A217,LNG!$A$2:$H$1999,6,FALSE)/(F217*10^9)</f>
        <v>5.8395583735037324E-2</v>
      </c>
      <c r="W217" s="45">
        <f>VLOOKUP($A217,LNG!$A$2:$H$1999,7,FALSE)/(G217*10^9)</f>
        <v>0.84883460904417118</v>
      </c>
      <c r="X217" s="45">
        <f>VLOOKUP($A217,'LNST năm'!$A$2:$I$2000,8,FALSE)</f>
        <v>0.50534741252139126</v>
      </c>
      <c r="Y217" s="45">
        <f>VLOOKUP($A217,'LNST năm'!$A$2:$I$2000,9,FALSE)</f>
        <v>-0.24507626079423928</v>
      </c>
      <c r="Z217" s="46" t="e">
        <f>VLOOKUP($A217,LNG!$A$2:$H$1999,9,FALSE)</f>
        <v>#REF!</v>
      </c>
      <c r="AA217" s="162" t="e">
        <f>VLOOKUP($A217,'GIÁ CP'!$A$2:$D$2000,4,FALSE)/Z217</f>
        <v>#REF!</v>
      </c>
    </row>
    <row r="218" spans="1:27" hidden="1">
      <c r="A218" s="18" t="s">
        <v>1180</v>
      </c>
      <c r="B218" s="18" t="s">
        <v>2776</v>
      </c>
      <c r="C218" s="154" t="str">
        <f>VLOOKUP(A218,'GIÁ CP'!$K$2:$M$2000,3,FALSE)</f>
        <v xml:space="preserve">Xây dựng </v>
      </c>
      <c r="D218" s="43">
        <f>VLOOKUP($A218,'Doanh thu'!$A$3:$Q$2000,9,FALSE)/1000000000</f>
        <v>0</v>
      </c>
      <c r="E218" s="43">
        <f>VLOOKUP($A218,'Doanh thu'!$A$3:$Q$2000,10,FALSE)/1000000000</f>
        <v>0</v>
      </c>
      <c r="F218" s="43">
        <f>VLOOKUP($A218,'Doanh thu'!$A$3:$Q$2000,11,FALSE)/1000000000</f>
        <v>0</v>
      </c>
      <c r="G218" s="43">
        <f>VLOOKUP($A218,'Doanh thu'!$A$3:$Q$2000,12,FALSE)/1000000000</f>
        <v>0</v>
      </c>
      <c r="H218" s="43">
        <f>VLOOKUP($A218,LNST!$A$3:$Q$1635,9,FALSE)/1000000000</f>
        <v>0</v>
      </c>
      <c r="I218" s="43">
        <f>VLOOKUP($A218,LNST!$A$3:$Q$1635,10,FALSE)/1000000000</f>
        <v>0</v>
      </c>
      <c r="J218" s="43">
        <f>VLOOKUP($A218,LNST!$A$3:$Q$1635,11,FALSE)/1000000000</f>
        <v>0</v>
      </c>
      <c r="K218" s="43">
        <f>VLOOKUP($A218,LNST!$A$3:$Q$1635,12,FALSE)/1000000000</f>
        <v>0</v>
      </c>
      <c r="L218" s="45" t="e">
        <f>VLOOKUP($A218,'Doanh thu'!$A$3:$Q$2000,14,FALSE)</f>
        <v>#DIV/0!</v>
      </c>
      <c r="M218" s="45" t="e">
        <f>VLOOKUP($A218,'Doanh thu'!$A$3:$Q$2000,15,FALSE)</f>
        <v>#DIV/0!</v>
      </c>
      <c r="N218" s="45" t="e">
        <f>VLOOKUP($A218,'Doanh thu'!$A$3:$Q$2000,16,FALSE)</f>
        <v>#DIV/0!</v>
      </c>
      <c r="O218" s="45" t="e">
        <f>VLOOKUP($A218,'Doanh thu'!$A$3:$Q$2000,17,FALSE)</f>
        <v>#DIV/0!</v>
      </c>
      <c r="P218" s="45" t="e">
        <f>VLOOKUP($A218,LNST!$A$3:$R$1635,14,FALSE)</f>
        <v>#DIV/0!</v>
      </c>
      <c r="Q218" s="45" t="e">
        <f>VLOOKUP($A218,LNST!$A$3:$R$1635,15,FALSE)</f>
        <v>#DIV/0!</v>
      </c>
      <c r="R218" s="45" t="e">
        <f>VLOOKUP($A218,LNST!$A$3:$R$1635,16,FALSE)</f>
        <v>#DIV/0!</v>
      </c>
      <c r="S218" s="45" t="e">
        <f>VLOOKUP($A218,LNST!$A$3:$R$1635,17,FALSE)</f>
        <v>#DIV/0!</v>
      </c>
      <c r="T218" s="45" t="e">
        <f>VLOOKUP($A218,LNG!$A$2:$H$1999,4,FALSE)/(D218*10^9)</f>
        <v>#DIV/0!</v>
      </c>
      <c r="U218" s="45" t="e">
        <f>VLOOKUP($A218,LNG!$A$2:$H$1999,5,FALSE)/(E218*10^9)</f>
        <v>#DIV/0!</v>
      </c>
      <c r="V218" s="45" t="e">
        <f>VLOOKUP($A218,LNG!$A$2:$H$1999,6,FALSE)/(F218*10^9)</f>
        <v>#DIV/0!</v>
      </c>
      <c r="W218" s="45" t="e">
        <f>VLOOKUP($A218,LNG!$A$2:$H$1999,7,FALSE)/(G218*10^9)</f>
        <v>#DIV/0!</v>
      </c>
      <c r="X218" s="45">
        <f>VLOOKUP($A218,'LNST năm'!$A$2:$I$2000,8,FALSE)</f>
        <v>1</v>
      </c>
      <c r="Y218" s="45">
        <f>VLOOKUP($A218,'LNST năm'!$A$2:$I$2000,9,FALSE)</f>
        <v>0.25992104989487319</v>
      </c>
      <c r="Z218" s="46" t="e">
        <f>VLOOKUP($A218,LNG!$A$2:$H$1999,9,FALSE)</f>
        <v>#REF!</v>
      </c>
      <c r="AA218" s="162" t="e">
        <f>VLOOKUP($A218,'GIÁ CP'!$A$2:$D$2000,4,FALSE)/Z218</f>
        <v>#REF!</v>
      </c>
    </row>
    <row r="219" spans="1:27" hidden="1">
      <c r="A219" s="18" t="s">
        <v>1184</v>
      </c>
      <c r="B219" s="18" t="s">
        <v>2780</v>
      </c>
      <c r="C219" s="154" t="str">
        <f>VLOOKUP(A219,'GIÁ CP'!$K$2:$M$2000,3,FALSE)</f>
        <v xml:space="preserve">Hàng May mặc </v>
      </c>
      <c r="D219" s="43">
        <f>VLOOKUP($A219,'Doanh thu'!$A$3:$Q$2000,9,FALSE)/1000000000</f>
        <v>600.84424859800004</v>
      </c>
      <c r="E219" s="43">
        <f>VLOOKUP($A219,'Doanh thu'!$A$3:$Q$2000,10,FALSE)/1000000000</f>
        <v>564.74341594099997</v>
      </c>
      <c r="F219" s="43">
        <f>VLOOKUP($A219,'Doanh thu'!$A$3:$Q$2000,11,FALSE)/1000000000</f>
        <v>603.58680726399996</v>
      </c>
      <c r="G219" s="43">
        <f>VLOOKUP($A219,'Doanh thu'!$A$3:$Q$2000,12,FALSE)/1000000000</f>
        <v>473.072980804</v>
      </c>
      <c r="H219" s="43">
        <f>VLOOKUP($A219,LNST!$A$3:$Q$1635,9,FALSE)/1000000000</f>
        <v>53.576273809</v>
      </c>
      <c r="I219" s="43">
        <f>VLOOKUP($A219,LNST!$A$3:$Q$1635,10,FALSE)/1000000000</f>
        <v>34.849304125000003</v>
      </c>
      <c r="J219" s="43">
        <f>VLOOKUP($A219,LNST!$A$3:$Q$1635,11,FALSE)/1000000000</f>
        <v>31.100368173</v>
      </c>
      <c r="K219" s="43">
        <f>VLOOKUP($A219,LNST!$A$3:$Q$1635,12,FALSE)/1000000000</f>
        <v>36.847469777999997</v>
      </c>
      <c r="L219" s="45">
        <f>VLOOKUP($A219,'Doanh thu'!$A$3:$Q$2000,14,FALSE)</f>
        <v>0.3087432720584935</v>
      </c>
      <c r="M219" s="45">
        <f>VLOOKUP($A219,'Doanh thu'!$A$3:$Q$2000,15,FALSE)</f>
        <v>0.24582557668724533</v>
      </c>
      <c r="N219" s="45">
        <f>VLOOKUP($A219,'Doanh thu'!$A$3:$Q$2000,16,FALSE)</f>
        <v>7.9212021764858712E-2</v>
      </c>
      <c r="O219" s="45">
        <f>VLOOKUP($A219,'Doanh thu'!$A$3:$Q$2000,17,FALSE)</f>
        <v>-5.816778079040983E-2</v>
      </c>
      <c r="P219" s="45">
        <f>VLOOKUP($A219,LNST!$A$3:$R$1635,14,FALSE)</f>
        <v>0.79689209939522876</v>
      </c>
      <c r="Q219" s="45">
        <f>VLOOKUP($A219,LNST!$A$3:$R$1635,15,FALSE)</f>
        <v>0.33021031659437389</v>
      </c>
      <c r="R219" s="45">
        <f>VLOOKUP($A219,LNST!$A$3:$R$1635,16,FALSE)</f>
        <v>-3.5587891460213128E-3</v>
      </c>
      <c r="S219" s="45">
        <f>VLOOKUP($A219,LNST!$A$3:$R$1635,17,FALSE)</f>
        <v>0.18253157847617843</v>
      </c>
      <c r="T219" s="45">
        <f>VLOOKUP($A219,LNG!$A$2:$H$1999,4,FALSE)/(D219*10^9)</f>
        <v>0.11514838803473286</v>
      </c>
      <c r="U219" s="45">
        <f>VLOOKUP($A219,LNG!$A$2:$H$1999,5,FALSE)/(E219*10^9)</f>
        <v>0.16132326598654506</v>
      </c>
      <c r="V219" s="45">
        <f>VLOOKUP($A219,LNG!$A$2:$H$1999,6,FALSE)/(F219*10^9)</f>
        <v>0.12013980658838869</v>
      </c>
      <c r="W219" s="45">
        <f>VLOOKUP($A219,LNG!$A$2:$H$1999,7,FALSE)/(G219*10^9)</f>
        <v>0.23407616339407666</v>
      </c>
      <c r="X219" s="45">
        <f>VLOOKUP($A219,'LNST năm'!$A$2:$I$2000,8,FALSE)</f>
        <v>0.37734500813992256</v>
      </c>
      <c r="Y219" s="45">
        <f>VLOOKUP($A219,'LNST năm'!$A$2:$I$2000,9,FALSE)</f>
        <v>1.2215021466812415E-2</v>
      </c>
      <c r="Z219" s="46" t="e">
        <f>VLOOKUP($A219,LNG!$A$2:$H$1999,9,FALSE)</f>
        <v>#REF!</v>
      </c>
      <c r="AA219" s="162" t="e">
        <f>VLOOKUP($A219,'GIÁ CP'!$A$2:$D$2000,4,FALSE)/Z219</f>
        <v>#REF!</v>
      </c>
    </row>
    <row r="220" spans="1:27" hidden="1">
      <c r="A220" s="18" t="s">
        <v>1185</v>
      </c>
      <c r="B220" s="18" t="s">
        <v>2781</v>
      </c>
      <c r="C220" s="154" t="str">
        <f>VLOOKUP(A220,'GIÁ CP'!$K$2:$M$2000,3,FALSE)</f>
        <v xml:space="preserve">Containers &amp; Đóng gói </v>
      </c>
      <c r="D220" s="43" t="e">
        <f>VLOOKUP($A220,'Doanh thu'!$A$3:$Q$2000,9,FALSE)/1000000000</f>
        <v>#N/A</v>
      </c>
      <c r="E220" s="43" t="e">
        <f>VLOOKUP($A220,'Doanh thu'!$A$3:$Q$2000,10,FALSE)/1000000000</f>
        <v>#N/A</v>
      </c>
      <c r="F220" s="43" t="e">
        <f>VLOOKUP($A220,'Doanh thu'!$A$3:$Q$2000,11,FALSE)/1000000000</f>
        <v>#N/A</v>
      </c>
      <c r="G220" s="43" t="e">
        <f>VLOOKUP($A220,'Doanh thu'!$A$3:$Q$2000,12,FALSE)/1000000000</f>
        <v>#N/A</v>
      </c>
      <c r="H220" s="43" t="e">
        <f>VLOOKUP($A220,LNST!$A$3:$Q$1635,9,FALSE)/1000000000</f>
        <v>#N/A</v>
      </c>
      <c r="I220" s="43" t="e">
        <f>VLOOKUP($A220,LNST!$A$3:$Q$1635,10,FALSE)/1000000000</f>
        <v>#N/A</v>
      </c>
      <c r="J220" s="43" t="e">
        <f>VLOOKUP($A220,LNST!$A$3:$Q$1635,11,FALSE)/1000000000</f>
        <v>#N/A</v>
      </c>
      <c r="K220" s="43" t="e">
        <f>VLOOKUP($A220,LNST!$A$3:$Q$1635,12,FALSE)/1000000000</f>
        <v>#N/A</v>
      </c>
      <c r="L220" s="45" t="e">
        <f>VLOOKUP($A220,'Doanh thu'!$A$3:$Q$2000,14,FALSE)</f>
        <v>#N/A</v>
      </c>
      <c r="M220" s="45" t="e">
        <f>VLOOKUP($A220,'Doanh thu'!$A$3:$Q$2000,15,FALSE)</f>
        <v>#N/A</v>
      </c>
      <c r="N220" s="45" t="e">
        <f>VLOOKUP($A220,'Doanh thu'!$A$3:$Q$2000,16,FALSE)</f>
        <v>#N/A</v>
      </c>
      <c r="O220" s="45" t="e">
        <f>VLOOKUP($A220,'Doanh thu'!$A$3:$Q$2000,17,FALSE)</f>
        <v>#N/A</v>
      </c>
      <c r="P220" s="45" t="e">
        <f>VLOOKUP($A220,LNST!$A$3:$R$1635,14,FALSE)</f>
        <v>#N/A</v>
      </c>
      <c r="Q220" s="45" t="e">
        <f>VLOOKUP($A220,LNST!$A$3:$R$1635,15,FALSE)</f>
        <v>#N/A</v>
      </c>
      <c r="R220" s="45" t="e">
        <f>VLOOKUP($A220,LNST!$A$3:$R$1635,16,FALSE)</f>
        <v>#N/A</v>
      </c>
      <c r="S220" s="45" t="e">
        <f>VLOOKUP($A220,LNST!$A$3:$R$1635,17,FALSE)</f>
        <v>#N/A</v>
      </c>
      <c r="T220" s="45" t="e">
        <f>VLOOKUP($A220,LNG!$A$2:$H$1999,4,FALSE)/(D220*10^9)</f>
        <v>#N/A</v>
      </c>
      <c r="U220" s="45" t="e">
        <f>VLOOKUP($A220,LNG!$A$2:$H$1999,5,FALSE)/(E220*10^9)</f>
        <v>#N/A</v>
      </c>
      <c r="V220" s="45" t="e">
        <f>VLOOKUP($A220,LNG!$A$2:$H$1999,6,FALSE)/(F220*10^9)</f>
        <v>#N/A</v>
      </c>
      <c r="W220" s="45" t="e">
        <f>VLOOKUP($A220,LNG!$A$2:$H$1999,7,FALSE)/(G220*10^9)</f>
        <v>#N/A</v>
      </c>
      <c r="X220" s="45" t="e">
        <f>VLOOKUP($A220,'LNST năm'!$A$2:$I$2000,8,FALSE)</f>
        <v>#N/A</v>
      </c>
      <c r="Y220" s="45" t="e">
        <f>VLOOKUP($A220,'LNST năm'!$A$2:$I$2000,9,FALSE)</f>
        <v>#N/A</v>
      </c>
      <c r="Z220" s="46" t="e">
        <f>VLOOKUP($A220,LNG!$A$2:$H$1999,9,FALSE)</f>
        <v>#N/A</v>
      </c>
      <c r="AA220" s="162" t="e">
        <f>VLOOKUP($A220,'GIÁ CP'!$A$2:$D$2000,4,FALSE)/Z220</f>
        <v>#N/A</v>
      </c>
    </row>
    <row r="221" spans="1:27" hidden="1">
      <c r="A221" s="18" t="s">
        <v>1106</v>
      </c>
      <c r="B221" s="18" t="s">
        <v>2645</v>
      </c>
      <c r="C221" s="154" t="str">
        <f>VLOOKUP(A221,'GIÁ CP'!$K$2:$M$2000,3,FALSE)</f>
        <v xml:space="preserve">Dược phẩm </v>
      </c>
      <c r="D221" s="43">
        <f>VLOOKUP($A221,'Doanh thu'!$A$3:$Q$2000,9,FALSE)/1000000000</f>
        <v>162.10054288000001</v>
      </c>
      <c r="E221" s="43">
        <f>VLOOKUP($A221,'Doanh thu'!$A$3:$Q$2000,10,FALSE)/1000000000</f>
        <v>164.64079680399999</v>
      </c>
      <c r="F221" s="43">
        <f>VLOOKUP($A221,'Doanh thu'!$A$3:$Q$2000,11,FALSE)/1000000000</f>
        <v>196.07894451000001</v>
      </c>
      <c r="G221" s="43">
        <f>VLOOKUP($A221,'Doanh thu'!$A$3:$Q$2000,12,FALSE)/1000000000</f>
        <v>192.180996437</v>
      </c>
      <c r="H221" s="43">
        <f>VLOOKUP($A221,LNST!$A$3:$Q$1635,9,FALSE)/1000000000</f>
        <v>11.868633515000001</v>
      </c>
      <c r="I221" s="43">
        <f>VLOOKUP($A221,LNST!$A$3:$Q$1635,10,FALSE)/1000000000</f>
        <v>12.974808595000001</v>
      </c>
      <c r="J221" s="43">
        <f>VLOOKUP($A221,LNST!$A$3:$Q$1635,11,FALSE)/1000000000</f>
        <v>17.555002590000001</v>
      </c>
      <c r="K221" s="43">
        <f>VLOOKUP($A221,LNST!$A$3:$Q$1635,12,FALSE)/1000000000</f>
        <v>16.888373130000002</v>
      </c>
      <c r="L221" s="45">
        <f>VLOOKUP($A221,'Doanh thu'!$A$3:$Q$2000,14,FALSE)</f>
        <v>-6.9657753415422088E-2</v>
      </c>
      <c r="M221" s="45">
        <f>VLOOKUP($A221,'Doanh thu'!$A$3:$Q$2000,15,FALSE)</f>
        <v>2.4914344302568298E-2</v>
      </c>
      <c r="N221" s="45">
        <f>VLOOKUP($A221,'Doanh thu'!$A$3:$Q$2000,16,FALSE)</f>
        <v>6.8113637987374881E-2</v>
      </c>
      <c r="O221" s="45">
        <f>VLOOKUP($A221,'Doanh thu'!$A$3:$Q$2000,17,FALSE)</f>
        <v>0.19446286882489208</v>
      </c>
      <c r="P221" s="45">
        <f>VLOOKUP($A221,LNST!$A$3:$R$1635,14,FALSE)</f>
        <v>0.18070738018767268</v>
      </c>
      <c r="Q221" s="45">
        <f>VLOOKUP($A221,LNST!$A$3:$R$1635,15,FALSE)</f>
        <v>0.23010298994908246</v>
      </c>
      <c r="R221" s="45">
        <f>VLOOKUP($A221,LNST!$A$3:$R$1635,16,FALSE)</f>
        <v>0.47626518719129118</v>
      </c>
      <c r="S221" s="45">
        <f>VLOOKUP($A221,LNST!$A$3:$R$1635,17,FALSE)</f>
        <v>0.26934958112962781</v>
      </c>
      <c r="T221" s="45">
        <f>VLOOKUP($A221,LNG!$A$2:$H$1999,4,FALSE)/(D221*10^9)</f>
        <v>0.37005390064243321</v>
      </c>
      <c r="U221" s="45">
        <f>VLOOKUP($A221,LNG!$A$2:$H$1999,5,FALSE)/(E221*10^9)</f>
        <v>0.36309639272559457</v>
      </c>
      <c r="V221" s="45">
        <f>VLOOKUP($A221,LNG!$A$2:$H$1999,6,FALSE)/(F221*10^9)</f>
        <v>0.29500897145052668</v>
      </c>
      <c r="W221" s="45">
        <f>VLOOKUP($A221,LNG!$A$2:$H$1999,7,FALSE)/(G221*10^9)</f>
        <v>0.35054294508814354</v>
      </c>
      <c r="X221" s="45">
        <f>VLOOKUP($A221,'LNST năm'!$A$2:$I$2000,8,FALSE)</f>
        <v>0.37172044366470924</v>
      </c>
      <c r="Y221" s="45">
        <f>VLOOKUP($A221,'LNST năm'!$A$2:$I$2000,9,FALSE)</f>
        <v>0.22899251381434338</v>
      </c>
      <c r="Z221" s="46" t="e">
        <f>VLOOKUP($A221,LNG!$A$2:$H$1999,9,FALSE)</f>
        <v>#REF!</v>
      </c>
      <c r="AA221" s="162" t="e">
        <f>VLOOKUP($A221,'GIÁ CP'!$A$2:$D$2000,4,FALSE)/Z221</f>
        <v>#REF!</v>
      </c>
    </row>
    <row r="222" spans="1:27" hidden="1">
      <c r="A222" s="18" t="s">
        <v>2783</v>
      </c>
      <c r="B222" s="18" t="s">
        <v>2784</v>
      </c>
      <c r="C222" s="154" t="str">
        <f>VLOOKUP(A222,'GIÁ CP'!$K$2:$M$2000,3,FALSE)</f>
        <v xml:space="preserve">Nuôi trồng nông &amp; hải sản </v>
      </c>
      <c r="D222" s="43" t="e">
        <f>VLOOKUP($A222,'Doanh thu'!$A$3:$Q$2000,9,FALSE)/1000000000</f>
        <v>#N/A</v>
      </c>
      <c r="E222" s="43" t="e">
        <f>VLOOKUP($A222,'Doanh thu'!$A$3:$Q$2000,10,FALSE)/1000000000</f>
        <v>#N/A</v>
      </c>
      <c r="F222" s="43" t="e">
        <f>VLOOKUP($A222,'Doanh thu'!$A$3:$Q$2000,11,FALSE)/1000000000</f>
        <v>#N/A</v>
      </c>
      <c r="G222" s="43" t="e">
        <f>VLOOKUP($A222,'Doanh thu'!$A$3:$Q$2000,12,FALSE)/1000000000</f>
        <v>#N/A</v>
      </c>
      <c r="H222" s="43" t="e">
        <f>VLOOKUP($A222,LNST!$A$3:$Q$1635,9,FALSE)/1000000000</f>
        <v>#N/A</v>
      </c>
      <c r="I222" s="43" t="e">
        <f>VLOOKUP($A222,LNST!$A$3:$Q$1635,10,FALSE)/1000000000</f>
        <v>#N/A</v>
      </c>
      <c r="J222" s="43" t="e">
        <f>VLOOKUP($A222,LNST!$A$3:$Q$1635,11,FALSE)/1000000000</f>
        <v>#N/A</v>
      </c>
      <c r="K222" s="43" t="e">
        <f>VLOOKUP($A222,LNST!$A$3:$Q$1635,12,FALSE)/1000000000</f>
        <v>#N/A</v>
      </c>
      <c r="L222" s="45" t="e">
        <f>VLOOKUP($A222,'Doanh thu'!$A$3:$Q$2000,14,FALSE)</f>
        <v>#N/A</v>
      </c>
      <c r="M222" s="45" t="e">
        <f>VLOOKUP($A222,'Doanh thu'!$A$3:$Q$2000,15,FALSE)</f>
        <v>#N/A</v>
      </c>
      <c r="N222" s="45" t="e">
        <f>VLOOKUP($A222,'Doanh thu'!$A$3:$Q$2000,16,FALSE)</f>
        <v>#N/A</v>
      </c>
      <c r="O222" s="45" t="e">
        <f>VLOOKUP($A222,'Doanh thu'!$A$3:$Q$2000,17,FALSE)</f>
        <v>#N/A</v>
      </c>
      <c r="P222" s="45" t="e">
        <f>VLOOKUP($A222,LNST!$A$3:$R$1635,14,FALSE)</f>
        <v>#N/A</v>
      </c>
      <c r="Q222" s="45" t="e">
        <f>VLOOKUP($A222,LNST!$A$3:$R$1635,15,FALSE)</f>
        <v>#N/A</v>
      </c>
      <c r="R222" s="45" t="e">
        <f>VLOOKUP($A222,LNST!$A$3:$R$1635,16,FALSE)</f>
        <v>#N/A</v>
      </c>
      <c r="S222" s="45" t="e">
        <f>VLOOKUP($A222,LNST!$A$3:$R$1635,17,FALSE)</f>
        <v>#N/A</v>
      </c>
      <c r="T222" s="45" t="e">
        <f>VLOOKUP($A222,LNG!$A$2:$H$1999,4,FALSE)/(D222*10^9)</f>
        <v>#N/A</v>
      </c>
      <c r="U222" s="45" t="e">
        <f>VLOOKUP($A222,LNG!$A$2:$H$1999,5,FALSE)/(E222*10^9)</f>
        <v>#N/A</v>
      </c>
      <c r="V222" s="45" t="e">
        <f>VLOOKUP($A222,LNG!$A$2:$H$1999,6,FALSE)/(F222*10^9)</f>
        <v>#N/A</v>
      </c>
      <c r="W222" s="45" t="e">
        <f>VLOOKUP($A222,LNG!$A$2:$H$1999,7,FALSE)/(G222*10^9)</f>
        <v>#N/A</v>
      </c>
      <c r="X222" s="45" t="e">
        <f>VLOOKUP($A222,'LNST năm'!$A$2:$I$2000,8,FALSE)</f>
        <v>#N/A</v>
      </c>
      <c r="Y222" s="45" t="e">
        <f>VLOOKUP($A222,'LNST năm'!$A$2:$I$2000,9,FALSE)</f>
        <v>#N/A</v>
      </c>
      <c r="Z222" s="46" t="e">
        <f>VLOOKUP($A222,LNG!$A$2:$H$1999,9,FALSE)</f>
        <v>#N/A</v>
      </c>
      <c r="AA222" s="162" t="e">
        <f>VLOOKUP($A222,'GIÁ CP'!$A$2:$D$2000,4,FALSE)/Z222</f>
        <v>#N/A</v>
      </c>
    </row>
    <row r="223" spans="1:27" hidden="1">
      <c r="A223" s="18" t="s">
        <v>1186</v>
      </c>
      <c r="B223" s="18" t="s">
        <v>2786</v>
      </c>
      <c r="C223" s="154" t="str">
        <f>VLOOKUP(A223,'GIÁ CP'!$K$2:$M$2000,3,FALSE)</f>
        <v xml:space="preserve">Tư vấn &amp; Hỗ trợ KD </v>
      </c>
      <c r="D223" s="43">
        <f>VLOOKUP($A223,'Doanh thu'!$A$3:$Q$2000,9,FALSE)/1000000000</f>
        <v>0</v>
      </c>
      <c r="E223" s="43">
        <f>VLOOKUP($A223,'Doanh thu'!$A$3:$Q$2000,10,FALSE)/1000000000</f>
        <v>0</v>
      </c>
      <c r="F223" s="43">
        <f>VLOOKUP($A223,'Doanh thu'!$A$3:$Q$2000,11,FALSE)/1000000000</f>
        <v>0</v>
      </c>
      <c r="G223" s="43">
        <f>VLOOKUP($A223,'Doanh thu'!$A$3:$Q$2000,12,FALSE)/1000000000</f>
        <v>0</v>
      </c>
      <c r="H223" s="43">
        <f>VLOOKUP($A223,LNST!$A$3:$Q$1635,9,FALSE)/1000000000</f>
        <v>0</v>
      </c>
      <c r="I223" s="43">
        <f>VLOOKUP($A223,LNST!$A$3:$Q$1635,10,FALSE)/1000000000</f>
        <v>0</v>
      </c>
      <c r="J223" s="43">
        <f>VLOOKUP($A223,LNST!$A$3:$Q$1635,11,FALSE)/1000000000</f>
        <v>0</v>
      </c>
      <c r="K223" s="43">
        <f>VLOOKUP($A223,LNST!$A$3:$Q$1635,12,FALSE)/1000000000</f>
        <v>0</v>
      </c>
      <c r="L223" s="45" t="e">
        <f>VLOOKUP($A223,'Doanh thu'!$A$3:$Q$2000,14,FALSE)</f>
        <v>#DIV/0!</v>
      </c>
      <c r="M223" s="45" t="e">
        <f>VLOOKUP($A223,'Doanh thu'!$A$3:$Q$2000,15,FALSE)</f>
        <v>#DIV/0!</v>
      </c>
      <c r="N223" s="45" t="e">
        <f>VLOOKUP($A223,'Doanh thu'!$A$3:$Q$2000,16,FALSE)</f>
        <v>#DIV/0!</v>
      </c>
      <c r="O223" s="45" t="e">
        <f>VLOOKUP($A223,'Doanh thu'!$A$3:$Q$2000,17,FALSE)</f>
        <v>#DIV/0!</v>
      </c>
      <c r="P223" s="45" t="e">
        <f>VLOOKUP($A223,LNST!$A$3:$R$1635,14,FALSE)</f>
        <v>#DIV/0!</v>
      </c>
      <c r="Q223" s="45" t="e">
        <f>VLOOKUP($A223,LNST!$A$3:$R$1635,15,FALSE)</f>
        <v>#DIV/0!</v>
      </c>
      <c r="R223" s="45" t="e">
        <f>VLOOKUP($A223,LNST!$A$3:$R$1635,16,FALSE)</f>
        <v>#DIV/0!</v>
      </c>
      <c r="S223" s="45" t="e">
        <f>VLOOKUP($A223,LNST!$A$3:$R$1635,17,FALSE)</f>
        <v>#DIV/0!</v>
      </c>
      <c r="T223" s="45" t="e">
        <f>VLOOKUP($A223,LNG!$A$2:$H$1999,4,FALSE)/(D223*10^9)</f>
        <v>#DIV/0!</v>
      </c>
      <c r="U223" s="45" t="e">
        <f>VLOOKUP($A223,LNG!$A$2:$H$1999,5,FALSE)/(E223*10^9)</f>
        <v>#DIV/0!</v>
      </c>
      <c r="V223" s="45" t="e">
        <f>VLOOKUP($A223,LNG!$A$2:$H$1999,6,FALSE)/(F223*10^9)</f>
        <v>#DIV/0!</v>
      </c>
      <c r="W223" s="45" t="e">
        <f>VLOOKUP($A223,LNG!$A$2:$H$1999,7,FALSE)/(G223*10^9)</f>
        <v>#DIV/0!</v>
      </c>
      <c r="X223" s="45">
        <f>VLOOKUP($A223,'LNST năm'!$A$2:$I$2000,8,FALSE)</f>
        <v>-1</v>
      </c>
      <c r="Y223" s="45">
        <f>VLOOKUP($A223,'LNST năm'!$A$2:$I$2000,9,FALSE)</f>
        <v>-1</v>
      </c>
      <c r="Z223" s="46" t="e">
        <f>VLOOKUP($A223,LNG!$A$2:$H$1999,9,FALSE)</f>
        <v>#REF!</v>
      </c>
      <c r="AA223" s="162" t="e">
        <f>VLOOKUP($A223,'GIÁ CP'!$A$2:$D$2000,4,FALSE)/Z223</f>
        <v>#REF!</v>
      </c>
    </row>
    <row r="224" spans="1:27" hidden="1">
      <c r="A224" s="18" t="s">
        <v>1187</v>
      </c>
      <c r="B224" s="18" t="s">
        <v>2787</v>
      </c>
      <c r="C224" s="154" t="str">
        <f>VLOOKUP(A224,'GIÁ CP'!$K$2:$M$2000,3,FALSE)</f>
        <v xml:space="preserve">Xây dựng </v>
      </c>
      <c r="D224" s="43">
        <f>VLOOKUP($A224,'Doanh thu'!$A$3:$Q$2000,9,FALSE)/1000000000</f>
        <v>0</v>
      </c>
      <c r="E224" s="43">
        <f>VLOOKUP($A224,'Doanh thu'!$A$3:$Q$2000,10,FALSE)/1000000000</f>
        <v>0</v>
      </c>
      <c r="F224" s="43">
        <f>VLOOKUP($A224,'Doanh thu'!$A$3:$Q$2000,11,FALSE)/1000000000</f>
        <v>0</v>
      </c>
      <c r="G224" s="43">
        <f>VLOOKUP($A224,'Doanh thu'!$A$3:$Q$2000,12,FALSE)/1000000000</f>
        <v>0</v>
      </c>
      <c r="H224" s="43">
        <f>VLOOKUP($A224,LNST!$A$3:$Q$1635,9,FALSE)/1000000000</f>
        <v>0</v>
      </c>
      <c r="I224" s="43">
        <f>VLOOKUP($A224,LNST!$A$3:$Q$1635,10,FALSE)/1000000000</f>
        <v>0</v>
      </c>
      <c r="J224" s="43">
        <f>VLOOKUP($A224,LNST!$A$3:$Q$1635,11,FALSE)/1000000000</f>
        <v>0</v>
      </c>
      <c r="K224" s="43">
        <f>VLOOKUP($A224,LNST!$A$3:$Q$1635,12,FALSE)/1000000000</f>
        <v>0</v>
      </c>
      <c r="L224" s="45" t="e">
        <f>VLOOKUP($A224,'Doanh thu'!$A$3:$Q$2000,14,FALSE)</f>
        <v>#DIV/0!</v>
      </c>
      <c r="M224" s="45" t="e">
        <f>VLOOKUP($A224,'Doanh thu'!$A$3:$Q$2000,15,FALSE)</f>
        <v>#DIV/0!</v>
      </c>
      <c r="N224" s="45" t="e">
        <f>VLOOKUP($A224,'Doanh thu'!$A$3:$Q$2000,16,FALSE)</f>
        <v>#DIV/0!</v>
      </c>
      <c r="O224" s="45" t="e">
        <f>VLOOKUP($A224,'Doanh thu'!$A$3:$Q$2000,17,FALSE)</f>
        <v>#DIV/0!</v>
      </c>
      <c r="P224" s="45" t="e">
        <f>VLOOKUP($A224,LNST!$A$3:$R$1635,14,FALSE)</f>
        <v>#DIV/0!</v>
      </c>
      <c r="Q224" s="45" t="e">
        <f>VLOOKUP($A224,LNST!$A$3:$R$1635,15,FALSE)</f>
        <v>#DIV/0!</v>
      </c>
      <c r="R224" s="45" t="e">
        <f>VLOOKUP($A224,LNST!$A$3:$R$1635,16,FALSE)</f>
        <v>#DIV/0!</v>
      </c>
      <c r="S224" s="45" t="e">
        <f>VLOOKUP($A224,LNST!$A$3:$R$1635,17,FALSE)</f>
        <v>#DIV/0!</v>
      </c>
      <c r="T224" s="45" t="e">
        <f>VLOOKUP($A224,LNG!$A$2:$H$1999,4,FALSE)/(D224*10^9)</f>
        <v>#DIV/0!</v>
      </c>
      <c r="U224" s="45" t="e">
        <f>VLOOKUP($A224,LNG!$A$2:$H$1999,5,FALSE)/(E224*10^9)</f>
        <v>#DIV/0!</v>
      </c>
      <c r="V224" s="45" t="e">
        <f>VLOOKUP($A224,LNG!$A$2:$H$1999,6,FALSE)/(F224*10^9)</f>
        <v>#DIV/0!</v>
      </c>
      <c r="W224" s="45" t="e">
        <f>VLOOKUP($A224,LNG!$A$2:$H$1999,7,FALSE)/(G224*10^9)</f>
        <v>#DIV/0!</v>
      </c>
      <c r="X224" s="45">
        <f>VLOOKUP($A224,'LNST năm'!$A$2:$I$2000,8,FALSE)</f>
        <v>-1</v>
      </c>
      <c r="Y224" s="45">
        <f>VLOOKUP($A224,'LNST năm'!$A$2:$I$2000,9,FALSE)</f>
        <v>-1</v>
      </c>
      <c r="Z224" s="46" t="e">
        <f>VLOOKUP($A224,LNG!$A$2:$H$1999,9,FALSE)</f>
        <v>#REF!</v>
      </c>
      <c r="AA224" s="162" t="e">
        <f>VLOOKUP($A224,'GIÁ CP'!$A$2:$D$2000,4,FALSE)/Z224</f>
        <v>#REF!</v>
      </c>
    </row>
    <row r="225" spans="1:27" hidden="1">
      <c r="A225" s="18" t="s">
        <v>1205</v>
      </c>
      <c r="B225" s="18" t="s">
        <v>2814</v>
      </c>
      <c r="C225" s="154" t="str">
        <f>VLOOKUP(A225,'GIÁ CP'!$K$2:$M$2000,3,FALSE)</f>
        <v xml:space="preserve">Xây dựng </v>
      </c>
      <c r="D225" s="43" t="e">
        <f>VLOOKUP($A225,'Doanh thu'!$A$3:$Q$2000,9,FALSE)/1000000000</f>
        <v>#N/A</v>
      </c>
      <c r="E225" s="43" t="e">
        <f>VLOOKUP($A225,'Doanh thu'!$A$3:$Q$2000,10,FALSE)/1000000000</f>
        <v>#N/A</v>
      </c>
      <c r="F225" s="43" t="e">
        <f>VLOOKUP($A225,'Doanh thu'!$A$3:$Q$2000,11,FALSE)/1000000000</f>
        <v>#N/A</v>
      </c>
      <c r="G225" s="43" t="e">
        <f>VLOOKUP($A225,'Doanh thu'!$A$3:$Q$2000,12,FALSE)/1000000000</f>
        <v>#N/A</v>
      </c>
      <c r="H225" s="43" t="e">
        <f>VLOOKUP($A225,LNST!$A$3:$Q$1635,9,FALSE)/1000000000</f>
        <v>#N/A</v>
      </c>
      <c r="I225" s="43" t="e">
        <f>VLOOKUP($A225,LNST!$A$3:$Q$1635,10,FALSE)/1000000000</f>
        <v>#N/A</v>
      </c>
      <c r="J225" s="43" t="e">
        <f>VLOOKUP($A225,LNST!$A$3:$Q$1635,11,FALSE)/1000000000</f>
        <v>#N/A</v>
      </c>
      <c r="K225" s="43" t="e">
        <f>VLOOKUP($A225,LNST!$A$3:$Q$1635,12,FALSE)/1000000000</f>
        <v>#N/A</v>
      </c>
      <c r="L225" s="45" t="e">
        <f>VLOOKUP($A225,'Doanh thu'!$A$3:$Q$2000,14,FALSE)</f>
        <v>#N/A</v>
      </c>
      <c r="M225" s="45" t="e">
        <f>VLOOKUP($A225,'Doanh thu'!$A$3:$Q$2000,15,FALSE)</f>
        <v>#N/A</v>
      </c>
      <c r="N225" s="45" t="e">
        <f>VLOOKUP($A225,'Doanh thu'!$A$3:$Q$2000,16,FALSE)</f>
        <v>#N/A</v>
      </c>
      <c r="O225" s="45" t="e">
        <f>VLOOKUP($A225,'Doanh thu'!$A$3:$Q$2000,17,FALSE)</f>
        <v>#N/A</v>
      </c>
      <c r="P225" s="45" t="e">
        <f>VLOOKUP($A225,LNST!$A$3:$R$1635,14,FALSE)</f>
        <v>#N/A</v>
      </c>
      <c r="Q225" s="45" t="e">
        <f>VLOOKUP($A225,LNST!$A$3:$R$1635,15,FALSE)</f>
        <v>#N/A</v>
      </c>
      <c r="R225" s="45" t="e">
        <f>VLOOKUP($A225,LNST!$A$3:$R$1635,16,FALSE)</f>
        <v>#N/A</v>
      </c>
      <c r="S225" s="45" t="e">
        <f>VLOOKUP($A225,LNST!$A$3:$R$1635,17,FALSE)</f>
        <v>#N/A</v>
      </c>
      <c r="T225" s="45" t="e">
        <f>VLOOKUP($A225,LNG!$A$2:$H$1999,4,FALSE)/(D225*10^9)</f>
        <v>#N/A</v>
      </c>
      <c r="U225" s="45" t="e">
        <f>VLOOKUP($A225,LNG!$A$2:$H$1999,5,FALSE)/(E225*10^9)</f>
        <v>#N/A</v>
      </c>
      <c r="V225" s="45" t="e">
        <f>VLOOKUP($A225,LNG!$A$2:$H$1999,6,FALSE)/(F225*10^9)</f>
        <v>#N/A</v>
      </c>
      <c r="W225" s="45" t="e">
        <f>VLOOKUP($A225,LNG!$A$2:$H$1999,7,FALSE)/(G225*10^9)</f>
        <v>#N/A</v>
      </c>
      <c r="X225" s="45" t="e">
        <f>VLOOKUP($A225,'LNST năm'!$A$2:$I$2000,8,FALSE)</f>
        <v>#N/A</v>
      </c>
      <c r="Y225" s="45" t="e">
        <f>VLOOKUP($A225,'LNST năm'!$A$2:$I$2000,9,FALSE)</f>
        <v>#N/A</v>
      </c>
      <c r="Z225" s="46" t="e">
        <f>VLOOKUP($A225,LNG!$A$2:$H$1999,9,FALSE)</f>
        <v>#N/A</v>
      </c>
      <c r="AA225" s="162" t="e">
        <f>VLOOKUP($A225,'GIÁ CP'!$A$2:$D$2000,4,FALSE)/Z225</f>
        <v>#N/A</v>
      </c>
    </row>
    <row r="226" spans="1:27" hidden="1">
      <c r="A226" s="18" t="s">
        <v>1188</v>
      </c>
      <c r="B226" s="18" t="s">
        <v>2789</v>
      </c>
      <c r="C226" s="154" t="str">
        <f>VLOOKUP(A226,'GIÁ CP'!$K$2:$M$2000,3,FALSE)</f>
        <v xml:space="preserve">Chất thải &amp; Môi trường </v>
      </c>
      <c r="D226" s="43">
        <f>VLOOKUP($A226,'Doanh thu'!$A$3:$Q$2000,9,FALSE)/1000000000</f>
        <v>0</v>
      </c>
      <c r="E226" s="43">
        <f>VLOOKUP($A226,'Doanh thu'!$A$3:$Q$2000,10,FALSE)/1000000000</f>
        <v>0</v>
      </c>
      <c r="F226" s="43">
        <f>VLOOKUP($A226,'Doanh thu'!$A$3:$Q$2000,11,FALSE)/1000000000</f>
        <v>0</v>
      </c>
      <c r="G226" s="43">
        <f>VLOOKUP($A226,'Doanh thu'!$A$3:$Q$2000,12,FALSE)/1000000000</f>
        <v>0</v>
      </c>
      <c r="H226" s="43">
        <f>VLOOKUP($A226,LNST!$A$3:$Q$1635,9,FALSE)/1000000000</f>
        <v>0</v>
      </c>
      <c r="I226" s="43">
        <f>VLOOKUP($A226,LNST!$A$3:$Q$1635,10,FALSE)/1000000000</f>
        <v>0</v>
      </c>
      <c r="J226" s="43">
        <f>VLOOKUP($A226,LNST!$A$3:$Q$1635,11,FALSE)/1000000000</f>
        <v>0</v>
      </c>
      <c r="K226" s="43">
        <f>VLOOKUP($A226,LNST!$A$3:$Q$1635,12,FALSE)/1000000000</f>
        <v>0</v>
      </c>
      <c r="L226" s="45" t="e">
        <f>VLOOKUP($A226,'Doanh thu'!$A$3:$Q$2000,14,FALSE)</f>
        <v>#DIV/0!</v>
      </c>
      <c r="M226" s="45" t="e">
        <f>VLOOKUP($A226,'Doanh thu'!$A$3:$Q$2000,15,FALSE)</f>
        <v>#DIV/0!</v>
      </c>
      <c r="N226" s="45" t="e">
        <f>VLOOKUP($A226,'Doanh thu'!$A$3:$Q$2000,16,FALSE)</f>
        <v>#DIV/0!</v>
      </c>
      <c r="O226" s="45" t="e">
        <f>VLOOKUP($A226,'Doanh thu'!$A$3:$Q$2000,17,FALSE)</f>
        <v>#DIV/0!</v>
      </c>
      <c r="P226" s="45" t="e">
        <f>VLOOKUP($A226,LNST!$A$3:$R$1635,14,FALSE)</f>
        <v>#DIV/0!</v>
      </c>
      <c r="Q226" s="45" t="e">
        <f>VLOOKUP($A226,LNST!$A$3:$R$1635,15,FALSE)</f>
        <v>#DIV/0!</v>
      </c>
      <c r="R226" s="45" t="e">
        <f>VLOOKUP($A226,LNST!$A$3:$R$1635,16,FALSE)</f>
        <v>#DIV/0!</v>
      </c>
      <c r="S226" s="45" t="e">
        <f>VLOOKUP($A226,LNST!$A$3:$R$1635,17,FALSE)</f>
        <v>#DIV/0!</v>
      </c>
      <c r="T226" s="45" t="e">
        <f>VLOOKUP($A226,LNG!$A$2:$H$1999,4,FALSE)/(D226*10^9)</f>
        <v>#DIV/0!</v>
      </c>
      <c r="U226" s="45" t="e">
        <f>VLOOKUP($A226,LNG!$A$2:$H$1999,5,FALSE)/(E226*10^9)</f>
        <v>#DIV/0!</v>
      </c>
      <c r="V226" s="45" t="e">
        <f>VLOOKUP($A226,LNG!$A$2:$H$1999,6,FALSE)/(F226*10^9)</f>
        <v>#DIV/0!</v>
      </c>
      <c r="W226" s="45" t="e">
        <f>VLOOKUP($A226,LNG!$A$2:$H$1999,7,FALSE)/(G226*10^9)</f>
        <v>#DIV/0!</v>
      </c>
      <c r="X226" s="45">
        <f>VLOOKUP($A226,'LNST năm'!$A$2:$I$2000,8,FALSE)</f>
        <v>-1</v>
      </c>
      <c r="Y226" s="45">
        <f>VLOOKUP($A226,'LNST năm'!$A$2:$I$2000,9,FALSE)</f>
        <v>-1</v>
      </c>
      <c r="Z226" s="46" t="e">
        <f>VLOOKUP($A226,LNG!$A$2:$H$1999,9,FALSE)</f>
        <v>#REF!</v>
      </c>
      <c r="AA226" s="162" t="e">
        <f>VLOOKUP($A226,'GIÁ CP'!$A$2:$D$2000,4,FALSE)/Z226</f>
        <v>#REF!</v>
      </c>
    </row>
    <row r="227" spans="1:27" hidden="1">
      <c r="A227" s="18" t="s">
        <v>1191</v>
      </c>
      <c r="B227" s="18" t="s">
        <v>2792</v>
      </c>
      <c r="C227" s="154" t="str">
        <f>VLOOKUP(A227,'GIÁ CP'!$K$2:$M$2000,3,FALSE)</f>
        <v xml:space="preserve">Phân phối xăng dầu &amp; khí đốt </v>
      </c>
      <c r="D227" s="43">
        <f>VLOOKUP($A227,'Doanh thu'!$A$3:$Q$2000,9,FALSE)/1000000000</f>
        <v>0</v>
      </c>
      <c r="E227" s="43">
        <f>VLOOKUP($A227,'Doanh thu'!$A$3:$Q$2000,10,FALSE)/1000000000</f>
        <v>0</v>
      </c>
      <c r="F227" s="43">
        <f>VLOOKUP($A227,'Doanh thu'!$A$3:$Q$2000,11,FALSE)/1000000000</f>
        <v>0</v>
      </c>
      <c r="G227" s="43">
        <f>VLOOKUP($A227,'Doanh thu'!$A$3:$Q$2000,12,FALSE)/1000000000</f>
        <v>0</v>
      </c>
      <c r="H227" s="43">
        <f>VLOOKUP($A227,LNST!$A$3:$Q$1635,9,FALSE)/1000000000</f>
        <v>0</v>
      </c>
      <c r="I227" s="43">
        <f>VLOOKUP($A227,LNST!$A$3:$Q$1635,10,FALSE)/1000000000</f>
        <v>0</v>
      </c>
      <c r="J227" s="43">
        <f>VLOOKUP($A227,LNST!$A$3:$Q$1635,11,FALSE)/1000000000</f>
        <v>0</v>
      </c>
      <c r="K227" s="43">
        <f>VLOOKUP($A227,LNST!$A$3:$Q$1635,12,FALSE)/1000000000</f>
        <v>0</v>
      </c>
      <c r="L227" s="45" t="e">
        <f>VLOOKUP($A227,'Doanh thu'!$A$3:$Q$2000,14,FALSE)</f>
        <v>#DIV/0!</v>
      </c>
      <c r="M227" s="45" t="e">
        <f>VLOOKUP($A227,'Doanh thu'!$A$3:$Q$2000,15,FALSE)</f>
        <v>#DIV/0!</v>
      </c>
      <c r="N227" s="45" t="e">
        <f>VLOOKUP($A227,'Doanh thu'!$A$3:$Q$2000,16,FALSE)</f>
        <v>#DIV/0!</v>
      </c>
      <c r="O227" s="45" t="e">
        <f>VLOOKUP($A227,'Doanh thu'!$A$3:$Q$2000,17,FALSE)</f>
        <v>#DIV/0!</v>
      </c>
      <c r="P227" s="45" t="e">
        <f>VLOOKUP($A227,LNST!$A$3:$R$1635,14,FALSE)</f>
        <v>#DIV/0!</v>
      </c>
      <c r="Q227" s="45" t="e">
        <f>VLOOKUP($A227,LNST!$A$3:$R$1635,15,FALSE)</f>
        <v>#DIV/0!</v>
      </c>
      <c r="R227" s="45" t="e">
        <f>VLOOKUP($A227,LNST!$A$3:$R$1635,16,FALSE)</f>
        <v>#DIV/0!</v>
      </c>
      <c r="S227" s="45" t="e">
        <f>VLOOKUP($A227,LNST!$A$3:$R$1635,17,FALSE)</f>
        <v>#DIV/0!</v>
      </c>
      <c r="T227" s="45" t="e">
        <f>VLOOKUP($A227,LNG!$A$2:$H$1999,4,FALSE)/(D227*10^9)</f>
        <v>#DIV/0!</v>
      </c>
      <c r="U227" s="45" t="e">
        <f>VLOOKUP($A227,LNG!$A$2:$H$1999,5,FALSE)/(E227*10^9)</f>
        <v>#DIV/0!</v>
      </c>
      <c r="V227" s="45" t="e">
        <f>VLOOKUP($A227,LNG!$A$2:$H$1999,6,FALSE)/(F227*10^9)</f>
        <v>#DIV/0!</v>
      </c>
      <c r="W227" s="45" t="e">
        <f>VLOOKUP($A227,LNG!$A$2:$H$1999,7,FALSE)/(G227*10^9)</f>
        <v>#DIV/0!</v>
      </c>
      <c r="X227" s="45">
        <f>VLOOKUP($A227,'LNST năm'!$A$2:$I$2000,8,FALSE)</f>
        <v>-1</v>
      </c>
      <c r="Y227" s="45">
        <f>VLOOKUP($A227,'LNST năm'!$A$2:$I$2000,9,FALSE)</f>
        <v>0.25992104989487319</v>
      </c>
      <c r="Z227" s="46" t="e">
        <f>VLOOKUP($A227,LNG!$A$2:$H$1999,9,FALSE)</f>
        <v>#REF!</v>
      </c>
      <c r="AA227" s="162" t="e">
        <f>VLOOKUP($A227,'GIÁ CP'!$A$2:$D$2000,4,FALSE)/Z227</f>
        <v>#REF!</v>
      </c>
    </row>
    <row r="228" spans="1:27" hidden="1">
      <c r="A228" s="18" t="s">
        <v>1194</v>
      </c>
      <c r="B228" s="18" t="s">
        <v>2795</v>
      </c>
      <c r="C228" s="154" t="str">
        <f>VLOOKUP(A228,'GIÁ CP'!$K$2:$M$2000,3,FALSE)</f>
        <v xml:space="preserve">Bán lẻ phức hợp </v>
      </c>
      <c r="D228" s="43">
        <f>VLOOKUP($A228,'Doanh thu'!$A$3:$Q$2000,9,FALSE)/1000000000</f>
        <v>0</v>
      </c>
      <c r="E228" s="43">
        <f>VLOOKUP($A228,'Doanh thu'!$A$3:$Q$2000,10,FALSE)/1000000000</f>
        <v>0</v>
      </c>
      <c r="F228" s="43">
        <f>VLOOKUP($A228,'Doanh thu'!$A$3:$Q$2000,11,FALSE)/1000000000</f>
        <v>0</v>
      </c>
      <c r="G228" s="43">
        <f>VLOOKUP($A228,'Doanh thu'!$A$3:$Q$2000,12,FALSE)/1000000000</f>
        <v>0</v>
      </c>
      <c r="H228" s="43">
        <f>VLOOKUP($A228,LNST!$A$3:$Q$1635,9,FALSE)/1000000000</f>
        <v>0</v>
      </c>
      <c r="I228" s="43">
        <f>VLOOKUP($A228,LNST!$A$3:$Q$1635,10,FALSE)/1000000000</f>
        <v>0</v>
      </c>
      <c r="J228" s="43">
        <f>VLOOKUP($A228,LNST!$A$3:$Q$1635,11,FALSE)/1000000000</f>
        <v>0</v>
      </c>
      <c r="K228" s="43">
        <f>VLOOKUP($A228,LNST!$A$3:$Q$1635,12,FALSE)/1000000000</f>
        <v>0</v>
      </c>
      <c r="L228" s="45" t="e">
        <f>VLOOKUP($A228,'Doanh thu'!$A$3:$Q$2000,14,FALSE)</f>
        <v>#DIV/0!</v>
      </c>
      <c r="M228" s="45" t="e">
        <f>VLOOKUP($A228,'Doanh thu'!$A$3:$Q$2000,15,FALSE)</f>
        <v>#DIV/0!</v>
      </c>
      <c r="N228" s="45" t="e">
        <f>VLOOKUP($A228,'Doanh thu'!$A$3:$Q$2000,16,FALSE)</f>
        <v>#DIV/0!</v>
      </c>
      <c r="O228" s="45" t="e">
        <f>VLOOKUP($A228,'Doanh thu'!$A$3:$Q$2000,17,FALSE)</f>
        <v>#DIV/0!</v>
      </c>
      <c r="P228" s="45" t="e">
        <f>VLOOKUP($A228,LNST!$A$3:$R$1635,14,FALSE)</f>
        <v>#DIV/0!</v>
      </c>
      <c r="Q228" s="45" t="e">
        <f>VLOOKUP($A228,LNST!$A$3:$R$1635,15,FALSE)</f>
        <v>#DIV/0!</v>
      </c>
      <c r="R228" s="45" t="e">
        <f>VLOOKUP($A228,LNST!$A$3:$R$1635,16,FALSE)</f>
        <v>#DIV/0!</v>
      </c>
      <c r="S228" s="45" t="e">
        <f>VLOOKUP($A228,LNST!$A$3:$R$1635,17,FALSE)</f>
        <v>#DIV/0!</v>
      </c>
      <c r="T228" s="45" t="e">
        <f>VLOOKUP($A228,LNG!$A$2:$H$1999,4,FALSE)/(D228*10^9)</f>
        <v>#DIV/0!</v>
      </c>
      <c r="U228" s="45" t="e">
        <f>VLOOKUP($A228,LNG!$A$2:$H$1999,5,FALSE)/(E228*10^9)</f>
        <v>#DIV/0!</v>
      </c>
      <c r="V228" s="45" t="e">
        <f>VLOOKUP($A228,LNG!$A$2:$H$1999,6,FALSE)/(F228*10^9)</f>
        <v>#DIV/0!</v>
      </c>
      <c r="W228" s="45" t="e">
        <f>VLOOKUP($A228,LNG!$A$2:$H$1999,7,FALSE)/(G228*10^9)</f>
        <v>#DIV/0!</v>
      </c>
      <c r="X228" s="45">
        <f>VLOOKUP($A228,'LNST năm'!$A$2:$I$2000,8,FALSE)</f>
        <v>1</v>
      </c>
      <c r="Y228" s="45">
        <f>VLOOKUP($A228,'LNST năm'!$A$2:$I$2000,9,FALSE)</f>
        <v>0.25992104989487319</v>
      </c>
      <c r="Z228" s="46" t="e">
        <f>VLOOKUP($A228,LNG!$A$2:$H$1999,9,FALSE)</f>
        <v>#REF!</v>
      </c>
      <c r="AA228" s="162" t="e">
        <f>VLOOKUP($A228,'GIÁ CP'!$A$2:$D$2000,4,FALSE)/Z228</f>
        <v>#REF!</v>
      </c>
    </row>
    <row r="229" spans="1:27" hidden="1">
      <c r="A229" s="18" t="s">
        <v>2769</v>
      </c>
      <c r="B229" s="18" t="s">
        <v>3560</v>
      </c>
      <c r="C229" s="154" t="e">
        <f>VLOOKUP(A229,'GIÁ CP'!$K$2:$M$2000,3,FALSE)</f>
        <v>#N/A</v>
      </c>
      <c r="D229" s="43" t="e">
        <f>VLOOKUP($A229,'Doanh thu'!$A$3:$Q$2000,9,FALSE)/1000000000</f>
        <v>#N/A</v>
      </c>
      <c r="E229" s="43" t="e">
        <f>VLOOKUP($A229,'Doanh thu'!$A$3:$Q$2000,10,FALSE)/1000000000</f>
        <v>#N/A</v>
      </c>
      <c r="F229" s="43" t="e">
        <f>VLOOKUP($A229,'Doanh thu'!$A$3:$Q$2000,11,FALSE)/1000000000</f>
        <v>#N/A</v>
      </c>
      <c r="G229" s="43" t="e">
        <f>VLOOKUP($A229,'Doanh thu'!$A$3:$Q$2000,12,FALSE)/1000000000</f>
        <v>#N/A</v>
      </c>
      <c r="H229" s="43" t="e">
        <f>VLOOKUP($A229,LNST!$A$3:$Q$1635,9,FALSE)/1000000000</f>
        <v>#N/A</v>
      </c>
      <c r="I229" s="43" t="e">
        <f>VLOOKUP($A229,LNST!$A$3:$Q$1635,10,FALSE)/1000000000</f>
        <v>#N/A</v>
      </c>
      <c r="J229" s="43" t="e">
        <f>VLOOKUP($A229,LNST!$A$3:$Q$1635,11,FALSE)/1000000000</f>
        <v>#N/A</v>
      </c>
      <c r="K229" s="43" t="e">
        <f>VLOOKUP($A229,LNST!$A$3:$Q$1635,12,FALSE)/1000000000</f>
        <v>#N/A</v>
      </c>
      <c r="L229" s="45" t="e">
        <f>VLOOKUP($A229,'Doanh thu'!$A$3:$Q$2000,14,FALSE)</f>
        <v>#N/A</v>
      </c>
      <c r="M229" s="45" t="e">
        <f>VLOOKUP($A229,'Doanh thu'!$A$3:$Q$2000,15,FALSE)</f>
        <v>#N/A</v>
      </c>
      <c r="N229" s="45" t="e">
        <f>VLOOKUP($A229,'Doanh thu'!$A$3:$Q$2000,16,FALSE)</f>
        <v>#N/A</v>
      </c>
      <c r="O229" s="45" t="e">
        <f>VLOOKUP($A229,'Doanh thu'!$A$3:$Q$2000,17,FALSE)</f>
        <v>#N/A</v>
      </c>
      <c r="P229" s="45" t="e">
        <f>VLOOKUP($A229,LNST!$A$3:$R$1635,14,FALSE)</f>
        <v>#N/A</v>
      </c>
      <c r="Q229" s="45" t="e">
        <f>VLOOKUP($A229,LNST!$A$3:$R$1635,15,FALSE)</f>
        <v>#N/A</v>
      </c>
      <c r="R229" s="45" t="e">
        <f>VLOOKUP($A229,LNST!$A$3:$R$1635,16,FALSE)</f>
        <v>#N/A</v>
      </c>
      <c r="S229" s="45" t="e">
        <f>VLOOKUP($A229,LNST!$A$3:$R$1635,17,FALSE)</f>
        <v>#N/A</v>
      </c>
      <c r="T229" s="45" t="e">
        <f>VLOOKUP($A229,LNG!$A$2:$H$1999,4,FALSE)/(D229*10^9)</f>
        <v>#N/A</v>
      </c>
      <c r="U229" s="45" t="e">
        <f>VLOOKUP($A229,LNG!$A$2:$H$1999,5,FALSE)/(E229*10^9)</f>
        <v>#N/A</v>
      </c>
      <c r="V229" s="45" t="e">
        <f>VLOOKUP($A229,LNG!$A$2:$H$1999,6,FALSE)/(F229*10^9)</f>
        <v>#N/A</v>
      </c>
      <c r="W229" s="45" t="e">
        <f>VLOOKUP($A229,LNG!$A$2:$H$1999,7,FALSE)/(G229*10^9)</f>
        <v>#N/A</v>
      </c>
      <c r="X229" s="45" t="e">
        <f>VLOOKUP($A229,'LNST năm'!$A$2:$I$2000,8,FALSE)</f>
        <v>#N/A</v>
      </c>
      <c r="Y229" s="45" t="e">
        <f>VLOOKUP($A229,'LNST năm'!$A$2:$I$2000,9,FALSE)</f>
        <v>#N/A</v>
      </c>
      <c r="Z229" s="46" t="e">
        <f>VLOOKUP($A229,LNG!$A$2:$H$1999,9,FALSE)</f>
        <v>#N/A</v>
      </c>
      <c r="AA229" s="162" t="e">
        <f>VLOOKUP($A229,'GIÁ CP'!$A$2:$D$2000,4,FALSE)/Z229</f>
        <v>#N/A</v>
      </c>
    </row>
    <row r="230" spans="1:27" hidden="1">
      <c r="A230" s="18" t="s">
        <v>2798</v>
      </c>
      <c r="B230" s="18" t="s">
        <v>2799</v>
      </c>
      <c r="C230" s="154" t="e">
        <f>VLOOKUP(A230,'GIÁ CP'!$K$2:$M$2000,3,FALSE)</f>
        <v>#N/A</v>
      </c>
      <c r="D230" s="43" t="e">
        <f>VLOOKUP($A230,'Doanh thu'!$A$3:$Q$2000,9,FALSE)/1000000000</f>
        <v>#N/A</v>
      </c>
      <c r="E230" s="43" t="e">
        <f>VLOOKUP($A230,'Doanh thu'!$A$3:$Q$2000,10,FALSE)/1000000000</f>
        <v>#N/A</v>
      </c>
      <c r="F230" s="43" t="e">
        <f>VLOOKUP($A230,'Doanh thu'!$A$3:$Q$2000,11,FALSE)/1000000000</f>
        <v>#N/A</v>
      </c>
      <c r="G230" s="43" t="e">
        <f>VLOOKUP($A230,'Doanh thu'!$A$3:$Q$2000,12,FALSE)/1000000000</f>
        <v>#N/A</v>
      </c>
      <c r="H230" s="43" t="e">
        <f>VLOOKUP($A230,LNST!$A$3:$Q$1635,9,FALSE)/1000000000</f>
        <v>#N/A</v>
      </c>
      <c r="I230" s="43" t="e">
        <f>VLOOKUP($A230,LNST!$A$3:$Q$1635,10,FALSE)/1000000000</f>
        <v>#N/A</v>
      </c>
      <c r="J230" s="43" t="e">
        <f>VLOOKUP($A230,LNST!$A$3:$Q$1635,11,FALSE)/1000000000</f>
        <v>#N/A</v>
      </c>
      <c r="K230" s="43" t="e">
        <f>VLOOKUP($A230,LNST!$A$3:$Q$1635,12,FALSE)/1000000000</f>
        <v>#N/A</v>
      </c>
      <c r="L230" s="45" t="e">
        <f>VLOOKUP($A230,'Doanh thu'!$A$3:$Q$2000,14,FALSE)</f>
        <v>#N/A</v>
      </c>
      <c r="M230" s="45" t="e">
        <f>VLOOKUP($A230,'Doanh thu'!$A$3:$Q$2000,15,FALSE)</f>
        <v>#N/A</v>
      </c>
      <c r="N230" s="45" t="e">
        <f>VLOOKUP($A230,'Doanh thu'!$A$3:$Q$2000,16,FALSE)</f>
        <v>#N/A</v>
      </c>
      <c r="O230" s="45" t="e">
        <f>VLOOKUP($A230,'Doanh thu'!$A$3:$Q$2000,17,FALSE)</f>
        <v>#N/A</v>
      </c>
      <c r="P230" s="45" t="e">
        <f>VLOOKUP($A230,LNST!$A$3:$R$1635,14,FALSE)</f>
        <v>#N/A</v>
      </c>
      <c r="Q230" s="45" t="e">
        <f>VLOOKUP($A230,LNST!$A$3:$R$1635,15,FALSE)</f>
        <v>#N/A</v>
      </c>
      <c r="R230" s="45" t="e">
        <f>VLOOKUP($A230,LNST!$A$3:$R$1635,16,FALSE)</f>
        <v>#N/A</v>
      </c>
      <c r="S230" s="45" t="e">
        <f>VLOOKUP($A230,LNST!$A$3:$R$1635,17,FALSE)</f>
        <v>#N/A</v>
      </c>
      <c r="T230" s="45" t="e">
        <f>VLOOKUP($A230,LNG!$A$2:$H$1999,4,FALSE)/(D230*10^9)</f>
        <v>#N/A</v>
      </c>
      <c r="U230" s="45" t="e">
        <f>VLOOKUP($A230,LNG!$A$2:$H$1999,5,FALSE)/(E230*10^9)</f>
        <v>#N/A</v>
      </c>
      <c r="V230" s="45" t="e">
        <f>VLOOKUP($A230,LNG!$A$2:$H$1999,6,FALSE)/(F230*10^9)</f>
        <v>#N/A</v>
      </c>
      <c r="W230" s="45" t="e">
        <f>VLOOKUP($A230,LNG!$A$2:$H$1999,7,FALSE)/(G230*10^9)</f>
        <v>#N/A</v>
      </c>
      <c r="X230" s="45" t="e">
        <f>VLOOKUP($A230,'LNST năm'!$A$2:$I$2000,8,FALSE)</f>
        <v>#N/A</v>
      </c>
      <c r="Y230" s="45" t="e">
        <f>VLOOKUP($A230,'LNST năm'!$A$2:$I$2000,9,FALSE)</f>
        <v>#N/A</v>
      </c>
      <c r="Z230" s="46" t="e">
        <f>VLOOKUP($A230,LNG!$A$2:$H$1999,9,FALSE)</f>
        <v>#N/A</v>
      </c>
      <c r="AA230" s="162" t="e">
        <f>VLOOKUP($A230,'GIÁ CP'!$A$2:$D$2000,4,FALSE)/Z230</f>
        <v>#N/A</v>
      </c>
    </row>
    <row r="231" spans="1:27" hidden="1">
      <c r="A231" s="18" t="s">
        <v>1635</v>
      </c>
      <c r="B231" s="18" t="s">
        <v>2653</v>
      </c>
      <c r="C231" s="154" t="e">
        <f>VLOOKUP(A231,'GIÁ CP'!$K$2:$M$2000,3,FALSE)</f>
        <v>#N/A</v>
      </c>
      <c r="D231" s="43" t="e">
        <f>VLOOKUP($A231,'Doanh thu'!$A$3:$Q$2000,9,FALSE)/1000000000</f>
        <v>#N/A</v>
      </c>
      <c r="E231" s="43" t="e">
        <f>VLOOKUP($A231,'Doanh thu'!$A$3:$Q$2000,10,FALSE)/1000000000</f>
        <v>#N/A</v>
      </c>
      <c r="F231" s="43" t="e">
        <f>VLOOKUP($A231,'Doanh thu'!$A$3:$Q$2000,11,FALSE)/1000000000</f>
        <v>#N/A</v>
      </c>
      <c r="G231" s="43" t="e">
        <f>VLOOKUP($A231,'Doanh thu'!$A$3:$Q$2000,12,FALSE)/1000000000</f>
        <v>#N/A</v>
      </c>
      <c r="H231" s="43" t="e">
        <f>VLOOKUP($A231,LNST!$A$3:$Q$1635,9,FALSE)/1000000000</f>
        <v>#N/A</v>
      </c>
      <c r="I231" s="43" t="e">
        <f>VLOOKUP($A231,LNST!$A$3:$Q$1635,10,FALSE)/1000000000</f>
        <v>#N/A</v>
      </c>
      <c r="J231" s="43" t="e">
        <f>VLOOKUP($A231,LNST!$A$3:$Q$1635,11,FALSE)/1000000000</f>
        <v>#N/A</v>
      </c>
      <c r="K231" s="43" t="e">
        <f>VLOOKUP($A231,LNST!$A$3:$Q$1635,12,FALSE)/1000000000</f>
        <v>#N/A</v>
      </c>
      <c r="L231" s="45" t="e">
        <f>VLOOKUP($A231,'Doanh thu'!$A$3:$Q$2000,14,FALSE)</f>
        <v>#N/A</v>
      </c>
      <c r="M231" s="45" t="e">
        <f>VLOOKUP($A231,'Doanh thu'!$A$3:$Q$2000,15,FALSE)</f>
        <v>#N/A</v>
      </c>
      <c r="N231" s="45" t="e">
        <f>VLOOKUP($A231,'Doanh thu'!$A$3:$Q$2000,16,FALSE)</f>
        <v>#N/A</v>
      </c>
      <c r="O231" s="45" t="e">
        <f>VLOOKUP($A231,'Doanh thu'!$A$3:$Q$2000,17,FALSE)</f>
        <v>#N/A</v>
      </c>
      <c r="P231" s="45" t="e">
        <f>VLOOKUP($A231,LNST!$A$3:$R$1635,14,FALSE)</f>
        <v>#N/A</v>
      </c>
      <c r="Q231" s="45" t="e">
        <f>VLOOKUP($A231,LNST!$A$3:$R$1635,15,FALSE)</f>
        <v>#N/A</v>
      </c>
      <c r="R231" s="45" t="e">
        <f>VLOOKUP($A231,LNST!$A$3:$R$1635,16,FALSE)</f>
        <v>#N/A</v>
      </c>
      <c r="S231" s="45" t="e">
        <f>VLOOKUP($A231,LNST!$A$3:$R$1635,17,FALSE)</f>
        <v>#N/A</v>
      </c>
      <c r="T231" s="45" t="e">
        <f>VLOOKUP($A231,LNG!$A$2:$H$1999,4,FALSE)/(D231*10^9)</f>
        <v>#N/A</v>
      </c>
      <c r="U231" s="45" t="e">
        <f>VLOOKUP($A231,LNG!$A$2:$H$1999,5,FALSE)/(E231*10^9)</f>
        <v>#N/A</v>
      </c>
      <c r="V231" s="45" t="e">
        <f>VLOOKUP($A231,LNG!$A$2:$H$1999,6,FALSE)/(F231*10^9)</f>
        <v>#N/A</v>
      </c>
      <c r="W231" s="45" t="e">
        <f>VLOOKUP($A231,LNG!$A$2:$H$1999,7,FALSE)/(G231*10^9)</f>
        <v>#N/A</v>
      </c>
      <c r="X231" s="45" t="e">
        <f>VLOOKUP($A231,'LNST năm'!$A$2:$I$2000,8,FALSE)</f>
        <v>#N/A</v>
      </c>
      <c r="Y231" s="45" t="e">
        <f>VLOOKUP($A231,'LNST năm'!$A$2:$I$2000,9,FALSE)</f>
        <v>#N/A</v>
      </c>
      <c r="Z231" s="46" t="e">
        <f>VLOOKUP($A231,LNG!$A$2:$H$1999,9,FALSE)</f>
        <v>#N/A</v>
      </c>
      <c r="AA231" s="162" t="e">
        <f>VLOOKUP($A231,'GIÁ CP'!$A$2:$D$2000,4,FALSE)/Z231</f>
        <v>#N/A</v>
      </c>
    </row>
    <row r="232" spans="1:27" hidden="1">
      <c r="A232" s="18" t="s">
        <v>1621</v>
      </c>
      <c r="B232" s="18" t="s">
        <v>2796</v>
      </c>
      <c r="C232" s="154" t="e">
        <f>VLOOKUP(A232,'GIÁ CP'!$K$2:$M$2000,3,FALSE)</f>
        <v>#N/A</v>
      </c>
      <c r="D232" s="43" t="e">
        <f>VLOOKUP($A232,'Doanh thu'!$A$3:$Q$2000,9,FALSE)/1000000000</f>
        <v>#N/A</v>
      </c>
      <c r="E232" s="43" t="e">
        <f>VLOOKUP($A232,'Doanh thu'!$A$3:$Q$2000,10,FALSE)/1000000000</f>
        <v>#N/A</v>
      </c>
      <c r="F232" s="43" t="e">
        <f>VLOOKUP($A232,'Doanh thu'!$A$3:$Q$2000,11,FALSE)/1000000000</f>
        <v>#N/A</v>
      </c>
      <c r="G232" s="43" t="e">
        <f>VLOOKUP($A232,'Doanh thu'!$A$3:$Q$2000,12,FALSE)/1000000000</f>
        <v>#N/A</v>
      </c>
      <c r="H232" s="43" t="e">
        <f>VLOOKUP($A232,LNST!$A$3:$Q$1635,9,FALSE)/1000000000</f>
        <v>#N/A</v>
      </c>
      <c r="I232" s="43" t="e">
        <f>VLOOKUP($A232,LNST!$A$3:$Q$1635,10,FALSE)/1000000000</f>
        <v>#N/A</v>
      </c>
      <c r="J232" s="43" t="e">
        <f>VLOOKUP($A232,LNST!$A$3:$Q$1635,11,FALSE)/1000000000</f>
        <v>#N/A</v>
      </c>
      <c r="K232" s="43" t="e">
        <f>VLOOKUP($A232,LNST!$A$3:$Q$1635,12,FALSE)/1000000000</f>
        <v>#N/A</v>
      </c>
      <c r="L232" s="45" t="e">
        <f>VLOOKUP($A232,'Doanh thu'!$A$3:$Q$2000,14,FALSE)</f>
        <v>#N/A</v>
      </c>
      <c r="M232" s="45" t="e">
        <f>VLOOKUP($A232,'Doanh thu'!$A$3:$Q$2000,15,FALSE)</f>
        <v>#N/A</v>
      </c>
      <c r="N232" s="45" t="e">
        <f>VLOOKUP($A232,'Doanh thu'!$A$3:$Q$2000,16,FALSE)</f>
        <v>#N/A</v>
      </c>
      <c r="O232" s="45" t="e">
        <f>VLOOKUP($A232,'Doanh thu'!$A$3:$Q$2000,17,FALSE)</f>
        <v>#N/A</v>
      </c>
      <c r="P232" s="45" t="e">
        <f>VLOOKUP($A232,LNST!$A$3:$R$1635,14,FALSE)</f>
        <v>#N/A</v>
      </c>
      <c r="Q232" s="45" t="e">
        <f>VLOOKUP($A232,LNST!$A$3:$R$1635,15,FALSE)</f>
        <v>#N/A</v>
      </c>
      <c r="R232" s="45" t="e">
        <f>VLOOKUP($A232,LNST!$A$3:$R$1635,16,FALSE)</f>
        <v>#N/A</v>
      </c>
      <c r="S232" s="45" t="e">
        <f>VLOOKUP($A232,LNST!$A$3:$R$1635,17,FALSE)</f>
        <v>#N/A</v>
      </c>
      <c r="T232" s="45" t="e">
        <f>VLOOKUP($A232,LNG!$A$2:$H$1999,4,FALSE)/(D232*10^9)</f>
        <v>#N/A</v>
      </c>
      <c r="U232" s="45" t="e">
        <f>VLOOKUP($A232,LNG!$A$2:$H$1999,5,FALSE)/(E232*10^9)</f>
        <v>#N/A</v>
      </c>
      <c r="V232" s="45" t="e">
        <f>VLOOKUP($A232,LNG!$A$2:$H$1999,6,FALSE)/(F232*10^9)</f>
        <v>#N/A</v>
      </c>
      <c r="W232" s="45" t="e">
        <f>VLOOKUP($A232,LNG!$A$2:$H$1999,7,FALSE)/(G232*10^9)</f>
        <v>#N/A</v>
      </c>
      <c r="X232" s="45" t="e">
        <f>VLOOKUP($A232,'LNST năm'!$A$2:$I$2000,8,FALSE)</f>
        <v>#N/A</v>
      </c>
      <c r="Y232" s="45" t="e">
        <f>VLOOKUP($A232,'LNST năm'!$A$2:$I$2000,9,FALSE)</f>
        <v>#N/A</v>
      </c>
      <c r="Z232" s="46" t="e">
        <f>VLOOKUP($A232,LNG!$A$2:$H$1999,9,FALSE)</f>
        <v>#N/A</v>
      </c>
      <c r="AA232" s="162" t="e">
        <f>VLOOKUP($A232,'GIÁ CP'!$A$2:$D$2000,4,FALSE)/Z232</f>
        <v>#N/A</v>
      </c>
    </row>
    <row r="233" spans="1:27" hidden="1">
      <c r="A233" s="18" t="s">
        <v>1033</v>
      </c>
      <c r="B233" s="18" t="s">
        <v>3672</v>
      </c>
      <c r="C233" s="154" t="e">
        <f>VLOOKUP(A233,'GIÁ CP'!$K$2:$M$2000,3,FALSE)</f>
        <v>#N/A</v>
      </c>
      <c r="D233" s="43" t="e">
        <f>VLOOKUP($A233,'Doanh thu'!$A$3:$Q$2000,9,FALSE)/1000000000</f>
        <v>#N/A</v>
      </c>
      <c r="E233" s="43" t="e">
        <f>VLOOKUP($A233,'Doanh thu'!$A$3:$Q$2000,10,FALSE)/1000000000</f>
        <v>#N/A</v>
      </c>
      <c r="F233" s="43" t="e">
        <f>VLOOKUP($A233,'Doanh thu'!$A$3:$Q$2000,11,FALSE)/1000000000</f>
        <v>#N/A</v>
      </c>
      <c r="G233" s="43" t="e">
        <f>VLOOKUP($A233,'Doanh thu'!$A$3:$Q$2000,12,FALSE)/1000000000</f>
        <v>#N/A</v>
      </c>
      <c r="H233" s="43" t="e">
        <f>VLOOKUP($A233,LNST!$A$3:$Q$1635,9,FALSE)/1000000000</f>
        <v>#N/A</v>
      </c>
      <c r="I233" s="43" t="e">
        <f>VLOOKUP($A233,LNST!$A$3:$Q$1635,10,FALSE)/1000000000</f>
        <v>#N/A</v>
      </c>
      <c r="J233" s="43" t="e">
        <f>VLOOKUP($A233,LNST!$A$3:$Q$1635,11,FALSE)/1000000000</f>
        <v>#N/A</v>
      </c>
      <c r="K233" s="43" t="e">
        <f>VLOOKUP($A233,LNST!$A$3:$Q$1635,12,FALSE)/1000000000</f>
        <v>#N/A</v>
      </c>
      <c r="L233" s="45" t="e">
        <f>VLOOKUP($A233,'Doanh thu'!$A$3:$Q$2000,14,FALSE)</f>
        <v>#N/A</v>
      </c>
      <c r="M233" s="45" t="e">
        <f>VLOOKUP($A233,'Doanh thu'!$A$3:$Q$2000,15,FALSE)</f>
        <v>#N/A</v>
      </c>
      <c r="N233" s="45" t="e">
        <f>VLOOKUP($A233,'Doanh thu'!$A$3:$Q$2000,16,FALSE)</f>
        <v>#N/A</v>
      </c>
      <c r="O233" s="45" t="e">
        <f>VLOOKUP($A233,'Doanh thu'!$A$3:$Q$2000,17,FALSE)</f>
        <v>#N/A</v>
      </c>
      <c r="P233" s="45" t="e">
        <f>VLOOKUP($A233,LNST!$A$3:$R$1635,14,FALSE)</f>
        <v>#N/A</v>
      </c>
      <c r="Q233" s="45" t="e">
        <f>VLOOKUP($A233,LNST!$A$3:$R$1635,15,FALSE)</f>
        <v>#N/A</v>
      </c>
      <c r="R233" s="45" t="e">
        <f>VLOOKUP($A233,LNST!$A$3:$R$1635,16,FALSE)</f>
        <v>#N/A</v>
      </c>
      <c r="S233" s="45" t="e">
        <f>VLOOKUP($A233,LNST!$A$3:$R$1635,17,FALSE)</f>
        <v>#N/A</v>
      </c>
      <c r="T233" s="45" t="e">
        <f>VLOOKUP($A233,LNG!$A$2:$H$1999,4,FALSE)/(D233*10^9)</f>
        <v>#N/A</v>
      </c>
      <c r="U233" s="45" t="e">
        <f>VLOOKUP($A233,LNG!$A$2:$H$1999,5,FALSE)/(E233*10^9)</f>
        <v>#N/A</v>
      </c>
      <c r="V233" s="45" t="e">
        <f>VLOOKUP($A233,LNG!$A$2:$H$1999,6,FALSE)/(F233*10^9)</f>
        <v>#N/A</v>
      </c>
      <c r="W233" s="45" t="e">
        <f>VLOOKUP($A233,LNG!$A$2:$H$1999,7,FALSE)/(G233*10^9)</f>
        <v>#N/A</v>
      </c>
      <c r="X233" s="45" t="e">
        <f>VLOOKUP($A233,'LNST năm'!$A$2:$I$2000,8,FALSE)</f>
        <v>#N/A</v>
      </c>
      <c r="Y233" s="45" t="e">
        <f>VLOOKUP($A233,'LNST năm'!$A$2:$I$2000,9,FALSE)</f>
        <v>#N/A</v>
      </c>
      <c r="Z233" s="46" t="e">
        <f>VLOOKUP($A233,LNG!$A$2:$H$1999,9,FALSE)</f>
        <v>#N/A</v>
      </c>
      <c r="AA233" s="162" t="e">
        <f>VLOOKUP($A233,'GIÁ CP'!$A$2:$D$2000,4,FALSE)/Z233</f>
        <v>#N/A</v>
      </c>
    </row>
    <row r="234" spans="1:27" hidden="1">
      <c r="A234" s="18" t="s">
        <v>1196</v>
      </c>
      <c r="B234" s="18" t="s">
        <v>2803</v>
      </c>
      <c r="C234" s="154" t="str">
        <f>VLOOKUP(A234,'GIÁ CP'!$K$2:$M$2000,3,FALSE)</f>
        <v xml:space="preserve">Kho bãi, hậu cần và bảo dưỡng </v>
      </c>
      <c r="D234" s="43">
        <f>VLOOKUP($A234,'Doanh thu'!$A$3:$Q$2000,9,FALSE)/1000000000</f>
        <v>0</v>
      </c>
      <c r="E234" s="43">
        <f>VLOOKUP($A234,'Doanh thu'!$A$3:$Q$2000,10,FALSE)/1000000000</f>
        <v>0</v>
      </c>
      <c r="F234" s="43">
        <f>VLOOKUP($A234,'Doanh thu'!$A$3:$Q$2000,11,FALSE)/1000000000</f>
        <v>0</v>
      </c>
      <c r="G234" s="43">
        <f>VLOOKUP($A234,'Doanh thu'!$A$3:$Q$2000,12,FALSE)/1000000000</f>
        <v>0</v>
      </c>
      <c r="H234" s="43">
        <f>VLOOKUP($A234,LNST!$A$3:$Q$1635,9,FALSE)/1000000000</f>
        <v>0</v>
      </c>
      <c r="I234" s="43">
        <f>VLOOKUP($A234,LNST!$A$3:$Q$1635,10,FALSE)/1000000000</f>
        <v>0</v>
      </c>
      <c r="J234" s="43">
        <f>VLOOKUP($A234,LNST!$A$3:$Q$1635,11,FALSE)/1000000000</f>
        <v>0</v>
      </c>
      <c r="K234" s="43">
        <f>VLOOKUP($A234,LNST!$A$3:$Q$1635,12,FALSE)/1000000000</f>
        <v>0</v>
      </c>
      <c r="L234" s="45" t="e">
        <f>VLOOKUP($A234,'Doanh thu'!$A$3:$Q$2000,14,FALSE)</f>
        <v>#DIV/0!</v>
      </c>
      <c r="M234" s="45" t="e">
        <f>VLOOKUP($A234,'Doanh thu'!$A$3:$Q$2000,15,FALSE)</f>
        <v>#DIV/0!</v>
      </c>
      <c r="N234" s="45" t="e">
        <f>VLOOKUP($A234,'Doanh thu'!$A$3:$Q$2000,16,FALSE)</f>
        <v>#DIV/0!</v>
      </c>
      <c r="O234" s="45" t="e">
        <f>VLOOKUP($A234,'Doanh thu'!$A$3:$Q$2000,17,FALSE)</f>
        <v>#DIV/0!</v>
      </c>
      <c r="P234" s="45" t="e">
        <f>VLOOKUP($A234,LNST!$A$3:$R$1635,14,FALSE)</f>
        <v>#DIV/0!</v>
      </c>
      <c r="Q234" s="45" t="e">
        <f>VLOOKUP($A234,LNST!$A$3:$R$1635,15,FALSE)</f>
        <v>#DIV/0!</v>
      </c>
      <c r="R234" s="45" t="e">
        <f>VLOOKUP($A234,LNST!$A$3:$R$1635,16,FALSE)</f>
        <v>#DIV/0!</v>
      </c>
      <c r="S234" s="45" t="e">
        <f>VLOOKUP($A234,LNST!$A$3:$R$1635,17,FALSE)</f>
        <v>#DIV/0!</v>
      </c>
      <c r="T234" s="45" t="e">
        <f>VLOOKUP($A234,LNG!$A$2:$H$1999,4,FALSE)/(D234*10^9)</f>
        <v>#DIV/0!</v>
      </c>
      <c r="U234" s="45" t="e">
        <f>VLOOKUP($A234,LNG!$A$2:$H$1999,5,FALSE)/(E234*10^9)</f>
        <v>#DIV/0!</v>
      </c>
      <c r="V234" s="45" t="e">
        <f>VLOOKUP($A234,LNG!$A$2:$H$1999,6,FALSE)/(F234*10^9)</f>
        <v>#DIV/0!</v>
      </c>
      <c r="W234" s="45" t="e">
        <f>VLOOKUP($A234,LNG!$A$2:$H$1999,7,FALSE)/(G234*10^9)</f>
        <v>#DIV/0!</v>
      </c>
      <c r="X234" s="45">
        <f>VLOOKUP($A234,'LNST năm'!$A$2:$I$2000,8,FALSE)</f>
        <v>-1</v>
      </c>
      <c r="Y234" s="45">
        <f>VLOOKUP($A234,'LNST năm'!$A$2:$I$2000,9,FALSE)</f>
        <v>-1</v>
      </c>
      <c r="Z234" s="46" t="e">
        <f>VLOOKUP($A234,LNG!$A$2:$H$1999,9,FALSE)</f>
        <v>#REF!</v>
      </c>
      <c r="AA234" s="162" t="e">
        <f>VLOOKUP($A234,'GIÁ CP'!$A$2:$D$2000,4,FALSE)/Z234</f>
        <v>#REF!</v>
      </c>
    </row>
    <row r="235" spans="1:27" hidden="1">
      <c r="A235" s="18" t="s">
        <v>1197</v>
      </c>
      <c r="B235" s="18" t="s">
        <v>2804</v>
      </c>
      <c r="C235" s="154" t="str">
        <f>VLOOKUP(A235,'GIÁ CP'!$K$2:$M$2000,3,FALSE)</f>
        <v xml:space="preserve">Đường sắt </v>
      </c>
      <c r="D235" s="43" t="e">
        <f>VLOOKUP($A235,'Doanh thu'!$A$3:$Q$2000,9,FALSE)/1000000000</f>
        <v>#N/A</v>
      </c>
      <c r="E235" s="43" t="e">
        <f>VLOOKUP($A235,'Doanh thu'!$A$3:$Q$2000,10,FALSE)/1000000000</f>
        <v>#N/A</v>
      </c>
      <c r="F235" s="43" t="e">
        <f>VLOOKUP($A235,'Doanh thu'!$A$3:$Q$2000,11,FALSE)/1000000000</f>
        <v>#N/A</v>
      </c>
      <c r="G235" s="43" t="e">
        <f>VLOOKUP($A235,'Doanh thu'!$A$3:$Q$2000,12,FALSE)/1000000000</f>
        <v>#N/A</v>
      </c>
      <c r="H235" s="43" t="e">
        <f>VLOOKUP($A235,LNST!$A$3:$Q$1635,9,FALSE)/1000000000</f>
        <v>#N/A</v>
      </c>
      <c r="I235" s="43" t="e">
        <f>VLOOKUP($A235,LNST!$A$3:$Q$1635,10,FALSE)/1000000000</f>
        <v>#N/A</v>
      </c>
      <c r="J235" s="43" t="e">
        <f>VLOOKUP($A235,LNST!$A$3:$Q$1635,11,FALSE)/1000000000</f>
        <v>#N/A</v>
      </c>
      <c r="K235" s="43" t="e">
        <f>VLOOKUP($A235,LNST!$A$3:$Q$1635,12,FALSE)/1000000000</f>
        <v>#N/A</v>
      </c>
      <c r="L235" s="45" t="e">
        <f>VLOOKUP($A235,'Doanh thu'!$A$3:$Q$2000,14,FALSE)</f>
        <v>#N/A</v>
      </c>
      <c r="M235" s="45" t="e">
        <f>VLOOKUP($A235,'Doanh thu'!$A$3:$Q$2000,15,FALSE)</f>
        <v>#N/A</v>
      </c>
      <c r="N235" s="45" t="e">
        <f>VLOOKUP($A235,'Doanh thu'!$A$3:$Q$2000,16,FALSE)</f>
        <v>#N/A</v>
      </c>
      <c r="O235" s="45" t="e">
        <f>VLOOKUP($A235,'Doanh thu'!$A$3:$Q$2000,17,FALSE)</f>
        <v>#N/A</v>
      </c>
      <c r="P235" s="45" t="e">
        <f>VLOOKUP($A235,LNST!$A$3:$R$1635,14,FALSE)</f>
        <v>#N/A</v>
      </c>
      <c r="Q235" s="45" t="e">
        <f>VLOOKUP($A235,LNST!$A$3:$R$1635,15,FALSE)</f>
        <v>#N/A</v>
      </c>
      <c r="R235" s="45" t="e">
        <f>VLOOKUP($A235,LNST!$A$3:$R$1635,16,FALSE)</f>
        <v>#N/A</v>
      </c>
      <c r="S235" s="45" t="e">
        <f>VLOOKUP($A235,LNST!$A$3:$R$1635,17,FALSE)</f>
        <v>#N/A</v>
      </c>
      <c r="T235" s="45" t="e">
        <f>VLOOKUP($A235,LNG!$A$2:$H$1999,4,FALSE)/(D235*10^9)</f>
        <v>#N/A</v>
      </c>
      <c r="U235" s="45" t="e">
        <f>VLOOKUP($A235,LNG!$A$2:$H$1999,5,FALSE)/(E235*10^9)</f>
        <v>#N/A</v>
      </c>
      <c r="V235" s="45" t="e">
        <f>VLOOKUP($A235,LNG!$A$2:$H$1999,6,FALSE)/(F235*10^9)</f>
        <v>#N/A</v>
      </c>
      <c r="W235" s="45" t="e">
        <f>VLOOKUP($A235,LNG!$A$2:$H$1999,7,FALSE)/(G235*10^9)</f>
        <v>#N/A</v>
      </c>
      <c r="X235" s="45" t="e">
        <f>VLOOKUP($A235,'LNST năm'!$A$2:$I$2000,8,FALSE)</f>
        <v>#N/A</v>
      </c>
      <c r="Y235" s="45" t="e">
        <f>VLOOKUP($A235,'LNST năm'!$A$2:$I$2000,9,FALSE)</f>
        <v>#N/A</v>
      </c>
      <c r="Z235" s="46" t="e">
        <f>VLOOKUP($A235,LNG!$A$2:$H$1999,9,FALSE)</f>
        <v>#N/A</v>
      </c>
      <c r="AA235" s="162" t="e">
        <f>VLOOKUP($A235,'GIÁ CP'!$A$2:$D$2000,4,FALSE)/Z235</f>
        <v>#N/A</v>
      </c>
    </row>
    <row r="236" spans="1:27" hidden="1">
      <c r="A236" s="18" t="s">
        <v>1200</v>
      </c>
      <c r="B236" s="18" t="s">
        <v>2807</v>
      </c>
      <c r="C236" s="154" t="str">
        <f>VLOOKUP(A236,'GIÁ CP'!$K$2:$M$2000,3,FALSE)</f>
        <v xml:space="preserve">Bất động sản </v>
      </c>
      <c r="D236" s="43" t="e">
        <f>VLOOKUP($A236,'Doanh thu'!$A$3:$Q$2000,9,FALSE)/1000000000</f>
        <v>#N/A</v>
      </c>
      <c r="E236" s="43" t="e">
        <f>VLOOKUP($A236,'Doanh thu'!$A$3:$Q$2000,10,FALSE)/1000000000</f>
        <v>#N/A</v>
      </c>
      <c r="F236" s="43" t="e">
        <f>VLOOKUP($A236,'Doanh thu'!$A$3:$Q$2000,11,FALSE)/1000000000</f>
        <v>#N/A</v>
      </c>
      <c r="G236" s="43" t="e">
        <f>VLOOKUP($A236,'Doanh thu'!$A$3:$Q$2000,12,FALSE)/1000000000</f>
        <v>#N/A</v>
      </c>
      <c r="H236" s="43" t="e">
        <f>VLOOKUP($A236,LNST!$A$3:$Q$1635,9,FALSE)/1000000000</f>
        <v>#N/A</v>
      </c>
      <c r="I236" s="43" t="e">
        <f>VLOOKUP($A236,LNST!$A$3:$Q$1635,10,FALSE)/1000000000</f>
        <v>#N/A</v>
      </c>
      <c r="J236" s="43" t="e">
        <f>VLOOKUP($A236,LNST!$A$3:$Q$1635,11,FALSE)/1000000000</f>
        <v>#N/A</v>
      </c>
      <c r="K236" s="43" t="e">
        <f>VLOOKUP($A236,LNST!$A$3:$Q$1635,12,FALSE)/1000000000</f>
        <v>#N/A</v>
      </c>
      <c r="L236" s="45" t="e">
        <f>VLOOKUP($A236,'Doanh thu'!$A$3:$Q$2000,14,FALSE)</f>
        <v>#N/A</v>
      </c>
      <c r="M236" s="45" t="e">
        <f>VLOOKUP($A236,'Doanh thu'!$A$3:$Q$2000,15,FALSE)</f>
        <v>#N/A</v>
      </c>
      <c r="N236" s="45" t="e">
        <f>VLOOKUP($A236,'Doanh thu'!$A$3:$Q$2000,16,FALSE)</f>
        <v>#N/A</v>
      </c>
      <c r="O236" s="45" t="e">
        <f>VLOOKUP($A236,'Doanh thu'!$A$3:$Q$2000,17,FALSE)</f>
        <v>#N/A</v>
      </c>
      <c r="P236" s="45" t="e">
        <f>VLOOKUP($A236,LNST!$A$3:$R$1635,14,FALSE)</f>
        <v>#N/A</v>
      </c>
      <c r="Q236" s="45" t="e">
        <f>VLOOKUP($A236,LNST!$A$3:$R$1635,15,FALSE)</f>
        <v>#N/A</v>
      </c>
      <c r="R236" s="45" t="e">
        <f>VLOOKUP($A236,LNST!$A$3:$R$1635,16,FALSE)</f>
        <v>#N/A</v>
      </c>
      <c r="S236" s="45" t="e">
        <f>VLOOKUP($A236,LNST!$A$3:$R$1635,17,FALSE)</f>
        <v>#N/A</v>
      </c>
      <c r="T236" s="45" t="e">
        <f>VLOOKUP($A236,LNG!$A$2:$H$1999,4,FALSE)/(D236*10^9)</f>
        <v>#N/A</v>
      </c>
      <c r="U236" s="45" t="e">
        <f>VLOOKUP($A236,LNG!$A$2:$H$1999,5,FALSE)/(E236*10^9)</f>
        <v>#N/A</v>
      </c>
      <c r="V236" s="45" t="e">
        <f>VLOOKUP($A236,LNG!$A$2:$H$1999,6,FALSE)/(F236*10^9)</f>
        <v>#N/A</v>
      </c>
      <c r="W236" s="45" t="e">
        <f>VLOOKUP($A236,LNG!$A$2:$H$1999,7,FALSE)/(G236*10^9)</f>
        <v>#N/A</v>
      </c>
      <c r="X236" s="45" t="e">
        <f>VLOOKUP($A236,'LNST năm'!$A$2:$I$2000,8,FALSE)</f>
        <v>#N/A</v>
      </c>
      <c r="Y236" s="45" t="e">
        <f>VLOOKUP($A236,'LNST năm'!$A$2:$I$2000,9,FALSE)</f>
        <v>#N/A</v>
      </c>
      <c r="Z236" s="46" t="e">
        <f>VLOOKUP($A236,LNG!$A$2:$H$1999,9,FALSE)</f>
        <v>#N/A</v>
      </c>
      <c r="AA236" s="162" t="e">
        <f>VLOOKUP($A236,'GIÁ CP'!$A$2:$D$2000,4,FALSE)/Z236</f>
        <v>#N/A</v>
      </c>
    </row>
    <row r="237" spans="1:27" hidden="1">
      <c r="A237" s="18" t="s">
        <v>1202</v>
      </c>
      <c r="B237" s="18" t="s">
        <v>2811</v>
      </c>
      <c r="C237" s="154" t="str">
        <f>VLOOKUP(A237,'GIÁ CP'!$K$2:$M$2000,3,FALSE)</f>
        <v xml:space="preserve">Containers &amp; Đóng gói </v>
      </c>
      <c r="D237" s="43" t="e">
        <f>VLOOKUP($A237,'Doanh thu'!$A$3:$Q$2000,9,FALSE)/1000000000</f>
        <v>#N/A</v>
      </c>
      <c r="E237" s="43" t="e">
        <f>VLOOKUP($A237,'Doanh thu'!$A$3:$Q$2000,10,FALSE)/1000000000</f>
        <v>#N/A</v>
      </c>
      <c r="F237" s="43" t="e">
        <f>VLOOKUP($A237,'Doanh thu'!$A$3:$Q$2000,11,FALSE)/1000000000</f>
        <v>#N/A</v>
      </c>
      <c r="G237" s="43" t="e">
        <f>VLOOKUP($A237,'Doanh thu'!$A$3:$Q$2000,12,FALSE)/1000000000</f>
        <v>#N/A</v>
      </c>
      <c r="H237" s="43" t="e">
        <f>VLOOKUP($A237,LNST!$A$3:$Q$1635,9,FALSE)/1000000000</f>
        <v>#N/A</v>
      </c>
      <c r="I237" s="43" t="e">
        <f>VLOOKUP($A237,LNST!$A$3:$Q$1635,10,FALSE)/1000000000</f>
        <v>#N/A</v>
      </c>
      <c r="J237" s="43" t="e">
        <f>VLOOKUP($A237,LNST!$A$3:$Q$1635,11,FALSE)/1000000000</f>
        <v>#N/A</v>
      </c>
      <c r="K237" s="43" t="e">
        <f>VLOOKUP($A237,LNST!$A$3:$Q$1635,12,FALSE)/1000000000</f>
        <v>#N/A</v>
      </c>
      <c r="L237" s="45" t="e">
        <f>VLOOKUP($A237,'Doanh thu'!$A$3:$Q$2000,14,FALSE)</f>
        <v>#N/A</v>
      </c>
      <c r="M237" s="45" t="e">
        <f>VLOOKUP($A237,'Doanh thu'!$A$3:$Q$2000,15,FALSE)</f>
        <v>#N/A</v>
      </c>
      <c r="N237" s="45" t="e">
        <f>VLOOKUP($A237,'Doanh thu'!$A$3:$Q$2000,16,FALSE)</f>
        <v>#N/A</v>
      </c>
      <c r="O237" s="45" t="e">
        <f>VLOOKUP($A237,'Doanh thu'!$A$3:$Q$2000,17,FALSE)</f>
        <v>#N/A</v>
      </c>
      <c r="P237" s="45" t="e">
        <f>VLOOKUP($A237,LNST!$A$3:$R$1635,14,FALSE)</f>
        <v>#N/A</v>
      </c>
      <c r="Q237" s="45" t="e">
        <f>VLOOKUP($A237,LNST!$A$3:$R$1635,15,FALSE)</f>
        <v>#N/A</v>
      </c>
      <c r="R237" s="45" t="e">
        <f>VLOOKUP($A237,LNST!$A$3:$R$1635,16,FALSE)</f>
        <v>#N/A</v>
      </c>
      <c r="S237" s="45" t="e">
        <f>VLOOKUP($A237,LNST!$A$3:$R$1635,17,FALSE)</f>
        <v>#N/A</v>
      </c>
      <c r="T237" s="45" t="e">
        <f>VLOOKUP($A237,LNG!$A$2:$H$1999,4,FALSE)/(D237*10^9)</f>
        <v>#N/A</v>
      </c>
      <c r="U237" s="45" t="e">
        <f>VLOOKUP($A237,LNG!$A$2:$H$1999,5,FALSE)/(E237*10^9)</f>
        <v>#N/A</v>
      </c>
      <c r="V237" s="45" t="e">
        <f>VLOOKUP($A237,LNG!$A$2:$H$1999,6,FALSE)/(F237*10^9)</f>
        <v>#N/A</v>
      </c>
      <c r="W237" s="45" t="e">
        <f>VLOOKUP($A237,LNG!$A$2:$H$1999,7,FALSE)/(G237*10^9)</f>
        <v>#N/A</v>
      </c>
      <c r="X237" s="45" t="e">
        <f>VLOOKUP($A237,'LNST năm'!$A$2:$I$2000,8,FALSE)</f>
        <v>#N/A</v>
      </c>
      <c r="Y237" s="45" t="e">
        <f>VLOOKUP($A237,'LNST năm'!$A$2:$I$2000,9,FALSE)</f>
        <v>#N/A</v>
      </c>
      <c r="Z237" s="46" t="e">
        <f>VLOOKUP($A237,LNG!$A$2:$H$1999,9,FALSE)</f>
        <v>#N/A</v>
      </c>
      <c r="AA237" s="162" t="e">
        <f>VLOOKUP($A237,'GIÁ CP'!$A$2:$D$2000,4,FALSE)/Z237</f>
        <v>#N/A</v>
      </c>
    </row>
    <row r="238" spans="1:27" hidden="1">
      <c r="A238" s="18" t="s">
        <v>1203</v>
      </c>
      <c r="B238" s="18" t="s">
        <v>2812</v>
      </c>
      <c r="C238" s="154" t="str">
        <f>VLOOKUP(A238,'GIÁ CP'!$K$2:$M$2000,3,FALSE)</f>
        <v xml:space="preserve">Thép và sản phẩm thép </v>
      </c>
      <c r="D238" s="43">
        <f>VLOOKUP($A238,'Doanh thu'!$A$3:$Q$2000,9,FALSE)/1000000000</f>
        <v>0</v>
      </c>
      <c r="E238" s="43">
        <f>VLOOKUP($A238,'Doanh thu'!$A$3:$Q$2000,10,FALSE)/1000000000</f>
        <v>0</v>
      </c>
      <c r="F238" s="43">
        <f>VLOOKUP($A238,'Doanh thu'!$A$3:$Q$2000,11,FALSE)/1000000000</f>
        <v>0</v>
      </c>
      <c r="G238" s="43">
        <f>VLOOKUP($A238,'Doanh thu'!$A$3:$Q$2000,12,FALSE)/1000000000</f>
        <v>0</v>
      </c>
      <c r="H238" s="43">
        <f>VLOOKUP($A238,LNST!$A$3:$Q$1635,9,FALSE)/1000000000</f>
        <v>0</v>
      </c>
      <c r="I238" s="43">
        <f>VLOOKUP($A238,LNST!$A$3:$Q$1635,10,FALSE)/1000000000</f>
        <v>0</v>
      </c>
      <c r="J238" s="43">
        <f>VLOOKUP($A238,LNST!$A$3:$Q$1635,11,FALSE)/1000000000</f>
        <v>0</v>
      </c>
      <c r="K238" s="43">
        <f>VLOOKUP($A238,LNST!$A$3:$Q$1635,12,FALSE)/1000000000</f>
        <v>0</v>
      </c>
      <c r="L238" s="45" t="e">
        <f>VLOOKUP($A238,'Doanh thu'!$A$3:$Q$2000,14,FALSE)</f>
        <v>#DIV/0!</v>
      </c>
      <c r="M238" s="45" t="e">
        <f>VLOOKUP($A238,'Doanh thu'!$A$3:$Q$2000,15,FALSE)</f>
        <v>#DIV/0!</v>
      </c>
      <c r="N238" s="45" t="e">
        <f>VLOOKUP($A238,'Doanh thu'!$A$3:$Q$2000,16,FALSE)</f>
        <v>#DIV/0!</v>
      </c>
      <c r="O238" s="45" t="e">
        <f>VLOOKUP($A238,'Doanh thu'!$A$3:$Q$2000,17,FALSE)</f>
        <v>#DIV/0!</v>
      </c>
      <c r="P238" s="45" t="e">
        <f>VLOOKUP($A238,LNST!$A$3:$R$1635,14,FALSE)</f>
        <v>#DIV/0!</v>
      </c>
      <c r="Q238" s="45" t="e">
        <f>VLOOKUP($A238,LNST!$A$3:$R$1635,15,FALSE)</f>
        <v>#DIV/0!</v>
      </c>
      <c r="R238" s="45" t="e">
        <f>VLOOKUP($A238,LNST!$A$3:$R$1635,16,FALSE)</f>
        <v>#DIV/0!</v>
      </c>
      <c r="S238" s="45" t="e">
        <f>VLOOKUP($A238,LNST!$A$3:$R$1635,17,FALSE)</f>
        <v>#DIV/0!</v>
      </c>
      <c r="T238" s="45" t="e">
        <f>VLOOKUP($A238,LNG!$A$2:$H$1999,4,FALSE)/(D238*10^9)</f>
        <v>#DIV/0!</v>
      </c>
      <c r="U238" s="45" t="e">
        <f>VLOOKUP($A238,LNG!$A$2:$H$1999,5,FALSE)/(E238*10^9)</f>
        <v>#DIV/0!</v>
      </c>
      <c r="V238" s="45" t="e">
        <f>VLOOKUP($A238,LNG!$A$2:$H$1999,6,FALSE)/(F238*10^9)</f>
        <v>#DIV/0!</v>
      </c>
      <c r="W238" s="45" t="e">
        <f>VLOOKUP($A238,LNG!$A$2:$H$1999,7,FALSE)/(G238*10^9)</f>
        <v>#DIV/0!</v>
      </c>
      <c r="X238" s="45" t="e">
        <f>VLOOKUP($A238,'LNST năm'!$A$2:$I$2000,8,FALSE)</f>
        <v>#DIV/0!</v>
      </c>
      <c r="Y238" s="45" t="e">
        <f>VLOOKUP($A238,'LNST năm'!$A$2:$I$2000,9,FALSE)</f>
        <v>#DIV/0!</v>
      </c>
      <c r="Z238" s="46" t="e">
        <f>VLOOKUP($A238,LNG!$A$2:$H$1999,9,FALSE)</f>
        <v>#REF!</v>
      </c>
      <c r="AA238" s="162" t="e">
        <f>VLOOKUP($A238,'GIÁ CP'!$A$2:$D$2000,4,FALSE)/Z238</f>
        <v>#REF!</v>
      </c>
    </row>
    <row r="239" spans="1:27" hidden="1">
      <c r="A239" s="18" t="s">
        <v>1206</v>
      </c>
      <c r="B239" s="18" t="s">
        <v>2816</v>
      </c>
      <c r="C239" s="154" t="str">
        <f>VLOOKUP(A239,'GIÁ CP'!$K$2:$M$2000,3,FALSE)</f>
        <v xml:space="preserve">Đường sắt </v>
      </c>
      <c r="D239" s="43" t="e">
        <f>VLOOKUP($A239,'Doanh thu'!$A$3:$Q$2000,9,FALSE)/1000000000</f>
        <v>#N/A</v>
      </c>
      <c r="E239" s="43" t="e">
        <f>VLOOKUP($A239,'Doanh thu'!$A$3:$Q$2000,10,FALSE)/1000000000</f>
        <v>#N/A</v>
      </c>
      <c r="F239" s="43" t="e">
        <f>VLOOKUP($A239,'Doanh thu'!$A$3:$Q$2000,11,FALSE)/1000000000</f>
        <v>#N/A</v>
      </c>
      <c r="G239" s="43" t="e">
        <f>VLOOKUP($A239,'Doanh thu'!$A$3:$Q$2000,12,FALSE)/1000000000</f>
        <v>#N/A</v>
      </c>
      <c r="H239" s="43" t="e">
        <f>VLOOKUP($A239,LNST!$A$3:$Q$1635,9,FALSE)/1000000000</f>
        <v>#N/A</v>
      </c>
      <c r="I239" s="43" t="e">
        <f>VLOOKUP($A239,LNST!$A$3:$Q$1635,10,FALSE)/1000000000</f>
        <v>#N/A</v>
      </c>
      <c r="J239" s="43" t="e">
        <f>VLOOKUP($A239,LNST!$A$3:$Q$1635,11,FALSE)/1000000000</f>
        <v>#N/A</v>
      </c>
      <c r="K239" s="43" t="e">
        <f>VLOOKUP($A239,LNST!$A$3:$Q$1635,12,FALSE)/1000000000</f>
        <v>#N/A</v>
      </c>
      <c r="L239" s="45" t="e">
        <f>VLOOKUP($A239,'Doanh thu'!$A$3:$Q$2000,14,FALSE)</f>
        <v>#N/A</v>
      </c>
      <c r="M239" s="45" t="e">
        <f>VLOOKUP($A239,'Doanh thu'!$A$3:$Q$2000,15,FALSE)</f>
        <v>#N/A</v>
      </c>
      <c r="N239" s="45" t="e">
        <f>VLOOKUP($A239,'Doanh thu'!$A$3:$Q$2000,16,FALSE)</f>
        <v>#N/A</v>
      </c>
      <c r="O239" s="45" t="e">
        <f>VLOOKUP($A239,'Doanh thu'!$A$3:$Q$2000,17,FALSE)</f>
        <v>#N/A</v>
      </c>
      <c r="P239" s="45" t="e">
        <f>VLOOKUP($A239,LNST!$A$3:$R$1635,14,FALSE)</f>
        <v>#N/A</v>
      </c>
      <c r="Q239" s="45" t="e">
        <f>VLOOKUP($A239,LNST!$A$3:$R$1635,15,FALSE)</f>
        <v>#N/A</v>
      </c>
      <c r="R239" s="45" t="e">
        <f>VLOOKUP($A239,LNST!$A$3:$R$1635,16,FALSE)</f>
        <v>#N/A</v>
      </c>
      <c r="S239" s="45" t="e">
        <f>VLOOKUP($A239,LNST!$A$3:$R$1635,17,FALSE)</f>
        <v>#N/A</v>
      </c>
      <c r="T239" s="45" t="e">
        <f>VLOOKUP($A239,LNG!$A$2:$H$1999,4,FALSE)/(D239*10^9)</f>
        <v>#N/A</v>
      </c>
      <c r="U239" s="45" t="e">
        <f>VLOOKUP($A239,LNG!$A$2:$H$1999,5,FALSE)/(E239*10^9)</f>
        <v>#N/A</v>
      </c>
      <c r="V239" s="45" t="e">
        <f>VLOOKUP($A239,LNG!$A$2:$H$1999,6,FALSE)/(F239*10^9)</f>
        <v>#N/A</v>
      </c>
      <c r="W239" s="45" t="e">
        <f>VLOOKUP($A239,LNG!$A$2:$H$1999,7,FALSE)/(G239*10^9)</f>
        <v>#N/A</v>
      </c>
      <c r="X239" s="45" t="e">
        <f>VLOOKUP($A239,'LNST năm'!$A$2:$I$2000,8,FALSE)</f>
        <v>#N/A</v>
      </c>
      <c r="Y239" s="45" t="e">
        <f>VLOOKUP($A239,'LNST năm'!$A$2:$I$2000,9,FALSE)</f>
        <v>#N/A</v>
      </c>
      <c r="Z239" s="46" t="e">
        <f>VLOOKUP($A239,LNG!$A$2:$H$1999,9,FALSE)</f>
        <v>#N/A</v>
      </c>
      <c r="AA239" s="162" t="e">
        <f>VLOOKUP($A239,'GIÁ CP'!$A$2:$D$2000,4,FALSE)/Z239</f>
        <v>#N/A</v>
      </c>
    </row>
    <row r="240" spans="1:27" hidden="1">
      <c r="A240" s="18" t="s">
        <v>1207</v>
      </c>
      <c r="B240" s="18" t="s">
        <v>2817</v>
      </c>
      <c r="C240" s="154" t="str">
        <f>VLOOKUP(A240,'GIÁ CP'!$K$2:$M$2000,3,FALSE)</f>
        <v xml:space="preserve">Hàng điện &amp; điện tử </v>
      </c>
      <c r="D240" s="43">
        <f>VLOOKUP($A240,'Doanh thu'!$A$3:$Q$2000,9,FALSE)/1000000000</f>
        <v>0</v>
      </c>
      <c r="E240" s="43">
        <f>VLOOKUP($A240,'Doanh thu'!$A$3:$Q$2000,10,FALSE)/1000000000</f>
        <v>0</v>
      </c>
      <c r="F240" s="43">
        <f>VLOOKUP($A240,'Doanh thu'!$A$3:$Q$2000,11,FALSE)/1000000000</f>
        <v>0</v>
      </c>
      <c r="G240" s="43">
        <f>VLOOKUP($A240,'Doanh thu'!$A$3:$Q$2000,12,FALSE)/1000000000</f>
        <v>0</v>
      </c>
      <c r="H240" s="43">
        <f>VLOOKUP($A240,LNST!$A$3:$Q$1635,9,FALSE)/1000000000</f>
        <v>0</v>
      </c>
      <c r="I240" s="43">
        <f>VLOOKUP($A240,LNST!$A$3:$Q$1635,10,FALSE)/1000000000</f>
        <v>0</v>
      </c>
      <c r="J240" s="43">
        <f>VLOOKUP($A240,LNST!$A$3:$Q$1635,11,FALSE)/1000000000</f>
        <v>0</v>
      </c>
      <c r="K240" s="43">
        <f>VLOOKUP($A240,LNST!$A$3:$Q$1635,12,FALSE)/1000000000</f>
        <v>0</v>
      </c>
      <c r="L240" s="45" t="e">
        <f>VLOOKUP($A240,'Doanh thu'!$A$3:$Q$2000,14,FALSE)</f>
        <v>#DIV/0!</v>
      </c>
      <c r="M240" s="45" t="e">
        <f>VLOOKUP($A240,'Doanh thu'!$A$3:$Q$2000,15,FALSE)</f>
        <v>#DIV/0!</v>
      </c>
      <c r="N240" s="45" t="e">
        <f>VLOOKUP($A240,'Doanh thu'!$A$3:$Q$2000,16,FALSE)</f>
        <v>#DIV/0!</v>
      </c>
      <c r="O240" s="45" t="e">
        <f>VLOOKUP($A240,'Doanh thu'!$A$3:$Q$2000,17,FALSE)</f>
        <v>#DIV/0!</v>
      </c>
      <c r="P240" s="45" t="e">
        <f>VLOOKUP($A240,LNST!$A$3:$R$1635,14,FALSE)</f>
        <v>#DIV/0!</v>
      </c>
      <c r="Q240" s="45" t="e">
        <f>VLOOKUP($A240,LNST!$A$3:$R$1635,15,FALSE)</f>
        <v>#DIV/0!</v>
      </c>
      <c r="R240" s="45" t="e">
        <f>VLOOKUP($A240,LNST!$A$3:$R$1635,16,FALSE)</f>
        <v>#DIV/0!</v>
      </c>
      <c r="S240" s="45" t="e">
        <f>VLOOKUP($A240,LNST!$A$3:$R$1635,17,FALSE)</f>
        <v>#DIV/0!</v>
      </c>
      <c r="T240" s="45" t="e">
        <f>VLOOKUP($A240,LNG!$A$2:$H$1999,4,FALSE)/(D240*10^9)</f>
        <v>#DIV/0!</v>
      </c>
      <c r="U240" s="45" t="e">
        <f>VLOOKUP($A240,LNG!$A$2:$H$1999,5,FALSE)/(E240*10^9)</f>
        <v>#DIV/0!</v>
      </c>
      <c r="V240" s="45" t="e">
        <f>VLOOKUP($A240,LNG!$A$2:$H$1999,6,FALSE)/(F240*10^9)</f>
        <v>#DIV/0!</v>
      </c>
      <c r="W240" s="45" t="e">
        <f>VLOOKUP($A240,LNG!$A$2:$H$1999,7,FALSE)/(G240*10^9)</f>
        <v>#DIV/0!</v>
      </c>
      <c r="X240" s="45">
        <f>VLOOKUP($A240,'LNST năm'!$A$2:$I$2000,8,FALSE)</f>
        <v>-1</v>
      </c>
      <c r="Y240" s="45">
        <f>VLOOKUP($A240,'LNST năm'!$A$2:$I$2000,9,FALSE)</f>
        <v>-1</v>
      </c>
      <c r="Z240" s="46" t="e">
        <f>VLOOKUP($A240,LNG!$A$2:$H$1999,9,FALSE)</f>
        <v>#REF!</v>
      </c>
      <c r="AA240" s="162" t="e">
        <f>VLOOKUP($A240,'GIÁ CP'!$A$2:$D$2000,4,FALSE)/Z240</f>
        <v>#REF!</v>
      </c>
    </row>
    <row r="241" spans="1:27" hidden="1">
      <c r="A241" s="18" t="s">
        <v>849</v>
      </c>
      <c r="B241" s="18" t="s">
        <v>2820</v>
      </c>
      <c r="C241" s="154" t="str">
        <f>VLOOKUP(A241,'GIÁ CP'!$K$2:$M$2000,3,FALSE)</f>
        <v xml:space="preserve">Xây dựng </v>
      </c>
      <c r="D241" s="43">
        <f>VLOOKUP($A241,'Doanh thu'!$A$3:$Q$2000,9,FALSE)/1000000000</f>
        <v>0</v>
      </c>
      <c r="E241" s="43">
        <f>VLOOKUP($A241,'Doanh thu'!$A$3:$Q$2000,10,FALSE)/1000000000</f>
        <v>0</v>
      </c>
      <c r="F241" s="43">
        <f>VLOOKUP($A241,'Doanh thu'!$A$3:$Q$2000,11,FALSE)/1000000000</f>
        <v>0</v>
      </c>
      <c r="G241" s="43">
        <f>VLOOKUP($A241,'Doanh thu'!$A$3:$Q$2000,12,FALSE)/1000000000</f>
        <v>0</v>
      </c>
      <c r="H241" s="43">
        <f>VLOOKUP($A241,LNST!$A$3:$Q$1635,9,FALSE)/1000000000</f>
        <v>0</v>
      </c>
      <c r="I241" s="43">
        <f>VLOOKUP($A241,LNST!$A$3:$Q$1635,10,FALSE)/1000000000</f>
        <v>0</v>
      </c>
      <c r="J241" s="43">
        <f>VLOOKUP($A241,LNST!$A$3:$Q$1635,11,FALSE)/1000000000</f>
        <v>0</v>
      </c>
      <c r="K241" s="43">
        <f>VLOOKUP($A241,LNST!$A$3:$Q$1635,12,FALSE)/1000000000</f>
        <v>0</v>
      </c>
      <c r="L241" s="45" t="e">
        <f>VLOOKUP($A241,'Doanh thu'!$A$3:$Q$2000,14,FALSE)</f>
        <v>#DIV/0!</v>
      </c>
      <c r="M241" s="45" t="e">
        <f>VLOOKUP($A241,'Doanh thu'!$A$3:$Q$2000,15,FALSE)</f>
        <v>#DIV/0!</v>
      </c>
      <c r="N241" s="45" t="e">
        <f>VLOOKUP($A241,'Doanh thu'!$A$3:$Q$2000,16,FALSE)</f>
        <v>#DIV/0!</v>
      </c>
      <c r="O241" s="45" t="e">
        <f>VLOOKUP($A241,'Doanh thu'!$A$3:$Q$2000,17,FALSE)</f>
        <v>#DIV/0!</v>
      </c>
      <c r="P241" s="45" t="e">
        <f>VLOOKUP($A241,LNST!$A$3:$R$1635,14,FALSE)</f>
        <v>#DIV/0!</v>
      </c>
      <c r="Q241" s="45" t="e">
        <f>VLOOKUP($A241,LNST!$A$3:$R$1635,15,FALSE)</f>
        <v>#DIV/0!</v>
      </c>
      <c r="R241" s="45" t="e">
        <f>VLOOKUP($A241,LNST!$A$3:$R$1635,16,FALSE)</f>
        <v>#DIV/0!</v>
      </c>
      <c r="S241" s="45" t="e">
        <f>VLOOKUP($A241,LNST!$A$3:$R$1635,17,FALSE)</f>
        <v>#DIV/0!</v>
      </c>
      <c r="T241" s="45" t="e">
        <f>VLOOKUP($A241,LNG!$A$2:$H$1999,4,FALSE)/(D241*10^9)</f>
        <v>#DIV/0!</v>
      </c>
      <c r="U241" s="45" t="e">
        <f>VLOOKUP($A241,LNG!$A$2:$H$1999,5,FALSE)/(E241*10^9)</f>
        <v>#DIV/0!</v>
      </c>
      <c r="V241" s="45" t="e">
        <f>VLOOKUP($A241,LNG!$A$2:$H$1999,6,FALSE)/(F241*10^9)</f>
        <v>#DIV/0!</v>
      </c>
      <c r="W241" s="45" t="e">
        <f>VLOOKUP($A241,LNG!$A$2:$H$1999,7,FALSE)/(G241*10^9)</f>
        <v>#DIV/0!</v>
      </c>
      <c r="X241" s="45">
        <f>VLOOKUP($A241,'LNST năm'!$A$2:$I$2000,8,FALSE)</f>
        <v>-1</v>
      </c>
      <c r="Y241" s="45">
        <f>VLOOKUP($A241,'LNST năm'!$A$2:$I$2000,9,FALSE)</f>
        <v>-1</v>
      </c>
      <c r="Z241" s="46" t="e">
        <f>VLOOKUP($A241,LNG!$A$2:$H$1999,9,FALSE)</f>
        <v>#REF!</v>
      </c>
      <c r="AA241" s="162" t="e">
        <f>VLOOKUP($A241,'GIÁ CP'!$A$2:$D$2000,4,FALSE)/Z241</f>
        <v>#REF!</v>
      </c>
    </row>
    <row r="242" spans="1:27" hidden="1">
      <c r="A242" s="18" t="s">
        <v>1208</v>
      </c>
      <c r="B242" s="18" t="s">
        <v>2819</v>
      </c>
      <c r="C242" s="154" t="str">
        <f>VLOOKUP(A242,'GIÁ CP'!$K$2:$M$2000,3,FALSE)</f>
        <v xml:space="preserve">Thép và sản phẩm thép </v>
      </c>
      <c r="D242" s="43">
        <f>VLOOKUP($A242,'Doanh thu'!$A$3:$Q$2000,9,FALSE)/1000000000</f>
        <v>0</v>
      </c>
      <c r="E242" s="43">
        <f>VLOOKUP($A242,'Doanh thu'!$A$3:$Q$2000,10,FALSE)/1000000000</f>
        <v>0</v>
      </c>
      <c r="F242" s="43">
        <f>VLOOKUP($A242,'Doanh thu'!$A$3:$Q$2000,11,FALSE)/1000000000</f>
        <v>0</v>
      </c>
      <c r="G242" s="43">
        <f>VLOOKUP($A242,'Doanh thu'!$A$3:$Q$2000,12,FALSE)/1000000000</f>
        <v>0</v>
      </c>
      <c r="H242" s="43">
        <f>VLOOKUP($A242,LNST!$A$3:$Q$1635,9,FALSE)/1000000000</f>
        <v>0</v>
      </c>
      <c r="I242" s="43">
        <f>VLOOKUP($A242,LNST!$A$3:$Q$1635,10,FALSE)/1000000000</f>
        <v>0</v>
      </c>
      <c r="J242" s="43">
        <f>VLOOKUP($A242,LNST!$A$3:$Q$1635,11,FALSE)/1000000000</f>
        <v>0</v>
      </c>
      <c r="K242" s="43">
        <f>VLOOKUP($A242,LNST!$A$3:$Q$1635,12,FALSE)/1000000000</f>
        <v>0</v>
      </c>
      <c r="L242" s="45" t="e">
        <f>VLOOKUP($A242,'Doanh thu'!$A$3:$Q$2000,14,FALSE)</f>
        <v>#DIV/0!</v>
      </c>
      <c r="M242" s="45" t="e">
        <f>VLOOKUP($A242,'Doanh thu'!$A$3:$Q$2000,15,FALSE)</f>
        <v>#DIV/0!</v>
      </c>
      <c r="N242" s="45" t="e">
        <f>VLOOKUP($A242,'Doanh thu'!$A$3:$Q$2000,16,FALSE)</f>
        <v>#DIV/0!</v>
      </c>
      <c r="O242" s="45" t="e">
        <f>VLOOKUP($A242,'Doanh thu'!$A$3:$Q$2000,17,FALSE)</f>
        <v>#DIV/0!</v>
      </c>
      <c r="P242" s="45" t="e">
        <f>VLOOKUP($A242,LNST!$A$3:$R$1635,14,FALSE)</f>
        <v>#DIV/0!</v>
      </c>
      <c r="Q242" s="45" t="e">
        <f>VLOOKUP($A242,LNST!$A$3:$R$1635,15,FALSE)</f>
        <v>#DIV/0!</v>
      </c>
      <c r="R242" s="45" t="e">
        <f>VLOOKUP($A242,LNST!$A$3:$R$1635,16,FALSE)</f>
        <v>#DIV/0!</v>
      </c>
      <c r="S242" s="45" t="e">
        <f>VLOOKUP($A242,LNST!$A$3:$R$1635,17,FALSE)</f>
        <v>#DIV/0!</v>
      </c>
      <c r="T242" s="45" t="e">
        <f>VLOOKUP($A242,LNG!$A$2:$H$1999,4,FALSE)/(D242*10^9)</f>
        <v>#DIV/0!</v>
      </c>
      <c r="U242" s="45" t="e">
        <f>VLOOKUP($A242,LNG!$A$2:$H$1999,5,FALSE)/(E242*10^9)</f>
        <v>#DIV/0!</v>
      </c>
      <c r="V242" s="45" t="e">
        <f>VLOOKUP($A242,LNG!$A$2:$H$1999,6,FALSE)/(F242*10^9)</f>
        <v>#DIV/0!</v>
      </c>
      <c r="W242" s="45" t="e">
        <f>VLOOKUP($A242,LNG!$A$2:$H$1999,7,FALSE)/(G242*10^9)</f>
        <v>#DIV/0!</v>
      </c>
      <c r="X242" s="45">
        <f>VLOOKUP($A242,'LNST năm'!$A$2:$I$2000,8,FALSE)</f>
        <v>-1</v>
      </c>
      <c r="Y242" s="45">
        <f>VLOOKUP($A242,'LNST năm'!$A$2:$I$2000,9,FALSE)</f>
        <v>-1</v>
      </c>
      <c r="Z242" s="46" t="e">
        <f>VLOOKUP($A242,LNG!$A$2:$H$1999,9,FALSE)</f>
        <v>#REF!</v>
      </c>
      <c r="AA242" s="162" t="e">
        <f>VLOOKUP($A242,'GIÁ CP'!$A$2:$D$2000,4,FALSE)/Z242</f>
        <v>#REF!</v>
      </c>
    </row>
    <row r="243" spans="1:27" hidden="1">
      <c r="A243" s="18" t="s">
        <v>1003</v>
      </c>
      <c r="B243" s="18" t="s">
        <v>2487</v>
      </c>
      <c r="C243" s="154" t="str">
        <f>VLOOKUP(A243,'GIÁ CP'!$K$2:$M$2000,3,FALSE)</f>
        <v xml:space="preserve">Thực phẩm </v>
      </c>
      <c r="D243" s="43" t="e">
        <f>VLOOKUP($A243,'Doanh thu'!$A$3:$Q$2000,9,FALSE)/1000000000</f>
        <v>#N/A</v>
      </c>
      <c r="E243" s="43" t="e">
        <f>VLOOKUP($A243,'Doanh thu'!$A$3:$Q$2000,10,FALSE)/1000000000</f>
        <v>#N/A</v>
      </c>
      <c r="F243" s="43" t="e">
        <f>VLOOKUP($A243,'Doanh thu'!$A$3:$Q$2000,11,FALSE)/1000000000</f>
        <v>#N/A</v>
      </c>
      <c r="G243" s="43" t="e">
        <f>VLOOKUP($A243,'Doanh thu'!$A$3:$Q$2000,12,FALSE)/1000000000</f>
        <v>#N/A</v>
      </c>
      <c r="H243" s="43" t="e">
        <f>VLOOKUP($A243,LNST!$A$3:$Q$1635,9,FALSE)/1000000000</f>
        <v>#N/A</v>
      </c>
      <c r="I243" s="43" t="e">
        <f>VLOOKUP($A243,LNST!$A$3:$Q$1635,10,FALSE)/1000000000</f>
        <v>#N/A</v>
      </c>
      <c r="J243" s="43" t="e">
        <f>VLOOKUP($A243,LNST!$A$3:$Q$1635,11,FALSE)/1000000000</f>
        <v>#N/A</v>
      </c>
      <c r="K243" s="43" t="e">
        <f>VLOOKUP($A243,LNST!$A$3:$Q$1635,12,FALSE)/1000000000</f>
        <v>#N/A</v>
      </c>
      <c r="L243" s="45" t="e">
        <f>VLOOKUP($A243,'Doanh thu'!$A$3:$Q$2000,14,FALSE)</f>
        <v>#N/A</v>
      </c>
      <c r="M243" s="45" t="e">
        <f>VLOOKUP($A243,'Doanh thu'!$A$3:$Q$2000,15,FALSE)</f>
        <v>#N/A</v>
      </c>
      <c r="N243" s="45" t="e">
        <f>VLOOKUP($A243,'Doanh thu'!$A$3:$Q$2000,16,FALSE)</f>
        <v>#N/A</v>
      </c>
      <c r="O243" s="45" t="e">
        <f>VLOOKUP($A243,'Doanh thu'!$A$3:$Q$2000,17,FALSE)</f>
        <v>#N/A</v>
      </c>
      <c r="P243" s="45" t="e">
        <f>VLOOKUP($A243,LNST!$A$3:$R$1635,14,FALSE)</f>
        <v>#N/A</v>
      </c>
      <c r="Q243" s="45" t="e">
        <f>VLOOKUP($A243,LNST!$A$3:$R$1635,15,FALSE)</f>
        <v>#N/A</v>
      </c>
      <c r="R243" s="45" t="e">
        <f>VLOOKUP($A243,LNST!$A$3:$R$1635,16,FALSE)</f>
        <v>#N/A</v>
      </c>
      <c r="S243" s="45" t="e">
        <f>VLOOKUP($A243,LNST!$A$3:$R$1635,17,FALSE)</f>
        <v>#N/A</v>
      </c>
      <c r="T243" s="45" t="e">
        <f>VLOOKUP($A243,LNG!$A$2:$H$1999,4,FALSE)/(D243*10^9)</f>
        <v>#N/A</v>
      </c>
      <c r="U243" s="45" t="e">
        <f>VLOOKUP($A243,LNG!$A$2:$H$1999,5,FALSE)/(E243*10^9)</f>
        <v>#N/A</v>
      </c>
      <c r="V243" s="45" t="e">
        <f>VLOOKUP($A243,LNG!$A$2:$H$1999,6,FALSE)/(F243*10^9)</f>
        <v>#N/A</v>
      </c>
      <c r="W243" s="45" t="e">
        <f>VLOOKUP($A243,LNG!$A$2:$H$1999,7,FALSE)/(G243*10^9)</f>
        <v>#N/A</v>
      </c>
      <c r="X243" s="45" t="e">
        <f>VLOOKUP($A243,'LNST năm'!$A$2:$I$2000,8,FALSE)</f>
        <v>#N/A</v>
      </c>
      <c r="Y243" s="45" t="e">
        <f>VLOOKUP($A243,'LNST năm'!$A$2:$I$2000,9,FALSE)</f>
        <v>#N/A</v>
      </c>
      <c r="Z243" s="46" t="e">
        <f>VLOOKUP($A243,LNG!$A$2:$H$1999,9,FALSE)</f>
        <v>#N/A</v>
      </c>
      <c r="AA243" s="162" t="e">
        <f>VLOOKUP($A243,'GIÁ CP'!$A$2:$D$2000,4,FALSE)/Z243</f>
        <v>#N/A</v>
      </c>
    </row>
    <row r="244" spans="1:27" hidden="1">
      <c r="A244" s="18" t="s">
        <v>1095</v>
      </c>
      <c r="B244" s="18" t="s">
        <v>2633</v>
      </c>
      <c r="C244" s="154" t="str">
        <f>VLOOKUP(A244,'GIÁ CP'!$K$2:$M$2000,3,FALSE)</f>
        <v xml:space="preserve">Tư Vấn, Định giá, Môi giới Bất động sản </v>
      </c>
      <c r="D244" s="43">
        <f>VLOOKUP($A244,'Doanh thu'!$A$3:$Q$2000,9,FALSE)/1000000000</f>
        <v>0</v>
      </c>
      <c r="E244" s="43">
        <f>VLOOKUP($A244,'Doanh thu'!$A$3:$Q$2000,10,FALSE)/1000000000</f>
        <v>0</v>
      </c>
      <c r="F244" s="43">
        <f>VLOOKUP($A244,'Doanh thu'!$A$3:$Q$2000,11,FALSE)/1000000000</f>
        <v>0</v>
      </c>
      <c r="G244" s="43">
        <f>VLOOKUP($A244,'Doanh thu'!$A$3:$Q$2000,12,FALSE)/1000000000</f>
        <v>0</v>
      </c>
      <c r="H244" s="43">
        <f>VLOOKUP($A244,LNST!$A$3:$Q$1635,9,FALSE)/1000000000</f>
        <v>0</v>
      </c>
      <c r="I244" s="43">
        <f>VLOOKUP($A244,LNST!$A$3:$Q$1635,10,FALSE)/1000000000</f>
        <v>0</v>
      </c>
      <c r="J244" s="43">
        <f>VLOOKUP($A244,LNST!$A$3:$Q$1635,11,FALSE)/1000000000</f>
        <v>0</v>
      </c>
      <c r="K244" s="43">
        <f>VLOOKUP($A244,LNST!$A$3:$Q$1635,12,FALSE)/1000000000</f>
        <v>0</v>
      </c>
      <c r="L244" s="45" t="e">
        <f>VLOOKUP($A244,'Doanh thu'!$A$3:$Q$2000,14,FALSE)</f>
        <v>#DIV/0!</v>
      </c>
      <c r="M244" s="45" t="e">
        <f>VLOOKUP($A244,'Doanh thu'!$A$3:$Q$2000,15,FALSE)</f>
        <v>#DIV/0!</v>
      </c>
      <c r="N244" s="45" t="e">
        <f>VLOOKUP($A244,'Doanh thu'!$A$3:$Q$2000,16,FALSE)</f>
        <v>#DIV/0!</v>
      </c>
      <c r="O244" s="45" t="e">
        <f>VLOOKUP($A244,'Doanh thu'!$A$3:$Q$2000,17,FALSE)</f>
        <v>#DIV/0!</v>
      </c>
      <c r="P244" s="45" t="e">
        <f>VLOOKUP($A244,LNST!$A$3:$R$1635,14,FALSE)</f>
        <v>#DIV/0!</v>
      </c>
      <c r="Q244" s="45" t="e">
        <f>VLOOKUP($A244,LNST!$A$3:$R$1635,15,FALSE)</f>
        <v>#DIV/0!</v>
      </c>
      <c r="R244" s="45" t="e">
        <f>VLOOKUP($A244,LNST!$A$3:$R$1635,16,FALSE)</f>
        <v>#DIV/0!</v>
      </c>
      <c r="S244" s="45" t="e">
        <f>VLOOKUP($A244,LNST!$A$3:$R$1635,17,FALSE)</f>
        <v>#DIV/0!</v>
      </c>
      <c r="T244" s="45" t="e">
        <f>VLOOKUP($A244,LNG!$A$2:$H$1999,4,FALSE)/(D244*10^9)</f>
        <v>#DIV/0!</v>
      </c>
      <c r="U244" s="45" t="e">
        <f>VLOOKUP($A244,LNG!$A$2:$H$1999,5,FALSE)/(E244*10^9)</f>
        <v>#DIV/0!</v>
      </c>
      <c r="V244" s="45" t="e">
        <f>VLOOKUP($A244,LNG!$A$2:$H$1999,6,FALSE)/(F244*10^9)</f>
        <v>#DIV/0!</v>
      </c>
      <c r="W244" s="45" t="e">
        <f>VLOOKUP($A244,LNG!$A$2:$H$1999,7,FALSE)/(G244*10^9)</f>
        <v>#DIV/0!</v>
      </c>
      <c r="X244" s="45">
        <f>VLOOKUP($A244,'LNST năm'!$A$2:$I$2000,8,FALSE)</f>
        <v>-1</v>
      </c>
      <c r="Y244" s="45">
        <f>VLOOKUP($A244,'LNST năm'!$A$2:$I$2000,9,FALSE)</f>
        <v>-1</v>
      </c>
      <c r="Z244" s="46" t="e">
        <f>VLOOKUP($A244,LNG!$A$2:$H$1999,9,FALSE)</f>
        <v>#REF!</v>
      </c>
      <c r="AA244" s="162" t="e">
        <f>VLOOKUP($A244,'GIÁ CP'!$A$2:$D$2000,4,FALSE)/Z244</f>
        <v>#REF!</v>
      </c>
    </row>
    <row r="245" spans="1:27" hidden="1">
      <c r="A245" s="18" t="s">
        <v>2823</v>
      </c>
      <c r="B245" s="18" t="s">
        <v>2824</v>
      </c>
      <c r="C245" s="154" t="str">
        <f>VLOOKUP(A245,'GIÁ CP'!$K$2:$M$2000,3,FALSE)</f>
        <v xml:space="preserve">Vật liệu xây dựng &amp; Nội thất </v>
      </c>
      <c r="D245" s="43">
        <f>VLOOKUP($A245,'Doanh thu'!$A$3:$Q$2000,9,FALSE)/1000000000</f>
        <v>0</v>
      </c>
      <c r="E245" s="43">
        <f>VLOOKUP($A245,'Doanh thu'!$A$3:$Q$2000,10,FALSE)/1000000000</f>
        <v>0</v>
      </c>
      <c r="F245" s="43">
        <f>VLOOKUP($A245,'Doanh thu'!$A$3:$Q$2000,11,FALSE)/1000000000</f>
        <v>0</v>
      </c>
      <c r="G245" s="43">
        <f>VLOOKUP($A245,'Doanh thu'!$A$3:$Q$2000,12,FALSE)/1000000000</f>
        <v>0</v>
      </c>
      <c r="H245" s="43">
        <f>VLOOKUP($A245,LNST!$A$3:$Q$1635,9,FALSE)/1000000000</f>
        <v>0</v>
      </c>
      <c r="I245" s="43">
        <f>VLOOKUP($A245,LNST!$A$3:$Q$1635,10,FALSE)/1000000000</f>
        <v>0</v>
      </c>
      <c r="J245" s="43">
        <f>VLOOKUP($A245,LNST!$A$3:$Q$1635,11,FALSE)/1000000000</f>
        <v>0</v>
      </c>
      <c r="K245" s="43">
        <f>VLOOKUP($A245,LNST!$A$3:$Q$1635,12,FALSE)/1000000000</f>
        <v>0</v>
      </c>
      <c r="L245" s="45" t="e">
        <f>VLOOKUP($A245,'Doanh thu'!$A$3:$Q$2000,14,FALSE)</f>
        <v>#DIV/0!</v>
      </c>
      <c r="M245" s="45" t="e">
        <f>VLOOKUP($A245,'Doanh thu'!$A$3:$Q$2000,15,FALSE)</f>
        <v>#DIV/0!</v>
      </c>
      <c r="N245" s="45" t="e">
        <f>VLOOKUP($A245,'Doanh thu'!$A$3:$Q$2000,16,FALSE)</f>
        <v>#DIV/0!</v>
      </c>
      <c r="O245" s="45" t="e">
        <f>VLOOKUP($A245,'Doanh thu'!$A$3:$Q$2000,17,FALSE)</f>
        <v>#DIV/0!</v>
      </c>
      <c r="P245" s="45" t="e">
        <f>VLOOKUP($A245,LNST!$A$3:$R$1635,14,FALSE)</f>
        <v>#DIV/0!</v>
      </c>
      <c r="Q245" s="45" t="e">
        <f>VLOOKUP($A245,LNST!$A$3:$R$1635,15,FALSE)</f>
        <v>#DIV/0!</v>
      </c>
      <c r="R245" s="45" t="e">
        <f>VLOOKUP($A245,LNST!$A$3:$R$1635,16,FALSE)</f>
        <v>#DIV/0!</v>
      </c>
      <c r="S245" s="45" t="e">
        <f>VLOOKUP($A245,LNST!$A$3:$R$1635,17,FALSE)</f>
        <v>#DIV/0!</v>
      </c>
      <c r="T245" s="45" t="e">
        <f>VLOOKUP($A245,LNG!$A$2:$H$1999,4,FALSE)/(D245*10^9)</f>
        <v>#DIV/0!</v>
      </c>
      <c r="U245" s="45" t="e">
        <f>VLOOKUP($A245,LNG!$A$2:$H$1999,5,FALSE)/(E245*10^9)</f>
        <v>#DIV/0!</v>
      </c>
      <c r="V245" s="45" t="e">
        <f>VLOOKUP($A245,LNG!$A$2:$H$1999,6,FALSE)/(F245*10^9)</f>
        <v>#DIV/0!</v>
      </c>
      <c r="W245" s="45" t="e">
        <f>VLOOKUP($A245,LNG!$A$2:$H$1999,7,FALSE)/(G245*10^9)</f>
        <v>#DIV/0!</v>
      </c>
      <c r="X245" s="45" t="e">
        <f>VLOOKUP($A245,'LNST năm'!$A$2:$I$2000,8,FALSE)</f>
        <v>#DIV/0!</v>
      </c>
      <c r="Y245" s="45" t="e">
        <f>VLOOKUP($A245,'LNST năm'!$A$2:$I$2000,9,FALSE)</f>
        <v>#DIV/0!</v>
      </c>
      <c r="Z245" s="46" t="e">
        <f>VLOOKUP($A245,LNG!$A$2:$H$1999,9,FALSE)</f>
        <v>#REF!</v>
      </c>
      <c r="AA245" s="162" t="e">
        <f>VLOOKUP($A245,'GIÁ CP'!$A$2:$D$2000,4,FALSE)/Z245</f>
        <v>#N/A</v>
      </c>
    </row>
    <row r="246" spans="1:27" hidden="1">
      <c r="A246" s="18" t="s">
        <v>1107</v>
      </c>
      <c r="B246" s="18" t="s">
        <v>2646</v>
      </c>
      <c r="C246" s="154" t="str">
        <f>VLOOKUP(A246,'GIÁ CP'!$K$2:$M$2000,3,FALSE)</f>
        <v xml:space="preserve">Dược phẩm </v>
      </c>
      <c r="D246" s="43">
        <f>VLOOKUP($A246,'Doanh thu'!$A$3:$Q$2000,9,FALSE)/1000000000</f>
        <v>0</v>
      </c>
      <c r="E246" s="43">
        <f>VLOOKUP($A246,'Doanh thu'!$A$3:$Q$2000,10,FALSE)/1000000000</f>
        <v>0</v>
      </c>
      <c r="F246" s="43">
        <f>VLOOKUP($A246,'Doanh thu'!$A$3:$Q$2000,11,FALSE)/1000000000</f>
        <v>0</v>
      </c>
      <c r="G246" s="43">
        <f>VLOOKUP($A246,'Doanh thu'!$A$3:$Q$2000,12,FALSE)/1000000000</f>
        <v>0</v>
      </c>
      <c r="H246" s="43">
        <f>VLOOKUP($A246,LNST!$A$3:$Q$1635,9,FALSE)/1000000000</f>
        <v>0</v>
      </c>
      <c r="I246" s="43">
        <f>VLOOKUP($A246,LNST!$A$3:$Q$1635,10,FALSE)/1000000000</f>
        <v>0</v>
      </c>
      <c r="J246" s="43">
        <f>VLOOKUP($A246,LNST!$A$3:$Q$1635,11,FALSE)/1000000000</f>
        <v>0</v>
      </c>
      <c r="K246" s="43">
        <f>VLOOKUP($A246,LNST!$A$3:$Q$1635,12,FALSE)/1000000000</f>
        <v>0</v>
      </c>
      <c r="L246" s="45" t="e">
        <f>VLOOKUP($A246,'Doanh thu'!$A$3:$Q$2000,14,FALSE)</f>
        <v>#DIV/0!</v>
      </c>
      <c r="M246" s="45" t="e">
        <f>VLOOKUP($A246,'Doanh thu'!$A$3:$Q$2000,15,FALSE)</f>
        <v>#DIV/0!</v>
      </c>
      <c r="N246" s="45" t="e">
        <f>VLOOKUP($A246,'Doanh thu'!$A$3:$Q$2000,16,FALSE)</f>
        <v>#DIV/0!</v>
      </c>
      <c r="O246" s="45" t="e">
        <f>VLOOKUP($A246,'Doanh thu'!$A$3:$Q$2000,17,FALSE)</f>
        <v>#DIV/0!</v>
      </c>
      <c r="P246" s="45" t="e">
        <f>VLOOKUP($A246,LNST!$A$3:$R$1635,14,FALSE)</f>
        <v>#DIV/0!</v>
      </c>
      <c r="Q246" s="45" t="e">
        <f>VLOOKUP($A246,LNST!$A$3:$R$1635,15,FALSE)</f>
        <v>#DIV/0!</v>
      </c>
      <c r="R246" s="45" t="e">
        <f>VLOOKUP($A246,LNST!$A$3:$R$1635,16,FALSE)</f>
        <v>#DIV/0!</v>
      </c>
      <c r="S246" s="45" t="e">
        <f>VLOOKUP($A246,LNST!$A$3:$R$1635,17,FALSE)</f>
        <v>#DIV/0!</v>
      </c>
      <c r="T246" s="45" t="e">
        <f>VLOOKUP($A246,LNG!$A$2:$H$1999,4,FALSE)/(D246*10^9)</f>
        <v>#DIV/0!</v>
      </c>
      <c r="U246" s="45" t="e">
        <f>VLOOKUP($A246,LNG!$A$2:$H$1999,5,FALSE)/(E246*10^9)</f>
        <v>#DIV/0!</v>
      </c>
      <c r="V246" s="45" t="e">
        <f>VLOOKUP($A246,LNG!$A$2:$H$1999,6,FALSE)/(F246*10^9)</f>
        <v>#DIV/0!</v>
      </c>
      <c r="W246" s="45" t="e">
        <f>VLOOKUP($A246,LNG!$A$2:$H$1999,7,FALSE)/(G246*10^9)</f>
        <v>#DIV/0!</v>
      </c>
      <c r="X246" s="45">
        <f>VLOOKUP($A246,'LNST năm'!$A$2:$I$2000,8,FALSE)</f>
        <v>-1</v>
      </c>
      <c r="Y246" s="45">
        <f>VLOOKUP($A246,'LNST năm'!$A$2:$I$2000,9,FALSE)</f>
        <v>-1</v>
      </c>
      <c r="Z246" s="46" t="e">
        <f>VLOOKUP($A246,LNG!$A$2:$H$1999,9,FALSE)</f>
        <v>#REF!</v>
      </c>
      <c r="AA246" s="162" t="e">
        <f>VLOOKUP($A246,'GIÁ CP'!$A$2:$D$2000,4,FALSE)/Z246</f>
        <v>#REF!</v>
      </c>
    </row>
    <row r="247" spans="1:27" hidden="1">
      <c r="A247" s="18" t="s">
        <v>1214</v>
      </c>
      <c r="B247" s="18" t="s">
        <v>2832</v>
      </c>
      <c r="C247" s="154" t="str">
        <f>VLOOKUP(A247,'GIÁ CP'!$K$2:$M$2000,3,FALSE)</f>
        <v xml:space="preserve">Vận tải hành khách &amp; Du lịch </v>
      </c>
      <c r="D247" s="43" t="e">
        <f>VLOOKUP($A247,'Doanh thu'!$A$3:$Q$2000,9,FALSE)/1000000000</f>
        <v>#N/A</v>
      </c>
      <c r="E247" s="43" t="e">
        <f>VLOOKUP($A247,'Doanh thu'!$A$3:$Q$2000,10,FALSE)/1000000000</f>
        <v>#N/A</v>
      </c>
      <c r="F247" s="43" t="e">
        <f>VLOOKUP($A247,'Doanh thu'!$A$3:$Q$2000,11,FALSE)/1000000000</f>
        <v>#N/A</v>
      </c>
      <c r="G247" s="43" t="e">
        <f>VLOOKUP($A247,'Doanh thu'!$A$3:$Q$2000,12,FALSE)/1000000000</f>
        <v>#N/A</v>
      </c>
      <c r="H247" s="43" t="e">
        <f>VLOOKUP($A247,LNST!$A$3:$Q$1635,9,FALSE)/1000000000</f>
        <v>#N/A</v>
      </c>
      <c r="I247" s="43" t="e">
        <f>VLOOKUP($A247,LNST!$A$3:$Q$1635,10,FALSE)/1000000000</f>
        <v>#N/A</v>
      </c>
      <c r="J247" s="43" t="e">
        <f>VLOOKUP($A247,LNST!$A$3:$Q$1635,11,FALSE)/1000000000</f>
        <v>#N/A</v>
      </c>
      <c r="K247" s="43" t="e">
        <f>VLOOKUP($A247,LNST!$A$3:$Q$1635,12,FALSE)/1000000000</f>
        <v>#N/A</v>
      </c>
      <c r="L247" s="45" t="e">
        <f>VLOOKUP($A247,'Doanh thu'!$A$3:$Q$2000,14,FALSE)</f>
        <v>#N/A</v>
      </c>
      <c r="M247" s="45" t="e">
        <f>VLOOKUP($A247,'Doanh thu'!$A$3:$Q$2000,15,FALSE)</f>
        <v>#N/A</v>
      </c>
      <c r="N247" s="45" t="e">
        <f>VLOOKUP($A247,'Doanh thu'!$A$3:$Q$2000,16,FALSE)</f>
        <v>#N/A</v>
      </c>
      <c r="O247" s="45" t="e">
        <f>VLOOKUP($A247,'Doanh thu'!$A$3:$Q$2000,17,FALSE)</f>
        <v>#N/A</v>
      </c>
      <c r="P247" s="45" t="e">
        <f>VLOOKUP($A247,LNST!$A$3:$R$1635,14,FALSE)</f>
        <v>#N/A</v>
      </c>
      <c r="Q247" s="45" t="e">
        <f>VLOOKUP($A247,LNST!$A$3:$R$1635,15,FALSE)</f>
        <v>#N/A</v>
      </c>
      <c r="R247" s="45" t="e">
        <f>VLOOKUP($A247,LNST!$A$3:$R$1635,16,FALSE)</f>
        <v>#N/A</v>
      </c>
      <c r="S247" s="45" t="e">
        <f>VLOOKUP($A247,LNST!$A$3:$R$1635,17,FALSE)</f>
        <v>#N/A</v>
      </c>
      <c r="T247" s="45" t="e">
        <f>VLOOKUP($A247,LNG!$A$2:$H$1999,4,FALSE)/(D247*10^9)</f>
        <v>#N/A</v>
      </c>
      <c r="U247" s="45" t="e">
        <f>VLOOKUP($A247,LNG!$A$2:$H$1999,5,FALSE)/(E247*10^9)</f>
        <v>#N/A</v>
      </c>
      <c r="V247" s="45" t="e">
        <f>VLOOKUP($A247,LNG!$A$2:$H$1999,6,FALSE)/(F247*10^9)</f>
        <v>#N/A</v>
      </c>
      <c r="W247" s="45" t="e">
        <f>VLOOKUP($A247,LNG!$A$2:$H$1999,7,FALSE)/(G247*10^9)</f>
        <v>#N/A</v>
      </c>
      <c r="X247" s="45" t="e">
        <f>VLOOKUP($A247,'LNST năm'!$A$2:$I$2000,8,FALSE)</f>
        <v>#N/A</v>
      </c>
      <c r="Y247" s="45" t="e">
        <f>VLOOKUP($A247,'LNST năm'!$A$2:$I$2000,9,FALSE)</f>
        <v>#N/A</v>
      </c>
      <c r="Z247" s="46" t="e">
        <f>VLOOKUP($A247,LNG!$A$2:$H$1999,9,FALSE)</f>
        <v>#N/A</v>
      </c>
      <c r="AA247" s="162" t="e">
        <f>VLOOKUP($A247,'GIÁ CP'!$A$2:$D$2000,4,FALSE)/Z247</f>
        <v>#N/A</v>
      </c>
    </row>
    <row r="248" spans="1:27" hidden="1">
      <c r="A248" s="18" t="s">
        <v>949</v>
      </c>
      <c r="B248" s="18" t="s">
        <v>2833</v>
      </c>
      <c r="C248" s="154" t="str">
        <f>VLOOKUP(A248,'GIÁ CP'!$K$2:$M$2000,3,FALSE)</f>
        <v xml:space="preserve">Containers &amp; Đóng gói </v>
      </c>
      <c r="D248" s="43">
        <f>VLOOKUP($A248,'Doanh thu'!$A$3:$Q$2000,9,FALSE)/1000000000</f>
        <v>0</v>
      </c>
      <c r="E248" s="43">
        <f>VLOOKUP($A248,'Doanh thu'!$A$3:$Q$2000,10,FALSE)/1000000000</f>
        <v>0</v>
      </c>
      <c r="F248" s="43">
        <f>VLOOKUP($A248,'Doanh thu'!$A$3:$Q$2000,11,FALSE)/1000000000</f>
        <v>0</v>
      </c>
      <c r="G248" s="43">
        <f>VLOOKUP($A248,'Doanh thu'!$A$3:$Q$2000,12,FALSE)/1000000000</f>
        <v>0</v>
      </c>
      <c r="H248" s="43">
        <f>VLOOKUP($A248,LNST!$A$3:$Q$1635,9,FALSE)/1000000000</f>
        <v>0</v>
      </c>
      <c r="I248" s="43">
        <f>VLOOKUP($A248,LNST!$A$3:$Q$1635,10,FALSE)/1000000000</f>
        <v>0</v>
      </c>
      <c r="J248" s="43">
        <f>VLOOKUP($A248,LNST!$A$3:$Q$1635,11,FALSE)/1000000000</f>
        <v>0</v>
      </c>
      <c r="K248" s="43">
        <f>VLOOKUP($A248,LNST!$A$3:$Q$1635,12,FALSE)/1000000000</f>
        <v>0</v>
      </c>
      <c r="L248" s="45" t="e">
        <f>VLOOKUP($A248,'Doanh thu'!$A$3:$Q$2000,14,FALSE)</f>
        <v>#DIV/0!</v>
      </c>
      <c r="M248" s="45" t="e">
        <f>VLOOKUP($A248,'Doanh thu'!$A$3:$Q$2000,15,FALSE)</f>
        <v>#DIV/0!</v>
      </c>
      <c r="N248" s="45" t="e">
        <f>VLOOKUP($A248,'Doanh thu'!$A$3:$Q$2000,16,FALSE)</f>
        <v>#DIV/0!</v>
      </c>
      <c r="O248" s="45" t="e">
        <f>VLOOKUP($A248,'Doanh thu'!$A$3:$Q$2000,17,FALSE)</f>
        <v>#DIV/0!</v>
      </c>
      <c r="P248" s="45" t="e">
        <f>VLOOKUP($A248,LNST!$A$3:$R$1635,14,FALSE)</f>
        <v>#DIV/0!</v>
      </c>
      <c r="Q248" s="45" t="e">
        <f>VLOOKUP($A248,LNST!$A$3:$R$1635,15,FALSE)</f>
        <v>#DIV/0!</v>
      </c>
      <c r="R248" s="45" t="e">
        <f>VLOOKUP($A248,LNST!$A$3:$R$1635,16,FALSE)</f>
        <v>#DIV/0!</v>
      </c>
      <c r="S248" s="45" t="e">
        <f>VLOOKUP($A248,LNST!$A$3:$R$1635,17,FALSE)</f>
        <v>#DIV/0!</v>
      </c>
      <c r="T248" s="45" t="e">
        <f>VLOOKUP($A248,LNG!$A$2:$H$1999,4,FALSE)/(D248*10^9)</f>
        <v>#DIV/0!</v>
      </c>
      <c r="U248" s="45" t="e">
        <f>VLOOKUP($A248,LNG!$A$2:$H$1999,5,FALSE)/(E248*10^9)</f>
        <v>#DIV/0!</v>
      </c>
      <c r="V248" s="45" t="e">
        <f>VLOOKUP($A248,LNG!$A$2:$H$1999,6,FALSE)/(F248*10^9)</f>
        <v>#DIV/0!</v>
      </c>
      <c r="W248" s="45" t="e">
        <f>VLOOKUP($A248,LNG!$A$2:$H$1999,7,FALSE)/(G248*10^9)</f>
        <v>#DIV/0!</v>
      </c>
      <c r="X248" s="45">
        <f>VLOOKUP($A248,'LNST năm'!$A$2:$I$2000,8,FALSE)</f>
        <v>-1</v>
      </c>
      <c r="Y248" s="45">
        <f>VLOOKUP($A248,'LNST năm'!$A$2:$I$2000,9,FALSE)</f>
        <v>-1</v>
      </c>
      <c r="Z248" s="46" t="e">
        <f>VLOOKUP($A248,LNG!$A$2:$H$1999,9,FALSE)</f>
        <v>#REF!</v>
      </c>
      <c r="AA248" s="162" t="e">
        <f>VLOOKUP($A248,'GIÁ CP'!$A$2:$D$2000,4,FALSE)/Z248</f>
        <v>#REF!</v>
      </c>
    </row>
    <row r="249" spans="1:27" hidden="1">
      <c r="A249" s="18" t="s">
        <v>1045</v>
      </c>
      <c r="B249" s="18" t="s">
        <v>2558</v>
      </c>
      <c r="C249" s="154" t="str">
        <f>VLOOKUP(A249,'GIÁ CP'!$K$2:$M$2000,3,FALSE)</f>
        <v xml:space="preserve">Kho bãi, hậu cần và bảo dưỡng </v>
      </c>
      <c r="D249" s="43">
        <f>VLOOKUP($A249,'Doanh thu'!$A$3:$Q$2000,9,FALSE)/1000000000</f>
        <v>2.6527801609999999</v>
      </c>
      <c r="E249" s="43">
        <f>VLOOKUP($A249,'Doanh thu'!$A$3:$Q$2000,10,FALSE)/1000000000</f>
        <v>2.0086958049999999</v>
      </c>
      <c r="F249" s="43">
        <f>VLOOKUP($A249,'Doanh thu'!$A$3:$Q$2000,11,FALSE)/1000000000</f>
        <v>0</v>
      </c>
      <c r="G249" s="43">
        <f>VLOOKUP($A249,'Doanh thu'!$A$3:$Q$2000,12,FALSE)/1000000000</f>
        <v>0</v>
      </c>
      <c r="H249" s="43">
        <f>VLOOKUP($A249,LNST!$A$3:$Q$1635,9,FALSE)/1000000000</f>
        <v>0.47645471</v>
      </c>
      <c r="I249" s="43">
        <f>VLOOKUP($A249,LNST!$A$3:$Q$1635,10,FALSE)/1000000000</f>
        <v>1.7139205550000001</v>
      </c>
      <c r="J249" s="43">
        <f>VLOOKUP($A249,LNST!$A$3:$Q$1635,11,FALSE)/1000000000</f>
        <v>0</v>
      </c>
      <c r="K249" s="43">
        <f>VLOOKUP($A249,LNST!$A$3:$Q$1635,12,FALSE)/1000000000</f>
        <v>0</v>
      </c>
      <c r="L249" s="45">
        <f>VLOOKUP($A249,'Doanh thu'!$A$3:$Q$2000,14,FALSE)</f>
        <v>-8.9085662470029664E-2</v>
      </c>
      <c r="M249" s="45">
        <f>VLOOKUP($A249,'Doanh thu'!$A$3:$Q$2000,15,FALSE)</f>
        <v>-0.29673613093279011</v>
      </c>
      <c r="N249" s="45">
        <f>VLOOKUP($A249,'Doanh thu'!$A$3:$Q$2000,16,FALSE)</f>
        <v>-1</v>
      </c>
      <c r="O249" s="45">
        <f>VLOOKUP($A249,'Doanh thu'!$A$3:$Q$2000,17,FALSE)</f>
        <v>-1</v>
      </c>
      <c r="P249" s="45">
        <f>VLOOKUP($A249,LNST!$A$3:$R$1635,14,FALSE)</f>
        <v>-0.95695019738798515</v>
      </c>
      <c r="Q249" s="45">
        <f>VLOOKUP($A249,LNST!$A$3:$R$1635,15,FALSE)</f>
        <v>2.1227120132141808</v>
      </c>
      <c r="R249" s="45">
        <f>VLOOKUP($A249,LNST!$A$3:$R$1635,16,FALSE)</f>
        <v>-1</v>
      </c>
      <c r="S249" s="45">
        <f>VLOOKUP($A249,LNST!$A$3:$R$1635,17,FALSE)</f>
        <v>-1</v>
      </c>
      <c r="T249" s="45">
        <f>VLOOKUP($A249,LNG!$A$2:$H$1999,4,FALSE)/(D249*10^9)</f>
        <v>0.66782782608422864</v>
      </c>
      <c r="U249" s="45">
        <f>VLOOKUP($A249,LNG!$A$2:$H$1999,5,FALSE)/(E249*10^9)</f>
        <v>0.86561109386097412</v>
      </c>
      <c r="V249" s="45" t="e">
        <f>VLOOKUP($A249,LNG!$A$2:$H$1999,6,FALSE)/(F249*10^9)</f>
        <v>#DIV/0!</v>
      </c>
      <c r="W249" s="45" t="e">
        <f>VLOOKUP($A249,LNG!$A$2:$H$1999,7,FALSE)/(G249*10^9)</f>
        <v>#DIV/0!</v>
      </c>
      <c r="X249" s="45">
        <f>VLOOKUP($A249,'LNST năm'!$A$2:$I$2000,8,FALSE)</f>
        <v>-1</v>
      </c>
      <c r="Y249" s="45">
        <f>VLOOKUP($A249,'LNST năm'!$A$2:$I$2000,9,FALSE)</f>
        <v>0.25992104989487319</v>
      </c>
      <c r="Z249" s="46" t="e">
        <f>VLOOKUP($A249,LNG!$A$2:$H$1999,9,FALSE)</f>
        <v>#REF!</v>
      </c>
      <c r="AA249" s="162" t="e">
        <f>VLOOKUP($A249,'GIÁ CP'!$A$2:$D$2000,4,FALSE)/Z249</f>
        <v>#REF!</v>
      </c>
    </row>
    <row r="250" spans="1:27" hidden="1">
      <c r="A250" s="18" t="s">
        <v>901</v>
      </c>
      <c r="B250" s="18" t="s">
        <v>2834</v>
      </c>
      <c r="C250" s="154" t="str">
        <f>VLOOKUP(A250,'GIÁ CP'!$K$2:$M$2000,3,FALSE)</f>
        <v xml:space="preserve">Sản xuất &amp; Phân phối Điện </v>
      </c>
      <c r="D250" s="43">
        <f>VLOOKUP($A250,'Doanh thu'!$A$3:$Q$2000,9,FALSE)/1000000000</f>
        <v>6.6580805420000004</v>
      </c>
      <c r="E250" s="43">
        <f>VLOOKUP($A250,'Doanh thu'!$A$3:$Q$2000,10,FALSE)/1000000000</f>
        <v>16.041595322999999</v>
      </c>
      <c r="F250" s="43">
        <f>VLOOKUP($A250,'Doanh thu'!$A$3:$Q$2000,11,FALSE)/1000000000</f>
        <v>21.737831480000001</v>
      </c>
      <c r="G250" s="43">
        <f>VLOOKUP($A250,'Doanh thu'!$A$3:$Q$2000,12,FALSE)/1000000000</f>
        <v>10.616732958</v>
      </c>
      <c r="H250" s="43">
        <f>VLOOKUP($A250,LNST!$A$3:$Q$1635,9,FALSE)/1000000000</f>
        <v>0.76103276099999995</v>
      </c>
      <c r="I250" s="43">
        <f>VLOOKUP($A250,LNST!$A$3:$Q$1635,10,FALSE)/1000000000</f>
        <v>9.5942868059999995</v>
      </c>
      <c r="J250" s="43">
        <f>VLOOKUP($A250,LNST!$A$3:$Q$1635,11,FALSE)/1000000000</f>
        <v>13.348098740999999</v>
      </c>
      <c r="K250" s="43">
        <f>VLOOKUP($A250,LNST!$A$3:$Q$1635,12,FALSE)/1000000000</f>
        <v>4.4622770850000002</v>
      </c>
      <c r="L250" s="45">
        <f>VLOOKUP($A250,'Doanh thu'!$A$3:$Q$2000,14,FALSE)</f>
        <v>0.39218958970647128</v>
      </c>
      <c r="M250" s="45">
        <f>VLOOKUP($A250,'Doanh thu'!$A$3:$Q$2000,15,FALSE)</f>
        <v>0.12578112509936518</v>
      </c>
      <c r="N250" s="45" t="e">
        <f>VLOOKUP($A250,'Doanh thu'!$A$3:$Q$2000,16,FALSE)</f>
        <v>#DIV/0!</v>
      </c>
      <c r="O250" s="45">
        <f>VLOOKUP($A250,'Doanh thu'!$A$3:$Q$2000,17,FALSE)</f>
        <v>0.49017813749217598</v>
      </c>
      <c r="P250" s="45">
        <f>VLOOKUP($A250,LNST!$A$3:$R$1635,14,FALSE)</f>
        <v>3.7373168189378374</v>
      </c>
      <c r="Q250" s="45">
        <f>VLOOKUP($A250,LNST!$A$3:$R$1635,15,FALSE)</f>
        <v>0.40604815802181232</v>
      </c>
      <c r="R250" s="45" t="e">
        <f>VLOOKUP($A250,LNST!$A$3:$R$1635,16,FALSE)</f>
        <v>#DIV/0!</v>
      </c>
      <c r="S250" s="45">
        <f>VLOOKUP($A250,LNST!$A$3:$R$1635,17,FALSE)</f>
        <v>2.6596519232667362</v>
      </c>
      <c r="T250" s="45">
        <f>VLOOKUP($A250,LNG!$A$2:$H$1999,4,FALSE)/(D250*10^9)</f>
        <v>0.36355542978650857</v>
      </c>
      <c r="U250" s="45">
        <f>VLOOKUP($A250,LNG!$A$2:$H$1999,5,FALSE)/(E250*10^9)</f>
        <v>0.11946319174704192</v>
      </c>
      <c r="V250" s="45">
        <f>VLOOKUP($A250,LNG!$A$2:$H$1999,6,FALSE)/(F250*10^9)</f>
        <v>0.524461705045843</v>
      </c>
      <c r="W250" s="45">
        <f>VLOOKUP($A250,LNG!$A$2:$H$1999,7,FALSE)/(G250*10^9)</f>
        <v>1.4915784548454121</v>
      </c>
      <c r="X250" s="45">
        <f>VLOOKUP($A250,'LNST năm'!$A$2:$I$2000,8,FALSE)</f>
        <v>-1</v>
      </c>
      <c r="Y250" s="45">
        <f>VLOOKUP($A250,'LNST năm'!$A$2:$I$2000,9,FALSE)</f>
        <v>-1</v>
      </c>
      <c r="Z250" s="46" t="e">
        <f>VLOOKUP($A250,LNG!$A$2:$H$1999,9,FALSE)</f>
        <v>#REF!</v>
      </c>
      <c r="AA250" s="162" t="e">
        <f>VLOOKUP($A250,'GIÁ CP'!$A$2:$D$2000,4,FALSE)/Z250</f>
        <v>#REF!</v>
      </c>
    </row>
    <row r="251" spans="1:27" hidden="1">
      <c r="A251" s="18" t="s">
        <v>918</v>
      </c>
      <c r="B251" s="18" t="s">
        <v>2835</v>
      </c>
      <c r="C251" s="154" t="str">
        <f>VLOOKUP(A251,'GIÁ CP'!$K$2:$M$2000,3,FALSE)</f>
        <v xml:space="preserve">Sản phẩm hóa dầu, Nông dược &amp; Hóa chất khác </v>
      </c>
      <c r="D251" s="43">
        <f>VLOOKUP($A251,'Doanh thu'!$A$3:$Q$2000,9,FALSE)/1000000000</f>
        <v>0</v>
      </c>
      <c r="E251" s="43">
        <f>VLOOKUP($A251,'Doanh thu'!$A$3:$Q$2000,10,FALSE)/1000000000</f>
        <v>0</v>
      </c>
      <c r="F251" s="43">
        <f>VLOOKUP($A251,'Doanh thu'!$A$3:$Q$2000,11,FALSE)/1000000000</f>
        <v>0</v>
      </c>
      <c r="G251" s="43">
        <f>VLOOKUP($A251,'Doanh thu'!$A$3:$Q$2000,12,FALSE)/1000000000</f>
        <v>0</v>
      </c>
      <c r="H251" s="43">
        <f>VLOOKUP($A251,LNST!$A$3:$Q$1635,9,FALSE)/1000000000</f>
        <v>0</v>
      </c>
      <c r="I251" s="43">
        <f>VLOOKUP($A251,LNST!$A$3:$Q$1635,10,FALSE)/1000000000</f>
        <v>0</v>
      </c>
      <c r="J251" s="43">
        <f>VLOOKUP($A251,LNST!$A$3:$Q$1635,11,FALSE)/1000000000</f>
        <v>0</v>
      </c>
      <c r="K251" s="43">
        <f>VLOOKUP($A251,LNST!$A$3:$Q$1635,12,FALSE)/1000000000</f>
        <v>0</v>
      </c>
      <c r="L251" s="45" t="e">
        <f>VLOOKUP($A251,'Doanh thu'!$A$3:$Q$2000,14,FALSE)</f>
        <v>#DIV/0!</v>
      </c>
      <c r="M251" s="45" t="e">
        <f>VLOOKUP($A251,'Doanh thu'!$A$3:$Q$2000,15,FALSE)</f>
        <v>#DIV/0!</v>
      </c>
      <c r="N251" s="45" t="e">
        <f>VLOOKUP($A251,'Doanh thu'!$A$3:$Q$2000,16,FALSE)</f>
        <v>#DIV/0!</v>
      </c>
      <c r="O251" s="45" t="e">
        <f>VLOOKUP($A251,'Doanh thu'!$A$3:$Q$2000,17,FALSE)</f>
        <v>#DIV/0!</v>
      </c>
      <c r="P251" s="45" t="e">
        <f>VLOOKUP($A251,LNST!$A$3:$R$1635,14,FALSE)</f>
        <v>#DIV/0!</v>
      </c>
      <c r="Q251" s="45" t="e">
        <f>VLOOKUP($A251,LNST!$A$3:$R$1635,15,FALSE)</f>
        <v>#DIV/0!</v>
      </c>
      <c r="R251" s="45" t="e">
        <f>VLOOKUP($A251,LNST!$A$3:$R$1635,16,FALSE)</f>
        <v>#DIV/0!</v>
      </c>
      <c r="S251" s="45" t="e">
        <f>VLOOKUP($A251,LNST!$A$3:$R$1635,17,FALSE)</f>
        <v>#DIV/0!</v>
      </c>
      <c r="T251" s="45" t="e">
        <f>VLOOKUP($A251,LNG!$A$2:$H$1999,4,FALSE)/(D251*10^9)</f>
        <v>#DIV/0!</v>
      </c>
      <c r="U251" s="45" t="e">
        <f>VLOOKUP($A251,LNG!$A$2:$H$1999,5,FALSE)/(E251*10^9)</f>
        <v>#DIV/0!</v>
      </c>
      <c r="V251" s="45" t="e">
        <f>VLOOKUP($A251,LNG!$A$2:$H$1999,6,FALSE)/(F251*10^9)</f>
        <v>#DIV/0!</v>
      </c>
      <c r="W251" s="45" t="e">
        <f>VLOOKUP($A251,LNG!$A$2:$H$1999,7,FALSE)/(G251*10^9)</f>
        <v>#DIV/0!</v>
      </c>
      <c r="X251" s="45">
        <f>VLOOKUP($A251,'LNST năm'!$A$2:$I$2000,8,FALSE)</f>
        <v>1</v>
      </c>
      <c r="Y251" s="45">
        <f>VLOOKUP($A251,'LNST năm'!$A$2:$I$2000,9,FALSE)</f>
        <v>-1</v>
      </c>
      <c r="Z251" s="46" t="e">
        <f>VLOOKUP($A251,LNG!$A$2:$H$1999,9,FALSE)</f>
        <v>#REF!</v>
      </c>
      <c r="AA251" s="162" t="e">
        <f>VLOOKUP($A251,'GIÁ CP'!$A$2:$D$2000,4,FALSE)/Z251</f>
        <v>#REF!</v>
      </c>
    </row>
    <row r="252" spans="1:27" hidden="1">
      <c r="A252" s="18" t="s">
        <v>908</v>
      </c>
      <c r="B252" s="18" t="s">
        <v>2837</v>
      </c>
      <c r="C252" s="154" t="str">
        <f>VLOOKUP(A252,'GIÁ CP'!$K$2:$M$2000,3,FALSE)</f>
        <v xml:space="preserve">Vật liệu xây dựng &amp; Nội thất </v>
      </c>
      <c r="D252" s="43">
        <f>VLOOKUP($A252,'Doanh thu'!$A$3:$Q$2000,9,FALSE)/1000000000</f>
        <v>0</v>
      </c>
      <c r="E252" s="43">
        <f>VLOOKUP($A252,'Doanh thu'!$A$3:$Q$2000,10,FALSE)/1000000000</f>
        <v>0</v>
      </c>
      <c r="F252" s="43">
        <f>VLOOKUP($A252,'Doanh thu'!$A$3:$Q$2000,11,FALSE)/1000000000</f>
        <v>0</v>
      </c>
      <c r="G252" s="43">
        <f>VLOOKUP($A252,'Doanh thu'!$A$3:$Q$2000,12,FALSE)/1000000000</f>
        <v>0</v>
      </c>
      <c r="H252" s="43">
        <f>VLOOKUP($A252,LNST!$A$3:$Q$1635,9,FALSE)/1000000000</f>
        <v>0</v>
      </c>
      <c r="I252" s="43">
        <f>VLOOKUP($A252,LNST!$A$3:$Q$1635,10,FALSE)/1000000000</f>
        <v>0</v>
      </c>
      <c r="J252" s="43">
        <f>VLOOKUP($A252,LNST!$A$3:$Q$1635,11,FALSE)/1000000000</f>
        <v>0</v>
      </c>
      <c r="K252" s="43">
        <f>VLOOKUP($A252,LNST!$A$3:$Q$1635,12,FALSE)/1000000000</f>
        <v>0</v>
      </c>
      <c r="L252" s="45" t="e">
        <f>VLOOKUP($A252,'Doanh thu'!$A$3:$Q$2000,14,FALSE)</f>
        <v>#DIV/0!</v>
      </c>
      <c r="M252" s="45" t="e">
        <f>VLOOKUP($A252,'Doanh thu'!$A$3:$Q$2000,15,FALSE)</f>
        <v>#DIV/0!</v>
      </c>
      <c r="N252" s="45" t="e">
        <f>VLOOKUP($A252,'Doanh thu'!$A$3:$Q$2000,16,FALSE)</f>
        <v>#DIV/0!</v>
      </c>
      <c r="O252" s="45" t="e">
        <f>VLOOKUP($A252,'Doanh thu'!$A$3:$Q$2000,17,FALSE)</f>
        <v>#DIV/0!</v>
      </c>
      <c r="P252" s="45" t="e">
        <f>VLOOKUP($A252,LNST!$A$3:$R$1635,14,FALSE)</f>
        <v>#DIV/0!</v>
      </c>
      <c r="Q252" s="45" t="e">
        <f>VLOOKUP($A252,LNST!$A$3:$R$1635,15,FALSE)</f>
        <v>#DIV/0!</v>
      </c>
      <c r="R252" s="45" t="e">
        <f>VLOOKUP($A252,LNST!$A$3:$R$1635,16,FALSE)</f>
        <v>#DIV/0!</v>
      </c>
      <c r="S252" s="45" t="e">
        <f>VLOOKUP($A252,LNST!$A$3:$R$1635,17,FALSE)</f>
        <v>#DIV/0!</v>
      </c>
      <c r="T252" s="45" t="e">
        <f>VLOOKUP($A252,LNG!$A$2:$H$1999,4,FALSE)/(D252*10^9)</f>
        <v>#DIV/0!</v>
      </c>
      <c r="U252" s="45" t="e">
        <f>VLOOKUP($A252,LNG!$A$2:$H$1999,5,FALSE)/(E252*10^9)</f>
        <v>#DIV/0!</v>
      </c>
      <c r="V252" s="45" t="e">
        <f>VLOOKUP($A252,LNG!$A$2:$H$1999,6,FALSE)/(F252*10^9)</f>
        <v>#DIV/0!</v>
      </c>
      <c r="W252" s="45" t="e">
        <f>VLOOKUP($A252,LNG!$A$2:$H$1999,7,FALSE)/(G252*10^9)</f>
        <v>#DIV/0!</v>
      </c>
      <c r="X252" s="45">
        <f>VLOOKUP($A252,'LNST năm'!$A$2:$I$2000,8,FALSE)</f>
        <v>-1</v>
      </c>
      <c r="Y252" s="45">
        <f>VLOOKUP($A252,'LNST năm'!$A$2:$I$2000,9,FALSE)</f>
        <v>-1</v>
      </c>
      <c r="Z252" s="46" t="e">
        <f>VLOOKUP($A252,LNG!$A$2:$H$1999,9,FALSE)</f>
        <v>#REF!</v>
      </c>
      <c r="AA252" s="162" t="e">
        <f>VLOOKUP($A252,'GIÁ CP'!$A$2:$D$2000,4,FALSE)/Z252</f>
        <v>#REF!</v>
      </c>
    </row>
    <row r="253" spans="1:27" hidden="1">
      <c r="A253" s="18" t="s">
        <v>1123</v>
      </c>
      <c r="B253" s="18" t="s">
        <v>2677</v>
      </c>
      <c r="C253" s="154" t="str">
        <f>VLOOKUP(A253,'GIÁ CP'!$K$2:$M$2000,3,FALSE)</f>
        <v xml:space="preserve">Dược phẩm </v>
      </c>
      <c r="D253" s="43">
        <f>VLOOKUP($A253,'Doanh thu'!$A$3:$Q$2000,9,FALSE)/1000000000</f>
        <v>0</v>
      </c>
      <c r="E253" s="43">
        <f>VLOOKUP($A253,'Doanh thu'!$A$3:$Q$2000,10,FALSE)/1000000000</f>
        <v>0</v>
      </c>
      <c r="F253" s="43">
        <f>VLOOKUP($A253,'Doanh thu'!$A$3:$Q$2000,11,FALSE)/1000000000</f>
        <v>0</v>
      </c>
      <c r="G253" s="43">
        <f>VLOOKUP($A253,'Doanh thu'!$A$3:$Q$2000,12,FALSE)/1000000000</f>
        <v>0</v>
      </c>
      <c r="H253" s="43">
        <f>VLOOKUP($A253,LNST!$A$3:$Q$1635,9,FALSE)/1000000000</f>
        <v>0</v>
      </c>
      <c r="I253" s="43">
        <f>VLOOKUP($A253,LNST!$A$3:$Q$1635,10,FALSE)/1000000000</f>
        <v>0</v>
      </c>
      <c r="J253" s="43">
        <f>VLOOKUP($A253,LNST!$A$3:$Q$1635,11,FALSE)/1000000000</f>
        <v>0</v>
      </c>
      <c r="K253" s="43">
        <f>VLOOKUP($A253,LNST!$A$3:$Q$1635,12,FALSE)/1000000000</f>
        <v>0</v>
      </c>
      <c r="L253" s="45" t="e">
        <f>VLOOKUP($A253,'Doanh thu'!$A$3:$Q$2000,14,FALSE)</f>
        <v>#DIV/0!</v>
      </c>
      <c r="M253" s="45" t="e">
        <f>VLOOKUP($A253,'Doanh thu'!$A$3:$Q$2000,15,FALSE)</f>
        <v>#DIV/0!</v>
      </c>
      <c r="N253" s="45" t="e">
        <f>VLOOKUP($A253,'Doanh thu'!$A$3:$Q$2000,16,FALSE)</f>
        <v>#DIV/0!</v>
      </c>
      <c r="O253" s="45" t="e">
        <f>VLOOKUP($A253,'Doanh thu'!$A$3:$Q$2000,17,FALSE)</f>
        <v>#DIV/0!</v>
      </c>
      <c r="P253" s="45" t="e">
        <f>VLOOKUP($A253,LNST!$A$3:$R$1635,14,FALSE)</f>
        <v>#DIV/0!</v>
      </c>
      <c r="Q253" s="45" t="e">
        <f>VLOOKUP($A253,LNST!$A$3:$R$1635,15,FALSE)</f>
        <v>#DIV/0!</v>
      </c>
      <c r="R253" s="45" t="e">
        <f>VLOOKUP($A253,LNST!$A$3:$R$1635,16,FALSE)</f>
        <v>#DIV/0!</v>
      </c>
      <c r="S253" s="45" t="e">
        <f>VLOOKUP($A253,LNST!$A$3:$R$1635,17,FALSE)</f>
        <v>#DIV/0!</v>
      </c>
      <c r="T253" s="45" t="e">
        <f>VLOOKUP($A253,LNG!$A$2:$H$1999,4,FALSE)/(D253*10^9)</f>
        <v>#DIV/0!</v>
      </c>
      <c r="U253" s="45" t="e">
        <f>VLOOKUP($A253,LNG!$A$2:$H$1999,5,FALSE)/(E253*10^9)</f>
        <v>#DIV/0!</v>
      </c>
      <c r="V253" s="45" t="e">
        <f>VLOOKUP($A253,LNG!$A$2:$H$1999,6,FALSE)/(F253*10^9)</f>
        <v>#DIV/0!</v>
      </c>
      <c r="W253" s="45" t="e">
        <f>VLOOKUP($A253,LNG!$A$2:$H$1999,7,FALSE)/(G253*10^9)</f>
        <v>#DIV/0!</v>
      </c>
      <c r="X253" s="45">
        <f>VLOOKUP($A253,'LNST năm'!$A$2:$I$2000,8,FALSE)</f>
        <v>-1</v>
      </c>
      <c r="Y253" s="45">
        <f>VLOOKUP($A253,'LNST năm'!$A$2:$I$2000,9,FALSE)</f>
        <v>-1</v>
      </c>
      <c r="Z253" s="46" t="e">
        <f>VLOOKUP($A253,LNG!$A$2:$H$1999,9,FALSE)</f>
        <v>#REF!</v>
      </c>
      <c r="AA253" s="162" t="e">
        <f>VLOOKUP($A253,'GIÁ CP'!$A$2:$D$2000,4,FALSE)/Z253</f>
        <v>#REF!</v>
      </c>
    </row>
    <row r="254" spans="1:27" hidden="1">
      <c r="A254" s="18" t="s">
        <v>1215</v>
      </c>
      <c r="B254" s="18" t="s">
        <v>2838</v>
      </c>
      <c r="C254" s="154" t="str">
        <f>VLOOKUP(A254,'GIÁ CP'!$K$2:$M$2000,3,FALSE)</f>
        <v xml:space="preserve">Phần mềm </v>
      </c>
      <c r="D254" s="43">
        <f>VLOOKUP($A254,'Doanh thu'!$A$3:$Q$2000,9,FALSE)/1000000000</f>
        <v>0</v>
      </c>
      <c r="E254" s="43">
        <f>VLOOKUP($A254,'Doanh thu'!$A$3:$Q$2000,10,FALSE)/1000000000</f>
        <v>0</v>
      </c>
      <c r="F254" s="43">
        <f>VLOOKUP($A254,'Doanh thu'!$A$3:$Q$2000,11,FALSE)/1000000000</f>
        <v>0</v>
      </c>
      <c r="G254" s="43">
        <f>VLOOKUP($A254,'Doanh thu'!$A$3:$Q$2000,12,FALSE)/1000000000</f>
        <v>0</v>
      </c>
      <c r="H254" s="43">
        <f>VLOOKUP($A254,LNST!$A$3:$Q$1635,9,FALSE)/1000000000</f>
        <v>0</v>
      </c>
      <c r="I254" s="43">
        <f>VLOOKUP($A254,LNST!$A$3:$Q$1635,10,FALSE)/1000000000</f>
        <v>0</v>
      </c>
      <c r="J254" s="43">
        <f>VLOOKUP($A254,LNST!$A$3:$Q$1635,11,FALSE)/1000000000</f>
        <v>0</v>
      </c>
      <c r="K254" s="43">
        <f>VLOOKUP($A254,LNST!$A$3:$Q$1635,12,FALSE)/1000000000</f>
        <v>0</v>
      </c>
      <c r="L254" s="45" t="e">
        <f>VLOOKUP($A254,'Doanh thu'!$A$3:$Q$2000,14,FALSE)</f>
        <v>#DIV/0!</v>
      </c>
      <c r="M254" s="45" t="e">
        <f>VLOOKUP($A254,'Doanh thu'!$A$3:$Q$2000,15,FALSE)</f>
        <v>#DIV/0!</v>
      </c>
      <c r="N254" s="45" t="e">
        <f>VLOOKUP($A254,'Doanh thu'!$A$3:$Q$2000,16,FALSE)</f>
        <v>#DIV/0!</v>
      </c>
      <c r="O254" s="45" t="e">
        <f>VLOOKUP($A254,'Doanh thu'!$A$3:$Q$2000,17,FALSE)</f>
        <v>#DIV/0!</v>
      </c>
      <c r="P254" s="45" t="e">
        <f>VLOOKUP($A254,LNST!$A$3:$R$1635,14,FALSE)</f>
        <v>#DIV/0!</v>
      </c>
      <c r="Q254" s="45" t="e">
        <f>VLOOKUP($A254,LNST!$A$3:$R$1635,15,FALSE)</f>
        <v>#DIV/0!</v>
      </c>
      <c r="R254" s="45" t="e">
        <f>VLOOKUP($A254,LNST!$A$3:$R$1635,16,FALSE)</f>
        <v>#DIV/0!</v>
      </c>
      <c r="S254" s="45" t="e">
        <f>VLOOKUP($A254,LNST!$A$3:$R$1635,17,FALSE)</f>
        <v>#DIV/0!</v>
      </c>
      <c r="T254" s="45" t="e">
        <f>VLOOKUP($A254,LNG!$A$2:$H$1999,4,FALSE)/(D254*10^9)</f>
        <v>#DIV/0!</v>
      </c>
      <c r="U254" s="45" t="e">
        <f>VLOOKUP($A254,LNG!$A$2:$H$1999,5,FALSE)/(E254*10^9)</f>
        <v>#DIV/0!</v>
      </c>
      <c r="V254" s="45" t="e">
        <f>VLOOKUP($A254,LNG!$A$2:$H$1999,6,FALSE)/(F254*10^9)</f>
        <v>#DIV/0!</v>
      </c>
      <c r="W254" s="45" t="e">
        <f>VLOOKUP($A254,LNG!$A$2:$H$1999,7,FALSE)/(G254*10^9)</f>
        <v>#DIV/0!</v>
      </c>
      <c r="X254" s="45" t="e">
        <f>VLOOKUP($A254,'LNST năm'!$A$2:$I$2000,8,FALSE)</f>
        <v>#DIV/0!</v>
      </c>
      <c r="Y254" s="45">
        <f>VLOOKUP($A254,'LNST năm'!$A$2:$I$2000,9,FALSE)</f>
        <v>-1</v>
      </c>
      <c r="Z254" s="46" t="e">
        <f>VLOOKUP($A254,LNG!$A$2:$H$1999,9,FALSE)</f>
        <v>#REF!</v>
      </c>
      <c r="AA254" s="162" t="e">
        <f>VLOOKUP($A254,'GIÁ CP'!$A$2:$D$2000,4,FALSE)/Z254</f>
        <v>#REF!</v>
      </c>
    </row>
    <row r="255" spans="1:27" hidden="1">
      <c r="A255" s="18" t="s">
        <v>1508</v>
      </c>
      <c r="B255" s="18" t="s">
        <v>3334</v>
      </c>
      <c r="C255" s="154" t="str">
        <f>VLOOKUP(A255,'GIÁ CP'!$K$2:$M$2000,3,FALSE)</f>
        <v xml:space="preserve">Kho bãi, hậu cần và bảo dưỡng </v>
      </c>
      <c r="D255" s="43">
        <f>VLOOKUP($A255,'Doanh thu'!$A$3:$Q$2000,9,FALSE)/1000000000</f>
        <v>0</v>
      </c>
      <c r="E255" s="43">
        <f>VLOOKUP($A255,'Doanh thu'!$A$3:$Q$2000,10,FALSE)/1000000000</f>
        <v>0</v>
      </c>
      <c r="F255" s="43">
        <f>VLOOKUP($A255,'Doanh thu'!$A$3:$Q$2000,11,FALSE)/1000000000</f>
        <v>0</v>
      </c>
      <c r="G255" s="43">
        <f>VLOOKUP($A255,'Doanh thu'!$A$3:$Q$2000,12,FALSE)/1000000000</f>
        <v>0</v>
      </c>
      <c r="H255" s="43">
        <f>VLOOKUP($A255,LNST!$A$3:$Q$1635,9,FALSE)/1000000000</f>
        <v>0</v>
      </c>
      <c r="I255" s="43">
        <f>VLOOKUP($A255,LNST!$A$3:$Q$1635,10,FALSE)/1000000000</f>
        <v>0</v>
      </c>
      <c r="J255" s="43">
        <f>VLOOKUP($A255,LNST!$A$3:$Q$1635,11,FALSE)/1000000000</f>
        <v>0</v>
      </c>
      <c r="K255" s="43">
        <f>VLOOKUP($A255,LNST!$A$3:$Q$1635,12,FALSE)/1000000000</f>
        <v>0</v>
      </c>
      <c r="L255" s="45" t="e">
        <f>VLOOKUP($A255,'Doanh thu'!$A$3:$Q$2000,14,FALSE)</f>
        <v>#DIV/0!</v>
      </c>
      <c r="M255" s="45" t="e">
        <f>VLOOKUP($A255,'Doanh thu'!$A$3:$Q$2000,15,FALSE)</f>
        <v>#DIV/0!</v>
      </c>
      <c r="N255" s="45" t="e">
        <f>VLOOKUP($A255,'Doanh thu'!$A$3:$Q$2000,16,FALSE)</f>
        <v>#DIV/0!</v>
      </c>
      <c r="O255" s="45" t="e">
        <f>VLOOKUP($A255,'Doanh thu'!$A$3:$Q$2000,17,FALSE)</f>
        <v>#DIV/0!</v>
      </c>
      <c r="P255" s="45" t="e">
        <f>VLOOKUP($A255,LNST!$A$3:$R$1635,14,FALSE)</f>
        <v>#DIV/0!</v>
      </c>
      <c r="Q255" s="45" t="e">
        <f>VLOOKUP($A255,LNST!$A$3:$R$1635,15,FALSE)</f>
        <v>#DIV/0!</v>
      </c>
      <c r="R255" s="45" t="e">
        <f>VLOOKUP($A255,LNST!$A$3:$R$1635,16,FALSE)</f>
        <v>#DIV/0!</v>
      </c>
      <c r="S255" s="45" t="e">
        <f>VLOOKUP($A255,LNST!$A$3:$R$1635,17,FALSE)</f>
        <v>#DIV/0!</v>
      </c>
      <c r="T255" s="45" t="e">
        <f>VLOOKUP($A255,LNG!$A$2:$H$1999,4,FALSE)/(D255*10^9)</f>
        <v>#DIV/0!</v>
      </c>
      <c r="U255" s="45" t="e">
        <f>VLOOKUP($A255,LNG!$A$2:$H$1999,5,FALSE)/(E255*10^9)</f>
        <v>#DIV/0!</v>
      </c>
      <c r="V255" s="45" t="e">
        <f>VLOOKUP($A255,LNG!$A$2:$H$1999,6,FALSE)/(F255*10^9)</f>
        <v>#DIV/0!</v>
      </c>
      <c r="W255" s="45" t="e">
        <f>VLOOKUP($A255,LNG!$A$2:$H$1999,7,FALSE)/(G255*10^9)</f>
        <v>#DIV/0!</v>
      </c>
      <c r="X255" s="45">
        <f>VLOOKUP($A255,'LNST năm'!$A$2:$I$2000,8,FALSE)</f>
        <v>-1</v>
      </c>
      <c r="Y255" s="45">
        <f>VLOOKUP($A255,'LNST năm'!$A$2:$I$2000,9,FALSE)</f>
        <v>-1</v>
      </c>
      <c r="Z255" s="46" t="e">
        <f>VLOOKUP($A255,LNG!$A$2:$H$1999,9,FALSE)</f>
        <v>#REF!</v>
      </c>
      <c r="AA255" s="162" t="e">
        <f>VLOOKUP($A255,'GIÁ CP'!$A$2:$D$2000,4,FALSE)/Z255</f>
        <v>#REF!</v>
      </c>
    </row>
    <row r="256" spans="1:27" hidden="1">
      <c r="A256" s="18" t="s">
        <v>1218</v>
      </c>
      <c r="B256" s="18" t="s">
        <v>2841</v>
      </c>
      <c r="C256" s="154" t="str">
        <f>VLOOKUP(A256,'GIÁ CP'!$K$2:$M$2000,3,FALSE)</f>
        <v xml:space="preserve">Bất động sản </v>
      </c>
      <c r="D256" s="43">
        <f>VLOOKUP($A256,'Doanh thu'!$A$3:$Q$2000,9,FALSE)/1000000000</f>
        <v>0</v>
      </c>
      <c r="E256" s="43">
        <f>VLOOKUP($A256,'Doanh thu'!$A$3:$Q$2000,10,FALSE)/1000000000</f>
        <v>0</v>
      </c>
      <c r="F256" s="43">
        <f>VLOOKUP($A256,'Doanh thu'!$A$3:$Q$2000,11,FALSE)/1000000000</f>
        <v>0</v>
      </c>
      <c r="G256" s="43">
        <f>VLOOKUP($A256,'Doanh thu'!$A$3:$Q$2000,12,FALSE)/1000000000</f>
        <v>0</v>
      </c>
      <c r="H256" s="43">
        <f>VLOOKUP($A256,LNST!$A$3:$Q$1635,9,FALSE)/1000000000</f>
        <v>0</v>
      </c>
      <c r="I256" s="43">
        <f>VLOOKUP($A256,LNST!$A$3:$Q$1635,10,FALSE)/1000000000</f>
        <v>0</v>
      </c>
      <c r="J256" s="43">
        <f>VLOOKUP($A256,LNST!$A$3:$Q$1635,11,FALSE)/1000000000</f>
        <v>0</v>
      </c>
      <c r="K256" s="43">
        <f>VLOOKUP($A256,LNST!$A$3:$Q$1635,12,FALSE)/1000000000</f>
        <v>0</v>
      </c>
      <c r="L256" s="45" t="e">
        <f>VLOOKUP($A256,'Doanh thu'!$A$3:$Q$2000,14,FALSE)</f>
        <v>#DIV/0!</v>
      </c>
      <c r="M256" s="45" t="e">
        <f>VLOOKUP($A256,'Doanh thu'!$A$3:$Q$2000,15,FALSE)</f>
        <v>#DIV/0!</v>
      </c>
      <c r="N256" s="45" t="e">
        <f>VLOOKUP($A256,'Doanh thu'!$A$3:$Q$2000,16,FALSE)</f>
        <v>#DIV/0!</v>
      </c>
      <c r="O256" s="45" t="e">
        <f>VLOOKUP($A256,'Doanh thu'!$A$3:$Q$2000,17,FALSE)</f>
        <v>#DIV/0!</v>
      </c>
      <c r="P256" s="45" t="e">
        <f>VLOOKUP($A256,LNST!$A$3:$R$1635,14,FALSE)</f>
        <v>#DIV/0!</v>
      </c>
      <c r="Q256" s="45" t="e">
        <f>VLOOKUP($A256,LNST!$A$3:$R$1635,15,FALSE)</f>
        <v>#DIV/0!</v>
      </c>
      <c r="R256" s="45" t="e">
        <f>VLOOKUP($A256,LNST!$A$3:$R$1635,16,FALSE)</f>
        <v>#DIV/0!</v>
      </c>
      <c r="S256" s="45" t="e">
        <f>VLOOKUP($A256,LNST!$A$3:$R$1635,17,FALSE)</f>
        <v>#DIV/0!</v>
      </c>
      <c r="T256" s="45" t="e">
        <f>VLOOKUP($A256,LNG!$A$2:$H$1999,4,FALSE)/(D256*10^9)</f>
        <v>#DIV/0!</v>
      </c>
      <c r="U256" s="45" t="e">
        <f>VLOOKUP($A256,LNG!$A$2:$H$1999,5,FALSE)/(E256*10^9)</f>
        <v>#DIV/0!</v>
      </c>
      <c r="V256" s="45" t="e">
        <f>VLOOKUP($A256,LNG!$A$2:$H$1999,6,FALSE)/(F256*10^9)</f>
        <v>#DIV/0!</v>
      </c>
      <c r="W256" s="45" t="e">
        <f>VLOOKUP($A256,LNG!$A$2:$H$1999,7,FALSE)/(G256*10^9)</f>
        <v>#DIV/0!</v>
      </c>
      <c r="X256" s="45">
        <f>VLOOKUP($A256,'LNST năm'!$A$2:$I$2000,8,FALSE)</f>
        <v>-1</v>
      </c>
      <c r="Y256" s="45">
        <f>VLOOKUP($A256,'LNST năm'!$A$2:$I$2000,9,FALSE)</f>
        <v>-1</v>
      </c>
      <c r="Z256" s="46" t="e">
        <f>VLOOKUP($A256,LNG!$A$2:$H$1999,9,FALSE)</f>
        <v>#REF!</v>
      </c>
      <c r="AA256" s="162" t="e">
        <f>VLOOKUP($A256,'GIÁ CP'!$A$2:$D$2000,4,FALSE)/Z256</f>
        <v>#REF!</v>
      </c>
    </row>
    <row r="257" spans="1:27" hidden="1">
      <c r="A257" s="18" t="s">
        <v>902</v>
      </c>
      <c r="B257" s="18" t="s">
        <v>2843</v>
      </c>
      <c r="C257" s="154" t="str">
        <f>VLOOKUP(A257,'GIÁ CP'!$K$2:$M$2000,3,FALSE)</f>
        <v xml:space="preserve">Tư vấn &amp; Hỗ trợ KD </v>
      </c>
      <c r="D257" s="43">
        <f>VLOOKUP($A257,'Doanh thu'!$A$3:$Q$2000,9,FALSE)/1000000000</f>
        <v>0</v>
      </c>
      <c r="E257" s="43">
        <f>VLOOKUP($A257,'Doanh thu'!$A$3:$Q$2000,10,FALSE)/1000000000</f>
        <v>0</v>
      </c>
      <c r="F257" s="43">
        <f>VLOOKUP($A257,'Doanh thu'!$A$3:$Q$2000,11,FALSE)/1000000000</f>
        <v>0</v>
      </c>
      <c r="G257" s="43">
        <f>VLOOKUP($A257,'Doanh thu'!$A$3:$Q$2000,12,FALSE)/1000000000</f>
        <v>0</v>
      </c>
      <c r="H257" s="43">
        <f>VLOOKUP($A257,LNST!$A$3:$Q$1635,9,FALSE)/1000000000</f>
        <v>0</v>
      </c>
      <c r="I257" s="43">
        <f>VLOOKUP($A257,LNST!$A$3:$Q$1635,10,FALSE)/1000000000</f>
        <v>0</v>
      </c>
      <c r="J257" s="43">
        <f>VLOOKUP($A257,LNST!$A$3:$Q$1635,11,FALSE)/1000000000</f>
        <v>0</v>
      </c>
      <c r="K257" s="43">
        <f>VLOOKUP($A257,LNST!$A$3:$Q$1635,12,FALSE)/1000000000</f>
        <v>0</v>
      </c>
      <c r="L257" s="45" t="e">
        <f>VLOOKUP($A257,'Doanh thu'!$A$3:$Q$2000,14,FALSE)</f>
        <v>#DIV/0!</v>
      </c>
      <c r="M257" s="45" t="e">
        <f>VLOOKUP($A257,'Doanh thu'!$A$3:$Q$2000,15,FALSE)</f>
        <v>#DIV/0!</v>
      </c>
      <c r="N257" s="45" t="e">
        <f>VLOOKUP($A257,'Doanh thu'!$A$3:$Q$2000,16,FALSE)</f>
        <v>#DIV/0!</v>
      </c>
      <c r="O257" s="45" t="e">
        <f>VLOOKUP($A257,'Doanh thu'!$A$3:$Q$2000,17,FALSE)</f>
        <v>#DIV/0!</v>
      </c>
      <c r="P257" s="45" t="e">
        <f>VLOOKUP($A257,LNST!$A$3:$R$1635,14,FALSE)</f>
        <v>#DIV/0!</v>
      </c>
      <c r="Q257" s="45" t="e">
        <f>VLOOKUP($A257,LNST!$A$3:$R$1635,15,FALSE)</f>
        <v>#DIV/0!</v>
      </c>
      <c r="R257" s="45" t="e">
        <f>VLOOKUP($A257,LNST!$A$3:$R$1635,16,FALSE)</f>
        <v>#DIV/0!</v>
      </c>
      <c r="S257" s="45" t="e">
        <f>VLOOKUP($A257,LNST!$A$3:$R$1635,17,FALSE)</f>
        <v>#DIV/0!</v>
      </c>
      <c r="T257" s="45" t="e">
        <f>VLOOKUP($A257,LNG!$A$2:$H$1999,4,FALSE)/(D257*10^9)</f>
        <v>#DIV/0!</v>
      </c>
      <c r="U257" s="45" t="e">
        <f>VLOOKUP($A257,LNG!$A$2:$H$1999,5,FALSE)/(E257*10^9)</f>
        <v>#DIV/0!</v>
      </c>
      <c r="V257" s="45" t="e">
        <f>VLOOKUP($A257,LNG!$A$2:$H$1999,6,FALSE)/(F257*10^9)</f>
        <v>#DIV/0!</v>
      </c>
      <c r="W257" s="45" t="e">
        <f>VLOOKUP($A257,LNG!$A$2:$H$1999,7,FALSE)/(G257*10^9)</f>
        <v>#DIV/0!</v>
      </c>
      <c r="X257" s="45" t="e">
        <f>VLOOKUP($A257,'LNST năm'!$A$2:$I$2000,8,FALSE)</f>
        <v>#DIV/0!</v>
      </c>
      <c r="Y257" s="45">
        <f>VLOOKUP($A257,'LNST năm'!$A$2:$I$2000,9,FALSE)</f>
        <v>-1</v>
      </c>
      <c r="Z257" s="46" t="e">
        <f>VLOOKUP($A257,LNG!$A$2:$H$1999,9,FALSE)</f>
        <v>#REF!</v>
      </c>
      <c r="AA257" s="162" t="e">
        <f>VLOOKUP($A257,'GIÁ CP'!$A$2:$D$2000,4,FALSE)/Z257</f>
        <v>#REF!</v>
      </c>
    </row>
    <row r="258" spans="1:27" hidden="1">
      <c r="A258" s="18" t="s">
        <v>1219</v>
      </c>
      <c r="B258" s="18" t="s">
        <v>2844</v>
      </c>
      <c r="C258" s="154" t="str">
        <f>VLOOKUP(A258,'GIÁ CP'!$K$2:$M$2000,3,FALSE)</f>
        <v xml:space="preserve">Sản phẩm hóa dầu, Nông dược &amp; Hóa chất khác </v>
      </c>
      <c r="D258" s="43" t="e">
        <f>VLOOKUP($A258,'Doanh thu'!$A$3:$Q$2000,9,FALSE)/1000000000</f>
        <v>#N/A</v>
      </c>
      <c r="E258" s="43" t="e">
        <f>VLOOKUP($A258,'Doanh thu'!$A$3:$Q$2000,10,FALSE)/1000000000</f>
        <v>#N/A</v>
      </c>
      <c r="F258" s="43" t="e">
        <f>VLOOKUP($A258,'Doanh thu'!$A$3:$Q$2000,11,FALSE)/1000000000</f>
        <v>#N/A</v>
      </c>
      <c r="G258" s="43" t="e">
        <f>VLOOKUP($A258,'Doanh thu'!$A$3:$Q$2000,12,FALSE)/1000000000</f>
        <v>#N/A</v>
      </c>
      <c r="H258" s="43" t="e">
        <f>VLOOKUP($A258,LNST!$A$3:$Q$1635,9,FALSE)/1000000000</f>
        <v>#N/A</v>
      </c>
      <c r="I258" s="43" t="e">
        <f>VLOOKUP($A258,LNST!$A$3:$Q$1635,10,FALSE)/1000000000</f>
        <v>#N/A</v>
      </c>
      <c r="J258" s="43" t="e">
        <f>VLOOKUP($A258,LNST!$A$3:$Q$1635,11,FALSE)/1000000000</f>
        <v>#N/A</v>
      </c>
      <c r="K258" s="43" t="e">
        <f>VLOOKUP($A258,LNST!$A$3:$Q$1635,12,FALSE)/1000000000</f>
        <v>#N/A</v>
      </c>
      <c r="L258" s="45" t="e">
        <f>VLOOKUP($A258,'Doanh thu'!$A$3:$Q$2000,14,FALSE)</f>
        <v>#N/A</v>
      </c>
      <c r="M258" s="45" t="e">
        <f>VLOOKUP($A258,'Doanh thu'!$A$3:$Q$2000,15,FALSE)</f>
        <v>#N/A</v>
      </c>
      <c r="N258" s="45" t="e">
        <f>VLOOKUP($A258,'Doanh thu'!$A$3:$Q$2000,16,FALSE)</f>
        <v>#N/A</v>
      </c>
      <c r="O258" s="45" t="e">
        <f>VLOOKUP($A258,'Doanh thu'!$A$3:$Q$2000,17,FALSE)</f>
        <v>#N/A</v>
      </c>
      <c r="P258" s="45" t="e">
        <f>VLOOKUP($A258,LNST!$A$3:$R$1635,14,FALSE)</f>
        <v>#N/A</v>
      </c>
      <c r="Q258" s="45" t="e">
        <f>VLOOKUP($A258,LNST!$A$3:$R$1635,15,FALSE)</f>
        <v>#N/A</v>
      </c>
      <c r="R258" s="45" t="e">
        <f>VLOOKUP($A258,LNST!$A$3:$R$1635,16,FALSE)</f>
        <v>#N/A</v>
      </c>
      <c r="S258" s="45" t="e">
        <f>VLOOKUP($A258,LNST!$A$3:$R$1635,17,FALSE)</f>
        <v>#N/A</v>
      </c>
      <c r="T258" s="45" t="e">
        <f>VLOOKUP($A258,LNG!$A$2:$H$1999,4,FALSE)/(D258*10^9)</f>
        <v>#N/A</v>
      </c>
      <c r="U258" s="45" t="e">
        <f>VLOOKUP($A258,LNG!$A$2:$H$1999,5,FALSE)/(E258*10^9)</f>
        <v>#N/A</v>
      </c>
      <c r="V258" s="45" t="e">
        <f>VLOOKUP($A258,LNG!$A$2:$H$1999,6,FALSE)/(F258*10^9)</f>
        <v>#N/A</v>
      </c>
      <c r="W258" s="45" t="e">
        <f>VLOOKUP($A258,LNG!$A$2:$H$1999,7,FALSE)/(G258*10^9)</f>
        <v>#N/A</v>
      </c>
      <c r="X258" s="45" t="e">
        <f>VLOOKUP($A258,'LNST năm'!$A$2:$I$2000,8,FALSE)</f>
        <v>#DIV/0!</v>
      </c>
      <c r="Y258" s="45">
        <f>VLOOKUP($A258,'LNST năm'!$A$2:$I$2000,9,FALSE)</f>
        <v>0.25992104989487319</v>
      </c>
      <c r="Z258" s="46" t="e">
        <f>VLOOKUP($A258,LNG!$A$2:$H$1999,9,FALSE)</f>
        <v>#N/A</v>
      </c>
      <c r="AA258" s="162" t="e">
        <f>VLOOKUP($A258,'GIÁ CP'!$A$2:$D$2000,4,FALSE)/Z258</f>
        <v>#N/A</v>
      </c>
    </row>
    <row r="259" spans="1:27" hidden="1">
      <c r="A259" s="18" t="s">
        <v>2847</v>
      </c>
      <c r="B259" s="18" t="s">
        <v>2848</v>
      </c>
      <c r="C259" s="154" t="str">
        <f>VLOOKUP(A259,'GIÁ CP'!$K$2:$M$2000,3,FALSE)</f>
        <v xml:space="preserve">Xây dựng </v>
      </c>
      <c r="D259" s="43">
        <f>VLOOKUP($A259,'Doanh thu'!$A$3:$Q$2000,9,FALSE)/1000000000</f>
        <v>0</v>
      </c>
      <c r="E259" s="43">
        <f>VLOOKUP($A259,'Doanh thu'!$A$3:$Q$2000,10,FALSE)/1000000000</f>
        <v>0</v>
      </c>
      <c r="F259" s="43">
        <f>VLOOKUP($A259,'Doanh thu'!$A$3:$Q$2000,11,FALSE)/1000000000</f>
        <v>0</v>
      </c>
      <c r="G259" s="43">
        <f>VLOOKUP($A259,'Doanh thu'!$A$3:$Q$2000,12,FALSE)/1000000000</f>
        <v>0</v>
      </c>
      <c r="H259" s="43">
        <f>VLOOKUP($A259,LNST!$A$3:$Q$1635,9,FALSE)/1000000000</f>
        <v>0</v>
      </c>
      <c r="I259" s="43">
        <f>VLOOKUP($A259,LNST!$A$3:$Q$1635,10,FALSE)/1000000000</f>
        <v>0</v>
      </c>
      <c r="J259" s="43">
        <f>VLOOKUP($A259,LNST!$A$3:$Q$1635,11,FALSE)/1000000000</f>
        <v>0</v>
      </c>
      <c r="K259" s="43">
        <f>VLOOKUP($A259,LNST!$A$3:$Q$1635,12,FALSE)/1000000000</f>
        <v>0</v>
      </c>
      <c r="L259" s="45" t="e">
        <f>VLOOKUP($A259,'Doanh thu'!$A$3:$Q$2000,14,FALSE)</f>
        <v>#DIV/0!</v>
      </c>
      <c r="M259" s="45" t="e">
        <f>VLOOKUP($A259,'Doanh thu'!$A$3:$Q$2000,15,FALSE)</f>
        <v>#DIV/0!</v>
      </c>
      <c r="N259" s="45" t="e">
        <f>VLOOKUP($A259,'Doanh thu'!$A$3:$Q$2000,16,FALSE)</f>
        <v>#DIV/0!</v>
      </c>
      <c r="O259" s="45" t="e">
        <f>VLOOKUP($A259,'Doanh thu'!$A$3:$Q$2000,17,FALSE)</f>
        <v>#DIV/0!</v>
      </c>
      <c r="P259" s="45" t="e">
        <f>VLOOKUP($A259,LNST!$A$3:$R$1635,14,FALSE)</f>
        <v>#DIV/0!</v>
      </c>
      <c r="Q259" s="45" t="e">
        <f>VLOOKUP($A259,LNST!$A$3:$R$1635,15,FALSE)</f>
        <v>#DIV/0!</v>
      </c>
      <c r="R259" s="45" t="e">
        <f>VLOOKUP($A259,LNST!$A$3:$R$1635,16,FALSE)</f>
        <v>#DIV/0!</v>
      </c>
      <c r="S259" s="45" t="e">
        <f>VLOOKUP($A259,LNST!$A$3:$R$1635,17,FALSE)</f>
        <v>#DIV/0!</v>
      </c>
      <c r="T259" s="45" t="e">
        <f>VLOOKUP($A259,LNG!$A$2:$H$1999,4,FALSE)/(D259*10^9)</f>
        <v>#DIV/0!</v>
      </c>
      <c r="U259" s="45" t="e">
        <f>VLOOKUP($A259,LNG!$A$2:$H$1999,5,FALSE)/(E259*10^9)</f>
        <v>#DIV/0!</v>
      </c>
      <c r="V259" s="45" t="e">
        <f>VLOOKUP($A259,LNG!$A$2:$H$1999,6,FALSE)/(F259*10^9)</f>
        <v>#DIV/0!</v>
      </c>
      <c r="W259" s="45" t="e">
        <f>VLOOKUP($A259,LNG!$A$2:$H$1999,7,FALSE)/(G259*10^9)</f>
        <v>#DIV/0!</v>
      </c>
      <c r="X259" s="45" t="e">
        <f>VLOOKUP($A259,'LNST năm'!$A$2:$I$2000,8,FALSE)</f>
        <v>#DIV/0!</v>
      </c>
      <c r="Y259" s="45" t="e">
        <f>VLOOKUP($A259,'LNST năm'!$A$2:$I$2000,9,FALSE)</f>
        <v>#DIV/0!</v>
      </c>
      <c r="Z259" s="46" t="e">
        <f>VLOOKUP($A259,LNG!$A$2:$H$1999,9,FALSE)</f>
        <v>#REF!</v>
      </c>
      <c r="AA259" s="162" t="e">
        <f>VLOOKUP($A259,'GIÁ CP'!$A$2:$D$2000,4,FALSE)/Z259</f>
        <v>#N/A</v>
      </c>
    </row>
    <row r="260" spans="1:27" hidden="1">
      <c r="A260" s="18" t="s">
        <v>1222</v>
      </c>
      <c r="B260" s="18" t="s">
        <v>2853</v>
      </c>
      <c r="C260" s="154" t="str">
        <f>VLOOKUP(A260,'GIÁ CP'!$K$2:$M$2000,3,FALSE)</f>
        <v xml:space="preserve">Đường sắt </v>
      </c>
      <c r="D260" s="43" t="e">
        <f>VLOOKUP($A260,'Doanh thu'!$A$3:$Q$2000,9,FALSE)/1000000000</f>
        <v>#N/A</v>
      </c>
      <c r="E260" s="43" t="e">
        <f>VLOOKUP($A260,'Doanh thu'!$A$3:$Q$2000,10,FALSE)/1000000000</f>
        <v>#N/A</v>
      </c>
      <c r="F260" s="43" t="e">
        <f>VLOOKUP($A260,'Doanh thu'!$A$3:$Q$2000,11,FALSE)/1000000000</f>
        <v>#N/A</v>
      </c>
      <c r="G260" s="43" t="e">
        <f>VLOOKUP($A260,'Doanh thu'!$A$3:$Q$2000,12,FALSE)/1000000000</f>
        <v>#N/A</v>
      </c>
      <c r="H260" s="43" t="e">
        <f>VLOOKUP($A260,LNST!$A$3:$Q$1635,9,FALSE)/1000000000</f>
        <v>#N/A</v>
      </c>
      <c r="I260" s="43" t="e">
        <f>VLOOKUP($A260,LNST!$A$3:$Q$1635,10,FALSE)/1000000000</f>
        <v>#N/A</v>
      </c>
      <c r="J260" s="43" t="e">
        <f>VLOOKUP($A260,LNST!$A$3:$Q$1635,11,FALSE)/1000000000</f>
        <v>#N/A</v>
      </c>
      <c r="K260" s="43" t="e">
        <f>VLOOKUP($A260,LNST!$A$3:$Q$1635,12,FALSE)/1000000000</f>
        <v>#N/A</v>
      </c>
      <c r="L260" s="45" t="e">
        <f>VLOOKUP($A260,'Doanh thu'!$A$3:$Q$2000,14,FALSE)</f>
        <v>#N/A</v>
      </c>
      <c r="M260" s="45" t="e">
        <f>VLOOKUP($A260,'Doanh thu'!$A$3:$Q$2000,15,FALSE)</f>
        <v>#N/A</v>
      </c>
      <c r="N260" s="45" t="e">
        <f>VLOOKUP($A260,'Doanh thu'!$A$3:$Q$2000,16,FALSE)</f>
        <v>#N/A</v>
      </c>
      <c r="O260" s="45" t="e">
        <f>VLOOKUP($A260,'Doanh thu'!$A$3:$Q$2000,17,FALSE)</f>
        <v>#N/A</v>
      </c>
      <c r="P260" s="45" t="e">
        <f>VLOOKUP($A260,LNST!$A$3:$R$1635,14,FALSE)</f>
        <v>#N/A</v>
      </c>
      <c r="Q260" s="45" t="e">
        <f>VLOOKUP($A260,LNST!$A$3:$R$1635,15,FALSE)</f>
        <v>#N/A</v>
      </c>
      <c r="R260" s="45" t="e">
        <f>VLOOKUP($A260,LNST!$A$3:$R$1635,16,FALSE)</f>
        <v>#N/A</v>
      </c>
      <c r="S260" s="45" t="e">
        <f>VLOOKUP($A260,LNST!$A$3:$R$1635,17,FALSE)</f>
        <v>#N/A</v>
      </c>
      <c r="T260" s="45" t="e">
        <f>VLOOKUP($A260,LNG!$A$2:$H$1999,4,FALSE)/(D260*10^9)</f>
        <v>#N/A</v>
      </c>
      <c r="U260" s="45" t="e">
        <f>VLOOKUP($A260,LNG!$A$2:$H$1999,5,FALSE)/(E260*10^9)</f>
        <v>#N/A</v>
      </c>
      <c r="V260" s="45" t="e">
        <f>VLOOKUP($A260,LNG!$A$2:$H$1999,6,FALSE)/(F260*10^9)</f>
        <v>#N/A</v>
      </c>
      <c r="W260" s="45" t="e">
        <f>VLOOKUP($A260,LNG!$A$2:$H$1999,7,FALSE)/(G260*10^9)</f>
        <v>#N/A</v>
      </c>
      <c r="X260" s="45" t="e">
        <f>VLOOKUP($A260,'LNST năm'!$A$2:$I$2000,8,FALSE)</f>
        <v>#N/A</v>
      </c>
      <c r="Y260" s="45" t="e">
        <f>VLOOKUP($A260,'LNST năm'!$A$2:$I$2000,9,FALSE)</f>
        <v>#N/A</v>
      </c>
      <c r="Z260" s="46" t="e">
        <f>VLOOKUP($A260,LNG!$A$2:$H$1999,9,FALSE)</f>
        <v>#N/A</v>
      </c>
      <c r="AA260" s="162" t="e">
        <f>VLOOKUP($A260,'GIÁ CP'!$A$2:$D$2000,4,FALSE)/Z260</f>
        <v>#N/A</v>
      </c>
    </row>
    <row r="261" spans="1:27" hidden="1">
      <c r="A261" s="18" t="s">
        <v>2854</v>
      </c>
      <c r="B261" s="18" t="s">
        <v>2855</v>
      </c>
      <c r="C261" s="154" t="str">
        <f>VLOOKUP(A261,'GIÁ CP'!$K$2:$M$2000,3,FALSE)</f>
        <v xml:space="preserve">Thép và sản phẩm thép </v>
      </c>
      <c r="D261" s="43">
        <f>VLOOKUP($A261,'Doanh thu'!$A$3:$Q$2000,9,FALSE)/1000000000</f>
        <v>0</v>
      </c>
      <c r="E261" s="43">
        <f>VLOOKUP($A261,'Doanh thu'!$A$3:$Q$2000,10,FALSE)/1000000000</f>
        <v>0</v>
      </c>
      <c r="F261" s="43">
        <f>VLOOKUP($A261,'Doanh thu'!$A$3:$Q$2000,11,FALSE)/1000000000</f>
        <v>0</v>
      </c>
      <c r="G261" s="43">
        <f>VLOOKUP($A261,'Doanh thu'!$A$3:$Q$2000,12,FALSE)/1000000000</f>
        <v>0</v>
      </c>
      <c r="H261" s="43">
        <f>VLOOKUP($A261,LNST!$A$3:$Q$1635,9,FALSE)/1000000000</f>
        <v>0</v>
      </c>
      <c r="I261" s="43">
        <f>VLOOKUP($A261,LNST!$A$3:$Q$1635,10,FALSE)/1000000000</f>
        <v>0</v>
      </c>
      <c r="J261" s="43">
        <f>VLOOKUP($A261,LNST!$A$3:$Q$1635,11,FALSE)/1000000000</f>
        <v>0</v>
      </c>
      <c r="K261" s="43">
        <f>VLOOKUP($A261,LNST!$A$3:$Q$1635,12,FALSE)/1000000000</f>
        <v>0</v>
      </c>
      <c r="L261" s="45" t="e">
        <f>VLOOKUP($A261,'Doanh thu'!$A$3:$Q$2000,14,FALSE)</f>
        <v>#DIV/0!</v>
      </c>
      <c r="M261" s="45" t="e">
        <f>VLOOKUP($A261,'Doanh thu'!$A$3:$Q$2000,15,FALSE)</f>
        <v>#DIV/0!</v>
      </c>
      <c r="N261" s="45" t="e">
        <f>VLOOKUP($A261,'Doanh thu'!$A$3:$Q$2000,16,FALSE)</f>
        <v>#DIV/0!</v>
      </c>
      <c r="O261" s="45" t="e">
        <f>VLOOKUP($A261,'Doanh thu'!$A$3:$Q$2000,17,FALSE)</f>
        <v>#DIV/0!</v>
      </c>
      <c r="P261" s="45" t="e">
        <f>VLOOKUP($A261,LNST!$A$3:$R$1635,14,FALSE)</f>
        <v>#DIV/0!</v>
      </c>
      <c r="Q261" s="45" t="e">
        <f>VLOOKUP($A261,LNST!$A$3:$R$1635,15,FALSE)</f>
        <v>#DIV/0!</v>
      </c>
      <c r="R261" s="45" t="e">
        <f>VLOOKUP($A261,LNST!$A$3:$R$1635,16,FALSE)</f>
        <v>#DIV/0!</v>
      </c>
      <c r="S261" s="45" t="e">
        <f>VLOOKUP($A261,LNST!$A$3:$R$1635,17,FALSE)</f>
        <v>#DIV/0!</v>
      </c>
      <c r="T261" s="45" t="e">
        <f>VLOOKUP($A261,LNG!$A$2:$H$1999,4,FALSE)/(D261*10^9)</f>
        <v>#DIV/0!</v>
      </c>
      <c r="U261" s="45" t="e">
        <f>VLOOKUP($A261,LNG!$A$2:$H$1999,5,FALSE)/(E261*10^9)</f>
        <v>#DIV/0!</v>
      </c>
      <c r="V261" s="45" t="e">
        <f>VLOOKUP($A261,LNG!$A$2:$H$1999,6,FALSE)/(F261*10^9)</f>
        <v>#DIV/0!</v>
      </c>
      <c r="W261" s="45" t="e">
        <f>VLOOKUP($A261,LNG!$A$2:$H$1999,7,FALSE)/(G261*10^9)</f>
        <v>#DIV/0!</v>
      </c>
      <c r="X261" s="45" t="e">
        <f>VLOOKUP($A261,'LNST năm'!$A$2:$I$2000,8,FALSE)</f>
        <v>#DIV/0!</v>
      </c>
      <c r="Y261" s="45" t="e">
        <f>VLOOKUP($A261,'LNST năm'!$A$2:$I$2000,9,FALSE)</f>
        <v>#DIV/0!</v>
      </c>
      <c r="Z261" s="46" t="e">
        <f>VLOOKUP($A261,LNG!$A$2:$H$1999,9,FALSE)</f>
        <v>#REF!</v>
      </c>
      <c r="AA261" s="162" t="e">
        <f>VLOOKUP($A261,'GIÁ CP'!$A$2:$D$2000,4,FALSE)/Z261</f>
        <v>#N/A</v>
      </c>
    </row>
    <row r="262" spans="1:27" hidden="1">
      <c r="A262" s="18" t="s">
        <v>1223</v>
      </c>
      <c r="B262" s="18" t="s">
        <v>2857</v>
      </c>
      <c r="C262" s="154" t="e">
        <f>VLOOKUP(A262,'GIÁ CP'!$K$2:$M$2000,3,FALSE)</f>
        <v>#N/A</v>
      </c>
      <c r="D262" s="43" t="e">
        <f>VLOOKUP($A262,'Doanh thu'!$A$3:$Q$2000,9,FALSE)/1000000000</f>
        <v>#N/A</v>
      </c>
      <c r="E262" s="43" t="e">
        <f>VLOOKUP($A262,'Doanh thu'!$A$3:$Q$2000,10,FALSE)/1000000000</f>
        <v>#N/A</v>
      </c>
      <c r="F262" s="43" t="e">
        <f>VLOOKUP($A262,'Doanh thu'!$A$3:$Q$2000,11,FALSE)/1000000000</f>
        <v>#N/A</v>
      </c>
      <c r="G262" s="43" t="e">
        <f>VLOOKUP($A262,'Doanh thu'!$A$3:$Q$2000,12,FALSE)/1000000000</f>
        <v>#N/A</v>
      </c>
      <c r="H262" s="43" t="e">
        <f>VLOOKUP($A262,LNST!$A$3:$Q$1635,9,FALSE)/1000000000</f>
        <v>#N/A</v>
      </c>
      <c r="I262" s="43" t="e">
        <f>VLOOKUP($A262,LNST!$A$3:$Q$1635,10,FALSE)/1000000000</f>
        <v>#N/A</v>
      </c>
      <c r="J262" s="43" t="e">
        <f>VLOOKUP($A262,LNST!$A$3:$Q$1635,11,FALSE)/1000000000</f>
        <v>#N/A</v>
      </c>
      <c r="K262" s="43" t="e">
        <f>VLOOKUP($A262,LNST!$A$3:$Q$1635,12,FALSE)/1000000000</f>
        <v>#N/A</v>
      </c>
      <c r="L262" s="45" t="e">
        <f>VLOOKUP($A262,'Doanh thu'!$A$3:$Q$2000,14,FALSE)</f>
        <v>#N/A</v>
      </c>
      <c r="M262" s="45" t="e">
        <f>VLOOKUP($A262,'Doanh thu'!$A$3:$Q$2000,15,FALSE)</f>
        <v>#N/A</v>
      </c>
      <c r="N262" s="45" t="e">
        <f>VLOOKUP($A262,'Doanh thu'!$A$3:$Q$2000,16,FALSE)</f>
        <v>#N/A</v>
      </c>
      <c r="O262" s="45" t="e">
        <f>VLOOKUP($A262,'Doanh thu'!$A$3:$Q$2000,17,FALSE)</f>
        <v>#N/A</v>
      </c>
      <c r="P262" s="45" t="e">
        <f>VLOOKUP($A262,LNST!$A$3:$R$1635,14,FALSE)</f>
        <v>#N/A</v>
      </c>
      <c r="Q262" s="45" t="e">
        <f>VLOOKUP($A262,LNST!$A$3:$R$1635,15,FALSE)</f>
        <v>#N/A</v>
      </c>
      <c r="R262" s="45" t="e">
        <f>VLOOKUP($A262,LNST!$A$3:$R$1635,16,FALSE)</f>
        <v>#N/A</v>
      </c>
      <c r="S262" s="45" t="e">
        <f>VLOOKUP($A262,LNST!$A$3:$R$1635,17,FALSE)</f>
        <v>#N/A</v>
      </c>
      <c r="T262" s="45" t="e">
        <f>VLOOKUP($A262,LNG!$A$2:$H$1999,4,FALSE)/(D262*10^9)</f>
        <v>#N/A</v>
      </c>
      <c r="U262" s="45" t="e">
        <f>VLOOKUP($A262,LNG!$A$2:$H$1999,5,FALSE)/(E262*10^9)</f>
        <v>#N/A</v>
      </c>
      <c r="V262" s="45" t="e">
        <f>VLOOKUP($A262,LNG!$A$2:$H$1999,6,FALSE)/(F262*10^9)</f>
        <v>#N/A</v>
      </c>
      <c r="W262" s="45" t="e">
        <f>VLOOKUP($A262,LNG!$A$2:$H$1999,7,FALSE)/(G262*10^9)</f>
        <v>#N/A</v>
      </c>
      <c r="X262" s="45" t="e">
        <f>VLOOKUP($A262,'LNST năm'!$A$2:$I$2000,8,FALSE)</f>
        <v>#N/A</v>
      </c>
      <c r="Y262" s="45" t="e">
        <f>VLOOKUP($A262,'LNST năm'!$A$2:$I$2000,9,FALSE)</f>
        <v>#N/A</v>
      </c>
      <c r="Z262" s="46" t="e">
        <f>VLOOKUP($A262,LNG!$A$2:$H$1999,9,FALSE)</f>
        <v>#N/A</v>
      </c>
      <c r="AA262" s="162" t="e">
        <f>VLOOKUP($A262,'GIÁ CP'!$A$2:$D$2000,4,FALSE)/Z262</f>
        <v>#N/A</v>
      </c>
    </row>
    <row r="263" spans="1:27" hidden="1">
      <c r="A263" s="18" t="s">
        <v>1182</v>
      </c>
      <c r="B263" s="18" t="s">
        <v>2778</v>
      </c>
      <c r="C263" s="154" t="str">
        <f>VLOOKUP(A263,'GIÁ CP'!$K$2:$M$2000,3,FALSE)</f>
        <v xml:space="preserve">Bất động sản </v>
      </c>
      <c r="D263" s="43">
        <f>VLOOKUP($A263,'Doanh thu'!$A$3:$Q$2000,9,FALSE)/1000000000</f>
        <v>0</v>
      </c>
      <c r="E263" s="43">
        <f>VLOOKUP($A263,'Doanh thu'!$A$3:$Q$2000,10,FALSE)/1000000000</f>
        <v>0</v>
      </c>
      <c r="F263" s="43">
        <f>VLOOKUP($A263,'Doanh thu'!$A$3:$Q$2000,11,FALSE)/1000000000</f>
        <v>0</v>
      </c>
      <c r="G263" s="43">
        <f>VLOOKUP($A263,'Doanh thu'!$A$3:$Q$2000,12,FALSE)/1000000000</f>
        <v>0</v>
      </c>
      <c r="H263" s="43">
        <f>VLOOKUP($A263,LNST!$A$3:$Q$1635,9,FALSE)/1000000000</f>
        <v>0</v>
      </c>
      <c r="I263" s="43">
        <f>VLOOKUP($A263,LNST!$A$3:$Q$1635,10,FALSE)/1000000000</f>
        <v>0</v>
      </c>
      <c r="J263" s="43">
        <f>VLOOKUP($A263,LNST!$A$3:$Q$1635,11,FALSE)/1000000000</f>
        <v>0</v>
      </c>
      <c r="K263" s="43">
        <f>VLOOKUP($A263,LNST!$A$3:$Q$1635,12,FALSE)/1000000000</f>
        <v>0</v>
      </c>
      <c r="L263" s="45" t="e">
        <f>VLOOKUP($A263,'Doanh thu'!$A$3:$Q$2000,14,FALSE)</f>
        <v>#DIV/0!</v>
      </c>
      <c r="M263" s="45" t="e">
        <f>VLOOKUP($A263,'Doanh thu'!$A$3:$Q$2000,15,FALSE)</f>
        <v>#DIV/0!</v>
      </c>
      <c r="N263" s="45" t="e">
        <f>VLOOKUP($A263,'Doanh thu'!$A$3:$Q$2000,16,FALSE)</f>
        <v>#DIV/0!</v>
      </c>
      <c r="O263" s="45" t="e">
        <f>VLOOKUP($A263,'Doanh thu'!$A$3:$Q$2000,17,FALSE)</f>
        <v>#DIV/0!</v>
      </c>
      <c r="P263" s="45" t="e">
        <f>VLOOKUP($A263,LNST!$A$3:$R$1635,14,FALSE)</f>
        <v>#DIV/0!</v>
      </c>
      <c r="Q263" s="45" t="e">
        <f>VLOOKUP($A263,LNST!$A$3:$R$1635,15,FALSE)</f>
        <v>#DIV/0!</v>
      </c>
      <c r="R263" s="45" t="e">
        <f>VLOOKUP($A263,LNST!$A$3:$R$1635,16,FALSE)</f>
        <v>#DIV/0!</v>
      </c>
      <c r="S263" s="45" t="e">
        <f>VLOOKUP($A263,LNST!$A$3:$R$1635,17,FALSE)</f>
        <v>#DIV/0!</v>
      </c>
      <c r="T263" s="45" t="e">
        <f>VLOOKUP($A263,LNG!$A$2:$H$1999,4,FALSE)/(D263*10^9)</f>
        <v>#DIV/0!</v>
      </c>
      <c r="U263" s="45" t="e">
        <f>VLOOKUP($A263,LNG!$A$2:$H$1999,5,FALSE)/(E263*10^9)</f>
        <v>#DIV/0!</v>
      </c>
      <c r="V263" s="45" t="e">
        <f>VLOOKUP($A263,LNG!$A$2:$H$1999,6,FALSE)/(F263*10^9)</f>
        <v>#DIV/0!</v>
      </c>
      <c r="W263" s="45" t="e">
        <f>VLOOKUP($A263,LNG!$A$2:$H$1999,7,FALSE)/(G263*10^9)</f>
        <v>#DIV/0!</v>
      </c>
      <c r="X263" s="45">
        <f>VLOOKUP($A263,'LNST năm'!$A$2:$I$2000,8,FALSE)</f>
        <v>-1</v>
      </c>
      <c r="Y263" s="45">
        <f>VLOOKUP($A263,'LNST năm'!$A$2:$I$2000,9,FALSE)</f>
        <v>-1</v>
      </c>
      <c r="Z263" s="46" t="e">
        <f>VLOOKUP($A263,LNG!$A$2:$H$1999,9,FALSE)</f>
        <v>#REF!</v>
      </c>
      <c r="AA263" s="162" t="e">
        <f>VLOOKUP($A263,'GIÁ CP'!$A$2:$D$2000,4,FALSE)/Z263</f>
        <v>#REF!</v>
      </c>
    </row>
    <row r="264" spans="1:27" hidden="1">
      <c r="A264" s="18" t="s">
        <v>1225</v>
      </c>
      <c r="B264" s="18" t="s">
        <v>2860</v>
      </c>
      <c r="C264" s="154" t="str">
        <f>VLOOKUP(A264,'GIÁ CP'!$K$2:$M$2000,3,FALSE)</f>
        <v xml:space="preserve">Bất động sản </v>
      </c>
      <c r="D264" s="43">
        <f>VLOOKUP($A264,'Doanh thu'!$A$3:$Q$2000,9,FALSE)/1000000000</f>
        <v>0</v>
      </c>
      <c r="E264" s="43">
        <f>VLOOKUP($A264,'Doanh thu'!$A$3:$Q$2000,10,FALSE)/1000000000</f>
        <v>0</v>
      </c>
      <c r="F264" s="43">
        <f>VLOOKUP($A264,'Doanh thu'!$A$3:$Q$2000,11,FALSE)/1000000000</f>
        <v>0</v>
      </c>
      <c r="G264" s="43">
        <f>VLOOKUP($A264,'Doanh thu'!$A$3:$Q$2000,12,FALSE)/1000000000</f>
        <v>0</v>
      </c>
      <c r="H264" s="43">
        <f>VLOOKUP($A264,LNST!$A$3:$Q$1635,9,FALSE)/1000000000</f>
        <v>0</v>
      </c>
      <c r="I264" s="43">
        <f>VLOOKUP($A264,LNST!$A$3:$Q$1635,10,FALSE)/1000000000</f>
        <v>0</v>
      </c>
      <c r="J264" s="43">
        <f>VLOOKUP($A264,LNST!$A$3:$Q$1635,11,FALSE)/1000000000</f>
        <v>0</v>
      </c>
      <c r="K264" s="43">
        <f>VLOOKUP($A264,LNST!$A$3:$Q$1635,12,FALSE)/1000000000</f>
        <v>0</v>
      </c>
      <c r="L264" s="45" t="e">
        <f>VLOOKUP($A264,'Doanh thu'!$A$3:$Q$2000,14,FALSE)</f>
        <v>#DIV/0!</v>
      </c>
      <c r="M264" s="45" t="e">
        <f>VLOOKUP($A264,'Doanh thu'!$A$3:$Q$2000,15,FALSE)</f>
        <v>#DIV/0!</v>
      </c>
      <c r="N264" s="45" t="e">
        <f>VLOOKUP($A264,'Doanh thu'!$A$3:$Q$2000,16,FALSE)</f>
        <v>#DIV/0!</v>
      </c>
      <c r="O264" s="45" t="e">
        <f>VLOOKUP($A264,'Doanh thu'!$A$3:$Q$2000,17,FALSE)</f>
        <v>#DIV/0!</v>
      </c>
      <c r="P264" s="45" t="e">
        <f>VLOOKUP($A264,LNST!$A$3:$R$1635,14,FALSE)</f>
        <v>#DIV/0!</v>
      </c>
      <c r="Q264" s="45" t="e">
        <f>VLOOKUP($A264,LNST!$A$3:$R$1635,15,FALSE)</f>
        <v>#DIV/0!</v>
      </c>
      <c r="R264" s="45" t="e">
        <f>VLOOKUP($A264,LNST!$A$3:$R$1635,16,FALSE)</f>
        <v>#DIV/0!</v>
      </c>
      <c r="S264" s="45" t="e">
        <f>VLOOKUP($A264,LNST!$A$3:$R$1635,17,FALSE)</f>
        <v>#DIV/0!</v>
      </c>
      <c r="T264" s="45" t="e">
        <f>VLOOKUP($A264,LNG!$A$2:$H$1999,4,FALSE)/(D264*10^9)</f>
        <v>#DIV/0!</v>
      </c>
      <c r="U264" s="45" t="e">
        <f>VLOOKUP($A264,LNG!$A$2:$H$1999,5,FALSE)/(E264*10^9)</f>
        <v>#DIV/0!</v>
      </c>
      <c r="V264" s="45" t="e">
        <f>VLOOKUP($A264,LNG!$A$2:$H$1999,6,FALSE)/(F264*10^9)</f>
        <v>#DIV/0!</v>
      </c>
      <c r="W264" s="45" t="e">
        <f>VLOOKUP($A264,LNG!$A$2:$H$1999,7,FALSE)/(G264*10^9)</f>
        <v>#DIV/0!</v>
      </c>
      <c r="X264" s="45">
        <f>VLOOKUP($A264,'LNST năm'!$A$2:$I$2000,8,FALSE)</f>
        <v>-1</v>
      </c>
      <c r="Y264" s="45">
        <f>VLOOKUP($A264,'LNST năm'!$A$2:$I$2000,9,FALSE)</f>
        <v>-1</v>
      </c>
      <c r="Z264" s="46" t="e">
        <f>VLOOKUP($A264,LNG!$A$2:$H$1999,9,FALSE)</f>
        <v>#REF!</v>
      </c>
      <c r="AA264" s="162" t="e">
        <f>VLOOKUP($A264,'GIÁ CP'!$A$2:$D$2000,4,FALSE)/Z264</f>
        <v>#REF!</v>
      </c>
    </row>
    <row r="265" spans="1:27" hidden="1">
      <c r="A265" s="18" t="s">
        <v>1183</v>
      </c>
      <c r="B265" s="18" t="s">
        <v>2779</v>
      </c>
      <c r="C265" s="154" t="str">
        <f>VLOOKUP(A265,'GIÁ CP'!$K$2:$M$2000,3,FALSE)</f>
        <v xml:space="preserve">Bất động sản </v>
      </c>
      <c r="D265" s="43">
        <f>VLOOKUP($A265,'Doanh thu'!$A$3:$Q$2000,9,FALSE)/1000000000</f>
        <v>0</v>
      </c>
      <c r="E265" s="43">
        <f>VLOOKUP($A265,'Doanh thu'!$A$3:$Q$2000,10,FALSE)/1000000000</f>
        <v>0</v>
      </c>
      <c r="F265" s="43">
        <f>VLOOKUP($A265,'Doanh thu'!$A$3:$Q$2000,11,FALSE)/1000000000</f>
        <v>0</v>
      </c>
      <c r="G265" s="43">
        <f>VLOOKUP($A265,'Doanh thu'!$A$3:$Q$2000,12,FALSE)/1000000000</f>
        <v>0</v>
      </c>
      <c r="H265" s="43">
        <f>VLOOKUP($A265,LNST!$A$3:$Q$1635,9,FALSE)/1000000000</f>
        <v>0</v>
      </c>
      <c r="I265" s="43">
        <f>VLOOKUP($A265,LNST!$A$3:$Q$1635,10,FALSE)/1000000000</f>
        <v>0</v>
      </c>
      <c r="J265" s="43">
        <f>VLOOKUP($A265,LNST!$A$3:$Q$1635,11,FALSE)/1000000000</f>
        <v>0</v>
      </c>
      <c r="K265" s="43">
        <f>VLOOKUP($A265,LNST!$A$3:$Q$1635,12,FALSE)/1000000000</f>
        <v>0</v>
      </c>
      <c r="L265" s="45" t="e">
        <f>VLOOKUP($A265,'Doanh thu'!$A$3:$Q$2000,14,FALSE)</f>
        <v>#DIV/0!</v>
      </c>
      <c r="M265" s="45" t="e">
        <f>VLOOKUP($A265,'Doanh thu'!$A$3:$Q$2000,15,FALSE)</f>
        <v>#DIV/0!</v>
      </c>
      <c r="N265" s="45" t="e">
        <f>VLOOKUP($A265,'Doanh thu'!$A$3:$Q$2000,16,FALSE)</f>
        <v>#DIV/0!</v>
      </c>
      <c r="O265" s="45" t="e">
        <f>VLOOKUP($A265,'Doanh thu'!$A$3:$Q$2000,17,FALSE)</f>
        <v>#DIV/0!</v>
      </c>
      <c r="P265" s="45" t="e">
        <f>VLOOKUP($A265,LNST!$A$3:$R$1635,14,FALSE)</f>
        <v>#DIV/0!</v>
      </c>
      <c r="Q265" s="45" t="e">
        <f>VLOOKUP($A265,LNST!$A$3:$R$1635,15,FALSE)</f>
        <v>#DIV/0!</v>
      </c>
      <c r="R265" s="45" t="e">
        <f>VLOOKUP($A265,LNST!$A$3:$R$1635,16,FALSE)</f>
        <v>#DIV/0!</v>
      </c>
      <c r="S265" s="45" t="e">
        <f>VLOOKUP($A265,LNST!$A$3:$R$1635,17,FALSE)</f>
        <v>#DIV/0!</v>
      </c>
      <c r="T265" s="45" t="e">
        <f>VLOOKUP($A265,LNG!$A$2:$H$1999,4,FALSE)/(D265*10^9)</f>
        <v>#DIV/0!</v>
      </c>
      <c r="U265" s="45" t="e">
        <f>VLOOKUP($A265,LNG!$A$2:$H$1999,5,FALSE)/(E265*10^9)</f>
        <v>#DIV/0!</v>
      </c>
      <c r="V265" s="45" t="e">
        <f>VLOOKUP($A265,LNG!$A$2:$H$1999,6,FALSE)/(F265*10^9)</f>
        <v>#DIV/0!</v>
      </c>
      <c r="W265" s="45" t="e">
        <f>VLOOKUP($A265,LNG!$A$2:$H$1999,7,FALSE)/(G265*10^9)</f>
        <v>#DIV/0!</v>
      </c>
      <c r="X265" s="45">
        <f>VLOOKUP($A265,'LNST năm'!$A$2:$I$2000,8,FALSE)</f>
        <v>-1</v>
      </c>
      <c r="Y265" s="45">
        <f>VLOOKUP($A265,'LNST năm'!$A$2:$I$2000,9,FALSE)</f>
        <v>-1</v>
      </c>
      <c r="Z265" s="46" t="e">
        <f>VLOOKUP($A265,LNG!$A$2:$H$1999,9,FALSE)</f>
        <v>#REF!</v>
      </c>
      <c r="AA265" s="162" t="e">
        <f>VLOOKUP($A265,'GIÁ CP'!$A$2:$D$2000,4,FALSE)/Z265</f>
        <v>#REF!</v>
      </c>
    </row>
    <row r="266" spans="1:27" hidden="1">
      <c r="A266" s="18" t="s">
        <v>1211</v>
      </c>
      <c r="B266" s="18" t="s">
        <v>2828</v>
      </c>
      <c r="C266" s="154" t="str">
        <f>VLOOKUP(A266,'GIÁ CP'!$K$2:$M$2000,3,FALSE)</f>
        <v xml:space="preserve">Hàng May mặc </v>
      </c>
      <c r="D266" s="43">
        <f>VLOOKUP($A266,'Doanh thu'!$A$3:$Q$2000,9,FALSE)/1000000000</f>
        <v>358.670123348</v>
      </c>
      <c r="E266" s="43">
        <f>VLOOKUP($A266,'Doanh thu'!$A$3:$Q$2000,10,FALSE)/1000000000</f>
        <v>232.59339367300001</v>
      </c>
      <c r="F266" s="43">
        <f>VLOOKUP($A266,'Doanh thu'!$A$3:$Q$2000,11,FALSE)/1000000000</f>
        <v>198.04538226400001</v>
      </c>
      <c r="G266" s="43">
        <f>VLOOKUP($A266,'Doanh thu'!$A$3:$Q$2000,12,FALSE)/1000000000</f>
        <v>168.620604907</v>
      </c>
      <c r="H266" s="43">
        <f>VLOOKUP($A266,LNST!$A$3:$Q$1635,9,FALSE)/1000000000</f>
        <v>15.572173913</v>
      </c>
      <c r="I266" s="43">
        <f>VLOOKUP($A266,LNST!$A$3:$Q$1635,10,FALSE)/1000000000</f>
        <v>10.669434245</v>
      </c>
      <c r="J266" s="43">
        <f>VLOOKUP($A266,LNST!$A$3:$Q$1635,11,FALSE)/1000000000</f>
        <v>57.584725476999999</v>
      </c>
      <c r="K266" s="43">
        <f>VLOOKUP($A266,LNST!$A$3:$Q$1635,12,FALSE)/1000000000</f>
        <v>9.8162950240000004</v>
      </c>
      <c r="L266" s="45">
        <f>VLOOKUP($A266,'Doanh thu'!$A$3:$Q$2000,14,FALSE)</f>
        <v>-8.7510108711396195E-2</v>
      </c>
      <c r="M266" s="45">
        <f>VLOOKUP($A266,'Doanh thu'!$A$3:$Q$2000,15,FALSE)</f>
        <v>-0.36554038986501591</v>
      </c>
      <c r="N266" s="45">
        <f>VLOOKUP($A266,'Doanh thu'!$A$3:$Q$2000,16,FALSE)</f>
        <v>-0.18313224664897729</v>
      </c>
      <c r="O266" s="45">
        <f>VLOOKUP($A266,'Doanh thu'!$A$3:$Q$2000,17,FALSE)</f>
        <v>-0.11709282199890496</v>
      </c>
      <c r="P266" s="45">
        <f>VLOOKUP($A266,LNST!$A$3:$R$1635,14,FALSE)</f>
        <v>-6.7477968752237799E-2</v>
      </c>
      <c r="Q266" s="45">
        <f>VLOOKUP($A266,LNST!$A$3:$R$1635,15,FALSE)</f>
        <v>-0.34239682730685495</v>
      </c>
      <c r="R266" s="45">
        <f>VLOOKUP($A266,LNST!$A$3:$R$1635,16,FALSE)</f>
        <v>-9.8598477352085781E-2</v>
      </c>
      <c r="S266" s="45">
        <f>VLOOKUP($A266,LNST!$A$3:$R$1635,17,FALSE)</f>
        <v>-9.3406903988631149E-3</v>
      </c>
      <c r="T266" s="45">
        <f>VLOOKUP($A266,LNG!$A$2:$H$1999,4,FALSE)/(D266*10^9)</f>
        <v>6.4972842963531285E-2</v>
      </c>
      <c r="U266" s="45">
        <f>VLOOKUP($A266,LNG!$A$2:$H$1999,5,FALSE)/(E266*10^9)</f>
        <v>0.18180531560776114</v>
      </c>
      <c r="V266" s="45">
        <f>VLOOKUP($A266,LNG!$A$2:$H$1999,6,FALSE)/(F266*10^9)</f>
        <v>0.1319446904354811</v>
      </c>
      <c r="W266" s="45">
        <f>VLOOKUP($A266,LNG!$A$2:$H$1999,7,FALSE)/(G266*10^9)</f>
        <v>0.4838690929676111</v>
      </c>
      <c r="X266" s="45">
        <f>VLOOKUP($A266,'LNST năm'!$A$2:$I$2000,8,FALSE)</f>
        <v>-0.11490313186496506</v>
      </c>
      <c r="Y266" s="45">
        <f>VLOOKUP($A266,'LNST năm'!$A$2:$I$2000,9,FALSE)</f>
        <v>1.2107186005659409E-2</v>
      </c>
      <c r="Z266" s="46" t="e">
        <f>VLOOKUP($A266,LNG!$A$2:$H$1999,9,FALSE)</f>
        <v>#REF!</v>
      </c>
      <c r="AA266" s="162" t="e">
        <f>VLOOKUP($A266,'GIÁ CP'!$A$2:$D$2000,4,FALSE)/Z266</f>
        <v>#REF!</v>
      </c>
    </row>
    <row r="267" spans="1:27" hidden="1">
      <c r="A267" s="18" t="s">
        <v>2862</v>
      </c>
      <c r="B267" s="18" t="s">
        <v>2863</v>
      </c>
      <c r="C267" s="154" t="e">
        <f>VLOOKUP(A267,'GIÁ CP'!$K$2:$M$2000,3,FALSE)</f>
        <v>#N/A</v>
      </c>
      <c r="D267" s="43" t="e">
        <f>VLOOKUP($A267,'Doanh thu'!$A$3:$Q$2000,9,FALSE)/1000000000</f>
        <v>#N/A</v>
      </c>
      <c r="E267" s="43" t="e">
        <f>VLOOKUP($A267,'Doanh thu'!$A$3:$Q$2000,10,FALSE)/1000000000</f>
        <v>#N/A</v>
      </c>
      <c r="F267" s="43" t="e">
        <f>VLOOKUP($A267,'Doanh thu'!$A$3:$Q$2000,11,FALSE)/1000000000</f>
        <v>#N/A</v>
      </c>
      <c r="G267" s="43" t="e">
        <f>VLOOKUP($A267,'Doanh thu'!$A$3:$Q$2000,12,FALSE)/1000000000</f>
        <v>#N/A</v>
      </c>
      <c r="H267" s="43" t="e">
        <f>VLOOKUP($A267,LNST!$A$3:$Q$1635,9,FALSE)/1000000000</f>
        <v>#N/A</v>
      </c>
      <c r="I267" s="43" t="e">
        <f>VLOOKUP($A267,LNST!$A$3:$Q$1635,10,FALSE)/1000000000</f>
        <v>#N/A</v>
      </c>
      <c r="J267" s="43" t="e">
        <f>VLOOKUP($A267,LNST!$A$3:$Q$1635,11,FALSE)/1000000000</f>
        <v>#N/A</v>
      </c>
      <c r="K267" s="43" t="e">
        <f>VLOOKUP($A267,LNST!$A$3:$Q$1635,12,FALSE)/1000000000</f>
        <v>#N/A</v>
      </c>
      <c r="L267" s="45" t="e">
        <f>VLOOKUP($A267,'Doanh thu'!$A$3:$Q$2000,14,FALSE)</f>
        <v>#N/A</v>
      </c>
      <c r="M267" s="45" t="e">
        <f>VLOOKUP($A267,'Doanh thu'!$A$3:$Q$2000,15,FALSE)</f>
        <v>#N/A</v>
      </c>
      <c r="N267" s="45" t="e">
        <f>VLOOKUP($A267,'Doanh thu'!$A$3:$Q$2000,16,FALSE)</f>
        <v>#N/A</v>
      </c>
      <c r="O267" s="45" t="e">
        <f>VLOOKUP($A267,'Doanh thu'!$A$3:$Q$2000,17,FALSE)</f>
        <v>#N/A</v>
      </c>
      <c r="P267" s="45" t="e">
        <f>VLOOKUP($A267,LNST!$A$3:$R$1635,14,FALSE)</f>
        <v>#N/A</v>
      </c>
      <c r="Q267" s="45" t="e">
        <f>VLOOKUP($A267,LNST!$A$3:$R$1635,15,FALSE)</f>
        <v>#N/A</v>
      </c>
      <c r="R267" s="45" t="e">
        <f>VLOOKUP($A267,LNST!$A$3:$R$1635,16,FALSE)</f>
        <v>#N/A</v>
      </c>
      <c r="S267" s="45" t="e">
        <f>VLOOKUP($A267,LNST!$A$3:$R$1635,17,FALSE)</f>
        <v>#N/A</v>
      </c>
      <c r="T267" s="45" t="e">
        <f>VLOOKUP($A267,LNG!$A$2:$H$1999,4,FALSE)/(D267*10^9)</f>
        <v>#N/A</v>
      </c>
      <c r="U267" s="45" t="e">
        <f>VLOOKUP($A267,LNG!$A$2:$H$1999,5,FALSE)/(E267*10^9)</f>
        <v>#N/A</v>
      </c>
      <c r="V267" s="45" t="e">
        <f>VLOOKUP($A267,LNG!$A$2:$H$1999,6,FALSE)/(F267*10^9)</f>
        <v>#N/A</v>
      </c>
      <c r="W267" s="45" t="e">
        <f>VLOOKUP($A267,LNG!$A$2:$H$1999,7,FALSE)/(G267*10^9)</f>
        <v>#N/A</v>
      </c>
      <c r="X267" s="45" t="e">
        <f>VLOOKUP($A267,'LNST năm'!$A$2:$I$2000,8,FALSE)</f>
        <v>#N/A</v>
      </c>
      <c r="Y267" s="45" t="e">
        <f>VLOOKUP($A267,'LNST năm'!$A$2:$I$2000,9,FALSE)</f>
        <v>#N/A</v>
      </c>
      <c r="Z267" s="46" t="e">
        <f>VLOOKUP($A267,LNG!$A$2:$H$1999,9,FALSE)</f>
        <v>#N/A</v>
      </c>
      <c r="AA267" s="162" t="e">
        <f>VLOOKUP($A267,'GIÁ CP'!$A$2:$D$2000,4,FALSE)/Z267</f>
        <v>#N/A</v>
      </c>
    </row>
    <row r="268" spans="1:27" hidden="1">
      <c r="A268" s="18" t="s">
        <v>151</v>
      </c>
      <c r="B268" s="18" t="s">
        <v>2865</v>
      </c>
      <c r="C268" s="154" t="str">
        <f>VLOOKUP(A268,'GIÁ CP'!$K$2:$M$2000,3,FALSE)</f>
        <v xml:space="preserve">Nuôi trồng nông &amp; hải sản </v>
      </c>
      <c r="D268" s="43" t="e">
        <f>VLOOKUP($A268,'Doanh thu'!$A$3:$Q$2000,9,FALSE)/1000000000</f>
        <v>#N/A</v>
      </c>
      <c r="E268" s="43" t="e">
        <f>VLOOKUP($A268,'Doanh thu'!$A$3:$Q$2000,10,FALSE)/1000000000</f>
        <v>#N/A</v>
      </c>
      <c r="F268" s="43" t="e">
        <f>VLOOKUP($A268,'Doanh thu'!$A$3:$Q$2000,11,FALSE)/1000000000</f>
        <v>#N/A</v>
      </c>
      <c r="G268" s="43" t="e">
        <f>VLOOKUP($A268,'Doanh thu'!$A$3:$Q$2000,12,FALSE)/1000000000</f>
        <v>#N/A</v>
      </c>
      <c r="H268" s="43" t="e">
        <f>VLOOKUP($A268,LNST!$A$3:$Q$1635,9,FALSE)/1000000000</f>
        <v>#N/A</v>
      </c>
      <c r="I268" s="43" t="e">
        <f>VLOOKUP($A268,LNST!$A$3:$Q$1635,10,FALSE)/1000000000</f>
        <v>#N/A</v>
      </c>
      <c r="J268" s="43" t="e">
        <f>VLOOKUP($A268,LNST!$A$3:$Q$1635,11,FALSE)/1000000000</f>
        <v>#N/A</v>
      </c>
      <c r="K268" s="43" t="e">
        <f>VLOOKUP($A268,LNST!$A$3:$Q$1635,12,FALSE)/1000000000</f>
        <v>#N/A</v>
      </c>
      <c r="L268" s="45" t="e">
        <f>VLOOKUP($A268,'Doanh thu'!$A$3:$Q$2000,14,FALSE)</f>
        <v>#N/A</v>
      </c>
      <c r="M268" s="45" t="e">
        <f>VLOOKUP($A268,'Doanh thu'!$A$3:$Q$2000,15,FALSE)</f>
        <v>#N/A</v>
      </c>
      <c r="N268" s="45" t="e">
        <f>VLOOKUP($A268,'Doanh thu'!$A$3:$Q$2000,16,FALSE)</f>
        <v>#N/A</v>
      </c>
      <c r="O268" s="45" t="e">
        <f>VLOOKUP($A268,'Doanh thu'!$A$3:$Q$2000,17,FALSE)</f>
        <v>#N/A</v>
      </c>
      <c r="P268" s="45" t="e">
        <f>VLOOKUP($A268,LNST!$A$3:$R$1635,14,FALSE)</f>
        <v>#N/A</v>
      </c>
      <c r="Q268" s="45" t="e">
        <f>VLOOKUP($A268,LNST!$A$3:$R$1635,15,FALSE)</f>
        <v>#N/A</v>
      </c>
      <c r="R268" s="45" t="e">
        <f>VLOOKUP($A268,LNST!$A$3:$R$1635,16,FALSE)</f>
        <v>#N/A</v>
      </c>
      <c r="S268" s="45" t="e">
        <f>VLOOKUP($A268,LNST!$A$3:$R$1635,17,FALSE)</f>
        <v>#N/A</v>
      </c>
      <c r="T268" s="45" t="e">
        <f>VLOOKUP($A268,LNG!$A$2:$H$1999,4,FALSE)/(D268*10^9)</f>
        <v>#N/A</v>
      </c>
      <c r="U268" s="45" t="e">
        <f>VLOOKUP($A268,LNG!$A$2:$H$1999,5,FALSE)/(E268*10^9)</f>
        <v>#N/A</v>
      </c>
      <c r="V268" s="45" t="e">
        <f>VLOOKUP($A268,LNG!$A$2:$H$1999,6,FALSE)/(F268*10^9)</f>
        <v>#N/A</v>
      </c>
      <c r="W268" s="45" t="e">
        <f>VLOOKUP($A268,LNG!$A$2:$H$1999,7,FALSE)/(G268*10^9)</f>
        <v>#N/A</v>
      </c>
      <c r="X268" s="45" t="e">
        <f>VLOOKUP($A268,'LNST năm'!$A$2:$I$2000,8,FALSE)</f>
        <v>#N/A</v>
      </c>
      <c r="Y268" s="45" t="e">
        <f>VLOOKUP($A268,'LNST năm'!$A$2:$I$2000,9,FALSE)</f>
        <v>#N/A</v>
      </c>
      <c r="Z268" s="46" t="e">
        <f>VLOOKUP($A268,LNG!$A$2:$H$1999,9,FALSE)</f>
        <v>#N/A</v>
      </c>
      <c r="AA268" s="162" t="e">
        <f>VLOOKUP($A268,'GIÁ CP'!$A$2:$D$2000,4,FALSE)/Z268</f>
        <v>#N/A</v>
      </c>
    </row>
    <row r="269" spans="1:27" hidden="1">
      <c r="A269" s="18" t="s">
        <v>2866</v>
      </c>
      <c r="B269" s="18" t="s">
        <v>2867</v>
      </c>
      <c r="C269" s="154" t="str">
        <f>VLOOKUP(A269,'GIÁ CP'!$K$2:$M$2000,3,FALSE)</f>
        <v xml:space="preserve">Xây dựng </v>
      </c>
      <c r="D269" s="43">
        <f>VLOOKUP($A269,'Doanh thu'!$A$3:$Q$2000,9,FALSE)/1000000000</f>
        <v>0</v>
      </c>
      <c r="E269" s="43">
        <f>VLOOKUP($A269,'Doanh thu'!$A$3:$Q$2000,10,FALSE)/1000000000</f>
        <v>0</v>
      </c>
      <c r="F269" s="43">
        <f>VLOOKUP($A269,'Doanh thu'!$A$3:$Q$2000,11,FALSE)/1000000000</f>
        <v>0</v>
      </c>
      <c r="G269" s="43">
        <f>VLOOKUP($A269,'Doanh thu'!$A$3:$Q$2000,12,FALSE)/1000000000</f>
        <v>0</v>
      </c>
      <c r="H269" s="43">
        <f>VLOOKUP($A269,LNST!$A$3:$Q$1635,9,FALSE)/1000000000</f>
        <v>0</v>
      </c>
      <c r="I269" s="43">
        <f>VLOOKUP($A269,LNST!$A$3:$Q$1635,10,FALSE)/1000000000</f>
        <v>0</v>
      </c>
      <c r="J269" s="43">
        <f>VLOOKUP($A269,LNST!$A$3:$Q$1635,11,FALSE)/1000000000</f>
        <v>0</v>
      </c>
      <c r="K269" s="43">
        <f>VLOOKUP($A269,LNST!$A$3:$Q$1635,12,FALSE)/1000000000</f>
        <v>0</v>
      </c>
      <c r="L269" s="45" t="e">
        <f>VLOOKUP($A269,'Doanh thu'!$A$3:$Q$2000,14,FALSE)</f>
        <v>#DIV/0!</v>
      </c>
      <c r="M269" s="45" t="e">
        <f>VLOOKUP($A269,'Doanh thu'!$A$3:$Q$2000,15,FALSE)</f>
        <v>#DIV/0!</v>
      </c>
      <c r="N269" s="45" t="e">
        <f>VLOOKUP($A269,'Doanh thu'!$A$3:$Q$2000,16,FALSE)</f>
        <v>#DIV/0!</v>
      </c>
      <c r="O269" s="45" t="e">
        <f>VLOOKUP($A269,'Doanh thu'!$A$3:$Q$2000,17,FALSE)</f>
        <v>#DIV/0!</v>
      </c>
      <c r="P269" s="45" t="e">
        <f>VLOOKUP($A269,LNST!$A$3:$R$1635,14,FALSE)</f>
        <v>#DIV/0!</v>
      </c>
      <c r="Q269" s="45" t="e">
        <f>VLOOKUP($A269,LNST!$A$3:$R$1635,15,FALSE)</f>
        <v>#DIV/0!</v>
      </c>
      <c r="R269" s="45" t="e">
        <f>VLOOKUP($A269,LNST!$A$3:$R$1635,16,FALSE)</f>
        <v>#DIV/0!</v>
      </c>
      <c r="S269" s="45" t="e">
        <f>VLOOKUP($A269,LNST!$A$3:$R$1635,17,FALSE)</f>
        <v>#DIV/0!</v>
      </c>
      <c r="T269" s="45" t="e">
        <f>VLOOKUP($A269,LNG!$A$2:$H$1999,4,FALSE)/(D269*10^9)</f>
        <v>#DIV/0!</v>
      </c>
      <c r="U269" s="45" t="e">
        <f>VLOOKUP($A269,LNG!$A$2:$H$1999,5,FALSE)/(E269*10^9)</f>
        <v>#DIV/0!</v>
      </c>
      <c r="V269" s="45" t="e">
        <f>VLOOKUP($A269,LNG!$A$2:$H$1999,6,FALSE)/(F269*10^9)</f>
        <v>#DIV/0!</v>
      </c>
      <c r="W269" s="45" t="e">
        <f>VLOOKUP($A269,LNG!$A$2:$H$1999,7,FALSE)/(G269*10^9)</f>
        <v>#DIV/0!</v>
      </c>
      <c r="X269" s="45" t="e">
        <f>VLOOKUP($A269,'LNST năm'!$A$2:$I$2000,8,FALSE)</f>
        <v>#DIV/0!</v>
      </c>
      <c r="Y269" s="45" t="e">
        <f>VLOOKUP($A269,'LNST năm'!$A$2:$I$2000,9,FALSE)</f>
        <v>#DIV/0!</v>
      </c>
      <c r="Z269" s="46" t="e">
        <f>VLOOKUP($A269,LNG!$A$2:$H$1999,9,FALSE)</f>
        <v>#REF!</v>
      </c>
      <c r="AA269" s="162" t="e">
        <f>VLOOKUP($A269,'GIÁ CP'!$A$2:$D$2000,4,FALSE)/Z269</f>
        <v>#N/A</v>
      </c>
    </row>
    <row r="270" spans="1:27" hidden="1">
      <c r="A270" s="18" t="s">
        <v>1287</v>
      </c>
      <c r="B270" s="18" t="s">
        <v>2976</v>
      </c>
      <c r="C270" s="154" t="str">
        <f>VLOOKUP(A270,'GIÁ CP'!$K$2:$M$2000,3,FALSE)</f>
        <v xml:space="preserve">Chất thải &amp; Môi trường </v>
      </c>
      <c r="D270" s="43" t="e">
        <f>VLOOKUP($A270,'Doanh thu'!$A$3:$Q$2000,9,FALSE)/1000000000</f>
        <v>#N/A</v>
      </c>
      <c r="E270" s="43" t="e">
        <f>VLOOKUP($A270,'Doanh thu'!$A$3:$Q$2000,10,FALSE)/1000000000</f>
        <v>#N/A</v>
      </c>
      <c r="F270" s="43" t="e">
        <f>VLOOKUP($A270,'Doanh thu'!$A$3:$Q$2000,11,FALSE)/1000000000</f>
        <v>#N/A</v>
      </c>
      <c r="G270" s="43" t="e">
        <f>VLOOKUP($A270,'Doanh thu'!$A$3:$Q$2000,12,FALSE)/1000000000</f>
        <v>#N/A</v>
      </c>
      <c r="H270" s="43" t="e">
        <f>VLOOKUP($A270,LNST!$A$3:$Q$1635,9,FALSE)/1000000000</f>
        <v>#N/A</v>
      </c>
      <c r="I270" s="43" t="e">
        <f>VLOOKUP($A270,LNST!$A$3:$Q$1635,10,FALSE)/1000000000</f>
        <v>#N/A</v>
      </c>
      <c r="J270" s="43" t="e">
        <f>VLOOKUP($A270,LNST!$A$3:$Q$1635,11,FALSE)/1000000000</f>
        <v>#N/A</v>
      </c>
      <c r="K270" s="43" t="e">
        <f>VLOOKUP($A270,LNST!$A$3:$Q$1635,12,FALSE)/1000000000</f>
        <v>#N/A</v>
      </c>
      <c r="L270" s="45" t="e">
        <f>VLOOKUP($A270,'Doanh thu'!$A$3:$Q$2000,14,FALSE)</f>
        <v>#N/A</v>
      </c>
      <c r="M270" s="45" t="e">
        <f>VLOOKUP($A270,'Doanh thu'!$A$3:$Q$2000,15,FALSE)</f>
        <v>#N/A</v>
      </c>
      <c r="N270" s="45" t="e">
        <f>VLOOKUP($A270,'Doanh thu'!$A$3:$Q$2000,16,FALSE)</f>
        <v>#N/A</v>
      </c>
      <c r="O270" s="45" t="e">
        <f>VLOOKUP($A270,'Doanh thu'!$A$3:$Q$2000,17,FALSE)</f>
        <v>#N/A</v>
      </c>
      <c r="P270" s="45" t="e">
        <f>VLOOKUP($A270,LNST!$A$3:$R$1635,14,FALSE)</f>
        <v>#N/A</v>
      </c>
      <c r="Q270" s="45" t="e">
        <f>VLOOKUP($A270,LNST!$A$3:$R$1635,15,FALSE)</f>
        <v>#N/A</v>
      </c>
      <c r="R270" s="45" t="e">
        <f>VLOOKUP($A270,LNST!$A$3:$R$1635,16,FALSE)</f>
        <v>#N/A</v>
      </c>
      <c r="S270" s="45" t="e">
        <f>VLOOKUP($A270,LNST!$A$3:$R$1635,17,FALSE)</f>
        <v>#N/A</v>
      </c>
      <c r="T270" s="45" t="e">
        <f>VLOOKUP($A270,LNG!$A$2:$H$1999,4,FALSE)/(D270*10^9)</f>
        <v>#N/A</v>
      </c>
      <c r="U270" s="45" t="e">
        <f>VLOOKUP($A270,LNG!$A$2:$H$1999,5,FALSE)/(E270*10^9)</f>
        <v>#N/A</v>
      </c>
      <c r="V270" s="45" t="e">
        <f>VLOOKUP($A270,LNG!$A$2:$H$1999,6,FALSE)/(F270*10^9)</f>
        <v>#N/A</v>
      </c>
      <c r="W270" s="45" t="e">
        <f>VLOOKUP($A270,LNG!$A$2:$H$1999,7,FALSE)/(G270*10^9)</f>
        <v>#N/A</v>
      </c>
      <c r="X270" s="45" t="e">
        <f>VLOOKUP($A270,'LNST năm'!$A$2:$I$2000,8,FALSE)</f>
        <v>#N/A</v>
      </c>
      <c r="Y270" s="45" t="e">
        <f>VLOOKUP($A270,'LNST năm'!$A$2:$I$2000,9,FALSE)</f>
        <v>#N/A</v>
      </c>
      <c r="Z270" s="46" t="e">
        <f>VLOOKUP($A270,LNG!$A$2:$H$1999,9,FALSE)</f>
        <v>#N/A</v>
      </c>
      <c r="AA270" s="162" t="e">
        <f>VLOOKUP($A270,'GIÁ CP'!$A$2:$D$2000,4,FALSE)/Z270</f>
        <v>#N/A</v>
      </c>
    </row>
    <row r="271" spans="1:27" hidden="1">
      <c r="A271" s="18" t="s">
        <v>1227</v>
      </c>
      <c r="B271" s="18" t="s">
        <v>2869</v>
      </c>
      <c r="C271" s="154" t="e">
        <f>VLOOKUP(A271,'GIÁ CP'!$K$2:$M$2000,3,FALSE)</f>
        <v>#N/A</v>
      </c>
      <c r="D271" s="43" t="e">
        <f>VLOOKUP($A271,'Doanh thu'!$A$3:$Q$2000,9,FALSE)/1000000000</f>
        <v>#N/A</v>
      </c>
      <c r="E271" s="43" t="e">
        <f>VLOOKUP($A271,'Doanh thu'!$A$3:$Q$2000,10,FALSE)/1000000000</f>
        <v>#N/A</v>
      </c>
      <c r="F271" s="43" t="e">
        <f>VLOOKUP($A271,'Doanh thu'!$A$3:$Q$2000,11,FALSE)/1000000000</f>
        <v>#N/A</v>
      </c>
      <c r="G271" s="43" t="e">
        <f>VLOOKUP($A271,'Doanh thu'!$A$3:$Q$2000,12,FALSE)/1000000000</f>
        <v>#N/A</v>
      </c>
      <c r="H271" s="43" t="e">
        <f>VLOOKUP($A271,LNST!$A$3:$Q$1635,9,FALSE)/1000000000</f>
        <v>#N/A</v>
      </c>
      <c r="I271" s="43" t="e">
        <f>VLOOKUP($A271,LNST!$A$3:$Q$1635,10,FALSE)/1000000000</f>
        <v>#N/A</v>
      </c>
      <c r="J271" s="43" t="e">
        <f>VLOOKUP($A271,LNST!$A$3:$Q$1635,11,FALSE)/1000000000</f>
        <v>#N/A</v>
      </c>
      <c r="K271" s="43" t="e">
        <f>VLOOKUP($A271,LNST!$A$3:$Q$1635,12,FALSE)/1000000000</f>
        <v>#N/A</v>
      </c>
      <c r="L271" s="45" t="e">
        <f>VLOOKUP($A271,'Doanh thu'!$A$3:$Q$2000,14,FALSE)</f>
        <v>#N/A</v>
      </c>
      <c r="M271" s="45" t="e">
        <f>VLOOKUP($A271,'Doanh thu'!$A$3:$Q$2000,15,FALSE)</f>
        <v>#N/A</v>
      </c>
      <c r="N271" s="45" t="e">
        <f>VLOOKUP($A271,'Doanh thu'!$A$3:$Q$2000,16,FALSE)</f>
        <v>#N/A</v>
      </c>
      <c r="O271" s="45" t="e">
        <f>VLOOKUP($A271,'Doanh thu'!$A$3:$Q$2000,17,FALSE)</f>
        <v>#N/A</v>
      </c>
      <c r="P271" s="45" t="e">
        <f>VLOOKUP($A271,LNST!$A$3:$R$1635,14,FALSE)</f>
        <v>#N/A</v>
      </c>
      <c r="Q271" s="45" t="e">
        <f>VLOOKUP($A271,LNST!$A$3:$R$1635,15,FALSE)</f>
        <v>#N/A</v>
      </c>
      <c r="R271" s="45" t="e">
        <f>VLOOKUP($A271,LNST!$A$3:$R$1635,16,FALSE)</f>
        <v>#N/A</v>
      </c>
      <c r="S271" s="45" t="e">
        <f>VLOOKUP($A271,LNST!$A$3:$R$1635,17,FALSE)</f>
        <v>#N/A</v>
      </c>
      <c r="T271" s="45" t="e">
        <f>VLOOKUP($A271,LNG!$A$2:$H$1999,4,FALSE)/(D271*10^9)</f>
        <v>#N/A</v>
      </c>
      <c r="U271" s="45" t="e">
        <f>VLOOKUP($A271,LNG!$A$2:$H$1999,5,FALSE)/(E271*10^9)</f>
        <v>#N/A</v>
      </c>
      <c r="V271" s="45" t="e">
        <f>VLOOKUP($A271,LNG!$A$2:$H$1999,6,FALSE)/(F271*10^9)</f>
        <v>#N/A</v>
      </c>
      <c r="W271" s="45" t="e">
        <f>VLOOKUP($A271,LNG!$A$2:$H$1999,7,FALSE)/(G271*10^9)</f>
        <v>#N/A</v>
      </c>
      <c r="X271" s="45" t="e">
        <f>VLOOKUP($A271,'LNST năm'!$A$2:$I$2000,8,FALSE)</f>
        <v>#N/A</v>
      </c>
      <c r="Y271" s="45" t="e">
        <f>VLOOKUP($A271,'LNST năm'!$A$2:$I$2000,9,FALSE)</f>
        <v>#N/A</v>
      </c>
      <c r="Z271" s="46" t="e">
        <f>VLOOKUP($A271,LNG!$A$2:$H$1999,9,FALSE)</f>
        <v>#N/A</v>
      </c>
      <c r="AA271" s="162" t="e">
        <f>VLOOKUP($A271,'GIÁ CP'!$A$2:$D$2000,4,FALSE)/Z271</f>
        <v>#N/A</v>
      </c>
    </row>
    <row r="272" spans="1:27" hidden="1">
      <c r="A272" s="18" t="s">
        <v>909</v>
      </c>
      <c r="B272" s="18" t="s">
        <v>2871</v>
      </c>
      <c r="C272" s="154" t="str">
        <f>VLOOKUP(A272,'GIÁ CP'!$K$2:$M$2000,3,FALSE)</f>
        <v xml:space="preserve">Xây dựng </v>
      </c>
      <c r="D272" s="43">
        <f>VLOOKUP($A272,'Doanh thu'!$A$3:$Q$2000,9,FALSE)/1000000000</f>
        <v>0</v>
      </c>
      <c r="E272" s="43">
        <f>VLOOKUP($A272,'Doanh thu'!$A$3:$Q$2000,10,FALSE)/1000000000</f>
        <v>0</v>
      </c>
      <c r="F272" s="43">
        <f>VLOOKUP($A272,'Doanh thu'!$A$3:$Q$2000,11,FALSE)/1000000000</f>
        <v>0</v>
      </c>
      <c r="G272" s="43">
        <f>VLOOKUP($A272,'Doanh thu'!$A$3:$Q$2000,12,FALSE)/1000000000</f>
        <v>0</v>
      </c>
      <c r="H272" s="43">
        <f>VLOOKUP($A272,LNST!$A$3:$Q$1635,9,FALSE)/1000000000</f>
        <v>0</v>
      </c>
      <c r="I272" s="43">
        <f>VLOOKUP($A272,LNST!$A$3:$Q$1635,10,FALSE)/1000000000</f>
        <v>0</v>
      </c>
      <c r="J272" s="43">
        <f>VLOOKUP($A272,LNST!$A$3:$Q$1635,11,FALSE)/1000000000</f>
        <v>0</v>
      </c>
      <c r="K272" s="43">
        <f>VLOOKUP($A272,LNST!$A$3:$Q$1635,12,FALSE)/1000000000</f>
        <v>0</v>
      </c>
      <c r="L272" s="45" t="e">
        <f>VLOOKUP($A272,'Doanh thu'!$A$3:$Q$2000,14,FALSE)</f>
        <v>#DIV/0!</v>
      </c>
      <c r="M272" s="45" t="e">
        <f>VLOOKUP($A272,'Doanh thu'!$A$3:$Q$2000,15,FALSE)</f>
        <v>#DIV/0!</v>
      </c>
      <c r="N272" s="45" t="e">
        <f>VLOOKUP($A272,'Doanh thu'!$A$3:$Q$2000,16,FALSE)</f>
        <v>#DIV/0!</v>
      </c>
      <c r="O272" s="45" t="e">
        <f>VLOOKUP($A272,'Doanh thu'!$A$3:$Q$2000,17,FALSE)</f>
        <v>#DIV/0!</v>
      </c>
      <c r="P272" s="45" t="e">
        <f>VLOOKUP($A272,LNST!$A$3:$R$1635,14,FALSE)</f>
        <v>#DIV/0!</v>
      </c>
      <c r="Q272" s="45" t="e">
        <f>VLOOKUP($A272,LNST!$A$3:$R$1635,15,FALSE)</f>
        <v>#DIV/0!</v>
      </c>
      <c r="R272" s="45" t="e">
        <f>VLOOKUP($A272,LNST!$A$3:$R$1635,16,FALSE)</f>
        <v>#DIV/0!</v>
      </c>
      <c r="S272" s="45" t="e">
        <f>VLOOKUP($A272,LNST!$A$3:$R$1635,17,FALSE)</f>
        <v>#DIV/0!</v>
      </c>
      <c r="T272" s="45" t="e">
        <f>VLOOKUP($A272,LNG!$A$2:$H$1999,4,FALSE)/(D272*10^9)</f>
        <v>#DIV/0!</v>
      </c>
      <c r="U272" s="45" t="e">
        <f>VLOOKUP($A272,LNG!$A$2:$H$1999,5,FALSE)/(E272*10^9)</f>
        <v>#DIV/0!</v>
      </c>
      <c r="V272" s="45" t="e">
        <f>VLOOKUP($A272,LNG!$A$2:$H$1999,6,FALSE)/(F272*10^9)</f>
        <v>#DIV/0!</v>
      </c>
      <c r="W272" s="45" t="e">
        <f>VLOOKUP($A272,LNG!$A$2:$H$1999,7,FALSE)/(G272*10^9)</f>
        <v>#DIV/0!</v>
      </c>
      <c r="X272" s="45">
        <f>VLOOKUP($A272,'LNST năm'!$A$2:$I$2000,8,FALSE)</f>
        <v>-1</v>
      </c>
      <c r="Y272" s="45">
        <f>VLOOKUP($A272,'LNST năm'!$A$2:$I$2000,9,FALSE)</f>
        <v>-1</v>
      </c>
      <c r="Z272" s="46" t="e">
        <f>VLOOKUP($A272,LNG!$A$2:$H$1999,9,FALSE)</f>
        <v>#REF!</v>
      </c>
      <c r="AA272" s="162" t="e">
        <f>VLOOKUP($A272,'GIÁ CP'!$A$2:$D$2000,4,FALSE)/Z272</f>
        <v>#REF!</v>
      </c>
    </row>
    <row r="273" spans="1:27" hidden="1">
      <c r="A273" s="18" t="s">
        <v>1229</v>
      </c>
      <c r="B273" s="18" t="s">
        <v>2873</v>
      </c>
      <c r="C273" s="154" t="str">
        <f>VLOOKUP(A273,'GIÁ CP'!$K$2:$M$2000,3,FALSE)</f>
        <v xml:space="preserve">Xây dựng </v>
      </c>
      <c r="D273" s="43">
        <f>VLOOKUP($A273,'Doanh thu'!$A$3:$Q$2000,9,FALSE)/1000000000</f>
        <v>0</v>
      </c>
      <c r="E273" s="43">
        <f>VLOOKUP($A273,'Doanh thu'!$A$3:$Q$2000,10,FALSE)/1000000000</f>
        <v>0</v>
      </c>
      <c r="F273" s="43">
        <f>VLOOKUP($A273,'Doanh thu'!$A$3:$Q$2000,11,FALSE)/1000000000</f>
        <v>0</v>
      </c>
      <c r="G273" s="43">
        <f>VLOOKUP($A273,'Doanh thu'!$A$3:$Q$2000,12,FALSE)/1000000000</f>
        <v>0</v>
      </c>
      <c r="H273" s="43">
        <f>VLOOKUP($A273,LNST!$A$3:$Q$1635,9,FALSE)/1000000000</f>
        <v>0</v>
      </c>
      <c r="I273" s="43">
        <f>VLOOKUP($A273,LNST!$A$3:$Q$1635,10,FALSE)/1000000000</f>
        <v>0</v>
      </c>
      <c r="J273" s="43">
        <f>VLOOKUP($A273,LNST!$A$3:$Q$1635,11,FALSE)/1000000000</f>
        <v>0</v>
      </c>
      <c r="K273" s="43">
        <f>VLOOKUP($A273,LNST!$A$3:$Q$1635,12,FALSE)/1000000000</f>
        <v>0</v>
      </c>
      <c r="L273" s="45" t="e">
        <f>VLOOKUP($A273,'Doanh thu'!$A$3:$Q$2000,14,FALSE)</f>
        <v>#DIV/0!</v>
      </c>
      <c r="M273" s="45" t="e">
        <f>VLOOKUP($A273,'Doanh thu'!$A$3:$Q$2000,15,FALSE)</f>
        <v>#DIV/0!</v>
      </c>
      <c r="N273" s="45" t="e">
        <f>VLOOKUP($A273,'Doanh thu'!$A$3:$Q$2000,16,FALSE)</f>
        <v>#DIV/0!</v>
      </c>
      <c r="O273" s="45" t="e">
        <f>VLOOKUP($A273,'Doanh thu'!$A$3:$Q$2000,17,FALSE)</f>
        <v>#DIV/0!</v>
      </c>
      <c r="P273" s="45" t="e">
        <f>VLOOKUP($A273,LNST!$A$3:$R$1635,14,FALSE)</f>
        <v>#DIV/0!</v>
      </c>
      <c r="Q273" s="45" t="e">
        <f>VLOOKUP($A273,LNST!$A$3:$R$1635,15,FALSE)</f>
        <v>#DIV/0!</v>
      </c>
      <c r="R273" s="45" t="e">
        <f>VLOOKUP($A273,LNST!$A$3:$R$1635,16,FALSE)</f>
        <v>#DIV/0!</v>
      </c>
      <c r="S273" s="45" t="e">
        <f>VLOOKUP($A273,LNST!$A$3:$R$1635,17,FALSE)</f>
        <v>#DIV/0!</v>
      </c>
      <c r="T273" s="45" t="e">
        <f>VLOOKUP($A273,LNG!$A$2:$H$1999,4,FALSE)/(D273*10^9)</f>
        <v>#DIV/0!</v>
      </c>
      <c r="U273" s="45" t="e">
        <f>VLOOKUP($A273,LNG!$A$2:$H$1999,5,FALSE)/(E273*10^9)</f>
        <v>#DIV/0!</v>
      </c>
      <c r="V273" s="45" t="e">
        <f>VLOOKUP($A273,LNG!$A$2:$H$1999,6,FALSE)/(F273*10^9)</f>
        <v>#DIV/0!</v>
      </c>
      <c r="W273" s="45" t="e">
        <f>VLOOKUP($A273,LNG!$A$2:$H$1999,7,FALSE)/(G273*10^9)</f>
        <v>#DIV/0!</v>
      </c>
      <c r="X273" s="45">
        <f>VLOOKUP($A273,'LNST năm'!$A$2:$I$2000,8,FALSE)</f>
        <v>-1</v>
      </c>
      <c r="Y273" s="45">
        <f>VLOOKUP($A273,'LNST năm'!$A$2:$I$2000,9,FALSE)</f>
        <v>-1</v>
      </c>
      <c r="Z273" s="46" t="e">
        <f>VLOOKUP($A273,LNG!$A$2:$H$1999,9,FALSE)</f>
        <v>#REF!</v>
      </c>
      <c r="AA273" s="162" t="e">
        <f>VLOOKUP($A273,'GIÁ CP'!$A$2:$D$2000,4,FALSE)/Z273</f>
        <v>#REF!</v>
      </c>
    </row>
    <row r="274" spans="1:27" hidden="1">
      <c r="A274" s="18" t="s">
        <v>2875</v>
      </c>
      <c r="B274" s="18" t="s">
        <v>2876</v>
      </c>
      <c r="C274" s="154" t="e">
        <f>VLOOKUP(A274,'GIÁ CP'!$K$2:$M$2000,3,FALSE)</f>
        <v>#N/A</v>
      </c>
      <c r="D274" s="43" t="e">
        <f>VLOOKUP($A274,'Doanh thu'!$A$3:$Q$2000,9,FALSE)/1000000000</f>
        <v>#N/A</v>
      </c>
      <c r="E274" s="43" t="e">
        <f>VLOOKUP($A274,'Doanh thu'!$A$3:$Q$2000,10,FALSE)/1000000000</f>
        <v>#N/A</v>
      </c>
      <c r="F274" s="43" t="e">
        <f>VLOOKUP($A274,'Doanh thu'!$A$3:$Q$2000,11,FALSE)/1000000000</f>
        <v>#N/A</v>
      </c>
      <c r="G274" s="43" t="e">
        <f>VLOOKUP($A274,'Doanh thu'!$A$3:$Q$2000,12,FALSE)/1000000000</f>
        <v>#N/A</v>
      </c>
      <c r="H274" s="43" t="e">
        <f>VLOOKUP($A274,LNST!$A$3:$Q$1635,9,FALSE)/1000000000</f>
        <v>#N/A</v>
      </c>
      <c r="I274" s="43" t="e">
        <f>VLOOKUP($A274,LNST!$A$3:$Q$1635,10,FALSE)/1000000000</f>
        <v>#N/A</v>
      </c>
      <c r="J274" s="43" t="e">
        <f>VLOOKUP($A274,LNST!$A$3:$Q$1635,11,FALSE)/1000000000</f>
        <v>#N/A</v>
      </c>
      <c r="K274" s="43" t="e">
        <f>VLOOKUP($A274,LNST!$A$3:$Q$1635,12,FALSE)/1000000000</f>
        <v>#N/A</v>
      </c>
      <c r="L274" s="45" t="e">
        <f>VLOOKUP($A274,'Doanh thu'!$A$3:$Q$2000,14,FALSE)</f>
        <v>#N/A</v>
      </c>
      <c r="M274" s="45" t="e">
        <f>VLOOKUP($A274,'Doanh thu'!$A$3:$Q$2000,15,FALSE)</f>
        <v>#N/A</v>
      </c>
      <c r="N274" s="45" t="e">
        <f>VLOOKUP($A274,'Doanh thu'!$A$3:$Q$2000,16,FALSE)</f>
        <v>#N/A</v>
      </c>
      <c r="O274" s="45" t="e">
        <f>VLOOKUP($A274,'Doanh thu'!$A$3:$Q$2000,17,FALSE)</f>
        <v>#N/A</v>
      </c>
      <c r="P274" s="45" t="e">
        <f>VLOOKUP($A274,LNST!$A$3:$R$1635,14,FALSE)</f>
        <v>#N/A</v>
      </c>
      <c r="Q274" s="45" t="e">
        <f>VLOOKUP($A274,LNST!$A$3:$R$1635,15,FALSE)</f>
        <v>#N/A</v>
      </c>
      <c r="R274" s="45" t="e">
        <f>VLOOKUP($A274,LNST!$A$3:$R$1635,16,FALSE)</f>
        <v>#N/A</v>
      </c>
      <c r="S274" s="45" t="e">
        <f>VLOOKUP($A274,LNST!$A$3:$R$1635,17,FALSE)</f>
        <v>#N/A</v>
      </c>
      <c r="T274" s="45" t="e">
        <f>VLOOKUP($A274,LNG!$A$2:$H$1999,4,FALSE)/(D274*10^9)</f>
        <v>#N/A</v>
      </c>
      <c r="U274" s="45" t="e">
        <f>VLOOKUP($A274,LNG!$A$2:$H$1999,5,FALSE)/(E274*10^9)</f>
        <v>#N/A</v>
      </c>
      <c r="V274" s="45" t="e">
        <f>VLOOKUP($A274,LNG!$A$2:$H$1999,6,FALSE)/(F274*10^9)</f>
        <v>#N/A</v>
      </c>
      <c r="W274" s="45" t="e">
        <f>VLOOKUP($A274,LNG!$A$2:$H$1999,7,FALSE)/(G274*10^9)</f>
        <v>#N/A</v>
      </c>
      <c r="X274" s="45" t="e">
        <f>VLOOKUP($A274,'LNST năm'!$A$2:$I$2000,8,FALSE)</f>
        <v>#N/A</v>
      </c>
      <c r="Y274" s="45" t="e">
        <f>VLOOKUP($A274,'LNST năm'!$A$2:$I$2000,9,FALSE)</f>
        <v>#N/A</v>
      </c>
      <c r="Z274" s="46" t="e">
        <f>VLOOKUP($A274,LNG!$A$2:$H$1999,9,FALSE)</f>
        <v>#N/A</v>
      </c>
      <c r="AA274" s="162" t="e">
        <f>VLOOKUP($A274,'GIÁ CP'!$A$2:$D$2000,4,FALSE)/Z274</f>
        <v>#N/A</v>
      </c>
    </row>
    <row r="275" spans="1:27" hidden="1">
      <c r="A275" s="18" t="s">
        <v>1279</v>
      </c>
      <c r="B275" s="18" t="s">
        <v>2961</v>
      </c>
      <c r="C275" s="154" t="str">
        <f>VLOOKUP(A275,'GIÁ CP'!$K$2:$M$2000,3,FALSE)</f>
        <v xml:space="preserve">Vật liệu xây dựng &amp; Nội thất </v>
      </c>
      <c r="D275" s="43" t="e">
        <f>VLOOKUP($A275,'Doanh thu'!$A$3:$Q$2000,9,FALSE)/1000000000</f>
        <v>#N/A</v>
      </c>
      <c r="E275" s="43" t="e">
        <f>VLOOKUP($A275,'Doanh thu'!$A$3:$Q$2000,10,FALSE)/1000000000</f>
        <v>#N/A</v>
      </c>
      <c r="F275" s="43" t="e">
        <f>VLOOKUP($A275,'Doanh thu'!$A$3:$Q$2000,11,FALSE)/1000000000</f>
        <v>#N/A</v>
      </c>
      <c r="G275" s="43" t="e">
        <f>VLOOKUP($A275,'Doanh thu'!$A$3:$Q$2000,12,FALSE)/1000000000</f>
        <v>#N/A</v>
      </c>
      <c r="H275" s="43" t="e">
        <f>VLOOKUP($A275,LNST!$A$3:$Q$1635,9,FALSE)/1000000000</f>
        <v>#N/A</v>
      </c>
      <c r="I275" s="43" t="e">
        <f>VLOOKUP($A275,LNST!$A$3:$Q$1635,10,FALSE)/1000000000</f>
        <v>#N/A</v>
      </c>
      <c r="J275" s="43" t="e">
        <f>VLOOKUP($A275,LNST!$A$3:$Q$1635,11,FALSE)/1000000000</f>
        <v>#N/A</v>
      </c>
      <c r="K275" s="43" t="e">
        <f>VLOOKUP($A275,LNST!$A$3:$Q$1635,12,FALSE)/1000000000</f>
        <v>#N/A</v>
      </c>
      <c r="L275" s="45" t="e">
        <f>VLOOKUP($A275,'Doanh thu'!$A$3:$Q$2000,14,FALSE)</f>
        <v>#N/A</v>
      </c>
      <c r="M275" s="45" t="e">
        <f>VLOOKUP($A275,'Doanh thu'!$A$3:$Q$2000,15,FALSE)</f>
        <v>#N/A</v>
      </c>
      <c r="N275" s="45" t="e">
        <f>VLOOKUP($A275,'Doanh thu'!$A$3:$Q$2000,16,FALSE)</f>
        <v>#N/A</v>
      </c>
      <c r="O275" s="45" t="e">
        <f>VLOOKUP($A275,'Doanh thu'!$A$3:$Q$2000,17,FALSE)</f>
        <v>#N/A</v>
      </c>
      <c r="P275" s="45" t="e">
        <f>VLOOKUP($A275,LNST!$A$3:$R$1635,14,FALSE)</f>
        <v>#N/A</v>
      </c>
      <c r="Q275" s="45" t="e">
        <f>VLOOKUP($A275,LNST!$A$3:$R$1635,15,FALSE)</f>
        <v>#N/A</v>
      </c>
      <c r="R275" s="45" t="e">
        <f>VLOOKUP($A275,LNST!$A$3:$R$1635,16,FALSE)</f>
        <v>#N/A</v>
      </c>
      <c r="S275" s="45" t="e">
        <f>VLOOKUP($A275,LNST!$A$3:$R$1635,17,FALSE)</f>
        <v>#N/A</v>
      </c>
      <c r="T275" s="45" t="e">
        <f>VLOOKUP($A275,LNG!$A$2:$H$1999,4,FALSE)/(D275*10^9)</f>
        <v>#N/A</v>
      </c>
      <c r="U275" s="45" t="e">
        <f>VLOOKUP($A275,LNG!$A$2:$H$1999,5,FALSE)/(E275*10^9)</f>
        <v>#N/A</v>
      </c>
      <c r="V275" s="45" t="e">
        <f>VLOOKUP($A275,LNG!$A$2:$H$1999,6,FALSE)/(F275*10^9)</f>
        <v>#N/A</v>
      </c>
      <c r="W275" s="45" t="e">
        <f>VLOOKUP($A275,LNG!$A$2:$H$1999,7,FALSE)/(G275*10^9)</f>
        <v>#N/A</v>
      </c>
      <c r="X275" s="45" t="e">
        <f>VLOOKUP($A275,'LNST năm'!$A$2:$I$2000,8,FALSE)</f>
        <v>#N/A</v>
      </c>
      <c r="Y275" s="45" t="e">
        <f>VLOOKUP($A275,'LNST năm'!$A$2:$I$2000,9,FALSE)</f>
        <v>#N/A</v>
      </c>
      <c r="Z275" s="46" t="e">
        <f>VLOOKUP($A275,LNG!$A$2:$H$1999,9,FALSE)</f>
        <v>#N/A</v>
      </c>
      <c r="AA275" s="162" t="e">
        <f>VLOOKUP($A275,'GIÁ CP'!$A$2:$D$2000,4,FALSE)/Z275</f>
        <v>#N/A</v>
      </c>
    </row>
    <row r="276" spans="1:27" hidden="1">
      <c r="A276" s="18" t="s">
        <v>1233</v>
      </c>
      <c r="B276" s="18" t="s">
        <v>2881</v>
      </c>
      <c r="C276" s="154" t="str">
        <f>VLOOKUP(A276,'GIÁ CP'!$K$2:$M$2000,3,FALSE)</f>
        <v xml:space="preserve">Sách, ấn bản &amp; sản phẩm văn hóa </v>
      </c>
      <c r="D276" s="43">
        <f>VLOOKUP($A276,'Doanh thu'!$A$3:$Q$2000,9,FALSE)/1000000000</f>
        <v>0</v>
      </c>
      <c r="E276" s="43">
        <f>VLOOKUP($A276,'Doanh thu'!$A$3:$Q$2000,10,FALSE)/1000000000</f>
        <v>0</v>
      </c>
      <c r="F276" s="43">
        <f>VLOOKUP($A276,'Doanh thu'!$A$3:$Q$2000,11,FALSE)/1000000000</f>
        <v>0</v>
      </c>
      <c r="G276" s="43">
        <f>VLOOKUP($A276,'Doanh thu'!$A$3:$Q$2000,12,FALSE)/1000000000</f>
        <v>0</v>
      </c>
      <c r="H276" s="43">
        <f>VLOOKUP($A276,LNST!$A$3:$Q$1635,9,FALSE)/1000000000</f>
        <v>0</v>
      </c>
      <c r="I276" s="43">
        <f>VLOOKUP($A276,LNST!$A$3:$Q$1635,10,FALSE)/1000000000</f>
        <v>0</v>
      </c>
      <c r="J276" s="43">
        <f>VLOOKUP($A276,LNST!$A$3:$Q$1635,11,FALSE)/1000000000</f>
        <v>0</v>
      </c>
      <c r="K276" s="43">
        <f>VLOOKUP($A276,LNST!$A$3:$Q$1635,12,FALSE)/1000000000</f>
        <v>0</v>
      </c>
      <c r="L276" s="45" t="e">
        <f>VLOOKUP($A276,'Doanh thu'!$A$3:$Q$2000,14,FALSE)</f>
        <v>#DIV/0!</v>
      </c>
      <c r="M276" s="45" t="e">
        <f>VLOOKUP($A276,'Doanh thu'!$A$3:$Q$2000,15,FALSE)</f>
        <v>#DIV/0!</v>
      </c>
      <c r="N276" s="45" t="e">
        <f>VLOOKUP($A276,'Doanh thu'!$A$3:$Q$2000,16,FALSE)</f>
        <v>#DIV/0!</v>
      </c>
      <c r="O276" s="45" t="e">
        <f>VLOOKUP($A276,'Doanh thu'!$A$3:$Q$2000,17,FALSE)</f>
        <v>#DIV/0!</v>
      </c>
      <c r="P276" s="45" t="e">
        <f>VLOOKUP($A276,LNST!$A$3:$R$1635,14,FALSE)</f>
        <v>#DIV/0!</v>
      </c>
      <c r="Q276" s="45" t="e">
        <f>VLOOKUP($A276,LNST!$A$3:$R$1635,15,FALSE)</f>
        <v>#DIV/0!</v>
      </c>
      <c r="R276" s="45" t="e">
        <f>VLOOKUP($A276,LNST!$A$3:$R$1635,16,FALSE)</f>
        <v>#DIV/0!</v>
      </c>
      <c r="S276" s="45" t="e">
        <f>VLOOKUP($A276,LNST!$A$3:$R$1635,17,FALSE)</f>
        <v>#DIV/0!</v>
      </c>
      <c r="T276" s="45" t="e">
        <f>VLOOKUP($A276,LNG!$A$2:$H$1999,4,FALSE)/(D276*10^9)</f>
        <v>#DIV/0!</v>
      </c>
      <c r="U276" s="45" t="e">
        <f>VLOOKUP($A276,LNG!$A$2:$H$1999,5,FALSE)/(E276*10^9)</f>
        <v>#DIV/0!</v>
      </c>
      <c r="V276" s="45" t="e">
        <f>VLOOKUP($A276,LNG!$A$2:$H$1999,6,FALSE)/(F276*10^9)</f>
        <v>#DIV/0!</v>
      </c>
      <c r="W276" s="45" t="e">
        <f>VLOOKUP($A276,LNG!$A$2:$H$1999,7,FALSE)/(G276*10^9)</f>
        <v>#DIV/0!</v>
      </c>
      <c r="X276" s="45">
        <f>VLOOKUP($A276,'LNST năm'!$A$2:$I$2000,8,FALSE)</f>
        <v>1</v>
      </c>
      <c r="Y276" s="45">
        <f>VLOOKUP($A276,'LNST năm'!$A$2:$I$2000,9,FALSE)</f>
        <v>-1</v>
      </c>
      <c r="Z276" s="46" t="e">
        <f>VLOOKUP($A276,LNG!$A$2:$H$1999,9,FALSE)</f>
        <v>#REF!</v>
      </c>
      <c r="AA276" s="162" t="e">
        <f>VLOOKUP($A276,'GIÁ CP'!$A$2:$D$2000,4,FALSE)/Z276</f>
        <v>#REF!</v>
      </c>
    </row>
    <row r="277" spans="1:27" hidden="1">
      <c r="A277" s="18" t="s">
        <v>1235</v>
      </c>
      <c r="B277" s="18" t="s">
        <v>2884</v>
      </c>
      <c r="C277" s="154" t="str">
        <f>VLOOKUP(A277,'GIÁ CP'!$K$2:$M$2000,3,FALSE)</f>
        <v xml:space="preserve">Đào tạo &amp; Việc làm </v>
      </c>
      <c r="D277" s="43">
        <f>VLOOKUP($A277,'Doanh thu'!$A$3:$Q$2000,9,FALSE)/1000000000</f>
        <v>0</v>
      </c>
      <c r="E277" s="43">
        <f>VLOOKUP($A277,'Doanh thu'!$A$3:$Q$2000,10,FALSE)/1000000000</f>
        <v>0</v>
      </c>
      <c r="F277" s="43">
        <f>VLOOKUP($A277,'Doanh thu'!$A$3:$Q$2000,11,FALSE)/1000000000</f>
        <v>0</v>
      </c>
      <c r="G277" s="43">
        <f>VLOOKUP($A277,'Doanh thu'!$A$3:$Q$2000,12,FALSE)/1000000000</f>
        <v>0</v>
      </c>
      <c r="H277" s="43">
        <f>VLOOKUP($A277,LNST!$A$3:$Q$1635,9,FALSE)/1000000000</f>
        <v>0</v>
      </c>
      <c r="I277" s="43">
        <f>VLOOKUP($A277,LNST!$A$3:$Q$1635,10,FALSE)/1000000000</f>
        <v>0</v>
      </c>
      <c r="J277" s="43">
        <f>VLOOKUP($A277,LNST!$A$3:$Q$1635,11,FALSE)/1000000000</f>
        <v>0</v>
      </c>
      <c r="K277" s="43">
        <f>VLOOKUP($A277,LNST!$A$3:$Q$1635,12,FALSE)/1000000000</f>
        <v>0</v>
      </c>
      <c r="L277" s="45" t="e">
        <f>VLOOKUP($A277,'Doanh thu'!$A$3:$Q$2000,14,FALSE)</f>
        <v>#DIV/0!</v>
      </c>
      <c r="M277" s="45" t="e">
        <f>VLOOKUP($A277,'Doanh thu'!$A$3:$Q$2000,15,FALSE)</f>
        <v>#DIV/0!</v>
      </c>
      <c r="N277" s="45" t="e">
        <f>VLOOKUP($A277,'Doanh thu'!$A$3:$Q$2000,16,FALSE)</f>
        <v>#DIV/0!</v>
      </c>
      <c r="O277" s="45" t="e">
        <f>VLOOKUP($A277,'Doanh thu'!$A$3:$Q$2000,17,FALSE)</f>
        <v>#DIV/0!</v>
      </c>
      <c r="P277" s="45" t="e">
        <f>VLOOKUP($A277,LNST!$A$3:$R$1635,14,FALSE)</f>
        <v>#DIV/0!</v>
      </c>
      <c r="Q277" s="45" t="e">
        <f>VLOOKUP($A277,LNST!$A$3:$R$1635,15,FALSE)</f>
        <v>#DIV/0!</v>
      </c>
      <c r="R277" s="45" t="e">
        <f>VLOOKUP($A277,LNST!$A$3:$R$1635,16,FALSE)</f>
        <v>#DIV/0!</v>
      </c>
      <c r="S277" s="45" t="e">
        <f>VLOOKUP($A277,LNST!$A$3:$R$1635,17,FALSE)</f>
        <v>#DIV/0!</v>
      </c>
      <c r="T277" s="45" t="e">
        <f>VLOOKUP($A277,LNG!$A$2:$H$1999,4,FALSE)/(D277*10^9)</f>
        <v>#DIV/0!</v>
      </c>
      <c r="U277" s="45" t="e">
        <f>VLOOKUP($A277,LNG!$A$2:$H$1999,5,FALSE)/(E277*10^9)</f>
        <v>#DIV/0!</v>
      </c>
      <c r="V277" s="45" t="e">
        <f>VLOOKUP($A277,LNG!$A$2:$H$1999,6,FALSE)/(F277*10^9)</f>
        <v>#DIV/0!</v>
      </c>
      <c r="W277" s="45" t="e">
        <f>VLOOKUP($A277,LNG!$A$2:$H$1999,7,FALSE)/(G277*10^9)</f>
        <v>#DIV/0!</v>
      </c>
      <c r="X277" s="45">
        <f>VLOOKUP($A277,'LNST năm'!$A$2:$I$2000,8,FALSE)</f>
        <v>-1</v>
      </c>
      <c r="Y277" s="45">
        <f>VLOOKUP($A277,'LNST năm'!$A$2:$I$2000,9,FALSE)</f>
        <v>-1</v>
      </c>
      <c r="Z277" s="46" t="e">
        <f>VLOOKUP($A277,LNG!$A$2:$H$1999,9,FALSE)</f>
        <v>#REF!</v>
      </c>
      <c r="AA277" s="162" t="e">
        <f>VLOOKUP($A277,'GIÁ CP'!$A$2:$D$2000,4,FALSE)/Z277</f>
        <v>#REF!</v>
      </c>
    </row>
    <row r="278" spans="1:27" hidden="1">
      <c r="A278" s="18" t="s">
        <v>1236</v>
      </c>
      <c r="B278" s="18" t="s">
        <v>2886</v>
      </c>
      <c r="C278" s="154" t="str">
        <f>VLOOKUP(A278,'GIÁ CP'!$K$2:$M$2000,3,FALSE)</f>
        <v xml:space="preserve">Máy công nghiệp </v>
      </c>
      <c r="D278" s="43">
        <f>VLOOKUP($A278,'Doanh thu'!$A$3:$Q$2000,9,FALSE)/1000000000</f>
        <v>0</v>
      </c>
      <c r="E278" s="43">
        <f>VLOOKUP($A278,'Doanh thu'!$A$3:$Q$2000,10,FALSE)/1000000000</f>
        <v>0</v>
      </c>
      <c r="F278" s="43">
        <f>VLOOKUP($A278,'Doanh thu'!$A$3:$Q$2000,11,FALSE)/1000000000</f>
        <v>0</v>
      </c>
      <c r="G278" s="43">
        <f>VLOOKUP($A278,'Doanh thu'!$A$3:$Q$2000,12,FALSE)/1000000000</f>
        <v>0</v>
      </c>
      <c r="H278" s="43">
        <f>VLOOKUP($A278,LNST!$A$3:$Q$1635,9,FALSE)/1000000000</f>
        <v>0</v>
      </c>
      <c r="I278" s="43">
        <f>VLOOKUP($A278,LNST!$A$3:$Q$1635,10,FALSE)/1000000000</f>
        <v>0</v>
      </c>
      <c r="J278" s="43">
        <f>VLOOKUP($A278,LNST!$A$3:$Q$1635,11,FALSE)/1000000000</f>
        <v>0</v>
      </c>
      <c r="K278" s="43">
        <f>VLOOKUP($A278,LNST!$A$3:$Q$1635,12,FALSE)/1000000000</f>
        <v>0</v>
      </c>
      <c r="L278" s="45" t="e">
        <f>VLOOKUP($A278,'Doanh thu'!$A$3:$Q$2000,14,FALSE)</f>
        <v>#DIV/0!</v>
      </c>
      <c r="M278" s="45" t="e">
        <f>VLOOKUP($A278,'Doanh thu'!$A$3:$Q$2000,15,FALSE)</f>
        <v>#DIV/0!</v>
      </c>
      <c r="N278" s="45" t="e">
        <f>VLOOKUP($A278,'Doanh thu'!$A$3:$Q$2000,16,FALSE)</f>
        <v>#DIV/0!</v>
      </c>
      <c r="O278" s="45" t="e">
        <f>VLOOKUP($A278,'Doanh thu'!$A$3:$Q$2000,17,FALSE)</f>
        <v>#DIV/0!</v>
      </c>
      <c r="P278" s="45" t="e">
        <f>VLOOKUP($A278,LNST!$A$3:$R$1635,14,FALSE)</f>
        <v>#DIV/0!</v>
      </c>
      <c r="Q278" s="45" t="e">
        <f>VLOOKUP($A278,LNST!$A$3:$R$1635,15,FALSE)</f>
        <v>#DIV/0!</v>
      </c>
      <c r="R278" s="45" t="e">
        <f>VLOOKUP($A278,LNST!$A$3:$R$1635,16,FALSE)</f>
        <v>#DIV/0!</v>
      </c>
      <c r="S278" s="45" t="e">
        <f>VLOOKUP($A278,LNST!$A$3:$R$1635,17,FALSE)</f>
        <v>#DIV/0!</v>
      </c>
      <c r="T278" s="45" t="e">
        <f>VLOOKUP($A278,LNG!$A$2:$H$1999,4,FALSE)/(D278*10^9)</f>
        <v>#DIV/0!</v>
      </c>
      <c r="U278" s="45" t="e">
        <f>VLOOKUP($A278,LNG!$A$2:$H$1999,5,FALSE)/(E278*10^9)</f>
        <v>#DIV/0!</v>
      </c>
      <c r="V278" s="45" t="e">
        <f>VLOOKUP($A278,LNG!$A$2:$H$1999,6,FALSE)/(F278*10^9)</f>
        <v>#DIV/0!</v>
      </c>
      <c r="W278" s="45" t="e">
        <f>VLOOKUP($A278,LNG!$A$2:$H$1999,7,FALSE)/(G278*10^9)</f>
        <v>#DIV/0!</v>
      </c>
      <c r="X278" s="45">
        <f>VLOOKUP($A278,'LNST năm'!$A$2:$I$2000,8,FALSE)</f>
        <v>-1</v>
      </c>
      <c r="Y278" s="45">
        <f>VLOOKUP($A278,'LNST năm'!$A$2:$I$2000,9,FALSE)</f>
        <v>-1</v>
      </c>
      <c r="Z278" s="46" t="e">
        <f>VLOOKUP($A278,LNG!$A$2:$H$1999,9,FALSE)</f>
        <v>#REF!</v>
      </c>
      <c r="AA278" s="162" t="e">
        <f>VLOOKUP($A278,'GIÁ CP'!$A$2:$D$2000,4,FALSE)/Z278</f>
        <v>#REF!</v>
      </c>
    </row>
    <row r="279" spans="1:27" hidden="1">
      <c r="A279" s="18" t="s">
        <v>2887</v>
      </c>
      <c r="B279" s="18" t="s">
        <v>2888</v>
      </c>
      <c r="C279" s="154" t="str">
        <f>VLOOKUP(A279,'GIÁ CP'!$K$2:$M$2000,3,FALSE)</f>
        <v xml:space="preserve">Máy công nghiệp </v>
      </c>
      <c r="D279" s="43" t="e">
        <f>VLOOKUP($A279,'Doanh thu'!$A$3:$Q$2000,9,FALSE)/1000000000</f>
        <v>#N/A</v>
      </c>
      <c r="E279" s="43" t="e">
        <f>VLOOKUP($A279,'Doanh thu'!$A$3:$Q$2000,10,FALSE)/1000000000</f>
        <v>#N/A</v>
      </c>
      <c r="F279" s="43" t="e">
        <f>VLOOKUP($A279,'Doanh thu'!$A$3:$Q$2000,11,FALSE)/1000000000</f>
        <v>#N/A</v>
      </c>
      <c r="G279" s="43" t="e">
        <f>VLOOKUP($A279,'Doanh thu'!$A$3:$Q$2000,12,FALSE)/1000000000</f>
        <v>#N/A</v>
      </c>
      <c r="H279" s="43" t="e">
        <f>VLOOKUP($A279,LNST!$A$3:$Q$1635,9,FALSE)/1000000000</f>
        <v>#N/A</v>
      </c>
      <c r="I279" s="43" t="e">
        <f>VLOOKUP($A279,LNST!$A$3:$Q$1635,10,FALSE)/1000000000</f>
        <v>#N/A</v>
      </c>
      <c r="J279" s="43" t="e">
        <f>VLOOKUP($A279,LNST!$A$3:$Q$1635,11,FALSE)/1000000000</f>
        <v>#N/A</v>
      </c>
      <c r="K279" s="43" t="e">
        <f>VLOOKUP($A279,LNST!$A$3:$Q$1635,12,FALSE)/1000000000</f>
        <v>#N/A</v>
      </c>
      <c r="L279" s="45" t="e">
        <f>VLOOKUP($A279,'Doanh thu'!$A$3:$Q$2000,14,FALSE)</f>
        <v>#N/A</v>
      </c>
      <c r="M279" s="45" t="e">
        <f>VLOOKUP($A279,'Doanh thu'!$A$3:$Q$2000,15,FALSE)</f>
        <v>#N/A</v>
      </c>
      <c r="N279" s="45" t="e">
        <f>VLOOKUP($A279,'Doanh thu'!$A$3:$Q$2000,16,FALSE)</f>
        <v>#N/A</v>
      </c>
      <c r="O279" s="45" t="e">
        <f>VLOOKUP($A279,'Doanh thu'!$A$3:$Q$2000,17,FALSE)</f>
        <v>#N/A</v>
      </c>
      <c r="P279" s="45" t="e">
        <f>VLOOKUP($A279,LNST!$A$3:$R$1635,14,FALSE)</f>
        <v>#N/A</v>
      </c>
      <c r="Q279" s="45" t="e">
        <f>VLOOKUP($A279,LNST!$A$3:$R$1635,15,FALSE)</f>
        <v>#N/A</v>
      </c>
      <c r="R279" s="45" t="e">
        <f>VLOOKUP($A279,LNST!$A$3:$R$1635,16,FALSE)</f>
        <v>#N/A</v>
      </c>
      <c r="S279" s="45" t="e">
        <f>VLOOKUP($A279,LNST!$A$3:$R$1635,17,FALSE)</f>
        <v>#N/A</v>
      </c>
      <c r="T279" s="45" t="e">
        <f>VLOOKUP($A279,LNG!$A$2:$H$1999,4,FALSE)/(D279*10^9)</f>
        <v>#N/A</v>
      </c>
      <c r="U279" s="45" t="e">
        <f>VLOOKUP($A279,LNG!$A$2:$H$1999,5,FALSE)/(E279*10^9)</f>
        <v>#N/A</v>
      </c>
      <c r="V279" s="45" t="e">
        <f>VLOOKUP($A279,LNG!$A$2:$H$1999,6,FALSE)/(F279*10^9)</f>
        <v>#N/A</v>
      </c>
      <c r="W279" s="45" t="e">
        <f>VLOOKUP($A279,LNG!$A$2:$H$1999,7,FALSE)/(G279*10^9)</f>
        <v>#N/A</v>
      </c>
      <c r="X279" s="45" t="e">
        <f>VLOOKUP($A279,'LNST năm'!$A$2:$I$2000,8,FALSE)</f>
        <v>#N/A</v>
      </c>
      <c r="Y279" s="45" t="e">
        <f>VLOOKUP($A279,'LNST năm'!$A$2:$I$2000,9,FALSE)</f>
        <v>#N/A</v>
      </c>
      <c r="Z279" s="46" t="e">
        <f>VLOOKUP($A279,LNG!$A$2:$H$1999,9,FALSE)</f>
        <v>#N/A</v>
      </c>
      <c r="AA279" s="162" t="e">
        <f>VLOOKUP($A279,'GIÁ CP'!$A$2:$D$2000,4,FALSE)/Z279</f>
        <v>#N/A</v>
      </c>
    </row>
    <row r="280" spans="1:27" hidden="1">
      <c r="A280" s="18" t="s">
        <v>940</v>
      </c>
      <c r="B280" s="18" t="s">
        <v>2889</v>
      </c>
      <c r="C280" s="154" t="str">
        <f>VLOOKUP(A280,'GIÁ CP'!$K$2:$M$2000,3,FALSE)</f>
        <v xml:space="preserve">Sách, ấn bản &amp; sản phẩm văn hóa </v>
      </c>
      <c r="D280" s="43">
        <f>VLOOKUP($A280,'Doanh thu'!$A$3:$Q$2000,9,FALSE)/1000000000</f>
        <v>0</v>
      </c>
      <c r="E280" s="43">
        <f>VLOOKUP($A280,'Doanh thu'!$A$3:$Q$2000,10,FALSE)/1000000000</f>
        <v>0</v>
      </c>
      <c r="F280" s="43">
        <f>VLOOKUP($A280,'Doanh thu'!$A$3:$Q$2000,11,FALSE)/1000000000</f>
        <v>0</v>
      </c>
      <c r="G280" s="43">
        <f>VLOOKUP($A280,'Doanh thu'!$A$3:$Q$2000,12,FALSE)/1000000000</f>
        <v>0</v>
      </c>
      <c r="H280" s="43">
        <f>VLOOKUP($A280,LNST!$A$3:$Q$1635,9,FALSE)/1000000000</f>
        <v>0</v>
      </c>
      <c r="I280" s="43">
        <f>VLOOKUP($A280,LNST!$A$3:$Q$1635,10,FALSE)/1000000000</f>
        <v>0</v>
      </c>
      <c r="J280" s="43">
        <f>VLOOKUP($A280,LNST!$A$3:$Q$1635,11,FALSE)/1000000000</f>
        <v>0</v>
      </c>
      <c r="K280" s="43">
        <f>VLOOKUP($A280,LNST!$A$3:$Q$1635,12,FALSE)/1000000000</f>
        <v>0</v>
      </c>
      <c r="L280" s="45" t="e">
        <f>VLOOKUP($A280,'Doanh thu'!$A$3:$Q$2000,14,FALSE)</f>
        <v>#DIV/0!</v>
      </c>
      <c r="M280" s="45" t="e">
        <f>VLOOKUP($A280,'Doanh thu'!$A$3:$Q$2000,15,FALSE)</f>
        <v>#DIV/0!</v>
      </c>
      <c r="N280" s="45" t="e">
        <f>VLOOKUP($A280,'Doanh thu'!$A$3:$Q$2000,16,FALSE)</f>
        <v>#DIV/0!</v>
      </c>
      <c r="O280" s="45" t="e">
        <f>VLOOKUP($A280,'Doanh thu'!$A$3:$Q$2000,17,FALSE)</f>
        <v>#DIV/0!</v>
      </c>
      <c r="P280" s="45" t="e">
        <f>VLOOKUP($A280,LNST!$A$3:$R$1635,14,FALSE)</f>
        <v>#DIV/0!</v>
      </c>
      <c r="Q280" s="45" t="e">
        <f>VLOOKUP($A280,LNST!$A$3:$R$1635,15,FALSE)</f>
        <v>#DIV/0!</v>
      </c>
      <c r="R280" s="45" t="e">
        <f>VLOOKUP($A280,LNST!$A$3:$R$1635,16,FALSE)</f>
        <v>#DIV/0!</v>
      </c>
      <c r="S280" s="45" t="e">
        <f>VLOOKUP($A280,LNST!$A$3:$R$1635,17,FALSE)</f>
        <v>#DIV/0!</v>
      </c>
      <c r="T280" s="45" t="e">
        <f>VLOOKUP($A280,LNG!$A$2:$H$1999,4,FALSE)/(D280*10^9)</f>
        <v>#DIV/0!</v>
      </c>
      <c r="U280" s="45" t="e">
        <f>VLOOKUP($A280,LNG!$A$2:$H$1999,5,FALSE)/(E280*10^9)</f>
        <v>#DIV/0!</v>
      </c>
      <c r="V280" s="45" t="e">
        <f>VLOOKUP($A280,LNG!$A$2:$H$1999,6,FALSE)/(F280*10^9)</f>
        <v>#DIV/0!</v>
      </c>
      <c r="W280" s="45" t="e">
        <f>VLOOKUP($A280,LNG!$A$2:$H$1999,7,FALSE)/(G280*10^9)</f>
        <v>#DIV/0!</v>
      </c>
      <c r="X280" s="45">
        <f>VLOOKUP($A280,'LNST năm'!$A$2:$I$2000,8,FALSE)</f>
        <v>-1</v>
      </c>
      <c r="Y280" s="45">
        <f>VLOOKUP($A280,'LNST năm'!$A$2:$I$2000,9,FALSE)</f>
        <v>-1</v>
      </c>
      <c r="Z280" s="46" t="e">
        <f>VLOOKUP($A280,LNG!$A$2:$H$1999,9,FALSE)</f>
        <v>#REF!</v>
      </c>
      <c r="AA280" s="162" t="e">
        <f>VLOOKUP($A280,'GIÁ CP'!$A$2:$D$2000,4,FALSE)/Z280</f>
        <v>#REF!</v>
      </c>
    </row>
    <row r="281" spans="1:27" hidden="1">
      <c r="A281" s="18" t="s">
        <v>1228</v>
      </c>
      <c r="B281" s="18" t="s">
        <v>2870</v>
      </c>
      <c r="C281" s="154" t="str">
        <f>VLOOKUP(A281,'GIÁ CP'!$K$2:$M$2000,3,FALSE)</f>
        <v xml:space="preserve">Sách, ấn bản &amp; sản phẩm văn hóa </v>
      </c>
      <c r="D281" s="43">
        <f>VLOOKUP($A281,'Doanh thu'!$A$3:$Q$2000,9,FALSE)/1000000000</f>
        <v>0</v>
      </c>
      <c r="E281" s="43">
        <f>VLOOKUP($A281,'Doanh thu'!$A$3:$Q$2000,10,FALSE)/1000000000</f>
        <v>0</v>
      </c>
      <c r="F281" s="43">
        <f>VLOOKUP($A281,'Doanh thu'!$A$3:$Q$2000,11,FALSE)/1000000000</f>
        <v>0</v>
      </c>
      <c r="G281" s="43">
        <f>VLOOKUP($A281,'Doanh thu'!$A$3:$Q$2000,12,FALSE)/1000000000</f>
        <v>0</v>
      </c>
      <c r="H281" s="43">
        <f>VLOOKUP($A281,LNST!$A$3:$Q$1635,9,FALSE)/1000000000</f>
        <v>0</v>
      </c>
      <c r="I281" s="43">
        <f>VLOOKUP($A281,LNST!$A$3:$Q$1635,10,FALSE)/1000000000</f>
        <v>0</v>
      </c>
      <c r="J281" s="43">
        <f>VLOOKUP($A281,LNST!$A$3:$Q$1635,11,FALSE)/1000000000</f>
        <v>0</v>
      </c>
      <c r="K281" s="43">
        <f>VLOOKUP($A281,LNST!$A$3:$Q$1635,12,FALSE)/1000000000</f>
        <v>0</v>
      </c>
      <c r="L281" s="45" t="e">
        <f>VLOOKUP($A281,'Doanh thu'!$A$3:$Q$2000,14,FALSE)</f>
        <v>#DIV/0!</v>
      </c>
      <c r="M281" s="45" t="e">
        <f>VLOOKUP($A281,'Doanh thu'!$A$3:$Q$2000,15,FALSE)</f>
        <v>#DIV/0!</v>
      </c>
      <c r="N281" s="45" t="e">
        <f>VLOOKUP($A281,'Doanh thu'!$A$3:$Q$2000,16,FALSE)</f>
        <v>#DIV/0!</v>
      </c>
      <c r="O281" s="45" t="e">
        <f>VLOOKUP($A281,'Doanh thu'!$A$3:$Q$2000,17,FALSE)</f>
        <v>#DIV/0!</v>
      </c>
      <c r="P281" s="45" t="e">
        <f>VLOOKUP($A281,LNST!$A$3:$R$1635,14,FALSE)</f>
        <v>#DIV/0!</v>
      </c>
      <c r="Q281" s="45" t="e">
        <f>VLOOKUP($A281,LNST!$A$3:$R$1635,15,FALSE)</f>
        <v>#DIV/0!</v>
      </c>
      <c r="R281" s="45" t="e">
        <f>VLOOKUP($A281,LNST!$A$3:$R$1635,16,FALSE)</f>
        <v>#DIV/0!</v>
      </c>
      <c r="S281" s="45" t="e">
        <f>VLOOKUP($A281,LNST!$A$3:$R$1635,17,FALSE)</f>
        <v>#DIV/0!</v>
      </c>
      <c r="T281" s="45" t="e">
        <f>VLOOKUP($A281,LNG!$A$2:$H$1999,4,FALSE)/(D281*10^9)</f>
        <v>#DIV/0!</v>
      </c>
      <c r="U281" s="45" t="e">
        <f>VLOOKUP($A281,LNG!$A$2:$H$1999,5,FALSE)/(E281*10^9)</f>
        <v>#DIV/0!</v>
      </c>
      <c r="V281" s="45" t="e">
        <f>VLOOKUP($A281,LNG!$A$2:$H$1999,6,FALSE)/(F281*10^9)</f>
        <v>#DIV/0!</v>
      </c>
      <c r="W281" s="45" t="e">
        <f>VLOOKUP($A281,LNG!$A$2:$H$1999,7,FALSE)/(G281*10^9)</f>
        <v>#DIV/0!</v>
      </c>
      <c r="X281" s="45">
        <f>VLOOKUP($A281,'LNST năm'!$A$2:$I$2000,8,FALSE)</f>
        <v>-1</v>
      </c>
      <c r="Y281" s="45">
        <f>VLOOKUP($A281,'LNST năm'!$A$2:$I$2000,9,FALSE)</f>
        <v>-1</v>
      </c>
      <c r="Z281" s="46" t="e">
        <f>VLOOKUP($A281,LNG!$A$2:$H$1999,9,FALSE)</f>
        <v>#REF!</v>
      </c>
      <c r="AA281" s="162" t="e">
        <f>VLOOKUP($A281,'GIÁ CP'!$A$2:$D$2000,4,FALSE)/Z281</f>
        <v>#REF!</v>
      </c>
    </row>
    <row r="282" spans="1:27" hidden="1">
      <c r="A282" s="18" t="s">
        <v>2890</v>
      </c>
      <c r="B282" s="18" t="s">
        <v>2891</v>
      </c>
      <c r="C282" s="154" t="e">
        <f>VLOOKUP(A282,'GIÁ CP'!$K$2:$M$2000,3,FALSE)</f>
        <v>#N/A</v>
      </c>
      <c r="D282" s="43" t="e">
        <f>VLOOKUP($A282,'Doanh thu'!$A$3:$Q$2000,9,FALSE)/1000000000</f>
        <v>#N/A</v>
      </c>
      <c r="E282" s="43" t="e">
        <f>VLOOKUP($A282,'Doanh thu'!$A$3:$Q$2000,10,FALSE)/1000000000</f>
        <v>#N/A</v>
      </c>
      <c r="F282" s="43" t="e">
        <f>VLOOKUP($A282,'Doanh thu'!$A$3:$Q$2000,11,FALSE)/1000000000</f>
        <v>#N/A</v>
      </c>
      <c r="G282" s="43" t="e">
        <f>VLOOKUP($A282,'Doanh thu'!$A$3:$Q$2000,12,FALSE)/1000000000</f>
        <v>#N/A</v>
      </c>
      <c r="H282" s="43" t="e">
        <f>VLOOKUP($A282,LNST!$A$3:$Q$1635,9,FALSE)/1000000000</f>
        <v>#N/A</v>
      </c>
      <c r="I282" s="43" t="e">
        <f>VLOOKUP($A282,LNST!$A$3:$Q$1635,10,FALSE)/1000000000</f>
        <v>#N/A</v>
      </c>
      <c r="J282" s="43" t="e">
        <f>VLOOKUP($A282,LNST!$A$3:$Q$1635,11,FALSE)/1000000000</f>
        <v>#N/A</v>
      </c>
      <c r="K282" s="43" t="e">
        <f>VLOOKUP($A282,LNST!$A$3:$Q$1635,12,FALSE)/1000000000</f>
        <v>#N/A</v>
      </c>
      <c r="L282" s="45" t="e">
        <f>VLOOKUP($A282,'Doanh thu'!$A$3:$Q$2000,14,FALSE)</f>
        <v>#N/A</v>
      </c>
      <c r="M282" s="45" t="e">
        <f>VLOOKUP($A282,'Doanh thu'!$A$3:$Q$2000,15,FALSE)</f>
        <v>#N/A</v>
      </c>
      <c r="N282" s="45" t="e">
        <f>VLOOKUP($A282,'Doanh thu'!$A$3:$Q$2000,16,FALSE)</f>
        <v>#N/A</v>
      </c>
      <c r="O282" s="45" t="e">
        <f>VLOOKUP($A282,'Doanh thu'!$A$3:$Q$2000,17,FALSE)</f>
        <v>#N/A</v>
      </c>
      <c r="P282" s="45" t="e">
        <f>VLOOKUP($A282,LNST!$A$3:$R$1635,14,FALSE)</f>
        <v>#N/A</v>
      </c>
      <c r="Q282" s="45" t="e">
        <f>VLOOKUP($A282,LNST!$A$3:$R$1635,15,FALSE)</f>
        <v>#N/A</v>
      </c>
      <c r="R282" s="45" t="e">
        <f>VLOOKUP($A282,LNST!$A$3:$R$1635,16,FALSE)</f>
        <v>#N/A</v>
      </c>
      <c r="S282" s="45" t="e">
        <f>VLOOKUP($A282,LNST!$A$3:$R$1635,17,FALSE)</f>
        <v>#N/A</v>
      </c>
      <c r="T282" s="45" t="e">
        <f>VLOOKUP($A282,LNG!$A$2:$H$1999,4,FALSE)/(D282*10^9)</f>
        <v>#N/A</v>
      </c>
      <c r="U282" s="45" t="e">
        <f>VLOOKUP($A282,LNG!$A$2:$H$1999,5,FALSE)/(E282*10^9)</f>
        <v>#N/A</v>
      </c>
      <c r="V282" s="45" t="e">
        <f>VLOOKUP($A282,LNG!$A$2:$H$1999,6,FALSE)/(F282*10^9)</f>
        <v>#N/A</v>
      </c>
      <c r="W282" s="45" t="e">
        <f>VLOOKUP($A282,LNG!$A$2:$H$1999,7,FALSE)/(G282*10^9)</f>
        <v>#N/A</v>
      </c>
      <c r="X282" s="45" t="e">
        <f>VLOOKUP($A282,'LNST năm'!$A$2:$I$2000,8,FALSE)</f>
        <v>#N/A</v>
      </c>
      <c r="Y282" s="45" t="e">
        <f>VLOOKUP($A282,'LNST năm'!$A$2:$I$2000,9,FALSE)</f>
        <v>#N/A</v>
      </c>
      <c r="Z282" s="46" t="e">
        <f>VLOOKUP($A282,LNG!$A$2:$H$1999,9,FALSE)</f>
        <v>#N/A</v>
      </c>
      <c r="AA282" s="162" t="e">
        <f>VLOOKUP($A282,'GIÁ CP'!$A$2:$D$2000,4,FALSE)/Z282</f>
        <v>#N/A</v>
      </c>
    </row>
    <row r="283" spans="1:27" hidden="1">
      <c r="A283" s="18" t="s">
        <v>1231</v>
      </c>
      <c r="B283" s="18" t="s">
        <v>2879</v>
      </c>
      <c r="C283" s="154" t="str">
        <f>VLOOKUP(A283,'GIÁ CP'!$K$2:$M$2000,3,FALSE)</f>
        <v xml:space="preserve">Thực phẩm </v>
      </c>
      <c r="D283" s="43" t="e">
        <f>VLOOKUP($A283,'Doanh thu'!$A$3:$Q$2000,9,FALSE)/1000000000</f>
        <v>#N/A</v>
      </c>
      <c r="E283" s="43" t="e">
        <f>VLOOKUP($A283,'Doanh thu'!$A$3:$Q$2000,10,FALSE)/1000000000</f>
        <v>#N/A</v>
      </c>
      <c r="F283" s="43" t="e">
        <f>VLOOKUP($A283,'Doanh thu'!$A$3:$Q$2000,11,FALSE)/1000000000</f>
        <v>#N/A</v>
      </c>
      <c r="G283" s="43" t="e">
        <f>VLOOKUP($A283,'Doanh thu'!$A$3:$Q$2000,12,FALSE)/1000000000</f>
        <v>#N/A</v>
      </c>
      <c r="H283" s="43" t="e">
        <f>VLOOKUP($A283,LNST!$A$3:$Q$1635,9,FALSE)/1000000000</f>
        <v>#N/A</v>
      </c>
      <c r="I283" s="43" t="e">
        <f>VLOOKUP($A283,LNST!$A$3:$Q$1635,10,FALSE)/1000000000</f>
        <v>#N/A</v>
      </c>
      <c r="J283" s="43" t="e">
        <f>VLOOKUP($A283,LNST!$A$3:$Q$1635,11,FALSE)/1000000000</f>
        <v>#N/A</v>
      </c>
      <c r="K283" s="43" t="e">
        <f>VLOOKUP($A283,LNST!$A$3:$Q$1635,12,FALSE)/1000000000</f>
        <v>#N/A</v>
      </c>
      <c r="L283" s="45" t="e">
        <f>VLOOKUP($A283,'Doanh thu'!$A$3:$Q$2000,14,FALSE)</f>
        <v>#N/A</v>
      </c>
      <c r="M283" s="45" t="e">
        <f>VLOOKUP($A283,'Doanh thu'!$A$3:$Q$2000,15,FALSE)</f>
        <v>#N/A</v>
      </c>
      <c r="N283" s="45" t="e">
        <f>VLOOKUP($A283,'Doanh thu'!$A$3:$Q$2000,16,FALSE)</f>
        <v>#N/A</v>
      </c>
      <c r="O283" s="45" t="e">
        <f>VLOOKUP($A283,'Doanh thu'!$A$3:$Q$2000,17,FALSE)</f>
        <v>#N/A</v>
      </c>
      <c r="P283" s="45" t="e">
        <f>VLOOKUP($A283,LNST!$A$3:$R$1635,14,FALSE)</f>
        <v>#N/A</v>
      </c>
      <c r="Q283" s="45" t="e">
        <f>VLOOKUP($A283,LNST!$A$3:$R$1635,15,FALSE)</f>
        <v>#N/A</v>
      </c>
      <c r="R283" s="45" t="e">
        <f>VLOOKUP($A283,LNST!$A$3:$R$1635,16,FALSE)</f>
        <v>#N/A</v>
      </c>
      <c r="S283" s="45" t="e">
        <f>VLOOKUP($A283,LNST!$A$3:$R$1635,17,FALSE)</f>
        <v>#N/A</v>
      </c>
      <c r="T283" s="45" t="e">
        <f>VLOOKUP($A283,LNG!$A$2:$H$1999,4,FALSE)/(D283*10^9)</f>
        <v>#N/A</v>
      </c>
      <c r="U283" s="45" t="e">
        <f>VLOOKUP($A283,LNG!$A$2:$H$1999,5,FALSE)/(E283*10^9)</f>
        <v>#N/A</v>
      </c>
      <c r="V283" s="45" t="e">
        <f>VLOOKUP($A283,LNG!$A$2:$H$1999,6,FALSE)/(F283*10^9)</f>
        <v>#N/A</v>
      </c>
      <c r="W283" s="45" t="e">
        <f>VLOOKUP($A283,LNG!$A$2:$H$1999,7,FALSE)/(G283*10^9)</f>
        <v>#N/A</v>
      </c>
      <c r="X283" s="45" t="e">
        <f>VLOOKUP($A283,'LNST năm'!$A$2:$I$2000,8,FALSE)</f>
        <v>#N/A</v>
      </c>
      <c r="Y283" s="45" t="e">
        <f>VLOOKUP($A283,'LNST năm'!$A$2:$I$2000,9,FALSE)</f>
        <v>#N/A</v>
      </c>
      <c r="Z283" s="46" t="e">
        <f>VLOOKUP($A283,LNG!$A$2:$H$1999,9,FALSE)</f>
        <v>#N/A</v>
      </c>
      <c r="AA283" s="162" t="e">
        <f>VLOOKUP($A283,'GIÁ CP'!$A$2:$D$2000,4,FALSE)/Z283</f>
        <v>#N/A</v>
      </c>
    </row>
    <row r="284" spans="1:27" hidden="1">
      <c r="A284" s="18" t="s">
        <v>3673</v>
      </c>
      <c r="B284" s="18" t="s">
        <v>3674</v>
      </c>
      <c r="C284" s="154" t="str">
        <f>VLOOKUP(A284,'GIÁ CP'!$K$2:$M$2000,3,FALSE)</f>
        <v xml:space="preserve">Sách, ấn bản &amp; sản phẩm văn hóa </v>
      </c>
      <c r="D284" s="43" t="e">
        <f>VLOOKUP($A284,'Doanh thu'!$A$3:$Q$2000,9,FALSE)/1000000000</f>
        <v>#N/A</v>
      </c>
      <c r="E284" s="43" t="e">
        <f>VLOOKUP($A284,'Doanh thu'!$A$3:$Q$2000,10,FALSE)/1000000000</f>
        <v>#N/A</v>
      </c>
      <c r="F284" s="43" t="e">
        <f>VLOOKUP($A284,'Doanh thu'!$A$3:$Q$2000,11,FALSE)/1000000000</f>
        <v>#N/A</v>
      </c>
      <c r="G284" s="43" t="e">
        <f>VLOOKUP($A284,'Doanh thu'!$A$3:$Q$2000,12,FALSE)/1000000000</f>
        <v>#N/A</v>
      </c>
      <c r="H284" s="43" t="e">
        <f>VLOOKUP($A284,LNST!$A$3:$Q$1635,9,FALSE)/1000000000</f>
        <v>#N/A</v>
      </c>
      <c r="I284" s="43" t="e">
        <f>VLOOKUP($A284,LNST!$A$3:$Q$1635,10,FALSE)/1000000000</f>
        <v>#N/A</v>
      </c>
      <c r="J284" s="43" t="e">
        <f>VLOOKUP($A284,LNST!$A$3:$Q$1635,11,FALSE)/1000000000</f>
        <v>#N/A</v>
      </c>
      <c r="K284" s="43" t="e">
        <f>VLOOKUP($A284,LNST!$A$3:$Q$1635,12,FALSE)/1000000000</f>
        <v>#N/A</v>
      </c>
      <c r="L284" s="45" t="e">
        <f>VLOOKUP($A284,'Doanh thu'!$A$3:$Q$2000,14,FALSE)</f>
        <v>#N/A</v>
      </c>
      <c r="M284" s="45" t="e">
        <f>VLOOKUP($A284,'Doanh thu'!$A$3:$Q$2000,15,FALSE)</f>
        <v>#N/A</v>
      </c>
      <c r="N284" s="45" t="e">
        <f>VLOOKUP($A284,'Doanh thu'!$A$3:$Q$2000,16,FALSE)</f>
        <v>#N/A</v>
      </c>
      <c r="O284" s="45" t="e">
        <f>VLOOKUP($A284,'Doanh thu'!$A$3:$Q$2000,17,FALSE)</f>
        <v>#N/A</v>
      </c>
      <c r="P284" s="45" t="e">
        <f>VLOOKUP($A284,LNST!$A$3:$R$1635,14,FALSE)</f>
        <v>#N/A</v>
      </c>
      <c r="Q284" s="45" t="e">
        <f>VLOOKUP($A284,LNST!$A$3:$R$1635,15,FALSE)</f>
        <v>#N/A</v>
      </c>
      <c r="R284" s="45" t="e">
        <f>VLOOKUP($A284,LNST!$A$3:$R$1635,16,FALSE)</f>
        <v>#N/A</v>
      </c>
      <c r="S284" s="45" t="e">
        <f>VLOOKUP($A284,LNST!$A$3:$R$1635,17,FALSE)</f>
        <v>#N/A</v>
      </c>
      <c r="T284" s="45" t="e">
        <f>VLOOKUP($A284,LNG!$A$2:$H$1999,4,FALSE)/(D284*10^9)</f>
        <v>#N/A</v>
      </c>
      <c r="U284" s="45" t="e">
        <f>VLOOKUP($A284,LNG!$A$2:$H$1999,5,FALSE)/(E284*10^9)</f>
        <v>#N/A</v>
      </c>
      <c r="V284" s="45" t="e">
        <f>VLOOKUP($A284,LNG!$A$2:$H$1999,6,FALSE)/(F284*10^9)</f>
        <v>#N/A</v>
      </c>
      <c r="W284" s="45" t="e">
        <f>VLOOKUP($A284,LNG!$A$2:$H$1999,7,FALSE)/(G284*10^9)</f>
        <v>#N/A</v>
      </c>
      <c r="X284" s="45" t="e">
        <f>VLOOKUP($A284,'LNST năm'!$A$2:$I$2000,8,FALSE)</f>
        <v>#N/A</v>
      </c>
      <c r="Y284" s="45" t="e">
        <f>VLOOKUP($A284,'LNST năm'!$A$2:$I$2000,9,FALSE)</f>
        <v>#N/A</v>
      </c>
      <c r="Z284" s="46" t="e">
        <f>VLOOKUP($A284,LNG!$A$2:$H$1999,9,FALSE)</f>
        <v>#N/A</v>
      </c>
      <c r="AA284" s="162" t="e">
        <f>VLOOKUP($A284,'GIÁ CP'!$A$2:$D$2000,4,FALSE)/Z284</f>
        <v>#N/A</v>
      </c>
    </row>
    <row r="285" spans="1:27" hidden="1">
      <c r="A285" s="18" t="s">
        <v>1238</v>
      </c>
      <c r="B285" s="18" t="s">
        <v>2893</v>
      </c>
      <c r="C285" s="154" t="e">
        <f>VLOOKUP(A285,'GIÁ CP'!$K$2:$M$2000,3,FALSE)</f>
        <v>#N/A</v>
      </c>
      <c r="D285" s="43" t="e">
        <f>VLOOKUP($A285,'Doanh thu'!$A$3:$Q$2000,9,FALSE)/1000000000</f>
        <v>#N/A</v>
      </c>
      <c r="E285" s="43" t="e">
        <f>VLOOKUP($A285,'Doanh thu'!$A$3:$Q$2000,10,FALSE)/1000000000</f>
        <v>#N/A</v>
      </c>
      <c r="F285" s="43" t="e">
        <f>VLOOKUP($A285,'Doanh thu'!$A$3:$Q$2000,11,FALSE)/1000000000</f>
        <v>#N/A</v>
      </c>
      <c r="G285" s="43" t="e">
        <f>VLOOKUP($A285,'Doanh thu'!$A$3:$Q$2000,12,FALSE)/1000000000</f>
        <v>#N/A</v>
      </c>
      <c r="H285" s="43" t="e">
        <f>VLOOKUP($A285,LNST!$A$3:$Q$1635,9,FALSE)/1000000000</f>
        <v>#N/A</v>
      </c>
      <c r="I285" s="43" t="e">
        <f>VLOOKUP($A285,LNST!$A$3:$Q$1635,10,FALSE)/1000000000</f>
        <v>#N/A</v>
      </c>
      <c r="J285" s="43" t="e">
        <f>VLOOKUP($A285,LNST!$A$3:$Q$1635,11,FALSE)/1000000000</f>
        <v>#N/A</v>
      </c>
      <c r="K285" s="43" t="e">
        <f>VLOOKUP($A285,LNST!$A$3:$Q$1635,12,FALSE)/1000000000</f>
        <v>#N/A</v>
      </c>
      <c r="L285" s="45" t="e">
        <f>VLOOKUP($A285,'Doanh thu'!$A$3:$Q$2000,14,FALSE)</f>
        <v>#N/A</v>
      </c>
      <c r="M285" s="45" t="e">
        <f>VLOOKUP($A285,'Doanh thu'!$A$3:$Q$2000,15,FALSE)</f>
        <v>#N/A</v>
      </c>
      <c r="N285" s="45" t="e">
        <f>VLOOKUP($A285,'Doanh thu'!$A$3:$Q$2000,16,FALSE)</f>
        <v>#N/A</v>
      </c>
      <c r="O285" s="45" t="e">
        <f>VLOOKUP($A285,'Doanh thu'!$A$3:$Q$2000,17,FALSE)</f>
        <v>#N/A</v>
      </c>
      <c r="P285" s="45" t="e">
        <f>VLOOKUP($A285,LNST!$A$3:$R$1635,14,FALSE)</f>
        <v>#N/A</v>
      </c>
      <c r="Q285" s="45" t="e">
        <f>VLOOKUP($A285,LNST!$A$3:$R$1635,15,FALSE)</f>
        <v>#N/A</v>
      </c>
      <c r="R285" s="45" t="e">
        <f>VLOOKUP($A285,LNST!$A$3:$R$1635,16,FALSE)</f>
        <v>#N/A</v>
      </c>
      <c r="S285" s="45" t="e">
        <f>VLOOKUP($A285,LNST!$A$3:$R$1635,17,FALSE)</f>
        <v>#N/A</v>
      </c>
      <c r="T285" s="45" t="e">
        <f>VLOOKUP($A285,LNG!$A$2:$H$1999,4,FALSE)/(D285*10^9)</f>
        <v>#N/A</v>
      </c>
      <c r="U285" s="45" t="e">
        <f>VLOOKUP($A285,LNG!$A$2:$H$1999,5,FALSE)/(E285*10^9)</f>
        <v>#N/A</v>
      </c>
      <c r="V285" s="45" t="e">
        <f>VLOOKUP($A285,LNG!$A$2:$H$1999,6,FALSE)/(F285*10^9)</f>
        <v>#N/A</v>
      </c>
      <c r="W285" s="45" t="e">
        <f>VLOOKUP($A285,LNG!$A$2:$H$1999,7,FALSE)/(G285*10^9)</f>
        <v>#N/A</v>
      </c>
      <c r="X285" s="45" t="e">
        <f>VLOOKUP($A285,'LNST năm'!$A$2:$I$2000,8,FALSE)</f>
        <v>#N/A</v>
      </c>
      <c r="Y285" s="45" t="e">
        <f>VLOOKUP($A285,'LNST năm'!$A$2:$I$2000,9,FALSE)</f>
        <v>#N/A</v>
      </c>
      <c r="Z285" s="46" t="e">
        <f>VLOOKUP($A285,LNG!$A$2:$H$1999,9,FALSE)</f>
        <v>#N/A</v>
      </c>
      <c r="AA285" s="162" t="e">
        <f>VLOOKUP($A285,'GIÁ CP'!$A$2:$D$2000,4,FALSE)/Z285</f>
        <v>#N/A</v>
      </c>
    </row>
    <row r="286" spans="1:27" hidden="1">
      <c r="A286" s="18" t="s">
        <v>1240</v>
      </c>
      <c r="B286" s="18" t="s">
        <v>2895</v>
      </c>
      <c r="C286" s="154" t="str">
        <f>VLOOKUP(A286,'GIÁ CP'!$K$2:$M$2000,3,FALSE)</f>
        <v xml:space="preserve">Vận tải Thủy </v>
      </c>
      <c r="D286" s="43">
        <f>VLOOKUP($A286,'Doanh thu'!$A$3:$Q$2000,9,FALSE)/1000000000</f>
        <v>0</v>
      </c>
      <c r="E286" s="43">
        <f>VLOOKUP($A286,'Doanh thu'!$A$3:$Q$2000,10,FALSE)/1000000000</f>
        <v>0</v>
      </c>
      <c r="F286" s="43">
        <f>VLOOKUP($A286,'Doanh thu'!$A$3:$Q$2000,11,FALSE)/1000000000</f>
        <v>0</v>
      </c>
      <c r="G286" s="43">
        <f>VLOOKUP($A286,'Doanh thu'!$A$3:$Q$2000,12,FALSE)/1000000000</f>
        <v>0</v>
      </c>
      <c r="H286" s="43">
        <f>VLOOKUP($A286,LNST!$A$3:$Q$1635,9,FALSE)/1000000000</f>
        <v>0</v>
      </c>
      <c r="I286" s="43">
        <f>VLOOKUP($A286,LNST!$A$3:$Q$1635,10,FALSE)/1000000000</f>
        <v>0</v>
      </c>
      <c r="J286" s="43">
        <f>VLOOKUP($A286,LNST!$A$3:$Q$1635,11,FALSE)/1000000000</f>
        <v>0</v>
      </c>
      <c r="K286" s="43">
        <f>VLOOKUP($A286,LNST!$A$3:$Q$1635,12,FALSE)/1000000000</f>
        <v>0</v>
      </c>
      <c r="L286" s="45" t="e">
        <f>VLOOKUP($A286,'Doanh thu'!$A$3:$Q$2000,14,FALSE)</f>
        <v>#DIV/0!</v>
      </c>
      <c r="M286" s="45" t="e">
        <f>VLOOKUP($A286,'Doanh thu'!$A$3:$Q$2000,15,FALSE)</f>
        <v>#DIV/0!</v>
      </c>
      <c r="N286" s="45" t="e">
        <f>VLOOKUP($A286,'Doanh thu'!$A$3:$Q$2000,16,FALSE)</f>
        <v>#DIV/0!</v>
      </c>
      <c r="O286" s="45" t="e">
        <f>VLOOKUP($A286,'Doanh thu'!$A$3:$Q$2000,17,FALSE)</f>
        <v>#DIV/0!</v>
      </c>
      <c r="P286" s="45" t="e">
        <f>VLOOKUP($A286,LNST!$A$3:$R$1635,14,FALSE)</f>
        <v>#DIV/0!</v>
      </c>
      <c r="Q286" s="45" t="e">
        <f>VLOOKUP($A286,LNST!$A$3:$R$1635,15,FALSE)</f>
        <v>#DIV/0!</v>
      </c>
      <c r="R286" s="45" t="e">
        <f>VLOOKUP($A286,LNST!$A$3:$R$1635,16,FALSE)</f>
        <v>#DIV/0!</v>
      </c>
      <c r="S286" s="45" t="e">
        <f>VLOOKUP($A286,LNST!$A$3:$R$1635,17,FALSE)</f>
        <v>#DIV/0!</v>
      </c>
      <c r="T286" s="45" t="e">
        <f>VLOOKUP($A286,LNG!$A$2:$H$1999,4,FALSE)/(D286*10^9)</f>
        <v>#DIV/0!</v>
      </c>
      <c r="U286" s="45" t="e">
        <f>VLOOKUP($A286,LNG!$A$2:$H$1999,5,FALSE)/(E286*10^9)</f>
        <v>#DIV/0!</v>
      </c>
      <c r="V286" s="45" t="e">
        <f>VLOOKUP($A286,LNG!$A$2:$H$1999,6,FALSE)/(F286*10^9)</f>
        <v>#DIV/0!</v>
      </c>
      <c r="W286" s="45" t="e">
        <f>VLOOKUP($A286,LNG!$A$2:$H$1999,7,FALSE)/(G286*10^9)</f>
        <v>#DIV/0!</v>
      </c>
      <c r="X286" s="45">
        <f>VLOOKUP($A286,'LNST năm'!$A$2:$I$2000,8,FALSE)</f>
        <v>-1</v>
      </c>
      <c r="Y286" s="45">
        <f>VLOOKUP($A286,'LNST năm'!$A$2:$I$2000,9,FALSE)</f>
        <v>-1</v>
      </c>
      <c r="Z286" s="46" t="e">
        <f>VLOOKUP($A286,LNG!$A$2:$H$1999,9,FALSE)</f>
        <v>#REF!</v>
      </c>
      <c r="AA286" s="162" t="e">
        <f>VLOOKUP($A286,'GIÁ CP'!$A$2:$D$2000,4,FALSE)/Z286</f>
        <v>#REF!</v>
      </c>
    </row>
    <row r="287" spans="1:27" hidden="1">
      <c r="A287" s="18" t="s">
        <v>161</v>
      </c>
      <c r="B287" s="18" t="s">
        <v>2900</v>
      </c>
      <c r="C287" s="154" t="str">
        <f>VLOOKUP(A287,'GIÁ CP'!$K$2:$M$2000,3,FALSE)</f>
        <v xml:space="preserve">Bất động sản </v>
      </c>
      <c r="D287" s="43" t="e">
        <f>VLOOKUP($A287,'Doanh thu'!$A$3:$Q$2000,9,FALSE)/1000000000</f>
        <v>#N/A</v>
      </c>
      <c r="E287" s="43" t="e">
        <f>VLOOKUP($A287,'Doanh thu'!$A$3:$Q$2000,10,FALSE)/1000000000</f>
        <v>#N/A</v>
      </c>
      <c r="F287" s="43" t="e">
        <f>VLOOKUP($A287,'Doanh thu'!$A$3:$Q$2000,11,FALSE)/1000000000</f>
        <v>#N/A</v>
      </c>
      <c r="G287" s="43" t="e">
        <f>VLOOKUP($A287,'Doanh thu'!$A$3:$Q$2000,12,FALSE)/1000000000</f>
        <v>#N/A</v>
      </c>
      <c r="H287" s="43" t="e">
        <f>VLOOKUP($A287,LNST!$A$3:$Q$1635,9,FALSE)/1000000000</f>
        <v>#N/A</v>
      </c>
      <c r="I287" s="43" t="e">
        <f>VLOOKUP($A287,LNST!$A$3:$Q$1635,10,FALSE)/1000000000</f>
        <v>#N/A</v>
      </c>
      <c r="J287" s="43" t="e">
        <f>VLOOKUP($A287,LNST!$A$3:$Q$1635,11,FALSE)/1000000000</f>
        <v>#N/A</v>
      </c>
      <c r="K287" s="43" t="e">
        <f>VLOOKUP($A287,LNST!$A$3:$Q$1635,12,FALSE)/1000000000</f>
        <v>#N/A</v>
      </c>
      <c r="L287" s="45" t="e">
        <f>VLOOKUP($A287,'Doanh thu'!$A$3:$Q$2000,14,FALSE)</f>
        <v>#N/A</v>
      </c>
      <c r="M287" s="45" t="e">
        <f>VLOOKUP($A287,'Doanh thu'!$A$3:$Q$2000,15,FALSE)</f>
        <v>#N/A</v>
      </c>
      <c r="N287" s="45" t="e">
        <f>VLOOKUP($A287,'Doanh thu'!$A$3:$Q$2000,16,FALSE)</f>
        <v>#N/A</v>
      </c>
      <c r="O287" s="45" t="e">
        <f>VLOOKUP($A287,'Doanh thu'!$A$3:$Q$2000,17,FALSE)</f>
        <v>#N/A</v>
      </c>
      <c r="P287" s="45" t="e">
        <f>VLOOKUP($A287,LNST!$A$3:$R$1635,14,FALSE)</f>
        <v>#N/A</v>
      </c>
      <c r="Q287" s="45" t="e">
        <f>VLOOKUP($A287,LNST!$A$3:$R$1635,15,FALSE)</f>
        <v>#N/A</v>
      </c>
      <c r="R287" s="45" t="e">
        <f>VLOOKUP($A287,LNST!$A$3:$R$1635,16,FALSE)</f>
        <v>#N/A</v>
      </c>
      <c r="S287" s="45" t="e">
        <f>VLOOKUP($A287,LNST!$A$3:$R$1635,17,FALSE)</f>
        <v>#N/A</v>
      </c>
      <c r="T287" s="45" t="e">
        <f>VLOOKUP($A287,LNG!$A$2:$H$1999,4,FALSE)/(D287*10^9)</f>
        <v>#N/A</v>
      </c>
      <c r="U287" s="45" t="e">
        <f>VLOOKUP($A287,LNG!$A$2:$H$1999,5,FALSE)/(E287*10^9)</f>
        <v>#N/A</v>
      </c>
      <c r="V287" s="45" t="e">
        <f>VLOOKUP($A287,LNG!$A$2:$H$1999,6,FALSE)/(F287*10^9)</f>
        <v>#N/A</v>
      </c>
      <c r="W287" s="45" t="e">
        <f>VLOOKUP($A287,LNG!$A$2:$H$1999,7,FALSE)/(G287*10^9)</f>
        <v>#N/A</v>
      </c>
      <c r="X287" s="45" t="e">
        <f>VLOOKUP($A287,'LNST năm'!$A$2:$I$2000,8,FALSE)</f>
        <v>#N/A</v>
      </c>
      <c r="Y287" s="45" t="e">
        <f>VLOOKUP($A287,'LNST năm'!$A$2:$I$2000,9,FALSE)</f>
        <v>#N/A</v>
      </c>
      <c r="Z287" s="46" t="e">
        <f>VLOOKUP($A287,LNG!$A$2:$H$1999,9,FALSE)</f>
        <v>#N/A</v>
      </c>
      <c r="AA287" s="162" t="e">
        <f>VLOOKUP($A287,'GIÁ CP'!$A$2:$D$2000,4,FALSE)/Z287</f>
        <v>#N/A</v>
      </c>
    </row>
    <row r="288" spans="1:27" hidden="1">
      <c r="A288" s="18" t="s">
        <v>1246</v>
      </c>
      <c r="B288" s="18" t="s">
        <v>2903</v>
      </c>
      <c r="C288" s="154" t="str">
        <f>VLOOKUP(A288,'GIÁ CP'!$K$2:$M$2000,3,FALSE)</f>
        <v xml:space="preserve">Vật liệu xây dựng &amp; Nội thất </v>
      </c>
      <c r="D288" s="43" t="e">
        <f>VLOOKUP($A288,'Doanh thu'!$A$3:$Q$2000,9,FALSE)/1000000000</f>
        <v>#N/A</v>
      </c>
      <c r="E288" s="43" t="e">
        <f>VLOOKUP($A288,'Doanh thu'!$A$3:$Q$2000,10,FALSE)/1000000000</f>
        <v>#N/A</v>
      </c>
      <c r="F288" s="43" t="e">
        <f>VLOOKUP($A288,'Doanh thu'!$A$3:$Q$2000,11,FALSE)/1000000000</f>
        <v>#N/A</v>
      </c>
      <c r="G288" s="43" t="e">
        <f>VLOOKUP($A288,'Doanh thu'!$A$3:$Q$2000,12,FALSE)/1000000000</f>
        <v>#N/A</v>
      </c>
      <c r="H288" s="43" t="e">
        <f>VLOOKUP($A288,LNST!$A$3:$Q$1635,9,FALSE)/1000000000</f>
        <v>#N/A</v>
      </c>
      <c r="I288" s="43" t="e">
        <f>VLOOKUP($A288,LNST!$A$3:$Q$1635,10,FALSE)/1000000000</f>
        <v>#N/A</v>
      </c>
      <c r="J288" s="43" t="e">
        <f>VLOOKUP($A288,LNST!$A$3:$Q$1635,11,FALSE)/1000000000</f>
        <v>#N/A</v>
      </c>
      <c r="K288" s="43" t="e">
        <f>VLOOKUP($A288,LNST!$A$3:$Q$1635,12,FALSE)/1000000000</f>
        <v>#N/A</v>
      </c>
      <c r="L288" s="45" t="e">
        <f>VLOOKUP($A288,'Doanh thu'!$A$3:$Q$2000,14,FALSE)</f>
        <v>#N/A</v>
      </c>
      <c r="M288" s="45" t="e">
        <f>VLOOKUP($A288,'Doanh thu'!$A$3:$Q$2000,15,FALSE)</f>
        <v>#N/A</v>
      </c>
      <c r="N288" s="45" t="e">
        <f>VLOOKUP($A288,'Doanh thu'!$A$3:$Q$2000,16,FALSE)</f>
        <v>#N/A</v>
      </c>
      <c r="O288" s="45" t="e">
        <f>VLOOKUP($A288,'Doanh thu'!$A$3:$Q$2000,17,FALSE)</f>
        <v>#N/A</v>
      </c>
      <c r="P288" s="45" t="e">
        <f>VLOOKUP($A288,LNST!$A$3:$R$1635,14,FALSE)</f>
        <v>#N/A</v>
      </c>
      <c r="Q288" s="45" t="e">
        <f>VLOOKUP($A288,LNST!$A$3:$R$1635,15,FALSE)</f>
        <v>#N/A</v>
      </c>
      <c r="R288" s="45" t="e">
        <f>VLOOKUP($A288,LNST!$A$3:$R$1635,16,FALSE)</f>
        <v>#N/A</v>
      </c>
      <c r="S288" s="45" t="e">
        <f>VLOOKUP($A288,LNST!$A$3:$R$1635,17,FALSE)</f>
        <v>#N/A</v>
      </c>
      <c r="T288" s="45" t="e">
        <f>VLOOKUP($A288,LNG!$A$2:$H$1999,4,FALSE)/(D288*10^9)</f>
        <v>#N/A</v>
      </c>
      <c r="U288" s="45" t="e">
        <f>VLOOKUP($A288,LNG!$A$2:$H$1999,5,FALSE)/(E288*10^9)</f>
        <v>#N/A</v>
      </c>
      <c r="V288" s="45" t="e">
        <f>VLOOKUP($A288,LNG!$A$2:$H$1999,6,FALSE)/(F288*10^9)</f>
        <v>#N/A</v>
      </c>
      <c r="W288" s="45" t="e">
        <f>VLOOKUP($A288,LNG!$A$2:$H$1999,7,FALSE)/(G288*10^9)</f>
        <v>#N/A</v>
      </c>
      <c r="X288" s="45" t="e">
        <f>VLOOKUP($A288,'LNST năm'!$A$2:$I$2000,8,FALSE)</f>
        <v>#N/A</v>
      </c>
      <c r="Y288" s="45" t="e">
        <f>VLOOKUP($A288,'LNST năm'!$A$2:$I$2000,9,FALSE)</f>
        <v>#N/A</v>
      </c>
      <c r="Z288" s="46" t="e">
        <f>VLOOKUP($A288,LNG!$A$2:$H$1999,9,FALSE)</f>
        <v>#N/A</v>
      </c>
      <c r="AA288" s="162" t="e">
        <f>VLOOKUP($A288,'GIÁ CP'!$A$2:$D$2000,4,FALSE)/Z288</f>
        <v>#N/A</v>
      </c>
    </row>
    <row r="289" spans="1:27" hidden="1">
      <c r="A289" s="18" t="s">
        <v>1249</v>
      </c>
      <c r="B289" s="18" t="s">
        <v>2908</v>
      </c>
      <c r="C289" s="154" t="str">
        <f>VLOOKUP(A289,'GIÁ CP'!$K$2:$M$2000,3,FALSE)</f>
        <v xml:space="preserve">Vật liệu xây dựng &amp; Nội thất </v>
      </c>
      <c r="D289" s="43" t="e">
        <f>VLOOKUP($A289,'Doanh thu'!$A$3:$Q$2000,9,FALSE)/1000000000</f>
        <v>#N/A</v>
      </c>
      <c r="E289" s="43" t="e">
        <f>VLOOKUP($A289,'Doanh thu'!$A$3:$Q$2000,10,FALSE)/1000000000</f>
        <v>#N/A</v>
      </c>
      <c r="F289" s="43" t="e">
        <f>VLOOKUP($A289,'Doanh thu'!$A$3:$Q$2000,11,FALSE)/1000000000</f>
        <v>#N/A</v>
      </c>
      <c r="G289" s="43" t="e">
        <f>VLOOKUP($A289,'Doanh thu'!$A$3:$Q$2000,12,FALSE)/1000000000</f>
        <v>#N/A</v>
      </c>
      <c r="H289" s="43" t="e">
        <f>VLOOKUP($A289,LNST!$A$3:$Q$1635,9,FALSE)/1000000000</f>
        <v>#N/A</v>
      </c>
      <c r="I289" s="43" t="e">
        <f>VLOOKUP($A289,LNST!$A$3:$Q$1635,10,FALSE)/1000000000</f>
        <v>#N/A</v>
      </c>
      <c r="J289" s="43" t="e">
        <f>VLOOKUP($A289,LNST!$A$3:$Q$1635,11,FALSE)/1000000000</f>
        <v>#N/A</v>
      </c>
      <c r="K289" s="43" t="e">
        <f>VLOOKUP($A289,LNST!$A$3:$Q$1635,12,FALSE)/1000000000</f>
        <v>#N/A</v>
      </c>
      <c r="L289" s="45" t="e">
        <f>VLOOKUP($A289,'Doanh thu'!$A$3:$Q$2000,14,FALSE)</f>
        <v>#N/A</v>
      </c>
      <c r="M289" s="45" t="e">
        <f>VLOOKUP($A289,'Doanh thu'!$A$3:$Q$2000,15,FALSE)</f>
        <v>#N/A</v>
      </c>
      <c r="N289" s="45" t="e">
        <f>VLOOKUP($A289,'Doanh thu'!$A$3:$Q$2000,16,FALSE)</f>
        <v>#N/A</v>
      </c>
      <c r="O289" s="45" t="e">
        <f>VLOOKUP($A289,'Doanh thu'!$A$3:$Q$2000,17,FALSE)</f>
        <v>#N/A</v>
      </c>
      <c r="P289" s="45" t="e">
        <f>VLOOKUP($A289,LNST!$A$3:$R$1635,14,FALSE)</f>
        <v>#N/A</v>
      </c>
      <c r="Q289" s="45" t="e">
        <f>VLOOKUP($A289,LNST!$A$3:$R$1635,15,FALSE)</f>
        <v>#N/A</v>
      </c>
      <c r="R289" s="45" t="e">
        <f>VLOOKUP($A289,LNST!$A$3:$R$1635,16,FALSE)</f>
        <v>#N/A</v>
      </c>
      <c r="S289" s="45" t="e">
        <f>VLOOKUP($A289,LNST!$A$3:$R$1635,17,FALSE)</f>
        <v>#N/A</v>
      </c>
      <c r="T289" s="45" t="e">
        <f>VLOOKUP($A289,LNG!$A$2:$H$1999,4,FALSE)/(D289*10^9)</f>
        <v>#N/A</v>
      </c>
      <c r="U289" s="45" t="e">
        <f>VLOOKUP($A289,LNG!$A$2:$H$1999,5,FALSE)/(E289*10^9)</f>
        <v>#N/A</v>
      </c>
      <c r="V289" s="45" t="e">
        <f>VLOOKUP($A289,LNG!$A$2:$H$1999,6,FALSE)/(F289*10^9)</f>
        <v>#N/A</v>
      </c>
      <c r="W289" s="45" t="e">
        <f>VLOOKUP($A289,LNG!$A$2:$H$1999,7,FALSE)/(G289*10^9)</f>
        <v>#N/A</v>
      </c>
      <c r="X289" s="45" t="e">
        <f>VLOOKUP($A289,'LNST năm'!$A$2:$I$2000,8,FALSE)</f>
        <v>#DIV/0!</v>
      </c>
      <c r="Y289" s="45" t="e">
        <f>VLOOKUP($A289,'LNST năm'!$A$2:$I$2000,9,FALSE)</f>
        <v>#DIV/0!</v>
      </c>
      <c r="Z289" s="46" t="e">
        <f>VLOOKUP($A289,LNG!$A$2:$H$1999,9,FALSE)</f>
        <v>#N/A</v>
      </c>
      <c r="AA289" s="162" t="e">
        <f>VLOOKUP($A289,'GIÁ CP'!$A$2:$D$2000,4,FALSE)/Z289</f>
        <v>#N/A</v>
      </c>
    </row>
    <row r="290" spans="1:27" hidden="1">
      <c r="A290" s="18" t="s">
        <v>2927</v>
      </c>
      <c r="B290" s="18" t="s">
        <v>2928</v>
      </c>
      <c r="C290" s="154" t="str">
        <f>VLOOKUP(A290,'GIÁ CP'!$K$2:$M$2000,3,FALSE)</f>
        <v xml:space="preserve">Nước </v>
      </c>
      <c r="D290" s="43" t="e">
        <f>VLOOKUP($A290,'Doanh thu'!$A$3:$Q$2000,9,FALSE)/1000000000</f>
        <v>#N/A</v>
      </c>
      <c r="E290" s="43" t="e">
        <f>VLOOKUP($A290,'Doanh thu'!$A$3:$Q$2000,10,FALSE)/1000000000</f>
        <v>#N/A</v>
      </c>
      <c r="F290" s="43" t="e">
        <f>VLOOKUP($A290,'Doanh thu'!$A$3:$Q$2000,11,FALSE)/1000000000</f>
        <v>#N/A</v>
      </c>
      <c r="G290" s="43" t="e">
        <f>VLOOKUP($A290,'Doanh thu'!$A$3:$Q$2000,12,FALSE)/1000000000</f>
        <v>#N/A</v>
      </c>
      <c r="H290" s="43" t="e">
        <f>VLOOKUP($A290,LNST!$A$3:$Q$1635,9,FALSE)/1000000000</f>
        <v>#N/A</v>
      </c>
      <c r="I290" s="43" t="e">
        <f>VLOOKUP($A290,LNST!$A$3:$Q$1635,10,FALSE)/1000000000</f>
        <v>#N/A</v>
      </c>
      <c r="J290" s="43" t="e">
        <f>VLOOKUP($A290,LNST!$A$3:$Q$1635,11,FALSE)/1000000000</f>
        <v>#N/A</v>
      </c>
      <c r="K290" s="43" t="e">
        <f>VLOOKUP($A290,LNST!$A$3:$Q$1635,12,FALSE)/1000000000</f>
        <v>#N/A</v>
      </c>
      <c r="L290" s="45" t="e">
        <f>VLOOKUP($A290,'Doanh thu'!$A$3:$Q$2000,14,FALSE)</f>
        <v>#N/A</v>
      </c>
      <c r="M290" s="45" t="e">
        <f>VLOOKUP($A290,'Doanh thu'!$A$3:$Q$2000,15,FALSE)</f>
        <v>#N/A</v>
      </c>
      <c r="N290" s="45" t="e">
        <f>VLOOKUP($A290,'Doanh thu'!$A$3:$Q$2000,16,FALSE)</f>
        <v>#N/A</v>
      </c>
      <c r="O290" s="45" t="e">
        <f>VLOOKUP($A290,'Doanh thu'!$A$3:$Q$2000,17,FALSE)</f>
        <v>#N/A</v>
      </c>
      <c r="P290" s="45" t="e">
        <f>VLOOKUP($A290,LNST!$A$3:$R$1635,14,FALSE)</f>
        <v>#N/A</v>
      </c>
      <c r="Q290" s="45" t="e">
        <f>VLOOKUP($A290,LNST!$A$3:$R$1635,15,FALSE)</f>
        <v>#N/A</v>
      </c>
      <c r="R290" s="45" t="e">
        <f>VLOOKUP($A290,LNST!$A$3:$R$1635,16,FALSE)</f>
        <v>#N/A</v>
      </c>
      <c r="S290" s="45" t="e">
        <f>VLOOKUP($A290,LNST!$A$3:$R$1635,17,FALSE)</f>
        <v>#N/A</v>
      </c>
      <c r="T290" s="45" t="e">
        <f>VLOOKUP($A290,LNG!$A$2:$H$1999,4,FALSE)/(D290*10^9)</f>
        <v>#N/A</v>
      </c>
      <c r="U290" s="45" t="e">
        <f>VLOOKUP($A290,LNG!$A$2:$H$1999,5,FALSE)/(E290*10^9)</f>
        <v>#N/A</v>
      </c>
      <c r="V290" s="45" t="e">
        <f>VLOOKUP($A290,LNG!$A$2:$H$1999,6,FALSE)/(F290*10^9)</f>
        <v>#N/A</v>
      </c>
      <c r="W290" s="45" t="e">
        <f>VLOOKUP($A290,LNG!$A$2:$H$1999,7,FALSE)/(G290*10^9)</f>
        <v>#N/A</v>
      </c>
      <c r="X290" s="45" t="e">
        <f>VLOOKUP($A290,'LNST năm'!$A$2:$I$2000,8,FALSE)</f>
        <v>#N/A</v>
      </c>
      <c r="Y290" s="45" t="e">
        <f>VLOOKUP($A290,'LNST năm'!$A$2:$I$2000,9,FALSE)</f>
        <v>#N/A</v>
      </c>
      <c r="Z290" s="46" t="e">
        <f>VLOOKUP($A290,LNG!$A$2:$H$1999,9,FALSE)</f>
        <v>#N/A</v>
      </c>
      <c r="AA290" s="162" t="e">
        <f>VLOOKUP($A290,'GIÁ CP'!$A$2:$D$2000,4,FALSE)/Z290</f>
        <v>#N/A</v>
      </c>
    </row>
    <row r="291" spans="1:27" hidden="1">
      <c r="A291" s="18" t="s">
        <v>1624</v>
      </c>
      <c r="B291" s="18" t="s">
        <v>2912</v>
      </c>
      <c r="C291" s="154" t="str">
        <f>VLOOKUP(A291,'GIÁ CP'!$K$2:$M$2000,3,FALSE)</f>
        <v xml:space="preserve">Kim Loại màu </v>
      </c>
      <c r="D291" s="43" t="e">
        <f>VLOOKUP($A291,'Doanh thu'!$A$3:$Q$2000,9,FALSE)/1000000000</f>
        <v>#N/A</v>
      </c>
      <c r="E291" s="43" t="e">
        <f>VLOOKUP($A291,'Doanh thu'!$A$3:$Q$2000,10,FALSE)/1000000000</f>
        <v>#N/A</v>
      </c>
      <c r="F291" s="43" t="e">
        <f>VLOOKUP($A291,'Doanh thu'!$A$3:$Q$2000,11,FALSE)/1000000000</f>
        <v>#N/A</v>
      </c>
      <c r="G291" s="43" t="e">
        <f>VLOOKUP($A291,'Doanh thu'!$A$3:$Q$2000,12,FALSE)/1000000000</f>
        <v>#N/A</v>
      </c>
      <c r="H291" s="43" t="e">
        <f>VLOOKUP($A291,LNST!$A$3:$Q$1635,9,FALSE)/1000000000</f>
        <v>#N/A</v>
      </c>
      <c r="I291" s="43" t="e">
        <f>VLOOKUP($A291,LNST!$A$3:$Q$1635,10,FALSE)/1000000000</f>
        <v>#N/A</v>
      </c>
      <c r="J291" s="43" t="e">
        <f>VLOOKUP($A291,LNST!$A$3:$Q$1635,11,FALSE)/1000000000</f>
        <v>#N/A</v>
      </c>
      <c r="K291" s="43" t="e">
        <f>VLOOKUP($A291,LNST!$A$3:$Q$1635,12,FALSE)/1000000000</f>
        <v>#N/A</v>
      </c>
      <c r="L291" s="45" t="e">
        <f>VLOOKUP($A291,'Doanh thu'!$A$3:$Q$2000,14,FALSE)</f>
        <v>#N/A</v>
      </c>
      <c r="M291" s="45" t="e">
        <f>VLOOKUP($A291,'Doanh thu'!$A$3:$Q$2000,15,FALSE)</f>
        <v>#N/A</v>
      </c>
      <c r="N291" s="45" t="e">
        <f>VLOOKUP($A291,'Doanh thu'!$A$3:$Q$2000,16,FALSE)</f>
        <v>#N/A</v>
      </c>
      <c r="O291" s="45" t="e">
        <f>VLOOKUP($A291,'Doanh thu'!$A$3:$Q$2000,17,FALSE)</f>
        <v>#N/A</v>
      </c>
      <c r="P291" s="45" t="e">
        <f>VLOOKUP($A291,LNST!$A$3:$R$1635,14,FALSE)</f>
        <v>#N/A</v>
      </c>
      <c r="Q291" s="45" t="e">
        <f>VLOOKUP($A291,LNST!$A$3:$R$1635,15,FALSE)</f>
        <v>#N/A</v>
      </c>
      <c r="R291" s="45" t="e">
        <f>VLOOKUP($A291,LNST!$A$3:$R$1635,16,FALSE)</f>
        <v>#N/A</v>
      </c>
      <c r="S291" s="45" t="e">
        <f>VLOOKUP($A291,LNST!$A$3:$R$1635,17,FALSE)</f>
        <v>#N/A</v>
      </c>
      <c r="T291" s="45" t="e">
        <f>VLOOKUP($A291,LNG!$A$2:$H$1999,4,FALSE)/(D291*10^9)</f>
        <v>#N/A</v>
      </c>
      <c r="U291" s="45" t="e">
        <f>VLOOKUP($A291,LNG!$A$2:$H$1999,5,FALSE)/(E291*10^9)</f>
        <v>#N/A</v>
      </c>
      <c r="V291" s="45" t="e">
        <f>VLOOKUP($A291,LNG!$A$2:$H$1999,6,FALSE)/(F291*10^9)</f>
        <v>#N/A</v>
      </c>
      <c r="W291" s="45" t="e">
        <f>VLOOKUP($A291,LNG!$A$2:$H$1999,7,FALSE)/(G291*10^9)</f>
        <v>#N/A</v>
      </c>
      <c r="X291" s="45" t="e">
        <f>VLOOKUP($A291,'LNST năm'!$A$2:$I$2000,8,FALSE)</f>
        <v>#N/A</v>
      </c>
      <c r="Y291" s="45" t="e">
        <f>VLOOKUP($A291,'LNST năm'!$A$2:$I$2000,9,FALSE)</f>
        <v>#N/A</v>
      </c>
      <c r="Z291" s="46" t="e">
        <f>VLOOKUP($A291,LNG!$A$2:$H$1999,9,FALSE)</f>
        <v>#N/A</v>
      </c>
      <c r="AA291" s="162" t="e">
        <f>VLOOKUP($A291,'GIÁ CP'!$A$2:$D$2000,4,FALSE)/Z291</f>
        <v>#N/A</v>
      </c>
    </row>
    <row r="292" spans="1:27" hidden="1">
      <c r="A292" s="18" t="s">
        <v>2925</v>
      </c>
      <c r="B292" s="18" t="s">
        <v>2926</v>
      </c>
      <c r="C292" s="154" t="str">
        <f>VLOOKUP(A292,'GIÁ CP'!$K$2:$M$2000,3,FALSE)</f>
        <v xml:space="preserve">Nước </v>
      </c>
      <c r="D292" s="43" t="e">
        <f>VLOOKUP($A292,'Doanh thu'!$A$3:$Q$2000,9,FALSE)/1000000000</f>
        <v>#N/A</v>
      </c>
      <c r="E292" s="43" t="e">
        <f>VLOOKUP($A292,'Doanh thu'!$A$3:$Q$2000,10,FALSE)/1000000000</f>
        <v>#N/A</v>
      </c>
      <c r="F292" s="43" t="e">
        <f>VLOOKUP($A292,'Doanh thu'!$A$3:$Q$2000,11,FALSE)/1000000000</f>
        <v>#N/A</v>
      </c>
      <c r="G292" s="43" t="e">
        <f>VLOOKUP($A292,'Doanh thu'!$A$3:$Q$2000,12,FALSE)/1000000000</f>
        <v>#N/A</v>
      </c>
      <c r="H292" s="43" t="e">
        <f>VLOOKUP($A292,LNST!$A$3:$Q$1635,9,FALSE)/1000000000</f>
        <v>#N/A</v>
      </c>
      <c r="I292" s="43" t="e">
        <f>VLOOKUP($A292,LNST!$A$3:$Q$1635,10,FALSE)/1000000000</f>
        <v>#N/A</v>
      </c>
      <c r="J292" s="43" t="e">
        <f>VLOOKUP($A292,LNST!$A$3:$Q$1635,11,FALSE)/1000000000</f>
        <v>#N/A</v>
      </c>
      <c r="K292" s="43" t="e">
        <f>VLOOKUP($A292,LNST!$A$3:$Q$1635,12,FALSE)/1000000000</f>
        <v>#N/A</v>
      </c>
      <c r="L292" s="45" t="e">
        <f>VLOOKUP($A292,'Doanh thu'!$A$3:$Q$2000,14,FALSE)</f>
        <v>#N/A</v>
      </c>
      <c r="M292" s="45" t="e">
        <f>VLOOKUP($A292,'Doanh thu'!$A$3:$Q$2000,15,FALSE)</f>
        <v>#N/A</v>
      </c>
      <c r="N292" s="45" t="e">
        <f>VLOOKUP($A292,'Doanh thu'!$A$3:$Q$2000,16,FALSE)</f>
        <v>#N/A</v>
      </c>
      <c r="O292" s="45" t="e">
        <f>VLOOKUP($A292,'Doanh thu'!$A$3:$Q$2000,17,FALSE)</f>
        <v>#N/A</v>
      </c>
      <c r="P292" s="45" t="e">
        <f>VLOOKUP($A292,LNST!$A$3:$R$1635,14,FALSE)</f>
        <v>#N/A</v>
      </c>
      <c r="Q292" s="45" t="e">
        <f>VLOOKUP($A292,LNST!$A$3:$R$1635,15,FALSE)</f>
        <v>#N/A</v>
      </c>
      <c r="R292" s="45" t="e">
        <f>VLOOKUP($A292,LNST!$A$3:$R$1635,16,FALSE)</f>
        <v>#N/A</v>
      </c>
      <c r="S292" s="45" t="e">
        <f>VLOOKUP($A292,LNST!$A$3:$R$1635,17,FALSE)</f>
        <v>#N/A</v>
      </c>
      <c r="T292" s="45" t="e">
        <f>VLOOKUP($A292,LNG!$A$2:$H$1999,4,FALSE)/(D292*10^9)</f>
        <v>#N/A</v>
      </c>
      <c r="U292" s="45" t="e">
        <f>VLOOKUP($A292,LNG!$A$2:$H$1999,5,FALSE)/(E292*10^9)</f>
        <v>#N/A</v>
      </c>
      <c r="V292" s="45" t="e">
        <f>VLOOKUP($A292,LNG!$A$2:$H$1999,6,FALSE)/(F292*10^9)</f>
        <v>#N/A</v>
      </c>
      <c r="W292" s="45" t="e">
        <f>VLOOKUP($A292,LNG!$A$2:$H$1999,7,FALSE)/(G292*10^9)</f>
        <v>#N/A</v>
      </c>
      <c r="X292" s="45" t="e">
        <f>VLOOKUP($A292,'LNST năm'!$A$2:$I$2000,8,FALSE)</f>
        <v>#N/A</v>
      </c>
      <c r="Y292" s="45" t="e">
        <f>VLOOKUP($A292,'LNST năm'!$A$2:$I$2000,9,FALSE)</f>
        <v>#N/A</v>
      </c>
      <c r="Z292" s="46" t="e">
        <f>VLOOKUP($A292,LNG!$A$2:$H$1999,9,FALSE)</f>
        <v>#N/A</v>
      </c>
      <c r="AA292" s="162" t="e">
        <f>VLOOKUP($A292,'GIÁ CP'!$A$2:$D$2000,4,FALSE)/Z292</f>
        <v>#N/A</v>
      </c>
    </row>
    <row r="293" spans="1:27" hidden="1">
      <c r="A293" s="18" t="s">
        <v>2913</v>
      </c>
      <c r="B293" s="18" t="s">
        <v>2914</v>
      </c>
      <c r="C293" s="154" t="e">
        <f>VLOOKUP(A293,'GIÁ CP'!$K$2:$M$2000,3,FALSE)</f>
        <v>#N/A</v>
      </c>
      <c r="D293" s="43" t="e">
        <f>VLOOKUP($A293,'Doanh thu'!$A$3:$Q$2000,9,FALSE)/1000000000</f>
        <v>#N/A</v>
      </c>
      <c r="E293" s="43" t="e">
        <f>VLOOKUP($A293,'Doanh thu'!$A$3:$Q$2000,10,FALSE)/1000000000</f>
        <v>#N/A</v>
      </c>
      <c r="F293" s="43" t="e">
        <f>VLOOKUP($A293,'Doanh thu'!$A$3:$Q$2000,11,FALSE)/1000000000</f>
        <v>#N/A</v>
      </c>
      <c r="G293" s="43" t="e">
        <f>VLOOKUP($A293,'Doanh thu'!$A$3:$Q$2000,12,FALSE)/1000000000</f>
        <v>#N/A</v>
      </c>
      <c r="H293" s="43" t="e">
        <f>VLOOKUP($A293,LNST!$A$3:$Q$1635,9,FALSE)/1000000000</f>
        <v>#N/A</v>
      </c>
      <c r="I293" s="43" t="e">
        <f>VLOOKUP($A293,LNST!$A$3:$Q$1635,10,FALSE)/1000000000</f>
        <v>#N/A</v>
      </c>
      <c r="J293" s="43" t="e">
        <f>VLOOKUP($A293,LNST!$A$3:$Q$1635,11,FALSE)/1000000000</f>
        <v>#N/A</v>
      </c>
      <c r="K293" s="43" t="e">
        <f>VLOOKUP($A293,LNST!$A$3:$Q$1635,12,FALSE)/1000000000</f>
        <v>#N/A</v>
      </c>
      <c r="L293" s="45" t="e">
        <f>VLOOKUP($A293,'Doanh thu'!$A$3:$Q$2000,14,FALSE)</f>
        <v>#N/A</v>
      </c>
      <c r="M293" s="45" t="e">
        <f>VLOOKUP($A293,'Doanh thu'!$A$3:$Q$2000,15,FALSE)</f>
        <v>#N/A</v>
      </c>
      <c r="N293" s="45" t="e">
        <f>VLOOKUP($A293,'Doanh thu'!$A$3:$Q$2000,16,FALSE)</f>
        <v>#N/A</v>
      </c>
      <c r="O293" s="45" t="e">
        <f>VLOOKUP($A293,'Doanh thu'!$A$3:$Q$2000,17,FALSE)</f>
        <v>#N/A</v>
      </c>
      <c r="P293" s="45" t="e">
        <f>VLOOKUP($A293,LNST!$A$3:$R$1635,14,FALSE)</f>
        <v>#N/A</v>
      </c>
      <c r="Q293" s="45" t="e">
        <f>VLOOKUP($A293,LNST!$A$3:$R$1635,15,FALSE)</f>
        <v>#N/A</v>
      </c>
      <c r="R293" s="45" t="e">
        <f>VLOOKUP($A293,LNST!$A$3:$R$1635,16,FALSE)</f>
        <v>#N/A</v>
      </c>
      <c r="S293" s="45" t="e">
        <f>VLOOKUP($A293,LNST!$A$3:$R$1635,17,FALSE)</f>
        <v>#N/A</v>
      </c>
      <c r="T293" s="45" t="e">
        <f>VLOOKUP($A293,LNG!$A$2:$H$1999,4,FALSE)/(D293*10^9)</f>
        <v>#N/A</v>
      </c>
      <c r="U293" s="45" t="e">
        <f>VLOOKUP($A293,LNG!$A$2:$H$1999,5,FALSE)/(E293*10^9)</f>
        <v>#N/A</v>
      </c>
      <c r="V293" s="45" t="e">
        <f>VLOOKUP($A293,LNG!$A$2:$H$1999,6,FALSE)/(F293*10^9)</f>
        <v>#N/A</v>
      </c>
      <c r="W293" s="45" t="e">
        <f>VLOOKUP($A293,LNG!$A$2:$H$1999,7,FALSE)/(G293*10^9)</f>
        <v>#N/A</v>
      </c>
      <c r="X293" s="45" t="e">
        <f>VLOOKUP($A293,'LNST năm'!$A$2:$I$2000,8,FALSE)</f>
        <v>#N/A</v>
      </c>
      <c r="Y293" s="45" t="e">
        <f>VLOOKUP($A293,'LNST năm'!$A$2:$I$2000,9,FALSE)</f>
        <v>#N/A</v>
      </c>
      <c r="Z293" s="46" t="e">
        <f>VLOOKUP($A293,LNG!$A$2:$H$1999,9,FALSE)</f>
        <v>#N/A</v>
      </c>
      <c r="AA293" s="162" t="e">
        <f>VLOOKUP($A293,'GIÁ CP'!$A$2:$D$2000,4,FALSE)/Z293</f>
        <v>#N/A</v>
      </c>
    </row>
    <row r="294" spans="1:27" hidden="1">
      <c r="A294" s="18" t="s">
        <v>903</v>
      </c>
      <c r="B294" s="18" t="s">
        <v>2907</v>
      </c>
      <c r="C294" s="154" t="str">
        <f>VLOOKUP(A294,'GIÁ CP'!$K$2:$M$2000,3,FALSE)</f>
        <v xml:space="preserve">Khai khoáng </v>
      </c>
      <c r="D294" s="43">
        <f>VLOOKUP($A294,'Doanh thu'!$A$3:$Q$2000,9,FALSE)/1000000000</f>
        <v>0</v>
      </c>
      <c r="E294" s="43">
        <f>VLOOKUP($A294,'Doanh thu'!$A$3:$Q$2000,10,FALSE)/1000000000</f>
        <v>0</v>
      </c>
      <c r="F294" s="43">
        <f>VLOOKUP($A294,'Doanh thu'!$A$3:$Q$2000,11,FALSE)/1000000000</f>
        <v>0</v>
      </c>
      <c r="G294" s="43">
        <f>VLOOKUP($A294,'Doanh thu'!$A$3:$Q$2000,12,FALSE)/1000000000</f>
        <v>0</v>
      </c>
      <c r="H294" s="43">
        <f>VLOOKUP($A294,LNST!$A$3:$Q$1635,9,FALSE)/1000000000</f>
        <v>0</v>
      </c>
      <c r="I294" s="43">
        <f>VLOOKUP($A294,LNST!$A$3:$Q$1635,10,FALSE)/1000000000</f>
        <v>0</v>
      </c>
      <c r="J294" s="43">
        <f>VLOOKUP($A294,LNST!$A$3:$Q$1635,11,FALSE)/1000000000</f>
        <v>0</v>
      </c>
      <c r="K294" s="43">
        <f>VLOOKUP($A294,LNST!$A$3:$Q$1635,12,FALSE)/1000000000</f>
        <v>0</v>
      </c>
      <c r="L294" s="45" t="e">
        <f>VLOOKUP($A294,'Doanh thu'!$A$3:$Q$2000,14,FALSE)</f>
        <v>#DIV/0!</v>
      </c>
      <c r="M294" s="45" t="e">
        <f>VLOOKUP($A294,'Doanh thu'!$A$3:$Q$2000,15,FALSE)</f>
        <v>#DIV/0!</v>
      </c>
      <c r="N294" s="45" t="e">
        <f>VLOOKUP($A294,'Doanh thu'!$A$3:$Q$2000,16,FALSE)</f>
        <v>#DIV/0!</v>
      </c>
      <c r="O294" s="45" t="e">
        <f>VLOOKUP($A294,'Doanh thu'!$A$3:$Q$2000,17,FALSE)</f>
        <v>#DIV/0!</v>
      </c>
      <c r="P294" s="45" t="e">
        <f>VLOOKUP($A294,LNST!$A$3:$R$1635,14,FALSE)</f>
        <v>#DIV/0!</v>
      </c>
      <c r="Q294" s="45" t="e">
        <f>VLOOKUP($A294,LNST!$A$3:$R$1635,15,FALSE)</f>
        <v>#DIV/0!</v>
      </c>
      <c r="R294" s="45" t="e">
        <f>VLOOKUP($A294,LNST!$A$3:$R$1635,16,FALSE)</f>
        <v>#DIV/0!</v>
      </c>
      <c r="S294" s="45" t="e">
        <f>VLOOKUP($A294,LNST!$A$3:$R$1635,17,FALSE)</f>
        <v>#DIV/0!</v>
      </c>
      <c r="T294" s="45" t="e">
        <f>VLOOKUP($A294,LNG!$A$2:$H$1999,4,FALSE)/(D294*10^9)</f>
        <v>#DIV/0!</v>
      </c>
      <c r="U294" s="45" t="e">
        <f>VLOOKUP($A294,LNG!$A$2:$H$1999,5,FALSE)/(E294*10^9)</f>
        <v>#DIV/0!</v>
      </c>
      <c r="V294" s="45" t="e">
        <f>VLOOKUP($A294,LNG!$A$2:$H$1999,6,FALSE)/(F294*10^9)</f>
        <v>#DIV/0!</v>
      </c>
      <c r="W294" s="45" t="e">
        <f>VLOOKUP($A294,LNG!$A$2:$H$1999,7,FALSE)/(G294*10^9)</f>
        <v>#DIV/0!</v>
      </c>
      <c r="X294" s="45">
        <f>VLOOKUP($A294,'LNST năm'!$A$2:$I$2000,8,FALSE)</f>
        <v>-1</v>
      </c>
      <c r="Y294" s="45">
        <f>VLOOKUP($A294,'LNST năm'!$A$2:$I$2000,9,FALSE)</f>
        <v>0.25992104989487319</v>
      </c>
      <c r="Z294" s="46" t="e">
        <f>VLOOKUP($A294,LNG!$A$2:$H$1999,9,FALSE)</f>
        <v>#REF!</v>
      </c>
      <c r="AA294" s="162" t="e">
        <f>VLOOKUP($A294,'GIÁ CP'!$A$2:$D$2000,4,FALSE)/Z294</f>
        <v>#REF!</v>
      </c>
    </row>
    <row r="295" spans="1:27" hidden="1">
      <c r="A295" s="18" t="s">
        <v>475</v>
      </c>
      <c r="B295" s="18" t="s">
        <v>2917</v>
      </c>
      <c r="C295" s="154" t="str">
        <f>VLOOKUP(A295,'GIÁ CP'!$K$2:$M$2000,3,FALSE)</f>
        <v xml:space="preserve">Vật liệu xây dựng &amp; Nội thất </v>
      </c>
      <c r="D295" s="43" t="e">
        <f>VLOOKUP($A295,'Doanh thu'!$A$3:$Q$2000,9,FALSE)/1000000000</f>
        <v>#N/A</v>
      </c>
      <c r="E295" s="43" t="e">
        <f>VLOOKUP($A295,'Doanh thu'!$A$3:$Q$2000,10,FALSE)/1000000000</f>
        <v>#N/A</v>
      </c>
      <c r="F295" s="43" t="e">
        <f>VLOOKUP($A295,'Doanh thu'!$A$3:$Q$2000,11,FALSE)/1000000000</f>
        <v>#N/A</v>
      </c>
      <c r="G295" s="43" t="e">
        <f>VLOOKUP($A295,'Doanh thu'!$A$3:$Q$2000,12,FALSE)/1000000000</f>
        <v>#N/A</v>
      </c>
      <c r="H295" s="43" t="e">
        <f>VLOOKUP($A295,LNST!$A$3:$Q$1635,9,FALSE)/1000000000</f>
        <v>#N/A</v>
      </c>
      <c r="I295" s="43" t="e">
        <f>VLOOKUP($A295,LNST!$A$3:$Q$1635,10,FALSE)/1000000000</f>
        <v>#N/A</v>
      </c>
      <c r="J295" s="43" t="e">
        <f>VLOOKUP($A295,LNST!$A$3:$Q$1635,11,FALSE)/1000000000</f>
        <v>#N/A</v>
      </c>
      <c r="K295" s="43" t="e">
        <f>VLOOKUP($A295,LNST!$A$3:$Q$1635,12,FALSE)/1000000000</f>
        <v>#N/A</v>
      </c>
      <c r="L295" s="45" t="e">
        <f>VLOOKUP($A295,'Doanh thu'!$A$3:$Q$2000,14,FALSE)</f>
        <v>#N/A</v>
      </c>
      <c r="M295" s="45" t="e">
        <f>VLOOKUP($A295,'Doanh thu'!$A$3:$Q$2000,15,FALSE)</f>
        <v>#N/A</v>
      </c>
      <c r="N295" s="45" t="e">
        <f>VLOOKUP($A295,'Doanh thu'!$A$3:$Q$2000,16,FALSE)</f>
        <v>#N/A</v>
      </c>
      <c r="O295" s="45" t="e">
        <f>VLOOKUP($A295,'Doanh thu'!$A$3:$Q$2000,17,FALSE)</f>
        <v>#N/A</v>
      </c>
      <c r="P295" s="45" t="e">
        <f>VLOOKUP($A295,LNST!$A$3:$R$1635,14,FALSE)</f>
        <v>#N/A</v>
      </c>
      <c r="Q295" s="45" t="e">
        <f>VLOOKUP($A295,LNST!$A$3:$R$1635,15,FALSE)</f>
        <v>#N/A</v>
      </c>
      <c r="R295" s="45" t="e">
        <f>VLOOKUP($A295,LNST!$A$3:$R$1635,16,FALSE)</f>
        <v>#N/A</v>
      </c>
      <c r="S295" s="45" t="e">
        <f>VLOOKUP($A295,LNST!$A$3:$R$1635,17,FALSE)</f>
        <v>#N/A</v>
      </c>
      <c r="T295" s="45" t="e">
        <f>VLOOKUP($A295,LNG!$A$2:$H$1999,4,FALSE)/(D295*10^9)</f>
        <v>#N/A</v>
      </c>
      <c r="U295" s="45" t="e">
        <f>VLOOKUP($A295,LNG!$A$2:$H$1999,5,FALSE)/(E295*10^9)</f>
        <v>#N/A</v>
      </c>
      <c r="V295" s="45" t="e">
        <f>VLOOKUP($A295,LNG!$A$2:$H$1999,6,FALSE)/(F295*10^9)</f>
        <v>#N/A</v>
      </c>
      <c r="W295" s="45" t="e">
        <f>VLOOKUP($A295,LNG!$A$2:$H$1999,7,FALSE)/(G295*10^9)</f>
        <v>#N/A</v>
      </c>
      <c r="X295" s="45" t="e">
        <f>VLOOKUP($A295,'LNST năm'!$A$2:$I$2000,8,FALSE)</f>
        <v>#N/A</v>
      </c>
      <c r="Y295" s="45" t="e">
        <f>VLOOKUP($A295,'LNST năm'!$A$2:$I$2000,9,FALSE)</f>
        <v>#N/A</v>
      </c>
      <c r="Z295" s="46" t="e">
        <f>VLOOKUP($A295,LNG!$A$2:$H$1999,9,FALSE)</f>
        <v>#N/A</v>
      </c>
      <c r="AA295" s="162" t="e">
        <f>VLOOKUP($A295,'GIÁ CP'!$A$2:$D$2000,4,FALSE)/Z295</f>
        <v>#N/A</v>
      </c>
    </row>
    <row r="296" spans="1:27" hidden="1">
      <c r="A296" s="18" t="s">
        <v>1270</v>
      </c>
      <c r="B296" s="18" t="s">
        <v>2947</v>
      </c>
      <c r="C296" s="154" t="str">
        <f>VLOOKUP(A296,'GIÁ CP'!$K$2:$M$2000,3,FALSE)</f>
        <v xml:space="preserve">Khai khoáng </v>
      </c>
      <c r="D296" s="43">
        <f>VLOOKUP($A296,'Doanh thu'!$A$3:$Q$2000,9,FALSE)/1000000000</f>
        <v>0</v>
      </c>
      <c r="E296" s="43">
        <f>VLOOKUP($A296,'Doanh thu'!$A$3:$Q$2000,10,FALSE)/1000000000</f>
        <v>0</v>
      </c>
      <c r="F296" s="43">
        <f>VLOOKUP($A296,'Doanh thu'!$A$3:$Q$2000,11,FALSE)/1000000000</f>
        <v>0</v>
      </c>
      <c r="G296" s="43">
        <f>VLOOKUP($A296,'Doanh thu'!$A$3:$Q$2000,12,FALSE)/1000000000</f>
        <v>0</v>
      </c>
      <c r="H296" s="43">
        <f>VLOOKUP($A296,LNST!$A$3:$Q$1635,9,FALSE)/1000000000</f>
        <v>0</v>
      </c>
      <c r="I296" s="43">
        <f>VLOOKUP($A296,LNST!$A$3:$Q$1635,10,FALSE)/1000000000</f>
        <v>0</v>
      </c>
      <c r="J296" s="43">
        <f>VLOOKUP($A296,LNST!$A$3:$Q$1635,11,FALSE)/1000000000</f>
        <v>0</v>
      </c>
      <c r="K296" s="43">
        <f>VLOOKUP($A296,LNST!$A$3:$Q$1635,12,FALSE)/1000000000</f>
        <v>0</v>
      </c>
      <c r="L296" s="45" t="e">
        <f>VLOOKUP($A296,'Doanh thu'!$A$3:$Q$2000,14,FALSE)</f>
        <v>#DIV/0!</v>
      </c>
      <c r="M296" s="45" t="e">
        <f>VLOOKUP($A296,'Doanh thu'!$A$3:$Q$2000,15,FALSE)</f>
        <v>#DIV/0!</v>
      </c>
      <c r="N296" s="45" t="e">
        <f>VLOOKUP($A296,'Doanh thu'!$A$3:$Q$2000,16,FALSE)</f>
        <v>#DIV/0!</v>
      </c>
      <c r="O296" s="45" t="e">
        <f>VLOOKUP($A296,'Doanh thu'!$A$3:$Q$2000,17,FALSE)</f>
        <v>#DIV/0!</v>
      </c>
      <c r="P296" s="45" t="e">
        <f>VLOOKUP($A296,LNST!$A$3:$R$1635,14,FALSE)</f>
        <v>#DIV/0!</v>
      </c>
      <c r="Q296" s="45" t="e">
        <f>VLOOKUP($A296,LNST!$A$3:$R$1635,15,FALSE)</f>
        <v>#DIV/0!</v>
      </c>
      <c r="R296" s="45" t="e">
        <f>VLOOKUP($A296,LNST!$A$3:$R$1635,16,FALSE)</f>
        <v>#DIV/0!</v>
      </c>
      <c r="S296" s="45" t="e">
        <f>VLOOKUP($A296,LNST!$A$3:$R$1635,17,FALSE)</f>
        <v>#DIV/0!</v>
      </c>
      <c r="T296" s="45" t="e">
        <f>VLOOKUP($A296,LNG!$A$2:$H$1999,4,FALSE)/(D296*10^9)</f>
        <v>#DIV/0!</v>
      </c>
      <c r="U296" s="45" t="e">
        <f>VLOOKUP($A296,LNG!$A$2:$H$1999,5,FALSE)/(E296*10^9)</f>
        <v>#DIV/0!</v>
      </c>
      <c r="V296" s="45" t="e">
        <f>VLOOKUP($A296,LNG!$A$2:$H$1999,6,FALSE)/(F296*10^9)</f>
        <v>#DIV/0!</v>
      </c>
      <c r="W296" s="45" t="e">
        <f>VLOOKUP($A296,LNG!$A$2:$H$1999,7,FALSE)/(G296*10^9)</f>
        <v>#DIV/0!</v>
      </c>
      <c r="X296" s="45">
        <f>VLOOKUP($A296,'LNST năm'!$A$2:$I$2000,8,FALSE)</f>
        <v>-1</v>
      </c>
      <c r="Y296" s="45">
        <f>VLOOKUP($A296,'LNST năm'!$A$2:$I$2000,9,FALSE)</f>
        <v>-1</v>
      </c>
      <c r="Z296" s="46" t="e">
        <f>VLOOKUP($A296,LNG!$A$2:$H$1999,9,FALSE)</f>
        <v>#REF!</v>
      </c>
      <c r="AA296" s="162" t="e">
        <f>VLOOKUP($A296,'GIÁ CP'!$A$2:$D$2000,4,FALSE)/Z296</f>
        <v>#REF!</v>
      </c>
    </row>
    <row r="297" spans="1:27" hidden="1">
      <c r="A297" s="18" t="s">
        <v>1302</v>
      </c>
      <c r="B297" s="18" t="s">
        <v>3003</v>
      </c>
      <c r="C297" s="154" t="str">
        <f>VLOOKUP(A297,'GIÁ CP'!$K$2:$M$2000,3,FALSE)</f>
        <v xml:space="preserve">Khai khoáng </v>
      </c>
      <c r="D297" s="43" t="e">
        <f>VLOOKUP($A297,'Doanh thu'!$A$3:$Q$2000,9,FALSE)/1000000000</f>
        <v>#N/A</v>
      </c>
      <c r="E297" s="43" t="e">
        <f>VLOOKUP($A297,'Doanh thu'!$A$3:$Q$2000,10,FALSE)/1000000000</f>
        <v>#N/A</v>
      </c>
      <c r="F297" s="43" t="e">
        <f>VLOOKUP($A297,'Doanh thu'!$A$3:$Q$2000,11,FALSE)/1000000000</f>
        <v>#N/A</v>
      </c>
      <c r="G297" s="43" t="e">
        <f>VLOOKUP($A297,'Doanh thu'!$A$3:$Q$2000,12,FALSE)/1000000000</f>
        <v>#N/A</v>
      </c>
      <c r="H297" s="43" t="e">
        <f>VLOOKUP($A297,LNST!$A$3:$Q$1635,9,FALSE)/1000000000</f>
        <v>#N/A</v>
      </c>
      <c r="I297" s="43" t="e">
        <f>VLOOKUP($A297,LNST!$A$3:$Q$1635,10,FALSE)/1000000000</f>
        <v>#N/A</v>
      </c>
      <c r="J297" s="43" t="e">
        <f>VLOOKUP($A297,LNST!$A$3:$Q$1635,11,FALSE)/1000000000</f>
        <v>#N/A</v>
      </c>
      <c r="K297" s="43" t="e">
        <f>VLOOKUP($A297,LNST!$A$3:$Q$1635,12,FALSE)/1000000000</f>
        <v>#N/A</v>
      </c>
      <c r="L297" s="45" t="e">
        <f>VLOOKUP($A297,'Doanh thu'!$A$3:$Q$2000,14,FALSE)</f>
        <v>#N/A</v>
      </c>
      <c r="M297" s="45" t="e">
        <f>VLOOKUP($A297,'Doanh thu'!$A$3:$Q$2000,15,FALSE)</f>
        <v>#N/A</v>
      </c>
      <c r="N297" s="45" t="e">
        <f>VLOOKUP($A297,'Doanh thu'!$A$3:$Q$2000,16,FALSE)</f>
        <v>#N/A</v>
      </c>
      <c r="O297" s="45" t="e">
        <f>VLOOKUP($A297,'Doanh thu'!$A$3:$Q$2000,17,FALSE)</f>
        <v>#N/A</v>
      </c>
      <c r="P297" s="45" t="e">
        <f>VLOOKUP($A297,LNST!$A$3:$R$1635,14,FALSE)</f>
        <v>#N/A</v>
      </c>
      <c r="Q297" s="45" t="e">
        <f>VLOOKUP($A297,LNST!$A$3:$R$1635,15,FALSE)</f>
        <v>#N/A</v>
      </c>
      <c r="R297" s="45" t="e">
        <f>VLOOKUP($A297,LNST!$A$3:$R$1635,16,FALSE)</f>
        <v>#N/A</v>
      </c>
      <c r="S297" s="45" t="e">
        <f>VLOOKUP($A297,LNST!$A$3:$R$1635,17,FALSE)</f>
        <v>#N/A</v>
      </c>
      <c r="T297" s="45" t="e">
        <f>VLOOKUP($A297,LNG!$A$2:$H$1999,4,FALSE)/(D297*10^9)</f>
        <v>#N/A</v>
      </c>
      <c r="U297" s="45" t="e">
        <f>VLOOKUP($A297,LNG!$A$2:$H$1999,5,FALSE)/(E297*10^9)</f>
        <v>#N/A</v>
      </c>
      <c r="V297" s="45" t="e">
        <f>VLOOKUP($A297,LNG!$A$2:$H$1999,6,FALSE)/(F297*10^9)</f>
        <v>#N/A</v>
      </c>
      <c r="W297" s="45" t="e">
        <f>VLOOKUP($A297,LNG!$A$2:$H$1999,7,FALSE)/(G297*10^9)</f>
        <v>#N/A</v>
      </c>
      <c r="X297" s="45" t="e">
        <f>VLOOKUP($A297,'LNST năm'!$A$2:$I$2000,8,FALSE)</f>
        <v>#N/A</v>
      </c>
      <c r="Y297" s="45" t="e">
        <f>VLOOKUP($A297,'LNST năm'!$A$2:$I$2000,9,FALSE)</f>
        <v>#N/A</v>
      </c>
      <c r="Z297" s="46" t="e">
        <f>VLOOKUP($A297,LNG!$A$2:$H$1999,9,FALSE)</f>
        <v>#N/A</v>
      </c>
      <c r="AA297" s="162" t="e">
        <f>VLOOKUP($A297,'GIÁ CP'!$A$2:$D$2000,4,FALSE)/Z297</f>
        <v>#N/A</v>
      </c>
    </row>
    <row r="298" spans="1:27" hidden="1">
      <c r="A298" s="18" t="s">
        <v>2918</v>
      </c>
      <c r="B298" s="18" t="s">
        <v>2919</v>
      </c>
      <c r="C298" s="154" t="str">
        <f>VLOOKUP(A298,'GIÁ CP'!$K$2:$M$2000,3,FALSE)</f>
        <v xml:space="preserve">Khai khoáng </v>
      </c>
      <c r="D298" s="43">
        <f>VLOOKUP($A298,'Doanh thu'!$A$3:$Q$2000,9,FALSE)/1000000000</f>
        <v>0</v>
      </c>
      <c r="E298" s="43">
        <f>VLOOKUP($A298,'Doanh thu'!$A$3:$Q$2000,10,FALSE)/1000000000</f>
        <v>0</v>
      </c>
      <c r="F298" s="43">
        <f>VLOOKUP($A298,'Doanh thu'!$A$3:$Q$2000,11,FALSE)/1000000000</f>
        <v>0</v>
      </c>
      <c r="G298" s="43" t="e">
        <f>VLOOKUP($A298,'Doanh thu'!$A$3:$Q$2000,12,FALSE)/1000000000</f>
        <v>#N/A</v>
      </c>
      <c r="H298" s="43">
        <f>VLOOKUP($A298,LNST!$A$3:$Q$1635,9,FALSE)/1000000000</f>
        <v>0</v>
      </c>
      <c r="I298" s="43">
        <f>VLOOKUP($A298,LNST!$A$3:$Q$1635,10,FALSE)/1000000000</f>
        <v>0</v>
      </c>
      <c r="J298" s="43">
        <f>VLOOKUP($A298,LNST!$A$3:$Q$1635,11,FALSE)/1000000000</f>
        <v>0</v>
      </c>
      <c r="K298" s="43" t="e">
        <f>VLOOKUP($A298,LNST!$A$3:$Q$1635,12,FALSE)/1000000000</f>
        <v>#N/A</v>
      </c>
      <c r="L298" s="45" t="e">
        <f>VLOOKUP($A298,'Doanh thu'!$A$3:$Q$2000,14,FALSE)</f>
        <v>#DIV/0!</v>
      </c>
      <c r="M298" s="45" t="e">
        <f>VLOOKUP($A298,'Doanh thu'!$A$3:$Q$2000,15,FALSE)</f>
        <v>#DIV/0!</v>
      </c>
      <c r="N298" s="45" t="e">
        <f>VLOOKUP($A298,'Doanh thu'!$A$3:$Q$2000,16,FALSE)</f>
        <v>#DIV/0!</v>
      </c>
      <c r="O298" s="45" t="e">
        <f>VLOOKUP($A298,'Doanh thu'!$A$3:$Q$2000,17,FALSE)</f>
        <v>#N/A</v>
      </c>
      <c r="P298" s="45" t="e">
        <f>VLOOKUP($A298,LNST!$A$3:$R$1635,14,FALSE)</f>
        <v>#DIV/0!</v>
      </c>
      <c r="Q298" s="45" t="e">
        <f>VLOOKUP($A298,LNST!$A$3:$R$1635,15,FALSE)</f>
        <v>#DIV/0!</v>
      </c>
      <c r="R298" s="45" t="e">
        <f>VLOOKUP($A298,LNST!$A$3:$R$1635,16,FALSE)</f>
        <v>#DIV/0!</v>
      </c>
      <c r="S298" s="45" t="e">
        <f>VLOOKUP($A298,LNST!$A$3:$R$1635,17,FALSE)</f>
        <v>#N/A</v>
      </c>
      <c r="T298" s="45" t="e">
        <f>VLOOKUP($A298,LNG!$A$2:$H$1999,4,FALSE)/(D298*10^9)</f>
        <v>#DIV/0!</v>
      </c>
      <c r="U298" s="45" t="e">
        <f>VLOOKUP($A298,LNG!$A$2:$H$1999,5,FALSE)/(E298*10^9)</f>
        <v>#DIV/0!</v>
      </c>
      <c r="V298" s="45" t="e">
        <f>VLOOKUP($A298,LNG!$A$2:$H$1999,6,FALSE)/(F298*10^9)</f>
        <v>#DIV/0!</v>
      </c>
      <c r="W298" s="45" t="e">
        <f>VLOOKUP($A298,LNG!$A$2:$H$1999,7,FALSE)/(G298*10^9)</f>
        <v>#N/A</v>
      </c>
      <c r="X298" s="45" t="e">
        <f>VLOOKUP($A298,'LNST năm'!$A$2:$I$2000,8,FALSE)</f>
        <v>#DIV/0!</v>
      </c>
      <c r="Y298" s="45" t="e">
        <f>VLOOKUP($A298,'LNST năm'!$A$2:$I$2000,9,FALSE)</f>
        <v>#DIV/0!</v>
      </c>
      <c r="Z298" s="46" t="e">
        <f>VLOOKUP($A298,LNG!$A$2:$H$1999,9,FALSE)</f>
        <v>#REF!</v>
      </c>
      <c r="AA298" s="162" t="e">
        <f>VLOOKUP($A298,'GIÁ CP'!$A$2:$D$2000,4,FALSE)/Z298</f>
        <v>#N/A</v>
      </c>
    </row>
    <row r="299" spans="1:27" hidden="1">
      <c r="A299" s="18" t="s">
        <v>1256</v>
      </c>
      <c r="B299" s="18" t="s">
        <v>2924</v>
      </c>
      <c r="C299" s="154" t="str">
        <f>VLOOKUP(A299,'GIÁ CP'!$K$2:$M$2000,3,FALSE)</f>
        <v xml:space="preserve">Chất thải &amp; Môi trường </v>
      </c>
      <c r="D299" s="43" t="e">
        <f>VLOOKUP($A299,'Doanh thu'!$A$3:$Q$2000,9,FALSE)/1000000000</f>
        <v>#N/A</v>
      </c>
      <c r="E299" s="43" t="e">
        <f>VLOOKUP($A299,'Doanh thu'!$A$3:$Q$2000,10,FALSE)/1000000000</f>
        <v>#N/A</v>
      </c>
      <c r="F299" s="43" t="e">
        <f>VLOOKUP($A299,'Doanh thu'!$A$3:$Q$2000,11,FALSE)/1000000000</f>
        <v>#N/A</v>
      </c>
      <c r="G299" s="43" t="e">
        <f>VLOOKUP($A299,'Doanh thu'!$A$3:$Q$2000,12,FALSE)/1000000000</f>
        <v>#N/A</v>
      </c>
      <c r="H299" s="43" t="e">
        <f>VLOOKUP($A299,LNST!$A$3:$Q$1635,9,FALSE)/1000000000</f>
        <v>#N/A</v>
      </c>
      <c r="I299" s="43" t="e">
        <f>VLOOKUP($A299,LNST!$A$3:$Q$1635,10,FALSE)/1000000000</f>
        <v>#N/A</v>
      </c>
      <c r="J299" s="43" t="e">
        <f>VLOOKUP($A299,LNST!$A$3:$Q$1635,11,FALSE)/1000000000</f>
        <v>#N/A</v>
      </c>
      <c r="K299" s="43" t="e">
        <f>VLOOKUP($A299,LNST!$A$3:$Q$1635,12,FALSE)/1000000000</f>
        <v>#N/A</v>
      </c>
      <c r="L299" s="45" t="e">
        <f>VLOOKUP($A299,'Doanh thu'!$A$3:$Q$2000,14,FALSE)</f>
        <v>#N/A</v>
      </c>
      <c r="M299" s="45" t="e">
        <f>VLOOKUP($A299,'Doanh thu'!$A$3:$Q$2000,15,FALSE)</f>
        <v>#N/A</v>
      </c>
      <c r="N299" s="45" t="e">
        <f>VLOOKUP($A299,'Doanh thu'!$A$3:$Q$2000,16,FALSE)</f>
        <v>#N/A</v>
      </c>
      <c r="O299" s="45" t="e">
        <f>VLOOKUP($A299,'Doanh thu'!$A$3:$Q$2000,17,FALSE)</f>
        <v>#N/A</v>
      </c>
      <c r="P299" s="45" t="e">
        <f>VLOOKUP($A299,LNST!$A$3:$R$1635,14,FALSE)</f>
        <v>#N/A</v>
      </c>
      <c r="Q299" s="45" t="e">
        <f>VLOOKUP($A299,LNST!$A$3:$R$1635,15,FALSE)</f>
        <v>#N/A</v>
      </c>
      <c r="R299" s="45" t="e">
        <f>VLOOKUP($A299,LNST!$A$3:$R$1635,16,FALSE)</f>
        <v>#N/A</v>
      </c>
      <c r="S299" s="45" t="e">
        <f>VLOOKUP($A299,LNST!$A$3:$R$1635,17,FALSE)</f>
        <v>#N/A</v>
      </c>
      <c r="T299" s="45" t="e">
        <f>VLOOKUP($A299,LNG!$A$2:$H$1999,4,FALSE)/(D299*10^9)</f>
        <v>#N/A</v>
      </c>
      <c r="U299" s="45" t="e">
        <f>VLOOKUP($A299,LNG!$A$2:$H$1999,5,FALSE)/(E299*10^9)</f>
        <v>#N/A</v>
      </c>
      <c r="V299" s="45" t="e">
        <f>VLOOKUP($A299,LNG!$A$2:$H$1999,6,FALSE)/(F299*10^9)</f>
        <v>#N/A</v>
      </c>
      <c r="W299" s="45" t="e">
        <f>VLOOKUP($A299,LNG!$A$2:$H$1999,7,FALSE)/(G299*10^9)</f>
        <v>#N/A</v>
      </c>
      <c r="X299" s="45" t="e">
        <f>VLOOKUP($A299,'LNST năm'!$A$2:$I$2000,8,FALSE)</f>
        <v>#N/A</v>
      </c>
      <c r="Y299" s="45" t="e">
        <f>VLOOKUP($A299,'LNST năm'!$A$2:$I$2000,9,FALSE)</f>
        <v>#N/A</v>
      </c>
      <c r="Z299" s="46" t="e">
        <f>VLOOKUP($A299,LNG!$A$2:$H$1999,9,FALSE)</f>
        <v>#N/A</v>
      </c>
      <c r="AA299" s="162" t="e">
        <f>VLOOKUP($A299,'GIÁ CP'!$A$2:$D$2000,4,FALSE)/Z299</f>
        <v>#N/A</v>
      </c>
    </row>
    <row r="300" spans="1:27" hidden="1">
      <c r="A300" s="18" t="s">
        <v>483</v>
      </c>
      <c r="B300" s="18" t="s">
        <v>2194</v>
      </c>
      <c r="C300" s="154" t="str">
        <f>VLOOKUP(A300,'GIÁ CP'!$K$2:$M$2000,3,FALSE)</f>
        <v xml:space="preserve">Máy công nghiệp </v>
      </c>
      <c r="D300" s="43">
        <f>VLOOKUP($A300,'Doanh thu'!$A$3:$Q$2000,9,FALSE)/1000000000</f>
        <v>8.6051405469999995</v>
      </c>
      <c r="E300" s="43">
        <f>VLOOKUP($A300,'Doanh thu'!$A$3:$Q$2000,10,FALSE)/1000000000</f>
        <v>12.116733594999999</v>
      </c>
      <c r="F300" s="43">
        <f>VLOOKUP($A300,'Doanh thu'!$A$3:$Q$2000,11,FALSE)/1000000000</f>
        <v>18.746993857</v>
      </c>
      <c r="G300" s="43">
        <f>VLOOKUP($A300,'Doanh thu'!$A$3:$Q$2000,12,FALSE)/1000000000</f>
        <v>0</v>
      </c>
      <c r="H300" s="43">
        <f>VLOOKUP($A300,LNST!$A$3:$Q$1635,9,FALSE)/1000000000</f>
        <v>-0.13346789000000001</v>
      </c>
      <c r="I300" s="43">
        <f>VLOOKUP($A300,LNST!$A$3:$Q$1635,10,FALSE)/1000000000</f>
        <v>-0.337963919</v>
      </c>
      <c r="J300" s="43">
        <f>VLOOKUP($A300,LNST!$A$3:$Q$1635,11,FALSE)/1000000000</f>
        <v>1.0968967E-2</v>
      </c>
      <c r="K300" s="43">
        <f>VLOOKUP($A300,LNST!$A$3:$Q$1635,12,FALSE)/1000000000</f>
        <v>0</v>
      </c>
      <c r="L300" s="45">
        <f>VLOOKUP($A300,'Doanh thu'!$A$3:$Q$2000,14,FALSE)</f>
        <v>-0.23769943612467503</v>
      </c>
      <c r="M300" s="45">
        <f>VLOOKUP($A300,'Doanh thu'!$A$3:$Q$2000,15,FALSE)</f>
        <v>-0.25718525874343284</v>
      </c>
      <c r="N300" s="45">
        <f>VLOOKUP($A300,'Doanh thu'!$A$3:$Q$2000,16,FALSE)</f>
        <v>-0.26633705816672121</v>
      </c>
      <c r="O300" s="45">
        <f>VLOOKUP($A300,'Doanh thu'!$A$3:$Q$2000,17,FALSE)</f>
        <v>-1</v>
      </c>
      <c r="P300" s="45">
        <f>VLOOKUP($A300,LNST!$A$3:$R$1635,14,FALSE)</f>
        <v>0.76569485942475224</v>
      </c>
      <c r="Q300" s="45">
        <f>VLOOKUP($A300,LNST!$A$3:$R$1635,15,FALSE)</f>
        <v>0.2335289855140994</v>
      </c>
      <c r="R300" s="45">
        <f>VLOOKUP($A300,LNST!$A$3:$R$1635,16,FALSE)</f>
        <v>-0.84860679671541595</v>
      </c>
      <c r="S300" s="45">
        <f>VLOOKUP($A300,LNST!$A$3:$R$1635,17,FALSE)</f>
        <v>1</v>
      </c>
      <c r="T300" s="45">
        <f>VLOOKUP($A300,LNG!$A$2:$H$1999,4,FALSE)/(D300*10^9)</f>
        <v>6.9499745150414682E-2</v>
      </c>
      <c r="U300" s="45">
        <f>VLOOKUP($A300,LNG!$A$2:$H$1999,5,FALSE)/(E300*10^9)</f>
        <v>7.6990227827155588E-2</v>
      </c>
      <c r="V300" s="45">
        <f>VLOOKUP($A300,LNG!$A$2:$H$1999,6,FALSE)/(F300*10^9)</f>
        <v>4.6273102750075755E-2</v>
      </c>
      <c r="W300" s="45" t="e">
        <f>VLOOKUP($A300,LNG!$A$2:$H$1999,7,FALSE)/(G300*10^9)</f>
        <v>#DIV/0!</v>
      </c>
      <c r="X300" s="45">
        <f>VLOOKUP($A300,'LNST năm'!$A$2:$I$2000,8,FALSE)</f>
        <v>1</v>
      </c>
      <c r="Y300" s="45">
        <f>VLOOKUP($A300,'LNST năm'!$A$2:$I$2000,9,FALSE)</f>
        <v>0.25992104989487319</v>
      </c>
      <c r="Z300" s="46" t="e">
        <f>VLOOKUP($A300,LNG!$A$2:$H$1999,9,FALSE)</f>
        <v>#REF!</v>
      </c>
      <c r="AA300" s="162" t="e">
        <f>VLOOKUP($A300,'GIÁ CP'!$A$2:$D$2000,4,FALSE)/Z300</f>
        <v>#REF!</v>
      </c>
    </row>
    <row r="301" spans="1:27" hidden="1">
      <c r="A301" s="18" t="s">
        <v>1258</v>
      </c>
      <c r="B301" s="18" t="s">
        <v>2930</v>
      </c>
      <c r="C301" s="154" t="e">
        <f>VLOOKUP(A301,'GIÁ CP'!$K$2:$M$2000,3,FALSE)</f>
        <v>#N/A</v>
      </c>
      <c r="D301" s="43" t="e">
        <f>VLOOKUP($A301,'Doanh thu'!$A$3:$Q$2000,9,FALSE)/1000000000</f>
        <v>#N/A</v>
      </c>
      <c r="E301" s="43" t="e">
        <f>VLOOKUP($A301,'Doanh thu'!$A$3:$Q$2000,10,FALSE)/1000000000</f>
        <v>#N/A</v>
      </c>
      <c r="F301" s="43" t="e">
        <f>VLOOKUP($A301,'Doanh thu'!$A$3:$Q$2000,11,FALSE)/1000000000</f>
        <v>#N/A</v>
      </c>
      <c r="G301" s="43" t="e">
        <f>VLOOKUP($A301,'Doanh thu'!$A$3:$Q$2000,12,FALSE)/1000000000</f>
        <v>#N/A</v>
      </c>
      <c r="H301" s="43" t="e">
        <f>VLOOKUP($A301,LNST!$A$3:$Q$1635,9,FALSE)/1000000000</f>
        <v>#N/A</v>
      </c>
      <c r="I301" s="43" t="e">
        <f>VLOOKUP($A301,LNST!$A$3:$Q$1635,10,FALSE)/1000000000</f>
        <v>#N/A</v>
      </c>
      <c r="J301" s="43" t="e">
        <f>VLOOKUP($A301,LNST!$A$3:$Q$1635,11,FALSE)/1000000000</f>
        <v>#N/A</v>
      </c>
      <c r="K301" s="43" t="e">
        <f>VLOOKUP($A301,LNST!$A$3:$Q$1635,12,FALSE)/1000000000</f>
        <v>#N/A</v>
      </c>
      <c r="L301" s="45" t="e">
        <f>VLOOKUP($A301,'Doanh thu'!$A$3:$Q$2000,14,FALSE)</f>
        <v>#N/A</v>
      </c>
      <c r="M301" s="45" t="e">
        <f>VLOOKUP($A301,'Doanh thu'!$A$3:$Q$2000,15,FALSE)</f>
        <v>#N/A</v>
      </c>
      <c r="N301" s="45" t="e">
        <f>VLOOKUP($A301,'Doanh thu'!$A$3:$Q$2000,16,FALSE)</f>
        <v>#N/A</v>
      </c>
      <c r="O301" s="45" t="e">
        <f>VLOOKUP($A301,'Doanh thu'!$A$3:$Q$2000,17,FALSE)</f>
        <v>#N/A</v>
      </c>
      <c r="P301" s="45" t="e">
        <f>VLOOKUP($A301,LNST!$A$3:$R$1635,14,FALSE)</f>
        <v>#N/A</v>
      </c>
      <c r="Q301" s="45" t="e">
        <f>VLOOKUP($A301,LNST!$A$3:$R$1635,15,FALSE)</f>
        <v>#N/A</v>
      </c>
      <c r="R301" s="45" t="e">
        <f>VLOOKUP($A301,LNST!$A$3:$R$1635,16,FALSE)</f>
        <v>#N/A</v>
      </c>
      <c r="S301" s="45" t="e">
        <f>VLOOKUP($A301,LNST!$A$3:$R$1635,17,FALSE)</f>
        <v>#N/A</v>
      </c>
      <c r="T301" s="45" t="e">
        <f>VLOOKUP($A301,LNG!$A$2:$H$1999,4,FALSE)/(D301*10^9)</f>
        <v>#N/A</v>
      </c>
      <c r="U301" s="45" t="e">
        <f>VLOOKUP($A301,LNG!$A$2:$H$1999,5,FALSE)/(E301*10^9)</f>
        <v>#N/A</v>
      </c>
      <c r="V301" s="45" t="e">
        <f>VLOOKUP($A301,LNG!$A$2:$H$1999,6,FALSE)/(F301*10^9)</f>
        <v>#N/A</v>
      </c>
      <c r="W301" s="45" t="e">
        <f>VLOOKUP($A301,LNG!$A$2:$H$1999,7,FALSE)/(G301*10^9)</f>
        <v>#N/A</v>
      </c>
      <c r="X301" s="45" t="e">
        <f>VLOOKUP($A301,'LNST năm'!$A$2:$I$2000,8,FALSE)</f>
        <v>#DIV/0!</v>
      </c>
      <c r="Y301" s="45" t="e">
        <f>VLOOKUP($A301,'LNST năm'!$A$2:$I$2000,9,FALSE)</f>
        <v>#DIV/0!</v>
      </c>
      <c r="Z301" s="46" t="e">
        <f>VLOOKUP($A301,LNG!$A$2:$H$1999,9,FALSE)</f>
        <v>#N/A</v>
      </c>
      <c r="AA301" s="162" t="e">
        <f>VLOOKUP($A301,'GIÁ CP'!$A$2:$D$2000,4,FALSE)/Z301</f>
        <v>#N/A</v>
      </c>
    </row>
    <row r="302" spans="1:27" hidden="1">
      <c r="A302" s="18" t="s">
        <v>1259</v>
      </c>
      <c r="B302" s="18" t="s">
        <v>2931</v>
      </c>
      <c r="C302" s="154" t="e">
        <f>VLOOKUP(A302,'GIÁ CP'!$K$2:$M$2000,3,FALSE)</f>
        <v>#N/A</v>
      </c>
      <c r="D302" s="43">
        <f>VLOOKUP($A302,'Doanh thu'!$A$3:$Q$2000,9,FALSE)/1000000000</f>
        <v>0</v>
      </c>
      <c r="E302" s="43">
        <f>VLOOKUP($A302,'Doanh thu'!$A$3:$Q$2000,10,FALSE)/1000000000</f>
        <v>0</v>
      </c>
      <c r="F302" s="43">
        <f>VLOOKUP($A302,'Doanh thu'!$A$3:$Q$2000,11,FALSE)/1000000000</f>
        <v>0</v>
      </c>
      <c r="G302" s="43">
        <f>VLOOKUP($A302,'Doanh thu'!$A$3:$Q$2000,12,FALSE)/1000000000</f>
        <v>0</v>
      </c>
      <c r="H302" s="43">
        <f>VLOOKUP($A302,LNST!$A$3:$Q$1635,9,FALSE)/1000000000</f>
        <v>0</v>
      </c>
      <c r="I302" s="43">
        <f>VLOOKUP($A302,LNST!$A$3:$Q$1635,10,FALSE)/1000000000</f>
        <v>0</v>
      </c>
      <c r="J302" s="43">
        <f>VLOOKUP($A302,LNST!$A$3:$Q$1635,11,FALSE)/1000000000</f>
        <v>0</v>
      </c>
      <c r="K302" s="43">
        <f>VLOOKUP($A302,LNST!$A$3:$Q$1635,12,FALSE)/1000000000</f>
        <v>0</v>
      </c>
      <c r="L302" s="45" t="e">
        <f>VLOOKUP($A302,'Doanh thu'!$A$3:$Q$2000,14,FALSE)</f>
        <v>#DIV/0!</v>
      </c>
      <c r="M302" s="45" t="e">
        <f>VLOOKUP($A302,'Doanh thu'!$A$3:$Q$2000,15,FALSE)</f>
        <v>#DIV/0!</v>
      </c>
      <c r="N302" s="45" t="e">
        <f>VLOOKUP($A302,'Doanh thu'!$A$3:$Q$2000,16,FALSE)</f>
        <v>#DIV/0!</v>
      </c>
      <c r="O302" s="45" t="e">
        <f>VLOOKUP($A302,'Doanh thu'!$A$3:$Q$2000,17,FALSE)</f>
        <v>#DIV/0!</v>
      </c>
      <c r="P302" s="45" t="e">
        <f>VLOOKUP($A302,LNST!$A$3:$R$1635,14,FALSE)</f>
        <v>#DIV/0!</v>
      </c>
      <c r="Q302" s="45" t="e">
        <f>VLOOKUP($A302,LNST!$A$3:$R$1635,15,FALSE)</f>
        <v>#DIV/0!</v>
      </c>
      <c r="R302" s="45" t="e">
        <f>VLOOKUP($A302,LNST!$A$3:$R$1635,16,FALSE)</f>
        <v>#DIV/0!</v>
      </c>
      <c r="S302" s="45" t="e">
        <f>VLOOKUP($A302,LNST!$A$3:$R$1635,17,FALSE)</f>
        <v>#DIV/0!</v>
      </c>
      <c r="T302" s="45" t="e">
        <f>VLOOKUP($A302,LNG!$A$2:$H$1999,4,FALSE)/(D302*10^9)</f>
        <v>#DIV/0!</v>
      </c>
      <c r="U302" s="45" t="e">
        <f>VLOOKUP($A302,LNG!$A$2:$H$1999,5,FALSE)/(E302*10^9)</f>
        <v>#DIV/0!</v>
      </c>
      <c r="V302" s="45" t="e">
        <f>VLOOKUP($A302,LNG!$A$2:$H$1999,6,FALSE)/(F302*10^9)</f>
        <v>#DIV/0!</v>
      </c>
      <c r="W302" s="45" t="e">
        <f>VLOOKUP($A302,LNG!$A$2:$H$1999,7,FALSE)/(G302*10^9)</f>
        <v>#DIV/0!</v>
      </c>
      <c r="X302" s="45">
        <f>VLOOKUP($A302,'LNST năm'!$A$2:$I$2000,8,FALSE)</f>
        <v>1</v>
      </c>
      <c r="Y302" s="45">
        <f>VLOOKUP($A302,'LNST năm'!$A$2:$I$2000,9,FALSE)</f>
        <v>0.25992104989487319</v>
      </c>
      <c r="Z302" s="46" t="e">
        <f>VLOOKUP($A302,LNG!$A$2:$H$1999,9,FALSE)</f>
        <v>#REF!</v>
      </c>
      <c r="AA302" s="162" t="e">
        <f>VLOOKUP($A302,'GIÁ CP'!$A$2:$D$2000,4,FALSE)/Z302</f>
        <v>#REF!</v>
      </c>
    </row>
    <row r="303" spans="1:27" hidden="1">
      <c r="A303" s="18" t="s">
        <v>1260</v>
      </c>
      <c r="B303" s="18" t="s">
        <v>2932</v>
      </c>
      <c r="C303" s="154" t="str">
        <f>VLOOKUP(A303,'GIÁ CP'!$K$2:$M$2000,3,FALSE)</f>
        <v xml:space="preserve">Máy công nghiệp </v>
      </c>
      <c r="D303" s="43">
        <f>VLOOKUP($A303,'Doanh thu'!$A$3:$Q$2000,9,FALSE)/1000000000</f>
        <v>0</v>
      </c>
      <c r="E303" s="43">
        <f>VLOOKUP($A303,'Doanh thu'!$A$3:$Q$2000,10,FALSE)/1000000000</f>
        <v>0</v>
      </c>
      <c r="F303" s="43">
        <f>VLOOKUP($A303,'Doanh thu'!$A$3:$Q$2000,11,FALSE)/1000000000</f>
        <v>0</v>
      </c>
      <c r="G303" s="43">
        <f>VLOOKUP($A303,'Doanh thu'!$A$3:$Q$2000,12,FALSE)/1000000000</f>
        <v>0</v>
      </c>
      <c r="H303" s="43">
        <f>VLOOKUP($A303,LNST!$A$3:$Q$1635,9,FALSE)/1000000000</f>
        <v>0</v>
      </c>
      <c r="I303" s="43">
        <f>VLOOKUP($A303,LNST!$A$3:$Q$1635,10,FALSE)/1000000000</f>
        <v>0</v>
      </c>
      <c r="J303" s="43">
        <f>VLOOKUP($A303,LNST!$A$3:$Q$1635,11,FALSE)/1000000000</f>
        <v>0</v>
      </c>
      <c r="K303" s="43">
        <f>VLOOKUP($A303,LNST!$A$3:$Q$1635,12,FALSE)/1000000000</f>
        <v>0</v>
      </c>
      <c r="L303" s="45" t="e">
        <f>VLOOKUP($A303,'Doanh thu'!$A$3:$Q$2000,14,FALSE)</f>
        <v>#DIV/0!</v>
      </c>
      <c r="M303" s="45" t="e">
        <f>VLOOKUP($A303,'Doanh thu'!$A$3:$Q$2000,15,FALSE)</f>
        <v>#DIV/0!</v>
      </c>
      <c r="N303" s="45" t="e">
        <f>VLOOKUP($A303,'Doanh thu'!$A$3:$Q$2000,16,FALSE)</f>
        <v>#DIV/0!</v>
      </c>
      <c r="O303" s="45" t="e">
        <f>VLOOKUP($A303,'Doanh thu'!$A$3:$Q$2000,17,FALSE)</f>
        <v>#DIV/0!</v>
      </c>
      <c r="P303" s="45" t="e">
        <f>VLOOKUP($A303,LNST!$A$3:$R$1635,14,FALSE)</f>
        <v>#DIV/0!</v>
      </c>
      <c r="Q303" s="45" t="e">
        <f>VLOOKUP($A303,LNST!$A$3:$R$1635,15,FALSE)</f>
        <v>#DIV/0!</v>
      </c>
      <c r="R303" s="45" t="e">
        <f>VLOOKUP($A303,LNST!$A$3:$R$1635,16,FALSE)</f>
        <v>#DIV/0!</v>
      </c>
      <c r="S303" s="45" t="e">
        <f>VLOOKUP($A303,LNST!$A$3:$R$1635,17,FALSE)</f>
        <v>#DIV/0!</v>
      </c>
      <c r="T303" s="45" t="e">
        <f>VLOOKUP($A303,LNG!$A$2:$H$1999,4,FALSE)/(D303*10^9)</f>
        <v>#DIV/0!</v>
      </c>
      <c r="U303" s="45" t="e">
        <f>VLOOKUP($A303,LNG!$A$2:$H$1999,5,FALSE)/(E303*10^9)</f>
        <v>#DIV/0!</v>
      </c>
      <c r="V303" s="45" t="e">
        <f>VLOOKUP($A303,LNG!$A$2:$H$1999,6,FALSE)/(F303*10^9)</f>
        <v>#DIV/0!</v>
      </c>
      <c r="W303" s="45" t="e">
        <f>VLOOKUP($A303,LNG!$A$2:$H$1999,7,FALSE)/(G303*10^9)</f>
        <v>#DIV/0!</v>
      </c>
      <c r="X303" s="45">
        <f>VLOOKUP($A303,'LNST năm'!$A$2:$I$2000,8,FALSE)</f>
        <v>-1</v>
      </c>
      <c r="Y303" s="45">
        <f>VLOOKUP($A303,'LNST năm'!$A$2:$I$2000,9,FALSE)</f>
        <v>0.25992104989487319</v>
      </c>
      <c r="Z303" s="46" t="e">
        <f>VLOOKUP($A303,LNG!$A$2:$H$1999,9,FALSE)</f>
        <v>#REF!</v>
      </c>
      <c r="AA303" s="162" t="e">
        <f>VLOOKUP($A303,'GIÁ CP'!$A$2:$D$2000,4,FALSE)/Z303</f>
        <v>#REF!</v>
      </c>
    </row>
    <row r="304" spans="1:27" hidden="1">
      <c r="A304" s="18" t="s">
        <v>1271</v>
      </c>
      <c r="B304" s="18" t="s">
        <v>2949</v>
      </c>
      <c r="C304" s="154" t="str">
        <f>VLOOKUP(A304,'GIÁ CP'!$K$2:$M$2000,3,FALSE)</f>
        <v xml:space="preserve">Máy công nghiệp </v>
      </c>
      <c r="D304" s="43">
        <f>VLOOKUP($A304,'Doanh thu'!$A$3:$Q$2000,9,FALSE)/1000000000</f>
        <v>0</v>
      </c>
      <c r="E304" s="43">
        <f>VLOOKUP($A304,'Doanh thu'!$A$3:$Q$2000,10,FALSE)/1000000000</f>
        <v>0</v>
      </c>
      <c r="F304" s="43">
        <f>VLOOKUP($A304,'Doanh thu'!$A$3:$Q$2000,11,FALSE)/1000000000</f>
        <v>0</v>
      </c>
      <c r="G304" s="43">
        <f>VLOOKUP($A304,'Doanh thu'!$A$3:$Q$2000,12,FALSE)/1000000000</f>
        <v>0</v>
      </c>
      <c r="H304" s="43">
        <f>VLOOKUP($A304,LNST!$A$3:$Q$1635,9,FALSE)/1000000000</f>
        <v>0</v>
      </c>
      <c r="I304" s="43">
        <f>VLOOKUP($A304,LNST!$A$3:$Q$1635,10,FALSE)/1000000000</f>
        <v>0</v>
      </c>
      <c r="J304" s="43">
        <f>VLOOKUP($A304,LNST!$A$3:$Q$1635,11,FALSE)/1000000000</f>
        <v>0</v>
      </c>
      <c r="K304" s="43">
        <f>VLOOKUP($A304,LNST!$A$3:$Q$1635,12,FALSE)/1000000000</f>
        <v>0</v>
      </c>
      <c r="L304" s="45" t="e">
        <f>VLOOKUP($A304,'Doanh thu'!$A$3:$Q$2000,14,FALSE)</f>
        <v>#DIV/0!</v>
      </c>
      <c r="M304" s="45" t="e">
        <f>VLOOKUP($A304,'Doanh thu'!$A$3:$Q$2000,15,FALSE)</f>
        <v>#DIV/0!</v>
      </c>
      <c r="N304" s="45" t="e">
        <f>VLOOKUP($A304,'Doanh thu'!$A$3:$Q$2000,16,FALSE)</f>
        <v>#DIV/0!</v>
      </c>
      <c r="O304" s="45" t="e">
        <f>VLOOKUP($A304,'Doanh thu'!$A$3:$Q$2000,17,FALSE)</f>
        <v>#DIV/0!</v>
      </c>
      <c r="P304" s="45" t="e">
        <f>VLOOKUP($A304,LNST!$A$3:$R$1635,14,FALSE)</f>
        <v>#DIV/0!</v>
      </c>
      <c r="Q304" s="45" t="e">
        <f>VLOOKUP($A304,LNST!$A$3:$R$1635,15,FALSE)</f>
        <v>#DIV/0!</v>
      </c>
      <c r="R304" s="45" t="e">
        <f>VLOOKUP($A304,LNST!$A$3:$R$1635,16,FALSE)</f>
        <v>#DIV/0!</v>
      </c>
      <c r="S304" s="45" t="e">
        <f>VLOOKUP($A304,LNST!$A$3:$R$1635,17,FALSE)</f>
        <v>#DIV/0!</v>
      </c>
      <c r="T304" s="45" t="e">
        <f>VLOOKUP($A304,LNG!$A$2:$H$1999,4,FALSE)/(D304*10^9)</f>
        <v>#DIV/0!</v>
      </c>
      <c r="U304" s="45" t="e">
        <f>VLOOKUP($A304,LNG!$A$2:$H$1999,5,FALSE)/(E304*10^9)</f>
        <v>#DIV/0!</v>
      </c>
      <c r="V304" s="45" t="e">
        <f>VLOOKUP($A304,LNG!$A$2:$H$1999,6,FALSE)/(F304*10^9)</f>
        <v>#DIV/0!</v>
      </c>
      <c r="W304" s="45" t="e">
        <f>VLOOKUP($A304,LNG!$A$2:$H$1999,7,FALSE)/(G304*10^9)</f>
        <v>#DIV/0!</v>
      </c>
      <c r="X304" s="45">
        <f>VLOOKUP($A304,'LNST năm'!$A$2:$I$2000,8,FALSE)</f>
        <v>-1</v>
      </c>
      <c r="Y304" s="45">
        <f>VLOOKUP($A304,'LNST năm'!$A$2:$I$2000,9,FALSE)</f>
        <v>-1</v>
      </c>
      <c r="Z304" s="46" t="e">
        <f>VLOOKUP($A304,LNG!$A$2:$H$1999,9,FALSE)</f>
        <v>#REF!</v>
      </c>
      <c r="AA304" s="162" t="e">
        <f>VLOOKUP($A304,'GIÁ CP'!$A$2:$D$2000,4,FALSE)/Z304</f>
        <v>#REF!</v>
      </c>
    </row>
    <row r="305" spans="1:27" hidden="1">
      <c r="A305" s="18" t="s">
        <v>2651</v>
      </c>
      <c r="B305" s="18" t="s">
        <v>2652</v>
      </c>
      <c r="C305" s="154" t="str">
        <f>VLOOKUP(A305,'GIÁ CP'!$K$2:$M$2000,3,FALSE)</f>
        <v xml:space="preserve">Bán lẻ phức hợp </v>
      </c>
      <c r="D305" s="43">
        <f>VLOOKUP($A305,'Doanh thu'!$A$3:$Q$2000,9,FALSE)/1000000000</f>
        <v>0</v>
      </c>
      <c r="E305" s="43">
        <f>VLOOKUP($A305,'Doanh thu'!$A$3:$Q$2000,10,FALSE)/1000000000</f>
        <v>0</v>
      </c>
      <c r="F305" s="43">
        <f>VLOOKUP($A305,'Doanh thu'!$A$3:$Q$2000,11,FALSE)/1000000000</f>
        <v>0</v>
      </c>
      <c r="G305" s="43">
        <f>VLOOKUP($A305,'Doanh thu'!$A$3:$Q$2000,12,FALSE)/1000000000</f>
        <v>0</v>
      </c>
      <c r="H305" s="43">
        <f>VLOOKUP($A305,LNST!$A$3:$Q$1635,9,FALSE)/1000000000</f>
        <v>0</v>
      </c>
      <c r="I305" s="43">
        <f>VLOOKUP($A305,LNST!$A$3:$Q$1635,10,FALSE)/1000000000</f>
        <v>0</v>
      </c>
      <c r="J305" s="43">
        <f>VLOOKUP($A305,LNST!$A$3:$Q$1635,11,FALSE)/1000000000</f>
        <v>0</v>
      </c>
      <c r="K305" s="43">
        <f>VLOOKUP($A305,LNST!$A$3:$Q$1635,12,FALSE)/1000000000</f>
        <v>0</v>
      </c>
      <c r="L305" s="45" t="e">
        <f>VLOOKUP($A305,'Doanh thu'!$A$3:$Q$2000,14,FALSE)</f>
        <v>#DIV/0!</v>
      </c>
      <c r="M305" s="45" t="e">
        <f>VLOOKUP($A305,'Doanh thu'!$A$3:$Q$2000,15,FALSE)</f>
        <v>#DIV/0!</v>
      </c>
      <c r="N305" s="45" t="e">
        <f>VLOOKUP($A305,'Doanh thu'!$A$3:$Q$2000,16,FALSE)</f>
        <v>#DIV/0!</v>
      </c>
      <c r="O305" s="45" t="e">
        <f>VLOOKUP($A305,'Doanh thu'!$A$3:$Q$2000,17,FALSE)</f>
        <v>#DIV/0!</v>
      </c>
      <c r="P305" s="45" t="e">
        <f>VLOOKUP($A305,LNST!$A$3:$R$1635,14,FALSE)</f>
        <v>#DIV/0!</v>
      </c>
      <c r="Q305" s="45" t="e">
        <f>VLOOKUP($A305,LNST!$A$3:$R$1635,15,FALSE)</f>
        <v>#DIV/0!</v>
      </c>
      <c r="R305" s="45" t="e">
        <f>VLOOKUP($A305,LNST!$A$3:$R$1635,16,FALSE)</f>
        <v>#DIV/0!</v>
      </c>
      <c r="S305" s="45" t="e">
        <f>VLOOKUP($A305,LNST!$A$3:$R$1635,17,FALSE)</f>
        <v>#DIV/0!</v>
      </c>
      <c r="T305" s="45" t="e">
        <f>VLOOKUP($A305,LNG!$A$2:$H$1999,4,FALSE)/(D305*10^9)</f>
        <v>#DIV/0!</v>
      </c>
      <c r="U305" s="45" t="e">
        <f>VLOOKUP($A305,LNG!$A$2:$H$1999,5,FALSE)/(E305*10^9)</f>
        <v>#DIV/0!</v>
      </c>
      <c r="V305" s="45" t="e">
        <f>VLOOKUP($A305,LNG!$A$2:$H$1999,6,FALSE)/(F305*10^9)</f>
        <v>#DIV/0!</v>
      </c>
      <c r="W305" s="45" t="e">
        <f>VLOOKUP($A305,LNG!$A$2:$H$1999,7,FALSE)/(G305*10^9)</f>
        <v>#DIV/0!</v>
      </c>
      <c r="X305" s="45">
        <f>VLOOKUP($A305,'LNST năm'!$A$2:$I$2000,8,FALSE)</f>
        <v>-1</v>
      </c>
      <c r="Y305" s="45">
        <f>VLOOKUP($A305,'LNST năm'!$A$2:$I$2000,9,FALSE)</f>
        <v>-1</v>
      </c>
      <c r="Z305" s="46" t="e">
        <f>VLOOKUP($A305,LNG!$A$2:$H$1999,9,FALSE)</f>
        <v>#REF!</v>
      </c>
      <c r="AA305" s="162" t="e">
        <f>VLOOKUP($A305,'GIÁ CP'!$A$2:$D$2000,4,FALSE)/Z305</f>
        <v>#REF!</v>
      </c>
    </row>
    <row r="306" spans="1:27" hidden="1">
      <c r="A306" s="18" t="s">
        <v>1263</v>
      </c>
      <c r="B306" s="18" t="s">
        <v>2935</v>
      </c>
      <c r="C306" s="154" t="str">
        <f>VLOOKUP(A306,'GIÁ CP'!$K$2:$M$2000,3,FALSE)</f>
        <v xml:space="preserve">Bán lẻ phức hợp </v>
      </c>
      <c r="D306" s="43" t="e">
        <f>VLOOKUP($A306,'Doanh thu'!$A$3:$Q$2000,9,FALSE)/1000000000</f>
        <v>#N/A</v>
      </c>
      <c r="E306" s="43" t="e">
        <f>VLOOKUP($A306,'Doanh thu'!$A$3:$Q$2000,10,FALSE)/1000000000</f>
        <v>#N/A</v>
      </c>
      <c r="F306" s="43" t="e">
        <f>VLOOKUP($A306,'Doanh thu'!$A$3:$Q$2000,11,FALSE)/1000000000</f>
        <v>#N/A</v>
      </c>
      <c r="G306" s="43" t="e">
        <f>VLOOKUP($A306,'Doanh thu'!$A$3:$Q$2000,12,FALSE)/1000000000</f>
        <v>#N/A</v>
      </c>
      <c r="H306" s="43" t="e">
        <f>VLOOKUP($A306,LNST!$A$3:$Q$1635,9,FALSE)/1000000000</f>
        <v>#N/A</v>
      </c>
      <c r="I306" s="43" t="e">
        <f>VLOOKUP($A306,LNST!$A$3:$Q$1635,10,FALSE)/1000000000</f>
        <v>#N/A</v>
      </c>
      <c r="J306" s="43" t="e">
        <f>VLOOKUP($A306,LNST!$A$3:$Q$1635,11,FALSE)/1000000000</f>
        <v>#N/A</v>
      </c>
      <c r="K306" s="43" t="e">
        <f>VLOOKUP($A306,LNST!$A$3:$Q$1635,12,FALSE)/1000000000</f>
        <v>#N/A</v>
      </c>
      <c r="L306" s="45" t="e">
        <f>VLOOKUP($A306,'Doanh thu'!$A$3:$Q$2000,14,FALSE)</f>
        <v>#N/A</v>
      </c>
      <c r="M306" s="45" t="e">
        <f>VLOOKUP($A306,'Doanh thu'!$A$3:$Q$2000,15,FALSE)</f>
        <v>#N/A</v>
      </c>
      <c r="N306" s="45" t="e">
        <f>VLOOKUP($A306,'Doanh thu'!$A$3:$Q$2000,16,FALSE)</f>
        <v>#N/A</v>
      </c>
      <c r="O306" s="45" t="e">
        <f>VLOOKUP($A306,'Doanh thu'!$A$3:$Q$2000,17,FALSE)</f>
        <v>#N/A</v>
      </c>
      <c r="P306" s="45" t="e">
        <f>VLOOKUP($A306,LNST!$A$3:$R$1635,14,FALSE)</f>
        <v>#N/A</v>
      </c>
      <c r="Q306" s="45" t="e">
        <f>VLOOKUP($A306,LNST!$A$3:$R$1635,15,FALSE)</f>
        <v>#N/A</v>
      </c>
      <c r="R306" s="45" t="e">
        <f>VLOOKUP($A306,LNST!$A$3:$R$1635,16,FALSE)</f>
        <v>#N/A</v>
      </c>
      <c r="S306" s="45" t="e">
        <f>VLOOKUP($A306,LNST!$A$3:$R$1635,17,FALSE)</f>
        <v>#N/A</v>
      </c>
      <c r="T306" s="45" t="e">
        <f>VLOOKUP($A306,LNG!$A$2:$H$1999,4,FALSE)/(D306*10^9)</f>
        <v>#N/A</v>
      </c>
      <c r="U306" s="45" t="e">
        <f>VLOOKUP($A306,LNG!$A$2:$H$1999,5,FALSE)/(E306*10^9)</f>
        <v>#N/A</v>
      </c>
      <c r="V306" s="45" t="e">
        <f>VLOOKUP($A306,LNG!$A$2:$H$1999,6,FALSE)/(F306*10^9)</f>
        <v>#N/A</v>
      </c>
      <c r="W306" s="45" t="e">
        <f>VLOOKUP($A306,LNG!$A$2:$H$1999,7,FALSE)/(G306*10^9)</f>
        <v>#N/A</v>
      </c>
      <c r="X306" s="45" t="e">
        <f>VLOOKUP($A306,'LNST năm'!$A$2:$I$2000,8,FALSE)</f>
        <v>#N/A</v>
      </c>
      <c r="Y306" s="45" t="e">
        <f>VLOOKUP($A306,'LNST năm'!$A$2:$I$2000,9,FALSE)</f>
        <v>#N/A</v>
      </c>
      <c r="Z306" s="46" t="e">
        <f>VLOOKUP($A306,LNG!$A$2:$H$1999,9,FALSE)</f>
        <v>#N/A</v>
      </c>
      <c r="AA306" s="162" t="e">
        <f>VLOOKUP($A306,'GIÁ CP'!$A$2:$D$2000,4,FALSE)/Z306</f>
        <v>#N/A</v>
      </c>
    </row>
    <row r="307" spans="1:27" hidden="1">
      <c r="A307" s="18" t="s">
        <v>1264</v>
      </c>
      <c r="B307" s="18" t="s">
        <v>2936</v>
      </c>
      <c r="C307" s="154" t="str">
        <f>VLOOKUP(A307,'GIÁ CP'!$K$2:$M$2000,3,FALSE)</f>
        <v xml:space="preserve">Vật liệu xây dựng &amp; Nội thất </v>
      </c>
      <c r="D307" s="43">
        <f>VLOOKUP($A307,'Doanh thu'!$A$3:$Q$2000,9,FALSE)/1000000000</f>
        <v>0</v>
      </c>
      <c r="E307" s="43">
        <f>VLOOKUP($A307,'Doanh thu'!$A$3:$Q$2000,10,FALSE)/1000000000</f>
        <v>0</v>
      </c>
      <c r="F307" s="43">
        <f>VLOOKUP($A307,'Doanh thu'!$A$3:$Q$2000,11,FALSE)/1000000000</f>
        <v>0</v>
      </c>
      <c r="G307" s="43" t="e">
        <f>VLOOKUP($A307,'Doanh thu'!$A$3:$Q$2000,12,FALSE)/1000000000</f>
        <v>#N/A</v>
      </c>
      <c r="H307" s="43">
        <f>VLOOKUP($A307,LNST!$A$3:$Q$1635,9,FALSE)/1000000000</f>
        <v>0</v>
      </c>
      <c r="I307" s="43">
        <f>VLOOKUP($A307,LNST!$A$3:$Q$1635,10,FALSE)/1000000000</f>
        <v>0</v>
      </c>
      <c r="J307" s="43">
        <f>VLOOKUP($A307,LNST!$A$3:$Q$1635,11,FALSE)/1000000000</f>
        <v>0</v>
      </c>
      <c r="K307" s="43" t="e">
        <f>VLOOKUP($A307,LNST!$A$3:$Q$1635,12,FALSE)/1000000000</f>
        <v>#N/A</v>
      </c>
      <c r="L307" s="45" t="e">
        <f>VLOOKUP($A307,'Doanh thu'!$A$3:$Q$2000,14,FALSE)</f>
        <v>#DIV/0!</v>
      </c>
      <c r="M307" s="45" t="e">
        <f>VLOOKUP($A307,'Doanh thu'!$A$3:$Q$2000,15,FALSE)</f>
        <v>#DIV/0!</v>
      </c>
      <c r="N307" s="45" t="e">
        <f>VLOOKUP($A307,'Doanh thu'!$A$3:$Q$2000,16,FALSE)</f>
        <v>#DIV/0!</v>
      </c>
      <c r="O307" s="45" t="e">
        <f>VLOOKUP($A307,'Doanh thu'!$A$3:$Q$2000,17,FALSE)</f>
        <v>#N/A</v>
      </c>
      <c r="P307" s="45" t="e">
        <f>VLOOKUP($A307,LNST!$A$3:$R$1635,14,FALSE)</f>
        <v>#DIV/0!</v>
      </c>
      <c r="Q307" s="45" t="e">
        <f>VLOOKUP($A307,LNST!$A$3:$R$1635,15,FALSE)</f>
        <v>#DIV/0!</v>
      </c>
      <c r="R307" s="45" t="e">
        <f>VLOOKUP($A307,LNST!$A$3:$R$1635,16,FALSE)</f>
        <v>#DIV/0!</v>
      </c>
      <c r="S307" s="45" t="e">
        <f>VLOOKUP($A307,LNST!$A$3:$R$1635,17,FALSE)</f>
        <v>#N/A</v>
      </c>
      <c r="T307" s="45" t="e">
        <f>VLOOKUP($A307,LNG!$A$2:$H$1999,4,FALSE)/(D307*10^9)</f>
        <v>#DIV/0!</v>
      </c>
      <c r="U307" s="45" t="e">
        <f>VLOOKUP($A307,LNG!$A$2:$H$1999,5,FALSE)/(E307*10^9)</f>
        <v>#DIV/0!</v>
      </c>
      <c r="V307" s="45" t="e">
        <f>VLOOKUP($A307,LNG!$A$2:$H$1999,6,FALSE)/(F307*10^9)</f>
        <v>#DIV/0!</v>
      </c>
      <c r="W307" s="45" t="e">
        <f>VLOOKUP($A307,LNG!$A$2:$H$1999,7,FALSE)/(G307*10^9)</f>
        <v>#N/A</v>
      </c>
      <c r="X307" s="45" t="e">
        <f>VLOOKUP($A307,'LNST năm'!$A$2:$I$2000,8,FALSE)</f>
        <v>#DIV/0!</v>
      </c>
      <c r="Y307" s="45">
        <f>VLOOKUP($A307,'LNST năm'!$A$2:$I$2000,9,FALSE)</f>
        <v>0.25992104989487319</v>
      </c>
      <c r="Z307" s="46" t="e">
        <f>VLOOKUP($A307,LNG!$A$2:$H$1999,9,FALSE)</f>
        <v>#REF!</v>
      </c>
      <c r="AA307" s="162" t="e">
        <f>VLOOKUP($A307,'GIÁ CP'!$A$2:$D$2000,4,FALSE)/Z307</f>
        <v>#N/A</v>
      </c>
    </row>
    <row r="308" spans="1:27" hidden="1">
      <c r="A308" s="18" t="s">
        <v>1273</v>
      </c>
      <c r="B308" s="18" t="s">
        <v>2951</v>
      </c>
      <c r="C308" s="154" t="str">
        <f>VLOOKUP(A308,'GIÁ CP'!$K$2:$M$2000,3,FALSE)</f>
        <v xml:space="preserve">Máy công nghiệp </v>
      </c>
      <c r="D308" s="43">
        <f>VLOOKUP($A308,'Doanh thu'!$A$3:$Q$2000,9,FALSE)/1000000000</f>
        <v>0</v>
      </c>
      <c r="E308" s="43">
        <f>VLOOKUP($A308,'Doanh thu'!$A$3:$Q$2000,10,FALSE)/1000000000</f>
        <v>0</v>
      </c>
      <c r="F308" s="43">
        <f>VLOOKUP($A308,'Doanh thu'!$A$3:$Q$2000,11,FALSE)/1000000000</f>
        <v>0</v>
      </c>
      <c r="G308" s="43">
        <f>VLOOKUP($A308,'Doanh thu'!$A$3:$Q$2000,12,FALSE)/1000000000</f>
        <v>0</v>
      </c>
      <c r="H308" s="43">
        <f>VLOOKUP($A308,LNST!$A$3:$Q$1635,9,FALSE)/1000000000</f>
        <v>0</v>
      </c>
      <c r="I308" s="43">
        <f>VLOOKUP($A308,LNST!$A$3:$Q$1635,10,FALSE)/1000000000</f>
        <v>0</v>
      </c>
      <c r="J308" s="43">
        <f>VLOOKUP($A308,LNST!$A$3:$Q$1635,11,FALSE)/1000000000</f>
        <v>0</v>
      </c>
      <c r="K308" s="43">
        <f>VLOOKUP($A308,LNST!$A$3:$Q$1635,12,FALSE)/1000000000</f>
        <v>0</v>
      </c>
      <c r="L308" s="45" t="e">
        <f>VLOOKUP($A308,'Doanh thu'!$A$3:$Q$2000,14,FALSE)</f>
        <v>#DIV/0!</v>
      </c>
      <c r="M308" s="45" t="e">
        <f>VLOOKUP($A308,'Doanh thu'!$A$3:$Q$2000,15,FALSE)</f>
        <v>#DIV/0!</v>
      </c>
      <c r="N308" s="45" t="e">
        <f>VLOOKUP($A308,'Doanh thu'!$A$3:$Q$2000,16,FALSE)</f>
        <v>#DIV/0!</v>
      </c>
      <c r="O308" s="45" t="e">
        <f>VLOOKUP($A308,'Doanh thu'!$A$3:$Q$2000,17,FALSE)</f>
        <v>#DIV/0!</v>
      </c>
      <c r="P308" s="45" t="e">
        <f>VLOOKUP($A308,LNST!$A$3:$R$1635,14,FALSE)</f>
        <v>#DIV/0!</v>
      </c>
      <c r="Q308" s="45" t="e">
        <f>VLOOKUP($A308,LNST!$A$3:$R$1635,15,FALSE)</f>
        <v>#DIV/0!</v>
      </c>
      <c r="R308" s="45" t="e">
        <f>VLOOKUP($A308,LNST!$A$3:$R$1635,16,FALSE)</f>
        <v>#DIV/0!</v>
      </c>
      <c r="S308" s="45" t="e">
        <f>VLOOKUP($A308,LNST!$A$3:$R$1635,17,FALSE)</f>
        <v>#DIV/0!</v>
      </c>
      <c r="T308" s="45" t="e">
        <f>VLOOKUP($A308,LNG!$A$2:$H$1999,4,FALSE)/(D308*10^9)</f>
        <v>#DIV/0!</v>
      </c>
      <c r="U308" s="45" t="e">
        <f>VLOOKUP($A308,LNG!$A$2:$H$1999,5,FALSE)/(E308*10^9)</f>
        <v>#DIV/0!</v>
      </c>
      <c r="V308" s="45" t="e">
        <f>VLOOKUP($A308,LNG!$A$2:$H$1999,6,FALSE)/(F308*10^9)</f>
        <v>#DIV/0!</v>
      </c>
      <c r="W308" s="45" t="e">
        <f>VLOOKUP($A308,LNG!$A$2:$H$1999,7,FALSE)/(G308*10^9)</f>
        <v>#DIV/0!</v>
      </c>
      <c r="X308" s="45">
        <f>VLOOKUP($A308,'LNST năm'!$A$2:$I$2000,8,FALSE)</f>
        <v>1</v>
      </c>
      <c r="Y308" s="45">
        <f>VLOOKUP($A308,'LNST năm'!$A$2:$I$2000,9,FALSE)</f>
        <v>0.25992104989487319</v>
      </c>
      <c r="Z308" s="46" t="e">
        <f>VLOOKUP($A308,LNG!$A$2:$H$1999,9,FALSE)</f>
        <v>#REF!</v>
      </c>
      <c r="AA308" s="162" t="e">
        <f>VLOOKUP($A308,'GIÁ CP'!$A$2:$D$2000,4,FALSE)/Z308</f>
        <v>#REF!</v>
      </c>
    </row>
    <row r="309" spans="1:27" hidden="1">
      <c r="A309" s="18" t="s">
        <v>2938</v>
      </c>
      <c r="B309" s="18" t="s">
        <v>2939</v>
      </c>
      <c r="C309" s="154" t="e">
        <f>VLOOKUP(A309,'GIÁ CP'!$K$2:$M$2000,3,FALSE)</f>
        <v>#N/A</v>
      </c>
      <c r="D309" s="43" t="e">
        <f>VLOOKUP($A309,'Doanh thu'!$A$3:$Q$2000,9,FALSE)/1000000000</f>
        <v>#N/A</v>
      </c>
      <c r="E309" s="43" t="e">
        <f>VLOOKUP($A309,'Doanh thu'!$A$3:$Q$2000,10,FALSE)/1000000000</f>
        <v>#N/A</v>
      </c>
      <c r="F309" s="43" t="e">
        <f>VLOOKUP($A309,'Doanh thu'!$A$3:$Q$2000,11,FALSE)/1000000000</f>
        <v>#N/A</v>
      </c>
      <c r="G309" s="43" t="e">
        <f>VLOOKUP($A309,'Doanh thu'!$A$3:$Q$2000,12,FALSE)/1000000000</f>
        <v>#N/A</v>
      </c>
      <c r="H309" s="43" t="e">
        <f>VLOOKUP($A309,LNST!$A$3:$Q$1635,9,FALSE)/1000000000</f>
        <v>#N/A</v>
      </c>
      <c r="I309" s="43" t="e">
        <f>VLOOKUP($A309,LNST!$A$3:$Q$1635,10,FALSE)/1000000000</f>
        <v>#N/A</v>
      </c>
      <c r="J309" s="43" t="e">
        <f>VLOOKUP($A309,LNST!$A$3:$Q$1635,11,FALSE)/1000000000</f>
        <v>#N/A</v>
      </c>
      <c r="K309" s="43" t="e">
        <f>VLOOKUP($A309,LNST!$A$3:$Q$1635,12,FALSE)/1000000000</f>
        <v>#N/A</v>
      </c>
      <c r="L309" s="45" t="e">
        <f>VLOOKUP($A309,'Doanh thu'!$A$3:$Q$2000,14,FALSE)</f>
        <v>#N/A</v>
      </c>
      <c r="M309" s="45" t="e">
        <f>VLOOKUP($A309,'Doanh thu'!$A$3:$Q$2000,15,FALSE)</f>
        <v>#N/A</v>
      </c>
      <c r="N309" s="45" t="e">
        <f>VLOOKUP($A309,'Doanh thu'!$A$3:$Q$2000,16,FALSE)</f>
        <v>#N/A</v>
      </c>
      <c r="O309" s="45" t="e">
        <f>VLOOKUP($A309,'Doanh thu'!$A$3:$Q$2000,17,FALSE)</f>
        <v>#N/A</v>
      </c>
      <c r="P309" s="45" t="e">
        <f>VLOOKUP($A309,LNST!$A$3:$R$1635,14,FALSE)</f>
        <v>#N/A</v>
      </c>
      <c r="Q309" s="45" t="e">
        <f>VLOOKUP($A309,LNST!$A$3:$R$1635,15,FALSE)</f>
        <v>#N/A</v>
      </c>
      <c r="R309" s="45" t="e">
        <f>VLOOKUP($A309,LNST!$A$3:$R$1635,16,FALSE)</f>
        <v>#N/A</v>
      </c>
      <c r="S309" s="45" t="e">
        <f>VLOOKUP($A309,LNST!$A$3:$R$1635,17,FALSE)</f>
        <v>#N/A</v>
      </c>
      <c r="T309" s="45" t="e">
        <f>VLOOKUP($A309,LNG!$A$2:$H$1999,4,FALSE)/(D309*10^9)</f>
        <v>#N/A</v>
      </c>
      <c r="U309" s="45" t="e">
        <f>VLOOKUP($A309,LNG!$A$2:$H$1999,5,FALSE)/(E309*10^9)</f>
        <v>#N/A</v>
      </c>
      <c r="V309" s="45" t="e">
        <f>VLOOKUP($A309,LNG!$A$2:$H$1999,6,FALSE)/(F309*10^9)</f>
        <v>#N/A</v>
      </c>
      <c r="W309" s="45" t="e">
        <f>VLOOKUP($A309,LNG!$A$2:$H$1999,7,FALSE)/(G309*10^9)</f>
        <v>#N/A</v>
      </c>
      <c r="X309" s="45" t="e">
        <f>VLOOKUP($A309,'LNST năm'!$A$2:$I$2000,8,FALSE)</f>
        <v>#N/A</v>
      </c>
      <c r="Y309" s="45" t="e">
        <f>VLOOKUP($A309,'LNST năm'!$A$2:$I$2000,9,FALSE)</f>
        <v>#N/A</v>
      </c>
      <c r="Z309" s="46" t="e">
        <f>VLOOKUP($A309,LNG!$A$2:$H$1999,9,FALSE)</f>
        <v>#N/A</v>
      </c>
      <c r="AA309" s="162" t="e">
        <f>VLOOKUP($A309,'GIÁ CP'!$A$2:$D$2000,4,FALSE)/Z309</f>
        <v>#N/A</v>
      </c>
    </row>
    <row r="310" spans="1:27" hidden="1">
      <c r="A310" s="18" t="s">
        <v>1605</v>
      </c>
      <c r="B310" s="18" t="s">
        <v>2942</v>
      </c>
      <c r="C310" s="154" t="str">
        <f>VLOOKUP(A310,'GIÁ CP'!$K$2:$M$2000,3,FALSE)</f>
        <v xml:space="preserve">Hàng May mặc </v>
      </c>
      <c r="D310" s="43" t="e">
        <f>VLOOKUP($A310,'Doanh thu'!$A$3:$Q$2000,9,FALSE)/1000000000</f>
        <v>#N/A</v>
      </c>
      <c r="E310" s="43" t="e">
        <f>VLOOKUP($A310,'Doanh thu'!$A$3:$Q$2000,10,FALSE)/1000000000</f>
        <v>#N/A</v>
      </c>
      <c r="F310" s="43" t="e">
        <f>VLOOKUP($A310,'Doanh thu'!$A$3:$Q$2000,11,FALSE)/1000000000</f>
        <v>#N/A</v>
      </c>
      <c r="G310" s="43" t="e">
        <f>VLOOKUP($A310,'Doanh thu'!$A$3:$Q$2000,12,FALSE)/1000000000</f>
        <v>#N/A</v>
      </c>
      <c r="H310" s="43" t="e">
        <f>VLOOKUP($A310,LNST!$A$3:$Q$1635,9,FALSE)/1000000000</f>
        <v>#N/A</v>
      </c>
      <c r="I310" s="43" t="e">
        <f>VLOOKUP($A310,LNST!$A$3:$Q$1635,10,FALSE)/1000000000</f>
        <v>#N/A</v>
      </c>
      <c r="J310" s="43" t="e">
        <f>VLOOKUP($A310,LNST!$A$3:$Q$1635,11,FALSE)/1000000000</f>
        <v>#N/A</v>
      </c>
      <c r="K310" s="43" t="e">
        <f>VLOOKUP($A310,LNST!$A$3:$Q$1635,12,FALSE)/1000000000</f>
        <v>#N/A</v>
      </c>
      <c r="L310" s="45" t="e">
        <f>VLOOKUP($A310,'Doanh thu'!$A$3:$Q$2000,14,FALSE)</f>
        <v>#N/A</v>
      </c>
      <c r="M310" s="45" t="e">
        <f>VLOOKUP($A310,'Doanh thu'!$A$3:$Q$2000,15,FALSE)</f>
        <v>#N/A</v>
      </c>
      <c r="N310" s="45" t="e">
        <f>VLOOKUP($A310,'Doanh thu'!$A$3:$Q$2000,16,FALSE)</f>
        <v>#N/A</v>
      </c>
      <c r="O310" s="45" t="e">
        <f>VLOOKUP($A310,'Doanh thu'!$A$3:$Q$2000,17,FALSE)</f>
        <v>#N/A</v>
      </c>
      <c r="P310" s="45" t="e">
        <f>VLOOKUP($A310,LNST!$A$3:$R$1635,14,FALSE)</f>
        <v>#N/A</v>
      </c>
      <c r="Q310" s="45" t="e">
        <f>VLOOKUP($A310,LNST!$A$3:$R$1635,15,FALSE)</f>
        <v>#N/A</v>
      </c>
      <c r="R310" s="45" t="e">
        <f>VLOOKUP($A310,LNST!$A$3:$R$1635,16,FALSE)</f>
        <v>#N/A</v>
      </c>
      <c r="S310" s="45" t="e">
        <f>VLOOKUP($A310,LNST!$A$3:$R$1635,17,FALSE)</f>
        <v>#N/A</v>
      </c>
      <c r="T310" s="45" t="e">
        <f>VLOOKUP($A310,LNG!$A$2:$H$1999,4,FALSE)/(D310*10^9)</f>
        <v>#N/A</v>
      </c>
      <c r="U310" s="45" t="e">
        <f>VLOOKUP($A310,LNG!$A$2:$H$1999,5,FALSE)/(E310*10^9)</f>
        <v>#N/A</v>
      </c>
      <c r="V310" s="45" t="e">
        <f>VLOOKUP($A310,LNG!$A$2:$H$1999,6,FALSE)/(F310*10^9)</f>
        <v>#N/A</v>
      </c>
      <c r="W310" s="45" t="e">
        <f>VLOOKUP($A310,LNG!$A$2:$H$1999,7,FALSE)/(G310*10^9)</f>
        <v>#N/A</v>
      </c>
      <c r="X310" s="45" t="e">
        <f>VLOOKUP($A310,'LNST năm'!$A$2:$I$2000,8,FALSE)</f>
        <v>#N/A</v>
      </c>
      <c r="Y310" s="45" t="e">
        <f>VLOOKUP($A310,'LNST năm'!$A$2:$I$2000,9,FALSE)</f>
        <v>#N/A</v>
      </c>
      <c r="Z310" s="46" t="e">
        <f>VLOOKUP($A310,LNG!$A$2:$H$1999,9,FALSE)</f>
        <v>#N/A</v>
      </c>
      <c r="AA310" s="162" t="e">
        <f>VLOOKUP($A310,'GIÁ CP'!$A$2:$D$2000,4,FALSE)/Z310</f>
        <v>#N/A</v>
      </c>
    </row>
    <row r="311" spans="1:27" hidden="1">
      <c r="A311" s="18" t="s">
        <v>1257</v>
      </c>
      <c r="B311" s="18" t="s">
        <v>2929</v>
      </c>
      <c r="C311" s="154" t="str">
        <f>VLOOKUP(A311,'GIÁ CP'!$K$2:$M$2000,3,FALSE)</f>
        <v xml:space="preserve">Xây dựng </v>
      </c>
      <c r="D311" s="43">
        <f>VLOOKUP($A311,'Doanh thu'!$A$3:$Q$2000,9,FALSE)/1000000000</f>
        <v>0</v>
      </c>
      <c r="E311" s="43">
        <f>VLOOKUP($A311,'Doanh thu'!$A$3:$Q$2000,10,FALSE)/1000000000</f>
        <v>0</v>
      </c>
      <c r="F311" s="43">
        <f>VLOOKUP($A311,'Doanh thu'!$A$3:$Q$2000,11,FALSE)/1000000000</f>
        <v>0</v>
      </c>
      <c r="G311" s="43">
        <f>VLOOKUP($A311,'Doanh thu'!$A$3:$Q$2000,12,FALSE)/1000000000</f>
        <v>0</v>
      </c>
      <c r="H311" s="43">
        <f>VLOOKUP($A311,LNST!$A$3:$Q$1635,9,FALSE)/1000000000</f>
        <v>0</v>
      </c>
      <c r="I311" s="43">
        <f>VLOOKUP($A311,LNST!$A$3:$Q$1635,10,FALSE)/1000000000</f>
        <v>0</v>
      </c>
      <c r="J311" s="43">
        <f>VLOOKUP($A311,LNST!$A$3:$Q$1635,11,FALSE)/1000000000</f>
        <v>0</v>
      </c>
      <c r="K311" s="43">
        <f>VLOOKUP($A311,LNST!$A$3:$Q$1635,12,FALSE)/1000000000</f>
        <v>0</v>
      </c>
      <c r="L311" s="45" t="e">
        <f>VLOOKUP($A311,'Doanh thu'!$A$3:$Q$2000,14,FALSE)</f>
        <v>#DIV/0!</v>
      </c>
      <c r="M311" s="45" t="e">
        <f>VLOOKUP($A311,'Doanh thu'!$A$3:$Q$2000,15,FALSE)</f>
        <v>#DIV/0!</v>
      </c>
      <c r="N311" s="45" t="e">
        <f>VLOOKUP($A311,'Doanh thu'!$A$3:$Q$2000,16,FALSE)</f>
        <v>#DIV/0!</v>
      </c>
      <c r="O311" s="45" t="e">
        <f>VLOOKUP($A311,'Doanh thu'!$A$3:$Q$2000,17,FALSE)</f>
        <v>#DIV/0!</v>
      </c>
      <c r="P311" s="45" t="e">
        <f>VLOOKUP($A311,LNST!$A$3:$R$1635,14,FALSE)</f>
        <v>#DIV/0!</v>
      </c>
      <c r="Q311" s="45" t="e">
        <f>VLOOKUP($A311,LNST!$A$3:$R$1635,15,FALSE)</f>
        <v>#DIV/0!</v>
      </c>
      <c r="R311" s="45" t="e">
        <f>VLOOKUP($A311,LNST!$A$3:$R$1635,16,FALSE)</f>
        <v>#DIV/0!</v>
      </c>
      <c r="S311" s="45" t="e">
        <f>VLOOKUP($A311,LNST!$A$3:$R$1635,17,FALSE)</f>
        <v>#DIV/0!</v>
      </c>
      <c r="T311" s="45" t="e">
        <f>VLOOKUP($A311,LNG!$A$2:$H$1999,4,FALSE)/(D311*10^9)</f>
        <v>#DIV/0!</v>
      </c>
      <c r="U311" s="45" t="e">
        <f>VLOOKUP($A311,LNG!$A$2:$H$1999,5,FALSE)/(E311*10^9)</f>
        <v>#DIV/0!</v>
      </c>
      <c r="V311" s="45" t="e">
        <f>VLOOKUP($A311,LNG!$A$2:$H$1999,6,FALSE)/(F311*10^9)</f>
        <v>#DIV/0!</v>
      </c>
      <c r="W311" s="45" t="e">
        <f>VLOOKUP($A311,LNG!$A$2:$H$1999,7,FALSE)/(G311*10^9)</f>
        <v>#DIV/0!</v>
      </c>
      <c r="X311" s="45">
        <f>VLOOKUP($A311,'LNST năm'!$A$2:$I$2000,8,FALSE)</f>
        <v>-1</v>
      </c>
      <c r="Y311" s="45">
        <f>VLOOKUP($A311,'LNST năm'!$A$2:$I$2000,9,FALSE)</f>
        <v>-1</v>
      </c>
      <c r="Z311" s="46" t="e">
        <f>VLOOKUP($A311,LNG!$A$2:$H$1999,9,FALSE)</f>
        <v>#REF!</v>
      </c>
      <c r="AA311" s="162" t="e">
        <f>VLOOKUP($A311,'GIÁ CP'!$A$2:$D$2000,4,FALSE)/Z311</f>
        <v>#REF!</v>
      </c>
    </row>
    <row r="312" spans="1:27" hidden="1">
      <c r="A312" s="18" t="s">
        <v>1266</v>
      </c>
      <c r="B312" s="18" t="s">
        <v>2941</v>
      </c>
      <c r="C312" s="154" t="str">
        <f>VLOOKUP(A312,'GIÁ CP'!$K$2:$M$2000,3,FALSE)</f>
        <v xml:space="preserve">Xây dựng </v>
      </c>
      <c r="D312" s="43">
        <f>VLOOKUP($A312,'Doanh thu'!$A$3:$Q$2000,9,FALSE)/1000000000</f>
        <v>0</v>
      </c>
      <c r="E312" s="43">
        <f>VLOOKUP($A312,'Doanh thu'!$A$3:$Q$2000,10,FALSE)/1000000000</f>
        <v>0</v>
      </c>
      <c r="F312" s="43">
        <f>VLOOKUP($A312,'Doanh thu'!$A$3:$Q$2000,11,FALSE)/1000000000</f>
        <v>0</v>
      </c>
      <c r="G312" s="43">
        <f>VLOOKUP($A312,'Doanh thu'!$A$3:$Q$2000,12,FALSE)/1000000000</f>
        <v>0</v>
      </c>
      <c r="H312" s="43">
        <f>VLOOKUP($A312,LNST!$A$3:$Q$1635,9,FALSE)/1000000000</f>
        <v>0</v>
      </c>
      <c r="I312" s="43">
        <f>VLOOKUP($A312,LNST!$A$3:$Q$1635,10,FALSE)/1000000000</f>
        <v>0</v>
      </c>
      <c r="J312" s="43">
        <f>VLOOKUP($A312,LNST!$A$3:$Q$1635,11,FALSE)/1000000000</f>
        <v>0</v>
      </c>
      <c r="K312" s="43">
        <f>VLOOKUP($A312,LNST!$A$3:$Q$1635,12,FALSE)/1000000000</f>
        <v>0</v>
      </c>
      <c r="L312" s="45" t="e">
        <f>VLOOKUP($A312,'Doanh thu'!$A$3:$Q$2000,14,FALSE)</f>
        <v>#DIV/0!</v>
      </c>
      <c r="M312" s="45" t="e">
        <f>VLOOKUP($A312,'Doanh thu'!$A$3:$Q$2000,15,FALSE)</f>
        <v>#DIV/0!</v>
      </c>
      <c r="N312" s="45" t="e">
        <f>VLOOKUP($A312,'Doanh thu'!$A$3:$Q$2000,16,FALSE)</f>
        <v>#DIV/0!</v>
      </c>
      <c r="O312" s="45" t="e">
        <f>VLOOKUP($A312,'Doanh thu'!$A$3:$Q$2000,17,FALSE)</f>
        <v>#DIV/0!</v>
      </c>
      <c r="P312" s="45" t="e">
        <f>VLOOKUP($A312,LNST!$A$3:$R$1635,14,FALSE)</f>
        <v>#DIV/0!</v>
      </c>
      <c r="Q312" s="45" t="e">
        <f>VLOOKUP($A312,LNST!$A$3:$R$1635,15,FALSE)</f>
        <v>#DIV/0!</v>
      </c>
      <c r="R312" s="45" t="e">
        <f>VLOOKUP($A312,LNST!$A$3:$R$1635,16,FALSE)</f>
        <v>#DIV/0!</v>
      </c>
      <c r="S312" s="45" t="e">
        <f>VLOOKUP($A312,LNST!$A$3:$R$1635,17,FALSE)</f>
        <v>#DIV/0!</v>
      </c>
      <c r="T312" s="45" t="e">
        <f>VLOOKUP($A312,LNG!$A$2:$H$1999,4,FALSE)/(D312*10^9)</f>
        <v>#DIV/0!</v>
      </c>
      <c r="U312" s="45" t="e">
        <f>VLOOKUP($A312,LNG!$A$2:$H$1999,5,FALSE)/(E312*10^9)</f>
        <v>#DIV/0!</v>
      </c>
      <c r="V312" s="45" t="e">
        <f>VLOOKUP($A312,LNG!$A$2:$H$1999,6,FALSE)/(F312*10^9)</f>
        <v>#DIV/0!</v>
      </c>
      <c r="W312" s="45" t="e">
        <f>VLOOKUP($A312,LNG!$A$2:$H$1999,7,FALSE)/(G312*10^9)</f>
        <v>#DIV/0!</v>
      </c>
      <c r="X312" s="45">
        <f>VLOOKUP($A312,'LNST năm'!$A$2:$I$2000,8,FALSE)</f>
        <v>-1</v>
      </c>
      <c r="Y312" s="45">
        <f>VLOOKUP($A312,'LNST năm'!$A$2:$I$2000,9,FALSE)</f>
        <v>-1</v>
      </c>
      <c r="Z312" s="46" t="e">
        <f>VLOOKUP($A312,LNG!$A$2:$H$1999,9,FALSE)</f>
        <v>#REF!</v>
      </c>
      <c r="AA312" s="162" t="e">
        <f>VLOOKUP($A312,'GIÁ CP'!$A$2:$D$2000,4,FALSE)/Z312</f>
        <v>#REF!</v>
      </c>
    </row>
    <row r="313" spans="1:27" hidden="1">
      <c r="A313" s="18" t="s">
        <v>1261</v>
      </c>
      <c r="B313" s="18" t="s">
        <v>2933</v>
      </c>
      <c r="C313" s="154" t="str">
        <f>VLOOKUP(A313,'GIÁ CP'!$K$2:$M$2000,3,FALSE)</f>
        <v xml:space="preserve">Xây dựng </v>
      </c>
      <c r="D313" s="43">
        <f>VLOOKUP($A313,'Doanh thu'!$A$3:$Q$2000,9,FALSE)/1000000000</f>
        <v>78.750194135000001</v>
      </c>
      <c r="E313" s="43">
        <f>VLOOKUP($A313,'Doanh thu'!$A$3:$Q$2000,10,FALSE)/1000000000</f>
        <v>105.420274682</v>
      </c>
      <c r="F313" s="43">
        <f>VLOOKUP($A313,'Doanh thu'!$A$3:$Q$2000,11,FALSE)/1000000000</f>
        <v>35.061765063000003</v>
      </c>
      <c r="G313" s="43">
        <f>VLOOKUP($A313,'Doanh thu'!$A$3:$Q$2000,12,FALSE)/1000000000</f>
        <v>38.892595548999999</v>
      </c>
      <c r="H313" s="43">
        <f>VLOOKUP($A313,LNST!$A$3:$Q$1635,9,FALSE)/1000000000</f>
        <v>18.452039810999999</v>
      </c>
      <c r="I313" s="43">
        <f>VLOOKUP($A313,LNST!$A$3:$Q$1635,10,FALSE)/1000000000</f>
        <v>24.141792203000001</v>
      </c>
      <c r="J313" s="43">
        <f>VLOOKUP($A313,LNST!$A$3:$Q$1635,11,FALSE)/1000000000</f>
        <v>-2.8742307349999998</v>
      </c>
      <c r="K313" s="43">
        <f>VLOOKUP($A313,LNST!$A$3:$Q$1635,12,FALSE)/1000000000</f>
        <v>3.0464795790000001</v>
      </c>
      <c r="L313" s="45">
        <f>VLOOKUP($A313,'Doanh thu'!$A$3:$Q$2000,14,FALSE)</f>
        <v>1.960859971326147</v>
      </c>
      <c r="M313" s="45">
        <f>VLOOKUP($A313,'Doanh thu'!$A$3:$Q$2000,15,FALSE)</f>
        <v>4.6324018236562772</v>
      </c>
      <c r="N313" s="45">
        <f>VLOOKUP($A313,'Doanh thu'!$A$3:$Q$2000,16,FALSE)</f>
        <v>-0.77759748669238882</v>
      </c>
      <c r="O313" s="45">
        <f>VLOOKUP($A313,'Doanh thu'!$A$3:$Q$2000,17,FALSE)</f>
        <v>-0.22901893379836982</v>
      </c>
      <c r="P313" s="45">
        <f>VLOOKUP($A313,LNST!$A$3:$R$1635,14,FALSE)</f>
        <v>-0.4772316856501726</v>
      </c>
      <c r="Q313" s="45">
        <f>VLOOKUP($A313,LNST!$A$3:$R$1635,15,FALSE)</f>
        <v>4.0855614290551818</v>
      </c>
      <c r="R313" s="45">
        <f>VLOOKUP($A313,LNST!$A$3:$R$1635,16,FALSE)</f>
        <v>-1.0317878273492445</v>
      </c>
      <c r="S313" s="45">
        <f>VLOOKUP($A313,LNST!$A$3:$R$1635,17,FALSE)</f>
        <v>-0.69388724684289793</v>
      </c>
      <c r="T313" s="45">
        <f>VLOOKUP($A313,LNG!$A$2:$H$1999,4,FALSE)/(D313*10^9)</f>
        <v>0.25688412564825736</v>
      </c>
      <c r="U313" s="45">
        <f>VLOOKUP($A313,LNG!$A$2:$H$1999,5,FALSE)/(E313*10^9)</f>
        <v>0.30271981396619296</v>
      </c>
      <c r="V313" s="45">
        <f>VLOOKUP($A313,LNG!$A$2:$H$1999,6,FALSE)/(F313*10^9)</f>
        <v>1.1982428517363772</v>
      </c>
      <c r="W313" s="45">
        <f>VLOOKUP($A313,LNG!$A$2:$H$1999,7,FALSE)/(G313*10^9)</f>
        <v>0.20282526899140896</v>
      </c>
      <c r="X313" s="45">
        <f>VLOOKUP($A313,'LNST năm'!$A$2:$I$2000,8,FALSE)</f>
        <v>-0.65256056977132837</v>
      </c>
      <c r="Y313" s="45">
        <f>VLOOKUP($A313,'LNST năm'!$A$2:$I$2000,9,FALSE)</f>
        <v>0.12114717739965108</v>
      </c>
      <c r="Z313" s="46" t="e">
        <f>VLOOKUP($A313,LNG!$A$2:$H$1999,9,FALSE)</f>
        <v>#REF!</v>
      </c>
      <c r="AA313" s="162" t="e">
        <f>VLOOKUP($A313,'GIÁ CP'!$A$2:$D$2000,4,FALSE)/Z313</f>
        <v>#REF!</v>
      </c>
    </row>
    <row r="314" spans="1:27" hidden="1">
      <c r="A314" s="18" t="s">
        <v>1268</v>
      </c>
      <c r="B314" s="18" t="s">
        <v>2944</v>
      </c>
      <c r="C314" s="154" t="str">
        <f>VLOOKUP(A314,'GIÁ CP'!$K$2:$M$2000,3,FALSE)</f>
        <v xml:space="preserve">Nước </v>
      </c>
      <c r="D314" s="43">
        <f>VLOOKUP($A314,'Doanh thu'!$A$3:$Q$2000,9,FALSE)/1000000000</f>
        <v>0</v>
      </c>
      <c r="E314" s="43">
        <f>VLOOKUP($A314,'Doanh thu'!$A$3:$Q$2000,10,FALSE)/1000000000</f>
        <v>0</v>
      </c>
      <c r="F314" s="43">
        <f>VLOOKUP($A314,'Doanh thu'!$A$3:$Q$2000,11,FALSE)/1000000000</f>
        <v>0</v>
      </c>
      <c r="G314" s="43">
        <f>VLOOKUP($A314,'Doanh thu'!$A$3:$Q$2000,12,FALSE)/1000000000</f>
        <v>0</v>
      </c>
      <c r="H314" s="43">
        <f>VLOOKUP($A314,LNST!$A$3:$Q$1635,9,FALSE)/1000000000</f>
        <v>0</v>
      </c>
      <c r="I314" s="43">
        <f>VLOOKUP($A314,LNST!$A$3:$Q$1635,10,FALSE)/1000000000</f>
        <v>0</v>
      </c>
      <c r="J314" s="43">
        <f>VLOOKUP($A314,LNST!$A$3:$Q$1635,11,FALSE)/1000000000</f>
        <v>0</v>
      </c>
      <c r="K314" s="43">
        <f>VLOOKUP($A314,LNST!$A$3:$Q$1635,12,FALSE)/1000000000</f>
        <v>0</v>
      </c>
      <c r="L314" s="45" t="e">
        <f>VLOOKUP($A314,'Doanh thu'!$A$3:$Q$2000,14,FALSE)</f>
        <v>#DIV/0!</v>
      </c>
      <c r="M314" s="45" t="e">
        <f>VLOOKUP($A314,'Doanh thu'!$A$3:$Q$2000,15,FALSE)</f>
        <v>#DIV/0!</v>
      </c>
      <c r="N314" s="45" t="e">
        <f>VLOOKUP($A314,'Doanh thu'!$A$3:$Q$2000,16,FALSE)</f>
        <v>#DIV/0!</v>
      </c>
      <c r="O314" s="45" t="e">
        <f>VLOOKUP($A314,'Doanh thu'!$A$3:$Q$2000,17,FALSE)</f>
        <v>#DIV/0!</v>
      </c>
      <c r="P314" s="45" t="e">
        <f>VLOOKUP($A314,LNST!$A$3:$R$1635,14,FALSE)</f>
        <v>#DIV/0!</v>
      </c>
      <c r="Q314" s="45" t="e">
        <f>VLOOKUP($A314,LNST!$A$3:$R$1635,15,FALSE)</f>
        <v>#DIV/0!</v>
      </c>
      <c r="R314" s="45" t="e">
        <f>VLOOKUP($A314,LNST!$A$3:$R$1635,16,FALSE)</f>
        <v>#DIV/0!</v>
      </c>
      <c r="S314" s="45" t="e">
        <f>VLOOKUP($A314,LNST!$A$3:$R$1635,17,FALSE)</f>
        <v>#DIV/0!</v>
      </c>
      <c r="T314" s="45" t="e">
        <f>VLOOKUP($A314,LNG!$A$2:$H$1999,4,FALSE)/(D314*10^9)</f>
        <v>#DIV/0!</v>
      </c>
      <c r="U314" s="45" t="e">
        <f>VLOOKUP($A314,LNG!$A$2:$H$1999,5,FALSE)/(E314*10^9)</f>
        <v>#DIV/0!</v>
      </c>
      <c r="V314" s="45" t="e">
        <f>VLOOKUP($A314,LNG!$A$2:$H$1999,6,FALSE)/(F314*10^9)</f>
        <v>#DIV/0!</v>
      </c>
      <c r="W314" s="45" t="e">
        <f>VLOOKUP($A314,LNG!$A$2:$H$1999,7,FALSE)/(G314*10^9)</f>
        <v>#DIV/0!</v>
      </c>
      <c r="X314" s="45">
        <f>VLOOKUP($A314,'LNST năm'!$A$2:$I$2000,8,FALSE)</f>
        <v>-1</v>
      </c>
      <c r="Y314" s="45">
        <f>VLOOKUP($A314,'LNST năm'!$A$2:$I$2000,9,FALSE)</f>
        <v>-1</v>
      </c>
      <c r="Z314" s="46" t="e">
        <f>VLOOKUP($A314,LNG!$A$2:$H$1999,9,FALSE)</f>
        <v>#REF!</v>
      </c>
      <c r="AA314" s="162" t="e">
        <f>VLOOKUP($A314,'GIÁ CP'!$A$2:$D$2000,4,FALSE)/Z314</f>
        <v>#REF!</v>
      </c>
    </row>
    <row r="315" spans="1:27" hidden="1">
      <c r="A315" s="18" t="s">
        <v>1269</v>
      </c>
      <c r="B315" s="18" t="s">
        <v>2946</v>
      </c>
      <c r="C315" s="154" t="str">
        <f>VLOOKUP(A315,'GIÁ CP'!$K$2:$M$2000,3,FALSE)</f>
        <v xml:space="preserve">Xây dựng </v>
      </c>
      <c r="D315" s="43">
        <f>VLOOKUP($A315,'Doanh thu'!$A$3:$Q$2000,9,FALSE)/1000000000</f>
        <v>0</v>
      </c>
      <c r="E315" s="43">
        <f>VLOOKUP($A315,'Doanh thu'!$A$3:$Q$2000,10,FALSE)/1000000000</f>
        <v>0</v>
      </c>
      <c r="F315" s="43">
        <f>VLOOKUP($A315,'Doanh thu'!$A$3:$Q$2000,11,FALSE)/1000000000</f>
        <v>0</v>
      </c>
      <c r="G315" s="43">
        <f>VLOOKUP($A315,'Doanh thu'!$A$3:$Q$2000,12,FALSE)/1000000000</f>
        <v>0</v>
      </c>
      <c r="H315" s="43">
        <f>VLOOKUP($A315,LNST!$A$3:$Q$1635,9,FALSE)/1000000000</f>
        <v>0</v>
      </c>
      <c r="I315" s="43">
        <f>VLOOKUP($A315,LNST!$A$3:$Q$1635,10,FALSE)/1000000000</f>
        <v>0</v>
      </c>
      <c r="J315" s="43">
        <f>VLOOKUP($A315,LNST!$A$3:$Q$1635,11,FALSE)/1000000000</f>
        <v>0</v>
      </c>
      <c r="K315" s="43">
        <f>VLOOKUP($A315,LNST!$A$3:$Q$1635,12,FALSE)/1000000000</f>
        <v>0</v>
      </c>
      <c r="L315" s="45" t="e">
        <f>VLOOKUP($A315,'Doanh thu'!$A$3:$Q$2000,14,FALSE)</f>
        <v>#DIV/0!</v>
      </c>
      <c r="M315" s="45" t="e">
        <f>VLOOKUP($A315,'Doanh thu'!$A$3:$Q$2000,15,FALSE)</f>
        <v>#DIV/0!</v>
      </c>
      <c r="N315" s="45" t="e">
        <f>VLOOKUP($A315,'Doanh thu'!$A$3:$Q$2000,16,FALSE)</f>
        <v>#DIV/0!</v>
      </c>
      <c r="O315" s="45" t="e">
        <f>VLOOKUP($A315,'Doanh thu'!$A$3:$Q$2000,17,FALSE)</f>
        <v>#DIV/0!</v>
      </c>
      <c r="P315" s="45" t="e">
        <f>VLOOKUP($A315,LNST!$A$3:$R$1635,14,FALSE)</f>
        <v>#DIV/0!</v>
      </c>
      <c r="Q315" s="45" t="e">
        <f>VLOOKUP($A315,LNST!$A$3:$R$1635,15,FALSE)</f>
        <v>#DIV/0!</v>
      </c>
      <c r="R315" s="45" t="e">
        <f>VLOOKUP($A315,LNST!$A$3:$R$1635,16,FALSE)</f>
        <v>#DIV/0!</v>
      </c>
      <c r="S315" s="45" t="e">
        <f>VLOOKUP($A315,LNST!$A$3:$R$1635,17,FALSE)</f>
        <v>#DIV/0!</v>
      </c>
      <c r="T315" s="45" t="e">
        <f>VLOOKUP($A315,LNG!$A$2:$H$1999,4,FALSE)/(D315*10^9)</f>
        <v>#DIV/0!</v>
      </c>
      <c r="U315" s="45" t="e">
        <f>VLOOKUP($A315,LNG!$A$2:$H$1999,5,FALSE)/(E315*10^9)</f>
        <v>#DIV/0!</v>
      </c>
      <c r="V315" s="45" t="e">
        <f>VLOOKUP($A315,LNG!$A$2:$H$1999,6,FALSE)/(F315*10^9)</f>
        <v>#DIV/0!</v>
      </c>
      <c r="W315" s="45" t="e">
        <f>VLOOKUP($A315,LNG!$A$2:$H$1999,7,FALSE)/(G315*10^9)</f>
        <v>#DIV/0!</v>
      </c>
      <c r="X315" s="45">
        <f>VLOOKUP($A315,'LNST năm'!$A$2:$I$2000,8,FALSE)</f>
        <v>-1</v>
      </c>
      <c r="Y315" s="45">
        <f>VLOOKUP($A315,'LNST năm'!$A$2:$I$2000,9,FALSE)</f>
        <v>-1</v>
      </c>
      <c r="Z315" s="46" t="e">
        <f>VLOOKUP($A315,LNG!$A$2:$H$1999,9,FALSE)</f>
        <v>#REF!</v>
      </c>
      <c r="AA315" s="162" t="e">
        <f>VLOOKUP($A315,'GIÁ CP'!$A$2:$D$2000,4,FALSE)/Z315</f>
        <v>#REF!</v>
      </c>
    </row>
    <row r="316" spans="1:27" hidden="1">
      <c r="A316" s="18" t="s">
        <v>181</v>
      </c>
      <c r="B316" s="18" t="s">
        <v>2948</v>
      </c>
      <c r="C316" s="154" t="str">
        <f>VLOOKUP(A316,'GIÁ CP'!$K$2:$M$2000,3,FALSE)</f>
        <v xml:space="preserve">Phân phối xăng dầu &amp; khí đốt </v>
      </c>
      <c r="D316" s="43">
        <f>VLOOKUP($A316,'Doanh thu'!$A$3:$Q$2000,9,FALSE)/1000000000</f>
        <v>0</v>
      </c>
      <c r="E316" s="43">
        <f>VLOOKUP($A316,'Doanh thu'!$A$3:$Q$2000,10,FALSE)/1000000000</f>
        <v>0</v>
      </c>
      <c r="F316" s="43">
        <f>VLOOKUP($A316,'Doanh thu'!$A$3:$Q$2000,11,FALSE)/1000000000</f>
        <v>0</v>
      </c>
      <c r="G316" s="43">
        <f>VLOOKUP($A316,'Doanh thu'!$A$3:$Q$2000,12,FALSE)/1000000000</f>
        <v>0</v>
      </c>
      <c r="H316" s="43">
        <f>VLOOKUP($A316,LNST!$A$3:$Q$1635,9,FALSE)/1000000000</f>
        <v>-1.4481818470000001</v>
      </c>
      <c r="I316" s="43">
        <f>VLOOKUP($A316,LNST!$A$3:$Q$1635,10,FALSE)/1000000000</f>
        <v>-1.438895898</v>
      </c>
      <c r="J316" s="43">
        <f>VLOOKUP($A316,LNST!$A$3:$Q$1635,11,FALSE)/1000000000</f>
        <v>0</v>
      </c>
      <c r="K316" s="43">
        <f>VLOOKUP($A316,LNST!$A$3:$Q$1635,12,FALSE)/1000000000</f>
        <v>0</v>
      </c>
      <c r="L316" s="45" t="e">
        <f>VLOOKUP($A316,'Doanh thu'!$A$3:$Q$2000,14,FALSE)</f>
        <v>#DIV/0!</v>
      </c>
      <c r="M316" s="45" t="e">
        <f>VLOOKUP($A316,'Doanh thu'!$A$3:$Q$2000,15,FALSE)</f>
        <v>#DIV/0!</v>
      </c>
      <c r="N316" s="45" t="e">
        <f>VLOOKUP($A316,'Doanh thu'!$A$3:$Q$2000,16,FALSE)</f>
        <v>#DIV/0!</v>
      </c>
      <c r="O316" s="45" t="e">
        <f>VLOOKUP($A316,'Doanh thu'!$A$3:$Q$2000,17,FALSE)</f>
        <v>#DIV/0!</v>
      </c>
      <c r="P316" s="45">
        <f>VLOOKUP($A316,LNST!$A$3:$R$1635,14,FALSE)</f>
        <v>9.4399979550017027E-2</v>
      </c>
      <c r="Q316" s="45">
        <f>VLOOKUP($A316,LNST!$A$3:$R$1635,15,FALSE)</f>
        <v>6.9898562113698506E-2</v>
      </c>
      <c r="R316" s="45">
        <f>VLOOKUP($A316,LNST!$A$3:$R$1635,16,FALSE)</f>
        <v>1</v>
      </c>
      <c r="S316" s="45">
        <f>VLOOKUP($A316,LNST!$A$3:$R$1635,17,FALSE)</f>
        <v>1</v>
      </c>
      <c r="T316" s="45" t="e">
        <f>VLOOKUP($A316,LNG!$A$2:$H$1999,4,FALSE)/(D316*10^9)</f>
        <v>#DIV/0!</v>
      </c>
      <c r="U316" s="45" t="e">
        <f>VLOOKUP($A316,LNG!$A$2:$H$1999,5,FALSE)/(E316*10^9)</f>
        <v>#DIV/0!</v>
      </c>
      <c r="V316" s="45" t="e">
        <f>VLOOKUP($A316,LNG!$A$2:$H$1999,6,FALSE)/(F316*10^9)</f>
        <v>#DIV/0!</v>
      </c>
      <c r="W316" s="45" t="e">
        <f>VLOOKUP($A316,LNG!$A$2:$H$1999,7,FALSE)/(G316*10^9)</f>
        <v>#DIV/0!</v>
      </c>
      <c r="X316" s="45">
        <f>VLOOKUP($A316,'LNST năm'!$A$2:$I$2000,8,FALSE)</f>
        <v>1</v>
      </c>
      <c r="Y316" s="45">
        <f>VLOOKUP($A316,'LNST năm'!$A$2:$I$2000,9,FALSE)</f>
        <v>0.25992104989487319</v>
      </c>
      <c r="Z316" s="46" t="e">
        <f>VLOOKUP($A316,LNG!$A$2:$H$1999,9,FALSE)</f>
        <v>#REF!</v>
      </c>
      <c r="AA316" s="162" t="e">
        <f>VLOOKUP($A316,'GIÁ CP'!$A$2:$D$2000,4,FALSE)/Z316</f>
        <v>#REF!</v>
      </c>
    </row>
    <row r="317" spans="1:27" hidden="1">
      <c r="A317" s="18" t="s">
        <v>1272</v>
      </c>
      <c r="B317" s="18" t="s">
        <v>2950</v>
      </c>
      <c r="C317" s="154" t="str">
        <f>VLOOKUP(A317,'GIÁ CP'!$K$2:$M$2000,3,FALSE)</f>
        <v xml:space="preserve">Nhựa, cao su &amp; sợi </v>
      </c>
      <c r="D317" s="43">
        <f>VLOOKUP($A317,'Doanh thu'!$A$3:$Q$2000,9,FALSE)/1000000000</f>
        <v>0</v>
      </c>
      <c r="E317" s="43">
        <f>VLOOKUP($A317,'Doanh thu'!$A$3:$Q$2000,10,FALSE)/1000000000</f>
        <v>0</v>
      </c>
      <c r="F317" s="43">
        <f>VLOOKUP($A317,'Doanh thu'!$A$3:$Q$2000,11,FALSE)/1000000000</f>
        <v>0</v>
      </c>
      <c r="G317" s="43">
        <f>VLOOKUP($A317,'Doanh thu'!$A$3:$Q$2000,12,FALSE)/1000000000</f>
        <v>0</v>
      </c>
      <c r="H317" s="43">
        <f>VLOOKUP($A317,LNST!$A$3:$Q$1635,9,FALSE)/1000000000</f>
        <v>0</v>
      </c>
      <c r="I317" s="43">
        <f>VLOOKUP($A317,LNST!$A$3:$Q$1635,10,FALSE)/1000000000</f>
        <v>0</v>
      </c>
      <c r="J317" s="43">
        <f>VLOOKUP($A317,LNST!$A$3:$Q$1635,11,FALSE)/1000000000</f>
        <v>0</v>
      </c>
      <c r="K317" s="43">
        <f>VLOOKUP($A317,LNST!$A$3:$Q$1635,12,FALSE)/1000000000</f>
        <v>0</v>
      </c>
      <c r="L317" s="45" t="e">
        <f>VLOOKUP($A317,'Doanh thu'!$A$3:$Q$2000,14,FALSE)</f>
        <v>#DIV/0!</v>
      </c>
      <c r="M317" s="45" t="e">
        <f>VLOOKUP($A317,'Doanh thu'!$A$3:$Q$2000,15,FALSE)</f>
        <v>#DIV/0!</v>
      </c>
      <c r="N317" s="45" t="e">
        <f>VLOOKUP($A317,'Doanh thu'!$A$3:$Q$2000,16,FALSE)</f>
        <v>#DIV/0!</v>
      </c>
      <c r="O317" s="45" t="e">
        <f>VLOOKUP($A317,'Doanh thu'!$A$3:$Q$2000,17,FALSE)</f>
        <v>#DIV/0!</v>
      </c>
      <c r="P317" s="45" t="e">
        <f>VLOOKUP($A317,LNST!$A$3:$R$1635,14,FALSE)</f>
        <v>#DIV/0!</v>
      </c>
      <c r="Q317" s="45" t="e">
        <f>VLOOKUP($A317,LNST!$A$3:$R$1635,15,FALSE)</f>
        <v>#DIV/0!</v>
      </c>
      <c r="R317" s="45" t="e">
        <f>VLOOKUP($A317,LNST!$A$3:$R$1635,16,FALSE)</f>
        <v>#DIV/0!</v>
      </c>
      <c r="S317" s="45" t="e">
        <f>VLOOKUP($A317,LNST!$A$3:$R$1635,17,FALSE)</f>
        <v>#DIV/0!</v>
      </c>
      <c r="T317" s="45" t="e">
        <f>VLOOKUP($A317,LNG!$A$2:$H$1999,4,FALSE)/(D317*10^9)</f>
        <v>#DIV/0!</v>
      </c>
      <c r="U317" s="45" t="e">
        <f>VLOOKUP($A317,LNG!$A$2:$H$1999,5,FALSE)/(E317*10^9)</f>
        <v>#DIV/0!</v>
      </c>
      <c r="V317" s="45" t="e">
        <f>VLOOKUP($A317,LNG!$A$2:$H$1999,6,FALSE)/(F317*10^9)</f>
        <v>#DIV/0!</v>
      </c>
      <c r="W317" s="45" t="e">
        <f>VLOOKUP($A317,LNG!$A$2:$H$1999,7,FALSE)/(G317*10^9)</f>
        <v>#DIV/0!</v>
      </c>
      <c r="X317" s="45">
        <f>VLOOKUP($A317,'LNST năm'!$A$2:$I$2000,8,FALSE)</f>
        <v>-1</v>
      </c>
      <c r="Y317" s="45">
        <f>VLOOKUP($A317,'LNST năm'!$A$2:$I$2000,9,FALSE)</f>
        <v>-1</v>
      </c>
      <c r="Z317" s="46" t="e">
        <f>VLOOKUP($A317,LNG!$A$2:$H$1999,9,FALSE)</f>
        <v>#REF!</v>
      </c>
      <c r="AA317" s="162" t="e">
        <f>VLOOKUP($A317,'GIÁ CP'!$A$2:$D$2000,4,FALSE)/Z317</f>
        <v>#REF!</v>
      </c>
    </row>
    <row r="318" spans="1:27" hidden="1">
      <c r="A318" s="18" t="s">
        <v>1274</v>
      </c>
      <c r="B318" s="18" t="s">
        <v>2952</v>
      </c>
      <c r="C318" s="154" t="str">
        <f>VLOOKUP(A318,'GIÁ CP'!$K$2:$M$2000,3,FALSE)</f>
        <v xml:space="preserve">Phần cứng </v>
      </c>
      <c r="D318" s="43">
        <f>VLOOKUP($A318,'Doanh thu'!$A$3:$Q$2000,9,FALSE)/1000000000</f>
        <v>0</v>
      </c>
      <c r="E318" s="43">
        <f>VLOOKUP($A318,'Doanh thu'!$A$3:$Q$2000,10,FALSE)/1000000000</f>
        <v>0</v>
      </c>
      <c r="F318" s="43">
        <f>VLOOKUP($A318,'Doanh thu'!$A$3:$Q$2000,11,FALSE)/1000000000</f>
        <v>0</v>
      </c>
      <c r="G318" s="43">
        <f>VLOOKUP($A318,'Doanh thu'!$A$3:$Q$2000,12,FALSE)/1000000000</f>
        <v>0</v>
      </c>
      <c r="H318" s="43">
        <f>VLOOKUP($A318,LNST!$A$3:$Q$1635,9,FALSE)/1000000000</f>
        <v>0</v>
      </c>
      <c r="I318" s="43">
        <f>VLOOKUP($A318,LNST!$A$3:$Q$1635,10,FALSE)/1000000000</f>
        <v>0</v>
      </c>
      <c r="J318" s="43">
        <f>VLOOKUP($A318,LNST!$A$3:$Q$1635,11,FALSE)/1000000000</f>
        <v>0</v>
      </c>
      <c r="K318" s="43">
        <f>VLOOKUP($A318,LNST!$A$3:$Q$1635,12,FALSE)/1000000000</f>
        <v>0</v>
      </c>
      <c r="L318" s="45" t="e">
        <f>VLOOKUP($A318,'Doanh thu'!$A$3:$Q$2000,14,FALSE)</f>
        <v>#DIV/0!</v>
      </c>
      <c r="M318" s="45" t="e">
        <f>VLOOKUP($A318,'Doanh thu'!$A$3:$Q$2000,15,FALSE)</f>
        <v>#DIV/0!</v>
      </c>
      <c r="N318" s="45" t="e">
        <f>VLOOKUP($A318,'Doanh thu'!$A$3:$Q$2000,16,FALSE)</f>
        <v>#DIV/0!</v>
      </c>
      <c r="O318" s="45" t="e">
        <f>VLOOKUP($A318,'Doanh thu'!$A$3:$Q$2000,17,FALSE)</f>
        <v>#DIV/0!</v>
      </c>
      <c r="P318" s="45" t="e">
        <f>VLOOKUP($A318,LNST!$A$3:$R$1635,14,FALSE)</f>
        <v>#DIV/0!</v>
      </c>
      <c r="Q318" s="45" t="e">
        <f>VLOOKUP($A318,LNST!$A$3:$R$1635,15,FALSE)</f>
        <v>#DIV/0!</v>
      </c>
      <c r="R318" s="45" t="e">
        <f>VLOOKUP($A318,LNST!$A$3:$R$1635,16,FALSE)</f>
        <v>#DIV/0!</v>
      </c>
      <c r="S318" s="45" t="e">
        <f>VLOOKUP($A318,LNST!$A$3:$R$1635,17,FALSE)</f>
        <v>#DIV/0!</v>
      </c>
      <c r="T318" s="45" t="e">
        <f>VLOOKUP($A318,LNG!$A$2:$H$1999,4,FALSE)/(D318*10^9)</f>
        <v>#DIV/0!</v>
      </c>
      <c r="U318" s="45" t="e">
        <f>VLOOKUP($A318,LNG!$A$2:$H$1999,5,FALSE)/(E318*10^9)</f>
        <v>#DIV/0!</v>
      </c>
      <c r="V318" s="45" t="e">
        <f>VLOOKUP($A318,LNG!$A$2:$H$1999,6,FALSE)/(F318*10^9)</f>
        <v>#DIV/0!</v>
      </c>
      <c r="W318" s="45" t="e">
        <f>VLOOKUP($A318,LNG!$A$2:$H$1999,7,FALSE)/(G318*10^9)</f>
        <v>#DIV/0!</v>
      </c>
      <c r="X318" s="45">
        <f>VLOOKUP($A318,'LNST năm'!$A$2:$I$2000,8,FALSE)</f>
        <v>1</v>
      </c>
      <c r="Y318" s="45">
        <f>VLOOKUP($A318,'LNST năm'!$A$2:$I$2000,9,FALSE)</f>
        <v>0.25992104989487319</v>
      </c>
      <c r="Z318" s="46" t="e">
        <f>VLOOKUP($A318,LNG!$A$2:$H$1999,9,FALSE)</f>
        <v>#REF!</v>
      </c>
      <c r="AA318" s="162" t="e">
        <f>VLOOKUP($A318,'GIÁ CP'!$A$2:$D$2000,4,FALSE)/Z318</f>
        <v>#REF!</v>
      </c>
    </row>
    <row r="319" spans="1:27" hidden="1">
      <c r="A319" s="18" t="s">
        <v>2956</v>
      </c>
      <c r="B319" s="18" t="s">
        <v>2957</v>
      </c>
      <c r="C319" s="154" t="str">
        <f>VLOOKUP(A319,'GIÁ CP'!$K$2:$M$2000,3,FALSE)</f>
        <v xml:space="preserve">Thiết bị điện </v>
      </c>
      <c r="D319" s="43">
        <f>VLOOKUP($A319,'Doanh thu'!$A$3:$Q$2000,9,FALSE)/1000000000</f>
        <v>0</v>
      </c>
      <c r="E319" s="43">
        <f>VLOOKUP($A319,'Doanh thu'!$A$3:$Q$2000,10,FALSE)/1000000000</f>
        <v>0</v>
      </c>
      <c r="F319" s="43">
        <f>VLOOKUP($A319,'Doanh thu'!$A$3:$Q$2000,11,FALSE)/1000000000</f>
        <v>0</v>
      </c>
      <c r="G319" s="43">
        <f>VLOOKUP($A319,'Doanh thu'!$A$3:$Q$2000,12,FALSE)/1000000000</f>
        <v>0</v>
      </c>
      <c r="H319" s="43">
        <f>VLOOKUP($A319,LNST!$A$3:$Q$1635,9,FALSE)/1000000000</f>
        <v>0</v>
      </c>
      <c r="I319" s="43">
        <f>VLOOKUP($A319,LNST!$A$3:$Q$1635,10,FALSE)/1000000000</f>
        <v>0</v>
      </c>
      <c r="J319" s="43">
        <f>VLOOKUP($A319,LNST!$A$3:$Q$1635,11,FALSE)/1000000000</f>
        <v>0</v>
      </c>
      <c r="K319" s="43">
        <f>VLOOKUP($A319,LNST!$A$3:$Q$1635,12,FALSE)/1000000000</f>
        <v>0</v>
      </c>
      <c r="L319" s="45" t="e">
        <f>VLOOKUP($A319,'Doanh thu'!$A$3:$Q$2000,14,FALSE)</f>
        <v>#DIV/0!</v>
      </c>
      <c r="M319" s="45" t="e">
        <f>VLOOKUP($A319,'Doanh thu'!$A$3:$Q$2000,15,FALSE)</f>
        <v>#DIV/0!</v>
      </c>
      <c r="N319" s="45" t="e">
        <f>VLOOKUP($A319,'Doanh thu'!$A$3:$Q$2000,16,FALSE)</f>
        <v>#DIV/0!</v>
      </c>
      <c r="O319" s="45" t="e">
        <f>VLOOKUP($A319,'Doanh thu'!$A$3:$Q$2000,17,FALSE)</f>
        <v>#DIV/0!</v>
      </c>
      <c r="P319" s="45" t="e">
        <f>VLOOKUP($A319,LNST!$A$3:$R$1635,14,FALSE)</f>
        <v>#DIV/0!</v>
      </c>
      <c r="Q319" s="45" t="e">
        <f>VLOOKUP($A319,LNST!$A$3:$R$1635,15,FALSE)</f>
        <v>#DIV/0!</v>
      </c>
      <c r="R319" s="45" t="e">
        <f>VLOOKUP($A319,LNST!$A$3:$R$1635,16,FALSE)</f>
        <v>#DIV/0!</v>
      </c>
      <c r="S319" s="45" t="e">
        <f>VLOOKUP($A319,LNST!$A$3:$R$1635,17,FALSE)</f>
        <v>#DIV/0!</v>
      </c>
      <c r="T319" s="45" t="e">
        <f>VLOOKUP($A319,LNG!$A$2:$H$1999,4,FALSE)/(D319*10^9)</f>
        <v>#DIV/0!</v>
      </c>
      <c r="U319" s="45" t="e">
        <f>VLOOKUP($A319,LNG!$A$2:$H$1999,5,FALSE)/(E319*10^9)</f>
        <v>#DIV/0!</v>
      </c>
      <c r="V319" s="45" t="e">
        <f>VLOOKUP($A319,LNG!$A$2:$H$1999,6,FALSE)/(F319*10^9)</f>
        <v>#DIV/0!</v>
      </c>
      <c r="W319" s="45" t="e">
        <f>VLOOKUP($A319,LNG!$A$2:$H$1999,7,FALSE)/(G319*10^9)</f>
        <v>#DIV/0!</v>
      </c>
      <c r="X319" s="45">
        <f>VLOOKUP($A319,'LNST năm'!$A$2:$I$2000,8,FALSE)</f>
        <v>-1</v>
      </c>
      <c r="Y319" s="45">
        <f>VLOOKUP($A319,'LNST năm'!$A$2:$I$2000,9,FALSE)</f>
        <v>-1</v>
      </c>
      <c r="Z319" s="46" t="e">
        <f>VLOOKUP($A319,LNG!$A$2:$H$1999,9,FALSE)</f>
        <v>#REF!</v>
      </c>
      <c r="AA319" s="162" t="e">
        <f>VLOOKUP($A319,'GIÁ CP'!$A$2:$D$2000,4,FALSE)/Z319</f>
        <v>#REF!</v>
      </c>
    </row>
    <row r="320" spans="1:27" hidden="1">
      <c r="A320" s="18" t="s">
        <v>1281</v>
      </c>
      <c r="B320" s="18" t="s">
        <v>2963</v>
      </c>
      <c r="C320" s="154" t="str">
        <f>VLOOKUP(A320,'GIÁ CP'!$K$2:$M$2000,3,FALSE)</f>
        <v xml:space="preserve">Chất thải &amp; Môi trường </v>
      </c>
      <c r="D320" s="43">
        <f>VLOOKUP($A320,'Doanh thu'!$A$3:$Q$2000,9,FALSE)/1000000000</f>
        <v>0</v>
      </c>
      <c r="E320" s="43">
        <f>VLOOKUP($A320,'Doanh thu'!$A$3:$Q$2000,10,FALSE)/1000000000</f>
        <v>0</v>
      </c>
      <c r="F320" s="43">
        <f>VLOOKUP($A320,'Doanh thu'!$A$3:$Q$2000,11,FALSE)/1000000000</f>
        <v>0</v>
      </c>
      <c r="G320" s="43">
        <f>VLOOKUP($A320,'Doanh thu'!$A$3:$Q$2000,12,FALSE)/1000000000</f>
        <v>0</v>
      </c>
      <c r="H320" s="43">
        <f>VLOOKUP($A320,LNST!$A$3:$Q$1635,9,FALSE)/1000000000</f>
        <v>0</v>
      </c>
      <c r="I320" s="43">
        <f>VLOOKUP($A320,LNST!$A$3:$Q$1635,10,FALSE)/1000000000</f>
        <v>0</v>
      </c>
      <c r="J320" s="43">
        <f>VLOOKUP($A320,LNST!$A$3:$Q$1635,11,FALSE)/1000000000</f>
        <v>0</v>
      </c>
      <c r="K320" s="43">
        <f>VLOOKUP($A320,LNST!$A$3:$Q$1635,12,FALSE)/1000000000</f>
        <v>0</v>
      </c>
      <c r="L320" s="45" t="e">
        <f>VLOOKUP($A320,'Doanh thu'!$A$3:$Q$2000,14,FALSE)</f>
        <v>#DIV/0!</v>
      </c>
      <c r="M320" s="45" t="e">
        <f>VLOOKUP($A320,'Doanh thu'!$A$3:$Q$2000,15,FALSE)</f>
        <v>#DIV/0!</v>
      </c>
      <c r="N320" s="45" t="e">
        <f>VLOOKUP($A320,'Doanh thu'!$A$3:$Q$2000,16,FALSE)</f>
        <v>#DIV/0!</v>
      </c>
      <c r="O320" s="45" t="e">
        <f>VLOOKUP($A320,'Doanh thu'!$A$3:$Q$2000,17,FALSE)</f>
        <v>#DIV/0!</v>
      </c>
      <c r="P320" s="45" t="e">
        <f>VLOOKUP($A320,LNST!$A$3:$R$1635,14,FALSE)</f>
        <v>#DIV/0!</v>
      </c>
      <c r="Q320" s="45" t="e">
        <f>VLOOKUP($A320,LNST!$A$3:$R$1635,15,FALSE)</f>
        <v>#DIV/0!</v>
      </c>
      <c r="R320" s="45" t="e">
        <f>VLOOKUP($A320,LNST!$A$3:$R$1635,16,FALSE)</f>
        <v>#DIV/0!</v>
      </c>
      <c r="S320" s="45" t="e">
        <f>VLOOKUP($A320,LNST!$A$3:$R$1635,17,FALSE)</f>
        <v>#DIV/0!</v>
      </c>
      <c r="T320" s="45" t="e">
        <f>VLOOKUP($A320,LNG!$A$2:$H$1999,4,FALSE)/(D320*10^9)</f>
        <v>#DIV/0!</v>
      </c>
      <c r="U320" s="45" t="e">
        <f>VLOOKUP($A320,LNG!$A$2:$H$1999,5,FALSE)/(E320*10^9)</f>
        <v>#DIV/0!</v>
      </c>
      <c r="V320" s="45" t="e">
        <f>VLOOKUP($A320,LNG!$A$2:$H$1999,6,FALSE)/(F320*10^9)</f>
        <v>#DIV/0!</v>
      </c>
      <c r="W320" s="45" t="e">
        <f>VLOOKUP($A320,LNG!$A$2:$H$1999,7,FALSE)/(G320*10^9)</f>
        <v>#DIV/0!</v>
      </c>
      <c r="X320" s="45">
        <f>VLOOKUP($A320,'LNST năm'!$A$2:$I$2000,8,FALSE)</f>
        <v>-1</v>
      </c>
      <c r="Y320" s="45">
        <f>VLOOKUP($A320,'LNST năm'!$A$2:$I$2000,9,FALSE)</f>
        <v>-1</v>
      </c>
      <c r="Z320" s="46" t="e">
        <f>VLOOKUP($A320,LNG!$A$2:$H$1999,9,FALSE)</f>
        <v>#REF!</v>
      </c>
      <c r="AA320" s="162" t="e">
        <f>VLOOKUP($A320,'GIÁ CP'!$A$2:$D$2000,4,FALSE)/Z320</f>
        <v>#REF!</v>
      </c>
    </row>
    <row r="321" spans="1:27" hidden="1">
      <c r="A321" s="18" t="s">
        <v>503</v>
      </c>
      <c r="B321" s="18" t="s">
        <v>2966</v>
      </c>
      <c r="C321" s="154" t="str">
        <f>VLOOKUP(A321,'GIÁ CP'!$K$2:$M$2000,3,FALSE)</f>
        <v xml:space="preserve">Xây dựng </v>
      </c>
      <c r="D321" s="43">
        <f>VLOOKUP($A321,'Doanh thu'!$A$3:$Q$2000,9,FALSE)/1000000000</f>
        <v>0</v>
      </c>
      <c r="E321" s="43">
        <f>VLOOKUP($A321,'Doanh thu'!$A$3:$Q$2000,10,FALSE)/1000000000</f>
        <v>0</v>
      </c>
      <c r="F321" s="43">
        <f>VLOOKUP($A321,'Doanh thu'!$A$3:$Q$2000,11,FALSE)/1000000000</f>
        <v>0</v>
      </c>
      <c r="G321" s="43">
        <f>VLOOKUP($A321,'Doanh thu'!$A$3:$Q$2000,12,FALSE)/1000000000</f>
        <v>0</v>
      </c>
      <c r="H321" s="43">
        <f>VLOOKUP($A321,LNST!$A$3:$Q$1635,9,FALSE)/1000000000</f>
        <v>0</v>
      </c>
      <c r="I321" s="43">
        <f>VLOOKUP($A321,LNST!$A$3:$Q$1635,10,FALSE)/1000000000</f>
        <v>0</v>
      </c>
      <c r="J321" s="43">
        <f>VLOOKUP($A321,LNST!$A$3:$Q$1635,11,FALSE)/1000000000</f>
        <v>0</v>
      </c>
      <c r="K321" s="43">
        <f>VLOOKUP($A321,LNST!$A$3:$Q$1635,12,FALSE)/1000000000</f>
        <v>0</v>
      </c>
      <c r="L321" s="45" t="e">
        <f>VLOOKUP($A321,'Doanh thu'!$A$3:$Q$2000,14,FALSE)</f>
        <v>#DIV/0!</v>
      </c>
      <c r="M321" s="45" t="e">
        <f>VLOOKUP($A321,'Doanh thu'!$A$3:$Q$2000,15,FALSE)</f>
        <v>#DIV/0!</v>
      </c>
      <c r="N321" s="45" t="e">
        <f>VLOOKUP($A321,'Doanh thu'!$A$3:$Q$2000,16,FALSE)</f>
        <v>#DIV/0!</v>
      </c>
      <c r="O321" s="45" t="e">
        <f>VLOOKUP($A321,'Doanh thu'!$A$3:$Q$2000,17,FALSE)</f>
        <v>#DIV/0!</v>
      </c>
      <c r="P321" s="45" t="e">
        <f>VLOOKUP($A321,LNST!$A$3:$R$1635,14,FALSE)</f>
        <v>#DIV/0!</v>
      </c>
      <c r="Q321" s="45" t="e">
        <f>VLOOKUP($A321,LNST!$A$3:$R$1635,15,FALSE)</f>
        <v>#DIV/0!</v>
      </c>
      <c r="R321" s="45" t="e">
        <f>VLOOKUP($A321,LNST!$A$3:$R$1635,16,FALSE)</f>
        <v>#DIV/0!</v>
      </c>
      <c r="S321" s="45" t="e">
        <f>VLOOKUP($A321,LNST!$A$3:$R$1635,17,FALSE)</f>
        <v>#DIV/0!</v>
      </c>
      <c r="T321" s="45" t="e">
        <f>VLOOKUP($A321,LNG!$A$2:$H$1999,4,FALSE)/(D321*10^9)</f>
        <v>#DIV/0!</v>
      </c>
      <c r="U321" s="45" t="e">
        <f>VLOOKUP($A321,LNG!$A$2:$H$1999,5,FALSE)/(E321*10^9)</f>
        <v>#DIV/0!</v>
      </c>
      <c r="V321" s="45" t="e">
        <f>VLOOKUP($A321,LNG!$A$2:$H$1999,6,FALSE)/(F321*10^9)</f>
        <v>#DIV/0!</v>
      </c>
      <c r="W321" s="45" t="e">
        <f>VLOOKUP($A321,LNG!$A$2:$H$1999,7,FALSE)/(G321*10^9)</f>
        <v>#DIV/0!</v>
      </c>
      <c r="X321" s="45">
        <f>VLOOKUP($A321,'LNST năm'!$A$2:$I$2000,8,FALSE)</f>
        <v>1</v>
      </c>
      <c r="Y321" s="45">
        <f>VLOOKUP($A321,'LNST năm'!$A$2:$I$2000,9,FALSE)</f>
        <v>0.25992104989487319</v>
      </c>
      <c r="Z321" s="46" t="e">
        <f>VLOOKUP($A321,LNG!$A$2:$H$1999,9,FALSE)</f>
        <v>#REF!</v>
      </c>
      <c r="AA321" s="162" t="e">
        <f>VLOOKUP($A321,'GIÁ CP'!$A$2:$D$2000,4,FALSE)/Z321</f>
        <v>#REF!</v>
      </c>
    </row>
    <row r="322" spans="1:27" hidden="1">
      <c r="A322" s="18" t="s">
        <v>1625</v>
      </c>
      <c r="B322" s="18" t="s">
        <v>2965</v>
      </c>
      <c r="C322" s="154" t="e">
        <f>VLOOKUP(A322,'GIÁ CP'!$K$2:$M$2000,3,FALSE)</f>
        <v>#N/A</v>
      </c>
      <c r="D322" s="43" t="e">
        <f>VLOOKUP($A322,'Doanh thu'!$A$3:$Q$2000,9,FALSE)/1000000000</f>
        <v>#N/A</v>
      </c>
      <c r="E322" s="43" t="e">
        <f>VLOOKUP($A322,'Doanh thu'!$A$3:$Q$2000,10,FALSE)/1000000000</f>
        <v>#N/A</v>
      </c>
      <c r="F322" s="43" t="e">
        <f>VLOOKUP($A322,'Doanh thu'!$A$3:$Q$2000,11,FALSE)/1000000000</f>
        <v>#N/A</v>
      </c>
      <c r="G322" s="43" t="e">
        <f>VLOOKUP($A322,'Doanh thu'!$A$3:$Q$2000,12,FALSE)/1000000000</f>
        <v>#N/A</v>
      </c>
      <c r="H322" s="43" t="e">
        <f>VLOOKUP($A322,LNST!$A$3:$Q$1635,9,FALSE)/1000000000</f>
        <v>#N/A</v>
      </c>
      <c r="I322" s="43" t="e">
        <f>VLOOKUP($A322,LNST!$A$3:$Q$1635,10,FALSE)/1000000000</f>
        <v>#N/A</v>
      </c>
      <c r="J322" s="43" t="e">
        <f>VLOOKUP($A322,LNST!$A$3:$Q$1635,11,FALSE)/1000000000</f>
        <v>#N/A</v>
      </c>
      <c r="K322" s="43" t="e">
        <f>VLOOKUP($A322,LNST!$A$3:$Q$1635,12,FALSE)/1000000000</f>
        <v>#N/A</v>
      </c>
      <c r="L322" s="45" t="e">
        <f>VLOOKUP($A322,'Doanh thu'!$A$3:$Q$2000,14,FALSE)</f>
        <v>#N/A</v>
      </c>
      <c r="M322" s="45" t="e">
        <f>VLOOKUP($A322,'Doanh thu'!$A$3:$Q$2000,15,FALSE)</f>
        <v>#N/A</v>
      </c>
      <c r="N322" s="45" t="e">
        <f>VLOOKUP($A322,'Doanh thu'!$A$3:$Q$2000,16,FALSE)</f>
        <v>#N/A</v>
      </c>
      <c r="O322" s="45" t="e">
        <f>VLOOKUP($A322,'Doanh thu'!$A$3:$Q$2000,17,FALSE)</f>
        <v>#N/A</v>
      </c>
      <c r="P322" s="45" t="e">
        <f>VLOOKUP($A322,LNST!$A$3:$R$1635,14,FALSE)</f>
        <v>#N/A</v>
      </c>
      <c r="Q322" s="45" t="e">
        <f>VLOOKUP($A322,LNST!$A$3:$R$1635,15,FALSE)</f>
        <v>#N/A</v>
      </c>
      <c r="R322" s="45" t="e">
        <f>VLOOKUP($A322,LNST!$A$3:$R$1635,16,FALSE)</f>
        <v>#N/A</v>
      </c>
      <c r="S322" s="45" t="e">
        <f>VLOOKUP($A322,LNST!$A$3:$R$1635,17,FALSE)</f>
        <v>#N/A</v>
      </c>
      <c r="T322" s="45" t="e">
        <f>VLOOKUP($A322,LNG!$A$2:$H$1999,4,FALSE)/(D322*10^9)</f>
        <v>#N/A</v>
      </c>
      <c r="U322" s="45" t="e">
        <f>VLOOKUP($A322,LNG!$A$2:$H$1999,5,FALSE)/(E322*10^9)</f>
        <v>#N/A</v>
      </c>
      <c r="V322" s="45" t="e">
        <f>VLOOKUP($A322,LNG!$A$2:$H$1999,6,FALSE)/(F322*10^9)</f>
        <v>#N/A</v>
      </c>
      <c r="W322" s="45" t="e">
        <f>VLOOKUP($A322,LNG!$A$2:$H$1999,7,FALSE)/(G322*10^9)</f>
        <v>#N/A</v>
      </c>
      <c r="X322" s="45" t="e">
        <f>VLOOKUP($A322,'LNST năm'!$A$2:$I$2000,8,FALSE)</f>
        <v>#N/A</v>
      </c>
      <c r="Y322" s="45" t="e">
        <f>VLOOKUP($A322,'LNST năm'!$A$2:$I$2000,9,FALSE)</f>
        <v>#N/A</v>
      </c>
      <c r="Z322" s="46" t="e">
        <f>VLOOKUP($A322,LNG!$A$2:$H$1999,9,FALSE)</f>
        <v>#N/A</v>
      </c>
      <c r="AA322" s="162" t="e">
        <f>VLOOKUP($A322,'GIÁ CP'!$A$2:$D$2000,4,FALSE)/Z322</f>
        <v>#N/A</v>
      </c>
    </row>
    <row r="323" spans="1:27" hidden="1">
      <c r="A323" s="18" t="s">
        <v>1283</v>
      </c>
      <c r="B323" s="18" t="s">
        <v>2967</v>
      </c>
      <c r="C323" s="154" t="str">
        <f>VLOOKUP(A323,'GIÁ CP'!$K$2:$M$2000,3,FALSE)</f>
        <v xml:space="preserve">Dụng cụ y tế </v>
      </c>
      <c r="D323" s="43">
        <f>VLOOKUP($A323,'Doanh thu'!$A$3:$Q$2000,9,FALSE)/1000000000</f>
        <v>0</v>
      </c>
      <c r="E323" s="43">
        <f>VLOOKUP($A323,'Doanh thu'!$A$3:$Q$2000,10,FALSE)/1000000000</f>
        <v>0</v>
      </c>
      <c r="F323" s="43">
        <f>VLOOKUP($A323,'Doanh thu'!$A$3:$Q$2000,11,FALSE)/1000000000</f>
        <v>0</v>
      </c>
      <c r="G323" s="43">
        <f>VLOOKUP($A323,'Doanh thu'!$A$3:$Q$2000,12,FALSE)/1000000000</f>
        <v>0</v>
      </c>
      <c r="H323" s="43">
        <f>VLOOKUP($A323,LNST!$A$3:$Q$1635,9,FALSE)/1000000000</f>
        <v>0</v>
      </c>
      <c r="I323" s="43">
        <f>VLOOKUP($A323,LNST!$A$3:$Q$1635,10,FALSE)/1000000000</f>
        <v>0</v>
      </c>
      <c r="J323" s="43">
        <f>VLOOKUP($A323,LNST!$A$3:$Q$1635,11,FALSE)/1000000000</f>
        <v>0</v>
      </c>
      <c r="K323" s="43">
        <f>VLOOKUP($A323,LNST!$A$3:$Q$1635,12,FALSE)/1000000000</f>
        <v>0</v>
      </c>
      <c r="L323" s="45" t="e">
        <f>VLOOKUP($A323,'Doanh thu'!$A$3:$Q$2000,14,FALSE)</f>
        <v>#DIV/0!</v>
      </c>
      <c r="M323" s="45" t="e">
        <f>VLOOKUP($A323,'Doanh thu'!$A$3:$Q$2000,15,FALSE)</f>
        <v>#DIV/0!</v>
      </c>
      <c r="N323" s="45" t="e">
        <f>VLOOKUP($A323,'Doanh thu'!$A$3:$Q$2000,16,FALSE)</f>
        <v>#DIV/0!</v>
      </c>
      <c r="O323" s="45" t="e">
        <f>VLOOKUP($A323,'Doanh thu'!$A$3:$Q$2000,17,FALSE)</f>
        <v>#DIV/0!</v>
      </c>
      <c r="P323" s="45" t="e">
        <f>VLOOKUP($A323,LNST!$A$3:$R$1635,14,FALSE)</f>
        <v>#DIV/0!</v>
      </c>
      <c r="Q323" s="45" t="e">
        <f>VLOOKUP($A323,LNST!$A$3:$R$1635,15,FALSE)</f>
        <v>#DIV/0!</v>
      </c>
      <c r="R323" s="45" t="e">
        <f>VLOOKUP($A323,LNST!$A$3:$R$1635,16,FALSE)</f>
        <v>#DIV/0!</v>
      </c>
      <c r="S323" s="45" t="e">
        <f>VLOOKUP($A323,LNST!$A$3:$R$1635,17,FALSE)</f>
        <v>#DIV/0!</v>
      </c>
      <c r="T323" s="45" t="e">
        <f>VLOOKUP($A323,LNG!$A$2:$H$1999,4,FALSE)/(D323*10^9)</f>
        <v>#DIV/0!</v>
      </c>
      <c r="U323" s="45" t="e">
        <f>VLOOKUP($A323,LNG!$A$2:$H$1999,5,FALSE)/(E323*10^9)</f>
        <v>#DIV/0!</v>
      </c>
      <c r="V323" s="45" t="e">
        <f>VLOOKUP($A323,LNG!$A$2:$H$1999,6,FALSE)/(F323*10^9)</f>
        <v>#DIV/0!</v>
      </c>
      <c r="W323" s="45" t="e">
        <f>VLOOKUP($A323,LNG!$A$2:$H$1999,7,FALSE)/(G323*10^9)</f>
        <v>#DIV/0!</v>
      </c>
      <c r="X323" s="45">
        <f>VLOOKUP($A323,'LNST năm'!$A$2:$I$2000,8,FALSE)</f>
        <v>-1</v>
      </c>
      <c r="Y323" s="45">
        <f>VLOOKUP($A323,'LNST năm'!$A$2:$I$2000,9,FALSE)</f>
        <v>-1</v>
      </c>
      <c r="Z323" s="46" t="e">
        <f>VLOOKUP($A323,LNG!$A$2:$H$1999,9,FALSE)</f>
        <v>#REF!</v>
      </c>
      <c r="AA323" s="162" t="e">
        <f>VLOOKUP($A323,'GIÁ CP'!$A$2:$D$2000,4,FALSE)/Z323</f>
        <v>#REF!</v>
      </c>
    </row>
    <row r="324" spans="1:27" hidden="1">
      <c r="A324" s="18" t="s">
        <v>1296</v>
      </c>
      <c r="B324" s="18" t="s">
        <v>2992</v>
      </c>
      <c r="C324" s="154" t="str">
        <f>VLOOKUP(A324,'GIÁ CP'!$K$2:$M$2000,3,FALSE)</f>
        <v xml:space="preserve">Thiết bị y tế </v>
      </c>
      <c r="D324" s="43">
        <f>VLOOKUP($A324,'Doanh thu'!$A$3:$Q$2000,9,FALSE)/1000000000</f>
        <v>0</v>
      </c>
      <c r="E324" s="43">
        <f>VLOOKUP($A324,'Doanh thu'!$A$3:$Q$2000,10,FALSE)/1000000000</f>
        <v>0</v>
      </c>
      <c r="F324" s="43">
        <f>VLOOKUP($A324,'Doanh thu'!$A$3:$Q$2000,11,FALSE)/1000000000</f>
        <v>0</v>
      </c>
      <c r="G324" s="43">
        <f>VLOOKUP($A324,'Doanh thu'!$A$3:$Q$2000,12,FALSE)/1000000000</f>
        <v>0</v>
      </c>
      <c r="H324" s="43">
        <f>VLOOKUP($A324,LNST!$A$3:$Q$1635,9,FALSE)/1000000000</f>
        <v>0</v>
      </c>
      <c r="I324" s="43">
        <f>VLOOKUP($A324,LNST!$A$3:$Q$1635,10,FALSE)/1000000000</f>
        <v>0</v>
      </c>
      <c r="J324" s="43">
        <f>VLOOKUP($A324,LNST!$A$3:$Q$1635,11,FALSE)/1000000000</f>
        <v>0</v>
      </c>
      <c r="K324" s="43">
        <f>VLOOKUP($A324,LNST!$A$3:$Q$1635,12,FALSE)/1000000000</f>
        <v>0</v>
      </c>
      <c r="L324" s="45" t="e">
        <f>VLOOKUP($A324,'Doanh thu'!$A$3:$Q$2000,14,FALSE)</f>
        <v>#DIV/0!</v>
      </c>
      <c r="M324" s="45" t="e">
        <f>VLOOKUP($A324,'Doanh thu'!$A$3:$Q$2000,15,FALSE)</f>
        <v>#DIV/0!</v>
      </c>
      <c r="N324" s="45" t="e">
        <f>VLOOKUP($A324,'Doanh thu'!$A$3:$Q$2000,16,FALSE)</f>
        <v>#DIV/0!</v>
      </c>
      <c r="O324" s="45" t="e">
        <f>VLOOKUP($A324,'Doanh thu'!$A$3:$Q$2000,17,FALSE)</f>
        <v>#DIV/0!</v>
      </c>
      <c r="P324" s="45" t="e">
        <f>VLOOKUP($A324,LNST!$A$3:$R$1635,14,FALSE)</f>
        <v>#DIV/0!</v>
      </c>
      <c r="Q324" s="45" t="e">
        <f>VLOOKUP($A324,LNST!$A$3:$R$1635,15,FALSE)</f>
        <v>#DIV/0!</v>
      </c>
      <c r="R324" s="45" t="e">
        <f>VLOOKUP($A324,LNST!$A$3:$R$1635,16,FALSE)</f>
        <v>#DIV/0!</v>
      </c>
      <c r="S324" s="45" t="e">
        <f>VLOOKUP($A324,LNST!$A$3:$R$1635,17,FALSE)</f>
        <v>#DIV/0!</v>
      </c>
      <c r="T324" s="45" t="e">
        <f>VLOOKUP($A324,LNG!$A$2:$H$1999,4,FALSE)/(D324*10^9)</f>
        <v>#DIV/0!</v>
      </c>
      <c r="U324" s="45" t="e">
        <f>VLOOKUP($A324,LNG!$A$2:$H$1999,5,FALSE)/(E324*10^9)</f>
        <v>#DIV/0!</v>
      </c>
      <c r="V324" s="45" t="e">
        <f>VLOOKUP($A324,LNG!$A$2:$H$1999,6,FALSE)/(F324*10^9)</f>
        <v>#DIV/0!</v>
      </c>
      <c r="W324" s="45" t="e">
        <f>VLOOKUP($A324,LNG!$A$2:$H$1999,7,FALSE)/(G324*10^9)</f>
        <v>#DIV/0!</v>
      </c>
      <c r="X324" s="45">
        <f>VLOOKUP($A324,'LNST năm'!$A$2:$I$2000,8,FALSE)</f>
        <v>1</v>
      </c>
      <c r="Y324" s="45">
        <f>VLOOKUP($A324,'LNST năm'!$A$2:$I$2000,9,FALSE)</f>
        <v>-1</v>
      </c>
      <c r="Z324" s="46" t="e">
        <f>VLOOKUP($A324,LNG!$A$2:$H$1999,9,FALSE)</f>
        <v>#REF!</v>
      </c>
      <c r="AA324" s="162" t="e">
        <f>VLOOKUP($A324,'GIÁ CP'!$A$2:$D$2000,4,FALSE)/Z324</f>
        <v>#REF!</v>
      </c>
    </row>
    <row r="325" spans="1:27" hidden="1">
      <c r="A325" s="18" t="s">
        <v>1284</v>
      </c>
      <c r="B325" s="18" t="s">
        <v>2969</v>
      </c>
      <c r="C325" s="154" t="str">
        <f>VLOOKUP(A325,'GIÁ CP'!$K$2:$M$2000,3,FALSE)</f>
        <v xml:space="preserve">Xây dựng </v>
      </c>
      <c r="D325" s="43">
        <f>VLOOKUP($A325,'Doanh thu'!$A$3:$Q$2000,9,FALSE)/1000000000</f>
        <v>0.51602859499999998</v>
      </c>
      <c r="E325" s="43">
        <f>VLOOKUP($A325,'Doanh thu'!$A$3:$Q$2000,10,FALSE)/1000000000</f>
        <v>0.44428269100000001</v>
      </c>
      <c r="F325" s="43">
        <f>VLOOKUP($A325,'Doanh thu'!$A$3:$Q$2000,11,FALSE)/1000000000</f>
        <v>0.60062824400000003</v>
      </c>
      <c r="G325" s="43">
        <f>VLOOKUP($A325,'Doanh thu'!$A$3:$Q$2000,12,FALSE)/1000000000</f>
        <v>1.1501913109999999</v>
      </c>
      <c r="H325" s="43">
        <f>VLOOKUP($A325,LNST!$A$3:$Q$1635,9,FALSE)/1000000000</f>
        <v>0.29696145400000001</v>
      </c>
      <c r="I325" s="43">
        <f>VLOOKUP($A325,LNST!$A$3:$Q$1635,10,FALSE)/1000000000</f>
        <v>-0.27672650199999999</v>
      </c>
      <c r="J325" s="43">
        <f>VLOOKUP($A325,LNST!$A$3:$Q$1635,11,FALSE)/1000000000</f>
        <v>0.74063619700000005</v>
      </c>
      <c r="K325" s="43">
        <f>VLOOKUP($A325,LNST!$A$3:$Q$1635,12,FALSE)/1000000000</f>
        <v>-2.4634356999999999E-2</v>
      </c>
      <c r="L325" s="45">
        <f>VLOOKUP($A325,'Doanh thu'!$A$3:$Q$2000,14,FALSE)</f>
        <v>-0.40716793282050034</v>
      </c>
      <c r="M325" s="45">
        <f>VLOOKUP($A325,'Doanh thu'!$A$3:$Q$2000,15,FALSE)</f>
        <v>-6.9240497471893342E-2</v>
      </c>
      <c r="N325" s="45">
        <f>VLOOKUP($A325,'Doanh thu'!$A$3:$Q$2000,16,FALSE)</f>
        <v>-0.62053194621988117</v>
      </c>
      <c r="O325" s="45">
        <f>VLOOKUP($A325,'Doanh thu'!$A$3:$Q$2000,17,FALSE)</f>
        <v>1.4483038732732334</v>
      </c>
      <c r="P325" s="45">
        <f>VLOOKUP($A325,LNST!$A$3:$R$1635,14,FALSE)</f>
        <v>7.8334126361444243</v>
      </c>
      <c r="Q325" s="45">
        <f>VLOOKUP($A325,LNST!$A$3:$R$1635,15,FALSE)</f>
        <v>-0.92851532688340299</v>
      </c>
      <c r="R325" s="45">
        <f>VLOOKUP($A325,LNST!$A$3:$R$1635,16,FALSE)</f>
        <v>4.8027623834157431</v>
      </c>
      <c r="S325" s="45">
        <f>VLOOKUP($A325,LNST!$A$3:$R$1635,17,FALSE)</f>
        <v>0.95302417794160632</v>
      </c>
      <c r="T325" s="45">
        <f>VLOOKUP($A325,LNG!$A$2:$H$1999,4,FALSE)/(D325*10^9)</f>
        <v>0.45589249758533246</v>
      </c>
      <c r="U325" s="45">
        <f>VLOOKUP($A325,LNG!$A$2:$H$1999,5,FALSE)/(E325*10^9)</f>
        <v>0.55703887190149393</v>
      </c>
      <c r="V325" s="45">
        <f>VLOOKUP($A325,LNG!$A$2:$H$1999,6,FALSE)/(F325*10^9)</f>
        <v>0.24562692559625951</v>
      </c>
      <c r="W325" s="45">
        <f>VLOOKUP($A325,LNG!$A$2:$H$1999,7,FALSE)/(G325*10^9)</f>
        <v>0.1555201306854595</v>
      </c>
      <c r="X325" s="45">
        <f>VLOOKUP($A325,'LNST năm'!$A$2:$I$2000,8,FALSE)</f>
        <v>1.312647194709019</v>
      </c>
      <c r="Y325" s="45">
        <f>VLOOKUP($A325,'LNST năm'!$A$2:$I$2000,9,FALSE)</f>
        <v>0.73505434507959366</v>
      </c>
      <c r="Z325" s="46" t="e">
        <f>VLOOKUP($A325,LNG!$A$2:$H$1999,9,FALSE)</f>
        <v>#REF!</v>
      </c>
      <c r="AA325" s="162" t="e">
        <f>VLOOKUP($A325,'GIÁ CP'!$A$2:$D$2000,4,FALSE)/Z325</f>
        <v>#REF!</v>
      </c>
    </row>
    <row r="326" spans="1:27" hidden="1">
      <c r="A326" s="18" t="s">
        <v>798</v>
      </c>
      <c r="B326" s="18" t="s">
        <v>2970</v>
      </c>
      <c r="C326" s="154" t="str">
        <f>VLOOKUP(A326,'GIÁ CP'!$K$2:$M$2000,3,FALSE)</f>
        <v xml:space="preserve">Viễn thông di động </v>
      </c>
      <c r="D326" s="43">
        <f>VLOOKUP($A326,'Doanh thu'!$A$3:$Q$2000,9,FALSE)/1000000000</f>
        <v>0</v>
      </c>
      <c r="E326" s="43">
        <f>VLOOKUP($A326,'Doanh thu'!$A$3:$Q$2000,10,FALSE)/1000000000</f>
        <v>0</v>
      </c>
      <c r="F326" s="43">
        <f>VLOOKUP($A326,'Doanh thu'!$A$3:$Q$2000,11,FALSE)/1000000000</f>
        <v>0</v>
      </c>
      <c r="G326" s="43">
        <f>VLOOKUP($A326,'Doanh thu'!$A$3:$Q$2000,12,FALSE)/1000000000</f>
        <v>0</v>
      </c>
      <c r="H326" s="43">
        <f>VLOOKUP($A326,LNST!$A$3:$Q$1635,9,FALSE)/1000000000</f>
        <v>0</v>
      </c>
      <c r="I326" s="43">
        <f>VLOOKUP($A326,LNST!$A$3:$Q$1635,10,FALSE)/1000000000</f>
        <v>0</v>
      </c>
      <c r="J326" s="43">
        <f>VLOOKUP($A326,LNST!$A$3:$Q$1635,11,FALSE)/1000000000</f>
        <v>0</v>
      </c>
      <c r="K326" s="43">
        <f>VLOOKUP($A326,LNST!$A$3:$Q$1635,12,FALSE)/1000000000</f>
        <v>0</v>
      </c>
      <c r="L326" s="45" t="e">
        <f>VLOOKUP($A326,'Doanh thu'!$A$3:$Q$2000,14,FALSE)</f>
        <v>#DIV/0!</v>
      </c>
      <c r="M326" s="45" t="e">
        <f>VLOOKUP($A326,'Doanh thu'!$A$3:$Q$2000,15,FALSE)</f>
        <v>#DIV/0!</v>
      </c>
      <c r="N326" s="45" t="e">
        <f>VLOOKUP($A326,'Doanh thu'!$A$3:$Q$2000,16,FALSE)</f>
        <v>#DIV/0!</v>
      </c>
      <c r="O326" s="45" t="e">
        <f>VLOOKUP($A326,'Doanh thu'!$A$3:$Q$2000,17,FALSE)</f>
        <v>#DIV/0!</v>
      </c>
      <c r="P326" s="45" t="e">
        <f>VLOOKUP($A326,LNST!$A$3:$R$1635,14,FALSE)</f>
        <v>#DIV/0!</v>
      </c>
      <c r="Q326" s="45" t="e">
        <f>VLOOKUP($A326,LNST!$A$3:$R$1635,15,FALSE)</f>
        <v>#DIV/0!</v>
      </c>
      <c r="R326" s="45" t="e">
        <f>VLOOKUP($A326,LNST!$A$3:$R$1635,16,FALSE)</f>
        <v>#DIV/0!</v>
      </c>
      <c r="S326" s="45" t="e">
        <f>VLOOKUP($A326,LNST!$A$3:$R$1635,17,FALSE)</f>
        <v>#DIV/0!</v>
      </c>
      <c r="T326" s="45" t="e">
        <f>VLOOKUP($A326,LNG!$A$2:$H$1999,4,FALSE)/(D326*10^9)</f>
        <v>#DIV/0!</v>
      </c>
      <c r="U326" s="45" t="e">
        <f>VLOOKUP($A326,LNG!$A$2:$H$1999,5,FALSE)/(E326*10^9)</f>
        <v>#DIV/0!</v>
      </c>
      <c r="V326" s="45" t="e">
        <f>VLOOKUP($A326,LNG!$A$2:$H$1999,6,FALSE)/(F326*10^9)</f>
        <v>#DIV/0!</v>
      </c>
      <c r="W326" s="45" t="e">
        <f>VLOOKUP($A326,LNG!$A$2:$H$1999,7,FALSE)/(G326*10^9)</f>
        <v>#DIV/0!</v>
      </c>
      <c r="X326" s="45">
        <f>VLOOKUP($A326,'LNST năm'!$A$2:$I$2000,8,FALSE)</f>
        <v>-1</v>
      </c>
      <c r="Y326" s="45">
        <f>VLOOKUP($A326,'LNST năm'!$A$2:$I$2000,9,FALSE)</f>
        <v>-1</v>
      </c>
      <c r="Z326" s="46" t="e">
        <f>VLOOKUP($A326,LNG!$A$2:$H$1999,9,FALSE)</f>
        <v>#REF!</v>
      </c>
      <c r="AA326" s="162" t="e">
        <f>VLOOKUP($A326,'GIÁ CP'!$A$2:$D$2000,4,FALSE)/Z326</f>
        <v>#REF!</v>
      </c>
    </row>
    <row r="327" spans="1:27">
      <c r="A327" s="18" t="s">
        <v>505</v>
      </c>
      <c r="B327" s="18" t="s">
        <v>2219</v>
      </c>
      <c r="C327" s="154" t="str">
        <f>VLOOKUP(A327,'GIÁ CP'!$K$2:$M$2000,3,FALSE)</f>
        <v xml:space="preserve">Thép và sản phẩm thép </v>
      </c>
      <c r="D327" s="43">
        <f>VLOOKUP($A327,'Doanh thu'!$A$3:$Q$2000,9,FALSE)/1000000000</f>
        <v>0</v>
      </c>
      <c r="E327" s="43">
        <f>VLOOKUP($A327,'Doanh thu'!$A$3:$Q$2000,10,FALSE)/1000000000</f>
        <v>0</v>
      </c>
      <c r="F327" s="43">
        <f>VLOOKUP($A327,'Doanh thu'!$A$3:$Q$2000,11,FALSE)/1000000000</f>
        <v>0</v>
      </c>
      <c r="G327" s="43">
        <f>VLOOKUP($A327,'Doanh thu'!$A$3:$Q$2000,12,FALSE)/1000000000</f>
        <v>0</v>
      </c>
      <c r="H327" s="43">
        <f>VLOOKUP($A327,LNST!$A$3:$Q$1635,9,FALSE)/1000000000</f>
        <v>0</v>
      </c>
      <c r="I327" s="43">
        <f>VLOOKUP($A327,LNST!$A$3:$Q$1635,10,FALSE)/1000000000</f>
        <v>0</v>
      </c>
      <c r="J327" s="43">
        <f>VLOOKUP($A327,LNST!$A$3:$Q$1635,11,FALSE)/1000000000</f>
        <v>0</v>
      </c>
      <c r="K327" s="43">
        <f>VLOOKUP($A327,LNST!$A$3:$Q$1635,12,FALSE)/1000000000</f>
        <v>0</v>
      </c>
      <c r="L327" s="45" t="e">
        <f>VLOOKUP($A327,'Doanh thu'!$A$3:$Q$2000,14,FALSE)</f>
        <v>#DIV/0!</v>
      </c>
      <c r="M327" s="45" t="e">
        <f>VLOOKUP($A327,'Doanh thu'!$A$3:$Q$2000,15,FALSE)</f>
        <v>#DIV/0!</v>
      </c>
      <c r="N327" s="45" t="e">
        <f>VLOOKUP($A327,'Doanh thu'!$A$3:$Q$2000,16,FALSE)</f>
        <v>#DIV/0!</v>
      </c>
      <c r="O327" s="45" t="e">
        <f>VLOOKUP($A327,'Doanh thu'!$A$3:$Q$2000,17,FALSE)</f>
        <v>#DIV/0!</v>
      </c>
      <c r="P327" s="45" t="e">
        <f>VLOOKUP($A327,LNST!$A$3:$R$1635,14,FALSE)</f>
        <v>#DIV/0!</v>
      </c>
      <c r="Q327" s="45" t="e">
        <f>VLOOKUP($A327,LNST!$A$3:$R$1635,15,FALSE)</f>
        <v>#DIV/0!</v>
      </c>
      <c r="R327" s="45" t="e">
        <f>VLOOKUP($A327,LNST!$A$3:$R$1635,16,FALSE)</f>
        <v>#DIV/0!</v>
      </c>
      <c r="S327" s="45" t="e">
        <f>VLOOKUP($A327,LNST!$A$3:$R$1635,17,FALSE)</f>
        <v>#DIV/0!</v>
      </c>
      <c r="T327" s="45" t="e">
        <f>VLOOKUP($A327,LNG!$A$2:$H$1999,4,FALSE)/(D327*10^9)</f>
        <v>#DIV/0!</v>
      </c>
      <c r="U327" s="45" t="e">
        <f>VLOOKUP($A327,LNG!$A$2:$H$1999,5,FALSE)/(E327*10^9)</f>
        <v>#DIV/0!</v>
      </c>
      <c r="V327" s="45" t="e">
        <f>VLOOKUP($A327,LNG!$A$2:$H$1999,6,FALSE)/(F327*10^9)</f>
        <v>#DIV/0!</v>
      </c>
      <c r="W327" s="45" t="e">
        <f>VLOOKUP($A327,LNG!$A$2:$H$1999,7,FALSE)/(G327*10^9)</f>
        <v>#DIV/0!</v>
      </c>
      <c r="X327" s="45" t="e">
        <f>VLOOKUP($A327,'LNST năm'!$A$2:$I$2000,8,FALSE)</f>
        <v>#DIV/0!</v>
      </c>
      <c r="Y327" s="45">
        <f>VLOOKUP($A327,'LNST năm'!$A$2:$I$2000,9,FALSE)</f>
        <v>-1</v>
      </c>
      <c r="Z327" s="46" t="e">
        <f>VLOOKUP($A327,LNG!$A$2:$H$1999,9,FALSE)</f>
        <v>#REF!</v>
      </c>
      <c r="AA327" s="162" t="e">
        <f>VLOOKUP($A327,'GIÁ CP'!$A$2:$D$2000,4,FALSE)/Z327</f>
        <v>#REF!</v>
      </c>
    </row>
    <row r="328" spans="1:27" hidden="1">
      <c r="A328" s="18" t="s">
        <v>1288</v>
      </c>
      <c r="B328" s="18" t="s">
        <v>2977</v>
      </c>
      <c r="C328" s="154" t="str">
        <f>VLOOKUP(A328,'GIÁ CP'!$K$2:$M$2000,3,FALSE)</f>
        <v xml:space="preserve">Khai khoáng </v>
      </c>
      <c r="D328" s="43">
        <f>VLOOKUP($A328,'Doanh thu'!$A$3:$Q$2000,9,FALSE)/1000000000</f>
        <v>63.907277579999999</v>
      </c>
      <c r="E328" s="43">
        <f>VLOOKUP($A328,'Doanh thu'!$A$3:$Q$2000,10,FALSE)/1000000000</f>
        <v>62.535322073000003</v>
      </c>
      <c r="F328" s="43">
        <f>VLOOKUP($A328,'Doanh thu'!$A$3:$Q$2000,11,FALSE)/1000000000</f>
        <v>26.202353216999999</v>
      </c>
      <c r="G328" s="43">
        <f>VLOOKUP($A328,'Doanh thu'!$A$3:$Q$2000,12,FALSE)/1000000000</f>
        <v>26.526440011999998</v>
      </c>
      <c r="H328" s="43">
        <f>VLOOKUP($A328,LNST!$A$3:$Q$1635,9,FALSE)/1000000000</f>
        <v>6.6226095840000001</v>
      </c>
      <c r="I328" s="43">
        <f>VLOOKUP($A328,LNST!$A$3:$Q$1635,10,FALSE)/1000000000</f>
        <v>0.29580948499999998</v>
      </c>
      <c r="J328" s="43">
        <f>VLOOKUP($A328,LNST!$A$3:$Q$1635,11,FALSE)/1000000000</f>
        <v>-7.002410265</v>
      </c>
      <c r="K328" s="43">
        <f>VLOOKUP($A328,LNST!$A$3:$Q$1635,12,FALSE)/1000000000</f>
        <v>-9.3340966040000009</v>
      </c>
      <c r="L328" s="45">
        <f>VLOOKUP($A328,'Doanh thu'!$A$3:$Q$2000,14,FALSE)</f>
        <v>-5.6905704045790664E-2</v>
      </c>
      <c r="M328" s="45">
        <f>VLOOKUP($A328,'Doanh thu'!$A$3:$Q$2000,15,FALSE)</f>
        <v>0.35109812984979843</v>
      </c>
      <c r="N328" s="45">
        <f>VLOOKUP($A328,'Doanh thu'!$A$3:$Q$2000,16,FALSE)</f>
        <v>-0.58065556442665844</v>
      </c>
      <c r="O328" s="45">
        <f>VLOOKUP($A328,'Doanh thu'!$A$3:$Q$2000,17,FALSE)</f>
        <v>-0.2786327095686747</v>
      </c>
      <c r="P328" s="45">
        <f>VLOOKUP($A328,LNST!$A$3:$R$1635,14,FALSE)</f>
        <v>0.13567622939810917</v>
      </c>
      <c r="Q328" s="45">
        <f>VLOOKUP($A328,LNST!$A$3:$R$1635,15,FALSE)</f>
        <v>-0.74462570525775407</v>
      </c>
      <c r="R328" s="45">
        <f>VLOOKUP($A328,LNST!$A$3:$R$1635,16,FALSE)</f>
        <v>-5.2364296349504658</v>
      </c>
      <c r="S328" s="45">
        <f>VLOOKUP($A328,LNST!$A$3:$R$1635,17,FALSE)</f>
        <v>-7.0203911880192065</v>
      </c>
      <c r="T328" s="45">
        <f>VLOOKUP($A328,LNG!$A$2:$H$1999,4,FALSE)/(D328*10^9)</f>
        <v>0.12973167905050353</v>
      </c>
      <c r="U328" s="45">
        <f>VLOOKUP($A328,LNG!$A$2:$H$1999,5,FALSE)/(E328*10^9)</f>
        <v>0.22922338510173007</v>
      </c>
      <c r="V328" s="45">
        <f>VLOOKUP($A328,LNG!$A$2:$H$1999,6,FALSE)/(F328*10^9)</f>
        <v>0.27524714781421994</v>
      </c>
      <c r="W328" s="45">
        <f>VLOOKUP($A328,LNG!$A$2:$H$1999,7,FALSE)/(G328*10^9)</f>
        <v>-0.18182610187488735</v>
      </c>
      <c r="X328" s="45">
        <f>VLOOKUP($A328,'LNST năm'!$A$2:$I$2000,8,FALSE)</f>
        <v>-1</v>
      </c>
      <c r="Y328" s="45">
        <f>VLOOKUP($A328,'LNST năm'!$A$2:$I$2000,9,FALSE)</f>
        <v>-1</v>
      </c>
      <c r="Z328" s="46" t="e">
        <f>VLOOKUP($A328,LNG!$A$2:$H$1999,9,FALSE)</f>
        <v>#REF!</v>
      </c>
      <c r="AA328" s="162" t="e">
        <f>VLOOKUP($A328,'GIÁ CP'!$A$2:$D$2000,4,FALSE)/Z328</f>
        <v>#REF!</v>
      </c>
    </row>
    <row r="329" spans="1:27" hidden="1">
      <c r="A329" s="18" t="s">
        <v>1278</v>
      </c>
      <c r="B329" s="18" t="s">
        <v>2959</v>
      </c>
      <c r="C329" s="154" t="str">
        <f>VLOOKUP(A329,'GIÁ CP'!$K$2:$M$2000,3,FALSE)</f>
        <v xml:space="preserve">Khai khoáng </v>
      </c>
      <c r="D329" s="43" t="e">
        <f>VLOOKUP($A329,'Doanh thu'!$A$3:$Q$2000,9,FALSE)/1000000000</f>
        <v>#N/A</v>
      </c>
      <c r="E329" s="43" t="e">
        <f>VLOOKUP($A329,'Doanh thu'!$A$3:$Q$2000,10,FALSE)/1000000000</f>
        <v>#N/A</v>
      </c>
      <c r="F329" s="43" t="e">
        <f>VLOOKUP($A329,'Doanh thu'!$A$3:$Q$2000,11,FALSE)/1000000000</f>
        <v>#N/A</v>
      </c>
      <c r="G329" s="43" t="e">
        <f>VLOOKUP($A329,'Doanh thu'!$A$3:$Q$2000,12,FALSE)/1000000000</f>
        <v>#N/A</v>
      </c>
      <c r="H329" s="43" t="e">
        <f>VLOOKUP($A329,LNST!$A$3:$Q$1635,9,FALSE)/1000000000</f>
        <v>#N/A</v>
      </c>
      <c r="I329" s="43" t="e">
        <f>VLOOKUP($A329,LNST!$A$3:$Q$1635,10,FALSE)/1000000000</f>
        <v>#N/A</v>
      </c>
      <c r="J329" s="43" t="e">
        <f>VLOOKUP($A329,LNST!$A$3:$Q$1635,11,FALSE)/1000000000</f>
        <v>#N/A</v>
      </c>
      <c r="K329" s="43" t="e">
        <f>VLOOKUP($A329,LNST!$A$3:$Q$1635,12,FALSE)/1000000000</f>
        <v>#N/A</v>
      </c>
      <c r="L329" s="45" t="e">
        <f>VLOOKUP($A329,'Doanh thu'!$A$3:$Q$2000,14,FALSE)</f>
        <v>#N/A</v>
      </c>
      <c r="M329" s="45" t="e">
        <f>VLOOKUP($A329,'Doanh thu'!$A$3:$Q$2000,15,FALSE)</f>
        <v>#N/A</v>
      </c>
      <c r="N329" s="45" t="e">
        <f>VLOOKUP($A329,'Doanh thu'!$A$3:$Q$2000,16,FALSE)</f>
        <v>#N/A</v>
      </c>
      <c r="O329" s="45" t="e">
        <f>VLOOKUP($A329,'Doanh thu'!$A$3:$Q$2000,17,FALSE)</f>
        <v>#N/A</v>
      </c>
      <c r="P329" s="45" t="e">
        <f>VLOOKUP($A329,LNST!$A$3:$R$1635,14,FALSE)</f>
        <v>#N/A</v>
      </c>
      <c r="Q329" s="45" t="e">
        <f>VLOOKUP($A329,LNST!$A$3:$R$1635,15,FALSE)</f>
        <v>#N/A</v>
      </c>
      <c r="R329" s="45" t="e">
        <f>VLOOKUP($A329,LNST!$A$3:$R$1635,16,FALSE)</f>
        <v>#N/A</v>
      </c>
      <c r="S329" s="45" t="e">
        <f>VLOOKUP($A329,LNST!$A$3:$R$1635,17,FALSE)</f>
        <v>#N/A</v>
      </c>
      <c r="T329" s="45" t="e">
        <f>VLOOKUP($A329,LNG!$A$2:$H$1999,4,FALSE)/(D329*10^9)</f>
        <v>#N/A</v>
      </c>
      <c r="U329" s="45" t="e">
        <f>VLOOKUP($A329,LNG!$A$2:$H$1999,5,FALSE)/(E329*10^9)</f>
        <v>#N/A</v>
      </c>
      <c r="V329" s="45" t="e">
        <f>VLOOKUP($A329,LNG!$A$2:$H$1999,6,FALSE)/(F329*10^9)</f>
        <v>#N/A</v>
      </c>
      <c r="W329" s="45" t="e">
        <f>VLOOKUP($A329,LNG!$A$2:$H$1999,7,FALSE)/(G329*10^9)</f>
        <v>#N/A</v>
      </c>
      <c r="X329" s="45" t="e">
        <f>VLOOKUP($A329,'LNST năm'!$A$2:$I$2000,8,FALSE)</f>
        <v>#N/A</v>
      </c>
      <c r="Y329" s="45" t="e">
        <f>VLOOKUP($A329,'LNST năm'!$A$2:$I$2000,9,FALSE)</f>
        <v>#N/A</v>
      </c>
      <c r="Z329" s="46" t="e">
        <f>VLOOKUP($A329,LNG!$A$2:$H$1999,9,FALSE)</f>
        <v>#N/A</v>
      </c>
      <c r="AA329" s="162" t="e">
        <f>VLOOKUP($A329,'GIÁ CP'!$A$2:$D$2000,4,FALSE)/Z329</f>
        <v>#N/A</v>
      </c>
    </row>
    <row r="330" spans="1:27" hidden="1">
      <c r="A330" s="18" t="s">
        <v>2659</v>
      </c>
      <c r="B330" s="18" t="s">
        <v>2660</v>
      </c>
      <c r="C330" s="154" t="str">
        <f>VLOOKUP(A330,'GIÁ CP'!$K$2:$M$2000,3,FALSE)</f>
        <v xml:space="preserve">Dược phẩm </v>
      </c>
      <c r="D330" s="43">
        <f>VLOOKUP($A330,'Doanh thu'!$A$3:$Q$2000,9,FALSE)/1000000000</f>
        <v>0</v>
      </c>
      <c r="E330" s="43">
        <f>VLOOKUP($A330,'Doanh thu'!$A$3:$Q$2000,10,FALSE)/1000000000</f>
        <v>0</v>
      </c>
      <c r="F330" s="43">
        <f>VLOOKUP($A330,'Doanh thu'!$A$3:$Q$2000,11,FALSE)/1000000000</f>
        <v>0</v>
      </c>
      <c r="G330" s="43">
        <f>VLOOKUP($A330,'Doanh thu'!$A$3:$Q$2000,12,FALSE)/1000000000</f>
        <v>0</v>
      </c>
      <c r="H330" s="43">
        <f>VLOOKUP($A330,LNST!$A$3:$Q$1635,9,FALSE)/1000000000</f>
        <v>0</v>
      </c>
      <c r="I330" s="43">
        <f>VLOOKUP($A330,LNST!$A$3:$Q$1635,10,FALSE)/1000000000</f>
        <v>0</v>
      </c>
      <c r="J330" s="43">
        <f>VLOOKUP($A330,LNST!$A$3:$Q$1635,11,FALSE)/1000000000</f>
        <v>0</v>
      </c>
      <c r="K330" s="43">
        <f>VLOOKUP($A330,LNST!$A$3:$Q$1635,12,FALSE)/1000000000</f>
        <v>0</v>
      </c>
      <c r="L330" s="45" t="e">
        <f>VLOOKUP($A330,'Doanh thu'!$A$3:$Q$2000,14,FALSE)</f>
        <v>#DIV/0!</v>
      </c>
      <c r="M330" s="45" t="e">
        <f>VLOOKUP($A330,'Doanh thu'!$A$3:$Q$2000,15,FALSE)</f>
        <v>#DIV/0!</v>
      </c>
      <c r="N330" s="45" t="e">
        <f>VLOOKUP($A330,'Doanh thu'!$A$3:$Q$2000,16,FALSE)</f>
        <v>#DIV/0!</v>
      </c>
      <c r="O330" s="45" t="e">
        <f>VLOOKUP($A330,'Doanh thu'!$A$3:$Q$2000,17,FALSE)</f>
        <v>#DIV/0!</v>
      </c>
      <c r="P330" s="45" t="e">
        <f>VLOOKUP($A330,LNST!$A$3:$R$1635,14,FALSE)</f>
        <v>#DIV/0!</v>
      </c>
      <c r="Q330" s="45" t="e">
        <f>VLOOKUP($A330,LNST!$A$3:$R$1635,15,FALSE)</f>
        <v>#DIV/0!</v>
      </c>
      <c r="R330" s="45" t="e">
        <f>VLOOKUP($A330,LNST!$A$3:$R$1635,16,FALSE)</f>
        <v>#DIV/0!</v>
      </c>
      <c r="S330" s="45" t="e">
        <f>VLOOKUP($A330,LNST!$A$3:$R$1635,17,FALSE)</f>
        <v>#DIV/0!</v>
      </c>
      <c r="T330" s="45" t="e">
        <f>VLOOKUP($A330,LNG!$A$2:$H$1999,4,FALSE)/(D330*10^9)</f>
        <v>#DIV/0!</v>
      </c>
      <c r="U330" s="45" t="e">
        <f>VLOOKUP($A330,LNG!$A$2:$H$1999,5,FALSE)/(E330*10^9)</f>
        <v>#DIV/0!</v>
      </c>
      <c r="V330" s="45" t="e">
        <f>VLOOKUP($A330,LNG!$A$2:$H$1999,6,FALSE)/(F330*10^9)</f>
        <v>#DIV/0!</v>
      </c>
      <c r="W330" s="45" t="e">
        <f>VLOOKUP($A330,LNG!$A$2:$H$1999,7,FALSE)/(G330*10^9)</f>
        <v>#DIV/0!</v>
      </c>
      <c r="X330" s="45" t="e">
        <f>VLOOKUP($A330,'LNST năm'!$A$2:$I$2000,8,FALSE)</f>
        <v>#DIV/0!</v>
      </c>
      <c r="Y330" s="45" t="e">
        <f>VLOOKUP($A330,'LNST năm'!$A$2:$I$2000,9,FALSE)</f>
        <v>#DIV/0!</v>
      </c>
      <c r="Z330" s="46" t="e">
        <f>VLOOKUP($A330,LNG!$A$2:$H$1999,9,FALSE)</f>
        <v>#REF!</v>
      </c>
      <c r="AA330" s="162" t="e">
        <f>VLOOKUP($A330,'GIÁ CP'!$A$2:$D$2000,4,FALSE)/Z330</f>
        <v>#N/A</v>
      </c>
    </row>
    <row r="331" spans="1:27" hidden="1">
      <c r="A331" s="18" t="s">
        <v>1291</v>
      </c>
      <c r="B331" s="18" t="s">
        <v>2982</v>
      </c>
      <c r="C331" s="154" t="str">
        <f>VLOOKUP(A331,'GIÁ CP'!$K$2:$M$2000,3,FALSE)</f>
        <v xml:space="preserve">Nuôi trồng nông &amp; hải sản </v>
      </c>
      <c r="D331" s="43">
        <f>VLOOKUP($A331,'Doanh thu'!$A$3:$Q$2000,9,FALSE)/1000000000</f>
        <v>0</v>
      </c>
      <c r="E331" s="43">
        <f>VLOOKUP($A331,'Doanh thu'!$A$3:$Q$2000,10,FALSE)/1000000000</f>
        <v>0</v>
      </c>
      <c r="F331" s="43">
        <f>VLOOKUP($A331,'Doanh thu'!$A$3:$Q$2000,11,FALSE)/1000000000</f>
        <v>0</v>
      </c>
      <c r="G331" s="43">
        <f>VLOOKUP($A331,'Doanh thu'!$A$3:$Q$2000,12,FALSE)/1000000000</f>
        <v>0</v>
      </c>
      <c r="H331" s="43">
        <f>VLOOKUP($A331,LNST!$A$3:$Q$1635,9,FALSE)/1000000000</f>
        <v>0</v>
      </c>
      <c r="I331" s="43">
        <f>VLOOKUP($A331,LNST!$A$3:$Q$1635,10,FALSE)/1000000000</f>
        <v>0</v>
      </c>
      <c r="J331" s="43">
        <f>VLOOKUP($A331,LNST!$A$3:$Q$1635,11,FALSE)/1000000000</f>
        <v>0</v>
      </c>
      <c r="K331" s="43">
        <f>VLOOKUP($A331,LNST!$A$3:$Q$1635,12,FALSE)/1000000000</f>
        <v>0</v>
      </c>
      <c r="L331" s="45" t="e">
        <f>VLOOKUP($A331,'Doanh thu'!$A$3:$Q$2000,14,FALSE)</f>
        <v>#DIV/0!</v>
      </c>
      <c r="M331" s="45" t="e">
        <f>VLOOKUP($A331,'Doanh thu'!$A$3:$Q$2000,15,FALSE)</f>
        <v>#DIV/0!</v>
      </c>
      <c r="N331" s="45" t="e">
        <f>VLOOKUP($A331,'Doanh thu'!$A$3:$Q$2000,16,FALSE)</f>
        <v>#DIV/0!</v>
      </c>
      <c r="O331" s="45" t="e">
        <f>VLOOKUP($A331,'Doanh thu'!$A$3:$Q$2000,17,FALSE)</f>
        <v>#DIV/0!</v>
      </c>
      <c r="P331" s="45" t="e">
        <f>VLOOKUP($A331,LNST!$A$3:$R$1635,14,FALSE)</f>
        <v>#DIV/0!</v>
      </c>
      <c r="Q331" s="45" t="e">
        <f>VLOOKUP($A331,LNST!$A$3:$R$1635,15,FALSE)</f>
        <v>#DIV/0!</v>
      </c>
      <c r="R331" s="45" t="e">
        <f>VLOOKUP($A331,LNST!$A$3:$R$1635,16,FALSE)</f>
        <v>#DIV/0!</v>
      </c>
      <c r="S331" s="45" t="e">
        <f>VLOOKUP($A331,LNST!$A$3:$R$1635,17,FALSE)</f>
        <v>#DIV/0!</v>
      </c>
      <c r="T331" s="45" t="e">
        <f>VLOOKUP($A331,LNG!$A$2:$H$1999,4,FALSE)/(D331*10^9)</f>
        <v>#DIV/0!</v>
      </c>
      <c r="U331" s="45" t="e">
        <f>VLOOKUP($A331,LNG!$A$2:$H$1999,5,FALSE)/(E331*10^9)</f>
        <v>#DIV/0!</v>
      </c>
      <c r="V331" s="45" t="e">
        <f>VLOOKUP($A331,LNG!$A$2:$H$1999,6,FALSE)/(F331*10^9)</f>
        <v>#DIV/0!</v>
      </c>
      <c r="W331" s="45" t="e">
        <f>VLOOKUP($A331,LNG!$A$2:$H$1999,7,FALSE)/(G331*10^9)</f>
        <v>#DIV/0!</v>
      </c>
      <c r="X331" s="45">
        <f>VLOOKUP($A331,'LNST năm'!$A$2:$I$2000,8,FALSE)</f>
        <v>-1</v>
      </c>
      <c r="Y331" s="45">
        <f>VLOOKUP($A331,'LNST năm'!$A$2:$I$2000,9,FALSE)</f>
        <v>0.25992104989487319</v>
      </c>
      <c r="Z331" s="46" t="e">
        <f>VLOOKUP($A331,LNG!$A$2:$H$1999,9,FALSE)</f>
        <v>#REF!</v>
      </c>
      <c r="AA331" s="162" t="e">
        <f>VLOOKUP($A331,'GIÁ CP'!$A$2:$D$2000,4,FALSE)/Z331</f>
        <v>#REF!</v>
      </c>
    </row>
    <row r="332" spans="1:27" hidden="1">
      <c r="A332" s="18" t="s">
        <v>1193</v>
      </c>
      <c r="B332" s="18" t="s">
        <v>2794</v>
      </c>
      <c r="C332" s="154" t="e">
        <f>VLOOKUP(A332,'GIÁ CP'!$K$2:$M$2000,3,FALSE)</f>
        <v>#N/A</v>
      </c>
      <c r="D332" s="43" t="e">
        <f>VLOOKUP($A332,'Doanh thu'!$A$3:$Q$2000,9,FALSE)/1000000000</f>
        <v>#N/A</v>
      </c>
      <c r="E332" s="43" t="e">
        <f>VLOOKUP($A332,'Doanh thu'!$A$3:$Q$2000,10,FALSE)/1000000000</f>
        <v>#N/A</v>
      </c>
      <c r="F332" s="43" t="e">
        <f>VLOOKUP($A332,'Doanh thu'!$A$3:$Q$2000,11,FALSE)/1000000000</f>
        <v>#N/A</v>
      </c>
      <c r="G332" s="43" t="e">
        <f>VLOOKUP($A332,'Doanh thu'!$A$3:$Q$2000,12,FALSE)/1000000000</f>
        <v>#N/A</v>
      </c>
      <c r="H332" s="43" t="e">
        <f>VLOOKUP($A332,LNST!$A$3:$Q$1635,9,FALSE)/1000000000</f>
        <v>#N/A</v>
      </c>
      <c r="I332" s="43" t="e">
        <f>VLOOKUP($A332,LNST!$A$3:$Q$1635,10,FALSE)/1000000000</f>
        <v>#N/A</v>
      </c>
      <c r="J332" s="43" t="e">
        <f>VLOOKUP($A332,LNST!$A$3:$Q$1635,11,FALSE)/1000000000</f>
        <v>#N/A</v>
      </c>
      <c r="K332" s="43" t="e">
        <f>VLOOKUP($A332,LNST!$A$3:$Q$1635,12,FALSE)/1000000000</f>
        <v>#N/A</v>
      </c>
      <c r="L332" s="45" t="e">
        <f>VLOOKUP($A332,'Doanh thu'!$A$3:$Q$2000,14,FALSE)</f>
        <v>#N/A</v>
      </c>
      <c r="M332" s="45" t="e">
        <f>VLOOKUP($A332,'Doanh thu'!$A$3:$Q$2000,15,FALSE)</f>
        <v>#N/A</v>
      </c>
      <c r="N332" s="45" t="e">
        <f>VLOOKUP($A332,'Doanh thu'!$A$3:$Q$2000,16,FALSE)</f>
        <v>#N/A</v>
      </c>
      <c r="O332" s="45" t="e">
        <f>VLOOKUP($A332,'Doanh thu'!$A$3:$Q$2000,17,FALSE)</f>
        <v>#N/A</v>
      </c>
      <c r="P332" s="45" t="e">
        <f>VLOOKUP($A332,LNST!$A$3:$R$1635,14,FALSE)</f>
        <v>#N/A</v>
      </c>
      <c r="Q332" s="45" t="e">
        <f>VLOOKUP($A332,LNST!$A$3:$R$1635,15,FALSE)</f>
        <v>#N/A</v>
      </c>
      <c r="R332" s="45" t="e">
        <f>VLOOKUP($A332,LNST!$A$3:$R$1635,16,FALSE)</f>
        <v>#N/A</v>
      </c>
      <c r="S332" s="45" t="e">
        <f>VLOOKUP($A332,LNST!$A$3:$R$1635,17,FALSE)</f>
        <v>#N/A</v>
      </c>
      <c r="T332" s="45" t="e">
        <f>VLOOKUP($A332,LNG!$A$2:$H$1999,4,FALSE)/(D332*10^9)</f>
        <v>#N/A</v>
      </c>
      <c r="U332" s="45" t="e">
        <f>VLOOKUP($A332,LNG!$A$2:$H$1999,5,FALSE)/(E332*10^9)</f>
        <v>#N/A</v>
      </c>
      <c r="V332" s="45" t="e">
        <f>VLOOKUP($A332,LNG!$A$2:$H$1999,6,FALSE)/(F332*10^9)</f>
        <v>#N/A</v>
      </c>
      <c r="W332" s="45" t="e">
        <f>VLOOKUP($A332,LNG!$A$2:$H$1999,7,FALSE)/(G332*10^9)</f>
        <v>#N/A</v>
      </c>
      <c r="X332" s="45" t="e">
        <f>VLOOKUP($A332,'LNST năm'!$A$2:$I$2000,8,FALSE)</f>
        <v>#N/A</v>
      </c>
      <c r="Y332" s="45" t="e">
        <f>VLOOKUP($A332,'LNST năm'!$A$2:$I$2000,9,FALSE)</f>
        <v>#N/A</v>
      </c>
      <c r="Z332" s="46" t="e">
        <f>VLOOKUP($A332,LNG!$A$2:$H$1999,9,FALSE)</f>
        <v>#N/A</v>
      </c>
      <c r="AA332" s="162" t="e">
        <f>VLOOKUP($A332,'GIÁ CP'!$A$2:$D$2000,4,FALSE)/Z332</f>
        <v>#N/A</v>
      </c>
    </row>
    <row r="333" spans="1:27" hidden="1">
      <c r="A333" s="18" t="s">
        <v>1290</v>
      </c>
      <c r="B333" s="18" t="s">
        <v>2981</v>
      </c>
      <c r="C333" s="154" t="str">
        <f>VLOOKUP(A333,'GIÁ CP'!$K$2:$M$2000,3,FALSE)</f>
        <v xml:space="preserve">Chất thải &amp; Môi trường </v>
      </c>
      <c r="D333" s="43">
        <f>VLOOKUP($A333,'Doanh thu'!$A$3:$Q$2000,9,FALSE)/1000000000</f>
        <v>0</v>
      </c>
      <c r="E333" s="43">
        <f>VLOOKUP($A333,'Doanh thu'!$A$3:$Q$2000,10,FALSE)/1000000000</f>
        <v>0</v>
      </c>
      <c r="F333" s="43">
        <f>VLOOKUP($A333,'Doanh thu'!$A$3:$Q$2000,11,FALSE)/1000000000</f>
        <v>0</v>
      </c>
      <c r="G333" s="43">
        <f>VLOOKUP($A333,'Doanh thu'!$A$3:$Q$2000,12,FALSE)/1000000000</f>
        <v>0</v>
      </c>
      <c r="H333" s="43">
        <f>VLOOKUP($A333,LNST!$A$3:$Q$1635,9,FALSE)/1000000000</f>
        <v>0</v>
      </c>
      <c r="I333" s="43">
        <f>VLOOKUP($A333,LNST!$A$3:$Q$1635,10,FALSE)/1000000000</f>
        <v>0</v>
      </c>
      <c r="J333" s="43">
        <f>VLOOKUP($A333,LNST!$A$3:$Q$1635,11,FALSE)/1000000000</f>
        <v>0</v>
      </c>
      <c r="K333" s="43">
        <f>VLOOKUP($A333,LNST!$A$3:$Q$1635,12,FALSE)/1000000000</f>
        <v>0</v>
      </c>
      <c r="L333" s="45" t="e">
        <f>VLOOKUP($A333,'Doanh thu'!$A$3:$Q$2000,14,FALSE)</f>
        <v>#DIV/0!</v>
      </c>
      <c r="M333" s="45" t="e">
        <f>VLOOKUP($A333,'Doanh thu'!$A$3:$Q$2000,15,FALSE)</f>
        <v>#DIV/0!</v>
      </c>
      <c r="N333" s="45" t="e">
        <f>VLOOKUP($A333,'Doanh thu'!$A$3:$Q$2000,16,FALSE)</f>
        <v>#DIV/0!</v>
      </c>
      <c r="O333" s="45" t="e">
        <f>VLOOKUP($A333,'Doanh thu'!$A$3:$Q$2000,17,FALSE)</f>
        <v>#DIV/0!</v>
      </c>
      <c r="P333" s="45" t="e">
        <f>VLOOKUP($A333,LNST!$A$3:$R$1635,14,FALSE)</f>
        <v>#DIV/0!</v>
      </c>
      <c r="Q333" s="45" t="e">
        <f>VLOOKUP($A333,LNST!$A$3:$R$1635,15,FALSE)</f>
        <v>#DIV/0!</v>
      </c>
      <c r="R333" s="45" t="e">
        <f>VLOOKUP($A333,LNST!$A$3:$R$1635,16,FALSE)</f>
        <v>#DIV/0!</v>
      </c>
      <c r="S333" s="45" t="e">
        <f>VLOOKUP($A333,LNST!$A$3:$R$1635,17,FALSE)</f>
        <v>#DIV/0!</v>
      </c>
      <c r="T333" s="45" t="e">
        <f>VLOOKUP($A333,LNG!$A$2:$H$1999,4,FALSE)/(D333*10^9)</f>
        <v>#DIV/0!</v>
      </c>
      <c r="U333" s="45" t="e">
        <f>VLOOKUP($A333,LNG!$A$2:$H$1999,5,FALSE)/(E333*10^9)</f>
        <v>#DIV/0!</v>
      </c>
      <c r="V333" s="45" t="e">
        <f>VLOOKUP($A333,LNG!$A$2:$H$1999,6,FALSE)/(F333*10^9)</f>
        <v>#DIV/0!</v>
      </c>
      <c r="W333" s="45" t="e">
        <f>VLOOKUP($A333,LNG!$A$2:$H$1999,7,FALSE)/(G333*10^9)</f>
        <v>#DIV/0!</v>
      </c>
      <c r="X333" s="45">
        <f>VLOOKUP($A333,'LNST năm'!$A$2:$I$2000,8,FALSE)</f>
        <v>-1</v>
      </c>
      <c r="Y333" s="45">
        <f>VLOOKUP($A333,'LNST năm'!$A$2:$I$2000,9,FALSE)</f>
        <v>-1</v>
      </c>
      <c r="Z333" s="46" t="e">
        <f>VLOOKUP($A333,LNG!$A$2:$H$1999,9,FALSE)</f>
        <v>#REF!</v>
      </c>
      <c r="AA333" s="162" t="e">
        <f>VLOOKUP($A333,'GIÁ CP'!$A$2:$D$2000,4,FALSE)/Z333</f>
        <v>#REF!</v>
      </c>
    </row>
    <row r="334" spans="1:27" hidden="1">
      <c r="A334" s="18" t="s">
        <v>2983</v>
      </c>
      <c r="B334" s="18" t="s">
        <v>2984</v>
      </c>
      <c r="C334" s="154" t="e">
        <f>VLOOKUP(A334,'GIÁ CP'!$K$2:$M$2000,3,FALSE)</f>
        <v>#N/A</v>
      </c>
      <c r="D334" s="43" t="e">
        <f>VLOOKUP($A334,'Doanh thu'!$A$3:$Q$2000,9,FALSE)/1000000000</f>
        <v>#N/A</v>
      </c>
      <c r="E334" s="43" t="e">
        <f>VLOOKUP($A334,'Doanh thu'!$A$3:$Q$2000,10,FALSE)/1000000000</f>
        <v>#N/A</v>
      </c>
      <c r="F334" s="43" t="e">
        <f>VLOOKUP($A334,'Doanh thu'!$A$3:$Q$2000,11,FALSE)/1000000000</f>
        <v>#N/A</v>
      </c>
      <c r="G334" s="43" t="e">
        <f>VLOOKUP($A334,'Doanh thu'!$A$3:$Q$2000,12,FALSE)/1000000000</f>
        <v>#N/A</v>
      </c>
      <c r="H334" s="43" t="e">
        <f>VLOOKUP($A334,LNST!$A$3:$Q$1635,9,FALSE)/1000000000</f>
        <v>#N/A</v>
      </c>
      <c r="I334" s="43" t="e">
        <f>VLOOKUP($A334,LNST!$A$3:$Q$1635,10,FALSE)/1000000000</f>
        <v>#N/A</v>
      </c>
      <c r="J334" s="43" t="e">
        <f>VLOOKUP($A334,LNST!$A$3:$Q$1635,11,FALSE)/1000000000</f>
        <v>#N/A</v>
      </c>
      <c r="K334" s="43" t="e">
        <f>VLOOKUP($A334,LNST!$A$3:$Q$1635,12,FALSE)/1000000000</f>
        <v>#N/A</v>
      </c>
      <c r="L334" s="45" t="e">
        <f>VLOOKUP($A334,'Doanh thu'!$A$3:$Q$2000,14,FALSE)</f>
        <v>#N/A</v>
      </c>
      <c r="M334" s="45" t="e">
        <f>VLOOKUP($A334,'Doanh thu'!$A$3:$Q$2000,15,FALSE)</f>
        <v>#N/A</v>
      </c>
      <c r="N334" s="45" t="e">
        <f>VLOOKUP($A334,'Doanh thu'!$A$3:$Q$2000,16,FALSE)</f>
        <v>#N/A</v>
      </c>
      <c r="O334" s="45" t="e">
        <f>VLOOKUP($A334,'Doanh thu'!$A$3:$Q$2000,17,FALSE)</f>
        <v>#N/A</v>
      </c>
      <c r="P334" s="45" t="e">
        <f>VLOOKUP($A334,LNST!$A$3:$R$1635,14,FALSE)</f>
        <v>#N/A</v>
      </c>
      <c r="Q334" s="45" t="e">
        <f>VLOOKUP($A334,LNST!$A$3:$R$1635,15,FALSE)</f>
        <v>#N/A</v>
      </c>
      <c r="R334" s="45" t="e">
        <f>VLOOKUP($A334,LNST!$A$3:$R$1635,16,FALSE)</f>
        <v>#N/A</v>
      </c>
      <c r="S334" s="45" t="e">
        <f>VLOOKUP($A334,LNST!$A$3:$R$1635,17,FALSE)</f>
        <v>#N/A</v>
      </c>
      <c r="T334" s="45" t="e">
        <f>VLOOKUP($A334,LNG!$A$2:$H$1999,4,FALSE)/(D334*10^9)</f>
        <v>#N/A</v>
      </c>
      <c r="U334" s="45" t="e">
        <f>VLOOKUP($A334,LNG!$A$2:$H$1999,5,FALSE)/(E334*10^9)</f>
        <v>#N/A</v>
      </c>
      <c r="V334" s="45" t="e">
        <f>VLOOKUP($A334,LNG!$A$2:$H$1999,6,FALSE)/(F334*10^9)</f>
        <v>#N/A</v>
      </c>
      <c r="W334" s="45" t="e">
        <f>VLOOKUP($A334,LNG!$A$2:$H$1999,7,FALSE)/(G334*10^9)</f>
        <v>#N/A</v>
      </c>
      <c r="X334" s="45" t="e">
        <f>VLOOKUP($A334,'LNST năm'!$A$2:$I$2000,8,FALSE)</f>
        <v>#N/A</v>
      </c>
      <c r="Y334" s="45" t="e">
        <f>VLOOKUP($A334,'LNST năm'!$A$2:$I$2000,9,FALSE)</f>
        <v>#N/A</v>
      </c>
      <c r="Z334" s="46" t="e">
        <f>VLOOKUP($A334,LNG!$A$2:$H$1999,9,FALSE)</f>
        <v>#N/A</v>
      </c>
      <c r="AA334" s="162" t="e">
        <f>VLOOKUP($A334,'GIÁ CP'!$A$2:$D$2000,4,FALSE)/Z334</f>
        <v>#N/A</v>
      </c>
    </row>
    <row r="335" spans="1:27" hidden="1">
      <c r="A335" s="18" t="s">
        <v>1294</v>
      </c>
      <c r="B335" s="18" t="s">
        <v>2989</v>
      </c>
      <c r="C335" s="154" t="str">
        <f>VLOOKUP(A335,'GIÁ CP'!$K$2:$M$2000,3,FALSE)</f>
        <v xml:space="preserve">Chất thải &amp; Môi trường </v>
      </c>
      <c r="D335" s="43">
        <f>VLOOKUP($A335,'Doanh thu'!$A$3:$Q$2000,9,FALSE)/1000000000</f>
        <v>0</v>
      </c>
      <c r="E335" s="43">
        <f>VLOOKUP($A335,'Doanh thu'!$A$3:$Q$2000,10,FALSE)/1000000000</f>
        <v>0</v>
      </c>
      <c r="F335" s="43">
        <f>VLOOKUP($A335,'Doanh thu'!$A$3:$Q$2000,11,FALSE)/1000000000</f>
        <v>0</v>
      </c>
      <c r="G335" s="43">
        <f>VLOOKUP($A335,'Doanh thu'!$A$3:$Q$2000,12,FALSE)/1000000000</f>
        <v>0</v>
      </c>
      <c r="H335" s="43">
        <f>VLOOKUP($A335,LNST!$A$3:$Q$1635,9,FALSE)/1000000000</f>
        <v>0</v>
      </c>
      <c r="I335" s="43">
        <f>VLOOKUP($A335,LNST!$A$3:$Q$1635,10,FALSE)/1000000000</f>
        <v>0</v>
      </c>
      <c r="J335" s="43">
        <f>VLOOKUP($A335,LNST!$A$3:$Q$1635,11,FALSE)/1000000000</f>
        <v>0</v>
      </c>
      <c r="K335" s="43">
        <f>VLOOKUP($A335,LNST!$A$3:$Q$1635,12,FALSE)/1000000000</f>
        <v>0</v>
      </c>
      <c r="L335" s="45" t="e">
        <f>VLOOKUP($A335,'Doanh thu'!$A$3:$Q$2000,14,FALSE)</f>
        <v>#DIV/0!</v>
      </c>
      <c r="M335" s="45" t="e">
        <f>VLOOKUP($A335,'Doanh thu'!$A$3:$Q$2000,15,FALSE)</f>
        <v>#DIV/0!</v>
      </c>
      <c r="N335" s="45" t="e">
        <f>VLOOKUP($A335,'Doanh thu'!$A$3:$Q$2000,16,FALSE)</f>
        <v>#DIV/0!</v>
      </c>
      <c r="O335" s="45" t="e">
        <f>VLOOKUP($A335,'Doanh thu'!$A$3:$Q$2000,17,FALSE)</f>
        <v>#DIV/0!</v>
      </c>
      <c r="P335" s="45" t="e">
        <f>VLOOKUP($A335,LNST!$A$3:$R$1635,14,FALSE)</f>
        <v>#DIV/0!</v>
      </c>
      <c r="Q335" s="45" t="e">
        <f>VLOOKUP($A335,LNST!$A$3:$R$1635,15,FALSE)</f>
        <v>#DIV/0!</v>
      </c>
      <c r="R335" s="45" t="e">
        <f>VLOOKUP($A335,LNST!$A$3:$R$1635,16,FALSE)</f>
        <v>#DIV/0!</v>
      </c>
      <c r="S335" s="45" t="e">
        <f>VLOOKUP($A335,LNST!$A$3:$R$1635,17,FALSE)</f>
        <v>#DIV/0!</v>
      </c>
      <c r="T335" s="45" t="e">
        <f>VLOOKUP($A335,LNG!$A$2:$H$1999,4,FALSE)/(D335*10^9)</f>
        <v>#DIV/0!</v>
      </c>
      <c r="U335" s="45" t="e">
        <f>VLOOKUP($A335,LNG!$A$2:$H$1999,5,FALSE)/(E335*10^9)</f>
        <v>#DIV/0!</v>
      </c>
      <c r="V335" s="45" t="e">
        <f>VLOOKUP($A335,LNG!$A$2:$H$1999,6,FALSE)/(F335*10^9)</f>
        <v>#DIV/0!</v>
      </c>
      <c r="W335" s="45" t="e">
        <f>VLOOKUP($A335,LNG!$A$2:$H$1999,7,FALSE)/(G335*10^9)</f>
        <v>#DIV/0!</v>
      </c>
      <c r="X335" s="45">
        <f>VLOOKUP($A335,'LNST năm'!$A$2:$I$2000,8,FALSE)</f>
        <v>-1</v>
      </c>
      <c r="Y335" s="45">
        <f>VLOOKUP($A335,'LNST năm'!$A$2:$I$2000,9,FALSE)</f>
        <v>-1</v>
      </c>
      <c r="Z335" s="46" t="e">
        <f>VLOOKUP($A335,LNG!$A$2:$H$1999,9,FALSE)</f>
        <v>#REF!</v>
      </c>
      <c r="AA335" s="162" t="e">
        <f>VLOOKUP($A335,'GIÁ CP'!$A$2:$D$2000,4,FALSE)/Z335</f>
        <v>#REF!</v>
      </c>
    </row>
    <row r="336" spans="1:27" hidden="1">
      <c r="A336" s="18" t="s">
        <v>1295</v>
      </c>
      <c r="B336" s="18" t="s">
        <v>2990</v>
      </c>
      <c r="C336" s="154" t="str">
        <f>VLOOKUP(A336,'GIÁ CP'!$K$2:$M$2000,3,FALSE)</f>
        <v xml:space="preserve">Chất thải &amp; Môi trường </v>
      </c>
      <c r="D336" s="43">
        <f>VLOOKUP($A336,'Doanh thu'!$A$3:$Q$2000,9,FALSE)/1000000000</f>
        <v>0</v>
      </c>
      <c r="E336" s="43">
        <f>VLOOKUP($A336,'Doanh thu'!$A$3:$Q$2000,10,FALSE)/1000000000</f>
        <v>0</v>
      </c>
      <c r="F336" s="43">
        <f>VLOOKUP($A336,'Doanh thu'!$A$3:$Q$2000,11,FALSE)/1000000000</f>
        <v>0</v>
      </c>
      <c r="G336" s="43">
        <f>VLOOKUP($A336,'Doanh thu'!$A$3:$Q$2000,12,FALSE)/1000000000</f>
        <v>0</v>
      </c>
      <c r="H336" s="43">
        <f>VLOOKUP($A336,LNST!$A$3:$Q$1635,9,FALSE)/1000000000</f>
        <v>0</v>
      </c>
      <c r="I336" s="43">
        <f>VLOOKUP($A336,LNST!$A$3:$Q$1635,10,FALSE)/1000000000</f>
        <v>0</v>
      </c>
      <c r="J336" s="43">
        <f>VLOOKUP($A336,LNST!$A$3:$Q$1635,11,FALSE)/1000000000</f>
        <v>0</v>
      </c>
      <c r="K336" s="43">
        <f>VLOOKUP($A336,LNST!$A$3:$Q$1635,12,FALSE)/1000000000</f>
        <v>0</v>
      </c>
      <c r="L336" s="45" t="e">
        <f>VLOOKUP($A336,'Doanh thu'!$A$3:$Q$2000,14,FALSE)</f>
        <v>#DIV/0!</v>
      </c>
      <c r="M336" s="45" t="e">
        <f>VLOOKUP($A336,'Doanh thu'!$A$3:$Q$2000,15,FALSE)</f>
        <v>#DIV/0!</v>
      </c>
      <c r="N336" s="45" t="e">
        <f>VLOOKUP($A336,'Doanh thu'!$A$3:$Q$2000,16,FALSE)</f>
        <v>#DIV/0!</v>
      </c>
      <c r="O336" s="45" t="e">
        <f>VLOOKUP($A336,'Doanh thu'!$A$3:$Q$2000,17,FALSE)</f>
        <v>#DIV/0!</v>
      </c>
      <c r="P336" s="45" t="e">
        <f>VLOOKUP($A336,LNST!$A$3:$R$1635,14,FALSE)</f>
        <v>#DIV/0!</v>
      </c>
      <c r="Q336" s="45" t="e">
        <f>VLOOKUP($A336,LNST!$A$3:$R$1635,15,FALSE)</f>
        <v>#DIV/0!</v>
      </c>
      <c r="R336" s="45" t="e">
        <f>VLOOKUP($A336,LNST!$A$3:$R$1635,16,FALSE)</f>
        <v>#DIV/0!</v>
      </c>
      <c r="S336" s="45" t="e">
        <f>VLOOKUP($A336,LNST!$A$3:$R$1635,17,FALSE)</f>
        <v>#DIV/0!</v>
      </c>
      <c r="T336" s="45" t="e">
        <f>VLOOKUP($A336,LNG!$A$2:$H$1999,4,FALSE)/(D336*10^9)</f>
        <v>#DIV/0!</v>
      </c>
      <c r="U336" s="45" t="e">
        <f>VLOOKUP($A336,LNG!$A$2:$H$1999,5,FALSE)/(E336*10^9)</f>
        <v>#DIV/0!</v>
      </c>
      <c r="V336" s="45" t="e">
        <f>VLOOKUP($A336,LNG!$A$2:$H$1999,6,FALSE)/(F336*10^9)</f>
        <v>#DIV/0!</v>
      </c>
      <c r="W336" s="45" t="e">
        <f>VLOOKUP($A336,LNG!$A$2:$H$1999,7,FALSE)/(G336*10^9)</f>
        <v>#DIV/0!</v>
      </c>
      <c r="X336" s="45">
        <f>VLOOKUP($A336,'LNST năm'!$A$2:$I$2000,8,FALSE)</f>
        <v>-1</v>
      </c>
      <c r="Y336" s="45">
        <f>VLOOKUP($A336,'LNST năm'!$A$2:$I$2000,9,FALSE)</f>
        <v>-1</v>
      </c>
      <c r="Z336" s="46" t="e">
        <f>VLOOKUP($A336,LNG!$A$2:$H$1999,9,FALSE)</f>
        <v>#REF!</v>
      </c>
      <c r="AA336" s="162" t="e">
        <f>VLOOKUP($A336,'GIÁ CP'!$A$2:$D$2000,4,FALSE)/Z336</f>
        <v>#REF!</v>
      </c>
    </row>
    <row r="337" spans="1:27" hidden="1">
      <c r="A337" s="18" t="s">
        <v>1298</v>
      </c>
      <c r="B337" s="18" t="s">
        <v>2999</v>
      </c>
      <c r="C337" s="154" t="str">
        <f>VLOOKUP(A337,'GIÁ CP'!$K$2:$M$2000,3,FALSE)</f>
        <v xml:space="preserve">Khách sạn </v>
      </c>
      <c r="D337" s="43" t="e">
        <f>VLOOKUP($A337,'Doanh thu'!$A$3:$Q$2000,9,FALSE)/1000000000</f>
        <v>#N/A</v>
      </c>
      <c r="E337" s="43" t="e">
        <f>VLOOKUP($A337,'Doanh thu'!$A$3:$Q$2000,10,FALSE)/1000000000</f>
        <v>#N/A</v>
      </c>
      <c r="F337" s="43" t="e">
        <f>VLOOKUP($A337,'Doanh thu'!$A$3:$Q$2000,11,FALSE)/1000000000</f>
        <v>#N/A</v>
      </c>
      <c r="G337" s="43" t="e">
        <f>VLOOKUP($A337,'Doanh thu'!$A$3:$Q$2000,12,FALSE)/1000000000</f>
        <v>#N/A</v>
      </c>
      <c r="H337" s="43" t="e">
        <f>VLOOKUP($A337,LNST!$A$3:$Q$1635,9,FALSE)/1000000000</f>
        <v>#N/A</v>
      </c>
      <c r="I337" s="43" t="e">
        <f>VLOOKUP($A337,LNST!$A$3:$Q$1635,10,FALSE)/1000000000</f>
        <v>#N/A</v>
      </c>
      <c r="J337" s="43" t="e">
        <f>VLOOKUP($A337,LNST!$A$3:$Q$1635,11,FALSE)/1000000000</f>
        <v>#N/A</v>
      </c>
      <c r="K337" s="43" t="e">
        <f>VLOOKUP($A337,LNST!$A$3:$Q$1635,12,FALSE)/1000000000</f>
        <v>#N/A</v>
      </c>
      <c r="L337" s="45" t="e">
        <f>VLOOKUP($A337,'Doanh thu'!$A$3:$Q$2000,14,FALSE)</f>
        <v>#N/A</v>
      </c>
      <c r="M337" s="45" t="e">
        <f>VLOOKUP($A337,'Doanh thu'!$A$3:$Q$2000,15,FALSE)</f>
        <v>#N/A</v>
      </c>
      <c r="N337" s="45" t="e">
        <f>VLOOKUP($A337,'Doanh thu'!$A$3:$Q$2000,16,FALSE)</f>
        <v>#N/A</v>
      </c>
      <c r="O337" s="45" t="e">
        <f>VLOOKUP($A337,'Doanh thu'!$A$3:$Q$2000,17,FALSE)</f>
        <v>#N/A</v>
      </c>
      <c r="P337" s="45" t="e">
        <f>VLOOKUP($A337,LNST!$A$3:$R$1635,14,FALSE)</f>
        <v>#N/A</v>
      </c>
      <c r="Q337" s="45" t="e">
        <f>VLOOKUP($A337,LNST!$A$3:$R$1635,15,FALSE)</f>
        <v>#N/A</v>
      </c>
      <c r="R337" s="45" t="e">
        <f>VLOOKUP($A337,LNST!$A$3:$R$1635,16,FALSE)</f>
        <v>#N/A</v>
      </c>
      <c r="S337" s="45" t="e">
        <f>VLOOKUP($A337,LNST!$A$3:$R$1635,17,FALSE)</f>
        <v>#N/A</v>
      </c>
      <c r="T337" s="45" t="e">
        <f>VLOOKUP($A337,LNG!$A$2:$H$1999,4,FALSE)/(D337*10^9)</f>
        <v>#N/A</v>
      </c>
      <c r="U337" s="45" t="e">
        <f>VLOOKUP($A337,LNG!$A$2:$H$1999,5,FALSE)/(E337*10^9)</f>
        <v>#N/A</v>
      </c>
      <c r="V337" s="45" t="e">
        <f>VLOOKUP($A337,LNG!$A$2:$H$1999,6,FALSE)/(F337*10^9)</f>
        <v>#N/A</v>
      </c>
      <c r="W337" s="45" t="e">
        <f>VLOOKUP($A337,LNG!$A$2:$H$1999,7,FALSE)/(G337*10^9)</f>
        <v>#N/A</v>
      </c>
      <c r="X337" s="45" t="e">
        <f>VLOOKUP($A337,'LNST năm'!$A$2:$I$2000,8,FALSE)</f>
        <v>#N/A</v>
      </c>
      <c r="Y337" s="45" t="e">
        <f>VLOOKUP($A337,'LNST năm'!$A$2:$I$2000,9,FALSE)</f>
        <v>#N/A</v>
      </c>
      <c r="Z337" s="46" t="e">
        <f>VLOOKUP($A337,LNG!$A$2:$H$1999,9,FALSE)</f>
        <v>#N/A</v>
      </c>
      <c r="AA337" s="162" t="e">
        <f>VLOOKUP($A337,'GIÁ CP'!$A$2:$D$2000,4,FALSE)/Z337</f>
        <v>#N/A</v>
      </c>
    </row>
    <row r="338" spans="1:27" hidden="1">
      <c r="A338" s="18" t="s">
        <v>1299</v>
      </c>
      <c r="B338" s="18" t="s">
        <v>3000</v>
      </c>
      <c r="C338" s="154" t="str">
        <f>VLOOKUP(A338,'GIÁ CP'!$K$2:$M$2000,3,FALSE)</f>
        <v xml:space="preserve">Phân phối xăng dầu &amp; khí đốt </v>
      </c>
      <c r="D338" s="43">
        <f>VLOOKUP($A338,'Doanh thu'!$A$3:$Q$2000,9,FALSE)/1000000000</f>
        <v>0</v>
      </c>
      <c r="E338" s="43">
        <f>VLOOKUP($A338,'Doanh thu'!$A$3:$Q$2000,10,FALSE)/1000000000</f>
        <v>0</v>
      </c>
      <c r="F338" s="43">
        <f>VLOOKUP($A338,'Doanh thu'!$A$3:$Q$2000,11,FALSE)/1000000000</f>
        <v>0</v>
      </c>
      <c r="G338" s="43">
        <f>VLOOKUP($A338,'Doanh thu'!$A$3:$Q$2000,12,FALSE)/1000000000</f>
        <v>0</v>
      </c>
      <c r="H338" s="43">
        <f>VLOOKUP($A338,LNST!$A$3:$Q$1635,9,FALSE)/1000000000</f>
        <v>0</v>
      </c>
      <c r="I338" s="43">
        <f>VLOOKUP($A338,LNST!$A$3:$Q$1635,10,FALSE)/1000000000</f>
        <v>0</v>
      </c>
      <c r="J338" s="43">
        <f>VLOOKUP($A338,LNST!$A$3:$Q$1635,11,FALSE)/1000000000</f>
        <v>0</v>
      </c>
      <c r="K338" s="43">
        <f>VLOOKUP($A338,LNST!$A$3:$Q$1635,12,FALSE)/1000000000</f>
        <v>0</v>
      </c>
      <c r="L338" s="45" t="e">
        <f>VLOOKUP($A338,'Doanh thu'!$A$3:$Q$2000,14,FALSE)</f>
        <v>#DIV/0!</v>
      </c>
      <c r="M338" s="45" t="e">
        <f>VLOOKUP($A338,'Doanh thu'!$A$3:$Q$2000,15,FALSE)</f>
        <v>#DIV/0!</v>
      </c>
      <c r="N338" s="45" t="e">
        <f>VLOOKUP($A338,'Doanh thu'!$A$3:$Q$2000,16,FALSE)</f>
        <v>#DIV/0!</v>
      </c>
      <c r="O338" s="45" t="e">
        <f>VLOOKUP($A338,'Doanh thu'!$A$3:$Q$2000,17,FALSE)</f>
        <v>#DIV/0!</v>
      </c>
      <c r="P338" s="45" t="e">
        <f>VLOOKUP($A338,LNST!$A$3:$R$1635,14,FALSE)</f>
        <v>#DIV/0!</v>
      </c>
      <c r="Q338" s="45" t="e">
        <f>VLOOKUP($A338,LNST!$A$3:$R$1635,15,FALSE)</f>
        <v>#DIV/0!</v>
      </c>
      <c r="R338" s="45" t="e">
        <f>VLOOKUP($A338,LNST!$A$3:$R$1635,16,FALSE)</f>
        <v>#DIV/0!</v>
      </c>
      <c r="S338" s="45" t="e">
        <f>VLOOKUP($A338,LNST!$A$3:$R$1635,17,FALSE)</f>
        <v>#DIV/0!</v>
      </c>
      <c r="T338" s="45" t="e">
        <f>VLOOKUP($A338,LNG!$A$2:$H$1999,4,FALSE)/(D338*10^9)</f>
        <v>#DIV/0!</v>
      </c>
      <c r="U338" s="45" t="e">
        <f>VLOOKUP($A338,LNG!$A$2:$H$1999,5,FALSE)/(E338*10^9)</f>
        <v>#DIV/0!</v>
      </c>
      <c r="V338" s="45" t="e">
        <f>VLOOKUP($A338,LNG!$A$2:$H$1999,6,FALSE)/(F338*10^9)</f>
        <v>#DIV/0!</v>
      </c>
      <c r="W338" s="45" t="e">
        <f>VLOOKUP($A338,LNG!$A$2:$H$1999,7,FALSE)/(G338*10^9)</f>
        <v>#DIV/0!</v>
      </c>
      <c r="X338" s="45">
        <f>VLOOKUP($A338,'LNST năm'!$A$2:$I$2000,8,FALSE)</f>
        <v>-1</v>
      </c>
      <c r="Y338" s="45">
        <f>VLOOKUP($A338,'LNST năm'!$A$2:$I$2000,9,FALSE)</f>
        <v>-1</v>
      </c>
      <c r="Z338" s="46" t="e">
        <f>VLOOKUP($A338,LNG!$A$2:$H$1999,9,FALSE)</f>
        <v>#REF!</v>
      </c>
      <c r="AA338" s="162" t="e">
        <f>VLOOKUP($A338,'GIÁ CP'!$A$2:$D$2000,4,FALSE)/Z338</f>
        <v>#REF!</v>
      </c>
    </row>
    <row r="339" spans="1:27" hidden="1">
      <c r="A339" s="18" t="s">
        <v>1300</v>
      </c>
      <c r="B339" s="18" t="s">
        <v>3001</v>
      </c>
      <c r="C339" s="154" t="str">
        <f>VLOOKUP(A339,'GIÁ CP'!$K$2:$M$2000,3,FALSE)</f>
        <v xml:space="preserve">Chất thải &amp; Môi trường </v>
      </c>
      <c r="D339" s="43">
        <f>VLOOKUP($A339,'Doanh thu'!$A$3:$Q$2000,9,FALSE)/1000000000</f>
        <v>0</v>
      </c>
      <c r="E339" s="43">
        <f>VLOOKUP($A339,'Doanh thu'!$A$3:$Q$2000,10,FALSE)/1000000000</f>
        <v>0</v>
      </c>
      <c r="F339" s="43">
        <f>VLOOKUP($A339,'Doanh thu'!$A$3:$Q$2000,11,FALSE)/1000000000</f>
        <v>0</v>
      </c>
      <c r="G339" s="43">
        <f>VLOOKUP($A339,'Doanh thu'!$A$3:$Q$2000,12,FALSE)/1000000000</f>
        <v>0</v>
      </c>
      <c r="H339" s="43">
        <f>VLOOKUP($A339,LNST!$A$3:$Q$1635,9,FALSE)/1000000000</f>
        <v>0</v>
      </c>
      <c r="I339" s="43">
        <f>VLOOKUP($A339,LNST!$A$3:$Q$1635,10,FALSE)/1000000000</f>
        <v>0</v>
      </c>
      <c r="J339" s="43">
        <f>VLOOKUP($A339,LNST!$A$3:$Q$1635,11,FALSE)/1000000000</f>
        <v>0</v>
      </c>
      <c r="K339" s="43">
        <f>VLOOKUP($A339,LNST!$A$3:$Q$1635,12,FALSE)/1000000000</f>
        <v>0</v>
      </c>
      <c r="L339" s="45" t="e">
        <f>VLOOKUP($A339,'Doanh thu'!$A$3:$Q$2000,14,FALSE)</f>
        <v>#DIV/0!</v>
      </c>
      <c r="M339" s="45" t="e">
        <f>VLOOKUP($A339,'Doanh thu'!$A$3:$Q$2000,15,FALSE)</f>
        <v>#DIV/0!</v>
      </c>
      <c r="N339" s="45" t="e">
        <f>VLOOKUP($A339,'Doanh thu'!$A$3:$Q$2000,16,FALSE)</f>
        <v>#DIV/0!</v>
      </c>
      <c r="O339" s="45" t="e">
        <f>VLOOKUP($A339,'Doanh thu'!$A$3:$Q$2000,17,FALSE)</f>
        <v>#DIV/0!</v>
      </c>
      <c r="P339" s="45" t="e">
        <f>VLOOKUP($A339,LNST!$A$3:$R$1635,14,FALSE)</f>
        <v>#DIV/0!</v>
      </c>
      <c r="Q339" s="45" t="e">
        <f>VLOOKUP($A339,LNST!$A$3:$R$1635,15,FALSE)</f>
        <v>#DIV/0!</v>
      </c>
      <c r="R339" s="45" t="e">
        <f>VLOOKUP($A339,LNST!$A$3:$R$1635,16,FALSE)</f>
        <v>#DIV/0!</v>
      </c>
      <c r="S339" s="45" t="e">
        <f>VLOOKUP($A339,LNST!$A$3:$R$1635,17,FALSE)</f>
        <v>#DIV/0!</v>
      </c>
      <c r="T339" s="45" t="e">
        <f>VLOOKUP($A339,LNG!$A$2:$H$1999,4,FALSE)/(D339*10^9)</f>
        <v>#DIV/0!</v>
      </c>
      <c r="U339" s="45" t="e">
        <f>VLOOKUP($A339,LNG!$A$2:$H$1999,5,FALSE)/(E339*10^9)</f>
        <v>#DIV/0!</v>
      </c>
      <c r="V339" s="45" t="e">
        <f>VLOOKUP($A339,LNG!$A$2:$H$1999,6,FALSE)/(F339*10^9)</f>
        <v>#DIV/0!</v>
      </c>
      <c r="W339" s="45" t="e">
        <f>VLOOKUP($A339,LNG!$A$2:$H$1999,7,FALSE)/(G339*10^9)</f>
        <v>#DIV/0!</v>
      </c>
      <c r="X339" s="45">
        <f>VLOOKUP($A339,'LNST năm'!$A$2:$I$2000,8,FALSE)</f>
        <v>-1</v>
      </c>
      <c r="Y339" s="45">
        <f>VLOOKUP($A339,'LNST năm'!$A$2:$I$2000,9,FALSE)</f>
        <v>-1</v>
      </c>
      <c r="Z339" s="46" t="e">
        <f>VLOOKUP($A339,LNG!$A$2:$H$1999,9,FALSE)</f>
        <v>#REF!</v>
      </c>
      <c r="AA339" s="162" t="e">
        <f>VLOOKUP($A339,'GIÁ CP'!$A$2:$D$2000,4,FALSE)/Z339</f>
        <v>#REF!</v>
      </c>
    </row>
    <row r="340" spans="1:27" hidden="1">
      <c r="A340" s="18" t="s">
        <v>1301</v>
      </c>
      <c r="B340" s="18" t="s">
        <v>3002</v>
      </c>
      <c r="C340" s="154" t="str">
        <f>VLOOKUP(A340,'GIÁ CP'!$K$2:$M$2000,3,FALSE)</f>
        <v xml:space="preserve">Chất thải &amp; Môi trường </v>
      </c>
      <c r="D340" s="43">
        <f>VLOOKUP($A340,'Doanh thu'!$A$3:$Q$2000,9,FALSE)/1000000000</f>
        <v>0</v>
      </c>
      <c r="E340" s="43">
        <f>VLOOKUP($A340,'Doanh thu'!$A$3:$Q$2000,10,FALSE)/1000000000</f>
        <v>0</v>
      </c>
      <c r="F340" s="43">
        <f>VLOOKUP($A340,'Doanh thu'!$A$3:$Q$2000,11,FALSE)/1000000000</f>
        <v>0</v>
      </c>
      <c r="G340" s="43">
        <f>VLOOKUP($A340,'Doanh thu'!$A$3:$Q$2000,12,FALSE)/1000000000</f>
        <v>0</v>
      </c>
      <c r="H340" s="43">
        <f>VLOOKUP($A340,LNST!$A$3:$Q$1635,9,FALSE)/1000000000</f>
        <v>0</v>
      </c>
      <c r="I340" s="43">
        <f>VLOOKUP($A340,LNST!$A$3:$Q$1635,10,FALSE)/1000000000</f>
        <v>0</v>
      </c>
      <c r="J340" s="43">
        <f>VLOOKUP($A340,LNST!$A$3:$Q$1635,11,FALSE)/1000000000</f>
        <v>0</v>
      </c>
      <c r="K340" s="43">
        <f>VLOOKUP($A340,LNST!$A$3:$Q$1635,12,FALSE)/1000000000</f>
        <v>0</v>
      </c>
      <c r="L340" s="45" t="e">
        <f>VLOOKUP($A340,'Doanh thu'!$A$3:$Q$2000,14,FALSE)</f>
        <v>#DIV/0!</v>
      </c>
      <c r="M340" s="45" t="e">
        <f>VLOOKUP($A340,'Doanh thu'!$A$3:$Q$2000,15,FALSE)</f>
        <v>#DIV/0!</v>
      </c>
      <c r="N340" s="45" t="e">
        <f>VLOOKUP($A340,'Doanh thu'!$A$3:$Q$2000,16,FALSE)</f>
        <v>#DIV/0!</v>
      </c>
      <c r="O340" s="45" t="e">
        <f>VLOOKUP($A340,'Doanh thu'!$A$3:$Q$2000,17,FALSE)</f>
        <v>#DIV/0!</v>
      </c>
      <c r="P340" s="45" t="e">
        <f>VLOOKUP($A340,LNST!$A$3:$R$1635,14,FALSE)</f>
        <v>#DIV/0!</v>
      </c>
      <c r="Q340" s="45" t="e">
        <f>VLOOKUP($A340,LNST!$A$3:$R$1635,15,FALSE)</f>
        <v>#DIV/0!</v>
      </c>
      <c r="R340" s="45" t="e">
        <f>VLOOKUP($A340,LNST!$A$3:$R$1635,16,FALSE)</f>
        <v>#DIV/0!</v>
      </c>
      <c r="S340" s="45" t="e">
        <f>VLOOKUP($A340,LNST!$A$3:$R$1635,17,FALSE)</f>
        <v>#DIV/0!</v>
      </c>
      <c r="T340" s="45" t="e">
        <f>VLOOKUP($A340,LNG!$A$2:$H$1999,4,FALSE)/(D340*10^9)</f>
        <v>#DIV/0!</v>
      </c>
      <c r="U340" s="45" t="e">
        <f>VLOOKUP($A340,LNG!$A$2:$H$1999,5,FALSE)/(E340*10^9)</f>
        <v>#DIV/0!</v>
      </c>
      <c r="V340" s="45" t="e">
        <f>VLOOKUP($A340,LNG!$A$2:$H$1999,6,FALSE)/(F340*10^9)</f>
        <v>#DIV/0!</v>
      </c>
      <c r="W340" s="45" t="e">
        <f>VLOOKUP($A340,LNG!$A$2:$H$1999,7,FALSE)/(G340*10^9)</f>
        <v>#DIV/0!</v>
      </c>
      <c r="X340" s="45">
        <f>VLOOKUP($A340,'LNST năm'!$A$2:$I$2000,8,FALSE)</f>
        <v>-1</v>
      </c>
      <c r="Y340" s="45">
        <f>VLOOKUP($A340,'LNST năm'!$A$2:$I$2000,9,FALSE)</f>
        <v>-1</v>
      </c>
      <c r="Z340" s="46" t="e">
        <f>VLOOKUP($A340,LNG!$A$2:$H$1999,9,FALSE)</f>
        <v>#REF!</v>
      </c>
      <c r="AA340" s="162" t="e">
        <f>VLOOKUP($A340,'GIÁ CP'!$A$2:$D$2000,4,FALSE)/Z340</f>
        <v>#REF!</v>
      </c>
    </row>
    <row r="341" spans="1:27" hidden="1">
      <c r="A341" s="18" t="s">
        <v>1309</v>
      </c>
      <c r="B341" s="18" t="s">
        <v>3013</v>
      </c>
      <c r="C341" s="154" t="str">
        <f>VLOOKUP(A341,'GIÁ CP'!$K$2:$M$2000,3,FALSE)</f>
        <v xml:space="preserve">Chất thải &amp; Môi trường </v>
      </c>
      <c r="D341" s="43">
        <f>VLOOKUP($A341,'Doanh thu'!$A$3:$Q$2000,9,FALSE)/1000000000</f>
        <v>0</v>
      </c>
      <c r="E341" s="43">
        <f>VLOOKUP($A341,'Doanh thu'!$A$3:$Q$2000,10,FALSE)/1000000000</f>
        <v>0</v>
      </c>
      <c r="F341" s="43">
        <f>VLOOKUP($A341,'Doanh thu'!$A$3:$Q$2000,11,FALSE)/1000000000</f>
        <v>0</v>
      </c>
      <c r="G341" s="43">
        <f>VLOOKUP($A341,'Doanh thu'!$A$3:$Q$2000,12,FALSE)/1000000000</f>
        <v>0</v>
      </c>
      <c r="H341" s="43">
        <f>VLOOKUP($A341,LNST!$A$3:$Q$1635,9,FALSE)/1000000000</f>
        <v>0</v>
      </c>
      <c r="I341" s="43">
        <f>VLOOKUP($A341,LNST!$A$3:$Q$1635,10,FALSE)/1000000000</f>
        <v>0</v>
      </c>
      <c r="J341" s="43">
        <f>VLOOKUP($A341,LNST!$A$3:$Q$1635,11,FALSE)/1000000000</f>
        <v>0</v>
      </c>
      <c r="K341" s="43">
        <f>VLOOKUP($A341,LNST!$A$3:$Q$1635,12,FALSE)/1000000000</f>
        <v>0</v>
      </c>
      <c r="L341" s="45" t="e">
        <f>VLOOKUP($A341,'Doanh thu'!$A$3:$Q$2000,14,FALSE)</f>
        <v>#DIV/0!</v>
      </c>
      <c r="M341" s="45" t="e">
        <f>VLOOKUP($A341,'Doanh thu'!$A$3:$Q$2000,15,FALSE)</f>
        <v>#DIV/0!</v>
      </c>
      <c r="N341" s="45" t="e">
        <f>VLOOKUP($A341,'Doanh thu'!$A$3:$Q$2000,16,FALSE)</f>
        <v>#DIV/0!</v>
      </c>
      <c r="O341" s="45" t="e">
        <f>VLOOKUP($A341,'Doanh thu'!$A$3:$Q$2000,17,FALSE)</f>
        <v>#DIV/0!</v>
      </c>
      <c r="P341" s="45" t="e">
        <f>VLOOKUP($A341,LNST!$A$3:$R$1635,14,FALSE)</f>
        <v>#DIV/0!</v>
      </c>
      <c r="Q341" s="45" t="e">
        <f>VLOOKUP($A341,LNST!$A$3:$R$1635,15,FALSE)</f>
        <v>#DIV/0!</v>
      </c>
      <c r="R341" s="45" t="e">
        <f>VLOOKUP($A341,LNST!$A$3:$R$1635,16,FALSE)</f>
        <v>#DIV/0!</v>
      </c>
      <c r="S341" s="45" t="e">
        <f>VLOOKUP($A341,LNST!$A$3:$R$1635,17,FALSE)</f>
        <v>#DIV/0!</v>
      </c>
      <c r="T341" s="45" t="e">
        <f>VLOOKUP($A341,LNG!$A$2:$H$1999,4,FALSE)/(D341*10^9)</f>
        <v>#DIV/0!</v>
      </c>
      <c r="U341" s="45" t="e">
        <f>VLOOKUP($A341,LNG!$A$2:$H$1999,5,FALSE)/(E341*10^9)</f>
        <v>#DIV/0!</v>
      </c>
      <c r="V341" s="45" t="e">
        <f>VLOOKUP($A341,LNG!$A$2:$H$1999,6,FALSE)/(F341*10^9)</f>
        <v>#DIV/0!</v>
      </c>
      <c r="W341" s="45" t="e">
        <f>VLOOKUP($A341,LNG!$A$2:$H$1999,7,FALSE)/(G341*10^9)</f>
        <v>#DIV/0!</v>
      </c>
      <c r="X341" s="45">
        <f>VLOOKUP($A341,'LNST năm'!$A$2:$I$2000,8,FALSE)</f>
        <v>-1</v>
      </c>
      <c r="Y341" s="45">
        <f>VLOOKUP($A341,'LNST năm'!$A$2:$I$2000,9,FALSE)</f>
        <v>-1</v>
      </c>
      <c r="Z341" s="46" t="e">
        <f>VLOOKUP($A341,LNG!$A$2:$H$1999,9,FALSE)</f>
        <v>#REF!</v>
      </c>
      <c r="AA341" s="162" t="e">
        <f>VLOOKUP($A341,'GIÁ CP'!$A$2:$D$2000,4,FALSE)/Z341</f>
        <v>#REF!</v>
      </c>
    </row>
    <row r="342" spans="1:27" hidden="1">
      <c r="A342" s="18" t="s">
        <v>1303</v>
      </c>
      <c r="B342" s="18" t="s">
        <v>3004</v>
      </c>
      <c r="C342" s="154" t="str">
        <f>VLOOKUP(A342,'GIÁ CP'!$K$2:$M$2000,3,FALSE)</f>
        <v xml:space="preserve">Dược phẩm </v>
      </c>
      <c r="D342" s="43">
        <f>VLOOKUP($A342,'Doanh thu'!$A$3:$Q$2000,9,FALSE)/1000000000</f>
        <v>0</v>
      </c>
      <c r="E342" s="43">
        <f>VLOOKUP($A342,'Doanh thu'!$A$3:$Q$2000,10,FALSE)/1000000000</f>
        <v>0</v>
      </c>
      <c r="F342" s="43">
        <f>VLOOKUP($A342,'Doanh thu'!$A$3:$Q$2000,11,FALSE)/1000000000</f>
        <v>0</v>
      </c>
      <c r="G342" s="43">
        <f>VLOOKUP($A342,'Doanh thu'!$A$3:$Q$2000,12,FALSE)/1000000000</f>
        <v>0</v>
      </c>
      <c r="H342" s="43">
        <f>VLOOKUP($A342,LNST!$A$3:$Q$1635,9,FALSE)/1000000000</f>
        <v>0</v>
      </c>
      <c r="I342" s="43">
        <f>VLOOKUP($A342,LNST!$A$3:$Q$1635,10,FALSE)/1000000000</f>
        <v>0</v>
      </c>
      <c r="J342" s="43">
        <f>VLOOKUP($A342,LNST!$A$3:$Q$1635,11,FALSE)/1000000000</f>
        <v>0</v>
      </c>
      <c r="K342" s="43">
        <f>VLOOKUP($A342,LNST!$A$3:$Q$1635,12,FALSE)/1000000000</f>
        <v>0</v>
      </c>
      <c r="L342" s="45" t="e">
        <f>VLOOKUP($A342,'Doanh thu'!$A$3:$Q$2000,14,FALSE)</f>
        <v>#DIV/0!</v>
      </c>
      <c r="M342" s="45" t="e">
        <f>VLOOKUP($A342,'Doanh thu'!$A$3:$Q$2000,15,FALSE)</f>
        <v>#DIV/0!</v>
      </c>
      <c r="N342" s="45" t="e">
        <f>VLOOKUP($A342,'Doanh thu'!$A$3:$Q$2000,16,FALSE)</f>
        <v>#DIV/0!</v>
      </c>
      <c r="O342" s="45" t="e">
        <f>VLOOKUP($A342,'Doanh thu'!$A$3:$Q$2000,17,FALSE)</f>
        <v>#DIV/0!</v>
      </c>
      <c r="P342" s="45" t="e">
        <f>VLOOKUP($A342,LNST!$A$3:$R$1635,14,FALSE)</f>
        <v>#DIV/0!</v>
      </c>
      <c r="Q342" s="45" t="e">
        <f>VLOOKUP($A342,LNST!$A$3:$R$1635,15,FALSE)</f>
        <v>#DIV/0!</v>
      </c>
      <c r="R342" s="45" t="e">
        <f>VLOOKUP($A342,LNST!$A$3:$R$1635,16,FALSE)</f>
        <v>#DIV/0!</v>
      </c>
      <c r="S342" s="45" t="e">
        <f>VLOOKUP($A342,LNST!$A$3:$R$1635,17,FALSE)</f>
        <v>#DIV/0!</v>
      </c>
      <c r="T342" s="45" t="e">
        <f>VLOOKUP($A342,LNG!$A$2:$H$1999,4,FALSE)/(D342*10^9)</f>
        <v>#DIV/0!</v>
      </c>
      <c r="U342" s="45" t="e">
        <f>VLOOKUP($A342,LNG!$A$2:$H$1999,5,FALSE)/(E342*10^9)</f>
        <v>#DIV/0!</v>
      </c>
      <c r="V342" s="45" t="e">
        <f>VLOOKUP($A342,LNG!$A$2:$H$1999,6,FALSE)/(F342*10^9)</f>
        <v>#DIV/0!</v>
      </c>
      <c r="W342" s="45" t="e">
        <f>VLOOKUP($A342,LNG!$A$2:$H$1999,7,FALSE)/(G342*10^9)</f>
        <v>#DIV/0!</v>
      </c>
      <c r="X342" s="45">
        <f>VLOOKUP($A342,'LNST năm'!$A$2:$I$2000,8,FALSE)</f>
        <v>-1</v>
      </c>
      <c r="Y342" s="45">
        <f>VLOOKUP($A342,'LNST năm'!$A$2:$I$2000,9,FALSE)</f>
        <v>-1</v>
      </c>
      <c r="Z342" s="46" t="e">
        <f>VLOOKUP($A342,LNG!$A$2:$H$1999,9,FALSE)</f>
        <v>#REF!</v>
      </c>
      <c r="AA342" s="162" t="e">
        <f>VLOOKUP($A342,'GIÁ CP'!$A$2:$D$2000,4,FALSE)/Z342</f>
        <v>#REF!</v>
      </c>
    </row>
    <row r="343" spans="1:27" hidden="1">
      <c r="A343" s="18" t="s">
        <v>3531</v>
      </c>
      <c r="B343" s="18" t="s">
        <v>3532</v>
      </c>
      <c r="C343" s="154" t="e">
        <f>VLOOKUP(A343,'GIÁ CP'!$K$2:$M$2000,3,FALSE)</f>
        <v>#N/A</v>
      </c>
      <c r="D343" s="43" t="e">
        <f>VLOOKUP($A343,'Doanh thu'!$A$3:$Q$2000,9,FALSE)/1000000000</f>
        <v>#N/A</v>
      </c>
      <c r="E343" s="43" t="e">
        <f>VLOOKUP($A343,'Doanh thu'!$A$3:$Q$2000,10,FALSE)/1000000000</f>
        <v>#N/A</v>
      </c>
      <c r="F343" s="43" t="e">
        <f>VLOOKUP($A343,'Doanh thu'!$A$3:$Q$2000,11,FALSE)/1000000000</f>
        <v>#N/A</v>
      </c>
      <c r="G343" s="43" t="e">
        <f>VLOOKUP($A343,'Doanh thu'!$A$3:$Q$2000,12,FALSE)/1000000000</f>
        <v>#N/A</v>
      </c>
      <c r="H343" s="43" t="e">
        <f>VLOOKUP($A343,LNST!$A$3:$Q$1635,9,FALSE)/1000000000</f>
        <v>#N/A</v>
      </c>
      <c r="I343" s="43" t="e">
        <f>VLOOKUP($A343,LNST!$A$3:$Q$1635,10,FALSE)/1000000000</f>
        <v>#N/A</v>
      </c>
      <c r="J343" s="43" t="e">
        <f>VLOOKUP($A343,LNST!$A$3:$Q$1635,11,FALSE)/1000000000</f>
        <v>#N/A</v>
      </c>
      <c r="K343" s="43" t="e">
        <f>VLOOKUP($A343,LNST!$A$3:$Q$1635,12,FALSE)/1000000000</f>
        <v>#N/A</v>
      </c>
      <c r="L343" s="45" t="e">
        <f>VLOOKUP($A343,'Doanh thu'!$A$3:$Q$2000,14,FALSE)</f>
        <v>#N/A</v>
      </c>
      <c r="M343" s="45" t="e">
        <f>VLOOKUP($A343,'Doanh thu'!$A$3:$Q$2000,15,FALSE)</f>
        <v>#N/A</v>
      </c>
      <c r="N343" s="45" t="e">
        <f>VLOOKUP($A343,'Doanh thu'!$A$3:$Q$2000,16,FALSE)</f>
        <v>#N/A</v>
      </c>
      <c r="O343" s="45" t="e">
        <f>VLOOKUP($A343,'Doanh thu'!$A$3:$Q$2000,17,FALSE)</f>
        <v>#N/A</v>
      </c>
      <c r="P343" s="45" t="e">
        <f>VLOOKUP($A343,LNST!$A$3:$R$1635,14,FALSE)</f>
        <v>#N/A</v>
      </c>
      <c r="Q343" s="45" t="e">
        <f>VLOOKUP($A343,LNST!$A$3:$R$1635,15,FALSE)</f>
        <v>#N/A</v>
      </c>
      <c r="R343" s="45" t="e">
        <f>VLOOKUP($A343,LNST!$A$3:$R$1635,16,FALSE)</f>
        <v>#N/A</v>
      </c>
      <c r="S343" s="45" t="e">
        <f>VLOOKUP($A343,LNST!$A$3:$R$1635,17,FALSE)</f>
        <v>#N/A</v>
      </c>
      <c r="T343" s="45" t="e">
        <f>VLOOKUP($A343,LNG!$A$2:$H$1999,4,FALSE)/(D343*10^9)</f>
        <v>#N/A</v>
      </c>
      <c r="U343" s="45" t="e">
        <f>VLOOKUP($A343,LNG!$A$2:$H$1999,5,FALSE)/(E343*10^9)</f>
        <v>#N/A</v>
      </c>
      <c r="V343" s="45" t="e">
        <f>VLOOKUP($A343,LNG!$A$2:$H$1999,6,FALSE)/(F343*10^9)</f>
        <v>#N/A</v>
      </c>
      <c r="W343" s="45" t="e">
        <f>VLOOKUP($A343,LNG!$A$2:$H$1999,7,FALSE)/(G343*10^9)</f>
        <v>#N/A</v>
      </c>
      <c r="X343" s="45" t="e">
        <f>VLOOKUP($A343,'LNST năm'!$A$2:$I$2000,8,FALSE)</f>
        <v>#N/A</v>
      </c>
      <c r="Y343" s="45" t="e">
        <f>VLOOKUP($A343,'LNST năm'!$A$2:$I$2000,9,FALSE)</f>
        <v>#N/A</v>
      </c>
      <c r="Z343" s="46" t="e">
        <f>VLOOKUP($A343,LNG!$A$2:$H$1999,9,FALSE)</f>
        <v>#N/A</v>
      </c>
      <c r="AA343" s="162" t="e">
        <f>VLOOKUP($A343,'GIÁ CP'!$A$2:$D$2000,4,FALSE)/Z343</f>
        <v>#N/A</v>
      </c>
    </row>
    <row r="344" spans="1:27" hidden="1">
      <c r="A344" s="18" t="s">
        <v>1316</v>
      </c>
      <c r="B344" s="18" t="s">
        <v>3023</v>
      </c>
      <c r="C344" s="154" t="str">
        <f>VLOOKUP(A344,'GIÁ CP'!$K$2:$M$2000,3,FALSE)</f>
        <v xml:space="preserve">Dược phẩm </v>
      </c>
      <c r="D344" s="43">
        <f>VLOOKUP($A344,'Doanh thu'!$A$3:$Q$2000,9,FALSE)/1000000000</f>
        <v>0</v>
      </c>
      <c r="E344" s="43">
        <f>VLOOKUP($A344,'Doanh thu'!$A$3:$Q$2000,10,FALSE)/1000000000</f>
        <v>0</v>
      </c>
      <c r="F344" s="43">
        <f>VLOOKUP($A344,'Doanh thu'!$A$3:$Q$2000,11,FALSE)/1000000000</f>
        <v>0</v>
      </c>
      <c r="G344" s="43">
        <f>VLOOKUP($A344,'Doanh thu'!$A$3:$Q$2000,12,FALSE)/1000000000</f>
        <v>0</v>
      </c>
      <c r="H344" s="43">
        <f>VLOOKUP($A344,LNST!$A$3:$Q$1635,9,FALSE)/1000000000</f>
        <v>0</v>
      </c>
      <c r="I344" s="43">
        <f>VLOOKUP($A344,LNST!$A$3:$Q$1635,10,FALSE)/1000000000</f>
        <v>0</v>
      </c>
      <c r="J344" s="43">
        <f>VLOOKUP($A344,LNST!$A$3:$Q$1635,11,FALSE)/1000000000</f>
        <v>0</v>
      </c>
      <c r="K344" s="43">
        <f>VLOOKUP($A344,LNST!$A$3:$Q$1635,12,FALSE)/1000000000</f>
        <v>0</v>
      </c>
      <c r="L344" s="45" t="e">
        <f>VLOOKUP($A344,'Doanh thu'!$A$3:$Q$2000,14,FALSE)</f>
        <v>#DIV/0!</v>
      </c>
      <c r="M344" s="45" t="e">
        <f>VLOOKUP($A344,'Doanh thu'!$A$3:$Q$2000,15,FALSE)</f>
        <v>#DIV/0!</v>
      </c>
      <c r="N344" s="45" t="e">
        <f>VLOOKUP($A344,'Doanh thu'!$A$3:$Q$2000,16,FALSE)</f>
        <v>#DIV/0!</v>
      </c>
      <c r="O344" s="45" t="e">
        <f>VLOOKUP($A344,'Doanh thu'!$A$3:$Q$2000,17,FALSE)</f>
        <v>#DIV/0!</v>
      </c>
      <c r="P344" s="45" t="e">
        <f>VLOOKUP($A344,LNST!$A$3:$R$1635,14,FALSE)</f>
        <v>#DIV/0!</v>
      </c>
      <c r="Q344" s="45" t="e">
        <f>VLOOKUP($A344,LNST!$A$3:$R$1635,15,FALSE)</f>
        <v>#DIV/0!</v>
      </c>
      <c r="R344" s="45" t="e">
        <f>VLOOKUP($A344,LNST!$A$3:$R$1635,16,FALSE)</f>
        <v>#DIV/0!</v>
      </c>
      <c r="S344" s="45" t="e">
        <f>VLOOKUP($A344,LNST!$A$3:$R$1635,17,FALSE)</f>
        <v>#DIV/0!</v>
      </c>
      <c r="T344" s="45" t="e">
        <f>VLOOKUP($A344,LNG!$A$2:$H$1999,4,FALSE)/(D344*10^9)</f>
        <v>#DIV/0!</v>
      </c>
      <c r="U344" s="45" t="e">
        <f>VLOOKUP($A344,LNG!$A$2:$H$1999,5,FALSE)/(E344*10^9)</f>
        <v>#DIV/0!</v>
      </c>
      <c r="V344" s="45" t="e">
        <f>VLOOKUP($A344,LNG!$A$2:$H$1999,6,FALSE)/(F344*10^9)</f>
        <v>#DIV/0!</v>
      </c>
      <c r="W344" s="45" t="e">
        <f>VLOOKUP($A344,LNG!$A$2:$H$1999,7,FALSE)/(G344*10^9)</f>
        <v>#DIV/0!</v>
      </c>
      <c r="X344" s="45">
        <f>VLOOKUP($A344,'LNST năm'!$A$2:$I$2000,8,FALSE)</f>
        <v>-1</v>
      </c>
      <c r="Y344" s="45">
        <f>VLOOKUP($A344,'LNST năm'!$A$2:$I$2000,9,FALSE)</f>
        <v>-1</v>
      </c>
      <c r="Z344" s="46" t="e">
        <f>VLOOKUP($A344,LNG!$A$2:$H$1999,9,FALSE)</f>
        <v>#REF!</v>
      </c>
      <c r="AA344" s="162" t="e">
        <f>VLOOKUP($A344,'GIÁ CP'!$A$2:$D$2000,4,FALSE)/Z344</f>
        <v>#REF!</v>
      </c>
    </row>
    <row r="345" spans="1:27" hidden="1">
      <c r="A345" s="18" t="s">
        <v>3029</v>
      </c>
      <c r="B345" s="18" t="s">
        <v>3030</v>
      </c>
      <c r="C345" s="154" t="str">
        <f>VLOOKUP(A345,'GIÁ CP'!$K$2:$M$2000,3,FALSE)</f>
        <v xml:space="preserve">Hàng May mặc </v>
      </c>
      <c r="D345" s="43">
        <f>VLOOKUP($A345,'Doanh thu'!$A$3:$Q$2000,9,FALSE)/1000000000</f>
        <v>0</v>
      </c>
      <c r="E345" s="43">
        <f>VLOOKUP($A345,'Doanh thu'!$A$3:$Q$2000,10,FALSE)/1000000000</f>
        <v>0</v>
      </c>
      <c r="F345" s="43">
        <f>VLOOKUP($A345,'Doanh thu'!$A$3:$Q$2000,11,FALSE)/1000000000</f>
        <v>0</v>
      </c>
      <c r="G345" s="43">
        <f>VLOOKUP($A345,'Doanh thu'!$A$3:$Q$2000,12,FALSE)/1000000000</f>
        <v>0</v>
      </c>
      <c r="H345" s="43">
        <f>VLOOKUP($A345,LNST!$A$3:$Q$1635,9,FALSE)/1000000000</f>
        <v>0</v>
      </c>
      <c r="I345" s="43">
        <f>VLOOKUP($A345,LNST!$A$3:$Q$1635,10,FALSE)/1000000000</f>
        <v>0</v>
      </c>
      <c r="J345" s="43">
        <f>VLOOKUP($A345,LNST!$A$3:$Q$1635,11,FALSE)/1000000000</f>
        <v>0</v>
      </c>
      <c r="K345" s="43">
        <f>VLOOKUP($A345,LNST!$A$3:$Q$1635,12,FALSE)/1000000000</f>
        <v>0</v>
      </c>
      <c r="L345" s="45" t="e">
        <f>VLOOKUP($A345,'Doanh thu'!$A$3:$Q$2000,14,FALSE)</f>
        <v>#DIV/0!</v>
      </c>
      <c r="M345" s="45" t="e">
        <f>VLOOKUP($A345,'Doanh thu'!$A$3:$Q$2000,15,FALSE)</f>
        <v>#DIV/0!</v>
      </c>
      <c r="N345" s="45" t="e">
        <f>VLOOKUP($A345,'Doanh thu'!$A$3:$Q$2000,16,FALSE)</f>
        <v>#DIV/0!</v>
      </c>
      <c r="O345" s="45" t="e">
        <f>VLOOKUP($A345,'Doanh thu'!$A$3:$Q$2000,17,FALSE)</f>
        <v>#DIV/0!</v>
      </c>
      <c r="P345" s="45" t="e">
        <f>VLOOKUP($A345,LNST!$A$3:$R$1635,14,FALSE)</f>
        <v>#DIV/0!</v>
      </c>
      <c r="Q345" s="45" t="e">
        <f>VLOOKUP($A345,LNST!$A$3:$R$1635,15,FALSE)</f>
        <v>#DIV/0!</v>
      </c>
      <c r="R345" s="45" t="e">
        <f>VLOOKUP($A345,LNST!$A$3:$R$1635,16,FALSE)</f>
        <v>#DIV/0!</v>
      </c>
      <c r="S345" s="45" t="e">
        <f>VLOOKUP($A345,LNST!$A$3:$R$1635,17,FALSE)</f>
        <v>#DIV/0!</v>
      </c>
      <c r="T345" s="45" t="e">
        <f>VLOOKUP($A345,LNG!$A$2:$H$1999,4,FALSE)/(D345*10^9)</f>
        <v>#DIV/0!</v>
      </c>
      <c r="U345" s="45" t="e">
        <f>VLOOKUP($A345,LNG!$A$2:$H$1999,5,FALSE)/(E345*10^9)</f>
        <v>#DIV/0!</v>
      </c>
      <c r="V345" s="45" t="e">
        <f>VLOOKUP($A345,LNG!$A$2:$H$1999,6,FALSE)/(F345*10^9)</f>
        <v>#DIV/0!</v>
      </c>
      <c r="W345" s="45" t="e">
        <f>VLOOKUP($A345,LNG!$A$2:$H$1999,7,FALSE)/(G345*10^9)</f>
        <v>#DIV/0!</v>
      </c>
      <c r="X345" s="45">
        <f>VLOOKUP($A345,'LNST năm'!$A$2:$I$2000,8,FALSE)</f>
        <v>-1</v>
      </c>
      <c r="Y345" s="45">
        <f>VLOOKUP($A345,'LNST năm'!$A$2:$I$2000,9,FALSE)</f>
        <v>-1</v>
      </c>
      <c r="Z345" s="46" t="e">
        <f>VLOOKUP($A345,LNG!$A$2:$H$1999,9,FALSE)</f>
        <v>#REF!</v>
      </c>
      <c r="AA345" s="162" t="e">
        <f>VLOOKUP($A345,'GIÁ CP'!$A$2:$D$2000,4,FALSE)/Z345</f>
        <v>#REF!</v>
      </c>
    </row>
    <row r="346" spans="1:27" hidden="1">
      <c r="A346" s="18" t="s">
        <v>1308</v>
      </c>
      <c r="B346" s="18" t="s">
        <v>3011</v>
      </c>
      <c r="C346" s="154" t="str">
        <f>VLOOKUP(A346,'GIÁ CP'!$K$2:$M$2000,3,FALSE)</f>
        <v xml:space="preserve">Xây dựng </v>
      </c>
      <c r="D346" s="43">
        <f>VLOOKUP($A346,'Doanh thu'!$A$3:$Q$2000,9,FALSE)/1000000000</f>
        <v>0</v>
      </c>
      <c r="E346" s="43">
        <f>VLOOKUP($A346,'Doanh thu'!$A$3:$Q$2000,10,FALSE)/1000000000</f>
        <v>0</v>
      </c>
      <c r="F346" s="43">
        <f>VLOOKUP($A346,'Doanh thu'!$A$3:$Q$2000,11,FALSE)/1000000000</f>
        <v>0</v>
      </c>
      <c r="G346" s="43">
        <f>VLOOKUP($A346,'Doanh thu'!$A$3:$Q$2000,12,FALSE)/1000000000</f>
        <v>0</v>
      </c>
      <c r="H346" s="43">
        <f>VLOOKUP($A346,LNST!$A$3:$Q$1635,9,FALSE)/1000000000</f>
        <v>0</v>
      </c>
      <c r="I346" s="43">
        <f>VLOOKUP($A346,LNST!$A$3:$Q$1635,10,FALSE)/1000000000</f>
        <v>0</v>
      </c>
      <c r="J346" s="43">
        <f>VLOOKUP($A346,LNST!$A$3:$Q$1635,11,FALSE)/1000000000</f>
        <v>0</v>
      </c>
      <c r="K346" s="43">
        <f>VLOOKUP($A346,LNST!$A$3:$Q$1635,12,FALSE)/1000000000</f>
        <v>0</v>
      </c>
      <c r="L346" s="45" t="e">
        <f>VLOOKUP($A346,'Doanh thu'!$A$3:$Q$2000,14,FALSE)</f>
        <v>#DIV/0!</v>
      </c>
      <c r="M346" s="45" t="e">
        <f>VLOOKUP($A346,'Doanh thu'!$A$3:$Q$2000,15,FALSE)</f>
        <v>#DIV/0!</v>
      </c>
      <c r="N346" s="45" t="e">
        <f>VLOOKUP($A346,'Doanh thu'!$A$3:$Q$2000,16,FALSE)</f>
        <v>#DIV/0!</v>
      </c>
      <c r="O346" s="45" t="e">
        <f>VLOOKUP($A346,'Doanh thu'!$A$3:$Q$2000,17,FALSE)</f>
        <v>#DIV/0!</v>
      </c>
      <c r="P346" s="45" t="e">
        <f>VLOOKUP($A346,LNST!$A$3:$R$1635,14,FALSE)</f>
        <v>#DIV/0!</v>
      </c>
      <c r="Q346" s="45" t="e">
        <f>VLOOKUP($A346,LNST!$A$3:$R$1635,15,FALSE)</f>
        <v>#DIV/0!</v>
      </c>
      <c r="R346" s="45" t="e">
        <f>VLOOKUP($A346,LNST!$A$3:$R$1635,16,FALSE)</f>
        <v>#DIV/0!</v>
      </c>
      <c r="S346" s="45" t="e">
        <f>VLOOKUP($A346,LNST!$A$3:$R$1635,17,FALSE)</f>
        <v>#DIV/0!</v>
      </c>
      <c r="T346" s="45" t="e">
        <f>VLOOKUP($A346,LNG!$A$2:$H$1999,4,FALSE)/(D346*10^9)</f>
        <v>#DIV/0!</v>
      </c>
      <c r="U346" s="45" t="e">
        <f>VLOOKUP($A346,LNG!$A$2:$H$1999,5,FALSE)/(E346*10^9)</f>
        <v>#DIV/0!</v>
      </c>
      <c r="V346" s="45" t="e">
        <f>VLOOKUP($A346,LNG!$A$2:$H$1999,6,FALSE)/(F346*10^9)</f>
        <v>#DIV/0!</v>
      </c>
      <c r="W346" s="45" t="e">
        <f>VLOOKUP($A346,LNG!$A$2:$H$1999,7,FALSE)/(G346*10^9)</f>
        <v>#DIV/0!</v>
      </c>
      <c r="X346" s="45">
        <f>VLOOKUP($A346,'LNST năm'!$A$2:$I$2000,8,FALSE)</f>
        <v>-1</v>
      </c>
      <c r="Y346" s="45">
        <f>VLOOKUP($A346,'LNST năm'!$A$2:$I$2000,9,FALSE)</f>
        <v>-1</v>
      </c>
      <c r="Z346" s="46" t="e">
        <f>VLOOKUP($A346,LNG!$A$2:$H$1999,9,FALSE)</f>
        <v>#REF!</v>
      </c>
      <c r="AA346" s="162" t="e">
        <f>VLOOKUP($A346,'GIÁ CP'!$A$2:$D$2000,4,FALSE)/Z346</f>
        <v>#REF!</v>
      </c>
    </row>
    <row r="347" spans="1:27" hidden="1">
      <c r="A347" s="18" t="s">
        <v>3526</v>
      </c>
      <c r="B347" s="18" t="s">
        <v>3527</v>
      </c>
      <c r="C347" s="154" t="str">
        <f>VLOOKUP(A347,'GIÁ CP'!$K$2:$M$2000,3,FALSE)</f>
        <v xml:space="preserve">Khai khoáng </v>
      </c>
      <c r="D347" s="43">
        <f>VLOOKUP($A347,'Doanh thu'!$A$3:$Q$2000,9,FALSE)/1000000000</f>
        <v>0</v>
      </c>
      <c r="E347" s="43">
        <f>VLOOKUP($A347,'Doanh thu'!$A$3:$Q$2000,10,FALSE)/1000000000</f>
        <v>0</v>
      </c>
      <c r="F347" s="43">
        <f>VLOOKUP($A347,'Doanh thu'!$A$3:$Q$2000,11,FALSE)/1000000000</f>
        <v>0</v>
      </c>
      <c r="G347" s="43">
        <f>VLOOKUP($A347,'Doanh thu'!$A$3:$Q$2000,12,FALSE)/1000000000</f>
        <v>0</v>
      </c>
      <c r="H347" s="43">
        <f>VLOOKUP($A347,LNST!$A$3:$Q$1635,9,FALSE)/1000000000</f>
        <v>0</v>
      </c>
      <c r="I347" s="43">
        <f>VLOOKUP($A347,LNST!$A$3:$Q$1635,10,FALSE)/1000000000</f>
        <v>0</v>
      </c>
      <c r="J347" s="43">
        <f>VLOOKUP($A347,LNST!$A$3:$Q$1635,11,FALSE)/1000000000</f>
        <v>0</v>
      </c>
      <c r="K347" s="43">
        <f>VLOOKUP($A347,LNST!$A$3:$Q$1635,12,FALSE)/1000000000</f>
        <v>0</v>
      </c>
      <c r="L347" s="45" t="e">
        <f>VLOOKUP($A347,'Doanh thu'!$A$3:$Q$2000,14,FALSE)</f>
        <v>#DIV/0!</v>
      </c>
      <c r="M347" s="45" t="e">
        <f>VLOOKUP($A347,'Doanh thu'!$A$3:$Q$2000,15,FALSE)</f>
        <v>#DIV/0!</v>
      </c>
      <c r="N347" s="45" t="e">
        <f>VLOOKUP($A347,'Doanh thu'!$A$3:$Q$2000,16,FALSE)</f>
        <v>#DIV/0!</v>
      </c>
      <c r="O347" s="45" t="e">
        <f>VLOOKUP($A347,'Doanh thu'!$A$3:$Q$2000,17,FALSE)</f>
        <v>#DIV/0!</v>
      </c>
      <c r="P347" s="45" t="e">
        <f>VLOOKUP($A347,LNST!$A$3:$R$1635,14,FALSE)</f>
        <v>#DIV/0!</v>
      </c>
      <c r="Q347" s="45" t="e">
        <f>VLOOKUP($A347,LNST!$A$3:$R$1635,15,FALSE)</f>
        <v>#DIV/0!</v>
      </c>
      <c r="R347" s="45" t="e">
        <f>VLOOKUP($A347,LNST!$A$3:$R$1635,16,FALSE)</f>
        <v>#DIV/0!</v>
      </c>
      <c r="S347" s="45" t="e">
        <f>VLOOKUP($A347,LNST!$A$3:$R$1635,17,FALSE)</f>
        <v>#DIV/0!</v>
      </c>
      <c r="T347" s="45" t="e">
        <f>VLOOKUP($A347,LNG!$A$2:$H$1999,4,FALSE)/(D347*10^9)</f>
        <v>#DIV/0!</v>
      </c>
      <c r="U347" s="45" t="e">
        <f>VLOOKUP($A347,LNG!$A$2:$H$1999,5,FALSE)/(E347*10^9)</f>
        <v>#DIV/0!</v>
      </c>
      <c r="V347" s="45" t="e">
        <f>VLOOKUP($A347,LNG!$A$2:$H$1999,6,FALSE)/(F347*10^9)</f>
        <v>#DIV/0!</v>
      </c>
      <c r="W347" s="45" t="e">
        <f>VLOOKUP($A347,LNG!$A$2:$H$1999,7,FALSE)/(G347*10^9)</f>
        <v>#DIV/0!</v>
      </c>
      <c r="X347" s="45" t="e">
        <f>VLOOKUP($A347,'LNST năm'!$A$2:$I$2000,8,FALSE)</f>
        <v>#DIV/0!</v>
      </c>
      <c r="Y347" s="45" t="e">
        <f>VLOOKUP($A347,'LNST năm'!$A$2:$I$2000,9,FALSE)</f>
        <v>#DIV/0!</v>
      </c>
      <c r="Z347" s="46" t="e">
        <f>VLOOKUP($A347,LNG!$A$2:$H$1999,9,FALSE)</f>
        <v>#REF!</v>
      </c>
      <c r="AA347" s="162" t="e">
        <f>VLOOKUP($A347,'GIÁ CP'!$A$2:$D$2000,4,FALSE)/Z347</f>
        <v>#N/A</v>
      </c>
    </row>
    <row r="348" spans="1:27" hidden="1">
      <c r="A348" s="18" t="s">
        <v>1152</v>
      </c>
      <c r="B348" s="18" t="s">
        <v>2733</v>
      </c>
      <c r="C348" s="154" t="str">
        <f>VLOOKUP(A348,'GIÁ CP'!$K$2:$M$2000,3,FALSE)</f>
        <v xml:space="preserve">Phân phối thực phẩm </v>
      </c>
      <c r="D348" s="43">
        <f>VLOOKUP($A348,'Doanh thu'!$A$3:$Q$2000,9,FALSE)/1000000000</f>
        <v>0</v>
      </c>
      <c r="E348" s="43">
        <f>VLOOKUP($A348,'Doanh thu'!$A$3:$Q$2000,10,FALSE)/1000000000</f>
        <v>0</v>
      </c>
      <c r="F348" s="43">
        <f>VLOOKUP($A348,'Doanh thu'!$A$3:$Q$2000,11,FALSE)/1000000000</f>
        <v>0</v>
      </c>
      <c r="G348" s="43">
        <f>VLOOKUP($A348,'Doanh thu'!$A$3:$Q$2000,12,FALSE)/1000000000</f>
        <v>0</v>
      </c>
      <c r="H348" s="43">
        <f>VLOOKUP($A348,LNST!$A$3:$Q$1635,9,FALSE)/1000000000</f>
        <v>0</v>
      </c>
      <c r="I348" s="43">
        <f>VLOOKUP($A348,LNST!$A$3:$Q$1635,10,FALSE)/1000000000</f>
        <v>0</v>
      </c>
      <c r="J348" s="43">
        <f>VLOOKUP($A348,LNST!$A$3:$Q$1635,11,FALSE)/1000000000</f>
        <v>0</v>
      </c>
      <c r="K348" s="43">
        <f>VLOOKUP($A348,LNST!$A$3:$Q$1635,12,FALSE)/1000000000</f>
        <v>0</v>
      </c>
      <c r="L348" s="45" t="e">
        <f>VLOOKUP($A348,'Doanh thu'!$A$3:$Q$2000,14,FALSE)</f>
        <v>#DIV/0!</v>
      </c>
      <c r="M348" s="45" t="e">
        <f>VLOOKUP($A348,'Doanh thu'!$A$3:$Q$2000,15,FALSE)</f>
        <v>#DIV/0!</v>
      </c>
      <c r="N348" s="45" t="e">
        <f>VLOOKUP($A348,'Doanh thu'!$A$3:$Q$2000,16,FALSE)</f>
        <v>#DIV/0!</v>
      </c>
      <c r="O348" s="45" t="e">
        <f>VLOOKUP($A348,'Doanh thu'!$A$3:$Q$2000,17,FALSE)</f>
        <v>#DIV/0!</v>
      </c>
      <c r="P348" s="45" t="e">
        <f>VLOOKUP($A348,LNST!$A$3:$R$1635,14,FALSE)</f>
        <v>#DIV/0!</v>
      </c>
      <c r="Q348" s="45" t="e">
        <f>VLOOKUP($A348,LNST!$A$3:$R$1635,15,FALSE)</f>
        <v>#DIV/0!</v>
      </c>
      <c r="R348" s="45" t="e">
        <f>VLOOKUP($A348,LNST!$A$3:$R$1635,16,FALSE)</f>
        <v>#DIV/0!</v>
      </c>
      <c r="S348" s="45" t="e">
        <f>VLOOKUP($A348,LNST!$A$3:$R$1635,17,FALSE)</f>
        <v>#DIV/0!</v>
      </c>
      <c r="T348" s="45" t="e">
        <f>VLOOKUP($A348,LNG!$A$2:$H$1999,4,FALSE)/(D348*10^9)</f>
        <v>#DIV/0!</v>
      </c>
      <c r="U348" s="45" t="e">
        <f>VLOOKUP($A348,LNG!$A$2:$H$1999,5,FALSE)/(E348*10^9)</f>
        <v>#DIV/0!</v>
      </c>
      <c r="V348" s="45" t="e">
        <f>VLOOKUP($A348,LNG!$A$2:$H$1999,6,FALSE)/(F348*10^9)</f>
        <v>#DIV/0!</v>
      </c>
      <c r="W348" s="45" t="e">
        <f>VLOOKUP($A348,LNG!$A$2:$H$1999,7,FALSE)/(G348*10^9)</f>
        <v>#DIV/0!</v>
      </c>
      <c r="X348" s="45">
        <f>VLOOKUP($A348,'LNST năm'!$A$2:$I$2000,8,FALSE)</f>
        <v>-1</v>
      </c>
      <c r="Y348" s="45">
        <f>VLOOKUP($A348,'LNST năm'!$A$2:$I$2000,9,FALSE)</f>
        <v>-1</v>
      </c>
      <c r="Z348" s="46" t="e">
        <f>VLOOKUP($A348,LNG!$A$2:$H$1999,9,FALSE)</f>
        <v>#REF!</v>
      </c>
      <c r="AA348" s="162" t="e">
        <f>VLOOKUP($A348,'GIÁ CP'!$A$2:$D$2000,4,FALSE)/Z348</f>
        <v>#REF!</v>
      </c>
    </row>
    <row r="349" spans="1:27" hidden="1">
      <c r="A349" s="18" t="s">
        <v>1333</v>
      </c>
      <c r="B349" s="18" t="s">
        <v>3048</v>
      </c>
      <c r="C349" s="154" t="str">
        <f>VLOOKUP(A349,'GIÁ CP'!$K$2:$M$2000,3,FALSE)</f>
        <v xml:space="preserve">Dược phẩm </v>
      </c>
      <c r="D349" s="43">
        <f>VLOOKUP($A349,'Doanh thu'!$A$3:$Q$2000,9,FALSE)/1000000000</f>
        <v>0</v>
      </c>
      <c r="E349" s="43">
        <f>VLOOKUP($A349,'Doanh thu'!$A$3:$Q$2000,10,FALSE)/1000000000</f>
        <v>0</v>
      </c>
      <c r="F349" s="43">
        <f>VLOOKUP($A349,'Doanh thu'!$A$3:$Q$2000,11,FALSE)/1000000000</f>
        <v>0</v>
      </c>
      <c r="G349" s="43">
        <f>VLOOKUP($A349,'Doanh thu'!$A$3:$Q$2000,12,FALSE)/1000000000</f>
        <v>34.456413130000001</v>
      </c>
      <c r="H349" s="43">
        <f>VLOOKUP($A349,LNST!$A$3:$Q$1635,9,FALSE)/1000000000</f>
        <v>0</v>
      </c>
      <c r="I349" s="43">
        <f>VLOOKUP($A349,LNST!$A$3:$Q$1635,10,FALSE)/1000000000</f>
        <v>0</v>
      </c>
      <c r="J349" s="43">
        <f>VLOOKUP($A349,LNST!$A$3:$Q$1635,11,FALSE)/1000000000</f>
        <v>0</v>
      </c>
      <c r="K349" s="43">
        <f>VLOOKUP($A349,LNST!$A$3:$Q$1635,12,FALSE)/1000000000</f>
        <v>-0.22234701600000001</v>
      </c>
      <c r="L349" s="45" t="e">
        <f>VLOOKUP($A349,'Doanh thu'!$A$3:$Q$2000,14,FALSE)</f>
        <v>#DIV/0!</v>
      </c>
      <c r="M349" s="45" t="e">
        <f>VLOOKUP($A349,'Doanh thu'!$A$3:$Q$2000,15,FALSE)</f>
        <v>#DIV/0!</v>
      </c>
      <c r="N349" s="45" t="e">
        <f>VLOOKUP($A349,'Doanh thu'!$A$3:$Q$2000,16,FALSE)</f>
        <v>#DIV/0!</v>
      </c>
      <c r="O349" s="45" t="e">
        <f>VLOOKUP($A349,'Doanh thu'!$A$3:$Q$2000,17,FALSE)</f>
        <v>#DIV/0!</v>
      </c>
      <c r="P349" s="45" t="e">
        <f>VLOOKUP($A349,LNST!$A$3:$R$1635,14,FALSE)</f>
        <v>#DIV/0!</v>
      </c>
      <c r="Q349" s="45" t="e">
        <f>VLOOKUP($A349,LNST!$A$3:$R$1635,15,FALSE)</f>
        <v>#DIV/0!</v>
      </c>
      <c r="R349" s="45" t="e">
        <f>VLOOKUP($A349,LNST!$A$3:$R$1635,16,FALSE)</f>
        <v>#DIV/0!</v>
      </c>
      <c r="S349" s="45" t="e">
        <f>VLOOKUP($A349,LNST!$A$3:$R$1635,17,FALSE)</f>
        <v>#DIV/0!</v>
      </c>
      <c r="T349" s="45" t="e">
        <f>VLOOKUP($A349,LNG!$A$2:$H$1999,4,FALSE)/(D349*10^9)</f>
        <v>#DIV/0!</v>
      </c>
      <c r="U349" s="45" t="e">
        <f>VLOOKUP($A349,LNG!$A$2:$H$1999,5,FALSE)/(E349*10^9)</f>
        <v>#DIV/0!</v>
      </c>
      <c r="V349" s="45" t="e">
        <f>VLOOKUP($A349,LNG!$A$2:$H$1999,6,FALSE)/(F349*10^9)</f>
        <v>#DIV/0!</v>
      </c>
      <c r="W349" s="45">
        <f>VLOOKUP($A349,LNG!$A$2:$H$1999,7,FALSE)/(G349*10^9)</f>
        <v>0</v>
      </c>
      <c r="X349" s="45">
        <f>VLOOKUP($A349,'LNST năm'!$A$2:$I$2000,8,FALSE)</f>
        <v>-1</v>
      </c>
      <c r="Y349" s="45">
        <f>VLOOKUP($A349,'LNST năm'!$A$2:$I$2000,9,FALSE)</f>
        <v>-1</v>
      </c>
      <c r="Z349" s="46" t="e">
        <f>VLOOKUP($A349,LNG!$A$2:$H$1999,9,FALSE)</f>
        <v>#REF!</v>
      </c>
      <c r="AA349" s="162" t="e">
        <f>VLOOKUP($A349,'GIÁ CP'!$A$2:$D$2000,4,FALSE)/Z349</f>
        <v>#REF!</v>
      </c>
    </row>
    <row r="350" spans="1:27" hidden="1">
      <c r="A350" s="18" t="s">
        <v>888</v>
      </c>
      <c r="B350" s="18" t="s">
        <v>3012</v>
      </c>
      <c r="C350" s="154" t="str">
        <f>VLOOKUP(A350,'GIÁ CP'!$K$2:$M$2000,3,FALSE)</f>
        <v xml:space="preserve">Kho bãi, hậu cần và bảo dưỡng </v>
      </c>
      <c r="D350" s="43">
        <f>VLOOKUP($A350,'Doanh thu'!$A$3:$Q$2000,9,FALSE)/1000000000</f>
        <v>0</v>
      </c>
      <c r="E350" s="43">
        <f>VLOOKUP($A350,'Doanh thu'!$A$3:$Q$2000,10,FALSE)/1000000000</f>
        <v>0</v>
      </c>
      <c r="F350" s="43">
        <f>VLOOKUP($A350,'Doanh thu'!$A$3:$Q$2000,11,FALSE)/1000000000</f>
        <v>0</v>
      </c>
      <c r="G350" s="43">
        <f>VLOOKUP($A350,'Doanh thu'!$A$3:$Q$2000,12,FALSE)/1000000000</f>
        <v>0</v>
      </c>
      <c r="H350" s="43">
        <f>VLOOKUP($A350,LNST!$A$3:$Q$1635,9,FALSE)/1000000000</f>
        <v>0</v>
      </c>
      <c r="I350" s="43">
        <f>VLOOKUP($A350,LNST!$A$3:$Q$1635,10,FALSE)/1000000000</f>
        <v>0</v>
      </c>
      <c r="J350" s="43">
        <f>VLOOKUP($A350,LNST!$A$3:$Q$1635,11,FALSE)/1000000000</f>
        <v>0</v>
      </c>
      <c r="K350" s="43">
        <f>VLOOKUP($A350,LNST!$A$3:$Q$1635,12,FALSE)/1000000000</f>
        <v>0</v>
      </c>
      <c r="L350" s="45" t="e">
        <f>VLOOKUP($A350,'Doanh thu'!$A$3:$Q$2000,14,FALSE)</f>
        <v>#DIV/0!</v>
      </c>
      <c r="M350" s="45" t="e">
        <f>VLOOKUP($A350,'Doanh thu'!$A$3:$Q$2000,15,FALSE)</f>
        <v>#DIV/0!</v>
      </c>
      <c r="N350" s="45" t="e">
        <f>VLOOKUP($A350,'Doanh thu'!$A$3:$Q$2000,16,FALSE)</f>
        <v>#DIV/0!</v>
      </c>
      <c r="O350" s="45" t="e">
        <f>VLOOKUP($A350,'Doanh thu'!$A$3:$Q$2000,17,FALSE)</f>
        <v>#DIV/0!</v>
      </c>
      <c r="P350" s="45" t="e">
        <f>VLOOKUP($A350,LNST!$A$3:$R$1635,14,FALSE)</f>
        <v>#DIV/0!</v>
      </c>
      <c r="Q350" s="45" t="e">
        <f>VLOOKUP($A350,LNST!$A$3:$R$1635,15,FALSE)</f>
        <v>#DIV/0!</v>
      </c>
      <c r="R350" s="45" t="e">
        <f>VLOOKUP($A350,LNST!$A$3:$R$1635,16,FALSE)</f>
        <v>#DIV/0!</v>
      </c>
      <c r="S350" s="45" t="e">
        <f>VLOOKUP($A350,LNST!$A$3:$R$1635,17,FALSE)</f>
        <v>#DIV/0!</v>
      </c>
      <c r="T350" s="45" t="e">
        <f>VLOOKUP($A350,LNG!$A$2:$H$1999,4,FALSE)/(D350*10^9)</f>
        <v>#DIV/0!</v>
      </c>
      <c r="U350" s="45" t="e">
        <f>VLOOKUP($A350,LNG!$A$2:$H$1999,5,FALSE)/(E350*10^9)</f>
        <v>#DIV/0!</v>
      </c>
      <c r="V350" s="45" t="e">
        <f>VLOOKUP($A350,LNG!$A$2:$H$1999,6,FALSE)/(F350*10^9)</f>
        <v>#DIV/0!</v>
      </c>
      <c r="W350" s="45" t="e">
        <f>VLOOKUP($A350,LNG!$A$2:$H$1999,7,FALSE)/(G350*10^9)</f>
        <v>#DIV/0!</v>
      </c>
      <c r="X350" s="45">
        <f>VLOOKUP($A350,'LNST năm'!$A$2:$I$2000,8,FALSE)</f>
        <v>-1</v>
      </c>
      <c r="Y350" s="45">
        <f>VLOOKUP($A350,'LNST năm'!$A$2:$I$2000,9,FALSE)</f>
        <v>-1</v>
      </c>
      <c r="Z350" s="46" t="e">
        <f>VLOOKUP($A350,LNG!$A$2:$H$1999,9,FALSE)</f>
        <v>#REF!</v>
      </c>
      <c r="AA350" s="162" t="e">
        <f>VLOOKUP($A350,'GIÁ CP'!$A$2:$D$2000,4,FALSE)/Z350</f>
        <v>#REF!</v>
      </c>
    </row>
    <row r="351" spans="1:27" hidden="1">
      <c r="A351" s="18" t="s">
        <v>1311</v>
      </c>
      <c r="B351" s="18" t="s">
        <v>3015</v>
      </c>
      <c r="C351" s="154" t="str">
        <f>VLOOKUP(A351,'GIÁ CP'!$K$2:$M$2000,3,FALSE)</f>
        <v xml:space="preserve">Sách, ấn bản &amp; sản phẩm văn hóa </v>
      </c>
      <c r="D351" s="43">
        <f>VLOOKUP($A351,'Doanh thu'!$A$3:$Q$2000,9,FALSE)/1000000000</f>
        <v>0</v>
      </c>
      <c r="E351" s="43">
        <f>VLOOKUP($A351,'Doanh thu'!$A$3:$Q$2000,10,FALSE)/1000000000</f>
        <v>0</v>
      </c>
      <c r="F351" s="43">
        <f>VLOOKUP($A351,'Doanh thu'!$A$3:$Q$2000,11,FALSE)/1000000000</f>
        <v>0</v>
      </c>
      <c r="G351" s="43">
        <f>VLOOKUP($A351,'Doanh thu'!$A$3:$Q$2000,12,FALSE)/1000000000</f>
        <v>0</v>
      </c>
      <c r="H351" s="43">
        <f>VLOOKUP($A351,LNST!$A$3:$Q$1635,9,FALSE)/1000000000</f>
        <v>0</v>
      </c>
      <c r="I351" s="43">
        <f>VLOOKUP($A351,LNST!$A$3:$Q$1635,10,FALSE)/1000000000</f>
        <v>0</v>
      </c>
      <c r="J351" s="43">
        <f>VLOOKUP($A351,LNST!$A$3:$Q$1635,11,FALSE)/1000000000</f>
        <v>0</v>
      </c>
      <c r="K351" s="43">
        <f>VLOOKUP($A351,LNST!$A$3:$Q$1635,12,FALSE)/1000000000</f>
        <v>0</v>
      </c>
      <c r="L351" s="45" t="e">
        <f>VLOOKUP($A351,'Doanh thu'!$A$3:$Q$2000,14,FALSE)</f>
        <v>#DIV/0!</v>
      </c>
      <c r="M351" s="45" t="e">
        <f>VLOOKUP($A351,'Doanh thu'!$A$3:$Q$2000,15,FALSE)</f>
        <v>#DIV/0!</v>
      </c>
      <c r="N351" s="45" t="e">
        <f>VLOOKUP($A351,'Doanh thu'!$A$3:$Q$2000,16,FALSE)</f>
        <v>#DIV/0!</v>
      </c>
      <c r="O351" s="45" t="e">
        <f>VLOOKUP($A351,'Doanh thu'!$A$3:$Q$2000,17,FALSE)</f>
        <v>#DIV/0!</v>
      </c>
      <c r="P351" s="45" t="e">
        <f>VLOOKUP($A351,LNST!$A$3:$R$1635,14,FALSE)</f>
        <v>#DIV/0!</v>
      </c>
      <c r="Q351" s="45" t="e">
        <f>VLOOKUP($A351,LNST!$A$3:$R$1635,15,FALSE)</f>
        <v>#DIV/0!</v>
      </c>
      <c r="R351" s="45" t="e">
        <f>VLOOKUP($A351,LNST!$A$3:$R$1635,16,FALSE)</f>
        <v>#DIV/0!</v>
      </c>
      <c r="S351" s="45" t="e">
        <f>VLOOKUP($A351,LNST!$A$3:$R$1635,17,FALSE)</f>
        <v>#DIV/0!</v>
      </c>
      <c r="T351" s="45" t="e">
        <f>VLOOKUP($A351,LNG!$A$2:$H$1999,4,FALSE)/(D351*10^9)</f>
        <v>#DIV/0!</v>
      </c>
      <c r="U351" s="45" t="e">
        <f>VLOOKUP($A351,LNG!$A$2:$H$1999,5,FALSE)/(E351*10^9)</f>
        <v>#DIV/0!</v>
      </c>
      <c r="V351" s="45" t="e">
        <f>VLOOKUP($A351,LNG!$A$2:$H$1999,6,FALSE)/(F351*10^9)</f>
        <v>#DIV/0!</v>
      </c>
      <c r="W351" s="45" t="e">
        <f>VLOOKUP($A351,LNG!$A$2:$H$1999,7,FALSE)/(G351*10^9)</f>
        <v>#DIV/0!</v>
      </c>
      <c r="X351" s="45">
        <f>VLOOKUP($A351,'LNST năm'!$A$2:$I$2000,8,FALSE)</f>
        <v>-1</v>
      </c>
      <c r="Y351" s="45">
        <f>VLOOKUP($A351,'LNST năm'!$A$2:$I$2000,9,FALSE)</f>
        <v>-1</v>
      </c>
      <c r="Z351" s="46" t="e">
        <f>VLOOKUP($A351,LNG!$A$2:$H$1999,9,FALSE)</f>
        <v>#REF!</v>
      </c>
      <c r="AA351" s="162" t="e">
        <f>VLOOKUP($A351,'GIÁ CP'!$A$2:$D$2000,4,FALSE)/Z351</f>
        <v>#REF!</v>
      </c>
    </row>
    <row r="352" spans="1:27" hidden="1">
      <c r="A352" s="18" t="s">
        <v>931</v>
      </c>
      <c r="B352" s="18" t="s">
        <v>3021</v>
      </c>
      <c r="C352" s="154" t="str">
        <f>VLOOKUP(A352,'GIÁ CP'!$K$2:$M$2000,3,FALSE)</f>
        <v xml:space="preserve">Dược phẩm </v>
      </c>
      <c r="D352" s="43">
        <f>VLOOKUP($A352,'Doanh thu'!$A$3:$Q$2000,9,FALSE)/1000000000</f>
        <v>0</v>
      </c>
      <c r="E352" s="43">
        <f>VLOOKUP($A352,'Doanh thu'!$A$3:$Q$2000,10,FALSE)/1000000000</f>
        <v>0</v>
      </c>
      <c r="F352" s="43">
        <f>VLOOKUP($A352,'Doanh thu'!$A$3:$Q$2000,11,FALSE)/1000000000</f>
        <v>0</v>
      </c>
      <c r="G352" s="43">
        <f>VLOOKUP($A352,'Doanh thu'!$A$3:$Q$2000,12,FALSE)/1000000000</f>
        <v>0</v>
      </c>
      <c r="H352" s="43">
        <f>VLOOKUP($A352,LNST!$A$3:$Q$1635,9,FALSE)/1000000000</f>
        <v>0</v>
      </c>
      <c r="I352" s="43">
        <f>VLOOKUP($A352,LNST!$A$3:$Q$1635,10,FALSE)/1000000000</f>
        <v>0</v>
      </c>
      <c r="J352" s="43">
        <f>VLOOKUP($A352,LNST!$A$3:$Q$1635,11,FALSE)/1000000000</f>
        <v>0</v>
      </c>
      <c r="K352" s="43">
        <f>VLOOKUP($A352,LNST!$A$3:$Q$1635,12,FALSE)/1000000000</f>
        <v>0</v>
      </c>
      <c r="L352" s="45" t="e">
        <f>VLOOKUP($A352,'Doanh thu'!$A$3:$Q$2000,14,FALSE)</f>
        <v>#DIV/0!</v>
      </c>
      <c r="M352" s="45" t="e">
        <f>VLOOKUP($A352,'Doanh thu'!$A$3:$Q$2000,15,FALSE)</f>
        <v>#DIV/0!</v>
      </c>
      <c r="N352" s="45" t="e">
        <f>VLOOKUP($A352,'Doanh thu'!$A$3:$Q$2000,16,FALSE)</f>
        <v>#DIV/0!</v>
      </c>
      <c r="O352" s="45" t="e">
        <f>VLOOKUP($A352,'Doanh thu'!$A$3:$Q$2000,17,FALSE)</f>
        <v>#DIV/0!</v>
      </c>
      <c r="P352" s="45" t="e">
        <f>VLOOKUP($A352,LNST!$A$3:$R$1635,14,FALSE)</f>
        <v>#DIV/0!</v>
      </c>
      <c r="Q352" s="45" t="e">
        <f>VLOOKUP($A352,LNST!$A$3:$R$1635,15,FALSE)</f>
        <v>#DIV/0!</v>
      </c>
      <c r="R352" s="45" t="e">
        <f>VLOOKUP($A352,LNST!$A$3:$R$1635,16,FALSE)</f>
        <v>#DIV/0!</v>
      </c>
      <c r="S352" s="45" t="e">
        <f>VLOOKUP($A352,LNST!$A$3:$R$1635,17,FALSE)</f>
        <v>#DIV/0!</v>
      </c>
      <c r="T352" s="45" t="e">
        <f>VLOOKUP($A352,LNG!$A$2:$H$1999,4,FALSE)/(D352*10^9)</f>
        <v>#DIV/0!</v>
      </c>
      <c r="U352" s="45" t="e">
        <f>VLOOKUP($A352,LNG!$A$2:$H$1999,5,FALSE)/(E352*10^9)</f>
        <v>#DIV/0!</v>
      </c>
      <c r="V352" s="45" t="e">
        <f>VLOOKUP($A352,LNG!$A$2:$H$1999,6,FALSE)/(F352*10^9)</f>
        <v>#DIV/0!</v>
      </c>
      <c r="W352" s="45" t="e">
        <f>VLOOKUP($A352,LNG!$A$2:$H$1999,7,FALSE)/(G352*10^9)</f>
        <v>#DIV/0!</v>
      </c>
      <c r="X352" s="45">
        <f>VLOOKUP($A352,'LNST năm'!$A$2:$I$2000,8,FALSE)</f>
        <v>-1</v>
      </c>
      <c r="Y352" s="45">
        <f>VLOOKUP($A352,'LNST năm'!$A$2:$I$2000,9,FALSE)</f>
        <v>-1</v>
      </c>
      <c r="Z352" s="46" t="e">
        <f>VLOOKUP($A352,LNG!$A$2:$H$1999,9,FALSE)</f>
        <v>#REF!</v>
      </c>
      <c r="AA352" s="162" t="e">
        <f>VLOOKUP($A352,'GIÁ CP'!$A$2:$D$2000,4,FALSE)/Z352</f>
        <v>#REF!</v>
      </c>
    </row>
    <row r="353" spans="1:27" hidden="1">
      <c r="A353" s="18" t="s">
        <v>1293</v>
      </c>
      <c r="B353" s="18" t="s">
        <v>2987</v>
      </c>
      <c r="C353" s="154" t="str">
        <f>VLOOKUP(A353,'GIÁ CP'!$K$2:$M$2000,3,FALSE)</f>
        <v xml:space="preserve">Chất thải &amp; Môi trường </v>
      </c>
      <c r="D353" s="43">
        <f>VLOOKUP($A353,'Doanh thu'!$A$3:$Q$2000,9,FALSE)/1000000000</f>
        <v>0</v>
      </c>
      <c r="E353" s="43">
        <f>VLOOKUP($A353,'Doanh thu'!$A$3:$Q$2000,10,FALSE)/1000000000</f>
        <v>0</v>
      </c>
      <c r="F353" s="43">
        <f>VLOOKUP($A353,'Doanh thu'!$A$3:$Q$2000,11,FALSE)/1000000000</f>
        <v>0</v>
      </c>
      <c r="G353" s="43">
        <f>VLOOKUP($A353,'Doanh thu'!$A$3:$Q$2000,12,FALSE)/1000000000</f>
        <v>0</v>
      </c>
      <c r="H353" s="43">
        <f>VLOOKUP($A353,LNST!$A$3:$Q$1635,9,FALSE)/1000000000</f>
        <v>0</v>
      </c>
      <c r="I353" s="43">
        <f>VLOOKUP($A353,LNST!$A$3:$Q$1635,10,FALSE)/1000000000</f>
        <v>0</v>
      </c>
      <c r="J353" s="43">
        <f>VLOOKUP($A353,LNST!$A$3:$Q$1635,11,FALSE)/1000000000</f>
        <v>0</v>
      </c>
      <c r="K353" s="43">
        <f>VLOOKUP($A353,LNST!$A$3:$Q$1635,12,FALSE)/1000000000</f>
        <v>0</v>
      </c>
      <c r="L353" s="45" t="e">
        <f>VLOOKUP($A353,'Doanh thu'!$A$3:$Q$2000,14,FALSE)</f>
        <v>#DIV/0!</v>
      </c>
      <c r="M353" s="45" t="e">
        <f>VLOOKUP($A353,'Doanh thu'!$A$3:$Q$2000,15,FALSE)</f>
        <v>#DIV/0!</v>
      </c>
      <c r="N353" s="45" t="e">
        <f>VLOOKUP($A353,'Doanh thu'!$A$3:$Q$2000,16,FALSE)</f>
        <v>#DIV/0!</v>
      </c>
      <c r="O353" s="45" t="e">
        <f>VLOOKUP($A353,'Doanh thu'!$A$3:$Q$2000,17,FALSE)</f>
        <v>#DIV/0!</v>
      </c>
      <c r="P353" s="45" t="e">
        <f>VLOOKUP($A353,LNST!$A$3:$R$1635,14,FALSE)</f>
        <v>#DIV/0!</v>
      </c>
      <c r="Q353" s="45" t="e">
        <f>VLOOKUP($A353,LNST!$A$3:$R$1635,15,FALSE)</f>
        <v>#DIV/0!</v>
      </c>
      <c r="R353" s="45" t="e">
        <f>VLOOKUP($A353,LNST!$A$3:$R$1635,16,FALSE)</f>
        <v>#DIV/0!</v>
      </c>
      <c r="S353" s="45" t="e">
        <f>VLOOKUP($A353,LNST!$A$3:$R$1635,17,FALSE)</f>
        <v>#DIV/0!</v>
      </c>
      <c r="T353" s="45" t="e">
        <f>VLOOKUP($A353,LNG!$A$2:$H$1999,4,FALSE)/(D353*10^9)</f>
        <v>#DIV/0!</v>
      </c>
      <c r="U353" s="45" t="e">
        <f>VLOOKUP($A353,LNG!$A$2:$H$1999,5,FALSE)/(E353*10^9)</f>
        <v>#DIV/0!</v>
      </c>
      <c r="V353" s="45" t="e">
        <f>VLOOKUP($A353,LNG!$A$2:$H$1999,6,FALSE)/(F353*10^9)</f>
        <v>#DIV/0!</v>
      </c>
      <c r="W353" s="45" t="e">
        <f>VLOOKUP($A353,LNG!$A$2:$H$1999,7,FALSE)/(G353*10^9)</f>
        <v>#DIV/0!</v>
      </c>
      <c r="X353" s="45">
        <f>VLOOKUP($A353,'LNST năm'!$A$2:$I$2000,8,FALSE)</f>
        <v>-1</v>
      </c>
      <c r="Y353" s="45">
        <f>VLOOKUP($A353,'LNST năm'!$A$2:$I$2000,9,FALSE)</f>
        <v>-1</v>
      </c>
      <c r="Z353" s="46" t="e">
        <f>VLOOKUP($A353,LNG!$A$2:$H$1999,9,FALSE)</f>
        <v>#REF!</v>
      </c>
      <c r="AA353" s="162" t="e">
        <f>VLOOKUP($A353,'GIÁ CP'!$A$2:$D$2000,4,FALSE)/Z353</f>
        <v>#REF!</v>
      </c>
    </row>
    <row r="354" spans="1:27" hidden="1">
      <c r="A354" s="18" t="s">
        <v>515</v>
      </c>
      <c r="B354" s="18" t="s">
        <v>3022</v>
      </c>
      <c r="C354" s="154" t="str">
        <f>VLOOKUP(A354,'GIÁ CP'!$K$2:$M$2000,3,FALSE)</f>
        <v xml:space="preserve">Thực phẩm </v>
      </c>
      <c r="D354" s="43">
        <f>VLOOKUP($A354,'Doanh thu'!$A$3:$Q$2000,9,FALSE)/1000000000</f>
        <v>0</v>
      </c>
      <c r="E354" s="43">
        <f>VLOOKUP($A354,'Doanh thu'!$A$3:$Q$2000,10,FALSE)/1000000000</f>
        <v>0</v>
      </c>
      <c r="F354" s="43">
        <f>VLOOKUP($A354,'Doanh thu'!$A$3:$Q$2000,11,FALSE)/1000000000</f>
        <v>0</v>
      </c>
      <c r="G354" s="43">
        <f>VLOOKUP($A354,'Doanh thu'!$A$3:$Q$2000,12,FALSE)/1000000000</f>
        <v>0</v>
      </c>
      <c r="H354" s="43">
        <f>VLOOKUP($A354,LNST!$A$3:$Q$1635,9,FALSE)/1000000000</f>
        <v>0</v>
      </c>
      <c r="I354" s="43">
        <f>VLOOKUP($A354,LNST!$A$3:$Q$1635,10,FALSE)/1000000000</f>
        <v>0</v>
      </c>
      <c r="J354" s="43">
        <f>VLOOKUP($A354,LNST!$A$3:$Q$1635,11,FALSE)/1000000000</f>
        <v>0</v>
      </c>
      <c r="K354" s="43">
        <f>VLOOKUP($A354,LNST!$A$3:$Q$1635,12,FALSE)/1000000000</f>
        <v>0</v>
      </c>
      <c r="L354" s="45" t="e">
        <f>VLOOKUP($A354,'Doanh thu'!$A$3:$Q$2000,14,FALSE)</f>
        <v>#DIV/0!</v>
      </c>
      <c r="M354" s="45" t="e">
        <f>VLOOKUP($A354,'Doanh thu'!$A$3:$Q$2000,15,FALSE)</f>
        <v>#DIV/0!</v>
      </c>
      <c r="N354" s="45" t="e">
        <f>VLOOKUP($A354,'Doanh thu'!$A$3:$Q$2000,16,FALSE)</f>
        <v>#DIV/0!</v>
      </c>
      <c r="O354" s="45" t="e">
        <f>VLOOKUP($A354,'Doanh thu'!$A$3:$Q$2000,17,FALSE)</f>
        <v>#DIV/0!</v>
      </c>
      <c r="P354" s="45" t="e">
        <f>VLOOKUP($A354,LNST!$A$3:$R$1635,14,FALSE)</f>
        <v>#DIV/0!</v>
      </c>
      <c r="Q354" s="45" t="e">
        <f>VLOOKUP($A354,LNST!$A$3:$R$1635,15,FALSE)</f>
        <v>#DIV/0!</v>
      </c>
      <c r="R354" s="45" t="e">
        <f>VLOOKUP($A354,LNST!$A$3:$R$1635,16,FALSE)</f>
        <v>#DIV/0!</v>
      </c>
      <c r="S354" s="45" t="e">
        <f>VLOOKUP($A354,LNST!$A$3:$R$1635,17,FALSE)</f>
        <v>#DIV/0!</v>
      </c>
      <c r="T354" s="45" t="e">
        <f>VLOOKUP($A354,LNG!$A$2:$H$1999,4,FALSE)/(D354*10^9)</f>
        <v>#DIV/0!</v>
      </c>
      <c r="U354" s="45" t="e">
        <f>VLOOKUP($A354,LNG!$A$2:$H$1999,5,FALSE)/(E354*10^9)</f>
        <v>#DIV/0!</v>
      </c>
      <c r="V354" s="45" t="e">
        <f>VLOOKUP($A354,LNG!$A$2:$H$1999,6,FALSE)/(F354*10^9)</f>
        <v>#DIV/0!</v>
      </c>
      <c r="W354" s="45" t="e">
        <f>VLOOKUP($A354,LNG!$A$2:$H$1999,7,FALSE)/(G354*10^9)</f>
        <v>#DIV/0!</v>
      </c>
      <c r="X354" s="45" t="e">
        <f>VLOOKUP($A354,'LNST năm'!$A$2:$I$2000,8,FALSE)</f>
        <v>#DIV/0!</v>
      </c>
      <c r="Y354" s="45" t="e">
        <f>VLOOKUP($A354,'LNST năm'!$A$2:$I$2000,9,FALSE)</f>
        <v>#DIV/0!</v>
      </c>
      <c r="Z354" s="46" t="e">
        <f>VLOOKUP($A354,LNG!$A$2:$H$1999,9,FALSE)</f>
        <v>#REF!</v>
      </c>
      <c r="AA354" s="162" t="e">
        <f>VLOOKUP($A354,'GIÁ CP'!$A$2:$D$2000,4,FALSE)/Z354</f>
        <v>#REF!</v>
      </c>
    </row>
    <row r="355" spans="1:27" hidden="1">
      <c r="A355" s="18" t="s">
        <v>1529</v>
      </c>
      <c r="B355" s="18" t="s">
        <v>3363</v>
      </c>
      <c r="C355" s="154" t="str">
        <f>VLOOKUP(A355,'GIÁ CP'!$K$2:$M$2000,3,FALSE)</f>
        <v xml:space="preserve">Xây dựng </v>
      </c>
      <c r="D355" s="43">
        <f>VLOOKUP($A355,'Doanh thu'!$A$3:$Q$2000,9,FALSE)/1000000000</f>
        <v>0</v>
      </c>
      <c r="E355" s="43">
        <f>VLOOKUP($A355,'Doanh thu'!$A$3:$Q$2000,10,FALSE)/1000000000</f>
        <v>0</v>
      </c>
      <c r="F355" s="43">
        <f>VLOOKUP($A355,'Doanh thu'!$A$3:$Q$2000,11,FALSE)/1000000000</f>
        <v>0</v>
      </c>
      <c r="G355" s="43">
        <f>VLOOKUP($A355,'Doanh thu'!$A$3:$Q$2000,12,FALSE)/1000000000</f>
        <v>0</v>
      </c>
      <c r="H355" s="43">
        <f>VLOOKUP($A355,LNST!$A$3:$Q$1635,9,FALSE)/1000000000</f>
        <v>0</v>
      </c>
      <c r="I355" s="43">
        <f>VLOOKUP($A355,LNST!$A$3:$Q$1635,10,FALSE)/1000000000</f>
        <v>0</v>
      </c>
      <c r="J355" s="43">
        <f>VLOOKUP($A355,LNST!$A$3:$Q$1635,11,FALSE)/1000000000</f>
        <v>0</v>
      </c>
      <c r="K355" s="43">
        <f>VLOOKUP($A355,LNST!$A$3:$Q$1635,12,FALSE)/1000000000</f>
        <v>0</v>
      </c>
      <c r="L355" s="45" t="e">
        <f>VLOOKUP($A355,'Doanh thu'!$A$3:$Q$2000,14,FALSE)</f>
        <v>#DIV/0!</v>
      </c>
      <c r="M355" s="45" t="e">
        <f>VLOOKUP($A355,'Doanh thu'!$A$3:$Q$2000,15,FALSE)</f>
        <v>#DIV/0!</v>
      </c>
      <c r="N355" s="45" t="e">
        <f>VLOOKUP($A355,'Doanh thu'!$A$3:$Q$2000,16,FALSE)</f>
        <v>#DIV/0!</v>
      </c>
      <c r="O355" s="45" t="e">
        <f>VLOOKUP($A355,'Doanh thu'!$A$3:$Q$2000,17,FALSE)</f>
        <v>#DIV/0!</v>
      </c>
      <c r="P355" s="45" t="e">
        <f>VLOOKUP($A355,LNST!$A$3:$R$1635,14,FALSE)</f>
        <v>#DIV/0!</v>
      </c>
      <c r="Q355" s="45" t="e">
        <f>VLOOKUP($A355,LNST!$A$3:$R$1635,15,FALSE)</f>
        <v>#DIV/0!</v>
      </c>
      <c r="R355" s="45" t="e">
        <f>VLOOKUP($A355,LNST!$A$3:$R$1635,16,FALSE)</f>
        <v>#DIV/0!</v>
      </c>
      <c r="S355" s="45" t="e">
        <f>VLOOKUP($A355,LNST!$A$3:$R$1635,17,FALSE)</f>
        <v>#DIV/0!</v>
      </c>
      <c r="T355" s="45" t="e">
        <f>VLOOKUP($A355,LNG!$A$2:$H$1999,4,FALSE)/(D355*10^9)</f>
        <v>#DIV/0!</v>
      </c>
      <c r="U355" s="45" t="e">
        <f>VLOOKUP($A355,LNG!$A$2:$H$1999,5,FALSE)/(E355*10^9)</f>
        <v>#DIV/0!</v>
      </c>
      <c r="V355" s="45" t="e">
        <f>VLOOKUP($A355,LNG!$A$2:$H$1999,6,FALSE)/(F355*10^9)</f>
        <v>#DIV/0!</v>
      </c>
      <c r="W355" s="45" t="e">
        <f>VLOOKUP($A355,LNG!$A$2:$H$1999,7,FALSE)/(G355*10^9)</f>
        <v>#DIV/0!</v>
      </c>
      <c r="X355" s="45">
        <f>VLOOKUP($A355,'LNST năm'!$A$2:$I$2000,8,FALSE)</f>
        <v>-1</v>
      </c>
      <c r="Y355" s="45">
        <f>VLOOKUP($A355,'LNST năm'!$A$2:$I$2000,9,FALSE)</f>
        <v>0.25992104989487319</v>
      </c>
      <c r="Z355" s="46" t="e">
        <f>VLOOKUP($A355,LNG!$A$2:$H$1999,9,FALSE)</f>
        <v>#REF!</v>
      </c>
      <c r="AA355" s="162" t="e">
        <f>VLOOKUP($A355,'GIÁ CP'!$A$2:$D$2000,4,FALSE)/Z355</f>
        <v>#REF!</v>
      </c>
    </row>
    <row r="356" spans="1:27" hidden="1">
      <c r="A356" s="18" t="s">
        <v>524</v>
      </c>
      <c r="B356" s="18" t="s">
        <v>2237</v>
      </c>
      <c r="C356" s="154" t="str">
        <f>VLOOKUP(A356,'GIÁ CP'!$K$2:$M$2000,3,FALSE)</f>
        <v xml:space="preserve">Containers &amp; Đóng gói </v>
      </c>
      <c r="D356" s="43" t="e">
        <f>VLOOKUP($A356,'Doanh thu'!$A$3:$Q$2000,9,FALSE)/1000000000</f>
        <v>#N/A</v>
      </c>
      <c r="E356" s="43" t="e">
        <f>VLOOKUP($A356,'Doanh thu'!$A$3:$Q$2000,10,FALSE)/1000000000</f>
        <v>#N/A</v>
      </c>
      <c r="F356" s="43" t="e">
        <f>VLOOKUP($A356,'Doanh thu'!$A$3:$Q$2000,11,FALSE)/1000000000</f>
        <v>#N/A</v>
      </c>
      <c r="G356" s="43" t="e">
        <f>VLOOKUP($A356,'Doanh thu'!$A$3:$Q$2000,12,FALSE)/1000000000</f>
        <v>#N/A</v>
      </c>
      <c r="H356" s="43" t="e">
        <f>VLOOKUP($A356,LNST!$A$3:$Q$1635,9,FALSE)/1000000000</f>
        <v>#N/A</v>
      </c>
      <c r="I356" s="43" t="e">
        <f>VLOOKUP($A356,LNST!$A$3:$Q$1635,10,FALSE)/1000000000</f>
        <v>#N/A</v>
      </c>
      <c r="J356" s="43" t="e">
        <f>VLOOKUP($A356,LNST!$A$3:$Q$1635,11,FALSE)/1000000000</f>
        <v>#N/A</v>
      </c>
      <c r="K356" s="43" t="e">
        <f>VLOOKUP($A356,LNST!$A$3:$Q$1635,12,FALSE)/1000000000</f>
        <v>#N/A</v>
      </c>
      <c r="L356" s="45" t="e">
        <f>VLOOKUP($A356,'Doanh thu'!$A$3:$Q$2000,14,FALSE)</f>
        <v>#N/A</v>
      </c>
      <c r="M356" s="45" t="e">
        <f>VLOOKUP($A356,'Doanh thu'!$A$3:$Q$2000,15,FALSE)</f>
        <v>#N/A</v>
      </c>
      <c r="N356" s="45" t="e">
        <f>VLOOKUP($A356,'Doanh thu'!$A$3:$Q$2000,16,FALSE)</f>
        <v>#N/A</v>
      </c>
      <c r="O356" s="45" t="e">
        <f>VLOOKUP($A356,'Doanh thu'!$A$3:$Q$2000,17,FALSE)</f>
        <v>#N/A</v>
      </c>
      <c r="P356" s="45" t="e">
        <f>VLOOKUP($A356,LNST!$A$3:$R$1635,14,FALSE)</f>
        <v>#N/A</v>
      </c>
      <c r="Q356" s="45" t="e">
        <f>VLOOKUP($A356,LNST!$A$3:$R$1635,15,FALSE)</f>
        <v>#N/A</v>
      </c>
      <c r="R356" s="45" t="e">
        <f>VLOOKUP($A356,LNST!$A$3:$R$1635,16,FALSE)</f>
        <v>#N/A</v>
      </c>
      <c r="S356" s="45" t="e">
        <f>VLOOKUP($A356,LNST!$A$3:$R$1635,17,FALSE)</f>
        <v>#N/A</v>
      </c>
      <c r="T356" s="45" t="e">
        <f>VLOOKUP($A356,LNG!$A$2:$H$1999,4,FALSE)/(D356*10^9)</f>
        <v>#N/A</v>
      </c>
      <c r="U356" s="45" t="e">
        <f>VLOOKUP($A356,LNG!$A$2:$H$1999,5,FALSE)/(E356*10^9)</f>
        <v>#N/A</v>
      </c>
      <c r="V356" s="45" t="e">
        <f>VLOOKUP($A356,LNG!$A$2:$H$1999,6,FALSE)/(F356*10^9)</f>
        <v>#N/A</v>
      </c>
      <c r="W356" s="45" t="e">
        <f>VLOOKUP($A356,LNG!$A$2:$H$1999,7,FALSE)/(G356*10^9)</f>
        <v>#N/A</v>
      </c>
      <c r="X356" s="45" t="e">
        <f>VLOOKUP($A356,'LNST năm'!$A$2:$I$2000,8,FALSE)</f>
        <v>#DIV/0!</v>
      </c>
      <c r="Y356" s="45" t="e">
        <f>VLOOKUP($A356,'LNST năm'!$A$2:$I$2000,9,FALSE)</f>
        <v>#DIV/0!</v>
      </c>
      <c r="Z356" s="46" t="e">
        <f>VLOOKUP($A356,LNG!$A$2:$H$1999,9,FALSE)</f>
        <v>#N/A</v>
      </c>
      <c r="AA356" s="162" t="e">
        <f>VLOOKUP($A356,'GIÁ CP'!$A$2:$D$2000,4,FALSE)/Z356</f>
        <v>#N/A</v>
      </c>
    </row>
    <row r="357" spans="1:27" hidden="1">
      <c r="A357" s="18" t="s">
        <v>1320</v>
      </c>
      <c r="B357" s="18" t="s">
        <v>3028</v>
      </c>
      <c r="C357" s="154" t="str">
        <f>VLOOKUP(A357,'GIÁ CP'!$K$2:$M$2000,3,FALSE)</f>
        <v xml:space="preserve">Kim Loại màu </v>
      </c>
      <c r="D357" s="43">
        <f>VLOOKUP($A357,'Doanh thu'!$A$3:$Q$2000,9,FALSE)/1000000000</f>
        <v>0</v>
      </c>
      <c r="E357" s="43">
        <f>VLOOKUP($A357,'Doanh thu'!$A$3:$Q$2000,10,FALSE)/1000000000</f>
        <v>0</v>
      </c>
      <c r="F357" s="43">
        <f>VLOOKUP($A357,'Doanh thu'!$A$3:$Q$2000,11,FALSE)/1000000000</f>
        <v>0</v>
      </c>
      <c r="G357" s="43">
        <f>VLOOKUP($A357,'Doanh thu'!$A$3:$Q$2000,12,FALSE)/1000000000</f>
        <v>0</v>
      </c>
      <c r="H357" s="43">
        <f>VLOOKUP($A357,LNST!$A$3:$Q$1635,9,FALSE)/1000000000</f>
        <v>0</v>
      </c>
      <c r="I357" s="43">
        <f>VLOOKUP($A357,LNST!$A$3:$Q$1635,10,FALSE)/1000000000</f>
        <v>0</v>
      </c>
      <c r="J357" s="43">
        <f>VLOOKUP($A357,LNST!$A$3:$Q$1635,11,FALSE)/1000000000</f>
        <v>0</v>
      </c>
      <c r="K357" s="43">
        <f>VLOOKUP($A357,LNST!$A$3:$Q$1635,12,FALSE)/1000000000</f>
        <v>0</v>
      </c>
      <c r="L357" s="45" t="e">
        <f>VLOOKUP($A357,'Doanh thu'!$A$3:$Q$2000,14,FALSE)</f>
        <v>#DIV/0!</v>
      </c>
      <c r="M357" s="45" t="e">
        <f>VLOOKUP($A357,'Doanh thu'!$A$3:$Q$2000,15,FALSE)</f>
        <v>#DIV/0!</v>
      </c>
      <c r="N357" s="45" t="e">
        <f>VLOOKUP($A357,'Doanh thu'!$A$3:$Q$2000,16,FALSE)</f>
        <v>#DIV/0!</v>
      </c>
      <c r="O357" s="45" t="e">
        <f>VLOOKUP($A357,'Doanh thu'!$A$3:$Q$2000,17,FALSE)</f>
        <v>#DIV/0!</v>
      </c>
      <c r="P357" s="45" t="e">
        <f>VLOOKUP($A357,LNST!$A$3:$R$1635,14,FALSE)</f>
        <v>#DIV/0!</v>
      </c>
      <c r="Q357" s="45" t="e">
        <f>VLOOKUP($A357,LNST!$A$3:$R$1635,15,FALSE)</f>
        <v>#DIV/0!</v>
      </c>
      <c r="R357" s="45" t="e">
        <f>VLOOKUP($A357,LNST!$A$3:$R$1635,16,FALSE)</f>
        <v>#DIV/0!</v>
      </c>
      <c r="S357" s="45" t="e">
        <f>VLOOKUP($A357,LNST!$A$3:$R$1635,17,FALSE)</f>
        <v>#DIV/0!</v>
      </c>
      <c r="T357" s="45" t="e">
        <f>VLOOKUP($A357,LNG!$A$2:$H$1999,4,FALSE)/(D357*10^9)</f>
        <v>#DIV/0!</v>
      </c>
      <c r="U357" s="45" t="e">
        <f>VLOOKUP($A357,LNG!$A$2:$H$1999,5,FALSE)/(E357*10^9)</f>
        <v>#DIV/0!</v>
      </c>
      <c r="V357" s="45" t="e">
        <f>VLOOKUP($A357,LNG!$A$2:$H$1999,6,FALSE)/(F357*10^9)</f>
        <v>#DIV/0!</v>
      </c>
      <c r="W357" s="45" t="e">
        <f>VLOOKUP($A357,LNG!$A$2:$H$1999,7,FALSE)/(G357*10^9)</f>
        <v>#DIV/0!</v>
      </c>
      <c r="X357" s="45" t="e">
        <f>VLOOKUP($A357,'LNST năm'!$A$2:$I$2000,8,FALSE)</f>
        <v>#DIV/0!</v>
      </c>
      <c r="Y357" s="45" t="e">
        <f>VLOOKUP($A357,'LNST năm'!$A$2:$I$2000,9,FALSE)</f>
        <v>#DIV/0!</v>
      </c>
      <c r="Z357" s="46" t="e">
        <f>VLOOKUP($A357,LNG!$A$2:$H$1999,9,FALSE)</f>
        <v>#REF!</v>
      </c>
      <c r="AA357" s="162" t="e">
        <f>VLOOKUP($A357,'GIÁ CP'!$A$2:$D$2000,4,FALSE)/Z357</f>
        <v>#REF!</v>
      </c>
    </row>
    <row r="358" spans="1:27" hidden="1">
      <c r="A358" s="18" t="s">
        <v>1321</v>
      </c>
      <c r="B358" s="18" t="s">
        <v>3031</v>
      </c>
      <c r="C358" s="154" t="str">
        <f>VLOOKUP(A358,'GIÁ CP'!$K$2:$M$2000,3,FALSE)</f>
        <v xml:space="preserve">Nước </v>
      </c>
      <c r="D358" s="43">
        <f>VLOOKUP($A358,'Doanh thu'!$A$3:$Q$2000,9,FALSE)/1000000000</f>
        <v>0</v>
      </c>
      <c r="E358" s="43">
        <f>VLOOKUP($A358,'Doanh thu'!$A$3:$Q$2000,10,FALSE)/1000000000</f>
        <v>0</v>
      </c>
      <c r="F358" s="43">
        <f>VLOOKUP($A358,'Doanh thu'!$A$3:$Q$2000,11,FALSE)/1000000000</f>
        <v>0</v>
      </c>
      <c r="G358" s="43">
        <f>VLOOKUP($A358,'Doanh thu'!$A$3:$Q$2000,12,FALSE)/1000000000</f>
        <v>0</v>
      </c>
      <c r="H358" s="43">
        <f>VLOOKUP($A358,LNST!$A$3:$Q$1635,9,FALSE)/1000000000</f>
        <v>0</v>
      </c>
      <c r="I358" s="43">
        <f>VLOOKUP($A358,LNST!$A$3:$Q$1635,10,FALSE)/1000000000</f>
        <v>0</v>
      </c>
      <c r="J358" s="43">
        <f>VLOOKUP($A358,LNST!$A$3:$Q$1635,11,FALSE)/1000000000</f>
        <v>0</v>
      </c>
      <c r="K358" s="43">
        <f>VLOOKUP($A358,LNST!$A$3:$Q$1635,12,FALSE)/1000000000</f>
        <v>0</v>
      </c>
      <c r="L358" s="45" t="e">
        <f>VLOOKUP($A358,'Doanh thu'!$A$3:$Q$2000,14,FALSE)</f>
        <v>#DIV/0!</v>
      </c>
      <c r="M358" s="45" t="e">
        <f>VLOOKUP($A358,'Doanh thu'!$A$3:$Q$2000,15,FALSE)</f>
        <v>#DIV/0!</v>
      </c>
      <c r="N358" s="45" t="e">
        <f>VLOOKUP($A358,'Doanh thu'!$A$3:$Q$2000,16,FALSE)</f>
        <v>#DIV/0!</v>
      </c>
      <c r="O358" s="45" t="e">
        <f>VLOOKUP($A358,'Doanh thu'!$A$3:$Q$2000,17,FALSE)</f>
        <v>#DIV/0!</v>
      </c>
      <c r="P358" s="45" t="e">
        <f>VLOOKUP($A358,LNST!$A$3:$R$1635,14,FALSE)</f>
        <v>#DIV/0!</v>
      </c>
      <c r="Q358" s="45" t="e">
        <f>VLOOKUP($A358,LNST!$A$3:$R$1635,15,FALSE)</f>
        <v>#DIV/0!</v>
      </c>
      <c r="R358" s="45" t="e">
        <f>VLOOKUP($A358,LNST!$A$3:$R$1635,16,FALSE)</f>
        <v>#DIV/0!</v>
      </c>
      <c r="S358" s="45" t="e">
        <f>VLOOKUP($A358,LNST!$A$3:$R$1635,17,FALSE)</f>
        <v>#DIV/0!</v>
      </c>
      <c r="T358" s="45" t="e">
        <f>VLOOKUP($A358,LNG!$A$2:$H$1999,4,FALSE)/(D358*10^9)</f>
        <v>#DIV/0!</v>
      </c>
      <c r="U358" s="45" t="e">
        <f>VLOOKUP($A358,LNG!$A$2:$H$1999,5,FALSE)/(E358*10^9)</f>
        <v>#DIV/0!</v>
      </c>
      <c r="V358" s="45" t="e">
        <f>VLOOKUP($A358,LNG!$A$2:$H$1999,6,FALSE)/(F358*10^9)</f>
        <v>#DIV/0!</v>
      </c>
      <c r="W358" s="45" t="e">
        <f>VLOOKUP($A358,LNG!$A$2:$H$1999,7,FALSE)/(G358*10^9)</f>
        <v>#DIV/0!</v>
      </c>
      <c r="X358" s="45">
        <f>VLOOKUP($A358,'LNST năm'!$A$2:$I$2000,8,FALSE)</f>
        <v>-1</v>
      </c>
      <c r="Y358" s="45">
        <f>VLOOKUP($A358,'LNST năm'!$A$2:$I$2000,9,FALSE)</f>
        <v>-1</v>
      </c>
      <c r="Z358" s="46" t="e">
        <f>VLOOKUP($A358,LNG!$A$2:$H$1999,9,FALSE)</f>
        <v>#REF!</v>
      </c>
      <c r="AA358" s="162" t="e">
        <f>VLOOKUP($A358,'GIÁ CP'!$A$2:$D$2000,4,FALSE)/Z358</f>
        <v>#REF!</v>
      </c>
    </row>
    <row r="359" spans="1:27" hidden="1">
      <c r="A359" s="18" t="s">
        <v>1322</v>
      </c>
      <c r="B359" s="18" t="s">
        <v>3033</v>
      </c>
      <c r="C359" s="154" t="e">
        <f>VLOOKUP(A359,'GIÁ CP'!$K$2:$M$2000,3,FALSE)</f>
        <v>#N/A</v>
      </c>
      <c r="D359" s="43" t="e">
        <f>VLOOKUP($A359,'Doanh thu'!$A$3:$Q$2000,9,FALSE)/1000000000</f>
        <v>#N/A</v>
      </c>
      <c r="E359" s="43" t="e">
        <f>VLOOKUP($A359,'Doanh thu'!$A$3:$Q$2000,10,FALSE)/1000000000</f>
        <v>#N/A</v>
      </c>
      <c r="F359" s="43" t="e">
        <f>VLOOKUP($A359,'Doanh thu'!$A$3:$Q$2000,11,FALSE)/1000000000</f>
        <v>#N/A</v>
      </c>
      <c r="G359" s="43" t="e">
        <f>VLOOKUP($A359,'Doanh thu'!$A$3:$Q$2000,12,FALSE)/1000000000</f>
        <v>#N/A</v>
      </c>
      <c r="H359" s="43" t="e">
        <f>VLOOKUP($A359,LNST!$A$3:$Q$1635,9,FALSE)/1000000000</f>
        <v>#N/A</v>
      </c>
      <c r="I359" s="43" t="e">
        <f>VLOOKUP($A359,LNST!$A$3:$Q$1635,10,FALSE)/1000000000</f>
        <v>#N/A</v>
      </c>
      <c r="J359" s="43" t="e">
        <f>VLOOKUP($A359,LNST!$A$3:$Q$1635,11,FALSE)/1000000000</f>
        <v>#N/A</v>
      </c>
      <c r="K359" s="43" t="e">
        <f>VLOOKUP($A359,LNST!$A$3:$Q$1635,12,FALSE)/1000000000</f>
        <v>#N/A</v>
      </c>
      <c r="L359" s="45" t="e">
        <f>VLOOKUP($A359,'Doanh thu'!$A$3:$Q$2000,14,FALSE)</f>
        <v>#N/A</v>
      </c>
      <c r="M359" s="45" t="e">
        <f>VLOOKUP($A359,'Doanh thu'!$A$3:$Q$2000,15,FALSE)</f>
        <v>#N/A</v>
      </c>
      <c r="N359" s="45" t="e">
        <f>VLOOKUP($A359,'Doanh thu'!$A$3:$Q$2000,16,FALSE)</f>
        <v>#N/A</v>
      </c>
      <c r="O359" s="45" t="e">
        <f>VLOOKUP($A359,'Doanh thu'!$A$3:$Q$2000,17,FALSE)</f>
        <v>#N/A</v>
      </c>
      <c r="P359" s="45" t="e">
        <f>VLOOKUP($A359,LNST!$A$3:$R$1635,14,FALSE)</f>
        <v>#N/A</v>
      </c>
      <c r="Q359" s="45" t="e">
        <f>VLOOKUP($A359,LNST!$A$3:$R$1635,15,FALSE)</f>
        <v>#N/A</v>
      </c>
      <c r="R359" s="45" t="e">
        <f>VLOOKUP($A359,LNST!$A$3:$R$1635,16,FALSE)</f>
        <v>#N/A</v>
      </c>
      <c r="S359" s="45" t="e">
        <f>VLOOKUP($A359,LNST!$A$3:$R$1635,17,FALSE)</f>
        <v>#N/A</v>
      </c>
      <c r="T359" s="45" t="e">
        <f>VLOOKUP($A359,LNG!$A$2:$H$1999,4,FALSE)/(D359*10^9)</f>
        <v>#N/A</v>
      </c>
      <c r="U359" s="45" t="e">
        <f>VLOOKUP($A359,LNG!$A$2:$H$1999,5,FALSE)/(E359*10^9)</f>
        <v>#N/A</v>
      </c>
      <c r="V359" s="45" t="e">
        <f>VLOOKUP($A359,LNG!$A$2:$H$1999,6,FALSE)/(F359*10^9)</f>
        <v>#N/A</v>
      </c>
      <c r="W359" s="45" t="e">
        <f>VLOOKUP($A359,LNG!$A$2:$H$1999,7,FALSE)/(G359*10^9)</f>
        <v>#N/A</v>
      </c>
      <c r="X359" s="45" t="e">
        <f>VLOOKUP($A359,'LNST năm'!$A$2:$I$2000,8,FALSE)</f>
        <v>#N/A</v>
      </c>
      <c r="Y359" s="45" t="e">
        <f>VLOOKUP($A359,'LNST năm'!$A$2:$I$2000,9,FALSE)</f>
        <v>#N/A</v>
      </c>
      <c r="Z359" s="46" t="e">
        <f>VLOOKUP($A359,LNG!$A$2:$H$1999,9,FALSE)</f>
        <v>#N/A</v>
      </c>
      <c r="AA359" s="162" t="e">
        <f>VLOOKUP($A359,'GIÁ CP'!$A$2:$D$2000,4,FALSE)/Z359</f>
        <v>#N/A</v>
      </c>
    </row>
    <row r="360" spans="1:27" hidden="1">
      <c r="A360" s="18" t="s">
        <v>1323</v>
      </c>
      <c r="B360" s="18" t="s">
        <v>3036</v>
      </c>
      <c r="C360" s="154" t="str">
        <f>VLOOKUP(A360,'GIÁ CP'!$K$2:$M$2000,3,FALSE)</f>
        <v xml:space="preserve">Nước </v>
      </c>
      <c r="D360" s="43">
        <f>VLOOKUP($A360,'Doanh thu'!$A$3:$Q$2000,9,FALSE)/1000000000</f>
        <v>0</v>
      </c>
      <c r="E360" s="43">
        <f>VLOOKUP($A360,'Doanh thu'!$A$3:$Q$2000,10,FALSE)/1000000000</f>
        <v>0</v>
      </c>
      <c r="F360" s="43">
        <f>VLOOKUP($A360,'Doanh thu'!$A$3:$Q$2000,11,FALSE)/1000000000</f>
        <v>0</v>
      </c>
      <c r="G360" s="43">
        <f>VLOOKUP($A360,'Doanh thu'!$A$3:$Q$2000,12,FALSE)/1000000000</f>
        <v>0</v>
      </c>
      <c r="H360" s="43">
        <f>VLOOKUP($A360,LNST!$A$3:$Q$1635,9,FALSE)/1000000000</f>
        <v>0</v>
      </c>
      <c r="I360" s="43">
        <f>VLOOKUP($A360,LNST!$A$3:$Q$1635,10,FALSE)/1000000000</f>
        <v>0</v>
      </c>
      <c r="J360" s="43">
        <f>VLOOKUP($A360,LNST!$A$3:$Q$1635,11,FALSE)/1000000000</f>
        <v>0</v>
      </c>
      <c r="K360" s="43">
        <f>VLOOKUP($A360,LNST!$A$3:$Q$1635,12,FALSE)/1000000000</f>
        <v>0</v>
      </c>
      <c r="L360" s="45" t="e">
        <f>VLOOKUP($A360,'Doanh thu'!$A$3:$Q$2000,14,FALSE)</f>
        <v>#DIV/0!</v>
      </c>
      <c r="M360" s="45" t="e">
        <f>VLOOKUP($A360,'Doanh thu'!$A$3:$Q$2000,15,FALSE)</f>
        <v>#DIV/0!</v>
      </c>
      <c r="N360" s="45" t="e">
        <f>VLOOKUP($A360,'Doanh thu'!$A$3:$Q$2000,16,FALSE)</f>
        <v>#DIV/0!</v>
      </c>
      <c r="O360" s="45" t="e">
        <f>VLOOKUP($A360,'Doanh thu'!$A$3:$Q$2000,17,FALSE)</f>
        <v>#DIV/0!</v>
      </c>
      <c r="P360" s="45" t="e">
        <f>VLOOKUP($A360,LNST!$A$3:$R$1635,14,FALSE)</f>
        <v>#DIV/0!</v>
      </c>
      <c r="Q360" s="45" t="e">
        <f>VLOOKUP($A360,LNST!$A$3:$R$1635,15,FALSE)</f>
        <v>#DIV/0!</v>
      </c>
      <c r="R360" s="45" t="e">
        <f>VLOOKUP($A360,LNST!$A$3:$R$1635,16,FALSE)</f>
        <v>#DIV/0!</v>
      </c>
      <c r="S360" s="45" t="e">
        <f>VLOOKUP($A360,LNST!$A$3:$R$1635,17,FALSE)</f>
        <v>#DIV/0!</v>
      </c>
      <c r="T360" s="45" t="e">
        <f>VLOOKUP($A360,LNG!$A$2:$H$1999,4,FALSE)/(D360*10^9)</f>
        <v>#DIV/0!</v>
      </c>
      <c r="U360" s="45" t="e">
        <f>VLOOKUP($A360,LNG!$A$2:$H$1999,5,FALSE)/(E360*10^9)</f>
        <v>#DIV/0!</v>
      </c>
      <c r="V360" s="45" t="e">
        <f>VLOOKUP($A360,LNG!$A$2:$H$1999,6,FALSE)/(F360*10^9)</f>
        <v>#DIV/0!</v>
      </c>
      <c r="W360" s="45" t="e">
        <f>VLOOKUP($A360,LNG!$A$2:$H$1999,7,FALSE)/(G360*10^9)</f>
        <v>#DIV/0!</v>
      </c>
      <c r="X360" s="45">
        <f>VLOOKUP($A360,'LNST năm'!$A$2:$I$2000,8,FALSE)</f>
        <v>-1</v>
      </c>
      <c r="Y360" s="45">
        <f>VLOOKUP($A360,'LNST năm'!$A$2:$I$2000,9,FALSE)</f>
        <v>-1</v>
      </c>
      <c r="Z360" s="46" t="e">
        <f>VLOOKUP($A360,LNG!$A$2:$H$1999,9,FALSE)</f>
        <v>#REF!</v>
      </c>
      <c r="AA360" s="162" t="e">
        <f>VLOOKUP($A360,'GIÁ CP'!$A$2:$D$2000,4,FALSE)/Z360</f>
        <v>#REF!</v>
      </c>
    </row>
    <row r="361" spans="1:27" hidden="1">
      <c r="A361" s="18" t="s">
        <v>1324</v>
      </c>
      <c r="B361" s="18" t="s">
        <v>3037</v>
      </c>
      <c r="C361" s="154" t="str">
        <f>VLOOKUP(A361,'GIÁ CP'!$K$2:$M$2000,3,FALSE)</f>
        <v xml:space="preserve">Vận tải Thủy </v>
      </c>
      <c r="D361" s="43">
        <f>VLOOKUP($A361,'Doanh thu'!$A$3:$Q$2000,9,FALSE)/1000000000</f>
        <v>29.221814341999998</v>
      </c>
      <c r="E361" s="43">
        <f>VLOOKUP($A361,'Doanh thu'!$A$3:$Q$2000,10,FALSE)/1000000000</f>
        <v>24.771127889999999</v>
      </c>
      <c r="F361" s="43">
        <f>VLOOKUP($A361,'Doanh thu'!$A$3:$Q$2000,11,FALSE)/1000000000</f>
        <v>19.266861110000001</v>
      </c>
      <c r="G361" s="43">
        <f>VLOOKUP($A361,'Doanh thu'!$A$3:$Q$2000,12,FALSE)/1000000000</f>
        <v>12.964195194</v>
      </c>
      <c r="H361" s="43">
        <f>VLOOKUP($A361,LNST!$A$3:$Q$1635,9,FALSE)/1000000000</f>
        <v>-128.78739625899999</v>
      </c>
      <c r="I361" s="43">
        <f>VLOOKUP($A361,LNST!$A$3:$Q$1635,10,FALSE)/1000000000</f>
        <v>9.8115189310000002</v>
      </c>
      <c r="J361" s="43">
        <f>VLOOKUP($A361,LNST!$A$3:$Q$1635,11,FALSE)/1000000000</f>
        <v>-48.609492056999997</v>
      </c>
      <c r="K361" s="43">
        <f>VLOOKUP($A361,LNST!$A$3:$Q$1635,12,FALSE)/1000000000</f>
        <v>-36.085552632999999</v>
      </c>
      <c r="L361" s="45">
        <f>VLOOKUP($A361,'Doanh thu'!$A$3:$Q$2000,14,FALSE)</f>
        <v>-0.38175178327656772</v>
      </c>
      <c r="M361" s="45">
        <f>VLOOKUP($A361,'Doanh thu'!$A$3:$Q$2000,15,FALSE)</f>
        <v>-0.48905625517245671</v>
      </c>
      <c r="N361" s="45">
        <f>VLOOKUP($A361,'Doanh thu'!$A$3:$Q$2000,16,FALSE)</f>
        <v>-0.28440678342409448</v>
      </c>
      <c r="O361" s="45">
        <f>VLOOKUP($A361,'Doanh thu'!$A$3:$Q$2000,17,FALSE)</f>
        <v>-0.51834576077999395</v>
      </c>
      <c r="P361" s="45">
        <f>VLOOKUP($A361,LNST!$A$3:$R$1635,14,FALSE)</f>
        <v>0.1654362906295801</v>
      </c>
      <c r="Q361" s="45">
        <f>VLOOKUP($A361,LNST!$A$3:$R$1635,15,FALSE)</f>
        <v>1.2702812336620652</v>
      </c>
      <c r="R361" s="45">
        <f>VLOOKUP($A361,LNST!$A$3:$R$1635,16,FALSE)</f>
        <v>-1.3244177919602508E-2</v>
      </c>
      <c r="S361" s="45">
        <f>VLOOKUP($A361,LNST!$A$3:$R$1635,17,FALSE)</f>
        <v>3.3051489742764652E-2</v>
      </c>
      <c r="T361" s="45">
        <f>VLOOKUP($A361,LNG!$A$2:$H$1999,4,FALSE)/(D361*10^9)</f>
        <v>-0.6904222491757559</v>
      </c>
      <c r="U361" s="45">
        <f>VLOOKUP($A361,LNG!$A$2:$H$1999,5,FALSE)/(E361*10^9)</f>
        <v>-1.1659159463489412</v>
      </c>
      <c r="V361" s="45">
        <f>VLOOKUP($A361,LNG!$A$2:$H$1999,6,FALSE)/(F361*10^9)</f>
        <v>-0.94695923304966412</v>
      </c>
      <c r="W361" s="45">
        <f>VLOOKUP($A361,LNG!$A$2:$H$1999,7,FALSE)/(G361*10^9)</f>
        <v>-1.0875885670500804</v>
      </c>
      <c r="X361" s="45">
        <f>VLOOKUP($A361,'LNST năm'!$A$2:$I$2000,8,FALSE)</f>
        <v>0.28998424948538898</v>
      </c>
      <c r="Y361" s="45">
        <f>VLOOKUP($A361,'LNST năm'!$A$2:$I$2000,9,FALSE)</f>
        <v>5.3581790600445878E-2</v>
      </c>
      <c r="Z361" s="46" t="e">
        <f>VLOOKUP($A361,LNG!$A$2:$H$1999,9,FALSE)</f>
        <v>#REF!</v>
      </c>
      <c r="AA361" s="162" t="e">
        <f>VLOOKUP($A361,'GIÁ CP'!$A$2:$D$2000,4,FALSE)/Z361</f>
        <v>#REF!</v>
      </c>
    </row>
    <row r="362" spans="1:27" hidden="1">
      <c r="A362" s="18" t="s">
        <v>1328</v>
      </c>
      <c r="B362" s="18" t="s">
        <v>3042</v>
      </c>
      <c r="C362" s="154" t="str">
        <f>VLOOKUP(A362,'GIÁ CP'!$K$2:$M$2000,3,FALSE)</f>
        <v xml:space="preserve">Nước </v>
      </c>
      <c r="D362" s="43" t="e">
        <f>VLOOKUP($A362,'Doanh thu'!$A$3:$Q$2000,9,FALSE)/1000000000</f>
        <v>#N/A</v>
      </c>
      <c r="E362" s="43" t="e">
        <f>VLOOKUP($A362,'Doanh thu'!$A$3:$Q$2000,10,FALSE)/1000000000</f>
        <v>#N/A</v>
      </c>
      <c r="F362" s="43" t="e">
        <f>VLOOKUP($A362,'Doanh thu'!$A$3:$Q$2000,11,FALSE)/1000000000</f>
        <v>#N/A</v>
      </c>
      <c r="G362" s="43" t="e">
        <f>VLOOKUP($A362,'Doanh thu'!$A$3:$Q$2000,12,FALSE)/1000000000</f>
        <v>#N/A</v>
      </c>
      <c r="H362" s="43" t="e">
        <f>VLOOKUP($A362,LNST!$A$3:$Q$1635,9,FALSE)/1000000000</f>
        <v>#N/A</v>
      </c>
      <c r="I362" s="43" t="e">
        <f>VLOOKUP($A362,LNST!$A$3:$Q$1635,10,FALSE)/1000000000</f>
        <v>#N/A</v>
      </c>
      <c r="J362" s="43" t="e">
        <f>VLOOKUP($A362,LNST!$A$3:$Q$1635,11,FALSE)/1000000000</f>
        <v>#N/A</v>
      </c>
      <c r="K362" s="43" t="e">
        <f>VLOOKUP($A362,LNST!$A$3:$Q$1635,12,FALSE)/1000000000</f>
        <v>#N/A</v>
      </c>
      <c r="L362" s="45" t="e">
        <f>VLOOKUP($A362,'Doanh thu'!$A$3:$Q$2000,14,FALSE)</f>
        <v>#N/A</v>
      </c>
      <c r="M362" s="45" t="e">
        <f>VLOOKUP($A362,'Doanh thu'!$A$3:$Q$2000,15,FALSE)</f>
        <v>#N/A</v>
      </c>
      <c r="N362" s="45" t="e">
        <f>VLOOKUP($A362,'Doanh thu'!$A$3:$Q$2000,16,FALSE)</f>
        <v>#N/A</v>
      </c>
      <c r="O362" s="45" t="e">
        <f>VLOOKUP($A362,'Doanh thu'!$A$3:$Q$2000,17,FALSE)</f>
        <v>#N/A</v>
      </c>
      <c r="P362" s="45" t="e">
        <f>VLOOKUP($A362,LNST!$A$3:$R$1635,14,FALSE)</f>
        <v>#N/A</v>
      </c>
      <c r="Q362" s="45" t="e">
        <f>VLOOKUP($A362,LNST!$A$3:$R$1635,15,FALSE)</f>
        <v>#N/A</v>
      </c>
      <c r="R362" s="45" t="e">
        <f>VLOOKUP($A362,LNST!$A$3:$R$1635,16,FALSE)</f>
        <v>#N/A</v>
      </c>
      <c r="S362" s="45" t="e">
        <f>VLOOKUP($A362,LNST!$A$3:$R$1635,17,FALSE)</f>
        <v>#N/A</v>
      </c>
      <c r="T362" s="45" t="e">
        <f>VLOOKUP($A362,LNG!$A$2:$H$1999,4,FALSE)/(D362*10^9)</f>
        <v>#N/A</v>
      </c>
      <c r="U362" s="45" t="e">
        <f>VLOOKUP($A362,LNG!$A$2:$H$1999,5,FALSE)/(E362*10^9)</f>
        <v>#N/A</v>
      </c>
      <c r="V362" s="45" t="e">
        <f>VLOOKUP($A362,LNG!$A$2:$H$1999,6,FALSE)/(F362*10^9)</f>
        <v>#N/A</v>
      </c>
      <c r="W362" s="45" t="e">
        <f>VLOOKUP($A362,LNG!$A$2:$H$1999,7,FALSE)/(G362*10^9)</f>
        <v>#N/A</v>
      </c>
      <c r="X362" s="45" t="e">
        <f>VLOOKUP($A362,'LNST năm'!$A$2:$I$2000,8,FALSE)</f>
        <v>#N/A</v>
      </c>
      <c r="Y362" s="45" t="e">
        <f>VLOOKUP($A362,'LNST năm'!$A$2:$I$2000,9,FALSE)</f>
        <v>#N/A</v>
      </c>
      <c r="Z362" s="46" t="e">
        <f>VLOOKUP($A362,LNG!$A$2:$H$1999,9,FALSE)</f>
        <v>#N/A</v>
      </c>
      <c r="AA362" s="162" t="e">
        <f>VLOOKUP($A362,'GIÁ CP'!$A$2:$D$2000,4,FALSE)/Z362</f>
        <v>#N/A</v>
      </c>
    </row>
    <row r="363" spans="1:27" hidden="1">
      <c r="A363" s="18" t="s">
        <v>1332</v>
      </c>
      <c r="B363" s="18" t="s">
        <v>3046</v>
      </c>
      <c r="C363" s="154" t="str">
        <f>VLOOKUP(A363,'GIÁ CP'!$K$2:$M$2000,3,FALSE)</f>
        <v xml:space="preserve">Bất động sản </v>
      </c>
      <c r="D363" s="43" t="e">
        <f>VLOOKUP($A363,'Doanh thu'!$A$3:$Q$2000,9,FALSE)/1000000000</f>
        <v>#N/A</v>
      </c>
      <c r="E363" s="43" t="e">
        <f>VLOOKUP($A363,'Doanh thu'!$A$3:$Q$2000,10,FALSE)/1000000000</f>
        <v>#N/A</v>
      </c>
      <c r="F363" s="43" t="e">
        <f>VLOOKUP($A363,'Doanh thu'!$A$3:$Q$2000,11,FALSE)/1000000000</f>
        <v>#N/A</v>
      </c>
      <c r="G363" s="43" t="e">
        <f>VLOOKUP($A363,'Doanh thu'!$A$3:$Q$2000,12,FALSE)/1000000000</f>
        <v>#N/A</v>
      </c>
      <c r="H363" s="43" t="e">
        <f>VLOOKUP($A363,LNST!$A$3:$Q$1635,9,FALSE)/1000000000</f>
        <v>#N/A</v>
      </c>
      <c r="I363" s="43" t="e">
        <f>VLOOKUP($A363,LNST!$A$3:$Q$1635,10,FALSE)/1000000000</f>
        <v>#N/A</v>
      </c>
      <c r="J363" s="43" t="e">
        <f>VLOOKUP($A363,LNST!$A$3:$Q$1635,11,FALSE)/1000000000</f>
        <v>#N/A</v>
      </c>
      <c r="K363" s="43" t="e">
        <f>VLOOKUP($A363,LNST!$A$3:$Q$1635,12,FALSE)/1000000000</f>
        <v>#N/A</v>
      </c>
      <c r="L363" s="45" t="e">
        <f>VLOOKUP($A363,'Doanh thu'!$A$3:$Q$2000,14,FALSE)</f>
        <v>#N/A</v>
      </c>
      <c r="M363" s="45" t="e">
        <f>VLOOKUP($A363,'Doanh thu'!$A$3:$Q$2000,15,FALSE)</f>
        <v>#N/A</v>
      </c>
      <c r="N363" s="45" t="e">
        <f>VLOOKUP($A363,'Doanh thu'!$A$3:$Q$2000,16,FALSE)</f>
        <v>#N/A</v>
      </c>
      <c r="O363" s="45" t="e">
        <f>VLOOKUP($A363,'Doanh thu'!$A$3:$Q$2000,17,FALSE)</f>
        <v>#N/A</v>
      </c>
      <c r="P363" s="45" t="e">
        <f>VLOOKUP($A363,LNST!$A$3:$R$1635,14,FALSE)</f>
        <v>#N/A</v>
      </c>
      <c r="Q363" s="45" t="e">
        <f>VLOOKUP($A363,LNST!$A$3:$R$1635,15,FALSE)</f>
        <v>#N/A</v>
      </c>
      <c r="R363" s="45" t="e">
        <f>VLOOKUP($A363,LNST!$A$3:$R$1635,16,FALSE)</f>
        <v>#N/A</v>
      </c>
      <c r="S363" s="45" t="e">
        <f>VLOOKUP($A363,LNST!$A$3:$R$1635,17,FALSE)</f>
        <v>#N/A</v>
      </c>
      <c r="T363" s="45" t="e">
        <f>VLOOKUP($A363,LNG!$A$2:$H$1999,4,FALSE)/(D363*10^9)</f>
        <v>#N/A</v>
      </c>
      <c r="U363" s="45" t="e">
        <f>VLOOKUP($A363,LNG!$A$2:$H$1999,5,FALSE)/(E363*10^9)</f>
        <v>#N/A</v>
      </c>
      <c r="V363" s="45" t="e">
        <f>VLOOKUP($A363,LNG!$A$2:$H$1999,6,FALSE)/(F363*10^9)</f>
        <v>#N/A</v>
      </c>
      <c r="W363" s="45" t="e">
        <f>VLOOKUP($A363,LNG!$A$2:$H$1999,7,FALSE)/(G363*10^9)</f>
        <v>#N/A</v>
      </c>
      <c r="X363" s="45" t="e">
        <f>VLOOKUP($A363,'LNST năm'!$A$2:$I$2000,8,FALSE)</f>
        <v>#DIV/0!</v>
      </c>
      <c r="Y363" s="45" t="e">
        <f>VLOOKUP($A363,'LNST năm'!$A$2:$I$2000,9,FALSE)</f>
        <v>#DIV/0!</v>
      </c>
      <c r="Z363" s="46" t="e">
        <f>VLOOKUP($A363,LNG!$A$2:$H$1999,9,FALSE)</f>
        <v>#N/A</v>
      </c>
      <c r="AA363" s="162" t="e">
        <f>VLOOKUP($A363,'GIÁ CP'!$A$2:$D$2000,4,FALSE)/Z363</f>
        <v>#N/A</v>
      </c>
    </row>
    <row r="364" spans="1:27" hidden="1">
      <c r="A364" s="18" t="s">
        <v>956</v>
      </c>
      <c r="B364" s="18" t="s">
        <v>3052</v>
      </c>
      <c r="C364" s="154" t="str">
        <f>VLOOKUP(A364,'GIÁ CP'!$K$2:$M$2000,3,FALSE)</f>
        <v xml:space="preserve">Chất thải &amp; Môi trường </v>
      </c>
      <c r="D364" s="43">
        <f>VLOOKUP($A364,'Doanh thu'!$A$3:$Q$2000,9,FALSE)/1000000000</f>
        <v>0</v>
      </c>
      <c r="E364" s="43">
        <f>VLOOKUP($A364,'Doanh thu'!$A$3:$Q$2000,10,FALSE)/1000000000</f>
        <v>0</v>
      </c>
      <c r="F364" s="43">
        <f>VLOOKUP($A364,'Doanh thu'!$A$3:$Q$2000,11,FALSE)/1000000000</f>
        <v>0</v>
      </c>
      <c r="G364" s="43">
        <f>VLOOKUP($A364,'Doanh thu'!$A$3:$Q$2000,12,FALSE)/1000000000</f>
        <v>0</v>
      </c>
      <c r="H364" s="43">
        <f>VLOOKUP($A364,LNST!$A$3:$Q$1635,9,FALSE)/1000000000</f>
        <v>0</v>
      </c>
      <c r="I364" s="43">
        <f>VLOOKUP($A364,LNST!$A$3:$Q$1635,10,FALSE)/1000000000</f>
        <v>0</v>
      </c>
      <c r="J364" s="43">
        <f>VLOOKUP($A364,LNST!$A$3:$Q$1635,11,FALSE)/1000000000</f>
        <v>0</v>
      </c>
      <c r="K364" s="43">
        <f>VLOOKUP($A364,LNST!$A$3:$Q$1635,12,FALSE)/1000000000</f>
        <v>0</v>
      </c>
      <c r="L364" s="45" t="e">
        <f>VLOOKUP($A364,'Doanh thu'!$A$3:$Q$2000,14,FALSE)</f>
        <v>#DIV/0!</v>
      </c>
      <c r="M364" s="45" t="e">
        <f>VLOOKUP($A364,'Doanh thu'!$A$3:$Q$2000,15,FALSE)</f>
        <v>#DIV/0!</v>
      </c>
      <c r="N364" s="45" t="e">
        <f>VLOOKUP($A364,'Doanh thu'!$A$3:$Q$2000,16,FALSE)</f>
        <v>#DIV/0!</v>
      </c>
      <c r="O364" s="45" t="e">
        <f>VLOOKUP($A364,'Doanh thu'!$A$3:$Q$2000,17,FALSE)</f>
        <v>#DIV/0!</v>
      </c>
      <c r="P364" s="45" t="e">
        <f>VLOOKUP($A364,LNST!$A$3:$R$1635,14,FALSE)</f>
        <v>#DIV/0!</v>
      </c>
      <c r="Q364" s="45" t="e">
        <f>VLOOKUP($A364,LNST!$A$3:$R$1635,15,FALSE)</f>
        <v>#DIV/0!</v>
      </c>
      <c r="R364" s="45" t="e">
        <f>VLOOKUP($A364,LNST!$A$3:$R$1635,16,FALSE)</f>
        <v>#DIV/0!</v>
      </c>
      <c r="S364" s="45" t="e">
        <f>VLOOKUP($A364,LNST!$A$3:$R$1635,17,FALSE)</f>
        <v>#DIV/0!</v>
      </c>
      <c r="T364" s="45" t="e">
        <f>VLOOKUP($A364,LNG!$A$2:$H$1999,4,FALSE)/(D364*10^9)</f>
        <v>#DIV/0!</v>
      </c>
      <c r="U364" s="45" t="e">
        <f>VLOOKUP($A364,LNG!$A$2:$H$1999,5,FALSE)/(E364*10^9)</f>
        <v>#DIV/0!</v>
      </c>
      <c r="V364" s="45" t="e">
        <f>VLOOKUP($A364,LNG!$A$2:$H$1999,6,FALSE)/(F364*10^9)</f>
        <v>#DIV/0!</v>
      </c>
      <c r="W364" s="45" t="e">
        <f>VLOOKUP($A364,LNG!$A$2:$H$1999,7,FALSE)/(G364*10^9)</f>
        <v>#DIV/0!</v>
      </c>
      <c r="X364" s="45">
        <f>VLOOKUP($A364,'LNST năm'!$A$2:$I$2000,8,FALSE)</f>
        <v>-1</v>
      </c>
      <c r="Y364" s="45">
        <f>VLOOKUP($A364,'LNST năm'!$A$2:$I$2000,9,FALSE)</f>
        <v>-1</v>
      </c>
      <c r="Z364" s="46" t="e">
        <f>VLOOKUP($A364,LNG!$A$2:$H$1999,9,FALSE)</f>
        <v>#REF!</v>
      </c>
      <c r="AA364" s="162" t="e">
        <f>VLOOKUP($A364,'GIÁ CP'!$A$2:$D$2000,4,FALSE)/Z364</f>
        <v>#REF!</v>
      </c>
    </row>
    <row r="365" spans="1:27" hidden="1">
      <c r="A365" s="18" t="s">
        <v>955</v>
      </c>
      <c r="B365" s="18" t="s">
        <v>3051</v>
      </c>
      <c r="C365" s="154" t="str">
        <f>VLOOKUP(A365,'GIÁ CP'!$K$2:$M$2000,3,FALSE)</f>
        <v xml:space="preserve">Nước </v>
      </c>
      <c r="D365" s="43">
        <f>VLOOKUP($A365,'Doanh thu'!$A$3:$Q$2000,9,FALSE)/1000000000</f>
        <v>0</v>
      </c>
      <c r="E365" s="43">
        <f>VLOOKUP($A365,'Doanh thu'!$A$3:$Q$2000,10,FALSE)/1000000000</f>
        <v>0</v>
      </c>
      <c r="F365" s="43">
        <f>VLOOKUP($A365,'Doanh thu'!$A$3:$Q$2000,11,FALSE)/1000000000</f>
        <v>0</v>
      </c>
      <c r="G365" s="43">
        <f>VLOOKUP($A365,'Doanh thu'!$A$3:$Q$2000,12,FALSE)/1000000000</f>
        <v>0</v>
      </c>
      <c r="H365" s="43">
        <f>VLOOKUP($A365,LNST!$A$3:$Q$1635,9,FALSE)/1000000000</f>
        <v>0</v>
      </c>
      <c r="I365" s="43">
        <f>VLOOKUP($A365,LNST!$A$3:$Q$1635,10,FALSE)/1000000000</f>
        <v>0</v>
      </c>
      <c r="J365" s="43">
        <f>VLOOKUP($A365,LNST!$A$3:$Q$1635,11,FALSE)/1000000000</f>
        <v>0</v>
      </c>
      <c r="K365" s="43">
        <f>VLOOKUP($A365,LNST!$A$3:$Q$1635,12,FALSE)/1000000000</f>
        <v>0</v>
      </c>
      <c r="L365" s="45" t="e">
        <f>VLOOKUP($A365,'Doanh thu'!$A$3:$Q$2000,14,FALSE)</f>
        <v>#DIV/0!</v>
      </c>
      <c r="M365" s="45" t="e">
        <f>VLOOKUP($A365,'Doanh thu'!$A$3:$Q$2000,15,FALSE)</f>
        <v>#DIV/0!</v>
      </c>
      <c r="N365" s="45" t="e">
        <f>VLOOKUP($A365,'Doanh thu'!$A$3:$Q$2000,16,FALSE)</f>
        <v>#DIV/0!</v>
      </c>
      <c r="O365" s="45" t="e">
        <f>VLOOKUP($A365,'Doanh thu'!$A$3:$Q$2000,17,FALSE)</f>
        <v>#DIV/0!</v>
      </c>
      <c r="P365" s="45" t="e">
        <f>VLOOKUP($A365,LNST!$A$3:$R$1635,14,FALSE)</f>
        <v>#DIV/0!</v>
      </c>
      <c r="Q365" s="45" t="e">
        <f>VLOOKUP($A365,LNST!$A$3:$R$1635,15,FALSE)</f>
        <v>#DIV/0!</v>
      </c>
      <c r="R365" s="45" t="e">
        <f>VLOOKUP($A365,LNST!$A$3:$R$1635,16,FALSE)</f>
        <v>#DIV/0!</v>
      </c>
      <c r="S365" s="45" t="e">
        <f>VLOOKUP($A365,LNST!$A$3:$R$1635,17,FALSE)</f>
        <v>#DIV/0!</v>
      </c>
      <c r="T365" s="45" t="e">
        <f>VLOOKUP($A365,LNG!$A$2:$H$1999,4,FALSE)/(D365*10^9)</f>
        <v>#DIV/0!</v>
      </c>
      <c r="U365" s="45" t="e">
        <f>VLOOKUP($A365,LNG!$A$2:$H$1999,5,FALSE)/(E365*10^9)</f>
        <v>#DIV/0!</v>
      </c>
      <c r="V365" s="45" t="e">
        <f>VLOOKUP($A365,LNG!$A$2:$H$1999,6,FALSE)/(F365*10^9)</f>
        <v>#DIV/0!</v>
      </c>
      <c r="W365" s="45" t="e">
        <f>VLOOKUP($A365,LNG!$A$2:$H$1999,7,FALSE)/(G365*10^9)</f>
        <v>#DIV/0!</v>
      </c>
      <c r="X365" s="45">
        <f>VLOOKUP($A365,'LNST năm'!$A$2:$I$2000,8,FALSE)</f>
        <v>-1</v>
      </c>
      <c r="Y365" s="45">
        <f>VLOOKUP($A365,'LNST năm'!$A$2:$I$2000,9,FALSE)</f>
        <v>-1</v>
      </c>
      <c r="Z365" s="46" t="e">
        <f>VLOOKUP($A365,LNG!$A$2:$H$1999,9,FALSE)</f>
        <v>#REF!</v>
      </c>
      <c r="AA365" s="162" t="e">
        <f>VLOOKUP($A365,'GIÁ CP'!$A$2:$D$2000,4,FALSE)/Z365</f>
        <v>#REF!</v>
      </c>
    </row>
    <row r="366" spans="1:27" hidden="1">
      <c r="A366" s="18" t="s">
        <v>1337</v>
      </c>
      <c r="B366" s="18" t="s">
        <v>3054</v>
      </c>
      <c r="C366" s="154" t="str">
        <f>VLOOKUP(A366,'GIÁ CP'!$K$2:$M$2000,3,FALSE)</f>
        <v xml:space="preserve">Vận tải hành khách &amp; Du lịch </v>
      </c>
      <c r="D366" s="43">
        <f>VLOOKUP($A366,'Doanh thu'!$A$3:$Q$2000,9,FALSE)/1000000000</f>
        <v>0</v>
      </c>
      <c r="E366" s="43">
        <f>VLOOKUP($A366,'Doanh thu'!$A$3:$Q$2000,10,FALSE)/1000000000</f>
        <v>0</v>
      </c>
      <c r="F366" s="43">
        <f>VLOOKUP($A366,'Doanh thu'!$A$3:$Q$2000,11,FALSE)/1000000000</f>
        <v>0</v>
      </c>
      <c r="G366" s="43">
        <f>VLOOKUP($A366,'Doanh thu'!$A$3:$Q$2000,12,FALSE)/1000000000</f>
        <v>0</v>
      </c>
      <c r="H366" s="43">
        <f>VLOOKUP($A366,LNST!$A$3:$Q$1635,9,FALSE)/1000000000</f>
        <v>0</v>
      </c>
      <c r="I366" s="43">
        <f>VLOOKUP($A366,LNST!$A$3:$Q$1635,10,FALSE)/1000000000</f>
        <v>0</v>
      </c>
      <c r="J366" s="43">
        <f>VLOOKUP($A366,LNST!$A$3:$Q$1635,11,FALSE)/1000000000</f>
        <v>0</v>
      </c>
      <c r="K366" s="43">
        <f>VLOOKUP($A366,LNST!$A$3:$Q$1635,12,FALSE)/1000000000</f>
        <v>0</v>
      </c>
      <c r="L366" s="45" t="e">
        <f>VLOOKUP($A366,'Doanh thu'!$A$3:$Q$2000,14,FALSE)</f>
        <v>#DIV/0!</v>
      </c>
      <c r="M366" s="45" t="e">
        <f>VLOOKUP($A366,'Doanh thu'!$A$3:$Q$2000,15,FALSE)</f>
        <v>#DIV/0!</v>
      </c>
      <c r="N366" s="45" t="e">
        <f>VLOOKUP($A366,'Doanh thu'!$A$3:$Q$2000,16,FALSE)</f>
        <v>#DIV/0!</v>
      </c>
      <c r="O366" s="45" t="e">
        <f>VLOOKUP($A366,'Doanh thu'!$A$3:$Q$2000,17,FALSE)</f>
        <v>#DIV/0!</v>
      </c>
      <c r="P366" s="45" t="e">
        <f>VLOOKUP($A366,LNST!$A$3:$R$1635,14,FALSE)</f>
        <v>#DIV/0!</v>
      </c>
      <c r="Q366" s="45" t="e">
        <f>VLOOKUP($A366,LNST!$A$3:$R$1635,15,FALSE)</f>
        <v>#DIV/0!</v>
      </c>
      <c r="R366" s="45" t="e">
        <f>VLOOKUP($A366,LNST!$A$3:$R$1635,16,FALSE)</f>
        <v>#DIV/0!</v>
      </c>
      <c r="S366" s="45" t="e">
        <f>VLOOKUP($A366,LNST!$A$3:$R$1635,17,FALSE)</f>
        <v>#DIV/0!</v>
      </c>
      <c r="T366" s="45" t="e">
        <f>VLOOKUP($A366,LNG!$A$2:$H$1999,4,FALSE)/(D366*10^9)</f>
        <v>#DIV/0!</v>
      </c>
      <c r="U366" s="45" t="e">
        <f>VLOOKUP($A366,LNG!$A$2:$H$1999,5,FALSE)/(E366*10^9)</f>
        <v>#DIV/0!</v>
      </c>
      <c r="V366" s="45" t="e">
        <f>VLOOKUP($A366,LNG!$A$2:$H$1999,6,FALSE)/(F366*10^9)</f>
        <v>#DIV/0!</v>
      </c>
      <c r="W366" s="45" t="e">
        <f>VLOOKUP($A366,LNG!$A$2:$H$1999,7,FALSE)/(G366*10^9)</f>
        <v>#DIV/0!</v>
      </c>
      <c r="X366" s="45">
        <f>VLOOKUP($A366,'LNST năm'!$A$2:$I$2000,8,FALSE)</f>
        <v>-1</v>
      </c>
      <c r="Y366" s="45">
        <f>VLOOKUP($A366,'LNST năm'!$A$2:$I$2000,9,FALSE)</f>
        <v>-1</v>
      </c>
      <c r="Z366" s="46" t="e">
        <f>VLOOKUP($A366,LNG!$A$2:$H$1999,9,FALSE)</f>
        <v>#REF!</v>
      </c>
      <c r="AA366" s="162" t="e">
        <f>VLOOKUP($A366,'GIÁ CP'!$A$2:$D$2000,4,FALSE)/Z366</f>
        <v>#REF!</v>
      </c>
    </row>
    <row r="367" spans="1:27" hidden="1">
      <c r="A367" s="18" t="s">
        <v>2243</v>
      </c>
      <c r="B367" s="18" t="s">
        <v>2244</v>
      </c>
      <c r="C367" s="154" t="str">
        <f>VLOOKUP(A367,'GIÁ CP'!$K$2:$M$2000,3,FALSE)</f>
        <v xml:space="preserve">Vật liệu xây dựng &amp; Nội thất </v>
      </c>
      <c r="D367" s="43">
        <f>VLOOKUP($A367,'Doanh thu'!$A$3:$Q$2000,9,FALSE)/1000000000</f>
        <v>0</v>
      </c>
      <c r="E367" s="43">
        <f>VLOOKUP($A367,'Doanh thu'!$A$3:$Q$2000,10,FALSE)/1000000000</f>
        <v>0</v>
      </c>
      <c r="F367" s="43">
        <f>VLOOKUP($A367,'Doanh thu'!$A$3:$Q$2000,11,FALSE)/1000000000</f>
        <v>0</v>
      </c>
      <c r="G367" s="43">
        <f>VLOOKUP($A367,'Doanh thu'!$A$3:$Q$2000,12,FALSE)/1000000000</f>
        <v>0</v>
      </c>
      <c r="H367" s="43">
        <f>VLOOKUP($A367,LNST!$A$3:$Q$1635,9,FALSE)/1000000000</f>
        <v>0</v>
      </c>
      <c r="I367" s="43">
        <f>VLOOKUP($A367,LNST!$A$3:$Q$1635,10,FALSE)/1000000000</f>
        <v>0</v>
      </c>
      <c r="J367" s="43">
        <f>VLOOKUP($A367,LNST!$A$3:$Q$1635,11,FALSE)/1000000000</f>
        <v>0</v>
      </c>
      <c r="K367" s="43">
        <f>VLOOKUP($A367,LNST!$A$3:$Q$1635,12,FALSE)/1000000000</f>
        <v>0</v>
      </c>
      <c r="L367" s="45" t="e">
        <f>VLOOKUP($A367,'Doanh thu'!$A$3:$Q$2000,14,FALSE)</f>
        <v>#DIV/0!</v>
      </c>
      <c r="M367" s="45" t="e">
        <f>VLOOKUP($A367,'Doanh thu'!$A$3:$Q$2000,15,FALSE)</f>
        <v>#DIV/0!</v>
      </c>
      <c r="N367" s="45" t="e">
        <f>VLOOKUP($A367,'Doanh thu'!$A$3:$Q$2000,16,FALSE)</f>
        <v>#DIV/0!</v>
      </c>
      <c r="O367" s="45" t="e">
        <f>VLOOKUP($A367,'Doanh thu'!$A$3:$Q$2000,17,FALSE)</f>
        <v>#DIV/0!</v>
      </c>
      <c r="P367" s="45" t="e">
        <f>VLOOKUP($A367,LNST!$A$3:$R$1635,14,FALSE)</f>
        <v>#DIV/0!</v>
      </c>
      <c r="Q367" s="45" t="e">
        <f>VLOOKUP($A367,LNST!$A$3:$R$1635,15,FALSE)</f>
        <v>#DIV/0!</v>
      </c>
      <c r="R367" s="45" t="e">
        <f>VLOOKUP($A367,LNST!$A$3:$R$1635,16,FALSE)</f>
        <v>#DIV/0!</v>
      </c>
      <c r="S367" s="45" t="e">
        <f>VLOOKUP($A367,LNST!$A$3:$R$1635,17,FALSE)</f>
        <v>#DIV/0!</v>
      </c>
      <c r="T367" s="45" t="e">
        <f>VLOOKUP($A367,LNG!$A$2:$H$1999,4,FALSE)/(D367*10^9)</f>
        <v>#DIV/0!</v>
      </c>
      <c r="U367" s="45" t="e">
        <f>VLOOKUP($A367,LNG!$A$2:$H$1999,5,FALSE)/(E367*10^9)</f>
        <v>#DIV/0!</v>
      </c>
      <c r="V367" s="45" t="e">
        <f>VLOOKUP($A367,LNG!$A$2:$H$1999,6,FALSE)/(F367*10^9)</f>
        <v>#DIV/0!</v>
      </c>
      <c r="W367" s="45" t="e">
        <f>VLOOKUP($A367,LNG!$A$2:$H$1999,7,FALSE)/(G367*10^9)</f>
        <v>#DIV/0!</v>
      </c>
      <c r="X367" s="45">
        <f>VLOOKUP($A367,'LNST năm'!$A$2:$I$2000,8,FALSE)</f>
        <v>-1</v>
      </c>
      <c r="Y367" s="45">
        <f>VLOOKUP($A367,'LNST năm'!$A$2:$I$2000,9,FALSE)</f>
        <v>-1</v>
      </c>
      <c r="Z367" s="46" t="e">
        <f>VLOOKUP($A367,LNG!$A$2:$H$1999,9,FALSE)</f>
        <v>#REF!</v>
      </c>
      <c r="AA367" s="162" t="e">
        <f>VLOOKUP($A367,'GIÁ CP'!$A$2:$D$2000,4,FALSE)/Z367</f>
        <v>#REF!</v>
      </c>
    </row>
    <row r="368" spans="1:27" hidden="1">
      <c r="A368" s="18" t="s">
        <v>1493</v>
      </c>
      <c r="B368" s="18" t="s">
        <v>3313</v>
      </c>
      <c r="C368" s="154" t="str">
        <f>VLOOKUP(A368,'GIÁ CP'!$K$2:$M$2000,3,FALSE)</f>
        <v xml:space="preserve">Nước </v>
      </c>
      <c r="D368" s="43">
        <f>VLOOKUP($A368,'Doanh thu'!$A$3:$Q$2000,9,FALSE)/1000000000</f>
        <v>0</v>
      </c>
      <c r="E368" s="43">
        <f>VLOOKUP($A368,'Doanh thu'!$A$3:$Q$2000,10,FALSE)/1000000000</f>
        <v>0</v>
      </c>
      <c r="F368" s="43">
        <f>VLOOKUP($A368,'Doanh thu'!$A$3:$Q$2000,11,FALSE)/1000000000</f>
        <v>0</v>
      </c>
      <c r="G368" s="43">
        <f>VLOOKUP($A368,'Doanh thu'!$A$3:$Q$2000,12,FALSE)/1000000000</f>
        <v>0</v>
      </c>
      <c r="H368" s="43">
        <f>VLOOKUP($A368,LNST!$A$3:$Q$1635,9,FALSE)/1000000000</f>
        <v>0</v>
      </c>
      <c r="I368" s="43">
        <f>VLOOKUP($A368,LNST!$A$3:$Q$1635,10,FALSE)/1000000000</f>
        <v>0</v>
      </c>
      <c r="J368" s="43">
        <f>VLOOKUP($A368,LNST!$A$3:$Q$1635,11,FALSE)/1000000000</f>
        <v>0</v>
      </c>
      <c r="K368" s="43">
        <f>VLOOKUP($A368,LNST!$A$3:$Q$1635,12,FALSE)/1000000000</f>
        <v>0</v>
      </c>
      <c r="L368" s="45" t="e">
        <f>VLOOKUP($A368,'Doanh thu'!$A$3:$Q$2000,14,FALSE)</f>
        <v>#DIV/0!</v>
      </c>
      <c r="M368" s="45" t="e">
        <f>VLOOKUP($A368,'Doanh thu'!$A$3:$Q$2000,15,FALSE)</f>
        <v>#DIV/0!</v>
      </c>
      <c r="N368" s="45" t="e">
        <f>VLOOKUP($A368,'Doanh thu'!$A$3:$Q$2000,16,FALSE)</f>
        <v>#DIV/0!</v>
      </c>
      <c r="O368" s="45" t="e">
        <f>VLOOKUP($A368,'Doanh thu'!$A$3:$Q$2000,17,FALSE)</f>
        <v>#DIV/0!</v>
      </c>
      <c r="P368" s="45" t="e">
        <f>VLOOKUP($A368,LNST!$A$3:$R$1635,14,FALSE)</f>
        <v>#DIV/0!</v>
      </c>
      <c r="Q368" s="45" t="e">
        <f>VLOOKUP($A368,LNST!$A$3:$R$1635,15,FALSE)</f>
        <v>#DIV/0!</v>
      </c>
      <c r="R368" s="45" t="e">
        <f>VLOOKUP($A368,LNST!$A$3:$R$1635,16,FALSE)</f>
        <v>#DIV/0!</v>
      </c>
      <c r="S368" s="45" t="e">
        <f>VLOOKUP($A368,LNST!$A$3:$R$1635,17,FALSE)</f>
        <v>#DIV/0!</v>
      </c>
      <c r="T368" s="45" t="e">
        <f>VLOOKUP($A368,LNG!$A$2:$H$1999,4,FALSE)/(D368*10^9)</f>
        <v>#DIV/0!</v>
      </c>
      <c r="U368" s="45" t="e">
        <f>VLOOKUP($A368,LNG!$A$2:$H$1999,5,FALSE)/(E368*10^9)</f>
        <v>#DIV/0!</v>
      </c>
      <c r="V368" s="45" t="e">
        <f>VLOOKUP($A368,LNG!$A$2:$H$1999,6,FALSE)/(F368*10^9)</f>
        <v>#DIV/0!</v>
      </c>
      <c r="W368" s="45" t="e">
        <f>VLOOKUP($A368,LNG!$A$2:$H$1999,7,FALSE)/(G368*10^9)</f>
        <v>#DIV/0!</v>
      </c>
      <c r="X368" s="45">
        <f>VLOOKUP($A368,'LNST năm'!$A$2:$I$2000,8,FALSE)</f>
        <v>-1</v>
      </c>
      <c r="Y368" s="45">
        <f>VLOOKUP($A368,'LNST năm'!$A$2:$I$2000,9,FALSE)</f>
        <v>-1</v>
      </c>
      <c r="Z368" s="46" t="e">
        <f>VLOOKUP($A368,LNG!$A$2:$H$1999,9,FALSE)</f>
        <v>#REF!</v>
      </c>
      <c r="AA368" s="162" t="e">
        <f>VLOOKUP($A368,'GIÁ CP'!$A$2:$D$2000,4,FALSE)/Z368</f>
        <v>#REF!</v>
      </c>
    </row>
    <row r="369" spans="1:27" hidden="1">
      <c r="A369" s="18" t="s">
        <v>1338</v>
      </c>
      <c r="B369" s="18" t="s">
        <v>3056</v>
      </c>
      <c r="C369" s="154" t="str">
        <f>VLOOKUP(A369,'GIÁ CP'!$K$2:$M$2000,3,FALSE)</f>
        <v xml:space="preserve">Dịch vụ giải trí </v>
      </c>
      <c r="D369" s="43">
        <f>VLOOKUP($A369,'Doanh thu'!$A$3:$Q$2000,9,FALSE)/1000000000</f>
        <v>0</v>
      </c>
      <c r="E369" s="43">
        <f>VLOOKUP($A369,'Doanh thu'!$A$3:$Q$2000,10,FALSE)/1000000000</f>
        <v>0</v>
      </c>
      <c r="F369" s="43">
        <f>VLOOKUP($A369,'Doanh thu'!$A$3:$Q$2000,11,FALSE)/1000000000</f>
        <v>0</v>
      </c>
      <c r="G369" s="43">
        <f>VLOOKUP($A369,'Doanh thu'!$A$3:$Q$2000,12,FALSE)/1000000000</f>
        <v>0</v>
      </c>
      <c r="H369" s="43">
        <f>VLOOKUP($A369,LNST!$A$3:$Q$1635,9,FALSE)/1000000000</f>
        <v>0</v>
      </c>
      <c r="I369" s="43">
        <f>VLOOKUP($A369,LNST!$A$3:$Q$1635,10,FALSE)/1000000000</f>
        <v>0</v>
      </c>
      <c r="J369" s="43">
        <f>VLOOKUP($A369,LNST!$A$3:$Q$1635,11,FALSE)/1000000000</f>
        <v>0</v>
      </c>
      <c r="K369" s="43">
        <f>VLOOKUP($A369,LNST!$A$3:$Q$1635,12,FALSE)/1000000000</f>
        <v>0</v>
      </c>
      <c r="L369" s="45" t="e">
        <f>VLOOKUP($A369,'Doanh thu'!$A$3:$Q$2000,14,FALSE)</f>
        <v>#DIV/0!</v>
      </c>
      <c r="M369" s="45" t="e">
        <f>VLOOKUP($A369,'Doanh thu'!$A$3:$Q$2000,15,FALSE)</f>
        <v>#DIV/0!</v>
      </c>
      <c r="N369" s="45" t="e">
        <f>VLOOKUP($A369,'Doanh thu'!$A$3:$Q$2000,16,FALSE)</f>
        <v>#DIV/0!</v>
      </c>
      <c r="O369" s="45" t="e">
        <f>VLOOKUP($A369,'Doanh thu'!$A$3:$Q$2000,17,FALSE)</f>
        <v>#DIV/0!</v>
      </c>
      <c r="P369" s="45" t="e">
        <f>VLOOKUP($A369,LNST!$A$3:$R$1635,14,FALSE)</f>
        <v>#DIV/0!</v>
      </c>
      <c r="Q369" s="45" t="e">
        <f>VLOOKUP($A369,LNST!$A$3:$R$1635,15,FALSE)</f>
        <v>#DIV/0!</v>
      </c>
      <c r="R369" s="45" t="e">
        <f>VLOOKUP($A369,LNST!$A$3:$R$1635,16,FALSE)</f>
        <v>#DIV/0!</v>
      </c>
      <c r="S369" s="45" t="e">
        <f>VLOOKUP($A369,LNST!$A$3:$R$1635,17,FALSE)</f>
        <v>#DIV/0!</v>
      </c>
      <c r="T369" s="45" t="e">
        <f>VLOOKUP($A369,LNG!$A$2:$H$1999,4,FALSE)/(D369*10^9)</f>
        <v>#DIV/0!</v>
      </c>
      <c r="U369" s="45" t="e">
        <f>VLOOKUP($A369,LNG!$A$2:$H$1999,5,FALSE)/(E369*10^9)</f>
        <v>#DIV/0!</v>
      </c>
      <c r="V369" s="45" t="e">
        <f>VLOOKUP($A369,LNG!$A$2:$H$1999,6,FALSE)/(F369*10^9)</f>
        <v>#DIV/0!</v>
      </c>
      <c r="W369" s="45" t="e">
        <f>VLOOKUP($A369,LNG!$A$2:$H$1999,7,FALSE)/(G369*10^9)</f>
        <v>#DIV/0!</v>
      </c>
      <c r="X369" s="45">
        <f>VLOOKUP($A369,'LNST năm'!$A$2:$I$2000,8,FALSE)</f>
        <v>-1</v>
      </c>
      <c r="Y369" s="45">
        <f>VLOOKUP($A369,'LNST năm'!$A$2:$I$2000,9,FALSE)</f>
        <v>0.25992104989487319</v>
      </c>
      <c r="Z369" s="46" t="e">
        <f>VLOOKUP($A369,LNG!$A$2:$H$1999,9,FALSE)</f>
        <v>#REF!</v>
      </c>
      <c r="AA369" s="162" t="e">
        <f>VLOOKUP($A369,'GIÁ CP'!$A$2:$D$2000,4,FALSE)/Z369</f>
        <v>#REF!</v>
      </c>
    </row>
    <row r="370" spans="1:27" hidden="1">
      <c r="A370" s="18" t="s">
        <v>1339</v>
      </c>
      <c r="B370" s="18" t="s">
        <v>3058</v>
      </c>
      <c r="C370" s="154" t="str">
        <f>VLOOKUP(A370,'GIÁ CP'!$K$2:$M$2000,3,FALSE)</f>
        <v xml:space="preserve">Viễn thông cố định </v>
      </c>
      <c r="D370" s="43">
        <f>VLOOKUP($A370,'Doanh thu'!$A$3:$Q$2000,9,FALSE)/1000000000</f>
        <v>0</v>
      </c>
      <c r="E370" s="43">
        <f>VLOOKUP($A370,'Doanh thu'!$A$3:$Q$2000,10,FALSE)/1000000000</f>
        <v>0</v>
      </c>
      <c r="F370" s="43">
        <f>VLOOKUP($A370,'Doanh thu'!$A$3:$Q$2000,11,FALSE)/1000000000</f>
        <v>0</v>
      </c>
      <c r="G370" s="43">
        <f>VLOOKUP($A370,'Doanh thu'!$A$3:$Q$2000,12,FALSE)/1000000000</f>
        <v>0</v>
      </c>
      <c r="H370" s="43">
        <f>VLOOKUP($A370,LNST!$A$3:$Q$1635,9,FALSE)/1000000000</f>
        <v>0</v>
      </c>
      <c r="I370" s="43">
        <f>VLOOKUP($A370,LNST!$A$3:$Q$1635,10,FALSE)/1000000000</f>
        <v>0</v>
      </c>
      <c r="J370" s="43">
        <f>VLOOKUP($A370,LNST!$A$3:$Q$1635,11,FALSE)/1000000000</f>
        <v>0</v>
      </c>
      <c r="K370" s="43">
        <f>VLOOKUP($A370,LNST!$A$3:$Q$1635,12,FALSE)/1000000000</f>
        <v>0</v>
      </c>
      <c r="L370" s="45" t="e">
        <f>VLOOKUP($A370,'Doanh thu'!$A$3:$Q$2000,14,FALSE)</f>
        <v>#DIV/0!</v>
      </c>
      <c r="M370" s="45" t="e">
        <f>VLOOKUP($A370,'Doanh thu'!$A$3:$Q$2000,15,FALSE)</f>
        <v>#DIV/0!</v>
      </c>
      <c r="N370" s="45" t="e">
        <f>VLOOKUP($A370,'Doanh thu'!$A$3:$Q$2000,16,FALSE)</f>
        <v>#DIV/0!</v>
      </c>
      <c r="O370" s="45" t="e">
        <f>VLOOKUP($A370,'Doanh thu'!$A$3:$Q$2000,17,FALSE)</f>
        <v>#DIV/0!</v>
      </c>
      <c r="P370" s="45" t="e">
        <f>VLOOKUP($A370,LNST!$A$3:$R$1635,14,FALSE)</f>
        <v>#DIV/0!</v>
      </c>
      <c r="Q370" s="45" t="e">
        <f>VLOOKUP($A370,LNST!$A$3:$R$1635,15,FALSE)</f>
        <v>#DIV/0!</v>
      </c>
      <c r="R370" s="45" t="e">
        <f>VLOOKUP($A370,LNST!$A$3:$R$1635,16,FALSE)</f>
        <v>#DIV/0!</v>
      </c>
      <c r="S370" s="45" t="e">
        <f>VLOOKUP($A370,LNST!$A$3:$R$1635,17,FALSE)</f>
        <v>#DIV/0!</v>
      </c>
      <c r="T370" s="45" t="e">
        <f>VLOOKUP($A370,LNG!$A$2:$H$1999,4,FALSE)/(D370*10^9)</f>
        <v>#DIV/0!</v>
      </c>
      <c r="U370" s="45" t="e">
        <f>VLOOKUP($A370,LNG!$A$2:$H$1999,5,FALSE)/(E370*10^9)</f>
        <v>#DIV/0!</v>
      </c>
      <c r="V370" s="45" t="e">
        <f>VLOOKUP($A370,LNG!$A$2:$H$1999,6,FALSE)/(F370*10^9)</f>
        <v>#DIV/0!</v>
      </c>
      <c r="W370" s="45" t="e">
        <f>VLOOKUP($A370,LNG!$A$2:$H$1999,7,FALSE)/(G370*10^9)</f>
        <v>#DIV/0!</v>
      </c>
      <c r="X370" s="45">
        <f>VLOOKUP($A370,'LNST năm'!$A$2:$I$2000,8,FALSE)</f>
        <v>-1</v>
      </c>
      <c r="Y370" s="45">
        <f>VLOOKUP($A370,'LNST năm'!$A$2:$I$2000,9,FALSE)</f>
        <v>-1</v>
      </c>
      <c r="Z370" s="46" t="e">
        <f>VLOOKUP($A370,LNG!$A$2:$H$1999,9,FALSE)</f>
        <v>#REF!</v>
      </c>
      <c r="AA370" s="162" t="e">
        <f>VLOOKUP($A370,'GIÁ CP'!$A$2:$D$2000,4,FALSE)/Z370</f>
        <v>#REF!</v>
      </c>
    </row>
    <row r="371" spans="1:27" hidden="1">
      <c r="A371" s="18" t="s">
        <v>873</v>
      </c>
      <c r="B371" s="18" t="s">
        <v>3064</v>
      </c>
      <c r="C371" s="154" t="str">
        <f>VLOOKUP(A371,'GIÁ CP'!$K$2:$M$2000,3,FALSE)</f>
        <v xml:space="preserve">Xây dựng </v>
      </c>
      <c r="D371" s="43">
        <f>VLOOKUP($A371,'Doanh thu'!$A$3:$Q$2000,9,FALSE)/1000000000</f>
        <v>0</v>
      </c>
      <c r="E371" s="43">
        <f>VLOOKUP($A371,'Doanh thu'!$A$3:$Q$2000,10,FALSE)/1000000000</f>
        <v>0</v>
      </c>
      <c r="F371" s="43">
        <f>VLOOKUP($A371,'Doanh thu'!$A$3:$Q$2000,11,FALSE)/1000000000</f>
        <v>0</v>
      </c>
      <c r="G371" s="43">
        <f>VLOOKUP($A371,'Doanh thu'!$A$3:$Q$2000,12,FALSE)/1000000000</f>
        <v>0</v>
      </c>
      <c r="H371" s="43">
        <f>VLOOKUP($A371,LNST!$A$3:$Q$1635,9,FALSE)/1000000000</f>
        <v>0</v>
      </c>
      <c r="I371" s="43">
        <f>VLOOKUP($A371,LNST!$A$3:$Q$1635,10,FALSE)/1000000000</f>
        <v>0</v>
      </c>
      <c r="J371" s="43">
        <f>VLOOKUP($A371,LNST!$A$3:$Q$1635,11,FALSE)/1000000000</f>
        <v>0</v>
      </c>
      <c r="K371" s="43">
        <f>VLOOKUP($A371,LNST!$A$3:$Q$1635,12,FALSE)/1000000000</f>
        <v>0</v>
      </c>
      <c r="L371" s="45" t="e">
        <f>VLOOKUP($A371,'Doanh thu'!$A$3:$Q$2000,14,FALSE)</f>
        <v>#DIV/0!</v>
      </c>
      <c r="M371" s="45" t="e">
        <f>VLOOKUP($A371,'Doanh thu'!$A$3:$Q$2000,15,FALSE)</f>
        <v>#DIV/0!</v>
      </c>
      <c r="N371" s="45" t="e">
        <f>VLOOKUP($A371,'Doanh thu'!$A$3:$Q$2000,16,FALSE)</f>
        <v>#DIV/0!</v>
      </c>
      <c r="O371" s="45" t="e">
        <f>VLOOKUP($A371,'Doanh thu'!$A$3:$Q$2000,17,FALSE)</f>
        <v>#DIV/0!</v>
      </c>
      <c r="P371" s="45" t="e">
        <f>VLOOKUP($A371,LNST!$A$3:$R$1635,14,FALSE)</f>
        <v>#DIV/0!</v>
      </c>
      <c r="Q371" s="45" t="e">
        <f>VLOOKUP($A371,LNST!$A$3:$R$1635,15,FALSE)</f>
        <v>#DIV/0!</v>
      </c>
      <c r="R371" s="45" t="e">
        <f>VLOOKUP($A371,LNST!$A$3:$R$1635,16,FALSE)</f>
        <v>#DIV/0!</v>
      </c>
      <c r="S371" s="45" t="e">
        <f>VLOOKUP($A371,LNST!$A$3:$R$1635,17,FALSE)</f>
        <v>#DIV/0!</v>
      </c>
      <c r="T371" s="45" t="e">
        <f>VLOOKUP($A371,LNG!$A$2:$H$1999,4,FALSE)/(D371*10^9)</f>
        <v>#DIV/0!</v>
      </c>
      <c r="U371" s="45" t="e">
        <f>VLOOKUP($A371,LNG!$A$2:$H$1999,5,FALSE)/(E371*10^9)</f>
        <v>#DIV/0!</v>
      </c>
      <c r="V371" s="45" t="e">
        <f>VLOOKUP($A371,LNG!$A$2:$H$1999,6,FALSE)/(F371*10^9)</f>
        <v>#DIV/0!</v>
      </c>
      <c r="W371" s="45" t="e">
        <f>VLOOKUP($A371,LNG!$A$2:$H$1999,7,FALSE)/(G371*10^9)</f>
        <v>#DIV/0!</v>
      </c>
      <c r="X371" s="45">
        <f>VLOOKUP($A371,'LNST năm'!$A$2:$I$2000,8,FALSE)</f>
        <v>-1</v>
      </c>
      <c r="Y371" s="45">
        <f>VLOOKUP($A371,'LNST năm'!$A$2:$I$2000,9,FALSE)</f>
        <v>-1</v>
      </c>
      <c r="Z371" s="46" t="e">
        <f>VLOOKUP($A371,LNG!$A$2:$H$1999,9,FALSE)</f>
        <v>#REF!</v>
      </c>
      <c r="AA371" s="162" t="e">
        <f>VLOOKUP($A371,'GIÁ CP'!$A$2:$D$2000,4,FALSE)/Z371</f>
        <v>#REF!</v>
      </c>
    </row>
    <row r="372" spans="1:27" hidden="1">
      <c r="A372" s="18" t="s">
        <v>1342</v>
      </c>
      <c r="B372" s="18" t="s">
        <v>3066</v>
      </c>
      <c r="C372" s="154" t="str">
        <f>VLOOKUP(A372,'GIÁ CP'!$K$2:$M$2000,3,FALSE)</f>
        <v xml:space="preserve">Vật liệu xây dựng &amp; Nội thất </v>
      </c>
      <c r="D372" s="43">
        <f>VLOOKUP($A372,'Doanh thu'!$A$3:$Q$2000,9,FALSE)/1000000000</f>
        <v>0</v>
      </c>
      <c r="E372" s="43">
        <f>VLOOKUP($A372,'Doanh thu'!$A$3:$Q$2000,10,FALSE)/1000000000</f>
        <v>0</v>
      </c>
      <c r="F372" s="43">
        <f>VLOOKUP($A372,'Doanh thu'!$A$3:$Q$2000,11,FALSE)/1000000000</f>
        <v>0</v>
      </c>
      <c r="G372" s="43">
        <f>VLOOKUP($A372,'Doanh thu'!$A$3:$Q$2000,12,FALSE)/1000000000</f>
        <v>0</v>
      </c>
      <c r="H372" s="43">
        <f>VLOOKUP($A372,LNST!$A$3:$Q$1635,9,FALSE)/1000000000</f>
        <v>0</v>
      </c>
      <c r="I372" s="43">
        <f>VLOOKUP($A372,LNST!$A$3:$Q$1635,10,FALSE)/1000000000</f>
        <v>0</v>
      </c>
      <c r="J372" s="43">
        <f>VLOOKUP($A372,LNST!$A$3:$Q$1635,11,FALSE)/1000000000</f>
        <v>0</v>
      </c>
      <c r="K372" s="43">
        <f>VLOOKUP($A372,LNST!$A$3:$Q$1635,12,FALSE)/1000000000</f>
        <v>0</v>
      </c>
      <c r="L372" s="45" t="e">
        <f>VLOOKUP($A372,'Doanh thu'!$A$3:$Q$2000,14,FALSE)</f>
        <v>#DIV/0!</v>
      </c>
      <c r="M372" s="45" t="e">
        <f>VLOOKUP($A372,'Doanh thu'!$A$3:$Q$2000,15,FALSE)</f>
        <v>#DIV/0!</v>
      </c>
      <c r="N372" s="45" t="e">
        <f>VLOOKUP($A372,'Doanh thu'!$A$3:$Q$2000,16,FALSE)</f>
        <v>#DIV/0!</v>
      </c>
      <c r="O372" s="45" t="e">
        <f>VLOOKUP($A372,'Doanh thu'!$A$3:$Q$2000,17,FALSE)</f>
        <v>#DIV/0!</v>
      </c>
      <c r="P372" s="45" t="e">
        <f>VLOOKUP($A372,LNST!$A$3:$R$1635,14,FALSE)</f>
        <v>#DIV/0!</v>
      </c>
      <c r="Q372" s="45" t="e">
        <f>VLOOKUP($A372,LNST!$A$3:$R$1635,15,FALSE)</f>
        <v>#DIV/0!</v>
      </c>
      <c r="R372" s="45" t="e">
        <f>VLOOKUP($A372,LNST!$A$3:$R$1635,16,FALSE)</f>
        <v>#DIV/0!</v>
      </c>
      <c r="S372" s="45" t="e">
        <f>VLOOKUP($A372,LNST!$A$3:$R$1635,17,FALSE)</f>
        <v>#DIV/0!</v>
      </c>
      <c r="T372" s="45" t="e">
        <f>VLOOKUP($A372,LNG!$A$2:$H$1999,4,FALSE)/(D372*10^9)</f>
        <v>#DIV/0!</v>
      </c>
      <c r="U372" s="45" t="e">
        <f>VLOOKUP($A372,LNG!$A$2:$H$1999,5,FALSE)/(E372*10^9)</f>
        <v>#DIV/0!</v>
      </c>
      <c r="V372" s="45" t="e">
        <f>VLOOKUP($A372,LNG!$A$2:$H$1999,6,FALSE)/(F372*10^9)</f>
        <v>#DIV/0!</v>
      </c>
      <c r="W372" s="45" t="e">
        <f>VLOOKUP($A372,LNG!$A$2:$H$1999,7,FALSE)/(G372*10^9)</f>
        <v>#DIV/0!</v>
      </c>
      <c r="X372" s="45">
        <f>VLOOKUP($A372,'LNST năm'!$A$2:$I$2000,8,FALSE)</f>
        <v>1</v>
      </c>
      <c r="Y372" s="45">
        <f>VLOOKUP($A372,'LNST năm'!$A$2:$I$2000,9,FALSE)</f>
        <v>0.25992104989487319</v>
      </c>
      <c r="Z372" s="46" t="e">
        <f>VLOOKUP($A372,LNG!$A$2:$H$1999,9,FALSE)</f>
        <v>#REF!</v>
      </c>
      <c r="AA372" s="162" t="e">
        <f>VLOOKUP($A372,'GIÁ CP'!$A$2:$D$2000,4,FALSE)/Z372</f>
        <v>#REF!</v>
      </c>
    </row>
    <row r="373" spans="1:27" hidden="1">
      <c r="A373" s="18" t="s">
        <v>1346</v>
      </c>
      <c r="B373" s="18" t="s">
        <v>3070</v>
      </c>
      <c r="C373" s="154" t="str">
        <f>VLOOKUP(A373,'GIÁ CP'!$K$2:$M$2000,3,FALSE)</f>
        <v xml:space="preserve">Máy công nghiệp </v>
      </c>
      <c r="D373" s="43" t="e">
        <f>VLOOKUP($A373,'Doanh thu'!$A$3:$Q$2000,9,FALSE)/1000000000</f>
        <v>#N/A</v>
      </c>
      <c r="E373" s="43" t="e">
        <f>VLOOKUP($A373,'Doanh thu'!$A$3:$Q$2000,10,FALSE)/1000000000</f>
        <v>#N/A</v>
      </c>
      <c r="F373" s="43" t="e">
        <f>VLOOKUP($A373,'Doanh thu'!$A$3:$Q$2000,11,FALSE)/1000000000</f>
        <v>#N/A</v>
      </c>
      <c r="G373" s="43" t="e">
        <f>VLOOKUP($A373,'Doanh thu'!$A$3:$Q$2000,12,FALSE)/1000000000</f>
        <v>#N/A</v>
      </c>
      <c r="H373" s="43" t="e">
        <f>VLOOKUP($A373,LNST!$A$3:$Q$1635,9,FALSE)/1000000000</f>
        <v>#N/A</v>
      </c>
      <c r="I373" s="43" t="e">
        <f>VLOOKUP($A373,LNST!$A$3:$Q$1635,10,FALSE)/1000000000</f>
        <v>#N/A</v>
      </c>
      <c r="J373" s="43" t="e">
        <f>VLOOKUP($A373,LNST!$A$3:$Q$1635,11,FALSE)/1000000000</f>
        <v>#N/A</v>
      </c>
      <c r="K373" s="43" t="e">
        <f>VLOOKUP($A373,LNST!$A$3:$Q$1635,12,FALSE)/1000000000</f>
        <v>#N/A</v>
      </c>
      <c r="L373" s="45" t="e">
        <f>VLOOKUP($A373,'Doanh thu'!$A$3:$Q$2000,14,FALSE)</f>
        <v>#N/A</v>
      </c>
      <c r="M373" s="45" t="e">
        <f>VLOOKUP($A373,'Doanh thu'!$A$3:$Q$2000,15,FALSE)</f>
        <v>#N/A</v>
      </c>
      <c r="N373" s="45" t="e">
        <f>VLOOKUP($A373,'Doanh thu'!$A$3:$Q$2000,16,FALSE)</f>
        <v>#N/A</v>
      </c>
      <c r="O373" s="45" t="e">
        <f>VLOOKUP($A373,'Doanh thu'!$A$3:$Q$2000,17,FALSE)</f>
        <v>#N/A</v>
      </c>
      <c r="P373" s="45" t="e">
        <f>VLOOKUP($A373,LNST!$A$3:$R$1635,14,FALSE)</f>
        <v>#N/A</v>
      </c>
      <c r="Q373" s="45" t="e">
        <f>VLOOKUP($A373,LNST!$A$3:$R$1635,15,FALSE)</f>
        <v>#N/A</v>
      </c>
      <c r="R373" s="45" t="e">
        <f>VLOOKUP($A373,LNST!$A$3:$R$1635,16,FALSE)</f>
        <v>#N/A</v>
      </c>
      <c r="S373" s="45" t="e">
        <f>VLOOKUP($A373,LNST!$A$3:$R$1635,17,FALSE)</f>
        <v>#N/A</v>
      </c>
      <c r="T373" s="45" t="e">
        <f>VLOOKUP($A373,LNG!$A$2:$H$1999,4,FALSE)/(D373*10^9)</f>
        <v>#N/A</v>
      </c>
      <c r="U373" s="45" t="e">
        <f>VLOOKUP($A373,LNG!$A$2:$H$1999,5,FALSE)/(E373*10^9)</f>
        <v>#N/A</v>
      </c>
      <c r="V373" s="45" t="e">
        <f>VLOOKUP($A373,LNG!$A$2:$H$1999,6,FALSE)/(F373*10^9)</f>
        <v>#N/A</v>
      </c>
      <c r="W373" s="45" t="e">
        <f>VLOOKUP($A373,LNG!$A$2:$H$1999,7,FALSE)/(G373*10^9)</f>
        <v>#N/A</v>
      </c>
      <c r="X373" s="45" t="e">
        <f>VLOOKUP($A373,'LNST năm'!$A$2:$I$2000,8,FALSE)</f>
        <v>#N/A</v>
      </c>
      <c r="Y373" s="45" t="e">
        <f>VLOOKUP($A373,'LNST năm'!$A$2:$I$2000,9,FALSE)</f>
        <v>#N/A</v>
      </c>
      <c r="Z373" s="46" t="e">
        <f>VLOOKUP($A373,LNG!$A$2:$H$1999,9,FALSE)</f>
        <v>#N/A</v>
      </c>
      <c r="AA373" s="162" t="e">
        <f>VLOOKUP($A373,'GIÁ CP'!$A$2:$D$2000,4,FALSE)/Z373</f>
        <v>#N/A</v>
      </c>
    </row>
    <row r="374" spans="1:27" hidden="1">
      <c r="A374" s="18" t="s">
        <v>1348</v>
      </c>
      <c r="B374" s="18" t="s">
        <v>3072</v>
      </c>
      <c r="C374" s="154" t="str">
        <f>VLOOKUP(A374,'GIÁ CP'!$K$2:$M$2000,3,FALSE)</f>
        <v xml:space="preserve">Thiết bị và Dịch vụ Dầu khí </v>
      </c>
      <c r="D374" s="43">
        <f>VLOOKUP($A374,'Doanh thu'!$A$3:$Q$2000,9,FALSE)/1000000000</f>
        <v>0</v>
      </c>
      <c r="E374" s="43">
        <f>VLOOKUP($A374,'Doanh thu'!$A$3:$Q$2000,10,FALSE)/1000000000</f>
        <v>0</v>
      </c>
      <c r="F374" s="43">
        <f>VLOOKUP($A374,'Doanh thu'!$A$3:$Q$2000,11,FALSE)/1000000000</f>
        <v>0</v>
      </c>
      <c r="G374" s="43">
        <f>VLOOKUP($A374,'Doanh thu'!$A$3:$Q$2000,12,FALSE)/1000000000</f>
        <v>0</v>
      </c>
      <c r="H374" s="43">
        <f>VLOOKUP($A374,LNST!$A$3:$Q$1635,9,FALSE)/1000000000</f>
        <v>0</v>
      </c>
      <c r="I374" s="43">
        <f>VLOOKUP($A374,LNST!$A$3:$Q$1635,10,FALSE)/1000000000</f>
        <v>0</v>
      </c>
      <c r="J374" s="43">
        <f>VLOOKUP($A374,LNST!$A$3:$Q$1635,11,FALSE)/1000000000</f>
        <v>0</v>
      </c>
      <c r="K374" s="43">
        <f>VLOOKUP($A374,LNST!$A$3:$Q$1635,12,FALSE)/1000000000</f>
        <v>0</v>
      </c>
      <c r="L374" s="45" t="e">
        <f>VLOOKUP($A374,'Doanh thu'!$A$3:$Q$2000,14,FALSE)</f>
        <v>#DIV/0!</v>
      </c>
      <c r="M374" s="45" t="e">
        <f>VLOOKUP($A374,'Doanh thu'!$A$3:$Q$2000,15,FALSE)</f>
        <v>#DIV/0!</v>
      </c>
      <c r="N374" s="45" t="e">
        <f>VLOOKUP($A374,'Doanh thu'!$A$3:$Q$2000,16,FALSE)</f>
        <v>#DIV/0!</v>
      </c>
      <c r="O374" s="45">
        <f>VLOOKUP($A374,'Doanh thu'!$A$3:$Q$2000,17,FALSE)</f>
        <v>-1</v>
      </c>
      <c r="P374" s="45" t="e">
        <f>VLOOKUP($A374,LNST!$A$3:$R$1635,14,FALSE)</f>
        <v>#DIV/0!</v>
      </c>
      <c r="Q374" s="45" t="e">
        <f>VLOOKUP($A374,LNST!$A$3:$R$1635,15,FALSE)</f>
        <v>#DIV/0!</v>
      </c>
      <c r="R374" s="45" t="e">
        <f>VLOOKUP($A374,LNST!$A$3:$R$1635,16,FALSE)</f>
        <v>#DIV/0!</v>
      </c>
      <c r="S374" s="45">
        <f>VLOOKUP($A374,LNST!$A$3:$R$1635,17,FALSE)</f>
        <v>-1</v>
      </c>
      <c r="T374" s="45" t="e">
        <f>VLOOKUP($A374,LNG!$A$2:$H$1999,4,FALSE)/(D374*10^9)</f>
        <v>#DIV/0!</v>
      </c>
      <c r="U374" s="45" t="e">
        <f>VLOOKUP($A374,LNG!$A$2:$H$1999,5,FALSE)/(E374*10^9)</f>
        <v>#DIV/0!</v>
      </c>
      <c r="V374" s="45" t="e">
        <f>VLOOKUP($A374,LNG!$A$2:$H$1999,6,FALSE)/(F374*10^9)</f>
        <v>#DIV/0!</v>
      </c>
      <c r="W374" s="45" t="e">
        <f>VLOOKUP($A374,LNG!$A$2:$H$1999,7,FALSE)/(G374*10^9)</f>
        <v>#DIV/0!</v>
      </c>
      <c r="X374" s="45">
        <f>VLOOKUP($A374,'LNST năm'!$A$2:$I$2000,8,FALSE)</f>
        <v>-1</v>
      </c>
      <c r="Y374" s="45">
        <f>VLOOKUP($A374,'LNST năm'!$A$2:$I$2000,9,FALSE)</f>
        <v>-1</v>
      </c>
      <c r="Z374" s="46" t="e">
        <f>VLOOKUP($A374,LNG!$A$2:$H$1999,9,FALSE)</f>
        <v>#REF!</v>
      </c>
      <c r="AA374" s="162" t="e">
        <f>VLOOKUP($A374,'GIÁ CP'!$A$2:$D$2000,4,FALSE)/Z374</f>
        <v>#REF!</v>
      </c>
    </row>
    <row r="375" spans="1:27" hidden="1">
      <c r="A375" s="18" t="s">
        <v>1344</v>
      </c>
      <c r="B375" s="18" t="s">
        <v>3068</v>
      </c>
      <c r="C375" s="154" t="e">
        <f>VLOOKUP(A375,'GIÁ CP'!$K$2:$M$2000,3,FALSE)</f>
        <v>#N/A</v>
      </c>
      <c r="D375" s="43" t="e">
        <f>VLOOKUP($A375,'Doanh thu'!$A$3:$Q$2000,9,FALSE)/1000000000</f>
        <v>#N/A</v>
      </c>
      <c r="E375" s="43" t="e">
        <f>VLOOKUP($A375,'Doanh thu'!$A$3:$Q$2000,10,FALSE)/1000000000</f>
        <v>#N/A</v>
      </c>
      <c r="F375" s="43" t="e">
        <f>VLOOKUP($A375,'Doanh thu'!$A$3:$Q$2000,11,FALSE)/1000000000</f>
        <v>#N/A</v>
      </c>
      <c r="G375" s="43" t="e">
        <f>VLOOKUP($A375,'Doanh thu'!$A$3:$Q$2000,12,FALSE)/1000000000</f>
        <v>#N/A</v>
      </c>
      <c r="H375" s="43" t="e">
        <f>VLOOKUP($A375,LNST!$A$3:$Q$1635,9,FALSE)/1000000000</f>
        <v>#N/A</v>
      </c>
      <c r="I375" s="43" t="e">
        <f>VLOOKUP($A375,LNST!$A$3:$Q$1635,10,FALSE)/1000000000</f>
        <v>#N/A</v>
      </c>
      <c r="J375" s="43" t="e">
        <f>VLOOKUP($A375,LNST!$A$3:$Q$1635,11,FALSE)/1000000000</f>
        <v>#N/A</v>
      </c>
      <c r="K375" s="43" t="e">
        <f>VLOOKUP($A375,LNST!$A$3:$Q$1635,12,FALSE)/1000000000</f>
        <v>#N/A</v>
      </c>
      <c r="L375" s="45" t="e">
        <f>VLOOKUP($A375,'Doanh thu'!$A$3:$Q$2000,14,FALSE)</f>
        <v>#N/A</v>
      </c>
      <c r="M375" s="45" t="e">
        <f>VLOOKUP($A375,'Doanh thu'!$A$3:$Q$2000,15,FALSE)</f>
        <v>#N/A</v>
      </c>
      <c r="N375" s="45" t="e">
        <f>VLOOKUP($A375,'Doanh thu'!$A$3:$Q$2000,16,FALSE)</f>
        <v>#N/A</v>
      </c>
      <c r="O375" s="45" t="e">
        <f>VLOOKUP($A375,'Doanh thu'!$A$3:$Q$2000,17,FALSE)</f>
        <v>#N/A</v>
      </c>
      <c r="P375" s="45" t="e">
        <f>VLOOKUP($A375,LNST!$A$3:$R$1635,14,FALSE)</f>
        <v>#N/A</v>
      </c>
      <c r="Q375" s="45" t="e">
        <f>VLOOKUP($A375,LNST!$A$3:$R$1635,15,FALSE)</f>
        <v>#N/A</v>
      </c>
      <c r="R375" s="45" t="e">
        <f>VLOOKUP($A375,LNST!$A$3:$R$1635,16,FALSE)</f>
        <v>#N/A</v>
      </c>
      <c r="S375" s="45" t="e">
        <f>VLOOKUP($A375,LNST!$A$3:$R$1635,17,FALSE)</f>
        <v>#N/A</v>
      </c>
      <c r="T375" s="45" t="e">
        <f>VLOOKUP($A375,LNG!$A$2:$H$1999,4,FALSE)/(D375*10^9)</f>
        <v>#N/A</v>
      </c>
      <c r="U375" s="45" t="e">
        <f>VLOOKUP($A375,LNG!$A$2:$H$1999,5,FALSE)/(E375*10^9)</f>
        <v>#N/A</v>
      </c>
      <c r="V375" s="45" t="e">
        <f>VLOOKUP($A375,LNG!$A$2:$H$1999,6,FALSE)/(F375*10^9)</f>
        <v>#N/A</v>
      </c>
      <c r="W375" s="45" t="e">
        <f>VLOOKUP($A375,LNG!$A$2:$H$1999,7,FALSE)/(G375*10^9)</f>
        <v>#N/A</v>
      </c>
      <c r="X375" s="45" t="e">
        <f>VLOOKUP($A375,'LNST năm'!$A$2:$I$2000,8,FALSE)</f>
        <v>#N/A</v>
      </c>
      <c r="Y375" s="45" t="e">
        <f>VLOOKUP($A375,'LNST năm'!$A$2:$I$2000,9,FALSE)</f>
        <v>#N/A</v>
      </c>
      <c r="Z375" s="46" t="e">
        <f>VLOOKUP($A375,LNG!$A$2:$H$1999,9,FALSE)</f>
        <v>#N/A</v>
      </c>
      <c r="AA375" s="162" t="e">
        <f>VLOOKUP($A375,'GIÁ CP'!$A$2:$D$2000,4,FALSE)/Z375</f>
        <v>#N/A</v>
      </c>
    </row>
    <row r="376" spans="1:27" hidden="1">
      <c r="A376" s="18" t="s">
        <v>3537</v>
      </c>
      <c r="B376" s="18" t="s">
        <v>3538</v>
      </c>
      <c r="C376" s="154" t="e">
        <f>VLOOKUP(A376,'GIÁ CP'!$K$2:$M$2000,3,FALSE)</f>
        <v>#N/A</v>
      </c>
      <c r="D376" s="43" t="e">
        <f>VLOOKUP($A376,'Doanh thu'!$A$3:$Q$2000,9,FALSE)/1000000000</f>
        <v>#N/A</v>
      </c>
      <c r="E376" s="43" t="e">
        <f>VLOOKUP($A376,'Doanh thu'!$A$3:$Q$2000,10,FALSE)/1000000000</f>
        <v>#N/A</v>
      </c>
      <c r="F376" s="43" t="e">
        <f>VLOOKUP($A376,'Doanh thu'!$A$3:$Q$2000,11,FALSE)/1000000000</f>
        <v>#N/A</v>
      </c>
      <c r="G376" s="43" t="e">
        <f>VLOOKUP($A376,'Doanh thu'!$A$3:$Q$2000,12,FALSE)/1000000000</f>
        <v>#N/A</v>
      </c>
      <c r="H376" s="43" t="e">
        <f>VLOOKUP($A376,LNST!$A$3:$Q$1635,9,FALSE)/1000000000</f>
        <v>#N/A</v>
      </c>
      <c r="I376" s="43" t="e">
        <f>VLOOKUP($A376,LNST!$A$3:$Q$1635,10,FALSE)/1000000000</f>
        <v>#N/A</v>
      </c>
      <c r="J376" s="43" t="e">
        <f>VLOOKUP($A376,LNST!$A$3:$Q$1635,11,FALSE)/1000000000</f>
        <v>#N/A</v>
      </c>
      <c r="K376" s="43" t="e">
        <f>VLOOKUP($A376,LNST!$A$3:$Q$1635,12,FALSE)/1000000000</f>
        <v>#N/A</v>
      </c>
      <c r="L376" s="45" t="e">
        <f>VLOOKUP($A376,'Doanh thu'!$A$3:$Q$2000,14,FALSE)</f>
        <v>#N/A</v>
      </c>
      <c r="M376" s="45" t="e">
        <f>VLOOKUP($A376,'Doanh thu'!$A$3:$Q$2000,15,FALSE)</f>
        <v>#N/A</v>
      </c>
      <c r="N376" s="45" t="e">
        <f>VLOOKUP($A376,'Doanh thu'!$A$3:$Q$2000,16,FALSE)</f>
        <v>#N/A</v>
      </c>
      <c r="O376" s="45" t="e">
        <f>VLOOKUP($A376,'Doanh thu'!$A$3:$Q$2000,17,FALSE)</f>
        <v>#N/A</v>
      </c>
      <c r="P376" s="45" t="e">
        <f>VLOOKUP($A376,LNST!$A$3:$R$1635,14,FALSE)</f>
        <v>#N/A</v>
      </c>
      <c r="Q376" s="45" t="e">
        <f>VLOOKUP($A376,LNST!$A$3:$R$1635,15,FALSE)</f>
        <v>#N/A</v>
      </c>
      <c r="R376" s="45" t="e">
        <f>VLOOKUP($A376,LNST!$A$3:$R$1635,16,FALSE)</f>
        <v>#N/A</v>
      </c>
      <c r="S376" s="45" t="e">
        <f>VLOOKUP($A376,LNST!$A$3:$R$1635,17,FALSE)</f>
        <v>#N/A</v>
      </c>
      <c r="T376" s="45" t="e">
        <f>VLOOKUP($A376,LNG!$A$2:$H$1999,4,FALSE)/(D376*10^9)</f>
        <v>#N/A</v>
      </c>
      <c r="U376" s="45" t="e">
        <f>VLOOKUP($A376,LNG!$A$2:$H$1999,5,FALSE)/(E376*10^9)</f>
        <v>#N/A</v>
      </c>
      <c r="V376" s="45" t="e">
        <f>VLOOKUP($A376,LNG!$A$2:$H$1999,6,FALSE)/(F376*10^9)</f>
        <v>#N/A</v>
      </c>
      <c r="W376" s="45" t="e">
        <f>VLOOKUP($A376,LNG!$A$2:$H$1999,7,FALSE)/(G376*10^9)</f>
        <v>#N/A</v>
      </c>
      <c r="X376" s="45" t="e">
        <f>VLOOKUP($A376,'LNST năm'!$A$2:$I$2000,8,FALSE)</f>
        <v>#N/A</v>
      </c>
      <c r="Y376" s="45" t="e">
        <f>VLOOKUP($A376,'LNST năm'!$A$2:$I$2000,9,FALSE)</f>
        <v>#N/A</v>
      </c>
      <c r="Z376" s="46" t="e">
        <f>VLOOKUP($A376,LNG!$A$2:$H$1999,9,FALSE)</f>
        <v>#N/A</v>
      </c>
      <c r="AA376" s="162" t="e">
        <f>VLOOKUP($A376,'GIÁ CP'!$A$2:$D$2000,4,FALSE)/Z376</f>
        <v>#N/A</v>
      </c>
    </row>
    <row r="377" spans="1:27" hidden="1">
      <c r="A377" s="18" t="s">
        <v>1351</v>
      </c>
      <c r="B377" s="18" t="s">
        <v>3077</v>
      </c>
      <c r="C377" s="154" t="str">
        <f>VLOOKUP(A377,'GIÁ CP'!$K$2:$M$2000,3,FALSE)</f>
        <v xml:space="preserve">Xây dựng </v>
      </c>
      <c r="D377" s="43">
        <f>VLOOKUP($A377,'Doanh thu'!$A$3:$Q$2000,9,FALSE)/1000000000</f>
        <v>0</v>
      </c>
      <c r="E377" s="43">
        <f>VLOOKUP($A377,'Doanh thu'!$A$3:$Q$2000,10,FALSE)/1000000000</f>
        <v>0</v>
      </c>
      <c r="F377" s="43">
        <f>VLOOKUP($A377,'Doanh thu'!$A$3:$Q$2000,11,FALSE)/1000000000</f>
        <v>0</v>
      </c>
      <c r="G377" s="43">
        <f>VLOOKUP($A377,'Doanh thu'!$A$3:$Q$2000,12,FALSE)/1000000000</f>
        <v>0</v>
      </c>
      <c r="H377" s="43">
        <f>VLOOKUP($A377,LNST!$A$3:$Q$1635,9,FALSE)/1000000000</f>
        <v>0</v>
      </c>
      <c r="I377" s="43">
        <f>VLOOKUP($A377,LNST!$A$3:$Q$1635,10,FALSE)/1000000000</f>
        <v>0</v>
      </c>
      <c r="J377" s="43">
        <f>VLOOKUP($A377,LNST!$A$3:$Q$1635,11,FALSE)/1000000000</f>
        <v>0</v>
      </c>
      <c r="K377" s="43">
        <f>VLOOKUP($A377,LNST!$A$3:$Q$1635,12,FALSE)/1000000000</f>
        <v>0</v>
      </c>
      <c r="L377" s="45" t="e">
        <f>VLOOKUP($A377,'Doanh thu'!$A$3:$Q$2000,14,FALSE)</f>
        <v>#DIV/0!</v>
      </c>
      <c r="M377" s="45" t="e">
        <f>VLOOKUP($A377,'Doanh thu'!$A$3:$Q$2000,15,FALSE)</f>
        <v>#DIV/0!</v>
      </c>
      <c r="N377" s="45" t="e">
        <f>VLOOKUP($A377,'Doanh thu'!$A$3:$Q$2000,16,FALSE)</f>
        <v>#DIV/0!</v>
      </c>
      <c r="O377" s="45" t="e">
        <f>VLOOKUP($A377,'Doanh thu'!$A$3:$Q$2000,17,FALSE)</f>
        <v>#DIV/0!</v>
      </c>
      <c r="P377" s="45" t="e">
        <f>VLOOKUP($A377,LNST!$A$3:$R$1635,14,FALSE)</f>
        <v>#DIV/0!</v>
      </c>
      <c r="Q377" s="45" t="e">
        <f>VLOOKUP($A377,LNST!$A$3:$R$1635,15,FALSE)</f>
        <v>#DIV/0!</v>
      </c>
      <c r="R377" s="45" t="e">
        <f>VLOOKUP($A377,LNST!$A$3:$R$1635,16,FALSE)</f>
        <v>#DIV/0!</v>
      </c>
      <c r="S377" s="45" t="e">
        <f>VLOOKUP($A377,LNST!$A$3:$R$1635,17,FALSE)</f>
        <v>#DIV/0!</v>
      </c>
      <c r="T377" s="45" t="e">
        <f>VLOOKUP($A377,LNG!$A$2:$H$1999,4,FALSE)/(D377*10^9)</f>
        <v>#DIV/0!</v>
      </c>
      <c r="U377" s="45" t="e">
        <f>VLOOKUP($A377,LNG!$A$2:$H$1999,5,FALSE)/(E377*10^9)</f>
        <v>#DIV/0!</v>
      </c>
      <c r="V377" s="45" t="e">
        <f>VLOOKUP($A377,LNG!$A$2:$H$1999,6,FALSE)/(F377*10^9)</f>
        <v>#DIV/0!</v>
      </c>
      <c r="W377" s="45" t="e">
        <f>VLOOKUP($A377,LNG!$A$2:$H$1999,7,FALSE)/(G377*10^9)</f>
        <v>#DIV/0!</v>
      </c>
      <c r="X377" s="45" t="e">
        <f>VLOOKUP($A377,'LNST năm'!$A$2:$I$2000,8,FALSE)</f>
        <v>#DIV/0!</v>
      </c>
      <c r="Y377" s="45">
        <f>VLOOKUP($A377,'LNST năm'!$A$2:$I$2000,9,FALSE)</f>
        <v>-1</v>
      </c>
      <c r="Z377" s="46" t="e">
        <f>VLOOKUP($A377,LNG!$A$2:$H$1999,9,FALSE)</f>
        <v>#REF!</v>
      </c>
      <c r="AA377" s="162" t="e">
        <f>VLOOKUP($A377,'GIÁ CP'!$A$2:$D$2000,4,FALSE)/Z377</f>
        <v>#REF!</v>
      </c>
    </row>
    <row r="378" spans="1:27" hidden="1">
      <c r="A378" s="18" t="s">
        <v>1354</v>
      </c>
      <c r="B378" s="18" t="s">
        <v>3080</v>
      </c>
      <c r="C378" s="154" t="str">
        <f>VLOOKUP(A378,'GIÁ CP'!$K$2:$M$2000,3,FALSE)</f>
        <v xml:space="preserve">Nước </v>
      </c>
      <c r="D378" s="43">
        <f>VLOOKUP($A378,'Doanh thu'!$A$3:$Q$2000,9,FALSE)/1000000000</f>
        <v>0</v>
      </c>
      <c r="E378" s="43">
        <f>VLOOKUP($A378,'Doanh thu'!$A$3:$Q$2000,10,FALSE)/1000000000</f>
        <v>0</v>
      </c>
      <c r="F378" s="43">
        <f>VLOOKUP($A378,'Doanh thu'!$A$3:$Q$2000,11,FALSE)/1000000000</f>
        <v>0</v>
      </c>
      <c r="G378" s="43">
        <f>VLOOKUP($A378,'Doanh thu'!$A$3:$Q$2000,12,FALSE)/1000000000</f>
        <v>0</v>
      </c>
      <c r="H378" s="43">
        <f>VLOOKUP($A378,LNST!$A$3:$Q$1635,9,FALSE)/1000000000</f>
        <v>0</v>
      </c>
      <c r="I378" s="43">
        <f>VLOOKUP($A378,LNST!$A$3:$Q$1635,10,FALSE)/1000000000</f>
        <v>0</v>
      </c>
      <c r="J378" s="43">
        <f>VLOOKUP($A378,LNST!$A$3:$Q$1635,11,FALSE)/1000000000</f>
        <v>0</v>
      </c>
      <c r="K378" s="43">
        <f>VLOOKUP($A378,LNST!$A$3:$Q$1635,12,FALSE)/1000000000</f>
        <v>0</v>
      </c>
      <c r="L378" s="45" t="e">
        <f>VLOOKUP($A378,'Doanh thu'!$A$3:$Q$2000,14,FALSE)</f>
        <v>#DIV/0!</v>
      </c>
      <c r="M378" s="45" t="e">
        <f>VLOOKUP($A378,'Doanh thu'!$A$3:$Q$2000,15,FALSE)</f>
        <v>#DIV/0!</v>
      </c>
      <c r="N378" s="45" t="e">
        <f>VLOOKUP($A378,'Doanh thu'!$A$3:$Q$2000,16,FALSE)</f>
        <v>#DIV/0!</v>
      </c>
      <c r="O378" s="45" t="e">
        <f>VLOOKUP($A378,'Doanh thu'!$A$3:$Q$2000,17,FALSE)</f>
        <v>#DIV/0!</v>
      </c>
      <c r="P378" s="45" t="e">
        <f>VLOOKUP($A378,LNST!$A$3:$R$1635,14,FALSE)</f>
        <v>#DIV/0!</v>
      </c>
      <c r="Q378" s="45" t="e">
        <f>VLOOKUP($A378,LNST!$A$3:$R$1635,15,FALSE)</f>
        <v>#DIV/0!</v>
      </c>
      <c r="R378" s="45" t="e">
        <f>VLOOKUP($A378,LNST!$A$3:$R$1635,16,FALSE)</f>
        <v>#DIV/0!</v>
      </c>
      <c r="S378" s="45" t="e">
        <f>VLOOKUP($A378,LNST!$A$3:$R$1635,17,FALSE)</f>
        <v>#DIV/0!</v>
      </c>
      <c r="T378" s="45" t="e">
        <f>VLOOKUP($A378,LNG!$A$2:$H$1999,4,FALSE)/(D378*10^9)</f>
        <v>#DIV/0!</v>
      </c>
      <c r="U378" s="45" t="e">
        <f>VLOOKUP($A378,LNG!$A$2:$H$1999,5,FALSE)/(E378*10^9)</f>
        <v>#DIV/0!</v>
      </c>
      <c r="V378" s="45" t="e">
        <f>VLOOKUP($A378,LNG!$A$2:$H$1999,6,FALSE)/(F378*10^9)</f>
        <v>#DIV/0!</v>
      </c>
      <c r="W378" s="45" t="e">
        <f>VLOOKUP($A378,LNG!$A$2:$H$1999,7,FALSE)/(G378*10^9)</f>
        <v>#DIV/0!</v>
      </c>
      <c r="X378" s="45">
        <f>VLOOKUP($A378,'LNST năm'!$A$2:$I$2000,8,FALSE)</f>
        <v>-1</v>
      </c>
      <c r="Y378" s="45">
        <f>VLOOKUP($A378,'LNST năm'!$A$2:$I$2000,9,FALSE)</f>
        <v>-1</v>
      </c>
      <c r="Z378" s="46" t="e">
        <f>VLOOKUP($A378,LNG!$A$2:$H$1999,9,FALSE)</f>
        <v>#REF!</v>
      </c>
      <c r="AA378" s="162" t="e">
        <f>VLOOKUP($A378,'GIÁ CP'!$A$2:$D$2000,4,FALSE)/Z378</f>
        <v>#REF!</v>
      </c>
    </row>
    <row r="379" spans="1:27" hidden="1">
      <c r="A379" s="18" t="s">
        <v>1356</v>
      </c>
      <c r="B379" s="18" t="s">
        <v>3082</v>
      </c>
      <c r="C379" s="154" t="str">
        <f>VLOOKUP(A379,'GIÁ CP'!$K$2:$M$2000,3,FALSE)</f>
        <v xml:space="preserve">Bất động sản </v>
      </c>
      <c r="D379" s="43">
        <f>VLOOKUP($A379,'Doanh thu'!$A$3:$Q$2000,9,FALSE)/1000000000</f>
        <v>0</v>
      </c>
      <c r="E379" s="43">
        <f>VLOOKUP($A379,'Doanh thu'!$A$3:$Q$2000,10,FALSE)/1000000000</f>
        <v>0</v>
      </c>
      <c r="F379" s="43">
        <f>VLOOKUP($A379,'Doanh thu'!$A$3:$Q$2000,11,FALSE)/1000000000</f>
        <v>0</v>
      </c>
      <c r="G379" s="43">
        <f>VLOOKUP($A379,'Doanh thu'!$A$3:$Q$2000,12,FALSE)/1000000000</f>
        <v>0</v>
      </c>
      <c r="H379" s="43">
        <f>VLOOKUP($A379,LNST!$A$3:$Q$1635,9,FALSE)/1000000000</f>
        <v>0</v>
      </c>
      <c r="I379" s="43">
        <f>VLOOKUP($A379,LNST!$A$3:$Q$1635,10,FALSE)/1000000000</f>
        <v>0</v>
      </c>
      <c r="J379" s="43">
        <f>VLOOKUP($A379,LNST!$A$3:$Q$1635,11,FALSE)/1000000000</f>
        <v>0</v>
      </c>
      <c r="K379" s="43">
        <f>VLOOKUP($A379,LNST!$A$3:$Q$1635,12,FALSE)/1000000000</f>
        <v>0</v>
      </c>
      <c r="L379" s="45" t="e">
        <f>VLOOKUP($A379,'Doanh thu'!$A$3:$Q$2000,14,FALSE)</f>
        <v>#DIV/0!</v>
      </c>
      <c r="M379" s="45" t="e">
        <f>VLOOKUP($A379,'Doanh thu'!$A$3:$Q$2000,15,FALSE)</f>
        <v>#DIV/0!</v>
      </c>
      <c r="N379" s="45" t="e">
        <f>VLOOKUP($A379,'Doanh thu'!$A$3:$Q$2000,16,FALSE)</f>
        <v>#DIV/0!</v>
      </c>
      <c r="O379" s="45" t="e">
        <f>VLOOKUP($A379,'Doanh thu'!$A$3:$Q$2000,17,FALSE)</f>
        <v>#DIV/0!</v>
      </c>
      <c r="P379" s="45" t="e">
        <f>VLOOKUP($A379,LNST!$A$3:$R$1635,14,FALSE)</f>
        <v>#DIV/0!</v>
      </c>
      <c r="Q379" s="45" t="e">
        <f>VLOOKUP($A379,LNST!$A$3:$R$1635,15,FALSE)</f>
        <v>#DIV/0!</v>
      </c>
      <c r="R379" s="45" t="e">
        <f>VLOOKUP($A379,LNST!$A$3:$R$1635,16,FALSE)</f>
        <v>#DIV/0!</v>
      </c>
      <c r="S379" s="45" t="e">
        <f>VLOOKUP($A379,LNST!$A$3:$R$1635,17,FALSE)</f>
        <v>#DIV/0!</v>
      </c>
      <c r="T379" s="45" t="e">
        <f>VLOOKUP($A379,LNG!$A$2:$H$1999,4,FALSE)/(D379*10^9)</f>
        <v>#DIV/0!</v>
      </c>
      <c r="U379" s="45" t="e">
        <f>VLOOKUP($A379,LNG!$A$2:$H$1999,5,FALSE)/(E379*10^9)</f>
        <v>#DIV/0!</v>
      </c>
      <c r="V379" s="45" t="e">
        <f>VLOOKUP($A379,LNG!$A$2:$H$1999,6,FALSE)/(F379*10^9)</f>
        <v>#DIV/0!</v>
      </c>
      <c r="W379" s="45" t="e">
        <f>VLOOKUP($A379,LNG!$A$2:$H$1999,7,FALSE)/(G379*10^9)</f>
        <v>#DIV/0!</v>
      </c>
      <c r="X379" s="45">
        <f>VLOOKUP($A379,'LNST năm'!$A$2:$I$2000,8,FALSE)</f>
        <v>1</v>
      </c>
      <c r="Y379" s="45">
        <f>VLOOKUP($A379,'LNST năm'!$A$2:$I$2000,9,FALSE)</f>
        <v>-1</v>
      </c>
      <c r="Z379" s="46" t="e">
        <f>VLOOKUP($A379,LNG!$A$2:$H$1999,9,FALSE)</f>
        <v>#REF!</v>
      </c>
      <c r="AA379" s="162" t="e">
        <f>VLOOKUP($A379,'GIÁ CP'!$A$2:$D$2000,4,FALSE)/Z379</f>
        <v>#REF!</v>
      </c>
    </row>
    <row r="380" spans="1:27" hidden="1">
      <c r="A380" s="18" t="s">
        <v>1638</v>
      </c>
      <c r="B380" s="18" t="s">
        <v>3083</v>
      </c>
      <c r="C380" s="154" t="str">
        <f>VLOOKUP(A380,'GIÁ CP'!$K$2:$M$2000,3,FALSE)</f>
        <v xml:space="preserve">Kho bãi, hậu cần và bảo dưỡng </v>
      </c>
      <c r="D380" s="43">
        <f>VLOOKUP($A380,'Doanh thu'!$A$3:$Q$2000,9,FALSE)/1000000000</f>
        <v>0</v>
      </c>
      <c r="E380" s="43">
        <f>VLOOKUP($A380,'Doanh thu'!$A$3:$Q$2000,10,FALSE)/1000000000</f>
        <v>0</v>
      </c>
      <c r="F380" s="43">
        <f>VLOOKUP($A380,'Doanh thu'!$A$3:$Q$2000,11,FALSE)/1000000000</f>
        <v>0</v>
      </c>
      <c r="G380" s="43">
        <f>VLOOKUP($A380,'Doanh thu'!$A$3:$Q$2000,12,FALSE)/1000000000</f>
        <v>0</v>
      </c>
      <c r="H380" s="43">
        <f>VLOOKUP($A380,LNST!$A$3:$Q$1635,9,FALSE)/1000000000</f>
        <v>0</v>
      </c>
      <c r="I380" s="43">
        <f>VLOOKUP($A380,LNST!$A$3:$Q$1635,10,FALSE)/1000000000</f>
        <v>0</v>
      </c>
      <c r="J380" s="43">
        <f>VLOOKUP($A380,LNST!$A$3:$Q$1635,11,FALSE)/1000000000</f>
        <v>0</v>
      </c>
      <c r="K380" s="43">
        <f>VLOOKUP($A380,LNST!$A$3:$Q$1635,12,FALSE)/1000000000</f>
        <v>0</v>
      </c>
      <c r="L380" s="45" t="e">
        <f>VLOOKUP($A380,'Doanh thu'!$A$3:$Q$2000,14,FALSE)</f>
        <v>#DIV/0!</v>
      </c>
      <c r="M380" s="45" t="e">
        <f>VLOOKUP($A380,'Doanh thu'!$A$3:$Q$2000,15,FALSE)</f>
        <v>#DIV/0!</v>
      </c>
      <c r="N380" s="45" t="e">
        <f>VLOOKUP($A380,'Doanh thu'!$A$3:$Q$2000,16,FALSE)</f>
        <v>#DIV/0!</v>
      </c>
      <c r="O380" s="45" t="e">
        <f>VLOOKUP($A380,'Doanh thu'!$A$3:$Q$2000,17,FALSE)</f>
        <v>#DIV/0!</v>
      </c>
      <c r="P380" s="45" t="e">
        <f>VLOOKUP($A380,LNST!$A$3:$R$1635,14,FALSE)</f>
        <v>#DIV/0!</v>
      </c>
      <c r="Q380" s="45" t="e">
        <f>VLOOKUP($A380,LNST!$A$3:$R$1635,15,FALSE)</f>
        <v>#DIV/0!</v>
      </c>
      <c r="R380" s="45" t="e">
        <f>VLOOKUP($A380,LNST!$A$3:$R$1635,16,FALSE)</f>
        <v>#DIV/0!</v>
      </c>
      <c r="S380" s="45" t="e">
        <f>VLOOKUP($A380,LNST!$A$3:$R$1635,17,FALSE)</f>
        <v>#DIV/0!</v>
      </c>
      <c r="T380" s="45" t="e">
        <f>VLOOKUP($A380,LNG!$A$2:$H$1999,4,FALSE)/(D380*10^9)</f>
        <v>#DIV/0!</v>
      </c>
      <c r="U380" s="45" t="e">
        <f>VLOOKUP($A380,LNG!$A$2:$H$1999,5,FALSE)/(E380*10^9)</f>
        <v>#DIV/0!</v>
      </c>
      <c r="V380" s="45" t="e">
        <f>VLOOKUP($A380,LNG!$A$2:$H$1999,6,FALSE)/(F380*10^9)</f>
        <v>#DIV/0!</v>
      </c>
      <c r="W380" s="45" t="e">
        <f>VLOOKUP($A380,LNG!$A$2:$H$1999,7,FALSE)/(G380*10^9)</f>
        <v>#DIV/0!</v>
      </c>
      <c r="X380" s="45" t="e">
        <f>VLOOKUP($A380,'LNST năm'!$A$2:$I$2000,8,FALSE)</f>
        <v>#DIV/0!</v>
      </c>
      <c r="Y380" s="45" t="e">
        <f>VLOOKUP($A380,'LNST năm'!$A$2:$I$2000,9,FALSE)</f>
        <v>#DIV/0!</v>
      </c>
      <c r="Z380" s="46" t="e">
        <f>VLOOKUP($A380,LNG!$A$2:$H$1999,9,FALSE)</f>
        <v>#REF!</v>
      </c>
      <c r="AA380" s="162" t="e">
        <f>VLOOKUP($A380,'GIÁ CP'!$A$2:$D$2000,4,FALSE)/Z380</f>
        <v>#REF!</v>
      </c>
    </row>
    <row r="381" spans="1:27" hidden="1">
      <c r="A381" s="18" t="s">
        <v>3535</v>
      </c>
      <c r="B381" s="18" t="s">
        <v>3536</v>
      </c>
      <c r="C381" s="154" t="str">
        <f>VLOOKUP(A381,'GIÁ CP'!$K$2:$M$2000,3,FALSE)</f>
        <v xml:space="preserve">Xây dựng </v>
      </c>
      <c r="D381" s="43">
        <f>VLOOKUP($A381,'Doanh thu'!$A$3:$Q$2000,9,FALSE)/1000000000</f>
        <v>0</v>
      </c>
      <c r="E381" s="43">
        <f>VLOOKUP($A381,'Doanh thu'!$A$3:$Q$2000,10,FALSE)/1000000000</f>
        <v>0</v>
      </c>
      <c r="F381" s="43">
        <f>VLOOKUP($A381,'Doanh thu'!$A$3:$Q$2000,11,FALSE)/1000000000</f>
        <v>0</v>
      </c>
      <c r="G381" s="43">
        <f>VLOOKUP($A381,'Doanh thu'!$A$3:$Q$2000,12,FALSE)/1000000000</f>
        <v>0</v>
      </c>
      <c r="H381" s="43">
        <f>VLOOKUP($A381,LNST!$A$3:$Q$1635,9,FALSE)/1000000000</f>
        <v>0</v>
      </c>
      <c r="I381" s="43">
        <f>VLOOKUP($A381,LNST!$A$3:$Q$1635,10,FALSE)/1000000000</f>
        <v>0</v>
      </c>
      <c r="J381" s="43">
        <f>VLOOKUP($A381,LNST!$A$3:$Q$1635,11,FALSE)/1000000000</f>
        <v>0</v>
      </c>
      <c r="K381" s="43">
        <f>VLOOKUP($A381,LNST!$A$3:$Q$1635,12,FALSE)/1000000000</f>
        <v>0</v>
      </c>
      <c r="L381" s="45" t="e">
        <f>VLOOKUP($A381,'Doanh thu'!$A$3:$Q$2000,14,FALSE)</f>
        <v>#DIV/0!</v>
      </c>
      <c r="M381" s="45" t="e">
        <f>VLOOKUP($A381,'Doanh thu'!$A$3:$Q$2000,15,FALSE)</f>
        <v>#DIV/0!</v>
      </c>
      <c r="N381" s="45" t="e">
        <f>VLOOKUP($A381,'Doanh thu'!$A$3:$Q$2000,16,FALSE)</f>
        <v>#DIV/0!</v>
      </c>
      <c r="O381" s="45" t="e">
        <f>VLOOKUP($A381,'Doanh thu'!$A$3:$Q$2000,17,FALSE)</f>
        <v>#DIV/0!</v>
      </c>
      <c r="P381" s="45" t="e">
        <f>VLOOKUP($A381,LNST!$A$3:$R$1635,14,FALSE)</f>
        <v>#DIV/0!</v>
      </c>
      <c r="Q381" s="45" t="e">
        <f>VLOOKUP($A381,LNST!$A$3:$R$1635,15,FALSE)</f>
        <v>#DIV/0!</v>
      </c>
      <c r="R381" s="45" t="e">
        <f>VLOOKUP($A381,LNST!$A$3:$R$1635,16,FALSE)</f>
        <v>#DIV/0!</v>
      </c>
      <c r="S381" s="45" t="e">
        <f>VLOOKUP($A381,LNST!$A$3:$R$1635,17,FALSE)</f>
        <v>#DIV/0!</v>
      </c>
      <c r="T381" s="45" t="e">
        <f>VLOOKUP($A381,LNG!$A$2:$H$1999,4,FALSE)/(D381*10^9)</f>
        <v>#DIV/0!</v>
      </c>
      <c r="U381" s="45" t="e">
        <f>VLOOKUP($A381,LNG!$A$2:$H$1999,5,FALSE)/(E381*10^9)</f>
        <v>#DIV/0!</v>
      </c>
      <c r="V381" s="45" t="e">
        <f>VLOOKUP($A381,LNG!$A$2:$H$1999,6,FALSE)/(F381*10^9)</f>
        <v>#DIV/0!</v>
      </c>
      <c r="W381" s="45" t="e">
        <f>VLOOKUP($A381,LNG!$A$2:$H$1999,7,FALSE)/(G381*10^9)</f>
        <v>#DIV/0!</v>
      </c>
      <c r="X381" s="45">
        <f>VLOOKUP($A381,'LNST năm'!$A$2:$I$2000,8,FALSE)</f>
        <v>-1</v>
      </c>
      <c r="Y381" s="45">
        <f>VLOOKUP($A381,'LNST năm'!$A$2:$I$2000,9,FALSE)</f>
        <v>-1</v>
      </c>
      <c r="Z381" s="46" t="e">
        <f>VLOOKUP($A381,LNG!$A$2:$H$1999,9,FALSE)</f>
        <v>#REF!</v>
      </c>
      <c r="AA381" s="162" t="e">
        <f>VLOOKUP($A381,'GIÁ CP'!$A$2:$D$2000,4,FALSE)/Z381</f>
        <v>#REF!</v>
      </c>
    </row>
    <row r="382" spans="1:27" hidden="1">
      <c r="A382" s="18" t="s">
        <v>958</v>
      </c>
      <c r="B382" s="18" t="s">
        <v>3084</v>
      </c>
      <c r="C382" s="154" t="str">
        <f>VLOOKUP(A382,'GIÁ CP'!$K$2:$M$2000,3,FALSE)</f>
        <v xml:space="preserve">Thiết bị viễn thông </v>
      </c>
      <c r="D382" s="43">
        <f>VLOOKUP($A382,'Doanh thu'!$A$3:$Q$2000,9,FALSE)/1000000000</f>
        <v>0</v>
      </c>
      <c r="E382" s="43">
        <f>VLOOKUP($A382,'Doanh thu'!$A$3:$Q$2000,10,FALSE)/1000000000</f>
        <v>0</v>
      </c>
      <c r="F382" s="43">
        <f>VLOOKUP($A382,'Doanh thu'!$A$3:$Q$2000,11,FALSE)/1000000000</f>
        <v>0</v>
      </c>
      <c r="G382" s="43">
        <f>VLOOKUP($A382,'Doanh thu'!$A$3:$Q$2000,12,FALSE)/1000000000</f>
        <v>0</v>
      </c>
      <c r="H382" s="43">
        <f>VLOOKUP($A382,LNST!$A$3:$Q$1635,9,FALSE)/1000000000</f>
        <v>0</v>
      </c>
      <c r="I382" s="43">
        <f>VLOOKUP($A382,LNST!$A$3:$Q$1635,10,FALSE)/1000000000</f>
        <v>0</v>
      </c>
      <c r="J382" s="43">
        <f>VLOOKUP($A382,LNST!$A$3:$Q$1635,11,FALSE)/1000000000</f>
        <v>0</v>
      </c>
      <c r="K382" s="43">
        <f>VLOOKUP($A382,LNST!$A$3:$Q$1635,12,FALSE)/1000000000</f>
        <v>0</v>
      </c>
      <c r="L382" s="45" t="e">
        <f>VLOOKUP($A382,'Doanh thu'!$A$3:$Q$2000,14,FALSE)</f>
        <v>#DIV/0!</v>
      </c>
      <c r="M382" s="45" t="e">
        <f>VLOOKUP($A382,'Doanh thu'!$A$3:$Q$2000,15,FALSE)</f>
        <v>#DIV/0!</v>
      </c>
      <c r="N382" s="45" t="e">
        <f>VLOOKUP($A382,'Doanh thu'!$A$3:$Q$2000,16,FALSE)</f>
        <v>#DIV/0!</v>
      </c>
      <c r="O382" s="45" t="e">
        <f>VLOOKUP($A382,'Doanh thu'!$A$3:$Q$2000,17,FALSE)</f>
        <v>#DIV/0!</v>
      </c>
      <c r="P382" s="45" t="e">
        <f>VLOOKUP($A382,LNST!$A$3:$R$1635,14,FALSE)</f>
        <v>#DIV/0!</v>
      </c>
      <c r="Q382" s="45" t="e">
        <f>VLOOKUP($A382,LNST!$A$3:$R$1635,15,FALSE)</f>
        <v>#DIV/0!</v>
      </c>
      <c r="R382" s="45" t="e">
        <f>VLOOKUP($A382,LNST!$A$3:$R$1635,16,FALSE)</f>
        <v>#DIV/0!</v>
      </c>
      <c r="S382" s="45" t="e">
        <f>VLOOKUP($A382,LNST!$A$3:$R$1635,17,FALSE)</f>
        <v>#DIV/0!</v>
      </c>
      <c r="T382" s="45" t="e">
        <f>VLOOKUP($A382,LNG!$A$2:$H$1999,4,FALSE)/(D382*10^9)</f>
        <v>#DIV/0!</v>
      </c>
      <c r="U382" s="45" t="e">
        <f>VLOOKUP($A382,LNG!$A$2:$H$1999,5,FALSE)/(E382*10^9)</f>
        <v>#DIV/0!</v>
      </c>
      <c r="V382" s="45" t="e">
        <f>VLOOKUP($A382,LNG!$A$2:$H$1999,6,FALSE)/(F382*10^9)</f>
        <v>#DIV/0!</v>
      </c>
      <c r="W382" s="45" t="e">
        <f>VLOOKUP($A382,LNG!$A$2:$H$1999,7,FALSE)/(G382*10^9)</f>
        <v>#DIV/0!</v>
      </c>
      <c r="X382" s="45">
        <f>VLOOKUP($A382,'LNST năm'!$A$2:$I$2000,8,FALSE)</f>
        <v>-1</v>
      </c>
      <c r="Y382" s="45">
        <f>VLOOKUP($A382,'LNST năm'!$A$2:$I$2000,9,FALSE)</f>
        <v>-1</v>
      </c>
      <c r="Z382" s="46" t="e">
        <f>VLOOKUP($A382,LNG!$A$2:$H$1999,9,FALSE)</f>
        <v>#REF!</v>
      </c>
      <c r="AA382" s="162" t="e">
        <f>VLOOKUP($A382,'GIÁ CP'!$A$2:$D$2000,4,FALSE)/Z382</f>
        <v>#REF!</v>
      </c>
    </row>
    <row r="383" spans="1:27" hidden="1">
      <c r="A383" s="18" t="s">
        <v>220</v>
      </c>
      <c r="B383" s="18" t="s">
        <v>1899</v>
      </c>
      <c r="C383" s="154" t="e">
        <f>VLOOKUP(A383,'GIÁ CP'!$K$2:$M$2000,3,FALSE)</f>
        <v>#N/A</v>
      </c>
      <c r="D383" s="43" t="e">
        <f>VLOOKUP($A383,'Doanh thu'!$A$3:$Q$2000,9,FALSE)/1000000000</f>
        <v>#N/A</v>
      </c>
      <c r="E383" s="43" t="e">
        <f>VLOOKUP($A383,'Doanh thu'!$A$3:$Q$2000,10,FALSE)/1000000000</f>
        <v>#N/A</v>
      </c>
      <c r="F383" s="43" t="e">
        <f>VLOOKUP($A383,'Doanh thu'!$A$3:$Q$2000,11,FALSE)/1000000000</f>
        <v>#N/A</v>
      </c>
      <c r="G383" s="43" t="e">
        <f>VLOOKUP($A383,'Doanh thu'!$A$3:$Q$2000,12,FALSE)/1000000000</f>
        <v>#N/A</v>
      </c>
      <c r="H383" s="43" t="e">
        <f>VLOOKUP($A383,LNST!$A$3:$Q$1635,9,FALSE)/1000000000</f>
        <v>#N/A</v>
      </c>
      <c r="I383" s="43" t="e">
        <f>VLOOKUP($A383,LNST!$A$3:$Q$1635,10,FALSE)/1000000000</f>
        <v>#N/A</v>
      </c>
      <c r="J383" s="43" t="e">
        <f>VLOOKUP($A383,LNST!$A$3:$Q$1635,11,FALSE)/1000000000</f>
        <v>#N/A</v>
      </c>
      <c r="K383" s="43" t="e">
        <f>VLOOKUP($A383,LNST!$A$3:$Q$1635,12,FALSE)/1000000000</f>
        <v>#N/A</v>
      </c>
      <c r="L383" s="45" t="e">
        <f>VLOOKUP($A383,'Doanh thu'!$A$3:$Q$2000,14,FALSE)</f>
        <v>#N/A</v>
      </c>
      <c r="M383" s="45" t="e">
        <f>VLOOKUP($A383,'Doanh thu'!$A$3:$Q$2000,15,FALSE)</f>
        <v>#N/A</v>
      </c>
      <c r="N383" s="45" t="e">
        <f>VLOOKUP($A383,'Doanh thu'!$A$3:$Q$2000,16,FALSE)</f>
        <v>#N/A</v>
      </c>
      <c r="O383" s="45" t="e">
        <f>VLOOKUP($A383,'Doanh thu'!$A$3:$Q$2000,17,FALSE)</f>
        <v>#N/A</v>
      </c>
      <c r="P383" s="45" t="e">
        <f>VLOOKUP($A383,LNST!$A$3:$R$1635,14,FALSE)</f>
        <v>#N/A</v>
      </c>
      <c r="Q383" s="45" t="e">
        <f>VLOOKUP($A383,LNST!$A$3:$R$1635,15,FALSE)</f>
        <v>#N/A</v>
      </c>
      <c r="R383" s="45" t="e">
        <f>VLOOKUP($A383,LNST!$A$3:$R$1635,16,FALSE)</f>
        <v>#N/A</v>
      </c>
      <c r="S383" s="45" t="e">
        <f>VLOOKUP($A383,LNST!$A$3:$R$1635,17,FALSE)</f>
        <v>#N/A</v>
      </c>
      <c r="T383" s="45" t="e">
        <f>VLOOKUP($A383,LNG!$A$2:$H$1999,4,FALSE)/(D383*10^9)</f>
        <v>#N/A</v>
      </c>
      <c r="U383" s="45" t="e">
        <f>VLOOKUP($A383,LNG!$A$2:$H$1999,5,FALSE)/(E383*10^9)</f>
        <v>#N/A</v>
      </c>
      <c r="V383" s="45" t="e">
        <f>VLOOKUP($A383,LNG!$A$2:$H$1999,6,FALSE)/(F383*10^9)</f>
        <v>#N/A</v>
      </c>
      <c r="W383" s="45" t="e">
        <f>VLOOKUP($A383,LNG!$A$2:$H$1999,7,FALSE)/(G383*10^9)</f>
        <v>#N/A</v>
      </c>
      <c r="X383" s="45" t="e">
        <f>VLOOKUP($A383,'LNST năm'!$A$2:$I$2000,8,FALSE)</f>
        <v>#N/A</v>
      </c>
      <c r="Y383" s="45" t="e">
        <f>VLOOKUP($A383,'LNST năm'!$A$2:$I$2000,9,FALSE)</f>
        <v>#N/A</v>
      </c>
      <c r="Z383" s="46" t="e">
        <f>VLOOKUP($A383,LNG!$A$2:$H$1999,9,FALSE)</f>
        <v>#N/A</v>
      </c>
      <c r="AA383" s="162" t="e">
        <f>VLOOKUP($A383,'GIÁ CP'!$A$2:$D$2000,4,FALSE)/Z383</f>
        <v>#N/A</v>
      </c>
    </row>
    <row r="384" spans="1:27" hidden="1">
      <c r="A384" s="18" t="s">
        <v>1357</v>
      </c>
      <c r="B384" s="18" t="s">
        <v>3085</v>
      </c>
      <c r="C384" s="154" t="str">
        <f>VLOOKUP(A384,'GIÁ CP'!$K$2:$M$2000,3,FALSE)</f>
        <v xml:space="preserve">Thiết bị viễn thông </v>
      </c>
      <c r="D384" s="43">
        <f>VLOOKUP($A384,'Doanh thu'!$A$3:$Q$2000,9,FALSE)/1000000000</f>
        <v>0</v>
      </c>
      <c r="E384" s="43">
        <f>VLOOKUP($A384,'Doanh thu'!$A$3:$Q$2000,10,FALSE)/1000000000</f>
        <v>0</v>
      </c>
      <c r="F384" s="43">
        <f>VLOOKUP($A384,'Doanh thu'!$A$3:$Q$2000,11,FALSE)/1000000000</f>
        <v>0</v>
      </c>
      <c r="G384" s="43">
        <f>VLOOKUP($A384,'Doanh thu'!$A$3:$Q$2000,12,FALSE)/1000000000</f>
        <v>0</v>
      </c>
      <c r="H384" s="43">
        <f>VLOOKUP($A384,LNST!$A$3:$Q$1635,9,FALSE)/1000000000</f>
        <v>0</v>
      </c>
      <c r="I384" s="43">
        <f>VLOOKUP($A384,LNST!$A$3:$Q$1635,10,FALSE)/1000000000</f>
        <v>0</v>
      </c>
      <c r="J384" s="43">
        <f>VLOOKUP($A384,LNST!$A$3:$Q$1635,11,FALSE)/1000000000</f>
        <v>0</v>
      </c>
      <c r="K384" s="43">
        <f>VLOOKUP($A384,LNST!$A$3:$Q$1635,12,FALSE)/1000000000</f>
        <v>0</v>
      </c>
      <c r="L384" s="45" t="e">
        <f>VLOOKUP($A384,'Doanh thu'!$A$3:$Q$2000,14,FALSE)</f>
        <v>#DIV/0!</v>
      </c>
      <c r="M384" s="45" t="e">
        <f>VLOOKUP($A384,'Doanh thu'!$A$3:$Q$2000,15,FALSE)</f>
        <v>#DIV/0!</v>
      </c>
      <c r="N384" s="45" t="e">
        <f>VLOOKUP($A384,'Doanh thu'!$A$3:$Q$2000,16,FALSE)</f>
        <v>#DIV/0!</v>
      </c>
      <c r="O384" s="45" t="e">
        <f>VLOOKUP($A384,'Doanh thu'!$A$3:$Q$2000,17,FALSE)</f>
        <v>#DIV/0!</v>
      </c>
      <c r="P384" s="45" t="e">
        <f>VLOOKUP($A384,LNST!$A$3:$R$1635,14,FALSE)</f>
        <v>#DIV/0!</v>
      </c>
      <c r="Q384" s="45" t="e">
        <f>VLOOKUP($A384,LNST!$A$3:$R$1635,15,FALSE)</f>
        <v>#DIV/0!</v>
      </c>
      <c r="R384" s="45" t="e">
        <f>VLOOKUP($A384,LNST!$A$3:$R$1635,16,FALSE)</f>
        <v>#DIV/0!</v>
      </c>
      <c r="S384" s="45" t="e">
        <f>VLOOKUP($A384,LNST!$A$3:$R$1635,17,FALSE)</f>
        <v>#DIV/0!</v>
      </c>
      <c r="T384" s="45" t="e">
        <f>VLOOKUP($A384,LNG!$A$2:$H$1999,4,FALSE)/(D384*10^9)</f>
        <v>#DIV/0!</v>
      </c>
      <c r="U384" s="45" t="e">
        <f>VLOOKUP($A384,LNG!$A$2:$H$1999,5,FALSE)/(E384*10^9)</f>
        <v>#DIV/0!</v>
      </c>
      <c r="V384" s="45" t="e">
        <f>VLOOKUP($A384,LNG!$A$2:$H$1999,6,FALSE)/(F384*10^9)</f>
        <v>#DIV/0!</v>
      </c>
      <c r="W384" s="45" t="e">
        <f>VLOOKUP($A384,LNG!$A$2:$H$1999,7,FALSE)/(G384*10^9)</f>
        <v>#DIV/0!</v>
      </c>
      <c r="X384" s="45">
        <f>VLOOKUP($A384,'LNST năm'!$A$2:$I$2000,8,FALSE)</f>
        <v>1</v>
      </c>
      <c r="Y384" s="45">
        <f>VLOOKUP($A384,'LNST năm'!$A$2:$I$2000,9,FALSE)</f>
        <v>-1</v>
      </c>
      <c r="Z384" s="46" t="e">
        <f>VLOOKUP($A384,LNG!$A$2:$H$1999,9,FALSE)</f>
        <v>#REF!</v>
      </c>
      <c r="AA384" s="162" t="e">
        <f>VLOOKUP($A384,'GIÁ CP'!$A$2:$D$2000,4,FALSE)/Z384</f>
        <v>#REF!</v>
      </c>
    </row>
    <row r="385" spans="1:27" hidden="1">
      <c r="A385" s="18" t="s">
        <v>1360</v>
      </c>
      <c r="B385" s="18" t="s">
        <v>3088</v>
      </c>
      <c r="C385" s="154" t="str">
        <f>VLOOKUP(A385,'GIÁ CP'!$K$2:$M$2000,3,FALSE)</f>
        <v xml:space="preserve">Bán lẻ phức hợp </v>
      </c>
      <c r="D385" s="43">
        <f>VLOOKUP($A385,'Doanh thu'!$A$3:$Q$2000,9,FALSE)/1000000000</f>
        <v>0</v>
      </c>
      <c r="E385" s="43">
        <f>VLOOKUP($A385,'Doanh thu'!$A$3:$Q$2000,10,FALSE)/1000000000</f>
        <v>0</v>
      </c>
      <c r="F385" s="43">
        <f>VLOOKUP($A385,'Doanh thu'!$A$3:$Q$2000,11,FALSE)/1000000000</f>
        <v>0</v>
      </c>
      <c r="G385" s="43">
        <f>VLOOKUP($A385,'Doanh thu'!$A$3:$Q$2000,12,FALSE)/1000000000</f>
        <v>0</v>
      </c>
      <c r="H385" s="43">
        <f>VLOOKUP($A385,LNST!$A$3:$Q$1635,9,FALSE)/1000000000</f>
        <v>0</v>
      </c>
      <c r="I385" s="43">
        <f>VLOOKUP($A385,LNST!$A$3:$Q$1635,10,FALSE)/1000000000</f>
        <v>0</v>
      </c>
      <c r="J385" s="43">
        <f>VLOOKUP($A385,LNST!$A$3:$Q$1635,11,FALSE)/1000000000</f>
        <v>0</v>
      </c>
      <c r="K385" s="43">
        <f>VLOOKUP($A385,LNST!$A$3:$Q$1635,12,FALSE)/1000000000</f>
        <v>0</v>
      </c>
      <c r="L385" s="45" t="e">
        <f>VLOOKUP($A385,'Doanh thu'!$A$3:$Q$2000,14,FALSE)</f>
        <v>#DIV/0!</v>
      </c>
      <c r="M385" s="45" t="e">
        <f>VLOOKUP($A385,'Doanh thu'!$A$3:$Q$2000,15,FALSE)</f>
        <v>#DIV/0!</v>
      </c>
      <c r="N385" s="45" t="e">
        <f>VLOOKUP($A385,'Doanh thu'!$A$3:$Q$2000,16,FALSE)</f>
        <v>#DIV/0!</v>
      </c>
      <c r="O385" s="45" t="e">
        <f>VLOOKUP($A385,'Doanh thu'!$A$3:$Q$2000,17,FALSE)</f>
        <v>#DIV/0!</v>
      </c>
      <c r="P385" s="45" t="e">
        <f>VLOOKUP($A385,LNST!$A$3:$R$1635,14,FALSE)</f>
        <v>#DIV/0!</v>
      </c>
      <c r="Q385" s="45" t="e">
        <f>VLOOKUP($A385,LNST!$A$3:$R$1635,15,FALSE)</f>
        <v>#DIV/0!</v>
      </c>
      <c r="R385" s="45" t="e">
        <f>VLOOKUP($A385,LNST!$A$3:$R$1635,16,FALSE)</f>
        <v>#DIV/0!</v>
      </c>
      <c r="S385" s="45" t="e">
        <f>VLOOKUP($A385,LNST!$A$3:$R$1635,17,FALSE)</f>
        <v>#DIV/0!</v>
      </c>
      <c r="T385" s="45" t="e">
        <f>VLOOKUP($A385,LNG!$A$2:$H$1999,4,FALSE)/(D385*10^9)</f>
        <v>#DIV/0!</v>
      </c>
      <c r="U385" s="45" t="e">
        <f>VLOOKUP($A385,LNG!$A$2:$H$1999,5,FALSE)/(E385*10^9)</f>
        <v>#DIV/0!</v>
      </c>
      <c r="V385" s="45" t="e">
        <f>VLOOKUP($A385,LNG!$A$2:$H$1999,6,FALSE)/(F385*10^9)</f>
        <v>#DIV/0!</v>
      </c>
      <c r="W385" s="45" t="e">
        <f>VLOOKUP($A385,LNG!$A$2:$H$1999,7,FALSE)/(G385*10^9)</f>
        <v>#DIV/0!</v>
      </c>
      <c r="X385" s="45">
        <f>VLOOKUP($A385,'LNST năm'!$A$2:$I$2000,8,FALSE)</f>
        <v>-1</v>
      </c>
      <c r="Y385" s="45">
        <f>VLOOKUP($A385,'LNST năm'!$A$2:$I$2000,9,FALSE)</f>
        <v>-1</v>
      </c>
      <c r="Z385" s="46" t="e">
        <f>VLOOKUP($A385,LNG!$A$2:$H$1999,9,FALSE)</f>
        <v>#REF!</v>
      </c>
      <c r="AA385" s="162" t="e">
        <f>VLOOKUP($A385,'GIÁ CP'!$A$2:$D$2000,4,FALSE)/Z385</f>
        <v>#REF!</v>
      </c>
    </row>
    <row r="386" spans="1:27" hidden="1">
      <c r="A386" s="18" t="s">
        <v>1359</v>
      </c>
      <c r="B386" s="18" t="s">
        <v>3087</v>
      </c>
      <c r="C386" s="154" t="str">
        <f>VLOOKUP(A386,'GIÁ CP'!$K$2:$M$2000,3,FALSE)</f>
        <v xml:space="preserve">Phân phối xăng dầu &amp; khí đốt </v>
      </c>
      <c r="D386" s="43">
        <f>VLOOKUP($A386,'Doanh thu'!$A$3:$Q$2000,9,FALSE)/1000000000</f>
        <v>0</v>
      </c>
      <c r="E386" s="43">
        <f>VLOOKUP($A386,'Doanh thu'!$A$3:$Q$2000,10,FALSE)/1000000000</f>
        <v>0</v>
      </c>
      <c r="F386" s="43">
        <f>VLOOKUP($A386,'Doanh thu'!$A$3:$Q$2000,11,FALSE)/1000000000</f>
        <v>0</v>
      </c>
      <c r="G386" s="43">
        <f>VLOOKUP($A386,'Doanh thu'!$A$3:$Q$2000,12,FALSE)/1000000000</f>
        <v>0</v>
      </c>
      <c r="H386" s="43">
        <f>VLOOKUP($A386,LNST!$A$3:$Q$1635,9,FALSE)/1000000000</f>
        <v>0</v>
      </c>
      <c r="I386" s="43">
        <f>VLOOKUP($A386,LNST!$A$3:$Q$1635,10,FALSE)/1000000000</f>
        <v>0</v>
      </c>
      <c r="J386" s="43">
        <f>VLOOKUP($A386,LNST!$A$3:$Q$1635,11,FALSE)/1000000000</f>
        <v>0</v>
      </c>
      <c r="K386" s="43">
        <f>VLOOKUP($A386,LNST!$A$3:$Q$1635,12,FALSE)/1000000000</f>
        <v>0</v>
      </c>
      <c r="L386" s="45" t="e">
        <f>VLOOKUP($A386,'Doanh thu'!$A$3:$Q$2000,14,FALSE)</f>
        <v>#DIV/0!</v>
      </c>
      <c r="M386" s="45" t="e">
        <f>VLOOKUP($A386,'Doanh thu'!$A$3:$Q$2000,15,FALSE)</f>
        <v>#DIV/0!</v>
      </c>
      <c r="N386" s="45" t="e">
        <f>VLOOKUP($A386,'Doanh thu'!$A$3:$Q$2000,16,FALSE)</f>
        <v>#DIV/0!</v>
      </c>
      <c r="O386" s="45" t="e">
        <f>VLOOKUP($A386,'Doanh thu'!$A$3:$Q$2000,17,FALSE)</f>
        <v>#DIV/0!</v>
      </c>
      <c r="P386" s="45" t="e">
        <f>VLOOKUP($A386,LNST!$A$3:$R$1635,14,FALSE)</f>
        <v>#DIV/0!</v>
      </c>
      <c r="Q386" s="45" t="e">
        <f>VLOOKUP($A386,LNST!$A$3:$R$1635,15,FALSE)</f>
        <v>#DIV/0!</v>
      </c>
      <c r="R386" s="45" t="e">
        <f>VLOOKUP($A386,LNST!$A$3:$R$1635,16,FALSE)</f>
        <v>#DIV/0!</v>
      </c>
      <c r="S386" s="45" t="e">
        <f>VLOOKUP($A386,LNST!$A$3:$R$1635,17,FALSE)</f>
        <v>#DIV/0!</v>
      </c>
      <c r="T386" s="45" t="e">
        <f>VLOOKUP($A386,LNG!$A$2:$H$1999,4,FALSE)/(D386*10^9)</f>
        <v>#DIV/0!</v>
      </c>
      <c r="U386" s="45" t="e">
        <f>VLOOKUP($A386,LNG!$A$2:$H$1999,5,FALSE)/(E386*10^9)</f>
        <v>#DIV/0!</v>
      </c>
      <c r="V386" s="45" t="e">
        <f>VLOOKUP($A386,LNG!$A$2:$H$1999,6,FALSE)/(F386*10^9)</f>
        <v>#DIV/0!</v>
      </c>
      <c r="W386" s="45" t="e">
        <f>VLOOKUP($A386,LNG!$A$2:$H$1999,7,FALSE)/(G386*10^9)</f>
        <v>#DIV/0!</v>
      </c>
      <c r="X386" s="45">
        <f>VLOOKUP($A386,'LNST năm'!$A$2:$I$2000,8,FALSE)</f>
        <v>-1</v>
      </c>
      <c r="Y386" s="45">
        <f>VLOOKUP($A386,'LNST năm'!$A$2:$I$2000,9,FALSE)</f>
        <v>-1</v>
      </c>
      <c r="Z386" s="46" t="e">
        <f>VLOOKUP($A386,LNG!$A$2:$H$1999,9,FALSE)</f>
        <v>#REF!</v>
      </c>
      <c r="AA386" s="162" t="e">
        <f>VLOOKUP($A386,'GIÁ CP'!$A$2:$D$2000,4,FALSE)/Z386</f>
        <v>#REF!</v>
      </c>
    </row>
    <row r="387" spans="1:27" hidden="1">
      <c r="A387" s="18" t="s">
        <v>1362</v>
      </c>
      <c r="B387" s="18" t="s">
        <v>3090</v>
      </c>
      <c r="C387" s="154" t="str">
        <f>VLOOKUP(A387,'GIÁ CP'!$K$2:$M$2000,3,FALSE)</f>
        <v xml:space="preserve">Xây dựng </v>
      </c>
      <c r="D387" s="43">
        <f>VLOOKUP($A387,'Doanh thu'!$A$3:$Q$2000,9,FALSE)/1000000000</f>
        <v>0</v>
      </c>
      <c r="E387" s="43">
        <f>VLOOKUP($A387,'Doanh thu'!$A$3:$Q$2000,10,FALSE)/1000000000</f>
        <v>0</v>
      </c>
      <c r="F387" s="43">
        <f>VLOOKUP($A387,'Doanh thu'!$A$3:$Q$2000,11,FALSE)/1000000000</f>
        <v>0</v>
      </c>
      <c r="G387" s="43">
        <f>VLOOKUP($A387,'Doanh thu'!$A$3:$Q$2000,12,FALSE)/1000000000</f>
        <v>0</v>
      </c>
      <c r="H387" s="43">
        <f>VLOOKUP($A387,LNST!$A$3:$Q$1635,9,FALSE)/1000000000</f>
        <v>0</v>
      </c>
      <c r="I387" s="43">
        <f>VLOOKUP($A387,LNST!$A$3:$Q$1635,10,FALSE)/1000000000</f>
        <v>0</v>
      </c>
      <c r="J387" s="43">
        <f>VLOOKUP($A387,LNST!$A$3:$Q$1635,11,FALSE)/1000000000</f>
        <v>0</v>
      </c>
      <c r="K387" s="43">
        <f>VLOOKUP($A387,LNST!$A$3:$Q$1635,12,FALSE)/1000000000</f>
        <v>0</v>
      </c>
      <c r="L387" s="45" t="e">
        <f>VLOOKUP($A387,'Doanh thu'!$A$3:$Q$2000,14,FALSE)</f>
        <v>#DIV/0!</v>
      </c>
      <c r="M387" s="45" t="e">
        <f>VLOOKUP($A387,'Doanh thu'!$A$3:$Q$2000,15,FALSE)</f>
        <v>#DIV/0!</v>
      </c>
      <c r="N387" s="45" t="e">
        <f>VLOOKUP($A387,'Doanh thu'!$A$3:$Q$2000,16,FALSE)</f>
        <v>#DIV/0!</v>
      </c>
      <c r="O387" s="45" t="e">
        <f>VLOOKUP($A387,'Doanh thu'!$A$3:$Q$2000,17,FALSE)</f>
        <v>#DIV/0!</v>
      </c>
      <c r="P387" s="45" t="e">
        <f>VLOOKUP($A387,LNST!$A$3:$R$1635,14,FALSE)</f>
        <v>#DIV/0!</v>
      </c>
      <c r="Q387" s="45" t="e">
        <f>VLOOKUP($A387,LNST!$A$3:$R$1635,15,FALSE)</f>
        <v>#DIV/0!</v>
      </c>
      <c r="R387" s="45" t="e">
        <f>VLOOKUP($A387,LNST!$A$3:$R$1635,16,FALSE)</f>
        <v>#DIV/0!</v>
      </c>
      <c r="S387" s="45" t="e">
        <f>VLOOKUP($A387,LNST!$A$3:$R$1635,17,FALSE)</f>
        <v>#DIV/0!</v>
      </c>
      <c r="T387" s="45" t="e">
        <f>VLOOKUP($A387,LNG!$A$2:$H$1999,4,FALSE)/(D387*10^9)</f>
        <v>#DIV/0!</v>
      </c>
      <c r="U387" s="45" t="e">
        <f>VLOOKUP($A387,LNG!$A$2:$H$1999,5,FALSE)/(E387*10^9)</f>
        <v>#DIV/0!</v>
      </c>
      <c r="V387" s="45" t="e">
        <f>VLOOKUP($A387,LNG!$A$2:$H$1999,6,FALSE)/(F387*10^9)</f>
        <v>#DIV/0!</v>
      </c>
      <c r="W387" s="45" t="e">
        <f>VLOOKUP($A387,LNG!$A$2:$H$1999,7,FALSE)/(G387*10^9)</f>
        <v>#DIV/0!</v>
      </c>
      <c r="X387" s="45">
        <f>VLOOKUP($A387,'LNST năm'!$A$2:$I$2000,8,FALSE)</f>
        <v>-1</v>
      </c>
      <c r="Y387" s="45">
        <f>VLOOKUP($A387,'LNST năm'!$A$2:$I$2000,9,FALSE)</f>
        <v>-1</v>
      </c>
      <c r="Z387" s="46" t="e">
        <f>VLOOKUP($A387,LNG!$A$2:$H$1999,9,FALSE)</f>
        <v>#REF!</v>
      </c>
      <c r="AA387" s="162" t="e">
        <f>VLOOKUP($A387,'GIÁ CP'!$A$2:$D$2000,4,FALSE)/Z387</f>
        <v>#REF!</v>
      </c>
    </row>
    <row r="388" spans="1:27" hidden="1">
      <c r="A388" s="18" t="s">
        <v>1363</v>
      </c>
      <c r="B388" s="18" t="s">
        <v>3091</v>
      </c>
      <c r="C388" s="154" t="str">
        <f>VLOOKUP(A388,'GIÁ CP'!$K$2:$M$2000,3,FALSE)</f>
        <v xml:space="preserve">Phân phối xăng dầu &amp; khí đốt </v>
      </c>
      <c r="D388" s="43">
        <f>VLOOKUP($A388,'Doanh thu'!$A$3:$Q$2000,9,FALSE)/1000000000</f>
        <v>0</v>
      </c>
      <c r="E388" s="43">
        <f>VLOOKUP($A388,'Doanh thu'!$A$3:$Q$2000,10,FALSE)/1000000000</f>
        <v>0</v>
      </c>
      <c r="F388" s="43">
        <f>VLOOKUP($A388,'Doanh thu'!$A$3:$Q$2000,11,FALSE)/1000000000</f>
        <v>0</v>
      </c>
      <c r="G388" s="43">
        <f>VLOOKUP($A388,'Doanh thu'!$A$3:$Q$2000,12,FALSE)/1000000000</f>
        <v>0</v>
      </c>
      <c r="H388" s="43">
        <f>VLOOKUP($A388,LNST!$A$3:$Q$1635,9,FALSE)/1000000000</f>
        <v>0</v>
      </c>
      <c r="I388" s="43">
        <f>VLOOKUP($A388,LNST!$A$3:$Q$1635,10,FALSE)/1000000000</f>
        <v>0</v>
      </c>
      <c r="J388" s="43">
        <f>VLOOKUP($A388,LNST!$A$3:$Q$1635,11,FALSE)/1000000000</f>
        <v>0</v>
      </c>
      <c r="K388" s="43">
        <f>VLOOKUP($A388,LNST!$A$3:$Q$1635,12,FALSE)/1000000000</f>
        <v>0</v>
      </c>
      <c r="L388" s="45" t="e">
        <f>VLOOKUP($A388,'Doanh thu'!$A$3:$Q$2000,14,FALSE)</f>
        <v>#DIV/0!</v>
      </c>
      <c r="M388" s="45" t="e">
        <f>VLOOKUP($A388,'Doanh thu'!$A$3:$Q$2000,15,FALSE)</f>
        <v>#DIV/0!</v>
      </c>
      <c r="N388" s="45" t="e">
        <f>VLOOKUP($A388,'Doanh thu'!$A$3:$Q$2000,16,FALSE)</f>
        <v>#DIV/0!</v>
      </c>
      <c r="O388" s="45" t="e">
        <f>VLOOKUP($A388,'Doanh thu'!$A$3:$Q$2000,17,FALSE)</f>
        <v>#DIV/0!</v>
      </c>
      <c r="P388" s="45" t="e">
        <f>VLOOKUP($A388,LNST!$A$3:$R$1635,14,FALSE)</f>
        <v>#DIV/0!</v>
      </c>
      <c r="Q388" s="45" t="e">
        <f>VLOOKUP($A388,LNST!$A$3:$R$1635,15,FALSE)</f>
        <v>#DIV/0!</v>
      </c>
      <c r="R388" s="45" t="e">
        <f>VLOOKUP($A388,LNST!$A$3:$R$1635,16,FALSE)</f>
        <v>#DIV/0!</v>
      </c>
      <c r="S388" s="45" t="e">
        <f>VLOOKUP($A388,LNST!$A$3:$R$1635,17,FALSE)</f>
        <v>#DIV/0!</v>
      </c>
      <c r="T388" s="45" t="e">
        <f>VLOOKUP($A388,LNG!$A$2:$H$1999,4,FALSE)/(D388*10^9)</f>
        <v>#DIV/0!</v>
      </c>
      <c r="U388" s="45" t="e">
        <f>VLOOKUP($A388,LNG!$A$2:$H$1999,5,FALSE)/(E388*10^9)</f>
        <v>#DIV/0!</v>
      </c>
      <c r="V388" s="45" t="e">
        <f>VLOOKUP($A388,LNG!$A$2:$H$1999,6,FALSE)/(F388*10^9)</f>
        <v>#DIV/0!</v>
      </c>
      <c r="W388" s="45" t="e">
        <f>VLOOKUP($A388,LNG!$A$2:$H$1999,7,FALSE)/(G388*10^9)</f>
        <v>#DIV/0!</v>
      </c>
      <c r="X388" s="45">
        <f>VLOOKUP($A388,'LNST năm'!$A$2:$I$2000,8,FALSE)</f>
        <v>-1</v>
      </c>
      <c r="Y388" s="45">
        <f>VLOOKUP($A388,'LNST năm'!$A$2:$I$2000,9,FALSE)</f>
        <v>-1</v>
      </c>
      <c r="Z388" s="46" t="e">
        <f>VLOOKUP($A388,LNG!$A$2:$H$1999,9,FALSE)</f>
        <v>#REF!</v>
      </c>
      <c r="AA388" s="162" t="e">
        <f>VLOOKUP($A388,'GIÁ CP'!$A$2:$D$2000,4,FALSE)/Z388</f>
        <v>#REF!</v>
      </c>
    </row>
    <row r="389" spans="1:27" hidden="1">
      <c r="A389" s="18" t="s">
        <v>1367</v>
      </c>
      <c r="B389" s="18" t="s">
        <v>3097</v>
      </c>
      <c r="C389" s="154" t="str">
        <f>VLOOKUP(A389,'GIÁ CP'!$K$2:$M$2000,3,FALSE)</f>
        <v xml:space="preserve">Thực phẩm </v>
      </c>
      <c r="D389" s="43">
        <f>VLOOKUP($A389,'Doanh thu'!$A$3:$Q$2000,9,FALSE)/1000000000</f>
        <v>0</v>
      </c>
      <c r="E389" s="43">
        <f>VLOOKUP($A389,'Doanh thu'!$A$3:$Q$2000,10,FALSE)/1000000000</f>
        <v>0</v>
      </c>
      <c r="F389" s="43">
        <f>VLOOKUP($A389,'Doanh thu'!$A$3:$Q$2000,11,FALSE)/1000000000</f>
        <v>0</v>
      </c>
      <c r="G389" s="43">
        <f>VLOOKUP($A389,'Doanh thu'!$A$3:$Q$2000,12,FALSE)/1000000000</f>
        <v>0</v>
      </c>
      <c r="H389" s="43">
        <f>VLOOKUP($A389,LNST!$A$3:$Q$1635,9,FALSE)/1000000000</f>
        <v>0</v>
      </c>
      <c r="I389" s="43">
        <f>VLOOKUP($A389,LNST!$A$3:$Q$1635,10,FALSE)/1000000000</f>
        <v>0</v>
      </c>
      <c r="J389" s="43">
        <f>VLOOKUP($A389,LNST!$A$3:$Q$1635,11,FALSE)/1000000000</f>
        <v>0</v>
      </c>
      <c r="K389" s="43">
        <f>VLOOKUP($A389,LNST!$A$3:$Q$1635,12,FALSE)/1000000000</f>
        <v>0</v>
      </c>
      <c r="L389" s="45" t="e">
        <f>VLOOKUP($A389,'Doanh thu'!$A$3:$Q$2000,14,FALSE)</f>
        <v>#DIV/0!</v>
      </c>
      <c r="M389" s="45" t="e">
        <f>VLOOKUP($A389,'Doanh thu'!$A$3:$Q$2000,15,FALSE)</f>
        <v>#DIV/0!</v>
      </c>
      <c r="N389" s="45" t="e">
        <f>VLOOKUP($A389,'Doanh thu'!$A$3:$Q$2000,16,FALSE)</f>
        <v>#DIV/0!</v>
      </c>
      <c r="O389" s="45" t="e">
        <f>VLOOKUP($A389,'Doanh thu'!$A$3:$Q$2000,17,FALSE)</f>
        <v>#DIV/0!</v>
      </c>
      <c r="P389" s="45" t="e">
        <f>VLOOKUP($A389,LNST!$A$3:$R$1635,14,FALSE)</f>
        <v>#DIV/0!</v>
      </c>
      <c r="Q389" s="45" t="e">
        <f>VLOOKUP($A389,LNST!$A$3:$R$1635,15,FALSE)</f>
        <v>#DIV/0!</v>
      </c>
      <c r="R389" s="45" t="e">
        <f>VLOOKUP($A389,LNST!$A$3:$R$1635,16,FALSE)</f>
        <v>#DIV/0!</v>
      </c>
      <c r="S389" s="45" t="e">
        <f>VLOOKUP($A389,LNST!$A$3:$R$1635,17,FALSE)</f>
        <v>#DIV/0!</v>
      </c>
      <c r="T389" s="45" t="e">
        <f>VLOOKUP($A389,LNG!$A$2:$H$1999,4,FALSE)/(D389*10^9)</f>
        <v>#DIV/0!</v>
      </c>
      <c r="U389" s="45" t="e">
        <f>VLOOKUP($A389,LNG!$A$2:$H$1999,5,FALSE)/(E389*10^9)</f>
        <v>#DIV/0!</v>
      </c>
      <c r="V389" s="45" t="e">
        <f>VLOOKUP($A389,LNG!$A$2:$H$1999,6,FALSE)/(F389*10^9)</f>
        <v>#DIV/0!</v>
      </c>
      <c r="W389" s="45" t="e">
        <f>VLOOKUP($A389,LNG!$A$2:$H$1999,7,FALSE)/(G389*10^9)</f>
        <v>#DIV/0!</v>
      </c>
      <c r="X389" s="45">
        <f>VLOOKUP($A389,'LNST năm'!$A$2:$I$2000,8,FALSE)</f>
        <v>1</v>
      </c>
      <c r="Y389" s="45">
        <f>VLOOKUP($A389,'LNST năm'!$A$2:$I$2000,9,FALSE)</f>
        <v>-1</v>
      </c>
      <c r="Z389" s="46" t="e">
        <f>VLOOKUP($A389,LNG!$A$2:$H$1999,9,FALSE)</f>
        <v>#REF!</v>
      </c>
      <c r="AA389" s="162" t="e">
        <f>VLOOKUP($A389,'GIÁ CP'!$A$2:$D$2000,4,FALSE)/Z389</f>
        <v>#REF!</v>
      </c>
    </row>
    <row r="390" spans="1:27" hidden="1">
      <c r="A390" s="18" t="s">
        <v>1023</v>
      </c>
      <c r="B390" s="18" t="s">
        <v>2518</v>
      </c>
      <c r="C390" s="154" t="str">
        <f>VLOOKUP(A390,'GIÁ CP'!$K$2:$M$2000,3,FALSE)</f>
        <v xml:space="preserve">Sản phẩm hóa dầu, Nông dược &amp; Hóa chất khác </v>
      </c>
      <c r="D390" s="43">
        <f>VLOOKUP($A390,'Doanh thu'!$A$3:$Q$2000,9,FALSE)/1000000000</f>
        <v>0</v>
      </c>
      <c r="E390" s="43">
        <f>VLOOKUP($A390,'Doanh thu'!$A$3:$Q$2000,10,FALSE)/1000000000</f>
        <v>0</v>
      </c>
      <c r="F390" s="43">
        <f>VLOOKUP($A390,'Doanh thu'!$A$3:$Q$2000,11,FALSE)/1000000000</f>
        <v>0</v>
      </c>
      <c r="G390" s="43">
        <f>VLOOKUP($A390,'Doanh thu'!$A$3:$Q$2000,12,FALSE)/1000000000</f>
        <v>0</v>
      </c>
      <c r="H390" s="43">
        <f>VLOOKUP($A390,LNST!$A$3:$Q$1635,9,FALSE)/1000000000</f>
        <v>0</v>
      </c>
      <c r="I390" s="43">
        <f>VLOOKUP($A390,LNST!$A$3:$Q$1635,10,FALSE)/1000000000</f>
        <v>0</v>
      </c>
      <c r="J390" s="43">
        <f>VLOOKUP($A390,LNST!$A$3:$Q$1635,11,FALSE)/1000000000</f>
        <v>0</v>
      </c>
      <c r="K390" s="43">
        <f>VLOOKUP($A390,LNST!$A$3:$Q$1635,12,FALSE)/1000000000</f>
        <v>0</v>
      </c>
      <c r="L390" s="45" t="e">
        <f>VLOOKUP($A390,'Doanh thu'!$A$3:$Q$2000,14,FALSE)</f>
        <v>#DIV/0!</v>
      </c>
      <c r="M390" s="45" t="e">
        <f>VLOOKUP($A390,'Doanh thu'!$A$3:$Q$2000,15,FALSE)</f>
        <v>#DIV/0!</v>
      </c>
      <c r="N390" s="45" t="e">
        <f>VLOOKUP($A390,'Doanh thu'!$A$3:$Q$2000,16,FALSE)</f>
        <v>#DIV/0!</v>
      </c>
      <c r="O390" s="45" t="e">
        <f>VLOOKUP($A390,'Doanh thu'!$A$3:$Q$2000,17,FALSE)</f>
        <v>#DIV/0!</v>
      </c>
      <c r="P390" s="45" t="e">
        <f>VLOOKUP($A390,LNST!$A$3:$R$1635,14,FALSE)</f>
        <v>#DIV/0!</v>
      </c>
      <c r="Q390" s="45" t="e">
        <f>VLOOKUP($A390,LNST!$A$3:$R$1635,15,FALSE)</f>
        <v>#DIV/0!</v>
      </c>
      <c r="R390" s="45" t="e">
        <f>VLOOKUP($A390,LNST!$A$3:$R$1635,16,FALSE)</f>
        <v>#DIV/0!</v>
      </c>
      <c r="S390" s="45" t="e">
        <f>VLOOKUP($A390,LNST!$A$3:$R$1635,17,FALSE)</f>
        <v>#DIV/0!</v>
      </c>
      <c r="T390" s="45" t="e">
        <f>VLOOKUP($A390,LNG!$A$2:$H$1999,4,FALSE)/(D390*10^9)</f>
        <v>#DIV/0!</v>
      </c>
      <c r="U390" s="45" t="e">
        <f>VLOOKUP($A390,LNG!$A$2:$H$1999,5,FALSE)/(E390*10^9)</f>
        <v>#DIV/0!</v>
      </c>
      <c r="V390" s="45" t="e">
        <f>VLOOKUP($A390,LNG!$A$2:$H$1999,6,FALSE)/(F390*10^9)</f>
        <v>#DIV/0!</v>
      </c>
      <c r="W390" s="45" t="e">
        <f>VLOOKUP($A390,LNG!$A$2:$H$1999,7,FALSE)/(G390*10^9)</f>
        <v>#DIV/0!</v>
      </c>
      <c r="X390" s="45">
        <f>VLOOKUP($A390,'LNST năm'!$A$2:$I$2000,8,FALSE)</f>
        <v>-1</v>
      </c>
      <c r="Y390" s="45">
        <f>VLOOKUP($A390,'LNST năm'!$A$2:$I$2000,9,FALSE)</f>
        <v>-1</v>
      </c>
      <c r="Z390" s="46" t="e">
        <f>VLOOKUP($A390,LNG!$A$2:$H$1999,9,FALSE)</f>
        <v>#REF!</v>
      </c>
      <c r="AA390" s="162" t="e">
        <f>VLOOKUP($A390,'GIÁ CP'!$A$2:$D$2000,4,FALSE)/Z390</f>
        <v>#REF!</v>
      </c>
    </row>
    <row r="391" spans="1:27" hidden="1">
      <c r="A391" s="18" t="s">
        <v>1368</v>
      </c>
      <c r="B391" s="18" t="s">
        <v>3100</v>
      </c>
      <c r="C391" s="154" t="str">
        <f>VLOOKUP(A391,'GIÁ CP'!$K$2:$M$2000,3,FALSE)</f>
        <v xml:space="preserve">Xây dựng </v>
      </c>
      <c r="D391" s="43">
        <f>VLOOKUP($A391,'Doanh thu'!$A$3:$Q$2000,9,FALSE)/1000000000</f>
        <v>0</v>
      </c>
      <c r="E391" s="43">
        <f>VLOOKUP($A391,'Doanh thu'!$A$3:$Q$2000,10,FALSE)/1000000000</f>
        <v>0</v>
      </c>
      <c r="F391" s="43">
        <f>VLOOKUP($A391,'Doanh thu'!$A$3:$Q$2000,11,FALSE)/1000000000</f>
        <v>0</v>
      </c>
      <c r="G391" s="43" t="e">
        <f>VLOOKUP($A391,'Doanh thu'!$A$3:$Q$2000,12,FALSE)/1000000000</f>
        <v>#N/A</v>
      </c>
      <c r="H391" s="43">
        <f>VLOOKUP($A391,LNST!$A$3:$Q$1635,9,FALSE)/1000000000</f>
        <v>0</v>
      </c>
      <c r="I391" s="43">
        <f>VLOOKUP($A391,LNST!$A$3:$Q$1635,10,FALSE)/1000000000</f>
        <v>0</v>
      </c>
      <c r="J391" s="43">
        <f>VLOOKUP($A391,LNST!$A$3:$Q$1635,11,FALSE)/1000000000</f>
        <v>0</v>
      </c>
      <c r="K391" s="43" t="e">
        <f>VLOOKUP($A391,LNST!$A$3:$Q$1635,12,FALSE)/1000000000</f>
        <v>#N/A</v>
      </c>
      <c r="L391" s="45" t="e">
        <f>VLOOKUP($A391,'Doanh thu'!$A$3:$Q$2000,14,FALSE)</f>
        <v>#DIV/0!</v>
      </c>
      <c r="M391" s="45" t="e">
        <f>VLOOKUP($A391,'Doanh thu'!$A$3:$Q$2000,15,FALSE)</f>
        <v>#DIV/0!</v>
      </c>
      <c r="N391" s="45" t="e">
        <f>VLOOKUP($A391,'Doanh thu'!$A$3:$Q$2000,16,FALSE)</f>
        <v>#DIV/0!</v>
      </c>
      <c r="O391" s="45" t="e">
        <f>VLOOKUP($A391,'Doanh thu'!$A$3:$Q$2000,17,FALSE)</f>
        <v>#N/A</v>
      </c>
      <c r="P391" s="45" t="e">
        <f>VLOOKUP($A391,LNST!$A$3:$R$1635,14,FALSE)</f>
        <v>#DIV/0!</v>
      </c>
      <c r="Q391" s="45" t="e">
        <f>VLOOKUP($A391,LNST!$A$3:$R$1635,15,FALSE)</f>
        <v>#DIV/0!</v>
      </c>
      <c r="R391" s="45" t="e">
        <f>VLOOKUP($A391,LNST!$A$3:$R$1635,16,FALSE)</f>
        <v>#DIV/0!</v>
      </c>
      <c r="S391" s="45" t="e">
        <f>VLOOKUP($A391,LNST!$A$3:$R$1635,17,FALSE)</f>
        <v>#N/A</v>
      </c>
      <c r="T391" s="45" t="e">
        <f>VLOOKUP($A391,LNG!$A$2:$H$1999,4,FALSE)/(D391*10^9)</f>
        <v>#DIV/0!</v>
      </c>
      <c r="U391" s="45" t="e">
        <f>VLOOKUP($A391,LNG!$A$2:$H$1999,5,FALSE)/(E391*10^9)</f>
        <v>#DIV/0!</v>
      </c>
      <c r="V391" s="45" t="e">
        <f>VLOOKUP($A391,LNG!$A$2:$H$1999,6,FALSE)/(F391*10^9)</f>
        <v>#DIV/0!</v>
      </c>
      <c r="W391" s="45" t="e">
        <f>VLOOKUP($A391,LNG!$A$2:$H$1999,7,FALSE)/(G391*10^9)</f>
        <v>#N/A</v>
      </c>
      <c r="X391" s="45" t="e">
        <f>VLOOKUP($A391,'LNST năm'!$A$2:$I$2000,8,FALSE)</f>
        <v>#DIV/0!</v>
      </c>
      <c r="Y391" s="45" t="e">
        <f>VLOOKUP($A391,'LNST năm'!$A$2:$I$2000,9,FALSE)</f>
        <v>#DIV/0!</v>
      </c>
      <c r="Z391" s="46" t="e">
        <f>VLOOKUP($A391,LNG!$A$2:$H$1999,9,FALSE)</f>
        <v>#REF!</v>
      </c>
      <c r="AA391" s="162" t="e">
        <f>VLOOKUP($A391,'GIÁ CP'!$A$2:$D$2000,4,FALSE)/Z391</f>
        <v>#N/A</v>
      </c>
    </row>
    <row r="392" spans="1:27" hidden="1">
      <c r="A392" s="18" t="s">
        <v>1369</v>
      </c>
      <c r="B392" s="18" t="s">
        <v>3101</v>
      </c>
      <c r="C392" s="154" t="str">
        <f>VLOOKUP(A392,'GIÁ CP'!$K$2:$M$2000,3,FALSE)</f>
        <v xml:space="preserve">Nuôi trồng nông &amp; hải sản </v>
      </c>
      <c r="D392" s="43">
        <f>VLOOKUP($A392,'Doanh thu'!$A$3:$Q$2000,9,FALSE)/1000000000</f>
        <v>0</v>
      </c>
      <c r="E392" s="43">
        <f>VLOOKUP($A392,'Doanh thu'!$A$3:$Q$2000,10,FALSE)/1000000000</f>
        <v>0</v>
      </c>
      <c r="F392" s="43">
        <f>VLOOKUP($A392,'Doanh thu'!$A$3:$Q$2000,11,FALSE)/1000000000</f>
        <v>0</v>
      </c>
      <c r="G392" s="43">
        <f>VLOOKUP($A392,'Doanh thu'!$A$3:$Q$2000,12,FALSE)/1000000000</f>
        <v>0</v>
      </c>
      <c r="H392" s="43">
        <f>VLOOKUP($A392,LNST!$A$3:$Q$1635,9,FALSE)/1000000000</f>
        <v>0</v>
      </c>
      <c r="I392" s="43">
        <f>VLOOKUP($A392,LNST!$A$3:$Q$1635,10,FALSE)/1000000000</f>
        <v>0</v>
      </c>
      <c r="J392" s="43">
        <f>VLOOKUP($A392,LNST!$A$3:$Q$1635,11,FALSE)/1000000000</f>
        <v>0</v>
      </c>
      <c r="K392" s="43">
        <f>VLOOKUP($A392,LNST!$A$3:$Q$1635,12,FALSE)/1000000000</f>
        <v>0</v>
      </c>
      <c r="L392" s="45" t="e">
        <f>VLOOKUP($A392,'Doanh thu'!$A$3:$Q$2000,14,FALSE)</f>
        <v>#DIV/0!</v>
      </c>
      <c r="M392" s="45" t="e">
        <f>VLOOKUP($A392,'Doanh thu'!$A$3:$Q$2000,15,FALSE)</f>
        <v>#DIV/0!</v>
      </c>
      <c r="N392" s="45" t="e">
        <f>VLOOKUP($A392,'Doanh thu'!$A$3:$Q$2000,16,FALSE)</f>
        <v>#DIV/0!</v>
      </c>
      <c r="O392" s="45" t="e">
        <f>VLOOKUP($A392,'Doanh thu'!$A$3:$Q$2000,17,FALSE)</f>
        <v>#DIV/0!</v>
      </c>
      <c r="P392" s="45" t="e">
        <f>VLOOKUP($A392,LNST!$A$3:$R$1635,14,FALSE)</f>
        <v>#DIV/0!</v>
      </c>
      <c r="Q392" s="45" t="e">
        <f>VLOOKUP($A392,LNST!$A$3:$R$1635,15,FALSE)</f>
        <v>#DIV/0!</v>
      </c>
      <c r="R392" s="45" t="e">
        <f>VLOOKUP($A392,LNST!$A$3:$R$1635,16,FALSE)</f>
        <v>#DIV/0!</v>
      </c>
      <c r="S392" s="45" t="e">
        <f>VLOOKUP($A392,LNST!$A$3:$R$1635,17,FALSE)</f>
        <v>#DIV/0!</v>
      </c>
      <c r="T392" s="45" t="e">
        <f>VLOOKUP($A392,LNG!$A$2:$H$1999,4,FALSE)/(D392*10^9)</f>
        <v>#DIV/0!</v>
      </c>
      <c r="U392" s="45" t="e">
        <f>VLOOKUP($A392,LNG!$A$2:$H$1999,5,FALSE)/(E392*10^9)</f>
        <v>#DIV/0!</v>
      </c>
      <c r="V392" s="45" t="e">
        <f>VLOOKUP($A392,LNG!$A$2:$H$1999,6,FALSE)/(F392*10^9)</f>
        <v>#DIV/0!</v>
      </c>
      <c r="W392" s="45" t="e">
        <f>VLOOKUP($A392,LNG!$A$2:$H$1999,7,FALSE)/(G392*10^9)</f>
        <v>#DIV/0!</v>
      </c>
      <c r="X392" s="45">
        <f>VLOOKUP($A392,'LNST năm'!$A$2:$I$2000,8,FALSE)</f>
        <v>-1</v>
      </c>
      <c r="Y392" s="45">
        <f>VLOOKUP($A392,'LNST năm'!$A$2:$I$2000,9,FALSE)</f>
        <v>-1</v>
      </c>
      <c r="Z392" s="46" t="e">
        <f>VLOOKUP($A392,LNG!$A$2:$H$1999,9,FALSE)</f>
        <v>#REF!</v>
      </c>
      <c r="AA392" s="162" t="e">
        <f>VLOOKUP($A392,'GIÁ CP'!$A$2:$D$2000,4,FALSE)/Z392</f>
        <v>#REF!</v>
      </c>
    </row>
    <row r="393" spans="1:27" hidden="1">
      <c r="A393" s="18" t="s">
        <v>1161</v>
      </c>
      <c r="B393" s="18" t="s">
        <v>2745</v>
      </c>
      <c r="C393" s="154" t="str">
        <f>VLOOKUP(A393,'GIÁ CP'!$K$2:$M$2000,3,FALSE)</f>
        <v xml:space="preserve">Phân phối xăng dầu &amp; khí đốt </v>
      </c>
      <c r="D393" s="43">
        <f>VLOOKUP($A393,'Doanh thu'!$A$3:$Q$2000,9,FALSE)/1000000000</f>
        <v>0</v>
      </c>
      <c r="E393" s="43">
        <f>VLOOKUP($A393,'Doanh thu'!$A$3:$Q$2000,10,FALSE)/1000000000</f>
        <v>0</v>
      </c>
      <c r="F393" s="43">
        <f>VLOOKUP($A393,'Doanh thu'!$A$3:$Q$2000,11,FALSE)/1000000000</f>
        <v>0</v>
      </c>
      <c r="G393" s="43">
        <f>VLOOKUP($A393,'Doanh thu'!$A$3:$Q$2000,12,FALSE)/1000000000</f>
        <v>0</v>
      </c>
      <c r="H393" s="43">
        <f>VLOOKUP($A393,LNST!$A$3:$Q$1635,9,FALSE)/1000000000</f>
        <v>0</v>
      </c>
      <c r="I393" s="43">
        <f>VLOOKUP($A393,LNST!$A$3:$Q$1635,10,FALSE)/1000000000</f>
        <v>0</v>
      </c>
      <c r="J393" s="43">
        <f>VLOOKUP($A393,LNST!$A$3:$Q$1635,11,FALSE)/1000000000</f>
        <v>0</v>
      </c>
      <c r="K393" s="43">
        <f>VLOOKUP($A393,LNST!$A$3:$Q$1635,12,FALSE)/1000000000</f>
        <v>0</v>
      </c>
      <c r="L393" s="45" t="e">
        <f>VLOOKUP($A393,'Doanh thu'!$A$3:$Q$2000,14,FALSE)</f>
        <v>#DIV/0!</v>
      </c>
      <c r="M393" s="45" t="e">
        <f>VLOOKUP($A393,'Doanh thu'!$A$3:$Q$2000,15,FALSE)</f>
        <v>#DIV/0!</v>
      </c>
      <c r="N393" s="45" t="e">
        <f>VLOOKUP($A393,'Doanh thu'!$A$3:$Q$2000,16,FALSE)</f>
        <v>#DIV/0!</v>
      </c>
      <c r="O393" s="45" t="e">
        <f>VLOOKUP($A393,'Doanh thu'!$A$3:$Q$2000,17,FALSE)</f>
        <v>#DIV/0!</v>
      </c>
      <c r="P393" s="45" t="e">
        <f>VLOOKUP($A393,LNST!$A$3:$R$1635,14,FALSE)</f>
        <v>#DIV/0!</v>
      </c>
      <c r="Q393" s="45" t="e">
        <f>VLOOKUP($A393,LNST!$A$3:$R$1635,15,FALSE)</f>
        <v>#DIV/0!</v>
      </c>
      <c r="R393" s="45" t="e">
        <f>VLOOKUP($A393,LNST!$A$3:$R$1635,16,FALSE)</f>
        <v>#DIV/0!</v>
      </c>
      <c r="S393" s="45" t="e">
        <f>VLOOKUP($A393,LNST!$A$3:$R$1635,17,FALSE)</f>
        <v>#DIV/0!</v>
      </c>
      <c r="T393" s="45" t="e">
        <f>VLOOKUP($A393,LNG!$A$2:$H$1999,4,FALSE)/(D393*10^9)</f>
        <v>#DIV/0!</v>
      </c>
      <c r="U393" s="45" t="e">
        <f>VLOOKUP($A393,LNG!$A$2:$H$1999,5,FALSE)/(E393*10^9)</f>
        <v>#DIV/0!</v>
      </c>
      <c r="V393" s="45" t="e">
        <f>VLOOKUP($A393,LNG!$A$2:$H$1999,6,FALSE)/(F393*10^9)</f>
        <v>#DIV/0!</v>
      </c>
      <c r="W393" s="45" t="e">
        <f>VLOOKUP($A393,LNG!$A$2:$H$1999,7,FALSE)/(G393*10^9)</f>
        <v>#DIV/0!</v>
      </c>
      <c r="X393" s="45">
        <f>VLOOKUP($A393,'LNST năm'!$A$2:$I$2000,8,FALSE)</f>
        <v>1</v>
      </c>
      <c r="Y393" s="45">
        <f>VLOOKUP($A393,'LNST năm'!$A$2:$I$2000,9,FALSE)</f>
        <v>-1</v>
      </c>
      <c r="Z393" s="46" t="e">
        <f>VLOOKUP($A393,LNG!$A$2:$H$1999,9,FALSE)</f>
        <v>#REF!</v>
      </c>
      <c r="AA393" s="162" t="e">
        <f>VLOOKUP($A393,'GIÁ CP'!$A$2:$D$2000,4,FALSE)/Z393</f>
        <v>#REF!</v>
      </c>
    </row>
    <row r="394" spans="1:27" hidden="1">
      <c r="A394" s="18" t="s">
        <v>1375</v>
      </c>
      <c r="B394" s="18" t="s">
        <v>3110</v>
      </c>
      <c r="C394" s="154" t="str">
        <f>VLOOKUP(A394,'GIÁ CP'!$K$2:$M$2000,3,FALSE)</f>
        <v xml:space="preserve">Xây dựng </v>
      </c>
      <c r="D394" s="43">
        <f>VLOOKUP($A394,'Doanh thu'!$A$3:$Q$2000,9,FALSE)/1000000000</f>
        <v>0</v>
      </c>
      <c r="E394" s="43">
        <f>VLOOKUP($A394,'Doanh thu'!$A$3:$Q$2000,10,FALSE)/1000000000</f>
        <v>0</v>
      </c>
      <c r="F394" s="43">
        <f>VLOOKUP($A394,'Doanh thu'!$A$3:$Q$2000,11,FALSE)/1000000000</f>
        <v>0</v>
      </c>
      <c r="G394" s="43">
        <f>VLOOKUP($A394,'Doanh thu'!$A$3:$Q$2000,12,FALSE)/1000000000</f>
        <v>0</v>
      </c>
      <c r="H394" s="43">
        <f>VLOOKUP($A394,LNST!$A$3:$Q$1635,9,FALSE)/1000000000</f>
        <v>0</v>
      </c>
      <c r="I394" s="43">
        <f>VLOOKUP($A394,LNST!$A$3:$Q$1635,10,FALSE)/1000000000</f>
        <v>0</v>
      </c>
      <c r="J394" s="43">
        <f>VLOOKUP($A394,LNST!$A$3:$Q$1635,11,FALSE)/1000000000</f>
        <v>0</v>
      </c>
      <c r="K394" s="43">
        <f>VLOOKUP($A394,LNST!$A$3:$Q$1635,12,FALSE)/1000000000</f>
        <v>0</v>
      </c>
      <c r="L394" s="45" t="e">
        <f>VLOOKUP($A394,'Doanh thu'!$A$3:$Q$2000,14,FALSE)</f>
        <v>#DIV/0!</v>
      </c>
      <c r="M394" s="45" t="e">
        <f>VLOOKUP($A394,'Doanh thu'!$A$3:$Q$2000,15,FALSE)</f>
        <v>#DIV/0!</v>
      </c>
      <c r="N394" s="45" t="e">
        <f>VLOOKUP($A394,'Doanh thu'!$A$3:$Q$2000,16,FALSE)</f>
        <v>#DIV/0!</v>
      </c>
      <c r="O394" s="45" t="e">
        <f>VLOOKUP($A394,'Doanh thu'!$A$3:$Q$2000,17,FALSE)</f>
        <v>#DIV/0!</v>
      </c>
      <c r="P394" s="45" t="e">
        <f>VLOOKUP($A394,LNST!$A$3:$R$1635,14,FALSE)</f>
        <v>#DIV/0!</v>
      </c>
      <c r="Q394" s="45" t="e">
        <f>VLOOKUP($A394,LNST!$A$3:$R$1635,15,FALSE)</f>
        <v>#DIV/0!</v>
      </c>
      <c r="R394" s="45" t="e">
        <f>VLOOKUP($A394,LNST!$A$3:$R$1635,16,FALSE)</f>
        <v>#DIV/0!</v>
      </c>
      <c r="S394" s="45" t="e">
        <f>VLOOKUP($A394,LNST!$A$3:$R$1635,17,FALSE)</f>
        <v>#DIV/0!</v>
      </c>
      <c r="T394" s="45" t="e">
        <f>VLOOKUP($A394,LNG!$A$2:$H$1999,4,FALSE)/(D394*10^9)</f>
        <v>#DIV/0!</v>
      </c>
      <c r="U394" s="45" t="e">
        <f>VLOOKUP($A394,LNG!$A$2:$H$1999,5,FALSE)/(E394*10^9)</f>
        <v>#DIV/0!</v>
      </c>
      <c r="V394" s="45" t="e">
        <f>VLOOKUP($A394,LNG!$A$2:$H$1999,6,FALSE)/(F394*10^9)</f>
        <v>#DIV/0!</v>
      </c>
      <c r="W394" s="45" t="e">
        <f>VLOOKUP($A394,LNG!$A$2:$H$1999,7,FALSE)/(G394*10^9)</f>
        <v>#DIV/0!</v>
      </c>
      <c r="X394" s="45">
        <f>VLOOKUP($A394,'LNST năm'!$A$2:$I$2000,8,FALSE)</f>
        <v>-1</v>
      </c>
      <c r="Y394" s="45">
        <f>VLOOKUP($A394,'LNST năm'!$A$2:$I$2000,9,FALSE)</f>
        <v>-1</v>
      </c>
      <c r="Z394" s="46" t="e">
        <f>VLOOKUP($A394,LNG!$A$2:$H$1999,9,FALSE)</f>
        <v>#REF!</v>
      </c>
      <c r="AA394" s="162" t="e">
        <f>VLOOKUP($A394,'GIÁ CP'!$A$2:$D$2000,4,FALSE)/Z394</f>
        <v>#REF!</v>
      </c>
    </row>
    <row r="395" spans="1:27" hidden="1">
      <c r="A395" s="18" t="s">
        <v>1372</v>
      </c>
      <c r="B395" s="18" t="s">
        <v>3105</v>
      </c>
      <c r="C395" s="154" t="str">
        <f>VLOOKUP(A395,'GIÁ CP'!$K$2:$M$2000,3,FALSE)</f>
        <v xml:space="preserve">Hàng May mặc </v>
      </c>
      <c r="D395" s="43">
        <f>VLOOKUP($A395,'Doanh thu'!$A$3:$Q$2000,9,FALSE)/1000000000</f>
        <v>0</v>
      </c>
      <c r="E395" s="43">
        <f>VLOOKUP($A395,'Doanh thu'!$A$3:$Q$2000,10,FALSE)/1000000000</f>
        <v>0</v>
      </c>
      <c r="F395" s="43">
        <f>VLOOKUP($A395,'Doanh thu'!$A$3:$Q$2000,11,FALSE)/1000000000</f>
        <v>0</v>
      </c>
      <c r="G395" s="43">
        <f>VLOOKUP($A395,'Doanh thu'!$A$3:$Q$2000,12,FALSE)/1000000000</f>
        <v>0</v>
      </c>
      <c r="H395" s="43">
        <f>VLOOKUP($A395,LNST!$A$3:$Q$1635,9,FALSE)/1000000000</f>
        <v>0</v>
      </c>
      <c r="I395" s="43">
        <f>VLOOKUP($A395,LNST!$A$3:$Q$1635,10,FALSE)/1000000000</f>
        <v>0</v>
      </c>
      <c r="J395" s="43">
        <f>VLOOKUP($A395,LNST!$A$3:$Q$1635,11,FALSE)/1000000000</f>
        <v>0</v>
      </c>
      <c r="K395" s="43">
        <f>VLOOKUP($A395,LNST!$A$3:$Q$1635,12,FALSE)/1000000000</f>
        <v>0</v>
      </c>
      <c r="L395" s="45" t="e">
        <f>VLOOKUP($A395,'Doanh thu'!$A$3:$Q$2000,14,FALSE)</f>
        <v>#DIV/0!</v>
      </c>
      <c r="M395" s="45" t="e">
        <f>VLOOKUP($A395,'Doanh thu'!$A$3:$Q$2000,15,FALSE)</f>
        <v>#DIV/0!</v>
      </c>
      <c r="N395" s="45" t="e">
        <f>VLOOKUP($A395,'Doanh thu'!$A$3:$Q$2000,16,FALSE)</f>
        <v>#DIV/0!</v>
      </c>
      <c r="O395" s="45" t="e">
        <f>VLOOKUP($A395,'Doanh thu'!$A$3:$Q$2000,17,FALSE)</f>
        <v>#DIV/0!</v>
      </c>
      <c r="P395" s="45" t="e">
        <f>VLOOKUP($A395,LNST!$A$3:$R$1635,14,FALSE)</f>
        <v>#DIV/0!</v>
      </c>
      <c r="Q395" s="45" t="e">
        <f>VLOOKUP($A395,LNST!$A$3:$R$1635,15,FALSE)</f>
        <v>#DIV/0!</v>
      </c>
      <c r="R395" s="45" t="e">
        <f>VLOOKUP($A395,LNST!$A$3:$R$1635,16,FALSE)</f>
        <v>#DIV/0!</v>
      </c>
      <c r="S395" s="45" t="e">
        <f>VLOOKUP($A395,LNST!$A$3:$R$1635,17,FALSE)</f>
        <v>#DIV/0!</v>
      </c>
      <c r="T395" s="45" t="e">
        <f>VLOOKUP($A395,LNG!$A$2:$H$1999,4,FALSE)/(D395*10^9)</f>
        <v>#DIV/0!</v>
      </c>
      <c r="U395" s="45" t="e">
        <f>VLOOKUP($A395,LNG!$A$2:$H$1999,5,FALSE)/(E395*10^9)</f>
        <v>#DIV/0!</v>
      </c>
      <c r="V395" s="45" t="e">
        <f>VLOOKUP($A395,LNG!$A$2:$H$1999,6,FALSE)/(F395*10^9)</f>
        <v>#DIV/0!</v>
      </c>
      <c r="W395" s="45" t="e">
        <f>VLOOKUP($A395,LNG!$A$2:$H$1999,7,FALSE)/(G395*10^9)</f>
        <v>#DIV/0!</v>
      </c>
      <c r="X395" s="45">
        <f>VLOOKUP($A395,'LNST năm'!$A$2:$I$2000,8,FALSE)</f>
        <v>-1</v>
      </c>
      <c r="Y395" s="45">
        <f>VLOOKUP($A395,'LNST năm'!$A$2:$I$2000,9,FALSE)</f>
        <v>-1</v>
      </c>
      <c r="Z395" s="46" t="e">
        <f>VLOOKUP($A395,LNG!$A$2:$H$1999,9,FALSE)</f>
        <v>#REF!</v>
      </c>
      <c r="AA395" s="162" t="e">
        <f>VLOOKUP($A395,'GIÁ CP'!$A$2:$D$2000,4,FALSE)/Z395</f>
        <v>#REF!</v>
      </c>
    </row>
    <row r="396" spans="1:27" hidden="1">
      <c r="A396" s="18" t="s">
        <v>1373</v>
      </c>
      <c r="B396" s="18" t="s">
        <v>3106</v>
      </c>
      <c r="C396" s="154" t="str">
        <f>VLOOKUP(A396,'GIÁ CP'!$K$2:$M$2000,3,FALSE)</f>
        <v xml:space="preserve">Phân phối xăng dầu &amp; khí đốt </v>
      </c>
      <c r="D396" s="43">
        <f>VLOOKUP($A396,'Doanh thu'!$A$3:$Q$2000,9,FALSE)/1000000000</f>
        <v>0</v>
      </c>
      <c r="E396" s="43">
        <f>VLOOKUP($A396,'Doanh thu'!$A$3:$Q$2000,10,FALSE)/1000000000</f>
        <v>0</v>
      </c>
      <c r="F396" s="43">
        <f>VLOOKUP($A396,'Doanh thu'!$A$3:$Q$2000,11,FALSE)/1000000000</f>
        <v>0</v>
      </c>
      <c r="G396" s="43">
        <f>VLOOKUP($A396,'Doanh thu'!$A$3:$Q$2000,12,FALSE)/1000000000</f>
        <v>0</v>
      </c>
      <c r="H396" s="43">
        <f>VLOOKUP($A396,LNST!$A$3:$Q$1635,9,FALSE)/1000000000</f>
        <v>0</v>
      </c>
      <c r="I396" s="43">
        <f>VLOOKUP($A396,LNST!$A$3:$Q$1635,10,FALSE)/1000000000</f>
        <v>0</v>
      </c>
      <c r="J396" s="43">
        <f>VLOOKUP($A396,LNST!$A$3:$Q$1635,11,FALSE)/1000000000</f>
        <v>0</v>
      </c>
      <c r="K396" s="43">
        <f>VLOOKUP($A396,LNST!$A$3:$Q$1635,12,FALSE)/1000000000</f>
        <v>0</v>
      </c>
      <c r="L396" s="45" t="e">
        <f>VLOOKUP($A396,'Doanh thu'!$A$3:$Q$2000,14,FALSE)</f>
        <v>#DIV/0!</v>
      </c>
      <c r="M396" s="45" t="e">
        <f>VLOOKUP($A396,'Doanh thu'!$A$3:$Q$2000,15,FALSE)</f>
        <v>#DIV/0!</v>
      </c>
      <c r="N396" s="45" t="e">
        <f>VLOOKUP($A396,'Doanh thu'!$A$3:$Q$2000,16,FALSE)</f>
        <v>#DIV/0!</v>
      </c>
      <c r="O396" s="45" t="e">
        <f>VLOOKUP($A396,'Doanh thu'!$A$3:$Q$2000,17,FALSE)</f>
        <v>#DIV/0!</v>
      </c>
      <c r="P396" s="45" t="e">
        <f>VLOOKUP($A396,LNST!$A$3:$R$1635,14,FALSE)</f>
        <v>#DIV/0!</v>
      </c>
      <c r="Q396" s="45" t="e">
        <f>VLOOKUP($A396,LNST!$A$3:$R$1635,15,FALSE)</f>
        <v>#DIV/0!</v>
      </c>
      <c r="R396" s="45" t="e">
        <f>VLOOKUP($A396,LNST!$A$3:$R$1635,16,FALSE)</f>
        <v>#DIV/0!</v>
      </c>
      <c r="S396" s="45" t="e">
        <f>VLOOKUP($A396,LNST!$A$3:$R$1635,17,FALSE)</f>
        <v>#DIV/0!</v>
      </c>
      <c r="T396" s="45" t="e">
        <f>VLOOKUP($A396,LNG!$A$2:$H$1999,4,FALSE)/(D396*10^9)</f>
        <v>#DIV/0!</v>
      </c>
      <c r="U396" s="45" t="e">
        <f>VLOOKUP($A396,LNG!$A$2:$H$1999,5,FALSE)/(E396*10^9)</f>
        <v>#DIV/0!</v>
      </c>
      <c r="V396" s="45" t="e">
        <f>VLOOKUP($A396,LNG!$A$2:$H$1999,6,FALSE)/(F396*10^9)</f>
        <v>#DIV/0!</v>
      </c>
      <c r="W396" s="45" t="e">
        <f>VLOOKUP($A396,LNG!$A$2:$H$1999,7,FALSE)/(G396*10^9)</f>
        <v>#DIV/0!</v>
      </c>
      <c r="X396" s="45">
        <f>VLOOKUP($A396,'LNST năm'!$A$2:$I$2000,8,FALSE)</f>
        <v>-1</v>
      </c>
      <c r="Y396" s="45">
        <f>VLOOKUP($A396,'LNST năm'!$A$2:$I$2000,9,FALSE)</f>
        <v>-1</v>
      </c>
      <c r="Z396" s="46" t="e">
        <f>VLOOKUP($A396,LNG!$A$2:$H$1999,9,FALSE)</f>
        <v>#REF!</v>
      </c>
      <c r="AA396" s="162" t="e">
        <f>VLOOKUP($A396,'GIÁ CP'!$A$2:$D$2000,4,FALSE)/Z396</f>
        <v>#REF!</v>
      </c>
    </row>
    <row r="397" spans="1:27" hidden="1">
      <c r="A397" s="18" t="s">
        <v>3108</v>
      </c>
      <c r="B397" s="18" t="s">
        <v>3109</v>
      </c>
      <c r="C397" s="154" t="str">
        <f>VLOOKUP(A397,'GIÁ CP'!$K$2:$M$2000,3,FALSE)</f>
        <v xml:space="preserve">Bất động sản </v>
      </c>
      <c r="D397" s="43" t="e">
        <f>VLOOKUP($A397,'Doanh thu'!$A$3:$Q$2000,9,FALSE)/1000000000</f>
        <v>#N/A</v>
      </c>
      <c r="E397" s="43" t="e">
        <f>VLOOKUP($A397,'Doanh thu'!$A$3:$Q$2000,10,FALSE)/1000000000</f>
        <v>#N/A</v>
      </c>
      <c r="F397" s="43" t="e">
        <f>VLOOKUP($A397,'Doanh thu'!$A$3:$Q$2000,11,FALSE)/1000000000</f>
        <v>#N/A</v>
      </c>
      <c r="G397" s="43" t="e">
        <f>VLOOKUP($A397,'Doanh thu'!$A$3:$Q$2000,12,FALSE)/1000000000</f>
        <v>#N/A</v>
      </c>
      <c r="H397" s="43" t="e">
        <f>VLOOKUP($A397,LNST!$A$3:$Q$1635,9,FALSE)/1000000000</f>
        <v>#N/A</v>
      </c>
      <c r="I397" s="43" t="e">
        <f>VLOOKUP($A397,LNST!$A$3:$Q$1635,10,FALSE)/1000000000</f>
        <v>#N/A</v>
      </c>
      <c r="J397" s="43" t="e">
        <f>VLOOKUP($A397,LNST!$A$3:$Q$1635,11,FALSE)/1000000000</f>
        <v>#N/A</v>
      </c>
      <c r="K397" s="43" t="e">
        <f>VLOOKUP($A397,LNST!$A$3:$Q$1635,12,FALSE)/1000000000</f>
        <v>#N/A</v>
      </c>
      <c r="L397" s="45" t="e">
        <f>VLOOKUP($A397,'Doanh thu'!$A$3:$Q$2000,14,FALSE)</f>
        <v>#N/A</v>
      </c>
      <c r="M397" s="45" t="e">
        <f>VLOOKUP($A397,'Doanh thu'!$A$3:$Q$2000,15,FALSE)</f>
        <v>#N/A</v>
      </c>
      <c r="N397" s="45" t="e">
        <f>VLOOKUP($A397,'Doanh thu'!$A$3:$Q$2000,16,FALSE)</f>
        <v>#N/A</v>
      </c>
      <c r="O397" s="45" t="e">
        <f>VLOOKUP($A397,'Doanh thu'!$A$3:$Q$2000,17,FALSE)</f>
        <v>#N/A</v>
      </c>
      <c r="P397" s="45" t="e">
        <f>VLOOKUP($A397,LNST!$A$3:$R$1635,14,FALSE)</f>
        <v>#N/A</v>
      </c>
      <c r="Q397" s="45" t="e">
        <f>VLOOKUP($A397,LNST!$A$3:$R$1635,15,FALSE)</f>
        <v>#N/A</v>
      </c>
      <c r="R397" s="45" t="e">
        <f>VLOOKUP($A397,LNST!$A$3:$R$1635,16,FALSE)</f>
        <v>#N/A</v>
      </c>
      <c r="S397" s="45" t="e">
        <f>VLOOKUP($A397,LNST!$A$3:$R$1635,17,FALSE)</f>
        <v>#N/A</v>
      </c>
      <c r="T397" s="45" t="e">
        <f>VLOOKUP($A397,LNG!$A$2:$H$1999,4,FALSE)/(D397*10^9)</f>
        <v>#N/A</v>
      </c>
      <c r="U397" s="45" t="e">
        <f>VLOOKUP($A397,LNG!$A$2:$H$1999,5,FALSE)/(E397*10^9)</f>
        <v>#N/A</v>
      </c>
      <c r="V397" s="45" t="e">
        <f>VLOOKUP($A397,LNG!$A$2:$H$1999,6,FALSE)/(F397*10^9)</f>
        <v>#N/A</v>
      </c>
      <c r="W397" s="45" t="e">
        <f>VLOOKUP($A397,LNG!$A$2:$H$1999,7,FALSE)/(G397*10^9)</f>
        <v>#N/A</v>
      </c>
      <c r="X397" s="45" t="e">
        <f>VLOOKUP($A397,'LNST năm'!$A$2:$I$2000,8,FALSE)</f>
        <v>#N/A</v>
      </c>
      <c r="Y397" s="45" t="e">
        <f>VLOOKUP($A397,'LNST năm'!$A$2:$I$2000,9,FALSE)</f>
        <v>#N/A</v>
      </c>
      <c r="Z397" s="46" t="e">
        <f>VLOOKUP($A397,LNG!$A$2:$H$1999,9,FALSE)</f>
        <v>#N/A</v>
      </c>
      <c r="AA397" s="162" t="e">
        <f>VLOOKUP($A397,'GIÁ CP'!$A$2:$D$2000,4,FALSE)/Z397</f>
        <v>#N/A</v>
      </c>
    </row>
    <row r="398" spans="1:27" hidden="1">
      <c r="A398" s="18" t="s">
        <v>899</v>
      </c>
      <c r="B398" s="18" t="s">
        <v>3111</v>
      </c>
      <c r="C398" s="154" t="str">
        <f>VLOOKUP(A398,'GIÁ CP'!$K$2:$M$2000,3,FALSE)</f>
        <v xml:space="preserve">Viễn thông cố định </v>
      </c>
      <c r="D398" s="43">
        <f>VLOOKUP($A398,'Doanh thu'!$A$3:$Q$2000,9,FALSE)/1000000000</f>
        <v>0</v>
      </c>
      <c r="E398" s="43">
        <f>VLOOKUP($A398,'Doanh thu'!$A$3:$Q$2000,10,FALSE)/1000000000</f>
        <v>0</v>
      </c>
      <c r="F398" s="43">
        <f>VLOOKUP($A398,'Doanh thu'!$A$3:$Q$2000,11,FALSE)/1000000000</f>
        <v>0</v>
      </c>
      <c r="G398" s="43">
        <f>VLOOKUP($A398,'Doanh thu'!$A$3:$Q$2000,12,FALSE)/1000000000</f>
        <v>0</v>
      </c>
      <c r="H398" s="43">
        <f>VLOOKUP($A398,LNST!$A$3:$Q$1635,9,FALSE)/1000000000</f>
        <v>0</v>
      </c>
      <c r="I398" s="43">
        <f>VLOOKUP($A398,LNST!$A$3:$Q$1635,10,FALSE)/1000000000</f>
        <v>0</v>
      </c>
      <c r="J398" s="43">
        <f>VLOOKUP($A398,LNST!$A$3:$Q$1635,11,FALSE)/1000000000</f>
        <v>0</v>
      </c>
      <c r="K398" s="43">
        <f>VLOOKUP($A398,LNST!$A$3:$Q$1635,12,FALSE)/1000000000</f>
        <v>0</v>
      </c>
      <c r="L398" s="45" t="e">
        <f>VLOOKUP($A398,'Doanh thu'!$A$3:$Q$2000,14,FALSE)</f>
        <v>#DIV/0!</v>
      </c>
      <c r="M398" s="45" t="e">
        <f>VLOOKUP($A398,'Doanh thu'!$A$3:$Q$2000,15,FALSE)</f>
        <v>#DIV/0!</v>
      </c>
      <c r="N398" s="45" t="e">
        <f>VLOOKUP($A398,'Doanh thu'!$A$3:$Q$2000,16,FALSE)</f>
        <v>#DIV/0!</v>
      </c>
      <c r="O398" s="45" t="e">
        <f>VLOOKUP($A398,'Doanh thu'!$A$3:$Q$2000,17,FALSE)</f>
        <v>#DIV/0!</v>
      </c>
      <c r="P398" s="45" t="e">
        <f>VLOOKUP($A398,LNST!$A$3:$R$1635,14,FALSE)</f>
        <v>#DIV/0!</v>
      </c>
      <c r="Q398" s="45" t="e">
        <f>VLOOKUP($A398,LNST!$A$3:$R$1635,15,FALSE)</f>
        <v>#DIV/0!</v>
      </c>
      <c r="R398" s="45" t="e">
        <f>VLOOKUP($A398,LNST!$A$3:$R$1635,16,FALSE)</f>
        <v>#DIV/0!</v>
      </c>
      <c r="S398" s="45" t="e">
        <f>VLOOKUP($A398,LNST!$A$3:$R$1635,17,FALSE)</f>
        <v>#DIV/0!</v>
      </c>
      <c r="T398" s="45" t="e">
        <f>VLOOKUP($A398,LNG!$A$2:$H$1999,4,FALSE)/(D398*10^9)</f>
        <v>#DIV/0!</v>
      </c>
      <c r="U398" s="45" t="e">
        <f>VLOOKUP($A398,LNG!$A$2:$H$1999,5,FALSE)/(E398*10^9)</f>
        <v>#DIV/0!</v>
      </c>
      <c r="V398" s="45" t="e">
        <f>VLOOKUP($A398,LNG!$A$2:$H$1999,6,FALSE)/(F398*10^9)</f>
        <v>#DIV/0!</v>
      </c>
      <c r="W398" s="45" t="e">
        <f>VLOOKUP($A398,LNG!$A$2:$H$1999,7,FALSE)/(G398*10^9)</f>
        <v>#DIV/0!</v>
      </c>
      <c r="X398" s="45">
        <f>VLOOKUP($A398,'LNST năm'!$A$2:$I$2000,8,FALSE)</f>
        <v>-1</v>
      </c>
      <c r="Y398" s="45">
        <f>VLOOKUP($A398,'LNST năm'!$A$2:$I$2000,9,FALSE)</f>
        <v>-1</v>
      </c>
      <c r="Z398" s="46" t="e">
        <f>VLOOKUP($A398,LNG!$A$2:$H$1999,9,FALSE)</f>
        <v>#REF!</v>
      </c>
      <c r="AA398" s="162" t="e">
        <f>VLOOKUP($A398,'GIÁ CP'!$A$2:$D$2000,4,FALSE)/Z398</f>
        <v>#REF!</v>
      </c>
    </row>
    <row r="399" spans="1:27" hidden="1">
      <c r="A399" s="18" t="s">
        <v>1377</v>
      </c>
      <c r="B399" s="18" t="s">
        <v>3114</v>
      </c>
      <c r="C399" s="154" t="str">
        <f>VLOOKUP(A399,'GIÁ CP'!$K$2:$M$2000,3,FALSE)</f>
        <v xml:space="preserve">Dịch vụ vận tải </v>
      </c>
      <c r="D399" s="43">
        <f>VLOOKUP($A399,'Doanh thu'!$A$3:$Q$2000,9,FALSE)/1000000000</f>
        <v>430.78350881</v>
      </c>
      <c r="E399" s="43">
        <f>VLOOKUP($A399,'Doanh thu'!$A$3:$Q$2000,10,FALSE)/1000000000</f>
        <v>436.93807061899997</v>
      </c>
      <c r="F399" s="43">
        <f>VLOOKUP($A399,'Doanh thu'!$A$3:$Q$2000,11,FALSE)/1000000000</f>
        <v>471.74936819200002</v>
      </c>
      <c r="G399" s="43">
        <f>VLOOKUP($A399,'Doanh thu'!$A$3:$Q$2000,12,FALSE)/1000000000</f>
        <v>543.46925756500002</v>
      </c>
      <c r="H399" s="43">
        <f>VLOOKUP($A399,LNST!$A$3:$Q$1635,9,FALSE)/1000000000</f>
        <v>4.0652091859999997</v>
      </c>
      <c r="I399" s="43">
        <f>VLOOKUP($A399,LNST!$A$3:$Q$1635,10,FALSE)/1000000000</f>
        <v>5.8427445550000003</v>
      </c>
      <c r="J399" s="43">
        <f>VLOOKUP($A399,LNST!$A$3:$Q$1635,11,FALSE)/1000000000</f>
        <v>4.840774702</v>
      </c>
      <c r="K399" s="43">
        <f>VLOOKUP($A399,LNST!$A$3:$Q$1635,12,FALSE)/1000000000</f>
        <v>11.480861423</v>
      </c>
      <c r="L399" s="45">
        <f>VLOOKUP($A399,'Doanh thu'!$A$3:$Q$2000,14,FALSE)</f>
        <v>-0.20294733236208387</v>
      </c>
      <c r="M399" s="45">
        <f>VLOOKUP($A399,'Doanh thu'!$A$3:$Q$2000,15,FALSE)</f>
        <v>3.0472960629509445E-2</v>
      </c>
      <c r="N399" s="45">
        <f>VLOOKUP($A399,'Doanh thu'!$A$3:$Q$2000,16,FALSE)</f>
        <v>0.16799881677480638</v>
      </c>
      <c r="O399" s="45">
        <f>VLOOKUP($A399,'Doanh thu'!$A$3:$Q$2000,17,FALSE)</f>
        <v>0.31973540271422674</v>
      </c>
      <c r="P399" s="45">
        <f>VLOOKUP($A399,LNST!$A$3:$R$1635,14,FALSE)</f>
        <v>4.6120102979506821E-3</v>
      </c>
      <c r="Q399" s="45">
        <f>VLOOKUP($A399,LNST!$A$3:$R$1635,15,FALSE)</f>
        <v>0.32384946570881201</v>
      </c>
      <c r="R399" s="45">
        <f>VLOOKUP($A399,LNST!$A$3:$R$1635,16,FALSE)</f>
        <v>-0.3650917405488322</v>
      </c>
      <c r="S399" s="45">
        <f>VLOOKUP($A399,LNST!$A$3:$R$1635,17,FALSE)</f>
        <v>1.7927756662307457</v>
      </c>
      <c r="T399" s="45">
        <f>VLOOKUP($A399,LNG!$A$2:$H$1999,4,FALSE)/(D399*10^9)</f>
        <v>8.4847683714654593E-2</v>
      </c>
      <c r="U399" s="45">
        <f>VLOOKUP($A399,LNG!$A$2:$H$1999,5,FALSE)/(E399*10^9)</f>
        <v>9.5004503675297072E-2</v>
      </c>
      <c r="V399" s="45">
        <f>VLOOKUP($A399,LNG!$A$2:$H$1999,6,FALSE)/(F399*10^9)</f>
        <v>9.2763009872626909E-2</v>
      </c>
      <c r="W399" s="45">
        <f>VLOOKUP($A399,LNG!$A$2:$H$1999,7,FALSE)/(G399*10^9)</f>
        <v>8.0107360618816639E-2</v>
      </c>
      <c r="X399" s="45">
        <f>VLOOKUP($A399,'LNST năm'!$A$2:$I$2000,8,FALSE)</f>
        <v>-3.8085659393453049E-2</v>
      </c>
      <c r="Y399" s="45">
        <f>VLOOKUP($A399,'LNST năm'!$A$2:$I$2000,9,FALSE)</f>
        <v>0.22481498663705812</v>
      </c>
      <c r="Z399" s="46" t="e">
        <f>VLOOKUP($A399,LNG!$A$2:$H$1999,9,FALSE)</f>
        <v>#REF!</v>
      </c>
      <c r="AA399" s="162" t="e">
        <f>VLOOKUP($A399,'GIÁ CP'!$A$2:$D$2000,4,FALSE)/Z399</f>
        <v>#REF!</v>
      </c>
    </row>
    <row r="400" spans="1:27" hidden="1">
      <c r="A400" s="18" t="s">
        <v>1376</v>
      </c>
      <c r="B400" s="18" t="s">
        <v>3112</v>
      </c>
      <c r="C400" s="154" t="str">
        <f>VLOOKUP(A400,'GIÁ CP'!$K$2:$M$2000,3,FALSE)</f>
        <v xml:space="preserve">Dịch vụ vận tải </v>
      </c>
      <c r="D400" s="43">
        <f>VLOOKUP($A400,'Doanh thu'!$A$3:$Q$2000,9,FALSE)/1000000000</f>
        <v>106.608923531</v>
      </c>
      <c r="E400" s="43">
        <f>VLOOKUP($A400,'Doanh thu'!$A$3:$Q$2000,10,FALSE)/1000000000</f>
        <v>174.70233239800001</v>
      </c>
      <c r="F400" s="43">
        <f>VLOOKUP($A400,'Doanh thu'!$A$3:$Q$2000,11,FALSE)/1000000000</f>
        <v>115.49218228300001</v>
      </c>
      <c r="G400" s="43">
        <f>VLOOKUP($A400,'Doanh thu'!$A$3:$Q$2000,12,FALSE)/1000000000</f>
        <v>135.76297391700001</v>
      </c>
      <c r="H400" s="43">
        <f>VLOOKUP($A400,LNST!$A$3:$Q$1635,9,FALSE)/1000000000</f>
        <v>5.5934798099999998</v>
      </c>
      <c r="I400" s="43">
        <f>VLOOKUP($A400,LNST!$A$3:$Q$1635,10,FALSE)/1000000000</f>
        <v>6.9041873699999998</v>
      </c>
      <c r="J400" s="43">
        <f>VLOOKUP($A400,LNST!$A$3:$Q$1635,11,FALSE)/1000000000</f>
        <v>9.5726412999999996E-2</v>
      </c>
      <c r="K400" s="43">
        <f>VLOOKUP($A400,LNST!$A$3:$Q$1635,12,FALSE)/1000000000</f>
        <v>0.75646065799999995</v>
      </c>
      <c r="L400" s="45">
        <f>VLOOKUP($A400,'Doanh thu'!$A$3:$Q$2000,14,FALSE)</f>
        <v>0.28264882143321546</v>
      </c>
      <c r="M400" s="45">
        <f>VLOOKUP($A400,'Doanh thu'!$A$3:$Q$2000,15,FALSE)</f>
        <v>1.2132587456084054</v>
      </c>
      <c r="N400" s="45">
        <f>VLOOKUP($A400,'Doanh thu'!$A$3:$Q$2000,16,FALSE)</f>
        <v>1.2152117950970183</v>
      </c>
      <c r="O400" s="45">
        <f>VLOOKUP($A400,'Doanh thu'!$A$3:$Q$2000,17,FALSE)</f>
        <v>0.894168398861384</v>
      </c>
      <c r="P400" s="45">
        <f>VLOOKUP($A400,LNST!$A$3:$R$1635,14,FALSE)</f>
        <v>-0.21445549384850593</v>
      </c>
      <c r="Q400" s="45">
        <f>VLOOKUP($A400,LNST!$A$3:$R$1635,15,FALSE)</f>
        <v>-5.0224878235826456E-2</v>
      </c>
      <c r="R400" s="45">
        <f>VLOOKUP($A400,LNST!$A$3:$R$1635,16,FALSE)</f>
        <v>-0.98568028408252728</v>
      </c>
      <c r="S400" s="45">
        <f>VLOOKUP($A400,LNST!$A$3:$R$1635,17,FALSE)</f>
        <v>-0.86607359518649174</v>
      </c>
      <c r="T400" s="45">
        <f>VLOOKUP($A400,LNG!$A$2:$H$1999,4,FALSE)/(D400*10^9)</f>
        <v>9.5775655318674657E-2</v>
      </c>
      <c r="U400" s="45">
        <f>VLOOKUP($A400,LNG!$A$2:$H$1999,5,FALSE)/(E400*10^9)</f>
        <v>5.249207472003381E-2</v>
      </c>
      <c r="V400" s="45">
        <f>VLOOKUP($A400,LNG!$A$2:$H$1999,6,FALSE)/(F400*10^9)</f>
        <v>0.14032757407152716</v>
      </c>
      <c r="W400" s="45">
        <f>VLOOKUP($A400,LNG!$A$2:$H$1999,7,FALSE)/(G400*10^9)</f>
        <v>9.2414150250350099E-3</v>
      </c>
      <c r="X400" s="45">
        <f>VLOOKUP($A400,'LNST năm'!$A$2:$I$2000,8,FALSE)</f>
        <v>-0.25432960047071818</v>
      </c>
      <c r="Y400" s="45">
        <f>VLOOKUP($A400,'LNST năm'!$A$2:$I$2000,9,FALSE)</f>
        <v>0.56810118983769042</v>
      </c>
      <c r="Z400" s="46" t="e">
        <f>VLOOKUP($A400,LNG!$A$2:$H$1999,9,FALSE)</f>
        <v>#REF!</v>
      </c>
      <c r="AA400" s="162" t="e">
        <f>VLOOKUP($A400,'GIÁ CP'!$A$2:$D$2000,4,FALSE)/Z400</f>
        <v>#REF!</v>
      </c>
    </row>
    <row r="401" spans="1:27" hidden="1">
      <c r="A401" s="18" t="s">
        <v>778</v>
      </c>
      <c r="B401" s="18" t="s">
        <v>3062</v>
      </c>
      <c r="C401" s="154" t="str">
        <f>VLOOKUP(A401,'GIÁ CP'!$K$2:$M$2000,3,FALSE)</f>
        <v xml:space="preserve">Sản xuất &amp; Phân phối Điện </v>
      </c>
      <c r="D401" s="43" t="e">
        <f>VLOOKUP($A401,'Doanh thu'!$A$3:$Q$2000,9,FALSE)/1000000000</f>
        <v>#N/A</v>
      </c>
      <c r="E401" s="43" t="e">
        <f>VLOOKUP($A401,'Doanh thu'!$A$3:$Q$2000,10,FALSE)/1000000000</f>
        <v>#N/A</v>
      </c>
      <c r="F401" s="43" t="e">
        <f>VLOOKUP($A401,'Doanh thu'!$A$3:$Q$2000,11,FALSE)/1000000000</f>
        <v>#N/A</v>
      </c>
      <c r="G401" s="43" t="e">
        <f>VLOOKUP($A401,'Doanh thu'!$A$3:$Q$2000,12,FALSE)/1000000000</f>
        <v>#N/A</v>
      </c>
      <c r="H401" s="43" t="e">
        <f>VLOOKUP($A401,LNST!$A$3:$Q$1635,9,FALSE)/1000000000</f>
        <v>#N/A</v>
      </c>
      <c r="I401" s="43" t="e">
        <f>VLOOKUP($A401,LNST!$A$3:$Q$1635,10,FALSE)/1000000000</f>
        <v>#N/A</v>
      </c>
      <c r="J401" s="43" t="e">
        <f>VLOOKUP($A401,LNST!$A$3:$Q$1635,11,FALSE)/1000000000</f>
        <v>#N/A</v>
      </c>
      <c r="K401" s="43" t="e">
        <f>VLOOKUP($A401,LNST!$A$3:$Q$1635,12,FALSE)/1000000000</f>
        <v>#N/A</v>
      </c>
      <c r="L401" s="45" t="e">
        <f>VLOOKUP($A401,'Doanh thu'!$A$3:$Q$2000,14,FALSE)</f>
        <v>#N/A</v>
      </c>
      <c r="M401" s="45" t="e">
        <f>VLOOKUP($A401,'Doanh thu'!$A$3:$Q$2000,15,FALSE)</f>
        <v>#N/A</v>
      </c>
      <c r="N401" s="45" t="e">
        <f>VLOOKUP($A401,'Doanh thu'!$A$3:$Q$2000,16,FALSE)</f>
        <v>#N/A</v>
      </c>
      <c r="O401" s="45" t="e">
        <f>VLOOKUP($A401,'Doanh thu'!$A$3:$Q$2000,17,FALSE)</f>
        <v>#N/A</v>
      </c>
      <c r="P401" s="45" t="e">
        <f>VLOOKUP($A401,LNST!$A$3:$R$1635,14,FALSE)</f>
        <v>#N/A</v>
      </c>
      <c r="Q401" s="45" t="e">
        <f>VLOOKUP($A401,LNST!$A$3:$R$1635,15,FALSE)</f>
        <v>#N/A</v>
      </c>
      <c r="R401" s="45" t="e">
        <f>VLOOKUP($A401,LNST!$A$3:$R$1635,16,FALSE)</f>
        <v>#N/A</v>
      </c>
      <c r="S401" s="45" t="e">
        <f>VLOOKUP($A401,LNST!$A$3:$R$1635,17,FALSE)</f>
        <v>#N/A</v>
      </c>
      <c r="T401" s="45" t="e">
        <f>VLOOKUP($A401,LNG!$A$2:$H$1999,4,FALSE)/(D401*10^9)</f>
        <v>#N/A</v>
      </c>
      <c r="U401" s="45" t="e">
        <f>VLOOKUP($A401,LNG!$A$2:$H$1999,5,FALSE)/(E401*10^9)</f>
        <v>#N/A</v>
      </c>
      <c r="V401" s="45" t="e">
        <f>VLOOKUP($A401,LNG!$A$2:$H$1999,6,FALSE)/(F401*10^9)</f>
        <v>#N/A</v>
      </c>
      <c r="W401" s="45" t="e">
        <f>VLOOKUP($A401,LNG!$A$2:$H$1999,7,FALSE)/(G401*10^9)</f>
        <v>#N/A</v>
      </c>
      <c r="X401" s="45" t="e">
        <f>VLOOKUP($A401,'LNST năm'!$A$2:$I$2000,8,FALSE)</f>
        <v>#N/A</v>
      </c>
      <c r="Y401" s="45" t="e">
        <f>VLOOKUP($A401,'LNST năm'!$A$2:$I$2000,9,FALSE)</f>
        <v>#N/A</v>
      </c>
      <c r="Z401" s="46" t="e">
        <f>VLOOKUP($A401,LNG!$A$2:$H$1999,9,FALSE)</f>
        <v>#N/A</v>
      </c>
      <c r="AA401" s="162" t="e">
        <f>VLOOKUP($A401,'GIÁ CP'!$A$2:$D$2000,4,FALSE)/Z401</f>
        <v>#N/A</v>
      </c>
    </row>
    <row r="402" spans="1:27" hidden="1">
      <c r="A402" s="18" t="s">
        <v>2290</v>
      </c>
      <c r="B402" s="18" t="s">
        <v>2291</v>
      </c>
      <c r="C402" s="154" t="str">
        <f>VLOOKUP(A402,'GIÁ CP'!$K$2:$M$2000,3,FALSE)</f>
        <v xml:space="preserve">Xây dựng </v>
      </c>
      <c r="D402" s="43">
        <f>VLOOKUP($A402,'Doanh thu'!$A$3:$Q$2000,9,FALSE)/1000000000</f>
        <v>0</v>
      </c>
      <c r="E402" s="43">
        <f>VLOOKUP($A402,'Doanh thu'!$A$3:$Q$2000,10,FALSE)/1000000000</f>
        <v>0</v>
      </c>
      <c r="F402" s="43">
        <f>VLOOKUP($A402,'Doanh thu'!$A$3:$Q$2000,11,FALSE)/1000000000</f>
        <v>0</v>
      </c>
      <c r="G402" s="43">
        <f>VLOOKUP($A402,'Doanh thu'!$A$3:$Q$2000,12,FALSE)/1000000000</f>
        <v>0</v>
      </c>
      <c r="H402" s="43">
        <f>VLOOKUP($A402,LNST!$A$3:$Q$1635,9,FALSE)/1000000000</f>
        <v>0</v>
      </c>
      <c r="I402" s="43">
        <f>VLOOKUP($A402,LNST!$A$3:$Q$1635,10,FALSE)/1000000000</f>
        <v>0</v>
      </c>
      <c r="J402" s="43">
        <f>VLOOKUP($A402,LNST!$A$3:$Q$1635,11,FALSE)/1000000000</f>
        <v>0</v>
      </c>
      <c r="K402" s="43">
        <f>VLOOKUP($A402,LNST!$A$3:$Q$1635,12,FALSE)/1000000000</f>
        <v>0</v>
      </c>
      <c r="L402" s="45" t="e">
        <f>VLOOKUP($A402,'Doanh thu'!$A$3:$Q$2000,14,FALSE)</f>
        <v>#DIV/0!</v>
      </c>
      <c r="M402" s="45" t="e">
        <f>VLOOKUP($A402,'Doanh thu'!$A$3:$Q$2000,15,FALSE)</f>
        <v>#DIV/0!</v>
      </c>
      <c r="N402" s="45" t="e">
        <f>VLOOKUP($A402,'Doanh thu'!$A$3:$Q$2000,16,FALSE)</f>
        <v>#DIV/0!</v>
      </c>
      <c r="O402" s="45" t="e">
        <f>VLOOKUP($A402,'Doanh thu'!$A$3:$Q$2000,17,FALSE)</f>
        <v>#DIV/0!</v>
      </c>
      <c r="P402" s="45" t="e">
        <f>VLOOKUP($A402,LNST!$A$3:$R$1635,14,FALSE)</f>
        <v>#DIV/0!</v>
      </c>
      <c r="Q402" s="45" t="e">
        <f>VLOOKUP($A402,LNST!$A$3:$R$1635,15,FALSE)</f>
        <v>#DIV/0!</v>
      </c>
      <c r="R402" s="45" t="e">
        <f>VLOOKUP($A402,LNST!$A$3:$R$1635,16,FALSE)</f>
        <v>#DIV/0!</v>
      </c>
      <c r="S402" s="45" t="e">
        <f>VLOOKUP($A402,LNST!$A$3:$R$1635,17,FALSE)</f>
        <v>#DIV/0!</v>
      </c>
      <c r="T402" s="45" t="e">
        <f>VLOOKUP($A402,LNG!$A$2:$H$1999,4,FALSE)/(D402*10^9)</f>
        <v>#DIV/0!</v>
      </c>
      <c r="U402" s="45" t="e">
        <f>VLOOKUP($A402,LNG!$A$2:$H$1999,5,FALSE)/(E402*10^9)</f>
        <v>#DIV/0!</v>
      </c>
      <c r="V402" s="45" t="e">
        <f>VLOOKUP($A402,LNG!$A$2:$H$1999,6,FALSE)/(F402*10^9)</f>
        <v>#DIV/0!</v>
      </c>
      <c r="W402" s="45" t="e">
        <f>VLOOKUP($A402,LNG!$A$2:$H$1999,7,FALSE)/(G402*10^9)</f>
        <v>#DIV/0!</v>
      </c>
      <c r="X402" s="45" t="e">
        <f>VLOOKUP($A402,'LNST năm'!$A$2:$I$2000,8,FALSE)</f>
        <v>#DIV/0!</v>
      </c>
      <c r="Y402" s="45" t="e">
        <f>VLOOKUP($A402,'LNST năm'!$A$2:$I$2000,9,FALSE)</f>
        <v>#DIV/0!</v>
      </c>
      <c r="Z402" s="46" t="e">
        <f>VLOOKUP($A402,LNG!$A$2:$H$1999,9,FALSE)</f>
        <v>#REF!</v>
      </c>
      <c r="AA402" s="162" t="e">
        <f>VLOOKUP($A402,'GIÁ CP'!$A$2:$D$2000,4,FALSE)/Z402</f>
        <v>#N/A</v>
      </c>
    </row>
    <row r="403" spans="1:27" hidden="1">
      <c r="A403" s="18" t="s">
        <v>1386</v>
      </c>
      <c r="B403" s="18" t="s">
        <v>3129</v>
      </c>
      <c r="C403" s="154" t="str">
        <f>VLOOKUP(A403,'GIÁ CP'!$K$2:$M$2000,3,FALSE)</f>
        <v xml:space="preserve">Bất động sản </v>
      </c>
      <c r="D403" s="43" t="e">
        <f>VLOOKUP($A403,'Doanh thu'!$A$3:$Q$2000,9,FALSE)/1000000000</f>
        <v>#N/A</v>
      </c>
      <c r="E403" s="43" t="e">
        <f>VLOOKUP($A403,'Doanh thu'!$A$3:$Q$2000,10,FALSE)/1000000000</f>
        <v>#N/A</v>
      </c>
      <c r="F403" s="43" t="e">
        <f>VLOOKUP($A403,'Doanh thu'!$A$3:$Q$2000,11,FALSE)/1000000000</f>
        <v>#N/A</v>
      </c>
      <c r="G403" s="43" t="e">
        <f>VLOOKUP($A403,'Doanh thu'!$A$3:$Q$2000,12,FALSE)/1000000000</f>
        <v>#N/A</v>
      </c>
      <c r="H403" s="43" t="e">
        <f>VLOOKUP($A403,LNST!$A$3:$Q$1635,9,FALSE)/1000000000</f>
        <v>#N/A</v>
      </c>
      <c r="I403" s="43" t="e">
        <f>VLOOKUP($A403,LNST!$A$3:$Q$1635,10,FALSE)/1000000000</f>
        <v>#N/A</v>
      </c>
      <c r="J403" s="43" t="e">
        <f>VLOOKUP($A403,LNST!$A$3:$Q$1635,11,FALSE)/1000000000</f>
        <v>#N/A</v>
      </c>
      <c r="K403" s="43" t="e">
        <f>VLOOKUP($A403,LNST!$A$3:$Q$1635,12,FALSE)/1000000000</f>
        <v>#N/A</v>
      </c>
      <c r="L403" s="45" t="e">
        <f>VLOOKUP($A403,'Doanh thu'!$A$3:$Q$2000,14,FALSE)</f>
        <v>#N/A</v>
      </c>
      <c r="M403" s="45" t="e">
        <f>VLOOKUP($A403,'Doanh thu'!$A$3:$Q$2000,15,FALSE)</f>
        <v>#N/A</v>
      </c>
      <c r="N403" s="45" t="e">
        <f>VLOOKUP($A403,'Doanh thu'!$A$3:$Q$2000,16,FALSE)</f>
        <v>#N/A</v>
      </c>
      <c r="O403" s="45" t="e">
        <f>VLOOKUP($A403,'Doanh thu'!$A$3:$Q$2000,17,FALSE)</f>
        <v>#N/A</v>
      </c>
      <c r="P403" s="45" t="e">
        <f>VLOOKUP($A403,LNST!$A$3:$R$1635,14,FALSE)</f>
        <v>#N/A</v>
      </c>
      <c r="Q403" s="45" t="e">
        <f>VLOOKUP($A403,LNST!$A$3:$R$1635,15,FALSE)</f>
        <v>#N/A</v>
      </c>
      <c r="R403" s="45" t="e">
        <f>VLOOKUP($A403,LNST!$A$3:$R$1635,16,FALSE)</f>
        <v>#N/A</v>
      </c>
      <c r="S403" s="45" t="e">
        <f>VLOOKUP($A403,LNST!$A$3:$R$1635,17,FALSE)</f>
        <v>#N/A</v>
      </c>
      <c r="T403" s="45" t="e">
        <f>VLOOKUP($A403,LNG!$A$2:$H$1999,4,FALSE)/(D403*10^9)</f>
        <v>#N/A</v>
      </c>
      <c r="U403" s="45" t="e">
        <f>VLOOKUP($A403,LNG!$A$2:$H$1999,5,FALSE)/(E403*10^9)</f>
        <v>#N/A</v>
      </c>
      <c r="V403" s="45" t="e">
        <f>VLOOKUP($A403,LNG!$A$2:$H$1999,6,FALSE)/(F403*10^9)</f>
        <v>#N/A</v>
      </c>
      <c r="W403" s="45" t="e">
        <f>VLOOKUP($A403,LNG!$A$2:$H$1999,7,FALSE)/(G403*10^9)</f>
        <v>#N/A</v>
      </c>
      <c r="X403" s="45" t="e">
        <f>VLOOKUP($A403,'LNST năm'!$A$2:$I$2000,8,FALSE)</f>
        <v>#N/A</v>
      </c>
      <c r="Y403" s="45" t="e">
        <f>VLOOKUP($A403,'LNST năm'!$A$2:$I$2000,9,FALSE)</f>
        <v>#N/A</v>
      </c>
      <c r="Z403" s="46" t="e">
        <f>VLOOKUP($A403,LNG!$A$2:$H$1999,9,FALSE)</f>
        <v>#N/A</v>
      </c>
      <c r="AA403" s="162" t="e">
        <f>VLOOKUP($A403,'GIÁ CP'!$A$2:$D$2000,4,FALSE)/Z403</f>
        <v>#N/A</v>
      </c>
    </row>
    <row r="404" spans="1:27" hidden="1">
      <c r="A404" s="18" t="s">
        <v>1343</v>
      </c>
      <c r="B404" s="18" t="s">
        <v>3067</v>
      </c>
      <c r="C404" s="154" t="str">
        <f>VLOOKUP(A404,'GIÁ CP'!$K$2:$M$2000,3,FALSE)</f>
        <v xml:space="preserve">Sản phẩm hóa dầu, Nông dược &amp; Hóa chất khác </v>
      </c>
      <c r="D404" s="43" t="e">
        <f>VLOOKUP($A404,'Doanh thu'!$A$3:$Q$2000,9,FALSE)/1000000000</f>
        <v>#N/A</v>
      </c>
      <c r="E404" s="43" t="e">
        <f>VLOOKUP($A404,'Doanh thu'!$A$3:$Q$2000,10,FALSE)/1000000000</f>
        <v>#N/A</v>
      </c>
      <c r="F404" s="43" t="e">
        <f>VLOOKUP($A404,'Doanh thu'!$A$3:$Q$2000,11,FALSE)/1000000000</f>
        <v>#N/A</v>
      </c>
      <c r="G404" s="43" t="e">
        <f>VLOOKUP($A404,'Doanh thu'!$A$3:$Q$2000,12,FALSE)/1000000000</f>
        <v>#N/A</v>
      </c>
      <c r="H404" s="43" t="e">
        <f>VLOOKUP($A404,LNST!$A$3:$Q$1635,9,FALSE)/1000000000</f>
        <v>#N/A</v>
      </c>
      <c r="I404" s="43" t="e">
        <f>VLOOKUP($A404,LNST!$A$3:$Q$1635,10,FALSE)/1000000000</f>
        <v>#N/A</v>
      </c>
      <c r="J404" s="43" t="e">
        <f>VLOOKUP($A404,LNST!$A$3:$Q$1635,11,FALSE)/1000000000</f>
        <v>#N/A</v>
      </c>
      <c r="K404" s="43" t="e">
        <f>VLOOKUP($A404,LNST!$A$3:$Q$1635,12,FALSE)/1000000000</f>
        <v>#N/A</v>
      </c>
      <c r="L404" s="45" t="e">
        <f>VLOOKUP($A404,'Doanh thu'!$A$3:$Q$2000,14,FALSE)</f>
        <v>#N/A</v>
      </c>
      <c r="M404" s="45" t="e">
        <f>VLOOKUP($A404,'Doanh thu'!$A$3:$Q$2000,15,FALSE)</f>
        <v>#N/A</v>
      </c>
      <c r="N404" s="45" t="e">
        <f>VLOOKUP($A404,'Doanh thu'!$A$3:$Q$2000,16,FALSE)</f>
        <v>#N/A</v>
      </c>
      <c r="O404" s="45" t="e">
        <f>VLOOKUP($A404,'Doanh thu'!$A$3:$Q$2000,17,FALSE)</f>
        <v>#N/A</v>
      </c>
      <c r="P404" s="45" t="e">
        <f>VLOOKUP($A404,LNST!$A$3:$R$1635,14,FALSE)</f>
        <v>#N/A</v>
      </c>
      <c r="Q404" s="45" t="e">
        <f>VLOOKUP($A404,LNST!$A$3:$R$1635,15,FALSE)</f>
        <v>#N/A</v>
      </c>
      <c r="R404" s="45" t="e">
        <f>VLOOKUP($A404,LNST!$A$3:$R$1635,16,FALSE)</f>
        <v>#N/A</v>
      </c>
      <c r="S404" s="45" t="e">
        <f>VLOOKUP($A404,LNST!$A$3:$R$1635,17,FALSE)</f>
        <v>#N/A</v>
      </c>
      <c r="T404" s="45" t="e">
        <f>VLOOKUP($A404,LNG!$A$2:$H$1999,4,FALSE)/(D404*10^9)</f>
        <v>#N/A</v>
      </c>
      <c r="U404" s="45" t="e">
        <f>VLOOKUP($A404,LNG!$A$2:$H$1999,5,FALSE)/(E404*10^9)</f>
        <v>#N/A</v>
      </c>
      <c r="V404" s="45" t="e">
        <f>VLOOKUP($A404,LNG!$A$2:$H$1999,6,FALSE)/(F404*10^9)</f>
        <v>#N/A</v>
      </c>
      <c r="W404" s="45" t="e">
        <f>VLOOKUP($A404,LNG!$A$2:$H$1999,7,FALSE)/(G404*10^9)</f>
        <v>#N/A</v>
      </c>
      <c r="X404" s="45" t="e">
        <f>VLOOKUP($A404,'LNST năm'!$A$2:$I$2000,8,FALSE)</f>
        <v>#N/A</v>
      </c>
      <c r="Y404" s="45" t="e">
        <f>VLOOKUP($A404,'LNST năm'!$A$2:$I$2000,9,FALSE)</f>
        <v>#N/A</v>
      </c>
      <c r="Z404" s="46" t="e">
        <f>VLOOKUP($A404,LNG!$A$2:$H$1999,9,FALSE)</f>
        <v>#N/A</v>
      </c>
      <c r="AA404" s="162" t="e">
        <f>VLOOKUP($A404,'GIÁ CP'!$A$2:$D$2000,4,FALSE)/Z404</f>
        <v>#N/A</v>
      </c>
    </row>
    <row r="405" spans="1:27" hidden="1">
      <c r="A405" s="18" t="s">
        <v>564</v>
      </c>
      <c r="B405" s="18" t="s">
        <v>3116</v>
      </c>
      <c r="C405" s="154" t="str">
        <f>VLOOKUP(A405,'GIÁ CP'!$K$2:$M$2000,3,FALSE)</f>
        <v xml:space="preserve">Thiết bị và Dịch vụ Dầu khí </v>
      </c>
      <c r="D405" s="43">
        <f>VLOOKUP($A405,'Doanh thu'!$A$3:$Q$2000,9,FALSE)/1000000000</f>
        <v>33.217400312999999</v>
      </c>
      <c r="E405" s="43">
        <f>VLOOKUP($A405,'Doanh thu'!$A$3:$Q$2000,10,FALSE)/1000000000</f>
        <v>34.371649415999997</v>
      </c>
      <c r="F405" s="43">
        <f>VLOOKUP($A405,'Doanh thu'!$A$3:$Q$2000,11,FALSE)/1000000000</f>
        <v>62.298874187999999</v>
      </c>
      <c r="G405" s="43">
        <f>VLOOKUP($A405,'Doanh thu'!$A$3:$Q$2000,12,FALSE)/1000000000</f>
        <v>41.043525776000003</v>
      </c>
      <c r="H405" s="43">
        <f>VLOOKUP($A405,LNST!$A$3:$Q$1635,9,FALSE)/1000000000</f>
        <v>-1.5231987060000001</v>
      </c>
      <c r="I405" s="43">
        <f>VLOOKUP($A405,LNST!$A$3:$Q$1635,10,FALSE)/1000000000</f>
        <v>-0.43216306199999999</v>
      </c>
      <c r="J405" s="43">
        <f>VLOOKUP($A405,LNST!$A$3:$Q$1635,11,FALSE)/1000000000</f>
        <v>3.4167054440000002</v>
      </c>
      <c r="K405" s="43">
        <f>VLOOKUP($A405,LNST!$A$3:$Q$1635,12,FALSE)/1000000000</f>
        <v>0.54311704800000005</v>
      </c>
      <c r="L405" s="45">
        <f>VLOOKUP($A405,'Doanh thu'!$A$3:$Q$2000,14,FALSE)</f>
        <v>-6.8015142077653537E-2</v>
      </c>
      <c r="M405" s="45">
        <f>VLOOKUP($A405,'Doanh thu'!$A$3:$Q$2000,15,FALSE)</f>
        <v>0.37764382232053956</v>
      </c>
      <c r="N405" s="45">
        <f>VLOOKUP($A405,'Doanh thu'!$A$3:$Q$2000,16,FALSE)</f>
        <v>0.15871399596701677</v>
      </c>
      <c r="O405" s="45">
        <f>VLOOKUP($A405,'Doanh thu'!$A$3:$Q$2000,17,FALSE)</f>
        <v>4.8167116984414823E-2</v>
      </c>
      <c r="P405" s="45">
        <f>VLOOKUP($A405,LNST!$A$3:$R$1635,14,FALSE)</f>
        <v>-3.9609404598707951</v>
      </c>
      <c r="Q405" s="45">
        <f>VLOOKUP($A405,LNST!$A$3:$R$1635,15,FALSE)</f>
        <v>-2.2745000806200526</v>
      </c>
      <c r="R405" s="45">
        <f>VLOOKUP($A405,LNST!$A$3:$R$1635,16,FALSE)</f>
        <v>21.304099749034073</v>
      </c>
      <c r="S405" s="45">
        <f>VLOOKUP($A405,LNST!$A$3:$R$1635,17,FALSE)</f>
        <v>10.243177350293818</v>
      </c>
      <c r="T405" s="45">
        <f>VLOOKUP($A405,LNG!$A$2:$H$1999,4,FALSE)/(D405*10^9)</f>
        <v>0.26772110171787361</v>
      </c>
      <c r="U405" s="45">
        <f>VLOOKUP($A405,LNG!$A$2:$H$1999,5,FALSE)/(E405*10^9)</f>
        <v>2.6044430256037962E-2</v>
      </c>
      <c r="V405" s="45">
        <f>VLOOKUP($A405,LNG!$A$2:$H$1999,6,FALSE)/(F405*10^9)</f>
        <v>0.19108078030554473</v>
      </c>
      <c r="W405" s="45">
        <f>VLOOKUP($A405,LNG!$A$2:$H$1999,7,FALSE)/(G405*10^9)</f>
        <v>0.55405521911320121</v>
      </c>
      <c r="X405" s="45">
        <f>VLOOKUP($A405,'LNST năm'!$A$2:$I$2000,8,FALSE)</f>
        <v>-1</v>
      </c>
      <c r="Y405" s="45">
        <f>VLOOKUP($A405,'LNST năm'!$A$2:$I$2000,9,FALSE)</f>
        <v>-1</v>
      </c>
      <c r="Z405" s="46" t="e">
        <f>VLOOKUP($A405,LNG!$A$2:$H$1999,9,FALSE)</f>
        <v>#REF!</v>
      </c>
      <c r="AA405" s="162" t="e">
        <f>VLOOKUP($A405,'GIÁ CP'!$A$2:$D$2000,4,FALSE)/Z405</f>
        <v>#REF!</v>
      </c>
    </row>
    <row r="406" spans="1:27" hidden="1">
      <c r="A406" s="18" t="s">
        <v>785</v>
      </c>
      <c r="B406" s="18" t="s">
        <v>3125</v>
      </c>
      <c r="C406" s="154" t="str">
        <f>VLOOKUP(A406,'GIÁ CP'!$K$2:$M$2000,3,FALSE)</f>
        <v xml:space="preserve">Bất động sản </v>
      </c>
      <c r="D406" s="43">
        <f>VLOOKUP($A406,'Doanh thu'!$A$3:$Q$2000,9,FALSE)/1000000000</f>
        <v>0</v>
      </c>
      <c r="E406" s="43">
        <f>VLOOKUP($A406,'Doanh thu'!$A$3:$Q$2000,10,FALSE)/1000000000</f>
        <v>0</v>
      </c>
      <c r="F406" s="43">
        <f>VLOOKUP($A406,'Doanh thu'!$A$3:$Q$2000,11,FALSE)/1000000000</f>
        <v>0</v>
      </c>
      <c r="G406" s="43">
        <f>VLOOKUP($A406,'Doanh thu'!$A$3:$Q$2000,12,FALSE)/1000000000</f>
        <v>0</v>
      </c>
      <c r="H406" s="43">
        <f>VLOOKUP($A406,LNST!$A$3:$Q$1635,9,FALSE)/1000000000</f>
        <v>0</v>
      </c>
      <c r="I406" s="43">
        <f>VLOOKUP($A406,LNST!$A$3:$Q$1635,10,FALSE)/1000000000</f>
        <v>0</v>
      </c>
      <c r="J406" s="43">
        <f>VLOOKUP($A406,LNST!$A$3:$Q$1635,11,FALSE)/1000000000</f>
        <v>0</v>
      </c>
      <c r="K406" s="43">
        <f>VLOOKUP($A406,LNST!$A$3:$Q$1635,12,FALSE)/1000000000</f>
        <v>0</v>
      </c>
      <c r="L406" s="45" t="e">
        <f>VLOOKUP($A406,'Doanh thu'!$A$3:$Q$2000,14,FALSE)</f>
        <v>#DIV/0!</v>
      </c>
      <c r="M406" s="45" t="e">
        <f>VLOOKUP($A406,'Doanh thu'!$A$3:$Q$2000,15,FALSE)</f>
        <v>#DIV/0!</v>
      </c>
      <c r="N406" s="45" t="e">
        <f>VLOOKUP($A406,'Doanh thu'!$A$3:$Q$2000,16,FALSE)</f>
        <v>#DIV/0!</v>
      </c>
      <c r="O406" s="45" t="e">
        <f>VLOOKUP($A406,'Doanh thu'!$A$3:$Q$2000,17,FALSE)</f>
        <v>#DIV/0!</v>
      </c>
      <c r="P406" s="45" t="e">
        <f>VLOOKUP($A406,LNST!$A$3:$R$1635,14,FALSE)</f>
        <v>#DIV/0!</v>
      </c>
      <c r="Q406" s="45" t="e">
        <f>VLOOKUP($A406,LNST!$A$3:$R$1635,15,FALSE)</f>
        <v>#DIV/0!</v>
      </c>
      <c r="R406" s="45" t="e">
        <f>VLOOKUP($A406,LNST!$A$3:$R$1635,16,FALSE)</f>
        <v>#DIV/0!</v>
      </c>
      <c r="S406" s="45" t="e">
        <f>VLOOKUP($A406,LNST!$A$3:$R$1635,17,FALSE)</f>
        <v>#DIV/0!</v>
      </c>
      <c r="T406" s="45" t="e">
        <f>VLOOKUP($A406,LNG!$A$2:$H$1999,4,FALSE)/(D406*10^9)</f>
        <v>#DIV/0!</v>
      </c>
      <c r="U406" s="45" t="e">
        <f>VLOOKUP($A406,LNG!$A$2:$H$1999,5,FALSE)/(E406*10^9)</f>
        <v>#DIV/0!</v>
      </c>
      <c r="V406" s="45" t="e">
        <f>VLOOKUP($A406,LNG!$A$2:$H$1999,6,FALSE)/(F406*10^9)</f>
        <v>#DIV/0!</v>
      </c>
      <c r="W406" s="45" t="e">
        <f>VLOOKUP($A406,LNG!$A$2:$H$1999,7,FALSE)/(G406*10^9)</f>
        <v>#DIV/0!</v>
      </c>
      <c r="X406" s="45">
        <f>VLOOKUP($A406,'LNST năm'!$A$2:$I$2000,8,FALSE)</f>
        <v>1</v>
      </c>
      <c r="Y406" s="45">
        <f>VLOOKUP($A406,'LNST năm'!$A$2:$I$2000,9,FALSE)</f>
        <v>0.25992104989487319</v>
      </c>
      <c r="Z406" s="46" t="e">
        <f>VLOOKUP($A406,LNG!$A$2:$H$1999,9,FALSE)</f>
        <v>#REF!</v>
      </c>
      <c r="AA406" s="162" t="e">
        <f>VLOOKUP($A406,'GIÁ CP'!$A$2:$D$2000,4,FALSE)/Z406</f>
        <v>#REF!</v>
      </c>
    </row>
    <row r="407" spans="1:27" hidden="1">
      <c r="A407" s="18" t="s">
        <v>1384</v>
      </c>
      <c r="B407" s="18" t="s">
        <v>3127</v>
      </c>
      <c r="C407" s="154" t="str">
        <f>VLOOKUP(A407,'GIÁ CP'!$K$2:$M$2000,3,FALSE)</f>
        <v xml:space="preserve">Vật liệu xây dựng &amp; Nội thất </v>
      </c>
      <c r="D407" s="43" t="e">
        <f>VLOOKUP($A407,'Doanh thu'!$A$3:$Q$2000,9,FALSE)/1000000000</f>
        <v>#N/A</v>
      </c>
      <c r="E407" s="43" t="e">
        <f>VLOOKUP($A407,'Doanh thu'!$A$3:$Q$2000,10,FALSE)/1000000000</f>
        <v>#N/A</v>
      </c>
      <c r="F407" s="43" t="e">
        <f>VLOOKUP($A407,'Doanh thu'!$A$3:$Q$2000,11,FALSE)/1000000000</f>
        <v>#N/A</v>
      </c>
      <c r="G407" s="43" t="e">
        <f>VLOOKUP($A407,'Doanh thu'!$A$3:$Q$2000,12,FALSE)/1000000000</f>
        <v>#N/A</v>
      </c>
      <c r="H407" s="43" t="e">
        <f>VLOOKUP($A407,LNST!$A$3:$Q$1635,9,FALSE)/1000000000</f>
        <v>#N/A</v>
      </c>
      <c r="I407" s="43" t="e">
        <f>VLOOKUP($A407,LNST!$A$3:$Q$1635,10,FALSE)/1000000000</f>
        <v>#N/A</v>
      </c>
      <c r="J407" s="43" t="e">
        <f>VLOOKUP($A407,LNST!$A$3:$Q$1635,11,FALSE)/1000000000</f>
        <v>#N/A</v>
      </c>
      <c r="K407" s="43" t="e">
        <f>VLOOKUP($A407,LNST!$A$3:$Q$1635,12,FALSE)/1000000000</f>
        <v>#N/A</v>
      </c>
      <c r="L407" s="45" t="e">
        <f>VLOOKUP($A407,'Doanh thu'!$A$3:$Q$2000,14,FALSE)</f>
        <v>#N/A</v>
      </c>
      <c r="M407" s="45" t="e">
        <f>VLOOKUP($A407,'Doanh thu'!$A$3:$Q$2000,15,FALSE)</f>
        <v>#N/A</v>
      </c>
      <c r="N407" s="45" t="e">
        <f>VLOOKUP($A407,'Doanh thu'!$A$3:$Q$2000,16,FALSE)</f>
        <v>#N/A</v>
      </c>
      <c r="O407" s="45" t="e">
        <f>VLOOKUP($A407,'Doanh thu'!$A$3:$Q$2000,17,FALSE)</f>
        <v>#N/A</v>
      </c>
      <c r="P407" s="45" t="e">
        <f>VLOOKUP($A407,LNST!$A$3:$R$1635,14,FALSE)</f>
        <v>#N/A</v>
      </c>
      <c r="Q407" s="45" t="e">
        <f>VLOOKUP($A407,LNST!$A$3:$R$1635,15,FALSE)</f>
        <v>#N/A</v>
      </c>
      <c r="R407" s="45" t="e">
        <f>VLOOKUP($A407,LNST!$A$3:$R$1635,16,FALSE)</f>
        <v>#N/A</v>
      </c>
      <c r="S407" s="45" t="e">
        <f>VLOOKUP($A407,LNST!$A$3:$R$1635,17,FALSE)</f>
        <v>#N/A</v>
      </c>
      <c r="T407" s="45" t="e">
        <f>VLOOKUP($A407,LNG!$A$2:$H$1999,4,FALSE)/(D407*10^9)</f>
        <v>#N/A</v>
      </c>
      <c r="U407" s="45" t="e">
        <f>VLOOKUP($A407,LNG!$A$2:$H$1999,5,FALSE)/(E407*10^9)</f>
        <v>#N/A</v>
      </c>
      <c r="V407" s="45" t="e">
        <f>VLOOKUP($A407,LNG!$A$2:$H$1999,6,FALSE)/(F407*10^9)</f>
        <v>#N/A</v>
      </c>
      <c r="W407" s="45" t="e">
        <f>VLOOKUP($A407,LNG!$A$2:$H$1999,7,FALSE)/(G407*10^9)</f>
        <v>#N/A</v>
      </c>
      <c r="X407" s="45" t="e">
        <f>VLOOKUP($A407,'LNST năm'!$A$2:$I$2000,8,FALSE)</f>
        <v>#DIV/0!</v>
      </c>
      <c r="Y407" s="45" t="e">
        <f>VLOOKUP($A407,'LNST năm'!$A$2:$I$2000,9,FALSE)</f>
        <v>#DIV/0!</v>
      </c>
      <c r="Z407" s="46" t="e">
        <f>VLOOKUP($A407,LNG!$A$2:$H$1999,9,FALSE)</f>
        <v>#N/A</v>
      </c>
      <c r="AA407" s="162" t="e">
        <f>VLOOKUP($A407,'GIÁ CP'!$A$2:$D$2000,4,FALSE)/Z407</f>
        <v>#N/A</v>
      </c>
    </row>
    <row r="408" spans="1:27" hidden="1">
      <c r="A408" s="18" t="s">
        <v>1385</v>
      </c>
      <c r="B408" s="18" t="s">
        <v>3128</v>
      </c>
      <c r="C408" s="154" t="str">
        <f>VLOOKUP(A408,'GIÁ CP'!$K$2:$M$2000,3,FALSE)</f>
        <v xml:space="preserve">Bất động sản </v>
      </c>
      <c r="D408" s="43">
        <f>VLOOKUP($A408,'Doanh thu'!$A$3:$Q$2000,9,FALSE)/1000000000</f>
        <v>2.9013558079999999</v>
      </c>
      <c r="E408" s="43">
        <f>VLOOKUP($A408,'Doanh thu'!$A$3:$Q$2000,10,FALSE)/1000000000</f>
        <v>3.9532089340000001</v>
      </c>
      <c r="F408" s="43">
        <f>VLOOKUP($A408,'Doanh thu'!$A$3:$Q$2000,11,FALSE)/1000000000</f>
        <v>22.170100013999999</v>
      </c>
      <c r="G408" s="43">
        <f>VLOOKUP($A408,'Doanh thu'!$A$3:$Q$2000,12,FALSE)/1000000000</f>
        <v>0</v>
      </c>
      <c r="H408" s="43">
        <f>VLOOKUP($A408,LNST!$A$3:$Q$1635,9,FALSE)/1000000000</f>
        <v>-1.7005587929999999</v>
      </c>
      <c r="I408" s="43">
        <f>VLOOKUP($A408,LNST!$A$3:$Q$1635,10,FALSE)/1000000000</f>
        <v>-1.519178559</v>
      </c>
      <c r="J408" s="43">
        <f>VLOOKUP($A408,LNST!$A$3:$Q$1635,11,FALSE)/1000000000</f>
        <v>2.536795599</v>
      </c>
      <c r="K408" s="43">
        <f>VLOOKUP($A408,LNST!$A$3:$Q$1635,12,FALSE)/1000000000</f>
        <v>0</v>
      </c>
      <c r="L408" s="45">
        <f>VLOOKUP($A408,'Doanh thu'!$A$3:$Q$2000,14,FALSE)</f>
        <v>-0.78134723288680963</v>
      </c>
      <c r="M408" s="45">
        <f>VLOOKUP($A408,'Doanh thu'!$A$3:$Q$2000,15,FALSE)</f>
        <v>-0.33573602049952589</v>
      </c>
      <c r="N408" s="45">
        <f>VLOOKUP($A408,'Doanh thu'!$A$3:$Q$2000,16,FALSE)</f>
        <v>7.1481970958878955</v>
      </c>
      <c r="O408" s="45">
        <f>VLOOKUP($A408,'Doanh thu'!$A$3:$Q$2000,17,FALSE)</f>
        <v>-1</v>
      </c>
      <c r="P408" s="45">
        <f>VLOOKUP($A408,LNST!$A$3:$R$1635,14,FALSE)</f>
        <v>-2.2065189800094811</v>
      </c>
      <c r="Q408" s="45">
        <f>VLOOKUP($A408,LNST!$A$3:$R$1635,15,FALSE)</f>
        <v>-2.413438182811483</v>
      </c>
      <c r="R408" s="45">
        <f>VLOOKUP($A408,LNST!$A$3:$R$1635,16,FALSE)</f>
        <v>4.1492267990498899</v>
      </c>
      <c r="S408" s="45">
        <f>VLOOKUP($A408,LNST!$A$3:$R$1635,17,FALSE)</f>
        <v>-1</v>
      </c>
      <c r="T408" s="45">
        <f>VLOOKUP($A408,LNG!$A$2:$H$1999,4,FALSE)/(D408*10^9)</f>
        <v>2.0830521418074897</v>
      </c>
      <c r="U408" s="45">
        <f>VLOOKUP($A408,LNG!$A$2:$H$1999,5,FALSE)/(E408*10^9)</f>
        <v>0.27420081890364362</v>
      </c>
      <c r="V408" s="45">
        <f>VLOOKUP($A408,LNG!$A$2:$H$1999,6,FALSE)/(F408*10^9)</f>
        <v>5.8108208135573818E-2</v>
      </c>
      <c r="W408" s="45" t="e">
        <f>VLOOKUP($A408,LNG!$A$2:$H$1999,7,FALSE)/(G408*10^9)</f>
        <v>#DIV/0!</v>
      </c>
      <c r="X408" s="45">
        <f>VLOOKUP($A408,'LNST năm'!$A$2:$I$2000,8,FALSE)</f>
        <v>1</v>
      </c>
      <c r="Y408" s="45">
        <f>VLOOKUP($A408,'LNST năm'!$A$2:$I$2000,9,FALSE)</f>
        <v>-1</v>
      </c>
      <c r="Z408" s="46" t="e">
        <f>VLOOKUP($A408,LNG!$A$2:$H$1999,9,FALSE)</f>
        <v>#REF!</v>
      </c>
      <c r="AA408" s="162" t="e">
        <f>VLOOKUP($A408,'GIÁ CP'!$A$2:$D$2000,4,FALSE)/Z408</f>
        <v>#REF!</v>
      </c>
    </row>
    <row r="409" spans="1:27" hidden="1">
      <c r="A409" s="18" t="s">
        <v>1390</v>
      </c>
      <c r="B409" s="18" t="s">
        <v>3134</v>
      </c>
      <c r="C409" s="154" t="str">
        <f>VLOOKUP(A409,'GIÁ CP'!$K$2:$M$2000,3,FALSE)</f>
        <v xml:space="preserve">Xây dựng </v>
      </c>
      <c r="D409" s="43">
        <f>VLOOKUP($A409,'Doanh thu'!$A$3:$Q$2000,9,FALSE)/1000000000</f>
        <v>0</v>
      </c>
      <c r="E409" s="43">
        <f>VLOOKUP($A409,'Doanh thu'!$A$3:$Q$2000,10,FALSE)/1000000000</f>
        <v>0</v>
      </c>
      <c r="F409" s="43">
        <f>VLOOKUP($A409,'Doanh thu'!$A$3:$Q$2000,11,FALSE)/1000000000</f>
        <v>0</v>
      </c>
      <c r="G409" s="43">
        <f>VLOOKUP($A409,'Doanh thu'!$A$3:$Q$2000,12,FALSE)/1000000000</f>
        <v>0</v>
      </c>
      <c r="H409" s="43">
        <f>VLOOKUP($A409,LNST!$A$3:$Q$1635,9,FALSE)/1000000000</f>
        <v>0</v>
      </c>
      <c r="I409" s="43">
        <f>VLOOKUP($A409,LNST!$A$3:$Q$1635,10,FALSE)/1000000000</f>
        <v>0</v>
      </c>
      <c r="J409" s="43">
        <f>VLOOKUP($A409,LNST!$A$3:$Q$1635,11,FALSE)/1000000000</f>
        <v>0</v>
      </c>
      <c r="K409" s="43">
        <f>VLOOKUP($A409,LNST!$A$3:$Q$1635,12,FALSE)/1000000000</f>
        <v>0</v>
      </c>
      <c r="L409" s="45" t="e">
        <f>VLOOKUP($A409,'Doanh thu'!$A$3:$Q$2000,14,FALSE)</f>
        <v>#DIV/0!</v>
      </c>
      <c r="M409" s="45" t="e">
        <f>VLOOKUP($A409,'Doanh thu'!$A$3:$Q$2000,15,FALSE)</f>
        <v>#DIV/0!</v>
      </c>
      <c r="N409" s="45" t="e">
        <f>VLOOKUP($A409,'Doanh thu'!$A$3:$Q$2000,16,FALSE)</f>
        <v>#DIV/0!</v>
      </c>
      <c r="O409" s="45" t="e">
        <f>VLOOKUP($A409,'Doanh thu'!$A$3:$Q$2000,17,FALSE)</f>
        <v>#DIV/0!</v>
      </c>
      <c r="P409" s="45" t="e">
        <f>VLOOKUP($A409,LNST!$A$3:$R$1635,14,FALSE)</f>
        <v>#DIV/0!</v>
      </c>
      <c r="Q409" s="45" t="e">
        <f>VLOOKUP($A409,LNST!$A$3:$R$1635,15,FALSE)</f>
        <v>#DIV/0!</v>
      </c>
      <c r="R409" s="45" t="e">
        <f>VLOOKUP($A409,LNST!$A$3:$R$1635,16,FALSE)</f>
        <v>#DIV/0!</v>
      </c>
      <c r="S409" s="45" t="e">
        <f>VLOOKUP($A409,LNST!$A$3:$R$1635,17,FALSE)</f>
        <v>#DIV/0!</v>
      </c>
      <c r="T409" s="45" t="e">
        <f>VLOOKUP($A409,LNG!$A$2:$H$1999,4,FALSE)/(D409*10^9)</f>
        <v>#DIV/0!</v>
      </c>
      <c r="U409" s="45" t="e">
        <f>VLOOKUP($A409,LNG!$A$2:$H$1999,5,FALSE)/(E409*10^9)</f>
        <v>#DIV/0!</v>
      </c>
      <c r="V409" s="45" t="e">
        <f>VLOOKUP($A409,LNG!$A$2:$H$1999,6,FALSE)/(F409*10^9)</f>
        <v>#DIV/0!</v>
      </c>
      <c r="W409" s="45" t="e">
        <f>VLOOKUP($A409,LNG!$A$2:$H$1999,7,FALSE)/(G409*10^9)</f>
        <v>#DIV/0!</v>
      </c>
      <c r="X409" s="45">
        <f>VLOOKUP($A409,'LNST năm'!$A$2:$I$2000,8,FALSE)</f>
        <v>-1</v>
      </c>
      <c r="Y409" s="45">
        <f>VLOOKUP($A409,'LNST năm'!$A$2:$I$2000,9,FALSE)</f>
        <v>-1</v>
      </c>
      <c r="Z409" s="46" t="e">
        <f>VLOOKUP($A409,LNG!$A$2:$H$1999,9,FALSE)</f>
        <v>#REF!</v>
      </c>
      <c r="AA409" s="162" t="e">
        <f>VLOOKUP($A409,'GIÁ CP'!$A$2:$D$2000,4,FALSE)/Z409</f>
        <v>#REF!</v>
      </c>
    </row>
    <row r="410" spans="1:27" hidden="1">
      <c r="A410" s="18" t="s">
        <v>1636</v>
      </c>
      <c r="B410" s="18" t="s">
        <v>2797</v>
      </c>
      <c r="C410" s="154" t="e">
        <f>VLOOKUP(A410,'GIÁ CP'!$K$2:$M$2000,3,FALSE)</f>
        <v>#N/A</v>
      </c>
      <c r="D410" s="43" t="e">
        <f>VLOOKUP($A410,'Doanh thu'!$A$3:$Q$2000,9,FALSE)/1000000000</f>
        <v>#N/A</v>
      </c>
      <c r="E410" s="43" t="e">
        <f>VLOOKUP($A410,'Doanh thu'!$A$3:$Q$2000,10,FALSE)/1000000000</f>
        <v>#N/A</v>
      </c>
      <c r="F410" s="43" t="e">
        <f>VLOOKUP($A410,'Doanh thu'!$A$3:$Q$2000,11,FALSE)/1000000000</f>
        <v>#N/A</v>
      </c>
      <c r="G410" s="43" t="e">
        <f>VLOOKUP($A410,'Doanh thu'!$A$3:$Q$2000,12,FALSE)/1000000000</f>
        <v>#N/A</v>
      </c>
      <c r="H410" s="43" t="e">
        <f>VLOOKUP($A410,LNST!$A$3:$Q$1635,9,FALSE)/1000000000</f>
        <v>#N/A</v>
      </c>
      <c r="I410" s="43" t="e">
        <f>VLOOKUP($A410,LNST!$A$3:$Q$1635,10,FALSE)/1000000000</f>
        <v>#N/A</v>
      </c>
      <c r="J410" s="43" t="e">
        <f>VLOOKUP($A410,LNST!$A$3:$Q$1635,11,FALSE)/1000000000</f>
        <v>#N/A</v>
      </c>
      <c r="K410" s="43" t="e">
        <f>VLOOKUP($A410,LNST!$A$3:$Q$1635,12,FALSE)/1000000000</f>
        <v>#N/A</v>
      </c>
      <c r="L410" s="45" t="e">
        <f>VLOOKUP($A410,'Doanh thu'!$A$3:$Q$2000,14,FALSE)</f>
        <v>#N/A</v>
      </c>
      <c r="M410" s="45" t="e">
        <f>VLOOKUP($A410,'Doanh thu'!$A$3:$Q$2000,15,FALSE)</f>
        <v>#N/A</v>
      </c>
      <c r="N410" s="45" t="e">
        <f>VLOOKUP($A410,'Doanh thu'!$A$3:$Q$2000,16,FALSE)</f>
        <v>#N/A</v>
      </c>
      <c r="O410" s="45" t="e">
        <f>VLOOKUP($A410,'Doanh thu'!$A$3:$Q$2000,17,FALSE)</f>
        <v>#N/A</v>
      </c>
      <c r="P410" s="45" t="e">
        <f>VLOOKUP($A410,LNST!$A$3:$R$1635,14,FALSE)</f>
        <v>#N/A</v>
      </c>
      <c r="Q410" s="45" t="e">
        <f>VLOOKUP($A410,LNST!$A$3:$R$1635,15,FALSE)</f>
        <v>#N/A</v>
      </c>
      <c r="R410" s="45" t="e">
        <f>VLOOKUP($A410,LNST!$A$3:$R$1635,16,FALSE)</f>
        <v>#N/A</v>
      </c>
      <c r="S410" s="45" t="e">
        <f>VLOOKUP($A410,LNST!$A$3:$R$1635,17,FALSE)</f>
        <v>#N/A</v>
      </c>
      <c r="T410" s="45" t="e">
        <f>VLOOKUP($A410,LNG!$A$2:$H$1999,4,FALSE)/(D410*10^9)</f>
        <v>#N/A</v>
      </c>
      <c r="U410" s="45" t="e">
        <f>VLOOKUP($A410,LNG!$A$2:$H$1999,5,FALSE)/(E410*10^9)</f>
        <v>#N/A</v>
      </c>
      <c r="V410" s="45" t="e">
        <f>VLOOKUP($A410,LNG!$A$2:$H$1999,6,FALSE)/(F410*10^9)</f>
        <v>#N/A</v>
      </c>
      <c r="W410" s="45" t="e">
        <f>VLOOKUP($A410,LNG!$A$2:$H$1999,7,FALSE)/(G410*10^9)</f>
        <v>#N/A</v>
      </c>
      <c r="X410" s="45" t="e">
        <f>VLOOKUP($A410,'LNST năm'!$A$2:$I$2000,8,FALSE)</f>
        <v>#N/A</v>
      </c>
      <c r="Y410" s="45" t="e">
        <f>VLOOKUP($A410,'LNST năm'!$A$2:$I$2000,9,FALSE)</f>
        <v>#N/A</v>
      </c>
      <c r="Z410" s="46" t="e">
        <f>VLOOKUP($A410,LNG!$A$2:$H$1999,9,FALSE)</f>
        <v>#N/A</v>
      </c>
      <c r="AA410" s="162" t="e">
        <f>VLOOKUP($A410,'GIÁ CP'!$A$2:$D$2000,4,FALSE)/Z410</f>
        <v>#N/A</v>
      </c>
    </row>
    <row r="411" spans="1:27" hidden="1">
      <c r="A411" s="18" t="s">
        <v>1391</v>
      </c>
      <c r="B411" s="18" t="s">
        <v>3135</v>
      </c>
      <c r="C411" s="154" t="str">
        <f>VLOOKUP(A411,'GIÁ CP'!$K$2:$M$2000,3,FALSE)</f>
        <v xml:space="preserve">Đồ uống &amp; giải khát </v>
      </c>
      <c r="D411" s="43">
        <f>VLOOKUP($A411,'Doanh thu'!$A$3:$Q$2000,9,FALSE)/1000000000</f>
        <v>0</v>
      </c>
      <c r="E411" s="43">
        <f>VLOOKUP($A411,'Doanh thu'!$A$3:$Q$2000,10,FALSE)/1000000000</f>
        <v>0</v>
      </c>
      <c r="F411" s="43">
        <f>VLOOKUP($A411,'Doanh thu'!$A$3:$Q$2000,11,FALSE)/1000000000</f>
        <v>0</v>
      </c>
      <c r="G411" s="43">
        <f>VLOOKUP($A411,'Doanh thu'!$A$3:$Q$2000,12,FALSE)/1000000000</f>
        <v>0</v>
      </c>
      <c r="H411" s="43">
        <f>VLOOKUP($A411,LNST!$A$3:$Q$1635,9,FALSE)/1000000000</f>
        <v>0</v>
      </c>
      <c r="I411" s="43">
        <f>VLOOKUP($A411,LNST!$A$3:$Q$1635,10,FALSE)/1000000000</f>
        <v>0</v>
      </c>
      <c r="J411" s="43">
        <f>VLOOKUP($A411,LNST!$A$3:$Q$1635,11,FALSE)/1000000000</f>
        <v>0</v>
      </c>
      <c r="K411" s="43">
        <f>VLOOKUP($A411,LNST!$A$3:$Q$1635,12,FALSE)/1000000000</f>
        <v>0</v>
      </c>
      <c r="L411" s="45" t="e">
        <f>VLOOKUP($A411,'Doanh thu'!$A$3:$Q$2000,14,FALSE)</f>
        <v>#DIV/0!</v>
      </c>
      <c r="M411" s="45" t="e">
        <f>VLOOKUP($A411,'Doanh thu'!$A$3:$Q$2000,15,FALSE)</f>
        <v>#DIV/0!</v>
      </c>
      <c r="N411" s="45" t="e">
        <f>VLOOKUP($A411,'Doanh thu'!$A$3:$Q$2000,16,FALSE)</f>
        <v>#DIV/0!</v>
      </c>
      <c r="O411" s="45" t="e">
        <f>VLOOKUP($A411,'Doanh thu'!$A$3:$Q$2000,17,FALSE)</f>
        <v>#DIV/0!</v>
      </c>
      <c r="P411" s="45" t="e">
        <f>VLOOKUP($A411,LNST!$A$3:$R$1635,14,FALSE)</f>
        <v>#DIV/0!</v>
      </c>
      <c r="Q411" s="45" t="e">
        <f>VLOOKUP($A411,LNST!$A$3:$R$1635,15,FALSE)</f>
        <v>#DIV/0!</v>
      </c>
      <c r="R411" s="45" t="e">
        <f>VLOOKUP($A411,LNST!$A$3:$R$1635,16,FALSE)</f>
        <v>#DIV/0!</v>
      </c>
      <c r="S411" s="45" t="e">
        <f>VLOOKUP($A411,LNST!$A$3:$R$1635,17,FALSE)</f>
        <v>#DIV/0!</v>
      </c>
      <c r="T411" s="45" t="e">
        <f>VLOOKUP($A411,LNG!$A$2:$H$1999,4,FALSE)/(D411*10^9)</f>
        <v>#DIV/0!</v>
      </c>
      <c r="U411" s="45" t="e">
        <f>VLOOKUP($A411,LNG!$A$2:$H$1999,5,FALSE)/(E411*10^9)</f>
        <v>#DIV/0!</v>
      </c>
      <c r="V411" s="45" t="e">
        <f>VLOOKUP($A411,LNG!$A$2:$H$1999,6,FALSE)/(F411*10^9)</f>
        <v>#DIV/0!</v>
      </c>
      <c r="W411" s="45" t="e">
        <f>VLOOKUP($A411,LNG!$A$2:$H$1999,7,FALSE)/(G411*10^9)</f>
        <v>#DIV/0!</v>
      </c>
      <c r="X411" s="45">
        <f>VLOOKUP($A411,'LNST năm'!$A$2:$I$2000,8,FALSE)</f>
        <v>-1</v>
      </c>
      <c r="Y411" s="45">
        <f>VLOOKUP($A411,'LNST năm'!$A$2:$I$2000,9,FALSE)</f>
        <v>-1</v>
      </c>
      <c r="Z411" s="46" t="e">
        <f>VLOOKUP($A411,LNG!$A$2:$H$1999,9,FALSE)</f>
        <v>#REF!</v>
      </c>
      <c r="AA411" s="162" t="e">
        <f>VLOOKUP($A411,'GIÁ CP'!$A$2:$D$2000,4,FALSE)/Z411</f>
        <v>#REF!</v>
      </c>
    </row>
    <row r="412" spans="1:27" hidden="1">
      <c r="A412" s="18" t="s">
        <v>1392</v>
      </c>
      <c r="B412" s="18" t="s">
        <v>3136</v>
      </c>
      <c r="C412" s="154" t="str">
        <f>VLOOKUP(A412,'GIÁ CP'!$K$2:$M$2000,3,FALSE)</f>
        <v xml:space="preserve">Xây dựng </v>
      </c>
      <c r="D412" s="43" t="e">
        <f>VLOOKUP($A412,'Doanh thu'!$A$3:$Q$2000,9,FALSE)/1000000000</f>
        <v>#N/A</v>
      </c>
      <c r="E412" s="43" t="e">
        <f>VLOOKUP($A412,'Doanh thu'!$A$3:$Q$2000,10,FALSE)/1000000000</f>
        <v>#N/A</v>
      </c>
      <c r="F412" s="43" t="e">
        <f>VLOOKUP($A412,'Doanh thu'!$A$3:$Q$2000,11,FALSE)/1000000000</f>
        <v>#N/A</v>
      </c>
      <c r="G412" s="43" t="e">
        <f>VLOOKUP($A412,'Doanh thu'!$A$3:$Q$2000,12,FALSE)/1000000000</f>
        <v>#N/A</v>
      </c>
      <c r="H412" s="43" t="e">
        <f>VLOOKUP($A412,LNST!$A$3:$Q$1635,9,FALSE)/1000000000</f>
        <v>#N/A</v>
      </c>
      <c r="I412" s="43" t="e">
        <f>VLOOKUP($A412,LNST!$A$3:$Q$1635,10,FALSE)/1000000000</f>
        <v>#N/A</v>
      </c>
      <c r="J412" s="43" t="e">
        <f>VLOOKUP($A412,LNST!$A$3:$Q$1635,11,FALSE)/1000000000</f>
        <v>#N/A</v>
      </c>
      <c r="K412" s="43" t="e">
        <f>VLOOKUP($A412,LNST!$A$3:$Q$1635,12,FALSE)/1000000000</f>
        <v>#N/A</v>
      </c>
      <c r="L412" s="45" t="e">
        <f>VLOOKUP($A412,'Doanh thu'!$A$3:$Q$2000,14,FALSE)</f>
        <v>#N/A</v>
      </c>
      <c r="M412" s="45" t="e">
        <f>VLOOKUP($A412,'Doanh thu'!$A$3:$Q$2000,15,FALSE)</f>
        <v>#N/A</v>
      </c>
      <c r="N412" s="45" t="e">
        <f>VLOOKUP($A412,'Doanh thu'!$A$3:$Q$2000,16,FALSE)</f>
        <v>#N/A</v>
      </c>
      <c r="O412" s="45" t="e">
        <f>VLOOKUP($A412,'Doanh thu'!$A$3:$Q$2000,17,FALSE)</f>
        <v>#N/A</v>
      </c>
      <c r="P412" s="45" t="e">
        <f>VLOOKUP($A412,LNST!$A$3:$R$1635,14,FALSE)</f>
        <v>#N/A</v>
      </c>
      <c r="Q412" s="45" t="e">
        <f>VLOOKUP($A412,LNST!$A$3:$R$1635,15,FALSE)</f>
        <v>#N/A</v>
      </c>
      <c r="R412" s="45" t="e">
        <f>VLOOKUP($A412,LNST!$A$3:$R$1635,16,FALSE)</f>
        <v>#N/A</v>
      </c>
      <c r="S412" s="45" t="e">
        <f>VLOOKUP($A412,LNST!$A$3:$R$1635,17,FALSE)</f>
        <v>#N/A</v>
      </c>
      <c r="T412" s="45" t="e">
        <f>VLOOKUP($A412,LNG!$A$2:$H$1999,4,FALSE)/(D412*10^9)</f>
        <v>#N/A</v>
      </c>
      <c r="U412" s="45" t="e">
        <f>VLOOKUP($A412,LNG!$A$2:$H$1999,5,FALSE)/(E412*10^9)</f>
        <v>#N/A</v>
      </c>
      <c r="V412" s="45" t="e">
        <f>VLOOKUP($A412,LNG!$A$2:$H$1999,6,FALSE)/(F412*10^9)</f>
        <v>#N/A</v>
      </c>
      <c r="W412" s="45" t="e">
        <f>VLOOKUP($A412,LNG!$A$2:$H$1999,7,FALSE)/(G412*10^9)</f>
        <v>#N/A</v>
      </c>
      <c r="X412" s="45" t="e">
        <f>VLOOKUP($A412,'LNST năm'!$A$2:$I$2000,8,FALSE)</f>
        <v>#N/A</v>
      </c>
      <c r="Y412" s="45" t="e">
        <f>VLOOKUP($A412,'LNST năm'!$A$2:$I$2000,9,FALSE)</f>
        <v>#N/A</v>
      </c>
      <c r="Z412" s="46" t="e">
        <f>VLOOKUP($A412,LNG!$A$2:$H$1999,9,FALSE)</f>
        <v>#N/A</v>
      </c>
      <c r="AA412" s="162" t="e">
        <f>VLOOKUP($A412,'GIÁ CP'!$A$2:$D$2000,4,FALSE)/Z412</f>
        <v>#N/A</v>
      </c>
    </row>
    <row r="413" spans="1:27" hidden="1">
      <c r="A413" s="18" t="s">
        <v>1626</v>
      </c>
      <c r="B413" s="18" t="s">
        <v>3035</v>
      </c>
      <c r="C413" s="154" t="e">
        <f>VLOOKUP(A413,'GIÁ CP'!$K$2:$M$2000,3,FALSE)</f>
        <v>#N/A</v>
      </c>
      <c r="D413" s="43" t="e">
        <f>VLOOKUP($A413,'Doanh thu'!$A$3:$Q$2000,9,FALSE)/1000000000</f>
        <v>#N/A</v>
      </c>
      <c r="E413" s="43" t="e">
        <f>VLOOKUP($A413,'Doanh thu'!$A$3:$Q$2000,10,FALSE)/1000000000</f>
        <v>#N/A</v>
      </c>
      <c r="F413" s="43" t="e">
        <f>VLOOKUP($A413,'Doanh thu'!$A$3:$Q$2000,11,FALSE)/1000000000</f>
        <v>#N/A</v>
      </c>
      <c r="G413" s="43" t="e">
        <f>VLOOKUP($A413,'Doanh thu'!$A$3:$Q$2000,12,FALSE)/1000000000</f>
        <v>#N/A</v>
      </c>
      <c r="H413" s="43" t="e">
        <f>VLOOKUP($A413,LNST!$A$3:$Q$1635,9,FALSE)/1000000000</f>
        <v>#N/A</v>
      </c>
      <c r="I413" s="43" t="e">
        <f>VLOOKUP($A413,LNST!$A$3:$Q$1635,10,FALSE)/1000000000</f>
        <v>#N/A</v>
      </c>
      <c r="J413" s="43" t="e">
        <f>VLOOKUP($A413,LNST!$A$3:$Q$1635,11,FALSE)/1000000000</f>
        <v>#N/A</v>
      </c>
      <c r="K413" s="43" t="e">
        <f>VLOOKUP($A413,LNST!$A$3:$Q$1635,12,FALSE)/1000000000</f>
        <v>#N/A</v>
      </c>
      <c r="L413" s="45" t="e">
        <f>VLOOKUP($A413,'Doanh thu'!$A$3:$Q$2000,14,FALSE)</f>
        <v>#N/A</v>
      </c>
      <c r="M413" s="45" t="e">
        <f>VLOOKUP($A413,'Doanh thu'!$A$3:$Q$2000,15,FALSE)</f>
        <v>#N/A</v>
      </c>
      <c r="N413" s="45" t="e">
        <f>VLOOKUP($A413,'Doanh thu'!$A$3:$Q$2000,16,FALSE)</f>
        <v>#N/A</v>
      </c>
      <c r="O413" s="45" t="e">
        <f>VLOOKUP($A413,'Doanh thu'!$A$3:$Q$2000,17,FALSE)</f>
        <v>#N/A</v>
      </c>
      <c r="P413" s="45" t="e">
        <f>VLOOKUP($A413,LNST!$A$3:$R$1635,14,FALSE)</f>
        <v>#N/A</v>
      </c>
      <c r="Q413" s="45" t="e">
        <f>VLOOKUP($A413,LNST!$A$3:$R$1635,15,FALSE)</f>
        <v>#N/A</v>
      </c>
      <c r="R413" s="45" t="e">
        <f>VLOOKUP($A413,LNST!$A$3:$R$1635,16,FALSE)</f>
        <v>#N/A</v>
      </c>
      <c r="S413" s="45" t="e">
        <f>VLOOKUP($A413,LNST!$A$3:$R$1635,17,FALSE)</f>
        <v>#N/A</v>
      </c>
      <c r="T413" s="45" t="e">
        <f>VLOOKUP($A413,LNG!$A$2:$H$1999,4,FALSE)/(D413*10^9)</f>
        <v>#N/A</v>
      </c>
      <c r="U413" s="45" t="e">
        <f>VLOOKUP($A413,LNG!$A$2:$H$1999,5,FALSE)/(E413*10^9)</f>
        <v>#N/A</v>
      </c>
      <c r="V413" s="45" t="e">
        <f>VLOOKUP($A413,LNG!$A$2:$H$1999,6,FALSE)/(F413*10^9)</f>
        <v>#N/A</v>
      </c>
      <c r="W413" s="45" t="e">
        <f>VLOOKUP($A413,LNG!$A$2:$H$1999,7,FALSE)/(G413*10^9)</f>
        <v>#N/A</v>
      </c>
      <c r="X413" s="45" t="e">
        <f>VLOOKUP($A413,'LNST năm'!$A$2:$I$2000,8,FALSE)</f>
        <v>#N/A</v>
      </c>
      <c r="Y413" s="45" t="e">
        <f>VLOOKUP($A413,'LNST năm'!$A$2:$I$2000,9,FALSE)</f>
        <v>#N/A</v>
      </c>
      <c r="Z413" s="46" t="e">
        <f>VLOOKUP($A413,LNG!$A$2:$H$1999,9,FALSE)</f>
        <v>#N/A</v>
      </c>
      <c r="AA413" s="162" t="e">
        <f>VLOOKUP($A413,'GIÁ CP'!$A$2:$D$2000,4,FALSE)/Z413</f>
        <v>#N/A</v>
      </c>
    </row>
    <row r="414" spans="1:27" hidden="1">
      <c r="A414" s="18" t="s">
        <v>866</v>
      </c>
      <c r="B414" s="18" t="s">
        <v>2991</v>
      </c>
      <c r="C414" s="154" t="str">
        <f>VLOOKUP(A414,'GIÁ CP'!$K$2:$M$2000,3,FALSE)</f>
        <v xml:space="preserve">Chất thải &amp; Môi trường </v>
      </c>
      <c r="D414" s="43">
        <f>VLOOKUP($A414,'Doanh thu'!$A$3:$Q$2000,9,FALSE)/1000000000</f>
        <v>0</v>
      </c>
      <c r="E414" s="43">
        <f>VLOOKUP($A414,'Doanh thu'!$A$3:$Q$2000,10,FALSE)/1000000000</f>
        <v>0</v>
      </c>
      <c r="F414" s="43">
        <f>VLOOKUP($A414,'Doanh thu'!$A$3:$Q$2000,11,FALSE)/1000000000</f>
        <v>0</v>
      </c>
      <c r="G414" s="43">
        <f>VLOOKUP($A414,'Doanh thu'!$A$3:$Q$2000,12,FALSE)/1000000000</f>
        <v>0</v>
      </c>
      <c r="H414" s="43">
        <f>VLOOKUP($A414,LNST!$A$3:$Q$1635,9,FALSE)/1000000000</f>
        <v>0</v>
      </c>
      <c r="I414" s="43">
        <f>VLOOKUP($A414,LNST!$A$3:$Q$1635,10,FALSE)/1000000000</f>
        <v>0</v>
      </c>
      <c r="J414" s="43">
        <f>VLOOKUP($A414,LNST!$A$3:$Q$1635,11,FALSE)/1000000000</f>
        <v>0</v>
      </c>
      <c r="K414" s="43">
        <f>VLOOKUP($A414,LNST!$A$3:$Q$1635,12,FALSE)/1000000000</f>
        <v>0</v>
      </c>
      <c r="L414" s="45" t="e">
        <f>VLOOKUP($A414,'Doanh thu'!$A$3:$Q$2000,14,FALSE)</f>
        <v>#DIV/0!</v>
      </c>
      <c r="M414" s="45" t="e">
        <f>VLOOKUP($A414,'Doanh thu'!$A$3:$Q$2000,15,FALSE)</f>
        <v>#DIV/0!</v>
      </c>
      <c r="N414" s="45" t="e">
        <f>VLOOKUP($A414,'Doanh thu'!$A$3:$Q$2000,16,FALSE)</f>
        <v>#DIV/0!</v>
      </c>
      <c r="O414" s="45" t="e">
        <f>VLOOKUP($A414,'Doanh thu'!$A$3:$Q$2000,17,FALSE)</f>
        <v>#DIV/0!</v>
      </c>
      <c r="P414" s="45" t="e">
        <f>VLOOKUP($A414,LNST!$A$3:$R$1635,14,FALSE)</f>
        <v>#DIV/0!</v>
      </c>
      <c r="Q414" s="45" t="e">
        <f>VLOOKUP($A414,LNST!$A$3:$R$1635,15,FALSE)</f>
        <v>#DIV/0!</v>
      </c>
      <c r="R414" s="45" t="e">
        <f>VLOOKUP($A414,LNST!$A$3:$R$1635,16,FALSE)</f>
        <v>#DIV/0!</v>
      </c>
      <c r="S414" s="45" t="e">
        <f>VLOOKUP($A414,LNST!$A$3:$R$1635,17,FALSE)</f>
        <v>#DIV/0!</v>
      </c>
      <c r="T414" s="45" t="e">
        <f>VLOOKUP($A414,LNG!$A$2:$H$1999,4,FALSE)/(D414*10^9)</f>
        <v>#DIV/0!</v>
      </c>
      <c r="U414" s="45" t="e">
        <f>VLOOKUP($A414,LNG!$A$2:$H$1999,5,FALSE)/(E414*10^9)</f>
        <v>#DIV/0!</v>
      </c>
      <c r="V414" s="45" t="e">
        <f>VLOOKUP($A414,LNG!$A$2:$H$1999,6,FALSE)/(F414*10^9)</f>
        <v>#DIV/0!</v>
      </c>
      <c r="W414" s="45" t="e">
        <f>VLOOKUP($A414,LNG!$A$2:$H$1999,7,FALSE)/(G414*10^9)</f>
        <v>#DIV/0!</v>
      </c>
      <c r="X414" s="45">
        <f>VLOOKUP($A414,'LNST năm'!$A$2:$I$2000,8,FALSE)</f>
        <v>-1</v>
      </c>
      <c r="Y414" s="45">
        <f>VLOOKUP($A414,'LNST năm'!$A$2:$I$2000,9,FALSE)</f>
        <v>-1</v>
      </c>
      <c r="Z414" s="46" t="e">
        <f>VLOOKUP($A414,LNG!$A$2:$H$1999,9,FALSE)</f>
        <v>#REF!</v>
      </c>
      <c r="AA414" s="162" t="e">
        <f>VLOOKUP($A414,'GIÁ CP'!$A$2:$D$2000,4,FALSE)/Z414</f>
        <v>#REF!</v>
      </c>
    </row>
    <row r="415" spans="1:27" hidden="1">
      <c r="A415" s="18" t="s">
        <v>1397</v>
      </c>
      <c r="B415" s="18" t="s">
        <v>3143</v>
      </c>
      <c r="C415" s="154" t="str">
        <f>VLOOKUP(A415,'GIÁ CP'!$K$2:$M$2000,3,FALSE)</f>
        <v xml:space="preserve">Kho bãi, hậu cần và bảo dưỡng </v>
      </c>
      <c r="D415" s="43">
        <f>VLOOKUP($A415,'Doanh thu'!$A$3:$Q$2000,9,FALSE)/1000000000</f>
        <v>0</v>
      </c>
      <c r="E415" s="43">
        <f>VLOOKUP($A415,'Doanh thu'!$A$3:$Q$2000,10,FALSE)/1000000000</f>
        <v>0</v>
      </c>
      <c r="F415" s="43">
        <f>VLOOKUP($A415,'Doanh thu'!$A$3:$Q$2000,11,FALSE)/1000000000</f>
        <v>0</v>
      </c>
      <c r="G415" s="43">
        <f>VLOOKUP($A415,'Doanh thu'!$A$3:$Q$2000,12,FALSE)/1000000000</f>
        <v>0</v>
      </c>
      <c r="H415" s="43">
        <f>VLOOKUP($A415,LNST!$A$3:$Q$1635,9,FALSE)/1000000000</f>
        <v>0</v>
      </c>
      <c r="I415" s="43">
        <f>VLOOKUP($A415,LNST!$A$3:$Q$1635,10,FALSE)/1000000000</f>
        <v>0</v>
      </c>
      <c r="J415" s="43">
        <f>VLOOKUP($A415,LNST!$A$3:$Q$1635,11,FALSE)/1000000000</f>
        <v>0</v>
      </c>
      <c r="K415" s="43">
        <f>VLOOKUP($A415,LNST!$A$3:$Q$1635,12,FALSE)/1000000000</f>
        <v>0</v>
      </c>
      <c r="L415" s="45" t="e">
        <f>VLOOKUP($A415,'Doanh thu'!$A$3:$Q$2000,14,FALSE)</f>
        <v>#DIV/0!</v>
      </c>
      <c r="M415" s="45" t="e">
        <f>VLOOKUP($A415,'Doanh thu'!$A$3:$Q$2000,15,FALSE)</f>
        <v>#DIV/0!</v>
      </c>
      <c r="N415" s="45" t="e">
        <f>VLOOKUP($A415,'Doanh thu'!$A$3:$Q$2000,16,FALSE)</f>
        <v>#DIV/0!</v>
      </c>
      <c r="O415" s="45" t="e">
        <f>VLOOKUP($A415,'Doanh thu'!$A$3:$Q$2000,17,FALSE)</f>
        <v>#DIV/0!</v>
      </c>
      <c r="P415" s="45" t="e">
        <f>VLOOKUP($A415,LNST!$A$3:$R$1635,14,FALSE)</f>
        <v>#DIV/0!</v>
      </c>
      <c r="Q415" s="45" t="e">
        <f>VLOOKUP($A415,LNST!$A$3:$R$1635,15,FALSE)</f>
        <v>#DIV/0!</v>
      </c>
      <c r="R415" s="45" t="e">
        <f>VLOOKUP($A415,LNST!$A$3:$R$1635,16,FALSE)</f>
        <v>#DIV/0!</v>
      </c>
      <c r="S415" s="45" t="e">
        <f>VLOOKUP($A415,LNST!$A$3:$R$1635,17,FALSE)</f>
        <v>#DIV/0!</v>
      </c>
      <c r="T415" s="45" t="e">
        <f>VLOOKUP($A415,LNG!$A$2:$H$1999,4,FALSE)/(D415*10^9)</f>
        <v>#DIV/0!</v>
      </c>
      <c r="U415" s="45" t="e">
        <f>VLOOKUP($A415,LNG!$A$2:$H$1999,5,FALSE)/(E415*10^9)</f>
        <v>#DIV/0!</v>
      </c>
      <c r="V415" s="45" t="e">
        <f>VLOOKUP($A415,LNG!$A$2:$H$1999,6,FALSE)/(F415*10^9)</f>
        <v>#DIV/0!</v>
      </c>
      <c r="W415" s="45" t="e">
        <f>VLOOKUP($A415,LNG!$A$2:$H$1999,7,FALSE)/(G415*10^9)</f>
        <v>#DIV/0!</v>
      </c>
      <c r="X415" s="45">
        <f>VLOOKUP($A415,'LNST năm'!$A$2:$I$2000,8,FALSE)</f>
        <v>-1</v>
      </c>
      <c r="Y415" s="45">
        <f>VLOOKUP($A415,'LNST năm'!$A$2:$I$2000,9,FALSE)</f>
        <v>-1</v>
      </c>
      <c r="Z415" s="46" t="e">
        <f>VLOOKUP($A415,LNG!$A$2:$H$1999,9,FALSE)</f>
        <v>#REF!</v>
      </c>
      <c r="AA415" s="162" t="e">
        <f>VLOOKUP($A415,'GIÁ CP'!$A$2:$D$2000,4,FALSE)/Z415</f>
        <v>#REF!</v>
      </c>
    </row>
    <row r="416" spans="1:27" hidden="1">
      <c r="A416" s="18" t="s">
        <v>1627</v>
      </c>
      <c r="B416" s="18" t="s">
        <v>3539</v>
      </c>
      <c r="C416" s="154" t="str">
        <f>VLOOKUP(A416,'GIÁ CP'!$K$2:$M$2000,3,FALSE)</f>
        <v xml:space="preserve">Xây dựng </v>
      </c>
      <c r="D416" s="43">
        <f>VLOOKUP($A416,'Doanh thu'!$A$3:$Q$2000,9,FALSE)/1000000000</f>
        <v>0</v>
      </c>
      <c r="E416" s="43">
        <f>VLOOKUP($A416,'Doanh thu'!$A$3:$Q$2000,10,FALSE)/1000000000</f>
        <v>0</v>
      </c>
      <c r="F416" s="43">
        <f>VLOOKUP($A416,'Doanh thu'!$A$3:$Q$2000,11,FALSE)/1000000000</f>
        <v>0</v>
      </c>
      <c r="G416" s="43">
        <f>VLOOKUP($A416,'Doanh thu'!$A$3:$Q$2000,12,FALSE)/1000000000</f>
        <v>0</v>
      </c>
      <c r="H416" s="43">
        <f>VLOOKUP($A416,LNST!$A$3:$Q$1635,9,FALSE)/1000000000</f>
        <v>0</v>
      </c>
      <c r="I416" s="43">
        <f>VLOOKUP($A416,LNST!$A$3:$Q$1635,10,FALSE)/1000000000</f>
        <v>0</v>
      </c>
      <c r="J416" s="43">
        <f>VLOOKUP($A416,LNST!$A$3:$Q$1635,11,FALSE)/1000000000</f>
        <v>0</v>
      </c>
      <c r="K416" s="43">
        <f>VLOOKUP($A416,LNST!$A$3:$Q$1635,12,FALSE)/1000000000</f>
        <v>0</v>
      </c>
      <c r="L416" s="45" t="e">
        <f>VLOOKUP($A416,'Doanh thu'!$A$3:$Q$2000,14,FALSE)</f>
        <v>#DIV/0!</v>
      </c>
      <c r="M416" s="45" t="e">
        <f>VLOOKUP($A416,'Doanh thu'!$A$3:$Q$2000,15,FALSE)</f>
        <v>#DIV/0!</v>
      </c>
      <c r="N416" s="45" t="e">
        <f>VLOOKUP($A416,'Doanh thu'!$A$3:$Q$2000,16,FALSE)</f>
        <v>#DIV/0!</v>
      </c>
      <c r="O416" s="45" t="e">
        <f>VLOOKUP($A416,'Doanh thu'!$A$3:$Q$2000,17,FALSE)</f>
        <v>#DIV/0!</v>
      </c>
      <c r="P416" s="45" t="e">
        <f>VLOOKUP($A416,LNST!$A$3:$R$1635,14,FALSE)</f>
        <v>#DIV/0!</v>
      </c>
      <c r="Q416" s="45" t="e">
        <f>VLOOKUP($A416,LNST!$A$3:$R$1635,15,FALSE)</f>
        <v>#DIV/0!</v>
      </c>
      <c r="R416" s="45" t="e">
        <f>VLOOKUP($A416,LNST!$A$3:$R$1635,16,FALSE)</f>
        <v>#DIV/0!</v>
      </c>
      <c r="S416" s="45" t="e">
        <f>VLOOKUP($A416,LNST!$A$3:$R$1635,17,FALSE)</f>
        <v>#DIV/0!</v>
      </c>
      <c r="T416" s="45" t="e">
        <f>VLOOKUP($A416,LNG!$A$2:$H$1999,4,FALSE)/(D416*10^9)</f>
        <v>#DIV/0!</v>
      </c>
      <c r="U416" s="45" t="e">
        <f>VLOOKUP($A416,LNG!$A$2:$H$1999,5,FALSE)/(E416*10^9)</f>
        <v>#DIV/0!</v>
      </c>
      <c r="V416" s="45" t="e">
        <f>VLOOKUP($A416,LNG!$A$2:$H$1999,6,FALSE)/(F416*10^9)</f>
        <v>#DIV/0!</v>
      </c>
      <c r="W416" s="45" t="e">
        <f>VLOOKUP($A416,LNG!$A$2:$H$1999,7,FALSE)/(G416*10^9)</f>
        <v>#DIV/0!</v>
      </c>
      <c r="X416" s="45">
        <f>VLOOKUP($A416,'LNST năm'!$A$2:$I$2000,8,FALSE)</f>
        <v>-1</v>
      </c>
      <c r="Y416" s="45">
        <f>VLOOKUP($A416,'LNST năm'!$A$2:$I$2000,9,FALSE)</f>
        <v>0.25992104989487319</v>
      </c>
      <c r="Z416" s="46" t="e">
        <f>VLOOKUP($A416,LNG!$A$2:$H$1999,9,FALSE)</f>
        <v>#REF!</v>
      </c>
      <c r="AA416" s="162" t="e">
        <f>VLOOKUP($A416,'GIÁ CP'!$A$2:$D$2000,4,FALSE)/Z416</f>
        <v>#REF!</v>
      </c>
    </row>
    <row r="417" spans="1:27" hidden="1">
      <c r="A417" s="18" t="s">
        <v>1394</v>
      </c>
      <c r="B417" s="18" t="s">
        <v>3140</v>
      </c>
      <c r="C417" s="154" t="str">
        <f>VLOOKUP(A417,'GIÁ CP'!$K$2:$M$2000,3,FALSE)</f>
        <v xml:space="preserve">Chất thải &amp; Môi trường </v>
      </c>
      <c r="D417" s="43">
        <f>VLOOKUP($A417,'Doanh thu'!$A$3:$Q$2000,9,FALSE)/1000000000</f>
        <v>0</v>
      </c>
      <c r="E417" s="43">
        <f>VLOOKUP($A417,'Doanh thu'!$A$3:$Q$2000,10,FALSE)/1000000000</f>
        <v>0</v>
      </c>
      <c r="F417" s="43">
        <f>VLOOKUP($A417,'Doanh thu'!$A$3:$Q$2000,11,FALSE)/1000000000</f>
        <v>0</v>
      </c>
      <c r="G417" s="43">
        <f>VLOOKUP($A417,'Doanh thu'!$A$3:$Q$2000,12,FALSE)/1000000000</f>
        <v>0</v>
      </c>
      <c r="H417" s="43">
        <f>VLOOKUP($A417,LNST!$A$3:$Q$1635,9,FALSE)/1000000000</f>
        <v>0</v>
      </c>
      <c r="I417" s="43">
        <f>VLOOKUP($A417,LNST!$A$3:$Q$1635,10,FALSE)/1000000000</f>
        <v>0</v>
      </c>
      <c r="J417" s="43">
        <f>VLOOKUP($A417,LNST!$A$3:$Q$1635,11,FALSE)/1000000000</f>
        <v>0</v>
      </c>
      <c r="K417" s="43">
        <f>VLOOKUP($A417,LNST!$A$3:$Q$1635,12,FALSE)/1000000000</f>
        <v>0</v>
      </c>
      <c r="L417" s="45" t="e">
        <f>VLOOKUP($A417,'Doanh thu'!$A$3:$Q$2000,14,FALSE)</f>
        <v>#DIV/0!</v>
      </c>
      <c r="M417" s="45" t="e">
        <f>VLOOKUP($A417,'Doanh thu'!$A$3:$Q$2000,15,FALSE)</f>
        <v>#DIV/0!</v>
      </c>
      <c r="N417" s="45" t="e">
        <f>VLOOKUP($A417,'Doanh thu'!$A$3:$Q$2000,16,FALSE)</f>
        <v>#DIV/0!</v>
      </c>
      <c r="O417" s="45" t="e">
        <f>VLOOKUP($A417,'Doanh thu'!$A$3:$Q$2000,17,FALSE)</f>
        <v>#DIV/0!</v>
      </c>
      <c r="P417" s="45" t="e">
        <f>VLOOKUP($A417,LNST!$A$3:$R$1635,14,FALSE)</f>
        <v>#DIV/0!</v>
      </c>
      <c r="Q417" s="45" t="e">
        <f>VLOOKUP($A417,LNST!$A$3:$R$1635,15,FALSE)</f>
        <v>#DIV/0!</v>
      </c>
      <c r="R417" s="45" t="e">
        <f>VLOOKUP($A417,LNST!$A$3:$R$1635,16,FALSE)</f>
        <v>#DIV/0!</v>
      </c>
      <c r="S417" s="45" t="e">
        <f>VLOOKUP($A417,LNST!$A$3:$R$1635,17,FALSE)</f>
        <v>#DIV/0!</v>
      </c>
      <c r="T417" s="45" t="e">
        <f>VLOOKUP($A417,LNG!$A$2:$H$1999,4,FALSE)/(D417*10^9)</f>
        <v>#DIV/0!</v>
      </c>
      <c r="U417" s="45" t="e">
        <f>VLOOKUP($A417,LNG!$A$2:$H$1999,5,FALSE)/(E417*10^9)</f>
        <v>#DIV/0!</v>
      </c>
      <c r="V417" s="45" t="e">
        <f>VLOOKUP($A417,LNG!$A$2:$H$1999,6,FALSE)/(F417*10^9)</f>
        <v>#DIV/0!</v>
      </c>
      <c r="W417" s="45" t="e">
        <f>VLOOKUP($A417,LNG!$A$2:$H$1999,7,FALSE)/(G417*10^9)</f>
        <v>#DIV/0!</v>
      </c>
      <c r="X417" s="45">
        <f>VLOOKUP($A417,'LNST năm'!$A$2:$I$2000,8,FALSE)</f>
        <v>-1</v>
      </c>
      <c r="Y417" s="45">
        <f>VLOOKUP($A417,'LNST năm'!$A$2:$I$2000,9,FALSE)</f>
        <v>-1</v>
      </c>
      <c r="Z417" s="46" t="e">
        <f>VLOOKUP($A417,LNG!$A$2:$H$1999,9,FALSE)</f>
        <v>#REF!</v>
      </c>
      <c r="AA417" s="162" t="e">
        <f>VLOOKUP($A417,'GIÁ CP'!$A$2:$D$2000,4,FALSE)/Z417</f>
        <v>#REF!</v>
      </c>
    </row>
    <row r="418" spans="1:27" hidden="1">
      <c r="A418" s="18" t="s">
        <v>1398</v>
      </c>
      <c r="B418" s="18" t="s">
        <v>3145</v>
      </c>
      <c r="C418" s="154" t="str">
        <f>VLOOKUP(A418,'GIÁ CP'!$K$2:$M$2000,3,FALSE)</f>
        <v xml:space="preserve">Dịch vụ vận tải </v>
      </c>
      <c r="D418" s="43">
        <f>VLOOKUP($A418,'Doanh thu'!$A$3:$Q$2000,9,FALSE)/1000000000</f>
        <v>0</v>
      </c>
      <c r="E418" s="43">
        <f>VLOOKUP($A418,'Doanh thu'!$A$3:$Q$2000,10,FALSE)/1000000000</f>
        <v>0</v>
      </c>
      <c r="F418" s="43">
        <f>VLOOKUP($A418,'Doanh thu'!$A$3:$Q$2000,11,FALSE)/1000000000</f>
        <v>0</v>
      </c>
      <c r="G418" s="43">
        <f>VLOOKUP($A418,'Doanh thu'!$A$3:$Q$2000,12,FALSE)/1000000000</f>
        <v>0</v>
      </c>
      <c r="H418" s="43">
        <f>VLOOKUP($A418,LNST!$A$3:$Q$1635,9,FALSE)/1000000000</f>
        <v>0</v>
      </c>
      <c r="I418" s="43">
        <f>VLOOKUP($A418,LNST!$A$3:$Q$1635,10,FALSE)/1000000000</f>
        <v>0</v>
      </c>
      <c r="J418" s="43">
        <f>VLOOKUP($A418,LNST!$A$3:$Q$1635,11,FALSE)/1000000000</f>
        <v>0</v>
      </c>
      <c r="K418" s="43">
        <f>VLOOKUP($A418,LNST!$A$3:$Q$1635,12,FALSE)/1000000000</f>
        <v>0</v>
      </c>
      <c r="L418" s="45" t="e">
        <f>VLOOKUP($A418,'Doanh thu'!$A$3:$Q$2000,14,FALSE)</f>
        <v>#DIV/0!</v>
      </c>
      <c r="M418" s="45" t="e">
        <f>VLOOKUP($A418,'Doanh thu'!$A$3:$Q$2000,15,FALSE)</f>
        <v>#DIV/0!</v>
      </c>
      <c r="N418" s="45" t="e">
        <f>VLOOKUP($A418,'Doanh thu'!$A$3:$Q$2000,16,FALSE)</f>
        <v>#DIV/0!</v>
      </c>
      <c r="O418" s="45" t="e">
        <f>VLOOKUP($A418,'Doanh thu'!$A$3:$Q$2000,17,FALSE)</f>
        <v>#DIV/0!</v>
      </c>
      <c r="P418" s="45" t="e">
        <f>VLOOKUP($A418,LNST!$A$3:$R$1635,14,FALSE)</f>
        <v>#DIV/0!</v>
      </c>
      <c r="Q418" s="45" t="e">
        <f>VLOOKUP($A418,LNST!$A$3:$R$1635,15,FALSE)</f>
        <v>#DIV/0!</v>
      </c>
      <c r="R418" s="45" t="e">
        <f>VLOOKUP($A418,LNST!$A$3:$R$1635,16,FALSE)</f>
        <v>#DIV/0!</v>
      </c>
      <c r="S418" s="45" t="e">
        <f>VLOOKUP($A418,LNST!$A$3:$R$1635,17,FALSE)</f>
        <v>#DIV/0!</v>
      </c>
      <c r="T418" s="45" t="e">
        <f>VLOOKUP($A418,LNG!$A$2:$H$1999,4,FALSE)/(D418*10^9)</f>
        <v>#DIV/0!</v>
      </c>
      <c r="U418" s="45" t="e">
        <f>VLOOKUP($A418,LNG!$A$2:$H$1999,5,FALSE)/(E418*10^9)</f>
        <v>#DIV/0!</v>
      </c>
      <c r="V418" s="45" t="e">
        <f>VLOOKUP($A418,LNG!$A$2:$H$1999,6,FALSE)/(F418*10^9)</f>
        <v>#DIV/0!</v>
      </c>
      <c r="W418" s="45" t="e">
        <f>VLOOKUP($A418,LNG!$A$2:$H$1999,7,FALSE)/(G418*10^9)</f>
        <v>#DIV/0!</v>
      </c>
      <c r="X418" s="45">
        <f>VLOOKUP($A418,'LNST năm'!$A$2:$I$2000,8,FALSE)</f>
        <v>-1</v>
      </c>
      <c r="Y418" s="45">
        <f>VLOOKUP($A418,'LNST năm'!$A$2:$I$2000,9,FALSE)</f>
        <v>-1</v>
      </c>
      <c r="Z418" s="46" t="e">
        <f>VLOOKUP($A418,LNG!$A$2:$H$1999,9,FALSE)</f>
        <v>#REF!</v>
      </c>
      <c r="AA418" s="162" t="e">
        <f>VLOOKUP($A418,'GIÁ CP'!$A$2:$D$2000,4,FALSE)/Z418</f>
        <v>#REF!</v>
      </c>
    </row>
    <row r="419" spans="1:27" hidden="1">
      <c r="A419" s="18" t="s">
        <v>1401</v>
      </c>
      <c r="B419" s="18" t="s">
        <v>3148</v>
      </c>
      <c r="C419" s="154" t="str">
        <f>VLOOKUP(A419,'GIÁ CP'!$K$2:$M$2000,3,FALSE)</f>
        <v xml:space="preserve">Xây dựng </v>
      </c>
      <c r="D419" s="43">
        <f>VLOOKUP($A419,'Doanh thu'!$A$3:$Q$2000,9,FALSE)/1000000000</f>
        <v>0</v>
      </c>
      <c r="E419" s="43">
        <f>VLOOKUP($A419,'Doanh thu'!$A$3:$Q$2000,10,FALSE)/1000000000</f>
        <v>0</v>
      </c>
      <c r="F419" s="43">
        <f>VLOOKUP($A419,'Doanh thu'!$A$3:$Q$2000,11,FALSE)/1000000000</f>
        <v>0</v>
      </c>
      <c r="G419" s="43">
        <f>VLOOKUP($A419,'Doanh thu'!$A$3:$Q$2000,12,FALSE)/1000000000</f>
        <v>0</v>
      </c>
      <c r="H419" s="43">
        <f>VLOOKUP($A419,LNST!$A$3:$Q$1635,9,FALSE)/1000000000</f>
        <v>0</v>
      </c>
      <c r="I419" s="43">
        <f>VLOOKUP($A419,LNST!$A$3:$Q$1635,10,FALSE)/1000000000</f>
        <v>0</v>
      </c>
      <c r="J419" s="43">
        <f>VLOOKUP($A419,LNST!$A$3:$Q$1635,11,FALSE)/1000000000</f>
        <v>0</v>
      </c>
      <c r="K419" s="43">
        <f>VLOOKUP($A419,LNST!$A$3:$Q$1635,12,FALSE)/1000000000</f>
        <v>0</v>
      </c>
      <c r="L419" s="45" t="e">
        <f>VLOOKUP($A419,'Doanh thu'!$A$3:$Q$2000,14,FALSE)</f>
        <v>#DIV/0!</v>
      </c>
      <c r="M419" s="45" t="e">
        <f>VLOOKUP($A419,'Doanh thu'!$A$3:$Q$2000,15,FALSE)</f>
        <v>#DIV/0!</v>
      </c>
      <c r="N419" s="45" t="e">
        <f>VLOOKUP($A419,'Doanh thu'!$A$3:$Q$2000,16,FALSE)</f>
        <v>#DIV/0!</v>
      </c>
      <c r="O419" s="45" t="e">
        <f>VLOOKUP($A419,'Doanh thu'!$A$3:$Q$2000,17,FALSE)</f>
        <v>#DIV/0!</v>
      </c>
      <c r="P419" s="45" t="e">
        <f>VLOOKUP($A419,LNST!$A$3:$R$1635,14,FALSE)</f>
        <v>#DIV/0!</v>
      </c>
      <c r="Q419" s="45" t="e">
        <f>VLOOKUP($A419,LNST!$A$3:$R$1635,15,FALSE)</f>
        <v>#DIV/0!</v>
      </c>
      <c r="R419" s="45" t="e">
        <f>VLOOKUP($A419,LNST!$A$3:$R$1635,16,FALSE)</f>
        <v>#DIV/0!</v>
      </c>
      <c r="S419" s="45" t="e">
        <f>VLOOKUP($A419,LNST!$A$3:$R$1635,17,FALSE)</f>
        <v>#DIV/0!</v>
      </c>
      <c r="T419" s="45" t="e">
        <f>VLOOKUP($A419,LNG!$A$2:$H$1999,4,FALSE)/(D419*10^9)</f>
        <v>#DIV/0!</v>
      </c>
      <c r="U419" s="45" t="e">
        <f>VLOOKUP($A419,LNG!$A$2:$H$1999,5,FALSE)/(E419*10^9)</f>
        <v>#DIV/0!</v>
      </c>
      <c r="V419" s="45" t="e">
        <f>VLOOKUP($A419,LNG!$A$2:$H$1999,6,FALSE)/(F419*10^9)</f>
        <v>#DIV/0!</v>
      </c>
      <c r="W419" s="45" t="e">
        <f>VLOOKUP($A419,LNG!$A$2:$H$1999,7,FALSE)/(G419*10^9)</f>
        <v>#DIV/0!</v>
      </c>
      <c r="X419" s="45" t="e">
        <f>VLOOKUP($A419,'LNST năm'!$A$2:$I$2000,8,FALSE)</f>
        <v>#DIV/0!</v>
      </c>
      <c r="Y419" s="45">
        <f>VLOOKUP($A419,'LNST năm'!$A$2:$I$2000,9,FALSE)</f>
        <v>-1</v>
      </c>
      <c r="Z419" s="46" t="e">
        <f>VLOOKUP($A419,LNG!$A$2:$H$1999,9,FALSE)</f>
        <v>#REF!</v>
      </c>
      <c r="AA419" s="162" t="e">
        <f>VLOOKUP($A419,'GIÁ CP'!$A$2:$D$2000,4,FALSE)/Z419</f>
        <v>#REF!</v>
      </c>
    </row>
    <row r="420" spans="1:27" hidden="1">
      <c r="A420" s="18" t="s">
        <v>3149</v>
      </c>
      <c r="B420" s="18" t="s">
        <v>3150</v>
      </c>
      <c r="C420" s="154" t="str">
        <f>VLOOKUP(A420,'GIÁ CP'!$K$2:$M$2000,3,FALSE)</f>
        <v xml:space="preserve">Máy công nghiệp </v>
      </c>
      <c r="D420" s="43" t="e">
        <f>VLOOKUP($A420,'Doanh thu'!$A$3:$Q$2000,9,FALSE)/1000000000</f>
        <v>#N/A</v>
      </c>
      <c r="E420" s="43" t="e">
        <f>VLOOKUP($A420,'Doanh thu'!$A$3:$Q$2000,10,FALSE)/1000000000</f>
        <v>#N/A</v>
      </c>
      <c r="F420" s="43" t="e">
        <f>VLOOKUP($A420,'Doanh thu'!$A$3:$Q$2000,11,FALSE)/1000000000</f>
        <v>#N/A</v>
      </c>
      <c r="G420" s="43" t="e">
        <f>VLOOKUP($A420,'Doanh thu'!$A$3:$Q$2000,12,FALSE)/1000000000</f>
        <v>#N/A</v>
      </c>
      <c r="H420" s="43" t="e">
        <f>VLOOKUP($A420,LNST!$A$3:$Q$1635,9,FALSE)/1000000000</f>
        <v>#N/A</v>
      </c>
      <c r="I420" s="43" t="e">
        <f>VLOOKUP($A420,LNST!$A$3:$Q$1635,10,FALSE)/1000000000</f>
        <v>#N/A</v>
      </c>
      <c r="J420" s="43" t="e">
        <f>VLOOKUP($A420,LNST!$A$3:$Q$1635,11,FALSE)/1000000000</f>
        <v>#N/A</v>
      </c>
      <c r="K420" s="43" t="e">
        <f>VLOOKUP($A420,LNST!$A$3:$Q$1635,12,FALSE)/1000000000</f>
        <v>#N/A</v>
      </c>
      <c r="L420" s="45" t="e">
        <f>VLOOKUP($A420,'Doanh thu'!$A$3:$Q$2000,14,FALSE)</f>
        <v>#N/A</v>
      </c>
      <c r="M420" s="45" t="e">
        <f>VLOOKUP($A420,'Doanh thu'!$A$3:$Q$2000,15,FALSE)</f>
        <v>#N/A</v>
      </c>
      <c r="N420" s="45" t="e">
        <f>VLOOKUP($A420,'Doanh thu'!$A$3:$Q$2000,16,FALSE)</f>
        <v>#N/A</v>
      </c>
      <c r="O420" s="45" t="e">
        <f>VLOOKUP($A420,'Doanh thu'!$A$3:$Q$2000,17,FALSE)</f>
        <v>#N/A</v>
      </c>
      <c r="P420" s="45" t="e">
        <f>VLOOKUP($A420,LNST!$A$3:$R$1635,14,FALSE)</f>
        <v>#N/A</v>
      </c>
      <c r="Q420" s="45" t="e">
        <f>VLOOKUP($A420,LNST!$A$3:$R$1635,15,FALSE)</f>
        <v>#N/A</v>
      </c>
      <c r="R420" s="45" t="e">
        <f>VLOOKUP($A420,LNST!$A$3:$R$1635,16,FALSE)</f>
        <v>#N/A</v>
      </c>
      <c r="S420" s="45" t="e">
        <f>VLOOKUP($A420,LNST!$A$3:$R$1635,17,FALSE)</f>
        <v>#N/A</v>
      </c>
      <c r="T420" s="45" t="e">
        <f>VLOOKUP($A420,LNG!$A$2:$H$1999,4,FALSE)/(D420*10^9)</f>
        <v>#N/A</v>
      </c>
      <c r="U420" s="45" t="e">
        <f>VLOOKUP($A420,LNG!$A$2:$H$1999,5,FALSE)/(E420*10^9)</f>
        <v>#N/A</v>
      </c>
      <c r="V420" s="45" t="e">
        <f>VLOOKUP($A420,LNG!$A$2:$H$1999,6,FALSE)/(F420*10^9)</f>
        <v>#N/A</v>
      </c>
      <c r="W420" s="45" t="e">
        <f>VLOOKUP($A420,LNG!$A$2:$H$1999,7,FALSE)/(G420*10^9)</f>
        <v>#N/A</v>
      </c>
      <c r="X420" s="45" t="e">
        <f>VLOOKUP($A420,'LNST năm'!$A$2:$I$2000,8,FALSE)</f>
        <v>#N/A</v>
      </c>
      <c r="Y420" s="45" t="e">
        <f>VLOOKUP($A420,'LNST năm'!$A$2:$I$2000,9,FALSE)</f>
        <v>#N/A</v>
      </c>
      <c r="Z420" s="46" t="e">
        <f>VLOOKUP($A420,LNG!$A$2:$H$1999,9,FALSE)</f>
        <v>#N/A</v>
      </c>
      <c r="AA420" s="162" t="e">
        <f>VLOOKUP($A420,'GIÁ CP'!$A$2:$D$2000,4,FALSE)/Z420</f>
        <v>#N/A</v>
      </c>
    </row>
    <row r="421" spans="1:27" hidden="1">
      <c r="A421" s="18" t="s">
        <v>3151</v>
      </c>
      <c r="B421" s="18" t="s">
        <v>3152</v>
      </c>
      <c r="C421" s="154" t="str">
        <f>VLOOKUP(A421,'GIÁ CP'!$K$2:$M$2000,3,FALSE)</f>
        <v xml:space="preserve">Xây dựng </v>
      </c>
      <c r="D421" s="43">
        <f>VLOOKUP($A421,'Doanh thu'!$A$3:$Q$2000,9,FALSE)/1000000000</f>
        <v>0</v>
      </c>
      <c r="E421" s="43">
        <f>VLOOKUP($A421,'Doanh thu'!$A$3:$Q$2000,10,FALSE)/1000000000</f>
        <v>0</v>
      </c>
      <c r="F421" s="43">
        <f>VLOOKUP($A421,'Doanh thu'!$A$3:$Q$2000,11,FALSE)/1000000000</f>
        <v>0</v>
      </c>
      <c r="G421" s="43">
        <f>VLOOKUP($A421,'Doanh thu'!$A$3:$Q$2000,12,FALSE)/1000000000</f>
        <v>0</v>
      </c>
      <c r="H421" s="43">
        <f>VLOOKUP($A421,LNST!$A$3:$Q$1635,9,FALSE)/1000000000</f>
        <v>0</v>
      </c>
      <c r="I421" s="43">
        <f>VLOOKUP($A421,LNST!$A$3:$Q$1635,10,FALSE)/1000000000</f>
        <v>0</v>
      </c>
      <c r="J421" s="43">
        <f>VLOOKUP($A421,LNST!$A$3:$Q$1635,11,FALSE)/1000000000</f>
        <v>0</v>
      </c>
      <c r="K421" s="43">
        <f>VLOOKUP($A421,LNST!$A$3:$Q$1635,12,FALSE)/1000000000</f>
        <v>0</v>
      </c>
      <c r="L421" s="45" t="e">
        <f>VLOOKUP($A421,'Doanh thu'!$A$3:$Q$2000,14,FALSE)</f>
        <v>#DIV/0!</v>
      </c>
      <c r="M421" s="45" t="e">
        <f>VLOOKUP($A421,'Doanh thu'!$A$3:$Q$2000,15,FALSE)</f>
        <v>#DIV/0!</v>
      </c>
      <c r="N421" s="45" t="e">
        <f>VLOOKUP($A421,'Doanh thu'!$A$3:$Q$2000,16,FALSE)</f>
        <v>#DIV/0!</v>
      </c>
      <c r="O421" s="45" t="e">
        <f>VLOOKUP($A421,'Doanh thu'!$A$3:$Q$2000,17,FALSE)</f>
        <v>#DIV/0!</v>
      </c>
      <c r="P421" s="45" t="e">
        <f>VLOOKUP($A421,LNST!$A$3:$R$1635,14,FALSE)</f>
        <v>#DIV/0!</v>
      </c>
      <c r="Q421" s="45" t="e">
        <f>VLOOKUP($A421,LNST!$A$3:$R$1635,15,FALSE)</f>
        <v>#DIV/0!</v>
      </c>
      <c r="R421" s="45" t="e">
        <f>VLOOKUP($A421,LNST!$A$3:$R$1635,16,FALSE)</f>
        <v>#DIV/0!</v>
      </c>
      <c r="S421" s="45" t="e">
        <f>VLOOKUP($A421,LNST!$A$3:$R$1635,17,FALSE)</f>
        <v>#DIV/0!</v>
      </c>
      <c r="T421" s="45" t="e">
        <f>VLOOKUP($A421,LNG!$A$2:$H$1999,4,FALSE)/(D421*10^9)</f>
        <v>#DIV/0!</v>
      </c>
      <c r="U421" s="45" t="e">
        <f>VLOOKUP($A421,LNG!$A$2:$H$1999,5,FALSE)/(E421*10^9)</f>
        <v>#DIV/0!</v>
      </c>
      <c r="V421" s="45" t="e">
        <f>VLOOKUP($A421,LNG!$A$2:$H$1999,6,FALSE)/(F421*10^9)</f>
        <v>#DIV/0!</v>
      </c>
      <c r="W421" s="45" t="e">
        <f>VLOOKUP($A421,LNG!$A$2:$H$1999,7,FALSE)/(G421*10^9)</f>
        <v>#DIV/0!</v>
      </c>
      <c r="X421" s="45" t="e">
        <f>VLOOKUP($A421,'LNST năm'!$A$2:$I$2000,8,FALSE)</f>
        <v>#DIV/0!</v>
      </c>
      <c r="Y421" s="45" t="e">
        <f>VLOOKUP($A421,'LNST năm'!$A$2:$I$2000,9,FALSE)</f>
        <v>#DIV/0!</v>
      </c>
      <c r="Z421" s="46" t="e">
        <f>VLOOKUP($A421,LNG!$A$2:$H$1999,9,FALSE)</f>
        <v>#REF!</v>
      </c>
      <c r="AA421" s="162" t="e">
        <f>VLOOKUP($A421,'GIÁ CP'!$A$2:$D$2000,4,FALSE)/Z421</f>
        <v>#N/A</v>
      </c>
    </row>
    <row r="422" spans="1:27" hidden="1">
      <c r="A422" s="18" t="s">
        <v>3271</v>
      </c>
      <c r="B422" s="18" t="s">
        <v>3272</v>
      </c>
      <c r="C422" s="154" t="str">
        <f>VLOOKUP(A422,'GIÁ CP'!$K$2:$M$2000,3,FALSE)</f>
        <v xml:space="preserve">Bất động sản </v>
      </c>
      <c r="D422" s="43">
        <f>VLOOKUP($A422,'Doanh thu'!$A$3:$Q$2000,9,FALSE)/1000000000</f>
        <v>0</v>
      </c>
      <c r="E422" s="43">
        <f>VLOOKUP($A422,'Doanh thu'!$A$3:$Q$2000,10,FALSE)/1000000000</f>
        <v>0</v>
      </c>
      <c r="F422" s="43">
        <f>VLOOKUP($A422,'Doanh thu'!$A$3:$Q$2000,11,FALSE)/1000000000</f>
        <v>0</v>
      </c>
      <c r="G422" s="43">
        <f>VLOOKUP($A422,'Doanh thu'!$A$3:$Q$2000,12,FALSE)/1000000000</f>
        <v>0</v>
      </c>
      <c r="H422" s="43">
        <f>VLOOKUP($A422,LNST!$A$3:$Q$1635,9,FALSE)/1000000000</f>
        <v>0</v>
      </c>
      <c r="I422" s="43">
        <f>VLOOKUP($A422,LNST!$A$3:$Q$1635,10,FALSE)/1000000000</f>
        <v>0</v>
      </c>
      <c r="J422" s="43">
        <f>VLOOKUP($A422,LNST!$A$3:$Q$1635,11,FALSE)/1000000000</f>
        <v>0</v>
      </c>
      <c r="K422" s="43">
        <f>VLOOKUP($A422,LNST!$A$3:$Q$1635,12,FALSE)/1000000000</f>
        <v>0</v>
      </c>
      <c r="L422" s="45" t="e">
        <f>VLOOKUP($A422,'Doanh thu'!$A$3:$Q$2000,14,FALSE)</f>
        <v>#DIV/0!</v>
      </c>
      <c r="M422" s="45" t="e">
        <f>VLOOKUP($A422,'Doanh thu'!$A$3:$Q$2000,15,FALSE)</f>
        <v>#DIV/0!</v>
      </c>
      <c r="N422" s="45" t="e">
        <f>VLOOKUP($A422,'Doanh thu'!$A$3:$Q$2000,16,FALSE)</f>
        <v>#DIV/0!</v>
      </c>
      <c r="O422" s="45" t="e">
        <f>VLOOKUP($A422,'Doanh thu'!$A$3:$Q$2000,17,FALSE)</f>
        <v>#DIV/0!</v>
      </c>
      <c r="P422" s="45" t="e">
        <f>VLOOKUP($A422,LNST!$A$3:$R$1635,14,FALSE)</f>
        <v>#DIV/0!</v>
      </c>
      <c r="Q422" s="45" t="e">
        <f>VLOOKUP($A422,LNST!$A$3:$R$1635,15,FALSE)</f>
        <v>#DIV/0!</v>
      </c>
      <c r="R422" s="45" t="e">
        <f>VLOOKUP($A422,LNST!$A$3:$R$1635,16,FALSE)</f>
        <v>#DIV/0!</v>
      </c>
      <c r="S422" s="45" t="e">
        <f>VLOOKUP($A422,LNST!$A$3:$R$1635,17,FALSE)</f>
        <v>#DIV/0!</v>
      </c>
      <c r="T422" s="45" t="e">
        <f>VLOOKUP($A422,LNG!$A$2:$H$1999,4,FALSE)/(D422*10^9)</f>
        <v>#DIV/0!</v>
      </c>
      <c r="U422" s="45" t="e">
        <f>VLOOKUP($A422,LNG!$A$2:$H$1999,5,FALSE)/(E422*10^9)</f>
        <v>#DIV/0!</v>
      </c>
      <c r="V422" s="45" t="e">
        <f>VLOOKUP($A422,LNG!$A$2:$H$1999,6,FALSE)/(F422*10^9)</f>
        <v>#DIV/0!</v>
      </c>
      <c r="W422" s="45" t="e">
        <f>VLOOKUP($A422,LNG!$A$2:$H$1999,7,FALSE)/(G422*10^9)</f>
        <v>#DIV/0!</v>
      </c>
      <c r="X422" s="45">
        <f>VLOOKUP($A422,'LNST năm'!$A$2:$I$2000,8,FALSE)</f>
        <v>-1</v>
      </c>
      <c r="Y422" s="45">
        <f>VLOOKUP($A422,'LNST năm'!$A$2:$I$2000,9,FALSE)</f>
        <v>-1</v>
      </c>
      <c r="Z422" s="46" t="e">
        <f>VLOOKUP($A422,LNG!$A$2:$H$1999,9,FALSE)</f>
        <v>#REF!</v>
      </c>
      <c r="AA422" s="162" t="e">
        <f>VLOOKUP($A422,'GIÁ CP'!$A$2:$D$2000,4,FALSE)/Z422</f>
        <v>#REF!</v>
      </c>
    </row>
    <row r="423" spans="1:27" hidden="1">
      <c r="A423" s="18" t="s">
        <v>3156</v>
      </c>
      <c r="B423" s="18" t="s">
        <v>3157</v>
      </c>
      <c r="C423" s="154" t="str">
        <f>VLOOKUP(A423,'GIÁ CP'!$K$2:$M$2000,3,FALSE)</f>
        <v xml:space="preserve">Khai thác Than </v>
      </c>
      <c r="D423" s="43" t="e">
        <f>VLOOKUP($A423,'Doanh thu'!$A$3:$Q$2000,9,FALSE)/1000000000</f>
        <v>#N/A</v>
      </c>
      <c r="E423" s="43" t="e">
        <f>VLOOKUP($A423,'Doanh thu'!$A$3:$Q$2000,10,FALSE)/1000000000</f>
        <v>#N/A</v>
      </c>
      <c r="F423" s="43" t="e">
        <f>VLOOKUP($A423,'Doanh thu'!$A$3:$Q$2000,11,FALSE)/1000000000</f>
        <v>#N/A</v>
      </c>
      <c r="G423" s="43" t="e">
        <f>VLOOKUP($A423,'Doanh thu'!$A$3:$Q$2000,12,FALSE)/1000000000</f>
        <v>#N/A</v>
      </c>
      <c r="H423" s="43" t="e">
        <f>VLOOKUP($A423,LNST!$A$3:$Q$1635,9,FALSE)/1000000000</f>
        <v>#N/A</v>
      </c>
      <c r="I423" s="43" t="e">
        <f>VLOOKUP($A423,LNST!$A$3:$Q$1635,10,FALSE)/1000000000</f>
        <v>#N/A</v>
      </c>
      <c r="J423" s="43" t="e">
        <f>VLOOKUP($A423,LNST!$A$3:$Q$1635,11,FALSE)/1000000000</f>
        <v>#N/A</v>
      </c>
      <c r="K423" s="43" t="e">
        <f>VLOOKUP($A423,LNST!$A$3:$Q$1635,12,FALSE)/1000000000</f>
        <v>#N/A</v>
      </c>
      <c r="L423" s="45" t="e">
        <f>VLOOKUP($A423,'Doanh thu'!$A$3:$Q$2000,14,FALSE)</f>
        <v>#N/A</v>
      </c>
      <c r="M423" s="45" t="e">
        <f>VLOOKUP($A423,'Doanh thu'!$A$3:$Q$2000,15,FALSE)</f>
        <v>#N/A</v>
      </c>
      <c r="N423" s="45" t="e">
        <f>VLOOKUP($A423,'Doanh thu'!$A$3:$Q$2000,16,FALSE)</f>
        <v>#N/A</v>
      </c>
      <c r="O423" s="45" t="e">
        <f>VLOOKUP($A423,'Doanh thu'!$A$3:$Q$2000,17,FALSE)</f>
        <v>#N/A</v>
      </c>
      <c r="P423" s="45" t="e">
        <f>VLOOKUP($A423,LNST!$A$3:$R$1635,14,FALSE)</f>
        <v>#N/A</v>
      </c>
      <c r="Q423" s="45" t="e">
        <f>VLOOKUP($A423,LNST!$A$3:$R$1635,15,FALSE)</f>
        <v>#N/A</v>
      </c>
      <c r="R423" s="45" t="e">
        <f>VLOOKUP($A423,LNST!$A$3:$R$1635,16,FALSE)</f>
        <v>#N/A</v>
      </c>
      <c r="S423" s="45" t="e">
        <f>VLOOKUP($A423,LNST!$A$3:$R$1635,17,FALSE)</f>
        <v>#N/A</v>
      </c>
      <c r="T423" s="45" t="e">
        <f>VLOOKUP($A423,LNG!$A$2:$H$1999,4,FALSE)/(D423*10^9)</f>
        <v>#N/A</v>
      </c>
      <c r="U423" s="45" t="e">
        <f>VLOOKUP($A423,LNG!$A$2:$H$1999,5,FALSE)/(E423*10^9)</f>
        <v>#N/A</v>
      </c>
      <c r="V423" s="45" t="e">
        <f>VLOOKUP($A423,LNG!$A$2:$H$1999,6,FALSE)/(F423*10^9)</f>
        <v>#N/A</v>
      </c>
      <c r="W423" s="45" t="e">
        <f>VLOOKUP($A423,LNG!$A$2:$H$1999,7,FALSE)/(G423*10^9)</f>
        <v>#N/A</v>
      </c>
      <c r="X423" s="45" t="e">
        <f>VLOOKUP($A423,'LNST năm'!$A$2:$I$2000,8,FALSE)</f>
        <v>#N/A</v>
      </c>
      <c r="Y423" s="45" t="e">
        <f>VLOOKUP($A423,'LNST năm'!$A$2:$I$2000,9,FALSE)</f>
        <v>#N/A</v>
      </c>
      <c r="Z423" s="46" t="e">
        <f>VLOOKUP($A423,LNG!$A$2:$H$1999,9,FALSE)</f>
        <v>#N/A</v>
      </c>
      <c r="AA423" s="162" t="e">
        <f>VLOOKUP($A423,'GIÁ CP'!$A$2:$D$2000,4,FALSE)/Z423</f>
        <v>#N/A</v>
      </c>
    </row>
    <row r="424" spans="1:27" hidden="1">
      <c r="A424" s="18" t="s">
        <v>1399</v>
      </c>
      <c r="B424" s="18" t="s">
        <v>3146</v>
      </c>
      <c r="C424" s="154" t="str">
        <f>VLOOKUP(A424,'GIÁ CP'!$K$2:$M$2000,3,FALSE)</f>
        <v xml:space="preserve">Nhựa, cao su &amp; sợi </v>
      </c>
      <c r="D424" s="43">
        <f>VLOOKUP($A424,'Doanh thu'!$A$3:$Q$2000,9,FALSE)/1000000000</f>
        <v>0</v>
      </c>
      <c r="E424" s="43">
        <f>VLOOKUP($A424,'Doanh thu'!$A$3:$Q$2000,10,FALSE)/1000000000</f>
        <v>0</v>
      </c>
      <c r="F424" s="43">
        <f>VLOOKUP($A424,'Doanh thu'!$A$3:$Q$2000,11,FALSE)/1000000000</f>
        <v>0</v>
      </c>
      <c r="G424" s="43">
        <f>VLOOKUP($A424,'Doanh thu'!$A$3:$Q$2000,12,FALSE)/1000000000</f>
        <v>0</v>
      </c>
      <c r="H424" s="43">
        <f>VLOOKUP($A424,LNST!$A$3:$Q$1635,9,FALSE)/1000000000</f>
        <v>0</v>
      </c>
      <c r="I424" s="43">
        <f>VLOOKUP($A424,LNST!$A$3:$Q$1635,10,FALSE)/1000000000</f>
        <v>0</v>
      </c>
      <c r="J424" s="43">
        <f>VLOOKUP($A424,LNST!$A$3:$Q$1635,11,FALSE)/1000000000</f>
        <v>0</v>
      </c>
      <c r="K424" s="43">
        <f>VLOOKUP($A424,LNST!$A$3:$Q$1635,12,FALSE)/1000000000</f>
        <v>0</v>
      </c>
      <c r="L424" s="45" t="e">
        <f>VLOOKUP($A424,'Doanh thu'!$A$3:$Q$2000,14,FALSE)</f>
        <v>#DIV/0!</v>
      </c>
      <c r="M424" s="45" t="e">
        <f>VLOOKUP($A424,'Doanh thu'!$A$3:$Q$2000,15,FALSE)</f>
        <v>#DIV/0!</v>
      </c>
      <c r="N424" s="45" t="e">
        <f>VLOOKUP($A424,'Doanh thu'!$A$3:$Q$2000,16,FALSE)</f>
        <v>#DIV/0!</v>
      </c>
      <c r="O424" s="45" t="e">
        <f>VLOOKUP($A424,'Doanh thu'!$A$3:$Q$2000,17,FALSE)</f>
        <v>#DIV/0!</v>
      </c>
      <c r="P424" s="45" t="e">
        <f>VLOOKUP($A424,LNST!$A$3:$R$1635,14,FALSE)</f>
        <v>#DIV/0!</v>
      </c>
      <c r="Q424" s="45" t="e">
        <f>VLOOKUP($A424,LNST!$A$3:$R$1635,15,FALSE)</f>
        <v>#DIV/0!</v>
      </c>
      <c r="R424" s="45" t="e">
        <f>VLOOKUP($A424,LNST!$A$3:$R$1635,16,FALSE)</f>
        <v>#DIV/0!</v>
      </c>
      <c r="S424" s="45" t="e">
        <f>VLOOKUP($A424,LNST!$A$3:$R$1635,17,FALSE)</f>
        <v>#DIV/0!</v>
      </c>
      <c r="T424" s="45" t="e">
        <f>VLOOKUP($A424,LNG!$A$2:$H$1999,4,FALSE)/(D424*10^9)</f>
        <v>#DIV/0!</v>
      </c>
      <c r="U424" s="45" t="e">
        <f>VLOOKUP($A424,LNG!$A$2:$H$1999,5,FALSE)/(E424*10^9)</f>
        <v>#DIV/0!</v>
      </c>
      <c r="V424" s="45" t="e">
        <f>VLOOKUP($A424,LNG!$A$2:$H$1999,6,FALSE)/(F424*10^9)</f>
        <v>#DIV/0!</v>
      </c>
      <c r="W424" s="45" t="e">
        <f>VLOOKUP($A424,LNG!$A$2:$H$1999,7,FALSE)/(G424*10^9)</f>
        <v>#DIV/0!</v>
      </c>
      <c r="X424" s="45">
        <f>VLOOKUP($A424,'LNST năm'!$A$2:$I$2000,8,FALSE)</f>
        <v>-1</v>
      </c>
      <c r="Y424" s="45">
        <f>VLOOKUP($A424,'LNST năm'!$A$2:$I$2000,9,FALSE)</f>
        <v>-1</v>
      </c>
      <c r="Z424" s="46" t="e">
        <f>VLOOKUP($A424,LNG!$A$2:$H$1999,9,FALSE)</f>
        <v>#REF!</v>
      </c>
      <c r="AA424" s="162" t="e">
        <f>VLOOKUP($A424,'GIÁ CP'!$A$2:$D$2000,4,FALSE)/Z424</f>
        <v>#REF!</v>
      </c>
    </row>
    <row r="425" spans="1:27" hidden="1">
      <c r="A425" s="18" t="s">
        <v>1408</v>
      </c>
      <c r="B425" s="18" t="s">
        <v>3161</v>
      </c>
      <c r="C425" s="154" t="str">
        <f>VLOOKUP(A425,'GIÁ CP'!$K$2:$M$2000,3,FALSE)</f>
        <v xml:space="preserve">Xây dựng </v>
      </c>
      <c r="D425" s="43">
        <f>VLOOKUP($A425,'Doanh thu'!$A$3:$Q$2000,9,FALSE)/1000000000</f>
        <v>0</v>
      </c>
      <c r="E425" s="43">
        <f>VLOOKUP($A425,'Doanh thu'!$A$3:$Q$2000,10,FALSE)/1000000000</f>
        <v>0</v>
      </c>
      <c r="F425" s="43">
        <f>VLOOKUP($A425,'Doanh thu'!$A$3:$Q$2000,11,FALSE)/1000000000</f>
        <v>0</v>
      </c>
      <c r="G425" s="43">
        <f>VLOOKUP($A425,'Doanh thu'!$A$3:$Q$2000,12,FALSE)/1000000000</f>
        <v>0</v>
      </c>
      <c r="H425" s="43">
        <f>VLOOKUP($A425,LNST!$A$3:$Q$1635,9,FALSE)/1000000000</f>
        <v>0</v>
      </c>
      <c r="I425" s="43">
        <f>VLOOKUP($A425,LNST!$A$3:$Q$1635,10,FALSE)/1000000000</f>
        <v>0</v>
      </c>
      <c r="J425" s="43">
        <f>VLOOKUP($A425,LNST!$A$3:$Q$1635,11,FALSE)/1000000000</f>
        <v>0</v>
      </c>
      <c r="K425" s="43">
        <f>VLOOKUP($A425,LNST!$A$3:$Q$1635,12,FALSE)/1000000000</f>
        <v>0</v>
      </c>
      <c r="L425" s="45" t="e">
        <f>VLOOKUP($A425,'Doanh thu'!$A$3:$Q$2000,14,FALSE)</f>
        <v>#DIV/0!</v>
      </c>
      <c r="M425" s="45" t="e">
        <f>VLOOKUP($A425,'Doanh thu'!$A$3:$Q$2000,15,FALSE)</f>
        <v>#DIV/0!</v>
      </c>
      <c r="N425" s="45" t="e">
        <f>VLOOKUP($A425,'Doanh thu'!$A$3:$Q$2000,16,FALSE)</f>
        <v>#DIV/0!</v>
      </c>
      <c r="O425" s="45" t="e">
        <f>VLOOKUP($A425,'Doanh thu'!$A$3:$Q$2000,17,FALSE)</f>
        <v>#DIV/0!</v>
      </c>
      <c r="P425" s="45" t="e">
        <f>VLOOKUP($A425,LNST!$A$3:$R$1635,14,FALSE)</f>
        <v>#DIV/0!</v>
      </c>
      <c r="Q425" s="45" t="e">
        <f>VLOOKUP($A425,LNST!$A$3:$R$1635,15,FALSE)</f>
        <v>#DIV/0!</v>
      </c>
      <c r="R425" s="45" t="e">
        <f>VLOOKUP($A425,LNST!$A$3:$R$1635,16,FALSE)</f>
        <v>#DIV/0!</v>
      </c>
      <c r="S425" s="45" t="e">
        <f>VLOOKUP($A425,LNST!$A$3:$R$1635,17,FALSE)</f>
        <v>#DIV/0!</v>
      </c>
      <c r="T425" s="45" t="e">
        <f>VLOOKUP($A425,LNG!$A$2:$H$1999,4,FALSE)/(D425*10^9)</f>
        <v>#DIV/0!</v>
      </c>
      <c r="U425" s="45" t="e">
        <f>VLOOKUP($A425,LNG!$A$2:$H$1999,5,FALSE)/(E425*10^9)</f>
        <v>#DIV/0!</v>
      </c>
      <c r="V425" s="45" t="e">
        <f>VLOOKUP($A425,LNG!$A$2:$H$1999,6,FALSE)/(F425*10^9)</f>
        <v>#DIV/0!</v>
      </c>
      <c r="W425" s="45" t="e">
        <f>VLOOKUP($A425,LNG!$A$2:$H$1999,7,FALSE)/(G425*10^9)</f>
        <v>#DIV/0!</v>
      </c>
      <c r="X425" s="45">
        <f>VLOOKUP($A425,'LNST năm'!$A$2:$I$2000,8,FALSE)</f>
        <v>1</v>
      </c>
      <c r="Y425" s="45">
        <f>VLOOKUP($A425,'LNST năm'!$A$2:$I$2000,9,FALSE)</f>
        <v>0.25992104989487319</v>
      </c>
      <c r="Z425" s="46" t="e">
        <f>VLOOKUP($A425,LNG!$A$2:$H$1999,9,FALSE)</f>
        <v>#REF!</v>
      </c>
      <c r="AA425" s="162" t="e">
        <f>VLOOKUP($A425,'GIÁ CP'!$A$2:$D$2000,4,FALSE)/Z425</f>
        <v>#REF!</v>
      </c>
    </row>
    <row r="426" spans="1:27" hidden="1">
      <c r="A426" s="18" t="s">
        <v>1409</v>
      </c>
      <c r="B426" s="18" t="s">
        <v>3162</v>
      </c>
      <c r="C426" s="154" t="str">
        <f>VLOOKUP(A426,'GIÁ CP'!$K$2:$M$2000,3,FALSE)</f>
        <v xml:space="preserve">Xây dựng </v>
      </c>
      <c r="D426" s="43" t="e">
        <f>VLOOKUP($A426,'Doanh thu'!$A$3:$Q$2000,9,FALSE)/1000000000</f>
        <v>#N/A</v>
      </c>
      <c r="E426" s="43" t="e">
        <f>VLOOKUP($A426,'Doanh thu'!$A$3:$Q$2000,10,FALSE)/1000000000</f>
        <v>#N/A</v>
      </c>
      <c r="F426" s="43" t="e">
        <f>VLOOKUP($A426,'Doanh thu'!$A$3:$Q$2000,11,FALSE)/1000000000</f>
        <v>#N/A</v>
      </c>
      <c r="G426" s="43" t="e">
        <f>VLOOKUP($A426,'Doanh thu'!$A$3:$Q$2000,12,FALSE)/1000000000</f>
        <v>#N/A</v>
      </c>
      <c r="H426" s="43" t="e">
        <f>VLOOKUP($A426,LNST!$A$3:$Q$1635,9,FALSE)/1000000000</f>
        <v>#N/A</v>
      </c>
      <c r="I426" s="43" t="e">
        <f>VLOOKUP($A426,LNST!$A$3:$Q$1635,10,FALSE)/1000000000</f>
        <v>#N/A</v>
      </c>
      <c r="J426" s="43" t="e">
        <f>VLOOKUP($A426,LNST!$A$3:$Q$1635,11,FALSE)/1000000000</f>
        <v>#N/A</v>
      </c>
      <c r="K426" s="43" t="e">
        <f>VLOOKUP($A426,LNST!$A$3:$Q$1635,12,FALSE)/1000000000</f>
        <v>#N/A</v>
      </c>
      <c r="L426" s="45" t="e">
        <f>VLOOKUP($A426,'Doanh thu'!$A$3:$Q$2000,14,FALSE)</f>
        <v>#N/A</v>
      </c>
      <c r="M426" s="45" t="e">
        <f>VLOOKUP($A426,'Doanh thu'!$A$3:$Q$2000,15,FALSE)</f>
        <v>#N/A</v>
      </c>
      <c r="N426" s="45" t="e">
        <f>VLOOKUP($A426,'Doanh thu'!$A$3:$Q$2000,16,FALSE)</f>
        <v>#N/A</v>
      </c>
      <c r="O426" s="45" t="e">
        <f>VLOOKUP($A426,'Doanh thu'!$A$3:$Q$2000,17,FALSE)</f>
        <v>#N/A</v>
      </c>
      <c r="P426" s="45" t="e">
        <f>VLOOKUP($A426,LNST!$A$3:$R$1635,14,FALSE)</f>
        <v>#N/A</v>
      </c>
      <c r="Q426" s="45" t="e">
        <f>VLOOKUP($A426,LNST!$A$3:$R$1635,15,FALSE)</f>
        <v>#N/A</v>
      </c>
      <c r="R426" s="45" t="e">
        <f>VLOOKUP($A426,LNST!$A$3:$R$1635,16,FALSE)</f>
        <v>#N/A</v>
      </c>
      <c r="S426" s="45" t="e">
        <f>VLOOKUP($A426,LNST!$A$3:$R$1635,17,FALSE)</f>
        <v>#N/A</v>
      </c>
      <c r="T426" s="45" t="e">
        <f>VLOOKUP($A426,LNG!$A$2:$H$1999,4,FALSE)/(D426*10^9)</f>
        <v>#N/A</v>
      </c>
      <c r="U426" s="45" t="e">
        <f>VLOOKUP($A426,LNG!$A$2:$H$1999,5,FALSE)/(E426*10^9)</f>
        <v>#N/A</v>
      </c>
      <c r="V426" s="45" t="e">
        <f>VLOOKUP($A426,LNG!$A$2:$H$1999,6,FALSE)/(F426*10^9)</f>
        <v>#N/A</v>
      </c>
      <c r="W426" s="45" t="e">
        <f>VLOOKUP($A426,LNG!$A$2:$H$1999,7,FALSE)/(G426*10^9)</f>
        <v>#N/A</v>
      </c>
      <c r="X426" s="45" t="e">
        <f>VLOOKUP($A426,'LNST năm'!$A$2:$I$2000,8,FALSE)</f>
        <v>#N/A</v>
      </c>
      <c r="Y426" s="45" t="e">
        <f>VLOOKUP($A426,'LNST năm'!$A$2:$I$2000,9,FALSE)</f>
        <v>#N/A</v>
      </c>
      <c r="Z426" s="46" t="e">
        <f>VLOOKUP($A426,LNG!$A$2:$H$1999,9,FALSE)</f>
        <v>#N/A</v>
      </c>
      <c r="AA426" s="162" t="e">
        <f>VLOOKUP($A426,'GIÁ CP'!$A$2:$D$2000,4,FALSE)/Z426</f>
        <v>#N/A</v>
      </c>
    </row>
    <row r="427" spans="1:27" hidden="1">
      <c r="A427" s="18" t="s">
        <v>1411</v>
      </c>
      <c r="B427" s="18" t="s">
        <v>3164</v>
      </c>
      <c r="C427" s="154" t="str">
        <f>VLOOKUP(A427,'GIÁ CP'!$K$2:$M$2000,3,FALSE)</f>
        <v xml:space="preserve">Xây dựng </v>
      </c>
      <c r="D427" s="43" t="e">
        <f>VLOOKUP($A427,'Doanh thu'!$A$3:$Q$2000,9,FALSE)/1000000000</f>
        <v>#N/A</v>
      </c>
      <c r="E427" s="43" t="e">
        <f>VLOOKUP($A427,'Doanh thu'!$A$3:$Q$2000,10,FALSE)/1000000000</f>
        <v>#N/A</v>
      </c>
      <c r="F427" s="43" t="e">
        <f>VLOOKUP($A427,'Doanh thu'!$A$3:$Q$2000,11,FALSE)/1000000000</f>
        <v>#N/A</v>
      </c>
      <c r="G427" s="43" t="e">
        <f>VLOOKUP($A427,'Doanh thu'!$A$3:$Q$2000,12,FALSE)/1000000000</f>
        <v>#N/A</v>
      </c>
      <c r="H427" s="43" t="e">
        <f>VLOOKUP($A427,LNST!$A$3:$Q$1635,9,FALSE)/1000000000</f>
        <v>#N/A</v>
      </c>
      <c r="I427" s="43" t="e">
        <f>VLOOKUP($A427,LNST!$A$3:$Q$1635,10,FALSE)/1000000000</f>
        <v>#N/A</v>
      </c>
      <c r="J427" s="43" t="e">
        <f>VLOOKUP($A427,LNST!$A$3:$Q$1635,11,FALSE)/1000000000</f>
        <v>#N/A</v>
      </c>
      <c r="K427" s="43" t="e">
        <f>VLOOKUP($A427,LNST!$A$3:$Q$1635,12,FALSE)/1000000000</f>
        <v>#N/A</v>
      </c>
      <c r="L427" s="45" t="e">
        <f>VLOOKUP($A427,'Doanh thu'!$A$3:$Q$2000,14,FALSE)</f>
        <v>#N/A</v>
      </c>
      <c r="M427" s="45" t="e">
        <f>VLOOKUP($A427,'Doanh thu'!$A$3:$Q$2000,15,FALSE)</f>
        <v>#N/A</v>
      </c>
      <c r="N427" s="45" t="e">
        <f>VLOOKUP($A427,'Doanh thu'!$A$3:$Q$2000,16,FALSE)</f>
        <v>#N/A</v>
      </c>
      <c r="O427" s="45" t="e">
        <f>VLOOKUP($A427,'Doanh thu'!$A$3:$Q$2000,17,FALSE)</f>
        <v>#N/A</v>
      </c>
      <c r="P427" s="45" t="e">
        <f>VLOOKUP($A427,LNST!$A$3:$R$1635,14,FALSE)</f>
        <v>#N/A</v>
      </c>
      <c r="Q427" s="45" t="e">
        <f>VLOOKUP($A427,LNST!$A$3:$R$1635,15,FALSE)</f>
        <v>#N/A</v>
      </c>
      <c r="R427" s="45" t="e">
        <f>VLOOKUP($A427,LNST!$A$3:$R$1635,16,FALSE)</f>
        <v>#N/A</v>
      </c>
      <c r="S427" s="45" t="e">
        <f>VLOOKUP($A427,LNST!$A$3:$R$1635,17,FALSE)</f>
        <v>#N/A</v>
      </c>
      <c r="T427" s="45" t="e">
        <f>VLOOKUP($A427,LNG!$A$2:$H$1999,4,FALSE)/(D427*10^9)</f>
        <v>#N/A</v>
      </c>
      <c r="U427" s="45" t="e">
        <f>VLOOKUP($A427,LNG!$A$2:$H$1999,5,FALSE)/(E427*10^9)</f>
        <v>#N/A</v>
      </c>
      <c r="V427" s="45" t="e">
        <f>VLOOKUP($A427,LNG!$A$2:$H$1999,6,FALSE)/(F427*10^9)</f>
        <v>#N/A</v>
      </c>
      <c r="W427" s="45" t="e">
        <f>VLOOKUP($A427,LNG!$A$2:$H$1999,7,FALSE)/(G427*10^9)</f>
        <v>#N/A</v>
      </c>
      <c r="X427" s="45" t="e">
        <f>VLOOKUP($A427,'LNST năm'!$A$2:$I$2000,8,FALSE)</f>
        <v>#N/A</v>
      </c>
      <c r="Y427" s="45" t="e">
        <f>VLOOKUP($A427,'LNST năm'!$A$2:$I$2000,9,FALSE)</f>
        <v>#N/A</v>
      </c>
      <c r="Z427" s="46" t="e">
        <f>VLOOKUP($A427,LNG!$A$2:$H$1999,9,FALSE)</f>
        <v>#N/A</v>
      </c>
      <c r="AA427" s="162" t="e">
        <f>VLOOKUP($A427,'GIÁ CP'!$A$2:$D$2000,4,FALSE)/Z427</f>
        <v>#N/A</v>
      </c>
    </row>
    <row r="428" spans="1:27" hidden="1">
      <c r="A428" s="18" t="s">
        <v>3166</v>
      </c>
      <c r="B428" s="18" t="s">
        <v>3167</v>
      </c>
      <c r="C428" s="154" t="str">
        <f>VLOOKUP(A428,'GIÁ CP'!$K$2:$M$2000,3,FALSE)</f>
        <v xml:space="preserve">Bán lẻ phức hợp </v>
      </c>
      <c r="D428" s="43" t="e">
        <f>VLOOKUP($A428,'Doanh thu'!$A$3:$Q$2000,9,FALSE)/1000000000</f>
        <v>#N/A</v>
      </c>
      <c r="E428" s="43" t="e">
        <f>VLOOKUP($A428,'Doanh thu'!$A$3:$Q$2000,10,FALSE)/1000000000</f>
        <v>#N/A</v>
      </c>
      <c r="F428" s="43" t="e">
        <f>VLOOKUP($A428,'Doanh thu'!$A$3:$Q$2000,11,FALSE)/1000000000</f>
        <v>#N/A</v>
      </c>
      <c r="G428" s="43" t="e">
        <f>VLOOKUP($A428,'Doanh thu'!$A$3:$Q$2000,12,FALSE)/1000000000</f>
        <v>#N/A</v>
      </c>
      <c r="H428" s="43" t="e">
        <f>VLOOKUP($A428,LNST!$A$3:$Q$1635,9,FALSE)/1000000000</f>
        <v>#N/A</v>
      </c>
      <c r="I428" s="43" t="e">
        <f>VLOOKUP($A428,LNST!$A$3:$Q$1635,10,FALSE)/1000000000</f>
        <v>#N/A</v>
      </c>
      <c r="J428" s="43" t="e">
        <f>VLOOKUP($A428,LNST!$A$3:$Q$1635,11,FALSE)/1000000000</f>
        <v>#N/A</v>
      </c>
      <c r="K428" s="43" t="e">
        <f>VLOOKUP($A428,LNST!$A$3:$Q$1635,12,FALSE)/1000000000</f>
        <v>#N/A</v>
      </c>
      <c r="L428" s="45" t="e">
        <f>VLOOKUP($A428,'Doanh thu'!$A$3:$Q$2000,14,FALSE)</f>
        <v>#N/A</v>
      </c>
      <c r="M428" s="45" t="e">
        <f>VLOOKUP($A428,'Doanh thu'!$A$3:$Q$2000,15,FALSE)</f>
        <v>#N/A</v>
      </c>
      <c r="N428" s="45" t="e">
        <f>VLOOKUP($A428,'Doanh thu'!$A$3:$Q$2000,16,FALSE)</f>
        <v>#N/A</v>
      </c>
      <c r="O428" s="45" t="e">
        <f>VLOOKUP($A428,'Doanh thu'!$A$3:$Q$2000,17,FALSE)</f>
        <v>#N/A</v>
      </c>
      <c r="P428" s="45" t="e">
        <f>VLOOKUP($A428,LNST!$A$3:$R$1635,14,FALSE)</f>
        <v>#N/A</v>
      </c>
      <c r="Q428" s="45" t="e">
        <f>VLOOKUP($A428,LNST!$A$3:$R$1635,15,FALSE)</f>
        <v>#N/A</v>
      </c>
      <c r="R428" s="45" t="e">
        <f>VLOOKUP($A428,LNST!$A$3:$R$1635,16,FALSE)</f>
        <v>#N/A</v>
      </c>
      <c r="S428" s="45" t="e">
        <f>VLOOKUP($A428,LNST!$A$3:$R$1635,17,FALSE)</f>
        <v>#N/A</v>
      </c>
      <c r="T428" s="45" t="e">
        <f>VLOOKUP($A428,LNG!$A$2:$H$1999,4,FALSE)/(D428*10^9)</f>
        <v>#N/A</v>
      </c>
      <c r="U428" s="45" t="e">
        <f>VLOOKUP($A428,LNG!$A$2:$H$1999,5,FALSE)/(E428*10^9)</f>
        <v>#N/A</v>
      </c>
      <c r="V428" s="45" t="e">
        <f>VLOOKUP($A428,LNG!$A$2:$H$1999,6,FALSE)/(F428*10^9)</f>
        <v>#N/A</v>
      </c>
      <c r="W428" s="45" t="e">
        <f>VLOOKUP($A428,LNG!$A$2:$H$1999,7,FALSE)/(G428*10^9)</f>
        <v>#N/A</v>
      </c>
      <c r="X428" s="45" t="e">
        <f>VLOOKUP($A428,'LNST năm'!$A$2:$I$2000,8,FALSE)</f>
        <v>#N/A</v>
      </c>
      <c r="Y428" s="45" t="e">
        <f>VLOOKUP($A428,'LNST năm'!$A$2:$I$2000,9,FALSE)</f>
        <v>#N/A</v>
      </c>
      <c r="Z428" s="46" t="e">
        <f>VLOOKUP($A428,LNG!$A$2:$H$1999,9,FALSE)</f>
        <v>#N/A</v>
      </c>
      <c r="AA428" s="162" t="e">
        <f>VLOOKUP($A428,'GIÁ CP'!$A$2:$D$2000,4,FALSE)/Z428</f>
        <v>#N/A</v>
      </c>
    </row>
    <row r="429" spans="1:27" hidden="1">
      <c r="A429" s="18" t="s">
        <v>1412</v>
      </c>
      <c r="B429" s="18" t="s">
        <v>3168</v>
      </c>
      <c r="C429" s="154" t="str">
        <f>VLOOKUP(A429,'GIÁ CP'!$K$2:$M$2000,3,FALSE)</f>
        <v xml:space="preserve">Kho bãi, hậu cần và bảo dưỡng </v>
      </c>
      <c r="D429" s="43">
        <f>VLOOKUP($A429,'Doanh thu'!$A$3:$Q$2000,9,FALSE)/1000000000</f>
        <v>0</v>
      </c>
      <c r="E429" s="43">
        <f>VLOOKUP($A429,'Doanh thu'!$A$3:$Q$2000,10,FALSE)/1000000000</f>
        <v>0</v>
      </c>
      <c r="F429" s="43">
        <f>VLOOKUP($A429,'Doanh thu'!$A$3:$Q$2000,11,FALSE)/1000000000</f>
        <v>0</v>
      </c>
      <c r="G429" s="43">
        <f>VLOOKUP($A429,'Doanh thu'!$A$3:$Q$2000,12,FALSE)/1000000000</f>
        <v>0</v>
      </c>
      <c r="H429" s="43">
        <f>VLOOKUP($A429,LNST!$A$3:$Q$1635,9,FALSE)/1000000000</f>
        <v>0</v>
      </c>
      <c r="I429" s="43">
        <f>VLOOKUP($A429,LNST!$A$3:$Q$1635,10,FALSE)/1000000000</f>
        <v>0</v>
      </c>
      <c r="J429" s="43">
        <f>VLOOKUP($A429,LNST!$A$3:$Q$1635,11,FALSE)/1000000000</f>
        <v>0</v>
      </c>
      <c r="K429" s="43">
        <f>VLOOKUP($A429,LNST!$A$3:$Q$1635,12,FALSE)/1000000000</f>
        <v>0</v>
      </c>
      <c r="L429" s="45" t="e">
        <f>VLOOKUP($A429,'Doanh thu'!$A$3:$Q$2000,14,FALSE)</f>
        <v>#DIV/0!</v>
      </c>
      <c r="M429" s="45" t="e">
        <f>VLOOKUP($A429,'Doanh thu'!$A$3:$Q$2000,15,FALSE)</f>
        <v>#DIV/0!</v>
      </c>
      <c r="N429" s="45" t="e">
        <f>VLOOKUP($A429,'Doanh thu'!$A$3:$Q$2000,16,FALSE)</f>
        <v>#DIV/0!</v>
      </c>
      <c r="O429" s="45" t="e">
        <f>VLOOKUP($A429,'Doanh thu'!$A$3:$Q$2000,17,FALSE)</f>
        <v>#DIV/0!</v>
      </c>
      <c r="P429" s="45" t="e">
        <f>VLOOKUP($A429,LNST!$A$3:$R$1635,14,FALSE)</f>
        <v>#DIV/0!</v>
      </c>
      <c r="Q429" s="45" t="e">
        <f>VLOOKUP($A429,LNST!$A$3:$R$1635,15,FALSE)</f>
        <v>#DIV/0!</v>
      </c>
      <c r="R429" s="45" t="e">
        <f>VLOOKUP($A429,LNST!$A$3:$R$1635,16,FALSE)</f>
        <v>#DIV/0!</v>
      </c>
      <c r="S429" s="45" t="e">
        <f>VLOOKUP($A429,LNST!$A$3:$R$1635,17,FALSE)</f>
        <v>#DIV/0!</v>
      </c>
      <c r="T429" s="45" t="e">
        <f>VLOOKUP($A429,LNG!$A$2:$H$1999,4,FALSE)/(D429*10^9)</f>
        <v>#DIV/0!</v>
      </c>
      <c r="U429" s="45" t="e">
        <f>VLOOKUP($A429,LNG!$A$2:$H$1999,5,FALSE)/(E429*10^9)</f>
        <v>#DIV/0!</v>
      </c>
      <c r="V429" s="45" t="e">
        <f>VLOOKUP($A429,LNG!$A$2:$H$1999,6,FALSE)/(F429*10^9)</f>
        <v>#DIV/0!</v>
      </c>
      <c r="W429" s="45" t="e">
        <f>VLOOKUP($A429,LNG!$A$2:$H$1999,7,FALSE)/(G429*10^9)</f>
        <v>#DIV/0!</v>
      </c>
      <c r="X429" s="45">
        <f>VLOOKUP($A429,'LNST năm'!$A$2:$I$2000,8,FALSE)</f>
        <v>-1</v>
      </c>
      <c r="Y429" s="45">
        <f>VLOOKUP($A429,'LNST năm'!$A$2:$I$2000,9,FALSE)</f>
        <v>-1</v>
      </c>
      <c r="Z429" s="46" t="e">
        <f>VLOOKUP($A429,LNG!$A$2:$H$1999,9,FALSE)</f>
        <v>#REF!</v>
      </c>
      <c r="AA429" s="162" t="e">
        <f>VLOOKUP($A429,'GIÁ CP'!$A$2:$D$2000,4,FALSE)/Z429</f>
        <v>#REF!</v>
      </c>
    </row>
    <row r="430" spans="1:27" hidden="1">
      <c r="A430" s="18" t="s">
        <v>775</v>
      </c>
      <c r="B430" s="18" t="s">
        <v>3225</v>
      </c>
      <c r="C430" s="154" t="str">
        <f>VLOOKUP(A430,'GIÁ CP'!$K$2:$M$2000,3,FALSE)</f>
        <v xml:space="preserve">Containers &amp; Đóng gói </v>
      </c>
      <c r="D430" s="43" t="e">
        <f>VLOOKUP($A430,'Doanh thu'!$A$3:$Q$2000,9,FALSE)/1000000000</f>
        <v>#N/A</v>
      </c>
      <c r="E430" s="43" t="e">
        <f>VLOOKUP($A430,'Doanh thu'!$A$3:$Q$2000,10,FALSE)/1000000000</f>
        <v>#N/A</v>
      </c>
      <c r="F430" s="43" t="e">
        <f>VLOOKUP($A430,'Doanh thu'!$A$3:$Q$2000,11,FALSE)/1000000000</f>
        <v>#N/A</v>
      </c>
      <c r="G430" s="43" t="e">
        <f>VLOOKUP($A430,'Doanh thu'!$A$3:$Q$2000,12,FALSE)/1000000000</f>
        <v>#N/A</v>
      </c>
      <c r="H430" s="43" t="e">
        <f>VLOOKUP($A430,LNST!$A$3:$Q$1635,9,FALSE)/1000000000</f>
        <v>#N/A</v>
      </c>
      <c r="I430" s="43" t="e">
        <f>VLOOKUP($A430,LNST!$A$3:$Q$1635,10,FALSE)/1000000000</f>
        <v>#N/A</v>
      </c>
      <c r="J430" s="43" t="e">
        <f>VLOOKUP($A430,LNST!$A$3:$Q$1635,11,FALSE)/1000000000</f>
        <v>#N/A</v>
      </c>
      <c r="K430" s="43" t="e">
        <f>VLOOKUP($A430,LNST!$A$3:$Q$1635,12,FALSE)/1000000000</f>
        <v>#N/A</v>
      </c>
      <c r="L430" s="45" t="e">
        <f>VLOOKUP($A430,'Doanh thu'!$A$3:$Q$2000,14,FALSE)</f>
        <v>#N/A</v>
      </c>
      <c r="M430" s="45" t="e">
        <f>VLOOKUP($A430,'Doanh thu'!$A$3:$Q$2000,15,FALSE)</f>
        <v>#N/A</v>
      </c>
      <c r="N430" s="45" t="e">
        <f>VLOOKUP($A430,'Doanh thu'!$A$3:$Q$2000,16,FALSE)</f>
        <v>#N/A</v>
      </c>
      <c r="O430" s="45" t="e">
        <f>VLOOKUP($A430,'Doanh thu'!$A$3:$Q$2000,17,FALSE)</f>
        <v>#N/A</v>
      </c>
      <c r="P430" s="45" t="e">
        <f>VLOOKUP($A430,LNST!$A$3:$R$1635,14,FALSE)</f>
        <v>#N/A</v>
      </c>
      <c r="Q430" s="45" t="e">
        <f>VLOOKUP($A430,LNST!$A$3:$R$1635,15,FALSE)</f>
        <v>#N/A</v>
      </c>
      <c r="R430" s="45" t="e">
        <f>VLOOKUP($A430,LNST!$A$3:$R$1635,16,FALSE)</f>
        <v>#N/A</v>
      </c>
      <c r="S430" s="45" t="e">
        <f>VLOOKUP($A430,LNST!$A$3:$R$1635,17,FALSE)</f>
        <v>#N/A</v>
      </c>
      <c r="T430" s="45" t="e">
        <f>VLOOKUP($A430,LNG!$A$2:$H$1999,4,FALSE)/(D430*10^9)</f>
        <v>#N/A</v>
      </c>
      <c r="U430" s="45" t="e">
        <f>VLOOKUP($A430,LNG!$A$2:$H$1999,5,FALSE)/(E430*10^9)</f>
        <v>#N/A</v>
      </c>
      <c r="V430" s="45" t="e">
        <f>VLOOKUP($A430,LNG!$A$2:$H$1999,6,FALSE)/(F430*10^9)</f>
        <v>#N/A</v>
      </c>
      <c r="W430" s="45" t="e">
        <f>VLOOKUP($A430,LNG!$A$2:$H$1999,7,FALSE)/(G430*10^9)</f>
        <v>#N/A</v>
      </c>
      <c r="X430" s="45" t="e">
        <f>VLOOKUP($A430,'LNST năm'!$A$2:$I$2000,8,FALSE)</f>
        <v>#N/A</v>
      </c>
      <c r="Y430" s="45" t="e">
        <f>VLOOKUP($A430,'LNST năm'!$A$2:$I$2000,9,FALSE)</f>
        <v>#N/A</v>
      </c>
      <c r="Z430" s="46" t="e">
        <f>VLOOKUP($A430,LNG!$A$2:$H$1999,9,FALSE)</f>
        <v>#N/A</v>
      </c>
      <c r="AA430" s="162" t="e">
        <f>VLOOKUP($A430,'GIÁ CP'!$A$2:$D$2000,4,FALSE)/Z430</f>
        <v>#N/A</v>
      </c>
    </row>
    <row r="431" spans="1:27" hidden="1">
      <c r="A431" s="18" t="s">
        <v>979</v>
      </c>
      <c r="B431" s="18" t="s">
        <v>2452</v>
      </c>
      <c r="C431" s="154" t="str">
        <f>VLOOKUP(A431,'GIÁ CP'!$K$2:$M$2000,3,FALSE)</f>
        <v xml:space="preserve">Nuôi trồng nông &amp; hải sản </v>
      </c>
      <c r="D431" s="43">
        <f>VLOOKUP($A431,'Doanh thu'!$A$3:$Q$2000,9,FALSE)/1000000000</f>
        <v>0</v>
      </c>
      <c r="E431" s="43">
        <f>VLOOKUP($A431,'Doanh thu'!$A$3:$Q$2000,10,FALSE)/1000000000</f>
        <v>0</v>
      </c>
      <c r="F431" s="43">
        <f>VLOOKUP($A431,'Doanh thu'!$A$3:$Q$2000,11,FALSE)/1000000000</f>
        <v>0</v>
      </c>
      <c r="G431" s="43">
        <f>VLOOKUP($A431,'Doanh thu'!$A$3:$Q$2000,12,FALSE)/1000000000</f>
        <v>0</v>
      </c>
      <c r="H431" s="43">
        <f>VLOOKUP($A431,LNST!$A$3:$Q$1635,9,FALSE)/1000000000</f>
        <v>0</v>
      </c>
      <c r="I431" s="43">
        <f>VLOOKUP($A431,LNST!$A$3:$Q$1635,10,FALSE)/1000000000</f>
        <v>0</v>
      </c>
      <c r="J431" s="43">
        <f>VLOOKUP($A431,LNST!$A$3:$Q$1635,11,FALSE)/1000000000</f>
        <v>0</v>
      </c>
      <c r="K431" s="43">
        <f>VLOOKUP($A431,LNST!$A$3:$Q$1635,12,FALSE)/1000000000</f>
        <v>0</v>
      </c>
      <c r="L431" s="45" t="e">
        <f>VLOOKUP($A431,'Doanh thu'!$A$3:$Q$2000,14,FALSE)</f>
        <v>#DIV/0!</v>
      </c>
      <c r="M431" s="45" t="e">
        <f>VLOOKUP($A431,'Doanh thu'!$A$3:$Q$2000,15,FALSE)</f>
        <v>#DIV/0!</v>
      </c>
      <c r="N431" s="45" t="e">
        <f>VLOOKUP($A431,'Doanh thu'!$A$3:$Q$2000,16,FALSE)</f>
        <v>#DIV/0!</v>
      </c>
      <c r="O431" s="45" t="e">
        <f>VLOOKUP($A431,'Doanh thu'!$A$3:$Q$2000,17,FALSE)</f>
        <v>#DIV/0!</v>
      </c>
      <c r="P431" s="45" t="e">
        <f>VLOOKUP($A431,LNST!$A$3:$R$1635,14,FALSE)</f>
        <v>#DIV/0!</v>
      </c>
      <c r="Q431" s="45" t="e">
        <f>VLOOKUP($A431,LNST!$A$3:$R$1635,15,FALSE)</f>
        <v>#DIV/0!</v>
      </c>
      <c r="R431" s="45" t="e">
        <f>VLOOKUP($A431,LNST!$A$3:$R$1635,16,FALSE)</f>
        <v>#DIV/0!</v>
      </c>
      <c r="S431" s="45" t="e">
        <f>VLOOKUP($A431,LNST!$A$3:$R$1635,17,FALSE)</f>
        <v>#DIV/0!</v>
      </c>
      <c r="T431" s="45" t="e">
        <f>VLOOKUP($A431,LNG!$A$2:$H$1999,4,FALSE)/(D431*10^9)</f>
        <v>#DIV/0!</v>
      </c>
      <c r="U431" s="45" t="e">
        <f>VLOOKUP($A431,LNG!$A$2:$H$1999,5,FALSE)/(E431*10^9)</f>
        <v>#DIV/0!</v>
      </c>
      <c r="V431" s="45" t="e">
        <f>VLOOKUP($A431,LNG!$A$2:$H$1999,6,FALSE)/(F431*10^9)</f>
        <v>#DIV/0!</v>
      </c>
      <c r="W431" s="45" t="e">
        <f>VLOOKUP($A431,LNG!$A$2:$H$1999,7,FALSE)/(G431*10^9)</f>
        <v>#DIV/0!</v>
      </c>
      <c r="X431" s="45">
        <f>VLOOKUP($A431,'LNST năm'!$A$2:$I$2000,8,FALSE)</f>
        <v>1</v>
      </c>
      <c r="Y431" s="45">
        <f>VLOOKUP($A431,'LNST năm'!$A$2:$I$2000,9,FALSE)</f>
        <v>0.25992104989487319</v>
      </c>
      <c r="Z431" s="46" t="e">
        <f>VLOOKUP($A431,LNG!$A$2:$H$1999,9,FALSE)</f>
        <v>#REF!</v>
      </c>
      <c r="AA431" s="162" t="e">
        <f>VLOOKUP($A431,'GIÁ CP'!$A$2:$D$2000,4,FALSE)/Z431</f>
        <v>#REF!</v>
      </c>
    </row>
    <row r="432" spans="1:27" hidden="1">
      <c r="A432" s="18" t="s">
        <v>882</v>
      </c>
      <c r="B432" s="18" t="s">
        <v>3165</v>
      </c>
      <c r="C432" s="154" t="str">
        <f>VLOOKUP(A432,'GIÁ CP'!$K$2:$M$2000,3,FALSE)</f>
        <v xml:space="preserve">Kho bãi, hậu cần và bảo dưỡng </v>
      </c>
      <c r="D432" s="43">
        <f>VLOOKUP($A432,'Doanh thu'!$A$3:$Q$2000,9,FALSE)/1000000000</f>
        <v>0</v>
      </c>
      <c r="E432" s="43">
        <f>VLOOKUP($A432,'Doanh thu'!$A$3:$Q$2000,10,FALSE)/1000000000</f>
        <v>0</v>
      </c>
      <c r="F432" s="43">
        <f>VLOOKUP($A432,'Doanh thu'!$A$3:$Q$2000,11,FALSE)/1000000000</f>
        <v>0</v>
      </c>
      <c r="G432" s="43">
        <f>VLOOKUP($A432,'Doanh thu'!$A$3:$Q$2000,12,FALSE)/1000000000</f>
        <v>0</v>
      </c>
      <c r="H432" s="43">
        <f>VLOOKUP($A432,LNST!$A$3:$Q$1635,9,FALSE)/1000000000</f>
        <v>0</v>
      </c>
      <c r="I432" s="43">
        <f>VLOOKUP($A432,LNST!$A$3:$Q$1635,10,FALSE)/1000000000</f>
        <v>0</v>
      </c>
      <c r="J432" s="43">
        <f>VLOOKUP($A432,LNST!$A$3:$Q$1635,11,FALSE)/1000000000</f>
        <v>0</v>
      </c>
      <c r="K432" s="43">
        <f>VLOOKUP($A432,LNST!$A$3:$Q$1635,12,FALSE)/1000000000</f>
        <v>0</v>
      </c>
      <c r="L432" s="45" t="e">
        <f>VLOOKUP($A432,'Doanh thu'!$A$3:$Q$2000,14,FALSE)</f>
        <v>#DIV/0!</v>
      </c>
      <c r="M432" s="45" t="e">
        <f>VLOOKUP($A432,'Doanh thu'!$A$3:$Q$2000,15,FALSE)</f>
        <v>#DIV/0!</v>
      </c>
      <c r="N432" s="45" t="e">
        <f>VLOOKUP($A432,'Doanh thu'!$A$3:$Q$2000,16,FALSE)</f>
        <v>#DIV/0!</v>
      </c>
      <c r="O432" s="45" t="e">
        <f>VLOOKUP($A432,'Doanh thu'!$A$3:$Q$2000,17,FALSE)</f>
        <v>#DIV/0!</v>
      </c>
      <c r="P432" s="45" t="e">
        <f>VLOOKUP($A432,LNST!$A$3:$R$1635,14,FALSE)</f>
        <v>#DIV/0!</v>
      </c>
      <c r="Q432" s="45" t="e">
        <f>VLOOKUP($A432,LNST!$A$3:$R$1635,15,FALSE)</f>
        <v>#DIV/0!</v>
      </c>
      <c r="R432" s="45" t="e">
        <f>VLOOKUP($A432,LNST!$A$3:$R$1635,16,FALSE)</f>
        <v>#DIV/0!</v>
      </c>
      <c r="S432" s="45" t="e">
        <f>VLOOKUP($A432,LNST!$A$3:$R$1635,17,FALSE)</f>
        <v>#DIV/0!</v>
      </c>
      <c r="T432" s="45" t="e">
        <f>VLOOKUP($A432,LNG!$A$2:$H$1999,4,FALSE)/(D432*10^9)</f>
        <v>#DIV/0!</v>
      </c>
      <c r="U432" s="45" t="e">
        <f>VLOOKUP($A432,LNG!$A$2:$H$1999,5,FALSE)/(E432*10^9)</f>
        <v>#DIV/0!</v>
      </c>
      <c r="V432" s="45" t="e">
        <f>VLOOKUP($A432,LNG!$A$2:$H$1999,6,FALSE)/(F432*10^9)</f>
        <v>#DIV/0!</v>
      </c>
      <c r="W432" s="45" t="e">
        <f>VLOOKUP($A432,LNG!$A$2:$H$1999,7,FALSE)/(G432*10^9)</f>
        <v>#DIV/0!</v>
      </c>
      <c r="X432" s="45">
        <f>VLOOKUP($A432,'LNST năm'!$A$2:$I$2000,8,FALSE)</f>
        <v>-1</v>
      </c>
      <c r="Y432" s="45">
        <f>VLOOKUP($A432,'LNST năm'!$A$2:$I$2000,9,FALSE)</f>
        <v>-1</v>
      </c>
      <c r="Z432" s="46" t="e">
        <f>VLOOKUP($A432,LNG!$A$2:$H$1999,9,FALSE)</f>
        <v>#REF!</v>
      </c>
      <c r="AA432" s="162" t="e">
        <f>VLOOKUP($A432,'GIÁ CP'!$A$2:$D$2000,4,FALSE)/Z432</f>
        <v>#REF!</v>
      </c>
    </row>
    <row r="433" spans="1:27" hidden="1">
      <c r="A433" s="18" t="s">
        <v>1415</v>
      </c>
      <c r="B433" s="18" t="s">
        <v>3172</v>
      </c>
      <c r="C433" s="154" t="str">
        <f>VLOOKUP(A433,'GIÁ CP'!$K$2:$M$2000,3,FALSE)</f>
        <v xml:space="preserve">Phần mềm </v>
      </c>
      <c r="D433" s="43">
        <f>VLOOKUP($A433,'Doanh thu'!$A$3:$Q$2000,9,FALSE)/1000000000</f>
        <v>73.936607105999997</v>
      </c>
      <c r="E433" s="43">
        <f>VLOOKUP($A433,'Doanh thu'!$A$3:$Q$2000,10,FALSE)/1000000000</f>
        <v>247.23781320200001</v>
      </c>
      <c r="F433" s="43">
        <f>VLOOKUP($A433,'Doanh thu'!$A$3:$Q$2000,11,FALSE)/1000000000</f>
        <v>246.799781497</v>
      </c>
      <c r="G433" s="43">
        <f>VLOOKUP($A433,'Doanh thu'!$A$3:$Q$2000,12,FALSE)/1000000000</f>
        <v>351.40224955899998</v>
      </c>
      <c r="H433" s="43">
        <f>VLOOKUP($A433,LNST!$A$3:$Q$1635,9,FALSE)/1000000000</f>
        <v>-15.757827449000001</v>
      </c>
      <c r="I433" s="43">
        <f>VLOOKUP($A433,LNST!$A$3:$Q$1635,10,FALSE)/1000000000</f>
        <v>19.774488560999998</v>
      </c>
      <c r="J433" s="43">
        <f>VLOOKUP($A433,LNST!$A$3:$Q$1635,11,FALSE)/1000000000</f>
        <v>-0.53927089100000003</v>
      </c>
      <c r="K433" s="43">
        <f>VLOOKUP($A433,LNST!$A$3:$Q$1635,12,FALSE)/1000000000</f>
        <v>2.145064241</v>
      </c>
      <c r="L433" s="45">
        <f>VLOOKUP($A433,'Doanh thu'!$A$3:$Q$2000,14,FALSE)</f>
        <v>0.27455213247396587</v>
      </c>
      <c r="M433" s="45">
        <f>VLOOKUP($A433,'Doanh thu'!$A$3:$Q$2000,15,FALSE)</f>
        <v>0.13446756549946318</v>
      </c>
      <c r="N433" s="45">
        <f>VLOOKUP($A433,'Doanh thu'!$A$3:$Q$2000,16,FALSE)</f>
        <v>-2.7160695279794169E-2</v>
      </c>
      <c r="O433" s="45">
        <f>VLOOKUP($A433,'Doanh thu'!$A$3:$Q$2000,17,FALSE)</f>
        <v>1.2277722222963603</v>
      </c>
      <c r="P433" s="45">
        <f>VLOOKUP($A433,LNST!$A$3:$R$1635,14,FALSE)</f>
        <v>1.5275278941307502E-2</v>
      </c>
      <c r="Q433" s="45">
        <f>VLOOKUP($A433,LNST!$A$3:$R$1635,15,FALSE)</f>
        <v>-2.9805187620517846E-2</v>
      </c>
      <c r="R433" s="45">
        <f>VLOOKUP($A433,LNST!$A$3:$R$1635,16,FALSE)</f>
        <v>-1.4628823205560944</v>
      </c>
      <c r="S433" s="45">
        <f>VLOOKUP($A433,LNST!$A$3:$R$1635,17,FALSE)</f>
        <v>3.0925879619201226</v>
      </c>
      <c r="T433" s="45">
        <f>VLOOKUP($A433,LNG!$A$2:$H$1999,4,FALSE)/(D433*10^9)</f>
        <v>0.4100412561606408</v>
      </c>
      <c r="U433" s="45">
        <f>VLOOKUP($A433,LNG!$A$2:$H$1999,5,FALSE)/(E433*10^9)</f>
        <v>6.1302481168675031E-2</v>
      </c>
      <c r="V433" s="45">
        <f>VLOOKUP($A433,LNG!$A$2:$H$1999,6,FALSE)/(F433*10^9)</f>
        <v>0.18554555920689353</v>
      </c>
      <c r="W433" s="45">
        <f>VLOOKUP($A433,LNG!$A$2:$H$1999,7,FALSE)/(G433*10^9)</f>
        <v>0.121408669988713</v>
      </c>
      <c r="X433" s="45" t="e">
        <f>VLOOKUP($A433,'LNST năm'!$A$2:$I$2000,8,FALSE)</f>
        <v>#DIV/0!</v>
      </c>
      <c r="Y433" s="45">
        <f>VLOOKUP($A433,'LNST năm'!$A$2:$I$2000,9,FALSE)</f>
        <v>-1</v>
      </c>
      <c r="Z433" s="46" t="e">
        <f>VLOOKUP($A433,LNG!$A$2:$H$1999,9,FALSE)</f>
        <v>#REF!</v>
      </c>
      <c r="AA433" s="162" t="e">
        <f>VLOOKUP($A433,'GIÁ CP'!$A$2:$D$2000,4,FALSE)/Z433</f>
        <v>#REF!</v>
      </c>
    </row>
    <row r="434" spans="1:27" hidden="1">
      <c r="A434" s="18" t="s">
        <v>3242</v>
      </c>
      <c r="B434" s="18" t="s">
        <v>3243</v>
      </c>
      <c r="C434" s="154" t="str">
        <f>VLOOKUP(A434,'GIÁ CP'!$K$2:$M$2000,3,FALSE)</f>
        <v xml:space="preserve">Sản xuất bia </v>
      </c>
      <c r="D434" s="43">
        <f>VLOOKUP($A434,'Doanh thu'!$A$3:$Q$2000,9,FALSE)/1000000000</f>
        <v>0</v>
      </c>
      <c r="E434" s="43">
        <f>VLOOKUP($A434,'Doanh thu'!$A$3:$Q$2000,10,FALSE)/1000000000</f>
        <v>0</v>
      </c>
      <c r="F434" s="43">
        <f>VLOOKUP($A434,'Doanh thu'!$A$3:$Q$2000,11,FALSE)/1000000000</f>
        <v>0</v>
      </c>
      <c r="G434" s="43">
        <f>VLOOKUP($A434,'Doanh thu'!$A$3:$Q$2000,12,FALSE)/1000000000</f>
        <v>0</v>
      </c>
      <c r="H434" s="43">
        <f>VLOOKUP($A434,LNST!$A$3:$Q$1635,9,FALSE)/1000000000</f>
        <v>0</v>
      </c>
      <c r="I434" s="43">
        <f>VLOOKUP($A434,LNST!$A$3:$Q$1635,10,FALSE)/1000000000</f>
        <v>0</v>
      </c>
      <c r="J434" s="43">
        <f>VLOOKUP($A434,LNST!$A$3:$Q$1635,11,FALSE)/1000000000</f>
        <v>0</v>
      </c>
      <c r="K434" s="43">
        <f>VLOOKUP($A434,LNST!$A$3:$Q$1635,12,FALSE)/1000000000</f>
        <v>0</v>
      </c>
      <c r="L434" s="45" t="e">
        <f>VLOOKUP($A434,'Doanh thu'!$A$3:$Q$2000,14,FALSE)</f>
        <v>#DIV/0!</v>
      </c>
      <c r="M434" s="45" t="e">
        <f>VLOOKUP($A434,'Doanh thu'!$A$3:$Q$2000,15,FALSE)</f>
        <v>#DIV/0!</v>
      </c>
      <c r="N434" s="45" t="e">
        <f>VLOOKUP($A434,'Doanh thu'!$A$3:$Q$2000,16,FALSE)</f>
        <v>#DIV/0!</v>
      </c>
      <c r="O434" s="45" t="e">
        <f>VLOOKUP($A434,'Doanh thu'!$A$3:$Q$2000,17,FALSE)</f>
        <v>#DIV/0!</v>
      </c>
      <c r="P434" s="45" t="e">
        <f>VLOOKUP($A434,LNST!$A$3:$R$1635,14,FALSE)</f>
        <v>#DIV/0!</v>
      </c>
      <c r="Q434" s="45" t="e">
        <f>VLOOKUP($A434,LNST!$A$3:$R$1635,15,FALSE)</f>
        <v>#DIV/0!</v>
      </c>
      <c r="R434" s="45" t="e">
        <f>VLOOKUP($A434,LNST!$A$3:$R$1635,16,FALSE)</f>
        <v>#DIV/0!</v>
      </c>
      <c r="S434" s="45" t="e">
        <f>VLOOKUP($A434,LNST!$A$3:$R$1635,17,FALSE)</f>
        <v>#DIV/0!</v>
      </c>
      <c r="T434" s="45" t="e">
        <f>VLOOKUP($A434,LNG!$A$2:$H$1999,4,FALSE)/(D434*10^9)</f>
        <v>#DIV/0!</v>
      </c>
      <c r="U434" s="45" t="e">
        <f>VLOOKUP($A434,LNG!$A$2:$H$1999,5,FALSE)/(E434*10^9)</f>
        <v>#DIV/0!</v>
      </c>
      <c r="V434" s="45" t="e">
        <f>VLOOKUP($A434,LNG!$A$2:$H$1999,6,FALSE)/(F434*10^9)</f>
        <v>#DIV/0!</v>
      </c>
      <c r="W434" s="45" t="e">
        <f>VLOOKUP($A434,LNG!$A$2:$H$1999,7,FALSE)/(G434*10^9)</f>
        <v>#DIV/0!</v>
      </c>
      <c r="X434" s="45">
        <f>VLOOKUP($A434,'LNST năm'!$A$2:$I$2000,8,FALSE)</f>
        <v>-1</v>
      </c>
      <c r="Y434" s="45">
        <f>VLOOKUP($A434,'LNST năm'!$A$2:$I$2000,9,FALSE)</f>
        <v>-1</v>
      </c>
      <c r="Z434" s="46" t="e">
        <f>VLOOKUP($A434,LNG!$A$2:$H$1999,9,FALSE)</f>
        <v>#REF!</v>
      </c>
      <c r="AA434" s="162" t="e">
        <f>VLOOKUP($A434,'GIÁ CP'!$A$2:$D$2000,4,FALSE)/Z434</f>
        <v>#N/A</v>
      </c>
    </row>
    <row r="435" spans="1:27" hidden="1">
      <c r="A435" s="18" t="s">
        <v>3179</v>
      </c>
      <c r="B435" s="18" t="s">
        <v>3180</v>
      </c>
      <c r="C435" s="154" t="str">
        <f>VLOOKUP(A435,'GIÁ CP'!$K$2:$M$2000,3,FALSE)</f>
        <v xml:space="preserve">Lâm sản và Chế biến gỗ </v>
      </c>
      <c r="D435" s="43" t="e">
        <f>VLOOKUP($A435,'Doanh thu'!$A$3:$Q$2000,9,FALSE)/1000000000</f>
        <v>#N/A</v>
      </c>
      <c r="E435" s="43" t="e">
        <f>VLOOKUP($A435,'Doanh thu'!$A$3:$Q$2000,10,FALSE)/1000000000</f>
        <v>#N/A</v>
      </c>
      <c r="F435" s="43" t="e">
        <f>VLOOKUP($A435,'Doanh thu'!$A$3:$Q$2000,11,FALSE)/1000000000</f>
        <v>#N/A</v>
      </c>
      <c r="G435" s="43" t="e">
        <f>VLOOKUP($A435,'Doanh thu'!$A$3:$Q$2000,12,FALSE)/1000000000</f>
        <v>#N/A</v>
      </c>
      <c r="H435" s="43" t="e">
        <f>VLOOKUP($A435,LNST!$A$3:$Q$1635,9,FALSE)/1000000000</f>
        <v>#N/A</v>
      </c>
      <c r="I435" s="43" t="e">
        <f>VLOOKUP($A435,LNST!$A$3:$Q$1635,10,FALSE)/1000000000</f>
        <v>#N/A</v>
      </c>
      <c r="J435" s="43" t="e">
        <f>VLOOKUP($A435,LNST!$A$3:$Q$1635,11,FALSE)/1000000000</f>
        <v>#N/A</v>
      </c>
      <c r="K435" s="43" t="e">
        <f>VLOOKUP($A435,LNST!$A$3:$Q$1635,12,FALSE)/1000000000</f>
        <v>#N/A</v>
      </c>
      <c r="L435" s="45" t="e">
        <f>VLOOKUP($A435,'Doanh thu'!$A$3:$Q$2000,14,FALSE)</f>
        <v>#N/A</v>
      </c>
      <c r="M435" s="45" t="e">
        <f>VLOOKUP($A435,'Doanh thu'!$A$3:$Q$2000,15,FALSE)</f>
        <v>#N/A</v>
      </c>
      <c r="N435" s="45" t="e">
        <f>VLOOKUP($A435,'Doanh thu'!$A$3:$Q$2000,16,FALSE)</f>
        <v>#N/A</v>
      </c>
      <c r="O435" s="45" t="e">
        <f>VLOOKUP($A435,'Doanh thu'!$A$3:$Q$2000,17,FALSE)</f>
        <v>#N/A</v>
      </c>
      <c r="P435" s="45" t="e">
        <f>VLOOKUP($A435,LNST!$A$3:$R$1635,14,FALSE)</f>
        <v>#N/A</v>
      </c>
      <c r="Q435" s="45" t="e">
        <f>VLOOKUP($A435,LNST!$A$3:$R$1635,15,FALSE)</f>
        <v>#N/A</v>
      </c>
      <c r="R435" s="45" t="e">
        <f>VLOOKUP($A435,LNST!$A$3:$R$1635,16,FALSE)</f>
        <v>#N/A</v>
      </c>
      <c r="S435" s="45" t="e">
        <f>VLOOKUP($A435,LNST!$A$3:$R$1635,17,FALSE)</f>
        <v>#N/A</v>
      </c>
      <c r="T435" s="45" t="e">
        <f>VLOOKUP($A435,LNG!$A$2:$H$1999,4,FALSE)/(D435*10^9)</f>
        <v>#N/A</v>
      </c>
      <c r="U435" s="45" t="e">
        <f>VLOOKUP($A435,LNG!$A$2:$H$1999,5,FALSE)/(E435*10^9)</f>
        <v>#N/A</v>
      </c>
      <c r="V435" s="45" t="e">
        <f>VLOOKUP($A435,LNG!$A$2:$H$1999,6,FALSE)/(F435*10^9)</f>
        <v>#N/A</v>
      </c>
      <c r="W435" s="45" t="e">
        <f>VLOOKUP($A435,LNG!$A$2:$H$1999,7,FALSE)/(G435*10^9)</f>
        <v>#N/A</v>
      </c>
      <c r="X435" s="45" t="e">
        <f>VLOOKUP($A435,'LNST năm'!$A$2:$I$2000,8,FALSE)</f>
        <v>#N/A</v>
      </c>
      <c r="Y435" s="45" t="e">
        <f>VLOOKUP($A435,'LNST năm'!$A$2:$I$2000,9,FALSE)</f>
        <v>#N/A</v>
      </c>
      <c r="Z435" s="46" t="e">
        <f>VLOOKUP($A435,LNG!$A$2:$H$1999,9,FALSE)</f>
        <v>#N/A</v>
      </c>
      <c r="AA435" s="162" t="e">
        <f>VLOOKUP($A435,'GIÁ CP'!$A$2:$D$2000,4,FALSE)/Z435</f>
        <v>#N/A</v>
      </c>
    </row>
    <row r="436" spans="1:27" hidden="1">
      <c r="A436" s="18" t="s">
        <v>920</v>
      </c>
      <c r="B436" s="18" t="s">
        <v>3551</v>
      </c>
      <c r="C436" s="154" t="str">
        <f>VLOOKUP(A436,'GIÁ CP'!$K$2:$M$2000,3,FALSE)</f>
        <v xml:space="preserve">Vật liệu xây dựng &amp; Nội thất </v>
      </c>
      <c r="D436" s="43">
        <f>VLOOKUP($A436,'Doanh thu'!$A$3:$Q$2000,9,FALSE)/1000000000</f>
        <v>0</v>
      </c>
      <c r="E436" s="43">
        <f>VLOOKUP($A436,'Doanh thu'!$A$3:$Q$2000,10,FALSE)/1000000000</f>
        <v>0</v>
      </c>
      <c r="F436" s="43">
        <f>VLOOKUP($A436,'Doanh thu'!$A$3:$Q$2000,11,FALSE)/1000000000</f>
        <v>0</v>
      </c>
      <c r="G436" s="43">
        <f>VLOOKUP($A436,'Doanh thu'!$A$3:$Q$2000,12,FALSE)/1000000000</f>
        <v>0</v>
      </c>
      <c r="H436" s="43">
        <f>VLOOKUP($A436,LNST!$A$3:$Q$1635,9,FALSE)/1000000000</f>
        <v>0</v>
      </c>
      <c r="I436" s="43">
        <f>VLOOKUP($A436,LNST!$A$3:$Q$1635,10,FALSE)/1000000000</f>
        <v>0</v>
      </c>
      <c r="J436" s="43">
        <f>VLOOKUP($A436,LNST!$A$3:$Q$1635,11,FALSE)/1000000000</f>
        <v>0</v>
      </c>
      <c r="K436" s="43">
        <f>VLOOKUP($A436,LNST!$A$3:$Q$1635,12,FALSE)/1000000000</f>
        <v>0</v>
      </c>
      <c r="L436" s="45" t="e">
        <f>VLOOKUP($A436,'Doanh thu'!$A$3:$Q$2000,14,FALSE)</f>
        <v>#DIV/0!</v>
      </c>
      <c r="M436" s="45" t="e">
        <f>VLOOKUP($A436,'Doanh thu'!$A$3:$Q$2000,15,FALSE)</f>
        <v>#DIV/0!</v>
      </c>
      <c r="N436" s="45" t="e">
        <f>VLOOKUP($A436,'Doanh thu'!$A$3:$Q$2000,16,FALSE)</f>
        <v>#DIV/0!</v>
      </c>
      <c r="O436" s="45" t="e">
        <f>VLOOKUP($A436,'Doanh thu'!$A$3:$Q$2000,17,FALSE)</f>
        <v>#DIV/0!</v>
      </c>
      <c r="P436" s="45" t="e">
        <f>VLOOKUP($A436,LNST!$A$3:$R$1635,14,FALSE)</f>
        <v>#DIV/0!</v>
      </c>
      <c r="Q436" s="45" t="e">
        <f>VLOOKUP($A436,LNST!$A$3:$R$1635,15,FALSE)</f>
        <v>#DIV/0!</v>
      </c>
      <c r="R436" s="45" t="e">
        <f>VLOOKUP($A436,LNST!$A$3:$R$1635,16,FALSE)</f>
        <v>#DIV/0!</v>
      </c>
      <c r="S436" s="45" t="e">
        <f>VLOOKUP($A436,LNST!$A$3:$R$1635,17,FALSE)</f>
        <v>#DIV/0!</v>
      </c>
      <c r="T436" s="45" t="e">
        <f>VLOOKUP($A436,LNG!$A$2:$H$1999,4,FALSE)/(D436*10^9)</f>
        <v>#DIV/0!</v>
      </c>
      <c r="U436" s="45" t="e">
        <f>VLOOKUP($A436,LNG!$A$2:$H$1999,5,FALSE)/(E436*10^9)</f>
        <v>#DIV/0!</v>
      </c>
      <c r="V436" s="45" t="e">
        <f>VLOOKUP($A436,LNG!$A$2:$H$1999,6,FALSE)/(F436*10^9)</f>
        <v>#DIV/0!</v>
      </c>
      <c r="W436" s="45" t="e">
        <f>VLOOKUP($A436,LNG!$A$2:$H$1999,7,FALSE)/(G436*10^9)</f>
        <v>#DIV/0!</v>
      </c>
      <c r="X436" s="45">
        <f>VLOOKUP($A436,'LNST năm'!$A$2:$I$2000,8,FALSE)</f>
        <v>-1</v>
      </c>
      <c r="Y436" s="45">
        <f>VLOOKUP($A436,'LNST năm'!$A$2:$I$2000,9,FALSE)</f>
        <v>0.25992104989487319</v>
      </c>
      <c r="Z436" s="46" t="e">
        <f>VLOOKUP($A436,LNG!$A$2:$H$1999,9,FALSE)</f>
        <v>#REF!</v>
      </c>
      <c r="AA436" s="162" t="e">
        <f>VLOOKUP($A436,'GIÁ CP'!$A$2:$D$2000,4,FALSE)/Z436</f>
        <v>#REF!</v>
      </c>
    </row>
    <row r="437" spans="1:27" hidden="1">
      <c r="A437" s="18" t="s">
        <v>1420</v>
      </c>
      <c r="B437" s="18" t="s">
        <v>3183</v>
      </c>
      <c r="C437" s="154" t="str">
        <f>VLOOKUP(A437,'GIÁ CP'!$K$2:$M$2000,3,FALSE)</f>
        <v xml:space="preserve">Máy công nghiệp </v>
      </c>
      <c r="D437" s="43">
        <f>VLOOKUP($A437,'Doanh thu'!$A$3:$Q$2000,9,FALSE)/1000000000</f>
        <v>0</v>
      </c>
      <c r="E437" s="43">
        <f>VLOOKUP($A437,'Doanh thu'!$A$3:$Q$2000,10,FALSE)/1000000000</f>
        <v>0</v>
      </c>
      <c r="F437" s="43">
        <f>VLOOKUP($A437,'Doanh thu'!$A$3:$Q$2000,11,FALSE)/1000000000</f>
        <v>0</v>
      </c>
      <c r="G437" s="43">
        <f>VLOOKUP($A437,'Doanh thu'!$A$3:$Q$2000,12,FALSE)/1000000000</f>
        <v>0</v>
      </c>
      <c r="H437" s="43">
        <f>VLOOKUP($A437,LNST!$A$3:$Q$1635,9,FALSE)/1000000000</f>
        <v>0</v>
      </c>
      <c r="I437" s="43">
        <f>VLOOKUP($A437,LNST!$A$3:$Q$1635,10,FALSE)/1000000000</f>
        <v>0</v>
      </c>
      <c r="J437" s="43">
        <f>VLOOKUP($A437,LNST!$A$3:$Q$1635,11,FALSE)/1000000000</f>
        <v>0</v>
      </c>
      <c r="K437" s="43">
        <f>VLOOKUP($A437,LNST!$A$3:$Q$1635,12,FALSE)/1000000000</f>
        <v>0</v>
      </c>
      <c r="L437" s="45" t="e">
        <f>VLOOKUP($A437,'Doanh thu'!$A$3:$Q$2000,14,FALSE)</f>
        <v>#DIV/0!</v>
      </c>
      <c r="M437" s="45" t="e">
        <f>VLOOKUP($A437,'Doanh thu'!$A$3:$Q$2000,15,FALSE)</f>
        <v>#DIV/0!</v>
      </c>
      <c r="N437" s="45" t="e">
        <f>VLOOKUP($A437,'Doanh thu'!$A$3:$Q$2000,16,FALSE)</f>
        <v>#DIV/0!</v>
      </c>
      <c r="O437" s="45" t="e">
        <f>VLOOKUP($A437,'Doanh thu'!$A$3:$Q$2000,17,FALSE)</f>
        <v>#DIV/0!</v>
      </c>
      <c r="P437" s="45" t="e">
        <f>VLOOKUP($A437,LNST!$A$3:$R$1635,14,FALSE)</f>
        <v>#DIV/0!</v>
      </c>
      <c r="Q437" s="45" t="e">
        <f>VLOOKUP($A437,LNST!$A$3:$R$1635,15,FALSE)</f>
        <v>#DIV/0!</v>
      </c>
      <c r="R437" s="45" t="e">
        <f>VLOOKUP($A437,LNST!$A$3:$R$1635,16,FALSE)</f>
        <v>#DIV/0!</v>
      </c>
      <c r="S437" s="45" t="e">
        <f>VLOOKUP($A437,LNST!$A$3:$R$1635,17,FALSE)</f>
        <v>#DIV/0!</v>
      </c>
      <c r="T437" s="45" t="e">
        <f>VLOOKUP($A437,LNG!$A$2:$H$1999,4,FALSE)/(D437*10^9)</f>
        <v>#DIV/0!</v>
      </c>
      <c r="U437" s="45" t="e">
        <f>VLOOKUP($A437,LNG!$A$2:$H$1999,5,FALSE)/(E437*10^9)</f>
        <v>#DIV/0!</v>
      </c>
      <c r="V437" s="45" t="e">
        <f>VLOOKUP($A437,LNG!$A$2:$H$1999,6,FALSE)/(F437*10^9)</f>
        <v>#DIV/0!</v>
      </c>
      <c r="W437" s="45" t="e">
        <f>VLOOKUP($A437,LNG!$A$2:$H$1999,7,FALSE)/(G437*10^9)</f>
        <v>#DIV/0!</v>
      </c>
      <c r="X437" s="45">
        <f>VLOOKUP($A437,'LNST năm'!$A$2:$I$2000,8,FALSE)</f>
        <v>-1</v>
      </c>
      <c r="Y437" s="45">
        <f>VLOOKUP($A437,'LNST năm'!$A$2:$I$2000,9,FALSE)</f>
        <v>-1</v>
      </c>
      <c r="Z437" s="46" t="e">
        <f>VLOOKUP($A437,LNG!$A$2:$H$1999,9,FALSE)</f>
        <v>#REF!</v>
      </c>
      <c r="AA437" s="162" t="e">
        <f>VLOOKUP($A437,'GIÁ CP'!$A$2:$D$2000,4,FALSE)/Z437</f>
        <v>#REF!</v>
      </c>
    </row>
    <row r="438" spans="1:27" hidden="1">
      <c r="A438" s="18" t="s">
        <v>1422</v>
      </c>
      <c r="B438" s="18" t="s">
        <v>3185</v>
      </c>
      <c r="C438" s="154" t="str">
        <f>VLOOKUP(A438,'GIÁ CP'!$K$2:$M$2000,3,FALSE)</f>
        <v xml:space="preserve">Xây dựng </v>
      </c>
      <c r="D438" s="43" t="e">
        <f>VLOOKUP($A438,'Doanh thu'!$A$3:$Q$2000,9,FALSE)/1000000000</f>
        <v>#N/A</v>
      </c>
      <c r="E438" s="43" t="e">
        <f>VLOOKUP($A438,'Doanh thu'!$A$3:$Q$2000,10,FALSE)/1000000000</f>
        <v>#N/A</v>
      </c>
      <c r="F438" s="43" t="e">
        <f>VLOOKUP($A438,'Doanh thu'!$A$3:$Q$2000,11,FALSE)/1000000000</f>
        <v>#N/A</v>
      </c>
      <c r="G438" s="43" t="e">
        <f>VLOOKUP($A438,'Doanh thu'!$A$3:$Q$2000,12,FALSE)/1000000000</f>
        <v>#N/A</v>
      </c>
      <c r="H438" s="43" t="e">
        <f>VLOOKUP($A438,LNST!$A$3:$Q$1635,9,FALSE)/1000000000</f>
        <v>#N/A</v>
      </c>
      <c r="I438" s="43" t="e">
        <f>VLOOKUP($A438,LNST!$A$3:$Q$1635,10,FALSE)/1000000000</f>
        <v>#N/A</v>
      </c>
      <c r="J438" s="43" t="e">
        <f>VLOOKUP($A438,LNST!$A$3:$Q$1635,11,FALSE)/1000000000</f>
        <v>#N/A</v>
      </c>
      <c r="K438" s="43" t="e">
        <f>VLOOKUP($A438,LNST!$A$3:$Q$1635,12,FALSE)/1000000000</f>
        <v>#N/A</v>
      </c>
      <c r="L438" s="45" t="e">
        <f>VLOOKUP($A438,'Doanh thu'!$A$3:$Q$2000,14,FALSE)</f>
        <v>#N/A</v>
      </c>
      <c r="M438" s="45" t="e">
        <f>VLOOKUP($A438,'Doanh thu'!$A$3:$Q$2000,15,FALSE)</f>
        <v>#N/A</v>
      </c>
      <c r="N438" s="45" t="e">
        <f>VLOOKUP($A438,'Doanh thu'!$A$3:$Q$2000,16,FALSE)</f>
        <v>#N/A</v>
      </c>
      <c r="O438" s="45" t="e">
        <f>VLOOKUP($A438,'Doanh thu'!$A$3:$Q$2000,17,FALSE)</f>
        <v>#N/A</v>
      </c>
      <c r="P438" s="45" t="e">
        <f>VLOOKUP($A438,LNST!$A$3:$R$1635,14,FALSE)</f>
        <v>#N/A</v>
      </c>
      <c r="Q438" s="45" t="e">
        <f>VLOOKUP($A438,LNST!$A$3:$R$1635,15,FALSE)</f>
        <v>#N/A</v>
      </c>
      <c r="R438" s="45" t="e">
        <f>VLOOKUP($A438,LNST!$A$3:$R$1635,16,FALSE)</f>
        <v>#N/A</v>
      </c>
      <c r="S438" s="45" t="e">
        <f>VLOOKUP($A438,LNST!$A$3:$R$1635,17,FALSE)</f>
        <v>#N/A</v>
      </c>
      <c r="T438" s="45" t="e">
        <f>VLOOKUP($A438,LNG!$A$2:$H$1999,4,FALSE)/(D438*10^9)</f>
        <v>#N/A</v>
      </c>
      <c r="U438" s="45" t="e">
        <f>VLOOKUP($A438,LNG!$A$2:$H$1999,5,FALSE)/(E438*10^9)</f>
        <v>#N/A</v>
      </c>
      <c r="V438" s="45" t="e">
        <f>VLOOKUP($A438,LNG!$A$2:$H$1999,6,FALSE)/(F438*10^9)</f>
        <v>#N/A</v>
      </c>
      <c r="W438" s="45" t="e">
        <f>VLOOKUP($A438,LNG!$A$2:$H$1999,7,FALSE)/(G438*10^9)</f>
        <v>#N/A</v>
      </c>
      <c r="X438" s="45" t="e">
        <f>VLOOKUP($A438,'LNST năm'!$A$2:$I$2000,8,FALSE)</f>
        <v>#N/A</v>
      </c>
      <c r="Y438" s="45" t="e">
        <f>VLOOKUP($A438,'LNST năm'!$A$2:$I$2000,9,FALSE)</f>
        <v>#N/A</v>
      </c>
      <c r="Z438" s="46" t="e">
        <f>VLOOKUP($A438,LNG!$A$2:$H$1999,9,FALSE)</f>
        <v>#N/A</v>
      </c>
      <c r="AA438" s="162" t="e">
        <f>VLOOKUP($A438,'GIÁ CP'!$A$2:$D$2000,4,FALSE)/Z438</f>
        <v>#N/A</v>
      </c>
    </row>
    <row r="439" spans="1:27" hidden="1">
      <c r="A439" s="18" t="s">
        <v>1423</v>
      </c>
      <c r="B439" s="18" t="s">
        <v>3187</v>
      </c>
      <c r="C439" s="154" t="str">
        <f>VLOOKUP(A439,'GIÁ CP'!$K$2:$M$2000,3,FALSE)</f>
        <v xml:space="preserve">Xây dựng </v>
      </c>
      <c r="D439" s="43">
        <f>VLOOKUP($A439,'Doanh thu'!$A$3:$Q$2000,9,FALSE)/1000000000</f>
        <v>0</v>
      </c>
      <c r="E439" s="43">
        <f>VLOOKUP($A439,'Doanh thu'!$A$3:$Q$2000,10,FALSE)/1000000000</f>
        <v>0</v>
      </c>
      <c r="F439" s="43">
        <f>VLOOKUP($A439,'Doanh thu'!$A$3:$Q$2000,11,FALSE)/1000000000</f>
        <v>0</v>
      </c>
      <c r="G439" s="43">
        <f>VLOOKUP($A439,'Doanh thu'!$A$3:$Q$2000,12,FALSE)/1000000000</f>
        <v>0</v>
      </c>
      <c r="H439" s="43">
        <f>VLOOKUP($A439,LNST!$A$3:$Q$1635,9,FALSE)/1000000000</f>
        <v>0</v>
      </c>
      <c r="I439" s="43">
        <f>VLOOKUP($A439,LNST!$A$3:$Q$1635,10,FALSE)/1000000000</f>
        <v>0</v>
      </c>
      <c r="J439" s="43">
        <f>VLOOKUP($A439,LNST!$A$3:$Q$1635,11,FALSE)/1000000000</f>
        <v>0</v>
      </c>
      <c r="K439" s="43">
        <f>VLOOKUP($A439,LNST!$A$3:$Q$1635,12,FALSE)/1000000000</f>
        <v>0</v>
      </c>
      <c r="L439" s="45" t="e">
        <f>VLOOKUP($A439,'Doanh thu'!$A$3:$Q$2000,14,FALSE)</f>
        <v>#DIV/0!</v>
      </c>
      <c r="M439" s="45" t="e">
        <f>VLOOKUP($A439,'Doanh thu'!$A$3:$Q$2000,15,FALSE)</f>
        <v>#DIV/0!</v>
      </c>
      <c r="N439" s="45" t="e">
        <f>VLOOKUP($A439,'Doanh thu'!$A$3:$Q$2000,16,FALSE)</f>
        <v>#DIV/0!</v>
      </c>
      <c r="O439" s="45" t="e">
        <f>VLOOKUP($A439,'Doanh thu'!$A$3:$Q$2000,17,FALSE)</f>
        <v>#DIV/0!</v>
      </c>
      <c r="P439" s="45" t="e">
        <f>VLOOKUP($A439,LNST!$A$3:$R$1635,14,FALSE)</f>
        <v>#DIV/0!</v>
      </c>
      <c r="Q439" s="45" t="e">
        <f>VLOOKUP($A439,LNST!$A$3:$R$1635,15,FALSE)</f>
        <v>#DIV/0!</v>
      </c>
      <c r="R439" s="45" t="e">
        <f>VLOOKUP($A439,LNST!$A$3:$R$1635,16,FALSE)</f>
        <v>#DIV/0!</v>
      </c>
      <c r="S439" s="45" t="e">
        <f>VLOOKUP($A439,LNST!$A$3:$R$1635,17,FALSE)</f>
        <v>#DIV/0!</v>
      </c>
      <c r="T439" s="45" t="e">
        <f>VLOOKUP($A439,LNG!$A$2:$H$1999,4,FALSE)/(D439*10^9)</f>
        <v>#DIV/0!</v>
      </c>
      <c r="U439" s="45" t="e">
        <f>VLOOKUP($A439,LNG!$A$2:$H$1999,5,FALSE)/(E439*10^9)</f>
        <v>#DIV/0!</v>
      </c>
      <c r="V439" s="45" t="e">
        <f>VLOOKUP($A439,LNG!$A$2:$H$1999,6,FALSE)/(F439*10^9)</f>
        <v>#DIV/0!</v>
      </c>
      <c r="W439" s="45" t="e">
        <f>VLOOKUP($A439,LNG!$A$2:$H$1999,7,FALSE)/(G439*10^9)</f>
        <v>#DIV/0!</v>
      </c>
      <c r="X439" s="45">
        <f>VLOOKUP($A439,'LNST năm'!$A$2:$I$2000,8,FALSE)</f>
        <v>1</v>
      </c>
      <c r="Y439" s="45">
        <f>VLOOKUP($A439,'LNST năm'!$A$2:$I$2000,9,FALSE)</f>
        <v>-1</v>
      </c>
      <c r="Z439" s="46" t="e">
        <f>VLOOKUP($A439,LNG!$A$2:$H$1999,9,FALSE)</f>
        <v>#REF!</v>
      </c>
      <c r="AA439" s="162" t="e">
        <f>VLOOKUP($A439,'GIÁ CP'!$A$2:$D$2000,4,FALSE)/Z439</f>
        <v>#REF!</v>
      </c>
    </row>
    <row r="440" spans="1:27" hidden="1">
      <c r="A440" s="18" t="s">
        <v>1424</v>
      </c>
      <c r="B440" s="18" t="s">
        <v>3188</v>
      </c>
      <c r="C440" s="154" t="str">
        <f>VLOOKUP(A440,'GIÁ CP'!$K$2:$M$2000,3,FALSE)</f>
        <v xml:space="preserve">Xây dựng </v>
      </c>
      <c r="D440" s="43">
        <f>VLOOKUP($A440,'Doanh thu'!$A$3:$Q$2000,9,FALSE)/1000000000</f>
        <v>0</v>
      </c>
      <c r="E440" s="43">
        <f>VLOOKUP($A440,'Doanh thu'!$A$3:$Q$2000,10,FALSE)/1000000000</f>
        <v>0</v>
      </c>
      <c r="F440" s="43">
        <f>VLOOKUP($A440,'Doanh thu'!$A$3:$Q$2000,11,FALSE)/1000000000</f>
        <v>0</v>
      </c>
      <c r="G440" s="43">
        <f>VLOOKUP($A440,'Doanh thu'!$A$3:$Q$2000,12,FALSE)/1000000000</f>
        <v>0</v>
      </c>
      <c r="H440" s="43">
        <f>VLOOKUP($A440,LNST!$A$3:$Q$1635,9,FALSE)/1000000000</f>
        <v>0</v>
      </c>
      <c r="I440" s="43">
        <f>VLOOKUP($A440,LNST!$A$3:$Q$1635,10,FALSE)/1000000000</f>
        <v>0</v>
      </c>
      <c r="J440" s="43">
        <f>VLOOKUP($A440,LNST!$A$3:$Q$1635,11,FALSE)/1000000000</f>
        <v>0</v>
      </c>
      <c r="K440" s="43">
        <f>VLOOKUP($A440,LNST!$A$3:$Q$1635,12,FALSE)/1000000000</f>
        <v>0</v>
      </c>
      <c r="L440" s="45" t="e">
        <f>VLOOKUP($A440,'Doanh thu'!$A$3:$Q$2000,14,FALSE)</f>
        <v>#DIV/0!</v>
      </c>
      <c r="M440" s="45" t="e">
        <f>VLOOKUP($A440,'Doanh thu'!$A$3:$Q$2000,15,FALSE)</f>
        <v>#DIV/0!</v>
      </c>
      <c r="N440" s="45" t="e">
        <f>VLOOKUP($A440,'Doanh thu'!$A$3:$Q$2000,16,FALSE)</f>
        <v>#DIV/0!</v>
      </c>
      <c r="O440" s="45" t="e">
        <f>VLOOKUP($A440,'Doanh thu'!$A$3:$Q$2000,17,FALSE)</f>
        <v>#DIV/0!</v>
      </c>
      <c r="P440" s="45" t="e">
        <f>VLOOKUP($A440,LNST!$A$3:$R$1635,14,FALSE)</f>
        <v>#DIV/0!</v>
      </c>
      <c r="Q440" s="45" t="e">
        <f>VLOOKUP($A440,LNST!$A$3:$R$1635,15,FALSE)</f>
        <v>#DIV/0!</v>
      </c>
      <c r="R440" s="45" t="e">
        <f>VLOOKUP($A440,LNST!$A$3:$R$1635,16,FALSE)</f>
        <v>#DIV/0!</v>
      </c>
      <c r="S440" s="45" t="e">
        <f>VLOOKUP($A440,LNST!$A$3:$R$1635,17,FALSE)</f>
        <v>#DIV/0!</v>
      </c>
      <c r="T440" s="45" t="e">
        <f>VLOOKUP($A440,LNG!$A$2:$H$1999,4,FALSE)/(D440*10^9)</f>
        <v>#DIV/0!</v>
      </c>
      <c r="U440" s="45" t="e">
        <f>VLOOKUP($A440,LNG!$A$2:$H$1999,5,FALSE)/(E440*10^9)</f>
        <v>#DIV/0!</v>
      </c>
      <c r="V440" s="45" t="e">
        <f>VLOOKUP($A440,LNG!$A$2:$H$1999,6,FALSE)/(F440*10^9)</f>
        <v>#DIV/0!</v>
      </c>
      <c r="W440" s="45" t="e">
        <f>VLOOKUP($A440,LNG!$A$2:$H$1999,7,FALSE)/(G440*10^9)</f>
        <v>#DIV/0!</v>
      </c>
      <c r="X440" s="45" t="e">
        <f>VLOOKUP($A440,'LNST năm'!$A$2:$I$2000,8,FALSE)</f>
        <v>#DIV/0!</v>
      </c>
      <c r="Y440" s="45" t="e">
        <f>VLOOKUP($A440,'LNST năm'!$A$2:$I$2000,9,FALSE)</f>
        <v>#DIV/0!</v>
      </c>
      <c r="Z440" s="46" t="e">
        <f>VLOOKUP($A440,LNG!$A$2:$H$1999,9,FALSE)</f>
        <v>#REF!</v>
      </c>
      <c r="AA440" s="162" t="e">
        <f>VLOOKUP($A440,'GIÁ CP'!$A$2:$D$2000,4,FALSE)/Z440</f>
        <v>#REF!</v>
      </c>
    </row>
    <row r="441" spans="1:27" hidden="1">
      <c r="A441" s="18" t="s">
        <v>1425</v>
      </c>
      <c r="B441" s="18" t="s">
        <v>3189</v>
      </c>
      <c r="C441" s="154" t="str">
        <f>VLOOKUP(A441,'GIÁ CP'!$K$2:$M$2000,3,FALSE)</f>
        <v xml:space="preserve">Xây dựng </v>
      </c>
      <c r="D441" s="43" t="e">
        <f>VLOOKUP($A441,'Doanh thu'!$A$3:$Q$2000,9,FALSE)/1000000000</f>
        <v>#N/A</v>
      </c>
      <c r="E441" s="43" t="e">
        <f>VLOOKUP($A441,'Doanh thu'!$A$3:$Q$2000,10,FALSE)/1000000000</f>
        <v>#N/A</v>
      </c>
      <c r="F441" s="43" t="e">
        <f>VLOOKUP($A441,'Doanh thu'!$A$3:$Q$2000,11,FALSE)/1000000000</f>
        <v>#N/A</v>
      </c>
      <c r="G441" s="43" t="e">
        <f>VLOOKUP($A441,'Doanh thu'!$A$3:$Q$2000,12,FALSE)/1000000000</f>
        <v>#N/A</v>
      </c>
      <c r="H441" s="43" t="e">
        <f>VLOOKUP($A441,LNST!$A$3:$Q$1635,9,FALSE)/1000000000</f>
        <v>#N/A</v>
      </c>
      <c r="I441" s="43" t="e">
        <f>VLOOKUP($A441,LNST!$A$3:$Q$1635,10,FALSE)/1000000000</f>
        <v>#N/A</v>
      </c>
      <c r="J441" s="43" t="e">
        <f>VLOOKUP($A441,LNST!$A$3:$Q$1635,11,FALSE)/1000000000</f>
        <v>#N/A</v>
      </c>
      <c r="K441" s="43" t="e">
        <f>VLOOKUP($A441,LNST!$A$3:$Q$1635,12,FALSE)/1000000000</f>
        <v>#N/A</v>
      </c>
      <c r="L441" s="45" t="e">
        <f>VLOOKUP($A441,'Doanh thu'!$A$3:$Q$2000,14,FALSE)</f>
        <v>#N/A</v>
      </c>
      <c r="M441" s="45" t="e">
        <f>VLOOKUP($A441,'Doanh thu'!$A$3:$Q$2000,15,FALSE)</f>
        <v>#N/A</v>
      </c>
      <c r="N441" s="45" t="e">
        <f>VLOOKUP($A441,'Doanh thu'!$A$3:$Q$2000,16,FALSE)</f>
        <v>#N/A</v>
      </c>
      <c r="O441" s="45" t="e">
        <f>VLOOKUP($A441,'Doanh thu'!$A$3:$Q$2000,17,FALSE)</f>
        <v>#N/A</v>
      </c>
      <c r="P441" s="45" t="e">
        <f>VLOOKUP($A441,LNST!$A$3:$R$1635,14,FALSE)</f>
        <v>#N/A</v>
      </c>
      <c r="Q441" s="45" t="e">
        <f>VLOOKUP($A441,LNST!$A$3:$R$1635,15,FALSE)</f>
        <v>#N/A</v>
      </c>
      <c r="R441" s="45" t="e">
        <f>VLOOKUP($A441,LNST!$A$3:$R$1635,16,FALSE)</f>
        <v>#N/A</v>
      </c>
      <c r="S441" s="45" t="e">
        <f>VLOOKUP($A441,LNST!$A$3:$R$1635,17,FALSE)</f>
        <v>#N/A</v>
      </c>
      <c r="T441" s="45" t="e">
        <f>VLOOKUP($A441,LNG!$A$2:$H$1999,4,FALSE)/(D441*10^9)</f>
        <v>#N/A</v>
      </c>
      <c r="U441" s="45" t="e">
        <f>VLOOKUP($A441,LNG!$A$2:$H$1999,5,FALSE)/(E441*10^9)</f>
        <v>#N/A</v>
      </c>
      <c r="V441" s="45" t="e">
        <f>VLOOKUP($A441,LNG!$A$2:$H$1999,6,FALSE)/(F441*10^9)</f>
        <v>#N/A</v>
      </c>
      <c r="W441" s="45" t="e">
        <f>VLOOKUP($A441,LNG!$A$2:$H$1999,7,FALSE)/(G441*10^9)</f>
        <v>#N/A</v>
      </c>
      <c r="X441" s="45" t="e">
        <f>VLOOKUP($A441,'LNST năm'!$A$2:$I$2000,8,FALSE)</f>
        <v>#N/A</v>
      </c>
      <c r="Y441" s="45" t="e">
        <f>VLOOKUP($A441,'LNST năm'!$A$2:$I$2000,9,FALSE)</f>
        <v>#N/A</v>
      </c>
      <c r="Z441" s="46" t="e">
        <f>VLOOKUP($A441,LNG!$A$2:$H$1999,9,FALSE)</f>
        <v>#N/A</v>
      </c>
      <c r="AA441" s="162" t="e">
        <f>VLOOKUP($A441,'GIÁ CP'!$A$2:$D$2000,4,FALSE)/Z441</f>
        <v>#N/A</v>
      </c>
    </row>
    <row r="442" spans="1:27" hidden="1">
      <c r="A442" s="18" t="s">
        <v>1428</v>
      </c>
      <c r="B442" s="18" t="s">
        <v>3192</v>
      </c>
      <c r="C442" s="154" t="str">
        <f>VLOOKUP(A442,'GIÁ CP'!$K$2:$M$2000,3,FALSE)</f>
        <v xml:space="preserve">Xây dựng </v>
      </c>
      <c r="D442" s="43" t="e">
        <f>VLOOKUP($A442,'Doanh thu'!$A$3:$Q$2000,9,FALSE)/1000000000</f>
        <v>#N/A</v>
      </c>
      <c r="E442" s="43" t="e">
        <f>VLOOKUP($A442,'Doanh thu'!$A$3:$Q$2000,10,FALSE)/1000000000</f>
        <v>#N/A</v>
      </c>
      <c r="F442" s="43" t="e">
        <f>VLOOKUP($A442,'Doanh thu'!$A$3:$Q$2000,11,FALSE)/1000000000</f>
        <v>#N/A</v>
      </c>
      <c r="G442" s="43" t="e">
        <f>VLOOKUP($A442,'Doanh thu'!$A$3:$Q$2000,12,FALSE)/1000000000</f>
        <v>#N/A</v>
      </c>
      <c r="H442" s="43" t="e">
        <f>VLOOKUP($A442,LNST!$A$3:$Q$1635,9,FALSE)/1000000000</f>
        <v>#N/A</v>
      </c>
      <c r="I442" s="43" t="e">
        <f>VLOOKUP($A442,LNST!$A$3:$Q$1635,10,FALSE)/1000000000</f>
        <v>#N/A</v>
      </c>
      <c r="J442" s="43" t="e">
        <f>VLOOKUP($A442,LNST!$A$3:$Q$1635,11,FALSE)/1000000000</f>
        <v>#N/A</v>
      </c>
      <c r="K442" s="43" t="e">
        <f>VLOOKUP($A442,LNST!$A$3:$Q$1635,12,FALSE)/1000000000</f>
        <v>#N/A</v>
      </c>
      <c r="L442" s="45" t="e">
        <f>VLOOKUP($A442,'Doanh thu'!$A$3:$Q$2000,14,FALSE)</f>
        <v>#N/A</v>
      </c>
      <c r="M442" s="45" t="e">
        <f>VLOOKUP($A442,'Doanh thu'!$A$3:$Q$2000,15,FALSE)</f>
        <v>#N/A</v>
      </c>
      <c r="N442" s="45" t="e">
        <f>VLOOKUP($A442,'Doanh thu'!$A$3:$Q$2000,16,FALSE)</f>
        <v>#N/A</v>
      </c>
      <c r="O442" s="45" t="e">
        <f>VLOOKUP($A442,'Doanh thu'!$A$3:$Q$2000,17,FALSE)</f>
        <v>#N/A</v>
      </c>
      <c r="P442" s="45" t="e">
        <f>VLOOKUP($A442,LNST!$A$3:$R$1635,14,FALSE)</f>
        <v>#N/A</v>
      </c>
      <c r="Q442" s="45" t="e">
        <f>VLOOKUP($A442,LNST!$A$3:$R$1635,15,FALSE)</f>
        <v>#N/A</v>
      </c>
      <c r="R442" s="45" t="e">
        <f>VLOOKUP($A442,LNST!$A$3:$R$1635,16,FALSE)</f>
        <v>#N/A</v>
      </c>
      <c r="S442" s="45" t="e">
        <f>VLOOKUP($A442,LNST!$A$3:$R$1635,17,FALSE)</f>
        <v>#N/A</v>
      </c>
      <c r="T442" s="45" t="e">
        <f>VLOOKUP($A442,LNG!$A$2:$H$1999,4,FALSE)/(D442*10^9)</f>
        <v>#N/A</v>
      </c>
      <c r="U442" s="45" t="e">
        <f>VLOOKUP($A442,LNG!$A$2:$H$1999,5,FALSE)/(E442*10^9)</f>
        <v>#N/A</v>
      </c>
      <c r="V442" s="45" t="e">
        <f>VLOOKUP($A442,LNG!$A$2:$H$1999,6,FALSE)/(F442*10^9)</f>
        <v>#N/A</v>
      </c>
      <c r="W442" s="45" t="e">
        <f>VLOOKUP($A442,LNG!$A$2:$H$1999,7,FALSE)/(G442*10^9)</f>
        <v>#N/A</v>
      </c>
      <c r="X442" s="45" t="e">
        <f>VLOOKUP($A442,'LNST năm'!$A$2:$I$2000,8,FALSE)</f>
        <v>#N/A</v>
      </c>
      <c r="Y442" s="45" t="e">
        <f>VLOOKUP($A442,'LNST năm'!$A$2:$I$2000,9,FALSE)</f>
        <v>#N/A</v>
      </c>
      <c r="Z442" s="46" t="e">
        <f>VLOOKUP($A442,LNG!$A$2:$H$1999,9,FALSE)</f>
        <v>#N/A</v>
      </c>
      <c r="AA442" s="162" t="e">
        <f>VLOOKUP($A442,'GIÁ CP'!$A$2:$D$2000,4,FALSE)/Z442</f>
        <v>#N/A</v>
      </c>
    </row>
    <row r="443" spans="1:27" hidden="1">
      <c r="A443" s="18" t="s">
        <v>1429</v>
      </c>
      <c r="B443" s="18" t="s">
        <v>3193</v>
      </c>
      <c r="C443" s="154" t="str">
        <f>VLOOKUP(A443,'GIÁ CP'!$K$2:$M$2000,3,FALSE)</f>
        <v xml:space="preserve">Xây dựng </v>
      </c>
      <c r="D443" s="43" t="e">
        <f>VLOOKUP($A443,'Doanh thu'!$A$3:$Q$2000,9,FALSE)/1000000000</f>
        <v>#N/A</v>
      </c>
      <c r="E443" s="43" t="e">
        <f>VLOOKUP($A443,'Doanh thu'!$A$3:$Q$2000,10,FALSE)/1000000000</f>
        <v>#N/A</v>
      </c>
      <c r="F443" s="43" t="e">
        <f>VLOOKUP($A443,'Doanh thu'!$A$3:$Q$2000,11,FALSE)/1000000000</f>
        <v>#N/A</v>
      </c>
      <c r="G443" s="43" t="e">
        <f>VLOOKUP($A443,'Doanh thu'!$A$3:$Q$2000,12,FALSE)/1000000000</f>
        <v>#N/A</v>
      </c>
      <c r="H443" s="43" t="e">
        <f>VLOOKUP($A443,LNST!$A$3:$Q$1635,9,FALSE)/1000000000</f>
        <v>#N/A</v>
      </c>
      <c r="I443" s="43" t="e">
        <f>VLOOKUP($A443,LNST!$A$3:$Q$1635,10,FALSE)/1000000000</f>
        <v>#N/A</v>
      </c>
      <c r="J443" s="43" t="e">
        <f>VLOOKUP($A443,LNST!$A$3:$Q$1635,11,FALSE)/1000000000</f>
        <v>#N/A</v>
      </c>
      <c r="K443" s="43" t="e">
        <f>VLOOKUP($A443,LNST!$A$3:$Q$1635,12,FALSE)/1000000000</f>
        <v>#N/A</v>
      </c>
      <c r="L443" s="45" t="e">
        <f>VLOOKUP($A443,'Doanh thu'!$A$3:$Q$2000,14,FALSE)</f>
        <v>#N/A</v>
      </c>
      <c r="M443" s="45" t="e">
        <f>VLOOKUP($A443,'Doanh thu'!$A$3:$Q$2000,15,FALSE)</f>
        <v>#N/A</v>
      </c>
      <c r="N443" s="45" t="e">
        <f>VLOOKUP($A443,'Doanh thu'!$A$3:$Q$2000,16,FALSE)</f>
        <v>#N/A</v>
      </c>
      <c r="O443" s="45" t="e">
        <f>VLOOKUP($A443,'Doanh thu'!$A$3:$Q$2000,17,FALSE)</f>
        <v>#N/A</v>
      </c>
      <c r="P443" s="45" t="e">
        <f>VLOOKUP($A443,LNST!$A$3:$R$1635,14,FALSE)</f>
        <v>#N/A</v>
      </c>
      <c r="Q443" s="45" t="e">
        <f>VLOOKUP($A443,LNST!$A$3:$R$1635,15,FALSE)</f>
        <v>#N/A</v>
      </c>
      <c r="R443" s="45" t="e">
        <f>VLOOKUP($A443,LNST!$A$3:$R$1635,16,FALSE)</f>
        <v>#N/A</v>
      </c>
      <c r="S443" s="45" t="e">
        <f>VLOOKUP($A443,LNST!$A$3:$R$1635,17,FALSE)</f>
        <v>#N/A</v>
      </c>
      <c r="T443" s="45" t="e">
        <f>VLOOKUP($A443,LNG!$A$2:$H$1999,4,FALSE)/(D443*10^9)</f>
        <v>#N/A</v>
      </c>
      <c r="U443" s="45" t="e">
        <f>VLOOKUP($A443,LNG!$A$2:$H$1999,5,FALSE)/(E443*10^9)</f>
        <v>#N/A</v>
      </c>
      <c r="V443" s="45" t="e">
        <f>VLOOKUP($A443,LNG!$A$2:$H$1999,6,FALSE)/(F443*10^9)</f>
        <v>#N/A</v>
      </c>
      <c r="W443" s="45" t="e">
        <f>VLOOKUP($A443,LNG!$A$2:$H$1999,7,FALSE)/(G443*10^9)</f>
        <v>#N/A</v>
      </c>
      <c r="X443" s="45" t="e">
        <f>VLOOKUP($A443,'LNST năm'!$A$2:$I$2000,8,FALSE)</f>
        <v>#N/A</v>
      </c>
      <c r="Y443" s="45" t="e">
        <f>VLOOKUP($A443,'LNST năm'!$A$2:$I$2000,9,FALSE)</f>
        <v>#N/A</v>
      </c>
      <c r="Z443" s="46" t="e">
        <f>VLOOKUP($A443,LNG!$A$2:$H$1999,9,FALSE)</f>
        <v>#N/A</v>
      </c>
      <c r="AA443" s="162" t="e">
        <f>VLOOKUP($A443,'GIÁ CP'!$A$2:$D$2000,4,FALSE)/Z443</f>
        <v>#N/A</v>
      </c>
    </row>
    <row r="444" spans="1:27" hidden="1">
      <c r="A444" s="18" t="s">
        <v>1430</v>
      </c>
      <c r="B444" s="18" t="s">
        <v>3194</v>
      </c>
      <c r="C444" s="154" t="str">
        <f>VLOOKUP(A444,'GIÁ CP'!$K$2:$M$2000,3,FALSE)</f>
        <v xml:space="preserve">Máy công nghiệp </v>
      </c>
      <c r="D444" s="43">
        <f>VLOOKUP($A444,'Doanh thu'!$A$3:$Q$2000,9,FALSE)/1000000000</f>
        <v>0</v>
      </c>
      <c r="E444" s="43">
        <f>VLOOKUP($A444,'Doanh thu'!$A$3:$Q$2000,10,FALSE)/1000000000</f>
        <v>0</v>
      </c>
      <c r="F444" s="43">
        <f>VLOOKUP($A444,'Doanh thu'!$A$3:$Q$2000,11,FALSE)/1000000000</f>
        <v>0</v>
      </c>
      <c r="G444" s="43">
        <f>VLOOKUP($A444,'Doanh thu'!$A$3:$Q$2000,12,FALSE)/1000000000</f>
        <v>0</v>
      </c>
      <c r="H444" s="43">
        <f>VLOOKUP($A444,LNST!$A$3:$Q$1635,9,FALSE)/1000000000</f>
        <v>0</v>
      </c>
      <c r="I444" s="43">
        <f>VLOOKUP($A444,LNST!$A$3:$Q$1635,10,FALSE)/1000000000</f>
        <v>0</v>
      </c>
      <c r="J444" s="43">
        <f>VLOOKUP($A444,LNST!$A$3:$Q$1635,11,FALSE)/1000000000</f>
        <v>0</v>
      </c>
      <c r="K444" s="43">
        <f>VLOOKUP($A444,LNST!$A$3:$Q$1635,12,FALSE)/1000000000</f>
        <v>0</v>
      </c>
      <c r="L444" s="45" t="e">
        <f>VLOOKUP($A444,'Doanh thu'!$A$3:$Q$2000,14,FALSE)</f>
        <v>#DIV/0!</v>
      </c>
      <c r="M444" s="45" t="e">
        <f>VLOOKUP($A444,'Doanh thu'!$A$3:$Q$2000,15,FALSE)</f>
        <v>#DIV/0!</v>
      </c>
      <c r="N444" s="45" t="e">
        <f>VLOOKUP($A444,'Doanh thu'!$A$3:$Q$2000,16,FALSE)</f>
        <v>#DIV/0!</v>
      </c>
      <c r="O444" s="45" t="e">
        <f>VLOOKUP($A444,'Doanh thu'!$A$3:$Q$2000,17,FALSE)</f>
        <v>#DIV/0!</v>
      </c>
      <c r="P444" s="45" t="e">
        <f>VLOOKUP($A444,LNST!$A$3:$R$1635,14,FALSE)</f>
        <v>#DIV/0!</v>
      </c>
      <c r="Q444" s="45" t="e">
        <f>VLOOKUP($A444,LNST!$A$3:$R$1635,15,FALSE)</f>
        <v>#DIV/0!</v>
      </c>
      <c r="R444" s="45" t="e">
        <f>VLOOKUP($A444,LNST!$A$3:$R$1635,16,FALSE)</f>
        <v>#DIV/0!</v>
      </c>
      <c r="S444" s="45" t="e">
        <f>VLOOKUP($A444,LNST!$A$3:$R$1635,17,FALSE)</f>
        <v>#DIV/0!</v>
      </c>
      <c r="T444" s="45" t="e">
        <f>VLOOKUP($A444,LNG!$A$2:$H$1999,4,FALSE)/(D444*10^9)</f>
        <v>#DIV/0!</v>
      </c>
      <c r="U444" s="45" t="e">
        <f>VLOOKUP($A444,LNG!$A$2:$H$1999,5,FALSE)/(E444*10^9)</f>
        <v>#DIV/0!</v>
      </c>
      <c r="V444" s="45" t="e">
        <f>VLOOKUP($A444,LNG!$A$2:$H$1999,6,FALSE)/(F444*10^9)</f>
        <v>#DIV/0!</v>
      </c>
      <c r="W444" s="45" t="e">
        <f>VLOOKUP($A444,LNG!$A$2:$H$1999,7,FALSE)/(G444*10^9)</f>
        <v>#DIV/0!</v>
      </c>
      <c r="X444" s="45">
        <f>VLOOKUP($A444,'LNST năm'!$A$2:$I$2000,8,FALSE)</f>
        <v>-1</v>
      </c>
      <c r="Y444" s="45">
        <f>VLOOKUP($A444,'LNST năm'!$A$2:$I$2000,9,FALSE)</f>
        <v>-1</v>
      </c>
      <c r="Z444" s="46" t="e">
        <f>VLOOKUP($A444,LNG!$A$2:$H$1999,9,FALSE)</f>
        <v>#REF!</v>
      </c>
      <c r="AA444" s="162" t="e">
        <f>VLOOKUP($A444,'GIÁ CP'!$A$2:$D$2000,4,FALSE)/Z444</f>
        <v>#REF!</v>
      </c>
    </row>
    <row r="445" spans="1:27" hidden="1">
      <c r="A445" s="18" t="s">
        <v>1586</v>
      </c>
      <c r="B445" s="18" t="s">
        <v>3453</v>
      </c>
      <c r="C445" s="154" t="str">
        <f>VLOOKUP(A445,'GIÁ CP'!$K$2:$M$2000,3,FALSE)</f>
        <v xml:space="preserve">Xây dựng </v>
      </c>
      <c r="D445" s="43">
        <f>VLOOKUP($A445,'Doanh thu'!$A$3:$Q$2000,9,FALSE)/1000000000</f>
        <v>0</v>
      </c>
      <c r="E445" s="43">
        <f>VLOOKUP($A445,'Doanh thu'!$A$3:$Q$2000,10,FALSE)/1000000000</f>
        <v>0</v>
      </c>
      <c r="F445" s="43">
        <f>VLOOKUP($A445,'Doanh thu'!$A$3:$Q$2000,11,FALSE)/1000000000</f>
        <v>0</v>
      </c>
      <c r="G445" s="43">
        <f>VLOOKUP($A445,'Doanh thu'!$A$3:$Q$2000,12,FALSE)/1000000000</f>
        <v>0</v>
      </c>
      <c r="H445" s="43">
        <f>VLOOKUP($A445,LNST!$A$3:$Q$1635,9,FALSE)/1000000000</f>
        <v>0</v>
      </c>
      <c r="I445" s="43">
        <f>VLOOKUP($A445,LNST!$A$3:$Q$1635,10,FALSE)/1000000000</f>
        <v>0</v>
      </c>
      <c r="J445" s="43">
        <f>VLOOKUP($A445,LNST!$A$3:$Q$1635,11,FALSE)/1000000000</f>
        <v>0</v>
      </c>
      <c r="K445" s="43">
        <f>VLOOKUP($A445,LNST!$A$3:$Q$1635,12,FALSE)/1000000000</f>
        <v>0</v>
      </c>
      <c r="L445" s="45" t="e">
        <f>VLOOKUP($A445,'Doanh thu'!$A$3:$Q$2000,14,FALSE)</f>
        <v>#DIV/0!</v>
      </c>
      <c r="M445" s="45" t="e">
        <f>VLOOKUP($A445,'Doanh thu'!$A$3:$Q$2000,15,FALSE)</f>
        <v>#DIV/0!</v>
      </c>
      <c r="N445" s="45" t="e">
        <f>VLOOKUP($A445,'Doanh thu'!$A$3:$Q$2000,16,FALSE)</f>
        <v>#DIV/0!</v>
      </c>
      <c r="O445" s="45" t="e">
        <f>VLOOKUP($A445,'Doanh thu'!$A$3:$Q$2000,17,FALSE)</f>
        <v>#DIV/0!</v>
      </c>
      <c r="P445" s="45" t="e">
        <f>VLOOKUP($A445,LNST!$A$3:$R$1635,14,FALSE)</f>
        <v>#DIV/0!</v>
      </c>
      <c r="Q445" s="45" t="e">
        <f>VLOOKUP($A445,LNST!$A$3:$R$1635,15,FALSE)</f>
        <v>#DIV/0!</v>
      </c>
      <c r="R445" s="45" t="e">
        <f>VLOOKUP($A445,LNST!$A$3:$R$1635,16,FALSE)</f>
        <v>#DIV/0!</v>
      </c>
      <c r="S445" s="45" t="e">
        <f>VLOOKUP($A445,LNST!$A$3:$R$1635,17,FALSE)</f>
        <v>#DIV/0!</v>
      </c>
      <c r="T445" s="45" t="e">
        <f>VLOOKUP($A445,LNG!$A$2:$H$1999,4,FALSE)/(D445*10^9)</f>
        <v>#DIV/0!</v>
      </c>
      <c r="U445" s="45" t="e">
        <f>VLOOKUP($A445,LNG!$A$2:$H$1999,5,FALSE)/(E445*10^9)</f>
        <v>#DIV/0!</v>
      </c>
      <c r="V445" s="45" t="e">
        <f>VLOOKUP($A445,LNG!$A$2:$H$1999,6,FALSE)/(F445*10^9)</f>
        <v>#DIV/0!</v>
      </c>
      <c r="W445" s="45" t="e">
        <f>VLOOKUP($A445,LNG!$A$2:$H$1999,7,FALSE)/(G445*10^9)</f>
        <v>#DIV/0!</v>
      </c>
      <c r="X445" s="45">
        <f>VLOOKUP($A445,'LNST năm'!$A$2:$I$2000,8,FALSE)</f>
        <v>-1</v>
      </c>
      <c r="Y445" s="45">
        <f>VLOOKUP($A445,'LNST năm'!$A$2:$I$2000,9,FALSE)</f>
        <v>-1</v>
      </c>
      <c r="Z445" s="46" t="e">
        <f>VLOOKUP($A445,LNG!$A$2:$H$1999,9,FALSE)</f>
        <v>#REF!</v>
      </c>
      <c r="AA445" s="162" t="e">
        <f>VLOOKUP($A445,'GIÁ CP'!$A$2:$D$2000,4,FALSE)/Z445</f>
        <v>#REF!</v>
      </c>
    </row>
    <row r="446" spans="1:27" hidden="1">
      <c r="A446" s="18" t="s">
        <v>794</v>
      </c>
      <c r="B446" s="18" t="s">
        <v>3196</v>
      </c>
      <c r="C446" s="154" t="str">
        <f>VLOOKUP(A446,'GIÁ CP'!$K$2:$M$2000,3,FALSE)</f>
        <v xml:space="preserve">Chất thải &amp; Môi trường </v>
      </c>
      <c r="D446" s="43">
        <f>VLOOKUP($A446,'Doanh thu'!$A$3:$Q$2000,9,FALSE)/1000000000</f>
        <v>0</v>
      </c>
      <c r="E446" s="43">
        <f>VLOOKUP($A446,'Doanh thu'!$A$3:$Q$2000,10,FALSE)/1000000000</f>
        <v>0</v>
      </c>
      <c r="F446" s="43">
        <f>VLOOKUP($A446,'Doanh thu'!$A$3:$Q$2000,11,FALSE)/1000000000</f>
        <v>0</v>
      </c>
      <c r="G446" s="43">
        <f>VLOOKUP($A446,'Doanh thu'!$A$3:$Q$2000,12,FALSE)/1000000000</f>
        <v>0</v>
      </c>
      <c r="H446" s="43">
        <f>VLOOKUP($A446,LNST!$A$3:$Q$1635,9,FALSE)/1000000000</f>
        <v>0</v>
      </c>
      <c r="I446" s="43">
        <f>VLOOKUP($A446,LNST!$A$3:$Q$1635,10,FALSE)/1000000000</f>
        <v>0</v>
      </c>
      <c r="J446" s="43">
        <f>VLOOKUP($A446,LNST!$A$3:$Q$1635,11,FALSE)/1000000000</f>
        <v>0</v>
      </c>
      <c r="K446" s="43">
        <f>VLOOKUP($A446,LNST!$A$3:$Q$1635,12,FALSE)/1000000000</f>
        <v>0</v>
      </c>
      <c r="L446" s="45" t="e">
        <f>VLOOKUP($A446,'Doanh thu'!$A$3:$Q$2000,14,FALSE)</f>
        <v>#DIV/0!</v>
      </c>
      <c r="M446" s="45" t="e">
        <f>VLOOKUP($A446,'Doanh thu'!$A$3:$Q$2000,15,FALSE)</f>
        <v>#DIV/0!</v>
      </c>
      <c r="N446" s="45" t="e">
        <f>VLOOKUP($A446,'Doanh thu'!$A$3:$Q$2000,16,FALSE)</f>
        <v>#DIV/0!</v>
      </c>
      <c r="O446" s="45" t="e">
        <f>VLOOKUP($A446,'Doanh thu'!$A$3:$Q$2000,17,FALSE)</f>
        <v>#DIV/0!</v>
      </c>
      <c r="P446" s="45" t="e">
        <f>VLOOKUP($A446,LNST!$A$3:$R$1635,14,FALSE)</f>
        <v>#DIV/0!</v>
      </c>
      <c r="Q446" s="45" t="e">
        <f>VLOOKUP($A446,LNST!$A$3:$R$1635,15,FALSE)</f>
        <v>#DIV/0!</v>
      </c>
      <c r="R446" s="45" t="e">
        <f>VLOOKUP($A446,LNST!$A$3:$R$1635,16,FALSE)</f>
        <v>#DIV/0!</v>
      </c>
      <c r="S446" s="45" t="e">
        <f>VLOOKUP($A446,LNST!$A$3:$R$1635,17,FALSE)</f>
        <v>#DIV/0!</v>
      </c>
      <c r="T446" s="45" t="e">
        <f>VLOOKUP($A446,LNG!$A$2:$H$1999,4,FALSE)/(D446*10^9)</f>
        <v>#DIV/0!</v>
      </c>
      <c r="U446" s="45" t="e">
        <f>VLOOKUP($A446,LNG!$A$2:$H$1999,5,FALSE)/(E446*10^9)</f>
        <v>#DIV/0!</v>
      </c>
      <c r="V446" s="45" t="e">
        <f>VLOOKUP($A446,LNG!$A$2:$H$1999,6,FALSE)/(F446*10^9)</f>
        <v>#DIV/0!</v>
      </c>
      <c r="W446" s="45" t="e">
        <f>VLOOKUP($A446,LNG!$A$2:$H$1999,7,FALSE)/(G446*10^9)</f>
        <v>#DIV/0!</v>
      </c>
      <c r="X446" s="45">
        <f>VLOOKUP($A446,'LNST năm'!$A$2:$I$2000,8,FALSE)</f>
        <v>-1</v>
      </c>
      <c r="Y446" s="45">
        <f>VLOOKUP($A446,'LNST năm'!$A$2:$I$2000,9,FALSE)</f>
        <v>-1</v>
      </c>
      <c r="Z446" s="46" t="e">
        <f>VLOOKUP($A446,LNG!$A$2:$H$1999,9,FALSE)</f>
        <v>#REF!</v>
      </c>
      <c r="AA446" s="162" t="e">
        <f>VLOOKUP($A446,'GIÁ CP'!$A$2:$D$2000,4,FALSE)/Z446</f>
        <v>#REF!</v>
      </c>
    </row>
    <row r="447" spans="1:27" hidden="1">
      <c r="A447" s="18" t="s">
        <v>1431</v>
      </c>
      <c r="B447" s="18" t="s">
        <v>3197</v>
      </c>
      <c r="C447" s="154" t="str">
        <f>VLOOKUP(A447,'GIÁ CP'!$K$2:$M$2000,3,FALSE)</f>
        <v xml:space="preserve">Xây dựng </v>
      </c>
      <c r="D447" s="43" t="e">
        <f>VLOOKUP($A447,'Doanh thu'!$A$3:$Q$2000,9,FALSE)/1000000000</f>
        <v>#N/A</v>
      </c>
      <c r="E447" s="43" t="e">
        <f>VLOOKUP($A447,'Doanh thu'!$A$3:$Q$2000,10,FALSE)/1000000000</f>
        <v>#N/A</v>
      </c>
      <c r="F447" s="43" t="e">
        <f>VLOOKUP($A447,'Doanh thu'!$A$3:$Q$2000,11,FALSE)/1000000000</f>
        <v>#N/A</v>
      </c>
      <c r="G447" s="43" t="e">
        <f>VLOOKUP($A447,'Doanh thu'!$A$3:$Q$2000,12,FALSE)/1000000000</f>
        <v>#N/A</v>
      </c>
      <c r="H447" s="43" t="e">
        <f>VLOOKUP($A447,LNST!$A$3:$Q$1635,9,FALSE)/1000000000</f>
        <v>#N/A</v>
      </c>
      <c r="I447" s="43" t="e">
        <f>VLOOKUP($A447,LNST!$A$3:$Q$1635,10,FALSE)/1000000000</f>
        <v>#N/A</v>
      </c>
      <c r="J447" s="43" t="e">
        <f>VLOOKUP($A447,LNST!$A$3:$Q$1635,11,FALSE)/1000000000</f>
        <v>#N/A</v>
      </c>
      <c r="K447" s="43" t="e">
        <f>VLOOKUP($A447,LNST!$A$3:$Q$1635,12,FALSE)/1000000000</f>
        <v>#N/A</v>
      </c>
      <c r="L447" s="45" t="e">
        <f>VLOOKUP($A447,'Doanh thu'!$A$3:$Q$2000,14,FALSE)</f>
        <v>#N/A</v>
      </c>
      <c r="M447" s="45" t="e">
        <f>VLOOKUP($A447,'Doanh thu'!$A$3:$Q$2000,15,FALSE)</f>
        <v>#N/A</v>
      </c>
      <c r="N447" s="45" t="e">
        <f>VLOOKUP($A447,'Doanh thu'!$A$3:$Q$2000,16,FALSE)</f>
        <v>#N/A</v>
      </c>
      <c r="O447" s="45" t="e">
        <f>VLOOKUP($A447,'Doanh thu'!$A$3:$Q$2000,17,FALSE)</f>
        <v>#N/A</v>
      </c>
      <c r="P447" s="45" t="e">
        <f>VLOOKUP($A447,LNST!$A$3:$R$1635,14,FALSE)</f>
        <v>#N/A</v>
      </c>
      <c r="Q447" s="45" t="e">
        <f>VLOOKUP($A447,LNST!$A$3:$R$1635,15,FALSE)</f>
        <v>#N/A</v>
      </c>
      <c r="R447" s="45" t="e">
        <f>VLOOKUP($A447,LNST!$A$3:$R$1635,16,FALSE)</f>
        <v>#N/A</v>
      </c>
      <c r="S447" s="45" t="e">
        <f>VLOOKUP($A447,LNST!$A$3:$R$1635,17,FALSE)</f>
        <v>#N/A</v>
      </c>
      <c r="T447" s="45" t="e">
        <f>VLOOKUP($A447,LNG!$A$2:$H$1999,4,FALSE)/(D447*10^9)</f>
        <v>#N/A</v>
      </c>
      <c r="U447" s="45" t="e">
        <f>VLOOKUP($A447,LNG!$A$2:$H$1999,5,FALSE)/(E447*10^9)</f>
        <v>#N/A</v>
      </c>
      <c r="V447" s="45" t="e">
        <f>VLOOKUP($A447,LNG!$A$2:$H$1999,6,FALSE)/(F447*10^9)</f>
        <v>#N/A</v>
      </c>
      <c r="W447" s="45" t="e">
        <f>VLOOKUP($A447,LNG!$A$2:$H$1999,7,FALSE)/(G447*10^9)</f>
        <v>#N/A</v>
      </c>
      <c r="X447" s="45" t="e">
        <f>VLOOKUP($A447,'LNST năm'!$A$2:$I$2000,8,FALSE)</f>
        <v>#N/A</v>
      </c>
      <c r="Y447" s="45" t="e">
        <f>VLOOKUP($A447,'LNST năm'!$A$2:$I$2000,9,FALSE)</f>
        <v>#N/A</v>
      </c>
      <c r="Z447" s="46" t="e">
        <f>VLOOKUP($A447,LNG!$A$2:$H$1999,9,FALSE)</f>
        <v>#N/A</v>
      </c>
      <c r="AA447" s="162" t="e">
        <f>VLOOKUP($A447,'GIÁ CP'!$A$2:$D$2000,4,FALSE)/Z447</f>
        <v>#N/A</v>
      </c>
    </row>
    <row r="448" spans="1:27" hidden="1">
      <c r="A448" s="18" t="s">
        <v>1432</v>
      </c>
      <c r="B448" s="18" t="s">
        <v>3198</v>
      </c>
      <c r="C448" s="154" t="str">
        <f>VLOOKUP(A448,'GIÁ CP'!$K$2:$M$2000,3,FALSE)</f>
        <v xml:space="preserve">Vật liệu xây dựng &amp; Nội thất </v>
      </c>
      <c r="D448" s="43">
        <f>VLOOKUP($A448,'Doanh thu'!$A$3:$Q$2000,9,FALSE)/1000000000</f>
        <v>0</v>
      </c>
      <c r="E448" s="43">
        <f>VLOOKUP($A448,'Doanh thu'!$A$3:$Q$2000,10,FALSE)/1000000000</f>
        <v>0</v>
      </c>
      <c r="F448" s="43">
        <f>VLOOKUP($A448,'Doanh thu'!$A$3:$Q$2000,11,FALSE)/1000000000</f>
        <v>0</v>
      </c>
      <c r="G448" s="43">
        <f>VLOOKUP($A448,'Doanh thu'!$A$3:$Q$2000,12,FALSE)/1000000000</f>
        <v>0</v>
      </c>
      <c r="H448" s="43">
        <f>VLOOKUP($A448,LNST!$A$3:$Q$1635,9,FALSE)/1000000000</f>
        <v>0</v>
      </c>
      <c r="I448" s="43">
        <f>VLOOKUP($A448,LNST!$A$3:$Q$1635,10,FALSE)/1000000000</f>
        <v>0</v>
      </c>
      <c r="J448" s="43">
        <f>VLOOKUP($A448,LNST!$A$3:$Q$1635,11,FALSE)/1000000000</f>
        <v>0</v>
      </c>
      <c r="K448" s="43">
        <f>VLOOKUP($A448,LNST!$A$3:$Q$1635,12,FALSE)/1000000000</f>
        <v>0</v>
      </c>
      <c r="L448" s="45" t="e">
        <f>VLOOKUP($A448,'Doanh thu'!$A$3:$Q$2000,14,FALSE)</f>
        <v>#DIV/0!</v>
      </c>
      <c r="M448" s="45" t="e">
        <f>VLOOKUP($A448,'Doanh thu'!$A$3:$Q$2000,15,FALSE)</f>
        <v>#DIV/0!</v>
      </c>
      <c r="N448" s="45" t="e">
        <f>VLOOKUP($A448,'Doanh thu'!$A$3:$Q$2000,16,FALSE)</f>
        <v>#DIV/0!</v>
      </c>
      <c r="O448" s="45" t="e">
        <f>VLOOKUP($A448,'Doanh thu'!$A$3:$Q$2000,17,FALSE)</f>
        <v>#DIV/0!</v>
      </c>
      <c r="P448" s="45" t="e">
        <f>VLOOKUP($A448,LNST!$A$3:$R$1635,14,FALSE)</f>
        <v>#DIV/0!</v>
      </c>
      <c r="Q448" s="45" t="e">
        <f>VLOOKUP($A448,LNST!$A$3:$R$1635,15,FALSE)</f>
        <v>#DIV/0!</v>
      </c>
      <c r="R448" s="45" t="e">
        <f>VLOOKUP($A448,LNST!$A$3:$R$1635,16,FALSE)</f>
        <v>#DIV/0!</v>
      </c>
      <c r="S448" s="45" t="e">
        <f>VLOOKUP($A448,LNST!$A$3:$R$1635,17,FALSE)</f>
        <v>#DIV/0!</v>
      </c>
      <c r="T448" s="45" t="e">
        <f>VLOOKUP($A448,LNG!$A$2:$H$1999,4,FALSE)/(D448*10^9)</f>
        <v>#DIV/0!</v>
      </c>
      <c r="U448" s="45" t="e">
        <f>VLOOKUP($A448,LNG!$A$2:$H$1999,5,FALSE)/(E448*10^9)</f>
        <v>#DIV/0!</v>
      </c>
      <c r="V448" s="45" t="e">
        <f>VLOOKUP($A448,LNG!$A$2:$H$1999,6,FALSE)/(F448*10^9)</f>
        <v>#DIV/0!</v>
      </c>
      <c r="W448" s="45" t="e">
        <f>VLOOKUP($A448,LNG!$A$2:$H$1999,7,FALSE)/(G448*10^9)</f>
        <v>#DIV/0!</v>
      </c>
      <c r="X448" s="45">
        <f>VLOOKUP($A448,'LNST năm'!$A$2:$I$2000,8,FALSE)</f>
        <v>1</v>
      </c>
      <c r="Y448" s="45">
        <f>VLOOKUP($A448,'LNST năm'!$A$2:$I$2000,9,FALSE)</f>
        <v>0.25992104989487319</v>
      </c>
      <c r="Z448" s="46" t="e">
        <f>VLOOKUP($A448,LNG!$A$2:$H$1999,9,FALSE)</f>
        <v>#REF!</v>
      </c>
      <c r="AA448" s="162" t="e">
        <f>VLOOKUP($A448,'GIÁ CP'!$A$2:$D$2000,4,FALSE)/Z448</f>
        <v>#REF!</v>
      </c>
    </row>
    <row r="449" spans="1:27" hidden="1">
      <c r="A449" s="18" t="s">
        <v>941</v>
      </c>
      <c r="B449" s="18" t="s">
        <v>3233</v>
      </c>
      <c r="C449" s="154" t="str">
        <f>VLOOKUP(A449,'GIÁ CP'!$K$2:$M$2000,3,FALSE)</f>
        <v xml:space="preserve">Nuôi trồng nông &amp; hải sản </v>
      </c>
      <c r="D449" s="43">
        <f>VLOOKUP($A449,'Doanh thu'!$A$3:$Q$2000,9,FALSE)/1000000000</f>
        <v>0</v>
      </c>
      <c r="E449" s="43">
        <f>VLOOKUP($A449,'Doanh thu'!$A$3:$Q$2000,10,FALSE)/1000000000</f>
        <v>0</v>
      </c>
      <c r="F449" s="43">
        <f>VLOOKUP($A449,'Doanh thu'!$A$3:$Q$2000,11,FALSE)/1000000000</f>
        <v>0</v>
      </c>
      <c r="G449" s="43">
        <f>VLOOKUP($A449,'Doanh thu'!$A$3:$Q$2000,12,FALSE)/1000000000</f>
        <v>0</v>
      </c>
      <c r="H449" s="43">
        <f>VLOOKUP($A449,LNST!$A$3:$Q$1635,9,FALSE)/1000000000</f>
        <v>0</v>
      </c>
      <c r="I449" s="43">
        <f>VLOOKUP($A449,LNST!$A$3:$Q$1635,10,FALSE)/1000000000</f>
        <v>0</v>
      </c>
      <c r="J449" s="43">
        <f>VLOOKUP($A449,LNST!$A$3:$Q$1635,11,FALSE)/1000000000</f>
        <v>0</v>
      </c>
      <c r="K449" s="43">
        <f>VLOOKUP($A449,LNST!$A$3:$Q$1635,12,FALSE)/1000000000</f>
        <v>0</v>
      </c>
      <c r="L449" s="45" t="e">
        <f>VLOOKUP($A449,'Doanh thu'!$A$3:$Q$2000,14,FALSE)</f>
        <v>#DIV/0!</v>
      </c>
      <c r="M449" s="45" t="e">
        <f>VLOOKUP($A449,'Doanh thu'!$A$3:$Q$2000,15,FALSE)</f>
        <v>#DIV/0!</v>
      </c>
      <c r="N449" s="45" t="e">
        <f>VLOOKUP($A449,'Doanh thu'!$A$3:$Q$2000,16,FALSE)</f>
        <v>#DIV/0!</v>
      </c>
      <c r="O449" s="45" t="e">
        <f>VLOOKUP($A449,'Doanh thu'!$A$3:$Q$2000,17,FALSE)</f>
        <v>#DIV/0!</v>
      </c>
      <c r="P449" s="45" t="e">
        <f>VLOOKUP($A449,LNST!$A$3:$R$1635,14,FALSE)</f>
        <v>#DIV/0!</v>
      </c>
      <c r="Q449" s="45" t="e">
        <f>VLOOKUP($A449,LNST!$A$3:$R$1635,15,FALSE)</f>
        <v>#DIV/0!</v>
      </c>
      <c r="R449" s="45" t="e">
        <f>VLOOKUP($A449,LNST!$A$3:$R$1635,16,FALSE)</f>
        <v>#DIV/0!</v>
      </c>
      <c r="S449" s="45" t="e">
        <f>VLOOKUP($A449,LNST!$A$3:$R$1635,17,FALSE)</f>
        <v>#DIV/0!</v>
      </c>
      <c r="T449" s="45" t="e">
        <f>VLOOKUP($A449,LNG!$A$2:$H$1999,4,FALSE)/(D449*10^9)</f>
        <v>#DIV/0!</v>
      </c>
      <c r="U449" s="45" t="e">
        <f>VLOOKUP($A449,LNG!$A$2:$H$1999,5,FALSE)/(E449*10^9)</f>
        <v>#DIV/0!</v>
      </c>
      <c r="V449" s="45" t="e">
        <f>VLOOKUP($A449,LNG!$A$2:$H$1999,6,FALSE)/(F449*10^9)</f>
        <v>#DIV/0!</v>
      </c>
      <c r="W449" s="45" t="e">
        <f>VLOOKUP($A449,LNG!$A$2:$H$1999,7,FALSE)/(G449*10^9)</f>
        <v>#DIV/0!</v>
      </c>
      <c r="X449" s="45">
        <f>VLOOKUP($A449,'LNST năm'!$A$2:$I$2000,8,FALSE)</f>
        <v>-1</v>
      </c>
      <c r="Y449" s="45">
        <f>VLOOKUP($A449,'LNST năm'!$A$2:$I$2000,9,FALSE)</f>
        <v>-1</v>
      </c>
      <c r="Z449" s="46" t="e">
        <f>VLOOKUP($A449,LNG!$A$2:$H$1999,9,FALSE)</f>
        <v>#REF!</v>
      </c>
      <c r="AA449" s="162" t="e">
        <f>VLOOKUP($A449,'GIÁ CP'!$A$2:$D$2000,4,FALSE)/Z449</f>
        <v>#REF!</v>
      </c>
    </row>
    <row r="450" spans="1:27" hidden="1">
      <c r="A450" s="18" t="s">
        <v>1433</v>
      </c>
      <c r="B450" s="18" t="s">
        <v>3200</v>
      </c>
      <c r="C450" s="154" t="str">
        <f>VLOOKUP(A450,'GIÁ CP'!$K$2:$M$2000,3,FALSE)</f>
        <v xml:space="preserve">Nhựa, cao su &amp; sợi </v>
      </c>
      <c r="D450" s="43">
        <f>VLOOKUP($A450,'Doanh thu'!$A$3:$Q$2000,9,FALSE)/1000000000</f>
        <v>0</v>
      </c>
      <c r="E450" s="43">
        <f>VLOOKUP($A450,'Doanh thu'!$A$3:$Q$2000,10,FALSE)/1000000000</f>
        <v>0</v>
      </c>
      <c r="F450" s="43">
        <f>VLOOKUP($A450,'Doanh thu'!$A$3:$Q$2000,11,FALSE)/1000000000</f>
        <v>0</v>
      </c>
      <c r="G450" s="43">
        <f>VLOOKUP($A450,'Doanh thu'!$A$3:$Q$2000,12,FALSE)/1000000000</f>
        <v>0</v>
      </c>
      <c r="H450" s="43">
        <f>VLOOKUP($A450,LNST!$A$3:$Q$1635,9,FALSE)/1000000000</f>
        <v>0</v>
      </c>
      <c r="I450" s="43">
        <f>VLOOKUP($A450,LNST!$A$3:$Q$1635,10,FALSE)/1000000000</f>
        <v>0</v>
      </c>
      <c r="J450" s="43">
        <f>VLOOKUP($A450,LNST!$A$3:$Q$1635,11,FALSE)/1000000000</f>
        <v>0</v>
      </c>
      <c r="K450" s="43">
        <f>VLOOKUP($A450,LNST!$A$3:$Q$1635,12,FALSE)/1000000000</f>
        <v>0</v>
      </c>
      <c r="L450" s="45" t="e">
        <f>VLOOKUP($A450,'Doanh thu'!$A$3:$Q$2000,14,FALSE)</f>
        <v>#DIV/0!</v>
      </c>
      <c r="M450" s="45" t="e">
        <f>VLOOKUP($A450,'Doanh thu'!$A$3:$Q$2000,15,FALSE)</f>
        <v>#DIV/0!</v>
      </c>
      <c r="N450" s="45" t="e">
        <f>VLOOKUP($A450,'Doanh thu'!$A$3:$Q$2000,16,FALSE)</f>
        <v>#DIV/0!</v>
      </c>
      <c r="O450" s="45" t="e">
        <f>VLOOKUP($A450,'Doanh thu'!$A$3:$Q$2000,17,FALSE)</f>
        <v>#DIV/0!</v>
      </c>
      <c r="P450" s="45" t="e">
        <f>VLOOKUP($A450,LNST!$A$3:$R$1635,14,FALSE)</f>
        <v>#DIV/0!</v>
      </c>
      <c r="Q450" s="45" t="e">
        <f>VLOOKUP($A450,LNST!$A$3:$R$1635,15,FALSE)</f>
        <v>#DIV/0!</v>
      </c>
      <c r="R450" s="45" t="e">
        <f>VLOOKUP($A450,LNST!$A$3:$R$1635,16,FALSE)</f>
        <v>#DIV/0!</v>
      </c>
      <c r="S450" s="45" t="e">
        <f>VLOOKUP($A450,LNST!$A$3:$R$1635,17,FALSE)</f>
        <v>#DIV/0!</v>
      </c>
      <c r="T450" s="45" t="e">
        <f>VLOOKUP($A450,LNG!$A$2:$H$1999,4,FALSE)/(D450*10^9)</f>
        <v>#DIV/0!</v>
      </c>
      <c r="U450" s="45" t="e">
        <f>VLOOKUP($A450,LNG!$A$2:$H$1999,5,FALSE)/(E450*10^9)</f>
        <v>#DIV/0!</v>
      </c>
      <c r="V450" s="45" t="e">
        <f>VLOOKUP($A450,LNG!$A$2:$H$1999,6,FALSE)/(F450*10^9)</f>
        <v>#DIV/0!</v>
      </c>
      <c r="W450" s="45" t="e">
        <f>VLOOKUP($A450,LNG!$A$2:$H$1999,7,FALSE)/(G450*10^9)</f>
        <v>#DIV/0!</v>
      </c>
      <c r="X450" s="45">
        <f>VLOOKUP($A450,'LNST năm'!$A$2:$I$2000,8,FALSE)</f>
        <v>-1</v>
      </c>
      <c r="Y450" s="45">
        <f>VLOOKUP($A450,'LNST năm'!$A$2:$I$2000,9,FALSE)</f>
        <v>-1</v>
      </c>
      <c r="Z450" s="46" t="e">
        <f>VLOOKUP($A450,LNG!$A$2:$H$1999,9,FALSE)</f>
        <v>#REF!</v>
      </c>
      <c r="AA450" s="162" t="e">
        <f>VLOOKUP($A450,'GIÁ CP'!$A$2:$D$2000,4,FALSE)/Z450</f>
        <v>#REF!</v>
      </c>
    </row>
    <row r="451" spans="1:27" hidden="1">
      <c r="A451" s="18" t="s">
        <v>601</v>
      </c>
      <c r="B451" s="18" t="s">
        <v>3203</v>
      </c>
      <c r="C451" s="154" t="str">
        <f>VLOOKUP(A451,'GIÁ CP'!$K$2:$M$2000,3,FALSE)</f>
        <v xml:space="preserve">Thực phẩm </v>
      </c>
      <c r="D451" s="43" t="e">
        <f>VLOOKUP($A451,'Doanh thu'!$A$3:$Q$2000,9,FALSE)/1000000000</f>
        <v>#N/A</v>
      </c>
      <c r="E451" s="43" t="e">
        <f>VLOOKUP($A451,'Doanh thu'!$A$3:$Q$2000,10,FALSE)/1000000000</f>
        <v>#N/A</v>
      </c>
      <c r="F451" s="43" t="e">
        <f>VLOOKUP($A451,'Doanh thu'!$A$3:$Q$2000,11,FALSE)/1000000000</f>
        <v>#N/A</v>
      </c>
      <c r="G451" s="43" t="e">
        <f>VLOOKUP($A451,'Doanh thu'!$A$3:$Q$2000,12,FALSE)/1000000000</f>
        <v>#N/A</v>
      </c>
      <c r="H451" s="43" t="e">
        <f>VLOOKUP($A451,LNST!$A$3:$Q$1635,9,FALSE)/1000000000</f>
        <v>#N/A</v>
      </c>
      <c r="I451" s="43" t="e">
        <f>VLOOKUP($A451,LNST!$A$3:$Q$1635,10,FALSE)/1000000000</f>
        <v>#N/A</v>
      </c>
      <c r="J451" s="43" t="e">
        <f>VLOOKUP($A451,LNST!$A$3:$Q$1635,11,FALSE)/1000000000</f>
        <v>#N/A</v>
      </c>
      <c r="K451" s="43" t="e">
        <f>VLOOKUP($A451,LNST!$A$3:$Q$1635,12,FALSE)/1000000000</f>
        <v>#N/A</v>
      </c>
      <c r="L451" s="45" t="e">
        <f>VLOOKUP($A451,'Doanh thu'!$A$3:$Q$2000,14,FALSE)</f>
        <v>#N/A</v>
      </c>
      <c r="M451" s="45" t="e">
        <f>VLOOKUP($A451,'Doanh thu'!$A$3:$Q$2000,15,FALSE)</f>
        <v>#N/A</v>
      </c>
      <c r="N451" s="45" t="e">
        <f>VLOOKUP($A451,'Doanh thu'!$A$3:$Q$2000,16,FALSE)</f>
        <v>#N/A</v>
      </c>
      <c r="O451" s="45" t="e">
        <f>VLOOKUP($A451,'Doanh thu'!$A$3:$Q$2000,17,FALSE)</f>
        <v>#N/A</v>
      </c>
      <c r="P451" s="45" t="e">
        <f>VLOOKUP($A451,LNST!$A$3:$R$1635,14,FALSE)</f>
        <v>#N/A</v>
      </c>
      <c r="Q451" s="45" t="e">
        <f>VLOOKUP($A451,LNST!$A$3:$R$1635,15,FALSE)</f>
        <v>#N/A</v>
      </c>
      <c r="R451" s="45" t="e">
        <f>VLOOKUP($A451,LNST!$A$3:$R$1635,16,FALSE)</f>
        <v>#N/A</v>
      </c>
      <c r="S451" s="45" t="e">
        <f>VLOOKUP($A451,LNST!$A$3:$R$1635,17,FALSE)</f>
        <v>#N/A</v>
      </c>
      <c r="T451" s="45" t="e">
        <f>VLOOKUP($A451,LNG!$A$2:$H$1999,4,FALSE)/(D451*10^9)</f>
        <v>#N/A</v>
      </c>
      <c r="U451" s="45" t="e">
        <f>VLOOKUP($A451,LNG!$A$2:$H$1999,5,FALSE)/(E451*10^9)</f>
        <v>#N/A</v>
      </c>
      <c r="V451" s="45" t="e">
        <f>VLOOKUP($A451,LNG!$A$2:$H$1999,6,FALSE)/(F451*10^9)</f>
        <v>#N/A</v>
      </c>
      <c r="W451" s="45" t="e">
        <f>VLOOKUP($A451,LNG!$A$2:$H$1999,7,FALSE)/(G451*10^9)</f>
        <v>#N/A</v>
      </c>
      <c r="X451" s="45" t="e">
        <f>VLOOKUP($A451,'LNST năm'!$A$2:$I$2000,8,FALSE)</f>
        <v>#N/A</v>
      </c>
      <c r="Y451" s="45" t="e">
        <f>VLOOKUP($A451,'LNST năm'!$A$2:$I$2000,9,FALSE)</f>
        <v>#N/A</v>
      </c>
      <c r="Z451" s="46" t="e">
        <f>VLOOKUP($A451,LNG!$A$2:$H$1999,9,FALSE)</f>
        <v>#N/A</v>
      </c>
      <c r="AA451" s="162" t="e">
        <f>VLOOKUP($A451,'GIÁ CP'!$A$2:$D$2000,4,FALSE)/Z451</f>
        <v>#N/A</v>
      </c>
    </row>
    <row r="452" spans="1:27" hidden="1">
      <c r="A452" s="18" t="s">
        <v>1329</v>
      </c>
      <c r="B452" s="18" t="s">
        <v>3043</v>
      </c>
      <c r="C452" s="154" t="str">
        <f>VLOOKUP(A452,'GIÁ CP'!$K$2:$M$2000,3,FALSE)</f>
        <v xml:space="preserve">Nhựa, cao su &amp; sợi </v>
      </c>
      <c r="D452" s="43">
        <f>VLOOKUP($A452,'Doanh thu'!$A$3:$Q$2000,9,FALSE)/1000000000</f>
        <v>0</v>
      </c>
      <c r="E452" s="43">
        <f>VLOOKUP($A452,'Doanh thu'!$A$3:$Q$2000,10,FALSE)/1000000000</f>
        <v>0</v>
      </c>
      <c r="F452" s="43">
        <f>VLOOKUP($A452,'Doanh thu'!$A$3:$Q$2000,11,FALSE)/1000000000</f>
        <v>0</v>
      </c>
      <c r="G452" s="43">
        <f>VLOOKUP($A452,'Doanh thu'!$A$3:$Q$2000,12,FALSE)/1000000000</f>
        <v>0</v>
      </c>
      <c r="H452" s="43">
        <f>VLOOKUP($A452,LNST!$A$3:$Q$1635,9,FALSE)/1000000000</f>
        <v>0</v>
      </c>
      <c r="I452" s="43">
        <f>VLOOKUP($A452,LNST!$A$3:$Q$1635,10,FALSE)/1000000000</f>
        <v>0</v>
      </c>
      <c r="J452" s="43">
        <f>VLOOKUP($A452,LNST!$A$3:$Q$1635,11,FALSE)/1000000000</f>
        <v>0</v>
      </c>
      <c r="K452" s="43">
        <f>VLOOKUP($A452,LNST!$A$3:$Q$1635,12,FALSE)/1000000000</f>
        <v>0</v>
      </c>
      <c r="L452" s="45" t="e">
        <f>VLOOKUP($A452,'Doanh thu'!$A$3:$Q$2000,14,FALSE)</f>
        <v>#DIV/0!</v>
      </c>
      <c r="M452" s="45" t="e">
        <f>VLOOKUP($A452,'Doanh thu'!$A$3:$Q$2000,15,FALSE)</f>
        <v>#DIV/0!</v>
      </c>
      <c r="N452" s="45" t="e">
        <f>VLOOKUP($A452,'Doanh thu'!$A$3:$Q$2000,16,FALSE)</f>
        <v>#DIV/0!</v>
      </c>
      <c r="O452" s="45" t="e">
        <f>VLOOKUP($A452,'Doanh thu'!$A$3:$Q$2000,17,FALSE)</f>
        <v>#DIV/0!</v>
      </c>
      <c r="P452" s="45" t="e">
        <f>VLOOKUP($A452,LNST!$A$3:$R$1635,14,FALSE)</f>
        <v>#DIV/0!</v>
      </c>
      <c r="Q452" s="45" t="e">
        <f>VLOOKUP($A452,LNST!$A$3:$R$1635,15,FALSE)</f>
        <v>#DIV/0!</v>
      </c>
      <c r="R452" s="45" t="e">
        <f>VLOOKUP($A452,LNST!$A$3:$R$1635,16,FALSE)</f>
        <v>#DIV/0!</v>
      </c>
      <c r="S452" s="45" t="e">
        <f>VLOOKUP($A452,LNST!$A$3:$R$1635,17,FALSE)</f>
        <v>#DIV/0!</v>
      </c>
      <c r="T452" s="45" t="e">
        <f>VLOOKUP($A452,LNG!$A$2:$H$1999,4,FALSE)/(D452*10^9)</f>
        <v>#DIV/0!</v>
      </c>
      <c r="U452" s="45" t="e">
        <f>VLOOKUP($A452,LNG!$A$2:$H$1999,5,FALSE)/(E452*10^9)</f>
        <v>#DIV/0!</v>
      </c>
      <c r="V452" s="45" t="e">
        <f>VLOOKUP($A452,LNG!$A$2:$H$1999,6,FALSE)/(F452*10^9)</f>
        <v>#DIV/0!</v>
      </c>
      <c r="W452" s="45" t="e">
        <f>VLOOKUP($A452,LNG!$A$2:$H$1999,7,FALSE)/(G452*10^9)</f>
        <v>#DIV/0!</v>
      </c>
      <c r="X452" s="45">
        <f>VLOOKUP($A452,'LNST năm'!$A$2:$I$2000,8,FALSE)</f>
        <v>1</v>
      </c>
      <c r="Y452" s="45">
        <f>VLOOKUP($A452,'LNST năm'!$A$2:$I$2000,9,FALSE)</f>
        <v>0.25992104989487319</v>
      </c>
      <c r="Z452" s="46" t="e">
        <f>VLOOKUP($A452,LNG!$A$2:$H$1999,9,FALSE)</f>
        <v>#REF!</v>
      </c>
      <c r="AA452" s="162" t="e">
        <f>VLOOKUP($A452,'GIÁ CP'!$A$2:$D$2000,4,FALSE)/Z452</f>
        <v>#REF!</v>
      </c>
    </row>
    <row r="453" spans="1:27" hidden="1">
      <c r="A453" s="18" t="s">
        <v>1494</v>
      </c>
      <c r="B453" s="18" t="s">
        <v>3314</v>
      </c>
      <c r="C453" s="154" t="str">
        <f>VLOOKUP(A453,'GIÁ CP'!$K$2:$M$2000,3,FALSE)</f>
        <v xml:space="preserve">Vận tải hành khách &amp; Du lịch </v>
      </c>
      <c r="D453" s="43">
        <f>VLOOKUP($A453,'Doanh thu'!$A$3:$Q$2000,9,FALSE)/1000000000</f>
        <v>0</v>
      </c>
      <c r="E453" s="43">
        <f>VLOOKUP($A453,'Doanh thu'!$A$3:$Q$2000,10,FALSE)/1000000000</f>
        <v>0</v>
      </c>
      <c r="F453" s="43">
        <f>VLOOKUP($A453,'Doanh thu'!$A$3:$Q$2000,11,FALSE)/1000000000</f>
        <v>0</v>
      </c>
      <c r="G453" s="43">
        <f>VLOOKUP($A453,'Doanh thu'!$A$3:$Q$2000,12,FALSE)/1000000000</f>
        <v>0</v>
      </c>
      <c r="H453" s="43">
        <f>VLOOKUP($A453,LNST!$A$3:$Q$1635,9,FALSE)/1000000000</f>
        <v>0</v>
      </c>
      <c r="I453" s="43">
        <f>VLOOKUP($A453,LNST!$A$3:$Q$1635,10,FALSE)/1000000000</f>
        <v>0</v>
      </c>
      <c r="J453" s="43">
        <f>VLOOKUP($A453,LNST!$A$3:$Q$1635,11,FALSE)/1000000000</f>
        <v>0</v>
      </c>
      <c r="K453" s="43">
        <f>VLOOKUP($A453,LNST!$A$3:$Q$1635,12,FALSE)/1000000000</f>
        <v>0</v>
      </c>
      <c r="L453" s="45" t="e">
        <f>VLOOKUP($A453,'Doanh thu'!$A$3:$Q$2000,14,FALSE)</f>
        <v>#DIV/0!</v>
      </c>
      <c r="M453" s="45" t="e">
        <f>VLOOKUP($A453,'Doanh thu'!$A$3:$Q$2000,15,FALSE)</f>
        <v>#DIV/0!</v>
      </c>
      <c r="N453" s="45" t="e">
        <f>VLOOKUP($A453,'Doanh thu'!$A$3:$Q$2000,16,FALSE)</f>
        <v>#DIV/0!</v>
      </c>
      <c r="O453" s="45" t="e">
        <f>VLOOKUP($A453,'Doanh thu'!$A$3:$Q$2000,17,FALSE)</f>
        <v>#DIV/0!</v>
      </c>
      <c r="P453" s="45" t="e">
        <f>VLOOKUP($A453,LNST!$A$3:$R$1635,14,FALSE)</f>
        <v>#DIV/0!</v>
      </c>
      <c r="Q453" s="45" t="e">
        <f>VLOOKUP($A453,LNST!$A$3:$R$1635,15,FALSE)</f>
        <v>#DIV/0!</v>
      </c>
      <c r="R453" s="45" t="e">
        <f>VLOOKUP($A453,LNST!$A$3:$R$1635,16,FALSE)</f>
        <v>#DIV/0!</v>
      </c>
      <c r="S453" s="45" t="e">
        <f>VLOOKUP($A453,LNST!$A$3:$R$1635,17,FALSE)</f>
        <v>#DIV/0!</v>
      </c>
      <c r="T453" s="45" t="e">
        <f>VLOOKUP($A453,LNG!$A$2:$H$1999,4,FALSE)/(D453*10^9)</f>
        <v>#DIV/0!</v>
      </c>
      <c r="U453" s="45" t="e">
        <f>VLOOKUP($A453,LNG!$A$2:$H$1999,5,FALSE)/(E453*10^9)</f>
        <v>#DIV/0!</v>
      </c>
      <c r="V453" s="45" t="e">
        <f>VLOOKUP($A453,LNG!$A$2:$H$1999,6,FALSE)/(F453*10^9)</f>
        <v>#DIV/0!</v>
      </c>
      <c r="W453" s="45" t="e">
        <f>VLOOKUP($A453,LNG!$A$2:$H$1999,7,FALSE)/(G453*10^9)</f>
        <v>#DIV/0!</v>
      </c>
      <c r="X453" s="45">
        <f>VLOOKUP($A453,'LNST năm'!$A$2:$I$2000,8,FALSE)</f>
        <v>-1</v>
      </c>
      <c r="Y453" s="45">
        <f>VLOOKUP($A453,'LNST năm'!$A$2:$I$2000,9,FALSE)</f>
        <v>-1</v>
      </c>
      <c r="Z453" s="46" t="e">
        <f>VLOOKUP($A453,LNG!$A$2:$H$1999,9,FALSE)</f>
        <v>#REF!</v>
      </c>
      <c r="AA453" s="162" t="e">
        <f>VLOOKUP($A453,'GIÁ CP'!$A$2:$D$2000,4,FALSE)/Z453</f>
        <v>#REF!</v>
      </c>
    </row>
    <row r="454" spans="1:27" hidden="1">
      <c r="A454" s="18" t="s">
        <v>1435</v>
      </c>
      <c r="B454" s="18" t="s">
        <v>3208</v>
      </c>
      <c r="C454" s="154" t="str">
        <f>VLOOKUP(A454,'GIÁ CP'!$K$2:$M$2000,3,FALSE)</f>
        <v xml:space="preserve">Vận tải Thủy </v>
      </c>
      <c r="D454" s="43">
        <f>VLOOKUP($A454,'Doanh thu'!$A$3:$Q$2000,9,FALSE)/1000000000</f>
        <v>0</v>
      </c>
      <c r="E454" s="43">
        <f>VLOOKUP($A454,'Doanh thu'!$A$3:$Q$2000,10,FALSE)/1000000000</f>
        <v>0</v>
      </c>
      <c r="F454" s="43">
        <f>VLOOKUP($A454,'Doanh thu'!$A$3:$Q$2000,11,FALSE)/1000000000</f>
        <v>0</v>
      </c>
      <c r="G454" s="43">
        <f>VLOOKUP($A454,'Doanh thu'!$A$3:$Q$2000,12,FALSE)/1000000000</f>
        <v>0</v>
      </c>
      <c r="H454" s="43">
        <f>VLOOKUP($A454,LNST!$A$3:$Q$1635,9,FALSE)/1000000000</f>
        <v>0</v>
      </c>
      <c r="I454" s="43">
        <f>VLOOKUP($A454,LNST!$A$3:$Q$1635,10,FALSE)/1000000000</f>
        <v>0</v>
      </c>
      <c r="J454" s="43">
        <f>VLOOKUP($A454,LNST!$A$3:$Q$1635,11,FALSE)/1000000000</f>
        <v>0</v>
      </c>
      <c r="K454" s="43">
        <f>VLOOKUP($A454,LNST!$A$3:$Q$1635,12,FALSE)/1000000000</f>
        <v>0</v>
      </c>
      <c r="L454" s="45" t="e">
        <f>VLOOKUP($A454,'Doanh thu'!$A$3:$Q$2000,14,FALSE)</f>
        <v>#DIV/0!</v>
      </c>
      <c r="M454" s="45" t="e">
        <f>VLOOKUP($A454,'Doanh thu'!$A$3:$Q$2000,15,FALSE)</f>
        <v>#DIV/0!</v>
      </c>
      <c r="N454" s="45" t="e">
        <f>VLOOKUP($A454,'Doanh thu'!$A$3:$Q$2000,16,FALSE)</f>
        <v>#DIV/0!</v>
      </c>
      <c r="O454" s="45" t="e">
        <f>VLOOKUP($A454,'Doanh thu'!$A$3:$Q$2000,17,FALSE)</f>
        <v>#DIV/0!</v>
      </c>
      <c r="P454" s="45" t="e">
        <f>VLOOKUP($A454,LNST!$A$3:$R$1635,14,FALSE)</f>
        <v>#DIV/0!</v>
      </c>
      <c r="Q454" s="45" t="e">
        <f>VLOOKUP($A454,LNST!$A$3:$R$1635,15,FALSE)</f>
        <v>#DIV/0!</v>
      </c>
      <c r="R454" s="45" t="e">
        <f>VLOOKUP($A454,LNST!$A$3:$R$1635,16,FALSE)</f>
        <v>#DIV/0!</v>
      </c>
      <c r="S454" s="45" t="e">
        <f>VLOOKUP($A454,LNST!$A$3:$R$1635,17,FALSE)</f>
        <v>#DIV/0!</v>
      </c>
      <c r="T454" s="45" t="e">
        <f>VLOOKUP($A454,LNG!$A$2:$H$1999,4,FALSE)/(D454*10^9)</f>
        <v>#DIV/0!</v>
      </c>
      <c r="U454" s="45" t="e">
        <f>VLOOKUP($A454,LNG!$A$2:$H$1999,5,FALSE)/(E454*10^9)</f>
        <v>#DIV/0!</v>
      </c>
      <c r="V454" s="45" t="e">
        <f>VLOOKUP($A454,LNG!$A$2:$H$1999,6,FALSE)/(F454*10^9)</f>
        <v>#DIV/0!</v>
      </c>
      <c r="W454" s="45" t="e">
        <f>VLOOKUP($A454,LNG!$A$2:$H$1999,7,FALSE)/(G454*10^9)</f>
        <v>#DIV/0!</v>
      </c>
      <c r="X454" s="45">
        <f>VLOOKUP($A454,'LNST năm'!$A$2:$I$2000,8,FALSE)</f>
        <v>-1</v>
      </c>
      <c r="Y454" s="45">
        <f>VLOOKUP($A454,'LNST năm'!$A$2:$I$2000,9,FALSE)</f>
        <v>-1</v>
      </c>
      <c r="Z454" s="46" t="e">
        <f>VLOOKUP($A454,LNG!$A$2:$H$1999,9,FALSE)</f>
        <v>#REF!</v>
      </c>
      <c r="AA454" s="162" t="e">
        <f>VLOOKUP($A454,'GIÁ CP'!$A$2:$D$2000,4,FALSE)/Z454</f>
        <v>#REF!</v>
      </c>
    </row>
    <row r="455" spans="1:27" hidden="1">
      <c r="A455" s="18" t="s">
        <v>1436</v>
      </c>
      <c r="B455" s="18" t="s">
        <v>3209</v>
      </c>
      <c r="C455" s="154" t="str">
        <f>VLOOKUP(A455,'GIÁ CP'!$K$2:$M$2000,3,FALSE)</f>
        <v xml:space="preserve">Xây dựng </v>
      </c>
      <c r="D455" s="43">
        <f>VLOOKUP($A455,'Doanh thu'!$A$3:$Q$2000,9,FALSE)/1000000000</f>
        <v>0</v>
      </c>
      <c r="E455" s="43">
        <f>VLOOKUP($A455,'Doanh thu'!$A$3:$Q$2000,10,FALSE)/1000000000</f>
        <v>3.2592364049999998</v>
      </c>
      <c r="F455" s="43">
        <f>VLOOKUP($A455,'Doanh thu'!$A$3:$Q$2000,11,FALSE)/1000000000</f>
        <v>20.747040747</v>
      </c>
      <c r="G455" s="43">
        <f>VLOOKUP($A455,'Doanh thu'!$A$3:$Q$2000,12,FALSE)/1000000000</f>
        <v>0</v>
      </c>
      <c r="H455" s="43">
        <f>VLOOKUP($A455,LNST!$A$3:$Q$1635,9,FALSE)/1000000000</f>
        <v>0</v>
      </c>
      <c r="I455" s="43">
        <f>VLOOKUP($A455,LNST!$A$3:$Q$1635,10,FALSE)/1000000000</f>
        <v>-14.098613759999999</v>
      </c>
      <c r="J455" s="43">
        <f>VLOOKUP($A455,LNST!$A$3:$Q$1635,11,FALSE)/1000000000</f>
        <v>-36.249652627000003</v>
      </c>
      <c r="K455" s="43">
        <f>VLOOKUP($A455,LNST!$A$3:$Q$1635,12,FALSE)/1000000000</f>
        <v>0</v>
      </c>
      <c r="L455" s="45" t="e">
        <f>VLOOKUP($A455,'Doanh thu'!$A$3:$Q$2000,14,FALSE)</f>
        <v>#DIV/0!</v>
      </c>
      <c r="M455" s="45" t="e">
        <f>VLOOKUP($A455,'Doanh thu'!$A$3:$Q$2000,15,FALSE)</f>
        <v>#DIV/0!</v>
      </c>
      <c r="N455" s="45" t="e">
        <f>VLOOKUP($A455,'Doanh thu'!$A$3:$Q$2000,16,FALSE)</f>
        <v>#DIV/0!</v>
      </c>
      <c r="O455" s="45" t="e">
        <f>VLOOKUP($A455,'Doanh thu'!$A$3:$Q$2000,17,FALSE)</f>
        <v>#DIV/0!</v>
      </c>
      <c r="P455" s="45" t="e">
        <f>VLOOKUP($A455,LNST!$A$3:$R$1635,14,FALSE)</f>
        <v>#DIV/0!</v>
      </c>
      <c r="Q455" s="45" t="e">
        <f>VLOOKUP($A455,LNST!$A$3:$R$1635,15,FALSE)</f>
        <v>#DIV/0!</v>
      </c>
      <c r="R455" s="45" t="e">
        <f>VLOOKUP($A455,LNST!$A$3:$R$1635,16,FALSE)</f>
        <v>#DIV/0!</v>
      </c>
      <c r="S455" s="45" t="e">
        <f>VLOOKUP($A455,LNST!$A$3:$R$1635,17,FALSE)</f>
        <v>#DIV/0!</v>
      </c>
      <c r="T455" s="45" t="e">
        <f>VLOOKUP($A455,LNG!$A$2:$H$1999,4,FALSE)/(D455*10^9)</f>
        <v>#DIV/0!</v>
      </c>
      <c r="U455" s="45">
        <f>VLOOKUP($A455,LNG!$A$2:$H$1999,5,FALSE)/(E455*10^9)</f>
        <v>0</v>
      </c>
      <c r="V455" s="45">
        <f>VLOOKUP($A455,LNG!$A$2:$H$1999,6,FALSE)/(F455*10^9)</f>
        <v>9.618235498421851E-2</v>
      </c>
      <c r="W455" s="45" t="e">
        <f>VLOOKUP($A455,LNG!$A$2:$H$1999,7,FALSE)/(G455*10^9)</f>
        <v>#DIV/0!</v>
      </c>
      <c r="X455" s="45">
        <f>VLOOKUP($A455,'LNST năm'!$A$2:$I$2000,8,FALSE)</f>
        <v>1</v>
      </c>
      <c r="Y455" s="45">
        <f>VLOOKUP($A455,'LNST năm'!$A$2:$I$2000,9,FALSE)</f>
        <v>0.25992104989487319</v>
      </c>
      <c r="Z455" s="46" t="e">
        <f>VLOOKUP($A455,LNG!$A$2:$H$1999,9,FALSE)</f>
        <v>#REF!</v>
      </c>
      <c r="AA455" s="162" t="e">
        <f>VLOOKUP($A455,'GIÁ CP'!$A$2:$D$2000,4,FALSE)/Z455</f>
        <v>#REF!</v>
      </c>
    </row>
    <row r="456" spans="1:27" hidden="1">
      <c r="A456" s="18" t="s">
        <v>1437</v>
      </c>
      <c r="B456" s="18" t="s">
        <v>3210</v>
      </c>
      <c r="C456" s="154" t="str">
        <f>VLOOKUP(A456,'GIÁ CP'!$K$2:$M$2000,3,FALSE)</f>
        <v xml:space="preserve">Vận tải hành khách &amp; Du lịch </v>
      </c>
      <c r="D456" s="43" t="e">
        <f>VLOOKUP($A456,'Doanh thu'!$A$3:$Q$2000,9,FALSE)/1000000000</f>
        <v>#N/A</v>
      </c>
      <c r="E456" s="43" t="e">
        <f>VLOOKUP($A456,'Doanh thu'!$A$3:$Q$2000,10,FALSE)/1000000000</f>
        <v>#N/A</v>
      </c>
      <c r="F456" s="43" t="e">
        <f>VLOOKUP($A456,'Doanh thu'!$A$3:$Q$2000,11,FALSE)/1000000000</f>
        <v>#N/A</v>
      </c>
      <c r="G456" s="43" t="e">
        <f>VLOOKUP($A456,'Doanh thu'!$A$3:$Q$2000,12,FALSE)/1000000000</f>
        <v>#N/A</v>
      </c>
      <c r="H456" s="43" t="e">
        <f>VLOOKUP($A456,LNST!$A$3:$Q$1635,9,FALSE)/1000000000</f>
        <v>#N/A</v>
      </c>
      <c r="I456" s="43" t="e">
        <f>VLOOKUP($A456,LNST!$A$3:$Q$1635,10,FALSE)/1000000000</f>
        <v>#N/A</v>
      </c>
      <c r="J456" s="43" t="e">
        <f>VLOOKUP($A456,LNST!$A$3:$Q$1635,11,FALSE)/1000000000</f>
        <v>#N/A</v>
      </c>
      <c r="K456" s="43" t="e">
        <f>VLOOKUP($A456,LNST!$A$3:$Q$1635,12,FALSE)/1000000000</f>
        <v>#N/A</v>
      </c>
      <c r="L456" s="45" t="e">
        <f>VLOOKUP($A456,'Doanh thu'!$A$3:$Q$2000,14,FALSE)</f>
        <v>#N/A</v>
      </c>
      <c r="M456" s="45" t="e">
        <f>VLOOKUP($A456,'Doanh thu'!$A$3:$Q$2000,15,FALSE)</f>
        <v>#N/A</v>
      </c>
      <c r="N456" s="45" t="e">
        <f>VLOOKUP($A456,'Doanh thu'!$A$3:$Q$2000,16,FALSE)</f>
        <v>#N/A</v>
      </c>
      <c r="O456" s="45" t="e">
        <f>VLOOKUP($A456,'Doanh thu'!$A$3:$Q$2000,17,FALSE)</f>
        <v>#N/A</v>
      </c>
      <c r="P456" s="45" t="e">
        <f>VLOOKUP($A456,LNST!$A$3:$R$1635,14,FALSE)</f>
        <v>#N/A</v>
      </c>
      <c r="Q456" s="45" t="e">
        <f>VLOOKUP($A456,LNST!$A$3:$R$1635,15,FALSE)</f>
        <v>#N/A</v>
      </c>
      <c r="R456" s="45" t="e">
        <f>VLOOKUP($A456,LNST!$A$3:$R$1635,16,FALSE)</f>
        <v>#N/A</v>
      </c>
      <c r="S456" s="45" t="e">
        <f>VLOOKUP($A456,LNST!$A$3:$R$1635,17,FALSE)</f>
        <v>#N/A</v>
      </c>
      <c r="T456" s="45" t="e">
        <f>VLOOKUP($A456,LNG!$A$2:$H$1999,4,FALSE)/(D456*10^9)</f>
        <v>#N/A</v>
      </c>
      <c r="U456" s="45" t="e">
        <f>VLOOKUP($A456,LNG!$A$2:$H$1999,5,FALSE)/(E456*10^9)</f>
        <v>#N/A</v>
      </c>
      <c r="V456" s="45" t="e">
        <f>VLOOKUP($A456,LNG!$A$2:$H$1999,6,FALSE)/(F456*10^9)</f>
        <v>#N/A</v>
      </c>
      <c r="W456" s="45" t="e">
        <f>VLOOKUP($A456,LNG!$A$2:$H$1999,7,FALSE)/(G456*10^9)</f>
        <v>#N/A</v>
      </c>
      <c r="X456" s="45" t="e">
        <f>VLOOKUP($A456,'LNST năm'!$A$2:$I$2000,8,FALSE)</f>
        <v>#N/A</v>
      </c>
      <c r="Y456" s="45" t="e">
        <f>VLOOKUP($A456,'LNST năm'!$A$2:$I$2000,9,FALSE)</f>
        <v>#N/A</v>
      </c>
      <c r="Z456" s="46" t="e">
        <f>VLOOKUP($A456,LNG!$A$2:$H$1999,9,FALSE)</f>
        <v>#N/A</v>
      </c>
      <c r="AA456" s="162" t="e">
        <f>VLOOKUP($A456,'GIÁ CP'!$A$2:$D$2000,4,FALSE)/Z456</f>
        <v>#N/A</v>
      </c>
    </row>
    <row r="457" spans="1:27" hidden="1">
      <c r="A457" s="18" t="s">
        <v>959</v>
      </c>
      <c r="B457" s="18" t="s">
        <v>3214</v>
      </c>
      <c r="C457" s="154" t="str">
        <f>VLOOKUP(A457,'GIÁ CP'!$K$2:$M$2000,3,FALSE)</f>
        <v xml:space="preserve">Sản phẩm hóa dầu, Nông dược &amp; Hóa chất khác </v>
      </c>
      <c r="D457" s="43">
        <f>VLOOKUP($A457,'Doanh thu'!$A$3:$Q$2000,9,FALSE)/1000000000</f>
        <v>0</v>
      </c>
      <c r="E457" s="43">
        <f>VLOOKUP($A457,'Doanh thu'!$A$3:$Q$2000,10,FALSE)/1000000000</f>
        <v>0</v>
      </c>
      <c r="F457" s="43">
        <f>VLOOKUP($A457,'Doanh thu'!$A$3:$Q$2000,11,FALSE)/1000000000</f>
        <v>0</v>
      </c>
      <c r="G457" s="43">
        <f>VLOOKUP($A457,'Doanh thu'!$A$3:$Q$2000,12,FALSE)/1000000000</f>
        <v>0</v>
      </c>
      <c r="H457" s="43">
        <f>VLOOKUP($A457,LNST!$A$3:$Q$1635,9,FALSE)/1000000000</f>
        <v>0</v>
      </c>
      <c r="I457" s="43">
        <f>VLOOKUP($A457,LNST!$A$3:$Q$1635,10,FALSE)/1000000000</f>
        <v>0</v>
      </c>
      <c r="J457" s="43">
        <f>VLOOKUP($A457,LNST!$A$3:$Q$1635,11,FALSE)/1000000000</f>
        <v>0</v>
      </c>
      <c r="K457" s="43">
        <f>VLOOKUP($A457,LNST!$A$3:$Q$1635,12,FALSE)/1000000000</f>
        <v>0</v>
      </c>
      <c r="L457" s="45" t="e">
        <f>VLOOKUP($A457,'Doanh thu'!$A$3:$Q$2000,14,FALSE)</f>
        <v>#DIV/0!</v>
      </c>
      <c r="M457" s="45" t="e">
        <f>VLOOKUP($A457,'Doanh thu'!$A$3:$Q$2000,15,FALSE)</f>
        <v>#DIV/0!</v>
      </c>
      <c r="N457" s="45" t="e">
        <f>VLOOKUP($A457,'Doanh thu'!$A$3:$Q$2000,16,FALSE)</f>
        <v>#DIV/0!</v>
      </c>
      <c r="O457" s="45" t="e">
        <f>VLOOKUP($A457,'Doanh thu'!$A$3:$Q$2000,17,FALSE)</f>
        <v>#DIV/0!</v>
      </c>
      <c r="P457" s="45" t="e">
        <f>VLOOKUP($A457,LNST!$A$3:$R$1635,14,FALSE)</f>
        <v>#DIV/0!</v>
      </c>
      <c r="Q457" s="45" t="e">
        <f>VLOOKUP($A457,LNST!$A$3:$R$1635,15,FALSE)</f>
        <v>#DIV/0!</v>
      </c>
      <c r="R457" s="45" t="e">
        <f>VLOOKUP($A457,LNST!$A$3:$R$1635,16,FALSE)</f>
        <v>#DIV/0!</v>
      </c>
      <c r="S457" s="45" t="e">
        <f>VLOOKUP($A457,LNST!$A$3:$R$1635,17,FALSE)</f>
        <v>#DIV/0!</v>
      </c>
      <c r="T457" s="45" t="e">
        <f>VLOOKUP($A457,LNG!$A$2:$H$1999,4,FALSE)/(D457*10^9)</f>
        <v>#DIV/0!</v>
      </c>
      <c r="U457" s="45" t="e">
        <f>VLOOKUP($A457,LNG!$A$2:$H$1999,5,FALSE)/(E457*10^9)</f>
        <v>#DIV/0!</v>
      </c>
      <c r="V457" s="45" t="e">
        <f>VLOOKUP($A457,LNG!$A$2:$H$1999,6,FALSE)/(F457*10^9)</f>
        <v>#DIV/0!</v>
      </c>
      <c r="W457" s="45" t="e">
        <f>VLOOKUP($A457,LNG!$A$2:$H$1999,7,FALSE)/(G457*10^9)</f>
        <v>#DIV/0!</v>
      </c>
      <c r="X457" s="45">
        <f>VLOOKUP($A457,'LNST năm'!$A$2:$I$2000,8,FALSE)</f>
        <v>-1</v>
      </c>
      <c r="Y457" s="45">
        <f>VLOOKUP($A457,'LNST năm'!$A$2:$I$2000,9,FALSE)</f>
        <v>-1</v>
      </c>
      <c r="Z457" s="46" t="e">
        <f>VLOOKUP($A457,LNG!$A$2:$H$1999,9,FALSE)</f>
        <v>#REF!</v>
      </c>
      <c r="AA457" s="162" t="e">
        <f>VLOOKUP($A457,'GIÁ CP'!$A$2:$D$2000,4,FALSE)/Z457</f>
        <v>#REF!</v>
      </c>
    </row>
    <row r="458" spans="1:27" hidden="1">
      <c r="A458" s="18" t="s">
        <v>862</v>
      </c>
      <c r="B458" s="18" t="s">
        <v>3216</v>
      </c>
      <c r="C458" s="154" t="str">
        <f>VLOOKUP(A458,'GIÁ CP'!$K$2:$M$2000,3,FALSE)</f>
        <v xml:space="preserve">Xây dựng </v>
      </c>
      <c r="D458" s="43">
        <f>VLOOKUP($A458,'Doanh thu'!$A$3:$Q$2000,9,FALSE)/1000000000</f>
        <v>0</v>
      </c>
      <c r="E458" s="43">
        <f>VLOOKUP($A458,'Doanh thu'!$A$3:$Q$2000,10,FALSE)/1000000000</f>
        <v>0</v>
      </c>
      <c r="F458" s="43">
        <f>VLOOKUP($A458,'Doanh thu'!$A$3:$Q$2000,11,FALSE)/1000000000</f>
        <v>0</v>
      </c>
      <c r="G458" s="43">
        <f>VLOOKUP($A458,'Doanh thu'!$A$3:$Q$2000,12,FALSE)/1000000000</f>
        <v>0</v>
      </c>
      <c r="H458" s="43">
        <f>VLOOKUP($A458,LNST!$A$3:$Q$1635,9,FALSE)/1000000000</f>
        <v>0</v>
      </c>
      <c r="I458" s="43">
        <f>VLOOKUP($A458,LNST!$A$3:$Q$1635,10,FALSE)/1000000000</f>
        <v>0</v>
      </c>
      <c r="J458" s="43">
        <f>VLOOKUP($A458,LNST!$A$3:$Q$1635,11,FALSE)/1000000000</f>
        <v>0</v>
      </c>
      <c r="K458" s="43">
        <f>VLOOKUP($A458,LNST!$A$3:$Q$1635,12,FALSE)/1000000000</f>
        <v>0</v>
      </c>
      <c r="L458" s="45" t="e">
        <f>VLOOKUP($A458,'Doanh thu'!$A$3:$Q$2000,14,FALSE)</f>
        <v>#DIV/0!</v>
      </c>
      <c r="M458" s="45" t="e">
        <f>VLOOKUP($A458,'Doanh thu'!$A$3:$Q$2000,15,FALSE)</f>
        <v>#DIV/0!</v>
      </c>
      <c r="N458" s="45" t="e">
        <f>VLOOKUP($A458,'Doanh thu'!$A$3:$Q$2000,16,FALSE)</f>
        <v>#DIV/0!</v>
      </c>
      <c r="O458" s="45" t="e">
        <f>VLOOKUP($A458,'Doanh thu'!$A$3:$Q$2000,17,FALSE)</f>
        <v>#DIV/0!</v>
      </c>
      <c r="P458" s="45" t="e">
        <f>VLOOKUP($A458,LNST!$A$3:$R$1635,14,FALSE)</f>
        <v>#DIV/0!</v>
      </c>
      <c r="Q458" s="45" t="e">
        <f>VLOOKUP($A458,LNST!$A$3:$R$1635,15,FALSE)</f>
        <v>#DIV/0!</v>
      </c>
      <c r="R458" s="45" t="e">
        <f>VLOOKUP($A458,LNST!$A$3:$R$1635,16,FALSE)</f>
        <v>#DIV/0!</v>
      </c>
      <c r="S458" s="45" t="e">
        <f>VLOOKUP($A458,LNST!$A$3:$R$1635,17,FALSE)</f>
        <v>#DIV/0!</v>
      </c>
      <c r="T458" s="45" t="e">
        <f>VLOOKUP($A458,LNG!$A$2:$H$1999,4,FALSE)/(D458*10^9)</f>
        <v>#DIV/0!</v>
      </c>
      <c r="U458" s="45" t="e">
        <f>VLOOKUP($A458,LNG!$A$2:$H$1999,5,FALSE)/(E458*10^9)</f>
        <v>#DIV/0!</v>
      </c>
      <c r="V458" s="45" t="e">
        <f>VLOOKUP($A458,LNG!$A$2:$H$1999,6,FALSE)/(F458*10^9)</f>
        <v>#DIV/0!</v>
      </c>
      <c r="W458" s="45" t="e">
        <f>VLOOKUP($A458,LNG!$A$2:$H$1999,7,FALSE)/(G458*10^9)</f>
        <v>#DIV/0!</v>
      </c>
      <c r="X458" s="45">
        <f>VLOOKUP($A458,'LNST năm'!$A$2:$I$2000,8,FALSE)</f>
        <v>-1</v>
      </c>
      <c r="Y458" s="45">
        <f>VLOOKUP($A458,'LNST năm'!$A$2:$I$2000,9,FALSE)</f>
        <v>0.25992104989487319</v>
      </c>
      <c r="Z458" s="46" t="e">
        <f>VLOOKUP($A458,LNG!$A$2:$H$1999,9,FALSE)</f>
        <v>#REF!</v>
      </c>
      <c r="AA458" s="162" t="e">
        <f>VLOOKUP($A458,'GIÁ CP'!$A$2:$D$2000,4,FALSE)/Z458</f>
        <v>#REF!</v>
      </c>
    </row>
    <row r="459" spans="1:27" hidden="1">
      <c r="A459" s="18" t="s">
        <v>1439</v>
      </c>
      <c r="B459" s="18" t="s">
        <v>3218</v>
      </c>
      <c r="C459" s="154" t="str">
        <f>VLOOKUP(A459,'GIÁ CP'!$K$2:$M$2000,3,FALSE)</f>
        <v xml:space="preserve">Đồ uống &amp; giải khát </v>
      </c>
      <c r="D459" s="43">
        <f>VLOOKUP($A459,'Doanh thu'!$A$3:$Q$2000,9,FALSE)/1000000000</f>
        <v>0</v>
      </c>
      <c r="E459" s="43">
        <f>VLOOKUP($A459,'Doanh thu'!$A$3:$Q$2000,10,FALSE)/1000000000</f>
        <v>0</v>
      </c>
      <c r="F459" s="43">
        <f>VLOOKUP($A459,'Doanh thu'!$A$3:$Q$2000,11,FALSE)/1000000000</f>
        <v>0</v>
      </c>
      <c r="G459" s="43">
        <f>VLOOKUP($A459,'Doanh thu'!$A$3:$Q$2000,12,FALSE)/1000000000</f>
        <v>0</v>
      </c>
      <c r="H459" s="43">
        <f>VLOOKUP($A459,LNST!$A$3:$Q$1635,9,FALSE)/1000000000</f>
        <v>0</v>
      </c>
      <c r="I459" s="43">
        <f>VLOOKUP($A459,LNST!$A$3:$Q$1635,10,FALSE)/1000000000</f>
        <v>0</v>
      </c>
      <c r="J459" s="43">
        <f>VLOOKUP($A459,LNST!$A$3:$Q$1635,11,FALSE)/1000000000</f>
        <v>0</v>
      </c>
      <c r="K459" s="43">
        <f>VLOOKUP($A459,LNST!$A$3:$Q$1635,12,FALSE)/1000000000</f>
        <v>0</v>
      </c>
      <c r="L459" s="45" t="e">
        <f>VLOOKUP($A459,'Doanh thu'!$A$3:$Q$2000,14,FALSE)</f>
        <v>#DIV/0!</v>
      </c>
      <c r="M459" s="45" t="e">
        <f>VLOOKUP($A459,'Doanh thu'!$A$3:$Q$2000,15,FALSE)</f>
        <v>#DIV/0!</v>
      </c>
      <c r="N459" s="45" t="e">
        <f>VLOOKUP($A459,'Doanh thu'!$A$3:$Q$2000,16,FALSE)</f>
        <v>#DIV/0!</v>
      </c>
      <c r="O459" s="45" t="e">
        <f>VLOOKUP($A459,'Doanh thu'!$A$3:$Q$2000,17,FALSE)</f>
        <v>#DIV/0!</v>
      </c>
      <c r="P459" s="45" t="e">
        <f>VLOOKUP($A459,LNST!$A$3:$R$1635,14,FALSE)</f>
        <v>#DIV/0!</v>
      </c>
      <c r="Q459" s="45" t="e">
        <f>VLOOKUP($A459,LNST!$A$3:$R$1635,15,FALSE)</f>
        <v>#DIV/0!</v>
      </c>
      <c r="R459" s="45" t="e">
        <f>VLOOKUP($A459,LNST!$A$3:$R$1635,16,FALSE)</f>
        <v>#DIV/0!</v>
      </c>
      <c r="S459" s="45" t="e">
        <f>VLOOKUP($A459,LNST!$A$3:$R$1635,17,FALSE)</f>
        <v>#DIV/0!</v>
      </c>
      <c r="T459" s="45" t="e">
        <f>VLOOKUP($A459,LNG!$A$2:$H$1999,4,FALSE)/(D459*10^9)</f>
        <v>#DIV/0!</v>
      </c>
      <c r="U459" s="45" t="e">
        <f>VLOOKUP($A459,LNG!$A$2:$H$1999,5,FALSE)/(E459*10^9)</f>
        <v>#DIV/0!</v>
      </c>
      <c r="V459" s="45" t="e">
        <f>VLOOKUP($A459,LNG!$A$2:$H$1999,6,FALSE)/(F459*10^9)</f>
        <v>#DIV/0!</v>
      </c>
      <c r="W459" s="45" t="e">
        <f>VLOOKUP($A459,LNG!$A$2:$H$1999,7,FALSE)/(G459*10^9)</f>
        <v>#DIV/0!</v>
      </c>
      <c r="X459" s="45">
        <f>VLOOKUP($A459,'LNST năm'!$A$2:$I$2000,8,FALSE)</f>
        <v>-1</v>
      </c>
      <c r="Y459" s="45">
        <f>VLOOKUP($A459,'LNST năm'!$A$2:$I$2000,9,FALSE)</f>
        <v>-1</v>
      </c>
      <c r="Z459" s="46" t="e">
        <f>VLOOKUP($A459,LNG!$A$2:$H$1999,9,FALSE)</f>
        <v>#REF!</v>
      </c>
      <c r="AA459" s="162" t="e">
        <f>VLOOKUP($A459,'GIÁ CP'!$A$2:$D$2000,4,FALSE)/Z459</f>
        <v>#REF!</v>
      </c>
    </row>
    <row r="460" spans="1:27" hidden="1">
      <c r="A460" s="18" t="s">
        <v>1440</v>
      </c>
      <c r="B460" s="18" t="s">
        <v>3220</v>
      </c>
      <c r="C460" s="154" t="str">
        <f>VLOOKUP(A460,'GIÁ CP'!$K$2:$M$2000,3,FALSE)</f>
        <v xml:space="preserve">Nuôi trồng nông &amp; hải sản </v>
      </c>
      <c r="D460" s="43">
        <f>VLOOKUP($A460,'Doanh thu'!$A$3:$Q$2000,9,FALSE)/1000000000</f>
        <v>0</v>
      </c>
      <c r="E460" s="43">
        <f>VLOOKUP($A460,'Doanh thu'!$A$3:$Q$2000,10,FALSE)/1000000000</f>
        <v>0</v>
      </c>
      <c r="F460" s="43">
        <f>VLOOKUP($A460,'Doanh thu'!$A$3:$Q$2000,11,FALSE)/1000000000</f>
        <v>0</v>
      </c>
      <c r="G460" s="43">
        <f>VLOOKUP($A460,'Doanh thu'!$A$3:$Q$2000,12,FALSE)/1000000000</f>
        <v>0</v>
      </c>
      <c r="H460" s="43">
        <f>VLOOKUP($A460,LNST!$A$3:$Q$1635,9,FALSE)/1000000000</f>
        <v>0</v>
      </c>
      <c r="I460" s="43">
        <f>VLOOKUP($A460,LNST!$A$3:$Q$1635,10,FALSE)/1000000000</f>
        <v>0</v>
      </c>
      <c r="J460" s="43">
        <f>VLOOKUP($A460,LNST!$A$3:$Q$1635,11,FALSE)/1000000000</f>
        <v>0</v>
      </c>
      <c r="K460" s="43">
        <f>VLOOKUP($A460,LNST!$A$3:$Q$1635,12,FALSE)/1000000000</f>
        <v>0</v>
      </c>
      <c r="L460" s="45" t="e">
        <f>VLOOKUP($A460,'Doanh thu'!$A$3:$Q$2000,14,FALSE)</f>
        <v>#DIV/0!</v>
      </c>
      <c r="M460" s="45" t="e">
        <f>VLOOKUP($A460,'Doanh thu'!$A$3:$Q$2000,15,FALSE)</f>
        <v>#DIV/0!</v>
      </c>
      <c r="N460" s="45" t="e">
        <f>VLOOKUP($A460,'Doanh thu'!$A$3:$Q$2000,16,FALSE)</f>
        <v>#DIV/0!</v>
      </c>
      <c r="O460" s="45" t="e">
        <f>VLOOKUP($A460,'Doanh thu'!$A$3:$Q$2000,17,FALSE)</f>
        <v>#DIV/0!</v>
      </c>
      <c r="P460" s="45" t="e">
        <f>VLOOKUP($A460,LNST!$A$3:$R$1635,14,FALSE)</f>
        <v>#DIV/0!</v>
      </c>
      <c r="Q460" s="45" t="e">
        <f>VLOOKUP($A460,LNST!$A$3:$R$1635,15,FALSE)</f>
        <v>#DIV/0!</v>
      </c>
      <c r="R460" s="45" t="e">
        <f>VLOOKUP($A460,LNST!$A$3:$R$1635,16,FALSE)</f>
        <v>#DIV/0!</v>
      </c>
      <c r="S460" s="45" t="e">
        <f>VLOOKUP($A460,LNST!$A$3:$R$1635,17,FALSE)</f>
        <v>#DIV/0!</v>
      </c>
      <c r="T460" s="45" t="e">
        <f>VLOOKUP($A460,LNG!$A$2:$H$1999,4,FALSE)/(D460*10^9)</f>
        <v>#DIV/0!</v>
      </c>
      <c r="U460" s="45" t="e">
        <f>VLOOKUP($A460,LNG!$A$2:$H$1999,5,FALSE)/(E460*10^9)</f>
        <v>#DIV/0!</v>
      </c>
      <c r="V460" s="45" t="e">
        <f>VLOOKUP($A460,LNG!$A$2:$H$1999,6,FALSE)/(F460*10^9)</f>
        <v>#DIV/0!</v>
      </c>
      <c r="W460" s="45" t="e">
        <f>VLOOKUP($A460,LNG!$A$2:$H$1999,7,FALSE)/(G460*10^9)</f>
        <v>#DIV/0!</v>
      </c>
      <c r="X460" s="45">
        <f>VLOOKUP($A460,'LNST năm'!$A$2:$I$2000,8,FALSE)</f>
        <v>-1</v>
      </c>
      <c r="Y460" s="45">
        <f>VLOOKUP($A460,'LNST năm'!$A$2:$I$2000,9,FALSE)</f>
        <v>-1</v>
      </c>
      <c r="Z460" s="46" t="e">
        <f>VLOOKUP($A460,LNG!$A$2:$H$1999,9,FALSE)</f>
        <v>#REF!</v>
      </c>
      <c r="AA460" s="162" t="e">
        <f>VLOOKUP($A460,'GIÁ CP'!$A$2:$D$2000,4,FALSE)/Z460</f>
        <v>#REF!</v>
      </c>
    </row>
    <row r="461" spans="1:27" hidden="1">
      <c r="A461" s="18" t="s">
        <v>1595</v>
      </c>
      <c r="B461" s="18" t="s">
        <v>3212</v>
      </c>
      <c r="C461" s="154" t="str">
        <f>VLOOKUP(A461,'GIÁ CP'!$K$2:$M$2000,3,FALSE)</f>
        <v xml:space="preserve">Xây dựng </v>
      </c>
      <c r="D461" s="43">
        <f>VLOOKUP($A461,'Doanh thu'!$A$3:$Q$2000,9,FALSE)/1000000000</f>
        <v>0</v>
      </c>
      <c r="E461" s="43">
        <f>VLOOKUP($A461,'Doanh thu'!$A$3:$Q$2000,10,FALSE)/1000000000</f>
        <v>0</v>
      </c>
      <c r="F461" s="43">
        <f>VLOOKUP($A461,'Doanh thu'!$A$3:$Q$2000,11,FALSE)/1000000000</f>
        <v>0</v>
      </c>
      <c r="G461" s="43">
        <f>VLOOKUP($A461,'Doanh thu'!$A$3:$Q$2000,12,FALSE)/1000000000</f>
        <v>0</v>
      </c>
      <c r="H461" s="43">
        <f>VLOOKUP($A461,LNST!$A$3:$Q$1635,9,FALSE)/1000000000</f>
        <v>0</v>
      </c>
      <c r="I461" s="43">
        <f>VLOOKUP($A461,LNST!$A$3:$Q$1635,10,FALSE)/1000000000</f>
        <v>0</v>
      </c>
      <c r="J461" s="43">
        <f>VLOOKUP($A461,LNST!$A$3:$Q$1635,11,FALSE)/1000000000</f>
        <v>0</v>
      </c>
      <c r="K461" s="43">
        <f>VLOOKUP($A461,LNST!$A$3:$Q$1635,12,FALSE)/1000000000</f>
        <v>0</v>
      </c>
      <c r="L461" s="45" t="e">
        <f>VLOOKUP($A461,'Doanh thu'!$A$3:$Q$2000,14,FALSE)</f>
        <v>#DIV/0!</v>
      </c>
      <c r="M461" s="45" t="e">
        <f>VLOOKUP($A461,'Doanh thu'!$A$3:$Q$2000,15,FALSE)</f>
        <v>#DIV/0!</v>
      </c>
      <c r="N461" s="45" t="e">
        <f>VLOOKUP($A461,'Doanh thu'!$A$3:$Q$2000,16,FALSE)</f>
        <v>#DIV/0!</v>
      </c>
      <c r="O461" s="45" t="e">
        <f>VLOOKUP($A461,'Doanh thu'!$A$3:$Q$2000,17,FALSE)</f>
        <v>#DIV/0!</v>
      </c>
      <c r="P461" s="45" t="e">
        <f>VLOOKUP($A461,LNST!$A$3:$R$1635,14,FALSE)</f>
        <v>#DIV/0!</v>
      </c>
      <c r="Q461" s="45" t="e">
        <f>VLOOKUP($A461,LNST!$A$3:$R$1635,15,FALSE)</f>
        <v>#DIV/0!</v>
      </c>
      <c r="R461" s="45" t="e">
        <f>VLOOKUP($A461,LNST!$A$3:$R$1635,16,FALSE)</f>
        <v>#DIV/0!</v>
      </c>
      <c r="S461" s="45" t="e">
        <f>VLOOKUP($A461,LNST!$A$3:$R$1635,17,FALSE)</f>
        <v>#DIV/0!</v>
      </c>
      <c r="T461" s="45" t="e">
        <f>VLOOKUP($A461,LNG!$A$2:$H$1999,4,FALSE)/(D461*10^9)</f>
        <v>#DIV/0!</v>
      </c>
      <c r="U461" s="45" t="e">
        <f>VLOOKUP($A461,LNG!$A$2:$H$1999,5,FALSE)/(E461*10^9)</f>
        <v>#DIV/0!</v>
      </c>
      <c r="V461" s="45" t="e">
        <f>VLOOKUP($A461,LNG!$A$2:$H$1999,6,FALSE)/(F461*10^9)</f>
        <v>#DIV/0!</v>
      </c>
      <c r="W461" s="45" t="e">
        <f>VLOOKUP($A461,LNG!$A$2:$H$1999,7,FALSE)/(G461*10^9)</f>
        <v>#DIV/0!</v>
      </c>
      <c r="X461" s="45">
        <f>VLOOKUP($A461,'LNST năm'!$A$2:$I$2000,8,FALSE)</f>
        <v>-1</v>
      </c>
      <c r="Y461" s="45">
        <f>VLOOKUP($A461,'LNST năm'!$A$2:$I$2000,9,FALSE)</f>
        <v>-1</v>
      </c>
      <c r="Z461" s="46" t="e">
        <f>VLOOKUP($A461,LNG!$A$2:$H$1999,9,FALSE)</f>
        <v>#REF!</v>
      </c>
      <c r="AA461" s="162" t="e">
        <f>VLOOKUP($A461,'GIÁ CP'!$A$2:$D$2000,4,FALSE)/Z461</f>
        <v>#REF!</v>
      </c>
    </row>
    <row r="462" spans="1:27" hidden="1">
      <c r="A462" s="18" t="s">
        <v>1441</v>
      </c>
      <c r="B462" s="18" t="s">
        <v>3222</v>
      </c>
      <c r="C462" s="154" t="e">
        <f>VLOOKUP(A462,'GIÁ CP'!$K$2:$M$2000,3,FALSE)</f>
        <v>#N/A</v>
      </c>
      <c r="D462" s="43" t="e">
        <f>VLOOKUP($A462,'Doanh thu'!$A$3:$Q$2000,9,FALSE)/1000000000</f>
        <v>#N/A</v>
      </c>
      <c r="E462" s="43" t="e">
        <f>VLOOKUP($A462,'Doanh thu'!$A$3:$Q$2000,10,FALSE)/1000000000</f>
        <v>#N/A</v>
      </c>
      <c r="F462" s="43" t="e">
        <f>VLOOKUP($A462,'Doanh thu'!$A$3:$Q$2000,11,FALSE)/1000000000</f>
        <v>#N/A</v>
      </c>
      <c r="G462" s="43" t="e">
        <f>VLOOKUP($A462,'Doanh thu'!$A$3:$Q$2000,12,FALSE)/1000000000</f>
        <v>#N/A</v>
      </c>
      <c r="H462" s="43" t="e">
        <f>VLOOKUP($A462,LNST!$A$3:$Q$1635,9,FALSE)/1000000000</f>
        <v>#N/A</v>
      </c>
      <c r="I462" s="43" t="e">
        <f>VLOOKUP($A462,LNST!$A$3:$Q$1635,10,FALSE)/1000000000</f>
        <v>#N/A</v>
      </c>
      <c r="J462" s="43" t="e">
        <f>VLOOKUP($A462,LNST!$A$3:$Q$1635,11,FALSE)/1000000000</f>
        <v>#N/A</v>
      </c>
      <c r="K462" s="43" t="e">
        <f>VLOOKUP($A462,LNST!$A$3:$Q$1635,12,FALSE)/1000000000</f>
        <v>#N/A</v>
      </c>
      <c r="L462" s="45" t="e">
        <f>VLOOKUP($A462,'Doanh thu'!$A$3:$Q$2000,14,FALSE)</f>
        <v>#N/A</v>
      </c>
      <c r="M462" s="45" t="e">
        <f>VLOOKUP($A462,'Doanh thu'!$A$3:$Q$2000,15,FALSE)</f>
        <v>#N/A</v>
      </c>
      <c r="N462" s="45" t="e">
        <f>VLOOKUP($A462,'Doanh thu'!$A$3:$Q$2000,16,FALSE)</f>
        <v>#N/A</v>
      </c>
      <c r="O462" s="45" t="e">
        <f>VLOOKUP($A462,'Doanh thu'!$A$3:$Q$2000,17,FALSE)</f>
        <v>#N/A</v>
      </c>
      <c r="P462" s="45" t="e">
        <f>VLOOKUP($A462,LNST!$A$3:$R$1635,14,FALSE)</f>
        <v>#N/A</v>
      </c>
      <c r="Q462" s="45" t="e">
        <f>VLOOKUP($A462,LNST!$A$3:$R$1635,15,FALSE)</f>
        <v>#N/A</v>
      </c>
      <c r="R462" s="45" t="e">
        <f>VLOOKUP($A462,LNST!$A$3:$R$1635,16,FALSE)</f>
        <v>#N/A</v>
      </c>
      <c r="S462" s="45" t="e">
        <f>VLOOKUP($A462,LNST!$A$3:$R$1635,17,FALSE)</f>
        <v>#N/A</v>
      </c>
      <c r="T462" s="45" t="e">
        <f>VLOOKUP($A462,LNG!$A$2:$H$1999,4,FALSE)/(D462*10^9)</f>
        <v>#N/A</v>
      </c>
      <c r="U462" s="45" t="e">
        <f>VLOOKUP($A462,LNG!$A$2:$H$1999,5,FALSE)/(E462*10^9)</f>
        <v>#N/A</v>
      </c>
      <c r="V462" s="45" t="e">
        <f>VLOOKUP($A462,LNG!$A$2:$H$1999,6,FALSE)/(F462*10^9)</f>
        <v>#N/A</v>
      </c>
      <c r="W462" s="45" t="e">
        <f>VLOOKUP($A462,LNG!$A$2:$H$1999,7,FALSE)/(G462*10^9)</f>
        <v>#N/A</v>
      </c>
      <c r="X462" s="45" t="e">
        <f>VLOOKUP($A462,'LNST năm'!$A$2:$I$2000,8,FALSE)</f>
        <v>#N/A</v>
      </c>
      <c r="Y462" s="45" t="e">
        <f>VLOOKUP($A462,'LNST năm'!$A$2:$I$2000,9,FALSE)</f>
        <v>#N/A</v>
      </c>
      <c r="Z462" s="46" t="e">
        <f>VLOOKUP($A462,LNG!$A$2:$H$1999,9,FALSE)</f>
        <v>#N/A</v>
      </c>
      <c r="AA462" s="162" t="e">
        <f>VLOOKUP($A462,'GIÁ CP'!$A$2:$D$2000,4,FALSE)/Z462</f>
        <v>#N/A</v>
      </c>
    </row>
    <row r="463" spans="1:27" hidden="1">
      <c r="A463" s="18" t="s">
        <v>1330</v>
      </c>
      <c r="B463" s="18" t="s">
        <v>3044</v>
      </c>
      <c r="C463" s="154" t="str">
        <f>VLOOKUP(A463,'GIÁ CP'!$K$2:$M$2000,3,FALSE)</f>
        <v xml:space="preserve">Nước </v>
      </c>
      <c r="D463" s="43">
        <f>VLOOKUP($A463,'Doanh thu'!$A$3:$Q$2000,9,FALSE)/1000000000</f>
        <v>37.270661400999998</v>
      </c>
      <c r="E463" s="43">
        <f>VLOOKUP($A463,'Doanh thu'!$A$3:$Q$2000,10,FALSE)/1000000000</f>
        <v>34.476568596</v>
      </c>
      <c r="F463" s="43">
        <f>VLOOKUP($A463,'Doanh thu'!$A$3:$Q$2000,11,FALSE)/1000000000</f>
        <v>35.156837813999999</v>
      </c>
      <c r="G463" s="43">
        <f>VLOOKUP($A463,'Doanh thu'!$A$3:$Q$2000,12,FALSE)/1000000000</f>
        <v>38.791474735999998</v>
      </c>
      <c r="H463" s="43">
        <f>VLOOKUP($A463,LNST!$A$3:$Q$1635,9,FALSE)/1000000000</f>
        <v>1.2653669590000001</v>
      </c>
      <c r="I463" s="43">
        <f>VLOOKUP($A463,LNST!$A$3:$Q$1635,10,FALSE)/1000000000</f>
        <v>6.1019236259999996</v>
      </c>
      <c r="J463" s="43">
        <f>VLOOKUP($A463,LNST!$A$3:$Q$1635,11,FALSE)/1000000000</f>
        <v>-6.496955904</v>
      </c>
      <c r="K463" s="43">
        <f>VLOOKUP($A463,LNST!$A$3:$Q$1635,12,FALSE)/1000000000</f>
        <v>5.9339050130000004</v>
      </c>
      <c r="L463" s="45">
        <f>VLOOKUP($A463,'Doanh thu'!$A$3:$Q$2000,14,FALSE)</f>
        <v>-6.3185839369967588E-3</v>
      </c>
      <c r="M463" s="45">
        <f>VLOOKUP($A463,'Doanh thu'!$A$3:$Q$2000,15,FALSE)</f>
        <v>3.4745698936373894E-2</v>
      </c>
      <c r="N463" s="45">
        <f>VLOOKUP($A463,'Doanh thu'!$A$3:$Q$2000,16,FALSE)</f>
        <v>-5.1216513385636446E-3</v>
      </c>
      <c r="O463" s="45">
        <f>VLOOKUP($A463,'Doanh thu'!$A$3:$Q$2000,17,FALSE)</f>
        <v>0.109511119687511</v>
      </c>
      <c r="P463" s="45">
        <f>VLOOKUP($A463,LNST!$A$3:$R$1635,14,FALSE)</f>
        <v>-0.79370568491067739</v>
      </c>
      <c r="Q463" s="45">
        <f>VLOOKUP($A463,LNST!$A$3:$R$1635,15,FALSE)</f>
        <v>-0.23650155799906847</v>
      </c>
      <c r="R463" s="45">
        <f>VLOOKUP($A463,LNST!$A$3:$R$1635,16,FALSE)</f>
        <v>-0.14828650919674405</v>
      </c>
      <c r="S463" s="45">
        <f>VLOOKUP($A463,LNST!$A$3:$R$1635,17,FALSE)</f>
        <v>-5.837292905886169E-2</v>
      </c>
      <c r="T463" s="45">
        <f>VLOOKUP($A463,LNG!$A$2:$H$1999,4,FALSE)/(D463*10^9)</f>
        <v>0.3245501783253959</v>
      </c>
      <c r="U463" s="45">
        <f>VLOOKUP($A463,LNG!$A$2:$H$1999,5,FALSE)/(E463*10^9)</f>
        <v>0.22279488721772558</v>
      </c>
      <c r="V463" s="45">
        <f>VLOOKUP($A463,LNG!$A$2:$H$1999,6,FALSE)/(F463*10^9)</f>
        <v>0.32201969201256558</v>
      </c>
      <c r="W463" s="45">
        <f>VLOOKUP($A463,LNG!$A$2:$H$1999,7,FALSE)/(G463*10^9)</f>
        <v>4.0587963043818835E-2</v>
      </c>
      <c r="X463" s="45">
        <f>VLOOKUP($A463,'LNST năm'!$A$2:$I$2000,8,FALSE)</f>
        <v>-0.61460170962375971</v>
      </c>
      <c r="Y463" s="45">
        <f>VLOOKUP($A463,'LNST năm'!$A$2:$I$2000,9,FALSE)</f>
        <v>-0.30295296236930913</v>
      </c>
      <c r="Z463" s="46" t="e">
        <f>VLOOKUP($A463,LNG!$A$2:$H$1999,9,FALSE)</f>
        <v>#REF!</v>
      </c>
      <c r="AA463" s="162" t="e">
        <f>VLOOKUP($A463,'GIÁ CP'!$A$2:$D$2000,4,FALSE)/Z463</f>
        <v>#REF!</v>
      </c>
    </row>
    <row r="464" spans="1:27" hidden="1">
      <c r="A464" s="18" t="s">
        <v>1444</v>
      </c>
      <c r="B464" s="18" t="s">
        <v>3226</v>
      </c>
      <c r="C464" s="154" t="str">
        <f>VLOOKUP(A464,'GIÁ CP'!$K$2:$M$2000,3,FALSE)</f>
        <v xml:space="preserve">Hàng May mặc </v>
      </c>
      <c r="D464" s="43">
        <f>VLOOKUP($A464,'Doanh thu'!$A$3:$Q$2000,9,FALSE)/1000000000</f>
        <v>278.511358035</v>
      </c>
      <c r="E464" s="43">
        <f>VLOOKUP($A464,'Doanh thu'!$A$3:$Q$2000,10,FALSE)/1000000000</f>
        <v>286.58008820399999</v>
      </c>
      <c r="F464" s="43">
        <f>VLOOKUP($A464,'Doanh thu'!$A$3:$Q$2000,11,FALSE)/1000000000</f>
        <v>284.35226628300001</v>
      </c>
      <c r="G464" s="43">
        <f>VLOOKUP($A464,'Doanh thu'!$A$3:$Q$2000,12,FALSE)/1000000000</f>
        <v>280.07998909999998</v>
      </c>
      <c r="H464" s="43">
        <f>VLOOKUP($A464,LNST!$A$3:$Q$1635,9,FALSE)/1000000000</f>
        <v>3.2769831100000002</v>
      </c>
      <c r="I464" s="43">
        <f>VLOOKUP($A464,LNST!$A$3:$Q$1635,10,FALSE)/1000000000</f>
        <v>8.7560234989999994</v>
      </c>
      <c r="J464" s="43">
        <f>VLOOKUP($A464,LNST!$A$3:$Q$1635,11,FALSE)/1000000000</f>
        <v>0.95298455699999995</v>
      </c>
      <c r="K464" s="43">
        <f>VLOOKUP($A464,LNST!$A$3:$Q$1635,12,FALSE)/1000000000</f>
        <v>3.5348026990000001</v>
      </c>
      <c r="L464" s="45">
        <f>VLOOKUP($A464,'Doanh thu'!$A$3:$Q$2000,14,FALSE)</f>
        <v>-7.5677754442012787E-2</v>
      </c>
      <c r="M464" s="45">
        <f>VLOOKUP($A464,'Doanh thu'!$A$3:$Q$2000,15,FALSE)</f>
        <v>-5.6017213108535996E-2</v>
      </c>
      <c r="N464" s="45">
        <f>VLOOKUP($A464,'Doanh thu'!$A$3:$Q$2000,16,FALSE)</f>
        <v>-0.28465932922438625</v>
      </c>
      <c r="O464" s="45">
        <f>VLOOKUP($A464,'Doanh thu'!$A$3:$Q$2000,17,FALSE)</f>
        <v>8.791830568625697E-2</v>
      </c>
      <c r="P464" s="45">
        <f>VLOOKUP($A464,LNST!$A$3:$R$1635,14,FALSE)</f>
        <v>-9.4006650307462886E-2</v>
      </c>
      <c r="Q464" s="45">
        <f>VLOOKUP($A464,LNST!$A$3:$R$1635,15,FALSE)</f>
        <v>7.9441136931903786</v>
      </c>
      <c r="R464" s="45">
        <f>VLOOKUP($A464,LNST!$A$3:$R$1635,16,FALSE)</f>
        <v>-0.81144070846239835</v>
      </c>
      <c r="S464" s="45">
        <f>VLOOKUP($A464,LNST!$A$3:$R$1635,17,FALSE)</f>
        <v>-0.37110455559613098</v>
      </c>
      <c r="T464" s="45">
        <f>VLOOKUP($A464,LNG!$A$2:$H$1999,4,FALSE)/(D464*10^9)</f>
        <v>9.8121014560439451E-2</v>
      </c>
      <c r="U464" s="45">
        <f>VLOOKUP($A464,LNG!$A$2:$H$1999,5,FALSE)/(E464*10^9)</f>
        <v>0.10301141115912307</v>
      </c>
      <c r="V464" s="45">
        <f>VLOOKUP($A464,LNG!$A$2:$H$1999,6,FALSE)/(F464*10^9)</f>
        <v>0.12195097421340007</v>
      </c>
      <c r="W464" s="45">
        <f>VLOOKUP($A464,LNG!$A$2:$H$1999,7,FALSE)/(G464*10^9)</f>
        <v>8.9793017408397208E-2</v>
      </c>
      <c r="X464" s="45">
        <f>VLOOKUP($A464,'LNST năm'!$A$2:$I$2000,8,FALSE)</f>
        <v>0.4473062198628302</v>
      </c>
      <c r="Y464" s="45">
        <f>VLOOKUP($A464,'LNST năm'!$A$2:$I$2000,9,FALSE)</f>
        <v>0.39425131396836077</v>
      </c>
      <c r="Z464" s="46" t="e">
        <f>VLOOKUP($A464,LNG!$A$2:$H$1999,9,FALSE)</f>
        <v>#REF!</v>
      </c>
      <c r="AA464" s="162" t="e">
        <f>VLOOKUP($A464,'GIÁ CP'!$A$2:$D$2000,4,FALSE)/Z464</f>
        <v>#REF!</v>
      </c>
    </row>
    <row r="465" spans="1:27" hidden="1">
      <c r="A465" s="18" t="s">
        <v>932</v>
      </c>
      <c r="B465" s="18" t="s">
        <v>3227</v>
      </c>
      <c r="C465" s="154" t="str">
        <f>VLOOKUP(A465,'GIÁ CP'!$K$2:$M$2000,3,FALSE)</f>
        <v xml:space="preserve">Sản phẩm hóa dầu, Nông dược &amp; Hóa chất khác </v>
      </c>
      <c r="D465" s="43">
        <f>VLOOKUP($A465,'Doanh thu'!$A$3:$Q$2000,9,FALSE)/1000000000</f>
        <v>283.66382684600001</v>
      </c>
      <c r="E465" s="43">
        <f>VLOOKUP($A465,'Doanh thu'!$A$3:$Q$2000,10,FALSE)/1000000000</f>
        <v>235.38501871299999</v>
      </c>
      <c r="F465" s="43">
        <f>VLOOKUP($A465,'Doanh thu'!$A$3:$Q$2000,11,FALSE)/1000000000</f>
        <v>222.39914375800001</v>
      </c>
      <c r="G465" s="43">
        <f>VLOOKUP($A465,'Doanh thu'!$A$3:$Q$2000,12,FALSE)/1000000000</f>
        <v>242.64721365299999</v>
      </c>
      <c r="H465" s="43">
        <f>VLOOKUP($A465,LNST!$A$3:$Q$1635,9,FALSE)/1000000000</f>
        <v>10.497030468</v>
      </c>
      <c r="I465" s="43">
        <f>VLOOKUP($A465,LNST!$A$3:$Q$1635,10,FALSE)/1000000000</f>
        <v>5.1237470900000002</v>
      </c>
      <c r="J465" s="43">
        <f>VLOOKUP($A465,LNST!$A$3:$Q$1635,11,FALSE)/1000000000</f>
        <v>3.2155949179999999</v>
      </c>
      <c r="K465" s="43">
        <f>VLOOKUP($A465,LNST!$A$3:$Q$1635,12,FALSE)/1000000000</f>
        <v>7.3428822990000002</v>
      </c>
      <c r="L465" s="45">
        <f>VLOOKUP($A465,'Doanh thu'!$A$3:$Q$2000,14,FALSE)</f>
        <v>0.15385161951952037</v>
      </c>
      <c r="M465" s="45">
        <f>VLOOKUP($A465,'Doanh thu'!$A$3:$Q$2000,15,FALSE)</f>
        <v>2.3889929376142267E-2</v>
      </c>
      <c r="N465" s="45">
        <f>VLOOKUP($A465,'Doanh thu'!$A$3:$Q$2000,16,FALSE)</f>
        <v>0.24924504575690887</v>
      </c>
      <c r="O465" s="45">
        <f>VLOOKUP($A465,'Doanh thu'!$A$3:$Q$2000,17,FALSE)</f>
        <v>0.24059272749002267</v>
      </c>
      <c r="P465" s="45">
        <f>VLOOKUP($A465,LNST!$A$3:$R$1635,14,FALSE)</f>
        <v>2.6951534035229763</v>
      </c>
      <c r="Q465" s="45">
        <f>VLOOKUP($A465,LNST!$A$3:$R$1635,15,FALSE)</f>
        <v>1.8991929359089064</v>
      </c>
      <c r="R465" s="45">
        <f>VLOOKUP($A465,LNST!$A$3:$R$1635,16,FALSE)</f>
        <v>1.1374941694107326</v>
      </c>
      <c r="S465" s="45">
        <f>VLOOKUP($A465,LNST!$A$3:$R$1635,17,FALSE)</f>
        <v>3.4897138657409084</v>
      </c>
      <c r="T465" s="45">
        <f>VLOOKUP($A465,LNG!$A$2:$H$1999,4,FALSE)/(D465*10^9)</f>
        <v>0.11738274541814224</v>
      </c>
      <c r="U465" s="45">
        <f>VLOOKUP($A465,LNG!$A$2:$H$1999,5,FALSE)/(E465*10^9)</f>
        <v>0.26720154237040394</v>
      </c>
      <c r="V465" s="45">
        <f>VLOOKUP($A465,LNG!$A$2:$H$1999,6,FALSE)/(F465*10^9)</f>
        <v>0.1869140040225748</v>
      </c>
      <c r="W465" s="45">
        <f>VLOOKUP($A465,LNG!$A$2:$H$1999,7,FALSE)/(G465*10^9)</f>
        <v>0.18954107179969829</v>
      </c>
      <c r="X465" s="45">
        <f>VLOOKUP($A465,'LNST năm'!$A$2:$I$2000,8,FALSE)</f>
        <v>1</v>
      </c>
      <c r="Y465" s="45">
        <f>VLOOKUP($A465,'LNST năm'!$A$2:$I$2000,9,FALSE)</f>
        <v>-1</v>
      </c>
      <c r="Z465" s="46" t="e">
        <f>VLOOKUP($A465,LNG!$A$2:$H$1999,9,FALSE)</f>
        <v>#REF!</v>
      </c>
      <c r="AA465" s="162" t="e">
        <f>VLOOKUP($A465,'GIÁ CP'!$A$2:$D$2000,4,FALSE)/Z465</f>
        <v>#REF!</v>
      </c>
    </row>
    <row r="466" spans="1:27" hidden="1">
      <c r="A466" s="18" t="s">
        <v>1446</v>
      </c>
      <c r="B466" s="18" t="s">
        <v>3229</v>
      </c>
      <c r="C466" s="154" t="str">
        <f>VLOOKUP(A466,'GIÁ CP'!$K$2:$M$2000,3,FALSE)</f>
        <v xml:space="preserve">Nuôi trồng nông &amp; hải sản </v>
      </c>
      <c r="D466" s="43">
        <f>VLOOKUP($A466,'Doanh thu'!$A$3:$Q$2000,9,FALSE)/1000000000</f>
        <v>0</v>
      </c>
      <c r="E466" s="43">
        <f>VLOOKUP($A466,'Doanh thu'!$A$3:$Q$2000,10,FALSE)/1000000000</f>
        <v>0</v>
      </c>
      <c r="F466" s="43">
        <f>VLOOKUP($A466,'Doanh thu'!$A$3:$Q$2000,11,FALSE)/1000000000</f>
        <v>0</v>
      </c>
      <c r="G466" s="43">
        <f>VLOOKUP($A466,'Doanh thu'!$A$3:$Q$2000,12,FALSE)/1000000000</f>
        <v>0</v>
      </c>
      <c r="H466" s="43">
        <f>VLOOKUP($A466,LNST!$A$3:$Q$1635,9,FALSE)/1000000000</f>
        <v>0</v>
      </c>
      <c r="I466" s="43">
        <f>VLOOKUP($A466,LNST!$A$3:$Q$1635,10,FALSE)/1000000000</f>
        <v>0</v>
      </c>
      <c r="J466" s="43">
        <f>VLOOKUP($A466,LNST!$A$3:$Q$1635,11,FALSE)/1000000000</f>
        <v>0</v>
      </c>
      <c r="K466" s="43">
        <f>VLOOKUP($A466,LNST!$A$3:$Q$1635,12,FALSE)/1000000000</f>
        <v>0</v>
      </c>
      <c r="L466" s="45" t="e">
        <f>VLOOKUP($A466,'Doanh thu'!$A$3:$Q$2000,14,FALSE)</f>
        <v>#DIV/0!</v>
      </c>
      <c r="M466" s="45" t="e">
        <f>VLOOKUP($A466,'Doanh thu'!$A$3:$Q$2000,15,FALSE)</f>
        <v>#DIV/0!</v>
      </c>
      <c r="N466" s="45" t="e">
        <f>VLOOKUP($A466,'Doanh thu'!$A$3:$Q$2000,16,FALSE)</f>
        <v>#DIV/0!</v>
      </c>
      <c r="O466" s="45" t="e">
        <f>VLOOKUP($A466,'Doanh thu'!$A$3:$Q$2000,17,FALSE)</f>
        <v>#DIV/0!</v>
      </c>
      <c r="P466" s="45" t="e">
        <f>VLOOKUP($A466,LNST!$A$3:$R$1635,14,FALSE)</f>
        <v>#DIV/0!</v>
      </c>
      <c r="Q466" s="45" t="e">
        <f>VLOOKUP($A466,LNST!$A$3:$R$1635,15,FALSE)</f>
        <v>#DIV/0!</v>
      </c>
      <c r="R466" s="45" t="e">
        <f>VLOOKUP($A466,LNST!$A$3:$R$1635,16,FALSE)</f>
        <v>#DIV/0!</v>
      </c>
      <c r="S466" s="45" t="e">
        <f>VLOOKUP($A466,LNST!$A$3:$R$1635,17,FALSE)</f>
        <v>#DIV/0!</v>
      </c>
      <c r="T466" s="45" t="e">
        <f>VLOOKUP($A466,LNG!$A$2:$H$1999,4,FALSE)/(D466*10^9)</f>
        <v>#DIV/0!</v>
      </c>
      <c r="U466" s="45" t="e">
        <f>VLOOKUP($A466,LNG!$A$2:$H$1999,5,FALSE)/(E466*10^9)</f>
        <v>#DIV/0!</v>
      </c>
      <c r="V466" s="45" t="e">
        <f>VLOOKUP($A466,LNG!$A$2:$H$1999,6,FALSE)/(F466*10^9)</f>
        <v>#DIV/0!</v>
      </c>
      <c r="W466" s="45" t="e">
        <f>VLOOKUP($A466,LNG!$A$2:$H$1999,7,FALSE)/(G466*10^9)</f>
        <v>#DIV/0!</v>
      </c>
      <c r="X466" s="45">
        <f>VLOOKUP($A466,'LNST năm'!$A$2:$I$2000,8,FALSE)</f>
        <v>1</v>
      </c>
      <c r="Y466" s="45">
        <f>VLOOKUP($A466,'LNST năm'!$A$2:$I$2000,9,FALSE)</f>
        <v>0.25992104989487319</v>
      </c>
      <c r="Z466" s="46" t="e">
        <f>VLOOKUP($A466,LNG!$A$2:$H$1999,9,FALSE)</f>
        <v>#REF!</v>
      </c>
      <c r="AA466" s="162" t="e">
        <f>VLOOKUP($A466,'GIÁ CP'!$A$2:$D$2000,4,FALSE)/Z466</f>
        <v>#REF!</v>
      </c>
    </row>
    <row r="467" spans="1:27" hidden="1">
      <c r="A467" s="18" t="s">
        <v>614</v>
      </c>
      <c r="B467" s="18" t="s">
        <v>3230</v>
      </c>
      <c r="C467" s="154" t="str">
        <f>VLOOKUP(A467,'GIÁ CP'!$K$2:$M$2000,3,FALSE)</f>
        <v xml:space="preserve">Containers &amp; Đóng gói </v>
      </c>
      <c r="D467" s="43" t="e">
        <f>VLOOKUP($A467,'Doanh thu'!$A$3:$Q$2000,9,FALSE)/1000000000</f>
        <v>#N/A</v>
      </c>
      <c r="E467" s="43" t="e">
        <f>VLOOKUP($A467,'Doanh thu'!$A$3:$Q$2000,10,FALSE)/1000000000</f>
        <v>#N/A</v>
      </c>
      <c r="F467" s="43" t="e">
        <f>VLOOKUP($A467,'Doanh thu'!$A$3:$Q$2000,11,FALSE)/1000000000</f>
        <v>#N/A</v>
      </c>
      <c r="G467" s="43" t="e">
        <f>VLOOKUP($A467,'Doanh thu'!$A$3:$Q$2000,12,FALSE)/1000000000</f>
        <v>#N/A</v>
      </c>
      <c r="H467" s="43" t="e">
        <f>VLOOKUP($A467,LNST!$A$3:$Q$1635,9,FALSE)/1000000000</f>
        <v>#N/A</v>
      </c>
      <c r="I467" s="43" t="e">
        <f>VLOOKUP($A467,LNST!$A$3:$Q$1635,10,FALSE)/1000000000</f>
        <v>#N/A</v>
      </c>
      <c r="J467" s="43" t="e">
        <f>VLOOKUP($A467,LNST!$A$3:$Q$1635,11,FALSE)/1000000000</f>
        <v>#N/A</v>
      </c>
      <c r="K467" s="43" t="e">
        <f>VLOOKUP($A467,LNST!$A$3:$Q$1635,12,FALSE)/1000000000</f>
        <v>#N/A</v>
      </c>
      <c r="L467" s="45" t="e">
        <f>VLOOKUP($A467,'Doanh thu'!$A$3:$Q$2000,14,FALSE)</f>
        <v>#N/A</v>
      </c>
      <c r="M467" s="45" t="e">
        <f>VLOOKUP($A467,'Doanh thu'!$A$3:$Q$2000,15,FALSE)</f>
        <v>#N/A</v>
      </c>
      <c r="N467" s="45" t="e">
        <f>VLOOKUP($A467,'Doanh thu'!$A$3:$Q$2000,16,FALSE)</f>
        <v>#N/A</v>
      </c>
      <c r="O467" s="45" t="e">
        <f>VLOOKUP($A467,'Doanh thu'!$A$3:$Q$2000,17,FALSE)</f>
        <v>#N/A</v>
      </c>
      <c r="P467" s="45" t="e">
        <f>VLOOKUP($A467,LNST!$A$3:$R$1635,14,FALSE)</f>
        <v>#N/A</v>
      </c>
      <c r="Q467" s="45" t="e">
        <f>VLOOKUP($A467,LNST!$A$3:$R$1635,15,FALSE)</f>
        <v>#N/A</v>
      </c>
      <c r="R467" s="45" t="e">
        <f>VLOOKUP($A467,LNST!$A$3:$R$1635,16,FALSE)</f>
        <v>#N/A</v>
      </c>
      <c r="S467" s="45" t="e">
        <f>VLOOKUP($A467,LNST!$A$3:$R$1635,17,FALSE)</f>
        <v>#N/A</v>
      </c>
      <c r="T467" s="45" t="e">
        <f>VLOOKUP($A467,LNG!$A$2:$H$1999,4,FALSE)/(D467*10^9)</f>
        <v>#N/A</v>
      </c>
      <c r="U467" s="45" t="e">
        <f>VLOOKUP($A467,LNG!$A$2:$H$1999,5,FALSE)/(E467*10^9)</f>
        <v>#N/A</v>
      </c>
      <c r="V467" s="45" t="e">
        <f>VLOOKUP($A467,LNG!$A$2:$H$1999,6,FALSE)/(F467*10^9)</f>
        <v>#N/A</v>
      </c>
      <c r="W467" s="45" t="e">
        <f>VLOOKUP($A467,LNG!$A$2:$H$1999,7,FALSE)/(G467*10^9)</f>
        <v>#N/A</v>
      </c>
      <c r="X467" s="45" t="e">
        <f>VLOOKUP($A467,'LNST năm'!$A$2:$I$2000,8,FALSE)</f>
        <v>#N/A</v>
      </c>
      <c r="Y467" s="45" t="e">
        <f>VLOOKUP($A467,'LNST năm'!$A$2:$I$2000,9,FALSE)</f>
        <v>#N/A</v>
      </c>
      <c r="Z467" s="46" t="e">
        <f>VLOOKUP($A467,LNG!$A$2:$H$1999,9,FALSE)</f>
        <v>#N/A</v>
      </c>
      <c r="AA467" s="162" t="e">
        <f>VLOOKUP($A467,'GIÁ CP'!$A$2:$D$2000,4,FALSE)/Z467</f>
        <v>#N/A</v>
      </c>
    </row>
    <row r="468" spans="1:27" hidden="1">
      <c r="A468" s="18" t="s">
        <v>3231</v>
      </c>
      <c r="B468" s="18" t="s">
        <v>3232</v>
      </c>
      <c r="C468" s="154" t="e">
        <f>VLOOKUP(A468,'GIÁ CP'!$K$2:$M$2000,3,FALSE)</f>
        <v>#N/A</v>
      </c>
      <c r="D468" s="43" t="e">
        <f>VLOOKUP($A468,'Doanh thu'!$A$3:$Q$2000,9,FALSE)/1000000000</f>
        <v>#N/A</v>
      </c>
      <c r="E468" s="43" t="e">
        <f>VLOOKUP($A468,'Doanh thu'!$A$3:$Q$2000,10,FALSE)/1000000000</f>
        <v>#N/A</v>
      </c>
      <c r="F468" s="43" t="e">
        <f>VLOOKUP($A468,'Doanh thu'!$A$3:$Q$2000,11,FALSE)/1000000000</f>
        <v>#N/A</v>
      </c>
      <c r="G468" s="43" t="e">
        <f>VLOOKUP($A468,'Doanh thu'!$A$3:$Q$2000,12,FALSE)/1000000000</f>
        <v>#N/A</v>
      </c>
      <c r="H468" s="43" t="e">
        <f>VLOOKUP($A468,LNST!$A$3:$Q$1635,9,FALSE)/1000000000</f>
        <v>#N/A</v>
      </c>
      <c r="I468" s="43" t="e">
        <f>VLOOKUP($A468,LNST!$A$3:$Q$1635,10,FALSE)/1000000000</f>
        <v>#N/A</v>
      </c>
      <c r="J468" s="43" t="e">
        <f>VLOOKUP($A468,LNST!$A$3:$Q$1635,11,FALSE)/1000000000</f>
        <v>#N/A</v>
      </c>
      <c r="K468" s="43" t="e">
        <f>VLOOKUP($A468,LNST!$A$3:$Q$1635,12,FALSE)/1000000000</f>
        <v>#N/A</v>
      </c>
      <c r="L468" s="45" t="e">
        <f>VLOOKUP($A468,'Doanh thu'!$A$3:$Q$2000,14,FALSE)</f>
        <v>#N/A</v>
      </c>
      <c r="M468" s="45" t="e">
        <f>VLOOKUP($A468,'Doanh thu'!$A$3:$Q$2000,15,FALSE)</f>
        <v>#N/A</v>
      </c>
      <c r="N468" s="45" t="e">
        <f>VLOOKUP($A468,'Doanh thu'!$A$3:$Q$2000,16,FALSE)</f>
        <v>#N/A</v>
      </c>
      <c r="O468" s="45" t="e">
        <f>VLOOKUP($A468,'Doanh thu'!$A$3:$Q$2000,17,FALSE)</f>
        <v>#N/A</v>
      </c>
      <c r="P468" s="45" t="e">
        <f>VLOOKUP($A468,LNST!$A$3:$R$1635,14,FALSE)</f>
        <v>#N/A</v>
      </c>
      <c r="Q468" s="45" t="e">
        <f>VLOOKUP($A468,LNST!$A$3:$R$1635,15,FALSE)</f>
        <v>#N/A</v>
      </c>
      <c r="R468" s="45" t="e">
        <f>VLOOKUP($A468,LNST!$A$3:$R$1635,16,FALSE)</f>
        <v>#N/A</v>
      </c>
      <c r="S468" s="45" t="e">
        <f>VLOOKUP($A468,LNST!$A$3:$R$1635,17,FALSE)</f>
        <v>#N/A</v>
      </c>
      <c r="T468" s="45" t="e">
        <f>VLOOKUP($A468,LNG!$A$2:$H$1999,4,FALSE)/(D468*10^9)</f>
        <v>#N/A</v>
      </c>
      <c r="U468" s="45" t="e">
        <f>VLOOKUP($A468,LNG!$A$2:$H$1999,5,FALSE)/(E468*10^9)</f>
        <v>#N/A</v>
      </c>
      <c r="V468" s="45" t="e">
        <f>VLOOKUP($A468,LNG!$A$2:$H$1999,6,FALSE)/(F468*10^9)</f>
        <v>#N/A</v>
      </c>
      <c r="W468" s="45" t="e">
        <f>VLOOKUP($A468,LNG!$A$2:$H$1999,7,FALSE)/(G468*10^9)</f>
        <v>#N/A</v>
      </c>
      <c r="X468" s="45" t="e">
        <f>VLOOKUP($A468,'LNST năm'!$A$2:$I$2000,8,FALSE)</f>
        <v>#N/A</v>
      </c>
      <c r="Y468" s="45" t="e">
        <f>VLOOKUP($A468,'LNST năm'!$A$2:$I$2000,9,FALSE)</f>
        <v>#N/A</v>
      </c>
      <c r="Z468" s="46" t="e">
        <f>VLOOKUP($A468,LNG!$A$2:$H$1999,9,FALSE)</f>
        <v>#N/A</v>
      </c>
      <c r="AA468" s="162" t="e">
        <f>VLOOKUP($A468,'GIÁ CP'!$A$2:$D$2000,4,FALSE)/Z468</f>
        <v>#N/A</v>
      </c>
    </row>
    <row r="469" spans="1:27" hidden="1">
      <c r="A469" s="18" t="s">
        <v>875</v>
      </c>
      <c r="B469" s="18" t="s">
        <v>3235</v>
      </c>
      <c r="C469" s="154" t="str">
        <f>VLOOKUP(A469,'GIÁ CP'!$K$2:$M$2000,3,FALSE)</f>
        <v xml:space="preserve">Phần mềm </v>
      </c>
      <c r="D469" s="43">
        <f>VLOOKUP($A469,'Doanh thu'!$A$3:$Q$2000,9,FALSE)/1000000000</f>
        <v>0</v>
      </c>
      <c r="E469" s="43">
        <f>VLOOKUP($A469,'Doanh thu'!$A$3:$Q$2000,10,FALSE)/1000000000</f>
        <v>0</v>
      </c>
      <c r="F469" s="43">
        <f>VLOOKUP($A469,'Doanh thu'!$A$3:$Q$2000,11,FALSE)/1000000000</f>
        <v>0</v>
      </c>
      <c r="G469" s="43">
        <f>VLOOKUP($A469,'Doanh thu'!$A$3:$Q$2000,12,FALSE)/1000000000</f>
        <v>0</v>
      </c>
      <c r="H469" s="43">
        <f>VLOOKUP($A469,LNST!$A$3:$Q$1635,9,FALSE)/1000000000</f>
        <v>0</v>
      </c>
      <c r="I469" s="43">
        <f>VLOOKUP($A469,LNST!$A$3:$Q$1635,10,FALSE)/1000000000</f>
        <v>0</v>
      </c>
      <c r="J469" s="43">
        <f>VLOOKUP($A469,LNST!$A$3:$Q$1635,11,FALSE)/1000000000</f>
        <v>0</v>
      </c>
      <c r="K469" s="43">
        <f>VLOOKUP($A469,LNST!$A$3:$Q$1635,12,FALSE)/1000000000</f>
        <v>0</v>
      </c>
      <c r="L469" s="45" t="e">
        <f>VLOOKUP($A469,'Doanh thu'!$A$3:$Q$2000,14,FALSE)</f>
        <v>#DIV/0!</v>
      </c>
      <c r="M469" s="45" t="e">
        <f>VLOOKUP($A469,'Doanh thu'!$A$3:$Q$2000,15,FALSE)</f>
        <v>#DIV/0!</v>
      </c>
      <c r="N469" s="45" t="e">
        <f>VLOOKUP($A469,'Doanh thu'!$A$3:$Q$2000,16,FALSE)</f>
        <v>#DIV/0!</v>
      </c>
      <c r="O469" s="45" t="e">
        <f>VLOOKUP($A469,'Doanh thu'!$A$3:$Q$2000,17,FALSE)</f>
        <v>#DIV/0!</v>
      </c>
      <c r="P469" s="45" t="e">
        <f>VLOOKUP($A469,LNST!$A$3:$R$1635,14,FALSE)</f>
        <v>#DIV/0!</v>
      </c>
      <c r="Q469" s="45" t="e">
        <f>VLOOKUP($A469,LNST!$A$3:$R$1635,15,FALSE)</f>
        <v>#DIV/0!</v>
      </c>
      <c r="R469" s="45" t="e">
        <f>VLOOKUP($A469,LNST!$A$3:$R$1635,16,FALSE)</f>
        <v>#DIV/0!</v>
      </c>
      <c r="S469" s="45" t="e">
        <f>VLOOKUP($A469,LNST!$A$3:$R$1635,17,FALSE)</f>
        <v>#DIV/0!</v>
      </c>
      <c r="T469" s="45" t="e">
        <f>VLOOKUP($A469,LNG!$A$2:$H$1999,4,FALSE)/(D469*10^9)</f>
        <v>#DIV/0!</v>
      </c>
      <c r="U469" s="45" t="e">
        <f>VLOOKUP($A469,LNG!$A$2:$H$1999,5,FALSE)/(E469*10^9)</f>
        <v>#DIV/0!</v>
      </c>
      <c r="V469" s="45" t="e">
        <f>VLOOKUP($A469,LNG!$A$2:$H$1999,6,FALSE)/(F469*10^9)</f>
        <v>#DIV/0!</v>
      </c>
      <c r="W469" s="45" t="e">
        <f>VLOOKUP($A469,LNG!$A$2:$H$1999,7,FALSE)/(G469*10^9)</f>
        <v>#DIV/0!</v>
      </c>
      <c r="X469" s="45">
        <f>VLOOKUP($A469,'LNST năm'!$A$2:$I$2000,8,FALSE)</f>
        <v>-1</v>
      </c>
      <c r="Y469" s="45">
        <f>VLOOKUP($A469,'LNST năm'!$A$2:$I$2000,9,FALSE)</f>
        <v>-1</v>
      </c>
      <c r="Z469" s="46" t="e">
        <f>VLOOKUP($A469,LNG!$A$2:$H$1999,9,FALSE)</f>
        <v>#REF!</v>
      </c>
      <c r="AA469" s="162" t="e">
        <f>VLOOKUP($A469,'GIÁ CP'!$A$2:$D$2000,4,FALSE)/Z469</f>
        <v>#REF!</v>
      </c>
    </row>
    <row r="470" spans="1:27" hidden="1">
      <c r="A470" s="18" t="s">
        <v>1502</v>
      </c>
      <c r="B470" s="18" t="s">
        <v>3324</v>
      </c>
      <c r="C470" s="154" t="str">
        <f>VLOOKUP(A470,'GIÁ CP'!$K$2:$M$2000,3,FALSE)</f>
        <v xml:space="preserve">Kho bãi, hậu cần và bảo dưỡng </v>
      </c>
      <c r="D470" s="43">
        <f>VLOOKUP($A470,'Doanh thu'!$A$3:$Q$2000,9,FALSE)/1000000000</f>
        <v>0</v>
      </c>
      <c r="E470" s="43">
        <f>VLOOKUP($A470,'Doanh thu'!$A$3:$Q$2000,10,FALSE)/1000000000</f>
        <v>0</v>
      </c>
      <c r="F470" s="43">
        <f>VLOOKUP($A470,'Doanh thu'!$A$3:$Q$2000,11,FALSE)/1000000000</f>
        <v>0</v>
      </c>
      <c r="G470" s="43">
        <f>VLOOKUP($A470,'Doanh thu'!$A$3:$Q$2000,12,FALSE)/1000000000</f>
        <v>0</v>
      </c>
      <c r="H470" s="43">
        <f>VLOOKUP($A470,LNST!$A$3:$Q$1635,9,FALSE)/1000000000</f>
        <v>0</v>
      </c>
      <c r="I470" s="43">
        <f>VLOOKUP($A470,LNST!$A$3:$Q$1635,10,FALSE)/1000000000</f>
        <v>0</v>
      </c>
      <c r="J470" s="43">
        <f>VLOOKUP($A470,LNST!$A$3:$Q$1635,11,FALSE)/1000000000</f>
        <v>0</v>
      </c>
      <c r="K470" s="43">
        <f>VLOOKUP($A470,LNST!$A$3:$Q$1635,12,FALSE)/1000000000</f>
        <v>0</v>
      </c>
      <c r="L470" s="45" t="e">
        <f>VLOOKUP($A470,'Doanh thu'!$A$3:$Q$2000,14,FALSE)</f>
        <v>#DIV/0!</v>
      </c>
      <c r="M470" s="45" t="e">
        <f>VLOOKUP($A470,'Doanh thu'!$A$3:$Q$2000,15,FALSE)</f>
        <v>#DIV/0!</v>
      </c>
      <c r="N470" s="45" t="e">
        <f>VLOOKUP($A470,'Doanh thu'!$A$3:$Q$2000,16,FALSE)</f>
        <v>#DIV/0!</v>
      </c>
      <c r="O470" s="45" t="e">
        <f>VLOOKUP($A470,'Doanh thu'!$A$3:$Q$2000,17,FALSE)</f>
        <v>#DIV/0!</v>
      </c>
      <c r="P470" s="45" t="e">
        <f>VLOOKUP($A470,LNST!$A$3:$R$1635,14,FALSE)</f>
        <v>#DIV/0!</v>
      </c>
      <c r="Q470" s="45" t="e">
        <f>VLOOKUP($A470,LNST!$A$3:$R$1635,15,FALSE)</f>
        <v>#DIV/0!</v>
      </c>
      <c r="R470" s="45" t="e">
        <f>VLOOKUP($A470,LNST!$A$3:$R$1635,16,FALSE)</f>
        <v>#DIV/0!</v>
      </c>
      <c r="S470" s="45" t="e">
        <f>VLOOKUP($A470,LNST!$A$3:$R$1635,17,FALSE)</f>
        <v>#DIV/0!</v>
      </c>
      <c r="T470" s="45" t="e">
        <f>VLOOKUP($A470,LNG!$A$2:$H$1999,4,FALSE)/(D470*10^9)</f>
        <v>#DIV/0!</v>
      </c>
      <c r="U470" s="45" t="e">
        <f>VLOOKUP($A470,LNG!$A$2:$H$1999,5,FALSE)/(E470*10^9)</f>
        <v>#DIV/0!</v>
      </c>
      <c r="V470" s="45" t="e">
        <f>VLOOKUP($A470,LNG!$A$2:$H$1999,6,FALSE)/(F470*10^9)</f>
        <v>#DIV/0!</v>
      </c>
      <c r="W470" s="45" t="e">
        <f>VLOOKUP($A470,LNG!$A$2:$H$1999,7,FALSE)/(G470*10^9)</f>
        <v>#DIV/0!</v>
      </c>
      <c r="X470" s="45">
        <f>VLOOKUP($A470,'LNST năm'!$A$2:$I$2000,8,FALSE)</f>
        <v>-1</v>
      </c>
      <c r="Y470" s="45">
        <f>VLOOKUP($A470,'LNST năm'!$A$2:$I$2000,9,FALSE)</f>
        <v>-1</v>
      </c>
      <c r="Z470" s="46" t="e">
        <f>VLOOKUP($A470,LNG!$A$2:$H$1999,9,FALSE)</f>
        <v>#REF!</v>
      </c>
      <c r="AA470" s="162" t="e">
        <f>VLOOKUP($A470,'GIÁ CP'!$A$2:$D$2000,4,FALSE)/Z470</f>
        <v>#REF!</v>
      </c>
    </row>
    <row r="471" spans="1:27" hidden="1">
      <c r="A471" s="18" t="s">
        <v>3237</v>
      </c>
      <c r="B471" s="18" t="s">
        <v>3238</v>
      </c>
      <c r="C471" s="154" t="e">
        <f>VLOOKUP(A471,'GIÁ CP'!$K$2:$M$2000,3,FALSE)</f>
        <v>#N/A</v>
      </c>
      <c r="D471" s="43" t="e">
        <f>VLOOKUP($A471,'Doanh thu'!$A$3:$Q$2000,9,FALSE)/1000000000</f>
        <v>#N/A</v>
      </c>
      <c r="E471" s="43" t="e">
        <f>VLOOKUP($A471,'Doanh thu'!$A$3:$Q$2000,10,FALSE)/1000000000</f>
        <v>#N/A</v>
      </c>
      <c r="F471" s="43" t="e">
        <f>VLOOKUP($A471,'Doanh thu'!$A$3:$Q$2000,11,FALSE)/1000000000</f>
        <v>#N/A</v>
      </c>
      <c r="G471" s="43" t="e">
        <f>VLOOKUP($A471,'Doanh thu'!$A$3:$Q$2000,12,FALSE)/1000000000</f>
        <v>#N/A</v>
      </c>
      <c r="H471" s="43" t="e">
        <f>VLOOKUP($A471,LNST!$A$3:$Q$1635,9,FALSE)/1000000000</f>
        <v>#N/A</v>
      </c>
      <c r="I471" s="43" t="e">
        <f>VLOOKUP($A471,LNST!$A$3:$Q$1635,10,FALSE)/1000000000</f>
        <v>#N/A</v>
      </c>
      <c r="J471" s="43" t="e">
        <f>VLOOKUP($A471,LNST!$A$3:$Q$1635,11,FALSE)/1000000000</f>
        <v>#N/A</v>
      </c>
      <c r="K471" s="43" t="e">
        <f>VLOOKUP($A471,LNST!$A$3:$Q$1635,12,FALSE)/1000000000</f>
        <v>#N/A</v>
      </c>
      <c r="L471" s="45" t="e">
        <f>VLOOKUP($A471,'Doanh thu'!$A$3:$Q$2000,14,FALSE)</f>
        <v>#N/A</v>
      </c>
      <c r="M471" s="45" t="e">
        <f>VLOOKUP($A471,'Doanh thu'!$A$3:$Q$2000,15,FALSE)</f>
        <v>#N/A</v>
      </c>
      <c r="N471" s="45" t="e">
        <f>VLOOKUP($A471,'Doanh thu'!$A$3:$Q$2000,16,FALSE)</f>
        <v>#N/A</v>
      </c>
      <c r="O471" s="45" t="e">
        <f>VLOOKUP($A471,'Doanh thu'!$A$3:$Q$2000,17,FALSE)</f>
        <v>#N/A</v>
      </c>
      <c r="P471" s="45" t="e">
        <f>VLOOKUP($A471,LNST!$A$3:$R$1635,14,FALSE)</f>
        <v>#N/A</v>
      </c>
      <c r="Q471" s="45" t="e">
        <f>VLOOKUP($A471,LNST!$A$3:$R$1635,15,FALSE)</f>
        <v>#N/A</v>
      </c>
      <c r="R471" s="45" t="e">
        <f>VLOOKUP($A471,LNST!$A$3:$R$1635,16,FALSE)</f>
        <v>#N/A</v>
      </c>
      <c r="S471" s="45" t="e">
        <f>VLOOKUP($A471,LNST!$A$3:$R$1635,17,FALSE)</f>
        <v>#N/A</v>
      </c>
      <c r="T471" s="45" t="e">
        <f>VLOOKUP($A471,LNG!$A$2:$H$1999,4,FALSE)/(D471*10^9)</f>
        <v>#N/A</v>
      </c>
      <c r="U471" s="45" t="e">
        <f>VLOOKUP($A471,LNG!$A$2:$H$1999,5,FALSE)/(E471*10^9)</f>
        <v>#N/A</v>
      </c>
      <c r="V471" s="45" t="e">
        <f>VLOOKUP($A471,LNG!$A$2:$H$1999,6,FALSE)/(F471*10^9)</f>
        <v>#N/A</v>
      </c>
      <c r="W471" s="45" t="e">
        <f>VLOOKUP($A471,LNG!$A$2:$H$1999,7,FALSE)/(G471*10^9)</f>
        <v>#N/A</v>
      </c>
      <c r="X471" s="45" t="e">
        <f>VLOOKUP($A471,'LNST năm'!$A$2:$I$2000,8,FALSE)</f>
        <v>#N/A</v>
      </c>
      <c r="Y471" s="45" t="e">
        <f>VLOOKUP($A471,'LNST năm'!$A$2:$I$2000,9,FALSE)</f>
        <v>#N/A</v>
      </c>
      <c r="Z471" s="46" t="e">
        <f>VLOOKUP($A471,LNG!$A$2:$H$1999,9,FALSE)</f>
        <v>#N/A</v>
      </c>
      <c r="AA471" s="162" t="e">
        <f>VLOOKUP($A471,'GIÁ CP'!$A$2:$D$2000,4,FALSE)/Z471</f>
        <v>#N/A</v>
      </c>
    </row>
    <row r="472" spans="1:27" hidden="1">
      <c r="A472" s="18" t="s">
        <v>1449</v>
      </c>
      <c r="B472" s="18" t="s">
        <v>3239</v>
      </c>
      <c r="C472" s="154" t="str">
        <f>VLOOKUP(A472,'GIÁ CP'!$K$2:$M$2000,3,FALSE)</f>
        <v xml:space="preserve">Giầy dép </v>
      </c>
      <c r="D472" s="43">
        <f>VLOOKUP($A472,'Doanh thu'!$A$3:$Q$2000,9,FALSE)/1000000000</f>
        <v>0</v>
      </c>
      <c r="E472" s="43">
        <f>VLOOKUP($A472,'Doanh thu'!$A$3:$Q$2000,10,FALSE)/1000000000</f>
        <v>0</v>
      </c>
      <c r="F472" s="43">
        <f>VLOOKUP($A472,'Doanh thu'!$A$3:$Q$2000,11,FALSE)/1000000000</f>
        <v>0</v>
      </c>
      <c r="G472" s="43">
        <f>VLOOKUP($A472,'Doanh thu'!$A$3:$Q$2000,12,FALSE)/1000000000</f>
        <v>0</v>
      </c>
      <c r="H472" s="43">
        <f>VLOOKUP($A472,LNST!$A$3:$Q$1635,9,FALSE)/1000000000</f>
        <v>0</v>
      </c>
      <c r="I472" s="43">
        <f>VLOOKUP($A472,LNST!$A$3:$Q$1635,10,FALSE)/1000000000</f>
        <v>0</v>
      </c>
      <c r="J472" s="43">
        <f>VLOOKUP($A472,LNST!$A$3:$Q$1635,11,FALSE)/1000000000</f>
        <v>0</v>
      </c>
      <c r="K472" s="43">
        <f>VLOOKUP($A472,LNST!$A$3:$Q$1635,12,FALSE)/1000000000</f>
        <v>0</v>
      </c>
      <c r="L472" s="45" t="e">
        <f>VLOOKUP($A472,'Doanh thu'!$A$3:$Q$2000,14,FALSE)</f>
        <v>#DIV/0!</v>
      </c>
      <c r="M472" s="45" t="e">
        <f>VLOOKUP($A472,'Doanh thu'!$A$3:$Q$2000,15,FALSE)</f>
        <v>#DIV/0!</v>
      </c>
      <c r="N472" s="45" t="e">
        <f>VLOOKUP($A472,'Doanh thu'!$A$3:$Q$2000,16,FALSE)</f>
        <v>#DIV/0!</v>
      </c>
      <c r="O472" s="45" t="e">
        <f>VLOOKUP($A472,'Doanh thu'!$A$3:$Q$2000,17,FALSE)</f>
        <v>#DIV/0!</v>
      </c>
      <c r="P472" s="45" t="e">
        <f>VLOOKUP($A472,LNST!$A$3:$R$1635,14,FALSE)</f>
        <v>#DIV/0!</v>
      </c>
      <c r="Q472" s="45" t="e">
        <f>VLOOKUP($A472,LNST!$A$3:$R$1635,15,FALSE)</f>
        <v>#DIV/0!</v>
      </c>
      <c r="R472" s="45" t="e">
        <f>VLOOKUP($A472,LNST!$A$3:$R$1635,16,FALSE)</f>
        <v>#DIV/0!</v>
      </c>
      <c r="S472" s="45" t="e">
        <f>VLOOKUP($A472,LNST!$A$3:$R$1635,17,FALSE)</f>
        <v>#DIV/0!</v>
      </c>
      <c r="T472" s="45" t="e">
        <f>VLOOKUP($A472,LNG!$A$2:$H$1999,4,FALSE)/(D472*10^9)</f>
        <v>#DIV/0!</v>
      </c>
      <c r="U472" s="45" t="e">
        <f>VLOOKUP($A472,LNG!$A$2:$H$1999,5,FALSE)/(E472*10^9)</f>
        <v>#DIV/0!</v>
      </c>
      <c r="V472" s="45" t="e">
        <f>VLOOKUP($A472,LNG!$A$2:$H$1999,6,FALSE)/(F472*10^9)</f>
        <v>#DIV/0!</v>
      </c>
      <c r="W472" s="45" t="e">
        <f>VLOOKUP($A472,LNG!$A$2:$H$1999,7,FALSE)/(G472*10^9)</f>
        <v>#DIV/0!</v>
      </c>
      <c r="X472" s="45" t="e">
        <f>VLOOKUP($A472,'LNST năm'!$A$2:$I$2000,8,FALSE)</f>
        <v>#DIV/0!</v>
      </c>
      <c r="Y472" s="45">
        <f>VLOOKUP($A472,'LNST năm'!$A$2:$I$2000,9,FALSE)</f>
        <v>0.25992104989487319</v>
      </c>
      <c r="Z472" s="46" t="e">
        <f>VLOOKUP($A472,LNG!$A$2:$H$1999,9,FALSE)</f>
        <v>#REF!</v>
      </c>
      <c r="AA472" s="162" t="e">
        <f>VLOOKUP($A472,'GIÁ CP'!$A$2:$D$2000,4,FALSE)/Z472</f>
        <v>#REF!</v>
      </c>
    </row>
    <row r="473" spans="1:27" hidden="1">
      <c r="A473" s="18" t="s">
        <v>1450</v>
      </c>
      <c r="B473" s="18" t="s">
        <v>3240</v>
      </c>
      <c r="C473" s="154" t="str">
        <f>VLOOKUP(A473,'GIÁ CP'!$K$2:$M$2000,3,FALSE)</f>
        <v xml:space="preserve">Vận tải Thủy </v>
      </c>
      <c r="D473" s="43">
        <f>VLOOKUP($A473,'Doanh thu'!$A$3:$Q$2000,9,FALSE)/1000000000</f>
        <v>0</v>
      </c>
      <c r="E473" s="43">
        <f>VLOOKUP($A473,'Doanh thu'!$A$3:$Q$2000,10,FALSE)/1000000000</f>
        <v>0</v>
      </c>
      <c r="F473" s="43">
        <f>VLOOKUP($A473,'Doanh thu'!$A$3:$Q$2000,11,FALSE)/1000000000</f>
        <v>0</v>
      </c>
      <c r="G473" s="43">
        <f>VLOOKUP($A473,'Doanh thu'!$A$3:$Q$2000,12,FALSE)/1000000000</f>
        <v>0</v>
      </c>
      <c r="H473" s="43">
        <f>VLOOKUP($A473,LNST!$A$3:$Q$1635,9,FALSE)/1000000000</f>
        <v>0</v>
      </c>
      <c r="I473" s="43">
        <f>VLOOKUP($A473,LNST!$A$3:$Q$1635,10,FALSE)/1000000000</f>
        <v>0</v>
      </c>
      <c r="J473" s="43">
        <f>VLOOKUP($A473,LNST!$A$3:$Q$1635,11,FALSE)/1000000000</f>
        <v>0</v>
      </c>
      <c r="K473" s="43">
        <f>VLOOKUP($A473,LNST!$A$3:$Q$1635,12,FALSE)/1000000000</f>
        <v>0</v>
      </c>
      <c r="L473" s="45" t="e">
        <f>VLOOKUP($A473,'Doanh thu'!$A$3:$Q$2000,14,FALSE)</f>
        <v>#DIV/0!</v>
      </c>
      <c r="M473" s="45" t="e">
        <f>VLOOKUP($A473,'Doanh thu'!$A$3:$Q$2000,15,FALSE)</f>
        <v>#DIV/0!</v>
      </c>
      <c r="N473" s="45" t="e">
        <f>VLOOKUP($A473,'Doanh thu'!$A$3:$Q$2000,16,FALSE)</f>
        <v>#DIV/0!</v>
      </c>
      <c r="O473" s="45" t="e">
        <f>VLOOKUP($A473,'Doanh thu'!$A$3:$Q$2000,17,FALSE)</f>
        <v>#DIV/0!</v>
      </c>
      <c r="P473" s="45" t="e">
        <f>VLOOKUP($A473,LNST!$A$3:$R$1635,14,FALSE)</f>
        <v>#DIV/0!</v>
      </c>
      <c r="Q473" s="45" t="e">
        <f>VLOOKUP($A473,LNST!$A$3:$R$1635,15,FALSE)</f>
        <v>#DIV/0!</v>
      </c>
      <c r="R473" s="45" t="e">
        <f>VLOOKUP($A473,LNST!$A$3:$R$1635,16,FALSE)</f>
        <v>#DIV/0!</v>
      </c>
      <c r="S473" s="45" t="e">
        <f>VLOOKUP($A473,LNST!$A$3:$R$1635,17,FALSE)</f>
        <v>#DIV/0!</v>
      </c>
      <c r="T473" s="45" t="e">
        <f>VLOOKUP($A473,LNG!$A$2:$H$1999,4,FALSE)/(D473*10^9)</f>
        <v>#DIV/0!</v>
      </c>
      <c r="U473" s="45" t="e">
        <f>VLOOKUP($A473,LNG!$A$2:$H$1999,5,FALSE)/(E473*10^9)</f>
        <v>#DIV/0!</v>
      </c>
      <c r="V473" s="45" t="e">
        <f>VLOOKUP($A473,LNG!$A$2:$H$1999,6,FALSE)/(F473*10^9)</f>
        <v>#DIV/0!</v>
      </c>
      <c r="W473" s="45" t="e">
        <f>VLOOKUP($A473,LNG!$A$2:$H$1999,7,FALSE)/(G473*10^9)</f>
        <v>#DIV/0!</v>
      </c>
      <c r="X473" s="45">
        <f>VLOOKUP($A473,'LNST năm'!$A$2:$I$2000,8,FALSE)</f>
        <v>-1</v>
      </c>
      <c r="Y473" s="45">
        <f>VLOOKUP($A473,'LNST năm'!$A$2:$I$2000,9,FALSE)</f>
        <v>-1</v>
      </c>
      <c r="Z473" s="46" t="e">
        <f>VLOOKUP($A473,LNG!$A$2:$H$1999,9,FALSE)</f>
        <v>#REF!</v>
      </c>
      <c r="AA473" s="162" t="e">
        <f>VLOOKUP($A473,'GIÁ CP'!$A$2:$D$2000,4,FALSE)/Z473</f>
        <v>#REF!</v>
      </c>
    </row>
    <row r="474" spans="1:27" hidden="1">
      <c r="A474" s="18" t="s">
        <v>1451</v>
      </c>
      <c r="B474" s="18" t="s">
        <v>3244</v>
      </c>
      <c r="C474" s="154" t="str">
        <f>VLOOKUP(A474,'GIÁ CP'!$K$2:$M$2000,3,FALSE)</f>
        <v xml:space="preserve">Chất thải &amp; Môi trường </v>
      </c>
      <c r="D474" s="43" t="e">
        <f>VLOOKUP($A474,'Doanh thu'!$A$3:$Q$2000,9,FALSE)/1000000000</f>
        <v>#N/A</v>
      </c>
      <c r="E474" s="43" t="e">
        <f>VLOOKUP($A474,'Doanh thu'!$A$3:$Q$2000,10,FALSE)/1000000000</f>
        <v>#N/A</v>
      </c>
      <c r="F474" s="43" t="e">
        <f>VLOOKUP($A474,'Doanh thu'!$A$3:$Q$2000,11,FALSE)/1000000000</f>
        <v>#N/A</v>
      </c>
      <c r="G474" s="43" t="e">
        <f>VLOOKUP($A474,'Doanh thu'!$A$3:$Q$2000,12,FALSE)/1000000000</f>
        <v>#N/A</v>
      </c>
      <c r="H474" s="43" t="e">
        <f>VLOOKUP($A474,LNST!$A$3:$Q$1635,9,FALSE)/1000000000</f>
        <v>#N/A</v>
      </c>
      <c r="I474" s="43" t="e">
        <f>VLOOKUP($A474,LNST!$A$3:$Q$1635,10,FALSE)/1000000000</f>
        <v>#N/A</v>
      </c>
      <c r="J474" s="43" t="e">
        <f>VLOOKUP($A474,LNST!$A$3:$Q$1635,11,FALSE)/1000000000</f>
        <v>#N/A</v>
      </c>
      <c r="K474" s="43" t="e">
        <f>VLOOKUP($A474,LNST!$A$3:$Q$1635,12,FALSE)/1000000000</f>
        <v>#N/A</v>
      </c>
      <c r="L474" s="45" t="e">
        <f>VLOOKUP($A474,'Doanh thu'!$A$3:$Q$2000,14,FALSE)</f>
        <v>#N/A</v>
      </c>
      <c r="M474" s="45" t="e">
        <f>VLOOKUP($A474,'Doanh thu'!$A$3:$Q$2000,15,FALSE)</f>
        <v>#N/A</v>
      </c>
      <c r="N474" s="45" t="e">
        <f>VLOOKUP($A474,'Doanh thu'!$A$3:$Q$2000,16,FALSE)</f>
        <v>#N/A</v>
      </c>
      <c r="O474" s="45" t="e">
        <f>VLOOKUP($A474,'Doanh thu'!$A$3:$Q$2000,17,FALSE)</f>
        <v>#N/A</v>
      </c>
      <c r="P474" s="45" t="e">
        <f>VLOOKUP($A474,LNST!$A$3:$R$1635,14,FALSE)</f>
        <v>#N/A</v>
      </c>
      <c r="Q474" s="45" t="e">
        <f>VLOOKUP($A474,LNST!$A$3:$R$1635,15,FALSE)</f>
        <v>#N/A</v>
      </c>
      <c r="R474" s="45" t="e">
        <f>VLOOKUP($A474,LNST!$A$3:$R$1635,16,FALSE)</f>
        <v>#N/A</v>
      </c>
      <c r="S474" s="45" t="e">
        <f>VLOOKUP($A474,LNST!$A$3:$R$1635,17,FALSE)</f>
        <v>#N/A</v>
      </c>
      <c r="T474" s="45" t="e">
        <f>VLOOKUP($A474,LNG!$A$2:$H$1999,4,FALSE)/(D474*10^9)</f>
        <v>#N/A</v>
      </c>
      <c r="U474" s="45" t="e">
        <f>VLOOKUP($A474,LNG!$A$2:$H$1999,5,FALSE)/(E474*10^9)</f>
        <v>#N/A</v>
      </c>
      <c r="V474" s="45" t="e">
        <f>VLOOKUP($A474,LNG!$A$2:$H$1999,6,FALSE)/(F474*10^9)</f>
        <v>#N/A</v>
      </c>
      <c r="W474" s="45" t="e">
        <f>VLOOKUP($A474,LNG!$A$2:$H$1999,7,FALSE)/(G474*10^9)</f>
        <v>#N/A</v>
      </c>
      <c r="X474" s="45" t="e">
        <f>VLOOKUP($A474,'LNST năm'!$A$2:$I$2000,8,FALSE)</f>
        <v>#N/A</v>
      </c>
      <c r="Y474" s="45" t="e">
        <f>VLOOKUP($A474,'LNST năm'!$A$2:$I$2000,9,FALSE)</f>
        <v>#N/A</v>
      </c>
      <c r="Z474" s="46" t="e">
        <f>VLOOKUP($A474,LNG!$A$2:$H$1999,9,FALSE)</f>
        <v>#N/A</v>
      </c>
      <c r="AA474" s="162" t="e">
        <f>VLOOKUP($A474,'GIÁ CP'!$A$2:$D$2000,4,FALSE)/Z474</f>
        <v>#N/A</v>
      </c>
    </row>
    <row r="475" spans="1:27" hidden="1">
      <c r="A475" s="18" t="s">
        <v>1113</v>
      </c>
      <c r="B475" s="18" t="s">
        <v>2662</v>
      </c>
      <c r="C475" s="154" t="e">
        <f>VLOOKUP(A475,'GIÁ CP'!$K$2:$M$2000,3,FALSE)</f>
        <v>#N/A</v>
      </c>
      <c r="D475" s="43" t="e">
        <f>VLOOKUP($A475,'Doanh thu'!$A$3:$Q$2000,9,FALSE)/1000000000</f>
        <v>#N/A</v>
      </c>
      <c r="E475" s="43" t="e">
        <f>VLOOKUP($A475,'Doanh thu'!$A$3:$Q$2000,10,FALSE)/1000000000</f>
        <v>#N/A</v>
      </c>
      <c r="F475" s="43" t="e">
        <f>VLOOKUP($A475,'Doanh thu'!$A$3:$Q$2000,11,FALSE)/1000000000</f>
        <v>#N/A</v>
      </c>
      <c r="G475" s="43" t="e">
        <f>VLOOKUP($A475,'Doanh thu'!$A$3:$Q$2000,12,FALSE)/1000000000</f>
        <v>#N/A</v>
      </c>
      <c r="H475" s="43" t="e">
        <f>VLOOKUP($A475,LNST!$A$3:$Q$1635,9,FALSE)/1000000000</f>
        <v>#N/A</v>
      </c>
      <c r="I475" s="43" t="e">
        <f>VLOOKUP($A475,LNST!$A$3:$Q$1635,10,FALSE)/1000000000</f>
        <v>#N/A</v>
      </c>
      <c r="J475" s="43" t="e">
        <f>VLOOKUP($A475,LNST!$A$3:$Q$1635,11,FALSE)/1000000000</f>
        <v>#N/A</v>
      </c>
      <c r="K475" s="43" t="e">
        <f>VLOOKUP($A475,LNST!$A$3:$Q$1635,12,FALSE)/1000000000</f>
        <v>#N/A</v>
      </c>
      <c r="L475" s="45" t="e">
        <f>VLOOKUP($A475,'Doanh thu'!$A$3:$Q$2000,14,FALSE)</f>
        <v>#N/A</v>
      </c>
      <c r="M475" s="45" t="e">
        <f>VLOOKUP($A475,'Doanh thu'!$A$3:$Q$2000,15,FALSE)</f>
        <v>#N/A</v>
      </c>
      <c r="N475" s="45" t="e">
        <f>VLOOKUP($A475,'Doanh thu'!$A$3:$Q$2000,16,FALSE)</f>
        <v>#N/A</v>
      </c>
      <c r="O475" s="45" t="e">
        <f>VLOOKUP($A475,'Doanh thu'!$A$3:$Q$2000,17,FALSE)</f>
        <v>#N/A</v>
      </c>
      <c r="P475" s="45" t="e">
        <f>VLOOKUP($A475,LNST!$A$3:$R$1635,14,FALSE)</f>
        <v>#N/A</v>
      </c>
      <c r="Q475" s="45" t="e">
        <f>VLOOKUP($A475,LNST!$A$3:$R$1635,15,FALSE)</f>
        <v>#N/A</v>
      </c>
      <c r="R475" s="45" t="e">
        <f>VLOOKUP($A475,LNST!$A$3:$R$1635,16,FALSE)</f>
        <v>#N/A</v>
      </c>
      <c r="S475" s="45" t="e">
        <f>VLOOKUP($A475,LNST!$A$3:$R$1635,17,FALSE)</f>
        <v>#N/A</v>
      </c>
      <c r="T475" s="45" t="e">
        <f>VLOOKUP($A475,LNG!$A$2:$H$1999,4,FALSE)/(D475*10^9)</f>
        <v>#N/A</v>
      </c>
      <c r="U475" s="45" t="e">
        <f>VLOOKUP($A475,LNG!$A$2:$H$1999,5,FALSE)/(E475*10^9)</f>
        <v>#N/A</v>
      </c>
      <c r="V475" s="45" t="e">
        <f>VLOOKUP($A475,LNG!$A$2:$H$1999,6,FALSE)/(F475*10^9)</f>
        <v>#N/A</v>
      </c>
      <c r="W475" s="45" t="e">
        <f>VLOOKUP($A475,LNG!$A$2:$H$1999,7,FALSE)/(G475*10^9)</f>
        <v>#N/A</v>
      </c>
      <c r="X475" s="45" t="e">
        <f>VLOOKUP($A475,'LNST năm'!$A$2:$I$2000,8,FALSE)</f>
        <v>#N/A</v>
      </c>
      <c r="Y475" s="45" t="e">
        <f>VLOOKUP($A475,'LNST năm'!$A$2:$I$2000,9,FALSE)</f>
        <v>#N/A</v>
      </c>
      <c r="Z475" s="46" t="e">
        <f>VLOOKUP($A475,LNG!$A$2:$H$1999,9,FALSE)</f>
        <v>#N/A</v>
      </c>
      <c r="AA475" s="162" t="e">
        <f>VLOOKUP($A475,'GIÁ CP'!$A$2:$D$2000,4,FALSE)/Z475</f>
        <v>#N/A</v>
      </c>
    </row>
    <row r="476" spans="1:27" hidden="1">
      <c r="A476" s="18" t="s">
        <v>1452</v>
      </c>
      <c r="B476" s="18" t="s">
        <v>3248</v>
      </c>
      <c r="C476" s="154" t="str">
        <f>VLOOKUP(A476,'GIÁ CP'!$K$2:$M$2000,3,FALSE)</f>
        <v xml:space="preserve">Bất động sản </v>
      </c>
      <c r="D476" s="43">
        <f>VLOOKUP($A476,'Doanh thu'!$A$3:$Q$2000,9,FALSE)/1000000000</f>
        <v>0</v>
      </c>
      <c r="E476" s="43">
        <f>VLOOKUP($A476,'Doanh thu'!$A$3:$Q$2000,10,FALSE)/1000000000</f>
        <v>0</v>
      </c>
      <c r="F476" s="43">
        <f>VLOOKUP($A476,'Doanh thu'!$A$3:$Q$2000,11,FALSE)/1000000000</f>
        <v>0</v>
      </c>
      <c r="G476" s="43">
        <f>VLOOKUP($A476,'Doanh thu'!$A$3:$Q$2000,12,FALSE)/1000000000</f>
        <v>0</v>
      </c>
      <c r="H476" s="43">
        <f>VLOOKUP($A476,LNST!$A$3:$Q$1635,9,FALSE)/1000000000</f>
        <v>0</v>
      </c>
      <c r="I476" s="43">
        <f>VLOOKUP($A476,LNST!$A$3:$Q$1635,10,FALSE)/1000000000</f>
        <v>0</v>
      </c>
      <c r="J476" s="43">
        <f>VLOOKUP($A476,LNST!$A$3:$Q$1635,11,FALSE)/1000000000</f>
        <v>0</v>
      </c>
      <c r="K476" s="43">
        <f>VLOOKUP($A476,LNST!$A$3:$Q$1635,12,FALSE)/1000000000</f>
        <v>0</v>
      </c>
      <c r="L476" s="45" t="e">
        <f>VLOOKUP($A476,'Doanh thu'!$A$3:$Q$2000,14,FALSE)</f>
        <v>#DIV/0!</v>
      </c>
      <c r="M476" s="45" t="e">
        <f>VLOOKUP($A476,'Doanh thu'!$A$3:$Q$2000,15,FALSE)</f>
        <v>#DIV/0!</v>
      </c>
      <c r="N476" s="45" t="e">
        <f>VLOOKUP($A476,'Doanh thu'!$A$3:$Q$2000,16,FALSE)</f>
        <v>#DIV/0!</v>
      </c>
      <c r="O476" s="45" t="e">
        <f>VLOOKUP($A476,'Doanh thu'!$A$3:$Q$2000,17,FALSE)</f>
        <v>#DIV/0!</v>
      </c>
      <c r="P476" s="45" t="e">
        <f>VLOOKUP($A476,LNST!$A$3:$R$1635,14,FALSE)</f>
        <v>#DIV/0!</v>
      </c>
      <c r="Q476" s="45" t="e">
        <f>VLOOKUP($A476,LNST!$A$3:$R$1635,15,FALSE)</f>
        <v>#DIV/0!</v>
      </c>
      <c r="R476" s="45" t="e">
        <f>VLOOKUP($A476,LNST!$A$3:$R$1635,16,FALSE)</f>
        <v>#DIV/0!</v>
      </c>
      <c r="S476" s="45" t="e">
        <f>VLOOKUP($A476,LNST!$A$3:$R$1635,17,FALSE)</f>
        <v>#DIV/0!</v>
      </c>
      <c r="T476" s="45" t="e">
        <f>VLOOKUP($A476,LNG!$A$2:$H$1999,4,FALSE)/(D476*10^9)</f>
        <v>#DIV/0!</v>
      </c>
      <c r="U476" s="45" t="e">
        <f>VLOOKUP($A476,LNG!$A$2:$H$1999,5,FALSE)/(E476*10^9)</f>
        <v>#DIV/0!</v>
      </c>
      <c r="V476" s="45" t="e">
        <f>VLOOKUP($A476,LNG!$A$2:$H$1999,6,FALSE)/(F476*10^9)</f>
        <v>#DIV/0!</v>
      </c>
      <c r="W476" s="45" t="e">
        <f>VLOOKUP($A476,LNG!$A$2:$H$1999,7,FALSE)/(G476*10^9)</f>
        <v>#DIV/0!</v>
      </c>
      <c r="X476" s="45" t="e">
        <f>VLOOKUP($A476,'LNST năm'!$A$2:$I$2000,8,FALSE)</f>
        <v>#DIV/0!</v>
      </c>
      <c r="Y476" s="45" t="e">
        <f>VLOOKUP($A476,'LNST năm'!$A$2:$I$2000,9,FALSE)</f>
        <v>#DIV/0!</v>
      </c>
      <c r="Z476" s="46" t="e">
        <f>VLOOKUP($A476,LNG!$A$2:$H$1999,9,FALSE)</f>
        <v>#REF!</v>
      </c>
      <c r="AA476" s="162" t="e">
        <f>VLOOKUP($A476,'GIÁ CP'!$A$2:$D$2000,4,FALSE)/Z476</f>
        <v>#REF!</v>
      </c>
    </row>
    <row r="477" spans="1:27" hidden="1">
      <c r="A477" s="18" t="s">
        <v>3249</v>
      </c>
      <c r="B477" s="18" t="s">
        <v>3250</v>
      </c>
      <c r="C477" s="154" t="e">
        <f>VLOOKUP(A477,'GIÁ CP'!$K$2:$M$2000,3,FALSE)</f>
        <v>#N/A</v>
      </c>
      <c r="D477" s="43" t="e">
        <f>VLOOKUP($A477,'Doanh thu'!$A$3:$Q$2000,9,FALSE)/1000000000</f>
        <v>#N/A</v>
      </c>
      <c r="E477" s="43" t="e">
        <f>VLOOKUP($A477,'Doanh thu'!$A$3:$Q$2000,10,FALSE)/1000000000</f>
        <v>#N/A</v>
      </c>
      <c r="F477" s="43" t="e">
        <f>VLOOKUP($A477,'Doanh thu'!$A$3:$Q$2000,11,FALSE)/1000000000</f>
        <v>#N/A</v>
      </c>
      <c r="G477" s="43" t="e">
        <f>VLOOKUP($A477,'Doanh thu'!$A$3:$Q$2000,12,FALSE)/1000000000</f>
        <v>#N/A</v>
      </c>
      <c r="H477" s="43" t="e">
        <f>VLOOKUP($A477,LNST!$A$3:$Q$1635,9,FALSE)/1000000000</f>
        <v>#N/A</v>
      </c>
      <c r="I477" s="43" t="e">
        <f>VLOOKUP($A477,LNST!$A$3:$Q$1635,10,FALSE)/1000000000</f>
        <v>#N/A</v>
      </c>
      <c r="J477" s="43" t="e">
        <f>VLOOKUP($A477,LNST!$A$3:$Q$1635,11,FALSE)/1000000000</f>
        <v>#N/A</v>
      </c>
      <c r="K477" s="43" t="e">
        <f>VLOOKUP($A477,LNST!$A$3:$Q$1635,12,FALSE)/1000000000</f>
        <v>#N/A</v>
      </c>
      <c r="L477" s="45" t="e">
        <f>VLOOKUP($A477,'Doanh thu'!$A$3:$Q$2000,14,FALSE)</f>
        <v>#N/A</v>
      </c>
      <c r="M477" s="45" t="e">
        <f>VLOOKUP($A477,'Doanh thu'!$A$3:$Q$2000,15,FALSE)</f>
        <v>#N/A</v>
      </c>
      <c r="N477" s="45" t="e">
        <f>VLOOKUP($A477,'Doanh thu'!$A$3:$Q$2000,16,FALSE)</f>
        <v>#N/A</v>
      </c>
      <c r="O477" s="45" t="e">
        <f>VLOOKUP($A477,'Doanh thu'!$A$3:$Q$2000,17,FALSE)</f>
        <v>#N/A</v>
      </c>
      <c r="P477" s="45" t="e">
        <f>VLOOKUP($A477,LNST!$A$3:$R$1635,14,FALSE)</f>
        <v>#N/A</v>
      </c>
      <c r="Q477" s="45" t="e">
        <f>VLOOKUP($A477,LNST!$A$3:$R$1635,15,FALSE)</f>
        <v>#N/A</v>
      </c>
      <c r="R477" s="45" t="e">
        <f>VLOOKUP($A477,LNST!$A$3:$R$1635,16,FALSE)</f>
        <v>#N/A</v>
      </c>
      <c r="S477" s="45" t="e">
        <f>VLOOKUP($A477,LNST!$A$3:$R$1635,17,FALSE)</f>
        <v>#N/A</v>
      </c>
      <c r="T477" s="45" t="e">
        <f>VLOOKUP($A477,LNG!$A$2:$H$1999,4,FALSE)/(D477*10^9)</f>
        <v>#N/A</v>
      </c>
      <c r="U477" s="45" t="e">
        <f>VLOOKUP($A477,LNG!$A$2:$H$1999,5,FALSE)/(E477*10^9)</f>
        <v>#N/A</v>
      </c>
      <c r="V477" s="45" t="e">
        <f>VLOOKUP($A477,LNG!$A$2:$H$1999,6,FALSE)/(F477*10^9)</f>
        <v>#N/A</v>
      </c>
      <c r="W477" s="45" t="e">
        <f>VLOOKUP($A477,LNG!$A$2:$H$1999,7,FALSE)/(G477*10^9)</f>
        <v>#N/A</v>
      </c>
      <c r="X477" s="45" t="e">
        <f>VLOOKUP($A477,'LNST năm'!$A$2:$I$2000,8,FALSE)</f>
        <v>#N/A</v>
      </c>
      <c r="Y477" s="45" t="e">
        <f>VLOOKUP($A477,'LNST năm'!$A$2:$I$2000,9,FALSE)</f>
        <v>#N/A</v>
      </c>
      <c r="Z477" s="46" t="e">
        <f>VLOOKUP($A477,LNG!$A$2:$H$1999,9,FALSE)</f>
        <v>#N/A</v>
      </c>
      <c r="AA477" s="162" t="e">
        <f>VLOOKUP($A477,'GIÁ CP'!$A$2:$D$2000,4,FALSE)/Z477</f>
        <v>#N/A</v>
      </c>
    </row>
    <row r="478" spans="1:27" hidden="1">
      <c r="A478" s="18" t="s">
        <v>1453</v>
      </c>
      <c r="B478" s="18" t="s">
        <v>3251</v>
      </c>
      <c r="C478" s="154" t="str">
        <f>VLOOKUP(A478,'GIÁ CP'!$K$2:$M$2000,3,FALSE)</f>
        <v xml:space="preserve">Dịch vụ vận tải </v>
      </c>
      <c r="D478" s="43">
        <f>VLOOKUP($A478,'Doanh thu'!$A$3:$Q$2000,9,FALSE)/1000000000</f>
        <v>0</v>
      </c>
      <c r="E478" s="43">
        <f>VLOOKUP($A478,'Doanh thu'!$A$3:$Q$2000,10,FALSE)/1000000000</f>
        <v>0</v>
      </c>
      <c r="F478" s="43">
        <f>VLOOKUP($A478,'Doanh thu'!$A$3:$Q$2000,11,FALSE)/1000000000</f>
        <v>0</v>
      </c>
      <c r="G478" s="43">
        <f>VLOOKUP($A478,'Doanh thu'!$A$3:$Q$2000,12,FALSE)/1000000000</f>
        <v>0</v>
      </c>
      <c r="H478" s="43">
        <f>VLOOKUP($A478,LNST!$A$3:$Q$1635,9,FALSE)/1000000000</f>
        <v>0</v>
      </c>
      <c r="I478" s="43">
        <f>VLOOKUP($A478,LNST!$A$3:$Q$1635,10,FALSE)/1000000000</f>
        <v>0</v>
      </c>
      <c r="J478" s="43">
        <f>VLOOKUP($A478,LNST!$A$3:$Q$1635,11,FALSE)/1000000000</f>
        <v>0</v>
      </c>
      <c r="K478" s="43">
        <f>VLOOKUP($A478,LNST!$A$3:$Q$1635,12,FALSE)/1000000000</f>
        <v>0</v>
      </c>
      <c r="L478" s="45" t="e">
        <f>VLOOKUP($A478,'Doanh thu'!$A$3:$Q$2000,14,FALSE)</f>
        <v>#DIV/0!</v>
      </c>
      <c r="M478" s="45" t="e">
        <f>VLOOKUP($A478,'Doanh thu'!$A$3:$Q$2000,15,FALSE)</f>
        <v>#DIV/0!</v>
      </c>
      <c r="N478" s="45" t="e">
        <f>VLOOKUP($A478,'Doanh thu'!$A$3:$Q$2000,16,FALSE)</f>
        <v>#DIV/0!</v>
      </c>
      <c r="O478" s="45" t="e">
        <f>VLOOKUP($A478,'Doanh thu'!$A$3:$Q$2000,17,FALSE)</f>
        <v>#DIV/0!</v>
      </c>
      <c r="P478" s="45" t="e">
        <f>VLOOKUP($A478,LNST!$A$3:$R$1635,14,FALSE)</f>
        <v>#DIV/0!</v>
      </c>
      <c r="Q478" s="45" t="e">
        <f>VLOOKUP($A478,LNST!$A$3:$R$1635,15,FALSE)</f>
        <v>#DIV/0!</v>
      </c>
      <c r="R478" s="45" t="e">
        <f>VLOOKUP($A478,LNST!$A$3:$R$1635,16,FALSE)</f>
        <v>#DIV/0!</v>
      </c>
      <c r="S478" s="45" t="e">
        <f>VLOOKUP($A478,LNST!$A$3:$R$1635,17,FALSE)</f>
        <v>#DIV/0!</v>
      </c>
      <c r="T478" s="45" t="e">
        <f>VLOOKUP($A478,LNG!$A$2:$H$1999,4,FALSE)/(D478*10^9)</f>
        <v>#DIV/0!</v>
      </c>
      <c r="U478" s="45" t="e">
        <f>VLOOKUP($A478,LNG!$A$2:$H$1999,5,FALSE)/(E478*10^9)</f>
        <v>#DIV/0!</v>
      </c>
      <c r="V478" s="45" t="e">
        <f>VLOOKUP($A478,LNG!$A$2:$H$1999,6,FALSE)/(F478*10^9)</f>
        <v>#DIV/0!</v>
      </c>
      <c r="W478" s="45" t="e">
        <f>VLOOKUP($A478,LNG!$A$2:$H$1999,7,FALSE)/(G478*10^9)</f>
        <v>#DIV/0!</v>
      </c>
      <c r="X478" s="45">
        <f>VLOOKUP($A478,'LNST năm'!$A$2:$I$2000,8,FALSE)</f>
        <v>-1</v>
      </c>
      <c r="Y478" s="45">
        <f>VLOOKUP($A478,'LNST năm'!$A$2:$I$2000,9,FALSE)</f>
        <v>-1</v>
      </c>
      <c r="Z478" s="46" t="e">
        <f>VLOOKUP($A478,LNG!$A$2:$H$1999,9,FALSE)</f>
        <v>#REF!</v>
      </c>
      <c r="AA478" s="162" t="e">
        <f>VLOOKUP($A478,'GIÁ CP'!$A$2:$D$2000,4,FALSE)/Z478</f>
        <v>#REF!</v>
      </c>
    </row>
    <row r="479" spans="1:27" hidden="1">
      <c r="A479" s="18" t="s">
        <v>1454</v>
      </c>
      <c r="B479" s="18" t="s">
        <v>3252</v>
      </c>
      <c r="C479" s="154" t="str">
        <f>VLOOKUP(A479,'GIÁ CP'!$K$2:$M$2000,3,FALSE)</f>
        <v xml:space="preserve">Vận tải hành khách &amp; Du lịch </v>
      </c>
      <c r="D479" s="43">
        <f>VLOOKUP($A479,'Doanh thu'!$A$3:$Q$2000,9,FALSE)/1000000000</f>
        <v>0</v>
      </c>
      <c r="E479" s="43">
        <f>VLOOKUP($A479,'Doanh thu'!$A$3:$Q$2000,10,FALSE)/1000000000</f>
        <v>0</v>
      </c>
      <c r="F479" s="43">
        <f>VLOOKUP($A479,'Doanh thu'!$A$3:$Q$2000,11,FALSE)/1000000000</f>
        <v>0</v>
      </c>
      <c r="G479" s="43">
        <f>VLOOKUP($A479,'Doanh thu'!$A$3:$Q$2000,12,FALSE)/1000000000</f>
        <v>0</v>
      </c>
      <c r="H479" s="43">
        <f>VLOOKUP($A479,LNST!$A$3:$Q$1635,9,FALSE)/1000000000</f>
        <v>0</v>
      </c>
      <c r="I479" s="43">
        <f>VLOOKUP($A479,LNST!$A$3:$Q$1635,10,FALSE)/1000000000</f>
        <v>0</v>
      </c>
      <c r="J479" s="43">
        <f>VLOOKUP($A479,LNST!$A$3:$Q$1635,11,FALSE)/1000000000</f>
        <v>0</v>
      </c>
      <c r="K479" s="43">
        <f>VLOOKUP($A479,LNST!$A$3:$Q$1635,12,FALSE)/1000000000</f>
        <v>0</v>
      </c>
      <c r="L479" s="45" t="e">
        <f>VLOOKUP($A479,'Doanh thu'!$A$3:$Q$2000,14,FALSE)</f>
        <v>#DIV/0!</v>
      </c>
      <c r="M479" s="45" t="e">
        <f>VLOOKUP($A479,'Doanh thu'!$A$3:$Q$2000,15,FALSE)</f>
        <v>#DIV/0!</v>
      </c>
      <c r="N479" s="45" t="e">
        <f>VLOOKUP($A479,'Doanh thu'!$A$3:$Q$2000,16,FALSE)</f>
        <v>#DIV/0!</v>
      </c>
      <c r="O479" s="45" t="e">
        <f>VLOOKUP($A479,'Doanh thu'!$A$3:$Q$2000,17,FALSE)</f>
        <v>#DIV/0!</v>
      </c>
      <c r="P479" s="45" t="e">
        <f>VLOOKUP($A479,LNST!$A$3:$R$1635,14,FALSE)</f>
        <v>#DIV/0!</v>
      </c>
      <c r="Q479" s="45" t="e">
        <f>VLOOKUP($A479,LNST!$A$3:$R$1635,15,FALSE)</f>
        <v>#DIV/0!</v>
      </c>
      <c r="R479" s="45" t="e">
        <f>VLOOKUP($A479,LNST!$A$3:$R$1635,16,FALSE)</f>
        <v>#DIV/0!</v>
      </c>
      <c r="S479" s="45" t="e">
        <f>VLOOKUP($A479,LNST!$A$3:$R$1635,17,FALSE)</f>
        <v>#DIV/0!</v>
      </c>
      <c r="T479" s="45" t="e">
        <f>VLOOKUP($A479,LNG!$A$2:$H$1999,4,FALSE)/(D479*10^9)</f>
        <v>#DIV/0!</v>
      </c>
      <c r="U479" s="45" t="e">
        <f>VLOOKUP($A479,LNG!$A$2:$H$1999,5,FALSE)/(E479*10^9)</f>
        <v>#DIV/0!</v>
      </c>
      <c r="V479" s="45" t="e">
        <f>VLOOKUP($A479,LNG!$A$2:$H$1999,6,FALSE)/(F479*10^9)</f>
        <v>#DIV/0!</v>
      </c>
      <c r="W479" s="45" t="e">
        <f>VLOOKUP($A479,LNG!$A$2:$H$1999,7,FALSE)/(G479*10^9)</f>
        <v>#DIV/0!</v>
      </c>
      <c r="X479" s="45">
        <f>VLOOKUP($A479,'LNST năm'!$A$2:$I$2000,8,FALSE)</f>
        <v>1</v>
      </c>
      <c r="Y479" s="45">
        <f>VLOOKUP($A479,'LNST năm'!$A$2:$I$2000,9,FALSE)</f>
        <v>0.25992104989487319</v>
      </c>
      <c r="Z479" s="46" t="e">
        <f>VLOOKUP($A479,LNG!$A$2:$H$1999,9,FALSE)</f>
        <v>#REF!</v>
      </c>
      <c r="AA479" s="162" t="e">
        <f>VLOOKUP($A479,'GIÁ CP'!$A$2:$D$2000,4,FALSE)/Z479</f>
        <v>#REF!</v>
      </c>
    </row>
    <row r="480" spans="1:27" hidden="1">
      <c r="A480" s="18" t="s">
        <v>1458</v>
      </c>
      <c r="B480" s="18" t="s">
        <v>3256</v>
      </c>
      <c r="C480" s="154" t="str">
        <f>VLOOKUP(A480,'GIÁ CP'!$K$2:$M$2000,3,FALSE)</f>
        <v xml:space="preserve">Sách, ấn bản &amp; sản phẩm văn hóa </v>
      </c>
      <c r="D480" s="43" t="e">
        <f>VLOOKUP($A480,'Doanh thu'!$A$3:$Q$2000,9,FALSE)/1000000000</f>
        <v>#N/A</v>
      </c>
      <c r="E480" s="43" t="e">
        <f>VLOOKUP($A480,'Doanh thu'!$A$3:$Q$2000,10,FALSE)/1000000000</f>
        <v>#N/A</v>
      </c>
      <c r="F480" s="43" t="e">
        <f>VLOOKUP($A480,'Doanh thu'!$A$3:$Q$2000,11,FALSE)/1000000000</f>
        <v>#N/A</v>
      </c>
      <c r="G480" s="43" t="e">
        <f>VLOOKUP($A480,'Doanh thu'!$A$3:$Q$2000,12,FALSE)/1000000000</f>
        <v>#N/A</v>
      </c>
      <c r="H480" s="43" t="e">
        <f>VLOOKUP($A480,LNST!$A$3:$Q$1635,9,FALSE)/1000000000</f>
        <v>#N/A</v>
      </c>
      <c r="I480" s="43" t="e">
        <f>VLOOKUP($A480,LNST!$A$3:$Q$1635,10,FALSE)/1000000000</f>
        <v>#N/A</v>
      </c>
      <c r="J480" s="43" t="e">
        <f>VLOOKUP($A480,LNST!$A$3:$Q$1635,11,FALSE)/1000000000</f>
        <v>#N/A</v>
      </c>
      <c r="K480" s="43" t="e">
        <f>VLOOKUP($A480,LNST!$A$3:$Q$1635,12,FALSE)/1000000000</f>
        <v>#N/A</v>
      </c>
      <c r="L480" s="45" t="e">
        <f>VLOOKUP($A480,'Doanh thu'!$A$3:$Q$2000,14,FALSE)</f>
        <v>#N/A</v>
      </c>
      <c r="M480" s="45" t="e">
        <f>VLOOKUP($A480,'Doanh thu'!$A$3:$Q$2000,15,FALSE)</f>
        <v>#N/A</v>
      </c>
      <c r="N480" s="45" t="e">
        <f>VLOOKUP($A480,'Doanh thu'!$A$3:$Q$2000,16,FALSE)</f>
        <v>#N/A</v>
      </c>
      <c r="O480" s="45" t="e">
        <f>VLOOKUP($A480,'Doanh thu'!$A$3:$Q$2000,17,FALSE)</f>
        <v>#N/A</v>
      </c>
      <c r="P480" s="45" t="e">
        <f>VLOOKUP($A480,LNST!$A$3:$R$1635,14,FALSE)</f>
        <v>#N/A</v>
      </c>
      <c r="Q480" s="45" t="e">
        <f>VLOOKUP($A480,LNST!$A$3:$R$1635,15,FALSE)</f>
        <v>#N/A</v>
      </c>
      <c r="R480" s="45" t="e">
        <f>VLOOKUP($A480,LNST!$A$3:$R$1635,16,FALSE)</f>
        <v>#N/A</v>
      </c>
      <c r="S480" s="45" t="e">
        <f>VLOOKUP($A480,LNST!$A$3:$R$1635,17,FALSE)</f>
        <v>#N/A</v>
      </c>
      <c r="T480" s="45" t="e">
        <f>VLOOKUP($A480,LNG!$A$2:$H$1999,4,FALSE)/(D480*10^9)</f>
        <v>#N/A</v>
      </c>
      <c r="U480" s="45" t="e">
        <f>VLOOKUP($A480,LNG!$A$2:$H$1999,5,FALSE)/(E480*10^9)</f>
        <v>#N/A</v>
      </c>
      <c r="V480" s="45" t="e">
        <f>VLOOKUP($A480,LNG!$A$2:$H$1999,6,FALSE)/(F480*10^9)</f>
        <v>#N/A</v>
      </c>
      <c r="W480" s="45" t="e">
        <f>VLOOKUP($A480,LNG!$A$2:$H$1999,7,FALSE)/(G480*10^9)</f>
        <v>#N/A</v>
      </c>
      <c r="X480" s="45" t="e">
        <f>VLOOKUP($A480,'LNST năm'!$A$2:$I$2000,8,FALSE)</f>
        <v>#N/A</v>
      </c>
      <c r="Y480" s="45" t="e">
        <f>VLOOKUP($A480,'LNST năm'!$A$2:$I$2000,9,FALSE)</f>
        <v>#N/A</v>
      </c>
      <c r="Z480" s="46" t="e">
        <f>VLOOKUP($A480,LNG!$A$2:$H$1999,9,FALSE)</f>
        <v>#N/A</v>
      </c>
      <c r="AA480" s="162" t="e">
        <f>VLOOKUP($A480,'GIÁ CP'!$A$2:$D$2000,4,FALSE)/Z480</f>
        <v>#N/A</v>
      </c>
    </row>
    <row r="481" spans="1:27" hidden="1">
      <c r="A481" s="18" t="s">
        <v>1461</v>
      </c>
      <c r="B481" s="18" t="s">
        <v>3259</v>
      </c>
      <c r="C481" s="154" t="e">
        <f>VLOOKUP(A481,'GIÁ CP'!$K$2:$M$2000,3,FALSE)</f>
        <v>#N/A</v>
      </c>
      <c r="D481" s="43" t="e">
        <f>VLOOKUP($A481,'Doanh thu'!$A$3:$Q$2000,9,FALSE)/1000000000</f>
        <v>#N/A</v>
      </c>
      <c r="E481" s="43" t="e">
        <f>VLOOKUP($A481,'Doanh thu'!$A$3:$Q$2000,10,FALSE)/1000000000</f>
        <v>#N/A</v>
      </c>
      <c r="F481" s="43" t="e">
        <f>VLOOKUP($A481,'Doanh thu'!$A$3:$Q$2000,11,FALSE)/1000000000</f>
        <v>#N/A</v>
      </c>
      <c r="G481" s="43" t="e">
        <f>VLOOKUP($A481,'Doanh thu'!$A$3:$Q$2000,12,FALSE)/1000000000</f>
        <v>#N/A</v>
      </c>
      <c r="H481" s="43" t="e">
        <f>VLOOKUP($A481,LNST!$A$3:$Q$1635,9,FALSE)/1000000000</f>
        <v>#N/A</v>
      </c>
      <c r="I481" s="43" t="e">
        <f>VLOOKUP($A481,LNST!$A$3:$Q$1635,10,FALSE)/1000000000</f>
        <v>#N/A</v>
      </c>
      <c r="J481" s="43" t="e">
        <f>VLOOKUP($A481,LNST!$A$3:$Q$1635,11,FALSE)/1000000000</f>
        <v>#N/A</v>
      </c>
      <c r="K481" s="43" t="e">
        <f>VLOOKUP($A481,LNST!$A$3:$Q$1635,12,FALSE)/1000000000</f>
        <v>#N/A</v>
      </c>
      <c r="L481" s="45" t="e">
        <f>VLOOKUP($A481,'Doanh thu'!$A$3:$Q$2000,14,FALSE)</f>
        <v>#N/A</v>
      </c>
      <c r="M481" s="45" t="e">
        <f>VLOOKUP($A481,'Doanh thu'!$A$3:$Q$2000,15,FALSE)</f>
        <v>#N/A</v>
      </c>
      <c r="N481" s="45" t="e">
        <f>VLOOKUP($A481,'Doanh thu'!$A$3:$Q$2000,16,FALSE)</f>
        <v>#N/A</v>
      </c>
      <c r="O481" s="45" t="e">
        <f>VLOOKUP($A481,'Doanh thu'!$A$3:$Q$2000,17,FALSE)</f>
        <v>#N/A</v>
      </c>
      <c r="P481" s="45" t="e">
        <f>VLOOKUP($A481,LNST!$A$3:$R$1635,14,FALSE)</f>
        <v>#N/A</v>
      </c>
      <c r="Q481" s="45" t="e">
        <f>VLOOKUP($A481,LNST!$A$3:$R$1635,15,FALSE)</f>
        <v>#N/A</v>
      </c>
      <c r="R481" s="45" t="e">
        <f>VLOOKUP($A481,LNST!$A$3:$R$1635,16,FALSE)</f>
        <v>#N/A</v>
      </c>
      <c r="S481" s="45" t="e">
        <f>VLOOKUP($A481,LNST!$A$3:$R$1635,17,FALSE)</f>
        <v>#N/A</v>
      </c>
      <c r="T481" s="45" t="e">
        <f>VLOOKUP($A481,LNG!$A$2:$H$1999,4,FALSE)/(D481*10^9)</f>
        <v>#N/A</v>
      </c>
      <c r="U481" s="45" t="e">
        <f>VLOOKUP($A481,LNG!$A$2:$H$1999,5,FALSE)/(E481*10^9)</f>
        <v>#N/A</v>
      </c>
      <c r="V481" s="45" t="e">
        <f>VLOOKUP($A481,LNG!$A$2:$H$1999,6,FALSE)/(F481*10^9)</f>
        <v>#N/A</v>
      </c>
      <c r="W481" s="45" t="e">
        <f>VLOOKUP($A481,LNG!$A$2:$H$1999,7,FALSE)/(G481*10^9)</f>
        <v>#N/A</v>
      </c>
      <c r="X481" s="45" t="e">
        <f>VLOOKUP($A481,'LNST năm'!$A$2:$I$2000,8,FALSE)</f>
        <v>#N/A</v>
      </c>
      <c r="Y481" s="45" t="e">
        <f>VLOOKUP($A481,'LNST năm'!$A$2:$I$2000,9,FALSE)</f>
        <v>#N/A</v>
      </c>
      <c r="Z481" s="46" t="e">
        <f>VLOOKUP($A481,LNG!$A$2:$H$1999,9,FALSE)</f>
        <v>#N/A</v>
      </c>
      <c r="AA481" s="162" t="e">
        <f>VLOOKUP($A481,'GIÁ CP'!$A$2:$D$2000,4,FALSE)/Z481</f>
        <v>#N/A</v>
      </c>
    </row>
    <row r="482" spans="1:27" hidden="1">
      <c r="A482" s="18" t="s">
        <v>1462</v>
      </c>
      <c r="B482" s="18" t="s">
        <v>3262</v>
      </c>
      <c r="C482" s="154" t="e">
        <f>VLOOKUP(A482,'GIÁ CP'!$K$2:$M$2000,3,FALSE)</f>
        <v>#N/A</v>
      </c>
      <c r="D482" s="43" t="e">
        <f>VLOOKUP($A482,'Doanh thu'!$A$3:$Q$2000,9,FALSE)/1000000000</f>
        <v>#N/A</v>
      </c>
      <c r="E482" s="43" t="e">
        <f>VLOOKUP($A482,'Doanh thu'!$A$3:$Q$2000,10,FALSE)/1000000000</f>
        <v>#N/A</v>
      </c>
      <c r="F482" s="43" t="e">
        <f>VLOOKUP($A482,'Doanh thu'!$A$3:$Q$2000,11,FALSE)/1000000000</f>
        <v>#N/A</v>
      </c>
      <c r="G482" s="43" t="e">
        <f>VLOOKUP($A482,'Doanh thu'!$A$3:$Q$2000,12,FALSE)/1000000000</f>
        <v>#N/A</v>
      </c>
      <c r="H482" s="43" t="e">
        <f>VLOOKUP($A482,LNST!$A$3:$Q$1635,9,FALSE)/1000000000</f>
        <v>#N/A</v>
      </c>
      <c r="I482" s="43" t="e">
        <f>VLOOKUP($A482,LNST!$A$3:$Q$1635,10,FALSE)/1000000000</f>
        <v>#N/A</v>
      </c>
      <c r="J482" s="43" t="e">
        <f>VLOOKUP($A482,LNST!$A$3:$Q$1635,11,FALSE)/1000000000</f>
        <v>#N/A</v>
      </c>
      <c r="K482" s="43" t="e">
        <f>VLOOKUP($A482,LNST!$A$3:$Q$1635,12,FALSE)/1000000000</f>
        <v>#N/A</v>
      </c>
      <c r="L482" s="45" t="e">
        <f>VLOOKUP($A482,'Doanh thu'!$A$3:$Q$2000,14,FALSE)</f>
        <v>#N/A</v>
      </c>
      <c r="M482" s="45" t="e">
        <f>VLOOKUP($A482,'Doanh thu'!$A$3:$Q$2000,15,FALSE)</f>
        <v>#N/A</v>
      </c>
      <c r="N482" s="45" t="e">
        <f>VLOOKUP($A482,'Doanh thu'!$A$3:$Q$2000,16,FALSE)</f>
        <v>#N/A</v>
      </c>
      <c r="O482" s="45" t="e">
        <f>VLOOKUP($A482,'Doanh thu'!$A$3:$Q$2000,17,FALSE)</f>
        <v>#N/A</v>
      </c>
      <c r="P482" s="45" t="e">
        <f>VLOOKUP($A482,LNST!$A$3:$R$1635,14,FALSE)</f>
        <v>#N/A</v>
      </c>
      <c r="Q482" s="45" t="e">
        <f>VLOOKUP($A482,LNST!$A$3:$R$1635,15,FALSE)</f>
        <v>#N/A</v>
      </c>
      <c r="R482" s="45" t="e">
        <f>VLOOKUP($A482,LNST!$A$3:$R$1635,16,FALSE)</f>
        <v>#N/A</v>
      </c>
      <c r="S482" s="45" t="e">
        <f>VLOOKUP($A482,LNST!$A$3:$R$1635,17,FALSE)</f>
        <v>#N/A</v>
      </c>
      <c r="T482" s="45" t="e">
        <f>VLOOKUP($A482,LNG!$A$2:$H$1999,4,FALSE)/(D482*10^9)</f>
        <v>#N/A</v>
      </c>
      <c r="U482" s="45" t="e">
        <f>VLOOKUP($A482,LNG!$A$2:$H$1999,5,FALSE)/(E482*10^9)</f>
        <v>#N/A</v>
      </c>
      <c r="V482" s="45" t="e">
        <f>VLOOKUP($A482,LNG!$A$2:$H$1999,6,FALSE)/(F482*10^9)</f>
        <v>#N/A</v>
      </c>
      <c r="W482" s="45" t="e">
        <f>VLOOKUP($A482,LNG!$A$2:$H$1999,7,FALSE)/(G482*10^9)</f>
        <v>#N/A</v>
      </c>
      <c r="X482" s="45" t="e">
        <f>VLOOKUP($A482,'LNST năm'!$A$2:$I$2000,8,FALSE)</f>
        <v>#N/A</v>
      </c>
      <c r="Y482" s="45" t="e">
        <f>VLOOKUP($A482,'LNST năm'!$A$2:$I$2000,9,FALSE)</f>
        <v>#N/A</v>
      </c>
      <c r="Z482" s="46" t="e">
        <f>VLOOKUP($A482,LNG!$A$2:$H$1999,9,FALSE)</f>
        <v>#N/A</v>
      </c>
      <c r="AA482" s="162" t="e">
        <f>VLOOKUP($A482,'GIÁ CP'!$A$2:$D$2000,4,FALSE)/Z482</f>
        <v>#N/A</v>
      </c>
    </row>
    <row r="483" spans="1:27" hidden="1">
      <c r="A483" s="18" t="s">
        <v>1463</v>
      </c>
      <c r="B483" s="18" t="s">
        <v>3263</v>
      </c>
      <c r="C483" s="154" t="str">
        <f>VLOOKUP(A483,'GIÁ CP'!$K$2:$M$2000,3,FALSE)</f>
        <v xml:space="preserve">Xây dựng </v>
      </c>
      <c r="D483" s="43" t="e">
        <f>VLOOKUP($A483,'Doanh thu'!$A$3:$Q$2000,9,FALSE)/1000000000</f>
        <v>#N/A</v>
      </c>
      <c r="E483" s="43" t="e">
        <f>VLOOKUP($A483,'Doanh thu'!$A$3:$Q$2000,10,FALSE)/1000000000</f>
        <v>#N/A</v>
      </c>
      <c r="F483" s="43" t="e">
        <f>VLOOKUP($A483,'Doanh thu'!$A$3:$Q$2000,11,FALSE)/1000000000</f>
        <v>#N/A</v>
      </c>
      <c r="G483" s="43" t="e">
        <f>VLOOKUP($A483,'Doanh thu'!$A$3:$Q$2000,12,FALSE)/1000000000</f>
        <v>#N/A</v>
      </c>
      <c r="H483" s="43" t="e">
        <f>VLOOKUP($A483,LNST!$A$3:$Q$1635,9,FALSE)/1000000000</f>
        <v>#N/A</v>
      </c>
      <c r="I483" s="43" t="e">
        <f>VLOOKUP($A483,LNST!$A$3:$Q$1635,10,FALSE)/1000000000</f>
        <v>#N/A</v>
      </c>
      <c r="J483" s="43" t="e">
        <f>VLOOKUP($A483,LNST!$A$3:$Q$1635,11,FALSE)/1000000000</f>
        <v>#N/A</v>
      </c>
      <c r="K483" s="43" t="e">
        <f>VLOOKUP($A483,LNST!$A$3:$Q$1635,12,FALSE)/1000000000</f>
        <v>#N/A</v>
      </c>
      <c r="L483" s="45" t="e">
        <f>VLOOKUP($A483,'Doanh thu'!$A$3:$Q$2000,14,FALSE)</f>
        <v>#N/A</v>
      </c>
      <c r="M483" s="45" t="e">
        <f>VLOOKUP($A483,'Doanh thu'!$A$3:$Q$2000,15,FALSE)</f>
        <v>#N/A</v>
      </c>
      <c r="N483" s="45" t="e">
        <f>VLOOKUP($A483,'Doanh thu'!$A$3:$Q$2000,16,FALSE)</f>
        <v>#N/A</v>
      </c>
      <c r="O483" s="45" t="e">
        <f>VLOOKUP($A483,'Doanh thu'!$A$3:$Q$2000,17,FALSE)</f>
        <v>#N/A</v>
      </c>
      <c r="P483" s="45" t="e">
        <f>VLOOKUP($A483,LNST!$A$3:$R$1635,14,FALSE)</f>
        <v>#N/A</v>
      </c>
      <c r="Q483" s="45" t="e">
        <f>VLOOKUP($A483,LNST!$A$3:$R$1635,15,FALSE)</f>
        <v>#N/A</v>
      </c>
      <c r="R483" s="45" t="e">
        <f>VLOOKUP($A483,LNST!$A$3:$R$1635,16,FALSE)</f>
        <v>#N/A</v>
      </c>
      <c r="S483" s="45" t="e">
        <f>VLOOKUP($A483,LNST!$A$3:$R$1635,17,FALSE)</f>
        <v>#N/A</v>
      </c>
      <c r="T483" s="45" t="e">
        <f>VLOOKUP($A483,LNG!$A$2:$H$1999,4,FALSE)/(D483*10^9)</f>
        <v>#N/A</v>
      </c>
      <c r="U483" s="45" t="e">
        <f>VLOOKUP($A483,LNG!$A$2:$H$1999,5,FALSE)/(E483*10^9)</f>
        <v>#N/A</v>
      </c>
      <c r="V483" s="45" t="e">
        <f>VLOOKUP($A483,LNG!$A$2:$H$1999,6,FALSE)/(F483*10^9)</f>
        <v>#N/A</v>
      </c>
      <c r="W483" s="45" t="e">
        <f>VLOOKUP($A483,LNG!$A$2:$H$1999,7,FALSE)/(G483*10^9)</f>
        <v>#N/A</v>
      </c>
      <c r="X483" s="45" t="e">
        <f>VLOOKUP($A483,'LNST năm'!$A$2:$I$2000,8,FALSE)</f>
        <v>#N/A</v>
      </c>
      <c r="Y483" s="45" t="e">
        <f>VLOOKUP($A483,'LNST năm'!$A$2:$I$2000,9,FALSE)</f>
        <v>#N/A</v>
      </c>
      <c r="Z483" s="46" t="e">
        <f>VLOOKUP($A483,LNG!$A$2:$H$1999,9,FALSE)</f>
        <v>#N/A</v>
      </c>
      <c r="AA483" s="162" t="e">
        <f>VLOOKUP($A483,'GIÁ CP'!$A$2:$D$2000,4,FALSE)/Z483</f>
        <v>#N/A</v>
      </c>
    </row>
    <row r="484" spans="1:27" hidden="1">
      <c r="A484" s="18" t="s">
        <v>924</v>
      </c>
      <c r="B484" s="18" t="s">
        <v>3264</v>
      </c>
      <c r="C484" s="154" t="str">
        <f>VLOOKUP(A484,'GIÁ CP'!$K$2:$M$2000,3,FALSE)</f>
        <v xml:space="preserve">Xây dựng </v>
      </c>
      <c r="D484" s="43">
        <f>VLOOKUP($A484,'Doanh thu'!$A$3:$Q$2000,9,FALSE)/1000000000</f>
        <v>0</v>
      </c>
      <c r="E484" s="43">
        <f>VLOOKUP($A484,'Doanh thu'!$A$3:$Q$2000,10,FALSE)/1000000000</f>
        <v>0</v>
      </c>
      <c r="F484" s="43">
        <f>VLOOKUP($A484,'Doanh thu'!$A$3:$Q$2000,11,FALSE)/1000000000</f>
        <v>0</v>
      </c>
      <c r="G484" s="43">
        <f>VLOOKUP($A484,'Doanh thu'!$A$3:$Q$2000,12,FALSE)/1000000000</f>
        <v>0</v>
      </c>
      <c r="H484" s="43">
        <f>VLOOKUP($A484,LNST!$A$3:$Q$1635,9,FALSE)/1000000000</f>
        <v>0</v>
      </c>
      <c r="I484" s="43">
        <f>VLOOKUP($A484,LNST!$A$3:$Q$1635,10,FALSE)/1000000000</f>
        <v>0</v>
      </c>
      <c r="J484" s="43">
        <f>VLOOKUP($A484,LNST!$A$3:$Q$1635,11,FALSE)/1000000000</f>
        <v>0</v>
      </c>
      <c r="K484" s="43">
        <f>VLOOKUP($A484,LNST!$A$3:$Q$1635,12,FALSE)/1000000000</f>
        <v>0</v>
      </c>
      <c r="L484" s="45" t="e">
        <f>VLOOKUP($A484,'Doanh thu'!$A$3:$Q$2000,14,FALSE)</f>
        <v>#DIV/0!</v>
      </c>
      <c r="M484" s="45" t="e">
        <f>VLOOKUP($A484,'Doanh thu'!$A$3:$Q$2000,15,FALSE)</f>
        <v>#DIV/0!</v>
      </c>
      <c r="N484" s="45" t="e">
        <f>VLOOKUP($A484,'Doanh thu'!$A$3:$Q$2000,16,FALSE)</f>
        <v>#DIV/0!</v>
      </c>
      <c r="O484" s="45" t="e">
        <f>VLOOKUP($A484,'Doanh thu'!$A$3:$Q$2000,17,FALSE)</f>
        <v>#DIV/0!</v>
      </c>
      <c r="P484" s="45" t="e">
        <f>VLOOKUP($A484,LNST!$A$3:$R$1635,14,FALSE)</f>
        <v>#DIV/0!</v>
      </c>
      <c r="Q484" s="45" t="e">
        <f>VLOOKUP($A484,LNST!$A$3:$R$1635,15,FALSE)</f>
        <v>#DIV/0!</v>
      </c>
      <c r="R484" s="45" t="e">
        <f>VLOOKUP($A484,LNST!$A$3:$R$1635,16,FALSE)</f>
        <v>#DIV/0!</v>
      </c>
      <c r="S484" s="45" t="e">
        <f>VLOOKUP($A484,LNST!$A$3:$R$1635,17,FALSE)</f>
        <v>#DIV/0!</v>
      </c>
      <c r="T484" s="45" t="e">
        <f>VLOOKUP($A484,LNG!$A$2:$H$1999,4,FALSE)/(D484*10^9)</f>
        <v>#DIV/0!</v>
      </c>
      <c r="U484" s="45" t="e">
        <f>VLOOKUP($A484,LNG!$A$2:$H$1999,5,FALSE)/(E484*10^9)</f>
        <v>#DIV/0!</v>
      </c>
      <c r="V484" s="45" t="e">
        <f>VLOOKUP($A484,LNG!$A$2:$H$1999,6,FALSE)/(F484*10^9)</f>
        <v>#DIV/0!</v>
      </c>
      <c r="W484" s="45" t="e">
        <f>VLOOKUP($A484,LNG!$A$2:$H$1999,7,FALSE)/(G484*10^9)</f>
        <v>#DIV/0!</v>
      </c>
      <c r="X484" s="45">
        <f>VLOOKUP($A484,'LNST năm'!$A$2:$I$2000,8,FALSE)</f>
        <v>-1</v>
      </c>
      <c r="Y484" s="45">
        <f>VLOOKUP($A484,'LNST năm'!$A$2:$I$2000,9,FALSE)</f>
        <v>-1</v>
      </c>
      <c r="Z484" s="46" t="e">
        <f>VLOOKUP($A484,LNG!$A$2:$H$1999,9,FALSE)</f>
        <v>#REF!</v>
      </c>
      <c r="AA484" s="162" t="e">
        <f>VLOOKUP($A484,'GIÁ CP'!$A$2:$D$2000,4,FALSE)/Z484</f>
        <v>#REF!</v>
      </c>
    </row>
    <row r="485" spans="1:27" hidden="1">
      <c r="A485" s="18" t="s">
        <v>3298</v>
      </c>
      <c r="B485" s="18" t="s">
        <v>3299</v>
      </c>
      <c r="C485" s="154" t="str">
        <f>VLOOKUP(A485,'GIÁ CP'!$K$2:$M$2000,3,FALSE)</f>
        <v xml:space="preserve">Containers &amp; Đóng gói </v>
      </c>
      <c r="D485" s="43">
        <f>VLOOKUP($A485,'Doanh thu'!$A$3:$Q$2000,9,FALSE)/1000000000</f>
        <v>0</v>
      </c>
      <c r="E485" s="43">
        <f>VLOOKUP($A485,'Doanh thu'!$A$3:$Q$2000,10,FALSE)/1000000000</f>
        <v>0</v>
      </c>
      <c r="F485" s="43">
        <f>VLOOKUP($A485,'Doanh thu'!$A$3:$Q$2000,11,FALSE)/1000000000</f>
        <v>0</v>
      </c>
      <c r="G485" s="43">
        <f>VLOOKUP($A485,'Doanh thu'!$A$3:$Q$2000,12,FALSE)/1000000000</f>
        <v>0</v>
      </c>
      <c r="H485" s="43">
        <f>VLOOKUP($A485,LNST!$A$3:$Q$1635,9,FALSE)/1000000000</f>
        <v>0</v>
      </c>
      <c r="I485" s="43">
        <f>VLOOKUP($A485,LNST!$A$3:$Q$1635,10,FALSE)/1000000000</f>
        <v>0</v>
      </c>
      <c r="J485" s="43">
        <f>VLOOKUP($A485,LNST!$A$3:$Q$1635,11,FALSE)/1000000000</f>
        <v>0</v>
      </c>
      <c r="K485" s="43">
        <f>VLOOKUP($A485,LNST!$A$3:$Q$1635,12,FALSE)/1000000000</f>
        <v>0</v>
      </c>
      <c r="L485" s="45" t="e">
        <f>VLOOKUP($A485,'Doanh thu'!$A$3:$Q$2000,14,FALSE)</f>
        <v>#DIV/0!</v>
      </c>
      <c r="M485" s="45" t="e">
        <f>VLOOKUP($A485,'Doanh thu'!$A$3:$Q$2000,15,FALSE)</f>
        <v>#DIV/0!</v>
      </c>
      <c r="N485" s="45" t="e">
        <f>VLOOKUP($A485,'Doanh thu'!$A$3:$Q$2000,16,FALSE)</f>
        <v>#DIV/0!</v>
      </c>
      <c r="O485" s="45" t="e">
        <f>VLOOKUP($A485,'Doanh thu'!$A$3:$Q$2000,17,FALSE)</f>
        <v>#DIV/0!</v>
      </c>
      <c r="P485" s="45" t="e">
        <f>VLOOKUP($A485,LNST!$A$3:$R$1635,14,FALSE)</f>
        <v>#DIV/0!</v>
      </c>
      <c r="Q485" s="45" t="e">
        <f>VLOOKUP($A485,LNST!$A$3:$R$1635,15,FALSE)</f>
        <v>#DIV/0!</v>
      </c>
      <c r="R485" s="45" t="e">
        <f>VLOOKUP($A485,LNST!$A$3:$R$1635,16,FALSE)</f>
        <v>#DIV/0!</v>
      </c>
      <c r="S485" s="45" t="e">
        <f>VLOOKUP($A485,LNST!$A$3:$R$1635,17,FALSE)</f>
        <v>#DIV/0!</v>
      </c>
      <c r="T485" s="45" t="e">
        <f>VLOOKUP($A485,LNG!$A$2:$H$1999,4,FALSE)/(D485*10^9)</f>
        <v>#DIV/0!</v>
      </c>
      <c r="U485" s="45" t="e">
        <f>VLOOKUP($A485,LNG!$A$2:$H$1999,5,FALSE)/(E485*10^9)</f>
        <v>#DIV/0!</v>
      </c>
      <c r="V485" s="45" t="e">
        <f>VLOOKUP($A485,LNG!$A$2:$H$1999,6,FALSE)/(F485*10^9)</f>
        <v>#DIV/0!</v>
      </c>
      <c r="W485" s="45" t="e">
        <f>VLOOKUP($A485,LNG!$A$2:$H$1999,7,FALSE)/(G485*10^9)</f>
        <v>#DIV/0!</v>
      </c>
      <c r="X485" s="45">
        <f>VLOOKUP($A485,'LNST năm'!$A$2:$I$2000,8,FALSE)</f>
        <v>-1</v>
      </c>
      <c r="Y485" s="45">
        <f>VLOOKUP($A485,'LNST năm'!$A$2:$I$2000,9,FALSE)</f>
        <v>-1</v>
      </c>
      <c r="Z485" s="46" t="e">
        <f>VLOOKUP($A485,LNG!$A$2:$H$1999,9,FALSE)</f>
        <v>#REF!</v>
      </c>
      <c r="AA485" s="162" t="e">
        <f>VLOOKUP($A485,'GIÁ CP'!$A$2:$D$2000,4,FALSE)/Z485</f>
        <v>#REF!</v>
      </c>
    </row>
    <row r="486" spans="1:27" hidden="1">
      <c r="A486" s="18" t="s">
        <v>1466</v>
      </c>
      <c r="B486" s="18" t="s">
        <v>3267</v>
      </c>
      <c r="C486" s="154" t="str">
        <f>VLOOKUP(A486,'GIÁ CP'!$K$2:$M$2000,3,FALSE)</f>
        <v xml:space="preserve">Chất thải &amp; Môi trường </v>
      </c>
      <c r="D486" s="43" t="e">
        <f>VLOOKUP($A486,'Doanh thu'!$A$3:$Q$2000,9,FALSE)/1000000000</f>
        <v>#N/A</v>
      </c>
      <c r="E486" s="43" t="e">
        <f>VLOOKUP($A486,'Doanh thu'!$A$3:$Q$2000,10,FALSE)/1000000000</f>
        <v>#N/A</v>
      </c>
      <c r="F486" s="43" t="e">
        <f>VLOOKUP($A486,'Doanh thu'!$A$3:$Q$2000,11,FALSE)/1000000000</f>
        <v>#N/A</v>
      </c>
      <c r="G486" s="43" t="e">
        <f>VLOOKUP($A486,'Doanh thu'!$A$3:$Q$2000,12,FALSE)/1000000000</f>
        <v>#N/A</v>
      </c>
      <c r="H486" s="43" t="e">
        <f>VLOOKUP($A486,LNST!$A$3:$Q$1635,9,FALSE)/1000000000</f>
        <v>#N/A</v>
      </c>
      <c r="I486" s="43" t="e">
        <f>VLOOKUP($A486,LNST!$A$3:$Q$1635,10,FALSE)/1000000000</f>
        <v>#N/A</v>
      </c>
      <c r="J486" s="43" t="e">
        <f>VLOOKUP($A486,LNST!$A$3:$Q$1635,11,FALSE)/1000000000</f>
        <v>#N/A</v>
      </c>
      <c r="K486" s="43" t="e">
        <f>VLOOKUP($A486,LNST!$A$3:$Q$1635,12,FALSE)/1000000000</f>
        <v>#N/A</v>
      </c>
      <c r="L486" s="45" t="e">
        <f>VLOOKUP($A486,'Doanh thu'!$A$3:$Q$2000,14,FALSE)</f>
        <v>#N/A</v>
      </c>
      <c r="M486" s="45" t="e">
        <f>VLOOKUP($A486,'Doanh thu'!$A$3:$Q$2000,15,FALSE)</f>
        <v>#N/A</v>
      </c>
      <c r="N486" s="45" t="e">
        <f>VLOOKUP($A486,'Doanh thu'!$A$3:$Q$2000,16,FALSE)</f>
        <v>#N/A</v>
      </c>
      <c r="O486" s="45" t="e">
        <f>VLOOKUP($A486,'Doanh thu'!$A$3:$Q$2000,17,FALSE)</f>
        <v>#N/A</v>
      </c>
      <c r="P486" s="45" t="e">
        <f>VLOOKUP($A486,LNST!$A$3:$R$1635,14,FALSE)</f>
        <v>#N/A</v>
      </c>
      <c r="Q486" s="45" t="e">
        <f>VLOOKUP($A486,LNST!$A$3:$R$1635,15,FALSE)</f>
        <v>#N/A</v>
      </c>
      <c r="R486" s="45" t="e">
        <f>VLOOKUP($A486,LNST!$A$3:$R$1635,16,FALSE)</f>
        <v>#N/A</v>
      </c>
      <c r="S486" s="45" t="e">
        <f>VLOOKUP($A486,LNST!$A$3:$R$1635,17,FALSE)</f>
        <v>#N/A</v>
      </c>
      <c r="T486" s="45" t="e">
        <f>VLOOKUP($A486,LNG!$A$2:$H$1999,4,FALSE)/(D486*10^9)</f>
        <v>#N/A</v>
      </c>
      <c r="U486" s="45" t="e">
        <f>VLOOKUP($A486,LNG!$A$2:$H$1999,5,FALSE)/(E486*10^9)</f>
        <v>#N/A</v>
      </c>
      <c r="V486" s="45" t="e">
        <f>VLOOKUP($A486,LNG!$A$2:$H$1999,6,FALSE)/(F486*10^9)</f>
        <v>#N/A</v>
      </c>
      <c r="W486" s="45" t="e">
        <f>VLOOKUP($A486,LNG!$A$2:$H$1999,7,FALSE)/(G486*10^9)</f>
        <v>#N/A</v>
      </c>
      <c r="X486" s="45" t="e">
        <f>VLOOKUP($A486,'LNST năm'!$A$2:$I$2000,8,FALSE)</f>
        <v>#N/A</v>
      </c>
      <c r="Y486" s="45" t="e">
        <f>VLOOKUP($A486,'LNST năm'!$A$2:$I$2000,9,FALSE)</f>
        <v>#N/A</v>
      </c>
      <c r="Z486" s="46" t="e">
        <f>VLOOKUP($A486,LNG!$A$2:$H$1999,9,FALSE)</f>
        <v>#N/A</v>
      </c>
      <c r="AA486" s="162" t="e">
        <f>VLOOKUP($A486,'GIÁ CP'!$A$2:$D$2000,4,FALSE)/Z486</f>
        <v>#N/A</v>
      </c>
    </row>
    <row r="487" spans="1:27" hidden="1">
      <c r="A487" s="18" t="s">
        <v>1467</v>
      </c>
      <c r="B487" s="18" t="s">
        <v>3268</v>
      </c>
      <c r="C487" s="154" t="str">
        <f>VLOOKUP(A487,'GIÁ CP'!$K$2:$M$2000,3,FALSE)</f>
        <v xml:space="preserve">Nước </v>
      </c>
      <c r="D487" s="43">
        <f>VLOOKUP($A487,'Doanh thu'!$A$3:$Q$2000,9,FALSE)/1000000000</f>
        <v>0</v>
      </c>
      <c r="E487" s="43">
        <f>VLOOKUP($A487,'Doanh thu'!$A$3:$Q$2000,10,FALSE)/1000000000</f>
        <v>0</v>
      </c>
      <c r="F487" s="43">
        <f>VLOOKUP($A487,'Doanh thu'!$A$3:$Q$2000,11,FALSE)/1000000000</f>
        <v>0</v>
      </c>
      <c r="G487" s="43">
        <f>VLOOKUP($A487,'Doanh thu'!$A$3:$Q$2000,12,FALSE)/1000000000</f>
        <v>0</v>
      </c>
      <c r="H487" s="43">
        <f>VLOOKUP($A487,LNST!$A$3:$Q$1635,9,FALSE)/1000000000</f>
        <v>0</v>
      </c>
      <c r="I487" s="43">
        <f>VLOOKUP($A487,LNST!$A$3:$Q$1635,10,FALSE)/1000000000</f>
        <v>0</v>
      </c>
      <c r="J487" s="43">
        <f>VLOOKUP($A487,LNST!$A$3:$Q$1635,11,FALSE)/1000000000</f>
        <v>0</v>
      </c>
      <c r="K487" s="43">
        <f>VLOOKUP($A487,LNST!$A$3:$Q$1635,12,FALSE)/1000000000</f>
        <v>0</v>
      </c>
      <c r="L487" s="45" t="e">
        <f>VLOOKUP($A487,'Doanh thu'!$A$3:$Q$2000,14,FALSE)</f>
        <v>#DIV/0!</v>
      </c>
      <c r="M487" s="45" t="e">
        <f>VLOOKUP($A487,'Doanh thu'!$A$3:$Q$2000,15,FALSE)</f>
        <v>#DIV/0!</v>
      </c>
      <c r="N487" s="45" t="e">
        <f>VLOOKUP($A487,'Doanh thu'!$A$3:$Q$2000,16,FALSE)</f>
        <v>#DIV/0!</v>
      </c>
      <c r="O487" s="45" t="e">
        <f>VLOOKUP($A487,'Doanh thu'!$A$3:$Q$2000,17,FALSE)</f>
        <v>#DIV/0!</v>
      </c>
      <c r="P487" s="45" t="e">
        <f>VLOOKUP($A487,LNST!$A$3:$R$1635,14,FALSE)</f>
        <v>#DIV/0!</v>
      </c>
      <c r="Q487" s="45" t="e">
        <f>VLOOKUP($A487,LNST!$A$3:$R$1635,15,FALSE)</f>
        <v>#DIV/0!</v>
      </c>
      <c r="R487" s="45" t="e">
        <f>VLOOKUP($A487,LNST!$A$3:$R$1635,16,FALSE)</f>
        <v>#DIV/0!</v>
      </c>
      <c r="S487" s="45" t="e">
        <f>VLOOKUP($A487,LNST!$A$3:$R$1635,17,FALSE)</f>
        <v>#DIV/0!</v>
      </c>
      <c r="T487" s="45" t="e">
        <f>VLOOKUP($A487,LNG!$A$2:$H$1999,4,FALSE)/(D487*10^9)</f>
        <v>#DIV/0!</v>
      </c>
      <c r="U487" s="45" t="e">
        <f>VLOOKUP($A487,LNG!$A$2:$H$1999,5,FALSE)/(E487*10^9)</f>
        <v>#DIV/0!</v>
      </c>
      <c r="V487" s="45" t="e">
        <f>VLOOKUP($A487,LNG!$A$2:$H$1999,6,FALSE)/(F487*10^9)</f>
        <v>#DIV/0!</v>
      </c>
      <c r="W487" s="45" t="e">
        <f>VLOOKUP($A487,LNG!$A$2:$H$1999,7,FALSE)/(G487*10^9)</f>
        <v>#DIV/0!</v>
      </c>
      <c r="X487" s="45">
        <f>VLOOKUP($A487,'LNST năm'!$A$2:$I$2000,8,FALSE)</f>
        <v>-1</v>
      </c>
      <c r="Y487" s="45">
        <f>VLOOKUP($A487,'LNST năm'!$A$2:$I$2000,9,FALSE)</f>
        <v>-1</v>
      </c>
      <c r="Z487" s="46" t="e">
        <f>VLOOKUP($A487,LNG!$A$2:$H$1999,9,FALSE)</f>
        <v>#REF!</v>
      </c>
      <c r="AA487" s="162" t="e">
        <f>VLOOKUP($A487,'GIÁ CP'!$A$2:$D$2000,4,FALSE)/Z487</f>
        <v>#REF!</v>
      </c>
    </row>
    <row r="488" spans="1:27" hidden="1">
      <c r="A488" s="18" t="s">
        <v>1468</v>
      </c>
      <c r="B488" s="18" t="s">
        <v>3269</v>
      </c>
      <c r="C488" s="154" t="str">
        <f>VLOOKUP(A488,'GIÁ CP'!$K$2:$M$2000,3,FALSE)</f>
        <v xml:space="preserve">Containers &amp; Đóng gói </v>
      </c>
      <c r="D488" s="43">
        <f>VLOOKUP($A488,'Doanh thu'!$A$3:$Q$2000,9,FALSE)/1000000000</f>
        <v>0</v>
      </c>
      <c r="E488" s="43">
        <f>VLOOKUP($A488,'Doanh thu'!$A$3:$Q$2000,10,FALSE)/1000000000</f>
        <v>0</v>
      </c>
      <c r="F488" s="43">
        <f>VLOOKUP($A488,'Doanh thu'!$A$3:$Q$2000,11,FALSE)/1000000000</f>
        <v>0</v>
      </c>
      <c r="G488" s="43" t="e">
        <f>VLOOKUP($A488,'Doanh thu'!$A$3:$Q$2000,12,FALSE)/1000000000</f>
        <v>#N/A</v>
      </c>
      <c r="H488" s="43">
        <f>VLOOKUP($A488,LNST!$A$3:$Q$1635,9,FALSE)/1000000000</f>
        <v>0</v>
      </c>
      <c r="I488" s="43">
        <f>VLOOKUP($A488,LNST!$A$3:$Q$1635,10,FALSE)/1000000000</f>
        <v>0</v>
      </c>
      <c r="J488" s="43">
        <f>VLOOKUP($A488,LNST!$A$3:$Q$1635,11,FALSE)/1000000000</f>
        <v>0</v>
      </c>
      <c r="K488" s="43" t="e">
        <f>VLOOKUP($A488,LNST!$A$3:$Q$1635,12,FALSE)/1000000000</f>
        <v>#N/A</v>
      </c>
      <c r="L488" s="45" t="e">
        <f>VLOOKUP($A488,'Doanh thu'!$A$3:$Q$2000,14,FALSE)</f>
        <v>#DIV/0!</v>
      </c>
      <c r="M488" s="45" t="e">
        <f>VLOOKUP($A488,'Doanh thu'!$A$3:$Q$2000,15,FALSE)</f>
        <v>#DIV/0!</v>
      </c>
      <c r="N488" s="45" t="e">
        <f>VLOOKUP($A488,'Doanh thu'!$A$3:$Q$2000,16,FALSE)</f>
        <v>#DIV/0!</v>
      </c>
      <c r="O488" s="45" t="e">
        <f>VLOOKUP($A488,'Doanh thu'!$A$3:$Q$2000,17,FALSE)</f>
        <v>#N/A</v>
      </c>
      <c r="P488" s="45" t="e">
        <f>VLOOKUP($A488,LNST!$A$3:$R$1635,14,FALSE)</f>
        <v>#DIV/0!</v>
      </c>
      <c r="Q488" s="45" t="e">
        <f>VLOOKUP($A488,LNST!$A$3:$R$1635,15,FALSE)</f>
        <v>#DIV/0!</v>
      </c>
      <c r="R488" s="45" t="e">
        <f>VLOOKUP($A488,LNST!$A$3:$R$1635,16,FALSE)</f>
        <v>#DIV/0!</v>
      </c>
      <c r="S488" s="45" t="e">
        <f>VLOOKUP($A488,LNST!$A$3:$R$1635,17,FALSE)</f>
        <v>#N/A</v>
      </c>
      <c r="T488" s="45" t="e">
        <f>VLOOKUP($A488,LNG!$A$2:$H$1999,4,FALSE)/(D488*10^9)</f>
        <v>#DIV/0!</v>
      </c>
      <c r="U488" s="45" t="e">
        <f>VLOOKUP($A488,LNG!$A$2:$H$1999,5,FALSE)/(E488*10^9)</f>
        <v>#DIV/0!</v>
      </c>
      <c r="V488" s="45" t="e">
        <f>VLOOKUP($A488,LNG!$A$2:$H$1999,6,FALSE)/(F488*10^9)</f>
        <v>#DIV/0!</v>
      </c>
      <c r="W488" s="45" t="e">
        <f>VLOOKUP($A488,LNG!$A$2:$H$1999,7,FALSE)/(G488*10^9)</f>
        <v>#N/A</v>
      </c>
      <c r="X488" s="45">
        <f>VLOOKUP($A488,'LNST năm'!$A$2:$I$2000,8,FALSE)</f>
        <v>-1</v>
      </c>
      <c r="Y488" s="45">
        <f>VLOOKUP($A488,'LNST năm'!$A$2:$I$2000,9,FALSE)</f>
        <v>-1</v>
      </c>
      <c r="Z488" s="46" t="e">
        <f>VLOOKUP($A488,LNG!$A$2:$H$1999,9,FALSE)</f>
        <v>#REF!</v>
      </c>
      <c r="AA488" s="162" t="e">
        <f>VLOOKUP($A488,'GIÁ CP'!$A$2:$D$2000,4,FALSE)/Z488</f>
        <v>#N/A</v>
      </c>
    </row>
    <row r="489" spans="1:27" hidden="1">
      <c r="A489" s="18" t="s">
        <v>3567</v>
      </c>
      <c r="B489" s="18" t="s">
        <v>3568</v>
      </c>
      <c r="C489" s="154" t="str">
        <f>VLOOKUP(A489,'GIÁ CP'!$K$2:$M$2000,3,FALSE)</f>
        <v xml:space="preserve">Kho bãi, hậu cần và bảo dưỡng </v>
      </c>
      <c r="D489" s="43" t="e">
        <f>VLOOKUP($A489,'Doanh thu'!$A$3:$Q$2000,9,FALSE)/1000000000</f>
        <v>#N/A</v>
      </c>
      <c r="E489" s="43" t="e">
        <f>VLOOKUP($A489,'Doanh thu'!$A$3:$Q$2000,10,FALSE)/1000000000</f>
        <v>#N/A</v>
      </c>
      <c r="F489" s="43" t="e">
        <f>VLOOKUP($A489,'Doanh thu'!$A$3:$Q$2000,11,FALSE)/1000000000</f>
        <v>#N/A</v>
      </c>
      <c r="G489" s="43" t="e">
        <f>VLOOKUP($A489,'Doanh thu'!$A$3:$Q$2000,12,FALSE)/1000000000</f>
        <v>#N/A</v>
      </c>
      <c r="H489" s="43" t="e">
        <f>VLOOKUP($A489,LNST!$A$3:$Q$1635,9,FALSE)/1000000000</f>
        <v>#N/A</v>
      </c>
      <c r="I489" s="43" t="e">
        <f>VLOOKUP($A489,LNST!$A$3:$Q$1635,10,FALSE)/1000000000</f>
        <v>#N/A</v>
      </c>
      <c r="J489" s="43" t="e">
        <f>VLOOKUP($A489,LNST!$A$3:$Q$1635,11,FALSE)/1000000000</f>
        <v>#N/A</v>
      </c>
      <c r="K489" s="43" t="e">
        <f>VLOOKUP($A489,LNST!$A$3:$Q$1635,12,FALSE)/1000000000</f>
        <v>#N/A</v>
      </c>
      <c r="L489" s="45" t="e">
        <f>VLOOKUP($A489,'Doanh thu'!$A$3:$Q$2000,14,FALSE)</f>
        <v>#N/A</v>
      </c>
      <c r="M489" s="45" t="e">
        <f>VLOOKUP($A489,'Doanh thu'!$A$3:$Q$2000,15,FALSE)</f>
        <v>#N/A</v>
      </c>
      <c r="N489" s="45" t="e">
        <f>VLOOKUP($A489,'Doanh thu'!$A$3:$Q$2000,16,FALSE)</f>
        <v>#N/A</v>
      </c>
      <c r="O489" s="45" t="e">
        <f>VLOOKUP($A489,'Doanh thu'!$A$3:$Q$2000,17,FALSE)</f>
        <v>#N/A</v>
      </c>
      <c r="P489" s="45" t="e">
        <f>VLOOKUP($A489,LNST!$A$3:$R$1635,14,FALSE)</f>
        <v>#N/A</v>
      </c>
      <c r="Q489" s="45" t="e">
        <f>VLOOKUP($A489,LNST!$A$3:$R$1635,15,FALSE)</f>
        <v>#N/A</v>
      </c>
      <c r="R489" s="45" t="e">
        <f>VLOOKUP($A489,LNST!$A$3:$R$1635,16,FALSE)</f>
        <v>#N/A</v>
      </c>
      <c r="S489" s="45" t="e">
        <f>VLOOKUP($A489,LNST!$A$3:$R$1635,17,FALSE)</f>
        <v>#N/A</v>
      </c>
      <c r="T489" s="45" t="e">
        <f>VLOOKUP($A489,LNG!$A$2:$H$1999,4,FALSE)/(D489*10^9)</f>
        <v>#N/A</v>
      </c>
      <c r="U489" s="45" t="e">
        <f>VLOOKUP($A489,LNG!$A$2:$H$1999,5,FALSE)/(E489*10^9)</f>
        <v>#N/A</v>
      </c>
      <c r="V489" s="45" t="e">
        <f>VLOOKUP($A489,LNG!$A$2:$H$1999,6,FALSE)/(F489*10^9)</f>
        <v>#N/A</v>
      </c>
      <c r="W489" s="45" t="e">
        <f>VLOOKUP($A489,LNG!$A$2:$H$1999,7,FALSE)/(G489*10^9)</f>
        <v>#N/A</v>
      </c>
      <c r="X489" s="45" t="e">
        <f>VLOOKUP($A489,'LNST năm'!$A$2:$I$2000,8,FALSE)</f>
        <v>#N/A</v>
      </c>
      <c r="Y489" s="45" t="e">
        <f>VLOOKUP($A489,'LNST năm'!$A$2:$I$2000,9,FALSE)</f>
        <v>#N/A</v>
      </c>
      <c r="Z489" s="46" t="e">
        <f>VLOOKUP($A489,LNG!$A$2:$H$1999,9,FALSE)</f>
        <v>#N/A</v>
      </c>
      <c r="AA489" s="162" t="e">
        <f>VLOOKUP($A489,'GIÁ CP'!$A$2:$D$2000,4,FALSE)/Z489</f>
        <v>#N/A</v>
      </c>
    </row>
    <row r="490" spans="1:27" hidden="1">
      <c r="A490" s="18" t="s">
        <v>3567</v>
      </c>
      <c r="B490" s="18" t="s">
        <v>3568</v>
      </c>
      <c r="C490" s="154" t="str">
        <f>VLOOKUP(A490,'GIÁ CP'!$K$2:$M$2000,3,FALSE)</f>
        <v xml:space="preserve">Kho bãi, hậu cần và bảo dưỡng </v>
      </c>
      <c r="D490" s="43" t="e">
        <f>VLOOKUP($A490,'Doanh thu'!$A$3:$Q$2000,9,FALSE)/1000000000</f>
        <v>#N/A</v>
      </c>
      <c r="E490" s="43" t="e">
        <f>VLOOKUP($A490,'Doanh thu'!$A$3:$Q$2000,10,FALSE)/1000000000</f>
        <v>#N/A</v>
      </c>
      <c r="F490" s="43" t="e">
        <f>VLOOKUP($A490,'Doanh thu'!$A$3:$Q$2000,11,FALSE)/1000000000</f>
        <v>#N/A</v>
      </c>
      <c r="G490" s="43" t="e">
        <f>VLOOKUP($A490,'Doanh thu'!$A$3:$Q$2000,12,FALSE)/1000000000</f>
        <v>#N/A</v>
      </c>
      <c r="H490" s="43" t="e">
        <f>VLOOKUP($A490,LNST!$A$3:$Q$1635,9,FALSE)/1000000000</f>
        <v>#N/A</v>
      </c>
      <c r="I490" s="43" t="e">
        <f>VLOOKUP($A490,LNST!$A$3:$Q$1635,10,FALSE)/1000000000</f>
        <v>#N/A</v>
      </c>
      <c r="J490" s="43" t="e">
        <f>VLOOKUP($A490,LNST!$A$3:$Q$1635,11,FALSE)/1000000000</f>
        <v>#N/A</v>
      </c>
      <c r="K490" s="43" t="e">
        <f>VLOOKUP($A490,LNST!$A$3:$Q$1635,12,FALSE)/1000000000</f>
        <v>#N/A</v>
      </c>
      <c r="L490" s="45" t="e">
        <f>VLOOKUP($A490,'Doanh thu'!$A$3:$Q$2000,14,FALSE)</f>
        <v>#N/A</v>
      </c>
      <c r="M490" s="45" t="e">
        <f>VLOOKUP($A490,'Doanh thu'!$A$3:$Q$2000,15,FALSE)</f>
        <v>#N/A</v>
      </c>
      <c r="N490" s="45" t="e">
        <f>VLOOKUP($A490,'Doanh thu'!$A$3:$Q$2000,16,FALSE)</f>
        <v>#N/A</v>
      </c>
      <c r="O490" s="45" t="e">
        <f>VLOOKUP($A490,'Doanh thu'!$A$3:$Q$2000,17,FALSE)</f>
        <v>#N/A</v>
      </c>
      <c r="P490" s="45" t="e">
        <f>VLOOKUP($A490,LNST!$A$3:$R$1635,14,FALSE)</f>
        <v>#N/A</v>
      </c>
      <c r="Q490" s="45" t="e">
        <f>VLOOKUP($A490,LNST!$A$3:$R$1635,15,FALSE)</f>
        <v>#N/A</v>
      </c>
      <c r="R490" s="45" t="e">
        <f>VLOOKUP($A490,LNST!$A$3:$R$1635,16,FALSE)</f>
        <v>#N/A</v>
      </c>
      <c r="S490" s="45" t="e">
        <f>VLOOKUP($A490,LNST!$A$3:$R$1635,17,FALSE)</f>
        <v>#N/A</v>
      </c>
      <c r="T490" s="45" t="e">
        <f>VLOOKUP($A490,LNG!$A$2:$H$1999,4,FALSE)/(D490*10^9)</f>
        <v>#N/A</v>
      </c>
      <c r="U490" s="45" t="e">
        <f>VLOOKUP($A490,LNG!$A$2:$H$1999,5,FALSE)/(E490*10^9)</f>
        <v>#N/A</v>
      </c>
      <c r="V490" s="45" t="e">
        <f>VLOOKUP($A490,LNG!$A$2:$H$1999,6,FALSE)/(F490*10^9)</f>
        <v>#N/A</v>
      </c>
      <c r="W490" s="45" t="e">
        <f>VLOOKUP($A490,LNG!$A$2:$H$1999,7,FALSE)/(G490*10^9)</f>
        <v>#N/A</v>
      </c>
      <c r="X490" s="45" t="e">
        <f>VLOOKUP($A490,'LNST năm'!$A$2:$I$2000,8,FALSE)</f>
        <v>#N/A</v>
      </c>
      <c r="Y490" s="45" t="e">
        <f>VLOOKUP($A490,'LNST năm'!$A$2:$I$2000,9,FALSE)</f>
        <v>#N/A</v>
      </c>
      <c r="Z490" s="46" t="e">
        <f>VLOOKUP($A490,LNG!$A$2:$H$1999,9,FALSE)</f>
        <v>#N/A</v>
      </c>
      <c r="AA490" s="162" t="e">
        <f>VLOOKUP($A490,'GIÁ CP'!$A$2:$D$2000,4,FALSE)/Z490</f>
        <v>#N/A</v>
      </c>
    </row>
    <row r="491" spans="1:27" hidden="1">
      <c r="A491" s="18" t="s">
        <v>1470</v>
      </c>
      <c r="B491" s="18" t="s">
        <v>3273</v>
      </c>
      <c r="C491" s="154" t="str">
        <f>VLOOKUP(A491,'GIÁ CP'!$K$2:$M$2000,3,FALSE)</f>
        <v xml:space="preserve">Xây dựng </v>
      </c>
      <c r="D491" s="43" t="e">
        <f>VLOOKUP($A491,'Doanh thu'!$A$3:$Q$2000,9,FALSE)/1000000000</f>
        <v>#N/A</v>
      </c>
      <c r="E491" s="43" t="e">
        <f>VLOOKUP($A491,'Doanh thu'!$A$3:$Q$2000,10,FALSE)/1000000000</f>
        <v>#N/A</v>
      </c>
      <c r="F491" s="43" t="e">
        <f>VLOOKUP($A491,'Doanh thu'!$A$3:$Q$2000,11,FALSE)/1000000000</f>
        <v>#N/A</v>
      </c>
      <c r="G491" s="43" t="e">
        <f>VLOOKUP($A491,'Doanh thu'!$A$3:$Q$2000,12,FALSE)/1000000000</f>
        <v>#N/A</v>
      </c>
      <c r="H491" s="43" t="e">
        <f>VLOOKUP($A491,LNST!$A$3:$Q$1635,9,FALSE)/1000000000</f>
        <v>#N/A</v>
      </c>
      <c r="I491" s="43" t="e">
        <f>VLOOKUP($A491,LNST!$A$3:$Q$1635,10,FALSE)/1000000000</f>
        <v>#N/A</v>
      </c>
      <c r="J491" s="43" t="e">
        <f>VLOOKUP($A491,LNST!$A$3:$Q$1635,11,FALSE)/1000000000</f>
        <v>#N/A</v>
      </c>
      <c r="K491" s="43" t="e">
        <f>VLOOKUP($A491,LNST!$A$3:$Q$1635,12,FALSE)/1000000000</f>
        <v>#N/A</v>
      </c>
      <c r="L491" s="45" t="e">
        <f>VLOOKUP($A491,'Doanh thu'!$A$3:$Q$2000,14,FALSE)</f>
        <v>#N/A</v>
      </c>
      <c r="M491" s="45" t="e">
        <f>VLOOKUP($A491,'Doanh thu'!$A$3:$Q$2000,15,FALSE)</f>
        <v>#N/A</v>
      </c>
      <c r="N491" s="45" t="e">
        <f>VLOOKUP($A491,'Doanh thu'!$A$3:$Q$2000,16,FALSE)</f>
        <v>#N/A</v>
      </c>
      <c r="O491" s="45" t="e">
        <f>VLOOKUP($A491,'Doanh thu'!$A$3:$Q$2000,17,FALSE)</f>
        <v>#N/A</v>
      </c>
      <c r="P491" s="45" t="e">
        <f>VLOOKUP($A491,LNST!$A$3:$R$1635,14,FALSE)</f>
        <v>#N/A</v>
      </c>
      <c r="Q491" s="45" t="e">
        <f>VLOOKUP($A491,LNST!$A$3:$R$1635,15,FALSE)</f>
        <v>#N/A</v>
      </c>
      <c r="R491" s="45" t="e">
        <f>VLOOKUP($A491,LNST!$A$3:$R$1635,16,FALSE)</f>
        <v>#N/A</v>
      </c>
      <c r="S491" s="45" t="e">
        <f>VLOOKUP($A491,LNST!$A$3:$R$1635,17,FALSE)</f>
        <v>#N/A</v>
      </c>
      <c r="T491" s="45" t="e">
        <f>VLOOKUP($A491,LNG!$A$2:$H$1999,4,FALSE)/(D491*10^9)</f>
        <v>#N/A</v>
      </c>
      <c r="U491" s="45" t="e">
        <f>VLOOKUP($A491,LNG!$A$2:$H$1999,5,FALSE)/(E491*10^9)</f>
        <v>#N/A</v>
      </c>
      <c r="V491" s="45" t="e">
        <f>VLOOKUP($A491,LNG!$A$2:$H$1999,6,FALSE)/(F491*10^9)</f>
        <v>#N/A</v>
      </c>
      <c r="W491" s="45" t="e">
        <f>VLOOKUP($A491,LNG!$A$2:$H$1999,7,FALSE)/(G491*10^9)</f>
        <v>#N/A</v>
      </c>
      <c r="X491" s="45" t="e">
        <f>VLOOKUP($A491,'LNST năm'!$A$2:$I$2000,8,FALSE)</f>
        <v>#N/A</v>
      </c>
      <c r="Y491" s="45" t="e">
        <f>VLOOKUP($A491,'LNST năm'!$A$2:$I$2000,9,FALSE)</f>
        <v>#N/A</v>
      </c>
      <c r="Z491" s="46" t="e">
        <f>VLOOKUP($A491,LNG!$A$2:$H$1999,9,FALSE)</f>
        <v>#N/A</v>
      </c>
      <c r="AA491" s="162" t="e">
        <f>VLOOKUP($A491,'GIÁ CP'!$A$2:$D$2000,4,FALSE)/Z491</f>
        <v>#N/A</v>
      </c>
    </row>
    <row r="492" spans="1:27" hidden="1">
      <c r="A492" s="18" t="s">
        <v>1768</v>
      </c>
      <c r="B492" s="18" t="s">
        <v>1769</v>
      </c>
      <c r="C492" s="154" t="str">
        <f>VLOOKUP(A492,'GIÁ CP'!$K$2:$M$2000,3,FALSE)</f>
        <v xml:space="preserve">Quỹ đầu tư </v>
      </c>
      <c r="D492" s="43">
        <f>VLOOKUP($A492,'Doanh thu'!$A$3:$Q$2000,9,FALSE)/1000000000</f>
        <v>0</v>
      </c>
      <c r="E492" s="43">
        <f>VLOOKUP($A492,'Doanh thu'!$A$3:$Q$2000,10,FALSE)/1000000000</f>
        <v>0</v>
      </c>
      <c r="F492" s="43">
        <f>VLOOKUP($A492,'Doanh thu'!$A$3:$Q$2000,11,FALSE)/1000000000</f>
        <v>0</v>
      </c>
      <c r="G492" s="43">
        <f>VLOOKUP($A492,'Doanh thu'!$A$3:$Q$2000,12,FALSE)/1000000000</f>
        <v>0</v>
      </c>
      <c r="H492" s="43">
        <f>VLOOKUP($A492,LNST!$A$3:$Q$1635,9,FALSE)/1000000000</f>
        <v>0</v>
      </c>
      <c r="I492" s="43">
        <f>VLOOKUP($A492,LNST!$A$3:$Q$1635,10,FALSE)/1000000000</f>
        <v>0</v>
      </c>
      <c r="J492" s="43">
        <f>VLOOKUP($A492,LNST!$A$3:$Q$1635,11,FALSE)/1000000000</f>
        <v>0</v>
      </c>
      <c r="K492" s="43">
        <f>VLOOKUP($A492,LNST!$A$3:$Q$1635,12,FALSE)/1000000000</f>
        <v>0</v>
      </c>
      <c r="L492" s="45" t="e">
        <f>VLOOKUP($A492,'Doanh thu'!$A$3:$Q$2000,14,FALSE)</f>
        <v>#DIV/0!</v>
      </c>
      <c r="M492" s="45" t="e">
        <f>VLOOKUP($A492,'Doanh thu'!$A$3:$Q$2000,15,FALSE)</f>
        <v>#DIV/0!</v>
      </c>
      <c r="N492" s="45" t="e">
        <f>VLOOKUP($A492,'Doanh thu'!$A$3:$Q$2000,16,FALSE)</f>
        <v>#DIV/0!</v>
      </c>
      <c r="O492" s="45" t="e">
        <f>VLOOKUP($A492,'Doanh thu'!$A$3:$Q$2000,17,FALSE)</f>
        <v>#DIV/0!</v>
      </c>
      <c r="P492" s="45" t="e">
        <f>VLOOKUP($A492,LNST!$A$3:$R$1635,14,FALSE)</f>
        <v>#DIV/0!</v>
      </c>
      <c r="Q492" s="45" t="e">
        <f>VLOOKUP($A492,LNST!$A$3:$R$1635,15,FALSE)</f>
        <v>#DIV/0!</v>
      </c>
      <c r="R492" s="45" t="e">
        <f>VLOOKUP($A492,LNST!$A$3:$R$1635,16,FALSE)</f>
        <v>#DIV/0!</v>
      </c>
      <c r="S492" s="45" t="e">
        <f>VLOOKUP($A492,LNST!$A$3:$R$1635,17,FALSE)</f>
        <v>#DIV/0!</v>
      </c>
      <c r="T492" s="45" t="e">
        <f>VLOOKUP($A492,LNG!$A$2:$H$1999,4,FALSE)/(D492*10^9)</f>
        <v>#DIV/0!</v>
      </c>
      <c r="U492" s="45" t="e">
        <f>VLOOKUP($A492,LNG!$A$2:$H$1999,5,FALSE)/(E492*10^9)</f>
        <v>#DIV/0!</v>
      </c>
      <c r="V492" s="45" t="e">
        <f>VLOOKUP($A492,LNG!$A$2:$H$1999,6,FALSE)/(F492*10^9)</f>
        <v>#DIV/0!</v>
      </c>
      <c r="W492" s="45" t="e">
        <f>VLOOKUP($A492,LNG!$A$2:$H$1999,7,FALSE)/(G492*10^9)</f>
        <v>#DIV/0!</v>
      </c>
      <c r="X492" s="45" t="e">
        <f>VLOOKUP($A492,'LNST năm'!$A$2:$I$2000,8,FALSE)</f>
        <v>#DIV/0!</v>
      </c>
      <c r="Y492" s="45" t="e">
        <f>VLOOKUP($A492,'LNST năm'!$A$2:$I$2000,9,FALSE)</f>
        <v>#DIV/0!</v>
      </c>
      <c r="Z492" s="46" t="e">
        <f>VLOOKUP($A492,LNG!$A$2:$H$1999,9,FALSE)</f>
        <v>#REF!</v>
      </c>
      <c r="AA492" s="162" t="e">
        <f>VLOOKUP($A492,'GIÁ CP'!$A$2:$D$2000,4,FALSE)/Z492</f>
        <v>#N/A</v>
      </c>
    </row>
    <row r="493" spans="1:27" hidden="1">
      <c r="A493" s="18" t="s">
        <v>1167</v>
      </c>
      <c r="B493" s="18" t="s">
        <v>2756</v>
      </c>
      <c r="C493" s="154" t="str">
        <f>VLOOKUP(A493,'GIÁ CP'!$K$2:$M$2000,3,FALSE)</f>
        <v xml:space="preserve">Giầy dép </v>
      </c>
      <c r="D493" s="43">
        <f>VLOOKUP($A493,'Doanh thu'!$A$3:$Q$2000,9,FALSE)/1000000000</f>
        <v>0</v>
      </c>
      <c r="E493" s="43">
        <f>VLOOKUP($A493,'Doanh thu'!$A$3:$Q$2000,10,FALSE)/1000000000</f>
        <v>0</v>
      </c>
      <c r="F493" s="43">
        <f>VLOOKUP($A493,'Doanh thu'!$A$3:$Q$2000,11,FALSE)/1000000000</f>
        <v>0</v>
      </c>
      <c r="G493" s="43">
        <f>VLOOKUP($A493,'Doanh thu'!$A$3:$Q$2000,12,FALSE)/1000000000</f>
        <v>0</v>
      </c>
      <c r="H493" s="43">
        <f>VLOOKUP($A493,LNST!$A$3:$Q$1635,9,FALSE)/1000000000</f>
        <v>0</v>
      </c>
      <c r="I493" s="43">
        <f>VLOOKUP($A493,LNST!$A$3:$Q$1635,10,FALSE)/1000000000</f>
        <v>0</v>
      </c>
      <c r="J493" s="43">
        <f>VLOOKUP($A493,LNST!$A$3:$Q$1635,11,FALSE)/1000000000</f>
        <v>0</v>
      </c>
      <c r="K493" s="43">
        <f>VLOOKUP($A493,LNST!$A$3:$Q$1635,12,FALSE)/1000000000</f>
        <v>0</v>
      </c>
      <c r="L493" s="45" t="e">
        <f>VLOOKUP($A493,'Doanh thu'!$A$3:$Q$2000,14,FALSE)</f>
        <v>#DIV/0!</v>
      </c>
      <c r="M493" s="45" t="e">
        <f>VLOOKUP($A493,'Doanh thu'!$A$3:$Q$2000,15,FALSE)</f>
        <v>#DIV/0!</v>
      </c>
      <c r="N493" s="45" t="e">
        <f>VLOOKUP($A493,'Doanh thu'!$A$3:$Q$2000,16,FALSE)</f>
        <v>#DIV/0!</v>
      </c>
      <c r="O493" s="45" t="e">
        <f>VLOOKUP($A493,'Doanh thu'!$A$3:$Q$2000,17,FALSE)</f>
        <v>#DIV/0!</v>
      </c>
      <c r="P493" s="45" t="e">
        <f>VLOOKUP($A493,LNST!$A$3:$R$1635,14,FALSE)</f>
        <v>#DIV/0!</v>
      </c>
      <c r="Q493" s="45" t="e">
        <f>VLOOKUP($A493,LNST!$A$3:$R$1635,15,FALSE)</f>
        <v>#DIV/0!</v>
      </c>
      <c r="R493" s="45" t="e">
        <f>VLOOKUP($A493,LNST!$A$3:$R$1635,16,FALSE)</f>
        <v>#DIV/0!</v>
      </c>
      <c r="S493" s="45" t="e">
        <f>VLOOKUP($A493,LNST!$A$3:$R$1635,17,FALSE)</f>
        <v>#DIV/0!</v>
      </c>
      <c r="T493" s="45" t="e">
        <f>VLOOKUP($A493,LNG!$A$2:$H$1999,4,FALSE)/(D493*10^9)</f>
        <v>#DIV/0!</v>
      </c>
      <c r="U493" s="45" t="e">
        <f>VLOOKUP($A493,LNG!$A$2:$H$1999,5,FALSE)/(E493*10^9)</f>
        <v>#DIV/0!</v>
      </c>
      <c r="V493" s="45" t="e">
        <f>VLOOKUP($A493,LNG!$A$2:$H$1999,6,FALSE)/(F493*10^9)</f>
        <v>#DIV/0!</v>
      </c>
      <c r="W493" s="45" t="e">
        <f>VLOOKUP($A493,LNG!$A$2:$H$1999,7,FALSE)/(G493*10^9)</f>
        <v>#DIV/0!</v>
      </c>
      <c r="X493" s="45">
        <f>VLOOKUP($A493,'LNST năm'!$A$2:$I$2000,8,FALSE)</f>
        <v>1</v>
      </c>
      <c r="Y493" s="45">
        <f>VLOOKUP($A493,'LNST năm'!$A$2:$I$2000,9,FALSE)</f>
        <v>-1</v>
      </c>
      <c r="Z493" s="46" t="e">
        <f>VLOOKUP($A493,LNG!$A$2:$H$1999,9,FALSE)</f>
        <v>#REF!</v>
      </c>
      <c r="AA493" s="162" t="e">
        <f>VLOOKUP($A493,'GIÁ CP'!$A$2:$D$2000,4,FALSE)/Z493</f>
        <v>#REF!</v>
      </c>
    </row>
    <row r="494" spans="1:27" hidden="1">
      <c r="A494" s="18" t="s">
        <v>1476</v>
      </c>
      <c r="B494" s="18" t="s">
        <v>3285</v>
      </c>
      <c r="C494" s="154" t="str">
        <f>VLOOKUP(A494,'GIÁ CP'!$K$2:$M$2000,3,FALSE)</f>
        <v xml:space="preserve">Xây dựng </v>
      </c>
      <c r="D494" s="43" t="e">
        <f>VLOOKUP($A494,'Doanh thu'!$A$3:$Q$2000,9,FALSE)/1000000000</f>
        <v>#N/A</v>
      </c>
      <c r="E494" s="43" t="e">
        <f>VLOOKUP($A494,'Doanh thu'!$A$3:$Q$2000,10,FALSE)/1000000000</f>
        <v>#N/A</v>
      </c>
      <c r="F494" s="43" t="e">
        <f>VLOOKUP($A494,'Doanh thu'!$A$3:$Q$2000,11,FALSE)/1000000000</f>
        <v>#N/A</v>
      </c>
      <c r="G494" s="43" t="e">
        <f>VLOOKUP($A494,'Doanh thu'!$A$3:$Q$2000,12,FALSE)/1000000000</f>
        <v>#N/A</v>
      </c>
      <c r="H494" s="43" t="e">
        <f>VLOOKUP($A494,LNST!$A$3:$Q$1635,9,FALSE)/1000000000</f>
        <v>#N/A</v>
      </c>
      <c r="I494" s="43" t="e">
        <f>VLOOKUP($A494,LNST!$A$3:$Q$1635,10,FALSE)/1000000000</f>
        <v>#N/A</v>
      </c>
      <c r="J494" s="43" t="e">
        <f>VLOOKUP($A494,LNST!$A$3:$Q$1635,11,FALSE)/1000000000</f>
        <v>#N/A</v>
      </c>
      <c r="K494" s="43" t="e">
        <f>VLOOKUP($A494,LNST!$A$3:$Q$1635,12,FALSE)/1000000000</f>
        <v>#N/A</v>
      </c>
      <c r="L494" s="45" t="e">
        <f>VLOOKUP($A494,'Doanh thu'!$A$3:$Q$2000,14,FALSE)</f>
        <v>#N/A</v>
      </c>
      <c r="M494" s="45" t="e">
        <f>VLOOKUP($A494,'Doanh thu'!$A$3:$Q$2000,15,FALSE)</f>
        <v>#N/A</v>
      </c>
      <c r="N494" s="45" t="e">
        <f>VLOOKUP($A494,'Doanh thu'!$A$3:$Q$2000,16,FALSE)</f>
        <v>#N/A</v>
      </c>
      <c r="O494" s="45" t="e">
        <f>VLOOKUP($A494,'Doanh thu'!$A$3:$Q$2000,17,FALSE)</f>
        <v>#N/A</v>
      </c>
      <c r="P494" s="45" t="e">
        <f>VLOOKUP($A494,LNST!$A$3:$R$1635,14,FALSE)</f>
        <v>#N/A</v>
      </c>
      <c r="Q494" s="45" t="e">
        <f>VLOOKUP($A494,LNST!$A$3:$R$1635,15,FALSE)</f>
        <v>#N/A</v>
      </c>
      <c r="R494" s="45" t="e">
        <f>VLOOKUP($A494,LNST!$A$3:$R$1635,16,FALSE)</f>
        <v>#N/A</v>
      </c>
      <c r="S494" s="45" t="e">
        <f>VLOOKUP($A494,LNST!$A$3:$R$1635,17,FALSE)</f>
        <v>#N/A</v>
      </c>
      <c r="T494" s="45" t="e">
        <f>VLOOKUP($A494,LNG!$A$2:$H$1999,4,FALSE)/(D494*10^9)</f>
        <v>#N/A</v>
      </c>
      <c r="U494" s="45" t="e">
        <f>VLOOKUP($A494,LNG!$A$2:$H$1999,5,FALSE)/(E494*10^9)</f>
        <v>#N/A</v>
      </c>
      <c r="V494" s="45" t="e">
        <f>VLOOKUP($A494,LNG!$A$2:$H$1999,6,FALSE)/(F494*10^9)</f>
        <v>#N/A</v>
      </c>
      <c r="W494" s="45" t="e">
        <f>VLOOKUP($A494,LNG!$A$2:$H$1999,7,FALSE)/(G494*10^9)</f>
        <v>#N/A</v>
      </c>
      <c r="X494" s="45">
        <f>VLOOKUP($A494,'LNST năm'!$A$2:$I$2000,8,FALSE)</f>
        <v>-1</v>
      </c>
      <c r="Y494" s="45">
        <f>VLOOKUP($A494,'LNST năm'!$A$2:$I$2000,9,FALSE)</f>
        <v>-1</v>
      </c>
      <c r="Z494" s="46" t="e">
        <f>VLOOKUP($A494,LNG!$A$2:$H$1999,9,FALSE)</f>
        <v>#N/A</v>
      </c>
      <c r="AA494" s="162" t="e">
        <f>VLOOKUP($A494,'GIÁ CP'!$A$2:$D$2000,4,FALSE)/Z494</f>
        <v>#N/A</v>
      </c>
    </row>
    <row r="495" spans="1:27" hidden="1">
      <c r="A495" s="18" t="s">
        <v>1477</v>
      </c>
      <c r="B495" s="18" t="s">
        <v>3286</v>
      </c>
      <c r="C495" s="154" t="str">
        <f>VLOOKUP(A495,'GIÁ CP'!$K$2:$M$2000,3,FALSE)</f>
        <v xml:space="preserve">Hàng điện &amp; điện tử </v>
      </c>
      <c r="D495" s="43">
        <f>VLOOKUP($A495,'Doanh thu'!$A$3:$Q$2000,9,FALSE)/1000000000</f>
        <v>0</v>
      </c>
      <c r="E495" s="43">
        <f>VLOOKUP($A495,'Doanh thu'!$A$3:$Q$2000,10,FALSE)/1000000000</f>
        <v>0</v>
      </c>
      <c r="F495" s="43">
        <f>VLOOKUP($A495,'Doanh thu'!$A$3:$Q$2000,11,FALSE)/1000000000</f>
        <v>0</v>
      </c>
      <c r="G495" s="43">
        <f>VLOOKUP($A495,'Doanh thu'!$A$3:$Q$2000,12,FALSE)/1000000000</f>
        <v>95.469120236999998</v>
      </c>
      <c r="H495" s="43">
        <f>VLOOKUP($A495,LNST!$A$3:$Q$1635,9,FALSE)/1000000000</f>
        <v>0</v>
      </c>
      <c r="I495" s="43">
        <f>VLOOKUP($A495,LNST!$A$3:$Q$1635,10,FALSE)/1000000000</f>
        <v>0</v>
      </c>
      <c r="J495" s="43">
        <f>VLOOKUP($A495,LNST!$A$3:$Q$1635,11,FALSE)/1000000000</f>
        <v>0</v>
      </c>
      <c r="K495" s="43">
        <f>VLOOKUP($A495,LNST!$A$3:$Q$1635,12,FALSE)/1000000000</f>
        <v>1.303433219</v>
      </c>
      <c r="L495" s="45" t="e">
        <f>VLOOKUP($A495,'Doanh thu'!$A$3:$Q$2000,14,FALSE)</f>
        <v>#DIV/0!</v>
      </c>
      <c r="M495" s="45" t="e">
        <f>VLOOKUP($A495,'Doanh thu'!$A$3:$Q$2000,15,FALSE)</f>
        <v>#DIV/0!</v>
      </c>
      <c r="N495" s="45" t="e">
        <f>VLOOKUP($A495,'Doanh thu'!$A$3:$Q$2000,16,FALSE)</f>
        <v>#DIV/0!</v>
      </c>
      <c r="O495" s="45" t="e">
        <f>VLOOKUP($A495,'Doanh thu'!$A$3:$Q$2000,17,FALSE)</f>
        <v>#DIV/0!</v>
      </c>
      <c r="P495" s="45" t="e">
        <f>VLOOKUP($A495,LNST!$A$3:$R$1635,14,FALSE)</f>
        <v>#DIV/0!</v>
      </c>
      <c r="Q495" s="45" t="e">
        <f>VLOOKUP($A495,LNST!$A$3:$R$1635,15,FALSE)</f>
        <v>#DIV/0!</v>
      </c>
      <c r="R495" s="45" t="e">
        <f>VLOOKUP($A495,LNST!$A$3:$R$1635,16,FALSE)</f>
        <v>#DIV/0!</v>
      </c>
      <c r="S495" s="45" t="e">
        <f>VLOOKUP($A495,LNST!$A$3:$R$1635,17,FALSE)</f>
        <v>#DIV/0!</v>
      </c>
      <c r="T495" s="45" t="e">
        <f>VLOOKUP($A495,LNG!$A$2:$H$1999,4,FALSE)/(D495*10^9)</f>
        <v>#DIV/0!</v>
      </c>
      <c r="U495" s="45" t="e">
        <f>VLOOKUP($A495,LNG!$A$2:$H$1999,5,FALSE)/(E495*10^9)</f>
        <v>#DIV/0!</v>
      </c>
      <c r="V495" s="45" t="e">
        <f>VLOOKUP($A495,LNG!$A$2:$H$1999,6,FALSE)/(F495*10^9)</f>
        <v>#DIV/0!</v>
      </c>
      <c r="W495" s="45">
        <f>VLOOKUP($A495,LNG!$A$2:$H$1999,7,FALSE)/(G495*10^9)</f>
        <v>0</v>
      </c>
      <c r="X495" s="45">
        <f>VLOOKUP($A495,'LNST năm'!$A$2:$I$2000,8,FALSE)</f>
        <v>-1</v>
      </c>
      <c r="Y495" s="45">
        <f>VLOOKUP($A495,'LNST năm'!$A$2:$I$2000,9,FALSE)</f>
        <v>-1</v>
      </c>
      <c r="Z495" s="46" t="e">
        <f>VLOOKUP($A495,LNG!$A$2:$H$1999,9,FALSE)</f>
        <v>#REF!</v>
      </c>
      <c r="AA495" s="162" t="e">
        <f>VLOOKUP($A495,'GIÁ CP'!$A$2:$D$2000,4,FALSE)/Z495</f>
        <v>#REF!</v>
      </c>
    </row>
    <row r="496" spans="1:27" hidden="1">
      <c r="A496" s="18" t="s">
        <v>2997</v>
      </c>
      <c r="B496" s="18" t="s">
        <v>2998</v>
      </c>
      <c r="C496" s="154" t="str">
        <f>VLOOKUP(A496,'GIÁ CP'!$K$2:$M$2000,3,FALSE)</f>
        <v xml:space="preserve">Chất thải &amp; Môi trường </v>
      </c>
      <c r="D496" s="43">
        <f>VLOOKUP($A496,'Doanh thu'!$A$3:$Q$2000,9,FALSE)/1000000000</f>
        <v>0</v>
      </c>
      <c r="E496" s="43">
        <f>VLOOKUP($A496,'Doanh thu'!$A$3:$Q$2000,10,FALSE)/1000000000</f>
        <v>0</v>
      </c>
      <c r="F496" s="43">
        <f>VLOOKUP($A496,'Doanh thu'!$A$3:$Q$2000,11,FALSE)/1000000000</f>
        <v>0</v>
      </c>
      <c r="G496" s="43">
        <f>VLOOKUP($A496,'Doanh thu'!$A$3:$Q$2000,12,FALSE)/1000000000</f>
        <v>0</v>
      </c>
      <c r="H496" s="43">
        <f>VLOOKUP($A496,LNST!$A$3:$Q$1635,9,FALSE)/1000000000</f>
        <v>0</v>
      </c>
      <c r="I496" s="43">
        <f>VLOOKUP($A496,LNST!$A$3:$Q$1635,10,FALSE)/1000000000</f>
        <v>0</v>
      </c>
      <c r="J496" s="43">
        <f>VLOOKUP($A496,LNST!$A$3:$Q$1635,11,FALSE)/1000000000</f>
        <v>0</v>
      </c>
      <c r="K496" s="43">
        <f>VLOOKUP($A496,LNST!$A$3:$Q$1635,12,FALSE)/1000000000</f>
        <v>0</v>
      </c>
      <c r="L496" s="45" t="e">
        <f>VLOOKUP($A496,'Doanh thu'!$A$3:$Q$2000,14,FALSE)</f>
        <v>#DIV/0!</v>
      </c>
      <c r="M496" s="45" t="e">
        <f>VLOOKUP($A496,'Doanh thu'!$A$3:$Q$2000,15,FALSE)</f>
        <v>#DIV/0!</v>
      </c>
      <c r="N496" s="45" t="e">
        <f>VLOOKUP($A496,'Doanh thu'!$A$3:$Q$2000,16,FALSE)</f>
        <v>#DIV/0!</v>
      </c>
      <c r="O496" s="45" t="e">
        <f>VLOOKUP($A496,'Doanh thu'!$A$3:$Q$2000,17,FALSE)</f>
        <v>#DIV/0!</v>
      </c>
      <c r="P496" s="45" t="e">
        <f>VLOOKUP($A496,LNST!$A$3:$R$1635,14,FALSE)</f>
        <v>#DIV/0!</v>
      </c>
      <c r="Q496" s="45" t="e">
        <f>VLOOKUP($A496,LNST!$A$3:$R$1635,15,FALSE)</f>
        <v>#DIV/0!</v>
      </c>
      <c r="R496" s="45" t="e">
        <f>VLOOKUP($A496,LNST!$A$3:$R$1635,16,FALSE)</f>
        <v>#DIV/0!</v>
      </c>
      <c r="S496" s="45" t="e">
        <f>VLOOKUP($A496,LNST!$A$3:$R$1635,17,FALSE)</f>
        <v>#DIV/0!</v>
      </c>
      <c r="T496" s="45" t="e">
        <f>VLOOKUP($A496,LNG!$A$2:$H$1999,4,FALSE)/(D496*10^9)</f>
        <v>#DIV/0!</v>
      </c>
      <c r="U496" s="45" t="e">
        <f>VLOOKUP($A496,LNG!$A$2:$H$1999,5,FALSE)/(E496*10^9)</f>
        <v>#DIV/0!</v>
      </c>
      <c r="V496" s="45" t="e">
        <f>VLOOKUP($A496,LNG!$A$2:$H$1999,6,FALSE)/(F496*10^9)</f>
        <v>#DIV/0!</v>
      </c>
      <c r="W496" s="45" t="e">
        <f>VLOOKUP($A496,LNG!$A$2:$H$1999,7,FALSE)/(G496*10^9)</f>
        <v>#DIV/0!</v>
      </c>
      <c r="X496" s="45">
        <f>VLOOKUP($A496,'LNST năm'!$A$2:$I$2000,8,FALSE)</f>
        <v>1</v>
      </c>
      <c r="Y496" s="45">
        <f>VLOOKUP($A496,'LNST năm'!$A$2:$I$2000,9,FALSE)</f>
        <v>-1</v>
      </c>
      <c r="Z496" s="46" t="e">
        <f>VLOOKUP($A496,LNG!$A$2:$H$1999,9,FALSE)</f>
        <v>#REF!</v>
      </c>
      <c r="AA496" s="162" t="e">
        <f>VLOOKUP($A496,'GIÁ CP'!$A$2:$D$2000,4,FALSE)/Z496</f>
        <v>#REF!</v>
      </c>
    </row>
    <row r="497" spans="1:27" hidden="1">
      <c r="A497" s="18" t="s">
        <v>3277</v>
      </c>
      <c r="B497" s="18" t="s">
        <v>3278</v>
      </c>
      <c r="C497" s="154" t="str">
        <f>VLOOKUP(A497,'GIÁ CP'!$K$2:$M$2000,3,FALSE)</f>
        <v xml:space="preserve">Khai thác Than </v>
      </c>
      <c r="D497" s="43">
        <f>VLOOKUP($A497,'Doanh thu'!$A$3:$Q$2000,9,FALSE)/1000000000</f>
        <v>0</v>
      </c>
      <c r="E497" s="43">
        <f>VLOOKUP($A497,'Doanh thu'!$A$3:$Q$2000,10,FALSE)/1000000000</f>
        <v>0</v>
      </c>
      <c r="F497" s="43">
        <f>VLOOKUP($A497,'Doanh thu'!$A$3:$Q$2000,11,FALSE)/1000000000</f>
        <v>0</v>
      </c>
      <c r="G497" s="43">
        <f>VLOOKUP($A497,'Doanh thu'!$A$3:$Q$2000,12,FALSE)/1000000000</f>
        <v>0</v>
      </c>
      <c r="H497" s="43">
        <f>VLOOKUP($A497,LNST!$A$3:$Q$1635,9,FALSE)/1000000000</f>
        <v>0</v>
      </c>
      <c r="I497" s="43">
        <f>VLOOKUP($A497,LNST!$A$3:$Q$1635,10,FALSE)/1000000000</f>
        <v>0</v>
      </c>
      <c r="J497" s="43">
        <f>VLOOKUP($A497,LNST!$A$3:$Q$1635,11,FALSE)/1000000000</f>
        <v>0</v>
      </c>
      <c r="K497" s="43">
        <f>VLOOKUP($A497,LNST!$A$3:$Q$1635,12,FALSE)/1000000000</f>
        <v>0</v>
      </c>
      <c r="L497" s="45" t="e">
        <f>VLOOKUP($A497,'Doanh thu'!$A$3:$Q$2000,14,FALSE)</f>
        <v>#DIV/0!</v>
      </c>
      <c r="M497" s="45" t="e">
        <f>VLOOKUP($A497,'Doanh thu'!$A$3:$Q$2000,15,FALSE)</f>
        <v>#DIV/0!</v>
      </c>
      <c r="N497" s="45" t="e">
        <f>VLOOKUP($A497,'Doanh thu'!$A$3:$Q$2000,16,FALSE)</f>
        <v>#DIV/0!</v>
      </c>
      <c r="O497" s="45" t="e">
        <f>VLOOKUP($A497,'Doanh thu'!$A$3:$Q$2000,17,FALSE)</f>
        <v>#DIV/0!</v>
      </c>
      <c r="P497" s="45" t="e">
        <f>VLOOKUP($A497,LNST!$A$3:$R$1635,14,FALSE)</f>
        <v>#DIV/0!</v>
      </c>
      <c r="Q497" s="45" t="e">
        <f>VLOOKUP($A497,LNST!$A$3:$R$1635,15,FALSE)</f>
        <v>#DIV/0!</v>
      </c>
      <c r="R497" s="45" t="e">
        <f>VLOOKUP($A497,LNST!$A$3:$R$1635,16,FALSE)</f>
        <v>#DIV/0!</v>
      </c>
      <c r="S497" s="45" t="e">
        <f>VLOOKUP($A497,LNST!$A$3:$R$1635,17,FALSE)</f>
        <v>#DIV/0!</v>
      </c>
      <c r="T497" s="45" t="e">
        <f>VLOOKUP($A497,LNG!$A$2:$H$1999,4,FALSE)/(D497*10^9)</f>
        <v>#DIV/0!</v>
      </c>
      <c r="U497" s="45" t="e">
        <f>VLOOKUP($A497,LNG!$A$2:$H$1999,5,FALSE)/(E497*10^9)</f>
        <v>#DIV/0!</v>
      </c>
      <c r="V497" s="45" t="e">
        <f>VLOOKUP($A497,LNG!$A$2:$H$1999,6,FALSE)/(F497*10^9)</f>
        <v>#DIV/0!</v>
      </c>
      <c r="W497" s="45" t="e">
        <f>VLOOKUP($A497,LNG!$A$2:$H$1999,7,FALSE)/(G497*10^9)</f>
        <v>#DIV/0!</v>
      </c>
      <c r="X497" s="45" t="e">
        <f>VLOOKUP($A497,'LNST năm'!$A$2:$I$2000,8,FALSE)</f>
        <v>#DIV/0!</v>
      </c>
      <c r="Y497" s="45" t="e">
        <f>VLOOKUP($A497,'LNST năm'!$A$2:$I$2000,9,FALSE)</f>
        <v>#DIV/0!</v>
      </c>
      <c r="Z497" s="46" t="e">
        <f>VLOOKUP($A497,LNG!$A$2:$H$1999,9,FALSE)</f>
        <v>#REF!</v>
      </c>
      <c r="AA497" s="162" t="e">
        <f>VLOOKUP($A497,'GIÁ CP'!$A$2:$D$2000,4,FALSE)/Z497</f>
        <v>#N/A</v>
      </c>
    </row>
    <row r="498" spans="1:27" hidden="1">
      <c r="A498" s="18" t="s">
        <v>2338</v>
      </c>
      <c r="B498" s="18" t="s">
        <v>2339</v>
      </c>
      <c r="C498" s="154" t="str">
        <f>VLOOKUP(A498,'GIÁ CP'!$K$2:$M$2000,3,FALSE)</f>
        <v xml:space="preserve">Xây dựng </v>
      </c>
      <c r="D498" s="43" t="e">
        <f>VLOOKUP($A498,'Doanh thu'!$A$3:$Q$2000,9,FALSE)/1000000000</f>
        <v>#N/A</v>
      </c>
      <c r="E498" s="43" t="e">
        <f>VLOOKUP($A498,'Doanh thu'!$A$3:$Q$2000,10,FALSE)/1000000000</f>
        <v>#N/A</v>
      </c>
      <c r="F498" s="43" t="e">
        <f>VLOOKUP($A498,'Doanh thu'!$A$3:$Q$2000,11,FALSE)/1000000000</f>
        <v>#N/A</v>
      </c>
      <c r="G498" s="43" t="e">
        <f>VLOOKUP($A498,'Doanh thu'!$A$3:$Q$2000,12,FALSE)/1000000000</f>
        <v>#N/A</v>
      </c>
      <c r="H498" s="43" t="e">
        <f>VLOOKUP($A498,LNST!$A$3:$Q$1635,9,FALSE)/1000000000</f>
        <v>#N/A</v>
      </c>
      <c r="I498" s="43" t="e">
        <f>VLOOKUP($A498,LNST!$A$3:$Q$1635,10,FALSE)/1000000000</f>
        <v>#N/A</v>
      </c>
      <c r="J498" s="43" t="e">
        <f>VLOOKUP($A498,LNST!$A$3:$Q$1635,11,FALSE)/1000000000</f>
        <v>#N/A</v>
      </c>
      <c r="K498" s="43" t="e">
        <f>VLOOKUP($A498,LNST!$A$3:$Q$1635,12,FALSE)/1000000000</f>
        <v>#N/A</v>
      </c>
      <c r="L498" s="45" t="e">
        <f>VLOOKUP($A498,'Doanh thu'!$A$3:$Q$2000,14,FALSE)</f>
        <v>#N/A</v>
      </c>
      <c r="M498" s="45" t="e">
        <f>VLOOKUP($A498,'Doanh thu'!$A$3:$Q$2000,15,FALSE)</f>
        <v>#N/A</v>
      </c>
      <c r="N498" s="45" t="e">
        <f>VLOOKUP($A498,'Doanh thu'!$A$3:$Q$2000,16,FALSE)</f>
        <v>#N/A</v>
      </c>
      <c r="O498" s="45" t="e">
        <f>VLOOKUP($A498,'Doanh thu'!$A$3:$Q$2000,17,FALSE)</f>
        <v>#N/A</v>
      </c>
      <c r="P498" s="45" t="e">
        <f>VLOOKUP($A498,LNST!$A$3:$R$1635,14,FALSE)</f>
        <v>#N/A</v>
      </c>
      <c r="Q498" s="45" t="e">
        <f>VLOOKUP($A498,LNST!$A$3:$R$1635,15,FALSE)</f>
        <v>#N/A</v>
      </c>
      <c r="R498" s="45" t="e">
        <f>VLOOKUP($A498,LNST!$A$3:$R$1635,16,FALSE)</f>
        <v>#N/A</v>
      </c>
      <c r="S498" s="45" t="e">
        <f>VLOOKUP($A498,LNST!$A$3:$R$1635,17,FALSE)</f>
        <v>#N/A</v>
      </c>
      <c r="T498" s="45" t="e">
        <f>VLOOKUP($A498,LNG!$A$2:$H$1999,4,FALSE)/(D498*10^9)</f>
        <v>#N/A</v>
      </c>
      <c r="U498" s="45" t="e">
        <f>VLOOKUP($A498,LNG!$A$2:$H$1999,5,FALSE)/(E498*10^9)</f>
        <v>#N/A</v>
      </c>
      <c r="V498" s="45" t="e">
        <f>VLOOKUP($A498,LNG!$A$2:$H$1999,6,FALSE)/(F498*10^9)</f>
        <v>#N/A</v>
      </c>
      <c r="W498" s="45" t="e">
        <f>VLOOKUP($A498,LNG!$A$2:$H$1999,7,FALSE)/(G498*10^9)</f>
        <v>#N/A</v>
      </c>
      <c r="X498" s="45" t="e">
        <f>VLOOKUP($A498,'LNST năm'!$A$2:$I$2000,8,FALSE)</f>
        <v>#N/A</v>
      </c>
      <c r="Y498" s="45" t="e">
        <f>VLOOKUP($A498,'LNST năm'!$A$2:$I$2000,9,FALSE)</f>
        <v>#N/A</v>
      </c>
      <c r="Z498" s="46" t="e">
        <f>VLOOKUP($A498,LNG!$A$2:$H$1999,9,FALSE)</f>
        <v>#N/A</v>
      </c>
      <c r="AA498" s="162" t="e">
        <f>VLOOKUP($A498,'GIÁ CP'!$A$2:$D$2000,4,FALSE)/Z498</f>
        <v>#N/A</v>
      </c>
    </row>
    <row r="499" spans="1:27" hidden="1">
      <c r="A499" s="18" t="s">
        <v>1025</v>
      </c>
      <c r="B499" s="18" t="s">
        <v>2520</v>
      </c>
      <c r="C499" s="154" t="str">
        <f>VLOOKUP(A499,'GIÁ CP'!$K$2:$M$2000,3,FALSE)</f>
        <v xml:space="preserve">Sản xuất bia </v>
      </c>
      <c r="D499" s="43">
        <f>VLOOKUP($A499,'Doanh thu'!$A$3:$Q$2000,9,FALSE)/1000000000</f>
        <v>0</v>
      </c>
      <c r="E499" s="43">
        <f>VLOOKUP($A499,'Doanh thu'!$A$3:$Q$2000,10,FALSE)/1000000000</f>
        <v>0</v>
      </c>
      <c r="F499" s="43">
        <f>VLOOKUP($A499,'Doanh thu'!$A$3:$Q$2000,11,FALSE)/1000000000</f>
        <v>0</v>
      </c>
      <c r="G499" s="43">
        <f>VLOOKUP($A499,'Doanh thu'!$A$3:$Q$2000,12,FALSE)/1000000000</f>
        <v>0</v>
      </c>
      <c r="H499" s="43">
        <f>VLOOKUP($A499,LNST!$A$3:$Q$1635,9,FALSE)/1000000000</f>
        <v>0</v>
      </c>
      <c r="I499" s="43">
        <f>VLOOKUP($A499,LNST!$A$3:$Q$1635,10,FALSE)/1000000000</f>
        <v>0</v>
      </c>
      <c r="J499" s="43">
        <f>VLOOKUP($A499,LNST!$A$3:$Q$1635,11,FALSE)/1000000000</f>
        <v>0</v>
      </c>
      <c r="K499" s="43">
        <f>VLOOKUP($A499,LNST!$A$3:$Q$1635,12,FALSE)/1000000000</f>
        <v>0</v>
      </c>
      <c r="L499" s="45" t="e">
        <f>VLOOKUP($A499,'Doanh thu'!$A$3:$Q$2000,14,FALSE)</f>
        <v>#DIV/0!</v>
      </c>
      <c r="M499" s="45" t="e">
        <f>VLOOKUP($A499,'Doanh thu'!$A$3:$Q$2000,15,FALSE)</f>
        <v>#DIV/0!</v>
      </c>
      <c r="N499" s="45" t="e">
        <f>VLOOKUP($A499,'Doanh thu'!$A$3:$Q$2000,16,FALSE)</f>
        <v>#DIV/0!</v>
      </c>
      <c r="O499" s="45" t="e">
        <f>VLOOKUP($A499,'Doanh thu'!$A$3:$Q$2000,17,FALSE)</f>
        <v>#DIV/0!</v>
      </c>
      <c r="P499" s="45" t="e">
        <f>VLOOKUP($A499,LNST!$A$3:$R$1635,14,FALSE)</f>
        <v>#DIV/0!</v>
      </c>
      <c r="Q499" s="45" t="e">
        <f>VLOOKUP($A499,LNST!$A$3:$R$1635,15,FALSE)</f>
        <v>#DIV/0!</v>
      </c>
      <c r="R499" s="45" t="e">
        <f>VLOOKUP($A499,LNST!$A$3:$R$1635,16,FALSE)</f>
        <v>#DIV/0!</v>
      </c>
      <c r="S499" s="45" t="e">
        <f>VLOOKUP($A499,LNST!$A$3:$R$1635,17,FALSE)</f>
        <v>#DIV/0!</v>
      </c>
      <c r="T499" s="45" t="e">
        <f>VLOOKUP($A499,LNG!$A$2:$H$1999,4,FALSE)/(D499*10^9)</f>
        <v>#DIV/0!</v>
      </c>
      <c r="U499" s="45" t="e">
        <f>VLOOKUP($A499,LNG!$A$2:$H$1999,5,FALSE)/(E499*10^9)</f>
        <v>#DIV/0!</v>
      </c>
      <c r="V499" s="45" t="e">
        <f>VLOOKUP($A499,LNG!$A$2:$H$1999,6,FALSE)/(F499*10^9)</f>
        <v>#DIV/0!</v>
      </c>
      <c r="W499" s="45" t="e">
        <f>VLOOKUP($A499,LNG!$A$2:$H$1999,7,FALSE)/(G499*10^9)</f>
        <v>#DIV/0!</v>
      </c>
      <c r="X499" s="45">
        <f>VLOOKUP($A499,'LNST năm'!$A$2:$I$2000,8,FALSE)</f>
        <v>-1</v>
      </c>
      <c r="Y499" s="45">
        <f>VLOOKUP($A499,'LNST năm'!$A$2:$I$2000,9,FALSE)</f>
        <v>-1</v>
      </c>
      <c r="Z499" s="46" t="e">
        <f>VLOOKUP($A499,LNG!$A$2:$H$1999,9,FALSE)</f>
        <v>#REF!</v>
      </c>
      <c r="AA499" s="162" t="e">
        <f>VLOOKUP($A499,'GIÁ CP'!$A$2:$D$2000,4,FALSE)/Z499</f>
        <v>#REF!</v>
      </c>
    </row>
    <row r="500" spans="1:27" hidden="1">
      <c r="A500" s="18" t="s">
        <v>1495</v>
      </c>
      <c r="B500" s="18" t="s">
        <v>3315</v>
      </c>
      <c r="C500" s="154" t="str">
        <f>VLOOKUP(A500,'GIÁ CP'!$K$2:$M$2000,3,FALSE)</f>
        <v xml:space="preserve">Lâm sản và Chế biến gỗ </v>
      </c>
      <c r="D500" s="43">
        <f>VLOOKUP($A500,'Doanh thu'!$A$3:$Q$2000,9,FALSE)/1000000000</f>
        <v>0</v>
      </c>
      <c r="E500" s="43">
        <f>VLOOKUP($A500,'Doanh thu'!$A$3:$Q$2000,10,FALSE)/1000000000</f>
        <v>0</v>
      </c>
      <c r="F500" s="43">
        <f>VLOOKUP($A500,'Doanh thu'!$A$3:$Q$2000,11,FALSE)/1000000000</f>
        <v>0</v>
      </c>
      <c r="G500" s="43">
        <f>VLOOKUP($A500,'Doanh thu'!$A$3:$Q$2000,12,FALSE)/1000000000</f>
        <v>0</v>
      </c>
      <c r="H500" s="43">
        <f>VLOOKUP($A500,LNST!$A$3:$Q$1635,9,FALSE)/1000000000</f>
        <v>0</v>
      </c>
      <c r="I500" s="43">
        <f>VLOOKUP($A500,LNST!$A$3:$Q$1635,10,FALSE)/1000000000</f>
        <v>0</v>
      </c>
      <c r="J500" s="43">
        <f>VLOOKUP($A500,LNST!$A$3:$Q$1635,11,FALSE)/1000000000</f>
        <v>0</v>
      </c>
      <c r="K500" s="43">
        <f>VLOOKUP($A500,LNST!$A$3:$Q$1635,12,FALSE)/1000000000</f>
        <v>0</v>
      </c>
      <c r="L500" s="45" t="e">
        <f>VLOOKUP($A500,'Doanh thu'!$A$3:$Q$2000,14,FALSE)</f>
        <v>#DIV/0!</v>
      </c>
      <c r="M500" s="45" t="e">
        <f>VLOOKUP($A500,'Doanh thu'!$A$3:$Q$2000,15,FALSE)</f>
        <v>#DIV/0!</v>
      </c>
      <c r="N500" s="45" t="e">
        <f>VLOOKUP($A500,'Doanh thu'!$A$3:$Q$2000,16,FALSE)</f>
        <v>#DIV/0!</v>
      </c>
      <c r="O500" s="45" t="e">
        <f>VLOOKUP($A500,'Doanh thu'!$A$3:$Q$2000,17,FALSE)</f>
        <v>#DIV/0!</v>
      </c>
      <c r="P500" s="45" t="e">
        <f>VLOOKUP($A500,LNST!$A$3:$R$1635,14,FALSE)</f>
        <v>#DIV/0!</v>
      </c>
      <c r="Q500" s="45" t="e">
        <f>VLOOKUP($A500,LNST!$A$3:$R$1635,15,FALSE)</f>
        <v>#DIV/0!</v>
      </c>
      <c r="R500" s="45" t="e">
        <f>VLOOKUP($A500,LNST!$A$3:$R$1635,16,FALSE)</f>
        <v>#DIV/0!</v>
      </c>
      <c r="S500" s="45" t="e">
        <f>VLOOKUP($A500,LNST!$A$3:$R$1635,17,FALSE)</f>
        <v>#DIV/0!</v>
      </c>
      <c r="T500" s="45" t="e">
        <f>VLOOKUP($A500,LNG!$A$2:$H$1999,4,FALSE)/(D500*10^9)</f>
        <v>#DIV/0!</v>
      </c>
      <c r="U500" s="45" t="e">
        <f>VLOOKUP($A500,LNG!$A$2:$H$1999,5,FALSE)/(E500*10^9)</f>
        <v>#DIV/0!</v>
      </c>
      <c r="V500" s="45" t="e">
        <f>VLOOKUP($A500,LNG!$A$2:$H$1999,6,FALSE)/(F500*10^9)</f>
        <v>#DIV/0!</v>
      </c>
      <c r="W500" s="45" t="e">
        <f>VLOOKUP($A500,LNG!$A$2:$H$1999,7,FALSE)/(G500*10^9)</f>
        <v>#DIV/0!</v>
      </c>
      <c r="X500" s="45">
        <f>VLOOKUP($A500,'LNST năm'!$A$2:$I$2000,8,FALSE)</f>
        <v>-1</v>
      </c>
      <c r="Y500" s="45">
        <f>VLOOKUP($A500,'LNST năm'!$A$2:$I$2000,9,FALSE)</f>
        <v>-1</v>
      </c>
      <c r="Z500" s="46" t="e">
        <f>VLOOKUP($A500,LNG!$A$2:$H$1999,9,FALSE)</f>
        <v>#REF!</v>
      </c>
      <c r="AA500" s="162" t="e">
        <f>VLOOKUP($A500,'GIÁ CP'!$A$2:$D$2000,4,FALSE)/Z500</f>
        <v>#REF!</v>
      </c>
    </row>
    <row r="501" spans="1:27" hidden="1">
      <c r="A501" s="18" t="s">
        <v>3289</v>
      </c>
      <c r="B501" s="18" t="s">
        <v>3290</v>
      </c>
      <c r="C501" s="154" t="str">
        <f>VLOOKUP(A501,'GIÁ CP'!$K$2:$M$2000,3,FALSE)</f>
        <v xml:space="preserve">Xây dựng </v>
      </c>
      <c r="D501" s="43">
        <f>VLOOKUP($A501,'Doanh thu'!$A$3:$Q$2000,9,FALSE)/1000000000</f>
        <v>0</v>
      </c>
      <c r="E501" s="43">
        <f>VLOOKUP($A501,'Doanh thu'!$A$3:$Q$2000,10,FALSE)/1000000000</f>
        <v>0</v>
      </c>
      <c r="F501" s="43">
        <f>VLOOKUP($A501,'Doanh thu'!$A$3:$Q$2000,11,FALSE)/1000000000</f>
        <v>0</v>
      </c>
      <c r="G501" s="43">
        <f>VLOOKUP($A501,'Doanh thu'!$A$3:$Q$2000,12,FALSE)/1000000000</f>
        <v>0</v>
      </c>
      <c r="H501" s="43">
        <f>VLOOKUP($A501,LNST!$A$3:$Q$1635,9,FALSE)/1000000000</f>
        <v>0</v>
      </c>
      <c r="I501" s="43">
        <f>VLOOKUP($A501,LNST!$A$3:$Q$1635,10,FALSE)/1000000000</f>
        <v>0</v>
      </c>
      <c r="J501" s="43">
        <f>VLOOKUP($A501,LNST!$A$3:$Q$1635,11,FALSE)/1000000000</f>
        <v>0</v>
      </c>
      <c r="K501" s="43">
        <f>VLOOKUP($A501,LNST!$A$3:$Q$1635,12,FALSE)/1000000000</f>
        <v>0</v>
      </c>
      <c r="L501" s="45" t="e">
        <f>VLOOKUP($A501,'Doanh thu'!$A$3:$Q$2000,14,FALSE)</f>
        <v>#DIV/0!</v>
      </c>
      <c r="M501" s="45" t="e">
        <f>VLOOKUP($A501,'Doanh thu'!$A$3:$Q$2000,15,FALSE)</f>
        <v>#DIV/0!</v>
      </c>
      <c r="N501" s="45" t="e">
        <f>VLOOKUP($A501,'Doanh thu'!$A$3:$Q$2000,16,FALSE)</f>
        <v>#DIV/0!</v>
      </c>
      <c r="O501" s="45" t="e">
        <f>VLOOKUP($A501,'Doanh thu'!$A$3:$Q$2000,17,FALSE)</f>
        <v>#DIV/0!</v>
      </c>
      <c r="P501" s="45" t="e">
        <f>VLOOKUP($A501,LNST!$A$3:$R$1635,14,FALSE)</f>
        <v>#DIV/0!</v>
      </c>
      <c r="Q501" s="45" t="e">
        <f>VLOOKUP($A501,LNST!$A$3:$R$1635,15,FALSE)</f>
        <v>#DIV/0!</v>
      </c>
      <c r="R501" s="45" t="e">
        <f>VLOOKUP($A501,LNST!$A$3:$R$1635,16,FALSE)</f>
        <v>#DIV/0!</v>
      </c>
      <c r="S501" s="45" t="e">
        <f>VLOOKUP($A501,LNST!$A$3:$R$1635,17,FALSE)</f>
        <v>#DIV/0!</v>
      </c>
      <c r="T501" s="45" t="e">
        <f>VLOOKUP($A501,LNG!$A$2:$H$1999,4,FALSE)/(D501*10^9)</f>
        <v>#DIV/0!</v>
      </c>
      <c r="U501" s="45" t="e">
        <f>VLOOKUP($A501,LNG!$A$2:$H$1999,5,FALSE)/(E501*10^9)</f>
        <v>#DIV/0!</v>
      </c>
      <c r="V501" s="45" t="e">
        <f>VLOOKUP($A501,LNG!$A$2:$H$1999,6,FALSE)/(F501*10^9)</f>
        <v>#DIV/0!</v>
      </c>
      <c r="W501" s="45" t="e">
        <f>VLOOKUP($A501,LNG!$A$2:$H$1999,7,FALSE)/(G501*10^9)</f>
        <v>#DIV/0!</v>
      </c>
      <c r="X501" s="45" t="e">
        <f>VLOOKUP($A501,'LNST năm'!$A$2:$I$2000,8,FALSE)</f>
        <v>#DIV/0!</v>
      </c>
      <c r="Y501" s="45" t="e">
        <f>VLOOKUP($A501,'LNST năm'!$A$2:$I$2000,9,FALSE)</f>
        <v>#DIV/0!</v>
      </c>
      <c r="Z501" s="46" t="e">
        <f>VLOOKUP($A501,LNG!$A$2:$H$1999,9,FALSE)</f>
        <v>#REF!</v>
      </c>
      <c r="AA501" s="162" t="e">
        <f>VLOOKUP($A501,'GIÁ CP'!$A$2:$D$2000,4,FALSE)/Z501</f>
        <v>#N/A</v>
      </c>
    </row>
    <row r="502" spans="1:27" hidden="1">
      <c r="A502" s="18" t="s">
        <v>1481</v>
      </c>
      <c r="B502" s="18" t="s">
        <v>3293</v>
      </c>
      <c r="C502" s="154" t="str">
        <f>VLOOKUP(A502,'GIÁ CP'!$K$2:$M$2000,3,FALSE)</f>
        <v xml:space="preserve">Chất thải &amp; Môi trường </v>
      </c>
      <c r="D502" s="43">
        <f>VLOOKUP($A502,'Doanh thu'!$A$3:$Q$2000,9,FALSE)/1000000000</f>
        <v>0</v>
      </c>
      <c r="E502" s="43">
        <f>VLOOKUP($A502,'Doanh thu'!$A$3:$Q$2000,10,FALSE)/1000000000</f>
        <v>0</v>
      </c>
      <c r="F502" s="43">
        <f>VLOOKUP($A502,'Doanh thu'!$A$3:$Q$2000,11,FALSE)/1000000000</f>
        <v>0</v>
      </c>
      <c r="G502" s="43">
        <f>VLOOKUP($A502,'Doanh thu'!$A$3:$Q$2000,12,FALSE)/1000000000</f>
        <v>0</v>
      </c>
      <c r="H502" s="43">
        <f>VLOOKUP($A502,LNST!$A$3:$Q$1635,9,FALSE)/1000000000</f>
        <v>0</v>
      </c>
      <c r="I502" s="43">
        <f>VLOOKUP($A502,LNST!$A$3:$Q$1635,10,FALSE)/1000000000</f>
        <v>0</v>
      </c>
      <c r="J502" s="43">
        <f>VLOOKUP($A502,LNST!$A$3:$Q$1635,11,FALSE)/1000000000</f>
        <v>0</v>
      </c>
      <c r="K502" s="43">
        <f>VLOOKUP($A502,LNST!$A$3:$Q$1635,12,FALSE)/1000000000</f>
        <v>0</v>
      </c>
      <c r="L502" s="45" t="e">
        <f>VLOOKUP($A502,'Doanh thu'!$A$3:$Q$2000,14,FALSE)</f>
        <v>#DIV/0!</v>
      </c>
      <c r="M502" s="45" t="e">
        <f>VLOOKUP($A502,'Doanh thu'!$A$3:$Q$2000,15,FALSE)</f>
        <v>#DIV/0!</v>
      </c>
      <c r="N502" s="45" t="e">
        <f>VLOOKUP($A502,'Doanh thu'!$A$3:$Q$2000,16,FALSE)</f>
        <v>#DIV/0!</v>
      </c>
      <c r="O502" s="45" t="e">
        <f>VLOOKUP($A502,'Doanh thu'!$A$3:$Q$2000,17,FALSE)</f>
        <v>#DIV/0!</v>
      </c>
      <c r="P502" s="45" t="e">
        <f>VLOOKUP($A502,LNST!$A$3:$R$1635,14,FALSE)</f>
        <v>#DIV/0!</v>
      </c>
      <c r="Q502" s="45" t="e">
        <f>VLOOKUP($A502,LNST!$A$3:$R$1635,15,FALSE)</f>
        <v>#DIV/0!</v>
      </c>
      <c r="R502" s="45" t="e">
        <f>VLOOKUP($A502,LNST!$A$3:$R$1635,16,FALSE)</f>
        <v>#DIV/0!</v>
      </c>
      <c r="S502" s="45" t="e">
        <f>VLOOKUP($A502,LNST!$A$3:$R$1635,17,FALSE)</f>
        <v>#DIV/0!</v>
      </c>
      <c r="T502" s="45" t="e">
        <f>VLOOKUP($A502,LNG!$A$2:$H$1999,4,FALSE)/(D502*10^9)</f>
        <v>#DIV/0!</v>
      </c>
      <c r="U502" s="45" t="e">
        <f>VLOOKUP($A502,LNG!$A$2:$H$1999,5,FALSE)/(E502*10^9)</f>
        <v>#DIV/0!</v>
      </c>
      <c r="V502" s="45" t="e">
        <f>VLOOKUP($A502,LNG!$A$2:$H$1999,6,FALSE)/(F502*10^9)</f>
        <v>#DIV/0!</v>
      </c>
      <c r="W502" s="45" t="e">
        <f>VLOOKUP($A502,LNG!$A$2:$H$1999,7,FALSE)/(G502*10^9)</f>
        <v>#DIV/0!</v>
      </c>
      <c r="X502" s="45">
        <f>VLOOKUP($A502,'LNST năm'!$A$2:$I$2000,8,FALSE)</f>
        <v>-1</v>
      </c>
      <c r="Y502" s="45">
        <f>VLOOKUP($A502,'LNST năm'!$A$2:$I$2000,9,FALSE)</f>
        <v>-1</v>
      </c>
      <c r="Z502" s="46" t="e">
        <f>VLOOKUP($A502,LNG!$A$2:$H$1999,9,FALSE)</f>
        <v>#REF!</v>
      </c>
      <c r="AA502" s="162" t="e">
        <f>VLOOKUP($A502,'GIÁ CP'!$A$2:$D$2000,4,FALSE)/Z502</f>
        <v>#REF!</v>
      </c>
    </row>
    <row r="503" spans="1:27" hidden="1">
      <c r="A503" s="18" t="s">
        <v>1465</v>
      </c>
      <c r="B503" s="18" t="s">
        <v>3266</v>
      </c>
      <c r="C503" s="154" t="str">
        <f>VLOOKUP(A503,'GIÁ CP'!$K$2:$M$2000,3,FALSE)</f>
        <v xml:space="preserve">Đồ uống &amp; giải khát </v>
      </c>
      <c r="D503" s="43">
        <f>VLOOKUP($A503,'Doanh thu'!$A$3:$Q$2000,9,FALSE)/1000000000</f>
        <v>0</v>
      </c>
      <c r="E503" s="43">
        <f>VLOOKUP($A503,'Doanh thu'!$A$3:$Q$2000,10,FALSE)/1000000000</f>
        <v>0</v>
      </c>
      <c r="F503" s="43">
        <f>VLOOKUP($A503,'Doanh thu'!$A$3:$Q$2000,11,FALSE)/1000000000</f>
        <v>0</v>
      </c>
      <c r="G503" s="43">
        <f>VLOOKUP($A503,'Doanh thu'!$A$3:$Q$2000,12,FALSE)/1000000000</f>
        <v>0</v>
      </c>
      <c r="H503" s="43">
        <f>VLOOKUP($A503,LNST!$A$3:$Q$1635,9,FALSE)/1000000000</f>
        <v>0</v>
      </c>
      <c r="I503" s="43">
        <f>VLOOKUP($A503,LNST!$A$3:$Q$1635,10,FALSE)/1000000000</f>
        <v>0</v>
      </c>
      <c r="J503" s="43">
        <f>VLOOKUP($A503,LNST!$A$3:$Q$1635,11,FALSE)/1000000000</f>
        <v>0</v>
      </c>
      <c r="K503" s="43">
        <f>VLOOKUP($A503,LNST!$A$3:$Q$1635,12,FALSE)/1000000000</f>
        <v>0</v>
      </c>
      <c r="L503" s="45" t="e">
        <f>VLOOKUP($A503,'Doanh thu'!$A$3:$Q$2000,14,FALSE)</f>
        <v>#DIV/0!</v>
      </c>
      <c r="M503" s="45" t="e">
        <f>VLOOKUP($A503,'Doanh thu'!$A$3:$Q$2000,15,FALSE)</f>
        <v>#DIV/0!</v>
      </c>
      <c r="N503" s="45" t="e">
        <f>VLOOKUP($A503,'Doanh thu'!$A$3:$Q$2000,16,FALSE)</f>
        <v>#DIV/0!</v>
      </c>
      <c r="O503" s="45" t="e">
        <f>VLOOKUP($A503,'Doanh thu'!$A$3:$Q$2000,17,FALSE)</f>
        <v>#DIV/0!</v>
      </c>
      <c r="P503" s="45" t="e">
        <f>VLOOKUP($A503,LNST!$A$3:$R$1635,14,FALSE)</f>
        <v>#DIV/0!</v>
      </c>
      <c r="Q503" s="45" t="e">
        <f>VLOOKUP($A503,LNST!$A$3:$R$1635,15,FALSE)</f>
        <v>#DIV/0!</v>
      </c>
      <c r="R503" s="45" t="e">
        <f>VLOOKUP($A503,LNST!$A$3:$R$1635,16,FALSE)</f>
        <v>#DIV/0!</v>
      </c>
      <c r="S503" s="45" t="e">
        <f>VLOOKUP($A503,LNST!$A$3:$R$1635,17,FALSE)</f>
        <v>#DIV/0!</v>
      </c>
      <c r="T503" s="45" t="e">
        <f>VLOOKUP($A503,LNG!$A$2:$H$1999,4,FALSE)/(D503*10^9)</f>
        <v>#DIV/0!</v>
      </c>
      <c r="U503" s="45" t="e">
        <f>VLOOKUP($A503,LNG!$A$2:$H$1999,5,FALSE)/(E503*10^9)</f>
        <v>#DIV/0!</v>
      </c>
      <c r="V503" s="45" t="e">
        <f>VLOOKUP($A503,LNG!$A$2:$H$1999,6,FALSE)/(F503*10^9)</f>
        <v>#DIV/0!</v>
      </c>
      <c r="W503" s="45" t="e">
        <f>VLOOKUP($A503,LNG!$A$2:$H$1999,7,FALSE)/(G503*10^9)</f>
        <v>#DIV/0!</v>
      </c>
      <c r="X503" s="45">
        <f>VLOOKUP($A503,'LNST năm'!$A$2:$I$2000,8,FALSE)</f>
        <v>-1</v>
      </c>
      <c r="Y503" s="45">
        <f>VLOOKUP($A503,'LNST năm'!$A$2:$I$2000,9,FALSE)</f>
        <v>-1</v>
      </c>
      <c r="Z503" s="46" t="e">
        <f>VLOOKUP($A503,LNG!$A$2:$H$1999,9,FALSE)</f>
        <v>#REF!</v>
      </c>
      <c r="AA503" s="162" t="e">
        <f>VLOOKUP($A503,'GIÁ CP'!$A$2:$D$2000,4,FALSE)/Z503</f>
        <v>#REF!</v>
      </c>
    </row>
    <row r="504" spans="1:27" hidden="1">
      <c r="A504" s="18" t="s">
        <v>1482</v>
      </c>
      <c r="B504" s="18" t="s">
        <v>3294</v>
      </c>
      <c r="C504" s="154" t="str">
        <f>VLOOKUP(A504,'GIÁ CP'!$K$2:$M$2000,3,FALSE)</f>
        <v xml:space="preserve">Nước </v>
      </c>
      <c r="D504" s="43">
        <f>VLOOKUP($A504,'Doanh thu'!$A$3:$Q$2000,9,FALSE)/1000000000</f>
        <v>0</v>
      </c>
      <c r="E504" s="43">
        <f>VLOOKUP($A504,'Doanh thu'!$A$3:$Q$2000,10,FALSE)/1000000000</f>
        <v>0</v>
      </c>
      <c r="F504" s="43">
        <f>VLOOKUP($A504,'Doanh thu'!$A$3:$Q$2000,11,FALSE)/1000000000</f>
        <v>0</v>
      </c>
      <c r="G504" s="43">
        <f>VLOOKUP($A504,'Doanh thu'!$A$3:$Q$2000,12,FALSE)/1000000000</f>
        <v>0</v>
      </c>
      <c r="H504" s="43">
        <f>VLOOKUP($A504,LNST!$A$3:$Q$1635,9,FALSE)/1000000000</f>
        <v>0</v>
      </c>
      <c r="I504" s="43">
        <f>VLOOKUP($A504,LNST!$A$3:$Q$1635,10,FALSE)/1000000000</f>
        <v>0</v>
      </c>
      <c r="J504" s="43">
        <f>VLOOKUP($A504,LNST!$A$3:$Q$1635,11,FALSE)/1000000000</f>
        <v>0</v>
      </c>
      <c r="K504" s="43">
        <f>VLOOKUP($A504,LNST!$A$3:$Q$1635,12,FALSE)/1000000000</f>
        <v>0</v>
      </c>
      <c r="L504" s="45" t="e">
        <f>VLOOKUP($A504,'Doanh thu'!$A$3:$Q$2000,14,FALSE)</f>
        <v>#DIV/0!</v>
      </c>
      <c r="M504" s="45" t="e">
        <f>VLOOKUP($A504,'Doanh thu'!$A$3:$Q$2000,15,FALSE)</f>
        <v>#DIV/0!</v>
      </c>
      <c r="N504" s="45" t="e">
        <f>VLOOKUP($A504,'Doanh thu'!$A$3:$Q$2000,16,FALSE)</f>
        <v>#DIV/0!</v>
      </c>
      <c r="O504" s="45" t="e">
        <f>VLOOKUP($A504,'Doanh thu'!$A$3:$Q$2000,17,FALSE)</f>
        <v>#DIV/0!</v>
      </c>
      <c r="P504" s="45" t="e">
        <f>VLOOKUP($A504,LNST!$A$3:$R$1635,14,FALSE)</f>
        <v>#DIV/0!</v>
      </c>
      <c r="Q504" s="45" t="e">
        <f>VLOOKUP($A504,LNST!$A$3:$R$1635,15,FALSE)</f>
        <v>#DIV/0!</v>
      </c>
      <c r="R504" s="45" t="e">
        <f>VLOOKUP($A504,LNST!$A$3:$R$1635,16,FALSE)</f>
        <v>#DIV/0!</v>
      </c>
      <c r="S504" s="45" t="e">
        <f>VLOOKUP($A504,LNST!$A$3:$R$1635,17,FALSE)</f>
        <v>#DIV/0!</v>
      </c>
      <c r="T504" s="45" t="e">
        <f>VLOOKUP($A504,LNG!$A$2:$H$1999,4,FALSE)/(D504*10^9)</f>
        <v>#DIV/0!</v>
      </c>
      <c r="U504" s="45" t="e">
        <f>VLOOKUP($A504,LNG!$A$2:$H$1999,5,FALSE)/(E504*10^9)</f>
        <v>#DIV/0!</v>
      </c>
      <c r="V504" s="45" t="e">
        <f>VLOOKUP($A504,LNG!$A$2:$H$1999,6,FALSE)/(F504*10^9)</f>
        <v>#DIV/0!</v>
      </c>
      <c r="W504" s="45" t="e">
        <f>VLOOKUP($A504,LNG!$A$2:$H$1999,7,FALSE)/(G504*10^9)</f>
        <v>#DIV/0!</v>
      </c>
      <c r="X504" s="45">
        <f>VLOOKUP($A504,'LNST năm'!$A$2:$I$2000,8,FALSE)</f>
        <v>-1</v>
      </c>
      <c r="Y504" s="45">
        <f>VLOOKUP($A504,'LNST năm'!$A$2:$I$2000,9,FALSE)</f>
        <v>-1</v>
      </c>
      <c r="Z504" s="46" t="e">
        <f>VLOOKUP($A504,LNG!$A$2:$H$1999,9,FALSE)</f>
        <v>#REF!</v>
      </c>
      <c r="AA504" s="162" t="e">
        <f>VLOOKUP($A504,'GIÁ CP'!$A$2:$D$2000,4,FALSE)/Z504</f>
        <v>#REF!</v>
      </c>
    </row>
    <row r="505" spans="1:27" hidden="1">
      <c r="A505" s="18" t="s">
        <v>1483</v>
      </c>
      <c r="B505" s="18" t="s">
        <v>3296</v>
      </c>
      <c r="C505" s="154" t="str">
        <f>VLOOKUP(A505,'GIÁ CP'!$K$2:$M$2000,3,FALSE)</f>
        <v xml:space="preserve">Hàng điện &amp; điện tử </v>
      </c>
      <c r="D505" s="43">
        <f>VLOOKUP($A505,'Doanh thu'!$A$3:$Q$2000,9,FALSE)/1000000000</f>
        <v>0</v>
      </c>
      <c r="E505" s="43">
        <f>VLOOKUP($A505,'Doanh thu'!$A$3:$Q$2000,10,FALSE)/1000000000</f>
        <v>0</v>
      </c>
      <c r="F505" s="43">
        <f>VLOOKUP($A505,'Doanh thu'!$A$3:$Q$2000,11,FALSE)/1000000000</f>
        <v>0</v>
      </c>
      <c r="G505" s="43">
        <f>VLOOKUP($A505,'Doanh thu'!$A$3:$Q$2000,12,FALSE)/1000000000</f>
        <v>0</v>
      </c>
      <c r="H505" s="43">
        <f>VLOOKUP($A505,LNST!$A$3:$Q$1635,9,FALSE)/1000000000</f>
        <v>0</v>
      </c>
      <c r="I505" s="43">
        <f>VLOOKUP($A505,LNST!$A$3:$Q$1635,10,FALSE)/1000000000</f>
        <v>0</v>
      </c>
      <c r="J505" s="43">
        <f>VLOOKUP($A505,LNST!$A$3:$Q$1635,11,FALSE)/1000000000</f>
        <v>0</v>
      </c>
      <c r="K505" s="43">
        <f>VLOOKUP($A505,LNST!$A$3:$Q$1635,12,FALSE)/1000000000</f>
        <v>0</v>
      </c>
      <c r="L505" s="45" t="e">
        <f>VLOOKUP($A505,'Doanh thu'!$A$3:$Q$2000,14,FALSE)</f>
        <v>#DIV/0!</v>
      </c>
      <c r="M505" s="45" t="e">
        <f>VLOOKUP($A505,'Doanh thu'!$A$3:$Q$2000,15,FALSE)</f>
        <v>#DIV/0!</v>
      </c>
      <c r="N505" s="45" t="e">
        <f>VLOOKUP($A505,'Doanh thu'!$A$3:$Q$2000,16,FALSE)</f>
        <v>#DIV/0!</v>
      </c>
      <c r="O505" s="45" t="e">
        <f>VLOOKUP($A505,'Doanh thu'!$A$3:$Q$2000,17,FALSE)</f>
        <v>#DIV/0!</v>
      </c>
      <c r="P505" s="45" t="e">
        <f>VLOOKUP($A505,LNST!$A$3:$R$1635,14,FALSE)</f>
        <v>#DIV/0!</v>
      </c>
      <c r="Q505" s="45" t="e">
        <f>VLOOKUP($A505,LNST!$A$3:$R$1635,15,FALSE)</f>
        <v>#DIV/0!</v>
      </c>
      <c r="R505" s="45" t="e">
        <f>VLOOKUP($A505,LNST!$A$3:$R$1635,16,FALSE)</f>
        <v>#DIV/0!</v>
      </c>
      <c r="S505" s="45" t="e">
        <f>VLOOKUP($A505,LNST!$A$3:$R$1635,17,FALSE)</f>
        <v>#DIV/0!</v>
      </c>
      <c r="T505" s="45" t="e">
        <f>VLOOKUP($A505,LNG!$A$2:$H$1999,4,FALSE)/(D505*10^9)</f>
        <v>#DIV/0!</v>
      </c>
      <c r="U505" s="45" t="e">
        <f>VLOOKUP($A505,LNG!$A$2:$H$1999,5,FALSE)/(E505*10^9)</f>
        <v>#DIV/0!</v>
      </c>
      <c r="V505" s="45" t="e">
        <f>VLOOKUP($A505,LNG!$A$2:$H$1999,6,FALSE)/(F505*10^9)</f>
        <v>#DIV/0!</v>
      </c>
      <c r="W505" s="45" t="e">
        <f>VLOOKUP($A505,LNG!$A$2:$H$1999,7,FALSE)/(G505*10^9)</f>
        <v>#DIV/0!</v>
      </c>
      <c r="X505" s="45">
        <f>VLOOKUP($A505,'LNST năm'!$A$2:$I$2000,8,FALSE)</f>
        <v>1</v>
      </c>
      <c r="Y505" s="45">
        <f>VLOOKUP($A505,'LNST năm'!$A$2:$I$2000,9,FALSE)</f>
        <v>0.25992104989487319</v>
      </c>
      <c r="Z505" s="46" t="e">
        <f>VLOOKUP($A505,LNG!$A$2:$H$1999,9,FALSE)</f>
        <v>#REF!</v>
      </c>
      <c r="AA505" s="162" t="e">
        <f>VLOOKUP($A505,'GIÁ CP'!$A$2:$D$2000,4,FALSE)/Z505</f>
        <v>#REF!</v>
      </c>
    </row>
    <row r="506" spans="1:27" hidden="1">
      <c r="A506" s="18" t="s">
        <v>937</v>
      </c>
      <c r="B506" s="18" t="s">
        <v>2691</v>
      </c>
      <c r="C506" s="154" t="str">
        <f>VLOOKUP(A506,'GIÁ CP'!$K$2:$M$2000,3,FALSE)</f>
        <v xml:space="preserve">Dược phẩm </v>
      </c>
      <c r="D506" s="43">
        <f>VLOOKUP($A506,'Doanh thu'!$A$3:$Q$2000,9,FALSE)/1000000000</f>
        <v>65.946129616999997</v>
      </c>
      <c r="E506" s="43">
        <f>VLOOKUP($A506,'Doanh thu'!$A$3:$Q$2000,10,FALSE)/1000000000</f>
        <v>68.686549014999997</v>
      </c>
      <c r="F506" s="43">
        <f>VLOOKUP($A506,'Doanh thu'!$A$3:$Q$2000,11,FALSE)/1000000000</f>
        <v>124.053133074</v>
      </c>
      <c r="G506" s="43">
        <f>VLOOKUP($A506,'Doanh thu'!$A$3:$Q$2000,12,FALSE)/1000000000</f>
        <v>70.679532791</v>
      </c>
      <c r="H506" s="43">
        <f>VLOOKUP($A506,LNST!$A$3:$Q$1635,9,FALSE)/1000000000</f>
        <v>0.28715818999999998</v>
      </c>
      <c r="I506" s="43">
        <f>VLOOKUP($A506,LNST!$A$3:$Q$1635,10,FALSE)/1000000000</f>
        <v>0.911215522</v>
      </c>
      <c r="J506" s="43">
        <f>VLOOKUP($A506,LNST!$A$3:$Q$1635,11,FALSE)/1000000000</f>
        <v>11.269479706</v>
      </c>
      <c r="K506" s="43">
        <f>VLOOKUP($A506,LNST!$A$3:$Q$1635,12,FALSE)/1000000000</f>
        <v>6.020964277</v>
      </c>
      <c r="L506" s="45">
        <f>VLOOKUP($A506,'Doanh thu'!$A$3:$Q$2000,14,FALSE)</f>
        <v>-0.20490095519110396</v>
      </c>
      <c r="M506" s="45">
        <f>VLOOKUP($A506,'Doanh thu'!$A$3:$Q$2000,15,FALSE)</f>
        <v>4.0202723380238128E-2</v>
      </c>
      <c r="N506" s="45">
        <f>VLOOKUP($A506,'Doanh thu'!$A$3:$Q$2000,16,FALSE)</f>
        <v>-0.16411807595706682</v>
      </c>
      <c r="O506" s="45">
        <f>VLOOKUP($A506,'Doanh thu'!$A$3:$Q$2000,17,FALSE)</f>
        <v>0.21230313419146143</v>
      </c>
      <c r="P506" s="45">
        <f>VLOOKUP($A506,LNST!$A$3:$R$1635,14,FALSE)</f>
        <v>-0.949056844247396</v>
      </c>
      <c r="Q506" s="45">
        <f>VLOOKUP($A506,LNST!$A$3:$R$1635,15,FALSE)</f>
        <v>-0.69518592490846109</v>
      </c>
      <c r="R506" s="45">
        <f>VLOOKUP($A506,LNST!$A$3:$R$1635,16,FALSE)</f>
        <v>0.1108088770224903</v>
      </c>
      <c r="S506" s="45">
        <f>VLOOKUP($A506,LNST!$A$3:$R$1635,17,FALSE)</f>
        <v>16.282288960988822</v>
      </c>
      <c r="T506" s="45">
        <f>VLOOKUP($A506,LNG!$A$2:$H$1999,4,FALSE)/(D506*10^9)</f>
        <v>0.18888617886058526</v>
      </c>
      <c r="U506" s="45">
        <f>VLOOKUP($A506,LNG!$A$2:$H$1999,5,FALSE)/(E506*10^9)</f>
        <v>0.16997373786314979</v>
      </c>
      <c r="V506" s="45">
        <f>VLOOKUP($A506,LNG!$A$2:$H$1999,6,FALSE)/(F506*10^9)</f>
        <v>0.10178015869593772</v>
      </c>
      <c r="W506" s="45">
        <f>VLOOKUP($A506,LNG!$A$2:$H$1999,7,FALSE)/(G506*10^9)</f>
        <v>0.42001452950719181</v>
      </c>
      <c r="X506" s="45">
        <f>VLOOKUP($A506,'LNST năm'!$A$2:$I$2000,8,FALSE)</f>
        <v>-0.44607977432438034</v>
      </c>
      <c r="Y506" s="45">
        <f>VLOOKUP($A506,'LNST năm'!$A$2:$I$2000,9,FALSE)</f>
        <v>-0.10958398855414131</v>
      </c>
      <c r="Z506" s="46" t="e">
        <f>VLOOKUP($A506,LNG!$A$2:$H$1999,9,FALSE)</f>
        <v>#REF!</v>
      </c>
      <c r="AA506" s="162" t="e">
        <f>VLOOKUP($A506,'GIÁ CP'!$A$2:$D$2000,4,FALSE)/Z506</f>
        <v>#REF!</v>
      </c>
    </row>
    <row r="507" spans="1:27" hidden="1">
      <c r="A507" s="18" t="s">
        <v>3542</v>
      </c>
      <c r="B507" s="18" t="s">
        <v>3543</v>
      </c>
      <c r="C507" s="154" t="str">
        <f>VLOOKUP(A507,'GIÁ CP'!$K$2:$M$2000,3,FALSE)</f>
        <v xml:space="preserve">Thép và sản phẩm thép </v>
      </c>
      <c r="D507" s="43" t="e">
        <f>VLOOKUP($A507,'Doanh thu'!$A$3:$Q$2000,9,FALSE)/1000000000</f>
        <v>#N/A</v>
      </c>
      <c r="E507" s="43" t="e">
        <f>VLOOKUP($A507,'Doanh thu'!$A$3:$Q$2000,10,FALSE)/1000000000</f>
        <v>#N/A</v>
      </c>
      <c r="F507" s="43" t="e">
        <f>VLOOKUP($A507,'Doanh thu'!$A$3:$Q$2000,11,FALSE)/1000000000</f>
        <v>#N/A</v>
      </c>
      <c r="G507" s="43" t="e">
        <f>VLOOKUP($A507,'Doanh thu'!$A$3:$Q$2000,12,FALSE)/1000000000</f>
        <v>#N/A</v>
      </c>
      <c r="H507" s="43" t="e">
        <f>VLOOKUP($A507,LNST!$A$3:$Q$1635,9,FALSE)/1000000000</f>
        <v>#N/A</v>
      </c>
      <c r="I507" s="43" t="e">
        <f>VLOOKUP($A507,LNST!$A$3:$Q$1635,10,FALSE)/1000000000</f>
        <v>#N/A</v>
      </c>
      <c r="J507" s="43" t="e">
        <f>VLOOKUP($A507,LNST!$A$3:$Q$1635,11,FALSE)/1000000000</f>
        <v>#N/A</v>
      </c>
      <c r="K507" s="43" t="e">
        <f>VLOOKUP($A507,LNST!$A$3:$Q$1635,12,FALSE)/1000000000</f>
        <v>#N/A</v>
      </c>
      <c r="L507" s="45" t="e">
        <f>VLOOKUP($A507,'Doanh thu'!$A$3:$Q$2000,14,FALSE)</f>
        <v>#N/A</v>
      </c>
      <c r="M507" s="45" t="e">
        <f>VLOOKUP($A507,'Doanh thu'!$A$3:$Q$2000,15,FALSE)</f>
        <v>#N/A</v>
      </c>
      <c r="N507" s="45" t="e">
        <f>VLOOKUP($A507,'Doanh thu'!$A$3:$Q$2000,16,FALSE)</f>
        <v>#N/A</v>
      </c>
      <c r="O507" s="45" t="e">
        <f>VLOOKUP($A507,'Doanh thu'!$A$3:$Q$2000,17,FALSE)</f>
        <v>#N/A</v>
      </c>
      <c r="P507" s="45" t="e">
        <f>VLOOKUP($A507,LNST!$A$3:$R$1635,14,FALSE)</f>
        <v>#N/A</v>
      </c>
      <c r="Q507" s="45" t="e">
        <f>VLOOKUP($A507,LNST!$A$3:$R$1635,15,FALSE)</f>
        <v>#N/A</v>
      </c>
      <c r="R507" s="45" t="e">
        <f>VLOOKUP($A507,LNST!$A$3:$R$1635,16,FALSE)</f>
        <v>#N/A</v>
      </c>
      <c r="S507" s="45" t="e">
        <f>VLOOKUP($A507,LNST!$A$3:$R$1635,17,FALSE)</f>
        <v>#N/A</v>
      </c>
      <c r="T507" s="45" t="e">
        <f>VLOOKUP($A507,LNG!$A$2:$H$1999,4,FALSE)/(D507*10^9)</f>
        <v>#N/A</v>
      </c>
      <c r="U507" s="45" t="e">
        <f>VLOOKUP($A507,LNG!$A$2:$H$1999,5,FALSE)/(E507*10^9)</f>
        <v>#N/A</v>
      </c>
      <c r="V507" s="45" t="e">
        <f>VLOOKUP($A507,LNG!$A$2:$H$1999,6,FALSE)/(F507*10^9)</f>
        <v>#N/A</v>
      </c>
      <c r="W507" s="45" t="e">
        <f>VLOOKUP($A507,LNG!$A$2:$H$1999,7,FALSE)/(G507*10^9)</f>
        <v>#N/A</v>
      </c>
      <c r="X507" s="45" t="e">
        <f>VLOOKUP($A507,'LNST năm'!$A$2:$I$2000,8,FALSE)</f>
        <v>#N/A</v>
      </c>
      <c r="Y507" s="45" t="e">
        <f>VLOOKUP($A507,'LNST năm'!$A$2:$I$2000,9,FALSE)</f>
        <v>#N/A</v>
      </c>
      <c r="Z507" s="46" t="e">
        <f>VLOOKUP($A507,LNG!$A$2:$H$1999,9,FALSE)</f>
        <v>#N/A</v>
      </c>
      <c r="AA507" s="162" t="e">
        <f>VLOOKUP($A507,'GIÁ CP'!$A$2:$D$2000,4,FALSE)/Z507</f>
        <v>#N/A</v>
      </c>
    </row>
    <row r="508" spans="1:27" hidden="1">
      <c r="A508" s="18" t="s">
        <v>1619</v>
      </c>
      <c r="B508" s="18" t="s">
        <v>2758</v>
      </c>
      <c r="C508" s="154" t="e">
        <f>VLOOKUP(A508,'GIÁ CP'!$K$2:$M$2000,3,FALSE)</f>
        <v>#N/A</v>
      </c>
      <c r="D508" s="43" t="e">
        <f>VLOOKUP($A508,'Doanh thu'!$A$3:$Q$2000,9,FALSE)/1000000000</f>
        <v>#N/A</v>
      </c>
      <c r="E508" s="43" t="e">
        <f>VLOOKUP($A508,'Doanh thu'!$A$3:$Q$2000,10,FALSE)/1000000000</f>
        <v>#N/A</v>
      </c>
      <c r="F508" s="43" t="e">
        <f>VLOOKUP($A508,'Doanh thu'!$A$3:$Q$2000,11,FALSE)/1000000000</f>
        <v>#N/A</v>
      </c>
      <c r="G508" s="43" t="e">
        <f>VLOOKUP($A508,'Doanh thu'!$A$3:$Q$2000,12,FALSE)/1000000000</f>
        <v>#N/A</v>
      </c>
      <c r="H508" s="43" t="e">
        <f>VLOOKUP($A508,LNST!$A$3:$Q$1635,9,FALSE)/1000000000</f>
        <v>#N/A</v>
      </c>
      <c r="I508" s="43" t="e">
        <f>VLOOKUP($A508,LNST!$A$3:$Q$1635,10,FALSE)/1000000000</f>
        <v>#N/A</v>
      </c>
      <c r="J508" s="43" t="e">
        <f>VLOOKUP($A508,LNST!$A$3:$Q$1635,11,FALSE)/1000000000</f>
        <v>#N/A</v>
      </c>
      <c r="K508" s="43" t="e">
        <f>VLOOKUP($A508,LNST!$A$3:$Q$1635,12,FALSE)/1000000000</f>
        <v>#N/A</v>
      </c>
      <c r="L508" s="45" t="e">
        <f>VLOOKUP($A508,'Doanh thu'!$A$3:$Q$2000,14,FALSE)</f>
        <v>#N/A</v>
      </c>
      <c r="M508" s="45" t="e">
        <f>VLOOKUP($A508,'Doanh thu'!$A$3:$Q$2000,15,FALSE)</f>
        <v>#N/A</v>
      </c>
      <c r="N508" s="45" t="e">
        <f>VLOOKUP($A508,'Doanh thu'!$A$3:$Q$2000,16,FALSE)</f>
        <v>#N/A</v>
      </c>
      <c r="O508" s="45" t="e">
        <f>VLOOKUP($A508,'Doanh thu'!$A$3:$Q$2000,17,FALSE)</f>
        <v>#N/A</v>
      </c>
      <c r="P508" s="45" t="e">
        <f>VLOOKUP($A508,LNST!$A$3:$R$1635,14,FALSE)</f>
        <v>#N/A</v>
      </c>
      <c r="Q508" s="45" t="e">
        <f>VLOOKUP($A508,LNST!$A$3:$R$1635,15,FALSE)</f>
        <v>#N/A</v>
      </c>
      <c r="R508" s="45" t="e">
        <f>VLOOKUP($A508,LNST!$A$3:$R$1635,16,FALSE)</f>
        <v>#N/A</v>
      </c>
      <c r="S508" s="45" t="e">
        <f>VLOOKUP($A508,LNST!$A$3:$R$1635,17,FALSE)</f>
        <v>#N/A</v>
      </c>
      <c r="T508" s="45" t="e">
        <f>VLOOKUP($A508,LNG!$A$2:$H$1999,4,FALSE)/(D508*10^9)</f>
        <v>#N/A</v>
      </c>
      <c r="U508" s="45" t="e">
        <f>VLOOKUP($A508,LNG!$A$2:$H$1999,5,FALSE)/(E508*10^9)</f>
        <v>#N/A</v>
      </c>
      <c r="V508" s="45" t="e">
        <f>VLOOKUP($A508,LNG!$A$2:$H$1999,6,FALSE)/(F508*10^9)</f>
        <v>#N/A</v>
      </c>
      <c r="W508" s="45" t="e">
        <f>VLOOKUP($A508,LNG!$A$2:$H$1999,7,FALSE)/(G508*10^9)</f>
        <v>#N/A</v>
      </c>
      <c r="X508" s="45" t="e">
        <f>VLOOKUP($A508,'LNST năm'!$A$2:$I$2000,8,FALSE)</f>
        <v>#N/A</v>
      </c>
      <c r="Y508" s="45" t="e">
        <f>VLOOKUP($A508,'LNST năm'!$A$2:$I$2000,9,FALSE)</f>
        <v>#N/A</v>
      </c>
      <c r="Z508" s="46" t="e">
        <f>VLOOKUP($A508,LNG!$A$2:$H$1999,9,FALSE)</f>
        <v>#N/A</v>
      </c>
      <c r="AA508" s="162" t="e">
        <f>VLOOKUP($A508,'GIÁ CP'!$A$2:$D$2000,4,FALSE)/Z508</f>
        <v>#N/A</v>
      </c>
    </row>
    <row r="509" spans="1:27" hidden="1">
      <c r="A509" s="18" t="s">
        <v>1485</v>
      </c>
      <c r="B509" s="18" t="s">
        <v>3301</v>
      </c>
      <c r="C509" s="154" t="str">
        <f>VLOOKUP(A509,'GIÁ CP'!$K$2:$M$2000,3,FALSE)</f>
        <v xml:space="preserve">Hàng May mặc </v>
      </c>
      <c r="D509" s="43" t="e">
        <f>VLOOKUP($A509,'Doanh thu'!$A$3:$Q$2000,9,FALSE)/1000000000</f>
        <v>#N/A</v>
      </c>
      <c r="E509" s="43" t="e">
        <f>VLOOKUP($A509,'Doanh thu'!$A$3:$Q$2000,10,FALSE)/1000000000</f>
        <v>#N/A</v>
      </c>
      <c r="F509" s="43" t="e">
        <f>VLOOKUP($A509,'Doanh thu'!$A$3:$Q$2000,11,FALSE)/1000000000</f>
        <v>#N/A</v>
      </c>
      <c r="G509" s="43" t="e">
        <f>VLOOKUP($A509,'Doanh thu'!$A$3:$Q$2000,12,FALSE)/1000000000</f>
        <v>#N/A</v>
      </c>
      <c r="H509" s="43" t="e">
        <f>VLOOKUP($A509,LNST!$A$3:$Q$1635,9,FALSE)/1000000000</f>
        <v>#N/A</v>
      </c>
      <c r="I509" s="43" t="e">
        <f>VLOOKUP($A509,LNST!$A$3:$Q$1635,10,FALSE)/1000000000</f>
        <v>#N/A</v>
      </c>
      <c r="J509" s="43" t="e">
        <f>VLOOKUP($A509,LNST!$A$3:$Q$1635,11,FALSE)/1000000000</f>
        <v>#N/A</v>
      </c>
      <c r="K509" s="43" t="e">
        <f>VLOOKUP($A509,LNST!$A$3:$Q$1635,12,FALSE)/1000000000</f>
        <v>#N/A</v>
      </c>
      <c r="L509" s="45" t="e">
        <f>VLOOKUP($A509,'Doanh thu'!$A$3:$Q$2000,14,FALSE)</f>
        <v>#N/A</v>
      </c>
      <c r="M509" s="45" t="e">
        <f>VLOOKUP($A509,'Doanh thu'!$A$3:$Q$2000,15,FALSE)</f>
        <v>#N/A</v>
      </c>
      <c r="N509" s="45" t="e">
        <f>VLOOKUP($A509,'Doanh thu'!$A$3:$Q$2000,16,FALSE)</f>
        <v>#N/A</v>
      </c>
      <c r="O509" s="45" t="e">
        <f>VLOOKUP($A509,'Doanh thu'!$A$3:$Q$2000,17,FALSE)</f>
        <v>#N/A</v>
      </c>
      <c r="P509" s="45" t="e">
        <f>VLOOKUP($A509,LNST!$A$3:$R$1635,14,FALSE)</f>
        <v>#N/A</v>
      </c>
      <c r="Q509" s="45" t="e">
        <f>VLOOKUP($A509,LNST!$A$3:$R$1635,15,FALSE)</f>
        <v>#N/A</v>
      </c>
      <c r="R509" s="45" t="e">
        <f>VLOOKUP($A509,LNST!$A$3:$R$1635,16,FALSE)</f>
        <v>#N/A</v>
      </c>
      <c r="S509" s="45" t="e">
        <f>VLOOKUP($A509,LNST!$A$3:$R$1635,17,FALSE)</f>
        <v>#N/A</v>
      </c>
      <c r="T509" s="45" t="e">
        <f>VLOOKUP($A509,LNG!$A$2:$H$1999,4,FALSE)/(D509*10^9)</f>
        <v>#N/A</v>
      </c>
      <c r="U509" s="45" t="e">
        <f>VLOOKUP($A509,LNG!$A$2:$H$1999,5,FALSE)/(E509*10^9)</f>
        <v>#N/A</v>
      </c>
      <c r="V509" s="45" t="e">
        <f>VLOOKUP($A509,LNG!$A$2:$H$1999,6,FALSE)/(F509*10^9)</f>
        <v>#N/A</v>
      </c>
      <c r="W509" s="45" t="e">
        <f>VLOOKUP($A509,LNG!$A$2:$H$1999,7,FALSE)/(G509*10^9)</f>
        <v>#N/A</v>
      </c>
      <c r="X509" s="45" t="e">
        <f>VLOOKUP($A509,'LNST năm'!$A$2:$I$2000,8,FALSE)</f>
        <v>#N/A</v>
      </c>
      <c r="Y509" s="45" t="e">
        <f>VLOOKUP($A509,'LNST năm'!$A$2:$I$2000,9,FALSE)</f>
        <v>#N/A</v>
      </c>
      <c r="Z509" s="46" t="e">
        <f>VLOOKUP($A509,LNG!$A$2:$H$1999,9,FALSE)</f>
        <v>#N/A</v>
      </c>
      <c r="AA509" s="162" t="e">
        <f>VLOOKUP($A509,'GIÁ CP'!$A$2:$D$2000,4,FALSE)/Z509</f>
        <v>#N/A</v>
      </c>
    </row>
    <row r="510" spans="1:27" hidden="1">
      <c r="A510" s="18" t="s">
        <v>859</v>
      </c>
      <c r="B510" s="18" t="s">
        <v>3303</v>
      </c>
      <c r="C510" s="154" t="str">
        <f>VLOOKUP(A510,'GIÁ CP'!$K$2:$M$2000,3,FALSE)</f>
        <v xml:space="preserve">Vật liệu xây dựng &amp; Nội thất </v>
      </c>
      <c r="D510" s="43" t="e">
        <f>VLOOKUP($A510,'Doanh thu'!$A$3:$Q$2000,9,FALSE)/1000000000</f>
        <v>#N/A</v>
      </c>
      <c r="E510" s="43" t="e">
        <f>VLOOKUP($A510,'Doanh thu'!$A$3:$Q$2000,10,FALSE)/1000000000</f>
        <v>#N/A</v>
      </c>
      <c r="F510" s="43" t="e">
        <f>VLOOKUP($A510,'Doanh thu'!$A$3:$Q$2000,11,FALSE)/1000000000</f>
        <v>#N/A</v>
      </c>
      <c r="G510" s="43" t="e">
        <f>VLOOKUP($A510,'Doanh thu'!$A$3:$Q$2000,12,FALSE)/1000000000</f>
        <v>#N/A</v>
      </c>
      <c r="H510" s="43" t="e">
        <f>VLOOKUP($A510,LNST!$A$3:$Q$1635,9,FALSE)/1000000000</f>
        <v>#N/A</v>
      </c>
      <c r="I510" s="43" t="e">
        <f>VLOOKUP($A510,LNST!$A$3:$Q$1635,10,FALSE)/1000000000</f>
        <v>#N/A</v>
      </c>
      <c r="J510" s="43" t="e">
        <f>VLOOKUP($A510,LNST!$A$3:$Q$1635,11,FALSE)/1000000000</f>
        <v>#N/A</v>
      </c>
      <c r="K510" s="43" t="e">
        <f>VLOOKUP($A510,LNST!$A$3:$Q$1635,12,FALSE)/1000000000</f>
        <v>#N/A</v>
      </c>
      <c r="L510" s="45" t="e">
        <f>VLOOKUP($A510,'Doanh thu'!$A$3:$Q$2000,14,FALSE)</f>
        <v>#N/A</v>
      </c>
      <c r="M510" s="45" t="e">
        <f>VLOOKUP($A510,'Doanh thu'!$A$3:$Q$2000,15,FALSE)</f>
        <v>#N/A</v>
      </c>
      <c r="N510" s="45" t="e">
        <f>VLOOKUP($A510,'Doanh thu'!$A$3:$Q$2000,16,FALSE)</f>
        <v>#N/A</v>
      </c>
      <c r="O510" s="45" t="e">
        <f>VLOOKUP($A510,'Doanh thu'!$A$3:$Q$2000,17,FALSE)</f>
        <v>#N/A</v>
      </c>
      <c r="P510" s="45" t="e">
        <f>VLOOKUP($A510,LNST!$A$3:$R$1635,14,FALSE)</f>
        <v>#N/A</v>
      </c>
      <c r="Q510" s="45" t="e">
        <f>VLOOKUP($A510,LNST!$A$3:$R$1635,15,FALSE)</f>
        <v>#N/A</v>
      </c>
      <c r="R510" s="45" t="e">
        <f>VLOOKUP($A510,LNST!$A$3:$R$1635,16,FALSE)</f>
        <v>#N/A</v>
      </c>
      <c r="S510" s="45" t="e">
        <f>VLOOKUP($A510,LNST!$A$3:$R$1635,17,FALSE)</f>
        <v>#N/A</v>
      </c>
      <c r="T510" s="45" t="e">
        <f>VLOOKUP($A510,LNG!$A$2:$H$1999,4,FALSE)/(D510*10^9)</f>
        <v>#N/A</v>
      </c>
      <c r="U510" s="45" t="e">
        <f>VLOOKUP($A510,LNG!$A$2:$H$1999,5,FALSE)/(E510*10^9)</f>
        <v>#N/A</v>
      </c>
      <c r="V510" s="45" t="e">
        <f>VLOOKUP($A510,LNG!$A$2:$H$1999,6,FALSE)/(F510*10^9)</f>
        <v>#N/A</v>
      </c>
      <c r="W510" s="45" t="e">
        <f>VLOOKUP($A510,LNG!$A$2:$H$1999,7,FALSE)/(G510*10^9)</f>
        <v>#N/A</v>
      </c>
      <c r="X510" s="45">
        <f>VLOOKUP($A510,'LNST năm'!$A$2:$I$2000,8,FALSE)</f>
        <v>-1</v>
      </c>
      <c r="Y510" s="45">
        <f>VLOOKUP($A510,'LNST năm'!$A$2:$I$2000,9,FALSE)</f>
        <v>-1</v>
      </c>
      <c r="Z510" s="46" t="e">
        <f>VLOOKUP($A510,LNG!$A$2:$H$1999,9,FALSE)</f>
        <v>#N/A</v>
      </c>
      <c r="AA510" s="162" t="e">
        <f>VLOOKUP($A510,'GIÁ CP'!$A$2:$D$2000,4,FALSE)/Z510</f>
        <v>#N/A</v>
      </c>
    </row>
    <row r="511" spans="1:27" hidden="1">
      <c r="A511" s="18" t="s">
        <v>1487</v>
      </c>
      <c r="B511" s="18" t="s">
        <v>3305</v>
      </c>
      <c r="C511" s="154" t="str">
        <f>VLOOKUP(A511,'GIÁ CP'!$K$2:$M$2000,3,FALSE)</f>
        <v xml:space="preserve">Thiết bị gia dụng </v>
      </c>
      <c r="D511" s="43">
        <f>VLOOKUP($A511,'Doanh thu'!$A$3:$Q$2000,9,FALSE)/1000000000</f>
        <v>0</v>
      </c>
      <c r="E511" s="43">
        <f>VLOOKUP($A511,'Doanh thu'!$A$3:$Q$2000,10,FALSE)/1000000000</f>
        <v>0</v>
      </c>
      <c r="F511" s="43">
        <f>VLOOKUP($A511,'Doanh thu'!$A$3:$Q$2000,11,FALSE)/1000000000</f>
        <v>0</v>
      </c>
      <c r="G511" s="43">
        <f>VLOOKUP($A511,'Doanh thu'!$A$3:$Q$2000,12,FALSE)/1000000000</f>
        <v>0</v>
      </c>
      <c r="H511" s="43">
        <f>VLOOKUP($A511,LNST!$A$3:$Q$1635,9,FALSE)/1000000000</f>
        <v>0</v>
      </c>
      <c r="I511" s="43">
        <f>VLOOKUP($A511,LNST!$A$3:$Q$1635,10,FALSE)/1000000000</f>
        <v>0</v>
      </c>
      <c r="J511" s="43">
        <f>VLOOKUP($A511,LNST!$A$3:$Q$1635,11,FALSE)/1000000000</f>
        <v>0</v>
      </c>
      <c r="K511" s="43">
        <f>VLOOKUP($A511,LNST!$A$3:$Q$1635,12,FALSE)/1000000000</f>
        <v>0</v>
      </c>
      <c r="L511" s="45" t="e">
        <f>VLOOKUP($A511,'Doanh thu'!$A$3:$Q$2000,14,FALSE)</f>
        <v>#DIV/0!</v>
      </c>
      <c r="M511" s="45" t="e">
        <f>VLOOKUP($A511,'Doanh thu'!$A$3:$Q$2000,15,FALSE)</f>
        <v>#DIV/0!</v>
      </c>
      <c r="N511" s="45" t="e">
        <f>VLOOKUP($A511,'Doanh thu'!$A$3:$Q$2000,16,FALSE)</f>
        <v>#DIV/0!</v>
      </c>
      <c r="O511" s="45" t="e">
        <f>VLOOKUP($A511,'Doanh thu'!$A$3:$Q$2000,17,FALSE)</f>
        <v>#DIV/0!</v>
      </c>
      <c r="P511" s="45" t="e">
        <f>VLOOKUP($A511,LNST!$A$3:$R$1635,14,FALSE)</f>
        <v>#DIV/0!</v>
      </c>
      <c r="Q511" s="45" t="e">
        <f>VLOOKUP($A511,LNST!$A$3:$R$1635,15,FALSE)</f>
        <v>#DIV/0!</v>
      </c>
      <c r="R511" s="45" t="e">
        <f>VLOOKUP($A511,LNST!$A$3:$R$1635,16,FALSE)</f>
        <v>#DIV/0!</v>
      </c>
      <c r="S511" s="45" t="e">
        <f>VLOOKUP($A511,LNST!$A$3:$R$1635,17,FALSE)</f>
        <v>#DIV/0!</v>
      </c>
      <c r="T511" s="45" t="e">
        <f>VLOOKUP($A511,LNG!$A$2:$H$1999,4,FALSE)/(D511*10^9)</f>
        <v>#DIV/0!</v>
      </c>
      <c r="U511" s="45" t="e">
        <f>VLOOKUP($A511,LNG!$A$2:$H$1999,5,FALSE)/(E511*10^9)</f>
        <v>#DIV/0!</v>
      </c>
      <c r="V511" s="45" t="e">
        <f>VLOOKUP($A511,LNG!$A$2:$H$1999,6,FALSE)/(F511*10^9)</f>
        <v>#DIV/0!</v>
      </c>
      <c r="W511" s="45" t="e">
        <f>VLOOKUP($A511,LNG!$A$2:$H$1999,7,FALSE)/(G511*10^9)</f>
        <v>#DIV/0!</v>
      </c>
      <c r="X511" s="45">
        <f>VLOOKUP($A511,'LNST năm'!$A$2:$I$2000,8,FALSE)</f>
        <v>-1</v>
      </c>
      <c r="Y511" s="45">
        <f>VLOOKUP($A511,'LNST năm'!$A$2:$I$2000,9,FALSE)</f>
        <v>-1</v>
      </c>
      <c r="Z511" s="46" t="e">
        <f>VLOOKUP($A511,LNG!$A$2:$H$1999,9,FALSE)</f>
        <v>#REF!</v>
      </c>
      <c r="AA511" s="162" t="e">
        <f>VLOOKUP($A511,'GIÁ CP'!$A$2:$D$2000,4,FALSE)/Z511</f>
        <v>#REF!</v>
      </c>
    </row>
    <row r="512" spans="1:27" hidden="1">
      <c r="A512" s="18" t="s">
        <v>843</v>
      </c>
      <c r="B512" s="18" t="s">
        <v>3306</v>
      </c>
      <c r="C512" s="154" t="str">
        <f>VLOOKUP(A512,'GIÁ CP'!$K$2:$M$2000,3,FALSE)</f>
        <v xml:space="preserve">Thép và sản phẩm thép </v>
      </c>
      <c r="D512" s="43">
        <f>VLOOKUP($A512,'Doanh thu'!$A$3:$Q$2000,9,FALSE)/1000000000</f>
        <v>439.15322708899998</v>
      </c>
      <c r="E512" s="43">
        <f>VLOOKUP($A512,'Doanh thu'!$A$3:$Q$2000,10,FALSE)/1000000000</f>
        <v>505.444006183</v>
      </c>
      <c r="F512" s="43">
        <f>VLOOKUP($A512,'Doanh thu'!$A$3:$Q$2000,11,FALSE)/1000000000</f>
        <v>623.528319248</v>
      </c>
      <c r="G512" s="43">
        <f>VLOOKUP($A512,'Doanh thu'!$A$3:$Q$2000,12,FALSE)/1000000000</f>
        <v>704.54688489</v>
      </c>
      <c r="H512" s="43">
        <f>VLOOKUP($A512,LNST!$A$3:$Q$1635,9,FALSE)/1000000000</f>
        <v>2.1451741929999999</v>
      </c>
      <c r="I512" s="43">
        <f>VLOOKUP($A512,LNST!$A$3:$Q$1635,10,FALSE)/1000000000</f>
        <v>0.96900246000000001</v>
      </c>
      <c r="J512" s="43">
        <f>VLOOKUP($A512,LNST!$A$3:$Q$1635,11,FALSE)/1000000000</f>
        <v>1.7661410129999999</v>
      </c>
      <c r="K512" s="43">
        <f>VLOOKUP($A512,LNST!$A$3:$Q$1635,12,FALSE)/1000000000</f>
        <v>5.2534424700000004</v>
      </c>
      <c r="L512" s="45">
        <f>VLOOKUP($A512,'Doanh thu'!$A$3:$Q$2000,14,FALSE)</f>
        <v>0.18736440630105136</v>
      </c>
      <c r="M512" s="45">
        <f>VLOOKUP($A512,'Doanh thu'!$A$3:$Q$2000,15,FALSE)</f>
        <v>0.80314825583611948</v>
      </c>
      <c r="N512" s="45">
        <f>VLOOKUP($A512,'Doanh thu'!$A$3:$Q$2000,16,FALSE)</f>
        <v>0.39236944237595284</v>
      </c>
      <c r="O512" s="45">
        <f>VLOOKUP($A512,'Doanh thu'!$A$3:$Q$2000,17,FALSE)</f>
        <v>1.1046632405633803</v>
      </c>
      <c r="P512" s="45">
        <f>VLOOKUP($A512,LNST!$A$3:$R$1635,14,FALSE)</f>
        <v>6.018494219765989</v>
      </c>
      <c r="Q512" s="45">
        <f>VLOOKUP($A512,LNST!$A$3:$R$1635,15,FALSE)</f>
        <v>1.1630717323587978</v>
      </c>
      <c r="R512" s="45">
        <f>VLOOKUP($A512,LNST!$A$3:$R$1635,16,FALSE)</f>
        <v>-0.76109562337018222</v>
      </c>
      <c r="S512" s="45">
        <f>VLOOKUP($A512,LNST!$A$3:$R$1635,17,FALSE)</f>
        <v>69.727092026896813</v>
      </c>
      <c r="T512" s="45">
        <f>VLOOKUP($A512,LNG!$A$2:$H$1999,4,FALSE)/(D512*10^9)</f>
        <v>2.8791909771022861E-2</v>
      </c>
      <c r="U512" s="45">
        <f>VLOOKUP($A512,LNG!$A$2:$H$1999,5,FALSE)/(E512*10^9)</f>
        <v>3.7783459485887398E-2</v>
      </c>
      <c r="V512" s="45">
        <f>VLOOKUP($A512,LNG!$A$2:$H$1999,6,FALSE)/(F512*10^9)</f>
        <v>2.6912568164086357E-2</v>
      </c>
      <c r="W512" s="45">
        <f>VLOOKUP($A512,LNG!$A$2:$H$1999,7,FALSE)/(G512*10^9)</f>
        <v>2.7698650611515871E-2</v>
      </c>
      <c r="X512" s="45">
        <f>VLOOKUP($A512,'LNST năm'!$A$2:$I$2000,8,FALSE)</f>
        <v>1.0807614195609065</v>
      </c>
      <c r="Y512" s="45">
        <f>VLOOKUP($A512,'LNST năm'!$A$2:$I$2000,9,FALSE)</f>
        <v>0.35358678724579873</v>
      </c>
      <c r="Z512" s="46" t="e">
        <f>VLOOKUP($A512,LNG!$A$2:$H$1999,9,FALSE)</f>
        <v>#REF!</v>
      </c>
      <c r="AA512" s="162" t="e">
        <f>VLOOKUP($A512,'GIÁ CP'!$A$2:$D$2000,4,FALSE)/Z512</f>
        <v>#REF!</v>
      </c>
    </row>
    <row r="513" spans="1:27" hidden="1">
      <c r="A513" s="18" t="s">
        <v>1488</v>
      </c>
      <c r="B513" s="18" t="s">
        <v>3307</v>
      </c>
      <c r="C513" s="154" t="str">
        <f>VLOOKUP(A513,'GIÁ CP'!$K$2:$M$2000,3,FALSE)</f>
        <v xml:space="preserve">Xây dựng </v>
      </c>
      <c r="D513" s="43" t="e">
        <f>VLOOKUP($A513,'Doanh thu'!$A$3:$Q$2000,9,FALSE)/1000000000</f>
        <v>#N/A</v>
      </c>
      <c r="E513" s="43" t="e">
        <f>VLOOKUP($A513,'Doanh thu'!$A$3:$Q$2000,10,FALSE)/1000000000</f>
        <v>#N/A</v>
      </c>
      <c r="F513" s="43" t="e">
        <f>VLOOKUP($A513,'Doanh thu'!$A$3:$Q$2000,11,FALSE)/1000000000</f>
        <v>#N/A</v>
      </c>
      <c r="G513" s="43" t="e">
        <f>VLOOKUP($A513,'Doanh thu'!$A$3:$Q$2000,12,FALSE)/1000000000</f>
        <v>#N/A</v>
      </c>
      <c r="H513" s="43" t="e">
        <f>VLOOKUP($A513,LNST!$A$3:$Q$1635,9,FALSE)/1000000000</f>
        <v>#N/A</v>
      </c>
      <c r="I513" s="43" t="e">
        <f>VLOOKUP($A513,LNST!$A$3:$Q$1635,10,FALSE)/1000000000</f>
        <v>#N/A</v>
      </c>
      <c r="J513" s="43" t="e">
        <f>VLOOKUP($A513,LNST!$A$3:$Q$1635,11,FALSE)/1000000000</f>
        <v>#N/A</v>
      </c>
      <c r="K513" s="43" t="e">
        <f>VLOOKUP($A513,LNST!$A$3:$Q$1635,12,FALSE)/1000000000</f>
        <v>#N/A</v>
      </c>
      <c r="L513" s="45" t="e">
        <f>VLOOKUP($A513,'Doanh thu'!$A$3:$Q$2000,14,FALSE)</f>
        <v>#N/A</v>
      </c>
      <c r="M513" s="45" t="e">
        <f>VLOOKUP($A513,'Doanh thu'!$A$3:$Q$2000,15,FALSE)</f>
        <v>#N/A</v>
      </c>
      <c r="N513" s="45" t="e">
        <f>VLOOKUP($A513,'Doanh thu'!$A$3:$Q$2000,16,FALSE)</f>
        <v>#N/A</v>
      </c>
      <c r="O513" s="45" t="e">
        <f>VLOOKUP($A513,'Doanh thu'!$A$3:$Q$2000,17,FALSE)</f>
        <v>#N/A</v>
      </c>
      <c r="P513" s="45" t="e">
        <f>VLOOKUP($A513,LNST!$A$3:$R$1635,14,FALSE)</f>
        <v>#N/A</v>
      </c>
      <c r="Q513" s="45" t="e">
        <f>VLOOKUP($A513,LNST!$A$3:$R$1635,15,FALSE)</f>
        <v>#N/A</v>
      </c>
      <c r="R513" s="45" t="e">
        <f>VLOOKUP($A513,LNST!$A$3:$R$1635,16,FALSE)</f>
        <v>#N/A</v>
      </c>
      <c r="S513" s="45" t="e">
        <f>VLOOKUP($A513,LNST!$A$3:$R$1635,17,FALSE)</f>
        <v>#N/A</v>
      </c>
      <c r="T513" s="45" t="e">
        <f>VLOOKUP($A513,LNG!$A$2:$H$1999,4,FALSE)/(D513*10^9)</f>
        <v>#N/A</v>
      </c>
      <c r="U513" s="45" t="e">
        <f>VLOOKUP($A513,LNG!$A$2:$H$1999,5,FALSE)/(E513*10^9)</f>
        <v>#N/A</v>
      </c>
      <c r="V513" s="45" t="e">
        <f>VLOOKUP($A513,LNG!$A$2:$H$1999,6,FALSE)/(F513*10^9)</f>
        <v>#N/A</v>
      </c>
      <c r="W513" s="45" t="e">
        <f>VLOOKUP($A513,LNG!$A$2:$H$1999,7,FALSE)/(G513*10^9)</f>
        <v>#N/A</v>
      </c>
      <c r="X513" s="45" t="e">
        <f>VLOOKUP($A513,'LNST năm'!$A$2:$I$2000,8,FALSE)</f>
        <v>#DIV/0!</v>
      </c>
      <c r="Y513" s="45" t="e">
        <f>VLOOKUP($A513,'LNST năm'!$A$2:$I$2000,9,FALSE)</f>
        <v>#DIV/0!</v>
      </c>
      <c r="Z513" s="46" t="e">
        <f>VLOOKUP($A513,LNG!$A$2:$H$1999,9,FALSE)</f>
        <v>#N/A</v>
      </c>
      <c r="AA513" s="162" t="e">
        <f>VLOOKUP($A513,'GIÁ CP'!$A$2:$D$2000,4,FALSE)/Z513</f>
        <v>#N/A</v>
      </c>
    </row>
    <row r="514" spans="1:27" hidden="1">
      <c r="A514" s="18" t="s">
        <v>1489</v>
      </c>
      <c r="B514" s="18" t="s">
        <v>3308</v>
      </c>
      <c r="C514" s="154" t="str">
        <f>VLOOKUP(A514,'GIÁ CP'!$K$2:$M$2000,3,FALSE)</f>
        <v xml:space="preserve">Kho bãi, hậu cần và bảo dưỡng </v>
      </c>
      <c r="D514" s="43">
        <f>VLOOKUP($A514,'Doanh thu'!$A$3:$Q$2000,9,FALSE)/1000000000</f>
        <v>0</v>
      </c>
      <c r="E514" s="43">
        <f>VLOOKUP($A514,'Doanh thu'!$A$3:$Q$2000,10,FALSE)/1000000000</f>
        <v>0</v>
      </c>
      <c r="F514" s="43">
        <f>VLOOKUP($A514,'Doanh thu'!$A$3:$Q$2000,11,FALSE)/1000000000</f>
        <v>0</v>
      </c>
      <c r="G514" s="43">
        <f>VLOOKUP($A514,'Doanh thu'!$A$3:$Q$2000,12,FALSE)/1000000000</f>
        <v>0</v>
      </c>
      <c r="H514" s="43">
        <f>VLOOKUP($A514,LNST!$A$3:$Q$1635,9,FALSE)/1000000000</f>
        <v>0</v>
      </c>
      <c r="I514" s="43">
        <f>VLOOKUP($A514,LNST!$A$3:$Q$1635,10,FALSE)/1000000000</f>
        <v>0</v>
      </c>
      <c r="J514" s="43">
        <f>VLOOKUP($A514,LNST!$A$3:$Q$1635,11,FALSE)/1000000000</f>
        <v>0</v>
      </c>
      <c r="K514" s="43">
        <f>VLOOKUP($A514,LNST!$A$3:$Q$1635,12,FALSE)/1000000000</f>
        <v>0</v>
      </c>
      <c r="L514" s="45" t="e">
        <f>VLOOKUP($A514,'Doanh thu'!$A$3:$Q$2000,14,FALSE)</f>
        <v>#DIV/0!</v>
      </c>
      <c r="M514" s="45" t="e">
        <f>VLOOKUP($A514,'Doanh thu'!$A$3:$Q$2000,15,FALSE)</f>
        <v>#DIV/0!</v>
      </c>
      <c r="N514" s="45" t="e">
        <f>VLOOKUP($A514,'Doanh thu'!$A$3:$Q$2000,16,FALSE)</f>
        <v>#DIV/0!</v>
      </c>
      <c r="O514" s="45" t="e">
        <f>VLOOKUP($A514,'Doanh thu'!$A$3:$Q$2000,17,FALSE)</f>
        <v>#DIV/0!</v>
      </c>
      <c r="P514" s="45" t="e">
        <f>VLOOKUP($A514,LNST!$A$3:$R$1635,14,FALSE)</f>
        <v>#DIV/0!</v>
      </c>
      <c r="Q514" s="45" t="e">
        <f>VLOOKUP($A514,LNST!$A$3:$R$1635,15,FALSE)</f>
        <v>#DIV/0!</v>
      </c>
      <c r="R514" s="45" t="e">
        <f>VLOOKUP($A514,LNST!$A$3:$R$1635,16,FALSE)</f>
        <v>#DIV/0!</v>
      </c>
      <c r="S514" s="45" t="e">
        <f>VLOOKUP($A514,LNST!$A$3:$R$1635,17,FALSE)</f>
        <v>#DIV/0!</v>
      </c>
      <c r="T514" s="45" t="e">
        <f>VLOOKUP($A514,LNG!$A$2:$H$1999,4,FALSE)/(D514*10^9)</f>
        <v>#DIV/0!</v>
      </c>
      <c r="U514" s="45" t="e">
        <f>VLOOKUP($A514,LNG!$A$2:$H$1999,5,FALSE)/(E514*10^9)</f>
        <v>#DIV/0!</v>
      </c>
      <c r="V514" s="45" t="e">
        <f>VLOOKUP($A514,LNG!$A$2:$H$1999,6,FALSE)/(F514*10^9)</f>
        <v>#DIV/0!</v>
      </c>
      <c r="W514" s="45" t="e">
        <f>VLOOKUP($A514,LNG!$A$2:$H$1999,7,FALSE)/(G514*10^9)</f>
        <v>#DIV/0!</v>
      </c>
      <c r="X514" s="45">
        <f>VLOOKUP($A514,'LNST năm'!$A$2:$I$2000,8,FALSE)</f>
        <v>-1</v>
      </c>
      <c r="Y514" s="45">
        <f>VLOOKUP($A514,'LNST năm'!$A$2:$I$2000,9,FALSE)</f>
        <v>-1</v>
      </c>
      <c r="Z514" s="46" t="e">
        <f>VLOOKUP($A514,LNG!$A$2:$H$1999,9,FALSE)</f>
        <v>#REF!</v>
      </c>
      <c r="AA514" s="162" t="e">
        <f>VLOOKUP($A514,'GIÁ CP'!$A$2:$D$2000,4,FALSE)/Z514</f>
        <v>#REF!</v>
      </c>
    </row>
    <row r="515" spans="1:27" hidden="1">
      <c r="A515" s="18" t="s">
        <v>1472</v>
      </c>
      <c r="B515" s="18" t="s">
        <v>3275</v>
      </c>
      <c r="C515" s="154" t="str">
        <f>VLOOKUP(A515,'GIÁ CP'!$K$2:$M$2000,3,FALSE)</f>
        <v xml:space="preserve">Nuôi trồng nông &amp; hải sản </v>
      </c>
      <c r="D515" s="43">
        <f>VLOOKUP($A515,'Doanh thu'!$A$3:$Q$2000,9,FALSE)/1000000000</f>
        <v>0</v>
      </c>
      <c r="E515" s="43">
        <f>VLOOKUP($A515,'Doanh thu'!$A$3:$Q$2000,10,FALSE)/1000000000</f>
        <v>0</v>
      </c>
      <c r="F515" s="43">
        <f>VLOOKUP($A515,'Doanh thu'!$A$3:$Q$2000,11,FALSE)/1000000000</f>
        <v>0</v>
      </c>
      <c r="G515" s="43">
        <f>VLOOKUP($A515,'Doanh thu'!$A$3:$Q$2000,12,FALSE)/1000000000</f>
        <v>0</v>
      </c>
      <c r="H515" s="43">
        <f>VLOOKUP($A515,LNST!$A$3:$Q$1635,9,FALSE)/1000000000</f>
        <v>0</v>
      </c>
      <c r="I515" s="43">
        <f>VLOOKUP($A515,LNST!$A$3:$Q$1635,10,FALSE)/1000000000</f>
        <v>0</v>
      </c>
      <c r="J515" s="43">
        <f>VLOOKUP($A515,LNST!$A$3:$Q$1635,11,FALSE)/1000000000</f>
        <v>0</v>
      </c>
      <c r="K515" s="43">
        <f>VLOOKUP($A515,LNST!$A$3:$Q$1635,12,FALSE)/1000000000</f>
        <v>0</v>
      </c>
      <c r="L515" s="45" t="e">
        <f>VLOOKUP($A515,'Doanh thu'!$A$3:$Q$2000,14,FALSE)</f>
        <v>#DIV/0!</v>
      </c>
      <c r="M515" s="45" t="e">
        <f>VLOOKUP($A515,'Doanh thu'!$A$3:$Q$2000,15,FALSE)</f>
        <v>#DIV/0!</v>
      </c>
      <c r="N515" s="45" t="e">
        <f>VLOOKUP($A515,'Doanh thu'!$A$3:$Q$2000,16,FALSE)</f>
        <v>#DIV/0!</v>
      </c>
      <c r="O515" s="45" t="e">
        <f>VLOOKUP($A515,'Doanh thu'!$A$3:$Q$2000,17,FALSE)</f>
        <v>#DIV/0!</v>
      </c>
      <c r="P515" s="45" t="e">
        <f>VLOOKUP($A515,LNST!$A$3:$R$1635,14,FALSE)</f>
        <v>#DIV/0!</v>
      </c>
      <c r="Q515" s="45" t="e">
        <f>VLOOKUP($A515,LNST!$A$3:$R$1635,15,FALSE)</f>
        <v>#DIV/0!</v>
      </c>
      <c r="R515" s="45" t="e">
        <f>VLOOKUP($A515,LNST!$A$3:$R$1635,16,FALSE)</f>
        <v>#DIV/0!</v>
      </c>
      <c r="S515" s="45" t="e">
        <f>VLOOKUP($A515,LNST!$A$3:$R$1635,17,FALSE)</f>
        <v>#DIV/0!</v>
      </c>
      <c r="T515" s="45" t="e">
        <f>VLOOKUP($A515,LNG!$A$2:$H$1999,4,FALSE)/(D515*10^9)</f>
        <v>#DIV/0!</v>
      </c>
      <c r="U515" s="45" t="e">
        <f>VLOOKUP($A515,LNG!$A$2:$H$1999,5,FALSE)/(E515*10^9)</f>
        <v>#DIV/0!</v>
      </c>
      <c r="V515" s="45" t="e">
        <f>VLOOKUP($A515,LNG!$A$2:$H$1999,6,FALSE)/(F515*10^9)</f>
        <v>#DIV/0!</v>
      </c>
      <c r="W515" s="45" t="e">
        <f>VLOOKUP($A515,LNG!$A$2:$H$1999,7,FALSE)/(G515*10^9)</f>
        <v>#DIV/0!</v>
      </c>
      <c r="X515" s="45">
        <f>VLOOKUP($A515,'LNST năm'!$A$2:$I$2000,8,FALSE)</f>
        <v>1</v>
      </c>
      <c r="Y515" s="45">
        <f>VLOOKUP($A515,'LNST năm'!$A$2:$I$2000,9,FALSE)</f>
        <v>0.25992104989487319</v>
      </c>
      <c r="Z515" s="46" t="e">
        <f>VLOOKUP($A515,LNG!$A$2:$H$1999,9,FALSE)</f>
        <v>#REF!</v>
      </c>
      <c r="AA515" s="162" t="e">
        <f>VLOOKUP($A515,'GIÁ CP'!$A$2:$D$2000,4,FALSE)/Z515</f>
        <v>#REF!</v>
      </c>
    </row>
    <row r="516" spans="1:27" hidden="1">
      <c r="A516" s="18" t="s">
        <v>1492</v>
      </c>
      <c r="B516" s="18" t="s">
        <v>3312</v>
      </c>
      <c r="C516" s="154" t="str">
        <f>VLOOKUP(A516,'GIÁ CP'!$K$2:$M$2000,3,FALSE)</f>
        <v xml:space="preserve">Dịch vụ vận tải </v>
      </c>
      <c r="D516" s="43">
        <f>VLOOKUP($A516,'Doanh thu'!$A$3:$Q$2000,9,FALSE)/1000000000</f>
        <v>71.492693411999994</v>
      </c>
      <c r="E516" s="43">
        <f>VLOOKUP($A516,'Doanh thu'!$A$3:$Q$2000,10,FALSE)/1000000000</f>
        <v>76.061433022000003</v>
      </c>
      <c r="F516" s="43">
        <f>VLOOKUP($A516,'Doanh thu'!$A$3:$Q$2000,11,FALSE)/1000000000</f>
        <v>84.490009368000003</v>
      </c>
      <c r="G516" s="43">
        <f>VLOOKUP($A516,'Doanh thu'!$A$3:$Q$2000,12,FALSE)/1000000000</f>
        <v>98.605456997999994</v>
      </c>
      <c r="H516" s="43">
        <f>VLOOKUP($A516,LNST!$A$3:$Q$1635,9,FALSE)/1000000000</f>
        <v>8.3981423829999997</v>
      </c>
      <c r="I516" s="43">
        <f>VLOOKUP($A516,LNST!$A$3:$Q$1635,10,FALSE)/1000000000</f>
        <v>6.8838722749999999</v>
      </c>
      <c r="J516" s="43">
        <f>VLOOKUP($A516,LNST!$A$3:$Q$1635,11,FALSE)/1000000000</f>
        <v>6.2274654590000003</v>
      </c>
      <c r="K516" s="43">
        <f>VLOOKUP($A516,LNST!$A$3:$Q$1635,12,FALSE)/1000000000</f>
        <v>8.6509515320000006</v>
      </c>
      <c r="L516" s="45">
        <f>VLOOKUP($A516,'Doanh thu'!$A$3:$Q$2000,14,FALSE)</f>
        <v>0.1156724752836749</v>
      </c>
      <c r="M516" s="45">
        <f>VLOOKUP($A516,'Doanh thu'!$A$3:$Q$2000,15,FALSE)</f>
        <v>0.15907799808379067</v>
      </c>
      <c r="N516" s="45">
        <f>VLOOKUP($A516,'Doanh thu'!$A$3:$Q$2000,16,FALSE)</f>
        <v>0.30889484029513997</v>
      </c>
      <c r="O516" s="45">
        <f>VLOOKUP($A516,'Doanh thu'!$A$3:$Q$2000,17,FALSE)</f>
        <v>0.69539653351770891</v>
      </c>
      <c r="P516" s="45">
        <f>VLOOKUP($A516,LNST!$A$3:$R$1635,14,FALSE)</f>
        <v>0.24792322089469954</v>
      </c>
      <c r="Q516" s="45">
        <f>VLOOKUP($A516,LNST!$A$3:$R$1635,15,FALSE)</f>
        <v>4.2665981084201082E-2</v>
      </c>
      <c r="R516" s="45">
        <f>VLOOKUP($A516,LNST!$A$3:$R$1635,16,FALSE)</f>
        <v>0.35584691039023297</v>
      </c>
      <c r="S516" s="45">
        <f>VLOOKUP($A516,LNST!$A$3:$R$1635,17,FALSE)</f>
        <v>2.0967973183003972</v>
      </c>
      <c r="T516" s="45">
        <f>VLOOKUP($A516,LNG!$A$2:$H$1999,4,FALSE)/(D516*10^9)</f>
        <v>0.13736098895319657</v>
      </c>
      <c r="U516" s="45">
        <f>VLOOKUP($A516,LNG!$A$2:$H$1999,5,FALSE)/(E516*10^9)</f>
        <v>0.22020657870271068</v>
      </c>
      <c r="V516" s="45">
        <f>VLOOKUP($A516,LNG!$A$2:$H$1999,6,FALSE)/(F516*10^9)</f>
        <v>0.18402782855991598</v>
      </c>
      <c r="W516" s="45">
        <f>VLOOKUP($A516,LNG!$A$2:$H$1999,7,FALSE)/(G516*10^9)</f>
        <v>0.16189803414555237</v>
      </c>
      <c r="X516" s="45">
        <f>VLOOKUP($A516,'LNST năm'!$A$2:$I$2000,8,FALSE)</f>
        <v>6.8822736579417523E-2</v>
      </c>
      <c r="Y516" s="45">
        <f>VLOOKUP($A516,'LNST năm'!$A$2:$I$2000,9,FALSE)</f>
        <v>0.23802245037081482</v>
      </c>
      <c r="Z516" s="46" t="e">
        <f>VLOOKUP($A516,LNG!$A$2:$H$1999,9,FALSE)</f>
        <v>#REF!</v>
      </c>
      <c r="AA516" s="162" t="e">
        <f>VLOOKUP($A516,'GIÁ CP'!$A$2:$D$2000,4,FALSE)/Z516</f>
        <v>#REF!</v>
      </c>
    </row>
    <row r="517" spans="1:27" hidden="1">
      <c r="A517" s="18" t="s">
        <v>642</v>
      </c>
      <c r="B517" s="18" t="s">
        <v>2357</v>
      </c>
      <c r="C517" s="154" t="str">
        <f>VLOOKUP(A517,'GIÁ CP'!$K$2:$M$2000,3,FALSE)</f>
        <v xml:space="preserve">Sách, ấn bản &amp; sản phẩm văn hóa </v>
      </c>
      <c r="D517" s="43" t="e">
        <f>VLOOKUP($A517,'Doanh thu'!$A$3:$Q$2000,9,FALSE)/1000000000</f>
        <v>#N/A</v>
      </c>
      <c r="E517" s="43" t="e">
        <f>VLOOKUP($A517,'Doanh thu'!$A$3:$Q$2000,10,FALSE)/1000000000</f>
        <v>#N/A</v>
      </c>
      <c r="F517" s="43" t="e">
        <f>VLOOKUP($A517,'Doanh thu'!$A$3:$Q$2000,11,FALSE)/1000000000</f>
        <v>#N/A</v>
      </c>
      <c r="G517" s="43" t="e">
        <f>VLOOKUP($A517,'Doanh thu'!$A$3:$Q$2000,12,FALSE)/1000000000</f>
        <v>#N/A</v>
      </c>
      <c r="H517" s="43" t="e">
        <f>VLOOKUP($A517,LNST!$A$3:$Q$1635,9,FALSE)/1000000000</f>
        <v>#N/A</v>
      </c>
      <c r="I517" s="43" t="e">
        <f>VLOOKUP($A517,LNST!$A$3:$Q$1635,10,FALSE)/1000000000</f>
        <v>#N/A</v>
      </c>
      <c r="J517" s="43" t="e">
        <f>VLOOKUP($A517,LNST!$A$3:$Q$1635,11,FALSE)/1000000000</f>
        <v>#N/A</v>
      </c>
      <c r="K517" s="43" t="e">
        <f>VLOOKUP($A517,LNST!$A$3:$Q$1635,12,FALSE)/1000000000</f>
        <v>#N/A</v>
      </c>
      <c r="L517" s="45" t="e">
        <f>VLOOKUP($A517,'Doanh thu'!$A$3:$Q$2000,14,FALSE)</f>
        <v>#N/A</v>
      </c>
      <c r="M517" s="45" t="e">
        <f>VLOOKUP($A517,'Doanh thu'!$A$3:$Q$2000,15,FALSE)</f>
        <v>#N/A</v>
      </c>
      <c r="N517" s="45" t="e">
        <f>VLOOKUP($A517,'Doanh thu'!$A$3:$Q$2000,16,FALSE)</f>
        <v>#N/A</v>
      </c>
      <c r="O517" s="45" t="e">
        <f>VLOOKUP($A517,'Doanh thu'!$A$3:$Q$2000,17,FALSE)</f>
        <v>#N/A</v>
      </c>
      <c r="P517" s="45" t="e">
        <f>VLOOKUP($A517,LNST!$A$3:$R$1635,14,FALSE)</f>
        <v>#N/A</v>
      </c>
      <c r="Q517" s="45" t="e">
        <f>VLOOKUP($A517,LNST!$A$3:$R$1635,15,FALSE)</f>
        <v>#N/A</v>
      </c>
      <c r="R517" s="45" t="e">
        <f>VLOOKUP($A517,LNST!$A$3:$R$1635,16,FALSE)</f>
        <v>#N/A</v>
      </c>
      <c r="S517" s="45" t="e">
        <f>VLOOKUP($A517,LNST!$A$3:$R$1635,17,FALSE)</f>
        <v>#N/A</v>
      </c>
      <c r="T517" s="45" t="e">
        <f>VLOOKUP($A517,LNG!$A$2:$H$1999,4,FALSE)/(D517*10^9)</f>
        <v>#N/A</v>
      </c>
      <c r="U517" s="45" t="e">
        <f>VLOOKUP($A517,LNG!$A$2:$H$1999,5,FALSE)/(E517*10^9)</f>
        <v>#N/A</v>
      </c>
      <c r="V517" s="45" t="e">
        <f>VLOOKUP($A517,LNG!$A$2:$H$1999,6,FALSE)/(F517*10^9)</f>
        <v>#N/A</v>
      </c>
      <c r="W517" s="45" t="e">
        <f>VLOOKUP($A517,LNG!$A$2:$H$1999,7,FALSE)/(G517*10^9)</f>
        <v>#N/A</v>
      </c>
      <c r="X517" s="45" t="e">
        <f>VLOOKUP($A517,'LNST năm'!$A$2:$I$2000,8,FALSE)</f>
        <v>#N/A</v>
      </c>
      <c r="Y517" s="45" t="e">
        <f>VLOOKUP($A517,'LNST năm'!$A$2:$I$2000,9,FALSE)</f>
        <v>#N/A</v>
      </c>
      <c r="Z517" s="46" t="e">
        <f>VLOOKUP($A517,LNG!$A$2:$H$1999,9,FALSE)</f>
        <v>#N/A</v>
      </c>
      <c r="AA517" s="162" t="e">
        <f>VLOOKUP($A517,'GIÁ CP'!$A$2:$D$2000,4,FALSE)/Z517</f>
        <v>#N/A</v>
      </c>
    </row>
    <row r="518" spans="1:27" hidden="1">
      <c r="A518" s="18" t="s">
        <v>3317</v>
      </c>
      <c r="B518" s="18" t="s">
        <v>3318</v>
      </c>
      <c r="C518" s="154" t="str">
        <f>VLOOKUP(A518,'GIÁ CP'!$K$2:$M$2000,3,FALSE)</f>
        <v xml:space="preserve">Vận tải hành khách &amp; Du lịch </v>
      </c>
      <c r="D518" s="43">
        <f>VLOOKUP($A518,'Doanh thu'!$A$3:$Q$2000,9,FALSE)/1000000000</f>
        <v>0</v>
      </c>
      <c r="E518" s="43">
        <f>VLOOKUP($A518,'Doanh thu'!$A$3:$Q$2000,10,FALSE)/1000000000</f>
        <v>0</v>
      </c>
      <c r="F518" s="43">
        <f>VLOOKUP($A518,'Doanh thu'!$A$3:$Q$2000,11,FALSE)/1000000000</f>
        <v>0</v>
      </c>
      <c r="G518" s="43">
        <f>VLOOKUP($A518,'Doanh thu'!$A$3:$Q$2000,12,FALSE)/1000000000</f>
        <v>0</v>
      </c>
      <c r="H518" s="43">
        <f>VLOOKUP($A518,LNST!$A$3:$Q$1635,9,FALSE)/1000000000</f>
        <v>0</v>
      </c>
      <c r="I518" s="43">
        <f>VLOOKUP($A518,LNST!$A$3:$Q$1635,10,FALSE)/1000000000</f>
        <v>0</v>
      </c>
      <c r="J518" s="43">
        <f>VLOOKUP($A518,LNST!$A$3:$Q$1635,11,FALSE)/1000000000</f>
        <v>0</v>
      </c>
      <c r="K518" s="43">
        <f>VLOOKUP($A518,LNST!$A$3:$Q$1635,12,FALSE)/1000000000</f>
        <v>0</v>
      </c>
      <c r="L518" s="45" t="e">
        <f>VLOOKUP($A518,'Doanh thu'!$A$3:$Q$2000,14,FALSE)</f>
        <v>#DIV/0!</v>
      </c>
      <c r="M518" s="45" t="e">
        <f>VLOOKUP($A518,'Doanh thu'!$A$3:$Q$2000,15,FALSE)</f>
        <v>#DIV/0!</v>
      </c>
      <c r="N518" s="45" t="e">
        <f>VLOOKUP($A518,'Doanh thu'!$A$3:$Q$2000,16,FALSE)</f>
        <v>#DIV/0!</v>
      </c>
      <c r="O518" s="45" t="e">
        <f>VLOOKUP($A518,'Doanh thu'!$A$3:$Q$2000,17,FALSE)</f>
        <v>#DIV/0!</v>
      </c>
      <c r="P518" s="45" t="e">
        <f>VLOOKUP($A518,LNST!$A$3:$R$1635,14,FALSE)</f>
        <v>#DIV/0!</v>
      </c>
      <c r="Q518" s="45" t="e">
        <f>VLOOKUP($A518,LNST!$A$3:$R$1635,15,FALSE)</f>
        <v>#DIV/0!</v>
      </c>
      <c r="R518" s="45" t="e">
        <f>VLOOKUP($A518,LNST!$A$3:$R$1635,16,FALSE)</f>
        <v>#DIV/0!</v>
      </c>
      <c r="S518" s="45" t="e">
        <f>VLOOKUP($A518,LNST!$A$3:$R$1635,17,FALSE)</f>
        <v>#DIV/0!</v>
      </c>
      <c r="T518" s="45" t="e">
        <f>VLOOKUP($A518,LNG!$A$2:$H$1999,4,FALSE)/(D518*10^9)</f>
        <v>#DIV/0!</v>
      </c>
      <c r="U518" s="45" t="e">
        <f>VLOOKUP($A518,LNG!$A$2:$H$1999,5,FALSE)/(E518*10^9)</f>
        <v>#DIV/0!</v>
      </c>
      <c r="V518" s="45" t="e">
        <f>VLOOKUP($A518,LNG!$A$2:$H$1999,6,FALSE)/(F518*10^9)</f>
        <v>#DIV/0!</v>
      </c>
      <c r="W518" s="45" t="e">
        <f>VLOOKUP($A518,LNG!$A$2:$H$1999,7,FALSE)/(G518*10^9)</f>
        <v>#DIV/0!</v>
      </c>
      <c r="X518" s="45">
        <f>VLOOKUP($A518,'LNST năm'!$A$2:$I$2000,8,FALSE)</f>
        <v>-1</v>
      </c>
      <c r="Y518" s="45">
        <f>VLOOKUP($A518,'LNST năm'!$A$2:$I$2000,9,FALSE)</f>
        <v>-1</v>
      </c>
      <c r="Z518" s="46" t="e">
        <f>VLOOKUP($A518,LNG!$A$2:$H$1999,9,FALSE)</f>
        <v>#REF!</v>
      </c>
      <c r="AA518" s="162" t="e">
        <f>VLOOKUP($A518,'GIÁ CP'!$A$2:$D$2000,4,FALSE)/Z518</f>
        <v>#REF!</v>
      </c>
    </row>
    <row r="519" spans="1:27" hidden="1">
      <c r="A519" s="18" t="s">
        <v>1475</v>
      </c>
      <c r="B519" s="18" t="s">
        <v>3284</v>
      </c>
      <c r="C519" s="154" t="str">
        <f>VLOOKUP(A519,'GIÁ CP'!$K$2:$M$2000,3,FALSE)</f>
        <v xml:space="preserve">Xây dựng </v>
      </c>
      <c r="D519" s="43" t="e">
        <f>VLOOKUP($A519,'Doanh thu'!$A$3:$Q$2000,9,FALSE)/1000000000</f>
        <v>#N/A</v>
      </c>
      <c r="E519" s="43" t="e">
        <f>VLOOKUP($A519,'Doanh thu'!$A$3:$Q$2000,10,FALSE)/1000000000</f>
        <v>#N/A</v>
      </c>
      <c r="F519" s="43" t="e">
        <f>VLOOKUP($A519,'Doanh thu'!$A$3:$Q$2000,11,FALSE)/1000000000</f>
        <v>#N/A</v>
      </c>
      <c r="G519" s="43" t="e">
        <f>VLOOKUP($A519,'Doanh thu'!$A$3:$Q$2000,12,FALSE)/1000000000</f>
        <v>#N/A</v>
      </c>
      <c r="H519" s="43" t="e">
        <f>VLOOKUP($A519,LNST!$A$3:$Q$1635,9,FALSE)/1000000000</f>
        <v>#N/A</v>
      </c>
      <c r="I519" s="43" t="e">
        <f>VLOOKUP($A519,LNST!$A$3:$Q$1635,10,FALSE)/1000000000</f>
        <v>#N/A</v>
      </c>
      <c r="J519" s="43" t="e">
        <f>VLOOKUP($A519,LNST!$A$3:$Q$1635,11,FALSE)/1000000000</f>
        <v>#N/A</v>
      </c>
      <c r="K519" s="43" t="e">
        <f>VLOOKUP($A519,LNST!$A$3:$Q$1635,12,FALSE)/1000000000</f>
        <v>#N/A</v>
      </c>
      <c r="L519" s="45" t="e">
        <f>VLOOKUP($A519,'Doanh thu'!$A$3:$Q$2000,14,FALSE)</f>
        <v>#N/A</v>
      </c>
      <c r="M519" s="45" t="e">
        <f>VLOOKUP($A519,'Doanh thu'!$A$3:$Q$2000,15,FALSE)</f>
        <v>#N/A</v>
      </c>
      <c r="N519" s="45" t="e">
        <f>VLOOKUP($A519,'Doanh thu'!$A$3:$Q$2000,16,FALSE)</f>
        <v>#N/A</v>
      </c>
      <c r="O519" s="45" t="e">
        <f>VLOOKUP($A519,'Doanh thu'!$A$3:$Q$2000,17,FALSE)</f>
        <v>#N/A</v>
      </c>
      <c r="P519" s="45" t="e">
        <f>VLOOKUP($A519,LNST!$A$3:$R$1635,14,FALSE)</f>
        <v>#N/A</v>
      </c>
      <c r="Q519" s="45" t="e">
        <f>VLOOKUP($A519,LNST!$A$3:$R$1635,15,FALSE)</f>
        <v>#N/A</v>
      </c>
      <c r="R519" s="45" t="e">
        <f>VLOOKUP($A519,LNST!$A$3:$R$1635,16,FALSE)</f>
        <v>#N/A</v>
      </c>
      <c r="S519" s="45" t="e">
        <f>VLOOKUP($A519,LNST!$A$3:$R$1635,17,FALSE)</f>
        <v>#N/A</v>
      </c>
      <c r="T519" s="45" t="e">
        <f>VLOOKUP($A519,LNG!$A$2:$H$1999,4,FALSE)/(D519*10^9)</f>
        <v>#N/A</v>
      </c>
      <c r="U519" s="45" t="e">
        <f>VLOOKUP($A519,LNG!$A$2:$H$1999,5,FALSE)/(E519*10^9)</f>
        <v>#N/A</v>
      </c>
      <c r="V519" s="45" t="e">
        <f>VLOOKUP($A519,LNG!$A$2:$H$1999,6,FALSE)/(F519*10^9)</f>
        <v>#N/A</v>
      </c>
      <c r="W519" s="45" t="e">
        <f>VLOOKUP($A519,LNG!$A$2:$H$1999,7,FALSE)/(G519*10^9)</f>
        <v>#N/A</v>
      </c>
      <c r="X519" s="45" t="e">
        <f>VLOOKUP($A519,'LNST năm'!$A$2:$I$2000,8,FALSE)</f>
        <v>#N/A</v>
      </c>
      <c r="Y519" s="45" t="e">
        <f>VLOOKUP($A519,'LNST năm'!$A$2:$I$2000,9,FALSE)</f>
        <v>#N/A</v>
      </c>
      <c r="Z519" s="46" t="e">
        <f>VLOOKUP($A519,LNG!$A$2:$H$1999,9,FALSE)</f>
        <v>#N/A</v>
      </c>
      <c r="AA519" s="162" t="e">
        <f>VLOOKUP($A519,'GIÁ CP'!$A$2:$D$2000,4,FALSE)/Z519</f>
        <v>#N/A</v>
      </c>
    </row>
    <row r="520" spans="1:27" hidden="1">
      <c r="A520" s="18" t="s">
        <v>1497</v>
      </c>
      <c r="B520" s="18" t="s">
        <v>3319</v>
      </c>
      <c r="C520" s="154" t="str">
        <f>VLOOKUP(A520,'GIÁ CP'!$K$2:$M$2000,3,FALSE)</f>
        <v xml:space="preserve">Vận tải Thủy </v>
      </c>
      <c r="D520" s="43">
        <f>VLOOKUP($A520,'Doanh thu'!$A$3:$Q$2000,9,FALSE)/1000000000</f>
        <v>0</v>
      </c>
      <c r="E520" s="43">
        <f>VLOOKUP($A520,'Doanh thu'!$A$3:$Q$2000,10,FALSE)/1000000000</f>
        <v>0</v>
      </c>
      <c r="F520" s="43">
        <f>VLOOKUP($A520,'Doanh thu'!$A$3:$Q$2000,11,FALSE)/1000000000</f>
        <v>0</v>
      </c>
      <c r="G520" s="43">
        <f>VLOOKUP($A520,'Doanh thu'!$A$3:$Q$2000,12,FALSE)/1000000000</f>
        <v>0</v>
      </c>
      <c r="H520" s="43">
        <f>VLOOKUP($A520,LNST!$A$3:$Q$1635,9,FALSE)/1000000000</f>
        <v>0</v>
      </c>
      <c r="I520" s="43">
        <f>VLOOKUP($A520,LNST!$A$3:$Q$1635,10,FALSE)/1000000000</f>
        <v>0</v>
      </c>
      <c r="J520" s="43">
        <f>VLOOKUP($A520,LNST!$A$3:$Q$1635,11,FALSE)/1000000000</f>
        <v>0</v>
      </c>
      <c r="K520" s="43">
        <f>VLOOKUP($A520,LNST!$A$3:$Q$1635,12,FALSE)/1000000000</f>
        <v>0</v>
      </c>
      <c r="L520" s="45" t="e">
        <f>VLOOKUP($A520,'Doanh thu'!$A$3:$Q$2000,14,FALSE)</f>
        <v>#DIV/0!</v>
      </c>
      <c r="M520" s="45" t="e">
        <f>VLOOKUP($A520,'Doanh thu'!$A$3:$Q$2000,15,FALSE)</f>
        <v>#DIV/0!</v>
      </c>
      <c r="N520" s="45" t="e">
        <f>VLOOKUP($A520,'Doanh thu'!$A$3:$Q$2000,16,FALSE)</f>
        <v>#DIV/0!</v>
      </c>
      <c r="O520" s="45" t="e">
        <f>VLOOKUP($A520,'Doanh thu'!$A$3:$Q$2000,17,FALSE)</f>
        <v>#DIV/0!</v>
      </c>
      <c r="P520" s="45" t="e">
        <f>VLOOKUP($A520,LNST!$A$3:$R$1635,14,FALSE)</f>
        <v>#DIV/0!</v>
      </c>
      <c r="Q520" s="45" t="e">
        <f>VLOOKUP($A520,LNST!$A$3:$R$1635,15,FALSE)</f>
        <v>#DIV/0!</v>
      </c>
      <c r="R520" s="45" t="e">
        <f>VLOOKUP($A520,LNST!$A$3:$R$1635,16,FALSE)</f>
        <v>#DIV/0!</v>
      </c>
      <c r="S520" s="45" t="e">
        <f>VLOOKUP($A520,LNST!$A$3:$R$1635,17,FALSE)</f>
        <v>#DIV/0!</v>
      </c>
      <c r="T520" s="45" t="e">
        <f>VLOOKUP($A520,LNG!$A$2:$H$1999,4,FALSE)/(D520*10^9)</f>
        <v>#DIV/0!</v>
      </c>
      <c r="U520" s="45" t="e">
        <f>VLOOKUP($A520,LNG!$A$2:$H$1999,5,FALSE)/(E520*10^9)</f>
        <v>#DIV/0!</v>
      </c>
      <c r="V520" s="45" t="e">
        <f>VLOOKUP($A520,LNG!$A$2:$H$1999,6,FALSE)/(F520*10^9)</f>
        <v>#DIV/0!</v>
      </c>
      <c r="W520" s="45" t="e">
        <f>VLOOKUP($A520,LNG!$A$2:$H$1999,7,FALSE)/(G520*10^9)</f>
        <v>#DIV/0!</v>
      </c>
      <c r="X520" s="45">
        <f>VLOOKUP($A520,'LNST năm'!$A$2:$I$2000,8,FALSE)</f>
        <v>-1</v>
      </c>
      <c r="Y520" s="45">
        <f>VLOOKUP($A520,'LNST năm'!$A$2:$I$2000,9,FALSE)</f>
        <v>-1</v>
      </c>
      <c r="Z520" s="46" t="e">
        <f>VLOOKUP($A520,LNG!$A$2:$H$1999,9,FALSE)</f>
        <v>#REF!</v>
      </c>
      <c r="AA520" s="162" t="e">
        <f>VLOOKUP($A520,'GIÁ CP'!$A$2:$D$2000,4,FALSE)/Z520</f>
        <v>#REF!</v>
      </c>
    </row>
    <row r="521" spans="1:27" hidden="1">
      <c r="A521" s="18" t="s">
        <v>1501</v>
      </c>
      <c r="B521" s="18" t="s">
        <v>3323</v>
      </c>
      <c r="C521" s="154" t="str">
        <f>VLOOKUP(A521,'GIÁ CP'!$K$2:$M$2000,3,FALSE)</f>
        <v xml:space="preserve">Vận tải hành khách &amp; Du lịch </v>
      </c>
      <c r="D521" s="43">
        <f>VLOOKUP($A521,'Doanh thu'!$A$3:$Q$2000,9,FALSE)/1000000000</f>
        <v>0</v>
      </c>
      <c r="E521" s="43">
        <f>VLOOKUP($A521,'Doanh thu'!$A$3:$Q$2000,10,FALSE)/1000000000</f>
        <v>0</v>
      </c>
      <c r="F521" s="43">
        <f>VLOOKUP($A521,'Doanh thu'!$A$3:$Q$2000,11,FALSE)/1000000000</f>
        <v>0</v>
      </c>
      <c r="G521" s="43">
        <f>VLOOKUP($A521,'Doanh thu'!$A$3:$Q$2000,12,FALSE)/1000000000</f>
        <v>0</v>
      </c>
      <c r="H521" s="43">
        <f>VLOOKUP($A521,LNST!$A$3:$Q$1635,9,FALSE)/1000000000</f>
        <v>0</v>
      </c>
      <c r="I521" s="43">
        <f>VLOOKUP($A521,LNST!$A$3:$Q$1635,10,FALSE)/1000000000</f>
        <v>0</v>
      </c>
      <c r="J521" s="43">
        <f>VLOOKUP($A521,LNST!$A$3:$Q$1635,11,FALSE)/1000000000</f>
        <v>0</v>
      </c>
      <c r="K521" s="43">
        <f>VLOOKUP($A521,LNST!$A$3:$Q$1635,12,FALSE)/1000000000</f>
        <v>0</v>
      </c>
      <c r="L521" s="45" t="e">
        <f>VLOOKUP($A521,'Doanh thu'!$A$3:$Q$2000,14,FALSE)</f>
        <v>#DIV/0!</v>
      </c>
      <c r="M521" s="45" t="e">
        <f>VLOOKUP($A521,'Doanh thu'!$A$3:$Q$2000,15,FALSE)</f>
        <v>#DIV/0!</v>
      </c>
      <c r="N521" s="45" t="e">
        <f>VLOOKUP($A521,'Doanh thu'!$A$3:$Q$2000,16,FALSE)</f>
        <v>#DIV/0!</v>
      </c>
      <c r="O521" s="45" t="e">
        <f>VLOOKUP($A521,'Doanh thu'!$A$3:$Q$2000,17,FALSE)</f>
        <v>#DIV/0!</v>
      </c>
      <c r="P521" s="45" t="e">
        <f>VLOOKUP($A521,LNST!$A$3:$R$1635,14,FALSE)</f>
        <v>#DIV/0!</v>
      </c>
      <c r="Q521" s="45" t="e">
        <f>VLOOKUP($A521,LNST!$A$3:$R$1635,15,FALSE)</f>
        <v>#DIV/0!</v>
      </c>
      <c r="R521" s="45" t="e">
        <f>VLOOKUP($A521,LNST!$A$3:$R$1635,16,FALSE)</f>
        <v>#DIV/0!</v>
      </c>
      <c r="S521" s="45" t="e">
        <f>VLOOKUP($A521,LNST!$A$3:$R$1635,17,FALSE)</f>
        <v>#DIV/0!</v>
      </c>
      <c r="T521" s="45" t="e">
        <f>VLOOKUP($A521,LNG!$A$2:$H$1999,4,FALSE)/(D521*10^9)</f>
        <v>#DIV/0!</v>
      </c>
      <c r="U521" s="45" t="e">
        <f>VLOOKUP($A521,LNG!$A$2:$H$1999,5,FALSE)/(E521*10^9)</f>
        <v>#DIV/0!</v>
      </c>
      <c r="V521" s="45" t="e">
        <f>VLOOKUP($A521,LNG!$A$2:$H$1999,6,FALSE)/(F521*10^9)</f>
        <v>#DIV/0!</v>
      </c>
      <c r="W521" s="45" t="e">
        <f>VLOOKUP($A521,LNG!$A$2:$H$1999,7,FALSE)/(G521*10^9)</f>
        <v>#DIV/0!</v>
      </c>
      <c r="X521" s="45">
        <f>VLOOKUP($A521,'LNST năm'!$A$2:$I$2000,8,FALSE)</f>
        <v>-1</v>
      </c>
      <c r="Y521" s="45">
        <f>VLOOKUP($A521,'LNST năm'!$A$2:$I$2000,9,FALSE)</f>
        <v>-1</v>
      </c>
      <c r="Z521" s="46" t="e">
        <f>VLOOKUP($A521,LNG!$A$2:$H$1999,9,FALSE)</f>
        <v>#REF!</v>
      </c>
      <c r="AA521" s="162" t="e">
        <f>VLOOKUP($A521,'GIÁ CP'!$A$2:$D$2000,4,FALSE)/Z521</f>
        <v>#REF!</v>
      </c>
    </row>
    <row r="522" spans="1:27" hidden="1">
      <c r="A522" s="18" t="s">
        <v>1504</v>
      </c>
      <c r="B522" s="18" t="s">
        <v>3327</v>
      </c>
      <c r="C522" s="154" t="str">
        <f>VLOOKUP(A522,'GIÁ CP'!$K$2:$M$2000,3,FALSE)</f>
        <v xml:space="preserve">Hàng May mặc </v>
      </c>
      <c r="D522" s="43">
        <f>VLOOKUP($A522,'Doanh thu'!$A$3:$Q$2000,9,FALSE)/1000000000</f>
        <v>0</v>
      </c>
      <c r="E522" s="43">
        <f>VLOOKUP($A522,'Doanh thu'!$A$3:$Q$2000,10,FALSE)/1000000000</f>
        <v>0</v>
      </c>
      <c r="F522" s="43">
        <f>VLOOKUP($A522,'Doanh thu'!$A$3:$Q$2000,11,FALSE)/1000000000</f>
        <v>0</v>
      </c>
      <c r="G522" s="43">
        <f>VLOOKUP($A522,'Doanh thu'!$A$3:$Q$2000,12,FALSE)/1000000000</f>
        <v>0</v>
      </c>
      <c r="H522" s="43">
        <f>VLOOKUP($A522,LNST!$A$3:$Q$1635,9,FALSE)/1000000000</f>
        <v>0</v>
      </c>
      <c r="I522" s="43">
        <f>VLOOKUP($A522,LNST!$A$3:$Q$1635,10,FALSE)/1000000000</f>
        <v>0</v>
      </c>
      <c r="J522" s="43">
        <f>VLOOKUP($A522,LNST!$A$3:$Q$1635,11,FALSE)/1000000000</f>
        <v>0</v>
      </c>
      <c r="K522" s="43">
        <f>VLOOKUP($A522,LNST!$A$3:$Q$1635,12,FALSE)/1000000000</f>
        <v>0</v>
      </c>
      <c r="L522" s="45" t="e">
        <f>VLOOKUP($A522,'Doanh thu'!$A$3:$Q$2000,14,FALSE)</f>
        <v>#DIV/0!</v>
      </c>
      <c r="M522" s="45" t="e">
        <f>VLOOKUP($A522,'Doanh thu'!$A$3:$Q$2000,15,FALSE)</f>
        <v>#DIV/0!</v>
      </c>
      <c r="N522" s="45" t="e">
        <f>VLOOKUP($A522,'Doanh thu'!$A$3:$Q$2000,16,FALSE)</f>
        <v>#DIV/0!</v>
      </c>
      <c r="O522" s="45" t="e">
        <f>VLOOKUP($A522,'Doanh thu'!$A$3:$Q$2000,17,FALSE)</f>
        <v>#DIV/0!</v>
      </c>
      <c r="P522" s="45" t="e">
        <f>VLOOKUP($A522,LNST!$A$3:$R$1635,14,FALSE)</f>
        <v>#DIV/0!</v>
      </c>
      <c r="Q522" s="45" t="e">
        <f>VLOOKUP($A522,LNST!$A$3:$R$1635,15,FALSE)</f>
        <v>#DIV/0!</v>
      </c>
      <c r="R522" s="45" t="e">
        <f>VLOOKUP($A522,LNST!$A$3:$R$1635,16,FALSE)</f>
        <v>#DIV/0!</v>
      </c>
      <c r="S522" s="45" t="e">
        <f>VLOOKUP($A522,LNST!$A$3:$R$1635,17,FALSE)</f>
        <v>#DIV/0!</v>
      </c>
      <c r="T522" s="45" t="e">
        <f>VLOOKUP($A522,LNG!$A$2:$H$1999,4,FALSE)/(D522*10^9)</f>
        <v>#DIV/0!</v>
      </c>
      <c r="U522" s="45" t="e">
        <f>VLOOKUP($A522,LNG!$A$2:$H$1999,5,FALSE)/(E522*10^9)</f>
        <v>#DIV/0!</v>
      </c>
      <c r="V522" s="45" t="e">
        <f>VLOOKUP($A522,LNG!$A$2:$H$1999,6,FALSE)/(F522*10^9)</f>
        <v>#DIV/0!</v>
      </c>
      <c r="W522" s="45" t="e">
        <f>VLOOKUP($A522,LNG!$A$2:$H$1999,7,FALSE)/(G522*10^9)</f>
        <v>#DIV/0!</v>
      </c>
      <c r="X522" s="45">
        <f>VLOOKUP($A522,'LNST năm'!$A$2:$I$2000,8,FALSE)</f>
        <v>-1</v>
      </c>
      <c r="Y522" s="45">
        <f>VLOOKUP($A522,'LNST năm'!$A$2:$I$2000,9,FALSE)</f>
        <v>0.25992104989487319</v>
      </c>
      <c r="Z522" s="46" t="e">
        <f>VLOOKUP($A522,LNG!$A$2:$H$1999,9,FALSE)</f>
        <v>#REF!</v>
      </c>
      <c r="AA522" s="162" t="e">
        <f>VLOOKUP($A522,'GIÁ CP'!$A$2:$D$2000,4,FALSE)/Z522</f>
        <v>#REF!</v>
      </c>
    </row>
    <row r="523" spans="1:27" hidden="1">
      <c r="A523" s="18" t="s">
        <v>1498</v>
      </c>
      <c r="B523" s="18" t="s">
        <v>3675</v>
      </c>
      <c r="C523" s="154" t="str">
        <f>VLOOKUP(A523,'GIÁ CP'!$K$2:$M$2000,3,FALSE)</f>
        <v xml:space="preserve">Vật liệu xây dựng &amp; Nội thất </v>
      </c>
      <c r="D523" s="43">
        <f>VLOOKUP($A523,'Doanh thu'!$A$3:$Q$2000,9,FALSE)/1000000000</f>
        <v>0</v>
      </c>
      <c r="E523" s="43">
        <f>VLOOKUP($A523,'Doanh thu'!$A$3:$Q$2000,10,FALSE)/1000000000</f>
        <v>0</v>
      </c>
      <c r="F523" s="43">
        <f>VLOOKUP($A523,'Doanh thu'!$A$3:$Q$2000,11,FALSE)/1000000000</f>
        <v>0</v>
      </c>
      <c r="G523" s="43">
        <f>VLOOKUP($A523,'Doanh thu'!$A$3:$Q$2000,12,FALSE)/1000000000</f>
        <v>0</v>
      </c>
      <c r="H523" s="43">
        <f>VLOOKUP($A523,LNST!$A$3:$Q$1635,9,FALSE)/1000000000</f>
        <v>0</v>
      </c>
      <c r="I523" s="43">
        <f>VLOOKUP($A523,LNST!$A$3:$Q$1635,10,FALSE)/1000000000</f>
        <v>0</v>
      </c>
      <c r="J523" s="43">
        <f>VLOOKUP($A523,LNST!$A$3:$Q$1635,11,FALSE)/1000000000</f>
        <v>0</v>
      </c>
      <c r="K523" s="43">
        <f>VLOOKUP($A523,LNST!$A$3:$Q$1635,12,FALSE)/1000000000</f>
        <v>0</v>
      </c>
      <c r="L523" s="45" t="e">
        <f>VLOOKUP($A523,'Doanh thu'!$A$3:$Q$2000,14,FALSE)</f>
        <v>#DIV/0!</v>
      </c>
      <c r="M523" s="45" t="e">
        <f>VLOOKUP($A523,'Doanh thu'!$A$3:$Q$2000,15,FALSE)</f>
        <v>#DIV/0!</v>
      </c>
      <c r="N523" s="45" t="e">
        <f>VLOOKUP($A523,'Doanh thu'!$A$3:$Q$2000,16,FALSE)</f>
        <v>#DIV/0!</v>
      </c>
      <c r="O523" s="45" t="e">
        <f>VLOOKUP($A523,'Doanh thu'!$A$3:$Q$2000,17,FALSE)</f>
        <v>#DIV/0!</v>
      </c>
      <c r="P523" s="45" t="e">
        <f>VLOOKUP($A523,LNST!$A$3:$R$1635,14,FALSE)</f>
        <v>#DIV/0!</v>
      </c>
      <c r="Q523" s="45" t="e">
        <f>VLOOKUP($A523,LNST!$A$3:$R$1635,15,FALSE)</f>
        <v>#DIV/0!</v>
      </c>
      <c r="R523" s="45" t="e">
        <f>VLOOKUP($A523,LNST!$A$3:$R$1635,16,FALSE)</f>
        <v>#DIV/0!</v>
      </c>
      <c r="S523" s="45" t="e">
        <f>VLOOKUP($A523,LNST!$A$3:$R$1635,17,FALSE)</f>
        <v>#DIV/0!</v>
      </c>
      <c r="T523" s="45" t="e">
        <f>VLOOKUP($A523,LNG!$A$2:$H$1999,4,FALSE)/(D523*10^9)</f>
        <v>#DIV/0!</v>
      </c>
      <c r="U523" s="45" t="e">
        <f>VLOOKUP($A523,LNG!$A$2:$H$1999,5,FALSE)/(E523*10^9)</f>
        <v>#DIV/0!</v>
      </c>
      <c r="V523" s="45" t="e">
        <f>VLOOKUP($A523,LNG!$A$2:$H$1999,6,FALSE)/(F523*10^9)</f>
        <v>#DIV/0!</v>
      </c>
      <c r="W523" s="45" t="e">
        <f>VLOOKUP($A523,LNG!$A$2:$H$1999,7,FALSE)/(G523*10^9)</f>
        <v>#DIV/0!</v>
      </c>
      <c r="X523" s="45">
        <f>VLOOKUP($A523,'LNST năm'!$A$2:$I$2000,8,FALSE)</f>
        <v>-1</v>
      </c>
      <c r="Y523" s="45">
        <f>VLOOKUP($A523,'LNST năm'!$A$2:$I$2000,9,FALSE)</f>
        <v>-1</v>
      </c>
      <c r="Z523" s="46" t="e">
        <f>VLOOKUP($A523,LNG!$A$2:$H$1999,9,FALSE)</f>
        <v>#REF!</v>
      </c>
      <c r="AA523" s="162" t="e">
        <f>VLOOKUP($A523,'GIÁ CP'!$A$2:$D$2000,4,FALSE)/Z523</f>
        <v>#REF!</v>
      </c>
    </row>
    <row r="524" spans="1:27" hidden="1">
      <c r="A524" s="18" t="s">
        <v>3331</v>
      </c>
      <c r="B524" s="18" t="s">
        <v>3332</v>
      </c>
      <c r="C524" s="154" t="e">
        <f>VLOOKUP(A524,'GIÁ CP'!$K$2:$M$2000,3,FALSE)</f>
        <v>#N/A</v>
      </c>
      <c r="D524" s="43" t="e">
        <f>VLOOKUP($A524,'Doanh thu'!$A$3:$Q$2000,9,FALSE)/1000000000</f>
        <v>#N/A</v>
      </c>
      <c r="E524" s="43" t="e">
        <f>VLOOKUP($A524,'Doanh thu'!$A$3:$Q$2000,10,FALSE)/1000000000</f>
        <v>#N/A</v>
      </c>
      <c r="F524" s="43" t="e">
        <f>VLOOKUP($A524,'Doanh thu'!$A$3:$Q$2000,11,FALSE)/1000000000</f>
        <v>#N/A</v>
      </c>
      <c r="G524" s="43" t="e">
        <f>VLOOKUP($A524,'Doanh thu'!$A$3:$Q$2000,12,FALSE)/1000000000</f>
        <v>#N/A</v>
      </c>
      <c r="H524" s="43" t="e">
        <f>VLOOKUP($A524,LNST!$A$3:$Q$1635,9,FALSE)/1000000000</f>
        <v>#N/A</v>
      </c>
      <c r="I524" s="43" t="e">
        <f>VLOOKUP($A524,LNST!$A$3:$Q$1635,10,FALSE)/1000000000</f>
        <v>#N/A</v>
      </c>
      <c r="J524" s="43" t="e">
        <f>VLOOKUP($A524,LNST!$A$3:$Q$1635,11,FALSE)/1000000000</f>
        <v>#N/A</v>
      </c>
      <c r="K524" s="43" t="e">
        <f>VLOOKUP($A524,LNST!$A$3:$Q$1635,12,FALSE)/1000000000</f>
        <v>#N/A</v>
      </c>
      <c r="L524" s="45" t="e">
        <f>VLOOKUP($A524,'Doanh thu'!$A$3:$Q$2000,14,FALSE)</f>
        <v>#N/A</v>
      </c>
      <c r="M524" s="45" t="e">
        <f>VLOOKUP($A524,'Doanh thu'!$A$3:$Q$2000,15,FALSE)</f>
        <v>#N/A</v>
      </c>
      <c r="N524" s="45" t="e">
        <f>VLOOKUP($A524,'Doanh thu'!$A$3:$Q$2000,16,FALSE)</f>
        <v>#N/A</v>
      </c>
      <c r="O524" s="45" t="e">
        <f>VLOOKUP($A524,'Doanh thu'!$A$3:$Q$2000,17,FALSE)</f>
        <v>#N/A</v>
      </c>
      <c r="P524" s="45" t="e">
        <f>VLOOKUP($A524,LNST!$A$3:$R$1635,14,FALSE)</f>
        <v>#N/A</v>
      </c>
      <c r="Q524" s="45" t="e">
        <f>VLOOKUP($A524,LNST!$A$3:$R$1635,15,FALSE)</f>
        <v>#N/A</v>
      </c>
      <c r="R524" s="45" t="e">
        <f>VLOOKUP($A524,LNST!$A$3:$R$1635,16,FALSE)</f>
        <v>#N/A</v>
      </c>
      <c r="S524" s="45" t="e">
        <f>VLOOKUP($A524,LNST!$A$3:$R$1635,17,FALSE)</f>
        <v>#N/A</v>
      </c>
      <c r="T524" s="45" t="e">
        <f>VLOOKUP($A524,LNG!$A$2:$H$1999,4,FALSE)/(D524*10^9)</f>
        <v>#N/A</v>
      </c>
      <c r="U524" s="45" t="e">
        <f>VLOOKUP($A524,LNG!$A$2:$H$1999,5,FALSE)/(E524*10^9)</f>
        <v>#N/A</v>
      </c>
      <c r="V524" s="45" t="e">
        <f>VLOOKUP($A524,LNG!$A$2:$H$1999,6,FALSE)/(F524*10^9)</f>
        <v>#N/A</v>
      </c>
      <c r="W524" s="45" t="e">
        <f>VLOOKUP($A524,LNG!$A$2:$H$1999,7,FALSE)/(G524*10^9)</f>
        <v>#N/A</v>
      </c>
      <c r="X524" s="45" t="e">
        <f>VLOOKUP($A524,'LNST năm'!$A$2:$I$2000,8,FALSE)</f>
        <v>#N/A</v>
      </c>
      <c r="Y524" s="45" t="e">
        <f>VLOOKUP($A524,'LNST năm'!$A$2:$I$2000,9,FALSE)</f>
        <v>#N/A</v>
      </c>
      <c r="Z524" s="46" t="e">
        <f>VLOOKUP($A524,LNG!$A$2:$H$1999,9,FALSE)</f>
        <v>#N/A</v>
      </c>
      <c r="AA524" s="162" t="e">
        <f>VLOOKUP($A524,'GIÁ CP'!$A$2:$D$2000,4,FALSE)/Z524</f>
        <v>#N/A</v>
      </c>
    </row>
    <row r="525" spans="1:27" hidden="1">
      <c r="A525" s="18" t="s">
        <v>878</v>
      </c>
      <c r="B525" s="18" t="s">
        <v>2753</v>
      </c>
      <c r="C525" s="154" t="str">
        <f>VLOOKUP(A525,'GIÁ CP'!$K$2:$M$2000,3,FALSE)</f>
        <v xml:space="preserve">Vật liệu xây dựng &amp; Nội thất </v>
      </c>
      <c r="D525" s="43">
        <f>VLOOKUP($A525,'Doanh thu'!$A$3:$Q$2000,9,FALSE)/1000000000</f>
        <v>0</v>
      </c>
      <c r="E525" s="43">
        <f>VLOOKUP($A525,'Doanh thu'!$A$3:$Q$2000,10,FALSE)/1000000000</f>
        <v>0</v>
      </c>
      <c r="F525" s="43">
        <f>VLOOKUP($A525,'Doanh thu'!$A$3:$Q$2000,11,FALSE)/1000000000</f>
        <v>0</v>
      </c>
      <c r="G525" s="43">
        <f>VLOOKUP($A525,'Doanh thu'!$A$3:$Q$2000,12,FALSE)/1000000000</f>
        <v>0</v>
      </c>
      <c r="H525" s="43">
        <f>VLOOKUP($A525,LNST!$A$3:$Q$1635,9,FALSE)/1000000000</f>
        <v>0</v>
      </c>
      <c r="I525" s="43">
        <f>VLOOKUP($A525,LNST!$A$3:$Q$1635,10,FALSE)/1000000000</f>
        <v>0</v>
      </c>
      <c r="J525" s="43">
        <f>VLOOKUP($A525,LNST!$A$3:$Q$1635,11,FALSE)/1000000000</f>
        <v>0</v>
      </c>
      <c r="K525" s="43">
        <f>VLOOKUP($A525,LNST!$A$3:$Q$1635,12,FALSE)/1000000000</f>
        <v>0</v>
      </c>
      <c r="L525" s="45" t="e">
        <f>VLOOKUP($A525,'Doanh thu'!$A$3:$Q$2000,14,FALSE)</f>
        <v>#DIV/0!</v>
      </c>
      <c r="M525" s="45" t="e">
        <f>VLOOKUP($A525,'Doanh thu'!$A$3:$Q$2000,15,FALSE)</f>
        <v>#DIV/0!</v>
      </c>
      <c r="N525" s="45" t="e">
        <f>VLOOKUP($A525,'Doanh thu'!$A$3:$Q$2000,16,FALSE)</f>
        <v>#DIV/0!</v>
      </c>
      <c r="O525" s="45" t="e">
        <f>VLOOKUP($A525,'Doanh thu'!$A$3:$Q$2000,17,FALSE)</f>
        <v>#DIV/0!</v>
      </c>
      <c r="P525" s="45" t="e">
        <f>VLOOKUP($A525,LNST!$A$3:$R$1635,14,FALSE)</f>
        <v>#DIV/0!</v>
      </c>
      <c r="Q525" s="45" t="e">
        <f>VLOOKUP($A525,LNST!$A$3:$R$1635,15,FALSE)</f>
        <v>#DIV/0!</v>
      </c>
      <c r="R525" s="45" t="e">
        <f>VLOOKUP($A525,LNST!$A$3:$R$1635,16,FALSE)</f>
        <v>#DIV/0!</v>
      </c>
      <c r="S525" s="45" t="e">
        <f>VLOOKUP($A525,LNST!$A$3:$R$1635,17,FALSE)</f>
        <v>#DIV/0!</v>
      </c>
      <c r="T525" s="45" t="e">
        <f>VLOOKUP($A525,LNG!$A$2:$H$1999,4,FALSE)/(D525*10^9)</f>
        <v>#DIV/0!</v>
      </c>
      <c r="U525" s="45" t="e">
        <f>VLOOKUP($A525,LNG!$A$2:$H$1999,5,FALSE)/(E525*10^9)</f>
        <v>#DIV/0!</v>
      </c>
      <c r="V525" s="45" t="e">
        <f>VLOOKUP($A525,LNG!$A$2:$H$1999,6,FALSE)/(F525*10^9)</f>
        <v>#DIV/0!</v>
      </c>
      <c r="W525" s="45" t="e">
        <f>VLOOKUP($A525,LNG!$A$2:$H$1999,7,FALSE)/(G525*10^9)</f>
        <v>#DIV/0!</v>
      </c>
      <c r="X525" s="45">
        <f>VLOOKUP($A525,'LNST năm'!$A$2:$I$2000,8,FALSE)</f>
        <v>-1</v>
      </c>
      <c r="Y525" s="45">
        <f>VLOOKUP($A525,'LNST năm'!$A$2:$I$2000,9,FALSE)</f>
        <v>-1</v>
      </c>
      <c r="Z525" s="46" t="e">
        <f>VLOOKUP($A525,LNG!$A$2:$H$1999,9,FALSE)</f>
        <v>#REF!</v>
      </c>
      <c r="AA525" s="162" t="e">
        <f>VLOOKUP($A525,'GIÁ CP'!$A$2:$D$2000,4,FALSE)/Z525</f>
        <v>#REF!</v>
      </c>
    </row>
    <row r="526" spans="1:27" hidden="1">
      <c r="A526" s="18" t="s">
        <v>1496</v>
      </c>
      <c r="B526" s="18" t="s">
        <v>3316</v>
      </c>
      <c r="C526" s="154" t="str">
        <f>VLOOKUP(A526,'GIÁ CP'!$K$2:$M$2000,3,FALSE)</f>
        <v xml:space="preserve">Nước </v>
      </c>
      <c r="D526" s="43">
        <f>VLOOKUP($A526,'Doanh thu'!$A$3:$Q$2000,9,FALSE)/1000000000</f>
        <v>0</v>
      </c>
      <c r="E526" s="43">
        <f>VLOOKUP($A526,'Doanh thu'!$A$3:$Q$2000,10,FALSE)/1000000000</f>
        <v>0</v>
      </c>
      <c r="F526" s="43">
        <f>VLOOKUP($A526,'Doanh thu'!$A$3:$Q$2000,11,FALSE)/1000000000</f>
        <v>0</v>
      </c>
      <c r="G526" s="43">
        <f>VLOOKUP($A526,'Doanh thu'!$A$3:$Q$2000,12,FALSE)/1000000000</f>
        <v>0</v>
      </c>
      <c r="H526" s="43">
        <f>VLOOKUP($A526,LNST!$A$3:$Q$1635,9,FALSE)/1000000000</f>
        <v>0</v>
      </c>
      <c r="I526" s="43">
        <f>VLOOKUP($A526,LNST!$A$3:$Q$1635,10,FALSE)/1000000000</f>
        <v>0</v>
      </c>
      <c r="J526" s="43">
        <f>VLOOKUP($A526,LNST!$A$3:$Q$1635,11,FALSE)/1000000000</f>
        <v>0</v>
      </c>
      <c r="K526" s="43">
        <f>VLOOKUP($A526,LNST!$A$3:$Q$1635,12,FALSE)/1000000000</f>
        <v>0</v>
      </c>
      <c r="L526" s="45" t="e">
        <f>VLOOKUP($A526,'Doanh thu'!$A$3:$Q$2000,14,FALSE)</f>
        <v>#DIV/0!</v>
      </c>
      <c r="M526" s="45" t="e">
        <f>VLOOKUP($A526,'Doanh thu'!$A$3:$Q$2000,15,FALSE)</f>
        <v>#DIV/0!</v>
      </c>
      <c r="N526" s="45" t="e">
        <f>VLOOKUP($A526,'Doanh thu'!$A$3:$Q$2000,16,FALSE)</f>
        <v>#DIV/0!</v>
      </c>
      <c r="O526" s="45" t="e">
        <f>VLOOKUP($A526,'Doanh thu'!$A$3:$Q$2000,17,FALSE)</f>
        <v>#DIV/0!</v>
      </c>
      <c r="P526" s="45" t="e">
        <f>VLOOKUP($A526,LNST!$A$3:$R$1635,14,FALSE)</f>
        <v>#DIV/0!</v>
      </c>
      <c r="Q526" s="45" t="e">
        <f>VLOOKUP($A526,LNST!$A$3:$R$1635,15,FALSE)</f>
        <v>#DIV/0!</v>
      </c>
      <c r="R526" s="45" t="e">
        <f>VLOOKUP($A526,LNST!$A$3:$R$1635,16,FALSE)</f>
        <v>#DIV/0!</v>
      </c>
      <c r="S526" s="45" t="e">
        <f>VLOOKUP($A526,LNST!$A$3:$R$1635,17,FALSE)</f>
        <v>#DIV/0!</v>
      </c>
      <c r="T526" s="45" t="e">
        <f>VLOOKUP($A526,LNG!$A$2:$H$1999,4,FALSE)/(D526*10^9)</f>
        <v>#DIV/0!</v>
      </c>
      <c r="U526" s="45" t="e">
        <f>VLOOKUP($A526,LNG!$A$2:$H$1999,5,FALSE)/(E526*10^9)</f>
        <v>#DIV/0!</v>
      </c>
      <c r="V526" s="45" t="e">
        <f>VLOOKUP($A526,LNG!$A$2:$H$1999,6,FALSE)/(F526*10^9)</f>
        <v>#DIV/0!</v>
      </c>
      <c r="W526" s="45" t="e">
        <f>VLOOKUP($A526,LNG!$A$2:$H$1999,7,FALSE)/(G526*10^9)</f>
        <v>#DIV/0!</v>
      </c>
      <c r="X526" s="45">
        <f>VLOOKUP($A526,'LNST năm'!$A$2:$I$2000,8,FALSE)</f>
        <v>-1</v>
      </c>
      <c r="Y526" s="45">
        <f>VLOOKUP($A526,'LNST năm'!$A$2:$I$2000,9,FALSE)</f>
        <v>-1</v>
      </c>
      <c r="Z526" s="46" t="e">
        <f>VLOOKUP($A526,LNG!$A$2:$H$1999,9,FALSE)</f>
        <v>#REF!</v>
      </c>
      <c r="AA526" s="162" t="e">
        <f>VLOOKUP($A526,'GIÁ CP'!$A$2:$D$2000,4,FALSE)/Z526</f>
        <v>#REF!</v>
      </c>
    </row>
    <row r="527" spans="1:27" hidden="1">
      <c r="A527" s="18" t="s">
        <v>2367</v>
      </c>
      <c r="B527" s="18" t="s">
        <v>2368</v>
      </c>
      <c r="C527" s="154" t="str">
        <f>VLOOKUP(A527,'GIÁ CP'!$K$2:$M$2000,3,FALSE)</f>
        <v xml:space="preserve">Phân phối hàng chuyên dụng </v>
      </c>
      <c r="D527" s="43">
        <f>VLOOKUP($A527,'Doanh thu'!$A$3:$Q$2000,9,FALSE)/1000000000</f>
        <v>0</v>
      </c>
      <c r="E527" s="43">
        <f>VLOOKUP($A527,'Doanh thu'!$A$3:$Q$2000,10,FALSE)/1000000000</f>
        <v>0</v>
      </c>
      <c r="F527" s="43">
        <f>VLOOKUP($A527,'Doanh thu'!$A$3:$Q$2000,11,FALSE)/1000000000</f>
        <v>0</v>
      </c>
      <c r="G527" s="43">
        <f>VLOOKUP($A527,'Doanh thu'!$A$3:$Q$2000,12,FALSE)/1000000000</f>
        <v>0</v>
      </c>
      <c r="H527" s="43">
        <f>VLOOKUP($A527,LNST!$A$3:$Q$1635,9,FALSE)/1000000000</f>
        <v>0</v>
      </c>
      <c r="I527" s="43">
        <f>VLOOKUP($A527,LNST!$A$3:$Q$1635,10,FALSE)/1000000000</f>
        <v>0</v>
      </c>
      <c r="J527" s="43">
        <f>VLOOKUP($A527,LNST!$A$3:$Q$1635,11,FALSE)/1000000000</f>
        <v>0</v>
      </c>
      <c r="K527" s="43">
        <f>VLOOKUP($A527,LNST!$A$3:$Q$1635,12,FALSE)/1000000000</f>
        <v>0</v>
      </c>
      <c r="L527" s="45" t="e">
        <f>VLOOKUP($A527,'Doanh thu'!$A$3:$Q$2000,14,FALSE)</f>
        <v>#DIV/0!</v>
      </c>
      <c r="M527" s="45" t="e">
        <f>VLOOKUP($A527,'Doanh thu'!$A$3:$Q$2000,15,FALSE)</f>
        <v>#DIV/0!</v>
      </c>
      <c r="N527" s="45" t="e">
        <f>VLOOKUP($A527,'Doanh thu'!$A$3:$Q$2000,16,FALSE)</f>
        <v>#DIV/0!</v>
      </c>
      <c r="O527" s="45" t="e">
        <f>VLOOKUP($A527,'Doanh thu'!$A$3:$Q$2000,17,FALSE)</f>
        <v>#DIV/0!</v>
      </c>
      <c r="P527" s="45" t="e">
        <f>VLOOKUP($A527,LNST!$A$3:$R$1635,14,FALSE)</f>
        <v>#DIV/0!</v>
      </c>
      <c r="Q527" s="45" t="e">
        <f>VLOOKUP($A527,LNST!$A$3:$R$1635,15,FALSE)</f>
        <v>#DIV/0!</v>
      </c>
      <c r="R527" s="45" t="e">
        <f>VLOOKUP($A527,LNST!$A$3:$R$1635,16,FALSE)</f>
        <v>#DIV/0!</v>
      </c>
      <c r="S527" s="45" t="e">
        <f>VLOOKUP($A527,LNST!$A$3:$R$1635,17,FALSE)</f>
        <v>#DIV/0!</v>
      </c>
      <c r="T527" s="45" t="e">
        <f>VLOOKUP($A527,LNG!$A$2:$H$1999,4,FALSE)/(D527*10^9)</f>
        <v>#DIV/0!</v>
      </c>
      <c r="U527" s="45" t="e">
        <f>VLOOKUP($A527,LNG!$A$2:$H$1999,5,FALSE)/(E527*10^9)</f>
        <v>#DIV/0!</v>
      </c>
      <c r="V527" s="45" t="e">
        <f>VLOOKUP($A527,LNG!$A$2:$H$1999,6,FALSE)/(F527*10^9)</f>
        <v>#DIV/0!</v>
      </c>
      <c r="W527" s="45" t="e">
        <f>VLOOKUP($A527,LNG!$A$2:$H$1999,7,FALSE)/(G527*10^9)</f>
        <v>#DIV/0!</v>
      </c>
      <c r="X527" s="45">
        <f>VLOOKUP($A527,'LNST năm'!$A$2:$I$2000,8,FALSE)</f>
        <v>-1</v>
      </c>
      <c r="Y527" s="45">
        <f>VLOOKUP($A527,'LNST năm'!$A$2:$I$2000,9,FALSE)</f>
        <v>-1</v>
      </c>
      <c r="Z527" s="46" t="e">
        <f>VLOOKUP($A527,LNG!$A$2:$H$1999,9,FALSE)</f>
        <v>#REF!</v>
      </c>
      <c r="AA527" s="162" t="e">
        <f>VLOOKUP($A527,'GIÁ CP'!$A$2:$D$2000,4,FALSE)/Z527</f>
        <v>#REF!</v>
      </c>
    </row>
    <row r="528" spans="1:27" hidden="1">
      <c r="A528" s="18" t="s">
        <v>960</v>
      </c>
      <c r="B528" s="18" t="s">
        <v>3336</v>
      </c>
      <c r="C528" s="154" t="str">
        <f>VLOOKUP(A528,'GIÁ CP'!$K$2:$M$2000,3,FALSE)</f>
        <v xml:space="preserve">Vật liệu xây dựng &amp; Nội thất </v>
      </c>
      <c r="D528" s="43">
        <f>VLOOKUP($A528,'Doanh thu'!$A$3:$Q$2000,9,FALSE)/1000000000</f>
        <v>0</v>
      </c>
      <c r="E528" s="43">
        <f>VLOOKUP($A528,'Doanh thu'!$A$3:$Q$2000,10,FALSE)/1000000000</f>
        <v>0</v>
      </c>
      <c r="F528" s="43">
        <f>VLOOKUP($A528,'Doanh thu'!$A$3:$Q$2000,11,FALSE)/1000000000</f>
        <v>0</v>
      </c>
      <c r="G528" s="43">
        <f>VLOOKUP($A528,'Doanh thu'!$A$3:$Q$2000,12,FALSE)/1000000000</f>
        <v>0</v>
      </c>
      <c r="H528" s="43">
        <f>VLOOKUP($A528,LNST!$A$3:$Q$1635,9,FALSE)/1000000000</f>
        <v>0</v>
      </c>
      <c r="I528" s="43">
        <f>VLOOKUP($A528,LNST!$A$3:$Q$1635,10,FALSE)/1000000000</f>
        <v>0</v>
      </c>
      <c r="J528" s="43">
        <f>VLOOKUP($A528,LNST!$A$3:$Q$1635,11,FALSE)/1000000000</f>
        <v>0</v>
      </c>
      <c r="K528" s="43">
        <f>VLOOKUP($A528,LNST!$A$3:$Q$1635,12,FALSE)/1000000000</f>
        <v>0</v>
      </c>
      <c r="L528" s="45" t="e">
        <f>VLOOKUP($A528,'Doanh thu'!$A$3:$Q$2000,14,FALSE)</f>
        <v>#DIV/0!</v>
      </c>
      <c r="M528" s="45" t="e">
        <f>VLOOKUP($A528,'Doanh thu'!$A$3:$Q$2000,15,FALSE)</f>
        <v>#DIV/0!</v>
      </c>
      <c r="N528" s="45" t="e">
        <f>VLOOKUP($A528,'Doanh thu'!$A$3:$Q$2000,16,FALSE)</f>
        <v>#DIV/0!</v>
      </c>
      <c r="O528" s="45" t="e">
        <f>VLOOKUP($A528,'Doanh thu'!$A$3:$Q$2000,17,FALSE)</f>
        <v>#DIV/0!</v>
      </c>
      <c r="P528" s="45" t="e">
        <f>VLOOKUP($A528,LNST!$A$3:$R$1635,14,FALSE)</f>
        <v>#DIV/0!</v>
      </c>
      <c r="Q528" s="45" t="e">
        <f>VLOOKUP($A528,LNST!$A$3:$R$1635,15,FALSE)</f>
        <v>#DIV/0!</v>
      </c>
      <c r="R528" s="45" t="e">
        <f>VLOOKUP($A528,LNST!$A$3:$R$1635,16,FALSE)</f>
        <v>#DIV/0!</v>
      </c>
      <c r="S528" s="45" t="e">
        <f>VLOOKUP($A528,LNST!$A$3:$R$1635,17,FALSE)</f>
        <v>#DIV/0!</v>
      </c>
      <c r="T528" s="45" t="e">
        <f>VLOOKUP($A528,LNG!$A$2:$H$1999,4,FALSE)/(D528*10^9)</f>
        <v>#DIV/0!</v>
      </c>
      <c r="U528" s="45" t="e">
        <f>VLOOKUP($A528,LNG!$A$2:$H$1999,5,FALSE)/(E528*10^9)</f>
        <v>#DIV/0!</v>
      </c>
      <c r="V528" s="45" t="e">
        <f>VLOOKUP($A528,LNG!$A$2:$H$1999,6,FALSE)/(F528*10^9)</f>
        <v>#DIV/0!</v>
      </c>
      <c r="W528" s="45" t="e">
        <f>VLOOKUP($A528,LNG!$A$2:$H$1999,7,FALSE)/(G528*10^9)</f>
        <v>#DIV/0!</v>
      </c>
      <c r="X528" s="45">
        <f>VLOOKUP($A528,'LNST năm'!$A$2:$I$2000,8,FALSE)</f>
        <v>1</v>
      </c>
      <c r="Y528" s="45">
        <f>VLOOKUP($A528,'LNST năm'!$A$2:$I$2000,9,FALSE)</f>
        <v>-1</v>
      </c>
      <c r="Z528" s="46" t="e">
        <f>VLOOKUP($A528,LNG!$A$2:$H$1999,9,FALSE)</f>
        <v>#REF!</v>
      </c>
      <c r="AA528" s="162" t="e">
        <f>VLOOKUP($A528,'GIÁ CP'!$A$2:$D$2000,4,FALSE)/Z528</f>
        <v>#REF!</v>
      </c>
    </row>
    <row r="529" spans="1:27" hidden="1">
      <c r="A529" s="18" t="s">
        <v>1510</v>
      </c>
      <c r="B529" s="18" t="s">
        <v>3337</v>
      </c>
      <c r="C529" s="154" t="str">
        <f>VLOOKUP(A529,'GIÁ CP'!$K$2:$M$2000,3,FALSE)</f>
        <v xml:space="preserve">Xây dựng </v>
      </c>
      <c r="D529" s="43">
        <f>VLOOKUP($A529,'Doanh thu'!$A$3:$Q$2000,9,FALSE)/1000000000</f>
        <v>0</v>
      </c>
      <c r="E529" s="43">
        <f>VLOOKUP($A529,'Doanh thu'!$A$3:$Q$2000,10,FALSE)/1000000000</f>
        <v>0</v>
      </c>
      <c r="F529" s="43">
        <f>VLOOKUP($A529,'Doanh thu'!$A$3:$Q$2000,11,FALSE)/1000000000</f>
        <v>0</v>
      </c>
      <c r="G529" s="43">
        <f>VLOOKUP($A529,'Doanh thu'!$A$3:$Q$2000,12,FALSE)/1000000000</f>
        <v>0</v>
      </c>
      <c r="H529" s="43">
        <f>VLOOKUP($A529,LNST!$A$3:$Q$1635,9,FALSE)/1000000000</f>
        <v>0</v>
      </c>
      <c r="I529" s="43">
        <f>VLOOKUP($A529,LNST!$A$3:$Q$1635,10,FALSE)/1000000000</f>
        <v>0</v>
      </c>
      <c r="J529" s="43">
        <f>VLOOKUP($A529,LNST!$A$3:$Q$1635,11,FALSE)/1000000000</f>
        <v>0</v>
      </c>
      <c r="K529" s="43">
        <f>VLOOKUP($A529,LNST!$A$3:$Q$1635,12,FALSE)/1000000000</f>
        <v>0</v>
      </c>
      <c r="L529" s="45" t="e">
        <f>VLOOKUP($A529,'Doanh thu'!$A$3:$Q$2000,14,FALSE)</f>
        <v>#DIV/0!</v>
      </c>
      <c r="M529" s="45" t="e">
        <f>VLOOKUP($A529,'Doanh thu'!$A$3:$Q$2000,15,FALSE)</f>
        <v>#DIV/0!</v>
      </c>
      <c r="N529" s="45" t="e">
        <f>VLOOKUP($A529,'Doanh thu'!$A$3:$Q$2000,16,FALSE)</f>
        <v>#DIV/0!</v>
      </c>
      <c r="O529" s="45" t="e">
        <f>VLOOKUP($A529,'Doanh thu'!$A$3:$Q$2000,17,FALSE)</f>
        <v>#DIV/0!</v>
      </c>
      <c r="P529" s="45" t="e">
        <f>VLOOKUP($A529,LNST!$A$3:$R$1635,14,FALSE)</f>
        <v>#DIV/0!</v>
      </c>
      <c r="Q529" s="45" t="e">
        <f>VLOOKUP($A529,LNST!$A$3:$R$1635,15,FALSE)</f>
        <v>#DIV/0!</v>
      </c>
      <c r="R529" s="45" t="e">
        <f>VLOOKUP($A529,LNST!$A$3:$R$1635,16,FALSE)</f>
        <v>#DIV/0!</v>
      </c>
      <c r="S529" s="45" t="e">
        <f>VLOOKUP($A529,LNST!$A$3:$R$1635,17,FALSE)</f>
        <v>#DIV/0!</v>
      </c>
      <c r="T529" s="45" t="e">
        <f>VLOOKUP($A529,LNG!$A$2:$H$1999,4,FALSE)/(D529*10^9)</f>
        <v>#DIV/0!</v>
      </c>
      <c r="U529" s="45" t="e">
        <f>VLOOKUP($A529,LNG!$A$2:$H$1999,5,FALSE)/(E529*10^9)</f>
        <v>#DIV/0!</v>
      </c>
      <c r="V529" s="45" t="e">
        <f>VLOOKUP($A529,LNG!$A$2:$H$1999,6,FALSE)/(F529*10^9)</f>
        <v>#DIV/0!</v>
      </c>
      <c r="W529" s="45" t="e">
        <f>VLOOKUP($A529,LNG!$A$2:$H$1999,7,FALSE)/(G529*10^9)</f>
        <v>#DIV/0!</v>
      </c>
      <c r="X529" s="45">
        <f>VLOOKUP($A529,'LNST năm'!$A$2:$I$2000,8,FALSE)</f>
        <v>-1</v>
      </c>
      <c r="Y529" s="45">
        <f>VLOOKUP($A529,'LNST năm'!$A$2:$I$2000,9,FALSE)</f>
        <v>-1</v>
      </c>
      <c r="Z529" s="46" t="e">
        <f>VLOOKUP($A529,LNG!$A$2:$H$1999,9,FALSE)</f>
        <v>#REF!</v>
      </c>
      <c r="AA529" s="162" t="e">
        <f>VLOOKUP($A529,'GIÁ CP'!$A$2:$D$2000,4,FALSE)/Z529</f>
        <v>#REF!</v>
      </c>
    </row>
    <row r="530" spans="1:27" hidden="1">
      <c r="A530" s="18" t="s">
        <v>1513</v>
      </c>
      <c r="B530" s="18" t="s">
        <v>3341</v>
      </c>
      <c r="C530" s="154" t="str">
        <f>VLOOKUP(A530,'GIÁ CP'!$K$2:$M$2000,3,FALSE)</f>
        <v xml:space="preserve">Dược phẩm </v>
      </c>
      <c r="D530" s="43" t="e">
        <f>VLOOKUP($A530,'Doanh thu'!$A$3:$Q$2000,9,FALSE)/1000000000</f>
        <v>#N/A</v>
      </c>
      <c r="E530" s="43" t="e">
        <f>VLOOKUP($A530,'Doanh thu'!$A$3:$Q$2000,10,FALSE)/1000000000</f>
        <v>#N/A</v>
      </c>
      <c r="F530" s="43" t="e">
        <f>VLOOKUP($A530,'Doanh thu'!$A$3:$Q$2000,11,FALSE)/1000000000</f>
        <v>#N/A</v>
      </c>
      <c r="G530" s="43" t="e">
        <f>VLOOKUP($A530,'Doanh thu'!$A$3:$Q$2000,12,FALSE)/1000000000</f>
        <v>#N/A</v>
      </c>
      <c r="H530" s="43" t="e">
        <f>VLOOKUP($A530,LNST!$A$3:$Q$1635,9,FALSE)/1000000000</f>
        <v>#N/A</v>
      </c>
      <c r="I530" s="43" t="e">
        <f>VLOOKUP($A530,LNST!$A$3:$Q$1635,10,FALSE)/1000000000</f>
        <v>#N/A</v>
      </c>
      <c r="J530" s="43" t="e">
        <f>VLOOKUP($A530,LNST!$A$3:$Q$1635,11,FALSE)/1000000000</f>
        <v>#N/A</v>
      </c>
      <c r="K530" s="43" t="e">
        <f>VLOOKUP($A530,LNST!$A$3:$Q$1635,12,FALSE)/1000000000</f>
        <v>#N/A</v>
      </c>
      <c r="L530" s="45" t="e">
        <f>VLOOKUP($A530,'Doanh thu'!$A$3:$Q$2000,14,FALSE)</f>
        <v>#N/A</v>
      </c>
      <c r="M530" s="45" t="e">
        <f>VLOOKUP($A530,'Doanh thu'!$A$3:$Q$2000,15,FALSE)</f>
        <v>#N/A</v>
      </c>
      <c r="N530" s="45" t="e">
        <f>VLOOKUP($A530,'Doanh thu'!$A$3:$Q$2000,16,FALSE)</f>
        <v>#N/A</v>
      </c>
      <c r="O530" s="45" t="e">
        <f>VLOOKUP($A530,'Doanh thu'!$A$3:$Q$2000,17,FALSE)</f>
        <v>#N/A</v>
      </c>
      <c r="P530" s="45" t="e">
        <f>VLOOKUP($A530,LNST!$A$3:$R$1635,14,FALSE)</f>
        <v>#N/A</v>
      </c>
      <c r="Q530" s="45" t="e">
        <f>VLOOKUP($A530,LNST!$A$3:$R$1635,15,FALSE)</f>
        <v>#N/A</v>
      </c>
      <c r="R530" s="45" t="e">
        <f>VLOOKUP($A530,LNST!$A$3:$R$1635,16,FALSE)</f>
        <v>#N/A</v>
      </c>
      <c r="S530" s="45" t="e">
        <f>VLOOKUP($A530,LNST!$A$3:$R$1635,17,FALSE)</f>
        <v>#N/A</v>
      </c>
      <c r="T530" s="45" t="e">
        <f>VLOOKUP($A530,LNG!$A$2:$H$1999,4,FALSE)/(D530*10^9)</f>
        <v>#N/A</v>
      </c>
      <c r="U530" s="45" t="e">
        <f>VLOOKUP($A530,LNG!$A$2:$H$1999,5,FALSE)/(E530*10^9)</f>
        <v>#N/A</v>
      </c>
      <c r="V530" s="45" t="e">
        <f>VLOOKUP($A530,LNG!$A$2:$H$1999,6,FALSE)/(F530*10^9)</f>
        <v>#N/A</v>
      </c>
      <c r="W530" s="45" t="e">
        <f>VLOOKUP($A530,LNG!$A$2:$H$1999,7,FALSE)/(G530*10^9)</f>
        <v>#N/A</v>
      </c>
      <c r="X530" s="45" t="e">
        <f>VLOOKUP($A530,'LNST năm'!$A$2:$I$2000,8,FALSE)</f>
        <v>#N/A</v>
      </c>
      <c r="Y530" s="45" t="e">
        <f>VLOOKUP($A530,'LNST năm'!$A$2:$I$2000,9,FALSE)</f>
        <v>#N/A</v>
      </c>
      <c r="Z530" s="46" t="e">
        <f>VLOOKUP($A530,LNG!$A$2:$H$1999,9,FALSE)</f>
        <v>#N/A</v>
      </c>
      <c r="AA530" s="162" t="e">
        <f>VLOOKUP($A530,'GIÁ CP'!$A$2:$D$2000,4,FALSE)/Z530</f>
        <v>#N/A</v>
      </c>
    </row>
    <row r="531" spans="1:27" hidden="1">
      <c r="A531" s="18" t="s">
        <v>1516</v>
      </c>
      <c r="B531" s="18" t="s">
        <v>3345</v>
      </c>
      <c r="C531" s="154" t="str">
        <f>VLOOKUP(A531,'GIÁ CP'!$K$2:$M$2000,3,FALSE)</f>
        <v xml:space="preserve">Chất thải &amp; Môi trường </v>
      </c>
      <c r="D531" s="43">
        <f>VLOOKUP($A531,'Doanh thu'!$A$3:$Q$2000,9,FALSE)/1000000000</f>
        <v>0</v>
      </c>
      <c r="E531" s="43">
        <f>VLOOKUP($A531,'Doanh thu'!$A$3:$Q$2000,10,FALSE)/1000000000</f>
        <v>0</v>
      </c>
      <c r="F531" s="43">
        <f>VLOOKUP($A531,'Doanh thu'!$A$3:$Q$2000,11,FALSE)/1000000000</f>
        <v>0</v>
      </c>
      <c r="G531" s="43">
        <f>VLOOKUP($A531,'Doanh thu'!$A$3:$Q$2000,12,FALSE)/1000000000</f>
        <v>0</v>
      </c>
      <c r="H531" s="43">
        <f>VLOOKUP($A531,LNST!$A$3:$Q$1635,9,FALSE)/1000000000</f>
        <v>0</v>
      </c>
      <c r="I531" s="43">
        <f>VLOOKUP($A531,LNST!$A$3:$Q$1635,10,FALSE)/1000000000</f>
        <v>0</v>
      </c>
      <c r="J531" s="43">
        <f>VLOOKUP($A531,LNST!$A$3:$Q$1635,11,FALSE)/1000000000</f>
        <v>0</v>
      </c>
      <c r="K531" s="43">
        <f>VLOOKUP($A531,LNST!$A$3:$Q$1635,12,FALSE)/1000000000</f>
        <v>0</v>
      </c>
      <c r="L531" s="45" t="e">
        <f>VLOOKUP($A531,'Doanh thu'!$A$3:$Q$2000,14,FALSE)</f>
        <v>#DIV/0!</v>
      </c>
      <c r="M531" s="45" t="e">
        <f>VLOOKUP($A531,'Doanh thu'!$A$3:$Q$2000,15,FALSE)</f>
        <v>#DIV/0!</v>
      </c>
      <c r="N531" s="45" t="e">
        <f>VLOOKUP($A531,'Doanh thu'!$A$3:$Q$2000,16,FALSE)</f>
        <v>#DIV/0!</v>
      </c>
      <c r="O531" s="45" t="e">
        <f>VLOOKUP($A531,'Doanh thu'!$A$3:$Q$2000,17,FALSE)</f>
        <v>#DIV/0!</v>
      </c>
      <c r="P531" s="45" t="e">
        <f>VLOOKUP($A531,LNST!$A$3:$R$1635,14,FALSE)</f>
        <v>#DIV/0!</v>
      </c>
      <c r="Q531" s="45" t="e">
        <f>VLOOKUP($A531,LNST!$A$3:$R$1635,15,FALSE)</f>
        <v>#DIV/0!</v>
      </c>
      <c r="R531" s="45" t="e">
        <f>VLOOKUP($A531,LNST!$A$3:$R$1635,16,FALSE)</f>
        <v>#DIV/0!</v>
      </c>
      <c r="S531" s="45" t="e">
        <f>VLOOKUP($A531,LNST!$A$3:$R$1635,17,FALSE)</f>
        <v>#DIV/0!</v>
      </c>
      <c r="T531" s="45" t="e">
        <f>VLOOKUP($A531,LNG!$A$2:$H$1999,4,FALSE)/(D531*10^9)</f>
        <v>#DIV/0!</v>
      </c>
      <c r="U531" s="45" t="e">
        <f>VLOOKUP($A531,LNG!$A$2:$H$1999,5,FALSE)/(E531*10^9)</f>
        <v>#DIV/0!</v>
      </c>
      <c r="V531" s="45" t="e">
        <f>VLOOKUP($A531,LNG!$A$2:$H$1999,6,FALSE)/(F531*10^9)</f>
        <v>#DIV/0!</v>
      </c>
      <c r="W531" s="45" t="e">
        <f>VLOOKUP($A531,LNG!$A$2:$H$1999,7,FALSE)/(G531*10^9)</f>
        <v>#DIV/0!</v>
      </c>
      <c r="X531" s="45">
        <f>VLOOKUP($A531,'LNST năm'!$A$2:$I$2000,8,FALSE)</f>
        <v>1</v>
      </c>
      <c r="Y531" s="45">
        <f>VLOOKUP($A531,'LNST năm'!$A$2:$I$2000,9,FALSE)</f>
        <v>0.25992104989487319</v>
      </c>
      <c r="Z531" s="46" t="e">
        <f>VLOOKUP($A531,LNG!$A$2:$H$1999,9,FALSE)</f>
        <v>#REF!</v>
      </c>
      <c r="AA531" s="162" t="e">
        <f>VLOOKUP($A531,'GIÁ CP'!$A$2:$D$2000,4,FALSE)/Z531</f>
        <v>#REF!</v>
      </c>
    </row>
    <row r="532" spans="1:27" hidden="1">
      <c r="A532" s="18" t="s">
        <v>1517</v>
      </c>
      <c r="B532" s="18" t="s">
        <v>3348</v>
      </c>
      <c r="C532" s="154" t="str">
        <f>VLOOKUP(A532,'GIÁ CP'!$K$2:$M$2000,3,FALSE)</f>
        <v xml:space="preserve">Máy công nghiệp </v>
      </c>
      <c r="D532" s="43">
        <f>VLOOKUP($A532,'Doanh thu'!$A$3:$Q$2000,9,FALSE)/1000000000</f>
        <v>0</v>
      </c>
      <c r="E532" s="43">
        <f>VLOOKUP($A532,'Doanh thu'!$A$3:$Q$2000,10,FALSE)/1000000000</f>
        <v>0</v>
      </c>
      <c r="F532" s="43">
        <f>VLOOKUP($A532,'Doanh thu'!$A$3:$Q$2000,11,FALSE)/1000000000</f>
        <v>0</v>
      </c>
      <c r="G532" s="43">
        <f>VLOOKUP($A532,'Doanh thu'!$A$3:$Q$2000,12,FALSE)/1000000000</f>
        <v>0</v>
      </c>
      <c r="H532" s="43">
        <f>VLOOKUP($A532,LNST!$A$3:$Q$1635,9,FALSE)/1000000000</f>
        <v>0</v>
      </c>
      <c r="I532" s="43">
        <f>VLOOKUP($A532,LNST!$A$3:$Q$1635,10,FALSE)/1000000000</f>
        <v>0</v>
      </c>
      <c r="J532" s="43">
        <f>VLOOKUP($A532,LNST!$A$3:$Q$1635,11,FALSE)/1000000000</f>
        <v>0</v>
      </c>
      <c r="K532" s="43">
        <f>VLOOKUP($A532,LNST!$A$3:$Q$1635,12,FALSE)/1000000000</f>
        <v>0</v>
      </c>
      <c r="L532" s="45" t="e">
        <f>VLOOKUP($A532,'Doanh thu'!$A$3:$Q$2000,14,FALSE)</f>
        <v>#DIV/0!</v>
      </c>
      <c r="M532" s="45" t="e">
        <f>VLOOKUP($A532,'Doanh thu'!$A$3:$Q$2000,15,FALSE)</f>
        <v>#DIV/0!</v>
      </c>
      <c r="N532" s="45" t="e">
        <f>VLOOKUP($A532,'Doanh thu'!$A$3:$Q$2000,16,FALSE)</f>
        <v>#DIV/0!</v>
      </c>
      <c r="O532" s="45" t="e">
        <f>VLOOKUP($A532,'Doanh thu'!$A$3:$Q$2000,17,FALSE)</f>
        <v>#DIV/0!</v>
      </c>
      <c r="P532" s="45" t="e">
        <f>VLOOKUP($A532,LNST!$A$3:$R$1635,14,FALSE)</f>
        <v>#DIV/0!</v>
      </c>
      <c r="Q532" s="45" t="e">
        <f>VLOOKUP($A532,LNST!$A$3:$R$1635,15,FALSE)</f>
        <v>#DIV/0!</v>
      </c>
      <c r="R532" s="45" t="e">
        <f>VLOOKUP($A532,LNST!$A$3:$R$1635,16,FALSE)</f>
        <v>#DIV/0!</v>
      </c>
      <c r="S532" s="45" t="e">
        <f>VLOOKUP($A532,LNST!$A$3:$R$1635,17,FALSE)</f>
        <v>#DIV/0!</v>
      </c>
      <c r="T532" s="45" t="e">
        <f>VLOOKUP($A532,LNG!$A$2:$H$1999,4,FALSE)/(D532*10^9)</f>
        <v>#DIV/0!</v>
      </c>
      <c r="U532" s="45" t="e">
        <f>VLOOKUP($A532,LNG!$A$2:$H$1999,5,FALSE)/(E532*10^9)</f>
        <v>#DIV/0!</v>
      </c>
      <c r="V532" s="45" t="e">
        <f>VLOOKUP($A532,LNG!$A$2:$H$1999,6,FALSE)/(F532*10^9)</f>
        <v>#DIV/0!</v>
      </c>
      <c r="W532" s="45" t="e">
        <f>VLOOKUP($A532,LNG!$A$2:$H$1999,7,FALSE)/(G532*10^9)</f>
        <v>#DIV/0!</v>
      </c>
      <c r="X532" s="45">
        <f>VLOOKUP($A532,'LNST năm'!$A$2:$I$2000,8,FALSE)</f>
        <v>-1</v>
      </c>
      <c r="Y532" s="45">
        <f>VLOOKUP($A532,'LNST năm'!$A$2:$I$2000,9,FALSE)</f>
        <v>-1</v>
      </c>
      <c r="Z532" s="46" t="e">
        <f>VLOOKUP($A532,LNG!$A$2:$H$1999,9,FALSE)</f>
        <v>#REF!</v>
      </c>
      <c r="AA532" s="162" t="e">
        <f>VLOOKUP($A532,'GIÁ CP'!$A$2:$D$2000,4,FALSE)/Z532</f>
        <v>#REF!</v>
      </c>
    </row>
    <row r="533" spans="1:27" hidden="1">
      <c r="A533" s="18" t="s">
        <v>1148</v>
      </c>
      <c r="B533" s="18" t="s">
        <v>2727</v>
      </c>
      <c r="C533" s="154" t="str">
        <f>VLOOKUP(A533,'GIÁ CP'!$K$2:$M$2000,3,FALSE)</f>
        <v xml:space="preserve">Sản xuất bia </v>
      </c>
      <c r="D533" s="43">
        <f>VLOOKUP($A533,'Doanh thu'!$A$3:$Q$2000,9,FALSE)/1000000000</f>
        <v>0</v>
      </c>
      <c r="E533" s="43">
        <f>VLOOKUP($A533,'Doanh thu'!$A$3:$Q$2000,10,FALSE)/1000000000</f>
        <v>0</v>
      </c>
      <c r="F533" s="43">
        <f>VLOOKUP($A533,'Doanh thu'!$A$3:$Q$2000,11,FALSE)/1000000000</f>
        <v>0</v>
      </c>
      <c r="G533" s="43">
        <f>VLOOKUP($A533,'Doanh thu'!$A$3:$Q$2000,12,FALSE)/1000000000</f>
        <v>0</v>
      </c>
      <c r="H533" s="43">
        <f>VLOOKUP($A533,LNST!$A$3:$Q$1635,9,FALSE)/1000000000</f>
        <v>0</v>
      </c>
      <c r="I533" s="43">
        <f>VLOOKUP($A533,LNST!$A$3:$Q$1635,10,FALSE)/1000000000</f>
        <v>0</v>
      </c>
      <c r="J533" s="43">
        <f>VLOOKUP($A533,LNST!$A$3:$Q$1635,11,FALSE)/1000000000</f>
        <v>0</v>
      </c>
      <c r="K533" s="43">
        <f>VLOOKUP($A533,LNST!$A$3:$Q$1635,12,FALSE)/1000000000</f>
        <v>0</v>
      </c>
      <c r="L533" s="45" t="e">
        <f>VLOOKUP($A533,'Doanh thu'!$A$3:$Q$2000,14,FALSE)</f>
        <v>#DIV/0!</v>
      </c>
      <c r="M533" s="45" t="e">
        <f>VLOOKUP($A533,'Doanh thu'!$A$3:$Q$2000,15,FALSE)</f>
        <v>#DIV/0!</v>
      </c>
      <c r="N533" s="45" t="e">
        <f>VLOOKUP($A533,'Doanh thu'!$A$3:$Q$2000,16,FALSE)</f>
        <v>#DIV/0!</v>
      </c>
      <c r="O533" s="45" t="e">
        <f>VLOOKUP($A533,'Doanh thu'!$A$3:$Q$2000,17,FALSE)</f>
        <v>#DIV/0!</v>
      </c>
      <c r="P533" s="45" t="e">
        <f>VLOOKUP($A533,LNST!$A$3:$R$1635,14,FALSE)</f>
        <v>#DIV/0!</v>
      </c>
      <c r="Q533" s="45" t="e">
        <f>VLOOKUP($A533,LNST!$A$3:$R$1635,15,FALSE)</f>
        <v>#DIV/0!</v>
      </c>
      <c r="R533" s="45" t="e">
        <f>VLOOKUP($A533,LNST!$A$3:$R$1635,16,FALSE)</f>
        <v>#DIV/0!</v>
      </c>
      <c r="S533" s="45" t="e">
        <f>VLOOKUP($A533,LNST!$A$3:$R$1635,17,FALSE)</f>
        <v>#DIV/0!</v>
      </c>
      <c r="T533" s="45" t="e">
        <f>VLOOKUP($A533,LNG!$A$2:$H$1999,4,FALSE)/(D533*10^9)</f>
        <v>#DIV/0!</v>
      </c>
      <c r="U533" s="45" t="e">
        <f>VLOOKUP($A533,LNG!$A$2:$H$1999,5,FALSE)/(E533*10^9)</f>
        <v>#DIV/0!</v>
      </c>
      <c r="V533" s="45" t="e">
        <f>VLOOKUP($A533,LNG!$A$2:$H$1999,6,FALSE)/(F533*10^9)</f>
        <v>#DIV/0!</v>
      </c>
      <c r="W533" s="45" t="e">
        <f>VLOOKUP($A533,LNG!$A$2:$H$1999,7,FALSE)/(G533*10^9)</f>
        <v>#DIV/0!</v>
      </c>
      <c r="X533" s="45">
        <f>VLOOKUP($A533,'LNST năm'!$A$2:$I$2000,8,FALSE)</f>
        <v>-1</v>
      </c>
      <c r="Y533" s="45">
        <f>VLOOKUP($A533,'LNST năm'!$A$2:$I$2000,9,FALSE)</f>
        <v>-1</v>
      </c>
      <c r="Z533" s="46" t="e">
        <f>VLOOKUP($A533,LNG!$A$2:$H$1999,9,FALSE)</f>
        <v>#REF!</v>
      </c>
      <c r="AA533" s="162" t="e">
        <f>VLOOKUP($A533,'GIÁ CP'!$A$2:$D$2000,4,FALSE)/Z533</f>
        <v>#REF!</v>
      </c>
    </row>
    <row r="534" spans="1:27" hidden="1">
      <c r="A534" s="18" t="s">
        <v>1518</v>
      </c>
      <c r="B534" s="18" t="s">
        <v>3349</v>
      </c>
      <c r="C534" s="154" t="str">
        <f>VLOOKUP(A534,'GIÁ CP'!$K$2:$M$2000,3,FALSE)</f>
        <v xml:space="preserve">Xây dựng </v>
      </c>
      <c r="D534" s="43">
        <f>VLOOKUP($A534,'Doanh thu'!$A$3:$Q$2000,9,FALSE)/1000000000</f>
        <v>0</v>
      </c>
      <c r="E534" s="43">
        <f>VLOOKUP($A534,'Doanh thu'!$A$3:$Q$2000,10,FALSE)/1000000000</f>
        <v>0</v>
      </c>
      <c r="F534" s="43">
        <f>VLOOKUP($A534,'Doanh thu'!$A$3:$Q$2000,11,FALSE)/1000000000</f>
        <v>0</v>
      </c>
      <c r="G534" s="43">
        <f>VLOOKUP($A534,'Doanh thu'!$A$3:$Q$2000,12,FALSE)/1000000000</f>
        <v>0</v>
      </c>
      <c r="H534" s="43">
        <f>VLOOKUP($A534,LNST!$A$3:$Q$1635,9,FALSE)/1000000000</f>
        <v>0</v>
      </c>
      <c r="I534" s="43">
        <f>VLOOKUP($A534,LNST!$A$3:$Q$1635,10,FALSE)/1000000000</f>
        <v>0</v>
      </c>
      <c r="J534" s="43">
        <f>VLOOKUP($A534,LNST!$A$3:$Q$1635,11,FALSE)/1000000000</f>
        <v>0</v>
      </c>
      <c r="K534" s="43">
        <f>VLOOKUP($A534,LNST!$A$3:$Q$1635,12,FALSE)/1000000000</f>
        <v>0</v>
      </c>
      <c r="L534" s="45" t="e">
        <f>VLOOKUP($A534,'Doanh thu'!$A$3:$Q$2000,14,FALSE)</f>
        <v>#DIV/0!</v>
      </c>
      <c r="M534" s="45" t="e">
        <f>VLOOKUP($A534,'Doanh thu'!$A$3:$Q$2000,15,FALSE)</f>
        <v>#DIV/0!</v>
      </c>
      <c r="N534" s="45" t="e">
        <f>VLOOKUP($A534,'Doanh thu'!$A$3:$Q$2000,16,FALSE)</f>
        <v>#DIV/0!</v>
      </c>
      <c r="O534" s="45" t="e">
        <f>VLOOKUP($A534,'Doanh thu'!$A$3:$Q$2000,17,FALSE)</f>
        <v>#DIV/0!</v>
      </c>
      <c r="P534" s="45" t="e">
        <f>VLOOKUP($A534,LNST!$A$3:$R$1635,14,FALSE)</f>
        <v>#DIV/0!</v>
      </c>
      <c r="Q534" s="45" t="e">
        <f>VLOOKUP($A534,LNST!$A$3:$R$1635,15,FALSE)</f>
        <v>#DIV/0!</v>
      </c>
      <c r="R534" s="45" t="e">
        <f>VLOOKUP($A534,LNST!$A$3:$R$1635,16,FALSE)</f>
        <v>#DIV/0!</v>
      </c>
      <c r="S534" s="45" t="e">
        <f>VLOOKUP($A534,LNST!$A$3:$R$1635,17,FALSE)</f>
        <v>#DIV/0!</v>
      </c>
      <c r="T534" s="45" t="e">
        <f>VLOOKUP($A534,LNG!$A$2:$H$1999,4,FALSE)/(D534*10^9)</f>
        <v>#DIV/0!</v>
      </c>
      <c r="U534" s="45" t="e">
        <f>VLOOKUP($A534,LNG!$A$2:$H$1999,5,FALSE)/(E534*10^9)</f>
        <v>#DIV/0!</v>
      </c>
      <c r="V534" s="45" t="e">
        <f>VLOOKUP($A534,LNG!$A$2:$H$1999,6,FALSE)/(F534*10^9)</f>
        <v>#DIV/0!</v>
      </c>
      <c r="W534" s="45" t="e">
        <f>VLOOKUP($A534,LNG!$A$2:$H$1999,7,FALSE)/(G534*10^9)</f>
        <v>#DIV/0!</v>
      </c>
      <c r="X534" s="45">
        <f>VLOOKUP($A534,'LNST năm'!$A$2:$I$2000,8,FALSE)</f>
        <v>-1</v>
      </c>
      <c r="Y534" s="45">
        <f>VLOOKUP($A534,'LNST năm'!$A$2:$I$2000,9,FALSE)</f>
        <v>-1</v>
      </c>
      <c r="Z534" s="46" t="e">
        <f>VLOOKUP($A534,LNG!$A$2:$H$1999,9,FALSE)</f>
        <v>#REF!</v>
      </c>
      <c r="AA534" s="162" t="e">
        <f>VLOOKUP($A534,'GIÁ CP'!$A$2:$D$2000,4,FALSE)/Z534</f>
        <v>#REF!</v>
      </c>
    </row>
    <row r="535" spans="1:27" hidden="1">
      <c r="A535" s="18" t="s">
        <v>1519</v>
      </c>
      <c r="B535" s="18" t="s">
        <v>3350</v>
      </c>
      <c r="C535" s="154" t="str">
        <f>VLOOKUP(A535,'GIÁ CP'!$K$2:$M$2000,3,FALSE)</f>
        <v xml:space="preserve">Tiện ích khác </v>
      </c>
      <c r="D535" s="43">
        <f>VLOOKUP($A535,'Doanh thu'!$A$3:$Q$2000,9,FALSE)/1000000000</f>
        <v>0</v>
      </c>
      <c r="E535" s="43">
        <f>VLOOKUP($A535,'Doanh thu'!$A$3:$Q$2000,10,FALSE)/1000000000</f>
        <v>0</v>
      </c>
      <c r="F535" s="43">
        <f>VLOOKUP($A535,'Doanh thu'!$A$3:$Q$2000,11,FALSE)/1000000000</f>
        <v>0</v>
      </c>
      <c r="G535" s="43">
        <f>VLOOKUP($A535,'Doanh thu'!$A$3:$Q$2000,12,FALSE)/1000000000</f>
        <v>0</v>
      </c>
      <c r="H535" s="43">
        <f>VLOOKUP($A535,LNST!$A$3:$Q$1635,9,FALSE)/1000000000</f>
        <v>0</v>
      </c>
      <c r="I535" s="43">
        <f>VLOOKUP($A535,LNST!$A$3:$Q$1635,10,FALSE)/1000000000</f>
        <v>0</v>
      </c>
      <c r="J535" s="43">
        <f>VLOOKUP($A535,LNST!$A$3:$Q$1635,11,FALSE)/1000000000</f>
        <v>0</v>
      </c>
      <c r="K535" s="43">
        <f>VLOOKUP($A535,LNST!$A$3:$Q$1635,12,FALSE)/1000000000</f>
        <v>0</v>
      </c>
      <c r="L535" s="45" t="e">
        <f>VLOOKUP($A535,'Doanh thu'!$A$3:$Q$2000,14,FALSE)</f>
        <v>#DIV/0!</v>
      </c>
      <c r="M535" s="45" t="e">
        <f>VLOOKUP($A535,'Doanh thu'!$A$3:$Q$2000,15,FALSE)</f>
        <v>#DIV/0!</v>
      </c>
      <c r="N535" s="45" t="e">
        <f>VLOOKUP($A535,'Doanh thu'!$A$3:$Q$2000,16,FALSE)</f>
        <v>#DIV/0!</v>
      </c>
      <c r="O535" s="45" t="e">
        <f>VLOOKUP($A535,'Doanh thu'!$A$3:$Q$2000,17,FALSE)</f>
        <v>#DIV/0!</v>
      </c>
      <c r="P535" s="45" t="e">
        <f>VLOOKUP($A535,LNST!$A$3:$R$1635,14,FALSE)</f>
        <v>#DIV/0!</v>
      </c>
      <c r="Q535" s="45" t="e">
        <f>VLOOKUP($A535,LNST!$A$3:$R$1635,15,FALSE)</f>
        <v>#DIV/0!</v>
      </c>
      <c r="R535" s="45" t="e">
        <f>VLOOKUP($A535,LNST!$A$3:$R$1635,16,FALSE)</f>
        <v>#DIV/0!</v>
      </c>
      <c r="S535" s="45" t="e">
        <f>VLOOKUP($A535,LNST!$A$3:$R$1635,17,FALSE)</f>
        <v>#DIV/0!</v>
      </c>
      <c r="T535" s="45" t="e">
        <f>VLOOKUP($A535,LNG!$A$2:$H$1999,4,FALSE)/(D535*10^9)</f>
        <v>#DIV/0!</v>
      </c>
      <c r="U535" s="45" t="e">
        <f>VLOOKUP($A535,LNG!$A$2:$H$1999,5,FALSE)/(E535*10^9)</f>
        <v>#DIV/0!</v>
      </c>
      <c r="V535" s="45" t="e">
        <f>VLOOKUP($A535,LNG!$A$2:$H$1999,6,FALSE)/(F535*10^9)</f>
        <v>#DIV/0!</v>
      </c>
      <c r="W535" s="45" t="e">
        <f>VLOOKUP($A535,LNG!$A$2:$H$1999,7,FALSE)/(G535*10^9)</f>
        <v>#DIV/0!</v>
      </c>
      <c r="X535" s="45">
        <f>VLOOKUP($A535,'LNST năm'!$A$2:$I$2000,8,FALSE)</f>
        <v>-1</v>
      </c>
      <c r="Y535" s="45">
        <f>VLOOKUP($A535,'LNST năm'!$A$2:$I$2000,9,FALSE)</f>
        <v>-1</v>
      </c>
      <c r="Z535" s="46" t="e">
        <f>VLOOKUP($A535,LNG!$A$2:$H$1999,9,FALSE)</f>
        <v>#REF!</v>
      </c>
      <c r="AA535" s="162" t="e">
        <f>VLOOKUP($A535,'GIÁ CP'!$A$2:$D$2000,4,FALSE)/Z535</f>
        <v>#REF!</v>
      </c>
    </row>
    <row r="536" spans="1:27" hidden="1">
      <c r="A536" s="18" t="s">
        <v>1521</v>
      </c>
      <c r="B536" s="18" t="s">
        <v>3352</v>
      </c>
      <c r="C536" s="154" t="str">
        <f>VLOOKUP(A536,'GIÁ CP'!$K$2:$M$2000,3,FALSE)</f>
        <v xml:space="preserve">Xây dựng </v>
      </c>
      <c r="D536" s="43">
        <f>VLOOKUP($A536,'Doanh thu'!$A$3:$Q$2000,9,FALSE)/1000000000</f>
        <v>0</v>
      </c>
      <c r="E536" s="43">
        <f>VLOOKUP($A536,'Doanh thu'!$A$3:$Q$2000,10,FALSE)/1000000000</f>
        <v>0</v>
      </c>
      <c r="F536" s="43">
        <f>VLOOKUP($A536,'Doanh thu'!$A$3:$Q$2000,11,FALSE)/1000000000</f>
        <v>0</v>
      </c>
      <c r="G536" s="43">
        <f>VLOOKUP($A536,'Doanh thu'!$A$3:$Q$2000,12,FALSE)/1000000000</f>
        <v>0</v>
      </c>
      <c r="H536" s="43">
        <f>VLOOKUP($A536,LNST!$A$3:$Q$1635,9,FALSE)/1000000000</f>
        <v>0</v>
      </c>
      <c r="I536" s="43">
        <f>VLOOKUP($A536,LNST!$A$3:$Q$1635,10,FALSE)/1000000000</f>
        <v>0</v>
      </c>
      <c r="J536" s="43">
        <f>VLOOKUP($A536,LNST!$A$3:$Q$1635,11,FALSE)/1000000000</f>
        <v>0</v>
      </c>
      <c r="K536" s="43">
        <f>VLOOKUP($A536,LNST!$A$3:$Q$1635,12,FALSE)/1000000000</f>
        <v>0</v>
      </c>
      <c r="L536" s="45" t="e">
        <f>VLOOKUP($A536,'Doanh thu'!$A$3:$Q$2000,14,FALSE)</f>
        <v>#DIV/0!</v>
      </c>
      <c r="M536" s="45" t="e">
        <f>VLOOKUP($A536,'Doanh thu'!$A$3:$Q$2000,15,FALSE)</f>
        <v>#DIV/0!</v>
      </c>
      <c r="N536" s="45" t="e">
        <f>VLOOKUP($A536,'Doanh thu'!$A$3:$Q$2000,16,FALSE)</f>
        <v>#DIV/0!</v>
      </c>
      <c r="O536" s="45" t="e">
        <f>VLOOKUP($A536,'Doanh thu'!$A$3:$Q$2000,17,FALSE)</f>
        <v>#DIV/0!</v>
      </c>
      <c r="P536" s="45" t="e">
        <f>VLOOKUP($A536,LNST!$A$3:$R$1635,14,FALSE)</f>
        <v>#DIV/0!</v>
      </c>
      <c r="Q536" s="45" t="e">
        <f>VLOOKUP($A536,LNST!$A$3:$R$1635,15,FALSE)</f>
        <v>#DIV/0!</v>
      </c>
      <c r="R536" s="45" t="e">
        <f>VLOOKUP($A536,LNST!$A$3:$R$1635,16,FALSE)</f>
        <v>#DIV/0!</v>
      </c>
      <c r="S536" s="45" t="e">
        <f>VLOOKUP($A536,LNST!$A$3:$R$1635,17,FALSE)</f>
        <v>#DIV/0!</v>
      </c>
      <c r="T536" s="45" t="e">
        <f>VLOOKUP($A536,LNG!$A$2:$H$1999,4,FALSE)/(D536*10^9)</f>
        <v>#DIV/0!</v>
      </c>
      <c r="U536" s="45" t="e">
        <f>VLOOKUP($A536,LNG!$A$2:$H$1999,5,FALSE)/(E536*10^9)</f>
        <v>#DIV/0!</v>
      </c>
      <c r="V536" s="45" t="e">
        <f>VLOOKUP($A536,LNG!$A$2:$H$1999,6,FALSE)/(F536*10^9)</f>
        <v>#DIV/0!</v>
      </c>
      <c r="W536" s="45" t="e">
        <f>VLOOKUP($A536,LNG!$A$2:$H$1999,7,FALSE)/(G536*10^9)</f>
        <v>#DIV/0!</v>
      </c>
      <c r="X536" s="45">
        <f>VLOOKUP($A536,'LNST năm'!$A$2:$I$2000,8,FALSE)</f>
        <v>-1</v>
      </c>
      <c r="Y536" s="45">
        <f>VLOOKUP($A536,'LNST năm'!$A$2:$I$2000,9,FALSE)</f>
        <v>-1</v>
      </c>
      <c r="Z536" s="46" t="e">
        <f>VLOOKUP($A536,LNG!$A$2:$H$1999,9,FALSE)</f>
        <v>#REF!</v>
      </c>
      <c r="AA536" s="162" t="e">
        <f>VLOOKUP($A536,'GIÁ CP'!$A$2:$D$2000,4,FALSE)/Z536</f>
        <v>#REF!</v>
      </c>
    </row>
    <row r="537" spans="1:27" hidden="1">
      <c r="A537" s="18" t="s">
        <v>1522</v>
      </c>
      <c r="B537" s="18" t="s">
        <v>3353</v>
      </c>
      <c r="C537" s="154" t="str">
        <f>VLOOKUP(A537,'GIÁ CP'!$K$2:$M$2000,3,FALSE)</f>
        <v xml:space="preserve">Chất thải &amp; Môi trường </v>
      </c>
      <c r="D537" s="43">
        <f>VLOOKUP($A537,'Doanh thu'!$A$3:$Q$2000,9,FALSE)/1000000000</f>
        <v>0</v>
      </c>
      <c r="E537" s="43">
        <f>VLOOKUP($A537,'Doanh thu'!$A$3:$Q$2000,10,FALSE)/1000000000</f>
        <v>0</v>
      </c>
      <c r="F537" s="43">
        <f>VLOOKUP($A537,'Doanh thu'!$A$3:$Q$2000,11,FALSE)/1000000000</f>
        <v>0</v>
      </c>
      <c r="G537" s="43">
        <f>VLOOKUP($A537,'Doanh thu'!$A$3:$Q$2000,12,FALSE)/1000000000</f>
        <v>0</v>
      </c>
      <c r="H537" s="43">
        <f>VLOOKUP($A537,LNST!$A$3:$Q$1635,9,FALSE)/1000000000</f>
        <v>0</v>
      </c>
      <c r="I537" s="43">
        <f>VLOOKUP($A537,LNST!$A$3:$Q$1635,10,FALSE)/1000000000</f>
        <v>0</v>
      </c>
      <c r="J537" s="43">
        <f>VLOOKUP($A537,LNST!$A$3:$Q$1635,11,FALSE)/1000000000</f>
        <v>0</v>
      </c>
      <c r="K537" s="43">
        <f>VLOOKUP($A537,LNST!$A$3:$Q$1635,12,FALSE)/1000000000</f>
        <v>0</v>
      </c>
      <c r="L537" s="45" t="e">
        <f>VLOOKUP($A537,'Doanh thu'!$A$3:$Q$2000,14,FALSE)</f>
        <v>#DIV/0!</v>
      </c>
      <c r="M537" s="45" t="e">
        <f>VLOOKUP($A537,'Doanh thu'!$A$3:$Q$2000,15,FALSE)</f>
        <v>#DIV/0!</v>
      </c>
      <c r="N537" s="45" t="e">
        <f>VLOOKUP($A537,'Doanh thu'!$A$3:$Q$2000,16,FALSE)</f>
        <v>#DIV/0!</v>
      </c>
      <c r="O537" s="45" t="e">
        <f>VLOOKUP($A537,'Doanh thu'!$A$3:$Q$2000,17,FALSE)</f>
        <v>#DIV/0!</v>
      </c>
      <c r="P537" s="45" t="e">
        <f>VLOOKUP($A537,LNST!$A$3:$R$1635,14,FALSE)</f>
        <v>#DIV/0!</v>
      </c>
      <c r="Q537" s="45" t="e">
        <f>VLOOKUP($A537,LNST!$A$3:$R$1635,15,FALSE)</f>
        <v>#DIV/0!</v>
      </c>
      <c r="R537" s="45" t="e">
        <f>VLOOKUP($A537,LNST!$A$3:$R$1635,16,FALSE)</f>
        <v>#DIV/0!</v>
      </c>
      <c r="S537" s="45" t="e">
        <f>VLOOKUP($A537,LNST!$A$3:$R$1635,17,FALSE)</f>
        <v>#DIV/0!</v>
      </c>
      <c r="T537" s="45" t="e">
        <f>VLOOKUP($A537,LNG!$A$2:$H$1999,4,FALSE)/(D537*10^9)</f>
        <v>#DIV/0!</v>
      </c>
      <c r="U537" s="45" t="e">
        <f>VLOOKUP($A537,LNG!$A$2:$H$1999,5,FALSE)/(E537*10^9)</f>
        <v>#DIV/0!</v>
      </c>
      <c r="V537" s="45" t="e">
        <f>VLOOKUP($A537,LNG!$A$2:$H$1999,6,FALSE)/(F537*10^9)</f>
        <v>#DIV/0!</v>
      </c>
      <c r="W537" s="45" t="e">
        <f>VLOOKUP($A537,LNG!$A$2:$H$1999,7,FALSE)/(G537*10^9)</f>
        <v>#DIV/0!</v>
      </c>
      <c r="X537" s="45">
        <f>VLOOKUP($A537,'LNST năm'!$A$2:$I$2000,8,FALSE)</f>
        <v>-1</v>
      </c>
      <c r="Y537" s="45">
        <f>VLOOKUP($A537,'LNST năm'!$A$2:$I$2000,9,FALSE)</f>
        <v>-1</v>
      </c>
      <c r="Z537" s="46" t="e">
        <f>VLOOKUP($A537,LNG!$A$2:$H$1999,9,FALSE)</f>
        <v>#REF!</v>
      </c>
      <c r="AA537" s="162" t="e">
        <f>VLOOKUP($A537,'GIÁ CP'!$A$2:$D$2000,4,FALSE)/Z537</f>
        <v>#REF!</v>
      </c>
    </row>
    <row r="538" spans="1:27" hidden="1">
      <c r="A538" s="18" t="s">
        <v>3544</v>
      </c>
      <c r="B538" s="18" t="s">
        <v>3545</v>
      </c>
      <c r="C538" s="154" t="str">
        <f>VLOOKUP(A538,'GIÁ CP'!$K$2:$M$2000,3,FALSE)</f>
        <v xml:space="preserve">Chất thải &amp; Môi trường </v>
      </c>
      <c r="D538" s="43">
        <f>VLOOKUP($A538,'Doanh thu'!$A$3:$Q$2000,9,FALSE)/1000000000</f>
        <v>0</v>
      </c>
      <c r="E538" s="43">
        <f>VLOOKUP($A538,'Doanh thu'!$A$3:$Q$2000,10,FALSE)/1000000000</f>
        <v>0</v>
      </c>
      <c r="F538" s="43">
        <f>VLOOKUP($A538,'Doanh thu'!$A$3:$Q$2000,11,FALSE)/1000000000</f>
        <v>0</v>
      </c>
      <c r="G538" s="43">
        <f>VLOOKUP($A538,'Doanh thu'!$A$3:$Q$2000,12,FALSE)/1000000000</f>
        <v>0</v>
      </c>
      <c r="H538" s="43">
        <f>VLOOKUP($A538,LNST!$A$3:$Q$1635,9,FALSE)/1000000000</f>
        <v>0</v>
      </c>
      <c r="I538" s="43">
        <f>VLOOKUP($A538,LNST!$A$3:$Q$1635,10,FALSE)/1000000000</f>
        <v>0</v>
      </c>
      <c r="J538" s="43">
        <f>VLOOKUP($A538,LNST!$A$3:$Q$1635,11,FALSE)/1000000000</f>
        <v>0</v>
      </c>
      <c r="K538" s="43">
        <f>VLOOKUP($A538,LNST!$A$3:$Q$1635,12,FALSE)/1000000000</f>
        <v>0</v>
      </c>
      <c r="L538" s="45" t="e">
        <f>VLOOKUP($A538,'Doanh thu'!$A$3:$Q$2000,14,FALSE)</f>
        <v>#DIV/0!</v>
      </c>
      <c r="M538" s="45" t="e">
        <f>VLOOKUP($A538,'Doanh thu'!$A$3:$Q$2000,15,FALSE)</f>
        <v>#DIV/0!</v>
      </c>
      <c r="N538" s="45" t="e">
        <f>VLOOKUP($A538,'Doanh thu'!$A$3:$Q$2000,16,FALSE)</f>
        <v>#DIV/0!</v>
      </c>
      <c r="O538" s="45" t="e">
        <f>VLOOKUP($A538,'Doanh thu'!$A$3:$Q$2000,17,FALSE)</f>
        <v>#DIV/0!</v>
      </c>
      <c r="P538" s="45" t="e">
        <f>VLOOKUP($A538,LNST!$A$3:$R$1635,14,FALSE)</f>
        <v>#DIV/0!</v>
      </c>
      <c r="Q538" s="45" t="e">
        <f>VLOOKUP($A538,LNST!$A$3:$R$1635,15,FALSE)</f>
        <v>#DIV/0!</v>
      </c>
      <c r="R538" s="45" t="e">
        <f>VLOOKUP($A538,LNST!$A$3:$R$1635,16,FALSE)</f>
        <v>#DIV/0!</v>
      </c>
      <c r="S538" s="45" t="e">
        <f>VLOOKUP($A538,LNST!$A$3:$R$1635,17,FALSE)</f>
        <v>#DIV/0!</v>
      </c>
      <c r="T538" s="45" t="e">
        <f>VLOOKUP($A538,LNG!$A$2:$H$1999,4,FALSE)/(D538*10^9)</f>
        <v>#DIV/0!</v>
      </c>
      <c r="U538" s="45" t="e">
        <f>VLOOKUP($A538,LNG!$A$2:$H$1999,5,FALSE)/(E538*10^9)</f>
        <v>#DIV/0!</v>
      </c>
      <c r="V538" s="45" t="e">
        <f>VLOOKUP($A538,LNG!$A$2:$H$1999,6,FALSE)/(F538*10^9)</f>
        <v>#DIV/0!</v>
      </c>
      <c r="W538" s="45" t="e">
        <f>VLOOKUP($A538,LNG!$A$2:$H$1999,7,FALSE)/(G538*10^9)</f>
        <v>#DIV/0!</v>
      </c>
      <c r="X538" s="45">
        <f>VLOOKUP($A538,'LNST năm'!$A$2:$I$2000,8,FALSE)</f>
        <v>-1</v>
      </c>
      <c r="Y538" s="45" t="e">
        <f>VLOOKUP($A538,'LNST năm'!$A$2:$I$2000,9,FALSE)</f>
        <v>#DIV/0!</v>
      </c>
      <c r="Z538" s="46" t="e">
        <f>VLOOKUP($A538,LNG!$A$2:$H$1999,9,FALSE)</f>
        <v>#REF!</v>
      </c>
      <c r="AA538" s="162" t="e">
        <f>VLOOKUP($A538,'GIÁ CP'!$A$2:$D$2000,4,FALSE)/Z538</f>
        <v>#N/A</v>
      </c>
    </row>
    <row r="539" spans="1:27" hidden="1">
      <c r="A539" s="18" t="s">
        <v>1523</v>
      </c>
      <c r="B539" s="18" t="s">
        <v>3354</v>
      </c>
      <c r="C539" s="154" t="str">
        <f>VLOOKUP(A539,'GIÁ CP'!$K$2:$M$2000,3,FALSE)</f>
        <v xml:space="preserve">Bất động sản </v>
      </c>
      <c r="D539" s="43" t="e">
        <f>VLOOKUP($A539,'Doanh thu'!$A$3:$Q$2000,9,FALSE)/1000000000</f>
        <v>#N/A</v>
      </c>
      <c r="E539" s="43" t="e">
        <f>VLOOKUP($A539,'Doanh thu'!$A$3:$Q$2000,10,FALSE)/1000000000</f>
        <v>#N/A</v>
      </c>
      <c r="F539" s="43" t="e">
        <f>VLOOKUP($A539,'Doanh thu'!$A$3:$Q$2000,11,FALSE)/1000000000</f>
        <v>#N/A</v>
      </c>
      <c r="G539" s="43" t="e">
        <f>VLOOKUP($A539,'Doanh thu'!$A$3:$Q$2000,12,FALSE)/1000000000</f>
        <v>#N/A</v>
      </c>
      <c r="H539" s="43" t="e">
        <f>VLOOKUP($A539,LNST!$A$3:$Q$1635,9,FALSE)/1000000000</f>
        <v>#N/A</v>
      </c>
      <c r="I539" s="43" t="e">
        <f>VLOOKUP($A539,LNST!$A$3:$Q$1635,10,FALSE)/1000000000</f>
        <v>#N/A</v>
      </c>
      <c r="J539" s="43" t="e">
        <f>VLOOKUP($A539,LNST!$A$3:$Q$1635,11,FALSE)/1000000000</f>
        <v>#N/A</v>
      </c>
      <c r="K539" s="43" t="e">
        <f>VLOOKUP($A539,LNST!$A$3:$Q$1635,12,FALSE)/1000000000</f>
        <v>#N/A</v>
      </c>
      <c r="L539" s="45" t="e">
        <f>VLOOKUP($A539,'Doanh thu'!$A$3:$Q$2000,14,FALSE)</f>
        <v>#N/A</v>
      </c>
      <c r="M539" s="45" t="e">
        <f>VLOOKUP($A539,'Doanh thu'!$A$3:$Q$2000,15,FALSE)</f>
        <v>#N/A</v>
      </c>
      <c r="N539" s="45" t="e">
        <f>VLOOKUP($A539,'Doanh thu'!$A$3:$Q$2000,16,FALSE)</f>
        <v>#N/A</v>
      </c>
      <c r="O539" s="45" t="e">
        <f>VLOOKUP($A539,'Doanh thu'!$A$3:$Q$2000,17,FALSE)</f>
        <v>#N/A</v>
      </c>
      <c r="P539" s="45" t="e">
        <f>VLOOKUP($A539,LNST!$A$3:$R$1635,14,FALSE)</f>
        <v>#N/A</v>
      </c>
      <c r="Q539" s="45" t="e">
        <f>VLOOKUP($A539,LNST!$A$3:$R$1635,15,FALSE)</f>
        <v>#N/A</v>
      </c>
      <c r="R539" s="45" t="e">
        <f>VLOOKUP($A539,LNST!$A$3:$R$1635,16,FALSE)</f>
        <v>#N/A</v>
      </c>
      <c r="S539" s="45" t="e">
        <f>VLOOKUP($A539,LNST!$A$3:$R$1635,17,FALSE)</f>
        <v>#N/A</v>
      </c>
      <c r="T539" s="45" t="e">
        <f>VLOOKUP($A539,LNG!$A$2:$H$1999,4,FALSE)/(D539*10^9)</f>
        <v>#N/A</v>
      </c>
      <c r="U539" s="45" t="e">
        <f>VLOOKUP($A539,LNG!$A$2:$H$1999,5,FALSE)/(E539*10^9)</f>
        <v>#N/A</v>
      </c>
      <c r="V539" s="45" t="e">
        <f>VLOOKUP($A539,LNG!$A$2:$H$1999,6,FALSE)/(F539*10^9)</f>
        <v>#N/A</v>
      </c>
      <c r="W539" s="45" t="e">
        <f>VLOOKUP($A539,LNG!$A$2:$H$1999,7,FALSE)/(G539*10^9)</f>
        <v>#N/A</v>
      </c>
      <c r="X539" s="45" t="e">
        <f>VLOOKUP($A539,'LNST năm'!$A$2:$I$2000,8,FALSE)</f>
        <v>#N/A</v>
      </c>
      <c r="Y539" s="45" t="e">
        <f>VLOOKUP($A539,'LNST năm'!$A$2:$I$2000,9,FALSE)</f>
        <v>#N/A</v>
      </c>
      <c r="Z539" s="46" t="e">
        <f>VLOOKUP($A539,LNG!$A$2:$H$1999,9,FALSE)</f>
        <v>#N/A</v>
      </c>
      <c r="AA539" s="162" t="e">
        <f>VLOOKUP($A539,'GIÁ CP'!$A$2:$D$2000,4,FALSE)/Z539</f>
        <v>#N/A</v>
      </c>
    </row>
    <row r="540" spans="1:27" hidden="1">
      <c r="A540" s="18" t="s">
        <v>1524</v>
      </c>
      <c r="B540" s="18" t="s">
        <v>3355</v>
      </c>
      <c r="C540" s="154" t="str">
        <f>VLOOKUP(A540,'GIÁ CP'!$K$2:$M$2000,3,FALSE)</f>
        <v xml:space="preserve">Xây dựng </v>
      </c>
      <c r="D540" s="43" t="e">
        <f>VLOOKUP($A540,'Doanh thu'!$A$3:$Q$2000,9,FALSE)/1000000000</f>
        <v>#N/A</v>
      </c>
      <c r="E540" s="43" t="e">
        <f>VLOOKUP($A540,'Doanh thu'!$A$3:$Q$2000,10,FALSE)/1000000000</f>
        <v>#N/A</v>
      </c>
      <c r="F540" s="43" t="e">
        <f>VLOOKUP($A540,'Doanh thu'!$A$3:$Q$2000,11,FALSE)/1000000000</f>
        <v>#N/A</v>
      </c>
      <c r="G540" s="43" t="e">
        <f>VLOOKUP($A540,'Doanh thu'!$A$3:$Q$2000,12,FALSE)/1000000000</f>
        <v>#N/A</v>
      </c>
      <c r="H540" s="43" t="e">
        <f>VLOOKUP($A540,LNST!$A$3:$Q$1635,9,FALSE)/1000000000</f>
        <v>#N/A</v>
      </c>
      <c r="I540" s="43" t="e">
        <f>VLOOKUP($A540,LNST!$A$3:$Q$1635,10,FALSE)/1000000000</f>
        <v>#N/A</v>
      </c>
      <c r="J540" s="43" t="e">
        <f>VLOOKUP($A540,LNST!$A$3:$Q$1635,11,FALSE)/1000000000</f>
        <v>#N/A</v>
      </c>
      <c r="K540" s="43" t="e">
        <f>VLOOKUP($A540,LNST!$A$3:$Q$1635,12,FALSE)/1000000000</f>
        <v>#N/A</v>
      </c>
      <c r="L540" s="45" t="e">
        <f>VLOOKUP($A540,'Doanh thu'!$A$3:$Q$2000,14,FALSE)</f>
        <v>#N/A</v>
      </c>
      <c r="M540" s="45" t="e">
        <f>VLOOKUP($A540,'Doanh thu'!$A$3:$Q$2000,15,FALSE)</f>
        <v>#N/A</v>
      </c>
      <c r="N540" s="45" t="e">
        <f>VLOOKUP($A540,'Doanh thu'!$A$3:$Q$2000,16,FALSE)</f>
        <v>#N/A</v>
      </c>
      <c r="O540" s="45" t="e">
        <f>VLOOKUP($A540,'Doanh thu'!$A$3:$Q$2000,17,FALSE)</f>
        <v>#N/A</v>
      </c>
      <c r="P540" s="45" t="e">
        <f>VLOOKUP($A540,LNST!$A$3:$R$1635,14,FALSE)</f>
        <v>#N/A</v>
      </c>
      <c r="Q540" s="45" t="e">
        <f>VLOOKUP($A540,LNST!$A$3:$R$1635,15,FALSE)</f>
        <v>#N/A</v>
      </c>
      <c r="R540" s="45" t="e">
        <f>VLOOKUP($A540,LNST!$A$3:$R$1635,16,FALSE)</f>
        <v>#N/A</v>
      </c>
      <c r="S540" s="45" t="e">
        <f>VLOOKUP($A540,LNST!$A$3:$R$1635,17,FALSE)</f>
        <v>#N/A</v>
      </c>
      <c r="T540" s="45" t="e">
        <f>VLOOKUP($A540,LNG!$A$2:$H$1999,4,FALSE)/(D540*10^9)</f>
        <v>#N/A</v>
      </c>
      <c r="U540" s="45" t="e">
        <f>VLOOKUP($A540,LNG!$A$2:$H$1999,5,FALSE)/(E540*10^9)</f>
        <v>#N/A</v>
      </c>
      <c r="V540" s="45" t="e">
        <f>VLOOKUP($A540,LNG!$A$2:$H$1999,6,FALSE)/(F540*10^9)</f>
        <v>#N/A</v>
      </c>
      <c r="W540" s="45" t="e">
        <f>VLOOKUP($A540,LNG!$A$2:$H$1999,7,FALSE)/(G540*10^9)</f>
        <v>#N/A</v>
      </c>
      <c r="X540" s="45" t="e">
        <f>VLOOKUP($A540,'LNST năm'!$A$2:$I$2000,8,FALSE)</f>
        <v>#N/A</v>
      </c>
      <c r="Y540" s="45" t="e">
        <f>VLOOKUP($A540,'LNST năm'!$A$2:$I$2000,9,FALSE)</f>
        <v>#N/A</v>
      </c>
      <c r="Z540" s="46" t="e">
        <f>VLOOKUP($A540,LNG!$A$2:$H$1999,9,FALSE)</f>
        <v>#N/A</v>
      </c>
      <c r="AA540" s="162" t="e">
        <f>VLOOKUP($A540,'GIÁ CP'!$A$2:$D$2000,4,FALSE)/Z540</f>
        <v>#N/A</v>
      </c>
    </row>
    <row r="541" spans="1:27" hidden="1">
      <c r="A541" s="18" t="s">
        <v>659</v>
      </c>
      <c r="B541" s="18" t="s">
        <v>2375</v>
      </c>
      <c r="C541" s="154" t="str">
        <f>VLOOKUP(A541,'GIÁ CP'!$K$2:$M$2000,3,FALSE)</f>
        <v xml:space="preserve">Thiết bị viễn thông </v>
      </c>
      <c r="D541" s="43" t="e">
        <f>VLOOKUP($A541,'Doanh thu'!$A$3:$Q$2000,9,FALSE)/1000000000</f>
        <v>#N/A</v>
      </c>
      <c r="E541" s="43" t="e">
        <f>VLOOKUP($A541,'Doanh thu'!$A$3:$Q$2000,10,FALSE)/1000000000</f>
        <v>#N/A</v>
      </c>
      <c r="F541" s="43" t="e">
        <f>VLOOKUP($A541,'Doanh thu'!$A$3:$Q$2000,11,FALSE)/1000000000</f>
        <v>#N/A</v>
      </c>
      <c r="G541" s="43" t="e">
        <f>VLOOKUP($A541,'Doanh thu'!$A$3:$Q$2000,12,FALSE)/1000000000</f>
        <v>#N/A</v>
      </c>
      <c r="H541" s="43" t="e">
        <f>VLOOKUP($A541,LNST!$A$3:$Q$1635,9,FALSE)/1000000000</f>
        <v>#N/A</v>
      </c>
      <c r="I541" s="43" t="e">
        <f>VLOOKUP($A541,LNST!$A$3:$Q$1635,10,FALSE)/1000000000</f>
        <v>#N/A</v>
      </c>
      <c r="J541" s="43" t="e">
        <f>VLOOKUP($A541,LNST!$A$3:$Q$1635,11,FALSE)/1000000000</f>
        <v>#N/A</v>
      </c>
      <c r="K541" s="43" t="e">
        <f>VLOOKUP($A541,LNST!$A$3:$Q$1635,12,FALSE)/1000000000</f>
        <v>#N/A</v>
      </c>
      <c r="L541" s="45" t="e">
        <f>VLOOKUP($A541,'Doanh thu'!$A$3:$Q$2000,14,FALSE)</f>
        <v>#N/A</v>
      </c>
      <c r="M541" s="45" t="e">
        <f>VLOOKUP($A541,'Doanh thu'!$A$3:$Q$2000,15,FALSE)</f>
        <v>#N/A</v>
      </c>
      <c r="N541" s="45" t="e">
        <f>VLOOKUP($A541,'Doanh thu'!$A$3:$Q$2000,16,FALSE)</f>
        <v>#N/A</v>
      </c>
      <c r="O541" s="45" t="e">
        <f>VLOOKUP($A541,'Doanh thu'!$A$3:$Q$2000,17,FALSE)</f>
        <v>#N/A</v>
      </c>
      <c r="P541" s="45" t="e">
        <f>VLOOKUP($A541,LNST!$A$3:$R$1635,14,FALSE)</f>
        <v>#N/A</v>
      </c>
      <c r="Q541" s="45" t="e">
        <f>VLOOKUP($A541,LNST!$A$3:$R$1635,15,FALSE)</f>
        <v>#N/A</v>
      </c>
      <c r="R541" s="45" t="e">
        <f>VLOOKUP($A541,LNST!$A$3:$R$1635,16,FALSE)</f>
        <v>#N/A</v>
      </c>
      <c r="S541" s="45" t="e">
        <f>VLOOKUP($A541,LNST!$A$3:$R$1635,17,FALSE)</f>
        <v>#N/A</v>
      </c>
      <c r="T541" s="45" t="e">
        <f>VLOOKUP($A541,LNG!$A$2:$H$1999,4,FALSE)/(D541*10^9)</f>
        <v>#N/A</v>
      </c>
      <c r="U541" s="45" t="e">
        <f>VLOOKUP($A541,LNG!$A$2:$H$1999,5,FALSE)/(E541*10^9)</f>
        <v>#N/A</v>
      </c>
      <c r="V541" s="45" t="e">
        <f>VLOOKUP($A541,LNG!$A$2:$H$1999,6,FALSE)/(F541*10^9)</f>
        <v>#N/A</v>
      </c>
      <c r="W541" s="45" t="e">
        <f>VLOOKUP($A541,LNG!$A$2:$H$1999,7,FALSE)/(G541*10^9)</f>
        <v>#N/A</v>
      </c>
      <c r="X541" s="45" t="e">
        <f>VLOOKUP($A541,'LNST năm'!$A$2:$I$2000,8,FALSE)</f>
        <v>#N/A</v>
      </c>
      <c r="Y541" s="45" t="e">
        <f>VLOOKUP($A541,'LNST năm'!$A$2:$I$2000,9,FALSE)</f>
        <v>#N/A</v>
      </c>
      <c r="Z541" s="46" t="e">
        <f>VLOOKUP($A541,LNG!$A$2:$H$1999,9,FALSE)</f>
        <v>#N/A</v>
      </c>
      <c r="AA541" s="162" t="e">
        <f>VLOOKUP($A541,'GIÁ CP'!$A$2:$D$2000,4,FALSE)/Z541</f>
        <v>#N/A</v>
      </c>
    </row>
    <row r="542" spans="1:27" hidden="1">
      <c r="A542" s="18" t="s">
        <v>1527</v>
      </c>
      <c r="B542" s="18" t="s">
        <v>3361</v>
      </c>
      <c r="C542" s="154" t="str">
        <f>VLOOKUP(A542,'GIÁ CP'!$K$2:$M$2000,3,FALSE)</f>
        <v xml:space="preserve">Hàng điện &amp; điện tử </v>
      </c>
      <c r="D542" s="43">
        <f>VLOOKUP($A542,'Doanh thu'!$A$3:$Q$2000,9,FALSE)/1000000000</f>
        <v>0</v>
      </c>
      <c r="E542" s="43">
        <f>VLOOKUP($A542,'Doanh thu'!$A$3:$Q$2000,10,FALSE)/1000000000</f>
        <v>0</v>
      </c>
      <c r="F542" s="43">
        <f>VLOOKUP($A542,'Doanh thu'!$A$3:$Q$2000,11,FALSE)/1000000000</f>
        <v>0</v>
      </c>
      <c r="G542" s="43">
        <f>VLOOKUP($A542,'Doanh thu'!$A$3:$Q$2000,12,FALSE)/1000000000</f>
        <v>0</v>
      </c>
      <c r="H542" s="43">
        <f>VLOOKUP($A542,LNST!$A$3:$Q$1635,9,FALSE)/1000000000</f>
        <v>0</v>
      </c>
      <c r="I542" s="43">
        <f>VLOOKUP($A542,LNST!$A$3:$Q$1635,10,FALSE)/1000000000</f>
        <v>0</v>
      </c>
      <c r="J542" s="43">
        <f>VLOOKUP($A542,LNST!$A$3:$Q$1635,11,FALSE)/1000000000</f>
        <v>0</v>
      </c>
      <c r="K542" s="43">
        <f>VLOOKUP($A542,LNST!$A$3:$Q$1635,12,FALSE)/1000000000</f>
        <v>0</v>
      </c>
      <c r="L542" s="45" t="e">
        <f>VLOOKUP($A542,'Doanh thu'!$A$3:$Q$2000,14,FALSE)</f>
        <v>#DIV/0!</v>
      </c>
      <c r="M542" s="45" t="e">
        <f>VLOOKUP($A542,'Doanh thu'!$A$3:$Q$2000,15,FALSE)</f>
        <v>#DIV/0!</v>
      </c>
      <c r="N542" s="45" t="e">
        <f>VLOOKUP($A542,'Doanh thu'!$A$3:$Q$2000,16,FALSE)</f>
        <v>#DIV/0!</v>
      </c>
      <c r="O542" s="45" t="e">
        <f>VLOOKUP($A542,'Doanh thu'!$A$3:$Q$2000,17,FALSE)</f>
        <v>#DIV/0!</v>
      </c>
      <c r="P542" s="45" t="e">
        <f>VLOOKUP($A542,LNST!$A$3:$R$1635,14,FALSE)</f>
        <v>#DIV/0!</v>
      </c>
      <c r="Q542" s="45" t="e">
        <f>VLOOKUP($A542,LNST!$A$3:$R$1635,15,FALSE)</f>
        <v>#DIV/0!</v>
      </c>
      <c r="R542" s="45" t="e">
        <f>VLOOKUP($A542,LNST!$A$3:$R$1635,16,FALSE)</f>
        <v>#DIV/0!</v>
      </c>
      <c r="S542" s="45" t="e">
        <f>VLOOKUP($A542,LNST!$A$3:$R$1635,17,FALSE)</f>
        <v>#DIV/0!</v>
      </c>
      <c r="T542" s="45" t="e">
        <f>VLOOKUP($A542,LNG!$A$2:$H$1999,4,FALSE)/(D542*10^9)</f>
        <v>#DIV/0!</v>
      </c>
      <c r="U542" s="45" t="e">
        <f>VLOOKUP($A542,LNG!$A$2:$H$1999,5,FALSE)/(E542*10^9)</f>
        <v>#DIV/0!</v>
      </c>
      <c r="V542" s="45" t="e">
        <f>VLOOKUP($A542,LNG!$A$2:$H$1999,6,FALSE)/(F542*10^9)</f>
        <v>#DIV/0!</v>
      </c>
      <c r="W542" s="45" t="e">
        <f>VLOOKUP($A542,LNG!$A$2:$H$1999,7,FALSE)/(G542*10^9)</f>
        <v>#DIV/0!</v>
      </c>
      <c r="X542" s="45">
        <f>VLOOKUP($A542,'LNST năm'!$A$2:$I$2000,8,FALSE)</f>
        <v>-1</v>
      </c>
      <c r="Y542" s="45">
        <f>VLOOKUP($A542,'LNST năm'!$A$2:$I$2000,9,FALSE)</f>
        <v>-1</v>
      </c>
      <c r="Z542" s="46" t="e">
        <f>VLOOKUP($A542,LNG!$A$2:$H$1999,9,FALSE)</f>
        <v>#REF!</v>
      </c>
      <c r="AA542" s="162" t="e">
        <f>VLOOKUP($A542,'GIÁ CP'!$A$2:$D$2000,4,FALSE)/Z542</f>
        <v>#REF!</v>
      </c>
    </row>
    <row r="543" spans="1:27" hidden="1">
      <c r="A543" s="18" t="s">
        <v>3356</v>
      </c>
      <c r="B543" s="18" t="s">
        <v>3357</v>
      </c>
      <c r="C543" s="154" t="str">
        <f>VLOOKUP(A543,'GIÁ CP'!$K$2:$M$2000,3,FALSE)</f>
        <v xml:space="preserve">Vật liệu xây dựng &amp; Nội thất </v>
      </c>
      <c r="D543" s="43">
        <f>VLOOKUP($A543,'Doanh thu'!$A$3:$Q$2000,9,FALSE)/1000000000</f>
        <v>0</v>
      </c>
      <c r="E543" s="43">
        <f>VLOOKUP($A543,'Doanh thu'!$A$3:$Q$2000,10,FALSE)/1000000000</f>
        <v>0</v>
      </c>
      <c r="F543" s="43">
        <f>VLOOKUP($A543,'Doanh thu'!$A$3:$Q$2000,11,FALSE)/1000000000</f>
        <v>0</v>
      </c>
      <c r="G543" s="43">
        <f>VLOOKUP($A543,'Doanh thu'!$A$3:$Q$2000,12,FALSE)/1000000000</f>
        <v>0</v>
      </c>
      <c r="H543" s="43">
        <f>VLOOKUP($A543,LNST!$A$3:$Q$1635,9,FALSE)/1000000000</f>
        <v>0</v>
      </c>
      <c r="I543" s="43">
        <f>VLOOKUP($A543,LNST!$A$3:$Q$1635,10,FALSE)/1000000000</f>
        <v>0</v>
      </c>
      <c r="J543" s="43">
        <f>VLOOKUP($A543,LNST!$A$3:$Q$1635,11,FALSE)/1000000000</f>
        <v>0</v>
      </c>
      <c r="K543" s="43">
        <f>VLOOKUP($A543,LNST!$A$3:$Q$1635,12,FALSE)/1000000000</f>
        <v>0</v>
      </c>
      <c r="L543" s="45" t="e">
        <f>VLOOKUP($A543,'Doanh thu'!$A$3:$Q$2000,14,FALSE)</f>
        <v>#DIV/0!</v>
      </c>
      <c r="M543" s="45" t="e">
        <f>VLOOKUP($A543,'Doanh thu'!$A$3:$Q$2000,15,FALSE)</f>
        <v>#DIV/0!</v>
      </c>
      <c r="N543" s="45" t="e">
        <f>VLOOKUP($A543,'Doanh thu'!$A$3:$Q$2000,16,FALSE)</f>
        <v>#DIV/0!</v>
      </c>
      <c r="O543" s="45" t="e">
        <f>VLOOKUP($A543,'Doanh thu'!$A$3:$Q$2000,17,FALSE)</f>
        <v>#DIV/0!</v>
      </c>
      <c r="P543" s="45" t="e">
        <f>VLOOKUP($A543,LNST!$A$3:$R$1635,14,FALSE)</f>
        <v>#DIV/0!</v>
      </c>
      <c r="Q543" s="45" t="e">
        <f>VLOOKUP($A543,LNST!$A$3:$R$1635,15,FALSE)</f>
        <v>#DIV/0!</v>
      </c>
      <c r="R543" s="45" t="e">
        <f>VLOOKUP($A543,LNST!$A$3:$R$1635,16,FALSE)</f>
        <v>#DIV/0!</v>
      </c>
      <c r="S543" s="45" t="e">
        <f>VLOOKUP($A543,LNST!$A$3:$R$1635,17,FALSE)</f>
        <v>#DIV/0!</v>
      </c>
      <c r="T543" s="45" t="e">
        <f>VLOOKUP($A543,LNG!$A$2:$H$1999,4,FALSE)/(D543*10^9)</f>
        <v>#DIV/0!</v>
      </c>
      <c r="U543" s="45" t="e">
        <f>VLOOKUP($A543,LNG!$A$2:$H$1999,5,FALSE)/(E543*10^9)</f>
        <v>#DIV/0!</v>
      </c>
      <c r="V543" s="45" t="e">
        <f>VLOOKUP($A543,LNG!$A$2:$H$1999,6,FALSE)/(F543*10^9)</f>
        <v>#DIV/0!</v>
      </c>
      <c r="W543" s="45" t="e">
        <f>VLOOKUP($A543,LNG!$A$2:$H$1999,7,FALSE)/(G543*10^9)</f>
        <v>#DIV/0!</v>
      </c>
      <c r="X543" s="45" t="e">
        <f>VLOOKUP($A543,'LNST năm'!$A$2:$I$2000,8,FALSE)</f>
        <v>#DIV/0!</v>
      </c>
      <c r="Y543" s="45" t="e">
        <f>VLOOKUP($A543,'LNST năm'!$A$2:$I$2000,9,FALSE)</f>
        <v>#DIV/0!</v>
      </c>
      <c r="Z543" s="46" t="e">
        <f>VLOOKUP($A543,LNG!$A$2:$H$1999,9,FALSE)</f>
        <v>#REF!</v>
      </c>
      <c r="AA543" s="162" t="e">
        <f>VLOOKUP($A543,'GIÁ CP'!$A$2:$D$2000,4,FALSE)/Z543</f>
        <v>#N/A</v>
      </c>
    </row>
    <row r="544" spans="1:27" hidden="1">
      <c r="A544" s="18" t="s">
        <v>1528</v>
      </c>
      <c r="B544" s="18" t="s">
        <v>1930</v>
      </c>
      <c r="C544" s="154" t="str">
        <f>VLOOKUP(A544,'GIÁ CP'!$K$2:$M$2000,3,FALSE)</f>
        <v xml:space="preserve">Xây dựng </v>
      </c>
      <c r="D544" s="43" t="e">
        <f>VLOOKUP($A544,'Doanh thu'!$A$3:$Q$2000,9,FALSE)/1000000000</f>
        <v>#N/A</v>
      </c>
      <c r="E544" s="43" t="e">
        <f>VLOOKUP($A544,'Doanh thu'!$A$3:$Q$2000,10,FALSE)/1000000000</f>
        <v>#N/A</v>
      </c>
      <c r="F544" s="43" t="e">
        <f>VLOOKUP($A544,'Doanh thu'!$A$3:$Q$2000,11,FALSE)/1000000000</f>
        <v>#N/A</v>
      </c>
      <c r="G544" s="43" t="e">
        <f>VLOOKUP($A544,'Doanh thu'!$A$3:$Q$2000,12,FALSE)/1000000000</f>
        <v>#N/A</v>
      </c>
      <c r="H544" s="43" t="e">
        <f>VLOOKUP($A544,LNST!$A$3:$Q$1635,9,FALSE)/1000000000</f>
        <v>#N/A</v>
      </c>
      <c r="I544" s="43" t="e">
        <f>VLOOKUP($A544,LNST!$A$3:$Q$1635,10,FALSE)/1000000000</f>
        <v>#N/A</v>
      </c>
      <c r="J544" s="43" t="e">
        <f>VLOOKUP($A544,LNST!$A$3:$Q$1635,11,FALSE)/1000000000</f>
        <v>#N/A</v>
      </c>
      <c r="K544" s="43" t="e">
        <f>VLOOKUP($A544,LNST!$A$3:$Q$1635,12,FALSE)/1000000000</f>
        <v>#N/A</v>
      </c>
      <c r="L544" s="45" t="e">
        <f>VLOOKUP($A544,'Doanh thu'!$A$3:$Q$2000,14,FALSE)</f>
        <v>#N/A</v>
      </c>
      <c r="M544" s="45" t="e">
        <f>VLOOKUP($A544,'Doanh thu'!$A$3:$Q$2000,15,FALSE)</f>
        <v>#N/A</v>
      </c>
      <c r="N544" s="45" t="e">
        <f>VLOOKUP($A544,'Doanh thu'!$A$3:$Q$2000,16,FALSE)</f>
        <v>#N/A</v>
      </c>
      <c r="O544" s="45" t="e">
        <f>VLOOKUP($A544,'Doanh thu'!$A$3:$Q$2000,17,FALSE)</f>
        <v>#N/A</v>
      </c>
      <c r="P544" s="45" t="e">
        <f>VLOOKUP($A544,LNST!$A$3:$R$1635,14,FALSE)</f>
        <v>#N/A</v>
      </c>
      <c r="Q544" s="45" t="e">
        <f>VLOOKUP($A544,LNST!$A$3:$R$1635,15,FALSE)</f>
        <v>#N/A</v>
      </c>
      <c r="R544" s="45" t="e">
        <f>VLOOKUP($A544,LNST!$A$3:$R$1635,16,FALSE)</f>
        <v>#N/A</v>
      </c>
      <c r="S544" s="45" t="e">
        <f>VLOOKUP($A544,LNST!$A$3:$R$1635,17,FALSE)</f>
        <v>#N/A</v>
      </c>
      <c r="T544" s="45" t="e">
        <f>VLOOKUP($A544,LNG!$A$2:$H$1999,4,FALSE)/(D544*10^9)</f>
        <v>#N/A</v>
      </c>
      <c r="U544" s="45" t="e">
        <f>VLOOKUP($A544,LNG!$A$2:$H$1999,5,FALSE)/(E544*10^9)</f>
        <v>#N/A</v>
      </c>
      <c r="V544" s="45" t="e">
        <f>VLOOKUP($A544,LNG!$A$2:$H$1999,6,FALSE)/(F544*10^9)</f>
        <v>#N/A</v>
      </c>
      <c r="W544" s="45" t="e">
        <f>VLOOKUP($A544,LNG!$A$2:$H$1999,7,FALSE)/(G544*10^9)</f>
        <v>#N/A</v>
      </c>
      <c r="X544" s="45" t="e">
        <f>VLOOKUP($A544,'LNST năm'!$A$2:$I$2000,8,FALSE)</f>
        <v>#DIV/0!</v>
      </c>
      <c r="Y544" s="45" t="e">
        <f>VLOOKUP($A544,'LNST năm'!$A$2:$I$2000,9,FALSE)</f>
        <v>#DIV/0!</v>
      </c>
      <c r="Z544" s="46" t="e">
        <f>VLOOKUP($A544,LNG!$A$2:$H$1999,9,FALSE)</f>
        <v>#N/A</v>
      </c>
      <c r="AA544" s="162" t="e">
        <f>VLOOKUP($A544,'GIÁ CP'!$A$2:$D$2000,4,FALSE)/Z544</f>
        <v>#N/A</v>
      </c>
    </row>
    <row r="545" spans="1:27" hidden="1">
      <c r="A545" s="18" t="s">
        <v>1048</v>
      </c>
      <c r="B545" s="18" t="s">
        <v>2561</v>
      </c>
      <c r="C545" s="154" t="str">
        <f>VLOOKUP(A545,'GIÁ CP'!$K$2:$M$2000,3,FALSE)</f>
        <v xml:space="preserve">Xây dựng </v>
      </c>
      <c r="D545" s="43">
        <f>VLOOKUP($A545,'Doanh thu'!$A$3:$Q$2000,9,FALSE)/1000000000</f>
        <v>0</v>
      </c>
      <c r="E545" s="43">
        <f>VLOOKUP($A545,'Doanh thu'!$A$3:$Q$2000,10,FALSE)/1000000000</f>
        <v>0</v>
      </c>
      <c r="F545" s="43">
        <f>VLOOKUP($A545,'Doanh thu'!$A$3:$Q$2000,11,FALSE)/1000000000</f>
        <v>0</v>
      </c>
      <c r="G545" s="43">
        <f>VLOOKUP($A545,'Doanh thu'!$A$3:$Q$2000,12,FALSE)/1000000000</f>
        <v>0</v>
      </c>
      <c r="H545" s="43">
        <f>VLOOKUP($A545,LNST!$A$3:$Q$1635,9,FALSE)/1000000000</f>
        <v>0</v>
      </c>
      <c r="I545" s="43">
        <f>VLOOKUP($A545,LNST!$A$3:$Q$1635,10,FALSE)/1000000000</f>
        <v>0</v>
      </c>
      <c r="J545" s="43">
        <f>VLOOKUP($A545,LNST!$A$3:$Q$1635,11,FALSE)/1000000000</f>
        <v>0</v>
      </c>
      <c r="K545" s="43">
        <f>VLOOKUP($A545,LNST!$A$3:$Q$1635,12,FALSE)/1000000000</f>
        <v>0</v>
      </c>
      <c r="L545" s="45" t="e">
        <f>VLOOKUP($A545,'Doanh thu'!$A$3:$Q$2000,14,FALSE)</f>
        <v>#DIV/0!</v>
      </c>
      <c r="M545" s="45" t="e">
        <f>VLOOKUP($A545,'Doanh thu'!$A$3:$Q$2000,15,FALSE)</f>
        <v>#DIV/0!</v>
      </c>
      <c r="N545" s="45" t="e">
        <f>VLOOKUP($A545,'Doanh thu'!$A$3:$Q$2000,16,FALSE)</f>
        <v>#DIV/0!</v>
      </c>
      <c r="O545" s="45" t="e">
        <f>VLOOKUP($A545,'Doanh thu'!$A$3:$Q$2000,17,FALSE)</f>
        <v>#DIV/0!</v>
      </c>
      <c r="P545" s="45" t="e">
        <f>VLOOKUP($A545,LNST!$A$3:$R$1635,14,FALSE)</f>
        <v>#DIV/0!</v>
      </c>
      <c r="Q545" s="45" t="e">
        <f>VLOOKUP($A545,LNST!$A$3:$R$1635,15,FALSE)</f>
        <v>#DIV/0!</v>
      </c>
      <c r="R545" s="45" t="e">
        <f>VLOOKUP($A545,LNST!$A$3:$R$1635,16,FALSE)</f>
        <v>#DIV/0!</v>
      </c>
      <c r="S545" s="45" t="e">
        <f>VLOOKUP($A545,LNST!$A$3:$R$1635,17,FALSE)</f>
        <v>#DIV/0!</v>
      </c>
      <c r="T545" s="45" t="e">
        <f>VLOOKUP($A545,LNG!$A$2:$H$1999,4,FALSE)/(D545*10^9)</f>
        <v>#DIV/0!</v>
      </c>
      <c r="U545" s="45" t="e">
        <f>VLOOKUP($A545,LNG!$A$2:$H$1999,5,FALSE)/(E545*10^9)</f>
        <v>#DIV/0!</v>
      </c>
      <c r="V545" s="45" t="e">
        <f>VLOOKUP($A545,LNG!$A$2:$H$1999,6,FALSE)/(F545*10^9)</f>
        <v>#DIV/0!</v>
      </c>
      <c r="W545" s="45" t="e">
        <f>VLOOKUP($A545,LNG!$A$2:$H$1999,7,FALSE)/(G545*10^9)</f>
        <v>#DIV/0!</v>
      </c>
      <c r="X545" s="45">
        <f>VLOOKUP($A545,'LNST năm'!$A$2:$I$2000,8,FALSE)</f>
        <v>-1</v>
      </c>
      <c r="Y545" s="45">
        <f>VLOOKUP($A545,'LNST năm'!$A$2:$I$2000,9,FALSE)</f>
        <v>-1</v>
      </c>
      <c r="Z545" s="46" t="e">
        <f>VLOOKUP($A545,LNG!$A$2:$H$1999,9,FALSE)</f>
        <v>#REF!</v>
      </c>
      <c r="AA545" s="162" t="e">
        <f>VLOOKUP($A545,'GIÁ CP'!$A$2:$D$2000,4,FALSE)/Z545</f>
        <v>#REF!</v>
      </c>
    </row>
    <row r="546" spans="1:27" hidden="1">
      <c r="A546" s="18" t="s">
        <v>1546</v>
      </c>
      <c r="B546" s="18" t="s">
        <v>3393</v>
      </c>
      <c r="C546" s="154" t="str">
        <f>VLOOKUP(A546,'GIÁ CP'!$K$2:$M$2000,3,FALSE)</f>
        <v xml:space="preserve">Xây dựng </v>
      </c>
      <c r="D546" s="43" t="e">
        <f>VLOOKUP($A546,'Doanh thu'!$A$3:$Q$2000,9,FALSE)/1000000000</f>
        <v>#N/A</v>
      </c>
      <c r="E546" s="43" t="e">
        <f>VLOOKUP($A546,'Doanh thu'!$A$3:$Q$2000,10,FALSE)/1000000000</f>
        <v>#N/A</v>
      </c>
      <c r="F546" s="43" t="e">
        <f>VLOOKUP($A546,'Doanh thu'!$A$3:$Q$2000,11,FALSE)/1000000000</f>
        <v>#N/A</v>
      </c>
      <c r="G546" s="43" t="e">
        <f>VLOOKUP($A546,'Doanh thu'!$A$3:$Q$2000,12,FALSE)/1000000000</f>
        <v>#N/A</v>
      </c>
      <c r="H546" s="43" t="e">
        <f>VLOOKUP($A546,LNST!$A$3:$Q$1635,9,FALSE)/1000000000</f>
        <v>#N/A</v>
      </c>
      <c r="I546" s="43" t="e">
        <f>VLOOKUP($A546,LNST!$A$3:$Q$1635,10,FALSE)/1000000000</f>
        <v>#N/A</v>
      </c>
      <c r="J546" s="43" t="e">
        <f>VLOOKUP($A546,LNST!$A$3:$Q$1635,11,FALSE)/1000000000</f>
        <v>#N/A</v>
      </c>
      <c r="K546" s="43" t="e">
        <f>VLOOKUP($A546,LNST!$A$3:$Q$1635,12,FALSE)/1000000000</f>
        <v>#N/A</v>
      </c>
      <c r="L546" s="45" t="e">
        <f>VLOOKUP($A546,'Doanh thu'!$A$3:$Q$2000,14,FALSE)</f>
        <v>#N/A</v>
      </c>
      <c r="M546" s="45" t="e">
        <f>VLOOKUP($A546,'Doanh thu'!$A$3:$Q$2000,15,FALSE)</f>
        <v>#N/A</v>
      </c>
      <c r="N546" s="45" t="e">
        <f>VLOOKUP($A546,'Doanh thu'!$A$3:$Q$2000,16,FALSE)</f>
        <v>#N/A</v>
      </c>
      <c r="O546" s="45" t="e">
        <f>VLOOKUP($A546,'Doanh thu'!$A$3:$Q$2000,17,FALSE)</f>
        <v>#N/A</v>
      </c>
      <c r="P546" s="45" t="e">
        <f>VLOOKUP($A546,LNST!$A$3:$R$1635,14,FALSE)</f>
        <v>#N/A</v>
      </c>
      <c r="Q546" s="45" t="e">
        <f>VLOOKUP($A546,LNST!$A$3:$R$1635,15,FALSE)</f>
        <v>#N/A</v>
      </c>
      <c r="R546" s="45" t="e">
        <f>VLOOKUP($A546,LNST!$A$3:$R$1635,16,FALSE)</f>
        <v>#N/A</v>
      </c>
      <c r="S546" s="45" t="e">
        <f>VLOOKUP($A546,LNST!$A$3:$R$1635,17,FALSE)</f>
        <v>#N/A</v>
      </c>
      <c r="T546" s="45" t="e">
        <f>VLOOKUP($A546,LNG!$A$2:$H$1999,4,FALSE)/(D546*10^9)</f>
        <v>#N/A</v>
      </c>
      <c r="U546" s="45" t="e">
        <f>VLOOKUP($A546,LNG!$A$2:$H$1999,5,FALSE)/(E546*10^9)</f>
        <v>#N/A</v>
      </c>
      <c r="V546" s="45" t="e">
        <f>VLOOKUP($A546,LNG!$A$2:$H$1999,6,FALSE)/(F546*10^9)</f>
        <v>#N/A</v>
      </c>
      <c r="W546" s="45" t="e">
        <f>VLOOKUP($A546,LNG!$A$2:$H$1999,7,FALSE)/(G546*10^9)</f>
        <v>#N/A</v>
      </c>
      <c r="X546" s="45">
        <f>VLOOKUP($A546,'LNST năm'!$A$2:$I$2000,8,FALSE)</f>
        <v>-1</v>
      </c>
      <c r="Y546" s="45">
        <f>VLOOKUP($A546,'LNST năm'!$A$2:$I$2000,9,FALSE)</f>
        <v>-1</v>
      </c>
      <c r="Z546" s="46" t="e">
        <f>VLOOKUP($A546,LNG!$A$2:$H$1999,9,FALSE)</f>
        <v>#N/A</v>
      </c>
      <c r="AA546" s="162" t="e">
        <f>VLOOKUP($A546,'GIÁ CP'!$A$2:$D$2000,4,FALSE)/Z546</f>
        <v>#N/A</v>
      </c>
    </row>
    <row r="547" spans="1:27" hidden="1">
      <c r="A547" s="18" t="s">
        <v>3206</v>
      </c>
      <c r="B547" s="18" t="s">
        <v>3207</v>
      </c>
      <c r="C547" s="154" t="str">
        <f>VLOOKUP(A547,'GIÁ CP'!$K$2:$M$2000,3,FALSE)</f>
        <v xml:space="preserve">Xây dựng </v>
      </c>
      <c r="D547" s="43">
        <f>VLOOKUP($A547,'Doanh thu'!$A$3:$Q$2000,9,FALSE)/1000000000</f>
        <v>0</v>
      </c>
      <c r="E547" s="43">
        <f>VLOOKUP($A547,'Doanh thu'!$A$3:$Q$2000,10,FALSE)/1000000000</f>
        <v>0</v>
      </c>
      <c r="F547" s="43">
        <f>VLOOKUP($A547,'Doanh thu'!$A$3:$Q$2000,11,FALSE)/1000000000</f>
        <v>0</v>
      </c>
      <c r="G547" s="43">
        <f>VLOOKUP($A547,'Doanh thu'!$A$3:$Q$2000,12,FALSE)/1000000000</f>
        <v>0</v>
      </c>
      <c r="H547" s="43">
        <f>VLOOKUP($A547,LNST!$A$3:$Q$1635,9,FALSE)/1000000000</f>
        <v>0</v>
      </c>
      <c r="I547" s="43">
        <f>VLOOKUP($A547,LNST!$A$3:$Q$1635,10,FALSE)/1000000000</f>
        <v>0</v>
      </c>
      <c r="J547" s="43">
        <f>VLOOKUP($A547,LNST!$A$3:$Q$1635,11,FALSE)/1000000000</f>
        <v>0</v>
      </c>
      <c r="K547" s="43">
        <f>VLOOKUP($A547,LNST!$A$3:$Q$1635,12,FALSE)/1000000000</f>
        <v>0</v>
      </c>
      <c r="L547" s="45" t="e">
        <f>VLOOKUP($A547,'Doanh thu'!$A$3:$Q$2000,14,FALSE)</f>
        <v>#DIV/0!</v>
      </c>
      <c r="M547" s="45" t="e">
        <f>VLOOKUP($A547,'Doanh thu'!$A$3:$Q$2000,15,FALSE)</f>
        <v>#DIV/0!</v>
      </c>
      <c r="N547" s="45" t="e">
        <f>VLOOKUP($A547,'Doanh thu'!$A$3:$Q$2000,16,FALSE)</f>
        <v>#DIV/0!</v>
      </c>
      <c r="O547" s="45" t="e">
        <f>VLOOKUP($A547,'Doanh thu'!$A$3:$Q$2000,17,FALSE)</f>
        <v>#DIV/0!</v>
      </c>
      <c r="P547" s="45" t="e">
        <f>VLOOKUP($A547,LNST!$A$3:$R$1635,14,FALSE)</f>
        <v>#DIV/0!</v>
      </c>
      <c r="Q547" s="45" t="e">
        <f>VLOOKUP($A547,LNST!$A$3:$R$1635,15,FALSE)</f>
        <v>#DIV/0!</v>
      </c>
      <c r="R547" s="45" t="e">
        <f>VLOOKUP($A547,LNST!$A$3:$R$1635,16,FALSE)</f>
        <v>#DIV/0!</v>
      </c>
      <c r="S547" s="45" t="e">
        <f>VLOOKUP($A547,LNST!$A$3:$R$1635,17,FALSE)</f>
        <v>#DIV/0!</v>
      </c>
      <c r="T547" s="45" t="e">
        <f>VLOOKUP($A547,LNG!$A$2:$H$1999,4,FALSE)/(D547*10^9)</f>
        <v>#DIV/0!</v>
      </c>
      <c r="U547" s="45" t="e">
        <f>VLOOKUP($A547,LNG!$A$2:$H$1999,5,FALSE)/(E547*10^9)</f>
        <v>#DIV/0!</v>
      </c>
      <c r="V547" s="45" t="e">
        <f>VLOOKUP($A547,LNG!$A$2:$H$1999,6,FALSE)/(F547*10^9)</f>
        <v>#DIV/0!</v>
      </c>
      <c r="W547" s="45" t="e">
        <f>VLOOKUP($A547,LNG!$A$2:$H$1999,7,FALSE)/(G547*10^9)</f>
        <v>#DIV/0!</v>
      </c>
      <c r="X547" s="45">
        <f>VLOOKUP($A547,'LNST năm'!$A$2:$I$2000,8,FALSE)</f>
        <v>-1</v>
      </c>
      <c r="Y547" s="45">
        <f>VLOOKUP($A547,'LNST năm'!$A$2:$I$2000,9,FALSE)</f>
        <v>0.25992104989487319</v>
      </c>
      <c r="Z547" s="46" t="e">
        <f>VLOOKUP($A547,LNG!$A$2:$H$1999,9,FALSE)</f>
        <v>#REF!</v>
      </c>
      <c r="AA547" s="162" t="e">
        <f>VLOOKUP($A547,'GIÁ CP'!$A$2:$D$2000,4,FALSE)/Z547</f>
        <v>#N/A</v>
      </c>
    </row>
    <row r="548" spans="1:27" hidden="1">
      <c r="A548" s="18" t="s">
        <v>1530</v>
      </c>
      <c r="B548" s="18" t="s">
        <v>3366</v>
      </c>
      <c r="C548" s="154" t="str">
        <f>VLOOKUP(A548,'GIÁ CP'!$K$2:$M$2000,3,FALSE)</f>
        <v xml:space="preserve">Tư vấn &amp; Hỗ trợ KD </v>
      </c>
      <c r="D548" s="43">
        <f>VLOOKUP($A548,'Doanh thu'!$A$3:$Q$2000,9,FALSE)/1000000000</f>
        <v>0</v>
      </c>
      <c r="E548" s="43">
        <f>VLOOKUP($A548,'Doanh thu'!$A$3:$Q$2000,10,FALSE)/1000000000</f>
        <v>0</v>
      </c>
      <c r="F548" s="43">
        <f>VLOOKUP($A548,'Doanh thu'!$A$3:$Q$2000,11,FALSE)/1000000000</f>
        <v>0</v>
      </c>
      <c r="G548" s="43">
        <f>VLOOKUP($A548,'Doanh thu'!$A$3:$Q$2000,12,FALSE)/1000000000</f>
        <v>0</v>
      </c>
      <c r="H548" s="43">
        <f>VLOOKUP($A548,LNST!$A$3:$Q$1635,9,FALSE)/1000000000</f>
        <v>0</v>
      </c>
      <c r="I548" s="43">
        <f>VLOOKUP($A548,LNST!$A$3:$Q$1635,10,FALSE)/1000000000</f>
        <v>0</v>
      </c>
      <c r="J548" s="43">
        <f>VLOOKUP($A548,LNST!$A$3:$Q$1635,11,FALSE)/1000000000</f>
        <v>0</v>
      </c>
      <c r="K548" s="43">
        <f>VLOOKUP($A548,LNST!$A$3:$Q$1635,12,FALSE)/1000000000</f>
        <v>0</v>
      </c>
      <c r="L548" s="45" t="e">
        <f>VLOOKUP($A548,'Doanh thu'!$A$3:$Q$2000,14,FALSE)</f>
        <v>#DIV/0!</v>
      </c>
      <c r="M548" s="45" t="e">
        <f>VLOOKUP($A548,'Doanh thu'!$A$3:$Q$2000,15,FALSE)</f>
        <v>#DIV/0!</v>
      </c>
      <c r="N548" s="45" t="e">
        <f>VLOOKUP($A548,'Doanh thu'!$A$3:$Q$2000,16,FALSE)</f>
        <v>#DIV/0!</v>
      </c>
      <c r="O548" s="45" t="e">
        <f>VLOOKUP($A548,'Doanh thu'!$A$3:$Q$2000,17,FALSE)</f>
        <v>#DIV/0!</v>
      </c>
      <c r="P548" s="45" t="e">
        <f>VLOOKUP($A548,LNST!$A$3:$R$1635,14,FALSE)</f>
        <v>#DIV/0!</v>
      </c>
      <c r="Q548" s="45" t="e">
        <f>VLOOKUP($A548,LNST!$A$3:$R$1635,15,FALSE)</f>
        <v>#DIV/0!</v>
      </c>
      <c r="R548" s="45" t="e">
        <f>VLOOKUP($A548,LNST!$A$3:$R$1635,16,FALSE)</f>
        <v>#DIV/0!</v>
      </c>
      <c r="S548" s="45" t="e">
        <f>VLOOKUP($A548,LNST!$A$3:$R$1635,17,FALSE)</f>
        <v>#DIV/0!</v>
      </c>
      <c r="T548" s="45" t="e">
        <f>VLOOKUP($A548,LNG!$A$2:$H$1999,4,FALSE)/(D548*10^9)</f>
        <v>#DIV/0!</v>
      </c>
      <c r="U548" s="45" t="e">
        <f>VLOOKUP($A548,LNG!$A$2:$H$1999,5,FALSE)/(E548*10^9)</f>
        <v>#DIV/0!</v>
      </c>
      <c r="V548" s="45" t="e">
        <f>VLOOKUP($A548,LNG!$A$2:$H$1999,6,FALSE)/(F548*10^9)</f>
        <v>#DIV/0!</v>
      </c>
      <c r="W548" s="45" t="e">
        <f>VLOOKUP($A548,LNG!$A$2:$H$1999,7,FALSE)/(G548*10^9)</f>
        <v>#DIV/0!</v>
      </c>
      <c r="X548" s="45">
        <f>VLOOKUP($A548,'LNST năm'!$A$2:$I$2000,8,FALSE)</f>
        <v>-1</v>
      </c>
      <c r="Y548" s="45">
        <f>VLOOKUP($A548,'LNST năm'!$A$2:$I$2000,9,FALSE)</f>
        <v>-1</v>
      </c>
      <c r="Z548" s="46" t="e">
        <f>VLOOKUP($A548,LNG!$A$2:$H$1999,9,FALSE)</f>
        <v>#REF!</v>
      </c>
      <c r="AA548" s="162" t="e">
        <f>VLOOKUP($A548,'GIÁ CP'!$A$2:$D$2000,4,FALSE)/Z548</f>
        <v>#REF!</v>
      </c>
    </row>
    <row r="549" spans="1:27" hidden="1">
      <c r="A549" s="18" t="s">
        <v>1532</v>
      </c>
      <c r="B549" s="18" t="s">
        <v>3369</v>
      </c>
      <c r="C549" s="154" t="str">
        <f>VLOOKUP(A549,'GIÁ CP'!$K$2:$M$2000,3,FALSE)</f>
        <v xml:space="preserve">Khai thác Than </v>
      </c>
      <c r="D549" s="43">
        <f>VLOOKUP($A549,'Doanh thu'!$A$3:$Q$2000,9,FALSE)/1000000000</f>
        <v>0</v>
      </c>
      <c r="E549" s="43">
        <f>VLOOKUP($A549,'Doanh thu'!$A$3:$Q$2000,10,FALSE)/1000000000</f>
        <v>0</v>
      </c>
      <c r="F549" s="43">
        <f>VLOOKUP($A549,'Doanh thu'!$A$3:$Q$2000,11,FALSE)/1000000000</f>
        <v>0</v>
      </c>
      <c r="G549" s="43">
        <f>VLOOKUP($A549,'Doanh thu'!$A$3:$Q$2000,12,FALSE)/1000000000</f>
        <v>0</v>
      </c>
      <c r="H549" s="43">
        <f>VLOOKUP($A549,LNST!$A$3:$Q$1635,9,FALSE)/1000000000</f>
        <v>0</v>
      </c>
      <c r="I549" s="43">
        <f>VLOOKUP($A549,LNST!$A$3:$Q$1635,10,FALSE)/1000000000</f>
        <v>0</v>
      </c>
      <c r="J549" s="43">
        <f>VLOOKUP($A549,LNST!$A$3:$Q$1635,11,FALSE)/1000000000</f>
        <v>0</v>
      </c>
      <c r="K549" s="43">
        <f>VLOOKUP($A549,LNST!$A$3:$Q$1635,12,FALSE)/1000000000</f>
        <v>0</v>
      </c>
      <c r="L549" s="45" t="e">
        <f>VLOOKUP($A549,'Doanh thu'!$A$3:$Q$2000,14,FALSE)</f>
        <v>#DIV/0!</v>
      </c>
      <c r="M549" s="45" t="e">
        <f>VLOOKUP($A549,'Doanh thu'!$A$3:$Q$2000,15,FALSE)</f>
        <v>#DIV/0!</v>
      </c>
      <c r="N549" s="45" t="e">
        <f>VLOOKUP($A549,'Doanh thu'!$A$3:$Q$2000,16,FALSE)</f>
        <v>#DIV/0!</v>
      </c>
      <c r="O549" s="45" t="e">
        <f>VLOOKUP($A549,'Doanh thu'!$A$3:$Q$2000,17,FALSE)</f>
        <v>#DIV/0!</v>
      </c>
      <c r="P549" s="45" t="e">
        <f>VLOOKUP($A549,LNST!$A$3:$R$1635,14,FALSE)</f>
        <v>#DIV/0!</v>
      </c>
      <c r="Q549" s="45" t="e">
        <f>VLOOKUP($A549,LNST!$A$3:$R$1635,15,FALSE)</f>
        <v>#DIV/0!</v>
      </c>
      <c r="R549" s="45" t="e">
        <f>VLOOKUP($A549,LNST!$A$3:$R$1635,16,FALSE)</f>
        <v>#DIV/0!</v>
      </c>
      <c r="S549" s="45" t="e">
        <f>VLOOKUP($A549,LNST!$A$3:$R$1635,17,FALSE)</f>
        <v>#DIV/0!</v>
      </c>
      <c r="T549" s="45" t="e">
        <f>VLOOKUP($A549,LNG!$A$2:$H$1999,4,FALSE)/(D549*10^9)</f>
        <v>#DIV/0!</v>
      </c>
      <c r="U549" s="45" t="e">
        <f>VLOOKUP($A549,LNG!$A$2:$H$1999,5,FALSE)/(E549*10^9)</f>
        <v>#DIV/0!</v>
      </c>
      <c r="V549" s="45" t="e">
        <f>VLOOKUP($A549,LNG!$A$2:$H$1999,6,FALSE)/(F549*10^9)</f>
        <v>#DIV/0!</v>
      </c>
      <c r="W549" s="45" t="e">
        <f>VLOOKUP($A549,LNG!$A$2:$H$1999,7,FALSE)/(G549*10^9)</f>
        <v>#DIV/0!</v>
      </c>
      <c r="X549" s="45">
        <f>VLOOKUP($A549,'LNST năm'!$A$2:$I$2000,8,FALSE)</f>
        <v>-1</v>
      </c>
      <c r="Y549" s="45">
        <f>VLOOKUP($A549,'LNST năm'!$A$2:$I$2000,9,FALSE)</f>
        <v>-1</v>
      </c>
      <c r="Z549" s="46" t="e">
        <f>VLOOKUP($A549,LNG!$A$2:$H$1999,9,FALSE)</f>
        <v>#REF!</v>
      </c>
      <c r="AA549" s="162" t="e">
        <f>VLOOKUP($A549,'GIÁ CP'!$A$2:$D$2000,4,FALSE)/Z549</f>
        <v>#REF!</v>
      </c>
    </row>
    <row r="550" spans="1:27" hidden="1">
      <c r="A550" s="18" t="s">
        <v>1534</v>
      </c>
      <c r="B550" s="18" t="s">
        <v>3371</v>
      </c>
      <c r="C550" s="154" t="str">
        <f>VLOOKUP(A550,'GIÁ CP'!$K$2:$M$2000,3,FALSE)</f>
        <v xml:space="preserve">Hàng May mặc </v>
      </c>
      <c r="D550" s="43">
        <f>VLOOKUP($A550,'Doanh thu'!$A$3:$Q$2000,9,FALSE)/1000000000</f>
        <v>0</v>
      </c>
      <c r="E550" s="43">
        <f>VLOOKUP($A550,'Doanh thu'!$A$3:$Q$2000,10,FALSE)/1000000000</f>
        <v>0</v>
      </c>
      <c r="F550" s="43">
        <f>VLOOKUP($A550,'Doanh thu'!$A$3:$Q$2000,11,FALSE)/1000000000</f>
        <v>0</v>
      </c>
      <c r="G550" s="43">
        <f>VLOOKUP($A550,'Doanh thu'!$A$3:$Q$2000,12,FALSE)/1000000000</f>
        <v>0</v>
      </c>
      <c r="H550" s="43">
        <f>VLOOKUP($A550,LNST!$A$3:$Q$1635,9,FALSE)/1000000000</f>
        <v>0</v>
      </c>
      <c r="I550" s="43">
        <f>VLOOKUP($A550,LNST!$A$3:$Q$1635,10,FALSE)/1000000000</f>
        <v>0</v>
      </c>
      <c r="J550" s="43">
        <f>VLOOKUP($A550,LNST!$A$3:$Q$1635,11,FALSE)/1000000000</f>
        <v>0</v>
      </c>
      <c r="K550" s="43">
        <f>VLOOKUP($A550,LNST!$A$3:$Q$1635,12,FALSE)/1000000000</f>
        <v>0</v>
      </c>
      <c r="L550" s="45" t="e">
        <f>VLOOKUP($A550,'Doanh thu'!$A$3:$Q$2000,14,FALSE)</f>
        <v>#DIV/0!</v>
      </c>
      <c r="M550" s="45" t="e">
        <f>VLOOKUP($A550,'Doanh thu'!$A$3:$Q$2000,15,FALSE)</f>
        <v>#DIV/0!</v>
      </c>
      <c r="N550" s="45" t="e">
        <f>VLOOKUP($A550,'Doanh thu'!$A$3:$Q$2000,16,FALSE)</f>
        <v>#DIV/0!</v>
      </c>
      <c r="O550" s="45" t="e">
        <f>VLOOKUP($A550,'Doanh thu'!$A$3:$Q$2000,17,FALSE)</f>
        <v>#DIV/0!</v>
      </c>
      <c r="P550" s="45" t="e">
        <f>VLOOKUP($A550,LNST!$A$3:$R$1635,14,FALSE)</f>
        <v>#DIV/0!</v>
      </c>
      <c r="Q550" s="45" t="e">
        <f>VLOOKUP($A550,LNST!$A$3:$R$1635,15,FALSE)</f>
        <v>#DIV/0!</v>
      </c>
      <c r="R550" s="45" t="e">
        <f>VLOOKUP($A550,LNST!$A$3:$R$1635,16,FALSE)</f>
        <v>#DIV/0!</v>
      </c>
      <c r="S550" s="45" t="e">
        <f>VLOOKUP($A550,LNST!$A$3:$R$1635,17,FALSE)</f>
        <v>#DIV/0!</v>
      </c>
      <c r="T550" s="45" t="e">
        <f>VLOOKUP($A550,LNG!$A$2:$H$1999,4,FALSE)/(D550*10^9)</f>
        <v>#DIV/0!</v>
      </c>
      <c r="U550" s="45" t="e">
        <f>VLOOKUP($A550,LNG!$A$2:$H$1999,5,FALSE)/(E550*10^9)</f>
        <v>#DIV/0!</v>
      </c>
      <c r="V550" s="45" t="e">
        <f>VLOOKUP($A550,LNG!$A$2:$H$1999,6,FALSE)/(F550*10^9)</f>
        <v>#DIV/0!</v>
      </c>
      <c r="W550" s="45" t="e">
        <f>VLOOKUP($A550,LNG!$A$2:$H$1999,7,FALSE)/(G550*10^9)</f>
        <v>#DIV/0!</v>
      </c>
      <c r="X550" s="45">
        <f>VLOOKUP($A550,'LNST năm'!$A$2:$I$2000,8,FALSE)</f>
        <v>-1</v>
      </c>
      <c r="Y550" s="45">
        <f>VLOOKUP($A550,'LNST năm'!$A$2:$I$2000,9,FALSE)</f>
        <v>-1</v>
      </c>
      <c r="Z550" s="46" t="e">
        <f>VLOOKUP($A550,LNG!$A$2:$H$1999,9,FALSE)</f>
        <v>#REF!</v>
      </c>
      <c r="AA550" s="162" t="e">
        <f>VLOOKUP($A550,'GIÁ CP'!$A$2:$D$2000,4,FALSE)/Z550</f>
        <v>#REF!</v>
      </c>
    </row>
    <row r="551" spans="1:27" hidden="1">
      <c r="A551" s="18" t="s">
        <v>1535</v>
      </c>
      <c r="B551" s="18" t="s">
        <v>3372</v>
      </c>
      <c r="C551" s="154" t="str">
        <f>VLOOKUP(A551,'GIÁ CP'!$K$2:$M$2000,3,FALSE)</f>
        <v xml:space="preserve">Thép và sản phẩm thép </v>
      </c>
      <c r="D551" s="43">
        <f>VLOOKUP($A551,'Doanh thu'!$A$3:$Q$2000,9,FALSE)/1000000000</f>
        <v>0</v>
      </c>
      <c r="E551" s="43">
        <f>VLOOKUP($A551,'Doanh thu'!$A$3:$Q$2000,10,FALSE)/1000000000</f>
        <v>0</v>
      </c>
      <c r="F551" s="43">
        <f>VLOOKUP($A551,'Doanh thu'!$A$3:$Q$2000,11,FALSE)/1000000000</f>
        <v>0</v>
      </c>
      <c r="G551" s="43">
        <f>VLOOKUP($A551,'Doanh thu'!$A$3:$Q$2000,12,FALSE)/1000000000</f>
        <v>0</v>
      </c>
      <c r="H551" s="43">
        <f>VLOOKUP($A551,LNST!$A$3:$Q$1635,9,FALSE)/1000000000</f>
        <v>0</v>
      </c>
      <c r="I551" s="43">
        <f>VLOOKUP($A551,LNST!$A$3:$Q$1635,10,FALSE)/1000000000</f>
        <v>0</v>
      </c>
      <c r="J551" s="43">
        <f>VLOOKUP($A551,LNST!$A$3:$Q$1635,11,FALSE)/1000000000</f>
        <v>0</v>
      </c>
      <c r="K551" s="43">
        <f>VLOOKUP($A551,LNST!$A$3:$Q$1635,12,FALSE)/1000000000</f>
        <v>0</v>
      </c>
      <c r="L551" s="45" t="e">
        <f>VLOOKUP($A551,'Doanh thu'!$A$3:$Q$2000,14,FALSE)</f>
        <v>#DIV/0!</v>
      </c>
      <c r="M551" s="45" t="e">
        <f>VLOOKUP($A551,'Doanh thu'!$A$3:$Q$2000,15,FALSE)</f>
        <v>#DIV/0!</v>
      </c>
      <c r="N551" s="45" t="e">
        <f>VLOOKUP($A551,'Doanh thu'!$A$3:$Q$2000,16,FALSE)</f>
        <v>#DIV/0!</v>
      </c>
      <c r="O551" s="45" t="e">
        <f>VLOOKUP($A551,'Doanh thu'!$A$3:$Q$2000,17,FALSE)</f>
        <v>#DIV/0!</v>
      </c>
      <c r="P551" s="45" t="e">
        <f>VLOOKUP($A551,LNST!$A$3:$R$1635,14,FALSE)</f>
        <v>#DIV/0!</v>
      </c>
      <c r="Q551" s="45" t="e">
        <f>VLOOKUP($A551,LNST!$A$3:$R$1635,15,FALSE)</f>
        <v>#DIV/0!</v>
      </c>
      <c r="R551" s="45" t="e">
        <f>VLOOKUP($A551,LNST!$A$3:$R$1635,16,FALSE)</f>
        <v>#DIV/0!</v>
      </c>
      <c r="S551" s="45" t="e">
        <f>VLOOKUP($A551,LNST!$A$3:$R$1635,17,FALSE)</f>
        <v>#DIV/0!</v>
      </c>
      <c r="T551" s="45" t="e">
        <f>VLOOKUP($A551,LNG!$A$2:$H$1999,4,FALSE)/(D551*10^9)</f>
        <v>#DIV/0!</v>
      </c>
      <c r="U551" s="45" t="e">
        <f>VLOOKUP($A551,LNG!$A$2:$H$1999,5,FALSE)/(E551*10^9)</f>
        <v>#DIV/0!</v>
      </c>
      <c r="V551" s="45" t="e">
        <f>VLOOKUP($A551,LNG!$A$2:$H$1999,6,FALSE)/(F551*10^9)</f>
        <v>#DIV/0!</v>
      </c>
      <c r="W551" s="45" t="e">
        <f>VLOOKUP($A551,LNG!$A$2:$H$1999,7,FALSE)/(G551*10^9)</f>
        <v>#DIV/0!</v>
      </c>
      <c r="X551" s="45">
        <f>VLOOKUP($A551,'LNST năm'!$A$2:$I$2000,8,FALSE)</f>
        <v>-1</v>
      </c>
      <c r="Y551" s="45">
        <f>VLOOKUP($A551,'LNST năm'!$A$2:$I$2000,9,FALSE)</f>
        <v>-1</v>
      </c>
      <c r="Z551" s="46" t="e">
        <f>VLOOKUP($A551,LNG!$A$2:$H$1999,9,FALSE)</f>
        <v>#REF!</v>
      </c>
      <c r="AA551" s="162" t="e">
        <f>VLOOKUP($A551,'GIÁ CP'!$A$2:$D$2000,4,FALSE)/Z551</f>
        <v>#REF!</v>
      </c>
    </row>
    <row r="552" spans="1:27" hidden="1">
      <c r="A552" s="18" t="s">
        <v>1536</v>
      </c>
      <c r="B552" s="18" t="s">
        <v>3376</v>
      </c>
      <c r="C552" s="154" t="str">
        <f>VLOOKUP(A552,'GIÁ CP'!$K$2:$M$2000,3,FALSE)</f>
        <v xml:space="preserve">Máy công nghiệp </v>
      </c>
      <c r="D552" s="43">
        <f>VLOOKUP($A552,'Doanh thu'!$A$3:$Q$2000,9,FALSE)/1000000000</f>
        <v>0</v>
      </c>
      <c r="E552" s="43">
        <f>VLOOKUP($A552,'Doanh thu'!$A$3:$Q$2000,10,FALSE)/1000000000</f>
        <v>0</v>
      </c>
      <c r="F552" s="43">
        <f>VLOOKUP($A552,'Doanh thu'!$A$3:$Q$2000,11,FALSE)/1000000000</f>
        <v>0</v>
      </c>
      <c r="G552" s="43">
        <f>VLOOKUP($A552,'Doanh thu'!$A$3:$Q$2000,12,FALSE)/1000000000</f>
        <v>0</v>
      </c>
      <c r="H552" s="43">
        <f>VLOOKUP($A552,LNST!$A$3:$Q$1635,9,FALSE)/1000000000</f>
        <v>0</v>
      </c>
      <c r="I552" s="43">
        <f>VLOOKUP($A552,LNST!$A$3:$Q$1635,10,FALSE)/1000000000</f>
        <v>0</v>
      </c>
      <c r="J552" s="43">
        <f>VLOOKUP($A552,LNST!$A$3:$Q$1635,11,FALSE)/1000000000</f>
        <v>0</v>
      </c>
      <c r="K552" s="43">
        <f>VLOOKUP($A552,LNST!$A$3:$Q$1635,12,FALSE)/1000000000</f>
        <v>0</v>
      </c>
      <c r="L552" s="45" t="e">
        <f>VLOOKUP($A552,'Doanh thu'!$A$3:$Q$2000,14,FALSE)</f>
        <v>#DIV/0!</v>
      </c>
      <c r="M552" s="45" t="e">
        <f>VLOOKUP($A552,'Doanh thu'!$A$3:$Q$2000,15,FALSE)</f>
        <v>#DIV/0!</v>
      </c>
      <c r="N552" s="45" t="e">
        <f>VLOOKUP($A552,'Doanh thu'!$A$3:$Q$2000,16,FALSE)</f>
        <v>#DIV/0!</v>
      </c>
      <c r="O552" s="45" t="e">
        <f>VLOOKUP($A552,'Doanh thu'!$A$3:$Q$2000,17,FALSE)</f>
        <v>#DIV/0!</v>
      </c>
      <c r="P552" s="45" t="e">
        <f>VLOOKUP($A552,LNST!$A$3:$R$1635,14,FALSE)</f>
        <v>#DIV/0!</v>
      </c>
      <c r="Q552" s="45" t="e">
        <f>VLOOKUP($A552,LNST!$A$3:$R$1635,15,FALSE)</f>
        <v>#DIV/0!</v>
      </c>
      <c r="R552" s="45" t="e">
        <f>VLOOKUP($A552,LNST!$A$3:$R$1635,16,FALSE)</f>
        <v>#DIV/0!</v>
      </c>
      <c r="S552" s="45" t="e">
        <f>VLOOKUP($A552,LNST!$A$3:$R$1635,17,FALSE)</f>
        <v>#DIV/0!</v>
      </c>
      <c r="T552" s="45" t="e">
        <f>VLOOKUP($A552,LNG!$A$2:$H$1999,4,FALSE)/(D552*10^9)</f>
        <v>#DIV/0!</v>
      </c>
      <c r="U552" s="45" t="e">
        <f>VLOOKUP($A552,LNG!$A$2:$H$1999,5,FALSE)/(E552*10^9)</f>
        <v>#DIV/0!</v>
      </c>
      <c r="V552" s="45" t="e">
        <f>VLOOKUP($A552,LNG!$A$2:$H$1999,6,FALSE)/(F552*10^9)</f>
        <v>#DIV/0!</v>
      </c>
      <c r="W552" s="45" t="e">
        <f>VLOOKUP($A552,LNG!$A$2:$H$1999,7,FALSE)/(G552*10^9)</f>
        <v>#DIV/0!</v>
      </c>
      <c r="X552" s="45">
        <f>VLOOKUP($A552,'LNST năm'!$A$2:$I$2000,8,FALSE)</f>
        <v>-1</v>
      </c>
      <c r="Y552" s="45">
        <f>VLOOKUP($A552,'LNST năm'!$A$2:$I$2000,9,FALSE)</f>
        <v>0.25992104989487319</v>
      </c>
      <c r="Z552" s="46" t="e">
        <f>VLOOKUP($A552,LNG!$A$2:$H$1999,9,FALSE)</f>
        <v>#REF!</v>
      </c>
      <c r="AA552" s="162" t="e">
        <f>VLOOKUP($A552,'GIÁ CP'!$A$2:$D$2000,4,FALSE)/Z552</f>
        <v>#REF!</v>
      </c>
    </row>
    <row r="553" spans="1:27" hidden="1">
      <c r="A553" s="18" t="s">
        <v>1545</v>
      </c>
      <c r="B553" s="18" t="s">
        <v>3391</v>
      </c>
      <c r="C553" s="154" t="str">
        <f>VLOOKUP(A553,'GIÁ CP'!$K$2:$M$2000,3,FALSE)</f>
        <v xml:space="preserve">Xây dựng </v>
      </c>
      <c r="D553" s="43">
        <f>VLOOKUP($A553,'Doanh thu'!$A$3:$Q$2000,9,FALSE)/1000000000</f>
        <v>0</v>
      </c>
      <c r="E553" s="43">
        <f>VLOOKUP($A553,'Doanh thu'!$A$3:$Q$2000,10,FALSE)/1000000000</f>
        <v>0</v>
      </c>
      <c r="F553" s="43">
        <f>VLOOKUP($A553,'Doanh thu'!$A$3:$Q$2000,11,FALSE)/1000000000</f>
        <v>0</v>
      </c>
      <c r="G553" s="43">
        <f>VLOOKUP($A553,'Doanh thu'!$A$3:$Q$2000,12,FALSE)/1000000000</f>
        <v>0</v>
      </c>
      <c r="H553" s="43">
        <f>VLOOKUP($A553,LNST!$A$3:$Q$1635,9,FALSE)/1000000000</f>
        <v>0</v>
      </c>
      <c r="I553" s="43">
        <f>VLOOKUP($A553,LNST!$A$3:$Q$1635,10,FALSE)/1000000000</f>
        <v>0</v>
      </c>
      <c r="J553" s="43">
        <f>VLOOKUP($A553,LNST!$A$3:$Q$1635,11,FALSE)/1000000000</f>
        <v>0</v>
      </c>
      <c r="K553" s="43">
        <f>VLOOKUP($A553,LNST!$A$3:$Q$1635,12,FALSE)/1000000000</f>
        <v>0</v>
      </c>
      <c r="L553" s="45" t="e">
        <f>VLOOKUP($A553,'Doanh thu'!$A$3:$Q$2000,14,FALSE)</f>
        <v>#DIV/0!</v>
      </c>
      <c r="M553" s="45" t="e">
        <f>VLOOKUP($A553,'Doanh thu'!$A$3:$Q$2000,15,FALSE)</f>
        <v>#DIV/0!</v>
      </c>
      <c r="N553" s="45" t="e">
        <f>VLOOKUP($A553,'Doanh thu'!$A$3:$Q$2000,16,FALSE)</f>
        <v>#DIV/0!</v>
      </c>
      <c r="O553" s="45" t="e">
        <f>VLOOKUP($A553,'Doanh thu'!$A$3:$Q$2000,17,FALSE)</f>
        <v>#DIV/0!</v>
      </c>
      <c r="P553" s="45" t="e">
        <f>VLOOKUP($A553,LNST!$A$3:$R$1635,14,FALSE)</f>
        <v>#DIV/0!</v>
      </c>
      <c r="Q553" s="45" t="e">
        <f>VLOOKUP($A553,LNST!$A$3:$R$1635,15,FALSE)</f>
        <v>#DIV/0!</v>
      </c>
      <c r="R553" s="45" t="e">
        <f>VLOOKUP($A553,LNST!$A$3:$R$1635,16,FALSE)</f>
        <v>#DIV/0!</v>
      </c>
      <c r="S553" s="45" t="e">
        <f>VLOOKUP($A553,LNST!$A$3:$R$1635,17,FALSE)</f>
        <v>#DIV/0!</v>
      </c>
      <c r="T553" s="45" t="e">
        <f>VLOOKUP($A553,LNG!$A$2:$H$1999,4,FALSE)/(D553*10^9)</f>
        <v>#DIV/0!</v>
      </c>
      <c r="U553" s="45" t="e">
        <f>VLOOKUP($A553,LNG!$A$2:$H$1999,5,FALSE)/(E553*10^9)</f>
        <v>#DIV/0!</v>
      </c>
      <c r="V553" s="45" t="e">
        <f>VLOOKUP($A553,LNG!$A$2:$H$1999,6,FALSE)/(F553*10^9)</f>
        <v>#DIV/0!</v>
      </c>
      <c r="W553" s="45" t="e">
        <f>VLOOKUP($A553,LNG!$A$2:$H$1999,7,FALSE)/(G553*10^9)</f>
        <v>#DIV/0!</v>
      </c>
      <c r="X553" s="45">
        <f>VLOOKUP($A553,'LNST năm'!$A$2:$I$2000,8,FALSE)</f>
        <v>1</v>
      </c>
      <c r="Y553" s="45">
        <f>VLOOKUP($A553,'LNST năm'!$A$2:$I$2000,9,FALSE)</f>
        <v>0.25992104989487319</v>
      </c>
      <c r="Z553" s="46" t="e">
        <f>VLOOKUP($A553,LNG!$A$2:$H$1999,9,FALSE)</f>
        <v>#REF!</v>
      </c>
      <c r="AA553" s="162" t="e">
        <f>VLOOKUP($A553,'GIÁ CP'!$A$2:$D$2000,4,FALSE)/Z553</f>
        <v>#REF!</v>
      </c>
    </row>
    <row r="554" spans="1:27" hidden="1">
      <c r="A554" s="18" t="s">
        <v>1414</v>
      </c>
      <c r="B554" s="18" t="s">
        <v>3171</v>
      </c>
      <c r="C554" s="154" t="str">
        <f>VLOOKUP(A554,'GIÁ CP'!$K$2:$M$2000,3,FALSE)</f>
        <v xml:space="preserve">Sản xuất bia </v>
      </c>
      <c r="D554" s="43">
        <f>VLOOKUP($A554,'Doanh thu'!$A$3:$Q$2000,9,FALSE)/1000000000</f>
        <v>0</v>
      </c>
      <c r="E554" s="43">
        <f>VLOOKUP($A554,'Doanh thu'!$A$3:$Q$2000,10,FALSE)/1000000000</f>
        <v>0</v>
      </c>
      <c r="F554" s="43">
        <f>VLOOKUP($A554,'Doanh thu'!$A$3:$Q$2000,11,FALSE)/1000000000</f>
        <v>0</v>
      </c>
      <c r="G554" s="43">
        <f>VLOOKUP($A554,'Doanh thu'!$A$3:$Q$2000,12,FALSE)/1000000000</f>
        <v>0</v>
      </c>
      <c r="H554" s="43">
        <f>VLOOKUP($A554,LNST!$A$3:$Q$1635,9,FALSE)/1000000000</f>
        <v>0</v>
      </c>
      <c r="I554" s="43">
        <f>VLOOKUP($A554,LNST!$A$3:$Q$1635,10,FALSE)/1000000000</f>
        <v>0</v>
      </c>
      <c r="J554" s="43">
        <f>VLOOKUP($A554,LNST!$A$3:$Q$1635,11,FALSE)/1000000000</f>
        <v>0</v>
      </c>
      <c r="K554" s="43">
        <f>VLOOKUP($A554,LNST!$A$3:$Q$1635,12,FALSE)/1000000000</f>
        <v>0</v>
      </c>
      <c r="L554" s="45" t="e">
        <f>VLOOKUP($A554,'Doanh thu'!$A$3:$Q$2000,14,FALSE)</f>
        <v>#DIV/0!</v>
      </c>
      <c r="M554" s="45" t="e">
        <f>VLOOKUP($A554,'Doanh thu'!$A$3:$Q$2000,15,FALSE)</f>
        <v>#DIV/0!</v>
      </c>
      <c r="N554" s="45" t="e">
        <f>VLOOKUP($A554,'Doanh thu'!$A$3:$Q$2000,16,FALSE)</f>
        <v>#DIV/0!</v>
      </c>
      <c r="O554" s="45" t="e">
        <f>VLOOKUP($A554,'Doanh thu'!$A$3:$Q$2000,17,FALSE)</f>
        <v>#DIV/0!</v>
      </c>
      <c r="P554" s="45" t="e">
        <f>VLOOKUP($A554,LNST!$A$3:$R$1635,14,FALSE)</f>
        <v>#DIV/0!</v>
      </c>
      <c r="Q554" s="45" t="e">
        <f>VLOOKUP($A554,LNST!$A$3:$R$1635,15,FALSE)</f>
        <v>#DIV/0!</v>
      </c>
      <c r="R554" s="45" t="e">
        <f>VLOOKUP($A554,LNST!$A$3:$R$1635,16,FALSE)</f>
        <v>#DIV/0!</v>
      </c>
      <c r="S554" s="45" t="e">
        <f>VLOOKUP($A554,LNST!$A$3:$R$1635,17,FALSE)</f>
        <v>#DIV/0!</v>
      </c>
      <c r="T554" s="45" t="e">
        <f>VLOOKUP($A554,LNG!$A$2:$H$1999,4,FALSE)/(D554*10^9)</f>
        <v>#DIV/0!</v>
      </c>
      <c r="U554" s="45" t="e">
        <f>VLOOKUP($A554,LNG!$A$2:$H$1999,5,FALSE)/(E554*10^9)</f>
        <v>#DIV/0!</v>
      </c>
      <c r="V554" s="45" t="e">
        <f>VLOOKUP($A554,LNG!$A$2:$H$1999,6,FALSE)/(F554*10^9)</f>
        <v>#DIV/0!</v>
      </c>
      <c r="W554" s="45" t="e">
        <f>VLOOKUP($A554,LNG!$A$2:$H$1999,7,FALSE)/(G554*10^9)</f>
        <v>#DIV/0!</v>
      </c>
      <c r="X554" s="45">
        <f>VLOOKUP($A554,'LNST năm'!$A$2:$I$2000,8,FALSE)</f>
        <v>-1</v>
      </c>
      <c r="Y554" s="45">
        <f>VLOOKUP($A554,'LNST năm'!$A$2:$I$2000,9,FALSE)</f>
        <v>-1</v>
      </c>
      <c r="Z554" s="46" t="e">
        <f>VLOOKUP($A554,LNG!$A$2:$H$1999,9,FALSE)</f>
        <v>#REF!</v>
      </c>
      <c r="AA554" s="162" t="e">
        <f>VLOOKUP($A554,'GIÁ CP'!$A$2:$D$2000,4,FALSE)/Z554</f>
        <v>#REF!</v>
      </c>
    </row>
    <row r="555" spans="1:27" hidden="1">
      <c r="A555" s="18" t="s">
        <v>857</v>
      </c>
      <c r="B555" s="18" t="s">
        <v>3119</v>
      </c>
      <c r="C555" s="154" t="str">
        <f>VLOOKUP(A555,'GIÁ CP'!$K$2:$M$2000,3,FALSE)</f>
        <v xml:space="preserve">Sản phẩm hóa dầu, Nông dược &amp; Hóa chất khác </v>
      </c>
      <c r="D555" s="43">
        <f>VLOOKUP($A555,'Doanh thu'!$A$3:$Q$2000,9,FALSE)/1000000000</f>
        <v>0</v>
      </c>
      <c r="E555" s="43">
        <f>VLOOKUP($A555,'Doanh thu'!$A$3:$Q$2000,10,FALSE)/1000000000</f>
        <v>0</v>
      </c>
      <c r="F555" s="43">
        <f>VLOOKUP($A555,'Doanh thu'!$A$3:$Q$2000,11,FALSE)/1000000000</f>
        <v>0</v>
      </c>
      <c r="G555" s="43">
        <f>VLOOKUP($A555,'Doanh thu'!$A$3:$Q$2000,12,FALSE)/1000000000</f>
        <v>0</v>
      </c>
      <c r="H555" s="43">
        <f>VLOOKUP($A555,LNST!$A$3:$Q$1635,9,FALSE)/1000000000</f>
        <v>0</v>
      </c>
      <c r="I555" s="43">
        <f>VLOOKUP($A555,LNST!$A$3:$Q$1635,10,FALSE)/1000000000</f>
        <v>0</v>
      </c>
      <c r="J555" s="43">
        <f>VLOOKUP($A555,LNST!$A$3:$Q$1635,11,FALSE)/1000000000</f>
        <v>0</v>
      </c>
      <c r="K555" s="43">
        <f>VLOOKUP($A555,LNST!$A$3:$Q$1635,12,FALSE)/1000000000</f>
        <v>0</v>
      </c>
      <c r="L555" s="45" t="e">
        <f>VLOOKUP($A555,'Doanh thu'!$A$3:$Q$2000,14,FALSE)</f>
        <v>#DIV/0!</v>
      </c>
      <c r="M555" s="45" t="e">
        <f>VLOOKUP($A555,'Doanh thu'!$A$3:$Q$2000,15,FALSE)</f>
        <v>#DIV/0!</v>
      </c>
      <c r="N555" s="45" t="e">
        <f>VLOOKUP($A555,'Doanh thu'!$A$3:$Q$2000,16,FALSE)</f>
        <v>#DIV/0!</v>
      </c>
      <c r="O555" s="45" t="e">
        <f>VLOOKUP($A555,'Doanh thu'!$A$3:$Q$2000,17,FALSE)</f>
        <v>#DIV/0!</v>
      </c>
      <c r="P555" s="45" t="e">
        <f>VLOOKUP($A555,LNST!$A$3:$R$1635,14,FALSE)</f>
        <v>#DIV/0!</v>
      </c>
      <c r="Q555" s="45" t="e">
        <f>VLOOKUP($A555,LNST!$A$3:$R$1635,15,FALSE)</f>
        <v>#DIV/0!</v>
      </c>
      <c r="R555" s="45" t="e">
        <f>VLOOKUP($A555,LNST!$A$3:$R$1635,16,FALSE)</f>
        <v>#DIV/0!</v>
      </c>
      <c r="S555" s="45" t="e">
        <f>VLOOKUP($A555,LNST!$A$3:$R$1635,17,FALSE)</f>
        <v>#DIV/0!</v>
      </c>
      <c r="T555" s="45" t="e">
        <f>VLOOKUP($A555,LNG!$A$2:$H$1999,4,FALSE)/(D555*10^9)</f>
        <v>#DIV/0!</v>
      </c>
      <c r="U555" s="45" t="e">
        <f>VLOOKUP($A555,LNG!$A$2:$H$1999,5,FALSE)/(E555*10^9)</f>
        <v>#DIV/0!</v>
      </c>
      <c r="V555" s="45" t="e">
        <f>VLOOKUP($A555,LNG!$A$2:$H$1999,6,FALSE)/(F555*10^9)</f>
        <v>#DIV/0!</v>
      </c>
      <c r="W555" s="45" t="e">
        <f>VLOOKUP($A555,LNG!$A$2:$H$1999,7,FALSE)/(G555*10^9)</f>
        <v>#DIV/0!</v>
      </c>
      <c r="X555" s="45">
        <f>VLOOKUP($A555,'LNST năm'!$A$2:$I$2000,8,FALSE)</f>
        <v>-1</v>
      </c>
      <c r="Y555" s="45">
        <f>VLOOKUP($A555,'LNST năm'!$A$2:$I$2000,9,FALSE)</f>
        <v>-1</v>
      </c>
      <c r="Z555" s="46" t="e">
        <f>VLOOKUP($A555,LNG!$A$2:$H$1999,9,FALSE)</f>
        <v>#REF!</v>
      </c>
      <c r="AA555" s="162" t="e">
        <f>VLOOKUP($A555,'GIÁ CP'!$A$2:$D$2000,4,FALSE)/Z555</f>
        <v>#REF!</v>
      </c>
    </row>
    <row r="556" spans="1:27" hidden="1">
      <c r="A556" s="18" t="s">
        <v>1629</v>
      </c>
      <c r="B556" s="18" t="s">
        <v>3392</v>
      </c>
      <c r="C556" s="154" t="e">
        <f>VLOOKUP(A556,'GIÁ CP'!$K$2:$M$2000,3,FALSE)</f>
        <v>#N/A</v>
      </c>
      <c r="D556" s="43" t="e">
        <f>VLOOKUP($A556,'Doanh thu'!$A$3:$Q$2000,9,FALSE)/1000000000</f>
        <v>#N/A</v>
      </c>
      <c r="E556" s="43" t="e">
        <f>VLOOKUP($A556,'Doanh thu'!$A$3:$Q$2000,10,FALSE)/1000000000</f>
        <v>#N/A</v>
      </c>
      <c r="F556" s="43" t="e">
        <f>VLOOKUP($A556,'Doanh thu'!$A$3:$Q$2000,11,FALSE)/1000000000</f>
        <v>#N/A</v>
      </c>
      <c r="G556" s="43" t="e">
        <f>VLOOKUP($A556,'Doanh thu'!$A$3:$Q$2000,12,FALSE)/1000000000</f>
        <v>#N/A</v>
      </c>
      <c r="H556" s="43" t="e">
        <f>VLOOKUP($A556,LNST!$A$3:$Q$1635,9,FALSE)/1000000000</f>
        <v>#N/A</v>
      </c>
      <c r="I556" s="43" t="e">
        <f>VLOOKUP($A556,LNST!$A$3:$Q$1635,10,FALSE)/1000000000</f>
        <v>#N/A</v>
      </c>
      <c r="J556" s="43" t="e">
        <f>VLOOKUP($A556,LNST!$A$3:$Q$1635,11,FALSE)/1000000000</f>
        <v>#N/A</v>
      </c>
      <c r="K556" s="43" t="e">
        <f>VLOOKUP($A556,LNST!$A$3:$Q$1635,12,FALSE)/1000000000</f>
        <v>#N/A</v>
      </c>
      <c r="L556" s="45" t="e">
        <f>VLOOKUP($A556,'Doanh thu'!$A$3:$Q$2000,14,FALSE)</f>
        <v>#N/A</v>
      </c>
      <c r="M556" s="45" t="e">
        <f>VLOOKUP($A556,'Doanh thu'!$A$3:$Q$2000,15,FALSE)</f>
        <v>#N/A</v>
      </c>
      <c r="N556" s="45" t="e">
        <f>VLOOKUP($A556,'Doanh thu'!$A$3:$Q$2000,16,FALSE)</f>
        <v>#N/A</v>
      </c>
      <c r="O556" s="45" t="e">
        <f>VLOOKUP($A556,'Doanh thu'!$A$3:$Q$2000,17,FALSE)</f>
        <v>#N/A</v>
      </c>
      <c r="P556" s="45" t="e">
        <f>VLOOKUP($A556,LNST!$A$3:$R$1635,14,FALSE)</f>
        <v>#N/A</v>
      </c>
      <c r="Q556" s="45" t="e">
        <f>VLOOKUP($A556,LNST!$A$3:$R$1635,15,FALSE)</f>
        <v>#N/A</v>
      </c>
      <c r="R556" s="45" t="e">
        <f>VLOOKUP($A556,LNST!$A$3:$R$1635,16,FALSE)</f>
        <v>#N/A</v>
      </c>
      <c r="S556" s="45" t="e">
        <f>VLOOKUP($A556,LNST!$A$3:$R$1635,17,FALSE)</f>
        <v>#N/A</v>
      </c>
      <c r="T556" s="45" t="e">
        <f>VLOOKUP($A556,LNG!$A$2:$H$1999,4,FALSE)/(D556*10^9)</f>
        <v>#N/A</v>
      </c>
      <c r="U556" s="45" t="e">
        <f>VLOOKUP($A556,LNG!$A$2:$H$1999,5,FALSE)/(E556*10^9)</f>
        <v>#N/A</v>
      </c>
      <c r="V556" s="45" t="e">
        <f>VLOOKUP($A556,LNG!$A$2:$H$1999,6,FALSE)/(F556*10^9)</f>
        <v>#N/A</v>
      </c>
      <c r="W556" s="45" t="e">
        <f>VLOOKUP($A556,LNG!$A$2:$H$1999,7,FALSE)/(G556*10^9)</f>
        <v>#N/A</v>
      </c>
      <c r="X556" s="45" t="e">
        <f>VLOOKUP($A556,'LNST năm'!$A$2:$I$2000,8,FALSE)</f>
        <v>#N/A</v>
      </c>
      <c r="Y556" s="45" t="e">
        <f>VLOOKUP($A556,'LNST năm'!$A$2:$I$2000,9,FALSE)</f>
        <v>#N/A</v>
      </c>
      <c r="Z556" s="46" t="e">
        <f>VLOOKUP($A556,LNG!$A$2:$H$1999,9,FALSE)</f>
        <v>#N/A</v>
      </c>
      <c r="AA556" s="162" t="e">
        <f>VLOOKUP($A556,'GIÁ CP'!$A$2:$D$2000,4,FALSE)/Z556</f>
        <v>#N/A</v>
      </c>
    </row>
    <row r="557" spans="1:27" hidden="1">
      <c r="A557" s="18" t="s">
        <v>1597</v>
      </c>
      <c r="B557" s="18" t="s">
        <v>3430</v>
      </c>
      <c r="C557" s="154" t="str">
        <f>VLOOKUP(A557,'GIÁ CP'!$K$2:$M$2000,3,FALSE)</f>
        <v xml:space="preserve">Vận tải hành khách &amp; Du lịch </v>
      </c>
      <c r="D557" s="43">
        <f>VLOOKUP($A557,'Doanh thu'!$A$3:$Q$2000,9,FALSE)/1000000000</f>
        <v>62.367968050999998</v>
      </c>
      <c r="E557" s="43">
        <f>VLOOKUP($A557,'Doanh thu'!$A$3:$Q$2000,10,FALSE)/1000000000</f>
        <v>34.564035605999997</v>
      </c>
      <c r="F557" s="43">
        <f>VLOOKUP($A557,'Doanh thu'!$A$3:$Q$2000,11,FALSE)/1000000000</f>
        <v>39.175280712999999</v>
      </c>
      <c r="G557" s="43">
        <f>VLOOKUP($A557,'Doanh thu'!$A$3:$Q$2000,12,FALSE)/1000000000</f>
        <v>18.957293187000001</v>
      </c>
      <c r="H557" s="43">
        <f>VLOOKUP($A557,LNST!$A$3:$Q$1635,9,FALSE)/1000000000</f>
        <v>1.3794193669999999</v>
      </c>
      <c r="I557" s="43">
        <f>VLOOKUP($A557,LNST!$A$3:$Q$1635,10,FALSE)/1000000000</f>
        <v>1.4680587009999999</v>
      </c>
      <c r="J557" s="43">
        <f>VLOOKUP($A557,LNST!$A$3:$Q$1635,11,FALSE)/1000000000</f>
        <v>-3.0550975550000001</v>
      </c>
      <c r="K557" s="43">
        <f>VLOOKUP($A557,LNST!$A$3:$Q$1635,12,FALSE)/1000000000</f>
        <v>-0.28817937300000002</v>
      </c>
      <c r="L557" s="45">
        <f>VLOOKUP($A557,'Doanh thu'!$A$3:$Q$2000,14,FALSE)</f>
        <v>0.30290329734206611</v>
      </c>
      <c r="M557" s="45">
        <f>VLOOKUP($A557,'Doanh thu'!$A$3:$Q$2000,15,FALSE)</f>
        <v>-0.36146814703965324</v>
      </c>
      <c r="N557" s="45">
        <f>VLOOKUP($A557,'Doanh thu'!$A$3:$Q$2000,16,FALSE)</f>
        <v>-0.27999365795757131</v>
      </c>
      <c r="O557" s="45">
        <f>VLOOKUP($A557,'Doanh thu'!$A$3:$Q$2000,17,FALSE)</f>
        <v>0.21592627004520604</v>
      </c>
      <c r="P557" s="45">
        <f>VLOOKUP($A557,LNST!$A$3:$R$1635,14,FALSE)</f>
        <v>1.2633526401953719</v>
      </c>
      <c r="Q557" s="45">
        <f>VLOOKUP($A557,LNST!$A$3:$R$1635,15,FALSE)</f>
        <v>-0.26189820755094662</v>
      </c>
      <c r="R557" s="45">
        <f>VLOOKUP($A557,LNST!$A$3:$R$1635,16,FALSE)</f>
        <v>0.66136477323678633</v>
      </c>
      <c r="S557" s="45">
        <f>VLOOKUP($A557,LNST!$A$3:$R$1635,17,FALSE)</f>
        <v>-1.5282860198870329</v>
      </c>
      <c r="T557" s="45">
        <f>VLOOKUP($A557,LNG!$A$2:$H$1999,4,FALSE)/(D557*10^9)</f>
        <v>9.7518582295747586E-2</v>
      </c>
      <c r="U557" s="45">
        <f>VLOOKUP($A557,LNG!$A$2:$H$1999,5,FALSE)/(E557*10^9)</f>
        <v>0.23037360072091115</v>
      </c>
      <c r="V557" s="45">
        <f>VLOOKUP($A557,LNG!$A$2:$H$1999,6,FALSE)/(F557*10^9)</f>
        <v>0.16946150205369173</v>
      </c>
      <c r="W557" s="45">
        <f>VLOOKUP($A557,LNG!$A$2:$H$1999,7,FALSE)/(G557*10^9)</f>
        <v>4.9251904572551256E-2</v>
      </c>
      <c r="X557" s="45">
        <f>VLOOKUP($A557,'LNST năm'!$A$2:$I$2000,8,FALSE)</f>
        <v>1</v>
      </c>
      <c r="Y557" s="45">
        <f>VLOOKUP($A557,'LNST năm'!$A$2:$I$2000,9,FALSE)</f>
        <v>-1</v>
      </c>
      <c r="Z557" s="46" t="e">
        <f>VLOOKUP($A557,LNG!$A$2:$H$1999,9,FALSE)</f>
        <v>#REF!</v>
      </c>
      <c r="AA557" s="162" t="e">
        <f>VLOOKUP($A557,'GIÁ CP'!$A$2:$D$2000,4,FALSE)/Z557</f>
        <v>#REF!</v>
      </c>
    </row>
    <row r="558" spans="1:27" hidden="1">
      <c r="A558" s="18" t="s">
        <v>1547</v>
      </c>
      <c r="B558" s="18" t="s">
        <v>3394</v>
      </c>
      <c r="C558" s="154" t="str">
        <f>VLOOKUP(A558,'GIÁ CP'!$K$2:$M$2000,3,FALSE)</f>
        <v xml:space="preserve">Khai khoáng </v>
      </c>
      <c r="D558" s="43">
        <f>VLOOKUP($A558,'Doanh thu'!$A$3:$Q$2000,9,FALSE)/1000000000</f>
        <v>0</v>
      </c>
      <c r="E558" s="43">
        <f>VLOOKUP($A558,'Doanh thu'!$A$3:$Q$2000,10,FALSE)/1000000000</f>
        <v>0</v>
      </c>
      <c r="F558" s="43">
        <f>VLOOKUP($A558,'Doanh thu'!$A$3:$Q$2000,11,FALSE)/1000000000</f>
        <v>0</v>
      </c>
      <c r="G558" s="43">
        <f>VLOOKUP($A558,'Doanh thu'!$A$3:$Q$2000,12,FALSE)/1000000000</f>
        <v>0</v>
      </c>
      <c r="H558" s="43">
        <f>VLOOKUP($A558,LNST!$A$3:$Q$1635,9,FALSE)/1000000000</f>
        <v>0</v>
      </c>
      <c r="I558" s="43">
        <f>VLOOKUP($A558,LNST!$A$3:$Q$1635,10,FALSE)/1000000000</f>
        <v>0</v>
      </c>
      <c r="J558" s="43">
        <f>VLOOKUP($A558,LNST!$A$3:$Q$1635,11,FALSE)/1000000000</f>
        <v>0</v>
      </c>
      <c r="K558" s="43">
        <f>VLOOKUP($A558,LNST!$A$3:$Q$1635,12,FALSE)/1000000000</f>
        <v>0</v>
      </c>
      <c r="L558" s="45" t="e">
        <f>VLOOKUP($A558,'Doanh thu'!$A$3:$Q$2000,14,FALSE)</f>
        <v>#DIV/0!</v>
      </c>
      <c r="M558" s="45" t="e">
        <f>VLOOKUP($A558,'Doanh thu'!$A$3:$Q$2000,15,FALSE)</f>
        <v>#DIV/0!</v>
      </c>
      <c r="N558" s="45" t="e">
        <f>VLOOKUP($A558,'Doanh thu'!$A$3:$Q$2000,16,FALSE)</f>
        <v>#DIV/0!</v>
      </c>
      <c r="O558" s="45" t="e">
        <f>VLOOKUP($A558,'Doanh thu'!$A$3:$Q$2000,17,FALSE)</f>
        <v>#DIV/0!</v>
      </c>
      <c r="P558" s="45" t="e">
        <f>VLOOKUP($A558,LNST!$A$3:$R$1635,14,FALSE)</f>
        <v>#DIV/0!</v>
      </c>
      <c r="Q558" s="45" t="e">
        <f>VLOOKUP($A558,LNST!$A$3:$R$1635,15,FALSE)</f>
        <v>#DIV/0!</v>
      </c>
      <c r="R558" s="45" t="e">
        <f>VLOOKUP($A558,LNST!$A$3:$R$1635,16,FALSE)</f>
        <v>#DIV/0!</v>
      </c>
      <c r="S558" s="45" t="e">
        <f>VLOOKUP($A558,LNST!$A$3:$R$1635,17,FALSE)</f>
        <v>#DIV/0!</v>
      </c>
      <c r="T558" s="45" t="e">
        <f>VLOOKUP($A558,LNG!$A$2:$H$1999,4,FALSE)/(D558*10^9)</f>
        <v>#DIV/0!</v>
      </c>
      <c r="U558" s="45" t="e">
        <f>VLOOKUP($A558,LNG!$A$2:$H$1999,5,FALSE)/(E558*10^9)</f>
        <v>#DIV/0!</v>
      </c>
      <c r="V558" s="45" t="e">
        <f>VLOOKUP($A558,LNG!$A$2:$H$1999,6,FALSE)/(F558*10^9)</f>
        <v>#DIV/0!</v>
      </c>
      <c r="W558" s="45" t="e">
        <f>VLOOKUP($A558,LNG!$A$2:$H$1999,7,FALSE)/(G558*10^9)</f>
        <v>#DIV/0!</v>
      </c>
      <c r="X558" s="45">
        <f>VLOOKUP($A558,'LNST năm'!$A$2:$I$2000,8,FALSE)</f>
        <v>0.30343121375906362</v>
      </c>
      <c r="Y558" s="45">
        <f>VLOOKUP($A558,'LNST năm'!$A$2:$I$2000,9,FALSE)</f>
        <v>-0.29073562291073141</v>
      </c>
      <c r="Z558" s="46" t="e">
        <f>VLOOKUP($A558,LNG!$A$2:$H$1999,9,FALSE)</f>
        <v>#REF!</v>
      </c>
      <c r="AA558" s="162" t="e">
        <f>VLOOKUP($A558,'GIÁ CP'!$A$2:$D$2000,4,FALSE)/Z558</f>
        <v>#REF!</v>
      </c>
    </row>
    <row r="559" spans="1:27" hidden="1">
      <c r="A559" s="18" t="s">
        <v>1512</v>
      </c>
      <c r="B559" s="18" t="s">
        <v>3339</v>
      </c>
      <c r="C559" s="154" t="str">
        <f>VLOOKUP(A559,'GIÁ CP'!$K$2:$M$2000,3,FALSE)</f>
        <v xml:space="preserve">Tư vấn &amp; Hỗ trợ KD </v>
      </c>
      <c r="D559" s="43">
        <f>VLOOKUP($A559,'Doanh thu'!$A$3:$Q$2000,9,FALSE)/1000000000</f>
        <v>0</v>
      </c>
      <c r="E559" s="43">
        <f>VLOOKUP($A559,'Doanh thu'!$A$3:$Q$2000,10,FALSE)/1000000000</f>
        <v>0</v>
      </c>
      <c r="F559" s="43">
        <f>VLOOKUP($A559,'Doanh thu'!$A$3:$Q$2000,11,FALSE)/1000000000</f>
        <v>0</v>
      </c>
      <c r="G559" s="43">
        <f>VLOOKUP($A559,'Doanh thu'!$A$3:$Q$2000,12,FALSE)/1000000000</f>
        <v>0</v>
      </c>
      <c r="H559" s="43">
        <f>VLOOKUP($A559,LNST!$A$3:$Q$1635,9,FALSE)/1000000000</f>
        <v>0</v>
      </c>
      <c r="I559" s="43">
        <f>VLOOKUP($A559,LNST!$A$3:$Q$1635,10,FALSE)/1000000000</f>
        <v>0</v>
      </c>
      <c r="J559" s="43">
        <f>VLOOKUP($A559,LNST!$A$3:$Q$1635,11,FALSE)/1000000000</f>
        <v>0</v>
      </c>
      <c r="K559" s="43">
        <f>VLOOKUP($A559,LNST!$A$3:$Q$1635,12,FALSE)/1000000000</f>
        <v>0</v>
      </c>
      <c r="L559" s="45" t="e">
        <f>VLOOKUP($A559,'Doanh thu'!$A$3:$Q$2000,14,FALSE)</f>
        <v>#DIV/0!</v>
      </c>
      <c r="M559" s="45" t="e">
        <f>VLOOKUP($A559,'Doanh thu'!$A$3:$Q$2000,15,FALSE)</f>
        <v>#DIV/0!</v>
      </c>
      <c r="N559" s="45" t="e">
        <f>VLOOKUP($A559,'Doanh thu'!$A$3:$Q$2000,16,FALSE)</f>
        <v>#DIV/0!</v>
      </c>
      <c r="O559" s="45" t="e">
        <f>VLOOKUP($A559,'Doanh thu'!$A$3:$Q$2000,17,FALSE)</f>
        <v>#DIV/0!</v>
      </c>
      <c r="P559" s="45" t="e">
        <f>VLOOKUP($A559,LNST!$A$3:$R$1635,14,FALSE)</f>
        <v>#DIV/0!</v>
      </c>
      <c r="Q559" s="45" t="e">
        <f>VLOOKUP($A559,LNST!$A$3:$R$1635,15,FALSE)</f>
        <v>#DIV/0!</v>
      </c>
      <c r="R559" s="45" t="e">
        <f>VLOOKUP($A559,LNST!$A$3:$R$1635,16,FALSE)</f>
        <v>#DIV/0!</v>
      </c>
      <c r="S559" s="45" t="e">
        <f>VLOOKUP($A559,LNST!$A$3:$R$1635,17,FALSE)</f>
        <v>#DIV/0!</v>
      </c>
      <c r="T559" s="45" t="e">
        <f>VLOOKUP($A559,LNG!$A$2:$H$1999,4,FALSE)/(D559*10^9)</f>
        <v>#DIV/0!</v>
      </c>
      <c r="U559" s="45" t="e">
        <f>VLOOKUP($A559,LNG!$A$2:$H$1999,5,FALSE)/(E559*10^9)</f>
        <v>#DIV/0!</v>
      </c>
      <c r="V559" s="45" t="e">
        <f>VLOOKUP($A559,LNG!$A$2:$H$1999,6,FALSE)/(F559*10^9)</f>
        <v>#DIV/0!</v>
      </c>
      <c r="W559" s="45" t="e">
        <f>VLOOKUP($A559,LNG!$A$2:$H$1999,7,FALSE)/(G559*10^9)</f>
        <v>#DIV/0!</v>
      </c>
      <c r="X559" s="45">
        <f>VLOOKUP($A559,'LNST năm'!$A$2:$I$2000,8,FALSE)</f>
        <v>-1</v>
      </c>
      <c r="Y559" s="45">
        <f>VLOOKUP($A559,'LNST năm'!$A$2:$I$2000,9,FALSE)</f>
        <v>-1</v>
      </c>
      <c r="Z559" s="46" t="e">
        <f>VLOOKUP($A559,LNG!$A$2:$H$1999,9,FALSE)</f>
        <v>#REF!</v>
      </c>
      <c r="AA559" s="162" t="e">
        <f>VLOOKUP($A559,'GIÁ CP'!$A$2:$D$2000,4,FALSE)/Z559</f>
        <v>#REF!</v>
      </c>
    </row>
    <row r="560" spans="1:27" hidden="1">
      <c r="A560" s="18" t="s">
        <v>854</v>
      </c>
      <c r="B560" s="18" t="s">
        <v>3388</v>
      </c>
      <c r="C560" s="154" t="str">
        <f>VLOOKUP(A560,'GIÁ CP'!$K$2:$M$2000,3,FALSE)</f>
        <v xml:space="preserve">Bất động sản </v>
      </c>
      <c r="D560" s="43">
        <f>VLOOKUP($A560,'Doanh thu'!$A$3:$Q$2000,9,FALSE)/1000000000</f>
        <v>1.5522295310000001</v>
      </c>
      <c r="E560" s="43">
        <f>VLOOKUP($A560,'Doanh thu'!$A$3:$Q$2000,10,FALSE)/1000000000</f>
        <v>7.5865824809999998</v>
      </c>
      <c r="F560" s="43">
        <f>VLOOKUP($A560,'Doanh thu'!$A$3:$Q$2000,11,FALSE)/1000000000</f>
        <v>9.7349346010000009</v>
      </c>
      <c r="G560" s="43">
        <f>VLOOKUP($A560,'Doanh thu'!$A$3:$Q$2000,12,FALSE)/1000000000</f>
        <v>0.838157971</v>
      </c>
      <c r="H560" s="43">
        <f>VLOOKUP($A560,LNST!$A$3:$Q$1635,9,FALSE)/1000000000</f>
        <v>-27.864321575999998</v>
      </c>
      <c r="I560" s="43">
        <f>VLOOKUP($A560,LNST!$A$3:$Q$1635,10,FALSE)/1000000000</f>
        <v>-22.372069889999999</v>
      </c>
      <c r="J560" s="43">
        <f>VLOOKUP($A560,LNST!$A$3:$Q$1635,11,FALSE)/1000000000</f>
        <v>-32.227010290000003</v>
      </c>
      <c r="K560" s="43">
        <f>VLOOKUP($A560,LNST!$A$3:$Q$1635,12,FALSE)/1000000000</f>
        <v>-23.275872471</v>
      </c>
      <c r="L560" s="45">
        <f>VLOOKUP($A560,'Doanh thu'!$A$3:$Q$2000,14,FALSE)</f>
        <v>-0.97762826381331969</v>
      </c>
      <c r="M560" s="45">
        <f>VLOOKUP($A560,'Doanh thu'!$A$3:$Q$2000,15,FALSE)</f>
        <v>-0.85547229687057835</v>
      </c>
      <c r="N560" s="45">
        <f>VLOOKUP($A560,'Doanh thu'!$A$3:$Q$2000,16,FALSE)</f>
        <v>-0.57635307503638955</v>
      </c>
      <c r="O560" s="45">
        <f>VLOOKUP($A560,'Doanh thu'!$A$3:$Q$2000,17,FALSE)</f>
        <v>-0.95900638275740846</v>
      </c>
      <c r="P560" s="45">
        <f>VLOOKUP($A560,LNST!$A$3:$R$1635,14,FALSE)</f>
        <v>0.52664216241414608</v>
      </c>
      <c r="Q560" s="45">
        <f>VLOOKUP($A560,LNST!$A$3:$R$1635,15,FALSE)</f>
        <v>0.56330296342799191</v>
      </c>
      <c r="R560" s="45">
        <f>VLOOKUP($A560,LNST!$A$3:$R$1635,16,FALSE)</f>
        <v>-0.94408702136497735</v>
      </c>
      <c r="S560" s="45">
        <f>VLOOKUP($A560,LNST!$A$3:$R$1635,17,FALSE)</f>
        <v>4.1569734368026828E-2</v>
      </c>
      <c r="T560" s="45">
        <f>VLOOKUP($A560,LNG!$A$2:$H$1999,4,FALSE)/(D560*10^9)</f>
        <v>0.92616889080433296</v>
      </c>
      <c r="U560" s="45">
        <f>VLOOKUP($A560,LNG!$A$2:$H$1999,5,FALSE)/(E560*10^9)</f>
        <v>0.11802013689858148</v>
      </c>
      <c r="V560" s="45">
        <f>VLOOKUP($A560,LNG!$A$2:$H$1999,6,FALSE)/(F560*10^9)</f>
        <v>7.3089934875054025E-2</v>
      </c>
      <c r="W560" s="45">
        <f>VLOOKUP($A560,LNG!$A$2:$H$1999,7,FALSE)/(G560*10^9)</f>
        <v>1.0129045721382277</v>
      </c>
      <c r="X560" s="45">
        <f>VLOOKUP($A560,'LNST năm'!$A$2:$I$2000,8,FALSE)</f>
        <v>0.28101650215835888</v>
      </c>
      <c r="Y560" s="45">
        <f>VLOOKUP($A560,'LNST năm'!$A$2:$I$2000,9,FALSE)</f>
        <v>-2.7406863148279959</v>
      </c>
      <c r="Z560" s="46" t="e">
        <f>VLOOKUP($A560,LNG!$A$2:$H$1999,9,FALSE)</f>
        <v>#REF!</v>
      </c>
      <c r="AA560" s="162" t="e">
        <f>VLOOKUP($A560,'GIÁ CP'!$A$2:$D$2000,4,FALSE)/Z560</f>
        <v>#REF!</v>
      </c>
    </row>
    <row r="561" spans="1:27" hidden="1">
      <c r="A561" s="18" t="s">
        <v>1251</v>
      </c>
      <c r="B561" s="18" t="s">
        <v>2910</v>
      </c>
      <c r="C561" s="154" t="str">
        <f>VLOOKUP(A561,'GIÁ CP'!$K$2:$M$2000,3,FALSE)</f>
        <v xml:space="preserve">Thiết bị điện </v>
      </c>
      <c r="D561" s="43">
        <f>VLOOKUP($A561,'Doanh thu'!$A$3:$Q$2000,9,FALSE)/1000000000</f>
        <v>0</v>
      </c>
      <c r="E561" s="43">
        <f>VLOOKUP($A561,'Doanh thu'!$A$3:$Q$2000,10,FALSE)/1000000000</f>
        <v>0</v>
      </c>
      <c r="F561" s="43">
        <f>VLOOKUP($A561,'Doanh thu'!$A$3:$Q$2000,11,FALSE)/1000000000</f>
        <v>0</v>
      </c>
      <c r="G561" s="43">
        <f>VLOOKUP($A561,'Doanh thu'!$A$3:$Q$2000,12,FALSE)/1000000000</f>
        <v>0</v>
      </c>
      <c r="H561" s="43">
        <f>VLOOKUP($A561,LNST!$A$3:$Q$1635,9,FALSE)/1000000000</f>
        <v>0</v>
      </c>
      <c r="I561" s="43">
        <f>VLOOKUP($A561,LNST!$A$3:$Q$1635,10,FALSE)/1000000000</f>
        <v>0</v>
      </c>
      <c r="J561" s="43">
        <f>VLOOKUP($A561,LNST!$A$3:$Q$1635,11,FALSE)/1000000000</f>
        <v>0</v>
      </c>
      <c r="K561" s="43">
        <f>VLOOKUP($A561,LNST!$A$3:$Q$1635,12,FALSE)/1000000000</f>
        <v>0</v>
      </c>
      <c r="L561" s="45" t="e">
        <f>VLOOKUP($A561,'Doanh thu'!$A$3:$Q$2000,14,FALSE)</f>
        <v>#DIV/0!</v>
      </c>
      <c r="M561" s="45" t="e">
        <f>VLOOKUP($A561,'Doanh thu'!$A$3:$Q$2000,15,FALSE)</f>
        <v>#DIV/0!</v>
      </c>
      <c r="N561" s="45" t="e">
        <f>VLOOKUP($A561,'Doanh thu'!$A$3:$Q$2000,16,FALSE)</f>
        <v>#DIV/0!</v>
      </c>
      <c r="O561" s="45" t="e">
        <f>VLOOKUP($A561,'Doanh thu'!$A$3:$Q$2000,17,FALSE)</f>
        <v>#DIV/0!</v>
      </c>
      <c r="P561" s="45" t="e">
        <f>VLOOKUP($A561,LNST!$A$3:$R$1635,14,FALSE)</f>
        <v>#DIV/0!</v>
      </c>
      <c r="Q561" s="45" t="e">
        <f>VLOOKUP($A561,LNST!$A$3:$R$1635,15,FALSE)</f>
        <v>#DIV/0!</v>
      </c>
      <c r="R561" s="45" t="e">
        <f>VLOOKUP($A561,LNST!$A$3:$R$1635,16,FALSE)</f>
        <v>#DIV/0!</v>
      </c>
      <c r="S561" s="45" t="e">
        <f>VLOOKUP($A561,LNST!$A$3:$R$1635,17,FALSE)</f>
        <v>#DIV/0!</v>
      </c>
      <c r="T561" s="45" t="e">
        <f>VLOOKUP($A561,LNG!$A$2:$H$1999,4,FALSE)/(D561*10^9)</f>
        <v>#DIV/0!</v>
      </c>
      <c r="U561" s="45" t="e">
        <f>VLOOKUP($A561,LNG!$A$2:$H$1999,5,FALSE)/(E561*10^9)</f>
        <v>#DIV/0!</v>
      </c>
      <c r="V561" s="45" t="e">
        <f>VLOOKUP($A561,LNG!$A$2:$H$1999,6,FALSE)/(F561*10^9)</f>
        <v>#DIV/0!</v>
      </c>
      <c r="W561" s="45" t="e">
        <f>VLOOKUP($A561,LNG!$A$2:$H$1999,7,FALSE)/(G561*10^9)</f>
        <v>#DIV/0!</v>
      </c>
      <c r="X561" s="45">
        <f>VLOOKUP($A561,'LNST năm'!$A$2:$I$2000,8,FALSE)</f>
        <v>-1</v>
      </c>
      <c r="Y561" s="45">
        <f>VLOOKUP($A561,'LNST năm'!$A$2:$I$2000,9,FALSE)</f>
        <v>-1</v>
      </c>
      <c r="Z561" s="46" t="e">
        <f>VLOOKUP($A561,LNG!$A$2:$H$1999,9,FALSE)</f>
        <v>#REF!</v>
      </c>
      <c r="AA561" s="162" t="e">
        <f>VLOOKUP($A561,'GIÁ CP'!$A$2:$D$2000,4,FALSE)/Z561</f>
        <v>#REF!</v>
      </c>
    </row>
    <row r="562" spans="1:27" hidden="1">
      <c r="A562" s="18" t="s">
        <v>3546</v>
      </c>
      <c r="B562" s="18" t="s">
        <v>3547</v>
      </c>
      <c r="C562" s="154" t="str">
        <f>VLOOKUP(A562,'GIÁ CP'!$K$2:$M$2000,3,FALSE)</f>
        <v xml:space="preserve">Dịch vụ vận tải </v>
      </c>
      <c r="D562" s="43">
        <f>VLOOKUP($A562,'Doanh thu'!$A$3:$Q$2000,9,FALSE)/1000000000</f>
        <v>0</v>
      </c>
      <c r="E562" s="43">
        <f>VLOOKUP($A562,'Doanh thu'!$A$3:$Q$2000,10,FALSE)/1000000000</f>
        <v>0</v>
      </c>
      <c r="F562" s="43">
        <f>VLOOKUP($A562,'Doanh thu'!$A$3:$Q$2000,11,FALSE)/1000000000</f>
        <v>0</v>
      </c>
      <c r="G562" s="43">
        <f>VLOOKUP($A562,'Doanh thu'!$A$3:$Q$2000,12,FALSE)/1000000000</f>
        <v>0</v>
      </c>
      <c r="H562" s="43">
        <f>VLOOKUP($A562,LNST!$A$3:$Q$1635,9,FALSE)/1000000000</f>
        <v>0</v>
      </c>
      <c r="I562" s="43">
        <f>VLOOKUP($A562,LNST!$A$3:$Q$1635,10,FALSE)/1000000000</f>
        <v>0</v>
      </c>
      <c r="J562" s="43">
        <f>VLOOKUP($A562,LNST!$A$3:$Q$1635,11,FALSE)/1000000000</f>
        <v>0</v>
      </c>
      <c r="K562" s="43">
        <f>VLOOKUP($A562,LNST!$A$3:$Q$1635,12,FALSE)/1000000000</f>
        <v>0</v>
      </c>
      <c r="L562" s="45" t="e">
        <f>VLOOKUP($A562,'Doanh thu'!$A$3:$Q$2000,14,FALSE)</f>
        <v>#DIV/0!</v>
      </c>
      <c r="M562" s="45" t="e">
        <f>VLOOKUP($A562,'Doanh thu'!$A$3:$Q$2000,15,FALSE)</f>
        <v>#DIV/0!</v>
      </c>
      <c r="N562" s="45" t="e">
        <f>VLOOKUP($A562,'Doanh thu'!$A$3:$Q$2000,16,FALSE)</f>
        <v>#DIV/0!</v>
      </c>
      <c r="O562" s="45" t="e">
        <f>VLOOKUP($A562,'Doanh thu'!$A$3:$Q$2000,17,FALSE)</f>
        <v>#DIV/0!</v>
      </c>
      <c r="P562" s="45" t="e">
        <f>VLOOKUP($A562,LNST!$A$3:$R$1635,14,FALSE)</f>
        <v>#DIV/0!</v>
      </c>
      <c r="Q562" s="45" t="e">
        <f>VLOOKUP($A562,LNST!$A$3:$R$1635,15,FALSE)</f>
        <v>#DIV/0!</v>
      </c>
      <c r="R562" s="45" t="e">
        <f>VLOOKUP($A562,LNST!$A$3:$R$1635,16,FALSE)</f>
        <v>#DIV/0!</v>
      </c>
      <c r="S562" s="45" t="e">
        <f>VLOOKUP($A562,LNST!$A$3:$R$1635,17,FALSE)</f>
        <v>#DIV/0!</v>
      </c>
      <c r="T562" s="45" t="e">
        <f>VLOOKUP($A562,LNG!$A$2:$H$1999,4,FALSE)/(D562*10^9)</f>
        <v>#DIV/0!</v>
      </c>
      <c r="U562" s="45" t="e">
        <f>VLOOKUP($A562,LNG!$A$2:$H$1999,5,FALSE)/(E562*10^9)</f>
        <v>#DIV/0!</v>
      </c>
      <c r="V562" s="45" t="e">
        <f>VLOOKUP($A562,LNG!$A$2:$H$1999,6,FALSE)/(F562*10^9)</f>
        <v>#DIV/0!</v>
      </c>
      <c r="W562" s="45" t="e">
        <f>VLOOKUP($A562,LNG!$A$2:$H$1999,7,FALSE)/(G562*10^9)</f>
        <v>#DIV/0!</v>
      </c>
      <c r="X562" s="45">
        <f>VLOOKUP($A562,'LNST năm'!$A$2:$I$2000,8,FALSE)</f>
        <v>-1</v>
      </c>
      <c r="Y562" s="45">
        <f>VLOOKUP($A562,'LNST năm'!$A$2:$I$2000,9,FALSE)</f>
        <v>-1</v>
      </c>
      <c r="Z562" s="46" t="e">
        <f>VLOOKUP($A562,LNG!$A$2:$H$1999,9,FALSE)</f>
        <v>#REF!</v>
      </c>
      <c r="AA562" s="162" t="e">
        <f>VLOOKUP($A562,'GIÁ CP'!$A$2:$D$2000,4,FALSE)/Z562</f>
        <v>#REF!</v>
      </c>
    </row>
    <row r="563" spans="1:27" hidden="1">
      <c r="A563" s="18" t="s">
        <v>1540</v>
      </c>
      <c r="B563" s="18" t="s">
        <v>3384</v>
      </c>
      <c r="C563" s="154" t="str">
        <f>VLOOKUP(A563,'GIÁ CP'!$K$2:$M$2000,3,FALSE)</f>
        <v xml:space="preserve">Thép và sản phẩm thép </v>
      </c>
      <c r="D563" s="43">
        <f>VLOOKUP($A563,'Doanh thu'!$A$3:$Q$2000,9,FALSE)/1000000000</f>
        <v>0</v>
      </c>
      <c r="E563" s="43">
        <f>VLOOKUP($A563,'Doanh thu'!$A$3:$Q$2000,10,FALSE)/1000000000</f>
        <v>0</v>
      </c>
      <c r="F563" s="43">
        <f>VLOOKUP($A563,'Doanh thu'!$A$3:$Q$2000,11,FALSE)/1000000000</f>
        <v>0</v>
      </c>
      <c r="G563" s="43">
        <f>VLOOKUP($A563,'Doanh thu'!$A$3:$Q$2000,12,FALSE)/1000000000</f>
        <v>0</v>
      </c>
      <c r="H563" s="43">
        <f>VLOOKUP($A563,LNST!$A$3:$Q$1635,9,FALSE)/1000000000</f>
        <v>0</v>
      </c>
      <c r="I563" s="43">
        <f>VLOOKUP($A563,LNST!$A$3:$Q$1635,10,FALSE)/1000000000</f>
        <v>0</v>
      </c>
      <c r="J563" s="43">
        <f>VLOOKUP($A563,LNST!$A$3:$Q$1635,11,FALSE)/1000000000</f>
        <v>0</v>
      </c>
      <c r="K563" s="43">
        <f>VLOOKUP($A563,LNST!$A$3:$Q$1635,12,FALSE)/1000000000</f>
        <v>0</v>
      </c>
      <c r="L563" s="45" t="e">
        <f>VLOOKUP($A563,'Doanh thu'!$A$3:$Q$2000,14,FALSE)</f>
        <v>#DIV/0!</v>
      </c>
      <c r="M563" s="45" t="e">
        <f>VLOOKUP($A563,'Doanh thu'!$A$3:$Q$2000,15,FALSE)</f>
        <v>#DIV/0!</v>
      </c>
      <c r="N563" s="45" t="e">
        <f>VLOOKUP($A563,'Doanh thu'!$A$3:$Q$2000,16,FALSE)</f>
        <v>#DIV/0!</v>
      </c>
      <c r="O563" s="45" t="e">
        <f>VLOOKUP($A563,'Doanh thu'!$A$3:$Q$2000,17,FALSE)</f>
        <v>#DIV/0!</v>
      </c>
      <c r="P563" s="45" t="e">
        <f>VLOOKUP($A563,LNST!$A$3:$R$1635,14,FALSE)</f>
        <v>#DIV/0!</v>
      </c>
      <c r="Q563" s="45" t="e">
        <f>VLOOKUP($A563,LNST!$A$3:$R$1635,15,FALSE)</f>
        <v>#DIV/0!</v>
      </c>
      <c r="R563" s="45" t="e">
        <f>VLOOKUP($A563,LNST!$A$3:$R$1635,16,FALSE)</f>
        <v>#DIV/0!</v>
      </c>
      <c r="S563" s="45" t="e">
        <f>VLOOKUP($A563,LNST!$A$3:$R$1635,17,FALSE)</f>
        <v>#DIV/0!</v>
      </c>
      <c r="T563" s="45" t="e">
        <f>VLOOKUP($A563,LNG!$A$2:$H$1999,4,FALSE)/(D563*10^9)</f>
        <v>#DIV/0!</v>
      </c>
      <c r="U563" s="45" t="e">
        <f>VLOOKUP($A563,LNG!$A$2:$H$1999,5,FALSE)/(E563*10^9)</f>
        <v>#DIV/0!</v>
      </c>
      <c r="V563" s="45" t="e">
        <f>VLOOKUP($A563,LNG!$A$2:$H$1999,6,FALSE)/(F563*10^9)</f>
        <v>#DIV/0!</v>
      </c>
      <c r="W563" s="45" t="e">
        <f>VLOOKUP($A563,LNG!$A$2:$H$1999,7,FALSE)/(G563*10^9)</f>
        <v>#DIV/0!</v>
      </c>
      <c r="X563" s="45">
        <f>VLOOKUP($A563,'LNST năm'!$A$2:$I$2000,8,FALSE)</f>
        <v>-1</v>
      </c>
      <c r="Y563" s="45">
        <f>VLOOKUP($A563,'LNST năm'!$A$2:$I$2000,9,FALSE)</f>
        <v>-1</v>
      </c>
      <c r="Z563" s="46" t="e">
        <f>VLOOKUP($A563,LNG!$A$2:$H$1999,9,FALSE)</f>
        <v>#REF!</v>
      </c>
      <c r="AA563" s="162" t="e">
        <f>VLOOKUP($A563,'GIÁ CP'!$A$2:$D$2000,4,FALSE)/Z563</f>
        <v>#REF!</v>
      </c>
    </row>
    <row r="564" spans="1:27" hidden="1">
      <c r="A564" s="18" t="s">
        <v>1171</v>
      </c>
      <c r="B564" s="18" t="s">
        <v>2761</v>
      </c>
      <c r="C564" s="154" t="str">
        <f>VLOOKUP(A564,'GIÁ CP'!$K$2:$M$2000,3,FALSE)</f>
        <v xml:space="preserve">Sản xuất giấy </v>
      </c>
      <c r="D564" s="43">
        <f>VLOOKUP($A564,'Doanh thu'!$A$3:$Q$2000,9,FALSE)/1000000000</f>
        <v>0</v>
      </c>
      <c r="E564" s="43">
        <f>VLOOKUP($A564,'Doanh thu'!$A$3:$Q$2000,10,FALSE)/1000000000</f>
        <v>0</v>
      </c>
      <c r="F564" s="43">
        <f>VLOOKUP($A564,'Doanh thu'!$A$3:$Q$2000,11,FALSE)/1000000000</f>
        <v>0</v>
      </c>
      <c r="G564" s="43">
        <f>VLOOKUP($A564,'Doanh thu'!$A$3:$Q$2000,12,FALSE)/1000000000</f>
        <v>0</v>
      </c>
      <c r="H564" s="43">
        <f>VLOOKUP($A564,LNST!$A$3:$Q$1635,9,FALSE)/1000000000</f>
        <v>0</v>
      </c>
      <c r="I564" s="43">
        <f>VLOOKUP($A564,LNST!$A$3:$Q$1635,10,FALSE)/1000000000</f>
        <v>0</v>
      </c>
      <c r="J564" s="43">
        <f>VLOOKUP($A564,LNST!$A$3:$Q$1635,11,FALSE)/1000000000</f>
        <v>0</v>
      </c>
      <c r="K564" s="43">
        <f>VLOOKUP($A564,LNST!$A$3:$Q$1635,12,FALSE)/1000000000</f>
        <v>0</v>
      </c>
      <c r="L564" s="45" t="e">
        <f>VLOOKUP($A564,'Doanh thu'!$A$3:$Q$2000,14,FALSE)</f>
        <v>#DIV/0!</v>
      </c>
      <c r="M564" s="45" t="e">
        <f>VLOOKUP($A564,'Doanh thu'!$A$3:$Q$2000,15,FALSE)</f>
        <v>#DIV/0!</v>
      </c>
      <c r="N564" s="45" t="e">
        <f>VLOOKUP($A564,'Doanh thu'!$A$3:$Q$2000,16,FALSE)</f>
        <v>#DIV/0!</v>
      </c>
      <c r="O564" s="45" t="e">
        <f>VLOOKUP($A564,'Doanh thu'!$A$3:$Q$2000,17,FALSE)</f>
        <v>#DIV/0!</v>
      </c>
      <c r="P564" s="45" t="e">
        <f>VLOOKUP($A564,LNST!$A$3:$R$1635,14,FALSE)</f>
        <v>#DIV/0!</v>
      </c>
      <c r="Q564" s="45" t="e">
        <f>VLOOKUP($A564,LNST!$A$3:$R$1635,15,FALSE)</f>
        <v>#DIV/0!</v>
      </c>
      <c r="R564" s="45" t="e">
        <f>VLOOKUP($A564,LNST!$A$3:$R$1635,16,FALSE)</f>
        <v>#DIV/0!</v>
      </c>
      <c r="S564" s="45" t="e">
        <f>VLOOKUP($A564,LNST!$A$3:$R$1635,17,FALSE)</f>
        <v>#DIV/0!</v>
      </c>
      <c r="T564" s="45" t="e">
        <f>VLOOKUP($A564,LNG!$A$2:$H$1999,4,FALSE)/(D564*10^9)</f>
        <v>#DIV/0!</v>
      </c>
      <c r="U564" s="45" t="e">
        <f>VLOOKUP($A564,LNG!$A$2:$H$1999,5,FALSE)/(E564*10^9)</f>
        <v>#DIV/0!</v>
      </c>
      <c r="V564" s="45" t="e">
        <f>VLOOKUP($A564,LNG!$A$2:$H$1999,6,FALSE)/(F564*10^9)</f>
        <v>#DIV/0!</v>
      </c>
      <c r="W564" s="45" t="e">
        <f>VLOOKUP($A564,LNG!$A$2:$H$1999,7,FALSE)/(G564*10^9)</f>
        <v>#DIV/0!</v>
      </c>
      <c r="X564" s="45">
        <f>VLOOKUP($A564,'LNST năm'!$A$2:$I$2000,8,FALSE)</f>
        <v>-1</v>
      </c>
      <c r="Y564" s="45">
        <f>VLOOKUP($A564,'LNST năm'!$A$2:$I$2000,9,FALSE)</f>
        <v>-1</v>
      </c>
      <c r="Z564" s="46" t="e">
        <f>VLOOKUP($A564,LNG!$A$2:$H$1999,9,FALSE)</f>
        <v>#REF!</v>
      </c>
      <c r="AA564" s="162" t="e">
        <f>VLOOKUP($A564,'GIÁ CP'!$A$2:$D$2000,4,FALSE)/Z564</f>
        <v>#REF!</v>
      </c>
    </row>
    <row r="565" spans="1:27" hidden="1">
      <c r="A565" s="18" t="s">
        <v>1555</v>
      </c>
      <c r="B565" s="18" t="s">
        <v>3404</v>
      </c>
      <c r="C565" s="154" t="str">
        <f>VLOOKUP(A565,'GIÁ CP'!$K$2:$M$2000,3,FALSE)</f>
        <v xml:space="preserve">Chất thải &amp; Môi trường </v>
      </c>
      <c r="D565" s="43">
        <f>VLOOKUP($A565,'Doanh thu'!$A$3:$Q$2000,9,FALSE)/1000000000</f>
        <v>0</v>
      </c>
      <c r="E565" s="43">
        <f>VLOOKUP($A565,'Doanh thu'!$A$3:$Q$2000,10,FALSE)/1000000000</f>
        <v>0</v>
      </c>
      <c r="F565" s="43">
        <f>VLOOKUP($A565,'Doanh thu'!$A$3:$Q$2000,11,FALSE)/1000000000</f>
        <v>0</v>
      </c>
      <c r="G565" s="43">
        <f>VLOOKUP($A565,'Doanh thu'!$A$3:$Q$2000,12,FALSE)/1000000000</f>
        <v>0</v>
      </c>
      <c r="H565" s="43">
        <f>VLOOKUP($A565,LNST!$A$3:$Q$1635,9,FALSE)/1000000000</f>
        <v>0</v>
      </c>
      <c r="I565" s="43">
        <f>VLOOKUP($A565,LNST!$A$3:$Q$1635,10,FALSE)/1000000000</f>
        <v>0</v>
      </c>
      <c r="J565" s="43">
        <f>VLOOKUP($A565,LNST!$A$3:$Q$1635,11,FALSE)/1000000000</f>
        <v>0</v>
      </c>
      <c r="K565" s="43">
        <f>VLOOKUP($A565,LNST!$A$3:$Q$1635,12,FALSE)/1000000000</f>
        <v>0</v>
      </c>
      <c r="L565" s="45" t="e">
        <f>VLOOKUP($A565,'Doanh thu'!$A$3:$Q$2000,14,FALSE)</f>
        <v>#DIV/0!</v>
      </c>
      <c r="M565" s="45" t="e">
        <f>VLOOKUP($A565,'Doanh thu'!$A$3:$Q$2000,15,FALSE)</f>
        <v>#DIV/0!</v>
      </c>
      <c r="N565" s="45" t="e">
        <f>VLOOKUP($A565,'Doanh thu'!$A$3:$Q$2000,16,FALSE)</f>
        <v>#DIV/0!</v>
      </c>
      <c r="O565" s="45" t="e">
        <f>VLOOKUP($A565,'Doanh thu'!$A$3:$Q$2000,17,FALSE)</f>
        <v>#DIV/0!</v>
      </c>
      <c r="P565" s="45" t="e">
        <f>VLOOKUP($A565,LNST!$A$3:$R$1635,14,FALSE)</f>
        <v>#DIV/0!</v>
      </c>
      <c r="Q565" s="45" t="e">
        <f>VLOOKUP($A565,LNST!$A$3:$R$1635,15,FALSE)</f>
        <v>#DIV/0!</v>
      </c>
      <c r="R565" s="45" t="e">
        <f>VLOOKUP($A565,LNST!$A$3:$R$1635,16,FALSE)</f>
        <v>#DIV/0!</v>
      </c>
      <c r="S565" s="45" t="e">
        <f>VLOOKUP($A565,LNST!$A$3:$R$1635,17,FALSE)</f>
        <v>#DIV/0!</v>
      </c>
      <c r="T565" s="45" t="e">
        <f>VLOOKUP($A565,LNG!$A$2:$H$1999,4,FALSE)/(D565*10^9)</f>
        <v>#DIV/0!</v>
      </c>
      <c r="U565" s="45" t="e">
        <f>VLOOKUP($A565,LNG!$A$2:$H$1999,5,FALSE)/(E565*10^9)</f>
        <v>#DIV/0!</v>
      </c>
      <c r="V565" s="45" t="e">
        <f>VLOOKUP($A565,LNG!$A$2:$H$1999,6,FALSE)/(F565*10^9)</f>
        <v>#DIV/0!</v>
      </c>
      <c r="W565" s="45" t="e">
        <f>VLOOKUP($A565,LNG!$A$2:$H$1999,7,FALSE)/(G565*10^9)</f>
        <v>#DIV/0!</v>
      </c>
      <c r="X565" s="45">
        <f>VLOOKUP($A565,'LNST năm'!$A$2:$I$2000,8,FALSE)</f>
        <v>-1</v>
      </c>
      <c r="Y565" s="45">
        <f>VLOOKUP($A565,'LNST năm'!$A$2:$I$2000,9,FALSE)</f>
        <v>-1</v>
      </c>
      <c r="Z565" s="46" t="e">
        <f>VLOOKUP($A565,LNG!$A$2:$H$1999,9,FALSE)</f>
        <v>#REF!</v>
      </c>
      <c r="AA565" s="162" t="e">
        <f>VLOOKUP($A565,'GIÁ CP'!$A$2:$D$2000,4,FALSE)/Z565</f>
        <v>#REF!</v>
      </c>
    </row>
    <row r="566" spans="1:27" hidden="1">
      <c r="A566" s="18" t="s">
        <v>1548</v>
      </c>
      <c r="B566" s="18" t="s">
        <v>3396</v>
      </c>
      <c r="C566" s="154" t="str">
        <f>VLOOKUP(A566,'GIÁ CP'!$K$2:$M$2000,3,FALSE)</f>
        <v xml:space="preserve">Khách sạn </v>
      </c>
      <c r="D566" s="43">
        <f>VLOOKUP($A566,'Doanh thu'!$A$3:$Q$2000,9,FALSE)/1000000000</f>
        <v>0</v>
      </c>
      <c r="E566" s="43">
        <f>VLOOKUP($A566,'Doanh thu'!$A$3:$Q$2000,10,FALSE)/1000000000</f>
        <v>0</v>
      </c>
      <c r="F566" s="43">
        <f>VLOOKUP($A566,'Doanh thu'!$A$3:$Q$2000,11,FALSE)/1000000000</f>
        <v>0</v>
      </c>
      <c r="G566" s="43">
        <f>VLOOKUP($A566,'Doanh thu'!$A$3:$Q$2000,12,FALSE)/1000000000</f>
        <v>0</v>
      </c>
      <c r="H566" s="43">
        <f>VLOOKUP($A566,LNST!$A$3:$Q$1635,9,FALSE)/1000000000</f>
        <v>0</v>
      </c>
      <c r="I566" s="43">
        <f>VLOOKUP($A566,LNST!$A$3:$Q$1635,10,FALSE)/1000000000</f>
        <v>0</v>
      </c>
      <c r="J566" s="43">
        <f>VLOOKUP($A566,LNST!$A$3:$Q$1635,11,FALSE)/1000000000</f>
        <v>0</v>
      </c>
      <c r="K566" s="43">
        <f>VLOOKUP($A566,LNST!$A$3:$Q$1635,12,FALSE)/1000000000</f>
        <v>0</v>
      </c>
      <c r="L566" s="45" t="e">
        <f>VLOOKUP($A566,'Doanh thu'!$A$3:$Q$2000,14,FALSE)</f>
        <v>#DIV/0!</v>
      </c>
      <c r="M566" s="45" t="e">
        <f>VLOOKUP($A566,'Doanh thu'!$A$3:$Q$2000,15,FALSE)</f>
        <v>#DIV/0!</v>
      </c>
      <c r="N566" s="45" t="e">
        <f>VLOOKUP($A566,'Doanh thu'!$A$3:$Q$2000,16,FALSE)</f>
        <v>#DIV/0!</v>
      </c>
      <c r="O566" s="45" t="e">
        <f>VLOOKUP($A566,'Doanh thu'!$A$3:$Q$2000,17,FALSE)</f>
        <v>#DIV/0!</v>
      </c>
      <c r="P566" s="45" t="e">
        <f>VLOOKUP($A566,LNST!$A$3:$R$1635,14,FALSE)</f>
        <v>#DIV/0!</v>
      </c>
      <c r="Q566" s="45" t="e">
        <f>VLOOKUP($A566,LNST!$A$3:$R$1635,15,FALSE)</f>
        <v>#DIV/0!</v>
      </c>
      <c r="R566" s="45" t="e">
        <f>VLOOKUP($A566,LNST!$A$3:$R$1635,16,FALSE)</f>
        <v>#DIV/0!</v>
      </c>
      <c r="S566" s="45" t="e">
        <f>VLOOKUP($A566,LNST!$A$3:$R$1635,17,FALSE)</f>
        <v>#DIV/0!</v>
      </c>
      <c r="T566" s="45" t="e">
        <f>VLOOKUP($A566,LNG!$A$2:$H$1999,4,FALSE)/(D566*10^9)</f>
        <v>#DIV/0!</v>
      </c>
      <c r="U566" s="45" t="e">
        <f>VLOOKUP($A566,LNG!$A$2:$H$1999,5,FALSE)/(E566*10^9)</f>
        <v>#DIV/0!</v>
      </c>
      <c r="V566" s="45" t="e">
        <f>VLOOKUP($A566,LNG!$A$2:$H$1999,6,FALSE)/(F566*10^9)</f>
        <v>#DIV/0!</v>
      </c>
      <c r="W566" s="45" t="e">
        <f>VLOOKUP($A566,LNG!$A$2:$H$1999,7,FALSE)/(G566*10^9)</f>
        <v>#DIV/0!</v>
      </c>
      <c r="X566" s="45">
        <f>VLOOKUP($A566,'LNST năm'!$A$2:$I$2000,8,FALSE)</f>
        <v>-1</v>
      </c>
      <c r="Y566" s="45">
        <f>VLOOKUP($A566,'LNST năm'!$A$2:$I$2000,9,FALSE)</f>
        <v>-1</v>
      </c>
      <c r="Z566" s="46" t="e">
        <f>VLOOKUP($A566,LNG!$A$2:$H$1999,9,FALSE)</f>
        <v>#REF!</v>
      </c>
      <c r="AA566" s="162" t="e">
        <f>VLOOKUP($A566,'GIÁ CP'!$A$2:$D$2000,4,FALSE)/Z566</f>
        <v>#REF!</v>
      </c>
    </row>
    <row r="567" spans="1:27" hidden="1">
      <c r="A567" s="18" t="s">
        <v>333</v>
      </c>
      <c r="B567" s="18" t="s">
        <v>2032</v>
      </c>
      <c r="C567" s="154" t="e">
        <f>VLOOKUP(A567,'GIÁ CP'!$K$2:$M$2000,3,FALSE)</f>
        <v>#N/A</v>
      </c>
      <c r="D567" s="43" t="e">
        <f>VLOOKUP($A567,'Doanh thu'!$A$3:$Q$2000,9,FALSE)/1000000000</f>
        <v>#N/A</v>
      </c>
      <c r="E567" s="43" t="e">
        <f>VLOOKUP($A567,'Doanh thu'!$A$3:$Q$2000,10,FALSE)/1000000000</f>
        <v>#N/A</v>
      </c>
      <c r="F567" s="43" t="e">
        <f>VLOOKUP($A567,'Doanh thu'!$A$3:$Q$2000,11,FALSE)/1000000000</f>
        <v>#N/A</v>
      </c>
      <c r="G567" s="43" t="e">
        <f>VLOOKUP($A567,'Doanh thu'!$A$3:$Q$2000,12,FALSE)/1000000000</f>
        <v>#N/A</v>
      </c>
      <c r="H567" s="43" t="e">
        <f>VLOOKUP($A567,LNST!$A$3:$Q$1635,9,FALSE)/1000000000</f>
        <v>#N/A</v>
      </c>
      <c r="I567" s="43" t="e">
        <f>VLOOKUP($A567,LNST!$A$3:$Q$1635,10,FALSE)/1000000000</f>
        <v>#N/A</v>
      </c>
      <c r="J567" s="43" t="e">
        <f>VLOOKUP($A567,LNST!$A$3:$Q$1635,11,FALSE)/1000000000</f>
        <v>#N/A</v>
      </c>
      <c r="K567" s="43" t="e">
        <f>VLOOKUP($A567,LNST!$A$3:$Q$1635,12,FALSE)/1000000000</f>
        <v>#N/A</v>
      </c>
      <c r="L567" s="45" t="e">
        <f>VLOOKUP($A567,'Doanh thu'!$A$3:$Q$2000,14,FALSE)</f>
        <v>#N/A</v>
      </c>
      <c r="M567" s="45" t="e">
        <f>VLOOKUP($A567,'Doanh thu'!$A$3:$Q$2000,15,FALSE)</f>
        <v>#N/A</v>
      </c>
      <c r="N567" s="45" t="e">
        <f>VLOOKUP($A567,'Doanh thu'!$A$3:$Q$2000,16,FALSE)</f>
        <v>#N/A</v>
      </c>
      <c r="O567" s="45" t="e">
        <f>VLOOKUP($A567,'Doanh thu'!$A$3:$Q$2000,17,FALSE)</f>
        <v>#N/A</v>
      </c>
      <c r="P567" s="45" t="e">
        <f>VLOOKUP($A567,LNST!$A$3:$R$1635,14,FALSE)</f>
        <v>#N/A</v>
      </c>
      <c r="Q567" s="45" t="e">
        <f>VLOOKUP($A567,LNST!$A$3:$R$1635,15,FALSE)</f>
        <v>#N/A</v>
      </c>
      <c r="R567" s="45" t="e">
        <f>VLOOKUP($A567,LNST!$A$3:$R$1635,16,FALSE)</f>
        <v>#N/A</v>
      </c>
      <c r="S567" s="45" t="e">
        <f>VLOOKUP($A567,LNST!$A$3:$R$1635,17,FALSE)</f>
        <v>#N/A</v>
      </c>
      <c r="T567" s="45" t="e">
        <f>VLOOKUP($A567,LNG!$A$2:$H$1999,4,FALSE)/(D567*10^9)</f>
        <v>#N/A</v>
      </c>
      <c r="U567" s="45" t="e">
        <f>VLOOKUP($A567,LNG!$A$2:$H$1999,5,FALSE)/(E567*10^9)</f>
        <v>#N/A</v>
      </c>
      <c r="V567" s="45" t="e">
        <f>VLOOKUP($A567,LNG!$A$2:$H$1999,6,FALSE)/(F567*10^9)</f>
        <v>#N/A</v>
      </c>
      <c r="W567" s="45" t="e">
        <f>VLOOKUP($A567,LNG!$A$2:$H$1999,7,FALSE)/(G567*10^9)</f>
        <v>#N/A</v>
      </c>
      <c r="X567" s="45" t="e">
        <f>VLOOKUP($A567,'LNST năm'!$A$2:$I$2000,8,FALSE)</f>
        <v>#N/A</v>
      </c>
      <c r="Y567" s="45" t="e">
        <f>VLOOKUP($A567,'LNST năm'!$A$2:$I$2000,9,FALSE)</f>
        <v>#N/A</v>
      </c>
      <c r="Z567" s="46" t="e">
        <f>VLOOKUP($A567,LNG!$A$2:$H$1999,9,FALSE)</f>
        <v>#N/A</v>
      </c>
      <c r="AA567" s="162" t="e">
        <f>VLOOKUP($A567,'GIÁ CP'!$A$2:$D$2000,4,FALSE)/Z567</f>
        <v>#N/A</v>
      </c>
    </row>
    <row r="568" spans="1:27" hidden="1">
      <c r="A568" s="18" t="s">
        <v>1579</v>
      </c>
      <c r="B568" s="18" t="s">
        <v>3443</v>
      </c>
      <c r="C568" s="154" t="str">
        <f>VLOOKUP(A568,'GIÁ CP'!$K$2:$M$2000,3,FALSE)</f>
        <v xml:space="preserve">Nước </v>
      </c>
      <c r="D568" s="43">
        <f>VLOOKUP($A568,'Doanh thu'!$A$3:$Q$2000,9,FALSE)/1000000000</f>
        <v>0</v>
      </c>
      <c r="E568" s="43">
        <f>VLOOKUP($A568,'Doanh thu'!$A$3:$Q$2000,10,FALSE)/1000000000</f>
        <v>0</v>
      </c>
      <c r="F568" s="43">
        <f>VLOOKUP($A568,'Doanh thu'!$A$3:$Q$2000,11,FALSE)/1000000000</f>
        <v>0</v>
      </c>
      <c r="G568" s="43">
        <f>VLOOKUP($A568,'Doanh thu'!$A$3:$Q$2000,12,FALSE)/1000000000</f>
        <v>0</v>
      </c>
      <c r="H568" s="43">
        <f>VLOOKUP($A568,LNST!$A$3:$Q$1635,9,FALSE)/1000000000</f>
        <v>0</v>
      </c>
      <c r="I568" s="43">
        <f>VLOOKUP($A568,LNST!$A$3:$Q$1635,10,FALSE)/1000000000</f>
        <v>0</v>
      </c>
      <c r="J568" s="43">
        <f>VLOOKUP($A568,LNST!$A$3:$Q$1635,11,FALSE)/1000000000</f>
        <v>0</v>
      </c>
      <c r="K568" s="43">
        <f>VLOOKUP($A568,LNST!$A$3:$Q$1635,12,FALSE)/1000000000</f>
        <v>0</v>
      </c>
      <c r="L568" s="45" t="e">
        <f>VLOOKUP($A568,'Doanh thu'!$A$3:$Q$2000,14,FALSE)</f>
        <v>#DIV/0!</v>
      </c>
      <c r="M568" s="45" t="e">
        <f>VLOOKUP($A568,'Doanh thu'!$A$3:$Q$2000,15,FALSE)</f>
        <v>#DIV/0!</v>
      </c>
      <c r="N568" s="45" t="e">
        <f>VLOOKUP($A568,'Doanh thu'!$A$3:$Q$2000,16,FALSE)</f>
        <v>#DIV/0!</v>
      </c>
      <c r="O568" s="45" t="e">
        <f>VLOOKUP($A568,'Doanh thu'!$A$3:$Q$2000,17,FALSE)</f>
        <v>#DIV/0!</v>
      </c>
      <c r="P568" s="45" t="e">
        <f>VLOOKUP($A568,LNST!$A$3:$R$1635,14,FALSE)</f>
        <v>#DIV/0!</v>
      </c>
      <c r="Q568" s="45" t="e">
        <f>VLOOKUP($A568,LNST!$A$3:$R$1635,15,FALSE)</f>
        <v>#DIV/0!</v>
      </c>
      <c r="R568" s="45" t="e">
        <f>VLOOKUP($A568,LNST!$A$3:$R$1635,16,FALSE)</f>
        <v>#DIV/0!</v>
      </c>
      <c r="S568" s="45" t="e">
        <f>VLOOKUP($A568,LNST!$A$3:$R$1635,17,FALSE)</f>
        <v>#DIV/0!</v>
      </c>
      <c r="T568" s="45" t="e">
        <f>VLOOKUP($A568,LNG!$A$2:$H$1999,4,FALSE)/(D568*10^9)</f>
        <v>#DIV/0!</v>
      </c>
      <c r="U568" s="45" t="e">
        <f>VLOOKUP($A568,LNG!$A$2:$H$1999,5,FALSE)/(E568*10^9)</f>
        <v>#DIV/0!</v>
      </c>
      <c r="V568" s="45" t="e">
        <f>VLOOKUP($A568,LNG!$A$2:$H$1999,6,FALSE)/(F568*10^9)</f>
        <v>#DIV/0!</v>
      </c>
      <c r="W568" s="45" t="e">
        <f>VLOOKUP($A568,LNG!$A$2:$H$1999,7,FALSE)/(G568*10^9)</f>
        <v>#DIV/0!</v>
      </c>
      <c r="X568" s="45">
        <f>VLOOKUP($A568,'LNST năm'!$A$2:$I$2000,8,FALSE)</f>
        <v>-1</v>
      </c>
      <c r="Y568" s="45">
        <f>VLOOKUP($A568,'LNST năm'!$A$2:$I$2000,9,FALSE)</f>
        <v>-1</v>
      </c>
      <c r="Z568" s="46" t="e">
        <f>VLOOKUP($A568,LNG!$A$2:$H$1999,9,FALSE)</f>
        <v>#REF!</v>
      </c>
      <c r="AA568" s="162" t="e">
        <f>VLOOKUP($A568,'GIÁ CP'!$A$2:$D$2000,4,FALSE)/Z568</f>
        <v>#REF!</v>
      </c>
    </row>
    <row r="569" spans="1:27" hidden="1">
      <c r="A569" s="18" t="s">
        <v>1550</v>
      </c>
      <c r="B569" s="18" t="s">
        <v>3398</v>
      </c>
      <c r="C569" s="154" t="str">
        <f>VLOOKUP(A569,'GIÁ CP'!$K$2:$M$2000,3,FALSE)</f>
        <v xml:space="preserve">Đồ uống &amp; giải khát </v>
      </c>
      <c r="D569" s="43" t="e">
        <f>VLOOKUP($A569,'Doanh thu'!$A$3:$Q$2000,9,FALSE)/1000000000</f>
        <v>#N/A</v>
      </c>
      <c r="E569" s="43" t="e">
        <f>VLOOKUP($A569,'Doanh thu'!$A$3:$Q$2000,10,FALSE)/1000000000</f>
        <v>#N/A</v>
      </c>
      <c r="F569" s="43" t="e">
        <f>VLOOKUP($A569,'Doanh thu'!$A$3:$Q$2000,11,FALSE)/1000000000</f>
        <v>#N/A</v>
      </c>
      <c r="G569" s="43" t="e">
        <f>VLOOKUP($A569,'Doanh thu'!$A$3:$Q$2000,12,FALSE)/1000000000</f>
        <v>#N/A</v>
      </c>
      <c r="H569" s="43" t="e">
        <f>VLOOKUP($A569,LNST!$A$3:$Q$1635,9,FALSE)/1000000000</f>
        <v>#N/A</v>
      </c>
      <c r="I569" s="43" t="e">
        <f>VLOOKUP($A569,LNST!$A$3:$Q$1635,10,FALSE)/1000000000</f>
        <v>#N/A</v>
      </c>
      <c r="J569" s="43" t="e">
        <f>VLOOKUP($A569,LNST!$A$3:$Q$1635,11,FALSE)/1000000000</f>
        <v>#N/A</v>
      </c>
      <c r="K569" s="43" t="e">
        <f>VLOOKUP($A569,LNST!$A$3:$Q$1635,12,FALSE)/1000000000</f>
        <v>#N/A</v>
      </c>
      <c r="L569" s="45" t="e">
        <f>VLOOKUP($A569,'Doanh thu'!$A$3:$Q$2000,14,FALSE)</f>
        <v>#N/A</v>
      </c>
      <c r="M569" s="45" t="e">
        <f>VLOOKUP($A569,'Doanh thu'!$A$3:$Q$2000,15,FALSE)</f>
        <v>#N/A</v>
      </c>
      <c r="N569" s="45" t="e">
        <f>VLOOKUP($A569,'Doanh thu'!$A$3:$Q$2000,16,FALSE)</f>
        <v>#N/A</v>
      </c>
      <c r="O569" s="45" t="e">
        <f>VLOOKUP($A569,'Doanh thu'!$A$3:$Q$2000,17,FALSE)</f>
        <v>#N/A</v>
      </c>
      <c r="P569" s="45" t="e">
        <f>VLOOKUP($A569,LNST!$A$3:$R$1635,14,FALSE)</f>
        <v>#N/A</v>
      </c>
      <c r="Q569" s="45" t="e">
        <f>VLOOKUP($A569,LNST!$A$3:$R$1635,15,FALSE)</f>
        <v>#N/A</v>
      </c>
      <c r="R569" s="45" t="e">
        <f>VLOOKUP($A569,LNST!$A$3:$R$1635,16,FALSE)</f>
        <v>#N/A</v>
      </c>
      <c r="S569" s="45" t="e">
        <f>VLOOKUP($A569,LNST!$A$3:$R$1635,17,FALSE)</f>
        <v>#N/A</v>
      </c>
      <c r="T569" s="45" t="e">
        <f>VLOOKUP($A569,LNG!$A$2:$H$1999,4,FALSE)/(D569*10^9)</f>
        <v>#N/A</v>
      </c>
      <c r="U569" s="45" t="e">
        <f>VLOOKUP($A569,LNG!$A$2:$H$1999,5,FALSE)/(E569*10^9)</f>
        <v>#N/A</v>
      </c>
      <c r="V569" s="45" t="e">
        <f>VLOOKUP($A569,LNG!$A$2:$H$1999,6,FALSE)/(F569*10^9)</f>
        <v>#N/A</v>
      </c>
      <c r="W569" s="45" t="e">
        <f>VLOOKUP($A569,LNG!$A$2:$H$1999,7,FALSE)/(G569*10^9)</f>
        <v>#N/A</v>
      </c>
      <c r="X569" s="45" t="e">
        <f>VLOOKUP($A569,'LNST năm'!$A$2:$I$2000,8,FALSE)</f>
        <v>#N/A</v>
      </c>
      <c r="Y569" s="45" t="e">
        <f>VLOOKUP($A569,'LNST năm'!$A$2:$I$2000,9,FALSE)</f>
        <v>#N/A</v>
      </c>
      <c r="Z569" s="46" t="e">
        <f>VLOOKUP($A569,LNG!$A$2:$H$1999,9,FALSE)</f>
        <v>#N/A</v>
      </c>
      <c r="AA569" s="162" t="e">
        <f>VLOOKUP($A569,'GIÁ CP'!$A$2:$D$2000,4,FALSE)/Z569</f>
        <v>#N/A</v>
      </c>
    </row>
    <row r="570" spans="1:27" hidden="1">
      <c r="A570" s="18" t="s">
        <v>1551</v>
      </c>
      <c r="B570" s="18" t="s">
        <v>3399</v>
      </c>
      <c r="C570" s="154" t="str">
        <f>VLOOKUP(A570,'GIÁ CP'!$K$2:$M$2000,3,FALSE)</f>
        <v xml:space="preserve">Nhựa, cao su &amp; sợi </v>
      </c>
      <c r="D570" s="43">
        <f>VLOOKUP($A570,'Doanh thu'!$A$3:$Q$2000,9,FALSE)/1000000000</f>
        <v>0</v>
      </c>
      <c r="E570" s="43">
        <f>VLOOKUP($A570,'Doanh thu'!$A$3:$Q$2000,10,FALSE)/1000000000</f>
        <v>0</v>
      </c>
      <c r="F570" s="43">
        <f>VLOOKUP($A570,'Doanh thu'!$A$3:$Q$2000,11,FALSE)/1000000000</f>
        <v>0</v>
      </c>
      <c r="G570" s="43">
        <f>VLOOKUP($A570,'Doanh thu'!$A$3:$Q$2000,12,FALSE)/1000000000</f>
        <v>0</v>
      </c>
      <c r="H570" s="43">
        <f>VLOOKUP($A570,LNST!$A$3:$Q$1635,9,FALSE)/1000000000</f>
        <v>0</v>
      </c>
      <c r="I570" s="43">
        <f>VLOOKUP($A570,LNST!$A$3:$Q$1635,10,FALSE)/1000000000</f>
        <v>0</v>
      </c>
      <c r="J570" s="43">
        <f>VLOOKUP($A570,LNST!$A$3:$Q$1635,11,FALSE)/1000000000</f>
        <v>0</v>
      </c>
      <c r="K570" s="43">
        <f>VLOOKUP($A570,LNST!$A$3:$Q$1635,12,FALSE)/1000000000</f>
        <v>0</v>
      </c>
      <c r="L570" s="45" t="e">
        <f>VLOOKUP($A570,'Doanh thu'!$A$3:$Q$2000,14,FALSE)</f>
        <v>#DIV/0!</v>
      </c>
      <c r="M570" s="45" t="e">
        <f>VLOOKUP($A570,'Doanh thu'!$A$3:$Q$2000,15,FALSE)</f>
        <v>#DIV/0!</v>
      </c>
      <c r="N570" s="45" t="e">
        <f>VLOOKUP($A570,'Doanh thu'!$A$3:$Q$2000,16,FALSE)</f>
        <v>#DIV/0!</v>
      </c>
      <c r="O570" s="45" t="e">
        <f>VLOOKUP($A570,'Doanh thu'!$A$3:$Q$2000,17,FALSE)</f>
        <v>#DIV/0!</v>
      </c>
      <c r="P570" s="45" t="e">
        <f>VLOOKUP($A570,LNST!$A$3:$R$1635,14,FALSE)</f>
        <v>#DIV/0!</v>
      </c>
      <c r="Q570" s="45" t="e">
        <f>VLOOKUP($A570,LNST!$A$3:$R$1635,15,FALSE)</f>
        <v>#DIV/0!</v>
      </c>
      <c r="R570" s="45" t="e">
        <f>VLOOKUP($A570,LNST!$A$3:$R$1635,16,FALSE)</f>
        <v>#DIV/0!</v>
      </c>
      <c r="S570" s="45" t="e">
        <f>VLOOKUP($A570,LNST!$A$3:$R$1635,17,FALSE)</f>
        <v>#DIV/0!</v>
      </c>
      <c r="T570" s="45" t="e">
        <f>VLOOKUP($A570,LNG!$A$2:$H$1999,4,FALSE)/(D570*10^9)</f>
        <v>#DIV/0!</v>
      </c>
      <c r="U570" s="45" t="e">
        <f>VLOOKUP($A570,LNG!$A$2:$H$1999,5,FALSE)/(E570*10^9)</f>
        <v>#DIV/0!</v>
      </c>
      <c r="V570" s="45" t="e">
        <f>VLOOKUP($A570,LNG!$A$2:$H$1999,6,FALSE)/(F570*10^9)</f>
        <v>#DIV/0!</v>
      </c>
      <c r="W570" s="45" t="e">
        <f>VLOOKUP($A570,LNG!$A$2:$H$1999,7,FALSE)/(G570*10^9)</f>
        <v>#DIV/0!</v>
      </c>
      <c r="X570" s="45" t="e">
        <f>VLOOKUP($A570,'LNST năm'!$A$2:$I$2000,8,FALSE)</f>
        <v>#DIV/0!</v>
      </c>
      <c r="Y570" s="45" t="e">
        <f>VLOOKUP($A570,'LNST năm'!$A$2:$I$2000,9,FALSE)</f>
        <v>#DIV/0!</v>
      </c>
      <c r="Z570" s="46" t="e">
        <f>VLOOKUP($A570,LNG!$A$2:$H$1999,9,FALSE)</f>
        <v>#REF!</v>
      </c>
      <c r="AA570" s="162" t="e">
        <f>VLOOKUP($A570,'GIÁ CP'!$A$2:$D$2000,4,FALSE)/Z570</f>
        <v>#REF!</v>
      </c>
    </row>
    <row r="571" spans="1:27" hidden="1">
      <c r="A571" s="18" t="s">
        <v>1553</v>
      </c>
      <c r="B571" s="18" t="s">
        <v>3402</v>
      </c>
      <c r="C571" s="154" t="str">
        <f>VLOOKUP(A571,'GIÁ CP'!$K$2:$M$2000,3,FALSE)</f>
        <v xml:space="preserve">Thực phẩm </v>
      </c>
      <c r="D571" s="43" t="e">
        <f>VLOOKUP($A571,'Doanh thu'!$A$3:$Q$2000,9,FALSE)/1000000000</f>
        <v>#N/A</v>
      </c>
      <c r="E571" s="43" t="e">
        <f>VLOOKUP($A571,'Doanh thu'!$A$3:$Q$2000,10,FALSE)/1000000000</f>
        <v>#N/A</v>
      </c>
      <c r="F571" s="43" t="e">
        <f>VLOOKUP($A571,'Doanh thu'!$A$3:$Q$2000,11,FALSE)/1000000000</f>
        <v>#N/A</v>
      </c>
      <c r="G571" s="43" t="e">
        <f>VLOOKUP($A571,'Doanh thu'!$A$3:$Q$2000,12,FALSE)/1000000000</f>
        <v>#N/A</v>
      </c>
      <c r="H571" s="43" t="e">
        <f>VLOOKUP($A571,LNST!$A$3:$Q$1635,9,FALSE)/1000000000</f>
        <v>#N/A</v>
      </c>
      <c r="I571" s="43" t="e">
        <f>VLOOKUP($A571,LNST!$A$3:$Q$1635,10,FALSE)/1000000000</f>
        <v>#N/A</v>
      </c>
      <c r="J571" s="43" t="e">
        <f>VLOOKUP($A571,LNST!$A$3:$Q$1635,11,FALSE)/1000000000</f>
        <v>#N/A</v>
      </c>
      <c r="K571" s="43" t="e">
        <f>VLOOKUP($A571,LNST!$A$3:$Q$1635,12,FALSE)/1000000000</f>
        <v>#N/A</v>
      </c>
      <c r="L571" s="45" t="e">
        <f>VLOOKUP($A571,'Doanh thu'!$A$3:$Q$2000,14,FALSE)</f>
        <v>#N/A</v>
      </c>
      <c r="M571" s="45" t="e">
        <f>VLOOKUP($A571,'Doanh thu'!$A$3:$Q$2000,15,FALSE)</f>
        <v>#N/A</v>
      </c>
      <c r="N571" s="45" t="e">
        <f>VLOOKUP($A571,'Doanh thu'!$A$3:$Q$2000,16,FALSE)</f>
        <v>#N/A</v>
      </c>
      <c r="O571" s="45" t="e">
        <f>VLOOKUP($A571,'Doanh thu'!$A$3:$Q$2000,17,FALSE)</f>
        <v>#N/A</v>
      </c>
      <c r="P571" s="45" t="e">
        <f>VLOOKUP($A571,LNST!$A$3:$R$1635,14,FALSE)</f>
        <v>#N/A</v>
      </c>
      <c r="Q571" s="45" t="e">
        <f>VLOOKUP($A571,LNST!$A$3:$R$1635,15,FALSE)</f>
        <v>#N/A</v>
      </c>
      <c r="R571" s="45" t="e">
        <f>VLOOKUP($A571,LNST!$A$3:$R$1635,16,FALSE)</f>
        <v>#N/A</v>
      </c>
      <c r="S571" s="45" t="e">
        <f>VLOOKUP($A571,LNST!$A$3:$R$1635,17,FALSE)</f>
        <v>#N/A</v>
      </c>
      <c r="T571" s="45" t="e">
        <f>VLOOKUP($A571,LNG!$A$2:$H$1999,4,FALSE)/(D571*10^9)</f>
        <v>#N/A</v>
      </c>
      <c r="U571" s="45" t="e">
        <f>VLOOKUP($A571,LNG!$A$2:$H$1999,5,FALSE)/(E571*10^9)</f>
        <v>#N/A</v>
      </c>
      <c r="V571" s="45" t="e">
        <f>VLOOKUP($A571,LNG!$A$2:$H$1999,6,FALSE)/(F571*10^9)</f>
        <v>#N/A</v>
      </c>
      <c r="W571" s="45" t="e">
        <f>VLOOKUP($A571,LNG!$A$2:$H$1999,7,FALSE)/(G571*10^9)</f>
        <v>#N/A</v>
      </c>
      <c r="X571" s="45" t="e">
        <f>VLOOKUP($A571,'LNST năm'!$A$2:$I$2000,8,FALSE)</f>
        <v>#N/A</v>
      </c>
      <c r="Y571" s="45" t="e">
        <f>VLOOKUP($A571,'LNST năm'!$A$2:$I$2000,9,FALSE)</f>
        <v>#N/A</v>
      </c>
      <c r="Z571" s="46" t="e">
        <f>VLOOKUP($A571,LNG!$A$2:$H$1999,9,FALSE)</f>
        <v>#N/A</v>
      </c>
      <c r="AA571" s="162" t="e">
        <f>VLOOKUP($A571,'GIÁ CP'!$A$2:$D$2000,4,FALSE)/Z571</f>
        <v>#N/A</v>
      </c>
    </row>
    <row r="572" spans="1:27" hidden="1">
      <c r="A572" s="18" t="s">
        <v>923</v>
      </c>
      <c r="B572" s="18" t="s">
        <v>3407</v>
      </c>
      <c r="C572" s="154" t="str">
        <f>VLOOKUP(A572,'GIÁ CP'!$K$2:$M$2000,3,FALSE)</f>
        <v xml:space="preserve">Phân phối xăng dầu &amp; khí đốt </v>
      </c>
      <c r="D572" s="43">
        <f>VLOOKUP($A572,'Doanh thu'!$A$3:$Q$2000,9,FALSE)/1000000000</f>
        <v>0</v>
      </c>
      <c r="E572" s="43">
        <f>VLOOKUP($A572,'Doanh thu'!$A$3:$Q$2000,10,FALSE)/1000000000</f>
        <v>0</v>
      </c>
      <c r="F572" s="43">
        <f>VLOOKUP($A572,'Doanh thu'!$A$3:$Q$2000,11,FALSE)/1000000000</f>
        <v>0</v>
      </c>
      <c r="G572" s="43">
        <f>VLOOKUP($A572,'Doanh thu'!$A$3:$Q$2000,12,FALSE)/1000000000</f>
        <v>0</v>
      </c>
      <c r="H572" s="43">
        <f>VLOOKUP($A572,LNST!$A$3:$Q$1635,9,FALSE)/1000000000</f>
        <v>0</v>
      </c>
      <c r="I572" s="43">
        <f>VLOOKUP($A572,LNST!$A$3:$Q$1635,10,FALSE)/1000000000</f>
        <v>0</v>
      </c>
      <c r="J572" s="43">
        <f>VLOOKUP($A572,LNST!$A$3:$Q$1635,11,FALSE)/1000000000</f>
        <v>0</v>
      </c>
      <c r="K572" s="43">
        <f>VLOOKUP($A572,LNST!$A$3:$Q$1635,12,FALSE)/1000000000</f>
        <v>0</v>
      </c>
      <c r="L572" s="45" t="e">
        <f>VLOOKUP($A572,'Doanh thu'!$A$3:$Q$2000,14,FALSE)</f>
        <v>#DIV/0!</v>
      </c>
      <c r="M572" s="45" t="e">
        <f>VLOOKUP($A572,'Doanh thu'!$A$3:$Q$2000,15,FALSE)</f>
        <v>#DIV/0!</v>
      </c>
      <c r="N572" s="45" t="e">
        <f>VLOOKUP($A572,'Doanh thu'!$A$3:$Q$2000,16,FALSE)</f>
        <v>#DIV/0!</v>
      </c>
      <c r="O572" s="45" t="e">
        <f>VLOOKUP($A572,'Doanh thu'!$A$3:$Q$2000,17,FALSE)</f>
        <v>#DIV/0!</v>
      </c>
      <c r="P572" s="45" t="e">
        <f>VLOOKUP($A572,LNST!$A$3:$R$1635,14,FALSE)</f>
        <v>#DIV/0!</v>
      </c>
      <c r="Q572" s="45" t="e">
        <f>VLOOKUP($A572,LNST!$A$3:$R$1635,15,FALSE)</f>
        <v>#DIV/0!</v>
      </c>
      <c r="R572" s="45" t="e">
        <f>VLOOKUP($A572,LNST!$A$3:$R$1635,16,FALSE)</f>
        <v>#DIV/0!</v>
      </c>
      <c r="S572" s="45" t="e">
        <f>VLOOKUP($A572,LNST!$A$3:$R$1635,17,FALSE)</f>
        <v>#DIV/0!</v>
      </c>
      <c r="T572" s="45" t="e">
        <f>VLOOKUP($A572,LNG!$A$2:$H$1999,4,FALSE)/(D572*10^9)</f>
        <v>#DIV/0!</v>
      </c>
      <c r="U572" s="45" t="e">
        <f>VLOOKUP($A572,LNG!$A$2:$H$1999,5,FALSE)/(E572*10^9)</f>
        <v>#DIV/0!</v>
      </c>
      <c r="V572" s="45" t="e">
        <f>VLOOKUP($A572,LNG!$A$2:$H$1999,6,FALSE)/(F572*10^9)</f>
        <v>#DIV/0!</v>
      </c>
      <c r="W572" s="45" t="e">
        <f>VLOOKUP($A572,LNG!$A$2:$H$1999,7,FALSE)/(G572*10^9)</f>
        <v>#DIV/0!</v>
      </c>
      <c r="X572" s="45">
        <f>VLOOKUP($A572,'LNST năm'!$A$2:$I$2000,8,FALSE)</f>
        <v>1</v>
      </c>
      <c r="Y572" s="45">
        <f>VLOOKUP($A572,'LNST năm'!$A$2:$I$2000,9,FALSE)</f>
        <v>0.25992104989487319</v>
      </c>
      <c r="Z572" s="46" t="e">
        <f>VLOOKUP($A572,LNG!$A$2:$H$1999,9,FALSE)</f>
        <v>#REF!</v>
      </c>
      <c r="AA572" s="162" t="e">
        <f>VLOOKUP($A572,'GIÁ CP'!$A$2:$D$2000,4,FALSE)/Z572</f>
        <v>#REF!</v>
      </c>
    </row>
    <row r="573" spans="1:27" hidden="1">
      <c r="A573" s="18" t="s">
        <v>1285</v>
      </c>
      <c r="B573" s="18" t="s">
        <v>2971</v>
      </c>
      <c r="C573" s="154" t="str">
        <f>VLOOKUP(A573,'GIÁ CP'!$K$2:$M$2000,3,FALSE)</f>
        <v xml:space="preserve">Khai khoáng </v>
      </c>
      <c r="D573" s="43">
        <f>VLOOKUP($A573,'Doanh thu'!$A$3:$Q$2000,9,FALSE)/1000000000</f>
        <v>0</v>
      </c>
      <c r="E573" s="43">
        <f>VLOOKUP($A573,'Doanh thu'!$A$3:$Q$2000,10,FALSE)/1000000000</f>
        <v>0</v>
      </c>
      <c r="F573" s="43">
        <f>VLOOKUP($A573,'Doanh thu'!$A$3:$Q$2000,11,FALSE)/1000000000</f>
        <v>0</v>
      </c>
      <c r="G573" s="43">
        <f>VLOOKUP($A573,'Doanh thu'!$A$3:$Q$2000,12,FALSE)/1000000000</f>
        <v>0</v>
      </c>
      <c r="H573" s="43">
        <f>VLOOKUP($A573,LNST!$A$3:$Q$1635,9,FALSE)/1000000000</f>
        <v>0</v>
      </c>
      <c r="I573" s="43">
        <f>VLOOKUP($A573,LNST!$A$3:$Q$1635,10,FALSE)/1000000000</f>
        <v>0</v>
      </c>
      <c r="J573" s="43">
        <f>VLOOKUP($A573,LNST!$A$3:$Q$1635,11,FALSE)/1000000000</f>
        <v>0</v>
      </c>
      <c r="K573" s="43">
        <f>VLOOKUP($A573,LNST!$A$3:$Q$1635,12,FALSE)/1000000000</f>
        <v>0</v>
      </c>
      <c r="L573" s="45" t="e">
        <f>VLOOKUP($A573,'Doanh thu'!$A$3:$Q$2000,14,FALSE)</f>
        <v>#DIV/0!</v>
      </c>
      <c r="M573" s="45" t="e">
        <f>VLOOKUP($A573,'Doanh thu'!$A$3:$Q$2000,15,FALSE)</f>
        <v>#DIV/0!</v>
      </c>
      <c r="N573" s="45" t="e">
        <f>VLOOKUP($A573,'Doanh thu'!$A$3:$Q$2000,16,FALSE)</f>
        <v>#DIV/0!</v>
      </c>
      <c r="O573" s="45" t="e">
        <f>VLOOKUP($A573,'Doanh thu'!$A$3:$Q$2000,17,FALSE)</f>
        <v>#DIV/0!</v>
      </c>
      <c r="P573" s="45" t="e">
        <f>VLOOKUP($A573,LNST!$A$3:$R$1635,14,FALSE)</f>
        <v>#DIV/0!</v>
      </c>
      <c r="Q573" s="45" t="e">
        <f>VLOOKUP($A573,LNST!$A$3:$R$1635,15,FALSE)</f>
        <v>#DIV/0!</v>
      </c>
      <c r="R573" s="45" t="e">
        <f>VLOOKUP($A573,LNST!$A$3:$R$1635,16,FALSE)</f>
        <v>#DIV/0!</v>
      </c>
      <c r="S573" s="45" t="e">
        <f>VLOOKUP($A573,LNST!$A$3:$R$1635,17,FALSE)</f>
        <v>#DIV/0!</v>
      </c>
      <c r="T573" s="45" t="e">
        <f>VLOOKUP($A573,LNG!$A$2:$H$1999,4,FALSE)/(D573*10^9)</f>
        <v>#DIV/0!</v>
      </c>
      <c r="U573" s="45" t="e">
        <f>VLOOKUP($A573,LNG!$A$2:$H$1999,5,FALSE)/(E573*10^9)</f>
        <v>#DIV/0!</v>
      </c>
      <c r="V573" s="45" t="e">
        <f>VLOOKUP($A573,LNG!$A$2:$H$1999,6,FALSE)/(F573*10^9)</f>
        <v>#DIV/0!</v>
      </c>
      <c r="W573" s="45" t="e">
        <f>VLOOKUP($A573,LNG!$A$2:$H$1999,7,FALSE)/(G573*10^9)</f>
        <v>#DIV/0!</v>
      </c>
      <c r="X573" s="45">
        <f>VLOOKUP($A573,'LNST năm'!$A$2:$I$2000,8,FALSE)</f>
        <v>-1</v>
      </c>
      <c r="Y573" s="45">
        <f>VLOOKUP($A573,'LNST năm'!$A$2:$I$2000,9,FALSE)</f>
        <v>-1</v>
      </c>
      <c r="Z573" s="46" t="e">
        <f>VLOOKUP($A573,LNG!$A$2:$H$1999,9,FALSE)</f>
        <v>#REF!</v>
      </c>
      <c r="AA573" s="162" t="e">
        <f>VLOOKUP($A573,'GIÁ CP'!$A$2:$D$2000,4,FALSE)/Z573</f>
        <v>#REF!</v>
      </c>
    </row>
    <row r="574" spans="1:27" hidden="1">
      <c r="A574" s="18" t="s">
        <v>693</v>
      </c>
      <c r="B574" s="18" t="s">
        <v>2405</v>
      </c>
      <c r="C574" s="154" t="str">
        <f>VLOOKUP(A574,'GIÁ CP'!$K$2:$M$2000,3,FALSE)</f>
        <v xml:space="preserve">Xây dựng </v>
      </c>
      <c r="D574" s="43" t="e">
        <f>VLOOKUP($A574,'Doanh thu'!$A$3:$Q$2000,9,FALSE)/1000000000</f>
        <v>#N/A</v>
      </c>
      <c r="E574" s="43" t="e">
        <f>VLOOKUP($A574,'Doanh thu'!$A$3:$Q$2000,10,FALSE)/1000000000</f>
        <v>#N/A</v>
      </c>
      <c r="F574" s="43" t="e">
        <f>VLOOKUP($A574,'Doanh thu'!$A$3:$Q$2000,11,FALSE)/1000000000</f>
        <v>#N/A</v>
      </c>
      <c r="G574" s="43" t="e">
        <f>VLOOKUP($A574,'Doanh thu'!$A$3:$Q$2000,12,FALSE)/1000000000</f>
        <v>#N/A</v>
      </c>
      <c r="H574" s="43" t="e">
        <f>VLOOKUP($A574,LNST!$A$3:$Q$1635,9,FALSE)/1000000000</f>
        <v>#N/A</v>
      </c>
      <c r="I574" s="43" t="e">
        <f>VLOOKUP($A574,LNST!$A$3:$Q$1635,10,FALSE)/1000000000</f>
        <v>#N/A</v>
      </c>
      <c r="J574" s="43" t="e">
        <f>VLOOKUP($A574,LNST!$A$3:$Q$1635,11,FALSE)/1000000000</f>
        <v>#N/A</v>
      </c>
      <c r="K574" s="43" t="e">
        <f>VLOOKUP($A574,LNST!$A$3:$Q$1635,12,FALSE)/1000000000</f>
        <v>#N/A</v>
      </c>
      <c r="L574" s="45" t="e">
        <f>VLOOKUP($A574,'Doanh thu'!$A$3:$Q$2000,14,FALSE)</f>
        <v>#N/A</v>
      </c>
      <c r="M574" s="45" t="e">
        <f>VLOOKUP($A574,'Doanh thu'!$A$3:$Q$2000,15,FALSE)</f>
        <v>#N/A</v>
      </c>
      <c r="N574" s="45" t="e">
        <f>VLOOKUP($A574,'Doanh thu'!$A$3:$Q$2000,16,FALSE)</f>
        <v>#N/A</v>
      </c>
      <c r="O574" s="45" t="e">
        <f>VLOOKUP($A574,'Doanh thu'!$A$3:$Q$2000,17,FALSE)</f>
        <v>#N/A</v>
      </c>
      <c r="P574" s="45" t="e">
        <f>VLOOKUP($A574,LNST!$A$3:$R$1635,14,FALSE)</f>
        <v>#N/A</v>
      </c>
      <c r="Q574" s="45" t="e">
        <f>VLOOKUP($A574,LNST!$A$3:$R$1635,15,FALSE)</f>
        <v>#N/A</v>
      </c>
      <c r="R574" s="45" t="e">
        <f>VLOOKUP($A574,LNST!$A$3:$R$1635,16,FALSE)</f>
        <v>#N/A</v>
      </c>
      <c r="S574" s="45" t="e">
        <f>VLOOKUP($A574,LNST!$A$3:$R$1635,17,FALSE)</f>
        <v>#N/A</v>
      </c>
      <c r="T574" s="45" t="e">
        <f>VLOOKUP($A574,LNG!$A$2:$H$1999,4,FALSE)/(D574*10^9)</f>
        <v>#N/A</v>
      </c>
      <c r="U574" s="45" t="e">
        <f>VLOOKUP($A574,LNG!$A$2:$H$1999,5,FALSE)/(E574*10^9)</f>
        <v>#N/A</v>
      </c>
      <c r="V574" s="45" t="e">
        <f>VLOOKUP($A574,LNG!$A$2:$H$1999,6,FALSE)/(F574*10^9)</f>
        <v>#N/A</v>
      </c>
      <c r="W574" s="45" t="e">
        <f>VLOOKUP($A574,LNG!$A$2:$H$1999,7,FALSE)/(G574*10^9)</f>
        <v>#N/A</v>
      </c>
      <c r="X574" s="45" t="e">
        <f>VLOOKUP($A574,'LNST năm'!$A$2:$I$2000,8,FALSE)</f>
        <v>#N/A</v>
      </c>
      <c r="Y574" s="45" t="e">
        <f>VLOOKUP($A574,'LNST năm'!$A$2:$I$2000,9,FALSE)</f>
        <v>#N/A</v>
      </c>
      <c r="Z574" s="46" t="e">
        <f>VLOOKUP($A574,LNG!$A$2:$H$1999,9,FALSE)</f>
        <v>#N/A</v>
      </c>
      <c r="AA574" s="162" t="e">
        <f>VLOOKUP($A574,'GIÁ CP'!$A$2:$D$2000,4,FALSE)/Z574</f>
        <v>#N/A</v>
      </c>
    </row>
    <row r="575" spans="1:27" hidden="1">
      <c r="A575" s="18" t="s">
        <v>1557</v>
      </c>
      <c r="B575" s="18" t="s">
        <v>3406</v>
      </c>
      <c r="C575" s="154" t="str">
        <f>VLOOKUP(A575,'GIÁ CP'!$K$2:$M$2000,3,FALSE)</f>
        <v xml:space="preserve">Sản xuất ô tô </v>
      </c>
      <c r="D575" s="43">
        <f>VLOOKUP($A575,'Doanh thu'!$A$3:$Q$2000,9,FALSE)/1000000000</f>
        <v>0</v>
      </c>
      <c r="E575" s="43">
        <f>VLOOKUP($A575,'Doanh thu'!$A$3:$Q$2000,10,FALSE)/1000000000</f>
        <v>0</v>
      </c>
      <c r="F575" s="43">
        <f>VLOOKUP($A575,'Doanh thu'!$A$3:$Q$2000,11,FALSE)/1000000000</f>
        <v>0</v>
      </c>
      <c r="G575" s="43">
        <f>VLOOKUP($A575,'Doanh thu'!$A$3:$Q$2000,12,FALSE)/1000000000</f>
        <v>0</v>
      </c>
      <c r="H575" s="43">
        <f>VLOOKUP($A575,LNST!$A$3:$Q$1635,9,FALSE)/1000000000</f>
        <v>0</v>
      </c>
      <c r="I575" s="43">
        <f>VLOOKUP($A575,LNST!$A$3:$Q$1635,10,FALSE)/1000000000</f>
        <v>0</v>
      </c>
      <c r="J575" s="43">
        <f>VLOOKUP($A575,LNST!$A$3:$Q$1635,11,FALSE)/1000000000</f>
        <v>0</v>
      </c>
      <c r="K575" s="43">
        <f>VLOOKUP($A575,LNST!$A$3:$Q$1635,12,FALSE)/1000000000</f>
        <v>0</v>
      </c>
      <c r="L575" s="45" t="e">
        <f>VLOOKUP($A575,'Doanh thu'!$A$3:$Q$2000,14,FALSE)</f>
        <v>#DIV/0!</v>
      </c>
      <c r="M575" s="45" t="e">
        <f>VLOOKUP($A575,'Doanh thu'!$A$3:$Q$2000,15,FALSE)</f>
        <v>#DIV/0!</v>
      </c>
      <c r="N575" s="45" t="e">
        <f>VLOOKUP($A575,'Doanh thu'!$A$3:$Q$2000,16,FALSE)</f>
        <v>#DIV/0!</v>
      </c>
      <c r="O575" s="45" t="e">
        <f>VLOOKUP($A575,'Doanh thu'!$A$3:$Q$2000,17,FALSE)</f>
        <v>#DIV/0!</v>
      </c>
      <c r="P575" s="45" t="e">
        <f>VLOOKUP($A575,LNST!$A$3:$R$1635,14,FALSE)</f>
        <v>#DIV/0!</v>
      </c>
      <c r="Q575" s="45" t="e">
        <f>VLOOKUP($A575,LNST!$A$3:$R$1635,15,FALSE)</f>
        <v>#DIV/0!</v>
      </c>
      <c r="R575" s="45" t="e">
        <f>VLOOKUP($A575,LNST!$A$3:$R$1635,16,FALSE)</f>
        <v>#DIV/0!</v>
      </c>
      <c r="S575" s="45" t="e">
        <f>VLOOKUP($A575,LNST!$A$3:$R$1635,17,FALSE)</f>
        <v>#DIV/0!</v>
      </c>
      <c r="T575" s="45" t="e">
        <f>VLOOKUP($A575,LNG!$A$2:$H$1999,4,FALSE)/(D575*10^9)</f>
        <v>#DIV/0!</v>
      </c>
      <c r="U575" s="45" t="e">
        <f>VLOOKUP($A575,LNG!$A$2:$H$1999,5,FALSE)/(E575*10^9)</f>
        <v>#DIV/0!</v>
      </c>
      <c r="V575" s="45" t="e">
        <f>VLOOKUP($A575,LNG!$A$2:$H$1999,6,FALSE)/(F575*10^9)</f>
        <v>#DIV/0!</v>
      </c>
      <c r="W575" s="45" t="e">
        <f>VLOOKUP($A575,LNG!$A$2:$H$1999,7,FALSE)/(G575*10^9)</f>
        <v>#DIV/0!</v>
      </c>
      <c r="X575" s="45">
        <f>VLOOKUP($A575,'LNST năm'!$A$2:$I$2000,8,FALSE)</f>
        <v>-1</v>
      </c>
      <c r="Y575" s="45">
        <f>VLOOKUP($A575,'LNST năm'!$A$2:$I$2000,9,FALSE)</f>
        <v>-1</v>
      </c>
      <c r="Z575" s="46" t="e">
        <f>VLOOKUP($A575,LNG!$A$2:$H$1999,9,FALSE)</f>
        <v>#REF!</v>
      </c>
      <c r="AA575" s="162" t="e">
        <f>VLOOKUP($A575,'GIÁ CP'!$A$2:$D$2000,4,FALSE)/Z575</f>
        <v>#REF!</v>
      </c>
    </row>
    <row r="576" spans="1:27" hidden="1">
      <c r="A576" s="18" t="s">
        <v>1058</v>
      </c>
      <c r="B576" s="18" t="s">
        <v>2579</v>
      </c>
      <c r="C576" s="154" t="str">
        <f>VLOOKUP(A576,'GIÁ CP'!$K$2:$M$2000,3,FALSE)</f>
        <v xml:space="preserve">Vật liệu xây dựng &amp; Nội thất </v>
      </c>
      <c r="D576" s="43">
        <f>VLOOKUP($A576,'Doanh thu'!$A$3:$Q$2000,9,FALSE)/1000000000</f>
        <v>0</v>
      </c>
      <c r="E576" s="43">
        <f>VLOOKUP($A576,'Doanh thu'!$A$3:$Q$2000,10,FALSE)/1000000000</f>
        <v>0</v>
      </c>
      <c r="F576" s="43">
        <f>VLOOKUP($A576,'Doanh thu'!$A$3:$Q$2000,11,FALSE)/1000000000</f>
        <v>0</v>
      </c>
      <c r="G576" s="43">
        <f>VLOOKUP($A576,'Doanh thu'!$A$3:$Q$2000,12,FALSE)/1000000000</f>
        <v>0</v>
      </c>
      <c r="H576" s="43">
        <f>VLOOKUP($A576,LNST!$A$3:$Q$1635,9,FALSE)/1000000000</f>
        <v>0</v>
      </c>
      <c r="I576" s="43">
        <f>VLOOKUP($A576,LNST!$A$3:$Q$1635,10,FALSE)/1000000000</f>
        <v>0</v>
      </c>
      <c r="J576" s="43">
        <f>VLOOKUP($A576,LNST!$A$3:$Q$1635,11,FALSE)/1000000000</f>
        <v>0</v>
      </c>
      <c r="K576" s="43">
        <f>VLOOKUP($A576,LNST!$A$3:$Q$1635,12,FALSE)/1000000000</f>
        <v>0</v>
      </c>
      <c r="L576" s="45" t="e">
        <f>VLOOKUP($A576,'Doanh thu'!$A$3:$Q$2000,14,FALSE)</f>
        <v>#DIV/0!</v>
      </c>
      <c r="M576" s="45" t="e">
        <f>VLOOKUP($A576,'Doanh thu'!$A$3:$Q$2000,15,FALSE)</f>
        <v>#DIV/0!</v>
      </c>
      <c r="N576" s="45" t="e">
        <f>VLOOKUP($A576,'Doanh thu'!$A$3:$Q$2000,16,FALSE)</f>
        <v>#DIV/0!</v>
      </c>
      <c r="O576" s="45" t="e">
        <f>VLOOKUP($A576,'Doanh thu'!$A$3:$Q$2000,17,FALSE)</f>
        <v>#DIV/0!</v>
      </c>
      <c r="P576" s="45" t="e">
        <f>VLOOKUP($A576,LNST!$A$3:$R$1635,14,FALSE)</f>
        <v>#DIV/0!</v>
      </c>
      <c r="Q576" s="45" t="e">
        <f>VLOOKUP($A576,LNST!$A$3:$R$1635,15,FALSE)</f>
        <v>#DIV/0!</v>
      </c>
      <c r="R576" s="45" t="e">
        <f>VLOOKUP($A576,LNST!$A$3:$R$1635,16,FALSE)</f>
        <v>#DIV/0!</v>
      </c>
      <c r="S576" s="45" t="e">
        <f>VLOOKUP($A576,LNST!$A$3:$R$1635,17,FALSE)</f>
        <v>#DIV/0!</v>
      </c>
      <c r="T576" s="45" t="e">
        <f>VLOOKUP($A576,LNG!$A$2:$H$1999,4,FALSE)/(D576*10^9)</f>
        <v>#DIV/0!</v>
      </c>
      <c r="U576" s="45" t="e">
        <f>VLOOKUP($A576,LNG!$A$2:$H$1999,5,FALSE)/(E576*10^9)</f>
        <v>#DIV/0!</v>
      </c>
      <c r="V576" s="45" t="e">
        <f>VLOOKUP($A576,LNG!$A$2:$H$1999,6,FALSE)/(F576*10^9)</f>
        <v>#DIV/0!</v>
      </c>
      <c r="W576" s="45" t="e">
        <f>VLOOKUP($A576,LNG!$A$2:$H$1999,7,FALSE)/(G576*10^9)</f>
        <v>#DIV/0!</v>
      </c>
      <c r="X576" s="45">
        <f>VLOOKUP($A576,'LNST năm'!$A$2:$I$2000,8,FALSE)</f>
        <v>-1</v>
      </c>
      <c r="Y576" s="45">
        <f>VLOOKUP($A576,'LNST năm'!$A$2:$I$2000,9,FALSE)</f>
        <v>0.25992104989487319</v>
      </c>
      <c r="Z576" s="46" t="e">
        <f>VLOOKUP($A576,LNG!$A$2:$H$1999,9,FALSE)</f>
        <v>#REF!</v>
      </c>
      <c r="AA576" s="162" t="e">
        <f>VLOOKUP($A576,'GIÁ CP'!$A$2:$D$2000,4,FALSE)/Z576</f>
        <v>#REF!</v>
      </c>
    </row>
    <row r="577" spans="1:27" hidden="1">
      <c r="A577" s="18" t="s">
        <v>1558</v>
      </c>
      <c r="B577" s="18" t="s">
        <v>3410</v>
      </c>
      <c r="C577" s="154" t="str">
        <f>VLOOKUP(A577,'GIÁ CP'!$K$2:$M$2000,3,FALSE)</f>
        <v xml:space="preserve">Nuôi trồng nông &amp; hải sản </v>
      </c>
      <c r="D577" s="43">
        <f>VLOOKUP($A577,'Doanh thu'!$A$3:$Q$2000,9,FALSE)/1000000000</f>
        <v>0</v>
      </c>
      <c r="E577" s="43">
        <f>VLOOKUP($A577,'Doanh thu'!$A$3:$Q$2000,10,FALSE)/1000000000</f>
        <v>0</v>
      </c>
      <c r="F577" s="43">
        <f>VLOOKUP($A577,'Doanh thu'!$A$3:$Q$2000,11,FALSE)/1000000000</f>
        <v>0</v>
      </c>
      <c r="G577" s="43">
        <f>VLOOKUP($A577,'Doanh thu'!$A$3:$Q$2000,12,FALSE)/1000000000</f>
        <v>0</v>
      </c>
      <c r="H577" s="43">
        <f>VLOOKUP($A577,LNST!$A$3:$Q$1635,9,FALSE)/1000000000</f>
        <v>0</v>
      </c>
      <c r="I577" s="43">
        <f>VLOOKUP($A577,LNST!$A$3:$Q$1635,10,FALSE)/1000000000</f>
        <v>0</v>
      </c>
      <c r="J577" s="43">
        <f>VLOOKUP($A577,LNST!$A$3:$Q$1635,11,FALSE)/1000000000</f>
        <v>0</v>
      </c>
      <c r="K577" s="43">
        <f>VLOOKUP($A577,LNST!$A$3:$Q$1635,12,FALSE)/1000000000</f>
        <v>0</v>
      </c>
      <c r="L577" s="45" t="e">
        <f>VLOOKUP($A577,'Doanh thu'!$A$3:$Q$2000,14,FALSE)</f>
        <v>#DIV/0!</v>
      </c>
      <c r="M577" s="45" t="e">
        <f>VLOOKUP($A577,'Doanh thu'!$A$3:$Q$2000,15,FALSE)</f>
        <v>#DIV/0!</v>
      </c>
      <c r="N577" s="45" t="e">
        <f>VLOOKUP($A577,'Doanh thu'!$A$3:$Q$2000,16,FALSE)</f>
        <v>#DIV/0!</v>
      </c>
      <c r="O577" s="45" t="e">
        <f>VLOOKUP($A577,'Doanh thu'!$A$3:$Q$2000,17,FALSE)</f>
        <v>#DIV/0!</v>
      </c>
      <c r="P577" s="45" t="e">
        <f>VLOOKUP($A577,LNST!$A$3:$R$1635,14,FALSE)</f>
        <v>#DIV/0!</v>
      </c>
      <c r="Q577" s="45" t="e">
        <f>VLOOKUP($A577,LNST!$A$3:$R$1635,15,FALSE)</f>
        <v>#DIV/0!</v>
      </c>
      <c r="R577" s="45" t="e">
        <f>VLOOKUP($A577,LNST!$A$3:$R$1635,16,FALSE)</f>
        <v>#DIV/0!</v>
      </c>
      <c r="S577" s="45" t="e">
        <f>VLOOKUP($A577,LNST!$A$3:$R$1635,17,FALSE)</f>
        <v>#DIV/0!</v>
      </c>
      <c r="T577" s="45" t="e">
        <f>VLOOKUP($A577,LNG!$A$2:$H$1999,4,FALSE)/(D577*10^9)</f>
        <v>#DIV/0!</v>
      </c>
      <c r="U577" s="45" t="e">
        <f>VLOOKUP($A577,LNG!$A$2:$H$1999,5,FALSE)/(E577*10^9)</f>
        <v>#DIV/0!</v>
      </c>
      <c r="V577" s="45" t="e">
        <f>VLOOKUP($A577,LNG!$A$2:$H$1999,6,FALSE)/(F577*10^9)</f>
        <v>#DIV/0!</v>
      </c>
      <c r="W577" s="45" t="e">
        <f>VLOOKUP($A577,LNG!$A$2:$H$1999,7,FALSE)/(G577*10^9)</f>
        <v>#DIV/0!</v>
      </c>
      <c r="X577" s="45">
        <f>VLOOKUP($A577,'LNST năm'!$A$2:$I$2000,8,FALSE)</f>
        <v>-1</v>
      </c>
      <c r="Y577" s="45">
        <f>VLOOKUP($A577,'LNST năm'!$A$2:$I$2000,9,FALSE)</f>
        <v>0.25992104989487319</v>
      </c>
      <c r="Z577" s="46" t="e">
        <f>VLOOKUP($A577,LNG!$A$2:$H$1999,9,FALSE)</f>
        <v>#REF!</v>
      </c>
      <c r="AA577" s="162" t="e">
        <f>VLOOKUP($A577,'GIÁ CP'!$A$2:$D$2000,4,FALSE)/Z577</f>
        <v>#REF!</v>
      </c>
    </row>
    <row r="578" spans="1:27" hidden="1">
      <c r="A578" s="18" t="s">
        <v>1559</v>
      </c>
      <c r="B578" s="18" t="s">
        <v>3411</v>
      </c>
      <c r="C578" s="154" t="str">
        <f>VLOOKUP(A578,'GIÁ CP'!$K$2:$M$2000,3,FALSE)</f>
        <v xml:space="preserve">Bất động sản </v>
      </c>
      <c r="D578" s="43">
        <f>VLOOKUP($A578,'Doanh thu'!$A$3:$Q$2000,9,FALSE)/1000000000</f>
        <v>0</v>
      </c>
      <c r="E578" s="43">
        <f>VLOOKUP($A578,'Doanh thu'!$A$3:$Q$2000,10,FALSE)/1000000000</f>
        <v>0</v>
      </c>
      <c r="F578" s="43">
        <f>VLOOKUP($A578,'Doanh thu'!$A$3:$Q$2000,11,FALSE)/1000000000</f>
        <v>0</v>
      </c>
      <c r="G578" s="43">
        <f>VLOOKUP($A578,'Doanh thu'!$A$3:$Q$2000,12,FALSE)/1000000000</f>
        <v>0</v>
      </c>
      <c r="H578" s="43">
        <f>VLOOKUP($A578,LNST!$A$3:$Q$1635,9,FALSE)/1000000000</f>
        <v>0</v>
      </c>
      <c r="I578" s="43">
        <f>VLOOKUP($A578,LNST!$A$3:$Q$1635,10,FALSE)/1000000000</f>
        <v>0</v>
      </c>
      <c r="J578" s="43">
        <f>VLOOKUP($A578,LNST!$A$3:$Q$1635,11,FALSE)/1000000000</f>
        <v>0</v>
      </c>
      <c r="K578" s="43">
        <f>VLOOKUP($A578,LNST!$A$3:$Q$1635,12,FALSE)/1000000000</f>
        <v>0</v>
      </c>
      <c r="L578" s="45" t="e">
        <f>VLOOKUP($A578,'Doanh thu'!$A$3:$Q$2000,14,FALSE)</f>
        <v>#DIV/0!</v>
      </c>
      <c r="M578" s="45" t="e">
        <f>VLOOKUP($A578,'Doanh thu'!$A$3:$Q$2000,15,FALSE)</f>
        <v>#DIV/0!</v>
      </c>
      <c r="N578" s="45" t="e">
        <f>VLOOKUP($A578,'Doanh thu'!$A$3:$Q$2000,16,FALSE)</f>
        <v>#DIV/0!</v>
      </c>
      <c r="O578" s="45" t="e">
        <f>VLOOKUP($A578,'Doanh thu'!$A$3:$Q$2000,17,FALSE)</f>
        <v>#DIV/0!</v>
      </c>
      <c r="P578" s="45" t="e">
        <f>VLOOKUP($A578,LNST!$A$3:$R$1635,14,FALSE)</f>
        <v>#DIV/0!</v>
      </c>
      <c r="Q578" s="45" t="e">
        <f>VLOOKUP($A578,LNST!$A$3:$R$1635,15,FALSE)</f>
        <v>#DIV/0!</v>
      </c>
      <c r="R578" s="45" t="e">
        <f>VLOOKUP($A578,LNST!$A$3:$R$1635,16,FALSE)</f>
        <v>#DIV/0!</v>
      </c>
      <c r="S578" s="45" t="e">
        <f>VLOOKUP($A578,LNST!$A$3:$R$1635,17,FALSE)</f>
        <v>#DIV/0!</v>
      </c>
      <c r="T578" s="45" t="e">
        <f>VLOOKUP($A578,LNG!$A$2:$H$1999,4,FALSE)/(D578*10^9)</f>
        <v>#DIV/0!</v>
      </c>
      <c r="U578" s="45" t="e">
        <f>VLOOKUP($A578,LNG!$A$2:$H$1999,5,FALSE)/(E578*10^9)</f>
        <v>#DIV/0!</v>
      </c>
      <c r="V578" s="45" t="e">
        <f>VLOOKUP($A578,LNG!$A$2:$H$1999,6,FALSE)/(F578*10^9)</f>
        <v>#DIV/0!</v>
      </c>
      <c r="W578" s="45" t="e">
        <f>VLOOKUP($A578,LNG!$A$2:$H$1999,7,FALSE)/(G578*10^9)</f>
        <v>#DIV/0!</v>
      </c>
      <c r="X578" s="45">
        <f>VLOOKUP($A578,'LNST năm'!$A$2:$I$2000,8,FALSE)</f>
        <v>-1</v>
      </c>
      <c r="Y578" s="45">
        <f>VLOOKUP($A578,'LNST năm'!$A$2:$I$2000,9,FALSE)</f>
        <v>-1</v>
      </c>
      <c r="Z578" s="46" t="e">
        <f>VLOOKUP($A578,LNG!$A$2:$H$1999,9,FALSE)</f>
        <v>#REF!</v>
      </c>
      <c r="AA578" s="162" t="e">
        <f>VLOOKUP($A578,'GIÁ CP'!$A$2:$D$2000,4,FALSE)/Z578</f>
        <v>#REF!</v>
      </c>
    </row>
    <row r="579" spans="1:27" hidden="1">
      <c r="A579" s="18" t="s">
        <v>3445</v>
      </c>
      <c r="B579" s="18" t="s">
        <v>3446</v>
      </c>
      <c r="C579" s="154" t="str">
        <f>VLOOKUP(A579,'GIÁ CP'!$K$2:$M$2000,3,FALSE)</f>
        <v xml:space="preserve">Kho bãi, hậu cần và bảo dưỡng </v>
      </c>
      <c r="D579" s="43">
        <f>VLOOKUP($A579,'Doanh thu'!$A$3:$Q$2000,9,FALSE)/1000000000</f>
        <v>0</v>
      </c>
      <c r="E579" s="43">
        <f>VLOOKUP($A579,'Doanh thu'!$A$3:$Q$2000,10,FALSE)/1000000000</f>
        <v>0</v>
      </c>
      <c r="F579" s="43">
        <f>VLOOKUP($A579,'Doanh thu'!$A$3:$Q$2000,11,FALSE)/1000000000</f>
        <v>0</v>
      </c>
      <c r="G579" s="43">
        <f>VLOOKUP($A579,'Doanh thu'!$A$3:$Q$2000,12,FALSE)/1000000000</f>
        <v>0</v>
      </c>
      <c r="H579" s="43">
        <f>VLOOKUP($A579,LNST!$A$3:$Q$1635,9,FALSE)/1000000000</f>
        <v>0</v>
      </c>
      <c r="I579" s="43">
        <f>VLOOKUP($A579,LNST!$A$3:$Q$1635,10,FALSE)/1000000000</f>
        <v>0</v>
      </c>
      <c r="J579" s="43">
        <f>VLOOKUP($A579,LNST!$A$3:$Q$1635,11,FALSE)/1000000000</f>
        <v>0</v>
      </c>
      <c r="K579" s="43">
        <f>VLOOKUP($A579,LNST!$A$3:$Q$1635,12,FALSE)/1000000000</f>
        <v>0</v>
      </c>
      <c r="L579" s="45" t="e">
        <f>VLOOKUP($A579,'Doanh thu'!$A$3:$Q$2000,14,FALSE)</f>
        <v>#DIV/0!</v>
      </c>
      <c r="M579" s="45" t="e">
        <f>VLOOKUP($A579,'Doanh thu'!$A$3:$Q$2000,15,FALSE)</f>
        <v>#DIV/0!</v>
      </c>
      <c r="N579" s="45" t="e">
        <f>VLOOKUP($A579,'Doanh thu'!$A$3:$Q$2000,16,FALSE)</f>
        <v>#DIV/0!</v>
      </c>
      <c r="O579" s="45" t="e">
        <f>VLOOKUP($A579,'Doanh thu'!$A$3:$Q$2000,17,FALSE)</f>
        <v>#DIV/0!</v>
      </c>
      <c r="P579" s="45" t="e">
        <f>VLOOKUP($A579,LNST!$A$3:$R$1635,14,FALSE)</f>
        <v>#DIV/0!</v>
      </c>
      <c r="Q579" s="45" t="e">
        <f>VLOOKUP($A579,LNST!$A$3:$R$1635,15,FALSE)</f>
        <v>#DIV/0!</v>
      </c>
      <c r="R579" s="45" t="e">
        <f>VLOOKUP($A579,LNST!$A$3:$R$1635,16,FALSE)</f>
        <v>#DIV/0!</v>
      </c>
      <c r="S579" s="45" t="e">
        <f>VLOOKUP($A579,LNST!$A$3:$R$1635,17,FALSE)</f>
        <v>#DIV/0!</v>
      </c>
      <c r="T579" s="45" t="e">
        <f>VLOOKUP($A579,LNG!$A$2:$H$1999,4,FALSE)/(D579*10^9)</f>
        <v>#DIV/0!</v>
      </c>
      <c r="U579" s="45" t="e">
        <f>VLOOKUP($A579,LNG!$A$2:$H$1999,5,FALSE)/(E579*10^9)</f>
        <v>#DIV/0!</v>
      </c>
      <c r="V579" s="45" t="e">
        <f>VLOOKUP($A579,LNG!$A$2:$H$1999,6,FALSE)/(F579*10^9)</f>
        <v>#DIV/0!</v>
      </c>
      <c r="W579" s="45" t="e">
        <f>VLOOKUP($A579,LNG!$A$2:$H$1999,7,FALSE)/(G579*10^9)</f>
        <v>#DIV/0!</v>
      </c>
      <c r="X579" s="45">
        <f>VLOOKUP($A579,'LNST năm'!$A$2:$I$2000,8,FALSE)</f>
        <v>-1</v>
      </c>
      <c r="Y579" s="45">
        <f>VLOOKUP($A579,'LNST năm'!$A$2:$I$2000,9,FALSE)</f>
        <v>-1</v>
      </c>
      <c r="Z579" s="46" t="e">
        <f>VLOOKUP($A579,LNG!$A$2:$H$1999,9,FALSE)</f>
        <v>#REF!</v>
      </c>
      <c r="AA579" s="162" t="e">
        <f>VLOOKUP($A579,'GIÁ CP'!$A$2:$D$2000,4,FALSE)/Z579</f>
        <v>#REF!</v>
      </c>
    </row>
    <row r="580" spans="1:27" hidden="1">
      <c r="A580" s="18" t="s">
        <v>1561</v>
      </c>
      <c r="B580" s="18" t="s">
        <v>3414</v>
      </c>
      <c r="C580" s="154" t="str">
        <f>VLOOKUP(A580,'GIÁ CP'!$K$2:$M$2000,3,FALSE)</f>
        <v xml:space="preserve">Sản phẩm hóa dầu, Nông dược &amp; Hóa chất khác </v>
      </c>
      <c r="D580" s="43">
        <f>VLOOKUP($A580,'Doanh thu'!$A$3:$Q$2000,9,FALSE)/1000000000</f>
        <v>26.113930605</v>
      </c>
      <c r="E580" s="43">
        <f>VLOOKUP($A580,'Doanh thu'!$A$3:$Q$2000,10,FALSE)/1000000000</f>
        <v>30.721876365</v>
      </c>
      <c r="F580" s="43">
        <f>VLOOKUP($A580,'Doanh thu'!$A$3:$Q$2000,11,FALSE)/1000000000</f>
        <v>32.005132484000001</v>
      </c>
      <c r="G580" s="43">
        <f>VLOOKUP($A580,'Doanh thu'!$A$3:$Q$2000,12,FALSE)/1000000000</f>
        <v>24.532439644</v>
      </c>
      <c r="H580" s="43">
        <f>VLOOKUP($A580,LNST!$A$3:$Q$1635,9,FALSE)/1000000000</f>
        <v>2.50120393</v>
      </c>
      <c r="I580" s="43">
        <f>VLOOKUP($A580,LNST!$A$3:$Q$1635,10,FALSE)/1000000000</f>
        <v>1.091997833</v>
      </c>
      <c r="J580" s="43">
        <f>VLOOKUP($A580,LNST!$A$3:$Q$1635,11,FALSE)/1000000000</f>
        <v>4.2703504109999999</v>
      </c>
      <c r="K580" s="43">
        <f>VLOOKUP($A580,LNST!$A$3:$Q$1635,12,FALSE)/1000000000</f>
        <v>1.0674960170000001</v>
      </c>
      <c r="L580" s="45">
        <f>VLOOKUP($A580,'Doanh thu'!$A$3:$Q$2000,14,FALSE)</f>
        <v>-0.11551624260560875</v>
      </c>
      <c r="M580" s="45">
        <f>VLOOKUP($A580,'Doanh thu'!$A$3:$Q$2000,15,FALSE)</f>
        <v>0.33582093241642463</v>
      </c>
      <c r="N580" s="45">
        <f>VLOOKUP($A580,'Doanh thu'!$A$3:$Q$2000,16,FALSE)</f>
        <v>-9.3701233517323908E-3</v>
      </c>
      <c r="O580" s="45">
        <f>VLOOKUP($A580,'Doanh thu'!$A$3:$Q$2000,17,FALSE)</f>
        <v>7.3568135097910881E-2</v>
      </c>
      <c r="P580" s="45">
        <f>VLOOKUP($A580,LNST!$A$3:$R$1635,14,FALSE)</f>
        <v>1.8675794367554537</v>
      </c>
      <c r="Q580" s="45">
        <f>VLOOKUP($A580,LNST!$A$3:$R$1635,15,FALSE)</f>
        <v>0.79539546670754913</v>
      </c>
      <c r="R580" s="45">
        <f>VLOOKUP($A580,LNST!$A$3:$R$1635,16,FALSE)</f>
        <v>1.0642325857995556</v>
      </c>
      <c r="S580" s="45">
        <f>VLOOKUP($A580,LNST!$A$3:$R$1635,17,FALSE)</f>
        <v>0.80661577040137988</v>
      </c>
      <c r="T580" s="45">
        <f>VLOOKUP($A580,LNG!$A$2:$H$1999,4,FALSE)/(D580*10^9)</f>
        <v>0.20818328153016857</v>
      </c>
      <c r="U580" s="45">
        <f>VLOOKUP($A580,LNG!$A$2:$H$1999,5,FALSE)/(E580*10^9)</f>
        <v>0.18285709756973043</v>
      </c>
      <c r="V580" s="45">
        <f>VLOOKUP($A580,LNG!$A$2:$H$1999,6,FALSE)/(F580*10^9)</f>
        <v>0.21818484605526808</v>
      </c>
      <c r="W580" s="45">
        <f>VLOOKUP($A580,LNG!$A$2:$H$1999,7,FALSE)/(G580*10^9)</f>
        <v>0.42440052180242105</v>
      </c>
      <c r="X580" s="45">
        <f>VLOOKUP($A580,'LNST năm'!$A$2:$I$2000,8,FALSE)</f>
        <v>1.2380020754972139</v>
      </c>
      <c r="Y580" s="45">
        <f>VLOOKUP($A580,'LNST năm'!$A$2:$I$2000,9,FALSE)</f>
        <v>0.14750578446294038</v>
      </c>
      <c r="Z580" s="46" t="e">
        <f>VLOOKUP($A580,LNG!$A$2:$H$1999,9,FALSE)</f>
        <v>#REF!</v>
      </c>
      <c r="AA580" s="162" t="e">
        <f>VLOOKUP($A580,'GIÁ CP'!$A$2:$D$2000,4,FALSE)/Z580</f>
        <v>#REF!</v>
      </c>
    </row>
    <row r="581" spans="1:27" hidden="1">
      <c r="A581" s="18" t="s">
        <v>1560</v>
      </c>
      <c r="B581" s="18" t="s">
        <v>3413</v>
      </c>
      <c r="C581" s="154" t="str">
        <f>VLOOKUP(A581,'GIÁ CP'!$K$2:$M$2000,3,FALSE)</f>
        <v xml:space="preserve">Dịch vụ truyền thông </v>
      </c>
      <c r="D581" s="43">
        <f>VLOOKUP($A581,'Doanh thu'!$A$3:$Q$2000,9,FALSE)/1000000000</f>
        <v>0</v>
      </c>
      <c r="E581" s="43">
        <f>VLOOKUP($A581,'Doanh thu'!$A$3:$Q$2000,10,FALSE)/1000000000</f>
        <v>0</v>
      </c>
      <c r="F581" s="43">
        <f>VLOOKUP($A581,'Doanh thu'!$A$3:$Q$2000,11,FALSE)/1000000000</f>
        <v>0</v>
      </c>
      <c r="G581" s="43">
        <f>VLOOKUP($A581,'Doanh thu'!$A$3:$Q$2000,12,FALSE)/1000000000</f>
        <v>0</v>
      </c>
      <c r="H581" s="43">
        <f>VLOOKUP($A581,LNST!$A$3:$Q$1635,9,FALSE)/1000000000</f>
        <v>0</v>
      </c>
      <c r="I581" s="43">
        <f>VLOOKUP($A581,LNST!$A$3:$Q$1635,10,FALSE)/1000000000</f>
        <v>0</v>
      </c>
      <c r="J581" s="43">
        <f>VLOOKUP($A581,LNST!$A$3:$Q$1635,11,FALSE)/1000000000</f>
        <v>0</v>
      </c>
      <c r="K581" s="43">
        <f>VLOOKUP($A581,LNST!$A$3:$Q$1635,12,FALSE)/1000000000</f>
        <v>0</v>
      </c>
      <c r="L581" s="45" t="e">
        <f>VLOOKUP($A581,'Doanh thu'!$A$3:$Q$2000,14,FALSE)</f>
        <v>#DIV/0!</v>
      </c>
      <c r="M581" s="45" t="e">
        <f>VLOOKUP($A581,'Doanh thu'!$A$3:$Q$2000,15,FALSE)</f>
        <v>#DIV/0!</v>
      </c>
      <c r="N581" s="45" t="e">
        <f>VLOOKUP($A581,'Doanh thu'!$A$3:$Q$2000,16,FALSE)</f>
        <v>#DIV/0!</v>
      </c>
      <c r="O581" s="45" t="e">
        <f>VLOOKUP($A581,'Doanh thu'!$A$3:$Q$2000,17,FALSE)</f>
        <v>#DIV/0!</v>
      </c>
      <c r="P581" s="45" t="e">
        <f>VLOOKUP($A581,LNST!$A$3:$R$1635,14,FALSE)</f>
        <v>#DIV/0!</v>
      </c>
      <c r="Q581" s="45" t="e">
        <f>VLOOKUP($A581,LNST!$A$3:$R$1635,15,FALSE)</f>
        <v>#DIV/0!</v>
      </c>
      <c r="R581" s="45" t="e">
        <f>VLOOKUP($A581,LNST!$A$3:$R$1635,16,FALSE)</f>
        <v>#DIV/0!</v>
      </c>
      <c r="S581" s="45" t="e">
        <f>VLOOKUP($A581,LNST!$A$3:$R$1635,17,FALSE)</f>
        <v>#DIV/0!</v>
      </c>
      <c r="T581" s="45" t="e">
        <f>VLOOKUP($A581,LNG!$A$2:$H$1999,4,FALSE)/(D581*10^9)</f>
        <v>#DIV/0!</v>
      </c>
      <c r="U581" s="45" t="e">
        <f>VLOOKUP($A581,LNG!$A$2:$H$1999,5,FALSE)/(E581*10^9)</f>
        <v>#DIV/0!</v>
      </c>
      <c r="V581" s="45" t="e">
        <f>VLOOKUP($A581,LNG!$A$2:$H$1999,6,FALSE)/(F581*10^9)</f>
        <v>#DIV/0!</v>
      </c>
      <c r="W581" s="45" t="e">
        <f>VLOOKUP($A581,LNG!$A$2:$H$1999,7,FALSE)/(G581*10^9)</f>
        <v>#DIV/0!</v>
      </c>
      <c r="X581" s="45">
        <f>VLOOKUP($A581,'LNST năm'!$A$2:$I$2000,8,FALSE)</f>
        <v>-1</v>
      </c>
      <c r="Y581" s="45">
        <f>VLOOKUP($A581,'LNST năm'!$A$2:$I$2000,9,FALSE)</f>
        <v>-1</v>
      </c>
      <c r="Z581" s="46" t="e">
        <f>VLOOKUP($A581,LNG!$A$2:$H$1999,9,FALSE)</f>
        <v>#REF!</v>
      </c>
      <c r="AA581" s="162" t="e">
        <f>VLOOKUP($A581,'GIÁ CP'!$A$2:$D$2000,4,FALSE)/Z581</f>
        <v>#REF!</v>
      </c>
    </row>
    <row r="582" spans="1:27" hidden="1">
      <c r="A582" s="18" t="s">
        <v>1563</v>
      </c>
      <c r="B582" s="18" t="s">
        <v>3417</v>
      </c>
      <c r="C582" s="154" t="str">
        <f>VLOOKUP(A582,'GIÁ CP'!$K$2:$M$2000,3,FALSE)</f>
        <v xml:space="preserve">Xây dựng </v>
      </c>
      <c r="D582" s="43">
        <f>VLOOKUP($A582,'Doanh thu'!$A$3:$Q$2000,9,FALSE)/1000000000</f>
        <v>0</v>
      </c>
      <c r="E582" s="43">
        <f>VLOOKUP($A582,'Doanh thu'!$A$3:$Q$2000,10,FALSE)/1000000000</f>
        <v>0</v>
      </c>
      <c r="F582" s="43">
        <f>VLOOKUP($A582,'Doanh thu'!$A$3:$Q$2000,11,FALSE)/1000000000</f>
        <v>0</v>
      </c>
      <c r="G582" s="43">
        <f>VLOOKUP($A582,'Doanh thu'!$A$3:$Q$2000,12,FALSE)/1000000000</f>
        <v>0</v>
      </c>
      <c r="H582" s="43">
        <f>VLOOKUP($A582,LNST!$A$3:$Q$1635,9,FALSE)/1000000000</f>
        <v>0</v>
      </c>
      <c r="I582" s="43">
        <f>VLOOKUP($A582,LNST!$A$3:$Q$1635,10,FALSE)/1000000000</f>
        <v>0</v>
      </c>
      <c r="J582" s="43">
        <f>VLOOKUP($A582,LNST!$A$3:$Q$1635,11,FALSE)/1000000000</f>
        <v>0</v>
      </c>
      <c r="K582" s="43">
        <f>VLOOKUP($A582,LNST!$A$3:$Q$1635,12,FALSE)/1000000000</f>
        <v>0</v>
      </c>
      <c r="L582" s="45" t="e">
        <f>VLOOKUP($A582,'Doanh thu'!$A$3:$Q$2000,14,FALSE)</f>
        <v>#DIV/0!</v>
      </c>
      <c r="M582" s="45" t="e">
        <f>VLOOKUP($A582,'Doanh thu'!$A$3:$Q$2000,15,FALSE)</f>
        <v>#DIV/0!</v>
      </c>
      <c r="N582" s="45" t="e">
        <f>VLOOKUP($A582,'Doanh thu'!$A$3:$Q$2000,16,FALSE)</f>
        <v>#DIV/0!</v>
      </c>
      <c r="O582" s="45" t="e">
        <f>VLOOKUP($A582,'Doanh thu'!$A$3:$Q$2000,17,FALSE)</f>
        <v>#DIV/0!</v>
      </c>
      <c r="P582" s="45" t="e">
        <f>VLOOKUP($A582,LNST!$A$3:$R$1635,14,FALSE)</f>
        <v>#DIV/0!</v>
      </c>
      <c r="Q582" s="45" t="e">
        <f>VLOOKUP($A582,LNST!$A$3:$R$1635,15,FALSE)</f>
        <v>#DIV/0!</v>
      </c>
      <c r="R582" s="45" t="e">
        <f>VLOOKUP($A582,LNST!$A$3:$R$1635,16,FALSE)</f>
        <v>#DIV/0!</v>
      </c>
      <c r="S582" s="45" t="e">
        <f>VLOOKUP($A582,LNST!$A$3:$R$1635,17,FALSE)</f>
        <v>#DIV/0!</v>
      </c>
      <c r="T582" s="45" t="e">
        <f>VLOOKUP($A582,LNG!$A$2:$H$1999,4,FALSE)/(D582*10^9)</f>
        <v>#DIV/0!</v>
      </c>
      <c r="U582" s="45" t="e">
        <f>VLOOKUP($A582,LNG!$A$2:$H$1999,5,FALSE)/(E582*10^9)</f>
        <v>#DIV/0!</v>
      </c>
      <c r="V582" s="45" t="e">
        <f>VLOOKUP($A582,LNG!$A$2:$H$1999,6,FALSE)/(F582*10^9)</f>
        <v>#DIV/0!</v>
      </c>
      <c r="W582" s="45" t="e">
        <f>VLOOKUP($A582,LNG!$A$2:$H$1999,7,FALSE)/(G582*10^9)</f>
        <v>#DIV/0!</v>
      </c>
      <c r="X582" s="45">
        <f>VLOOKUP($A582,'LNST năm'!$A$2:$I$2000,8,FALSE)</f>
        <v>-1</v>
      </c>
      <c r="Y582" s="45">
        <f>VLOOKUP($A582,'LNST năm'!$A$2:$I$2000,9,FALSE)</f>
        <v>0.25992104989487319</v>
      </c>
      <c r="Z582" s="46" t="e">
        <f>VLOOKUP($A582,LNG!$A$2:$H$1999,9,FALSE)</f>
        <v>#REF!</v>
      </c>
      <c r="AA582" s="162" t="e">
        <f>VLOOKUP($A582,'GIÁ CP'!$A$2:$D$2000,4,FALSE)/Z582</f>
        <v>#REF!</v>
      </c>
    </row>
    <row r="583" spans="1:27" hidden="1">
      <c r="A583" s="18" t="s">
        <v>1564</v>
      </c>
      <c r="B583" s="18" t="s">
        <v>3418</v>
      </c>
      <c r="C583" s="154" t="str">
        <f>VLOOKUP(A583,'GIÁ CP'!$K$2:$M$2000,3,FALSE)</f>
        <v xml:space="preserve">Sách, ấn bản &amp; sản phẩm văn hóa </v>
      </c>
      <c r="D583" s="43">
        <f>VLOOKUP($A583,'Doanh thu'!$A$3:$Q$2000,9,FALSE)/1000000000</f>
        <v>0</v>
      </c>
      <c r="E583" s="43">
        <f>VLOOKUP($A583,'Doanh thu'!$A$3:$Q$2000,10,FALSE)/1000000000</f>
        <v>0</v>
      </c>
      <c r="F583" s="43">
        <f>VLOOKUP($A583,'Doanh thu'!$A$3:$Q$2000,11,FALSE)/1000000000</f>
        <v>0</v>
      </c>
      <c r="G583" s="43">
        <f>VLOOKUP($A583,'Doanh thu'!$A$3:$Q$2000,12,FALSE)/1000000000</f>
        <v>0</v>
      </c>
      <c r="H583" s="43">
        <f>VLOOKUP($A583,LNST!$A$3:$Q$1635,9,FALSE)/1000000000</f>
        <v>0</v>
      </c>
      <c r="I583" s="43">
        <f>VLOOKUP($A583,LNST!$A$3:$Q$1635,10,FALSE)/1000000000</f>
        <v>0</v>
      </c>
      <c r="J583" s="43">
        <f>VLOOKUP($A583,LNST!$A$3:$Q$1635,11,FALSE)/1000000000</f>
        <v>0</v>
      </c>
      <c r="K583" s="43">
        <f>VLOOKUP($A583,LNST!$A$3:$Q$1635,12,FALSE)/1000000000</f>
        <v>0</v>
      </c>
      <c r="L583" s="45" t="e">
        <f>VLOOKUP($A583,'Doanh thu'!$A$3:$Q$2000,14,FALSE)</f>
        <v>#DIV/0!</v>
      </c>
      <c r="M583" s="45" t="e">
        <f>VLOOKUP($A583,'Doanh thu'!$A$3:$Q$2000,15,FALSE)</f>
        <v>#DIV/0!</v>
      </c>
      <c r="N583" s="45" t="e">
        <f>VLOOKUP($A583,'Doanh thu'!$A$3:$Q$2000,16,FALSE)</f>
        <v>#DIV/0!</v>
      </c>
      <c r="O583" s="45" t="e">
        <f>VLOOKUP($A583,'Doanh thu'!$A$3:$Q$2000,17,FALSE)</f>
        <v>#DIV/0!</v>
      </c>
      <c r="P583" s="45" t="e">
        <f>VLOOKUP($A583,LNST!$A$3:$R$1635,14,FALSE)</f>
        <v>#DIV/0!</v>
      </c>
      <c r="Q583" s="45" t="e">
        <f>VLOOKUP($A583,LNST!$A$3:$R$1635,15,FALSE)</f>
        <v>#DIV/0!</v>
      </c>
      <c r="R583" s="45" t="e">
        <f>VLOOKUP($A583,LNST!$A$3:$R$1635,16,FALSE)</f>
        <v>#DIV/0!</v>
      </c>
      <c r="S583" s="45" t="e">
        <f>VLOOKUP($A583,LNST!$A$3:$R$1635,17,FALSE)</f>
        <v>#DIV/0!</v>
      </c>
      <c r="T583" s="45" t="e">
        <f>VLOOKUP($A583,LNG!$A$2:$H$1999,4,FALSE)/(D583*10^9)</f>
        <v>#DIV/0!</v>
      </c>
      <c r="U583" s="45" t="e">
        <f>VLOOKUP($A583,LNG!$A$2:$H$1999,5,FALSE)/(E583*10^9)</f>
        <v>#DIV/0!</v>
      </c>
      <c r="V583" s="45" t="e">
        <f>VLOOKUP($A583,LNG!$A$2:$H$1999,6,FALSE)/(F583*10^9)</f>
        <v>#DIV/0!</v>
      </c>
      <c r="W583" s="45" t="e">
        <f>VLOOKUP($A583,LNG!$A$2:$H$1999,7,FALSE)/(G583*10^9)</f>
        <v>#DIV/0!</v>
      </c>
      <c r="X583" s="45">
        <f>VLOOKUP($A583,'LNST năm'!$A$2:$I$2000,8,FALSE)</f>
        <v>-1</v>
      </c>
      <c r="Y583" s="45">
        <f>VLOOKUP($A583,'LNST năm'!$A$2:$I$2000,9,FALSE)</f>
        <v>-1</v>
      </c>
      <c r="Z583" s="46" t="e">
        <f>VLOOKUP($A583,LNG!$A$2:$H$1999,9,FALSE)</f>
        <v>#REF!</v>
      </c>
      <c r="AA583" s="162" t="e">
        <f>VLOOKUP($A583,'GIÁ CP'!$A$2:$D$2000,4,FALSE)/Z583</f>
        <v>#REF!</v>
      </c>
    </row>
    <row r="584" spans="1:27" hidden="1">
      <c r="A584" s="18" t="s">
        <v>1565</v>
      </c>
      <c r="B584" s="18" t="s">
        <v>3419</v>
      </c>
      <c r="C584" s="154" t="str">
        <f>VLOOKUP(A584,'GIÁ CP'!$K$2:$M$2000,3,FALSE)</f>
        <v xml:space="preserve">Nước </v>
      </c>
      <c r="D584" s="43">
        <f>VLOOKUP($A584,'Doanh thu'!$A$3:$Q$2000,9,FALSE)/1000000000</f>
        <v>0</v>
      </c>
      <c r="E584" s="43">
        <f>VLOOKUP($A584,'Doanh thu'!$A$3:$Q$2000,10,FALSE)/1000000000</f>
        <v>0</v>
      </c>
      <c r="F584" s="43">
        <f>VLOOKUP($A584,'Doanh thu'!$A$3:$Q$2000,11,FALSE)/1000000000</f>
        <v>0</v>
      </c>
      <c r="G584" s="43">
        <f>VLOOKUP($A584,'Doanh thu'!$A$3:$Q$2000,12,FALSE)/1000000000</f>
        <v>0</v>
      </c>
      <c r="H584" s="43">
        <f>VLOOKUP($A584,LNST!$A$3:$Q$1635,9,FALSE)/1000000000</f>
        <v>0</v>
      </c>
      <c r="I584" s="43">
        <f>VLOOKUP($A584,LNST!$A$3:$Q$1635,10,FALSE)/1000000000</f>
        <v>0</v>
      </c>
      <c r="J584" s="43">
        <f>VLOOKUP($A584,LNST!$A$3:$Q$1635,11,FALSE)/1000000000</f>
        <v>0</v>
      </c>
      <c r="K584" s="43">
        <f>VLOOKUP($A584,LNST!$A$3:$Q$1635,12,FALSE)/1000000000</f>
        <v>0</v>
      </c>
      <c r="L584" s="45" t="e">
        <f>VLOOKUP($A584,'Doanh thu'!$A$3:$Q$2000,14,FALSE)</f>
        <v>#DIV/0!</v>
      </c>
      <c r="M584" s="45" t="e">
        <f>VLOOKUP($A584,'Doanh thu'!$A$3:$Q$2000,15,FALSE)</f>
        <v>#DIV/0!</v>
      </c>
      <c r="N584" s="45" t="e">
        <f>VLOOKUP($A584,'Doanh thu'!$A$3:$Q$2000,16,FALSE)</f>
        <v>#DIV/0!</v>
      </c>
      <c r="O584" s="45" t="e">
        <f>VLOOKUP($A584,'Doanh thu'!$A$3:$Q$2000,17,FALSE)</f>
        <v>#DIV/0!</v>
      </c>
      <c r="P584" s="45" t="e">
        <f>VLOOKUP($A584,LNST!$A$3:$R$1635,14,FALSE)</f>
        <v>#DIV/0!</v>
      </c>
      <c r="Q584" s="45" t="e">
        <f>VLOOKUP($A584,LNST!$A$3:$R$1635,15,FALSE)</f>
        <v>#DIV/0!</v>
      </c>
      <c r="R584" s="45" t="e">
        <f>VLOOKUP($A584,LNST!$A$3:$R$1635,16,FALSE)</f>
        <v>#DIV/0!</v>
      </c>
      <c r="S584" s="45" t="e">
        <f>VLOOKUP($A584,LNST!$A$3:$R$1635,17,FALSE)</f>
        <v>#DIV/0!</v>
      </c>
      <c r="T584" s="45" t="e">
        <f>VLOOKUP($A584,LNG!$A$2:$H$1999,4,FALSE)/(D584*10^9)</f>
        <v>#DIV/0!</v>
      </c>
      <c r="U584" s="45" t="e">
        <f>VLOOKUP($A584,LNG!$A$2:$H$1999,5,FALSE)/(E584*10^9)</f>
        <v>#DIV/0!</v>
      </c>
      <c r="V584" s="45" t="e">
        <f>VLOOKUP($A584,LNG!$A$2:$H$1999,6,FALSE)/(F584*10^9)</f>
        <v>#DIV/0!</v>
      </c>
      <c r="W584" s="45" t="e">
        <f>VLOOKUP($A584,LNG!$A$2:$H$1999,7,FALSE)/(G584*10^9)</f>
        <v>#DIV/0!</v>
      </c>
      <c r="X584" s="45">
        <f>VLOOKUP($A584,'LNST năm'!$A$2:$I$2000,8,FALSE)</f>
        <v>-1</v>
      </c>
      <c r="Y584" s="45">
        <f>VLOOKUP($A584,'LNST năm'!$A$2:$I$2000,9,FALSE)</f>
        <v>-1</v>
      </c>
      <c r="Z584" s="46" t="e">
        <f>VLOOKUP($A584,LNG!$A$2:$H$1999,9,FALSE)</f>
        <v>#REF!</v>
      </c>
      <c r="AA584" s="162" t="e">
        <f>VLOOKUP($A584,'GIÁ CP'!$A$2:$D$2000,4,FALSE)/Z584</f>
        <v>#REF!</v>
      </c>
    </row>
    <row r="585" spans="1:27" hidden="1">
      <c r="A585" s="18" t="s">
        <v>1336</v>
      </c>
      <c r="B585" s="18" t="s">
        <v>3053</v>
      </c>
      <c r="C585" s="154" t="str">
        <f>VLOOKUP(A585,'GIÁ CP'!$K$2:$M$2000,3,FALSE)</f>
        <v xml:space="preserve">Nước </v>
      </c>
      <c r="D585" s="43">
        <f>VLOOKUP($A585,'Doanh thu'!$A$3:$Q$2000,9,FALSE)/1000000000</f>
        <v>0</v>
      </c>
      <c r="E585" s="43">
        <f>VLOOKUP($A585,'Doanh thu'!$A$3:$Q$2000,10,FALSE)/1000000000</f>
        <v>0</v>
      </c>
      <c r="F585" s="43">
        <f>VLOOKUP($A585,'Doanh thu'!$A$3:$Q$2000,11,FALSE)/1000000000</f>
        <v>0</v>
      </c>
      <c r="G585" s="43">
        <f>VLOOKUP($A585,'Doanh thu'!$A$3:$Q$2000,12,FALSE)/1000000000</f>
        <v>0</v>
      </c>
      <c r="H585" s="43">
        <f>VLOOKUP($A585,LNST!$A$3:$Q$1635,9,FALSE)/1000000000</f>
        <v>0</v>
      </c>
      <c r="I585" s="43">
        <f>VLOOKUP($A585,LNST!$A$3:$Q$1635,10,FALSE)/1000000000</f>
        <v>0</v>
      </c>
      <c r="J585" s="43">
        <f>VLOOKUP($A585,LNST!$A$3:$Q$1635,11,FALSE)/1000000000</f>
        <v>0</v>
      </c>
      <c r="K585" s="43">
        <f>VLOOKUP($A585,LNST!$A$3:$Q$1635,12,FALSE)/1000000000</f>
        <v>0</v>
      </c>
      <c r="L585" s="45" t="e">
        <f>VLOOKUP($A585,'Doanh thu'!$A$3:$Q$2000,14,FALSE)</f>
        <v>#DIV/0!</v>
      </c>
      <c r="M585" s="45" t="e">
        <f>VLOOKUP($A585,'Doanh thu'!$A$3:$Q$2000,15,FALSE)</f>
        <v>#DIV/0!</v>
      </c>
      <c r="N585" s="45" t="e">
        <f>VLOOKUP($A585,'Doanh thu'!$A$3:$Q$2000,16,FALSE)</f>
        <v>#DIV/0!</v>
      </c>
      <c r="O585" s="45" t="e">
        <f>VLOOKUP($A585,'Doanh thu'!$A$3:$Q$2000,17,FALSE)</f>
        <v>#DIV/0!</v>
      </c>
      <c r="P585" s="45" t="e">
        <f>VLOOKUP($A585,LNST!$A$3:$R$1635,14,FALSE)</f>
        <v>#DIV/0!</v>
      </c>
      <c r="Q585" s="45" t="e">
        <f>VLOOKUP($A585,LNST!$A$3:$R$1635,15,FALSE)</f>
        <v>#DIV/0!</v>
      </c>
      <c r="R585" s="45" t="e">
        <f>VLOOKUP($A585,LNST!$A$3:$R$1635,16,FALSE)</f>
        <v>#DIV/0!</v>
      </c>
      <c r="S585" s="45" t="e">
        <f>VLOOKUP($A585,LNST!$A$3:$R$1635,17,FALSE)</f>
        <v>#DIV/0!</v>
      </c>
      <c r="T585" s="45" t="e">
        <f>VLOOKUP($A585,LNG!$A$2:$H$1999,4,FALSE)/(D585*10^9)</f>
        <v>#DIV/0!</v>
      </c>
      <c r="U585" s="45" t="e">
        <f>VLOOKUP($A585,LNG!$A$2:$H$1999,5,FALSE)/(E585*10^9)</f>
        <v>#DIV/0!</v>
      </c>
      <c r="V585" s="45" t="e">
        <f>VLOOKUP($A585,LNG!$A$2:$H$1999,6,FALSE)/(F585*10^9)</f>
        <v>#DIV/0!</v>
      </c>
      <c r="W585" s="45" t="e">
        <f>VLOOKUP($A585,LNG!$A$2:$H$1999,7,FALSE)/(G585*10^9)</f>
        <v>#DIV/0!</v>
      </c>
      <c r="X585" s="45">
        <f>VLOOKUP($A585,'LNST năm'!$A$2:$I$2000,8,FALSE)</f>
        <v>-1</v>
      </c>
      <c r="Y585" s="45">
        <f>VLOOKUP($A585,'LNST năm'!$A$2:$I$2000,9,FALSE)</f>
        <v>-1</v>
      </c>
      <c r="Z585" s="46" t="e">
        <f>VLOOKUP($A585,LNG!$A$2:$H$1999,9,FALSE)</f>
        <v>#REF!</v>
      </c>
      <c r="AA585" s="162" t="e">
        <f>VLOOKUP($A585,'GIÁ CP'!$A$2:$D$2000,4,FALSE)/Z585</f>
        <v>#REF!</v>
      </c>
    </row>
    <row r="586" spans="1:27" hidden="1">
      <c r="A586" s="18" t="s">
        <v>1566</v>
      </c>
      <c r="B586" s="18" t="s">
        <v>3420</v>
      </c>
      <c r="C586" s="154" t="str">
        <f>VLOOKUP(A586,'GIÁ CP'!$K$2:$M$2000,3,FALSE)</f>
        <v xml:space="preserve">Tư vấn &amp; Hỗ trợ KD </v>
      </c>
      <c r="D586" s="43">
        <f>VLOOKUP($A586,'Doanh thu'!$A$3:$Q$2000,9,FALSE)/1000000000</f>
        <v>0</v>
      </c>
      <c r="E586" s="43">
        <f>VLOOKUP($A586,'Doanh thu'!$A$3:$Q$2000,10,FALSE)/1000000000</f>
        <v>0</v>
      </c>
      <c r="F586" s="43">
        <f>VLOOKUP($A586,'Doanh thu'!$A$3:$Q$2000,11,FALSE)/1000000000</f>
        <v>0</v>
      </c>
      <c r="G586" s="43">
        <f>VLOOKUP($A586,'Doanh thu'!$A$3:$Q$2000,12,FALSE)/1000000000</f>
        <v>0</v>
      </c>
      <c r="H586" s="43">
        <f>VLOOKUP($A586,LNST!$A$3:$Q$1635,9,FALSE)/1000000000</f>
        <v>0</v>
      </c>
      <c r="I586" s="43">
        <f>VLOOKUP($A586,LNST!$A$3:$Q$1635,10,FALSE)/1000000000</f>
        <v>0</v>
      </c>
      <c r="J586" s="43">
        <f>VLOOKUP($A586,LNST!$A$3:$Q$1635,11,FALSE)/1000000000</f>
        <v>0</v>
      </c>
      <c r="K586" s="43">
        <f>VLOOKUP($A586,LNST!$A$3:$Q$1635,12,FALSE)/1000000000</f>
        <v>0</v>
      </c>
      <c r="L586" s="45" t="e">
        <f>VLOOKUP($A586,'Doanh thu'!$A$3:$Q$2000,14,FALSE)</f>
        <v>#DIV/0!</v>
      </c>
      <c r="M586" s="45" t="e">
        <f>VLOOKUP($A586,'Doanh thu'!$A$3:$Q$2000,15,FALSE)</f>
        <v>#DIV/0!</v>
      </c>
      <c r="N586" s="45" t="e">
        <f>VLOOKUP($A586,'Doanh thu'!$A$3:$Q$2000,16,FALSE)</f>
        <v>#DIV/0!</v>
      </c>
      <c r="O586" s="45" t="e">
        <f>VLOOKUP($A586,'Doanh thu'!$A$3:$Q$2000,17,FALSE)</f>
        <v>#DIV/0!</v>
      </c>
      <c r="P586" s="45" t="e">
        <f>VLOOKUP($A586,LNST!$A$3:$R$1635,14,FALSE)</f>
        <v>#DIV/0!</v>
      </c>
      <c r="Q586" s="45" t="e">
        <f>VLOOKUP($A586,LNST!$A$3:$R$1635,15,FALSE)</f>
        <v>#DIV/0!</v>
      </c>
      <c r="R586" s="45" t="e">
        <f>VLOOKUP($A586,LNST!$A$3:$R$1635,16,FALSE)</f>
        <v>#DIV/0!</v>
      </c>
      <c r="S586" s="45" t="e">
        <f>VLOOKUP($A586,LNST!$A$3:$R$1635,17,FALSE)</f>
        <v>#DIV/0!</v>
      </c>
      <c r="T586" s="45" t="e">
        <f>VLOOKUP($A586,LNG!$A$2:$H$1999,4,FALSE)/(D586*10^9)</f>
        <v>#DIV/0!</v>
      </c>
      <c r="U586" s="45" t="e">
        <f>VLOOKUP($A586,LNG!$A$2:$H$1999,5,FALSE)/(E586*10^9)</f>
        <v>#DIV/0!</v>
      </c>
      <c r="V586" s="45" t="e">
        <f>VLOOKUP($A586,LNG!$A$2:$H$1999,6,FALSE)/(F586*10^9)</f>
        <v>#DIV/0!</v>
      </c>
      <c r="W586" s="45" t="e">
        <f>VLOOKUP($A586,LNG!$A$2:$H$1999,7,FALSE)/(G586*10^9)</f>
        <v>#DIV/0!</v>
      </c>
      <c r="X586" s="45">
        <f>VLOOKUP($A586,'LNST năm'!$A$2:$I$2000,8,FALSE)</f>
        <v>-1</v>
      </c>
      <c r="Y586" s="45">
        <f>VLOOKUP($A586,'LNST năm'!$A$2:$I$2000,9,FALSE)</f>
        <v>-1</v>
      </c>
      <c r="Z586" s="46" t="e">
        <f>VLOOKUP($A586,LNG!$A$2:$H$1999,9,FALSE)</f>
        <v>#REF!</v>
      </c>
      <c r="AA586" s="162" t="e">
        <f>VLOOKUP($A586,'GIÁ CP'!$A$2:$D$2000,4,FALSE)/Z586</f>
        <v>#REF!</v>
      </c>
    </row>
    <row r="587" spans="1:27" hidden="1">
      <c r="A587" s="18" t="s">
        <v>964</v>
      </c>
      <c r="B587" s="18" t="s">
        <v>3422</v>
      </c>
      <c r="C587" s="154" t="str">
        <f>VLOOKUP(A587,'GIÁ CP'!$K$2:$M$2000,3,FALSE)</f>
        <v xml:space="preserve">Kho bãi, hậu cần và bảo dưỡng </v>
      </c>
      <c r="D587" s="43">
        <f>VLOOKUP($A587,'Doanh thu'!$A$3:$Q$2000,9,FALSE)/1000000000</f>
        <v>0</v>
      </c>
      <c r="E587" s="43">
        <f>VLOOKUP($A587,'Doanh thu'!$A$3:$Q$2000,10,FALSE)/1000000000</f>
        <v>0</v>
      </c>
      <c r="F587" s="43">
        <f>VLOOKUP($A587,'Doanh thu'!$A$3:$Q$2000,11,FALSE)/1000000000</f>
        <v>0</v>
      </c>
      <c r="G587" s="43">
        <f>VLOOKUP($A587,'Doanh thu'!$A$3:$Q$2000,12,FALSE)/1000000000</f>
        <v>0</v>
      </c>
      <c r="H587" s="43">
        <f>VLOOKUP($A587,LNST!$A$3:$Q$1635,9,FALSE)/1000000000</f>
        <v>0</v>
      </c>
      <c r="I587" s="43">
        <f>VLOOKUP($A587,LNST!$A$3:$Q$1635,10,FALSE)/1000000000</f>
        <v>0</v>
      </c>
      <c r="J587" s="43">
        <f>VLOOKUP($A587,LNST!$A$3:$Q$1635,11,FALSE)/1000000000</f>
        <v>0</v>
      </c>
      <c r="K587" s="43">
        <f>VLOOKUP($A587,LNST!$A$3:$Q$1635,12,FALSE)/1000000000</f>
        <v>0</v>
      </c>
      <c r="L587" s="45" t="e">
        <f>VLOOKUP($A587,'Doanh thu'!$A$3:$Q$2000,14,FALSE)</f>
        <v>#DIV/0!</v>
      </c>
      <c r="M587" s="45" t="e">
        <f>VLOOKUP($A587,'Doanh thu'!$A$3:$Q$2000,15,FALSE)</f>
        <v>#DIV/0!</v>
      </c>
      <c r="N587" s="45" t="e">
        <f>VLOOKUP($A587,'Doanh thu'!$A$3:$Q$2000,16,FALSE)</f>
        <v>#DIV/0!</v>
      </c>
      <c r="O587" s="45" t="e">
        <f>VLOOKUP($A587,'Doanh thu'!$A$3:$Q$2000,17,FALSE)</f>
        <v>#DIV/0!</v>
      </c>
      <c r="P587" s="45" t="e">
        <f>VLOOKUP($A587,LNST!$A$3:$R$1635,14,FALSE)</f>
        <v>#DIV/0!</v>
      </c>
      <c r="Q587" s="45" t="e">
        <f>VLOOKUP($A587,LNST!$A$3:$R$1635,15,FALSE)</f>
        <v>#DIV/0!</v>
      </c>
      <c r="R587" s="45" t="e">
        <f>VLOOKUP($A587,LNST!$A$3:$R$1635,16,FALSE)</f>
        <v>#DIV/0!</v>
      </c>
      <c r="S587" s="45" t="e">
        <f>VLOOKUP($A587,LNST!$A$3:$R$1635,17,FALSE)</f>
        <v>#DIV/0!</v>
      </c>
      <c r="T587" s="45" t="e">
        <f>VLOOKUP($A587,LNG!$A$2:$H$1999,4,FALSE)/(D587*10^9)</f>
        <v>#DIV/0!</v>
      </c>
      <c r="U587" s="45" t="e">
        <f>VLOOKUP($A587,LNG!$A$2:$H$1999,5,FALSE)/(E587*10^9)</f>
        <v>#DIV/0!</v>
      </c>
      <c r="V587" s="45" t="e">
        <f>VLOOKUP($A587,LNG!$A$2:$H$1999,6,FALSE)/(F587*10^9)</f>
        <v>#DIV/0!</v>
      </c>
      <c r="W587" s="45" t="e">
        <f>VLOOKUP($A587,LNG!$A$2:$H$1999,7,FALSE)/(G587*10^9)</f>
        <v>#DIV/0!</v>
      </c>
      <c r="X587" s="45">
        <f>VLOOKUP($A587,'LNST năm'!$A$2:$I$2000,8,FALSE)</f>
        <v>-1</v>
      </c>
      <c r="Y587" s="45">
        <f>VLOOKUP($A587,'LNST năm'!$A$2:$I$2000,9,FALSE)</f>
        <v>-1</v>
      </c>
      <c r="Z587" s="46" t="e">
        <f>VLOOKUP($A587,LNG!$A$2:$H$1999,9,FALSE)</f>
        <v>#REF!</v>
      </c>
      <c r="AA587" s="162" t="e">
        <f>VLOOKUP($A587,'GIÁ CP'!$A$2:$D$2000,4,FALSE)/Z587</f>
        <v>#REF!</v>
      </c>
    </row>
    <row r="588" spans="1:27" hidden="1">
      <c r="A588" s="18" t="s">
        <v>1568</v>
      </c>
      <c r="B588" s="18" t="s">
        <v>3424</v>
      </c>
      <c r="C588" s="154" t="str">
        <f>VLOOKUP(A588,'GIÁ CP'!$K$2:$M$2000,3,FALSE)</f>
        <v xml:space="preserve">Kho bãi, hậu cần và bảo dưỡng </v>
      </c>
      <c r="D588" s="43">
        <f>VLOOKUP($A588,'Doanh thu'!$A$3:$Q$2000,9,FALSE)/1000000000</f>
        <v>0</v>
      </c>
      <c r="E588" s="43">
        <f>VLOOKUP($A588,'Doanh thu'!$A$3:$Q$2000,10,FALSE)/1000000000</f>
        <v>0</v>
      </c>
      <c r="F588" s="43">
        <f>VLOOKUP($A588,'Doanh thu'!$A$3:$Q$2000,11,FALSE)/1000000000</f>
        <v>0</v>
      </c>
      <c r="G588" s="43">
        <f>VLOOKUP($A588,'Doanh thu'!$A$3:$Q$2000,12,FALSE)/1000000000</f>
        <v>0</v>
      </c>
      <c r="H588" s="43">
        <f>VLOOKUP($A588,LNST!$A$3:$Q$1635,9,FALSE)/1000000000</f>
        <v>0</v>
      </c>
      <c r="I588" s="43">
        <f>VLOOKUP($A588,LNST!$A$3:$Q$1635,10,FALSE)/1000000000</f>
        <v>0</v>
      </c>
      <c r="J588" s="43">
        <f>VLOOKUP($A588,LNST!$A$3:$Q$1635,11,FALSE)/1000000000</f>
        <v>0</v>
      </c>
      <c r="K588" s="43">
        <f>VLOOKUP($A588,LNST!$A$3:$Q$1635,12,FALSE)/1000000000</f>
        <v>0</v>
      </c>
      <c r="L588" s="45" t="e">
        <f>VLOOKUP($A588,'Doanh thu'!$A$3:$Q$2000,14,FALSE)</f>
        <v>#DIV/0!</v>
      </c>
      <c r="M588" s="45" t="e">
        <f>VLOOKUP($A588,'Doanh thu'!$A$3:$Q$2000,15,FALSE)</f>
        <v>#DIV/0!</v>
      </c>
      <c r="N588" s="45" t="e">
        <f>VLOOKUP($A588,'Doanh thu'!$A$3:$Q$2000,16,FALSE)</f>
        <v>#DIV/0!</v>
      </c>
      <c r="O588" s="45" t="e">
        <f>VLOOKUP($A588,'Doanh thu'!$A$3:$Q$2000,17,FALSE)</f>
        <v>#DIV/0!</v>
      </c>
      <c r="P588" s="45" t="e">
        <f>VLOOKUP($A588,LNST!$A$3:$R$1635,14,FALSE)</f>
        <v>#DIV/0!</v>
      </c>
      <c r="Q588" s="45" t="e">
        <f>VLOOKUP($A588,LNST!$A$3:$R$1635,15,FALSE)</f>
        <v>#DIV/0!</v>
      </c>
      <c r="R588" s="45" t="e">
        <f>VLOOKUP($A588,LNST!$A$3:$R$1635,16,FALSE)</f>
        <v>#DIV/0!</v>
      </c>
      <c r="S588" s="45" t="e">
        <f>VLOOKUP($A588,LNST!$A$3:$R$1635,17,FALSE)</f>
        <v>#DIV/0!</v>
      </c>
      <c r="T588" s="45" t="e">
        <f>VLOOKUP($A588,LNG!$A$2:$H$1999,4,FALSE)/(D588*10^9)</f>
        <v>#DIV/0!</v>
      </c>
      <c r="U588" s="45" t="e">
        <f>VLOOKUP($A588,LNG!$A$2:$H$1999,5,FALSE)/(E588*10^9)</f>
        <v>#DIV/0!</v>
      </c>
      <c r="V588" s="45" t="e">
        <f>VLOOKUP($A588,LNG!$A$2:$H$1999,6,FALSE)/(F588*10^9)</f>
        <v>#DIV/0!</v>
      </c>
      <c r="W588" s="45" t="e">
        <f>VLOOKUP($A588,LNG!$A$2:$H$1999,7,FALSE)/(G588*10^9)</f>
        <v>#DIV/0!</v>
      </c>
      <c r="X588" s="45">
        <f>VLOOKUP($A588,'LNST năm'!$A$2:$I$2000,8,FALSE)</f>
        <v>1</v>
      </c>
      <c r="Y588" s="45">
        <f>VLOOKUP($A588,'LNST năm'!$A$2:$I$2000,9,FALSE)</f>
        <v>0.25992104989487319</v>
      </c>
      <c r="Z588" s="46" t="e">
        <f>VLOOKUP($A588,LNG!$A$2:$H$1999,9,FALSE)</f>
        <v>#REF!</v>
      </c>
      <c r="AA588" s="162" t="e">
        <f>VLOOKUP($A588,'GIÁ CP'!$A$2:$D$2000,4,FALSE)/Z588</f>
        <v>#REF!</v>
      </c>
    </row>
    <row r="589" spans="1:27" hidden="1">
      <c r="A589" s="18" t="s">
        <v>1569</v>
      </c>
      <c r="B589" s="18" t="s">
        <v>3426</v>
      </c>
      <c r="C589" s="154" t="str">
        <f>VLOOKUP(A589,'GIÁ CP'!$K$2:$M$2000,3,FALSE)</f>
        <v xml:space="preserve">Vận tải Thủy </v>
      </c>
      <c r="D589" s="43" t="e">
        <f>VLOOKUP($A589,'Doanh thu'!$A$3:$Q$2000,9,FALSE)/1000000000</f>
        <v>#N/A</v>
      </c>
      <c r="E589" s="43" t="e">
        <f>VLOOKUP($A589,'Doanh thu'!$A$3:$Q$2000,10,FALSE)/1000000000</f>
        <v>#N/A</v>
      </c>
      <c r="F589" s="43" t="e">
        <f>VLOOKUP($A589,'Doanh thu'!$A$3:$Q$2000,11,FALSE)/1000000000</f>
        <v>#N/A</v>
      </c>
      <c r="G589" s="43" t="e">
        <f>VLOOKUP($A589,'Doanh thu'!$A$3:$Q$2000,12,FALSE)/1000000000</f>
        <v>#N/A</v>
      </c>
      <c r="H589" s="43" t="e">
        <f>VLOOKUP($A589,LNST!$A$3:$Q$1635,9,FALSE)/1000000000</f>
        <v>#N/A</v>
      </c>
      <c r="I589" s="43" t="e">
        <f>VLOOKUP($A589,LNST!$A$3:$Q$1635,10,FALSE)/1000000000</f>
        <v>#N/A</v>
      </c>
      <c r="J589" s="43" t="e">
        <f>VLOOKUP($A589,LNST!$A$3:$Q$1635,11,FALSE)/1000000000</f>
        <v>#N/A</v>
      </c>
      <c r="K589" s="43" t="e">
        <f>VLOOKUP($A589,LNST!$A$3:$Q$1635,12,FALSE)/1000000000</f>
        <v>#N/A</v>
      </c>
      <c r="L589" s="45" t="e">
        <f>VLOOKUP($A589,'Doanh thu'!$A$3:$Q$2000,14,FALSE)</f>
        <v>#N/A</v>
      </c>
      <c r="M589" s="45" t="e">
        <f>VLOOKUP($A589,'Doanh thu'!$A$3:$Q$2000,15,FALSE)</f>
        <v>#N/A</v>
      </c>
      <c r="N589" s="45" t="e">
        <f>VLOOKUP($A589,'Doanh thu'!$A$3:$Q$2000,16,FALSE)</f>
        <v>#N/A</v>
      </c>
      <c r="O589" s="45" t="e">
        <f>VLOOKUP($A589,'Doanh thu'!$A$3:$Q$2000,17,FALSE)</f>
        <v>#N/A</v>
      </c>
      <c r="P589" s="45" t="e">
        <f>VLOOKUP($A589,LNST!$A$3:$R$1635,14,FALSE)</f>
        <v>#N/A</v>
      </c>
      <c r="Q589" s="45" t="e">
        <f>VLOOKUP($A589,LNST!$A$3:$R$1635,15,FALSE)</f>
        <v>#N/A</v>
      </c>
      <c r="R589" s="45" t="e">
        <f>VLOOKUP($A589,LNST!$A$3:$R$1635,16,FALSE)</f>
        <v>#N/A</v>
      </c>
      <c r="S589" s="45" t="e">
        <f>VLOOKUP($A589,LNST!$A$3:$R$1635,17,FALSE)</f>
        <v>#N/A</v>
      </c>
      <c r="T589" s="45" t="e">
        <f>VLOOKUP($A589,LNG!$A$2:$H$1999,4,FALSE)/(D589*10^9)</f>
        <v>#N/A</v>
      </c>
      <c r="U589" s="45" t="e">
        <f>VLOOKUP($A589,LNG!$A$2:$H$1999,5,FALSE)/(E589*10^9)</f>
        <v>#N/A</v>
      </c>
      <c r="V589" s="45" t="e">
        <f>VLOOKUP($A589,LNG!$A$2:$H$1999,6,FALSE)/(F589*10^9)</f>
        <v>#N/A</v>
      </c>
      <c r="W589" s="45" t="e">
        <f>VLOOKUP($A589,LNG!$A$2:$H$1999,7,FALSE)/(G589*10^9)</f>
        <v>#N/A</v>
      </c>
      <c r="X589" s="45" t="e">
        <f>VLOOKUP($A589,'LNST năm'!$A$2:$I$2000,8,FALSE)</f>
        <v>#N/A</v>
      </c>
      <c r="Y589" s="45" t="e">
        <f>VLOOKUP($A589,'LNST năm'!$A$2:$I$2000,9,FALSE)</f>
        <v>#N/A</v>
      </c>
      <c r="Z589" s="46" t="e">
        <f>VLOOKUP($A589,LNG!$A$2:$H$1999,9,FALSE)</f>
        <v>#N/A</v>
      </c>
      <c r="AA589" s="162" t="e">
        <f>VLOOKUP($A589,'GIÁ CP'!$A$2:$D$2000,4,FALSE)/Z589</f>
        <v>#N/A</v>
      </c>
    </row>
    <row r="590" spans="1:27" hidden="1">
      <c r="A590" s="18" t="s">
        <v>1571</v>
      </c>
      <c r="B590" s="18" t="s">
        <v>3428</v>
      </c>
      <c r="C590" s="154" t="e">
        <f>VLOOKUP(A590,'GIÁ CP'!$K$2:$M$2000,3,FALSE)</f>
        <v>#N/A</v>
      </c>
      <c r="D590" s="43" t="e">
        <f>VLOOKUP($A590,'Doanh thu'!$A$3:$Q$2000,9,FALSE)/1000000000</f>
        <v>#N/A</v>
      </c>
      <c r="E590" s="43" t="e">
        <f>VLOOKUP($A590,'Doanh thu'!$A$3:$Q$2000,10,FALSE)/1000000000</f>
        <v>#N/A</v>
      </c>
      <c r="F590" s="43" t="e">
        <f>VLOOKUP($A590,'Doanh thu'!$A$3:$Q$2000,11,FALSE)/1000000000</f>
        <v>#N/A</v>
      </c>
      <c r="G590" s="43" t="e">
        <f>VLOOKUP($A590,'Doanh thu'!$A$3:$Q$2000,12,FALSE)/1000000000</f>
        <v>#N/A</v>
      </c>
      <c r="H590" s="43" t="e">
        <f>VLOOKUP($A590,LNST!$A$3:$Q$1635,9,FALSE)/1000000000</f>
        <v>#N/A</v>
      </c>
      <c r="I590" s="43" t="e">
        <f>VLOOKUP($A590,LNST!$A$3:$Q$1635,10,FALSE)/1000000000</f>
        <v>#N/A</v>
      </c>
      <c r="J590" s="43" t="e">
        <f>VLOOKUP($A590,LNST!$A$3:$Q$1635,11,FALSE)/1000000000</f>
        <v>#N/A</v>
      </c>
      <c r="K590" s="43" t="e">
        <f>VLOOKUP($A590,LNST!$A$3:$Q$1635,12,FALSE)/1000000000</f>
        <v>#N/A</v>
      </c>
      <c r="L590" s="45" t="e">
        <f>VLOOKUP($A590,'Doanh thu'!$A$3:$Q$2000,14,FALSE)</f>
        <v>#N/A</v>
      </c>
      <c r="M590" s="45" t="e">
        <f>VLOOKUP($A590,'Doanh thu'!$A$3:$Q$2000,15,FALSE)</f>
        <v>#N/A</v>
      </c>
      <c r="N590" s="45" t="e">
        <f>VLOOKUP($A590,'Doanh thu'!$A$3:$Q$2000,16,FALSE)</f>
        <v>#N/A</v>
      </c>
      <c r="O590" s="45" t="e">
        <f>VLOOKUP($A590,'Doanh thu'!$A$3:$Q$2000,17,FALSE)</f>
        <v>#N/A</v>
      </c>
      <c r="P590" s="45" t="e">
        <f>VLOOKUP($A590,LNST!$A$3:$R$1635,14,FALSE)</f>
        <v>#N/A</v>
      </c>
      <c r="Q590" s="45" t="e">
        <f>VLOOKUP($A590,LNST!$A$3:$R$1635,15,FALSE)</f>
        <v>#N/A</v>
      </c>
      <c r="R590" s="45" t="e">
        <f>VLOOKUP($A590,LNST!$A$3:$R$1635,16,FALSE)</f>
        <v>#N/A</v>
      </c>
      <c r="S590" s="45" t="e">
        <f>VLOOKUP($A590,LNST!$A$3:$R$1635,17,FALSE)</f>
        <v>#N/A</v>
      </c>
      <c r="T590" s="45" t="e">
        <f>VLOOKUP($A590,LNG!$A$2:$H$1999,4,FALSE)/(D590*10^9)</f>
        <v>#N/A</v>
      </c>
      <c r="U590" s="45" t="e">
        <f>VLOOKUP($A590,LNG!$A$2:$H$1999,5,FALSE)/(E590*10^9)</f>
        <v>#N/A</v>
      </c>
      <c r="V590" s="45" t="e">
        <f>VLOOKUP($A590,LNG!$A$2:$H$1999,6,FALSE)/(F590*10^9)</f>
        <v>#N/A</v>
      </c>
      <c r="W590" s="45" t="e">
        <f>VLOOKUP($A590,LNG!$A$2:$H$1999,7,FALSE)/(G590*10^9)</f>
        <v>#N/A</v>
      </c>
      <c r="X590" s="45" t="e">
        <f>VLOOKUP($A590,'LNST năm'!$A$2:$I$2000,8,FALSE)</f>
        <v>#N/A</v>
      </c>
      <c r="Y590" s="45" t="e">
        <f>VLOOKUP($A590,'LNST năm'!$A$2:$I$2000,9,FALSE)</f>
        <v>#N/A</v>
      </c>
      <c r="Z590" s="46" t="e">
        <f>VLOOKUP($A590,LNG!$A$2:$H$1999,9,FALSE)</f>
        <v>#N/A</v>
      </c>
      <c r="AA590" s="162" t="e">
        <f>VLOOKUP($A590,'GIÁ CP'!$A$2:$D$2000,4,FALSE)/Z590</f>
        <v>#N/A</v>
      </c>
    </row>
    <row r="591" spans="1:27" hidden="1">
      <c r="A591" s="18" t="s">
        <v>2974</v>
      </c>
      <c r="B591" s="18" t="s">
        <v>2975</v>
      </c>
      <c r="C591" s="154" t="str">
        <f>VLOOKUP(A591,'GIÁ CP'!$K$2:$M$2000,3,FALSE)</f>
        <v xml:space="preserve">Chất thải &amp; Môi trường </v>
      </c>
      <c r="D591" s="43" t="e">
        <f>VLOOKUP($A591,'Doanh thu'!$A$3:$Q$2000,9,FALSE)/1000000000</f>
        <v>#N/A</v>
      </c>
      <c r="E591" s="43" t="e">
        <f>VLOOKUP($A591,'Doanh thu'!$A$3:$Q$2000,10,FALSE)/1000000000</f>
        <v>#N/A</v>
      </c>
      <c r="F591" s="43" t="e">
        <f>VLOOKUP($A591,'Doanh thu'!$A$3:$Q$2000,11,FALSE)/1000000000</f>
        <v>#N/A</v>
      </c>
      <c r="G591" s="43" t="e">
        <f>VLOOKUP($A591,'Doanh thu'!$A$3:$Q$2000,12,FALSE)/1000000000</f>
        <v>#N/A</v>
      </c>
      <c r="H591" s="43" t="e">
        <f>VLOOKUP($A591,LNST!$A$3:$Q$1635,9,FALSE)/1000000000</f>
        <v>#N/A</v>
      </c>
      <c r="I591" s="43" t="e">
        <f>VLOOKUP($A591,LNST!$A$3:$Q$1635,10,FALSE)/1000000000</f>
        <v>#N/A</v>
      </c>
      <c r="J591" s="43" t="e">
        <f>VLOOKUP($A591,LNST!$A$3:$Q$1635,11,FALSE)/1000000000</f>
        <v>#N/A</v>
      </c>
      <c r="K591" s="43" t="e">
        <f>VLOOKUP($A591,LNST!$A$3:$Q$1635,12,FALSE)/1000000000</f>
        <v>#N/A</v>
      </c>
      <c r="L591" s="45" t="e">
        <f>VLOOKUP($A591,'Doanh thu'!$A$3:$Q$2000,14,FALSE)</f>
        <v>#N/A</v>
      </c>
      <c r="M591" s="45" t="e">
        <f>VLOOKUP($A591,'Doanh thu'!$A$3:$Q$2000,15,FALSE)</f>
        <v>#N/A</v>
      </c>
      <c r="N591" s="45" t="e">
        <f>VLOOKUP($A591,'Doanh thu'!$A$3:$Q$2000,16,FALSE)</f>
        <v>#N/A</v>
      </c>
      <c r="O591" s="45" t="e">
        <f>VLOOKUP($A591,'Doanh thu'!$A$3:$Q$2000,17,FALSE)</f>
        <v>#N/A</v>
      </c>
      <c r="P591" s="45" t="e">
        <f>VLOOKUP($A591,LNST!$A$3:$R$1635,14,FALSE)</f>
        <v>#N/A</v>
      </c>
      <c r="Q591" s="45" t="e">
        <f>VLOOKUP($A591,LNST!$A$3:$R$1635,15,FALSE)</f>
        <v>#N/A</v>
      </c>
      <c r="R591" s="45" t="e">
        <f>VLOOKUP($A591,LNST!$A$3:$R$1635,16,FALSE)</f>
        <v>#N/A</v>
      </c>
      <c r="S591" s="45" t="e">
        <f>VLOOKUP($A591,LNST!$A$3:$R$1635,17,FALSE)</f>
        <v>#N/A</v>
      </c>
      <c r="T591" s="45" t="e">
        <f>VLOOKUP($A591,LNG!$A$2:$H$1999,4,FALSE)/(D591*10^9)</f>
        <v>#N/A</v>
      </c>
      <c r="U591" s="45" t="e">
        <f>VLOOKUP($A591,LNG!$A$2:$H$1999,5,FALSE)/(E591*10^9)</f>
        <v>#N/A</v>
      </c>
      <c r="V591" s="45" t="e">
        <f>VLOOKUP($A591,LNG!$A$2:$H$1999,6,FALSE)/(F591*10^9)</f>
        <v>#N/A</v>
      </c>
      <c r="W591" s="45" t="e">
        <f>VLOOKUP($A591,LNG!$A$2:$H$1999,7,FALSE)/(G591*10^9)</f>
        <v>#N/A</v>
      </c>
      <c r="X591" s="45" t="e">
        <f>VLOOKUP($A591,'LNST năm'!$A$2:$I$2000,8,FALSE)</f>
        <v>#N/A</v>
      </c>
      <c r="Y591" s="45" t="e">
        <f>VLOOKUP($A591,'LNST năm'!$A$2:$I$2000,9,FALSE)</f>
        <v>#N/A</v>
      </c>
      <c r="Z591" s="46" t="e">
        <f>VLOOKUP($A591,LNG!$A$2:$H$1999,9,FALSE)</f>
        <v>#N/A</v>
      </c>
      <c r="AA591" s="162" t="e">
        <f>VLOOKUP($A591,'GIÁ CP'!$A$2:$D$2000,4,FALSE)/Z591</f>
        <v>#N/A</v>
      </c>
    </row>
    <row r="592" spans="1:27" hidden="1">
      <c r="A592" s="18" t="s">
        <v>1575</v>
      </c>
      <c r="B592" s="18" t="s">
        <v>3433</v>
      </c>
      <c r="C592" s="154" t="str">
        <f>VLOOKUP(A592,'GIÁ CP'!$K$2:$M$2000,3,FALSE)</f>
        <v xml:space="preserve">Hàng May mặc </v>
      </c>
      <c r="D592" s="43">
        <f>VLOOKUP($A592,'Doanh thu'!$A$3:$Q$2000,9,FALSE)/1000000000</f>
        <v>0</v>
      </c>
      <c r="E592" s="43">
        <f>VLOOKUP($A592,'Doanh thu'!$A$3:$Q$2000,10,FALSE)/1000000000</f>
        <v>0</v>
      </c>
      <c r="F592" s="43">
        <f>VLOOKUP($A592,'Doanh thu'!$A$3:$Q$2000,11,FALSE)/1000000000</f>
        <v>0</v>
      </c>
      <c r="G592" s="43">
        <f>VLOOKUP($A592,'Doanh thu'!$A$3:$Q$2000,12,FALSE)/1000000000</f>
        <v>0</v>
      </c>
      <c r="H592" s="43">
        <f>VLOOKUP($A592,LNST!$A$3:$Q$1635,9,FALSE)/1000000000</f>
        <v>0</v>
      </c>
      <c r="I592" s="43">
        <f>VLOOKUP($A592,LNST!$A$3:$Q$1635,10,FALSE)/1000000000</f>
        <v>0</v>
      </c>
      <c r="J592" s="43">
        <f>VLOOKUP($A592,LNST!$A$3:$Q$1635,11,FALSE)/1000000000</f>
        <v>0</v>
      </c>
      <c r="K592" s="43">
        <f>VLOOKUP($A592,LNST!$A$3:$Q$1635,12,FALSE)/1000000000</f>
        <v>0</v>
      </c>
      <c r="L592" s="45" t="e">
        <f>VLOOKUP($A592,'Doanh thu'!$A$3:$Q$2000,14,FALSE)</f>
        <v>#DIV/0!</v>
      </c>
      <c r="M592" s="45" t="e">
        <f>VLOOKUP($A592,'Doanh thu'!$A$3:$Q$2000,15,FALSE)</f>
        <v>#DIV/0!</v>
      </c>
      <c r="N592" s="45" t="e">
        <f>VLOOKUP($A592,'Doanh thu'!$A$3:$Q$2000,16,FALSE)</f>
        <v>#DIV/0!</v>
      </c>
      <c r="O592" s="45" t="e">
        <f>VLOOKUP($A592,'Doanh thu'!$A$3:$Q$2000,17,FALSE)</f>
        <v>#DIV/0!</v>
      </c>
      <c r="P592" s="45" t="e">
        <f>VLOOKUP($A592,LNST!$A$3:$R$1635,14,FALSE)</f>
        <v>#DIV/0!</v>
      </c>
      <c r="Q592" s="45" t="e">
        <f>VLOOKUP($A592,LNST!$A$3:$R$1635,15,FALSE)</f>
        <v>#DIV/0!</v>
      </c>
      <c r="R592" s="45" t="e">
        <f>VLOOKUP($A592,LNST!$A$3:$R$1635,16,FALSE)</f>
        <v>#DIV/0!</v>
      </c>
      <c r="S592" s="45" t="e">
        <f>VLOOKUP($A592,LNST!$A$3:$R$1635,17,FALSE)</f>
        <v>#DIV/0!</v>
      </c>
      <c r="T592" s="45" t="e">
        <f>VLOOKUP($A592,LNG!$A$2:$H$1999,4,FALSE)/(D592*10^9)</f>
        <v>#DIV/0!</v>
      </c>
      <c r="U592" s="45" t="e">
        <f>VLOOKUP($A592,LNG!$A$2:$H$1999,5,FALSE)/(E592*10^9)</f>
        <v>#DIV/0!</v>
      </c>
      <c r="V592" s="45" t="e">
        <f>VLOOKUP($A592,LNG!$A$2:$H$1999,6,FALSE)/(F592*10^9)</f>
        <v>#DIV/0!</v>
      </c>
      <c r="W592" s="45" t="e">
        <f>VLOOKUP($A592,LNG!$A$2:$H$1999,7,FALSE)/(G592*10^9)</f>
        <v>#DIV/0!</v>
      </c>
      <c r="X592" s="45">
        <f>VLOOKUP($A592,'LNST năm'!$A$2:$I$2000,8,FALSE)</f>
        <v>-1</v>
      </c>
      <c r="Y592" s="45">
        <f>VLOOKUP($A592,'LNST năm'!$A$2:$I$2000,9,FALSE)</f>
        <v>-1</v>
      </c>
      <c r="Z592" s="46" t="e">
        <f>VLOOKUP($A592,LNG!$A$2:$H$1999,9,FALSE)</f>
        <v>#REF!</v>
      </c>
      <c r="AA592" s="162" t="e">
        <f>VLOOKUP($A592,'GIÁ CP'!$A$2:$D$2000,4,FALSE)/Z592</f>
        <v>#REF!</v>
      </c>
    </row>
    <row r="593" spans="1:27" hidden="1">
      <c r="A593" s="18" t="s">
        <v>872</v>
      </c>
      <c r="B593" s="18" t="s">
        <v>3434</v>
      </c>
      <c r="C593" s="154" t="str">
        <f>VLOOKUP(A593,'GIÁ CP'!$K$2:$M$2000,3,FALSE)</f>
        <v xml:space="preserve">Tư vấn &amp; Hỗ trợ KD </v>
      </c>
      <c r="D593" s="43">
        <f>VLOOKUP($A593,'Doanh thu'!$A$3:$Q$2000,9,FALSE)/1000000000</f>
        <v>0</v>
      </c>
      <c r="E593" s="43">
        <f>VLOOKUP($A593,'Doanh thu'!$A$3:$Q$2000,10,FALSE)/1000000000</f>
        <v>0</v>
      </c>
      <c r="F593" s="43">
        <f>VLOOKUP($A593,'Doanh thu'!$A$3:$Q$2000,11,FALSE)/1000000000</f>
        <v>0</v>
      </c>
      <c r="G593" s="43">
        <f>VLOOKUP($A593,'Doanh thu'!$A$3:$Q$2000,12,FALSE)/1000000000</f>
        <v>0</v>
      </c>
      <c r="H593" s="43">
        <f>VLOOKUP($A593,LNST!$A$3:$Q$1635,9,FALSE)/1000000000</f>
        <v>0</v>
      </c>
      <c r="I593" s="43">
        <f>VLOOKUP($A593,LNST!$A$3:$Q$1635,10,FALSE)/1000000000</f>
        <v>0</v>
      </c>
      <c r="J593" s="43">
        <f>VLOOKUP($A593,LNST!$A$3:$Q$1635,11,FALSE)/1000000000</f>
        <v>0</v>
      </c>
      <c r="K593" s="43">
        <f>VLOOKUP($A593,LNST!$A$3:$Q$1635,12,FALSE)/1000000000</f>
        <v>0</v>
      </c>
      <c r="L593" s="45" t="e">
        <f>VLOOKUP($A593,'Doanh thu'!$A$3:$Q$2000,14,FALSE)</f>
        <v>#DIV/0!</v>
      </c>
      <c r="M593" s="45" t="e">
        <f>VLOOKUP($A593,'Doanh thu'!$A$3:$Q$2000,15,FALSE)</f>
        <v>#DIV/0!</v>
      </c>
      <c r="N593" s="45" t="e">
        <f>VLOOKUP($A593,'Doanh thu'!$A$3:$Q$2000,16,FALSE)</f>
        <v>#DIV/0!</v>
      </c>
      <c r="O593" s="45" t="e">
        <f>VLOOKUP($A593,'Doanh thu'!$A$3:$Q$2000,17,FALSE)</f>
        <v>#DIV/0!</v>
      </c>
      <c r="P593" s="45" t="e">
        <f>VLOOKUP($A593,LNST!$A$3:$R$1635,14,FALSE)</f>
        <v>#DIV/0!</v>
      </c>
      <c r="Q593" s="45" t="e">
        <f>VLOOKUP($A593,LNST!$A$3:$R$1635,15,FALSE)</f>
        <v>#DIV/0!</v>
      </c>
      <c r="R593" s="45" t="e">
        <f>VLOOKUP($A593,LNST!$A$3:$R$1635,16,FALSE)</f>
        <v>#DIV/0!</v>
      </c>
      <c r="S593" s="45" t="e">
        <f>VLOOKUP($A593,LNST!$A$3:$R$1635,17,FALSE)</f>
        <v>#DIV/0!</v>
      </c>
      <c r="T593" s="45" t="e">
        <f>VLOOKUP($A593,LNG!$A$2:$H$1999,4,FALSE)/(D593*10^9)</f>
        <v>#DIV/0!</v>
      </c>
      <c r="U593" s="45" t="e">
        <f>VLOOKUP($A593,LNG!$A$2:$H$1999,5,FALSE)/(E593*10^9)</f>
        <v>#DIV/0!</v>
      </c>
      <c r="V593" s="45" t="e">
        <f>VLOOKUP($A593,LNG!$A$2:$H$1999,6,FALSE)/(F593*10^9)</f>
        <v>#DIV/0!</v>
      </c>
      <c r="W593" s="45" t="e">
        <f>VLOOKUP($A593,LNG!$A$2:$H$1999,7,FALSE)/(G593*10^9)</f>
        <v>#DIV/0!</v>
      </c>
      <c r="X593" s="45">
        <f>VLOOKUP($A593,'LNST năm'!$A$2:$I$2000,8,FALSE)</f>
        <v>-1</v>
      </c>
      <c r="Y593" s="45">
        <f>VLOOKUP($A593,'LNST năm'!$A$2:$I$2000,9,FALSE)</f>
        <v>-1</v>
      </c>
      <c r="Z593" s="46" t="e">
        <f>VLOOKUP($A593,LNG!$A$2:$H$1999,9,FALSE)</f>
        <v>#REF!</v>
      </c>
      <c r="AA593" s="162" t="e">
        <f>VLOOKUP($A593,'GIÁ CP'!$A$2:$D$2000,4,FALSE)/Z593</f>
        <v>#REF!</v>
      </c>
    </row>
    <row r="594" spans="1:27" hidden="1">
      <c r="A594" s="18" t="s">
        <v>1576</v>
      </c>
      <c r="B594" s="18" t="s">
        <v>3435</v>
      </c>
      <c r="C594" s="154" t="str">
        <f>VLOOKUP(A594,'GIÁ CP'!$K$2:$M$2000,3,FALSE)</f>
        <v xml:space="preserve">Vận tải hành khách &amp; Du lịch </v>
      </c>
      <c r="D594" s="43">
        <f>VLOOKUP($A594,'Doanh thu'!$A$3:$Q$2000,9,FALSE)/1000000000</f>
        <v>0</v>
      </c>
      <c r="E594" s="43">
        <f>VLOOKUP($A594,'Doanh thu'!$A$3:$Q$2000,10,FALSE)/1000000000</f>
        <v>0</v>
      </c>
      <c r="F594" s="43">
        <f>VLOOKUP($A594,'Doanh thu'!$A$3:$Q$2000,11,FALSE)/1000000000</f>
        <v>0</v>
      </c>
      <c r="G594" s="43">
        <f>VLOOKUP($A594,'Doanh thu'!$A$3:$Q$2000,12,FALSE)/1000000000</f>
        <v>0</v>
      </c>
      <c r="H594" s="43">
        <f>VLOOKUP($A594,LNST!$A$3:$Q$1635,9,FALSE)/1000000000</f>
        <v>0</v>
      </c>
      <c r="I594" s="43">
        <f>VLOOKUP($A594,LNST!$A$3:$Q$1635,10,FALSE)/1000000000</f>
        <v>0</v>
      </c>
      <c r="J594" s="43">
        <f>VLOOKUP($A594,LNST!$A$3:$Q$1635,11,FALSE)/1000000000</f>
        <v>0</v>
      </c>
      <c r="K594" s="43">
        <f>VLOOKUP($A594,LNST!$A$3:$Q$1635,12,FALSE)/1000000000</f>
        <v>0</v>
      </c>
      <c r="L594" s="45" t="e">
        <f>VLOOKUP($A594,'Doanh thu'!$A$3:$Q$2000,14,FALSE)</f>
        <v>#DIV/0!</v>
      </c>
      <c r="M594" s="45" t="e">
        <f>VLOOKUP($A594,'Doanh thu'!$A$3:$Q$2000,15,FALSE)</f>
        <v>#DIV/0!</v>
      </c>
      <c r="N594" s="45" t="e">
        <f>VLOOKUP($A594,'Doanh thu'!$A$3:$Q$2000,16,FALSE)</f>
        <v>#DIV/0!</v>
      </c>
      <c r="O594" s="45" t="e">
        <f>VLOOKUP($A594,'Doanh thu'!$A$3:$Q$2000,17,FALSE)</f>
        <v>#DIV/0!</v>
      </c>
      <c r="P594" s="45" t="e">
        <f>VLOOKUP($A594,LNST!$A$3:$R$1635,14,FALSE)</f>
        <v>#DIV/0!</v>
      </c>
      <c r="Q594" s="45" t="e">
        <f>VLOOKUP($A594,LNST!$A$3:$R$1635,15,FALSE)</f>
        <v>#DIV/0!</v>
      </c>
      <c r="R594" s="45" t="e">
        <f>VLOOKUP($A594,LNST!$A$3:$R$1635,16,FALSE)</f>
        <v>#DIV/0!</v>
      </c>
      <c r="S594" s="45" t="e">
        <f>VLOOKUP($A594,LNST!$A$3:$R$1635,17,FALSE)</f>
        <v>#DIV/0!</v>
      </c>
      <c r="T594" s="45" t="e">
        <f>VLOOKUP($A594,LNG!$A$2:$H$1999,4,FALSE)/(D594*10^9)</f>
        <v>#DIV/0!</v>
      </c>
      <c r="U594" s="45" t="e">
        <f>VLOOKUP($A594,LNG!$A$2:$H$1999,5,FALSE)/(E594*10^9)</f>
        <v>#DIV/0!</v>
      </c>
      <c r="V594" s="45" t="e">
        <f>VLOOKUP($A594,LNG!$A$2:$H$1999,6,FALSE)/(F594*10^9)</f>
        <v>#DIV/0!</v>
      </c>
      <c r="W594" s="45" t="e">
        <f>VLOOKUP($A594,LNG!$A$2:$H$1999,7,FALSE)/(G594*10^9)</f>
        <v>#DIV/0!</v>
      </c>
      <c r="X594" s="45">
        <f>VLOOKUP($A594,'LNST năm'!$A$2:$I$2000,8,FALSE)</f>
        <v>-1</v>
      </c>
      <c r="Y594" s="45">
        <f>VLOOKUP($A594,'LNST năm'!$A$2:$I$2000,9,FALSE)</f>
        <v>-1</v>
      </c>
      <c r="Z594" s="46" t="e">
        <f>VLOOKUP($A594,LNG!$A$2:$H$1999,9,FALSE)</f>
        <v>#REF!</v>
      </c>
      <c r="AA594" s="162" t="e">
        <f>VLOOKUP($A594,'GIÁ CP'!$A$2:$D$2000,4,FALSE)/Z594</f>
        <v>#REF!</v>
      </c>
    </row>
    <row r="595" spans="1:27" hidden="1">
      <c r="A595" s="18" t="s">
        <v>1533</v>
      </c>
      <c r="B595" s="18" t="s">
        <v>3370</v>
      </c>
      <c r="C595" s="154" t="str">
        <f>VLOOKUP(A595,'GIÁ CP'!$K$2:$M$2000,3,FALSE)</f>
        <v xml:space="preserve">Hàng May mặc </v>
      </c>
      <c r="D595" s="43" t="e">
        <f>VLOOKUP($A595,'Doanh thu'!$A$3:$Q$2000,9,FALSE)/1000000000</f>
        <v>#N/A</v>
      </c>
      <c r="E595" s="43" t="e">
        <f>VLOOKUP($A595,'Doanh thu'!$A$3:$Q$2000,10,FALSE)/1000000000</f>
        <v>#N/A</v>
      </c>
      <c r="F595" s="43" t="e">
        <f>VLOOKUP($A595,'Doanh thu'!$A$3:$Q$2000,11,FALSE)/1000000000</f>
        <v>#N/A</v>
      </c>
      <c r="G595" s="43" t="e">
        <f>VLOOKUP($A595,'Doanh thu'!$A$3:$Q$2000,12,FALSE)/1000000000</f>
        <v>#N/A</v>
      </c>
      <c r="H595" s="43" t="e">
        <f>VLOOKUP($A595,LNST!$A$3:$Q$1635,9,FALSE)/1000000000</f>
        <v>#N/A</v>
      </c>
      <c r="I595" s="43" t="e">
        <f>VLOOKUP($A595,LNST!$A$3:$Q$1635,10,FALSE)/1000000000</f>
        <v>#N/A</v>
      </c>
      <c r="J595" s="43" t="e">
        <f>VLOOKUP($A595,LNST!$A$3:$Q$1635,11,FALSE)/1000000000</f>
        <v>#N/A</v>
      </c>
      <c r="K595" s="43" t="e">
        <f>VLOOKUP($A595,LNST!$A$3:$Q$1635,12,FALSE)/1000000000</f>
        <v>#N/A</v>
      </c>
      <c r="L595" s="45" t="e">
        <f>VLOOKUP($A595,'Doanh thu'!$A$3:$Q$2000,14,FALSE)</f>
        <v>#N/A</v>
      </c>
      <c r="M595" s="45" t="e">
        <f>VLOOKUP($A595,'Doanh thu'!$A$3:$Q$2000,15,FALSE)</f>
        <v>#N/A</v>
      </c>
      <c r="N595" s="45" t="e">
        <f>VLOOKUP($A595,'Doanh thu'!$A$3:$Q$2000,16,FALSE)</f>
        <v>#N/A</v>
      </c>
      <c r="O595" s="45" t="e">
        <f>VLOOKUP($A595,'Doanh thu'!$A$3:$Q$2000,17,FALSE)</f>
        <v>#N/A</v>
      </c>
      <c r="P595" s="45" t="e">
        <f>VLOOKUP($A595,LNST!$A$3:$R$1635,14,FALSE)</f>
        <v>#N/A</v>
      </c>
      <c r="Q595" s="45" t="e">
        <f>VLOOKUP($A595,LNST!$A$3:$R$1635,15,FALSE)</f>
        <v>#N/A</v>
      </c>
      <c r="R595" s="45" t="e">
        <f>VLOOKUP($A595,LNST!$A$3:$R$1635,16,FALSE)</f>
        <v>#N/A</v>
      </c>
      <c r="S595" s="45" t="e">
        <f>VLOOKUP($A595,LNST!$A$3:$R$1635,17,FALSE)</f>
        <v>#N/A</v>
      </c>
      <c r="T595" s="45" t="e">
        <f>VLOOKUP($A595,LNG!$A$2:$H$1999,4,FALSE)/(D595*10^9)</f>
        <v>#N/A</v>
      </c>
      <c r="U595" s="45" t="e">
        <f>VLOOKUP($A595,LNG!$A$2:$H$1999,5,FALSE)/(E595*10^9)</f>
        <v>#N/A</v>
      </c>
      <c r="V595" s="45" t="e">
        <f>VLOOKUP($A595,LNG!$A$2:$H$1999,6,FALSE)/(F595*10^9)</f>
        <v>#N/A</v>
      </c>
      <c r="W595" s="45" t="e">
        <f>VLOOKUP($A595,LNG!$A$2:$H$1999,7,FALSE)/(G595*10^9)</f>
        <v>#N/A</v>
      </c>
      <c r="X595" s="45" t="e">
        <f>VLOOKUP($A595,'LNST năm'!$A$2:$I$2000,8,FALSE)</f>
        <v>#N/A</v>
      </c>
      <c r="Y595" s="45" t="e">
        <f>VLOOKUP($A595,'LNST năm'!$A$2:$I$2000,9,FALSE)</f>
        <v>#N/A</v>
      </c>
      <c r="Z595" s="46" t="e">
        <f>VLOOKUP($A595,LNG!$A$2:$H$1999,9,FALSE)</f>
        <v>#N/A</v>
      </c>
      <c r="AA595" s="162" t="e">
        <f>VLOOKUP($A595,'GIÁ CP'!$A$2:$D$2000,4,FALSE)/Z595</f>
        <v>#N/A</v>
      </c>
    </row>
    <row r="596" spans="1:27" hidden="1">
      <c r="A596" s="18" t="s">
        <v>1111</v>
      </c>
      <c r="B596" s="18" t="s">
        <v>2657</v>
      </c>
      <c r="C596" s="154" t="str">
        <f>VLOOKUP(A596,'GIÁ CP'!$K$2:$M$2000,3,FALSE)</f>
        <v xml:space="preserve">Vận tải hành khách &amp; Du lịch </v>
      </c>
      <c r="D596" s="43">
        <f>VLOOKUP($A596,'Doanh thu'!$A$3:$Q$2000,9,FALSE)/1000000000</f>
        <v>0</v>
      </c>
      <c r="E596" s="43">
        <f>VLOOKUP($A596,'Doanh thu'!$A$3:$Q$2000,10,FALSE)/1000000000</f>
        <v>0</v>
      </c>
      <c r="F596" s="43">
        <f>VLOOKUP($A596,'Doanh thu'!$A$3:$Q$2000,11,FALSE)/1000000000</f>
        <v>0</v>
      </c>
      <c r="G596" s="43">
        <f>VLOOKUP($A596,'Doanh thu'!$A$3:$Q$2000,12,FALSE)/1000000000</f>
        <v>0</v>
      </c>
      <c r="H596" s="43">
        <f>VLOOKUP($A596,LNST!$A$3:$Q$1635,9,FALSE)/1000000000</f>
        <v>0</v>
      </c>
      <c r="I596" s="43">
        <f>VLOOKUP($A596,LNST!$A$3:$Q$1635,10,FALSE)/1000000000</f>
        <v>0</v>
      </c>
      <c r="J596" s="43">
        <f>VLOOKUP($A596,LNST!$A$3:$Q$1635,11,FALSE)/1000000000</f>
        <v>0</v>
      </c>
      <c r="K596" s="43">
        <f>VLOOKUP($A596,LNST!$A$3:$Q$1635,12,FALSE)/1000000000</f>
        <v>0</v>
      </c>
      <c r="L596" s="45" t="e">
        <f>VLOOKUP($A596,'Doanh thu'!$A$3:$Q$2000,14,FALSE)</f>
        <v>#DIV/0!</v>
      </c>
      <c r="M596" s="45" t="e">
        <f>VLOOKUP($A596,'Doanh thu'!$A$3:$Q$2000,15,FALSE)</f>
        <v>#DIV/0!</v>
      </c>
      <c r="N596" s="45" t="e">
        <f>VLOOKUP($A596,'Doanh thu'!$A$3:$Q$2000,16,FALSE)</f>
        <v>#DIV/0!</v>
      </c>
      <c r="O596" s="45" t="e">
        <f>VLOOKUP($A596,'Doanh thu'!$A$3:$Q$2000,17,FALSE)</f>
        <v>#DIV/0!</v>
      </c>
      <c r="P596" s="45" t="e">
        <f>VLOOKUP($A596,LNST!$A$3:$R$1635,14,FALSE)</f>
        <v>#DIV/0!</v>
      </c>
      <c r="Q596" s="45" t="e">
        <f>VLOOKUP($A596,LNST!$A$3:$R$1635,15,FALSE)</f>
        <v>#DIV/0!</v>
      </c>
      <c r="R596" s="45" t="e">
        <f>VLOOKUP($A596,LNST!$A$3:$R$1635,16,FALSE)</f>
        <v>#DIV/0!</v>
      </c>
      <c r="S596" s="45" t="e">
        <f>VLOOKUP($A596,LNST!$A$3:$R$1635,17,FALSE)</f>
        <v>#DIV/0!</v>
      </c>
      <c r="T596" s="45" t="e">
        <f>VLOOKUP($A596,LNG!$A$2:$H$1999,4,FALSE)/(D596*10^9)</f>
        <v>#DIV/0!</v>
      </c>
      <c r="U596" s="45" t="e">
        <f>VLOOKUP($A596,LNG!$A$2:$H$1999,5,FALSE)/(E596*10^9)</f>
        <v>#DIV/0!</v>
      </c>
      <c r="V596" s="45" t="e">
        <f>VLOOKUP($A596,LNG!$A$2:$H$1999,6,FALSE)/(F596*10^9)</f>
        <v>#DIV/0!</v>
      </c>
      <c r="W596" s="45" t="e">
        <f>VLOOKUP($A596,LNG!$A$2:$H$1999,7,FALSE)/(G596*10^9)</f>
        <v>#DIV/0!</v>
      </c>
      <c r="X596" s="45">
        <f>VLOOKUP($A596,'LNST năm'!$A$2:$I$2000,8,FALSE)</f>
        <v>-1</v>
      </c>
      <c r="Y596" s="45">
        <f>VLOOKUP($A596,'LNST năm'!$A$2:$I$2000,9,FALSE)</f>
        <v>-1</v>
      </c>
      <c r="Z596" s="46" t="e">
        <f>VLOOKUP($A596,LNG!$A$2:$H$1999,9,FALSE)</f>
        <v>#REF!</v>
      </c>
      <c r="AA596" s="162" t="e">
        <f>VLOOKUP($A596,'GIÁ CP'!$A$2:$D$2000,4,FALSE)/Z596</f>
        <v>#REF!</v>
      </c>
    </row>
    <row r="597" spans="1:27" hidden="1">
      <c r="A597" s="18" t="s">
        <v>3494</v>
      </c>
      <c r="B597" s="18" t="s">
        <v>3495</v>
      </c>
      <c r="C597" s="154" t="str">
        <f>VLOOKUP(A597,'GIÁ CP'!$K$2:$M$2000,3,FALSE)</f>
        <v xml:space="preserve">Máy công nghiệp </v>
      </c>
      <c r="D597" s="43" t="e">
        <f>VLOOKUP($A597,'Doanh thu'!$A$3:$Q$2000,9,FALSE)/1000000000</f>
        <v>#N/A</v>
      </c>
      <c r="E597" s="43" t="e">
        <f>VLOOKUP($A597,'Doanh thu'!$A$3:$Q$2000,10,FALSE)/1000000000</f>
        <v>#N/A</v>
      </c>
      <c r="F597" s="43" t="e">
        <f>VLOOKUP($A597,'Doanh thu'!$A$3:$Q$2000,11,FALSE)/1000000000</f>
        <v>#N/A</v>
      </c>
      <c r="G597" s="43" t="e">
        <f>VLOOKUP($A597,'Doanh thu'!$A$3:$Q$2000,12,FALSE)/1000000000</f>
        <v>#N/A</v>
      </c>
      <c r="H597" s="43" t="e">
        <f>VLOOKUP($A597,LNST!$A$3:$Q$1635,9,FALSE)/1000000000</f>
        <v>#N/A</v>
      </c>
      <c r="I597" s="43" t="e">
        <f>VLOOKUP($A597,LNST!$A$3:$Q$1635,10,FALSE)/1000000000</f>
        <v>#N/A</v>
      </c>
      <c r="J597" s="43" t="e">
        <f>VLOOKUP($A597,LNST!$A$3:$Q$1635,11,FALSE)/1000000000</f>
        <v>#N/A</v>
      </c>
      <c r="K597" s="43" t="e">
        <f>VLOOKUP($A597,LNST!$A$3:$Q$1635,12,FALSE)/1000000000</f>
        <v>#N/A</v>
      </c>
      <c r="L597" s="45" t="e">
        <f>VLOOKUP($A597,'Doanh thu'!$A$3:$Q$2000,14,FALSE)</f>
        <v>#N/A</v>
      </c>
      <c r="M597" s="45" t="e">
        <f>VLOOKUP($A597,'Doanh thu'!$A$3:$Q$2000,15,FALSE)</f>
        <v>#N/A</v>
      </c>
      <c r="N597" s="45" t="e">
        <f>VLOOKUP($A597,'Doanh thu'!$A$3:$Q$2000,16,FALSE)</f>
        <v>#N/A</v>
      </c>
      <c r="O597" s="45" t="e">
        <f>VLOOKUP($A597,'Doanh thu'!$A$3:$Q$2000,17,FALSE)</f>
        <v>#N/A</v>
      </c>
      <c r="P597" s="45" t="e">
        <f>VLOOKUP($A597,LNST!$A$3:$R$1635,14,FALSE)</f>
        <v>#N/A</v>
      </c>
      <c r="Q597" s="45" t="e">
        <f>VLOOKUP($A597,LNST!$A$3:$R$1635,15,FALSE)</f>
        <v>#N/A</v>
      </c>
      <c r="R597" s="45" t="e">
        <f>VLOOKUP($A597,LNST!$A$3:$R$1635,16,FALSE)</f>
        <v>#N/A</v>
      </c>
      <c r="S597" s="45" t="e">
        <f>VLOOKUP($A597,LNST!$A$3:$R$1635,17,FALSE)</f>
        <v>#N/A</v>
      </c>
      <c r="T597" s="45" t="e">
        <f>VLOOKUP($A597,LNG!$A$2:$H$1999,4,FALSE)/(D597*10^9)</f>
        <v>#N/A</v>
      </c>
      <c r="U597" s="45" t="e">
        <f>VLOOKUP($A597,LNG!$A$2:$H$1999,5,FALSE)/(E597*10^9)</f>
        <v>#N/A</v>
      </c>
      <c r="V597" s="45" t="e">
        <f>VLOOKUP($A597,LNG!$A$2:$H$1999,6,FALSE)/(F597*10^9)</f>
        <v>#N/A</v>
      </c>
      <c r="W597" s="45" t="e">
        <f>VLOOKUP($A597,LNG!$A$2:$H$1999,7,FALSE)/(G597*10^9)</f>
        <v>#N/A</v>
      </c>
      <c r="X597" s="45" t="e">
        <f>VLOOKUP($A597,'LNST năm'!$A$2:$I$2000,8,FALSE)</f>
        <v>#N/A</v>
      </c>
      <c r="Y597" s="45" t="e">
        <f>VLOOKUP($A597,'LNST năm'!$A$2:$I$2000,9,FALSE)</f>
        <v>#N/A</v>
      </c>
      <c r="Z597" s="46" t="e">
        <f>VLOOKUP($A597,LNG!$A$2:$H$1999,9,FALSE)</f>
        <v>#N/A</v>
      </c>
      <c r="AA597" s="162" t="e">
        <f>VLOOKUP($A597,'GIÁ CP'!$A$2:$D$2000,4,FALSE)/Z597</f>
        <v>#N/A</v>
      </c>
    </row>
    <row r="598" spans="1:27" hidden="1">
      <c r="A598" s="18" t="s">
        <v>3440</v>
      </c>
      <c r="B598" s="18" t="s">
        <v>3441</v>
      </c>
      <c r="C598" s="154" t="str">
        <f>VLOOKUP(A598,'GIÁ CP'!$K$2:$M$2000,3,FALSE)</f>
        <v xml:space="preserve">Xây dựng </v>
      </c>
      <c r="D598" s="43">
        <f>VLOOKUP($A598,'Doanh thu'!$A$3:$Q$2000,9,FALSE)/1000000000</f>
        <v>0</v>
      </c>
      <c r="E598" s="43">
        <f>VLOOKUP($A598,'Doanh thu'!$A$3:$Q$2000,10,FALSE)/1000000000</f>
        <v>0</v>
      </c>
      <c r="F598" s="43">
        <f>VLOOKUP($A598,'Doanh thu'!$A$3:$Q$2000,11,FALSE)/1000000000</f>
        <v>0</v>
      </c>
      <c r="G598" s="43">
        <f>VLOOKUP($A598,'Doanh thu'!$A$3:$Q$2000,12,FALSE)/1000000000</f>
        <v>0</v>
      </c>
      <c r="H598" s="43">
        <f>VLOOKUP($A598,LNST!$A$3:$Q$1635,9,FALSE)/1000000000</f>
        <v>0</v>
      </c>
      <c r="I598" s="43">
        <f>VLOOKUP($A598,LNST!$A$3:$Q$1635,10,FALSE)/1000000000</f>
        <v>0</v>
      </c>
      <c r="J598" s="43">
        <f>VLOOKUP($A598,LNST!$A$3:$Q$1635,11,FALSE)/1000000000</f>
        <v>0</v>
      </c>
      <c r="K598" s="43">
        <f>VLOOKUP($A598,LNST!$A$3:$Q$1635,12,FALSE)/1000000000</f>
        <v>0</v>
      </c>
      <c r="L598" s="45" t="e">
        <f>VLOOKUP($A598,'Doanh thu'!$A$3:$Q$2000,14,FALSE)</f>
        <v>#DIV/0!</v>
      </c>
      <c r="M598" s="45" t="e">
        <f>VLOOKUP($A598,'Doanh thu'!$A$3:$Q$2000,15,FALSE)</f>
        <v>#DIV/0!</v>
      </c>
      <c r="N598" s="45" t="e">
        <f>VLOOKUP($A598,'Doanh thu'!$A$3:$Q$2000,16,FALSE)</f>
        <v>#DIV/0!</v>
      </c>
      <c r="O598" s="45" t="e">
        <f>VLOOKUP($A598,'Doanh thu'!$A$3:$Q$2000,17,FALSE)</f>
        <v>#DIV/0!</v>
      </c>
      <c r="P598" s="45" t="e">
        <f>VLOOKUP($A598,LNST!$A$3:$R$1635,14,FALSE)</f>
        <v>#DIV/0!</v>
      </c>
      <c r="Q598" s="45" t="e">
        <f>VLOOKUP($A598,LNST!$A$3:$R$1635,15,FALSE)</f>
        <v>#DIV/0!</v>
      </c>
      <c r="R598" s="45" t="e">
        <f>VLOOKUP($A598,LNST!$A$3:$R$1635,16,FALSE)</f>
        <v>#DIV/0!</v>
      </c>
      <c r="S598" s="45" t="e">
        <f>VLOOKUP($A598,LNST!$A$3:$R$1635,17,FALSE)</f>
        <v>#DIV/0!</v>
      </c>
      <c r="T598" s="45" t="e">
        <f>VLOOKUP($A598,LNG!$A$2:$H$1999,4,FALSE)/(D598*10^9)</f>
        <v>#DIV/0!</v>
      </c>
      <c r="U598" s="45" t="e">
        <f>VLOOKUP($A598,LNG!$A$2:$H$1999,5,FALSE)/(E598*10^9)</f>
        <v>#DIV/0!</v>
      </c>
      <c r="V598" s="45" t="e">
        <f>VLOOKUP($A598,LNG!$A$2:$H$1999,6,FALSE)/(F598*10^9)</f>
        <v>#DIV/0!</v>
      </c>
      <c r="W598" s="45" t="e">
        <f>VLOOKUP($A598,LNG!$A$2:$H$1999,7,FALSE)/(G598*10^9)</f>
        <v>#DIV/0!</v>
      </c>
      <c r="X598" s="45" t="e">
        <f>VLOOKUP($A598,'LNST năm'!$A$2:$I$2000,8,FALSE)</f>
        <v>#DIV/0!</v>
      </c>
      <c r="Y598" s="45" t="e">
        <f>VLOOKUP($A598,'LNST năm'!$A$2:$I$2000,9,FALSE)</f>
        <v>#DIV/0!</v>
      </c>
      <c r="Z598" s="46" t="e">
        <f>VLOOKUP($A598,LNG!$A$2:$H$1999,9,FALSE)</f>
        <v>#REF!</v>
      </c>
      <c r="AA598" s="162" t="e">
        <f>VLOOKUP($A598,'GIÁ CP'!$A$2:$D$2000,4,FALSE)/Z598</f>
        <v>#REF!</v>
      </c>
    </row>
    <row r="599" spans="1:27" hidden="1">
      <c r="A599" s="18" t="s">
        <v>1639</v>
      </c>
      <c r="B599" s="18" t="s">
        <v>3442</v>
      </c>
      <c r="C599" s="154" t="str">
        <f>VLOOKUP(A599,'GIÁ CP'!$K$2:$M$2000,3,FALSE)</f>
        <v xml:space="preserve">Xây dựng </v>
      </c>
      <c r="D599" s="43">
        <f>VLOOKUP($A599,'Doanh thu'!$A$3:$Q$2000,9,FALSE)/1000000000</f>
        <v>0</v>
      </c>
      <c r="E599" s="43">
        <f>VLOOKUP($A599,'Doanh thu'!$A$3:$Q$2000,10,FALSE)/1000000000</f>
        <v>0</v>
      </c>
      <c r="F599" s="43">
        <f>VLOOKUP($A599,'Doanh thu'!$A$3:$Q$2000,11,FALSE)/1000000000</f>
        <v>0</v>
      </c>
      <c r="G599" s="43">
        <f>VLOOKUP($A599,'Doanh thu'!$A$3:$Q$2000,12,FALSE)/1000000000</f>
        <v>0</v>
      </c>
      <c r="H599" s="43">
        <f>VLOOKUP($A599,LNST!$A$3:$Q$1635,9,FALSE)/1000000000</f>
        <v>0</v>
      </c>
      <c r="I599" s="43">
        <f>VLOOKUP($A599,LNST!$A$3:$Q$1635,10,FALSE)/1000000000</f>
        <v>0</v>
      </c>
      <c r="J599" s="43">
        <f>VLOOKUP($A599,LNST!$A$3:$Q$1635,11,FALSE)/1000000000</f>
        <v>0</v>
      </c>
      <c r="K599" s="43">
        <f>VLOOKUP($A599,LNST!$A$3:$Q$1635,12,FALSE)/1000000000</f>
        <v>0</v>
      </c>
      <c r="L599" s="45" t="e">
        <f>VLOOKUP($A599,'Doanh thu'!$A$3:$Q$2000,14,FALSE)</f>
        <v>#DIV/0!</v>
      </c>
      <c r="M599" s="45" t="e">
        <f>VLOOKUP($A599,'Doanh thu'!$A$3:$Q$2000,15,FALSE)</f>
        <v>#DIV/0!</v>
      </c>
      <c r="N599" s="45" t="e">
        <f>VLOOKUP($A599,'Doanh thu'!$A$3:$Q$2000,16,FALSE)</f>
        <v>#DIV/0!</v>
      </c>
      <c r="O599" s="45" t="e">
        <f>VLOOKUP($A599,'Doanh thu'!$A$3:$Q$2000,17,FALSE)</f>
        <v>#DIV/0!</v>
      </c>
      <c r="P599" s="45" t="e">
        <f>VLOOKUP($A599,LNST!$A$3:$R$1635,14,FALSE)</f>
        <v>#DIV/0!</v>
      </c>
      <c r="Q599" s="45" t="e">
        <f>VLOOKUP($A599,LNST!$A$3:$R$1635,15,FALSE)</f>
        <v>#DIV/0!</v>
      </c>
      <c r="R599" s="45" t="e">
        <f>VLOOKUP($A599,LNST!$A$3:$R$1635,16,FALSE)</f>
        <v>#DIV/0!</v>
      </c>
      <c r="S599" s="45" t="e">
        <f>VLOOKUP($A599,LNST!$A$3:$R$1635,17,FALSE)</f>
        <v>#DIV/0!</v>
      </c>
      <c r="T599" s="45" t="e">
        <f>VLOOKUP($A599,LNG!$A$2:$H$1999,4,FALSE)/(D599*10^9)</f>
        <v>#DIV/0!</v>
      </c>
      <c r="U599" s="45" t="e">
        <f>VLOOKUP($A599,LNG!$A$2:$H$1999,5,FALSE)/(E599*10^9)</f>
        <v>#DIV/0!</v>
      </c>
      <c r="V599" s="45" t="e">
        <f>VLOOKUP($A599,LNG!$A$2:$H$1999,6,FALSE)/(F599*10^9)</f>
        <v>#DIV/0!</v>
      </c>
      <c r="W599" s="45" t="e">
        <f>VLOOKUP($A599,LNG!$A$2:$H$1999,7,FALSE)/(G599*10^9)</f>
        <v>#DIV/0!</v>
      </c>
      <c r="X599" s="45">
        <f>VLOOKUP($A599,'LNST năm'!$A$2:$I$2000,8,FALSE)</f>
        <v>-1</v>
      </c>
      <c r="Y599" s="45">
        <f>VLOOKUP($A599,'LNST năm'!$A$2:$I$2000,9,FALSE)</f>
        <v>-1</v>
      </c>
      <c r="Z599" s="46" t="e">
        <f>VLOOKUP($A599,LNG!$A$2:$H$1999,9,FALSE)</f>
        <v>#REF!</v>
      </c>
      <c r="AA599" s="162" t="e">
        <f>VLOOKUP($A599,'GIÁ CP'!$A$2:$D$2000,4,FALSE)/Z599</f>
        <v>#REF!</v>
      </c>
    </row>
    <row r="600" spans="1:27" hidden="1">
      <c r="A600" s="18" t="s">
        <v>1580</v>
      </c>
      <c r="B600" s="18" t="s">
        <v>3444</v>
      </c>
      <c r="C600" s="154" t="str">
        <f>VLOOKUP(A600,'GIÁ CP'!$K$2:$M$2000,3,FALSE)</f>
        <v xml:space="preserve">Sản phẩm hóa dầu, Nông dược &amp; Hóa chất khác </v>
      </c>
      <c r="D600" s="43">
        <f>VLOOKUP($A600,'Doanh thu'!$A$3:$Q$2000,9,FALSE)/1000000000</f>
        <v>0</v>
      </c>
      <c r="E600" s="43">
        <f>VLOOKUP($A600,'Doanh thu'!$A$3:$Q$2000,10,FALSE)/1000000000</f>
        <v>0</v>
      </c>
      <c r="F600" s="43">
        <f>VLOOKUP($A600,'Doanh thu'!$A$3:$Q$2000,11,FALSE)/1000000000</f>
        <v>0</v>
      </c>
      <c r="G600" s="43">
        <f>VLOOKUP($A600,'Doanh thu'!$A$3:$Q$2000,12,FALSE)/1000000000</f>
        <v>0</v>
      </c>
      <c r="H600" s="43">
        <f>VLOOKUP($A600,LNST!$A$3:$Q$1635,9,FALSE)/1000000000</f>
        <v>0</v>
      </c>
      <c r="I600" s="43">
        <f>VLOOKUP($A600,LNST!$A$3:$Q$1635,10,FALSE)/1000000000</f>
        <v>0</v>
      </c>
      <c r="J600" s="43">
        <f>VLOOKUP($A600,LNST!$A$3:$Q$1635,11,FALSE)/1000000000</f>
        <v>0</v>
      </c>
      <c r="K600" s="43">
        <f>VLOOKUP($A600,LNST!$A$3:$Q$1635,12,FALSE)/1000000000</f>
        <v>0</v>
      </c>
      <c r="L600" s="45" t="e">
        <f>VLOOKUP($A600,'Doanh thu'!$A$3:$Q$2000,14,FALSE)</f>
        <v>#DIV/0!</v>
      </c>
      <c r="M600" s="45" t="e">
        <f>VLOOKUP($A600,'Doanh thu'!$A$3:$Q$2000,15,FALSE)</f>
        <v>#DIV/0!</v>
      </c>
      <c r="N600" s="45" t="e">
        <f>VLOOKUP($A600,'Doanh thu'!$A$3:$Q$2000,16,FALSE)</f>
        <v>#DIV/0!</v>
      </c>
      <c r="O600" s="45" t="e">
        <f>VLOOKUP($A600,'Doanh thu'!$A$3:$Q$2000,17,FALSE)</f>
        <v>#DIV/0!</v>
      </c>
      <c r="P600" s="45" t="e">
        <f>VLOOKUP($A600,LNST!$A$3:$R$1635,14,FALSE)</f>
        <v>#DIV/0!</v>
      </c>
      <c r="Q600" s="45" t="e">
        <f>VLOOKUP($A600,LNST!$A$3:$R$1635,15,FALSE)</f>
        <v>#DIV/0!</v>
      </c>
      <c r="R600" s="45" t="e">
        <f>VLOOKUP($A600,LNST!$A$3:$R$1635,16,FALSE)</f>
        <v>#DIV/0!</v>
      </c>
      <c r="S600" s="45" t="e">
        <f>VLOOKUP($A600,LNST!$A$3:$R$1635,17,FALSE)</f>
        <v>#DIV/0!</v>
      </c>
      <c r="T600" s="45" t="e">
        <f>VLOOKUP($A600,LNG!$A$2:$H$1999,4,FALSE)/(D600*10^9)</f>
        <v>#DIV/0!</v>
      </c>
      <c r="U600" s="45" t="e">
        <f>VLOOKUP($A600,LNG!$A$2:$H$1999,5,FALSE)/(E600*10^9)</f>
        <v>#DIV/0!</v>
      </c>
      <c r="V600" s="45" t="e">
        <f>VLOOKUP($A600,LNG!$A$2:$H$1999,6,FALSE)/(F600*10^9)</f>
        <v>#DIV/0!</v>
      </c>
      <c r="W600" s="45" t="e">
        <f>VLOOKUP($A600,LNG!$A$2:$H$1999,7,FALSE)/(G600*10^9)</f>
        <v>#DIV/0!</v>
      </c>
      <c r="X600" s="45">
        <f>VLOOKUP($A600,'LNST năm'!$A$2:$I$2000,8,FALSE)</f>
        <v>1</v>
      </c>
      <c r="Y600" s="45">
        <f>VLOOKUP($A600,'LNST năm'!$A$2:$I$2000,9,FALSE)</f>
        <v>-1</v>
      </c>
      <c r="Z600" s="46" t="e">
        <f>VLOOKUP($A600,LNG!$A$2:$H$1999,9,FALSE)</f>
        <v>#REF!</v>
      </c>
      <c r="AA600" s="162" t="e">
        <f>VLOOKUP($A600,'GIÁ CP'!$A$2:$D$2000,4,FALSE)/Z600</f>
        <v>#REF!</v>
      </c>
    </row>
    <row r="601" spans="1:27" hidden="1">
      <c r="A601" s="18" t="s">
        <v>1581</v>
      </c>
      <c r="B601" s="18" t="s">
        <v>3448</v>
      </c>
      <c r="C601" s="154" t="str">
        <f>VLOOKUP(A601,'GIÁ CP'!$K$2:$M$2000,3,FALSE)</f>
        <v xml:space="preserve">Vận tải Thủy </v>
      </c>
      <c r="D601" s="43">
        <f>VLOOKUP($A601,'Doanh thu'!$A$3:$Q$2000,9,FALSE)/1000000000</f>
        <v>0</v>
      </c>
      <c r="E601" s="43">
        <f>VLOOKUP($A601,'Doanh thu'!$A$3:$Q$2000,10,FALSE)/1000000000</f>
        <v>0</v>
      </c>
      <c r="F601" s="43">
        <f>VLOOKUP($A601,'Doanh thu'!$A$3:$Q$2000,11,FALSE)/1000000000</f>
        <v>424.07266804900001</v>
      </c>
      <c r="G601" s="43">
        <f>VLOOKUP($A601,'Doanh thu'!$A$3:$Q$2000,12,FALSE)/1000000000</f>
        <v>356.61812802600002</v>
      </c>
      <c r="H601" s="43">
        <f>VLOOKUP($A601,LNST!$A$3:$Q$1635,9,FALSE)/1000000000</f>
        <v>0</v>
      </c>
      <c r="I601" s="43">
        <f>VLOOKUP($A601,LNST!$A$3:$Q$1635,10,FALSE)/1000000000</f>
        <v>0</v>
      </c>
      <c r="J601" s="43">
        <f>VLOOKUP($A601,LNST!$A$3:$Q$1635,11,FALSE)/1000000000</f>
        <v>-3.0323302889999999</v>
      </c>
      <c r="K601" s="43">
        <f>VLOOKUP($A601,LNST!$A$3:$Q$1635,12,FALSE)/1000000000</f>
        <v>3.7563206230000001</v>
      </c>
      <c r="L601" s="45" t="e">
        <f>VLOOKUP($A601,'Doanh thu'!$A$3:$Q$2000,14,FALSE)</f>
        <v>#DIV/0!</v>
      </c>
      <c r="M601" s="45" t="e">
        <f>VLOOKUP($A601,'Doanh thu'!$A$3:$Q$2000,15,FALSE)</f>
        <v>#DIV/0!</v>
      </c>
      <c r="N601" s="45" t="e">
        <f>VLOOKUP($A601,'Doanh thu'!$A$3:$Q$2000,16,FALSE)</f>
        <v>#DIV/0!</v>
      </c>
      <c r="O601" s="45" t="e">
        <f>VLOOKUP($A601,'Doanh thu'!$A$3:$Q$2000,17,FALSE)</f>
        <v>#DIV/0!</v>
      </c>
      <c r="P601" s="45" t="e">
        <f>VLOOKUP($A601,LNST!$A$3:$R$1635,14,FALSE)</f>
        <v>#DIV/0!</v>
      </c>
      <c r="Q601" s="45" t="e">
        <f>VLOOKUP($A601,LNST!$A$3:$R$1635,15,FALSE)</f>
        <v>#DIV/0!</v>
      </c>
      <c r="R601" s="45" t="e">
        <f>VLOOKUP($A601,LNST!$A$3:$R$1635,16,FALSE)</f>
        <v>#DIV/0!</v>
      </c>
      <c r="S601" s="45" t="e">
        <f>VLOOKUP($A601,LNST!$A$3:$R$1635,17,FALSE)</f>
        <v>#DIV/0!</v>
      </c>
      <c r="T601" s="45" t="e">
        <f>VLOOKUP($A601,LNG!$A$2:$H$1999,4,FALSE)/(D601*10^9)</f>
        <v>#DIV/0!</v>
      </c>
      <c r="U601" s="45" t="e">
        <f>VLOOKUP($A601,LNG!$A$2:$H$1999,5,FALSE)/(E601*10^9)</f>
        <v>#DIV/0!</v>
      </c>
      <c r="V601" s="45">
        <f>VLOOKUP($A601,LNG!$A$2:$H$1999,6,FALSE)/(F601*10^9)</f>
        <v>0</v>
      </c>
      <c r="W601" s="45">
        <f>VLOOKUP($A601,LNG!$A$2:$H$1999,7,FALSE)/(G601*10^9)</f>
        <v>5.8498753881291846E-2</v>
      </c>
      <c r="X601" s="45">
        <f>VLOOKUP($A601,'LNST năm'!$A$2:$I$2000,8,FALSE)</f>
        <v>-0.22434554011026508</v>
      </c>
      <c r="Y601" s="45">
        <f>VLOOKUP($A601,'LNST năm'!$A$2:$I$2000,9,FALSE)</f>
        <v>-0.38871352917611224</v>
      </c>
      <c r="Z601" s="46" t="e">
        <f>VLOOKUP($A601,LNG!$A$2:$H$1999,9,FALSE)</f>
        <v>#REF!</v>
      </c>
      <c r="AA601" s="162" t="e">
        <f>VLOOKUP($A601,'GIÁ CP'!$A$2:$D$2000,4,FALSE)/Z601</f>
        <v>#REF!</v>
      </c>
    </row>
    <row r="602" spans="1:27" hidden="1">
      <c r="A602" s="18" t="s">
        <v>1582</v>
      </c>
      <c r="B602" s="18" t="s">
        <v>3449</v>
      </c>
      <c r="C602" s="154" t="str">
        <f>VLOOKUP(A602,'GIÁ CP'!$K$2:$M$2000,3,FALSE)</f>
        <v xml:space="preserve">Hàng May mặc </v>
      </c>
      <c r="D602" s="43">
        <f>VLOOKUP($A602,'Doanh thu'!$A$3:$Q$2000,9,FALSE)/1000000000</f>
        <v>0</v>
      </c>
      <c r="E602" s="43">
        <f>VLOOKUP($A602,'Doanh thu'!$A$3:$Q$2000,10,FALSE)/1000000000</f>
        <v>0</v>
      </c>
      <c r="F602" s="43">
        <f>VLOOKUP($A602,'Doanh thu'!$A$3:$Q$2000,11,FALSE)/1000000000</f>
        <v>0</v>
      </c>
      <c r="G602" s="43">
        <f>VLOOKUP($A602,'Doanh thu'!$A$3:$Q$2000,12,FALSE)/1000000000</f>
        <v>0</v>
      </c>
      <c r="H602" s="43">
        <f>VLOOKUP($A602,LNST!$A$3:$Q$1635,9,FALSE)/1000000000</f>
        <v>0</v>
      </c>
      <c r="I602" s="43">
        <f>VLOOKUP($A602,LNST!$A$3:$Q$1635,10,FALSE)/1000000000</f>
        <v>0</v>
      </c>
      <c r="J602" s="43">
        <f>VLOOKUP($A602,LNST!$A$3:$Q$1635,11,FALSE)/1000000000</f>
        <v>0</v>
      </c>
      <c r="K602" s="43">
        <f>VLOOKUP($A602,LNST!$A$3:$Q$1635,12,FALSE)/1000000000</f>
        <v>0</v>
      </c>
      <c r="L602" s="45" t="e">
        <f>VLOOKUP($A602,'Doanh thu'!$A$3:$Q$2000,14,FALSE)</f>
        <v>#DIV/0!</v>
      </c>
      <c r="M602" s="45" t="e">
        <f>VLOOKUP($A602,'Doanh thu'!$A$3:$Q$2000,15,FALSE)</f>
        <v>#DIV/0!</v>
      </c>
      <c r="N602" s="45" t="e">
        <f>VLOOKUP($A602,'Doanh thu'!$A$3:$Q$2000,16,FALSE)</f>
        <v>#DIV/0!</v>
      </c>
      <c r="O602" s="45" t="e">
        <f>VLOOKUP($A602,'Doanh thu'!$A$3:$Q$2000,17,FALSE)</f>
        <v>#DIV/0!</v>
      </c>
      <c r="P602" s="45" t="e">
        <f>VLOOKUP($A602,LNST!$A$3:$R$1635,14,FALSE)</f>
        <v>#DIV/0!</v>
      </c>
      <c r="Q602" s="45" t="e">
        <f>VLOOKUP($A602,LNST!$A$3:$R$1635,15,FALSE)</f>
        <v>#DIV/0!</v>
      </c>
      <c r="R602" s="45" t="e">
        <f>VLOOKUP($A602,LNST!$A$3:$R$1635,16,FALSE)</f>
        <v>#DIV/0!</v>
      </c>
      <c r="S602" s="45" t="e">
        <f>VLOOKUP($A602,LNST!$A$3:$R$1635,17,FALSE)</f>
        <v>#DIV/0!</v>
      </c>
      <c r="T602" s="45" t="e">
        <f>VLOOKUP($A602,LNG!$A$2:$H$1999,4,FALSE)/(D602*10^9)</f>
        <v>#DIV/0!</v>
      </c>
      <c r="U602" s="45" t="e">
        <f>VLOOKUP($A602,LNG!$A$2:$H$1999,5,FALSE)/(E602*10^9)</f>
        <v>#DIV/0!</v>
      </c>
      <c r="V602" s="45" t="e">
        <f>VLOOKUP($A602,LNG!$A$2:$H$1999,6,FALSE)/(F602*10^9)</f>
        <v>#DIV/0!</v>
      </c>
      <c r="W602" s="45" t="e">
        <f>VLOOKUP($A602,LNG!$A$2:$H$1999,7,FALSE)/(G602*10^9)</f>
        <v>#DIV/0!</v>
      </c>
      <c r="X602" s="45">
        <f>VLOOKUP($A602,'LNST năm'!$A$2:$I$2000,8,FALSE)</f>
        <v>-1</v>
      </c>
      <c r="Y602" s="45">
        <f>VLOOKUP($A602,'LNST năm'!$A$2:$I$2000,9,FALSE)</f>
        <v>-1</v>
      </c>
      <c r="Z602" s="46" t="e">
        <f>VLOOKUP($A602,LNG!$A$2:$H$1999,9,FALSE)</f>
        <v>#REF!</v>
      </c>
      <c r="AA602" s="162" t="e">
        <f>VLOOKUP($A602,'GIÁ CP'!$A$2:$D$2000,4,FALSE)/Z602</f>
        <v>#REF!</v>
      </c>
    </row>
    <row r="603" spans="1:27" hidden="1">
      <c r="A603" s="18" t="s">
        <v>1583</v>
      </c>
      <c r="B603" s="18" t="s">
        <v>3450</v>
      </c>
      <c r="C603" s="154" t="str">
        <f>VLOOKUP(A603,'GIÁ CP'!$K$2:$M$2000,3,FALSE)</f>
        <v xml:space="preserve">Vật liệu xây dựng &amp; Nội thất </v>
      </c>
      <c r="D603" s="43">
        <f>VLOOKUP($A603,'Doanh thu'!$A$3:$Q$2000,9,FALSE)/1000000000</f>
        <v>0</v>
      </c>
      <c r="E603" s="43">
        <f>VLOOKUP($A603,'Doanh thu'!$A$3:$Q$2000,10,FALSE)/1000000000</f>
        <v>0</v>
      </c>
      <c r="F603" s="43">
        <f>VLOOKUP($A603,'Doanh thu'!$A$3:$Q$2000,11,FALSE)/1000000000</f>
        <v>0</v>
      </c>
      <c r="G603" s="43">
        <f>VLOOKUP($A603,'Doanh thu'!$A$3:$Q$2000,12,FALSE)/1000000000</f>
        <v>0</v>
      </c>
      <c r="H603" s="43">
        <f>VLOOKUP($A603,LNST!$A$3:$Q$1635,9,FALSE)/1000000000</f>
        <v>0</v>
      </c>
      <c r="I603" s="43">
        <f>VLOOKUP($A603,LNST!$A$3:$Q$1635,10,FALSE)/1000000000</f>
        <v>0</v>
      </c>
      <c r="J603" s="43">
        <f>VLOOKUP($A603,LNST!$A$3:$Q$1635,11,FALSE)/1000000000</f>
        <v>0</v>
      </c>
      <c r="K603" s="43">
        <f>VLOOKUP($A603,LNST!$A$3:$Q$1635,12,FALSE)/1000000000</f>
        <v>0</v>
      </c>
      <c r="L603" s="45" t="e">
        <f>VLOOKUP($A603,'Doanh thu'!$A$3:$Q$2000,14,FALSE)</f>
        <v>#DIV/0!</v>
      </c>
      <c r="M603" s="45" t="e">
        <f>VLOOKUP($A603,'Doanh thu'!$A$3:$Q$2000,15,FALSE)</f>
        <v>#DIV/0!</v>
      </c>
      <c r="N603" s="45" t="e">
        <f>VLOOKUP($A603,'Doanh thu'!$A$3:$Q$2000,16,FALSE)</f>
        <v>#DIV/0!</v>
      </c>
      <c r="O603" s="45" t="e">
        <f>VLOOKUP($A603,'Doanh thu'!$A$3:$Q$2000,17,FALSE)</f>
        <v>#DIV/0!</v>
      </c>
      <c r="P603" s="45" t="e">
        <f>VLOOKUP($A603,LNST!$A$3:$R$1635,14,FALSE)</f>
        <v>#DIV/0!</v>
      </c>
      <c r="Q603" s="45" t="e">
        <f>VLOOKUP($A603,LNST!$A$3:$R$1635,15,FALSE)</f>
        <v>#DIV/0!</v>
      </c>
      <c r="R603" s="45" t="e">
        <f>VLOOKUP($A603,LNST!$A$3:$R$1635,16,FALSE)</f>
        <v>#DIV/0!</v>
      </c>
      <c r="S603" s="45" t="e">
        <f>VLOOKUP($A603,LNST!$A$3:$R$1635,17,FALSE)</f>
        <v>#DIV/0!</v>
      </c>
      <c r="T603" s="45" t="e">
        <f>VLOOKUP($A603,LNG!$A$2:$H$1999,4,FALSE)/(D603*10^9)</f>
        <v>#DIV/0!</v>
      </c>
      <c r="U603" s="45" t="e">
        <f>VLOOKUP($A603,LNG!$A$2:$H$1999,5,FALSE)/(E603*10^9)</f>
        <v>#DIV/0!</v>
      </c>
      <c r="V603" s="45" t="e">
        <f>VLOOKUP($A603,LNG!$A$2:$H$1999,6,FALSE)/(F603*10^9)</f>
        <v>#DIV/0!</v>
      </c>
      <c r="W603" s="45" t="e">
        <f>VLOOKUP($A603,LNG!$A$2:$H$1999,7,FALSE)/(G603*10^9)</f>
        <v>#DIV/0!</v>
      </c>
      <c r="X603" s="45">
        <f>VLOOKUP($A603,'LNST năm'!$A$2:$I$2000,8,FALSE)</f>
        <v>1</v>
      </c>
      <c r="Y603" s="45">
        <f>VLOOKUP($A603,'LNST năm'!$A$2:$I$2000,9,FALSE)</f>
        <v>0.25992104989487319</v>
      </c>
      <c r="Z603" s="46" t="e">
        <f>VLOOKUP($A603,LNG!$A$2:$H$1999,9,FALSE)</f>
        <v>#REF!</v>
      </c>
      <c r="AA603" s="162" t="e">
        <f>VLOOKUP($A603,'GIÁ CP'!$A$2:$D$2000,4,FALSE)/Z603</f>
        <v>#REF!</v>
      </c>
    </row>
    <row r="604" spans="1:27" hidden="1">
      <c r="A604" s="18" t="s">
        <v>2472</v>
      </c>
      <c r="B604" s="18" t="s">
        <v>2473</v>
      </c>
      <c r="C604" s="154" t="str">
        <f>VLOOKUP(A604,'GIÁ CP'!$K$2:$M$2000,3,FALSE)</f>
        <v xml:space="preserve">Xây dựng </v>
      </c>
      <c r="D604" s="43" t="e">
        <f>VLOOKUP($A604,'Doanh thu'!$A$3:$Q$2000,9,FALSE)/1000000000</f>
        <v>#N/A</v>
      </c>
      <c r="E604" s="43" t="e">
        <f>VLOOKUP($A604,'Doanh thu'!$A$3:$Q$2000,10,FALSE)/1000000000</f>
        <v>#N/A</v>
      </c>
      <c r="F604" s="43" t="e">
        <f>VLOOKUP($A604,'Doanh thu'!$A$3:$Q$2000,11,FALSE)/1000000000</f>
        <v>#N/A</v>
      </c>
      <c r="G604" s="43" t="e">
        <f>VLOOKUP($A604,'Doanh thu'!$A$3:$Q$2000,12,FALSE)/1000000000</f>
        <v>#N/A</v>
      </c>
      <c r="H604" s="43" t="e">
        <f>VLOOKUP($A604,LNST!$A$3:$Q$1635,9,FALSE)/1000000000</f>
        <v>#N/A</v>
      </c>
      <c r="I604" s="43" t="e">
        <f>VLOOKUP($A604,LNST!$A$3:$Q$1635,10,FALSE)/1000000000</f>
        <v>#N/A</v>
      </c>
      <c r="J604" s="43" t="e">
        <f>VLOOKUP($A604,LNST!$A$3:$Q$1635,11,FALSE)/1000000000</f>
        <v>#N/A</v>
      </c>
      <c r="K604" s="43" t="e">
        <f>VLOOKUP($A604,LNST!$A$3:$Q$1635,12,FALSE)/1000000000</f>
        <v>#N/A</v>
      </c>
      <c r="L604" s="45" t="e">
        <f>VLOOKUP($A604,'Doanh thu'!$A$3:$Q$2000,14,FALSE)</f>
        <v>#N/A</v>
      </c>
      <c r="M604" s="45" t="e">
        <f>VLOOKUP($A604,'Doanh thu'!$A$3:$Q$2000,15,FALSE)</f>
        <v>#N/A</v>
      </c>
      <c r="N604" s="45" t="e">
        <f>VLOOKUP($A604,'Doanh thu'!$A$3:$Q$2000,16,FALSE)</f>
        <v>#N/A</v>
      </c>
      <c r="O604" s="45" t="e">
        <f>VLOOKUP($A604,'Doanh thu'!$A$3:$Q$2000,17,FALSE)</f>
        <v>#N/A</v>
      </c>
      <c r="P604" s="45" t="e">
        <f>VLOOKUP($A604,LNST!$A$3:$R$1635,14,FALSE)</f>
        <v>#N/A</v>
      </c>
      <c r="Q604" s="45" t="e">
        <f>VLOOKUP($A604,LNST!$A$3:$R$1635,15,FALSE)</f>
        <v>#N/A</v>
      </c>
      <c r="R604" s="45" t="e">
        <f>VLOOKUP($A604,LNST!$A$3:$R$1635,16,FALSE)</f>
        <v>#N/A</v>
      </c>
      <c r="S604" s="45" t="e">
        <f>VLOOKUP($A604,LNST!$A$3:$R$1635,17,FALSE)</f>
        <v>#N/A</v>
      </c>
      <c r="T604" s="45" t="e">
        <f>VLOOKUP($A604,LNG!$A$2:$H$1999,4,FALSE)/(D604*10^9)</f>
        <v>#N/A</v>
      </c>
      <c r="U604" s="45" t="e">
        <f>VLOOKUP($A604,LNG!$A$2:$H$1999,5,FALSE)/(E604*10^9)</f>
        <v>#N/A</v>
      </c>
      <c r="V604" s="45" t="e">
        <f>VLOOKUP($A604,LNG!$A$2:$H$1999,6,FALSE)/(F604*10^9)</f>
        <v>#N/A</v>
      </c>
      <c r="W604" s="45" t="e">
        <f>VLOOKUP($A604,LNG!$A$2:$H$1999,7,FALSE)/(G604*10^9)</f>
        <v>#N/A</v>
      </c>
      <c r="X604" s="45" t="e">
        <f>VLOOKUP($A604,'LNST năm'!$A$2:$I$2000,8,FALSE)</f>
        <v>#N/A</v>
      </c>
      <c r="Y604" s="45" t="e">
        <f>VLOOKUP($A604,'LNST năm'!$A$2:$I$2000,9,FALSE)</f>
        <v>#N/A</v>
      </c>
      <c r="Z604" s="46" t="e">
        <f>VLOOKUP($A604,LNG!$A$2:$H$1999,9,FALSE)</f>
        <v>#N/A</v>
      </c>
      <c r="AA604" s="162" t="e">
        <f>VLOOKUP($A604,'GIÁ CP'!$A$2:$D$2000,4,FALSE)/Z604</f>
        <v>#N/A</v>
      </c>
    </row>
    <row r="605" spans="1:27" hidden="1">
      <c r="A605" s="18" t="s">
        <v>1103</v>
      </c>
      <c r="B605" s="18" t="s">
        <v>2642</v>
      </c>
      <c r="C605" s="154" t="str">
        <f>VLOOKUP(A605,'GIÁ CP'!$K$2:$M$2000,3,FALSE)</f>
        <v xml:space="preserve">Thép và sản phẩm thép </v>
      </c>
      <c r="D605" s="43">
        <f>VLOOKUP($A605,'Doanh thu'!$A$3:$Q$2000,9,FALSE)/1000000000</f>
        <v>0</v>
      </c>
      <c r="E605" s="43">
        <f>VLOOKUP($A605,'Doanh thu'!$A$3:$Q$2000,10,FALSE)/1000000000</f>
        <v>0</v>
      </c>
      <c r="F605" s="43">
        <f>VLOOKUP($A605,'Doanh thu'!$A$3:$Q$2000,11,FALSE)/1000000000</f>
        <v>0</v>
      </c>
      <c r="G605" s="43">
        <f>VLOOKUP($A605,'Doanh thu'!$A$3:$Q$2000,12,FALSE)/1000000000</f>
        <v>0</v>
      </c>
      <c r="H605" s="43">
        <f>VLOOKUP($A605,LNST!$A$3:$Q$1635,9,FALSE)/1000000000</f>
        <v>0</v>
      </c>
      <c r="I605" s="43">
        <f>VLOOKUP($A605,LNST!$A$3:$Q$1635,10,FALSE)/1000000000</f>
        <v>0</v>
      </c>
      <c r="J605" s="43">
        <f>VLOOKUP($A605,LNST!$A$3:$Q$1635,11,FALSE)/1000000000</f>
        <v>0</v>
      </c>
      <c r="K605" s="43">
        <f>VLOOKUP($A605,LNST!$A$3:$Q$1635,12,FALSE)/1000000000</f>
        <v>0</v>
      </c>
      <c r="L605" s="45" t="e">
        <f>VLOOKUP($A605,'Doanh thu'!$A$3:$Q$2000,14,FALSE)</f>
        <v>#DIV/0!</v>
      </c>
      <c r="M605" s="45" t="e">
        <f>VLOOKUP($A605,'Doanh thu'!$A$3:$Q$2000,15,FALSE)</f>
        <v>#DIV/0!</v>
      </c>
      <c r="N605" s="45" t="e">
        <f>VLOOKUP($A605,'Doanh thu'!$A$3:$Q$2000,16,FALSE)</f>
        <v>#DIV/0!</v>
      </c>
      <c r="O605" s="45" t="e">
        <f>VLOOKUP($A605,'Doanh thu'!$A$3:$Q$2000,17,FALSE)</f>
        <v>#DIV/0!</v>
      </c>
      <c r="P605" s="45" t="e">
        <f>VLOOKUP($A605,LNST!$A$3:$R$1635,14,FALSE)</f>
        <v>#DIV/0!</v>
      </c>
      <c r="Q605" s="45" t="e">
        <f>VLOOKUP($A605,LNST!$A$3:$R$1635,15,FALSE)</f>
        <v>#DIV/0!</v>
      </c>
      <c r="R605" s="45" t="e">
        <f>VLOOKUP($A605,LNST!$A$3:$R$1635,16,FALSE)</f>
        <v>#DIV/0!</v>
      </c>
      <c r="S605" s="45" t="e">
        <f>VLOOKUP($A605,LNST!$A$3:$R$1635,17,FALSE)</f>
        <v>#DIV/0!</v>
      </c>
      <c r="T605" s="45" t="e">
        <f>VLOOKUP($A605,LNG!$A$2:$H$1999,4,FALSE)/(D605*10^9)</f>
        <v>#DIV/0!</v>
      </c>
      <c r="U605" s="45" t="e">
        <f>VLOOKUP($A605,LNG!$A$2:$H$1999,5,FALSE)/(E605*10^9)</f>
        <v>#DIV/0!</v>
      </c>
      <c r="V605" s="45" t="e">
        <f>VLOOKUP($A605,LNG!$A$2:$H$1999,6,FALSE)/(F605*10^9)</f>
        <v>#DIV/0!</v>
      </c>
      <c r="W605" s="45" t="e">
        <f>VLOOKUP($A605,LNG!$A$2:$H$1999,7,FALSE)/(G605*10^9)</f>
        <v>#DIV/0!</v>
      </c>
      <c r="X605" s="45">
        <f>VLOOKUP($A605,'LNST năm'!$A$2:$I$2000,8,FALSE)</f>
        <v>-1</v>
      </c>
      <c r="Y605" s="45">
        <f>VLOOKUP($A605,'LNST năm'!$A$2:$I$2000,9,FALSE)</f>
        <v>-1</v>
      </c>
      <c r="Z605" s="46" t="e">
        <f>VLOOKUP($A605,LNG!$A$2:$H$1999,9,FALSE)</f>
        <v>#REF!</v>
      </c>
      <c r="AA605" s="162" t="e">
        <f>VLOOKUP($A605,'GIÁ CP'!$A$2:$D$2000,4,FALSE)/Z605</f>
        <v>#REF!</v>
      </c>
    </row>
    <row r="606" spans="1:27" hidden="1">
      <c r="A606" s="18" t="s">
        <v>288</v>
      </c>
      <c r="B606" s="18" t="s">
        <v>1979</v>
      </c>
      <c r="C606" s="154" t="str">
        <f>VLOOKUP(A606,'GIÁ CP'!$K$2:$M$2000,3,FALSE)</f>
        <v xml:space="preserve">Bất động sản </v>
      </c>
      <c r="D606" s="43">
        <f>VLOOKUP($A606,'Doanh thu'!$A$3:$Q$2000,9,FALSE)/1000000000</f>
        <v>17.829115429000002</v>
      </c>
      <c r="E606" s="43">
        <f>VLOOKUP($A606,'Doanh thu'!$A$3:$Q$2000,10,FALSE)/1000000000</f>
        <v>35.453885589999999</v>
      </c>
      <c r="F606" s="43">
        <f>VLOOKUP($A606,'Doanh thu'!$A$3:$Q$2000,11,FALSE)/1000000000</f>
        <v>61.503530646000002</v>
      </c>
      <c r="G606" s="43">
        <f>VLOOKUP($A606,'Doanh thu'!$A$3:$Q$2000,12,FALSE)/1000000000</f>
        <v>47.385207680000001</v>
      </c>
      <c r="H606" s="43">
        <f>VLOOKUP($A606,LNST!$A$3:$Q$1635,9,FALSE)/1000000000</f>
        <v>13.261282241</v>
      </c>
      <c r="I606" s="43">
        <f>VLOOKUP($A606,LNST!$A$3:$Q$1635,10,FALSE)/1000000000</f>
        <v>84.363933579999994</v>
      </c>
      <c r="J606" s="43">
        <f>VLOOKUP($A606,LNST!$A$3:$Q$1635,11,FALSE)/1000000000</f>
        <v>5.1502027559999997</v>
      </c>
      <c r="K606" s="43">
        <f>VLOOKUP($A606,LNST!$A$3:$Q$1635,12,FALSE)/1000000000</f>
        <v>6.7165577819999998</v>
      </c>
      <c r="L606" s="45">
        <f>VLOOKUP($A606,'Doanh thu'!$A$3:$Q$2000,14,FALSE)</f>
        <v>-0.10773695471972462</v>
      </c>
      <c r="M606" s="45">
        <f>VLOOKUP($A606,'Doanh thu'!$A$3:$Q$2000,15,FALSE)</f>
        <v>4.4048210286243963</v>
      </c>
      <c r="N606" s="45">
        <f>VLOOKUP($A606,'Doanh thu'!$A$3:$Q$2000,16,FALSE)</f>
        <v>3.993280891186219</v>
      </c>
      <c r="O606" s="45">
        <f>VLOOKUP($A606,'Doanh thu'!$A$3:$Q$2000,17,FALSE)</f>
        <v>4.9275517982200787</v>
      </c>
      <c r="P606" s="45">
        <f>VLOOKUP($A606,LNST!$A$3:$R$1635,14,FALSE)</f>
        <v>1.4166806190825321</v>
      </c>
      <c r="Q606" s="45">
        <f>VLOOKUP($A606,LNST!$A$3:$R$1635,15,FALSE)</f>
        <v>1.8497914255490908</v>
      </c>
      <c r="R606" s="45">
        <f>VLOOKUP($A606,LNST!$A$3:$R$1635,16,FALSE)</f>
        <v>1.017105186578944</v>
      </c>
      <c r="S606" s="45">
        <f>VLOOKUP($A606,LNST!$A$3:$R$1635,17,FALSE)</f>
        <v>0.18452643229617202</v>
      </c>
      <c r="T606" s="45">
        <f>VLOOKUP($A606,LNG!$A$2:$H$1999,4,FALSE)/(D606*10^9)</f>
        <v>0.27243423272135009</v>
      </c>
      <c r="U606" s="45">
        <f>VLOOKUP($A606,LNG!$A$2:$H$1999,5,FALSE)/(E606*10^9)</f>
        <v>0.1732554560601548</v>
      </c>
      <c r="V606" s="45">
        <f>VLOOKUP($A606,LNG!$A$2:$H$1999,6,FALSE)/(F606*10^9)</f>
        <v>8.2455744698452085E-2</v>
      </c>
      <c r="W606" s="45">
        <f>VLOOKUP($A606,LNG!$A$2:$H$1999,7,FALSE)/(G606*10^9)</f>
        <v>0.17992378230302608</v>
      </c>
      <c r="X606" s="45">
        <f>VLOOKUP($A606,'LNST năm'!$A$2:$I$2000,8,FALSE)</f>
        <v>1.3628931065694061</v>
      </c>
      <c r="Y606" s="45">
        <f>VLOOKUP($A606,'LNST năm'!$A$2:$I$2000,9,FALSE)</f>
        <v>1.81919857774687</v>
      </c>
      <c r="Z606" s="46" t="e">
        <f>VLOOKUP($A606,LNG!$A$2:$H$1999,9,FALSE)</f>
        <v>#REF!</v>
      </c>
      <c r="AA606" s="162" t="e">
        <f>VLOOKUP($A606,'GIÁ CP'!$A$2:$D$2000,4,FALSE)/Z606</f>
        <v>#REF!</v>
      </c>
    </row>
    <row r="607" spans="1:27" hidden="1">
      <c r="A607" s="18" t="s">
        <v>579</v>
      </c>
      <c r="B607" s="18" t="s">
        <v>2297</v>
      </c>
      <c r="C607" s="154" t="str">
        <f>VLOOKUP(A607,'GIÁ CP'!$K$2:$M$2000,3,FALSE)</f>
        <v xml:space="preserve">Xây dựng </v>
      </c>
      <c r="D607" s="43">
        <f>VLOOKUP($A607,'Doanh thu'!$A$3:$Q$2000,9,FALSE)/1000000000</f>
        <v>0</v>
      </c>
      <c r="E607" s="43">
        <f>VLOOKUP($A607,'Doanh thu'!$A$3:$Q$2000,10,FALSE)/1000000000</f>
        <v>0</v>
      </c>
      <c r="F607" s="43">
        <f>VLOOKUP($A607,'Doanh thu'!$A$3:$Q$2000,11,FALSE)/1000000000</f>
        <v>0</v>
      </c>
      <c r="G607" s="43">
        <f>VLOOKUP($A607,'Doanh thu'!$A$3:$Q$2000,12,FALSE)/1000000000</f>
        <v>0</v>
      </c>
      <c r="H607" s="43">
        <f>VLOOKUP($A607,LNST!$A$3:$Q$1635,9,FALSE)/1000000000</f>
        <v>0</v>
      </c>
      <c r="I607" s="43">
        <f>VLOOKUP($A607,LNST!$A$3:$Q$1635,10,FALSE)/1000000000</f>
        <v>0</v>
      </c>
      <c r="J607" s="43">
        <f>VLOOKUP($A607,LNST!$A$3:$Q$1635,11,FALSE)/1000000000</f>
        <v>0</v>
      </c>
      <c r="K607" s="43">
        <f>VLOOKUP($A607,LNST!$A$3:$Q$1635,12,FALSE)/1000000000</f>
        <v>0</v>
      </c>
      <c r="L607" s="45" t="e">
        <f>VLOOKUP($A607,'Doanh thu'!$A$3:$Q$2000,14,FALSE)</f>
        <v>#DIV/0!</v>
      </c>
      <c r="M607" s="45" t="e">
        <f>VLOOKUP($A607,'Doanh thu'!$A$3:$Q$2000,15,FALSE)</f>
        <v>#DIV/0!</v>
      </c>
      <c r="N607" s="45" t="e">
        <f>VLOOKUP($A607,'Doanh thu'!$A$3:$Q$2000,16,FALSE)</f>
        <v>#DIV/0!</v>
      </c>
      <c r="O607" s="45" t="e">
        <f>VLOOKUP($A607,'Doanh thu'!$A$3:$Q$2000,17,FALSE)</f>
        <v>#DIV/0!</v>
      </c>
      <c r="P607" s="45" t="e">
        <f>VLOOKUP($A607,LNST!$A$3:$R$1635,14,FALSE)</f>
        <v>#DIV/0!</v>
      </c>
      <c r="Q607" s="45" t="e">
        <f>VLOOKUP($A607,LNST!$A$3:$R$1635,15,FALSE)</f>
        <v>#DIV/0!</v>
      </c>
      <c r="R607" s="45" t="e">
        <f>VLOOKUP($A607,LNST!$A$3:$R$1635,16,FALSE)</f>
        <v>#DIV/0!</v>
      </c>
      <c r="S607" s="45" t="e">
        <f>VLOOKUP($A607,LNST!$A$3:$R$1635,17,FALSE)</f>
        <v>#DIV/0!</v>
      </c>
      <c r="T607" s="45" t="e">
        <f>VLOOKUP($A607,LNG!$A$2:$H$1999,4,FALSE)/(D607*10^9)</f>
        <v>#DIV/0!</v>
      </c>
      <c r="U607" s="45" t="e">
        <f>VLOOKUP($A607,LNG!$A$2:$H$1999,5,FALSE)/(E607*10^9)</f>
        <v>#DIV/0!</v>
      </c>
      <c r="V607" s="45" t="e">
        <f>VLOOKUP($A607,LNG!$A$2:$H$1999,6,FALSE)/(F607*10^9)</f>
        <v>#DIV/0!</v>
      </c>
      <c r="W607" s="45" t="e">
        <f>VLOOKUP($A607,LNG!$A$2:$H$1999,7,FALSE)/(G607*10^9)</f>
        <v>#DIV/0!</v>
      </c>
      <c r="X607" s="45">
        <f>VLOOKUP($A607,'LNST năm'!$A$2:$I$2000,8,FALSE)</f>
        <v>1</v>
      </c>
      <c r="Y607" s="45">
        <f>VLOOKUP($A607,'LNST năm'!$A$2:$I$2000,9,FALSE)</f>
        <v>-1</v>
      </c>
      <c r="Z607" s="46" t="e">
        <f>VLOOKUP($A607,LNG!$A$2:$H$1999,9,FALSE)</f>
        <v>#REF!</v>
      </c>
      <c r="AA607" s="162" t="e">
        <f>VLOOKUP($A607,'GIÁ CP'!$A$2:$D$2000,4,FALSE)/Z607</f>
        <v>#REF!</v>
      </c>
    </row>
    <row r="608" spans="1:27" hidden="1">
      <c r="A608" s="18" t="s">
        <v>1145</v>
      </c>
      <c r="B608" s="18" t="s">
        <v>2721</v>
      </c>
      <c r="C608" s="154" t="str">
        <f>VLOOKUP(A608,'GIÁ CP'!$K$2:$M$2000,3,FALSE)</f>
        <v xml:space="preserve">Sách, ấn bản &amp; sản phẩm văn hóa </v>
      </c>
      <c r="D608" s="43" t="e">
        <f>VLOOKUP($A608,'Doanh thu'!$A$3:$Q$2000,9,FALSE)/1000000000</f>
        <v>#N/A</v>
      </c>
      <c r="E608" s="43" t="e">
        <f>VLOOKUP($A608,'Doanh thu'!$A$3:$Q$2000,10,FALSE)/1000000000</f>
        <v>#N/A</v>
      </c>
      <c r="F608" s="43" t="e">
        <f>VLOOKUP($A608,'Doanh thu'!$A$3:$Q$2000,11,FALSE)/1000000000</f>
        <v>#N/A</v>
      </c>
      <c r="G608" s="43" t="e">
        <f>VLOOKUP($A608,'Doanh thu'!$A$3:$Q$2000,12,FALSE)/1000000000</f>
        <v>#N/A</v>
      </c>
      <c r="H608" s="43" t="e">
        <f>VLOOKUP($A608,LNST!$A$3:$Q$1635,9,FALSE)/1000000000</f>
        <v>#N/A</v>
      </c>
      <c r="I608" s="43" t="e">
        <f>VLOOKUP($A608,LNST!$A$3:$Q$1635,10,FALSE)/1000000000</f>
        <v>#N/A</v>
      </c>
      <c r="J608" s="43" t="e">
        <f>VLOOKUP($A608,LNST!$A$3:$Q$1635,11,FALSE)/1000000000</f>
        <v>#N/A</v>
      </c>
      <c r="K608" s="43" t="e">
        <f>VLOOKUP($A608,LNST!$A$3:$Q$1635,12,FALSE)/1000000000</f>
        <v>#N/A</v>
      </c>
      <c r="L608" s="45" t="e">
        <f>VLOOKUP($A608,'Doanh thu'!$A$3:$Q$2000,14,FALSE)</f>
        <v>#N/A</v>
      </c>
      <c r="M608" s="45" t="e">
        <f>VLOOKUP($A608,'Doanh thu'!$A$3:$Q$2000,15,FALSE)</f>
        <v>#N/A</v>
      </c>
      <c r="N608" s="45" t="e">
        <f>VLOOKUP($A608,'Doanh thu'!$A$3:$Q$2000,16,FALSE)</f>
        <v>#N/A</v>
      </c>
      <c r="O608" s="45" t="e">
        <f>VLOOKUP($A608,'Doanh thu'!$A$3:$Q$2000,17,FALSE)</f>
        <v>#N/A</v>
      </c>
      <c r="P608" s="45" t="e">
        <f>VLOOKUP($A608,LNST!$A$3:$R$1635,14,FALSE)</f>
        <v>#N/A</v>
      </c>
      <c r="Q608" s="45" t="e">
        <f>VLOOKUP($A608,LNST!$A$3:$R$1635,15,FALSE)</f>
        <v>#N/A</v>
      </c>
      <c r="R608" s="45" t="e">
        <f>VLOOKUP($A608,LNST!$A$3:$R$1635,16,FALSE)</f>
        <v>#N/A</v>
      </c>
      <c r="S608" s="45" t="e">
        <f>VLOOKUP($A608,LNST!$A$3:$R$1635,17,FALSE)</f>
        <v>#N/A</v>
      </c>
      <c r="T608" s="45" t="e">
        <f>VLOOKUP($A608,LNG!$A$2:$H$1999,4,FALSE)/(D608*10^9)</f>
        <v>#N/A</v>
      </c>
      <c r="U608" s="45" t="e">
        <f>VLOOKUP($A608,LNG!$A$2:$H$1999,5,FALSE)/(E608*10^9)</f>
        <v>#N/A</v>
      </c>
      <c r="V608" s="45" t="e">
        <f>VLOOKUP($A608,LNG!$A$2:$H$1999,6,FALSE)/(F608*10^9)</f>
        <v>#N/A</v>
      </c>
      <c r="W608" s="45" t="e">
        <f>VLOOKUP($A608,LNG!$A$2:$H$1999,7,FALSE)/(G608*10^9)</f>
        <v>#N/A</v>
      </c>
      <c r="X608" s="45" t="e">
        <f>VLOOKUP($A608,'LNST năm'!$A$2:$I$2000,8,FALSE)</f>
        <v>#N/A</v>
      </c>
      <c r="Y608" s="45" t="e">
        <f>VLOOKUP($A608,'LNST năm'!$A$2:$I$2000,9,FALSE)</f>
        <v>#N/A</v>
      </c>
      <c r="Z608" s="46" t="e">
        <f>VLOOKUP($A608,LNG!$A$2:$H$1999,9,FALSE)</f>
        <v>#N/A</v>
      </c>
      <c r="AA608" s="162" t="e">
        <f>VLOOKUP($A608,'GIÁ CP'!$A$2:$D$2000,4,FALSE)/Z608</f>
        <v>#N/A</v>
      </c>
    </row>
    <row r="609" spans="1:27" hidden="1">
      <c r="A609" s="18" t="s">
        <v>123</v>
      </c>
      <c r="B609" s="18" t="s">
        <v>1797</v>
      </c>
      <c r="C609" s="154" t="str">
        <f>VLOOKUP(A609,'GIÁ CP'!$K$2:$M$2000,3,FALSE)</f>
        <v xml:space="preserve">Sản xuất giấy </v>
      </c>
      <c r="D609" s="43">
        <f>VLOOKUP($A609,'Doanh thu'!$A$3:$Q$2000,9,FALSE)/1000000000</f>
        <v>154.647997135</v>
      </c>
      <c r="E609" s="43">
        <f>VLOOKUP($A609,'Doanh thu'!$A$3:$Q$2000,10,FALSE)/1000000000</f>
        <v>145.16039522200001</v>
      </c>
      <c r="F609" s="43">
        <f>VLOOKUP($A609,'Doanh thu'!$A$3:$Q$2000,11,FALSE)/1000000000</f>
        <v>130.044235125</v>
      </c>
      <c r="G609" s="43">
        <f>VLOOKUP($A609,'Doanh thu'!$A$3:$Q$2000,12,FALSE)/1000000000</f>
        <v>107.662443728</v>
      </c>
      <c r="H609" s="43">
        <f>VLOOKUP($A609,LNST!$A$3:$Q$1635,9,FALSE)/1000000000</f>
        <v>-4.7412754829999999</v>
      </c>
      <c r="I609" s="43">
        <f>VLOOKUP($A609,LNST!$A$3:$Q$1635,10,FALSE)/1000000000</f>
        <v>3.1549278159999998</v>
      </c>
      <c r="J609" s="43">
        <f>VLOOKUP($A609,LNST!$A$3:$Q$1635,11,FALSE)/1000000000</f>
        <v>-95.522269844999997</v>
      </c>
      <c r="K609" s="43">
        <f>VLOOKUP($A609,LNST!$A$3:$Q$1635,12,FALSE)/1000000000</f>
        <v>4.1448545250000004</v>
      </c>
      <c r="L609" s="45">
        <f>VLOOKUP($A609,'Doanh thu'!$A$3:$Q$2000,14,FALSE)</f>
        <v>0.65702086989834052</v>
      </c>
      <c r="M609" s="45">
        <f>VLOOKUP($A609,'Doanh thu'!$A$3:$Q$2000,15,FALSE)</f>
        <v>0.37717164135400971</v>
      </c>
      <c r="N609" s="45">
        <f>VLOOKUP($A609,'Doanh thu'!$A$3:$Q$2000,16,FALSE)</f>
        <v>-0.10276608457966777</v>
      </c>
      <c r="O609" s="45">
        <f>VLOOKUP($A609,'Doanh thu'!$A$3:$Q$2000,17,FALSE)</f>
        <v>-0.17602630916564055</v>
      </c>
      <c r="P609" s="45">
        <f>VLOOKUP($A609,LNST!$A$3:$R$1635,14,FALSE)</f>
        <v>-2.6420818806792279</v>
      </c>
      <c r="Q609" s="45">
        <f>VLOOKUP($A609,LNST!$A$3:$R$1635,15,FALSE)</f>
        <v>43.906895034671948</v>
      </c>
      <c r="R609" s="45">
        <f>VLOOKUP($A609,LNST!$A$3:$R$1635,16,FALSE)</f>
        <v>-1.9882824685109222</v>
      </c>
      <c r="S609" s="45">
        <f>VLOOKUP($A609,LNST!$A$3:$R$1635,17,FALSE)</f>
        <v>1.4761919823382725</v>
      </c>
      <c r="T609" s="45">
        <f>VLOOKUP($A609,LNG!$A$2:$H$1999,4,FALSE)/(D609*10^9)</f>
        <v>0.11522242858693457</v>
      </c>
      <c r="U609" s="45">
        <f>VLOOKUP($A609,LNG!$A$2:$H$1999,5,FALSE)/(E609*10^9)</f>
        <v>0.1755862305832101</v>
      </c>
      <c r="V609" s="45">
        <f>VLOOKUP($A609,LNG!$A$2:$H$1999,6,FALSE)/(F609*10^9)</f>
        <v>0.18258008465486755</v>
      </c>
      <c r="W609" s="45">
        <f>VLOOKUP($A609,LNG!$A$2:$H$1999,7,FALSE)/(G609*10^9)</f>
        <v>-0.15547390616814255</v>
      </c>
      <c r="X609" s="45">
        <f>VLOOKUP($A609,'LNST năm'!$A$2:$I$2000,8,FALSE)</f>
        <v>-1</v>
      </c>
      <c r="Y609" s="45">
        <f>VLOOKUP($A609,'LNST năm'!$A$2:$I$2000,9,FALSE)</f>
        <v>-1</v>
      </c>
      <c r="Z609" s="46" t="e">
        <f>VLOOKUP($A609,LNG!$A$2:$H$1999,9,FALSE)</f>
        <v>#REF!</v>
      </c>
      <c r="AA609" s="162" t="e">
        <f>VLOOKUP($A609,'GIÁ CP'!$A$2:$D$2000,4,FALSE)/Z609</f>
        <v>#REF!</v>
      </c>
    </row>
    <row r="610" spans="1:27" hidden="1">
      <c r="A610" s="18" t="s">
        <v>40</v>
      </c>
      <c r="B610" s="18" t="s">
        <v>1689</v>
      </c>
      <c r="C610" s="154" t="str">
        <f>VLOOKUP(A610,'GIÁ CP'!$K$2:$M$2000,3,FALSE)</f>
        <v xml:space="preserve">Xây dựng </v>
      </c>
      <c r="D610" s="43" t="e">
        <f>VLOOKUP($A610,'Doanh thu'!$A$3:$Q$2000,9,FALSE)/1000000000</f>
        <v>#N/A</v>
      </c>
      <c r="E610" s="43" t="e">
        <f>VLOOKUP($A610,'Doanh thu'!$A$3:$Q$2000,10,FALSE)/1000000000</f>
        <v>#N/A</v>
      </c>
      <c r="F610" s="43" t="e">
        <f>VLOOKUP($A610,'Doanh thu'!$A$3:$Q$2000,11,FALSE)/1000000000</f>
        <v>#N/A</v>
      </c>
      <c r="G610" s="43" t="e">
        <f>VLOOKUP($A610,'Doanh thu'!$A$3:$Q$2000,12,FALSE)/1000000000</f>
        <v>#N/A</v>
      </c>
      <c r="H610" s="43" t="e">
        <f>VLOOKUP($A610,LNST!$A$3:$Q$1635,9,FALSE)/1000000000</f>
        <v>#N/A</v>
      </c>
      <c r="I610" s="43" t="e">
        <f>VLOOKUP($A610,LNST!$A$3:$Q$1635,10,FALSE)/1000000000</f>
        <v>#N/A</v>
      </c>
      <c r="J610" s="43" t="e">
        <f>VLOOKUP($A610,LNST!$A$3:$Q$1635,11,FALSE)/1000000000</f>
        <v>#N/A</v>
      </c>
      <c r="K610" s="43" t="e">
        <f>VLOOKUP($A610,LNST!$A$3:$Q$1635,12,FALSE)/1000000000</f>
        <v>#N/A</v>
      </c>
      <c r="L610" s="45" t="e">
        <f>VLOOKUP($A610,'Doanh thu'!$A$3:$Q$2000,14,FALSE)</f>
        <v>#N/A</v>
      </c>
      <c r="M610" s="45" t="e">
        <f>VLOOKUP($A610,'Doanh thu'!$A$3:$Q$2000,15,FALSE)</f>
        <v>#N/A</v>
      </c>
      <c r="N610" s="45" t="e">
        <f>VLOOKUP($A610,'Doanh thu'!$A$3:$Q$2000,16,FALSE)</f>
        <v>#N/A</v>
      </c>
      <c r="O610" s="45" t="e">
        <f>VLOOKUP($A610,'Doanh thu'!$A$3:$Q$2000,17,FALSE)</f>
        <v>#N/A</v>
      </c>
      <c r="P610" s="45" t="e">
        <f>VLOOKUP($A610,LNST!$A$3:$R$1635,14,FALSE)</f>
        <v>#N/A</v>
      </c>
      <c r="Q610" s="45" t="e">
        <f>VLOOKUP($A610,LNST!$A$3:$R$1635,15,FALSE)</f>
        <v>#N/A</v>
      </c>
      <c r="R610" s="45" t="e">
        <f>VLOOKUP($A610,LNST!$A$3:$R$1635,16,FALSE)</f>
        <v>#N/A</v>
      </c>
      <c r="S610" s="45" t="e">
        <f>VLOOKUP($A610,LNST!$A$3:$R$1635,17,FALSE)</f>
        <v>#N/A</v>
      </c>
      <c r="T610" s="45" t="e">
        <f>VLOOKUP($A610,LNG!$A$2:$H$1999,4,FALSE)/(D610*10^9)</f>
        <v>#N/A</v>
      </c>
      <c r="U610" s="45" t="e">
        <f>VLOOKUP($A610,LNG!$A$2:$H$1999,5,FALSE)/(E610*10^9)</f>
        <v>#N/A</v>
      </c>
      <c r="V610" s="45" t="e">
        <f>VLOOKUP($A610,LNG!$A$2:$H$1999,6,FALSE)/(F610*10^9)</f>
        <v>#N/A</v>
      </c>
      <c r="W610" s="45" t="e">
        <f>VLOOKUP($A610,LNG!$A$2:$H$1999,7,FALSE)/(G610*10^9)</f>
        <v>#N/A</v>
      </c>
      <c r="X610" s="45" t="e">
        <f>VLOOKUP($A610,'LNST năm'!$A$2:$I$2000,8,FALSE)</f>
        <v>#N/A</v>
      </c>
      <c r="Y610" s="45" t="e">
        <f>VLOOKUP($A610,'LNST năm'!$A$2:$I$2000,9,FALSE)</f>
        <v>#N/A</v>
      </c>
      <c r="Z610" s="46" t="e">
        <f>VLOOKUP($A610,LNG!$A$2:$H$1999,9,FALSE)</f>
        <v>#N/A</v>
      </c>
      <c r="AA610" s="162" t="e">
        <f>VLOOKUP($A610,'GIÁ CP'!$A$2:$D$2000,4,FALSE)/Z610</f>
        <v>#N/A</v>
      </c>
    </row>
    <row r="611" spans="1:27" hidden="1">
      <c r="A611" s="18" t="s">
        <v>868</v>
      </c>
      <c r="B611" s="18" t="s">
        <v>2968</v>
      </c>
      <c r="C611" s="154" t="str">
        <f>VLOOKUP(A611,'GIÁ CP'!$K$2:$M$2000,3,FALSE)</f>
        <v xml:space="preserve">Thiết bị gia dụng </v>
      </c>
      <c r="D611" s="43" t="e">
        <f>VLOOKUP($A611,'Doanh thu'!$A$3:$Q$2000,9,FALSE)/1000000000</f>
        <v>#N/A</v>
      </c>
      <c r="E611" s="43" t="e">
        <f>VLOOKUP($A611,'Doanh thu'!$A$3:$Q$2000,10,FALSE)/1000000000</f>
        <v>#N/A</v>
      </c>
      <c r="F611" s="43" t="e">
        <f>VLOOKUP($A611,'Doanh thu'!$A$3:$Q$2000,11,FALSE)/1000000000</f>
        <v>#N/A</v>
      </c>
      <c r="G611" s="43" t="e">
        <f>VLOOKUP($A611,'Doanh thu'!$A$3:$Q$2000,12,FALSE)/1000000000</f>
        <v>#N/A</v>
      </c>
      <c r="H611" s="43" t="e">
        <f>VLOOKUP($A611,LNST!$A$3:$Q$1635,9,FALSE)/1000000000</f>
        <v>#N/A</v>
      </c>
      <c r="I611" s="43" t="e">
        <f>VLOOKUP($A611,LNST!$A$3:$Q$1635,10,FALSE)/1000000000</f>
        <v>#N/A</v>
      </c>
      <c r="J611" s="43" t="e">
        <f>VLOOKUP($A611,LNST!$A$3:$Q$1635,11,FALSE)/1000000000</f>
        <v>#N/A</v>
      </c>
      <c r="K611" s="43" t="e">
        <f>VLOOKUP($A611,LNST!$A$3:$Q$1635,12,FALSE)/1000000000</f>
        <v>#N/A</v>
      </c>
      <c r="L611" s="45" t="e">
        <f>VLOOKUP($A611,'Doanh thu'!$A$3:$Q$2000,14,FALSE)</f>
        <v>#N/A</v>
      </c>
      <c r="M611" s="45" t="e">
        <f>VLOOKUP($A611,'Doanh thu'!$A$3:$Q$2000,15,FALSE)</f>
        <v>#N/A</v>
      </c>
      <c r="N611" s="45" t="e">
        <f>VLOOKUP($A611,'Doanh thu'!$A$3:$Q$2000,16,FALSE)</f>
        <v>#N/A</v>
      </c>
      <c r="O611" s="45" t="e">
        <f>VLOOKUP($A611,'Doanh thu'!$A$3:$Q$2000,17,FALSE)</f>
        <v>#N/A</v>
      </c>
      <c r="P611" s="45" t="e">
        <f>VLOOKUP($A611,LNST!$A$3:$R$1635,14,FALSE)</f>
        <v>#N/A</v>
      </c>
      <c r="Q611" s="45" t="e">
        <f>VLOOKUP($A611,LNST!$A$3:$R$1635,15,FALSE)</f>
        <v>#N/A</v>
      </c>
      <c r="R611" s="45" t="e">
        <f>VLOOKUP($A611,LNST!$A$3:$R$1635,16,FALSE)</f>
        <v>#N/A</v>
      </c>
      <c r="S611" s="45" t="e">
        <f>VLOOKUP($A611,LNST!$A$3:$R$1635,17,FALSE)</f>
        <v>#N/A</v>
      </c>
      <c r="T611" s="45" t="e">
        <f>VLOOKUP($A611,LNG!$A$2:$H$1999,4,FALSE)/(D611*10^9)</f>
        <v>#N/A</v>
      </c>
      <c r="U611" s="45" t="e">
        <f>VLOOKUP($A611,LNG!$A$2:$H$1999,5,FALSE)/(E611*10^9)</f>
        <v>#N/A</v>
      </c>
      <c r="V611" s="45" t="e">
        <f>VLOOKUP($A611,LNG!$A$2:$H$1999,6,FALSE)/(F611*10^9)</f>
        <v>#N/A</v>
      </c>
      <c r="W611" s="45" t="e">
        <f>VLOOKUP($A611,LNG!$A$2:$H$1999,7,FALSE)/(G611*10^9)</f>
        <v>#N/A</v>
      </c>
      <c r="X611" s="45" t="e">
        <f>VLOOKUP($A611,'LNST năm'!$A$2:$I$2000,8,FALSE)</f>
        <v>#N/A</v>
      </c>
      <c r="Y611" s="45" t="e">
        <f>VLOOKUP($A611,'LNST năm'!$A$2:$I$2000,9,FALSE)</f>
        <v>#N/A</v>
      </c>
      <c r="Z611" s="46" t="e">
        <f>VLOOKUP($A611,LNG!$A$2:$H$1999,9,FALSE)</f>
        <v>#N/A</v>
      </c>
      <c r="AA611" s="162" t="e">
        <f>VLOOKUP($A611,'GIÁ CP'!$A$2:$D$2000,4,FALSE)/Z611</f>
        <v>#N/A</v>
      </c>
    </row>
    <row r="612" spans="1:27" hidden="1">
      <c r="A612" s="18" t="s">
        <v>698</v>
      </c>
      <c r="B612" s="18" t="s">
        <v>2410</v>
      </c>
      <c r="C612" s="154" t="str">
        <f>VLOOKUP(A612,'GIÁ CP'!$K$2:$M$2000,3,FALSE)</f>
        <v xml:space="preserve">Dịch vụ vận tải </v>
      </c>
      <c r="D612" s="43">
        <f>VLOOKUP($A612,'Doanh thu'!$A$3:$Q$2000,9,FALSE)/1000000000</f>
        <v>423.58838130599997</v>
      </c>
      <c r="E612" s="43">
        <f>VLOOKUP($A612,'Doanh thu'!$A$3:$Q$2000,10,FALSE)/1000000000</f>
        <v>346.31356351199997</v>
      </c>
      <c r="F612" s="43">
        <f>VLOOKUP($A612,'Doanh thu'!$A$3:$Q$2000,11,FALSE)/1000000000</f>
        <v>427.33092748299998</v>
      </c>
      <c r="G612" s="43">
        <f>VLOOKUP($A612,'Doanh thu'!$A$3:$Q$2000,12,FALSE)/1000000000</f>
        <v>346.71440800699997</v>
      </c>
      <c r="H612" s="43">
        <f>VLOOKUP($A612,LNST!$A$3:$Q$1635,9,FALSE)/1000000000</f>
        <v>3.7435572330000002</v>
      </c>
      <c r="I612" s="43">
        <f>VLOOKUP($A612,LNST!$A$3:$Q$1635,10,FALSE)/1000000000</f>
        <v>7.9053352669999999</v>
      </c>
      <c r="J612" s="43">
        <f>VLOOKUP($A612,LNST!$A$3:$Q$1635,11,FALSE)/1000000000</f>
        <v>6.7265786500000004</v>
      </c>
      <c r="K612" s="43">
        <f>VLOOKUP($A612,LNST!$A$3:$Q$1635,12,FALSE)/1000000000</f>
        <v>2.8556145640000001</v>
      </c>
      <c r="L612" s="45">
        <f>VLOOKUP($A612,'Doanh thu'!$A$3:$Q$2000,14,FALSE)</f>
        <v>0.10765422985729499</v>
      </c>
      <c r="M612" s="45">
        <f>VLOOKUP($A612,'Doanh thu'!$A$3:$Q$2000,15,FALSE)</f>
        <v>-0.13697982904356829</v>
      </c>
      <c r="N612" s="45">
        <f>VLOOKUP($A612,'Doanh thu'!$A$3:$Q$2000,16,FALSE)</f>
        <v>8.6328838464512003E-2</v>
      </c>
      <c r="O612" s="45">
        <f>VLOOKUP($A612,'Doanh thu'!$A$3:$Q$2000,17,FALSE)</f>
        <v>5.8228729935506839E-2</v>
      </c>
      <c r="P612" s="45">
        <f>VLOOKUP($A612,LNST!$A$3:$R$1635,14,FALSE)</f>
        <v>-8.3762804518867098E-2</v>
      </c>
      <c r="Q612" s="45">
        <f>VLOOKUP($A612,LNST!$A$3:$R$1635,15,FALSE)</f>
        <v>3.9650252395723928</v>
      </c>
      <c r="R612" s="45">
        <f>VLOOKUP($A612,LNST!$A$3:$R$1635,16,FALSE)</f>
        <v>1.4513973241606783</v>
      </c>
      <c r="S612" s="45">
        <f>VLOOKUP($A612,LNST!$A$3:$R$1635,17,FALSE)</f>
        <v>7.3683337360746792</v>
      </c>
      <c r="T612" s="45">
        <f>VLOOKUP($A612,LNG!$A$2:$H$1999,4,FALSE)/(D612*10^9)</f>
        <v>4.0163486844342816E-2</v>
      </c>
      <c r="U612" s="45">
        <f>VLOOKUP($A612,LNG!$A$2:$H$1999,5,FALSE)/(E612*10^9)</f>
        <v>4.93366915801089E-2</v>
      </c>
      <c r="V612" s="45">
        <f>VLOOKUP($A612,LNG!$A$2:$H$1999,6,FALSE)/(F612*10^9)</f>
        <v>4.0302099303788717E-2</v>
      </c>
      <c r="W612" s="45">
        <f>VLOOKUP($A612,LNG!$A$2:$H$1999,7,FALSE)/(G612*10^9)</f>
        <v>6.2747485395994174E-2</v>
      </c>
      <c r="X612" s="45">
        <f>VLOOKUP($A612,'LNST năm'!$A$2:$I$2000,8,FALSE)</f>
        <v>-1</v>
      </c>
      <c r="Y612" s="45">
        <f>VLOOKUP($A612,'LNST năm'!$A$2:$I$2000,9,FALSE)</f>
        <v>0.25992104989487319</v>
      </c>
      <c r="Z612" s="46" t="e">
        <f>VLOOKUP($A612,LNG!$A$2:$H$1999,9,FALSE)</f>
        <v>#REF!</v>
      </c>
      <c r="AA612" s="162" t="e">
        <f>VLOOKUP($A612,'GIÁ CP'!$A$2:$D$2000,4,FALSE)/Z612</f>
        <v>#REF!</v>
      </c>
    </row>
    <row r="613" spans="1:27" hidden="1">
      <c r="A613" s="18" t="s">
        <v>791</v>
      </c>
      <c r="B613" s="18" t="s">
        <v>2993</v>
      </c>
      <c r="C613" s="154" t="str">
        <f>VLOOKUP(A613,'GIÁ CP'!$K$2:$M$2000,3,FALSE)</f>
        <v xml:space="preserve">Khai khoáng </v>
      </c>
      <c r="D613" s="43">
        <f>VLOOKUP($A613,'Doanh thu'!$A$3:$Q$2000,9,FALSE)/1000000000</f>
        <v>1614.3071500000001</v>
      </c>
      <c r="E613" s="43">
        <f>VLOOKUP($A613,'Doanh thu'!$A$3:$Q$2000,10,FALSE)/1000000000</f>
        <v>2041.03271</v>
      </c>
      <c r="F613" s="43">
        <f>VLOOKUP($A613,'Doanh thu'!$A$3:$Q$2000,11,FALSE)/1000000000</f>
        <v>2394.678543</v>
      </c>
      <c r="G613" s="43">
        <f>VLOOKUP($A613,'Doanh thu'!$A$3:$Q$2000,12,FALSE)/1000000000</f>
        <v>2993.1034439999999</v>
      </c>
      <c r="H613" s="43">
        <f>VLOOKUP($A613,LNST!$A$3:$Q$1635,9,FALSE)/1000000000</f>
        <v>5.6434749999999996</v>
      </c>
      <c r="I613" s="43">
        <f>VLOOKUP($A613,LNST!$A$3:$Q$1635,10,FALSE)/1000000000</f>
        <v>5.1620059999999999</v>
      </c>
      <c r="J613" s="43">
        <f>VLOOKUP($A613,LNST!$A$3:$Q$1635,11,FALSE)/1000000000</f>
        <v>222.49471700000001</v>
      </c>
      <c r="K613" s="43">
        <f>VLOOKUP($A613,LNST!$A$3:$Q$1635,12,FALSE)/1000000000</f>
        <v>536.67920200000003</v>
      </c>
      <c r="L613" s="45">
        <f>VLOOKUP($A613,'Doanh thu'!$A$3:$Q$2000,14,FALSE)</f>
        <v>-0.55798555140435591</v>
      </c>
      <c r="M613" s="45">
        <f>VLOOKUP($A613,'Doanh thu'!$A$3:$Q$2000,15,FALSE)</f>
        <v>-0.45230116550016619</v>
      </c>
      <c r="N613" s="45">
        <f>VLOOKUP($A613,'Doanh thu'!$A$3:$Q$2000,16,FALSE)</f>
        <v>-0.38092242957950545</v>
      </c>
      <c r="O613" s="45">
        <f>VLOOKUP($A613,'Doanh thu'!$A$3:$Q$2000,17,FALSE)</f>
        <v>1.1491289064107566</v>
      </c>
      <c r="P613" s="45">
        <f>VLOOKUP($A613,LNST!$A$3:$R$1635,14,FALSE)</f>
        <v>1.0157058931176552</v>
      </c>
      <c r="Q613" s="45">
        <f>VLOOKUP($A613,LNST!$A$3:$R$1635,15,FALSE)</f>
        <v>1.0149617018990909</v>
      </c>
      <c r="R613" s="45">
        <f>VLOOKUP($A613,LNST!$A$3:$R$1635,16,FALSE)</f>
        <v>2.0307935408970885</v>
      </c>
      <c r="S613" s="45">
        <f>VLOOKUP($A613,LNST!$A$3:$R$1635,17,FALSE)</f>
        <v>3.4173950997587985</v>
      </c>
      <c r="T613" s="45">
        <f>VLOOKUP($A613,LNG!$A$2:$H$1999,4,FALSE)/(D613*10^9)</f>
        <v>9.0688965851387082E-2</v>
      </c>
      <c r="U613" s="45">
        <f>VLOOKUP($A613,LNG!$A$2:$H$1999,5,FALSE)/(E613*10^9)</f>
        <v>0.19498715481144838</v>
      </c>
      <c r="V613" s="45">
        <f>VLOOKUP($A613,LNG!$A$2:$H$1999,6,FALSE)/(F613*10^9)</f>
        <v>0.16709924101073803</v>
      </c>
      <c r="W613" s="45">
        <f>VLOOKUP($A613,LNG!$A$2:$H$1999,7,FALSE)/(G613*10^9)</f>
        <v>0.14393284965262296</v>
      </c>
      <c r="X613" s="45">
        <f>VLOOKUP($A613,'LNST năm'!$A$2:$I$2000,8,FALSE)</f>
        <v>1.0068924391492229</v>
      </c>
      <c r="Y613" s="45">
        <f>VLOOKUP($A613,'LNST năm'!$A$2:$I$2000,9,FALSE)</f>
        <v>-0.45306636367282438</v>
      </c>
      <c r="Z613" s="46" t="e">
        <f>VLOOKUP($A613,LNG!$A$2:$H$1999,9,FALSE)</f>
        <v>#REF!</v>
      </c>
      <c r="AA613" s="162" t="e">
        <f>VLOOKUP($A613,'GIÁ CP'!$A$2:$D$2000,4,FALSE)/Z613</f>
        <v>#REF!</v>
      </c>
    </row>
    <row r="614" spans="1:27">
      <c r="A614" s="18" t="s">
        <v>1116</v>
      </c>
      <c r="B614" s="18" t="s">
        <v>2667</v>
      </c>
      <c r="C614" s="154" t="str">
        <f>VLOOKUP(A614,'GIÁ CP'!$K$2:$M$2000,3,FALSE)</f>
        <v xml:space="preserve">Nước </v>
      </c>
      <c r="D614" s="43">
        <f>VLOOKUP($A614,'Doanh thu'!$A$3:$Q$2000,9,FALSE)/1000000000</f>
        <v>202.010147612</v>
      </c>
      <c r="E614" s="43">
        <f>VLOOKUP($A614,'Doanh thu'!$A$3:$Q$2000,10,FALSE)/1000000000</f>
        <v>217.09842941900001</v>
      </c>
      <c r="F614" s="43">
        <f>VLOOKUP($A614,'Doanh thu'!$A$3:$Q$2000,11,FALSE)/1000000000</f>
        <v>194.568346386</v>
      </c>
      <c r="G614" s="43">
        <f>VLOOKUP($A614,'Doanh thu'!$A$3:$Q$2000,12,FALSE)/1000000000</f>
        <v>189.04357826399999</v>
      </c>
      <c r="H614" s="43">
        <f>VLOOKUP($A614,LNST!$A$3:$Q$1635,9,FALSE)/1000000000</f>
        <v>62.260684400000002</v>
      </c>
      <c r="I614" s="43">
        <f>VLOOKUP($A614,LNST!$A$3:$Q$1635,10,FALSE)/1000000000</f>
        <v>75.642906069000006</v>
      </c>
      <c r="J614" s="43">
        <f>VLOOKUP($A614,LNST!$A$3:$Q$1635,11,FALSE)/1000000000</f>
        <v>60.240928185999998</v>
      </c>
      <c r="K614" s="43">
        <f>VLOOKUP($A614,LNST!$A$3:$Q$1635,12,FALSE)/1000000000</f>
        <v>58.991650429000003</v>
      </c>
      <c r="L614" s="45">
        <f>VLOOKUP($A614,'Doanh thu'!$A$3:$Q$2000,14,FALSE)</f>
        <v>0.20644976791451997</v>
      </c>
      <c r="M614" s="45">
        <f>VLOOKUP($A614,'Doanh thu'!$A$3:$Q$2000,15,FALSE)</f>
        <v>0.23404586843022762</v>
      </c>
      <c r="N614" s="45">
        <f>VLOOKUP($A614,'Doanh thu'!$A$3:$Q$2000,16,FALSE)</f>
        <v>0.21923997317231295</v>
      </c>
      <c r="O614" s="45">
        <f>VLOOKUP($A614,'Doanh thu'!$A$3:$Q$2000,17,FALSE)</f>
        <v>0.17728314966113154</v>
      </c>
      <c r="P614" s="45">
        <f>VLOOKUP($A614,LNST!$A$3:$R$1635,14,FALSE)</f>
        <v>1.5497517789338451</v>
      </c>
      <c r="Q614" s="45">
        <f>VLOOKUP($A614,LNST!$A$3:$R$1635,15,FALSE)</f>
        <v>2.9112883786086123</v>
      </c>
      <c r="R614" s="45">
        <f>VLOOKUP($A614,LNST!$A$3:$R$1635,16,FALSE)</f>
        <v>1.4931100227301484</v>
      </c>
      <c r="S614" s="45">
        <f>VLOOKUP($A614,LNST!$A$3:$R$1635,17,FALSE)</f>
        <v>0.64359169592903476</v>
      </c>
      <c r="T614" s="45">
        <f>VLOOKUP($A614,LNG!$A$2:$H$1999,4,FALSE)/(D614*10^9)</f>
        <v>0.29674903644513256</v>
      </c>
      <c r="U614" s="45">
        <f>VLOOKUP($A614,LNG!$A$2:$H$1999,5,FALSE)/(E614*10^9)</f>
        <v>0.42852889852301229</v>
      </c>
      <c r="V614" s="45">
        <f>VLOOKUP($A614,LNG!$A$2:$H$1999,6,FALSE)/(F614*10^9)</f>
        <v>0.51356522606078903</v>
      </c>
      <c r="W614" s="45">
        <f>VLOOKUP($A614,LNG!$A$2:$H$1999,7,FALSE)/(G614*10^9)</f>
        <v>0.46171393444059505</v>
      </c>
      <c r="X614" s="45">
        <f>VLOOKUP($A614,'LNST năm'!$A$2:$I$2000,8,FALSE)</f>
        <v>-1</v>
      </c>
      <c r="Y614" s="45">
        <f>VLOOKUP($A614,'LNST năm'!$A$2:$I$2000,9,FALSE)</f>
        <v>-1</v>
      </c>
      <c r="Z614" s="46" t="e">
        <f>VLOOKUP($A614,LNG!$A$2:$H$1999,9,FALSE)</f>
        <v>#REF!</v>
      </c>
      <c r="AA614" s="162" t="e">
        <f>VLOOKUP($A614,'GIÁ CP'!$A$2:$D$2000,4,FALSE)/Z614</f>
        <v>#REF!</v>
      </c>
    </row>
    <row r="615" spans="1:27" hidden="1">
      <c r="A615" s="18" t="s">
        <v>479</v>
      </c>
      <c r="B615" s="18" t="s">
        <v>2190</v>
      </c>
      <c r="C615" s="154" t="str">
        <f>VLOOKUP(A615,'GIÁ CP'!$K$2:$M$2000,3,FALSE)</f>
        <v xml:space="preserve">Xây dựng </v>
      </c>
      <c r="D615" s="43">
        <f>VLOOKUP($A615,'Doanh thu'!$A$3:$Q$2000,9,FALSE)/1000000000</f>
        <v>0</v>
      </c>
      <c r="E615" s="43">
        <f>VLOOKUP($A615,'Doanh thu'!$A$3:$Q$2000,10,FALSE)/1000000000</f>
        <v>0</v>
      </c>
      <c r="F615" s="43">
        <f>VLOOKUP($A615,'Doanh thu'!$A$3:$Q$2000,11,FALSE)/1000000000</f>
        <v>0</v>
      </c>
      <c r="G615" s="43">
        <f>VLOOKUP($A615,'Doanh thu'!$A$3:$Q$2000,12,FALSE)/1000000000</f>
        <v>0</v>
      </c>
      <c r="H615" s="43">
        <f>VLOOKUP($A615,LNST!$A$3:$Q$1635,9,FALSE)/1000000000</f>
        <v>0</v>
      </c>
      <c r="I615" s="43">
        <f>VLOOKUP($A615,LNST!$A$3:$Q$1635,10,FALSE)/1000000000</f>
        <v>0</v>
      </c>
      <c r="J615" s="43">
        <f>VLOOKUP($A615,LNST!$A$3:$Q$1635,11,FALSE)/1000000000</f>
        <v>0</v>
      </c>
      <c r="K615" s="43">
        <f>VLOOKUP($A615,LNST!$A$3:$Q$1635,12,FALSE)/1000000000</f>
        <v>0</v>
      </c>
      <c r="L615" s="45" t="e">
        <f>VLOOKUP($A615,'Doanh thu'!$A$3:$Q$2000,14,FALSE)</f>
        <v>#DIV/0!</v>
      </c>
      <c r="M615" s="45" t="e">
        <f>VLOOKUP($A615,'Doanh thu'!$A$3:$Q$2000,15,FALSE)</f>
        <v>#DIV/0!</v>
      </c>
      <c r="N615" s="45" t="e">
        <f>VLOOKUP($A615,'Doanh thu'!$A$3:$Q$2000,16,FALSE)</f>
        <v>#DIV/0!</v>
      </c>
      <c r="O615" s="45" t="e">
        <f>VLOOKUP($A615,'Doanh thu'!$A$3:$Q$2000,17,FALSE)</f>
        <v>#DIV/0!</v>
      </c>
      <c r="P615" s="45" t="e">
        <f>VLOOKUP($A615,LNST!$A$3:$R$1635,14,FALSE)</f>
        <v>#DIV/0!</v>
      </c>
      <c r="Q615" s="45" t="e">
        <f>VLOOKUP($A615,LNST!$A$3:$R$1635,15,FALSE)</f>
        <v>#DIV/0!</v>
      </c>
      <c r="R615" s="45" t="e">
        <f>VLOOKUP($A615,LNST!$A$3:$R$1635,16,FALSE)</f>
        <v>#DIV/0!</v>
      </c>
      <c r="S615" s="45" t="e">
        <f>VLOOKUP($A615,LNST!$A$3:$R$1635,17,FALSE)</f>
        <v>#DIV/0!</v>
      </c>
      <c r="T615" s="45" t="e">
        <f>VLOOKUP($A615,LNG!$A$2:$H$1999,4,FALSE)/(D615*10^9)</f>
        <v>#DIV/0!</v>
      </c>
      <c r="U615" s="45" t="e">
        <f>VLOOKUP($A615,LNG!$A$2:$H$1999,5,FALSE)/(E615*10^9)</f>
        <v>#DIV/0!</v>
      </c>
      <c r="V615" s="45" t="e">
        <f>VLOOKUP($A615,LNG!$A$2:$H$1999,6,FALSE)/(F615*10^9)</f>
        <v>#DIV/0!</v>
      </c>
      <c r="W615" s="45" t="e">
        <f>VLOOKUP($A615,LNG!$A$2:$H$1999,7,FALSE)/(G615*10^9)</f>
        <v>#DIV/0!</v>
      </c>
      <c r="X615" s="45" t="e">
        <f>VLOOKUP($A615,'LNST năm'!$A$2:$I$2000,8,FALSE)</f>
        <v>#DIV/0!</v>
      </c>
      <c r="Y615" s="45">
        <f>VLOOKUP($A615,'LNST năm'!$A$2:$I$2000,9,FALSE)</f>
        <v>0.25992104989487319</v>
      </c>
      <c r="Z615" s="46" t="e">
        <f>VLOOKUP($A615,LNG!$A$2:$H$1999,9,FALSE)</f>
        <v>#REF!</v>
      </c>
      <c r="AA615" s="162" t="e">
        <f>VLOOKUP($A615,'GIÁ CP'!$A$2:$D$2000,4,FALSE)/Z615</f>
        <v>#REF!</v>
      </c>
    </row>
    <row r="616" spans="1:27" hidden="1">
      <c r="A616" s="18" t="s">
        <v>1417</v>
      </c>
      <c r="B616" s="18" t="s">
        <v>3174</v>
      </c>
      <c r="C616" s="154" t="str">
        <f>VLOOKUP(A616,'GIÁ CP'!$K$2:$M$2000,3,FALSE)</f>
        <v xml:space="preserve">Sản xuất bia </v>
      </c>
      <c r="D616" s="43">
        <f>VLOOKUP($A616,'Doanh thu'!$A$3:$Q$2000,9,FALSE)/1000000000</f>
        <v>29.090827921999999</v>
      </c>
      <c r="E616" s="43">
        <f>VLOOKUP($A616,'Doanh thu'!$A$3:$Q$2000,10,FALSE)/1000000000</f>
        <v>26.867693935999998</v>
      </c>
      <c r="F616" s="43">
        <f>VLOOKUP($A616,'Doanh thu'!$A$3:$Q$2000,11,FALSE)/1000000000</f>
        <v>34.891418260000002</v>
      </c>
      <c r="G616" s="43">
        <f>VLOOKUP($A616,'Doanh thu'!$A$3:$Q$2000,12,FALSE)/1000000000</f>
        <v>19.717330829000002</v>
      </c>
      <c r="H616" s="43">
        <f>VLOOKUP($A616,LNST!$A$3:$Q$1635,9,FALSE)/1000000000</f>
        <v>0.75839960100000003</v>
      </c>
      <c r="I616" s="43">
        <f>VLOOKUP($A616,LNST!$A$3:$Q$1635,10,FALSE)/1000000000</f>
        <v>2.2014375899999998</v>
      </c>
      <c r="J616" s="43">
        <f>VLOOKUP($A616,LNST!$A$3:$Q$1635,11,FALSE)/1000000000</f>
        <v>-1.3215875610000001</v>
      </c>
      <c r="K616" s="43">
        <f>VLOOKUP($A616,LNST!$A$3:$Q$1635,12,FALSE)/1000000000</f>
        <v>-1.9695254259999999</v>
      </c>
      <c r="L616" s="45">
        <f>VLOOKUP($A616,'Doanh thu'!$A$3:$Q$2000,14,FALSE)</f>
        <v>-0.22535312540447236</v>
      </c>
      <c r="M616" s="45">
        <f>VLOOKUP($A616,'Doanh thu'!$A$3:$Q$2000,15,FALSE)</f>
        <v>-0.12108554819266336</v>
      </c>
      <c r="N616" s="45">
        <f>VLOOKUP($A616,'Doanh thu'!$A$3:$Q$2000,16,FALSE)</f>
        <v>-0.20925764740237462</v>
      </c>
      <c r="O616" s="45">
        <f>VLOOKUP($A616,'Doanh thu'!$A$3:$Q$2000,17,FALSE)</f>
        <v>-0.21592869621689434</v>
      </c>
      <c r="P616" s="45">
        <f>VLOOKUP($A616,LNST!$A$3:$R$1635,14,FALSE)</f>
        <v>-0.11924261081963221</v>
      </c>
      <c r="Q616" s="45">
        <f>VLOOKUP($A616,LNST!$A$3:$R$1635,15,FALSE)</f>
        <v>8.364614920839557</v>
      </c>
      <c r="R616" s="45">
        <f>VLOOKUP($A616,LNST!$A$3:$R$1635,16,FALSE)</f>
        <v>-1.9141461106512263</v>
      </c>
      <c r="S616" s="45">
        <f>VLOOKUP($A616,LNST!$A$3:$R$1635,17,FALSE)</f>
        <v>-0.98668653955650842</v>
      </c>
      <c r="T616" s="45">
        <f>VLOOKUP($A616,LNG!$A$2:$H$1999,4,FALSE)/(D616*10^9)</f>
        <v>3.0044186963102137E-2</v>
      </c>
      <c r="U616" s="45">
        <f>VLOOKUP($A616,LNG!$A$2:$H$1999,5,FALSE)/(E616*10^9)</f>
        <v>0.18183171948575974</v>
      </c>
      <c r="V616" s="45">
        <f>VLOOKUP($A616,LNG!$A$2:$H$1999,6,FALSE)/(F616*10^9)</f>
        <v>0.12000681823244407</v>
      </c>
      <c r="W616" s="45">
        <f>VLOOKUP($A616,LNG!$A$2:$H$1999,7,FALSE)/(G616*10^9)</f>
        <v>0.13432534438710969</v>
      </c>
      <c r="X616" s="45">
        <f>VLOOKUP($A616,'LNST năm'!$A$2:$I$2000,8,FALSE)</f>
        <v>-0.66573858951549181</v>
      </c>
      <c r="Y616" s="45">
        <f>VLOOKUP($A616,'LNST năm'!$A$2:$I$2000,9,FALSE)</f>
        <v>-0.54760015697661801</v>
      </c>
      <c r="Z616" s="46" t="e">
        <f>VLOOKUP($A616,LNG!$A$2:$H$1999,9,FALSE)</f>
        <v>#REF!</v>
      </c>
      <c r="AA616" s="162" t="e">
        <f>VLOOKUP($A616,'GIÁ CP'!$A$2:$D$2000,4,FALSE)/Z616</f>
        <v>#REF!</v>
      </c>
    </row>
    <row r="617" spans="1:27" hidden="1">
      <c r="A617" s="18" t="s">
        <v>3245</v>
      </c>
      <c r="B617" s="18" t="s">
        <v>3246</v>
      </c>
      <c r="C617" s="154" t="str">
        <f>VLOOKUP(A617,'GIÁ CP'!$K$2:$M$2000,3,FALSE)</f>
        <v xml:space="preserve">Sản xuất bia </v>
      </c>
      <c r="D617" s="43">
        <f>VLOOKUP($A617,'Doanh thu'!$A$3:$Q$2000,9,FALSE)/1000000000</f>
        <v>62.898438984000002</v>
      </c>
      <c r="E617" s="43">
        <f>VLOOKUP($A617,'Doanh thu'!$A$3:$Q$2000,10,FALSE)/1000000000</f>
        <v>54.419145923999999</v>
      </c>
      <c r="F617" s="43">
        <f>VLOOKUP($A617,'Doanh thu'!$A$3:$Q$2000,11,FALSE)/1000000000</f>
        <v>74.654281354000005</v>
      </c>
      <c r="G617" s="43">
        <f>VLOOKUP($A617,'Doanh thu'!$A$3:$Q$2000,12,FALSE)/1000000000</f>
        <v>49.553535244999999</v>
      </c>
      <c r="H617" s="43">
        <f>VLOOKUP($A617,LNST!$A$3:$Q$1635,9,FALSE)/1000000000</f>
        <v>-1.7381637990000001</v>
      </c>
      <c r="I617" s="43">
        <f>VLOOKUP($A617,LNST!$A$3:$Q$1635,10,FALSE)/1000000000</f>
        <v>0.27716333100000001</v>
      </c>
      <c r="J617" s="43">
        <f>VLOOKUP($A617,LNST!$A$3:$Q$1635,11,FALSE)/1000000000</f>
        <v>3.8714233779999998</v>
      </c>
      <c r="K617" s="43">
        <f>VLOOKUP($A617,LNST!$A$3:$Q$1635,12,FALSE)/1000000000</f>
        <v>0.16743714900000001</v>
      </c>
      <c r="L617" s="45">
        <f>VLOOKUP($A617,'Doanh thu'!$A$3:$Q$2000,14,FALSE)</f>
        <v>-0.23792534396947493</v>
      </c>
      <c r="M617" s="45">
        <f>VLOOKUP($A617,'Doanh thu'!$A$3:$Q$2000,15,FALSE)</f>
        <v>-0.22775872628080296</v>
      </c>
      <c r="N617" s="45">
        <f>VLOOKUP($A617,'Doanh thu'!$A$3:$Q$2000,16,FALSE)</f>
        <v>-0.29286751455724358</v>
      </c>
      <c r="O617" s="45">
        <f>VLOOKUP($A617,'Doanh thu'!$A$3:$Q$2000,17,FALSE)</f>
        <v>-0.23986239202629531</v>
      </c>
      <c r="P617" s="45">
        <f>VLOOKUP($A617,LNST!$A$3:$R$1635,14,FALSE)</f>
        <v>-3.026173485489192</v>
      </c>
      <c r="Q617" s="45">
        <f>VLOOKUP($A617,LNST!$A$3:$R$1635,15,FALSE)</f>
        <v>0.15354758253548118</v>
      </c>
      <c r="R617" s="45">
        <f>VLOOKUP($A617,LNST!$A$3:$R$1635,16,FALSE)</f>
        <v>0.23680127396419698</v>
      </c>
      <c r="S617" s="45">
        <f>VLOOKUP($A617,LNST!$A$3:$R$1635,17,FALSE)</f>
        <v>2.5815456418570095</v>
      </c>
      <c r="T617" s="45">
        <f>VLOOKUP($A617,LNG!$A$2:$H$1999,4,FALSE)/(D617*10^9)</f>
        <v>5.3021946440488785E-2</v>
      </c>
      <c r="U617" s="45">
        <f>VLOOKUP($A617,LNG!$A$2:$H$1999,5,FALSE)/(E617*10^9)</f>
        <v>2.3090347186904888E-2</v>
      </c>
      <c r="V617" s="45">
        <f>VLOOKUP($A617,LNG!$A$2:$H$1999,6,FALSE)/(F617*10^9)</f>
        <v>4.4788354537162074E-2</v>
      </c>
      <c r="W617" s="45">
        <f>VLOOKUP($A617,LNG!$A$2:$H$1999,7,FALSE)/(G617*10^9)</f>
        <v>0.13793934725756415</v>
      </c>
      <c r="X617" s="45">
        <f>VLOOKUP($A617,'LNST năm'!$A$2:$I$2000,8,FALSE)</f>
        <v>-0.49668924227067779</v>
      </c>
      <c r="Y617" s="45">
        <f>VLOOKUP($A617,'LNST năm'!$A$2:$I$2000,9,FALSE)</f>
        <v>-0.49450669131780878</v>
      </c>
      <c r="Z617" s="46" t="e">
        <f>VLOOKUP($A617,LNG!$A$2:$H$1999,9,FALSE)</f>
        <v>#REF!</v>
      </c>
      <c r="AA617" s="162" t="e">
        <f>VLOOKUP($A617,'GIÁ CP'!$A$2:$D$2000,4,FALSE)/Z617</f>
        <v>#REF!</v>
      </c>
    </row>
    <row r="618" spans="1:27" hidden="1">
      <c r="A618" s="18" t="s">
        <v>2551</v>
      </c>
      <c r="B618" s="18" t="s">
        <v>2552</v>
      </c>
      <c r="C618" s="154" t="str">
        <f>VLOOKUP(A618,'GIÁ CP'!$K$2:$M$2000,3,FALSE)</f>
        <v xml:space="preserve">Chăm sóc y tế </v>
      </c>
      <c r="D618" s="43">
        <f>VLOOKUP($A618,'Doanh thu'!$A$3:$Q$2000,9,FALSE)/1000000000</f>
        <v>188.08861383799999</v>
      </c>
      <c r="E618" s="43">
        <f>VLOOKUP($A618,'Doanh thu'!$A$3:$Q$2000,10,FALSE)/1000000000</f>
        <v>210.67307800899999</v>
      </c>
      <c r="F618" s="43">
        <f>VLOOKUP($A618,'Doanh thu'!$A$3:$Q$2000,11,FALSE)/1000000000</f>
        <v>0</v>
      </c>
      <c r="G618" s="43">
        <f>VLOOKUP($A618,'Doanh thu'!$A$3:$Q$2000,12,FALSE)/1000000000</f>
        <v>0</v>
      </c>
      <c r="H618" s="43">
        <f>VLOOKUP($A618,LNST!$A$3:$Q$1635,9,FALSE)/1000000000</f>
        <v>12.793763039</v>
      </c>
      <c r="I618" s="43">
        <f>VLOOKUP($A618,LNST!$A$3:$Q$1635,10,FALSE)/1000000000</f>
        <v>18.830025238000001</v>
      </c>
      <c r="J618" s="43">
        <f>VLOOKUP($A618,LNST!$A$3:$Q$1635,11,FALSE)/1000000000</f>
        <v>0</v>
      </c>
      <c r="K618" s="43">
        <f>VLOOKUP($A618,LNST!$A$3:$Q$1635,12,FALSE)/1000000000</f>
        <v>0</v>
      </c>
      <c r="L618" s="45">
        <f>VLOOKUP($A618,'Doanh thu'!$A$3:$Q$2000,14,FALSE)</f>
        <v>4.930522200410202E-2</v>
      </c>
      <c r="M618" s="45">
        <f>VLOOKUP($A618,'Doanh thu'!$A$3:$Q$2000,15,FALSE)</f>
        <v>-0.12379769697984024</v>
      </c>
      <c r="N618" s="45">
        <f>VLOOKUP($A618,'Doanh thu'!$A$3:$Q$2000,16,FALSE)</f>
        <v>-1</v>
      </c>
      <c r="O618" s="45">
        <f>VLOOKUP($A618,'Doanh thu'!$A$3:$Q$2000,17,FALSE)</f>
        <v>-1</v>
      </c>
      <c r="P618" s="45">
        <f>VLOOKUP($A618,LNST!$A$3:$R$1635,14,FALSE)</f>
        <v>1.2579435625755517</v>
      </c>
      <c r="Q618" s="45">
        <f>VLOOKUP($A618,LNST!$A$3:$R$1635,15,FALSE)</f>
        <v>0.31676556187248478</v>
      </c>
      <c r="R618" s="45">
        <f>VLOOKUP($A618,LNST!$A$3:$R$1635,16,FALSE)</f>
        <v>-1</v>
      </c>
      <c r="S618" s="45">
        <f>VLOOKUP($A618,LNST!$A$3:$R$1635,17,FALSE)</f>
        <v>-1</v>
      </c>
      <c r="T618" s="45">
        <f>VLOOKUP($A618,LNG!$A$2:$H$1999,4,FALSE)/(D618*10^9)</f>
        <v>0.17782564841914225</v>
      </c>
      <c r="U618" s="45">
        <f>VLOOKUP($A618,LNG!$A$2:$H$1999,5,FALSE)/(E618*10^9)</f>
        <v>0.18150421603165859</v>
      </c>
      <c r="V618" s="45" t="e">
        <f>VLOOKUP($A618,LNG!$A$2:$H$1999,6,FALSE)/(F618*10^9)</f>
        <v>#DIV/0!</v>
      </c>
      <c r="W618" s="45" t="e">
        <f>VLOOKUP($A618,LNG!$A$2:$H$1999,7,FALSE)/(G618*10^9)</f>
        <v>#DIV/0!</v>
      </c>
      <c r="X618" s="45">
        <f>VLOOKUP($A618,'LNST năm'!$A$2:$I$2000,8,FALSE)</f>
        <v>-1</v>
      </c>
      <c r="Y618" s="45">
        <f>VLOOKUP($A618,'LNST năm'!$A$2:$I$2000,9,FALSE)</f>
        <v>-1</v>
      </c>
      <c r="Z618" s="46" t="e">
        <f>VLOOKUP($A618,LNG!$A$2:$H$1999,9,FALSE)</f>
        <v>#REF!</v>
      </c>
      <c r="AA618" s="162" t="e">
        <f>VLOOKUP($A618,'GIÁ CP'!$A$2:$D$2000,4,FALSE)/Z618</f>
        <v>#N/A</v>
      </c>
    </row>
    <row r="619" spans="1:27">
      <c r="A619" s="18" t="s">
        <v>551</v>
      </c>
      <c r="B619" s="18" t="s">
        <v>2272</v>
      </c>
      <c r="C619" s="154" t="str">
        <f>VLOOKUP(A619,'GIÁ CP'!$K$2:$M$2000,3,FALSE)</f>
        <v xml:space="preserve">Dịch vụ vận tải </v>
      </c>
      <c r="D619" s="43">
        <f>VLOOKUP($A619,'Doanh thu'!$A$3:$Q$2000,9,FALSE)/1000000000</f>
        <v>40.792439471999998</v>
      </c>
      <c r="E619" s="43">
        <f>VLOOKUP($A619,'Doanh thu'!$A$3:$Q$2000,10,FALSE)/1000000000</f>
        <v>51.809025265000002</v>
      </c>
      <c r="F619" s="43">
        <f>VLOOKUP($A619,'Doanh thu'!$A$3:$Q$2000,11,FALSE)/1000000000</f>
        <v>50.968435888999998</v>
      </c>
      <c r="G619" s="43">
        <f>VLOOKUP($A619,'Doanh thu'!$A$3:$Q$2000,12,FALSE)/1000000000</f>
        <v>54.518787891999999</v>
      </c>
      <c r="H619" s="43">
        <f>VLOOKUP($A619,LNST!$A$3:$Q$1635,9,FALSE)/1000000000</f>
        <v>1.2284867580000001</v>
      </c>
      <c r="I619" s="43">
        <f>VLOOKUP($A619,LNST!$A$3:$Q$1635,10,FALSE)/1000000000</f>
        <v>0.885418767</v>
      </c>
      <c r="J619" s="43">
        <f>VLOOKUP($A619,LNST!$A$3:$Q$1635,11,FALSE)/1000000000</f>
        <v>0.167564877</v>
      </c>
      <c r="K619" s="43">
        <f>VLOOKUP($A619,LNST!$A$3:$Q$1635,12,FALSE)/1000000000</f>
        <v>-0.62933766300000005</v>
      </c>
      <c r="L619" s="45">
        <f>VLOOKUP($A619,'Doanh thu'!$A$3:$Q$2000,14,FALSE)</f>
        <v>0.21891435025142392</v>
      </c>
      <c r="M619" s="45">
        <f>VLOOKUP($A619,'Doanh thu'!$A$3:$Q$2000,15,FALSE)</f>
        <v>0.62367088154843353</v>
      </c>
      <c r="N619" s="45">
        <f>VLOOKUP($A619,'Doanh thu'!$A$3:$Q$2000,16,FALSE)</f>
        <v>0.47552541544088767</v>
      </c>
      <c r="O619" s="45">
        <f>VLOOKUP($A619,'Doanh thu'!$A$3:$Q$2000,17,FALSE)</f>
        <v>0.71625034118517583</v>
      </c>
      <c r="P619" s="45">
        <f>VLOOKUP($A619,LNST!$A$3:$R$1635,14,FALSE)</f>
        <v>1.6863909660121783</v>
      </c>
      <c r="Q619" s="45">
        <f>VLOOKUP($A619,LNST!$A$3:$R$1635,15,FALSE)</f>
        <v>0.27905326842032413</v>
      </c>
      <c r="R619" s="45">
        <f>VLOOKUP($A619,LNST!$A$3:$R$1635,16,FALSE)</f>
        <v>-0.53408011995447213</v>
      </c>
      <c r="S619" s="45">
        <f>VLOOKUP($A619,LNST!$A$3:$R$1635,17,FALSE)</f>
        <v>-1.959573447754849</v>
      </c>
      <c r="T619" s="45">
        <f>VLOOKUP($A619,LNG!$A$2:$H$1999,4,FALSE)/(D619*10^9)</f>
        <v>5.2964658377026227E-2</v>
      </c>
      <c r="U619" s="45">
        <f>VLOOKUP($A619,LNG!$A$2:$H$1999,5,FALSE)/(E619*10^9)</f>
        <v>6.8870514311923717E-2</v>
      </c>
      <c r="V619" s="45">
        <f>VLOOKUP($A619,LNG!$A$2:$H$1999,6,FALSE)/(F619*10^9)</f>
        <v>9.5866400602152485E-2</v>
      </c>
      <c r="W619" s="45">
        <f>VLOOKUP($A619,LNG!$A$2:$H$1999,7,FALSE)/(G619*10^9)</f>
        <v>6.5561135733255893E-2</v>
      </c>
      <c r="X619" s="45">
        <f>VLOOKUP($A619,'LNST năm'!$A$2:$I$2000,8,FALSE)</f>
        <v>0.47668913948630665</v>
      </c>
      <c r="Y619" s="45">
        <f>VLOOKUP($A619,'LNST năm'!$A$2:$I$2000,9,FALSE)</f>
        <v>-0.61176306715686202</v>
      </c>
      <c r="Z619" s="46" t="e">
        <f>VLOOKUP($A619,LNG!$A$2:$H$1999,9,FALSE)</f>
        <v>#REF!</v>
      </c>
      <c r="AA619" s="162" t="e">
        <f>VLOOKUP($A619,'GIÁ CP'!$A$2:$D$2000,4,FALSE)/Z619</f>
        <v>#REF!</v>
      </c>
    </row>
    <row r="620" spans="1:27" hidden="1">
      <c r="A620" s="18" t="s">
        <v>454</v>
      </c>
      <c r="B620" s="18" t="s">
        <v>2168</v>
      </c>
      <c r="C620" s="154" t="str">
        <f>VLOOKUP(A620,'GIÁ CP'!$K$2:$M$2000,3,FALSE)</f>
        <v xml:space="preserve">Vật liệu xây dựng &amp; Nội thất </v>
      </c>
      <c r="D620" s="43">
        <f>VLOOKUP($A620,'Doanh thu'!$A$3:$Q$2000,9,FALSE)/1000000000</f>
        <v>492.65744518700001</v>
      </c>
      <c r="E620" s="43">
        <f>VLOOKUP($A620,'Doanh thu'!$A$3:$Q$2000,10,FALSE)/1000000000</f>
        <v>377.04189373600002</v>
      </c>
      <c r="F620" s="43">
        <f>VLOOKUP($A620,'Doanh thu'!$A$3:$Q$2000,11,FALSE)/1000000000</f>
        <v>470.01552081699998</v>
      </c>
      <c r="G620" s="43">
        <f>VLOOKUP($A620,'Doanh thu'!$A$3:$Q$2000,12,FALSE)/1000000000</f>
        <v>313.87051269599999</v>
      </c>
      <c r="H620" s="43">
        <f>VLOOKUP($A620,LNST!$A$3:$Q$1635,9,FALSE)/1000000000</f>
        <v>7.3480258010000004</v>
      </c>
      <c r="I620" s="43">
        <f>VLOOKUP($A620,LNST!$A$3:$Q$1635,10,FALSE)/1000000000</f>
        <v>8.1361000019999992</v>
      </c>
      <c r="J620" s="43">
        <f>VLOOKUP($A620,LNST!$A$3:$Q$1635,11,FALSE)/1000000000</f>
        <v>7.3014471140000001</v>
      </c>
      <c r="K620" s="43">
        <f>VLOOKUP($A620,LNST!$A$3:$Q$1635,12,FALSE)/1000000000</f>
        <v>0.48834060699999998</v>
      </c>
      <c r="L620" s="45">
        <f>VLOOKUP($A620,'Doanh thu'!$A$3:$Q$2000,14,FALSE)</f>
        <v>-9.6972309201519107E-3</v>
      </c>
      <c r="M620" s="45">
        <f>VLOOKUP($A620,'Doanh thu'!$A$3:$Q$2000,15,FALSE)</f>
        <v>5.8787500017200504E-2</v>
      </c>
      <c r="N620" s="45">
        <f>VLOOKUP($A620,'Doanh thu'!$A$3:$Q$2000,16,FALSE)</f>
        <v>-7.0920059691161719E-2</v>
      </c>
      <c r="O620" s="45">
        <f>VLOOKUP($A620,'Doanh thu'!$A$3:$Q$2000,17,FALSE)</f>
        <v>-0.1002869527470035</v>
      </c>
      <c r="P620" s="45">
        <f>VLOOKUP($A620,LNST!$A$3:$R$1635,14,FALSE)</f>
        <v>26.174213064845357</v>
      </c>
      <c r="Q620" s="45">
        <f>VLOOKUP($A620,LNST!$A$3:$R$1635,15,FALSE)</f>
        <v>1.7282628082626577</v>
      </c>
      <c r="R620" s="45">
        <f>VLOOKUP($A620,LNST!$A$3:$R$1635,16,FALSE)</f>
        <v>1.3881919433303331</v>
      </c>
      <c r="S620" s="45">
        <f>VLOOKUP($A620,LNST!$A$3:$R$1635,17,FALSE)</f>
        <v>-8.6698159937158084E-2</v>
      </c>
      <c r="T620" s="45">
        <f>VLOOKUP($A620,LNG!$A$2:$H$1999,4,FALSE)/(D620*10^9)</f>
        <v>0.12799845433182136</v>
      </c>
      <c r="U620" s="45">
        <f>VLOOKUP($A620,LNG!$A$2:$H$1999,5,FALSE)/(E620*10^9)</f>
        <v>0.23958866043742982</v>
      </c>
      <c r="V620" s="45">
        <f>VLOOKUP($A620,LNG!$A$2:$H$1999,6,FALSE)/(F620*10^9)</f>
        <v>0.11560915734984095</v>
      </c>
      <c r="W620" s="45">
        <f>VLOOKUP($A620,LNG!$A$2:$H$1999,7,FALSE)/(G620*10^9)</f>
        <v>0.22401226863926441</v>
      </c>
      <c r="X620" s="45">
        <f>VLOOKUP($A620,'LNST năm'!$A$2:$I$2000,8,FALSE)</f>
        <v>1.3338116359835921</v>
      </c>
      <c r="Y620" s="45">
        <f>VLOOKUP($A620,'LNST năm'!$A$2:$I$2000,9,FALSE)</f>
        <v>3.1052988735197129E-2</v>
      </c>
      <c r="Z620" s="46" t="e">
        <f>VLOOKUP($A620,LNG!$A$2:$H$1999,9,FALSE)</f>
        <v>#REF!</v>
      </c>
      <c r="AA620" s="162" t="e">
        <f>VLOOKUP($A620,'GIÁ CP'!$A$2:$D$2000,4,FALSE)/Z620</f>
        <v>#REF!</v>
      </c>
    </row>
    <row r="621" spans="1:27" hidden="1">
      <c r="A621" s="18" t="s">
        <v>600</v>
      </c>
      <c r="B621" s="18" t="s">
        <v>2316</v>
      </c>
      <c r="C621" s="154" t="str">
        <f>VLOOKUP(A621,'GIÁ CP'!$K$2:$M$2000,3,FALSE)</f>
        <v xml:space="preserve">Khách sạn </v>
      </c>
      <c r="D621" s="43">
        <f>VLOOKUP($A621,'Doanh thu'!$A$3:$Q$2000,9,FALSE)/1000000000</f>
        <v>12.367505530000001</v>
      </c>
      <c r="E621" s="43">
        <f>VLOOKUP($A621,'Doanh thu'!$A$3:$Q$2000,10,FALSE)/1000000000</f>
        <v>11.273604370999999</v>
      </c>
      <c r="F621" s="43">
        <f>VLOOKUP($A621,'Doanh thu'!$A$3:$Q$2000,11,FALSE)/1000000000</f>
        <v>13.743300529000001</v>
      </c>
      <c r="G621" s="43">
        <f>VLOOKUP($A621,'Doanh thu'!$A$3:$Q$2000,12,FALSE)/1000000000</f>
        <v>12.892946861</v>
      </c>
      <c r="H621" s="43">
        <f>VLOOKUP($A621,LNST!$A$3:$Q$1635,9,FALSE)/1000000000</f>
        <v>2.738017025</v>
      </c>
      <c r="I621" s="43">
        <f>VLOOKUP($A621,LNST!$A$3:$Q$1635,10,FALSE)/1000000000</f>
        <v>4.1317081480000004</v>
      </c>
      <c r="J621" s="43">
        <f>VLOOKUP($A621,LNST!$A$3:$Q$1635,11,FALSE)/1000000000</f>
        <v>4.0650360450000003</v>
      </c>
      <c r="K621" s="43">
        <f>VLOOKUP($A621,LNST!$A$3:$Q$1635,12,FALSE)/1000000000</f>
        <v>5.2802170630000003</v>
      </c>
      <c r="L621" s="45">
        <f>VLOOKUP($A621,'Doanh thu'!$A$3:$Q$2000,14,FALSE)</f>
        <v>0.20083363868081194</v>
      </c>
      <c r="M621" s="45">
        <f>VLOOKUP($A621,'Doanh thu'!$A$3:$Q$2000,15,FALSE)</f>
        <v>8.947113832681812E-2</v>
      </c>
      <c r="N621" s="45">
        <f>VLOOKUP($A621,'Doanh thu'!$A$3:$Q$2000,16,FALSE)</f>
        <v>-2.5154050023010195E-2</v>
      </c>
      <c r="O621" s="45">
        <f>VLOOKUP($A621,'Doanh thu'!$A$3:$Q$2000,17,FALSE)</f>
        <v>5.8848730411068487E-2</v>
      </c>
      <c r="P621" s="45">
        <f>VLOOKUP($A621,LNST!$A$3:$R$1635,14,FALSE)</f>
        <v>0.37068776469687825</v>
      </c>
      <c r="Q621" s="45">
        <f>VLOOKUP($A621,LNST!$A$3:$R$1635,15,FALSE)</f>
        <v>0.55813348790666861</v>
      </c>
      <c r="R621" s="45">
        <f>VLOOKUP($A621,LNST!$A$3:$R$1635,16,FALSE)</f>
        <v>1.4317514503290196</v>
      </c>
      <c r="S621" s="45">
        <f>VLOOKUP($A621,LNST!$A$3:$R$1635,17,FALSE)</f>
        <v>0.11895639839893933</v>
      </c>
      <c r="T621" s="45">
        <f>VLOOKUP($A621,LNG!$A$2:$H$1999,4,FALSE)/(D621*10^9)</f>
        <v>0.55105125018690815</v>
      </c>
      <c r="U621" s="45">
        <f>VLOOKUP($A621,LNG!$A$2:$H$1999,5,FALSE)/(E621*10^9)</f>
        <v>0.4509226625050598</v>
      </c>
      <c r="V621" s="45">
        <f>VLOOKUP($A621,LNG!$A$2:$H$1999,6,FALSE)/(F621*10^9)</f>
        <v>0.35864325455150642</v>
      </c>
      <c r="W621" s="45">
        <f>VLOOKUP($A621,LNG!$A$2:$H$1999,7,FALSE)/(G621*10^9)</f>
        <v>0.47825153686561833</v>
      </c>
      <c r="X621" s="45">
        <f>VLOOKUP($A621,'LNST năm'!$A$2:$I$2000,8,FALSE)</f>
        <v>0.5301320078224091</v>
      </c>
      <c r="Y621" s="45">
        <f>VLOOKUP($A621,'LNST năm'!$A$2:$I$2000,9,FALSE)</f>
        <v>0.22052761002716625</v>
      </c>
      <c r="Z621" s="46" t="e">
        <f>VLOOKUP($A621,LNG!$A$2:$H$1999,9,FALSE)</f>
        <v>#REF!</v>
      </c>
      <c r="AA621" s="162" t="e">
        <f>VLOOKUP($A621,'GIÁ CP'!$A$2:$D$2000,4,FALSE)/Z621</f>
        <v>#REF!</v>
      </c>
    </row>
    <row r="622" spans="1:27" hidden="1">
      <c r="A622" s="18" t="s">
        <v>377</v>
      </c>
      <c r="B622" s="18" t="s">
        <v>2084</v>
      </c>
      <c r="C622" s="154" t="str">
        <f>VLOOKUP(A622,'GIÁ CP'!$K$2:$M$2000,3,FALSE)</f>
        <v xml:space="preserve">Phân phối hàng chuyên dụng </v>
      </c>
      <c r="D622" s="43" t="e">
        <f>VLOOKUP($A622,'Doanh thu'!$A$3:$Q$2000,9,FALSE)/1000000000</f>
        <v>#N/A</v>
      </c>
      <c r="E622" s="43" t="e">
        <f>VLOOKUP($A622,'Doanh thu'!$A$3:$Q$2000,10,FALSE)/1000000000</f>
        <v>#N/A</v>
      </c>
      <c r="F622" s="43" t="e">
        <f>VLOOKUP($A622,'Doanh thu'!$A$3:$Q$2000,11,FALSE)/1000000000</f>
        <v>#N/A</v>
      </c>
      <c r="G622" s="43" t="e">
        <f>VLOOKUP($A622,'Doanh thu'!$A$3:$Q$2000,12,FALSE)/1000000000</f>
        <v>#N/A</v>
      </c>
      <c r="H622" s="43" t="e">
        <f>VLOOKUP($A622,LNST!$A$3:$Q$1635,9,FALSE)/1000000000</f>
        <v>#N/A</v>
      </c>
      <c r="I622" s="43" t="e">
        <f>VLOOKUP($A622,LNST!$A$3:$Q$1635,10,FALSE)/1000000000</f>
        <v>#N/A</v>
      </c>
      <c r="J622" s="43" t="e">
        <f>VLOOKUP($A622,LNST!$A$3:$Q$1635,11,FALSE)/1000000000</f>
        <v>#N/A</v>
      </c>
      <c r="K622" s="43" t="e">
        <f>VLOOKUP($A622,LNST!$A$3:$Q$1635,12,FALSE)/1000000000</f>
        <v>#N/A</v>
      </c>
      <c r="L622" s="45" t="e">
        <f>VLOOKUP($A622,'Doanh thu'!$A$3:$Q$2000,14,FALSE)</f>
        <v>#N/A</v>
      </c>
      <c r="M622" s="45" t="e">
        <f>VLOOKUP($A622,'Doanh thu'!$A$3:$Q$2000,15,FALSE)</f>
        <v>#N/A</v>
      </c>
      <c r="N622" s="45" t="e">
        <f>VLOOKUP($A622,'Doanh thu'!$A$3:$Q$2000,16,FALSE)</f>
        <v>#N/A</v>
      </c>
      <c r="O622" s="45" t="e">
        <f>VLOOKUP($A622,'Doanh thu'!$A$3:$Q$2000,17,FALSE)</f>
        <v>#N/A</v>
      </c>
      <c r="P622" s="45" t="e">
        <f>VLOOKUP($A622,LNST!$A$3:$R$1635,14,FALSE)</f>
        <v>#N/A</v>
      </c>
      <c r="Q622" s="45" t="e">
        <f>VLOOKUP($A622,LNST!$A$3:$R$1635,15,FALSE)</f>
        <v>#N/A</v>
      </c>
      <c r="R622" s="45" t="e">
        <f>VLOOKUP($A622,LNST!$A$3:$R$1635,16,FALSE)</f>
        <v>#N/A</v>
      </c>
      <c r="S622" s="45" t="e">
        <f>VLOOKUP($A622,LNST!$A$3:$R$1635,17,FALSE)</f>
        <v>#N/A</v>
      </c>
      <c r="T622" s="45" t="e">
        <f>VLOOKUP($A622,LNG!$A$2:$H$1999,4,FALSE)/(D622*10^9)</f>
        <v>#N/A</v>
      </c>
      <c r="U622" s="45" t="e">
        <f>VLOOKUP($A622,LNG!$A$2:$H$1999,5,FALSE)/(E622*10^9)</f>
        <v>#N/A</v>
      </c>
      <c r="V622" s="45" t="e">
        <f>VLOOKUP($A622,LNG!$A$2:$H$1999,6,FALSE)/(F622*10^9)</f>
        <v>#N/A</v>
      </c>
      <c r="W622" s="45" t="e">
        <f>VLOOKUP($A622,LNG!$A$2:$H$1999,7,FALSE)/(G622*10^9)</f>
        <v>#N/A</v>
      </c>
      <c r="X622" s="45" t="e">
        <f>VLOOKUP($A622,'LNST năm'!$A$2:$I$2000,8,FALSE)</f>
        <v>#N/A</v>
      </c>
      <c r="Y622" s="45" t="e">
        <f>VLOOKUP($A622,'LNST năm'!$A$2:$I$2000,9,FALSE)</f>
        <v>#N/A</v>
      </c>
      <c r="Z622" s="46" t="e">
        <f>VLOOKUP($A622,LNG!$A$2:$H$1999,9,FALSE)</f>
        <v>#N/A</v>
      </c>
      <c r="AA622" s="162" t="e">
        <f>VLOOKUP($A622,'GIÁ CP'!$A$2:$D$2000,4,FALSE)/Z622</f>
        <v>#N/A</v>
      </c>
    </row>
    <row r="623" spans="1:27" hidden="1">
      <c r="A623" s="18" t="s">
        <v>646</v>
      </c>
      <c r="B623" s="18" t="s">
        <v>2008</v>
      </c>
      <c r="C623" s="154" t="str">
        <f>VLOOKUP(A623,'GIÁ CP'!$K$2:$M$2000,3,FALSE)</f>
        <v xml:space="preserve">Vật liệu xây dựng &amp; Nội thất </v>
      </c>
      <c r="D623" s="43">
        <f>VLOOKUP($A623,'Doanh thu'!$A$3:$Q$2000,9,FALSE)/1000000000</f>
        <v>26.669146499</v>
      </c>
      <c r="E623" s="43">
        <f>VLOOKUP($A623,'Doanh thu'!$A$3:$Q$2000,10,FALSE)/1000000000</f>
        <v>45.404673279000001</v>
      </c>
      <c r="F623" s="43">
        <f>VLOOKUP($A623,'Doanh thu'!$A$3:$Q$2000,11,FALSE)/1000000000</f>
        <v>90.042110778999998</v>
      </c>
      <c r="G623" s="43">
        <f>VLOOKUP($A623,'Doanh thu'!$A$3:$Q$2000,12,FALSE)/1000000000</f>
        <v>35.100526207000001</v>
      </c>
      <c r="H623" s="43">
        <f>VLOOKUP($A623,LNST!$A$3:$Q$1635,9,FALSE)/1000000000</f>
        <v>5.3821307999999998E-2</v>
      </c>
      <c r="I623" s="43">
        <f>VLOOKUP($A623,LNST!$A$3:$Q$1635,10,FALSE)/1000000000</f>
        <v>4.0426218E-2</v>
      </c>
      <c r="J623" s="43">
        <f>VLOOKUP($A623,LNST!$A$3:$Q$1635,11,FALSE)/1000000000</f>
        <v>3.9623264999999998E-2</v>
      </c>
      <c r="K623" s="43">
        <f>VLOOKUP($A623,LNST!$A$3:$Q$1635,12,FALSE)/1000000000</f>
        <v>5.9821578E-2</v>
      </c>
      <c r="L623" s="45">
        <f>VLOOKUP($A623,'Doanh thu'!$A$3:$Q$2000,14,FALSE)</f>
        <v>-0.21154256413118239</v>
      </c>
      <c r="M623" s="45">
        <f>VLOOKUP($A623,'Doanh thu'!$A$3:$Q$2000,15,FALSE)</f>
        <v>0.68728188770378063</v>
      </c>
      <c r="N623" s="45">
        <f>VLOOKUP($A623,'Doanh thu'!$A$3:$Q$2000,16,FALSE)</f>
        <v>0.25439437005097165</v>
      </c>
      <c r="O623" s="45">
        <f>VLOOKUP($A623,'Doanh thu'!$A$3:$Q$2000,17,FALSE)</f>
        <v>7.0356716975004591E-2</v>
      </c>
      <c r="P623" s="45">
        <f>VLOOKUP($A623,LNST!$A$3:$R$1635,14,FALSE)</f>
        <v>1.1618126433532503</v>
      </c>
      <c r="Q623" s="45">
        <f>VLOOKUP($A623,LNST!$A$3:$R$1635,15,FALSE)</f>
        <v>1.1373580966273016</v>
      </c>
      <c r="R623" s="45">
        <f>VLOOKUP($A623,LNST!$A$3:$R$1635,16,FALSE)</f>
        <v>-0.96199012149788921</v>
      </c>
      <c r="S623" s="45">
        <f>VLOOKUP($A623,LNST!$A$3:$R$1635,17,FALSE)</f>
        <v>7.5458522104404319E-2</v>
      </c>
      <c r="T623" s="45">
        <f>VLOOKUP($A623,LNG!$A$2:$H$1999,4,FALSE)/(D623*10^9)</f>
        <v>0.23857898141729353</v>
      </c>
      <c r="U623" s="45">
        <f>VLOOKUP($A623,LNG!$A$2:$H$1999,5,FALSE)/(E623*10^9)</f>
        <v>0.14551210372998663</v>
      </c>
      <c r="V623" s="45">
        <f>VLOOKUP($A623,LNG!$A$2:$H$1999,6,FALSE)/(F623*10^9)</f>
        <v>7.1826051777857114E-2</v>
      </c>
      <c r="W623" s="45">
        <f>VLOOKUP($A623,LNG!$A$2:$H$1999,7,FALSE)/(G623*10^9)</f>
        <v>0.14083850030755751</v>
      </c>
      <c r="X623" s="45">
        <f>VLOOKUP($A623,'LNST năm'!$A$2:$I$2000,8,FALSE)</f>
        <v>2.3665756879835049</v>
      </c>
      <c r="Y623" s="45">
        <f>VLOOKUP($A623,'LNST năm'!$A$2:$I$2000,9,FALSE)</f>
        <v>0.2620127285153897</v>
      </c>
      <c r="Z623" s="46" t="e">
        <f>VLOOKUP($A623,LNG!$A$2:$H$1999,9,FALSE)</f>
        <v>#REF!</v>
      </c>
      <c r="AA623" s="162" t="e">
        <f>VLOOKUP($A623,'GIÁ CP'!$A$2:$D$2000,4,FALSE)/Z623</f>
        <v>#REF!</v>
      </c>
    </row>
    <row r="624" spans="1:27" hidden="1">
      <c r="A624" s="18" t="s">
        <v>1101</v>
      </c>
      <c r="B624" s="18" t="s">
        <v>2639</v>
      </c>
      <c r="C624" s="154" t="str">
        <f>VLOOKUP(A624,'GIÁ CP'!$K$2:$M$2000,3,FALSE)</f>
        <v xml:space="preserve">Vận tải Thủy </v>
      </c>
      <c r="D624" s="43">
        <f>VLOOKUP($A624,'Doanh thu'!$A$3:$Q$2000,9,FALSE)/1000000000</f>
        <v>56.691335017</v>
      </c>
      <c r="E624" s="43">
        <f>VLOOKUP($A624,'Doanh thu'!$A$3:$Q$2000,10,FALSE)/1000000000</f>
        <v>48.147904975000003</v>
      </c>
      <c r="F624" s="43">
        <f>VLOOKUP($A624,'Doanh thu'!$A$3:$Q$2000,11,FALSE)/1000000000</f>
        <v>44.187920089000002</v>
      </c>
      <c r="G624" s="43">
        <f>VLOOKUP($A624,'Doanh thu'!$A$3:$Q$2000,12,FALSE)/1000000000</f>
        <v>47.046793415000003</v>
      </c>
      <c r="H624" s="43">
        <f>VLOOKUP($A624,LNST!$A$3:$Q$1635,9,FALSE)/1000000000</f>
        <v>20.608088406</v>
      </c>
      <c r="I624" s="43">
        <f>VLOOKUP($A624,LNST!$A$3:$Q$1635,10,FALSE)/1000000000</f>
        <v>94.754296578999998</v>
      </c>
      <c r="J624" s="43">
        <f>VLOOKUP($A624,LNST!$A$3:$Q$1635,11,FALSE)/1000000000</f>
        <v>-10.824763319000001</v>
      </c>
      <c r="K624" s="43">
        <f>VLOOKUP($A624,LNST!$A$3:$Q$1635,12,FALSE)/1000000000</f>
        <v>-6.4205485019999999</v>
      </c>
      <c r="L624" s="45">
        <f>VLOOKUP($A624,'Doanh thu'!$A$3:$Q$2000,14,FALSE)</f>
        <v>-0.1831370065575284</v>
      </c>
      <c r="M624" s="45">
        <f>VLOOKUP($A624,'Doanh thu'!$A$3:$Q$2000,15,FALSE)</f>
        <v>-0.2730356788516366</v>
      </c>
      <c r="N624" s="45">
        <f>VLOOKUP($A624,'Doanh thu'!$A$3:$Q$2000,16,FALSE)</f>
        <v>-0.39314883155093761</v>
      </c>
      <c r="O624" s="45">
        <f>VLOOKUP($A624,'Doanh thu'!$A$3:$Q$2000,17,FALSE)</f>
        <v>-0.30255702006161983</v>
      </c>
      <c r="P624" s="45">
        <f>VLOOKUP($A624,LNST!$A$3:$R$1635,14,FALSE)</f>
        <v>1.4926405365110722</v>
      </c>
      <c r="Q624" s="45">
        <f>VLOOKUP($A624,LNST!$A$3:$R$1635,15,FALSE)</f>
        <v>258.14584828408306</v>
      </c>
      <c r="R624" s="45">
        <f>VLOOKUP($A624,LNST!$A$3:$R$1635,16,FALSE)</f>
        <v>-1.1212749180376576</v>
      </c>
      <c r="S624" s="45">
        <f>VLOOKUP($A624,LNST!$A$3:$R$1635,17,FALSE)</f>
        <v>0.57262068799128529</v>
      </c>
      <c r="T624" s="45">
        <f>VLOOKUP($A624,LNG!$A$2:$H$1999,4,FALSE)/(D624*10^9)</f>
        <v>-0.14935326032560345</v>
      </c>
      <c r="U624" s="45">
        <f>VLOOKUP($A624,LNG!$A$2:$H$1999,5,FALSE)/(E624*10^9)</f>
        <v>-0.15558566554224201</v>
      </c>
      <c r="V624" s="45">
        <f>VLOOKUP($A624,LNG!$A$2:$H$1999,6,FALSE)/(F624*10^9)</f>
        <v>7.6773152326861938E-2</v>
      </c>
      <c r="W624" s="45">
        <f>VLOOKUP($A624,LNG!$A$2:$H$1999,7,FALSE)/(G624*10^9)</f>
        <v>-1.6544607836159794E-2</v>
      </c>
      <c r="X624" s="45">
        <f>VLOOKUP($A624,'LNST năm'!$A$2:$I$2000,8,FALSE)</f>
        <v>-1</v>
      </c>
      <c r="Y624" s="45">
        <f>VLOOKUP($A624,'LNST năm'!$A$2:$I$2000,9,FALSE)</f>
        <v>-1</v>
      </c>
      <c r="Z624" s="46" t="e">
        <f>VLOOKUP($A624,LNG!$A$2:$H$1999,9,FALSE)</f>
        <v>#REF!</v>
      </c>
      <c r="AA624" s="162" t="e">
        <f>VLOOKUP($A624,'GIÁ CP'!$A$2:$D$2000,4,FALSE)/Z624</f>
        <v>#REF!</v>
      </c>
    </row>
    <row r="625" spans="1:27" hidden="1">
      <c r="A625" s="18" t="s">
        <v>1077</v>
      </c>
      <c r="B625" s="18" t="s">
        <v>2607</v>
      </c>
      <c r="C625" s="154" t="str">
        <f>VLOOKUP(A625,'GIÁ CP'!$K$2:$M$2000,3,FALSE)</f>
        <v xml:space="preserve">Kho bãi, hậu cần và bảo dưỡng </v>
      </c>
      <c r="D625" s="43">
        <f>VLOOKUP($A625,'Doanh thu'!$A$3:$Q$2000,9,FALSE)/1000000000</f>
        <v>14.943800336000001</v>
      </c>
      <c r="E625" s="43">
        <f>VLOOKUP($A625,'Doanh thu'!$A$3:$Q$2000,10,FALSE)/1000000000</f>
        <v>15.521537074999999</v>
      </c>
      <c r="F625" s="43">
        <f>VLOOKUP($A625,'Doanh thu'!$A$3:$Q$2000,11,FALSE)/1000000000</f>
        <v>18.791252728</v>
      </c>
      <c r="G625" s="43">
        <f>VLOOKUP($A625,'Doanh thu'!$A$3:$Q$2000,12,FALSE)/1000000000</f>
        <v>44.063753701000003</v>
      </c>
      <c r="H625" s="43">
        <f>VLOOKUP($A625,LNST!$A$3:$Q$1635,9,FALSE)/1000000000</f>
        <v>0.68148278699999998</v>
      </c>
      <c r="I625" s="43">
        <f>VLOOKUP($A625,LNST!$A$3:$Q$1635,10,FALSE)/1000000000</f>
        <v>0.75427118299999996</v>
      </c>
      <c r="J625" s="43">
        <f>VLOOKUP($A625,LNST!$A$3:$Q$1635,11,FALSE)/1000000000</f>
        <v>0.53697072800000001</v>
      </c>
      <c r="K625" s="43">
        <f>VLOOKUP($A625,LNST!$A$3:$Q$1635,12,FALSE)/1000000000</f>
        <v>0.50334507900000003</v>
      </c>
      <c r="L625" s="45">
        <f>VLOOKUP($A625,'Doanh thu'!$A$3:$Q$2000,14,FALSE)</f>
        <v>0.50806212356573865</v>
      </c>
      <c r="M625" s="45">
        <f>VLOOKUP($A625,'Doanh thu'!$A$3:$Q$2000,15,FALSE)</f>
        <v>0.82230077628412912</v>
      </c>
      <c r="N625" s="45">
        <f>VLOOKUP($A625,'Doanh thu'!$A$3:$Q$2000,16,FALSE)</f>
        <v>1.1693910232778619</v>
      </c>
      <c r="O625" s="45">
        <f>VLOOKUP($A625,'Doanh thu'!$A$3:$Q$2000,17,FALSE)</f>
        <v>1.4018964125301363</v>
      </c>
      <c r="P625" s="45">
        <f>VLOOKUP($A625,LNST!$A$3:$R$1635,14,FALSE)</f>
        <v>-0.12475504675230334</v>
      </c>
      <c r="Q625" s="45">
        <f>VLOOKUP($A625,LNST!$A$3:$R$1635,15,FALSE)</f>
        <v>5.1129835248354167</v>
      </c>
      <c r="R625" s="45">
        <f>VLOOKUP($A625,LNST!$A$3:$R$1635,16,FALSE)</f>
        <v>-0.24894804544410226</v>
      </c>
      <c r="S625" s="45">
        <f>VLOOKUP($A625,LNST!$A$3:$R$1635,17,FALSE)</f>
        <v>-0.53701310483536513</v>
      </c>
      <c r="T625" s="45">
        <f>VLOOKUP($A625,LNG!$A$2:$H$1999,4,FALSE)/(D625*10^9)</f>
        <v>0.14976097831075838</v>
      </c>
      <c r="U625" s="45">
        <f>VLOOKUP($A625,LNG!$A$2:$H$1999,5,FALSE)/(E625*10^9)</f>
        <v>0.10494120454239871</v>
      </c>
      <c r="V625" s="45">
        <f>VLOOKUP($A625,LNG!$A$2:$H$1999,6,FALSE)/(F625*10^9)</f>
        <v>9.6279303790331103E-2</v>
      </c>
      <c r="W625" s="45">
        <f>VLOOKUP($A625,LNG!$A$2:$H$1999,7,FALSE)/(G625*10^9)</f>
        <v>2.9743406721390069E-2</v>
      </c>
      <c r="X625" s="45">
        <f>VLOOKUP($A625,'LNST năm'!$A$2:$I$2000,8,FALSE)</f>
        <v>0.53697188274007079</v>
      </c>
      <c r="Y625" s="45">
        <f>VLOOKUP($A625,'LNST năm'!$A$2:$I$2000,9,FALSE)</f>
        <v>-0.20277620356642989</v>
      </c>
      <c r="Z625" s="46" t="e">
        <f>VLOOKUP($A625,LNG!$A$2:$H$1999,9,FALSE)</f>
        <v>#REF!</v>
      </c>
      <c r="AA625" s="162" t="e">
        <f>VLOOKUP($A625,'GIÁ CP'!$A$2:$D$2000,4,FALSE)/Z625</f>
        <v>#REF!</v>
      </c>
    </row>
    <row r="626" spans="1:27" hidden="1">
      <c r="A626" s="18" t="s">
        <v>1478</v>
      </c>
      <c r="B626" s="18" t="s">
        <v>3287</v>
      </c>
      <c r="C626" s="154" t="str">
        <f>VLOOKUP(A626,'GIÁ CP'!$K$2:$M$2000,3,FALSE)</f>
        <v xml:space="preserve">Phân phối thực phẩm </v>
      </c>
      <c r="D626" s="43">
        <f>VLOOKUP($A626,'Doanh thu'!$A$3:$Q$2000,9,FALSE)/1000000000</f>
        <v>480.958296254</v>
      </c>
      <c r="E626" s="43">
        <f>VLOOKUP($A626,'Doanh thu'!$A$3:$Q$2000,10,FALSE)/1000000000</f>
        <v>424.85342906900001</v>
      </c>
      <c r="F626" s="43">
        <f>VLOOKUP($A626,'Doanh thu'!$A$3:$Q$2000,11,FALSE)/1000000000</f>
        <v>415.94670477800003</v>
      </c>
      <c r="G626" s="43">
        <f>VLOOKUP($A626,'Doanh thu'!$A$3:$Q$2000,12,FALSE)/1000000000</f>
        <v>504.48977471199998</v>
      </c>
      <c r="H626" s="43">
        <f>VLOOKUP($A626,LNST!$A$3:$Q$1635,9,FALSE)/1000000000</f>
        <v>-5.7554696280000002</v>
      </c>
      <c r="I626" s="43">
        <f>VLOOKUP($A626,LNST!$A$3:$Q$1635,10,FALSE)/1000000000</f>
        <v>12.265580076000001</v>
      </c>
      <c r="J626" s="43">
        <f>VLOOKUP($A626,LNST!$A$3:$Q$1635,11,FALSE)/1000000000</f>
        <v>4.2747937040000004</v>
      </c>
      <c r="K626" s="43">
        <f>VLOOKUP($A626,LNST!$A$3:$Q$1635,12,FALSE)/1000000000</f>
        <v>7.6361402979999999</v>
      </c>
      <c r="L626" s="45">
        <f>VLOOKUP($A626,'Doanh thu'!$A$3:$Q$2000,14,FALSE)</f>
        <v>1.2338494701871061</v>
      </c>
      <c r="M626" s="45">
        <f>VLOOKUP($A626,'Doanh thu'!$A$3:$Q$2000,15,FALSE)</f>
        <v>1.9673090221945291</v>
      </c>
      <c r="N626" s="45">
        <f>VLOOKUP($A626,'Doanh thu'!$A$3:$Q$2000,16,FALSE)</f>
        <v>1.0866449559810147</v>
      </c>
      <c r="O626" s="45">
        <f>VLOOKUP($A626,'Doanh thu'!$A$3:$Q$2000,17,FALSE)</f>
        <v>0.66324686034450531</v>
      </c>
      <c r="P626" s="45">
        <f>VLOOKUP($A626,LNST!$A$3:$R$1635,14,FALSE)</f>
        <v>-1.399084074949672</v>
      </c>
      <c r="Q626" s="45">
        <f>VLOOKUP($A626,LNST!$A$3:$R$1635,15,FALSE)</f>
        <v>0.44099967964385484</v>
      </c>
      <c r="R626" s="45">
        <f>VLOOKUP($A626,LNST!$A$3:$R$1635,16,FALSE)</f>
        <v>2.8511131712601285</v>
      </c>
      <c r="S626" s="45">
        <f>VLOOKUP($A626,LNST!$A$3:$R$1635,17,FALSE)</f>
        <v>0.11331824247490545</v>
      </c>
      <c r="T626" s="45">
        <f>VLOOKUP($A626,LNG!$A$2:$H$1999,4,FALSE)/(D626*10^9)</f>
        <v>2.8855463324143831E-2</v>
      </c>
      <c r="U626" s="45">
        <f>VLOOKUP($A626,LNG!$A$2:$H$1999,5,FALSE)/(E626*10^9)</f>
        <v>3.4624577575460509E-2</v>
      </c>
      <c r="V626" s="45">
        <f>VLOOKUP($A626,LNG!$A$2:$H$1999,6,FALSE)/(F626*10^9)</f>
        <v>6.0932266852617482E-2</v>
      </c>
      <c r="W626" s="45">
        <f>VLOOKUP($A626,LNG!$A$2:$H$1999,7,FALSE)/(G626*10^9)</f>
        <v>3.8466247305167442E-2</v>
      </c>
      <c r="X626" s="45">
        <f>VLOOKUP($A626,'LNST năm'!$A$2:$I$2000,8,FALSE)</f>
        <v>-0.29301454916114034</v>
      </c>
      <c r="Y626" s="45">
        <f>VLOOKUP($A626,'LNST năm'!$A$2:$I$2000,9,FALSE)</f>
        <v>0.28924459362068644</v>
      </c>
      <c r="Z626" s="46" t="e">
        <f>VLOOKUP($A626,LNG!$A$2:$H$1999,9,FALSE)</f>
        <v>#REF!</v>
      </c>
      <c r="AA626" s="162" t="e">
        <f>VLOOKUP($A626,'GIÁ CP'!$A$2:$D$2000,4,FALSE)/Z626</f>
        <v>#REF!</v>
      </c>
    </row>
    <row r="627" spans="1:27" hidden="1">
      <c r="A627" s="18" t="s">
        <v>1105</v>
      </c>
      <c r="B627" s="18" t="s">
        <v>2644</v>
      </c>
      <c r="C627" s="154" t="str">
        <f>VLOOKUP(A627,'GIÁ CP'!$K$2:$M$2000,3,FALSE)</f>
        <v xml:space="preserve">Sản phẩm hóa dầu, Nông dược &amp; Hóa chất khác </v>
      </c>
      <c r="D627" s="43">
        <f>VLOOKUP($A627,'Doanh thu'!$A$3:$Q$2000,9,FALSE)/1000000000</f>
        <v>1187.0946500360001</v>
      </c>
      <c r="E627" s="43">
        <f>VLOOKUP($A627,'Doanh thu'!$A$3:$Q$2000,10,FALSE)/1000000000</f>
        <v>651.26784653699997</v>
      </c>
      <c r="F627" s="43">
        <f>VLOOKUP($A627,'Doanh thu'!$A$3:$Q$2000,11,FALSE)/1000000000</f>
        <v>1334.6822377809999</v>
      </c>
      <c r="G627" s="43">
        <f>VLOOKUP($A627,'Doanh thu'!$A$3:$Q$2000,12,FALSE)/1000000000</f>
        <v>1404.639177881</v>
      </c>
      <c r="H627" s="43">
        <f>VLOOKUP($A627,LNST!$A$3:$Q$1635,9,FALSE)/1000000000</f>
        <v>42.014802314999997</v>
      </c>
      <c r="I627" s="43">
        <f>VLOOKUP($A627,LNST!$A$3:$Q$1635,10,FALSE)/1000000000</f>
        <v>-95.921503481000002</v>
      </c>
      <c r="J627" s="43">
        <f>VLOOKUP($A627,LNST!$A$3:$Q$1635,11,FALSE)/1000000000</f>
        <v>49.177573277999997</v>
      </c>
      <c r="K627" s="43">
        <f>VLOOKUP($A627,LNST!$A$3:$Q$1635,12,FALSE)/1000000000</f>
        <v>227.016788276</v>
      </c>
      <c r="L627" s="45">
        <f>VLOOKUP($A627,'Doanh thu'!$A$3:$Q$2000,14,FALSE)</f>
        <v>0.23920585508631056</v>
      </c>
      <c r="M627" s="45">
        <f>VLOOKUP($A627,'Doanh thu'!$A$3:$Q$2000,15,FALSE)</f>
        <v>-0.36443415699514781</v>
      </c>
      <c r="N627" s="45">
        <f>VLOOKUP($A627,'Doanh thu'!$A$3:$Q$2000,16,FALSE)</f>
        <v>-7.7952412147864733E-2</v>
      </c>
      <c r="O627" s="45">
        <f>VLOOKUP($A627,'Doanh thu'!$A$3:$Q$2000,17,FALSE)</f>
        <v>0.2135676700132092</v>
      </c>
      <c r="P627" s="45">
        <f>VLOOKUP($A627,LNST!$A$3:$R$1635,14,FALSE)</f>
        <v>1.3056768580929243</v>
      </c>
      <c r="Q627" s="45">
        <f>VLOOKUP($A627,LNST!$A$3:$R$1635,15,FALSE)</f>
        <v>-3.5076580068971994</v>
      </c>
      <c r="R627" s="45">
        <f>VLOOKUP($A627,LNST!$A$3:$R$1635,16,FALSE)</f>
        <v>-0.27518885566399137</v>
      </c>
      <c r="S627" s="45">
        <f>VLOOKUP($A627,LNST!$A$3:$R$1635,17,FALSE)</f>
        <v>13.567567387898002</v>
      </c>
      <c r="T627" s="45">
        <f>VLOOKUP($A627,LNG!$A$2:$H$1999,4,FALSE)/(D627*10^9)</f>
        <v>0.12197307981685282</v>
      </c>
      <c r="U627" s="45">
        <f>VLOOKUP($A627,LNG!$A$2:$H$1999,5,FALSE)/(E627*10^9)</f>
        <v>0.23673030436217149</v>
      </c>
      <c r="V627" s="45">
        <f>VLOOKUP($A627,LNG!$A$2:$H$1999,6,FALSE)/(F627*10^9)</f>
        <v>1.4975963041384039E-2</v>
      </c>
      <c r="W627" s="45">
        <f>VLOOKUP($A627,LNG!$A$2:$H$1999,7,FALSE)/(G627*10^9)</f>
        <v>0.1181473537939859</v>
      </c>
      <c r="X627" s="45">
        <f>VLOOKUP($A627,'LNST năm'!$A$2:$I$2000,8,FALSE)</f>
        <v>0.55406345578377503</v>
      </c>
      <c r="Y627" s="45">
        <f>VLOOKUP($A627,'LNST năm'!$A$2:$I$2000,9,FALSE)</f>
        <v>-0.81849622992574311</v>
      </c>
      <c r="Z627" s="46" t="e">
        <f>VLOOKUP($A627,LNG!$A$2:$H$1999,9,FALSE)</f>
        <v>#REF!</v>
      </c>
      <c r="AA627" s="162" t="e">
        <f>VLOOKUP($A627,'GIÁ CP'!$A$2:$D$2000,4,FALSE)/Z627</f>
        <v>#REF!</v>
      </c>
    </row>
    <row r="628" spans="1:27" hidden="1">
      <c r="A628" s="18" t="s">
        <v>3506</v>
      </c>
      <c r="B628" s="18" t="s">
        <v>3507</v>
      </c>
      <c r="C628" s="154" t="str">
        <f>VLOOKUP(A628,'GIÁ CP'!$K$2:$M$2000,3,FALSE)</f>
        <v xml:space="preserve">Bảo hiểm phi nhân thọ </v>
      </c>
      <c r="D628" s="43">
        <f>VLOOKUP($A628,'Doanh thu'!$A$3:$Q$2000,9,FALSE)/1000000000</f>
        <v>626.76299416999996</v>
      </c>
      <c r="E628" s="43">
        <f>VLOOKUP($A628,'Doanh thu'!$A$3:$Q$2000,10,FALSE)/1000000000</f>
        <v>668.75530507300005</v>
      </c>
      <c r="F628" s="43">
        <f>VLOOKUP($A628,'Doanh thu'!$A$3:$Q$2000,11,FALSE)/1000000000</f>
        <v>1192.769757756</v>
      </c>
      <c r="G628" s="43">
        <f>VLOOKUP($A628,'Doanh thu'!$A$3:$Q$2000,12,FALSE)/1000000000</f>
        <v>887.88609076800003</v>
      </c>
      <c r="H628" s="43">
        <f>VLOOKUP($A628,LNST!$A$3:$Q$1635,9,FALSE)/1000000000</f>
        <v>16.449990404000001</v>
      </c>
      <c r="I628" s="43">
        <f>VLOOKUP($A628,LNST!$A$3:$Q$1635,10,FALSE)/1000000000</f>
        <v>-12.552040963</v>
      </c>
      <c r="J628" s="43">
        <f>VLOOKUP($A628,LNST!$A$3:$Q$1635,11,FALSE)/1000000000</f>
        <v>20.163995858</v>
      </c>
      <c r="K628" s="43">
        <f>VLOOKUP($A628,LNST!$A$3:$Q$1635,12,FALSE)/1000000000</f>
        <v>8.6761974540000004</v>
      </c>
      <c r="L628" s="45">
        <f>VLOOKUP($A628,'Doanh thu'!$A$3:$Q$2000,14,FALSE)</f>
        <v>0.12063508978679378</v>
      </c>
      <c r="M628" s="45">
        <f>VLOOKUP($A628,'Doanh thu'!$A$3:$Q$2000,15,FALSE)</f>
        <v>0.34453072047796779</v>
      </c>
      <c r="N628" s="45">
        <f>VLOOKUP($A628,'Doanh thu'!$A$3:$Q$2000,16,FALSE)</f>
        <v>0.49129306329212585</v>
      </c>
      <c r="O628" s="45">
        <f>VLOOKUP($A628,'Doanh thu'!$A$3:$Q$2000,17,FALSE)</f>
        <v>0.44579657687016733</v>
      </c>
      <c r="P628" s="45">
        <f>VLOOKUP($A628,LNST!$A$3:$R$1635,14,FALSE)</f>
        <v>0.61820820574563295</v>
      </c>
      <c r="Q628" s="45">
        <f>VLOOKUP($A628,LNST!$A$3:$R$1635,15,FALSE)</f>
        <v>0.67920386686323342</v>
      </c>
      <c r="R628" s="45">
        <f>VLOOKUP($A628,LNST!$A$3:$R$1635,16,FALSE)</f>
        <v>-0.37260100008726083</v>
      </c>
      <c r="S628" s="45">
        <f>VLOOKUP($A628,LNST!$A$3:$R$1635,17,FALSE)</f>
        <v>-1.8163990517190969E-2</v>
      </c>
      <c r="T628" s="45">
        <f>VLOOKUP($A628,LNG!$A$2:$H$1999,4,FALSE)/(D628*10^9)</f>
        <v>7.3150991857321324E-2</v>
      </c>
      <c r="U628" s="45">
        <f>VLOOKUP($A628,LNG!$A$2:$H$1999,5,FALSE)/(E628*10^9)</f>
        <v>0.12692903050202223</v>
      </c>
      <c r="V628" s="45">
        <f>VLOOKUP($A628,LNG!$A$2:$H$1999,6,FALSE)/(F628*10^9)</f>
        <v>7.1427682745984197E-2</v>
      </c>
      <c r="W628" s="45">
        <f>VLOOKUP($A628,LNG!$A$2:$H$1999,7,FALSE)/(G628*10^9)</f>
        <v>0.13278582585072427</v>
      </c>
      <c r="X628" s="45">
        <f>VLOOKUP($A628,'LNST năm'!$A$2:$I$2000,8,FALSE)</f>
        <v>1.6774226007054949</v>
      </c>
      <c r="Y628" s="45">
        <f>VLOOKUP($A628,'LNST năm'!$A$2:$I$2000,9,FALSE)</f>
        <v>0.14152326603547016</v>
      </c>
      <c r="Z628" s="46" t="e">
        <f>VLOOKUP($A628,LNG!$A$2:$H$1999,9,FALSE)</f>
        <v>#REF!</v>
      </c>
      <c r="AA628" s="162" t="e">
        <f>VLOOKUP($A628,'GIÁ CP'!$A$2:$D$2000,4,FALSE)/Z628</f>
        <v>#REF!</v>
      </c>
    </row>
    <row r="629" spans="1:27" hidden="1">
      <c r="A629" s="18" t="s">
        <v>1310</v>
      </c>
      <c r="B629" s="18" t="s">
        <v>3014</v>
      </c>
      <c r="C629" s="154" t="str">
        <f>VLOOKUP(A629,'GIÁ CP'!$K$2:$M$2000,3,FALSE)</f>
        <v xml:space="preserve">Nước </v>
      </c>
      <c r="D629" s="43">
        <f>VLOOKUP($A629,'Doanh thu'!$A$3:$Q$2000,9,FALSE)/1000000000</f>
        <v>93.870018536000003</v>
      </c>
      <c r="E629" s="43">
        <f>VLOOKUP($A629,'Doanh thu'!$A$3:$Q$2000,10,FALSE)/1000000000</f>
        <v>105.150153586</v>
      </c>
      <c r="F629" s="43">
        <f>VLOOKUP($A629,'Doanh thu'!$A$3:$Q$2000,11,FALSE)/1000000000</f>
        <v>95.323594804999999</v>
      </c>
      <c r="G629" s="43">
        <f>VLOOKUP($A629,'Doanh thu'!$A$3:$Q$2000,12,FALSE)/1000000000</f>
        <v>98.361976725999995</v>
      </c>
      <c r="H629" s="43">
        <f>VLOOKUP($A629,LNST!$A$3:$Q$1635,9,FALSE)/1000000000</f>
        <v>0.43014037399999999</v>
      </c>
      <c r="I629" s="43">
        <f>VLOOKUP($A629,LNST!$A$3:$Q$1635,10,FALSE)/1000000000</f>
        <v>18.400675655000001</v>
      </c>
      <c r="J629" s="43">
        <f>VLOOKUP($A629,LNST!$A$3:$Q$1635,11,FALSE)/1000000000</f>
        <v>0.203071944</v>
      </c>
      <c r="K629" s="43">
        <f>VLOOKUP($A629,LNST!$A$3:$Q$1635,12,FALSE)/1000000000</f>
        <v>1.4545548880000001</v>
      </c>
      <c r="L629" s="45">
        <f>VLOOKUP($A629,'Doanh thu'!$A$3:$Q$2000,14,FALSE)</f>
        <v>0.11793430027518371</v>
      </c>
      <c r="M629" s="45">
        <f>VLOOKUP($A629,'Doanh thu'!$A$3:$Q$2000,15,FALSE)</f>
        <v>0.1818767509319586</v>
      </c>
      <c r="N629" s="45">
        <f>VLOOKUP($A629,'Doanh thu'!$A$3:$Q$2000,16,FALSE)</f>
        <v>0.12725157074401333</v>
      </c>
      <c r="O629" s="45">
        <f>VLOOKUP($A629,'Doanh thu'!$A$3:$Q$2000,17,FALSE)</f>
        <v>0.23481666853133126</v>
      </c>
      <c r="P629" s="45">
        <f>VLOOKUP($A629,LNST!$A$3:$R$1635,14,FALSE)</f>
        <v>0.5364453858614171</v>
      </c>
      <c r="Q629" s="45">
        <f>VLOOKUP($A629,LNST!$A$3:$R$1635,15,FALSE)</f>
        <v>18.505241610114091</v>
      </c>
      <c r="R629" s="45">
        <f>VLOOKUP($A629,LNST!$A$3:$R$1635,16,FALSE)</f>
        <v>-0.77015371974782987</v>
      </c>
      <c r="S629" s="45">
        <f>VLOOKUP($A629,LNST!$A$3:$R$1635,17,FALSE)</f>
        <v>0.75493762477609228</v>
      </c>
      <c r="T629" s="45">
        <f>VLOOKUP($A629,LNG!$A$2:$H$1999,4,FALSE)/(D629*10^9)</f>
        <v>0.17447069126463477</v>
      </c>
      <c r="U629" s="45">
        <f>VLOOKUP($A629,LNG!$A$2:$H$1999,5,FALSE)/(E629*10^9)</f>
        <v>0.13644784936301102</v>
      </c>
      <c r="V629" s="45">
        <f>VLOOKUP($A629,LNG!$A$2:$H$1999,6,FALSE)/(F629*10^9)</f>
        <v>0.17660430252801354</v>
      </c>
      <c r="W629" s="45">
        <f>VLOOKUP($A629,LNG!$A$2:$H$1999,7,FALSE)/(G629*10^9)</f>
        <v>0.28910928918413203</v>
      </c>
      <c r="X629" s="45">
        <f>VLOOKUP($A629,'LNST năm'!$A$2:$I$2000,8,FALSE)</f>
        <v>5.7582282298792835</v>
      </c>
      <c r="Y629" s="45">
        <f>VLOOKUP($A629,'LNST năm'!$A$2:$I$2000,9,FALSE)</f>
        <v>0.60158137382153876</v>
      </c>
      <c r="Z629" s="46" t="e">
        <f>VLOOKUP($A629,LNG!$A$2:$H$1999,9,FALSE)</f>
        <v>#REF!</v>
      </c>
      <c r="AA629" s="162" t="e">
        <f>VLOOKUP($A629,'GIÁ CP'!$A$2:$D$2000,4,FALSE)/Z629</f>
        <v>#REF!</v>
      </c>
    </row>
    <row r="630" spans="1:27" hidden="1">
      <c r="A630" s="18" t="s">
        <v>270</v>
      </c>
      <c r="B630" s="18" t="s">
        <v>1956</v>
      </c>
      <c r="C630" s="154" t="str">
        <f>VLOOKUP(A630,'GIÁ CP'!$K$2:$M$2000,3,FALSE)</f>
        <v xml:space="preserve">Thiết bị văn phòng </v>
      </c>
      <c r="D630" s="43">
        <f>VLOOKUP($A630,'Doanh thu'!$A$3:$Q$2000,9,FALSE)/1000000000</f>
        <v>27.220278414999999</v>
      </c>
      <c r="E630" s="43">
        <f>VLOOKUP($A630,'Doanh thu'!$A$3:$Q$2000,10,FALSE)/1000000000</f>
        <v>21.991628648999999</v>
      </c>
      <c r="F630" s="43">
        <f>VLOOKUP($A630,'Doanh thu'!$A$3:$Q$2000,11,FALSE)/1000000000</f>
        <v>21.619230406</v>
      </c>
      <c r="G630" s="43">
        <f>VLOOKUP($A630,'Doanh thu'!$A$3:$Q$2000,12,FALSE)/1000000000</f>
        <v>4.3873617200000004</v>
      </c>
      <c r="H630" s="43">
        <f>VLOOKUP($A630,LNST!$A$3:$Q$1635,9,FALSE)/1000000000</f>
        <v>1.508120422</v>
      </c>
      <c r="I630" s="43">
        <f>VLOOKUP($A630,LNST!$A$3:$Q$1635,10,FALSE)/1000000000</f>
        <v>1.560581542</v>
      </c>
      <c r="J630" s="43">
        <f>VLOOKUP($A630,LNST!$A$3:$Q$1635,11,FALSE)/1000000000</f>
        <v>-9.1659261450000002</v>
      </c>
      <c r="K630" s="43">
        <f>VLOOKUP($A630,LNST!$A$3:$Q$1635,12,FALSE)/1000000000</f>
        <v>-1.2347501839999999</v>
      </c>
      <c r="L630" s="45">
        <f>VLOOKUP($A630,'Doanh thu'!$A$3:$Q$2000,14,FALSE)</f>
        <v>-0.82679290661485072</v>
      </c>
      <c r="M630" s="45">
        <f>VLOOKUP($A630,'Doanh thu'!$A$3:$Q$2000,15,FALSE)</f>
        <v>-0.83354249135674152</v>
      </c>
      <c r="N630" s="45">
        <f>VLOOKUP($A630,'Doanh thu'!$A$3:$Q$2000,16,FALSE)</f>
        <v>-0.87233471823736097</v>
      </c>
      <c r="O630" s="45">
        <f>VLOOKUP($A630,'Doanh thu'!$A$3:$Q$2000,17,FALSE)</f>
        <v>-0.98208680621282674</v>
      </c>
      <c r="P630" s="45">
        <f>VLOOKUP($A630,LNST!$A$3:$R$1635,14,FALSE)</f>
        <v>-0.90006805656854105</v>
      </c>
      <c r="Q630" s="45">
        <f>VLOOKUP($A630,LNST!$A$3:$R$1635,15,FALSE)</f>
        <v>-0.45766093063835528</v>
      </c>
      <c r="R630" s="45">
        <f>VLOOKUP($A630,LNST!$A$3:$R$1635,16,FALSE)</f>
        <v>-3.8531812227600146</v>
      </c>
      <c r="S630" s="45">
        <f>VLOOKUP($A630,LNST!$A$3:$R$1635,17,FALSE)</f>
        <v>-3.1905961930323237</v>
      </c>
      <c r="T630" s="45">
        <f>VLOOKUP($A630,LNG!$A$2:$H$1999,4,FALSE)/(D630*10^9)</f>
        <v>0.18744116409141437</v>
      </c>
      <c r="U630" s="45">
        <f>VLOOKUP($A630,LNG!$A$2:$H$1999,5,FALSE)/(E630*10^9)</f>
        <v>-2.9545936291059824E-2</v>
      </c>
      <c r="V630" s="45">
        <f>VLOOKUP($A630,LNG!$A$2:$H$1999,6,FALSE)/(F630*10^9)</f>
        <v>3.8671364997709255E-2</v>
      </c>
      <c r="W630" s="45">
        <f>VLOOKUP($A630,LNG!$A$2:$H$1999,7,FALSE)/(G630*10^9)</f>
        <v>0.11064083337081219</v>
      </c>
      <c r="X630" s="45">
        <f>VLOOKUP($A630,'LNST năm'!$A$2:$I$2000,8,FALSE)</f>
        <v>-1</v>
      </c>
      <c r="Y630" s="45">
        <f>VLOOKUP($A630,'LNST năm'!$A$2:$I$2000,9,FALSE)</f>
        <v>-1</v>
      </c>
      <c r="Z630" s="46" t="e">
        <f>VLOOKUP($A630,LNG!$A$2:$H$1999,9,FALSE)</f>
        <v>#REF!</v>
      </c>
      <c r="AA630" s="162" t="e">
        <f>VLOOKUP($A630,'GIÁ CP'!$A$2:$D$2000,4,FALSE)/Z630</f>
        <v>#REF!</v>
      </c>
    </row>
    <row r="631" spans="1:27" hidden="1">
      <c r="A631" s="18" t="s">
        <v>141</v>
      </c>
      <c r="B631" s="18" t="s">
        <v>1815</v>
      </c>
      <c r="C631" s="154" t="str">
        <f>VLOOKUP(A631,'GIÁ CP'!$K$2:$M$2000,3,FALSE)</f>
        <v xml:space="preserve">Bất động sản </v>
      </c>
      <c r="D631" s="43">
        <f>VLOOKUP($A631,'Doanh thu'!$A$3:$Q$2000,9,FALSE)/1000000000</f>
        <v>-18.053579732999999</v>
      </c>
      <c r="E631" s="43">
        <f>VLOOKUP($A631,'Doanh thu'!$A$3:$Q$2000,10,FALSE)/1000000000</f>
        <v>20.118627051000001</v>
      </c>
      <c r="F631" s="43">
        <f>VLOOKUP($A631,'Doanh thu'!$A$3:$Q$2000,11,FALSE)/1000000000</f>
        <v>18.475674604999998</v>
      </c>
      <c r="G631" s="43">
        <f>VLOOKUP($A631,'Doanh thu'!$A$3:$Q$2000,12,FALSE)/1000000000</f>
        <v>5.2201381380000003</v>
      </c>
      <c r="H631" s="43">
        <f>VLOOKUP($A631,LNST!$A$3:$Q$1635,9,FALSE)/1000000000</f>
        <v>4.2116665720000004</v>
      </c>
      <c r="I631" s="43">
        <f>VLOOKUP($A631,LNST!$A$3:$Q$1635,10,FALSE)/1000000000</f>
        <v>8.754354738</v>
      </c>
      <c r="J631" s="43">
        <f>VLOOKUP($A631,LNST!$A$3:$Q$1635,11,FALSE)/1000000000</f>
        <v>52.114430102</v>
      </c>
      <c r="K631" s="43">
        <f>VLOOKUP($A631,LNST!$A$3:$Q$1635,12,FALSE)/1000000000</f>
        <v>5.3978103470000001</v>
      </c>
      <c r="L631" s="45">
        <f>VLOOKUP($A631,'Doanh thu'!$A$3:$Q$2000,14,FALSE)</f>
        <v>-1.7836076051524903</v>
      </c>
      <c r="M631" s="45">
        <f>VLOOKUP($A631,'Doanh thu'!$A$3:$Q$2000,15,FALSE)</f>
        <v>1.2818364725495963</v>
      </c>
      <c r="N631" s="45">
        <f>VLOOKUP($A631,'Doanh thu'!$A$3:$Q$2000,16,FALSE)</f>
        <v>1.1652155143675604</v>
      </c>
      <c r="O631" s="45">
        <f>VLOOKUP($A631,'Doanh thu'!$A$3:$Q$2000,17,FALSE)</f>
        <v>-0.89331444030574003</v>
      </c>
      <c r="P631" s="45">
        <f>VLOOKUP($A631,LNST!$A$3:$R$1635,14,FALSE)</f>
        <v>-0.5874019908115502</v>
      </c>
      <c r="Q631" s="45">
        <f>VLOOKUP($A631,LNST!$A$3:$R$1635,15,FALSE)</f>
        <v>-0.21721186423316974</v>
      </c>
      <c r="R631" s="45">
        <f>VLOOKUP($A631,LNST!$A$3:$R$1635,16,FALSE)</f>
        <v>6.3277469626013625</v>
      </c>
      <c r="S631" s="45">
        <f>VLOOKUP($A631,LNST!$A$3:$R$1635,17,FALSE)</f>
        <v>4.6807552368023121E-2</v>
      </c>
      <c r="T631" s="45">
        <f>VLOOKUP($A631,LNG!$A$2:$H$1999,4,FALSE)/(D631*10^9)</f>
        <v>-1.2718457096920834</v>
      </c>
      <c r="U631" s="45">
        <f>VLOOKUP($A631,LNG!$A$2:$H$1999,5,FALSE)/(E631*10^9)</f>
        <v>-0.7992800605248418</v>
      </c>
      <c r="V631" s="45">
        <f>VLOOKUP($A631,LNG!$A$2:$H$1999,6,FALSE)/(F631*10^9)</f>
        <v>0.31987916806028854</v>
      </c>
      <c r="W631" s="45">
        <f>VLOOKUP($A631,LNG!$A$2:$H$1999,7,FALSE)/(G631*10^9)</f>
        <v>0.16664665646823157</v>
      </c>
      <c r="X631" s="45">
        <f>VLOOKUP($A631,'LNST năm'!$A$2:$I$2000,8,FALSE)</f>
        <v>-1</v>
      </c>
      <c r="Y631" s="45">
        <f>VLOOKUP($A631,'LNST năm'!$A$2:$I$2000,9,FALSE)</f>
        <v>-1</v>
      </c>
      <c r="Z631" s="46" t="e">
        <f>VLOOKUP($A631,LNG!$A$2:$H$1999,9,FALSE)</f>
        <v>#REF!</v>
      </c>
      <c r="AA631" s="162" t="e">
        <f>VLOOKUP($A631,'GIÁ CP'!$A$2:$D$2000,4,FALSE)/Z631</f>
        <v>#REF!</v>
      </c>
    </row>
    <row r="632" spans="1:27">
      <c r="A632" s="18" t="s">
        <v>669</v>
      </c>
      <c r="B632" s="18" t="s">
        <v>2101</v>
      </c>
      <c r="C632" s="154" t="str">
        <f>VLOOKUP(A632,'GIÁ CP'!$K$2:$M$2000,3,FALSE)</f>
        <v xml:space="preserve">Khai thác Than </v>
      </c>
      <c r="D632" s="43">
        <f>VLOOKUP($A632,'Doanh thu'!$A$3:$Q$2000,9,FALSE)/1000000000</f>
        <v>5775.9847566170001</v>
      </c>
      <c r="E632" s="43">
        <f>VLOOKUP($A632,'Doanh thu'!$A$3:$Q$2000,10,FALSE)/1000000000</f>
        <v>3086.884255641</v>
      </c>
      <c r="F632" s="43">
        <f>VLOOKUP($A632,'Doanh thu'!$A$3:$Q$2000,11,FALSE)/1000000000</f>
        <v>2122.948079068</v>
      </c>
      <c r="G632" s="43">
        <f>VLOOKUP($A632,'Doanh thu'!$A$3:$Q$2000,12,FALSE)/1000000000</f>
        <v>4327.4422574589998</v>
      </c>
      <c r="H632" s="43">
        <f>VLOOKUP($A632,LNST!$A$3:$Q$1635,9,FALSE)/1000000000</f>
        <v>30.367917179999999</v>
      </c>
      <c r="I632" s="43">
        <f>VLOOKUP($A632,LNST!$A$3:$Q$1635,10,FALSE)/1000000000</f>
        <v>11.275850338</v>
      </c>
      <c r="J632" s="43">
        <f>VLOOKUP($A632,LNST!$A$3:$Q$1635,11,FALSE)/1000000000</f>
        <v>13.967735376</v>
      </c>
      <c r="K632" s="43">
        <f>VLOOKUP($A632,LNST!$A$3:$Q$1635,12,FALSE)/1000000000</f>
        <v>23.996585073999999</v>
      </c>
      <c r="L632" s="45">
        <f>VLOOKUP($A632,'Doanh thu'!$A$3:$Q$2000,14,FALSE)</f>
        <v>0.17145725636389475</v>
      </c>
      <c r="M632" s="45">
        <f>VLOOKUP($A632,'Doanh thu'!$A$3:$Q$2000,15,FALSE)</f>
        <v>-0.2294385435122705</v>
      </c>
      <c r="N632" s="45">
        <f>VLOOKUP($A632,'Doanh thu'!$A$3:$Q$2000,16,FALSE)</f>
        <v>-0.14097916061030649</v>
      </c>
      <c r="O632" s="45">
        <f>VLOOKUP($A632,'Doanh thu'!$A$3:$Q$2000,17,FALSE)</f>
        <v>-0.19508359252342145</v>
      </c>
      <c r="P632" s="45">
        <f>VLOOKUP($A632,LNST!$A$3:$R$1635,14,FALSE)</f>
        <v>-0.34162962727730389</v>
      </c>
      <c r="Q632" s="45">
        <f>VLOOKUP($A632,LNST!$A$3:$R$1635,15,FALSE)</f>
        <v>-0.61163967483380643</v>
      </c>
      <c r="R632" s="45">
        <f>VLOOKUP($A632,LNST!$A$3:$R$1635,16,FALSE)</f>
        <v>-0.34952996098388067</v>
      </c>
      <c r="S632" s="45">
        <f>VLOOKUP($A632,LNST!$A$3:$R$1635,17,FALSE)</f>
        <v>0.19965029712655896</v>
      </c>
      <c r="T632" s="45">
        <f>VLOOKUP($A632,LNG!$A$2:$H$1999,4,FALSE)/(D632*10^9)</f>
        <v>1.8223010772218249E-2</v>
      </c>
      <c r="U632" s="45">
        <f>VLOOKUP($A632,LNG!$A$2:$H$1999,5,FALSE)/(E632*10^9)</f>
        <v>3.7345451047390038E-2</v>
      </c>
      <c r="V632" s="45">
        <f>VLOOKUP($A632,LNG!$A$2:$H$1999,6,FALSE)/(F632*10^9)</f>
        <v>3.4166876919968545E-2</v>
      </c>
      <c r="W632" s="45">
        <f>VLOOKUP($A632,LNG!$A$2:$H$1999,7,FALSE)/(G632*10^9)</f>
        <v>2.1683716646307909E-2</v>
      </c>
      <c r="X632" s="45">
        <f>VLOOKUP($A632,'LNST năm'!$A$2:$I$2000,8,FALSE)</f>
        <v>-0.50237580809432791</v>
      </c>
      <c r="Y632" s="45">
        <f>VLOOKUP($A632,'LNST năm'!$A$2:$I$2000,9,FALSE)</f>
        <v>-0.39761768911600726</v>
      </c>
      <c r="Z632" s="46" t="e">
        <f>VLOOKUP($A632,LNG!$A$2:$H$1999,9,FALSE)</f>
        <v>#REF!</v>
      </c>
      <c r="AA632" s="162" t="e">
        <f>VLOOKUP($A632,'GIÁ CP'!$A$2:$D$2000,4,FALSE)/Z632</f>
        <v>#REF!</v>
      </c>
    </row>
    <row r="633" spans="1:27">
      <c r="A633" s="18" t="s">
        <v>574</v>
      </c>
      <c r="B633" s="18" t="s">
        <v>2293</v>
      </c>
      <c r="C633" s="154" t="str">
        <f>VLOOKUP(A633,'GIÁ CP'!$K$2:$M$2000,3,FALSE)</f>
        <v xml:space="preserve">Sách, ấn bản &amp; sản phẩm văn hóa </v>
      </c>
      <c r="D633" s="43">
        <f>VLOOKUP($A633,'Doanh thu'!$A$3:$Q$2000,9,FALSE)/1000000000</f>
        <v>68.532531895999995</v>
      </c>
      <c r="E633" s="43">
        <f>VLOOKUP($A633,'Doanh thu'!$A$3:$Q$2000,10,FALSE)/1000000000</f>
        <v>38.969998558999997</v>
      </c>
      <c r="F633" s="43">
        <f>VLOOKUP($A633,'Doanh thu'!$A$3:$Q$2000,11,FALSE)/1000000000</f>
        <v>56.066218767000002</v>
      </c>
      <c r="G633" s="43">
        <f>VLOOKUP($A633,'Doanh thu'!$A$3:$Q$2000,12,FALSE)/1000000000</f>
        <v>33.844752106999998</v>
      </c>
      <c r="H633" s="43">
        <f>VLOOKUP($A633,LNST!$A$3:$Q$1635,9,FALSE)/1000000000</f>
        <v>2.204567929</v>
      </c>
      <c r="I633" s="43">
        <f>VLOOKUP($A633,LNST!$A$3:$Q$1635,10,FALSE)/1000000000</f>
        <v>-3.0073514640000001</v>
      </c>
      <c r="J633" s="43">
        <f>VLOOKUP($A633,LNST!$A$3:$Q$1635,11,FALSE)/1000000000</f>
        <v>7.3264464709999997</v>
      </c>
      <c r="K633" s="43">
        <f>VLOOKUP($A633,LNST!$A$3:$Q$1635,12,FALSE)/1000000000</f>
        <v>9.2197095529999995</v>
      </c>
      <c r="L633" s="45">
        <f>VLOOKUP($A633,'Doanh thu'!$A$3:$Q$2000,14,FALSE)</f>
        <v>9.1650252326745285E-2</v>
      </c>
      <c r="M633" s="45">
        <f>VLOOKUP($A633,'Doanh thu'!$A$3:$Q$2000,15,FALSE)</f>
        <v>-0.3904740308626734</v>
      </c>
      <c r="N633" s="45">
        <f>VLOOKUP($A633,'Doanh thu'!$A$3:$Q$2000,16,FALSE)</f>
        <v>6.167704470369105E-2</v>
      </c>
      <c r="O633" s="45">
        <f>VLOOKUP($A633,'Doanh thu'!$A$3:$Q$2000,17,FALSE)</f>
        <v>0.37885277578140442</v>
      </c>
      <c r="P633" s="45">
        <f>VLOOKUP($A633,LNST!$A$3:$R$1635,14,FALSE)</f>
        <v>0.61776864772364115</v>
      </c>
      <c r="Q633" s="45">
        <f>VLOOKUP($A633,LNST!$A$3:$R$1635,15,FALSE)</f>
        <v>-9.8640771913854869E-2</v>
      </c>
      <c r="R633" s="45">
        <f>VLOOKUP($A633,LNST!$A$3:$R$1635,16,FALSE)</f>
        <v>-9.5941932547864706E-2</v>
      </c>
      <c r="S633" s="45">
        <f>VLOOKUP($A633,LNST!$A$3:$R$1635,17,FALSE)</f>
        <v>0.68759723820163066</v>
      </c>
      <c r="T633" s="45">
        <f>VLOOKUP($A633,LNG!$A$2:$H$1999,4,FALSE)/(D633*10^9)</f>
        <v>0.13551336722964491</v>
      </c>
      <c r="U633" s="45">
        <f>VLOOKUP($A633,LNG!$A$2:$H$1999,5,FALSE)/(E633*10^9)</f>
        <v>0.24841985411786013</v>
      </c>
      <c r="V633" s="45">
        <f>VLOOKUP($A633,LNG!$A$2:$H$1999,6,FALSE)/(F633*10^9)</f>
        <v>2.2485952820168364E-2</v>
      </c>
      <c r="W633" s="45">
        <f>VLOOKUP($A633,LNG!$A$2:$H$1999,7,FALSE)/(G633*10^9)</f>
        <v>0.44558372061117613</v>
      </c>
      <c r="X633" s="45">
        <f>VLOOKUP($A633,'LNST năm'!$A$2:$I$2000,8,FALSE)</f>
        <v>0.18617179902129327</v>
      </c>
      <c r="Y633" s="45">
        <f>VLOOKUP($A633,'LNST năm'!$A$2:$I$2000,9,FALSE)</f>
        <v>0.10883922642834332</v>
      </c>
      <c r="Z633" s="46" t="e">
        <f>VLOOKUP($A633,LNG!$A$2:$H$1999,9,FALSE)</f>
        <v>#REF!</v>
      </c>
      <c r="AA633" s="162" t="e">
        <f>VLOOKUP($A633,'GIÁ CP'!$A$2:$D$2000,4,FALSE)/Z633</f>
        <v>#REF!</v>
      </c>
    </row>
    <row r="634" spans="1:27" hidden="1">
      <c r="A634" s="18" t="s">
        <v>816</v>
      </c>
      <c r="B634" s="18" t="s">
        <v>3408</v>
      </c>
      <c r="C634" s="154" t="str">
        <f>VLOOKUP(A634,'GIÁ CP'!$K$2:$M$2000,3,FALSE)</f>
        <v xml:space="preserve">Vận tải Thủy </v>
      </c>
      <c r="D634" s="43">
        <f>VLOOKUP($A634,'Doanh thu'!$A$3:$Q$2000,9,FALSE)/1000000000</f>
        <v>192.496178574</v>
      </c>
      <c r="E634" s="43">
        <f>VLOOKUP($A634,'Doanh thu'!$A$3:$Q$2000,10,FALSE)/1000000000</f>
        <v>133.76540250799999</v>
      </c>
      <c r="F634" s="43">
        <f>VLOOKUP($A634,'Doanh thu'!$A$3:$Q$2000,11,FALSE)/1000000000</f>
        <v>156.46457079000001</v>
      </c>
      <c r="G634" s="43">
        <f>VLOOKUP($A634,'Doanh thu'!$A$3:$Q$2000,12,FALSE)/1000000000</f>
        <v>111.077897022</v>
      </c>
      <c r="H634" s="43">
        <f>VLOOKUP($A634,LNST!$A$3:$Q$1635,9,FALSE)/1000000000</f>
        <v>0.24319467</v>
      </c>
      <c r="I634" s="43">
        <f>VLOOKUP($A634,LNST!$A$3:$Q$1635,10,FALSE)/1000000000</f>
        <v>-9.0600053210000002</v>
      </c>
      <c r="J634" s="43">
        <f>VLOOKUP($A634,LNST!$A$3:$Q$1635,11,FALSE)/1000000000</f>
        <v>52.018534899999999</v>
      </c>
      <c r="K634" s="43">
        <f>VLOOKUP($A634,LNST!$A$3:$Q$1635,12,FALSE)/1000000000</f>
        <v>37.087074387000001</v>
      </c>
      <c r="L634" s="45">
        <f>VLOOKUP($A634,'Doanh thu'!$A$3:$Q$2000,14,FALSE)</f>
        <v>0.12662922445638927</v>
      </c>
      <c r="M634" s="45">
        <f>VLOOKUP($A634,'Doanh thu'!$A$3:$Q$2000,15,FALSE)</f>
        <v>-0.18031276925869338</v>
      </c>
      <c r="N634" s="45">
        <f>VLOOKUP($A634,'Doanh thu'!$A$3:$Q$2000,16,FALSE)</f>
        <v>2.5646560194560509E-2</v>
      </c>
      <c r="O634" s="45">
        <f>VLOOKUP($A634,'Doanh thu'!$A$3:$Q$2000,17,FALSE)</f>
        <v>-0.12793055720049215</v>
      </c>
      <c r="P634" s="45">
        <f>VLOOKUP($A634,LNST!$A$3:$R$1635,14,FALSE)</f>
        <v>-0.99117595654068835</v>
      </c>
      <c r="Q634" s="45">
        <f>VLOOKUP($A634,LNST!$A$3:$R$1635,15,FALSE)</f>
        <v>-1.3251949941189707</v>
      </c>
      <c r="R634" s="45">
        <f>VLOOKUP($A634,LNST!$A$3:$R$1635,16,FALSE)</f>
        <v>0.24496725841614547</v>
      </c>
      <c r="S634" s="45">
        <f>VLOOKUP($A634,LNST!$A$3:$R$1635,17,FALSE)</f>
        <v>446.23556874094101</v>
      </c>
      <c r="T634" s="45">
        <f>VLOOKUP($A634,LNG!$A$2:$H$1999,4,FALSE)/(D634*10^9)</f>
        <v>4.5999362572260345E-2</v>
      </c>
      <c r="U634" s="45">
        <f>VLOOKUP($A634,LNG!$A$2:$H$1999,5,FALSE)/(E634*10^9)</f>
        <v>6.1488081071696364E-2</v>
      </c>
      <c r="V634" s="45">
        <f>VLOOKUP($A634,LNG!$A$2:$H$1999,6,FALSE)/(F634*10^9)</f>
        <v>-3.2412084246257497E-3</v>
      </c>
      <c r="W634" s="45">
        <f>VLOOKUP($A634,LNG!$A$2:$H$1999,7,FALSE)/(G634*10^9)</f>
        <v>9.5971302120426635E-2</v>
      </c>
      <c r="X634" s="45">
        <f>VLOOKUP($A634,'LNST năm'!$A$2:$I$2000,8,FALSE)</f>
        <v>-0.34139017808832794</v>
      </c>
      <c r="Y634" s="45">
        <f>VLOOKUP($A634,'LNST năm'!$A$2:$I$2000,9,FALSE)</f>
        <v>-0.4438066076820395</v>
      </c>
      <c r="Z634" s="46" t="e">
        <f>VLOOKUP($A634,LNG!$A$2:$H$1999,9,FALSE)</f>
        <v>#REF!</v>
      </c>
      <c r="AA634" s="162" t="e">
        <f>VLOOKUP($A634,'GIÁ CP'!$A$2:$D$2000,4,FALSE)/Z634</f>
        <v>#REF!</v>
      </c>
    </row>
    <row r="635" spans="1:27">
      <c r="A635" s="18" t="s">
        <v>502</v>
      </c>
      <c r="B635" s="18" t="s">
        <v>2216</v>
      </c>
      <c r="C635" s="154" t="str">
        <f>VLOOKUP(A635,'GIÁ CP'!$K$2:$M$2000,3,FALSE)</f>
        <v xml:space="preserve">Khai thác Than </v>
      </c>
      <c r="D635" s="43">
        <f>VLOOKUP($A635,'Doanh thu'!$A$3:$Q$2000,9,FALSE)/1000000000</f>
        <v>731.27726579</v>
      </c>
      <c r="E635" s="43">
        <f>VLOOKUP($A635,'Doanh thu'!$A$3:$Q$2000,10,FALSE)/1000000000</f>
        <v>582.62195684999995</v>
      </c>
      <c r="F635" s="43">
        <f>VLOOKUP($A635,'Doanh thu'!$A$3:$Q$2000,11,FALSE)/1000000000</f>
        <v>605.39177058400003</v>
      </c>
      <c r="G635" s="43">
        <f>VLOOKUP($A635,'Doanh thu'!$A$3:$Q$2000,12,FALSE)/1000000000</f>
        <v>523.612236747</v>
      </c>
      <c r="H635" s="43">
        <f>VLOOKUP($A635,LNST!$A$3:$Q$1635,9,FALSE)/1000000000</f>
        <v>7.3308238010000002</v>
      </c>
      <c r="I635" s="43">
        <f>VLOOKUP($A635,LNST!$A$3:$Q$1635,10,FALSE)/1000000000</f>
        <v>4.8692662589999998</v>
      </c>
      <c r="J635" s="43">
        <f>VLOOKUP($A635,LNST!$A$3:$Q$1635,11,FALSE)/1000000000</f>
        <v>12.400876891999999</v>
      </c>
      <c r="K635" s="43">
        <f>VLOOKUP($A635,LNST!$A$3:$Q$1635,12,FALSE)/1000000000</f>
        <v>5.1196604939999997</v>
      </c>
      <c r="L635" s="45">
        <f>VLOOKUP($A635,'Doanh thu'!$A$3:$Q$2000,14,FALSE)</f>
        <v>0.13059984943488864</v>
      </c>
      <c r="M635" s="45">
        <f>VLOOKUP($A635,'Doanh thu'!$A$3:$Q$2000,15,FALSE)</f>
        <v>0.10455769752723997</v>
      </c>
      <c r="N635" s="45">
        <f>VLOOKUP($A635,'Doanh thu'!$A$3:$Q$2000,16,FALSE)</f>
        <v>-0.25665993013004534</v>
      </c>
      <c r="O635" s="45">
        <f>VLOOKUP($A635,'Doanh thu'!$A$3:$Q$2000,17,FALSE)</f>
        <v>-0.28633874542216536</v>
      </c>
      <c r="P635" s="45">
        <f>VLOOKUP($A635,LNST!$A$3:$R$1635,14,FALSE)</f>
        <v>-0.4291395451368481</v>
      </c>
      <c r="Q635" s="45">
        <f>VLOOKUP($A635,LNST!$A$3:$R$1635,15,FALSE)</f>
        <v>-0.45364351006626863</v>
      </c>
      <c r="R635" s="45">
        <f>VLOOKUP($A635,LNST!$A$3:$R$1635,16,FALSE)</f>
        <v>-0.33861417473728633</v>
      </c>
      <c r="S635" s="45">
        <f>VLOOKUP($A635,LNST!$A$3:$R$1635,17,FALSE)</f>
        <v>-0.29977386131974038</v>
      </c>
      <c r="T635" s="45">
        <f>VLOOKUP($A635,LNG!$A$2:$H$1999,4,FALSE)/(D635*10^9)</f>
        <v>9.1175133496009406E-2</v>
      </c>
      <c r="U635" s="45">
        <f>VLOOKUP($A635,LNG!$A$2:$H$1999,5,FALSE)/(E635*10^9)</f>
        <v>0.1072196235509932</v>
      </c>
      <c r="V635" s="45">
        <f>VLOOKUP($A635,LNG!$A$2:$H$1999,6,FALSE)/(F635*10^9)</f>
        <v>7.2061459350390752E-2</v>
      </c>
      <c r="W635" s="45">
        <f>VLOOKUP($A635,LNG!$A$2:$H$1999,7,FALSE)/(G635*10^9)</f>
        <v>0.13156601093202908</v>
      </c>
      <c r="X635" s="45">
        <f>VLOOKUP($A635,'LNST năm'!$A$2:$I$2000,8,FALSE)</f>
        <v>-0.3928098062457</v>
      </c>
      <c r="Y635" s="45">
        <f>VLOOKUP($A635,'LNST năm'!$A$2:$I$2000,9,FALSE)</f>
        <v>-0.28780988406457086</v>
      </c>
      <c r="Z635" s="46" t="e">
        <f>VLOOKUP($A635,LNG!$A$2:$H$1999,9,FALSE)</f>
        <v>#REF!</v>
      </c>
      <c r="AA635" s="162" t="e">
        <f>VLOOKUP($A635,'GIÁ CP'!$A$2:$D$2000,4,FALSE)/Z635</f>
        <v>#REF!</v>
      </c>
    </row>
    <row r="636" spans="1:27">
      <c r="A636" s="18" t="s">
        <v>1457</v>
      </c>
      <c r="B636" s="18" t="s">
        <v>3255</v>
      </c>
      <c r="C636" s="154" t="str">
        <f>VLOOKUP(A636,'GIÁ CP'!$K$2:$M$2000,3,FALSE)</f>
        <v xml:space="preserve">Nước </v>
      </c>
      <c r="D636" s="43">
        <f>VLOOKUP($A636,'Doanh thu'!$A$3:$Q$2000,9,FALSE)/1000000000</f>
        <v>57.147106082999997</v>
      </c>
      <c r="E636" s="43">
        <f>VLOOKUP($A636,'Doanh thu'!$A$3:$Q$2000,10,FALSE)/1000000000</f>
        <v>56.093767382999999</v>
      </c>
      <c r="F636" s="43">
        <f>VLOOKUP($A636,'Doanh thu'!$A$3:$Q$2000,11,FALSE)/1000000000</f>
        <v>54.503378349000002</v>
      </c>
      <c r="G636" s="43">
        <f>VLOOKUP($A636,'Doanh thu'!$A$3:$Q$2000,12,FALSE)/1000000000</f>
        <v>54.315888659999999</v>
      </c>
      <c r="H636" s="43">
        <f>VLOOKUP($A636,LNST!$A$3:$Q$1635,9,FALSE)/1000000000</f>
        <v>7.1672479019999997</v>
      </c>
      <c r="I636" s="43">
        <f>VLOOKUP($A636,LNST!$A$3:$Q$1635,10,FALSE)/1000000000</f>
        <v>5.4787969590000003</v>
      </c>
      <c r="J636" s="43">
        <f>VLOOKUP($A636,LNST!$A$3:$Q$1635,11,FALSE)/1000000000</f>
        <v>11.039142246999999</v>
      </c>
      <c r="K636" s="43">
        <f>VLOOKUP($A636,LNST!$A$3:$Q$1635,12,FALSE)/1000000000</f>
        <v>1.497618908</v>
      </c>
      <c r="L636" s="45">
        <f>VLOOKUP($A636,'Doanh thu'!$A$3:$Q$2000,14,FALSE)</f>
        <v>1.1679662732946796E-2</v>
      </c>
      <c r="M636" s="45">
        <f>VLOOKUP($A636,'Doanh thu'!$A$3:$Q$2000,15,FALSE)</f>
        <v>2.4140027782344826E-2</v>
      </c>
      <c r="N636" s="45">
        <f>VLOOKUP($A636,'Doanh thu'!$A$3:$Q$2000,16,FALSE)</f>
        <v>1.210615187875407E-2</v>
      </c>
      <c r="O636" s="45">
        <f>VLOOKUP($A636,'Doanh thu'!$A$3:$Q$2000,17,FALSE)</f>
        <v>1.7031202694691761E-2</v>
      </c>
      <c r="P636" s="45">
        <f>VLOOKUP($A636,LNST!$A$3:$R$1635,14,FALSE)</f>
        <v>-0.61828699645302898</v>
      </c>
      <c r="Q636" s="45">
        <f>VLOOKUP($A636,LNST!$A$3:$R$1635,15,FALSE)</f>
        <v>10.095045943918683</v>
      </c>
      <c r="R636" s="45">
        <f>VLOOKUP($A636,LNST!$A$3:$R$1635,16,FALSE)</f>
        <v>0.19664858972986887</v>
      </c>
      <c r="S636" s="45">
        <f>VLOOKUP($A636,LNST!$A$3:$R$1635,17,FALSE)</f>
        <v>1.6589804206593111</v>
      </c>
      <c r="T636" s="45">
        <f>VLOOKUP($A636,LNG!$A$2:$H$1999,4,FALSE)/(D636*10^9)</f>
        <v>0.43090921607184335</v>
      </c>
      <c r="U636" s="45">
        <f>VLOOKUP($A636,LNG!$A$2:$H$1999,5,FALSE)/(E636*10^9)</f>
        <v>0.4378305714128789</v>
      </c>
      <c r="V636" s="45">
        <f>VLOOKUP($A636,LNG!$A$2:$H$1999,6,FALSE)/(F636*10^9)</f>
        <v>0.45312133526587389</v>
      </c>
      <c r="W636" s="45">
        <f>VLOOKUP($A636,LNG!$A$2:$H$1999,7,FALSE)/(G636*10^9)</f>
        <v>0.30534794310037527</v>
      </c>
      <c r="X636" s="45">
        <f>VLOOKUP($A636,'LNST năm'!$A$2:$I$2000,8,FALSE)</f>
        <v>-0.47799375540600653</v>
      </c>
      <c r="Y636" s="45">
        <f>VLOOKUP($A636,'LNST năm'!$A$2:$I$2000,9,FALSE)</f>
        <v>-0.15668991576997682</v>
      </c>
      <c r="Z636" s="46" t="e">
        <f>VLOOKUP($A636,LNG!$A$2:$H$1999,9,FALSE)</f>
        <v>#REF!</v>
      </c>
      <c r="AA636" s="162" t="e">
        <f>VLOOKUP($A636,'GIÁ CP'!$A$2:$D$2000,4,FALSE)/Z636</f>
        <v>#REF!</v>
      </c>
    </row>
    <row r="637" spans="1:27" hidden="1">
      <c r="A637" s="18" t="s">
        <v>1460</v>
      </c>
      <c r="B637" s="18" t="s">
        <v>3258</v>
      </c>
      <c r="C637" s="154" t="str">
        <f>VLOOKUP(A637,'GIÁ CP'!$K$2:$M$2000,3,FALSE)</f>
        <v xml:space="preserve">Sản xuất &amp; Phân phối Điện </v>
      </c>
      <c r="D637" s="43">
        <f>VLOOKUP($A637,'Doanh thu'!$A$3:$Q$2000,9,FALSE)/1000000000</f>
        <v>18.817574346000001</v>
      </c>
      <c r="E637" s="43">
        <f>VLOOKUP($A637,'Doanh thu'!$A$3:$Q$2000,10,FALSE)/1000000000</f>
        <v>15.697169025999999</v>
      </c>
      <c r="F637" s="43">
        <f>VLOOKUP($A637,'Doanh thu'!$A$3:$Q$2000,11,FALSE)/1000000000</f>
        <v>29.794915463999999</v>
      </c>
      <c r="G637" s="43">
        <f>VLOOKUP($A637,'Doanh thu'!$A$3:$Q$2000,12,FALSE)/1000000000</f>
        <v>24.644740155000001</v>
      </c>
      <c r="H637" s="43">
        <f>VLOOKUP($A637,LNST!$A$3:$Q$1635,9,FALSE)/1000000000</f>
        <v>10.42140741</v>
      </c>
      <c r="I637" s="43">
        <f>VLOOKUP($A637,LNST!$A$3:$Q$1635,10,FALSE)/1000000000</f>
        <v>8.1476585840000002</v>
      </c>
      <c r="J637" s="43">
        <f>VLOOKUP($A637,LNST!$A$3:$Q$1635,11,FALSE)/1000000000</f>
        <v>20.0467762</v>
      </c>
      <c r="K637" s="43">
        <f>VLOOKUP($A637,LNST!$A$3:$Q$1635,12,FALSE)/1000000000</f>
        <v>14.185449811</v>
      </c>
      <c r="L637" s="45">
        <f>VLOOKUP($A637,'Doanh thu'!$A$3:$Q$2000,14,FALSE)</f>
        <v>0.78080797932599266</v>
      </c>
      <c r="M637" s="45">
        <f>VLOOKUP($A637,'Doanh thu'!$A$3:$Q$2000,15,FALSE)</f>
        <v>0.92621058892462249</v>
      </c>
      <c r="N637" s="45">
        <f>VLOOKUP($A637,'Doanh thu'!$A$3:$Q$2000,16,FALSE)</f>
        <v>0.22054153403258098</v>
      </c>
      <c r="O637" s="45">
        <f>VLOOKUP($A637,'Doanh thu'!$A$3:$Q$2000,17,FALSE)</f>
        <v>-2.4268242802726391E-2</v>
      </c>
      <c r="P637" s="45">
        <f>VLOOKUP($A637,LNST!$A$3:$R$1635,14,FALSE)</f>
        <v>2.2283003361667695</v>
      </c>
      <c r="Q637" s="45">
        <f>VLOOKUP($A637,LNST!$A$3:$R$1635,15,FALSE)</f>
        <v>4.7365968257899471</v>
      </c>
      <c r="R637" s="45">
        <f>VLOOKUP($A637,LNST!$A$3:$R$1635,16,FALSE)</f>
        <v>0.24669092975569054</v>
      </c>
      <c r="S637" s="45">
        <f>VLOOKUP($A637,LNST!$A$3:$R$1635,17,FALSE)</f>
        <v>-0.18558582575110388</v>
      </c>
      <c r="T637" s="45">
        <f>VLOOKUP($A637,LNG!$A$2:$H$1999,4,FALSE)/(D637*10^9)</f>
        <v>1.1215300082226656</v>
      </c>
      <c r="U637" s="45">
        <f>VLOOKUP($A637,LNG!$A$2:$H$1999,5,FALSE)/(E637*10^9)</f>
        <v>0.89629272327362908</v>
      </c>
      <c r="V637" s="45">
        <f>VLOOKUP($A637,LNG!$A$2:$H$1999,6,FALSE)/(F637*10^9)</f>
        <v>0.36352454126231315</v>
      </c>
      <c r="W637" s="45">
        <f>VLOOKUP($A637,LNG!$A$2:$H$1999,7,FALSE)/(G637*10^9)</f>
        <v>0.99156851852796501</v>
      </c>
      <c r="X637" s="45">
        <f>VLOOKUP($A637,'LNST năm'!$A$2:$I$2000,8,FALSE)</f>
        <v>0.80477008130460614</v>
      </c>
      <c r="Y637" s="45">
        <f>VLOOKUP($A637,'LNST năm'!$A$2:$I$2000,9,FALSE)</f>
        <v>0.17770065257212453</v>
      </c>
      <c r="Z637" s="46" t="e">
        <f>VLOOKUP($A637,LNG!$A$2:$H$1999,9,FALSE)</f>
        <v>#REF!</v>
      </c>
      <c r="AA637" s="162" t="e">
        <f>VLOOKUP($A637,'GIÁ CP'!$A$2:$D$2000,4,FALSE)/Z637</f>
        <v>#REF!</v>
      </c>
    </row>
    <row r="638" spans="1:27" hidden="1">
      <c r="A638" s="18" t="s">
        <v>705</v>
      </c>
      <c r="B638" s="18" t="s">
        <v>2418</v>
      </c>
      <c r="C638" s="154" t="str">
        <f>VLOOKUP(A638,'GIÁ CP'!$K$2:$M$2000,3,FALSE)</f>
        <v xml:space="preserve">Vật liệu xây dựng &amp; Nội thất </v>
      </c>
      <c r="D638" s="43">
        <f>VLOOKUP($A638,'Doanh thu'!$A$3:$Q$2000,9,FALSE)/1000000000</f>
        <v>266.30539800700001</v>
      </c>
      <c r="E638" s="43">
        <f>VLOOKUP($A638,'Doanh thu'!$A$3:$Q$2000,10,FALSE)/1000000000</f>
        <v>362.65666869299997</v>
      </c>
      <c r="F638" s="43">
        <f>VLOOKUP($A638,'Doanh thu'!$A$3:$Q$2000,11,FALSE)/1000000000</f>
        <v>575.92689039499999</v>
      </c>
      <c r="G638" s="43">
        <f>VLOOKUP($A638,'Doanh thu'!$A$3:$Q$2000,12,FALSE)/1000000000</f>
        <v>219.308993628</v>
      </c>
      <c r="H638" s="43">
        <f>VLOOKUP($A638,LNST!$A$3:$Q$1635,9,FALSE)/1000000000</f>
        <v>0.398565059</v>
      </c>
      <c r="I638" s="43">
        <f>VLOOKUP($A638,LNST!$A$3:$Q$1635,10,FALSE)/1000000000</f>
        <v>7.2329660000000004E-2</v>
      </c>
      <c r="J638" s="43">
        <f>VLOOKUP($A638,LNST!$A$3:$Q$1635,11,FALSE)/1000000000</f>
        <v>7.5076482E-2</v>
      </c>
      <c r="K638" s="43">
        <f>VLOOKUP($A638,LNST!$A$3:$Q$1635,12,FALSE)/1000000000</f>
        <v>0.110185928</v>
      </c>
      <c r="L638" s="45">
        <f>VLOOKUP($A638,'Doanh thu'!$A$3:$Q$2000,14,FALSE)</f>
        <v>-0.28016436428538077</v>
      </c>
      <c r="M638" s="45">
        <f>VLOOKUP($A638,'Doanh thu'!$A$3:$Q$2000,15,FALSE)</f>
        <v>4.9638441790666205E-2</v>
      </c>
      <c r="N638" s="45">
        <f>VLOOKUP($A638,'Doanh thu'!$A$3:$Q$2000,16,FALSE)</f>
        <v>0.56785079318352316</v>
      </c>
      <c r="O638" s="45">
        <f>VLOOKUP($A638,'Doanh thu'!$A$3:$Q$2000,17,FALSE)</f>
        <v>-0.15432412994680747</v>
      </c>
      <c r="P638" s="45">
        <f>VLOOKUP($A638,LNST!$A$3:$R$1635,14,FALSE)</f>
        <v>1.1000569332941368</v>
      </c>
      <c r="Q638" s="45">
        <f>VLOOKUP($A638,LNST!$A$3:$R$1635,15,FALSE)</f>
        <v>1.0290864862717928</v>
      </c>
      <c r="R638" s="45">
        <f>VLOOKUP($A638,LNST!$A$3:$R$1635,16,FALSE)</f>
        <v>-0.95025015893194931</v>
      </c>
      <c r="S638" s="45">
        <f>VLOOKUP($A638,LNST!$A$3:$R$1635,17,FALSE)</f>
        <v>0.18728503167126323</v>
      </c>
      <c r="T638" s="45">
        <f>VLOOKUP($A638,LNG!$A$2:$H$1999,4,FALSE)/(D638*10^9)</f>
        <v>9.3865691890116856E-2</v>
      </c>
      <c r="U638" s="45">
        <f>VLOOKUP($A638,LNG!$A$2:$H$1999,5,FALSE)/(E638*10^9)</f>
        <v>8.3317606883932707E-2</v>
      </c>
      <c r="V638" s="45">
        <f>VLOOKUP($A638,LNG!$A$2:$H$1999,6,FALSE)/(F638*10^9)</f>
        <v>3.9519474135666435E-2</v>
      </c>
      <c r="W638" s="45">
        <f>VLOOKUP($A638,LNG!$A$2:$H$1999,7,FALSE)/(G638*10^9)</f>
        <v>0.16118658714453549</v>
      </c>
      <c r="X638" s="45">
        <f>VLOOKUP($A638,'LNST năm'!$A$2:$I$2000,8,FALSE)</f>
        <v>1.0851598993177711</v>
      </c>
      <c r="Y638" s="45">
        <f>VLOOKUP($A638,'LNST năm'!$A$2:$I$2000,9,FALSE)</f>
        <v>-0.67906644513327041</v>
      </c>
      <c r="Z638" s="46" t="e">
        <f>VLOOKUP($A638,LNG!$A$2:$H$1999,9,FALSE)</f>
        <v>#REF!</v>
      </c>
      <c r="AA638" s="162" t="e">
        <f>VLOOKUP($A638,'GIÁ CP'!$A$2:$D$2000,4,FALSE)/Z638</f>
        <v>#REF!</v>
      </c>
    </row>
    <row r="639" spans="1:27">
      <c r="A639" s="18" t="s">
        <v>695</v>
      </c>
      <c r="B639" s="18" t="s">
        <v>2353</v>
      </c>
      <c r="C639" s="154" t="str">
        <f>VLOOKUP(A639,'GIÁ CP'!$K$2:$M$2000,3,FALSE)</f>
        <v xml:space="preserve">Khai thác Than </v>
      </c>
      <c r="D639" s="43">
        <f>VLOOKUP($A639,'Doanh thu'!$A$3:$Q$2000,9,FALSE)/1000000000</f>
        <v>9013.2011325090007</v>
      </c>
      <c r="E639" s="43">
        <f>VLOOKUP($A639,'Doanh thu'!$A$3:$Q$2000,10,FALSE)/1000000000</f>
        <v>5348.4352920829997</v>
      </c>
      <c r="F639" s="43">
        <f>VLOOKUP($A639,'Doanh thu'!$A$3:$Q$2000,11,FALSE)/1000000000</f>
        <v>6091.6111626170004</v>
      </c>
      <c r="G639" s="43">
        <f>VLOOKUP($A639,'Doanh thu'!$A$3:$Q$2000,12,FALSE)/1000000000</f>
        <v>0</v>
      </c>
      <c r="H639" s="43">
        <f>VLOOKUP($A639,LNST!$A$3:$Q$1635,9,FALSE)/1000000000</f>
        <v>35.235169988999999</v>
      </c>
      <c r="I639" s="43">
        <f>VLOOKUP($A639,LNST!$A$3:$Q$1635,10,FALSE)/1000000000</f>
        <v>-2.8149215939999999</v>
      </c>
      <c r="J639" s="43">
        <f>VLOOKUP($A639,LNST!$A$3:$Q$1635,11,FALSE)/1000000000</f>
        <v>8.1391927479999993</v>
      </c>
      <c r="K639" s="43">
        <f>VLOOKUP($A639,LNST!$A$3:$Q$1635,12,FALSE)/1000000000</f>
        <v>0</v>
      </c>
      <c r="L639" s="45">
        <f>VLOOKUP($A639,'Doanh thu'!$A$3:$Q$2000,14,FALSE)</f>
        <v>-0.21518677520092269</v>
      </c>
      <c r="M639" s="45">
        <f>VLOOKUP($A639,'Doanh thu'!$A$3:$Q$2000,15,FALSE)</f>
        <v>-0.37121435785964313</v>
      </c>
      <c r="N639" s="45">
        <f>VLOOKUP($A639,'Doanh thu'!$A$3:$Q$2000,16,FALSE)</f>
        <v>-0.3677072663004311</v>
      </c>
      <c r="O639" s="45">
        <f>VLOOKUP($A639,'Doanh thu'!$A$3:$Q$2000,17,FALSE)</f>
        <v>-1</v>
      </c>
      <c r="P639" s="45">
        <f>VLOOKUP($A639,LNST!$A$3:$R$1635,14,FALSE)</f>
        <v>-0.43314383823532487</v>
      </c>
      <c r="Q639" s="45">
        <f>VLOOKUP($A639,LNST!$A$3:$R$1635,15,FALSE)</f>
        <v>-1.106611711315012</v>
      </c>
      <c r="R639" s="45">
        <f>VLOOKUP($A639,LNST!$A$3:$R$1635,16,FALSE)</f>
        <v>-0.90236118990097314</v>
      </c>
      <c r="S639" s="45">
        <f>VLOOKUP($A639,LNST!$A$3:$R$1635,17,FALSE)</f>
        <v>-1</v>
      </c>
      <c r="T639" s="45">
        <f>VLOOKUP($A639,LNG!$A$2:$H$1999,4,FALSE)/(D639*10^9)</f>
        <v>3.8346142178099771E-2</v>
      </c>
      <c r="U639" s="45">
        <f>VLOOKUP($A639,LNG!$A$2:$H$1999,5,FALSE)/(E639*10^9)</f>
        <v>7.2939479313596983E-2</v>
      </c>
      <c r="V639" s="45">
        <f>VLOOKUP($A639,LNG!$A$2:$H$1999,6,FALSE)/(F639*10^9)</f>
        <v>3.7289778009962908E-2</v>
      </c>
      <c r="W639" s="45" t="e">
        <f>VLOOKUP($A639,LNG!$A$2:$H$1999,7,FALSE)/(G639*10^9)</f>
        <v>#DIV/0!</v>
      </c>
      <c r="X639" s="45">
        <f>VLOOKUP($A639,'LNST năm'!$A$2:$I$2000,8,FALSE)</f>
        <v>-1</v>
      </c>
      <c r="Y639" s="45">
        <f>VLOOKUP($A639,'LNST năm'!$A$2:$I$2000,9,FALSE)</f>
        <v>-1</v>
      </c>
      <c r="Z639" s="46" t="e">
        <f>VLOOKUP($A639,LNG!$A$2:$H$1999,9,FALSE)</f>
        <v>#REF!</v>
      </c>
      <c r="AA639" s="162" t="e">
        <f>VLOOKUP($A639,'GIÁ CP'!$A$2:$D$2000,4,FALSE)/Z639</f>
        <v>#REF!</v>
      </c>
    </row>
    <row r="640" spans="1:27" hidden="1">
      <c r="A640" s="18" t="s">
        <v>643</v>
      </c>
      <c r="B640" s="18" t="s">
        <v>3556</v>
      </c>
      <c r="C640" s="154" t="str">
        <f>VLOOKUP(A640,'GIÁ CP'!$K$2:$M$2000,3,FALSE)</f>
        <v xml:space="preserve">Containers &amp; Đóng gói </v>
      </c>
      <c r="D640" s="43">
        <f>VLOOKUP($A640,'Doanh thu'!$A$3:$Q$2000,9,FALSE)/1000000000</f>
        <v>859.130161219</v>
      </c>
      <c r="E640" s="43">
        <f>VLOOKUP($A640,'Doanh thu'!$A$3:$Q$2000,10,FALSE)/1000000000</f>
        <v>737.87381715799995</v>
      </c>
      <c r="F640" s="43">
        <f>VLOOKUP($A640,'Doanh thu'!$A$3:$Q$2000,11,FALSE)/1000000000</f>
        <v>803.58623649699996</v>
      </c>
      <c r="G640" s="43">
        <f>VLOOKUP($A640,'Doanh thu'!$A$3:$Q$2000,12,FALSE)/1000000000</f>
        <v>756.30312922200005</v>
      </c>
      <c r="H640" s="43">
        <f>VLOOKUP($A640,LNST!$A$3:$Q$1635,9,FALSE)/1000000000</f>
        <v>24.913520428999998</v>
      </c>
      <c r="I640" s="43">
        <f>VLOOKUP($A640,LNST!$A$3:$Q$1635,10,FALSE)/1000000000</f>
        <v>39.818080645000002</v>
      </c>
      <c r="J640" s="43">
        <f>VLOOKUP($A640,LNST!$A$3:$Q$1635,11,FALSE)/1000000000</f>
        <v>159.166714203</v>
      </c>
      <c r="K640" s="43">
        <f>VLOOKUP($A640,LNST!$A$3:$Q$1635,12,FALSE)/1000000000</f>
        <v>8.8873672510000006</v>
      </c>
      <c r="L640" s="45">
        <f>VLOOKUP($A640,'Doanh thu'!$A$3:$Q$2000,14,FALSE)</f>
        <v>4.5234051861474785E-2</v>
      </c>
      <c r="M640" s="45">
        <f>VLOOKUP($A640,'Doanh thu'!$A$3:$Q$2000,15,FALSE)</f>
        <v>-7.2405417222860691E-3</v>
      </c>
      <c r="N640" s="45">
        <f>VLOOKUP($A640,'Doanh thu'!$A$3:$Q$2000,16,FALSE)</f>
        <v>-0.12035899241243941</v>
      </c>
      <c r="O640" s="45">
        <f>VLOOKUP($A640,'Doanh thu'!$A$3:$Q$2000,17,FALSE)</f>
        <v>4.7711894533217667E-3</v>
      </c>
      <c r="P640" s="45">
        <f>VLOOKUP($A640,LNST!$A$3:$R$1635,14,FALSE)</f>
        <v>1.8112257107730663</v>
      </c>
      <c r="Q640" s="45">
        <f>VLOOKUP($A640,LNST!$A$3:$R$1635,15,FALSE)</f>
        <v>3.1328636940036958</v>
      </c>
      <c r="R640" s="45">
        <f>VLOOKUP($A640,LNST!$A$3:$R$1635,16,FALSE)</f>
        <v>7.0447217414678009</v>
      </c>
      <c r="S640" s="45">
        <f>VLOOKUP($A640,LNST!$A$3:$R$1635,17,FALSE)</f>
        <v>0.43962080896102523</v>
      </c>
      <c r="T640" s="45">
        <f>VLOOKUP($A640,LNG!$A$2:$H$1999,4,FALSE)/(D640*10^9)</f>
        <v>0.13574158244372542</v>
      </c>
      <c r="U640" s="45">
        <f>VLOOKUP($A640,LNG!$A$2:$H$1999,5,FALSE)/(E640*10^9)</f>
        <v>0.16941898604085012</v>
      </c>
      <c r="V640" s="45">
        <f>VLOOKUP($A640,LNG!$A$2:$H$1999,6,FALSE)/(F640*10^9)</f>
        <v>0.19267698772063033</v>
      </c>
      <c r="W640" s="45">
        <f>VLOOKUP($A640,LNG!$A$2:$H$1999,7,FALSE)/(G640*10^9)</f>
        <v>0.16232992318740327</v>
      </c>
      <c r="X640" s="45">
        <f>VLOOKUP($A640,'LNST năm'!$A$2:$I$2000,8,FALSE)</f>
        <v>4.5313301959875698</v>
      </c>
      <c r="Y640" s="45">
        <f>VLOOKUP($A640,'LNST năm'!$A$2:$I$2000,9,FALSE)</f>
        <v>1.5016269180027657</v>
      </c>
      <c r="Z640" s="46" t="e">
        <f>VLOOKUP($A640,LNG!$A$2:$H$1999,9,FALSE)</f>
        <v>#REF!</v>
      </c>
      <c r="AA640" s="162" t="e">
        <f>VLOOKUP($A640,'GIÁ CP'!$A$2:$D$2000,4,FALSE)/Z640</f>
        <v>#REF!</v>
      </c>
    </row>
    <row r="641" spans="1:27" hidden="1">
      <c r="A641" s="18" t="s">
        <v>1445</v>
      </c>
      <c r="B641" s="18" t="s">
        <v>3228</v>
      </c>
      <c r="C641" s="154" t="str">
        <f>VLOOKUP(A641,'GIÁ CP'!$K$2:$M$2000,3,FALSE)</f>
        <v xml:space="preserve">Nuôi trồng nông &amp; hải sản </v>
      </c>
      <c r="D641" s="43">
        <f>VLOOKUP($A641,'Doanh thu'!$A$3:$Q$2000,9,FALSE)/1000000000</f>
        <v>203.57091676300001</v>
      </c>
      <c r="E641" s="43">
        <f>VLOOKUP($A641,'Doanh thu'!$A$3:$Q$2000,10,FALSE)/1000000000</f>
        <v>222.08576364800001</v>
      </c>
      <c r="F641" s="43">
        <f>VLOOKUP($A641,'Doanh thu'!$A$3:$Q$2000,11,FALSE)/1000000000</f>
        <v>209.298214806</v>
      </c>
      <c r="G641" s="43">
        <f>VLOOKUP($A641,'Doanh thu'!$A$3:$Q$2000,12,FALSE)/1000000000</f>
        <v>199.45087875300001</v>
      </c>
      <c r="H641" s="43">
        <f>VLOOKUP($A641,LNST!$A$3:$Q$1635,9,FALSE)/1000000000</f>
        <v>1.849711952</v>
      </c>
      <c r="I641" s="43">
        <f>VLOOKUP($A641,LNST!$A$3:$Q$1635,10,FALSE)/1000000000</f>
        <v>3.348446171</v>
      </c>
      <c r="J641" s="43">
        <f>VLOOKUP($A641,LNST!$A$3:$Q$1635,11,FALSE)/1000000000</f>
        <v>3.1614754430000001</v>
      </c>
      <c r="K641" s="43">
        <f>VLOOKUP($A641,LNST!$A$3:$Q$1635,12,FALSE)/1000000000</f>
        <v>2.6488185249999998</v>
      </c>
      <c r="L641" s="45">
        <f>VLOOKUP($A641,'Doanh thu'!$A$3:$Q$2000,14,FALSE)</f>
        <v>0.18294449866186704</v>
      </c>
      <c r="M641" s="45">
        <f>VLOOKUP($A641,'Doanh thu'!$A$3:$Q$2000,15,FALSE)</f>
        <v>0.23776284459004782</v>
      </c>
      <c r="N641" s="45">
        <f>VLOOKUP($A641,'Doanh thu'!$A$3:$Q$2000,16,FALSE)</f>
        <v>-9.0272987719589824E-3</v>
      </c>
      <c r="O641" s="45">
        <f>VLOOKUP($A641,'Doanh thu'!$A$3:$Q$2000,17,FALSE)</f>
        <v>4.7678087107677507E-2</v>
      </c>
      <c r="P641" s="45">
        <f>VLOOKUP($A641,LNST!$A$3:$R$1635,14,FALSE)</f>
        <v>-0.19762491255889095</v>
      </c>
      <c r="Q641" s="45">
        <f>VLOOKUP($A641,LNST!$A$3:$R$1635,15,FALSE)</f>
        <v>9.3422118781901722E-2</v>
      </c>
      <c r="R641" s="45">
        <f>VLOOKUP($A641,LNST!$A$3:$R$1635,16,FALSE)</f>
        <v>-0.34447733757085991</v>
      </c>
      <c r="S641" s="45">
        <f>VLOOKUP($A641,LNST!$A$3:$R$1635,17,FALSE)</f>
        <v>4.0977624732083813</v>
      </c>
      <c r="T641" s="45">
        <f>VLOOKUP($A641,LNG!$A$2:$H$1999,4,FALSE)/(D641*10^9)</f>
        <v>7.1434481939922551E-2</v>
      </c>
      <c r="U641" s="45">
        <f>VLOOKUP($A641,LNG!$A$2:$H$1999,5,FALSE)/(E641*10^9)</f>
        <v>8.6592671876440583E-2</v>
      </c>
      <c r="V641" s="45">
        <f>VLOOKUP($A641,LNG!$A$2:$H$1999,6,FALSE)/(F641*10^9)</f>
        <v>8.6071526341960802E-2</v>
      </c>
      <c r="W641" s="45">
        <f>VLOOKUP($A641,LNG!$A$2:$H$1999,7,FALSE)/(G641*10^9)</f>
        <v>0.10252632017392112</v>
      </c>
      <c r="X641" s="45">
        <f>VLOOKUP($A641,'LNST năm'!$A$2:$I$2000,8,FALSE)</f>
        <v>-0.10112744000533154</v>
      </c>
      <c r="Y641" s="45">
        <f>VLOOKUP($A641,'LNST năm'!$A$2:$I$2000,9,FALSE)</f>
        <v>-2.3379357409969437E-4</v>
      </c>
      <c r="Z641" s="46" t="e">
        <f>VLOOKUP($A641,LNG!$A$2:$H$1999,9,FALSE)</f>
        <v>#REF!</v>
      </c>
      <c r="AA641" s="162" t="e">
        <f>VLOOKUP($A641,'GIÁ CP'!$A$2:$D$2000,4,FALSE)/Z641</f>
        <v>#REF!</v>
      </c>
    </row>
    <row r="642" spans="1:27" hidden="1">
      <c r="A642" s="18" t="s">
        <v>342</v>
      </c>
      <c r="B642" s="18" t="s">
        <v>2041</v>
      </c>
      <c r="C642" s="154" t="str">
        <f>VLOOKUP(A642,'GIÁ CP'!$K$2:$M$2000,3,FALSE)</f>
        <v xml:space="preserve">Vận tải Thủy </v>
      </c>
      <c r="D642" s="43">
        <f>VLOOKUP($A642,'Doanh thu'!$A$3:$Q$2000,9,FALSE)/1000000000</f>
        <v>835.82267714800003</v>
      </c>
      <c r="E642" s="43">
        <f>VLOOKUP($A642,'Doanh thu'!$A$3:$Q$2000,10,FALSE)/1000000000</f>
        <v>849.71276364000005</v>
      </c>
      <c r="F642" s="43">
        <f>VLOOKUP($A642,'Doanh thu'!$A$3:$Q$2000,11,FALSE)/1000000000</f>
        <v>955.89336503799996</v>
      </c>
      <c r="G642" s="43">
        <f>VLOOKUP($A642,'Doanh thu'!$A$3:$Q$2000,12,FALSE)/1000000000</f>
        <v>709.03874669000004</v>
      </c>
      <c r="H642" s="43">
        <f>VLOOKUP($A642,LNST!$A$3:$Q$1635,9,FALSE)/1000000000</f>
        <v>10.284949227</v>
      </c>
      <c r="I642" s="43">
        <f>VLOOKUP($A642,LNST!$A$3:$Q$1635,10,FALSE)/1000000000</f>
        <v>131.699736164</v>
      </c>
      <c r="J642" s="43">
        <f>VLOOKUP($A642,LNST!$A$3:$Q$1635,11,FALSE)/1000000000</f>
        <v>216.61114679400001</v>
      </c>
      <c r="K642" s="43">
        <f>VLOOKUP($A642,LNST!$A$3:$Q$1635,12,FALSE)/1000000000</f>
        <v>4.3282026839999999</v>
      </c>
      <c r="L642" s="45">
        <f>VLOOKUP($A642,'Doanh thu'!$A$3:$Q$2000,14,FALSE)</f>
        <v>-0.55352200918000771</v>
      </c>
      <c r="M642" s="45">
        <f>VLOOKUP($A642,'Doanh thu'!$A$3:$Q$2000,15,FALSE)</f>
        <v>-0.33085635835359017</v>
      </c>
      <c r="N642" s="45">
        <f>VLOOKUP($A642,'Doanh thu'!$A$3:$Q$2000,16,FALSE)</f>
        <v>-0.28492998746509091</v>
      </c>
      <c r="O642" s="45">
        <f>VLOOKUP($A642,'Doanh thu'!$A$3:$Q$2000,17,FALSE)</f>
        <v>0.53436096277808021</v>
      </c>
      <c r="P642" s="45">
        <f>VLOOKUP($A642,LNST!$A$3:$R$1635,14,FALSE)</f>
        <v>-0.96377037932682852</v>
      </c>
      <c r="Q642" s="45">
        <f>VLOOKUP($A642,LNST!$A$3:$R$1635,15,FALSE)</f>
        <v>10.314131583602217</v>
      </c>
      <c r="R642" s="45">
        <f>VLOOKUP($A642,LNST!$A$3:$R$1635,16,FALSE)</f>
        <v>25.061237744803179</v>
      </c>
      <c r="S642" s="45">
        <f>VLOOKUP($A642,LNST!$A$3:$R$1635,17,FALSE)</f>
        <v>1.0803706451856012</v>
      </c>
      <c r="T642" s="45">
        <f>VLOOKUP($A642,LNG!$A$2:$H$1999,4,FALSE)/(D642*10^9)</f>
        <v>-4.1590359341069451E-2</v>
      </c>
      <c r="U642" s="45">
        <f>VLOOKUP($A642,LNG!$A$2:$H$1999,5,FALSE)/(E642*10^9)</f>
        <v>3.8940681407745273E-2</v>
      </c>
      <c r="V642" s="45">
        <f>VLOOKUP($A642,LNG!$A$2:$H$1999,6,FALSE)/(F642*10^9)</f>
        <v>8.6288405097069629E-2</v>
      </c>
      <c r="W642" s="45">
        <f>VLOOKUP($A642,LNG!$A$2:$H$1999,7,FALSE)/(G642*10^9)</f>
        <v>0.15545356748633457</v>
      </c>
      <c r="X642" s="45">
        <f>VLOOKUP($A642,'LNST năm'!$A$2:$I$2000,8,FALSE)</f>
        <v>-9.1012632834972865E-2</v>
      </c>
      <c r="Y642" s="45">
        <f>VLOOKUP($A642,'LNST năm'!$A$2:$I$2000,9,FALSE)</f>
        <v>-0.14521857471353672</v>
      </c>
      <c r="Z642" s="46" t="e">
        <f>VLOOKUP($A642,LNG!$A$2:$H$1999,9,FALSE)</f>
        <v>#REF!</v>
      </c>
      <c r="AA642" s="162" t="e">
        <f>VLOOKUP($A642,'GIÁ CP'!$A$2:$D$2000,4,FALSE)/Z642</f>
        <v>#REF!</v>
      </c>
    </row>
    <row r="643" spans="1:27">
      <c r="A643" s="18" t="s">
        <v>331</v>
      </c>
      <c r="B643" s="18" t="s">
        <v>2031</v>
      </c>
      <c r="C643" s="154" t="str">
        <f>VLOOKUP(A643,'GIÁ CP'!$K$2:$M$2000,3,FALSE)</f>
        <v xml:space="preserve">Vận tải Thủy </v>
      </c>
      <c r="D643" s="43">
        <f>VLOOKUP($A643,'Doanh thu'!$A$3:$Q$2000,9,FALSE)/1000000000</f>
        <v>149.283462544</v>
      </c>
      <c r="E643" s="43">
        <f>VLOOKUP($A643,'Doanh thu'!$A$3:$Q$2000,10,FALSE)/1000000000</f>
        <v>163.06678831900001</v>
      </c>
      <c r="F643" s="43">
        <f>VLOOKUP($A643,'Doanh thu'!$A$3:$Q$2000,11,FALSE)/1000000000</f>
        <v>145.63692845099999</v>
      </c>
      <c r="G643" s="43">
        <f>VLOOKUP($A643,'Doanh thu'!$A$3:$Q$2000,12,FALSE)/1000000000</f>
        <v>145.54349002000001</v>
      </c>
      <c r="H643" s="43">
        <f>VLOOKUP($A643,LNST!$A$3:$Q$1635,9,FALSE)/1000000000</f>
        <v>37.96551848</v>
      </c>
      <c r="I643" s="43">
        <f>VLOOKUP($A643,LNST!$A$3:$Q$1635,10,FALSE)/1000000000</f>
        <v>16.091199495000001</v>
      </c>
      <c r="J643" s="43">
        <f>VLOOKUP($A643,LNST!$A$3:$Q$1635,11,FALSE)/1000000000</f>
        <v>6.6575247470000001</v>
      </c>
      <c r="K643" s="43">
        <f>VLOOKUP($A643,LNST!$A$3:$Q$1635,12,FALSE)/1000000000</f>
        <v>9.9143259780000008</v>
      </c>
      <c r="L643" s="45">
        <f>VLOOKUP($A643,'Doanh thu'!$A$3:$Q$2000,14,FALSE)</f>
        <v>0.11000521753910769</v>
      </c>
      <c r="M643" s="45">
        <f>VLOOKUP($A643,'Doanh thu'!$A$3:$Q$2000,15,FALSE)</f>
        <v>1.217461759856083E-2</v>
      </c>
      <c r="N643" s="45">
        <f>VLOOKUP($A643,'Doanh thu'!$A$3:$Q$2000,16,FALSE)</f>
        <v>-1.9149353807196685E-3</v>
      </c>
      <c r="O643" s="45">
        <f>VLOOKUP($A643,'Doanh thu'!$A$3:$Q$2000,17,FALSE)</f>
        <v>-2.483500459692245E-2</v>
      </c>
      <c r="P643" s="45">
        <f>VLOOKUP($A643,LNST!$A$3:$R$1635,14,FALSE)</f>
        <v>0.64778004247910947</v>
      </c>
      <c r="Q643" s="45">
        <f>VLOOKUP($A643,LNST!$A$3:$R$1635,15,FALSE)</f>
        <v>-0.2490587322599348</v>
      </c>
      <c r="R643" s="45">
        <f>VLOOKUP($A643,LNST!$A$3:$R$1635,16,FALSE)</f>
        <v>-0.77368295011880661</v>
      </c>
      <c r="S643" s="45">
        <f>VLOOKUP($A643,LNST!$A$3:$R$1635,17,FALSE)</f>
        <v>-0.60495431721752591</v>
      </c>
      <c r="T643" s="45">
        <f>VLOOKUP($A643,LNG!$A$2:$H$1999,4,FALSE)/(D643*10^9)</f>
        <v>0.26573497947441876</v>
      </c>
      <c r="U643" s="45">
        <f>VLOOKUP($A643,LNG!$A$2:$H$1999,5,FALSE)/(E643*10^9)</f>
        <v>0.34379794421000343</v>
      </c>
      <c r="V643" s="45">
        <f>VLOOKUP($A643,LNG!$A$2:$H$1999,6,FALSE)/(F643*10^9)</f>
        <v>0.27152330161442978</v>
      </c>
      <c r="W643" s="45">
        <f>VLOOKUP($A643,LNG!$A$2:$H$1999,7,FALSE)/(G643*10^9)</f>
        <v>0.13564205799439852</v>
      </c>
      <c r="X643" s="45">
        <f>VLOOKUP($A643,'LNST năm'!$A$2:$I$2000,8,FALSE)</f>
        <v>-7.6368273546585541E-2</v>
      </c>
      <c r="Y643" s="45">
        <f>VLOOKUP($A643,'LNST năm'!$A$2:$I$2000,9,FALSE)</f>
        <v>-0.29752767635120203</v>
      </c>
      <c r="Z643" s="46" t="e">
        <f>VLOOKUP($A643,LNG!$A$2:$H$1999,9,FALSE)</f>
        <v>#REF!</v>
      </c>
      <c r="AA643" s="162" t="e">
        <f>VLOOKUP($A643,'GIÁ CP'!$A$2:$D$2000,4,FALSE)/Z643</f>
        <v>#REF!</v>
      </c>
    </row>
    <row r="644" spans="1:27" hidden="1">
      <c r="A644" s="18" t="s">
        <v>359</v>
      </c>
      <c r="B644" s="18" t="s">
        <v>2092</v>
      </c>
      <c r="C644" s="154" t="str">
        <f>VLOOKUP(A644,'GIÁ CP'!$K$2:$M$2000,3,FALSE)</f>
        <v xml:space="preserve">Kho bãi, hậu cần và bảo dưỡng </v>
      </c>
      <c r="D644" s="43">
        <f>VLOOKUP($A644,'Doanh thu'!$A$3:$Q$2000,9,FALSE)/1000000000</f>
        <v>14.037729119</v>
      </c>
      <c r="E644" s="43">
        <f>VLOOKUP($A644,'Doanh thu'!$A$3:$Q$2000,10,FALSE)/1000000000</f>
        <v>12.172184439</v>
      </c>
      <c r="F644" s="43">
        <f>VLOOKUP($A644,'Doanh thu'!$A$3:$Q$2000,11,FALSE)/1000000000</f>
        <v>12.241942987</v>
      </c>
      <c r="G644" s="43">
        <f>VLOOKUP($A644,'Doanh thu'!$A$3:$Q$2000,12,FALSE)/1000000000</f>
        <v>10.766743978999999</v>
      </c>
      <c r="H644" s="43">
        <f>VLOOKUP($A644,LNST!$A$3:$Q$1635,9,FALSE)/1000000000</f>
        <v>1.7106479670000001</v>
      </c>
      <c r="I644" s="43">
        <f>VLOOKUP($A644,LNST!$A$3:$Q$1635,10,FALSE)/1000000000</f>
        <v>-0.171145034</v>
      </c>
      <c r="J644" s="43">
        <f>VLOOKUP($A644,LNST!$A$3:$Q$1635,11,FALSE)/1000000000</f>
        <v>0.95254077199999998</v>
      </c>
      <c r="K644" s="43">
        <f>VLOOKUP($A644,LNST!$A$3:$Q$1635,12,FALSE)/1000000000</f>
        <v>0.249472889</v>
      </c>
      <c r="L644" s="45">
        <f>VLOOKUP($A644,'Doanh thu'!$A$3:$Q$2000,14,FALSE)</f>
        <v>0.3655910226842336</v>
      </c>
      <c r="M644" s="45">
        <f>VLOOKUP($A644,'Doanh thu'!$A$3:$Q$2000,15,FALSE)</f>
        <v>0.23226848006214107</v>
      </c>
      <c r="N644" s="45">
        <f>VLOOKUP($A644,'Doanh thu'!$A$3:$Q$2000,16,FALSE)</f>
        <v>0.34891948635571091</v>
      </c>
      <c r="O644" s="45">
        <f>VLOOKUP($A644,'Doanh thu'!$A$3:$Q$2000,17,FALSE)</f>
        <v>0.30140720480971023</v>
      </c>
      <c r="P644" s="45">
        <f>VLOOKUP($A644,LNST!$A$3:$R$1635,14,FALSE)</f>
        <v>-0.19871935325939763</v>
      </c>
      <c r="Q644" s="45">
        <f>VLOOKUP($A644,LNST!$A$3:$R$1635,15,FALSE)</f>
        <v>0.80007665854549392</v>
      </c>
      <c r="R644" s="45">
        <f>VLOOKUP($A644,LNST!$A$3:$R$1635,16,FALSE)</f>
        <v>3.7226771520169515</v>
      </c>
      <c r="S644" s="45">
        <f>VLOOKUP($A644,LNST!$A$3:$R$1635,17,FALSE)</f>
        <v>1.1452761363421859</v>
      </c>
      <c r="T644" s="45">
        <f>VLOOKUP($A644,LNG!$A$2:$H$1999,4,FALSE)/(D644*10^9)</f>
        <v>3.6061952450330654E-3</v>
      </c>
      <c r="U644" s="45">
        <f>VLOOKUP($A644,LNG!$A$2:$H$1999,5,FALSE)/(E644*10^9)</f>
        <v>0.23220843564807242</v>
      </c>
      <c r="V644" s="45">
        <f>VLOOKUP($A644,LNG!$A$2:$H$1999,6,FALSE)/(F644*10^9)</f>
        <v>0.12485012416926394</v>
      </c>
      <c r="W644" s="45">
        <f>VLOOKUP($A644,LNG!$A$2:$H$1999,7,FALSE)/(G644*10^9)</f>
        <v>0.23375441191030852</v>
      </c>
      <c r="X644" s="45">
        <f>VLOOKUP($A644,'LNST năm'!$A$2:$I$2000,8,FALSE)</f>
        <v>2.316970215580191</v>
      </c>
      <c r="Y644" s="45">
        <f>VLOOKUP($A644,'LNST năm'!$A$2:$I$2000,9,FALSE)</f>
        <v>-0.48223084999717014</v>
      </c>
      <c r="Z644" s="46" t="e">
        <f>VLOOKUP($A644,LNG!$A$2:$H$1999,9,FALSE)</f>
        <v>#REF!</v>
      </c>
      <c r="AA644" s="162" t="e">
        <f>VLOOKUP($A644,'GIÁ CP'!$A$2:$D$2000,4,FALSE)/Z644</f>
        <v>#REF!</v>
      </c>
    </row>
    <row r="645" spans="1:27" hidden="1">
      <c r="A645" s="18" t="s">
        <v>79</v>
      </c>
      <c r="B645" s="18" t="s">
        <v>1733</v>
      </c>
      <c r="C645" s="154" t="str">
        <f>VLOOKUP(A645,'GIÁ CP'!$K$2:$M$2000,3,FALSE)</f>
        <v xml:space="preserve">Sản phẩm hóa dầu, Nông dược &amp; Hóa chất khác </v>
      </c>
      <c r="D645" s="43">
        <f>VLOOKUP($A645,'Doanh thu'!$A$3:$Q$2000,9,FALSE)/1000000000</f>
        <v>5301.1288496420002</v>
      </c>
      <c r="E645" s="43">
        <f>VLOOKUP($A645,'Doanh thu'!$A$3:$Q$2000,10,FALSE)/1000000000</f>
        <v>3728.7619823589998</v>
      </c>
      <c r="F645" s="43">
        <f>VLOOKUP($A645,'Doanh thu'!$A$3:$Q$2000,11,FALSE)/1000000000</f>
        <v>3414.3633377890001</v>
      </c>
      <c r="G645" s="43">
        <f>VLOOKUP($A645,'Doanh thu'!$A$3:$Q$2000,12,FALSE)/1000000000</f>
        <v>5623.1982073270001</v>
      </c>
      <c r="H645" s="43">
        <f>VLOOKUP($A645,LNST!$A$3:$Q$1635,9,FALSE)/1000000000</f>
        <v>402.90337683799999</v>
      </c>
      <c r="I645" s="43">
        <f>VLOOKUP($A645,LNST!$A$3:$Q$1635,10,FALSE)/1000000000</f>
        <v>236.39116670600001</v>
      </c>
      <c r="J645" s="43">
        <f>VLOOKUP($A645,LNST!$A$3:$Q$1635,11,FALSE)/1000000000</f>
        <v>229.011356079</v>
      </c>
      <c r="K645" s="43">
        <f>VLOOKUP($A645,LNST!$A$3:$Q$1635,12,FALSE)/1000000000</f>
        <v>401.80476872399998</v>
      </c>
      <c r="L645" s="45">
        <f>VLOOKUP($A645,'Doanh thu'!$A$3:$Q$2000,14,FALSE)</f>
        <v>0.34287058649679469</v>
      </c>
      <c r="M645" s="45">
        <f>VLOOKUP($A645,'Doanh thu'!$A$3:$Q$2000,15,FALSE)</f>
        <v>0.21180790040771277</v>
      </c>
      <c r="N645" s="45">
        <f>VLOOKUP($A645,'Doanh thu'!$A$3:$Q$2000,16,FALSE)</f>
        <v>7.9115671200254575E-2</v>
      </c>
      <c r="O645" s="45">
        <f>VLOOKUP($A645,'Doanh thu'!$A$3:$Q$2000,17,FALSE)</f>
        <v>0.36481296881651132</v>
      </c>
      <c r="P645" s="45">
        <f>VLOOKUP($A645,LNST!$A$3:$R$1635,14,FALSE)</f>
        <v>0.74730981386417261</v>
      </c>
      <c r="Q645" s="45">
        <f>VLOOKUP($A645,LNST!$A$3:$R$1635,15,FALSE)</f>
        <v>2.7526819219603844</v>
      </c>
      <c r="R645" s="45">
        <f>VLOOKUP($A645,LNST!$A$3:$R$1635,16,FALSE)</f>
        <v>12.453784798706572</v>
      </c>
      <c r="S645" s="45">
        <f>VLOOKUP($A645,LNST!$A$3:$R$1635,17,FALSE)</f>
        <v>0.96064274257928561</v>
      </c>
      <c r="T645" s="45">
        <f>VLOOKUP($A645,LNG!$A$2:$H$1999,4,FALSE)/(D645*10^9)</f>
        <v>0.1235363262317659</v>
      </c>
      <c r="U645" s="45">
        <f>VLOOKUP($A645,LNG!$A$2:$H$1999,5,FALSE)/(E645*10^9)</f>
        <v>0.24053324742776477</v>
      </c>
      <c r="V645" s="45">
        <f>VLOOKUP($A645,LNG!$A$2:$H$1999,6,FALSE)/(F645*10^9)</f>
        <v>0.21046520994345569</v>
      </c>
      <c r="W645" s="45">
        <f>VLOOKUP($A645,LNG!$A$2:$H$1999,7,FALSE)/(G645*10^9)</f>
        <v>0.11882531245801846</v>
      </c>
      <c r="X645" s="45">
        <f>VLOOKUP($A645,'LNST năm'!$A$2:$I$2000,8,FALSE)</f>
        <v>0.99671310322764661</v>
      </c>
      <c r="Y645" s="45">
        <f>VLOOKUP($A645,'LNST năm'!$A$2:$I$2000,9,FALSE)</f>
        <v>-0.42214726336545216</v>
      </c>
      <c r="Z645" s="46" t="e">
        <f>VLOOKUP($A645,LNG!$A$2:$H$1999,9,FALSE)</f>
        <v>#REF!</v>
      </c>
      <c r="AA645" s="162" t="e">
        <f>VLOOKUP($A645,'GIÁ CP'!$A$2:$D$2000,4,FALSE)/Z645</f>
        <v>#REF!</v>
      </c>
    </row>
    <row r="646" spans="1:27">
      <c r="A646" s="18" t="s">
        <v>633</v>
      </c>
      <c r="B646" s="18" t="s">
        <v>2350</v>
      </c>
      <c r="C646" s="154" t="str">
        <f>VLOOKUP(A646,'GIÁ CP'!$K$2:$M$2000,3,FALSE)</f>
        <v xml:space="preserve">Dịch vụ vận tải </v>
      </c>
      <c r="D646" s="43">
        <f>VLOOKUP($A646,'Doanh thu'!$A$3:$Q$2000,9,FALSE)/1000000000</f>
        <v>0.99576412000000003</v>
      </c>
      <c r="E646" s="43">
        <f>VLOOKUP($A646,'Doanh thu'!$A$3:$Q$2000,10,FALSE)/1000000000</f>
        <v>1.0247034260000001</v>
      </c>
      <c r="F646" s="43">
        <f>VLOOKUP($A646,'Doanh thu'!$A$3:$Q$2000,11,FALSE)/1000000000</f>
        <v>0.93423843200000001</v>
      </c>
      <c r="G646" s="43">
        <f>VLOOKUP($A646,'Doanh thu'!$A$3:$Q$2000,12,FALSE)/1000000000</f>
        <v>0.93666041</v>
      </c>
      <c r="H646" s="43">
        <f>VLOOKUP($A646,LNST!$A$3:$Q$1635,9,FALSE)/1000000000</f>
        <v>0.98678766699999998</v>
      </c>
      <c r="I646" s="43">
        <f>VLOOKUP($A646,LNST!$A$3:$Q$1635,10,FALSE)/1000000000</f>
        <v>1.039571402</v>
      </c>
      <c r="J646" s="43">
        <f>VLOOKUP($A646,LNST!$A$3:$Q$1635,11,FALSE)/1000000000</f>
        <v>1.383475394</v>
      </c>
      <c r="K646" s="43">
        <f>VLOOKUP($A646,LNST!$A$3:$Q$1635,12,FALSE)/1000000000</f>
        <v>1.418202653</v>
      </c>
      <c r="L646" s="45">
        <f>VLOOKUP($A646,'Doanh thu'!$A$3:$Q$2000,14,FALSE)</f>
        <v>0.72925662273449254</v>
      </c>
      <c r="M646" s="45">
        <f>VLOOKUP($A646,'Doanh thu'!$A$3:$Q$2000,15,FALSE)</f>
        <v>0.12663241710438844</v>
      </c>
      <c r="N646" s="45">
        <f>VLOOKUP($A646,'Doanh thu'!$A$3:$Q$2000,16,FALSE)</f>
        <v>5.3960396748885919E-2</v>
      </c>
      <c r="O646" s="45">
        <f>VLOOKUP($A646,'Doanh thu'!$A$3:$Q$2000,17,FALSE)</f>
        <v>-5.4184509737051367E-4</v>
      </c>
      <c r="P646" s="45">
        <f>VLOOKUP($A646,LNST!$A$3:$R$1635,14,FALSE)</f>
        <v>0.8752942705199499</v>
      </c>
      <c r="Q646" s="45">
        <f>VLOOKUP($A646,LNST!$A$3:$R$1635,15,FALSE)</f>
        <v>0.39979583316498563</v>
      </c>
      <c r="R646" s="45">
        <f>VLOOKUP($A646,LNST!$A$3:$R$1635,16,FALSE)</f>
        <v>1.0471040857583154</v>
      </c>
      <c r="S646" s="45">
        <f>VLOOKUP($A646,LNST!$A$3:$R$1635,17,FALSE)</f>
        <v>0.57409372383789981</v>
      </c>
      <c r="T646" s="45">
        <f>VLOOKUP($A646,LNG!$A$2:$H$1999,4,FALSE)/(D646*10^9)</f>
        <v>0.52045226032044622</v>
      </c>
      <c r="U646" s="45">
        <f>VLOOKUP($A646,LNG!$A$2:$H$1999,5,FALSE)/(E646*10^9)</f>
        <v>0.45090506216381082</v>
      </c>
      <c r="V646" s="45">
        <f>VLOOKUP($A646,LNG!$A$2:$H$1999,6,FALSE)/(F646*10^9)</f>
        <v>0.49865398172786796</v>
      </c>
      <c r="W646" s="45">
        <f>VLOOKUP($A646,LNG!$A$2:$H$1999,7,FALSE)/(G646*10^9)</f>
        <v>0.50019453261614844</v>
      </c>
      <c r="X646" s="45">
        <f>VLOOKUP($A646,'LNST năm'!$A$2:$I$2000,8,FALSE)</f>
        <v>1.0534373805164354</v>
      </c>
      <c r="Y646" s="45">
        <f>VLOOKUP($A646,'LNST năm'!$A$2:$I$2000,9,FALSE)</f>
        <v>-0.55246746712799921</v>
      </c>
      <c r="Z646" s="46" t="e">
        <f>VLOOKUP($A646,LNG!$A$2:$H$1999,9,FALSE)</f>
        <v>#REF!</v>
      </c>
      <c r="AA646" s="162" t="e">
        <f>VLOOKUP($A646,'GIÁ CP'!$A$2:$D$2000,4,FALSE)/Z646</f>
        <v>#REF!</v>
      </c>
    </row>
    <row r="647" spans="1:27">
      <c r="A647" s="18" t="s">
        <v>1479</v>
      </c>
      <c r="B647" s="18" t="s">
        <v>3288</v>
      </c>
      <c r="C647" s="154" t="str">
        <f>VLOOKUP(A647,'GIÁ CP'!$K$2:$M$2000,3,FALSE)</f>
        <v xml:space="preserve">Nước </v>
      </c>
      <c r="D647" s="43">
        <f>VLOOKUP($A647,'Doanh thu'!$A$3:$Q$2000,9,FALSE)/1000000000</f>
        <v>121.323472228</v>
      </c>
      <c r="E647" s="43">
        <f>VLOOKUP($A647,'Doanh thu'!$A$3:$Q$2000,10,FALSE)/1000000000</f>
        <v>129.584158156</v>
      </c>
      <c r="F647" s="43">
        <f>VLOOKUP($A647,'Doanh thu'!$A$3:$Q$2000,11,FALSE)/1000000000</f>
        <v>117.910779295</v>
      </c>
      <c r="G647" s="43">
        <f>VLOOKUP($A647,'Doanh thu'!$A$3:$Q$2000,12,FALSE)/1000000000</f>
        <v>114.86193712399999</v>
      </c>
      <c r="H647" s="43">
        <f>VLOOKUP($A647,LNST!$A$3:$Q$1635,9,FALSE)/1000000000</f>
        <v>17.405205206000002</v>
      </c>
      <c r="I647" s="43">
        <f>VLOOKUP($A647,LNST!$A$3:$Q$1635,10,FALSE)/1000000000</f>
        <v>17.589390195</v>
      </c>
      <c r="J647" s="43">
        <f>VLOOKUP($A647,LNST!$A$3:$Q$1635,11,FALSE)/1000000000</f>
        <v>17.632711829000002</v>
      </c>
      <c r="K647" s="43">
        <f>VLOOKUP($A647,LNST!$A$3:$Q$1635,12,FALSE)/1000000000</f>
        <v>11.005527226</v>
      </c>
      <c r="L647" s="45">
        <f>VLOOKUP($A647,'Doanh thu'!$A$3:$Q$2000,14,FALSE)</f>
        <v>1.9655004885790986E-2</v>
      </c>
      <c r="M647" s="45">
        <f>VLOOKUP($A647,'Doanh thu'!$A$3:$Q$2000,15,FALSE)</f>
        <v>5.8482201778178741E-2</v>
      </c>
      <c r="N647" s="45">
        <f>VLOOKUP($A647,'Doanh thu'!$A$3:$Q$2000,16,FALSE)</f>
        <v>5.2733426261316718E-2</v>
      </c>
      <c r="O647" s="45">
        <f>VLOOKUP($A647,'Doanh thu'!$A$3:$Q$2000,17,FALSE)</f>
        <v>8.1749161740127294E-2</v>
      </c>
      <c r="P647" s="45">
        <f>VLOOKUP($A647,LNST!$A$3:$R$1635,14,FALSE)</f>
        <v>0.12242817186178778</v>
      </c>
      <c r="Q647" s="45">
        <f>VLOOKUP($A647,LNST!$A$3:$R$1635,15,FALSE)</f>
        <v>0.16188012469973936</v>
      </c>
      <c r="R647" s="45">
        <f>VLOOKUP($A647,LNST!$A$3:$R$1635,16,FALSE)</f>
        <v>-0.23782271530322316</v>
      </c>
      <c r="S647" s="45">
        <f>VLOOKUP($A647,LNST!$A$3:$R$1635,17,FALSE)</f>
        <v>7.7060345480331569E-2</v>
      </c>
      <c r="T647" s="45">
        <f>VLOOKUP($A647,LNG!$A$2:$H$1999,4,FALSE)/(D647*10^9)</f>
        <v>0.23946773801858684</v>
      </c>
      <c r="U647" s="45">
        <f>VLOOKUP($A647,LNG!$A$2:$H$1999,5,FALSE)/(E647*10^9)</f>
        <v>0.33266324373620221</v>
      </c>
      <c r="V647" s="45">
        <f>VLOOKUP($A647,LNG!$A$2:$H$1999,6,FALSE)/(F647*10^9)</f>
        <v>0.36315129357995651</v>
      </c>
      <c r="W647" s="45">
        <f>VLOOKUP($A647,LNG!$A$2:$H$1999,7,FALSE)/(G647*10^9)</f>
        <v>0.34488217695853945</v>
      </c>
      <c r="X647" s="45">
        <f>VLOOKUP($A647,'LNST năm'!$A$2:$I$2000,8,FALSE)</f>
        <v>1.2817444833246148E-2</v>
      </c>
      <c r="Y647" s="45">
        <f>VLOOKUP($A647,'LNST năm'!$A$2:$I$2000,9,FALSE)</f>
        <v>0.13787371771442469</v>
      </c>
      <c r="Z647" s="46" t="e">
        <f>VLOOKUP($A647,LNG!$A$2:$H$1999,9,FALSE)</f>
        <v>#REF!</v>
      </c>
      <c r="AA647" s="162" t="e">
        <f>VLOOKUP($A647,'GIÁ CP'!$A$2:$D$2000,4,FALSE)/Z647</f>
        <v>#REF!</v>
      </c>
    </row>
    <row r="648" spans="1:27" hidden="1">
      <c r="A648" s="18" t="s">
        <v>119</v>
      </c>
      <c r="B648" s="18" t="s">
        <v>1795</v>
      </c>
      <c r="C648" s="154" t="str">
        <f>VLOOKUP(A648,'GIÁ CP'!$K$2:$M$2000,3,FALSE)</f>
        <v xml:space="preserve">Kho bãi, hậu cần và bảo dưỡng </v>
      </c>
      <c r="D648" s="43">
        <f>VLOOKUP($A648,'Doanh thu'!$A$3:$Q$2000,9,FALSE)/1000000000</f>
        <v>1274.665190278</v>
      </c>
      <c r="E648" s="43">
        <f>VLOOKUP($A648,'Doanh thu'!$A$3:$Q$2000,10,FALSE)/1000000000</f>
        <v>1347.692834164</v>
      </c>
      <c r="F648" s="43">
        <f>VLOOKUP($A648,'Doanh thu'!$A$3:$Q$2000,11,FALSE)/1000000000</f>
        <v>1299.585834964</v>
      </c>
      <c r="G648" s="43">
        <f>VLOOKUP($A648,'Doanh thu'!$A$3:$Q$2000,12,FALSE)/1000000000</f>
        <v>1264.961706911</v>
      </c>
      <c r="H648" s="43">
        <f>VLOOKUP($A648,LNST!$A$3:$Q$1635,9,FALSE)/1000000000</f>
        <v>361.61791945300001</v>
      </c>
      <c r="I648" s="43">
        <f>VLOOKUP($A648,LNST!$A$3:$Q$1635,10,FALSE)/1000000000</f>
        <v>304.04875115300001</v>
      </c>
      <c r="J648" s="43">
        <f>VLOOKUP($A648,LNST!$A$3:$Q$1635,11,FALSE)/1000000000</f>
        <v>307.61538277099999</v>
      </c>
      <c r="K648" s="43">
        <f>VLOOKUP($A648,LNST!$A$3:$Q$1635,12,FALSE)/1000000000</f>
        <v>299.99543271900001</v>
      </c>
      <c r="L648" s="45">
        <f>VLOOKUP($A648,'Doanh thu'!$A$3:$Q$2000,14,FALSE)</f>
        <v>0.3434702491352582</v>
      </c>
      <c r="M648" s="45">
        <f>VLOOKUP($A648,'Doanh thu'!$A$3:$Q$2000,15,FALSE)</f>
        <v>0.19417636249424666</v>
      </c>
      <c r="N648" s="45">
        <f>VLOOKUP($A648,'Doanh thu'!$A$3:$Q$2000,16,FALSE)</f>
        <v>7.3457681852009141E-2</v>
      </c>
      <c r="O648" s="45">
        <f>VLOOKUP($A648,'Doanh thu'!$A$3:$Q$2000,17,FALSE)</f>
        <v>8.1965146803782543E-2</v>
      </c>
      <c r="P648" s="45">
        <f>VLOOKUP($A648,LNST!$A$3:$R$1635,14,FALSE)</f>
        <v>2.2339624872536334</v>
      </c>
      <c r="Q648" s="45">
        <f>VLOOKUP($A648,LNST!$A$3:$R$1635,15,FALSE)</f>
        <v>0.52596470250499083</v>
      </c>
      <c r="R648" s="45">
        <f>VLOOKUP($A648,LNST!$A$3:$R$1635,16,FALSE)</f>
        <v>9.7887685764263432E-2</v>
      </c>
      <c r="S648" s="45">
        <f>VLOOKUP($A648,LNST!$A$3:$R$1635,17,FALSE)</f>
        <v>0.2862602199735379</v>
      </c>
      <c r="T648" s="45">
        <f>VLOOKUP($A648,LNG!$A$2:$H$1999,4,FALSE)/(D648*10^9)</f>
        <v>0.3019151144984728</v>
      </c>
      <c r="U648" s="45">
        <f>VLOOKUP($A648,LNG!$A$2:$H$1999,5,FALSE)/(E648*10^9)</f>
        <v>0.4203636715679534</v>
      </c>
      <c r="V648" s="45">
        <f>VLOOKUP($A648,LNG!$A$2:$H$1999,6,FALSE)/(F648*10^9)</f>
        <v>0.38161157141554874</v>
      </c>
      <c r="W648" s="45">
        <f>VLOOKUP($A648,LNG!$A$2:$H$1999,7,FALSE)/(G648*10^9)</f>
        <v>0.40904212454188127</v>
      </c>
      <c r="X648" s="45">
        <f>VLOOKUP($A648,'LNST năm'!$A$2:$I$2000,8,FALSE)</f>
        <v>0.85474851741077917</v>
      </c>
      <c r="Y648" s="45">
        <f>VLOOKUP($A648,'LNST năm'!$A$2:$I$2000,9,FALSE)</f>
        <v>0.13648687917771873</v>
      </c>
      <c r="Z648" s="46" t="e">
        <f>VLOOKUP($A648,LNG!$A$2:$H$1999,9,FALSE)</f>
        <v>#REF!</v>
      </c>
      <c r="AA648" s="162" t="e">
        <f>VLOOKUP($A648,'GIÁ CP'!$A$2:$D$2000,4,FALSE)/Z648</f>
        <v>#REF!</v>
      </c>
    </row>
    <row r="649" spans="1:27" hidden="1">
      <c r="A649" s="18" t="s">
        <v>881</v>
      </c>
      <c r="B649" s="18" t="s">
        <v>3098</v>
      </c>
      <c r="C649" s="154" t="str">
        <f>VLOOKUP(A649,'GIÁ CP'!$K$2:$M$2000,3,FALSE)</f>
        <v xml:space="preserve">Nuôi trồng nông &amp; hải sản </v>
      </c>
      <c r="D649" s="43">
        <f>VLOOKUP($A649,'Doanh thu'!$A$3:$Q$2000,9,FALSE)/1000000000</f>
        <v>175.38614154499999</v>
      </c>
      <c r="E649" s="43">
        <f>VLOOKUP($A649,'Doanh thu'!$A$3:$Q$2000,10,FALSE)/1000000000</f>
        <v>366.81194502400001</v>
      </c>
      <c r="F649" s="43">
        <f>VLOOKUP($A649,'Doanh thu'!$A$3:$Q$2000,11,FALSE)/1000000000</f>
        <v>311.77912125300003</v>
      </c>
      <c r="G649" s="43">
        <f>VLOOKUP($A649,'Doanh thu'!$A$3:$Q$2000,12,FALSE)/1000000000</f>
        <v>302.27639473099998</v>
      </c>
      <c r="H649" s="43">
        <f>VLOOKUP($A649,LNST!$A$3:$Q$1635,9,FALSE)/1000000000</f>
        <v>-1.85797886</v>
      </c>
      <c r="I649" s="43">
        <f>VLOOKUP($A649,LNST!$A$3:$Q$1635,10,FALSE)/1000000000</f>
        <v>65.430985637000006</v>
      </c>
      <c r="J649" s="43">
        <f>VLOOKUP($A649,LNST!$A$3:$Q$1635,11,FALSE)/1000000000</f>
        <v>42.179789370000002</v>
      </c>
      <c r="K649" s="43">
        <f>VLOOKUP($A649,LNST!$A$3:$Q$1635,12,FALSE)/1000000000</f>
        <v>25.086129647</v>
      </c>
      <c r="L649" s="45">
        <f>VLOOKUP($A649,'Doanh thu'!$A$3:$Q$2000,14,FALSE)</f>
        <v>-0.33902037168138799</v>
      </c>
      <c r="M649" s="45">
        <f>VLOOKUP($A649,'Doanh thu'!$A$3:$Q$2000,15,FALSE)</f>
        <v>0.76386168889206063</v>
      </c>
      <c r="N649" s="45">
        <f>VLOOKUP($A649,'Doanh thu'!$A$3:$Q$2000,16,FALSE)</f>
        <v>-8.3372428790818076E-2</v>
      </c>
      <c r="O649" s="45">
        <f>VLOOKUP($A649,'Doanh thu'!$A$3:$Q$2000,17,FALSE)</f>
        <v>0.57050786545349419</v>
      </c>
      <c r="P649" s="45">
        <f>VLOOKUP($A649,LNST!$A$3:$R$1635,14,FALSE)</f>
        <v>-1.0371562810819108</v>
      </c>
      <c r="Q649" s="45">
        <f>VLOOKUP($A649,LNST!$A$3:$R$1635,15,FALSE)</f>
        <v>10.839090032327771</v>
      </c>
      <c r="R649" s="45">
        <f>VLOOKUP($A649,LNST!$A$3:$R$1635,16,FALSE)</f>
        <v>-0.46036213941386456</v>
      </c>
      <c r="S649" s="45">
        <f>VLOOKUP($A649,LNST!$A$3:$R$1635,17,FALSE)</f>
        <v>2.7123980887049899</v>
      </c>
      <c r="T649" s="45">
        <f>VLOOKUP($A649,LNG!$A$2:$H$1999,4,FALSE)/(D649*10^9)</f>
        <v>0.27241808237021503</v>
      </c>
      <c r="U649" s="45">
        <f>VLOOKUP($A649,LNG!$A$2:$H$1999,5,FALSE)/(E649*10^9)</f>
        <v>0.11805266828528917</v>
      </c>
      <c r="V649" s="45">
        <f>VLOOKUP($A649,LNG!$A$2:$H$1999,6,FALSE)/(F649*10^9)</f>
        <v>0.51035574860986277</v>
      </c>
      <c r="W649" s="45">
        <f>VLOOKUP($A649,LNG!$A$2:$H$1999,7,FALSE)/(G649*10^9)</f>
        <v>0.31688804039178409</v>
      </c>
      <c r="X649" s="45">
        <f>VLOOKUP($A649,'LNST năm'!$A$2:$I$2000,8,FALSE)</f>
        <v>-1</v>
      </c>
      <c r="Y649" s="45">
        <f>VLOOKUP($A649,'LNST năm'!$A$2:$I$2000,9,FALSE)</f>
        <v>-1</v>
      </c>
      <c r="Z649" s="46" t="e">
        <f>VLOOKUP($A649,LNG!$A$2:$H$1999,9,FALSE)</f>
        <v>#REF!</v>
      </c>
      <c r="AA649" s="162" t="e">
        <f>VLOOKUP($A649,'GIÁ CP'!$A$2:$D$2000,4,FALSE)/Z649</f>
        <v>#REF!</v>
      </c>
    </row>
    <row r="650" spans="1:27" hidden="1">
      <c r="A650" s="18" t="s">
        <v>592</v>
      </c>
      <c r="B650" s="18" t="s">
        <v>2308</v>
      </c>
      <c r="C650" s="154" t="str">
        <f>VLOOKUP(A650,'GIÁ CP'!$K$2:$M$2000,3,FALSE)</f>
        <v xml:space="preserve">Vật liệu xây dựng &amp; Nội thất </v>
      </c>
      <c r="D650" s="43">
        <f>VLOOKUP($A650,'Doanh thu'!$A$3:$Q$2000,9,FALSE)/1000000000</f>
        <v>27.769967611999999</v>
      </c>
      <c r="E650" s="43">
        <f>VLOOKUP($A650,'Doanh thu'!$A$3:$Q$2000,10,FALSE)/1000000000</f>
        <v>27.174679995999998</v>
      </c>
      <c r="F650" s="43">
        <f>VLOOKUP($A650,'Doanh thu'!$A$3:$Q$2000,11,FALSE)/1000000000</f>
        <v>31.773619542999999</v>
      </c>
      <c r="G650" s="43">
        <f>VLOOKUP($A650,'Doanh thu'!$A$3:$Q$2000,12,FALSE)/1000000000</f>
        <v>27.083043732</v>
      </c>
      <c r="H650" s="43">
        <f>VLOOKUP($A650,LNST!$A$3:$Q$1635,9,FALSE)/1000000000</f>
        <v>2.7141244219999998</v>
      </c>
      <c r="I650" s="43">
        <f>VLOOKUP($A650,LNST!$A$3:$Q$1635,10,FALSE)/1000000000</f>
        <v>1.7366352810000001</v>
      </c>
      <c r="J650" s="43">
        <f>VLOOKUP($A650,LNST!$A$3:$Q$1635,11,FALSE)/1000000000</f>
        <v>-0.108747449</v>
      </c>
      <c r="K650" s="43">
        <f>VLOOKUP($A650,LNST!$A$3:$Q$1635,12,FALSE)/1000000000</f>
        <v>4.6329264019999998</v>
      </c>
      <c r="L650" s="45">
        <f>VLOOKUP($A650,'Doanh thu'!$A$3:$Q$2000,14,FALSE)</f>
        <v>-6.1460161859808751E-2</v>
      </c>
      <c r="M650" s="45">
        <f>VLOOKUP($A650,'Doanh thu'!$A$3:$Q$2000,15,FALSE)</f>
        <v>-2.0568367789688756E-2</v>
      </c>
      <c r="N650" s="45">
        <f>VLOOKUP($A650,'Doanh thu'!$A$3:$Q$2000,16,FALSE)</f>
        <v>-0.12289560119987698</v>
      </c>
      <c r="O650" s="45">
        <f>VLOOKUP($A650,'Doanh thu'!$A$3:$Q$2000,17,FALSE)</f>
        <v>5.7980336050537283E-2</v>
      </c>
      <c r="P650" s="45">
        <f>VLOOKUP($A650,LNST!$A$3:$R$1635,14,FALSE)</f>
        <v>0.32060726541054152</v>
      </c>
      <c r="Q650" s="45">
        <f>VLOOKUP($A650,LNST!$A$3:$R$1635,15,FALSE)</f>
        <v>-0.13979494562595612</v>
      </c>
      <c r="R650" s="45">
        <f>VLOOKUP($A650,LNST!$A$3:$R$1635,16,FALSE)</f>
        <v>-1.0358168910221228</v>
      </c>
      <c r="S650" s="45">
        <f>VLOOKUP($A650,LNST!$A$3:$R$1635,17,FALSE)</f>
        <v>0.97565343258292547</v>
      </c>
      <c r="T650" s="45">
        <f>VLOOKUP($A650,LNG!$A$2:$H$1999,4,FALSE)/(D650*10^9)</f>
        <v>0.2834061055800125</v>
      </c>
      <c r="U650" s="45">
        <f>VLOOKUP($A650,LNG!$A$2:$H$1999,5,FALSE)/(E650*10^9)</f>
        <v>0.30648964168946824</v>
      </c>
      <c r="V650" s="45">
        <f>VLOOKUP($A650,LNG!$A$2:$H$1999,6,FALSE)/(F650*10^9)</f>
        <v>0.24104084401323064</v>
      </c>
      <c r="W650" s="45">
        <f>VLOOKUP($A650,LNG!$A$2:$H$1999,7,FALSE)/(G650*10^9)</f>
        <v>0.25710106533457189</v>
      </c>
      <c r="X650" s="45">
        <f>VLOOKUP($A650,'LNST năm'!$A$2:$I$2000,8,FALSE)</f>
        <v>-0.24439988901282064</v>
      </c>
      <c r="Y650" s="45">
        <f>VLOOKUP($A650,'LNST năm'!$A$2:$I$2000,9,FALSE)</f>
        <v>-0.24801673650109679</v>
      </c>
      <c r="Z650" s="46" t="e">
        <f>VLOOKUP($A650,LNG!$A$2:$H$1999,9,FALSE)</f>
        <v>#REF!</v>
      </c>
      <c r="AA650" s="162" t="e">
        <f>VLOOKUP($A650,'GIÁ CP'!$A$2:$D$2000,4,FALSE)/Z650</f>
        <v>#REF!</v>
      </c>
    </row>
    <row r="651" spans="1:27">
      <c r="A651" s="18" t="s">
        <v>943</v>
      </c>
      <c r="B651" s="18" t="s">
        <v>2475</v>
      </c>
      <c r="C651" s="154" t="str">
        <f>VLOOKUP(A651,'GIÁ CP'!$K$2:$M$2000,3,FALSE)</f>
        <v xml:space="preserve">Hàng May mặc </v>
      </c>
      <c r="D651" s="43">
        <f>VLOOKUP($A651,'Doanh thu'!$A$3:$Q$2000,9,FALSE)/1000000000</f>
        <v>461.54495647599998</v>
      </c>
      <c r="E651" s="43">
        <f>VLOOKUP($A651,'Doanh thu'!$A$3:$Q$2000,10,FALSE)/1000000000</f>
        <v>473.35901118700002</v>
      </c>
      <c r="F651" s="43">
        <f>VLOOKUP($A651,'Doanh thu'!$A$3:$Q$2000,11,FALSE)/1000000000</f>
        <v>472.54958044199998</v>
      </c>
      <c r="G651" s="43">
        <f>VLOOKUP($A651,'Doanh thu'!$A$3:$Q$2000,12,FALSE)/1000000000</f>
        <v>360.84734873399998</v>
      </c>
      <c r="H651" s="43">
        <f>VLOOKUP($A651,LNST!$A$3:$Q$1635,9,FALSE)/1000000000</f>
        <v>36.710182752999998</v>
      </c>
      <c r="I651" s="43">
        <f>VLOOKUP($A651,LNST!$A$3:$Q$1635,10,FALSE)/1000000000</f>
        <v>27.311210042999999</v>
      </c>
      <c r="J651" s="43">
        <f>VLOOKUP($A651,LNST!$A$3:$Q$1635,11,FALSE)/1000000000</f>
        <v>49.177492059000002</v>
      </c>
      <c r="K651" s="43">
        <f>VLOOKUP($A651,LNST!$A$3:$Q$1635,12,FALSE)/1000000000</f>
        <v>11.910735644000001</v>
      </c>
      <c r="L651" s="45">
        <f>VLOOKUP($A651,'Doanh thu'!$A$3:$Q$2000,14,FALSE)</f>
        <v>2.2844518480017315E-2</v>
      </c>
      <c r="M651" s="45">
        <f>VLOOKUP($A651,'Doanh thu'!$A$3:$Q$2000,15,FALSE)</f>
        <v>-6.3218291959164022E-2</v>
      </c>
      <c r="N651" s="45">
        <f>VLOOKUP($A651,'Doanh thu'!$A$3:$Q$2000,16,FALSE)</f>
        <v>-6.6115965353558015E-2</v>
      </c>
      <c r="O651" s="45">
        <f>VLOOKUP($A651,'Doanh thu'!$A$3:$Q$2000,17,FALSE)</f>
        <v>1.6627833984934118E-2</v>
      </c>
      <c r="P651" s="45">
        <f>VLOOKUP($A651,LNST!$A$3:$R$1635,14,FALSE)</f>
        <v>1.638687136057972E-2</v>
      </c>
      <c r="Q651" s="45">
        <f>VLOOKUP($A651,LNST!$A$3:$R$1635,15,FALSE)</f>
        <v>-4.7774351889099176E-2</v>
      </c>
      <c r="R651" s="45">
        <f>VLOOKUP($A651,LNST!$A$3:$R$1635,16,FALSE)</f>
        <v>-0.35987496581884548</v>
      </c>
      <c r="S651" s="45">
        <f>VLOOKUP($A651,LNST!$A$3:$R$1635,17,FALSE)</f>
        <v>-1.9266118191762743E-2</v>
      </c>
      <c r="T651" s="45">
        <f>VLOOKUP($A651,LNG!$A$2:$H$1999,4,FALSE)/(D651*10^9)</f>
        <v>0.1087279384833002</v>
      </c>
      <c r="U651" s="45">
        <f>VLOOKUP($A651,LNG!$A$2:$H$1999,5,FALSE)/(E651*10^9)</f>
        <v>0.16916804491203732</v>
      </c>
      <c r="V651" s="45">
        <f>VLOOKUP($A651,LNG!$A$2:$H$1999,6,FALSE)/(F651*10^9)</f>
        <v>0.16249874903957284</v>
      </c>
      <c r="W651" s="45">
        <f>VLOOKUP($A651,LNG!$A$2:$H$1999,7,FALSE)/(G651*10^9)</f>
        <v>0.21810682822008598</v>
      </c>
      <c r="X651" s="45">
        <f>VLOOKUP($A651,'LNST năm'!$A$2:$I$2000,8,FALSE)</f>
        <v>-1</v>
      </c>
      <c r="Y651" s="45">
        <f>VLOOKUP($A651,'LNST năm'!$A$2:$I$2000,9,FALSE)</f>
        <v>-1</v>
      </c>
      <c r="Z651" s="46" t="e">
        <f>VLOOKUP($A651,LNG!$A$2:$H$1999,9,FALSE)</f>
        <v>#REF!</v>
      </c>
      <c r="AA651" s="162" t="e">
        <f>VLOOKUP($A651,'GIÁ CP'!$A$2:$D$2000,4,FALSE)/Z651</f>
        <v>#REF!</v>
      </c>
    </row>
    <row r="652" spans="1:27" hidden="1">
      <c r="A652" s="18" t="s">
        <v>69</v>
      </c>
      <c r="B652" s="18" t="s">
        <v>1722</v>
      </c>
      <c r="C652" s="154" t="str">
        <f>VLOOKUP(A652,'GIÁ CP'!$K$2:$M$2000,3,FALSE)</f>
        <v xml:space="preserve">Sản phẩm hóa dầu, Nông dược &amp; Hóa chất khác </v>
      </c>
      <c r="D652" s="43">
        <f>VLOOKUP($A652,'Doanh thu'!$A$3:$Q$2000,9,FALSE)/1000000000</f>
        <v>6037.3706663270004</v>
      </c>
      <c r="E652" s="43">
        <f>VLOOKUP($A652,'Doanh thu'!$A$3:$Q$2000,10,FALSE)/1000000000</f>
        <v>2988.230261406</v>
      </c>
      <c r="F652" s="43">
        <f>VLOOKUP($A652,'Doanh thu'!$A$3:$Q$2000,11,FALSE)/1000000000</f>
        <v>4198.6214981610001</v>
      </c>
      <c r="G652" s="43">
        <f>VLOOKUP($A652,'Doanh thu'!$A$3:$Q$2000,12,FALSE)/1000000000</f>
        <v>5286.0492239109999</v>
      </c>
      <c r="H652" s="43">
        <f>VLOOKUP($A652,LNST!$A$3:$Q$1635,9,FALSE)/1000000000</f>
        <v>786.12361782899995</v>
      </c>
      <c r="I652" s="43">
        <f>VLOOKUP($A652,LNST!$A$3:$Q$1635,10,FALSE)/1000000000</f>
        <v>327.68775792500003</v>
      </c>
      <c r="J652" s="43">
        <f>VLOOKUP($A652,LNST!$A$3:$Q$1635,11,FALSE)/1000000000</f>
        <v>434.58386203399999</v>
      </c>
      <c r="K652" s="43">
        <f>VLOOKUP($A652,LNST!$A$3:$Q$1635,12,FALSE)/1000000000</f>
        <v>787.79638924799997</v>
      </c>
      <c r="L652" s="45">
        <f>VLOOKUP($A652,'Doanh thu'!$A$3:$Q$2000,14,FALSE)</f>
        <v>0.56272776087785659</v>
      </c>
      <c r="M652" s="45">
        <f>VLOOKUP($A652,'Doanh thu'!$A$3:$Q$2000,15,FALSE)</f>
        <v>0.13429078743642003</v>
      </c>
      <c r="N652" s="45">
        <f>VLOOKUP($A652,'Doanh thu'!$A$3:$Q$2000,16,FALSE)</f>
        <v>-3.5883397416029039E-3</v>
      </c>
      <c r="O652" s="45">
        <f>VLOOKUP($A652,'Doanh thu'!$A$3:$Q$2000,17,FALSE)</f>
        <v>0.55165909041444161</v>
      </c>
      <c r="P652" s="45">
        <f>VLOOKUP($A652,LNST!$A$3:$R$1635,14,FALSE)</f>
        <v>0.34503453756515828</v>
      </c>
      <c r="Q652" s="45">
        <f>VLOOKUP($A652,LNST!$A$3:$R$1635,15,FALSE)</f>
        <v>1.7223904614997583</v>
      </c>
      <c r="R652" s="45">
        <f>VLOOKUP($A652,LNST!$A$3:$R$1635,16,FALSE)</f>
        <v>0.17829363378910551</v>
      </c>
      <c r="S652" s="45">
        <f>VLOOKUP($A652,LNST!$A$3:$R$1635,17,FALSE)</f>
        <v>0.91483582978941946</v>
      </c>
      <c r="T652" s="45">
        <f>VLOOKUP($A652,LNG!$A$2:$H$1999,4,FALSE)/(D652*10^9)</f>
        <v>0.14661195964790841</v>
      </c>
      <c r="U652" s="45">
        <f>VLOOKUP($A652,LNG!$A$2:$H$1999,5,FALSE)/(E652*10^9)</f>
        <v>0.41517166319782489</v>
      </c>
      <c r="V652" s="45">
        <f>VLOOKUP($A652,LNG!$A$2:$H$1999,6,FALSE)/(F652*10^9)</f>
        <v>0.15641634466423079</v>
      </c>
      <c r="W652" s="45">
        <f>VLOOKUP($A652,LNG!$A$2:$H$1999,7,FALSE)/(G652*10^9)</f>
        <v>0.23952579400276841</v>
      </c>
      <c r="X652" s="45">
        <f>VLOOKUP($A652,'LNST năm'!$A$2:$I$2000,8,FALSE)</f>
        <v>0.34908729984105391</v>
      </c>
      <c r="Y652" s="45">
        <f>VLOOKUP($A652,'LNST năm'!$A$2:$I$2000,9,FALSE)</f>
        <v>-0.23724977500291644</v>
      </c>
      <c r="Z652" s="46" t="e">
        <f>VLOOKUP($A652,LNG!$A$2:$H$1999,9,FALSE)</f>
        <v>#REF!</v>
      </c>
      <c r="AA652" s="162" t="e">
        <f>VLOOKUP($A652,'GIÁ CP'!$A$2:$D$2000,4,FALSE)/Z652</f>
        <v>#REF!</v>
      </c>
    </row>
    <row r="653" spans="1:27" hidden="1">
      <c r="A653" s="18" t="s">
        <v>91</v>
      </c>
      <c r="B653" s="18" t="s">
        <v>1745</v>
      </c>
      <c r="C653" s="154" t="str">
        <f>VLOOKUP(A653,'GIÁ CP'!$K$2:$M$2000,3,FALSE)</f>
        <v xml:space="preserve">Vật liệu xây dựng &amp; Nội thất </v>
      </c>
      <c r="D653" s="43">
        <f>VLOOKUP($A653,'Doanh thu'!$A$3:$Q$2000,9,FALSE)/1000000000</f>
        <v>61.112738964000002</v>
      </c>
      <c r="E653" s="43">
        <f>VLOOKUP($A653,'Doanh thu'!$A$3:$Q$2000,10,FALSE)/1000000000</f>
        <v>50.856820325000001</v>
      </c>
      <c r="F653" s="43">
        <f>VLOOKUP($A653,'Doanh thu'!$A$3:$Q$2000,11,FALSE)/1000000000</f>
        <v>54.499840655</v>
      </c>
      <c r="G653" s="43">
        <f>VLOOKUP($A653,'Doanh thu'!$A$3:$Q$2000,12,FALSE)/1000000000</f>
        <v>52.437090159999997</v>
      </c>
      <c r="H653" s="43">
        <f>VLOOKUP($A653,LNST!$A$3:$Q$1635,9,FALSE)/1000000000</f>
        <v>0.42507974700000001</v>
      </c>
      <c r="I653" s="43">
        <f>VLOOKUP($A653,LNST!$A$3:$Q$1635,10,FALSE)/1000000000</f>
        <v>0.21893838199999999</v>
      </c>
      <c r="J653" s="43">
        <f>VLOOKUP($A653,LNST!$A$3:$Q$1635,11,FALSE)/1000000000</f>
        <v>0.137097207</v>
      </c>
      <c r="K653" s="43">
        <f>VLOOKUP($A653,LNST!$A$3:$Q$1635,12,FALSE)/1000000000</f>
        <v>0.14813289099999999</v>
      </c>
      <c r="L653" s="45">
        <f>VLOOKUP($A653,'Doanh thu'!$A$3:$Q$2000,14,FALSE)</f>
        <v>0.25766190342410022</v>
      </c>
      <c r="M653" s="45">
        <f>VLOOKUP($A653,'Doanh thu'!$A$3:$Q$2000,15,FALSE)</f>
        <v>4.9720443137826795E-2</v>
      </c>
      <c r="N653" s="45">
        <f>VLOOKUP($A653,'Doanh thu'!$A$3:$Q$2000,16,FALSE)</f>
        <v>0.13007818102359522</v>
      </c>
      <c r="O653" s="45">
        <f>VLOOKUP($A653,'Doanh thu'!$A$3:$Q$2000,17,FALSE)</f>
        <v>0.30228711084106841</v>
      </c>
      <c r="P653" s="45">
        <f>VLOOKUP($A653,LNST!$A$3:$R$1635,14,FALSE)</f>
        <v>1.2784346250648251</v>
      </c>
      <c r="Q653" s="45">
        <f>VLOOKUP($A653,LNST!$A$3:$R$1635,15,FALSE)</f>
        <v>1.1380810718763754</v>
      </c>
      <c r="R653" s="45">
        <f>VLOOKUP($A653,LNST!$A$3:$R$1635,16,FALSE)</f>
        <v>1.0725869295256674</v>
      </c>
      <c r="S653" s="45">
        <f>VLOOKUP($A653,LNST!$A$3:$R$1635,17,FALSE)</f>
        <v>3.4752820191372655</v>
      </c>
      <c r="T653" s="45">
        <f>VLOOKUP($A653,LNG!$A$2:$H$1999,4,FALSE)/(D653*10^9)</f>
        <v>3.7428917076477969E-2</v>
      </c>
      <c r="U653" s="45">
        <f>VLOOKUP($A653,LNG!$A$2:$H$1999,5,FALSE)/(E653*10^9)</f>
        <v>0.11944805837603258</v>
      </c>
      <c r="V653" s="45">
        <f>VLOOKUP($A653,LNG!$A$2:$H$1999,6,FALSE)/(F653*10^9)</f>
        <v>8.1113099210399886E-2</v>
      </c>
      <c r="W653" s="45">
        <f>VLOOKUP($A653,LNG!$A$2:$H$1999,7,FALSE)/(G653*10^9)</f>
        <v>9.7919803946649814E-2</v>
      </c>
      <c r="X653" s="45">
        <f>VLOOKUP($A653,'LNST năm'!$A$2:$I$2000,8,FALSE)</f>
        <v>1.1438200097531452</v>
      </c>
      <c r="Y653" s="45">
        <f>VLOOKUP($A653,'LNST năm'!$A$2:$I$2000,9,FALSE)</f>
        <v>0.60997223410204882</v>
      </c>
      <c r="Z653" s="46" t="e">
        <f>VLOOKUP($A653,LNG!$A$2:$H$1999,9,FALSE)</f>
        <v>#REF!</v>
      </c>
      <c r="AA653" s="162" t="e">
        <f>VLOOKUP($A653,'GIÁ CP'!$A$2:$D$2000,4,FALSE)/Z653</f>
        <v>#REF!</v>
      </c>
    </row>
    <row r="654" spans="1:27" hidden="1">
      <c r="A654" s="18" t="s">
        <v>433</v>
      </c>
      <c r="B654" s="18" t="s">
        <v>2145</v>
      </c>
      <c r="C654" s="154" t="str">
        <f>VLOOKUP(A654,'GIÁ CP'!$K$2:$M$2000,3,FALSE)</f>
        <v xml:space="preserve">Điện tử tiêu dùng </v>
      </c>
      <c r="D654" s="43">
        <f>VLOOKUP($A654,'Doanh thu'!$A$3:$Q$2000,9,FALSE)/1000000000</f>
        <v>30.995184729000002</v>
      </c>
      <c r="E654" s="43">
        <f>VLOOKUP($A654,'Doanh thu'!$A$3:$Q$2000,10,FALSE)/1000000000</f>
        <v>44.697799871000001</v>
      </c>
      <c r="F654" s="43">
        <f>VLOOKUP($A654,'Doanh thu'!$A$3:$Q$2000,11,FALSE)/1000000000</f>
        <v>74.078642908999996</v>
      </c>
      <c r="G654" s="43">
        <f>VLOOKUP($A654,'Doanh thu'!$A$3:$Q$2000,12,FALSE)/1000000000</f>
        <v>62.995481271000003</v>
      </c>
      <c r="H654" s="43">
        <f>VLOOKUP($A654,LNST!$A$3:$Q$1635,9,FALSE)/1000000000</f>
        <v>6.2086679999999997E-3</v>
      </c>
      <c r="I654" s="43">
        <f>VLOOKUP($A654,LNST!$A$3:$Q$1635,10,FALSE)/1000000000</f>
        <v>2.766755721</v>
      </c>
      <c r="J654" s="43">
        <f>VLOOKUP($A654,LNST!$A$3:$Q$1635,11,FALSE)/1000000000</f>
        <v>5.7263025760000001</v>
      </c>
      <c r="K654" s="43">
        <f>VLOOKUP($A654,LNST!$A$3:$Q$1635,12,FALSE)/1000000000</f>
        <v>5.1956619389999998</v>
      </c>
      <c r="L654" s="45">
        <f>VLOOKUP($A654,'Doanh thu'!$A$3:$Q$2000,14,FALSE)</f>
        <v>0.3972568097744133</v>
      </c>
      <c r="M654" s="45">
        <f>VLOOKUP($A654,'Doanh thu'!$A$3:$Q$2000,15,FALSE)</f>
        <v>2.3629995500375536</v>
      </c>
      <c r="N654" s="45">
        <f>VLOOKUP($A654,'Doanh thu'!$A$3:$Q$2000,16,FALSE)</f>
        <v>-0.39857547198116317</v>
      </c>
      <c r="O654" s="45">
        <f>VLOOKUP($A654,'Doanh thu'!$A$3:$Q$2000,17,FALSE)</f>
        <v>-0.76922151923461513</v>
      </c>
      <c r="P654" s="45">
        <f>VLOOKUP($A654,LNST!$A$3:$R$1635,14,FALSE)</f>
        <v>-0.98739665035598967</v>
      </c>
      <c r="Q654" s="45">
        <f>VLOOKUP($A654,LNST!$A$3:$R$1635,15,FALSE)</f>
        <v>2.6508133095099922</v>
      </c>
      <c r="R654" s="45">
        <f>VLOOKUP($A654,LNST!$A$3:$R$1635,16,FALSE)</f>
        <v>-0.13984324426096462</v>
      </c>
      <c r="S654" s="45">
        <f>VLOOKUP($A654,LNST!$A$3:$R$1635,17,FALSE)</f>
        <v>-0.62183685250872656</v>
      </c>
      <c r="T654" s="45">
        <f>VLOOKUP($A654,LNG!$A$2:$H$1999,4,FALSE)/(D654*10^9)</f>
        <v>0.99653786073745843</v>
      </c>
      <c r="U654" s="45">
        <f>VLOOKUP($A654,LNG!$A$2:$H$1999,5,FALSE)/(E654*10^9)</f>
        <v>0.16257421096725283</v>
      </c>
      <c r="V654" s="45">
        <f>VLOOKUP($A654,LNG!$A$2:$H$1999,6,FALSE)/(F654*10^9)</f>
        <v>0.19297841358353493</v>
      </c>
      <c r="W654" s="45">
        <f>VLOOKUP($A654,LNG!$A$2:$H$1999,7,FALSE)/(G654*10^9)</f>
        <v>0.34387709660966487</v>
      </c>
      <c r="X654" s="45">
        <f>VLOOKUP($A654,'LNST năm'!$A$2:$I$2000,8,FALSE)</f>
        <v>-1</v>
      </c>
      <c r="Y654" s="45">
        <f>VLOOKUP($A654,'LNST năm'!$A$2:$I$2000,9,FALSE)</f>
        <v>-1</v>
      </c>
      <c r="Z654" s="46" t="e">
        <f>VLOOKUP($A654,LNG!$A$2:$H$1999,9,FALSE)</f>
        <v>#REF!</v>
      </c>
      <c r="AA654" s="162" t="e">
        <f>VLOOKUP($A654,'GIÁ CP'!$A$2:$D$2000,4,FALSE)/Z654</f>
        <v>#REF!</v>
      </c>
    </row>
    <row r="655" spans="1:27">
      <c r="A655" s="18" t="s">
        <v>654</v>
      </c>
      <c r="B655" s="18" t="s">
        <v>2370</v>
      </c>
      <c r="C655" s="154" t="str">
        <f>VLOOKUP(A655,'GIÁ CP'!$K$2:$M$2000,3,FALSE)</f>
        <v xml:space="preserve">Khai thác Than </v>
      </c>
      <c r="D655" s="43">
        <f>VLOOKUP($A655,'Doanh thu'!$A$3:$Q$2000,9,FALSE)/1000000000</f>
        <v>1674.399626467</v>
      </c>
      <c r="E655" s="43">
        <f>VLOOKUP($A655,'Doanh thu'!$A$3:$Q$2000,10,FALSE)/1000000000</f>
        <v>1303.3501240180001</v>
      </c>
      <c r="F655" s="43">
        <f>VLOOKUP($A655,'Doanh thu'!$A$3:$Q$2000,11,FALSE)/1000000000</f>
        <v>2042.0410992970001</v>
      </c>
      <c r="G655" s="43">
        <f>VLOOKUP($A655,'Doanh thu'!$A$3:$Q$2000,12,FALSE)/1000000000</f>
        <v>1525.652923186</v>
      </c>
      <c r="H655" s="43">
        <f>VLOOKUP($A655,LNST!$A$3:$Q$1635,9,FALSE)/1000000000</f>
        <v>18.419631704</v>
      </c>
      <c r="I655" s="43">
        <f>VLOOKUP($A655,LNST!$A$3:$Q$1635,10,FALSE)/1000000000</f>
        <v>14.166932387999999</v>
      </c>
      <c r="J655" s="43">
        <f>VLOOKUP($A655,LNST!$A$3:$Q$1635,11,FALSE)/1000000000</f>
        <v>25.778698456000001</v>
      </c>
      <c r="K655" s="43">
        <f>VLOOKUP($A655,LNST!$A$3:$Q$1635,12,FALSE)/1000000000</f>
        <v>20.593185962</v>
      </c>
      <c r="L655" s="45">
        <f>VLOOKUP($A655,'Doanh thu'!$A$3:$Q$2000,14,FALSE)</f>
        <v>-0.10204284604957656</v>
      </c>
      <c r="M655" s="45">
        <f>VLOOKUP($A655,'Doanh thu'!$A$3:$Q$2000,15,FALSE)</f>
        <v>5.8863400303999079E-2</v>
      </c>
      <c r="N655" s="45">
        <f>VLOOKUP($A655,'Doanh thu'!$A$3:$Q$2000,16,FALSE)</f>
        <v>0.2014906411686723</v>
      </c>
      <c r="O655" s="45">
        <f>VLOOKUP($A655,'Doanh thu'!$A$3:$Q$2000,17,FALSE)</f>
        <v>-7.4834518134626521E-2</v>
      </c>
      <c r="P655" s="45">
        <f>VLOOKUP($A655,LNST!$A$3:$R$1635,14,FALSE)</f>
        <v>-0.47731427718277181</v>
      </c>
      <c r="Q655" s="45">
        <f>VLOOKUP($A655,LNST!$A$3:$R$1635,15,FALSE)</f>
        <v>1.2470567276055118</v>
      </c>
      <c r="R655" s="45">
        <f>VLOOKUP($A655,LNST!$A$3:$R$1635,16,FALSE)</f>
        <v>-0.69112019069028641</v>
      </c>
      <c r="S655" s="45">
        <f>VLOOKUP($A655,LNST!$A$3:$R$1635,17,FALSE)</f>
        <v>0.13208338851706705</v>
      </c>
      <c r="T655" s="45">
        <f>VLOOKUP($A655,LNG!$A$2:$H$1999,4,FALSE)/(D655*10^9)</f>
        <v>5.5175642175061601E-2</v>
      </c>
      <c r="U655" s="45">
        <f>VLOOKUP($A655,LNG!$A$2:$H$1999,5,FALSE)/(E655*10^9)</f>
        <v>7.5496012955181241E-2</v>
      </c>
      <c r="V655" s="45">
        <f>VLOOKUP($A655,LNG!$A$2:$H$1999,6,FALSE)/(F655*10^9)</f>
        <v>3.5878686012354361E-2</v>
      </c>
      <c r="W655" s="45">
        <f>VLOOKUP($A655,LNG!$A$2:$H$1999,7,FALSE)/(G655*10^9)</f>
        <v>6.9861035451249776E-2</v>
      </c>
      <c r="X655" s="45">
        <f>VLOOKUP($A655,'LNST năm'!$A$2:$I$2000,8,FALSE)</f>
        <v>-0.17763437683221325</v>
      </c>
      <c r="Y655" s="45">
        <f>VLOOKUP($A655,'LNST năm'!$A$2:$I$2000,9,FALSE)</f>
        <v>-0.23674960205976214</v>
      </c>
      <c r="Z655" s="46" t="e">
        <f>VLOOKUP($A655,LNG!$A$2:$H$1999,9,FALSE)</f>
        <v>#REF!</v>
      </c>
      <c r="AA655" s="162" t="e">
        <f>VLOOKUP($A655,'GIÁ CP'!$A$2:$D$2000,4,FALSE)/Z655</f>
        <v>#REF!</v>
      </c>
    </row>
    <row r="656" spans="1:27" hidden="1">
      <c r="A656" s="18" t="s">
        <v>774</v>
      </c>
      <c r="B656" s="18" t="s">
        <v>2517</v>
      </c>
      <c r="C656" s="154" t="str">
        <f>VLOOKUP(A656,'GIÁ CP'!$K$2:$M$2000,3,FALSE)</f>
        <v xml:space="preserve">Sản xuất và Khai thác dầu khí </v>
      </c>
      <c r="D656" s="43">
        <f>VLOOKUP($A656,'Doanh thu'!$A$3:$Q$2000,9,FALSE)/1000000000</f>
        <v>36771.954932170003</v>
      </c>
      <c r="E656" s="43">
        <f>VLOOKUP($A656,'Doanh thu'!$A$3:$Q$2000,10,FALSE)/1000000000</f>
        <v>35290.234805794003</v>
      </c>
      <c r="F656" s="43">
        <f>VLOOKUP($A656,'Doanh thu'!$A$3:$Q$2000,11,FALSE)/1000000000</f>
        <v>37625.367271577998</v>
      </c>
      <c r="G656" s="43">
        <f>VLOOKUP($A656,'Doanh thu'!$A$3:$Q$2000,12,FALSE)/1000000000</f>
        <v>45919.538260328998</v>
      </c>
      <c r="H656" s="43">
        <f>VLOOKUP($A656,LNST!$A$3:$Q$1635,9,FALSE)/1000000000</f>
        <v>845.66413764399999</v>
      </c>
      <c r="I656" s="43">
        <f>VLOOKUP($A656,LNST!$A$3:$Q$1635,10,FALSE)/1000000000</f>
        <v>907.54561897300005</v>
      </c>
      <c r="J656" s="43">
        <f>VLOOKUP($A656,LNST!$A$3:$Q$1635,11,FALSE)/1000000000</f>
        <v>3061.6830713129998</v>
      </c>
      <c r="K656" s="43">
        <f>VLOOKUP($A656,LNST!$A$3:$Q$1635,12,FALSE)/1000000000</f>
        <v>8264.7137816159993</v>
      </c>
      <c r="L656" s="45">
        <f>VLOOKUP($A656,'Doanh thu'!$A$3:$Q$2000,14,FALSE)</f>
        <v>0.50559179898709761</v>
      </c>
      <c r="M656" s="45">
        <f>VLOOKUP($A656,'Doanh thu'!$A$3:$Q$2000,15,FALSE)</f>
        <v>0.10468894633897413</v>
      </c>
      <c r="N656" s="45">
        <f>VLOOKUP($A656,'Doanh thu'!$A$3:$Q$2000,16,FALSE)</f>
        <v>4.6070909498011174E-2</v>
      </c>
      <c r="O656" s="45">
        <f>VLOOKUP($A656,'Doanh thu'!$A$3:$Q$2000,17,FALSE)</f>
        <v>0.43972803036894742</v>
      </c>
      <c r="P656" s="45">
        <f>VLOOKUP($A656,LNST!$A$3:$R$1635,14,FALSE)</f>
        <v>8.2009426628246077E-2</v>
      </c>
      <c r="Q656" s="45">
        <f>VLOOKUP($A656,LNST!$A$3:$R$1635,15,FALSE)</f>
        <v>1.7499338885501314</v>
      </c>
      <c r="R656" s="45">
        <f>VLOOKUP($A656,LNST!$A$3:$R$1635,16,FALSE)</f>
        <v>37.409761815745689</v>
      </c>
      <c r="S656" s="45">
        <f>VLOOKUP($A656,LNST!$A$3:$R$1635,17,FALSE)</f>
        <v>19.728154174810882</v>
      </c>
      <c r="T656" s="45">
        <f>VLOOKUP($A656,LNG!$A$2:$H$1999,4,FALSE)/(D656*10^9)</f>
        <v>1.0397464462774961E-2</v>
      </c>
      <c r="U656" s="45">
        <f>VLOOKUP($A656,LNG!$A$2:$H$1999,5,FALSE)/(E656*10^9)</f>
        <v>2.8800011803665662E-2</v>
      </c>
      <c r="V656" s="45">
        <f>VLOOKUP($A656,LNG!$A$2:$H$1999,6,FALSE)/(F656*10^9)</f>
        <v>2.6804438624519044E-2</v>
      </c>
      <c r="W656" s="45">
        <f>VLOOKUP($A656,LNG!$A$2:$H$1999,7,FALSE)/(G656*10^9)</f>
        <v>8.0721575063120915E-2</v>
      </c>
      <c r="X656" s="45">
        <f>VLOOKUP($A656,'LNST năm'!$A$2:$I$2000,8,FALSE)</f>
        <v>7.2169060335025135</v>
      </c>
      <c r="Y656" s="45">
        <f>VLOOKUP($A656,'LNST năm'!$A$2:$I$2000,9,FALSE)</f>
        <v>-0.29381917420597981</v>
      </c>
      <c r="Z656" s="46" t="e">
        <f>VLOOKUP($A656,LNG!$A$2:$H$1999,9,FALSE)</f>
        <v>#REF!</v>
      </c>
      <c r="AA656" s="162" t="e">
        <f>VLOOKUP($A656,'GIÁ CP'!$A$2:$D$2000,4,FALSE)/Z656</f>
        <v>#REF!</v>
      </c>
    </row>
    <row r="657" spans="1:27" hidden="1">
      <c r="A657" s="18" t="s">
        <v>665</v>
      </c>
      <c r="B657" s="18" t="s">
        <v>3557</v>
      </c>
      <c r="C657" s="154" t="str">
        <f>VLOOKUP(A657,'GIÁ CP'!$K$2:$M$2000,3,FALSE)</f>
        <v xml:space="preserve">Xây dựng </v>
      </c>
      <c r="D657" s="43">
        <f>VLOOKUP($A657,'Doanh thu'!$A$3:$Q$2000,9,FALSE)/1000000000</f>
        <v>149.36805443099999</v>
      </c>
      <c r="E657" s="43">
        <f>VLOOKUP($A657,'Doanh thu'!$A$3:$Q$2000,10,FALSE)/1000000000</f>
        <v>139.292526302</v>
      </c>
      <c r="F657" s="43">
        <f>VLOOKUP($A657,'Doanh thu'!$A$3:$Q$2000,11,FALSE)/1000000000</f>
        <v>193.269448514</v>
      </c>
      <c r="G657" s="43">
        <f>VLOOKUP($A657,'Doanh thu'!$A$3:$Q$2000,12,FALSE)/1000000000</f>
        <v>83.424551890000004</v>
      </c>
      <c r="H657" s="43">
        <f>VLOOKUP($A657,LNST!$A$3:$Q$1635,9,FALSE)/1000000000</f>
        <v>10.802475782</v>
      </c>
      <c r="I657" s="43">
        <f>VLOOKUP($A657,LNST!$A$3:$Q$1635,10,FALSE)/1000000000</f>
        <v>4.55642586</v>
      </c>
      <c r="J657" s="43">
        <f>VLOOKUP($A657,LNST!$A$3:$Q$1635,11,FALSE)/1000000000</f>
        <v>7.1236924029999997</v>
      </c>
      <c r="K657" s="43">
        <f>VLOOKUP($A657,LNST!$A$3:$Q$1635,12,FALSE)/1000000000</f>
        <v>5.5610976880000003</v>
      </c>
      <c r="L657" s="45">
        <f>VLOOKUP($A657,'Doanh thu'!$A$3:$Q$2000,14,FALSE)</f>
        <v>0.91902491539689912</v>
      </c>
      <c r="M657" s="45">
        <f>VLOOKUP($A657,'Doanh thu'!$A$3:$Q$2000,15,FALSE)</f>
        <v>1.5648114424155535</v>
      </c>
      <c r="N657" s="45">
        <f>VLOOKUP($A657,'Doanh thu'!$A$3:$Q$2000,16,FALSE)</f>
        <v>0.77486935305047877</v>
      </c>
      <c r="O657" s="45">
        <f>VLOOKUP($A657,'Doanh thu'!$A$3:$Q$2000,17,FALSE)</f>
        <v>0.63157078979283576</v>
      </c>
      <c r="P657" s="45">
        <f>VLOOKUP($A657,LNST!$A$3:$R$1635,14,FALSE)</f>
        <v>0.67418606031227979</v>
      </c>
      <c r="Q657" s="45">
        <f>VLOOKUP($A657,LNST!$A$3:$R$1635,15,FALSE)</f>
        <v>1.2049182150201674</v>
      </c>
      <c r="R657" s="45">
        <f>VLOOKUP($A657,LNST!$A$3:$R$1635,16,FALSE)</f>
        <v>4.9949317868132859</v>
      </c>
      <c r="S657" s="45">
        <f>VLOOKUP($A657,LNST!$A$3:$R$1635,17,FALSE)</f>
        <v>0.91032411889652165</v>
      </c>
      <c r="T657" s="45">
        <f>VLOOKUP($A657,LNG!$A$2:$H$1999,4,FALSE)/(D657*10^9)</f>
        <v>8.4868859263718607E-2</v>
      </c>
      <c r="U657" s="45">
        <f>VLOOKUP($A657,LNG!$A$2:$H$1999,5,FALSE)/(E657*10^9)</f>
        <v>0.11528148619535403</v>
      </c>
      <c r="V657" s="45">
        <f>VLOOKUP($A657,LNG!$A$2:$H$1999,6,FALSE)/(F657*10^9)</f>
        <v>6.4617964267101161E-2</v>
      </c>
      <c r="W657" s="45">
        <f>VLOOKUP($A657,LNG!$A$2:$H$1999,7,FALSE)/(G657*10^9)</f>
        <v>0.2491898083241835</v>
      </c>
      <c r="X657" s="45">
        <f>VLOOKUP($A657,'LNST năm'!$A$2:$I$2000,8,FALSE)</f>
        <v>0.77603224395448556</v>
      </c>
      <c r="Y657" s="45">
        <f>VLOOKUP($A657,'LNST năm'!$A$2:$I$2000,9,FALSE)</f>
        <v>0.26491982544878767</v>
      </c>
      <c r="Z657" s="46" t="e">
        <f>VLOOKUP($A657,LNG!$A$2:$H$1999,9,FALSE)</f>
        <v>#REF!</v>
      </c>
      <c r="AA657" s="162" t="e">
        <f>VLOOKUP($A657,'GIÁ CP'!$A$2:$D$2000,4,FALSE)/Z657</f>
        <v>#REF!</v>
      </c>
    </row>
    <row r="658" spans="1:27" hidden="1">
      <c r="A658" s="18" t="s">
        <v>1365</v>
      </c>
      <c r="B658" s="18" t="s">
        <v>3094</v>
      </c>
      <c r="C658" s="154" t="str">
        <f>VLOOKUP(A658,'GIÁ CP'!$K$2:$M$2000,3,FALSE)</f>
        <v xml:space="preserve">Hàng May mặc </v>
      </c>
      <c r="D658" s="43">
        <f>VLOOKUP($A658,'Doanh thu'!$A$3:$Q$2000,9,FALSE)/1000000000</f>
        <v>610.41127894600004</v>
      </c>
      <c r="E658" s="43">
        <f>VLOOKUP($A658,'Doanh thu'!$A$3:$Q$2000,10,FALSE)/1000000000</f>
        <v>627.88127645999998</v>
      </c>
      <c r="F658" s="43">
        <f>VLOOKUP($A658,'Doanh thu'!$A$3:$Q$2000,11,FALSE)/1000000000</f>
        <v>620.28423438100003</v>
      </c>
      <c r="G658" s="43">
        <f>VLOOKUP($A658,'Doanh thu'!$A$3:$Q$2000,12,FALSE)/1000000000</f>
        <v>623.73955308200004</v>
      </c>
      <c r="H658" s="43">
        <f>VLOOKUP($A658,LNST!$A$3:$Q$1635,9,FALSE)/1000000000</f>
        <v>100.92734757700001</v>
      </c>
      <c r="I658" s="43">
        <f>VLOOKUP($A658,LNST!$A$3:$Q$1635,10,FALSE)/1000000000</f>
        <v>93.173429106</v>
      </c>
      <c r="J658" s="43">
        <f>VLOOKUP($A658,LNST!$A$3:$Q$1635,11,FALSE)/1000000000</f>
        <v>160.64189358600001</v>
      </c>
      <c r="K658" s="43">
        <f>VLOOKUP($A658,LNST!$A$3:$Q$1635,12,FALSE)/1000000000</f>
        <v>130.967618759</v>
      </c>
      <c r="L658" s="45">
        <f>VLOOKUP($A658,'Doanh thu'!$A$3:$Q$2000,14,FALSE)</f>
        <v>0.10743581936341438</v>
      </c>
      <c r="M658" s="45">
        <f>VLOOKUP($A658,'Doanh thu'!$A$3:$Q$2000,15,FALSE)</f>
        <v>-3.5939448697533904E-3</v>
      </c>
      <c r="N658" s="45">
        <f>VLOOKUP($A658,'Doanh thu'!$A$3:$Q$2000,16,FALSE)</f>
        <v>0.10634967947750563</v>
      </c>
      <c r="O658" s="45">
        <f>VLOOKUP($A658,'Doanh thu'!$A$3:$Q$2000,17,FALSE)</f>
        <v>4.9951437510368152E-2</v>
      </c>
      <c r="P658" s="45">
        <f>VLOOKUP($A658,LNST!$A$3:$R$1635,14,FALSE)</f>
        <v>0.28222544240050729</v>
      </c>
      <c r="Q658" s="45">
        <f>VLOOKUP($A658,LNST!$A$3:$R$1635,15,FALSE)</f>
        <v>0.29834140336896631</v>
      </c>
      <c r="R658" s="45">
        <f>VLOOKUP($A658,LNST!$A$3:$R$1635,16,FALSE)</f>
        <v>0.290664464775723</v>
      </c>
      <c r="S658" s="45">
        <f>VLOOKUP($A658,LNST!$A$3:$R$1635,17,FALSE)</f>
        <v>0.16711784837634805</v>
      </c>
      <c r="T658" s="45">
        <f>VLOOKUP($A658,LNG!$A$2:$H$1999,4,FALSE)/(D658*10^9)</f>
        <v>0.19500023369084898</v>
      </c>
      <c r="U658" s="45">
        <f>VLOOKUP($A658,LNG!$A$2:$H$1999,5,FALSE)/(E658*10^9)</f>
        <v>0.18904095436673152</v>
      </c>
      <c r="V658" s="45">
        <f>VLOOKUP($A658,LNG!$A$2:$H$1999,6,FALSE)/(F658*10^9)</f>
        <v>0.19507066905666037</v>
      </c>
      <c r="W658" s="45">
        <f>VLOOKUP($A658,LNG!$A$2:$H$1999,7,FALSE)/(G658*10^9)</f>
        <v>0.19633956191631824</v>
      </c>
      <c r="X658" s="45">
        <f>VLOOKUP($A658,'LNST năm'!$A$2:$I$2000,8,FALSE)</f>
        <v>-1</v>
      </c>
      <c r="Y658" s="45">
        <f>VLOOKUP($A658,'LNST năm'!$A$2:$I$2000,9,FALSE)</f>
        <v>-1</v>
      </c>
      <c r="Z658" s="46" t="e">
        <f>VLOOKUP($A658,LNG!$A$2:$H$1999,9,FALSE)</f>
        <v>#REF!</v>
      </c>
      <c r="AA658" s="162" t="e">
        <f>VLOOKUP($A658,'GIÁ CP'!$A$2:$D$2000,4,FALSE)/Z658</f>
        <v>#REF!</v>
      </c>
    </row>
    <row r="659" spans="1:27" hidden="1">
      <c r="A659" s="18" t="s">
        <v>1265</v>
      </c>
      <c r="B659" s="18" t="s">
        <v>2937</v>
      </c>
      <c r="C659" s="154" t="str">
        <f>VLOOKUP(A659,'GIÁ CP'!$K$2:$M$2000,3,FALSE)</f>
        <v xml:space="preserve">Nước </v>
      </c>
      <c r="D659" s="43" t="e">
        <f>VLOOKUP($A659,'Doanh thu'!$A$3:$Q$2000,9,FALSE)/1000000000</f>
        <v>#N/A</v>
      </c>
      <c r="E659" s="43" t="e">
        <f>VLOOKUP($A659,'Doanh thu'!$A$3:$Q$2000,10,FALSE)/1000000000</f>
        <v>#N/A</v>
      </c>
      <c r="F659" s="43" t="e">
        <f>VLOOKUP($A659,'Doanh thu'!$A$3:$Q$2000,11,FALSE)/1000000000</f>
        <v>#N/A</v>
      </c>
      <c r="G659" s="43" t="e">
        <f>VLOOKUP($A659,'Doanh thu'!$A$3:$Q$2000,12,FALSE)/1000000000</f>
        <v>#N/A</v>
      </c>
      <c r="H659" s="43" t="e">
        <f>VLOOKUP($A659,LNST!$A$3:$Q$1635,9,FALSE)/1000000000</f>
        <v>#N/A</v>
      </c>
      <c r="I659" s="43" t="e">
        <f>VLOOKUP($A659,LNST!$A$3:$Q$1635,10,FALSE)/1000000000</f>
        <v>#N/A</v>
      </c>
      <c r="J659" s="43" t="e">
        <f>VLOOKUP($A659,LNST!$A$3:$Q$1635,11,FALSE)/1000000000</f>
        <v>#N/A</v>
      </c>
      <c r="K659" s="43" t="e">
        <f>VLOOKUP($A659,LNST!$A$3:$Q$1635,12,FALSE)/1000000000</f>
        <v>#N/A</v>
      </c>
      <c r="L659" s="45" t="e">
        <f>VLOOKUP($A659,'Doanh thu'!$A$3:$Q$2000,14,FALSE)</f>
        <v>#N/A</v>
      </c>
      <c r="M659" s="45" t="e">
        <f>VLOOKUP($A659,'Doanh thu'!$A$3:$Q$2000,15,FALSE)</f>
        <v>#N/A</v>
      </c>
      <c r="N659" s="45" t="e">
        <f>VLOOKUP($A659,'Doanh thu'!$A$3:$Q$2000,16,FALSE)</f>
        <v>#N/A</v>
      </c>
      <c r="O659" s="45" t="e">
        <f>VLOOKUP($A659,'Doanh thu'!$A$3:$Q$2000,17,FALSE)</f>
        <v>#N/A</v>
      </c>
      <c r="P659" s="45" t="e">
        <f>VLOOKUP($A659,LNST!$A$3:$R$1635,14,FALSE)</f>
        <v>#N/A</v>
      </c>
      <c r="Q659" s="45" t="e">
        <f>VLOOKUP($A659,LNST!$A$3:$R$1635,15,FALSE)</f>
        <v>#N/A</v>
      </c>
      <c r="R659" s="45" t="e">
        <f>VLOOKUP($A659,LNST!$A$3:$R$1635,16,FALSE)</f>
        <v>#N/A</v>
      </c>
      <c r="S659" s="45" t="e">
        <f>VLOOKUP($A659,LNST!$A$3:$R$1635,17,FALSE)</f>
        <v>#N/A</v>
      </c>
      <c r="T659" s="45" t="e">
        <f>VLOOKUP($A659,LNG!$A$2:$H$1999,4,FALSE)/(D659*10^9)</f>
        <v>#N/A</v>
      </c>
      <c r="U659" s="45" t="e">
        <f>VLOOKUP($A659,LNG!$A$2:$H$1999,5,FALSE)/(E659*10^9)</f>
        <v>#N/A</v>
      </c>
      <c r="V659" s="45" t="e">
        <f>VLOOKUP($A659,LNG!$A$2:$H$1999,6,FALSE)/(F659*10^9)</f>
        <v>#N/A</v>
      </c>
      <c r="W659" s="45" t="e">
        <f>VLOOKUP($A659,LNG!$A$2:$H$1999,7,FALSE)/(G659*10^9)</f>
        <v>#N/A</v>
      </c>
      <c r="X659" s="45" t="e">
        <f>VLOOKUP($A659,'LNST năm'!$A$2:$I$2000,8,FALSE)</f>
        <v>#N/A</v>
      </c>
      <c r="Y659" s="45" t="e">
        <f>VLOOKUP($A659,'LNST năm'!$A$2:$I$2000,9,FALSE)</f>
        <v>#N/A</v>
      </c>
      <c r="Z659" s="46" t="e">
        <f>VLOOKUP($A659,LNG!$A$2:$H$1999,9,FALSE)</f>
        <v>#N/A</v>
      </c>
      <c r="AA659" s="162" t="e">
        <f>VLOOKUP($A659,'GIÁ CP'!$A$2:$D$2000,4,FALSE)/Z659</f>
        <v>#N/A</v>
      </c>
    </row>
    <row r="660" spans="1:27" hidden="1">
      <c r="A660" s="18" t="s">
        <v>939</v>
      </c>
      <c r="B660" s="18" t="s">
        <v>2872</v>
      </c>
      <c r="C660" s="154" t="str">
        <f>VLOOKUP(A660,'GIÁ CP'!$K$2:$M$2000,3,FALSE)</f>
        <v xml:space="preserve">Nuôi trồng nông &amp; hải sản </v>
      </c>
      <c r="D660" s="43">
        <f>VLOOKUP($A660,'Doanh thu'!$A$3:$Q$2000,9,FALSE)/1000000000</f>
        <v>14.122052762999999</v>
      </c>
      <c r="E660" s="43">
        <f>VLOOKUP($A660,'Doanh thu'!$A$3:$Q$2000,10,FALSE)/1000000000</f>
        <v>10.564482468</v>
      </c>
      <c r="F660" s="43">
        <f>VLOOKUP($A660,'Doanh thu'!$A$3:$Q$2000,11,FALSE)/1000000000</f>
        <v>10.546775178000001</v>
      </c>
      <c r="G660" s="43">
        <f>VLOOKUP($A660,'Doanh thu'!$A$3:$Q$2000,12,FALSE)/1000000000</f>
        <v>8.0933348859999992</v>
      </c>
      <c r="H660" s="43">
        <f>VLOOKUP($A660,LNST!$A$3:$Q$1635,9,FALSE)/1000000000</f>
        <v>0.128478064</v>
      </c>
      <c r="I660" s="43">
        <f>VLOOKUP($A660,LNST!$A$3:$Q$1635,10,FALSE)/1000000000</f>
        <v>0.67524170299999997</v>
      </c>
      <c r="J660" s="43">
        <f>VLOOKUP($A660,LNST!$A$3:$Q$1635,11,FALSE)/1000000000</f>
        <v>-1.5763079739999999</v>
      </c>
      <c r="K660" s="43">
        <f>VLOOKUP($A660,LNST!$A$3:$Q$1635,12,FALSE)/1000000000</f>
        <v>-2.1785041760000001</v>
      </c>
      <c r="L660" s="45">
        <f>VLOOKUP($A660,'Doanh thu'!$A$3:$Q$2000,14,FALSE)</f>
        <v>-9.9860556612974272E-2</v>
      </c>
      <c r="M660" s="45">
        <f>VLOOKUP($A660,'Doanh thu'!$A$3:$Q$2000,15,FALSE)</f>
        <v>0.24660993609133727</v>
      </c>
      <c r="N660" s="45">
        <f>VLOOKUP($A660,'Doanh thu'!$A$3:$Q$2000,16,FALSE)</f>
        <v>3.7689672531245583E-2</v>
      </c>
      <c r="O660" s="45">
        <f>VLOOKUP($A660,'Doanh thu'!$A$3:$Q$2000,17,FALSE)</f>
        <v>4.3437788297752501E-2</v>
      </c>
      <c r="P660" s="45">
        <f>VLOOKUP($A660,LNST!$A$3:$R$1635,14,FALSE)</f>
        <v>-0.17305285705918283</v>
      </c>
      <c r="Q660" s="45">
        <f>VLOOKUP($A660,LNST!$A$3:$R$1635,15,FALSE)</f>
        <v>2.6683470659152815</v>
      </c>
      <c r="R660" s="45">
        <f>VLOOKUP($A660,LNST!$A$3:$R$1635,16,FALSE)</f>
        <v>-2.0336223044847124</v>
      </c>
      <c r="S660" s="45">
        <f>VLOOKUP($A660,LNST!$A$3:$R$1635,17,FALSE)</f>
        <v>-0.26018089997791682</v>
      </c>
      <c r="T660" s="45">
        <f>VLOOKUP($A660,LNG!$A$2:$H$1999,4,FALSE)/(D660*10^9)</f>
        <v>0.12907652977871825</v>
      </c>
      <c r="U660" s="45">
        <f>VLOOKUP($A660,LNG!$A$2:$H$1999,5,FALSE)/(E660*10^9)</f>
        <v>0.38942541676429615</v>
      </c>
      <c r="V660" s="45">
        <f>VLOOKUP($A660,LNG!$A$2:$H$1999,6,FALSE)/(F660*10^9)</f>
        <v>0.35458597494340177</v>
      </c>
      <c r="W660" s="45">
        <f>VLOOKUP($A660,LNG!$A$2:$H$1999,7,FALSE)/(G660*10^9)</f>
        <v>0.22445624931971958</v>
      </c>
      <c r="X660" s="45">
        <f>VLOOKUP($A660,'LNST năm'!$A$2:$I$2000,8,FALSE)</f>
        <v>-9.6423407021443914</v>
      </c>
      <c r="Y660" s="45">
        <f>VLOOKUP($A660,'LNST năm'!$A$2:$I$2000,9,FALSE)</f>
        <v>-1.8664502102429701</v>
      </c>
      <c r="Z660" s="46" t="e">
        <f>VLOOKUP($A660,LNG!$A$2:$H$1999,9,FALSE)</f>
        <v>#REF!</v>
      </c>
      <c r="AA660" s="162" t="e">
        <f>VLOOKUP($A660,'GIÁ CP'!$A$2:$D$2000,4,FALSE)/Z660</f>
        <v>#REF!</v>
      </c>
    </row>
    <row r="661" spans="1:27" hidden="1">
      <c r="A661" s="18" t="s">
        <v>250</v>
      </c>
      <c r="B661" s="18" t="s">
        <v>1936</v>
      </c>
      <c r="C661" s="154" t="str">
        <f>VLOOKUP(A661,'GIÁ CP'!$K$2:$M$2000,3,FALSE)</f>
        <v xml:space="preserve">Vận tải Thủy </v>
      </c>
      <c r="D661" s="43">
        <f>VLOOKUP($A661,'Doanh thu'!$A$3:$Q$2000,9,FALSE)/1000000000</f>
        <v>281.82065323900002</v>
      </c>
      <c r="E661" s="43">
        <f>VLOOKUP($A661,'Doanh thu'!$A$3:$Q$2000,10,FALSE)/1000000000</f>
        <v>285.15077898200002</v>
      </c>
      <c r="F661" s="43">
        <f>VLOOKUP($A661,'Doanh thu'!$A$3:$Q$2000,11,FALSE)/1000000000</f>
        <v>295.00879988499997</v>
      </c>
      <c r="G661" s="43">
        <f>VLOOKUP($A661,'Doanh thu'!$A$3:$Q$2000,12,FALSE)/1000000000</f>
        <v>279.72525283700003</v>
      </c>
      <c r="H661" s="43">
        <f>VLOOKUP($A661,LNST!$A$3:$Q$1635,9,FALSE)/1000000000</f>
        <v>26.223698724999998</v>
      </c>
      <c r="I661" s="43">
        <f>VLOOKUP($A661,LNST!$A$3:$Q$1635,10,FALSE)/1000000000</f>
        <v>21.829846240999998</v>
      </c>
      <c r="J661" s="43">
        <f>VLOOKUP($A661,LNST!$A$3:$Q$1635,11,FALSE)/1000000000</f>
        <v>25.836200508000001</v>
      </c>
      <c r="K661" s="43">
        <f>VLOOKUP($A661,LNST!$A$3:$Q$1635,12,FALSE)/1000000000</f>
        <v>20.27674811</v>
      </c>
      <c r="L661" s="45">
        <f>VLOOKUP($A661,'Doanh thu'!$A$3:$Q$2000,14,FALSE)</f>
        <v>0.11744936450155254</v>
      </c>
      <c r="M661" s="45">
        <f>VLOOKUP($A661,'Doanh thu'!$A$3:$Q$2000,15,FALSE)</f>
        <v>2.1864149594309191E-3</v>
      </c>
      <c r="N661" s="45">
        <f>VLOOKUP($A661,'Doanh thu'!$A$3:$Q$2000,16,FALSE)</f>
        <v>-7.4712696702806239E-2</v>
      </c>
      <c r="O661" s="45">
        <f>VLOOKUP($A661,'Doanh thu'!$A$3:$Q$2000,17,FALSE)</f>
        <v>0.14439396343731073</v>
      </c>
      <c r="P661" s="45">
        <f>VLOOKUP($A661,LNST!$A$3:$R$1635,14,FALSE)</f>
        <v>0.17866096104439455</v>
      </c>
      <c r="Q661" s="45">
        <f>VLOOKUP($A661,LNST!$A$3:$R$1635,15,FALSE)</f>
        <v>0.55339208383367644</v>
      </c>
      <c r="R661" s="45">
        <f>VLOOKUP($A661,LNST!$A$3:$R$1635,16,FALSE)</f>
        <v>4.3423302557964877E-4</v>
      </c>
      <c r="S661" s="45">
        <f>VLOOKUP($A661,LNST!$A$3:$R$1635,17,FALSE)</f>
        <v>0.12909909350421386</v>
      </c>
      <c r="T661" s="45">
        <f>VLOOKUP($A661,LNG!$A$2:$H$1999,4,FALSE)/(D661*10^9)</f>
        <v>0.131700275549087</v>
      </c>
      <c r="U661" s="45">
        <f>VLOOKUP($A661,LNG!$A$2:$H$1999,5,FALSE)/(E661*10^9)</f>
        <v>0.18131339825048712</v>
      </c>
      <c r="V661" s="45">
        <f>VLOOKUP($A661,LNG!$A$2:$H$1999,6,FALSE)/(F661*10^9)</f>
        <v>0.15668425452738594</v>
      </c>
      <c r="W661" s="45">
        <f>VLOOKUP($A661,LNG!$A$2:$H$1999,7,FALSE)/(G661*10^9)</f>
        <v>0.16280922834856781</v>
      </c>
      <c r="X661" s="45">
        <f>VLOOKUP($A661,'LNST năm'!$A$2:$I$2000,8,FALSE)</f>
        <v>-1</v>
      </c>
      <c r="Y661" s="45">
        <f>VLOOKUP($A661,'LNST năm'!$A$2:$I$2000,9,FALSE)</f>
        <v>-1</v>
      </c>
      <c r="Z661" s="46" t="e">
        <f>VLOOKUP($A661,LNG!$A$2:$H$1999,9,FALSE)</f>
        <v>#REF!</v>
      </c>
      <c r="AA661" s="162" t="e">
        <f>VLOOKUP($A661,'GIÁ CP'!$A$2:$D$2000,4,FALSE)/Z661</f>
        <v>#REF!</v>
      </c>
    </row>
    <row r="662" spans="1:27" hidden="1">
      <c r="A662" s="18" t="s">
        <v>684</v>
      </c>
      <c r="B662" s="18" t="s">
        <v>2211</v>
      </c>
      <c r="C662" s="154" t="str">
        <f>VLOOKUP(A662,'GIÁ CP'!$K$2:$M$2000,3,FALSE)</f>
        <v xml:space="preserve">Vật liệu xây dựng &amp; Nội thất </v>
      </c>
      <c r="D662" s="43">
        <f>VLOOKUP($A662,'Doanh thu'!$A$3:$Q$2000,9,FALSE)/1000000000</f>
        <v>77.409750016999993</v>
      </c>
      <c r="E662" s="43">
        <f>VLOOKUP($A662,'Doanh thu'!$A$3:$Q$2000,10,FALSE)/1000000000</f>
        <v>180.60629974599999</v>
      </c>
      <c r="F662" s="43">
        <f>VLOOKUP($A662,'Doanh thu'!$A$3:$Q$2000,11,FALSE)/1000000000</f>
        <v>161.037725636</v>
      </c>
      <c r="G662" s="43">
        <f>VLOOKUP($A662,'Doanh thu'!$A$3:$Q$2000,12,FALSE)/1000000000</f>
        <v>117.28537470000001</v>
      </c>
      <c r="H662" s="43">
        <f>VLOOKUP($A662,LNST!$A$3:$Q$1635,9,FALSE)/1000000000</f>
        <v>1.904591664</v>
      </c>
      <c r="I662" s="43">
        <f>VLOOKUP($A662,LNST!$A$3:$Q$1635,10,FALSE)/1000000000</f>
        <v>5.6573487739999999</v>
      </c>
      <c r="J662" s="43">
        <f>VLOOKUP($A662,LNST!$A$3:$Q$1635,11,FALSE)/1000000000</f>
        <v>8.3565403230000008</v>
      </c>
      <c r="K662" s="43">
        <f>VLOOKUP($A662,LNST!$A$3:$Q$1635,12,FALSE)/1000000000</f>
        <v>0.39168385</v>
      </c>
      <c r="L662" s="45">
        <f>VLOOKUP($A662,'Doanh thu'!$A$3:$Q$2000,14,FALSE)</f>
        <v>0.14692240546782395</v>
      </c>
      <c r="M662" s="45">
        <f>VLOOKUP($A662,'Doanh thu'!$A$3:$Q$2000,15,FALSE)</f>
        <v>1.116892543234262</v>
      </c>
      <c r="N662" s="45">
        <f>VLOOKUP($A662,'Doanh thu'!$A$3:$Q$2000,16,FALSE)</f>
        <v>0.32679666808157154</v>
      </c>
      <c r="O662" s="45">
        <f>VLOOKUP($A662,'Doanh thu'!$A$3:$Q$2000,17,FALSE)</f>
        <v>9.990608269058901E-2</v>
      </c>
      <c r="P662" s="45">
        <f>VLOOKUP($A662,LNST!$A$3:$R$1635,14,FALSE)</f>
        <v>1.2213688921998362</v>
      </c>
      <c r="Q662" s="45">
        <f>VLOOKUP($A662,LNST!$A$3:$R$1635,15,FALSE)</f>
        <v>-0.65211458644025755</v>
      </c>
      <c r="R662" s="45">
        <f>VLOOKUP($A662,LNST!$A$3:$R$1635,16,FALSE)</f>
        <v>-0.57920772911687024</v>
      </c>
      <c r="S662" s="45">
        <f>VLOOKUP($A662,LNST!$A$3:$R$1635,17,FALSE)</f>
        <v>-0.9309899619303863</v>
      </c>
      <c r="T662" s="45">
        <f>VLOOKUP($A662,LNG!$A$2:$H$1999,4,FALSE)/(D662*10^9)</f>
        <v>9.6074806666688994E-2</v>
      </c>
      <c r="U662" s="45">
        <f>VLOOKUP($A662,LNG!$A$2:$H$1999,5,FALSE)/(E662*10^9)</f>
        <v>3.2797327265607683E-2</v>
      </c>
      <c r="V662" s="45">
        <f>VLOOKUP($A662,LNG!$A$2:$H$1999,6,FALSE)/(F662*10^9)</f>
        <v>3.7475859058275655E-2</v>
      </c>
      <c r="W662" s="45">
        <f>VLOOKUP($A662,LNG!$A$2:$H$1999,7,FALSE)/(G662*10^9)</f>
        <v>0.12516144924760172</v>
      </c>
      <c r="X662" s="45">
        <f>VLOOKUP($A662,'LNST năm'!$A$2:$I$2000,8,FALSE)</f>
        <v>-1</v>
      </c>
      <c r="Y662" s="45">
        <f>VLOOKUP($A662,'LNST năm'!$A$2:$I$2000,9,FALSE)</f>
        <v>-1</v>
      </c>
      <c r="Z662" s="46" t="e">
        <f>VLOOKUP($A662,LNG!$A$2:$H$1999,9,FALSE)</f>
        <v>#REF!</v>
      </c>
      <c r="AA662" s="162" t="e">
        <f>VLOOKUP($A662,'GIÁ CP'!$A$2:$D$2000,4,FALSE)/Z662</f>
        <v>#REF!</v>
      </c>
    </row>
    <row r="663" spans="1:27" hidden="1">
      <c r="A663" s="18" t="s">
        <v>1292</v>
      </c>
      <c r="B663" s="18" t="s">
        <v>2986</v>
      </c>
      <c r="C663" s="154" t="str">
        <f>VLOOKUP(A663,'GIÁ CP'!$K$2:$M$2000,3,FALSE)</f>
        <v xml:space="preserve">Hàng May mặc </v>
      </c>
      <c r="D663" s="43">
        <f>VLOOKUP($A663,'Doanh thu'!$A$3:$Q$2000,9,FALSE)/1000000000</f>
        <v>1320.318155121</v>
      </c>
      <c r="E663" s="43">
        <f>VLOOKUP($A663,'Doanh thu'!$A$3:$Q$2000,10,FALSE)/1000000000</f>
        <v>1450.785525733</v>
      </c>
      <c r="F663" s="43">
        <f>VLOOKUP($A663,'Doanh thu'!$A$3:$Q$2000,11,FALSE)/1000000000</f>
        <v>1506.8703789389999</v>
      </c>
      <c r="G663" s="43">
        <f>VLOOKUP($A663,'Doanh thu'!$A$3:$Q$2000,12,FALSE)/1000000000</f>
        <v>1155.3760980940001</v>
      </c>
      <c r="H663" s="43">
        <f>VLOOKUP($A663,LNST!$A$3:$Q$1635,9,FALSE)/1000000000</f>
        <v>25.179614759</v>
      </c>
      <c r="I663" s="43">
        <f>VLOOKUP($A663,LNST!$A$3:$Q$1635,10,FALSE)/1000000000</f>
        <v>45.050200914999998</v>
      </c>
      <c r="J663" s="43">
        <f>VLOOKUP($A663,LNST!$A$3:$Q$1635,11,FALSE)/1000000000</f>
        <v>39.827574734999999</v>
      </c>
      <c r="K663" s="43">
        <f>VLOOKUP($A663,LNST!$A$3:$Q$1635,12,FALSE)/1000000000</f>
        <v>32.263440936000002</v>
      </c>
      <c r="L663" s="45">
        <f>VLOOKUP($A663,'Doanh thu'!$A$3:$Q$2000,14,FALSE)</f>
        <v>0.23409402554935196</v>
      </c>
      <c r="M663" s="45">
        <f>VLOOKUP($A663,'Doanh thu'!$A$3:$Q$2000,15,FALSE)</f>
        <v>0.11268370639472401</v>
      </c>
      <c r="N663" s="45">
        <f>VLOOKUP($A663,'Doanh thu'!$A$3:$Q$2000,16,FALSE)</f>
        <v>7.5483451129860046E-2</v>
      </c>
      <c r="O663" s="45">
        <f>VLOOKUP($A663,'Doanh thu'!$A$3:$Q$2000,17,FALSE)</f>
        <v>0.14630086204948381</v>
      </c>
      <c r="P663" s="45">
        <f>VLOOKUP($A663,LNST!$A$3:$R$1635,14,FALSE)</f>
        <v>0.88101539542352636</v>
      </c>
      <c r="Q663" s="45">
        <f>VLOOKUP($A663,LNST!$A$3:$R$1635,15,FALSE)</f>
        <v>0.41015690899891238</v>
      </c>
      <c r="R663" s="45">
        <f>VLOOKUP($A663,LNST!$A$3:$R$1635,16,FALSE)</f>
        <v>0.27827140804063805</v>
      </c>
      <c r="S663" s="45">
        <f>VLOOKUP($A663,LNST!$A$3:$R$1635,17,FALSE)</f>
        <v>0.37011480108743344</v>
      </c>
      <c r="T663" s="45">
        <f>VLOOKUP($A663,LNG!$A$2:$H$1999,4,FALSE)/(D663*10^9)</f>
        <v>0.1470488452165585</v>
      </c>
      <c r="U663" s="45">
        <f>VLOOKUP($A663,LNG!$A$2:$H$1999,5,FALSE)/(E663*10^9)</f>
        <v>0.15514700666128942</v>
      </c>
      <c r="V663" s="45">
        <f>VLOOKUP($A663,LNG!$A$2:$H$1999,6,FALSE)/(F663*10^9)</f>
        <v>0.16667625341128778</v>
      </c>
      <c r="W663" s="45">
        <f>VLOOKUP($A663,LNG!$A$2:$H$1999,7,FALSE)/(G663*10^9)</f>
        <v>0.25848322088337211</v>
      </c>
      <c r="X663" s="45">
        <f>VLOOKUP($A663,'LNST năm'!$A$2:$I$2000,8,FALSE)</f>
        <v>-1</v>
      </c>
      <c r="Y663" s="45">
        <f>VLOOKUP($A663,'LNST năm'!$A$2:$I$2000,9,FALSE)</f>
        <v>-1</v>
      </c>
      <c r="Z663" s="46" t="e">
        <f>VLOOKUP($A663,LNG!$A$2:$H$1999,9,FALSE)</f>
        <v>#REF!</v>
      </c>
      <c r="AA663" s="162" t="e">
        <f>VLOOKUP($A663,'GIÁ CP'!$A$2:$D$2000,4,FALSE)/Z663</f>
        <v>#REF!</v>
      </c>
    </row>
    <row r="664" spans="1:27" hidden="1">
      <c r="A664" s="18" t="s">
        <v>1421</v>
      </c>
      <c r="B664" s="18" t="s">
        <v>3184</v>
      </c>
      <c r="C664" s="154" t="str">
        <f>VLOOKUP(A664,'GIÁ CP'!$K$2:$M$2000,3,FALSE)</f>
        <v xml:space="preserve">Xe tải &amp; Đóng tàu </v>
      </c>
      <c r="D664" s="43" t="e">
        <f>VLOOKUP($A664,'Doanh thu'!$A$3:$Q$2000,9,FALSE)/1000000000</f>
        <v>#N/A</v>
      </c>
      <c r="E664" s="43" t="e">
        <f>VLOOKUP($A664,'Doanh thu'!$A$3:$Q$2000,10,FALSE)/1000000000</f>
        <v>#N/A</v>
      </c>
      <c r="F664" s="43" t="e">
        <f>VLOOKUP($A664,'Doanh thu'!$A$3:$Q$2000,11,FALSE)/1000000000</f>
        <v>#N/A</v>
      </c>
      <c r="G664" s="43" t="e">
        <f>VLOOKUP($A664,'Doanh thu'!$A$3:$Q$2000,12,FALSE)/1000000000</f>
        <v>#N/A</v>
      </c>
      <c r="H664" s="43" t="e">
        <f>VLOOKUP($A664,LNST!$A$3:$Q$1635,9,FALSE)/1000000000</f>
        <v>#N/A</v>
      </c>
      <c r="I664" s="43" t="e">
        <f>VLOOKUP($A664,LNST!$A$3:$Q$1635,10,FALSE)/1000000000</f>
        <v>#N/A</v>
      </c>
      <c r="J664" s="43" t="e">
        <f>VLOOKUP($A664,LNST!$A$3:$Q$1635,11,FALSE)/1000000000</f>
        <v>#N/A</v>
      </c>
      <c r="K664" s="43" t="e">
        <f>VLOOKUP($A664,LNST!$A$3:$Q$1635,12,FALSE)/1000000000</f>
        <v>#N/A</v>
      </c>
      <c r="L664" s="45" t="e">
        <f>VLOOKUP($A664,'Doanh thu'!$A$3:$Q$2000,14,FALSE)</f>
        <v>#N/A</v>
      </c>
      <c r="M664" s="45" t="e">
        <f>VLOOKUP($A664,'Doanh thu'!$A$3:$Q$2000,15,FALSE)</f>
        <v>#N/A</v>
      </c>
      <c r="N664" s="45" t="e">
        <f>VLOOKUP($A664,'Doanh thu'!$A$3:$Q$2000,16,FALSE)</f>
        <v>#N/A</v>
      </c>
      <c r="O664" s="45" t="e">
        <f>VLOOKUP($A664,'Doanh thu'!$A$3:$Q$2000,17,FALSE)</f>
        <v>#N/A</v>
      </c>
      <c r="P664" s="45" t="e">
        <f>VLOOKUP($A664,LNST!$A$3:$R$1635,14,FALSE)</f>
        <v>#N/A</v>
      </c>
      <c r="Q664" s="45" t="e">
        <f>VLOOKUP($A664,LNST!$A$3:$R$1635,15,FALSE)</f>
        <v>#N/A</v>
      </c>
      <c r="R664" s="45" t="e">
        <f>VLOOKUP($A664,LNST!$A$3:$R$1635,16,FALSE)</f>
        <v>#N/A</v>
      </c>
      <c r="S664" s="45" t="e">
        <f>VLOOKUP($A664,LNST!$A$3:$R$1635,17,FALSE)</f>
        <v>#N/A</v>
      </c>
      <c r="T664" s="45" t="e">
        <f>VLOOKUP($A664,LNG!$A$2:$H$1999,4,FALSE)/(D664*10^9)</f>
        <v>#N/A</v>
      </c>
      <c r="U664" s="45" t="e">
        <f>VLOOKUP($A664,LNG!$A$2:$H$1999,5,FALSE)/(E664*10^9)</f>
        <v>#N/A</v>
      </c>
      <c r="V664" s="45" t="e">
        <f>VLOOKUP($A664,LNG!$A$2:$H$1999,6,FALSE)/(F664*10^9)</f>
        <v>#N/A</v>
      </c>
      <c r="W664" s="45" t="e">
        <f>VLOOKUP($A664,LNG!$A$2:$H$1999,7,FALSE)/(G664*10^9)</f>
        <v>#N/A</v>
      </c>
      <c r="X664" s="45" t="e">
        <f>VLOOKUP($A664,'LNST năm'!$A$2:$I$2000,8,FALSE)</f>
        <v>#N/A</v>
      </c>
      <c r="Y664" s="45" t="e">
        <f>VLOOKUP($A664,'LNST năm'!$A$2:$I$2000,9,FALSE)</f>
        <v>#N/A</v>
      </c>
      <c r="Z664" s="46" t="e">
        <f>VLOOKUP($A664,LNG!$A$2:$H$1999,9,FALSE)</f>
        <v>#N/A</v>
      </c>
      <c r="AA664" s="162" t="e">
        <f>VLOOKUP($A664,'GIÁ CP'!$A$2:$D$2000,4,FALSE)/Z664</f>
        <v>#N/A</v>
      </c>
    </row>
    <row r="665" spans="1:27" hidden="1">
      <c r="A665" s="18" t="s">
        <v>946</v>
      </c>
      <c r="B665" s="18" t="s">
        <v>2641</v>
      </c>
      <c r="C665" s="154" t="str">
        <f>VLOOKUP(A665,'GIÁ CP'!$K$2:$M$2000,3,FALSE)</f>
        <v xml:space="preserve">Sản phẩm hóa dầu, Nông dược &amp; Hóa chất khác </v>
      </c>
      <c r="D665" s="43">
        <f>VLOOKUP($A665,'Doanh thu'!$A$3:$Q$2000,9,FALSE)/1000000000</f>
        <v>1600.722305172</v>
      </c>
      <c r="E665" s="43">
        <f>VLOOKUP($A665,'Doanh thu'!$A$3:$Q$2000,10,FALSE)/1000000000</f>
        <v>1396.6317571520001</v>
      </c>
      <c r="F665" s="43">
        <f>VLOOKUP($A665,'Doanh thu'!$A$3:$Q$2000,11,FALSE)/1000000000</f>
        <v>1469.835008949</v>
      </c>
      <c r="G665" s="43">
        <f>VLOOKUP($A665,'Doanh thu'!$A$3:$Q$2000,12,FALSE)/1000000000</f>
        <v>1842.160944124</v>
      </c>
      <c r="H665" s="43">
        <f>VLOOKUP($A665,LNST!$A$3:$Q$1635,9,FALSE)/1000000000</f>
        <v>152.87473659099999</v>
      </c>
      <c r="I665" s="43">
        <f>VLOOKUP($A665,LNST!$A$3:$Q$1635,10,FALSE)/1000000000</f>
        <v>221.10096736599999</v>
      </c>
      <c r="J665" s="43">
        <f>VLOOKUP($A665,LNST!$A$3:$Q$1635,11,FALSE)/1000000000</f>
        <v>137.81347060799999</v>
      </c>
      <c r="K665" s="43">
        <f>VLOOKUP($A665,LNST!$A$3:$Q$1635,12,FALSE)/1000000000</f>
        <v>124.32971308499999</v>
      </c>
      <c r="L665" s="45">
        <f>VLOOKUP($A665,'Doanh thu'!$A$3:$Q$2000,14,FALSE)</f>
        <v>0.70979123576944358</v>
      </c>
      <c r="M665" s="45">
        <f>VLOOKUP($A665,'Doanh thu'!$A$3:$Q$2000,15,FALSE)</f>
        <v>0.85093656227918746</v>
      </c>
      <c r="N665" s="45">
        <f>VLOOKUP($A665,'Doanh thu'!$A$3:$Q$2000,16,FALSE)</f>
        <v>0.63876425609551057</v>
      </c>
      <c r="O665" s="45">
        <f>VLOOKUP($A665,'Doanh thu'!$A$3:$Q$2000,17,FALSE)</f>
        <v>0.59289239692928986</v>
      </c>
      <c r="P665" s="45">
        <f>VLOOKUP($A665,LNST!$A$3:$R$1635,14,FALSE)</f>
        <v>1.3881154974507273</v>
      </c>
      <c r="Q665" s="45">
        <f>VLOOKUP($A665,LNST!$A$3:$R$1635,15,FALSE)</f>
        <v>9.8812852171581262</v>
      </c>
      <c r="R665" s="45">
        <f>VLOOKUP($A665,LNST!$A$3:$R$1635,16,FALSE)</f>
        <v>1.3905467864735941</v>
      </c>
      <c r="S665" s="45">
        <f>VLOOKUP($A665,LNST!$A$3:$R$1635,17,FALSE)</f>
        <v>2.1149954549047782E-2</v>
      </c>
      <c r="T665" s="45">
        <f>VLOOKUP($A665,LNG!$A$2:$H$1999,4,FALSE)/(D665*10^9)</f>
        <v>0.11758884837103255</v>
      </c>
      <c r="U665" s="45">
        <f>VLOOKUP($A665,LNG!$A$2:$H$1999,5,FALSE)/(E665*10^9)</f>
        <v>0.17027156379641073</v>
      </c>
      <c r="V665" s="45">
        <f>VLOOKUP($A665,LNG!$A$2:$H$1999,6,FALSE)/(F665*10^9)</f>
        <v>0.20786441348778698</v>
      </c>
      <c r="W665" s="45">
        <f>VLOOKUP($A665,LNG!$A$2:$H$1999,7,FALSE)/(G665*10^9)</f>
        <v>0.11439846822678844</v>
      </c>
      <c r="X665" s="45">
        <f>VLOOKUP($A665,'LNST năm'!$A$2:$I$2000,8,FALSE)</f>
        <v>2.7632697977819487</v>
      </c>
      <c r="Y665" s="45">
        <f>VLOOKUP($A665,'LNST năm'!$A$2:$I$2000,9,FALSE)</f>
        <v>0.20698272707188736</v>
      </c>
      <c r="Z665" s="46" t="e">
        <f>VLOOKUP($A665,LNG!$A$2:$H$1999,9,FALSE)</f>
        <v>#REF!</v>
      </c>
      <c r="AA665" s="162" t="e">
        <f>VLOOKUP($A665,'GIÁ CP'!$A$2:$D$2000,4,FALSE)/Z665</f>
        <v>#REF!</v>
      </c>
    </row>
    <row r="666" spans="1:27" hidden="1">
      <c r="A666" s="18" t="s">
        <v>412</v>
      </c>
      <c r="B666" s="18" t="s">
        <v>1723</v>
      </c>
      <c r="C666" s="154" t="str">
        <f>VLOOKUP(A666,'GIÁ CP'!$K$2:$M$2000,3,FALSE)</f>
        <v xml:space="preserve">Sản phẩm hóa dầu, Nông dược &amp; Hóa chất khác </v>
      </c>
      <c r="D666" s="43">
        <f>VLOOKUP($A666,'Doanh thu'!$A$3:$Q$2000,9,FALSE)/1000000000</f>
        <v>2894.397358486</v>
      </c>
      <c r="E666" s="43">
        <f>VLOOKUP($A666,'Doanh thu'!$A$3:$Q$2000,10,FALSE)/1000000000</f>
        <v>2816.7159062740002</v>
      </c>
      <c r="F666" s="43">
        <f>VLOOKUP($A666,'Doanh thu'!$A$3:$Q$2000,11,FALSE)/1000000000</f>
        <v>2740.572557296</v>
      </c>
      <c r="G666" s="43">
        <f>VLOOKUP($A666,'Doanh thu'!$A$3:$Q$2000,12,FALSE)/1000000000</f>
        <v>2124.5907706419998</v>
      </c>
      <c r="H666" s="43">
        <f>VLOOKUP($A666,LNST!$A$3:$Q$1635,9,FALSE)/1000000000</f>
        <v>842.24730453400002</v>
      </c>
      <c r="I666" s="43">
        <f>VLOOKUP($A666,LNST!$A$3:$Q$1635,10,FALSE)/1000000000</f>
        <v>751.64014409699996</v>
      </c>
      <c r="J666" s="43">
        <f>VLOOKUP($A666,LNST!$A$3:$Q$1635,11,FALSE)/1000000000</f>
        <v>621.75311503499995</v>
      </c>
      <c r="K666" s="43">
        <f>VLOOKUP($A666,LNST!$A$3:$Q$1635,12,FALSE)/1000000000</f>
        <v>408.82355271500001</v>
      </c>
      <c r="L666" s="45">
        <f>VLOOKUP($A666,'Doanh thu'!$A$3:$Q$2000,14,FALSE)</f>
        <v>0.1556750780910835</v>
      </c>
      <c r="M666" s="45">
        <f>VLOOKUP($A666,'Doanh thu'!$A$3:$Q$2000,15,FALSE)</f>
        <v>0.10110330673497063</v>
      </c>
      <c r="N666" s="45">
        <f>VLOOKUP($A666,'Doanh thu'!$A$3:$Q$2000,16,FALSE)</f>
        <v>0.13358553729969888</v>
      </c>
      <c r="O666" s="45">
        <f>VLOOKUP($A666,'Doanh thu'!$A$3:$Q$2000,17,FALSE)</f>
        <v>-0.24400155589936204</v>
      </c>
      <c r="P666" s="45">
        <f>VLOOKUP($A666,LNST!$A$3:$R$1635,14,FALSE)</f>
        <v>-2.1489868190828841E-2</v>
      </c>
      <c r="Q666" s="45">
        <f>VLOOKUP($A666,LNST!$A$3:$R$1635,15,FALSE)</f>
        <v>6.467631876986181E-2</v>
      </c>
      <c r="R666" s="45">
        <f>VLOOKUP($A666,LNST!$A$3:$R$1635,16,FALSE)</f>
        <v>-0.16800812398073958</v>
      </c>
      <c r="S666" s="45">
        <f>VLOOKUP($A666,LNST!$A$3:$R$1635,17,FALSE)</f>
        <v>-0.49486479770176056</v>
      </c>
      <c r="T666" s="45">
        <f>VLOOKUP($A666,LNG!$A$2:$H$1999,4,FALSE)/(D666*10^9)</f>
        <v>0.33864412187230131</v>
      </c>
      <c r="U666" s="45">
        <f>VLOOKUP($A666,LNG!$A$2:$H$1999,5,FALSE)/(E666*10^9)</f>
        <v>0.34822441663365483</v>
      </c>
      <c r="V666" s="45">
        <f>VLOOKUP($A666,LNG!$A$2:$H$1999,6,FALSE)/(F666*10^9)</f>
        <v>0.31946357938278036</v>
      </c>
      <c r="W666" s="45">
        <f>VLOOKUP($A666,LNG!$A$2:$H$1999,7,FALSE)/(G666*10^9)</f>
        <v>0.33703698492515916</v>
      </c>
      <c r="X666" s="45">
        <f>VLOOKUP($A666,'LNST năm'!$A$2:$I$2000,8,FALSE)</f>
        <v>1.283339120492605E-2</v>
      </c>
      <c r="Y666" s="45">
        <f>VLOOKUP($A666,'LNST năm'!$A$2:$I$2000,9,FALSE)</f>
        <v>-0.18388361438672263</v>
      </c>
      <c r="Z666" s="46" t="e">
        <f>VLOOKUP($A666,LNG!$A$2:$H$1999,9,FALSE)</f>
        <v>#REF!</v>
      </c>
      <c r="AA666" s="162" t="e">
        <f>VLOOKUP($A666,'GIÁ CP'!$A$2:$D$2000,4,FALSE)/Z666</f>
        <v>#REF!</v>
      </c>
    </row>
    <row r="667" spans="1:27">
      <c r="A667" s="18" t="s">
        <v>569</v>
      </c>
      <c r="B667" s="18" t="s">
        <v>2271</v>
      </c>
      <c r="C667" s="154" t="str">
        <f>VLOOKUP(A667,'GIÁ CP'!$K$2:$M$2000,3,FALSE)</f>
        <v xml:space="preserve">Phân phối xăng dầu &amp; khí đốt </v>
      </c>
      <c r="D667" s="43">
        <f>VLOOKUP($A667,'Doanh thu'!$A$3:$Q$2000,9,FALSE)/1000000000</f>
        <v>1038.09616278</v>
      </c>
      <c r="E667" s="43">
        <f>VLOOKUP($A667,'Doanh thu'!$A$3:$Q$2000,10,FALSE)/1000000000</f>
        <v>1026.2979356880001</v>
      </c>
      <c r="F667" s="43">
        <f>VLOOKUP($A667,'Doanh thu'!$A$3:$Q$2000,11,FALSE)/1000000000</f>
        <v>1049.881967152</v>
      </c>
      <c r="G667" s="43">
        <f>VLOOKUP($A667,'Doanh thu'!$A$3:$Q$2000,12,FALSE)/1000000000</f>
        <v>1323.175619722</v>
      </c>
      <c r="H667" s="43">
        <f>VLOOKUP($A667,LNST!$A$3:$Q$1635,9,FALSE)/1000000000</f>
        <v>1.3892636730000001</v>
      </c>
      <c r="I667" s="43">
        <f>VLOOKUP($A667,LNST!$A$3:$Q$1635,10,FALSE)/1000000000</f>
        <v>1.537895357</v>
      </c>
      <c r="J667" s="43">
        <f>VLOOKUP($A667,LNST!$A$3:$Q$1635,11,FALSE)/1000000000</f>
        <v>-2.2411480359999998</v>
      </c>
      <c r="K667" s="43">
        <f>VLOOKUP($A667,LNST!$A$3:$Q$1635,12,FALSE)/1000000000</f>
        <v>8.3470735830000002</v>
      </c>
      <c r="L667" s="45">
        <f>VLOOKUP($A667,'Doanh thu'!$A$3:$Q$2000,14,FALSE)</f>
        <v>-0.21143731074116723</v>
      </c>
      <c r="M667" s="45">
        <f>VLOOKUP($A667,'Doanh thu'!$A$3:$Q$2000,15,FALSE)</f>
        <v>3.5162916583800202E-3</v>
      </c>
      <c r="N667" s="45">
        <f>VLOOKUP($A667,'Doanh thu'!$A$3:$Q$2000,16,FALSE)</f>
        <v>0.18611789736794063</v>
      </c>
      <c r="O667" s="45">
        <f>VLOOKUP($A667,'Doanh thu'!$A$3:$Q$2000,17,FALSE)</f>
        <v>0.30214261858701508</v>
      </c>
      <c r="P667" s="45">
        <f>VLOOKUP($A667,LNST!$A$3:$R$1635,14,FALSE)</f>
        <v>-0.590772343109769</v>
      </c>
      <c r="Q667" s="45">
        <f>VLOOKUP($A667,LNST!$A$3:$R$1635,15,FALSE)</f>
        <v>4.9756024844832254</v>
      </c>
      <c r="R667" s="45">
        <f>VLOOKUP($A667,LNST!$A$3:$R$1635,16,FALSE)</f>
        <v>-1.4485646420150926</v>
      </c>
      <c r="S667" s="45">
        <f>VLOOKUP($A667,LNST!$A$3:$R$1635,17,FALSE)</f>
        <v>12.504750126571334</v>
      </c>
      <c r="T667" s="45">
        <f>VLOOKUP($A667,LNG!$A$2:$H$1999,4,FALSE)/(D667*10^9)</f>
        <v>3.9067604021762362E-2</v>
      </c>
      <c r="U667" s="45">
        <f>VLOOKUP($A667,LNG!$A$2:$H$1999,5,FALSE)/(E667*10^9)</f>
        <v>3.9693639368660306E-2</v>
      </c>
      <c r="V667" s="45">
        <f>VLOOKUP($A667,LNG!$A$2:$H$1999,6,FALSE)/(F667*10^9)</f>
        <v>3.8098970468562164E-2</v>
      </c>
      <c r="W667" s="45">
        <f>VLOOKUP($A667,LNG!$A$2:$H$1999,7,FALSE)/(G667*10^9)</f>
        <v>2.9466606237191491E-2</v>
      </c>
      <c r="X667" s="45">
        <f>VLOOKUP($A667,'LNST năm'!$A$2:$I$2000,8,FALSE)</f>
        <v>-0.88429075323428352</v>
      </c>
      <c r="Y667" s="45">
        <f>VLOOKUP($A667,'LNST năm'!$A$2:$I$2000,9,FALSE)</f>
        <v>-0.62252381268440926</v>
      </c>
      <c r="Z667" s="46" t="e">
        <f>VLOOKUP($A667,LNG!$A$2:$H$1999,9,FALSE)</f>
        <v>#REF!</v>
      </c>
      <c r="AA667" s="162" t="e">
        <f>VLOOKUP($A667,'GIÁ CP'!$A$2:$D$2000,4,FALSE)/Z667</f>
        <v>#REF!</v>
      </c>
    </row>
    <row r="668" spans="1:27" hidden="1">
      <c r="A668" s="18" t="s">
        <v>56</v>
      </c>
      <c r="B668" s="18" t="s">
        <v>1706</v>
      </c>
      <c r="C668" s="154" t="str">
        <f>VLOOKUP(A668,'GIÁ CP'!$K$2:$M$2000,3,FALSE)</f>
        <v xml:space="preserve">Sản phẩm hóa dầu, Nông dược &amp; Hóa chất khác </v>
      </c>
      <c r="D668" s="43">
        <f>VLOOKUP($A668,'Doanh thu'!$A$3:$Q$2000,9,FALSE)/1000000000</f>
        <v>523.58548378199998</v>
      </c>
      <c r="E668" s="43">
        <f>VLOOKUP($A668,'Doanh thu'!$A$3:$Q$2000,10,FALSE)/1000000000</f>
        <v>510.06826251699999</v>
      </c>
      <c r="F668" s="43">
        <f>VLOOKUP($A668,'Doanh thu'!$A$3:$Q$2000,11,FALSE)/1000000000</f>
        <v>644.01539784700003</v>
      </c>
      <c r="G668" s="43">
        <f>VLOOKUP($A668,'Doanh thu'!$A$3:$Q$2000,12,FALSE)/1000000000</f>
        <v>628.31084467400001</v>
      </c>
      <c r="H668" s="43">
        <f>VLOOKUP($A668,LNST!$A$3:$Q$1635,9,FALSE)/1000000000</f>
        <v>62.639025766000003</v>
      </c>
      <c r="I668" s="43">
        <f>VLOOKUP($A668,LNST!$A$3:$Q$1635,10,FALSE)/1000000000</f>
        <v>57.750156613000001</v>
      </c>
      <c r="J668" s="43">
        <f>VLOOKUP($A668,LNST!$A$3:$Q$1635,11,FALSE)/1000000000</f>
        <v>36.169711933000002</v>
      </c>
      <c r="K668" s="43">
        <f>VLOOKUP($A668,LNST!$A$3:$Q$1635,12,FALSE)/1000000000</f>
        <v>42.886044573</v>
      </c>
      <c r="L668" s="45">
        <f>VLOOKUP($A668,'Doanh thu'!$A$3:$Q$2000,14,FALSE)</f>
        <v>8.9658536292082452E-2</v>
      </c>
      <c r="M668" s="45">
        <f>VLOOKUP($A668,'Doanh thu'!$A$3:$Q$2000,15,FALSE)</f>
        <v>4.5601881436303201E-3</v>
      </c>
      <c r="N668" s="45">
        <f>VLOOKUP($A668,'Doanh thu'!$A$3:$Q$2000,16,FALSE)</f>
        <v>0.24791111057414084</v>
      </c>
      <c r="O668" s="45">
        <f>VLOOKUP($A668,'Doanh thu'!$A$3:$Q$2000,17,FALSE)</f>
        <v>0.3022673137136106</v>
      </c>
      <c r="P668" s="45">
        <f>VLOOKUP($A668,LNST!$A$3:$R$1635,14,FALSE)</f>
        <v>-9.119872683949691E-2</v>
      </c>
      <c r="Q668" s="45">
        <f>VLOOKUP($A668,LNST!$A$3:$R$1635,15,FALSE)</f>
        <v>-0.2072602503654985</v>
      </c>
      <c r="R668" s="45">
        <f>VLOOKUP($A668,LNST!$A$3:$R$1635,16,FALSE)</f>
        <v>-0.30904632086153278</v>
      </c>
      <c r="S668" s="45">
        <f>VLOOKUP($A668,LNST!$A$3:$R$1635,17,FALSE)</f>
        <v>-0.18139744130964813</v>
      </c>
      <c r="T668" s="45">
        <f>VLOOKUP($A668,LNG!$A$2:$H$1999,4,FALSE)/(D668*10^9)</f>
        <v>0.23594470422032546</v>
      </c>
      <c r="U668" s="45">
        <f>VLOOKUP($A668,LNG!$A$2:$H$1999,5,FALSE)/(E668*10^9)</f>
        <v>0.28150368627025574</v>
      </c>
      <c r="V668" s="45">
        <f>VLOOKUP($A668,LNG!$A$2:$H$1999,6,FALSE)/(F668*10^9)</f>
        <v>0.20580566579168696</v>
      </c>
      <c r="W668" s="45">
        <f>VLOOKUP($A668,LNG!$A$2:$H$1999,7,FALSE)/(G668*10^9)</f>
        <v>0.22490824425658304</v>
      </c>
      <c r="X668" s="45">
        <f>VLOOKUP($A668,'LNST năm'!$A$2:$I$2000,8,FALSE)</f>
        <v>-0.12219521877730796</v>
      </c>
      <c r="Y668" s="45">
        <f>VLOOKUP($A668,'LNST năm'!$A$2:$I$2000,9,FALSE)</f>
        <v>-0.16080193293079137</v>
      </c>
      <c r="Z668" s="46" t="e">
        <f>VLOOKUP($A668,LNG!$A$2:$H$1999,9,FALSE)</f>
        <v>#REF!</v>
      </c>
      <c r="AA668" s="162" t="e">
        <f>VLOOKUP($A668,'GIÁ CP'!$A$2:$D$2000,4,FALSE)/Z668</f>
        <v>#REF!</v>
      </c>
    </row>
    <row r="669" spans="1:27" hidden="1">
      <c r="A669" s="18" t="s">
        <v>1347</v>
      </c>
      <c r="B669" s="18" t="s">
        <v>3071</v>
      </c>
      <c r="C669" s="154" t="str">
        <f>VLOOKUP(A669,'GIÁ CP'!$K$2:$M$2000,3,FALSE)</f>
        <v xml:space="preserve">Phân phối xăng dầu &amp; khí đốt </v>
      </c>
      <c r="D669" s="43">
        <f>VLOOKUP($A669,'Doanh thu'!$A$3:$Q$2000,9,FALSE)/1000000000</f>
        <v>1355.3858176240001</v>
      </c>
      <c r="E669" s="43">
        <f>VLOOKUP($A669,'Doanh thu'!$A$3:$Q$2000,10,FALSE)/1000000000</f>
        <v>1252.505998314</v>
      </c>
      <c r="F669" s="43">
        <f>VLOOKUP($A669,'Doanh thu'!$A$3:$Q$2000,11,FALSE)/1000000000</f>
        <v>1648.672005118</v>
      </c>
      <c r="G669" s="43">
        <f>VLOOKUP($A669,'Doanh thu'!$A$3:$Q$2000,12,FALSE)/1000000000</f>
        <v>2110.740803095</v>
      </c>
      <c r="H669" s="43">
        <f>VLOOKUP($A669,LNST!$A$3:$Q$1635,9,FALSE)/1000000000</f>
        <v>1.301067078</v>
      </c>
      <c r="I669" s="43">
        <f>VLOOKUP($A669,LNST!$A$3:$Q$1635,10,FALSE)/1000000000</f>
        <v>11.393132841</v>
      </c>
      <c r="J669" s="43">
        <f>VLOOKUP($A669,LNST!$A$3:$Q$1635,11,FALSE)/1000000000</f>
        <v>-7.7406573000000006E-2</v>
      </c>
      <c r="K669" s="43">
        <f>VLOOKUP($A669,LNST!$A$3:$Q$1635,12,FALSE)/1000000000</f>
        <v>11.334059917999999</v>
      </c>
      <c r="L669" s="45">
        <f>VLOOKUP($A669,'Doanh thu'!$A$3:$Q$2000,14,FALSE)</f>
        <v>-0.26478867084865859</v>
      </c>
      <c r="M669" s="45">
        <f>VLOOKUP($A669,'Doanh thu'!$A$3:$Q$2000,15,FALSE)</f>
        <v>-0.27952923305513633</v>
      </c>
      <c r="N669" s="45">
        <f>VLOOKUP($A669,'Doanh thu'!$A$3:$Q$2000,16,FALSE)</f>
        <v>-1.1625636807543593E-2</v>
      </c>
      <c r="O669" s="45">
        <f>VLOOKUP($A669,'Doanh thu'!$A$3:$Q$2000,17,FALSE)</f>
        <v>0.76501041327601405</v>
      </c>
      <c r="P669" s="45">
        <f>VLOOKUP($A669,LNST!$A$3:$R$1635,14,FALSE)</f>
        <v>1.07094513444863</v>
      </c>
      <c r="Q669" s="45">
        <f>VLOOKUP($A669,LNST!$A$3:$R$1635,15,FALSE)</f>
        <v>2.1332330885486561</v>
      </c>
      <c r="R669" s="45">
        <f>VLOOKUP($A669,LNST!$A$3:$R$1635,16,FALSE)</f>
        <v>0.98826448117966836</v>
      </c>
      <c r="S669" s="45">
        <f>VLOOKUP($A669,LNST!$A$3:$R$1635,17,FALSE)</f>
        <v>1.9068285037886643</v>
      </c>
      <c r="T669" s="45">
        <f>VLOOKUP($A669,LNG!$A$2:$H$1999,4,FALSE)/(D669*10^9)</f>
        <v>3.8579912106993915E-2</v>
      </c>
      <c r="U669" s="45">
        <f>VLOOKUP($A669,LNG!$A$2:$H$1999,5,FALSE)/(E669*10^9)</f>
        <v>5.2576518128970247E-2</v>
      </c>
      <c r="V669" s="45">
        <f>VLOOKUP($A669,LNG!$A$2:$H$1999,6,FALSE)/(F669*10^9)</f>
        <v>4.1073073430487092E-2</v>
      </c>
      <c r="W669" s="45">
        <f>VLOOKUP($A669,LNG!$A$2:$H$1999,7,FALSE)/(G669*10^9)</f>
        <v>3.3956315266140305E-2</v>
      </c>
      <c r="X669" s="45">
        <f>VLOOKUP($A669,'LNST năm'!$A$2:$I$2000,8,FALSE)</f>
        <v>1.0033708172694458</v>
      </c>
      <c r="Y669" s="45">
        <f>VLOOKUP($A669,'LNST năm'!$A$2:$I$2000,9,FALSE)</f>
        <v>-0.62839352429033757</v>
      </c>
      <c r="Z669" s="46" t="e">
        <f>VLOOKUP($A669,LNG!$A$2:$H$1999,9,FALSE)</f>
        <v>#REF!</v>
      </c>
      <c r="AA669" s="162" t="e">
        <f>VLOOKUP($A669,'GIÁ CP'!$A$2:$D$2000,4,FALSE)/Z669</f>
        <v>#REF!</v>
      </c>
    </row>
    <row r="670" spans="1:27" hidden="1">
      <c r="A670" s="18" t="s">
        <v>459</v>
      </c>
      <c r="B670" s="18" t="s">
        <v>2864</v>
      </c>
      <c r="C670" s="154" t="str">
        <f>VLOOKUP(A670,'GIÁ CP'!$K$2:$M$2000,3,FALSE)</f>
        <v xml:space="preserve">Nuôi trồng nông &amp; hải sản </v>
      </c>
      <c r="D670" s="43">
        <f>VLOOKUP($A670,'Doanh thu'!$A$3:$Q$2000,9,FALSE)/1000000000</f>
        <v>20.237243629000002</v>
      </c>
      <c r="E670" s="43">
        <f>VLOOKUP($A670,'Doanh thu'!$A$3:$Q$2000,10,FALSE)/1000000000</f>
        <v>19.976864637999999</v>
      </c>
      <c r="F670" s="43">
        <f>VLOOKUP($A670,'Doanh thu'!$A$3:$Q$2000,11,FALSE)/1000000000</f>
        <v>27.37455877</v>
      </c>
      <c r="G670" s="43">
        <f>VLOOKUP($A670,'Doanh thu'!$A$3:$Q$2000,12,FALSE)/1000000000</f>
        <v>0</v>
      </c>
      <c r="H670" s="43">
        <f>VLOOKUP($A670,LNST!$A$3:$Q$1635,9,FALSE)/1000000000</f>
        <v>0.99998197899999997</v>
      </c>
      <c r="I670" s="43">
        <f>VLOOKUP($A670,LNST!$A$3:$Q$1635,10,FALSE)/1000000000</f>
        <v>8.0640508999999999E-2</v>
      </c>
      <c r="J670" s="43">
        <f>VLOOKUP($A670,LNST!$A$3:$Q$1635,11,FALSE)/1000000000</f>
        <v>1.2474510409999999</v>
      </c>
      <c r="K670" s="43">
        <f>VLOOKUP($A670,LNST!$A$3:$Q$1635,12,FALSE)/1000000000</f>
        <v>0</v>
      </c>
      <c r="L670" s="45">
        <f>VLOOKUP($A670,'Doanh thu'!$A$3:$Q$2000,14,FALSE)</f>
        <v>68.618650531791744</v>
      </c>
      <c r="M670" s="45">
        <f>VLOOKUP($A670,'Doanh thu'!$A$3:$Q$2000,15,FALSE)</f>
        <v>15.586524329516534</v>
      </c>
      <c r="N670" s="45">
        <f>VLOOKUP($A670,'Doanh thu'!$A$3:$Q$2000,16,FALSE)</f>
        <v>0.81882859801595254</v>
      </c>
      <c r="O670" s="45">
        <f>VLOOKUP($A670,'Doanh thu'!$A$3:$Q$2000,17,FALSE)</f>
        <v>-1</v>
      </c>
      <c r="P670" s="45">
        <f>VLOOKUP($A670,LNST!$A$3:$R$1635,14,FALSE)</f>
        <v>1.8052016619234246</v>
      </c>
      <c r="Q670" s="45">
        <f>VLOOKUP($A670,LNST!$A$3:$R$1635,15,FALSE)</f>
        <v>-0.93210133367412684</v>
      </c>
      <c r="R670" s="45">
        <f>VLOOKUP($A670,LNST!$A$3:$R$1635,16,FALSE)</f>
        <v>-0.79392406477324162</v>
      </c>
      <c r="S670" s="45">
        <f>VLOOKUP($A670,LNST!$A$3:$R$1635,17,FALSE)</f>
        <v>-1</v>
      </c>
      <c r="T670" s="45">
        <f>VLOOKUP($A670,LNG!$A$2:$H$1999,4,FALSE)/(D670*10^9)</f>
        <v>0.1244252897361806</v>
      </c>
      <c r="U670" s="45">
        <f>VLOOKUP($A670,LNG!$A$2:$H$1999,5,FALSE)/(E670*10^9)</f>
        <v>6.9515595573411817E-2</v>
      </c>
      <c r="V670" s="45">
        <f>VLOOKUP($A670,LNG!$A$2:$H$1999,6,FALSE)/(F670*10^9)</f>
        <v>4.6604174544655139E-2</v>
      </c>
      <c r="W670" s="45" t="e">
        <f>VLOOKUP($A670,LNG!$A$2:$H$1999,7,FALSE)/(G670*10^9)</f>
        <v>#DIV/0!</v>
      </c>
      <c r="X670" s="45">
        <f>VLOOKUP($A670,'LNST năm'!$A$2:$I$2000,8,FALSE)</f>
        <v>-0.36509242690104593</v>
      </c>
      <c r="Y670" s="45">
        <f>VLOOKUP($A670,'LNST năm'!$A$2:$I$2000,9,FALSE)</f>
        <v>-8.8266209322324429E-2</v>
      </c>
      <c r="Z670" s="46" t="e">
        <f>VLOOKUP($A670,LNG!$A$2:$H$1999,9,FALSE)</f>
        <v>#REF!</v>
      </c>
      <c r="AA670" s="162" t="e">
        <f>VLOOKUP($A670,'GIÁ CP'!$A$2:$D$2000,4,FALSE)/Z670</f>
        <v>#REF!</v>
      </c>
    </row>
    <row r="671" spans="1:27" hidden="1">
      <c r="A671" s="18" t="s">
        <v>686</v>
      </c>
      <c r="B671" s="18" t="s">
        <v>2399</v>
      </c>
      <c r="C671" s="154" t="str">
        <f>VLOOKUP(A671,'GIÁ CP'!$K$2:$M$2000,3,FALSE)</f>
        <v xml:space="preserve">Môi giới chứng khoán </v>
      </c>
      <c r="D671" s="43">
        <f>VLOOKUP($A671,'Doanh thu'!$A$3:$Q$2000,9,FALSE)/1000000000</f>
        <v>4.3305390450000001</v>
      </c>
      <c r="E671" s="43">
        <f>VLOOKUP($A671,'Doanh thu'!$A$3:$Q$2000,10,FALSE)/1000000000</f>
        <v>22.465105799</v>
      </c>
      <c r="F671" s="43">
        <f>VLOOKUP($A671,'Doanh thu'!$A$3:$Q$2000,11,FALSE)/1000000000</f>
        <v>8.6031439279999997</v>
      </c>
      <c r="G671" s="43">
        <f>VLOOKUP($A671,'Doanh thu'!$A$3:$Q$2000,12,FALSE)/1000000000</f>
        <v>5.366348618</v>
      </c>
      <c r="H671" s="43">
        <f>VLOOKUP($A671,LNST!$A$3:$Q$1635,9,FALSE)/1000000000</f>
        <v>-16.696896387999999</v>
      </c>
      <c r="I671" s="43">
        <f>VLOOKUP($A671,LNST!$A$3:$Q$1635,10,FALSE)/1000000000</f>
        <v>16.735282793</v>
      </c>
      <c r="J671" s="43">
        <f>VLOOKUP($A671,LNST!$A$3:$Q$1635,11,FALSE)/1000000000</f>
        <v>1.493330517</v>
      </c>
      <c r="K671" s="43">
        <f>VLOOKUP($A671,LNST!$A$3:$Q$1635,12,FALSE)/1000000000</f>
        <v>-1.4502716659999999</v>
      </c>
      <c r="L671" s="45">
        <f>VLOOKUP($A671,'Doanh thu'!$A$3:$Q$2000,14,FALSE)</f>
        <v>-0.75328664328981199</v>
      </c>
      <c r="M671" s="45">
        <f>VLOOKUP($A671,'Doanh thu'!$A$3:$Q$2000,15,FALSE)</f>
        <v>3.1168314364689493</v>
      </c>
      <c r="N671" s="45">
        <f>VLOOKUP($A671,'Doanh thu'!$A$3:$Q$2000,16,FALSE)</f>
        <v>0.28639637302951571</v>
      </c>
      <c r="O671" s="45">
        <f>VLOOKUP($A671,'Doanh thu'!$A$3:$Q$2000,17,FALSE)</f>
        <v>0.35171339816118724</v>
      </c>
      <c r="P671" s="45">
        <f>VLOOKUP($A671,LNST!$A$3:$R$1635,14,FALSE)</f>
        <v>-2.3808930114511564</v>
      </c>
      <c r="Q671" s="45">
        <f>VLOOKUP($A671,LNST!$A$3:$R$1635,15,FALSE)</f>
        <v>10.013025652982712</v>
      </c>
      <c r="R671" s="45">
        <f>VLOOKUP($A671,LNST!$A$3:$R$1635,16,FALSE)</f>
        <v>1.5859510319323022</v>
      </c>
      <c r="S671" s="45">
        <f>VLOOKUP($A671,LNST!$A$3:$R$1635,17,FALSE)</f>
        <v>0.5167260238872714</v>
      </c>
      <c r="T671" s="45">
        <f>VLOOKUP($A671,LNG!$A$2:$H$1999,4,FALSE)/(D671*10^9)</f>
        <v>-0.143334731669646</v>
      </c>
      <c r="U671" s="45">
        <f>VLOOKUP($A671,LNG!$A$2:$H$1999,5,FALSE)/(E671*10^9)</f>
        <v>-0.57161910680036143</v>
      </c>
      <c r="V671" s="45">
        <f>VLOOKUP($A671,LNG!$A$2:$H$1999,6,FALSE)/(F671*10^9)</f>
        <v>2.5524719660368329</v>
      </c>
      <c r="W671" s="45">
        <f>VLOOKUP($A671,LNG!$A$2:$H$1999,7,FALSE)/(G671*10^9)</f>
        <v>0.82746138297942384</v>
      </c>
      <c r="X671" s="45">
        <f>VLOOKUP($A671,'LNST năm'!$A$2:$I$2000,8,FALSE)</f>
        <v>-0.98008736031495669</v>
      </c>
      <c r="Y671" s="45">
        <f>VLOOKUP($A671,'LNST năm'!$A$2:$I$2000,9,FALSE)</f>
        <v>-0.46126395414151444</v>
      </c>
      <c r="Z671" s="46" t="e">
        <f>VLOOKUP($A671,LNG!$A$2:$H$1999,9,FALSE)</f>
        <v>#REF!</v>
      </c>
      <c r="AA671" s="162" t="e">
        <f>VLOOKUP($A671,'GIÁ CP'!$A$2:$D$2000,4,FALSE)/Z671</f>
        <v>#REF!</v>
      </c>
    </row>
    <row r="672" spans="1:27" hidden="1">
      <c r="A672" s="18" t="s">
        <v>603</v>
      </c>
      <c r="B672" s="18" t="s">
        <v>603</v>
      </c>
      <c r="C672" s="154" t="str">
        <f>VLOOKUP(A672,'GIÁ CP'!$K$2:$M$2000,3,FALSE)</f>
        <v xml:space="preserve">Ngân hàng </v>
      </c>
      <c r="D672" s="43">
        <f>VLOOKUP($A672,'Doanh thu'!$A$3:$Q$2000,9,FALSE)/1000000000</f>
        <v>0</v>
      </c>
      <c r="E672" s="43">
        <f>VLOOKUP($A672,'Doanh thu'!$A$3:$Q$2000,10,FALSE)/1000000000</f>
        <v>0</v>
      </c>
      <c r="F672" s="43">
        <f>VLOOKUP($A672,'Doanh thu'!$A$3:$Q$2000,11,FALSE)/1000000000</f>
        <v>0</v>
      </c>
      <c r="G672" s="43">
        <f>VLOOKUP($A672,'Doanh thu'!$A$3:$Q$2000,12,FALSE)/1000000000</f>
        <v>0</v>
      </c>
      <c r="H672" s="43">
        <f>VLOOKUP($A672,LNST!$A$3:$Q$1635,9,FALSE)/1000000000</f>
        <v>3646.8989999999999</v>
      </c>
      <c r="I672" s="43">
        <f>VLOOKUP($A672,LNST!$A$3:$Q$1635,10,FALSE)/1000000000</f>
        <v>2606.723</v>
      </c>
      <c r="J672" s="43">
        <f>VLOOKUP($A672,LNST!$A$3:$Q$1635,11,FALSE)/1000000000</f>
        <v>2210.3229999999999</v>
      </c>
      <c r="K672" s="43">
        <f>VLOOKUP($A672,LNST!$A$3:$Q$1635,12,FALSE)/1000000000</f>
        <v>3725.9630000000002</v>
      </c>
      <c r="L672" s="45" t="e">
        <f>VLOOKUP($A672,'Doanh thu'!$A$3:$Q$2000,14,FALSE)</f>
        <v>#DIV/0!</v>
      </c>
      <c r="M672" s="45" t="e">
        <f>VLOOKUP($A672,'Doanh thu'!$A$3:$Q$2000,15,FALSE)</f>
        <v>#DIV/0!</v>
      </c>
      <c r="N672" s="45" t="e">
        <f>VLOOKUP($A672,'Doanh thu'!$A$3:$Q$2000,16,FALSE)</f>
        <v>#DIV/0!</v>
      </c>
      <c r="O672" s="45" t="e">
        <f>VLOOKUP($A672,'Doanh thu'!$A$3:$Q$2000,17,FALSE)</f>
        <v>#DIV/0!</v>
      </c>
      <c r="P672" s="45">
        <f>VLOOKUP($A672,LNST!$A$3:$R$1635,14,FALSE)</f>
        <v>0.59585503791299965</v>
      </c>
      <c r="Q672" s="45">
        <f>VLOOKUP($A672,LNST!$A$3:$R$1635,15,FALSE)</f>
        <v>0.49817607709731015</v>
      </c>
      <c r="R672" s="45">
        <f>VLOOKUP($A672,LNST!$A$3:$R$1635,16,FALSE)</f>
        <v>5.8836350815472276E-2</v>
      </c>
      <c r="S672" s="45">
        <f>VLOOKUP($A672,LNST!$A$3:$R$1635,17,FALSE)</f>
        <v>6.5672201009624329E-2</v>
      </c>
      <c r="T672" s="45" t="e">
        <f>VLOOKUP($A672,LNG!$A$2:$H$1999,4,FALSE)/(D672*10^9)</f>
        <v>#DIV/0!</v>
      </c>
      <c r="U672" s="45" t="e">
        <f>VLOOKUP($A672,LNG!$A$2:$H$1999,5,FALSE)/(E672*10^9)</f>
        <v>#DIV/0!</v>
      </c>
      <c r="V672" s="45" t="e">
        <f>VLOOKUP($A672,LNG!$A$2:$H$1999,6,FALSE)/(F672*10^9)</f>
        <v>#DIV/0!</v>
      </c>
      <c r="W672" s="45" t="e">
        <f>VLOOKUP($A672,LNG!$A$2:$H$1999,7,FALSE)/(G672*10^9)</f>
        <v>#DIV/0!</v>
      </c>
      <c r="X672" s="45">
        <f>VLOOKUP($A672,'LNST năm'!$A$2:$I$2000,8,FALSE)</f>
        <v>0.28834742605864933</v>
      </c>
      <c r="Y672" s="45">
        <f>VLOOKUP($A672,'LNST năm'!$A$2:$I$2000,9,FALSE)</f>
        <v>0.1582625263194537</v>
      </c>
      <c r="Z672" s="46" t="e">
        <f>VLOOKUP($A672,LNG!$A$2:$H$1999,9,FALSE)</f>
        <v>#REF!</v>
      </c>
      <c r="AA672" s="162" t="e">
        <f>VLOOKUP($A672,'GIÁ CP'!$A$2:$D$2000,4,FALSE)/Z672</f>
        <v>#REF!</v>
      </c>
    </row>
    <row r="673" spans="1:27" hidden="1">
      <c r="A673" s="18" t="s">
        <v>436</v>
      </c>
      <c r="B673" s="18" t="s">
        <v>2150</v>
      </c>
      <c r="C673" s="154" t="str">
        <f>VLOOKUP(A673,'GIÁ CP'!$K$2:$M$2000,3,FALSE)</f>
        <v xml:space="preserve">Sản xuất bia </v>
      </c>
      <c r="D673" s="43">
        <f>VLOOKUP($A673,'Doanh thu'!$A$3:$Q$2000,9,FALSE)/1000000000</f>
        <v>504.79369359399999</v>
      </c>
      <c r="E673" s="43">
        <f>VLOOKUP($A673,'Doanh thu'!$A$3:$Q$2000,10,FALSE)/1000000000</f>
        <v>469.75568552300001</v>
      </c>
      <c r="F673" s="43">
        <f>VLOOKUP($A673,'Doanh thu'!$A$3:$Q$2000,11,FALSE)/1000000000</f>
        <v>260.255092897</v>
      </c>
      <c r="G673" s="43">
        <f>VLOOKUP($A673,'Doanh thu'!$A$3:$Q$2000,12,FALSE)/1000000000</f>
        <v>210.218803874</v>
      </c>
      <c r="H673" s="43">
        <f>VLOOKUP($A673,LNST!$A$3:$Q$1635,9,FALSE)/1000000000</f>
        <v>2.9165511620000002</v>
      </c>
      <c r="I673" s="43">
        <f>VLOOKUP($A673,LNST!$A$3:$Q$1635,10,FALSE)/1000000000</f>
        <v>6.9245942620000003</v>
      </c>
      <c r="J673" s="43">
        <f>VLOOKUP($A673,LNST!$A$3:$Q$1635,11,FALSE)/1000000000</f>
        <v>2.7536861780000002</v>
      </c>
      <c r="K673" s="43">
        <f>VLOOKUP($A673,LNST!$A$3:$Q$1635,12,FALSE)/1000000000</f>
        <v>0.38329927000000003</v>
      </c>
      <c r="L673" s="45">
        <f>VLOOKUP($A673,'Doanh thu'!$A$3:$Q$2000,14,FALSE)</f>
        <v>3.8871534853783363E-2</v>
      </c>
      <c r="M673" s="45">
        <f>VLOOKUP($A673,'Doanh thu'!$A$3:$Q$2000,15,FALSE)</f>
        <v>9.7746544828673426E-2</v>
      </c>
      <c r="N673" s="45">
        <f>VLOOKUP($A673,'Doanh thu'!$A$3:$Q$2000,16,FALSE)</f>
        <v>-5.52402874954162E-2</v>
      </c>
      <c r="O673" s="45">
        <f>VLOOKUP($A673,'Doanh thu'!$A$3:$Q$2000,17,FALSE)</f>
        <v>0.16629486060603288</v>
      </c>
      <c r="P673" s="45">
        <f>VLOOKUP($A673,LNST!$A$3:$R$1635,14,FALSE)</f>
        <v>-0.76284921991210486</v>
      </c>
      <c r="Q673" s="45">
        <f>VLOOKUP($A673,LNST!$A$3:$R$1635,15,FALSE)</f>
        <v>0.28451488918204415</v>
      </c>
      <c r="R673" s="45">
        <f>VLOOKUP($A673,LNST!$A$3:$R$1635,16,FALSE)</f>
        <v>3.26575668667533</v>
      </c>
      <c r="S673" s="45">
        <f>VLOOKUP($A673,LNST!$A$3:$R$1635,17,FALSE)</f>
        <v>-2.8310183403008771E-3</v>
      </c>
      <c r="T673" s="45">
        <f>VLOOKUP($A673,LNG!$A$2:$H$1999,4,FALSE)/(D673*10^9)</f>
        <v>2.5288799246107961E-2</v>
      </c>
      <c r="U673" s="45">
        <f>VLOOKUP($A673,LNG!$A$2:$H$1999,5,FALSE)/(E673*10^9)</f>
        <v>5.492218172362448E-2</v>
      </c>
      <c r="V673" s="45">
        <f>VLOOKUP($A673,LNG!$A$2:$H$1999,6,FALSE)/(F673*10^9)</f>
        <v>0.11406009404683654</v>
      </c>
      <c r="W673" s="45">
        <f>VLOOKUP($A673,LNG!$A$2:$H$1999,7,FALSE)/(G673*10^9)</f>
        <v>7.3216184519940664E-2</v>
      </c>
      <c r="X673" s="45">
        <f>VLOOKUP($A673,'LNST năm'!$A$2:$I$2000,8,FALSE)</f>
        <v>-0.31408651295867895</v>
      </c>
      <c r="Y673" s="45">
        <f>VLOOKUP($A673,'LNST năm'!$A$2:$I$2000,9,FALSE)</f>
        <v>-0.11243554720449844</v>
      </c>
      <c r="Z673" s="46" t="e">
        <f>VLOOKUP($A673,LNG!$A$2:$H$1999,9,FALSE)</f>
        <v>#REF!</v>
      </c>
      <c r="AA673" s="162" t="e">
        <f>VLOOKUP($A673,'GIÁ CP'!$A$2:$D$2000,4,FALSE)/Z673</f>
        <v>#REF!</v>
      </c>
    </row>
    <row r="674" spans="1:27" hidden="1">
      <c r="A674" s="18" t="s">
        <v>821</v>
      </c>
      <c r="B674" s="18" t="s">
        <v>3073</v>
      </c>
      <c r="C674" s="154" t="str">
        <f>VLOOKUP(A674,'GIÁ CP'!$K$2:$M$2000,3,FALSE)</f>
        <v xml:space="preserve">Bất động sản </v>
      </c>
      <c r="D674" s="43">
        <f>VLOOKUP($A674,'Doanh thu'!$A$3:$Q$2000,9,FALSE)/1000000000</f>
        <v>39.592103194000003</v>
      </c>
      <c r="E674" s="43">
        <f>VLOOKUP($A674,'Doanh thu'!$A$3:$Q$2000,10,FALSE)/1000000000</f>
        <v>23.405826117</v>
      </c>
      <c r="F674" s="43">
        <f>VLOOKUP($A674,'Doanh thu'!$A$3:$Q$2000,11,FALSE)/1000000000</f>
        <v>22.478986738</v>
      </c>
      <c r="G674" s="43">
        <f>VLOOKUP($A674,'Doanh thu'!$A$3:$Q$2000,12,FALSE)/1000000000</f>
        <v>18.760795344999998</v>
      </c>
      <c r="H674" s="43">
        <f>VLOOKUP($A674,LNST!$A$3:$Q$1635,9,FALSE)/1000000000</f>
        <v>5.8282216169999996</v>
      </c>
      <c r="I674" s="43">
        <f>VLOOKUP($A674,LNST!$A$3:$Q$1635,10,FALSE)/1000000000</f>
        <v>-1.6198982470000001</v>
      </c>
      <c r="J674" s="43">
        <f>VLOOKUP($A674,LNST!$A$3:$Q$1635,11,FALSE)/1000000000</f>
        <v>1.2711599060000001</v>
      </c>
      <c r="K674" s="43">
        <f>VLOOKUP($A674,LNST!$A$3:$Q$1635,12,FALSE)/1000000000</f>
        <v>5.1593608999999999E-2</v>
      </c>
      <c r="L674" s="45">
        <f>VLOOKUP($A674,'Doanh thu'!$A$3:$Q$2000,14,FALSE)</f>
        <v>3.7330344217255851</v>
      </c>
      <c r="M674" s="45">
        <f>VLOOKUP($A674,'Doanh thu'!$A$3:$Q$2000,15,FALSE)</f>
        <v>1.0369777891599667</v>
      </c>
      <c r="N674" s="45">
        <f>VLOOKUP($A674,'Doanh thu'!$A$3:$Q$2000,16,FALSE)</f>
        <v>-0.5969599271481898</v>
      </c>
      <c r="O674" s="45">
        <f>VLOOKUP($A674,'Doanh thu'!$A$3:$Q$2000,17,FALSE)</f>
        <v>-0.61240417926027946</v>
      </c>
      <c r="P674" s="45">
        <f>VLOOKUP($A674,LNST!$A$3:$R$1635,14,FALSE)</f>
        <v>2.6354567907037918</v>
      </c>
      <c r="Q674" s="45">
        <f>VLOOKUP($A674,LNST!$A$3:$R$1635,15,FALSE)</f>
        <v>-35.488898561054057</v>
      </c>
      <c r="R674" s="45">
        <f>VLOOKUP($A674,LNST!$A$3:$R$1635,16,FALSE)</f>
        <v>15.84585056192067</v>
      </c>
      <c r="S674" s="45">
        <f>VLOOKUP($A674,LNST!$A$3:$R$1635,17,FALSE)</f>
        <v>-0.97214144073645659</v>
      </c>
      <c r="T674" s="45">
        <f>VLOOKUP($A674,LNG!$A$2:$H$1999,4,FALSE)/(D674*10^9)</f>
        <v>0.12753393880740349</v>
      </c>
      <c r="U674" s="45">
        <f>VLOOKUP($A674,LNG!$A$2:$H$1999,5,FALSE)/(E674*10^9)</f>
        <v>0.10916891432189733</v>
      </c>
      <c r="V674" s="45">
        <f>VLOOKUP($A674,LNG!$A$2:$H$1999,6,FALSE)/(F674*10^9)</f>
        <v>4.7137186090722982E-2</v>
      </c>
      <c r="W674" s="45">
        <f>VLOOKUP($A674,LNG!$A$2:$H$1999,7,FALSE)/(G674*10^9)</f>
        <v>0.12849674001920625</v>
      </c>
      <c r="X674" s="45">
        <f>VLOOKUP($A674,'LNST năm'!$A$2:$I$2000,8,FALSE)</f>
        <v>18.468828519540168</v>
      </c>
      <c r="Y674" s="45">
        <f>VLOOKUP($A674,'LNST năm'!$A$2:$I$2000,9,FALSE)</f>
        <v>0.58013917053455666</v>
      </c>
      <c r="Z674" s="46" t="e">
        <f>VLOOKUP($A674,LNG!$A$2:$H$1999,9,FALSE)</f>
        <v>#REF!</v>
      </c>
      <c r="AA674" s="162" t="e">
        <f>VLOOKUP($A674,'GIÁ CP'!$A$2:$D$2000,4,FALSE)/Z674</f>
        <v>#REF!</v>
      </c>
    </row>
    <row r="675" spans="1:27" hidden="1">
      <c r="A675" s="18" t="s">
        <v>126</v>
      </c>
      <c r="B675" s="18" t="s">
        <v>1800</v>
      </c>
      <c r="C675" s="154" t="str">
        <f>VLOOKUP(A675,'GIÁ CP'!$K$2:$M$2000,3,FALSE)</f>
        <v xml:space="preserve">Sản xuất ô tô </v>
      </c>
      <c r="D675" s="43">
        <f>VLOOKUP($A675,'Doanh thu'!$A$3:$Q$2000,9,FALSE)/1000000000</f>
        <v>1029.0504240800001</v>
      </c>
      <c r="E675" s="43">
        <f>VLOOKUP($A675,'Doanh thu'!$A$3:$Q$2000,10,FALSE)/1000000000</f>
        <v>1149.508050789</v>
      </c>
      <c r="F675" s="43">
        <f>VLOOKUP($A675,'Doanh thu'!$A$3:$Q$2000,11,FALSE)/1000000000</f>
        <v>1513.4141410320001</v>
      </c>
      <c r="G675" s="43">
        <f>VLOOKUP($A675,'Doanh thu'!$A$3:$Q$2000,12,FALSE)/1000000000</f>
        <v>1097.4922035960001</v>
      </c>
      <c r="H675" s="43">
        <f>VLOOKUP($A675,LNST!$A$3:$Q$1635,9,FALSE)/1000000000</f>
        <v>-4.4378473620000003</v>
      </c>
      <c r="I675" s="43">
        <f>VLOOKUP($A675,LNST!$A$3:$Q$1635,10,FALSE)/1000000000</f>
        <v>-28.125842301999999</v>
      </c>
      <c r="J675" s="43">
        <f>VLOOKUP($A675,LNST!$A$3:$Q$1635,11,FALSE)/1000000000</f>
        <v>33.040653345999999</v>
      </c>
      <c r="K675" s="43">
        <f>VLOOKUP($A675,LNST!$A$3:$Q$1635,12,FALSE)/1000000000</f>
        <v>4.8482257290000002</v>
      </c>
      <c r="L675" s="45">
        <f>VLOOKUP($A675,'Doanh thu'!$A$3:$Q$2000,14,FALSE)</f>
        <v>-8.3335573059998058E-2</v>
      </c>
      <c r="M675" s="45">
        <f>VLOOKUP($A675,'Doanh thu'!$A$3:$Q$2000,15,FALSE)</f>
        <v>-0.25143014852660789</v>
      </c>
      <c r="N675" s="45">
        <f>VLOOKUP($A675,'Doanh thu'!$A$3:$Q$2000,16,FALSE)</f>
        <v>-0.16727149878837552</v>
      </c>
      <c r="O675" s="45">
        <f>VLOOKUP($A675,'Doanh thu'!$A$3:$Q$2000,17,FALSE)</f>
        <v>0.14487977799873827</v>
      </c>
      <c r="P675" s="45">
        <f>VLOOKUP($A675,LNST!$A$3:$R$1635,14,FALSE)</f>
        <v>-1.5916422911535397</v>
      </c>
      <c r="Q675" s="45">
        <f>VLOOKUP($A675,LNST!$A$3:$R$1635,15,FALSE)</f>
        <v>-1.4569391661357314</v>
      </c>
      <c r="R675" s="45">
        <f>VLOOKUP($A675,LNST!$A$3:$R$1635,16,FALSE)</f>
        <v>-1.8935938311201397E-2</v>
      </c>
      <c r="S675" s="45">
        <f>VLOOKUP($A675,LNST!$A$3:$R$1635,17,FALSE)</f>
        <v>-5.7208873717752413E-2</v>
      </c>
      <c r="T675" s="45">
        <f>VLOOKUP($A675,LNG!$A$2:$H$1999,4,FALSE)/(D675*10^9)</f>
        <v>9.0978643022960062E-2</v>
      </c>
      <c r="U675" s="45">
        <f>VLOOKUP($A675,LNG!$A$2:$H$1999,5,FALSE)/(E675*10^9)</f>
        <v>7.9325875337203491E-2</v>
      </c>
      <c r="V675" s="45">
        <f>VLOOKUP($A675,LNG!$A$2:$H$1999,6,FALSE)/(F675*10^9)</f>
        <v>3.9444654658303324E-2</v>
      </c>
      <c r="W675" s="45">
        <f>VLOOKUP($A675,LNG!$A$2:$H$1999,7,FALSE)/(G675*10^9)</f>
        <v>0.10055231736263261</v>
      </c>
      <c r="X675" s="45">
        <f>VLOOKUP($A675,'LNST năm'!$A$2:$I$2000,8,FALSE)</f>
        <v>-0.95503531758123705</v>
      </c>
      <c r="Y675" s="45">
        <f>VLOOKUP($A675,'LNST năm'!$A$2:$I$2000,9,FALSE)</f>
        <v>-0.71367013994975248</v>
      </c>
      <c r="Z675" s="46" t="e">
        <f>VLOOKUP($A675,LNG!$A$2:$H$1999,9,FALSE)</f>
        <v>#REF!</v>
      </c>
      <c r="AA675" s="162" t="e">
        <f>VLOOKUP($A675,'GIÁ CP'!$A$2:$D$2000,4,FALSE)/Z675</f>
        <v>#REF!</v>
      </c>
    </row>
    <row r="676" spans="1:27">
      <c r="A676" s="18" t="s">
        <v>627</v>
      </c>
      <c r="B676" s="18" t="s">
        <v>2343</v>
      </c>
      <c r="C676" s="154" t="str">
        <f>VLOOKUP(A676,'GIÁ CP'!$K$2:$M$2000,3,FALSE)</f>
        <v xml:space="preserve">Thực phẩm </v>
      </c>
      <c r="D676" s="43">
        <f>VLOOKUP($A676,'Doanh thu'!$A$3:$Q$2000,9,FALSE)/1000000000</f>
        <v>229.99160863</v>
      </c>
      <c r="E676" s="43">
        <f>VLOOKUP($A676,'Doanh thu'!$A$3:$Q$2000,10,FALSE)/1000000000</f>
        <v>388.63741953800002</v>
      </c>
      <c r="F676" s="43">
        <f>VLOOKUP($A676,'Doanh thu'!$A$3:$Q$2000,11,FALSE)/1000000000</f>
        <v>195.676953779</v>
      </c>
      <c r="G676" s="43">
        <f>VLOOKUP($A676,'Doanh thu'!$A$3:$Q$2000,12,FALSE)/1000000000</f>
        <v>224.81302281999999</v>
      </c>
      <c r="H676" s="43">
        <f>VLOOKUP($A676,LNST!$A$3:$Q$1635,9,FALSE)/1000000000</f>
        <v>32.336810759999999</v>
      </c>
      <c r="I676" s="43">
        <f>VLOOKUP($A676,LNST!$A$3:$Q$1635,10,FALSE)/1000000000</f>
        <v>69.251684138000002</v>
      </c>
      <c r="J676" s="43">
        <f>VLOOKUP($A676,LNST!$A$3:$Q$1635,11,FALSE)/1000000000</f>
        <v>29.070933264000001</v>
      </c>
      <c r="K676" s="43">
        <f>VLOOKUP($A676,LNST!$A$3:$Q$1635,12,FALSE)/1000000000</f>
        <v>18.559211547</v>
      </c>
      <c r="L676" s="45">
        <f>VLOOKUP($A676,'Doanh thu'!$A$3:$Q$2000,14,FALSE)</f>
        <v>0.19447717821419819</v>
      </c>
      <c r="M676" s="45">
        <f>VLOOKUP($A676,'Doanh thu'!$A$3:$Q$2000,15,FALSE)</f>
        <v>-2.4943157726317583E-2</v>
      </c>
      <c r="N676" s="45">
        <f>VLOOKUP($A676,'Doanh thu'!$A$3:$Q$2000,16,FALSE)</f>
        <v>-0.1220142404128894</v>
      </c>
      <c r="O676" s="45">
        <f>VLOOKUP($A676,'Doanh thu'!$A$3:$Q$2000,17,FALSE)</f>
        <v>5.5402180298001966E-2</v>
      </c>
      <c r="P676" s="45">
        <f>VLOOKUP($A676,LNST!$A$3:$R$1635,14,FALSE)</f>
        <v>0.18462802386478783</v>
      </c>
      <c r="Q676" s="45">
        <f>VLOOKUP($A676,LNST!$A$3:$R$1635,15,FALSE)</f>
        <v>-0.15352198061421116</v>
      </c>
      <c r="R676" s="45">
        <f>VLOOKUP($A676,LNST!$A$3:$R$1635,16,FALSE)</f>
        <v>-0.27728231772376333</v>
      </c>
      <c r="S676" s="45">
        <f>VLOOKUP($A676,LNST!$A$3:$R$1635,17,FALSE)</f>
        <v>-0.52671016527039527</v>
      </c>
      <c r="T676" s="45">
        <f>VLOOKUP($A676,LNG!$A$2:$H$1999,4,FALSE)/(D676*10^9)</f>
        <v>0.24745827655633976</v>
      </c>
      <c r="U676" s="45">
        <f>VLOOKUP($A676,LNG!$A$2:$H$1999,5,FALSE)/(E676*10^9)</f>
        <v>0.16244028384360779</v>
      </c>
      <c r="V676" s="45">
        <f>VLOOKUP($A676,LNG!$A$2:$H$1999,6,FALSE)/(F676*10^9)</f>
        <v>0.55239268098009531</v>
      </c>
      <c r="W676" s="45">
        <f>VLOOKUP($A676,LNG!$A$2:$H$1999,7,FALSE)/(G676*10^9)</f>
        <v>0.22383450099458968</v>
      </c>
      <c r="X676" s="45">
        <f>VLOOKUP($A676,'LNST năm'!$A$2:$I$2000,8,FALSE)</f>
        <v>-1</v>
      </c>
      <c r="Y676" s="45">
        <f>VLOOKUP($A676,'LNST năm'!$A$2:$I$2000,9,FALSE)</f>
        <v>-1</v>
      </c>
      <c r="Z676" s="46" t="e">
        <f>VLOOKUP($A676,LNG!$A$2:$H$1999,9,FALSE)</f>
        <v>#REF!</v>
      </c>
      <c r="AA676" s="162" t="e">
        <f>VLOOKUP($A676,'GIÁ CP'!$A$2:$D$2000,4,FALSE)/Z676</f>
        <v>#REF!</v>
      </c>
    </row>
    <row r="677" spans="1:27" hidden="1">
      <c r="A677" s="18" t="s">
        <v>221</v>
      </c>
      <c r="B677" s="18" t="s">
        <v>1901</v>
      </c>
      <c r="C677" s="154" t="str">
        <f>VLOOKUP(A677,'GIÁ CP'!$K$2:$M$2000,3,FALSE)</f>
        <v xml:space="preserve">Sách, ấn bản &amp; sản phẩm văn hóa </v>
      </c>
      <c r="D677" s="43">
        <f>VLOOKUP($A677,'Doanh thu'!$A$3:$Q$2000,9,FALSE)/1000000000</f>
        <v>144.05346297899999</v>
      </c>
      <c r="E677" s="43">
        <f>VLOOKUP($A677,'Doanh thu'!$A$3:$Q$2000,10,FALSE)/1000000000</f>
        <v>166.660663691</v>
      </c>
      <c r="F677" s="43">
        <f>VLOOKUP($A677,'Doanh thu'!$A$3:$Q$2000,11,FALSE)/1000000000</f>
        <v>138.182671951</v>
      </c>
      <c r="G677" s="43">
        <f>VLOOKUP($A677,'Doanh thu'!$A$3:$Q$2000,12,FALSE)/1000000000</f>
        <v>141.25843739699999</v>
      </c>
      <c r="H677" s="43">
        <f>VLOOKUP($A677,LNST!$A$3:$Q$1635,9,FALSE)/1000000000</f>
        <v>-1.0061442190000001</v>
      </c>
      <c r="I677" s="43">
        <f>VLOOKUP($A677,LNST!$A$3:$Q$1635,10,FALSE)/1000000000</f>
        <v>2.8919490890000001</v>
      </c>
      <c r="J677" s="43">
        <f>VLOOKUP($A677,LNST!$A$3:$Q$1635,11,FALSE)/1000000000</f>
        <v>-2.3338531890000001</v>
      </c>
      <c r="K677" s="43">
        <f>VLOOKUP($A677,LNST!$A$3:$Q$1635,12,FALSE)/1000000000</f>
        <v>2.2964397120000002</v>
      </c>
      <c r="L677" s="45">
        <f>VLOOKUP($A677,'Doanh thu'!$A$3:$Q$2000,14,FALSE)</f>
        <v>2.3642275803458943E-2</v>
      </c>
      <c r="M677" s="45">
        <f>VLOOKUP($A677,'Doanh thu'!$A$3:$Q$2000,15,FALSE)</f>
        <v>-8.4756465109274551E-2</v>
      </c>
      <c r="N677" s="45">
        <f>VLOOKUP($A677,'Doanh thu'!$A$3:$Q$2000,16,FALSE)</f>
        <v>-0.1199722291504816</v>
      </c>
      <c r="O677" s="45">
        <f>VLOOKUP($A677,'Doanh thu'!$A$3:$Q$2000,17,FALSE)</f>
        <v>-3.468031890896571E-2</v>
      </c>
      <c r="P677" s="45">
        <f>VLOOKUP($A677,LNST!$A$3:$R$1635,14,FALSE)</f>
        <v>-3.9244948383917309</v>
      </c>
      <c r="Q677" s="45">
        <f>VLOOKUP($A677,LNST!$A$3:$R$1635,15,FALSE)</f>
        <v>-0.29806861492458131</v>
      </c>
      <c r="R677" s="45">
        <f>VLOOKUP($A677,LNST!$A$3:$R$1635,16,FALSE)</f>
        <v>-1.6992474021744379</v>
      </c>
      <c r="S677" s="45">
        <f>VLOOKUP($A677,LNST!$A$3:$R$1635,17,FALSE)</f>
        <v>-7.8033845028333867E-2</v>
      </c>
      <c r="T677" s="45">
        <f>VLOOKUP($A677,LNG!$A$2:$H$1999,4,FALSE)/(D677*10^9)</f>
        <v>0.39439300066172134</v>
      </c>
      <c r="U677" s="45">
        <f>VLOOKUP($A677,LNG!$A$2:$H$1999,5,FALSE)/(E677*10^9)</f>
        <v>0.33223214478888513</v>
      </c>
      <c r="V677" s="45">
        <f>VLOOKUP($A677,LNG!$A$2:$H$1999,6,FALSE)/(F677*10^9)</f>
        <v>0.46158569933875426</v>
      </c>
      <c r="W677" s="45">
        <f>VLOOKUP($A677,LNG!$A$2:$H$1999,7,FALSE)/(G677*10^9)</f>
        <v>0.36839573909307016</v>
      </c>
      <c r="X677" s="45">
        <f>VLOOKUP($A677,'LNST năm'!$A$2:$I$2000,8,FALSE)</f>
        <v>-0.79996084112953447</v>
      </c>
      <c r="Y677" s="45">
        <f>VLOOKUP($A677,'LNST năm'!$A$2:$I$2000,9,FALSE)</f>
        <v>-0.46386213964110956</v>
      </c>
      <c r="Z677" s="46" t="e">
        <f>VLOOKUP($A677,LNG!$A$2:$H$1999,9,FALSE)</f>
        <v>#REF!</v>
      </c>
      <c r="AA677" s="162" t="e">
        <f>VLOOKUP($A677,'GIÁ CP'!$A$2:$D$2000,4,FALSE)/Z677</f>
        <v>#REF!</v>
      </c>
    </row>
    <row r="678" spans="1:27" hidden="1">
      <c r="A678" s="18" t="s">
        <v>448</v>
      </c>
      <c r="B678" s="18" t="s">
        <v>2163</v>
      </c>
      <c r="C678" s="154" t="str">
        <f>VLOOKUP(A678,'GIÁ CP'!$K$2:$M$2000,3,FALSE)</f>
        <v xml:space="preserve">Đồ uống &amp; giải khát </v>
      </c>
      <c r="D678" s="43">
        <f>VLOOKUP($A678,'Doanh thu'!$A$3:$Q$2000,9,FALSE)/1000000000</f>
        <v>21.750679520999999</v>
      </c>
      <c r="E678" s="43">
        <f>VLOOKUP($A678,'Doanh thu'!$A$3:$Q$2000,10,FALSE)/1000000000</f>
        <v>2.2720852200000001</v>
      </c>
      <c r="F678" s="43">
        <f>VLOOKUP($A678,'Doanh thu'!$A$3:$Q$2000,11,FALSE)/1000000000</f>
        <v>2.6085000000000001E-2</v>
      </c>
      <c r="G678" s="43">
        <f>VLOOKUP($A678,'Doanh thu'!$A$3:$Q$2000,12,FALSE)/1000000000</f>
        <v>0</v>
      </c>
      <c r="H678" s="43">
        <f>VLOOKUP($A678,LNST!$A$3:$Q$1635,9,FALSE)/1000000000</f>
        <v>0.82361685799999995</v>
      </c>
      <c r="I678" s="43">
        <f>VLOOKUP($A678,LNST!$A$3:$Q$1635,10,FALSE)/1000000000</f>
        <v>-1.15330004</v>
      </c>
      <c r="J678" s="43">
        <f>VLOOKUP($A678,LNST!$A$3:$Q$1635,11,FALSE)/1000000000</f>
        <v>5.2961856139999997</v>
      </c>
      <c r="K678" s="43">
        <f>VLOOKUP($A678,LNST!$A$3:$Q$1635,12,FALSE)/1000000000</f>
        <v>0</v>
      </c>
      <c r="L678" s="45">
        <f>VLOOKUP($A678,'Doanh thu'!$A$3:$Q$2000,14,FALSE)</f>
        <v>-0.35449095947440085</v>
      </c>
      <c r="M678" s="45">
        <f>VLOOKUP($A678,'Doanh thu'!$A$3:$Q$2000,15,FALSE)</f>
        <v>-0.91143058080130468</v>
      </c>
      <c r="N678" s="45">
        <f>VLOOKUP($A678,'Doanh thu'!$A$3:$Q$2000,16,FALSE)</f>
        <v>-0.98518519704047725</v>
      </c>
      <c r="O678" s="45">
        <f>VLOOKUP($A678,'Doanh thu'!$A$3:$Q$2000,17,FALSE)</f>
        <v>-1</v>
      </c>
      <c r="P678" s="45">
        <f>VLOOKUP($A678,LNST!$A$3:$R$1635,14,FALSE)</f>
        <v>1.1033945915400234</v>
      </c>
      <c r="Q678" s="45">
        <f>VLOOKUP($A678,LNST!$A$3:$R$1635,15,FALSE)</f>
        <v>-3.6905459230634721</v>
      </c>
      <c r="R678" s="45">
        <f>VLOOKUP($A678,LNST!$A$3:$R$1635,16,FALSE)</f>
        <v>6.0569965979455196</v>
      </c>
      <c r="S678" s="45">
        <f>VLOOKUP($A678,LNST!$A$3:$R$1635,17,FALSE)</f>
        <v>-1</v>
      </c>
      <c r="T678" s="45">
        <f>VLOOKUP($A678,LNG!$A$2:$H$1999,4,FALSE)/(D678*10^9)</f>
        <v>2.3977302938810563E-2</v>
      </c>
      <c r="U678" s="45">
        <f>VLOOKUP($A678,LNG!$A$2:$H$1999,5,FALSE)/(E678*10^9)</f>
        <v>0.25686339617138126</v>
      </c>
      <c r="V678" s="45">
        <f>VLOOKUP($A678,LNG!$A$2:$H$1999,6,FALSE)/(F678*10^9)</f>
        <v>5.1980148744489174</v>
      </c>
      <c r="W678" s="45" t="e">
        <f>VLOOKUP($A678,LNG!$A$2:$H$1999,7,FALSE)/(G678*10^9)</f>
        <v>#DIV/0!</v>
      </c>
      <c r="X678" s="45">
        <f>VLOOKUP($A678,'LNST năm'!$A$2:$I$2000,8,FALSE)</f>
        <v>-1</v>
      </c>
      <c r="Y678" s="45">
        <f>VLOOKUP($A678,'LNST năm'!$A$2:$I$2000,9,FALSE)</f>
        <v>-1</v>
      </c>
      <c r="Z678" s="46" t="e">
        <f>VLOOKUP($A678,LNG!$A$2:$H$1999,9,FALSE)</f>
        <v>#REF!</v>
      </c>
      <c r="AA678" s="162" t="e">
        <f>VLOOKUP($A678,'GIÁ CP'!$A$2:$D$2000,4,FALSE)/Z678</f>
        <v>#REF!</v>
      </c>
    </row>
    <row r="679" spans="1:27" hidden="1">
      <c r="A679" s="18" t="s">
        <v>1611</v>
      </c>
      <c r="B679" s="18" t="s">
        <v>2555</v>
      </c>
      <c r="C679" s="154" t="str">
        <f>VLOOKUP(A679,'GIÁ CP'!$K$2:$M$2000,3,FALSE)</f>
        <v xml:space="preserve">Nuôi trồng nông &amp; hải sản </v>
      </c>
      <c r="D679" s="43">
        <f>VLOOKUP($A679,'Doanh thu'!$A$3:$Q$2000,9,FALSE)/1000000000</f>
        <v>479.26862637300002</v>
      </c>
      <c r="E679" s="43">
        <f>VLOOKUP($A679,'Doanh thu'!$A$3:$Q$2000,10,FALSE)/1000000000</f>
        <v>290.81164801300002</v>
      </c>
      <c r="F679" s="43">
        <f>VLOOKUP($A679,'Doanh thu'!$A$3:$Q$2000,11,FALSE)/1000000000</f>
        <v>359.66013825200002</v>
      </c>
      <c r="G679" s="43">
        <f>VLOOKUP($A679,'Doanh thu'!$A$3:$Q$2000,12,FALSE)/1000000000</f>
        <v>295.50040842999999</v>
      </c>
      <c r="H679" s="43">
        <f>VLOOKUP($A679,LNST!$A$3:$Q$1635,9,FALSE)/1000000000</f>
        <v>17.792734844000002</v>
      </c>
      <c r="I679" s="43">
        <f>VLOOKUP($A679,LNST!$A$3:$Q$1635,10,FALSE)/1000000000</f>
        <v>8.4526007100000005</v>
      </c>
      <c r="J679" s="43">
        <f>VLOOKUP($A679,LNST!$A$3:$Q$1635,11,FALSE)/1000000000</f>
        <v>7.7666018880000003</v>
      </c>
      <c r="K679" s="43">
        <f>VLOOKUP($A679,LNST!$A$3:$Q$1635,12,FALSE)/1000000000</f>
        <v>10.361663446</v>
      </c>
      <c r="L679" s="45">
        <f>VLOOKUP($A679,'Doanh thu'!$A$3:$Q$2000,14,FALSE)</f>
        <v>0.48650888972145434</v>
      </c>
      <c r="M679" s="45">
        <f>VLOOKUP($A679,'Doanh thu'!$A$3:$Q$2000,15,FALSE)</f>
        <v>-0.17829281117497681</v>
      </c>
      <c r="N679" s="45">
        <f>VLOOKUP($A679,'Doanh thu'!$A$3:$Q$2000,16,FALSE)</f>
        <v>9.421499993365702E-2</v>
      </c>
      <c r="O679" s="45">
        <f>VLOOKUP($A679,'Doanh thu'!$A$3:$Q$2000,17,FALSE)</f>
        <v>-0.14913538044750396</v>
      </c>
      <c r="P679" s="45">
        <f>VLOOKUP($A679,LNST!$A$3:$R$1635,14,FALSE)</f>
        <v>2.7384737646775608</v>
      </c>
      <c r="Q679" s="45">
        <f>VLOOKUP($A679,LNST!$A$3:$R$1635,15,FALSE)</f>
        <v>3.0490045131925192</v>
      </c>
      <c r="R679" s="45">
        <f>VLOOKUP($A679,LNST!$A$3:$R$1635,16,FALSE)</f>
        <v>0.53156659925933425</v>
      </c>
      <c r="S679" s="45">
        <f>VLOOKUP($A679,LNST!$A$3:$R$1635,17,FALSE)</f>
        <v>9.1057355029037168E-2</v>
      </c>
      <c r="T679" s="45">
        <f>VLOOKUP($A679,LNG!$A$2:$H$1999,4,FALSE)/(D679*10^9)</f>
        <v>0.10964804183760879</v>
      </c>
      <c r="U679" s="45">
        <f>VLOOKUP($A679,LNG!$A$2:$H$1999,5,FALSE)/(E679*10^9)</f>
        <v>0.25021641054331906</v>
      </c>
      <c r="V679" s="45">
        <f>VLOOKUP($A679,LNG!$A$2:$H$1999,6,FALSE)/(F679*10^9)</f>
        <v>0.10826783758481599</v>
      </c>
      <c r="W679" s="45">
        <f>VLOOKUP($A679,LNG!$A$2:$H$1999,7,FALSE)/(G679*10^9)</f>
        <v>0.11734076361594557</v>
      </c>
      <c r="X679" s="45">
        <f>VLOOKUP($A679,'LNST năm'!$A$2:$I$2000,8,FALSE)</f>
        <v>3.5303467283632002</v>
      </c>
      <c r="Y679" s="45">
        <f>VLOOKUP($A679,'LNST năm'!$A$2:$I$2000,9,FALSE)</f>
        <v>-8.0631339754272391E-3</v>
      </c>
      <c r="Z679" s="46" t="e">
        <f>VLOOKUP($A679,LNG!$A$2:$H$1999,9,FALSE)</f>
        <v>#REF!</v>
      </c>
      <c r="AA679" s="162" t="e">
        <f>VLOOKUP($A679,'GIÁ CP'!$A$2:$D$2000,4,FALSE)/Z679</f>
        <v>#REF!</v>
      </c>
    </row>
    <row r="680" spans="1:27" hidden="1">
      <c r="A680" s="18" t="s">
        <v>1443</v>
      </c>
      <c r="B680" s="18" t="s">
        <v>3224</v>
      </c>
      <c r="C680" s="154" t="str">
        <f>VLOOKUP(A680,'GIÁ CP'!$K$2:$M$2000,3,FALSE)</f>
        <v xml:space="preserve">Sản xuất &amp; Phân phối Điện </v>
      </c>
      <c r="D680" s="43">
        <f>VLOOKUP($A680,'Doanh thu'!$A$3:$Q$2000,9,FALSE)/1000000000</f>
        <v>51.619305654000001</v>
      </c>
      <c r="E680" s="43">
        <f>VLOOKUP($A680,'Doanh thu'!$A$3:$Q$2000,10,FALSE)/1000000000</f>
        <v>70.689291420999993</v>
      </c>
      <c r="F680" s="43">
        <f>VLOOKUP($A680,'Doanh thu'!$A$3:$Q$2000,11,FALSE)/1000000000</f>
        <v>37.491328754999998</v>
      </c>
      <c r="G680" s="43">
        <f>VLOOKUP($A680,'Doanh thu'!$A$3:$Q$2000,12,FALSE)/1000000000</f>
        <v>16.541488320999999</v>
      </c>
      <c r="H680" s="43">
        <f>VLOOKUP($A680,LNST!$A$3:$Q$1635,9,FALSE)/1000000000</f>
        <v>21.604055641999999</v>
      </c>
      <c r="I680" s="43">
        <f>VLOOKUP($A680,LNST!$A$3:$Q$1635,10,FALSE)/1000000000</f>
        <v>37.954739877000002</v>
      </c>
      <c r="J680" s="43">
        <f>VLOOKUP($A680,LNST!$A$3:$Q$1635,11,FALSE)/1000000000</f>
        <v>9.521586417</v>
      </c>
      <c r="K680" s="43">
        <f>VLOOKUP($A680,LNST!$A$3:$Q$1635,12,FALSE)/1000000000</f>
        <v>-6.1652294169999999</v>
      </c>
      <c r="L680" s="45">
        <f>VLOOKUP($A680,'Doanh thu'!$A$3:$Q$2000,14,FALSE)</f>
        <v>0.11393057048004503</v>
      </c>
      <c r="M680" s="45">
        <f>VLOOKUP($A680,'Doanh thu'!$A$3:$Q$2000,15,FALSE)</f>
        <v>-0.112461451180306</v>
      </c>
      <c r="N680" s="45">
        <f>VLOOKUP($A680,'Doanh thu'!$A$3:$Q$2000,16,FALSE)</f>
        <v>0.15113704705311209</v>
      </c>
      <c r="O680" s="45">
        <f>VLOOKUP($A680,'Doanh thu'!$A$3:$Q$2000,17,FALSE)</f>
        <v>0.13179016864709617</v>
      </c>
      <c r="P680" s="45">
        <f>VLOOKUP($A680,LNST!$A$3:$R$1635,14,FALSE)</f>
        <v>0.4367778572841286</v>
      </c>
      <c r="Q680" s="45">
        <f>VLOOKUP($A680,LNST!$A$3:$R$1635,15,FALSE)</f>
        <v>-0.13092920278342249</v>
      </c>
      <c r="R680" s="45">
        <f>VLOOKUP($A680,LNST!$A$3:$R$1635,16,FALSE)</f>
        <v>1.4702967457928149</v>
      </c>
      <c r="S680" s="45">
        <f>VLOOKUP($A680,LNST!$A$3:$R$1635,17,FALSE)</f>
        <v>0.36502747654624357</v>
      </c>
      <c r="T680" s="45">
        <f>VLOOKUP($A680,LNG!$A$2:$H$1999,4,FALSE)/(D680*10^9)</f>
        <v>-8.5635119728842371E-2</v>
      </c>
      <c r="U680" s="45">
        <f>VLOOKUP($A680,LNG!$A$2:$H$1999,5,FALSE)/(E680*10^9)</f>
        <v>0.38947178075434907</v>
      </c>
      <c r="V680" s="45">
        <f>VLOOKUP($A680,LNG!$A$2:$H$1999,6,FALSE)/(F680*10^9)</f>
        <v>1.1880238212698684</v>
      </c>
      <c r="W680" s="45">
        <f>VLOOKUP($A680,LNG!$A$2:$H$1999,7,FALSE)/(G680*10^9)</f>
        <v>0.86425008581910667</v>
      </c>
      <c r="X680" s="45">
        <f>VLOOKUP($A680,'LNST năm'!$A$2:$I$2000,8,FALSE)</f>
        <v>0.10132990404611154</v>
      </c>
      <c r="Y680" s="45">
        <f>VLOOKUP($A680,'LNST năm'!$A$2:$I$2000,9,FALSE)</f>
        <v>2.1051465778658018E-2</v>
      </c>
      <c r="Z680" s="46" t="e">
        <f>VLOOKUP($A680,LNG!$A$2:$H$1999,9,FALSE)</f>
        <v>#REF!</v>
      </c>
      <c r="AA680" s="162" t="e">
        <f>VLOOKUP($A680,'GIÁ CP'!$A$2:$D$2000,4,FALSE)/Z680</f>
        <v>#REF!</v>
      </c>
    </row>
    <row r="681" spans="1:27" hidden="1">
      <c r="A681" s="18" t="s">
        <v>434</v>
      </c>
      <c r="B681" s="18" t="s">
        <v>2148</v>
      </c>
      <c r="C681" s="154" t="str">
        <f>VLOOKUP(A681,'GIÁ CP'!$K$2:$M$2000,3,FALSE)</f>
        <v xml:space="preserve">Vật liệu xây dựng &amp; Nội thất </v>
      </c>
      <c r="D681" s="43">
        <f>VLOOKUP($A681,'Doanh thu'!$A$3:$Q$2000,9,FALSE)/1000000000</f>
        <v>51.904913272999998</v>
      </c>
      <c r="E681" s="43">
        <f>VLOOKUP($A681,'Doanh thu'!$A$3:$Q$2000,10,FALSE)/1000000000</f>
        <v>44.165849776999998</v>
      </c>
      <c r="F681" s="43">
        <f>VLOOKUP($A681,'Doanh thu'!$A$3:$Q$2000,11,FALSE)/1000000000</f>
        <v>48.448630272000003</v>
      </c>
      <c r="G681" s="43">
        <f>VLOOKUP($A681,'Doanh thu'!$A$3:$Q$2000,12,FALSE)/1000000000</f>
        <v>43.529214729000003</v>
      </c>
      <c r="H681" s="43">
        <f>VLOOKUP($A681,LNST!$A$3:$Q$1635,9,FALSE)/1000000000</f>
        <v>4.7644841979999999</v>
      </c>
      <c r="I681" s="43">
        <f>VLOOKUP($A681,LNST!$A$3:$Q$1635,10,FALSE)/1000000000</f>
        <v>5.4641026090000002</v>
      </c>
      <c r="J681" s="43">
        <f>VLOOKUP($A681,LNST!$A$3:$Q$1635,11,FALSE)/1000000000</f>
        <v>5.7444221310000003</v>
      </c>
      <c r="K681" s="43">
        <f>VLOOKUP($A681,LNST!$A$3:$Q$1635,12,FALSE)/1000000000</f>
        <v>2.8175690580000001</v>
      </c>
      <c r="L681" s="45">
        <f>VLOOKUP($A681,'Doanh thu'!$A$3:$Q$2000,14,FALSE)</f>
        <v>-3.5319461840657221E-2</v>
      </c>
      <c r="M681" s="45">
        <f>VLOOKUP($A681,'Doanh thu'!$A$3:$Q$2000,15,FALSE)</f>
        <v>2.7440513962426918E-3</v>
      </c>
      <c r="N681" s="45">
        <f>VLOOKUP($A681,'Doanh thu'!$A$3:$Q$2000,16,FALSE)</f>
        <v>0.15880697014887266</v>
      </c>
      <c r="O681" s="45">
        <f>VLOOKUP($A681,'Doanh thu'!$A$3:$Q$2000,17,FALSE)</f>
        <v>0.46843824636686354</v>
      </c>
      <c r="P681" s="45">
        <f>VLOOKUP($A681,LNST!$A$3:$R$1635,14,FALSE)</f>
        <v>-0.20680963206463776</v>
      </c>
      <c r="Q681" s="45">
        <f>VLOOKUP($A681,LNST!$A$3:$R$1635,15,FALSE)</f>
        <v>0.12585512556403958</v>
      </c>
      <c r="R681" s="45">
        <f>VLOOKUP($A681,LNST!$A$3:$R$1635,16,FALSE)</f>
        <v>0.36947671916605596</v>
      </c>
      <c r="S681" s="45">
        <f>VLOOKUP($A681,LNST!$A$3:$R$1635,17,FALSE)</f>
        <v>0.79922545865060091</v>
      </c>
      <c r="T681" s="45">
        <f>VLOOKUP($A681,LNG!$A$2:$H$1999,4,FALSE)/(D681*10^9)</f>
        <v>0.16608684354520142</v>
      </c>
      <c r="U681" s="45">
        <f>VLOOKUP($A681,LNG!$A$2:$H$1999,5,FALSE)/(E681*10^9)</f>
        <v>0.35201536378218523</v>
      </c>
      <c r="V681" s="45">
        <f>VLOOKUP($A681,LNG!$A$2:$H$1999,6,FALSE)/(F681*10^9)</f>
        <v>0.31307479075969036</v>
      </c>
      <c r="W681" s="45">
        <f>VLOOKUP($A681,LNG!$A$2:$H$1999,7,FALSE)/(G681*10^9)</f>
        <v>0.38422617497525036</v>
      </c>
      <c r="X681" s="45">
        <f>VLOOKUP($A681,'LNST năm'!$A$2:$I$2000,8,FALSE)</f>
        <v>5.9417208150570971E-2</v>
      </c>
      <c r="Y681" s="45">
        <f>VLOOKUP($A681,'LNST năm'!$A$2:$I$2000,9,FALSE)</f>
        <v>-0.2616987219422503</v>
      </c>
      <c r="Z681" s="46" t="e">
        <f>VLOOKUP($A681,LNG!$A$2:$H$1999,9,FALSE)</f>
        <v>#REF!</v>
      </c>
      <c r="AA681" s="162" t="e">
        <f>VLOOKUP($A681,'GIÁ CP'!$A$2:$D$2000,4,FALSE)/Z681</f>
        <v>#REF!</v>
      </c>
    </row>
    <row r="682" spans="1:27" hidden="1">
      <c r="A682" s="18" t="s">
        <v>596</v>
      </c>
      <c r="B682" s="18" t="s">
        <v>2312</v>
      </c>
      <c r="C682" s="154" t="str">
        <f>VLOOKUP(A682,'GIÁ CP'!$K$2:$M$2000,3,FALSE)</f>
        <v xml:space="preserve">Sách, ấn bản &amp; sản phẩm văn hóa </v>
      </c>
      <c r="D682" s="43">
        <f>VLOOKUP($A682,'Doanh thu'!$A$3:$Q$2000,9,FALSE)/1000000000</f>
        <v>675.21265382299998</v>
      </c>
      <c r="E682" s="43">
        <f>VLOOKUP($A682,'Doanh thu'!$A$3:$Q$2000,10,FALSE)/1000000000</f>
        <v>267.16227764400003</v>
      </c>
      <c r="F682" s="43">
        <f>VLOOKUP($A682,'Doanh thu'!$A$3:$Q$2000,11,FALSE)/1000000000</f>
        <v>87.049256141000001</v>
      </c>
      <c r="G682" s="43">
        <f>VLOOKUP($A682,'Doanh thu'!$A$3:$Q$2000,12,FALSE)/1000000000</f>
        <v>47.729976190000002</v>
      </c>
      <c r="H682" s="43">
        <f>VLOOKUP($A682,LNST!$A$3:$Q$1635,9,FALSE)/1000000000</f>
        <v>24.818124802</v>
      </c>
      <c r="I682" s="43">
        <f>VLOOKUP($A682,LNST!$A$3:$Q$1635,10,FALSE)/1000000000</f>
        <v>8.6904643830000001</v>
      </c>
      <c r="J682" s="43">
        <f>VLOOKUP($A682,LNST!$A$3:$Q$1635,11,FALSE)/1000000000</f>
        <v>0.661383744</v>
      </c>
      <c r="K682" s="43">
        <f>VLOOKUP($A682,LNST!$A$3:$Q$1635,12,FALSE)/1000000000</f>
        <v>1.987079832</v>
      </c>
      <c r="L682" s="45">
        <f>VLOOKUP($A682,'Doanh thu'!$A$3:$Q$2000,14,FALSE)</f>
        <v>9.4609564756317585E-2</v>
      </c>
      <c r="M682" s="45">
        <f>VLOOKUP($A682,'Doanh thu'!$A$3:$Q$2000,15,FALSE)</f>
        <v>-0.3766361351451738</v>
      </c>
      <c r="N682" s="45">
        <f>VLOOKUP($A682,'Doanh thu'!$A$3:$Q$2000,16,FALSE)</f>
        <v>-0.55871817748917163</v>
      </c>
      <c r="O682" s="45">
        <f>VLOOKUP($A682,'Doanh thu'!$A$3:$Q$2000,17,FALSE)</f>
        <v>-0.33045753952265272</v>
      </c>
      <c r="P682" s="45">
        <f>VLOOKUP($A682,LNST!$A$3:$R$1635,14,FALSE)</f>
        <v>0.32703412778305974</v>
      </c>
      <c r="Q682" s="45">
        <f>VLOOKUP($A682,LNST!$A$3:$R$1635,15,FALSE)</f>
        <v>-0.48580952337711297</v>
      </c>
      <c r="R682" s="45">
        <f>VLOOKUP($A682,LNST!$A$3:$R$1635,16,FALSE)</f>
        <v>-0.96876944933414844</v>
      </c>
      <c r="S682" s="45">
        <f>VLOOKUP($A682,LNST!$A$3:$R$1635,17,FALSE)</f>
        <v>-2.2400660940412379E-2</v>
      </c>
      <c r="T682" s="45">
        <f>VLOOKUP($A682,LNG!$A$2:$H$1999,4,FALSE)/(D682*10^9)</f>
        <v>3.5502449418378247E-2</v>
      </c>
      <c r="U682" s="45">
        <f>VLOOKUP($A682,LNG!$A$2:$H$1999,5,FALSE)/(E682*10^9)</f>
        <v>0.61506502924025497</v>
      </c>
      <c r="V682" s="45">
        <f>VLOOKUP($A682,LNG!$A$2:$H$1999,6,FALSE)/(F682*10^9)</f>
        <v>0.59626571830696096</v>
      </c>
      <c r="W682" s="45">
        <f>VLOOKUP($A682,LNG!$A$2:$H$1999,7,FALSE)/(G682*10^9)</f>
        <v>0.65431607605836517</v>
      </c>
      <c r="X682" s="45">
        <f>VLOOKUP($A682,'LNST năm'!$A$2:$I$2000,8,FALSE)</f>
        <v>-0.40637474825601738</v>
      </c>
      <c r="Y682" s="45">
        <f>VLOOKUP($A682,'LNST năm'!$A$2:$I$2000,9,FALSE)</f>
        <v>-1.5263984024760258E-2</v>
      </c>
      <c r="Z682" s="46" t="e">
        <f>VLOOKUP($A682,LNG!$A$2:$H$1999,9,FALSE)</f>
        <v>#REF!</v>
      </c>
      <c r="AA682" s="162" t="e">
        <f>VLOOKUP($A682,'GIÁ CP'!$A$2:$D$2000,4,FALSE)/Z682</f>
        <v>#REF!</v>
      </c>
    </row>
    <row r="683" spans="1:27" hidden="1">
      <c r="A683" s="18" t="s">
        <v>1509</v>
      </c>
      <c r="B683" s="18" t="s">
        <v>3335</v>
      </c>
      <c r="C683" s="154" t="str">
        <f>VLOOKUP(A683,'GIÁ CP'!$K$2:$M$2000,3,FALSE)</f>
        <v xml:space="preserve">Tư vấn &amp; Hỗ trợ KD </v>
      </c>
      <c r="D683" s="43">
        <f>VLOOKUP($A683,'Doanh thu'!$A$3:$Q$2000,9,FALSE)/1000000000</f>
        <v>128.690014152</v>
      </c>
      <c r="E683" s="43">
        <f>VLOOKUP($A683,'Doanh thu'!$A$3:$Q$2000,10,FALSE)/1000000000</f>
        <v>149.30929004000001</v>
      </c>
      <c r="F683" s="43">
        <f>VLOOKUP($A683,'Doanh thu'!$A$3:$Q$2000,11,FALSE)/1000000000</f>
        <v>318.03143787099998</v>
      </c>
      <c r="G683" s="43">
        <f>VLOOKUP($A683,'Doanh thu'!$A$3:$Q$2000,12,FALSE)/1000000000</f>
        <v>0</v>
      </c>
      <c r="H683" s="43">
        <f>VLOOKUP($A683,LNST!$A$3:$Q$1635,9,FALSE)/1000000000</f>
        <v>29.022239456000001</v>
      </c>
      <c r="I683" s="43">
        <f>VLOOKUP($A683,LNST!$A$3:$Q$1635,10,FALSE)/1000000000</f>
        <v>26.757064638999999</v>
      </c>
      <c r="J683" s="43">
        <f>VLOOKUP($A683,LNST!$A$3:$Q$1635,11,FALSE)/1000000000</f>
        <v>63.845642181999999</v>
      </c>
      <c r="K683" s="43">
        <f>VLOOKUP($A683,LNST!$A$3:$Q$1635,12,FALSE)/1000000000</f>
        <v>0</v>
      </c>
      <c r="L683" s="45">
        <f>VLOOKUP($A683,'Doanh thu'!$A$3:$Q$2000,14,FALSE)</f>
        <v>0.19241662822571401</v>
      </c>
      <c r="M683" s="45">
        <f>VLOOKUP($A683,'Doanh thu'!$A$3:$Q$2000,15,FALSE)</f>
        <v>8.4190920395601377E-3</v>
      </c>
      <c r="N683" s="45">
        <f>VLOOKUP($A683,'Doanh thu'!$A$3:$Q$2000,16,FALSE)</f>
        <v>0.39425291383229272</v>
      </c>
      <c r="O683" s="45">
        <f>VLOOKUP($A683,'Doanh thu'!$A$3:$Q$2000,17,FALSE)</f>
        <v>-1</v>
      </c>
      <c r="P683" s="45">
        <f>VLOOKUP($A683,LNST!$A$3:$R$1635,14,FALSE)</f>
        <v>0.78005256726392336</v>
      </c>
      <c r="Q683" s="45">
        <f>VLOOKUP($A683,LNST!$A$3:$R$1635,15,FALSE)</f>
        <v>-2.7015217408764992E-2</v>
      </c>
      <c r="R683" s="45">
        <f>VLOOKUP($A683,LNST!$A$3:$R$1635,16,FALSE)</f>
        <v>0.89378180846332633</v>
      </c>
      <c r="S683" s="45">
        <f>VLOOKUP($A683,LNST!$A$3:$R$1635,17,FALSE)</f>
        <v>-1</v>
      </c>
      <c r="T683" s="45">
        <f>VLOOKUP($A683,LNG!$A$2:$H$1999,4,FALSE)/(D683*10^9)</f>
        <v>0.37315998777713771</v>
      </c>
      <c r="U683" s="45">
        <f>VLOOKUP($A683,LNG!$A$2:$H$1999,5,FALSE)/(E683*10^9)</f>
        <v>0.31318999209943599</v>
      </c>
      <c r="V683" s="45">
        <f>VLOOKUP($A683,LNG!$A$2:$H$1999,6,FALSE)/(F683*10^9)</f>
        <v>0.16151955196906043</v>
      </c>
      <c r="W683" s="45" t="e">
        <f>VLOOKUP($A683,LNG!$A$2:$H$1999,7,FALSE)/(G683*10^9)</f>
        <v>#DIV/0!</v>
      </c>
      <c r="X683" s="45">
        <f>VLOOKUP($A683,'LNST năm'!$A$2:$I$2000,8,FALSE)</f>
        <v>0.71659779529566503</v>
      </c>
      <c r="Y683" s="45">
        <f>VLOOKUP($A683,'LNST năm'!$A$2:$I$2000,9,FALSE)</f>
        <v>7.5498516946164607E-2</v>
      </c>
      <c r="Z683" s="46" t="e">
        <f>VLOOKUP($A683,LNG!$A$2:$H$1999,9,FALSE)</f>
        <v>#REF!</v>
      </c>
      <c r="AA683" s="162" t="e">
        <f>VLOOKUP($A683,'GIÁ CP'!$A$2:$D$2000,4,FALSE)/Z683</f>
        <v>#REF!</v>
      </c>
    </row>
    <row r="684" spans="1:27" hidden="1">
      <c r="A684" s="18" t="s">
        <v>453</v>
      </c>
      <c r="B684" s="18" t="s">
        <v>2829</v>
      </c>
      <c r="C684" s="154" t="str">
        <f>VLOOKUP(A684,'GIÁ CP'!$K$2:$M$2000,3,FALSE)</f>
        <v xml:space="preserve">Thực phẩm </v>
      </c>
      <c r="D684" s="43">
        <f>VLOOKUP($A684,'Doanh thu'!$A$3:$Q$2000,9,FALSE)/1000000000</f>
        <v>182.37239318499999</v>
      </c>
      <c r="E684" s="43">
        <f>VLOOKUP($A684,'Doanh thu'!$A$3:$Q$2000,10,FALSE)/1000000000</f>
        <v>152.911381629</v>
      </c>
      <c r="F684" s="43">
        <f>VLOOKUP($A684,'Doanh thu'!$A$3:$Q$2000,11,FALSE)/1000000000</f>
        <v>206.603771478</v>
      </c>
      <c r="G684" s="43">
        <f>VLOOKUP($A684,'Doanh thu'!$A$3:$Q$2000,12,FALSE)/1000000000</f>
        <v>189.62007072500001</v>
      </c>
      <c r="H684" s="43">
        <f>VLOOKUP($A684,LNST!$A$3:$Q$1635,9,FALSE)/1000000000</f>
        <v>4.9979991970000004</v>
      </c>
      <c r="I684" s="43">
        <f>VLOOKUP($A684,LNST!$A$3:$Q$1635,10,FALSE)/1000000000</f>
        <v>1.6099708960000001</v>
      </c>
      <c r="J684" s="43">
        <f>VLOOKUP($A684,LNST!$A$3:$Q$1635,11,FALSE)/1000000000</f>
        <v>2.7780835970000002</v>
      </c>
      <c r="K684" s="43">
        <f>VLOOKUP($A684,LNST!$A$3:$Q$1635,12,FALSE)/1000000000</f>
        <v>3.735096977</v>
      </c>
      <c r="L684" s="45">
        <f>VLOOKUP($A684,'Doanh thu'!$A$3:$Q$2000,14,FALSE)</f>
        <v>1.8404634205203389E-2</v>
      </c>
      <c r="M684" s="45">
        <f>VLOOKUP($A684,'Doanh thu'!$A$3:$Q$2000,15,FALSE)</f>
        <v>-0.29238037477305728</v>
      </c>
      <c r="N684" s="45">
        <f>VLOOKUP($A684,'Doanh thu'!$A$3:$Q$2000,16,FALSE)</f>
        <v>0.1010242236421284</v>
      </c>
      <c r="O684" s="45">
        <f>VLOOKUP($A684,'Doanh thu'!$A$3:$Q$2000,17,FALSE)</f>
        <v>-1.3432650263167404E-2</v>
      </c>
      <c r="P684" s="45">
        <f>VLOOKUP($A684,LNST!$A$3:$R$1635,14,FALSE)</f>
        <v>-0.47302649106166117</v>
      </c>
      <c r="Q684" s="45">
        <f>VLOOKUP($A684,LNST!$A$3:$R$1635,15,FALSE)</f>
        <v>-0.8003563687366605</v>
      </c>
      <c r="R684" s="45">
        <f>VLOOKUP($A684,LNST!$A$3:$R$1635,16,FALSE)</f>
        <v>-0.5363683937273942</v>
      </c>
      <c r="S684" s="45">
        <f>VLOOKUP($A684,LNST!$A$3:$R$1635,17,FALSE)</f>
        <v>-0.53734110937984703</v>
      </c>
      <c r="T684" s="45">
        <f>VLOOKUP($A684,LNG!$A$2:$H$1999,4,FALSE)/(D684*10^9)</f>
        <v>0.13947813128271308</v>
      </c>
      <c r="U684" s="45">
        <f>VLOOKUP($A684,LNG!$A$2:$H$1999,5,FALSE)/(E684*10^9)</f>
        <v>0.21435305043888087</v>
      </c>
      <c r="V684" s="45">
        <f>VLOOKUP($A684,LNG!$A$2:$H$1999,6,FALSE)/(F684*10^9)</f>
        <v>0.13543079063771823</v>
      </c>
      <c r="W684" s="45">
        <f>VLOOKUP($A684,LNG!$A$2:$H$1999,7,FALSE)/(G684*10^9)</f>
        <v>0.19243757216460664</v>
      </c>
      <c r="X684" s="45">
        <f>VLOOKUP($A684,'LNST năm'!$A$2:$I$2000,8,FALSE)</f>
        <v>-0.40822363476675144</v>
      </c>
      <c r="Y684" s="45">
        <f>VLOOKUP($A684,'LNST năm'!$A$2:$I$2000,9,FALSE)</f>
        <v>-0.22957391791457171</v>
      </c>
      <c r="Z684" s="46" t="e">
        <f>VLOOKUP($A684,LNG!$A$2:$H$1999,9,FALSE)</f>
        <v>#REF!</v>
      </c>
      <c r="AA684" s="162" t="e">
        <f>VLOOKUP($A684,'GIÁ CP'!$A$2:$D$2000,4,FALSE)/Z684</f>
        <v>#REF!</v>
      </c>
    </row>
    <row r="685" spans="1:27">
      <c r="A685" s="18" t="s">
        <v>1643</v>
      </c>
      <c r="B685" s="18" t="s">
        <v>1644</v>
      </c>
      <c r="C685" s="154" t="str">
        <f>VLOOKUP(A685,'GIÁ CP'!$K$2:$M$2000,3,FALSE)</f>
        <v xml:space="preserve">Hàng May mặc </v>
      </c>
      <c r="D685" s="43">
        <f>VLOOKUP($A685,'Doanh thu'!$A$3:$Q$2000,9,FALSE)/1000000000</f>
        <v>179.19218542300001</v>
      </c>
      <c r="E685" s="43">
        <f>VLOOKUP($A685,'Doanh thu'!$A$3:$Q$2000,10,FALSE)/1000000000</f>
        <v>213.108789097</v>
      </c>
      <c r="F685" s="43">
        <f>VLOOKUP($A685,'Doanh thu'!$A$3:$Q$2000,11,FALSE)/1000000000</f>
        <v>409.112380019</v>
      </c>
      <c r="G685" s="43">
        <f>VLOOKUP($A685,'Doanh thu'!$A$3:$Q$2000,12,FALSE)/1000000000</f>
        <v>235.04754118899999</v>
      </c>
      <c r="H685" s="43">
        <f>VLOOKUP($A685,LNST!$A$3:$Q$1635,9,FALSE)/1000000000</f>
        <v>5.1244481029999998</v>
      </c>
      <c r="I685" s="43">
        <f>VLOOKUP($A685,LNST!$A$3:$Q$1635,10,FALSE)/1000000000</f>
        <v>8.5450055969999994</v>
      </c>
      <c r="J685" s="43">
        <f>VLOOKUP($A685,LNST!$A$3:$Q$1635,11,FALSE)/1000000000</f>
        <v>0.49933675</v>
      </c>
      <c r="K685" s="43">
        <f>VLOOKUP($A685,LNST!$A$3:$Q$1635,12,FALSE)/1000000000</f>
        <v>0.49093850100000003</v>
      </c>
      <c r="L685" s="45">
        <f>VLOOKUP($A685,'Doanh thu'!$A$3:$Q$2000,14,FALSE)</f>
        <v>-2.9299079047294761E-3</v>
      </c>
      <c r="M685" s="45">
        <f>VLOOKUP($A685,'Doanh thu'!$A$3:$Q$2000,15,FALSE)</f>
        <v>2.2619347399937815</v>
      </c>
      <c r="N685" s="45">
        <f>VLOOKUP($A685,'Doanh thu'!$A$3:$Q$2000,16,FALSE)</f>
        <v>2.0696359414811454</v>
      </c>
      <c r="O685" s="45">
        <f>VLOOKUP($A685,'Doanh thu'!$A$3:$Q$2000,17,FALSE)</f>
        <v>0.13402694822716449</v>
      </c>
      <c r="P685" s="45">
        <f>VLOOKUP($A685,LNST!$A$3:$R$1635,14,FALSE)</f>
        <v>2.70062954834644</v>
      </c>
      <c r="Q685" s="45">
        <f>VLOOKUP($A685,LNST!$A$3:$R$1635,15,FALSE)</f>
        <v>2.5856459272043386</v>
      </c>
      <c r="R685" s="45">
        <f>VLOOKUP($A685,LNST!$A$3:$R$1635,16,FALSE)</f>
        <v>1.0289940183925896</v>
      </c>
      <c r="S685" s="45">
        <f>VLOOKUP($A685,LNST!$A$3:$R$1635,17,FALSE)</f>
        <v>-0.94861676687541685</v>
      </c>
      <c r="T685" s="45">
        <f>VLOOKUP($A685,LNG!$A$2:$H$1999,4,FALSE)/(D685*10^9)</f>
        <v>0.17268298789902639</v>
      </c>
      <c r="U685" s="45">
        <f>VLOOKUP($A685,LNG!$A$2:$H$1999,5,FALSE)/(E685*10^9)</f>
        <v>8.9260064245129625E-2</v>
      </c>
      <c r="V685" s="45">
        <f>VLOOKUP($A685,LNG!$A$2:$H$1999,6,FALSE)/(F685*10^9)</f>
        <v>3.4660170597480958E-2</v>
      </c>
      <c r="W685" s="45">
        <f>VLOOKUP($A685,LNG!$A$2:$H$1999,7,FALSE)/(G685*10^9)</f>
        <v>8.6298941934855211E-2</v>
      </c>
      <c r="X685" s="45">
        <f>VLOOKUP($A685,'LNST năm'!$A$2:$I$2000,8,FALSE)</f>
        <v>1</v>
      </c>
      <c r="Y685" s="45">
        <f>VLOOKUP($A685,'LNST năm'!$A$2:$I$2000,9,FALSE)</f>
        <v>-1</v>
      </c>
      <c r="Z685" s="46" t="e">
        <f>VLOOKUP($A685,LNG!$A$2:$H$1999,9,FALSE)</f>
        <v>#REF!</v>
      </c>
      <c r="AA685" s="162" t="e">
        <f>VLOOKUP($A685,'GIÁ CP'!$A$2:$D$2000,4,FALSE)/Z685</f>
        <v>#REF!</v>
      </c>
    </row>
    <row r="686" spans="1:27" hidden="1">
      <c r="A686" s="18" t="s">
        <v>241</v>
      </c>
      <c r="B686" s="18" t="s">
        <v>1926</v>
      </c>
      <c r="C686" s="154" t="str">
        <f>VLOOKUP(A686,'GIÁ CP'!$K$2:$M$2000,3,FALSE)</f>
        <v xml:space="preserve">Lâm sản và Chế biến gỗ </v>
      </c>
      <c r="D686" s="43">
        <f>VLOOKUP($A686,'Doanh thu'!$A$3:$Q$2000,9,FALSE)/1000000000</f>
        <v>237.708737082</v>
      </c>
      <c r="E686" s="43">
        <f>VLOOKUP($A686,'Doanh thu'!$A$3:$Q$2000,10,FALSE)/1000000000</f>
        <v>251.78280903699999</v>
      </c>
      <c r="F686" s="43">
        <f>VLOOKUP($A686,'Doanh thu'!$A$3:$Q$2000,11,FALSE)/1000000000</f>
        <v>297.24234941899999</v>
      </c>
      <c r="G686" s="43">
        <f>VLOOKUP($A686,'Doanh thu'!$A$3:$Q$2000,12,FALSE)/1000000000</f>
        <v>299.32115173300002</v>
      </c>
      <c r="H686" s="43">
        <f>VLOOKUP($A686,LNST!$A$3:$Q$1635,9,FALSE)/1000000000</f>
        <v>-22.569508524</v>
      </c>
      <c r="I686" s="43">
        <f>VLOOKUP($A686,LNST!$A$3:$Q$1635,10,FALSE)/1000000000</f>
        <v>17.168864066000001</v>
      </c>
      <c r="J686" s="43">
        <f>VLOOKUP($A686,LNST!$A$3:$Q$1635,11,FALSE)/1000000000</f>
        <v>-1.889472783</v>
      </c>
      <c r="K686" s="43">
        <f>VLOOKUP($A686,LNST!$A$3:$Q$1635,12,FALSE)/1000000000</f>
        <v>21.793242992</v>
      </c>
      <c r="L686" s="45">
        <f>VLOOKUP($A686,'Doanh thu'!$A$3:$Q$2000,14,FALSE)</f>
        <v>-6.1494454084467555E-2</v>
      </c>
      <c r="M686" s="45">
        <f>VLOOKUP($A686,'Doanh thu'!$A$3:$Q$2000,15,FALSE)</f>
        <v>-0.13285208331995907</v>
      </c>
      <c r="N686" s="45">
        <f>VLOOKUP($A686,'Doanh thu'!$A$3:$Q$2000,16,FALSE)</f>
        <v>-3.9062121701413981E-2</v>
      </c>
      <c r="O686" s="45">
        <f>VLOOKUP($A686,'Doanh thu'!$A$3:$Q$2000,17,FALSE)</f>
        <v>8.7434443999719821E-2</v>
      </c>
      <c r="P686" s="45">
        <f>VLOOKUP($A686,LNST!$A$3:$R$1635,14,FALSE)</f>
        <v>-1.6912834718883871</v>
      </c>
      <c r="Q686" s="45">
        <f>VLOOKUP($A686,LNST!$A$3:$R$1635,15,FALSE)</f>
        <v>0.59878208187792847</v>
      </c>
      <c r="R686" s="45">
        <f>VLOOKUP($A686,LNST!$A$3:$R$1635,16,FALSE)</f>
        <v>-1.60893384406754</v>
      </c>
      <c r="S686" s="45">
        <f>VLOOKUP($A686,LNST!$A$3:$R$1635,17,FALSE)</f>
        <v>0.29911342447135586</v>
      </c>
      <c r="T686" s="45">
        <f>VLOOKUP($A686,LNG!$A$2:$H$1999,4,FALSE)/(D686*10^9)</f>
        <v>0.18478950117364537</v>
      </c>
      <c r="U686" s="45">
        <f>VLOOKUP($A686,LNG!$A$2:$H$1999,5,FALSE)/(E686*10^9)</f>
        <v>0.1620456393232324</v>
      </c>
      <c r="V686" s="45">
        <f>VLOOKUP($A686,LNG!$A$2:$H$1999,6,FALSE)/(F686*10^9)</f>
        <v>0.14493168989615818</v>
      </c>
      <c r="W686" s="45">
        <f>VLOOKUP($A686,LNG!$A$2:$H$1999,7,FALSE)/(G686*10^9)</f>
        <v>0.17638935210330861</v>
      </c>
      <c r="X686" s="45">
        <f>VLOOKUP($A686,'LNST năm'!$A$2:$I$2000,8,FALSE)</f>
        <v>-0.82253076635238398</v>
      </c>
      <c r="Y686" s="45">
        <f>VLOOKUP($A686,'LNST năm'!$A$2:$I$2000,9,FALSE)</f>
        <v>-0.43992143016426055</v>
      </c>
      <c r="Z686" s="46" t="e">
        <f>VLOOKUP($A686,LNG!$A$2:$H$1999,9,FALSE)</f>
        <v>#REF!</v>
      </c>
      <c r="AA686" s="162" t="e">
        <f>VLOOKUP($A686,'GIÁ CP'!$A$2:$D$2000,4,FALSE)/Z686</f>
        <v>#REF!</v>
      </c>
    </row>
    <row r="687" spans="1:27" hidden="1">
      <c r="A687" s="18" t="s">
        <v>987</v>
      </c>
      <c r="B687" s="18" t="s">
        <v>2460</v>
      </c>
      <c r="C687" s="154" t="str">
        <f>VLOOKUP(A687,'GIÁ CP'!$K$2:$M$2000,3,FALSE)</f>
        <v xml:space="preserve">Sản xuất &amp; Phân phối Điện </v>
      </c>
      <c r="D687" s="43">
        <f>VLOOKUP($A687,'Doanh thu'!$A$3:$Q$2000,9,FALSE)/1000000000</f>
        <v>146.01487018200001</v>
      </c>
      <c r="E687" s="43">
        <f>VLOOKUP($A687,'Doanh thu'!$A$3:$Q$2000,10,FALSE)/1000000000</f>
        <v>204.902566259</v>
      </c>
      <c r="F687" s="43">
        <f>VLOOKUP($A687,'Doanh thu'!$A$3:$Q$2000,11,FALSE)/1000000000</f>
        <v>244.83529330900001</v>
      </c>
      <c r="G687" s="43">
        <f>VLOOKUP($A687,'Doanh thu'!$A$3:$Q$2000,12,FALSE)/1000000000</f>
        <v>128.873032897</v>
      </c>
      <c r="H687" s="43">
        <f>VLOOKUP($A687,LNST!$A$3:$Q$1635,9,FALSE)/1000000000</f>
        <v>45.304229774</v>
      </c>
      <c r="I687" s="43">
        <f>VLOOKUP($A687,LNST!$A$3:$Q$1635,10,FALSE)/1000000000</f>
        <v>96.644217566999998</v>
      </c>
      <c r="J687" s="43">
        <f>VLOOKUP($A687,LNST!$A$3:$Q$1635,11,FALSE)/1000000000</f>
        <v>67.682933472000002</v>
      </c>
      <c r="K687" s="43">
        <f>VLOOKUP($A687,LNST!$A$3:$Q$1635,12,FALSE)/1000000000</f>
        <v>49.775763277000003</v>
      </c>
      <c r="L687" s="45">
        <f>VLOOKUP($A687,'Doanh thu'!$A$3:$Q$2000,14,FALSE)</f>
        <v>3.3899764240517563E-2</v>
      </c>
      <c r="M687" s="45">
        <f>VLOOKUP($A687,'Doanh thu'!$A$3:$Q$2000,15,FALSE)</f>
        <v>-0.15976652631301541</v>
      </c>
      <c r="N687" s="45">
        <f>VLOOKUP($A687,'Doanh thu'!$A$3:$Q$2000,16,FALSE)</f>
        <v>-0.11030369353931536</v>
      </c>
      <c r="O687" s="45">
        <f>VLOOKUP($A687,'Doanh thu'!$A$3:$Q$2000,17,FALSE)</f>
        <v>-1.4063559905764444E-2</v>
      </c>
      <c r="P687" s="45">
        <f>VLOOKUP($A687,LNST!$A$3:$R$1635,14,FALSE)</f>
        <v>2.3188526686731086</v>
      </c>
      <c r="Q687" s="45">
        <f>VLOOKUP($A687,LNST!$A$3:$R$1635,15,FALSE)</f>
        <v>-0.21880674030354932</v>
      </c>
      <c r="R687" s="45">
        <f>VLOOKUP($A687,LNST!$A$3:$R$1635,16,FALSE)</f>
        <v>-0.465090894046366</v>
      </c>
      <c r="S687" s="45">
        <f>VLOOKUP($A687,LNST!$A$3:$R$1635,17,FALSE)</f>
        <v>-0.16710277573917556</v>
      </c>
      <c r="T687" s="45">
        <f>VLOOKUP($A687,LNG!$A$2:$H$1999,4,FALSE)/(D687*10^9)</f>
        <v>0.5172609365803531</v>
      </c>
      <c r="U687" s="45">
        <f>VLOOKUP($A687,LNG!$A$2:$H$1999,5,FALSE)/(E687*10^9)</f>
        <v>0.31360189740999683</v>
      </c>
      <c r="V687" s="45">
        <f>VLOOKUP($A687,LNG!$A$2:$H$1999,6,FALSE)/(F687*10^9)</f>
        <v>0.52000967806678511</v>
      </c>
      <c r="W687" s="45">
        <f>VLOOKUP($A687,LNG!$A$2:$H$1999,7,FALSE)/(G687*10^9)</f>
        <v>0.78981340283463941</v>
      </c>
      <c r="X687" s="45">
        <f>VLOOKUP($A687,'LNST năm'!$A$2:$I$2000,8,FALSE)</f>
        <v>-5.5650025514753981E-2</v>
      </c>
      <c r="Y687" s="45">
        <f>VLOOKUP($A687,'LNST năm'!$A$2:$I$2000,9,FALSE)</f>
        <v>-0.21112690150337021</v>
      </c>
      <c r="Z687" s="46" t="e">
        <f>VLOOKUP($A687,LNG!$A$2:$H$1999,9,FALSE)</f>
        <v>#REF!</v>
      </c>
      <c r="AA687" s="162" t="e">
        <f>VLOOKUP($A687,'GIÁ CP'!$A$2:$D$2000,4,FALSE)/Z687</f>
        <v>#REF!</v>
      </c>
    </row>
    <row r="688" spans="1:27">
      <c r="A688" s="18" t="s">
        <v>460</v>
      </c>
      <c r="B688" s="18" t="s">
        <v>2173</v>
      </c>
      <c r="C688" s="154" t="str">
        <f>VLOOKUP(A688,'GIÁ CP'!$K$2:$M$2000,3,FALSE)</f>
        <v xml:space="preserve">Sản phẩm hóa dầu, Nông dược &amp; Hóa chất khác </v>
      </c>
      <c r="D688" s="43">
        <f>VLOOKUP($A688,'Doanh thu'!$A$3:$Q$2000,9,FALSE)/1000000000</f>
        <v>381.83940955999998</v>
      </c>
      <c r="E688" s="43">
        <f>VLOOKUP($A688,'Doanh thu'!$A$3:$Q$2000,10,FALSE)/1000000000</f>
        <v>421.97936813699999</v>
      </c>
      <c r="F688" s="43">
        <f>VLOOKUP($A688,'Doanh thu'!$A$3:$Q$2000,11,FALSE)/1000000000</f>
        <v>407.13561303199998</v>
      </c>
      <c r="G688" s="43">
        <f>VLOOKUP($A688,'Doanh thu'!$A$3:$Q$2000,12,FALSE)/1000000000</f>
        <v>419.76939264999999</v>
      </c>
      <c r="H688" s="43">
        <f>VLOOKUP($A688,LNST!$A$3:$Q$1635,9,FALSE)/1000000000</f>
        <v>24.416288185999999</v>
      </c>
      <c r="I688" s="43">
        <f>VLOOKUP($A688,LNST!$A$3:$Q$1635,10,FALSE)/1000000000</f>
        <v>31.958578446000001</v>
      </c>
      <c r="J688" s="43">
        <f>VLOOKUP($A688,LNST!$A$3:$Q$1635,11,FALSE)/1000000000</f>
        <v>26.263556423000001</v>
      </c>
      <c r="K688" s="43">
        <f>VLOOKUP($A688,LNST!$A$3:$Q$1635,12,FALSE)/1000000000</f>
        <v>30.908358757999999</v>
      </c>
      <c r="L688" s="45">
        <f>VLOOKUP($A688,'Doanh thu'!$A$3:$Q$2000,14,FALSE)</f>
        <v>5.517714147453457E-2</v>
      </c>
      <c r="M688" s="45">
        <f>VLOOKUP($A688,'Doanh thu'!$A$3:$Q$2000,15,FALSE)</f>
        <v>0.11514553293392205</v>
      </c>
      <c r="N688" s="45">
        <f>VLOOKUP($A688,'Doanh thu'!$A$3:$Q$2000,16,FALSE)</f>
        <v>0.10367641511531162</v>
      </c>
      <c r="O688" s="45">
        <f>VLOOKUP($A688,'Doanh thu'!$A$3:$Q$2000,17,FALSE)</f>
        <v>6.9706529735575049E-2</v>
      </c>
      <c r="P688" s="45">
        <f>VLOOKUP($A688,LNST!$A$3:$R$1635,14,FALSE)</f>
        <v>0.46160034065771233</v>
      </c>
      <c r="Q688" s="45">
        <f>VLOOKUP($A688,LNST!$A$3:$R$1635,15,FALSE)</f>
        <v>0.19340008537600259</v>
      </c>
      <c r="R688" s="45">
        <f>VLOOKUP($A688,LNST!$A$3:$R$1635,16,FALSE)</f>
        <v>-0.14770228217950282</v>
      </c>
      <c r="S688" s="45">
        <f>VLOOKUP($A688,LNST!$A$3:$R$1635,17,FALSE)</f>
        <v>0.90794558307464612</v>
      </c>
      <c r="T688" s="45">
        <f>VLOOKUP($A688,LNG!$A$2:$H$1999,4,FALSE)/(D688*10^9)</f>
        <v>0.16907108555502764</v>
      </c>
      <c r="U688" s="45">
        <f>VLOOKUP($A688,LNG!$A$2:$H$1999,5,FALSE)/(E688*10^9)</f>
        <v>0.18004241137764393</v>
      </c>
      <c r="V688" s="45">
        <f>VLOOKUP($A688,LNG!$A$2:$H$1999,6,FALSE)/(F688*10^9)</f>
        <v>0.21324703296878156</v>
      </c>
      <c r="W688" s="45">
        <f>VLOOKUP($A688,LNG!$A$2:$H$1999,7,FALSE)/(G688*10^9)</f>
        <v>0.18936494295399409</v>
      </c>
      <c r="X688" s="45">
        <f>VLOOKUP($A688,'LNST năm'!$A$2:$I$2000,8,FALSE)</f>
        <v>0.13589915941536448</v>
      </c>
      <c r="Y688" s="45">
        <f>VLOOKUP($A688,'LNST năm'!$A$2:$I$2000,9,FALSE)</f>
        <v>-0.18376071994422238</v>
      </c>
      <c r="Z688" s="46" t="e">
        <f>VLOOKUP($A688,LNG!$A$2:$H$1999,9,FALSE)</f>
        <v>#REF!</v>
      </c>
      <c r="AA688" s="162" t="e">
        <f>VLOOKUP($A688,'GIÁ CP'!$A$2:$D$2000,4,FALSE)/Z688</f>
        <v>#REF!</v>
      </c>
    </row>
    <row r="689" spans="1:27" hidden="1">
      <c r="A689" s="18" t="s">
        <v>183</v>
      </c>
      <c r="B689" s="18" t="s">
        <v>1862</v>
      </c>
      <c r="C689" s="154" t="str">
        <f>VLOOKUP(A689,'GIÁ CP'!$K$2:$M$2000,3,FALSE)</f>
        <v xml:space="preserve">Ngân hàng </v>
      </c>
      <c r="D689" s="43">
        <f>VLOOKUP($A689,'Doanh thu'!$A$3:$Q$2000,9,FALSE)/1000000000</f>
        <v>0</v>
      </c>
      <c r="E689" s="43">
        <f>VLOOKUP($A689,'Doanh thu'!$A$3:$Q$2000,10,FALSE)/1000000000</f>
        <v>0</v>
      </c>
      <c r="F689" s="43">
        <f>VLOOKUP($A689,'Doanh thu'!$A$3:$Q$2000,11,FALSE)/1000000000</f>
        <v>0</v>
      </c>
      <c r="G689" s="43">
        <f>VLOOKUP($A689,'Doanh thu'!$A$3:$Q$2000,12,FALSE)/1000000000</f>
        <v>0</v>
      </c>
      <c r="H689" s="43">
        <f>VLOOKUP($A689,LNST!$A$3:$Q$1635,9,FALSE)/1000000000</f>
        <v>5877.6049999999996</v>
      </c>
      <c r="I689" s="43">
        <f>VLOOKUP($A689,LNST!$A$3:$Q$1635,10,FALSE)/1000000000</f>
        <v>5571.0240000000003</v>
      </c>
      <c r="J689" s="43">
        <f>VLOOKUP($A689,LNST!$A$3:$Q$1635,11,FALSE)/1000000000</f>
        <v>8762.57</v>
      </c>
      <c r="K689" s="43">
        <f>VLOOKUP($A689,LNST!$A$3:$Q$1635,12,FALSE)/1000000000</f>
        <v>7515.5129999999999</v>
      </c>
      <c r="L689" s="45" t="e">
        <f>VLOOKUP($A689,'Doanh thu'!$A$3:$Q$2000,14,FALSE)</f>
        <v>#DIV/0!</v>
      </c>
      <c r="M689" s="45" t="e">
        <f>VLOOKUP($A689,'Doanh thu'!$A$3:$Q$2000,15,FALSE)</f>
        <v>#DIV/0!</v>
      </c>
      <c r="N689" s="45" t="e">
        <f>VLOOKUP($A689,'Doanh thu'!$A$3:$Q$2000,16,FALSE)</f>
        <v>#DIV/0!</v>
      </c>
      <c r="O689" s="45" t="e">
        <f>VLOOKUP($A689,'Doanh thu'!$A$3:$Q$2000,17,FALSE)</f>
        <v>#DIV/0!</v>
      </c>
      <c r="P689" s="45">
        <f>VLOOKUP($A689,LNST!$A$3:$R$1635,14,FALSE)</f>
        <v>-2.474700705139703E-2</v>
      </c>
      <c r="Q689" s="45">
        <f>VLOOKUP($A689,LNST!$A$3:$R$1635,15,FALSE)</f>
        <v>-3.7845612449820001E-2</v>
      </c>
      <c r="R689" s="45">
        <f>VLOOKUP($A689,LNST!$A$3:$R$1635,16,FALSE)</f>
        <v>0.39439135323545538</v>
      </c>
      <c r="S689" s="45">
        <f>VLOOKUP($A689,LNST!$A$3:$R$1635,17,FALSE)</f>
        <v>0.14430732641669738</v>
      </c>
      <c r="T689" s="45" t="e">
        <f>VLOOKUP($A689,LNG!$A$2:$H$1999,4,FALSE)/(D689*10^9)</f>
        <v>#DIV/0!</v>
      </c>
      <c r="U689" s="45" t="e">
        <f>VLOOKUP($A689,LNG!$A$2:$H$1999,5,FALSE)/(E689*10^9)</f>
        <v>#DIV/0!</v>
      </c>
      <c r="V689" s="45" t="e">
        <f>VLOOKUP($A689,LNG!$A$2:$H$1999,6,FALSE)/(F689*10^9)</f>
        <v>#DIV/0!</v>
      </c>
      <c r="W689" s="45" t="e">
        <f>VLOOKUP($A689,LNG!$A$2:$H$1999,7,FALSE)/(G689*10^9)</f>
        <v>#DIV/0!</v>
      </c>
      <c r="X689" s="45">
        <f>VLOOKUP($A689,'LNST năm'!$A$2:$I$2000,8,FALSE)</f>
        <v>0.1831415791907636</v>
      </c>
      <c r="Y689" s="45">
        <f>VLOOKUP($A689,'LNST năm'!$A$2:$I$2000,9,FALSE)</f>
        <v>0.15273106490203725</v>
      </c>
      <c r="Z689" s="46" t="e">
        <f>VLOOKUP($A689,LNG!$A$2:$H$1999,9,FALSE)</f>
        <v>#REF!</v>
      </c>
      <c r="AA689" s="162" t="e">
        <f>VLOOKUP($A689,'GIÁ CP'!$A$2:$D$2000,4,FALSE)/Z689</f>
        <v>#REF!</v>
      </c>
    </row>
    <row r="690" spans="1:27" hidden="1">
      <c r="A690" s="18" t="s">
        <v>280</v>
      </c>
      <c r="B690" s="18" t="s">
        <v>1969</v>
      </c>
      <c r="C690" s="154" t="str">
        <f>VLOOKUP(A690,'GIÁ CP'!$K$2:$M$2000,3,FALSE)</f>
        <v xml:space="preserve">Ngân hàng </v>
      </c>
      <c r="D690" s="43">
        <f>VLOOKUP($A690,'Doanh thu'!$A$3:$Q$2000,9,FALSE)/1000000000</f>
        <v>0</v>
      </c>
      <c r="E690" s="43">
        <f>VLOOKUP($A690,'Doanh thu'!$A$3:$Q$2000,10,FALSE)/1000000000</f>
        <v>0</v>
      </c>
      <c r="F690" s="43">
        <f>VLOOKUP($A690,'Doanh thu'!$A$3:$Q$2000,11,FALSE)/1000000000</f>
        <v>0</v>
      </c>
      <c r="G690" s="43">
        <f>VLOOKUP($A690,'Doanh thu'!$A$3:$Q$2000,12,FALSE)/1000000000</f>
        <v>0</v>
      </c>
      <c r="H690" s="43">
        <f>VLOOKUP($A690,LNST!$A$3:$Q$1635,9,FALSE)/1000000000</f>
        <v>6247.3639999999996</v>
      </c>
      <c r="I690" s="43">
        <f>VLOOKUP($A690,LNST!$A$3:$Q$1635,10,FALSE)/1000000000</f>
        <v>6419.3440000000001</v>
      </c>
      <c r="J690" s="43">
        <f>VLOOKUP($A690,LNST!$A$3:$Q$1635,11,FALSE)/1000000000</f>
        <v>6675.5619999999999</v>
      </c>
      <c r="K690" s="43">
        <f>VLOOKUP($A690,LNST!$A$3:$Q$1635,12,FALSE)/1000000000</f>
        <v>6671.0810000000001</v>
      </c>
      <c r="L690" s="45" t="e">
        <f>VLOOKUP($A690,'Doanh thu'!$A$3:$Q$2000,14,FALSE)</f>
        <v>#DIV/0!</v>
      </c>
      <c r="M690" s="45" t="e">
        <f>VLOOKUP($A690,'Doanh thu'!$A$3:$Q$2000,15,FALSE)</f>
        <v>#DIV/0!</v>
      </c>
      <c r="N690" s="45" t="e">
        <f>VLOOKUP($A690,'Doanh thu'!$A$3:$Q$2000,16,FALSE)</f>
        <v>#DIV/0!</v>
      </c>
      <c r="O690" s="45" t="e">
        <f>VLOOKUP($A690,'Doanh thu'!$A$3:$Q$2000,17,FALSE)</f>
        <v>#DIV/0!</v>
      </c>
      <c r="P690" s="45">
        <f>VLOOKUP($A690,LNST!$A$3:$R$1635,14,FALSE)</f>
        <v>8.719498185234157E-3</v>
      </c>
      <c r="Q690" s="45">
        <f>VLOOKUP($A690,LNST!$A$3:$R$1635,15,FALSE)</f>
        <v>0.118838937830991</v>
      </c>
      <c r="R690" s="45">
        <f>VLOOKUP($A690,LNST!$A$3:$R$1635,16,FALSE)</f>
        <v>0.98025312475434323</v>
      </c>
      <c r="S690" s="45">
        <f>VLOOKUP($A690,LNST!$A$3:$R$1635,17,FALSE)</f>
        <v>0.12157462390466647</v>
      </c>
      <c r="T690" s="45" t="e">
        <f>VLOOKUP($A690,LNG!$A$2:$H$1999,4,FALSE)/(D690*10^9)</f>
        <v>#DIV/0!</v>
      </c>
      <c r="U690" s="45" t="e">
        <f>VLOOKUP($A690,LNG!$A$2:$H$1999,5,FALSE)/(E690*10^9)</f>
        <v>#DIV/0!</v>
      </c>
      <c r="V690" s="45" t="e">
        <f>VLOOKUP($A690,LNG!$A$2:$H$1999,6,FALSE)/(F690*10^9)</f>
        <v>#DIV/0!</v>
      </c>
      <c r="W690" s="45" t="e">
        <f>VLOOKUP($A690,LNG!$A$2:$H$1999,7,FALSE)/(G690*10^9)</f>
        <v>#DIV/0!</v>
      </c>
      <c r="X690" s="45">
        <f>VLOOKUP($A690,'LNST năm'!$A$2:$I$2000,8,FALSE)</f>
        <v>0.17503668645827369</v>
      </c>
      <c r="Y690" s="45">
        <f>VLOOKUP($A690,'LNST năm'!$A$2:$I$2000,9,FALSE)</f>
        <v>7.8673147914052777E-2</v>
      </c>
      <c r="Z690" s="46" t="e">
        <f>VLOOKUP($A690,LNG!$A$2:$H$1999,9,FALSE)</f>
        <v>#REF!</v>
      </c>
      <c r="AA690" s="162" t="e">
        <f>VLOOKUP($A690,'GIÁ CP'!$A$2:$D$2000,4,FALSE)/Z690</f>
        <v>#REF!</v>
      </c>
    </row>
    <row r="691" spans="1:27" hidden="1">
      <c r="A691" s="18" t="s">
        <v>4</v>
      </c>
      <c r="B691" s="18" t="s">
        <v>1648</v>
      </c>
      <c r="C691" s="154" t="str">
        <f>VLOOKUP(A691,'GIÁ CP'!$K$2:$M$2000,3,FALSE)</f>
        <v xml:space="preserve">Nuôi trồng nông &amp; hải sản </v>
      </c>
      <c r="D691" s="43">
        <f>VLOOKUP($A691,'Doanh thu'!$A$3:$Q$2000,9,FALSE)/1000000000</f>
        <v>581.43853625400004</v>
      </c>
      <c r="E691" s="43">
        <f>VLOOKUP($A691,'Doanh thu'!$A$3:$Q$2000,10,FALSE)/1000000000</f>
        <v>542.22009143599996</v>
      </c>
      <c r="F691" s="43">
        <f>VLOOKUP($A691,'Doanh thu'!$A$3:$Q$2000,11,FALSE)/1000000000</f>
        <v>569.426349082</v>
      </c>
      <c r="G691" s="43">
        <f>VLOOKUP($A691,'Doanh thu'!$A$3:$Q$2000,12,FALSE)/1000000000</f>
        <v>427.96048910000002</v>
      </c>
      <c r="H691" s="43">
        <f>VLOOKUP($A691,LNST!$A$3:$Q$1635,9,FALSE)/1000000000</f>
        <v>6.4664499879999999</v>
      </c>
      <c r="I691" s="43">
        <f>VLOOKUP($A691,LNST!$A$3:$Q$1635,10,FALSE)/1000000000</f>
        <v>13.967390002</v>
      </c>
      <c r="J691" s="43">
        <f>VLOOKUP($A691,LNST!$A$3:$Q$1635,11,FALSE)/1000000000</f>
        <v>11.311980638</v>
      </c>
      <c r="K691" s="43">
        <f>VLOOKUP($A691,LNST!$A$3:$Q$1635,12,FALSE)/1000000000</f>
        <v>3.4390780529999998</v>
      </c>
      <c r="L691" s="45">
        <f>VLOOKUP($A691,'Doanh thu'!$A$3:$Q$2000,14,FALSE)</f>
        <v>3.4674812607025353E-2</v>
      </c>
      <c r="M691" s="45">
        <f>VLOOKUP($A691,'Doanh thu'!$A$3:$Q$2000,15,FALSE)</f>
        <v>0.305786031383176</v>
      </c>
      <c r="N691" s="45">
        <f>VLOOKUP($A691,'Doanh thu'!$A$3:$Q$2000,16,FALSE)</f>
        <v>0.25023755249174395</v>
      </c>
      <c r="O691" s="45">
        <f>VLOOKUP($A691,'Doanh thu'!$A$3:$Q$2000,17,FALSE)</f>
        <v>2.3243674090864985E-2</v>
      </c>
      <c r="P691" s="45">
        <f>VLOOKUP($A691,LNST!$A$3:$R$1635,14,FALSE)</f>
        <v>1.3254950351106165</v>
      </c>
      <c r="Q691" s="45">
        <f>VLOOKUP($A691,LNST!$A$3:$R$1635,15,FALSE)</f>
        <v>3.1651844826071938</v>
      </c>
      <c r="R691" s="45">
        <f>VLOOKUP($A691,LNST!$A$3:$R$1635,16,FALSE)</f>
        <v>3.8000687726447726</v>
      </c>
      <c r="S691" s="45">
        <f>VLOOKUP($A691,LNST!$A$3:$R$1635,17,FALSE)</f>
        <v>0.32752490112589072</v>
      </c>
      <c r="T691" s="45">
        <f>VLOOKUP($A691,LNG!$A$2:$H$1999,4,FALSE)/(D691*10^9)</f>
        <v>8.9473987075520581E-2</v>
      </c>
      <c r="U691" s="45">
        <f>VLOOKUP($A691,LNG!$A$2:$H$1999,5,FALSE)/(E691*10^9)</f>
        <v>0.11292340984975675</v>
      </c>
      <c r="V691" s="45">
        <f>VLOOKUP($A691,LNG!$A$2:$H$1999,6,FALSE)/(F691*10^9)</f>
        <v>0.12262283129603636</v>
      </c>
      <c r="W691" s="45">
        <f>VLOOKUP($A691,LNG!$A$2:$H$1999,7,FALSE)/(G691*10^9)</f>
        <v>0.19365746835015477</v>
      </c>
      <c r="X691" s="45">
        <f>VLOOKUP($A691,'LNST năm'!$A$2:$I$2000,8,FALSE)</f>
        <v>2.5694804368024058</v>
      </c>
      <c r="Y691" s="45">
        <f>VLOOKUP($A691,'LNST năm'!$A$2:$I$2000,9,FALSE)</f>
        <v>-0.31190833298704801</v>
      </c>
      <c r="Z691" s="46" t="e">
        <f>VLOOKUP($A691,LNG!$A$2:$H$1999,9,FALSE)</f>
        <v>#REF!</v>
      </c>
      <c r="AA691" s="162" t="e">
        <f>VLOOKUP($A691,'GIÁ CP'!$A$2:$D$2000,4,FALSE)/Z691</f>
        <v>#REF!</v>
      </c>
    </row>
    <row r="692" spans="1:27" hidden="1">
      <c r="A692" s="18" t="s">
        <v>877</v>
      </c>
      <c r="B692" s="18" t="s">
        <v>3395</v>
      </c>
      <c r="C692" s="154" t="str">
        <f>VLOOKUP(A692,'GIÁ CP'!$K$2:$M$2000,3,FALSE)</f>
        <v xml:space="preserve">Kho bãi, hậu cần và bảo dưỡng </v>
      </c>
      <c r="D692" s="43">
        <f>VLOOKUP($A692,'Doanh thu'!$A$3:$Q$2000,9,FALSE)/1000000000</f>
        <v>136.870001997</v>
      </c>
      <c r="E692" s="43">
        <f>VLOOKUP($A692,'Doanh thu'!$A$3:$Q$2000,10,FALSE)/1000000000</f>
        <v>177.920684338</v>
      </c>
      <c r="F692" s="43">
        <f>VLOOKUP($A692,'Doanh thu'!$A$3:$Q$2000,11,FALSE)/1000000000</f>
        <v>106.218746537</v>
      </c>
      <c r="G692" s="43">
        <f>VLOOKUP($A692,'Doanh thu'!$A$3:$Q$2000,12,FALSE)/1000000000</f>
        <v>223.913487043</v>
      </c>
      <c r="H692" s="43">
        <f>VLOOKUP($A692,LNST!$A$3:$Q$1635,9,FALSE)/1000000000</f>
        <v>15.814791247</v>
      </c>
      <c r="I692" s="43">
        <f>VLOOKUP($A692,LNST!$A$3:$Q$1635,10,FALSE)/1000000000</f>
        <v>-1.4449608540000001</v>
      </c>
      <c r="J692" s="43">
        <f>VLOOKUP($A692,LNST!$A$3:$Q$1635,11,FALSE)/1000000000</f>
        <v>-1.4097208859999999</v>
      </c>
      <c r="K692" s="43">
        <f>VLOOKUP($A692,LNST!$A$3:$Q$1635,12,FALSE)/1000000000</f>
        <v>4.4858970899999999</v>
      </c>
      <c r="L692" s="45">
        <f>VLOOKUP($A692,'Doanh thu'!$A$3:$Q$2000,14,FALSE)</f>
        <v>3.3308214783446295</v>
      </c>
      <c r="M692" s="45">
        <f>VLOOKUP($A692,'Doanh thu'!$A$3:$Q$2000,15,FALSE)</f>
        <v>4.8957086769726734</v>
      </c>
      <c r="N692" s="45">
        <f>VLOOKUP($A692,'Doanh thu'!$A$3:$Q$2000,16,FALSE)</f>
        <v>0.40845400929799208</v>
      </c>
      <c r="O692" s="45">
        <f>VLOOKUP($A692,'Doanh thu'!$A$3:$Q$2000,17,FALSE)</f>
        <v>2.113317931215152</v>
      </c>
      <c r="P692" s="45">
        <f>VLOOKUP($A692,LNST!$A$3:$R$1635,14,FALSE)</f>
        <v>1.6702679725531941</v>
      </c>
      <c r="Q692" s="45">
        <f>VLOOKUP($A692,LNST!$A$3:$R$1635,15,FALSE)</f>
        <v>-1.2812658479107075</v>
      </c>
      <c r="R692" s="45">
        <f>VLOOKUP($A692,LNST!$A$3:$R$1635,16,FALSE)</f>
        <v>-1.1588773326302584</v>
      </c>
      <c r="S692" s="45">
        <f>VLOOKUP($A692,LNST!$A$3:$R$1635,17,FALSE)</f>
        <v>4.4501783547010998</v>
      </c>
      <c r="T692" s="45">
        <f>VLOOKUP($A692,LNG!$A$2:$H$1999,4,FALSE)/(D692*10^9)</f>
        <v>2.7479825039254689E-2</v>
      </c>
      <c r="U692" s="45">
        <f>VLOOKUP($A692,LNG!$A$2:$H$1999,5,FALSE)/(E692*10^9)</f>
        <v>3.6195230245214281E-2</v>
      </c>
      <c r="V692" s="45">
        <f>VLOOKUP($A692,LNG!$A$2:$H$1999,6,FALSE)/(F692*10^9)</f>
        <v>-4.5206820608896447E-3</v>
      </c>
      <c r="W692" s="45">
        <f>VLOOKUP($A692,LNG!$A$2:$H$1999,7,FALSE)/(G692*10^9)</f>
        <v>1.1904533193608409E-2</v>
      </c>
      <c r="X692" s="45">
        <f>VLOOKUP($A692,'LNST năm'!$A$2:$I$2000,8,FALSE)</f>
        <v>-0.60043378145832482</v>
      </c>
      <c r="Y692" s="45">
        <f>VLOOKUP($A692,'LNST năm'!$A$2:$I$2000,9,FALSE)</f>
        <v>-0.50396283734356873</v>
      </c>
      <c r="Z692" s="46" t="e">
        <f>VLOOKUP($A692,LNG!$A$2:$H$1999,9,FALSE)</f>
        <v>#REF!</v>
      </c>
      <c r="AA692" s="162" t="e">
        <f>VLOOKUP($A692,'GIÁ CP'!$A$2:$D$2000,4,FALSE)/Z692</f>
        <v>#REF!</v>
      </c>
    </row>
    <row r="693" spans="1:27" hidden="1">
      <c r="A693" s="18" t="s">
        <v>458</v>
      </c>
      <c r="B693" s="18" t="s">
        <v>2172</v>
      </c>
      <c r="C693" s="154" t="str">
        <f>VLOOKUP(A693,'GIÁ CP'!$K$2:$M$2000,3,FALSE)</f>
        <v xml:space="preserve">Xây dựng </v>
      </c>
      <c r="D693" s="43">
        <f>VLOOKUP($A693,'Doanh thu'!$A$3:$Q$2000,9,FALSE)/1000000000</f>
        <v>8374.8042507600003</v>
      </c>
      <c r="E693" s="43">
        <f>VLOOKUP($A693,'Doanh thu'!$A$3:$Q$2000,10,FALSE)/1000000000</f>
        <v>9151.5240778589996</v>
      </c>
      <c r="F693" s="43">
        <f>VLOOKUP($A693,'Doanh thu'!$A$3:$Q$2000,11,FALSE)/1000000000</f>
        <v>11815.130059515999</v>
      </c>
      <c r="G693" s="43">
        <f>VLOOKUP($A693,'Doanh thu'!$A$3:$Q$2000,12,FALSE)/1000000000</f>
        <v>10989.32880472</v>
      </c>
      <c r="H693" s="43">
        <f>VLOOKUP($A693,LNST!$A$3:$Q$1635,9,FALSE)/1000000000</f>
        <v>6.4317204869999998</v>
      </c>
      <c r="I693" s="43">
        <f>VLOOKUP($A693,LNST!$A$3:$Q$1635,10,FALSE)/1000000000</f>
        <v>302.745400184</v>
      </c>
      <c r="J693" s="43">
        <f>VLOOKUP($A693,LNST!$A$3:$Q$1635,11,FALSE)/1000000000</f>
        <v>154.74362599</v>
      </c>
      <c r="K693" s="43">
        <f>VLOOKUP($A693,LNST!$A$3:$Q$1635,12,FALSE)/1000000000</f>
        <v>27.155612116</v>
      </c>
      <c r="L693" s="45">
        <f>VLOOKUP($A693,'Doanh thu'!$A$3:$Q$2000,14,FALSE)</f>
        <v>0.28137105842632509</v>
      </c>
      <c r="M693" s="45">
        <f>VLOOKUP($A693,'Doanh thu'!$A$3:$Q$2000,15,FALSE)</f>
        <v>0.13947506872200563</v>
      </c>
      <c r="N693" s="45">
        <f>VLOOKUP($A693,'Doanh thu'!$A$3:$Q$2000,16,FALSE)</f>
        <v>0.12754539411582261</v>
      </c>
      <c r="O693" s="45">
        <f>VLOOKUP($A693,'Doanh thu'!$A$3:$Q$2000,17,FALSE)</f>
        <v>0.57530987181728044</v>
      </c>
      <c r="P693" s="45">
        <f>VLOOKUP($A693,LNST!$A$3:$R$1635,14,FALSE)</f>
        <v>0.54997590462324486</v>
      </c>
      <c r="Q693" s="45">
        <f>VLOOKUP($A693,LNST!$A$3:$R$1635,15,FALSE)</f>
        <v>15.978428297182294</v>
      </c>
      <c r="R693" s="45">
        <f>VLOOKUP($A693,LNST!$A$3:$R$1635,16,FALSE)</f>
        <v>0.42951401305578224</v>
      </c>
      <c r="S693" s="45">
        <f>VLOOKUP($A693,LNST!$A$3:$R$1635,17,FALSE)</f>
        <v>-3.9090556796195206E-2</v>
      </c>
      <c r="T693" s="45">
        <f>VLOOKUP($A693,LNG!$A$2:$H$1999,4,FALSE)/(D693*10^9)</f>
        <v>8.8560642126255543E-2</v>
      </c>
      <c r="U693" s="45">
        <f>VLOOKUP($A693,LNG!$A$2:$H$1999,5,FALSE)/(E693*10^9)</f>
        <v>7.9153193744802675E-2</v>
      </c>
      <c r="V693" s="45">
        <f>VLOOKUP($A693,LNG!$A$2:$H$1999,6,FALSE)/(F693*10^9)</f>
        <v>8.1061166659576633E-2</v>
      </c>
      <c r="W693" s="45">
        <f>VLOOKUP($A693,LNG!$A$2:$H$1999,7,FALSE)/(G693*10^9)</f>
        <v>8.6438770742304938E-2</v>
      </c>
      <c r="X693" s="45">
        <f>VLOOKUP($A693,'LNST năm'!$A$2:$I$2000,8,FALSE)</f>
        <v>-1</v>
      </c>
      <c r="Y693" s="45">
        <f>VLOOKUP($A693,'LNST năm'!$A$2:$I$2000,9,FALSE)</f>
        <v>-1</v>
      </c>
      <c r="Z693" s="46" t="e">
        <f>VLOOKUP($A693,LNG!$A$2:$H$1999,9,FALSE)</f>
        <v>#REF!</v>
      </c>
      <c r="AA693" s="162" t="e">
        <f>VLOOKUP($A693,'GIÁ CP'!$A$2:$D$2000,4,FALSE)/Z693</f>
        <v>#REF!</v>
      </c>
    </row>
    <row r="694" spans="1:27">
      <c r="A694" s="18" t="s">
        <v>405</v>
      </c>
      <c r="B694" s="18" t="s">
        <v>2113</v>
      </c>
      <c r="C694" s="154" t="str">
        <f>VLOOKUP(A694,'GIÁ CP'!$K$2:$M$2000,3,FALSE)</f>
        <v xml:space="preserve">Bất động sản </v>
      </c>
      <c r="D694" s="43">
        <f>VLOOKUP($A694,'Doanh thu'!$A$3:$Q$2000,9,FALSE)/1000000000</f>
        <v>28.745826507</v>
      </c>
      <c r="E694" s="43">
        <f>VLOOKUP($A694,'Doanh thu'!$A$3:$Q$2000,10,FALSE)/1000000000</f>
        <v>47.181791253</v>
      </c>
      <c r="F694" s="43">
        <f>VLOOKUP($A694,'Doanh thu'!$A$3:$Q$2000,11,FALSE)/1000000000</f>
        <v>112.808639357</v>
      </c>
      <c r="G694" s="43">
        <f>VLOOKUP($A694,'Doanh thu'!$A$3:$Q$2000,12,FALSE)/1000000000</f>
        <v>20.511872650000001</v>
      </c>
      <c r="H694" s="43">
        <f>VLOOKUP($A694,LNST!$A$3:$Q$1635,9,FALSE)/1000000000</f>
        <v>0.51931684899999997</v>
      </c>
      <c r="I694" s="43">
        <f>VLOOKUP($A694,LNST!$A$3:$Q$1635,10,FALSE)/1000000000</f>
        <v>1.252504007</v>
      </c>
      <c r="J694" s="43">
        <f>VLOOKUP($A694,LNST!$A$3:$Q$1635,11,FALSE)/1000000000</f>
        <v>4.2411017199999996</v>
      </c>
      <c r="K694" s="43">
        <f>VLOOKUP($A694,LNST!$A$3:$Q$1635,12,FALSE)/1000000000</f>
        <v>1.2660876640000001</v>
      </c>
      <c r="L694" s="45">
        <f>VLOOKUP($A694,'Doanh thu'!$A$3:$Q$2000,14,FALSE)</f>
        <v>0.71692447821018568</v>
      </c>
      <c r="M694" s="45">
        <f>VLOOKUP($A694,'Doanh thu'!$A$3:$Q$2000,15,FALSE)</f>
        <v>0.18695117000744876</v>
      </c>
      <c r="N694" s="45">
        <f>VLOOKUP($A694,'Doanh thu'!$A$3:$Q$2000,16,FALSE)</f>
        <v>2.3054054210846848</v>
      </c>
      <c r="O694" s="45">
        <f>VLOOKUP($A694,'Doanh thu'!$A$3:$Q$2000,17,FALSE)</f>
        <v>-0.12895573782796757</v>
      </c>
      <c r="P694" s="45">
        <f>VLOOKUP($A694,LNST!$A$3:$R$1635,14,FALSE)</f>
        <v>-0.64219202874131254</v>
      </c>
      <c r="Q694" s="45">
        <f>VLOOKUP($A694,LNST!$A$3:$R$1635,15,FALSE)</f>
        <v>1.391467160581116</v>
      </c>
      <c r="R694" s="45">
        <f>VLOOKUP($A694,LNST!$A$3:$R$1635,16,FALSE)</f>
        <v>2.6245050028575045</v>
      </c>
      <c r="S694" s="45">
        <f>VLOOKUP($A694,LNST!$A$3:$R$1635,17,FALSE)</f>
        <v>-0.51906720315054844</v>
      </c>
      <c r="T694" s="45">
        <f>VLOOKUP($A694,LNG!$A$2:$H$1999,4,FALSE)/(D694*10^9)</f>
        <v>0.11478279600680538</v>
      </c>
      <c r="U694" s="45">
        <f>VLOOKUP($A694,LNG!$A$2:$H$1999,5,FALSE)/(E694*10^9)</f>
        <v>8.451470455239353E-2</v>
      </c>
      <c r="V694" s="45">
        <f>VLOOKUP($A694,LNG!$A$2:$H$1999,6,FALSE)/(F694*10^9)</f>
        <v>3.5621011971284387E-2</v>
      </c>
      <c r="W694" s="45">
        <f>VLOOKUP($A694,LNG!$A$2:$H$1999,7,FALSE)/(G694*10^9)</f>
        <v>0.56224312824992118</v>
      </c>
      <c r="X694" s="45">
        <f>VLOOKUP($A694,'LNST năm'!$A$2:$I$2000,8,FALSE)</f>
        <v>1.2036613083123455</v>
      </c>
      <c r="Y694" s="45">
        <f>VLOOKUP($A694,'LNST năm'!$A$2:$I$2000,9,FALSE)</f>
        <v>-0.26708597807613921</v>
      </c>
      <c r="Z694" s="46" t="e">
        <f>VLOOKUP($A694,LNG!$A$2:$H$1999,9,FALSE)</f>
        <v>#REF!</v>
      </c>
      <c r="AA694" s="162" t="e">
        <f>VLOOKUP($A694,'GIÁ CP'!$A$2:$D$2000,4,FALSE)/Z694</f>
        <v>#REF!</v>
      </c>
    </row>
    <row r="695" spans="1:27" hidden="1">
      <c r="A695" s="18" t="s">
        <v>287</v>
      </c>
      <c r="B695" s="18" t="s">
        <v>3699</v>
      </c>
      <c r="C695" s="154" t="str">
        <f>VLOOKUP(A695,'GIÁ CP'!$K$2:$M$2000,3,FALSE)</f>
        <v xml:space="preserve">Phân phối xăng dầu &amp; khí đốt </v>
      </c>
      <c r="D695" s="43">
        <f>VLOOKUP($A695,'Doanh thu'!$A$3:$Q$2000,9,FALSE)/1000000000</f>
        <v>325.18589810100002</v>
      </c>
      <c r="E695" s="43">
        <f>VLOOKUP($A695,'Doanh thu'!$A$3:$Q$2000,10,FALSE)/1000000000</f>
        <v>307.46935268800001</v>
      </c>
      <c r="F695" s="43">
        <f>VLOOKUP($A695,'Doanh thu'!$A$3:$Q$2000,11,FALSE)/1000000000</f>
        <v>655.13186094599996</v>
      </c>
      <c r="G695" s="43">
        <f>VLOOKUP($A695,'Doanh thu'!$A$3:$Q$2000,12,FALSE)/1000000000</f>
        <v>253.843540719</v>
      </c>
      <c r="H695" s="43">
        <f>VLOOKUP($A695,LNST!$A$3:$Q$1635,9,FALSE)/1000000000</f>
        <v>0.31062394300000001</v>
      </c>
      <c r="I695" s="43">
        <f>VLOOKUP($A695,LNST!$A$3:$Q$1635,10,FALSE)/1000000000</f>
        <v>0.31346548299999999</v>
      </c>
      <c r="J695" s="43">
        <f>VLOOKUP($A695,LNST!$A$3:$Q$1635,11,FALSE)/1000000000</f>
        <v>3.8676073679999998</v>
      </c>
      <c r="K695" s="43">
        <f>VLOOKUP($A695,LNST!$A$3:$Q$1635,12,FALSE)/1000000000</f>
        <v>0.157632889</v>
      </c>
      <c r="L695" s="45">
        <f>VLOOKUP($A695,'Doanh thu'!$A$3:$Q$2000,14,FALSE)</f>
        <v>-0.18890632627592296</v>
      </c>
      <c r="M695" s="45">
        <f>VLOOKUP($A695,'Doanh thu'!$A$3:$Q$2000,15,FALSE)</f>
        <v>0.36416595951994674</v>
      </c>
      <c r="N695" s="45">
        <f>VLOOKUP($A695,'Doanh thu'!$A$3:$Q$2000,16,FALSE)</f>
        <v>0.44756674401043306</v>
      </c>
      <c r="O695" s="45">
        <f>VLOOKUP($A695,'Doanh thu'!$A$3:$Q$2000,17,FALSE)</f>
        <v>-4.5958920505802789E-2</v>
      </c>
      <c r="P695" s="45">
        <f>VLOOKUP($A695,LNST!$A$3:$R$1635,14,FALSE)</f>
        <v>-0.65459673991298206</v>
      </c>
      <c r="Q695" s="45">
        <f>VLOOKUP($A695,LNST!$A$3:$R$1635,15,FALSE)</f>
        <v>3.0481616526418041</v>
      </c>
      <c r="R695" s="45">
        <f>VLOOKUP($A695,LNST!$A$3:$R$1635,16,FALSE)</f>
        <v>6.5182569461763318E-2</v>
      </c>
      <c r="S695" s="45">
        <f>VLOOKUP($A695,LNST!$A$3:$R$1635,17,FALSE)</f>
        <v>-0.86935540764072539</v>
      </c>
      <c r="T695" s="45">
        <f>VLOOKUP($A695,LNG!$A$2:$H$1999,4,FALSE)/(D695*10^9)</f>
        <v>4.1687916868982801E-2</v>
      </c>
      <c r="U695" s="45">
        <f>VLOOKUP($A695,LNG!$A$2:$H$1999,5,FALSE)/(E695*10^9)</f>
        <v>6.6578500679944169E-2</v>
      </c>
      <c r="V695" s="45">
        <f>VLOOKUP($A695,LNG!$A$2:$H$1999,6,FALSE)/(F695*10^9)</f>
        <v>2.742428066474531E-2</v>
      </c>
      <c r="W695" s="45">
        <f>VLOOKUP($A695,LNG!$A$2:$H$1999,7,FALSE)/(G695*10^9)</f>
        <v>9.1369936577093969E-2</v>
      </c>
      <c r="X695" s="45">
        <f>VLOOKUP($A695,'LNST năm'!$A$2:$I$2000,8,FALSE)</f>
        <v>-1</v>
      </c>
      <c r="Y695" s="45">
        <f>VLOOKUP($A695,'LNST năm'!$A$2:$I$2000,9,FALSE)</f>
        <v>-1</v>
      </c>
      <c r="Z695" s="46" t="e">
        <f>VLOOKUP($A695,LNG!$A$2:$H$1999,9,FALSE)</f>
        <v>#REF!</v>
      </c>
      <c r="AA695" s="162" t="e">
        <f>VLOOKUP($A695,'GIÁ CP'!$A$2:$D$2000,4,FALSE)/Z695</f>
        <v>#REF!</v>
      </c>
    </row>
    <row r="696" spans="1:27">
      <c r="A696" s="18" t="s">
        <v>283</v>
      </c>
      <c r="B696" s="18" t="s">
        <v>1974</v>
      </c>
      <c r="C696" s="154" t="str">
        <f>VLOOKUP(A696,'GIÁ CP'!$K$2:$M$2000,3,FALSE)</f>
        <v xml:space="preserve">Dịch vụ vận tải </v>
      </c>
      <c r="D696" s="43">
        <f>VLOOKUP($A696,'Doanh thu'!$A$3:$Q$2000,9,FALSE)/1000000000</f>
        <v>104.612046087</v>
      </c>
      <c r="E696" s="43">
        <f>VLOOKUP($A696,'Doanh thu'!$A$3:$Q$2000,10,FALSE)/1000000000</f>
        <v>223.79532847799999</v>
      </c>
      <c r="F696" s="43">
        <f>VLOOKUP($A696,'Doanh thu'!$A$3:$Q$2000,11,FALSE)/1000000000</f>
        <v>59.335442905000001</v>
      </c>
      <c r="G696" s="43">
        <f>VLOOKUP($A696,'Doanh thu'!$A$3:$Q$2000,12,FALSE)/1000000000</f>
        <v>507.76916904199999</v>
      </c>
      <c r="H696" s="43">
        <f>VLOOKUP($A696,LNST!$A$3:$Q$1635,9,FALSE)/1000000000</f>
        <v>3.5544178340000001</v>
      </c>
      <c r="I696" s="43">
        <f>VLOOKUP($A696,LNST!$A$3:$Q$1635,10,FALSE)/1000000000</f>
        <v>0.563312598</v>
      </c>
      <c r="J696" s="43">
        <f>VLOOKUP($A696,LNST!$A$3:$Q$1635,11,FALSE)/1000000000</f>
        <v>0.172490212</v>
      </c>
      <c r="K696" s="43">
        <f>VLOOKUP($A696,LNST!$A$3:$Q$1635,12,FALSE)/1000000000</f>
        <v>9.4461369410000007</v>
      </c>
      <c r="L696" s="45">
        <f>VLOOKUP($A696,'Doanh thu'!$A$3:$Q$2000,14,FALSE)</f>
        <v>-0.90322861437488255</v>
      </c>
      <c r="M696" s="45">
        <f>VLOOKUP($A696,'Doanh thu'!$A$3:$Q$2000,15,FALSE)</f>
        <v>-0.80271983283824899</v>
      </c>
      <c r="N696" s="45">
        <f>VLOOKUP($A696,'Doanh thu'!$A$3:$Q$2000,16,FALSE)</f>
        <v>-0.92855544836406034</v>
      </c>
      <c r="O696" s="45">
        <f>VLOOKUP($A696,'Doanh thu'!$A$3:$Q$2000,17,FALSE)</f>
        <v>3.9685662711478803E-2</v>
      </c>
      <c r="P696" s="45">
        <f>VLOOKUP($A696,LNST!$A$3:$R$1635,14,FALSE)</f>
        <v>1.0726602521504733</v>
      </c>
      <c r="Q696" s="45">
        <f>VLOOKUP($A696,LNST!$A$3:$R$1635,15,FALSE)</f>
        <v>-0.8936887040313749</v>
      </c>
      <c r="R696" s="45">
        <f>VLOOKUP($A696,LNST!$A$3:$R$1635,16,FALSE)</f>
        <v>-0.96565924602110187</v>
      </c>
      <c r="S696" s="45">
        <f>VLOOKUP($A696,LNST!$A$3:$R$1635,17,FALSE)</f>
        <v>-0.7156779545345876</v>
      </c>
      <c r="T696" s="45">
        <f>VLOOKUP($A696,LNG!$A$2:$H$1999,4,FALSE)/(D696*10^9)</f>
        <v>0.11340481518862351</v>
      </c>
      <c r="U696" s="45">
        <f>VLOOKUP($A696,LNG!$A$2:$H$1999,5,FALSE)/(E696*10^9)</f>
        <v>0.10117778328078868</v>
      </c>
      <c r="V696" s="45">
        <f>VLOOKUP($A696,LNG!$A$2:$H$1999,6,FALSE)/(F696*10^9)</f>
        <v>0.55763491013247035</v>
      </c>
      <c r="W696" s="45">
        <f>VLOOKUP($A696,LNG!$A$2:$H$1999,7,FALSE)/(G696*10^9)</f>
        <v>1.353680683876152E-2</v>
      </c>
      <c r="X696" s="45">
        <f>VLOOKUP($A696,'LNST năm'!$A$2:$I$2000,8,FALSE)</f>
        <v>-1</v>
      </c>
      <c r="Y696" s="45">
        <f>VLOOKUP($A696,'LNST năm'!$A$2:$I$2000,9,FALSE)</f>
        <v>-1</v>
      </c>
      <c r="Z696" s="46" t="e">
        <f>VLOOKUP($A696,LNG!$A$2:$H$1999,9,FALSE)</f>
        <v>#REF!</v>
      </c>
      <c r="AA696" s="162" t="e">
        <f>VLOOKUP($A696,'GIÁ CP'!$A$2:$D$2000,4,FALSE)/Z696</f>
        <v>#REF!</v>
      </c>
    </row>
    <row r="697" spans="1:27">
      <c r="A697" s="18" t="s">
        <v>630</v>
      </c>
      <c r="B697" s="18" t="s">
        <v>2348</v>
      </c>
      <c r="C697" s="154" t="str">
        <f>VLOOKUP(A697,'GIÁ CP'!$K$2:$M$2000,3,FALSE)</f>
        <v xml:space="preserve">Khai thác Than </v>
      </c>
      <c r="D697" s="43">
        <f>VLOOKUP($A697,'Doanh thu'!$A$3:$Q$2000,9,FALSE)/1000000000</f>
        <v>1180.056543891</v>
      </c>
      <c r="E697" s="43">
        <f>VLOOKUP($A697,'Doanh thu'!$A$3:$Q$2000,10,FALSE)/1000000000</f>
        <v>672.46009712</v>
      </c>
      <c r="F697" s="43">
        <f>VLOOKUP($A697,'Doanh thu'!$A$3:$Q$2000,11,FALSE)/1000000000</f>
        <v>2359.2936050990002</v>
      </c>
      <c r="G697" s="43">
        <f>VLOOKUP($A697,'Doanh thu'!$A$3:$Q$2000,12,FALSE)/1000000000</f>
        <v>810.23367004800002</v>
      </c>
      <c r="H697" s="43">
        <f>VLOOKUP($A697,LNST!$A$3:$Q$1635,9,FALSE)/1000000000</f>
        <v>31.711849321999999</v>
      </c>
      <c r="I697" s="43">
        <f>VLOOKUP($A697,LNST!$A$3:$Q$1635,10,FALSE)/1000000000</f>
        <v>10.417571363</v>
      </c>
      <c r="J697" s="43">
        <f>VLOOKUP($A697,LNST!$A$3:$Q$1635,11,FALSE)/1000000000</f>
        <v>50.852632739999997</v>
      </c>
      <c r="K697" s="43">
        <f>VLOOKUP($A697,LNST!$A$3:$Q$1635,12,FALSE)/1000000000</f>
        <v>8.7900056420000006</v>
      </c>
      <c r="L697" s="45">
        <f>VLOOKUP($A697,'Doanh thu'!$A$3:$Q$2000,14,FALSE)</f>
        <v>-0.18139449085066636</v>
      </c>
      <c r="M697" s="45">
        <f>VLOOKUP($A697,'Doanh thu'!$A$3:$Q$2000,15,FALSE)</f>
        <v>0.32635268903583353</v>
      </c>
      <c r="N697" s="45">
        <f>VLOOKUP($A697,'Doanh thu'!$A$3:$Q$2000,16,FALSE)</f>
        <v>1.4232820453132871</v>
      </c>
      <c r="O697" s="45">
        <f>VLOOKUP($A697,'Doanh thu'!$A$3:$Q$2000,17,FALSE)</f>
        <v>-0.26559970371915681</v>
      </c>
      <c r="P697" s="45">
        <f>VLOOKUP($A697,LNST!$A$3:$R$1635,14,FALSE)</f>
        <v>-0.14961933234330205</v>
      </c>
      <c r="Q697" s="45">
        <f>VLOOKUP($A697,LNST!$A$3:$R$1635,15,FALSE)</f>
        <v>36.633111387701497</v>
      </c>
      <c r="R697" s="45">
        <f>VLOOKUP($A697,LNST!$A$3:$R$1635,16,FALSE)</f>
        <v>2.5807616307209096</v>
      </c>
      <c r="S697" s="45">
        <f>VLOOKUP($A697,LNST!$A$3:$R$1635,17,FALSE)</f>
        <v>1.1670237879791798</v>
      </c>
      <c r="T697" s="45">
        <f>VLOOKUP($A697,LNG!$A$2:$H$1999,4,FALSE)/(D697*10^9)</f>
        <v>-1.9286512878405115E-2</v>
      </c>
      <c r="U697" s="45">
        <f>VLOOKUP($A697,LNG!$A$2:$H$1999,5,FALSE)/(E697*10^9)</f>
        <v>9.4917918699360171E-2</v>
      </c>
      <c r="V697" s="45">
        <f>VLOOKUP($A697,LNG!$A$2:$H$1999,6,FALSE)/(F697*10^9)</f>
        <v>1.8858000282306133E-2</v>
      </c>
      <c r="W697" s="45">
        <f>VLOOKUP($A697,LNG!$A$2:$H$1999,7,FALSE)/(G697*10^9)</f>
        <v>0.12781243944091461</v>
      </c>
      <c r="X697" s="45">
        <f>VLOOKUP($A697,'LNST năm'!$A$2:$I$2000,8,FALSE)</f>
        <v>0.80451633430210623</v>
      </c>
      <c r="Y697" s="45">
        <f>VLOOKUP($A697,'LNST năm'!$A$2:$I$2000,9,FALSE)</f>
        <v>-0.1612552409200918</v>
      </c>
      <c r="Z697" s="46" t="e">
        <f>VLOOKUP($A697,LNG!$A$2:$H$1999,9,FALSE)</f>
        <v>#REF!</v>
      </c>
      <c r="AA697" s="162" t="e">
        <f>VLOOKUP($A697,'GIÁ CP'!$A$2:$D$2000,4,FALSE)/Z697</f>
        <v>#REF!</v>
      </c>
    </row>
    <row r="698" spans="1:27" hidden="1">
      <c r="A698" s="18" t="s">
        <v>262</v>
      </c>
      <c r="B698" s="18" t="s">
        <v>1948</v>
      </c>
      <c r="C698" s="154" t="str">
        <f>VLOOKUP(A698,'GIÁ CP'!$K$2:$M$2000,3,FALSE)</f>
        <v xml:space="preserve">Nhà cung cấp thiết bị </v>
      </c>
      <c r="D698" s="43">
        <f>VLOOKUP($A698,'Doanh thu'!$A$3:$Q$2000,9,FALSE)/1000000000</f>
        <v>16.393900382999998</v>
      </c>
      <c r="E698" s="43">
        <f>VLOOKUP($A698,'Doanh thu'!$A$3:$Q$2000,10,FALSE)/1000000000</f>
        <v>28.957843125</v>
      </c>
      <c r="F698" s="43">
        <f>VLOOKUP($A698,'Doanh thu'!$A$3:$Q$2000,11,FALSE)/1000000000</f>
        <v>27.224723288</v>
      </c>
      <c r="G698" s="43">
        <f>VLOOKUP($A698,'Doanh thu'!$A$3:$Q$2000,12,FALSE)/1000000000</f>
        <v>5.4785151140000004</v>
      </c>
      <c r="H698" s="43">
        <f>VLOOKUP($A698,LNST!$A$3:$Q$1635,9,FALSE)/1000000000</f>
        <v>3.5469689459999998</v>
      </c>
      <c r="I698" s="43">
        <f>VLOOKUP($A698,LNST!$A$3:$Q$1635,10,FALSE)/1000000000</f>
        <v>6.765634607</v>
      </c>
      <c r="J698" s="43">
        <f>VLOOKUP($A698,LNST!$A$3:$Q$1635,11,FALSE)/1000000000</f>
        <v>9.9627267249999996</v>
      </c>
      <c r="K698" s="43">
        <f>VLOOKUP($A698,LNST!$A$3:$Q$1635,12,FALSE)/1000000000</f>
        <v>-5.0577695389999997</v>
      </c>
      <c r="L698" s="45">
        <f>VLOOKUP($A698,'Doanh thu'!$A$3:$Q$2000,14,FALSE)</f>
        <v>0.49639768287258035</v>
      </c>
      <c r="M698" s="45">
        <f>VLOOKUP($A698,'Doanh thu'!$A$3:$Q$2000,15,FALSE)</f>
        <v>1.777245759658698E-2</v>
      </c>
      <c r="N698" s="45">
        <f>VLOOKUP($A698,'Doanh thu'!$A$3:$Q$2000,16,FALSE)</f>
        <v>0.22128423411831946</v>
      </c>
      <c r="O698" s="45">
        <f>VLOOKUP($A698,'Doanh thu'!$A$3:$Q$2000,17,FALSE)</f>
        <v>0.49275315410262455</v>
      </c>
      <c r="P698" s="45">
        <f>VLOOKUP($A698,LNST!$A$3:$R$1635,14,FALSE)</f>
        <v>2.3650336444177187</v>
      </c>
      <c r="Q698" s="45">
        <f>VLOOKUP($A698,LNST!$A$3:$R$1635,15,FALSE)</f>
        <v>-0.55726984462917895</v>
      </c>
      <c r="R698" s="45">
        <f>VLOOKUP($A698,LNST!$A$3:$R$1635,16,FALSE)</f>
        <v>0.16868365267239613</v>
      </c>
      <c r="S698" s="45">
        <f>VLOOKUP($A698,LNST!$A$3:$R$1635,17,FALSE)</f>
        <v>0.29501331615701598</v>
      </c>
      <c r="T698" s="45">
        <f>VLOOKUP($A698,LNG!$A$2:$H$1999,4,FALSE)/(D698*10^9)</f>
        <v>-0.28377470585487824</v>
      </c>
      <c r="U698" s="45">
        <f>VLOOKUP($A698,LNG!$A$2:$H$1999,5,FALSE)/(E698*10^9)</f>
        <v>0.20207521678118767</v>
      </c>
      <c r="V698" s="45">
        <f>VLOOKUP($A698,LNG!$A$2:$H$1999,6,FALSE)/(F698*10^9)</f>
        <v>0.78564444478404427</v>
      </c>
      <c r="W698" s="45">
        <f>VLOOKUP($A698,LNG!$A$2:$H$1999,7,FALSE)/(G698*10^9)</f>
        <v>3.3969549039743692</v>
      </c>
      <c r="X698" s="45">
        <f>VLOOKUP($A698,'LNST năm'!$A$2:$I$2000,8,FALSE)</f>
        <v>7.1069073691427216E-3</v>
      </c>
      <c r="Y698" s="45">
        <f>VLOOKUP($A698,'LNST năm'!$A$2:$I$2000,9,FALSE)</f>
        <v>-0.23633206853426914</v>
      </c>
      <c r="Z698" s="46" t="e">
        <f>VLOOKUP($A698,LNG!$A$2:$H$1999,9,FALSE)</f>
        <v>#REF!</v>
      </c>
      <c r="AA698" s="162" t="e">
        <f>VLOOKUP($A698,'GIÁ CP'!$A$2:$D$2000,4,FALSE)/Z698</f>
        <v>#REF!</v>
      </c>
    </row>
    <row r="699" spans="1:27" hidden="1">
      <c r="A699" s="18" t="s">
        <v>744</v>
      </c>
      <c r="B699" s="18" t="s">
        <v>2317</v>
      </c>
      <c r="C699" s="154" t="str">
        <f>VLOOKUP(A699,'GIÁ CP'!$K$2:$M$2000,3,FALSE)</f>
        <v xml:space="preserve">Đồ gia dụng lâu bền </v>
      </c>
      <c r="D699" s="43">
        <f>VLOOKUP($A699,'Doanh thu'!$A$3:$Q$2000,9,FALSE)/1000000000</f>
        <v>131.900491566</v>
      </c>
      <c r="E699" s="43">
        <f>VLOOKUP($A699,'Doanh thu'!$A$3:$Q$2000,10,FALSE)/1000000000</f>
        <v>73.466445745000001</v>
      </c>
      <c r="F699" s="43">
        <f>VLOOKUP($A699,'Doanh thu'!$A$3:$Q$2000,11,FALSE)/1000000000</f>
        <v>101.89917071399999</v>
      </c>
      <c r="G699" s="43">
        <f>VLOOKUP($A699,'Doanh thu'!$A$3:$Q$2000,12,FALSE)/1000000000</f>
        <v>535.08208775000003</v>
      </c>
      <c r="H699" s="43">
        <f>VLOOKUP($A699,LNST!$A$3:$Q$1635,9,FALSE)/1000000000</f>
        <v>3.0536967289999999</v>
      </c>
      <c r="I699" s="43">
        <f>VLOOKUP($A699,LNST!$A$3:$Q$1635,10,FALSE)/1000000000</f>
        <v>4.4863510619999998</v>
      </c>
      <c r="J699" s="43">
        <f>VLOOKUP($A699,LNST!$A$3:$Q$1635,11,FALSE)/1000000000</f>
        <v>2.6532110979999999</v>
      </c>
      <c r="K699" s="43">
        <f>VLOOKUP($A699,LNST!$A$3:$Q$1635,12,FALSE)/1000000000</f>
        <v>13.332997641</v>
      </c>
      <c r="L699" s="45">
        <f>VLOOKUP($A699,'Doanh thu'!$A$3:$Q$2000,14,FALSE)</f>
        <v>2.5106084356880669</v>
      </c>
      <c r="M699" s="45">
        <f>VLOOKUP($A699,'Doanh thu'!$A$3:$Q$2000,15,FALSE)</f>
        <v>0.51780503993141858</v>
      </c>
      <c r="N699" s="45">
        <f>VLOOKUP($A699,'Doanh thu'!$A$3:$Q$2000,16,FALSE)</f>
        <v>0.44515324528621408</v>
      </c>
      <c r="O699" s="45">
        <f>VLOOKUP($A699,'Doanh thu'!$A$3:$Q$2000,17,FALSE)</f>
        <v>7.1685662449800613</v>
      </c>
      <c r="P699" s="45">
        <f>VLOOKUP($A699,LNST!$A$3:$R$1635,14,FALSE)</f>
        <v>-2.3382296795696068E-2</v>
      </c>
      <c r="Q699" s="45">
        <f>VLOOKUP($A699,LNST!$A$3:$R$1635,15,FALSE)</f>
        <v>0.88578086650023735</v>
      </c>
      <c r="R699" s="45">
        <f>VLOOKUP($A699,LNST!$A$3:$R$1635,16,FALSE)</f>
        <v>-0.22912374856923293</v>
      </c>
      <c r="S699" s="45">
        <f>VLOOKUP($A699,LNST!$A$3:$R$1635,17,FALSE)</f>
        <v>4.7023151849822025</v>
      </c>
      <c r="T699" s="45">
        <f>VLOOKUP($A699,LNG!$A$2:$H$1999,4,FALSE)/(D699*10^9)</f>
        <v>3.8305651957876344E-2</v>
      </c>
      <c r="U699" s="45">
        <f>VLOOKUP($A699,LNG!$A$2:$H$1999,5,FALSE)/(E699*10^9)</f>
        <v>9.6734933219274122E-2</v>
      </c>
      <c r="V699" s="45">
        <f>VLOOKUP($A699,LNG!$A$2:$H$1999,6,FALSE)/(F699*10^9)</f>
        <v>7.7550425657333583E-2</v>
      </c>
      <c r="W699" s="45">
        <f>VLOOKUP($A699,LNG!$A$2:$H$1999,7,FALSE)/(G699*10^9)</f>
        <v>1.6089062658031388E-2</v>
      </c>
      <c r="X699" s="45">
        <f>VLOOKUP($A699,'LNST năm'!$A$2:$I$2000,8,FALSE)</f>
        <v>9.6666545632736481E-2</v>
      </c>
      <c r="Y699" s="45">
        <f>VLOOKUP($A699,'LNST năm'!$A$2:$I$2000,9,FALSE)</f>
        <v>-0.11847054696256831</v>
      </c>
      <c r="Z699" s="46" t="e">
        <f>VLOOKUP($A699,LNG!$A$2:$H$1999,9,FALSE)</f>
        <v>#REF!</v>
      </c>
      <c r="AA699" s="162" t="e">
        <f>VLOOKUP($A699,'GIÁ CP'!$A$2:$D$2000,4,FALSE)/Z699</f>
        <v>#REF!</v>
      </c>
    </row>
    <row r="700" spans="1:27" hidden="1">
      <c r="A700" s="18" t="s">
        <v>839</v>
      </c>
      <c r="B700" s="18" t="s">
        <v>3346</v>
      </c>
      <c r="C700" s="154" t="str">
        <f>VLOOKUP(A700,'GIÁ CP'!$K$2:$M$2000,3,FALSE)</f>
        <v xml:space="preserve">Xây dựng </v>
      </c>
      <c r="D700" s="43">
        <f>VLOOKUP($A700,'Doanh thu'!$A$3:$Q$2000,9,FALSE)/1000000000</f>
        <v>22.227861983</v>
      </c>
      <c r="E700" s="43">
        <f>VLOOKUP($A700,'Doanh thu'!$A$3:$Q$2000,10,FALSE)/1000000000</f>
        <v>16.994755080000001</v>
      </c>
      <c r="F700" s="43">
        <f>VLOOKUP($A700,'Doanh thu'!$A$3:$Q$2000,11,FALSE)/1000000000</f>
        <v>17.254733546000001</v>
      </c>
      <c r="G700" s="43">
        <f>VLOOKUP($A700,'Doanh thu'!$A$3:$Q$2000,12,FALSE)/1000000000</f>
        <v>3.0000000000000001E-3</v>
      </c>
      <c r="H700" s="43">
        <f>VLOOKUP($A700,LNST!$A$3:$Q$1635,9,FALSE)/1000000000</f>
        <v>0.67961373899999999</v>
      </c>
      <c r="I700" s="43">
        <f>VLOOKUP($A700,LNST!$A$3:$Q$1635,10,FALSE)/1000000000</f>
        <v>1.874241273</v>
      </c>
      <c r="J700" s="43">
        <f>VLOOKUP($A700,LNST!$A$3:$Q$1635,11,FALSE)/1000000000</f>
        <v>3.6939400999999998</v>
      </c>
      <c r="K700" s="43">
        <f>VLOOKUP($A700,LNST!$A$3:$Q$1635,12,FALSE)/1000000000</f>
        <v>-1.101814541</v>
      </c>
      <c r="L700" s="45">
        <f>VLOOKUP($A700,'Doanh thu'!$A$3:$Q$2000,14,FALSE)</f>
        <v>1.2127383543495414</v>
      </c>
      <c r="M700" s="45">
        <f>VLOOKUP($A700,'Doanh thu'!$A$3:$Q$2000,15,FALSE)</f>
        <v>2.5207862226866546</v>
      </c>
      <c r="N700" s="45">
        <f>VLOOKUP($A700,'Doanh thu'!$A$3:$Q$2000,16,FALSE)</f>
        <v>-0.24623049139593611</v>
      </c>
      <c r="O700" s="45">
        <f>VLOOKUP($A700,'Doanh thu'!$A$3:$Q$2000,17,FALSE)</f>
        <v>-0.99929276948631285</v>
      </c>
      <c r="P700" s="45">
        <f>VLOOKUP($A700,LNST!$A$3:$R$1635,14,FALSE)</f>
        <v>-0.80566062251041359</v>
      </c>
      <c r="Q700" s="45">
        <f>VLOOKUP($A700,LNST!$A$3:$R$1635,15,FALSE)</f>
        <v>0.48515140965071246</v>
      </c>
      <c r="R700" s="45">
        <f>VLOOKUP($A700,LNST!$A$3:$R$1635,16,FALSE)</f>
        <v>2.9026081889415321</v>
      </c>
      <c r="S700" s="45">
        <f>VLOOKUP($A700,LNST!$A$3:$R$1635,17,FALSE)</f>
        <v>7.1363617105094604E-2</v>
      </c>
      <c r="T700" s="45">
        <f>VLOOKUP($A700,LNG!$A$2:$H$1999,4,FALSE)/(D700*10^9)</f>
        <v>1.701378689903844E-2</v>
      </c>
      <c r="U700" s="45">
        <f>VLOOKUP($A700,LNG!$A$2:$H$1999,5,FALSE)/(E700*10^9)</f>
        <v>0.13459411625719056</v>
      </c>
      <c r="V700" s="45">
        <f>VLOOKUP($A700,LNG!$A$2:$H$1999,6,FALSE)/(F700*10^9)</f>
        <v>0.21174568174348787</v>
      </c>
      <c r="W700" s="45">
        <f>VLOOKUP($A700,LNG!$A$2:$H$1999,7,FALSE)/(G700*10^9)</f>
        <v>1944.8782189999999</v>
      </c>
      <c r="X700" s="45">
        <f>VLOOKUP($A700,'LNST năm'!$A$2:$I$2000,8,FALSE)</f>
        <v>-0.27193320202984878</v>
      </c>
      <c r="Y700" s="45">
        <f>VLOOKUP($A700,'LNST năm'!$A$2:$I$2000,9,FALSE)</f>
        <v>-0.45903130950572968</v>
      </c>
      <c r="Z700" s="46" t="e">
        <f>VLOOKUP($A700,LNG!$A$2:$H$1999,9,FALSE)</f>
        <v>#REF!</v>
      </c>
      <c r="AA700" s="162" t="e">
        <f>VLOOKUP($A700,'GIÁ CP'!$A$2:$D$2000,4,FALSE)/Z700</f>
        <v>#REF!</v>
      </c>
    </row>
    <row r="701" spans="1:27" hidden="1">
      <c r="A701" s="18" t="s">
        <v>977</v>
      </c>
      <c r="B701" s="18" t="s">
        <v>2450</v>
      </c>
      <c r="C701" s="154" t="str">
        <f>VLOOKUP(A701,'GIÁ CP'!$K$2:$M$2000,3,FALSE)</f>
        <v xml:space="preserve">Thực phẩm </v>
      </c>
      <c r="D701" s="43">
        <f>VLOOKUP($A701,'Doanh thu'!$A$3:$Q$2000,9,FALSE)/1000000000</f>
        <v>1456.833878033</v>
      </c>
      <c r="E701" s="43">
        <f>VLOOKUP($A701,'Doanh thu'!$A$3:$Q$2000,10,FALSE)/1000000000</f>
        <v>1377.818400337</v>
      </c>
      <c r="F701" s="43">
        <f>VLOOKUP($A701,'Doanh thu'!$A$3:$Q$2000,11,FALSE)/1000000000</f>
        <v>2157.2924541940001</v>
      </c>
      <c r="G701" s="43">
        <f>VLOOKUP($A701,'Doanh thu'!$A$3:$Q$2000,12,FALSE)/1000000000</f>
        <v>2442.4338645779999</v>
      </c>
      <c r="H701" s="43">
        <f>VLOOKUP($A701,LNST!$A$3:$Q$1635,9,FALSE)/1000000000</f>
        <v>25.172143532</v>
      </c>
      <c r="I701" s="43">
        <f>VLOOKUP($A701,LNST!$A$3:$Q$1635,10,FALSE)/1000000000</f>
        <v>31.349540898000001</v>
      </c>
      <c r="J701" s="43">
        <f>VLOOKUP($A701,LNST!$A$3:$Q$1635,11,FALSE)/1000000000</f>
        <v>41.595060318000002</v>
      </c>
      <c r="K701" s="43">
        <f>VLOOKUP($A701,LNST!$A$3:$Q$1635,12,FALSE)/1000000000</f>
        <v>90.112972541999994</v>
      </c>
      <c r="L701" s="45">
        <f>VLOOKUP($A701,'Doanh thu'!$A$3:$Q$2000,14,FALSE)</f>
        <v>9.6097681662884432E-2</v>
      </c>
      <c r="M701" s="45">
        <f>VLOOKUP($A701,'Doanh thu'!$A$3:$Q$2000,15,FALSE)</f>
        <v>-1.9410103865046716E-2</v>
      </c>
      <c r="N701" s="45">
        <f>VLOOKUP($A701,'Doanh thu'!$A$3:$Q$2000,16,FALSE)</f>
        <v>0.81573759844382576</v>
      </c>
      <c r="O701" s="45">
        <f>VLOOKUP($A701,'Doanh thu'!$A$3:$Q$2000,17,FALSE)</f>
        <v>0.53632080896843193</v>
      </c>
      <c r="P701" s="45">
        <f>VLOOKUP($A701,LNST!$A$3:$R$1635,14,FALSE)</f>
        <v>-0.2177523170424544</v>
      </c>
      <c r="Q701" s="45">
        <f>VLOOKUP($A701,LNST!$A$3:$R$1635,15,FALSE)</f>
        <v>14.805550545055436</v>
      </c>
      <c r="R701" s="45">
        <f>VLOOKUP($A701,LNST!$A$3:$R$1635,16,FALSE)</f>
        <v>0.99479541514858993</v>
      </c>
      <c r="S701" s="45">
        <f>VLOOKUP($A701,LNST!$A$3:$R$1635,17,FALSE)</f>
        <v>0.50036177732252896</v>
      </c>
      <c r="T701" s="45">
        <f>VLOOKUP($A701,LNG!$A$2:$H$1999,4,FALSE)/(D701*10^9)</f>
        <v>0.17031008112057355</v>
      </c>
      <c r="U701" s="45">
        <f>VLOOKUP($A701,LNG!$A$2:$H$1999,5,FALSE)/(E701*10^9)</f>
        <v>0.14077109764143092</v>
      </c>
      <c r="V701" s="45">
        <f>VLOOKUP($A701,LNG!$A$2:$H$1999,6,FALSE)/(F701*10^9)</f>
        <v>9.5529979936353662E-2</v>
      </c>
      <c r="W701" s="45">
        <f>VLOOKUP($A701,LNG!$A$2:$H$1999,7,FALSE)/(G701*10^9)</f>
        <v>0.10978267197680223</v>
      </c>
      <c r="X701" s="45">
        <f>VLOOKUP($A701,'LNST năm'!$A$2:$I$2000,8,FALSE)</f>
        <v>4.3712920524401018E-2</v>
      </c>
      <c r="Y701" s="45">
        <f>VLOOKUP($A701,'LNST năm'!$A$2:$I$2000,9,FALSE)</f>
        <v>-0.24115221934029007</v>
      </c>
      <c r="Z701" s="46" t="e">
        <f>VLOOKUP($A701,LNG!$A$2:$H$1999,9,FALSE)</f>
        <v>#REF!</v>
      </c>
      <c r="AA701" s="162" t="e">
        <f>VLOOKUP($A701,'GIÁ CP'!$A$2:$D$2000,4,FALSE)/Z701</f>
        <v>#REF!</v>
      </c>
    </row>
    <row r="702" spans="1:27" hidden="1">
      <c r="A702" s="18" t="s">
        <v>919</v>
      </c>
      <c r="B702" s="18" t="s">
        <v>2859</v>
      </c>
      <c r="C702" s="154" t="str">
        <f>VLOOKUP(A702,'GIÁ CP'!$K$2:$M$2000,3,FALSE)</f>
        <v xml:space="preserve">Xây dựng </v>
      </c>
      <c r="D702" s="43">
        <f>VLOOKUP($A702,'Doanh thu'!$A$3:$Q$2000,9,FALSE)/1000000000</f>
        <v>185.14468516299999</v>
      </c>
      <c r="E702" s="43">
        <f>VLOOKUP($A702,'Doanh thu'!$A$3:$Q$2000,10,FALSE)/1000000000</f>
        <v>255.81709129500001</v>
      </c>
      <c r="F702" s="43">
        <f>VLOOKUP($A702,'Doanh thu'!$A$3:$Q$2000,11,FALSE)/1000000000</f>
        <v>9.9349413690000006</v>
      </c>
      <c r="G702" s="43">
        <f>VLOOKUP($A702,'Doanh thu'!$A$3:$Q$2000,12,FALSE)/1000000000</f>
        <v>42.760030514999997</v>
      </c>
      <c r="H702" s="43">
        <f>VLOOKUP($A702,LNST!$A$3:$Q$1635,9,FALSE)/1000000000</f>
        <v>13.354458406999999</v>
      </c>
      <c r="I702" s="43">
        <f>VLOOKUP($A702,LNST!$A$3:$Q$1635,10,FALSE)/1000000000</f>
        <v>10.050738248</v>
      </c>
      <c r="J702" s="43">
        <f>VLOOKUP($A702,LNST!$A$3:$Q$1635,11,FALSE)/1000000000</f>
        <v>1.886052616</v>
      </c>
      <c r="K702" s="43">
        <f>VLOOKUP($A702,LNST!$A$3:$Q$1635,12,FALSE)/1000000000</f>
        <v>1.58832288</v>
      </c>
      <c r="L702" s="45">
        <f>VLOOKUP($A702,'Doanh thu'!$A$3:$Q$2000,14,FALSE)</f>
        <v>2.3396684601021276</v>
      </c>
      <c r="M702" s="45">
        <f>VLOOKUP($A702,'Doanh thu'!$A$3:$Q$2000,15,FALSE)</f>
        <v>1.5126782216813341</v>
      </c>
      <c r="N702" s="45">
        <f>VLOOKUP($A702,'Doanh thu'!$A$3:$Q$2000,16,FALSE)</f>
        <v>1.5829543506202339</v>
      </c>
      <c r="O702" s="45">
        <f>VLOOKUP($A702,'Doanh thu'!$A$3:$Q$2000,17,FALSE)</f>
        <v>5.5479910514343381E-2</v>
      </c>
      <c r="P702" s="45">
        <f>VLOOKUP($A702,LNST!$A$3:$R$1635,14,FALSE)</f>
        <v>8.3680878202453304</v>
      </c>
      <c r="Q702" s="45">
        <f>VLOOKUP($A702,LNST!$A$3:$R$1635,15,FALSE)</f>
        <v>0.38134100757757733</v>
      </c>
      <c r="R702" s="45">
        <f>VLOOKUP($A702,LNST!$A$3:$R$1635,16,FALSE)</f>
        <v>-0.62850800516531302</v>
      </c>
      <c r="S702" s="45">
        <f>VLOOKUP($A702,LNST!$A$3:$R$1635,17,FALSE)</f>
        <v>-0.13966288991446502</v>
      </c>
      <c r="T702" s="45">
        <f>VLOOKUP($A702,LNG!$A$2:$H$1999,4,FALSE)/(D702*10^9)</f>
        <v>7.1816137202609778E-2</v>
      </c>
      <c r="U702" s="45">
        <f>VLOOKUP($A702,LNG!$A$2:$H$1999,5,FALSE)/(E702*10^9)</f>
        <v>0.27646672975591891</v>
      </c>
      <c r="V702" s="45">
        <f>VLOOKUP($A702,LNG!$A$2:$H$1999,6,FALSE)/(F702*10^9)</f>
        <v>8.7478653857167021</v>
      </c>
      <c r="W702" s="45">
        <f>VLOOKUP($A702,LNG!$A$2:$H$1999,7,FALSE)/(G702*10^9)</f>
        <v>0.10559624954935559</v>
      </c>
      <c r="X702" s="45">
        <f>VLOOKUP($A702,'LNST năm'!$A$2:$I$2000,8,FALSE)</f>
        <v>0.95553510061699531</v>
      </c>
      <c r="Y702" s="45">
        <f>VLOOKUP($A702,'LNST năm'!$A$2:$I$2000,9,FALSE)</f>
        <v>0.11444006520174832</v>
      </c>
      <c r="Z702" s="46" t="e">
        <f>VLOOKUP($A702,LNG!$A$2:$H$1999,9,FALSE)</f>
        <v>#REF!</v>
      </c>
      <c r="AA702" s="162" t="e">
        <f>VLOOKUP($A702,'GIÁ CP'!$A$2:$D$2000,4,FALSE)/Z702</f>
        <v>#REF!</v>
      </c>
    </row>
    <row r="703" spans="1:27" hidden="1">
      <c r="A703" s="18" t="s">
        <v>895</v>
      </c>
      <c r="B703" s="18" t="s">
        <v>3211</v>
      </c>
      <c r="C703" s="154" t="str">
        <f>VLOOKUP(A703,'GIÁ CP'!$K$2:$M$2000,3,FALSE)</f>
        <v xml:space="preserve">Bất động sản </v>
      </c>
      <c r="D703" s="43">
        <f>VLOOKUP($A703,'Doanh thu'!$A$3:$Q$2000,9,FALSE)/1000000000</f>
        <v>23.026772115</v>
      </c>
      <c r="E703" s="43">
        <f>VLOOKUP($A703,'Doanh thu'!$A$3:$Q$2000,10,FALSE)/1000000000</f>
        <v>22.434552849999999</v>
      </c>
      <c r="F703" s="43">
        <f>VLOOKUP($A703,'Doanh thu'!$A$3:$Q$2000,11,FALSE)/1000000000</f>
        <v>30.713586697</v>
      </c>
      <c r="G703" s="43">
        <f>VLOOKUP($A703,'Doanh thu'!$A$3:$Q$2000,12,FALSE)/1000000000</f>
        <v>28.383129178000001</v>
      </c>
      <c r="H703" s="43">
        <f>VLOOKUP($A703,LNST!$A$3:$Q$1635,9,FALSE)/1000000000</f>
        <v>21.545698007999999</v>
      </c>
      <c r="I703" s="43">
        <f>VLOOKUP($A703,LNST!$A$3:$Q$1635,10,FALSE)/1000000000</f>
        <v>53.982056475</v>
      </c>
      <c r="J703" s="43">
        <f>VLOOKUP($A703,LNST!$A$3:$Q$1635,11,FALSE)/1000000000</f>
        <v>20.015243048999999</v>
      </c>
      <c r="K703" s="43">
        <f>VLOOKUP($A703,LNST!$A$3:$Q$1635,12,FALSE)/1000000000</f>
        <v>17.602878673999999</v>
      </c>
      <c r="L703" s="45">
        <f>VLOOKUP($A703,'Doanh thu'!$A$3:$Q$2000,14,FALSE)</f>
        <v>0.10414123525813049</v>
      </c>
      <c r="M703" s="45">
        <f>VLOOKUP($A703,'Doanh thu'!$A$3:$Q$2000,15,FALSE)</f>
        <v>8.3551040391047868E-2</v>
      </c>
      <c r="N703" s="45">
        <f>VLOOKUP($A703,'Doanh thu'!$A$3:$Q$2000,16,FALSE)</f>
        <v>-7.2184624664416511E-2</v>
      </c>
      <c r="O703" s="45">
        <f>VLOOKUP($A703,'Doanh thu'!$A$3:$Q$2000,17,FALSE)</f>
        <v>0.16156059454280508</v>
      </c>
      <c r="P703" s="45">
        <f>VLOOKUP($A703,LNST!$A$3:$R$1635,14,FALSE)</f>
        <v>0.13147422560812561</v>
      </c>
      <c r="Q703" s="45">
        <f>VLOOKUP($A703,LNST!$A$3:$R$1635,15,FALSE)</f>
        <v>1.9174858048821972</v>
      </c>
      <c r="R703" s="45">
        <f>VLOOKUP($A703,LNST!$A$3:$R$1635,16,FALSE)</f>
        <v>2.6070990132651137</v>
      </c>
      <c r="S703" s="45">
        <f>VLOOKUP($A703,LNST!$A$3:$R$1635,17,FALSE)</f>
        <v>-6.7096895833450895E-2</v>
      </c>
      <c r="T703" s="45">
        <f>VLOOKUP($A703,LNG!$A$2:$H$1999,4,FALSE)/(D703*10^9)</f>
        <v>0.65634776639643655</v>
      </c>
      <c r="U703" s="45">
        <f>VLOOKUP($A703,LNG!$A$2:$H$1999,5,FALSE)/(E703*10^9)</f>
        <v>0.61563684702545785</v>
      </c>
      <c r="V703" s="45">
        <f>VLOOKUP($A703,LNG!$A$2:$H$1999,6,FALSE)/(F703*10^9)</f>
        <v>0.43259856795877882</v>
      </c>
      <c r="W703" s="45">
        <f>VLOOKUP($A703,LNG!$A$2:$H$1999,7,FALSE)/(G703*10^9)</f>
        <v>0.806058406616184</v>
      </c>
      <c r="X703" s="45">
        <f>VLOOKUP($A703,'LNST năm'!$A$2:$I$2000,8,FALSE)</f>
        <v>-1</v>
      </c>
      <c r="Y703" s="45">
        <f>VLOOKUP($A703,'LNST năm'!$A$2:$I$2000,9,FALSE)</f>
        <v>-1</v>
      </c>
      <c r="Z703" s="46" t="e">
        <f>VLOOKUP($A703,LNG!$A$2:$H$1999,9,FALSE)</f>
        <v>#REF!</v>
      </c>
      <c r="AA703" s="162" t="e">
        <f>VLOOKUP($A703,'GIÁ CP'!$A$2:$D$2000,4,FALSE)/Z703</f>
        <v>#REF!</v>
      </c>
    </row>
    <row r="704" spans="1:27" hidden="1">
      <c r="A704" s="18" t="s">
        <v>641</v>
      </c>
      <c r="B704" s="18" t="s">
        <v>2356</v>
      </c>
      <c r="C704" s="154" t="str">
        <f>VLOOKUP(A704,'GIÁ CP'!$K$2:$M$2000,3,FALSE)</f>
        <v xml:space="preserve">Hàng May mặc </v>
      </c>
      <c r="D704" s="43">
        <f>VLOOKUP($A704,'Doanh thu'!$A$3:$Q$2000,9,FALSE)/1000000000</f>
        <v>2527.6346002069999</v>
      </c>
      <c r="E704" s="43">
        <f>VLOOKUP($A704,'Doanh thu'!$A$3:$Q$2000,10,FALSE)/1000000000</f>
        <v>2632.8371614980001</v>
      </c>
      <c r="F704" s="43">
        <f>VLOOKUP($A704,'Doanh thu'!$A$3:$Q$2000,11,FALSE)/1000000000</f>
        <v>2027.4705412860001</v>
      </c>
      <c r="G704" s="43">
        <f>VLOOKUP($A704,'Doanh thu'!$A$3:$Q$2000,12,FALSE)/1000000000</f>
        <v>1951.9584855369999</v>
      </c>
      <c r="H704" s="43">
        <f>VLOOKUP($A704,LNST!$A$3:$Q$1635,9,FALSE)/1000000000</f>
        <v>120.015561062</v>
      </c>
      <c r="I704" s="43">
        <f>VLOOKUP($A704,LNST!$A$3:$Q$1635,10,FALSE)/1000000000</f>
        <v>117.04423508799999</v>
      </c>
      <c r="J704" s="43">
        <f>VLOOKUP($A704,LNST!$A$3:$Q$1635,11,FALSE)/1000000000</f>
        <v>112.715753208</v>
      </c>
      <c r="K704" s="43">
        <f>VLOOKUP($A704,LNST!$A$3:$Q$1635,12,FALSE)/1000000000</f>
        <v>60.281017095999999</v>
      </c>
      <c r="L704" s="45">
        <f>VLOOKUP($A704,'Doanh thu'!$A$3:$Q$2000,14,FALSE)</f>
        <v>0.16312274829323517</v>
      </c>
      <c r="M704" s="45">
        <f>VLOOKUP($A704,'Doanh thu'!$A$3:$Q$2000,15,FALSE)</f>
        <v>0.11673175697518721</v>
      </c>
      <c r="N704" s="45">
        <f>VLOOKUP($A704,'Doanh thu'!$A$3:$Q$2000,16,FALSE)</f>
        <v>0.14465304638183638</v>
      </c>
      <c r="O704" s="45">
        <f>VLOOKUP($A704,'Doanh thu'!$A$3:$Q$2000,17,FALSE)</f>
        <v>0.29213478185379077</v>
      </c>
      <c r="P704" s="45">
        <f>VLOOKUP($A704,LNST!$A$3:$R$1635,14,FALSE)</f>
        <v>0.36397248575410557</v>
      </c>
      <c r="Q704" s="45">
        <f>VLOOKUP($A704,LNST!$A$3:$R$1635,15,FALSE)</f>
        <v>5.341849369556196E-2</v>
      </c>
      <c r="R704" s="45">
        <f>VLOOKUP($A704,LNST!$A$3:$R$1635,16,FALSE)</f>
        <v>0.52635183450622069</v>
      </c>
      <c r="S704" s="45">
        <f>VLOOKUP($A704,LNST!$A$3:$R$1635,17,FALSE)</f>
        <v>0.39155989301613014</v>
      </c>
      <c r="T704" s="45">
        <f>VLOOKUP($A704,LNG!$A$2:$H$1999,4,FALSE)/(D704*10^9)</f>
        <v>9.09384045748447E-2</v>
      </c>
      <c r="U704" s="45">
        <f>VLOOKUP($A704,LNG!$A$2:$H$1999,5,FALSE)/(E704*10^9)</f>
        <v>0.14053335281300916</v>
      </c>
      <c r="V704" s="45">
        <f>VLOOKUP($A704,LNG!$A$2:$H$1999,6,FALSE)/(F704*10^9)</f>
        <v>0.17744192089213276</v>
      </c>
      <c r="W704" s="45">
        <f>VLOOKUP($A704,LNG!$A$2:$H$1999,7,FALSE)/(G704*10^9)</f>
        <v>0.14322987552016792</v>
      </c>
      <c r="X704" s="45">
        <f>VLOOKUP($A704,'LNST năm'!$A$2:$I$2000,8,FALSE)</f>
        <v>0.24504064879220894</v>
      </c>
      <c r="Y704" s="45">
        <f>VLOOKUP($A704,'LNST năm'!$A$2:$I$2000,9,FALSE)</f>
        <v>0.10199153110683201</v>
      </c>
      <c r="Z704" s="46" t="e">
        <f>VLOOKUP($A704,LNG!$A$2:$H$1999,9,FALSE)</f>
        <v>#REF!</v>
      </c>
      <c r="AA704" s="162" t="e">
        <f>VLOOKUP($A704,'GIÁ CP'!$A$2:$D$2000,4,FALSE)/Z704</f>
        <v>#REF!</v>
      </c>
    </row>
    <row r="705" spans="1:27" hidden="1">
      <c r="A705" s="18" t="s">
        <v>404</v>
      </c>
      <c r="B705" s="18" t="s">
        <v>2112</v>
      </c>
      <c r="C705" s="154" t="str">
        <f>VLOOKUP(A705,'GIÁ CP'!$K$2:$M$2000,3,FALSE)</f>
        <v xml:space="preserve">Xây dựng </v>
      </c>
      <c r="D705" s="43">
        <f>VLOOKUP($A705,'Doanh thu'!$A$3:$Q$2000,9,FALSE)/1000000000</f>
        <v>22.640822760999999</v>
      </c>
      <c r="E705" s="43">
        <f>VLOOKUP($A705,'Doanh thu'!$A$3:$Q$2000,10,FALSE)/1000000000</f>
        <v>14.682570059</v>
      </c>
      <c r="F705" s="43">
        <f>VLOOKUP($A705,'Doanh thu'!$A$3:$Q$2000,11,FALSE)/1000000000</f>
        <v>56.008497695000003</v>
      </c>
      <c r="G705" s="43">
        <f>VLOOKUP($A705,'Doanh thu'!$A$3:$Q$2000,12,FALSE)/1000000000</f>
        <v>19.418721526999999</v>
      </c>
      <c r="H705" s="43">
        <f>VLOOKUP($A705,LNST!$A$3:$Q$1635,9,FALSE)/1000000000</f>
        <v>0.13278225199999999</v>
      </c>
      <c r="I705" s="43">
        <f>VLOOKUP($A705,LNST!$A$3:$Q$1635,10,FALSE)/1000000000</f>
        <v>7.5553345999999993E-2</v>
      </c>
      <c r="J705" s="43">
        <f>VLOOKUP($A705,LNST!$A$3:$Q$1635,11,FALSE)/1000000000</f>
        <v>0.34205513100000001</v>
      </c>
      <c r="K705" s="43">
        <f>VLOOKUP($A705,LNST!$A$3:$Q$1635,12,FALSE)/1000000000</f>
        <v>0.13864826699999999</v>
      </c>
      <c r="L705" s="45">
        <f>VLOOKUP($A705,'Doanh thu'!$A$3:$Q$2000,14,FALSE)</f>
        <v>0.61880193128613359</v>
      </c>
      <c r="M705" s="45">
        <f>VLOOKUP($A705,'Doanh thu'!$A$3:$Q$2000,15,FALSE)</f>
        <v>-2.5205899045885136E-2</v>
      </c>
      <c r="N705" s="45">
        <f>VLOOKUP($A705,'Doanh thu'!$A$3:$Q$2000,16,FALSE)</f>
        <v>0.34447110025153499</v>
      </c>
      <c r="O705" s="45">
        <f>VLOOKUP($A705,'Doanh thu'!$A$3:$Q$2000,17,FALSE)</f>
        <v>1.111428330744378</v>
      </c>
      <c r="P705" s="45">
        <f>VLOOKUP($A705,LNST!$A$3:$R$1635,14,FALSE)</f>
        <v>8.7219361099955659</v>
      </c>
      <c r="Q705" s="45">
        <f>VLOOKUP($A705,LNST!$A$3:$R$1635,15,FALSE)</f>
        <v>0.46964400437866438</v>
      </c>
      <c r="R705" s="45">
        <f>VLOOKUP($A705,LNST!$A$3:$R$1635,16,FALSE)</f>
        <v>4.5174208356045659E-2</v>
      </c>
      <c r="S705" s="45">
        <f>VLOOKUP($A705,LNST!$A$3:$R$1635,17,FALSE)</f>
        <v>5.6528675081069792</v>
      </c>
      <c r="T705" s="45">
        <f>VLOOKUP($A705,LNG!$A$2:$H$1999,4,FALSE)/(D705*10^9)</f>
        <v>3.2896303984277279E-2</v>
      </c>
      <c r="U705" s="45">
        <f>VLOOKUP($A705,LNG!$A$2:$H$1999,5,FALSE)/(E705*10^9)</f>
        <v>6.000656741017496E-2</v>
      </c>
      <c r="V705" s="45">
        <f>VLOOKUP($A705,LNG!$A$2:$H$1999,6,FALSE)/(F705*10^9)</f>
        <v>1.3398131495803193E-2</v>
      </c>
      <c r="W705" s="45">
        <f>VLOOKUP($A705,LNG!$A$2:$H$1999,7,FALSE)/(G705*10^9)</f>
        <v>7.4500798108077221E-2</v>
      </c>
      <c r="X705" s="45">
        <f>VLOOKUP($A705,'LNST năm'!$A$2:$I$2000,8,FALSE)</f>
        <v>-1</v>
      </c>
      <c r="Y705" s="45">
        <f>VLOOKUP($A705,'LNST năm'!$A$2:$I$2000,9,FALSE)</f>
        <v>-1</v>
      </c>
      <c r="Z705" s="46" t="e">
        <f>VLOOKUP($A705,LNG!$A$2:$H$1999,9,FALSE)</f>
        <v>#REF!</v>
      </c>
      <c r="AA705" s="162" t="e">
        <f>VLOOKUP($A705,'GIÁ CP'!$A$2:$D$2000,4,FALSE)/Z705</f>
        <v>#REF!</v>
      </c>
    </row>
    <row r="706" spans="1:27" hidden="1">
      <c r="A706" s="18" t="s">
        <v>753</v>
      </c>
      <c r="B706" s="18" t="s">
        <v>2139</v>
      </c>
      <c r="C706" s="154" t="str">
        <f>VLOOKUP(A706,'GIÁ CP'!$K$2:$M$2000,3,FALSE)</f>
        <v xml:space="preserve">Môi giới chứng khoán </v>
      </c>
      <c r="D706" s="43">
        <f>VLOOKUP($A706,'Doanh thu'!$A$3:$Q$2000,9,FALSE)/1000000000</f>
        <v>30.733030273000001</v>
      </c>
      <c r="E706" s="43">
        <f>VLOOKUP($A706,'Doanh thu'!$A$3:$Q$2000,10,FALSE)/1000000000</f>
        <v>91.747821685000005</v>
      </c>
      <c r="F706" s="43">
        <f>VLOOKUP($A706,'Doanh thu'!$A$3:$Q$2000,11,FALSE)/1000000000</f>
        <v>66.470125374999995</v>
      </c>
      <c r="G706" s="43">
        <f>VLOOKUP($A706,'Doanh thu'!$A$3:$Q$2000,12,FALSE)/1000000000</f>
        <v>8.1540585950000004</v>
      </c>
      <c r="H706" s="43">
        <f>VLOOKUP($A706,LNST!$A$3:$Q$1635,9,FALSE)/1000000000</f>
        <v>-7.9127193189999998</v>
      </c>
      <c r="I706" s="43">
        <f>VLOOKUP($A706,LNST!$A$3:$Q$1635,10,FALSE)/1000000000</f>
        <v>4.9158441780000004</v>
      </c>
      <c r="J706" s="43">
        <f>VLOOKUP($A706,LNST!$A$3:$Q$1635,11,FALSE)/1000000000</f>
        <v>4.7108021869999996</v>
      </c>
      <c r="K706" s="43">
        <f>VLOOKUP($A706,LNST!$A$3:$Q$1635,12,FALSE)/1000000000</f>
        <v>-157.48604956099999</v>
      </c>
      <c r="L706" s="45">
        <f>VLOOKUP($A706,'Doanh thu'!$A$3:$Q$2000,14,FALSE)</f>
        <v>-0.4901095702592918</v>
      </c>
      <c r="M706" s="45">
        <f>VLOOKUP($A706,'Doanh thu'!$A$3:$Q$2000,15,FALSE)</f>
        <v>1.5412868851180725</v>
      </c>
      <c r="N706" s="45">
        <f>VLOOKUP($A706,'Doanh thu'!$A$3:$Q$2000,16,FALSE)</f>
        <v>-0.36074467328435161</v>
      </c>
      <c r="O706" s="45">
        <f>VLOOKUP($A706,'Doanh thu'!$A$3:$Q$2000,17,FALSE)</f>
        <v>-0.90625806669930786</v>
      </c>
      <c r="P706" s="45">
        <f>VLOOKUP($A706,LNST!$A$3:$R$1635,14,FALSE)</f>
        <v>-1.4641247748447437</v>
      </c>
      <c r="Q706" s="45">
        <f>VLOOKUP($A706,LNST!$A$3:$R$1635,15,FALSE)</f>
        <v>1.1758115413926091</v>
      </c>
      <c r="R706" s="45">
        <f>VLOOKUP($A706,LNST!$A$3:$R$1635,16,FALSE)</f>
        <v>-0.63796953648200727</v>
      </c>
      <c r="S706" s="45">
        <f>VLOOKUP($A706,LNST!$A$3:$R$1635,17,FALSE)</f>
        <v>-16.180688445560151</v>
      </c>
      <c r="T706" s="45">
        <f>VLOOKUP($A706,LNG!$A$2:$H$1999,4,FALSE)/(D706*10^9)</f>
        <v>0.88387710023064925</v>
      </c>
      <c r="U706" s="45">
        <f>VLOOKUP($A706,LNG!$A$2:$H$1999,5,FALSE)/(E706*10^9)</f>
        <v>4.4997127377847675E-2</v>
      </c>
      <c r="V706" s="45">
        <f>VLOOKUP($A706,LNG!$A$2:$H$1999,6,FALSE)/(F706*10^9)</f>
        <v>0.2423759769386474</v>
      </c>
      <c r="W706" s="45">
        <f>VLOOKUP($A706,LNG!$A$2:$H$1999,7,FALSE)/(G706*10^9)</f>
        <v>3.6748499521912006</v>
      </c>
      <c r="X706" s="45">
        <f>VLOOKUP($A706,'LNST năm'!$A$2:$I$2000,8,FALSE)</f>
        <v>-0.29626786184138859</v>
      </c>
      <c r="Y706" s="45">
        <f>VLOOKUP($A706,'LNST năm'!$A$2:$I$2000,9,FALSE)</f>
        <v>-0.45803591406267252</v>
      </c>
      <c r="Z706" s="46" t="e">
        <f>VLOOKUP($A706,LNG!$A$2:$H$1999,9,FALSE)</f>
        <v>#REF!</v>
      </c>
      <c r="AA706" s="162" t="e">
        <f>VLOOKUP($A706,'GIÁ CP'!$A$2:$D$2000,4,FALSE)/Z706</f>
        <v>#REF!</v>
      </c>
    </row>
    <row r="707" spans="1:27" hidden="1">
      <c r="A707" s="18" t="s">
        <v>199</v>
      </c>
      <c r="B707" s="18" t="s">
        <v>1877</v>
      </c>
      <c r="C707" s="154" t="str">
        <f>VLOOKUP(A707,'GIÁ CP'!$K$2:$M$2000,3,FALSE)</f>
        <v xml:space="preserve">Nuôi trồng nông &amp; hải sản </v>
      </c>
      <c r="D707" s="43">
        <f>VLOOKUP($A707,'Doanh thu'!$A$3:$Q$2000,9,FALSE)/1000000000</f>
        <v>668.03280503600001</v>
      </c>
      <c r="E707" s="43">
        <f>VLOOKUP($A707,'Doanh thu'!$A$3:$Q$2000,10,FALSE)/1000000000</f>
        <v>492.72327650800003</v>
      </c>
      <c r="F707" s="43">
        <f>VLOOKUP($A707,'Doanh thu'!$A$3:$Q$2000,11,FALSE)/1000000000</f>
        <v>770.31614811300005</v>
      </c>
      <c r="G707" s="43">
        <f>VLOOKUP($A707,'Doanh thu'!$A$3:$Q$2000,12,FALSE)/1000000000</f>
        <v>362.90916571700001</v>
      </c>
      <c r="H707" s="43">
        <f>VLOOKUP($A707,LNST!$A$3:$Q$1635,9,FALSE)/1000000000</f>
        <v>60.730855278</v>
      </c>
      <c r="I707" s="43">
        <f>VLOOKUP($A707,LNST!$A$3:$Q$1635,10,FALSE)/1000000000</f>
        <v>26.569368161</v>
      </c>
      <c r="J707" s="43">
        <f>VLOOKUP($A707,LNST!$A$3:$Q$1635,11,FALSE)/1000000000</f>
        <v>95.006263947999997</v>
      </c>
      <c r="K707" s="43">
        <f>VLOOKUP($A707,LNST!$A$3:$Q$1635,12,FALSE)/1000000000</f>
        <v>41.162244027</v>
      </c>
      <c r="L707" s="45">
        <f>VLOOKUP($A707,'Doanh thu'!$A$3:$Q$2000,14,FALSE)</f>
        <v>5.7236078077286465E-2</v>
      </c>
      <c r="M707" s="45">
        <f>VLOOKUP($A707,'Doanh thu'!$A$3:$Q$2000,15,FALSE)</f>
        <v>-9.123185476641921E-3</v>
      </c>
      <c r="N707" s="45">
        <f>VLOOKUP($A707,'Doanh thu'!$A$3:$Q$2000,16,FALSE)</f>
        <v>-0.20509506019807039</v>
      </c>
      <c r="O707" s="45">
        <f>VLOOKUP($A707,'Doanh thu'!$A$3:$Q$2000,17,FALSE)</f>
        <v>-1.4324836501898417E-2</v>
      </c>
      <c r="P707" s="45">
        <f>VLOOKUP($A707,LNST!$A$3:$R$1635,14,FALSE)</f>
        <v>9.1856598461935182E-2</v>
      </c>
      <c r="Q707" s="45">
        <f>VLOOKUP($A707,LNST!$A$3:$R$1635,15,FALSE)</f>
        <v>-0.26925210727730226</v>
      </c>
      <c r="R707" s="45">
        <f>VLOOKUP($A707,LNST!$A$3:$R$1635,16,FALSE)</f>
        <v>4.9922394702179546E-2</v>
      </c>
      <c r="S707" s="45">
        <f>VLOOKUP($A707,LNST!$A$3:$R$1635,17,FALSE)</f>
        <v>0.11212667496578572</v>
      </c>
      <c r="T707" s="45">
        <f>VLOOKUP($A707,LNG!$A$2:$H$1999,4,FALSE)/(D707*10^9)</f>
        <v>0.16576319518475222</v>
      </c>
      <c r="U707" s="45">
        <f>VLOOKUP($A707,LNG!$A$2:$H$1999,5,FALSE)/(E707*10^9)</f>
        <v>0.37043280964023328</v>
      </c>
      <c r="V707" s="45">
        <f>VLOOKUP($A707,LNG!$A$2:$H$1999,6,FALSE)/(F707*10^9)</f>
        <v>0.12178930077581317</v>
      </c>
      <c r="W707" s="45">
        <f>VLOOKUP($A707,LNG!$A$2:$H$1999,7,FALSE)/(G707*10^9)</f>
        <v>0.78762602285415451</v>
      </c>
      <c r="X707" s="45">
        <f>VLOOKUP($A707,'LNST năm'!$A$2:$I$2000,8,FALSE)</f>
        <v>-1</v>
      </c>
      <c r="Y707" s="45">
        <f>VLOOKUP($A707,'LNST năm'!$A$2:$I$2000,9,FALSE)</f>
        <v>-1</v>
      </c>
      <c r="Z707" s="46" t="e">
        <f>VLOOKUP($A707,LNG!$A$2:$H$1999,9,FALSE)</f>
        <v>#REF!</v>
      </c>
      <c r="AA707" s="162" t="e">
        <f>VLOOKUP($A707,'GIÁ CP'!$A$2:$D$2000,4,FALSE)/Z707</f>
        <v>#REF!</v>
      </c>
    </row>
    <row r="708" spans="1:27" hidden="1">
      <c r="A708" s="18" t="s">
        <v>258</v>
      </c>
      <c r="B708" s="18" t="s">
        <v>1944</v>
      </c>
      <c r="C708" s="154" t="str">
        <f>VLOOKUP(A708,'GIÁ CP'!$K$2:$M$2000,3,FALSE)</f>
        <v xml:space="preserve">Sản xuất &amp; Phân phối Điện </v>
      </c>
      <c r="D708" s="43">
        <f>VLOOKUP($A708,'Doanh thu'!$A$3:$Q$2000,9,FALSE)/1000000000</f>
        <v>99.017792494999995</v>
      </c>
      <c r="E708" s="43">
        <f>VLOOKUP($A708,'Doanh thu'!$A$3:$Q$2000,10,FALSE)/1000000000</f>
        <v>186.31555830799999</v>
      </c>
      <c r="F708" s="43">
        <f>VLOOKUP($A708,'Doanh thu'!$A$3:$Q$2000,11,FALSE)/1000000000</f>
        <v>109.408800614</v>
      </c>
      <c r="G708" s="43">
        <f>VLOOKUP($A708,'Doanh thu'!$A$3:$Q$2000,12,FALSE)/1000000000</f>
        <v>65.678345457000006</v>
      </c>
      <c r="H708" s="43">
        <f>VLOOKUP($A708,LNST!$A$3:$Q$1635,9,FALSE)/1000000000</f>
        <v>36.994428003000003</v>
      </c>
      <c r="I708" s="43">
        <f>VLOOKUP($A708,LNST!$A$3:$Q$1635,10,FALSE)/1000000000</f>
        <v>105.634691949</v>
      </c>
      <c r="J708" s="43">
        <f>VLOOKUP($A708,LNST!$A$3:$Q$1635,11,FALSE)/1000000000</f>
        <v>6.5336347369999999</v>
      </c>
      <c r="K708" s="43">
        <f>VLOOKUP($A708,LNST!$A$3:$Q$1635,12,FALSE)/1000000000</f>
        <v>21.092262719000001</v>
      </c>
      <c r="L708" s="45">
        <f>VLOOKUP($A708,'Doanh thu'!$A$3:$Q$2000,14,FALSE)</f>
        <v>0.11827030538477853</v>
      </c>
      <c r="M708" s="45">
        <f>VLOOKUP($A708,'Doanh thu'!$A$3:$Q$2000,15,FALSE)</f>
        <v>3.6917978998334232E-2</v>
      </c>
      <c r="N708" s="45">
        <f>VLOOKUP($A708,'Doanh thu'!$A$3:$Q$2000,16,FALSE)</f>
        <v>0.14064249250223709</v>
      </c>
      <c r="O708" s="45">
        <f>VLOOKUP($A708,'Doanh thu'!$A$3:$Q$2000,17,FALSE)</f>
        <v>0.20183210938427756</v>
      </c>
      <c r="P708" s="45">
        <f>VLOOKUP($A708,LNST!$A$3:$R$1635,14,FALSE)</f>
        <v>0.42115509060751943</v>
      </c>
      <c r="Q708" s="45">
        <f>VLOOKUP($A708,LNST!$A$3:$R$1635,15,FALSE)</f>
        <v>0.1998808593037299</v>
      </c>
      <c r="R708" s="45">
        <f>VLOOKUP($A708,LNST!$A$3:$R$1635,16,FALSE)</f>
        <v>-0.47845651036405068</v>
      </c>
      <c r="S708" s="45">
        <f>VLOOKUP($A708,LNST!$A$3:$R$1635,17,FALSE)</f>
        <v>0.84019563810027276</v>
      </c>
      <c r="T708" s="45">
        <f>VLOOKUP($A708,LNG!$A$2:$H$1999,4,FALSE)/(D708*10^9)</f>
        <v>0.23230789665565954</v>
      </c>
      <c r="U708" s="45">
        <f>VLOOKUP($A708,LNG!$A$2:$H$1999,5,FALSE)/(E708*10^9)</f>
        <v>0.27886975693735738</v>
      </c>
      <c r="V708" s="45">
        <f>VLOOKUP($A708,LNG!$A$2:$H$1999,6,FALSE)/(F708*10^9)</f>
        <v>1.2013063437438114</v>
      </c>
      <c r="W708" s="45">
        <f>VLOOKUP($A708,LNG!$A$2:$H$1999,7,FALSE)/(G708*10^9)</f>
        <v>0.59256300478032298</v>
      </c>
      <c r="X708" s="45">
        <f>VLOOKUP($A708,'LNST năm'!$A$2:$I$2000,8,FALSE)</f>
        <v>0.1274699603298142</v>
      </c>
      <c r="Y708" s="45">
        <f>VLOOKUP($A708,'LNST năm'!$A$2:$I$2000,9,FALSE)</f>
        <v>1.4279629110685033E-2</v>
      </c>
      <c r="Z708" s="46" t="e">
        <f>VLOOKUP($A708,LNG!$A$2:$H$1999,9,FALSE)</f>
        <v>#REF!</v>
      </c>
      <c r="AA708" s="162" t="e">
        <f>VLOOKUP($A708,'GIÁ CP'!$A$2:$D$2000,4,FALSE)/Z708</f>
        <v>#REF!</v>
      </c>
    </row>
    <row r="709" spans="1:27" hidden="1">
      <c r="A709" s="18" t="s">
        <v>154</v>
      </c>
      <c r="B709" s="18" t="s">
        <v>1832</v>
      </c>
      <c r="C709" s="154" t="str">
        <f>VLOOKUP(A709,'GIÁ CP'!$K$2:$M$2000,3,FALSE)</f>
        <v xml:space="preserve">Nuôi trồng nông &amp; hải sản </v>
      </c>
      <c r="D709" s="43">
        <f>VLOOKUP($A709,'Doanh thu'!$A$3:$Q$2000,9,FALSE)/1000000000</f>
        <v>1970.060938677</v>
      </c>
      <c r="E709" s="43">
        <f>VLOOKUP($A709,'Doanh thu'!$A$3:$Q$2000,10,FALSE)/1000000000</f>
        <v>1702.1500176330001</v>
      </c>
      <c r="F709" s="43">
        <f>VLOOKUP($A709,'Doanh thu'!$A$3:$Q$2000,11,FALSE)/1000000000</f>
        <v>1777.5725839239999</v>
      </c>
      <c r="G709" s="43">
        <f>VLOOKUP($A709,'Doanh thu'!$A$3:$Q$2000,12,FALSE)/1000000000</f>
        <v>1489.354847497</v>
      </c>
      <c r="H709" s="43">
        <f>VLOOKUP($A709,LNST!$A$3:$Q$1635,9,FALSE)/1000000000</f>
        <v>29.510219418999998</v>
      </c>
      <c r="I709" s="43">
        <f>VLOOKUP($A709,LNST!$A$3:$Q$1635,10,FALSE)/1000000000</f>
        <v>31.840353225000001</v>
      </c>
      <c r="J709" s="43">
        <f>VLOOKUP($A709,LNST!$A$3:$Q$1635,11,FALSE)/1000000000</f>
        <v>40.383790169999997</v>
      </c>
      <c r="K709" s="43">
        <f>VLOOKUP($A709,LNST!$A$3:$Q$1635,12,FALSE)/1000000000</f>
        <v>40.497249543000002</v>
      </c>
      <c r="L709" s="45">
        <f>VLOOKUP($A709,'Doanh thu'!$A$3:$Q$2000,14,FALSE)</f>
        <v>1.6441691016395036E-2</v>
      </c>
      <c r="M709" s="45">
        <f>VLOOKUP($A709,'Doanh thu'!$A$3:$Q$2000,15,FALSE)</f>
        <v>-9.5282090220948468E-2</v>
      </c>
      <c r="N709" s="45">
        <f>VLOOKUP($A709,'Doanh thu'!$A$3:$Q$2000,16,FALSE)</f>
        <v>5.3491971209092909E-2</v>
      </c>
      <c r="O709" s="45">
        <f>VLOOKUP($A709,'Doanh thu'!$A$3:$Q$2000,17,FALSE)</f>
        <v>-3.922708969456323E-3</v>
      </c>
      <c r="P709" s="45">
        <f>VLOOKUP($A709,LNST!$A$3:$R$1635,14,FALSE)</f>
        <v>0.80361049036023036</v>
      </c>
      <c r="Q709" s="45">
        <f>VLOOKUP($A709,LNST!$A$3:$R$1635,15,FALSE)</f>
        <v>1.1389213558262363</v>
      </c>
      <c r="R709" s="45">
        <f>VLOOKUP($A709,LNST!$A$3:$R$1635,16,FALSE)</f>
        <v>1.5965128032823854</v>
      </c>
      <c r="S709" s="45">
        <f>VLOOKUP($A709,LNST!$A$3:$R$1635,17,FALSE)</f>
        <v>0.5394378638016305</v>
      </c>
      <c r="T709" s="45">
        <f>VLOOKUP($A709,LNG!$A$2:$H$1999,4,FALSE)/(D709*10^9)</f>
        <v>5.3236011207567643E-2</v>
      </c>
      <c r="U709" s="45">
        <f>VLOOKUP($A709,LNG!$A$2:$H$1999,5,FALSE)/(E709*10^9)</f>
        <v>9.9920481154482363E-2</v>
      </c>
      <c r="V709" s="45">
        <f>VLOOKUP($A709,LNG!$A$2:$H$1999,6,FALSE)/(F709*10^9)</f>
        <v>7.3020791060169496E-2</v>
      </c>
      <c r="W709" s="45">
        <f>VLOOKUP($A709,LNG!$A$2:$H$1999,7,FALSE)/(G709*10^9)</f>
        <v>0.12358588529747325</v>
      </c>
      <c r="X709" s="45">
        <f>VLOOKUP($A709,'LNST năm'!$A$2:$I$2000,8,FALSE)</f>
        <v>1.1232529875559361</v>
      </c>
      <c r="Y709" s="45">
        <f>VLOOKUP($A709,'LNST năm'!$A$2:$I$2000,9,FALSE)</f>
        <v>-0.38330501445852561</v>
      </c>
      <c r="Z709" s="46" t="e">
        <f>VLOOKUP($A709,LNG!$A$2:$H$1999,9,FALSE)</f>
        <v>#REF!</v>
      </c>
      <c r="AA709" s="162" t="e">
        <f>VLOOKUP($A709,'GIÁ CP'!$A$2:$D$2000,4,FALSE)/Z709</f>
        <v>#REF!</v>
      </c>
    </row>
    <row r="710" spans="1:27" hidden="1">
      <c r="A710" s="18" t="s">
        <v>658</v>
      </c>
      <c r="B710" s="18" t="s">
        <v>2374</v>
      </c>
      <c r="C710" s="154" t="str">
        <f>VLOOKUP(A710,'GIÁ CP'!$K$2:$M$2000,3,FALSE)</f>
        <v xml:space="preserve">Xây dựng </v>
      </c>
      <c r="D710" s="43">
        <f>VLOOKUP($A710,'Doanh thu'!$A$3:$Q$2000,9,FALSE)/1000000000</f>
        <v>57.584042328999999</v>
      </c>
      <c r="E710" s="43">
        <f>VLOOKUP($A710,'Doanh thu'!$A$3:$Q$2000,10,FALSE)/1000000000</f>
        <v>4.3109537329999998</v>
      </c>
      <c r="F710" s="43">
        <f>VLOOKUP($A710,'Doanh thu'!$A$3:$Q$2000,11,FALSE)/1000000000</f>
        <v>57.605109376000001</v>
      </c>
      <c r="G710" s="43">
        <f>VLOOKUP($A710,'Doanh thu'!$A$3:$Q$2000,12,FALSE)/1000000000</f>
        <v>22.316189949000002</v>
      </c>
      <c r="H710" s="43">
        <f>VLOOKUP($A710,LNST!$A$3:$Q$1635,9,FALSE)/1000000000</f>
        <v>0.20590431300000001</v>
      </c>
      <c r="I710" s="43">
        <f>VLOOKUP($A710,LNST!$A$3:$Q$1635,10,FALSE)/1000000000</f>
        <v>-3.259830982</v>
      </c>
      <c r="J710" s="43">
        <f>VLOOKUP($A710,LNST!$A$3:$Q$1635,11,FALSE)/1000000000</f>
        <v>3.8161696730000001</v>
      </c>
      <c r="K710" s="43">
        <f>VLOOKUP($A710,LNST!$A$3:$Q$1635,12,FALSE)/1000000000</f>
        <v>0.16375437900000001</v>
      </c>
      <c r="L710" s="45">
        <f>VLOOKUP($A710,'Doanh thu'!$A$3:$Q$2000,14,FALSE)</f>
        <v>0.25755299614479249</v>
      </c>
      <c r="M710" s="45">
        <f>VLOOKUP($A710,'Doanh thu'!$A$3:$Q$2000,15,FALSE)</f>
        <v>-0.73920307807990371</v>
      </c>
      <c r="N710" s="45">
        <f>VLOOKUP($A710,'Doanh thu'!$A$3:$Q$2000,16,FALSE)</f>
        <v>0.63829454014629716</v>
      </c>
      <c r="O710" s="45">
        <f>VLOOKUP($A710,'Doanh thu'!$A$3:$Q$2000,17,FALSE)</f>
        <v>-0.44635102033437168</v>
      </c>
      <c r="P710" s="45">
        <f>VLOOKUP($A710,LNST!$A$3:$R$1635,14,FALSE)</f>
        <v>-0.85984026646297251</v>
      </c>
      <c r="Q710" s="45">
        <f>VLOOKUP($A710,LNST!$A$3:$R$1635,15,FALSE)</f>
        <v>-7.3308057831802893</v>
      </c>
      <c r="R710" s="45">
        <f>VLOOKUP($A710,LNST!$A$3:$R$1635,16,FALSE)</f>
        <v>4.0884823517704696</v>
      </c>
      <c r="S710" s="45">
        <f>VLOOKUP($A710,LNST!$A$3:$R$1635,17,FALSE)</f>
        <v>0.31805864546521995</v>
      </c>
      <c r="T710" s="45">
        <f>VLOOKUP($A710,LNG!$A$2:$H$1999,4,FALSE)/(D710*10^9)</f>
        <v>7.2168874169278363E-2</v>
      </c>
      <c r="U710" s="45">
        <f>VLOOKUP($A710,LNG!$A$2:$H$1999,5,FALSE)/(E710*10^9)</f>
        <v>1.1896473661365552</v>
      </c>
      <c r="V710" s="45">
        <f>VLOOKUP($A710,LNG!$A$2:$H$1999,6,FALSE)/(F710*10^9)</f>
        <v>-2.4491749868767753E-3</v>
      </c>
      <c r="W710" s="45">
        <f>VLOOKUP($A710,LNG!$A$2:$H$1999,7,FALSE)/(G710*10^9)</f>
        <v>0.25879316909375893</v>
      </c>
      <c r="X710" s="45">
        <f>VLOOKUP($A710,'LNST năm'!$A$2:$I$2000,8,FALSE)</f>
        <v>1.75376883899544</v>
      </c>
      <c r="Y710" s="45">
        <f>VLOOKUP($A710,'LNST năm'!$A$2:$I$2000,9,FALSE)</f>
        <v>-1.5453946672282837E-2</v>
      </c>
      <c r="Z710" s="46" t="e">
        <f>VLOOKUP($A710,LNG!$A$2:$H$1999,9,FALSE)</f>
        <v>#REF!</v>
      </c>
      <c r="AA710" s="162" t="e">
        <f>VLOOKUP($A710,'GIÁ CP'!$A$2:$D$2000,4,FALSE)/Z710</f>
        <v>#REF!</v>
      </c>
    </row>
    <row r="711" spans="1:27">
      <c r="A711" s="18" t="s">
        <v>430</v>
      </c>
      <c r="B711" s="18" t="s">
        <v>2138</v>
      </c>
      <c r="C711" s="154" t="str">
        <f>VLOOKUP(A711,'GIÁ CP'!$K$2:$M$2000,3,FALSE)</f>
        <v xml:space="preserve">Sách, ấn bản &amp; sản phẩm văn hóa </v>
      </c>
      <c r="D711" s="43">
        <f>VLOOKUP($A711,'Doanh thu'!$A$3:$Q$2000,9,FALSE)/1000000000</f>
        <v>620.81492240700004</v>
      </c>
      <c r="E711" s="43">
        <f>VLOOKUP($A711,'Doanh thu'!$A$3:$Q$2000,10,FALSE)/1000000000</f>
        <v>258.77484719900002</v>
      </c>
      <c r="F711" s="43">
        <f>VLOOKUP($A711,'Doanh thu'!$A$3:$Q$2000,11,FALSE)/1000000000</f>
        <v>64.012119346000006</v>
      </c>
      <c r="G711" s="43">
        <f>VLOOKUP($A711,'Doanh thu'!$A$3:$Q$2000,12,FALSE)/1000000000</f>
        <v>55.041399349000002</v>
      </c>
      <c r="H711" s="43">
        <f>VLOOKUP($A711,LNST!$A$3:$Q$1635,9,FALSE)/1000000000</f>
        <v>32.347426171999999</v>
      </c>
      <c r="I711" s="43">
        <f>VLOOKUP($A711,LNST!$A$3:$Q$1635,10,FALSE)/1000000000</f>
        <v>2.2540332259999998</v>
      </c>
      <c r="J711" s="43">
        <f>VLOOKUP($A711,LNST!$A$3:$Q$1635,11,FALSE)/1000000000</f>
        <v>23.103117708999999</v>
      </c>
      <c r="K711" s="43">
        <f>VLOOKUP($A711,LNST!$A$3:$Q$1635,12,FALSE)/1000000000</f>
        <v>3.773606419</v>
      </c>
      <c r="L711" s="45">
        <f>VLOOKUP($A711,'Doanh thu'!$A$3:$Q$2000,14,FALSE)</f>
        <v>-5.1700688532361108E-2</v>
      </c>
      <c r="M711" s="45">
        <f>VLOOKUP($A711,'Doanh thu'!$A$3:$Q$2000,15,FALSE)</f>
        <v>-0.36841794502226338</v>
      </c>
      <c r="N711" s="45">
        <f>VLOOKUP($A711,'Doanh thu'!$A$3:$Q$2000,16,FALSE)</f>
        <v>0.63821140970284451</v>
      </c>
      <c r="O711" s="45">
        <f>VLOOKUP($A711,'Doanh thu'!$A$3:$Q$2000,17,FALSE)</f>
        <v>-0.46148660287205184</v>
      </c>
      <c r="P711" s="45">
        <f>VLOOKUP($A711,LNST!$A$3:$R$1635,14,FALSE)</f>
        <v>-0.10453653554881073</v>
      </c>
      <c r="Q711" s="45">
        <f>VLOOKUP($A711,LNST!$A$3:$R$1635,15,FALSE)</f>
        <v>-0.89452728397531989</v>
      </c>
      <c r="R711" s="45">
        <f>VLOOKUP($A711,LNST!$A$3:$R$1635,16,FALSE)</f>
        <v>0.82284673199758407</v>
      </c>
      <c r="S711" s="45">
        <f>VLOOKUP($A711,LNST!$A$3:$R$1635,17,FALSE)</f>
        <v>-0.37265976466803796</v>
      </c>
      <c r="T711" s="45">
        <f>VLOOKUP($A711,LNG!$A$2:$H$1999,4,FALSE)/(D711*10^9)</f>
        <v>3.8813818890781712E-2</v>
      </c>
      <c r="U711" s="45">
        <f>VLOOKUP($A711,LNG!$A$2:$H$1999,5,FALSE)/(E711*10^9)</f>
        <v>0.60285040136081214</v>
      </c>
      <c r="V711" s="45">
        <f>VLOOKUP($A711,LNG!$A$2:$H$1999,6,FALSE)/(F711*10^9)</f>
        <v>0.58588663394010154</v>
      </c>
      <c r="W711" s="45">
        <f>VLOOKUP($A711,LNG!$A$2:$H$1999,7,FALSE)/(G711*10^9)</f>
        <v>1.3979811580207941</v>
      </c>
      <c r="X711" s="45">
        <f>VLOOKUP($A711,'LNST năm'!$A$2:$I$2000,8,FALSE)</f>
        <v>-1</v>
      </c>
      <c r="Y711" s="45">
        <f>VLOOKUP($A711,'LNST năm'!$A$2:$I$2000,9,FALSE)</f>
        <v>-1</v>
      </c>
      <c r="Z711" s="46" t="e">
        <f>VLOOKUP($A711,LNG!$A$2:$H$1999,9,FALSE)</f>
        <v>#REF!</v>
      </c>
      <c r="AA711" s="162" t="e">
        <f>VLOOKUP($A711,'GIÁ CP'!$A$2:$D$2000,4,FALSE)/Z711</f>
        <v>#REF!</v>
      </c>
    </row>
    <row r="712" spans="1:27" hidden="1">
      <c r="A712" s="18" t="s">
        <v>67</v>
      </c>
      <c r="B712" s="18" t="s">
        <v>1732</v>
      </c>
      <c r="C712" s="154" t="str">
        <f>VLOOKUP(A712,'GIÁ CP'!$K$2:$M$2000,3,FALSE)</f>
        <v xml:space="preserve">Xây dựng </v>
      </c>
      <c r="D712" s="43">
        <f>VLOOKUP($A712,'Doanh thu'!$A$3:$Q$2000,9,FALSE)/1000000000</f>
        <v>1141.5227559489999</v>
      </c>
      <c r="E712" s="43">
        <f>VLOOKUP($A712,'Doanh thu'!$A$3:$Q$2000,10,FALSE)/1000000000</f>
        <v>1176.0042676969999</v>
      </c>
      <c r="F712" s="43">
        <f>VLOOKUP($A712,'Doanh thu'!$A$3:$Q$2000,11,FALSE)/1000000000</f>
        <v>1638.6296311839999</v>
      </c>
      <c r="G712" s="43">
        <f>VLOOKUP($A712,'Doanh thu'!$A$3:$Q$2000,12,FALSE)/1000000000</f>
        <v>496.643992443</v>
      </c>
      <c r="H712" s="43">
        <f>VLOOKUP($A712,LNST!$A$3:$Q$1635,9,FALSE)/1000000000</f>
        <v>72.105930064000006</v>
      </c>
      <c r="I712" s="43">
        <f>VLOOKUP($A712,LNST!$A$3:$Q$1635,10,FALSE)/1000000000</f>
        <v>72.090013395</v>
      </c>
      <c r="J712" s="43">
        <f>VLOOKUP($A712,LNST!$A$3:$Q$1635,11,FALSE)/1000000000</f>
        <v>117.659264785</v>
      </c>
      <c r="K712" s="43">
        <f>VLOOKUP($A712,LNST!$A$3:$Q$1635,12,FALSE)/1000000000</f>
        <v>69.679905387000005</v>
      </c>
      <c r="L712" s="45">
        <f>VLOOKUP($A712,'Doanh thu'!$A$3:$Q$2000,14,FALSE)</f>
        <v>0.18877297913332378</v>
      </c>
      <c r="M712" s="45">
        <f>VLOOKUP($A712,'Doanh thu'!$A$3:$Q$2000,15,FALSE)</f>
        <v>0.57919690397664958</v>
      </c>
      <c r="N712" s="45">
        <f>VLOOKUP($A712,'Doanh thu'!$A$3:$Q$2000,16,FALSE)</f>
        <v>0.13287319237450457</v>
      </c>
      <c r="O712" s="45">
        <f>VLOOKUP($A712,'Doanh thu'!$A$3:$Q$2000,17,FALSE)</f>
        <v>-5.9078152152815845E-2</v>
      </c>
      <c r="P712" s="45">
        <f>VLOOKUP($A712,LNST!$A$3:$R$1635,14,FALSE)</f>
        <v>0.34044392745624691</v>
      </c>
      <c r="Q712" s="45">
        <f>VLOOKUP($A712,LNST!$A$3:$R$1635,15,FALSE)</f>
        <v>2.6451584765133838</v>
      </c>
      <c r="R712" s="45">
        <f>VLOOKUP($A712,LNST!$A$3:$R$1635,16,FALSE)</f>
        <v>0.21765775996876188</v>
      </c>
      <c r="S712" s="45">
        <f>VLOOKUP($A712,LNST!$A$3:$R$1635,17,FALSE)</f>
        <v>6.7498902463638225E-2</v>
      </c>
      <c r="T712" s="45">
        <f>VLOOKUP($A712,LNG!$A$2:$H$1999,4,FALSE)/(D712*10^9)</f>
        <v>0.13377520241902435</v>
      </c>
      <c r="U712" s="45">
        <f>VLOOKUP($A712,LNG!$A$2:$H$1999,5,FALSE)/(E712*10^9)</f>
        <v>0.13638057990987096</v>
      </c>
      <c r="V712" s="45">
        <f>VLOOKUP($A712,LNG!$A$2:$H$1999,6,FALSE)/(F712*10^9)</f>
        <v>8.2494230059984228E-2</v>
      </c>
      <c r="W712" s="45">
        <f>VLOOKUP($A712,LNG!$A$2:$H$1999,7,FALSE)/(G712*10^9)</f>
        <v>0.46171478901019375</v>
      </c>
      <c r="X712" s="45">
        <f>VLOOKUP($A712,'LNST năm'!$A$2:$I$2000,8,FALSE)</f>
        <v>0.45944067475772676</v>
      </c>
      <c r="Y712" s="45">
        <f>VLOOKUP($A712,'LNST năm'!$A$2:$I$2000,9,FALSE)</f>
        <v>-5.1806437448125853E-2</v>
      </c>
      <c r="Z712" s="46" t="e">
        <f>VLOOKUP($A712,LNG!$A$2:$H$1999,9,FALSE)</f>
        <v>#REF!</v>
      </c>
      <c r="AA712" s="162" t="e">
        <f>VLOOKUP($A712,'GIÁ CP'!$A$2:$D$2000,4,FALSE)/Z712</f>
        <v>#REF!</v>
      </c>
    </row>
    <row r="713" spans="1:27">
      <c r="A713" s="18" t="s">
        <v>236</v>
      </c>
      <c r="B713" s="18" t="s">
        <v>1918</v>
      </c>
      <c r="C713" s="154" t="str">
        <f>VLOOKUP(A713,'GIÁ CP'!$K$2:$M$2000,3,FALSE)</f>
        <v xml:space="preserve">Thiết bị gia dụng </v>
      </c>
      <c r="D713" s="43">
        <f>VLOOKUP($A713,'Doanh thu'!$A$3:$Q$2000,9,FALSE)/1000000000</f>
        <v>1189.5737901320001</v>
      </c>
      <c r="E713" s="43">
        <f>VLOOKUP($A713,'Doanh thu'!$A$3:$Q$2000,10,FALSE)/1000000000</f>
        <v>1364.5813432</v>
      </c>
      <c r="F713" s="43">
        <f>VLOOKUP($A713,'Doanh thu'!$A$3:$Q$2000,11,FALSE)/1000000000</f>
        <v>2277.5318997959998</v>
      </c>
      <c r="G713" s="43">
        <f>VLOOKUP($A713,'Doanh thu'!$A$3:$Q$2000,12,FALSE)/1000000000</f>
        <v>1795.823175794</v>
      </c>
      <c r="H713" s="43">
        <f>VLOOKUP($A713,LNST!$A$3:$Q$1635,9,FALSE)/1000000000</f>
        <v>69.823155197999995</v>
      </c>
      <c r="I713" s="43">
        <f>VLOOKUP($A713,LNST!$A$3:$Q$1635,10,FALSE)/1000000000</f>
        <v>80.845718145999996</v>
      </c>
      <c r="J713" s="43">
        <f>VLOOKUP($A713,LNST!$A$3:$Q$1635,11,FALSE)/1000000000</f>
        <v>109.57844104199999</v>
      </c>
      <c r="K713" s="43">
        <f>VLOOKUP($A713,LNST!$A$3:$Q$1635,12,FALSE)/1000000000</f>
        <v>116.574941237</v>
      </c>
      <c r="L713" s="45">
        <f>VLOOKUP($A713,'Doanh thu'!$A$3:$Q$2000,14,FALSE)</f>
        <v>-0.43871276946602489</v>
      </c>
      <c r="M713" s="45">
        <f>VLOOKUP($A713,'Doanh thu'!$A$3:$Q$2000,15,FALSE)</f>
        <v>2.6886487399417916E-2</v>
      </c>
      <c r="N713" s="45">
        <f>VLOOKUP($A713,'Doanh thu'!$A$3:$Q$2000,16,FALSE)</f>
        <v>9.6274013892751933E-2</v>
      </c>
      <c r="O713" s="45">
        <f>VLOOKUP($A713,'Doanh thu'!$A$3:$Q$2000,17,FALSE)</f>
        <v>0.1753773209885518</v>
      </c>
      <c r="P713" s="45">
        <f>VLOOKUP($A713,LNST!$A$3:$R$1635,14,FALSE)</f>
        <v>-0.49134590305692671</v>
      </c>
      <c r="Q713" s="45">
        <f>VLOOKUP($A713,LNST!$A$3:$R$1635,15,FALSE)</f>
        <v>5.5234628225458916E-2</v>
      </c>
      <c r="R713" s="45">
        <f>VLOOKUP($A713,LNST!$A$3:$R$1635,16,FALSE)</f>
        <v>-0.40620873506777166</v>
      </c>
      <c r="S713" s="45">
        <f>VLOOKUP($A713,LNST!$A$3:$R$1635,17,FALSE)</f>
        <v>0.15551262003923441</v>
      </c>
      <c r="T713" s="45">
        <f>VLOOKUP($A713,LNG!$A$2:$H$1999,4,FALSE)/(D713*10^9)</f>
        <v>0.27593176842571238</v>
      </c>
      <c r="U713" s="45">
        <f>VLOOKUP($A713,LNG!$A$2:$H$1999,5,FALSE)/(E713*10^9)</f>
        <v>0.18888224455463887</v>
      </c>
      <c r="V713" s="45">
        <f>VLOOKUP($A713,LNG!$A$2:$H$1999,6,FALSE)/(F713*10^9)</f>
        <v>0.16390891545160682</v>
      </c>
      <c r="W713" s="45">
        <f>VLOOKUP($A713,LNG!$A$2:$H$1999,7,FALSE)/(G713*10^9)</f>
        <v>0.27290465302426764</v>
      </c>
      <c r="X713" s="45">
        <f>VLOOKUP($A713,'LNST năm'!$A$2:$I$2000,8,FALSE)</f>
        <v>-1</v>
      </c>
      <c r="Y713" s="45">
        <f>VLOOKUP($A713,'LNST năm'!$A$2:$I$2000,9,FALSE)</f>
        <v>-1</v>
      </c>
      <c r="Z713" s="46" t="e">
        <f>VLOOKUP($A713,LNG!$A$2:$H$1999,9,FALSE)</f>
        <v>#REF!</v>
      </c>
      <c r="AA713" s="162" t="e">
        <f>VLOOKUP($A713,'GIÁ CP'!$A$2:$D$2000,4,FALSE)/Z713</f>
        <v>#REF!</v>
      </c>
    </row>
    <row r="714" spans="1:27" hidden="1">
      <c r="A714" s="18" t="s">
        <v>325</v>
      </c>
      <c r="B714" s="18" t="s">
        <v>2026</v>
      </c>
      <c r="C714" s="154" t="str">
        <f>VLOOKUP(A714,'GIÁ CP'!$K$2:$M$2000,3,FALSE)</f>
        <v xml:space="preserve">Nuôi trồng nông &amp; hải sản </v>
      </c>
      <c r="D714" s="43">
        <f>VLOOKUP($A714,'Doanh thu'!$A$3:$Q$2000,9,FALSE)/1000000000</f>
        <v>3192.4334471020002</v>
      </c>
      <c r="E714" s="43">
        <f>VLOOKUP($A714,'Doanh thu'!$A$3:$Q$2000,10,FALSE)/1000000000</f>
        <v>3471.0374096229998</v>
      </c>
      <c r="F714" s="43">
        <f>VLOOKUP($A714,'Doanh thu'!$A$3:$Q$2000,11,FALSE)/1000000000</f>
        <v>2709.6132258789999</v>
      </c>
      <c r="G714" s="43">
        <f>VLOOKUP($A714,'Doanh thu'!$A$3:$Q$2000,12,FALSE)/1000000000</f>
        <v>2954.597338046</v>
      </c>
      <c r="H714" s="43">
        <f>VLOOKUP($A714,LNST!$A$3:$Q$1635,9,FALSE)/1000000000</f>
        <v>514.76476426600004</v>
      </c>
      <c r="I714" s="43">
        <f>VLOOKUP($A714,LNST!$A$3:$Q$1635,10,FALSE)/1000000000</f>
        <v>432.99780595300001</v>
      </c>
      <c r="J714" s="43">
        <f>VLOOKUP($A714,LNST!$A$3:$Q$1635,11,FALSE)/1000000000</f>
        <v>277.44806557499999</v>
      </c>
      <c r="K714" s="43">
        <f>VLOOKUP($A714,LNST!$A$3:$Q$1635,12,FALSE)/1000000000</f>
        <v>266.16483532400002</v>
      </c>
      <c r="L714" s="45">
        <f>VLOOKUP($A714,'Doanh thu'!$A$3:$Q$2000,14,FALSE)</f>
        <v>-1.0096934086105879E-3</v>
      </c>
      <c r="M714" s="45">
        <f>VLOOKUP($A714,'Doanh thu'!$A$3:$Q$2000,15,FALSE)</f>
        <v>5.8918993341325568E-2</v>
      </c>
      <c r="N714" s="45">
        <f>VLOOKUP($A714,'Doanh thu'!$A$3:$Q$2000,16,FALSE)</f>
        <v>-0.14884605339575988</v>
      </c>
      <c r="O714" s="45">
        <f>VLOOKUP($A714,'Doanh thu'!$A$3:$Q$2000,17,FALSE)</f>
        <v>0.11586301002122444</v>
      </c>
      <c r="P714" s="45">
        <f>VLOOKUP($A714,LNST!$A$3:$R$1635,14,FALSE)</f>
        <v>0.61859647531011897</v>
      </c>
      <c r="Q714" s="45">
        <f>VLOOKUP($A714,LNST!$A$3:$R$1635,15,FALSE)</f>
        <v>0.35048017920757613</v>
      </c>
      <c r="R714" s="45">
        <f>VLOOKUP($A714,LNST!$A$3:$R$1635,16,FALSE)</f>
        <v>-0.33606602709937566</v>
      </c>
      <c r="S714" s="45">
        <f>VLOOKUP($A714,LNST!$A$3:$R$1635,17,FALSE)</f>
        <v>0.37869484747297349</v>
      </c>
      <c r="T714" s="45">
        <f>VLOOKUP($A714,LNG!$A$2:$H$1999,4,FALSE)/(D714*10^9)</f>
        <v>0.10563751482779932</v>
      </c>
      <c r="U714" s="45">
        <f>VLOOKUP($A714,LNG!$A$2:$H$1999,5,FALSE)/(E714*10^9)</f>
        <v>0.18244162971922001</v>
      </c>
      <c r="V714" s="45">
        <f>VLOOKUP($A714,LNG!$A$2:$H$1999,6,FALSE)/(F714*10^9)</f>
        <v>0.21547823781882916</v>
      </c>
      <c r="W714" s="45">
        <f>VLOOKUP($A714,LNG!$A$2:$H$1999,7,FALSE)/(G714*10^9)</f>
        <v>0.16442988359466132</v>
      </c>
      <c r="X714" s="45">
        <f>VLOOKUP($A714,'LNST năm'!$A$2:$I$2000,8,FALSE)</f>
        <v>-1</v>
      </c>
      <c r="Y714" s="45">
        <f>VLOOKUP($A714,'LNST năm'!$A$2:$I$2000,9,FALSE)</f>
        <v>-1</v>
      </c>
      <c r="Z714" s="46" t="e">
        <f>VLOOKUP($A714,LNG!$A$2:$H$1999,9,FALSE)</f>
        <v>#REF!</v>
      </c>
      <c r="AA714" s="162" t="e">
        <f>VLOOKUP($A714,'GIÁ CP'!$A$2:$D$2000,4,FALSE)/Z714</f>
        <v>#REF!</v>
      </c>
    </row>
    <row r="715" spans="1:27">
      <c r="A715" s="18" t="s">
        <v>1345</v>
      </c>
      <c r="B715" s="18" t="s">
        <v>3069</v>
      </c>
      <c r="C715" s="154" t="str">
        <f>VLOOKUP(A715,'GIÁ CP'!$K$2:$M$2000,3,FALSE)</f>
        <v xml:space="preserve">Vận tải Thủy </v>
      </c>
      <c r="D715" s="43">
        <f>VLOOKUP($A715,'Doanh thu'!$A$3:$Q$2000,9,FALSE)/1000000000</f>
        <v>470.71845368200002</v>
      </c>
      <c r="E715" s="43">
        <f>VLOOKUP($A715,'Doanh thu'!$A$3:$Q$2000,10,FALSE)/1000000000</f>
        <v>586.64839058099994</v>
      </c>
      <c r="F715" s="43">
        <f>VLOOKUP($A715,'Doanh thu'!$A$3:$Q$2000,11,FALSE)/1000000000</f>
        <v>529.29563363399996</v>
      </c>
      <c r="G715" s="43">
        <f>VLOOKUP($A715,'Doanh thu'!$A$3:$Q$2000,12,FALSE)/1000000000</f>
        <v>440.93263083800002</v>
      </c>
      <c r="H715" s="43">
        <f>VLOOKUP($A715,LNST!$A$3:$Q$1635,9,FALSE)/1000000000</f>
        <v>2.3880177300000001</v>
      </c>
      <c r="I715" s="43">
        <f>VLOOKUP($A715,LNST!$A$3:$Q$1635,10,FALSE)/1000000000</f>
        <v>32.449876451999998</v>
      </c>
      <c r="J715" s="43">
        <f>VLOOKUP($A715,LNST!$A$3:$Q$1635,11,FALSE)/1000000000</f>
        <v>40.977035645000001</v>
      </c>
      <c r="K715" s="43">
        <f>VLOOKUP($A715,LNST!$A$3:$Q$1635,12,FALSE)/1000000000</f>
        <v>19.034373553999998</v>
      </c>
      <c r="L715" s="45">
        <f>VLOOKUP($A715,'Doanh thu'!$A$3:$Q$2000,14,FALSE)</f>
        <v>0.21870313192785318</v>
      </c>
      <c r="M715" s="45">
        <f>VLOOKUP($A715,'Doanh thu'!$A$3:$Q$2000,15,FALSE)</f>
        <v>0.8264299072858613</v>
      </c>
      <c r="N715" s="45">
        <f>VLOOKUP($A715,'Doanh thu'!$A$3:$Q$2000,16,FALSE)</f>
        <v>0.56898928648303604</v>
      </c>
      <c r="O715" s="45">
        <f>VLOOKUP($A715,'Doanh thu'!$A$3:$Q$2000,17,FALSE)</f>
        <v>0.25653627263980883</v>
      </c>
      <c r="P715" s="45">
        <f>VLOOKUP($A715,LNST!$A$3:$R$1635,14,FALSE)</f>
        <v>-0.92105572677018854</v>
      </c>
      <c r="Q715" s="45">
        <f>VLOOKUP($A715,LNST!$A$3:$R$1635,15,FALSE)</f>
        <v>-0.8055664495590692</v>
      </c>
      <c r="R715" s="45">
        <f>VLOOKUP($A715,LNST!$A$3:$R$1635,16,FALSE)</f>
        <v>33.030897452667418</v>
      </c>
      <c r="S715" s="45">
        <f>VLOOKUP($A715,LNST!$A$3:$R$1635,17,FALSE)</f>
        <v>0.38401789283655047</v>
      </c>
      <c r="T715" s="45">
        <f>VLOOKUP($A715,LNG!$A$2:$H$1999,4,FALSE)/(D715*10^9)</f>
        <v>8.3462534386937556E-2</v>
      </c>
      <c r="U715" s="45">
        <f>VLOOKUP($A715,LNG!$A$2:$H$1999,5,FALSE)/(E715*10^9)</f>
        <v>2.2422859033112353E-2</v>
      </c>
      <c r="V715" s="45">
        <f>VLOOKUP($A715,LNG!$A$2:$H$1999,6,FALSE)/(F715*10^9)</f>
        <v>7.6560084822126076E-2</v>
      </c>
      <c r="W715" s="45">
        <f>VLOOKUP($A715,LNG!$A$2:$H$1999,7,FALSE)/(G715*10^9)</f>
        <v>0.16994798412987397</v>
      </c>
      <c r="X715" s="45">
        <f>VLOOKUP($A715,'LNST năm'!$A$2:$I$2000,8,FALSE)</f>
        <v>-0.60077687800017221</v>
      </c>
      <c r="Y715" s="45">
        <f>VLOOKUP($A715,'LNST năm'!$A$2:$I$2000,9,FALSE)</f>
        <v>-0.10583331257937956</v>
      </c>
      <c r="Z715" s="46" t="e">
        <f>VLOOKUP($A715,LNG!$A$2:$H$1999,9,FALSE)</f>
        <v>#REF!</v>
      </c>
      <c r="AA715" s="162" t="e">
        <f>VLOOKUP($A715,'GIÁ CP'!$A$2:$D$2000,4,FALSE)/Z715</f>
        <v>#REF!</v>
      </c>
    </row>
    <row r="716" spans="1:27" hidden="1">
      <c r="A716" s="18" t="s">
        <v>1276</v>
      </c>
      <c r="B716" s="18" t="s">
        <v>2955</v>
      </c>
      <c r="C716" s="154" t="str">
        <f>VLOOKUP(A716,'GIÁ CP'!$K$2:$M$2000,3,FALSE)</f>
        <v xml:space="preserve">Hàng May mặc </v>
      </c>
      <c r="D716" s="43">
        <f>VLOOKUP($A716,'Doanh thu'!$A$3:$Q$2000,9,FALSE)/1000000000</f>
        <v>1158.7147363900001</v>
      </c>
      <c r="E716" s="43">
        <f>VLOOKUP($A716,'Doanh thu'!$A$3:$Q$2000,10,FALSE)/1000000000</f>
        <v>1309.592802265</v>
      </c>
      <c r="F716" s="43">
        <f>VLOOKUP($A716,'Doanh thu'!$A$3:$Q$2000,11,FALSE)/1000000000</f>
        <v>1286.5373464659999</v>
      </c>
      <c r="G716" s="43">
        <f>VLOOKUP($A716,'Doanh thu'!$A$3:$Q$2000,12,FALSE)/1000000000</f>
        <v>1322.9627340280001</v>
      </c>
      <c r="H716" s="43">
        <f>VLOOKUP($A716,LNST!$A$3:$Q$1635,9,FALSE)/1000000000</f>
        <v>40.202090261000002</v>
      </c>
      <c r="I716" s="43">
        <f>VLOOKUP($A716,LNST!$A$3:$Q$1635,10,FALSE)/1000000000</f>
        <v>48.456705190000001</v>
      </c>
      <c r="J716" s="43">
        <f>VLOOKUP($A716,LNST!$A$3:$Q$1635,11,FALSE)/1000000000</f>
        <v>54.887987291000002</v>
      </c>
      <c r="K716" s="43">
        <f>VLOOKUP($A716,LNST!$A$3:$Q$1635,12,FALSE)/1000000000</f>
        <v>43.409079159000001</v>
      </c>
      <c r="L716" s="45">
        <f>VLOOKUP($A716,'Doanh thu'!$A$3:$Q$2000,14,FALSE)</f>
        <v>0.31814209669302351</v>
      </c>
      <c r="M716" s="45">
        <f>VLOOKUP($A716,'Doanh thu'!$A$3:$Q$2000,15,FALSE)</f>
        <v>-3.8143296466387283E-2</v>
      </c>
      <c r="N716" s="45">
        <f>VLOOKUP($A716,'Doanh thu'!$A$3:$Q$2000,16,FALSE)</f>
        <v>-1.5188449582537787E-2</v>
      </c>
      <c r="O716" s="45">
        <f>VLOOKUP($A716,'Doanh thu'!$A$3:$Q$2000,17,FALSE)</f>
        <v>5.3469166086780165E-2</v>
      </c>
      <c r="P716" s="45">
        <f>VLOOKUP($A716,LNST!$A$3:$R$1635,14,FALSE)</f>
        <v>1.4481545292924676</v>
      </c>
      <c r="Q716" s="45">
        <f>VLOOKUP($A716,LNST!$A$3:$R$1635,15,FALSE)</f>
        <v>0.51922922865524768</v>
      </c>
      <c r="R716" s="45">
        <f>VLOOKUP($A716,LNST!$A$3:$R$1635,16,FALSE)</f>
        <v>1.7660793557077792</v>
      </c>
      <c r="S716" s="45">
        <f>VLOOKUP($A716,LNST!$A$3:$R$1635,17,FALSE)</f>
        <v>0.22544143169914693</v>
      </c>
      <c r="T716" s="45">
        <f>VLOOKUP($A716,LNG!$A$2:$H$1999,4,FALSE)/(D716*10^9)</f>
        <v>0.10104013366806301</v>
      </c>
      <c r="U716" s="45">
        <f>VLOOKUP($A716,LNG!$A$2:$H$1999,5,FALSE)/(E716*10^9)</f>
        <v>8.2335351078220972E-2</v>
      </c>
      <c r="V716" s="45">
        <f>VLOOKUP($A716,LNG!$A$2:$H$1999,6,FALSE)/(F716*10^9)</f>
        <v>0.10825820120308555</v>
      </c>
      <c r="W716" s="45">
        <f>VLOOKUP($A716,LNG!$A$2:$H$1999,7,FALSE)/(G716*10^9)</f>
        <v>0.13222944048422272</v>
      </c>
      <c r="X716" s="45">
        <f>VLOOKUP($A716,'LNST năm'!$A$2:$I$2000,8,FALSE)</f>
        <v>0.82097698591459178</v>
      </c>
      <c r="Y716" s="45">
        <f>VLOOKUP($A716,'LNST năm'!$A$2:$I$2000,9,FALSE)</f>
        <v>0.12870778857800369</v>
      </c>
      <c r="Z716" s="46" t="e">
        <f>VLOOKUP($A716,LNG!$A$2:$H$1999,9,FALSE)</f>
        <v>#REF!</v>
      </c>
      <c r="AA716" s="162" t="e">
        <f>VLOOKUP($A716,'GIÁ CP'!$A$2:$D$2000,4,FALSE)/Z716</f>
        <v>#REF!</v>
      </c>
    </row>
    <row r="717" spans="1:27" hidden="1">
      <c r="A717" s="18" t="s">
        <v>1570</v>
      </c>
      <c r="B717" s="18" t="s">
        <v>3427</v>
      </c>
      <c r="C717" s="154" t="str">
        <f>VLOOKUP(A717,'GIÁ CP'!$K$2:$M$2000,3,FALSE)</f>
        <v xml:space="preserve">Vận tải Thủy </v>
      </c>
      <c r="D717" s="43">
        <f>VLOOKUP($A717,'Doanh thu'!$A$3:$Q$2000,9,FALSE)/1000000000</f>
        <v>122.51998305399999</v>
      </c>
      <c r="E717" s="43">
        <f>VLOOKUP($A717,'Doanh thu'!$A$3:$Q$2000,10,FALSE)/1000000000</f>
        <v>132.52020670799999</v>
      </c>
      <c r="F717" s="43">
        <f>VLOOKUP($A717,'Doanh thu'!$A$3:$Q$2000,11,FALSE)/1000000000</f>
        <v>150.559054992</v>
      </c>
      <c r="G717" s="43">
        <f>VLOOKUP($A717,'Doanh thu'!$A$3:$Q$2000,12,FALSE)/1000000000</f>
        <v>141.113506726</v>
      </c>
      <c r="H717" s="43">
        <f>VLOOKUP($A717,LNST!$A$3:$Q$1635,9,FALSE)/1000000000</f>
        <v>2.4454649659999999</v>
      </c>
      <c r="I717" s="43">
        <f>VLOOKUP($A717,LNST!$A$3:$Q$1635,10,FALSE)/1000000000</f>
        <v>246.698972126</v>
      </c>
      <c r="J717" s="43">
        <f>VLOOKUP($A717,LNST!$A$3:$Q$1635,11,FALSE)/1000000000</f>
        <v>-49.270757218999996</v>
      </c>
      <c r="K717" s="43">
        <f>VLOOKUP($A717,LNST!$A$3:$Q$1635,12,FALSE)/1000000000</f>
        <v>56.126529992000002</v>
      </c>
      <c r="L717" s="45">
        <f>VLOOKUP($A717,'Doanh thu'!$A$3:$Q$2000,14,FALSE)</f>
        <v>1.3057322031623513E-3</v>
      </c>
      <c r="M717" s="45">
        <f>VLOOKUP($A717,'Doanh thu'!$A$3:$Q$2000,15,FALSE)</f>
        <v>-3.833354690307563E-3</v>
      </c>
      <c r="N717" s="45">
        <f>VLOOKUP($A717,'Doanh thu'!$A$3:$Q$2000,16,FALSE)</f>
        <v>0.15896523164640572</v>
      </c>
      <c r="O717" s="45">
        <f>VLOOKUP($A717,'Doanh thu'!$A$3:$Q$2000,17,FALSE)</f>
        <v>0.18014682463683795</v>
      </c>
      <c r="P717" s="45">
        <f>VLOOKUP($A717,LNST!$A$3:$R$1635,14,FALSE)</f>
        <v>-0.9734923669832809</v>
      </c>
      <c r="Q717" s="45">
        <f>VLOOKUP($A717,LNST!$A$3:$R$1635,15,FALSE)</f>
        <v>77.566741794024722</v>
      </c>
      <c r="R717" s="45">
        <f>VLOOKUP($A717,LNST!$A$3:$R$1635,16,FALSE)</f>
        <v>-2.4855296182448003</v>
      </c>
      <c r="S717" s="45">
        <f>VLOOKUP($A717,LNST!$A$3:$R$1635,17,FALSE)</f>
        <v>0.18258172699798422</v>
      </c>
      <c r="T717" s="45">
        <f>VLOOKUP($A717,LNG!$A$2:$H$1999,4,FALSE)/(D717*10^9)</f>
        <v>0.12028439828876439</v>
      </c>
      <c r="U717" s="45">
        <f>VLOOKUP($A717,LNG!$A$2:$H$1999,5,FALSE)/(E717*10^9)</f>
        <v>0.11973283351392584</v>
      </c>
      <c r="V717" s="45">
        <f>VLOOKUP($A717,LNG!$A$2:$H$1999,6,FALSE)/(F717*10^9)</f>
        <v>8.8018346639490708E-2</v>
      </c>
      <c r="W717" s="45">
        <f>VLOOKUP($A717,LNG!$A$2:$H$1999,7,FALSE)/(G717*10^9)</f>
        <v>-0.21412884232032658</v>
      </c>
      <c r="X717" s="45">
        <f>VLOOKUP($A717,'LNST năm'!$A$2:$I$2000,8,FALSE)</f>
        <v>-1</v>
      </c>
      <c r="Y717" s="45">
        <f>VLOOKUP($A717,'LNST năm'!$A$2:$I$2000,9,FALSE)</f>
        <v>-1</v>
      </c>
      <c r="Z717" s="46" t="e">
        <f>VLOOKUP($A717,LNG!$A$2:$H$1999,9,FALSE)</f>
        <v>#REF!</v>
      </c>
      <c r="AA717" s="162" t="e">
        <f>VLOOKUP($A717,'GIÁ CP'!$A$2:$D$2000,4,FALSE)/Z717</f>
        <v>#REF!</v>
      </c>
    </row>
    <row r="718" spans="1:27">
      <c r="A718" s="18" t="s">
        <v>1434</v>
      </c>
      <c r="B718" s="18" t="s">
        <v>3205</v>
      </c>
      <c r="C718" s="154" t="str">
        <f>VLOOKUP(A718,'GIÁ CP'!$K$2:$M$2000,3,FALSE)</f>
        <v xml:space="preserve">Vận tải Thủy </v>
      </c>
      <c r="D718" s="43">
        <f>VLOOKUP($A718,'Doanh thu'!$A$3:$Q$2000,9,FALSE)/1000000000</f>
        <v>35.773321123000002</v>
      </c>
      <c r="E718" s="43">
        <f>VLOOKUP($A718,'Doanh thu'!$A$3:$Q$2000,10,FALSE)/1000000000</f>
        <v>33.111077786999999</v>
      </c>
      <c r="F718" s="43">
        <f>VLOOKUP($A718,'Doanh thu'!$A$3:$Q$2000,11,FALSE)/1000000000</f>
        <v>25.289136550999999</v>
      </c>
      <c r="G718" s="43">
        <f>VLOOKUP($A718,'Doanh thu'!$A$3:$Q$2000,12,FALSE)/1000000000</f>
        <v>0</v>
      </c>
      <c r="H718" s="43">
        <f>VLOOKUP($A718,LNST!$A$3:$Q$1635,9,FALSE)/1000000000</f>
        <v>5.5297684220000001</v>
      </c>
      <c r="I718" s="43">
        <f>VLOOKUP($A718,LNST!$A$3:$Q$1635,10,FALSE)/1000000000</f>
        <v>4.5236027500000002</v>
      </c>
      <c r="J718" s="43">
        <f>VLOOKUP($A718,LNST!$A$3:$Q$1635,11,FALSE)/1000000000</f>
        <v>-0.93293086300000005</v>
      </c>
      <c r="K718" s="43">
        <f>VLOOKUP($A718,LNST!$A$3:$Q$1635,12,FALSE)/1000000000</f>
        <v>0</v>
      </c>
      <c r="L718" s="45">
        <f>VLOOKUP($A718,'Doanh thu'!$A$3:$Q$2000,14,FALSE)</f>
        <v>-0.17699207759306518</v>
      </c>
      <c r="M718" s="45">
        <f>VLOOKUP($A718,'Doanh thu'!$A$3:$Q$2000,15,FALSE)</f>
        <v>-0.16707298835901865</v>
      </c>
      <c r="N718" s="45">
        <f>VLOOKUP($A718,'Doanh thu'!$A$3:$Q$2000,16,FALSE)</f>
        <v>-0.40117947377775642</v>
      </c>
      <c r="O718" s="45">
        <f>VLOOKUP($A718,'Doanh thu'!$A$3:$Q$2000,17,FALSE)</f>
        <v>-1</v>
      </c>
      <c r="P718" s="45">
        <f>VLOOKUP($A718,LNST!$A$3:$R$1635,14,FALSE)</f>
        <v>-0.2356448386053015</v>
      </c>
      <c r="Q718" s="45">
        <f>VLOOKUP($A718,LNST!$A$3:$R$1635,15,FALSE)</f>
        <v>-0.23585680233026385</v>
      </c>
      <c r="R718" s="45">
        <f>VLOOKUP($A718,LNST!$A$3:$R$1635,16,FALSE)</f>
        <v>-1.1626180308366922</v>
      </c>
      <c r="S718" s="45">
        <f>VLOOKUP($A718,LNST!$A$3:$R$1635,17,FALSE)</f>
        <v>-1</v>
      </c>
      <c r="T718" s="45">
        <f>VLOOKUP($A718,LNG!$A$2:$H$1999,4,FALSE)/(D718*10^9)</f>
        <v>0.19313417868708627</v>
      </c>
      <c r="U718" s="45">
        <f>VLOOKUP($A718,LNG!$A$2:$H$1999,5,FALSE)/(E718*10^9)</f>
        <v>0.23835350029284144</v>
      </c>
      <c r="V718" s="45">
        <f>VLOOKUP($A718,LNG!$A$2:$H$1999,6,FALSE)/(F718*10^9)</f>
        <v>0.28777973053066613</v>
      </c>
      <c r="W718" s="45" t="e">
        <f>VLOOKUP($A718,LNG!$A$2:$H$1999,7,FALSE)/(G718*10^9)</f>
        <v>#DIV/0!</v>
      </c>
      <c r="X718" s="45">
        <f>VLOOKUP($A718,'LNST năm'!$A$2:$I$2000,8,FALSE)</f>
        <v>-1</v>
      </c>
      <c r="Y718" s="45">
        <f>VLOOKUP($A718,'LNST năm'!$A$2:$I$2000,9,FALSE)</f>
        <v>-1</v>
      </c>
      <c r="Z718" s="46" t="e">
        <f>VLOOKUP($A718,LNG!$A$2:$H$1999,9,FALSE)</f>
        <v>#REF!</v>
      </c>
      <c r="AA718" s="162" t="e">
        <f>VLOOKUP($A718,'GIÁ CP'!$A$2:$D$2000,4,FALSE)/Z718</f>
        <v>#REF!</v>
      </c>
    </row>
    <row r="719" spans="1:27" hidden="1">
      <c r="A719" s="18" t="s">
        <v>327</v>
      </c>
      <c r="B719" s="18" t="s">
        <v>2014</v>
      </c>
      <c r="C719" s="154" t="str">
        <f>VLOOKUP(A719,'GIÁ CP'!$K$2:$M$2000,3,FALSE)</f>
        <v xml:space="preserve">Hàng May mặc </v>
      </c>
      <c r="D719" s="43">
        <f>VLOOKUP($A719,'Doanh thu'!$A$3:$Q$2000,9,FALSE)/1000000000</f>
        <v>414.398163834</v>
      </c>
      <c r="E719" s="43">
        <f>VLOOKUP($A719,'Doanh thu'!$A$3:$Q$2000,10,FALSE)/1000000000</f>
        <v>406.34544042599998</v>
      </c>
      <c r="F719" s="43">
        <f>VLOOKUP($A719,'Doanh thu'!$A$3:$Q$2000,11,FALSE)/1000000000</f>
        <v>412.28492744099998</v>
      </c>
      <c r="G719" s="43">
        <f>VLOOKUP($A719,'Doanh thu'!$A$3:$Q$2000,12,FALSE)/1000000000</f>
        <v>0</v>
      </c>
      <c r="H719" s="43">
        <f>VLOOKUP($A719,LNST!$A$3:$Q$1635,9,FALSE)/1000000000</f>
        <v>14.754531539</v>
      </c>
      <c r="I719" s="43">
        <f>VLOOKUP($A719,LNST!$A$3:$Q$1635,10,FALSE)/1000000000</f>
        <v>13.456225976000001</v>
      </c>
      <c r="J719" s="43">
        <f>VLOOKUP($A719,LNST!$A$3:$Q$1635,11,FALSE)/1000000000</f>
        <v>6.4124146980000001</v>
      </c>
      <c r="K719" s="43">
        <f>VLOOKUP($A719,LNST!$A$3:$Q$1635,12,FALSE)/1000000000</f>
        <v>0</v>
      </c>
      <c r="L719" s="45">
        <f>VLOOKUP($A719,'Doanh thu'!$A$3:$Q$2000,14,FALSE)</f>
        <v>0.16070547310001029</v>
      </c>
      <c r="M719" s="45">
        <f>VLOOKUP($A719,'Doanh thu'!$A$3:$Q$2000,15,FALSE)</f>
        <v>-0.15409464222109287</v>
      </c>
      <c r="N719" s="45">
        <f>VLOOKUP($A719,'Doanh thu'!$A$3:$Q$2000,16,FALSE)</f>
        <v>-8.5293694511736212E-2</v>
      </c>
      <c r="O719" s="45">
        <f>VLOOKUP($A719,'Doanh thu'!$A$3:$Q$2000,17,FALSE)</f>
        <v>-1</v>
      </c>
      <c r="P719" s="45">
        <f>VLOOKUP($A719,LNST!$A$3:$R$1635,14,FALSE)</f>
        <v>6.2529136047357525</v>
      </c>
      <c r="Q719" s="45">
        <f>VLOOKUP($A719,LNST!$A$3:$R$1635,15,FALSE)</f>
        <v>0.92510326650404417</v>
      </c>
      <c r="R719" s="45">
        <f>VLOOKUP($A719,LNST!$A$3:$R$1635,16,FALSE)</f>
        <v>-0.504384300613267</v>
      </c>
      <c r="S719" s="45">
        <f>VLOOKUP($A719,LNST!$A$3:$R$1635,17,FALSE)</f>
        <v>-1</v>
      </c>
      <c r="T719" s="45">
        <f>VLOOKUP($A719,LNG!$A$2:$H$1999,4,FALSE)/(D719*10^9)</f>
        <v>0.12132697880423109</v>
      </c>
      <c r="U719" s="45">
        <f>VLOOKUP($A719,LNG!$A$2:$H$1999,5,FALSE)/(E719*10^9)</f>
        <v>0.13644118134037891</v>
      </c>
      <c r="V719" s="45">
        <f>VLOOKUP($A719,LNG!$A$2:$H$1999,6,FALSE)/(F719*10^9)</f>
        <v>0.15558711412795861</v>
      </c>
      <c r="W719" s="45" t="e">
        <f>VLOOKUP($A719,LNG!$A$2:$H$1999,7,FALSE)/(G719*10^9)</f>
        <v>#DIV/0!</v>
      </c>
      <c r="X719" s="45">
        <f>VLOOKUP($A719,'LNST năm'!$A$2:$I$2000,8,FALSE)</f>
        <v>0.6970683973828643</v>
      </c>
      <c r="Y719" s="45">
        <f>VLOOKUP($A719,'LNST năm'!$A$2:$I$2000,9,FALSE)</f>
        <v>-9.8315315277150872E-2</v>
      </c>
      <c r="Z719" s="46" t="e">
        <f>VLOOKUP($A719,LNG!$A$2:$H$1999,9,FALSE)</f>
        <v>#REF!</v>
      </c>
      <c r="AA719" s="162" t="e">
        <f>VLOOKUP($A719,'GIÁ CP'!$A$2:$D$2000,4,FALSE)/Z719</f>
        <v>#REF!</v>
      </c>
    </row>
    <row r="720" spans="1:27" hidden="1">
      <c r="A720" s="18" t="s">
        <v>388</v>
      </c>
      <c r="B720" s="18" t="s">
        <v>2096</v>
      </c>
      <c r="C720" s="154" t="str">
        <f>VLOOKUP(A720,'GIÁ CP'!$K$2:$M$2000,3,FALSE)</f>
        <v xml:space="preserve">Bất động sản </v>
      </c>
      <c r="D720" s="43">
        <f>VLOOKUP($A720,'Doanh thu'!$A$3:$Q$2000,9,FALSE)/1000000000</f>
        <v>421.27887787700001</v>
      </c>
      <c r="E720" s="43">
        <f>VLOOKUP($A720,'Doanh thu'!$A$3:$Q$2000,10,FALSE)/1000000000</f>
        <v>241.946512689</v>
      </c>
      <c r="F720" s="43">
        <f>VLOOKUP($A720,'Doanh thu'!$A$3:$Q$2000,11,FALSE)/1000000000</f>
        <v>349.09354491699997</v>
      </c>
      <c r="G720" s="43">
        <f>VLOOKUP($A720,'Doanh thu'!$A$3:$Q$2000,12,FALSE)/1000000000</f>
        <v>432.47185983399999</v>
      </c>
      <c r="H720" s="43">
        <f>VLOOKUP($A720,LNST!$A$3:$Q$1635,9,FALSE)/1000000000</f>
        <v>51.767958884999999</v>
      </c>
      <c r="I720" s="43">
        <f>VLOOKUP($A720,LNST!$A$3:$Q$1635,10,FALSE)/1000000000</f>
        <v>47.228596136</v>
      </c>
      <c r="J720" s="43">
        <f>VLOOKUP($A720,LNST!$A$3:$Q$1635,11,FALSE)/1000000000</f>
        <v>38.944345837999997</v>
      </c>
      <c r="K720" s="43">
        <f>VLOOKUP($A720,LNST!$A$3:$Q$1635,12,FALSE)/1000000000</f>
        <v>62.958873076000003</v>
      </c>
      <c r="L720" s="45">
        <f>VLOOKUP($A720,'Doanh thu'!$A$3:$Q$2000,14,FALSE)</f>
        <v>7.6494913127450853E-2</v>
      </c>
      <c r="M720" s="45">
        <f>VLOOKUP($A720,'Doanh thu'!$A$3:$Q$2000,15,FALSE)</f>
        <v>-1.4453746861702699E-2</v>
      </c>
      <c r="N720" s="45">
        <f>VLOOKUP($A720,'Doanh thu'!$A$3:$Q$2000,16,FALSE)</f>
        <v>-8.5232737573469233E-2</v>
      </c>
      <c r="O720" s="45">
        <f>VLOOKUP($A720,'Doanh thu'!$A$3:$Q$2000,17,FALSE)</f>
        <v>0.32520261107485576</v>
      </c>
      <c r="P720" s="45">
        <f>VLOOKUP($A720,LNST!$A$3:$R$1635,14,FALSE)</f>
        <v>0.17711642750722262</v>
      </c>
      <c r="Q720" s="45">
        <f>VLOOKUP($A720,LNST!$A$3:$R$1635,15,FALSE)</f>
        <v>6.8236053402026112E-2</v>
      </c>
      <c r="R720" s="45">
        <f>VLOOKUP($A720,LNST!$A$3:$R$1635,16,FALSE)</f>
        <v>-0.40824827190964919</v>
      </c>
      <c r="S720" s="45">
        <f>VLOOKUP($A720,LNST!$A$3:$R$1635,17,FALSE)</f>
        <v>0.6003411076691848</v>
      </c>
      <c r="T720" s="45">
        <f>VLOOKUP($A720,LNG!$A$2:$H$1999,4,FALSE)/(D720*10^9)</f>
        <v>0.20764520589978488</v>
      </c>
      <c r="U720" s="45">
        <f>VLOOKUP($A720,LNG!$A$2:$H$1999,5,FALSE)/(E720*10^9)</f>
        <v>0.64737152509543527</v>
      </c>
      <c r="V720" s="45">
        <f>VLOOKUP($A720,LNG!$A$2:$H$1999,6,FALSE)/(F720*10^9)</f>
        <v>0.24291202848268564</v>
      </c>
      <c r="W720" s="45">
        <f>VLOOKUP($A720,LNG!$A$2:$H$1999,7,FALSE)/(G720*10^9)</f>
        <v>0.20312784008124649</v>
      </c>
      <c r="X720" s="45">
        <f>VLOOKUP($A720,'LNST năm'!$A$2:$I$2000,8,FALSE)</f>
        <v>-9.3942859846130392E-2</v>
      </c>
      <c r="Y720" s="45">
        <f>VLOOKUP($A720,'LNST năm'!$A$2:$I$2000,9,FALSE)</f>
        <v>-0.14833867240873533</v>
      </c>
      <c r="Z720" s="46" t="e">
        <f>VLOOKUP($A720,LNG!$A$2:$H$1999,9,FALSE)</f>
        <v>#REF!</v>
      </c>
      <c r="AA720" s="162" t="e">
        <f>VLOOKUP($A720,'GIÁ CP'!$A$2:$D$2000,4,FALSE)/Z720</f>
        <v>#REF!</v>
      </c>
    </row>
    <row r="721" spans="1:27" hidden="1">
      <c r="A721" s="18" t="s">
        <v>83</v>
      </c>
      <c r="B721" s="18" t="s">
        <v>1737</v>
      </c>
      <c r="C721" s="154" t="str">
        <f>VLOOKUP(A721,'GIÁ CP'!$K$2:$M$2000,3,FALSE)</f>
        <v xml:space="preserve">Bất động sản </v>
      </c>
      <c r="D721" s="43">
        <f>VLOOKUP($A721,'Doanh thu'!$A$3:$Q$2000,9,FALSE)/1000000000</f>
        <v>0.90091512699999998</v>
      </c>
      <c r="E721" s="43">
        <f>VLOOKUP($A721,'Doanh thu'!$A$3:$Q$2000,10,FALSE)/1000000000</f>
        <v>1.1512489539999999</v>
      </c>
      <c r="F721" s="43">
        <f>VLOOKUP($A721,'Doanh thu'!$A$3:$Q$2000,11,FALSE)/1000000000</f>
        <v>2.9539360289999999</v>
      </c>
      <c r="G721" s="43">
        <f>VLOOKUP($A721,'Doanh thu'!$A$3:$Q$2000,12,FALSE)/1000000000</f>
        <v>0.85840589700000003</v>
      </c>
      <c r="H721" s="43">
        <f>VLOOKUP($A721,LNST!$A$3:$Q$1635,9,FALSE)/1000000000</f>
        <v>-24.639302046000001</v>
      </c>
      <c r="I721" s="43">
        <f>VLOOKUP($A721,LNST!$A$3:$Q$1635,10,FALSE)/1000000000</f>
        <v>-25.475698060999999</v>
      </c>
      <c r="J721" s="43">
        <f>VLOOKUP($A721,LNST!$A$3:$Q$1635,11,FALSE)/1000000000</f>
        <v>91.484066212000002</v>
      </c>
      <c r="K721" s="43">
        <f>VLOOKUP($A721,LNST!$A$3:$Q$1635,12,FALSE)/1000000000</f>
        <v>-24.920800586999999</v>
      </c>
      <c r="L721" s="45">
        <f>VLOOKUP($A721,'Doanh thu'!$A$3:$Q$2000,14,FALSE)</f>
        <v>0.93114675416421577</v>
      </c>
      <c r="M721" s="45">
        <f>VLOOKUP($A721,'Doanh thu'!$A$3:$Q$2000,15,FALSE)</f>
        <v>0.71567449015193374</v>
      </c>
      <c r="N721" s="45">
        <f>VLOOKUP($A721,'Doanh thu'!$A$3:$Q$2000,16,FALSE)</f>
        <v>1.091632521377544</v>
      </c>
      <c r="O721" s="45">
        <f>VLOOKUP($A721,'Doanh thu'!$A$3:$Q$2000,17,FALSE)</f>
        <v>-5.7478925649699586E-2</v>
      </c>
      <c r="P721" s="45">
        <f>VLOOKUP($A721,LNST!$A$3:$R$1635,14,FALSE)</f>
        <v>0.71091044618185928</v>
      </c>
      <c r="Q721" s="45">
        <f>VLOOKUP($A721,LNST!$A$3:$R$1635,15,FALSE)</f>
        <v>0.19427798697484314</v>
      </c>
      <c r="R721" s="45">
        <f>VLOOKUP($A721,LNST!$A$3:$R$1635,16,FALSE)</f>
        <v>1.7415461542915414</v>
      </c>
      <c r="S721" s="45">
        <f>VLOOKUP($A721,LNST!$A$3:$R$1635,17,FALSE)</f>
        <v>3.1220970138232662E-2</v>
      </c>
      <c r="T721" s="45">
        <f>VLOOKUP($A721,LNG!$A$2:$H$1999,4,FALSE)/(D721*10^9)</f>
        <v>-0.69058912582783172</v>
      </c>
      <c r="U721" s="45">
        <f>VLOOKUP($A721,LNG!$A$2:$H$1999,5,FALSE)/(E721*10^9)</f>
        <v>-0.88582423849915615</v>
      </c>
      <c r="V721" s="45">
        <f>VLOOKUP($A721,LNG!$A$2:$H$1999,6,FALSE)/(F721*10^9)</f>
        <v>-0.22375362753666458</v>
      </c>
      <c r="W721" s="45">
        <f>VLOOKUP($A721,LNG!$A$2:$H$1999,7,FALSE)/(G721*10^9)</f>
        <v>-6.8993983670175085</v>
      </c>
      <c r="X721" s="45">
        <f>VLOOKUP($A721,'LNST năm'!$A$2:$I$2000,8,FALSE)</f>
        <v>1.0770079021820529</v>
      </c>
      <c r="Y721" s="45">
        <f>VLOOKUP($A721,'LNST năm'!$A$2:$I$2000,9,FALSE)</f>
        <v>5.1841692156365093</v>
      </c>
      <c r="Z721" s="46" t="e">
        <f>VLOOKUP($A721,LNG!$A$2:$H$1999,9,FALSE)</f>
        <v>#REF!</v>
      </c>
      <c r="AA721" s="162" t="e">
        <f>VLOOKUP($A721,'GIÁ CP'!$A$2:$D$2000,4,FALSE)/Z721</f>
        <v>#REF!</v>
      </c>
    </row>
    <row r="722" spans="1:27" hidden="1">
      <c r="A722" s="18" t="s">
        <v>259</v>
      </c>
      <c r="B722" s="18" t="s">
        <v>1945</v>
      </c>
      <c r="C722" s="154" t="str">
        <f>VLOOKUP(A722,'GIÁ CP'!$K$2:$M$2000,3,FALSE)</f>
        <v xml:space="preserve">Sản phẩm hóa dầu, Nông dược &amp; Hóa chất khác </v>
      </c>
      <c r="D722" s="43">
        <f>VLOOKUP($A722,'Doanh thu'!$A$3:$Q$2000,9,FALSE)/1000000000</f>
        <v>6.316518394</v>
      </c>
      <c r="E722" s="43">
        <f>VLOOKUP($A722,'Doanh thu'!$A$3:$Q$2000,10,FALSE)/1000000000</f>
        <v>4.3585050259999996</v>
      </c>
      <c r="F722" s="43">
        <f>VLOOKUP($A722,'Doanh thu'!$A$3:$Q$2000,11,FALSE)/1000000000</f>
        <v>6.7028331039999998</v>
      </c>
      <c r="G722" s="43">
        <f>VLOOKUP($A722,'Doanh thu'!$A$3:$Q$2000,12,FALSE)/1000000000</f>
        <v>10.660545549</v>
      </c>
      <c r="H722" s="43">
        <f>VLOOKUP($A722,LNST!$A$3:$Q$1635,9,FALSE)/1000000000</f>
        <v>-23.717692274000001</v>
      </c>
      <c r="I722" s="43">
        <f>VLOOKUP($A722,LNST!$A$3:$Q$1635,10,FALSE)/1000000000</f>
        <v>-20.808135440000001</v>
      </c>
      <c r="J722" s="43">
        <f>VLOOKUP($A722,LNST!$A$3:$Q$1635,11,FALSE)/1000000000</f>
        <v>-3.2444731579999999</v>
      </c>
      <c r="K722" s="43">
        <f>VLOOKUP($A722,LNST!$A$3:$Q$1635,12,FALSE)/1000000000</f>
        <v>-2.9781853809999999</v>
      </c>
      <c r="L722" s="45">
        <f>VLOOKUP($A722,'Doanh thu'!$A$3:$Q$2000,14,FALSE)</f>
        <v>-0.65401435406881159</v>
      </c>
      <c r="M722" s="45">
        <f>VLOOKUP($A722,'Doanh thu'!$A$3:$Q$2000,15,FALSE)</f>
        <v>-0.90087163528802539</v>
      </c>
      <c r="N722" s="45">
        <f>VLOOKUP($A722,'Doanh thu'!$A$3:$Q$2000,16,FALSE)</f>
        <v>-0.81557868348485074</v>
      </c>
      <c r="O722" s="45">
        <f>VLOOKUP($A722,'Doanh thu'!$A$3:$Q$2000,17,FALSE)</f>
        <v>-0.27175907834323854</v>
      </c>
      <c r="P722" s="45">
        <f>VLOOKUP($A722,LNST!$A$3:$R$1635,14,FALSE)</f>
        <v>-1.6898297111052802</v>
      </c>
      <c r="Q722" s="45">
        <f>VLOOKUP($A722,LNST!$A$3:$R$1635,15,FALSE)</f>
        <v>-2.816872560338552</v>
      </c>
      <c r="R722" s="45">
        <f>VLOOKUP($A722,LNST!$A$3:$R$1635,16,FALSE)</f>
        <v>-3.2587122120734131</v>
      </c>
      <c r="S722" s="45">
        <f>VLOOKUP($A722,LNST!$A$3:$R$1635,17,FALSE)</f>
        <v>-0.60622113966324298</v>
      </c>
      <c r="T722" s="45">
        <f>VLOOKUP($A722,LNG!$A$2:$H$1999,4,FALSE)/(D722*10^9)</f>
        <v>-5.317872901614161E-2</v>
      </c>
      <c r="U722" s="45">
        <f>VLOOKUP($A722,LNG!$A$2:$H$1999,5,FALSE)/(E722*10^9)</f>
        <v>-1.2786471812594395</v>
      </c>
      <c r="V722" s="45">
        <f>VLOOKUP($A722,LNG!$A$2:$H$1999,6,FALSE)/(F722*10^9)</f>
        <v>-0.55342454518020179</v>
      </c>
      <c r="W722" s="45">
        <f>VLOOKUP($A722,LNG!$A$2:$H$1999,7,FALSE)/(G722*10^9)</f>
        <v>0.3992824100263126</v>
      </c>
      <c r="X722" s="45">
        <f>VLOOKUP($A722,'LNST năm'!$A$2:$I$2000,8,FALSE)</f>
        <v>1</v>
      </c>
      <c r="Y722" s="45">
        <f>VLOOKUP($A722,'LNST năm'!$A$2:$I$2000,9,FALSE)</f>
        <v>0.25992104989487319</v>
      </c>
      <c r="Z722" s="46" t="e">
        <f>VLOOKUP($A722,LNG!$A$2:$H$1999,9,FALSE)</f>
        <v>#REF!</v>
      </c>
      <c r="AA722" s="162" t="e">
        <f>VLOOKUP($A722,'GIÁ CP'!$A$2:$D$2000,4,FALSE)/Z722</f>
        <v>#REF!</v>
      </c>
    </row>
    <row r="723" spans="1:27">
      <c r="A723" s="18" t="s">
        <v>1112</v>
      </c>
      <c r="B723" s="18" t="s">
        <v>2658</v>
      </c>
      <c r="C723" s="154" t="str">
        <f>VLOOKUP(A723,'GIÁ CP'!$K$2:$M$2000,3,FALSE)</f>
        <v xml:space="preserve">Hàng May mặc </v>
      </c>
      <c r="D723" s="43">
        <f>VLOOKUP($A723,'Doanh thu'!$A$3:$Q$2000,9,FALSE)/1000000000</f>
        <v>90.653203920999999</v>
      </c>
      <c r="E723" s="43">
        <f>VLOOKUP($A723,'Doanh thu'!$A$3:$Q$2000,10,FALSE)/1000000000</f>
        <v>105.815294905</v>
      </c>
      <c r="F723" s="43">
        <f>VLOOKUP($A723,'Doanh thu'!$A$3:$Q$2000,11,FALSE)/1000000000</f>
        <v>345.68659959600001</v>
      </c>
      <c r="G723" s="43">
        <f>VLOOKUP($A723,'Doanh thu'!$A$3:$Q$2000,12,FALSE)/1000000000</f>
        <v>101.231834353</v>
      </c>
      <c r="H723" s="43">
        <f>VLOOKUP($A723,LNST!$A$3:$Q$1635,9,FALSE)/1000000000</f>
        <v>1.7839219710000001</v>
      </c>
      <c r="I723" s="43">
        <f>VLOOKUP($A723,LNST!$A$3:$Q$1635,10,FALSE)/1000000000</f>
        <v>0.82570020099999997</v>
      </c>
      <c r="J723" s="43">
        <f>VLOOKUP($A723,LNST!$A$3:$Q$1635,11,FALSE)/1000000000</f>
        <v>40.415088716</v>
      </c>
      <c r="K723" s="43">
        <f>VLOOKUP($A723,LNST!$A$3:$Q$1635,12,FALSE)/1000000000</f>
        <v>5.9704352600000004</v>
      </c>
      <c r="L723" s="45">
        <f>VLOOKUP($A723,'Doanh thu'!$A$3:$Q$2000,14,FALSE)</f>
        <v>0.23894851303020628</v>
      </c>
      <c r="M723" s="45">
        <f>VLOOKUP($A723,'Doanh thu'!$A$3:$Q$2000,15,FALSE)</f>
        <v>-0.70596215627938363</v>
      </c>
      <c r="N723" s="45">
        <f>VLOOKUP($A723,'Doanh thu'!$A$3:$Q$2000,16,FALSE)</f>
        <v>0.18710629350226321</v>
      </c>
      <c r="O723" s="45">
        <f>VLOOKUP($A723,'Doanh thu'!$A$3:$Q$2000,17,FALSE)</f>
        <v>-0.49108217188658648</v>
      </c>
      <c r="P723" s="45">
        <f>VLOOKUP($A723,LNST!$A$3:$R$1635,14,FALSE)</f>
        <v>-0.71607834043362917</v>
      </c>
      <c r="Q723" s="45">
        <f>VLOOKUP($A723,LNST!$A$3:$R$1635,15,FALSE)</f>
        <v>-0.96947242255762167</v>
      </c>
      <c r="R723" s="45">
        <f>VLOOKUP($A723,LNST!$A$3:$R$1635,16,FALSE)</f>
        <v>3.1970823941569035</v>
      </c>
      <c r="S723" s="45">
        <f>VLOOKUP($A723,LNST!$A$3:$R$1635,17,FALSE)</f>
        <v>-0.50052820336392045</v>
      </c>
      <c r="T723" s="45">
        <f>VLOOKUP($A723,LNG!$A$2:$H$1999,4,FALSE)/(D723*10^9)</f>
        <v>0.33219925615915064</v>
      </c>
      <c r="U723" s="45">
        <f>VLOOKUP($A723,LNG!$A$2:$H$1999,5,FALSE)/(E723*10^9)</f>
        <v>8.138614647090181E-2</v>
      </c>
      <c r="V723" s="45">
        <f>VLOOKUP($A723,LNG!$A$2:$H$1999,6,FALSE)/(F723*10^9)</f>
        <v>2.382640872867467E-2</v>
      </c>
      <c r="W723" s="45">
        <f>VLOOKUP($A723,LNG!$A$2:$H$1999,7,FALSE)/(G723*10^9)</f>
        <v>0.72529918959059247</v>
      </c>
      <c r="X723" s="45">
        <f>VLOOKUP($A723,'LNST năm'!$A$2:$I$2000,8,FALSE)</f>
        <v>5.3026832126411251E-3</v>
      </c>
      <c r="Y723" s="45">
        <f>VLOOKUP($A723,'LNST năm'!$A$2:$I$2000,9,FALSE)</f>
        <v>9.5133543682446309E-4</v>
      </c>
      <c r="Z723" s="46" t="e">
        <f>VLOOKUP($A723,LNG!$A$2:$H$1999,9,FALSE)</f>
        <v>#REF!</v>
      </c>
      <c r="AA723" s="162" t="e">
        <f>VLOOKUP($A723,'GIÁ CP'!$A$2:$D$2000,4,FALSE)/Z723</f>
        <v>#REF!</v>
      </c>
    </row>
    <row r="724" spans="1:27">
      <c r="A724" s="18" t="s">
        <v>610</v>
      </c>
      <c r="B724" s="18" t="s">
        <v>2324</v>
      </c>
      <c r="C724" s="154" t="str">
        <f>VLOOKUP(A724,'GIÁ CP'!$K$2:$M$2000,3,FALSE)</f>
        <v xml:space="preserve">Thực phẩm </v>
      </c>
      <c r="D724" s="43">
        <f>VLOOKUP($A724,'Doanh thu'!$A$3:$Q$2000,9,FALSE)/1000000000</f>
        <v>371.33269098099998</v>
      </c>
      <c r="E724" s="43">
        <f>VLOOKUP($A724,'Doanh thu'!$A$3:$Q$2000,10,FALSE)/1000000000</f>
        <v>298.947074294</v>
      </c>
      <c r="F724" s="43">
        <f>VLOOKUP($A724,'Doanh thu'!$A$3:$Q$2000,11,FALSE)/1000000000</f>
        <v>249.26388703800001</v>
      </c>
      <c r="G724" s="43">
        <f>VLOOKUP($A724,'Doanh thu'!$A$3:$Q$2000,12,FALSE)/1000000000</f>
        <v>237.331416902</v>
      </c>
      <c r="H724" s="43">
        <f>VLOOKUP($A724,LNST!$A$3:$Q$1635,9,FALSE)/1000000000</f>
        <v>96.472154877999998</v>
      </c>
      <c r="I724" s="43">
        <f>VLOOKUP($A724,LNST!$A$3:$Q$1635,10,FALSE)/1000000000</f>
        <v>81.513351990999993</v>
      </c>
      <c r="J724" s="43">
        <f>VLOOKUP($A724,LNST!$A$3:$Q$1635,11,FALSE)/1000000000</f>
        <v>92.533157857000006</v>
      </c>
      <c r="K724" s="43">
        <f>VLOOKUP($A724,LNST!$A$3:$Q$1635,12,FALSE)/1000000000</f>
        <v>16.277536962999999</v>
      </c>
      <c r="L724" s="45">
        <f>VLOOKUP($A724,'Doanh thu'!$A$3:$Q$2000,14,FALSE)</f>
        <v>-0.32661173354005751</v>
      </c>
      <c r="M724" s="45">
        <f>VLOOKUP($A724,'Doanh thu'!$A$3:$Q$2000,15,FALSE)</f>
        <v>0.67456912389997825</v>
      </c>
      <c r="N724" s="45">
        <f>VLOOKUP($A724,'Doanh thu'!$A$3:$Q$2000,16,FALSE)</f>
        <v>-0.22458734905703276</v>
      </c>
      <c r="O724" s="45">
        <f>VLOOKUP($A724,'Doanh thu'!$A$3:$Q$2000,17,FALSE)</f>
        <v>-0.18039788147336605</v>
      </c>
      <c r="P724" s="45">
        <f>VLOOKUP($A724,LNST!$A$3:$R$1635,14,FALSE)</f>
        <v>-0.58940783438026467</v>
      </c>
      <c r="Q724" s="45">
        <f>VLOOKUP($A724,LNST!$A$3:$R$1635,15,FALSE)</f>
        <v>-2.6031027059824526E-2</v>
      </c>
      <c r="R724" s="45">
        <f>VLOOKUP($A724,LNST!$A$3:$R$1635,16,FALSE)</f>
        <v>-0.11682152969741101</v>
      </c>
      <c r="S724" s="45">
        <f>VLOOKUP($A724,LNST!$A$3:$R$1635,17,FALSE)</f>
        <v>-0.81766375307568384</v>
      </c>
      <c r="T724" s="45">
        <f>VLOOKUP($A724,LNG!$A$2:$H$1999,4,FALSE)/(D724*10^9)</f>
        <v>0.24016561058870831</v>
      </c>
      <c r="U724" s="45">
        <f>VLOOKUP($A724,LNG!$A$2:$H$1999,5,FALSE)/(E724*10^9)</f>
        <v>0.34500243606856407</v>
      </c>
      <c r="V724" s="45">
        <f>VLOOKUP($A724,LNG!$A$2:$H$1999,6,FALSE)/(F724*10^9)</f>
        <v>0.30815470706067472</v>
      </c>
      <c r="W724" s="45">
        <f>VLOOKUP($A724,LNG!$A$2:$H$1999,7,FALSE)/(G724*10^9)</f>
        <v>0.35338442209120452</v>
      </c>
      <c r="X724" s="45">
        <f>VLOOKUP($A724,'LNST năm'!$A$2:$I$2000,8,FALSE)</f>
        <v>-0.31558703444242614</v>
      </c>
      <c r="Y724" s="45">
        <f>VLOOKUP($A724,'LNST năm'!$A$2:$I$2000,9,FALSE)</f>
        <v>5.2029670796965188E-2</v>
      </c>
      <c r="Z724" s="46" t="e">
        <f>VLOOKUP($A724,LNG!$A$2:$H$1999,9,FALSE)</f>
        <v>#REF!</v>
      </c>
      <c r="AA724" s="162" t="e">
        <f>VLOOKUP($A724,'GIÁ CP'!$A$2:$D$2000,4,FALSE)/Z724</f>
        <v>#REF!</v>
      </c>
    </row>
    <row r="725" spans="1:27" hidden="1">
      <c r="A725" s="18" t="s">
        <v>571</v>
      </c>
      <c r="B725" s="18" t="s">
        <v>3123</v>
      </c>
      <c r="C725" s="154" t="str">
        <f>VLOOKUP(A725,'GIÁ CP'!$K$2:$M$2000,3,FALSE)</f>
        <v xml:space="preserve">Xây dựng </v>
      </c>
      <c r="D725" s="43">
        <f>VLOOKUP($A725,'Doanh thu'!$A$3:$Q$2000,9,FALSE)/1000000000</f>
        <v>526.36662910400003</v>
      </c>
      <c r="E725" s="43">
        <f>VLOOKUP($A725,'Doanh thu'!$A$3:$Q$2000,10,FALSE)/1000000000</f>
        <v>465.51962291199999</v>
      </c>
      <c r="F725" s="43">
        <f>VLOOKUP($A725,'Doanh thu'!$A$3:$Q$2000,11,FALSE)/1000000000</f>
        <v>910.51694607699994</v>
      </c>
      <c r="G725" s="43">
        <f>VLOOKUP($A725,'Doanh thu'!$A$3:$Q$2000,12,FALSE)/1000000000</f>
        <v>338.72545626800002</v>
      </c>
      <c r="H725" s="43">
        <f>VLOOKUP($A725,LNST!$A$3:$Q$1635,9,FALSE)/1000000000</f>
        <v>-16.870045342000001</v>
      </c>
      <c r="I725" s="43">
        <f>VLOOKUP($A725,LNST!$A$3:$Q$1635,10,FALSE)/1000000000</f>
        <v>-19.196566356999998</v>
      </c>
      <c r="J725" s="43">
        <f>VLOOKUP($A725,LNST!$A$3:$Q$1635,11,FALSE)/1000000000</f>
        <v>21.675040936999999</v>
      </c>
      <c r="K725" s="43">
        <f>VLOOKUP($A725,LNST!$A$3:$Q$1635,12,FALSE)/1000000000</f>
        <v>-7.8868843569999996</v>
      </c>
      <c r="L725" s="45">
        <f>VLOOKUP($A725,'Doanh thu'!$A$3:$Q$2000,14,FALSE)</f>
        <v>1.359140307827055</v>
      </c>
      <c r="M725" s="45">
        <f>VLOOKUP($A725,'Doanh thu'!$A$3:$Q$2000,15,FALSE)</f>
        <v>0.56038550110272789</v>
      </c>
      <c r="N725" s="45">
        <f>VLOOKUP($A725,'Doanh thu'!$A$3:$Q$2000,16,FALSE)</f>
        <v>1.0864334440528758</v>
      </c>
      <c r="O725" s="45">
        <f>VLOOKUP($A725,'Doanh thu'!$A$3:$Q$2000,17,FALSE)</f>
        <v>0.10676662175279157</v>
      </c>
      <c r="P725" s="45">
        <f>VLOOKUP($A725,LNST!$A$3:$R$1635,14,FALSE)</f>
        <v>0.51196806395727623</v>
      </c>
      <c r="Q725" s="45">
        <f>VLOOKUP($A725,LNST!$A$3:$R$1635,15,FALSE)</f>
        <v>-0.39749942422734991</v>
      </c>
      <c r="R725" s="45">
        <f>VLOOKUP($A725,LNST!$A$3:$R$1635,16,FALSE)</f>
        <v>-0.75417702913953943</v>
      </c>
      <c r="S725" s="45">
        <f>VLOOKUP($A725,LNST!$A$3:$R$1635,17,FALSE)</f>
        <v>-4.5842951079533778</v>
      </c>
      <c r="T725" s="45">
        <f>VLOOKUP($A725,LNG!$A$2:$H$1999,4,FALSE)/(D725*10^9)</f>
        <v>3.5414910285501491E-2</v>
      </c>
      <c r="U725" s="45">
        <f>VLOOKUP($A725,LNG!$A$2:$H$1999,5,FALSE)/(E725*10^9)</f>
        <v>6.6102689354981356E-2</v>
      </c>
      <c r="V725" s="45">
        <f>VLOOKUP($A725,LNG!$A$2:$H$1999,6,FALSE)/(F725*10^9)</f>
        <v>1.7581930456071041E-2</v>
      </c>
      <c r="W725" s="45">
        <f>VLOOKUP($A725,LNG!$A$2:$H$1999,7,FALSE)/(G725*10^9)</f>
        <v>0.19169167993570177</v>
      </c>
      <c r="X725" s="45">
        <f>VLOOKUP($A725,'LNST năm'!$A$2:$I$2000,8,FALSE)</f>
        <v>-1</v>
      </c>
      <c r="Y725" s="45">
        <f>VLOOKUP($A725,'LNST năm'!$A$2:$I$2000,9,FALSE)</f>
        <v>-1</v>
      </c>
      <c r="Z725" s="46" t="e">
        <f>VLOOKUP($A725,LNG!$A$2:$H$1999,9,FALSE)</f>
        <v>#REF!</v>
      </c>
      <c r="AA725" s="162" t="e">
        <f>VLOOKUP($A725,'GIÁ CP'!$A$2:$D$2000,4,FALSE)/Z725</f>
        <v>#REF!</v>
      </c>
    </row>
    <row r="726" spans="1:27">
      <c r="A726" s="18" t="s">
        <v>1166</v>
      </c>
      <c r="B726" s="18" t="s">
        <v>2755</v>
      </c>
      <c r="C726" s="154" t="str">
        <f>VLOOKUP(A726,'GIÁ CP'!$K$2:$M$2000,3,FALSE)</f>
        <v xml:space="preserve">Sản xuất &amp; Phân phối Điện </v>
      </c>
      <c r="D726" s="43">
        <f>VLOOKUP($A726,'Doanh thu'!$A$3:$Q$2000,9,FALSE)/1000000000</f>
        <v>54.439609240999999</v>
      </c>
      <c r="E726" s="43">
        <f>VLOOKUP($A726,'Doanh thu'!$A$3:$Q$2000,10,FALSE)/1000000000</f>
        <v>52.740264576000001</v>
      </c>
      <c r="F726" s="43">
        <f>VLOOKUP($A726,'Doanh thu'!$A$3:$Q$2000,11,FALSE)/1000000000</f>
        <v>74.374429113999994</v>
      </c>
      <c r="G726" s="43">
        <f>VLOOKUP($A726,'Doanh thu'!$A$3:$Q$2000,12,FALSE)/1000000000</f>
        <v>51.065827024999997</v>
      </c>
      <c r="H726" s="43">
        <f>VLOOKUP($A726,LNST!$A$3:$Q$1635,9,FALSE)/1000000000</f>
        <v>28.474772476999998</v>
      </c>
      <c r="I726" s="43">
        <f>VLOOKUP($A726,LNST!$A$3:$Q$1635,10,FALSE)/1000000000</f>
        <v>22.186286382999999</v>
      </c>
      <c r="J726" s="43">
        <f>VLOOKUP($A726,LNST!$A$3:$Q$1635,11,FALSE)/1000000000</f>
        <v>41.309655651</v>
      </c>
      <c r="K726" s="43">
        <f>VLOOKUP($A726,LNST!$A$3:$Q$1635,12,FALSE)/1000000000</f>
        <v>20.993281906</v>
      </c>
      <c r="L726" s="45">
        <f>VLOOKUP($A726,'Doanh thu'!$A$3:$Q$2000,14,FALSE)</f>
        <v>1.8687116963007682</v>
      </c>
      <c r="M726" s="45">
        <f>VLOOKUP($A726,'Doanh thu'!$A$3:$Q$2000,15,FALSE)</f>
        <v>0.42023884995323357</v>
      </c>
      <c r="N726" s="45">
        <f>VLOOKUP($A726,'Doanh thu'!$A$3:$Q$2000,16,FALSE)</f>
        <v>-4.5212279721521247E-2</v>
      </c>
      <c r="O726" s="45">
        <f>VLOOKUP($A726,'Doanh thu'!$A$3:$Q$2000,17,FALSE)</f>
        <v>4.6522739378369753E-2</v>
      </c>
      <c r="P726" s="45">
        <f>VLOOKUP($A726,LNST!$A$3:$R$1635,14,FALSE)</f>
        <v>9.1268352477145989</v>
      </c>
      <c r="Q726" s="45">
        <f>VLOOKUP($A726,LNST!$A$3:$R$1635,15,FALSE)</f>
        <v>0.30727997932827317</v>
      </c>
      <c r="R726" s="45">
        <f>VLOOKUP($A726,LNST!$A$3:$R$1635,16,FALSE)</f>
        <v>-0.14702918155649172</v>
      </c>
      <c r="S726" s="45">
        <f>VLOOKUP($A726,LNST!$A$3:$R$1635,17,FALSE)</f>
        <v>-5.7031546908301506E-2</v>
      </c>
      <c r="T726" s="45">
        <f>VLOOKUP($A726,LNG!$A$2:$H$1999,4,FALSE)/(D726*10^9)</f>
        <v>0.52920689829828016</v>
      </c>
      <c r="U726" s="45">
        <f>VLOOKUP($A726,LNG!$A$2:$H$1999,5,FALSE)/(E726*10^9)</f>
        <v>0.66106846103812766</v>
      </c>
      <c r="V726" s="45">
        <f>VLOOKUP($A726,LNG!$A$2:$H$1999,6,FALSE)/(F726*10^9)</f>
        <v>0.37102692013545313</v>
      </c>
      <c r="W726" s="45">
        <f>VLOOKUP($A726,LNG!$A$2:$H$1999,7,FALSE)/(G726*10^9)</f>
        <v>0.9532087466667245</v>
      </c>
      <c r="X726" s="45">
        <f>VLOOKUP($A726,'LNST năm'!$A$2:$I$2000,8,FALSE)</f>
        <v>0.63875027357945446</v>
      </c>
      <c r="Y726" s="45">
        <f>VLOOKUP($A726,'LNST năm'!$A$2:$I$2000,9,FALSE)</f>
        <v>0.20277265036647574</v>
      </c>
      <c r="Z726" s="46" t="e">
        <f>VLOOKUP($A726,LNG!$A$2:$H$1999,9,FALSE)</f>
        <v>#REF!</v>
      </c>
      <c r="AA726" s="162" t="e">
        <f>VLOOKUP($A726,'GIÁ CP'!$A$2:$D$2000,4,FALSE)/Z726</f>
        <v>#REF!</v>
      </c>
    </row>
    <row r="727" spans="1:27" hidden="1">
      <c r="A727" s="18" t="s">
        <v>1572</v>
      </c>
      <c r="B727" s="18" t="s">
        <v>3429</v>
      </c>
      <c r="C727" s="154" t="str">
        <f>VLOOKUP(A727,'GIÁ CP'!$K$2:$M$2000,3,FALSE)</f>
        <v xml:space="preserve">Vật liệu xây dựng &amp; Nội thất </v>
      </c>
      <c r="D727" s="43">
        <f>VLOOKUP($A727,'Doanh thu'!$A$3:$Q$2000,9,FALSE)/1000000000</f>
        <v>0</v>
      </c>
      <c r="E727" s="43">
        <f>VLOOKUP($A727,'Doanh thu'!$A$3:$Q$2000,10,FALSE)/1000000000</f>
        <v>0</v>
      </c>
      <c r="F727" s="43">
        <f>VLOOKUP($A727,'Doanh thu'!$A$3:$Q$2000,11,FALSE)/1000000000</f>
        <v>0</v>
      </c>
      <c r="G727" s="43">
        <f>VLOOKUP($A727,'Doanh thu'!$A$3:$Q$2000,12,FALSE)/1000000000</f>
        <v>0</v>
      </c>
      <c r="H727" s="43">
        <f>VLOOKUP($A727,LNST!$A$3:$Q$1635,9,FALSE)/1000000000</f>
        <v>0</v>
      </c>
      <c r="I727" s="43">
        <f>VLOOKUP($A727,LNST!$A$3:$Q$1635,10,FALSE)/1000000000</f>
        <v>0</v>
      </c>
      <c r="J727" s="43">
        <f>VLOOKUP($A727,LNST!$A$3:$Q$1635,11,FALSE)/1000000000</f>
        <v>0</v>
      </c>
      <c r="K727" s="43">
        <f>VLOOKUP($A727,LNST!$A$3:$Q$1635,12,FALSE)/1000000000</f>
        <v>0</v>
      </c>
      <c r="L727" s="45">
        <f>VLOOKUP($A727,'Doanh thu'!$A$3:$Q$2000,14,FALSE)</f>
        <v>-1</v>
      </c>
      <c r="M727" s="45">
        <f>VLOOKUP($A727,'Doanh thu'!$A$3:$Q$2000,15,FALSE)</f>
        <v>-1</v>
      </c>
      <c r="N727" s="45">
        <f>VLOOKUP($A727,'Doanh thu'!$A$3:$Q$2000,16,FALSE)</f>
        <v>-1</v>
      </c>
      <c r="O727" s="45" t="e">
        <f>VLOOKUP($A727,'Doanh thu'!$A$3:$Q$2000,17,FALSE)</f>
        <v>#DIV/0!</v>
      </c>
      <c r="P727" s="45">
        <f>VLOOKUP($A727,LNST!$A$3:$R$1635,14,FALSE)</f>
        <v>1</v>
      </c>
      <c r="Q727" s="45">
        <f>VLOOKUP($A727,LNST!$A$3:$R$1635,15,FALSE)</f>
        <v>1</v>
      </c>
      <c r="R727" s="45">
        <f>VLOOKUP($A727,LNST!$A$3:$R$1635,16,FALSE)</f>
        <v>1</v>
      </c>
      <c r="S727" s="45" t="e">
        <f>VLOOKUP($A727,LNST!$A$3:$R$1635,17,FALSE)</f>
        <v>#DIV/0!</v>
      </c>
      <c r="T727" s="45" t="e">
        <f>VLOOKUP($A727,LNG!$A$2:$H$1999,4,FALSE)/(D727*10^9)</f>
        <v>#DIV/0!</v>
      </c>
      <c r="U727" s="45" t="e">
        <f>VLOOKUP($A727,LNG!$A$2:$H$1999,5,FALSE)/(E727*10^9)</f>
        <v>#DIV/0!</v>
      </c>
      <c r="V727" s="45" t="e">
        <f>VLOOKUP($A727,LNG!$A$2:$H$1999,6,FALSE)/(F727*10^9)</f>
        <v>#DIV/0!</v>
      </c>
      <c r="W727" s="45" t="e">
        <f>VLOOKUP($A727,LNG!$A$2:$H$1999,7,FALSE)/(G727*10^9)</f>
        <v>#DIV/0!</v>
      </c>
      <c r="X727" s="45">
        <f>VLOOKUP($A727,'LNST năm'!$A$2:$I$2000,8,FALSE)</f>
        <v>1</v>
      </c>
      <c r="Y727" s="45">
        <f>VLOOKUP($A727,'LNST năm'!$A$2:$I$2000,9,FALSE)</f>
        <v>0.25992104989487319</v>
      </c>
      <c r="Z727" s="46" t="e">
        <f>VLOOKUP($A727,LNG!$A$2:$H$1999,9,FALSE)</f>
        <v>#REF!</v>
      </c>
      <c r="AA727" s="162" t="e">
        <f>VLOOKUP($A727,'GIÁ CP'!$A$2:$D$2000,4,FALSE)/Z727</f>
        <v>#REF!</v>
      </c>
    </row>
    <row r="728" spans="1:27" hidden="1">
      <c r="A728" s="18" t="s">
        <v>1199</v>
      </c>
      <c r="B728" s="18" t="s">
        <v>2806</v>
      </c>
      <c r="C728" s="154" t="str">
        <f>VLOOKUP(A728,'GIÁ CP'!$K$2:$M$2000,3,FALSE)</f>
        <v xml:space="preserve">Phần mềm </v>
      </c>
      <c r="D728" s="43" t="e">
        <f>VLOOKUP($A728,'Doanh thu'!$A$3:$Q$2000,9,FALSE)/1000000000</f>
        <v>#N/A</v>
      </c>
      <c r="E728" s="43" t="e">
        <f>VLOOKUP($A728,'Doanh thu'!$A$3:$Q$2000,10,FALSE)/1000000000</f>
        <v>#N/A</v>
      </c>
      <c r="F728" s="43" t="e">
        <f>VLOOKUP($A728,'Doanh thu'!$A$3:$Q$2000,11,FALSE)/1000000000</f>
        <v>#N/A</v>
      </c>
      <c r="G728" s="43" t="e">
        <f>VLOOKUP($A728,'Doanh thu'!$A$3:$Q$2000,12,FALSE)/1000000000</f>
        <v>#N/A</v>
      </c>
      <c r="H728" s="43" t="e">
        <f>VLOOKUP($A728,LNST!$A$3:$Q$1635,9,FALSE)/1000000000</f>
        <v>#N/A</v>
      </c>
      <c r="I728" s="43" t="e">
        <f>VLOOKUP($A728,LNST!$A$3:$Q$1635,10,FALSE)/1000000000</f>
        <v>#N/A</v>
      </c>
      <c r="J728" s="43" t="e">
        <f>VLOOKUP($A728,LNST!$A$3:$Q$1635,11,FALSE)/1000000000</f>
        <v>#N/A</v>
      </c>
      <c r="K728" s="43" t="e">
        <f>VLOOKUP($A728,LNST!$A$3:$Q$1635,12,FALSE)/1000000000</f>
        <v>#N/A</v>
      </c>
      <c r="L728" s="45" t="e">
        <f>VLOOKUP($A728,'Doanh thu'!$A$3:$Q$2000,14,FALSE)</f>
        <v>#N/A</v>
      </c>
      <c r="M728" s="45" t="e">
        <f>VLOOKUP($A728,'Doanh thu'!$A$3:$Q$2000,15,FALSE)</f>
        <v>#N/A</v>
      </c>
      <c r="N728" s="45" t="e">
        <f>VLOOKUP($A728,'Doanh thu'!$A$3:$Q$2000,16,FALSE)</f>
        <v>#N/A</v>
      </c>
      <c r="O728" s="45" t="e">
        <f>VLOOKUP($A728,'Doanh thu'!$A$3:$Q$2000,17,FALSE)</f>
        <v>#N/A</v>
      </c>
      <c r="P728" s="45" t="e">
        <f>VLOOKUP($A728,LNST!$A$3:$R$1635,14,FALSE)</f>
        <v>#N/A</v>
      </c>
      <c r="Q728" s="45" t="e">
        <f>VLOOKUP($A728,LNST!$A$3:$R$1635,15,FALSE)</f>
        <v>#N/A</v>
      </c>
      <c r="R728" s="45" t="e">
        <f>VLOOKUP($A728,LNST!$A$3:$R$1635,16,FALSE)</f>
        <v>#N/A</v>
      </c>
      <c r="S728" s="45" t="e">
        <f>VLOOKUP($A728,LNST!$A$3:$R$1635,17,FALSE)</f>
        <v>#N/A</v>
      </c>
      <c r="T728" s="45" t="e">
        <f>VLOOKUP($A728,LNG!$A$2:$H$1999,4,FALSE)/(D728*10^9)</f>
        <v>#N/A</v>
      </c>
      <c r="U728" s="45" t="e">
        <f>VLOOKUP($A728,LNG!$A$2:$H$1999,5,FALSE)/(E728*10^9)</f>
        <v>#N/A</v>
      </c>
      <c r="V728" s="45" t="e">
        <f>VLOOKUP($A728,LNG!$A$2:$H$1999,6,FALSE)/(F728*10^9)</f>
        <v>#N/A</v>
      </c>
      <c r="W728" s="45" t="e">
        <f>VLOOKUP($A728,LNG!$A$2:$H$1999,7,FALSE)/(G728*10^9)</f>
        <v>#N/A</v>
      </c>
      <c r="X728" s="45" t="e">
        <f>VLOOKUP($A728,'LNST năm'!$A$2:$I$2000,8,FALSE)</f>
        <v>#N/A</v>
      </c>
      <c r="Y728" s="45" t="e">
        <f>VLOOKUP($A728,'LNST năm'!$A$2:$I$2000,9,FALSE)</f>
        <v>#N/A</v>
      </c>
      <c r="Z728" s="46" t="e">
        <f>VLOOKUP($A728,LNG!$A$2:$H$1999,9,FALSE)</f>
        <v>#N/A</v>
      </c>
      <c r="AA728" s="162" t="e">
        <f>VLOOKUP($A728,'GIÁ CP'!$A$2:$D$2000,4,FALSE)/Z728</f>
        <v>#N/A</v>
      </c>
    </row>
    <row r="729" spans="1:27" hidden="1">
      <c r="A729" s="18" t="s">
        <v>1035</v>
      </c>
      <c r="B729" s="18" t="s">
        <v>2537</v>
      </c>
      <c r="C729" s="154" t="str">
        <f>VLOOKUP(A729,'GIÁ CP'!$K$2:$M$2000,3,FALSE)</f>
        <v xml:space="preserve">Bất động sản </v>
      </c>
      <c r="D729" s="43">
        <f>VLOOKUP($A729,'Doanh thu'!$A$3:$Q$2000,9,FALSE)/1000000000</f>
        <v>22.119012251000001</v>
      </c>
      <c r="E729" s="43">
        <f>VLOOKUP($A729,'Doanh thu'!$A$3:$Q$2000,10,FALSE)/1000000000</f>
        <v>21.545667214000002</v>
      </c>
      <c r="F729" s="43">
        <f>VLOOKUP($A729,'Doanh thu'!$A$3:$Q$2000,11,FALSE)/1000000000</f>
        <v>17.120444655</v>
      </c>
      <c r="G729" s="43">
        <f>VLOOKUP($A729,'Doanh thu'!$A$3:$Q$2000,12,FALSE)/1000000000</f>
        <v>20.277012663000001</v>
      </c>
      <c r="H729" s="43">
        <f>VLOOKUP($A729,LNST!$A$3:$Q$1635,9,FALSE)/1000000000</f>
        <v>0.476863168</v>
      </c>
      <c r="I729" s="43">
        <f>VLOOKUP($A729,LNST!$A$3:$Q$1635,10,FALSE)/1000000000</f>
        <v>6.4036586480000004</v>
      </c>
      <c r="J729" s="43">
        <f>VLOOKUP($A729,LNST!$A$3:$Q$1635,11,FALSE)/1000000000</f>
        <v>1.190888894</v>
      </c>
      <c r="K729" s="43">
        <f>VLOOKUP($A729,LNST!$A$3:$Q$1635,12,FALSE)/1000000000</f>
        <v>3.3963846430000002</v>
      </c>
      <c r="L729" s="45">
        <f>VLOOKUP($A729,'Doanh thu'!$A$3:$Q$2000,14,FALSE)</f>
        <v>-0.23622546689201526</v>
      </c>
      <c r="M729" s="45">
        <f>VLOOKUP($A729,'Doanh thu'!$A$3:$Q$2000,15,FALSE)</f>
        <v>-3.9746159068875096E-2</v>
      </c>
      <c r="N729" s="45">
        <f>VLOOKUP($A729,'Doanh thu'!$A$3:$Q$2000,16,FALSE)</f>
        <v>-0.1322842609191201</v>
      </c>
      <c r="O729" s="45">
        <f>VLOOKUP($A729,'Doanh thu'!$A$3:$Q$2000,17,FALSE)</f>
        <v>-1.3468723437102975E-3</v>
      </c>
      <c r="P729" s="45">
        <f>VLOOKUP($A729,LNST!$A$3:$R$1635,14,FALSE)</f>
        <v>1.0315921871019971</v>
      </c>
      <c r="Q729" s="45">
        <f>VLOOKUP($A729,LNST!$A$3:$R$1635,15,FALSE)</f>
        <v>0.24968663334983748</v>
      </c>
      <c r="R729" s="45">
        <f>VLOOKUP($A729,LNST!$A$3:$R$1635,16,FALSE)</f>
        <v>-0.90781242526671679</v>
      </c>
      <c r="S729" s="45">
        <f>VLOOKUP($A729,LNST!$A$3:$R$1635,17,FALSE)</f>
        <v>-0.33424091078369089</v>
      </c>
      <c r="T729" s="45">
        <f>VLOOKUP($A729,LNG!$A$2:$H$1999,4,FALSE)/(D729*10^9)</f>
        <v>0.55232435822027615</v>
      </c>
      <c r="U729" s="45">
        <f>VLOOKUP($A729,LNG!$A$2:$H$1999,5,FALSE)/(E729*10^9)</f>
        <v>0.66787084688887277</v>
      </c>
      <c r="V729" s="45">
        <f>VLOOKUP($A729,LNG!$A$2:$H$1999,6,FALSE)/(F729*10^9)</f>
        <v>0.80213310914149272</v>
      </c>
      <c r="W729" s="45">
        <f>VLOOKUP($A729,LNG!$A$2:$H$1999,7,FALSE)/(G729*10^9)</f>
        <v>0.50202088996939731</v>
      </c>
      <c r="X729" s="45">
        <f>VLOOKUP($A729,'LNST năm'!$A$2:$I$2000,8,FALSE)</f>
        <v>-1</v>
      </c>
      <c r="Y729" s="45">
        <f>VLOOKUP($A729,'LNST năm'!$A$2:$I$2000,9,FALSE)</f>
        <v>0.25992104989487319</v>
      </c>
      <c r="Z729" s="46" t="e">
        <f>VLOOKUP($A729,LNG!$A$2:$H$1999,9,FALSE)</f>
        <v>#REF!</v>
      </c>
      <c r="AA729" s="162" t="e">
        <f>VLOOKUP($A729,'GIÁ CP'!$A$2:$D$2000,4,FALSE)/Z729</f>
        <v>#REF!</v>
      </c>
    </row>
    <row r="730" spans="1:27" hidden="1">
      <c r="A730" s="18" t="s">
        <v>916</v>
      </c>
      <c r="B730" s="18" t="s">
        <v>3688</v>
      </c>
      <c r="C730" s="154" t="str">
        <f>VLOOKUP(A730,'GIÁ CP'!$K$2:$M$2000,3,FALSE)</f>
        <v xml:space="preserve">Môi giới chứng khoán </v>
      </c>
      <c r="D730" s="43">
        <f>VLOOKUP($A730,'Doanh thu'!$A$3:$Q$2000,9,FALSE)/1000000000</f>
        <v>126.845544076</v>
      </c>
      <c r="E730" s="43">
        <f>VLOOKUP($A730,'Doanh thu'!$A$3:$Q$2000,10,FALSE)/1000000000</f>
        <v>259.69636344100002</v>
      </c>
      <c r="F730" s="43">
        <f>VLOOKUP($A730,'Doanh thu'!$A$3:$Q$2000,11,FALSE)/1000000000</f>
        <v>177.27602749299999</v>
      </c>
      <c r="G730" s="43">
        <f>VLOOKUP($A730,'Doanh thu'!$A$3:$Q$2000,12,FALSE)/1000000000</f>
        <v>182.81757437100001</v>
      </c>
      <c r="H730" s="43">
        <f>VLOOKUP($A730,LNST!$A$3:$Q$1635,9,FALSE)/1000000000</f>
        <v>44.712716370000003</v>
      </c>
      <c r="I730" s="43">
        <f>VLOOKUP($A730,LNST!$A$3:$Q$1635,10,FALSE)/1000000000</f>
        <v>134.246532277</v>
      </c>
      <c r="J730" s="43">
        <f>VLOOKUP($A730,LNST!$A$3:$Q$1635,11,FALSE)/1000000000</f>
        <v>42.488701241000001</v>
      </c>
      <c r="K730" s="43">
        <f>VLOOKUP($A730,LNST!$A$3:$Q$1635,12,FALSE)/1000000000</f>
        <v>57.693194169999998</v>
      </c>
      <c r="L730" s="45">
        <f>VLOOKUP($A730,'Doanh thu'!$A$3:$Q$2000,14,FALSE)</f>
        <v>0.12720110117776304</v>
      </c>
      <c r="M730" s="45">
        <f>VLOOKUP($A730,'Doanh thu'!$A$3:$Q$2000,15,FALSE)</f>
        <v>0.77163646306481481</v>
      </c>
      <c r="N730" s="45">
        <f>VLOOKUP($A730,'Doanh thu'!$A$3:$Q$2000,16,FALSE)</f>
        <v>0.61158257292664375</v>
      </c>
      <c r="O730" s="45">
        <f>VLOOKUP($A730,'Doanh thu'!$A$3:$Q$2000,17,FALSE)</f>
        <v>0.39354345442879468</v>
      </c>
      <c r="P730" s="45">
        <f>VLOOKUP($A730,LNST!$A$3:$R$1635,14,FALSE)</f>
        <v>1.2319737318164372</v>
      </c>
      <c r="Q730" s="45">
        <f>VLOOKUP($A730,LNST!$A$3:$R$1635,15,FALSE)</f>
        <v>0.86341894477997039</v>
      </c>
      <c r="R730" s="45">
        <f>VLOOKUP($A730,LNST!$A$3:$R$1635,16,FALSE)</f>
        <v>0.64397004983354178</v>
      </c>
      <c r="S730" s="45">
        <f>VLOOKUP($A730,LNST!$A$3:$R$1635,17,FALSE)</f>
        <v>7.3415784435481135E-2</v>
      </c>
      <c r="T730" s="45">
        <f>VLOOKUP($A730,LNG!$A$2:$H$1999,4,FALSE)/(D730*10^9)</f>
        <v>0.83515238298420968</v>
      </c>
      <c r="U730" s="45">
        <f>VLOOKUP($A730,LNG!$A$2:$H$1999,5,FALSE)/(E730*10^9)</f>
        <v>0.37765433936190484</v>
      </c>
      <c r="V730" s="45">
        <f>VLOOKUP($A730,LNG!$A$2:$H$1999,6,FALSE)/(F730*10^9)</f>
        <v>1.2436523514478321</v>
      </c>
      <c r="W730" s="45">
        <f>VLOOKUP($A730,LNG!$A$2:$H$1999,7,FALSE)/(G730*10^9)</f>
        <v>0.65265089298727108</v>
      </c>
      <c r="X730" s="45">
        <f>VLOOKUP($A730,'LNST năm'!$A$2:$I$2000,8,FALSE)</f>
        <v>0.55635942839263552</v>
      </c>
      <c r="Y730" s="45">
        <f>VLOOKUP($A730,'LNST năm'!$A$2:$I$2000,9,FALSE)</f>
        <v>1.0188012863216938</v>
      </c>
      <c r="Z730" s="46" t="e">
        <f>VLOOKUP($A730,LNG!$A$2:$H$1999,9,FALSE)</f>
        <v>#REF!</v>
      </c>
      <c r="AA730" s="162" t="e">
        <f>VLOOKUP($A730,'GIÁ CP'!$A$2:$D$2000,4,FALSE)/Z730</f>
        <v>#REF!</v>
      </c>
    </row>
    <row r="731" spans="1:27" hidden="1">
      <c r="A731" s="18" t="s">
        <v>50</v>
      </c>
      <c r="B731" s="18" t="s">
        <v>1699</v>
      </c>
      <c r="C731" s="154" t="str">
        <f>VLOOKUP(A731,'GIÁ CP'!$K$2:$M$2000,3,FALSE)</f>
        <v xml:space="preserve">Bán lẻ phức hợp </v>
      </c>
      <c r="D731" s="43">
        <f>VLOOKUP($A731,'Doanh thu'!$A$3:$Q$2000,9,FALSE)/1000000000</f>
        <v>1069.487882031</v>
      </c>
      <c r="E731" s="43">
        <f>VLOOKUP($A731,'Doanh thu'!$A$3:$Q$2000,10,FALSE)/1000000000</f>
        <v>1131.011228134</v>
      </c>
      <c r="F731" s="43">
        <f>VLOOKUP($A731,'Doanh thu'!$A$3:$Q$2000,11,FALSE)/1000000000</f>
        <v>1477.2645329280001</v>
      </c>
      <c r="G731" s="43">
        <f>VLOOKUP($A731,'Doanh thu'!$A$3:$Q$2000,12,FALSE)/1000000000</f>
        <v>1215.72005051</v>
      </c>
      <c r="H731" s="43">
        <f>VLOOKUP($A731,LNST!$A$3:$Q$1635,9,FALSE)/1000000000</f>
        <v>5.4135722550000001</v>
      </c>
      <c r="I731" s="43">
        <f>VLOOKUP($A731,LNST!$A$3:$Q$1635,10,FALSE)/1000000000</f>
        <v>5.8791541220000001</v>
      </c>
      <c r="J731" s="43">
        <f>VLOOKUP($A731,LNST!$A$3:$Q$1635,11,FALSE)/1000000000</f>
        <v>4.5686335480000002</v>
      </c>
      <c r="K731" s="43">
        <f>VLOOKUP($A731,LNST!$A$3:$Q$1635,12,FALSE)/1000000000</f>
        <v>-4.8187079000000001E-2</v>
      </c>
      <c r="L731" s="45">
        <f>VLOOKUP($A731,'Doanh thu'!$A$3:$Q$2000,14,FALSE)</f>
        <v>-4.2476927334519993E-2</v>
      </c>
      <c r="M731" s="45">
        <f>VLOOKUP($A731,'Doanh thu'!$A$3:$Q$2000,15,FALSE)</f>
        <v>1.570245227872118E-2</v>
      </c>
      <c r="N731" s="45">
        <f>VLOOKUP($A731,'Doanh thu'!$A$3:$Q$2000,16,FALSE)</f>
        <v>0.21635055477892304</v>
      </c>
      <c r="O731" s="45">
        <f>VLOOKUP($A731,'Doanh thu'!$A$3:$Q$2000,17,FALSE)</f>
        <v>0.15860406023351695</v>
      </c>
      <c r="P731" s="45">
        <f>VLOOKUP($A731,LNST!$A$3:$R$1635,14,FALSE)</f>
        <v>-0.33079795319326799</v>
      </c>
      <c r="Q731" s="45">
        <f>VLOOKUP($A731,LNST!$A$3:$R$1635,15,FALSE)</f>
        <v>8.7934141880666559</v>
      </c>
      <c r="R731" s="45">
        <f>VLOOKUP($A731,LNST!$A$3:$R$1635,16,FALSE)</f>
        <v>0.23657618368245673</v>
      </c>
      <c r="S731" s="45">
        <f>VLOOKUP($A731,LNST!$A$3:$R$1635,17,FALSE)</f>
        <v>-1.0128640728366769</v>
      </c>
      <c r="T731" s="45">
        <f>VLOOKUP($A731,LNG!$A$2:$H$1999,4,FALSE)/(D731*10^9)</f>
        <v>4.3376524270571704E-2</v>
      </c>
      <c r="U731" s="45">
        <f>VLOOKUP($A731,LNG!$A$2:$H$1999,5,FALSE)/(E731*10^9)</f>
        <v>2.9692261519282847E-2</v>
      </c>
      <c r="V731" s="45">
        <f>VLOOKUP($A731,LNG!$A$2:$H$1999,6,FALSE)/(F731*10^9)</f>
        <v>3.5078230513184351E-2</v>
      </c>
      <c r="W731" s="45">
        <f>VLOOKUP($A731,LNG!$A$2:$H$1999,7,FALSE)/(G731*10^9)</f>
        <v>6.1827209149399258E-2</v>
      </c>
      <c r="X731" s="45">
        <f>VLOOKUP($A731,'LNST năm'!$A$2:$I$2000,8,FALSE)</f>
        <v>-1</v>
      </c>
      <c r="Y731" s="45">
        <f>VLOOKUP($A731,'LNST năm'!$A$2:$I$2000,9,FALSE)</f>
        <v>-1</v>
      </c>
      <c r="Z731" s="46" t="e">
        <f>VLOOKUP($A731,LNG!$A$2:$H$1999,9,FALSE)</f>
        <v>#REF!</v>
      </c>
      <c r="AA731" s="162" t="e">
        <f>VLOOKUP($A731,'GIÁ CP'!$A$2:$D$2000,4,FALSE)/Z731</f>
        <v>#REF!</v>
      </c>
    </row>
    <row r="732" spans="1:27" hidden="1">
      <c r="A732" s="18" t="s">
        <v>169</v>
      </c>
      <c r="B732" s="18" t="s">
        <v>2916</v>
      </c>
      <c r="C732" s="154" t="str">
        <f>VLOOKUP(A732,'GIÁ CP'!$K$2:$M$2000,3,FALSE)</f>
        <v xml:space="preserve">Khai khoáng </v>
      </c>
      <c r="D732" s="43" t="e">
        <f>VLOOKUP($A732,'Doanh thu'!$A$3:$Q$2000,9,FALSE)/1000000000</f>
        <v>#N/A</v>
      </c>
      <c r="E732" s="43" t="e">
        <f>VLOOKUP($A732,'Doanh thu'!$A$3:$Q$2000,10,FALSE)/1000000000</f>
        <v>#N/A</v>
      </c>
      <c r="F732" s="43" t="e">
        <f>VLOOKUP($A732,'Doanh thu'!$A$3:$Q$2000,11,FALSE)/1000000000</f>
        <v>#N/A</v>
      </c>
      <c r="G732" s="43" t="e">
        <f>VLOOKUP($A732,'Doanh thu'!$A$3:$Q$2000,12,FALSE)/1000000000</f>
        <v>#N/A</v>
      </c>
      <c r="H732" s="43" t="e">
        <f>VLOOKUP($A732,LNST!$A$3:$Q$1635,9,FALSE)/1000000000</f>
        <v>#N/A</v>
      </c>
      <c r="I732" s="43" t="e">
        <f>VLOOKUP($A732,LNST!$A$3:$Q$1635,10,FALSE)/1000000000</f>
        <v>#N/A</v>
      </c>
      <c r="J732" s="43" t="e">
        <f>VLOOKUP($A732,LNST!$A$3:$Q$1635,11,FALSE)/1000000000</f>
        <v>#N/A</v>
      </c>
      <c r="K732" s="43" t="e">
        <f>VLOOKUP($A732,LNST!$A$3:$Q$1635,12,FALSE)/1000000000</f>
        <v>#N/A</v>
      </c>
      <c r="L732" s="45" t="e">
        <f>VLOOKUP($A732,'Doanh thu'!$A$3:$Q$2000,14,FALSE)</f>
        <v>#N/A</v>
      </c>
      <c r="M732" s="45" t="e">
        <f>VLOOKUP($A732,'Doanh thu'!$A$3:$Q$2000,15,FALSE)</f>
        <v>#N/A</v>
      </c>
      <c r="N732" s="45" t="e">
        <f>VLOOKUP($A732,'Doanh thu'!$A$3:$Q$2000,16,FALSE)</f>
        <v>#N/A</v>
      </c>
      <c r="O732" s="45" t="e">
        <f>VLOOKUP($A732,'Doanh thu'!$A$3:$Q$2000,17,FALSE)</f>
        <v>#N/A</v>
      </c>
      <c r="P732" s="45" t="e">
        <f>VLOOKUP($A732,LNST!$A$3:$R$1635,14,FALSE)</f>
        <v>#N/A</v>
      </c>
      <c r="Q732" s="45" t="e">
        <f>VLOOKUP($A732,LNST!$A$3:$R$1635,15,FALSE)</f>
        <v>#N/A</v>
      </c>
      <c r="R732" s="45" t="e">
        <f>VLOOKUP($A732,LNST!$A$3:$R$1635,16,FALSE)</f>
        <v>#N/A</v>
      </c>
      <c r="S732" s="45" t="e">
        <f>VLOOKUP($A732,LNST!$A$3:$R$1635,17,FALSE)</f>
        <v>#N/A</v>
      </c>
      <c r="T732" s="45" t="e">
        <f>VLOOKUP($A732,LNG!$A$2:$H$1999,4,FALSE)/(D732*10^9)</f>
        <v>#N/A</v>
      </c>
      <c r="U732" s="45" t="e">
        <f>VLOOKUP($A732,LNG!$A$2:$H$1999,5,FALSE)/(E732*10^9)</f>
        <v>#N/A</v>
      </c>
      <c r="V732" s="45" t="e">
        <f>VLOOKUP($A732,LNG!$A$2:$H$1999,6,FALSE)/(F732*10^9)</f>
        <v>#N/A</v>
      </c>
      <c r="W732" s="45" t="e">
        <f>VLOOKUP($A732,LNG!$A$2:$H$1999,7,FALSE)/(G732*10^9)</f>
        <v>#N/A</v>
      </c>
      <c r="X732" s="45" t="e">
        <f>VLOOKUP($A732,'LNST năm'!$A$2:$I$2000,8,FALSE)</f>
        <v>#N/A</v>
      </c>
      <c r="Y732" s="45" t="e">
        <f>VLOOKUP($A732,'LNST năm'!$A$2:$I$2000,9,FALSE)</f>
        <v>#N/A</v>
      </c>
      <c r="Z732" s="46" t="e">
        <f>VLOOKUP($A732,LNG!$A$2:$H$1999,9,FALSE)</f>
        <v>#N/A</v>
      </c>
      <c r="AA732" s="162" t="e">
        <f>VLOOKUP($A732,'GIÁ CP'!$A$2:$D$2000,4,FALSE)/Z732</f>
        <v>#N/A</v>
      </c>
    </row>
    <row r="733" spans="1:27" hidden="1">
      <c r="A733" s="18" t="s">
        <v>43</v>
      </c>
      <c r="B733" s="18" t="s">
        <v>1691</v>
      </c>
      <c r="C733" s="154" t="str">
        <f>VLOOKUP(A733,'GIÁ CP'!$K$2:$M$2000,3,FALSE)</f>
        <v xml:space="preserve">Xây dựng </v>
      </c>
      <c r="D733" s="43">
        <f>VLOOKUP($A733,'Doanh thu'!$A$3:$Q$2000,9,FALSE)/1000000000</f>
        <v>245.822092169</v>
      </c>
      <c r="E733" s="43">
        <f>VLOOKUP($A733,'Doanh thu'!$A$3:$Q$2000,10,FALSE)/1000000000</f>
        <v>62.721721438000003</v>
      </c>
      <c r="F733" s="43">
        <f>VLOOKUP($A733,'Doanh thu'!$A$3:$Q$2000,11,FALSE)/1000000000</f>
        <v>32.095147636</v>
      </c>
      <c r="G733" s="43">
        <f>VLOOKUP($A733,'Doanh thu'!$A$3:$Q$2000,12,FALSE)/1000000000</f>
        <v>17.326104406999999</v>
      </c>
      <c r="H733" s="43">
        <f>VLOOKUP($A733,LNST!$A$3:$Q$1635,9,FALSE)/1000000000</f>
        <v>20.545315588000001</v>
      </c>
      <c r="I733" s="43">
        <f>VLOOKUP($A733,LNST!$A$3:$Q$1635,10,FALSE)/1000000000</f>
        <v>9.6346144969999994</v>
      </c>
      <c r="J733" s="43">
        <f>VLOOKUP($A733,LNST!$A$3:$Q$1635,11,FALSE)/1000000000</f>
        <v>62.076313982999999</v>
      </c>
      <c r="K733" s="43">
        <f>VLOOKUP($A733,LNST!$A$3:$Q$1635,12,FALSE)/1000000000</f>
        <v>-5.4387713999999997E-2</v>
      </c>
      <c r="L733" s="45">
        <f>VLOOKUP($A733,'Doanh thu'!$A$3:$Q$2000,14,FALSE)</f>
        <v>3.7725728542276586</v>
      </c>
      <c r="M733" s="45">
        <f>VLOOKUP($A733,'Doanh thu'!$A$3:$Q$2000,15,FALSE)</f>
        <v>4.982067187553251</v>
      </c>
      <c r="N733" s="45">
        <f>VLOOKUP($A733,'Doanh thu'!$A$3:$Q$2000,16,FALSE)</f>
        <v>0.12957891640550698</v>
      </c>
      <c r="O733" s="45">
        <f>VLOOKUP($A733,'Doanh thu'!$A$3:$Q$2000,17,FALSE)</f>
        <v>-0.76687220478771079</v>
      </c>
      <c r="P733" s="45">
        <f>VLOOKUP($A733,LNST!$A$3:$R$1635,14,FALSE)</f>
        <v>8.3210908819803748</v>
      </c>
      <c r="Q733" s="45">
        <f>VLOOKUP($A733,LNST!$A$3:$R$1635,15,FALSE)</f>
        <v>7.6148669423078967</v>
      </c>
      <c r="R733" s="45">
        <f>VLOOKUP($A733,LNST!$A$3:$R$1635,16,FALSE)</f>
        <v>0.21667159792190011</v>
      </c>
      <c r="S733" s="45">
        <f>VLOOKUP($A733,LNST!$A$3:$R$1635,17,FALSE)</f>
        <v>-1.0128209369360333</v>
      </c>
      <c r="T733" s="45">
        <f>VLOOKUP($A733,LNG!$A$2:$H$1999,4,FALSE)/(D733*10^9)</f>
        <v>2.5346179893857936E-2</v>
      </c>
      <c r="U733" s="45">
        <f>VLOOKUP($A733,LNG!$A$2:$H$1999,5,FALSE)/(E733*10^9)</f>
        <v>1.2923945888846253</v>
      </c>
      <c r="V733" s="45">
        <f>VLOOKUP($A733,LNG!$A$2:$H$1999,6,FALSE)/(F733*10^9)</f>
        <v>0.38668394533506922</v>
      </c>
      <c r="W733" s="45">
        <f>VLOOKUP($A733,LNG!$A$2:$H$1999,7,FALSE)/(G733*10^9)</f>
        <v>1.2475389304630549</v>
      </c>
      <c r="X733" s="45">
        <f>VLOOKUP($A733,'LNST năm'!$A$2:$I$2000,8,FALSE)</f>
        <v>-1</v>
      </c>
      <c r="Y733" s="45">
        <f>VLOOKUP($A733,'LNST năm'!$A$2:$I$2000,9,FALSE)</f>
        <v>0.25992104989487319</v>
      </c>
      <c r="Z733" s="46" t="e">
        <f>VLOOKUP($A733,LNG!$A$2:$H$1999,9,FALSE)</f>
        <v>#REF!</v>
      </c>
      <c r="AA733" s="162" t="e">
        <f>VLOOKUP($A733,'GIÁ CP'!$A$2:$D$2000,4,FALSE)/Z733</f>
        <v>#REF!</v>
      </c>
    </row>
    <row r="734" spans="1:27" hidden="1">
      <c r="A734" s="18" t="s">
        <v>177</v>
      </c>
      <c r="B734" s="18" t="s">
        <v>1856</v>
      </c>
      <c r="C734" s="154" t="str">
        <f>VLOOKUP(A734,'GIÁ CP'!$K$2:$M$2000,3,FALSE)</f>
        <v xml:space="preserve">Bất động sản </v>
      </c>
      <c r="D734" s="43">
        <f>VLOOKUP($A734,'Doanh thu'!$A$3:$Q$2000,9,FALSE)/1000000000</f>
        <v>4.8576401730000001</v>
      </c>
      <c r="E734" s="43">
        <f>VLOOKUP($A734,'Doanh thu'!$A$3:$Q$2000,10,FALSE)/1000000000</f>
        <v>5.8198630480000002</v>
      </c>
      <c r="F734" s="43">
        <f>VLOOKUP($A734,'Doanh thu'!$A$3:$Q$2000,11,FALSE)/1000000000</f>
        <v>3.992187817</v>
      </c>
      <c r="G734" s="43">
        <f>VLOOKUP($A734,'Doanh thu'!$A$3:$Q$2000,12,FALSE)/1000000000</f>
        <v>6.9452059439999996</v>
      </c>
      <c r="H734" s="43">
        <f>VLOOKUP($A734,LNST!$A$3:$Q$1635,9,FALSE)/1000000000</f>
        <v>1.6210065140000001</v>
      </c>
      <c r="I734" s="43">
        <f>VLOOKUP($A734,LNST!$A$3:$Q$1635,10,FALSE)/1000000000</f>
        <v>-3.752985437</v>
      </c>
      <c r="J734" s="43">
        <f>VLOOKUP($A734,LNST!$A$3:$Q$1635,11,FALSE)/1000000000</f>
        <v>18.038181358999999</v>
      </c>
      <c r="K734" s="43">
        <f>VLOOKUP($A734,LNST!$A$3:$Q$1635,12,FALSE)/1000000000</f>
        <v>1.647743521</v>
      </c>
      <c r="L734" s="45">
        <f>VLOOKUP($A734,'Doanh thu'!$A$3:$Q$2000,14,FALSE)</f>
        <v>-0.81410851152613228</v>
      </c>
      <c r="M734" s="45">
        <f>VLOOKUP($A734,'Doanh thu'!$A$3:$Q$2000,15,FALSE)</f>
        <v>-0.80326897004679332</v>
      </c>
      <c r="N734" s="45">
        <f>VLOOKUP($A734,'Doanh thu'!$A$3:$Q$2000,16,FALSE)</f>
        <v>-0.76879426341083723</v>
      </c>
      <c r="O734" s="45">
        <f>VLOOKUP($A734,'Doanh thu'!$A$3:$Q$2000,17,FALSE)</f>
        <v>-0.80112454431634994</v>
      </c>
      <c r="P734" s="45">
        <f>VLOOKUP($A734,LNST!$A$3:$R$1635,14,FALSE)</f>
        <v>1.0940940548386142</v>
      </c>
      <c r="Q734" s="45">
        <f>VLOOKUP($A734,LNST!$A$3:$R$1635,15,FALSE)</f>
        <v>0.78746609516083554</v>
      </c>
      <c r="R734" s="45">
        <f>VLOOKUP($A734,LNST!$A$3:$R$1635,16,FALSE)</f>
        <v>2.2738799251461135</v>
      </c>
      <c r="S734" s="45">
        <f>VLOOKUP($A734,LNST!$A$3:$R$1635,17,FALSE)</f>
        <v>-0.63843117414467543</v>
      </c>
      <c r="T734" s="45">
        <f>VLOOKUP($A734,LNG!$A$2:$H$1999,4,FALSE)/(D734*10^9)</f>
        <v>2.1769815020014245E-2</v>
      </c>
      <c r="U734" s="45">
        <f>VLOOKUP($A734,LNG!$A$2:$H$1999,5,FALSE)/(E734*10^9)</f>
        <v>6.0021936275638628E-2</v>
      </c>
      <c r="V734" s="45">
        <f>VLOOKUP($A734,LNG!$A$2:$H$1999,6,FALSE)/(F734*10^9)</f>
        <v>5.2387237671889325E-2</v>
      </c>
      <c r="W734" s="45">
        <f>VLOOKUP($A734,LNG!$A$2:$H$1999,7,FALSE)/(G734*10^9)</f>
        <v>2.4365800289362881E-2</v>
      </c>
      <c r="X734" s="45">
        <f>VLOOKUP($A734,'LNST năm'!$A$2:$I$2000,8,FALSE)</f>
        <v>1.3408843277063007</v>
      </c>
      <c r="Y734" s="45">
        <f>VLOOKUP($A734,'LNST năm'!$A$2:$I$2000,9,FALSE)</f>
        <v>0.5160266106250464</v>
      </c>
      <c r="Z734" s="46" t="e">
        <f>VLOOKUP($A734,LNG!$A$2:$H$1999,9,FALSE)</f>
        <v>#REF!</v>
      </c>
      <c r="AA734" s="162" t="e">
        <f>VLOOKUP($A734,'GIÁ CP'!$A$2:$D$2000,4,FALSE)/Z734</f>
        <v>#REF!</v>
      </c>
    </row>
    <row r="735" spans="1:27" hidden="1">
      <c r="A735" s="18" t="s">
        <v>330</v>
      </c>
      <c r="B735" s="18" t="s">
        <v>2033</v>
      </c>
      <c r="C735" s="154" t="str">
        <f>VLOOKUP(A735,'GIÁ CP'!$K$2:$M$2000,3,FALSE)</f>
        <v xml:space="preserve">Dịch vụ hàng không </v>
      </c>
      <c r="D735" s="43">
        <f>VLOOKUP($A735,'Doanh thu'!$A$3:$Q$2000,9,FALSE)/1000000000</f>
        <v>17885.303707141</v>
      </c>
      <c r="E735" s="43">
        <f>VLOOKUP($A735,'Doanh thu'!$A$3:$Q$2000,10,FALSE)/1000000000</f>
        <v>16931.445098267999</v>
      </c>
      <c r="F735" s="43">
        <f>VLOOKUP($A735,'Doanh thu'!$A$3:$Q$2000,11,FALSE)/1000000000</f>
        <v>29324.05080456</v>
      </c>
      <c r="G735" s="43">
        <f>VLOOKUP($A735,'Doanh thu'!$A$3:$Q$2000,12,FALSE)/1000000000</f>
        <v>21021.315315606</v>
      </c>
      <c r="H735" s="43">
        <f>VLOOKUP($A735,LNST!$A$3:$Q$1635,9,FALSE)/1000000000</f>
        <v>652.38389347999998</v>
      </c>
      <c r="I735" s="43">
        <f>VLOOKUP($A735,LNST!$A$3:$Q$1635,10,FALSE)/1000000000</f>
        <v>319.27637750700001</v>
      </c>
      <c r="J735" s="43">
        <f>VLOOKUP($A735,LNST!$A$3:$Q$1635,11,FALSE)/1000000000</f>
        <v>510.41652160199999</v>
      </c>
      <c r="K735" s="43">
        <f>VLOOKUP($A735,LNST!$A$3:$Q$1635,12,FALSE)/1000000000</f>
        <v>1013.480243126</v>
      </c>
      <c r="L735" s="45">
        <f>VLOOKUP($A735,'Doanh thu'!$A$3:$Q$2000,14,FALSE)</f>
        <v>0.10145076322017793</v>
      </c>
      <c r="M735" s="45">
        <f>VLOOKUP($A735,'Doanh thu'!$A$3:$Q$2000,15,FALSE)</f>
        <v>-6.7868665403156322E-2</v>
      </c>
      <c r="N735" s="45">
        <f>VLOOKUP($A735,'Doanh thu'!$A$3:$Q$2000,16,FALSE)</f>
        <v>0.47719913827090332</v>
      </c>
      <c r="O735" s="45">
        <f>VLOOKUP($A735,'Doanh thu'!$A$3:$Q$2000,17,FALSE)</f>
        <v>0.17096365840039299</v>
      </c>
      <c r="P735" s="45">
        <f>VLOOKUP($A735,LNST!$A$3:$R$1635,14,FALSE)</f>
        <v>1.2141573036182549</v>
      </c>
      <c r="Q735" s="45">
        <f>VLOOKUP($A735,LNST!$A$3:$R$1635,15,FALSE)</f>
        <v>-0.44141971539427061</v>
      </c>
      <c r="R735" s="45">
        <f>VLOOKUP($A735,LNST!$A$3:$R$1635,16,FALSE)</f>
        <v>677.9995099016727</v>
      </c>
      <c r="S735" s="45">
        <f>VLOOKUP($A735,LNST!$A$3:$R$1635,17,FALSE)</f>
        <v>0.58243248798346392</v>
      </c>
      <c r="T735" s="45">
        <f>VLOOKUP($A735,LNG!$A$2:$H$1999,4,FALSE)/(D735*10^9)</f>
        <v>0.13439449052320476</v>
      </c>
      <c r="U735" s="45">
        <f>VLOOKUP($A735,LNG!$A$2:$H$1999,5,FALSE)/(E735*10^9)</f>
        <v>0.14275027766278753</v>
      </c>
      <c r="V735" s="45">
        <f>VLOOKUP($A735,LNG!$A$2:$H$1999,6,FALSE)/(F735*10^9)</f>
        <v>7.1468610238940897E-2</v>
      </c>
      <c r="W735" s="45">
        <f>VLOOKUP($A735,LNG!$A$2:$H$1999,7,FALSE)/(G735*10^9)</f>
        <v>7.3853621346064879E-2</v>
      </c>
      <c r="X735" s="45">
        <f>VLOOKUP($A735,'LNST năm'!$A$2:$I$2000,8,FALSE)</f>
        <v>0.51267814271987</v>
      </c>
      <c r="Y735" s="45">
        <f>VLOOKUP($A735,'LNST năm'!$A$2:$I$2000,9,FALSE)</f>
        <v>0.43226708893921395</v>
      </c>
      <c r="Z735" s="46" t="e">
        <f>VLOOKUP($A735,LNG!$A$2:$H$1999,9,FALSE)</f>
        <v>#REF!</v>
      </c>
      <c r="AA735" s="162" t="e">
        <f>VLOOKUP($A735,'GIÁ CP'!$A$2:$D$2000,4,FALSE)/Z735</f>
        <v>#REF!</v>
      </c>
    </row>
    <row r="736" spans="1:27" hidden="1">
      <c r="A736" s="18" t="s">
        <v>149</v>
      </c>
      <c r="B736" s="18" t="s">
        <v>1824</v>
      </c>
      <c r="C736" s="154" t="str">
        <f>VLOOKUP(A736,'GIÁ CP'!$K$2:$M$2000,3,FALSE)</f>
        <v xml:space="preserve">Xây dựng </v>
      </c>
      <c r="D736" s="43">
        <f>VLOOKUP($A736,'Doanh thu'!$A$3:$Q$2000,9,FALSE)/1000000000</f>
        <v>110.12840246899999</v>
      </c>
      <c r="E736" s="43">
        <f>VLOOKUP($A736,'Doanh thu'!$A$3:$Q$2000,10,FALSE)/1000000000</f>
        <v>119.362950466</v>
      </c>
      <c r="F736" s="43">
        <f>VLOOKUP($A736,'Doanh thu'!$A$3:$Q$2000,11,FALSE)/1000000000</f>
        <v>159.22621650599999</v>
      </c>
      <c r="G736" s="43">
        <f>VLOOKUP($A736,'Doanh thu'!$A$3:$Q$2000,12,FALSE)/1000000000</f>
        <v>50.431736817000001</v>
      </c>
      <c r="H736" s="43">
        <f>VLOOKUP($A736,LNST!$A$3:$Q$1635,9,FALSE)/1000000000</f>
        <v>0.108806921</v>
      </c>
      <c r="I736" s="43">
        <f>VLOOKUP($A736,LNST!$A$3:$Q$1635,10,FALSE)/1000000000</f>
        <v>3.116807337</v>
      </c>
      <c r="J736" s="43">
        <f>VLOOKUP($A736,LNST!$A$3:$Q$1635,11,FALSE)/1000000000</f>
        <v>0.52122183600000005</v>
      </c>
      <c r="K736" s="43">
        <f>VLOOKUP($A736,LNST!$A$3:$Q$1635,12,FALSE)/1000000000</f>
        <v>5.6398919999999996E-3</v>
      </c>
      <c r="L736" s="45">
        <f>VLOOKUP($A736,'Doanh thu'!$A$3:$Q$2000,14,FALSE)</f>
        <v>11.406496744556524</v>
      </c>
      <c r="M736" s="45">
        <f>VLOOKUP($A736,'Doanh thu'!$A$3:$Q$2000,15,FALSE)</f>
        <v>2.4259372542099222</v>
      </c>
      <c r="N736" s="45">
        <f>VLOOKUP($A736,'Doanh thu'!$A$3:$Q$2000,16,FALSE)</f>
        <v>0.24070364290531862</v>
      </c>
      <c r="O736" s="45">
        <f>VLOOKUP($A736,'Doanh thu'!$A$3:$Q$2000,17,FALSE)</f>
        <v>8.3327668026988313</v>
      </c>
      <c r="P736" s="45">
        <f>VLOOKUP($A736,LNST!$A$3:$R$1635,14,FALSE)</f>
        <v>0.78669659433939587</v>
      </c>
      <c r="Q736" s="45">
        <f>VLOOKUP($A736,LNST!$A$3:$R$1635,15,FALSE)</f>
        <v>19.603302087841755</v>
      </c>
      <c r="R736" s="45">
        <f>VLOOKUP($A736,LNST!$A$3:$R$1635,16,FALSE)</f>
        <v>-0.82499022792518273</v>
      </c>
      <c r="S736" s="45">
        <f>VLOOKUP($A736,LNST!$A$3:$R$1635,17,FALSE)</f>
        <v>-0.71272022784778399</v>
      </c>
      <c r="T736" s="45">
        <f>VLOOKUP($A736,LNG!$A$2:$H$1999,4,FALSE)/(D736*10^9)</f>
        <v>1.2275847625961444E-2</v>
      </c>
      <c r="U736" s="45">
        <f>VLOOKUP($A736,LNG!$A$2:$H$1999,5,FALSE)/(E736*10^9)</f>
        <v>4.4838264571254054E-2</v>
      </c>
      <c r="V736" s="45">
        <f>VLOOKUP($A736,LNG!$A$2:$H$1999,6,FALSE)/(F736*10^9)</f>
        <v>7.668761203366202E-2</v>
      </c>
      <c r="W736" s="45">
        <f>VLOOKUP($A736,LNG!$A$2:$H$1999,7,FALSE)/(G736*10^9)</f>
        <v>0.12843457954865858</v>
      </c>
      <c r="X736" s="45">
        <f>VLOOKUP($A736,'LNST năm'!$A$2:$I$2000,8,FALSE)</f>
        <v>-3.5249519858647979E-2</v>
      </c>
      <c r="Y736" s="45">
        <f>VLOOKUP($A736,'LNST năm'!$A$2:$I$2000,9,FALSE)</f>
        <v>-7.2358041629871916E-3</v>
      </c>
      <c r="Z736" s="46" t="e">
        <f>VLOOKUP($A736,LNG!$A$2:$H$1999,9,FALSE)</f>
        <v>#REF!</v>
      </c>
      <c r="AA736" s="162" t="e">
        <f>VLOOKUP($A736,'GIÁ CP'!$A$2:$D$2000,4,FALSE)/Z736</f>
        <v>#REF!</v>
      </c>
    </row>
    <row r="737" spans="1:27">
      <c r="A737" s="18" t="s">
        <v>792</v>
      </c>
      <c r="B737" s="18" t="s">
        <v>2028</v>
      </c>
      <c r="C737" s="154" t="str">
        <f>VLOOKUP(A737,'GIÁ CP'!$K$2:$M$2000,3,FALSE)</f>
        <v xml:space="preserve">Ngân hàng </v>
      </c>
      <c r="D737" s="43">
        <f>VLOOKUP($A737,'Doanh thu'!$A$3:$Q$2000,9,FALSE)/1000000000</f>
        <v>0</v>
      </c>
      <c r="E737" s="43">
        <f>VLOOKUP($A737,'Doanh thu'!$A$3:$Q$2000,10,FALSE)/1000000000</f>
        <v>0</v>
      </c>
      <c r="F737" s="43">
        <f>VLOOKUP($A737,'Doanh thu'!$A$3:$Q$2000,11,FALSE)/1000000000</f>
        <v>0</v>
      </c>
      <c r="G737" s="43">
        <f>VLOOKUP($A737,'Doanh thu'!$A$3:$Q$2000,12,FALSE)/1000000000</f>
        <v>0</v>
      </c>
      <c r="H737" s="43">
        <f>VLOOKUP($A737,LNST!$A$3:$Q$1635,9,FALSE)/1000000000</f>
        <v>2076.4690000000001</v>
      </c>
      <c r="I737" s="43">
        <f>VLOOKUP($A737,LNST!$A$3:$Q$1635,10,FALSE)/1000000000</f>
        <v>1624.5129999999999</v>
      </c>
      <c r="J737" s="43">
        <f>VLOOKUP($A737,LNST!$A$3:$Q$1635,11,FALSE)/1000000000</f>
        <v>1647.9839999999999</v>
      </c>
      <c r="K737" s="43">
        <f>VLOOKUP($A737,LNST!$A$3:$Q$1635,12,FALSE)/1000000000</f>
        <v>2241.1909999999998</v>
      </c>
      <c r="L737" s="45" t="e">
        <f>VLOOKUP($A737,'Doanh thu'!$A$3:$Q$2000,14,FALSE)</f>
        <v>#DIV/0!</v>
      </c>
      <c r="M737" s="45" t="e">
        <f>VLOOKUP($A737,'Doanh thu'!$A$3:$Q$2000,15,FALSE)</f>
        <v>#DIV/0!</v>
      </c>
      <c r="N737" s="45" t="e">
        <f>VLOOKUP($A737,'Doanh thu'!$A$3:$Q$2000,16,FALSE)</f>
        <v>#DIV/0!</v>
      </c>
      <c r="O737" s="45" t="e">
        <f>VLOOKUP($A737,'Doanh thu'!$A$3:$Q$2000,17,FALSE)</f>
        <v>#DIV/0!</v>
      </c>
      <c r="P737" s="45">
        <f>VLOOKUP($A737,LNST!$A$3:$R$1635,14,FALSE)</f>
        <v>0.23381811354029383</v>
      </c>
      <c r="Q737" s="45">
        <f>VLOOKUP($A737,LNST!$A$3:$R$1635,15,FALSE)</f>
        <v>1.5845690241143393E-2</v>
      </c>
      <c r="R737" s="45">
        <f>VLOOKUP($A737,LNST!$A$3:$R$1635,16,FALSE)</f>
        <v>-0.14220754614843284</v>
      </c>
      <c r="S737" s="45">
        <f>VLOOKUP($A737,LNST!$A$3:$R$1635,17,FALSE)</f>
        <v>0.15736259491526824</v>
      </c>
      <c r="T737" s="45" t="e">
        <f>VLOOKUP($A737,LNG!$A$2:$H$1999,4,FALSE)/(D737*10^9)</f>
        <v>#DIV/0!</v>
      </c>
      <c r="U737" s="45" t="e">
        <f>VLOOKUP($A737,LNG!$A$2:$H$1999,5,FALSE)/(E737*10^9)</f>
        <v>#DIV/0!</v>
      </c>
      <c r="V737" s="45" t="e">
        <f>VLOOKUP($A737,LNG!$A$2:$H$1999,6,FALSE)/(F737*10^9)</f>
        <v>#DIV/0!</v>
      </c>
      <c r="W737" s="45" t="e">
        <f>VLOOKUP($A737,LNG!$A$2:$H$1999,7,FALSE)/(G737*10^9)</f>
        <v>#DIV/0!</v>
      </c>
      <c r="X737" s="45">
        <f>VLOOKUP($A737,'LNST năm'!$A$2:$I$2000,8,FALSE)</f>
        <v>1.1237467849821013E-2</v>
      </c>
      <c r="Y737" s="45">
        <f>VLOOKUP($A737,'LNST năm'!$A$2:$I$2000,9,FALSE)</f>
        <v>-4.8931783226254022E-2</v>
      </c>
      <c r="Z737" s="46" t="e">
        <f>VLOOKUP($A737,LNG!$A$2:$H$1999,9,FALSE)</f>
        <v>#REF!</v>
      </c>
      <c r="AA737" s="162" t="e">
        <f>VLOOKUP($A737,'GIÁ CP'!$A$2:$D$2000,4,FALSE)/Z737</f>
        <v>#REF!</v>
      </c>
    </row>
    <row r="738" spans="1:27" hidden="1">
      <c r="A738" s="18" t="s">
        <v>549</v>
      </c>
      <c r="B738" s="18" t="s">
        <v>2269</v>
      </c>
      <c r="C738" s="154" t="str">
        <f>VLOOKUP(A738,'GIÁ CP'!$K$2:$M$2000,3,FALSE)</f>
        <v xml:space="preserve">Dược phẩm </v>
      </c>
      <c r="D738" s="43">
        <f>VLOOKUP($A738,'Doanh thu'!$A$3:$Q$2000,9,FALSE)/1000000000</f>
        <v>31.081179463000002</v>
      </c>
      <c r="E738" s="43">
        <f>VLOOKUP($A738,'Doanh thu'!$A$3:$Q$2000,10,FALSE)/1000000000</f>
        <v>32.511433101999998</v>
      </c>
      <c r="F738" s="43">
        <f>VLOOKUP($A738,'Doanh thu'!$A$3:$Q$2000,11,FALSE)/1000000000</f>
        <v>41.256212441000002</v>
      </c>
      <c r="G738" s="43">
        <f>VLOOKUP($A738,'Doanh thu'!$A$3:$Q$2000,12,FALSE)/1000000000</f>
        <v>37.438086448</v>
      </c>
      <c r="H738" s="43">
        <f>VLOOKUP($A738,LNST!$A$3:$Q$1635,9,FALSE)/1000000000</f>
        <v>4.3191913690000003</v>
      </c>
      <c r="I738" s="43">
        <f>VLOOKUP($A738,LNST!$A$3:$Q$1635,10,FALSE)/1000000000</f>
        <v>3.280847939</v>
      </c>
      <c r="J738" s="43">
        <f>VLOOKUP($A738,LNST!$A$3:$Q$1635,11,FALSE)/1000000000</f>
        <v>6.4287854619999996</v>
      </c>
      <c r="K738" s="43">
        <f>VLOOKUP($A738,LNST!$A$3:$Q$1635,12,FALSE)/1000000000</f>
        <v>10.81130068</v>
      </c>
      <c r="L738" s="45">
        <f>VLOOKUP($A738,'Doanh thu'!$A$3:$Q$2000,14,FALSE)</f>
        <v>-0.15736802612091008</v>
      </c>
      <c r="M738" s="45">
        <f>VLOOKUP($A738,'Doanh thu'!$A$3:$Q$2000,15,FALSE)</f>
        <v>-2.710155175204474E-2</v>
      </c>
      <c r="N738" s="45">
        <f>VLOOKUP($A738,'Doanh thu'!$A$3:$Q$2000,16,FALSE)</f>
        <v>0.13032261773650272</v>
      </c>
      <c r="O738" s="45">
        <f>VLOOKUP($A738,'Doanh thu'!$A$3:$Q$2000,17,FALSE)</f>
        <v>7.3006158548104855E-2</v>
      </c>
      <c r="P738" s="45">
        <f>VLOOKUP($A738,LNST!$A$3:$R$1635,14,FALSE)</f>
        <v>-6.201822029512765E-2</v>
      </c>
      <c r="Q738" s="45">
        <f>VLOOKUP($A738,LNST!$A$3:$R$1635,15,FALSE)</f>
        <v>-0.30320415139021756</v>
      </c>
      <c r="R738" s="45">
        <f>VLOOKUP($A738,LNST!$A$3:$R$1635,16,FALSE)</f>
        <v>0.18336898480064004</v>
      </c>
      <c r="S738" s="45">
        <f>VLOOKUP($A738,LNST!$A$3:$R$1635,17,FALSE)</f>
        <v>1.3887807326491308</v>
      </c>
      <c r="T738" s="45">
        <f>VLOOKUP($A738,LNG!$A$2:$H$1999,4,FALSE)/(D738*10^9)</f>
        <v>0.3853177640911844</v>
      </c>
      <c r="U738" s="45">
        <f>VLOOKUP($A738,LNG!$A$2:$H$1999,5,FALSE)/(E738*10^9)</f>
        <v>0.34267176685344758</v>
      </c>
      <c r="V738" s="45">
        <f>VLOOKUP($A738,LNG!$A$2:$H$1999,6,FALSE)/(F738*10^9)</f>
        <v>0.27084790742679121</v>
      </c>
      <c r="W738" s="45">
        <f>VLOOKUP($A738,LNG!$A$2:$H$1999,7,FALSE)/(G738*10^9)</f>
        <v>0.40167276834212623</v>
      </c>
      <c r="X738" s="45">
        <f>VLOOKUP($A738,'LNST năm'!$A$2:$I$2000,8,FALSE)</f>
        <v>-1</v>
      </c>
      <c r="Y738" s="45">
        <f>VLOOKUP($A738,'LNST năm'!$A$2:$I$2000,9,FALSE)</f>
        <v>-1</v>
      </c>
      <c r="Z738" s="46" t="e">
        <f>VLOOKUP($A738,LNG!$A$2:$H$1999,9,FALSE)</f>
        <v>#REF!</v>
      </c>
      <c r="AA738" s="162" t="e">
        <f>VLOOKUP($A738,'GIÁ CP'!$A$2:$D$2000,4,FALSE)/Z738</f>
        <v>#REF!</v>
      </c>
    </row>
    <row r="739" spans="1:27" hidden="1">
      <c r="A739" s="18" t="s">
        <v>225</v>
      </c>
      <c r="B739" s="18" t="s">
        <v>1908</v>
      </c>
      <c r="C739" s="154" t="str">
        <f>VLOOKUP(A739,'GIÁ CP'!$K$2:$M$2000,3,FALSE)</f>
        <v xml:space="preserve">Lâm sản và Chế biến gỗ </v>
      </c>
      <c r="D739" s="43">
        <f>VLOOKUP($A739,'Doanh thu'!$A$3:$Q$2000,9,FALSE)/1000000000</f>
        <v>1904.6326802040001</v>
      </c>
      <c r="E739" s="43">
        <f>VLOOKUP($A739,'Doanh thu'!$A$3:$Q$2000,10,FALSE)/1000000000</f>
        <v>1683.87401389</v>
      </c>
      <c r="F739" s="43">
        <f>VLOOKUP($A739,'Doanh thu'!$A$3:$Q$2000,11,FALSE)/1000000000</f>
        <v>2090.7935739079999</v>
      </c>
      <c r="G739" s="43">
        <f>VLOOKUP($A739,'Doanh thu'!$A$3:$Q$2000,12,FALSE)/1000000000</f>
        <v>2094.7363721880001</v>
      </c>
      <c r="H739" s="43">
        <f>VLOOKUP($A739,LNST!$A$3:$Q$1635,9,FALSE)/1000000000</f>
        <v>124.57343775</v>
      </c>
      <c r="I739" s="43">
        <f>VLOOKUP($A739,LNST!$A$3:$Q$1635,10,FALSE)/1000000000</f>
        <v>135.86342113699999</v>
      </c>
      <c r="J739" s="43">
        <f>VLOOKUP($A739,LNST!$A$3:$Q$1635,11,FALSE)/1000000000</f>
        <v>123.24431462699999</v>
      </c>
      <c r="K739" s="43">
        <f>VLOOKUP($A739,LNST!$A$3:$Q$1635,12,FALSE)/1000000000</f>
        <v>149.758429941</v>
      </c>
      <c r="L739" s="45">
        <f>VLOOKUP($A739,'Doanh thu'!$A$3:$Q$2000,14,FALSE)</f>
        <v>0.18442645179672593</v>
      </c>
      <c r="M739" s="45">
        <f>VLOOKUP($A739,'Doanh thu'!$A$3:$Q$2000,15,FALSE)</f>
        <v>0.13393816841838152</v>
      </c>
      <c r="N739" s="45">
        <f>VLOOKUP($A739,'Doanh thu'!$A$3:$Q$2000,16,FALSE)</f>
        <v>7.9702681735717554E-2</v>
      </c>
      <c r="O739" s="45">
        <f>VLOOKUP($A739,'Doanh thu'!$A$3:$Q$2000,17,FALSE)</f>
        <v>0.29287822883640513</v>
      </c>
      <c r="P739" s="45">
        <f>VLOOKUP($A739,LNST!$A$3:$R$1635,14,FALSE)</f>
        <v>0.12795958394650225</v>
      </c>
      <c r="Q739" s="45">
        <f>VLOOKUP($A739,LNST!$A$3:$R$1635,15,FALSE)</f>
        <v>0.70689027663561221</v>
      </c>
      <c r="R739" s="45">
        <f>VLOOKUP($A739,LNST!$A$3:$R$1635,16,FALSE)</f>
        <v>0.37776933241675509</v>
      </c>
      <c r="S739" s="45">
        <f>VLOOKUP($A739,LNST!$A$3:$R$1635,17,FALSE)</f>
        <v>0.32517313689331367</v>
      </c>
      <c r="T739" s="45">
        <f>VLOOKUP($A739,LNG!$A$2:$H$1999,4,FALSE)/(D739*10^9)</f>
        <v>0.18247453923177206</v>
      </c>
      <c r="U739" s="45">
        <f>VLOOKUP($A739,LNG!$A$2:$H$1999,5,FALSE)/(E739*10^9)</f>
        <v>0.23222158638261661</v>
      </c>
      <c r="V739" s="45">
        <f>VLOOKUP($A739,LNG!$A$2:$H$1999,6,FALSE)/(F739*10^9)</f>
        <v>0.17284964503525982</v>
      </c>
      <c r="W739" s="45">
        <f>VLOOKUP($A739,LNG!$A$2:$H$1999,7,FALSE)/(G739*10^9)</f>
        <v>0.19077421703409198</v>
      </c>
      <c r="X739" s="45">
        <f>VLOOKUP($A739,'LNST năm'!$A$2:$I$2000,8,FALSE)</f>
        <v>-1</v>
      </c>
      <c r="Y739" s="45">
        <f>VLOOKUP($A739,'LNST năm'!$A$2:$I$2000,9,FALSE)</f>
        <v>-1</v>
      </c>
      <c r="Z739" s="46" t="e">
        <f>VLOOKUP($A739,LNG!$A$2:$H$1999,9,FALSE)</f>
        <v>#REF!</v>
      </c>
      <c r="AA739" s="162" t="e">
        <f>VLOOKUP($A739,'GIÁ CP'!$A$2:$D$2000,4,FALSE)/Z739</f>
        <v>#REF!</v>
      </c>
    </row>
    <row r="740" spans="1:27" hidden="1">
      <c r="A740" s="18" t="s">
        <v>499</v>
      </c>
      <c r="B740" s="18" t="s">
        <v>2213</v>
      </c>
      <c r="C740" s="154" t="str">
        <f>VLOOKUP(A740,'GIÁ CP'!$K$2:$M$2000,3,FALSE)</f>
        <v xml:space="preserve">Vật liệu xây dựng &amp; Nội thất </v>
      </c>
      <c r="D740" s="43">
        <f>VLOOKUP($A740,'Doanh thu'!$A$3:$Q$2000,9,FALSE)/1000000000</f>
        <v>8.8758771250000006</v>
      </c>
      <c r="E740" s="43">
        <f>VLOOKUP($A740,'Doanh thu'!$A$3:$Q$2000,10,FALSE)/1000000000</f>
        <v>12.240974811999999</v>
      </c>
      <c r="F740" s="43">
        <f>VLOOKUP($A740,'Doanh thu'!$A$3:$Q$2000,11,FALSE)/1000000000</f>
        <v>6.7513075469999997</v>
      </c>
      <c r="G740" s="43">
        <f>VLOOKUP($A740,'Doanh thu'!$A$3:$Q$2000,12,FALSE)/1000000000</f>
        <v>8.5073971729999993</v>
      </c>
      <c r="H740" s="43">
        <f>VLOOKUP($A740,LNST!$A$3:$Q$1635,9,FALSE)/1000000000</f>
        <v>0.91946190800000005</v>
      </c>
      <c r="I740" s="43">
        <f>VLOOKUP($A740,LNST!$A$3:$Q$1635,10,FALSE)/1000000000</f>
        <v>0.38496304999999997</v>
      </c>
      <c r="J740" s="43">
        <f>VLOOKUP($A740,LNST!$A$3:$Q$1635,11,FALSE)/1000000000</f>
        <v>0.45547064199999998</v>
      </c>
      <c r="K740" s="43">
        <f>VLOOKUP($A740,LNST!$A$3:$Q$1635,12,FALSE)/1000000000</f>
        <v>1.405556451</v>
      </c>
      <c r="L740" s="45">
        <f>VLOOKUP($A740,'Doanh thu'!$A$3:$Q$2000,14,FALSE)</f>
        <v>0.26702170875559117</v>
      </c>
      <c r="M740" s="45">
        <f>VLOOKUP($A740,'Doanh thu'!$A$3:$Q$2000,15,FALSE)</f>
        <v>0.72414141681965571</v>
      </c>
      <c r="N740" s="45">
        <f>VLOOKUP($A740,'Doanh thu'!$A$3:$Q$2000,16,FALSE)</f>
        <v>0.38202977961351536</v>
      </c>
      <c r="O740" s="45">
        <f>VLOOKUP($A740,'Doanh thu'!$A$3:$Q$2000,17,FALSE)</f>
        <v>5.6088248030526817E-2</v>
      </c>
      <c r="P740" s="45">
        <f>VLOOKUP($A740,LNST!$A$3:$R$1635,14,FALSE)</f>
        <v>-0.22741337357867245</v>
      </c>
      <c r="Q740" s="45">
        <f>VLOOKUP($A740,LNST!$A$3:$R$1635,15,FALSE)</f>
        <v>-0.40896349744430477</v>
      </c>
      <c r="R740" s="45">
        <f>VLOOKUP($A740,LNST!$A$3:$R$1635,16,FALSE)</f>
        <v>-0.38438610322525257</v>
      </c>
      <c r="S740" s="45">
        <f>VLOOKUP($A740,LNST!$A$3:$R$1635,17,FALSE)</f>
        <v>-0.10328763522529302</v>
      </c>
      <c r="T740" s="45">
        <f>VLOOKUP($A740,LNG!$A$2:$H$1999,4,FALSE)/(D740*10^9)</f>
        <v>0.34277438974798785</v>
      </c>
      <c r="U740" s="45">
        <f>VLOOKUP($A740,LNG!$A$2:$H$1999,5,FALSE)/(E740*10^9)</f>
        <v>0.19174918787505466</v>
      </c>
      <c r="V740" s="45">
        <f>VLOOKUP($A740,LNG!$A$2:$H$1999,6,FALSE)/(F740*10^9)</f>
        <v>0.2822577562544567</v>
      </c>
      <c r="W740" s="45">
        <f>VLOOKUP($A740,LNG!$A$2:$H$1999,7,FALSE)/(G740*10^9)</f>
        <v>0.18800606113420493</v>
      </c>
      <c r="X740" s="45">
        <f>VLOOKUP($A740,'LNST năm'!$A$2:$I$2000,8,FALSE)</f>
        <v>1.5803621436650797</v>
      </c>
      <c r="Y740" s="45">
        <f>VLOOKUP($A740,'LNST năm'!$A$2:$I$2000,9,FALSE)</f>
        <v>-1.5877261848452173E-2</v>
      </c>
      <c r="Z740" s="46" t="e">
        <f>VLOOKUP($A740,LNG!$A$2:$H$1999,9,FALSE)</f>
        <v>#REF!</v>
      </c>
      <c r="AA740" s="162" t="e">
        <f>VLOOKUP($A740,'GIÁ CP'!$A$2:$D$2000,4,FALSE)/Z740</f>
        <v>#REF!</v>
      </c>
    </row>
    <row r="741" spans="1:27" hidden="1">
      <c r="A741" s="18" t="s">
        <v>186</v>
      </c>
      <c r="B741" s="18" t="s">
        <v>1865</v>
      </c>
      <c r="C741" s="154" t="str">
        <f>VLOOKUP(A741,'GIÁ CP'!$K$2:$M$2000,3,FALSE)</f>
        <v xml:space="preserve">Vật liệu xây dựng &amp; Nội thất </v>
      </c>
      <c r="D741" s="43">
        <f>VLOOKUP($A741,'Doanh thu'!$A$3:$Q$2000,9,FALSE)/1000000000</f>
        <v>22.836883313000001</v>
      </c>
      <c r="E741" s="43">
        <f>VLOOKUP($A741,'Doanh thu'!$A$3:$Q$2000,10,FALSE)/1000000000</f>
        <v>60.010241375</v>
      </c>
      <c r="F741" s="43">
        <f>VLOOKUP($A741,'Doanh thu'!$A$3:$Q$2000,11,FALSE)/1000000000</f>
        <v>115.372345764</v>
      </c>
      <c r="G741" s="43">
        <f>VLOOKUP($A741,'Doanh thu'!$A$3:$Q$2000,12,FALSE)/1000000000</f>
        <v>96.119781559000003</v>
      </c>
      <c r="H741" s="43">
        <f>VLOOKUP($A741,LNST!$A$3:$Q$1635,9,FALSE)/1000000000</f>
        <v>0.194836758</v>
      </c>
      <c r="I741" s="43">
        <f>VLOOKUP($A741,LNST!$A$3:$Q$1635,10,FALSE)/1000000000</f>
        <v>13.712497416</v>
      </c>
      <c r="J741" s="43">
        <f>VLOOKUP($A741,LNST!$A$3:$Q$1635,11,FALSE)/1000000000</f>
        <v>26.365474338999999</v>
      </c>
      <c r="K741" s="43">
        <f>VLOOKUP($A741,LNST!$A$3:$Q$1635,12,FALSE)/1000000000</f>
        <v>25.891151642000001</v>
      </c>
      <c r="L741" s="45">
        <f>VLOOKUP($A741,'Doanh thu'!$A$3:$Q$2000,14,FALSE)</f>
        <v>-0.59910234147948549</v>
      </c>
      <c r="M741" s="45">
        <f>VLOOKUP($A741,'Doanh thu'!$A$3:$Q$2000,15,FALSE)</f>
        <v>0.2526172050118794</v>
      </c>
      <c r="N741" s="45">
        <f>VLOOKUP($A741,'Doanh thu'!$A$3:$Q$2000,16,FALSE)</f>
        <v>0.664383929213891</v>
      </c>
      <c r="O741" s="45">
        <f>VLOOKUP($A741,'Doanh thu'!$A$3:$Q$2000,17,FALSE)</f>
        <v>1.2679700047267266</v>
      </c>
      <c r="P741" s="45">
        <f>VLOOKUP($A741,LNST!$A$3:$R$1635,14,FALSE)</f>
        <v>-0.86660171322701962</v>
      </c>
      <c r="Q741" s="45">
        <f>VLOOKUP($A741,LNST!$A$3:$R$1635,15,FALSE)</f>
        <v>2.6331266208202253</v>
      </c>
      <c r="R741" s="45">
        <f>VLOOKUP($A741,LNST!$A$3:$R$1635,16,FALSE)</f>
        <v>0.85475611258419293</v>
      </c>
      <c r="S741" s="45">
        <f>VLOOKUP($A741,LNST!$A$3:$R$1635,17,FALSE)</f>
        <v>8.1928179165100676</v>
      </c>
      <c r="T741" s="45">
        <f>VLOOKUP($A741,LNG!$A$2:$H$1999,4,FALSE)/(D741*10^9)</f>
        <v>0.49953043139236536</v>
      </c>
      <c r="U741" s="45">
        <f>VLOOKUP($A741,LNG!$A$2:$H$1999,5,FALSE)/(E741*10^9)</f>
        <v>0.12215933309100109</v>
      </c>
      <c r="V741" s="45">
        <f>VLOOKUP($A741,LNG!$A$2:$H$1999,6,FALSE)/(F741*10^9)</f>
        <v>0.18520854004051557</v>
      </c>
      <c r="W741" s="45">
        <f>VLOOKUP($A741,LNG!$A$2:$H$1999,7,FALSE)/(G741*10^9)</f>
        <v>0.44405813376511444</v>
      </c>
      <c r="X741" s="45">
        <f>VLOOKUP($A741,'LNST năm'!$A$2:$I$2000,8,FALSE)</f>
        <v>-1</v>
      </c>
      <c r="Y741" s="45">
        <f>VLOOKUP($A741,'LNST năm'!$A$2:$I$2000,9,FALSE)</f>
        <v>-1</v>
      </c>
      <c r="Z741" s="46" t="e">
        <f>VLOOKUP($A741,LNG!$A$2:$H$1999,9,FALSE)</f>
        <v>#REF!</v>
      </c>
      <c r="AA741" s="162" t="e">
        <f>VLOOKUP($A741,'GIÁ CP'!$A$2:$D$2000,4,FALSE)/Z741</f>
        <v>#REF!</v>
      </c>
    </row>
    <row r="742" spans="1:27" hidden="1">
      <c r="A742" s="18" t="s">
        <v>1030</v>
      </c>
      <c r="B742" s="18" t="s">
        <v>2527</v>
      </c>
      <c r="C742" s="154" t="str">
        <f>VLOOKUP(A742,'GIÁ CP'!$K$2:$M$2000,3,FALSE)</f>
        <v xml:space="preserve">Vận tải hành khách &amp; Du lịch </v>
      </c>
      <c r="D742" s="43">
        <f>VLOOKUP($A742,'Doanh thu'!$A$3:$Q$2000,9,FALSE)/1000000000</f>
        <v>294.08708899099997</v>
      </c>
      <c r="E742" s="43">
        <f>VLOOKUP($A742,'Doanh thu'!$A$3:$Q$2000,10,FALSE)/1000000000</f>
        <v>339.54134978299999</v>
      </c>
      <c r="F742" s="43">
        <f>VLOOKUP($A742,'Doanh thu'!$A$3:$Q$2000,11,FALSE)/1000000000</f>
        <v>419.43694727899998</v>
      </c>
      <c r="G742" s="43">
        <f>VLOOKUP($A742,'Doanh thu'!$A$3:$Q$2000,12,FALSE)/1000000000</f>
        <v>178.00961367400001</v>
      </c>
      <c r="H742" s="43">
        <f>VLOOKUP($A742,LNST!$A$3:$Q$1635,9,FALSE)/1000000000</f>
        <v>6.3038238660000001</v>
      </c>
      <c r="I742" s="43">
        <f>VLOOKUP($A742,LNST!$A$3:$Q$1635,10,FALSE)/1000000000</f>
        <v>6.8104685360000001</v>
      </c>
      <c r="J742" s="43">
        <f>VLOOKUP($A742,LNST!$A$3:$Q$1635,11,FALSE)/1000000000</f>
        <v>11.335688056</v>
      </c>
      <c r="K742" s="43">
        <f>VLOOKUP($A742,LNST!$A$3:$Q$1635,12,FALSE)/1000000000</f>
        <v>0.64475797800000001</v>
      </c>
      <c r="L742" s="45">
        <f>VLOOKUP($A742,'Doanh thu'!$A$3:$Q$2000,14,FALSE)</f>
        <v>-1.6804936523400444E-2</v>
      </c>
      <c r="M742" s="45">
        <f>VLOOKUP($A742,'Doanh thu'!$A$3:$Q$2000,15,FALSE)</f>
        <v>3.3775872191265786E-2</v>
      </c>
      <c r="N742" s="45">
        <f>VLOOKUP($A742,'Doanh thu'!$A$3:$Q$2000,16,FALSE)</f>
        <v>0.13102527593399499</v>
      </c>
      <c r="O742" s="45">
        <f>VLOOKUP($A742,'Doanh thu'!$A$3:$Q$2000,17,FALSE)</f>
        <v>9.2117839375996671E-2</v>
      </c>
      <c r="P742" s="45">
        <f>VLOOKUP($A742,LNST!$A$3:$R$1635,14,FALSE)</f>
        <v>1.9914044510559156E-2</v>
      </c>
      <c r="Q742" s="45">
        <f>VLOOKUP($A742,LNST!$A$3:$R$1635,15,FALSE)</f>
        <v>-0.36377382143176873</v>
      </c>
      <c r="R742" s="45">
        <f>VLOOKUP($A742,LNST!$A$3:$R$1635,16,FALSE)</f>
        <v>0.55730790958173237</v>
      </c>
      <c r="S742" s="45">
        <f>VLOOKUP($A742,LNST!$A$3:$R$1635,17,FALSE)</f>
        <v>-0.70040916204756476</v>
      </c>
      <c r="T742" s="45">
        <f>VLOOKUP($A742,LNG!$A$2:$H$1999,4,FALSE)/(D742*10^9)</f>
        <v>0.10781499234048433</v>
      </c>
      <c r="U742" s="45">
        <f>VLOOKUP($A742,LNG!$A$2:$H$1999,5,FALSE)/(E742*10^9)</f>
        <v>0.12146860622825081</v>
      </c>
      <c r="V742" s="45">
        <f>VLOOKUP($A742,LNG!$A$2:$H$1999,6,FALSE)/(F742*10^9)</f>
        <v>0.10391426176151315</v>
      </c>
      <c r="W742" s="45">
        <f>VLOOKUP($A742,LNG!$A$2:$H$1999,7,FALSE)/(G742*10^9)</f>
        <v>0.25794620547343283</v>
      </c>
      <c r="X742" s="45">
        <f>VLOOKUP($A742,'LNST năm'!$A$2:$I$2000,8,FALSE)</f>
        <v>-1</v>
      </c>
      <c r="Y742" s="45">
        <f>VLOOKUP($A742,'LNST năm'!$A$2:$I$2000,9,FALSE)</f>
        <v>-1</v>
      </c>
      <c r="Z742" s="46" t="e">
        <f>VLOOKUP($A742,LNG!$A$2:$H$1999,9,FALSE)</f>
        <v>#REF!</v>
      </c>
      <c r="AA742" s="162" t="e">
        <f>VLOOKUP($A742,'GIÁ CP'!$A$2:$D$2000,4,FALSE)/Z742</f>
        <v>#REF!</v>
      </c>
    </row>
    <row r="743" spans="1:27" hidden="1">
      <c r="A743" s="18" t="s">
        <v>894</v>
      </c>
      <c r="B743" s="18" t="s">
        <v>3092</v>
      </c>
      <c r="C743" s="154" t="str">
        <f>VLOOKUP(A743,'GIÁ CP'!$K$2:$M$2000,3,FALSE)</f>
        <v xml:space="preserve">Thiết bị và Dịch vụ Dầu khí </v>
      </c>
      <c r="D743" s="43">
        <f>VLOOKUP($A743,'Doanh thu'!$A$3:$Q$2000,9,FALSE)/1000000000</f>
        <v>507.15039864400001</v>
      </c>
      <c r="E743" s="43">
        <f>VLOOKUP($A743,'Doanh thu'!$A$3:$Q$2000,10,FALSE)/1000000000</f>
        <v>812.05937667700005</v>
      </c>
      <c r="F743" s="43">
        <f>VLOOKUP($A743,'Doanh thu'!$A$3:$Q$2000,11,FALSE)/1000000000</f>
        <v>803.38898716599999</v>
      </c>
      <c r="G743" s="43">
        <f>VLOOKUP($A743,'Doanh thu'!$A$3:$Q$2000,12,FALSE)/1000000000</f>
        <v>638.10826291800004</v>
      </c>
      <c r="H743" s="43">
        <f>VLOOKUP($A743,LNST!$A$3:$Q$1635,9,FALSE)/1000000000</f>
        <v>19.097015657</v>
      </c>
      <c r="I743" s="43">
        <f>VLOOKUP($A743,LNST!$A$3:$Q$1635,10,FALSE)/1000000000</f>
        <v>23.272404171000002</v>
      </c>
      <c r="J743" s="43">
        <f>VLOOKUP($A743,LNST!$A$3:$Q$1635,11,FALSE)/1000000000</f>
        <v>42.896318280000003</v>
      </c>
      <c r="K743" s="43">
        <f>VLOOKUP($A743,LNST!$A$3:$Q$1635,12,FALSE)/1000000000</f>
        <v>18.906571623000001</v>
      </c>
      <c r="L743" s="45">
        <f>VLOOKUP($A743,'Doanh thu'!$A$3:$Q$2000,14,FALSE)</f>
        <v>-0.10582632081107564</v>
      </c>
      <c r="M743" s="45">
        <f>VLOOKUP($A743,'Doanh thu'!$A$3:$Q$2000,15,FALSE)</f>
        <v>0.85893565812674966</v>
      </c>
      <c r="N743" s="45">
        <f>VLOOKUP($A743,'Doanh thu'!$A$3:$Q$2000,16,FALSE)</f>
        <v>0.17628833452436951</v>
      </c>
      <c r="O743" s="45">
        <f>VLOOKUP($A743,'Doanh thu'!$A$3:$Q$2000,17,FALSE)</f>
        <v>0.60584710371254191</v>
      </c>
      <c r="P743" s="45">
        <f>VLOOKUP($A743,LNST!$A$3:$R$1635,14,FALSE)</f>
        <v>-0.15320076866788543</v>
      </c>
      <c r="Q743" s="45">
        <f>VLOOKUP($A743,LNST!$A$3:$R$1635,15,FALSE)</f>
        <v>0.54984407525776824</v>
      </c>
      <c r="R743" s="45">
        <f>VLOOKUP($A743,LNST!$A$3:$R$1635,16,FALSE)</f>
        <v>1.3463808901027579</v>
      </c>
      <c r="S743" s="45">
        <f>VLOOKUP($A743,LNST!$A$3:$R$1635,17,FALSE)</f>
        <v>3.7688340676036387E-2</v>
      </c>
      <c r="T743" s="45">
        <f>VLOOKUP($A743,LNG!$A$2:$H$1999,4,FALSE)/(D743*10^9)</f>
        <v>4.2442483495136761E-2</v>
      </c>
      <c r="U743" s="45">
        <f>VLOOKUP($A743,LNG!$A$2:$H$1999,5,FALSE)/(E743*10^9)</f>
        <v>2.1200417444163983E-2</v>
      </c>
      <c r="V743" s="45">
        <f>VLOOKUP($A743,LNG!$A$2:$H$1999,6,FALSE)/(F743*10^9)</f>
        <v>2.9059572998821941E-2</v>
      </c>
      <c r="W743" s="45">
        <f>VLOOKUP($A743,LNG!$A$2:$H$1999,7,FALSE)/(G743*10^9)</f>
        <v>6.34422028448208E-2</v>
      </c>
      <c r="X743" s="45">
        <f>VLOOKUP($A743,'LNST năm'!$A$2:$I$2000,8,FALSE)</f>
        <v>0.19437937442037065</v>
      </c>
      <c r="Y743" s="45">
        <f>VLOOKUP($A743,'LNST năm'!$A$2:$I$2000,9,FALSE)</f>
        <v>0.46401065817399201</v>
      </c>
      <c r="Z743" s="46" t="e">
        <f>VLOOKUP($A743,LNG!$A$2:$H$1999,9,FALSE)</f>
        <v>#REF!</v>
      </c>
      <c r="AA743" s="162" t="e">
        <f>VLOOKUP($A743,'GIÁ CP'!$A$2:$D$2000,4,FALSE)/Z743</f>
        <v>#REF!</v>
      </c>
    </row>
    <row r="744" spans="1:27" hidden="1">
      <c r="A744" s="18" t="s">
        <v>1520</v>
      </c>
      <c r="B744" s="18" t="s">
        <v>3351</v>
      </c>
      <c r="C744" s="154" t="str">
        <f>VLOOKUP(A744,'GIÁ CP'!$K$2:$M$2000,3,FALSE)</f>
        <v xml:space="preserve">Dược phẩm </v>
      </c>
      <c r="D744" s="43">
        <f>VLOOKUP($A744,'Doanh thu'!$A$3:$Q$2000,9,FALSE)/1000000000</f>
        <v>20.540255402</v>
      </c>
      <c r="E744" s="43">
        <f>VLOOKUP($A744,'Doanh thu'!$A$3:$Q$2000,10,FALSE)/1000000000</f>
        <v>26.922070565999999</v>
      </c>
      <c r="F744" s="43">
        <f>VLOOKUP($A744,'Doanh thu'!$A$3:$Q$2000,11,FALSE)/1000000000</f>
        <v>46.665151213999998</v>
      </c>
      <c r="G744" s="43">
        <f>VLOOKUP($A744,'Doanh thu'!$A$3:$Q$2000,12,FALSE)/1000000000</f>
        <v>25.99547987</v>
      </c>
      <c r="H744" s="43">
        <f>VLOOKUP($A744,LNST!$A$3:$Q$1635,9,FALSE)/1000000000</f>
        <v>-0.109466432</v>
      </c>
      <c r="I744" s="43">
        <f>VLOOKUP($A744,LNST!$A$3:$Q$1635,10,FALSE)/1000000000</f>
        <v>0.50865390499999996</v>
      </c>
      <c r="J744" s="43">
        <f>VLOOKUP($A744,LNST!$A$3:$Q$1635,11,FALSE)/1000000000</f>
        <v>1.577540433</v>
      </c>
      <c r="K744" s="43">
        <f>VLOOKUP($A744,LNST!$A$3:$Q$1635,12,FALSE)/1000000000</f>
        <v>0.55563804900000002</v>
      </c>
      <c r="L744" s="45">
        <f>VLOOKUP($A744,'Doanh thu'!$A$3:$Q$2000,14,FALSE)</f>
        <v>-0.31283433080417017</v>
      </c>
      <c r="M744" s="45">
        <f>VLOOKUP($A744,'Doanh thu'!$A$3:$Q$2000,15,FALSE)</f>
        <v>0.10297374407304255</v>
      </c>
      <c r="N744" s="45">
        <f>VLOOKUP($A744,'Doanh thu'!$A$3:$Q$2000,16,FALSE)</f>
        <v>-3.700555298369266E-4</v>
      </c>
      <c r="O744" s="45">
        <f>VLOOKUP($A744,'Doanh thu'!$A$3:$Q$2000,17,FALSE)</f>
        <v>0.38060146049391996</v>
      </c>
      <c r="P744" s="45">
        <f>VLOOKUP($A744,LNST!$A$3:$R$1635,14,FALSE)</f>
        <v>-1.1225520416961272</v>
      </c>
      <c r="Q744" s="45">
        <f>VLOOKUP($A744,LNST!$A$3:$R$1635,15,FALSE)</f>
        <v>0.44899766224474469</v>
      </c>
      <c r="R744" s="45">
        <f>VLOOKUP($A744,LNST!$A$3:$R$1635,16,FALSE)</f>
        <v>0.30753486514726946</v>
      </c>
      <c r="S744" s="45">
        <f>VLOOKUP($A744,LNST!$A$3:$R$1635,17,FALSE)</f>
        <v>0.92767094345787249</v>
      </c>
      <c r="T744" s="45">
        <f>VLOOKUP($A744,LNG!$A$2:$H$1999,4,FALSE)/(D744*10^9)</f>
        <v>0.1330427299717955</v>
      </c>
      <c r="U744" s="45">
        <f>VLOOKUP($A744,LNG!$A$2:$H$1999,5,FALSE)/(E744*10^9)</f>
        <v>6.7762656610221142E-2</v>
      </c>
      <c r="V744" s="45">
        <f>VLOOKUP($A744,LNG!$A$2:$H$1999,6,FALSE)/(F744*10^9)</f>
        <v>7.0468269221282284E-2</v>
      </c>
      <c r="W744" s="45">
        <f>VLOOKUP($A744,LNG!$A$2:$H$1999,7,FALSE)/(G744*10^9)</f>
        <v>0.25413003026052622</v>
      </c>
      <c r="X744" s="45">
        <f>VLOOKUP($A744,'LNST năm'!$A$2:$I$2000,8,FALSE)</f>
        <v>-0.26229971333607621</v>
      </c>
      <c r="Y744" s="45">
        <f>VLOOKUP($A744,'LNST năm'!$A$2:$I$2000,9,FALSE)</f>
        <v>2.873505536879728E-2</v>
      </c>
      <c r="Z744" s="46" t="e">
        <f>VLOOKUP($A744,LNG!$A$2:$H$1999,9,FALSE)</f>
        <v>#REF!</v>
      </c>
      <c r="AA744" s="162" t="e">
        <f>VLOOKUP($A744,'GIÁ CP'!$A$2:$D$2000,4,FALSE)/Z744</f>
        <v>#REF!</v>
      </c>
    </row>
    <row r="745" spans="1:27" hidden="1">
      <c r="A745" s="18" t="s">
        <v>158</v>
      </c>
      <c r="B745" s="18" t="s">
        <v>1837</v>
      </c>
      <c r="C745" s="154" t="str">
        <f>VLOOKUP(A745,'GIÁ CP'!$K$2:$M$2000,3,FALSE)</f>
        <v xml:space="preserve">Bất động sản </v>
      </c>
      <c r="D745" s="43">
        <f>VLOOKUP($A745,'Doanh thu'!$A$3:$Q$2000,9,FALSE)/1000000000</f>
        <v>187.69073491500001</v>
      </c>
      <c r="E745" s="43">
        <f>VLOOKUP($A745,'Doanh thu'!$A$3:$Q$2000,10,FALSE)/1000000000</f>
        <v>194.931735446</v>
      </c>
      <c r="F745" s="43">
        <f>VLOOKUP($A745,'Doanh thu'!$A$3:$Q$2000,11,FALSE)/1000000000</f>
        <v>194.33756783999999</v>
      </c>
      <c r="G745" s="43">
        <f>VLOOKUP($A745,'Doanh thu'!$A$3:$Q$2000,12,FALSE)/1000000000</f>
        <v>213.04889092299999</v>
      </c>
      <c r="H745" s="43">
        <f>VLOOKUP($A745,LNST!$A$3:$Q$1635,9,FALSE)/1000000000</f>
        <v>6.3434491140000002</v>
      </c>
      <c r="I745" s="43">
        <f>VLOOKUP($A745,LNST!$A$3:$Q$1635,10,FALSE)/1000000000</f>
        <v>28.509810901000002</v>
      </c>
      <c r="J745" s="43">
        <f>VLOOKUP($A745,LNST!$A$3:$Q$1635,11,FALSE)/1000000000</f>
        <v>3.885935592</v>
      </c>
      <c r="K745" s="43">
        <f>VLOOKUP($A745,LNST!$A$3:$Q$1635,12,FALSE)/1000000000</f>
        <v>8.5371066530000004</v>
      </c>
      <c r="L745" s="45">
        <f>VLOOKUP($A745,'Doanh thu'!$A$3:$Q$2000,14,FALSE)</f>
        <v>0.40320022992642329</v>
      </c>
      <c r="M745" s="45">
        <f>VLOOKUP($A745,'Doanh thu'!$A$3:$Q$2000,15,FALSE)</f>
        <v>0.44763076843019894</v>
      </c>
      <c r="N745" s="45">
        <f>VLOOKUP($A745,'Doanh thu'!$A$3:$Q$2000,16,FALSE)</f>
        <v>0.17602148577464233</v>
      </c>
      <c r="O745" s="45">
        <f>VLOOKUP($A745,'Doanh thu'!$A$3:$Q$2000,17,FALSE)</f>
        <v>0.32699081716758888</v>
      </c>
      <c r="P745" s="45">
        <f>VLOOKUP($A745,LNST!$A$3:$R$1635,14,FALSE)</f>
        <v>4.7720613221935083E-2</v>
      </c>
      <c r="Q745" s="45">
        <f>VLOOKUP($A745,LNST!$A$3:$R$1635,15,FALSE)</f>
        <v>2.9457532502672907</v>
      </c>
      <c r="R745" s="45">
        <f>VLOOKUP($A745,LNST!$A$3:$R$1635,16,FALSE)</f>
        <v>-0.5285467297751808</v>
      </c>
      <c r="S745" s="45">
        <f>VLOOKUP($A745,LNST!$A$3:$R$1635,17,FALSE)</f>
        <v>-0.24076797031450345</v>
      </c>
      <c r="T745" s="45">
        <f>VLOOKUP($A745,LNG!$A$2:$H$1999,4,FALSE)/(D745*10^9)</f>
        <v>0.34181583831004947</v>
      </c>
      <c r="U745" s="45">
        <f>VLOOKUP($A745,LNG!$A$2:$H$1999,5,FALSE)/(E745*10^9)</f>
        <v>0.30179953973321688</v>
      </c>
      <c r="V745" s="45">
        <f>VLOOKUP($A745,LNG!$A$2:$H$1999,6,FALSE)/(F745*10^9)</f>
        <v>0.36852293534394581</v>
      </c>
      <c r="W745" s="45">
        <f>VLOOKUP($A745,LNG!$A$2:$H$1999,7,FALSE)/(G745*10^9)</f>
        <v>0.27907979718368564</v>
      </c>
      <c r="X745" s="45">
        <f>VLOOKUP($A745,'LNST năm'!$A$2:$I$2000,8,FALSE)</f>
        <v>0.62178287830452594</v>
      </c>
      <c r="Y745" s="45">
        <f>VLOOKUP($A745,'LNST năm'!$A$2:$I$2000,9,FALSE)</f>
        <v>-0.29382152387514782</v>
      </c>
      <c r="Z745" s="46" t="e">
        <f>VLOOKUP($A745,LNG!$A$2:$H$1999,9,FALSE)</f>
        <v>#REF!</v>
      </c>
      <c r="AA745" s="162" t="e">
        <f>VLOOKUP($A745,'GIÁ CP'!$A$2:$D$2000,4,FALSE)/Z745</f>
        <v>#REF!</v>
      </c>
    </row>
    <row r="746" spans="1:27">
      <c r="A746" s="18" t="s">
        <v>3485</v>
      </c>
      <c r="B746" s="18" t="s">
        <v>3486</v>
      </c>
      <c r="C746" s="154" t="str">
        <f>VLOOKUP(A746,'GIÁ CP'!$K$2:$M$2000,3,FALSE)</f>
        <v xml:space="preserve">Ngân hàng </v>
      </c>
      <c r="D746" s="43">
        <f>VLOOKUP($A746,'Doanh thu'!$A$3:$Q$2000,9,FALSE)/1000000000</f>
        <v>0</v>
      </c>
      <c r="E746" s="43">
        <f>VLOOKUP($A746,'Doanh thu'!$A$3:$Q$2000,10,FALSE)/1000000000</f>
        <v>0</v>
      </c>
      <c r="F746" s="43">
        <f>VLOOKUP($A746,'Doanh thu'!$A$3:$Q$2000,11,FALSE)/1000000000</f>
        <v>0</v>
      </c>
      <c r="G746" s="43">
        <f>VLOOKUP($A746,'Doanh thu'!$A$3:$Q$2000,12,FALSE)/1000000000</f>
        <v>0</v>
      </c>
      <c r="H746" s="43">
        <f>VLOOKUP($A746,LNST!$A$3:$Q$1635,9,FALSE)/1000000000</f>
        <v>1237.492</v>
      </c>
      <c r="I746" s="43">
        <f>VLOOKUP($A746,LNST!$A$3:$Q$1635,10,FALSE)/1000000000</f>
        <v>1274.181</v>
      </c>
      <c r="J746" s="43">
        <f>VLOOKUP($A746,LNST!$A$3:$Q$1635,11,FALSE)/1000000000</f>
        <v>1851.2460000000001</v>
      </c>
      <c r="K746" s="43">
        <f>VLOOKUP($A746,LNST!$A$3:$Q$1635,12,FALSE)/1000000000</f>
        <v>1514.222</v>
      </c>
      <c r="L746" s="45" t="e">
        <f>VLOOKUP($A746,'Doanh thu'!$A$3:$Q$2000,14,FALSE)</f>
        <v>#DIV/0!</v>
      </c>
      <c r="M746" s="45" t="e">
        <f>VLOOKUP($A746,'Doanh thu'!$A$3:$Q$2000,15,FALSE)</f>
        <v>#DIV/0!</v>
      </c>
      <c r="N746" s="45" t="e">
        <f>VLOOKUP($A746,'Doanh thu'!$A$3:$Q$2000,16,FALSE)</f>
        <v>#DIV/0!</v>
      </c>
      <c r="O746" s="45" t="e">
        <f>VLOOKUP($A746,'Doanh thu'!$A$3:$Q$2000,17,FALSE)</f>
        <v>#DIV/0!</v>
      </c>
      <c r="P746" s="45">
        <f>VLOOKUP($A746,LNST!$A$3:$R$1635,14,FALSE)</f>
        <v>-0.28467140626707044</v>
      </c>
      <c r="Q746" s="45">
        <f>VLOOKUP($A746,LNST!$A$3:$R$1635,15,FALSE)</f>
        <v>0.30218980041717297</v>
      </c>
      <c r="R746" s="45">
        <f>VLOOKUP($A746,LNST!$A$3:$R$1635,16,FALSE)</f>
        <v>0.14488155668358715</v>
      </c>
      <c r="S746" s="45">
        <f>VLOOKUP($A746,LNST!$A$3:$R$1635,17,FALSE)</f>
        <v>0.19644500913004967</v>
      </c>
      <c r="T746" s="45" t="e">
        <f>VLOOKUP($A746,LNG!$A$2:$H$1999,4,FALSE)/(D746*10^9)</f>
        <v>#DIV/0!</v>
      </c>
      <c r="U746" s="45" t="e">
        <f>VLOOKUP($A746,LNG!$A$2:$H$1999,5,FALSE)/(E746*10^9)</f>
        <v>#DIV/0!</v>
      </c>
      <c r="V746" s="45" t="e">
        <f>VLOOKUP($A746,LNG!$A$2:$H$1999,6,FALSE)/(F746*10^9)</f>
        <v>#DIV/0!</v>
      </c>
      <c r="W746" s="45" t="e">
        <f>VLOOKUP($A746,LNG!$A$2:$H$1999,7,FALSE)/(G746*10^9)</f>
        <v>#DIV/0!</v>
      </c>
      <c r="X746" s="45">
        <f>VLOOKUP($A746,'LNST năm'!$A$2:$I$2000,8,FALSE)</f>
        <v>1.9774514406245489E-2</v>
      </c>
      <c r="Y746" s="45">
        <f>VLOOKUP($A746,'LNST năm'!$A$2:$I$2000,9,FALSE)</f>
        <v>6.83235236029478E-2</v>
      </c>
      <c r="Z746" s="46" t="e">
        <f>VLOOKUP($A746,LNG!$A$2:$H$1999,9,FALSE)</f>
        <v>#REF!</v>
      </c>
      <c r="AA746" s="162" t="e">
        <f>VLOOKUP($A746,'GIÁ CP'!$A$2:$D$2000,4,FALSE)/Z746</f>
        <v>#REF!</v>
      </c>
    </row>
    <row r="747" spans="1:27" hidden="1">
      <c r="A747" s="18" t="s">
        <v>561</v>
      </c>
      <c r="B747" s="18" t="s">
        <v>2284</v>
      </c>
      <c r="C747" s="154" t="str">
        <f>VLOOKUP(A747,'GIÁ CP'!$K$2:$M$2000,3,FALSE)</f>
        <v xml:space="preserve">Thiết bị và Dịch vụ Dầu khí </v>
      </c>
      <c r="D747" s="43">
        <f>VLOOKUP($A747,'Doanh thu'!$A$3:$Q$2000,9,FALSE)/1000000000</f>
        <v>234.92387302399999</v>
      </c>
      <c r="E747" s="43">
        <f>VLOOKUP($A747,'Doanh thu'!$A$3:$Q$2000,10,FALSE)/1000000000</f>
        <v>268.84255675200001</v>
      </c>
      <c r="F747" s="43">
        <f>VLOOKUP($A747,'Doanh thu'!$A$3:$Q$2000,11,FALSE)/1000000000</f>
        <v>222.223280867</v>
      </c>
      <c r="G747" s="43">
        <f>VLOOKUP($A747,'Doanh thu'!$A$3:$Q$2000,12,FALSE)/1000000000</f>
        <v>309.44712847800002</v>
      </c>
      <c r="H747" s="43">
        <f>VLOOKUP($A747,LNST!$A$3:$Q$1635,9,FALSE)/1000000000</f>
        <v>21.001534517</v>
      </c>
      <c r="I747" s="43">
        <f>VLOOKUP($A747,LNST!$A$3:$Q$1635,10,FALSE)/1000000000</f>
        <v>26.700412578000002</v>
      </c>
      <c r="J747" s="43">
        <f>VLOOKUP($A747,LNST!$A$3:$Q$1635,11,FALSE)/1000000000</f>
        <v>9.6903430460000006</v>
      </c>
      <c r="K747" s="43">
        <f>VLOOKUP($A747,LNST!$A$3:$Q$1635,12,FALSE)/1000000000</f>
        <v>19.432899831</v>
      </c>
      <c r="L747" s="45">
        <f>VLOOKUP($A747,'Doanh thu'!$A$3:$Q$2000,14,FALSE)</f>
        <v>2.6715076643199329</v>
      </c>
      <c r="M747" s="45">
        <f>VLOOKUP($A747,'Doanh thu'!$A$3:$Q$2000,15,FALSE)</f>
        <v>11.439429435301939</v>
      </c>
      <c r="N747" s="45">
        <f>VLOOKUP($A747,'Doanh thu'!$A$3:$Q$2000,16,FALSE)</f>
        <v>2.9422916255749398</v>
      </c>
      <c r="O747" s="45">
        <f>VLOOKUP($A747,'Doanh thu'!$A$3:$Q$2000,17,FALSE)</f>
        <v>1.9297872210466518</v>
      </c>
      <c r="P747" s="45">
        <f>VLOOKUP($A747,LNST!$A$3:$R$1635,14,FALSE)</f>
        <v>2.2522572463261774</v>
      </c>
      <c r="Q747" s="45">
        <f>VLOOKUP($A747,LNST!$A$3:$R$1635,15,FALSE)</f>
        <v>5.0266095890979638</v>
      </c>
      <c r="R747" s="45">
        <f>VLOOKUP($A747,LNST!$A$3:$R$1635,16,FALSE)</f>
        <v>2.666779966023066</v>
      </c>
      <c r="S747" s="45">
        <f>VLOOKUP($A747,LNST!$A$3:$R$1635,17,FALSE)</f>
        <v>3.8311243766536491</v>
      </c>
      <c r="T747" s="45">
        <f>VLOOKUP($A747,LNG!$A$2:$H$1999,4,FALSE)/(D747*10^9)</f>
        <v>5.3704685205454142E-2</v>
      </c>
      <c r="U747" s="45">
        <f>VLOOKUP($A747,LNG!$A$2:$H$1999,5,FALSE)/(E747*10^9)</f>
        <v>0.1415711323713888</v>
      </c>
      <c r="V747" s="45">
        <f>VLOOKUP($A747,LNG!$A$2:$H$1999,6,FALSE)/(F747*10^9)</f>
        <v>0.2051949402605163</v>
      </c>
      <c r="W747" s="45">
        <f>VLOOKUP($A747,LNG!$A$2:$H$1999,7,FALSE)/(G747*10^9)</f>
        <v>9.5228174240741162E-2</v>
      </c>
      <c r="X747" s="45">
        <f>VLOOKUP($A747,'LNST năm'!$A$2:$I$2000,8,FALSE)</f>
        <v>3.2540572339130245</v>
      </c>
      <c r="Y747" s="45">
        <f>VLOOKUP($A747,'LNST năm'!$A$2:$I$2000,9,FALSE)</f>
        <v>0.89081349724265202</v>
      </c>
      <c r="Z747" s="46" t="e">
        <f>VLOOKUP($A747,LNG!$A$2:$H$1999,9,FALSE)</f>
        <v>#REF!</v>
      </c>
      <c r="AA747" s="162" t="e">
        <f>VLOOKUP($A747,'GIÁ CP'!$A$2:$D$2000,4,FALSE)/Z747</f>
        <v>#REF!</v>
      </c>
    </row>
    <row r="748" spans="1:27" hidden="1">
      <c r="A748" s="18" t="s">
        <v>553</v>
      </c>
      <c r="B748" s="18" t="s">
        <v>2276</v>
      </c>
      <c r="C748" s="154" t="str">
        <f>VLOOKUP(A748,'GIÁ CP'!$K$2:$M$2000,3,FALSE)</f>
        <v xml:space="preserve">Phân phối hàng chuyên dụng </v>
      </c>
      <c r="D748" s="43">
        <f>VLOOKUP($A748,'Doanh thu'!$A$3:$Q$2000,9,FALSE)/1000000000</f>
        <v>1885.9309410660001</v>
      </c>
      <c r="E748" s="43">
        <f>VLOOKUP($A748,'Doanh thu'!$A$3:$Q$2000,10,FALSE)/1000000000</f>
        <v>2214.6021521970001</v>
      </c>
      <c r="F748" s="43">
        <f>VLOOKUP($A748,'Doanh thu'!$A$3:$Q$2000,11,FALSE)/1000000000</f>
        <v>2376.2098928</v>
      </c>
      <c r="G748" s="43">
        <f>VLOOKUP($A748,'Doanh thu'!$A$3:$Q$2000,12,FALSE)/1000000000</f>
        <v>2517.1837639099999</v>
      </c>
      <c r="H748" s="43">
        <f>VLOOKUP($A748,LNST!$A$3:$Q$1635,9,FALSE)/1000000000</f>
        <v>29.692695985</v>
      </c>
      <c r="I748" s="43">
        <f>VLOOKUP($A748,LNST!$A$3:$Q$1635,10,FALSE)/1000000000</f>
        <v>44.374623145000001</v>
      </c>
      <c r="J748" s="43">
        <f>VLOOKUP($A748,LNST!$A$3:$Q$1635,11,FALSE)/1000000000</f>
        <v>46.883845014000002</v>
      </c>
      <c r="K748" s="43">
        <f>VLOOKUP($A748,LNST!$A$3:$Q$1635,12,FALSE)/1000000000</f>
        <v>54.241157248</v>
      </c>
      <c r="L748" s="45">
        <f>VLOOKUP($A748,'Doanh thu'!$A$3:$Q$2000,14,FALSE)</f>
        <v>0.35417891821925201</v>
      </c>
      <c r="M748" s="45">
        <f>VLOOKUP($A748,'Doanh thu'!$A$3:$Q$2000,15,FALSE)</f>
        <v>0.43838238446995181</v>
      </c>
      <c r="N748" s="45">
        <f>VLOOKUP($A748,'Doanh thu'!$A$3:$Q$2000,16,FALSE)</f>
        <v>0.81176921925986645</v>
      </c>
      <c r="O748" s="45">
        <f>VLOOKUP($A748,'Doanh thu'!$A$3:$Q$2000,17,FALSE)</f>
        <v>0.87478084656880661</v>
      </c>
      <c r="P748" s="45">
        <f>VLOOKUP($A748,LNST!$A$3:$R$1635,14,FALSE)</f>
        <v>0.79516729714702505</v>
      </c>
      <c r="Q748" s="45">
        <f>VLOOKUP($A748,LNST!$A$3:$R$1635,15,FALSE)</f>
        <v>0.59074205430752103</v>
      </c>
      <c r="R748" s="45">
        <f>VLOOKUP($A748,LNST!$A$3:$R$1635,16,FALSE)</f>
        <v>1.5930989967314326</v>
      </c>
      <c r="S748" s="45">
        <f>VLOOKUP($A748,LNST!$A$3:$R$1635,17,FALSE)</f>
        <v>1.4491598672924833</v>
      </c>
      <c r="T748" s="45">
        <f>VLOOKUP($A748,LNG!$A$2:$H$1999,4,FALSE)/(D748*10^9)</f>
        <v>3.4748880234160479E-2</v>
      </c>
      <c r="U748" s="45">
        <f>VLOOKUP($A748,LNG!$A$2:$H$1999,5,FALSE)/(E748*10^9)</f>
        <v>4.4536032271148267E-2</v>
      </c>
      <c r="V748" s="45">
        <f>VLOOKUP($A748,LNG!$A$2:$H$1999,6,FALSE)/(F748*10^9)</f>
        <v>4.3520476028379239E-2</v>
      </c>
      <c r="W748" s="45">
        <f>VLOOKUP($A748,LNG!$A$2:$H$1999,7,FALSE)/(G748*10^9)</f>
        <v>5.5312627901956443E-2</v>
      </c>
      <c r="X748" s="45">
        <f>VLOOKUP($A748,'LNST năm'!$A$2:$I$2000,8,FALSE)</f>
        <v>0.73220147461442575</v>
      </c>
      <c r="Y748" s="45">
        <f>VLOOKUP($A748,'LNST năm'!$A$2:$I$2000,9,FALSE)</f>
        <v>8.3408828289212034E-2</v>
      </c>
      <c r="Z748" s="46" t="e">
        <f>VLOOKUP($A748,LNG!$A$2:$H$1999,9,FALSE)</f>
        <v>#REF!</v>
      </c>
      <c r="AA748" s="162" t="e">
        <f>VLOOKUP($A748,'GIÁ CP'!$A$2:$D$2000,4,FALSE)/Z748</f>
        <v>#REF!</v>
      </c>
    </row>
    <row r="749" spans="1:27" hidden="1">
      <c r="A749" s="18" t="s">
        <v>1325</v>
      </c>
      <c r="B749" s="18" t="s">
        <v>3038</v>
      </c>
      <c r="C749" s="154" t="str">
        <f>VLOOKUP(A749,'GIÁ CP'!$K$2:$M$2000,3,FALSE)</f>
        <v xml:space="preserve">Nước </v>
      </c>
      <c r="D749" s="43">
        <f>VLOOKUP($A749,'Doanh thu'!$A$3:$Q$2000,9,FALSE)/1000000000</f>
        <v>35.764437069000003</v>
      </c>
      <c r="E749" s="43">
        <f>VLOOKUP($A749,'Doanh thu'!$A$3:$Q$2000,10,FALSE)/1000000000</f>
        <v>37.585147939000002</v>
      </c>
      <c r="F749" s="43">
        <f>VLOOKUP($A749,'Doanh thu'!$A$3:$Q$2000,11,FALSE)/1000000000</f>
        <v>38.106000549000001</v>
      </c>
      <c r="G749" s="43">
        <f>VLOOKUP($A749,'Doanh thu'!$A$3:$Q$2000,12,FALSE)/1000000000</f>
        <v>38.343640649999998</v>
      </c>
      <c r="H749" s="43">
        <f>VLOOKUP($A749,LNST!$A$3:$Q$1635,9,FALSE)/1000000000</f>
        <v>3.6812215199999998</v>
      </c>
      <c r="I749" s="43">
        <f>VLOOKUP($A749,LNST!$A$3:$Q$1635,10,FALSE)/1000000000</f>
        <v>3.8729115580000002</v>
      </c>
      <c r="J749" s="43">
        <f>VLOOKUP($A749,LNST!$A$3:$Q$1635,11,FALSE)/1000000000</f>
        <v>3.082266722</v>
      </c>
      <c r="K749" s="43">
        <f>VLOOKUP($A749,LNST!$A$3:$Q$1635,12,FALSE)/1000000000</f>
        <v>3.2982427439999999</v>
      </c>
      <c r="L749" s="45">
        <f>VLOOKUP($A749,'Doanh thu'!$A$3:$Q$2000,14,FALSE)</f>
        <v>2.9817454743571383E-3</v>
      </c>
      <c r="M749" s="45">
        <f>VLOOKUP($A749,'Doanh thu'!$A$3:$Q$2000,15,FALSE)</f>
        <v>1.971472834208202E-2</v>
      </c>
      <c r="N749" s="45">
        <f>VLOOKUP($A749,'Doanh thu'!$A$3:$Q$2000,16,FALSE)</f>
        <v>0.21251610085751738</v>
      </c>
      <c r="O749" s="45">
        <f>VLOOKUP($A749,'Doanh thu'!$A$3:$Q$2000,17,FALSE)</f>
        <v>0.28291616388799734</v>
      </c>
      <c r="P749" s="45">
        <f>VLOOKUP($A749,LNST!$A$3:$R$1635,14,FALSE)</f>
        <v>-0.30592870015513146</v>
      </c>
      <c r="Q749" s="45">
        <f>VLOOKUP($A749,LNST!$A$3:$R$1635,15,FALSE)</f>
        <v>-0.18496206871948798</v>
      </c>
      <c r="R749" s="45">
        <f>VLOOKUP($A749,LNST!$A$3:$R$1635,16,FALSE)</f>
        <v>1.1344947155159388</v>
      </c>
      <c r="S749" s="45">
        <f>VLOOKUP($A749,LNST!$A$3:$R$1635,17,FALSE)</f>
        <v>0.42633141213165265</v>
      </c>
      <c r="T749" s="45">
        <f>VLOOKUP($A749,LNG!$A$2:$H$1999,4,FALSE)/(D749*10^9)</f>
        <v>0.16849701309078921</v>
      </c>
      <c r="U749" s="45">
        <f>VLOOKUP($A749,LNG!$A$2:$H$1999,5,FALSE)/(E749*10^9)</f>
        <v>0.2115308001156036</v>
      </c>
      <c r="V749" s="45">
        <f>VLOOKUP($A749,LNG!$A$2:$H$1999,6,FALSE)/(F749*10^9)</f>
        <v>0.19566959388488409</v>
      </c>
      <c r="W749" s="45">
        <f>VLOOKUP($A749,LNG!$A$2:$H$1999,7,FALSE)/(G749*10^9)</f>
        <v>0.18657734721389843</v>
      </c>
      <c r="X749" s="45">
        <f>VLOOKUP($A749,'LNST năm'!$A$2:$I$2000,8,FALSE)</f>
        <v>-0.1190753882036162</v>
      </c>
      <c r="Y749" s="45">
        <f>VLOOKUP($A749,'LNST năm'!$A$2:$I$2000,9,FALSE)</f>
        <v>4.5797864101721819E-2</v>
      </c>
      <c r="Z749" s="46" t="e">
        <f>VLOOKUP($A749,LNG!$A$2:$H$1999,9,FALSE)</f>
        <v>#REF!</v>
      </c>
      <c r="AA749" s="162" t="e">
        <f>VLOOKUP($A749,'GIÁ CP'!$A$2:$D$2000,4,FALSE)/Z749</f>
        <v>#REF!</v>
      </c>
    </row>
    <row r="750" spans="1:27">
      <c r="A750" s="18" t="s">
        <v>44</v>
      </c>
      <c r="B750" s="18" t="s">
        <v>1692</v>
      </c>
      <c r="C750" s="154" t="str">
        <f>VLOOKUP(A750,'GIÁ CP'!$K$2:$M$2000,3,FALSE)</f>
        <v xml:space="preserve">Xây dựng </v>
      </c>
      <c r="D750" s="43">
        <f>VLOOKUP($A750,'Doanh thu'!$A$3:$Q$2000,9,FALSE)/1000000000</f>
        <v>731.14583996600004</v>
      </c>
      <c r="E750" s="43">
        <f>VLOOKUP($A750,'Doanh thu'!$A$3:$Q$2000,10,FALSE)/1000000000</f>
        <v>714.48638117600001</v>
      </c>
      <c r="F750" s="43">
        <f>VLOOKUP($A750,'Doanh thu'!$A$3:$Q$2000,11,FALSE)/1000000000</f>
        <v>819.01201414000002</v>
      </c>
      <c r="G750" s="43">
        <f>VLOOKUP($A750,'Doanh thu'!$A$3:$Q$2000,12,FALSE)/1000000000</f>
        <v>833.46551585400005</v>
      </c>
      <c r="H750" s="43">
        <f>VLOOKUP($A750,LNST!$A$3:$Q$1635,9,FALSE)/1000000000</f>
        <v>28.737165490999999</v>
      </c>
      <c r="I750" s="43">
        <f>VLOOKUP($A750,LNST!$A$3:$Q$1635,10,FALSE)/1000000000</f>
        <v>11.059838723</v>
      </c>
      <c r="J750" s="43">
        <f>VLOOKUP($A750,LNST!$A$3:$Q$1635,11,FALSE)/1000000000</f>
        <v>66.192325851999996</v>
      </c>
      <c r="K750" s="43">
        <f>VLOOKUP($A750,LNST!$A$3:$Q$1635,12,FALSE)/1000000000</f>
        <v>20.976186616</v>
      </c>
      <c r="L750" s="45">
        <f>VLOOKUP($A750,'Doanh thu'!$A$3:$Q$2000,14,FALSE)</f>
        <v>4.5547834860347941E-2</v>
      </c>
      <c r="M750" s="45">
        <f>VLOOKUP($A750,'Doanh thu'!$A$3:$Q$2000,15,FALSE)</f>
        <v>1.121896982317396E-2</v>
      </c>
      <c r="N750" s="45">
        <f>VLOOKUP($A750,'Doanh thu'!$A$3:$Q$2000,16,FALSE)</f>
        <v>0.10106761493170031</v>
      </c>
      <c r="O750" s="45">
        <f>VLOOKUP($A750,'Doanh thu'!$A$3:$Q$2000,17,FALSE)</f>
        <v>0.19815629587304526</v>
      </c>
      <c r="P750" s="45">
        <f>VLOOKUP($A750,LNST!$A$3:$R$1635,14,FALSE)</f>
        <v>16.735269585334201</v>
      </c>
      <c r="Q750" s="45">
        <f>VLOOKUP($A750,LNST!$A$3:$R$1635,15,FALSE)</f>
        <v>0.85866759181710639</v>
      </c>
      <c r="R750" s="45">
        <f>VLOOKUP($A750,LNST!$A$3:$R$1635,16,FALSE)</f>
        <v>6.6574967346249778</v>
      </c>
      <c r="S750" s="45">
        <f>VLOOKUP($A750,LNST!$A$3:$R$1635,17,FALSE)</f>
        <v>0.16058490502006889</v>
      </c>
      <c r="T750" s="45">
        <f>VLOOKUP($A750,LNG!$A$2:$H$1999,4,FALSE)/(D750*10^9)</f>
        <v>0.58085132338952916</v>
      </c>
      <c r="U750" s="45">
        <f>VLOOKUP($A750,LNG!$A$2:$H$1999,5,FALSE)/(E750*10^9)</f>
        <v>0.58695708503462096</v>
      </c>
      <c r="V750" s="45">
        <f>VLOOKUP($A750,LNG!$A$2:$H$1999,6,FALSE)/(F750*10^9)</f>
        <v>0.42491828472678722</v>
      </c>
      <c r="W750" s="45">
        <f>VLOOKUP($A750,LNG!$A$2:$H$1999,7,FALSE)/(G750*10^9)</f>
        <v>0.56356790215335184</v>
      </c>
      <c r="X750" s="45">
        <f>VLOOKUP($A750,'LNST năm'!$A$2:$I$2000,8,FALSE)</f>
        <v>-0.48333342808490254</v>
      </c>
      <c r="Y750" s="45">
        <f>VLOOKUP($A750,'LNST năm'!$A$2:$I$2000,9,FALSE)</f>
        <v>-0.42392122035411894</v>
      </c>
      <c r="Z750" s="46" t="e">
        <f>VLOOKUP($A750,LNG!$A$2:$H$1999,9,FALSE)</f>
        <v>#REF!</v>
      </c>
      <c r="AA750" s="162" t="e">
        <f>VLOOKUP($A750,'GIÁ CP'!$A$2:$D$2000,4,FALSE)/Z750</f>
        <v>#REF!</v>
      </c>
    </row>
    <row r="751" spans="1:27" hidden="1">
      <c r="A751" s="18" t="s">
        <v>1364</v>
      </c>
      <c r="B751" s="18" t="s">
        <v>3093</v>
      </c>
      <c r="C751" s="154" t="str">
        <f>VLOOKUP(A751,'GIÁ CP'!$K$2:$M$2000,3,FALSE)</f>
        <v xml:space="preserve">Phân phối xăng dầu &amp; khí đốt </v>
      </c>
      <c r="D751" s="43">
        <f>VLOOKUP($A751,'Doanh thu'!$A$3:$Q$2000,9,FALSE)/1000000000</f>
        <v>1092.8723617749999</v>
      </c>
      <c r="E751" s="43">
        <f>VLOOKUP($A751,'Doanh thu'!$A$3:$Q$2000,10,FALSE)/1000000000</f>
        <v>1095.418132371</v>
      </c>
      <c r="F751" s="43">
        <f>VLOOKUP($A751,'Doanh thu'!$A$3:$Q$2000,11,FALSE)/1000000000</f>
        <v>1206.1214143699999</v>
      </c>
      <c r="G751" s="43">
        <f>VLOOKUP($A751,'Doanh thu'!$A$3:$Q$2000,12,FALSE)/1000000000</f>
        <v>1359.5831895629999</v>
      </c>
      <c r="H751" s="43">
        <f>VLOOKUP($A751,LNST!$A$3:$Q$1635,9,FALSE)/1000000000</f>
        <v>4.6668267419999996</v>
      </c>
      <c r="I751" s="43">
        <f>VLOOKUP($A751,LNST!$A$3:$Q$1635,10,FALSE)/1000000000</f>
        <v>3.9675594420000002</v>
      </c>
      <c r="J751" s="43">
        <f>VLOOKUP($A751,LNST!$A$3:$Q$1635,11,FALSE)/1000000000</f>
        <v>2.2462130789999999</v>
      </c>
      <c r="K751" s="43">
        <f>VLOOKUP($A751,LNST!$A$3:$Q$1635,12,FALSE)/1000000000</f>
        <v>9.6528686179999994</v>
      </c>
      <c r="L751" s="45">
        <f>VLOOKUP($A751,'Doanh thu'!$A$3:$Q$2000,14,FALSE)</f>
        <v>-0.15707307977383064</v>
      </c>
      <c r="M751" s="45">
        <f>VLOOKUP($A751,'Doanh thu'!$A$3:$Q$2000,15,FALSE)</f>
        <v>-0.49724626130478333</v>
      </c>
      <c r="N751" s="45">
        <f>VLOOKUP($A751,'Doanh thu'!$A$3:$Q$2000,16,FALSE)</f>
        <v>0.20277432763124428</v>
      </c>
      <c r="O751" s="45">
        <f>VLOOKUP($A751,'Doanh thu'!$A$3:$Q$2000,17,FALSE)</f>
        <v>0.33820398315265016</v>
      </c>
      <c r="P751" s="45">
        <f>VLOOKUP($A751,LNST!$A$3:$R$1635,14,FALSE)</f>
        <v>0.90888701032399388</v>
      </c>
      <c r="Q751" s="45">
        <f>VLOOKUP($A751,LNST!$A$3:$R$1635,15,FALSE)</f>
        <v>0.16830762454213119</v>
      </c>
      <c r="R751" s="45">
        <f>VLOOKUP($A751,LNST!$A$3:$R$1635,16,FALSE)</f>
        <v>-0.46570908767783059</v>
      </c>
      <c r="S751" s="45">
        <f>VLOOKUP($A751,LNST!$A$3:$R$1635,17,FALSE)</f>
        <v>20.015323614413276</v>
      </c>
      <c r="T751" s="45">
        <f>VLOOKUP($A751,LNG!$A$2:$H$1999,4,FALSE)/(D751*10^9)</f>
        <v>2.990358297461301E-2</v>
      </c>
      <c r="U751" s="45">
        <f>VLOOKUP($A751,LNG!$A$2:$H$1999,5,FALSE)/(E751*10^9)</f>
        <v>3.2943651300431372E-2</v>
      </c>
      <c r="V751" s="45">
        <f>VLOOKUP($A751,LNG!$A$2:$H$1999,6,FALSE)/(F751*10^9)</f>
        <v>3.0277248295168251E-2</v>
      </c>
      <c r="W751" s="45">
        <f>VLOOKUP($A751,LNG!$A$2:$H$1999,7,FALSE)/(G751*10^9)</f>
        <v>3.6065622388109016E-2</v>
      </c>
      <c r="X751" s="45">
        <f>VLOOKUP($A751,'LNST năm'!$A$2:$I$2000,8,FALSE)</f>
        <v>6.2719237203950659E-2</v>
      </c>
      <c r="Y751" s="45">
        <f>VLOOKUP($A751,'LNST năm'!$A$2:$I$2000,9,FALSE)</f>
        <v>-0.19327851051917599</v>
      </c>
      <c r="Z751" s="46" t="e">
        <f>VLOOKUP($A751,LNG!$A$2:$H$1999,9,FALSE)</f>
        <v>#REF!</v>
      </c>
      <c r="AA751" s="162" t="e">
        <f>VLOOKUP($A751,'GIÁ CP'!$A$2:$D$2000,4,FALSE)/Z751</f>
        <v>#REF!</v>
      </c>
    </row>
    <row r="752" spans="1:27">
      <c r="A752" s="18" t="s">
        <v>768</v>
      </c>
      <c r="B752" s="18" t="s">
        <v>1860</v>
      </c>
      <c r="C752" s="154" t="str">
        <f>VLOOKUP(A752,'GIÁ CP'!$K$2:$M$2000,3,FALSE)</f>
        <v xml:space="preserve">Ngân hàng </v>
      </c>
      <c r="D752" s="43">
        <f>VLOOKUP($A752,'Doanh thu'!$A$3:$Q$2000,9,FALSE)/1000000000</f>
        <v>0</v>
      </c>
      <c r="E752" s="43">
        <f>VLOOKUP($A752,'Doanh thu'!$A$3:$Q$2000,10,FALSE)/1000000000</f>
        <v>0</v>
      </c>
      <c r="F752" s="43">
        <f>VLOOKUP($A752,'Doanh thu'!$A$3:$Q$2000,11,FALSE)/1000000000</f>
        <v>0</v>
      </c>
      <c r="G752" s="43">
        <f>VLOOKUP($A752,'Doanh thu'!$A$3:$Q$2000,12,FALSE)/1000000000</f>
        <v>0</v>
      </c>
      <c r="H752" s="43">
        <f>VLOOKUP($A752,LNST!$A$3:$Q$1635,9,FALSE)/1000000000</f>
        <v>2395.8710000000001</v>
      </c>
      <c r="I752" s="43">
        <f>VLOOKUP($A752,LNST!$A$3:$Q$1635,10,FALSE)/1000000000</f>
        <v>2762.0140000000001</v>
      </c>
      <c r="J752" s="43">
        <f>VLOOKUP($A752,LNST!$A$3:$Q$1635,11,FALSE)/1000000000</f>
        <v>3730.5880000000002</v>
      </c>
      <c r="K752" s="43">
        <f>VLOOKUP($A752,LNST!$A$3:$Q$1635,12,FALSE)/1000000000</f>
        <v>2279.1909999999998</v>
      </c>
      <c r="L752" s="45" t="e">
        <f>VLOOKUP($A752,'Doanh thu'!$A$3:$Q$2000,14,FALSE)</f>
        <v>#DIV/0!</v>
      </c>
      <c r="M752" s="45" t="e">
        <f>VLOOKUP($A752,'Doanh thu'!$A$3:$Q$2000,15,FALSE)</f>
        <v>#DIV/0!</v>
      </c>
      <c r="N752" s="45" t="e">
        <f>VLOOKUP($A752,'Doanh thu'!$A$3:$Q$2000,16,FALSE)</f>
        <v>#DIV/0!</v>
      </c>
      <c r="O752" s="45" t="e">
        <f>VLOOKUP($A752,'Doanh thu'!$A$3:$Q$2000,17,FALSE)</f>
        <v>#DIV/0!</v>
      </c>
      <c r="P752" s="45">
        <f>VLOOKUP($A752,LNST!$A$3:$R$1635,14,FALSE)</f>
        <v>-1.0641952856780648E-2</v>
      </c>
      <c r="Q752" s="45">
        <f>VLOOKUP($A752,LNST!$A$3:$R$1635,15,FALSE)</f>
        <v>0.18501652450401818</v>
      </c>
      <c r="R752" s="45">
        <f>VLOOKUP($A752,LNST!$A$3:$R$1635,16,FALSE)</f>
        <v>0.39732026476730981</v>
      </c>
      <c r="S752" s="45">
        <f>VLOOKUP($A752,LNST!$A$3:$R$1635,17,FALSE)</f>
        <v>-0.10052267132245632</v>
      </c>
      <c r="T752" s="45" t="e">
        <f>VLOOKUP($A752,LNG!$A$2:$H$1999,4,FALSE)/(D752*10^9)</f>
        <v>#DIV/0!</v>
      </c>
      <c r="U752" s="45" t="e">
        <f>VLOOKUP($A752,LNG!$A$2:$H$1999,5,FALSE)/(E752*10^9)</f>
        <v>#DIV/0!</v>
      </c>
      <c r="V752" s="45" t="e">
        <f>VLOOKUP($A752,LNG!$A$2:$H$1999,6,FALSE)/(F752*10^9)</f>
        <v>#DIV/0!</v>
      </c>
      <c r="W752" s="45" t="e">
        <f>VLOOKUP($A752,LNG!$A$2:$H$1999,7,FALSE)/(G752*10^9)</f>
        <v>#DIV/0!</v>
      </c>
      <c r="X752" s="45">
        <f>VLOOKUP($A752,'LNST năm'!$A$2:$I$2000,8,FALSE)</f>
        <v>0.175033073069366</v>
      </c>
      <c r="Y752" s="45">
        <f>VLOOKUP($A752,'LNST năm'!$A$2:$I$2000,9,FALSE)</f>
        <v>0.36307123843246214</v>
      </c>
      <c r="Z752" s="46" t="e">
        <f>VLOOKUP($A752,LNG!$A$2:$H$1999,9,FALSE)</f>
        <v>#REF!</v>
      </c>
      <c r="AA752" s="162" t="e">
        <f>VLOOKUP($A752,'GIÁ CP'!$A$2:$D$2000,4,FALSE)/Z752</f>
        <v>#REF!</v>
      </c>
    </row>
    <row r="753" spans="1:27">
      <c r="A753" s="18" t="s">
        <v>1210</v>
      </c>
      <c r="B753" s="18" t="s">
        <v>2827</v>
      </c>
      <c r="C753" s="154" t="str">
        <f>VLOOKUP(A753,'GIÁ CP'!$K$2:$M$2000,3,FALSE)</f>
        <v xml:space="preserve">Thực phẩm </v>
      </c>
      <c r="D753" s="43">
        <f>VLOOKUP($A753,'Doanh thu'!$A$3:$Q$2000,9,FALSE)/1000000000</f>
        <v>344.80124245899998</v>
      </c>
      <c r="E753" s="43">
        <f>VLOOKUP($A753,'Doanh thu'!$A$3:$Q$2000,10,FALSE)/1000000000</f>
        <v>534.10269472000004</v>
      </c>
      <c r="F753" s="43">
        <f>VLOOKUP($A753,'Doanh thu'!$A$3:$Q$2000,11,FALSE)/1000000000</f>
        <v>536.12298598699999</v>
      </c>
      <c r="G753" s="43">
        <f>VLOOKUP($A753,'Doanh thu'!$A$3:$Q$2000,12,FALSE)/1000000000</f>
        <v>542.23752057199999</v>
      </c>
      <c r="H753" s="43">
        <f>VLOOKUP($A753,LNST!$A$3:$Q$1635,9,FALSE)/1000000000</f>
        <v>8.5954314350000001</v>
      </c>
      <c r="I753" s="43">
        <f>VLOOKUP($A753,LNST!$A$3:$Q$1635,10,FALSE)/1000000000</f>
        <v>39.756713421999997</v>
      </c>
      <c r="J753" s="43">
        <f>VLOOKUP($A753,LNST!$A$3:$Q$1635,11,FALSE)/1000000000</f>
        <v>24.646891215</v>
      </c>
      <c r="K753" s="43">
        <f>VLOOKUP($A753,LNST!$A$3:$Q$1635,12,FALSE)/1000000000</f>
        <v>27.843607615</v>
      </c>
      <c r="L753" s="45">
        <f>VLOOKUP($A753,'Doanh thu'!$A$3:$Q$2000,14,FALSE)</f>
        <v>-4.623249941777751E-2</v>
      </c>
      <c r="M753" s="45">
        <f>VLOOKUP($A753,'Doanh thu'!$A$3:$Q$2000,15,FALSE)</f>
        <v>-6.5025805198564894E-3</v>
      </c>
      <c r="N753" s="45">
        <f>VLOOKUP($A753,'Doanh thu'!$A$3:$Q$2000,16,FALSE)</f>
        <v>-0.13356099559396253</v>
      </c>
      <c r="O753" s="45">
        <f>VLOOKUP($A753,'Doanh thu'!$A$3:$Q$2000,17,FALSE)</f>
        <v>0.40754889278111134</v>
      </c>
      <c r="P753" s="45">
        <f>VLOOKUP($A753,LNST!$A$3:$R$1635,14,FALSE)</f>
        <v>-0.78848633081301711</v>
      </c>
      <c r="Q753" s="45">
        <f>VLOOKUP($A753,LNST!$A$3:$R$1635,15,FALSE)</f>
        <v>-0.1224053997783838</v>
      </c>
      <c r="R753" s="45">
        <f>VLOOKUP($A753,LNST!$A$3:$R$1635,16,FALSE)</f>
        <v>-0.65856879061885087</v>
      </c>
      <c r="S753" s="45">
        <f>VLOOKUP($A753,LNST!$A$3:$R$1635,17,FALSE)</f>
        <v>-4.6417220295637794E-2</v>
      </c>
      <c r="T753" s="45">
        <f>VLOOKUP($A753,LNG!$A$2:$H$1999,4,FALSE)/(D753*10^9)</f>
        <v>0.34357835819018756</v>
      </c>
      <c r="U753" s="45">
        <f>VLOOKUP($A753,LNG!$A$2:$H$1999,5,FALSE)/(E753*10^9)</f>
        <v>0.18359852817707198</v>
      </c>
      <c r="V753" s="45">
        <f>VLOOKUP($A753,LNG!$A$2:$H$1999,6,FALSE)/(F753*10^9)</f>
        <v>0.33927773358408214</v>
      </c>
      <c r="W753" s="45">
        <f>VLOOKUP($A753,LNG!$A$2:$H$1999,7,FALSE)/(G753*10^9)</f>
        <v>0.26680010251114739</v>
      </c>
      <c r="X753" s="45">
        <f>VLOOKUP($A753,'LNST năm'!$A$2:$I$2000,8,FALSE)</f>
        <v>-0.42695261119848243</v>
      </c>
      <c r="Y753" s="45">
        <f>VLOOKUP($A753,'LNST năm'!$A$2:$I$2000,9,FALSE)</f>
        <v>-5.2129793121496126E-2</v>
      </c>
      <c r="Z753" s="46" t="e">
        <f>VLOOKUP($A753,LNG!$A$2:$H$1999,9,FALSE)</f>
        <v>#REF!</v>
      </c>
      <c r="AA753" s="162" t="e">
        <f>VLOOKUP($A753,'GIÁ CP'!$A$2:$D$2000,4,FALSE)/Z753</f>
        <v>#REF!</v>
      </c>
    </row>
    <row r="754" spans="1:27" hidden="1">
      <c r="A754" s="18" t="s">
        <v>292</v>
      </c>
      <c r="B754" s="18" t="s">
        <v>1985</v>
      </c>
      <c r="C754" s="154" t="str">
        <f>VLOOKUP(A754,'GIÁ CP'!$K$2:$M$2000,3,FALSE)</f>
        <v xml:space="preserve">Xây dựng </v>
      </c>
      <c r="D754" s="43">
        <f>VLOOKUP($A754,'Doanh thu'!$A$3:$Q$2000,9,FALSE)/1000000000</f>
        <v>624.80251739400001</v>
      </c>
      <c r="E754" s="43">
        <f>VLOOKUP($A754,'Doanh thu'!$A$3:$Q$2000,10,FALSE)/1000000000</f>
        <v>566.47310693400004</v>
      </c>
      <c r="F754" s="43">
        <f>VLOOKUP($A754,'Doanh thu'!$A$3:$Q$2000,11,FALSE)/1000000000</f>
        <v>707.25361749499996</v>
      </c>
      <c r="G754" s="43">
        <f>VLOOKUP($A754,'Doanh thu'!$A$3:$Q$2000,12,FALSE)/1000000000</f>
        <v>447.03384383899999</v>
      </c>
      <c r="H754" s="43">
        <f>VLOOKUP($A754,LNST!$A$3:$Q$1635,9,FALSE)/1000000000</f>
        <v>40.637021064999999</v>
      </c>
      <c r="I754" s="43">
        <f>VLOOKUP($A754,LNST!$A$3:$Q$1635,10,FALSE)/1000000000</f>
        <v>45.245053456999997</v>
      </c>
      <c r="J754" s="43">
        <f>VLOOKUP($A754,LNST!$A$3:$Q$1635,11,FALSE)/1000000000</f>
        <v>43.337124080999999</v>
      </c>
      <c r="K754" s="43">
        <f>VLOOKUP($A754,LNST!$A$3:$Q$1635,12,FALSE)/1000000000</f>
        <v>32.009755908000002</v>
      </c>
      <c r="L754" s="45">
        <f>VLOOKUP($A754,'Doanh thu'!$A$3:$Q$2000,14,FALSE)</f>
        <v>0.66112716093509016</v>
      </c>
      <c r="M754" s="45">
        <f>VLOOKUP($A754,'Doanh thu'!$A$3:$Q$2000,15,FALSE)</f>
        <v>3.3068170060708585E-2</v>
      </c>
      <c r="N754" s="45">
        <f>VLOOKUP($A754,'Doanh thu'!$A$3:$Q$2000,16,FALSE)</f>
        <v>0.14464537574691008</v>
      </c>
      <c r="O754" s="45">
        <f>VLOOKUP($A754,'Doanh thu'!$A$3:$Q$2000,17,FALSE)</f>
        <v>-0.13093214950558993</v>
      </c>
      <c r="P754" s="45">
        <f>VLOOKUP($A754,LNST!$A$3:$R$1635,14,FALSE)</f>
        <v>1.2676068252395554</v>
      </c>
      <c r="Q754" s="45">
        <f>VLOOKUP($A754,LNST!$A$3:$R$1635,15,FALSE)</f>
        <v>-0.10658096861797409</v>
      </c>
      <c r="R754" s="45">
        <f>VLOOKUP($A754,LNST!$A$3:$R$1635,16,FALSE)</f>
        <v>-0.22186825197475524</v>
      </c>
      <c r="S754" s="45">
        <f>VLOOKUP($A754,LNST!$A$3:$R$1635,17,FALSE)</f>
        <v>3.2109398952494858E-2</v>
      </c>
      <c r="T754" s="45">
        <f>VLOOKUP($A754,LNG!$A$2:$H$1999,4,FALSE)/(D754*10^9)</f>
        <v>0.18245700905540996</v>
      </c>
      <c r="U754" s="45">
        <f>VLOOKUP($A754,LNG!$A$2:$H$1999,5,FALSE)/(E754*10^9)</f>
        <v>0.23125396330290884</v>
      </c>
      <c r="V754" s="45">
        <f>VLOOKUP($A754,LNG!$A$2:$H$1999,6,FALSE)/(F754*10^9)</f>
        <v>0.1921111710976304</v>
      </c>
      <c r="W754" s="45">
        <f>VLOOKUP($A754,LNG!$A$2:$H$1999,7,FALSE)/(G754*10^9)</f>
        <v>0.31221808271247381</v>
      </c>
      <c r="X754" s="45">
        <f>VLOOKUP($A754,'LNST năm'!$A$2:$I$2000,8,FALSE)</f>
        <v>0.13128054490542404</v>
      </c>
      <c r="Y754" s="45">
        <f>VLOOKUP($A754,'LNST năm'!$A$2:$I$2000,9,FALSE)</f>
        <v>4.1198781870227519E-2</v>
      </c>
      <c r="Z754" s="46" t="e">
        <f>VLOOKUP($A754,LNG!$A$2:$H$1999,9,FALSE)</f>
        <v>#REF!</v>
      </c>
      <c r="AA754" s="162" t="e">
        <f>VLOOKUP($A754,'GIÁ CP'!$A$2:$D$2000,4,FALSE)/Z754</f>
        <v>#REF!</v>
      </c>
    </row>
    <row r="755" spans="1:27" hidden="1">
      <c r="A755" s="18" t="s">
        <v>3504</v>
      </c>
      <c r="B755" s="18" t="s">
        <v>3505</v>
      </c>
      <c r="C755" s="154" t="str">
        <f>VLOOKUP(A755,'GIÁ CP'!$K$2:$M$2000,3,FALSE)</f>
        <v xml:space="preserve">Ngân hàng </v>
      </c>
      <c r="D755" s="43">
        <f>VLOOKUP($A755,'Doanh thu'!$A$3:$Q$2000,9,FALSE)/1000000000</f>
        <v>0</v>
      </c>
      <c r="E755" s="43">
        <f>VLOOKUP($A755,'Doanh thu'!$A$3:$Q$2000,10,FALSE)/1000000000</f>
        <v>0</v>
      </c>
      <c r="F755" s="43">
        <f>VLOOKUP($A755,'Doanh thu'!$A$3:$Q$2000,11,FALSE)/1000000000</f>
        <v>0</v>
      </c>
      <c r="G755" s="43">
        <f>VLOOKUP($A755,'Doanh thu'!$A$3:$Q$2000,12,FALSE)/1000000000</f>
        <v>0</v>
      </c>
      <c r="H755" s="43">
        <f>VLOOKUP($A755,LNST!$A$3:$Q$1635,9,FALSE)/1000000000</f>
        <v>818.39200000000005</v>
      </c>
      <c r="I755" s="43">
        <f>VLOOKUP($A755,LNST!$A$3:$Q$1635,10,FALSE)/1000000000</f>
        <v>510.79899999999998</v>
      </c>
      <c r="J755" s="43">
        <f>VLOOKUP($A755,LNST!$A$3:$Q$1635,11,FALSE)/1000000000</f>
        <v>962.83299999999997</v>
      </c>
      <c r="K755" s="43">
        <f>VLOOKUP($A755,LNST!$A$3:$Q$1635,12,FALSE)/1000000000</f>
        <v>1199.568</v>
      </c>
      <c r="L755" s="45" t="e">
        <f>VLOOKUP($A755,'Doanh thu'!$A$3:$Q$2000,14,FALSE)</f>
        <v>#DIV/0!</v>
      </c>
      <c r="M755" s="45" t="e">
        <f>VLOOKUP($A755,'Doanh thu'!$A$3:$Q$2000,15,FALSE)</f>
        <v>#DIV/0!</v>
      </c>
      <c r="N755" s="45" t="e">
        <f>VLOOKUP($A755,'Doanh thu'!$A$3:$Q$2000,16,FALSE)</f>
        <v>#DIV/0!</v>
      </c>
      <c r="O755" s="45" t="e">
        <f>VLOOKUP($A755,'Doanh thu'!$A$3:$Q$2000,17,FALSE)</f>
        <v>#DIV/0!</v>
      </c>
      <c r="P755" s="45">
        <f>VLOOKUP($A755,LNST!$A$3:$R$1635,14,FALSE)</f>
        <v>2.0843842100899246</v>
      </c>
      <c r="Q755" s="45">
        <f>VLOOKUP($A755,LNST!$A$3:$R$1635,15,FALSE)</f>
        <v>2.7938948455273702</v>
      </c>
      <c r="R755" s="45">
        <f>VLOOKUP($A755,LNST!$A$3:$R$1635,16,FALSE)</f>
        <v>1.3770602293038918</v>
      </c>
      <c r="S755" s="45">
        <f>VLOOKUP($A755,LNST!$A$3:$R$1635,17,FALSE)</f>
        <v>2.6073978287673292</v>
      </c>
      <c r="T755" s="45" t="e">
        <f>VLOOKUP($A755,LNG!$A$2:$H$1999,4,FALSE)/(D755*10^9)</f>
        <v>#DIV/0!</v>
      </c>
      <c r="U755" s="45" t="e">
        <f>VLOOKUP($A755,LNG!$A$2:$H$1999,5,FALSE)/(E755*10^9)</f>
        <v>#DIV/0!</v>
      </c>
      <c r="V755" s="45" t="e">
        <f>VLOOKUP($A755,LNG!$A$2:$H$1999,6,FALSE)/(F755*10^9)</f>
        <v>#DIV/0!</v>
      </c>
      <c r="W755" s="45" t="e">
        <f>VLOOKUP($A755,LNG!$A$2:$H$1999,7,FALSE)/(G755*10^9)</f>
        <v>#DIV/0!</v>
      </c>
      <c r="X755" s="45">
        <f>VLOOKUP($A755,'LNST năm'!$A$2:$I$2000,8,FALSE)</f>
        <v>3.8283084794622546</v>
      </c>
      <c r="Y755" s="45">
        <f>VLOOKUP($A755,'LNST năm'!$A$2:$I$2000,9,FALSE)</f>
        <v>0.27729145119660648</v>
      </c>
      <c r="Z755" s="46" t="e">
        <f>VLOOKUP($A755,LNG!$A$2:$H$1999,9,FALSE)</f>
        <v>#REF!</v>
      </c>
      <c r="AA755" s="162" t="e">
        <f>VLOOKUP($A755,'GIÁ CP'!$A$2:$D$2000,4,FALSE)/Z755</f>
        <v>#REF!</v>
      </c>
    </row>
    <row r="756" spans="1:27">
      <c r="A756" s="18" t="s">
        <v>994</v>
      </c>
      <c r="B756" s="18" t="s">
        <v>2477</v>
      </c>
      <c r="C756" s="154" t="str">
        <f>VLOOKUP(A756,'GIÁ CP'!$K$2:$M$2000,3,FALSE)</f>
        <v xml:space="preserve">Nước </v>
      </c>
      <c r="D756" s="43">
        <f>VLOOKUP($A756,'Doanh thu'!$A$3:$Q$2000,9,FALSE)/1000000000</f>
        <v>81.985117062</v>
      </c>
      <c r="E756" s="43">
        <f>VLOOKUP($A756,'Doanh thu'!$A$3:$Q$2000,10,FALSE)/1000000000</f>
        <v>87.554702656000003</v>
      </c>
      <c r="F756" s="43">
        <f>VLOOKUP($A756,'Doanh thu'!$A$3:$Q$2000,11,FALSE)/1000000000</f>
        <v>76.885902630000004</v>
      </c>
      <c r="G756" s="43">
        <f>VLOOKUP($A756,'Doanh thu'!$A$3:$Q$2000,12,FALSE)/1000000000</f>
        <v>82.145575162</v>
      </c>
      <c r="H756" s="43">
        <f>VLOOKUP($A756,LNST!$A$3:$Q$1635,9,FALSE)/1000000000</f>
        <v>10.481843906</v>
      </c>
      <c r="I756" s="43">
        <f>VLOOKUP($A756,LNST!$A$3:$Q$1635,10,FALSE)/1000000000</f>
        <v>13.795046972</v>
      </c>
      <c r="J756" s="43">
        <f>VLOOKUP($A756,LNST!$A$3:$Q$1635,11,FALSE)/1000000000</f>
        <v>8.3327396539999992</v>
      </c>
      <c r="K756" s="43">
        <f>VLOOKUP($A756,LNST!$A$3:$Q$1635,12,FALSE)/1000000000</f>
        <v>10.132818778000001</v>
      </c>
      <c r="L756" s="45">
        <f>VLOOKUP($A756,'Doanh thu'!$A$3:$Q$2000,14,FALSE)</f>
        <v>0.10100163053738771</v>
      </c>
      <c r="M756" s="45">
        <f>VLOOKUP($A756,'Doanh thu'!$A$3:$Q$2000,15,FALSE)</f>
        <v>0.13688068524260777</v>
      </c>
      <c r="N756" s="45">
        <f>VLOOKUP($A756,'Doanh thu'!$A$3:$Q$2000,16,FALSE)</f>
        <v>0.12819317793666377</v>
      </c>
      <c r="O756" s="45">
        <f>VLOOKUP($A756,'Doanh thu'!$A$3:$Q$2000,17,FALSE)</f>
        <v>0.28091237828406096</v>
      </c>
      <c r="P756" s="45">
        <f>VLOOKUP($A756,LNST!$A$3:$R$1635,14,FALSE)</f>
        <v>-0.10547376548262366</v>
      </c>
      <c r="Q756" s="45">
        <f>VLOOKUP($A756,LNST!$A$3:$R$1635,15,FALSE)</f>
        <v>0.28786057584223707</v>
      </c>
      <c r="R756" s="45">
        <f>VLOOKUP($A756,LNST!$A$3:$R$1635,16,FALSE)</f>
        <v>0.58490921708808075</v>
      </c>
      <c r="S756" s="45">
        <f>VLOOKUP($A756,LNST!$A$3:$R$1635,17,FALSE)</f>
        <v>0.86866516536729188</v>
      </c>
      <c r="T756" s="45">
        <f>VLOOKUP($A756,LNG!$A$2:$H$1999,4,FALSE)/(D756*10^9)</f>
        <v>0.23511928936349025</v>
      </c>
      <c r="U756" s="45">
        <f>VLOOKUP($A756,LNG!$A$2:$H$1999,5,FALSE)/(E756*10^9)</f>
        <v>0.32301357353832461</v>
      </c>
      <c r="V756" s="45">
        <f>VLOOKUP($A756,LNG!$A$2:$H$1999,6,FALSE)/(F756*10^9)</f>
        <v>0.42257329625629969</v>
      </c>
      <c r="W756" s="45">
        <f>VLOOKUP($A756,LNG!$A$2:$H$1999,7,FALSE)/(G756*10^9)</f>
        <v>0.30147135240287309</v>
      </c>
      <c r="X756" s="45">
        <f>VLOOKUP($A756,'LNST năm'!$A$2:$I$2000,8,FALSE)</f>
        <v>5.9255646676335774E-2</v>
      </c>
      <c r="Y756" s="45">
        <f>VLOOKUP($A756,'LNST năm'!$A$2:$I$2000,9,FALSE)</f>
        <v>-5.7380649359036973E-2</v>
      </c>
      <c r="Z756" s="46" t="e">
        <f>VLOOKUP($A756,LNG!$A$2:$H$1999,9,FALSE)</f>
        <v>#REF!</v>
      </c>
      <c r="AA756" s="162" t="e">
        <f>VLOOKUP($A756,'GIÁ CP'!$A$2:$D$2000,4,FALSE)/Z756</f>
        <v>#REF!</v>
      </c>
    </row>
    <row r="757" spans="1:27" hidden="1">
      <c r="A757" s="18" t="s">
        <v>155</v>
      </c>
      <c r="B757" s="18" t="s">
        <v>1833</v>
      </c>
      <c r="C757" s="154" t="str">
        <f>VLOOKUP(A757,'GIÁ CP'!$K$2:$M$2000,3,FALSE)</f>
        <v xml:space="preserve">Bất động sản </v>
      </c>
      <c r="D757" s="43">
        <f>VLOOKUP($A757,'Doanh thu'!$A$3:$Q$2000,9,FALSE)/1000000000</f>
        <v>175.43237904099999</v>
      </c>
      <c r="E757" s="43">
        <f>VLOOKUP($A757,'Doanh thu'!$A$3:$Q$2000,10,FALSE)/1000000000</f>
        <v>671.57840110400002</v>
      </c>
      <c r="F757" s="43">
        <f>VLOOKUP($A757,'Doanh thu'!$A$3:$Q$2000,11,FALSE)/1000000000</f>
        <v>609.93432981000001</v>
      </c>
      <c r="G757" s="43">
        <f>VLOOKUP($A757,'Doanh thu'!$A$3:$Q$2000,12,FALSE)/1000000000</f>
        <v>253.53192006899999</v>
      </c>
      <c r="H757" s="43">
        <f>VLOOKUP($A757,LNST!$A$3:$Q$1635,9,FALSE)/1000000000</f>
        <v>97.468063505999993</v>
      </c>
      <c r="I757" s="43">
        <f>VLOOKUP($A757,LNST!$A$3:$Q$1635,10,FALSE)/1000000000</f>
        <v>254.38280276</v>
      </c>
      <c r="J757" s="43">
        <f>VLOOKUP($A757,LNST!$A$3:$Q$1635,11,FALSE)/1000000000</f>
        <v>200.04641851299999</v>
      </c>
      <c r="K757" s="43">
        <f>VLOOKUP($A757,LNST!$A$3:$Q$1635,12,FALSE)/1000000000</f>
        <v>104.28901988200001</v>
      </c>
      <c r="L757" s="45">
        <f>VLOOKUP($A757,'Doanh thu'!$A$3:$Q$2000,14,FALSE)</f>
        <v>-0.5167471367556864</v>
      </c>
      <c r="M757" s="45">
        <f>VLOOKUP($A757,'Doanh thu'!$A$3:$Q$2000,15,FALSE)</f>
        <v>2.5496768939486745</v>
      </c>
      <c r="N757" s="45">
        <f>VLOOKUP($A757,'Doanh thu'!$A$3:$Q$2000,16,FALSE)</f>
        <v>0.99391151500049379</v>
      </c>
      <c r="O757" s="45">
        <f>VLOOKUP($A757,'Doanh thu'!$A$3:$Q$2000,17,FALSE)</f>
        <v>0.69438497182565651</v>
      </c>
      <c r="P757" s="45">
        <f>VLOOKUP($A757,LNST!$A$3:$R$1635,14,FALSE)</f>
        <v>0.32578090817347533</v>
      </c>
      <c r="Q757" s="45">
        <f>VLOOKUP($A757,LNST!$A$3:$R$1635,15,FALSE)</f>
        <v>1.9373151363387084</v>
      </c>
      <c r="R757" s="45">
        <f>VLOOKUP($A757,LNST!$A$3:$R$1635,16,FALSE)</f>
        <v>0.29232527895932398</v>
      </c>
      <c r="S757" s="45">
        <f>VLOOKUP($A757,LNST!$A$3:$R$1635,17,FALSE)</f>
        <v>1.2942297733367205</v>
      </c>
      <c r="T757" s="45">
        <f>VLOOKUP($A757,LNG!$A$2:$H$1999,4,FALSE)/(D757*10^9)</f>
        <v>0.48794018023887398</v>
      </c>
      <c r="U757" s="45">
        <f>VLOOKUP($A757,LNG!$A$2:$H$1999,5,FALSE)/(E757*10^9)</f>
        <v>0.16660235531260534</v>
      </c>
      <c r="V757" s="45">
        <f>VLOOKUP($A757,LNG!$A$2:$H$1999,6,FALSE)/(F757*10^9)</f>
        <v>0.52702088332547858</v>
      </c>
      <c r="W757" s="45">
        <f>VLOOKUP($A757,LNG!$A$2:$H$1999,7,FALSE)/(G757*10^9)</f>
        <v>1.1680739905350099</v>
      </c>
      <c r="X757" s="45">
        <f>VLOOKUP($A757,'LNST năm'!$A$2:$I$2000,8,FALSE)</f>
        <v>0.46151931940297369</v>
      </c>
      <c r="Y757" s="45">
        <f>VLOOKUP($A757,'LNST năm'!$A$2:$I$2000,9,FALSE)</f>
        <v>4.2413993718013465E-3</v>
      </c>
      <c r="Z757" s="46" t="e">
        <f>VLOOKUP($A757,LNG!$A$2:$H$1999,9,FALSE)</f>
        <v>#REF!</v>
      </c>
      <c r="AA757" s="162" t="e">
        <f>VLOOKUP($A757,'GIÁ CP'!$A$2:$D$2000,4,FALSE)/Z757</f>
        <v>#REF!</v>
      </c>
    </row>
    <row r="758" spans="1:27" hidden="1">
      <c r="A758" s="18" t="s">
        <v>179</v>
      </c>
      <c r="B758" s="18" t="s">
        <v>1858</v>
      </c>
      <c r="C758" s="154" t="str">
        <f>VLOOKUP(A758,'GIÁ CP'!$K$2:$M$2000,3,FALSE)</f>
        <v xml:space="preserve">Hàng cá nhân </v>
      </c>
      <c r="D758" s="43">
        <f>VLOOKUP($A758,'Doanh thu'!$A$3:$Q$2000,9,FALSE)/1000000000</f>
        <v>718.62576744399996</v>
      </c>
      <c r="E758" s="43">
        <f>VLOOKUP($A758,'Doanh thu'!$A$3:$Q$2000,10,FALSE)/1000000000</f>
        <v>780.60707968600002</v>
      </c>
      <c r="F758" s="43">
        <f>VLOOKUP($A758,'Doanh thu'!$A$3:$Q$2000,11,FALSE)/1000000000</f>
        <v>907.35062302799997</v>
      </c>
      <c r="G758" s="43">
        <f>VLOOKUP($A758,'Doanh thu'!$A$3:$Q$2000,12,FALSE)/1000000000</f>
        <v>838.21037730600005</v>
      </c>
      <c r="H758" s="43">
        <f>VLOOKUP($A758,LNST!$A$3:$Q$1635,9,FALSE)/1000000000</f>
        <v>54.970472860999998</v>
      </c>
      <c r="I758" s="43">
        <f>VLOOKUP($A758,LNST!$A$3:$Q$1635,10,FALSE)/1000000000</f>
        <v>45.510163644999999</v>
      </c>
      <c r="J758" s="43">
        <f>VLOOKUP($A758,LNST!$A$3:$Q$1635,11,FALSE)/1000000000</f>
        <v>59.275206722999997</v>
      </c>
      <c r="K758" s="43">
        <f>VLOOKUP($A758,LNST!$A$3:$Q$1635,12,FALSE)/1000000000</f>
        <v>40.03205973</v>
      </c>
      <c r="L758" s="45">
        <f>VLOOKUP($A758,'Doanh thu'!$A$3:$Q$2000,14,FALSE)</f>
        <v>-1.0703302111511331E-2</v>
      </c>
      <c r="M758" s="45">
        <f>VLOOKUP($A758,'Doanh thu'!$A$3:$Q$2000,15,FALSE)</f>
        <v>8.8255504805198629E-2</v>
      </c>
      <c r="N758" s="45">
        <f>VLOOKUP($A758,'Doanh thu'!$A$3:$Q$2000,16,FALSE)</f>
        <v>0.28933306385594232</v>
      </c>
      <c r="O758" s="45">
        <f>VLOOKUP($A758,'Doanh thu'!$A$3:$Q$2000,17,FALSE)</f>
        <v>0.27093314948915992</v>
      </c>
      <c r="P758" s="45">
        <f>VLOOKUP($A758,LNST!$A$3:$R$1635,14,FALSE)</f>
        <v>0.19806992196137072</v>
      </c>
      <c r="Q758" s="45">
        <f>VLOOKUP($A758,LNST!$A$3:$R$1635,15,FALSE)</f>
        <v>-8.3067890316541854E-2</v>
      </c>
      <c r="R758" s="45">
        <f>VLOOKUP($A758,LNST!$A$3:$R$1635,16,FALSE)</f>
        <v>-4.3342837731459319E-2</v>
      </c>
      <c r="S758" s="45">
        <f>VLOOKUP($A758,LNST!$A$3:$R$1635,17,FALSE)</f>
        <v>-5.6251130018719305E-4</v>
      </c>
      <c r="T758" s="45">
        <f>VLOOKUP($A758,LNG!$A$2:$H$1999,4,FALSE)/(D758*10^9)</f>
        <v>0.21186218672274965</v>
      </c>
      <c r="U758" s="45">
        <f>VLOOKUP($A758,LNG!$A$2:$H$1999,5,FALSE)/(E758*10^9)</f>
        <v>0.21236105042972628</v>
      </c>
      <c r="V758" s="45">
        <f>VLOOKUP($A758,LNG!$A$2:$H$1999,6,FALSE)/(F758*10^9)</f>
        <v>0.18426666967289945</v>
      </c>
      <c r="W758" s="45">
        <f>VLOOKUP($A758,LNG!$A$2:$H$1999,7,FALSE)/(G758*10^9)</f>
        <v>0.21650193520182393</v>
      </c>
      <c r="X758" s="45">
        <f>VLOOKUP($A758,'LNST năm'!$A$2:$I$2000,8,FALSE)</f>
        <v>-8.453181184960008E-3</v>
      </c>
      <c r="Y758" s="45">
        <f>VLOOKUP($A758,'LNST năm'!$A$2:$I$2000,9,FALSE)</f>
        <v>-1.5292924289020626E-2</v>
      </c>
      <c r="Z758" s="46" t="e">
        <f>VLOOKUP($A758,LNG!$A$2:$H$1999,9,FALSE)</f>
        <v>#REF!</v>
      </c>
      <c r="AA758" s="162" t="e">
        <f>VLOOKUP($A758,'GIÁ CP'!$A$2:$D$2000,4,FALSE)/Z758</f>
        <v>#REF!</v>
      </c>
    </row>
    <row r="759" spans="1:27" hidden="1">
      <c r="A759" s="18" t="s">
        <v>706</v>
      </c>
      <c r="B759" s="18" t="s">
        <v>2100</v>
      </c>
      <c r="C759" s="154" t="str">
        <f>VLOOKUP(A759,'GIÁ CP'!$K$2:$M$2000,3,FALSE)</f>
        <v xml:space="preserve">Vật liệu xây dựng &amp; Nội thất </v>
      </c>
      <c r="D759" s="43">
        <f>VLOOKUP($A759,'Doanh thu'!$A$3:$Q$2000,9,FALSE)/1000000000</f>
        <v>189.63373323499999</v>
      </c>
      <c r="E759" s="43">
        <f>VLOOKUP($A759,'Doanh thu'!$A$3:$Q$2000,10,FALSE)/1000000000</f>
        <v>153.09190155499999</v>
      </c>
      <c r="F759" s="43">
        <f>VLOOKUP($A759,'Doanh thu'!$A$3:$Q$2000,11,FALSE)/1000000000</f>
        <v>216.601867997</v>
      </c>
      <c r="G759" s="43">
        <f>VLOOKUP($A759,'Doanh thu'!$A$3:$Q$2000,12,FALSE)/1000000000</f>
        <v>179.37341650400001</v>
      </c>
      <c r="H759" s="43">
        <f>VLOOKUP($A759,LNST!$A$3:$Q$1635,9,FALSE)/1000000000</f>
        <v>13.662702464000001</v>
      </c>
      <c r="I759" s="43">
        <f>VLOOKUP($A759,LNST!$A$3:$Q$1635,10,FALSE)/1000000000</f>
        <v>4.250713169</v>
      </c>
      <c r="J759" s="43">
        <f>VLOOKUP($A759,LNST!$A$3:$Q$1635,11,FALSE)/1000000000</f>
        <v>21.517994812000001</v>
      </c>
      <c r="K759" s="43">
        <f>VLOOKUP($A759,LNST!$A$3:$Q$1635,12,FALSE)/1000000000</f>
        <v>2.3367285340000001</v>
      </c>
      <c r="L759" s="45">
        <f>VLOOKUP($A759,'Doanh thu'!$A$3:$Q$2000,14,FALSE)</f>
        <v>0.16419605489742495</v>
      </c>
      <c r="M759" s="45">
        <f>VLOOKUP($A759,'Doanh thu'!$A$3:$Q$2000,15,FALSE)</f>
        <v>-1.5100123227805075E-2</v>
      </c>
      <c r="N759" s="45">
        <f>VLOOKUP($A759,'Doanh thu'!$A$3:$Q$2000,16,FALSE)</f>
        <v>-4.109110990578789E-2</v>
      </c>
      <c r="O759" s="45">
        <f>VLOOKUP($A759,'Doanh thu'!$A$3:$Q$2000,17,FALSE)</f>
        <v>0.22481687787305293</v>
      </c>
      <c r="P759" s="45">
        <f>VLOOKUP($A759,LNST!$A$3:$R$1635,14,FALSE)</f>
        <v>0.13335834537601879</v>
      </c>
      <c r="Q759" s="45">
        <f>VLOOKUP($A759,LNST!$A$3:$R$1635,15,FALSE)</f>
        <v>-0.15632733059147955</v>
      </c>
      <c r="R759" s="45">
        <f>VLOOKUP($A759,LNST!$A$3:$R$1635,16,FALSE)</f>
        <v>1.3823393188875469E-2</v>
      </c>
      <c r="S759" s="45">
        <f>VLOOKUP($A759,LNST!$A$3:$R$1635,17,FALSE)</f>
        <v>6.4923895065581189E-2</v>
      </c>
      <c r="T759" s="45">
        <f>VLOOKUP($A759,LNG!$A$2:$H$1999,4,FALSE)/(D759*10^9)</f>
        <v>6.3527529340315372E-2</v>
      </c>
      <c r="U759" s="45">
        <f>VLOOKUP($A759,LNG!$A$2:$H$1999,5,FALSE)/(E759*10^9)</f>
        <v>0.1874606142813483</v>
      </c>
      <c r="V759" s="45">
        <f>VLOOKUP($A759,LNG!$A$2:$H$1999,6,FALSE)/(F759*10^9)</f>
        <v>7.7435910429139554E-2</v>
      </c>
      <c r="W759" s="45">
        <f>VLOOKUP($A759,LNG!$A$2:$H$1999,7,FALSE)/(G759*10^9)</f>
        <v>0.22614213615145939</v>
      </c>
      <c r="X759" s="45">
        <f>VLOOKUP($A759,'LNST năm'!$A$2:$I$2000,8,FALSE)</f>
        <v>7.6175558771650248E-2</v>
      </c>
      <c r="Y759" s="45">
        <f>VLOOKUP($A759,'LNST năm'!$A$2:$I$2000,9,FALSE)</f>
        <v>-9.4334686220837849E-2</v>
      </c>
      <c r="Z759" s="46" t="e">
        <f>VLOOKUP($A759,LNG!$A$2:$H$1999,9,FALSE)</f>
        <v>#REF!</v>
      </c>
      <c r="AA759" s="162" t="e">
        <f>VLOOKUP($A759,'GIÁ CP'!$A$2:$D$2000,4,FALSE)/Z759</f>
        <v>#REF!</v>
      </c>
    </row>
    <row r="760" spans="1:27" hidden="1">
      <c r="A760" s="18" t="s">
        <v>191</v>
      </c>
      <c r="B760" s="18" t="s">
        <v>1870</v>
      </c>
      <c r="C760" s="154" t="str">
        <f>VLOOKUP(A760,'GIÁ CP'!$K$2:$M$2000,3,FALSE)</f>
        <v xml:space="preserve">Vật liệu xây dựng &amp; Nội thất </v>
      </c>
      <c r="D760" s="43">
        <f>VLOOKUP($A760,'Doanh thu'!$A$3:$Q$2000,9,FALSE)/1000000000</f>
        <v>40.156780380999997</v>
      </c>
      <c r="E760" s="43">
        <f>VLOOKUP($A760,'Doanh thu'!$A$3:$Q$2000,10,FALSE)/1000000000</f>
        <v>31.710186857</v>
      </c>
      <c r="F760" s="43">
        <f>VLOOKUP($A760,'Doanh thu'!$A$3:$Q$2000,11,FALSE)/1000000000</f>
        <v>15.170231637000001</v>
      </c>
      <c r="G760" s="43">
        <f>VLOOKUP($A760,'Doanh thu'!$A$3:$Q$2000,12,FALSE)/1000000000</f>
        <v>16.510229726999999</v>
      </c>
      <c r="H760" s="43">
        <f>VLOOKUP($A760,LNST!$A$3:$Q$1635,9,FALSE)/1000000000</f>
        <v>9.8218163230000002</v>
      </c>
      <c r="I760" s="43">
        <f>VLOOKUP($A760,LNST!$A$3:$Q$1635,10,FALSE)/1000000000</f>
        <v>1.482079317</v>
      </c>
      <c r="J760" s="43">
        <f>VLOOKUP($A760,LNST!$A$3:$Q$1635,11,FALSE)/1000000000</f>
        <v>1.215695035</v>
      </c>
      <c r="K760" s="43">
        <f>VLOOKUP($A760,LNST!$A$3:$Q$1635,12,FALSE)/1000000000</f>
        <v>1.800592398</v>
      </c>
      <c r="L760" s="45">
        <f>VLOOKUP($A760,'Doanh thu'!$A$3:$Q$2000,14,FALSE)</f>
        <v>0.40495912721228422</v>
      </c>
      <c r="M760" s="45">
        <f>VLOOKUP($A760,'Doanh thu'!$A$3:$Q$2000,15,FALSE)</f>
        <v>-7.6042440715854989E-2</v>
      </c>
      <c r="N760" s="45">
        <f>VLOOKUP($A760,'Doanh thu'!$A$3:$Q$2000,16,FALSE)</f>
        <v>-0.55952956050921154</v>
      </c>
      <c r="O760" s="45">
        <f>VLOOKUP($A760,'Doanh thu'!$A$3:$Q$2000,17,FALSE)</f>
        <v>-0.50133093153520891</v>
      </c>
      <c r="P760" s="45">
        <f>VLOOKUP($A760,LNST!$A$3:$R$1635,14,FALSE)</f>
        <v>7.0924334478491419E-2</v>
      </c>
      <c r="Q760" s="45">
        <f>VLOOKUP($A760,LNST!$A$3:$R$1635,15,FALSE)</f>
        <v>-0.39603368772971775</v>
      </c>
      <c r="R760" s="45">
        <f>VLOOKUP($A760,LNST!$A$3:$R$1635,16,FALSE)</f>
        <v>-0.78223961462514402</v>
      </c>
      <c r="S760" s="45">
        <f>VLOOKUP($A760,LNST!$A$3:$R$1635,17,FALSE)</f>
        <v>-0.19537102764436814</v>
      </c>
      <c r="T760" s="45">
        <f>VLOOKUP($A760,LNG!$A$2:$H$1999,4,FALSE)/(D760*10^9)</f>
        <v>0.11587505910213923</v>
      </c>
      <c r="U760" s="45">
        <f>VLOOKUP($A760,LNG!$A$2:$H$1999,5,FALSE)/(E760*10^9)</f>
        <v>0.10627762217856677</v>
      </c>
      <c r="V760" s="45">
        <f>VLOOKUP($A760,LNG!$A$2:$H$1999,6,FALSE)/(F760*10^9)</f>
        <v>0.25186219640055452</v>
      </c>
      <c r="W760" s="45">
        <f>VLOOKUP($A760,LNG!$A$2:$H$1999,7,FALSE)/(G760*10^9)</f>
        <v>0.19642909357562813</v>
      </c>
      <c r="X760" s="45">
        <f>VLOOKUP($A760,'LNST năm'!$A$2:$I$2000,8,FALSE)</f>
        <v>-0.22889192266473152</v>
      </c>
      <c r="Y760" s="45">
        <f>VLOOKUP($A760,'LNST năm'!$A$2:$I$2000,9,FALSE)</f>
        <v>-0.13996412815103676</v>
      </c>
      <c r="Z760" s="46" t="e">
        <f>VLOOKUP($A760,LNG!$A$2:$H$1999,9,FALSE)</f>
        <v>#REF!</v>
      </c>
      <c r="AA760" s="162" t="e">
        <f>VLOOKUP($A760,'GIÁ CP'!$A$2:$D$2000,4,FALSE)/Z760</f>
        <v>#REF!</v>
      </c>
    </row>
    <row r="761" spans="1:27" hidden="1">
      <c r="A761" s="18" t="s">
        <v>1402</v>
      </c>
      <c r="B761" s="18" t="s">
        <v>3153</v>
      </c>
      <c r="C761" s="154" t="str">
        <f>VLOOKUP(A761,'GIÁ CP'!$K$2:$M$2000,3,FALSE)</f>
        <v xml:space="preserve">Giải trí &amp; Truyền thông </v>
      </c>
      <c r="D761" s="43" t="e">
        <f>VLOOKUP($A761,'Doanh thu'!$A$3:$Q$2000,9,FALSE)/1000000000</f>
        <v>#N/A</v>
      </c>
      <c r="E761" s="43" t="e">
        <f>VLOOKUP($A761,'Doanh thu'!$A$3:$Q$2000,10,FALSE)/1000000000</f>
        <v>#N/A</v>
      </c>
      <c r="F761" s="43" t="e">
        <f>VLOOKUP($A761,'Doanh thu'!$A$3:$Q$2000,11,FALSE)/1000000000</f>
        <v>#N/A</v>
      </c>
      <c r="G761" s="43" t="e">
        <f>VLOOKUP($A761,'Doanh thu'!$A$3:$Q$2000,12,FALSE)/1000000000</f>
        <v>#N/A</v>
      </c>
      <c r="H761" s="43" t="e">
        <f>VLOOKUP($A761,LNST!$A$3:$Q$1635,9,FALSE)/1000000000</f>
        <v>#N/A</v>
      </c>
      <c r="I761" s="43" t="e">
        <f>VLOOKUP($A761,LNST!$A$3:$Q$1635,10,FALSE)/1000000000</f>
        <v>#N/A</v>
      </c>
      <c r="J761" s="43" t="e">
        <f>VLOOKUP($A761,LNST!$A$3:$Q$1635,11,FALSE)/1000000000</f>
        <v>#N/A</v>
      </c>
      <c r="K761" s="43" t="e">
        <f>VLOOKUP($A761,LNST!$A$3:$Q$1635,12,FALSE)/1000000000</f>
        <v>#N/A</v>
      </c>
      <c r="L761" s="45" t="e">
        <f>VLOOKUP($A761,'Doanh thu'!$A$3:$Q$2000,14,FALSE)</f>
        <v>#N/A</v>
      </c>
      <c r="M761" s="45" t="e">
        <f>VLOOKUP($A761,'Doanh thu'!$A$3:$Q$2000,15,FALSE)</f>
        <v>#N/A</v>
      </c>
      <c r="N761" s="45" t="e">
        <f>VLOOKUP($A761,'Doanh thu'!$A$3:$Q$2000,16,FALSE)</f>
        <v>#N/A</v>
      </c>
      <c r="O761" s="45" t="e">
        <f>VLOOKUP($A761,'Doanh thu'!$A$3:$Q$2000,17,FALSE)</f>
        <v>#N/A</v>
      </c>
      <c r="P761" s="45" t="e">
        <f>VLOOKUP($A761,LNST!$A$3:$R$1635,14,FALSE)</f>
        <v>#N/A</v>
      </c>
      <c r="Q761" s="45" t="e">
        <f>VLOOKUP($A761,LNST!$A$3:$R$1635,15,FALSE)</f>
        <v>#N/A</v>
      </c>
      <c r="R761" s="45" t="e">
        <f>VLOOKUP($A761,LNST!$A$3:$R$1635,16,FALSE)</f>
        <v>#N/A</v>
      </c>
      <c r="S761" s="45" t="e">
        <f>VLOOKUP($A761,LNST!$A$3:$R$1635,17,FALSE)</f>
        <v>#N/A</v>
      </c>
      <c r="T761" s="45" t="e">
        <f>VLOOKUP($A761,LNG!$A$2:$H$1999,4,FALSE)/(D761*10^9)</f>
        <v>#N/A</v>
      </c>
      <c r="U761" s="45" t="e">
        <f>VLOOKUP($A761,LNG!$A$2:$H$1999,5,FALSE)/(E761*10^9)</f>
        <v>#N/A</v>
      </c>
      <c r="V761" s="45" t="e">
        <f>VLOOKUP($A761,LNG!$A$2:$H$1999,6,FALSE)/(F761*10^9)</f>
        <v>#N/A</v>
      </c>
      <c r="W761" s="45" t="e">
        <f>VLOOKUP($A761,LNG!$A$2:$H$1999,7,FALSE)/(G761*10^9)</f>
        <v>#N/A</v>
      </c>
      <c r="X761" s="45" t="e">
        <f>VLOOKUP($A761,'LNST năm'!$A$2:$I$2000,8,FALSE)</f>
        <v>#N/A</v>
      </c>
      <c r="Y761" s="45" t="e">
        <f>VLOOKUP($A761,'LNST năm'!$A$2:$I$2000,9,FALSE)</f>
        <v>#N/A</v>
      </c>
      <c r="Z761" s="46" t="e">
        <f>VLOOKUP($A761,LNG!$A$2:$H$1999,9,FALSE)</f>
        <v>#N/A</v>
      </c>
      <c r="AA761" s="162" t="e">
        <f>VLOOKUP($A761,'GIÁ CP'!$A$2:$D$2000,4,FALSE)/Z761</f>
        <v>#N/A</v>
      </c>
    </row>
    <row r="762" spans="1:27">
      <c r="A762" s="18" t="s">
        <v>380</v>
      </c>
      <c r="B762" s="18" t="s">
        <v>2087</v>
      </c>
      <c r="C762" s="154" t="str">
        <f>VLOOKUP(A762,'GIÁ CP'!$K$2:$M$2000,3,FALSE)</f>
        <v xml:space="preserve">Nước </v>
      </c>
      <c r="D762" s="43">
        <f>VLOOKUP($A762,'Doanh thu'!$A$3:$Q$2000,9,FALSE)/1000000000</f>
        <v>139.53066662099999</v>
      </c>
      <c r="E762" s="43">
        <f>VLOOKUP($A762,'Doanh thu'!$A$3:$Q$2000,10,FALSE)/1000000000</f>
        <v>137.12939617200001</v>
      </c>
      <c r="F762" s="43">
        <f>VLOOKUP($A762,'Doanh thu'!$A$3:$Q$2000,11,FALSE)/1000000000</f>
        <v>140.12532173400001</v>
      </c>
      <c r="G762" s="43">
        <f>VLOOKUP($A762,'Doanh thu'!$A$3:$Q$2000,12,FALSE)/1000000000</f>
        <v>137.08979250300001</v>
      </c>
      <c r="H762" s="43">
        <f>VLOOKUP($A762,LNST!$A$3:$Q$1635,9,FALSE)/1000000000</f>
        <v>9.0397402329999998</v>
      </c>
      <c r="I762" s="43">
        <f>VLOOKUP($A762,LNST!$A$3:$Q$1635,10,FALSE)/1000000000</f>
        <v>12.053098776000001</v>
      </c>
      <c r="J762" s="43">
        <f>VLOOKUP($A762,LNST!$A$3:$Q$1635,11,FALSE)/1000000000</f>
        <v>8.2641909400000007</v>
      </c>
      <c r="K762" s="43">
        <f>VLOOKUP($A762,LNST!$A$3:$Q$1635,12,FALSE)/1000000000</f>
        <v>14.76222675</v>
      </c>
      <c r="L762" s="45">
        <f>VLOOKUP($A762,'Doanh thu'!$A$3:$Q$2000,14,FALSE)</f>
        <v>-1.3365446175699142E-2</v>
      </c>
      <c r="M762" s="45">
        <f>VLOOKUP($A762,'Doanh thu'!$A$3:$Q$2000,15,FALSE)</f>
        <v>-1.1360167539628869E-2</v>
      </c>
      <c r="N762" s="45">
        <f>VLOOKUP($A762,'Doanh thu'!$A$3:$Q$2000,16,FALSE)</f>
        <v>-1.8911949460599507E-2</v>
      </c>
      <c r="O762" s="45">
        <f>VLOOKUP($A762,'Doanh thu'!$A$3:$Q$2000,17,FALSE)</f>
        <v>2.2414741421167152E-2</v>
      </c>
      <c r="P762" s="45">
        <f>VLOOKUP($A762,LNST!$A$3:$R$1635,14,FALSE)</f>
        <v>-0.50295954348091021</v>
      </c>
      <c r="Q762" s="45">
        <f>VLOOKUP($A762,LNST!$A$3:$R$1635,15,FALSE)</f>
        <v>-0.1812537453398588</v>
      </c>
      <c r="R762" s="45">
        <f>VLOOKUP($A762,LNST!$A$3:$R$1635,16,FALSE)</f>
        <v>1.8460711724779946</v>
      </c>
      <c r="S762" s="45">
        <f>VLOOKUP($A762,LNST!$A$3:$R$1635,17,FALSE)</f>
        <v>-0.22037324418436238</v>
      </c>
      <c r="T762" s="45">
        <f>VLOOKUP($A762,LNG!$A$2:$H$1999,4,FALSE)/(D762*10^9)</f>
        <v>0.40704444337150514</v>
      </c>
      <c r="U762" s="45">
        <f>VLOOKUP($A762,LNG!$A$2:$H$1999,5,FALSE)/(E762*10^9)</f>
        <v>0.40156945162895669</v>
      </c>
      <c r="V762" s="45">
        <f>VLOOKUP($A762,LNG!$A$2:$H$1999,6,FALSE)/(F762*10^9)</f>
        <v>0.39162843452501156</v>
      </c>
      <c r="W762" s="45">
        <f>VLOOKUP($A762,LNG!$A$2:$H$1999,7,FALSE)/(G762*10^9)</f>
        <v>0.37356793912193931</v>
      </c>
      <c r="X762" s="45">
        <f>VLOOKUP($A762,'LNST năm'!$A$2:$I$2000,8,FALSE)</f>
        <v>2.620919035323677E-2</v>
      </c>
      <c r="Y762" s="45">
        <f>VLOOKUP($A762,'LNST năm'!$A$2:$I$2000,9,FALSE)</f>
        <v>5.7099508831472967E-2</v>
      </c>
      <c r="Z762" s="46" t="e">
        <f>VLOOKUP($A762,LNG!$A$2:$H$1999,9,FALSE)</f>
        <v>#REF!</v>
      </c>
      <c r="AA762" s="162" t="e">
        <f>VLOOKUP($A762,'GIÁ CP'!$A$2:$D$2000,4,FALSE)/Z762</f>
        <v>#REF!</v>
      </c>
    </row>
    <row r="763" spans="1:27">
      <c r="A763" s="18" t="s">
        <v>341</v>
      </c>
      <c r="B763" s="18" t="s">
        <v>2040</v>
      </c>
      <c r="C763" s="154" t="str">
        <f>VLOOKUP(A763,'GIÁ CP'!$K$2:$M$2000,3,FALSE)</f>
        <v xml:space="preserve">Vận tải hành khách &amp; Du lịch </v>
      </c>
      <c r="D763" s="43">
        <f>VLOOKUP($A763,'Doanh thu'!$A$3:$Q$2000,9,FALSE)/1000000000</f>
        <v>216.74361952199999</v>
      </c>
      <c r="E763" s="43">
        <f>VLOOKUP($A763,'Doanh thu'!$A$3:$Q$2000,10,FALSE)/1000000000</f>
        <v>217.33355211599999</v>
      </c>
      <c r="F763" s="43">
        <f>VLOOKUP($A763,'Doanh thu'!$A$3:$Q$2000,11,FALSE)/1000000000</f>
        <v>214.197981895</v>
      </c>
      <c r="G763" s="43">
        <f>VLOOKUP($A763,'Doanh thu'!$A$3:$Q$2000,12,FALSE)/1000000000</f>
        <v>224.73603346300001</v>
      </c>
      <c r="H763" s="43">
        <f>VLOOKUP($A763,LNST!$A$3:$Q$1635,9,FALSE)/1000000000</f>
        <v>9.9374856729999994</v>
      </c>
      <c r="I763" s="43">
        <f>VLOOKUP($A763,LNST!$A$3:$Q$1635,10,FALSE)/1000000000</f>
        <v>9.2343539700000008</v>
      </c>
      <c r="J763" s="43">
        <f>VLOOKUP($A763,LNST!$A$3:$Q$1635,11,FALSE)/1000000000</f>
        <v>4.9370460730000003</v>
      </c>
      <c r="K763" s="43">
        <f>VLOOKUP($A763,LNST!$A$3:$Q$1635,12,FALSE)/1000000000</f>
        <v>6.1809056309999999</v>
      </c>
      <c r="L763" s="45">
        <f>VLOOKUP($A763,'Doanh thu'!$A$3:$Q$2000,14,FALSE)</f>
        <v>-0.14404671043337547</v>
      </c>
      <c r="M763" s="45">
        <f>VLOOKUP($A763,'Doanh thu'!$A$3:$Q$2000,15,FALSE)</f>
        <v>-0.11731465290670544</v>
      </c>
      <c r="N763" s="45">
        <f>VLOOKUP($A763,'Doanh thu'!$A$3:$Q$2000,16,FALSE)</f>
        <v>-4.4110516038434078E-2</v>
      </c>
      <c r="O763" s="45">
        <f>VLOOKUP($A763,'Doanh thu'!$A$3:$Q$2000,17,FALSE)</f>
        <v>-4.1177592692813368E-2</v>
      </c>
      <c r="P763" s="45">
        <f>VLOOKUP($A763,LNST!$A$3:$R$1635,14,FALSE)</f>
        <v>-0.41258216489702026</v>
      </c>
      <c r="Q763" s="45">
        <f>VLOOKUP($A763,LNST!$A$3:$R$1635,15,FALSE)</f>
        <v>-0.55948226269480306</v>
      </c>
      <c r="R763" s="45">
        <f>VLOOKUP($A763,LNST!$A$3:$R$1635,16,FALSE)</f>
        <v>-0.79560830235241065</v>
      </c>
      <c r="S763" s="45">
        <f>VLOOKUP($A763,LNST!$A$3:$R$1635,17,FALSE)</f>
        <v>-0.56313208033520035</v>
      </c>
      <c r="T763" s="45">
        <f>VLOOKUP($A763,LNG!$A$2:$H$1999,4,FALSE)/(D763*10^9)</f>
        <v>0.24083076861093816</v>
      </c>
      <c r="U763" s="45">
        <f>VLOOKUP($A763,LNG!$A$2:$H$1999,5,FALSE)/(E763*10^9)</f>
        <v>0.22186104375298721</v>
      </c>
      <c r="V763" s="45">
        <f>VLOOKUP($A763,LNG!$A$2:$H$1999,6,FALSE)/(F763*10^9)</f>
        <v>0.2277976509410754</v>
      </c>
      <c r="W763" s="45">
        <f>VLOOKUP($A763,LNG!$A$2:$H$1999,7,FALSE)/(G763*10^9)</f>
        <v>0.20845960914724876</v>
      </c>
      <c r="X763" s="45">
        <f>VLOOKUP($A763,'LNST năm'!$A$2:$I$2000,8,FALSE)</f>
        <v>-0.54484201149780409</v>
      </c>
      <c r="Y763" s="45">
        <f>VLOOKUP($A763,'LNST năm'!$A$2:$I$2000,9,FALSE)</f>
        <v>-0.40733213269899926</v>
      </c>
      <c r="Z763" s="46" t="e">
        <f>VLOOKUP($A763,LNG!$A$2:$H$1999,9,FALSE)</f>
        <v>#REF!</v>
      </c>
      <c r="AA763" s="162" t="e">
        <f>VLOOKUP($A763,'GIÁ CP'!$A$2:$D$2000,4,FALSE)/Z763</f>
        <v>#REF!</v>
      </c>
    </row>
    <row r="764" spans="1:27" hidden="1">
      <c r="A764" s="18" t="s">
        <v>699</v>
      </c>
      <c r="B764" s="18" t="s">
        <v>2411</v>
      </c>
      <c r="C764" s="154" t="str">
        <f>VLOOKUP(A764,'GIÁ CP'!$K$2:$M$2000,3,FALSE)</f>
        <v xml:space="preserve">Dịch vụ vận tải </v>
      </c>
      <c r="D764" s="43">
        <f>VLOOKUP($A764,'Doanh thu'!$A$3:$Q$2000,9,FALSE)/1000000000</f>
        <v>279.136819527</v>
      </c>
      <c r="E764" s="43">
        <f>VLOOKUP($A764,'Doanh thu'!$A$3:$Q$2000,10,FALSE)/1000000000</f>
        <v>241.975639559</v>
      </c>
      <c r="F764" s="43">
        <f>VLOOKUP($A764,'Doanh thu'!$A$3:$Q$2000,11,FALSE)/1000000000</f>
        <v>284.19558468600002</v>
      </c>
      <c r="G764" s="43">
        <f>VLOOKUP($A764,'Doanh thu'!$A$3:$Q$2000,12,FALSE)/1000000000</f>
        <v>279.63347057700003</v>
      </c>
      <c r="H764" s="43">
        <f>VLOOKUP($A764,LNST!$A$3:$Q$1635,9,FALSE)/1000000000</f>
        <v>6.0721113569999998</v>
      </c>
      <c r="I764" s="43">
        <f>VLOOKUP($A764,LNST!$A$3:$Q$1635,10,FALSE)/1000000000</f>
        <v>8.1808463729999996</v>
      </c>
      <c r="J764" s="43">
        <f>VLOOKUP($A764,LNST!$A$3:$Q$1635,11,FALSE)/1000000000</f>
        <v>1.6073444320000001</v>
      </c>
      <c r="K764" s="43">
        <f>VLOOKUP($A764,LNST!$A$3:$Q$1635,12,FALSE)/1000000000</f>
        <v>7.0888075339999999</v>
      </c>
      <c r="L764" s="45">
        <f>VLOOKUP($A764,'Doanh thu'!$A$3:$Q$2000,14,FALSE)</f>
        <v>6.7397061292123056E-2</v>
      </c>
      <c r="M764" s="45">
        <f>VLOOKUP($A764,'Doanh thu'!$A$3:$Q$2000,15,FALSE)</f>
        <v>-0.15855813553070555</v>
      </c>
      <c r="N764" s="45">
        <f>VLOOKUP($A764,'Doanh thu'!$A$3:$Q$2000,16,FALSE)</f>
        <v>-5.432335772819484E-2</v>
      </c>
      <c r="O764" s="45">
        <f>VLOOKUP($A764,'Doanh thu'!$A$3:$Q$2000,17,FALSE)</f>
        <v>1.9417410013991606E-2</v>
      </c>
      <c r="P764" s="45">
        <f>VLOOKUP($A764,LNST!$A$3:$R$1635,14,FALSE)</f>
        <v>-0.2905675021566177</v>
      </c>
      <c r="Q764" s="45">
        <f>VLOOKUP($A764,LNST!$A$3:$R$1635,15,FALSE)</f>
        <v>3.7717216518815091</v>
      </c>
      <c r="R764" s="45">
        <f>VLOOKUP($A764,LNST!$A$3:$R$1635,16,FALSE)</f>
        <v>-0.73235200178579374</v>
      </c>
      <c r="S764" s="45">
        <f>VLOOKUP($A764,LNST!$A$3:$R$1635,17,FALSE)</f>
        <v>-9.9905530419209881E-2</v>
      </c>
      <c r="T764" s="45">
        <f>VLOOKUP($A764,LNG!$A$2:$H$1999,4,FALSE)/(D764*10^9)</f>
        <v>8.4293082936427483E-2</v>
      </c>
      <c r="U764" s="45">
        <f>VLOOKUP($A764,LNG!$A$2:$H$1999,5,FALSE)/(E764*10^9)</f>
        <v>8.8591978205198929E-2</v>
      </c>
      <c r="V764" s="45">
        <f>VLOOKUP($A764,LNG!$A$2:$H$1999,6,FALSE)/(F764*10^9)</f>
        <v>8.7085058025601306E-2</v>
      </c>
      <c r="W764" s="45">
        <f>VLOOKUP($A764,LNG!$A$2:$H$1999,7,FALSE)/(G764*10^9)</f>
        <v>9.7212744597090783E-2</v>
      </c>
      <c r="X764" s="45">
        <f>VLOOKUP($A764,'LNST năm'!$A$2:$I$2000,8,FALSE)</f>
        <v>8.3532890816063868E-2</v>
      </c>
      <c r="Y764" s="45">
        <f>VLOOKUP($A764,'LNST năm'!$A$2:$I$2000,9,FALSE)</f>
        <v>-0.17683421233216368</v>
      </c>
      <c r="Z764" s="46" t="e">
        <f>VLOOKUP($A764,LNG!$A$2:$H$1999,9,FALSE)</f>
        <v>#REF!</v>
      </c>
      <c r="AA764" s="162" t="e">
        <f>VLOOKUP($A764,'GIÁ CP'!$A$2:$D$2000,4,FALSE)/Z764</f>
        <v>#REF!</v>
      </c>
    </row>
    <row r="765" spans="1:27" hidden="1">
      <c r="A765" s="18" t="s">
        <v>771</v>
      </c>
      <c r="B765" s="18" t="s">
        <v>3386</v>
      </c>
      <c r="C765" s="154" t="str">
        <f>VLOOKUP(A765,'GIÁ CP'!$K$2:$M$2000,3,FALSE)</f>
        <v xml:space="preserve">Hàng May mặc </v>
      </c>
      <c r="D765" s="43">
        <f>VLOOKUP($A765,'Doanh thu'!$A$3:$Q$2000,9,FALSE)/1000000000</f>
        <v>4428.9923863579997</v>
      </c>
      <c r="E765" s="43">
        <f>VLOOKUP($A765,'Doanh thu'!$A$3:$Q$2000,10,FALSE)/1000000000</f>
        <v>5055.0866340900002</v>
      </c>
      <c r="F765" s="43">
        <f>VLOOKUP($A765,'Doanh thu'!$A$3:$Q$2000,11,FALSE)/1000000000</f>
        <v>4621.2888862990003</v>
      </c>
      <c r="G765" s="43">
        <f>VLOOKUP($A765,'Doanh thu'!$A$3:$Q$2000,12,FALSE)/1000000000</f>
        <v>4486.1212254279999</v>
      </c>
      <c r="H765" s="43">
        <f>VLOOKUP($A765,LNST!$A$3:$Q$1635,9,FALSE)/1000000000</f>
        <v>180.80295876599999</v>
      </c>
      <c r="I765" s="43">
        <f>VLOOKUP($A765,LNST!$A$3:$Q$1635,10,FALSE)/1000000000</f>
        <v>225.16530613</v>
      </c>
      <c r="J765" s="43">
        <f>VLOOKUP($A765,LNST!$A$3:$Q$1635,11,FALSE)/1000000000</f>
        <v>273.56653807100002</v>
      </c>
      <c r="K765" s="43">
        <f>VLOOKUP($A765,LNST!$A$3:$Q$1635,12,FALSE)/1000000000</f>
        <v>242.14910325400001</v>
      </c>
      <c r="L765" s="45">
        <f>VLOOKUP($A765,'Doanh thu'!$A$3:$Q$2000,14,FALSE)</f>
        <v>0.107943564787967</v>
      </c>
      <c r="M765" s="45">
        <f>VLOOKUP($A765,'Doanh thu'!$A$3:$Q$2000,15,FALSE)</f>
        <v>0.10172848242574385</v>
      </c>
      <c r="N765" s="45">
        <f>VLOOKUP($A765,'Doanh thu'!$A$3:$Q$2000,16,FALSE)</f>
        <v>-3.391301424280517E-2</v>
      </c>
      <c r="O765" s="45">
        <f>VLOOKUP($A765,'Doanh thu'!$A$3:$Q$2000,17,FALSE)</f>
        <v>5.121486730917884E-2</v>
      </c>
      <c r="P765" s="45">
        <f>VLOOKUP($A765,LNST!$A$3:$R$1635,14,FALSE)</f>
        <v>29.221528035834286</v>
      </c>
      <c r="Q765" s="45">
        <f>VLOOKUP($A765,LNST!$A$3:$R$1635,15,FALSE)</f>
        <v>0.74050057242180822</v>
      </c>
      <c r="R765" s="45">
        <f>VLOOKUP($A765,LNST!$A$3:$R$1635,16,FALSE)</f>
        <v>0.79297722525724623</v>
      </c>
      <c r="S765" s="45">
        <f>VLOOKUP($A765,LNST!$A$3:$R$1635,17,FALSE)</f>
        <v>0.40687492254108854</v>
      </c>
      <c r="T765" s="45">
        <f>VLOOKUP($A765,LNG!$A$2:$H$1999,4,FALSE)/(D765*10^9)</f>
        <v>0.11649782653437459</v>
      </c>
      <c r="U765" s="45">
        <f>VLOOKUP($A765,LNG!$A$2:$H$1999,5,FALSE)/(E765*10^9)</f>
        <v>0.13134457321314011</v>
      </c>
      <c r="V765" s="45">
        <f>VLOOKUP($A765,LNG!$A$2:$H$1999,6,FALSE)/(F765*10^9)</f>
        <v>0.12901674519735359</v>
      </c>
      <c r="W765" s="45">
        <f>VLOOKUP($A765,LNG!$A$2:$H$1999,7,FALSE)/(G765*10^9)</f>
        <v>0.13094661304565056</v>
      </c>
      <c r="X765" s="45">
        <f>VLOOKUP($A765,'LNST năm'!$A$2:$I$2000,8,FALSE)</f>
        <v>1.690403002793947</v>
      </c>
      <c r="Y765" s="45">
        <f>VLOOKUP($A765,'LNST năm'!$A$2:$I$2000,9,FALSE)</f>
        <v>0.13663210222615851</v>
      </c>
      <c r="Z765" s="46" t="e">
        <f>VLOOKUP($A765,LNG!$A$2:$H$1999,9,FALSE)</f>
        <v>#REF!</v>
      </c>
      <c r="AA765" s="162" t="e">
        <f>VLOOKUP($A765,'GIÁ CP'!$A$2:$D$2000,4,FALSE)/Z765</f>
        <v>#REF!</v>
      </c>
    </row>
    <row r="766" spans="1:27" hidden="1">
      <c r="A766" s="18" t="s">
        <v>392</v>
      </c>
      <c r="B766" s="18" t="s">
        <v>2103</v>
      </c>
      <c r="C766" s="154" t="str">
        <f>VLOOKUP(A766,'GIÁ CP'!$K$2:$M$2000,3,FALSE)</f>
        <v xml:space="preserve">Đào tạo &amp; Việc làm </v>
      </c>
      <c r="D766" s="43">
        <f>VLOOKUP($A766,'Doanh thu'!$A$3:$Q$2000,9,FALSE)/1000000000</f>
        <v>79.425508041000001</v>
      </c>
      <c r="E766" s="43">
        <f>VLOOKUP($A766,'Doanh thu'!$A$3:$Q$2000,10,FALSE)/1000000000</f>
        <v>66.907194695000001</v>
      </c>
      <c r="F766" s="43">
        <f>VLOOKUP($A766,'Doanh thu'!$A$3:$Q$2000,11,FALSE)/1000000000</f>
        <v>137.134715634</v>
      </c>
      <c r="G766" s="43">
        <f>VLOOKUP($A766,'Doanh thu'!$A$3:$Q$2000,12,FALSE)/1000000000</f>
        <v>69.310099524999998</v>
      </c>
      <c r="H766" s="43">
        <f>VLOOKUP($A766,LNST!$A$3:$Q$1635,9,FALSE)/1000000000</f>
        <v>1.6327560409999999</v>
      </c>
      <c r="I766" s="43">
        <f>VLOOKUP($A766,LNST!$A$3:$Q$1635,10,FALSE)/1000000000</f>
        <v>5.4085326</v>
      </c>
      <c r="J766" s="43">
        <f>VLOOKUP($A766,LNST!$A$3:$Q$1635,11,FALSE)/1000000000</f>
        <v>22.178677993000001</v>
      </c>
      <c r="K766" s="43">
        <f>VLOOKUP($A766,LNST!$A$3:$Q$1635,12,FALSE)/1000000000</f>
        <v>2.5824941450000001</v>
      </c>
      <c r="L766" s="45">
        <f>VLOOKUP($A766,'Doanh thu'!$A$3:$Q$2000,14,FALSE)</f>
        <v>0.98218614952008643</v>
      </c>
      <c r="M766" s="45">
        <f>VLOOKUP($A766,'Doanh thu'!$A$3:$Q$2000,15,FALSE)</f>
        <v>-4.9995403189229515E-2</v>
      </c>
      <c r="N766" s="45">
        <f>VLOOKUP($A766,'Doanh thu'!$A$3:$Q$2000,16,FALSE)</f>
        <v>0.9807326982395469</v>
      </c>
      <c r="O766" s="45">
        <f>VLOOKUP($A766,'Doanh thu'!$A$3:$Q$2000,17,FALSE)</f>
        <v>0.20935526015818803</v>
      </c>
      <c r="P766" s="45">
        <f>VLOOKUP($A766,LNST!$A$3:$R$1635,14,FALSE)</f>
        <v>-0.33665391932765715</v>
      </c>
      <c r="Q766" s="45">
        <f>VLOOKUP($A766,LNST!$A$3:$R$1635,15,FALSE)</f>
        <v>3.3955042622655753</v>
      </c>
      <c r="R766" s="45">
        <f>VLOOKUP($A766,LNST!$A$3:$R$1635,16,FALSE)</f>
        <v>19.084637026227515</v>
      </c>
      <c r="S766" s="45">
        <f>VLOOKUP($A766,LNST!$A$3:$R$1635,17,FALSE)</f>
        <v>0.12621776283962832</v>
      </c>
      <c r="T766" s="45">
        <f>VLOOKUP($A766,LNG!$A$2:$H$1999,4,FALSE)/(D766*10^9)</f>
        <v>7.3542239817777036E-2</v>
      </c>
      <c r="U766" s="45">
        <f>VLOOKUP($A766,LNG!$A$2:$H$1999,5,FALSE)/(E766*10^9)</f>
        <v>4.6804676272490964E-2</v>
      </c>
      <c r="V766" s="45">
        <f>VLOOKUP($A766,LNG!$A$2:$H$1999,6,FALSE)/(F766*10^9)</f>
        <v>5.1395784469418067E-2</v>
      </c>
      <c r="W766" s="45">
        <f>VLOOKUP($A766,LNG!$A$2:$H$1999,7,FALSE)/(G766*10^9)</f>
        <v>0.32672708100544312</v>
      </c>
      <c r="X766" s="45">
        <f>VLOOKUP($A766,'LNST năm'!$A$2:$I$2000,8,FALSE)</f>
        <v>-1</v>
      </c>
      <c r="Y766" s="45">
        <f>VLOOKUP($A766,'LNST năm'!$A$2:$I$2000,9,FALSE)</f>
        <v>-1</v>
      </c>
      <c r="Z766" s="46" t="e">
        <f>VLOOKUP($A766,LNG!$A$2:$H$1999,9,FALSE)</f>
        <v>#REF!</v>
      </c>
      <c r="AA766" s="162" t="e">
        <f>VLOOKUP($A766,'GIÁ CP'!$A$2:$D$2000,4,FALSE)/Z766</f>
        <v>#REF!</v>
      </c>
    </row>
    <row r="767" spans="1:27" hidden="1">
      <c r="A767" s="18" t="s">
        <v>996</v>
      </c>
      <c r="B767" s="18" t="s">
        <v>2480</v>
      </c>
      <c r="C767" s="154" t="str">
        <f>VLOOKUP(A767,'GIÁ CP'!$K$2:$M$2000,3,FALSE)</f>
        <v xml:space="preserve">Sản xuất &amp; Phân phối Điện </v>
      </c>
      <c r="D767" s="43">
        <f>VLOOKUP($A767,'Doanh thu'!$A$3:$Q$2000,9,FALSE)/1000000000</f>
        <v>48.756452041999999</v>
      </c>
      <c r="E767" s="43">
        <f>VLOOKUP($A767,'Doanh thu'!$A$3:$Q$2000,10,FALSE)/1000000000</f>
        <v>166.55755446399999</v>
      </c>
      <c r="F767" s="43">
        <f>VLOOKUP($A767,'Doanh thu'!$A$3:$Q$2000,11,FALSE)/1000000000</f>
        <v>91.695396931999994</v>
      </c>
      <c r="G767" s="43">
        <f>VLOOKUP($A767,'Doanh thu'!$A$3:$Q$2000,12,FALSE)/1000000000</f>
        <v>37.505896948999997</v>
      </c>
      <c r="H767" s="43">
        <f>VLOOKUP($A767,LNST!$A$3:$Q$1635,9,FALSE)/1000000000</f>
        <v>10.074689171999999</v>
      </c>
      <c r="I767" s="43">
        <f>VLOOKUP($A767,LNST!$A$3:$Q$1635,10,FALSE)/1000000000</f>
        <v>116.078237785</v>
      </c>
      <c r="J767" s="43">
        <f>VLOOKUP($A767,LNST!$A$3:$Q$1635,11,FALSE)/1000000000</f>
        <v>51.212500896000002</v>
      </c>
      <c r="K767" s="43">
        <f>VLOOKUP($A767,LNST!$A$3:$Q$1635,12,FALSE)/1000000000</f>
        <v>-4.7581241780000001</v>
      </c>
      <c r="L767" s="45">
        <f>VLOOKUP($A767,'Doanh thu'!$A$3:$Q$2000,14,FALSE)</f>
        <v>-0.28354622535127816</v>
      </c>
      <c r="M767" s="45">
        <f>VLOOKUP($A767,'Doanh thu'!$A$3:$Q$2000,15,FALSE)</f>
        <v>-7.5048741694017679E-2</v>
      </c>
      <c r="N767" s="45">
        <f>VLOOKUP($A767,'Doanh thu'!$A$3:$Q$2000,16,FALSE)</f>
        <v>0.27223032324714558</v>
      </c>
      <c r="O767" s="45">
        <f>VLOOKUP($A767,'Doanh thu'!$A$3:$Q$2000,17,FALSE)</f>
        <v>0.22594217501063013</v>
      </c>
      <c r="P767" s="45">
        <f>VLOOKUP($A767,LNST!$A$3:$R$1635,14,FALSE)</f>
        <v>-0.48310477868971813</v>
      </c>
      <c r="Q767" s="45">
        <f>VLOOKUP($A767,LNST!$A$3:$R$1635,15,FALSE)</f>
        <v>-8.0186673458798804E-2</v>
      </c>
      <c r="R767" s="45">
        <f>VLOOKUP($A767,LNST!$A$3:$R$1635,16,FALSE)</f>
        <v>1.6391453903916327</v>
      </c>
      <c r="S767" s="45">
        <f>VLOOKUP($A767,LNST!$A$3:$R$1635,17,FALSE)</f>
        <v>0.54015488626191188</v>
      </c>
      <c r="T767" s="45">
        <f>VLOOKUP($A767,LNG!$A$2:$H$1999,4,FALSE)/(D767*10^9)</f>
        <v>6.580390528080747E-2</v>
      </c>
      <c r="U767" s="45">
        <f>VLOOKUP($A767,LNG!$A$2:$H$1999,5,FALSE)/(E767*10^9)</f>
        <v>0.13365238170455659</v>
      </c>
      <c r="V767" s="45">
        <f>VLOOKUP($A767,LNG!$A$2:$H$1999,6,FALSE)/(F767*10^9)</f>
        <v>1.530443849554086</v>
      </c>
      <c r="W767" s="45">
        <f>VLOOKUP($A767,LNG!$A$2:$H$1999,7,FALSE)/(G767*10^9)</f>
        <v>1.7701977384324412</v>
      </c>
      <c r="X767" s="45">
        <f>VLOOKUP($A767,'LNST năm'!$A$2:$I$2000,8,FALSE)</f>
        <v>2.1241936406880057E-2</v>
      </c>
      <c r="Y767" s="45">
        <f>VLOOKUP($A767,'LNST năm'!$A$2:$I$2000,9,FALSE)</f>
        <v>2.7088860245228386E-2</v>
      </c>
      <c r="Z767" s="46" t="e">
        <f>VLOOKUP($A767,LNG!$A$2:$H$1999,9,FALSE)</f>
        <v>#REF!</v>
      </c>
      <c r="AA767" s="162" t="e">
        <f>VLOOKUP($A767,'GIÁ CP'!$A$2:$D$2000,4,FALSE)/Z767</f>
        <v>#REF!</v>
      </c>
    </row>
    <row r="768" spans="1:27" hidden="1">
      <c r="A768" s="18" t="s">
        <v>1490</v>
      </c>
      <c r="B768" s="18" t="s">
        <v>3310</v>
      </c>
      <c r="C768" s="154" t="str">
        <f>VLOOKUP(A768,'GIÁ CP'!$K$2:$M$2000,3,FALSE)</f>
        <v xml:space="preserve">Nước </v>
      </c>
      <c r="D768" s="43">
        <f>VLOOKUP($A768,'Doanh thu'!$A$3:$Q$2000,9,FALSE)/1000000000</f>
        <v>64.564375533000003</v>
      </c>
      <c r="E768" s="43">
        <f>VLOOKUP($A768,'Doanh thu'!$A$3:$Q$2000,10,FALSE)/1000000000</f>
        <v>63.557306408000002</v>
      </c>
      <c r="F768" s="43">
        <f>VLOOKUP($A768,'Doanh thu'!$A$3:$Q$2000,11,FALSE)/1000000000</f>
        <v>65.376332812000001</v>
      </c>
      <c r="G768" s="43">
        <f>VLOOKUP($A768,'Doanh thu'!$A$3:$Q$2000,12,FALSE)/1000000000</f>
        <v>59.088907351000003</v>
      </c>
      <c r="H768" s="43">
        <f>VLOOKUP($A768,LNST!$A$3:$Q$1635,9,FALSE)/1000000000</f>
        <v>0.207285043</v>
      </c>
      <c r="I768" s="43">
        <f>VLOOKUP($A768,LNST!$A$3:$Q$1635,10,FALSE)/1000000000</f>
        <v>5.996616511</v>
      </c>
      <c r="J768" s="43">
        <f>VLOOKUP($A768,LNST!$A$3:$Q$1635,11,FALSE)/1000000000</f>
        <v>7.9976117550000003</v>
      </c>
      <c r="K768" s="43">
        <f>VLOOKUP($A768,LNST!$A$3:$Q$1635,12,FALSE)/1000000000</f>
        <v>7.9872699249999997</v>
      </c>
      <c r="L768" s="45">
        <f>VLOOKUP($A768,'Doanh thu'!$A$3:$Q$2000,14,FALSE)</f>
        <v>0.12656249733218011</v>
      </c>
      <c r="M768" s="45">
        <f>VLOOKUP($A768,'Doanh thu'!$A$3:$Q$2000,15,FALSE)</f>
        <v>8.1090808706850717E-2</v>
      </c>
      <c r="N768" s="45">
        <f>VLOOKUP($A768,'Doanh thu'!$A$3:$Q$2000,16,FALSE)</f>
        <v>7.7899115716729486E-2</v>
      </c>
      <c r="O768" s="45">
        <f>VLOOKUP($A768,'Doanh thu'!$A$3:$Q$2000,17,FALSE)</f>
        <v>7.8648232302807042E-2</v>
      </c>
      <c r="P768" s="45">
        <f>VLOOKUP($A768,LNST!$A$3:$R$1635,14,FALSE)</f>
        <v>1.0142056561411876</v>
      </c>
      <c r="Q768" s="45">
        <f>VLOOKUP($A768,LNST!$A$3:$R$1635,15,FALSE)</f>
        <v>-0.21970274903351703</v>
      </c>
      <c r="R768" s="45">
        <f>VLOOKUP($A768,LNST!$A$3:$R$1635,16,FALSE)</f>
        <v>5.0856440129740816</v>
      </c>
      <c r="S768" s="45">
        <f>VLOOKUP($A768,LNST!$A$3:$R$1635,17,FALSE)</f>
        <v>0.80721849948433622</v>
      </c>
      <c r="T768" s="45">
        <f>VLOOKUP($A768,LNG!$A$2:$H$1999,4,FALSE)/(D768*10^9)</f>
        <v>0.34673336068367611</v>
      </c>
      <c r="U768" s="45">
        <f>VLOOKUP($A768,LNG!$A$2:$H$1999,5,FALSE)/(E768*10^9)</f>
        <v>0.46071426364466395</v>
      </c>
      <c r="V768" s="45">
        <f>VLOOKUP($A768,LNG!$A$2:$H$1999,6,FALSE)/(F768*10^9)</f>
        <v>0.44184519648825971</v>
      </c>
      <c r="W768" s="45">
        <f>VLOOKUP($A768,LNG!$A$2:$H$1999,7,FALSE)/(G768*10^9)</f>
        <v>0.49651742691267553</v>
      </c>
      <c r="X768" s="45">
        <f>VLOOKUP($A768,'LNST năm'!$A$2:$I$2000,8,FALSE)</f>
        <v>5.0718937627870275</v>
      </c>
      <c r="Y768" s="45">
        <f>VLOOKUP($A768,'LNST năm'!$A$2:$I$2000,9,FALSE)</f>
        <v>0.35431696331184592</v>
      </c>
      <c r="Z768" s="46" t="e">
        <f>VLOOKUP($A768,LNG!$A$2:$H$1999,9,FALSE)</f>
        <v>#REF!</v>
      </c>
      <c r="AA768" s="162" t="e">
        <f>VLOOKUP($A768,'GIÁ CP'!$A$2:$D$2000,4,FALSE)/Z768</f>
        <v>#REF!</v>
      </c>
    </row>
    <row r="769" spans="1:27">
      <c r="A769" s="18" t="s">
        <v>318</v>
      </c>
      <c r="B769" s="18" t="s">
        <v>2017</v>
      </c>
      <c r="C769" s="154" t="str">
        <f>VLOOKUP(A769,'GIÁ CP'!$K$2:$M$2000,3,FALSE)</f>
        <v xml:space="preserve">Xây dựng </v>
      </c>
      <c r="D769" s="43">
        <f>VLOOKUP($A769,'Doanh thu'!$A$3:$Q$2000,9,FALSE)/1000000000</f>
        <v>835.03559160299994</v>
      </c>
      <c r="E769" s="43">
        <f>VLOOKUP($A769,'Doanh thu'!$A$3:$Q$2000,10,FALSE)/1000000000</f>
        <v>891.53022742099995</v>
      </c>
      <c r="F769" s="43">
        <f>VLOOKUP($A769,'Doanh thu'!$A$3:$Q$2000,11,FALSE)/1000000000</f>
        <v>917.10262677799994</v>
      </c>
      <c r="G769" s="43">
        <f>VLOOKUP($A769,'Doanh thu'!$A$3:$Q$2000,12,FALSE)/1000000000</f>
        <v>810.31482102999996</v>
      </c>
      <c r="H769" s="43">
        <f>VLOOKUP($A769,LNST!$A$3:$Q$1635,9,FALSE)/1000000000</f>
        <v>24.231823999</v>
      </c>
      <c r="I769" s="43">
        <f>VLOOKUP($A769,LNST!$A$3:$Q$1635,10,FALSE)/1000000000</f>
        <v>25.479022423</v>
      </c>
      <c r="J769" s="43">
        <f>VLOOKUP($A769,LNST!$A$3:$Q$1635,11,FALSE)/1000000000</f>
        <v>33.548685399999997</v>
      </c>
      <c r="K769" s="43">
        <f>VLOOKUP($A769,LNST!$A$3:$Q$1635,12,FALSE)/1000000000</f>
        <v>24.790643587000002</v>
      </c>
      <c r="L769" s="45">
        <f>VLOOKUP($A769,'Doanh thu'!$A$3:$Q$2000,14,FALSE)</f>
        <v>0.15032461797893465</v>
      </c>
      <c r="M769" s="45">
        <f>VLOOKUP($A769,'Doanh thu'!$A$3:$Q$2000,15,FALSE)</f>
        <v>0.14611192682407481</v>
      </c>
      <c r="N769" s="45">
        <f>VLOOKUP($A769,'Doanh thu'!$A$3:$Q$2000,16,FALSE)</f>
        <v>9.6574321523947862E-2</v>
      </c>
      <c r="O769" s="45">
        <f>VLOOKUP($A769,'Doanh thu'!$A$3:$Q$2000,17,FALSE)</f>
        <v>0.10092863728428288</v>
      </c>
      <c r="P769" s="45">
        <f>VLOOKUP($A769,LNST!$A$3:$R$1635,14,FALSE)</f>
        <v>1.0731294203818817</v>
      </c>
      <c r="Q769" s="45">
        <f>VLOOKUP($A769,LNST!$A$3:$R$1635,15,FALSE)</f>
        <v>0.57313058811968109</v>
      </c>
      <c r="R769" s="45">
        <f>VLOOKUP($A769,LNST!$A$3:$R$1635,16,FALSE)</f>
        <v>0.76570968354011093</v>
      </c>
      <c r="S769" s="45">
        <f>VLOOKUP($A769,LNST!$A$3:$R$1635,17,FALSE)</f>
        <v>0.32017506747173169</v>
      </c>
      <c r="T769" s="45">
        <f>VLOOKUP($A769,LNG!$A$2:$H$1999,4,FALSE)/(D769*10^9)</f>
        <v>3.3493478606474669E-2</v>
      </c>
      <c r="U769" s="45">
        <f>VLOOKUP($A769,LNG!$A$2:$H$1999,5,FALSE)/(E769*10^9)</f>
        <v>3.8868099130234569E-2</v>
      </c>
      <c r="V769" s="45">
        <f>VLOOKUP($A769,LNG!$A$2:$H$1999,6,FALSE)/(F769*10^9)</f>
        <v>4.2129903956051845E-2</v>
      </c>
      <c r="W769" s="45">
        <f>VLOOKUP($A769,LNG!$A$2:$H$1999,7,FALSE)/(G769*10^9)</f>
        <v>5.4651409069266493E-2</v>
      </c>
      <c r="X769" s="45">
        <f>VLOOKUP($A769,'LNST năm'!$A$2:$I$2000,8,FALSE)</f>
        <v>0.7768391884523671</v>
      </c>
      <c r="Y769" s="45">
        <f>VLOOKUP($A769,'LNST năm'!$A$2:$I$2000,9,FALSE)</f>
        <v>0.25340119096664959</v>
      </c>
      <c r="Z769" s="46" t="e">
        <f>VLOOKUP($A769,LNG!$A$2:$H$1999,9,FALSE)</f>
        <v>#REF!</v>
      </c>
      <c r="AA769" s="162" t="e">
        <f>VLOOKUP($A769,'GIÁ CP'!$A$2:$D$2000,4,FALSE)/Z769</f>
        <v>#REF!</v>
      </c>
    </row>
    <row r="770" spans="1:27" hidden="1">
      <c r="A770" s="18" t="s">
        <v>1098</v>
      </c>
      <c r="B770" s="18" t="s">
        <v>2636</v>
      </c>
      <c r="C770" s="154" t="str">
        <f>VLOOKUP(A770,'GIÁ CP'!$K$2:$M$2000,3,FALSE)</f>
        <v xml:space="preserve">Thiết bị gia dụng </v>
      </c>
      <c r="D770" s="43">
        <f>VLOOKUP($A770,'Doanh thu'!$A$3:$Q$2000,9,FALSE)/1000000000</f>
        <v>0</v>
      </c>
      <c r="E770" s="43">
        <f>VLOOKUP($A770,'Doanh thu'!$A$3:$Q$2000,10,FALSE)/1000000000</f>
        <v>8.9112600000000004</v>
      </c>
      <c r="F770" s="43">
        <f>VLOOKUP($A770,'Doanh thu'!$A$3:$Q$2000,11,FALSE)/1000000000</f>
        <v>8.0024449279999992</v>
      </c>
      <c r="G770" s="43">
        <f>VLOOKUP($A770,'Doanh thu'!$A$3:$Q$2000,12,FALSE)/1000000000</f>
        <v>0</v>
      </c>
      <c r="H770" s="43">
        <f>VLOOKUP($A770,LNST!$A$3:$Q$1635,9,FALSE)/1000000000</f>
        <v>-580.02573940299999</v>
      </c>
      <c r="I770" s="43">
        <f>VLOOKUP($A770,LNST!$A$3:$Q$1635,10,FALSE)/1000000000</f>
        <v>4.0076077559999996</v>
      </c>
      <c r="J770" s="43">
        <f>VLOOKUP($A770,LNST!$A$3:$Q$1635,11,FALSE)/1000000000</f>
        <v>0.76320223499999995</v>
      </c>
      <c r="K770" s="43">
        <f>VLOOKUP($A770,LNST!$A$3:$Q$1635,12,FALSE)/1000000000</f>
        <v>0</v>
      </c>
      <c r="L770" s="45" t="e">
        <f>VLOOKUP($A770,'Doanh thu'!$A$3:$Q$2000,14,FALSE)</f>
        <v>#DIV/0!</v>
      </c>
      <c r="M770" s="45" t="e">
        <f>VLOOKUP($A770,'Doanh thu'!$A$3:$Q$2000,15,FALSE)</f>
        <v>#DIV/0!</v>
      </c>
      <c r="N770" s="45" t="e">
        <f>VLOOKUP($A770,'Doanh thu'!$A$3:$Q$2000,16,FALSE)</f>
        <v>#DIV/0!</v>
      </c>
      <c r="O770" s="45" t="e">
        <f>VLOOKUP($A770,'Doanh thu'!$A$3:$Q$2000,17,FALSE)</f>
        <v>#DIV/0!</v>
      </c>
      <c r="P770" s="45" t="e">
        <f>VLOOKUP($A770,LNST!$A$3:$R$1635,14,FALSE)</f>
        <v>#DIV/0!</v>
      </c>
      <c r="Q770" s="45">
        <f>VLOOKUP($A770,LNST!$A$3:$R$1635,15,FALSE)</f>
        <v>101536.53980238155</v>
      </c>
      <c r="R770" s="45" t="e">
        <f>VLOOKUP($A770,LNST!$A$3:$R$1635,16,FALSE)</f>
        <v>#DIV/0!</v>
      </c>
      <c r="S770" s="45" t="e">
        <f>VLOOKUP($A770,LNST!$A$3:$R$1635,17,FALSE)</f>
        <v>#DIV/0!</v>
      </c>
      <c r="T770" s="45" t="e">
        <f>VLOOKUP($A770,LNG!$A$2:$H$1999,4,FALSE)/(D770*10^9)</f>
        <v>#DIV/0!</v>
      </c>
      <c r="U770" s="45">
        <f>VLOOKUP($A770,LNG!$A$2:$H$1999,5,FALSE)/(E770*10^9)</f>
        <v>0</v>
      </c>
      <c r="V770" s="45">
        <f>VLOOKUP($A770,LNG!$A$2:$H$1999,6,FALSE)/(F770*10^9)</f>
        <v>0.54205933799335992</v>
      </c>
      <c r="W770" s="45" t="e">
        <f>VLOOKUP($A770,LNG!$A$2:$H$1999,7,FALSE)/(G770*10^9)</f>
        <v>#DIV/0!</v>
      </c>
      <c r="X770" s="45">
        <f>VLOOKUP($A770,'LNST năm'!$A$2:$I$2000,8,FALSE)</f>
        <v>1</v>
      </c>
      <c r="Y770" s="45">
        <f>VLOOKUP($A770,'LNST năm'!$A$2:$I$2000,9,FALSE)</f>
        <v>0.25992104989487319</v>
      </c>
      <c r="Z770" s="46" t="e">
        <f>VLOOKUP($A770,LNG!$A$2:$H$1999,9,FALSE)</f>
        <v>#REF!</v>
      </c>
      <c r="AA770" s="162" t="e">
        <f>VLOOKUP($A770,'GIÁ CP'!$A$2:$D$2000,4,FALSE)/Z770</f>
        <v>#REF!</v>
      </c>
    </row>
    <row r="771" spans="1:27">
      <c r="A771" s="18" t="s">
        <v>757</v>
      </c>
      <c r="B771" s="18" t="s">
        <v>2254</v>
      </c>
      <c r="C771" s="154" t="str">
        <f>VLOOKUP(A771,'GIÁ CP'!$K$2:$M$2000,3,FALSE)</f>
        <v xml:space="preserve">Nhựa, cao su &amp; sợi </v>
      </c>
      <c r="D771" s="43">
        <f>VLOOKUP($A771,'Doanh thu'!$A$3:$Q$2000,9,FALSE)/1000000000</f>
        <v>29.048609129999999</v>
      </c>
      <c r="E771" s="43">
        <f>VLOOKUP($A771,'Doanh thu'!$A$3:$Q$2000,10,FALSE)/1000000000</f>
        <v>24.608350000000002</v>
      </c>
      <c r="F771" s="43">
        <f>VLOOKUP($A771,'Doanh thu'!$A$3:$Q$2000,11,FALSE)/1000000000</f>
        <v>33.070491324999999</v>
      </c>
      <c r="G771" s="43">
        <f>VLOOKUP($A771,'Doanh thu'!$A$3:$Q$2000,12,FALSE)/1000000000</f>
        <v>18.3385125</v>
      </c>
      <c r="H771" s="43">
        <f>VLOOKUP($A771,LNST!$A$3:$Q$1635,9,FALSE)/1000000000</f>
        <v>0.23536220399999999</v>
      </c>
      <c r="I771" s="43">
        <f>VLOOKUP($A771,LNST!$A$3:$Q$1635,10,FALSE)/1000000000</f>
        <v>0.94408632599999998</v>
      </c>
      <c r="J771" s="43">
        <f>VLOOKUP($A771,LNST!$A$3:$Q$1635,11,FALSE)/1000000000</f>
        <v>0.44728232600000001</v>
      </c>
      <c r="K771" s="43">
        <f>VLOOKUP($A771,LNST!$A$3:$Q$1635,12,FALSE)/1000000000</f>
        <v>7.7564831000000001E-2</v>
      </c>
      <c r="L771" s="45">
        <f>VLOOKUP($A771,'Doanh thu'!$A$3:$Q$2000,14,FALSE)</f>
        <v>-0.47706440896955671</v>
      </c>
      <c r="M771" s="45">
        <f>VLOOKUP($A771,'Doanh thu'!$A$3:$Q$2000,15,FALSE)</f>
        <v>-0.53588824855957695</v>
      </c>
      <c r="N771" s="45">
        <f>VLOOKUP($A771,'Doanh thu'!$A$3:$Q$2000,16,FALSE)</f>
        <v>-0.55308652990648488</v>
      </c>
      <c r="O771" s="45">
        <f>VLOOKUP($A771,'Doanh thu'!$A$3:$Q$2000,17,FALSE)</f>
        <v>-0.53785385013896492</v>
      </c>
      <c r="P771" s="45">
        <f>VLOOKUP($A771,LNST!$A$3:$R$1635,14,FALSE)</f>
        <v>-0.88034726532323748</v>
      </c>
      <c r="Q771" s="45">
        <f>VLOOKUP($A771,LNST!$A$3:$R$1635,15,FALSE)</f>
        <v>1.6881123203384745</v>
      </c>
      <c r="R771" s="45">
        <f>VLOOKUP($A771,LNST!$A$3:$R$1635,16,FALSE)</f>
        <v>1.2202825625698142</v>
      </c>
      <c r="S771" s="45">
        <f>VLOOKUP($A771,LNST!$A$3:$R$1635,17,FALSE)</f>
        <v>-0.70114841710495568</v>
      </c>
      <c r="T771" s="45">
        <f>VLOOKUP($A771,LNG!$A$2:$H$1999,4,FALSE)/(D771*10^9)</f>
        <v>4.7367254103019424E-3</v>
      </c>
      <c r="U771" s="45">
        <f>VLOOKUP($A771,LNG!$A$2:$H$1999,5,FALSE)/(E771*10^9)</f>
        <v>5.617940617717157E-2</v>
      </c>
      <c r="V771" s="45">
        <f>VLOOKUP($A771,LNG!$A$2:$H$1999,6,FALSE)/(F771*10^9)</f>
        <v>4.0048253259509142E-2</v>
      </c>
      <c r="W771" s="45">
        <f>VLOOKUP($A771,LNG!$A$2:$H$1999,7,FALSE)/(G771*10^9)</f>
        <v>9.1551551577588416E-2</v>
      </c>
      <c r="X771" s="45">
        <f>VLOOKUP($A771,'LNST năm'!$A$2:$I$2000,8,FALSE)</f>
        <v>1.4971060452258429</v>
      </c>
      <c r="Y771" s="45">
        <f>VLOOKUP($A771,'LNST năm'!$A$2:$I$2000,9,FALSE)</f>
        <v>-0.47288944427682833</v>
      </c>
      <c r="Z771" s="46" t="e">
        <f>VLOOKUP($A771,LNG!$A$2:$H$1999,9,FALSE)</f>
        <v>#REF!</v>
      </c>
      <c r="AA771" s="162" t="e">
        <f>VLOOKUP($A771,'GIÁ CP'!$A$2:$D$2000,4,FALSE)/Z771</f>
        <v>#REF!</v>
      </c>
    </row>
    <row r="772" spans="1:27">
      <c r="A772" s="18" t="s">
        <v>435</v>
      </c>
      <c r="B772" s="18" t="s">
        <v>2149</v>
      </c>
      <c r="C772" s="154" t="str">
        <f>VLOOKUP(A772,'GIÁ CP'!$K$2:$M$2000,3,FALSE)</f>
        <v xml:space="preserve">Sản xuất bia </v>
      </c>
      <c r="D772" s="43">
        <f>VLOOKUP($A772,'Doanh thu'!$A$3:$Q$2000,9,FALSE)/1000000000</f>
        <v>60.316210873999999</v>
      </c>
      <c r="E772" s="43">
        <f>VLOOKUP($A772,'Doanh thu'!$A$3:$Q$2000,10,FALSE)/1000000000</f>
        <v>62.075914566999998</v>
      </c>
      <c r="F772" s="43">
        <f>VLOOKUP($A772,'Doanh thu'!$A$3:$Q$2000,11,FALSE)/1000000000</f>
        <v>25.945126154</v>
      </c>
      <c r="G772" s="43">
        <f>VLOOKUP($A772,'Doanh thu'!$A$3:$Q$2000,12,FALSE)/1000000000</f>
        <v>26.671413854000001</v>
      </c>
      <c r="H772" s="43">
        <f>VLOOKUP($A772,LNST!$A$3:$Q$1635,9,FALSE)/1000000000</f>
        <v>5.3622686289999999</v>
      </c>
      <c r="I772" s="43">
        <f>VLOOKUP($A772,LNST!$A$3:$Q$1635,10,FALSE)/1000000000</f>
        <v>3.6185203420000001</v>
      </c>
      <c r="J772" s="43">
        <f>VLOOKUP($A772,LNST!$A$3:$Q$1635,11,FALSE)/1000000000</f>
        <v>-1.118978587</v>
      </c>
      <c r="K772" s="43">
        <f>VLOOKUP($A772,LNST!$A$3:$Q$1635,12,FALSE)/1000000000</f>
        <v>-0.90178271099999996</v>
      </c>
      <c r="L772" s="45">
        <f>VLOOKUP($A772,'Doanh thu'!$A$3:$Q$2000,14,FALSE)</f>
        <v>-7.4006868715340249E-2</v>
      </c>
      <c r="M772" s="45">
        <f>VLOOKUP($A772,'Doanh thu'!$A$3:$Q$2000,15,FALSE)</f>
        <v>9.2485371462299217E-3</v>
      </c>
      <c r="N772" s="45">
        <f>VLOOKUP($A772,'Doanh thu'!$A$3:$Q$2000,16,FALSE)</f>
        <v>-0.16039763732461665</v>
      </c>
      <c r="O772" s="45">
        <f>VLOOKUP($A772,'Doanh thu'!$A$3:$Q$2000,17,FALSE)</f>
        <v>0.83829300614820212</v>
      </c>
      <c r="P772" s="45">
        <f>VLOOKUP($A772,LNST!$A$3:$R$1635,14,FALSE)</f>
        <v>0.10922164334562491</v>
      </c>
      <c r="Q772" s="45">
        <f>VLOOKUP($A772,LNST!$A$3:$R$1635,15,FALSE)</f>
        <v>-0.23876449416494669</v>
      </c>
      <c r="R772" s="45">
        <f>VLOOKUP($A772,LNST!$A$3:$R$1635,16,FALSE)</f>
        <v>0.50306474628569942</v>
      </c>
      <c r="S772" s="45">
        <f>VLOOKUP($A772,LNST!$A$3:$R$1635,17,FALSE)</f>
        <v>1.7824774513246197E-2</v>
      </c>
      <c r="T772" s="45">
        <f>VLOOKUP($A772,LNG!$A$2:$H$1999,4,FALSE)/(D772*10^9)</f>
        <v>4.0133879315742645E-2</v>
      </c>
      <c r="U772" s="45">
        <f>VLOOKUP($A772,LNG!$A$2:$H$1999,5,FALSE)/(E772*10^9)</f>
        <v>0.3105034342457616</v>
      </c>
      <c r="V772" s="45">
        <f>VLOOKUP($A772,LNG!$A$2:$H$1999,6,FALSE)/(F772*10^9)</f>
        <v>0.59295140527301671</v>
      </c>
      <c r="W772" s="45">
        <f>VLOOKUP($A772,LNG!$A$2:$H$1999,7,FALSE)/(G772*10^9)</f>
        <v>0.12478470028692766</v>
      </c>
      <c r="X772" s="45">
        <f>VLOOKUP($A772,'LNST năm'!$A$2:$I$2000,8,FALSE)</f>
        <v>0.10084257487044267</v>
      </c>
      <c r="Y772" s="45">
        <f>VLOOKUP($A772,'LNST năm'!$A$2:$I$2000,9,FALSE)</f>
        <v>-0.12962838456371772</v>
      </c>
      <c r="Z772" s="46" t="e">
        <f>VLOOKUP($A772,LNG!$A$2:$H$1999,9,FALSE)</f>
        <v>#REF!</v>
      </c>
      <c r="AA772" s="162" t="e">
        <f>VLOOKUP($A772,'GIÁ CP'!$A$2:$D$2000,4,FALSE)/Z772</f>
        <v>#REF!</v>
      </c>
    </row>
    <row r="773" spans="1:27">
      <c r="A773" s="18" t="s">
        <v>3707</v>
      </c>
      <c r="B773" s="18" t="s">
        <v>3708</v>
      </c>
      <c r="C773" s="154" t="str">
        <f>VLOOKUP(A773,'GIÁ CP'!$K$2:$M$2000,3,FALSE)</f>
        <v xml:space="preserve">Thiết bị và Dịch vụ Dầu khí </v>
      </c>
      <c r="D773" s="43">
        <f>VLOOKUP($A773,'Doanh thu'!$A$3:$Q$2000,9,FALSE)/1000000000</f>
        <v>1313.777024448</v>
      </c>
      <c r="E773" s="43">
        <f>VLOOKUP($A773,'Doanh thu'!$A$3:$Q$2000,10,FALSE)/1000000000</f>
        <v>1357.7771226299999</v>
      </c>
      <c r="F773" s="43">
        <f>VLOOKUP($A773,'Doanh thu'!$A$3:$Q$2000,11,FALSE)/1000000000</f>
        <v>1850.2153400960001</v>
      </c>
      <c r="G773" s="43">
        <f>VLOOKUP($A773,'Doanh thu'!$A$3:$Q$2000,12,FALSE)/1000000000</f>
        <v>1229.1743129040001</v>
      </c>
      <c r="H773" s="43">
        <f>VLOOKUP($A773,LNST!$A$3:$Q$1635,9,FALSE)/1000000000</f>
        <v>197.11338705200001</v>
      </c>
      <c r="I773" s="43">
        <f>VLOOKUP($A773,LNST!$A$3:$Q$1635,10,FALSE)/1000000000</f>
        <v>308.01690028000002</v>
      </c>
      <c r="J773" s="43">
        <f>VLOOKUP($A773,LNST!$A$3:$Q$1635,11,FALSE)/1000000000</f>
        <v>310.60700322100001</v>
      </c>
      <c r="K773" s="43">
        <f>VLOOKUP($A773,LNST!$A$3:$Q$1635,12,FALSE)/1000000000</f>
        <v>201.247170842</v>
      </c>
      <c r="L773" s="45">
        <f>VLOOKUP($A773,'Doanh thu'!$A$3:$Q$2000,14,FALSE)</f>
        <v>0.8322967493695006</v>
      </c>
      <c r="M773" s="45">
        <f>VLOOKUP($A773,'Doanh thu'!$A$3:$Q$2000,15,FALSE)</f>
        <v>0.6165113450628803</v>
      </c>
      <c r="N773" s="45">
        <f>VLOOKUP($A773,'Doanh thu'!$A$3:$Q$2000,16,FALSE)</f>
        <v>6.1421166747295869E-3</v>
      </c>
      <c r="O773" s="45">
        <f>VLOOKUP($A773,'Doanh thu'!$A$3:$Q$2000,17,FALSE)</f>
        <v>0.39444994431735847</v>
      </c>
      <c r="P773" s="45">
        <f>VLOOKUP($A773,LNST!$A$3:$R$1635,14,FALSE)</f>
        <v>1.4924040302759261</v>
      </c>
      <c r="Q773" s="45">
        <f>VLOOKUP($A773,LNST!$A$3:$R$1635,15,FALSE)</f>
        <v>2.1811187140331656</v>
      </c>
      <c r="R773" s="45">
        <f>VLOOKUP($A773,LNST!$A$3:$R$1635,16,FALSE)</f>
        <v>0.32293370015058365</v>
      </c>
      <c r="S773" s="45">
        <f>VLOOKUP($A773,LNST!$A$3:$R$1635,17,FALSE)</f>
        <v>-2.4006915805147831E-2</v>
      </c>
      <c r="T773" s="45">
        <f>VLOOKUP($A773,LNG!$A$2:$H$1999,4,FALSE)/(D773*10^9)</f>
        <v>0.16717404529073726</v>
      </c>
      <c r="U773" s="45">
        <f>VLOOKUP($A773,LNG!$A$2:$H$1999,5,FALSE)/(E773*10^9)</f>
        <v>0.25577415505890538</v>
      </c>
      <c r="V773" s="45">
        <f>VLOOKUP($A773,LNG!$A$2:$H$1999,6,FALSE)/(F773*10^9)</f>
        <v>0.25684559201867974</v>
      </c>
      <c r="W773" s="45">
        <f>VLOOKUP($A773,LNG!$A$2:$H$1999,7,FALSE)/(G773*10^9)</f>
        <v>0.41000852154755435</v>
      </c>
      <c r="X773" s="45">
        <f>VLOOKUP($A773,'LNST năm'!$A$2:$I$2000,8,FALSE)</f>
        <v>1.3336865880815338</v>
      </c>
      <c r="Y773" s="45">
        <f>VLOOKUP($A773,'LNST năm'!$A$2:$I$2000,9,FALSE)</f>
        <v>0.9734021243647617</v>
      </c>
      <c r="Z773" s="46" t="e">
        <f>VLOOKUP($A773,LNG!$A$2:$H$1999,9,FALSE)</f>
        <v>#REF!</v>
      </c>
      <c r="AA773" s="162" t="e">
        <f>VLOOKUP($A773,'GIÁ CP'!$A$2:$D$2000,4,FALSE)/Z773</f>
        <v>#REF!</v>
      </c>
    </row>
    <row r="774" spans="1:27" hidden="1">
      <c r="A774" s="18" t="s">
        <v>357</v>
      </c>
      <c r="B774" s="18" t="s">
        <v>2060</v>
      </c>
      <c r="C774" s="154" t="str">
        <f>VLOOKUP(A774,'GIÁ CP'!$K$2:$M$2000,3,FALSE)</f>
        <v xml:space="preserve">Khai khoáng </v>
      </c>
      <c r="D774" s="43">
        <f>VLOOKUP($A774,'Doanh thu'!$A$3:$Q$2000,9,FALSE)/1000000000</f>
        <v>0</v>
      </c>
      <c r="E774" s="43">
        <f>VLOOKUP($A774,'Doanh thu'!$A$3:$Q$2000,10,FALSE)/1000000000</f>
        <v>0</v>
      </c>
      <c r="F774" s="43">
        <f>VLOOKUP($A774,'Doanh thu'!$A$3:$Q$2000,11,FALSE)/1000000000</f>
        <v>0</v>
      </c>
      <c r="G774" s="43">
        <f>VLOOKUP($A774,'Doanh thu'!$A$3:$Q$2000,12,FALSE)/1000000000</f>
        <v>0</v>
      </c>
      <c r="H774" s="43">
        <f>VLOOKUP($A774,LNST!$A$3:$Q$1635,9,FALSE)/1000000000</f>
        <v>-2.4214222790000002</v>
      </c>
      <c r="I774" s="43">
        <f>VLOOKUP($A774,LNST!$A$3:$Q$1635,10,FALSE)/1000000000</f>
        <v>0</v>
      </c>
      <c r="J774" s="43">
        <f>VLOOKUP($A774,LNST!$A$3:$Q$1635,11,FALSE)/1000000000</f>
        <v>-7.2750598880000004</v>
      </c>
      <c r="K774" s="43">
        <f>VLOOKUP($A774,LNST!$A$3:$Q$1635,12,FALSE)/1000000000</f>
        <v>0</v>
      </c>
      <c r="L774" s="45" t="e">
        <f>VLOOKUP($A774,'Doanh thu'!$A$3:$Q$2000,14,FALSE)</f>
        <v>#DIV/0!</v>
      </c>
      <c r="M774" s="45" t="e">
        <f>VLOOKUP($A774,'Doanh thu'!$A$3:$Q$2000,15,FALSE)</f>
        <v>#DIV/0!</v>
      </c>
      <c r="N774" s="45" t="e">
        <f>VLOOKUP($A774,'Doanh thu'!$A$3:$Q$2000,16,FALSE)</f>
        <v>#DIV/0!</v>
      </c>
      <c r="O774" s="45" t="e">
        <f>VLOOKUP($A774,'Doanh thu'!$A$3:$Q$2000,17,FALSE)</f>
        <v>#DIV/0!</v>
      </c>
      <c r="P774" s="45">
        <f>VLOOKUP($A774,LNST!$A$3:$R$1635,14,FALSE)</f>
        <v>2.966636201927722E-2</v>
      </c>
      <c r="Q774" s="45">
        <f>VLOOKUP($A774,LNST!$A$3:$R$1635,15,FALSE)</f>
        <v>1</v>
      </c>
      <c r="R774" s="45" t="e">
        <f>VLOOKUP($A774,LNST!$A$3:$R$1635,16,FALSE)</f>
        <v>#DIV/0!</v>
      </c>
      <c r="S774" s="45">
        <f>VLOOKUP($A774,LNST!$A$3:$R$1635,17,FALSE)</f>
        <v>1</v>
      </c>
      <c r="T774" s="45" t="e">
        <f>VLOOKUP($A774,LNG!$A$2:$H$1999,4,FALSE)/(D774*10^9)</f>
        <v>#DIV/0!</v>
      </c>
      <c r="U774" s="45" t="e">
        <f>VLOOKUP($A774,LNG!$A$2:$H$1999,5,FALSE)/(E774*10^9)</f>
        <v>#DIV/0!</v>
      </c>
      <c r="V774" s="45" t="e">
        <f>VLOOKUP($A774,LNG!$A$2:$H$1999,6,FALSE)/(F774*10^9)</f>
        <v>#DIV/0!</v>
      </c>
      <c r="W774" s="45" t="e">
        <f>VLOOKUP($A774,LNG!$A$2:$H$1999,7,FALSE)/(G774*10^9)</f>
        <v>#DIV/0!</v>
      </c>
      <c r="X774" s="45" t="e">
        <f>VLOOKUP($A774,'LNST năm'!$A$2:$I$2000,8,FALSE)</f>
        <v>#DIV/0!</v>
      </c>
      <c r="Y774" s="45">
        <f>VLOOKUP($A774,'LNST năm'!$A$2:$I$2000,9,FALSE)</f>
        <v>0.25992104989487319</v>
      </c>
      <c r="Z774" s="46" t="e">
        <f>VLOOKUP($A774,LNG!$A$2:$H$1999,9,FALSE)</f>
        <v>#REF!</v>
      </c>
      <c r="AA774" s="162" t="e">
        <f>VLOOKUP($A774,'GIÁ CP'!$A$2:$D$2000,4,FALSE)/Z774</f>
        <v>#REF!</v>
      </c>
    </row>
    <row r="775" spans="1:27" hidden="1">
      <c r="A775" s="18" t="s">
        <v>401</v>
      </c>
      <c r="B775" s="18" t="s">
        <v>2109</v>
      </c>
      <c r="C775" s="154" t="str">
        <f>VLOOKUP(A775,'GIÁ CP'!$K$2:$M$2000,3,FALSE)</f>
        <v xml:space="preserve">Máy công nghiệp </v>
      </c>
      <c r="D775" s="43">
        <f>VLOOKUP($A775,'Doanh thu'!$A$3:$Q$2000,9,FALSE)/1000000000</f>
        <v>572.25358276199995</v>
      </c>
      <c r="E775" s="43">
        <f>VLOOKUP($A775,'Doanh thu'!$A$3:$Q$2000,10,FALSE)/1000000000</f>
        <v>578.94208930699995</v>
      </c>
      <c r="F775" s="43">
        <f>VLOOKUP($A775,'Doanh thu'!$A$3:$Q$2000,11,FALSE)/1000000000</f>
        <v>607.89120693200005</v>
      </c>
      <c r="G775" s="43">
        <f>VLOOKUP($A775,'Doanh thu'!$A$3:$Q$2000,12,FALSE)/1000000000</f>
        <v>582.69114187299999</v>
      </c>
      <c r="H775" s="43">
        <f>VLOOKUP($A775,LNST!$A$3:$Q$1635,9,FALSE)/1000000000</f>
        <v>3.7677208200000001</v>
      </c>
      <c r="I775" s="43">
        <f>VLOOKUP($A775,LNST!$A$3:$Q$1635,10,FALSE)/1000000000</f>
        <v>4.68472445</v>
      </c>
      <c r="J775" s="43">
        <f>VLOOKUP($A775,LNST!$A$3:$Q$1635,11,FALSE)/1000000000</f>
        <v>4.5556314059999998</v>
      </c>
      <c r="K775" s="43">
        <f>VLOOKUP($A775,LNST!$A$3:$Q$1635,12,FALSE)/1000000000</f>
        <v>5.9561021600000004</v>
      </c>
      <c r="L775" s="45">
        <f>VLOOKUP($A775,'Doanh thu'!$A$3:$Q$2000,14,FALSE)</f>
        <v>-3.4822860407417661E-3</v>
      </c>
      <c r="M775" s="45">
        <f>VLOOKUP($A775,'Doanh thu'!$A$3:$Q$2000,15,FALSE)</f>
        <v>5.4918840963436549E-2</v>
      </c>
      <c r="N775" s="45">
        <f>VLOOKUP($A775,'Doanh thu'!$A$3:$Q$2000,16,FALSE)</f>
        <v>-2.6171432431288978E-3</v>
      </c>
      <c r="O775" s="45">
        <f>VLOOKUP($A775,'Doanh thu'!$A$3:$Q$2000,17,FALSE)</f>
        <v>6.6182066236294482E-2</v>
      </c>
      <c r="P775" s="45">
        <f>VLOOKUP($A775,LNST!$A$3:$R$1635,14,FALSE)</f>
        <v>9.4805482319347004E-2</v>
      </c>
      <c r="Q775" s="45">
        <f>VLOOKUP($A775,LNST!$A$3:$R$1635,15,FALSE)</f>
        <v>5.6821467078441344E-2</v>
      </c>
      <c r="R775" s="45">
        <f>VLOOKUP($A775,LNST!$A$3:$R$1635,16,FALSE)</f>
        <v>1.0706925198302919</v>
      </c>
      <c r="S775" s="45">
        <f>VLOOKUP($A775,LNST!$A$3:$R$1635,17,FALSE)</f>
        <v>0.62166101347708802</v>
      </c>
      <c r="T775" s="45">
        <f>VLOOKUP($A775,LNG!$A$2:$H$1999,4,FALSE)/(D775*10^9)</f>
        <v>4.6918907599337305E-2</v>
      </c>
      <c r="U775" s="45">
        <f>VLOOKUP($A775,LNG!$A$2:$H$1999,5,FALSE)/(E775*10^9)</f>
        <v>8.1698877073555526E-2</v>
      </c>
      <c r="V775" s="45">
        <f>VLOOKUP($A775,LNG!$A$2:$H$1999,6,FALSE)/(F775*10^9)</f>
        <v>5.147988430847731E-2</v>
      </c>
      <c r="W775" s="45">
        <f>VLOOKUP($A775,LNG!$A$2:$H$1999,7,FALSE)/(G775*10^9)</f>
        <v>6.7314571285432293E-2</v>
      </c>
      <c r="X775" s="45">
        <f>VLOOKUP($A775,'LNST năm'!$A$2:$I$2000,8,FALSE)</f>
        <v>0.22883315412667876</v>
      </c>
      <c r="Y775" s="45">
        <f>VLOOKUP($A775,'LNST năm'!$A$2:$I$2000,9,FALSE)</f>
        <v>0.15523250404105116</v>
      </c>
      <c r="Z775" s="46" t="e">
        <f>VLOOKUP($A775,LNG!$A$2:$H$1999,9,FALSE)</f>
        <v>#REF!</v>
      </c>
      <c r="AA775" s="162" t="e">
        <f>VLOOKUP($A775,'GIÁ CP'!$A$2:$D$2000,4,FALSE)/Z775</f>
        <v>#REF!</v>
      </c>
    </row>
    <row r="776" spans="1:27" hidden="1">
      <c r="A776" s="18" t="s">
        <v>95</v>
      </c>
      <c r="B776" s="18" t="s">
        <v>1751</v>
      </c>
      <c r="C776" s="154" t="str">
        <f>VLOOKUP(A776,'GIÁ CP'!$K$2:$M$2000,3,FALSE)</f>
        <v xml:space="preserve">Hàng May mặc </v>
      </c>
      <c r="D776" s="43">
        <f>VLOOKUP($A776,'Doanh thu'!$A$3:$Q$2000,9,FALSE)/1000000000</f>
        <v>188.760934854</v>
      </c>
      <c r="E776" s="43">
        <f>VLOOKUP($A776,'Doanh thu'!$A$3:$Q$2000,10,FALSE)/1000000000</f>
        <v>205.99799971100001</v>
      </c>
      <c r="F776" s="43">
        <f>VLOOKUP($A776,'Doanh thu'!$A$3:$Q$2000,11,FALSE)/1000000000</f>
        <v>212.684101747</v>
      </c>
      <c r="G776" s="43">
        <f>VLOOKUP($A776,'Doanh thu'!$A$3:$Q$2000,12,FALSE)/1000000000</f>
        <v>151.685804553</v>
      </c>
      <c r="H776" s="43">
        <f>VLOOKUP($A776,LNST!$A$3:$Q$1635,9,FALSE)/1000000000</f>
        <v>11.626833404999999</v>
      </c>
      <c r="I776" s="43">
        <f>VLOOKUP($A776,LNST!$A$3:$Q$1635,10,FALSE)/1000000000</f>
        <v>18.303353419</v>
      </c>
      <c r="J776" s="43">
        <f>VLOOKUP($A776,LNST!$A$3:$Q$1635,11,FALSE)/1000000000</f>
        <v>8.5653905600000009</v>
      </c>
      <c r="K776" s="43">
        <f>VLOOKUP($A776,LNST!$A$3:$Q$1635,12,FALSE)/1000000000</f>
        <v>0.77020356199999995</v>
      </c>
      <c r="L776" s="45">
        <f>VLOOKUP($A776,'Doanh thu'!$A$3:$Q$2000,14,FALSE)</f>
        <v>0.11627195717946713</v>
      </c>
      <c r="M776" s="45">
        <f>VLOOKUP($A776,'Doanh thu'!$A$3:$Q$2000,15,FALSE)</f>
        <v>-1.0556032490540284E-2</v>
      </c>
      <c r="N776" s="45">
        <f>VLOOKUP($A776,'Doanh thu'!$A$3:$Q$2000,16,FALSE)</f>
        <v>8.2162990935718591E-2</v>
      </c>
      <c r="O776" s="45">
        <f>VLOOKUP($A776,'Doanh thu'!$A$3:$Q$2000,17,FALSE)</f>
        <v>5.859449529456677E-2</v>
      </c>
      <c r="P776" s="45">
        <f>VLOOKUP($A776,LNST!$A$3:$R$1635,14,FALSE)</f>
        <v>2.2397891156293666</v>
      </c>
      <c r="Q776" s="45">
        <f>VLOOKUP($A776,LNST!$A$3:$R$1635,15,FALSE)</f>
        <v>1.6207687165607512</v>
      </c>
      <c r="R776" s="45">
        <f>VLOOKUP($A776,LNST!$A$3:$R$1635,16,FALSE)</f>
        <v>0.13266394395856462</v>
      </c>
      <c r="S776" s="45">
        <f>VLOOKUP($A776,LNST!$A$3:$R$1635,17,FALSE)</f>
        <v>6.8898094967470486E-2</v>
      </c>
      <c r="T776" s="45">
        <f>VLOOKUP($A776,LNG!$A$2:$H$1999,4,FALSE)/(D776*10^9)</f>
        <v>0.29691041509382715</v>
      </c>
      <c r="U776" s="45">
        <f>VLOOKUP($A776,LNG!$A$2:$H$1999,5,FALSE)/(E776*10^9)</f>
        <v>0.31459465489430893</v>
      </c>
      <c r="V776" s="45">
        <f>VLOOKUP($A776,LNG!$A$2:$H$1999,6,FALSE)/(F776*10^9)</f>
        <v>0.37014675934098323</v>
      </c>
      <c r="W776" s="45">
        <f>VLOOKUP($A776,LNG!$A$2:$H$1999,7,FALSE)/(G776*10^9)</f>
        <v>0.51989175781736208</v>
      </c>
      <c r="X776" s="45">
        <f>VLOOKUP($A776,'LNST năm'!$A$2:$I$2000,8,FALSE)</f>
        <v>1</v>
      </c>
      <c r="Y776" s="45">
        <f>VLOOKUP($A776,'LNST năm'!$A$2:$I$2000,9,FALSE)</f>
        <v>-1</v>
      </c>
      <c r="Z776" s="46" t="e">
        <f>VLOOKUP($A776,LNG!$A$2:$H$1999,9,FALSE)</f>
        <v>#REF!</v>
      </c>
      <c r="AA776" s="162" t="e">
        <f>VLOOKUP($A776,'GIÁ CP'!$A$2:$D$2000,4,FALSE)/Z776</f>
        <v>#REF!</v>
      </c>
    </row>
    <row r="777" spans="1:27" hidden="1">
      <c r="A777" s="18" t="s">
        <v>984</v>
      </c>
      <c r="B777" s="18" t="s">
        <v>2457</v>
      </c>
      <c r="C777" s="154" t="str">
        <f>VLOOKUP(A777,'GIÁ CP'!$K$2:$M$2000,3,FALSE)</f>
        <v xml:space="preserve">Xây dựng </v>
      </c>
      <c r="D777" s="43" t="e">
        <f>VLOOKUP($A777,'Doanh thu'!$A$3:$Q$2000,9,FALSE)/1000000000</f>
        <v>#N/A</v>
      </c>
      <c r="E777" s="43" t="e">
        <f>VLOOKUP($A777,'Doanh thu'!$A$3:$Q$2000,10,FALSE)/1000000000</f>
        <v>#N/A</v>
      </c>
      <c r="F777" s="43" t="e">
        <f>VLOOKUP($A777,'Doanh thu'!$A$3:$Q$2000,11,FALSE)/1000000000</f>
        <v>#N/A</v>
      </c>
      <c r="G777" s="43" t="e">
        <f>VLOOKUP($A777,'Doanh thu'!$A$3:$Q$2000,12,FALSE)/1000000000</f>
        <v>#N/A</v>
      </c>
      <c r="H777" s="43" t="e">
        <f>VLOOKUP($A777,LNST!$A$3:$Q$1635,9,FALSE)/1000000000</f>
        <v>#N/A</v>
      </c>
      <c r="I777" s="43" t="e">
        <f>VLOOKUP($A777,LNST!$A$3:$Q$1635,10,FALSE)/1000000000</f>
        <v>#N/A</v>
      </c>
      <c r="J777" s="43" t="e">
        <f>VLOOKUP($A777,LNST!$A$3:$Q$1635,11,FALSE)/1000000000</f>
        <v>#N/A</v>
      </c>
      <c r="K777" s="43" t="e">
        <f>VLOOKUP($A777,LNST!$A$3:$Q$1635,12,FALSE)/1000000000</f>
        <v>#N/A</v>
      </c>
      <c r="L777" s="45" t="e">
        <f>VLOOKUP($A777,'Doanh thu'!$A$3:$Q$2000,14,FALSE)</f>
        <v>#N/A</v>
      </c>
      <c r="M777" s="45" t="e">
        <f>VLOOKUP($A777,'Doanh thu'!$A$3:$Q$2000,15,FALSE)</f>
        <v>#N/A</v>
      </c>
      <c r="N777" s="45" t="e">
        <f>VLOOKUP($A777,'Doanh thu'!$A$3:$Q$2000,16,FALSE)</f>
        <v>#N/A</v>
      </c>
      <c r="O777" s="45" t="e">
        <f>VLOOKUP($A777,'Doanh thu'!$A$3:$Q$2000,17,FALSE)</f>
        <v>#N/A</v>
      </c>
      <c r="P777" s="45" t="e">
        <f>VLOOKUP($A777,LNST!$A$3:$R$1635,14,FALSE)</f>
        <v>#N/A</v>
      </c>
      <c r="Q777" s="45" t="e">
        <f>VLOOKUP($A777,LNST!$A$3:$R$1635,15,FALSE)</f>
        <v>#N/A</v>
      </c>
      <c r="R777" s="45" t="e">
        <f>VLOOKUP($A777,LNST!$A$3:$R$1635,16,FALSE)</f>
        <v>#N/A</v>
      </c>
      <c r="S777" s="45" t="e">
        <f>VLOOKUP($A777,LNST!$A$3:$R$1635,17,FALSE)</f>
        <v>#N/A</v>
      </c>
      <c r="T777" s="45" t="e">
        <f>VLOOKUP($A777,LNG!$A$2:$H$1999,4,FALSE)/(D777*10^9)</f>
        <v>#N/A</v>
      </c>
      <c r="U777" s="45" t="e">
        <f>VLOOKUP($A777,LNG!$A$2:$H$1999,5,FALSE)/(E777*10^9)</f>
        <v>#N/A</v>
      </c>
      <c r="V777" s="45" t="e">
        <f>VLOOKUP($A777,LNG!$A$2:$H$1999,6,FALSE)/(F777*10^9)</f>
        <v>#N/A</v>
      </c>
      <c r="W777" s="45" t="e">
        <f>VLOOKUP($A777,LNG!$A$2:$H$1999,7,FALSE)/(G777*10^9)</f>
        <v>#N/A</v>
      </c>
      <c r="X777" s="45" t="e">
        <f>VLOOKUP($A777,'LNST năm'!$A$2:$I$2000,8,FALSE)</f>
        <v>#N/A</v>
      </c>
      <c r="Y777" s="45" t="e">
        <f>VLOOKUP($A777,'LNST năm'!$A$2:$I$2000,9,FALSE)</f>
        <v>#N/A</v>
      </c>
      <c r="Z777" s="46" t="e">
        <f>VLOOKUP($A777,LNG!$A$2:$H$1999,9,FALSE)</f>
        <v>#N/A</v>
      </c>
      <c r="AA777" s="162" t="e">
        <f>VLOOKUP($A777,'GIÁ CP'!$A$2:$D$2000,4,FALSE)/Z777</f>
        <v>#N/A</v>
      </c>
    </row>
    <row r="778" spans="1:27" hidden="1">
      <c r="A778" s="18" t="s">
        <v>375</v>
      </c>
      <c r="B778" s="18" t="s">
        <v>2080</v>
      </c>
      <c r="C778" s="154" t="str">
        <f>VLOOKUP(A778,'GIÁ CP'!$K$2:$M$2000,3,FALSE)</f>
        <v xml:space="preserve">Nuôi trồng nông &amp; hải sản </v>
      </c>
      <c r="D778" s="43">
        <f>VLOOKUP($A778,'Doanh thu'!$A$3:$Q$2000,9,FALSE)/1000000000</f>
        <v>0</v>
      </c>
      <c r="E778" s="43">
        <f>VLOOKUP($A778,'Doanh thu'!$A$3:$Q$2000,10,FALSE)/1000000000</f>
        <v>0</v>
      </c>
      <c r="F778" s="43">
        <f>VLOOKUP($A778,'Doanh thu'!$A$3:$Q$2000,11,FALSE)/1000000000</f>
        <v>0</v>
      </c>
      <c r="G778" s="43">
        <f>VLOOKUP($A778,'Doanh thu'!$A$3:$Q$2000,12,FALSE)/1000000000</f>
        <v>0</v>
      </c>
      <c r="H778" s="43">
        <f>VLOOKUP($A778,LNST!$A$3:$Q$1635,9,FALSE)/1000000000</f>
        <v>0</v>
      </c>
      <c r="I778" s="43">
        <f>VLOOKUP($A778,LNST!$A$3:$Q$1635,10,FALSE)/1000000000</f>
        <v>0</v>
      </c>
      <c r="J778" s="43">
        <f>VLOOKUP($A778,LNST!$A$3:$Q$1635,11,FALSE)/1000000000</f>
        <v>0</v>
      </c>
      <c r="K778" s="43">
        <f>VLOOKUP($A778,LNST!$A$3:$Q$1635,12,FALSE)/1000000000</f>
        <v>0</v>
      </c>
      <c r="L778" s="45" t="e">
        <f>VLOOKUP($A778,'Doanh thu'!$A$3:$Q$2000,14,FALSE)</f>
        <v>#DIV/0!</v>
      </c>
      <c r="M778" s="45">
        <f>VLOOKUP($A778,'Doanh thu'!$A$3:$Q$2000,15,FALSE)</f>
        <v>-1</v>
      </c>
      <c r="N778" s="45">
        <f>VLOOKUP($A778,'Doanh thu'!$A$3:$Q$2000,16,FALSE)</f>
        <v>-1</v>
      </c>
      <c r="O778" s="45" t="e">
        <f>VLOOKUP($A778,'Doanh thu'!$A$3:$Q$2000,17,FALSE)</f>
        <v>#DIV/0!</v>
      </c>
      <c r="P778" s="45" t="e">
        <f>VLOOKUP($A778,LNST!$A$3:$R$1635,14,FALSE)</f>
        <v>#DIV/0!</v>
      </c>
      <c r="Q778" s="45">
        <f>VLOOKUP($A778,LNST!$A$3:$R$1635,15,FALSE)</f>
        <v>-1</v>
      </c>
      <c r="R778" s="45">
        <f>VLOOKUP($A778,LNST!$A$3:$R$1635,16,FALSE)</f>
        <v>1</v>
      </c>
      <c r="S778" s="45" t="e">
        <f>VLOOKUP($A778,LNST!$A$3:$R$1635,17,FALSE)</f>
        <v>#DIV/0!</v>
      </c>
      <c r="T778" s="45" t="e">
        <f>VLOOKUP($A778,LNG!$A$2:$H$1999,4,FALSE)/(D778*10^9)</f>
        <v>#DIV/0!</v>
      </c>
      <c r="U778" s="45" t="e">
        <f>VLOOKUP($A778,LNG!$A$2:$H$1999,5,FALSE)/(E778*10^9)</f>
        <v>#DIV/0!</v>
      </c>
      <c r="V778" s="45" t="e">
        <f>VLOOKUP($A778,LNG!$A$2:$H$1999,6,FALSE)/(F778*10^9)</f>
        <v>#DIV/0!</v>
      </c>
      <c r="W778" s="45" t="e">
        <f>VLOOKUP($A778,LNG!$A$2:$H$1999,7,FALSE)/(G778*10^9)</f>
        <v>#DIV/0!</v>
      </c>
      <c r="X778" s="45">
        <f>VLOOKUP($A778,'LNST năm'!$A$2:$I$2000,8,FALSE)</f>
        <v>-1</v>
      </c>
      <c r="Y778" s="45">
        <f>VLOOKUP($A778,'LNST năm'!$A$2:$I$2000,9,FALSE)</f>
        <v>0.25992104989487319</v>
      </c>
      <c r="Z778" s="46" t="e">
        <f>VLOOKUP($A778,LNG!$A$2:$H$1999,9,FALSE)</f>
        <v>#REF!</v>
      </c>
      <c r="AA778" s="162" t="e">
        <f>VLOOKUP($A778,'GIÁ CP'!$A$2:$D$2000,4,FALSE)/Z778</f>
        <v>#REF!</v>
      </c>
    </row>
    <row r="779" spans="1:27" hidden="1">
      <c r="A779" s="18" t="s">
        <v>1574</v>
      </c>
      <c r="B779" s="18" t="s">
        <v>3432</v>
      </c>
      <c r="C779" s="154" t="str">
        <f>VLOOKUP(A779,'GIÁ CP'!$K$2:$M$2000,3,FALSE)</f>
        <v xml:space="preserve">Vận tải hành khách &amp; Du lịch </v>
      </c>
      <c r="D779" s="43">
        <f>VLOOKUP($A779,'Doanh thu'!$A$3:$Q$2000,9,FALSE)/1000000000</f>
        <v>8.0590742809999991</v>
      </c>
      <c r="E779" s="43">
        <f>VLOOKUP($A779,'Doanh thu'!$A$3:$Q$2000,10,FALSE)/1000000000</f>
        <v>8.6642337010000006</v>
      </c>
      <c r="F779" s="43">
        <f>VLOOKUP($A779,'Doanh thu'!$A$3:$Q$2000,11,FALSE)/1000000000</f>
        <v>5.8541578899999998</v>
      </c>
      <c r="G779" s="43">
        <f>VLOOKUP($A779,'Doanh thu'!$A$3:$Q$2000,12,FALSE)/1000000000</f>
        <v>9.4470591279999994</v>
      </c>
      <c r="H779" s="43">
        <f>VLOOKUP($A779,LNST!$A$3:$Q$1635,9,FALSE)/1000000000</f>
        <v>-3.5046828360000002</v>
      </c>
      <c r="I779" s="43">
        <f>VLOOKUP($A779,LNST!$A$3:$Q$1635,10,FALSE)/1000000000</f>
        <v>-0.25779345199999998</v>
      </c>
      <c r="J779" s="43">
        <f>VLOOKUP($A779,LNST!$A$3:$Q$1635,11,FALSE)/1000000000</f>
        <v>-2.6597135860000001</v>
      </c>
      <c r="K779" s="43">
        <f>VLOOKUP($A779,LNST!$A$3:$Q$1635,12,FALSE)/1000000000</f>
        <v>0.22545647299999999</v>
      </c>
      <c r="L779" s="45">
        <f>VLOOKUP($A779,'Doanh thu'!$A$3:$Q$2000,14,FALSE)</f>
        <v>7.4274271274131193E-2</v>
      </c>
      <c r="M779" s="45">
        <f>VLOOKUP($A779,'Doanh thu'!$A$3:$Q$2000,15,FALSE)</f>
        <v>7.4688398122314245E-2</v>
      </c>
      <c r="N779" s="45">
        <f>VLOOKUP($A779,'Doanh thu'!$A$3:$Q$2000,16,FALSE)</f>
        <v>0.33091157745790717</v>
      </c>
      <c r="O779" s="45">
        <f>VLOOKUP($A779,'Doanh thu'!$A$3:$Q$2000,17,FALSE)</f>
        <v>0.62339298868789073</v>
      </c>
      <c r="P779" s="45">
        <f>VLOOKUP($A779,LNST!$A$3:$R$1635,14,FALSE)</f>
        <v>-1.2894590896117781</v>
      </c>
      <c r="Q779" s="45">
        <f>VLOOKUP($A779,LNST!$A$3:$R$1635,15,FALSE)</f>
        <v>5.1097238096461543E-2</v>
      </c>
      <c r="R779" s="45">
        <f>VLOOKUP($A779,LNST!$A$3:$R$1635,16,FALSE)</f>
        <v>0.14731753215690582</v>
      </c>
      <c r="S779" s="45">
        <f>VLOOKUP($A779,LNST!$A$3:$R$1635,17,FALSE)</f>
        <v>1.085919840489733</v>
      </c>
      <c r="T779" s="45">
        <f>VLOOKUP($A779,LNG!$A$2:$H$1999,4,FALSE)/(D779*10^9)</f>
        <v>-3.9294596495604635E-2</v>
      </c>
      <c r="U779" s="45">
        <f>VLOOKUP($A779,LNG!$A$2:$H$1999,5,FALSE)/(E779*10^9)</f>
        <v>0.24432545347382245</v>
      </c>
      <c r="V779" s="45">
        <f>VLOOKUP($A779,LNG!$A$2:$H$1999,6,FALSE)/(F779*10^9)</f>
        <v>0.44924211106304823</v>
      </c>
      <c r="W779" s="45">
        <f>VLOOKUP($A779,LNG!$A$2:$H$1999,7,FALSE)/(G779*10^9)</f>
        <v>0.1235010981927666</v>
      </c>
      <c r="X779" s="45">
        <f>VLOOKUP($A779,'LNST năm'!$A$2:$I$2000,8,FALSE)</f>
        <v>-1</v>
      </c>
      <c r="Y779" s="45">
        <f>VLOOKUP($A779,'LNST năm'!$A$2:$I$2000,9,FALSE)</f>
        <v>-1</v>
      </c>
      <c r="Z779" s="46" t="e">
        <f>VLOOKUP($A779,LNG!$A$2:$H$1999,9,FALSE)</f>
        <v>#REF!</v>
      </c>
      <c r="AA779" s="162" t="e">
        <f>VLOOKUP($A779,'GIÁ CP'!$A$2:$D$2000,4,FALSE)/Z779</f>
        <v>#REF!</v>
      </c>
    </row>
    <row r="780" spans="1:27" hidden="1">
      <c r="A780" s="18" t="s">
        <v>65</v>
      </c>
      <c r="B780" s="18" t="s">
        <v>1715</v>
      </c>
      <c r="C780" s="154" t="str">
        <f>VLOOKUP(A780,'GIÁ CP'!$K$2:$M$2000,3,FALSE)</f>
        <v xml:space="preserve">Khách sạn </v>
      </c>
      <c r="D780" s="43">
        <f>VLOOKUP($A780,'Doanh thu'!$A$3:$Q$2000,9,FALSE)/1000000000</f>
        <v>13.597004454</v>
      </c>
      <c r="E780" s="43">
        <f>VLOOKUP($A780,'Doanh thu'!$A$3:$Q$2000,10,FALSE)/1000000000</f>
        <v>11.486260989</v>
      </c>
      <c r="F780" s="43">
        <f>VLOOKUP($A780,'Doanh thu'!$A$3:$Q$2000,11,FALSE)/1000000000</f>
        <v>16.161684738000002</v>
      </c>
      <c r="G780" s="43">
        <f>VLOOKUP($A780,'Doanh thu'!$A$3:$Q$2000,12,FALSE)/1000000000</f>
        <v>9.8035449799999999</v>
      </c>
      <c r="H780" s="43">
        <f>VLOOKUP($A780,LNST!$A$3:$Q$1635,9,FALSE)/1000000000</f>
        <v>-0.96560606599999999</v>
      </c>
      <c r="I780" s="43">
        <f>VLOOKUP($A780,LNST!$A$3:$Q$1635,10,FALSE)/1000000000</f>
        <v>-2.1786370220000002</v>
      </c>
      <c r="J780" s="43">
        <f>VLOOKUP($A780,LNST!$A$3:$Q$1635,11,FALSE)/1000000000</f>
        <v>-64.157394475999993</v>
      </c>
      <c r="K780" s="43">
        <f>VLOOKUP($A780,LNST!$A$3:$Q$1635,12,FALSE)/1000000000</f>
        <v>-1.0718466</v>
      </c>
      <c r="L780" s="45">
        <f>VLOOKUP($A780,'Doanh thu'!$A$3:$Q$2000,14,FALSE)</f>
        <v>-0.3336071734330997</v>
      </c>
      <c r="M780" s="45">
        <f>VLOOKUP($A780,'Doanh thu'!$A$3:$Q$2000,15,FALSE)</f>
        <v>-0.45205934564144296</v>
      </c>
      <c r="N780" s="45">
        <f>VLOOKUP($A780,'Doanh thu'!$A$3:$Q$2000,16,FALSE)</f>
        <v>0.24175396447676459</v>
      </c>
      <c r="O780" s="45">
        <f>VLOOKUP($A780,'Doanh thu'!$A$3:$Q$2000,17,FALSE)</f>
        <v>-0.12916073048694693</v>
      </c>
      <c r="P780" s="45">
        <f>VLOOKUP($A780,LNST!$A$3:$R$1635,14,FALSE)</f>
        <v>-12.731562469801075</v>
      </c>
      <c r="Q780" s="45">
        <f>VLOOKUP($A780,LNST!$A$3:$R$1635,15,FALSE)</f>
        <v>-18.812996751852868</v>
      </c>
      <c r="R780" s="45">
        <f>VLOOKUP($A780,LNST!$A$3:$R$1635,16,FALSE)</f>
        <v>-10.721846160691447</v>
      </c>
      <c r="S780" s="45">
        <f>VLOOKUP($A780,LNST!$A$3:$R$1635,17,FALSE)</f>
        <v>0.60932452279294691</v>
      </c>
      <c r="T780" s="45">
        <f>VLOOKUP($A780,LNG!$A$2:$H$1999,4,FALSE)/(D780*10^9)</f>
        <v>-0.28334941950148457</v>
      </c>
      <c r="U780" s="45">
        <f>VLOOKUP($A780,LNG!$A$2:$H$1999,5,FALSE)/(E780*10^9)</f>
        <v>0.2229356473313894</v>
      </c>
      <c r="V780" s="45">
        <f>VLOOKUP($A780,LNG!$A$2:$H$1999,6,FALSE)/(F780*10^9)</f>
        <v>-3.4992458965016592E-2</v>
      </c>
      <c r="W780" s="45">
        <f>VLOOKUP($A780,LNG!$A$2:$H$1999,7,FALSE)/(G780*10^9)</f>
        <v>8.94350045609726E-2</v>
      </c>
      <c r="X780" s="45">
        <f>VLOOKUP($A780,'LNST năm'!$A$2:$I$2000,8,FALSE)</f>
        <v>-11.228595521981232</v>
      </c>
      <c r="Y780" s="45">
        <f>VLOOKUP($A780,'LNST năm'!$A$2:$I$2000,9,FALSE)</f>
        <v>-2.1737546309184776</v>
      </c>
      <c r="Z780" s="46" t="e">
        <f>VLOOKUP($A780,LNG!$A$2:$H$1999,9,FALSE)</f>
        <v>#REF!</v>
      </c>
      <c r="AA780" s="162" t="e">
        <f>VLOOKUP($A780,'GIÁ CP'!$A$2:$D$2000,4,FALSE)/Z780</f>
        <v>#REF!</v>
      </c>
    </row>
    <row r="781" spans="1:27">
      <c r="A781" s="18" t="s">
        <v>386</v>
      </c>
      <c r="B781" s="18" t="s">
        <v>2094</v>
      </c>
      <c r="C781" s="154" t="str">
        <f>VLOOKUP(A781,'GIÁ CP'!$K$2:$M$2000,3,FALSE)</f>
        <v xml:space="preserve">Sản xuất giấy </v>
      </c>
      <c r="D781" s="43">
        <f>VLOOKUP($A781,'Doanh thu'!$A$3:$Q$2000,9,FALSE)/1000000000</f>
        <v>166.01948673699999</v>
      </c>
      <c r="E781" s="43">
        <f>VLOOKUP($A781,'Doanh thu'!$A$3:$Q$2000,10,FALSE)/1000000000</f>
        <v>181.28677524</v>
      </c>
      <c r="F781" s="43">
        <f>VLOOKUP($A781,'Doanh thu'!$A$3:$Q$2000,11,FALSE)/1000000000</f>
        <v>0</v>
      </c>
      <c r="G781" s="43">
        <f>VLOOKUP($A781,'Doanh thu'!$A$3:$Q$2000,12,FALSE)/1000000000</f>
        <v>187.67691684299999</v>
      </c>
      <c r="H781" s="43">
        <f>VLOOKUP($A781,LNST!$A$3:$Q$1635,9,FALSE)/1000000000</f>
        <v>16.900012777000001</v>
      </c>
      <c r="I781" s="43">
        <f>VLOOKUP($A781,LNST!$A$3:$Q$1635,10,FALSE)/1000000000</f>
        <v>27.998881505</v>
      </c>
      <c r="J781" s="43">
        <f>VLOOKUP($A781,LNST!$A$3:$Q$1635,11,FALSE)/1000000000</f>
        <v>0</v>
      </c>
      <c r="K781" s="43">
        <f>VLOOKUP($A781,LNST!$A$3:$Q$1635,12,FALSE)/1000000000</f>
        <v>20.481859031999999</v>
      </c>
      <c r="L781" s="45">
        <f>VLOOKUP($A781,'Doanh thu'!$A$3:$Q$2000,14,FALSE)</f>
        <v>1.4204829398622885</v>
      </c>
      <c r="M781" s="45">
        <f>VLOOKUP($A781,'Doanh thu'!$A$3:$Q$2000,15,FALSE)</f>
        <v>-0.22719266533584034</v>
      </c>
      <c r="N781" s="45">
        <f>VLOOKUP($A781,'Doanh thu'!$A$3:$Q$2000,16,FALSE)</f>
        <v>-1</v>
      </c>
      <c r="O781" s="45">
        <f>VLOOKUP($A781,'Doanh thu'!$A$3:$Q$2000,17,FALSE)</f>
        <v>0.14069056456213791</v>
      </c>
      <c r="P781" s="45">
        <f>VLOOKUP($A781,LNST!$A$3:$R$1635,14,FALSE)</f>
        <v>4.390926855455402</v>
      </c>
      <c r="Q781" s="45">
        <f>VLOOKUP($A781,LNST!$A$3:$R$1635,15,FALSE)</f>
        <v>3.8604005188344579</v>
      </c>
      <c r="R781" s="45">
        <f>VLOOKUP($A781,LNST!$A$3:$R$1635,16,FALSE)</f>
        <v>-1</v>
      </c>
      <c r="S781" s="45">
        <f>VLOOKUP($A781,LNST!$A$3:$R$1635,17,FALSE)</f>
        <v>1253.8785319113392</v>
      </c>
      <c r="T781" s="45">
        <f>VLOOKUP($A781,LNG!$A$2:$H$1999,4,FALSE)/(D781*10^9)</f>
        <v>8.1427981158715176E-2</v>
      </c>
      <c r="U781" s="45">
        <f>VLOOKUP($A781,LNG!$A$2:$H$1999,5,FALSE)/(E781*10^9)</f>
        <v>0.19143676486635705</v>
      </c>
      <c r="V781" s="45" t="e">
        <f>VLOOKUP($A781,LNG!$A$2:$H$1999,6,FALSE)/(F781*10^9)</f>
        <v>#DIV/0!</v>
      </c>
      <c r="W781" s="45">
        <f>VLOOKUP($A781,LNG!$A$2:$H$1999,7,FALSE)/(G781*10^9)</f>
        <v>0</v>
      </c>
      <c r="X781" s="45">
        <f>VLOOKUP($A781,'LNST năm'!$A$2:$I$2000,8,FALSE)</f>
        <v>-1</v>
      </c>
      <c r="Y781" s="45">
        <f>VLOOKUP($A781,'LNST năm'!$A$2:$I$2000,9,FALSE)</f>
        <v>-1</v>
      </c>
      <c r="Z781" s="46" t="e">
        <f>VLOOKUP($A781,LNG!$A$2:$H$1999,9,FALSE)</f>
        <v>#REF!</v>
      </c>
      <c r="AA781" s="162" t="e">
        <f>VLOOKUP($A781,'GIÁ CP'!$A$2:$D$2000,4,FALSE)/Z781</f>
        <v>#REF!</v>
      </c>
    </row>
    <row r="782" spans="1:27" hidden="1">
      <c r="A782" s="18" t="s">
        <v>1313</v>
      </c>
      <c r="B782" s="18" t="s">
        <v>3017</v>
      </c>
      <c r="C782" s="154" t="str">
        <f>VLOOKUP(A782,'GIÁ CP'!$K$2:$M$2000,3,FALSE)</f>
        <v xml:space="preserve">Nước </v>
      </c>
      <c r="D782" s="43">
        <f>VLOOKUP($A782,'Doanh thu'!$A$3:$Q$2000,9,FALSE)/1000000000</f>
        <v>66.778330057000005</v>
      </c>
      <c r="E782" s="43">
        <f>VLOOKUP($A782,'Doanh thu'!$A$3:$Q$2000,10,FALSE)/1000000000</f>
        <v>58.970192032999996</v>
      </c>
      <c r="F782" s="43">
        <f>VLOOKUP($A782,'Doanh thu'!$A$3:$Q$2000,11,FALSE)/1000000000</f>
        <v>56.433458756</v>
      </c>
      <c r="G782" s="43">
        <f>VLOOKUP($A782,'Doanh thu'!$A$3:$Q$2000,12,FALSE)/1000000000</f>
        <v>62.888076580000003</v>
      </c>
      <c r="H782" s="43">
        <f>VLOOKUP($A782,LNST!$A$3:$Q$1635,9,FALSE)/1000000000</f>
        <v>16.669939075999999</v>
      </c>
      <c r="I782" s="43">
        <f>VLOOKUP($A782,LNST!$A$3:$Q$1635,10,FALSE)/1000000000</f>
        <v>16.699920164000002</v>
      </c>
      <c r="J782" s="43">
        <f>VLOOKUP($A782,LNST!$A$3:$Q$1635,11,FALSE)/1000000000</f>
        <v>7.5068055830000002</v>
      </c>
      <c r="K782" s="43">
        <f>VLOOKUP($A782,LNST!$A$3:$Q$1635,12,FALSE)/1000000000</f>
        <v>12.638647517000001</v>
      </c>
      <c r="L782" s="45">
        <f>VLOOKUP($A782,'Doanh thu'!$A$3:$Q$2000,14,FALSE)</f>
        <v>-5.9588538379432898E-2</v>
      </c>
      <c r="M782" s="45">
        <f>VLOOKUP($A782,'Doanh thu'!$A$3:$Q$2000,15,FALSE)</f>
        <v>4.2101096368507729E-2</v>
      </c>
      <c r="N782" s="45">
        <f>VLOOKUP($A782,'Doanh thu'!$A$3:$Q$2000,16,FALSE)</f>
        <v>5.0681160826371134E-2</v>
      </c>
      <c r="O782" s="45">
        <f>VLOOKUP($A782,'Doanh thu'!$A$3:$Q$2000,17,FALSE)</f>
        <v>5.2490122629793738E-2</v>
      </c>
      <c r="P782" s="45">
        <f>VLOOKUP($A782,LNST!$A$3:$R$1635,14,FALSE)</f>
        <v>-0.19883993871433595</v>
      </c>
      <c r="Q782" s="45">
        <f>VLOOKUP($A782,LNST!$A$3:$R$1635,15,FALSE)</f>
        <v>0.34395240421343798</v>
      </c>
      <c r="R782" s="45">
        <f>VLOOKUP($A782,LNST!$A$3:$R$1635,16,FALSE)</f>
        <v>-0.33523521619020374</v>
      </c>
      <c r="S782" s="45">
        <f>VLOOKUP($A782,LNST!$A$3:$R$1635,17,FALSE)</f>
        <v>-3.842533584862616E-2</v>
      </c>
      <c r="T782" s="45">
        <f>VLOOKUP($A782,LNG!$A$2:$H$1999,4,FALSE)/(D782*10^9)</f>
        <v>0.57909045041994667</v>
      </c>
      <c r="U782" s="45">
        <f>VLOOKUP($A782,LNG!$A$2:$H$1999,5,FALSE)/(E782*10^9)</f>
        <v>0.74256921351884386</v>
      </c>
      <c r="V782" s="45">
        <f>VLOOKUP($A782,LNG!$A$2:$H$1999,6,FALSE)/(F782*10^9)</f>
        <v>0.7154919414664983</v>
      </c>
      <c r="W782" s="45">
        <f>VLOOKUP($A782,LNG!$A$2:$H$1999,7,FALSE)/(G782*10^9)</f>
        <v>0.58170156380063354</v>
      </c>
      <c r="X782" s="45">
        <f>VLOOKUP($A782,'LNST năm'!$A$2:$I$2000,8,FALSE)</f>
        <v>-1.3371554199681189E-2</v>
      </c>
      <c r="Y782" s="45">
        <f>VLOOKUP($A782,'LNST năm'!$A$2:$I$2000,9,FALSE)</f>
        <v>1.4682430940907043E-2</v>
      </c>
      <c r="Z782" s="46" t="e">
        <f>VLOOKUP($A782,LNG!$A$2:$H$1999,9,FALSE)</f>
        <v>#REF!</v>
      </c>
      <c r="AA782" s="162" t="e">
        <f>VLOOKUP($A782,'GIÁ CP'!$A$2:$D$2000,4,FALSE)/Z782</f>
        <v>#REF!</v>
      </c>
    </row>
    <row r="783" spans="1:27" hidden="1">
      <c r="A783" s="18" t="s">
        <v>394</v>
      </c>
      <c r="B783" s="18" t="s">
        <v>2097</v>
      </c>
      <c r="C783" s="154" t="str">
        <f>VLOOKUP(A783,'GIÁ CP'!$K$2:$M$2000,3,FALSE)</f>
        <v xml:space="preserve">Kho bãi, hậu cần và bảo dưỡng </v>
      </c>
      <c r="D783" s="43">
        <f>VLOOKUP($A783,'Doanh thu'!$A$3:$Q$2000,9,FALSE)/1000000000</f>
        <v>44.861163165999997</v>
      </c>
      <c r="E783" s="43">
        <f>VLOOKUP($A783,'Doanh thu'!$A$3:$Q$2000,10,FALSE)/1000000000</f>
        <v>53.940892708</v>
      </c>
      <c r="F783" s="43">
        <f>VLOOKUP($A783,'Doanh thu'!$A$3:$Q$2000,11,FALSE)/1000000000</f>
        <v>42.109558303</v>
      </c>
      <c r="G783" s="43">
        <f>VLOOKUP($A783,'Doanh thu'!$A$3:$Q$2000,12,FALSE)/1000000000</f>
        <v>0</v>
      </c>
      <c r="H783" s="43">
        <f>VLOOKUP($A783,LNST!$A$3:$Q$1635,9,FALSE)/1000000000</f>
        <v>2.0371388189999999</v>
      </c>
      <c r="I783" s="43">
        <f>VLOOKUP($A783,LNST!$A$3:$Q$1635,10,FALSE)/1000000000</f>
        <v>7.4288030320000003</v>
      </c>
      <c r="J783" s="43">
        <f>VLOOKUP($A783,LNST!$A$3:$Q$1635,11,FALSE)/1000000000</f>
        <v>5.8584503640000003</v>
      </c>
      <c r="K783" s="43">
        <f>VLOOKUP($A783,LNST!$A$3:$Q$1635,12,FALSE)/1000000000</f>
        <v>0</v>
      </c>
      <c r="L783" s="45">
        <f>VLOOKUP($A783,'Doanh thu'!$A$3:$Q$2000,14,FALSE)</f>
        <v>0.59043174831444922</v>
      </c>
      <c r="M783" s="45">
        <f>VLOOKUP($A783,'Doanh thu'!$A$3:$Q$2000,15,FALSE)</f>
        <v>0.48656011997035897</v>
      </c>
      <c r="N783" s="45">
        <f>VLOOKUP($A783,'Doanh thu'!$A$3:$Q$2000,16,FALSE)</f>
        <v>0.28192027073199999</v>
      </c>
      <c r="O783" s="45">
        <f>VLOOKUP($A783,'Doanh thu'!$A$3:$Q$2000,17,FALSE)</f>
        <v>-1</v>
      </c>
      <c r="P783" s="45">
        <f>VLOOKUP($A783,LNST!$A$3:$R$1635,14,FALSE)</f>
        <v>-0.53015634885356733</v>
      </c>
      <c r="Q783" s="45">
        <f>VLOOKUP($A783,LNST!$A$3:$R$1635,15,FALSE)</f>
        <v>1.2536155517390468</v>
      </c>
      <c r="R783" s="45">
        <f>VLOOKUP($A783,LNST!$A$3:$R$1635,16,FALSE)</f>
        <v>3.9733321003023403</v>
      </c>
      <c r="S783" s="45">
        <f>VLOOKUP($A783,LNST!$A$3:$R$1635,17,FALSE)</f>
        <v>-1</v>
      </c>
      <c r="T783" s="45">
        <f>VLOOKUP($A783,LNG!$A$2:$H$1999,4,FALSE)/(D783*10^9)</f>
        <v>0.2620375246513732</v>
      </c>
      <c r="U783" s="45">
        <f>VLOOKUP($A783,LNG!$A$2:$H$1999,5,FALSE)/(E783*10^9)</f>
        <v>0.28342299625554057</v>
      </c>
      <c r="V783" s="45">
        <f>VLOOKUP($A783,LNG!$A$2:$H$1999,6,FALSE)/(F783*10^9)</f>
        <v>0.44276909659894703</v>
      </c>
      <c r="W783" s="45" t="e">
        <f>VLOOKUP($A783,LNG!$A$2:$H$1999,7,FALSE)/(G783*10^9)</f>
        <v>#DIV/0!</v>
      </c>
      <c r="X783" s="45">
        <f>VLOOKUP($A783,'LNST năm'!$A$2:$I$2000,8,FALSE)</f>
        <v>-1</v>
      </c>
      <c r="Y783" s="45">
        <f>VLOOKUP($A783,'LNST năm'!$A$2:$I$2000,9,FALSE)</f>
        <v>-1</v>
      </c>
      <c r="Z783" s="46" t="e">
        <f>VLOOKUP($A783,LNG!$A$2:$H$1999,9,FALSE)</f>
        <v>#REF!</v>
      </c>
      <c r="AA783" s="162" t="e">
        <f>VLOOKUP($A783,'GIÁ CP'!$A$2:$D$2000,4,FALSE)/Z783</f>
        <v>#REF!</v>
      </c>
    </row>
    <row r="784" spans="1:27" hidden="1">
      <c r="A784" s="18" t="s">
        <v>2</v>
      </c>
      <c r="B784" s="18" t="s">
        <v>1646</v>
      </c>
      <c r="C784" s="154" t="str">
        <f>VLOOKUP(A784,'GIÁ CP'!$K$2:$M$2000,3,FALSE)</f>
        <v xml:space="preserve">Nuôi trồng nông &amp; hải sản </v>
      </c>
      <c r="D784" s="43">
        <f>VLOOKUP($A784,'Doanh thu'!$A$3:$Q$2000,9,FALSE)/1000000000</f>
        <v>177.49260794400001</v>
      </c>
      <c r="E784" s="43">
        <f>VLOOKUP($A784,'Doanh thu'!$A$3:$Q$2000,10,FALSE)/1000000000</f>
        <v>192.79197360200001</v>
      </c>
      <c r="F784" s="43">
        <f>VLOOKUP($A784,'Doanh thu'!$A$3:$Q$2000,11,FALSE)/1000000000</f>
        <v>172.768790575</v>
      </c>
      <c r="G784" s="43">
        <f>VLOOKUP($A784,'Doanh thu'!$A$3:$Q$2000,12,FALSE)/1000000000</f>
        <v>187.83569390599999</v>
      </c>
      <c r="H784" s="43">
        <f>VLOOKUP($A784,LNST!$A$3:$Q$1635,9,FALSE)/1000000000</f>
        <v>61.695732808000002</v>
      </c>
      <c r="I784" s="43">
        <f>VLOOKUP($A784,LNST!$A$3:$Q$1635,10,FALSE)/1000000000</f>
        <v>40.250553945</v>
      </c>
      <c r="J784" s="43">
        <f>VLOOKUP($A784,LNST!$A$3:$Q$1635,11,FALSE)/1000000000</f>
        <v>33.885771947000002</v>
      </c>
      <c r="K784" s="43">
        <f>VLOOKUP($A784,LNST!$A$3:$Q$1635,12,FALSE)/1000000000</f>
        <v>22.273623047000001</v>
      </c>
      <c r="L784" s="45">
        <f>VLOOKUP($A784,'Doanh thu'!$A$3:$Q$2000,14,FALSE)</f>
        <v>0.11860944716180447</v>
      </c>
      <c r="M784" s="45">
        <f>VLOOKUP($A784,'Doanh thu'!$A$3:$Q$2000,15,FALSE)</f>
        <v>0.27039083993919077</v>
      </c>
      <c r="N784" s="45">
        <f>VLOOKUP($A784,'Doanh thu'!$A$3:$Q$2000,16,FALSE)</f>
        <v>0.14269304741624159</v>
      </c>
      <c r="O784" s="45">
        <f>VLOOKUP($A784,'Doanh thu'!$A$3:$Q$2000,17,FALSE)</f>
        <v>0.14696485623202182</v>
      </c>
      <c r="P784" s="45">
        <f>VLOOKUP($A784,LNST!$A$3:$R$1635,14,FALSE)</f>
        <v>0.82943869315913921</v>
      </c>
      <c r="Q784" s="45">
        <f>VLOOKUP($A784,LNST!$A$3:$R$1635,15,FALSE)</f>
        <v>1.1762938426413134</v>
      </c>
      <c r="R784" s="45">
        <f>VLOOKUP($A784,LNST!$A$3:$R$1635,16,FALSE)</f>
        <v>-0.11057984054034881</v>
      </c>
      <c r="S784" s="45">
        <f>VLOOKUP($A784,LNST!$A$3:$R$1635,17,FALSE)</f>
        <v>5.9327881848958274E-3</v>
      </c>
      <c r="T784" s="45">
        <f>VLOOKUP($A784,LNG!$A$2:$H$1999,4,FALSE)/(D784*10^9)</f>
        <v>0.19841277373146218</v>
      </c>
      <c r="U784" s="45">
        <f>VLOOKUP($A784,LNG!$A$2:$H$1999,5,FALSE)/(E784*10^9)</f>
        <v>0.28327239041466745</v>
      </c>
      <c r="V784" s="45">
        <f>VLOOKUP($A784,LNG!$A$2:$H$1999,6,FALSE)/(F784*10^9)</f>
        <v>0.32796624808461877</v>
      </c>
      <c r="W784" s="45">
        <f>VLOOKUP($A784,LNG!$A$2:$H$1999,7,FALSE)/(G784*10^9)</f>
        <v>0.23286491086134728</v>
      </c>
      <c r="X784" s="45">
        <f>VLOOKUP($A784,'LNST năm'!$A$2:$I$2000,8,FALSE)</f>
        <v>-1</v>
      </c>
      <c r="Y784" s="45">
        <f>VLOOKUP($A784,'LNST năm'!$A$2:$I$2000,9,FALSE)</f>
        <v>-1</v>
      </c>
      <c r="Z784" s="46" t="e">
        <f>VLOOKUP($A784,LNG!$A$2:$H$1999,9,FALSE)</f>
        <v>#REF!</v>
      </c>
      <c r="AA784" s="162" t="e">
        <f>VLOOKUP($A784,'GIÁ CP'!$A$2:$D$2000,4,FALSE)/Z784</f>
        <v>#REF!</v>
      </c>
    </row>
    <row r="785" spans="1:27" hidden="1">
      <c r="A785" s="18" t="s">
        <v>89</v>
      </c>
      <c r="B785" s="18" t="s">
        <v>1743</v>
      </c>
      <c r="C785" s="154" t="str">
        <f>VLOOKUP(A785,'GIÁ CP'!$K$2:$M$2000,3,FALSE)</f>
        <v xml:space="preserve">Kho bãi, hậu cần và bảo dưỡng </v>
      </c>
      <c r="D785" s="43">
        <f>VLOOKUP($A785,'Doanh thu'!$A$3:$Q$2000,9,FALSE)/1000000000</f>
        <v>148.228595181</v>
      </c>
      <c r="E785" s="43">
        <f>VLOOKUP($A785,'Doanh thu'!$A$3:$Q$2000,10,FALSE)/1000000000</f>
        <v>129.23543323499999</v>
      </c>
      <c r="F785" s="43">
        <f>VLOOKUP($A785,'Doanh thu'!$A$3:$Q$2000,11,FALSE)/1000000000</f>
        <v>151.10304360500001</v>
      </c>
      <c r="G785" s="43">
        <f>VLOOKUP($A785,'Doanh thu'!$A$3:$Q$2000,12,FALSE)/1000000000</f>
        <v>152.71959670800001</v>
      </c>
      <c r="H785" s="43">
        <f>VLOOKUP($A785,LNST!$A$3:$Q$1635,9,FALSE)/1000000000</f>
        <v>67.375207824</v>
      </c>
      <c r="I785" s="43">
        <f>VLOOKUP($A785,LNST!$A$3:$Q$1635,10,FALSE)/1000000000</f>
        <v>81.333937018</v>
      </c>
      <c r="J785" s="43">
        <f>VLOOKUP($A785,LNST!$A$3:$Q$1635,11,FALSE)/1000000000</f>
        <v>125.230842209</v>
      </c>
      <c r="K785" s="43">
        <f>VLOOKUP($A785,LNST!$A$3:$Q$1635,12,FALSE)/1000000000</f>
        <v>61.977600803000001</v>
      </c>
      <c r="L785" s="45">
        <f>VLOOKUP($A785,'Doanh thu'!$A$3:$Q$2000,14,FALSE)</f>
        <v>-0.22184306514723143</v>
      </c>
      <c r="M785" s="45">
        <f>VLOOKUP($A785,'Doanh thu'!$A$3:$Q$2000,15,FALSE)</f>
        <v>-0.27626499349597511</v>
      </c>
      <c r="N785" s="45">
        <f>VLOOKUP($A785,'Doanh thu'!$A$3:$Q$2000,16,FALSE)</f>
        <v>-0.13144335285601638</v>
      </c>
      <c r="O785" s="45">
        <f>VLOOKUP($A785,'Doanh thu'!$A$3:$Q$2000,17,FALSE)</f>
        <v>-3.7441612034473271E-2</v>
      </c>
      <c r="P785" s="45">
        <f>VLOOKUP($A785,LNST!$A$3:$R$1635,14,FALSE)</f>
        <v>-0.20702663645350264</v>
      </c>
      <c r="Q785" s="45">
        <f>VLOOKUP($A785,LNST!$A$3:$R$1635,15,FALSE)</f>
        <v>-0.36699995405098962</v>
      </c>
      <c r="R785" s="45">
        <f>VLOOKUP($A785,LNST!$A$3:$R$1635,16,FALSE)</f>
        <v>1.0252143379649783</v>
      </c>
      <c r="S785" s="45">
        <f>VLOOKUP($A785,LNST!$A$3:$R$1635,17,FALSE)</f>
        <v>-3.5108570896915374E-2</v>
      </c>
      <c r="T785" s="45">
        <f>VLOOKUP($A785,LNG!$A$2:$H$1999,4,FALSE)/(D785*10^9)</f>
        <v>0.60618695920500465</v>
      </c>
      <c r="U785" s="45">
        <f>VLOOKUP($A785,LNG!$A$2:$H$1999,5,FALSE)/(E785*10^9)</f>
        <v>0.66108782971032698</v>
      </c>
      <c r="V785" s="45">
        <f>VLOOKUP($A785,LNG!$A$2:$H$1999,6,FALSE)/(F785*10^9)</f>
        <v>0.43352501828647727</v>
      </c>
      <c r="W785" s="45">
        <f>VLOOKUP($A785,LNG!$A$2:$H$1999,7,FALSE)/(G785*10^9)</f>
        <v>0.60938573388810502</v>
      </c>
      <c r="X785" s="45">
        <f>VLOOKUP($A785,'LNST năm'!$A$2:$I$2000,8,FALSE)</f>
        <v>5.7933998726068655E-3</v>
      </c>
      <c r="Y785" s="45">
        <f>VLOOKUP($A785,'LNST năm'!$A$2:$I$2000,9,FALSE)</f>
        <v>6.0692760550620672E-2</v>
      </c>
      <c r="Z785" s="46" t="e">
        <f>VLOOKUP($A785,LNG!$A$2:$H$1999,9,FALSE)</f>
        <v>#REF!</v>
      </c>
      <c r="AA785" s="162" t="e">
        <f>VLOOKUP($A785,'GIÁ CP'!$A$2:$D$2000,4,FALSE)/Z785</f>
        <v>#REF!</v>
      </c>
    </row>
    <row r="786" spans="1:27" hidden="1">
      <c r="A786" s="18" t="s">
        <v>275</v>
      </c>
      <c r="B786" s="18" t="s">
        <v>1964</v>
      </c>
      <c r="C786" s="154" t="str">
        <f>VLOOKUP(A786,'GIÁ CP'!$K$2:$M$2000,3,FALSE)</f>
        <v xml:space="preserve">Sản xuất giấy </v>
      </c>
      <c r="D786" s="43">
        <f>VLOOKUP($A786,'Doanh thu'!$A$3:$Q$2000,9,FALSE)/1000000000</f>
        <v>0.68181818100000002</v>
      </c>
      <c r="E786" s="43">
        <f>VLOOKUP($A786,'Doanh thu'!$A$3:$Q$2000,10,FALSE)/1000000000</f>
        <v>5.6155894719999999</v>
      </c>
      <c r="F786" s="43">
        <f>VLOOKUP($A786,'Doanh thu'!$A$3:$Q$2000,11,FALSE)/1000000000</f>
        <v>7.354146203</v>
      </c>
      <c r="G786" s="43">
        <f>VLOOKUP($A786,'Doanh thu'!$A$3:$Q$2000,12,FALSE)/1000000000</f>
        <v>6.9833210030000004</v>
      </c>
      <c r="H786" s="43">
        <f>VLOOKUP($A786,LNST!$A$3:$Q$1635,9,FALSE)/1000000000</f>
        <v>5.8902107150000003</v>
      </c>
      <c r="I786" s="43">
        <f>VLOOKUP($A786,LNST!$A$3:$Q$1635,10,FALSE)/1000000000</f>
        <v>2.8133725470000002</v>
      </c>
      <c r="J786" s="43">
        <f>VLOOKUP($A786,LNST!$A$3:$Q$1635,11,FALSE)/1000000000</f>
        <v>13.320488826</v>
      </c>
      <c r="K786" s="43">
        <f>VLOOKUP($A786,LNST!$A$3:$Q$1635,12,FALSE)/1000000000</f>
        <v>0.25312119300000002</v>
      </c>
      <c r="L786" s="45">
        <f>VLOOKUP($A786,'Doanh thu'!$A$3:$Q$2000,14,FALSE)</f>
        <v>0</v>
      </c>
      <c r="M786" s="45">
        <f>VLOOKUP($A786,'Doanh thu'!$A$3:$Q$2000,15,FALSE)</f>
        <v>7.2361979021501037</v>
      </c>
      <c r="N786" s="45">
        <f>VLOOKUP($A786,'Doanh thu'!$A$3:$Q$2000,16,FALSE)</f>
        <v>9.7860811106766299</v>
      </c>
      <c r="O786" s="45">
        <f>VLOOKUP($A786,'Doanh thu'!$A$3:$Q$2000,17,FALSE)</f>
        <v>9.2422041500239782</v>
      </c>
      <c r="P786" s="45">
        <f>VLOOKUP($A786,LNST!$A$3:$R$1635,14,FALSE)</f>
        <v>-0.42520394690663033</v>
      </c>
      <c r="Q786" s="45">
        <f>VLOOKUP($A786,LNST!$A$3:$R$1635,15,FALSE)</f>
        <v>-0.39619247622167197</v>
      </c>
      <c r="R786" s="45">
        <f>VLOOKUP($A786,LNST!$A$3:$R$1635,16,FALSE)</f>
        <v>0.58463404234677951</v>
      </c>
      <c r="S786" s="45">
        <f>VLOOKUP($A786,LNST!$A$3:$R$1635,17,FALSE)</f>
        <v>-0.94750093969598004</v>
      </c>
      <c r="T786" s="45">
        <f>VLOOKUP($A786,LNG!$A$2:$H$1999,4,FALSE)/(D786*10^9)</f>
        <v>0.60512960712615549</v>
      </c>
      <c r="U786" s="45">
        <f>VLOOKUP($A786,LNG!$A$2:$H$1999,5,FALSE)/(E786*10^9)</f>
        <v>7.3673453172254974E-2</v>
      </c>
      <c r="V786" s="45">
        <f>VLOOKUP($A786,LNG!$A$2:$H$1999,6,FALSE)/(F786*10^9)</f>
        <v>0.46096667151070508</v>
      </c>
      <c r="W786" s="45">
        <f>VLOOKUP($A786,LNG!$A$2:$H$1999,7,FALSE)/(G786*10^9)</f>
        <v>0.1815665199201498</v>
      </c>
      <c r="X786" s="45">
        <f>VLOOKUP($A786,'LNST năm'!$A$2:$I$2000,8,FALSE)</f>
        <v>-2.5172507382443747E-2</v>
      </c>
      <c r="Y786" s="45">
        <f>VLOOKUP($A786,'LNST năm'!$A$2:$I$2000,9,FALSE)</f>
        <v>2.6716749961957831E-2</v>
      </c>
      <c r="Z786" s="46" t="e">
        <f>VLOOKUP($A786,LNG!$A$2:$H$1999,9,FALSE)</f>
        <v>#REF!</v>
      </c>
      <c r="AA786" s="162" t="e">
        <f>VLOOKUP($A786,'GIÁ CP'!$A$2:$D$2000,4,FALSE)/Z786</f>
        <v>#REF!</v>
      </c>
    </row>
    <row r="787" spans="1:27" hidden="1">
      <c r="A787" s="18" t="s">
        <v>508</v>
      </c>
      <c r="B787" s="18" t="s">
        <v>2222</v>
      </c>
      <c r="C787" s="154" t="str">
        <f>VLOOKUP(A787,'GIÁ CP'!$K$2:$M$2000,3,FALSE)</f>
        <v xml:space="preserve">Hàng May mặc </v>
      </c>
      <c r="D787" s="43">
        <f>VLOOKUP($A787,'Doanh thu'!$A$3:$Q$2000,9,FALSE)/1000000000</f>
        <v>0</v>
      </c>
      <c r="E787" s="43">
        <f>VLOOKUP($A787,'Doanh thu'!$A$3:$Q$2000,10,FALSE)/1000000000</f>
        <v>0</v>
      </c>
      <c r="F787" s="43">
        <f>VLOOKUP($A787,'Doanh thu'!$A$3:$Q$2000,11,FALSE)/1000000000</f>
        <v>0</v>
      </c>
      <c r="G787" s="43">
        <f>VLOOKUP($A787,'Doanh thu'!$A$3:$Q$2000,12,FALSE)/1000000000</f>
        <v>0</v>
      </c>
      <c r="H787" s="43">
        <f>VLOOKUP($A787,LNST!$A$3:$Q$1635,9,FALSE)/1000000000</f>
        <v>-0.16034905199999999</v>
      </c>
      <c r="I787" s="43">
        <f>VLOOKUP($A787,LNST!$A$3:$Q$1635,10,FALSE)/1000000000</f>
        <v>-0.20627571</v>
      </c>
      <c r="J787" s="43">
        <f>VLOOKUP($A787,LNST!$A$3:$Q$1635,11,FALSE)/1000000000</f>
        <v>-0.178870165</v>
      </c>
      <c r="K787" s="43">
        <f>VLOOKUP($A787,LNST!$A$3:$Q$1635,12,FALSE)/1000000000</f>
        <v>-0.175014587</v>
      </c>
      <c r="L787" s="45" t="e">
        <f>VLOOKUP($A787,'Doanh thu'!$A$3:$Q$2000,14,FALSE)</f>
        <v>#DIV/0!</v>
      </c>
      <c r="M787" s="45" t="e">
        <f>VLOOKUP($A787,'Doanh thu'!$A$3:$Q$2000,15,FALSE)</f>
        <v>#DIV/0!</v>
      </c>
      <c r="N787" s="45" t="e">
        <f>VLOOKUP($A787,'Doanh thu'!$A$3:$Q$2000,16,FALSE)</f>
        <v>#DIV/0!</v>
      </c>
      <c r="O787" s="45" t="e">
        <f>VLOOKUP($A787,'Doanh thu'!$A$3:$Q$2000,17,FALSE)</f>
        <v>#DIV/0!</v>
      </c>
      <c r="P787" s="45">
        <f>VLOOKUP($A787,LNST!$A$3:$R$1635,14,FALSE)</f>
        <v>-2.6229045370045759E-3</v>
      </c>
      <c r="Q787" s="45">
        <f>VLOOKUP($A787,LNST!$A$3:$R$1635,15,FALSE)</f>
        <v>-0.63188022642405572</v>
      </c>
      <c r="R787" s="45">
        <f>VLOOKUP($A787,LNST!$A$3:$R$1635,16,FALSE)</f>
        <v>0.98951612557010604</v>
      </c>
      <c r="S787" s="45">
        <f>VLOOKUP($A787,LNST!$A$3:$R$1635,17,FALSE)</f>
        <v>3.9396045418609629E-4</v>
      </c>
      <c r="T787" s="45" t="e">
        <f>VLOOKUP($A787,LNG!$A$2:$H$1999,4,FALSE)/(D787*10^9)</f>
        <v>#DIV/0!</v>
      </c>
      <c r="U787" s="45" t="e">
        <f>VLOOKUP($A787,LNG!$A$2:$H$1999,5,FALSE)/(E787*10^9)</f>
        <v>#DIV/0!</v>
      </c>
      <c r="V787" s="45" t="e">
        <f>VLOOKUP($A787,LNG!$A$2:$H$1999,6,FALSE)/(F787*10^9)</f>
        <v>#DIV/0!</v>
      </c>
      <c r="W787" s="45" t="e">
        <f>VLOOKUP($A787,LNG!$A$2:$H$1999,7,FALSE)/(G787*10^9)</f>
        <v>#DIV/0!</v>
      </c>
      <c r="X787" s="45">
        <f>VLOOKUP($A787,'LNST năm'!$A$2:$I$2000,8,FALSE)</f>
        <v>0.95879227561977642</v>
      </c>
      <c r="Y787" s="45">
        <f>VLOOKUP($A787,'LNST năm'!$A$2:$I$2000,9,FALSE)</f>
        <v>0.15931057888039946</v>
      </c>
      <c r="Z787" s="46" t="e">
        <f>VLOOKUP($A787,LNG!$A$2:$H$1999,9,FALSE)</f>
        <v>#REF!</v>
      </c>
      <c r="AA787" s="162" t="e">
        <f>VLOOKUP($A787,'GIÁ CP'!$A$2:$D$2000,4,FALSE)/Z787</f>
        <v>#REF!</v>
      </c>
    </row>
    <row r="788" spans="1:27" hidden="1">
      <c r="A788" s="18" t="s">
        <v>1110</v>
      </c>
      <c r="B788" s="18" t="s">
        <v>2656</v>
      </c>
      <c r="C788" s="154" t="str">
        <f>VLOOKUP(A788,'GIÁ CP'!$K$2:$M$2000,3,FALSE)</f>
        <v xml:space="preserve">Bất động sản </v>
      </c>
      <c r="D788" s="43">
        <f>VLOOKUP($A788,'Doanh thu'!$A$3:$Q$2000,9,FALSE)/1000000000</f>
        <v>2.186951294</v>
      </c>
      <c r="E788" s="43">
        <f>VLOOKUP($A788,'Doanh thu'!$A$3:$Q$2000,10,FALSE)/1000000000</f>
        <v>3.6233368619999999</v>
      </c>
      <c r="F788" s="43">
        <f>VLOOKUP($A788,'Doanh thu'!$A$3:$Q$2000,11,FALSE)/1000000000</f>
        <v>4.1395943129999999</v>
      </c>
      <c r="G788" s="43">
        <f>VLOOKUP($A788,'Doanh thu'!$A$3:$Q$2000,12,FALSE)/1000000000</f>
        <v>2.9455985280000001</v>
      </c>
      <c r="H788" s="43">
        <f>VLOOKUP($A788,LNST!$A$3:$Q$1635,9,FALSE)/1000000000</f>
        <v>-0.744011494</v>
      </c>
      <c r="I788" s="43">
        <f>VLOOKUP($A788,LNST!$A$3:$Q$1635,10,FALSE)/1000000000</f>
        <v>1.358993965</v>
      </c>
      <c r="J788" s="43">
        <f>VLOOKUP($A788,LNST!$A$3:$Q$1635,11,FALSE)/1000000000</f>
        <v>21.743540774</v>
      </c>
      <c r="K788" s="43">
        <f>VLOOKUP($A788,LNST!$A$3:$Q$1635,12,FALSE)/1000000000</f>
        <v>1.3753111090000001</v>
      </c>
      <c r="L788" s="45">
        <f>VLOOKUP($A788,'Doanh thu'!$A$3:$Q$2000,14,FALSE)</f>
        <v>-0.29620673263047909</v>
      </c>
      <c r="M788" s="45">
        <f>VLOOKUP($A788,'Doanh thu'!$A$3:$Q$2000,15,FALSE)</f>
        <v>0.36301610335211437</v>
      </c>
      <c r="N788" s="45">
        <f>VLOOKUP($A788,'Doanh thu'!$A$3:$Q$2000,16,FALSE)</f>
        <v>0.21609456130457835</v>
      </c>
      <c r="O788" s="45">
        <f>VLOOKUP($A788,'Doanh thu'!$A$3:$Q$2000,17,FALSE)</f>
        <v>0.26440904056057918</v>
      </c>
      <c r="P788" s="45">
        <f>VLOOKUP($A788,LNST!$A$3:$R$1635,14,FALSE)</f>
        <v>-1.5846599052474246</v>
      </c>
      <c r="Q788" s="45">
        <f>VLOOKUP($A788,LNST!$A$3:$R$1635,15,FALSE)</f>
        <v>2.4506275994189184</v>
      </c>
      <c r="R788" s="45">
        <f>VLOOKUP($A788,LNST!$A$3:$R$1635,16,FALSE)</f>
        <v>0.90760080115802233</v>
      </c>
      <c r="S788" s="45">
        <f>VLOOKUP($A788,LNST!$A$3:$R$1635,17,FALSE)</f>
        <v>4.7490366889466724</v>
      </c>
      <c r="T788" s="45">
        <f>VLOOKUP($A788,LNG!$A$2:$H$1999,4,FALSE)/(D788*10^9)</f>
        <v>0.6234499308424013</v>
      </c>
      <c r="U788" s="45">
        <f>VLOOKUP($A788,LNG!$A$2:$H$1999,5,FALSE)/(E788*10^9)</f>
        <v>0.33449514388541002</v>
      </c>
      <c r="V788" s="45">
        <f>VLOOKUP($A788,LNG!$A$2:$H$1999,6,FALSE)/(F788*10^9)</f>
        <v>0.621759112944264</v>
      </c>
      <c r="W788" s="45">
        <f>VLOOKUP($A788,LNG!$A$2:$H$1999,7,FALSE)/(G788*10^9)</f>
        <v>0.90108289971280164</v>
      </c>
      <c r="X788" s="45">
        <f>VLOOKUP($A788,'LNST năm'!$A$2:$I$2000,8,FALSE)</f>
        <v>1.0605396055484282</v>
      </c>
      <c r="Y788" s="45">
        <f>VLOOKUP($A788,'LNST năm'!$A$2:$I$2000,9,FALSE)</f>
        <v>2.9666390163391867</v>
      </c>
      <c r="Z788" s="46" t="e">
        <f>VLOOKUP($A788,LNG!$A$2:$H$1999,9,FALSE)</f>
        <v>#REF!</v>
      </c>
      <c r="AA788" s="162" t="e">
        <f>VLOOKUP($A788,'GIÁ CP'!$A$2:$D$2000,4,FALSE)/Z788</f>
        <v>#REF!</v>
      </c>
    </row>
    <row r="789" spans="1:27" hidden="1">
      <c r="A789" s="18" t="s">
        <v>727</v>
      </c>
      <c r="B789" s="18" t="s">
        <v>1949</v>
      </c>
      <c r="C789" s="154" t="str">
        <f>VLOOKUP(A789,'GIÁ CP'!$K$2:$M$2000,3,FALSE)</f>
        <v xml:space="preserve">Sản xuất bia </v>
      </c>
      <c r="D789" s="43">
        <f>VLOOKUP($A789,'Doanh thu'!$A$3:$Q$2000,9,FALSE)/1000000000</f>
        <v>360.19494584300003</v>
      </c>
      <c r="E789" s="43">
        <f>VLOOKUP($A789,'Doanh thu'!$A$3:$Q$2000,10,FALSE)/1000000000</f>
        <v>370.25387905100001</v>
      </c>
      <c r="F789" s="43">
        <f>VLOOKUP($A789,'Doanh thu'!$A$3:$Q$2000,11,FALSE)/1000000000</f>
        <v>338.73233620899998</v>
      </c>
      <c r="G789" s="43">
        <f>VLOOKUP($A789,'Doanh thu'!$A$3:$Q$2000,12,FALSE)/1000000000</f>
        <v>295.64604734699998</v>
      </c>
      <c r="H789" s="43">
        <f>VLOOKUP($A789,LNST!$A$3:$Q$1635,9,FALSE)/1000000000</f>
        <v>51.896169925000002</v>
      </c>
      <c r="I789" s="43">
        <f>VLOOKUP($A789,LNST!$A$3:$Q$1635,10,FALSE)/1000000000</f>
        <v>64.000363686</v>
      </c>
      <c r="J789" s="43">
        <f>VLOOKUP($A789,LNST!$A$3:$Q$1635,11,FALSE)/1000000000</f>
        <v>32.228221431000001</v>
      </c>
      <c r="K789" s="43">
        <f>VLOOKUP($A789,LNST!$A$3:$Q$1635,12,FALSE)/1000000000</f>
        <v>30.840173659000001</v>
      </c>
      <c r="L789" s="45">
        <f>VLOOKUP($A789,'Doanh thu'!$A$3:$Q$2000,14,FALSE)</f>
        <v>-9.5825283202557194E-3</v>
      </c>
      <c r="M789" s="45">
        <f>VLOOKUP($A789,'Doanh thu'!$A$3:$Q$2000,15,FALSE)</f>
        <v>-2.0988745458286228E-2</v>
      </c>
      <c r="N789" s="45">
        <f>VLOOKUP($A789,'Doanh thu'!$A$3:$Q$2000,16,FALSE)</f>
        <v>-0.10232218869022318</v>
      </c>
      <c r="O789" s="45">
        <f>VLOOKUP($A789,'Doanh thu'!$A$3:$Q$2000,17,FALSE)</f>
        <v>-1.5022324502057599E-3</v>
      </c>
      <c r="P789" s="45">
        <f>VLOOKUP($A789,LNST!$A$3:$R$1635,14,FALSE)</f>
        <v>-0.14129005126534491</v>
      </c>
      <c r="Q789" s="45">
        <f>VLOOKUP($A789,LNST!$A$3:$R$1635,15,FALSE)</f>
        <v>0.23637470589153536</v>
      </c>
      <c r="R789" s="45">
        <f>VLOOKUP($A789,LNST!$A$3:$R$1635,16,FALSE)</f>
        <v>-0.24509046105836599</v>
      </c>
      <c r="S789" s="45">
        <f>VLOOKUP($A789,LNST!$A$3:$R$1635,17,FALSE)</f>
        <v>7.3555854936394119E-2</v>
      </c>
      <c r="T789" s="45">
        <f>VLOOKUP($A789,LNG!$A$2:$H$1999,4,FALSE)/(D789*10^9)</f>
        <v>0.21499377267707143</v>
      </c>
      <c r="U789" s="45">
        <f>VLOOKUP($A789,LNG!$A$2:$H$1999,5,FALSE)/(E789*10^9)</f>
        <v>0.32192915431571106</v>
      </c>
      <c r="V789" s="45">
        <f>VLOOKUP($A789,LNG!$A$2:$H$1999,6,FALSE)/(F789*10^9)</f>
        <v>0.38643027085620807</v>
      </c>
      <c r="W789" s="45">
        <f>VLOOKUP($A789,LNG!$A$2:$H$1999,7,FALSE)/(G789*10^9)</f>
        <v>0.34676328529321798</v>
      </c>
      <c r="X789" s="45">
        <f>VLOOKUP($A789,'LNST năm'!$A$2:$I$2000,8,FALSE)</f>
        <v>-9.2599060125763428E-3</v>
      </c>
      <c r="Y789" s="45">
        <f>VLOOKUP($A789,'LNST năm'!$A$2:$I$2000,9,FALSE)</f>
        <v>-1.4431002706122076E-2</v>
      </c>
      <c r="Z789" s="46" t="e">
        <f>VLOOKUP($A789,LNG!$A$2:$H$1999,9,FALSE)</f>
        <v>#REF!</v>
      </c>
      <c r="AA789" s="162" t="e">
        <f>VLOOKUP($A789,'GIÁ CP'!$A$2:$D$2000,4,FALSE)/Z789</f>
        <v>#REF!</v>
      </c>
    </row>
    <row r="790" spans="1:27">
      <c r="A790" s="18" t="s">
        <v>242</v>
      </c>
      <c r="B790" s="18" t="s">
        <v>1927</v>
      </c>
      <c r="C790" s="154" t="str">
        <f>VLOOKUP(A790,'GIÁ CP'!$K$2:$M$2000,3,FALSE)</f>
        <v xml:space="preserve">Sản xuất &amp; Phân phối Điện </v>
      </c>
      <c r="D790" s="43">
        <f>VLOOKUP($A790,'Doanh thu'!$A$3:$Q$2000,9,FALSE)/1000000000</f>
        <v>58.642578475000001</v>
      </c>
      <c r="E790" s="43">
        <f>VLOOKUP($A790,'Doanh thu'!$A$3:$Q$2000,10,FALSE)/1000000000</f>
        <v>101.78677181099999</v>
      </c>
      <c r="F790" s="43">
        <f>VLOOKUP($A790,'Doanh thu'!$A$3:$Q$2000,11,FALSE)/1000000000</f>
        <v>154.51479397099999</v>
      </c>
      <c r="G790" s="43">
        <f>VLOOKUP($A790,'Doanh thu'!$A$3:$Q$2000,12,FALSE)/1000000000</f>
        <v>72.351645184000006</v>
      </c>
      <c r="H790" s="43">
        <f>VLOOKUP($A790,LNST!$A$3:$Q$1635,9,FALSE)/1000000000</f>
        <v>24.550364068</v>
      </c>
      <c r="I790" s="43">
        <f>VLOOKUP($A790,LNST!$A$3:$Q$1635,10,FALSE)/1000000000</f>
        <v>41.510227207</v>
      </c>
      <c r="J790" s="43">
        <f>VLOOKUP($A790,LNST!$A$3:$Q$1635,11,FALSE)/1000000000</f>
        <v>67.376441901000007</v>
      </c>
      <c r="K790" s="43">
        <f>VLOOKUP($A790,LNST!$A$3:$Q$1635,12,FALSE)/1000000000</f>
        <v>32.680379383999998</v>
      </c>
      <c r="L790" s="45">
        <f>VLOOKUP($A790,'Doanh thu'!$A$3:$Q$2000,14,FALSE)</f>
        <v>0.32349350704349739</v>
      </c>
      <c r="M790" s="45">
        <f>VLOOKUP($A790,'Doanh thu'!$A$3:$Q$2000,15,FALSE)</f>
        <v>0.72050547029513257</v>
      </c>
      <c r="N790" s="45">
        <f>VLOOKUP($A790,'Doanh thu'!$A$3:$Q$2000,16,FALSE)</f>
        <v>0.53655220581022955</v>
      </c>
      <c r="O790" s="45">
        <f>VLOOKUP($A790,'Doanh thu'!$A$3:$Q$2000,17,FALSE)</f>
        <v>-0.11359243212721652</v>
      </c>
      <c r="P790" s="45">
        <f>VLOOKUP($A790,LNST!$A$3:$R$1635,14,FALSE)</f>
        <v>0.40579466750827536</v>
      </c>
      <c r="Q790" s="45">
        <f>VLOOKUP($A790,LNST!$A$3:$R$1635,15,FALSE)</f>
        <v>0.69476135904312142</v>
      </c>
      <c r="R790" s="45">
        <f>VLOOKUP($A790,LNST!$A$3:$R$1635,16,FALSE)</f>
        <v>0.50897522229630499</v>
      </c>
      <c r="S790" s="45">
        <f>VLOOKUP($A790,LNST!$A$3:$R$1635,17,FALSE)</f>
        <v>-9.6196280099495768E-2</v>
      </c>
      <c r="T790" s="45">
        <f>VLOOKUP($A790,LNG!$A$2:$H$1999,4,FALSE)/(D790*10^9)</f>
        <v>0.8665184551641596</v>
      </c>
      <c r="U790" s="45">
        <f>VLOOKUP($A790,LNG!$A$2:$H$1999,5,FALSE)/(E790*10^9)</f>
        <v>0.3405551957317689</v>
      </c>
      <c r="V790" s="45">
        <f>VLOOKUP($A790,LNG!$A$2:$H$1999,6,FALSE)/(F790*10^9)</f>
        <v>0.39548780434881303</v>
      </c>
      <c r="W790" s="45">
        <f>VLOOKUP($A790,LNG!$A$2:$H$1999,7,FALSE)/(G790*10^9)</f>
        <v>1.3129216124584648</v>
      </c>
      <c r="X790" s="45">
        <f>VLOOKUP($A790,'LNST năm'!$A$2:$I$2000,8,FALSE)</f>
        <v>0.49905479366849725</v>
      </c>
      <c r="Y790" s="45">
        <f>VLOOKUP($A790,'LNST năm'!$A$2:$I$2000,9,FALSE)</f>
        <v>-0.11379911893761285</v>
      </c>
      <c r="Z790" s="46" t="e">
        <f>VLOOKUP($A790,LNG!$A$2:$H$1999,9,FALSE)</f>
        <v>#REF!</v>
      </c>
      <c r="AA790" s="162" t="e">
        <f>VLOOKUP($A790,'GIÁ CP'!$A$2:$D$2000,4,FALSE)/Z790</f>
        <v>#REF!</v>
      </c>
    </row>
    <row r="791" spans="1:27" hidden="1">
      <c r="A791" s="18" t="s">
        <v>427</v>
      </c>
      <c r="B791" s="18" t="s">
        <v>2134</v>
      </c>
      <c r="C791" s="154" t="str">
        <f>VLOOKUP(A791,'GIÁ CP'!$K$2:$M$2000,3,FALSE)</f>
        <v xml:space="preserve">Máy công nghiệp </v>
      </c>
      <c r="D791" s="43">
        <f>VLOOKUP($A791,'Doanh thu'!$A$3:$Q$2000,9,FALSE)/1000000000</f>
        <v>0</v>
      </c>
      <c r="E791" s="43">
        <f>VLOOKUP($A791,'Doanh thu'!$A$3:$Q$2000,10,FALSE)/1000000000</f>
        <v>0</v>
      </c>
      <c r="F791" s="43">
        <f>VLOOKUP($A791,'Doanh thu'!$A$3:$Q$2000,11,FALSE)/1000000000</f>
        <v>0</v>
      </c>
      <c r="G791" s="43">
        <f>VLOOKUP($A791,'Doanh thu'!$A$3:$Q$2000,12,FALSE)/1000000000</f>
        <v>0</v>
      </c>
      <c r="H791" s="43">
        <f>VLOOKUP($A791,LNST!$A$3:$Q$1635,9,FALSE)/1000000000</f>
        <v>0</v>
      </c>
      <c r="I791" s="43">
        <f>VLOOKUP($A791,LNST!$A$3:$Q$1635,10,FALSE)/1000000000</f>
        <v>0</v>
      </c>
      <c r="J791" s="43">
        <f>VLOOKUP($A791,LNST!$A$3:$Q$1635,11,FALSE)/1000000000</f>
        <v>0</v>
      </c>
      <c r="K791" s="43">
        <f>VLOOKUP($A791,LNST!$A$3:$Q$1635,12,FALSE)/1000000000</f>
        <v>0</v>
      </c>
      <c r="L791" s="45">
        <f>VLOOKUP($A791,'Doanh thu'!$A$3:$Q$2000,14,FALSE)</f>
        <v>-1</v>
      </c>
      <c r="M791" s="45">
        <f>VLOOKUP($A791,'Doanh thu'!$A$3:$Q$2000,15,FALSE)</f>
        <v>-1</v>
      </c>
      <c r="N791" s="45">
        <f>VLOOKUP($A791,'Doanh thu'!$A$3:$Q$2000,16,FALSE)</f>
        <v>-1</v>
      </c>
      <c r="O791" s="45" t="e">
        <f>VLOOKUP($A791,'Doanh thu'!$A$3:$Q$2000,17,FALSE)</f>
        <v>#DIV/0!</v>
      </c>
      <c r="P791" s="45">
        <f>VLOOKUP($A791,LNST!$A$3:$R$1635,14,FALSE)</f>
        <v>1</v>
      </c>
      <c r="Q791" s="45">
        <f>VLOOKUP($A791,LNST!$A$3:$R$1635,15,FALSE)</f>
        <v>-1</v>
      </c>
      <c r="R791" s="45">
        <f>VLOOKUP($A791,LNST!$A$3:$R$1635,16,FALSE)</f>
        <v>-1</v>
      </c>
      <c r="S791" s="45" t="e">
        <f>VLOOKUP($A791,LNST!$A$3:$R$1635,17,FALSE)</f>
        <v>#DIV/0!</v>
      </c>
      <c r="T791" s="45" t="e">
        <f>VLOOKUP($A791,LNG!$A$2:$H$1999,4,FALSE)/(D791*10^9)</f>
        <v>#DIV/0!</v>
      </c>
      <c r="U791" s="45" t="e">
        <f>VLOOKUP($A791,LNG!$A$2:$H$1999,5,FALSE)/(E791*10^9)</f>
        <v>#DIV/0!</v>
      </c>
      <c r="V791" s="45" t="e">
        <f>VLOOKUP($A791,LNG!$A$2:$H$1999,6,FALSE)/(F791*10^9)</f>
        <v>#DIV/0!</v>
      </c>
      <c r="W791" s="45" t="e">
        <f>VLOOKUP($A791,LNG!$A$2:$H$1999,7,FALSE)/(G791*10^9)</f>
        <v>#DIV/0!</v>
      </c>
      <c r="X791" s="45">
        <f>VLOOKUP($A791,'LNST năm'!$A$2:$I$2000,8,FALSE)</f>
        <v>1</v>
      </c>
      <c r="Y791" s="45">
        <f>VLOOKUP($A791,'LNST năm'!$A$2:$I$2000,9,FALSE)</f>
        <v>0.25992104989487319</v>
      </c>
      <c r="Z791" s="46" t="e">
        <f>VLOOKUP($A791,LNG!$A$2:$H$1999,9,FALSE)</f>
        <v>#REF!</v>
      </c>
      <c r="AA791" s="162" t="e">
        <f>VLOOKUP($A791,'GIÁ CP'!$A$2:$D$2000,4,FALSE)/Z791</f>
        <v>#REF!</v>
      </c>
    </row>
    <row r="792" spans="1:27" hidden="1">
      <c r="A792" s="18" t="s">
        <v>661</v>
      </c>
      <c r="B792" s="18" t="s">
        <v>2377</v>
      </c>
      <c r="C792" s="154" t="str">
        <f>VLOOKUP(A792,'GIÁ CP'!$K$2:$M$2000,3,FALSE)</f>
        <v xml:space="preserve">Xây dựng </v>
      </c>
      <c r="D792" s="43">
        <f>VLOOKUP($A792,'Doanh thu'!$A$3:$Q$2000,9,FALSE)/1000000000</f>
        <v>184.59842524000001</v>
      </c>
      <c r="E792" s="43">
        <f>VLOOKUP($A792,'Doanh thu'!$A$3:$Q$2000,10,FALSE)/1000000000</f>
        <v>60.786198675999998</v>
      </c>
      <c r="F792" s="43">
        <f>VLOOKUP($A792,'Doanh thu'!$A$3:$Q$2000,11,FALSE)/1000000000</f>
        <v>222.653479205</v>
      </c>
      <c r="G792" s="43">
        <f>VLOOKUP($A792,'Doanh thu'!$A$3:$Q$2000,12,FALSE)/1000000000</f>
        <v>134.63019904199999</v>
      </c>
      <c r="H792" s="43">
        <f>VLOOKUP($A792,LNST!$A$3:$Q$1635,9,FALSE)/1000000000</f>
        <v>1.7446066899999999</v>
      </c>
      <c r="I792" s="43">
        <f>VLOOKUP($A792,LNST!$A$3:$Q$1635,10,FALSE)/1000000000</f>
        <v>0.99571941900000005</v>
      </c>
      <c r="J792" s="43">
        <f>VLOOKUP($A792,LNST!$A$3:$Q$1635,11,FALSE)/1000000000</f>
        <v>2.6964741110000001</v>
      </c>
      <c r="K792" s="43">
        <f>VLOOKUP($A792,LNST!$A$3:$Q$1635,12,FALSE)/1000000000</f>
        <v>0.523858096</v>
      </c>
      <c r="L792" s="45">
        <f>VLOOKUP($A792,'Doanh thu'!$A$3:$Q$2000,14,FALSE)</f>
        <v>0.74229696485775698</v>
      </c>
      <c r="M792" s="45">
        <f>VLOOKUP($A792,'Doanh thu'!$A$3:$Q$2000,15,FALSE)</f>
        <v>-0.28689228100317898</v>
      </c>
      <c r="N792" s="45">
        <f>VLOOKUP($A792,'Doanh thu'!$A$3:$Q$2000,16,FALSE)</f>
        <v>-8.6533013348819451E-2</v>
      </c>
      <c r="O792" s="45">
        <f>VLOOKUP($A792,'Doanh thu'!$A$3:$Q$2000,17,FALSE)</f>
        <v>0.5124869388935801</v>
      </c>
      <c r="P792" s="45">
        <f>VLOOKUP($A792,LNST!$A$3:$R$1635,14,FALSE)</f>
        <v>0.126030576072865</v>
      </c>
      <c r="Q792" s="45">
        <f>VLOOKUP($A792,LNST!$A$3:$R$1635,15,FALSE)</f>
        <v>-9.8527050990289189E-2</v>
      </c>
      <c r="R792" s="45">
        <f>VLOOKUP($A792,LNST!$A$3:$R$1635,16,FALSE)</f>
        <v>9.1885660822420334</v>
      </c>
      <c r="S792" s="45">
        <f>VLOOKUP($A792,LNST!$A$3:$R$1635,17,FALSE)</f>
        <v>-0.16276574139457509</v>
      </c>
      <c r="T792" s="45">
        <f>VLOOKUP($A792,LNG!$A$2:$H$1999,4,FALSE)/(D792*10^9)</f>
        <v>3.4455761617308581E-2</v>
      </c>
      <c r="U792" s="45">
        <f>VLOOKUP($A792,LNG!$A$2:$H$1999,5,FALSE)/(E792*10^9)</f>
        <v>0.1345310970766255</v>
      </c>
      <c r="V792" s="45">
        <f>VLOOKUP($A792,LNG!$A$2:$H$1999,6,FALSE)/(F792*10^9)</f>
        <v>2.3671072021054881E-2</v>
      </c>
      <c r="W792" s="45">
        <f>VLOOKUP($A792,LNG!$A$2:$H$1999,7,FALSE)/(G792*10^9)</f>
        <v>0.15899627770974445</v>
      </c>
      <c r="X792" s="45">
        <f>VLOOKUP($A792,'LNST năm'!$A$2:$I$2000,8,FALSE)</f>
        <v>0.91918750796920212</v>
      </c>
      <c r="Y792" s="45">
        <f>VLOOKUP($A792,'LNST năm'!$A$2:$I$2000,9,FALSE)</f>
        <v>0.40177074016862901</v>
      </c>
      <c r="Z792" s="46" t="e">
        <f>VLOOKUP($A792,LNG!$A$2:$H$1999,9,FALSE)</f>
        <v>#REF!</v>
      </c>
      <c r="AA792" s="162" t="e">
        <f>VLOOKUP($A792,'GIÁ CP'!$A$2:$D$2000,4,FALSE)/Z792</f>
        <v>#REF!</v>
      </c>
    </row>
    <row r="793" spans="1:27">
      <c r="A793" s="18" t="s">
        <v>799</v>
      </c>
      <c r="B793" s="18" t="s">
        <v>2953</v>
      </c>
      <c r="C793" s="154" t="str">
        <f>VLOOKUP(A793,'GIÁ CP'!$K$2:$M$2000,3,FALSE)</f>
        <v xml:space="preserve">Sản phẩm hóa dầu, Nông dược &amp; Hóa chất khác </v>
      </c>
      <c r="D793" s="43">
        <f>VLOOKUP($A793,'Doanh thu'!$A$3:$Q$2000,9,FALSE)/1000000000</f>
        <v>0</v>
      </c>
      <c r="E793" s="43">
        <f>VLOOKUP($A793,'Doanh thu'!$A$3:$Q$2000,10,FALSE)/1000000000</f>
        <v>0</v>
      </c>
      <c r="F793" s="43">
        <f>VLOOKUP($A793,'Doanh thu'!$A$3:$Q$2000,11,FALSE)/1000000000</f>
        <v>0</v>
      </c>
      <c r="G793" s="43">
        <f>VLOOKUP($A793,'Doanh thu'!$A$3:$Q$2000,12,FALSE)/1000000000</f>
        <v>0</v>
      </c>
      <c r="H793" s="43">
        <f>VLOOKUP($A793,LNST!$A$3:$Q$1635,9,FALSE)/1000000000</f>
        <v>0</v>
      </c>
      <c r="I793" s="43">
        <f>VLOOKUP($A793,LNST!$A$3:$Q$1635,10,FALSE)/1000000000</f>
        <v>0</v>
      </c>
      <c r="J793" s="43">
        <f>VLOOKUP($A793,LNST!$A$3:$Q$1635,11,FALSE)/1000000000</f>
        <v>0</v>
      </c>
      <c r="K793" s="43">
        <f>VLOOKUP($A793,LNST!$A$3:$Q$1635,12,FALSE)/1000000000</f>
        <v>0</v>
      </c>
      <c r="L793" s="45" t="e">
        <f>VLOOKUP($A793,'Doanh thu'!$A$3:$Q$2000,14,FALSE)</f>
        <v>#DIV/0!</v>
      </c>
      <c r="M793" s="45" t="e">
        <f>VLOOKUP($A793,'Doanh thu'!$A$3:$Q$2000,15,FALSE)</f>
        <v>#DIV/0!</v>
      </c>
      <c r="N793" s="45" t="e">
        <f>VLOOKUP($A793,'Doanh thu'!$A$3:$Q$2000,16,FALSE)</f>
        <v>#DIV/0!</v>
      </c>
      <c r="O793" s="45" t="e">
        <f>VLOOKUP($A793,'Doanh thu'!$A$3:$Q$2000,17,FALSE)</f>
        <v>#DIV/0!</v>
      </c>
      <c r="P793" s="45" t="e">
        <f>VLOOKUP($A793,LNST!$A$3:$R$1635,14,FALSE)</f>
        <v>#DIV/0!</v>
      </c>
      <c r="Q793" s="45" t="e">
        <f>VLOOKUP($A793,LNST!$A$3:$R$1635,15,FALSE)</f>
        <v>#DIV/0!</v>
      </c>
      <c r="R793" s="45" t="e">
        <f>VLOOKUP($A793,LNST!$A$3:$R$1635,16,FALSE)</f>
        <v>#DIV/0!</v>
      </c>
      <c r="S793" s="45" t="e">
        <f>VLOOKUP($A793,LNST!$A$3:$R$1635,17,FALSE)</f>
        <v>#DIV/0!</v>
      </c>
      <c r="T793" s="45" t="e">
        <f>VLOOKUP($A793,LNG!$A$2:$H$1999,4,FALSE)/(D793*10^9)</f>
        <v>#DIV/0!</v>
      </c>
      <c r="U793" s="45" t="e">
        <f>VLOOKUP($A793,LNG!$A$2:$H$1999,5,FALSE)/(E793*10^9)</f>
        <v>#DIV/0!</v>
      </c>
      <c r="V793" s="45" t="e">
        <f>VLOOKUP($A793,LNG!$A$2:$H$1999,6,FALSE)/(F793*10^9)</f>
        <v>#DIV/0!</v>
      </c>
      <c r="W793" s="45" t="e">
        <f>VLOOKUP($A793,LNG!$A$2:$H$1999,7,FALSE)/(G793*10^9)</f>
        <v>#DIV/0!</v>
      </c>
      <c r="X793" s="45" t="e">
        <f>VLOOKUP($A793,'LNST năm'!$A$2:$I$2000,8,FALSE)</f>
        <v>#DIV/0!</v>
      </c>
      <c r="Y793" s="45">
        <f>VLOOKUP($A793,'LNST năm'!$A$2:$I$2000,9,FALSE)</f>
        <v>-1</v>
      </c>
      <c r="Z793" s="46" t="e">
        <f>VLOOKUP($A793,LNG!$A$2:$H$1999,9,FALSE)</f>
        <v>#REF!</v>
      </c>
      <c r="AA793" s="162" t="e">
        <f>VLOOKUP($A793,'GIÁ CP'!$A$2:$D$2000,4,FALSE)/Z793</f>
        <v>#REF!</v>
      </c>
    </row>
    <row r="794" spans="1:27" hidden="1">
      <c r="A794" s="18" t="s">
        <v>1164</v>
      </c>
      <c r="B794" s="18" t="s">
        <v>2751</v>
      </c>
      <c r="C794" s="154" t="str">
        <f>VLOOKUP(A794,'GIÁ CP'!$K$2:$M$2000,3,FALSE)</f>
        <v xml:space="preserve">Khai thác vàng </v>
      </c>
      <c r="D794" s="43">
        <f>VLOOKUP($A794,'Doanh thu'!$A$3:$Q$2000,9,FALSE)/1000000000</f>
        <v>0</v>
      </c>
      <c r="E794" s="43">
        <f>VLOOKUP($A794,'Doanh thu'!$A$3:$Q$2000,10,FALSE)/1000000000</f>
        <v>0</v>
      </c>
      <c r="F794" s="43">
        <f>VLOOKUP($A794,'Doanh thu'!$A$3:$Q$2000,11,FALSE)/1000000000</f>
        <v>0</v>
      </c>
      <c r="G794" s="43">
        <f>VLOOKUP($A794,'Doanh thu'!$A$3:$Q$2000,12,FALSE)/1000000000</f>
        <v>0</v>
      </c>
      <c r="H794" s="43">
        <f>VLOOKUP($A794,LNST!$A$3:$Q$1635,9,FALSE)/1000000000</f>
        <v>0</v>
      </c>
      <c r="I794" s="43">
        <f>VLOOKUP($A794,LNST!$A$3:$Q$1635,10,FALSE)/1000000000</f>
        <v>0</v>
      </c>
      <c r="J794" s="43">
        <f>VLOOKUP($A794,LNST!$A$3:$Q$1635,11,FALSE)/1000000000</f>
        <v>0</v>
      </c>
      <c r="K794" s="43">
        <f>VLOOKUP($A794,LNST!$A$3:$Q$1635,12,FALSE)/1000000000</f>
        <v>0</v>
      </c>
      <c r="L794" s="45" t="e">
        <f>VLOOKUP($A794,'Doanh thu'!$A$3:$Q$2000,14,FALSE)</f>
        <v>#DIV/0!</v>
      </c>
      <c r="M794" s="45" t="e">
        <f>VLOOKUP($A794,'Doanh thu'!$A$3:$Q$2000,15,FALSE)</f>
        <v>#DIV/0!</v>
      </c>
      <c r="N794" s="45" t="e">
        <f>VLOOKUP($A794,'Doanh thu'!$A$3:$Q$2000,16,FALSE)</f>
        <v>#DIV/0!</v>
      </c>
      <c r="O794" s="45" t="e">
        <f>VLOOKUP($A794,'Doanh thu'!$A$3:$Q$2000,17,FALSE)</f>
        <v>#DIV/0!</v>
      </c>
      <c r="P794" s="45" t="e">
        <f>VLOOKUP($A794,LNST!$A$3:$R$1635,14,FALSE)</f>
        <v>#DIV/0!</v>
      </c>
      <c r="Q794" s="45" t="e">
        <f>VLOOKUP($A794,LNST!$A$3:$R$1635,15,FALSE)</f>
        <v>#DIV/0!</v>
      </c>
      <c r="R794" s="45" t="e">
        <f>VLOOKUP($A794,LNST!$A$3:$R$1635,16,FALSE)</f>
        <v>#DIV/0!</v>
      </c>
      <c r="S794" s="45" t="e">
        <f>VLOOKUP($A794,LNST!$A$3:$R$1635,17,FALSE)</f>
        <v>#DIV/0!</v>
      </c>
      <c r="T794" s="45" t="e">
        <f>VLOOKUP($A794,LNG!$A$2:$H$1999,4,FALSE)/(D794*10^9)</f>
        <v>#DIV/0!</v>
      </c>
      <c r="U794" s="45" t="e">
        <f>VLOOKUP($A794,LNG!$A$2:$H$1999,5,FALSE)/(E794*10^9)</f>
        <v>#DIV/0!</v>
      </c>
      <c r="V794" s="45" t="e">
        <f>VLOOKUP($A794,LNG!$A$2:$H$1999,6,FALSE)/(F794*10^9)</f>
        <v>#DIV/0!</v>
      </c>
      <c r="W794" s="45" t="e">
        <f>VLOOKUP($A794,LNG!$A$2:$H$1999,7,FALSE)/(G794*10^9)</f>
        <v>#DIV/0!</v>
      </c>
      <c r="X794" s="45">
        <f>VLOOKUP($A794,'LNST năm'!$A$2:$I$2000,8,FALSE)</f>
        <v>1</v>
      </c>
      <c r="Y794" s="45">
        <f>VLOOKUP($A794,'LNST năm'!$A$2:$I$2000,9,FALSE)</f>
        <v>0.25992104989487319</v>
      </c>
      <c r="Z794" s="46" t="e">
        <f>VLOOKUP($A794,LNG!$A$2:$H$1999,9,FALSE)</f>
        <v>#REF!</v>
      </c>
      <c r="AA794" s="162" t="e">
        <f>VLOOKUP($A794,'GIÁ CP'!$A$2:$D$2000,4,FALSE)/Z794</f>
        <v>#REF!</v>
      </c>
    </row>
    <row r="795" spans="1:27" hidden="1">
      <c r="A795" s="18" t="s">
        <v>1473</v>
      </c>
      <c r="B795" s="18" t="s">
        <v>3276</v>
      </c>
      <c r="C795" s="154" t="str">
        <f>VLOOKUP(A795,'GIÁ CP'!$K$2:$M$2000,3,FALSE)</f>
        <v xml:space="preserve">Xây dựng </v>
      </c>
      <c r="D795" s="43">
        <f>VLOOKUP($A795,'Doanh thu'!$A$3:$Q$2000,9,FALSE)/1000000000</f>
        <v>70.035790966999997</v>
      </c>
      <c r="E795" s="43">
        <f>VLOOKUP($A795,'Doanh thu'!$A$3:$Q$2000,10,FALSE)/1000000000</f>
        <v>75.826463485000005</v>
      </c>
      <c r="F795" s="43">
        <f>VLOOKUP($A795,'Doanh thu'!$A$3:$Q$2000,11,FALSE)/1000000000</f>
        <v>125.84009001699999</v>
      </c>
      <c r="G795" s="43">
        <f>VLOOKUP($A795,'Doanh thu'!$A$3:$Q$2000,12,FALSE)/1000000000</f>
        <v>78.839953399999999</v>
      </c>
      <c r="H795" s="43">
        <f>VLOOKUP($A795,LNST!$A$3:$Q$1635,9,FALSE)/1000000000</f>
        <v>2.2665939480000001</v>
      </c>
      <c r="I795" s="43">
        <f>VLOOKUP($A795,LNST!$A$3:$Q$1635,10,FALSE)/1000000000</f>
        <v>2.924705383</v>
      </c>
      <c r="J795" s="43">
        <f>VLOOKUP($A795,LNST!$A$3:$Q$1635,11,FALSE)/1000000000</f>
        <v>-0.427335837</v>
      </c>
      <c r="K795" s="43">
        <f>VLOOKUP($A795,LNST!$A$3:$Q$1635,12,FALSE)/1000000000</f>
        <v>2.2849772970000002</v>
      </c>
      <c r="L795" s="45">
        <f>VLOOKUP($A795,'Doanh thu'!$A$3:$Q$2000,14,FALSE)</f>
        <v>0.31452102515538161</v>
      </c>
      <c r="M795" s="45">
        <f>VLOOKUP($A795,'Doanh thu'!$A$3:$Q$2000,15,FALSE)</f>
        <v>2.4303786168660163E-2</v>
      </c>
      <c r="N795" s="45">
        <f>VLOOKUP($A795,'Doanh thu'!$A$3:$Q$2000,16,FALSE)</f>
        <v>9.0123082188095768E-2</v>
      </c>
      <c r="O795" s="45">
        <f>VLOOKUP($A795,'Doanh thu'!$A$3:$Q$2000,17,FALSE)</f>
        <v>0.28874906431172159</v>
      </c>
      <c r="P795" s="45">
        <f>VLOOKUP($A795,LNST!$A$3:$R$1635,14,FALSE)</f>
        <v>-0.16440351258096211</v>
      </c>
      <c r="Q795" s="45">
        <f>VLOOKUP($A795,LNST!$A$3:$R$1635,15,FALSE)</f>
        <v>-0.76978531349047996</v>
      </c>
      <c r="R795" s="45">
        <f>VLOOKUP($A795,LNST!$A$3:$R$1635,16,FALSE)</f>
        <v>-1.0167462191453305</v>
      </c>
      <c r="S795" s="45">
        <f>VLOOKUP($A795,LNST!$A$3:$R$1635,17,FALSE)</f>
        <v>0.6415367135765504</v>
      </c>
      <c r="T795" s="45">
        <f>VLOOKUP($A795,LNG!$A$2:$H$1999,4,FALSE)/(D795*10^9)</f>
        <v>0.20952164670938342</v>
      </c>
      <c r="U795" s="45">
        <f>VLOOKUP($A795,LNG!$A$2:$H$1999,5,FALSE)/(E795*10^9)</f>
        <v>0.20357727714749163</v>
      </c>
      <c r="V795" s="45">
        <f>VLOOKUP($A795,LNG!$A$2:$H$1999,6,FALSE)/(F795*10^9)</f>
        <v>0.1342377783321512</v>
      </c>
      <c r="W795" s="45">
        <f>VLOOKUP($A795,LNG!$A$2:$H$1999,7,FALSE)/(G795*10^9)</f>
        <v>0.22649081650776318</v>
      </c>
      <c r="X795" s="45">
        <f>VLOOKUP($A795,'LNST năm'!$A$2:$I$2000,8,FALSE)</f>
        <v>-1</v>
      </c>
      <c r="Y795" s="45">
        <f>VLOOKUP($A795,'LNST năm'!$A$2:$I$2000,9,FALSE)</f>
        <v>0.25992104989487319</v>
      </c>
      <c r="Z795" s="46" t="e">
        <f>VLOOKUP($A795,LNG!$A$2:$H$1999,9,FALSE)</f>
        <v>#REF!</v>
      </c>
      <c r="AA795" s="162" t="e">
        <f>VLOOKUP($A795,'GIÁ CP'!$A$2:$D$2000,4,FALSE)/Z795</f>
        <v>#REF!</v>
      </c>
    </row>
    <row r="796" spans="1:27">
      <c r="A796" s="18" t="s">
        <v>306</v>
      </c>
      <c r="B796" s="18" t="s">
        <v>2000</v>
      </c>
      <c r="C796" s="154" t="str">
        <f>VLOOKUP(A796,'GIÁ CP'!$K$2:$M$2000,3,FALSE)</f>
        <v xml:space="preserve">Ngân hàng </v>
      </c>
      <c r="D796" s="43">
        <f>VLOOKUP($A796,'Doanh thu'!$A$3:$Q$2000,9,FALSE)/1000000000</f>
        <v>0</v>
      </c>
      <c r="E796" s="43">
        <f>VLOOKUP($A796,'Doanh thu'!$A$3:$Q$2000,10,FALSE)/1000000000</f>
        <v>0</v>
      </c>
      <c r="F796" s="43">
        <f>VLOOKUP($A796,'Doanh thu'!$A$3:$Q$2000,11,FALSE)/1000000000</f>
        <v>0</v>
      </c>
      <c r="G796" s="43">
        <f>VLOOKUP($A796,'Doanh thu'!$A$3:$Q$2000,12,FALSE)/1000000000</f>
        <v>0</v>
      </c>
      <c r="H796" s="43">
        <f>VLOOKUP($A796,LNST!$A$3:$Q$1635,9,FALSE)/1000000000</f>
        <v>1629.604</v>
      </c>
      <c r="I796" s="43">
        <f>VLOOKUP($A796,LNST!$A$3:$Q$1635,10,FALSE)/1000000000</f>
        <v>1520.64</v>
      </c>
      <c r="J796" s="43">
        <f>VLOOKUP($A796,LNST!$A$3:$Q$1635,11,FALSE)/1000000000</f>
        <v>2565.0639999999999</v>
      </c>
      <c r="K796" s="43">
        <f>VLOOKUP($A796,LNST!$A$3:$Q$1635,12,FALSE)/1000000000</f>
        <v>1665.6969999999999</v>
      </c>
      <c r="L796" s="45" t="e">
        <f>VLOOKUP($A796,'Doanh thu'!$A$3:$Q$2000,14,FALSE)</f>
        <v>#DIV/0!</v>
      </c>
      <c r="M796" s="45" t="e">
        <f>VLOOKUP($A796,'Doanh thu'!$A$3:$Q$2000,15,FALSE)</f>
        <v>#DIV/0!</v>
      </c>
      <c r="N796" s="45" t="e">
        <f>VLOOKUP($A796,'Doanh thu'!$A$3:$Q$2000,16,FALSE)</f>
        <v>#DIV/0!</v>
      </c>
      <c r="O796" s="45" t="e">
        <f>VLOOKUP($A796,'Doanh thu'!$A$3:$Q$2000,17,FALSE)</f>
        <v>#DIV/0!</v>
      </c>
      <c r="P796" s="45">
        <f>VLOOKUP($A796,LNST!$A$3:$R$1635,14,FALSE)</f>
        <v>7.0305275325767136E-2</v>
      </c>
      <c r="Q796" s="45">
        <f>VLOOKUP($A796,LNST!$A$3:$R$1635,15,FALSE)</f>
        <v>9.9502106251075542E-2</v>
      </c>
      <c r="R796" s="45">
        <f>VLOOKUP($A796,LNST!$A$3:$R$1635,16,FALSE)</f>
        <v>0.50598032469652177</v>
      </c>
      <c r="S796" s="45">
        <f>VLOOKUP($A796,LNST!$A$3:$R$1635,17,FALSE)</f>
        <v>-1.2447441500878642E-2</v>
      </c>
      <c r="T796" s="45" t="e">
        <f>VLOOKUP($A796,LNG!$A$2:$H$1999,4,FALSE)/(D796*10^9)</f>
        <v>#DIV/0!</v>
      </c>
      <c r="U796" s="45" t="e">
        <f>VLOOKUP($A796,LNG!$A$2:$H$1999,5,FALSE)/(E796*10^9)</f>
        <v>#DIV/0!</v>
      </c>
      <c r="V796" s="45" t="e">
        <f>VLOOKUP($A796,LNG!$A$2:$H$1999,6,FALSE)/(F796*10^9)</f>
        <v>#DIV/0!</v>
      </c>
      <c r="W796" s="45" t="e">
        <f>VLOOKUP($A796,LNG!$A$2:$H$1999,7,FALSE)/(G796*10^9)</f>
        <v>#DIV/0!</v>
      </c>
      <c r="X796" s="45">
        <f>VLOOKUP($A796,'LNST năm'!$A$2:$I$2000,8,FALSE)</f>
        <v>0.21543838116724426</v>
      </c>
      <c r="Y796" s="45">
        <f>VLOOKUP($A796,'LNST năm'!$A$2:$I$2000,9,FALSE)</f>
        <v>5.6341142076346218E-2</v>
      </c>
      <c r="Z796" s="46" t="e">
        <f>VLOOKUP($A796,LNG!$A$2:$H$1999,9,FALSE)</f>
        <v>#REF!</v>
      </c>
      <c r="AA796" s="162" t="e">
        <f>VLOOKUP($A796,'GIÁ CP'!$A$2:$D$2000,4,FALSE)/Z796</f>
        <v>#REF!</v>
      </c>
    </row>
    <row r="797" spans="1:27" hidden="1">
      <c r="A797" s="18" t="s">
        <v>547</v>
      </c>
      <c r="B797" s="18" t="s">
        <v>2267</v>
      </c>
      <c r="C797" s="154" t="str">
        <f>VLOOKUP(A797,'GIÁ CP'!$K$2:$M$2000,3,FALSE)</f>
        <v xml:space="preserve">Phần cứng </v>
      </c>
      <c r="D797" s="43">
        <f>VLOOKUP($A797,'Doanh thu'!$A$3:$Q$2000,9,FALSE)/1000000000</f>
        <v>402.03270285399998</v>
      </c>
      <c r="E797" s="43">
        <f>VLOOKUP($A797,'Doanh thu'!$A$3:$Q$2000,10,FALSE)/1000000000</f>
        <v>299.845079376</v>
      </c>
      <c r="F797" s="43">
        <f>VLOOKUP($A797,'Doanh thu'!$A$3:$Q$2000,11,FALSE)/1000000000</f>
        <v>922.876806106</v>
      </c>
      <c r="G797" s="43">
        <f>VLOOKUP($A797,'Doanh thu'!$A$3:$Q$2000,12,FALSE)/1000000000</f>
        <v>134.85804983200001</v>
      </c>
      <c r="H797" s="43">
        <f>VLOOKUP($A797,LNST!$A$3:$Q$1635,9,FALSE)/1000000000</f>
        <v>0.35172314100000002</v>
      </c>
      <c r="I797" s="43">
        <f>VLOOKUP($A797,LNST!$A$3:$Q$1635,10,FALSE)/1000000000</f>
        <v>0.77146369999999997</v>
      </c>
      <c r="J797" s="43">
        <f>VLOOKUP($A797,LNST!$A$3:$Q$1635,11,FALSE)/1000000000</f>
        <v>19.177641353999999</v>
      </c>
      <c r="K797" s="43">
        <f>VLOOKUP($A797,LNST!$A$3:$Q$1635,12,FALSE)/1000000000</f>
        <v>0.45245898099999998</v>
      </c>
      <c r="L797" s="45">
        <f>VLOOKUP($A797,'Doanh thu'!$A$3:$Q$2000,14,FALSE)</f>
        <v>-1.8347005741074229E-3</v>
      </c>
      <c r="M797" s="45">
        <f>VLOOKUP($A797,'Doanh thu'!$A$3:$Q$2000,15,FALSE)</f>
        <v>-0.31073048888302579</v>
      </c>
      <c r="N797" s="45">
        <f>VLOOKUP($A797,'Doanh thu'!$A$3:$Q$2000,16,FALSE)</f>
        <v>0.34732079097795276</v>
      </c>
      <c r="O797" s="45">
        <f>VLOOKUP($A797,'Doanh thu'!$A$3:$Q$2000,17,FALSE)</f>
        <v>1.4546725836338127E-2</v>
      </c>
      <c r="P797" s="45">
        <f>VLOOKUP($A797,LNST!$A$3:$R$1635,14,FALSE)</f>
        <v>0.48491748807450541</v>
      </c>
      <c r="Q797" s="45">
        <f>VLOOKUP($A797,LNST!$A$3:$R$1635,15,FALSE)</f>
        <v>0.22842933629642415</v>
      </c>
      <c r="R797" s="45">
        <f>VLOOKUP($A797,LNST!$A$3:$R$1635,16,FALSE)</f>
        <v>6.9213892445795802</v>
      </c>
      <c r="S797" s="45">
        <f>VLOOKUP($A797,LNST!$A$3:$R$1635,17,FALSE)</f>
        <v>1.0481465365099896</v>
      </c>
      <c r="T797" s="45">
        <f>VLOOKUP($A797,LNG!$A$2:$H$1999,4,FALSE)/(D797*10^9)</f>
        <v>3.4231324815876416E-2</v>
      </c>
      <c r="U797" s="45">
        <f>VLOOKUP($A797,LNG!$A$2:$H$1999,5,FALSE)/(E797*10^9)</f>
        <v>0.11905599883210004</v>
      </c>
      <c r="V797" s="45">
        <f>VLOOKUP($A797,LNG!$A$2:$H$1999,6,FALSE)/(F797*10^9)</f>
        <v>2.7674203944688294E-2</v>
      </c>
      <c r="W797" s="45">
        <f>VLOOKUP($A797,LNG!$A$2:$H$1999,7,FALSE)/(G797*10^9)</f>
        <v>0.43776804043618478</v>
      </c>
      <c r="X797" s="45">
        <f>VLOOKUP($A797,'LNST năm'!$A$2:$I$2000,8,FALSE)</f>
        <v>2.2447947209287133</v>
      </c>
      <c r="Y797" s="45">
        <f>VLOOKUP($A797,'LNST năm'!$A$2:$I$2000,9,FALSE)</f>
        <v>-7.7982775622672307E-2</v>
      </c>
      <c r="Z797" s="46" t="e">
        <f>VLOOKUP($A797,LNG!$A$2:$H$1999,9,FALSE)</f>
        <v>#REF!</v>
      </c>
      <c r="AA797" s="162" t="e">
        <f>VLOOKUP($A797,'GIÁ CP'!$A$2:$D$2000,4,FALSE)/Z797</f>
        <v>#REF!</v>
      </c>
    </row>
    <row r="798" spans="1:27" hidden="1">
      <c r="A798" s="18" t="s">
        <v>451</v>
      </c>
      <c r="B798" s="18" t="s">
        <v>3662</v>
      </c>
      <c r="C798" s="154" t="str">
        <f>VLOOKUP(A798,'GIÁ CP'!$K$2:$M$2000,3,FALSE)</f>
        <v xml:space="preserve">Vật liệu xây dựng &amp; Nội thất </v>
      </c>
      <c r="D798" s="43">
        <f>VLOOKUP($A798,'Doanh thu'!$A$3:$Q$2000,9,FALSE)/1000000000</f>
        <v>0</v>
      </c>
      <c r="E798" s="43">
        <f>VLOOKUP($A798,'Doanh thu'!$A$3:$Q$2000,10,FALSE)/1000000000</f>
        <v>0</v>
      </c>
      <c r="F798" s="43">
        <f>VLOOKUP($A798,'Doanh thu'!$A$3:$Q$2000,11,FALSE)/1000000000</f>
        <v>0</v>
      </c>
      <c r="G798" s="43">
        <f>VLOOKUP($A798,'Doanh thu'!$A$3:$Q$2000,12,FALSE)/1000000000</f>
        <v>0</v>
      </c>
      <c r="H798" s="43">
        <f>VLOOKUP($A798,LNST!$A$3:$Q$1635,9,FALSE)/1000000000</f>
        <v>0</v>
      </c>
      <c r="I798" s="43">
        <f>VLOOKUP($A798,LNST!$A$3:$Q$1635,10,FALSE)/1000000000</f>
        <v>0</v>
      </c>
      <c r="J798" s="43">
        <f>VLOOKUP($A798,LNST!$A$3:$Q$1635,11,FALSE)/1000000000</f>
        <v>0</v>
      </c>
      <c r="K798" s="43">
        <f>VLOOKUP($A798,LNST!$A$3:$Q$1635,12,FALSE)/1000000000</f>
        <v>0</v>
      </c>
      <c r="L798" s="45" t="e">
        <f>VLOOKUP($A798,'Doanh thu'!$A$3:$Q$2000,14,FALSE)</f>
        <v>#DIV/0!</v>
      </c>
      <c r="M798" s="45" t="e">
        <f>VLOOKUP($A798,'Doanh thu'!$A$3:$Q$2000,15,FALSE)</f>
        <v>#DIV/0!</v>
      </c>
      <c r="N798" s="45" t="e">
        <f>VLOOKUP($A798,'Doanh thu'!$A$3:$Q$2000,16,FALSE)</f>
        <v>#DIV/0!</v>
      </c>
      <c r="O798" s="45" t="e">
        <f>VLOOKUP($A798,'Doanh thu'!$A$3:$Q$2000,17,FALSE)</f>
        <v>#DIV/0!</v>
      </c>
      <c r="P798" s="45" t="e">
        <f>VLOOKUP($A798,LNST!$A$3:$R$1635,14,FALSE)</f>
        <v>#DIV/0!</v>
      </c>
      <c r="Q798" s="45" t="e">
        <f>VLOOKUP($A798,LNST!$A$3:$R$1635,15,FALSE)</f>
        <v>#DIV/0!</v>
      </c>
      <c r="R798" s="45" t="e">
        <f>VLOOKUP($A798,LNST!$A$3:$R$1635,16,FALSE)</f>
        <v>#DIV/0!</v>
      </c>
      <c r="S798" s="45" t="e">
        <f>VLOOKUP($A798,LNST!$A$3:$R$1635,17,FALSE)</f>
        <v>#DIV/0!</v>
      </c>
      <c r="T798" s="45" t="e">
        <f>VLOOKUP($A798,LNG!$A$2:$H$1999,4,FALSE)/(D798*10^9)</f>
        <v>#DIV/0!</v>
      </c>
      <c r="U798" s="45" t="e">
        <f>VLOOKUP($A798,LNG!$A$2:$H$1999,5,FALSE)/(E798*10^9)</f>
        <v>#DIV/0!</v>
      </c>
      <c r="V798" s="45" t="e">
        <f>VLOOKUP($A798,LNG!$A$2:$H$1999,6,FALSE)/(F798*10^9)</f>
        <v>#DIV/0!</v>
      </c>
      <c r="W798" s="45" t="e">
        <f>VLOOKUP($A798,LNG!$A$2:$H$1999,7,FALSE)/(G798*10^9)</f>
        <v>#DIV/0!</v>
      </c>
      <c r="X798" s="45">
        <f>VLOOKUP($A798,'LNST năm'!$A$2:$I$2000,8,FALSE)</f>
        <v>1</v>
      </c>
      <c r="Y798" s="45">
        <f>VLOOKUP($A798,'LNST năm'!$A$2:$I$2000,9,FALSE)</f>
        <v>0.25992104989487319</v>
      </c>
      <c r="Z798" s="46" t="e">
        <f>VLOOKUP($A798,LNG!$A$2:$H$1999,9,FALSE)</f>
        <v>#REF!</v>
      </c>
      <c r="AA798" s="162" t="e">
        <f>VLOOKUP($A798,'GIÁ CP'!$A$2:$D$2000,4,FALSE)/Z798</f>
        <v>#REF!</v>
      </c>
    </row>
    <row r="799" spans="1:27" hidden="1">
      <c r="A799" s="18" t="s">
        <v>948</v>
      </c>
      <c r="B799" s="18" t="s">
        <v>2765</v>
      </c>
      <c r="C799" s="154" t="str">
        <f>VLOOKUP(A799,'GIÁ CP'!$K$2:$M$2000,3,FALSE)</f>
        <v xml:space="preserve">Thực phẩm </v>
      </c>
      <c r="D799" s="43">
        <f>VLOOKUP($A799,'Doanh thu'!$A$3:$Q$2000,9,FALSE)/1000000000</f>
        <v>12.543257143</v>
      </c>
      <c r="E799" s="43">
        <f>VLOOKUP($A799,'Doanh thu'!$A$3:$Q$2000,10,FALSE)/1000000000</f>
        <v>-4.9191802889999998</v>
      </c>
      <c r="F799" s="43">
        <f>VLOOKUP($A799,'Doanh thu'!$A$3:$Q$2000,11,FALSE)/1000000000</f>
        <v>11.382023526999999</v>
      </c>
      <c r="G799" s="43">
        <f>VLOOKUP($A799,'Doanh thu'!$A$3:$Q$2000,12,FALSE)/1000000000</f>
        <v>11.008701181999999</v>
      </c>
      <c r="H799" s="43">
        <f>VLOOKUP($A799,LNST!$A$3:$Q$1635,9,FALSE)/1000000000</f>
        <v>-2.3578837049999999</v>
      </c>
      <c r="I799" s="43">
        <f>VLOOKUP($A799,LNST!$A$3:$Q$1635,10,FALSE)/1000000000</f>
        <v>-26.907161377000001</v>
      </c>
      <c r="J799" s="43">
        <f>VLOOKUP($A799,LNST!$A$3:$Q$1635,11,FALSE)/1000000000</f>
        <v>-0.48605794400000002</v>
      </c>
      <c r="K799" s="43">
        <f>VLOOKUP($A799,LNST!$A$3:$Q$1635,12,FALSE)/1000000000</f>
        <v>-0.84251103599999999</v>
      </c>
      <c r="L799" s="45">
        <f>VLOOKUP($A799,'Doanh thu'!$A$3:$Q$2000,14,FALSE)</f>
        <v>-0.35917372338703424</v>
      </c>
      <c r="M799" s="45">
        <f>VLOOKUP($A799,'Doanh thu'!$A$3:$Q$2000,15,FALSE)</f>
        <v>-1.2325703931167247</v>
      </c>
      <c r="N799" s="45">
        <f>VLOOKUP($A799,'Doanh thu'!$A$3:$Q$2000,16,FALSE)</f>
        <v>-0.55013654938503753</v>
      </c>
      <c r="O799" s="45">
        <f>VLOOKUP($A799,'Doanh thu'!$A$3:$Q$2000,17,FALSE)</f>
        <v>-0.53032622056226097</v>
      </c>
      <c r="P799" s="45">
        <f>VLOOKUP($A799,LNST!$A$3:$R$1635,14,FALSE)</f>
        <v>0.36147301883550353</v>
      </c>
      <c r="Q799" s="45">
        <f>VLOOKUP($A799,LNST!$A$3:$R$1635,15,FALSE)</f>
        <v>-10.311947581397563</v>
      </c>
      <c r="R799" s="45">
        <f>VLOOKUP($A799,LNST!$A$3:$R$1635,16,FALSE)</f>
        <v>0.92524544745552295</v>
      </c>
      <c r="S799" s="45">
        <f>VLOOKUP($A799,LNST!$A$3:$R$1635,17,FALSE)</f>
        <v>0.49108898980003296</v>
      </c>
      <c r="T799" s="45">
        <f>VLOOKUP($A799,LNG!$A$2:$H$1999,4,FALSE)/(D799*10^9)</f>
        <v>0.73350729376815427</v>
      </c>
      <c r="U799" s="45">
        <f>VLOOKUP($A799,LNG!$A$2:$H$1999,5,FALSE)/(E799*10^9)</f>
        <v>-1.8701496413074443</v>
      </c>
      <c r="V799" s="45">
        <f>VLOOKUP($A799,LNG!$A$2:$H$1999,6,FALSE)/(F799*10^9)</f>
        <v>-0.65085074437133517</v>
      </c>
      <c r="W799" s="45">
        <f>VLOOKUP($A799,LNG!$A$2:$H$1999,7,FALSE)/(G799*10^9)</f>
        <v>0.80579142946528926</v>
      </c>
      <c r="X799" s="45">
        <f>VLOOKUP($A799,'LNST năm'!$A$2:$I$2000,8,FALSE)</f>
        <v>1</v>
      </c>
      <c r="Y799" s="45">
        <f>VLOOKUP($A799,'LNST năm'!$A$2:$I$2000,9,FALSE)</f>
        <v>0.25992104989487319</v>
      </c>
      <c r="Z799" s="46" t="e">
        <f>VLOOKUP($A799,LNG!$A$2:$H$1999,9,FALSE)</f>
        <v>#REF!</v>
      </c>
      <c r="AA799" s="162" t="e">
        <f>VLOOKUP($A799,'GIÁ CP'!$A$2:$D$2000,4,FALSE)/Z799</f>
        <v>#REF!</v>
      </c>
    </row>
    <row r="800" spans="1:27">
      <c r="A800" s="18" t="s">
        <v>85</v>
      </c>
      <c r="B800" s="18" t="s">
        <v>1739</v>
      </c>
      <c r="C800" s="154" t="str">
        <f>VLOOKUP(A800,'GIÁ CP'!$K$2:$M$2000,3,FALSE)</f>
        <v xml:space="preserve">Dịch vụ giải trí </v>
      </c>
      <c r="D800" s="43">
        <f>VLOOKUP($A800,'Doanh thu'!$A$3:$Q$2000,9,FALSE)/1000000000</f>
        <v>67.732587271</v>
      </c>
      <c r="E800" s="43">
        <f>VLOOKUP($A800,'Doanh thu'!$A$3:$Q$2000,10,FALSE)/1000000000</f>
        <v>60.175227071000002</v>
      </c>
      <c r="F800" s="43">
        <f>VLOOKUP($A800,'Doanh thu'!$A$3:$Q$2000,11,FALSE)/1000000000</f>
        <v>15.821167864</v>
      </c>
      <c r="G800" s="43">
        <f>VLOOKUP($A800,'Doanh thu'!$A$3:$Q$2000,12,FALSE)/1000000000</f>
        <v>36.490309359000001</v>
      </c>
      <c r="H800" s="43">
        <f>VLOOKUP($A800,LNST!$A$3:$Q$1635,9,FALSE)/1000000000</f>
        <v>27.701287914000002</v>
      </c>
      <c r="I800" s="43">
        <f>VLOOKUP($A800,LNST!$A$3:$Q$1635,10,FALSE)/1000000000</f>
        <v>26.614270705999999</v>
      </c>
      <c r="J800" s="43">
        <f>VLOOKUP($A800,LNST!$A$3:$Q$1635,11,FALSE)/1000000000</f>
        <v>9.5470088929999992</v>
      </c>
      <c r="K800" s="43">
        <f>VLOOKUP($A800,LNST!$A$3:$Q$1635,12,FALSE)/1000000000</f>
        <v>8.6833015309999997</v>
      </c>
      <c r="L800" s="45">
        <f>VLOOKUP($A800,'Doanh thu'!$A$3:$Q$2000,14,FALSE)</f>
        <v>-0.20661478059093918</v>
      </c>
      <c r="M800" s="45">
        <f>VLOOKUP($A800,'Doanh thu'!$A$3:$Q$2000,15,FALSE)</f>
        <v>-7.1090147242278731E-2</v>
      </c>
      <c r="N800" s="45">
        <f>VLOOKUP($A800,'Doanh thu'!$A$3:$Q$2000,16,FALSE)</f>
        <v>-6.006737298808984E-2</v>
      </c>
      <c r="O800" s="45">
        <f>VLOOKUP($A800,'Doanh thu'!$A$3:$Q$2000,17,FALSE)</f>
        <v>-3.3790731274625584E-2</v>
      </c>
      <c r="P800" s="45">
        <f>VLOOKUP($A800,LNST!$A$3:$R$1635,14,FALSE)</f>
        <v>-0.29351050134063916</v>
      </c>
      <c r="Q800" s="45">
        <f>VLOOKUP($A800,LNST!$A$3:$R$1635,15,FALSE)</f>
        <v>-8.9463663822669834E-2</v>
      </c>
      <c r="R800" s="45">
        <f>VLOOKUP($A800,LNST!$A$3:$R$1635,16,FALSE)</f>
        <v>0.19365745325496703</v>
      </c>
      <c r="S800" s="45">
        <f>VLOOKUP($A800,LNST!$A$3:$R$1635,17,FALSE)</f>
        <v>9.5237347639710937E-3</v>
      </c>
      <c r="T800" s="45">
        <f>VLOOKUP($A800,LNG!$A$2:$H$1999,4,FALSE)/(D800*10^9)</f>
        <v>0.27907950190016301</v>
      </c>
      <c r="U800" s="45">
        <f>VLOOKUP($A800,LNG!$A$2:$H$1999,5,FALSE)/(E800*10^9)</f>
        <v>0.70129038955197265</v>
      </c>
      <c r="V800" s="45">
        <f>VLOOKUP($A800,LNG!$A$2:$H$1999,6,FALSE)/(F800*10^9)</f>
        <v>2.3190535652229523</v>
      </c>
      <c r="W800" s="45">
        <f>VLOOKUP($A800,LNG!$A$2:$H$1999,7,FALSE)/(G800*10^9)</f>
        <v>0.14863381646454296</v>
      </c>
      <c r="X800" s="45">
        <f>VLOOKUP($A800,'LNST năm'!$A$2:$I$2000,8,FALSE)</f>
        <v>-0.21815710654881054</v>
      </c>
      <c r="Y800" s="45">
        <f>VLOOKUP($A800,'LNST năm'!$A$2:$I$2000,9,FALSE)</f>
        <v>-0.12415706331476817</v>
      </c>
      <c r="Z800" s="46" t="e">
        <f>VLOOKUP($A800,LNG!$A$2:$H$1999,9,FALSE)</f>
        <v>#REF!</v>
      </c>
      <c r="AA800" s="162" t="e">
        <f>VLOOKUP($A800,'GIÁ CP'!$A$2:$D$2000,4,FALSE)/Z800</f>
        <v>#REF!</v>
      </c>
    </row>
    <row r="801" spans="1:27" hidden="1">
      <c r="A801" s="18" t="s">
        <v>160</v>
      </c>
      <c r="B801" s="18" t="s">
        <v>1839</v>
      </c>
      <c r="C801" s="154" t="str">
        <f>VLOOKUP(A801,'GIÁ CP'!$K$2:$M$2000,3,FALSE)</f>
        <v xml:space="preserve">Thiết bị y tế </v>
      </c>
      <c r="D801" s="43">
        <f>VLOOKUP($A801,'Doanh thu'!$A$3:$Q$2000,9,FALSE)/1000000000</f>
        <v>136.27755652900001</v>
      </c>
      <c r="E801" s="43">
        <f>VLOOKUP($A801,'Doanh thu'!$A$3:$Q$2000,10,FALSE)/1000000000</f>
        <v>161.19816563200001</v>
      </c>
      <c r="F801" s="43">
        <f>VLOOKUP($A801,'Doanh thu'!$A$3:$Q$2000,11,FALSE)/1000000000</f>
        <v>284.85236266499999</v>
      </c>
      <c r="G801" s="43">
        <f>VLOOKUP($A801,'Doanh thu'!$A$3:$Q$2000,12,FALSE)/1000000000</f>
        <v>159.12536146400001</v>
      </c>
      <c r="H801" s="43">
        <f>VLOOKUP($A801,LNST!$A$3:$Q$1635,9,FALSE)/1000000000</f>
        <v>3.005497584</v>
      </c>
      <c r="I801" s="43">
        <f>VLOOKUP($A801,LNST!$A$3:$Q$1635,10,FALSE)/1000000000</f>
        <v>12.288804483</v>
      </c>
      <c r="J801" s="43">
        <f>VLOOKUP($A801,LNST!$A$3:$Q$1635,11,FALSE)/1000000000</f>
        <v>10.210644608999999</v>
      </c>
      <c r="K801" s="43">
        <f>VLOOKUP($A801,LNST!$A$3:$Q$1635,12,FALSE)/1000000000</f>
        <v>11.356013211</v>
      </c>
      <c r="L801" s="45">
        <f>VLOOKUP($A801,'Doanh thu'!$A$3:$Q$2000,14,FALSE)</f>
        <v>-0.13419626234310655</v>
      </c>
      <c r="M801" s="45">
        <f>VLOOKUP($A801,'Doanh thu'!$A$3:$Q$2000,15,FALSE)</f>
        <v>8.9504474787653832E-2</v>
      </c>
      <c r="N801" s="45">
        <f>VLOOKUP($A801,'Doanh thu'!$A$3:$Q$2000,16,FALSE)</f>
        <v>0.51755183458702403</v>
      </c>
      <c r="O801" s="45">
        <f>VLOOKUP($A801,'Doanh thu'!$A$3:$Q$2000,17,FALSE)</f>
        <v>-0.12160411341430716</v>
      </c>
      <c r="P801" s="45">
        <f>VLOOKUP($A801,LNST!$A$3:$R$1635,14,FALSE)</f>
        <v>-0.65297480205036651</v>
      </c>
      <c r="Q801" s="45">
        <f>VLOOKUP($A801,LNST!$A$3:$R$1635,15,FALSE)</f>
        <v>0.45685985792034428</v>
      </c>
      <c r="R801" s="45">
        <f>VLOOKUP($A801,LNST!$A$3:$R$1635,16,FALSE)</f>
        <v>-0.37651347952199177</v>
      </c>
      <c r="S801" s="45">
        <f>VLOOKUP($A801,LNST!$A$3:$R$1635,17,FALSE)</f>
        <v>-0.53535767413187552</v>
      </c>
      <c r="T801" s="45">
        <f>VLOOKUP($A801,LNG!$A$2:$H$1999,4,FALSE)/(D801*10^9)</f>
        <v>0.35984293682697893</v>
      </c>
      <c r="U801" s="45">
        <f>VLOOKUP($A801,LNG!$A$2:$H$1999,5,FALSE)/(E801*10^9)</f>
        <v>0.17019833414626434</v>
      </c>
      <c r="V801" s="45">
        <f>VLOOKUP($A801,LNG!$A$2:$H$1999,6,FALSE)/(F801*10^9)</f>
        <v>0.13265026454577047</v>
      </c>
      <c r="W801" s="45">
        <f>VLOOKUP($A801,LNG!$A$2:$H$1999,7,FALSE)/(G801*10^9)</f>
        <v>0.21986957688649339</v>
      </c>
      <c r="X801" s="45">
        <f>VLOOKUP($A801,'LNST năm'!$A$2:$I$2000,8,FALSE)</f>
        <v>-1</v>
      </c>
      <c r="Y801" s="45">
        <f>VLOOKUP($A801,'LNST năm'!$A$2:$I$2000,9,FALSE)</f>
        <v>0.25992104989487319</v>
      </c>
      <c r="Z801" s="46" t="e">
        <f>VLOOKUP($A801,LNG!$A$2:$H$1999,9,FALSE)</f>
        <v>#REF!</v>
      </c>
      <c r="AA801" s="162" t="e">
        <f>VLOOKUP($A801,'GIÁ CP'!$A$2:$D$2000,4,FALSE)/Z801</f>
        <v>#REF!</v>
      </c>
    </row>
    <row r="802" spans="1:27" hidden="1">
      <c r="A802" s="18" t="s">
        <v>1657</v>
      </c>
      <c r="B802" s="18" t="s">
        <v>1658</v>
      </c>
      <c r="C802" s="154" t="str">
        <f>VLOOKUP(A802,'GIÁ CP'!$K$2:$M$2000,3,FALSE)</f>
        <v xml:space="preserve">Containers &amp; Đóng gói </v>
      </c>
      <c r="D802" s="43">
        <f>VLOOKUP($A802,'Doanh thu'!$A$3:$Q$2000,9,FALSE)/1000000000</f>
        <v>2313.608846262</v>
      </c>
      <c r="E802" s="43">
        <f>VLOOKUP($A802,'Doanh thu'!$A$3:$Q$2000,10,FALSE)/1000000000</f>
        <v>2371.352239194</v>
      </c>
      <c r="F802" s="43">
        <f>VLOOKUP($A802,'Doanh thu'!$A$3:$Q$2000,11,FALSE)/1000000000</f>
        <v>2198.3917893879998</v>
      </c>
      <c r="G802" s="43">
        <f>VLOOKUP($A802,'Doanh thu'!$A$3:$Q$2000,12,FALSE)/1000000000</f>
        <v>2224.72149468</v>
      </c>
      <c r="H802" s="43">
        <f>VLOOKUP($A802,LNST!$A$3:$Q$1635,9,FALSE)/1000000000</f>
        <v>60.454083644000001</v>
      </c>
      <c r="I802" s="43">
        <f>VLOOKUP($A802,LNST!$A$3:$Q$1635,10,FALSE)/1000000000</f>
        <v>49.671818829999999</v>
      </c>
      <c r="J802" s="43">
        <f>VLOOKUP($A802,LNST!$A$3:$Q$1635,11,FALSE)/1000000000</f>
        <v>39.509535565</v>
      </c>
      <c r="K802" s="43">
        <f>VLOOKUP($A802,LNST!$A$3:$Q$1635,12,FALSE)/1000000000</f>
        <v>64.953188488999999</v>
      </c>
      <c r="L802" s="45">
        <f>VLOOKUP($A802,'Doanh thu'!$A$3:$Q$2000,14,FALSE)</f>
        <v>-0.28855662336732596</v>
      </c>
      <c r="M802" s="45">
        <f>VLOOKUP($A802,'Doanh thu'!$A$3:$Q$2000,15,FALSE)</f>
        <v>-0.36049475491123734</v>
      </c>
      <c r="N802" s="45">
        <f>VLOOKUP($A802,'Doanh thu'!$A$3:$Q$2000,16,FALSE)</f>
        <v>-0.4281679071487452</v>
      </c>
      <c r="O802" s="45">
        <f>VLOOKUP($A802,'Doanh thu'!$A$3:$Q$2000,17,FALSE)</f>
        <v>-0.42333882047723131</v>
      </c>
      <c r="P802" s="45">
        <f>VLOOKUP($A802,LNST!$A$3:$R$1635,14,FALSE)</f>
        <v>0.11543203164202787</v>
      </c>
      <c r="Q802" s="45">
        <f>VLOOKUP($A802,LNST!$A$3:$R$1635,15,FALSE)</f>
        <v>12.980474332032086</v>
      </c>
      <c r="R802" s="45">
        <f>VLOOKUP($A802,LNST!$A$3:$R$1635,16,FALSE)</f>
        <v>0.47159319955372603</v>
      </c>
      <c r="S802" s="45">
        <f>VLOOKUP($A802,LNST!$A$3:$R$1635,17,FALSE)</f>
        <v>3.6746876411146139</v>
      </c>
      <c r="T802" s="45">
        <f>VLOOKUP($A802,LNG!$A$2:$H$1999,4,FALSE)/(D802*10^9)</f>
        <v>0.20111318293745337</v>
      </c>
      <c r="U802" s="45">
        <f>VLOOKUP($A802,LNG!$A$2:$H$1999,5,FALSE)/(E802*10^9)</f>
        <v>0.15061255673572718</v>
      </c>
      <c r="V802" s="45">
        <f>VLOOKUP($A802,LNG!$A$2:$H$1999,6,FALSE)/(F802*10^9)</f>
        <v>0.15930577236439514</v>
      </c>
      <c r="W802" s="45">
        <f>VLOOKUP($A802,LNG!$A$2:$H$1999,7,FALSE)/(G802*10^9)</f>
        <v>0.14928769502664066</v>
      </c>
      <c r="X802" s="45">
        <f>VLOOKUP($A802,'LNST năm'!$A$2:$I$2000,8,FALSE)</f>
        <v>0.37360273885316886</v>
      </c>
      <c r="Y802" s="45">
        <f>VLOOKUP($A802,'LNST năm'!$A$2:$I$2000,9,FALSE)</f>
        <v>1.1825338138442105</v>
      </c>
      <c r="Z802" s="46" t="e">
        <f>VLOOKUP($A802,LNG!$A$2:$H$1999,9,FALSE)</f>
        <v>#REF!</v>
      </c>
      <c r="AA802" s="162" t="e">
        <f>VLOOKUP($A802,'GIÁ CP'!$A$2:$D$2000,4,FALSE)/Z802</f>
        <v>#REF!</v>
      </c>
    </row>
    <row r="803" spans="1:27" hidden="1">
      <c r="A803" s="18" t="s">
        <v>480</v>
      </c>
      <c r="B803" s="18" t="s">
        <v>2191</v>
      </c>
      <c r="C803" s="154" t="str">
        <f>VLOOKUP(A803,'GIÁ CP'!$K$2:$M$2000,3,FALSE)</f>
        <v xml:space="preserve">Thép và sản phẩm thép </v>
      </c>
      <c r="D803" s="43">
        <f>VLOOKUP($A803,'Doanh thu'!$A$3:$Q$2000,9,FALSE)/1000000000</f>
        <v>20.071336925000001</v>
      </c>
      <c r="E803" s="43">
        <f>VLOOKUP($A803,'Doanh thu'!$A$3:$Q$2000,10,FALSE)/1000000000</f>
        <v>20.643895446999998</v>
      </c>
      <c r="F803" s="43">
        <f>VLOOKUP($A803,'Doanh thu'!$A$3:$Q$2000,11,FALSE)/1000000000</f>
        <v>34.613418818</v>
      </c>
      <c r="G803" s="43">
        <f>VLOOKUP($A803,'Doanh thu'!$A$3:$Q$2000,12,FALSE)/1000000000</f>
        <v>36.021707886999998</v>
      </c>
      <c r="H803" s="43">
        <f>VLOOKUP($A803,LNST!$A$3:$Q$1635,9,FALSE)/1000000000</f>
        <v>-4.8246692649999998</v>
      </c>
      <c r="I803" s="43">
        <f>VLOOKUP($A803,LNST!$A$3:$Q$1635,10,FALSE)/1000000000</f>
        <v>-15.71296995</v>
      </c>
      <c r="J803" s="43">
        <f>VLOOKUP($A803,LNST!$A$3:$Q$1635,11,FALSE)/1000000000</f>
        <v>-3.4391052900000001</v>
      </c>
      <c r="K803" s="43">
        <f>VLOOKUP($A803,LNST!$A$3:$Q$1635,12,FALSE)/1000000000</f>
        <v>-3.8870426550000001</v>
      </c>
      <c r="L803" s="45">
        <f>VLOOKUP($A803,'Doanh thu'!$A$3:$Q$2000,14,FALSE)</f>
        <v>-0.51590198986538183</v>
      </c>
      <c r="M803" s="45">
        <f>VLOOKUP($A803,'Doanh thu'!$A$3:$Q$2000,15,FALSE)</f>
        <v>-0.52253894310115334</v>
      </c>
      <c r="N803" s="45">
        <f>VLOOKUP($A803,'Doanh thu'!$A$3:$Q$2000,16,FALSE)</f>
        <v>-1.7044957472840565E-2</v>
      </c>
      <c r="O803" s="45">
        <f>VLOOKUP($A803,'Doanh thu'!$A$3:$Q$2000,17,FALSE)</f>
        <v>-5.2442164771783255E-2</v>
      </c>
      <c r="P803" s="45">
        <f>VLOOKUP($A803,LNST!$A$3:$R$1635,14,FALSE)</f>
        <v>5.3481967202077048E-2</v>
      </c>
      <c r="Q803" s="45">
        <f>VLOOKUP($A803,LNST!$A$3:$R$1635,15,FALSE)</f>
        <v>-2.3340365137383721</v>
      </c>
      <c r="R803" s="45">
        <f>VLOOKUP($A803,LNST!$A$3:$R$1635,16,FALSE)</f>
        <v>-1.2502944579566793</v>
      </c>
      <c r="S803" s="45">
        <f>VLOOKUP($A803,LNST!$A$3:$R$1635,17,FALSE)</f>
        <v>0.13891173971583864</v>
      </c>
      <c r="T803" s="45">
        <f>VLOOKUP($A803,LNG!$A$2:$H$1999,4,FALSE)/(D803*10^9)</f>
        <v>-9.8010228882648279E-2</v>
      </c>
      <c r="U803" s="45">
        <f>VLOOKUP($A803,LNG!$A$2:$H$1999,5,FALSE)/(E803*10^9)</f>
        <v>0.1847574338279393</v>
      </c>
      <c r="V803" s="45">
        <f>VLOOKUP($A803,LNG!$A$2:$H$1999,6,FALSE)/(F803*10^9)</f>
        <v>1.8936835030555751E-2</v>
      </c>
      <c r="W803" s="45">
        <f>VLOOKUP($A803,LNG!$A$2:$H$1999,7,FALSE)/(G803*10^9)</f>
        <v>-0.36786451984921675</v>
      </c>
      <c r="X803" s="45">
        <f>VLOOKUP($A803,'LNST năm'!$A$2:$I$2000,8,FALSE)</f>
        <v>-26.481898538610896</v>
      </c>
      <c r="Y803" s="45">
        <f>VLOOKUP($A803,'LNST năm'!$A$2:$I$2000,9,FALSE)</f>
        <v>-1.7179195320164404</v>
      </c>
      <c r="Z803" s="46" t="e">
        <f>VLOOKUP($A803,LNG!$A$2:$H$1999,9,FALSE)</f>
        <v>#REF!</v>
      </c>
      <c r="AA803" s="162" t="e">
        <f>VLOOKUP($A803,'GIÁ CP'!$A$2:$D$2000,4,FALSE)/Z803</f>
        <v>#REF!</v>
      </c>
    </row>
    <row r="804" spans="1:27">
      <c r="A804" s="18" t="s">
        <v>356</v>
      </c>
      <c r="B804" s="18" t="s">
        <v>2059</v>
      </c>
      <c r="C804" s="154" t="str">
        <f>VLOOKUP(A804,'GIÁ CP'!$K$2:$M$2000,3,FALSE)</f>
        <v xml:space="preserve">Ngân hàng </v>
      </c>
      <c r="D804" s="43">
        <f>VLOOKUP($A804,'Doanh thu'!$A$3:$Q$2000,9,FALSE)/1000000000</f>
        <v>0</v>
      </c>
      <c r="E804" s="43">
        <f>VLOOKUP($A804,'Doanh thu'!$A$3:$Q$2000,10,FALSE)/1000000000</f>
        <v>0</v>
      </c>
      <c r="F804" s="43">
        <f>VLOOKUP($A804,'Doanh thu'!$A$3:$Q$2000,11,FALSE)/1000000000</f>
        <v>0</v>
      </c>
      <c r="G804" s="43">
        <f>VLOOKUP($A804,'Doanh thu'!$A$3:$Q$2000,12,FALSE)/1000000000</f>
        <v>0</v>
      </c>
      <c r="H804" s="43">
        <f>VLOOKUP($A804,LNST!$A$3:$Q$1635,9,FALSE)/1000000000</f>
        <v>4881.1589999999997</v>
      </c>
      <c r="I804" s="43">
        <f>VLOOKUP($A804,LNST!$A$3:$Q$1635,10,FALSE)/1000000000</f>
        <v>4280.5889999999999</v>
      </c>
      <c r="J804" s="43">
        <f>VLOOKUP($A804,LNST!$A$3:$Q$1635,11,FALSE)/1000000000</f>
        <v>2784.6849999999999</v>
      </c>
      <c r="K804" s="43">
        <f>VLOOKUP($A804,LNST!$A$3:$Q$1635,12,FALSE)/1000000000</f>
        <v>4320.3879999999999</v>
      </c>
      <c r="L804" s="45" t="e">
        <f>VLOOKUP($A804,'Doanh thu'!$A$3:$Q$2000,14,FALSE)</f>
        <v>#DIV/0!</v>
      </c>
      <c r="M804" s="45" t="e">
        <f>VLOOKUP($A804,'Doanh thu'!$A$3:$Q$2000,15,FALSE)</f>
        <v>#DIV/0!</v>
      </c>
      <c r="N804" s="45" t="e">
        <f>VLOOKUP($A804,'Doanh thu'!$A$3:$Q$2000,16,FALSE)</f>
        <v>#DIV/0!</v>
      </c>
      <c r="O804" s="45" t="e">
        <f>VLOOKUP($A804,'Doanh thu'!$A$3:$Q$2000,17,FALSE)</f>
        <v>#DIV/0!</v>
      </c>
      <c r="P804" s="45">
        <f>VLOOKUP($A804,LNST!$A$3:$R$1635,14,FALSE)</f>
        <v>9.2326438541016298E-2</v>
      </c>
      <c r="Q804" s="45">
        <f>VLOOKUP($A804,LNST!$A$3:$R$1635,15,FALSE)</f>
        <v>0.105982464322117</v>
      </c>
      <c r="R804" s="45">
        <f>VLOOKUP($A804,LNST!$A$3:$R$1635,16,FALSE)</f>
        <v>-0.3873570961533554</v>
      </c>
      <c r="S804" s="45">
        <f>VLOOKUP($A804,LNST!$A$3:$R$1635,17,FALSE)</f>
        <v>0.17457193144813343</v>
      </c>
      <c r="T804" s="45" t="e">
        <f>VLOOKUP($A804,LNG!$A$2:$H$1999,4,FALSE)/(D804*10^9)</f>
        <v>#DIV/0!</v>
      </c>
      <c r="U804" s="45" t="e">
        <f>VLOOKUP($A804,LNG!$A$2:$H$1999,5,FALSE)/(E804*10^9)</f>
        <v>#DIV/0!</v>
      </c>
      <c r="V804" s="45" t="e">
        <f>VLOOKUP($A804,LNG!$A$2:$H$1999,6,FALSE)/(F804*10^9)</f>
        <v>#DIV/0!</v>
      </c>
      <c r="W804" s="45" t="e">
        <f>VLOOKUP($A804,LNG!$A$2:$H$1999,7,FALSE)/(G804*10^9)</f>
        <v>#DIV/0!</v>
      </c>
      <c r="X804" s="45">
        <f>VLOOKUP($A804,'LNST năm'!$A$2:$I$2000,8,FALSE)</f>
        <v>-6.9391608031748861E-2</v>
      </c>
      <c r="Y804" s="45">
        <f>VLOOKUP($A804,'LNST năm'!$A$2:$I$2000,9,FALSE)</f>
        <v>4.5093580022640856E-2</v>
      </c>
      <c r="Z804" s="46" t="e">
        <f>VLOOKUP($A804,LNG!$A$2:$H$1999,9,FALSE)</f>
        <v>#REF!</v>
      </c>
      <c r="AA804" s="162" t="e">
        <f>VLOOKUP($A804,'GIÁ CP'!$A$2:$D$2000,4,FALSE)/Z804</f>
        <v>#REF!</v>
      </c>
    </row>
    <row r="805" spans="1:27" hidden="1">
      <c r="A805" s="18" t="s">
        <v>426</v>
      </c>
      <c r="B805" s="18" t="s">
        <v>2133</v>
      </c>
      <c r="C805" s="154" t="str">
        <f>VLOOKUP(A805,'GIÁ CP'!$K$2:$M$2000,3,FALSE)</f>
        <v xml:space="preserve">Kho bãi, hậu cần và bảo dưỡng </v>
      </c>
      <c r="D805" s="43">
        <f>VLOOKUP($A805,'Doanh thu'!$A$3:$Q$2000,9,FALSE)/1000000000</f>
        <v>161.26632638300001</v>
      </c>
      <c r="E805" s="43">
        <f>VLOOKUP($A805,'Doanh thu'!$A$3:$Q$2000,10,FALSE)/1000000000</f>
        <v>174.33903646600001</v>
      </c>
      <c r="F805" s="43">
        <f>VLOOKUP($A805,'Doanh thu'!$A$3:$Q$2000,11,FALSE)/1000000000</f>
        <v>280.05767290900002</v>
      </c>
      <c r="G805" s="43">
        <f>VLOOKUP($A805,'Doanh thu'!$A$3:$Q$2000,12,FALSE)/1000000000</f>
        <v>256.50109057499998</v>
      </c>
      <c r="H805" s="43">
        <f>VLOOKUP($A805,LNST!$A$3:$Q$1635,9,FALSE)/1000000000</f>
        <v>28.996610796999999</v>
      </c>
      <c r="I805" s="43">
        <f>VLOOKUP($A805,LNST!$A$3:$Q$1635,10,FALSE)/1000000000</f>
        <v>29.016845027999999</v>
      </c>
      <c r="J805" s="43">
        <f>VLOOKUP($A805,LNST!$A$3:$Q$1635,11,FALSE)/1000000000</f>
        <v>47.151245359000001</v>
      </c>
      <c r="K805" s="43">
        <f>VLOOKUP($A805,LNST!$A$3:$Q$1635,12,FALSE)/1000000000</f>
        <v>50.144680051000002</v>
      </c>
      <c r="L805" s="45">
        <f>VLOOKUP($A805,'Doanh thu'!$A$3:$Q$2000,14,FALSE)</f>
        <v>-0.1239928784560424</v>
      </c>
      <c r="M805" s="45">
        <f>VLOOKUP($A805,'Doanh thu'!$A$3:$Q$2000,15,FALSE)</f>
        <v>-0.40516257490783941</v>
      </c>
      <c r="N805" s="45">
        <f>VLOOKUP($A805,'Doanh thu'!$A$3:$Q$2000,16,FALSE)</f>
        <v>0.52610243752899954</v>
      </c>
      <c r="O805" s="45">
        <f>VLOOKUP($A805,'Doanh thu'!$A$3:$Q$2000,17,FALSE)</f>
        <v>1.962745740016957</v>
      </c>
      <c r="P805" s="45">
        <f>VLOOKUP($A805,LNST!$A$3:$R$1635,14,FALSE)</f>
        <v>0.98517825190274066</v>
      </c>
      <c r="Q805" s="45">
        <f>VLOOKUP($A805,LNST!$A$3:$R$1635,15,FALSE)</f>
        <v>0.84694664997423474</v>
      </c>
      <c r="R805" s="45">
        <f>VLOOKUP($A805,LNST!$A$3:$R$1635,16,FALSE)</f>
        <v>1.7804291075563967</v>
      </c>
      <c r="S805" s="45">
        <f>VLOOKUP($A805,LNST!$A$3:$R$1635,17,FALSE)</f>
        <v>1.870518544508897</v>
      </c>
      <c r="T805" s="45">
        <f>VLOOKUP($A805,LNG!$A$2:$H$1999,4,FALSE)/(D805*10^9)</f>
        <v>0.15140547934980364</v>
      </c>
      <c r="U805" s="45">
        <f>VLOOKUP($A805,LNG!$A$2:$H$1999,5,FALSE)/(E805*10^9)</f>
        <v>0.24115576765963884</v>
      </c>
      <c r="V805" s="45">
        <f>VLOOKUP($A805,LNG!$A$2:$H$1999,6,FALSE)/(F805*10^9)</f>
        <v>0.15140064184485835</v>
      </c>
      <c r="W805" s="45">
        <f>VLOOKUP($A805,LNG!$A$2:$H$1999,7,FALSE)/(G805*10^9)</f>
        <v>0.27010108484798989</v>
      </c>
      <c r="X805" s="45">
        <f>VLOOKUP($A805,'LNST năm'!$A$2:$I$2000,8,FALSE)</f>
        <v>-1</v>
      </c>
      <c r="Y805" s="45">
        <f>VLOOKUP($A805,'LNST năm'!$A$2:$I$2000,9,FALSE)</f>
        <v>-1</v>
      </c>
      <c r="Z805" s="46" t="e">
        <f>VLOOKUP($A805,LNG!$A$2:$H$1999,9,FALSE)</f>
        <v>#REF!</v>
      </c>
      <c r="AA805" s="162" t="e">
        <f>VLOOKUP($A805,'GIÁ CP'!$A$2:$D$2000,4,FALSE)/Z805</f>
        <v>#REF!</v>
      </c>
    </row>
    <row r="806" spans="1:27" hidden="1">
      <c r="A806" s="18" t="s">
        <v>495</v>
      </c>
      <c r="B806" s="18" t="s">
        <v>2207</v>
      </c>
      <c r="C806" s="154" t="str">
        <f>VLOOKUP(A806,'GIÁ CP'!$K$2:$M$2000,3,FALSE)</f>
        <v xml:space="preserve">Máy công nghiệp </v>
      </c>
      <c r="D806" s="43">
        <f>VLOOKUP($A806,'Doanh thu'!$A$3:$Q$2000,9,FALSE)/1000000000</f>
        <v>12.895210514</v>
      </c>
      <c r="E806" s="43">
        <f>VLOOKUP($A806,'Doanh thu'!$A$3:$Q$2000,10,FALSE)/1000000000</f>
        <v>3.246975983</v>
      </c>
      <c r="F806" s="43">
        <f>VLOOKUP($A806,'Doanh thu'!$A$3:$Q$2000,11,FALSE)/1000000000</f>
        <v>8.279944167</v>
      </c>
      <c r="G806" s="43">
        <f>VLOOKUP($A806,'Doanh thu'!$A$3:$Q$2000,12,FALSE)/1000000000</f>
        <v>0</v>
      </c>
      <c r="H806" s="43">
        <f>VLOOKUP($A806,LNST!$A$3:$Q$1635,9,FALSE)/1000000000</f>
        <v>-1.1484228809999999</v>
      </c>
      <c r="I806" s="43">
        <f>VLOOKUP($A806,LNST!$A$3:$Q$1635,10,FALSE)/1000000000</f>
        <v>-1.518816824</v>
      </c>
      <c r="J806" s="43">
        <f>VLOOKUP($A806,LNST!$A$3:$Q$1635,11,FALSE)/1000000000</f>
        <v>-1.647381159</v>
      </c>
      <c r="K806" s="43">
        <f>VLOOKUP($A806,LNST!$A$3:$Q$1635,12,FALSE)/1000000000</f>
        <v>0</v>
      </c>
      <c r="L806" s="45">
        <f>VLOOKUP($A806,'Doanh thu'!$A$3:$Q$2000,14,FALSE)</f>
        <v>-0.16180208285506009</v>
      </c>
      <c r="M806" s="45">
        <f>VLOOKUP($A806,'Doanh thu'!$A$3:$Q$2000,15,FALSE)</f>
        <v>-0.83976546185940659</v>
      </c>
      <c r="N806" s="45">
        <f>VLOOKUP($A806,'Doanh thu'!$A$3:$Q$2000,16,FALSE)</f>
        <v>0.31345016428651845</v>
      </c>
      <c r="O806" s="45">
        <f>VLOOKUP($A806,'Doanh thu'!$A$3:$Q$2000,17,FALSE)</f>
        <v>-1</v>
      </c>
      <c r="P806" s="45">
        <f>VLOOKUP($A806,LNST!$A$3:$R$1635,14,FALSE)</f>
        <v>0.23031054418539984</v>
      </c>
      <c r="Q806" s="45">
        <f>VLOOKUP($A806,LNST!$A$3:$R$1635,15,FALSE)</f>
        <v>1.0370788250467712E-3</v>
      </c>
      <c r="R806" s="45">
        <f>VLOOKUP($A806,LNST!$A$3:$R$1635,16,FALSE)</f>
        <v>2.9170849514354633E-3</v>
      </c>
      <c r="S806" s="45">
        <f>VLOOKUP($A806,LNST!$A$3:$R$1635,17,FALSE)</f>
        <v>1</v>
      </c>
      <c r="T806" s="45">
        <f>VLOOKUP($A806,LNG!$A$2:$H$1999,4,FALSE)/(D806*10^9)</f>
        <v>0.11076574938030516</v>
      </c>
      <c r="U806" s="45">
        <f>VLOOKUP($A806,LNG!$A$2:$H$1999,5,FALSE)/(E806*10^9)</f>
        <v>0.38381404251982115</v>
      </c>
      <c r="V806" s="45">
        <f>VLOOKUP($A806,LNG!$A$2:$H$1999,6,FALSE)/(F806*10^9)</f>
        <v>9.2611314706223913E-2</v>
      </c>
      <c r="W806" s="45" t="e">
        <f>VLOOKUP($A806,LNG!$A$2:$H$1999,7,FALSE)/(G806*10^9)</f>
        <v>#DIV/0!</v>
      </c>
      <c r="X806" s="45">
        <f>VLOOKUP($A806,'LNST năm'!$A$2:$I$2000,8,FALSE)</f>
        <v>0.10472274066402078</v>
      </c>
      <c r="Y806" s="45">
        <f>VLOOKUP($A806,'LNST năm'!$A$2:$I$2000,9,FALSE)</f>
        <v>0.22069752167151591</v>
      </c>
      <c r="Z806" s="46" t="e">
        <f>VLOOKUP($A806,LNG!$A$2:$H$1999,9,FALSE)</f>
        <v>#REF!</v>
      </c>
      <c r="AA806" s="162" t="e">
        <f>VLOOKUP($A806,'GIÁ CP'!$A$2:$D$2000,4,FALSE)/Z806</f>
        <v>#REF!</v>
      </c>
    </row>
    <row r="807" spans="1:27" hidden="1">
      <c r="A807" s="18" t="s">
        <v>1243</v>
      </c>
      <c r="B807" s="18" t="s">
        <v>2899</v>
      </c>
      <c r="C807" s="154" t="str">
        <f>VLOOKUP(A807,'GIÁ CP'!$K$2:$M$2000,3,FALSE)</f>
        <v xml:space="preserve">Nuôi trồng nông &amp; hải sản </v>
      </c>
      <c r="D807" s="43">
        <f>VLOOKUP($A807,'Doanh thu'!$A$3:$Q$2000,9,FALSE)/1000000000</f>
        <v>16.135981978</v>
      </c>
      <c r="E807" s="43">
        <f>VLOOKUP($A807,'Doanh thu'!$A$3:$Q$2000,10,FALSE)/1000000000</f>
        <v>19.037087025000002</v>
      </c>
      <c r="F807" s="43">
        <f>VLOOKUP($A807,'Doanh thu'!$A$3:$Q$2000,11,FALSE)/1000000000</f>
        <v>8.5974371279999993</v>
      </c>
      <c r="G807" s="43">
        <f>VLOOKUP($A807,'Doanh thu'!$A$3:$Q$2000,12,FALSE)/1000000000</f>
        <v>0.63915754000000002</v>
      </c>
      <c r="H807" s="43">
        <f>VLOOKUP($A807,LNST!$A$3:$Q$1635,9,FALSE)/1000000000</f>
        <v>-11.623904549000001</v>
      </c>
      <c r="I807" s="43">
        <f>VLOOKUP($A807,LNST!$A$3:$Q$1635,10,FALSE)/1000000000</f>
        <v>0.52643757999999996</v>
      </c>
      <c r="J807" s="43">
        <f>VLOOKUP($A807,LNST!$A$3:$Q$1635,11,FALSE)/1000000000</f>
        <v>-177.563676689</v>
      </c>
      <c r="K807" s="43">
        <f>VLOOKUP($A807,LNST!$A$3:$Q$1635,12,FALSE)/1000000000</f>
        <v>0.374672332</v>
      </c>
      <c r="L807" s="45">
        <f>VLOOKUP($A807,'Doanh thu'!$A$3:$Q$2000,14,FALSE)</f>
        <v>0.42544948596413001</v>
      </c>
      <c r="M807" s="45">
        <f>VLOOKUP($A807,'Doanh thu'!$A$3:$Q$2000,15,FALSE)</f>
        <v>1.3197199981816998</v>
      </c>
      <c r="N807" s="45">
        <f>VLOOKUP($A807,'Doanh thu'!$A$3:$Q$2000,16,FALSE)</f>
        <v>-0.32730959519308195</v>
      </c>
      <c r="O807" s="45">
        <f>VLOOKUP($A807,'Doanh thu'!$A$3:$Q$2000,17,FALSE)</f>
        <v>-0.90405527554706555</v>
      </c>
      <c r="P807" s="45">
        <f>VLOOKUP($A807,LNST!$A$3:$R$1635,14,FALSE)</f>
        <v>0.50691414192838646</v>
      </c>
      <c r="Q807" s="45">
        <f>VLOOKUP($A807,LNST!$A$3:$R$1635,15,FALSE)</f>
        <v>1.5974986460652945</v>
      </c>
      <c r="R807" s="45">
        <f>VLOOKUP($A807,LNST!$A$3:$R$1635,16,FALSE)</f>
        <v>-12.404479004371451</v>
      </c>
      <c r="S807" s="45">
        <f>VLOOKUP($A807,LNST!$A$3:$R$1635,17,FALSE)</f>
        <v>1.4505166446959956</v>
      </c>
      <c r="T807" s="45">
        <f>VLOOKUP($A807,LNG!$A$2:$H$1999,4,FALSE)/(D807*10^9)</f>
        <v>9.9738849621563447E-3</v>
      </c>
      <c r="U807" s="45">
        <f>VLOOKUP($A807,LNG!$A$2:$H$1999,5,FALSE)/(E807*10^9)</f>
        <v>0.12563634393534534</v>
      </c>
      <c r="V807" s="45">
        <f>VLOOKUP($A807,LNG!$A$2:$H$1999,6,FALSE)/(F807*10^9)</f>
        <v>0.26570319654450403</v>
      </c>
      <c r="W807" s="45">
        <f>VLOOKUP($A807,LNG!$A$2:$H$1999,7,FALSE)/(G807*10^9)</f>
        <v>-0.69117143638796785</v>
      </c>
      <c r="X807" s="45">
        <f>VLOOKUP($A807,'LNST năm'!$A$2:$I$2000,8,FALSE)</f>
        <v>-3.780176242054285</v>
      </c>
      <c r="Y807" s="45">
        <f>VLOOKUP($A807,'LNST năm'!$A$2:$I$2000,9,FALSE)</f>
        <v>-2.348112479633639</v>
      </c>
      <c r="Z807" s="46" t="e">
        <f>VLOOKUP($A807,LNG!$A$2:$H$1999,9,FALSE)</f>
        <v>#REF!</v>
      </c>
      <c r="AA807" s="162" t="e">
        <f>VLOOKUP($A807,'GIÁ CP'!$A$2:$D$2000,4,FALSE)/Z807</f>
        <v>#REF!</v>
      </c>
    </row>
    <row r="808" spans="1:27" hidden="1">
      <c r="A808" s="18" t="s">
        <v>3681</v>
      </c>
      <c r="B808" s="18" t="s">
        <v>3682</v>
      </c>
      <c r="C808" s="154" t="str">
        <f>VLOOKUP(A808,'GIÁ CP'!$K$2:$M$2000,3,FALSE)</f>
        <v xml:space="preserve">Tư Vấn, Định giá, Môi giới Bất động sản </v>
      </c>
      <c r="D808" s="43">
        <f>VLOOKUP($A808,'Doanh thu'!$A$3:$Q$2000,9,FALSE)/1000000000</f>
        <v>514.34080580199998</v>
      </c>
      <c r="E808" s="43">
        <f>VLOOKUP($A808,'Doanh thu'!$A$3:$Q$2000,10,FALSE)/1000000000</f>
        <v>202.224520625</v>
      </c>
      <c r="F808" s="43">
        <f>VLOOKUP($A808,'Doanh thu'!$A$3:$Q$2000,11,FALSE)/1000000000</f>
        <v>216.11477377899999</v>
      </c>
      <c r="G808" s="43">
        <f>VLOOKUP($A808,'Doanh thu'!$A$3:$Q$2000,12,FALSE)/1000000000</f>
        <v>97.728248812000004</v>
      </c>
      <c r="H808" s="43">
        <f>VLOOKUP($A808,LNST!$A$3:$Q$1635,9,FALSE)/1000000000</f>
        <v>113.25160821199999</v>
      </c>
      <c r="I808" s="43">
        <f>VLOOKUP($A808,LNST!$A$3:$Q$1635,10,FALSE)/1000000000</f>
        <v>36.940671221999999</v>
      </c>
      <c r="J808" s="43">
        <f>VLOOKUP($A808,LNST!$A$3:$Q$1635,11,FALSE)/1000000000</f>
        <v>31.491731512000001</v>
      </c>
      <c r="K808" s="43">
        <f>VLOOKUP($A808,LNST!$A$3:$Q$1635,12,FALSE)/1000000000</f>
        <v>17.754698977</v>
      </c>
      <c r="L808" s="45">
        <f>VLOOKUP($A808,'Doanh thu'!$A$3:$Q$2000,14,FALSE)</f>
        <v>0.5919032924406592</v>
      </c>
      <c r="M808" s="45">
        <f>VLOOKUP($A808,'Doanh thu'!$A$3:$Q$2000,15,FALSE)</f>
        <v>0.13917659168671745</v>
      </c>
      <c r="N808" s="45">
        <f>VLOOKUP($A808,'Doanh thu'!$A$3:$Q$2000,16,FALSE)</f>
        <v>5.7885191976498447E-2</v>
      </c>
      <c r="O808" s="45">
        <f>VLOOKUP($A808,'Doanh thu'!$A$3:$Q$2000,17,FALSE)</f>
        <v>-0.81813925588961278</v>
      </c>
      <c r="P808" s="45">
        <f>VLOOKUP($A808,LNST!$A$3:$R$1635,14,FALSE)</f>
        <v>14.646474845663903</v>
      </c>
      <c r="Q808" s="45">
        <f>VLOOKUP($A808,LNST!$A$3:$R$1635,15,FALSE)</f>
        <v>5.4693981658488591</v>
      </c>
      <c r="R808" s="45">
        <f>VLOOKUP($A808,LNST!$A$3:$R$1635,16,FALSE)</f>
        <v>7.2631919392605298</v>
      </c>
      <c r="S808" s="45">
        <f>VLOOKUP($A808,LNST!$A$3:$R$1635,17,FALSE)</f>
        <v>-0.88053921213008512</v>
      </c>
      <c r="T808" s="45">
        <f>VLOOKUP($A808,LNG!$A$2:$H$1999,4,FALSE)/(D808*10^9)</f>
        <v>0.46364501296597826</v>
      </c>
      <c r="U808" s="45">
        <f>VLOOKUP($A808,LNG!$A$2:$H$1999,5,FALSE)/(E808*10^9)</f>
        <v>1.0622134056152865</v>
      </c>
      <c r="V808" s="45">
        <f>VLOOKUP($A808,LNG!$A$2:$H$1999,6,FALSE)/(F808*10^9)</f>
        <v>0.26892507464775378</v>
      </c>
      <c r="W808" s="45">
        <f>VLOOKUP($A808,LNG!$A$2:$H$1999,7,FALSE)/(G808*10^9)</f>
        <v>0.28535625393888903</v>
      </c>
      <c r="X808" s="45">
        <f>VLOOKUP($A808,'LNST năm'!$A$2:$I$2000,8,FALSE)</f>
        <v>-1</v>
      </c>
      <c r="Y808" s="45">
        <f>VLOOKUP($A808,'LNST năm'!$A$2:$I$2000,9,FALSE)</f>
        <v>-1</v>
      </c>
      <c r="Z808" s="46" t="e">
        <f>VLOOKUP($A808,LNG!$A$2:$H$1999,9,FALSE)</f>
        <v>#REF!</v>
      </c>
      <c r="AA808" s="162" t="e">
        <f>VLOOKUP($A808,'GIÁ CP'!$A$2:$D$2000,4,FALSE)/Z808</f>
        <v>#REF!</v>
      </c>
    </row>
    <row r="809" spans="1:27" hidden="1">
      <c r="A809" s="18" t="s">
        <v>1</v>
      </c>
      <c r="B809" s="18" t="s">
        <v>1642</v>
      </c>
      <c r="C809" s="154" t="str">
        <f>VLOOKUP(A809,'GIÁ CP'!$K$2:$M$2000,3,FALSE)</f>
        <v xml:space="preserve">Nuôi trồng nông &amp; hải sản </v>
      </c>
      <c r="D809" s="43">
        <f>VLOOKUP($A809,'Doanh thu'!$A$3:$Q$2000,9,FALSE)/1000000000</f>
        <v>64.320760366000002</v>
      </c>
      <c r="E809" s="43">
        <f>VLOOKUP($A809,'Doanh thu'!$A$3:$Q$2000,10,FALSE)/1000000000</f>
        <v>42.450172367</v>
      </c>
      <c r="F809" s="43">
        <f>VLOOKUP($A809,'Doanh thu'!$A$3:$Q$2000,11,FALSE)/1000000000</f>
        <v>9.3099191520000009</v>
      </c>
      <c r="G809" s="43">
        <f>VLOOKUP($A809,'Doanh thu'!$A$3:$Q$2000,12,FALSE)/1000000000</f>
        <v>33.444004710000002</v>
      </c>
      <c r="H809" s="43">
        <f>VLOOKUP($A809,LNST!$A$3:$Q$1635,9,FALSE)/1000000000</f>
        <v>1.1282589869999999</v>
      </c>
      <c r="I809" s="43">
        <f>VLOOKUP($A809,LNST!$A$3:$Q$1635,10,FALSE)/1000000000</f>
        <v>0.39928855299999999</v>
      </c>
      <c r="J809" s="43">
        <f>VLOOKUP($A809,LNST!$A$3:$Q$1635,11,FALSE)/1000000000</f>
        <v>-0.88930632200000004</v>
      </c>
      <c r="K809" s="43">
        <f>VLOOKUP($A809,LNST!$A$3:$Q$1635,12,FALSE)/1000000000</f>
        <v>2.3876037719999998</v>
      </c>
      <c r="L809" s="45">
        <f>VLOOKUP($A809,'Doanh thu'!$A$3:$Q$2000,14,FALSE)</f>
        <v>0.89174331156241649</v>
      </c>
      <c r="M809" s="45">
        <f>VLOOKUP($A809,'Doanh thu'!$A$3:$Q$2000,15,FALSE)</f>
        <v>-0.14716012367140871</v>
      </c>
      <c r="N809" s="45">
        <f>VLOOKUP($A809,'Doanh thu'!$A$3:$Q$2000,16,FALSE)</f>
        <v>-0.73507756792115497</v>
      </c>
      <c r="O809" s="45">
        <f>VLOOKUP($A809,'Doanh thu'!$A$3:$Q$2000,17,FALSE)</f>
        <v>-0.38494268772855117</v>
      </c>
      <c r="P809" s="45">
        <f>VLOOKUP($A809,LNST!$A$3:$R$1635,14,FALSE)</f>
        <v>1.6982330511267492</v>
      </c>
      <c r="Q809" s="45">
        <f>VLOOKUP($A809,LNST!$A$3:$R$1635,15,FALSE)</f>
        <v>1.3136642843750834</v>
      </c>
      <c r="R809" s="45">
        <f>VLOOKUP($A809,LNST!$A$3:$R$1635,16,FALSE)</f>
        <v>0.33377245654533272</v>
      </c>
      <c r="S809" s="45">
        <f>VLOOKUP($A809,LNST!$A$3:$R$1635,17,FALSE)</f>
        <v>0.97565726983350309</v>
      </c>
      <c r="T809" s="45">
        <f>VLOOKUP($A809,LNG!$A$2:$H$1999,4,FALSE)/(D809*10^9)</f>
        <v>0.11551651993416984</v>
      </c>
      <c r="U809" s="45">
        <f>VLOOKUP($A809,LNG!$A$2:$H$1999,5,FALSE)/(E809*10^9)</f>
        <v>0.20418915431161458</v>
      </c>
      <c r="V809" s="45">
        <f>VLOOKUP($A809,LNG!$A$2:$H$1999,6,FALSE)/(F809*10^9)</f>
        <v>0.48757341518103875</v>
      </c>
      <c r="W809" s="45">
        <f>VLOOKUP($A809,LNG!$A$2:$H$1999,7,FALSE)/(G809*10^9)</f>
        <v>1.6512889224503401E-2</v>
      </c>
      <c r="X809" s="45">
        <f>VLOOKUP($A809,'LNST năm'!$A$2:$I$2000,8,FALSE)</f>
        <v>1.2937150360017482</v>
      </c>
      <c r="Y809" s="45">
        <f>VLOOKUP($A809,'LNST năm'!$A$2:$I$2000,9,FALSE)</f>
        <v>-0.52170458992437119</v>
      </c>
      <c r="Z809" s="46" t="e">
        <f>VLOOKUP($A809,LNG!$A$2:$H$1999,9,FALSE)</f>
        <v>#REF!</v>
      </c>
      <c r="AA809" s="162" t="e">
        <f>VLOOKUP($A809,'GIÁ CP'!$A$2:$D$2000,4,FALSE)/Z809</f>
        <v>#REF!</v>
      </c>
    </row>
    <row r="810" spans="1:27" hidden="1">
      <c r="A810" s="18" t="s">
        <v>1410</v>
      </c>
      <c r="B810" s="18" t="s">
        <v>3163</v>
      </c>
      <c r="C810" s="154" t="str">
        <f>VLOOKUP(A810,'GIÁ CP'!$K$2:$M$2000,3,FALSE)</f>
        <v xml:space="preserve">Xây dựng </v>
      </c>
      <c r="D810" s="43">
        <f>VLOOKUP($A810,'Doanh thu'!$A$3:$Q$2000,9,FALSE)/1000000000</f>
        <v>14.677447709999999</v>
      </c>
      <c r="E810" s="43">
        <f>VLOOKUP($A810,'Doanh thu'!$A$3:$Q$2000,10,FALSE)/1000000000</f>
        <v>11.3167416</v>
      </c>
      <c r="F810" s="43">
        <f>VLOOKUP($A810,'Doanh thu'!$A$3:$Q$2000,11,FALSE)/1000000000</f>
        <v>7.8092541520000003</v>
      </c>
      <c r="G810" s="43">
        <f>VLOOKUP($A810,'Doanh thu'!$A$3:$Q$2000,12,FALSE)/1000000000</f>
        <v>3.8033309979999999</v>
      </c>
      <c r="H810" s="43">
        <f>VLOOKUP($A810,LNST!$A$3:$Q$1635,9,FALSE)/1000000000</f>
        <v>6.9917351400000003</v>
      </c>
      <c r="I810" s="43">
        <f>VLOOKUP($A810,LNST!$A$3:$Q$1635,10,FALSE)/1000000000</f>
        <v>2.9073681100000002</v>
      </c>
      <c r="J810" s="43">
        <f>VLOOKUP($A810,LNST!$A$3:$Q$1635,11,FALSE)/1000000000</f>
        <v>0.74775934099999997</v>
      </c>
      <c r="K810" s="43">
        <f>VLOOKUP($A810,LNST!$A$3:$Q$1635,12,FALSE)/1000000000</f>
        <v>-2.9714173430000002</v>
      </c>
      <c r="L810" s="45">
        <f>VLOOKUP($A810,'Doanh thu'!$A$3:$Q$2000,14,FALSE)</f>
        <v>0.23361414426144309</v>
      </c>
      <c r="M810" s="45">
        <f>VLOOKUP($A810,'Doanh thu'!$A$3:$Q$2000,15,FALSE)</f>
        <v>-0.12886680478139281</v>
      </c>
      <c r="N810" s="45">
        <f>VLOOKUP($A810,'Doanh thu'!$A$3:$Q$2000,16,FALSE)</f>
        <v>0.37772834315883985</v>
      </c>
      <c r="O810" s="45">
        <f>VLOOKUP($A810,'Doanh thu'!$A$3:$Q$2000,17,FALSE)</f>
        <v>6.4924650802669653E-2</v>
      </c>
      <c r="P810" s="45">
        <f>VLOOKUP($A810,LNST!$A$3:$R$1635,14,FALSE)</f>
        <v>0.61062512608825203</v>
      </c>
      <c r="Q810" s="45">
        <f>VLOOKUP($A810,LNST!$A$3:$R$1635,15,FALSE)</f>
        <v>-0.37226704316386766</v>
      </c>
      <c r="R810" s="45">
        <f>VLOOKUP($A810,LNST!$A$3:$R$1635,16,FALSE)</f>
        <v>1.4541310985870637</v>
      </c>
      <c r="S810" s="45">
        <f>VLOOKUP($A810,LNST!$A$3:$R$1635,17,FALSE)</f>
        <v>-0.13333135963294479</v>
      </c>
      <c r="T810" s="45">
        <f>VLOOKUP($A810,LNG!$A$2:$H$1999,4,FALSE)/(D810*10^9)</f>
        <v>-5.8881245436915274E-2</v>
      </c>
      <c r="U810" s="45">
        <f>VLOOKUP($A810,LNG!$A$2:$H$1999,5,FALSE)/(E810*10^9)</f>
        <v>0.79305495877011101</v>
      </c>
      <c r="V810" s="45">
        <f>VLOOKUP($A810,LNG!$A$2:$H$1999,6,FALSE)/(F810*10^9)</f>
        <v>0.6048577661914466</v>
      </c>
      <c r="W810" s="45">
        <f>VLOOKUP($A810,LNG!$A$2:$H$1999,7,FALSE)/(G810*10^9)</f>
        <v>0.68222903248874689</v>
      </c>
      <c r="X810" s="45">
        <f>VLOOKUP($A810,'LNST năm'!$A$2:$I$2000,8,FALSE)</f>
        <v>0.36471733246253157</v>
      </c>
      <c r="Y810" s="45">
        <f>VLOOKUP($A810,'LNST năm'!$A$2:$I$2000,9,FALSE)</f>
        <v>-6.3750818777884799E-2</v>
      </c>
      <c r="Z810" s="46" t="e">
        <f>VLOOKUP($A810,LNG!$A$2:$H$1999,9,FALSE)</f>
        <v>#REF!</v>
      </c>
      <c r="AA810" s="162" t="e">
        <f>VLOOKUP($A810,'GIÁ CP'!$A$2:$D$2000,4,FALSE)/Z810</f>
        <v>#REF!</v>
      </c>
    </row>
    <row r="811" spans="1:27" hidden="1">
      <c r="A811" s="18" t="s">
        <v>202</v>
      </c>
      <c r="B811" s="18" t="s">
        <v>1881</v>
      </c>
      <c r="C811" s="154" t="str">
        <f>VLOOKUP(A811,'GIÁ CP'!$K$2:$M$2000,3,FALSE)</f>
        <v xml:space="preserve">Bất động sản </v>
      </c>
      <c r="D811" s="43">
        <f>VLOOKUP($A811,'Doanh thu'!$A$3:$Q$2000,9,FALSE)/1000000000</f>
        <v>115.762683384</v>
      </c>
      <c r="E811" s="43">
        <f>VLOOKUP($A811,'Doanh thu'!$A$3:$Q$2000,10,FALSE)/1000000000</f>
        <v>130.30820189400001</v>
      </c>
      <c r="F811" s="43">
        <f>VLOOKUP($A811,'Doanh thu'!$A$3:$Q$2000,11,FALSE)/1000000000</f>
        <v>100.775678857</v>
      </c>
      <c r="G811" s="43">
        <f>VLOOKUP($A811,'Doanh thu'!$A$3:$Q$2000,12,FALSE)/1000000000</f>
        <v>148.36861503</v>
      </c>
      <c r="H811" s="43">
        <f>VLOOKUP($A811,LNST!$A$3:$Q$1635,9,FALSE)/1000000000</f>
        <v>26.867595377000001</v>
      </c>
      <c r="I811" s="43">
        <f>VLOOKUP($A811,LNST!$A$3:$Q$1635,10,FALSE)/1000000000</f>
        <v>9.1645664040000003</v>
      </c>
      <c r="J811" s="43">
        <f>VLOOKUP($A811,LNST!$A$3:$Q$1635,11,FALSE)/1000000000</f>
        <v>-3.6469105499999999</v>
      </c>
      <c r="K811" s="43">
        <f>VLOOKUP($A811,LNST!$A$3:$Q$1635,12,FALSE)/1000000000</f>
        <v>13.492004857</v>
      </c>
      <c r="L811" s="45">
        <f>VLOOKUP($A811,'Doanh thu'!$A$3:$Q$2000,14,FALSE)</f>
        <v>0.15776360021096256</v>
      </c>
      <c r="M811" s="45">
        <f>VLOOKUP($A811,'Doanh thu'!$A$3:$Q$2000,15,FALSE)</f>
        <v>0.20072990041642894</v>
      </c>
      <c r="N811" s="45">
        <f>VLOOKUP($A811,'Doanh thu'!$A$3:$Q$2000,16,FALSE)</f>
        <v>0.13634879473709469</v>
      </c>
      <c r="O811" s="45">
        <f>VLOOKUP($A811,'Doanh thu'!$A$3:$Q$2000,17,FALSE)</f>
        <v>0.23193229841185053</v>
      </c>
      <c r="P811" s="45">
        <f>VLOOKUP($A811,LNST!$A$3:$R$1635,14,FALSE)</f>
        <v>3.6542345459810082</v>
      </c>
      <c r="Q811" s="45">
        <f>VLOOKUP($A811,LNST!$A$3:$R$1635,15,FALSE)</f>
        <v>1.5122408542793431</v>
      </c>
      <c r="R811" s="45">
        <f>VLOOKUP($A811,LNST!$A$3:$R$1635,16,FALSE)</f>
        <v>0.4731299731259227</v>
      </c>
      <c r="S811" s="45">
        <f>VLOOKUP($A811,LNST!$A$3:$R$1635,17,FALSE)</f>
        <v>1.915801221293878</v>
      </c>
      <c r="T811" s="45">
        <f>VLOOKUP($A811,LNG!$A$2:$H$1999,4,FALSE)/(D811*10^9)</f>
        <v>0.63161179157761116</v>
      </c>
      <c r="U811" s="45">
        <f>VLOOKUP($A811,LNG!$A$2:$H$1999,5,FALSE)/(E811*10^9)</f>
        <v>0.51186970152698597</v>
      </c>
      <c r="V811" s="45">
        <f>VLOOKUP($A811,LNG!$A$2:$H$1999,6,FALSE)/(F811*10^9)</f>
        <v>0.75884915865975389</v>
      </c>
      <c r="W811" s="45">
        <f>VLOOKUP($A811,LNG!$A$2:$H$1999,7,FALSE)/(G811*10^9)</f>
        <v>0.3591428021365955</v>
      </c>
      <c r="X811" s="45">
        <f>VLOOKUP($A811,'LNST năm'!$A$2:$I$2000,8,FALSE)</f>
        <v>1</v>
      </c>
      <c r="Y811" s="45">
        <f>VLOOKUP($A811,'LNST năm'!$A$2:$I$2000,9,FALSE)</f>
        <v>0.25992104989487319</v>
      </c>
      <c r="Z811" s="46" t="e">
        <f>VLOOKUP($A811,LNG!$A$2:$H$1999,9,FALSE)</f>
        <v>#REF!</v>
      </c>
      <c r="AA811" s="162" t="e">
        <f>VLOOKUP($A811,'GIÁ CP'!$A$2:$D$2000,4,FALSE)/Z811</f>
        <v>#REF!</v>
      </c>
    </row>
    <row r="812" spans="1:27" hidden="1">
      <c r="A812" s="18" t="s">
        <v>529</v>
      </c>
      <c r="B812" s="18" t="s">
        <v>2245</v>
      </c>
      <c r="C812" s="154" t="str">
        <f>VLOOKUP(A812,'GIÁ CP'!$K$2:$M$2000,3,FALSE)</f>
        <v xml:space="preserve">Thực phẩm </v>
      </c>
      <c r="D812" s="43">
        <f>VLOOKUP($A812,'Doanh thu'!$A$3:$Q$2000,9,FALSE)/1000000000</f>
        <v>177.89245299699999</v>
      </c>
      <c r="E812" s="43">
        <f>VLOOKUP($A812,'Doanh thu'!$A$3:$Q$2000,10,FALSE)/1000000000</f>
        <v>663.15731615000004</v>
      </c>
      <c r="F812" s="43">
        <f>VLOOKUP($A812,'Doanh thu'!$A$3:$Q$2000,11,FALSE)/1000000000</f>
        <v>160.96117767699999</v>
      </c>
      <c r="G812" s="43">
        <f>VLOOKUP($A812,'Doanh thu'!$A$3:$Q$2000,12,FALSE)/1000000000</f>
        <v>176.032711793</v>
      </c>
      <c r="H812" s="43">
        <f>VLOOKUP($A812,LNST!$A$3:$Q$1635,9,FALSE)/1000000000</f>
        <v>-13.750183100999999</v>
      </c>
      <c r="I812" s="43">
        <f>VLOOKUP($A812,LNST!$A$3:$Q$1635,10,FALSE)/1000000000</f>
        <v>118.76279053</v>
      </c>
      <c r="J812" s="43">
        <f>VLOOKUP($A812,LNST!$A$3:$Q$1635,11,FALSE)/1000000000</f>
        <v>-9.3540792380000006</v>
      </c>
      <c r="K812" s="43">
        <f>VLOOKUP($A812,LNST!$A$3:$Q$1635,12,FALSE)/1000000000</f>
        <v>-15.25366359</v>
      </c>
      <c r="L812" s="45">
        <f>VLOOKUP($A812,'Doanh thu'!$A$3:$Q$2000,14,FALSE)</f>
        <v>0.17615428675262532</v>
      </c>
      <c r="M812" s="45">
        <f>VLOOKUP($A812,'Doanh thu'!$A$3:$Q$2000,15,FALSE)</f>
        <v>0.14953912538596087</v>
      </c>
      <c r="N812" s="45">
        <f>VLOOKUP($A812,'Doanh thu'!$A$3:$Q$2000,16,FALSE)</f>
        <v>0.16890753525535226</v>
      </c>
      <c r="O812" s="45">
        <f>VLOOKUP($A812,'Doanh thu'!$A$3:$Q$2000,17,FALSE)</f>
        <v>0.37136026339493905</v>
      </c>
      <c r="P812" s="45">
        <f>VLOOKUP($A812,LNST!$A$3:$R$1635,14,FALSE)</f>
        <v>-0.92538781911220747</v>
      </c>
      <c r="Q812" s="45">
        <f>VLOOKUP($A812,LNST!$A$3:$R$1635,15,FALSE)</f>
        <v>-0.15650514826891701</v>
      </c>
      <c r="R812" s="45">
        <f>VLOOKUP($A812,LNST!$A$3:$R$1635,16,FALSE)</f>
        <v>-1.1470546038911049</v>
      </c>
      <c r="S812" s="45">
        <f>VLOOKUP($A812,LNST!$A$3:$R$1635,17,FALSE)</f>
        <v>0.28010040341975223</v>
      </c>
      <c r="T812" s="45">
        <f>VLOOKUP($A812,LNG!$A$2:$H$1999,4,FALSE)/(D812*10^9)</f>
        <v>0.19499395969083064</v>
      </c>
      <c r="U812" s="45">
        <f>VLOOKUP($A812,LNG!$A$2:$H$1999,5,FALSE)/(E812*10^9)</f>
        <v>9.7634241294195206E-2</v>
      </c>
      <c r="V812" s="45">
        <f>VLOOKUP($A812,LNG!$A$2:$H$1999,6,FALSE)/(F812*10^9)</f>
        <v>2.4603949590795589</v>
      </c>
      <c r="W812" s="45">
        <f>VLOOKUP($A812,LNG!$A$2:$H$1999,7,FALSE)/(G812*10^9)</f>
        <v>0.30624705328287588</v>
      </c>
      <c r="X812" s="45">
        <f>VLOOKUP($A812,'LNST năm'!$A$2:$I$2000,8,FALSE)</f>
        <v>-1</v>
      </c>
      <c r="Y812" s="45">
        <f>VLOOKUP($A812,'LNST năm'!$A$2:$I$2000,9,FALSE)</f>
        <v>-1</v>
      </c>
      <c r="Z812" s="46" t="e">
        <f>VLOOKUP($A812,LNG!$A$2:$H$1999,9,FALSE)</f>
        <v>#REF!</v>
      </c>
      <c r="AA812" s="162" t="e">
        <f>VLOOKUP($A812,'GIÁ CP'!$A$2:$D$2000,4,FALSE)/Z812</f>
        <v>#REF!</v>
      </c>
    </row>
    <row r="813" spans="1:27">
      <c r="A813" s="18" t="s">
        <v>130</v>
      </c>
      <c r="B813" s="18" t="s">
        <v>1804</v>
      </c>
      <c r="C813" s="154" t="str">
        <f>VLOOKUP(A813,'GIÁ CP'!$K$2:$M$2000,3,FALSE)</f>
        <v xml:space="preserve">Ngân hàng </v>
      </c>
      <c r="D813" s="43">
        <f>VLOOKUP($A813,'Doanh thu'!$A$3:$Q$2000,9,FALSE)/1000000000</f>
        <v>0</v>
      </c>
      <c r="E813" s="43">
        <f>VLOOKUP($A813,'Doanh thu'!$A$3:$Q$2000,10,FALSE)/1000000000</f>
        <v>0</v>
      </c>
      <c r="F813" s="43">
        <f>VLOOKUP($A813,'Doanh thu'!$A$3:$Q$2000,11,FALSE)/1000000000</f>
        <v>0</v>
      </c>
      <c r="G813" s="43">
        <f>VLOOKUP($A813,'Doanh thu'!$A$3:$Q$2000,12,FALSE)/1000000000</f>
        <v>0</v>
      </c>
      <c r="H813" s="43">
        <f>VLOOKUP($A813,LNST!$A$3:$Q$1635,9,FALSE)/1000000000</f>
        <v>3514.86</v>
      </c>
      <c r="I813" s="43">
        <f>VLOOKUP($A813,LNST!$A$3:$Q$1635,10,FALSE)/1000000000</f>
        <v>3646.6379999999999</v>
      </c>
      <c r="J813" s="43">
        <f>VLOOKUP($A813,LNST!$A$3:$Q$1635,11,FALSE)/1000000000</f>
        <v>5128.1360000000004</v>
      </c>
      <c r="K813" s="43">
        <f>VLOOKUP($A813,LNST!$A$3:$Q$1635,12,FALSE)/1000000000</f>
        <v>4766.6419999999998</v>
      </c>
      <c r="L813" s="45" t="e">
        <f>VLOOKUP($A813,'Doanh thu'!$A$3:$Q$2000,14,FALSE)</f>
        <v>#DIV/0!</v>
      </c>
      <c r="M813" s="45" t="e">
        <f>VLOOKUP($A813,'Doanh thu'!$A$3:$Q$2000,15,FALSE)</f>
        <v>#DIV/0!</v>
      </c>
      <c r="N813" s="45" t="e">
        <f>VLOOKUP($A813,'Doanh thu'!$A$3:$Q$2000,16,FALSE)</f>
        <v>#DIV/0!</v>
      </c>
      <c r="O813" s="45" t="e">
        <f>VLOOKUP($A813,'Doanh thu'!$A$3:$Q$2000,17,FALSE)</f>
        <v>#DIV/0!</v>
      </c>
      <c r="P813" s="45">
        <f>VLOOKUP($A813,LNST!$A$3:$R$1635,14,FALSE)</f>
        <v>0.12840545624228905</v>
      </c>
      <c r="Q813" s="45">
        <f>VLOOKUP($A813,LNST!$A$3:$R$1635,15,FALSE)</f>
        <v>6.506135152090789E-2</v>
      </c>
      <c r="R813" s="45">
        <f>VLOOKUP($A813,LNST!$A$3:$R$1635,16,FALSE)</f>
        <v>0.64658134724542082</v>
      </c>
      <c r="S813" s="45">
        <f>VLOOKUP($A813,LNST!$A$3:$R$1635,17,FALSE)</f>
        <v>0.12560068424281551</v>
      </c>
      <c r="T813" s="45" t="e">
        <f>VLOOKUP($A813,LNG!$A$2:$H$1999,4,FALSE)/(D813*10^9)</f>
        <v>#DIV/0!</v>
      </c>
      <c r="U813" s="45" t="e">
        <f>VLOOKUP($A813,LNG!$A$2:$H$1999,5,FALSE)/(E813*10^9)</f>
        <v>#DIV/0!</v>
      </c>
      <c r="V813" s="45" t="e">
        <f>VLOOKUP($A813,LNG!$A$2:$H$1999,6,FALSE)/(F813*10^9)</f>
        <v>#DIV/0!</v>
      </c>
      <c r="W813" s="45" t="e">
        <f>VLOOKUP($A813,LNG!$A$2:$H$1999,7,FALSE)/(G813*10^9)</f>
        <v>#DIV/0!</v>
      </c>
      <c r="X813" s="45">
        <f>VLOOKUP($A813,'LNST năm'!$A$2:$I$2000,8,FALSE)</f>
        <v>0.29307613998108434</v>
      </c>
      <c r="Y813" s="45">
        <f>VLOOKUP($A813,'LNST năm'!$A$2:$I$2000,9,FALSE)</f>
        <v>0.28655503817921479</v>
      </c>
      <c r="Z813" s="46" t="e">
        <f>VLOOKUP($A813,LNG!$A$2:$H$1999,9,FALSE)</f>
        <v>#REF!</v>
      </c>
      <c r="AA813" s="162" t="e">
        <f>VLOOKUP($A813,'GIÁ CP'!$A$2:$D$2000,4,FALSE)/Z813</f>
        <v>#REF!</v>
      </c>
    </row>
    <row r="814" spans="1:27" hidden="1">
      <c r="A814" s="18" t="s">
        <v>536</v>
      </c>
      <c r="B814" s="18" t="s">
        <v>2253</v>
      </c>
      <c r="C814" s="154" t="str">
        <f>VLOOKUP(A814,'GIÁ CP'!$K$2:$M$2000,3,FALSE)</f>
        <v xml:space="preserve">Xây dựng </v>
      </c>
      <c r="D814" s="43">
        <f>VLOOKUP($A814,'Doanh thu'!$A$3:$Q$2000,9,FALSE)/1000000000</f>
        <v>55.632638057999998</v>
      </c>
      <c r="E814" s="43">
        <f>VLOOKUP($A814,'Doanh thu'!$A$3:$Q$2000,10,FALSE)/1000000000</f>
        <v>90.125846666000001</v>
      </c>
      <c r="F814" s="43">
        <f>VLOOKUP($A814,'Doanh thu'!$A$3:$Q$2000,11,FALSE)/1000000000</f>
        <v>195.179671918</v>
      </c>
      <c r="G814" s="43">
        <f>VLOOKUP($A814,'Doanh thu'!$A$3:$Q$2000,12,FALSE)/1000000000</f>
        <v>42.410007231999998</v>
      </c>
      <c r="H814" s="43">
        <f>VLOOKUP($A814,LNST!$A$3:$Q$1635,9,FALSE)/1000000000</f>
        <v>2.6309222829999999</v>
      </c>
      <c r="I814" s="43">
        <f>VLOOKUP($A814,LNST!$A$3:$Q$1635,10,FALSE)/1000000000</f>
        <v>0.51876636200000004</v>
      </c>
      <c r="J814" s="43">
        <f>VLOOKUP($A814,LNST!$A$3:$Q$1635,11,FALSE)/1000000000</f>
        <v>0.53325086799999999</v>
      </c>
      <c r="K814" s="43">
        <f>VLOOKUP($A814,LNST!$A$3:$Q$1635,12,FALSE)/1000000000</f>
        <v>-4.1130682380000003</v>
      </c>
      <c r="L814" s="45">
        <f>VLOOKUP($A814,'Doanh thu'!$A$3:$Q$2000,14,FALSE)</f>
        <v>-0.32138834300061192</v>
      </c>
      <c r="M814" s="45">
        <f>VLOOKUP($A814,'Doanh thu'!$A$3:$Q$2000,15,FALSE)</f>
        <v>0.33995465485436638</v>
      </c>
      <c r="N814" s="45">
        <f>VLOOKUP($A814,'Doanh thu'!$A$3:$Q$2000,16,FALSE)</f>
        <v>1.0097730749947038</v>
      </c>
      <c r="O814" s="45">
        <f>VLOOKUP($A814,'Doanh thu'!$A$3:$Q$2000,17,FALSE)</f>
        <v>-0.16901286954716446</v>
      </c>
      <c r="P814" s="45">
        <f>VLOOKUP($A814,LNST!$A$3:$R$1635,14,FALSE)</f>
        <v>-0.1277772113816561</v>
      </c>
      <c r="Q814" s="45">
        <f>VLOOKUP($A814,LNST!$A$3:$R$1635,15,FALSE)</f>
        <v>0.87853602930051522</v>
      </c>
      <c r="R814" s="45">
        <f>VLOOKUP($A814,LNST!$A$3:$R$1635,16,FALSE)</f>
        <v>1.4128160071179428</v>
      </c>
      <c r="S814" s="45">
        <f>VLOOKUP($A814,LNST!$A$3:$R$1635,17,FALSE)</f>
        <v>-1.4418040337590257</v>
      </c>
      <c r="T814" s="45">
        <f>VLOOKUP($A814,LNG!$A$2:$H$1999,4,FALSE)/(D814*10^9)</f>
        <v>7.3616768752368486E-2</v>
      </c>
      <c r="U814" s="45">
        <f>VLOOKUP($A814,LNG!$A$2:$H$1999,5,FALSE)/(E814*10^9)</f>
        <v>9.549528871440649E-2</v>
      </c>
      <c r="V814" s="45">
        <f>VLOOKUP($A814,LNG!$A$2:$H$1999,6,FALSE)/(F814*10^9)</f>
        <v>2.6114203630495724E-2</v>
      </c>
      <c r="W814" s="45">
        <f>VLOOKUP($A814,LNG!$A$2:$H$1999,7,FALSE)/(G814*10^9)</f>
        <v>0.22230841594589804</v>
      </c>
      <c r="X814" s="45">
        <f>VLOOKUP($A814,'LNST năm'!$A$2:$I$2000,8,FALSE)</f>
        <v>0.97787513694401784</v>
      </c>
      <c r="Y814" s="45">
        <f>VLOOKUP($A814,'LNST năm'!$A$2:$I$2000,9,FALSE)</f>
        <v>0.69031199315478542</v>
      </c>
      <c r="Z814" s="46" t="e">
        <f>VLOOKUP($A814,LNG!$A$2:$H$1999,9,FALSE)</f>
        <v>#REF!</v>
      </c>
      <c r="AA814" s="162" t="e">
        <f>VLOOKUP($A814,'GIÁ CP'!$A$2:$D$2000,4,FALSE)/Z814</f>
        <v>#REF!</v>
      </c>
    </row>
    <row r="815" spans="1:27" hidden="1">
      <c r="A815" s="18" t="s">
        <v>1349</v>
      </c>
      <c r="B815" s="18" t="s">
        <v>3075</v>
      </c>
      <c r="C815" s="154" t="str">
        <f>VLOOKUP(A815,'GIÁ CP'!$K$2:$M$2000,3,FALSE)</f>
        <v xml:space="preserve">Xây dựng </v>
      </c>
      <c r="D815" s="43">
        <f>VLOOKUP($A815,'Doanh thu'!$A$3:$Q$2000,9,FALSE)/1000000000</f>
        <v>0.22090363499999999</v>
      </c>
      <c r="E815" s="43">
        <f>VLOOKUP($A815,'Doanh thu'!$A$3:$Q$2000,10,FALSE)/1000000000</f>
        <v>0.27645963499999998</v>
      </c>
      <c r="F815" s="43">
        <f>VLOOKUP($A815,'Doanh thu'!$A$3:$Q$2000,11,FALSE)/1000000000</f>
        <v>17.282496559999998</v>
      </c>
      <c r="G815" s="43">
        <f>VLOOKUP($A815,'Doanh thu'!$A$3:$Q$2000,12,FALSE)/1000000000</f>
        <v>0.27090245400000001</v>
      </c>
      <c r="H815" s="43">
        <f>VLOOKUP($A815,LNST!$A$3:$Q$1635,9,FALSE)/1000000000</f>
        <v>-0.12909267499999999</v>
      </c>
      <c r="I815" s="43">
        <f>VLOOKUP($A815,LNST!$A$3:$Q$1635,10,FALSE)/1000000000</f>
        <v>71.541646878999998</v>
      </c>
      <c r="J815" s="43">
        <f>VLOOKUP($A815,LNST!$A$3:$Q$1635,11,FALSE)/1000000000</f>
        <v>-32.888870372</v>
      </c>
      <c r="K815" s="43">
        <f>VLOOKUP($A815,LNST!$A$3:$Q$1635,12,FALSE)/1000000000</f>
        <v>2.1322128330000001</v>
      </c>
      <c r="L815" s="45">
        <f>VLOOKUP($A815,'Doanh thu'!$A$3:$Q$2000,14,FALSE)</f>
        <v>1.2500313851598643E-2</v>
      </c>
      <c r="M815" s="45">
        <f>VLOOKUP($A815,'Doanh thu'!$A$3:$Q$2000,15,FALSE)</f>
        <v>0.26713834837891376</v>
      </c>
      <c r="N815" s="45">
        <f>VLOOKUP($A815,'Doanh thu'!$A$3:$Q$2000,16,FALSE)</f>
        <v>84.636306998796499</v>
      </c>
      <c r="O815" s="45">
        <f>VLOOKUP($A815,'Doanh thu'!$A$3:$Q$2000,17,FALSE)</f>
        <v>0.33632609459099311</v>
      </c>
      <c r="P815" s="45">
        <f>VLOOKUP($A815,LNST!$A$3:$R$1635,14,FALSE)</f>
        <v>0.94760902132302782</v>
      </c>
      <c r="Q815" s="45">
        <f>VLOOKUP($A815,LNST!$A$3:$R$1635,15,FALSE)</f>
        <v>3260.8593546801021</v>
      </c>
      <c r="R815" s="45">
        <f>VLOOKUP($A815,LNST!$A$3:$R$1635,16,FALSE)</f>
        <v>-199.72146214811914</v>
      </c>
      <c r="S815" s="45">
        <f>VLOOKUP($A815,LNST!$A$3:$R$1635,17,FALSE)</f>
        <v>16.222886998074248</v>
      </c>
      <c r="T815" s="45">
        <f>VLOOKUP($A815,LNG!$A$2:$H$1999,4,FALSE)/(D815*10^9)</f>
        <v>0.30864506598091968</v>
      </c>
      <c r="U815" s="45">
        <f>VLOOKUP($A815,LNG!$A$2:$H$1999,5,FALSE)/(E815*10^9)</f>
        <v>0.29636020824522902</v>
      </c>
      <c r="V815" s="45">
        <f>VLOOKUP($A815,LNG!$A$2:$H$1999,6,FALSE)/(F815*10^9)</f>
        <v>7.9553110005074409E-3</v>
      </c>
      <c r="W815" s="45">
        <f>VLOOKUP($A815,LNG!$A$2:$H$1999,7,FALSE)/(G815*10^9)</f>
        <v>-152.87771451121665</v>
      </c>
      <c r="X815" s="45">
        <f>VLOOKUP($A815,'LNST năm'!$A$2:$I$2000,8,FALSE)</f>
        <v>16.998200083276913</v>
      </c>
      <c r="Y815" s="45">
        <f>VLOOKUP($A815,'LNST năm'!$A$2:$I$2000,9,FALSE)</f>
        <v>0.83455876255091721</v>
      </c>
      <c r="Z815" s="46" t="e">
        <f>VLOOKUP($A815,LNG!$A$2:$H$1999,9,FALSE)</f>
        <v>#REF!</v>
      </c>
      <c r="AA815" s="162" t="e">
        <f>VLOOKUP($A815,'GIÁ CP'!$A$2:$D$2000,4,FALSE)/Z815</f>
        <v>#REF!</v>
      </c>
    </row>
    <row r="816" spans="1:27" hidden="1">
      <c r="A816" s="18" t="s">
        <v>1353</v>
      </c>
      <c r="B816" s="18" t="s">
        <v>3079</v>
      </c>
      <c r="C816" s="154" t="str">
        <f>VLOOKUP(A816,'GIÁ CP'!$K$2:$M$2000,3,FALSE)</f>
        <v xml:space="preserve">Tư Vấn, Định giá, Môi giới Bất động sản </v>
      </c>
      <c r="D816" s="43">
        <f>VLOOKUP($A816,'Doanh thu'!$A$3:$Q$2000,9,FALSE)/1000000000</f>
        <v>0.24638504999999999</v>
      </c>
      <c r="E816" s="43">
        <f>VLOOKUP($A816,'Doanh thu'!$A$3:$Q$2000,10,FALSE)/1000000000</f>
        <v>0</v>
      </c>
      <c r="F816" s="43">
        <f>VLOOKUP($A816,'Doanh thu'!$A$3:$Q$2000,11,FALSE)/1000000000</f>
        <v>2.9378828499999998</v>
      </c>
      <c r="G816" s="43">
        <f>VLOOKUP($A816,'Doanh thu'!$A$3:$Q$2000,12,FALSE)/1000000000</f>
        <v>3.8127559999999998</v>
      </c>
      <c r="H816" s="43">
        <f>VLOOKUP($A816,LNST!$A$3:$Q$1635,9,FALSE)/1000000000</f>
        <v>-0.308213927</v>
      </c>
      <c r="I816" s="43">
        <f>VLOOKUP($A816,LNST!$A$3:$Q$1635,10,FALSE)/1000000000</f>
        <v>-0.117393729</v>
      </c>
      <c r="J816" s="43">
        <f>VLOOKUP($A816,LNST!$A$3:$Q$1635,11,FALSE)/1000000000</f>
        <v>7.683896646</v>
      </c>
      <c r="K816" s="43">
        <f>VLOOKUP($A816,LNST!$A$3:$Q$1635,12,FALSE)/1000000000</f>
        <v>2.4785237000000002E-2</v>
      </c>
      <c r="L816" s="45">
        <f>VLOOKUP($A816,'Doanh thu'!$A$3:$Q$2000,14,FALSE)</f>
        <v>-0.50392904485661782</v>
      </c>
      <c r="M816" s="45">
        <f>VLOOKUP($A816,'Doanh thu'!$A$3:$Q$2000,15,FALSE)</f>
        <v>-1</v>
      </c>
      <c r="N816" s="45">
        <f>VLOOKUP($A816,'Doanh thu'!$A$3:$Q$2000,16,FALSE)</f>
        <v>14.526774519618881</v>
      </c>
      <c r="O816" s="45">
        <f>VLOOKUP($A816,'Doanh thu'!$A$3:$Q$2000,17,FALSE)</f>
        <v>54.175138369955832</v>
      </c>
      <c r="P816" s="45">
        <f>VLOOKUP($A816,LNST!$A$3:$R$1635,14,FALSE)</f>
        <v>-9.2153862302906189E-2</v>
      </c>
      <c r="Q816" s="45">
        <f>VLOOKUP($A816,LNST!$A$3:$R$1635,15,FALSE)</f>
        <v>0.43912575712571816</v>
      </c>
      <c r="R816" s="45">
        <f>VLOOKUP($A816,LNST!$A$3:$R$1635,16,FALSE)</f>
        <v>26.292517614925114</v>
      </c>
      <c r="S816" s="45">
        <f>VLOOKUP($A816,LNST!$A$3:$R$1635,17,FALSE)</f>
        <v>1.1666966350072083</v>
      </c>
      <c r="T816" s="45">
        <f>VLOOKUP($A816,LNG!$A$2:$H$1999,4,FALSE)/(D816*10^9)</f>
        <v>1.2353915142172791E-2</v>
      </c>
      <c r="U816" s="45" t="e">
        <f>VLOOKUP($A816,LNG!$A$2:$H$1999,5,FALSE)/(E816*10^9)</f>
        <v>#DIV/0!</v>
      </c>
      <c r="V816" s="45">
        <f>VLOOKUP($A816,LNG!$A$2:$H$1999,6,FALSE)/(F816*10^9)</f>
        <v>0</v>
      </c>
      <c r="W816" s="45">
        <f>VLOOKUP($A816,LNG!$A$2:$H$1999,7,FALSE)/(G816*10^9)</f>
        <v>2.048693307413325E-2</v>
      </c>
      <c r="X816" s="45">
        <f>VLOOKUP($A816,'LNST năm'!$A$2:$I$2000,8,FALSE)</f>
        <v>8.0161467307975407</v>
      </c>
      <c r="Y816" s="45">
        <f>VLOOKUP($A816,'LNST năm'!$A$2:$I$2000,9,FALSE)</f>
        <v>0.2702709539987882</v>
      </c>
      <c r="Z816" s="46" t="e">
        <f>VLOOKUP($A816,LNG!$A$2:$H$1999,9,FALSE)</f>
        <v>#REF!</v>
      </c>
      <c r="AA816" s="162" t="e">
        <f>VLOOKUP($A816,'GIÁ CP'!$A$2:$D$2000,4,FALSE)/Z816</f>
        <v>#REF!</v>
      </c>
    </row>
    <row r="817" spans="1:27" hidden="1">
      <c r="A817" s="18" t="s">
        <v>455</v>
      </c>
      <c r="B817" s="18" t="s">
        <v>2169</v>
      </c>
      <c r="C817" s="154" t="str">
        <f>VLOOKUP(A817,'GIÁ CP'!$K$2:$M$2000,3,FALSE)</f>
        <v xml:space="preserve">Khai khoáng </v>
      </c>
      <c r="D817" s="43">
        <f>VLOOKUP($A817,'Doanh thu'!$A$3:$Q$2000,9,FALSE)/1000000000</f>
        <v>0</v>
      </c>
      <c r="E817" s="43">
        <f>VLOOKUP($A817,'Doanh thu'!$A$3:$Q$2000,10,FALSE)/1000000000</f>
        <v>0</v>
      </c>
      <c r="F817" s="43">
        <f>VLOOKUP($A817,'Doanh thu'!$A$3:$Q$2000,11,FALSE)/1000000000</f>
        <v>0</v>
      </c>
      <c r="G817" s="43">
        <f>VLOOKUP($A817,'Doanh thu'!$A$3:$Q$2000,12,FALSE)/1000000000</f>
        <v>0</v>
      </c>
      <c r="H817" s="43">
        <f>VLOOKUP($A817,LNST!$A$3:$Q$1635,9,FALSE)/1000000000</f>
        <v>0</v>
      </c>
      <c r="I817" s="43">
        <f>VLOOKUP($A817,LNST!$A$3:$Q$1635,10,FALSE)/1000000000</f>
        <v>0</v>
      </c>
      <c r="J817" s="43">
        <f>VLOOKUP($A817,LNST!$A$3:$Q$1635,11,FALSE)/1000000000</f>
        <v>0</v>
      </c>
      <c r="K817" s="43">
        <f>VLOOKUP($A817,LNST!$A$3:$Q$1635,12,FALSE)/1000000000</f>
        <v>0</v>
      </c>
      <c r="L817" s="45" t="e">
        <f>VLOOKUP($A817,'Doanh thu'!$A$3:$Q$2000,14,FALSE)</f>
        <v>#DIV/0!</v>
      </c>
      <c r="M817" s="45" t="e">
        <f>VLOOKUP($A817,'Doanh thu'!$A$3:$Q$2000,15,FALSE)</f>
        <v>#DIV/0!</v>
      </c>
      <c r="N817" s="45" t="e">
        <f>VLOOKUP($A817,'Doanh thu'!$A$3:$Q$2000,16,FALSE)</f>
        <v>#DIV/0!</v>
      </c>
      <c r="O817" s="45" t="e">
        <f>VLOOKUP($A817,'Doanh thu'!$A$3:$Q$2000,17,FALSE)</f>
        <v>#DIV/0!</v>
      </c>
      <c r="P817" s="45" t="e">
        <f>VLOOKUP($A817,LNST!$A$3:$R$1635,14,FALSE)</f>
        <v>#DIV/0!</v>
      </c>
      <c r="Q817" s="45" t="e">
        <f>VLOOKUP($A817,LNST!$A$3:$R$1635,15,FALSE)</f>
        <v>#DIV/0!</v>
      </c>
      <c r="R817" s="45" t="e">
        <f>VLOOKUP($A817,LNST!$A$3:$R$1635,16,FALSE)</f>
        <v>#DIV/0!</v>
      </c>
      <c r="S817" s="45" t="e">
        <f>VLOOKUP($A817,LNST!$A$3:$R$1635,17,FALSE)</f>
        <v>#DIV/0!</v>
      </c>
      <c r="T817" s="45" t="e">
        <f>VLOOKUP($A817,LNG!$A$2:$H$1999,4,FALSE)/(D817*10^9)</f>
        <v>#DIV/0!</v>
      </c>
      <c r="U817" s="45" t="e">
        <f>VLOOKUP($A817,LNG!$A$2:$H$1999,5,FALSE)/(E817*10^9)</f>
        <v>#DIV/0!</v>
      </c>
      <c r="V817" s="45" t="e">
        <f>VLOOKUP($A817,LNG!$A$2:$H$1999,6,FALSE)/(F817*10^9)</f>
        <v>#DIV/0!</v>
      </c>
      <c r="W817" s="45" t="e">
        <f>VLOOKUP($A817,LNG!$A$2:$H$1999,7,FALSE)/(G817*10^9)</f>
        <v>#DIV/0!</v>
      </c>
      <c r="X817" s="45" t="e">
        <f>VLOOKUP($A817,'LNST năm'!$A$2:$I$2000,8,FALSE)</f>
        <v>#DIV/0!</v>
      </c>
      <c r="Y817" s="45">
        <f>VLOOKUP($A817,'LNST năm'!$A$2:$I$2000,9,FALSE)</f>
        <v>-1</v>
      </c>
      <c r="Z817" s="46" t="e">
        <f>VLOOKUP($A817,LNG!$A$2:$H$1999,9,FALSE)</f>
        <v>#REF!</v>
      </c>
      <c r="AA817" s="162" t="e">
        <f>VLOOKUP($A817,'GIÁ CP'!$A$2:$D$2000,4,FALSE)/Z817</f>
        <v>#REF!</v>
      </c>
    </row>
    <row r="818" spans="1:27" hidden="1">
      <c r="A818" s="18" t="s">
        <v>1379</v>
      </c>
      <c r="B818" s="18" t="s">
        <v>3117</v>
      </c>
      <c r="C818" s="154" t="str">
        <f>VLOOKUP(A818,'GIÁ CP'!$K$2:$M$2000,3,FALSE)</f>
        <v xml:space="preserve">Xây dựng </v>
      </c>
      <c r="D818" s="43">
        <f>VLOOKUP($A818,'Doanh thu'!$A$3:$Q$2000,9,FALSE)/1000000000</f>
        <v>3.8660368510000001</v>
      </c>
      <c r="E818" s="43">
        <f>VLOOKUP($A818,'Doanh thu'!$A$3:$Q$2000,10,FALSE)/1000000000</f>
        <v>4.3030229660000003</v>
      </c>
      <c r="F818" s="43">
        <f>VLOOKUP($A818,'Doanh thu'!$A$3:$Q$2000,11,FALSE)/1000000000</f>
        <v>4.3795368220000004</v>
      </c>
      <c r="G818" s="43">
        <f>VLOOKUP($A818,'Doanh thu'!$A$3:$Q$2000,12,FALSE)/1000000000</f>
        <v>5.3317676079999998</v>
      </c>
      <c r="H818" s="43">
        <f>VLOOKUP($A818,LNST!$A$3:$Q$1635,9,FALSE)/1000000000</f>
        <v>-2.0431467560000001</v>
      </c>
      <c r="I818" s="43">
        <f>VLOOKUP($A818,LNST!$A$3:$Q$1635,10,FALSE)/1000000000</f>
        <v>-2.3967975770000001</v>
      </c>
      <c r="J818" s="43">
        <f>VLOOKUP($A818,LNST!$A$3:$Q$1635,11,FALSE)/1000000000</f>
        <v>-2.4170632639999998</v>
      </c>
      <c r="K818" s="43">
        <f>VLOOKUP($A818,LNST!$A$3:$Q$1635,12,FALSE)/1000000000</f>
        <v>-1.9064938309999999</v>
      </c>
      <c r="L818" s="45">
        <f>VLOOKUP($A818,'Doanh thu'!$A$3:$Q$2000,14,FALSE)</f>
        <v>-0.62097831892208943</v>
      </c>
      <c r="M818" s="45">
        <f>VLOOKUP($A818,'Doanh thu'!$A$3:$Q$2000,15,FALSE)</f>
        <v>6.886893955461014</v>
      </c>
      <c r="N818" s="45">
        <f>VLOOKUP($A818,'Doanh thu'!$A$3:$Q$2000,16,FALSE)</f>
        <v>0.14541360704329057</v>
      </c>
      <c r="O818" s="45">
        <f>VLOOKUP($A818,'Doanh thu'!$A$3:$Q$2000,17,FALSE)</f>
        <v>8.4280826085206915</v>
      </c>
      <c r="P818" s="45">
        <f>VLOOKUP($A818,LNST!$A$3:$R$1635,14,FALSE)</f>
        <v>0.83478455571978005</v>
      </c>
      <c r="Q818" s="45">
        <f>VLOOKUP($A818,LNST!$A$3:$R$1635,15,FALSE)</f>
        <v>0.11361796367141726</v>
      </c>
      <c r="R818" s="45">
        <f>VLOOKUP($A818,LNST!$A$3:$R$1635,16,FALSE)</f>
        <v>0.35417539160023076</v>
      </c>
      <c r="S818" s="45">
        <f>VLOOKUP($A818,LNST!$A$3:$R$1635,17,FALSE)</f>
        <v>0.15127914446121665</v>
      </c>
      <c r="T818" s="45">
        <f>VLOOKUP($A818,LNG!$A$2:$H$1999,4,FALSE)/(D818*10^9)</f>
        <v>-0.29750137293763734</v>
      </c>
      <c r="U818" s="45">
        <f>VLOOKUP($A818,LNG!$A$2:$H$1999,5,FALSE)/(E818*10^9)</f>
        <v>-0.20440630504410837</v>
      </c>
      <c r="V818" s="45">
        <f>VLOOKUP($A818,LNG!$A$2:$H$1999,6,FALSE)/(F818*10^9)</f>
        <v>-0.18441646727179864</v>
      </c>
      <c r="W818" s="45">
        <f>VLOOKUP($A818,LNG!$A$2:$H$1999,7,FALSE)/(G818*10^9)</f>
        <v>-0.15848041533771215</v>
      </c>
      <c r="X818" s="45">
        <f>VLOOKUP($A818,'LNST năm'!$A$2:$I$2000,8,FALSE)</f>
        <v>0.55017294440589781</v>
      </c>
      <c r="Y818" s="45">
        <f>VLOOKUP($A818,'LNST năm'!$A$2:$I$2000,9,FALSE)</f>
        <v>-0.21073486361462268</v>
      </c>
      <c r="Z818" s="46" t="e">
        <f>VLOOKUP($A818,LNG!$A$2:$H$1999,9,FALSE)</f>
        <v>#REF!</v>
      </c>
      <c r="AA818" s="162" t="e">
        <f>VLOOKUP($A818,'GIÁ CP'!$A$2:$D$2000,4,FALSE)/Z818</f>
        <v>#REF!</v>
      </c>
    </row>
    <row r="819" spans="1:27">
      <c r="A819" s="18" t="s">
        <v>844</v>
      </c>
      <c r="B819" s="18" t="s">
        <v>3260</v>
      </c>
      <c r="C819" s="154" t="str">
        <f>VLOOKUP(A819,'GIÁ CP'!$K$2:$M$2000,3,FALSE)</f>
        <v xml:space="preserve">Vận tải Thủy </v>
      </c>
      <c r="D819" s="43">
        <f>VLOOKUP($A819,'Doanh thu'!$A$3:$Q$2000,9,FALSE)/1000000000</f>
        <v>275.16530815599998</v>
      </c>
      <c r="E819" s="43">
        <f>VLOOKUP($A819,'Doanh thu'!$A$3:$Q$2000,10,FALSE)/1000000000</f>
        <v>265.02088075500001</v>
      </c>
      <c r="F819" s="43">
        <f>VLOOKUP($A819,'Doanh thu'!$A$3:$Q$2000,11,FALSE)/1000000000</f>
        <v>283.30129575199999</v>
      </c>
      <c r="G819" s="43">
        <f>VLOOKUP($A819,'Doanh thu'!$A$3:$Q$2000,12,FALSE)/1000000000</f>
        <v>316.03847429500001</v>
      </c>
      <c r="H819" s="43">
        <f>VLOOKUP($A819,LNST!$A$3:$Q$1635,9,FALSE)/1000000000</f>
        <v>79.784438414999997</v>
      </c>
      <c r="I819" s="43">
        <f>VLOOKUP($A819,LNST!$A$3:$Q$1635,10,FALSE)/1000000000</f>
        <v>84.340023040000005</v>
      </c>
      <c r="J819" s="43">
        <f>VLOOKUP($A819,LNST!$A$3:$Q$1635,11,FALSE)/1000000000</f>
        <v>83.684119784000004</v>
      </c>
      <c r="K819" s="43">
        <f>VLOOKUP($A819,LNST!$A$3:$Q$1635,12,FALSE)/1000000000</f>
        <v>72.824115804000002</v>
      </c>
      <c r="L819" s="45">
        <f>VLOOKUP($A819,'Doanh thu'!$A$3:$Q$2000,14,FALSE)</f>
        <v>-2.0661441290931226E-2</v>
      </c>
      <c r="M819" s="45">
        <f>VLOOKUP($A819,'Doanh thu'!$A$3:$Q$2000,15,FALSE)</f>
        <v>-0.12722412747570927</v>
      </c>
      <c r="N819" s="45">
        <f>VLOOKUP($A819,'Doanh thu'!$A$3:$Q$2000,16,FALSE)</f>
        <v>-0.16248897947875973</v>
      </c>
      <c r="O819" s="45">
        <f>VLOOKUP($A819,'Doanh thu'!$A$3:$Q$2000,17,FALSE)</f>
        <v>0.21612411594101216</v>
      </c>
      <c r="P819" s="45">
        <f>VLOOKUP($A819,LNST!$A$3:$R$1635,14,FALSE)</f>
        <v>0.27890219783682169</v>
      </c>
      <c r="Q819" s="45">
        <f>VLOOKUP($A819,LNST!$A$3:$R$1635,15,FALSE)</f>
        <v>0.17871157380091776</v>
      </c>
      <c r="R819" s="45">
        <f>VLOOKUP($A819,LNST!$A$3:$R$1635,16,FALSE)</f>
        <v>-3.5393658503223721E-2</v>
      </c>
      <c r="S819" s="45">
        <f>VLOOKUP($A819,LNST!$A$3:$R$1635,17,FALSE)</f>
        <v>0.15272364820659309</v>
      </c>
      <c r="T819" s="45">
        <f>VLOOKUP($A819,LNG!$A$2:$H$1999,4,FALSE)/(D819*10^9)</f>
        <v>0.2001253261903948</v>
      </c>
      <c r="U819" s="45">
        <f>VLOOKUP($A819,LNG!$A$2:$H$1999,5,FALSE)/(E819*10^9)</f>
        <v>0.23698576735189977</v>
      </c>
      <c r="V819" s="45">
        <f>VLOOKUP($A819,LNG!$A$2:$H$1999,6,FALSE)/(F819*10^9)</f>
        <v>0.23968585150927826</v>
      </c>
      <c r="W819" s="45">
        <f>VLOOKUP($A819,LNG!$A$2:$H$1999,7,FALSE)/(G819*10^9)</f>
        <v>0.24879773598262808</v>
      </c>
      <c r="X819" s="45">
        <f>VLOOKUP($A819,'LNST năm'!$A$2:$I$2000,8,FALSE)</f>
        <v>0.1341807020966182</v>
      </c>
      <c r="Y819" s="45">
        <f>VLOOKUP($A819,'LNST năm'!$A$2:$I$2000,9,FALSE)</f>
        <v>0.13770561275141624</v>
      </c>
      <c r="Z819" s="46" t="e">
        <f>VLOOKUP($A819,LNG!$A$2:$H$1999,9,FALSE)</f>
        <v>#REF!</v>
      </c>
      <c r="AA819" s="162" t="e">
        <f>VLOOKUP($A819,'GIÁ CP'!$A$2:$D$2000,4,FALSE)/Z819</f>
        <v>#REF!</v>
      </c>
    </row>
    <row r="820" spans="1:27" hidden="1">
      <c r="A820" s="18" t="s">
        <v>1067</v>
      </c>
      <c r="B820" s="18" t="s">
        <v>2593</v>
      </c>
      <c r="C820" s="154" t="str">
        <f>VLOOKUP(A820,'GIÁ CP'!$K$2:$M$2000,3,FALSE)</f>
        <v xml:space="preserve">Thực phẩm </v>
      </c>
      <c r="D820" s="43">
        <f>VLOOKUP($A820,'Doanh thu'!$A$3:$Q$2000,9,FALSE)/1000000000</f>
        <v>974.82136219200004</v>
      </c>
      <c r="E820" s="43">
        <f>VLOOKUP($A820,'Doanh thu'!$A$3:$Q$2000,10,FALSE)/1000000000</f>
        <v>1054.9538415310001</v>
      </c>
      <c r="F820" s="43">
        <f>VLOOKUP($A820,'Doanh thu'!$A$3:$Q$2000,11,FALSE)/1000000000</f>
        <v>1158.160406231</v>
      </c>
      <c r="G820" s="43">
        <f>VLOOKUP($A820,'Doanh thu'!$A$3:$Q$2000,12,FALSE)/1000000000</f>
        <v>1032.0215855920001</v>
      </c>
      <c r="H820" s="43">
        <f>VLOOKUP($A820,LNST!$A$3:$Q$1635,9,FALSE)/1000000000</f>
        <v>72.213348302</v>
      </c>
      <c r="I820" s="43">
        <f>VLOOKUP($A820,LNST!$A$3:$Q$1635,10,FALSE)/1000000000</f>
        <v>75.184879838000001</v>
      </c>
      <c r="J820" s="43">
        <f>VLOOKUP($A820,LNST!$A$3:$Q$1635,11,FALSE)/1000000000</f>
        <v>72.938520636000007</v>
      </c>
      <c r="K820" s="43">
        <f>VLOOKUP($A820,LNST!$A$3:$Q$1635,12,FALSE)/1000000000</f>
        <v>73.134793713999997</v>
      </c>
      <c r="L820" s="45">
        <f>VLOOKUP($A820,'Doanh thu'!$A$3:$Q$2000,14,FALSE)</f>
        <v>0.13545386203793441</v>
      </c>
      <c r="M820" s="45">
        <f>VLOOKUP($A820,'Doanh thu'!$A$3:$Q$2000,15,FALSE)</f>
        <v>6.4753818350488518E-2</v>
      </c>
      <c r="N820" s="45">
        <f>VLOOKUP($A820,'Doanh thu'!$A$3:$Q$2000,16,FALSE)</f>
        <v>8.5005348623350171E-2</v>
      </c>
      <c r="O820" s="45">
        <f>VLOOKUP($A820,'Doanh thu'!$A$3:$Q$2000,17,FALSE)</f>
        <v>0.16247319525930873</v>
      </c>
      <c r="P820" s="45">
        <f>VLOOKUP($A820,LNST!$A$3:$R$1635,14,FALSE)</f>
        <v>0.13889263088823611</v>
      </c>
      <c r="Q820" s="45">
        <f>VLOOKUP($A820,LNST!$A$3:$R$1635,15,FALSE)</f>
        <v>0.14816262844150185</v>
      </c>
      <c r="R820" s="45">
        <f>VLOOKUP($A820,LNST!$A$3:$R$1635,16,FALSE)</f>
        <v>0.19337289659744034</v>
      </c>
      <c r="S820" s="45">
        <f>VLOOKUP($A820,LNST!$A$3:$R$1635,17,FALSE)</f>
        <v>0.14196185611568893</v>
      </c>
      <c r="T820" s="45">
        <f>VLOOKUP($A820,LNG!$A$2:$H$1999,4,FALSE)/(D820*10^9)</f>
        <v>0.23822796714138916</v>
      </c>
      <c r="U820" s="45">
        <f>VLOOKUP($A820,LNG!$A$2:$H$1999,5,FALSE)/(E820*10^9)</f>
        <v>0.26613071015936951</v>
      </c>
      <c r="V820" s="45">
        <f>VLOOKUP($A820,LNG!$A$2:$H$1999,6,FALSE)/(F820*10^9)</f>
        <v>0.26329821568963058</v>
      </c>
      <c r="W820" s="45">
        <f>VLOOKUP($A820,LNG!$A$2:$H$1999,7,FALSE)/(G820*10^9)</f>
        <v>0.31710518774980245</v>
      </c>
      <c r="X820" s="45">
        <f>VLOOKUP($A820,'LNST năm'!$A$2:$I$2000,8,FALSE)</f>
        <v>0.13703816844424022</v>
      </c>
      <c r="Y820" s="45">
        <f>VLOOKUP($A820,'LNST năm'!$A$2:$I$2000,9,FALSE)</f>
        <v>8.6614768780777229E-2</v>
      </c>
      <c r="Z820" s="46" t="e">
        <f>VLOOKUP($A820,LNG!$A$2:$H$1999,9,FALSE)</f>
        <v>#REF!</v>
      </c>
      <c r="AA820" s="162" t="e">
        <f>VLOOKUP($A820,'GIÁ CP'!$A$2:$D$2000,4,FALSE)/Z820</f>
        <v>#REF!</v>
      </c>
    </row>
    <row r="821" spans="1:27">
      <c r="A821" s="18" t="s">
        <v>1361</v>
      </c>
      <c r="B821" s="18" t="s">
        <v>3089</v>
      </c>
      <c r="C821" s="154" t="str">
        <f>VLOOKUP(A821,'GIÁ CP'!$K$2:$M$2000,3,FALSE)</f>
        <v xml:space="preserve">Vận tải Thủy </v>
      </c>
      <c r="D821" s="43">
        <f>VLOOKUP($A821,'Doanh thu'!$A$3:$Q$2000,9,FALSE)/1000000000</f>
        <v>90.098064166</v>
      </c>
      <c r="E821" s="43">
        <f>VLOOKUP($A821,'Doanh thu'!$A$3:$Q$2000,10,FALSE)/1000000000</f>
        <v>86.482161026</v>
      </c>
      <c r="F821" s="43">
        <f>VLOOKUP($A821,'Doanh thu'!$A$3:$Q$2000,11,FALSE)/1000000000</f>
        <v>95.748809195999996</v>
      </c>
      <c r="G821" s="43">
        <f>VLOOKUP($A821,'Doanh thu'!$A$3:$Q$2000,12,FALSE)/1000000000</f>
        <v>87.882601018000003</v>
      </c>
      <c r="H821" s="43">
        <f>VLOOKUP($A821,LNST!$A$3:$Q$1635,9,FALSE)/1000000000</f>
        <v>11.673252541</v>
      </c>
      <c r="I821" s="43">
        <f>VLOOKUP($A821,LNST!$A$3:$Q$1635,10,FALSE)/1000000000</f>
        <v>10.474278718000001</v>
      </c>
      <c r="J821" s="43">
        <f>VLOOKUP($A821,LNST!$A$3:$Q$1635,11,FALSE)/1000000000</f>
        <v>10.826470584999999</v>
      </c>
      <c r="K821" s="43">
        <f>VLOOKUP($A821,LNST!$A$3:$Q$1635,12,FALSE)/1000000000</f>
        <v>11.43038119</v>
      </c>
      <c r="L821" s="45">
        <f>VLOOKUP($A821,'Doanh thu'!$A$3:$Q$2000,14,FALSE)</f>
        <v>4.5943184133728131E-2</v>
      </c>
      <c r="M821" s="45">
        <f>VLOOKUP($A821,'Doanh thu'!$A$3:$Q$2000,15,FALSE)</f>
        <v>-5.503174142852852E-2</v>
      </c>
      <c r="N821" s="45">
        <f>VLOOKUP($A821,'Doanh thu'!$A$3:$Q$2000,16,FALSE)</f>
        <v>9.4469727754608018E-2</v>
      </c>
      <c r="O821" s="45">
        <f>VLOOKUP($A821,'Doanh thu'!$A$3:$Q$2000,17,FALSE)</f>
        <v>9.3544029935507075E-2</v>
      </c>
      <c r="P821" s="45">
        <f>VLOOKUP($A821,LNST!$A$3:$R$1635,14,FALSE)</f>
        <v>8.3001463878006318E-2</v>
      </c>
      <c r="Q821" s="45">
        <f>VLOOKUP($A821,LNST!$A$3:$R$1635,15,FALSE)</f>
        <v>-7.8936455631626531E-2</v>
      </c>
      <c r="R821" s="45">
        <f>VLOOKUP($A821,LNST!$A$3:$R$1635,16,FALSE)</f>
        <v>0.35437205902762603</v>
      </c>
      <c r="S821" s="45">
        <f>VLOOKUP($A821,LNST!$A$3:$R$1635,17,FALSE)</f>
        <v>0.14103842941248979</v>
      </c>
      <c r="T821" s="45">
        <f>VLOOKUP($A821,LNG!$A$2:$H$1999,4,FALSE)/(D821*10^9)</f>
        <v>0.21548919274479408</v>
      </c>
      <c r="U821" s="45">
        <f>VLOOKUP($A821,LNG!$A$2:$H$1999,5,FALSE)/(E821*10^9)</f>
        <v>0.24979074083851166</v>
      </c>
      <c r="V821" s="45">
        <f>VLOOKUP($A821,LNG!$A$2:$H$1999,6,FALSE)/(F821*10^9)</f>
        <v>0.2057731014353241</v>
      </c>
      <c r="W821" s="45">
        <f>VLOOKUP($A821,LNG!$A$2:$H$1999,7,FALSE)/(G821*10^9)</f>
        <v>0.34647083098693821</v>
      </c>
      <c r="X821" s="45">
        <f>VLOOKUP($A821,'LNST năm'!$A$2:$I$2000,8,FALSE)</f>
        <v>2.4157354384565712E-2</v>
      </c>
      <c r="Y821" s="45">
        <f>VLOOKUP($A821,'LNST năm'!$A$2:$I$2000,9,FALSE)</f>
        <v>1.5564882042910178E-2</v>
      </c>
      <c r="Z821" s="46" t="e">
        <f>VLOOKUP($A821,LNG!$A$2:$H$1999,9,FALSE)</f>
        <v>#REF!</v>
      </c>
      <c r="AA821" s="162" t="e">
        <f>VLOOKUP($A821,'GIÁ CP'!$A$2:$D$2000,4,FALSE)/Z821</f>
        <v>#REF!</v>
      </c>
    </row>
    <row r="822" spans="1:27" hidden="1">
      <c r="A822" s="18" t="s">
        <v>231</v>
      </c>
      <c r="B822" s="18" t="s">
        <v>1913</v>
      </c>
      <c r="C822" s="154" t="str">
        <f>VLOOKUP(A822,'GIÁ CP'!$K$2:$M$2000,3,FALSE)</f>
        <v xml:space="preserve">Xây dựng </v>
      </c>
      <c r="D822" s="43">
        <f>VLOOKUP($A822,'Doanh thu'!$A$3:$Q$2000,9,FALSE)/1000000000</f>
        <v>1.368107237</v>
      </c>
      <c r="E822" s="43">
        <f>VLOOKUP($A822,'Doanh thu'!$A$3:$Q$2000,10,FALSE)/1000000000</f>
        <v>3.2090158500000001</v>
      </c>
      <c r="F822" s="43">
        <f>VLOOKUP($A822,'Doanh thu'!$A$3:$Q$2000,11,FALSE)/1000000000</f>
        <v>9.5542755439999993</v>
      </c>
      <c r="G822" s="43">
        <f>VLOOKUP($A822,'Doanh thu'!$A$3:$Q$2000,12,FALSE)/1000000000</f>
        <v>9.5419730230000006</v>
      </c>
      <c r="H822" s="43">
        <f>VLOOKUP($A822,LNST!$A$3:$Q$1635,9,FALSE)/1000000000</f>
        <v>-0.59084343399999995</v>
      </c>
      <c r="I822" s="43">
        <f>VLOOKUP($A822,LNST!$A$3:$Q$1635,10,FALSE)/1000000000</f>
        <v>-0.35684407200000001</v>
      </c>
      <c r="J822" s="43">
        <f>VLOOKUP($A822,LNST!$A$3:$Q$1635,11,FALSE)/1000000000</f>
        <v>1.8147304639999999</v>
      </c>
      <c r="K822" s="43">
        <f>VLOOKUP($A822,LNST!$A$3:$Q$1635,12,FALSE)/1000000000</f>
        <v>-0.77269885699999996</v>
      </c>
      <c r="L822" s="45">
        <f>VLOOKUP($A822,'Doanh thu'!$A$3:$Q$2000,14,FALSE)</f>
        <v>0.71343144225473265</v>
      </c>
      <c r="M822" s="45">
        <f>VLOOKUP($A822,'Doanh thu'!$A$3:$Q$2000,15,FALSE)</f>
        <v>1.4579033905615615</v>
      </c>
      <c r="N822" s="45">
        <f>VLOOKUP($A822,'Doanh thu'!$A$3:$Q$2000,16,FALSE)</f>
        <v>8.4654035824693086</v>
      </c>
      <c r="O822" s="45">
        <f>VLOOKUP($A822,'Doanh thu'!$A$3:$Q$2000,17,FALSE)</f>
        <v>24.048338607937193</v>
      </c>
      <c r="P822" s="45">
        <f>VLOOKUP($A822,LNST!$A$3:$R$1635,14,FALSE)</f>
        <v>0.39756209180414359</v>
      </c>
      <c r="Q822" s="45">
        <f>VLOOKUP($A822,LNST!$A$3:$R$1635,15,FALSE)</f>
        <v>0.57819889881027031</v>
      </c>
      <c r="R822" s="45">
        <f>VLOOKUP($A822,LNST!$A$3:$R$1635,16,FALSE)</f>
        <v>-0.47826420837022959</v>
      </c>
      <c r="S822" s="45">
        <f>VLOOKUP($A822,LNST!$A$3:$R$1635,17,FALSE)</f>
        <v>-1.1256635352994984</v>
      </c>
      <c r="T822" s="45">
        <f>VLOOKUP($A822,LNG!$A$2:$H$1999,4,FALSE)/(D822*10^9)</f>
        <v>0.19825505827654649</v>
      </c>
      <c r="U822" s="45">
        <f>VLOOKUP($A822,LNG!$A$2:$H$1999,5,FALSE)/(E822*10^9)</f>
        <v>0.27012190419688953</v>
      </c>
      <c r="V822" s="45">
        <f>VLOOKUP($A822,LNG!$A$2:$H$1999,6,FALSE)/(F822*10^9)</f>
        <v>7.8201835352049373E-2</v>
      </c>
      <c r="W822" s="45">
        <f>VLOOKUP($A822,LNG!$A$2:$H$1999,7,FALSE)/(G822*10^9)</f>
        <v>-0.12757676552487984</v>
      </c>
      <c r="X822" s="45">
        <f>VLOOKUP($A822,'LNST năm'!$A$2:$I$2000,8,FALSE)</f>
        <v>0.35929963254670549</v>
      </c>
      <c r="Y822" s="45">
        <f>VLOOKUP($A822,'LNST năm'!$A$2:$I$2000,9,FALSE)</f>
        <v>0.28120153397181613</v>
      </c>
      <c r="Z822" s="46" t="e">
        <f>VLOOKUP($A822,LNG!$A$2:$H$1999,9,FALSE)</f>
        <v>#REF!</v>
      </c>
      <c r="AA822" s="162" t="e">
        <f>VLOOKUP($A822,'GIÁ CP'!$A$2:$D$2000,4,FALSE)/Z822</f>
        <v>#REF!</v>
      </c>
    </row>
    <row r="823" spans="1:27" hidden="1">
      <c r="A823" s="18" t="s">
        <v>233</v>
      </c>
      <c r="B823" s="18" t="s">
        <v>1915</v>
      </c>
      <c r="C823" s="154" t="str">
        <f>VLOOKUP(A823,'GIÁ CP'!$K$2:$M$2000,3,FALSE)</f>
        <v xml:space="preserve">Xây dựng </v>
      </c>
      <c r="D823" s="43">
        <f>VLOOKUP($A823,'Doanh thu'!$A$3:$Q$2000,9,FALSE)/1000000000</f>
        <v>21.515266480000001</v>
      </c>
      <c r="E823" s="43">
        <f>VLOOKUP($A823,'Doanh thu'!$A$3:$Q$2000,10,FALSE)/1000000000</f>
        <v>8.157890257</v>
      </c>
      <c r="F823" s="43">
        <f>VLOOKUP($A823,'Doanh thu'!$A$3:$Q$2000,11,FALSE)/1000000000</f>
        <v>64.461580138000002</v>
      </c>
      <c r="G823" s="43">
        <f>VLOOKUP($A823,'Doanh thu'!$A$3:$Q$2000,12,FALSE)/1000000000</f>
        <v>33.325170659000001</v>
      </c>
      <c r="H823" s="43">
        <f>VLOOKUP($A823,LNST!$A$3:$Q$1635,9,FALSE)/1000000000</f>
        <v>0.74853856900000004</v>
      </c>
      <c r="I823" s="43">
        <f>VLOOKUP($A823,LNST!$A$3:$Q$1635,10,FALSE)/1000000000</f>
        <v>0.195892344</v>
      </c>
      <c r="J823" s="43">
        <f>VLOOKUP($A823,LNST!$A$3:$Q$1635,11,FALSE)/1000000000</f>
        <v>0.48568337499999997</v>
      </c>
      <c r="K823" s="43">
        <f>VLOOKUP($A823,LNST!$A$3:$Q$1635,12,FALSE)/1000000000</f>
        <v>0.24812468900000001</v>
      </c>
      <c r="L823" s="45">
        <f>VLOOKUP($A823,'Doanh thu'!$A$3:$Q$2000,14,FALSE)</f>
        <v>0.15883711698166184</v>
      </c>
      <c r="M823" s="45">
        <f>VLOOKUP($A823,'Doanh thu'!$A$3:$Q$2000,15,FALSE)</f>
        <v>-0.77410471483901233</v>
      </c>
      <c r="N823" s="45">
        <f>VLOOKUP($A823,'Doanh thu'!$A$3:$Q$2000,16,FALSE)</f>
        <v>2.1426376462880423</v>
      </c>
      <c r="O823" s="45">
        <f>VLOOKUP($A823,'Doanh thu'!$A$3:$Q$2000,17,FALSE)</f>
        <v>0.52666832885798176</v>
      </c>
      <c r="P823" s="45">
        <f>VLOOKUP($A823,LNST!$A$3:$R$1635,14,FALSE)</f>
        <v>1.4744412938292293</v>
      </c>
      <c r="Q823" s="45">
        <f>VLOOKUP($A823,LNST!$A$3:$R$1635,15,FALSE)</f>
        <v>-0.44839845792650096</v>
      </c>
      <c r="R823" s="45">
        <f>VLOOKUP($A823,LNST!$A$3:$R$1635,16,FALSE)</f>
        <v>0.18367465318747919</v>
      </c>
      <c r="S823" s="45">
        <f>VLOOKUP($A823,LNST!$A$3:$R$1635,17,FALSE)</f>
        <v>-0.33246170187077273</v>
      </c>
      <c r="T823" s="45">
        <f>VLOOKUP($A823,LNG!$A$2:$H$1999,4,FALSE)/(D823*10^9)</f>
        <v>8.0538911177827063E-2</v>
      </c>
      <c r="U823" s="45">
        <f>VLOOKUP($A823,LNG!$A$2:$H$1999,5,FALSE)/(E823*10^9)</f>
        <v>3.4752124883849121E-2</v>
      </c>
      <c r="V823" s="45">
        <f>VLOOKUP($A823,LNG!$A$2:$H$1999,6,FALSE)/(F823*10^9)</f>
        <v>3.1818996099831534E-2</v>
      </c>
      <c r="W823" s="45">
        <f>VLOOKUP($A823,LNG!$A$2:$H$1999,7,FALSE)/(G823*10^9)</f>
        <v>0.14618540648596293</v>
      </c>
      <c r="X823" s="45">
        <f>VLOOKUP($A823,'LNST năm'!$A$2:$I$2000,8,FALSE)</f>
        <v>0.4759219260069627</v>
      </c>
      <c r="Y823" s="45">
        <f>VLOOKUP($A823,'LNST năm'!$A$2:$I$2000,9,FALSE)</f>
        <v>0.4170063916332174</v>
      </c>
      <c r="Z823" s="46" t="e">
        <f>VLOOKUP($A823,LNG!$A$2:$H$1999,9,FALSE)</f>
        <v>#REF!</v>
      </c>
      <c r="AA823" s="162" t="e">
        <f>VLOOKUP($A823,'GIÁ CP'!$A$2:$D$2000,4,FALSE)/Z823</f>
        <v>#REF!</v>
      </c>
    </row>
    <row r="824" spans="1:27" hidden="1">
      <c r="A824" s="18" t="s">
        <v>1022</v>
      </c>
      <c r="B824" s="18" t="s">
        <v>2513</v>
      </c>
      <c r="C824" s="154" t="str">
        <f>VLOOKUP(A824,'GIÁ CP'!$K$2:$M$2000,3,FALSE)</f>
        <v xml:space="preserve">Sản xuất bia </v>
      </c>
      <c r="D824" s="43">
        <f>VLOOKUP($A824,'Doanh thu'!$A$3:$Q$2000,9,FALSE)/1000000000</f>
        <v>137.312586176</v>
      </c>
      <c r="E824" s="43">
        <f>VLOOKUP($A824,'Doanh thu'!$A$3:$Q$2000,10,FALSE)/1000000000</f>
        <v>157.95916996</v>
      </c>
      <c r="F824" s="43">
        <f>VLOOKUP($A824,'Doanh thu'!$A$3:$Q$2000,11,FALSE)/1000000000</f>
        <v>164.398605847</v>
      </c>
      <c r="G824" s="43">
        <f>VLOOKUP($A824,'Doanh thu'!$A$3:$Q$2000,12,FALSE)/1000000000</f>
        <v>130.996554342</v>
      </c>
      <c r="H824" s="43">
        <f>VLOOKUP($A824,LNST!$A$3:$Q$1635,9,FALSE)/1000000000</f>
        <v>6.7563168830000002</v>
      </c>
      <c r="I824" s="43">
        <f>VLOOKUP($A824,LNST!$A$3:$Q$1635,10,FALSE)/1000000000</f>
        <v>13.78927451</v>
      </c>
      <c r="J824" s="43">
        <f>VLOOKUP($A824,LNST!$A$3:$Q$1635,11,FALSE)/1000000000</f>
        <v>10.356994072999999</v>
      </c>
      <c r="K824" s="43">
        <f>VLOOKUP($A824,LNST!$A$3:$Q$1635,12,FALSE)/1000000000</f>
        <v>7.4520570380000004</v>
      </c>
      <c r="L824" s="45">
        <f>VLOOKUP($A824,'Doanh thu'!$A$3:$Q$2000,14,FALSE)</f>
        <v>-0.24701684633517759</v>
      </c>
      <c r="M824" s="45">
        <f>VLOOKUP($A824,'Doanh thu'!$A$3:$Q$2000,15,FALSE)</f>
        <v>-8.5349234188658349E-2</v>
      </c>
      <c r="N824" s="45">
        <f>VLOOKUP($A824,'Doanh thu'!$A$3:$Q$2000,16,FALSE)</f>
        <v>7.1927537225809413E-2</v>
      </c>
      <c r="O824" s="45">
        <f>VLOOKUP($A824,'Doanh thu'!$A$3:$Q$2000,17,FALSE)</f>
        <v>0.20623141627615918</v>
      </c>
      <c r="P824" s="45">
        <f>VLOOKUP($A824,LNST!$A$3:$R$1635,14,FALSE)</f>
        <v>-0.53750014620669329</v>
      </c>
      <c r="Q824" s="45">
        <f>VLOOKUP($A824,LNST!$A$3:$R$1635,15,FALSE)</f>
        <v>7.8619262874866994E-2</v>
      </c>
      <c r="R824" s="45">
        <f>VLOOKUP($A824,LNST!$A$3:$R$1635,16,FALSE)</f>
        <v>0.37973520958764528</v>
      </c>
      <c r="S824" s="45">
        <f>VLOOKUP($A824,LNST!$A$3:$R$1635,17,FALSE)</f>
        <v>6.4716809763967564</v>
      </c>
      <c r="T824" s="45">
        <f>VLOOKUP($A824,LNG!$A$2:$H$1999,4,FALSE)/(D824*10^9)</f>
        <v>9.5527251254209165E-3</v>
      </c>
      <c r="U824" s="45">
        <f>VLOOKUP($A824,LNG!$A$2:$H$1999,5,FALSE)/(E824*10^9)</f>
        <v>7.049301661828003E-2</v>
      </c>
      <c r="V824" s="45">
        <f>VLOOKUP($A824,LNG!$A$2:$H$1999,6,FALSE)/(F824*10^9)</f>
        <v>0.11926618700919962</v>
      </c>
      <c r="W824" s="45">
        <f>VLOOKUP($A824,LNG!$A$2:$H$1999,7,FALSE)/(G824*10^9)</f>
        <v>0.12241293351987546</v>
      </c>
      <c r="X824" s="45">
        <f>VLOOKUP($A824,'LNST năm'!$A$2:$I$2000,8,FALSE)</f>
        <v>-0.27939251854178465</v>
      </c>
      <c r="Y824" s="45">
        <f>VLOOKUP($A824,'LNST năm'!$A$2:$I$2000,9,FALSE)</f>
        <v>-0.19948569401546834</v>
      </c>
      <c r="Z824" s="46" t="e">
        <f>VLOOKUP($A824,LNG!$A$2:$H$1999,9,FALSE)</f>
        <v>#REF!</v>
      </c>
      <c r="AA824" s="162" t="e">
        <f>VLOOKUP($A824,'GIÁ CP'!$A$2:$D$2000,4,FALSE)/Z824</f>
        <v>#REF!</v>
      </c>
    </row>
    <row r="825" spans="1:27">
      <c r="A825" s="18" t="s">
        <v>274</v>
      </c>
      <c r="B825" s="18" t="s">
        <v>1963</v>
      </c>
      <c r="C825" s="154" t="str">
        <f>VLOOKUP(A825,'GIÁ CP'!$K$2:$M$2000,3,FALSE)</f>
        <v xml:space="preserve">Containers &amp; Đóng gói </v>
      </c>
      <c r="D825" s="43" t="e">
        <f>VLOOKUP($A825,'Doanh thu'!$A$3:$Q$2000,9,FALSE)/1000000000</f>
        <v>#N/A</v>
      </c>
      <c r="E825" s="43" t="e">
        <f>VLOOKUP($A825,'Doanh thu'!$A$3:$Q$2000,10,FALSE)/1000000000</f>
        <v>#N/A</v>
      </c>
      <c r="F825" s="43" t="e">
        <f>VLOOKUP($A825,'Doanh thu'!$A$3:$Q$2000,11,FALSE)/1000000000</f>
        <v>#N/A</v>
      </c>
      <c r="G825" s="43" t="e">
        <f>VLOOKUP($A825,'Doanh thu'!$A$3:$Q$2000,12,FALSE)/1000000000</f>
        <v>#N/A</v>
      </c>
      <c r="H825" s="43" t="e">
        <f>VLOOKUP($A825,LNST!$A$3:$Q$1635,9,FALSE)/1000000000</f>
        <v>#N/A</v>
      </c>
      <c r="I825" s="43" t="e">
        <f>VLOOKUP($A825,LNST!$A$3:$Q$1635,10,FALSE)/1000000000</f>
        <v>#N/A</v>
      </c>
      <c r="J825" s="43" t="e">
        <f>VLOOKUP($A825,LNST!$A$3:$Q$1635,11,FALSE)/1000000000</f>
        <v>#N/A</v>
      </c>
      <c r="K825" s="43" t="e">
        <f>VLOOKUP($A825,LNST!$A$3:$Q$1635,12,FALSE)/1000000000</f>
        <v>#N/A</v>
      </c>
      <c r="L825" s="45" t="e">
        <f>VLOOKUP($A825,'Doanh thu'!$A$3:$Q$2000,14,FALSE)</f>
        <v>#N/A</v>
      </c>
      <c r="M825" s="45" t="e">
        <f>VLOOKUP($A825,'Doanh thu'!$A$3:$Q$2000,15,FALSE)</f>
        <v>#N/A</v>
      </c>
      <c r="N825" s="45" t="e">
        <f>VLOOKUP($A825,'Doanh thu'!$A$3:$Q$2000,16,FALSE)</f>
        <v>#N/A</v>
      </c>
      <c r="O825" s="45" t="e">
        <f>VLOOKUP($A825,'Doanh thu'!$A$3:$Q$2000,17,FALSE)</f>
        <v>#N/A</v>
      </c>
      <c r="P825" s="45" t="e">
        <f>VLOOKUP($A825,LNST!$A$3:$R$1635,14,FALSE)</f>
        <v>#N/A</v>
      </c>
      <c r="Q825" s="45" t="e">
        <f>VLOOKUP($A825,LNST!$A$3:$R$1635,15,FALSE)</f>
        <v>#N/A</v>
      </c>
      <c r="R825" s="45" t="e">
        <f>VLOOKUP($A825,LNST!$A$3:$R$1635,16,FALSE)</f>
        <v>#N/A</v>
      </c>
      <c r="S825" s="45" t="e">
        <f>VLOOKUP($A825,LNST!$A$3:$R$1635,17,FALSE)</f>
        <v>#N/A</v>
      </c>
      <c r="T825" s="45" t="e">
        <f>VLOOKUP($A825,LNG!$A$2:$H$1999,4,FALSE)/(D825*10^9)</f>
        <v>#N/A</v>
      </c>
      <c r="U825" s="45" t="e">
        <f>VLOOKUP($A825,LNG!$A$2:$H$1999,5,FALSE)/(E825*10^9)</f>
        <v>#N/A</v>
      </c>
      <c r="V825" s="45" t="e">
        <f>VLOOKUP($A825,LNG!$A$2:$H$1999,6,FALSE)/(F825*10^9)</f>
        <v>#N/A</v>
      </c>
      <c r="W825" s="45" t="e">
        <f>VLOOKUP($A825,LNG!$A$2:$H$1999,7,FALSE)/(G825*10^9)</f>
        <v>#N/A</v>
      </c>
      <c r="X825" s="45">
        <f>VLOOKUP($A825,'LNST năm'!$A$2:$I$2000,8,FALSE)</f>
        <v>-0.6406224485385843</v>
      </c>
      <c r="Y825" s="45">
        <f>VLOOKUP($A825,'LNST năm'!$A$2:$I$2000,9,FALSE)</f>
        <v>-0.3837223760321602</v>
      </c>
      <c r="Z825" s="46" t="e">
        <f>VLOOKUP($A825,LNG!$A$2:$H$1999,9,FALSE)</f>
        <v>#N/A</v>
      </c>
      <c r="AA825" s="162" t="e">
        <f>VLOOKUP($A825,'GIÁ CP'!$A$2:$D$2000,4,FALSE)/Z825</f>
        <v>#N/A</v>
      </c>
    </row>
    <row r="826" spans="1:27" hidden="1">
      <c r="A826" s="18" t="s">
        <v>613</v>
      </c>
      <c r="B826" s="18" t="s">
        <v>2327</v>
      </c>
      <c r="C826" s="154" t="str">
        <f>VLOOKUP(A826,'GIÁ CP'!$K$2:$M$2000,3,FALSE)</f>
        <v xml:space="preserve">Khai khoáng </v>
      </c>
      <c r="D826" s="43">
        <f>VLOOKUP($A826,'Doanh thu'!$A$3:$Q$2000,9,FALSE)/1000000000</f>
        <v>0</v>
      </c>
      <c r="E826" s="43">
        <f>VLOOKUP($A826,'Doanh thu'!$A$3:$Q$2000,10,FALSE)/1000000000</f>
        <v>0</v>
      </c>
      <c r="F826" s="43">
        <f>VLOOKUP($A826,'Doanh thu'!$A$3:$Q$2000,11,FALSE)/1000000000</f>
        <v>0</v>
      </c>
      <c r="G826" s="43">
        <f>VLOOKUP($A826,'Doanh thu'!$A$3:$Q$2000,12,FALSE)/1000000000</f>
        <v>0</v>
      </c>
      <c r="H826" s="43">
        <f>VLOOKUP($A826,LNST!$A$3:$Q$1635,9,FALSE)/1000000000</f>
        <v>0</v>
      </c>
      <c r="I826" s="43">
        <f>VLOOKUP($A826,LNST!$A$3:$Q$1635,10,FALSE)/1000000000</f>
        <v>0</v>
      </c>
      <c r="J826" s="43">
        <f>VLOOKUP($A826,LNST!$A$3:$Q$1635,11,FALSE)/1000000000</f>
        <v>0</v>
      </c>
      <c r="K826" s="43">
        <f>VLOOKUP($A826,LNST!$A$3:$Q$1635,12,FALSE)/1000000000</f>
        <v>0</v>
      </c>
      <c r="L826" s="45">
        <f>VLOOKUP($A826,'Doanh thu'!$A$3:$Q$2000,14,FALSE)</f>
        <v>-1</v>
      </c>
      <c r="M826" s="45" t="e">
        <f>VLOOKUP($A826,'Doanh thu'!$A$3:$Q$2000,15,FALSE)</f>
        <v>#DIV/0!</v>
      </c>
      <c r="N826" s="45" t="e">
        <f>VLOOKUP($A826,'Doanh thu'!$A$3:$Q$2000,16,FALSE)</f>
        <v>#DIV/0!</v>
      </c>
      <c r="O826" s="45" t="e">
        <f>VLOOKUP($A826,'Doanh thu'!$A$3:$Q$2000,17,FALSE)</f>
        <v>#DIV/0!</v>
      </c>
      <c r="P826" s="45">
        <f>VLOOKUP($A826,LNST!$A$3:$R$1635,14,FALSE)</f>
        <v>1</v>
      </c>
      <c r="Q826" s="45" t="e">
        <f>VLOOKUP($A826,LNST!$A$3:$R$1635,15,FALSE)</f>
        <v>#DIV/0!</v>
      </c>
      <c r="R826" s="45" t="e">
        <f>VLOOKUP($A826,LNST!$A$3:$R$1635,16,FALSE)</f>
        <v>#DIV/0!</v>
      </c>
      <c r="S826" s="45" t="e">
        <f>VLOOKUP($A826,LNST!$A$3:$R$1635,17,FALSE)</f>
        <v>#DIV/0!</v>
      </c>
      <c r="T826" s="45" t="e">
        <f>VLOOKUP($A826,LNG!$A$2:$H$1999,4,FALSE)/(D826*10^9)</f>
        <v>#DIV/0!</v>
      </c>
      <c r="U826" s="45" t="e">
        <f>VLOOKUP($A826,LNG!$A$2:$H$1999,5,FALSE)/(E826*10^9)</f>
        <v>#DIV/0!</v>
      </c>
      <c r="V826" s="45" t="e">
        <f>VLOOKUP($A826,LNG!$A$2:$H$1999,6,FALSE)/(F826*10^9)</f>
        <v>#DIV/0!</v>
      </c>
      <c r="W826" s="45" t="e">
        <f>VLOOKUP($A826,LNG!$A$2:$H$1999,7,FALSE)/(G826*10^9)</f>
        <v>#DIV/0!</v>
      </c>
      <c r="X826" s="45" t="e">
        <f>VLOOKUP($A826,'LNST năm'!$A$2:$I$2000,8,FALSE)</f>
        <v>#DIV/0!</v>
      </c>
      <c r="Y826" s="45">
        <f>VLOOKUP($A826,'LNST năm'!$A$2:$I$2000,9,FALSE)</f>
        <v>0.25992104989487319</v>
      </c>
      <c r="Z826" s="46" t="e">
        <f>VLOOKUP($A826,LNG!$A$2:$H$1999,9,FALSE)</f>
        <v>#REF!</v>
      </c>
      <c r="AA826" s="162" t="e">
        <f>VLOOKUP($A826,'GIÁ CP'!$A$2:$D$2000,4,FALSE)/Z826</f>
        <v>#REF!</v>
      </c>
    </row>
    <row r="827" spans="1:27" hidden="1">
      <c r="A827" s="18" t="s">
        <v>1413</v>
      </c>
      <c r="B827" s="18" t="s">
        <v>3169</v>
      </c>
      <c r="C827" s="154" t="str">
        <f>VLOOKUP(A827,'GIÁ CP'!$K$2:$M$2000,3,FALSE)</f>
        <v xml:space="preserve">Sách, ấn bản &amp; sản phẩm văn hóa </v>
      </c>
      <c r="D827" s="43" t="e">
        <f>VLOOKUP($A827,'Doanh thu'!$A$3:$Q$2000,9,FALSE)/1000000000</f>
        <v>#N/A</v>
      </c>
      <c r="E827" s="43" t="e">
        <f>VLOOKUP($A827,'Doanh thu'!$A$3:$Q$2000,10,FALSE)/1000000000</f>
        <v>#N/A</v>
      </c>
      <c r="F827" s="43" t="e">
        <f>VLOOKUP($A827,'Doanh thu'!$A$3:$Q$2000,11,FALSE)/1000000000</f>
        <v>#N/A</v>
      </c>
      <c r="G827" s="43" t="e">
        <f>VLOOKUP($A827,'Doanh thu'!$A$3:$Q$2000,12,FALSE)/1000000000</f>
        <v>#N/A</v>
      </c>
      <c r="H827" s="43" t="e">
        <f>VLOOKUP($A827,LNST!$A$3:$Q$1635,9,FALSE)/1000000000</f>
        <v>#N/A</v>
      </c>
      <c r="I827" s="43" t="e">
        <f>VLOOKUP($A827,LNST!$A$3:$Q$1635,10,FALSE)/1000000000</f>
        <v>#N/A</v>
      </c>
      <c r="J827" s="43" t="e">
        <f>VLOOKUP($A827,LNST!$A$3:$Q$1635,11,FALSE)/1000000000</f>
        <v>#N/A</v>
      </c>
      <c r="K827" s="43" t="e">
        <f>VLOOKUP($A827,LNST!$A$3:$Q$1635,12,FALSE)/1000000000</f>
        <v>#N/A</v>
      </c>
      <c r="L827" s="45" t="e">
        <f>VLOOKUP($A827,'Doanh thu'!$A$3:$Q$2000,14,FALSE)</f>
        <v>#N/A</v>
      </c>
      <c r="M827" s="45" t="e">
        <f>VLOOKUP($A827,'Doanh thu'!$A$3:$Q$2000,15,FALSE)</f>
        <v>#N/A</v>
      </c>
      <c r="N827" s="45" t="e">
        <f>VLOOKUP($A827,'Doanh thu'!$A$3:$Q$2000,16,FALSE)</f>
        <v>#N/A</v>
      </c>
      <c r="O827" s="45" t="e">
        <f>VLOOKUP($A827,'Doanh thu'!$A$3:$Q$2000,17,FALSE)</f>
        <v>#N/A</v>
      </c>
      <c r="P827" s="45" t="e">
        <f>VLOOKUP($A827,LNST!$A$3:$R$1635,14,FALSE)</f>
        <v>#N/A</v>
      </c>
      <c r="Q827" s="45" t="e">
        <f>VLOOKUP($A827,LNST!$A$3:$R$1635,15,FALSE)</f>
        <v>#N/A</v>
      </c>
      <c r="R827" s="45" t="e">
        <f>VLOOKUP($A827,LNST!$A$3:$R$1635,16,FALSE)</f>
        <v>#N/A</v>
      </c>
      <c r="S827" s="45" t="e">
        <f>VLOOKUP($A827,LNST!$A$3:$R$1635,17,FALSE)</f>
        <v>#N/A</v>
      </c>
      <c r="T827" s="45" t="e">
        <f>VLOOKUP($A827,LNG!$A$2:$H$1999,4,FALSE)/(D827*10^9)</f>
        <v>#N/A</v>
      </c>
      <c r="U827" s="45" t="e">
        <f>VLOOKUP($A827,LNG!$A$2:$H$1999,5,FALSE)/(E827*10^9)</f>
        <v>#N/A</v>
      </c>
      <c r="V827" s="45" t="e">
        <f>VLOOKUP($A827,LNG!$A$2:$H$1999,6,FALSE)/(F827*10^9)</f>
        <v>#N/A</v>
      </c>
      <c r="W827" s="45" t="e">
        <f>VLOOKUP($A827,LNG!$A$2:$H$1999,7,FALSE)/(G827*10^9)</f>
        <v>#N/A</v>
      </c>
      <c r="X827" s="45" t="e">
        <f>VLOOKUP($A827,'LNST năm'!$A$2:$I$2000,8,FALSE)</f>
        <v>#N/A</v>
      </c>
      <c r="Y827" s="45" t="e">
        <f>VLOOKUP($A827,'LNST năm'!$A$2:$I$2000,9,FALSE)</f>
        <v>#N/A</v>
      </c>
      <c r="Z827" s="46" t="e">
        <f>VLOOKUP($A827,LNG!$A$2:$H$1999,9,FALSE)</f>
        <v>#N/A</v>
      </c>
      <c r="AA827" s="162" t="e">
        <f>VLOOKUP($A827,'GIÁ CP'!$A$2:$D$2000,4,FALSE)/Z827</f>
        <v>#N/A</v>
      </c>
    </row>
    <row r="828" spans="1:27" hidden="1">
      <c r="A828" s="18" t="s">
        <v>42</v>
      </c>
      <c r="B828" s="18" t="s">
        <v>1690</v>
      </c>
      <c r="C828" s="154" t="str">
        <f>VLOOKUP(A828,'GIÁ CP'!$K$2:$M$2000,3,FALSE)</f>
        <v xml:space="preserve">Sản xuất &amp; Phân phối Điện </v>
      </c>
      <c r="D828" s="43">
        <f>VLOOKUP($A828,'Doanh thu'!$A$3:$Q$2000,9,FALSE)/1000000000</f>
        <v>236.64574345</v>
      </c>
      <c r="E828" s="43">
        <f>VLOOKUP($A828,'Doanh thu'!$A$3:$Q$2000,10,FALSE)/1000000000</f>
        <v>194.26445048599999</v>
      </c>
      <c r="F828" s="43">
        <f>VLOOKUP($A828,'Doanh thu'!$A$3:$Q$2000,11,FALSE)/1000000000</f>
        <v>333.81322772300001</v>
      </c>
      <c r="G828" s="43">
        <f>VLOOKUP($A828,'Doanh thu'!$A$3:$Q$2000,12,FALSE)/1000000000</f>
        <v>198.50292539899999</v>
      </c>
      <c r="H828" s="43">
        <f>VLOOKUP($A828,LNST!$A$3:$Q$1635,9,FALSE)/1000000000</f>
        <v>104.769118128</v>
      </c>
      <c r="I828" s="43">
        <f>VLOOKUP($A828,LNST!$A$3:$Q$1635,10,FALSE)/1000000000</f>
        <v>78.079324756999995</v>
      </c>
      <c r="J828" s="43">
        <f>VLOOKUP($A828,LNST!$A$3:$Q$1635,11,FALSE)/1000000000</f>
        <v>155.585001866</v>
      </c>
      <c r="K828" s="43">
        <f>VLOOKUP($A828,LNST!$A$3:$Q$1635,12,FALSE)/1000000000</f>
        <v>90.832409330000004</v>
      </c>
      <c r="L828" s="45">
        <f>VLOOKUP($A828,'Doanh thu'!$A$3:$Q$2000,14,FALSE)</f>
        <v>0.59651593712981876</v>
      </c>
      <c r="M828" s="45">
        <f>VLOOKUP($A828,'Doanh thu'!$A$3:$Q$2000,15,FALSE)</f>
        <v>0.12217992244473939</v>
      </c>
      <c r="N828" s="45">
        <f>VLOOKUP($A828,'Doanh thu'!$A$3:$Q$2000,16,FALSE)</f>
        <v>-5.6642914052005472E-2</v>
      </c>
      <c r="O828" s="45">
        <f>VLOOKUP($A828,'Doanh thu'!$A$3:$Q$2000,17,FALSE)</f>
        <v>-0.15221359329894077</v>
      </c>
      <c r="P828" s="45">
        <f>VLOOKUP($A828,LNST!$A$3:$R$1635,14,FALSE)</f>
        <v>1.597534188737237</v>
      </c>
      <c r="Q828" s="45">
        <f>VLOOKUP($A828,LNST!$A$3:$R$1635,15,FALSE)</f>
        <v>0.41120624771483882</v>
      </c>
      <c r="R828" s="45">
        <f>VLOOKUP($A828,LNST!$A$3:$R$1635,16,FALSE)</f>
        <v>-0.16832816414613161</v>
      </c>
      <c r="S828" s="45">
        <f>VLOOKUP($A828,LNST!$A$3:$R$1635,17,FALSE)</f>
        <v>-0.24237273022440087</v>
      </c>
      <c r="T828" s="45">
        <f>VLOOKUP($A828,LNG!$A$2:$H$1999,4,FALSE)/(D828*10^9)</f>
        <v>0.60339666418369298</v>
      </c>
      <c r="U828" s="45">
        <f>VLOOKUP($A828,LNG!$A$2:$H$1999,5,FALSE)/(E828*10^9)</f>
        <v>0.66328408599022592</v>
      </c>
      <c r="V828" s="45">
        <f>VLOOKUP($A828,LNG!$A$2:$H$1999,6,FALSE)/(F828*10^9)</f>
        <v>0.29268449702680327</v>
      </c>
      <c r="W828" s="45">
        <f>VLOOKUP($A828,LNG!$A$2:$H$1999,7,FALSE)/(G828*10^9)</f>
        <v>0.96712586195451167</v>
      </c>
      <c r="X828" s="45">
        <f>VLOOKUP($A828,'LNST năm'!$A$2:$I$2000,8,FALSE)</f>
        <v>0.46597247161144623</v>
      </c>
      <c r="Y828" s="45">
        <f>VLOOKUP($A828,'LNST năm'!$A$2:$I$2000,9,FALSE)</f>
        <v>-3.4014506914911147E-2</v>
      </c>
      <c r="Z828" s="46" t="e">
        <f>VLOOKUP($A828,LNG!$A$2:$H$1999,9,FALSE)</f>
        <v>#REF!</v>
      </c>
      <c r="AA828" s="162" t="e">
        <f>VLOOKUP($A828,'GIÁ CP'!$A$2:$D$2000,4,FALSE)/Z828</f>
        <v>#REF!</v>
      </c>
    </row>
    <row r="829" spans="1:27" hidden="1">
      <c r="A829" s="18" t="s">
        <v>1448</v>
      </c>
      <c r="B829" s="18" t="s">
        <v>3236</v>
      </c>
      <c r="C829" s="154" t="str">
        <f>VLOOKUP(A829,'GIÁ CP'!$K$2:$M$2000,3,FALSE)</f>
        <v xml:space="preserve">Vận tải hành khách &amp; Du lịch </v>
      </c>
      <c r="D829" s="43" t="e">
        <f>VLOOKUP($A829,'Doanh thu'!$A$3:$Q$2000,9,FALSE)/1000000000</f>
        <v>#N/A</v>
      </c>
      <c r="E829" s="43" t="e">
        <f>VLOOKUP($A829,'Doanh thu'!$A$3:$Q$2000,10,FALSE)/1000000000</f>
        <v>#N/A</v>
      </c>
      <c r="F829" s="43" t="e">
        <f>VLOOKUP($A829,'Doanh thu'!$A$3:$Q$2000,11,FALSE)/1000000000</f>
        <v>#N/A</v>
      </c>
      <c r="G829" s="43" t="e">
        <f>VLOOKUP($A829,'Doanh thu'!$A$3:$Q$2000,12,FALSE)/1000000000</f>
        <v>#N/A</v>
      </c>
      <c r="H829" s="43" t="e">
        <f>VLOOKUP($A829,LNST!$A$3:$Q$1635,9,FALSE)/1000000000</f>
        <v>#N/A</v>
      </c>
      <c r="I829" s="43" t="e">
        <f>VLOOKUP($A829,LNST!$A$3:$Q$1635,10,FALSE)/1000000000</f>
        <v>#N/A</v>
      </c>
      <c r="J829" s="43" t="e">
        <f>VLOOKUP($A829,LNST!$A$3:$Q$1635,11,FALSE)/1000000000</f>
        <v>#N/A</v>
      </c>
      <c r="K829" s="43" t="e">
        <f>VLOOKUP($A829,LNST!$A$3:$Q$1635,12,FALSE)/1000000000</f>
        <v>#N/A</v>
      </c>
      <c r="L829" s="45" t="e">
        <f>VLOOKUP($A829,'Doanh thu'!$A$3:$Q$2000,14,FALSE)</f>
        <v>#N/A</v>
      </c>
      <c r="M829" s="45" t="e">
        <f>VLOOKUP($A829,'Doanh thu'!$A$3:$Q$2000,15,FALSE)</f>
        <v>#N/A</v>
      </c>
      <c r="N829" s="45" t="e">
        <f>VLOOKUP($A829,'Doanh thu'!$A$3:$Q$2000,16,FALSE)</f>
        <v>#N/A</v>
      </c>
      <c r="O829" s="45" t="e">
        <f>VLOOKUP($A829,'Doanh thu'!$A$3:$Q$2000,17,FALSE)</f>
        <v>#N/A</v>
      </c>
      <c r="P829" s="45" t="e">
        <f>VLOOKUP($A829,LNST!$A$3:$R$1635,14,FALSE)</f>
        <v>#N/A</v>
      </c>
      <c r="Q829" s="45" t="e">
        <f>VLOOKUP($A829,LNST!$A$3:$R$1635,15,FALSE)</f>
        <v>#N/A</v>
      </c>
      <c r="R829" s="45" t="e">
        <f>VLOOKUP($A829,LNST!$A$3:$R$1635,16,FALSE)</f>
        <v>#N/A</v>
      </c>
      <c r="S829" s="45" t="e">
        <f>VLOOKUP($A829,LNST!$A$3:$R$1635,17,FALSE)</f>
        <v>#N/A</v>
      </c>
      <c r="T829" s="45" t="e">
        <f>VLOOKUP($A829,LNG!$A$2:$H$1999,4,FALSE)/(D829*10^9)</f>
        <v>#N/A</v>
      </c>
      <c r="U829" s="45" t="e">
        <f>VLOOKUP($A829,LNG!$A$2:$H$1999,5,FALSE)/(E829*10^9)</f>
        <v>#N/A</v>
      </c>
      <c r="V829" s="45" t="e">
        <f>VLOOKUP($A829,LNG!$A$2:$H$1999,6,FALSE)/(F829*10^9)</f>
        <v>#N/A</v>
      </c>
      <c r="W829" s="45" t="e">
        <f>VLOOKUP($A829,LNG!$A$2:$H$1999,7,FALSE)/(G829*10^9)</f>
        <v>#N/A</v>
      </c>
      <c r="X829" s="45" t="e">
        <f>VLOOKUP($A829,'LNST năm'!$A$2:$I$2000,8,FALSE)</f>
        <v>#N/A</v>
      </c>
      <c r="Y829" s="45" t="e">
        <f>VLOOKUP($A829,'LNST năm'!$A$2:$I$2000,9,FALSE)</f>
        <v>#N/A</v>
      </c>
      <c r="Z829" s="46" t="e">
        <f>VLOOKUP($A829,LNG!$A$2:$H$1999,9,FALSE)</f>
        <v>#N/A</v>
      </c>
      <c r="AA829" s="162" t="e">
        <f>VLOOKUP($A829,'GIÁ CP'!$A$2:$D$2000,4,FALSE)/Z829</f>
        <v>#N/A</v>
      </c>
    </row>
    <row r="830" spans="1:27" hidden="1">
      <c r="A830" s="18" t="s">
        <v>379</v>
      </c>
      <c r="B830" s="18" t="s">
        <v>2086</v>
      </c>
      <c r="C830" s="154" t="str">
        <f>VLOOKUP(A830,'GIÁ CP'!$K$2:$M$2000,3,FALSE)</f>
        <v xml:space="preserve">Vật liệu xây dựng &amp; Nội thất </v>
      </c>
      <c r="D830" s="43">
        <f>VLOOKUP($A830,'Doanh thu'!$A$3:$Q$2000,9,FALSE)/1000000000</f>
        <v>672.22889497799997</v>
      </c>
      <c r="E830" s="43">
        <f>VLOOKUP($A830,'Doanh thu'!$A$3:$Q$2000,10,FALSE)/1000000000</f>
        <v>521.796676918</v>
      </c>
      <c r="F830" s="43">
        <f>VLOOKUP($A830,'Doanh thu'!$A$3:$Q$2000,11,FALSE)/1000000000</f>
        <v>848.69064294400005</v>
      </c>
      <c r="G830" s="43">
        <f>VLOOKUP($A830,'Doanh thu'!$A$3:$Q$2000,12,FALSE)/1000000000</f>
        <v>608.042612534</v>
      </c>
      <c r="H830" s="43">
        <f>VLOOKUP($A830,LNST!$A$3:$Q$1635,9,FALSE)/1000000000</f>
        <v>12.426680911</v>
      </c>
      <c r="I830" s="43">
        <f>VLOOKUP($A830,LNST!$A$3:$Q$1635,10,FALSE)/1000000000</f>
        <v>10.070076675999999</v>
      </c>
      <c r="J830" s="43">
        <f>VLOOKUP($A830,LNST!$A$3:$Q$1635,11,FALSE)/1000000000</f>
        <v>37.637246724000001</v>
      </c>
      <c r="K830" s="43">
        <f>VLOOKUP($A830,LNST!$A$3:$Q$1635,12,FALSE)/1000000000</f>
        <v>3.0436246300000001</v>
      </c>
      <c r="L830" s="45">
        <f>VLOOKUP($A830,'Doanh thu'!$A$3:$Q$2000,14,FALSE)</f>
        <v>-2.8122593102855815E-2</v>
      </c>
      <c r="M830" s="45">
        <f>VLOOKUP($A830,'Doanh thu'!$A$3:$Q$2000,15,FALSE)</f>
        <v>-0.17593583514596575</v>
      </c>
      <c r="N830" s="45">
        <f>VLOOKUP($A830,'Doanh thu'!$A$3:$Q$2000,16,FALSE)</f>
        <v>0.10250990434378057</v>
      </c>
      <c r="O830" s="45">
        <f>VLOOKUP($A830,'Doanh thu'!$A$3:$Q$2000,17,FALSE)</f>
        <v>-9.4834718331919914E-3</v>
      </c>
      <c r="P830" s="45">
        <f>VLOOKUP($A830,LNST!$A$3:$R$1635,14,FALSE)</f>
        <v>1.3093755784084069</v>
      </c>
      <c r="Q830" s="45">
        <f>VLOOKUP($A830,LNST!$A$3:$R$1635,15,FALSE)</f>
        <v>1.383975505359953</v>
      </c>
      <c r="R830" s="45">
        <f>VLOOKUP($A830,LNST!$A$3:$R$1635,16,FALSE)</f>
        <v>1.4709301279003224</v>
      </c>
      <c r="S830" s="45">
        <f>VLOOKUP($A830,LNST!$A$3:$R$1635,17,FALSE)</f>
        <v>1.1066634615955295</v>
      </c>
      <c r="T830" s="45">
        <f>VLOOKUP($A830,LNG!$A$2:$H$1999,4,FALSE)/(D830*10^9)</f>
        <v>3.3637335270659589E-2</v>
      </c>
      <c r="U830" s="45">
        <f>VLOOKUP($A830,LNG!$A$2:$H$1999,5,FALSE)/(E830*10^9)</f>
        <v>9.9272857077126186E-2</v>
      </c>
      <c r="V830" s="45">
        <f>VLOOKUP($A830,LNG!$A$2:$H$1999,6,FALSE)/(F830*10^9)</f>
        <v>4.6875116901253504E-2</v>
      </c>
      <c r="W830" s="45">
        <f>VLOOKUP($A830,LNG!$A$2:$H$1999,7,FALSE)/(G830*10^9)</f>
        <v>0.13390740899174586</v>
      </c>
      <c r="X830" s="45">
        <f>VLOOKUP($A830,'LNST năm'!$A$2:$I$2000,8,FALSE)</f>
        <v>1.1565905094594999</v>
      </c>
      <c r="Y830" s="45">
        <f>VLOOKUP($A830,'LNST năm'!$A$2:$I$2000,9,FALSE)</f>
        <v>-0.16321173225078167</v>
      </c>
      <c r="Z830" s="46" t="e">
        <f>VLOOKUP($A830,LNG!$A$2:$H$1999,9,FALSE)</f>
        <v>#REF!</v>
      </c>
      <c r="AA830" s="162" t="e">
        <f>VLOOKUP($A830,'GIÁ CP'!$A$2:$D$2000,4,FALSE)/Z830</f>
        <v>#REF!</v>
      </c>
    </row>
    <row r="831" spans="1:27" hidden="1">
      <c r="A831" s="18" t="s">
        <v>477</v>
      </c>
      <c r="B831" s="18" t="s">
        <v>2188</v>
      </c>
      <c r="C831" s="154" t="str">
        <f>VLOOKUP(A831,'GIÁ CP'!$K$2:$M$2000,3,FALSE)</f>
        <v xml:space="preserve">Thiết bị viễn thông </v>
      </c>
      <c r="D831" s="43">
        <f>VLOOKUP($A831,'Doanh thu'!$A$3:$Q$2000,9,FALSE)/1000000000</f>
        <v>48.460839589999999</v>
      </c>
      <c r="E831" s="43">
        <f>VLOOKUP($A831,'Doanh thu'!$A$3:$Q$2000,10,FALSE)/1000000000</f>
        <v>507.64133567200003</v>
      </c>
      <c r="F831" s="43">
        <f>VLOOKUP($A831,'Doanh thu'!$A$3:$Q$2000,11,FALSE)/1000000000</f>
        <v>123.96931000799999</v>
      </c>
      <c r="G831" s="43">
        <f>VLOOKUP($A831,'Doanh thu'!$A$3:$Q$2000,12,FALSE)/1000000000</f>
        <v>19.724160776000002</v>
      </c>
      <c r="H831" s="43">
        <f>VLOOKUP($A831,LNST!$A$3:$Q$1635,9,FALSE)/1000000000</f>
        <v>-0.25009948500000001</v>
      </c>
      <c r="I831" s="43">
        <f>VLOOKUP($A831,LNST!$A$3:$Q$1635,10,FALSE)/1000000000</f>
        <v>8.6157731969999993</v>
      </c>
      <c r="J831" s="43">
        <f>VLOOKUP($A831,LNST!$A$3:$Q$1635,11,FALSE)/1000000000</f>
        <v>2.2500659010000001</v>
      </c>
      <c r="K831" s="43">
        <f>VLOOKUP($A831,LNST!$A$3:$Q$1635,12,FALSE)/1000000000</f>
        <v>0.205735948</v>
      </c>
      <c r="L831" s="45">
        <f>VLOOKUP($A831,'Doanh thu'!$A$3:$Q$2000,14,FALSE)</f>
        <v>9.2660458720196626E-2</v>
      </c>
      <c r="M831" s="45">
        <f>VLOOKUP($A831,'Doanh thu'!$A$3:$Q$2000,15,FALSE)</f>
        <v>9.1074296137986952</v>
      </c>
      <c r="N831" s="45">
        <f>VLOOKUP($A831,'Doanh thu'!$A$3:$Q$2000,16,FALSE)</f>
        <v>-0.23487440917436031</v>
      </c>
      <c r="O831" s="45">
        <f>VLOOKUP($A831,'Doanh thu'!$A$3:$Q$2000,17,FALSE)</f>
        <v>-0.14143735317193687</v>
      </c>
      <c r="P831" s="45">
        <f>VLOOKUP($A831,LNST!$A$3:$R$1635,14,FALSE)</f>
        <v>-1.2793646277332671</v>
      </c>
      <c r="Q831" s="45">
        <f>VLOOKUP($A831,LNST!$A$3:$R$1635,15,FALSE)</f>
        <v>2.7637306365622742</v>
      </c>
      <c r="R831" s="45">
        <f>VLOOKUP($A831,LNST!$A$3:$R$1635,16,FALSE)</f>
        <v>-0.2605069160558785</v>
      </c>
      <c r="S831" s="45">
        <f>VLOOKUP($A831,LNST!$A$3:$R$1635,17,FALSE)</f>
        <v>-0.60867079047595885</v>
      </c>
      <c r="T831" s="45">
        <f>VLOOKUP($A831,LNG!$A$2:$H$1999,4,FALSE)/(D831*10^9)</f>
        <v>0.10589641845699603</v>
      </c>
      <c r="U831" s="45">
        <f>VLOOKUP($A831,LNG!$A$2:$H$1999,5,FALSE)/(E831*10^9)</f>
        <v>9.5362313248026822E-3</v>
      </c>
      <c r="V831" s="45">
        <f>VLOOKUP($A831,LNG!$A$2:$H$1999,6,FALSE)/(F831*10^9)</f>
        <v>0.16401292877800075</v>
      </c>
      <c r="W831" s="45">
        <f>VLOOKUP($A831,LNG!$A$2:$H$1999,7,FALSE)/(G831*10^9)</f>
        <v>0.51568348334375791</v>
      </c>
      <c r="X831" s="45">
        <f>VLOOKUP($A831,'LNST năm'!$A$2:$I$2000,8,FALSE)</f>
        <v>0.10403588143456931</v>
      </c>
      <c r="Y831" s="45">
        <f>VLOOKUP($A831,'LNST năm'!$A$2:$I$2000,9,FALSE)</f>
        <v>4.220652110640577E-2</v>
      </c>
      <c r="Z831" s="46" t="e">
        <f>VLOOKUP($A831,LNG!$A$2:$H$1999,9,FALSE)</f>
        <v>#REF!</v>
      </c>
      <c r="AA831" s="162" t="e">
        <f>VLOOKUP($A831,'GIÁ CP'!$A$2:$D$2000,4,FALSE)/Z831</f>
        <v>#REF!</v>
      </c>
    </row>
    <row r="832" spans="1:27" hidden="1">
      <c r="A832" s="18" t="s">
        <v>440</v>
      </c>
      <c r="B832" s="18" t="s">
        <v>2154</v>
      </c>
      <c r="C832" s="154" t="str">
        <f>VLOOKUP(A832,'GIÁ CP'!$K$2:$M$2000,3,FALSE)</f>
        <v xml:space="preserve">Dịch vụ vận tải </v>
      </c>
      <c r="D832" s="43">
        <f>VLOOKUP($A832,'Doanh thu'!$A$3:$Q$2000,9,FALSE)/1000000000</f>
        <v>7.8777915030000001</v>
      </c>
      <c r="E832" s="43">
        <f>VLOOKUP($A832,'Doanh thu'!$A$3:$Q$2000,10,FALSE)/1000000000</f>
        <v>7.2322806860000002</v>
      </c>
      <c r="F832" s="43">
        <f>VLOOKUP($A832,'Doanh thu'!$A$3:$Q$2000,11,FALSE)/1000000000</f>
        <v>8.0782613049999998</v>
      </c>
      <c r="G832" s="43">
        <f>VLOOKUP($A832,'Doanh thu'!$A$3:$Q$2000,12,FALSE)/1000000000</f>
        <v>8.317599629</v>
      </c>
      <c r="H832" s="43">
        <f>VLOOKUP($A832,LNST!$A$3:$Q$1635,9,FALSE)/1000000000</f>
        <v>0.173432269</v>
      </c>
      <c r="I832" s="43">
        <f>VLOOKUP($A832,LNST!$A$3:$Q$1635,10,FALSE)/1000000000</f>
        <v>0.28809243000000001</v>
      </c>
      <c r="J832" s="43">
        <f>VLOOKUP($A832,LNST!$A$3:$Q$1635,11,FALSE)/1000000000</f>
        <v>-0.26456313399999998</v>
      </c>
      <c r="K832" s="43">
        <f>VLOOKUP($A832,LNST!$A$3:$Q$1635,12,FALSE)/1000000000</f>
        <v>0.35307545600000001</v>
      </c>
      <c r="L832" s="45">
        <f>VLOOKUP($A832,'Doanh thu'!$A$3:$Q$2000,14,FALSE)</f>
        <v>-0.10152388504098826</v>
      </c>
      <c r="M832" s="45">
        <f>VLOOKUP($A832,'Doanh thu'!$A$3:$Q$2000,15,FALSE)</f>
        <v>-6.5100058757822585E-2</v>
      </c>
      <c r="N832" s="45">
        <f>VLOOKUP($A832,'Doanh thu'!$A$3:$Q$2000,16,FALSE)</f>
        <v>-9.2805472516481954E-2</v>
      </c>
      <c r="O832" s="45">
        <f>VLOOKUP($A832,'Doanh thu'!$A$3:$Q$2000,17,FALSE)</f>
        <v>0.15368849582461291</v>
      </c>
      <c r="P832" s="45">
        <f>VLOOKUP($A832,LNST!$A$3:$R$1635,14,FALSE)</f>
        <v>-0.49018701026254557</v>
      </c>
      <c r="Q832" s="45">
        <f>VLOOKUP($A832,LNST!$A$3:$R$1635,15,FALSE)</f>
        <v>1.9993246813365433</v>
      </c>
      <c r="R832" s="45">
        <f>VLOOKUP($A832,LNST!$A$3:$R$1635,16,FALSE)</f>
        <v>-1.4506262182442495</v>
      </c>
      <c r="S832" s="45">
        <f>VLOOKUP($A832,LNST!$A$3:$R$1635,17,FALSE)</f>
        <v>2.0994597461877791</v>
      </c>
      <c r="T832" s="45">
        <f>VLOOKUP($A832,LNG!$A$2:$H$1999,4,FALSE)/(D832*10^9)</f>
        <v>0.11650053249702005</v>
      </c>
      <c r="U832" s="45">
        <f>VLOOKUP($A832,LNG!$A$2:$H$1999,5,FALSE)/(E832*10^9)</f>
        <v>0.12061273861903318</v>
      </c>
      <c r="V832" s="45">
        <f>VLOOKUP($A832,LNG!$A$2:$H$1999,6,FALSE)/(F832*10^9)</f>
        <v>0.13713778772101753</v>
      </c>
      <c r="W832" s="45">
        <f>VLOOKUP($A832,LNG!$A$2:$H$1999,7,FALSE)/(G832*10^9)</f>
        <v>0.19253872696834035</v>
      </c>
      <c r="X832" s="45">
        <f>VLOOKUP($A832,'LNST năm'!$A$2:$I$2000,8,FALSE)</f>
        <v>0.72009004952406463</v>
      </c>
      <c r="Y832" s="45">
        <f>VLOOKUP($A832,'LNST năm'!$A$2:$I$2000,9,FALSE)</f>
        <v>-0.16390019031044945</v>
      </c>
      <c r="Z832" s="46" t="e">
        <f>VLOOKUP($A832,LNG!$A$2:$H$1999,9,FALSE)</f>
        <v>#REF!</v>
      </c>
      <c r="AA832" s="162" t="e">
        <f>VLOOKUP($A832,'GIÁ CP'!$A$2:$D$2000,4,FALSE)/Z832</f>
        <v>#REF!</v>
      </c>
    </row>
    <row r="833" spans="1:27" hidden="1">
      <c r="A833" s="18" t="s">
        <v>525</v>
      </c>
      <c r="B833" s="18" t="s">
        <v>2263</v>
      </c>
      <c r="C833" s="154" t="str">
        <f>VLOOKUP(A833,'GIÁ CP'!$K$2:$M$2000,3,FALSE)</f>
        <v xml:space="preserve">Sản phẩm hóa dầu, Nông dược &amp; Hóa chất khác </v>
      </c>
      <c r="D833" s="43">
        <f>VLOOKUP($A833,'Doanh thu'!$A$3:$Q$2000,9,FALSE)/1000000000</f>
        <v>793.59782764399995</v>
      </c>
      <c r="E833" s="43">
        <f>VLOOKUP($A833,'Doanh thu'!$A$3:$Q$2000,10,FALSE)/1000000000</f>
        <v>518.289849151</v>
      </c>
      <c r="F833" s="43">
        <f>VLOOKUP($A833,'Doanh thu'!$A$3:$Q$2000,11,FALSE)/1000000000</f>
        <v>604.43257203400003</v>
      </c>
      <c r="G833" s="43">
        <f>VLOOKUP($A833,'Doanh thu'!$A$3:$Q$2000,12,FALSE)/1000000000</f>
        <v>835.508001702</v>
      </c>
      <c r="H833" s="43">
        <f>VLOOKUP($A833,LNST!$A$3:$Q$1635,9,FALSE)/1000000000</f>
        <v>7.1043360990000002</v>
      </c>
      <c r="I833" s="43">
        <f>VLOOKUP($A833,LNST!$A$3:$Q$1635,10,FALSE)/1000000000</f>
        <v>0.95069458100000004</v>
      </c>
      <c r="J833" s="43">
        <f>VLOOKUP($A833,LNST!$A$3:$Q$1635,11,FALSE)/1000000000</f>
        <v>3.6016548529999999</v>
      </c>
      <c r="K833" s="43">
        <f>VLOOKUP($A833,LNST!$A$3:$Q$1635,12,FALSE)/1000000000</f>
        <v>14.081109701999999</v>
      </c>
      <c r="L833" s="45">
        <f>VLOOKUP($A833,'Doanh thu'!$A$3:$Q$2000,14,FALSE)</f>
        <v>0.18871258793388698</v>
      </c>
      <c r="M833" s="45">
        <f>VLOOKUP($A833,'Doanh thu'!$A$3:$Q$2000,15,FALSE)</f>
        <v>4.7219515276716813E-2</v>
      </c>
      <c r="N833" s="45">
        <f>VLOOKUP($A833,'Doanh thu'!$A$3:$Q$2000,16,FALSE)</f>
        <v>0.28526527541095709</v>
      </c>
      <c r="O833" s="45">
        <f>VLOOKUP($A833,'Doanh thu'!$A$3:$Q$2000,17,FALSE)</f>
        <v>0.13685701068657638</v>
      </c>
      <c r="P833" s="45">
        <f>VLOOKUP($A833,LNST!$A$3:$R$1635,14,FALSE)</f>
        <v>0.34496344390403938</v>
      </c>
      <c r="Q833" s="45">
        <f>VLOOKUP($A833,LNST!$A$3:$R$1635,15,FALSE)</f>
        <v>0.82305290325073277</v>
      </c>
      <c r="R833" s="45">
        <f>VLOOKUP($A833,LNST!$A$3:$R$1635,16,FALSE)</f>
        <v>921.88969563238606</v>
      </c>
      <c r="S833" s="45">
        <f>VLOOKUP($A833,LNST!$A$3:$R$1635,17,FALSE)</f>
        <v>0.65337361936304394</v>
      </c>
      <c r="T833" s="45">
        <f>VLOOKUP($A833,LNG!$A$2:$H$1999,4,FALSE)/(D833*10^9)</f>
        <v>3.0893990871656292E-2</v>
      </c>
      <c r="U833" s="45">
        <f>VLOOKUP($A833,LNG!$A$2:$H$1999,5,FALSE)/(E833*10^9)</f>
        <v>4.5465881337634788E-2</v>
      </c>
      <c r="V833" s="45">
        <f>VLOOKUP($A833,LNG!$A$2:$H$1999,6,FALSE)/(F833*10^9)</f>
        <v>2.5851273964966032E-2</v>
      </c>
      <c r="W833" s="45">
        <f>VLOOKUP($A833,LNG!$A$2:$H$1999,7,FALSE)/(G833*10^9)</f>
        <v>3.2928658234218491E-2</v>
      </c>
      <c r="X833" s="45">
        <f>VLOOKUP($A833,'LNST năm'!$A$2:$I$2000,8,FALSE)</f>
        <v>1.0370856851083088</v>
      </c>
      <c r="Y833" s="45">
        <f>VLOOKUP($A833,'LNST năm'!$A$2:$I$2000,9,FALSE)</f>
        <v>4.1708838891489686E-2</v>
      </c>
      <c r="Z833" s="46" t="e">
        <f>VLOOKUP($A833,LNG!$A$2:$H$1999,9,FALSE)</f>
        <v>#REF!</v>
      </c>
      <c r="AA833" s="162" t="e">
        <f>VLOOKUP($A833,'GIÁ CP'!$A$2:$D$2000,4,FALSE)/Z833</f>
        <v>#REF!</v>
      </c>
    </row>
    <row r="834" spans="1:27">
      <c r="A834" s="18" t="s">
        <v>623</v>
      </c>
      <c r="B834" s="18" t="s">
        <v>2340</v>
      </c>
      <c r="C834" s="154" t="str">
        <f>VLOOKUP(A834,'GIÁ CP'!$K$2:$M$2000,3,FALSE)</f>
        <v xml:space="preserve">Khai thác Than </v>
      </c>
      <c r="D834" s="43" t="e">
        <f>VLOOKUP($A834,'Doanh thu'!$A$3:$Q$2000,9,FALSE)/1000000000</f>
        <v>#N/A</v>
      </c>
      <c r="E834" s="43" t="e">
        <f>VLOOKUP($A834,'Doanh thu'!$A$3:$Q$2000,10,FALSE)/1000000000</f>
        <v>#N/A</v>
      </c>
      <c r="F834" s="43" t="e">
        <f>VLOOKUP($A834,'Doanh thu'!$A$3:$Q$2000,11,FALSE)/1000000000</f>
        <v>#N/A</v>
      </c>
      <c r="G834" s="43" t="e">
        <f>VLOOKUP($A834,'Doanh thu'!$A$3:$Q$2000,12,FALSE)/1000000000</f>
        <v>#N/A</v>
      </c>
      <c r="H834" s="43" t="e">
        <f>VLOOKUP($A834,LNST!$A$3:$Q$1635,9,FALSE)/1000000000</f>
        <v>#N/A</v>
      </c>
      <c r="I834" s="43" t="e">
        <f>VLOOKUP($A834,LNST!$A$3:$Q$1635,10,FALSE)/1000000000</f>
        <v>#N/A</v>
      </c>
      <c r="J834" s="43" t="e">
        <f>VLOOKUP($A834,LNST!$A$3:$Q$1635,11,FALSE)/1000000000</f>
        <v>#N/A</v>
      </c>
      <c r="K834" s="43" t="e">
        <f>VLOOKUP($A834,LNST!$A$3:$Q$1635,12,FALSE)/1000000000</f>
        <v>#N/A</v>
      </c>
      <c r="L834" s="45" t="e">
        <f>VLOOKUP($A834,'Doanh thu'!$A$3:$Q$2000,14,FALSE)</f>
        <v>#N/A</v>
      </c>
      <c r="M834" s="45" t="e">
        <f>VLOOKUP($A834,'Doanh thu'!$A$3:$Q$2000,15,FALSE)</f>
        <v>#N/A</v>
      </c>
      <c r="N834" s="45" t="e">
        <f>VLOOKUP($A834,'Doanh thu'!$A$3:$Q$2000,16,FALSE)</f>
        <v>#N/A</v>
      </c>
      <c r="O834" s="45" t="e">
        <f>VLOOKUP($A834,'Doanh thu'!$A$3:$Q$2000,17,FALSE)</f>
        <v>#N/A</v>
      </c>
      <c r="P834" s="45" t="e">
        <f>VLOOKUP($A834,LNST!$A$3:$R$1635,14,FALSE)</f>
        <v>#N/A</v>
      </c>
      <c r="Q834" s="45" t="e">
        <f>VLOOKUP($A834,LNST!$A$3:$R$1635,15,FALSE)</f>
        <v>#N/A</v>
      </c>
      <c r="R834" s="45" t="e">
        <f>VLOOKUP($A834,LNST!$A$3:$R$1635,16,FALSE)</f>
        <v>#N/A</v>
      </c>
      <c r="S834" s="45" t="e">
        <f>VLOOKUP($A834,LNST!$A$3:$R$1635,17,FALSE)</f>
        <v>#N/A</v>
      </c>
      <c r="T834" s="45" t="e">
        <f>VLOOKUP($A834,LNG!$A$2:$H$1999,4,FALSE)/(D834*10^9)</f>
        <v>#N/A</v>
      </c>
      <c r="U834" s="45" t="e">
        <f>VLOOKUP($A834,LNG!$A$2:$H$1999,5,FALSE)/(E834*10^9)</f>
        <v>#N/A</v>
      </c>
      <c r="V834" s="45" t="e">
        <f>VLOOKUP($A834,LNG!$A$2:$H$1999,6,FALSE)/(F834*10^9)</f>
        <v>#N/A</v>
      </c>
      <c r="W834" s="45" t="e">
        <f>VLOOKUP($A834,LNG!$A$2:$H$1999,7,FALSE)/(G834*10^9)</f>
        <v>#N/A</v>
      </c>
      <c r="X834" s="45" t="e">
        <f>VLOOKUP($A834,'LNST năm'!$A$2:$I$2000,8,FALSE)</f>
        <v>#N/A</v>
      </c>
      <c r="Y834" s="45" t="e">
        <f>VLOOKUP($A834,'LNST năm'!$A$2:$I$2000,9,FALSE)</f>
        <v>#N/A</v>
      </c>
      <c r="Z834" s="46" t="e">
        <f>VLOOKUP($A834,LNG!$A$2:$H$1999,9,FALSE)</f>
        <v>#N/A</v>
      </c>
      <c r="AA834" s="162" t="e">
        <f>VLOOKUP($A834,'GIÁ CP'!$A$2:$D$2000,4,FALSE)/Z834</f>
        <v>#N/A</v>
      </c>
    </row>
    <row r="835" spans="1:27" hidden="1">
      <c r="A835" s="18" t="s">
        <v>1447</v>
      </c>
      <c r="B835" s="18" t="s">
        <v>3234</v>
      </c>
      <c r="C835" s="154" t="str">
        <f>VLOOKUP(A835,'GIÁ CP'!$K$2:$M$2000,3,FALSE)</f>
        <v xml:space="preserve">Khai khoáng </v>
      </c>
      <c r="D835" s="43" t="e">
        <f>VLOOKUP($A835,'Doanh thu'!$A$3:$Q$2000,9,FALSE)/1000000000</f>
        <v>#N/A</v>
      </c>
      <c r="E835" s="43" t="e">
        <f>VLOOKUP($A835,'Doanh thu'!$A$3:$Q$2000,10,FALSE)/1000000000</f>
        <v>#N/A</v>
      </c>
      <c r="F835" s="43" t="e">
        <f>VLOOKUP($A835,'Doanh thu'!$A$3:$Q$2000,11,FALSE)/1000000000</f>
        <v>#N/A</v>
      </c>
      <c r="G835" s="43" t="e">
        <f>VLOOKUP($A835,'Doanh thu'!$A$3:$Q$2000,12,FALSE)/1000000000</f>
        <v>#N/A</v>
      </c>
      <c r="H835" s="43" t="e">
        <f>VLOOKUP($A835,LNST!$A$3:$Q$1635,9,FALSE)/1000000000</f>
        <v>#N/A</v>
      </c>
      <c r="I835" s="43" t="e">
        <f>VLOOKUP($A835,LNST!$A$3:$Q$1635,10,FALSE)/1000000000</f>
        <v>#N/A</v>
      </c>
      <c r="J835" s="43" t="e">
        <f>VLOOKUP($A835,LNST!$A$3:$Q$1635,11,FALSE)/1000000000</f>
        <v>#N/A</v>
      </c>
      <c r="K835" s="43" t="e">
        <f>VLOOKUP($A835,LNST!$A$3:$Q$1635,12,FALSE)/1000000000</f>
        <v>#N/A</v>
      </c>
      <c r="L835" s="45" t="e">
        <f>VLOOKUP($A835,'Doanh thu'!$A$3:$Q$2000,14,FALSE)</f>
        <v>#N/A</v>
      </c>
      <c r="M835" s="45" t="e">
        <f>VLOOKUP($A835,'Doanh thu'!$A$3:$Q$2000,15,FALSE)</f>
        <v>#N/A</v>
      </c>
      <c r="N835" s="45" t="e">
        <f>VLOOKUP($A835,'Doanh thu'!$A$3:$Q$2000,16,FALSE)</f>
        <v>#N/A</v>
      </c>
      <c r="O835" s="45" t="e">
        <f>VLOOKUP($A835,'Doanh thu'!$A$3:$Q$2000,17,FALSE)</f>
        <v>#N/A</v>
      </c>
      <c r="P835" s="45" t="e">
        <f>VLOOKUP($A835,LNST!$A$3:$R$1635,14,FALSE)</f>
        <v>#N/A</v>
      </c>
      <c r="Q835" s="45" t="e">
        <f>VLOOKUP($A835,LNST!$A$3:$R$1635,15,FALSE)</f>
        <v>#N/A</v>
      </c>
      <c r="R835" s="45" t="e">
        <f>VLOOKUP($A835,LNST!$A$3:$R$1635,16,FALSE)</f>
        <v>#N/A</v>
      </c>
      <c r="S835" s="45" t="e">
        <f>VLOOKUP($A835,LNST!$A$3:$R$1635,17,FALSE)</f>
        <v>#N/A</v>
      </c>
      <c r="T835" s="45" t="e">
        <f>VLOOKUP($A835,LNG!$A$2:$H$1999,4,FALSE)/(D835*10^9)</f>
        <v>#N/A</v>
      </c>
      <c r="U835" s="45" t="e">
        <f>VLOOKUP($A835,LNG!$A$2:$H$1999,5,FALSE)/(E835*10^9)</f>
        <v>#N/A</v>
      </c>
      <c r="V835" s="45" t="e">
        <f>VLOOKUP($A835,LNG!$A$2:$H$1999,6,FALSE)/(F835*10^9)</f>
        <v>#N/A</v>
      </c>
      <c r="W835" s="45" t="e">
        <f>VLOOKUP($A835,LNG!$A$2:$H$1999,7,FALSE)/(G835*10^9)</f>
        <v>#N/A</v>
      </c>
      <c r="X835" s="45" t="e">
        <f>VLOOKUP($A835,'LNST năm'!$A$2:$I$2000,8,FALSE)</f>
        <v>#N/A</v>
      </c>
      <c r="Y835" s="45" t="e">
        <f>VLOOKUP($A835,'LNST năm'!$A$2:$I$2000,9,FALSE)</f>
        <v>#N/A</v>
      </c>
      <c r="Z835" s="46" t="e">
        <f>VLOOKUP($A835,LNG!$A$2:$H$1999,9,FALSE)</f>
        <v>#N/A</v>
      </c>
      <c r="AA835" s="162" t="e">
        <f>VLOOKUP($A835,'GIÁ CP'!$A$2:$D$2000,4,FALSE)/Z835</f>
        <v>#N/A</v>
      </c>
    </row>
    <row r="836" spans="1:27" hidden="1">
      <c r="A836" s="18" t="s">
        <v>278</v>
      </c>
      <c r="B836" s="18" t="s">
        <v>1663</v>
      </c>
      <c r="C836" s="154" t="str">
        <f>VLOOKUP(A836,'GIÁ CP'!$K$2:$M$2000,3,FALSE)</f>
        <v xml:space="preserve">Phân phối hàng chuyên dụng </v>
      </c>
      <c r="D836" s="43">
        <f>VLOOKUP($A836,'Doanh thu'!$A$3:$Q$2000,9,FALSE)/1000000000</f>
        <v>393.79104819600002</v>
      </c>
      <c r="E836" s="43">
        <f>VLOOKUP($A836,'Doanh thu'!$A$3:$Q$2000,10,FALSE)/1000000000</f>
        <v>458.209035755</v>
      </c>
      <c r="F836" s="43">
        <f>VLOOKUP($A836,'Doanh thu'!$A$3:$Q$2000,11,FALSE)/1000000000</f>
        <v>490.10266761999998</v>
      </c>
      <c r="G836" s="43">
        <f>VLOOKUP($A836,'Doanh thu'!$A$3:$Q$2000,12,FALSE)/1000000000</f>
        <v>555.97394706</v>
      </c>
      <c r="H836" s="43">
        <f>VLOOKUP($A836,LNST!$A$3:$Q$1635,9,FALSE)/1000000000</f>
        <v>62.553199290000002</v>
      </c>
      <c r="I836" s="43">
        <f>VLOOKUP($A836,LNST!$A$3:$Q$1635,10,FALSE)/1000000000</f>
        <v>69.077871932999997</v>
      </c>
      <c r="J836" s="43">
        <f>VLOOKUP($A836,LNST!$A$3:$Q$1635,11,FALSE)/1000000000</f>
        <v>63.875739676999999</v>
      </c>
      <c r="K836" s="43">
        <f>VLOOKUP($A836,LNST!$A$3:$Q$1635,12,FALSE)/1000000000</f>
        <v>100.919143835</v>
      </c>
      <c r="L836" s="45">
        <f>VLOOKUP($A836,'Doanh thu'!$A$3:$Q$2000,14,FALSE)</f>
        <v>0.27110174288338729</v>
      </c>
      <c r="M836" s="45">
        <f>VLOOKUP($A836,'Doanh thu'!$A$3:$Q$2000,15,FALSE)</f>
        <v>0.39183705133441227</v>
      </c>
      <c r="N836" s="45">
        <f>VLOOKUP($A836,'Doanh thu'!$A$3:$Q$2000,16,FALSE)</f>
        <v>0.39430916386238168</v>
      </c>
      <c r="O836" s="45">
        <f>VLOOKUP($A836,'Doanh thu'!$A$3:$Q$2000,17,FALSE)</f>
        <v>0.44466679248952706</v>
      </c>
      <c r="P836" s="45">
        <f>VLOOKUP($A836,LNST!$A$3:$R$1635,14,FALSE)</f>
        <v>0.91698031078149245</v>
      </c>
      <c r="Q836" s="45">
        <f>VLOOKUP($A836,LNST!$A$3:$R$1635,15,FALSE)</f>
        <v>0.77524896864865378</v>
      </c>
      <c r="R836" s="45">
        <f>VLOOKUP($A836,LNST!$A$3:$R$1635,16,FALSE)</f>
        <v>0.51557133538899591</v>
      </c>
      <c r="S836" s="45">
        <f>VLOOKUP($A836,LNST!$A$3:$R$1635,17,FALSE)</f>
        <v>0.84618999787520499</v>
      </c>
      <c r="T836" s="45">
        <f>VLOOKUP($A836,LNG!$A$2:$H$1999,4,FALSE)/(D836*10^9)</f>
        <v>0.61590726614557822</v>
      </c>
      <c r="U836" s="45">
        <f>VLOOKUP($A836,LNG!$A$2:$H$1999,5,FALSE)/(E836*10^9)</f>
        <v>0.54802058651515773</v>
      </c>
      <c r="V836" s="45">
        <f>VLOOKUP($A836,LNG!$A$2:$H$1999,6,FALSE)/(F836*10^9)</f>
        <v>0.60031167623865789</v>
      </c>
      <c r="W836" s="45">
        <f>VLOOKUP($A836,LNG!$A$2:$H$1999,7,FALSE)/(G836*10^9)</f>
        <v>0.55443526429797596</v>
      </c>
      <c r="X836" s="45">
        <f>VLOOKUP($A836,'LNST năm'!$A$2:$I$2000,8,FALSE)</f>
        <v>0.68327610730209254</v>
      </c>
      <c r="Y836" s="45">
        <f>VLOOKUP($A836,'LNST năm'!$A$2:$I$2000,9,FALSE)</f>
        <v>1.2109484845225307</v>
      </c>
      <c r="Z836" s="46" t="e">
        <f>VLOOKUP($A836,LNG!$A$2:$H$1999,9,FALSE)</f>
        <v>#REF!</v>
      </c>
      <c r="AA836" s="162" t="e">
        <f>VLOOKUP($A836,'GIÁ CP'!$A$2:$D$2000,4,FALSE)/Z836</f>
        <v>#REF!</v>
      </c>
    </row>
    <row r="837" spans="1:27" hidden="1">
      <c r="A837" s="18" t="s">
        <v>846</v>
      </c>
      <c r="B837" s="18" t="s">
        <v>2516</v>
      </c>
      <c r="C837" s="154" t="str">
        <f>VLOOKUP(A837,'GIÁ CP'!$K$2:$M$2000,3,FALSE)</f>
        <v xml:space="preserve">Sản xuất bia </v>
      </c>
      <c r="D837" s="43">
        <f>VLOOKUP($A837,'Doanh thu'!$A$3:$Q$2000,9,FALSE)/1000000000</f>
        <v>404.10107298899999</v>
      </c>
      <c r="E837" s="43">
        <f>VLOOKUP($A837,'Doanh thu'!$A$3:$Q$2000,10,FALSE)/1000000000</f>
        <v>399.29075942100002</v>
      </c>
      <c r="F837" s="43">
        <f>VLOOKUP($A837,'Doanh thu'!$A$3:$Q$2000,11,FALSE)/1000000000</f>
        <v>451.81513695400002</v>
      </c>
      <c r="G837" s="43">
        <f>VLOOKUP($A837,'Doanh thu'!$A$3:$Q$2000,12,FALSE)/1000000000</f>
        <v>413.95946131300002</v>
      </c>
      <c r="H837" s="43">
        <f>VLOOKUP($A837,LNST!$A$3:$Q$1635,9,FALSE)/1000000000</f>
        <v>12.527124580000001</v>
      </c>
      <c r="I837" s="43">
        <f>VLOOKUP($A837,LNST!$A$3:$Q$1635,10,FALSE)/1000000000</f>
        <v>25.053903041000002</v>
      </c>
      <c r="J837" s="43">
        <f>VLOOKUP($A837,LNST!$A$3:$Q$1635,11,FALSE)/1000000000</f>
        <v>33.648504764999998</v>
      </c>
      <c r="K837" s="43">
        <f>VLOOKUP($A837,LNST!$A$3:$Q$1635,12,FALSE)/1000000000</f>
        <v>31.982825850000001</v>
      </c>
      <c r="L837" s="45">
        <f>VLOOKUP($A837,'Doanh thu'!$A$3:$Q$2000,14,FALSE)</f>
        <v>-0.20262194673987202</v>
      </c>
      <c r="M837" s="45">
        <f>VLOOKUP($A837,'Doanh thu'!$A$3:$Q$2000,15,FALSE)</f>
        <v>-4.5478332722138894E-2</v>
      </c>
      <c r="N837" s="45">
        <f>VLOOKUP($A837,'Doanh thu'!$A$3:$Q$2000,16,FALSE)</f>
        <v>-0.20165871896627421</v>
      </c>
      <c r="O837" s="45">
        <f>VLOOKUP($A837,'Doanh thu'!$A$3:$Q$2000,17,FALSE)</f>
        <v>-1.6582129253966234E-2</v>
      </c>
      <c r="P837" s="45">
        <f>VLOOKUP($A837,LNST!$A$3:$R$1635,14,FALSE)</f>
        <v>-0.64463771716865292</v>
      </c>
      <c r="Q837" s="45">
        <f>VLOOKUP($A837,LNST!$A$3:$R$1635,15,FALSE)</f>
        <v>3.4862553427113676</v>
      </c>
      <c r="R837" s="45">
        <f>VLOOKUP($A837,LNST!$A$3:$R$1635,16,FALSE)</f>
        <v>3.0206764484156795E-2</v>
      </c>
      <c r="S837" s="45">
        <f>VLOOKUP($A837,LNST!$A$3:$R$1635,17,FALSE)</f>
        <v>2.5806789966922317</v>
      </c>
      <c r="T837" s="45">
        <f>VLOOKUP($A837,LNG!$A$2:$H$1999,4,FALSE)/(D837*10^9)</f>
        <v>4.6460610178857574E-2</v>
      </c>
      <c r="U837" s="45">
        <f>VLOOKUP($A837,LNG!$A$2:$H$1999,5,FALSE)/(E837*10^9)</f>
        <v>5.9900577796196522E-2</v>
      </c>
      <c r="V837" s="45">
        <f>VLOOKUP($A837,LNG!$A$2:$H$1999,6,FALSE)/(F837*10^9)</f>
        <v>8.2259815770147501E-2</v>
      </c>
      <c r="W837" s="45">
        <f>VLOOKUP($A837,LNG!$A$2:$H$1999,7,FALSE)/(G837*10^9)</f>
        <v>0.11643321482041548</v>
      </c>
      <c r="X837" s="45">
        <f>VLOOKUP($A837,'LNST năm'!$A$2:$I$2000,8,FALSE)</f>
        <v>-0.1986271566567572</v>
      </c>
      <c r="Y837" s="45">
        <f>VLOOKUP($A837,'LNST năm'!$A$2:$I$2000,9,FALSE)</f>
        <v>-0.22262325784329051</v>
      </c>
      <c r="Z837" s="46" t="e">
        <f>VLOOKUP($A837,LNG!$A$2:$H$1999,9,FALSE)</f>
        <v>#REF!</v>
      </c>
      <c r="AA837" s="162" t="e">
        <f>VLOOKUP($A837,'GIÁ CP'!$A$2:$D$2000,4,FALSE)/Z837</f>
        <v>#REF!</v>
      </c>
    </row>
    <row r="838" spans="1:27" hidden="1">
      <c r="A838" s="18" t="s">
        <v>700</v>
      </c>
      <c r="B838" s="18" t="s">
        <v>2413</v>
      </c>
      <c r="C838" s="154" t="str">
        <f>VLOOKUP(A838,'GIÁ CP'!$K$2:$M$2000,3,FALSE)</f>
        <v xml:space="preserve">Thiết bị viễn thông </v>
      </c>
      <c r="D838" s="43">
        <f>VLOOKUP($A838,'Doanh thu'!$A$3:$Q$2000,9,FALSE)/1000000000</f>
        <v>89.160722891000006</v>
      </c>
      <c r="E838" s="43">
        <f>VLOOKUP($A838,'Doanh thu'!$A$3:$Q$2000,10,FALSE)/1000000000</f>
        <v>49.237250226</v>
      </c>
      <c r="F838" s="43">
        <f>VLOOKUP($A838,'Doanh thu'!$A$3:$Q$2000,11,FALSE)/1000000000</f>
        <v>361.576485666</v>
      </c>
      <c r="G838" s="43">
        <f>VLOOKUP($A838,'Doanh thu'!$A$3:$Q$2000,12,FALSE)/1000000000</f>
        <v>51.577087188</v>
      </c>
      <c r="H838" s="43">
        <f>VLOOKUP($A838,LNST!$A$3:$Q$1635,9,FALSE)/1000000000</f>
        <v>-1.614329559</v>
      </c>
      <c r="I838" s="43">
        <f>VLOOKUP($A838,LNST!$A$3:$Q$1635,10,FALSE)/1000000000</f>
        <v>-2.905475917</v>
      </c>
      <c r="J838" s="43">
        <f>VLOOKUP($A838,LNST!$A$3:$Q$1635,11,FALSE)/1000000000</f>
        <v>16.442435345</v>
      </c>
      <c r="K838" s="43">
        <f>VLOOKUP($A838,LNST!$A$3:$Q$1635,12,FALSE)/1000000000</f>
        <v>-6.1572009579999998</v>
      </c>
      <c r="L838" s="45">
        <f>VLOOKUP($A838,'Doanh thu'!$A$3:$Q$2000,14,FALSE)</f>
        <v>1.1492557545632078</v>
      </c>
      <c r="M838" s="45">
        <f>VLOOKUP($A838,'Doanh thu'!$A$3:$Q$2000,15,FALSE)</f>
        <v>-0.26786065368930051</v>
      </c>
      <c r="N838" s="45">
        <f>VLOOKUP($A838,'Doanh thu'!$A$3:$Q$2000,16,FALSE)</f>
        <v>3.1542093580973796</v>
      </c>
      <c r="O838" s="45">
        <f>VLOOKUP($A838,'Doanh thu'!$A$3:$Q$2000,17,FALSE)</f>
        <v>1.2488287616927829</v>
      </c>
      <c r="P838" s="45">
        <f>VLOOKUP($A838,LNST!$A$3:$R$1635,14,FALSE)</f>
        <v>0.75005588381336352</v>
      </c>
      <c r="Q838" s="45">
        <f>VLOOKUP($A838,LNST!$A$3:$R$1635,15,FALSE)</f>
        <v>-0.97236807005398962</v>
      </c>
      <c r="R838" s="45">
        <f>VLOOKUP($A838,LNST!$A$3:$R$1635,16,FALSE)</f>
        <v>-7.6967663175704651E-2</v>
      </c>
      <c r="S838" s="45">
        <f>VLOOKUP($A838,LNST!$A$3:$R$1635,17,FALSE)</f>
        <v>0.23113999625351755</v>
      </c>
      <c r="T838" s="45">
        <f>VLOOKUP($A838,LNG!$A$2:$H$1999,4,FALSE)/(D838*10^9)</f>
        <v>5.6886242277337754E-2</v>
      </c>
      <c r="U838" s="45">
        <f>VLOOKUP($A838,LNG!$A$2:$H$1999,5,FALSE)/(E838*10^9)</f>
        <v>0.16293259201472937</v>
      </c>
      <c r="V838" s="45">
        <f>VLOOKUP($A838,LNG!$A$2:$H$1999,6,FALSE)/(F838*10^9)</f>
        <v>7.6087102343853994E-3</v>
      </c>
      <c r="W838" s="45">
        <f>VLOOKUP($A838,LNG!$A$2:$H$1999,7,FALSE)/(G838*10^9)</f>
        <v>0.71609430558523535</v>
      </c>
      <c r="X838" s="45">
        <f>VLOOKUP($A838,'LNST năm'!$A$2:$I$2000,8,FALSE)</f>
        <v>-1</v>
      </c>
      <c r="Y838" s="45">
        <f>VLOOKUP($A838,'LNST năm'!$A$2:$I$2000,9,FALSE)</f>
        <v>-1</v>
      </c>
      <c r="Z838" s="46" t="e">
        <f>VLOOKUP($A838,LNG!$A$2:$H$1999,9,FALSE)</f>
        <v>#REF!</v>
      </c>
      <c r="AA838" s="162" t="e">
        <f>VLOOKUP($A838,'GIÁ CP'!$A$2:$D$2000,4,FALSE)/Z838</f>
        <v>#REF!</v>
      </c>
    </row>
    <row r="839" spans="1:27" hidden="1">
      <c r="A839" s="18" t="s">
        <v>304</v>
      </c>
      <c r="B839" s="18" t="s">
        <v>1998</v>
      </c>
      <c r="C839" s="154" t="str">
        <f>VLOOKUP(A839,'GIÁ CP'!$K$2:$M$2000,3,FALSE)</f>
        <v xml:space="preserve">Thép và sản phẩm thép </v>
      </c>
      <c r="D839" s="43">
        <f>VLOOKUP($A839,'Doanh thu'!$A$3:$Q$2000,9,FALSE)/1000000000</f>
        <v>322.02673092100002</v>
      </c>
      <c r="E839" s="43">
        <f>VLOOKUP($A839,'Doanh thu'!$A$3:$Q$2000,10,FALSE)/1000000000</f>
        <v>175.04015208600001</v>
      </c>
      <c r="F839" s="43">
        <f>VLOOKUP($A839,'Doanh thu'!$A$3:$Q$2000,11,FALSE)/1000000000</f>
        <v>354.147160461</v>
      </c>
      <c r="G839" s="43">
        <f>VLOOKUP($A839,'Doanh thu'!$A$3:$Q$2000,12,FALSE)/1000000000</f>
        <v>239.69735800800001</v>
      </c>
      <c r="H839" s="43">
        <f>VLOOKUP($A839,LNST!$A$3:$Q$1635,9,FALSE)/1000000000</f>
        <v>4.1155462829999996</v>
      </c>
      <c r="I839" s="43">
        <f>VLOOKUP($A839,LNST!$A$3:$Q$1635,10,FALSE)/1000000000</f>
        <v>-2.2427773470000001</v>
      </c>
      <c r="J839" s="43">
        <f>VLOOKUP($A839,LNST!$A$3:$Q$1635,11,FALSE)/1000000000</f>
        <v>48.279341004999999</v>
      </c>
      <c r="K839" s="43">
        <f>VLOOKUP($A839,LNST!$A$3:$Q$1635,12,FALSE)/1000000000</f>
        <v>6.4609739910000004</v>
      </c>
      <c r="L839" s="45">
        <f>VLOOKUP($A839,'Doanh thu'!$A$3:$Q$2000,14,FALSE)</f>
        <v>0.43593819364218656</v>
      </c>
      <c r="M839" s="45">
        <f>VLOOKUP($A839,'Doanh thu'!$A$3:$Q$2000,15,FALSE)</f>
        <v>-0.32636502815426016</v>
      </c>
      <c r="N839" s="45">
        <f>VLOOKUP($A839,'Doanh thu'!$A$3:$Q$2000,16,FALSE)</f>
        <v>-7.3341210017327102E-2</v>
      </c>
      <c r="O839" s="45">
        <f>VLOOKUP($A839,'Doanh thu'!$A$3:$Q$2000,17,FALSE)</f>
        <v>0.14719888482702451</v>
      </c>
      <c r="P839" s="45">
        <f>VLOOKUP($A839,LNST!$A$3:$R$1635,14,FALSE)</f>
        <v>196.51730875244496</v>
      </c>
      <c r="Q839" s="45">
        <f>VLOOKUP($A839,LNST!$A$3:$R$1635,15,FALSE)</f>
        <v>-1.3820927036091173</v>
      </c>
      <c r="R839" s="45">
        <f>VLOOKUP($A839,LNST!$A$3:$R$1635,16,FALSE)</f>
        <v>2.9645234703930452</v>
      </c>
      <c r="S839" s="45">
        <f>VLOOKUP($A839,LNST!$A$3:$R$1635,17,FALSE)</f>
        <v>2.2140348152794229</v>
      </c>
      <c r="T839" s="45">
        <f>VLOOKUP($A839,LNG!$A$2:$H$1999,4,FALSE)/(D839*10^9)</f>
        <v>1.3808993086635751E-2</v>
      </c>
      <c r="U839" s="45">
        <f>VLOOKUP($A839,LNG!$A$2:$H$1999,5,FALSE)/(E839*10^9)</f>
        <v>7.6070651706574871E-2</v>
      </c>
      <c r="V839" s="45">
        <f>VLOOKUP($A839,LNG!$A$2:$H$1999,6,FALSE)/(F839*10^9)</f>
        <v>1.8866764605150077E-2</v>
      </c>
      <c r="W839" s="45">
        <f>VLOOKUP($A839,LNG!$A$2:$H$1999,7,FALSE)/(G839*10^9)</f>
        <v>-0.1100156322503975</v>
      </c>
      <c r="X839" s="45">
        <f>VLOOKUP($A839,'LNST năm'!$A$2:$I$2000,8,FALSE)</f>
        <v>1</v>
      </c>
      <c r="Y839" s="45">
        <f>VLOOKUP($A839,'LNST năm'!$A$2:$I$2000,9,FALSE)</f>
        <v>-1</v>
      </c>
      <c r="Z839" s="46" t="e">
        <f>VLOOKUP($A839,LNG!$A$2:$H$1999,9,FALSE)</f>
        <v>#REF!</v>
      </c>
      <c r="AA839" s="162" t="e">
        <f>VLOOKUP($A839,'GIÁ CP'!$A$2:$D$2000,4,FALSE)/Z839</f>
        <v>#REF!</v>
      </c>
    </row>
    <row r="840" spans="1:27" hidden="1">
      <c r="A840" s="18" t="s">
        <v>1491</v>
      </c>
      <c r="B840" s="18" t="s">
        <v>3311</v>
      </c>
      <c r="C840" s="154" t="str">
        <f>VLOOKUP(A840,'GIÁ CP'!$K$2:$M$2000,3,FALSE)</f>
        <v xml:space="preserve">Bán lẻ phức hợp </v>
      </c>
      <c r="D840" s="43">
        <f>VLOOKUP($A840,'Doanh thu'!$A$3:$Q$2000,9,FALSE)/1000000000</f>
        <v>1.8761185999999999E-2</v>
      </c>
      <c r="E840" s="43">
        <f>VLOOKUP($A840,'Doanh thu'!$A$3:$Q$2000,10,FALSE)/1000000000</f>
        <v>1.4745833999999999E-2</v>
      </c>
      <c r="F840" s="43">
        <f>VLOOKUP($A840,'Doanh thu'!$A$3:$Q$2000,11,FALSE)/1000000000</f>
        <v>3.0416189999999999E-2</v>
      </c>
      <c r="G840" s="43">
        <f>VLOOKUP($A840,'Doanh thu'!$A$3:$Q$2000,12,FALSE)/1000000000</f>
        <v>1.9505257000000002E-2</v>
      </c>
      <c r="H840" s="43">
        <f>VLOOKUP($A840,LNST!$A$3:$Q$1635,9,FALSE)/1000000000</f>
        <v>3.544962E-3</v>
      </c>
      <c r="I840" s="43">
        <f>VLOOKUP($A840,LNST!$A$3:$Q$1635,10,FALSE)/1000000000</f>
        <v>1.458565E-3</v>
      </c>
      <c r="J840" s="43">
        <f>VLOOKUP($A840,LNST!$A$3:$Q$1635,11,FALSE)/1000000000</f>
        <v>-0.159645919</v>
      </c>
      <c r="K840" s="43">
        <f>VLOOKUP($A840,LNST!$A$3:$Q$1635,12,FALSE)/1000000000</f>
        <v>-8.8599089999999991E-3</v>
      </c>
      <c r="L840" s="45" t="e">
        <f>VLOOKUP($A840,'Doanh thu'!$A$3:$Q$2000,14,FALSE)</f>
        <v>#DIV/0!</v>
      </c>
      <c r="M840" s="45" t="e">
        <f>VLOOKUP($A840,'Doanh thu'!$A$3:$Q$2000,15,FALSE)</f>
        <v>#DIV/0!</v>
      </c>
      <c r="N840" s="45">
        <f>VLOOKUP($A840,'Doanh thu'!$A$3:$Q$2000,16,FALSE)</f>
        <v>0.4132549344782287</v>
      </c>
      <c r="O840" s="45">
        <f>VLOOKUP($A840,'Doanh thu'!$A$3:$Q$2000,17,FALSE)</f>
        <v>1.8160824268954345</v>
      </c>
      <c r="P840" s="45">
        <f>VLOOKUP($A840,LNST!$A$3:$R$1635,14,FALSE)</f>
        <v>-0.97551256735109138</v>
      </c>
      <c r="Q840" s="45">
        <f>VLOOKUP($A840,LNST!$A$3:$R$1635,15,FALSE)</f>
        <v>1.0312338878812712</v>
      </c>
      <c r="R840" s="45">
        <f>VLOOKUP($A840,LNST!$A$3:$R$1635,16,FALSE)</f>
        <v>-5.6948587027554716</v>
      </c>
      <c r="S840" s="45">
        <f>VLOOKUP($A840,LNST!$A$3:$R$1635,17,FALSE)</f>
        <v>0.79615001184803946</v>
      </c>
      <c r="T840" s="45">
        <f>VLOOKUP($A840,LNG!$A$2:$H$1999,4,FALSE)/(D840*10^9)</f>
        <v>-6.5431151314207958E-2</v>
      </c>
      <c r="U840" s="45">
        <f>VLOOKUP($A840,LNG!$A$2:$H$1999,5,FALSE)/(E840*10^9)</f>
        <v>6.3998753817518905E-2</v>
      </c>
      <c r="V840" s="45">
        <f>VLOOKUP($A840,LNG!$A$2:$H$1999,6,FALSE)/(F840*10^9)</f>
        <v>2.8499756215357677E-2</v>
      </c>
      <c r="W840" s="45">
        <f>VLOOKUP($A840,LNG!$A$2:$H$1999,7,FALSE)/(G840*10^9)</f>
        <v>9.1797201134032738E-2</v>
      </c>
      <c r="X840" s="45">
        <f>VLOOKUP($A840,'LNST năm'!$A$2:$I$2000,8,FALSE)</f>
        <v>-1.9858329488637865</v>
      </c>
      <c r="Y840" s="45" t="e">
        <f>VLOOKUP($A840,'LNST năm'!$A$2:$I$2000,9,FALSE)</f>
        <v>#DIV/0!</v>
      </c>
      <c r="Z840" s="46" t="e">
        <f>VLOOKUP($A840,LNG!$A$2:$H$1999,9,FALSE)</f>
        <v>#REF!</v>
      </c>
      <c r="AA840" s="162" t="e">
        <f>VLOOKUP($A840,'GIÁ CP'!$A$2:$D$2000,4,FALSE)/Z840</f>
        <v>#REF!</v>
      </c>
    </row>
    <row r="841" spans="1:27" hidden="1">
      <c r="A841" s="18" t="s">
        <v>402</v>
      </c>
      <c r="B841" s="18" t="s">
        <v>2110</v>
      </c>
      <c r="C841" s="154" t="str">
        <f>VLOOKUP(A841,'GIÁ CP'!$K$2:$M$2000,3,FALSE)</f>
        <v xml:space="preserve">Xây dựng </v>
      </c>
      <c r="D841" s="43">
        <f>VLOOKUP($A841,'Doanh thu'!$A$3:$Q$2000,9,FALSE)/1000000000</f>
        <v>41.963331642</v>
      </c>
      <c r="E841" s="43">
        <f>VLOOKUP($A841,'Doanh thu'!$A$3:$Q$2000,10,FALSE)/1000000000</f>
        <v>5873.1718473299998</v>
      </c>
      <c r="F841" s="43">
        <f>VLOOKUP($A841,'Doanh thu'!$A$3:$Q$2000,11,FALSE)/1000000000</f>
        <v>42.545155970000003</v>
      </c>
      <c r="G841" s="43">
        <f>VLOOKUP($A841,'Doanh thu'!$A$3:$Q$2000,12,FALSE)/1000000000</f>
        <v>42.339499590000003</v>
      </c>
      <c r="H841" s="43">
        <f>VLOOKUP($A841,LNST!$A$3:$Q$1635,9,FALSE)/1000000000</f>
        <v>-1.4252867840000001</v>
      </c>
      <c r="I841" s="43">
        <f>VLOOKUP($A841,LNST!$A$3:$Q$1635,10,FALSE)/1000000000</f>
        <v>216.23391402300001</v>
      </c>
      <c r="J841" s="43">
        <f>VLOOKUP($A841,LNST!$A$3:$Q$1635,11,FALSE)/1000000000</f>
        <v>-19.836625629</v>
      </c>
      <c r="K841" s="43">
        <f>VLOOKUP($A841,LNST!$A$3:$Q$1635,12,FALSE)/1000000000</f>
        <v>11.335125585</v>
      </c>
      <c r="L841" s="45">
        <f>VLOOKUP($A841,'Doanh thu'!$A$3:$Q$2000,14,FALSE)</f>
        <v>0.16722371629426031</v>
      </c>
      <c r="M841" s="45">
        <f>VLOOKUP($A841,'Doanh thu'!$A$3:$Q$2000,15,FALSE)</f>
        <v>155.21917816173669</v>
      </c>
      <c r="N841" s="45">
        <f>VLOOKUP($A841,'Doanh thu'!$A$3:$Q$2000,16,FALSE)</f>
        <v>-0.207201484911061</v>
      </c>
      <c r="O841" s="45">
        <f>VLOOKUP($A841,'Doanh thu'!$A$3:$Q$2000,17,FALSE)</f>
        <v>2.08885685279122E-2</v>
      </c>
      <c r="P841" s="45">
        <f>VLOOKUP($A841,LNST!$A$3:$R$1635,14,FALSE)</f>
        <v>-0.85723346426731317</v>
      </c>
      <c r="Q841" s="45">
        <f>VLOOKUP($A841,LNST!$A$3:$R$1635,15,FALSE)</f>
        <v>96.493852345895519</v>
      </c>
      <c r="R841" s="45">
        <f>VLOOKUP($A841,LNST!$A$3:$R$1635,16,FALSE)</f>
        <v>-3.6038952445436028</v>
      </c>
      <c r="S841" s="45">
        <f>VLOOKUP($A841,LNST!$A$3:$R$1635,17,FALSE)</f>
        <v>5.1838178249274929</v>
      </c>
      <c r="T841" s="45">
        <f>VLOOKUP($A841,LNG!$A$2:$H$1999,4,FALSE)/(D841*10^9)</f>
        <v>0.28600583148140113</v>
      </c>
      <c r="U841" s="45">
        <f>VLOOKUP($A841,LNG!$A$2:$H$1999,5,FALSE)/(E841*10^9)</f>
        <v>1.3953971203355322E-3</v>
      </c>
      <c r="V841" s="45">
        <f>VLOOKUP($A841,LNG!$A$2:$H$1999,6,FALSE)/(F841*10^9)</f>
        <v>6.9883062441150567</v>
      </c>
      <c r="W841" s="45">
        <f>VLOOKUP($A841,LNG!$A$2:$H$1999,7,FALSE)/(G841*10^9)</f>
        <v>-0.48964604175190724</v>
      </c>
      <c r="X841" s="45">
        <f>VLOOKUP($A841,'LNST năm'!$A$2:$I$2000,8,FALSE)</f>
        <v>-1</v>
      </c>
      <c r="Y841" s="45">
        <f>VLOOKUP($A841,'LNST năm'!$A$2:$I$2000,9,FALSE)</f>
        <v>-1</v>
      </c>
      <c r="Z841" s="46" t="e">
        <f>VLOOKUP($A841,LNG!$A$2:$H$1999,9,FALSE)</f>
        <v>#REF!</v>
      </c>
      <c r="AA841" s="162" t="e">
        <f>VLOOKUP($A841,'GIÁ CP'!$A$2:$D$2000,4,FALSE)/Z841</f>
        <v>#REF!</v>
      </c>
    </row>
    <row r="842" spans="1:27" hidden="1">
      <c r="A842" s="18" t="s">
        <v>2006</v>
      </c>
      <c r="B842" s="18" t="s">
        <v>2007</v>
      </c>
      <c r="C842" s="154" t="str">
        <f>VLOOKUP(A842,'GIÁ CP'!$K$2:$M$2000,3,FALSE)</f>
        <v xml:space="preserve">Xây dựng </v>
      </c>
      <c r="D842" s="43">
        <f>VLOOKUP($A842,'Doanh thu'!$A$3:$Q$2000,9,FALSE)/1000000000</f>
        <v>187.11092168600001</v>
      </c>
      <c r="E842" s="43">
        <f>VLOOKUP($A842,'Doanh thu'!$A$3:$Q$2000,10,FALSE)/1000000000</f>
        <v>206.38986830900001</v>
      </c>
      <c r="F842" s="43">
        <f>VLOOKUP($A842,'Doanh thu'!$A$3:$Q$2000,11,FALSE)/1000000000</f>
        <v>185.69143402</v>
      </c>
      <c r="G842" s="43">
        <f>VLOOKUP($A842,'Doanh thu'!$A$3:$Q$2000,12,FALSE)/1000000000</f>
        <v>172.28890062100001</v>
      </c>
      <c r="H842" s="43">
        <f>VLOOKUP($A842,LNST!$A$3:$Q$1635,9,FALSE)/1000000000</f>
        <v>64.678467498000003</v>
      </c>
      <c r="I842" s="43">
        <f>VLOOKUP($A842,LNST!$A$3:$Q$1635,10,FALSE)/1000000000</f>
        <v>80.864700919000001</v>
      </c>
      <c r="J842" s="43">
        <f>VLOOKUP($A842,LNST!$A$3:$Q$1635,11,FALSE)/1000000000</f>
        <v>43.293340589000003</v>
      </c>
      <c r="K842" s="43">
        <f>VLOOKUP($A842,LNST!$A$3:$Q$1635,12,FALSE)/1000000000</f>
        <v>59.710411141000002</v>
      </c>
      <c r="L842" s="45">
        <f>VLOOKUP($A842,'Doanh thu'!$A$3:$Q$2000,14,FALSE)</f>
        <v>-3.3205277094440738E-2</v>
      </c>
      <c r="M842" s="45">
        <f>VLOOKUP($A842,'Doanh thu'!$A$3:$Q$2000,15,FALSE)</f>
        <v>-9.0964140717839453E-2</v>
      </c>
      <c r="N842" s="45">
        <f>VLOOKUP($A842,'Doanh thu'!$A$3:$Q$2000,16,FALSE)</f>
        <v>0.10011071839804138</v>
      </c>
      <c r="O842" s="45">
        <f>VLOOKUP($A842,'Doanh thu'!$A$3:$Q$2000,17,FALSE)</f>
        <v>0.15692884912818525</v>
      </c>
      <c r="P842" s="45">
        <f>VLOOKUP($A842,LNST!$A$3:$R$1635,14,FALSE)</f>
        <v>5.714186932362382E-2</v>
      </c>
      <c r="Q842" s="45">
        <f>VLOOKUP($A842,LNST!$A$3:$R$1635,15,FALSE)</f>
        <v>-0.14867826518289481</v>
      </c>
      <c r="R842" s="45">
        <f>VLOOKUP($A842,LNST!$A$3:$R$1635,16,FALSE)</f>
        <v>8.2138822259862534E-2</v>
      </c>
      <c r="S842" s="45">
        <f>VLOOKUP($A842,LNST!$A$3:$R$1635,17,FALSE)</f>
        <v>0.395509165686663</v>
      </c>
      <c r="T842" s="45">
        <f>VLOOKUP($A842,LNG!$A$2:$H$1999,4,FALSE)/(D842*10^9)</f>
        <v>0.44955367260260654</v>
      </c>
      <c r="U842" s="45">
        <f>VLOOKUP($A842,LNG!$A$2:$H$1999,5,FALSE)/(E842*10^9)</f>
        <v>0.53583146894317546</v>
      </c>
      <c r="V842" s="45">
        <f>VLOOKUP($A842,LNG!$A$2:$H$1999,6,FALSE)/(F842*10^9)</f>
        <v>0.66641283944024976</v>
      </c>
      <c r="W842" s="45">
        <f>VLOOKUP($A842,LNG!$A$2:$H$1999,7,FALSE)/(G842*10^9)</f>
        <v>0.52096433043847368</v>
      </c>
      <c r="X842" s="45">
        <f>VLOOKUP($A842,'LNST năm'!$A$2:$I$2000,8,FALSE)</f>
        <v>2.302502928719815E-2</v>
      </c>
      <c r="Y842" s="45">
        <f>VLOOKUP($A842,'LNST năm'!$A$2:$I$2000,9,FALSE)</f>
        <v>4.9383379746775535E-2</v>
      </c>
      <c r="Z842" s="46" t="e">
        <f>VLOOKUP($A842,LNG!$A$2:$H$1999,9,FALSE)</f>
        <v>#REF!</v>
      </c>
      <c r="AA842" s="162" t="e">
        <f>VLOOKUP($A842,'GIÁ CP'!$A$2:$D$2000,4,FALSE)/Z842</f>
        <v>#REF!</v>
      </c>
    </row>
    <row r="843" spans="1:27" hidden="1">
      <c r="A843" s="18" t="s">
        <v>317</v>
      </c>
      <c r="B843" s="18" t="s">
        <v>2016</v>
      </c>
      <c r="C843" s="154" t="str">
        <f>VLOOKUP(A843,'GIÁ CP'!$K$2:$M$2000,3,FALSE)</f>
        <v xml:space="preserve">Xây dựng </v>
      </c>
      <c r="D843" s="43">
        <f>VLOOKUP($A843,'Doanh thu'!$A$3:$Q$2000,9,FALSE)/1000000000</f>
        <v>74.952036475</v>
      </c>
      <c r="E843" s="43">
        <f>VLOOKUP($A843,'Doanh thu'!$A$3:$Q$2000,10,FALSE)/1000000000</f>
        <v>68.087634425000005</v>
      </c>
      <c r="F843" s="43">
        <f>VLOOKUP($A843,'Doanh thu'!$A$3:$Q$2000,11,FALSE)/1000000000</f>
        <v>110.88370387099999</v>
      </c>
      <c r="G843" s="43">
        <f>VLOOKUP($A843,'Doanh thu'!$A$3:$Q$2000,12,FALSE)/1000000000</f>
        <v>32.817078090000003</v>
      </c>
      <c r="H843" s="43">
        <f>VLOOKUP($A843,LNST!$A$3:$Q$1635,9,FALSE)/1000000000</f>
        <v>-14.519420223999999</v>
      </c>
      <c r="I843" s="43">
        <f>VLOOKUP($A843,LNST!$A$3:$Q$1635,10,FALSE)/1000000000</f>
        <v>-13.402763465</v>
      </c>
      <c r="J843" s="43">
        <f>VLOOKUP($A843,LNST!$A$3:$Q$1635,11,FALSE)/1000000000</f>
        <v>-21.174852044000001</v>
      </c>
      <c r="K843" s="43">
        <f>VLOOKUP($A843,LNST!$A$3:$Q$1635,12,FALSE)/1000000000</f>
        <v>-10.015496520999999</v>
      </c>
      <c r="L843" s="45">
        <f>VLOOKUP($A843,'Doanh thu'!$A$3:$Q$2000,14,FALSE)</f>
        <v>0.14250865824618589</v>
      </c>
      <c r="M843" s="45">
        <f>VLOOKUP($A843,'Doanh thu'!$A$3:$Q$2000,15,FALSE)</f>
        <v>0.14516564775305743</v>
      </c>
      <c r="N843" s="45">
        <f>VLOOKUP($A843,'Doanh thu'!$A$3:$Q$2000,16,FALSE)</f>
        <v>-0.42922654711573621</v>
      </c>
      <c r="O843" s="45">
        <f>VLOOKUP($A843,'Doanh thu'!$A$3:$Q$2000,17,FALSE)</f>
        <v>0.46302064600746079</v>
      </c>
      <c r="P843" s="45">
        <f>VLOOKUP($A843,LNST!$A$3:$R$1635,14,FALSE)</f>
        <v>-0.14788892546086235</v>
      </c>
      <c r="Q843" s="45">
        <f>VLOOKUP($A843,LNST!$A$3:$R$1635,15,FALSE)</f>
        <v>-2.5907856507566752E-2</v>
      </c>
      <c r="R843" s="45">
        <f>VLOOKUP($A843,LNST!$A$3:$R$1635,16,FALSE)</f>
        <v>-156.79126449799591</v>
      </c>
      <c r="S843" s="45">
        <f>VLOOKUP($A843,LNST!$A$3:$R$1635,17,FALSE)</f>
        <v>-4.0292293641120025E-2</v>
      </c>
      <c r="T843" s="45">
        <f>VLOOKUP($A843,LNG!$A$2:$H$1999,4,FALSE)/(D843*10^9)</f>
        <v>1.1696896391766786E-2</v>
      </c>
      <c r="U843" s="45">
        <f>VLOOKUP($A843,LNG!$A$2:$H$1999,5,FALSE)/(E843*10^9)</f>
        <v>-6.6965957556102879E-2</v>
      </c>
      <c r="V843" s="45">
        <f>VLOOKUP($A843,LNG!$A$2:$H$1999,6,FALSE)/(F843*10^9)</f>
        <v>2.1981116709769762E-2</v>
      </c>
      <c r="W843" s="45">
        <f>VLOOKUP($A843,LNG!$A$2:$H$1999,7,FALSE)/(G843*10^9)</f>
        <v>-4.0487048888269865E-2</v>
      </c>
      <c r="X843" s="45">
        <f>VLOOKUP($A843,'LNST năm'!$A$2:$I$2000,8,FALSE)</f>
        <v>1</v>
      </c>
      <c r="Y843" s="45">
        <f>VLOOKUP($A843,'LNST năm'!$A$2:$I$2000,9,FALSE)</f>
        <v>0.25992104989487319</v>
      </c>
      <c r="Z843" s="46" t="e">
        <f>VLOOKUP($A843,LNG!$A$2:$H$1999,9,FALSE)</f>
        <v>#REF!</v>
      </c>
      <c r="AA843" s="162" t="e">
        <f>VLOOKUP($A843,'GIÁ CP'!$A$2:$D$2000,4,FALSE)/Z843</f>
        <v>#REF!</v>
      </c>
    </row>
    <row r="844" spans="1:27" hidden="1">
      <c r="A844" s="18" t="s">
        <v>703</v>
      </c>
      <c r="B844" s="18" t="s">
        <v>2416</v>
      </c>
      <c r="C844" s="154" t="str">
        <f>VLOOKUP(A844,'GIÁ CP'!$K$2:$M$2000,3,FALSE)</f>
        <v xml:space="preserve">Vang &amp; Rượu mạnh </v>
      </c>
      <c r="D844" s="43" t="e">
        <f>VLOOKUP($A844,'Doanh thu'!$A$3:$Q$2000,9,FALSE)/1000000000</f>
        <v>#N/A</v>
      </c>
      <c r="E844" s="43" t="e">
        <f>VLOOKUP($A844,'Doanh thu'!$A$3:$Q$2000,10,FALSE)/1000000000</f>
        <v>#N/A</v>
      </c>
      <c r="F844" s="43" t="e">
        <f>VLOOKUP($A844,'Doanh thu'!$A$3:$Q$2000,11,FALSE)/1000000000</f>
        <v>#N/A</v>
      </c>
      <c r="G844" s="43" t="e">
        <f>VLOOKUP($A844,'Doanh thu'!$A$3:$Q$2000,12,FALSE)/1000000000</f>
        <v>#N/A</v>
      </c>
      <c r="H844" s="43" t="e">
        <f>VLOOKUP($A844,LNST!$A$3:$Q$1635,9,FALSE)/1000000000</f>
        <v>#N/A</v>
      </c>
      <c r="I844" s="43" t="e">
        <f>VLOOKUP($A844,LNST!$A$3:$Q$1635,10,FALSE)/1000000000</f>
        <v>#N/A</v>
      </c>
      <c r="J844" s="43" t="e">
        <f>VLOOKUP($A844,LNST!$A$3:$Q$1635,11,FALSE)/1000000000</f>
        <v>#N/A</v>
      </c>
      <c r="K844" s="43" t="e">
        <f>VLOOKUP($A844,LNST!$A$3:$Q$1635,12,FALSE)/1000000000</f>
        <v>#N/A</v>
      </c>
      <c r="L844" s="45" t="e">
        <f>VLOOKUP($A844,'Doanh thu'!$A$3:$Q$2000,14,FALSE)</f>
        <v>#N/A</v>
      </c>
      <c r="M844" s="45" t="e">
        <f>VLOOKUP($A844,'Doanh thu'!$A$3:$Q$2000,15,FALSE)</f>
        <v>#N/A</v>
      </c>
      <c r="N844" s="45" t="e">
        <f>VLOOKUP($A844,'Doanh thu'!$A$3:$Q$2000,16,FALSE)</f>
        <v>#N/A</v>
      </c>
      <c r="O844" s="45" t="e">
        <f>VLOOKUP($A844,'Doanh thu'!$A$3:$Q$2000,17,FALSE)</f>
        <v>#N/A</v>
      </c>
      <c r="P844" s="45" t="e">
        <f>VLOOKUP($A844,LNST!$A$3:$R$1635,14,FALSE)</f>
        <v>#N/A</v>
      </c>
      <c r="Q844" s="45" t="e">
        <f>VLOOKUP($A844,LNST!$A$3:$R$1635,15,FALSE)</f>
        <v>#N/A</v>
      </c>
      <c r="R844" s="45" t="e">
        <f>VLOOKUP($A844,LNST!$A$3:$R$1635,16,FALSE)</f>
        <v>#N/A</v>
      </c>
      <c r="S844" s="45" t="e">
        <f>VLOOKUP($A844,LNST!$A$3:$R$1635,17,FALSE)</f>
        <v>#N/A</v>
      </c>
      <c r="T844" s="45" t="e">
        <f>VLOOKUP($A844,LNG!$A$2:$H$1999,4,FALSE)/(D844*10^9)</f>
        <v>#N/A</v>
      </c>
      <c r="U844" s="45" t="e">
        <f>VLOOKUP($A844,LNG!$A$2:$H$1999,5,FALSE)/(E844*10^9)</f>
        <v>#N/A</v>
      </c>
      <c r="V844" s="45" t="e">
        <f>VLOOKUP($A844,LNG!$A$2:$H$1999,6,FALSE)/(F844*10^9)</f>
        <v>#N/A</v>
      </c>
      <c r="W844" s="45" t="e">
        <f>VLOOKUP($A844,LNG!$A$2:$H$1999,7,FALSE)/(G844*10^9)</f>
        <v>#N/A</v>
      </c>
      <c r="X844" s="45" t="e">
        <f>VLOOKUP($A844,'LNST năm'!$A$2:$I$2000,8,FALSE)</f>
        <v>#N/A</v>
      </c>
      <c r="Y844" s="45" t="e">
        <f>VLOOKUP($A844,'LNST năm'!$A$2:$I$2000,9,FALSE)</f>
        <v>#N/A</v>
      </c>
      <c r="Z844" s="46" t="e">
        <f>VLOOKUP($A844,LNG!$A$2:$H$1999,9,FALSE)</f>
        <v>#N/A</v>
      </c>
      <c r="AA844" s="162" t="e">
        <f>VLOOKUP($A844,'GIÁ CP'!$A$2:$D$2000,4,FALSE)/Z844</f>
        <v>#N/A</v>
      </c>
    </row>
    <row r="845" spans="1:27" hidden="1">
      <c r="A845" s="18" t="s">
        <v>2006</v>
      </c>
      <c r="B845" s="18" t="s">
        <v>2007</v>
      </c>
      <c r="C845" s="154" t="str">
        <f>VLOOKUP(A845,'GIÁ CP'!$K$2:$M$2000,3,FALSE)</f>
        <v xml:space="preserve">Xây dựng </v>
      </c>
      <c r="D845" s="43">
        <f>VLOOKUP($A845,'Doanh thu'!$A$3:$Q$2000,9,FALSE)/1000000000</f>
        <v>187.11092168600001</v>
      </c>
      <c r="E845" s="43">
        <f>VLOOKUP($A845,'Doanh thu'!$A$3:$Q$2000,10,FALSE)/1000000000</f>
        <v>206.38986830900001</v>
      </c>
      <c r="F845" s="43">
        <f>VLOOKUP($A845,'Doanh thu'!$A$3:$Q$2000,11,FALSE)/1000000000</f>
        <v>185.69143402</v>
      </c>
      <c r="G845" s="43">
        <f>VLOOKUP($A845,'Doanh thu'!$A$3:$Q$2000,12,FALSE)/1000000000</f>
        <v>172.28890062100001</v>
      </c>
      <c r="H845" s="43">
        <f>VLOOKUP($A845,LNST!$A$3:$Q$1635,9,FALSE)/1000000000</f>
        <v>64.678467498000003</v>
      </c>
      <c r="I845" s="43">
        <f>VLOOKUP($A845,LNST!$A$3:$Q$1635,10,FALSE)/1000000000</f>
        <v>80.864700919000001</v>
      </c>
      <c r="J845" s="43">
        <f>VLOOKUP($A845,LNST!$A$3:$Q$1635,11,FALSE)/1000000000</f>
        <v>43.293340589000003</v>
      </c>
      <c r="K845" s="43">
        <f>VLOOKUP($A845,LNST!$A$3:$Q$1635,12,FALSE)/1000000000</f>
        <v>59.710411141000002</v>
      </c>
      <c r="L845" s="45">
        <f>VLOOKUP($A845,'Doanh thu'!$A$3:$Q$2000,14,FALSE)</f>
        <v>-3.3205277094440738E-2</v>
      </c>
      <c r="M845" s="45">
        <f>VLOOKUP($A845,'Doanh thu'!$A$3:$Q$2000,15,FALSE)</f>
        <v>-9.0964140717839453E-2</v>
      </c>
      <c r="N845" s="45">
        <f>VLOOKUP($A845,'Doanh thu'!$A$3:$Q$2000,16,FALSE)</f>
        <v>0.10011071839804138</v>
      </c>
      <c r="O845" s="45">
        <f>VLOOKUP($A845,'Doanh thu'!$A$3:$Q$2000,17,FALSE)</f>
        <v>0.15692884912818525</v>
      </c>
      <c r="P845" s="45">
        <f>VLOOKUP($A845,LNST!$A$3:$R$1635,14,FALSE)</f>
        <v>5.714186932362382E-2</v>
      </c>
      <c r="Q845" s="45">
        <f>VLOOKUP($A845,LNST!$A$3:$R$1635,15,FALSE)</f>
        <v>-0.14867826518289481</v>
      </c>
      <c r="R845" s="45">
        <f>VLOOKUP($A845,LNST!$A$3:$R$1635,16,FALSE)</f>
        <v>8.2138822259862534E-2</v>
      </c>
      <c r="S845" s="45">
        <f>VLOOKUP($A845,LNST!$A$3:$R$1635,17,FALSE)</f>
        <v>0.395509165686663</v>
      </c>
      <c r="T845" s="45">
        <f>VLOOKUP($A845,LNG!$A$2:$H$1999,4,FALSE)/(D845*10^9)</f>
        <v>0.44955367260260654</v>
      </c>
      <c r="U845" s="45">
        <f>VLOOKUP($A845,LNG!$A$2:$H$1999,5,FALSE)/(E845*10^9)</f>
        <v>0.53583146894317546</v>
      </c>
      <c r="V845" s="45">
        <f>VLOOKUP($A845,LNG!$A$2:$H$1999,6,FALSE)/(F845*10^9)</f>
        <v>0.66641283944024976</v>
      </c>
      <c r="W845" s="45">
        <f>VLOOKUP($A845,LNG!$A$2:$H$1999,7,FALSE)/(G845*10^9)</f>
        <v>0.52096433043847368</v>
      </c>
      <c r="X845" s="45">
        <f>VLOOKUP($A845,'LNST năm'!$A$2:$I$2000,8,FALSE)</f>
        <v>2.302502928719815E-2</v>
      </c>
      <c r="Y845" s="45">
        <f>VLOOKUP($A845,'LNST năm'!$A$2:$I$2000,9,FALSE)</f>
        <v>4.9383379746775535E-2</v>
      </c>
      <c r="Z845" s="46" t="e">
        <f>VLOOKUP($A845,LNG!$A$2:$H$1999,9,FALSE)</f>
        <v>#REF!</v>
      </c>
      <c r="AA845" s="162" t="e">
        <f>VLOOKUP($A845,'GIÁ CP'!$A$2:$D$2000,4,FALSE)/Z845</f>
        <v>#REF!</v>
      </c>
    </row>
    <row r="846" spans="1:27" hidden="1">
      <c r="A846" s="18" t="s">
        <v>1592</v>
      </c>
      <c r="B846" s="18" t="s">
        <v>3437</v>
      </c>
      <c r="C846" s="154" t="str">
        <f>VLOOKUP(A846,'GIÁ CP'!$K$2:$M$2000,3,FALSE)</f>
        <v xml:space="preserve">Vận tải hành khách &amp; Du lịch </v>
      </c>
      <c r="D846" s="43">
        <f>VLOOKUP($A846,'Doanh thu'!$A$3:$Q$2000,9,FALSE)/1000000000</f>
        <v>2029.2815912030001</v>
      </c>
      <c r="E846" s="43">
        <f>VLOOKUP($A846,'Doanh thu'!$A$3:$Q$2000,10,FALSE)/1000000000</f>
        <v>2114.4243687490002</v>
      </c>
      <c r="F846" s="43">
        <f>VLOOKUP($A846,'Doanh thu'!$A$3:$Q$2000,11,FALSE)/1000000000</f>
        <v>1734.243897179</v>
      </c>
      <c r="G846" s="43">
        <f>VLOOKUP($A846,'Doanh thu'!$A$3:$Q$2000,12,FALSE)/1000000000</f>
        <v>1519.291636684</v>
      </c>
      <c r="H846" s="43">
        <f>VLOOKUP($A846,LNST!$A$3:$Q$1635,9,FALSE)/1000000000</f>
        <v>1.1639634080000001</v>
      </c>
      <c r="I846" s="43">
        <f>VLOOKUP($A846,LNST!$A$3:$Q$1635,10,FALSE)/1000000000</f>
        <v>3.9481256949999999</v>
      </c>
      <c r="J846" s="43">
        <f>VLOOKUP($A846,LNST!$A$3:$Q$1635,11,FALSE)/1000000000</f>
        <v>-9.3976240860000004</v>
      </c>
      <c r="K846" s="43">
        <f>VLOOKUP($A846,LNST!$A$3:$Q$1635,12,FALSE)/1000000000</f>
        <v>-22.130662937</v>
      </c>
      <c r="L846" s="45">
        <f>VLOOKUP($A846,'Doanh thu'!$A$3:$Q$2000,14,FALSE)</f>
        <v>-1.0113178590050052E-3</v>
      </c>
      <c r="M846" s="45">
        <f>VLOOKUP($A846,'Doanh thu'!$A$3:$Q$2000,15,FALSE)</f>
        <v>4.1361814944072949E-2</v>
      </c>
      <c r="N846" s="45">
        <f>VLOOKUP($A846,'Doanh thu'!$A$3:$Q$2000,16,FALSE)</f>
        <v>0.17472485627206</v>
      </c>
      <c r="O846" s="45">
        <f>VLOOKUP($A846,'Doanh thu'!$A$3:$Q$2000,17,FALSE)</f>
        <v>0.17375729494027675</v>
      </c>
      <c r="P846" s="45">
        <f>VLOOKUP($A846,LNST!$A$3:$R$1635,14,FALSE)</f>
        <v>-0.71895689630036264</v>
      </c>
      <c r="Q846" s="45">
        <f>VLOOKUP($A846,LNST!$A$3:$R$1635,15,FALSE)</f>
        <v>-0.73230746504269306</v>
      </c>
      <c r="R846" s="45">
        <f>VLOOKUP($A846,LNST!$A$3:$R$1635,16,FALSE)</f>
        <v>-3.3117469112639539</v>
      </c>
      <c r="S846" s="45">
        <f>VLOOKUP($A846,LNST!$A$3:$R$1635,17,FALSE)</f>
        <v>-4.2427491514404245</v>
      </c>
      <c r="T846" s="45">
        <f>VLOOKUP($A846,LNG!$A$2:$H$1999,4,FALSE)/(D846*10^9)</f>
        <v>5.0598362930563114E-2</v>
      </c>
      <c r="U846" s="45">
        <f>VLOOKUP($A846,LNG!$A$2:$H$1999,5,FALSE)/(E846*10^9)</f>
        <v>4.2319318065720861E-2</v>
      </c>
      <c r="V846" s="45">
        <f>VLOOKUP($A846,LNG!$A$2:$H$1999,6,FALSE)/(F846*10^9)</f>
        <v>8.0014654857209724E-2</v>
      </c>
      <c r="W846" s="45">
        <f>VLOOKUP($A846,LNG!$A$2:$H$1999,7,FALSE)/(G846*10^9)</f>
        <v>7.24993657783886E-2</v>
      </c>
      <c r="X846" s="45">
        <f>VLOOKUP($A846,'LNST năm'!$A$2:$I$2000,8,FALSE)</f>
        <v>-1</v>
      </c>
      <c r="Y846" s="45">
        <f>VLOOKUP($A846,'LNST năm'!$A$2:$I$2000,9,FALSE)</f>
        <v>-1</v>
      </c>
      <c r="Z846" s="46" t="e">
        <f>VLOOKUP($A846,LNG!$A$2:$H$1999,9,FALSE)</f>
        <v>#REF!</v>
      </c>
      <c r="AA846" s="162" t="e">
        <f>VLOOKUP($A846,'GIÁ CP'!$A$2:$D$2000,4,FALSE)/Z846</f>
        <v>#REF!</v>
      </c>
    </row>
    <row r="847" spans="1:27" hidden="1">
      <c r="A847" s="18" t="s">
        <v>936</v>
      </c>
      <c r="B847" s="18" t="s">
        <v>2671</v>
      </c>
      <c r="C847" s="154" t="str">
        <f>VLOOKUP(A847,'GIÁ CP'!$K$2:$M$2000,3,FALSE)</f>
        <v xml:space="preserve">Nước </v>
      </c>
      <c r="D847" s="43">
        <f>VLOOKUP($A847,'Doanh thu'!$A$3:$Q$2000,9,FALSE)/1000000000</f>
        <v>342.03369087300001</v>
      </c>
      <c r="E847" s="43">
        <f>VLOOKUP($A847,'Doanh thu'!$A$3:$Q$2000,10,FALSE)/1000000000</f>
        <v>333.34105596900002</v>
      </c>
      <c r="F847" s="43">
        <f>VLOOKUP($A847,'Doanh thu'!$A$3:$Q$2000,11,FALSE)/1000000000</f>
        <v>320.72995479899998</v>
      </c>
      <c r="G847" s="43">
        <f>VLOOKUP($A847,'Doanh thu'!$A$3:$Q$2000,12,FALSE)/1000000000</f>
        <v>330.31720911799999</v>
      </c>
      <c r="H847" s="43">
        <f>VLOOKUP($A847,LNST!$A$3:$Q$1635,9,FALSE)/1000000000</f>
        <v>33.041807241999997</v>
      </c>
      <c r="I847" s="43">
        <f>VLOOKUP($A847,LNST!$A$3:$Q$1635,10,FALSE)/1000000000</f>
        <v>81.013610264999997</v>
      </c>
      <c r="J847" s="43">
        <f>VLOOKUP($A847,LNST!$A$3:$Q$1635,11,FALSE)/1000000000</f>
        <v>76.563749993000002</v>
      </c>
      <c r="K847" s="43">
        <f>VLOOKUP($A847,LNST!$A$3:$Q$1635,12,FALSE)/1000000000</f>
        <v>80.287271212999997</v>
      </c>
      <c r="L847" s="45">
        <f>VLOOKUP($A847,'Doanh thu'!$A$3:$Q$2000,14,FALSE)</f>
        <v>1.6265095000425625E-2</v>
      </c>
      <c r="M847" s="45">
        <f>VLOOKUP($A847,'Doanh thu'!$A$3:$Q$2000,15,FALSE)</f>
        <v>5.3547590516015493E-2</v>
      </c>
      <c r="N847" s="45">
        <f>VLOOKUP($A847,'Doanh thu'!$A$3:$Q$2000,16,FALSE)</f>
        <v>2.7059365799393074E-3</v>
      </c>
      <c r="O847" s="45">
        <f>VLOOKUP($A847,'Doanh thu'!$A$3:$Q$2000,17,FALSE)</f>
        <v>5.3503602355632299E-2</v>
      </c>
      <c r="P847" s="45">
        <f>VLOOKUP($A847,LNST!$A$3:$R$1635,14,FALSE)</f>
        <v>-0.73028219614161916</v>
      </c>
      <c r="Q847" s="45">
        <f>VLOOKUP($A847,LNST!$A$3:$R$1635,15,FALSE)</f>
        <v>0.20786413487832148</v>
      </c>
      <c r="R847" s="45">
        <f>VLOOKUP($A847,LNST!$A$3:$R$1635,16,FALSE)</f>
        <v>7.8951304239499684E-2</v>
      </c>
      <c r="S847" s="45">
        <f>VLOOKUP($A847,LNST!$A$3:$R$1635,17,FALSE)</f>
        <v>-1.1005178646270489E-2</v>
      </c>
      <c r="T847" s="45">
        <f>VLOOKUP($A847,LNG!$A$2:$H$1999,4,FALSE)/(D847*10^9)</f>
        <v>0.36922524713184351</v>
      </c>
      <c r="U847" s="45">
        <f>VLOOKUP($A847,LNG!$A$2:$H$1999,5,FALSE)/(E847*10^9)</f>
        <v>0.38791508251844431</v>
      </c>
      <c r="V847" s="45">
        <f>VLOOKUP($A847,LNG!$A$2:$H$1999,6,FALSE)/(F847*10^9)</f>
        <v>0.39905707240912519</v>
      </c>
      <c r="W847" s="45">
        <f>VLOOKUP($A847,LNG!$A$2:$H$1999,7,FALSE)/(G847*10^9)</f>
        <v>0.30935485111675221</v>
      </c>
      <c r="X847" s="45">
        <f>VLOOKUP($A847,'LNST năm'!$A$2:$I$2000,8,FALSE)</f>
        <v>-0.18641627649387288</v>
      </c>
      <c r="Y847" s="45">
        <f>VLOOKUP($A847,'LNST năm'!$A$2:$I$2000,9,FALSE)</f>
        <v>-9.4446526564987532E-2</v>
      </c>
      <c r="Z847" s="46" t="e">
        <f>VLOOKUP($A847,LNG!$A$2:$H$1999,9,FALSE)</f>
        <v>#REF!</v>
      </c>
      <c r="AA847" s="162" t="e">
        <f>VLOOKUP($A847,'GIÁ CP'!$A$2:$D$2000,4,FALSE)/Z847</f>
        <v>#REF!</v>
      </c>
    </row>
    <row r="848" spans="1:27" hidden="1">
      <c r="A848" s="18" t="s">
        <v>1578</v>
      </c>
      <c r="B848" s="18" t="s">
        <v>3439</v>
      </c>
      <c r="C848" s="154" t="str">
        <f>VLOOKUP(A848,'GIÁ CP'!$K$2:$M$2000,3,FALSE)</f>
        <v xml:space="preserve">Xây dựng </v>
      </c>
      <c r="D848" s="43">
        <f>VLOOKUP($A848,'Doanh thu'!$A$3:$Q$2000,9,FALSE)/1000000000</f>
        <v>1061.1057080149999</v>
      </c>
      <c r="E848" s="43">
        <f>VLOOKUP($A848,'Doanh thu'!$A$3:$Q$2000,10,FALSE)/1000000000</f>
        <v>925.429429895</v>
      </c>
      <c r="F848" s="43">
        <f>VLOOKUP($A848,'Doanh thu'!$A$3:$Q$2000,11,FALSE)/1000000000</f>
        <v>1228.6038230209999</v>
      </c>
      <c r="G848" s="43">
        <f>VLOOKUP($A848,'Doanh thu'!$A$3:$Q$2000,12,FALSE)/1000000000</f>
        <v>0</v>
      </c>
      <c r="H848" s="43">
        <f>VLOOKUP($A848,LNST!$A$3:$Q$1635,9,FALSE)/1000000000</f>
        <v>-91.335711914000001</v>
      </c>
      <c r="I848" s="43">
        <f>VLOOKUP($A848,LNST!$A$3:$Q$1635,10,FALSE)/1000000000</f>
        <v>-105.584027351</v>
      </c>
      <c r="J848" s="43">
        <f>VLOOKUP($A848,LNST!$A$3:$Q$1635,11,FALSE)/1000000000</f>
        <v>-358.63490558299998</v>
      </c>
      <c r="K848" s="43">
        <f>VLOOKUP($A848,LNST!$A$3:$Q$1635,12,FALSE)/1000000000</f>
        <v>0</v>
      </c>
      <c r="L848" s="45">
        <f>VLOOKUP($A848,'Doanh thu'!$A$3:$Q$2000,14,FALSE)</f>
        <v>-0.38322821344659036</v>
      </c>
      <c r="M848" s="45">
        <f>VLOOKUP($A848,'Doanh thu'!$A$3:$Q$2000,15,FALSE)</f>
        <v>-4.4606325683904845E-2</v>
      </c>
      <c r="N848" s="45">
        <f>VLOOKUP($A848,'Doanh thu'!$A$3:$Q$2000,16,FALSE)</f>
        <v>-5.1556827893133747E-2</v>
      </c>
      <c r="O848" s="45">
        <f>VLOOKUP($A848,'Doanh thu'!$A$3:$Q$2000,17,FALSE)</f>
        <v>-1</v>
      </c>
      <c r="P848" s="45">
        <f>VLOOKUP($A848,LNST!$A$3:$R$1635,14,FALSE)</f>
        <v>0.39011083064368512</v>
      </c>
      <c r="Q848" s="45">
        <f>VLOOKUP($A848,LNST!$A$3:$R$1635,15,FALSE)</f>
        <v>-0.29048706551820874</v>
      </c>
      <c r="R848" s="45">
        <f>VLOOKUP($A848,LNST!$A$3:$R$1635,16,FALSE)</f>
        <v>-1.4086650928546021</v>
      </c>
      <c r="S848" s="45">
        <f>VLOOKUP($A848,LNST!$A$3:$R$1635,17,FALSE)</f>
        <v>1</v>
      </c>
      <c r="T848" s="45">
        <f>VLOOKUP($A848,LNG!$A$2:$H$1999,4,FALSE)/(D848*10^9)</f>
        <v>2.2562115627278834E-2</v>
      </c>
      <c r="U848" s="45">
        <f>VLOOKUP($A848,LNG!$A$2:$H$1999,5,FALSE)/(E848*10^9)</f>
        <v>3.2655756691711064E-2</v>
      </c>
      <c r="V848" s="45">
        <f>VLOOKUP($A848,LNG!$A$2:$H$1999,6,FALSE)/(F848*10^9)</f>
        <v>-3.5417503661191383E-4</v>
      </c>
      <c r="W848" s="45" t="e">
        <f>VLOOKUP($A848,LNG!$A$2:$H$1999,7,FALSE)/(G848*10^9)</f>
        <v>#DIV/0!</v>
      </c>
      <c r="X848" s="45">
        <f>VLOOKUP($A848,'LNST năm'!$A$2:$I$2000,8,FALSE)</f>
        <v>1</v>
      </c>
      <c r="Y848" s="45">
        <f>VLOOKUP($A848,'LNST năm'!$A$2:$I$2000,9,FALSE)</f>
        <v>0.25992104989487319</v>
      </c>
      <c r="Z848" s="46" t="e">
        <f>VLOOKUP($A848,LNG!$A$2:$H$1999,9,FALSE)</f>
        <v>#REF!</v>
      </c>
      <c r="AA848" s="162" t="e">
        <f>VLOOKUP($A848,'GIÁ CP'!$A$2:$D$2000,4,FALSE)/Z848</f>
        <v>#REF!</v>
      </c>
    </row>
    <row r="849" spans="1:27" hidden="1">
      <c r="A849" s="18" t="s">
        <v>652</v>
      </c>
      <c r="B849" s="18" t="s">
        <v>2366</v>
      </c>
      <c r="C849" s="154" t="str">
        <f>VLOOKUP(A849,'GIÁ CP'!$K$2:$M$2000,3,FALSE)</f>
        <v xml:space="preserve">Tư vấn &amp; Hỗ trợ KD </v>
      </c>
      <c r="D849" s="43">
        <f>VLOOKUP($A849,'Doanh thu'!$A$3:$Q$2000,9,FALSE)/1000000000</f>
        <v>52.24116411</v>
      </c>
      <c r="E849" s="43">
        <f>VLOOKUP($A849,'Doanh thu'!$A$3:$Q$2000,10,FALSE)/1000000000</f>
        <v>69.320165775999996</v>
      </c>
      <c r="F849" s="43">
        <f>VLOOKUP($A849,'Doanh thu'!$A$3:$Q$2000,11,FALSE)/1000000000</f>
        <v>111.56159101999999</v>
      </c>
      <c r="G849" s="43">
        <f>VLOOKUP($A849,'Doanh thu'!$A$3:$Q$2000,12,FALSE)/1000000000</f>
        <v>60.731356558000002</v>
      </c>
      <c r="H849" s="43">
        <f>VLOOKUP($A849,LNST!$A$3:$Q$1635,9,FALSE)/1000000000</f>
        <v>3.2027120189999998</v>
      </c>
      <c r="I849" s="43">
        <f>VLOOKUP($A849,LNST!$A$3:$Q$1635,10,FALSE)/1000000000</f>
        <v>4.5242440610000001</v>
      </c>
      <c r="J849" s="43">
        <f>VLOOKUP($A849,LNST!$A$3:$Q$1635,11,FALSE)/1000000000</f>
        <v>32.289610217000003</v>
      </c>
      <c r="K849" s="43">
        <f>VLOOKUP($A849,LNST!$A$3:$Q$1635,12,FALSE)/1000000000</f>
        <v>3.5762400410000001</v>
      </c>
      <c r="L849" s="45">
        <f>VLOOKUP($A849,'Doanh thu'!$A$3:$Q$2000,14,FALSE)</f>
        <v>0.11569436808102414</v>
      </c>
      <c r="M849" s="45">
        <f>VLOOKUP($A849,'Doanh thu'!$A$3:$Q$2000,15,FALSE)</f>
        <v>1.0346428551262388</v>
      </c>
      <c r="N849" s="45">
        <f>VLOOKUP($A849,'Doanh thu'!$A$3:$Q$2000,16,FALSE)</f>
        <v>-2.168368885894939E-2</v>
      </c>
      <c r="O849" s="45">
        <f>VLOOKUP($A849,'Doanh thu'!$A$3:$Q$2000,17,FALSE)</f>
        <v>0.32455498616291251</v>
      </c>
      <c r="P849" s="45">
        <f>VLOOKUP($A849,LNST!$A$3:$R$1635,14,FALSE)</f>
        <v>-0.12288039929351317</v>
      </c>
      <c r="Q849" s="45">
        <f>VLOOKUP($A849,LNST!$A$3:$R$1635,15,FALSE)</f>
        <v>1.5990475222984768</v>
      </c>
      <c r="R849" s="45">
        <f>VLOOKUP($A849,LNST!$A$3:$R$1635,16,FALSE)</f>
        <v>0.29552822590816041</v>
      </c>
      <c r="S849" s="45">
        <f>VLOOKUP($A849,LNST!$A$3:$R$1635,17,FALSE)</f>
        <v>0.32353511529524787</v>
      </c>
      <c r="T849" s="45">
        <f>VLOOKUP($A849,LNG!$A$2:$H$1999,4,FALSE)/(D849*10^9)</f>
        <v>0.20201431686664612</v>
      </c>
      <c r="U849" s="45">
        <f>VLOOKUP($A849,LNG!$A$2:$H$1999,5,FALSE)/(E849*10^9)</f>
        <v>0.17810079094292094</v>
      </c>
      <c r="V849" s="45">
        <f>VLOOKUP($A849,LNG!$A$2:$H$1999,6,FALSE)/(F849*10^9)</f>
        <v>0.15129097234705249</v>
      </c>
      <c r="W849" s="45">
        <f>VLOOKUP($A849,LNG!$A$2:$H$1999,7,FALSE)/(G849*10^9)</f>
        <v>0.36232935565970598</v>
      </c>
      <c r="X849" s="45">
        <f>VLOOKUP($A849,'LNST năm'!$A$2:$I$2000,8,FALSE)</f>
        <v>0.20435184109665638</v>
      </c>
      <c r="Y849" s="45">
        <f>VLOOKUP($A849,'LNST năm'!$A$2:$I$2000,9,FALSE)</f>
        <v>-3.807265615467903E-2</v>
      </c>
      <c r="Z849" s="46" t="e">
        <f>VLOOKUP($A849,LNG!$A$2:$H$1999,9,FALSE)</f>
        <v>#REF!</v>
      </c>
      <c r="AA849" s="162" t="e">
        <f>VLOOKUP($A849,'GIÁ CP'!$A$2:$D$2000,4,FALSE)/Z849</f>
        <v>#REF!</v>
      </c>
    </row>
    <row r="850" spans="1:27" hidden="1">
      <c r="A850" s="18" t="s">
        <v>886</v>
      </c>
      <c r="B850" s="18" t="s">
        <v>2510</v>
      </c>
      <c r="C850" s="154" t="str">
        <f>VLOOKUP(A850,'GIÁ CP'!$K$2:$M$2000,3,FALSE)</f>
        <v xml:space="preserve">Sản xuất &amp; Phân phối Điện </v>
      </c>
      <c r="D850" s="43">
        <f>VLOOKUP($A850,'Doanh thu'!$A$3:$Q$2000,9,FALSE)/1000000000</f>
        <v>64.022290834000003</v>
      </c>
      <c r="E850" s="43">
        <f>VLOOKUP($A850,'Doanh thu'!$A$3:$Q$2000,10,FALSE)/1000000000</f>
        <v>113.252014284</v>
      </c>
      <c r="F850" s="43">
        <f>VLOOKUP($A850,'Doanh thu'!$A$3:$Q$2000,11,FALSE)/1000000000</f>
        <v>140.01798412799999</v>
      </c>
      <c r="G850" s="43">
        <f>VLOOKUP($A850,'Doanh thu'!$A$3:$Q$2000,12,FALSE)/1000000000</f>
        <v>47.741931954999998</v>
      </c>
      <c r="H850" s="43">
        <f>VLOOKUP($A850,LNST!$A$3:$Q$1635,9,FALSE)/1000000000</f>
        <v>42.689274828999999</v>
      </c>
      <c r="I850" s="43">
        <f>VLOOKUP($A850,LNST!$A$3:$Q$1635,10,FALSE)/1000000000</f>
        <v>40.853558606999997</v>
      </c>
      <c r="J850" s="43">
        <f>VLOOKUP($A850,LNST!$A$3:$Q$1635,11,FALSE)/1000000000</f>
        <v>69.955976019999994</v>
      </c>
      <c r="K850" s="43">
        <f>VLOOKUP($A850,LNST!$A$3:$Q$1635,12,FALSE)/1000000000</f>
        <v>15.749177894000001</v>
      </c>
      <c r="L850" s="45">
        <f>VLOOKUP($A850,'Doanh thu'!$A$3:$Q$2000,14,FALSE)</f>
        <v>0.56950629855328494</v>
      </c>
      <c r="M850" s="45">
        <f>VLOOKUP($A850,'Doanh thu'!$A$3:$Q$2000,15,FALSE)</f>
        <v>-3.3700486468248927E-2</v>
      </c>
      <c r="N850" s="45">
        <f>VLOOKUP($A850,'Doanh thu'!$A$3:$Q$2000,16,FALSE)</f>
        <v>0.34216235362147135</v>
      </c>
      <c r="O850" s="45">
        <f>VLOOKUP($A850,'Doanh thu'!$A$3:$Q$2000,17,FALSE)</f>
        <v>-4.2918417854817002E-2</v>
      </c>
      <c r="P850" s="45">
        <f>VLOOKUP($A850,LNST!$A$3:$R$1635,14,FALSE)</f>
        <v>14.224628076087741</v>
      </c>
      <c r="Q850" s="45">
        <f>VLOOKUP($A850,LNST!$A$3:$R$1635,15,FALSE)</f>
        <v>0.25857831065569942</v>
      </c>
      <c r="R850" s="45">
        <f>VLOOKUP($A850,LNST!$A$3:$R$1635,16,FALSE)</f>
        <v>0.99862070999490182</v>
      </c>
      <c r="S850" s="45">
        <f>VLOOKUP($A850,LNST!$A$3:$R$1635,17,FALSE)</f>
        <v>0.77377137382807837</v>
      </c>
      <c r="T850" s="45">
        <f>VLOOKUP($A850,LNG!$A$2:$H$1999,4,FALSE)/(D850*10^9)</f>
        <v>0.27435546299870783</v>
      </c>
      <c r="U850" s="45">
        <f>VLOOKUP($A850,LNG!$A$2:$H$1999,5,FALSE)/(E850*10^9)</f>
        <v>0.19874539772472663</v>
      </c>
      <c r="V850" s="45">
        <f>VLOOKUP($A850,LNG!$A$2:$H$1999,6,FALSE)/(F850*10^9)</f>
        <v>0.35436973450239562</v>
      </c>
      <c r="W850" s="45">
        <f>VLOOKUP($A850,LNG!$A$2:$H$1999,7,FALSE)/(G850*10^9)</f>
        <v>1.7160386988155767</v>
      </c>
      <c r="X850" s="45">
        <f>VLOOKUP($A850,'LNST năm'!$A$2:$I$2000,8,FALSE)</f>
        <v>1.3093621321214028</v>
      </c>
      <c r="Y850" s="45">
        <f>VLOOKUP($A850,'LNST năm'!$A$2:$I$2000,9,FALSE)</f>
        <v>1.8556027418193066E-2</v>
      </c>
      <c r="Z850" s="46" t="e">
        <f>VLOOKUP($A850,LNG!$A$2:$H$1999,9,FALSE)</f>
        <v>#REF!</v>
      </c>
      <c r="AA850" s="162" t="e">
        <f>VLOOKUP($A850,'GIÁ CP'!$A$2:$D$2000,4,FALSE)/Z850</f>
        <v>#REF!</v>
      </c>
    </row>
    <row r="851" spans="1:27" hidden="1">
      <c r="A851" s="18" t="s">
        <v>749</v>
      </c>
      <c r="B851" s="18" t="s">
        <v>1828</v>
      </c>
      <c r="C851" s="154" t="str">
        <f>VLOOKUP(A851,'GIÁ CP'!$K$2:$M$2000,3,FALSE)</f>
        <v xml:space="preserve">Dịch vụ hàng không </v>
      </c>
      <c r="D851" s="43">
        <f>VLOOKUP($A851,'Doanh thu'!$A$3:$Q$2000,9,FALSE)/1000000000</f>
        <v>27999.770444499001</v>
      </c>
      <c r="E851" s="43">
        <f>VLOOKUP($A851,'Doanh thu'!$A$3:$Q$2000,10,FALSE)/1000000000</f>
        <v>30371.020357312002</v>
      </c>
      <c r="F851" s="43">
        <f>VLOOKUP($A851,'Doanh thu'!$A$3:$Q$2000,11,FALSE)/1000000000</f>
        <v>32285.117933283</v>
      </c>
      <c r="G851" s="43">
        <f>VLOOKUP($A851,'Doanh thu'!$A$3:$Q$2000,12,FALSE)/1000000000</f>
        <v>36882.751087436998</v>
      </c>
      <c r="H851" s="43">
        <f>VLOOKUP($A851,LNST!$A$3:$Q$1635,9,FALSE)/1000000000</f>
        <v>2855.811194166</v>
      </c>
      <c r="I851" s="43">
        <f>VLOOKUP($A851,LNST!$A$3:$Q$1635,10,FALSE)/1000000000</f>
        <v>617.19971369899997</v>
      </c>
      <c r="J851" s="43">
        <f>VLOOKUP($A851,LNST!$A$3:$Q$1635,11,FALSE)/1000000000</f>
        <v>330.43864668100002</v>
      </c>
      <c r="K851" s="43">
        <f>VLOOKUP($A851,LNST!$A$3:$Q$1635,12,FALSE)/1000000000</f>
        <v>4388.0117212169998</v>
      </c>
      <c r="L851" s="45">
        <f>VLOOKUP($A851,'Doanh thu'!$A$3:$Q$2000,14,FALSE)</f>
        <v>0.13831800842562031</v>
      </c>
      <c r="M851" s="45">
        <f>VLOOKUP($A851,'Doanh thu'!$A$3:$Q$2000,15,FALSE)</f>
        <v>0.14176288015548127</v>
      </c>
      <c r="N851" s="45">
        <f>VLOOKUP($A851,'Doanh thu'!$A$3:$Q$2000,16,FALSE)</f>
        <v>0.20555862054068885</v>
      </c>
      <c r="O851" s="45">
        <f>VLOOKUP($A851,'Doanh thu'!$A$3:$Q$2000,17,FALSE)</f>
        <v>0.20725290939944224</v>
      </c>
      <c r="P851" s="45">
        <f>VLOOKUP($A851,LNST!$A$3:$R$1635,14,FALSE)</f>
        <v>2.3222669896557493</v>
      </c>
      <c r="Q851" s="45">
        <f>VLOOKUP($A851,LNST!$A$3:$R$1635,15,FALSE)</f>
        <v>-0.19621920482225472</v>
      </c>
      <c r="R851" s="45">
        <f>VLOOKUP($A851,LNST!$A$3:$R$1635,16,FALSE)</f>
        <v>-0.79375674092650161</v>
      </c>
      <c r="S851" s="45">
        <f>VLOOKUP($A851,LNST!$A$3:$R$1635,17,FALSE)</f>
        <v>0.29023388663801708</v>
      </c>
      <c r="T851" s="45">
        <f>VLOOKUP($A851,LNG!$A$2:$H$1999,4,FALSE)/(D851*10^9)</f>
        <v>0.22396694726392094</v>
      </c>
      <c r="U851" s="45">
        <f>VLOOKUP($A851,LNG!$A$2:$H$1999,5,FALSE)/(E851*10^9)</f>
        <v>0.16196426814440948</v>
      </c>
      <c r="V851" s="45">
        <f>VLOOKUP($A851,LNG!$A$2:$H$1999,6,FALSE)/(F851*10^9)</f>
        <v>0.11784152053252625</v>
      </c>
      <c r="W851" s="45">
        <f>VLOOKUP($A851,LNG!$A$2:$H$1999,7,FALSE)/(G851*10^9)</f>
        <v>7.8686193265516319E-2</v>
      </c>
      <c r="X851" s="45">
        <f>VLOOKUP($A851,'LNST năm'!$A$2:$I$2000,8,FALSE)</f>
        <v>-3.4653318431412901E-2</v>
      </c>
      <c r="Y851" s="45">
        <f>VLOOKUP($A851,'LNST năm'!$A$2:$I$2000,9,FALSE)</f>
        <v>0.38318274844885925</v>
      </c>
      <c r="Z851" s="46" t="e">
        <f>VLOOKUP($A851,LNG!$A$2:$H$1999,9,FALSE)</f>
        <v>#REF!</v>
      </c>
      <c r="AA851" s="162" t="e">
        <f>VLOOKUP($A851,'GIÁ CP'!$A$2:$D$2000,4,FALSE)/Z851</f>
        <v>#REF!</v>
      </c>
    </row>
    <row r="852" spans="1:27" hidden="1">
      <c r="A852" s="18" t="s">
        <v>748</v>
      </c>
      <c r="B852" s="18" t="s">
        <v>2395</v>
      </c>
      <c r="C852" s="154" t="str">
        <f>VLOOKUP(A852,'GIÁ CP'!$K$2:$M$2000,3,FALSE)</f>
        <v xml:space="preserve">Dược phẩm </v>
      </c>
      <c r="D852" s="43">
        <f>VLOOKUP($A852,'Doanh thu'!$A$3:$Q$2000,9,FALSE)/1000000000</f>
        <v>212.82040576</v>
      </c>
      <c r="E852" s="43">
        <f>VLOOKUP($A852,'Doanh thu'!$A$3:$Q$2000,10,FALSE)/1000000000</f>
        <v>48.887322781000002</v>
      </c>
      <c r="F852" s="43">
        <f>VLOOKUP($A852,'Doanh thu'!$A$3:$Q$2000,11,FALSE)/1000000000</f>
        <v>116.03253224700001</v>
      </c>
      <c r="G852" s="43">
        <f>VLOOKUP($A852,'Doanh thu'!$A$3:$Q$2000,12,FALSE)/1000000000</f>
        <v>157.60082614800001</v>
      </c>
      <c r="H852" s="43">
        <f>VLOOKUP($A852,LNST!$A$3:$Q$1635,9,FALSE)/1000000000</f>
        <v>11.338116894000001</v>
      </c>
      <c r="I852" s="43">
        <f>VLOOKUP($A852,LNST!$A$3:$Q$1635,10,FALSE)/1000000000</f>
        <v>2.5804291730000002</v>
      </c>
      <c r="J852" s="43">
        <f>VLOOKUP($A852,LNST!$A$3:$Q$1635,11,FALSE)/1000000000</f>
        <v>2.4747961310000002</v>
      </c>
      <c r="K852" s="43">
        <f>VLOOKUP($A852,LNST!$A$3:$Q$1635,12,FALSE)/1000000000</f>
        <v>5.1125743029999997</v>
      </c>
      <c r="L852" s="45">
        <f>VLOOKUP($A852,'Doanh thu'!$A$3:$Q$2000,14,FALSE)</f>
        <v>0.30027624434121825</v>
      </c>
      <c r="M852" s="45">
        <f>VLOOKUP($A852,'Doanh thu'!$A$3:$Q$2000,15,FALSE)</f>
        <v>-0.66088489586714161</v>
      </c>
      <c r="N852" s="45">
        <f>VLOOKUP($A852,'Doanh thu'!$A$3:$Q$2000,16,FALSE)</f>
        <v>0.86134790584244592</v>
      </c>
      <c r="O852" s="45">
        <f>VLOOKUP($A852,'Doanh thu'!$A$3:$Q$2000,17,FALSE)</f>
        <v>4.0161873995216363E-3</v>
      </c>
      <c r="P852" s="45">
        <f>VLOOKUP($A852,LNST!$A$3:$R$1635,14,FALSE)</f>
        <v>10.199613856546886</v>
      </c>
      <c r="Q852" s="45">
        <f>VLOOKUP($A852,LNST!$A$3:$R$1635,15,FALSE)</f>
        <v>2.6011940011418018</v>
      </c>
      <c r="R852" s="45">
        <f>VLOOKUP($A852,LNST!$A$3:$R$1635,16,FALSE)</f>
        <v>4.7368833784782503</v>
      </c>
      <c r="S852" s="45">
        <f>VLOOKUP($A852,LNST!$A$3:$R$1635,17,FALSE)</f>
        <v>3.4312958495888419</v>
      </c>
      <c r="T852" s="45">
        <f>VLOOKUP($A852,LNG!$A$2:$H$1999,4,FALSE)/(D852*10^9)</f>
        <v>2.4578774048100001E-2</v>
      </c>
      <c r="U852" s="45">
        <f>VLOOKUP($A852,LNG!$A$2:$H$1999,5,FALSE)/(E852*10^9)</f>
        <v>0.39934900946524382</v>
      </c>
      <c r="V852" s="45">
        <f>VLOOKUP($A852,LNG!$A$2:$H$1999,6,FALSE)/(F852*10^9)</f>
        <v>7.6040208837449733E-2</v>
      </c>
      <c r="W852" s="45">
        <f>VLOOKUP($A852,LNG!$A$2:$H$1999,7,FALSE)/(G852*10^9)</f>
        <v>5.9171574819300798E-2</v>
      </c>
      <c r="X852" s="45">
        <f>VLOOKUP($A852,'LNST năm'!$A$2:$I$2000,8,FALSE)</f>
        <v>-1</v>
      </c>
      <c r="Y852" s="45">
        <f>VLOOKUP($A852,'LNST năm'!$A$2:$I$2000,9,FALSE)</f>
        <v>-1</v>
      </c>
      <c r="Z852" s="46" t="e">
        <f>VLOOKUP($A852,LNG!$A$2:$H$1999,9,FALSE)</f>
        <v>#REF!</v>
      </c>
      <c r="AA852" s="162" t="e">
        <f>VLOOKUP($A852,'GIÁ CP'!$A$2:$D$2000,4,FALSE)/Z852</f>
        <v>#REF!</v>
      </c>
    </row>
    <row r="853" spans="1:27" hidden="1">
      <c r="A853" s="18" t="s">
        <v>1567</v>
      </c>
      <c r="B853" s="18" t="s">
        <v>3423</v>
      </c>
      <c r="C853" s="154" t="str">
        <f>VLOOKUP(A853,'GIÁ CP'!$K$2:$M$2000,3,FALSE)</f>
        <v xml:space="preserve">Thực phẩm </v>
      </c>
      <c r="D853" s="43">
        <f>VLOOKUP($A853,'Doanh thu'!$A$3:$Q$2000,9,FALSE)/1000000000</f>
        <v>6289.1943590720002</v>
      </c>
      <c r="E853" s="43">
        <f>VLOOKUP($A853,'Doanh thu'!$A$3:$Q$2000,10,FALSE)/1000000000</f>
        <v>3806.9737471550002</v>
      </c>
      <c r="F853" s="43">
        <f>VLOOKUP($A853,'Doanh thu'!$A$3:$Q$2000,11,FALSE)/1000000000</f>
        <v>3220.4582798209999</v>
      </c>
      <c r="G853" s="43">
        <f>VLOOKUP($A853,'Doanh thu'!$A$3:$Q$2000,12,FALSE)/1000000000</f>
        <v>2949.31412017</v>
      </c>
      <c r="H853" s="43">
        <f>VLOOKUP($A853,LNST!$A$3:$Q$1635,9,FALSE)/1000000000</f>
        <v>8.0045754539999994</v>
      </c>
      <c r="I853" s="43">
        <f>VLOOKUP($A853,LNST!$A$3:$Q$1635,10,FALSE)/1000000000</f>
        <v>13.059372559</v>
      </c>
      <c r="J853" s="43">
        <f>VLOOKUP($A853,LNST!$A$3:$Q$1635,11,FALSE)/1000000000</f>
        <v>12.682100204999999</v>
      </c>
      <c r="K853" s="43">
        <f>VLOOKUP($A853,LNST!$A$3:$Q$1635,12,FALSE)/1000000000</f>
        <v>-4.2109754160000001</v>
      </c>
      <c r="L853" s="45">
        <f>VLOOKUP($A853,'Doanh thu'!$A$3:$Q$2000,14,FALSE)</f>
        <v>-2.4220183128217814E-2</v>
      </c>
      <c r="M853" s="45">
        <f>VLOOKUP($A853,'Doanh thu'!$A$3:$Q$2000,15,FALSE)</f>
        <v>-0.27656671834563157</v>
      </c>
      <c r="N853" s="45">
        <f>VLOOKUP($A853,'Doanh thu'!$A$3:$Q$2000,16,FALSE)</f>
        <v>-0.35005485866404257</v>
      </c>
      <c r="O853" s="45">
        <f>VLOOKUP($A853,'Doanh thu'!$A$3:$Q$2000,17,FALSE)</f>
        <v>-0.3441475808710906</v>
      </c>
      <c r="P853" s="45">
        <f>VLOOKUP($A853,LNST!$A$3:$R$1635,14,FALSE)</f>
        <v>4.9604483521586475</v>
      </c>
      <c r="Q853" s="45">
        <f>VLOOKUP($A853,LNST!$A$3:$R$1635,15,FALSE)</f>
        <v>55.152995002822706</v>
      </c>
      <c r="R853" s="45">
        <f>VLOOKUP($A853,LNST!$A$3:$R$1635,16,FALSE)</f>
        <v>7.1909879077624446</v>
      </c>
      <c r="S853" s="45">
        <f>VLOOKUP($A853,LNST!$A$3:$R$1635,17,FALSE)</f>
        <v>0.21098401800480901</v>
      </c>
      <c r="T853" s="45">
        <f>VLOOKUP($A853,LNG!$A$2:$H$1999,4,FALSE)/(D853*10^9)</f>
        <v>7.120505175818391E-2</v>
      </c>
      <c r="U853" s="45">
        <f>VLOOKUP($A853,LNG!$A$2:$H$1999,5,FALSE)/(E853*10^9)</f>
        <v>0.16183095902366257</v>
      </c>
      <c r="V853" s="45">
        <f>VLOOKUP($A853,LNG!$A$2:$H$1999,6,FALSE)/(F853*10^9)</f>
        <v>0.12293436103541303</v>
      </c>
      <c r="W853" s="45">
        <f>VLOOKUP($A853,LNG!$A$2:$H$1999,7,FALSE)/(G853*10^9)</f>
        <v>0.10910921187854057</v>
      </c>
      <c r="X853" s="45">
        <f>VLOOKUP($A853,'LNST năm'!$A$2:$I$2000,8,FALSE)</f>
        <v>5.6146062955202911</v>
      </c>
      <c r="Y853" s="45">
        <f>VLOOKUP($A853,'LNST năm'!$A$2:$I$2000,9,FALSE)</f>
        <v>0.72032169252569389</v>
      </c>
      <c r="Z853" s="46" t="e">
        <f>VLOOKUP($A853,LNG!$A$2:$H$1999,9,FALSE)</f>
        <v>#REF!</v>
      </c>
      <c r="AA853" s="162" t="e">
        <f>VLOOKUP($A853,'GIÁ CP'!$A$2:$D$2000,4,FALSE)/Z853</f>
        <v>#REF!</v>
      </c>
    </row>
    <row r="854" spans="1:27" hidden="1">
      <c r="A854" s="18" t="s">
        <v>1416</v>
      </c>
      <c r="B854" s="18" t="s">
        <v>3173</v>
      </c>
      <c r="C854" s="154" t="str">
        <f>VLOOKUP(A854,'GIÁ CP'!$K$2:$M$2000,3,FALSE)</f>
        <v xml:space="preserve">Sản xuất &amp; Phân phối Điện </v>
      </c>
      <c r="D854" s="43">
        <f>VLOOKUP($A854,'Doanh thu'!$A$3:$Q$2000,9,FALSE)/1000000000</f>
        <v>90.626167065000004</v>
      </c>
      <c r="E854" s="43">
        <f>VLOOKUP($A854,'Doanh thu'!$A$3:$Q$2000,10,FALSE)/1000000000</f>
        <v>323.12417518799998</v>
      </c>
      <c r="F854" s="43">
        <f>VLOOKUP($A854,'Doanh thu'!$A$3:$Q$2000,11,FALSE)/1000000000</f>
        <v>472.40962161499999</v>
      </c>
      <c r="G854" s="43">
        <f>VLOOKUP($A854,'Doanh thu'!$A$3:$Q$2000,12,FALSE)/1000000000</f>
        <v>116.017125271</v>
      </c>
      <c r="H854" s="43">
        <f>VLOOKUP($A854,LNST!$A$3:$Q$1635,9,FALSE)/1000000000</f>
        <v>31.704865762000001</v>
      </c>
      <c r="I854" s="43">
        <f>VLOOKUP($A854,LNST!$A$3:$Q$1635,10,FALSE)/1000000000</f>
        <v>188.61728563</v>
      </c>
      <c r="J854" s="43">
        <f>VLOOKUP($A854,LNST!$A$3:$Q$1635,11,FALSE)/1000000000</f>
        <v>278.794203063</v>
      </c>
      <c r="K854" s="43">
        <f>VLOOKUP($A854,LNST!$A$3:$Q$1635,12,FALSE)/1000000000</f>
        <v>66.059563675999996</v>
      </c>
      <c r="L854" s="45">
        <f>VLOOKUP($A854,'Doanh thu'!$A$3:$Q$2000,14,FALSE)</f>
        <v>0.58927716600900182</v>
      </c>
      <c r="M854" s="45">
        <f>VLOOKUP($A854,'Doanh thu'!$A$3:$Q$2000,15,FALSE)</f>
        <v>0.34103824695351004</v>
      </c>
      <c r="N854" s="45">
        <f>VLOOKUP($A854,'Doanh thu'!$A$3:$Q$2000,16,FALSE)</f>
        <v>0.91500953928115014</v>
      </c>
      <c r="O854" s="45">
        <f>VLOOKUP($A854,'Doanh thu'!$A$3:$Q$2000,17,FALSE)</f>
        <v>0.11753067585871324</v>
      </c>
      <c r="P854" s="45">
        <f>VLOOKUP($A854,LNST!$A$3:$R$1635,14,FALSE)</f>
        <v>2.660532464531304</v>
      </c>
      <c r="Q854" s="45">
        <f>VLOOKUP($A854,LNST!$A$3:$R$1635,15,FALSE)</f>
        <v>0.50599534471903584</v>
      </c>
      <c r="R854" s="45">
        <f>VLOOKUP($A854,LNST!$A$3:$R$1635,16,FALSE)</f>
        <v>0.78903242995131617</v>
      </c>
      <c r="S854" s="45">
        <f>VLOOKUP($A854,LNST!$A$3:$R$1635,17,FALSE)</f>
        <v>0.30267015345073106</v>
      </c>
      <c r="T854" s="45">
        <f>VLOOKUP($A854,LNG!$A$2:$H$1999,4,FALSE)/(D854*10^9)</f>
        <v>0.74858139999832729</v>
      </c>
      <c r="U854" s="45">
        <f>VLOOKUP($A854,LNG!$A$2:$H$1999,5,FALSE)/(E854*10^9)</f>
        <v>0.1295831278660545</v>
      </c>
      <c r="V854" s="45">
        <f>VLOOKUP($A854,LNG!$A$2:$H$1999,6,FALSE)/(F854*10^9)</f>
        <v>0.49782191833438449</v>
      </c>
      <c r="W854" s="45">
        <f>VLOOKUP($A854,LNG!$A$2:$H$1999,7,FALSE)/(G854*10^9)</f>
        <v>3.1204240144923872</v>
      </c>
      <c r="X854" s="45">
        <f>VLOOKUP($A854,'LNST năm'!$A$2:$I$2000,8,FALSE)</f>
        <v>1.0099630199616116</v>
      </c>
      <c r="Y854" s="45">
        <f>VLOOKUP($A854,'LNST năm'!$A$2:$I$2000,9,FALSE)</f>
        <v>-5.0946035084411645E-2</v>
      </c>
      <c r="Z854" s="46" t="e">
        <f>VLOOKUP($A854,LNG!$A$2:$H$1999,9,FALSE)</f>
        <v>#REF!</v>
      </c>
      <c r="AA854" s="162" t="e">
        <f>VLOOKUP($A854,'GIÁ CP'!$A$2:$D$2000,4,FALSE)/Z854</f>
        <v>#REF!</v>
      </c>
    </row>
    <row r="855" spans="1:27" hidden="1">
      <c r="A855" s="18" t="s">
        <v>1562</v>
      </c>
      <c r="B855" s="18" t="s">
        <v>3416</v>
      </c>
      <c r="C855" s="154" t="str">
        <f>VLOOKUP(A855,'GIÁ CP'!$K$2:$M$2000,3,FALSE)</f>
        <v xml:space="preserve">Vận tải Thủy </v>
      </c>
      <c r="D855" s="43">
        <f>VLOOKUP($A855,'Doanh thu'!$A$3:$Q$2000,9,FALSE)/1000000000</f>
        <v>33.330911751000002</v>
      </c>
      <c r="E855" s="43">
        <f>VLOOKUP($A855,'Doanh thu'!$A$3:$Q$2000,10,FALSE)/1000000000</f>
        <v>28.145041472999999</v>
      </c>
      <c r="F855" s="43">
        <f>VLOOKUP($A855,'Doanh thu'!$A$3:$Q$2000,11,FALSE)/1000000000</f>
        <v>31.879457098</v>
      </c>
      <c r="G855" s="43">
        <f>VLOOKUP($A855,'Doanh thu'!$A$3:$Q$2000,12,FALSE)/1000000000</f>
        <v>42.651264570000002</v>
      </c>
      <c r="H855" s="43">
        <f>VLOOKUP($A855,LNST!$A$3:$Q$1635,9,FALSE)/1000000000</f>
        <v>-10.92925982</v>
      </c>
      <c r="I855" s="43">
        <f>VLOOKUP($A855,LNST!$A$3:$Q$1635,10,FALSE)/1000000000</f>
        <v>-8.9126141560000001</v>
      </c>
      <c r="J855" s="43">
        <f>VLOOKUP($A855,LNST!$A$3:$Q$1635,11,FALSE)/1000000000</f>
        <v>-6.667160687</v>
      </c>
      <c r="K855" s="43">
        <f>VLOOKUP($A855,LNST!$A$3:$Q$1635,12,FALSE)/1000000000</f>
        <v>5.8033364350000003</v>
      </c>
      <c r="L855" s="45">
        <f>VLOOKUP($A855,'Doanh thu'!$A$3:$Q$2000,14,FALSE)</f>
        <v>0.25871167038723303</v>
      </c>
      <c r="M855" s="45">
        <f>VLOOKUP($A855,'Doanh thu'!$A$3:$Q$2000,15,FALSE)</f>
        <v>0.32220282848632298</v>
      </c>
      <c r="N855" s="45">
        <f>VLOOKUP($A855,'Doanh thu'!$A$3:$Q$2000,16,FALSE)</f>
        <v>-8.7100540793309866E-2</v>
      </c>
      <c r="O855" s="45">
        <f>VLOOKUP($A855,'Doanh thu'!$A$3:$Q$2000,17,FALSE)</f>
        <v>0.29423206465166346</v>
      </c>
      <c r="P855" s="45">
        <f>VLOOKUP($A855,LNST!$A$3:$R$1635,14,FALSE)</f>
        <v>0.31438544494271603</v>
      </c>
      <c r="Q855" s="45">
        <f>VLOOKUP($A855,LNST!$A$3:$R$1635,15,FALSE)</f>
        <v>-1.0542011562267861</v>
      </c>
      <c r="R855" s="45">
        <f>VLOOKUP($A855,LNST!$A$3:$R$1635,16,FALSE)</f>
        <v>0.52872055067551027</v>
      </c>
      <c r="S855" s="45">
        <f>VLOOKUP($A855,LNST!$A$3:$R$1635,17,FALSE)</f>
        <v>1.909446201741954</v>
      </c>
      <c r="T855" s="45">
        <f>VLOOKUP($A855,LNG!$A$2:$H$1999,4,FALSE)/(D855*10^9)</f>
        <v>5.957480715901583E-3</v>
      </c>
      <c r="U855" s="45">
        <f>VLOOKUP($A855,LNG!$A$2:$H$1999,5,FALSE)/(E855*10^9)</f>
        <v>-6.5896989413897957E-4</v>
      </c>
      <c r="V855" s="45">
        <f>VLOOKUP($A855,LNG!$A$2:$H$1999,6,FALSE)/(F855*10^9)</f>
        <v>-6.8228104020518474E-2</v>
      </c>
      <c r="W855" s="45">
        <f>VLOOKUP($A855,LNG!$A$2:$H$1999,7,FALSE)/(G855*10^9)</f>
        <v>-3.0153495493416269E-2</v>
      </c>
      <c r="X855" s="45">
        <f>VLOOKUP($A855,'LNST năm'!$A$2:$I$2000,8,FALSE)</f>
        <v>0.3441340528027349</v>
      </c>
      <c r="Y855" s="45">
        <f>VLOOKUP($A855,'LNST năm'!$A$2:$I$2000,9,FALSE)</f>
        <v>9.7365089956733541E-2</v>
      </c>
      <c r="Z855" s="46" t="e">
        <f>VLOOKUP($A855,LNG!$A$2:$H$1999,9,FALSE)</f>
        <v>#REF!</v>
      </c>
      <c r="AA855" s="162" t="e">
        <f>VLOOKUP($A855,'GIÁ CP'!$A$2:$D$2000,4,FALSE)/Z855</f>
        <v>#REF!</v>
      </c>
    </row>
    <row r="856" spans="1:27" hidden="1">
      <c r="A856" s="18" t="s">
        <v>1072</v>
      </c>
      <c r="B856" s="18" t="s">
        <v>2599</v>
      </c>
      <c r="C856" s="154" t="str">
        <f>VLOOKUP(A856,'GIÁ CP'!$K$2:$M$2000,3,FALSE)</f>
        <v xml:space="preserve">Nước </v>
      </c>
      <c r="D856" s="43">
        <f>VLOOKUP($A856,'Doanh thu'!$A$3:$Q$2000,9,FALSE)/1000000000</f>
        <v>40.081828762000001</v>
      </c>
      <c r="E856" s="43">
        <f>VLOOKUP($A856,'Doanh thu'!$A$3:$Q$2000,10,FALSE)/1000000000</f>
        <v>37.412682046</v>
      </c>
      <c r="F856" s="43">
        <f>VLOOKUP($A856,'Doanh thu'!$A$3:$Q$2000,11,FALSE)/1000000000</f>
        <v>38.045685083000002</v>
      </c>
      <c r="G856" s="43">
        <f>VLOOKUP($A856,'Doanh thu'!$A$3:$Q$2000,12,FALSE)/1000000000</f>
        <v>40.662261211999997</v>
      </c>
      <c r="H856" s="43">
        <f>VLOOKUP($A856,LNST!$A$3:$Q$1635,9,FALSE)/1000000000</f>
        <v>5.9596805750000001</v>
      </c>
      <c r="I856" s="43">
        <f>VLOOKUP($A856,LNST!$A$3:$Q$1635,10,FALSE)/1000000000</f>
        <v>2.6200379699999998</v>
      </c>
      <c r="J856" s="43">
        <f>VLOOKUP($A856,LNST!$A$3:$Q$1635,11,FALSE)/1000000000</f>
        <v>4.698169311</v>
      </c>
      <c r="K856" s="43">
        <f>VLOOKUP($A856,LNST!$A$3:$Q$1635,12,FALSE)/1000000000</f>
        <v>6.0278345680000003</v>
      </c>
      <c r="L856" s="45">
        <f>VLOOKUP($A856,'Doanh thu'!$A$3:$Q$2000,14,FALSE)</f>
        <v>0.11671590744879606</v>
      </c>
      <c r="M856" s="45">
        <f>VLOOKUP($A856,'Doanh thu'!$A$3:$Q$2000,15,FALSE)</f>
        <v>0.16739485236089333</v>
      </c>
      <c r="N856" s="45">
        <f>VLOOKUP($A856,'Doanh thu'!$A$3:$Q$2000,16,FALSE)</f>
        <v>0.17524480313253368</v>
      </c>
      <c r="O856" s="45">
        <f>VLOOKUP($A856,'Doanh thu'!$A$3:$Q$2000,17,FALSE)</f>
        <v>7.9367309277858802E-2</v>
      </c>
      <c r="P856" s="45">
        <f>VLOOKUP($A856,LNST!$A$3:$R$1635,14,FALSE)</f>
        <v>0.54918094138693163</v>
      </c>
      <c r="Q856" s="45">
        <f>VLOOKUP($A856,LNST!$A$3:$R$1635,15,FALSE)</f>
        <v>-0.15586301739200031</v>
      </c>
      <c r="R856" s="45">
        <f>VLOOKUP($A856,LNST!$A$3:$R$1635,16,FALSE)</f>
        <v>1.8527610710839917</v>
      </c>
      <c r="S856" s="45">
        <f>VLOOKUP($A856,LNST!$A$3:$R$1635,17,FALSE)</f>
        <v>9.3466956703494627E-2</v>
      </c>
      <c r="T856" s="45">
        <f>VLOOKUP($A856,LNG!$A$2:$H$1999,4,FALSE)/(D856*10^9)</f>
        <v>0.40220597337823633</v>
      </c>
      <c r="U856" s="45">
        <f>VLOOKUP($A856,LNG!$A$2:$H$1999,5,FALSE)/(E856*10^9)</f>
        <v>0.44015365682024432</v>
      </c>
      <c r="V856" s="45">
        <f>VLOOKUP($A856,LNG!$A$2:$H$1999,6,FALSE)/(F856*10^9)</f>
        <v>0.32084211222297887</v>
      </c>
      <c r="W856" s="45">
        <f>VLOOKUP($A856,LNG!$A$2:$H$1999,7,FALSE)/(G856*10^9)</f>
        <v>0.4036326797821172</v>
      </c>
      <c r="X856" s="45">
        <f>VLOOKUP($A856,'LNST năm'!$A$2:$I$2000,8,FALSE)</f>
        <v>0.32135992450213119</v>
      </c>
      <c r="Y856" s="45">
        <f>VLOOKUP($A856,'LNST năm'!$A$2:$I$2000,9,FALSE)</f>
        <v>0.26631967971416737</v>
      </c>
      <c r="Z856" s="46" t="e">
        <f>VLOOKUP($A856,LNG!$A$2:$H$1999,9,FALSE)</f>
        <v>#REF!</v>
      </c>
      <c r="AA856" s="162" t="e">
        <f>VLOOKUP($A856,'GIÁ CP'!$A$2:$D$2000,4,FALSE)/Z856</f>
        <v>#REF!</v>
      </c>
    </row>
    <row r="857" spans="1:27">
      <c r="A857" s="18" t="s">
        <v>324</v>
      </c>
      <c r="B857" s="18" t="s">
        <v>2024</v>
      </c>
      <c r="C857" s="154" t="str">
        <f>VLOOKUP(A857,'GIÁ CP'!$K$2:$M$2000,3,FALSE)</f>
        <v xml:space="preserve">Sản phẩm hóa dầu, Nông dược &amp; Hóa chất khác </v>
      </c>
      <c r="D857" s="43">
        <f>VLOOKUP($A857,'Doanh thu'!$A$3:$Q$2000,9,FALSE)/1000000000</f>
        <v>799.91673156100001</v>
      </c>
      <c r="E857" s="43">
        <f>VLOOKUP($A857,'Doanh thu'!$A$3:$Q$2000,10,FALSE)/1000000000</f>
        <v>710.52943695500005</v>
      </c>
      <c r="F857" s="43">
        <f>VLOOKUP($A857,'Doanh thu'!$A$3:$Q$2000,11,FALSE)/1000000000</f>
        <v>954.11637013100005</v>
      </c>
      <c r="G857" s="43">
        <f>VLOOKUP($A857,'Doanh thu'!$A$3:$Q$2000,12,FALSE)/1000000000</f>
        <v>1119.2457855929999</v>
      </c>
      <c r="H857" s="43">
        <f>VLOOKUP($A857,LNST!$A$3:$Q$1635,9,FALSE)/1000000000</f>
        <v>69.421194184000001</v>
      </c>
      <c r="I857" s="43">
        <f>VLOOKUP($A857,LNST!$A$3:$Q$1635,10,FALSE)/1000000000</f>
        <v>64.043158667</v>
      </c>
      <c r="J857" s="43">
        <f>VLOOKUP($A857,LNST!$A$3:$Q$1635,11,FALSE)/1000000000</f>
        <v>109.376600752</v>
      </c>
      <c r="K857" s="43">
        <f>VLOOKUP($A857,LNST!$A$3:$Q$1635,12,FALSE)/1000000000</f>
        <v>96.395487798999994</v>
      </c>
      <c r="L857" s="45">
        <f>VLOOKUP($A857,'Doanh thu'!$A$3:$Q$2000,14,FALSE)</f>
        <v>-5.9865976464109023E-2</v>
      </c>
      <c r="M857" s="45">
        <f>VLOOKUP($A857,'Doanh thu'!$A$3:$Q$2000,15,FALSE)</f>
        <v>-0.19734149454168673</v>
      </c>
      <c r="N857" s="45">
        <f>VLOOKUP($A857,'Doanh thu'!$A$3:$Q$2000,16,FALSE)</f>
        <v>0.19957272331923898</v>
      </c>
      <c r="O857" s="45">
        <f>VLOOKUP($A857,'Doanh thu'!$A$3:$Q$2000,17,FALSE)</f>
        <v>5.0290376716026486E-2</v>
      </c>
      <c r="P857" s="45">
        <f>VLOOKUP($A857,LNST!$A$3:$R$1635,14,FALSE)</f>
        <v>-0.14841509119651075</v>
      </c>
      <c r="Q857" s="45">
        <f>VLOOKUP($A857,LNST!$A$3:$R$1635,15,FALSE)</f>
        <v>-0.66988005391023087</v>
      </c>
      <c r="R857" s="45">
        <f>VLOOKUP($A857,LNST!$A$3:$R$1635,16,FALSE)</f>
        <v>-5.651653307361465E-2</v>
      </c>
      <c r="S857" s="45">
        <f>VLOOKUP($A857,LNST!$A$3:$R$1635,17,FALSE)</f>
        <v>2.23505186229505E-2</v>
      </c>
      <c r="T857" s="45">
        <f>VLOOKUP($A857,LNG!$A$2:$H$1999,4,FALSE)/(D857*10^9)</f>
        <v>0.3320030322527987</v>
      </c>
      <c r="U857" s="45">
        <f>VLOOKUP($A857,LNG!$A$2:$H$1999,5,FALSE)/(E857*10^9)</f>
        <v>0.28467782547594928</v>
      </c>
      <c r="V857" s="45">
        <f>VLOOKUP($A857,LNG!$A$2:$H$1999,6,FALSE)/(F857*10^9)</f>
        <v>0.20560259017573093</v>
      </c>
      <c r="W857" s="45">
        <f>VLOOKUP($A857,LNG!$A$2:$H$1999,7,FALSE)/(G857*10^9)</f>
        <v>0.17031150365243974</v>
      </c>
      <c r="X857" s="45">
        <f>VLOOKUP($A857,'LNST năm'!$A$2:$I$2000,8,FALSE)</f>
        <v>-0.28291190554559509</v>
      </c>
      <c r="Y857" s="45">
        <f>VLOOKUP($A857,'LNST năm'!$A$2:$I$2000,9,FALSE)</f>
        <v>0.1373211451651335</v>
      </c>
      <c r="Z857" s="46" t="e">
        <f>VLOOKUP($A857,LNG!$A$2:$H$1999,9,FALSE)</f>
        <v>#REF!</v>
      </c>
      <c r="AA857" s="162" t="e">
        <f>VLOOKUP($A857,'GIÁ CP'!$A$2:$D$2000,4,FALSE)/Z857</f>
        <v>#REF!</v>
      </c>
    </row>
    <row r="858" spans="1:27" hidden="1">
      <c r="A858" s="18" t="s">
        <v>1242</v>
      </c>
      <c r="B858" s="18" t="s">
        <v>2897</v>
      </c>
      <c r="C858" s="154" t="str">
        <f>VLOOKUP(A858,'GIÁ CP'!$K$2:$M$2000,3,FALSE)</f>
        <v xml:space="preserve">Kho bãi, hậu cần và bảo dưỡng </v>
      </c>
      <c r="D858" s="43">
        <f>VLOOKUP($A858,'Doanh thu'!$A$3:$Q$2000,9,FALSE)/1000000000</f>
        <v>137.197435748</v>
      </c>
      <c r="E858" s="43">
        <f>VLOOKUP($A858,'Doanh thu'!$A$3:$Q$2000,10,FALSE)/1000000000</f>
        <v>128.007758666</v>
      </c>
      <c r="F858" s="43">
        <f>VLOOKUP($A858,'Doanh thu'!$A$3:$Q$2000,11,FALSE)/1000000000</f>
        <v>129.07576149299999</v>
      </c>
      <c r="G858" s="43">
        <f>VLOOKUP($A858,'Doanh thu'!$A$3:$Q$2000,12,FALSE)/1000000000</f>
        <v>131.96364843500001</v>
      </c>
      <c r="H858" s="43">
        <f>VLOOKUP($A858,LNST!$A$3:$Q$1635,9,FALSE)/1000000000</f>
        <v>27.205633177999999</v>
      </c>
      <c r="I858" s="43">
        <f>VLOOKUP($A858,LNST!$A$3:$Q$1635,10,FALSE)/1000000000</f>
        <v>25.035678361999999</v>
      </c>
      <c r="J858" s="43">
        <f>VLOOKUP($A858,LNST!$A$3:$Q$1635,11,FALSE)/1000000000</f>
        <v>13.306277499</v>
      </c>
      <c r="K858" s="43">
        <f>VLOOKUP($A858,LNST!$A$3:$Q$1635,12,FALSE)/1000000000</f>
        <v>23.477581906000001</v>
      </c>
      <c r="L858" s="45">
        <f>VLOOKUP($A858,'Doanh thu'!$A$3:$Q$2000,14,FALSE)</f>
        <v>0.1617625273477451</v>
      </c>
      <c r="M858" s="45">
        <f>VLOOKUP($A858,'Doanh thu'!$A$3:$Q$2000,15,FALSE)</f>
        <v>0.13031509455149445</v>
      </c>
      <c r="N858" s="45">
        <f>VLOOKUP($A858,'Doanh thu'!$A$3:$Q$2000,16,FALSE)</f>
        <v>4.3398555073212997E-2</v>
      </c>
      <c r="O858" s="45">
        <f>VLOOKUP($A858,'Doanh thu'!$A$3:$Q$2000,17,FALSE)</f>
        <v>0.11821731855464154</v>
      </c>
      <c r="P858" s="45">
        <f>VLOOKUP($A858,LNST!$A$3:$R$1635,14,FALSE)</f>
        <v>0.41124142327261742</v>
      </c>
      <c r="Q858" s="45">
        <f>VLOOKUP($A858,LNST!$A$3:$R$1635,15,FALSE)</f>
        <v>0.44974436031229603</v>
      </c>
      <c r="R858" s="45">
        <f>VLOOKUP($A858,LNST!$A$3:$R$1635,16,FALSE)</f>
        <v>-1.3995376245011961E-2</v>
      </c>
      <c r="S858" s="45">
        <f>VLOOKUP($A858,LNST!$A$3:$R$1635,17,FALSE)</f>
        <v>0.3861207090470169</v>
      </c>
      <c r="T858" s="45">
        <f>VLOOKUP($A858,LNG!$A$2:$H$1999,4,FALSE)/(D858*10^9)</f>
        <v>0.23469395146818106</v>
      </c>
      <c r="U858" s="45">
        <f>VLOOKUP($A858,LNG!$A$2:$H$1999,5,FALSE)/(E858*10^9)</f>
        <v>0.33079974630668374</v>
      </c>
      <c r="V858" s="45">
        <f>VLOOKUP($A858,LNG!$A$2:$H$1999,6,FALSE)/(F858*10^9)</f>
        <v>0.30911017179754369</v>
      </c>
      <c r="W858" s="45">
        <f>VLOOKUP($A858,LNG!$A$2:$H$1999,7,FALSE)/(G858*10^9)</f>
        <v>0.2874291823682254</v>
      </c>
      <c r="X858" s="45">
        <f>VLOOKUP($A858,'LNST năm'!$A$2:$I$2000,8,FALSE)</f>
        <v>0.25904460638587762</v>
      </c>
      <c r="Y858" s="45">
        <f>VLOOKUP($A858,'LNST năm'!$A$2:$I$2000,9,FALSE)</f>
        <v>0.18140329512600362</v>
      </c>
      <c r="Z858" s="46" t="e">
        <f>VLOOKUP($A858,LNG!$A$2:$H$1999,9,FALSE)</f>
        <v>#REF!</v>
      </c>
      <c r="AA858" s="162" t="e">
        <f>VLOOKUP($A858,'GIÁ CP'!$A$2:$D$2000,4,FALSE)/Z858</f>
        <v>#REF!</v>
      </c>
    </row>
    <row r="859" spans="1:27" hidden="1">
      <c r="A859" s="18" t="s">
        <v>704</v>
      </c>
      <c r="B859" s="18" t="s">
        <v>2417</v>
      </c>
      <c r="C859" s="154" t="str">
        <f>VLOOKUP(A859,'GIÁ CP'!$K$2:$M$2000,3,FALSE)</f>
        <v xml:space="preserve">Vật liệu xây dựng &amp; Nội thất </v>
      </c>
      <c r="D859" s="43">
        <f>VLOOKUP($A859,'Doanh thu'!$A$3:$Q$2000,9,FALSE)/1000000000</f>
        <v>2.9903794289999999</v>
      </c>
      <c r="E859" s="43">
        <f>VLOOKUP($A859,'Doanh thu'!$A$3:$Q$2000,10,FALSE)/1000000000</f>
        <v>0.702803874</v>
      </c>
      <c r="F859" s="43">
        <f>VLOOKUP($A859,'Doanh thu'!$A$3:$Q$2000,11,FALSE)/1000000000</f>
        <v>1.7620374809999999</v>
      </c>
      <c r="G859" s="43">
        <f>VLOOKUP($A859,'Doanh thu'!$A$3:$Q$2000,12,FALSE)/1000000000</f>
        <v>0</v>
      </c>
      <c r="H859" s="43">
        <f>VLOOKUP($A859,LNST!$A$3:$Q$1635,9,FALSE)/1000000000</f>
        <v>1.8076766500000001</v>
      </c>
      <c r="I859" s="43">
        <f>VLOOKUP($A859,LNST!$A$3:$Q$1635,10,FALSE)/1000000000</f>
        <v>-0.60635814200000004</v>
      </c>
      <c r="J859" s="43">
        <f>VLOOKUP($A859,LNST!$A$3:$Q$1635,11,FALSE)/1000000000</f>
        <v>0.767081232</v>
      </c>
      <c r="K859" s="43">
        <f>VLOOKUP($A859,LNST!$A$3:$Q$1635,12,FALSE)/1000000000</f>
        <v>0</v>
      </c>
      <c r="L859" s="45">
        <f>VLOOKUP($A859,'Doanh thu'!$A$3:$Q$2000,14,FALSE)</f>
        <v>1.2480488558563696</v>
      </c>
      <c r="M859" s="45">
        <f>VLOOKUP($A859,'Doanh thu'!$A$3:$Q$2000,15,FALSE)</f>
        <v>-0.59675388459880219</v>
      </c>
      <c r="N859" s="45">
        <f>VLOOKUP($A859,'Doanh thu'!$A$3:$Q$2000,16,FALSE)</f>
        <v>-4.9784074252728003E-2</v>
      </c>
      <c r="O859" s="45">
        <f>VLOOKUP($A859,'Doanh thu'!$A$3:$Q$2000,17,FALSE)</f>
        <v>-1</v>
      </c>
      <c r="P859" s="45">
        <f>VLOOKUP($A859,LNST!$A$3:$R$1635,14,FALSE)</f>
        <v>2.4395738424765558</v>
      </c>
      <c r="Q859" s="45">
        <f>VLOOKUP($A859,LNST!$A$3:$R$1635,15,FALSE)</f>
        <v>-0.10014512848534646</v>
      </c>
      <c r="R859" s="45">
        <f>VLOOKUP($A859,LNST!$A$3:$R$1635,16,FALSE)</f>
        <v>1.6948549541754774</v>
      </c>
      <c r="S859" s="45">
        <f>VLOOKUP($A859,LNST!$A$3:$R$1635,17,FALSE)</f>
        <v>1</v>
      </c>
      <c r="T859" s="45">
        <f>VLOOKUP($A859,LNG!$A$2:$H$1999,4,FALSE)/(D859*10^9)</f>
        <v>1.3434255402644426E-2</v>
      </c>
      <c r="U859" s="45">
        <f>VLOOKUP($A859,LNG!$A$2:$H$1999,5,FALSE)/(E859*10^9)</f>
        <v>1.2462083838769507</v>
      </c>
      <c r="V859" s="45">
        <f>VLOOKUP($A859,LNG!$A$2:$H$1999,6,FALSE)/(F859*10^9)</f>
        <v>0.12764224565322965</v>
      </c>
      <c r="W859" s="45" t="e">
        <f>VLOOKUP($A859,LNG!$A$2:$H$1999,7,FALSE)/(G859*10^9)</f>
        <v>#DIV/0!</v>
      </c>
      <c r="X859" s="45">
        <f>VLOOKUP($A859,'LNST năm'!$A$2:$I$2000,8,FALSE)</f>
        <v>1</v>
      </c>
      <c r="Y859" s="45">
        <f>VLOOKUP($A859,'LNST năm'!$A$2:$I$2000,9,FALSE)</f>
        <v>0.25992104989487319</v>
      </c>
      <c r="Z859" s="46" t="e">
        <f>VLOOKUP($A859,LNG!$A$2:$H$1999,9,FALSE)</f>
        <v>#REF!</v>
      </c>
      <c r="AA859" s="162" t="e">
        <f>VLOOKUP($A859,'GIÁ CP'!$A$2:$D$2000,4,FALSE)/Z859</f>
        <v>#REF!</v>
      </c>
    </row>
    <row r="860" spans="1:27" hidden="1">
      <c r="A860" s="18" t="s">
        <v>544</v>
      </c>
      <c r="B860" s="18" t="s">
        <v>2264</v>
      </c>
      <c r="C860" s="154" t="str">
        <f>VLOOKUP(A860,'GIÁ CP'!$K$2:$M$2000,3,FALSE)</f>
        <v xml:space="preserve">Dược phẩm </v>
      </c>
      <c r="D860" s="43">
        <f>VLOOKUP($A860,'Doanh thu'!$A$3:$Q$2000,9,FALSE)/1000000000</f>
        <v>132.25469522899999</v>
      </c>
      <c r="E860" s="43">
        <f>VLOOKUP($A860,'Doanh thu'!$A$3:$Q$2000,10,FALSE)/1000000000</f>
        <v>126.519122802</v>
      </c>
      <c r="F860" s="43">
        <f>VLOOKUP($A860,'Doanh thu'!$A$3:$Q$2000,11,FALSE)/1000000000</f>
        <v>162.12424120599999</v>
      </c>
      <c r="G860" s="43">
        <f>VLOOKUP($A860,'Doanh thu'!$A$3:$Q$2000,12,FALSE)/1000000000</f>
        <v>138.608167382</v>
      </c>
      <c r="H860" s="43">
        <f>VLOOKUP($A860,LNST!$A$3:$Q$1635,9,FALSE)/1000000000</f>
        <v>22.362853226999999</v>
      </c>
      <c r="I860" s="43">
        <f>VLOOKUP($A860,LNST!$A$3:$Q$1635,10,FALSE)/1000000000</f>
        <v>19.380644043</v>
      </c>
      <c r="J860" s="43">
        <f>VLOOKUP($A860,LNST!$A$3:$Q$1635,11,FALSE)/1000000000</f>
        <v>17.862062510000001</v>
      </c>
      <c r="K860" s="43">
        <f>VLOOKUP($A860,LNST!$A$3:$Q$1635,12,FALSE)/1000000000</f>
        <v>22.924717817000001</v>
      </c>
      <c r="L860" s="45">
        <f>VLOOKUP($A860,'Doanh thu'!$A$3:$Q$2000,14,FALSE)</f>
        <v>-3.5863202231010548E-2</v>
      </c>
      <c r="M860" s="45">
        <f>VLOOKUP($A860,'Doanh thu'!$A$3:$Q$2000,15,FALSE)</f>
        <v>3.0893307365276255E-2</v>
      </c>
      <c r="N860" s="45">
        <f>VLOOKUP($A860,'Doanh thu'!$A$3:$Q$2000,16,FALSE)</f>
        <v>0.18287056662964421</v>
      </c>
      <c r="O860" s="45">
        <f>VLOOKUP($A860,'Doanh thu'!$A$3:$Q$2000,17,FALSE)</f>
        <v>0.10296700447094496</v>
      </c>
      <c r="P860" s="45">
        <f>VLOOKUP($A860,LNST!$A$3:$R$1635,14,FALSE)</f>
        <v>-7.5140817864586609E-2</v>
      </c>
      <c r="Q860" s="45">
        <f>VLOOKUP($A860,LNST!$A$3:$R$1635,15,FALSE)</f>
        <v>-9.7945533452232281E-2</v>
      </c>
      <c r="R860" s="45">
        <f>VLOOKUP($A860,LNST!$A$3:$R$1635,16,FALSE)</f>
        <v>-9.6415135056673831E-2</v>
      </c>
      <c r="S860" s="45">
        <f>VLOOKUP($A860,LNST!$A$3:$R$1635,17,FALSE)</f>
        <v>9.9273683979770582E-3</v>
      </c>
      <c r="T860" s="45">
        <f>VLOOKUP($A860,LNG!$A$2:$H$1999,4,FALSE)/(D860*10^9)</f>
        <v>0.41339804913036815</v>
      </c>
      <c r="U860" s="45">
        <f>VLOOKUP($A860,LNG!$A$2:$H$1999,5,FALSE)/(E860*10^9)</f>
        <v>0.44729308734272549</v>
      </c>
      <c r="V860" s="45">
        <f>VLOOKUP($A860,LNG!$A$2:$H$1999,6,FALSE)/(F860*10^9)</f>
        <v>0.32711276430040326</v>
      </c>
      <c r="W860" s="45">
        <f>VLOOKUP($A860,LNG!$A$2:$H$1999,7,FALSE)/(G860*10^9)</f>
        <v>0.42495224939861043</v>
      </c>
      <c r="X860" s="45">
        <f>VLOOKUP($A860,'LNST năm'!$A$2:$I$2000,8,FALSE)</f>
        <v>2.7101482728622957E-2</v>
      </c>
      <c r="Y860" s="45">
        <f>VLOOKUP($A860,'LNST năm'!$A$2:$I$2000,9,FALSE)</f>
        <v>-4.4615356875198353E-3</v>
      </c>
      <c r="Z860" s="46" t="e">
        <f>VLOOKUP($A860,LNG!$A$2:$H$1999,9,FALSE)</f>
        <v>#REF!</v>
      </c>
      <c r="AA860" s="162" t="e">
        <f>VLOOKUP($A860,'GIÁ CP'!$A$2:$D$2000,4,FALSE)/Z860</f>
        <v>#REF!</v>
      </c>
    </row>
    <row r="861" spans="1:27">
      <c r="A861" s="18" t="s">
        <v>178</v>
      </c>
      <c r="B861" s="18" t="s">
        <v>1857</v>
      </c>
      <c r="C861" s="154" t="str">
        <f>VLOOKUP(A861,'GIÁ CP'!$K$2:$M$2000,3,FALSE)</f>
        <v xml:space="preserve">Bất động sản </v>
      </c>
      <c r="D861" s="43">
        <f>VLOOKUP($A861,'Doanh thu'!$A$3:$Q$2000,9,FALSE)/1000000000</f>
        <v>223.24885826299999</v>
      </c>
      <c r="E861" s="43">
        <f>VLOOKUP($A861,'Doanh thu'!$A$3:$Q$2000,10,FALSE)/1000000000</f>
        <v>112.193862251</v>
      </c>
      <c r="F861" s="43">
        <f>VLOOKUP($A861,'Doanh thu'!$A$3:$Q$2000,11,FALSE)/1000000000</f>
        <v>121.478671222</v>
      </c>
      <c r="G861" s="43">
        <f>VLOOKUP($A861,'Doanh thu'!$A$3:$Q$2000,12,FALSE)/1000000000</f>
        <v>176.21058850899999</v>
      </c>
      <c r="H861" s="43">
        <f>VLOOKUP($A861,LNST!$A$3:$Q$1635,9,FALSE)/1000000000</f>
        <v>89.813191046</v>
      </c>
      <c r="I861" s="43">
        <f>VLOOKUP($A861,LNST!$A$3:$Q$1635,10,FALSE)/1000000000</f>
        <v>46.094191870000003</v>
      </c>
      <c r="J861" s="43">
        <f>VLOOKUP($A861,LNST!$A$3:$Q$1635,11,FALSE)/1000000000</f>
        <v>46.465219146000003</v>
      </c>
      <c r="K861" s="43">
        <f>VLOOKUP($A861,LNST!$A$3:$Q$1635,12,FALSE)/1000000000</f>
        <v>112.1832162</v>
      </c>
      <c r="L861" s="45">
        <f>VLOOKUP($A861,'Doanh thu'!$A$3:$Q$2000,14,FALSE)</f>
        <v>0.37844291960237914</v>
      </c>
      <c r="M861" s="45">
        <f>VLOOKUP($A861,'Doanh thu'!$A$3:$Q$2000,15,FALSE)</f>
        <v>0.23738145143243597</v>
      </c>
      <c r="N861" s="45">
        <f>VLOOKUP($A861,'Doanh thu'!$A$3:$Q$2000,16,FALSE)</f>
        <v>0.2841819107977927</v>
      </c>
      <c r="O861" s="45">
        <f>VLOOKUP($A861,'Doanh thu'!$A$3:$Q$2000,17,FALSE)</f>
        <v>-0.24620494341843288</v>
      </c>
      <c r="P861" s="45">
        <f>VLOOKUP($A861,LNST!$A$3:$R$1635,14,FALSE)</f>
        <v>0.37271842577124575</v>
      </c>
      <c r="Q861" s="45">
        <f>VLOOKUP($A861,LNST!$A$3:$R$1635,15,FALSE)</f>
        <v>9.4207201643105462E-2</v>
      </c>
      <c r="R861" s="45">
        <f>VLOOKUP($A861,LNST!$A$3:$R$1635,16,FALSE)</f>
        <v>-4.0778068393606516E-2</v>
      </c>
      <c r="S861" s="45">
        <f>VLOOKUP($A861,LNST!$A$3:$R$1635,17,FALSE)</f>
        <v>1.9063641588837742E-2</v>
      </c>
      <c r="T861" s="45">
        <f>VLOOKUP($A861,LNG!$A$2:$H$1999,4,FALSE)/(D861*10^9)</f>
        <v>0.62769732012208368</v>
      </c>
      <c r="U861" s="45">
        <f>VLOOKUP($A861,LNG!$A$2:$H$1999,5,FALSE)/(E861*10^9)</f>
        <v>1.1339470527396525</v>
      </c>
      <c r="V861" s="45">
        <f>VLOOKUP($A861,LNG!$A$2:$H$1999,6,FALSE)/(F861*10^9)</f>
        <v>0.43132138047712631</v>
      </c>
      <c r="W861" s="45">
        <f>VLOOKUP($A861,LNG!$A$2:$H$1999,7,FALSE)/(G861*10^9)</f>
        <v>0.27558396996965789</v>
      </c>
      <c r="X861" s="45">
        <f>VLOOKUP($A861,'LNST năm'!$A$2:$I$2000,8,FALSE)</f>
        <v>0.56021374979829774</v>
      </c>
      <c r="Y861" s="45">
        <f>VLOOKUP($A861,'LNST năm'!$A$2:$I$2000,9,FALSE)</f>
        <v>0.12777308872063364</v>
      </c>
      <c r="Z861" s="46" t="e">
        <f>VLOOKUP($A861,LNG!$A$2:$H$1999,9,FALSE)</f>
        <v>#REF!</v>
      </c>
      <c r="AA861" s="162" t="e">
        <f>VLOOKUP($A861,'GIÁ CP'!$A$2:$D$2000,4,FALSE)/Z861</f>
        <v>#REF!</v>
      </c>
    </row>
    <row r="862" spans="1:27">
      <c r="A862" s="18" t="s">
        <v>398</v>
      </c>
      <c r="B862" s="18" t="s">
        <v>2106</v>
      </c>
      <c r="C862" s="154" t="str">
        <f>VLOOKUP(A862,'GIÁ CP'!$K$2:$M$2000,3,FALSE)</f>
        <v xml:space="preserve">Máy công nghiệp </v>
      </c>
      <c r="D862" s="43">
        <f>VLOOKUP($A862,'Doanh thu'!$A$3:$Q$2000,9,FALSE)/1000000000</f>
        <v>145.43615626900001</v>
      </c>
      <c r="E862" s="43">
        <f>VLOOKUP($A862,'Doanh thu'!$A$3:$Q$2000,10,FALSE)/1000000000</f>
        <v>90.127177962999994</v>
      </c>
      <c r="F862" s="43">
        <f>VLOOKUP($A862,'Doanh thu'!$A$3:$Q$2000,11,FALSE)/1000000000</f>
        <v>265.54193138699998</v>
      </c>
      <c r="G862" s="43">
        <f>VLOOKUP($A862,'Doanh thu'!$A$3:$Q$2000,12,FALSE)/1000000000</f>
        <v>56.351533908</v>
      </c>
      <c r="H862" s="43">
        <f>VLOOKUP($A862,LNST!$A$3:$Q$1635,9,FALSE)/1000000000</f>
        <v>12.000729086</v>
      </c>
      <c r="I862" s="43">
        <f>VLOOKUP($A862,LNST!$A$3:$Q$1635,10,FALSE)/1000000000</f>
        <v>6.1589714410000003</v>
      </c>
      <c r="J862" s="43">
        <f>VLOOKUP($A862,LNST!$A$3:$Q$1635,11,FALSE)/1000000000</f>
        <v>9.3670169049999998</v>
      </c>
      <c r="K862" s="43">
        <f>VLOOKUP($A862,LNST!$A$3:$Q$1635,12,FALSE)/1000000000</f>
        <v>12.142659429</v>
      </c>
      <c r="L862" s="45">
        <f>VLOOKUP($A862,'Doanh thu'!$A$3:$Q$2000,14,FALSE)</f>
        <v>1.2804756030945943</v>
      </c>
      <c r="M862" s="45">
        <f>VLOOKUP($A862,'Doanh thu'!$A$3:$Q$2000,15,FALSE)</f>
        <v>-8.8383079011513765E-2</v>
      </c>
      <c r="N862" s="45">
        <f>VLOOKUP($A862,'Doanh thu'!$A$3:$Q$2000,16,FALSE)</f>
        <v>-0.41489162961384729</v>
      </c>
      <c r="O862" s="45">
        <f>VLOOKUP($A862,'Doanh thu'!$A$3:$Q$2000,17,FALSE)</f>
        <v>-0.32326608776013138</v>
      </c>
      <c r="P862" s="45">
        <f>VLOOKUP($A862,LNST!$A$3:$R$1635,14,FALSE)</f>
        <v>3.4723021420540938</v>
      </c>
      <c r="Q862" s="45">
        <f>VLOOKUP($A862,LNST!$A$3:$R$1635,15,FALSE)</f>
        <v>-9.9595978439874899E-3</v>
      </c>
      <c r="R862" s="45">
        <f>VLOOKUP($A862,LNST!$A$3:$R$1635,16,FALSE)</f>
        <v>-0.73502635836667307</v>
      </c>
      <c r="S862" s="45">
        <f>VLOOKUP($A862,LNST!$A$3:$R$1635,17,FALSE)</f>
        <v>9.3400992913044933E-2</v>
      </c>
      <c r="T862" s="45">
        <f>VLOOKUP($A862,LNG!$A$2:$H$1999,4,FALSE)/(D862*10^9)</f>
        <v>0.16957029162944592</v>
      </c>
      <c r="U862" s="45">
        <f>VLOOKUP($A862,LNG!$A$2:$H$1999,5,FALSE)/(E862*10^9)</f>
        <v>0.24642878699827775</v>
      </c>
      <c r="V862" s="45">
        <f>VLOOKUP($A862,LNG!$A$2:$H$1999,6,FALSE)/(F862*10^9)</f>
        <v>8.4729475595361606E-2</v>
      </c>
      <c r="W862" s="45">
        <f>VLOOKUP($A862,LNG!$A$2:$H$1999,7,FALSE)/(G862*10^9)</f>
        <v>0.80984498289799423</v>
      </c>
      <c r="X862" s="45">
        <f>VLOOKUP($A862,'LNST năm'!$A$2:$I$2000,8,FALSE)</f>
        <v>-0.17710790888342931</v>
      </c>
      <c r="Y862" s="45">
        <f>VLOOKUP($A862,'LNST năm'!$A$2:$I$2000,9,FALSE)</f>
        <v>-7.86757421421036E-2</v>
      </c>
      <c r="Z862" s="46" t="e">
        <f>VLOOKUP($A862,LNG!$A$2:$H$1999,9,FALSE)</f>
        <v>#REF!</v>
      </c>
      <c r="AA862" s="162" t="e">
        <f>VLOOKUP($A862,'GIÁ CP'!$A$2:$D$2000,4,FALSE)/Z862</f>
        <v>#REF!</v>
      </c>
    </row>
    <row r="863" spans="1:27" hidden="1">
      <c r="A863" s="18" t="s">
        <v>1315</v>
      </c>
      <c r="B863" s="18" t="s">
        <v>3020</v>
      </c>
      <c r="C863" s="154" t="str">
        <f>VLOOKUP(A863,'GIÁ CP'!$K$2:$M$2000,3,FALSE)</f>
        <v xml:space="preserve">Sản xuất &amp; Phân phối Điện </v>
      </c>
      <c r="D863" s="43">
        <f>VLOOKUP($A863,'Doanh thu'!$A$3:$Q$2000,9,FALSE)/1000000000</f>
        <v>112.249942164</v>
      </c>
      <c r="E863" s="43">
        <f>VLOOKUP($A863,'Doanh thu'!$A$3:$Q$2000,10,FALSE)/1000000000</f>
        <v>153.03073363999999</v>
      </c>
      <c r="F863" s="43">
        <f>VLOOKUP($A863,'Doanh thu'!$A$3:$Q$2000,11,FALSE)/1000000000</f>
        <v>104.33926537000001</v>
      </c>
      <c r="G863" s="43">
        <f>VLOOKUP($A863,'Doanh thu'!$A$3:$Q$2000,12,FALSE)/1000000000</f>
        <v>41.262874973999999</v>
      </c>
      <c r="H863" s="43">
        <f>VLOOKUP($A863,LNST!$A$3:$Q$1635,9,FALSE)/1000000000</f>
        <v>61.559276465000003</v>
      </c>
      <c r="I863" s="43">
        <f>VLOOKUP($A863,LNST!$A$3:$Q$1635,10,FALSE)/1000000000</f>
        <v>102.43153597</v>
      </c>
      <c r="J863" s="43">
        <f>VLOOKUP($A863,LNST!$A$3:$Q$1635,11,FALSE)/1000000000</f>
        <v>53.783135076000001</v>
      </c>
      <c r="K863" s="43">
        <f>VLOOKUP($A863,LNST!$A$3:$Q$1635,12,FALSE)/1000000000</f>
        <v>-0.39822123399999998</v>
      </c>
      <c r="L863" s="45">
        <f>VLOOKUP($A863,'Doanh thu'!$A$3:$Q$2000,14,FALSE)</f>
        <v>0.29436473337792241</v>
      </c>
      <c r="M863" s="45">
        <f>VLOOKUP($A863,'Doanh thu'!$A$3:$Q$2000,15,FALSE)</f>
        <v>7.3837471976245577E-3</v>
      </c>
      <c r="N863" s="45">
        <f>VLOOKUP($A863,'Doanh thu'!$A$3:$Q$2000,16,FALSE)</f>
        <v>0.26538833988008104</v>
      </c>
      <c r="O863" s="45">
        <f>VLOOKUP($A863,'Doanh thu'!$A$3:$Q$2000,17,FALSE)</f>
        <v>5.5609767110039732E-2</v>
      </c>
      <c r="P863" s="45">
        <f>VLOOKUP($A863,LNST!$A$3:$R$1635,14,FALSE)</f>
        <v>0.68541622453556938</v>
      </c>
      <c r="Q863" s="45">
        <f>VLOOKUP($A863,LNST!$A$3:$R$1635,15,FALSE)</f>
        <v>4.3381061252391597E-3</v>
      </c>
      <c r="R863" s="45">
        <f>VLOOKUP($A863,LNST!$A$3:$R$1635,16,FALSE)</f>
        <v>1.2676259354053179</v>
      </c>
      <c r="S863" s="45">
        <f>VLOOKUP($A863,LNST!$A$3:$R$1635,17,FALSE)</f>
        <v>0.87280110275244061</v>
      </c>
      <c r="T863" s="45">
        <f>VLOOKUP($A863,LNG!$A$2:$H$1999,4,FALSE)/(D863*10^9)</f>
        <v>8.3989674384203183E-2</v>
      </c>
      <c r="U863" s="45">
        <f>VLOOKUP($A863,LNG!$A$2:$H$1999,5,FALSE)/(E863*10^9)</f>
        <v>0.53343839255869885</v>
      </c>
      <c r="V863" s="45">
        <f>VLOOKUP($A863,LNG!$A$2:$H$1999,6,FALSE)/(F863*10^9)</f>
        <v>1.1621715565946964</v>
      </c>
      <c r="W863" s="45">
        <f>VLOOKUP($A863,LNG!$A$2:$H$1999,7,FALSE)/(G863*10^9)</f>
        <v>1.712502770554041</v>
      </c>
      <c r="X863" s="45">
        <f>VLOOKUP($A863,'LNST năm'!$A$2:$I$2000,8,FALSE)</f>
        <v>0.32396872013300815</v>
      </c>
      <c r="Y863" s="45">
        <f>VLOOKUP($A863,'LNST năm'!$A$2:$I$2000,9,FALSE)</f>
        <v>-1.5625326134286466E-2</v>
      </c>
      <c r="Z863" s="46" t="e">
        <f>VLOOKUP($A863,LNG!$A$2:$H$1999,9,FALSE)</f>
        <v>#REF!</v>
      </c>
      <c r="AA863" s="162" t="e">
        <f>VLOOKUP($A863,'GIÁ CP'!$A$2:$D$2000,4,FALSE)/Z863</f>
        <v>#REF!</v>
      </c>
    </row>
    <row r="864" spans="1:27">
      <c r="A864" s="18" t="s">
        <v>739</v>
      </c>
      <c r="B864" s="18" t="s">
        <v>1826</v>
      </c>
      <c r="C864" s="154" t="str">
        <f>VLOOKUP(A864,'GIÁ CP'!$K$2:$M$2000,3,FALSE)</f>
        <v xml:space="preserve">Xây dựng </v>
      </c>
      <c r="D864" s="43">
        <f>VLOOKUP($A864,'Doanh thu'!$A$3:$Q$2000,9,FALSE)/1000000000</f>
        <v>85.363850095000004</v>
      </c>
      <c r="E864" s="43">
        <f>VLOOKUP($A864,'Doanh thu'!$A$3:$Q$2000,10,FALSE)/1000000000</f>
        <v>83.736589705</v>
      </c>
      <c r="F864" s="43">
        <f>VLOOKUP($A864,'Doanh thu'!$A$3:$Q$2000,11,FALSE)/1000000000</f>
        <v>63.299808839999997</v>
      </c>
      <c r="G864" s="43">
        <f>VLOOKUP($A864,'Doanh thu'!$A$3:$Q$2000,12,FALSE)/1000000000</f>
        <v>68.416131956000001</v>
      </c>
      <c r="H864" s="43">
        <f>VLOOKUP($A864,LNST!$A$3:$Q$1635,9,FALSE)/1000000000</f>
        <v>14.651282389</v>
      </c>
      <c r="I864" s="43">
        <f>VLOOKUP($A864,LNST!$A$3:$Q$1635,10,FALSE)/1000000000</f>
        <v>25.463931111000001</v>
      </c>
      <c r="J864" s="43">
        <f>VLOOKUP($A864,LNST!$A$3:$Q$1635,11,FALSE)/1000000000</f>
        <v>20.428035716</v>
      </c>
      <c r="K864" s="43">
        <f>VLOOKUP($A864,LNST!$A$3:$Q$1635,12,FALSE)/1000000000</f>
        <v>13.385683872</v>
      </c>
      <c r="L864" s="45">
        <f>VLOOKUP($A864,'Doanh thu'!$A$3:$Q$2000,14,FALSE)</f>
        <v>-4.6534752494797688E-2</v>
      </c>
      <c r="M864" s="45">
        <f>VLOOKUP($A864,'Doanh thu'!$A$3:$Q$2000,15,FALSE)</f>
        <v>0.2911708702038221</v>
      </c>
      <c r="N864" s="45">
        <f>VLOOKUP($A864,'Doanh thu'!$A$3:$Q$2000,16,FALSE)</f>
        <v>-0.19122541257820996</v>
      </c>
      <c r="O864" s="45">
        <f>VLOOKUP($A864,'Doanh thu'!$A$3:$Q$2000,17,FALSE)</f>
        <v>-6.2782658271285874E-2</v>
      </c>
      <c r="P864" s="45">
        <f>VLOOKUP($A864,LNST!$A$3:$R$1635,14,FALSE)</f>
        <v>5.1304631437540854E-2</v>
      </c>
      <c r="Q864" s="45">
        <f>VLOOKUP($A864,LNST!$A$3:$R$1635,15,FALSE)</f>
        <v>0.60667321368591298</v>
      </c>
      <c r="R864" s="45">
        <f>VLOOKUP($A864,LNST!$A$3:$R$1635,16,FALSE)</f>
        <v>7.3309027267305482E-2</v>
      </c>
      <c r="S864" s="45">
        <f>VLOOKUP($A864,LNST!$A$3:$R$1635,17,FALSE)</f>
        <v>0.16926718362603047</v>
      </c>
      <c r="T864" s="45">
        <f>VLOOKUP($A864,LNG!$A$2:$H$1999,4,FALSE)/(D864*10^9)</f>
        <v>0.15819324613371635</v>
      </c>
      <c r="U864" s="45">
        <f>VLOOKUP($A864,LNG!$A$2:$H$1999,5,FALSE)/(E864*10^9)</f>
        <v>0.26626581424617857</v>
      </c>
      <c r="V864" s="45">
        <f>VLOOKUP($A864,LNG!$A$2:$H$1999,6,FALSE)/(F864*10^9)</f>
        <v>0.37784767752546661</v>
      </c>
      <c r="W864" s="45">
        <f>VLOOKUP($A864,LNG!$A$2:$H$1999,7,FALSE)/(G864*10^9)</f>
        <v>0.28374689730318081</v>
      </c>
      <c r="X864" s="45">
        <f>VLOOKUP($A864,'LNST năm'!$A$2:$I$2000,8,FALSE)</f>
        <v>5.2468667724718948E-2</v>
      </c>
      <c r="Y864" s="45">
        <f>VLOOKUP($A864,'LNST năm'!$A$2:$I$2000,9,FALSE)</f>
        <v>7.0720922797731678E-2</v>
      </c>
      <c r="Z864" s="46" t="e">
        <f>VLOOKUP($A864,LNG!$A$2:$H$1999,9,FALSE)</f>
        <v>#REF!</v>
      </c>
      <c r="AA864" s="162" t="e">
        <f>VLOOKUP($A864,'GIÁ CP'!$A$2:$D$2000,4,FALSE)/Z864</f>
        <v>#REF!</v>
      </c>
    </row>
    <row r="865" spans="1:27" hidden="1">
      <c r="A865" s="18" t="s">
        <v>1630</v>
      </c>
      <c r="B865" s="18" t="s">
        <v>1645</v>
      </c>
      <c r="C865" s="154" t="str">
        <f>VLOOKUP(A865,'GIÁ CP'!$K$2:$M$2000,3,FALSE)</f>
        <v xml:space="preserve">Phân phối hàng chuyên dụng </v>
      </c>
      <c r="D865" s="43">
        <f>VLOOKUP($A865,'Doanh thu'!$A$3:$Q$2000,9,FALSE)/1000000000</f>
        <v>35.255635011000003</v>
      </c>
      <c r="E865" s="43">
        <f>VLOOKUP($A865,'Doanh thu'!$A$3:$Q$2000,10,FALSE)/1000000000</f>
        <v>30.017456759000002</v>
      </c>
      <c r="F865" s="43">
        <f>VLOOKUP($A865,'Doanh thu'!$A$3:$Q$2000,11,FALSE)/1000000000</f>
        <v>38.913283092999997</v>
      </c>
      <c r="G865" s="43">
        <f>VLOOKUP($A865,'Doanh thu'!$A$3:$Q$2000,12,FALSE)/1000000000</f>
        <v>42.956175498999997</v>
      </c>
      <c r="H865" s="43">
        <f>VLOOKUP($A865,LNST!$A$3:$Q$1635,9,FALSE)/1000000000</f>
        <v>-293.17553970699998</v>
      </c>
      <c r="I865" s="43">
        <f>VLOOKUP($A865,LNST!$A$3:$Q$1635,10,FALSE)/1000000000</f>
        <v>1.663531866</v>
      </c>
      <c r="J865" s="43">
        <f>VLOOKUP($A865,LNST!$A$3:$Q$1635,11,FALSE)/1000000000</f>
        <v>-218.034521633</v>
      </c>
      <c r="K865" s="43">
        <f>VLOOKUP($A865,LNST!$A$3:$Q$1635,12,FALSE)/1000000000</f>
        <v>-1.7410767110000001</v>
      </c>
      <c r="L865" s="45">
        <f>VLOOKUP($A865,'Doanh thu'!$A$3:$Q$2000,14,FALSE)</f>
        <v>-0.79570447276979694</v>
      </c>
      <c r="M865" s="45">
        <f>VLOOKUP($A865,'Doanh thu'!$A$3:$Q$2000,15,FALSE)</f>
        <v>-0.70286622909875385</v>
      </c>
      <c r="N865" s="45">
        <f>VLOOKUP($A865,'Doanh thu'!$A$3:$Q$2000,16,FALSE)</f>
        <v>-0.55050506328084758</v>
      </c>
      <c r="O865" s="45">
        <f>VLOOKUP($A865,'Doanh thu'!$A$3:$Q$2000,17,FALSE)</f>
        <v>-0.34754841331091635</v>
      </c>
      <c r="P865" s="45">
        <f>VLOOKUP($A865,LNST!$A$3:$R$1635,14,FALSE)</f>
        <v>-87.521422652416703</v>
      </c>
      <c r="Q865" s="45">
        <f>VLOOKUP($A865,LNST!$A$3:$R$1635,15,FALSE)</f>
        <v>5.4052872552276572</v>
      </c>
      <c r="R865" s="45">
        <f>VLOOKUP($A865,LNST!$A$3:$R$1635,16,FALSE)</f>
        <v>-46.926512333091758</v>
      </c>
      <c r="S865" s="45">
        <f>VLOOKUP($A865,LNST!$A$3:$R$1635,17,FALSE)</f>
        <v>-2.2466302905549664E-2</v>
      </c>
      <c r="T865" s="45">
        <f>VLOOKUP($A865,LNG!$A$2:$H$1999,4,FALSE)/(D865*10^9)</f>
        <v>4.5311256668659525E-2</v>
      </c>
      <c r="U865" s="45">
        <f>VLOOKUP($A865,LNG!$A$2:$H$1999,5,FALSE)/(E865*10^9)</f>
        <v>4.9689483255532456E-2</v>
      </c>
      <c r="V865" s="45">
        <f>VLOOKUP($A865,LNG!$A$2:$H$1999,6,FALSE)/(F865*10^9)</f>
        <v>4.807511436465061E-2</v>
      </c>
      <c r="W865" s="45">
        <f>VLOOKUP($A865,LNG!$A$2:$H$1999,7,FALSE)/(G865*10^9)</f>
        <v>2.3710499879667137E-2</v>
      </c>
      <c r="X865" s="45">
        <f>VLOOKUP($A865,'LNST năm'!$A$2:$I$2000,8,FALSE)</f>
        <v>-210.92040781932397</v>
      </c>
      <c r="Y865" s="45">
        <f>VLOOKUP($A865,'LNST năm'!$A$2:$I$2000,9,FALSE)</f>
        <v>-3.8306855300901108</v>
      </c>
      <c r="Z865" s="46" t="e">
        <f>VLOOKUP($A865,LNG!$A$2:$H$1999,9,FALSE)</f>
        <v>#REF!</v>
      </c>
      <c r="AA865" s="162" t="e">
        <f>VLOOKUP($A865,'GIÁ CP'!$A$2:$D$2000,4,FALSE)/Z865</f>
        <v>#REF!</v>
      </c>
    </row>
    <row r="866" spans="1:27" hidden="1">
      <c r="A866" s="18" t="s">
        <v>1241</v>
      </c>
      <c r="B866" s="18" t="s">
        <v>2896</v>
      </c>
      <c r="C866" s="154" t="str">
        <f>VLOOKUP(A866,'GIÁ CP'!$K$2:$M$2000,3,FALSE)</f>
        <v xml:space="preserve">Sản xuất &amp; Phân phối Điện </v>
      </c>
      <c r="D866" s="43">
        <f>VLOOKUP($A866,'Doanh thu'!$A$3:$Q$2000,9,FALSE)/1000000000</f>
        <v>47.541178545000001</v>
      </c>
      <c r="E866" s="43">
        <f>VLOOKUP($A866,'Doanh thu'!$A$3:$Q$2000,10,FALSE)/1000000000</f>
        <v>74.873422325000007</v>
      </c>
      <c r="F866" s="43">
        <f>VLOOKUP($A866,'Doanh thu'!$A$3:$Q$2000,11,FALSE)/1000000000</f>
        <v>71.611093857</v>
      </c>
      <c r="G866" s="43">
        <f>VLOOKUP($A866,'Doanh thu'!$A$3:$Q$2000,12,FALSE)/1000000000</f>
        <v>30.401170404999998</v>
      </c>
      <c r="H866" s="43">
        <f>VLOOKUP($A866,LNST!$A$3:$Q$1635,9,FALSE)/1000000000</f>
        <v>17.759631102</v>
      </c>
      <c r="I866" s="43">
        <f>VLOOKUP($A866,LNST!$A$3:$Q$1635,10,FALSE)/1000000000</f>
        <v>35.90417369</v>
      </c>
      <c r="J866" s="43">
        <f>VLOOKUP($A866,LNST!$A$3:$Q$1635,11,FALSE)/1000000000</f>
        <v>26.904940338999999</v>
      </c>
      <c r="K866" s="43">
        <f>VLOOKUP($A866,LNST!$A$3:$Q$1635,12,FALSE)/1000000000</f>
        <v>9.3594475540000008</v>
      </c>
      <c r="L866" s="45">
        <f>VLOOKUP($A866,'Doanh thu'!$A$3:$Q$2000,14,FALSE)</f>
        <v>0.1281287560037486</v>
      </c>
      <c r="M866" s="45">
        <f>VLOOKUP($A866,'Doanh thu'!$A$3:$Q$2000,15,FALSE)</f>
        <v>5.4951165150755592E-2</v>
      </c>
      <c r="N866" s="45">
        <f>VLOOKUP($A866,'Doanh thu'!$A$3:$Q$2000,16,FALSE)</f>
        <v>0.18979685602897314</v>
      </c>
      <c r="O866" s="45">
        <f>VLOOKUP($A866,'Doanh thu'!$A$3:$Q$2000,17,FALSE)</f>
        <v>0.268293076246368</v>
      </c>
      <c r="P866" s="45">
        <f>VLOOKUP($A866,LNST!$A$3:$R$1635,14,FALSE)</f>
        <v>0.1438123652808764</v>
      </c>
      <c r="Q866" s="45">
        <f>VLOOKUP($A866,LNST!$A$3:$R$1635,15,FALSE)</f>
        <v>7.8073621431498735E-2</v>
      </c>
      <c r="R866" s="45">
        <f>VLOOKUP($A866,LNST!$A$3:$R$1635,16,FALSE)</f>
        <v>0.15823756973521827</v>
      </c>
      <c r="S866" s="45">
        <f>VLOOKUP($A866,LNST!$A$3:$R$1635,17,FALSE)</f>
        <v>1.5442555505511619</v>
      </c>
      <c r="T866" s="45">
        <f>VLOOKUP($A866,LNG!$A$2:$H$1999,4,FALSE)/(D866*10^9)</f>
        <v>0.13173318593841771</v>
      </c>
      <c r="U866" s="45">
        <f>VLOOKUP($A866,LNG!$A$2:$H$1999,5,FALSE)/(E866*10^9)</f>
        <v>0.32433909466018257</v>
      </c>
      <c r="V866" s="45">
        <f>VLOOKUP($A866,LNG!$A$2:$H$1999,6,FALSE)/(F866*10^9)</f>
        <v>0.66207908043797392</v>
      </c>
      <c r="W866" s="45">
        <f>VLOOKUP($A866,LNG!$A$2:$H$1999,7,FALSE)/(G866*10^9)</f>
        <v>1.4208793808114573</v>
      </c>
      <c r="X866" s="45">
        <f>VLOOKUP($A866,'LNST năm'!$A$2:$I$2000,8,FALSE)</f>
        <v>0.10570332196499324</v>
      </c>
      <c r="Y866" s="45">
        <f>VLOOKUP($A866,'LNST năm'!$A$2:$I$2000,9,FALSE)</f>
        <v>-9.3046722557744266E-2</v>
      </c>
      <c r="Z866" s="46" t="e">
        <f>VLOOKUP($A866,LNG!$A$2:$H$1999,9,FALSE)</f>
        <v>#REF!</v>
      </c>
      <c r="AA866" s="162" t="e">
        <f>VLOOKUP($A866,'GIÁ CP'!$A$2:$D$2000,4,FALSE)/Z866</f>
        <v>#REF!</v>
      </c>
    </row>
    <row r="867" spans="1:27" hidden="1">
      <c r="A867" s="18" t="s">
        <v>751</v>
      </c>
      <c r="B867" s="18" t="s">
        <v>2240</v>
      </c>
      <c r="C867" s="154" t="str">
        <f>VLOOKUP(A867,'GIÁ CP'!$K$2:$M$2000,3,FALSE)</f>
        <v xml:space="preserve">Sản xuất &amp; Phân phối Điện </v>
      </c>
      <c r="D867" s="43">
        <f>VLOOKUP($A867,'Doanh thu'!$A$3:$Q$2000,9,FALSE)/1000000000</f>
        <v>32.226739770000002</v>
      </c>
      <c r="E867" s="43">
        <f>VLOOKUP($A867,'Doanh thu'!$A$3:$Q$2000,10,FALSE)/1000000000</f>
        <v>26.270893797999999</v>
      </c>
      <c r="F867" s="43">
        <f>VLOOKUP($A867,'Doanh thu'!$A$3:$Q$2000,11,FALSE)/1000000000</f>
        <v>35.815267321</v>
      </c>
      <c r="G867" s="43">
        <f>VLOOKUP($A867,'Doanh thu'!$A$3:$Q$2000,12,FALSE)/1000000000</f>
        <v>32.554448389999997</v>
      </c>
      <c r="H867" s="43">
        <f>VLOOKUP($A867,LNST!$A$3:$Q$1635,9,FALSE)/1000000000</f>
        <v>17.372883223999999</v>
      </c>
      <c r="I867" s="43">
        <f>VLOOKUP($A867,LNST!$A$3:$Q$1635,10,FALSE)/1000000000</f>
        <v>11.668511298</v>
      </c>
      <c r="J867" s="43">
        <f>VLOOKUP($A867,LNST!$A$3:$Q$1635,11,FALSE)/1000000000</f>
        <v>18.830210672</v>
      </c>
      <c r="K867" s="43">
        <f>VLOOKUP($A867,LNST!$A$3:$Q$1635,12,FALSE)/1000000000</f>
        <v>18.046417804000001</v>
      </c>
      <c r="L867" s="45">
        <f>VLOOKUP($A867,'Doanh thu'!$A$3:$Q$2000,14,FALSE)</f>
        <v>0.2058288260370065</v>
      </c>
      <c r="M867" s="45">
        <f>VLOOKUP($A867,'Doanh thu'!$A$3:$Q$2000,15,FALSE)</f>
        <v>0.35655173336120033</v>
      </c>
      <c r="N867" s="45">
        <f>VLOOKUP($A867,'Doanh thu'!$A$3:$Q$2000,16,FALSE)</f>
        <v>8.3009459015205206E-2</v>
      </c>
      <c r="O867" s="45">
        <f>VLOOKUP($A867,'Doanh thu'!$A$3:$Q$2000,17,FALSE)</f>
        <v>-0.12022022839657198</v>
      </c>
      <c r="P867" s="45">
        <f>VLOOKUP($A867,LNST!$A$3:$R$1635,14,FALSE)</f>
        <v>0.30156556426321873</v>
      </c>
      <c r="Q867" s="45">
        <f>VLOOKUP($A867,LNST!$A$3:$R$1635,15,FALSE)</f>
        <v>0.71107802035917889</v>
      </c>
      <c r="R867" s="45">
        <f>VLOOKUP($A867,LNST!$A$3:$R$1635,16,FALSE)</f>
        <v>0.14827338563284936</v>
      </c>
      <c r="S867" s="45">
        <f>VLOOKUP($A867,LNST!$A$3:$R$1635,17,FALSE)</f>
        <v>-0.1422978306375457</v>
      </c>
      <c r="T867" s="45">
        <f>VLOOKUP($A867,LNG!$A$2:$H$1999,4,FALSE)/(D867*10^9)</f>
        <v>0.72664421580116911</v>
      </c>
      <c r="U867" s="45">
        <f>VLOOKUP($A867,LNG!$A$2:$H$1999,5,FALSE)/(E867*10^9)</f>
        <v>0.7340826377010502</v>
      </c>
      <c r="V867" s="45">
        <f>VLOOKUP($A867,LNG!$A$2:$H$1999,6,FALSE)/(F867*10^9)</f>
        <v>0.36356659288049209</v>
      </c>
      <c r="W867" s="45">
        <f>VLOOKUP($A867,LNG!$A$2:$H$1999,7,FALSE)/(G867*10^9)</f>
        <v>0.65391048562626264</v>
      </c>
      <c r="X867" s="45">
        <f>VLOOKUP($A867,'LNST năm'!$A$2:$I$2000,8,FALSE)</f>
        <v>0.34373362359903992</v>
      </c>
      <c r="Y867" s="45">
        <f>VLOOKUP($A867,'LNST năm'!$A$2:$I$2000,9,FALSE)</f>
        <v>-6.8624083748081155E-4</v>
      </c>
      <c r="Z867" s="46" t="e">
        <f>VLOOKUP($A867,LNG!$A$2:$H$1999,9,FALSE)</f>
        <v>#REF!</v>
      </c>
      <c r="AA867" s="162" t="e">
        <f>VLOOKUP($A867,'GIÁ CP'!$A$2:$D$2000,4,FALSE)/Z867</f>
        <v>#REF!</v>
      </c>
    </row>
    <row r="868" spans="1:27" hidden="1">
      <c r="A868" s="18" t="s">
        <v>1549</v>
      </c>
      <c r="B868" s="18" t="s">
        <v>3397</v>
      </c>
      <c r="C868" s="154" t="str">
        <f>VLOOKUP(A868,'GIÁ CP'!$K$2:$M$2000,3,FALSE)</f>
        <v xml:space="preserve">Nước </v>
      </c>
      <c r="D868" s="43">
        <f>VLOOKUP($A868,'Doanh thu'!$A$3:$Q$2000,9,FALSE)/1000000000</f>
        <v>275.20755231599998</v>
      </c>
      <c r="E868" s="43">
        <f>VLOOKUP($A868,'Doanh thu'!$A$3:$Q$2000,10,FALSE)/1000000000</f>
        <v>235.12248416599999</v>
      </c>
      <c r="F868" s="43">
        <f>VLOOKUP($A868,'Doanh thu'!$A$3:$Q$2000,11,FALSE)/1000000000</f>
        <v>310.33584701699999</v>
      </c>
      <c r="G868" s="43">
        <f>VLOOKUP($A868,'Doanh thu'!$A$3:$Q$2000,12,FALSE)/1000000000</f>
        <v>184.74673382899999</v>
      </c>
      <c r="H868" s="43">
        <f>VLOOKUP($A868,LNST!$A$3:$Q$1635,9,FALSE)/1000000000</f>
        <v>-3.19411917</v>
      </c>
      <c r="I868" s="43">
        <f>VLOOKUP($A868,LNST!$A$3:$Q$1635,10,FALSE)/1000000000</f>
        <v>7.7984940820000004</v>
      </c>
      <c r="J868" s="43">
        <f>VLOOKUP($A868,LNST!$A$3:$Q$1635,11,FALSE)/1000000000</f>
        <v>6.859319245</v>
      </c>
      <c r="K868" s="43">
        <f>VLOOKUP($A868,LNST!$A$3:$Q$1635,12,FALSE)/1000000000</f>
        <v>8.418791723</v>
      </c>
      <c r="L868" s="45">
        <f>VLOOKUP($A868,'Doanh thu'!$A$3:$Q$2000,14,FALSE)</f>
        <v>0.55297609179937968</v>
      </c>
      <c r="M868" s="45">
        <f>VLOOKUP($A868,'Doanh thu'!$A$3:$Q$2000,15,FALSE)</f>
        <v>0.14165252956828298</v>
      </c>
      <c r="N868" s="45">
        <f>VLOOKUP($A868,'Doanh thu'!$A$3:$Q$2000,16,FALSE)</f>
        <v>-0.12341646873891025</v>
      </c>
      <c r="O868" s="45">
        <f>VLOOKUP($A868,'Doanh thu'!$A$3:$Q$2000,17,FALSE)</f>
        <v>0.18377210631306759</v>
      </c>
      <c r="P868" s="45">
        <f>VLOOKUP($A868,LNST!$A$3:$R$1635,14,FALSE)</f>
        <v>-4.989778799458481</v>
      </c>
      <c r="Q868" s="45">
        <f>VLOOKUP($A868,LNST!$A$3:$R$1635,15,FALSE)</f>
        <v>1.0500470828231632</v>
      </c>
      <c r="R868" s="45">
        <f>VLOOKUP($A868,LNST!$A$3:$R$1635,16,FALSE)</f>
        <v>1246.1788859296259</v>
      </c>
      <c r="S868" s="45">
        <f>VLOOKUP($A868,LNST!$A$3:$R$1635,17,FALSE)</f>
        <v>1.1478761030491105</v>
      </c>
      <c r="T868" s="45">
        <f>VLOOKUP($A868,LNG!$A$2:$H$1999,4,FALSE)/(D868*10^9)</f>
        <v>9.3584508994241894E-2</v>
      </c>
      <c r="U868" s="45">
        <f>VLOOKUP($A868,LNG!$A$2:$H$1999,5,FALSE)/(E868*10^9)</f>
        <v>0.13173669562427601</v>
      </c>
      <c r="V868" s="45">
        <f>VLOOKUP($A868,LNG!$A$2:$H$1999,6,FALSE)/(F868*10^9)</f>
        <v>9.335888031463184E-2</v>
      </c>
      <c r="W868" s="45">
        <f>VLOOKUP($A868,LNG!$A$2:$H$1999,7,FALSE)/(G868*10^9)</f>
        <v>0.21880633665445953</v>
      </c>
      <c r="X868" s="45">
        <f>VLOOKUP($A868,'LNST năm'!$A$2:$I$2000,8,FALSE)</f>
        <v>-1</v>
      </c>
      <c r="Y868" s="45">
        <f>VLOOKUP($A868,'LNST năm'!$A$2:$I$2000,9,FALSE)</f>
        <v>0.25992104989487319</v>
      </c>
      <c r="Z868" s="46" t="e">
        <f>VLOOKUP($A868,LNG!$A$2:$H$1999,9,FALSE)</f>
        <v>#REF!</v>
      </c>
      <c r="AA868" s="162" t="e">
        <f>VLOOKUP($A868,'GIÁ CP'!$A$2:$D$2000,4,FALSE)/Z868</f>
        <v>#REF!</v>
      </c>
    </row>
    <row r="869" spans="1:27" hidden="1">
      <c r="A869" s="18" t="s">
        <v>651</v>
      </c>
      <c r="B869" s="18" t="s">
        <v>2365</v>
      </c>
      <c r="C869" s="154" t="str">
        <f>VLOOKUP(A869,'GIÁ CP'!$K$2:$M$2000,3,FALSE)</f>
        <v xml:space="preserve">Xây dựng </v>
      </c>
      <c r="D869" s="43">
        <f>VLOOKUP($A869,'Doanh thu'!$A$3:$Q$2000,9,FALSE)/1000000000</f>
        <v>66.658739921000006</v>
      </c>
      <c r="E869" s="43">
        <f>VLOOKUP($A869,'Doanh thu'!$A$3:$Q$2000,10,FALSE)/1000000000</f>
        <v>114.789208563</v>
      </c>
      <c r="F869" s="43">
        <f>VLOOKUP($A869,'Doanh thu'!$A$3:$Q$2000,11,FALSE)/1000000000</f>
        <v>92.331615110000001</v>
      </c>
      <c r="G869" s="43">
        <f>VLOOKUP($A869,'Doanh thu'!$A$3:$Q$2000,12,FALSE)/1000000000</f>
        <v>49.572864367999998</v>
      </c>
      <c r="H869" s="43">
        <f>VLOOKUP($A869,LNST!$A$3:$Q$1635,9,FALSE)/1000000000</f>
        <v>2.0315656070000001</v>
      </c>
      <c r="I869" s="43">
        <f>VLOOKUP($A869,LNST!$A$3:$Q$1635,10,FALSE)/1000000000</f>
        <v>5.8222451399999997</v>
      </c>
      <c r="J869" s="43">
        <f>VLOOKUP($A869,LNST!$A$3:$Q$1635,11,FALSE)/1000000000</f>
        <v>4.9128540799999998</v>
      </c>
      <c r="K869" s="43">
        <f>VLOOKUP($A869,LNST!$A$3:$Q$1635,12,FALSE)/1000000000</f>
        <v>3.818291646</v>
      </c>
      <c r="L869" s="45">
        <f>VLOOKUP($A869,'Doanh thu'!$A$3:$Q$2000,14,FALSE)</f>
        <v>1.1506563302896224</v>
      </c>
      <c r="M869" s="45">
        <f>VLOOKUP($A869,'Doanh thu'!$A$3:$Q$2000,15,FALSE)</f>
        <v>3.1332006695963468</v>
      </c>
      <c r="N869" s="45">
        <f>VLOOKUP($A869,'Doanh thu'!$A$3:$Q$2000,16,FALSE)</f>
        <v>-0.13956854165261443</v>
      </c>
      <c r="O869" s="45">
        <f>VLOOKUP($A869,'Doanh thu'!$A$3:$Q$2000,17,FALSE)</f>
        <v>0.1915056567165232</v>
      </c>
      <c r="P869" s="45">
        <f>VLOOKUP($A869,LNST!$A$3:$R$1635,14,FALSE)</f>
        <v>5.3724526135620563</v>
      </c>
      <c r="Q869" s="45">
        <f>VLOOKUP($A869,LNST!$A$3:$R$1635,15,FALSE)</f>
        <v>22.048530545047797</v>
      </c>
      <c r="R869" s="45">
        <f>VLOOKUP($A869,LNST!$A$3:$R$1635,16,FALSE)</f>
        <v>-0.55114155665600773</v>
      </c>
      <c r="S869" s="45">
        <f>VLOOKUP($A869,LNST!$A$3:$R$1635,17,FALSE)</f>
        <v>-8.7132332023827863E-2</v>
      </c>
      <c r="T869" s="45">
        <f>VLOOKUP($A869,LNG!$A$2:$H$1999,4,FALSE)/(D869*10^9)</f>
        <v>0.17383639088787267</v>
      </c>
      <c r="U869" s="45">
        <f>VLOOKUP($A869,LNG!$A$2:$H$1999,5,FALSE)/(E869*10^9)</f>
        <v>0.20403916082534476</v>
      </c>
      <c r="V869" s="45">
        <f>VLOOKUP($A869,LNG!$A$2:$H$1999,6,FALSE)/(F869*10^9)</f>
        <v>0.26073370366498294</v>
      </c>
      <c r="W869" s="45">
        <f>VLOOKUP($A869,LNG!$A$2:$H$1999,7,FALSE)/(G869*10^9)</f>
        <v>0.54224578962098191</v>
      </c>
      <c r="X869" s="45">
        <f>VLOOKUP($A869,'LNST năm'!$A$2:$I$2000,8,FALSE)</f>
        <v>0.18907186899476516</v>
      </c>
      <c r="Y869" s="45">
        <f>VLOOKUP($A869,'LNST năm'!$A$2:$I$2000,9,FALSE)</f>
        <v>-0.11090901193720271</v>
      </c>
      <c r="Z869" s="46" t="e">
        <f>VLOOKUP($A869,LNG!$A$2:$H$1999,9,FALSE)</f>
        <v>#REF!</v>
      </c>
      <c r="AA869" s="162" t="e">
        <f>VLOOKUP($A869,'GIÁ CP'!$A$2:$D$2000,4,FALSE)/Z869</f>
        <v>#REF!</v>
      </c>
    </row>
    <row r="870" spans="1:27" hidden="1">
      <c r="A870" s="18" t="s">
        <v>1599</v>
      </c>
      <c r="B870" s="18" t="s">
        <v>2333</v>
      </c>
      <c r="C870" s="154" t="str">
        <f>VLOOKUP(A870,'GIÁ CP'!$K$2:$M$2000,3,FALSE)</f>
        <v xml:space="preserve">Bất động sản </v>
      </c>
      <c r="D870" s="43">
        <f>VLOOKUP($A870,'Doanh thu'!$A$3:$Q$2000,9,FALSE)/1000000000</f>
        <v>106.5520746</v>
      </c>
      <c r="E870" s="43">
        <f>VLOOKUP($A870,'Doanh thu'!$A$3:$Q$2000,10,FALSE)/1000000000</f>
        <v>103.764497844</v>
      </c>
      <c r="F870" s="43">
        <f>VLOOKUP($A870,'Doanh thu'!$A$3:$Q$2000,11,FALSE)/1000000000</f>
        <v>211.086826339</v>
      </c>
      <c r="G870" s="43">
        <f>VLOOKUP($A870,'Doanh thu'!$A$3:$Q$2000,12,FALSE)/1000000000</f>
        <v>129.93636252100001</v>
      </c>
      <c r="H870" s="43">
        <f>VLOOKUP($A870,LNST!$A$3:$Q$1635,9,FALSE)/1000000000</f>
        <v>40.265916025999999</v>
      </c>
      <c r="I870" s="43">
        <f>VLOOKUP($A870,LNST!$A$3:$Q$1635,10,FALSE)/1000000000</f>
        <v>27.741217549999998</v>
      </c>
      <c r="J870" s="43">
        <f>VLOOKUP($A870,LNST!$A$3:$Q$1635,11,FALSE)/1000000000</f>
        <v>100.81954832300001</v>
      </c>
      <c r="K870" s="43">
        <f>VLOOKUP($A870,LNST!$A$3:$Q$1635,12,FALSE)/1000000000</f>
        <v>41.497005297000001</v>
      </c>
      <c r="L870" s="45">
        <f>VLOOKUP($A870,'Doanh thu'!$A$3:$Q$2000,14,FALSE)</f>
        <v>-7.9809590760916607E-2</v>
      </c>
      <c r="M870" s="45">
        <f>VLOOKUP($A870,'Doanh thu'!$A$3:$Q$2000,15,FALSE)</f>
        <v>0.10915212216824111</v>
      </c>
      <c r="N870" s="45">
        <f>VLOOKUP($A870,'Doanh thu'!$A$3:$Q$2000,16,FALSE)</f>
        <v>0.82061198746201691</v>
      </c>
      <c r="O870" s="45">
        <f>VLOOKUP($A870,'Doanh thu'!$A$3:$Q$2000,17,FALSE)</f>
        <v>0.2905331271350875</v>
      </c>
      <c r="P870" s="45">
        <f>VLOOKUP($A870,LNST!$A$3:$R$1635,14,FALSE)</f>
        <v>-4.4861799333273986E-2</v>
      </c>
      <c r="Q870" s="45">
        <f>VLOOKUP($A870,LNST!$A$3:$R$1635,15,FALSE)</f>
        <v>8.1932410434071012E-2</v>
      </c>
      <c r="R870" s="45">
        <f>VLOOKUP($A870,LNST!$A$3:$R$1635,16,FALSE)</f>
        <v>3.276873039671008</v>
      </c>
      <c r="S870" s="45">
        <f>VLOOKUP($A870,LNST!$A$3:$R$1635,17,FALSE)</f>
        <v>0.26177325100012144</v>
      </c>
      <c r="T870" s="45">
        <f>VLOOKUP($A870,LNG!$A$2:$H$1999,4,FALSE)/(D870*10^9)</f>
        <v>0.449889456446116</v>
      </c>
      <c r="U870" s="45">
        <f>VLOOKUP($A870,LNG!$A$2:$H$1999,5,FALSE)/(E870*10^9)</f>
        <v>0.48406866982110502</v>
      </c>
      <c r="V870" s="45">
        <f>VLOOKUP($A870,LNG!$A$2:$H$1999,6,FALSE)/(F870*10^9)</f>
        <v>0.19045389937047102</v>
      </c>
      <c r="W870" s="45">
        <f>VLOOKUP($A870,LNG!$A$2:$H$1999,7,FALSE)/(G870*10^9)</f>
        <v>0.97805161891815251</v>
      </c>
      <c r="X870" s="45">
        <f>VLOOKUP($A870,'LNST năm'!$A$2:$I$2000,8,FALSE)</f>
        <v>2.5759948046602324E-2</v>
      </c>
      <c r="Y870" s="45">
        <f>VLOOKUP($A870,'LNST năm'!$A$2:$I$2000,9,FALSE)</f>
        <v>0.23637197507930696</v>
      </c>
      <c r="Z870" s="46" t="e">
        <f>VLOOKUP($A870,LNG!$A$2:$H$1999,9,FALSE)</f>
        <v>#REF!</v>
      </c>
      <c r="AA870" s="162" t="e">
        <f>VLOOKUP($A870,'GIÁ CP'!$A$2:$D$2000,4,FALSE)/Z870</f>
        <v>#REF!</v>
      </c>
    </row>
    <row r="871" spans="1:27" hidden="1">
      <c r="A871" s="18" t="s">
        <v>36</v>
      </c>
      <c r="B871" s="18" t="s">
        <v>1685</v>
      </c>
      <c r="C871" s="154" t="str">
        <f>VLOOKUP(A871,'GIÁ CP'!$K$2:$M$2000,3,FALSE)</f>
        <v xml:space="preserve">Hàng điện &amp; điện tử </v>
      </c>
      <c r="D871" s="43" t="e">
        <f>VLOOKUP($A871,'Doanh thu'!$A$3:$Q$2000,9,FALSE)/1000000000</f>
        <v>#N/A</v>
      </c>
      <c r="E871" s="43" t="e">
        <f>VLOOKUP($A871,'Doanh thu'!$A$3:$Q$2000,10,FALSE)/1000000000</f>
        <v>#N/A</v>
      </c>
      <c r="F871" s="43" t="e">
        <f>VLOOKUP($A871,'Doanh thu'!$A$3:$Q$2000,11,FALSE)/1000000000</f>
        <v>#N/A</v>
      </c>
      <c r="G871" s="43" t="e">
        <f>VLOOKUP($A871,'Doanh thu'!$A$3:$Q$2000,12,FALSE)/1000000000</f>
        <v>#N/A</v>
      </c>
      <c r="H871" s="43" t="e">
        <f>VLOOKUP($A871,LNST!$A$3:$Q$1635,9,FALSE)/1000000000</f>
        <v>#N/A</v>
      </c>
      <c r="I871" s="43" t="e">
        <f>VLOOKUP($A871,LNST!$A$3:$Q$1635,10,FALSE)/1000000000</f>
        <v>#N/A</v>
      </c>
      <c r="J871" s="43" t="e">
        <f>VLOOKUP($A871,LNST!$A$3:$Q$1635,11,FALSE)/1000000000</f>
        <v>#N/A</v>
      </c>
      <c r="K871" s="43" t="e">
        <f>VLOOKUP($A871,LNST!$A$3:$Q$1635,12,FALSE)/1000000000</f>
        <v>#N/A</v>
      </c>
      <c r="L871" s="45" t="e">
        <f>VLOOKUP($A871,'Doanh thu'!$A$3:$Q$2000,14,FALSE)</f>
        <v>#N/A</v>
      </c>
      <c r="M871" s="45" t="e">
        <f>VLOOKUP($A871,'Doanh thu'!$A$3:$Q$2000,15,FALSE)</f>
        <v>#N/A</v>
      </c>
      <c r="N871" s="45" t="e">
        <f>VLOOKUP($A871,'Doanh thu'!$A$3:$Q$2000,16,FALSE)</f>
        <v>#N/A</v>
      </c>
      <c r="O871" s="45" t="e">
        <f>VLOOKUP($A871,'Doanh thu'!$A$3:$Q$2000,17,FALSE)</f>
        <v>#N/A</v>
      </c>
      <c r="P871" s="45" t="e">
        <f>VLOOKUP($A871,LNST!$A$3:$R$1635,14,FALSE)</f>
        <v>#N/A</v>
      </c>
      <c r="Q871" s="45" t="e">
        <f>VLOOKUP($A871,LNST!$A$3:$R$1635,15,FALSE)</f>
        <v>#N/A</v>
      </c>
      <c r="R871" s="45" t="e">
        <f>VLOOKUP($A871,LNST!$A$3:$R$1635,16,FALSE)</f>
        <v>#N/A</v>
      </c>
      <c r="S871" s="45" t="e">
        <f>VLOOKUP($A871,LNST!$A$3:$R$1635,17,FALSE)</f>
        <v>#N/A</v>
      </c>
      <c r="T871" s="45" t="e">
        <f>VLOOKUP($A871,LNG!$A$2:$H$1999,4,FALSE)/(D871*10^9)</f>
        <v>#N/A</v>
      </c>
      <c r="U871" s="45" t="e">
        <f>VLOOKUP($A871,LNG!$A$2:$H$1999,5,FALSE)/(E871*10^9)</f>
        <v>#N/A</v>
      </c>
      <c r="V871" s="45" t="e">
        <f>VLOOKUP($A871,LNG!$A$2:$H$1999,6,FALSE)/(F871*10^9)</f>
        <v>#N/A</v>
      </c>
      <c r="W871" s="45" t="e">
        <f>VLOOKUP($A871,LNG!$A$2:$H$1999,7,FALSE)/(G871*10^9)</f>
        <v>#N/A</v>
      </c>
      <c r="X871" s="45" t="e">
        <f>VLOOKUP($A871,'LNST năm'!$A$2:$I$2000,8,FALSE)</f>
        <v>#N/A</v>
      </c>
      <c r="Y871" s="45" t="e">
        <f>VLOOKUP($A871,'LNST năm'!$A$2:$I$2000,9,FALSE)</f>
        <v>#N/A</v>
      </c>
      <c r="Z871" s="46" t="e">
        <f>VLOOKUP($A871,LNG!$A$2:$H$1999,9,FALSE)</f>
        <v>#N/A</v>
      </c>
      <c r="AA871" s="162" t="e">
        <f>VLOOKUP($A871,'GIÁ CP'!$A$2:$D$2000,4,FALSE)/Z871</f>
        <v>#N/A</v>
      </c>
    </row>
    <row r="872" spans="1:27">
      <c r="A872" s="18" t="s">
        <v>546</v>
      </c>
      <c r="B872" s="18" t="s">
        <v>2266</v>
      </c>
      <c r="C872" s="154" t="str">
        <f>VLOOKUP(A872,'GIÁ CP'!$K$2:$M$2000,3,FALSE)</f>
        <v xml:space="preserve">Máy công nghiệp </v>
      </c>
      <c r="D872" s="43">
        <f>VLOOKUP($A872,'Doanh thu'!$A$3:$Q$2000,9,FALSE)/1000000000</f>
        <v>309.71196870099999</v>
      </c>
      <c r="E872" s="43">
        <f>VLOOKUP($A872,'Doanh thu'!$A$3:$Q$2000,10,FALSE)/1000000000</f>
        <v>310.96951026599999</v>
      </c>
      <c r="F872" s="43">
        <f>VLOOKUP($A872,'Doanh thu'!$A$3:$Q$2000,11,FALSE)/1000000000</f>
        <v>351.49329194900002</v>
      </c>
      <c r="G872" s="43">
        <f>VLOOKUP($A872,'Doanh thu'!$A$3:$Q$2000,12,FALSE)/1000000000</f>
        <v>316.96733679800002</v>
      </c>
      <c r="H872" s="43">
        <f>VLOOKUP($A872,LNST!$A$3:$Q$1635,9,FALSE)/1000000000</f>
        <v>11.586335998999999</v>
      </c>
      <c r="I872" s="43">
        <f>VLOOKUP($A872,LNST!$A$3:$Q$1635,10,FALSE)/1000000000</f>
        <v>7.9642302389999999</v>
      </c>
      <c r="J872" s="43">
        <f>VLOOKUP($A872,LNST!$A$3:$Q$1635,11,FALSE)/1000000000</f>
        <v>4.2036834040000004</v>
      </c>
      <c r="K872" s="43">
        <f>VLOOKUP($A872,LNST!$A$3:$Q$1635,12,FALSE)/1000000000</f>
        <v>8.4427028800000006</v>
      </c>
      <c r="L872" s="45">
        <f>VLOOKUP($A872,'Doanh thu'!$A$3:$Q$2000,14,FALSE)</f>
        <v>-9.8987240881914657E-2</v>
      </c>
      <c r="M872" s="45">
        <f>VLOOKUP($A872,'Doanh thu'!$A$3:$Q$2000,15,FALSE)</f>
        <v>2.0328903794664458E-2</v>
      </c>
      <c r="N872" s="45">
        <f>VLOOKUP($A872,'Doanh thu'!$A$3:$Q$2000,16,FALSE)</f>
        <v>-4.802240668331953E-2</v>
      </c>
      <c r="O872" s="45">
        <f>VLOOKUP($A872,'Doanh thu'!$A$3:$Q$2000,17,FALSE)</f>
        <v>0.2693205551681303</v>
      </c>
      <c r="P872" s="45">
        <f>VLOOKUP($A872,LNST!$A$3:$R$1635,14,FALSE)</f>
        <v>0.3574492272533718</v>
      </c>
      <c r="Q872" s="45">
        <f>VLOOKUP($A872,LNST!$A$3:$R$1635,15,FALSE)</f>
        <v>5.1207741094276358</v>
      </c>
      <c r="R872" s="45">
        <f>VLOOKUP($A872,LNST!$A$3:$R$1635,16,FALSE)</f>
        <v>-0.70921711732521975</v>
      </c>
      <c r="S872" s="45">
        <f>VLOOKUP($A872,LNST!$A$3:$R$1635,17,FALSE)</f>
        <v>-5.4933452329536982E-2</v>
      </c>
      <c r="T872" s="45">
        <f>VLOOKUP($A872,LNG!$A$2:$H$1999,4,FALSE)/(D872*10^9)</f>
        <v>9.8178867641229198E-2</v>
      </c>
      <c r="U872" s="45">
        <f>VLOOKUP($A872,LNG!$A$2:$H$1999,5,FALSE)/(E872*10^9)</f>
        <v>0.12451463626732764</v>
      </c>
      <c r="V872" s="45">
        <f>VLOOKUP($A872,LNG!$A$2:$H$1999,6,FALSE)/(F872*10^9)</f>
        <v>0.11013343467623503</v>
      </c>
      <c r="W872" s="45">
        <f>VLOOKUP($A872,LNG!$A$2:$H$1999,7,FALSE)/(G872*10^9)</f>
        <v>0.10613025965649676</v>
      </c>
      <c r="X872" s="45">
        <f>VLOOKUP($A872,'LNST năm'!$A$2:$I$2000,8,FALSE)</f>
        <v>-1</v>
      </c>
      <c r="Y872" s="45">
        <f>VLOOKUP($A872,'LNST năm'!$A$2:$I$2000,9,FALSE)</f>
        <v>-1</v>
      </c>
      <c r="Z872" s="46" t="e">
        <f>VLOOKUP($A872,LNG!$A$2:$H$1999,9,FALSE)</f>
        <v>#REF!</v>
      </c>
      <c r="AA872" s="162" t="e">
        <f>VLOOKUP($A872,'GIÁ CP'!$A$2:$D$2000,4,FALSE)/Z872</f>
        <v>#REF!</v>
      </c>
    </row>
    <row r="873" spans="1:27">
      <c r="A873" s="18" t="s">
        <v>118</v>
      </c>
      <c r="B873" s="18" t="s">
        <v>1794</v>
      </c>
      <c r="C873" s="154" t="str">
        <f>VLOOKUP(A873,'GIÁ CP'!$K$2:$M$2000,3,FALSE)</f>
        <v xml:space="preserve">Nuôi trồng nông &amp; hải sản </v>
      </c>
      <c r="D873" s="43">
        <f>VLOOKUP($A873,'Doanh thu'!$A$3:$Q$2000,9,FALSE)/1000000000</f>
        <v>2327.4203950000001</v>
      </c>
      <c r="E873" s="43">
        <f>VLOOKUP($A873,'Doanh thu'!$A$3:$Q$2000,10,FALSE)/1000000000</f>
        <v>1895.404577</v>
      </c>
      <c r="F873" s="43">
        <f>VLOOKUP($A873,'Doanh thu'!$A$3:$Q$2000,11,FALSE)/1000000000</f>
        <v>1829.6931460000001</v>
      </c>
      <c r="G873" s="43">
        <f>VLOOKUP($A873,'Doanh thu'!$A$3:$Q$2000,12,FALSE)/1000000000</f>
        <v>1784.0722969999999</v>
      </c>
      <c r="H873" s="43">
        <f>VLOOKUP($A873,LNST!$A$3:$Q$1635,9,FALSE)/1000000000</f>
        <v>492.90279600000002</v>
      </c>
      <c r="I873" s="43">
        <f>VLOOKUP($A873,LNST!$A$3:$Q$1635,10,FALSE)/1000000000</f>
        <v>415.96358500000002</v>
      </c>
      <c r="J873" s="43">
        <f>VLOOKUP($A873,LNST!$A$3:$Q$1635,11,FALSE)/1000000000</f>
        <v>873.23873800000001</v>
      </c>
      <c r="K873" s="43">
        <f>VLOOKUP($A873,LNST!$A$3:$Q$1635,12,FALSE)/1000000000</f>
        <v>1125.5635070000001</v>
      </c>
      <c r="L873" s="45">
        <f>VLOOKUP($A873,'Doanh thu'!$A$3:$Q$2000,14,FALSE)</f>
        <v>0.53010821037004285</v>
      </c>
      <c r="M873" s="45">
        <f>VLOOKUP($A873,'Doanh thu'!$A$3:$Q$2000,15,FALSE)</f>
        <v>0.32388225498444706</v>
      </c>
      <c r="N873" s="45">
        <f>VLOOKUP($A873,'Doanh thu'!$A$3:$Q$2000,16,FALSE)</f>
        <v>0.15123681180682796</v>
      </c>
      <c r="O873" s="45">
        <f>VLOOKUP($A873,'Doanh thu'!$A$3:$Q$2000,17,FALSE)</f>
        <v>0.29303451962790489</v>
      </c>
      <c r="P873" s="45">
        <f>VLOOKUP($A873,LNST!$A$3:$R$1635,14,FALSE)</f>
        <v>0.87652980569152339</v>
      </c>
      <c r="Q873" s="45">
        <f>VLOOKUP($A873,LNST!$A$3:$R$1635,15,FALSE)</f>
        <v>0.25441956224813739</v>
      </c>
      <c r="R873" s="45">
        <f>VLOOKUP($A873,LNST!$A$3:$R$1635,16,FALSE)</f>
        <v>3.2746000814683445</v>
      </c>
      <c r="S873" s="45">
        <f>VLOOKUP($A873,LNST!$A$3:$R$1635,17,FALSE)</f>
        <v>2.3036437886388028</v>
      </c>
      <c r="T873" s="45">
        <f>VLOOKUP($A873,LNG!$A$2:$H$1999,4,FALSE)/(D873*10^9)</f>
        <v>0.24252571439720497</v>
      </c>
      <c r="U873" s="45">
        <f>VLOOKUP($A873,LNG!$A$2:$H$1999,5,FALSE)/(E873*10^9)</f>
        <v>0.46786931125997805</v>
      </c>
      <c r="V873" s="45">
        <f>VLOOKUP($A873,LNG!$A$2:$H$1999,6,FALSE)/(F873*10^9)</f>
        <v>0.41665663702497141</v>
      </c>
      <c r="W873" s="45">
        <f>VLOOKUP($A873,LNG!$A$2:$H$1999,7,FALSE)/(G873*10^9)</f>
        <v>0.2756785713376278</v>
      </c>
      <c r="X873" s="45">
        <f>VLOOKUP($A873,'LNST năm'!$A$2:$I$2000,8,FALSE)</f>
        <v>-1</v>
      </c>
      <c r="Y873" s="45">
        <f>VLOOKUP($A873,'LNST năm'!$A$2:$I$2000,9,FALSE)</f>
        <v>-1</v>
      </c>
      <c r="Z873" s="46" t="e">
        <f>VLOOKUP($A873,LNG!$A$2:$H$1999,9,FALSE)</f>
        <v>#REF!</v>
      </c>
      <c r="AA873" s="162" t="e">
        <f>VLOOKUP($A873,'GIÁ CP'!$A$2:$D$2000,4,FALSE)/Z873</f>
        <v>#REF!</v>
      </c>
    </row>
    <row r="874" spans="1:27" hidden="1">
      <c r="A874" s="18" t="s">
        <v>369</v>
      </c>
      <c r="B874" s="18" t="s">
        <v>2073</v>
      </c>
      <c r="C874" s="154" t="str">
        <f>VLOOKUP(A874,'GIÁ CP'!$K$2:$M$2000,3,FALSE)</f>
        <v xml:space="preserve">Containers &amp; Đóng gói </v>
      </c>
      <c r="D874" s="43">
        <f>VLOOKUP($A874,'Doanh thu'!$A$3:$Q$2000,9,FALSE)/1000000000</f>
        <v>117.08547342999999</v>
      </c>
      <c r="E874" s="43">
        <f>VLOOKUP($A874,'Doanh thu'!$A$3:$Q$2000,10,FALSE)/1000000000</f>
        <v>121.631972792</v>
      </c>
      <c r="F874" s="43">
        <f>VLOOKUP($A874,'Doanh thu'!$A$3:$Q$2000,11,FALSE)/1000000000</f>
        <v>108.66037133899999</v>
      </c>
      <c r="G874" s="43">
        <f>VLOOKUP($A874,'Doanh thu'!$A$3:$Q$2000,12,FALSE)/1000000000</f>
        <v>122.01006524</v>
      </c>
      <c r="H874" s="43">
        <f>VLOOKUP($A874,LNST!$A$3:$Q$1635,9,FALSE)/1000000000</f>
        <v>1.7153522480000001</v>
      </c>
      <c r="I874" s="43">
        <f>VLOOKUP($A874,LNST!$A$3:$Q$1635,10,FALSE)/1000000000</f>
        <v>1.869421488</v>
      </c>
      <c r="J874" s="43">
        <f>VLOOKUP($A874,LNST!$A$3:$Q$1635,11,FALSE)/1000000000</f>
        <v>2.4167088240000001</v>
      </c>
      <c r="K874" s="43">
        <f>VLOOKUP($A874,LNST!$A$3:$Q$1635,12,FALSE)/1000000000</f>
        <v>1.1500539540000001</v>
      </c>
      <c r="L874" s="45">
        <f>VLOOKUP($A874,'Doanh thu'!$A$3:$Q$2000,14,FALSE)</f>
        <v>0.26923146315574287</v>
      </c>
      <c r="M874" s="45">
        <f>VLOOKUP($A874,'Doanh thu'!$A$3:$Q$2000,15,FALSE)</f>
        <v>0.7106029276918473</v>
      </c>
      <c r="N874" s="45">
        <f>VLOOKUP($A874,'Doanh thu'!$A$3:$Q$2000,16,FALSE)</f>
        <v>8.1185961774421483E-3</v>
      </c>
      <c r="O874" s="45">
        <f>VLOOKUP($A874,'Doanh thu'!$A$3:$Q$2000,17,FALSE)</f>
        <v>0.18345251658819253</v>
      </c>
      <c r="P874" s="45">
        <f>VLOOKUP($A874,LNST!$A$3:$R$1635,14,FALSE)</f>
        <v>-0.48667850747040126</v>
      </c>
      <c r="Q874" s="45">
        <f>VLOOKUP($A874,LNST!$A$3:$R$1635,15,FALSE)</f>
        <v>5.7095844428760678</v>
      </c>
      <c r="R874" s="45">
        <f>VLOOKUP($A874,LNST!$A$3:$R$1635,16,FALSE)</f>
        <v>0.61277277096088745</v>
      </c>
      <c r="S874" s="45">
        <f>VLOOKUP($A874,LNST!$A$3:$R$1635,17,FALSE)</f>
        <v>-7.8538069975205807E-2</v>
      </c>
      <c r="T874" s="45">
        <f>VLOOKUP($A874,LNG!$A$2:$H$1999,4,FALSE)/(D874*10^9)</f>
        <v>6.141949571822302E-2</v>
      </c>
      <c r="U874" s="45">
        <f>VLOOKUP($A874,LNG!$A$2:$H$1999,5,FALSE)/(E874*10^9)</f>
        <v>7.7489219369299867E-2</v>
      </c>
      <c r="V874" s="45">
        <f>VLOOKUP($A874,LNG!$A$2:$H$1999,6,FALSE)/(F874*10^9)</f>
        <v>7.8110152564458468E-2</v>
      </c>
      <c r="W874" s="45">
        <f>VLOOKUP($A874,LNG!$A$2:$H$1999,7,FALSE)/(G874*10^9)</f>
        <v>6.0474880613218499E-2</v>
      </c>
      <c r="X874" s="45">
        <f>VLOOKUP($A874,'LNST năm'!$A$2:$I$2000,8,FALSE)</f>
        <v>0.14809103323122189</v>
      </c>
      <c r="Y874" s="45">
        <f>VLOOKUP($A874,'LNST năm'!$A$2:$I$2000,9,FALSE)</f>
        <v>-3.1095909797787535E-2</v>
      </c>
      <c r="Z874" s="46" t="e">
        <f>VLOOKUP($A874,LNG!$A$2:$H$1999,9,FALSE)</f>
        <v>#REF!</v>
      </c>
      <c r="AA874" s="162" t="e">
        <f>VLOOKUP($A874,'GIÁ CP'!$A$2:$D$2000,4,FALSE)/Z874</f>
        <v>#REF!</v>
      </c>
    </row>
    <row r="875" spans="1:27" hidden="1">
      <c r="A875" s="18" t="s">
        <v>104</v>
      </c>
      <c r="B875" s="18" t="s">
        <v>1759</v>
      </c>
      <c r="C875" s="154" t="str">
        <f>VLOOKUP(A875,'GIÁ CP'!$K$2:$M$2000,3,FALSE)</f>
        <v xml:space="preserve">Nuôi trồng nông &amp; hải sản </v>
      </c>
      <c r="D875" s="43">
        <f>VLOOKUP($A875,'Doanh thu'!$A$3:$Q$2000,9,FALSE)/1000000000</f>
        <v>1876.4415303579999</v>
      </c>
      <c r="E875" s="43">
        <f>VLOOKUP($A875,'Doanh thu'!$A$3:$Q$2000,10,FALSE)/1000000000</f>
        <v>2983.5646600099999</v>
      </c>
      <c r="F875" s="43">
        <f>VLOOKUP($A875,'Doanh thu'!$A$3:$Q$2000,11,FALSE)/1000000000</f>
        <v>1334.765171729</v>
      </c>
      <c r="G875" s="43">
        <f>VLOOKUP($A875,'Doanh thu'!$A$3:$Q$2000,12,FALSE)/1000000000</f>
        <v>1398.5233506039999</v>
      </c>
      <c r="H875" s="43">
        <f>VLOOKUP($A875,LNST!$A$3:$Q$1635,9,FALSE)/1000000000</f>
        <v>80.440807863000003</v>
      </c>
      <c r="I875" s="43">
        <f>VLOOKUP($A875,LNST!$A$3:$Q$1635,10,FALSE)/1000000000</f>
        <v>97.164218054000003</v>
      </c>
      <c r="J875" s="43">
        <f>VLOOKUP($A875,LNST!$A$3:$Q$1635,11,FALSE)/1000000000</f>
        <v>141.439902499</v>
      </c>
      <c r="K875" s="43">
        <f>VLOOKUP($A875,LNST!$A$3:$Q$1635,12,FALSE)/1000000000</f>
        <v>40.852316596000001</v>
      </c>
      <c r="L875" s="45">
        <f>VLOOKUP($A875,'Doanh thu'!$A$3:$Q$2000,14,FALSE)</f>
        <v>0.50985158233523631</v>
      </c>
      <c r="M875" s="45">
        <f>VLOOKUP($A875,'Doanh thu'!$A$3:$Q$2000,15,FALSE)</f>
        <v>4.8675516423634976E-2</v>
      </c>
      <c r="N875" s="45">
        <f>VLOOKUP($A875,'Doanh thu'!$A$3:$Q$2000,16,FALSE)</f>
        <v>-2.1455235679927034E-2</v>
      </c>
      <c r="O875" s="45">
        <f>VLOOKUP($A875,'Doanh thu'!$A$3:$Q$2000,17,FALSE)</f>
        <v>-0.297393697246982</v>
      </c>
      <c r="P875" s="45">
        <f>VLOOKUP($A875,LNST!$A$3:$R$1635,14,FALSE)</f>
        <v>0.21358011570740204</v>
      </c>
      <c r="Q875" s="45">
        <f>VLOOKUP($A875,LNST!$A$3:$R$1635,15,FALSE)</f>
        <v>0.22022542477320733</v>
      </c>
      <c r="R875" s="45">
        <f>VLOOKUP($A875,LNST!$A$3:$R$1635,16,FALSE)</f>
        <v>0.28475839081724197</v>
      </c>
      <c r="S875" s="45">
        <f>VLOOKUP($A875,LNST!$A$3:$R$1635,17,FALSE)</f>
        <v>0.37941504155591516</v>
      </c>
      <c r="T875" s="45">
        <f>VLOOKUP($A875,LNG!$A$2:$H$1999,4,FALSE)/(D875*10^9)</f>
        <v>6.7907804017047629E-2</v>
      </c>
      <c r="U875" s="45">
        <f>VLOOKUP($A875,LNG!$A$2:$H$1999,5,FALSE)/(E875*10^9)</f>
        <v>6.6119962682269745E-2</v>
      </c>
      <c r="V875" s="45">
        <f>VLOOKUP($A875,LNG!$A$2:$H$1999,6,FALSE)/(F875*10^9)</f>
        <v>0.31342419755910289</v>
      </c>
      <c r="W875" s="45">
        <f>VLOOKUP($A875,LNG!$A$2:$H$1999,7,FALSE)/(G875*10^9)</f>
        <v>0.16457172705525344</v>
      </c>
      <c r="X875" s="45">
        <f>VLOOKUP($A875,'LNST năm'!$A$2:$I$2000,8,FALSE)</f>
        <v>0.19622622240083898</v>
      </c>
      <c r="Y875" s="45">
        <f>VLOOKUP($A875,'LNST năm'!$A$2:$I$2000,9,FALSE)</f>
        <v>5.7725286645750939E-2</v>
      </c>
      <c r="Z875" s="46" t="e">
        <f>VLOOKUP($A875,LNG!$A$2:$H$1999,9,FALSE)</f>
        <v>#REF!</v>
      </c>
      <c r="AA875" s="162" t="e">
        <f>VLOOKUP($A875,'GIÁ CP'!$A$2:$D$2000,4,FALSE)/Z875</f>
        <v>#REF!</v>
      </c>
    </row>
    <row r="876" spans="1:27" hidden="1">
      <c r="A876" s="18" t="s">
        <v>209</v>
      </c>
      <c r="B876" s="18" t="s">
        <v>1888</v>
      </c>
      <c r="C876" s="154" t="str">
        <f>VLOOKUP(A876,'GIÁ CP'!$K$2:$M$2000,3,FALSE)</f>
        <v xml:space="preserve">Bất động sản </v>
      </c>
      <c r="D876" s="43">
        <f>VLOOKUP($A876,'Doanh thu'!$A$3:$Q$2000,9,FALSE)/1000000000</f>
        <v>19.926802910999999</v>
      </c>
      <c r="E876" s="43">
        <f>VLOOKUP($A876,'Doanh thu'!$A$3:$Q$2000,10,FALSE)/1000000000</f>
        <v>506.525735876</v>
      </c>
      <c r="F876" s="43">
        <f>VLOOKUP($A876,'Doanh thu'!$A$3:$Q$2000,11,FALSE)/1000000000</f>
        <v>360.57857368800001</v>
      </c>
      <c r="G876" s="43">
        <f>VLOOKUP($A876,'Doanh thu'!$A$3:$Q$2000,12,FALSE)/1000000000</f>
        <v>104.332489333</v>
      </c>
      <c r="H876" s="43">
        <f>VLOOKUP($A876,LNST!$A$3:$Q$1635,9,FALSE)/1000000000</f>
        <v>64.922871674999996</v>
      </c>
      <c r="I876" s="43">
        <f>VLOOKUP($A876,LNST!$A$3:$Q$1635,10,FALSE)/1000000000</f>
        <v>85.797734011000003</v>
      </c>
      <c r="J876" s="43">
        <f>VLOOKUP($A876,LNST!$A$3:$Q$1635,11,FALSE)/1000000000</f>
        <v>313.74257646299998</v>
      </c>
      <c r="K876" s="43">
        <f>VLOOKUP($A876,LNST!$A$3:$Q$1635,12,FALSE)/1000000000</f>
        <v>132.373953796</v>
      </c>
      <c r="L876" s="45">
        <f>VLOOKUP($A876,'Doanh thu'!$A$3:$Q$2000,14,FALSE)</f>
        <v>1.4138040553775173</v>
      </c>
      <c r="M876" s="45">
        <f>VLOOKUP($A876,'Doanh thu'!$A$3:$Q$2000,15,FALSE)</f>
        <v>191.75540649465236</v>
      </c>
      <c r="N876" s="45">
        <f>VLOOKUP($A876,'Doanh thu'!$A$3:$Q$2000,16,FALSE)</f>
        <v>-0.44407528029937282</v>
      </c>
      <c r="O876" s="45">
        <f>VLOOKUP($A876,'Doanh thu'!$A$3:$Q$2000,17,FALSE)</f>
        <v>-0.76176731187173474</v>
      </c>
      <c r="P876" s="45">
        <f>VLOOKUP($A876,LNST!$A$3:$R$1635,14,FALSE)</f>
        <v>0.30521572005312847</v>
      </c>
      <c r="Q876" s="45">
        <f>VLOOKUP($A876,LNST!$A$3:$R$1635,15,FALSE)</f>
        <v>0.67454583859403794</v>
      </c>
      <c r="R876" s="45">
        <f>VLOOKUP($A876,LNST!$A$3:$R$1635,16,FALSE)</f>
        <v>204.6176232009864</v>
      </c>
      <c r="S876" s="45">
        <f>VLOOKUP($A876,LNST!$A$3:$R$1635,17,FALSE)</f>
        <v>1.6157383740323636</v>
      </c>
      <c r="T876" s="45">
        <f>VLOOKUP($A876,LNG!$A$2:$H$1999,4,FALSE)/(D876*10^9)</f>
        <v>8.781897890122611</v>
      </c>
      <c r="U876" s="45">
        <f>VLOOKUP($A876,LNG!$A$2:$H$1999,5,FALSE)/(E876*10^9)</f>
        <v>9.7785715674129983E-3</v>
      </c>
      <c r="V876" s="45">
        <f>VLOOKUP($A876,LNG!$A$2:$H$1999,6,FALSE)/(F876*10^9)</f>
        <v>0.69376840838428666</v>
      </c>
      <c r="W876" s="45">
        <f>VLOOKUP($A876,LNG!$A$2:$H$1999,7,FALSE)/(G876*10^9)</f>
        <v>2.7803472202234567</v>
      </c>
      <c r="X876" s="45">
        <f>VLOOKUP($A876,'LNST năm'!$A$2:$I$2000,8,FALSE)</f>
        <v>2.3211528363812062</v>
      </c>
      <c r="Y876" s="45">
        <f>VLOOKUP($A876,'LNST năm'!$A$2:$I$2000,9,FALSE)</f>
        <v>-0.23204618844168134</v>
      </c>
      <c r="Z876" s="46" t="e">
        <f>VLOOKUP($A876,LNG!$A$2:$H$1999,9,FALSE)</f>
        <v>#REF!</v>
      </c>
      <c r="AA876" s="162" t="e">
        <f>VLOOKUP($A876,'GIÁ CP'!$A$2:$D$2000,4,FALSE)/Z876</f>
        <v>#REF!</v>
      </c>
    </row>
    <row r="877" spans="1:27">
      <c r="A877" s="18" t="s">
        <v>439</v>
      </c>
      <c r="B877" s="18" t="s">
        <v>2153</v>
      </c>
      <c r="C877" s="154" t="str">
        <f>VLOOKUP(A877,'GIÁ CP'!$K$2:$M$2000,3,FALSE)</f>
        <v xml:space="preserve">Vật liệu xây dựng &amp; Nội thất </v>
      </c>
      <c r="D877" s="43">
        <f>VLOOKUP($A877,'Doanh thu'!$A$3:$Q$2000,9,FALSE)/1000000000</f>
        <v>119.64520503999999</v>
      </c>
      <c r="E877" s="43">
        <f>VLOOKUP($A877,'Doanh thu'!$A$3:$Q$2000,10,FALSE)/1000000000</f>
        <v>116.15352677600001</v>
      </c>
      <c r="F877" s="43">
        <f>VLOOKUP($A877,'Doanh thu'!$A$3:$Q$2000,11,FALSE)/1000000000</f>
        <v>108.344391268</v>
      </c>
      <c r="G877" s="43">
        <f>VLOOKUP($A877,'Doanh thu'!$A$3:$Q$2000,12,FALSE)/1000000000</f>
        <v>112.03900009</v>
      </c>
      <c r="H877" s="43">
        <f>VLOOKUP($A877,LNST!$A$3:$Q$1635,9,FALSE)/1000000000</f>
        <v>12.054352025</v>
      </c>
      <c r="I877" s="43">
        <f>VLOOKUP($A877,LNST!$A$3:$Q$1635,10,FALSE)/1000000000</f>
        <v>9.2426032259999999</v>
      </c>
      <c r="J877" s="43">
        <f>VLOOKUP($A877,LNST!$A$3:$Q$1635,11,FALSE)/1000000000</f>
        <v>4.569625362</v>
      </c>
      <c r="K877" s="43">
        <f>VLOOKUP($A877,LNST!$A$3:$Q$1635,12,FALSE)/1000000000</f>
        <v>10.945499578</v>
      </c>
      <c r="L877" s="45">
        <f>VLOOKUP($A877,'Doanh thu'!$A$3:$Q$2000,14,FALSE)</f>
        <v>0.62179235802797606</v>
      </c>
      <c r="M877" s="45">
        <f>VLOOKUP($A877,'Doanh thu'!$A$3:$Q$2000,15,FALSE)</f>
        <v>0.28146079968822973</v>
      </c>
      <c r="N877" s="45">
        <f>VLOOKUP($A877,'Doanh thu'!$A$3:$Q$2000,16,FALSE)</f>
        <v>0.33362753168933634</v>
      </c>
      <c r="O877" s="45">
        <f>VLOOKUP($A877,'Doanh thu'!$A$3:$Q$2000,17,FALSE)</f>
        <v>0.46302383778477757</v>
      </c>
      <c r="P877" s="45">
        <f>VLOOKUP($A877,LNST!$A$3:$R$1635,14,FALSE)</f>
        <v>2.1994453928422071</v>
      </c>
      <c r="Q877" s="45">
        <f>VLOOKUP($A877,LNST!$A$3:$R$1635,15,FALSE)</f>
        <v>0.88886712271580959</v>
      </c>
      <c r="R877" s="45">
        <f>VLOOKUP($A877,LNST!$A$3:$R$1635,16,FALSE)</f>
        <v>0.7685276945383348</v>
      </c>
      <c r="S877" s="45">
        <f>VLOOKUP($A877,LNST!$A$3:$R$1635,17,FALSE)</f>
        <v>1.4143958978260889</v>
      </c>
      <c r="T877" s="45">
        <f>VLOOKUP($A877,LNG!$A$2:$H$1999,4,FALSE)/(D877*10^9)</f>
        <v>6.4381696344828293E-2</v>
      </c>
      <c r="U877" s="45">
        <f>VLOOKUP($A877,LNG!$A$2:$H$1999,5,FALSE)/(E877*10^9)</f>
        <v>0.14941131170703179</v>
      </c>
      <c r="V877" s="45">
        <f>VLOOKUP($A877,LNG!$A$2:$H$1999,6,FALSE)/(F877*10^9)</f>
        <v>0.14003270047889452</v>
      </c>
      <c r="W877" s="45">
        <f>VLOOKUP($A877,LNG!$A$2:$H$1999,7,FALSE)/(G877*10^9)</f>
        <v>9.0485247742806765E-2</v>
      </c>
      <c r="X877" s="45">
        <f>VLOOKUP($A877,'LNST năm'!$A$2:$I$2000,8,FALSE)</f>
        <v>1.420847310852311</v>
      </c>
      <c r="Y877" s="45">
        <f>VLOOKUP($A877,'LNST năm'!$A$2:$I$2000,9,FALSE)</f>
        <v>0.43384581693923452</v>
      </c>
      <c r="Z877" s="46" t="e">
        <f>VLOOKUP($A877,LNG!$A$2:$H$1999,9,FALSE)</f>
        <v>#REF!</v>
      </c>
      <c r="AA877" s="162" t="e">
        <f>VLOOKUP($A877,'GIÁ CP'!$A$2:$D$2000,4,FALSE)/Z877</f>
        <v>#REF!</v>
      </c>
    </row>
    <row r="878" spans="1:27" hidden="1">
      <c r="A878" s="18" t="s">
        <v>897</v>
      </c>
      <c r="B878" s="18" t="s">
        <v>2736</v>
      </c>
      <c r="C878" s="154" t="str">
        <f>VLOOKUP(A878,'GIÁ CP'!$K$2:$M$2000,3,FALSE)</f>
        <v xml:space="preserve">Dịch vụ truyền thông </v>
      </c>
      <c r="D878" s="43">
        <f>VLOOKUP($A878,'Doanh thu'!$A$3:$Q$2000,9,FALSE)/1000000000</f>
        <v>209.812900791</v>
      </c>
      <c r="E878" s="43">
        <f>VLOOKUP($A878,'Doanh thu'!$A$3:$Q$2000,10,FALSE)/1000000000</f>
        <v>221.44798013100001</v>
      </c>
      <c r="F878" s="43">
        <f>VLOOKUP($A878,'Doanh thu'!$A$3:$Q$2000,11,FALSE)/1000000000</f>
        <v>256.09680092899998</v>
      </c>
      <c r="G878" s="43">
        <f>VLOOKUP($A878,'Doanh thu'!$A$3:$Q$2000,12,FALSE)/1000000000</f>
        <v>138.68991865300001</v>
      </c>
      <c r="H878" s="43">
        <f>VLOOKUP($A878,LNST!$A$3:$Q$1635,9,FALSE)/1000000000</f>
        <v>44.622273714000002</v>
      </c>
      <c r="I878" s="43">
        <f>VLOOKUP($A878,LNST!$A$3:$Q$1635,10,FALSE)/1000000000</f>
        <v>46.024986253000002</v>
      </c>
      <c r="J878" s="43">
        <f>VLOOKUP($A878,LNST!$A$3:$Q$1635,11,FALSE)/1000000000</f>
        <v>47.440819105999999</v>
      </c>
      <c r="K878" s="43">
        <f>VLOOKUP($A878,LNST!$A$3:$Q$1635,12,FALSE)/1000000000</f>
        <v>31.82948876</v>
      </c>
      <c r="L878" s="45">
        <f>VLOOKUP($A878,'Doanh thu'!$A$3:$Q$2000,14,FALSE)</f>
        <v>0.38788977250680318</v>
      </c>
      <c r="M878" s="45">
        <f>VLOOKUP($A878,'Doanh thu'!$A$3:$Q$2000,15,FALSE)</f>
        <v>9.9196536975579203E-2</v>
      </c>
      <c r="N878" s="45">
        <f>VLOOKUP($A878,'Doanh thu'!$A$3:$Q$2000,16,FALSE)</f>
        <v>0.13982395252115967</v>
      </c>
      <c r="O878" s="45">
        <f>VLOOKUP($A878,'Doanh thu'!$A$3:$Q$2000,17,FALSE)</f>
        <v>0.18052074588901035</v>
      </c>
      <c r="P878" s="45">
        <f>VLOOKUP($A878,LNST!$A$3:$R$1635,14,FALSE)</f>
        <v>0.330833429121069</v>
      </c>
      <c r="Q878" s="45">
        <f>VLOOKUP($A878,LNST!$A$3:$R$1635,15,FALSE)</f>
        <v>1.2263562804261463E-2</v>
      </c>
      <c r="R878" s="45">
        <f>VLOOKUP($A878,LNST!$A$3:$R$1635,16,FALSE)</f>
        <v>0.26332379017736762</v>
      </c>
      <c r="S878" s="45">
        <f>VLOOKUP($A878,LNST!$A$3:$R$1635,17,FALSE)</f>
        <v>0.69670829781880939</v>
      </c>
      <c r="T878" s="45">
        <f>VLOOKUP($A878,LNG!$A$2:$H$1999,4,FALSE)/(D878*10^9)</f>
        <v>0.25196703223059247</v>
      </c>
      <c r="U878" s="45">
        <f>VLOOKUP($A878,LNG!$A$2:$H$1999,5,FALSE)/(E878*10^9)</f>
        <v>0.43373226532561315</v>
      </c>
      <c r="V878" s="45">
        <f>VLOOKUP($A878,LNG!$A$2:$H$1999,6,FALSE)/(F878*10^9)</f>
        <v>0.43063645691761376</v>
      </c>
      <c r="W878" s="45">
        <f>VLOOKUP($A878,LNG!$A$2:$H$1999,7,FALSE)/(G878*10^9)</f>
        <v>1.0012914477543831</v>
      </c>
      <c r="X878" s="45">
        <f>VLOOKUP($A878,'LNST năm'!$A$2:$I$2000,8,FALSE)</f>
        <v>0.1808322879009395</v>
      </c>
      <c r="Y878" s="45">
        <f>VLOOKUP($A878,'LNST năm'!$A$2:$I$2000,9,FALSE)</f>
        <v>-0.14094460095031469</v>
      </c>
      <c r="Z878" s="46" t="e">
        <f>VLOOKUP($A878,LNG!$A$2:$H$1999,9,FALSE)</f>
        <v>#REF!</v>
      </c>
      <c r="AA878" s="162" t="e">
        <f>VLOOKUP($A878,'GIÁ CP'!$A$2:$D$2000,4,FALSE)/Z878</f>
        <v>#REF!</v>
      </c>
    </row>
    <row r="879" spans="1:27">
      <c r="A879" s="18" t="s">
        <v>45</v>
      </c>
      <c r="B879" s="18" t="s">
        <v>1694</v>
      </c>
      <c r="C879" s="154" t="str">
        <f>VLOOKUP(A879,'GIÁ CP'!$K$2:$M$2000,3,FALSE)</f>
        <v xml:space="preserve">Thuốc lá </v>
      </c>
      <c r="D879" s="43">
        <f>VLOOKUP($A879,'Doanh thu'!$A$3:$Q$2000,9,FALSE)/1000000000</f>
        <v>1072.3466244440001</v>
      </c>
      <c r="E879" s="43">
        <f>VLOOKUP($A879,'Doanh thu'!$A$3:$Q$2000,10,FALSE)/1000000000</f>
        <v>1000.841664612</v>
      </c>
      <c r="F879" s="43">
        <f>VLOOKUP($A879,'Doanh thu'!$A$3:$Q$2000,11,FALSE)/1000000000</f>
        <v>1110.4073579450001</v>
      </c>
      <c r="G879" s="43">
        <f>VLOOKUP($A879,'Doanh thu'!$A$3:$Q$2000,12,FALSE)/1000000000</f>
        <v>1033.8593868380001</v>
      </c>
      <c r="H879" s="43">
        <f>VLOOKUP($A879,LNST!$A$3:$Q$1635,9,FALSE)/1000000000</f>
        <v>37.716245510999997</v>
      </c>
      <c r="I879" s="43">
        <f>VLOOKUP($A879,LNST!$A$3:$Q$1635,10,FALSE)/1000000000</f>
        <v>51.170842602999997</v>
      </c>
      <c r="J879" s="43">
        <f>VLOOKUP($A879,LNST!$A$3:$Q$1635,11,FALSE)/1000000000</f>
        <v>52.514964646000003</v>
      </c>
      <c r="K879" s="43">
        <f>VLOOKUP($A879,LNST!$A$3:$Q$1635,12,FALSE)/1000000000</f>
        <v>35.413731499000001</v>
      </c>
      <c r="L879" s="45">
        <f>VLOOKUP($A879,'Doanh thu'!$A$3:$Q$2000,14,FALSE)</f>
        <v>0.16244229811477906</v>
      </c>
      <c r="M879" s="45">
        <f>VLOOKUP($A879,'Doanh thu'!$A$3:$Q$2000,15,FALSE)</f>
        <v>0.13621250791024442</v>
      </c>
      <c r="N879" s="45">
        <f>VLOOKUP($A879,'Doanh thu'!$A$3:$Q$2000,16,FALSE)</f>
        <v>0.13839926976124864</v>
      </c>
      <c r="O879" s="45">
        <f>VLOOKUP($A879,'Doanh thu'!$A$3:$Q$2000,17,FALSE)</f>
        <v>8.5295859259860135E-2</v>
      </c>
      <c r="P879" s="45">
        <f>VLOOKUP($A879,LNST!$A$3:$R$1635,14,FALSE)</f>
        <v>8.4766284412555667E-2</v>
      </c>
      <c r="Q879" s="45">
        <f>VLOOKUP($A879,LNST!$A$3:$R$1635,15,FALSE)</f>
        <v>0.12600237931704228</v>
      </c>
      <c r="R879" s="45">
        <f>VLOOKUP($A879,LNST!$A$3:$R$1635,16,FALSE)</f>
        <v>0.92748317411578751</v>
      </c>
      <c r="S879" s="45">
        <f>VLOOKUP($A879,LNST!$A$3:$R$1635,17,FALSE)</f>
        <v>-0.12874611209132122</v>
      </c>
      <c r="T879" s="45">
        <f>VLOOKUP($A879,LNG!$A$2:$H$1999,4,FALSE)/(D879*10^9)</f>
        <v>9.044185036464833E-2</v>
      </c>
      <c r="U879" s="45">
        <f>VLOOKUP($A879,LNG!$A$2:$H$1999,5,FALSE)/(E879*10^9)</f>
        <v>9.8044767339938207E-2</v>
      </c>
      <c r="V879" s="45">
        <f>VLOOKUP($A879,LNG!$A$2:$H$1999,6,FALSE)/(F879*10^9)</f>
        <v>8.9798715561049916E-2</v>
      </c>
      <c r="W879" s="45">
        <f>VLOOKUP($A879,LNG!$A$2:$H$1999,7,FALSE)/(G879*10^9)</f>
        <v>0.11605818834897459</v>
      </c>
      <c r="X879" s="45">
        <f>VLOOKUP($A879,'LNST năm'!$A$2:$I$2000,8,FALSE)</f>
        <v>0.21180864749479886</v>
      </c>
      <c r="Y879" s="45">
        <f>VLOOKUP($A879,'LNST năm'!$A$2:$I$2000,9,FALSE)</f>
        <v>9.032276076028567E-2</v>
      </c>
      <c r="Z879" s="46" t="e">
        <f>VLOOKUP($A879,LNG!$A$2:$H$1999,9,FALSE)</f>
        <v>#REF!</v>
      </c>
      <c r="AA879" s="162" t="e">
        <f>VLOOKUP($A879,'GIÁ CP'!$A$2:$D$2000,4,FALSE)/Z879</f>
        <v>#REF!</v>
      </c>
    </row>
    <row r="880" spans="1:27" hidden="1">
      <c r="A880" s="18" t="s">
        <v>790</v>
      </c>
      <c r="B880" s="18" t="s">
        <v>3359</v>
      </c>
      <c r="C880" s="154" t="str">
        <f>VLOOKUP(A880,'GIÁ CP'!$K$2:$M$2000,3,FALSE)</f>
        <v xml:space="preserve">Ngân hàng </v>
      </c>
      <c r="D880" s="43">
        <f>VLOOKUP($A880,'Doanh thu'!$A$3:$Q$2000,9,FALSE)/1000000000</f>
        <v>0</v>
      </c>
      <c r="E880" s="43">
        <f>VLOOKUP($A880,'Doanh thu'!$A$3:$Q$2000,10,FALSE)/1000000000</f>
        <v>0</v>
      </c>
      <c r="F880" s="43">
        <f>VLOOKUP($A880,'Doanh thu'!$A$3:$Q$2000,11,FALSE)/1000000000</f>
        <v>0</v>
      </c>
      <c r="G880" s="43">
        <f>VLOOKUP($A880,'Doanh thu'!$A$3:$Q$2000,12,FALSE)/1000000000</f>
        <v>0</v>
      </c>
      <c r="H880" s="43">
        <f>VLOOKUP($A880,LNST!$A$3:$Q$1635,9,FALSE)/1000000000</f>
        <v>211.65</v>
      </c>
      <c r="I880" s="43">
        <f>VLOOKUP($A880,LNST!$A$3:$Q$1635,10,FALSE)/1000000000</f>
        <v>280.17399999999998</v>
      </c>
      <c r="J880" s="43">
        <f>VLOOKUP($A880,LNST!$A$3:$Q$1635,11,FALSE)/1000000000</f>
        <v>519.60599999999999</v>
      </c>
      <c r="K880" s="43">
        <f>VLOOKUP($A880,LNST!$A$3:$Q$1635,12,FALSE)/1000000000</f>
        <v>131.43299999999999</v>
      </c>
      <c r="L880" s="45" t="e">
        <f>VLOOKUP($A880,'Doanh thu'!$A$3:$Q$2000,14,FALSE)</f>
        <v>#DIV/0!</v>
      </c>
      <c r="M880" s="45" t="e">
        <f>VLOOKUP($A880,'Doanh thu'!$A$3:$Q$2000,15,FALSE)</f>
        <v>#DIV/0!</v>
      </c>
      <c r="N880" s="45" t="e">
        <f>VLOOKUP($A880,'Doanh thu'!$A$3:$Q$2000,16,FALSE)</f>
        <v>#DIV/0!</v>
      </c>
      <c r="O880" s="45" t="e">
        <f>VLOOKUP($A880,'Doanh thu'!$A$3:$Q$2000,17,FALSE)</f>
        <v>#DIV/0!</v>
      </c>
      <c r="P880" s="45">
        <f>VLOOKUP($A880,LNST!$A$3:$R$1635,14,FALSE)</f>
        <v>-0.21214557718293187</v>
      </c>
      <c r="Q880" s="45">
        <f>VLOOKUP($A880,LNST!$A$3:$R$1635,15,FALSE)</f>
        <v>-0.14447552276724643</v>
      </c>
      <c r="R880" s="45">
        <f>VLOOKUP($A880,LNST!$A$3:$R$1635,16,FALSE)</f>
        <v>1.1006573574714782</v>
      </c>
      <c r="S880" s="45">
        <f>VLOOKUP($A880,LNST!$A$3:$R$1635,17,FALSE)</f>
        <v>-0.33673294307630197</v>
      </c>
      <c r="T880" s="45" t="e">
        <f>VLOOKUP($A880,LNG!$A$2:$H$1999,4,FALSE)/(D880*10^9)</f>
        <v>#DIV/0!</v>
      </c>
      <c r="U880" s="45" t="e">
        <f>VLOOKUP($A880,LNG!$A$2:$H$1999,5,FALSE)/(E880*10^9)</f>
        <v>#DIV/0!</v>
      </c>
      <c r="V880" s="45" t="e">
        <f>VLOOKUP($A880,LNG!$A$2:$H$1999,6,FALSE)/(F880*10^9)</f>
        <v>#DIV/0!</v>
      </c>
      <c r="W880" s="45" t="e">
        <f>VLOOKUP($A880,LNG!$A$2:$H$1999,7,FALSE)/(G880*10^9)</f>
        <v>#DIV/0!</v>
      </c>
      <c r="X880" s="45">
        <f>VLOOKUP($A880,'LNST năm'!$A$2:$I$2000,8,FALSE)</f>
        <v>-1</v>
      </c>
      <c r="Y880" s="45">
        <f>VLOOKUP($A880,'LNST năm'!$A$2:$I$2000,9,FALSE)</f>
        <v>-1</v>
      </c>
      <c r="Z880" s="46" t="e">
        <f>VLOOKUP($A880,LNG!$A$2:$H$1999,9,FALSE)</f>
        <v>#REF!</v>
      </c>
      <c r="AA880" s="162" t="e">
        <f>VLOOKUP($A880,'GIÁ CP'!$A$2:$D$2000,4,FALSE)/Z880</f>
        <v>#REF!</v>
      </c>
    </row>
    <row r="881" spans="1:27" hidden="1">
      <c r="A881" s="18" t="s">
        <v>217</v>
      </c>
      <c r="B881" s="18" t="s">
        <v>1895</v>
      </c>
      <c r="C881" s="154" t="str">
        <f>VLOOKUP(A881,'GIÁ CP'!$K$2:$M$2000,3,FALSE)</f>
        <v xml:space="preserve">Bán lẻ phức hợp </v>
      </c>
      <c r="D881" s="43">
        <f>VLOOKUP($A881,'Doanh thu'!$A$3:$Q$2000,9,FALSE)/1000000000</f>
        <v>197.92415434200001</v>
      </c>
      <c r="E881" s="43">
        <f>VLOOKUP($A881,'Doanh thu'!$A$3:$Q$2000,10,FALSE)/1000000000</f>
        <v>184.74466669899999</v>
      </c>
      <c r="F881" s="43">
        <f>VLOOKUP($A881,'Doanh thu'!$A$3:$Q$2000,11,FALSE)/1000000000</f>
        <v>188.597342376</v>
      </c>
      <c r="G881" s="43">
        <f>VLOOKUP($A881,'Doanh thu'!$A$3:$Q$2000,12,FALSE)/1000000000</f>
        <v>151.525404173</v>
      </c>
      <c r="H881" s="43">
        <f>VLOOKUP($A881,LNST!$A$3:$Q$1635,9,FALSE)/1000000000</f>
        <v>3.4401508980000002</v>
      </c>
      <c r="I881" s="43">
        <f>VLOOKUP($A881,LNST!$A$3:$Q$1635,10,FALSE)/1000000000</f>
        <v>-0.50415679300000005</v>
      </c>
      <c r="J881" s="43">
        <f>VLOOKUP($A881,LNST!$A$3:$Q$1635,11,FALSE)/1000000000</f>
        <v>-1.9880569050000001</v>
      </c>
      <c r="K881" s="43">
        <f>VLOOKUP($A881,LNST!$A$3:$Q$1635,12,FALSE)/1000000000</f>
        <v>-0.61732486600000003</v>
      </c>
      <c r="L881" s="45">
        <f>VLOOKUP($A881,'Doanh thu'!$A$3:$Q$2000,14,FALSE)</f>
        <v>0.19964266494296368</v>
      </c>
      <c r="M881" s="45">
        <f>VLOOKUP($A881,'Doanh thu'!$A$3:$Q$2000,15,FALSE)</f>
        <v>0.2521627251018233</v>
      </c>
      <c r="N881" s="45">
        <f>VLOOKUP($A881,'Doanh thu'!$A$3:$Q$2000,16,FALSE)</f>
        <v>0.17578128202698529</v>
      </c>
      <c r="O881" s="45">
        <f>VLOOKUP($A881,'Doanh thu'!$A$3:$Q$2000,17,FALSE)</f>
        <v>0.25474442252927065</v>
      </c>
      <c r="P881" s="45">
        <f>VLOOKUP($A881,LNST!$A$3:$R$1635,14,FALSE)</f>
        <v>1.4247196585803334</v>
      </c>
      <c r="Q881" s="45">
        <f>VLOOKUP($A881,LNST!$A$3:$R$1635,15,FALSE)</f>
        <v>-6.3398707603245139</v>
      </c>
      <c r="R881" s="45">
        <f>VLOOKUP($A881,LNST!$A$3:$R$1635,16,FALSE)</f>
        <v>-10.73634533181928</v>
      </c>
      <c r="S881" s="45">
        <f>VLOOKUP($A881,LNST!$A$3:$R$1635,17,FALSE)</f>
        <v>0.79886215996996857</v>
      </c>
      <c r="T881" s="45">
        <f>VLOOKUP($A881,LNG!$A$2:$H$1999,4,FALSE)/(D881*10^9)</f>
        <v>4.2421778705653841E-2</v>
      </c>
      <c r="U881" s="45">
        <f>VLOOKUP($A881,LNG!$A$2:$H$1999,5,FALSE)/(E881*10^9)</f>
        <v>9.562295111762284E-2</v>
      </c>
      <c r="V881" s="45">
        <f>VLOOKUP($A881,LNG!$A$2:$H$1999,6,FALSE)/(F881*10^9)</f>
        <v>6.5801540438775757E-2</v>
      </c>
      <c r="W881" s="45">
        <f>VLOOKUP($A881,LNG!$A$2:$H$1999,7,FALSE)/(G881*10^9)</f>
        <v>8.8451583067205519E-2</v>
      </c>
      <c r="X881" s="45">
        <f>VLOOKUP($A881,'LNST năm'!$A$2:$I$2000,8,FALSE)</f>
        <v>-1.7534121366640023</v>
      </c>
      <c r="Y881" s="45">
        <f>VLOOKUP($A881,'LNST năm'!$A$2:$I$2000,9,FALSE)</f>
        <v>-1.878572967133457</v>
      </c>
      <c r="Z881" s="46" t="e">
        <f>VLOOKUP($A881,LNG!$A$2:$H$1999,9,FALSE)</f>
        <v>#REF!</v>
      </c>
      <c r="AA881" s="162" t="e">
        <f>VLOOKUP($A881,'GIÁ CP'!$A$2:$D$2000,4,FALSE)/Z881</f>
        <v>#REF!</v>
      </c>
    </row>
    <row r="882" spans="1:27" hidden="1">
      <c r="A882" s="18" t="s">
        <v>609</v>
      </c>
      <c r="B882" s="18" t="s">
        <v>2323</v>
      </c>
      <c r="C882" s="154" t="str">
        <f>VLOOKUP(A882,'GIÁ CP'!$K$2:$M$2000,3,FALSE)</f>
        <v xml:space="preserve">Xây dựng </v>
      </c>
      <c r="D882" s="43">
        <f>VLOOKUP($A882,'Doanh thu'!$A$3:$Q$2000,9,FALSE)/1000000000</f>
        <v>684.94330632699996</v>
      </c>
      <c r="E882" s="43">
        <f>VLOOKUP($A882,'Doanh thu'!$A$3:$Q$2000,10,FALSE)/1000000000</f>
        <v>356.97822210599998</v>
      </c>
      <c r="F882" s="43">
        <f>VLOOKUP($A882,'Doanh thu'!$A$3:$Q$2000,11,FALSE)/1000000000</f>
        <v>420.21513566200002</v>
      </c>
      <c r="G882" s="43">
        <f>VLOOKUP($A882,'Doanh thu'!$A$3:$Q$2000,12,FALSE)/1000000000</f>
        <v>306.153719545</v>
      </c>
      <c r="H882" s="43">
        <f>VLOOKUP($A882,LNST!$A$3:$Q$1635,9,FALSE)/1000000000</f>
        <v>45.839576440000002</v>
      </c>
      <c r="I882" s="43">
        <f>VLOOKUP($A882,LNST!$A$3:$Q$1635,10,FALSE)/1000000000</f>
        <v>60.548140185000001</v>
      </c>
      <c r="J882" s="43">
        <f>VLOOKUP($A882,LNST!$A$3:$Q$1635,11,FALSE)/1000000000</f>
        <v>4.5186684279999998</v>
      </c>
      <c r="K882" s="43">
        <f>VLOOKUP($A882,LNST!$A$3:$Q$1635,12,FALSE)/1000000000</f>
        <v>29.893757440000002</v>
      </c>
      <c r="L882" s="45">
        <f>VLOOKUP($A882,'Doanh thu'!$A$3:$Q$2000,14,FALSE)</f>
        <v>-0.23929995545434166</v>
      </c>
      <c r="M882" s="45">
        <f>VLOOKUP($A882,'Doanh thu'!$A$3:$Q$2000,15,FALSE)</f>
        <v>-0.40311001546275682</v>
      </c>
      <c r="N882" s="45">
        <f>VLOOKUP($A882,'Doanh thu'!$A$3:$Q$2000,16,FALSE)</f>
        <v>-0.39606894064210219</v>
      </c>
      <c r="O882" s="45">
        <f>VLOOKUP($A882,'Doanh thu'!$A$3:$Q$2000,17,FALSE)</f>
        <v>0.45972417947660976</v>
      </c>
      <c r="P882" s="45">
        <f>VLOOKUP($A882,LNST!$A$3:$R$1635,14,FALSE)</f>
        <v>-0.33726604811276539</v>
      </c>
      <c r="Q882" s="45">
        <f>VLOOKUP($A882,LNST!$A$3:$R$1635,15,FALSE)</f>
        <v>21.087505847737354</v>
      </c>
      <c r="R882" s="45">
        <f>VLOOKUP($A882,LNST!$A$3:$R$1635,16,FALSE)</f>
        <v>-0.91176372107218007</v>
      </c>
      <c r="S882" s="45">
        <f>VLOOKUP($A882,LNST!$A$3:$R$1635,17,FALSE)</f>
        <v>9.1187322649994573E-3</v>
      </c>
      <c r="T882" s="45">
        <f>VLOOKUP($A882,LNG!$A$2:$H$1999,4,FALSE)/(D882*10^9)</f>
        <v>0.10072567562119178</v>
      </c>
      <c r="U882" s="45">
        <f>VLOOKUP($A882,LNG!$A$2:$H$1999,5,FALSE)/(E882*10^9)</f>
        <v>0.25610781252043036</v>
      </c>
      <c r="V882" s="45">
        <f>VLOOKUP($A882,LNG!$A$2:$H$1999,6,FALSE)/(F882*10^9)</f>
        <v>0.27304279662427122</v>
      </c>
      <c r="W882" s="45">
        <f>VLOOKUP($A882,LNG!$A$2:$H$1999,7,FALSE)/(G882*10^9)</f>
        <v>0.30161502791876849</v>
      </c>
      <c r="X882" s="45">
        <f>VLOOKUP($A882,'LNST năm'!$A$2:$I$2000,8,FALSE)</f>
        <v>-1</v>
      </c>
      <c r="Y882" s="45">
        <f>VLOOKUP($A882,'LNST năm'!$A$2:$I$2000,9,FALSE)</f>
        <v>-1</v>
      </c>
      <c r="Z882" s="46" t="e">
        <f>VLOOKUP($A882,LNG!$A$2:$H$1999,9,FALSE)</f>
        <v>#REF!</v>
      </c>
      <c r="AA882" s="162" t="e">
        <f>VLOOKUP($A882,'GIÁ CP'!$A$2:$D$2000,4,FALSE)/Z882</f>
        <v>#REF!</v>
      </c>
    </row>
    <row r="883" spans="1:27" hidden="1">
      <c r="A883" s="18" t="s">
        <v>535</v>
      </c>
      <c r="B883" s="18" t="s">
        <v>2252</v>
      </c>
      <c r="C883" s="154" t="str">
        <f>VLOOKUP(A883,'GIÁ CP'!$K$2:$M$2000,3,FALSE)</f>
        <v xml:space="preserve">Vận tải hành khách &amp; Du lịch </v>
      </c>
      <c r="D883" s="43">
        <f>VLOOKUP($A883,'Doanh thu'!$A$3:$Q$2000,9,FALSE)/1000000000</f>
        <v>11.374283533</v>
      </c>
      <c r="E883" s="43">
        <f>VLOOKUP($A883,'Doanh thu'!$A$3:$Q$2000,10,FALSE)/1000000000</f>
        <v>8.6813662990000005</v>
      </c>
      <c r="F883" s="43">
        <f>VLOOKUP($A883,'Doanh thu'!$A$3:$Q$2000,11,FALSE)/1000000000</f>
        <v>12.816301529</v>
      </c>
      <c r="G883" s="43">
        <f>VLOOKUP($A883,'Doanh thu'!$A$3:$Q$2000,12,FALSE)/1000000000</f>
        <v>11.020916604</v>
      </c>
      <c r="H883" s="43">
        <f>VLOOKUP($A883,LNST!$A$3:$Q$1635,9,FALSE)/1000000000</f>
        <v>0.37806205599999998</v>
      </c>
      <c r="I883" s="43">
        <f>VLOOKUP($A883,LNST!$A$3:$Q$1635,10,FALSE)/1000000000</f>
        <v>2.3000513119999999</v>
      </c>
      <c r="J883" s="43">
        <f>VLOOKUP($A883,LNST!$A$3:$Q$1635,11,FALSE)/1000000000</f>
        <v>-2.5525299010000002</v>
      </c>
      <c r="K883" s="43">
        <f>VLOOKUP($A883,LNST!$A$3:$Q$1635,12,FALSE)/1000000000</f>
        <v>1.035670205</v>
      </c>
      <c r="L883" s="45">
        <f>VLOOKUP($A883,'Doanh thu'!$A$3:$Q$2000,14,FALSE)</f>
        <v>-2.9497962833855022E-2</v>
      </c>
      <c r="M883" s="45">
        <f>VLOOKUP($A883,'Doanh thu'!$A$3:$Q$2000,15,FALSE)</f>
        <v>-0.19563307463929425</v>
      </c>
      <c r="N883" s="45">
        <f>VLOOKUP($A883,'Doanh thu'!$A$3:$Q$2000,16,FALSE)</f>
        <v>0.19138661144493813</v>
      </c>
      <c r="O883" s="45">
        <f>VLOOKUP($A883,'Doanh thu'!$A$3:$Q$2000,17,FALSE)</f>
        <v>-4.7420841429712778E-2</v>
      </c>
      <c r="P883" s="45">
        <f>VLOOKUP($A883,LNST!$A$3:$R$1635,14,FALSE)</f>
        <v>-0.33792599972980608</v>
      </c>
      <c r="Q883" s="45">
        <f>VLOOKUP($A883,LNST!$A$3:$R$1635,15,FALSE)</f>
        <v>4.7611119136620118E-2</v>
      </c>
      <c r="R883" s="45">
        <f>VLOOKUP($A883,LNST!$A$3:$R$1635,16,FALSE)</f>
        <v>-0.62079721577210512</v>
      </c>
      <c r="S883" s="45">
        <f>VLOOKUP($A883,LNST!$A$3:$R$1635,17,FALSE)</f>
        <v>-0.45092314337413186</v>
      </c>
      <c r="T883" s="45">
        <f>VLOOKUP($A883,LNG!$A$2:$H$1999,4,FALSE)/(D883*10^9)</f>
        <v>0.48633815070205</v>
      </c>
      <c r="U883" s="45">
        <f>VLOOKUP($A883,LNG!$A$2:$H$1999,5,FALSE)/(E883*10^9)</f>
        <v>0.23840071570743429</v>
      </c>
      <c r="V883" s="45">
        <f>VLOOKUP($A883,LNG!$A$2:$H$1999,6,FALSE)/(F883*10^9)</f>
        <v>0.35768558235206299</v>
      </c>
      <c r="W883" s="45">
        <f>VLOOKUP($A883,LNG!$A$2:$H$1999,7,FALSE)/(G883*10^9)</f>
        <v>0.32534357139574266</v>
      </c>
      <c r="X883" s="45">
        <f>VLOOKUP($A883,'LNST năm'!$A$2:$I$2000,8,FALSE)</f>
        <v>0.28776506286330544</v>
      </c>
      <c r="Y883" s="45">
        <f>VLOOKUP($A883,'LNST năm'!$A$2:$I$2000,9,FALSE)</f>
        <v>2.1054581705758357E-2</v>
      </c>
      <c r="Z883" s="46" t="e">
        <f>VLOOKUP($A883,LNG!$A$2:$H$1999,9,FALSE)</f>
        <v>#REF!</v>
      </c>
      <c r="AA883" s="162" t="e">
        <f>VLOOKUP($A883,'GIÁ CP'!$A$2:$D$2000,4,FALSE)/Z883</f>
        <v>#REF!</v>
      </c>
    </row>
    <row r="884" spans="1:27" hidden="1">
      <c r="A884" s="18" t="s">
        <v>312</v>
      </c>
      <c r="B884" s="18" t="s">
        <v>2004</v>
      </c>
      <c r="C884" s="154" t="str">
        <f>VLOOKUP(A884,'GIÁ CP'!$K$2:$M$2000,3,FALSE)</f>
        <v xml:space="preserve">Nuôi trồng nông &amp; hải sản </v>
      </c>
      <c r="D884" s="43" t="e">
        <f>VLOOKUP($A884,'Doanh thu'!$A$3:$Q$2000,9,FALSE)/1000000000</f>
        <v>#N/A</v>
      </c>
      <c r="E884" s="43" t="e">
        <f>VLOOKUP($A884,'Doanh thu'!$A$3:$Q$2000,10,FALSE)/1000000000</f>
        <v>#N/A</v>
      </c>
      <c r="F884" s="43" t="e">
        <f>VLOOKUP($A884,'Doanh thu'!$A$3:$Q$2000,11,FALSE)/1000000000</f>
        <v>#N/A</v>
      </c>
      <c r="G884" s="43" t="e">
        <f>VLOOKUP($A884,'Doanh thu'!$A$3:$Q$2000,12,FALSE)/1000000000</f>
        <v>#N/A</v>
      </c>
      <c r="H884" s="43" t="e">
        <f>VLOOKUP($A884,LNST!$A$3:$Q$1635,9,FALSE)/1000000000</f>
        <v>#N/A</v>
      </c>
      <c r="I884" s="43" t="e">
        <f>VLOOKUP($A884,LNST!$A$3:$Q$1635,10,FALSE)/1000000000</f>
        <v>#N/A</v>
      </c>
      <c r="J884" s="43" t="e">
        <f>VLOOKUP($A884,LNST!$A$3:$Q$1635,11,FALSE)/1000000000</f>
        <v>#N/A</v>
      </c>
      <c r="K884" s="43" t="e">
        <f>VLOOKUP($A884,LNST!$A$3:$Q$1635,12,FALSE)/1000000000</f>
        <v>#N/A</v>
      </c>
      <c r="L884" s="45" t="e">
        <f>VLOOKUP($A884,'Doanh thu'!$A$3:$Q$2000,14,FALSE)</f>
        <v>#N/A</v>
      </c>
      <c r="M884" s="45" t="e">
        <f>VLOOKUP($A884,'Doanh thu'!$A$3:$Q$2000,15,FALSE)</f>
        <v>#N/A</v>
      </c>
      <c r="N884" s="45" t="e">
        <f>VLOOKUP($A884,'Doanh thu'!$A$3:$Q$2000,16,FALSE)</f>
        <v>#N/A</v>
      </c>
      <c r="O884" s="45" t="e">
        <f>VLOOKUP($A884,'Doanh thu'!$A$3:$Q$2000,17,FALSE)</f>
        <v>#N/A</v>
      </c>
      <c r="P884" s="45" t="e">
        <f>VLOOKUP($A884,LNST!$A$3:$R$1635,14,FALSE)</f>
        <v>#N/A</v>
      </c>
      <c r="Q884" s="45" t="e">
        <f>VLOOKUP($A884,LNST!$A$3:$R$1635,15,FALSE)</f>
        <v>#N/A</v>
      </c>
      <c r="R884" s="45" t="e">
        <f>VLOOKUP($A884,LNST!$A$3:$R$1635,16,FALSE)</f>
        <v>#N/A</v>
      </c>
      <c r="S884" s="45" t="e">
        <f>VLOOKUP($A884,LNST!$A$3:$R$1635,17,FALSE)</f>
        <v>#N/A</v>
      </c>
      <c r="T884" s="45" t="e">
        <f>VLOOKUP($A884,LNG!$A$2:$H$1999,4,FALSE)/(D884*10^9)</f>
        <v>#N/A</v>
      </c>
      <c r="U884" s="45" t="e">
        <f>VLOOKUP($A884,LNG!$A$2:$H$1999,5,FALSE)/(E884*10^9)</f>
        <v>#N/A</v>
      </c>
      <c r="V884" s="45" t="e">
        <f>VLOOKUP($A884,LNG!$A$2:$H$1999,6,FALSE)/(F884*10^9)</f>
        <v>#N/A</v>
      </c>
      <c r="W884" s="45" t="e">
        <f>VLOOKUP($A884,LNG!$A$2:$H$1999,7,FALSE)/(G884*10^9)</f>
        <v>#N/A</v>
      </c>
      <c r="X884" s="45">
        <f>VLOOKUP($A884,'LNST năm'!$A$2:$I$2000,8,FALSE)</f>
        <v>-1.3375259581839607</v>
      </c>
      <c r="Y884" s="45">
        <f>VLOOKUP($A884,'LNST năm'!$A$2:$I$2000,9,FALSE)</f>
        <v>6.8997519439553567E-2</v>
      </c>
      <c r="Z884" s="46" t="e">
        <f>VLOOKUP($A884,LNG!$A$2:$H$1999,9,FALSE)</f>
        <v>#N/A</v>
      </c>
      <c r="AA884" s="162" t="e">
        <f>VLOOKUP($A884,'GIÁ CP'!$A$2:$D$2000,4,FALSE)/Z884</f>
        <v>#N/A</v>
      </c>
    </row>
    <row r="885" spans="1:27" hidden="1">
      <c r="A885" s="18" t="s">
        <v>1039</v>
      </c>
      <c r="B885" s="18" t="s">
        <v>2543</v>
      </c>
      <c r="C885" s="154" t="str">
        <f>VLOOKUP(A885,'GIÁ CP'!$K$2:$M$2000,3,FALSE)</f>
        <v xml:space="preserve">Nuôi trồng nông &amp; hải sản </v>
      </c>
      <c r="D885" s="43">
        <f>VLOOKUP($A885,'Doanh thu'!$A$3:$Q$2000,9,FALSE)/1000000000</f>
        <v>4.5197329049999997</v>
      </c>
      <c r="E885" s="43">
        <f>VLOOKUP($A885,'Doanh thu'!$A$3:$Q$2000,10,FALSE)/1000000000</f>
        <v>6.4660544590000004</v>
      </c>
      <c r="F885" s="43">
        <f>VLOOKUP($A885,'Doanh thu'!$A$3:$Q$2000,11,FALSE)/1000000000</f>
        <v>7.6412426519999999</v>
      </c>
      <c r="G885" s="43">
        <f>VLOOKUP($A885,'Doanh thu'!$A$3:$Q$2000,12,FALSE)/1000000000</f>
        <v>0</v>
      </c>
      <c r="H885" s="43">
        <f>VLOOKUP($A885,LNST!$A$3:$Q$1635,9,FALSE)/1000000000</f>
        <v>-3.4461399639999999</v>
      </c>
      <c r="I885" s="43">
        <f>VLOOKUP($A885,LNST!$A$3:$Q$1635,10,FALSE)/1000000000</f>
        <v>-8.0518218000000003E-2</v>
      </c>
      <c r="J885" s="43">
        <f>VLOOKUP($A885,LNST!$A$3:$Q$1635,11,FALSE)/1000000000</f>
        <v>2.6769681259999998</v>
      </c>
      <c r="K885" s="43">
        <f>VLOOKUP($A885,LNST!$A$3:$Q$1635,12,FALSE)/1000000000</f>
        <v>0</v>
      </c>
      <c r="L885" s="45">
        <f>VLOOKUP($A885,'Doanh thu'!$A$3:$Q$2000,14,FALSE)</f>
        <v>0.14776835393889062</v>
      </c>
      <c r="M885" s="45">
        <f>VLOOKUP($A885,'Doanh thu'!$A$3:$Q$2000,15,FALSE)</f>
        <v>0.32998119333369208</v>
      </c>
      <c r="N885" s="45">
        <f>VLOOKUP($A885,'Doanh thu'!$A$3:$Q$2000,16,FALSE)</f>
        <v>1.180685073220392</v>
      </c>
      <c r="O885" s="45">
        <f>VLOOKUP($A885,'Doanh thu'!$A$3:$Q$2000,17,FALSE)</f>
        <v>-1</v>
      </c>
      <c r="P885" s="45">
        <f>VLOOKUP($A885,LNST!$A$3:$R$1635,14,FALSE)</f>
        <v>0.8515397211782334</v>
      </c>
      <c r="Q885" s="45">
        <f>VLOOKUP($A885,LNST!$A$3:$R$1635,15,FALSE)</f>
        <v>0.98857923455004637</v>
      </c>
      <c r="R885" s="45">
        <f>VLOOKUP($A885,LNST!$A$3:$R$1635,16,FALSE)</f>
        <v>1.1634669626362311</v>
      </c>
      <c r="S885" s="45">
        <f>VLOOKUP($A885,LNST!$A$3:$R$1635,17,FALSE)</f>
        <v>1</v>
      </c>
      <c r="T885" s="45">
        <f>VLOOKUP($A885,LNG!$A$2:$H$1999,4,FALSE)/(D885*10^9)</f>
        <v>3.8297939864656669E-2</v>
      </c>
      <c r="U885" s="45">
        <f>VLOOKUP($A885,LNG!$A$2:$H$1999,5,FALSE)/(E885*10^9)</f>
        <v>9.0747053356978233E-2</v>
      </c>
      <c r="V885" s="45">
        <f>VLOOKUP($A885,LNG!$A$2:$H$1999,6,FALSE)/(F885*10^9)</f>
        <v>0.18730528818181025</v>
      </c>
      <c r="W885" s="45" t="e">
        <f>VLOOKUP($A885,LNG!$A$2:$H$1999,7,FALSE)/(G885*10^9)</f>
        <v>#DIV/0!</v>
      </c>
      <c r="X885" s="45">
        <f>VLOOKUP($A885,'LNST năm'!$A$2:$I$2000,8,FALSE)</f>
        <v>0.96473237662451738</v>
      </c>
      <c r="Y885" s="45">
        <f>VLOOKUP($A885,'LNST năm'!$A$2:$I$2000,9,FALSE)</f>
        <v>0.2531548042067715</v>
      </c>
      <c r="Z885" s="46" t="e">
        <f>VLOOKUP($A885,LNG!$A$2:$H$1999,9,FALSE)</f>
        <v>#REF!</v>
      </c>
      <c r="AA885" s="162" t="e">
        <f>VLOOKUP($A885,'GIÁ CP'!$A$2:$D$2000,4,FALSE)/Z885</f>
        <v>#REF!</v>
      </c>
    </row>
    <row r="886" spans="1:27" hidden="1">
      <c r="A886" s="18" t="s">
        <v>929</v>
      </c>
      <c r="B886" s="18" t="s">
        <v>2842</v>
      </c>
      <c r="C886" s="154" t="str">
        <f>VLOOKUP(A886,'GIÁ CP'!$K$2:$M$2000,3,FALSE)</f>
        <v xml:space="preserve">Vận tải hành khách &amp; Du lịch </v>
      </c>
      <c r="D886" s="43" t="e">
        <f>VLOOKUP($A886,'Doanh thu'!$A$3:$Q$2000,9,FALSE)/1000000000</f>
        <v>#N/A</v>
      </c>
      <c r="E886" s="43" t="e">
        <f>VLOOKUP($A886,'Doanh thu'!$A$3:$Q$2000,10,FALSE)/1000000000</f>
        <v>#N/A</v>
      </c>
      <c r="F886" s="43" t="e">
        <f>VLOOKUP($A886,'Doanh thu'!$A$3:$Q$2000,11,FALSE)/1000000000</f>
        <v>#N/A</v>
      </c>
      <c r="G886" s="43" t="e">
        <f>VLOOKUP($A886,'Doanh thu'!$A$3:$Q$2000,12,FALSE)/1000000000</f>
        <v>#N/A</v>
      </c>
      <c r="H886" s="43" t="e">
        <f>VLOOKUP($A886,LNST!$A$3:$Q$1635,9,FALSE)/1000000000</f>
        <v>#N/A</v>
      </c>
      <c r="I886" s="43" t="e">
        <f>VLOOKUP($A886,LNST!$A$3:$Q$1635,10,FALSE)/1000000000</f>
        <v>#N/A</v>
      </c>
      <c r="J886" s="43" t="e">
        <f>VLOOKUP($A886,LNST!$A$3:$Q$1635,11,FALSE)/1000000000</f>
        <v>#N/A</v>
      </c>
      <c r="K886" s="43" t="e">
        <f>VLOOKUP($A886,LNST!$A$3:$Q$1635,12,FALSE)/1000000000</f>
        <v>#N/A</v>
      </c>
      <c r="L886" s="45" t="e">
        <f>VLOOKUP($A886,'Doanh thu'!$A$3:$Q$2000,14,FALSE)</f>
        <v>#N/A</v>
      </c>
      <c r="M886" s="45" t="e">
        <f>VLOOKUP($A886,'Doanh thu'!$A$3:$Q$2000,15,FALSE)</f>
        <v>#N/A</v>
      </c>
      <c r="N886" s="45" t="e">
        <f>VLOOKUP($A886,'Doanh thu'!$A$3:$Q$2000,16,FALSE)</f>
        <v>#N/A</v>
      </c>
      <c r="O886" s="45" t="e">
        <f>VLOOKUP($A886,'Doanh thu'!$A$3:$Q$2000,17,FALSE)</f>
        <v>#N/A</v>
      </c>
      <c r="P886" s="45" t="e">
        <f>VLOOKUP($A886,LNST!$A$3:$R$1635,14,FALSE)</f>
        <v>#N/A</v>
      </c>
      <c r="Q886" s="45" t="e">
        <f>VLOOKUP($A886,LNST!$A$3:$R$1635,15,FALSE)</f>
        <v>#N/A</v>
      </c>
      <c r="R886" s="45" t="e">
        <f>VLOOKUP($A886,LNST!$A$3:$R$1635,16,FALSE)</f>
        <v>#N/A</v>
      </c>
      <c r="S886" s="45" t="e">
        <f>VLOOKUP($A886,LNST!$A$3:$R$1635,17,FALSE)</f>
        <v>#N/A</v>
      </c>
      <c r="T886" s="45" t="e">
        <f>VLOOKUP($A886,LNG!$A$2:$H$1999,4,FALSE)/(D886*10^9)</f>
        <v>#N/A</v>
      </c>
      <c r="U886" s="45" t="e">
        <f>VLOOKUP($A886,LNG!$A$2:$H$1999,5,FALSE)/(E886*10^9)</f>
        <v>#N/A</v>
      </c>
      <c r="V886" s="45" t="e">
        <f>VLOOKUP($A886,LNG!$A$2:$H$1999,6,FALSE)/(F886*10^9)</f>
        <v>#N/A</v>
      </c>
      <c r="W886" s="45" t="e">
        <f>VLOOKUP($A886,LNG!$A$2:$H$1999,7,FALSE)/(G886*10^9)</f>
        <v>#N/A</v>
      </c>
      <c r="X886" s="45" t="e">
        <f>VLOOKUP($A886,'LNST năm'!$A$2:$I$2000,8,FALSE)</f>
        <v>#N/A</v>
      </c>
      <c r="Y886" s="45" t="e">
        <f>VLOOKUP($A886,'LNST năm'!$A$2:$I$2000,9,FALSE)</f>
        <v>#N/A</v>
      </c>
      <c r="Z886" s="46" t="e">
        <f>VLOOKUP($A886,LNG!$A$2:$H$1999,9,FALSE)</f>
        <v>#N/A</v>
      </c>
      <c r="AA886" s="162" t="e">
        <f>VLOOKUP($A886,'GIÁ CP'!$A$2:$D$2000,4,FALSE)/Z886</f>
        <v>#N/A</v>
      </c>
    </row>
    <row r="887" spans="1:27" hidden="1">
      <c r="A887" s="18" t="s">
        <v>361</v>
      </c>
      <c r="B887" s="18" t="s">
        <v>2063</v>
      </c>
      <c r="C887" s="154" t="str">
        <f>VLOOKUP(A887,'GIÁ CP'!$K$2:$M$2000,3,FALSE)</f>
        <v xml:space="preserve">Khai khoáng </v>
      </c>
      <c r="D887" s="43">
        <f>VLOOKUP($A887,'Doanh thu'!$A$3:$Q$2000,9,FALSE)/1000000000</f>
        <v>42.533948784000003</v>
      </c>
      <c r="E887" s="43">
        <f>VLOOKUP($A887,'Doanh thu'!$A$3:$Q$2000,10,FALSE)/1000000000</f>
        <v>44.828903296</v>
      </c>
      <c r="F887" s="43">
        <f>VLOOKUP($A887,'Doanh thu'!$A$3:$Q$2000,11,FALSE)/1000000000</f>
        <v>42.473888408000001</v>
      </c>
      <c r="G887" s="43">
        <f>VLOOKUP($A887,'Doanh thu'!$A$3:$Q$2000,12,FALSE)/1000000000</f>
        <v>0</v>
      </c>
      <c r="H887" s="43">
        <f>VLOOKUP($A887,LNST!$A$3:$Q$1635,9,FALSE)/1000000000</f>
        <v>1.5264107060000001</v>
      </c>
      <c r="I887" s="43">
        <f>VLOOKUP($A887,LNST!$A$3:$Q$1635,10,FALSE)/1000000000</f>
        <v>2.2609487829999999</v>
      </c>
      <c r="J887" s="43">
        <f>VLOOKUP($A887,LNST!$A$3:$Q$1635,11,FALSE)/1000000000</f>
        <v>1.346525051</v>
      </c>
      <c r="K887" s="43">
        <f>VLOOKUP($A887,LNST!$A$3:$Q$1635,12,FALSE)/1000000000</f>
        <v>0</v>
      </c>
      <c r="L887" s="45">
        <f>VLOOKUP($A887,'Doanh thu'!$A$3:$Q$2000,14,FALSE)</f>
        <v>4.4255493547144434E-2</v>
      </c>
      <c r="M887" s="45">
        <f>VLOOKUP($A887,'Doanh thu'!$A$3:$Q$2000,15,FALSE)</f>
        <v>0.13917798816097002</v>
      </c>
      <c r="N887" s="45">
        <f>VLOOKUP($A887,'Doanh thu'!$A$3:$Q$2000,16,FALSE)</f>
        <v>-1.6495955464577296E-2</v>
      </c>
      <c r="O887" s="45">
        <f>VLOOKUP($A887,'Doanh thu'!$A$3:$Q$2000,17,FALSE)</f>
        <v>-1</v>
      </c>
      <c r="P887" s="45">
        <f>VLOOKUP($A887,LNST!$A$3:$R$1635,14,FALSE)</f>
        <v>-5.9261148493809639E-2</v>
      </c>
      <c r="Q887" s="45">
        <f>VLOOKUP($A887,LNST!$A$3:$R$1635,15,FALSE)</f>
        <v>0.2841202529695826</v>
      </c>
      <c r="R887" s="45">
        <f>VLOOKUP($A887,LNST!$A$3:$R$1635,16,FALSE)</f>
        <v>3.3103274941512733E-3</v>
      </c>
      <c r="S887" s="45">
        <f>VLOOKUP($A887,LNST!$A$3:$R$1635,17,FALSE)</f>
        <v>-1</v>
      </c>
      <c r="T887" s="45">
        <f>VLOOKUP($A887,LNG!$A$2:$H$1999,4,FALSE)/(D887*10^9)</f>
        <v>0.38130455160328008</v>
      </c>
      <c r="U887" s="45">
        <f>VLOOKUP($A887,LNG!$A$2:$H$1999,5,FALSE)/(E887*10^9)</f>
        <v>0.39339335485313054</v>
      </c>
      <c r="V887" s="45">
        <f>VLOOKUP($A887,LNG!$A$2:$H$1999,6,FALSE)/(F887*10^9)</f>
        <v>0.44539016558316519</v>
      </c>
      <c r="W887" s="45" t="e">
        <f>VLOOKUP($A887,LNG!$A$2:$H$1999,7,FALSE)/(G887*10^9)</f>
        <v>#DIV/0!</v>
      </c>
      <c r="X887" s="45">
        <f>VLOOKUP($A887,'LNST năm'!$A$2:$I$2000,8,FALSE)</f>
        <v>3.8539590261016027E-2</v>
      </c>
      <c r="Y887" s="45">
        <f>VLOOKUP($A887,'LNST năm'!$A$2:$I$2000,9,FALSE)</f>
        <v>5.556261392486217E-3</v>
      </c>
      <c r="Z887" s="46" t="e">
        <f>VLOOKUP($A887,LNG!$A$2:$H$1999,9,FALSE)</f>
        <v>#REF!</v>
      </c>
      <c r="AA887" s="162" t="e">
        <f>VLOOKUP($A887,'GIÁ CP'!$A$2:$D$2000,4,FALSE)/Z887</f>
        <v>#REF!</v>
      </c>
    </row>
    <row r="888" spans="1:27">
      <c r="A888" s="18" t="s">
        <v>879</v>
      </c>
      <c r="B888" s="18" t="s">
        <v>3219</v>
      </c>
      <c r="C888" s="154" t="str">
        <f>VLOOKUP(A888,'GIÁ CP'!$K$2:$M$2000,3,FALSE)</f>
        <v xml:space="preserve">Đồ uống &amp; giải khát </v>
      </c>
      <c r="D888" s="43">
        <f>VLOOKUP($A888,'Doanh thu'!$A$3:$Q$2000,9,FALSE)/1000000000</f>
        <v>407.606287055</v>
      </c>
      <c r="E888" s="43">
        <f>VLOOKUP($A888,'Doanh thu'!$A$3:$Q$2000,10,FALSE)/1000000000</f>
        <v>259.63310982000002</v>
      </c>
      <c r="F888" s="43">
        <f>VLOOKUP($A888,'Doanh thu'!$A$3:$Q$2000,11,FALSE)/1000000000</f>
        <v>316.64609500300003</v>
      </c>
      <c r="G888" s="43">
        <f>VLOOKUP($A888,'Doanh thu'!$A$3:$Q$2000,12,FALSE)/1000000000</f>
        <v>499.19274596499997</v>
      </c>
      <c r="H888" s="43">
        <f>VLOOKUP($A888,LNST!$A$3:$Q$1635,9,FALSE)/1000000000</f>
        <v>20.713219803000001</v>
      </c>
      <c r="I888" s="43">
        <f>VLOOKUP($A888,LNST!$A$3:$Q$1635,10,FALSE)/1000000000</f>
        <v>10.576446257000001</v>
      </c>
      <c r="J888" s="43">
        <f>VLOOKUP($A888,LNST!$A$3:$Q$1635,11,FALSE)/1000000000</f>
        <v>16.607587231</v>
      </c>
      <c r="K888" s="43">
        <f>VLOOKUP($A888,LNST!$A$3:$Q$1635,12,FALSE)/1000000000</f>
        <v>20.905475736</v>
      </c>
      <c r="L888" s="45">
        <f>VLOOKUP($A888,'Doanh thu'!$A$3:$Q$2000,14,FALSE)</f>
        <v>-0.13549254523684445</v>
      </c>
      <c r="M888" s="45">
        <f>VLOOKUP($A888,'Doanh thu'!$A$3:$Q$2000,15,FALSE)</f>
        <v>-0.19872865849331481</v>
      </c>
      <c r="N888" s="45">
        <f>VLOOKUP($A888,'Doanh thu'!$A$3:$Q$2000,16,FALSE)</f>
        <v>-0.20433411921580122</v>
      </c>
      <c r="O888" s="45">
        <f>VLOOKUP($A888,'Doanh thu'!$A$3:$Q$2000,17,FALSE)</f>
        <v>0.36992757189258069</v>
      </c>
      <c r="P888" s="45">
        <f>VLOOKUP($A888,LNST!$A$3:$R$1635,14,FALSE)</f>
        <v>-1.81367151242901E-2</v>
      </c>
      <c r="Q888" s="45">
        <f>VLOOKUP($A888,LNST!$A$3:$R$1635,15,FALSE)</f>
        <v>0.30907533587220776</v>
      </c>
      <c r="R888" s="45">
        <f>VLOOKUP($A888,LNST!$A$3:$R$1635,16,FALSE)</f>
        <v>0.16755683434133792</v>
      </c>
      <c r="S888" s="45">
        <f>VLOOKUP($A888,LNST!$A$3:$R$1635,17,FALSE)</f>
        <v>3.4345187595232488E-2</v>
      </c>
      <c r="T888" s="45">
        <f>VLOOKUP($A888,LNG!$A$2:$H$1999,4,FALSE)/(D888*10^9)</f>
        <v>0.17042190931080214</v>
      </c>
      <c r="U888" s="45">
        <f>VLOOKUP($A888,LNG!$A$2:$H$1999,5,FALSE)/(E888*10^9)</f>
        <v>0.31439773643889868</v>
      </c>
      <c r="V888" s="45">
        <f>VLOOKUP($A888,LNG!$A$2:$H$1999,6,FALSE)/(F888*10^9)</f>
        <v>0.14192832070319458</v>
      </c>
      <c r="W888" s="45">
        <f>VLOOKUP($A888,LNG!$A$2:$H$1999,7,FALSE)/(G888*10^9)</f>
        <v>9.7644555901494526E-2</v>
      </c>
      <c r="X888" s="45">
        <f>VLOOKUP($A888,'LNST năm'!$A$2:$I$2000,8,FALSE)</f>
        <v>9.4916316784355706E-2</v>
      </c>
      <c r="Y888" s="45">
        <f>VLOOKUP($A888,'LNST năm'!$A$2:$I$2000,9,FALSE)</f>
        <v>-0.12678904824304971</v>
      </c>
      <c r="Z888" s="46" t="e">
        <f>VLOOKUP($A888,LNG!$A$2:$H$1999,9,FALSE)</f>
        <v>#REF!</v>
      </c>
      <c r="AA888" s="162" t="e">
        <f>VLOOKUP($A888,'GIÁ CP'!$A$2:$D$2000,4,FALSE)/Z888</f>
        <v>#REF!</v>
      </c>
    </row>
    <row r="889" spans="1:27" hidden="1">
      <c r="A889" s="18" t="s">
        <v>25</v>
      </c>
      <c r="B889" s="18" t="s">
        <v>1675</v>
      </c>
      <c r="C889" s="154" t="str">
        <f>VLOOKUP(A889,'GIÁ CP'!$K$2:$M$2000,3,FALSE)</f>
        <v xml:space="preserve">Khai khoáng </v>
      </c>
      <c r="D889" s="43">
        <f>VLOOKUP($A889,'Doanh thu'!$A$3:$Q$2000,9,FALSE)/1000000000</f>
        <v>38.966853575000002</v>
      </c>
      <c r="E889" s="43">
        <f>VLOOKUP($A889,'Doanh thu'!$A$3:$Q$2000,10,FALSE)/1000000000</f>
        <v>39.602162012999997</v>
      </c>
      <c r="F889" s="43">
        <f>VLOOKUP($A889,'Doanh thu'!$A$3:$Q$2000,11,FALSE)/1000000000</f>
        <v>29.703235503999998</v>
      </c>
      <c r="G889" s="43">
        <f>VLOOKUP($A889,'Doanh thu'!$A$3:$Q$2000,12,FALSE)/1000000000</f>
        <v>23.608555251999999</v>
      </c>
      <c r="H889" s="43">
        <f>VLOOKUP($A889,LNST!$A$3:$Q$1635,9,FALSE)/1000000000</f>
        <v>3.7748105430000001</v>
      </c>
      <c r="I889" s="43">
        <f>VLOOKUP($A889,LNST!$A$3:$Q$1635,10,FALSE)/1000000000</f>
        <v>4.2620624510000003</v>
      </c>
      <c r="J889" s="43">
        <f>VLOOKUP($A889,LNST!$A$3:$Q$1635,11,FALSE)/1000000000</f>
        <v>2.5826151419999999</v>
      </c>
      <c r="K889" s="43">
        <f>VLOOKUP($A889,LNST!$A$3:$Q$1635,12,FALSE)/1000000000</f>
        <v>1.481978528</v>
      </c>
      <c r="L889" s="45">
        <f>VLOOKUP($A889,'Doanh thu'!$A$3:$Q$2000,14,FALSE)</f>
        <v>-0.18144165019470029</v>
      </c>
      <c r="M889" s="45">
        <f>VLOOKUP($A889,'Doanh thu'!$A$3:$Q$2000,15,FALSE)</f>
        <v>-0.15218748771450125</v>
      </c>
      <c r="N889" s="45">
        <f>VLOOKUP($A889,'Doanh thu'!$A$3:$Q$2000,16,FALSE)</f>
        <v>-0.50701441166257755</v>
      </c>
      <c r="O889" s="45">
        <f>VLOOKUP($A889,'Doanh thu'!$A$3:$Q$2000,17,FALSE)</f>
        <v>1.0298818283283373</v>
      </c>
      <c r="P889" s="45">
        <f>VLOOKUP($A889,LNST!$A$3:$R$1635,14,FALSE)</f>
        <v>-0.44062663487803005</v>
      </c>
      <c r="Q889" s="45">
        <f>VLOOKUP($A889,LNST!$A$3:$R$1635,15,FALSE)</f>
        <v>-0.30352075829255659</v>
      </c>
      <c r="R889" s="45">
        <f>VLOOKUP($A889,LNST!$A$3:$R$1635,16,FALSE)</f>
        <v>-0.67356781808071142</v>
      </c>
      <c r="S889" s="45">
        <f>VLOOKUP($A889,LNST!$A$3:$R$1635,17,FALSE)</f>
        <v>0.65150954143094864</v>
      </c>
      <c r="T889" s="45">
        <f>VLOOKUP($A889,LNG!$A$2:$H$1999,4,FALSE)/(D889*10^9)</f>
        <v>9.0306190804629261E-2</v>
      </c>
      <c r="U889" s="45">
        <f>VLOOKUP($A889,LNG!$A$2:$H$1999,5,FALSE)/(E889*10^9)</f>
        <v>0.1924595890875358</v>
      </c>
      <c r="V889" s="45">
        <f>VLOOKUP($A889,LNG!$A$2:$H$1999,6,FALSE)/(F889*10^9)</f>
        <v>0.31056864827933395</v>
      </c>
      <c r="W889" s="45">
        <f>VLOOKUP($A889,LNG!$A$2:$H$1999,7,FALSE)/(G889*10^9)</f>
        <v>0.2708982539479286</v>
      </c>
      <c r="X889" s="45">
        <f>VLOOKUP($A889,'LNST năm'!$A$2:$I$2000,8,FALSE)</f>
        <v>-0.5490921221842392</v>
      </c>
      <c r="Y889" s="45">
        <f>VLOOKUP($A889,'LNST năm'!$A$2:$I$2000,9,FALSE)</f>
        <v>-0.18582213521899549</v>
      </c>
      <c r="Z889" s="46" t="e">
        <f>VLOOKUP($A889,LNG!$A$2:$H$1999,9,FALSE)</f>
        <v>#REF!</v>
      </c>
      <c r="AA889" s="162" t="e">
        <f>VLOOKUP($A889,'GIÁ CP'!$A$2:$D$2000,4,FALSE)/Z889</f>
        <v>#REF!</v>
      </c>
    </row>
    <row r="890" spans="1:27">
      <c r="A890" s="18" t="s">
        <v>559</v>
      </c>
      <c r="B890" s="18" t="s">
        <v>2130</v>
      </c>
      <c r="C890" s="154" t="str">
        <f>VLOOKUP(A890,'GIÁ CP'!$K$2:$M$2000,3,FALSE)</f>
        <v xml:space="preserve">Xây dựng </v>
      </c>
      <c r="D890" s="43">
        <f>VLOOKUP($A890,'Doanh thu'!$A$3:$Q$2000,9,FALSE)/1000000000</f>
        <v>287.97150342700002</v>
      </c>
      <c r="E890" s="43">
        <f>VLOOKUP($A890,'Doanh thu'!$A$3:$Q$2000,10,FALSE)/1000000000</f>
        <v>149.67744321500001</v>
      </c>
      <c r="F890" s="43">
        <f>VLOOKUP($A890,'Doanh thu'!$A$3:$Q$2000,11,FALSE)/1000000000</f>
        <v>168.27294727899999</v>
      </c>
      <c r="G890" s="43">
        <f>VLOOKUP($A890,'Doanh thu'!$A$3:$Q$2000,12,FALSE)/1000000000</f>
        <v>58.386254491000003</v>
      </c>
      <c r="H890" s="43">
        <f>VLOOKUP($A890,LNST!$A$3:$Q$1635,9,FALSE)/1000000000</f>
        <v>102.497480952</v>
      </c>
      <c r="I890" s="43">
        <f>VLOOKUP($A890,LNST!$A$3:$Q$1635,10,FALSE)/1000000000</f>
        <v>-22.692987926000001</v>
      </c>
      <c r="J890" s="43">
        <f>VLOOKUP($A890,LNST!$A$3:$Q$1635,11,FALSE)/1000000000</f>
        <v>54.802013952999999</v>
      </c>
      <c r="K890" s="43">
        <f>VLOOKUP($A890,LNST!$A$3:$Q$1635,12,FALSE)/1000000000</f>
        <v>6.1754133439999999</v>
      </c>
      <c r="L890" s="45">
        <f>VLOOKUP($A890,'Doanh thu'!$A$3:$Q$2000,14,FALSE)</f>
        <v>3.3309059018083329</v>
      </c>
      <c r="M890" s="45">
        <f>VLOOKUP($A890,'Doanh thu'!$A$3:$Q$2000,15,FALSE)</f>
        <v>-7.8109787235993947E-2</v>
      </c>
      <c r="N890" s="45">
        <f>VLOOKUP($A890,'Doanh thu'!$A$3:$Q$2000,16,FALSE)</f>
        <v>1.6262042245955124</v>
      </c>
      <c r="O890" s="45">
        <f>VLOOKUP($A890,'Doanh thu'!$A$3:$Q$2000,17,FALSE)</f>
        <v>-0.73342398402685971</v>
      </c>
      <c r="P890" s="45">
        <f>VLOOKUP($A890,LNST!$A$3:$R$1635,14,FALSE)</f>
        <v>6.3320603940842801</v>
      </c>
      <c r="Q890" s="45">
        <f>VLOOKUP($A890,LNST!$A$3:$R$1635,15,FALSE)</f>
        <v>-1.5236815639365031</v>
      </c>
      <c r="R890" s="45">
        <f>VLOOKUP($A890,LNST!$A$3:$R$1635,16,FALSE)</f>
        <v>4.002978757475006</v>
      </c>
      <c r="S890" s="45">
        <f>VLOOKUP($A890,LNST!$A$3:$R$1635,17,FALSE)</f>
        <v>-0.90941828877688979</v>
      </c>
      <c r="T890" s="45">
        <f>VLOOKUP($A890,LNG!$A$2:$H$1999,4,FALSE)/(D890*10^9)</f>
        <v>0.44013600062733266</v>
      </c>
      <c r="U890" s="45">
        <f>VLOOKUP($A890,LNG!$A$2:$H$1999,5,FALSE)/(E890*10^9)</f>
        <v>1.3011643080998496</v>
      </c>
      <c r="V890" s="45">
        <f>VLOOKUP($A890,LNG!$A$2:$H$1999,6,FALSE)/(F890*10^9)</f>
        <v>0.27885742480161579</v>
      </c>
      <c r="W890" s="45">
        <f>VLOOKUP($A890,LNG!$A$2:$H$1999,7,FALSE)/(G890*10^9)</f>
        <v>1.7721413452193491</v>
      </c>
      <c r="X890" s="45">
        <f>VLOOKUP($A890,'LNST năm'!$A$2:$I$2000,8,FALSE)</f>
        <v>-1</v>
      </c>
      <c r="Y890" s="45">
        <f>VLOOKUP($A890,'LNST năm'!$A$2:$I$2000,9,FALSE)</f>
        <v>-1</v>
      </c>
      <c r="Z890" s="46" t="e">
        <f>VLOOKUP($A890,LNG!$A$2:$H$1999,9,FALSE)</f>
        <v>#REF!</v>
      </c>
      <c r="AA890" s="162" t="e">
        <f>VLOOKUP($A890,'GIÁ CP'!$A$2:$D$2000,4,FALSE)/Z890</f>
        <v>#REF!</v>
      </c>
    </row>
    <row r="891" spans="1:27" hidden="1">
      <c r="A891" s="18" t="s">
        <v>443</v>
      </c>
      <c r="B891" s="18" t="s">
        <v>2157</v>
      </c>
      <c r="C891" s="154" t="str">
        <f>VLOOKUP(A891,'GIÁ CP'!$K$2:$M$2000,3,FALSE)</f>
        <v xml:space="preserve">Khai khoáng </v>
      </c>
      <c r="D891" s="43">
        <f>VLOOKUP($A891,'Doanh thu'!$A$3:$Q$2000,9,FALSE)/1000000000</f>
        <v>279.24887556900001</v>
      </c>
      <c r="E891" s="43">
        <f>VLOOKUP($A891,'Doanh thu'!$A$3:$Q$2000,10,FALSE)/1000000000</f>
        <v>173.02069105499999</v>
      </c>
      <c r="F891" s="43">
        <f>VLOOKUP($A891,'Doanh thu'!$A$3:$Q$2000,11,FALSE)/1000000000</f>
        <v>88.327385489999998</v>
      </c>
      <c r="G891" s="43">
        <f>VLOOKUP($A891,'Doanh thu'!$A$3:$Q$2000,12,FALSE)/1000000000</f>
        <v>77.204459112999999</v>
      </c>
      <c r="H891" s="43">
        <f>VLOOKUP($A891,LNST!$A$3:$Q$1635,9,FALSE)/1000000000</f>
        <v>204.90041956499999</v>
      </c>
      <c r="I891" s="43">
        <f>VLOOKUP($A891,LNST!$A$3:$Q$1635,10,FALSE)/1000000000</f>
        <v>115.6162642</v>
      </c>
      <c r="J891" s="43">
        <f>VLOOKUP($A891,LNST!$A$3:$Q$1635,11,FALSE)/1000000000</f>
        <v>53.231443792999997</v>
      </c>
      <c r="K891" s="43">
        <f>VLOOKUP($A891,LNST!$A$3:$Q$1635,12,FALSE)/1000000000</f>
        <v>43.072542402000003</v>
      </c>
      <c r="L891" s="45">
        <f>VLOOKUP($A891,'Doanh thu'!$A$3:$Q$2000,14,FALSE)</f>
        <v>2.3340376076355303</v>
      </c>
      <c r="M891" s="45">
        <f>VLOOKUP($A891,'Doanh thu'!$A$3:$Q$2000,15,FALSE)</f>
        <v>0.53863675510649989</v>
      </c>
      <c r="N891" s="45">
        <f>VLOOKUP($A891,'Doanh thu'!$A$3:$Q$2000,16,FALSE)</f>
        <v>-0.27455207912895035</v>
      </c>
      <c r="O891" s="45">
        <f>VLOOKUP($A891,'Doanh thu'!$A$3:$Q$2000,17,FALSE)</f>
        <v>-0.49922450201109969</v>
      </c>
      <c r="P891" s="45">
        <f>VLOOKUP($A891,LNST!$A$3:$R$1635,14,FALSE)</f>
        <v>3.1022614555787209</v>
      </c>
      <c r="Q891" s="45">
        <f>VLOOKUP($A891,LNST!$A$3:$R$1635,15,FALSE)</f>
        <v>0.97120994050607246</v>
      </c>
      <c r="R891" s="45">
        <f>VLOOKUP($A891,LNST!$A$3:$R$1635,16,FALSE)</f>
        <v>-4.4775546768901893E-2</v>
      </c>
      <c r="S891" s="45">
        <f>VLOOKUP($A891,LNST!$A$3:$R$1635,17,FALSE)</f>
        <v>-0.57733118086782165</v>
      </c>
      <c r="T891" s="45">
        <f>VLOOKUP($A891,LNG!$A$2:$H$1999,4,FALSE)/(D891*10^9)</f>
        <v>0.46910914246682961</v>
      </c>
      <c r="U891" s="45">
        <f>VLOOKUP($A891,LNG!$A$2:$H$1999,5,FALSE)/(E891*10^9)</f>
        <v>1.3889974544813553</v>
      </c>
      <c r="V891" s="45">
        <f>VLOOKUP($A891,LNG!$A$2:$H$1999,6,FALSE)/(F891*10^9)</f>
        <v>1.6768438865063933</v>
      </c>
      <c r="W891" s="45">
        <f>VLOOKUP($A891,LNG!$A$2:$H$1999,7,FALSE)/(G891*10^9)</f>
        <v>0.78266889718841781</v>
      </c>
      <c r="X891" s="45">
        <f>VLOOKUP($A891,'LNST năm'!$A$2:$I$2000,8,FALSE)</f>
        <v>1.5969937858096064</v>
      </c>
      <c r="Y891" s="45">
        <f>VLOOKUP($A891,'LNST năm'!$A$2:$I$2000,9,FALSE)</f>
        <v>1.0660219504557857</v>
      </c>
      <c r="Z891" s="46" t="e">
        <f>VLOOKUP($A891,LNG!$A$2:$H$1999,9,FALSE)</f>
        <v>#REF!</v>
      </c>
      <c r="AA891" s="162" t="e">
        <f>VLOOKUP($A891,'GIÁ CP'!$A$2:$D$2000,4,FALSE)/Z891</f>
        <v>#REF!</v>
      </c>
    </row>
    <row r="892" spans="1:27" hidden="1">
      <c r="A892" s="18" t="s">
        <v>281</v>
      </c>
      <c r="B892" s="18" t="s">
        <v>1972</v>
      </c>
      <c r="C892" s="154" t="str">
        <f>VLOOKUP(A892,'GIÁ CP'!$K$2:$M$2000,3,FALSE)</f>
        <v xml:space="preserve">Dịch vụ vận tải </v>
      </c>
      <c r="D892" s="43">
        <f>VLOOKUP($A892,'Doanh thu'!$A$3:$Q$2000,9,FALSE)/1000000000</f>
        <v>508.29721837800003</v>
      </c>
      <c r="E892" s="43">
        <f>VLOOKUP($A892,'Doanh thu'!$A$3:$Q$2000,10,FALSE)/1000000000</f>
        <v>462.55117148599999</v>
      </c>
      <c r="F892" s="43">
        <f>VLOOKUP($A892,'Doanh thu'!$A$3:$Q$2000,11,FALSE)/1000000000</f>
        <v>527.99814748300003</v>
      </c>
      <c r="G892" s="43">
        <f>VLOOKUP($A892,'Doanh thu'!$A$3:$Q$2000,12,FALSE)/1000000000</f>
        <v>442.069387156</v>
      </c>
      <c r="H892" s="43">
        <f>VLOOKUP($A892,LNST!$A$3:$Q$1635,9,FALSE)/1000000000</f>
        <v>54.790100422999998</v>
      </c>
      <c r="I892" s="43">
        <f>VLOOKUP($A892,LNST!$A$3:$Q$1635,10,FALSE)/1000000000</f>
        <v>33.98374115</v>
      </c>
      <c r="J892" s="43">
        <f>VLOOKUP($A892,LNST!$A$3:$Q$1635,11,FALSE)/1000000000</f>
        <v>48.895880214000002</v>
      </c>
      <c r="K892" s="43">
        <f>VLOOKUP($A892,LNST!$A$3:$Q$1635,12,FALSE)/1000000000</f>
        <v>31.357668878999998</v>
      </c>
      <c r="L892" s="45">
        <f>VLOOKUP($A892,'Doanh thu'!$A$3:$Q$2000,14,FALSE)</f>
        <v>0.13447765411096757</v>
      </c>
      <c r="M892" s="45">
        <f>VLOOKUP($A892,'Doanh thu'!$A$3:$Q$2000,15,FALSE)</f>
        <v>0.14206342459989518</v>
      </c>
      <c r="N892" s="45">
        <f>VLOOKUP($A892,'Doanh thu'!$A$3:$Q$2000,16,FALSE)</f>
        <v>0.1369435902065041</v>
      </c>
      <c r="O892" s="45">
        <f>VLOOKUP($A892,'Doanh thu'!$A$3:$Q$2000,17,FALSE)</f>
        <v>0.26693511864762282</v>
      </c>
      <c r="P892" s="45">
        <f>VLOOKUP($A892,LNST!$A$3:$R$1635,14,FALSE)</f>
        <v>0.11326278659857465</v>
      </c>
      <c r="Q892" s="45">
        <f>VLOOKUP($A892,LNST!$A$3:$R$1635,15,FALSE)</f>
        <v>0.14243170249380577</v>
      </c>
      <c r="R892" s="45">
        <f>VLOOKUP($A892,LNST!$A$3:$R$1635,16,FALSE)</f>
        <v>9.2118946907861446E-2</v>
      </c>
      <c r="S892" s="45">
        <f>VLOOKUP($A892,LNST!$A$3:$R$1635,17,FALSE)</f>
        <v>0.19136036972065881</v>
      </c>
      <c r="T892" s="45">
        <f>VLOOKUP($A892,LNG!$A$2:$H$1999,4,FALSE)/(D892*10^9)</f>
        <v>9.4731748345298628E-2</v>
      </c>
      <c r="U892" s="45">
        <f>VLOOKUP($A892,LNG!$A$2:$H$1999,5,FALSE)/(E892*10^9)</f>
        <v>0.15824907498308105</v>
      </c>
      <c r="V892" s="45">
        <f>VLOOKUP($A892,LNG!$A$2:$H$1999,6,FALSE)/(F892*10^9)</f>
        <v>0.11713910571436496</v>
      </c>
      <c r="W892" s="45">
        <f>VLOOKUP($A892,LNG!$A$2:$H$1999,7,FALSE)/(G892*10^9)</f>
        <v>0.16937735542085192</v>
      </c>
      <c r="X892" s="45">
        <f>VLOOKUP($A892,'LNST năm'!$A$2:$I$2000,8,FALSE)</f>
        <v>-1</v>
      </c>
      <c r="Y892" s="45">
        <f>VLOOKUP($A892,'LNST năm'!$A$2:$I$2000,9,FALSE)</f>
        <v>-1</v>
      </c>
      <c r="Z892" s="46" t="e">
        <f>VLOOKUP($A892,LNG!$A$2:$H$1999,9,FALSE)</f>
        <v>#REF!</v>
      </c>
      <c r="AA892" s="162" t="e">
        <f>VLOOKUP($A892,'GIÁ CP'!$A$2:$D$2000,4,FALSE)/Z892</f>
        <v>#REF!</v>
      </c>
    </row>
    <row r="893" spans="1:27">
      <c r="A893" s="18" t="s">
        <v>807</v>
      </c>
      <c r="B893" s="18" t="s">
        <v>3373</v>
      </c>
      <c r="C893" s="154" t="str">
        <f>VLOOKUP(A893,'GIÁ CP'!$K$2:$M$2000,3,FALSE)</f>
        <v xml:space="preserve">Máy công nghiệp </v>
      </c>
      <c r="D893" s="43">
        <f>VLOOKUP($A893,'Doanh thu'!$A$3:$Q$2000,9,FALSE)/1000000000</f>
        <v>1041.1652173499999</v>
      </c>
      <c r="E893" s="43">
        <f>VLOOKUP($A893,'Doanh thu'!$A$3:$Q$2000,10,FALSE)/1000000000</f>
        <v>1089.6579511279999</v>
      </c>
      <c r="F893" s="43">
        <f>VLOOKUP($A893,'Doanh thu'!$A$3:$Q$2000,11,FALSE)/1000000000</f>
        <v>1288.389583788</v>
      </c>
      <c r="G893" s="43">
        <f>VLOOKUP($A893,'Doanh thu'!$A$3:$Q$2000,12,FALSE)/1000000000</f>
        <v>1273.5458980609999</v>
      </c>
      <c r="H893" s="43">
        <f>VLOOKUP($A893,LNST!$A$3:$Q$1635,9,FALSE)/1000000000</f>
        <v>2113.4633339020002</v>
      </c>
      <c r="I893" s="43">
        <f>VLOOKUP($A893,LNST!$A$3:$Q$1635,10,FALSE)/1000000000</f>
        <v>1799.321888079</v>
      </c>
      <c r="J893" s="43">
        <f>VLOOKUP($A893,LNST!$A$3:$Q$1635,11,FALSE)/1000000000</f>
        <v>1976.2616478130001</v>
      </c>
      <c r="K893" s="43">
        <f>VLOOKUP($A893,LNST!$A$3:$Q$1635,12,FALSE)/1000000000</f>
        <v>1742.0913271029999</v>
      </c>
      <c r="L893" s="45">
        <f>VLOOKUP($A893,'Doanh thu'!$A$3:$Q$2000,14,FALSE)</f>
        <v>1.7101286080430274E-2</v>
      </c>
      <c r="M893" s="45">
        <f>VLOOKUP($A893,'Doanh thu'!$A$3:$Q$2000,15,FALSE)</f>
        <v>3.9013206624037296E-2</v>
      </c>
      <c r="N893" s="45">
        <f>VLOOKUP($A893,'Doanh thu'!$A$3:$Q$2000,16,FALSE)</f>
        <v>0.13844675347112978</v>
      </c>
      <c r="O893" s="45">
        <f>VLOOKUP($A893,'Doanh thu'!$A$3:$Q$2000,17,FALSE)</f>
        <v>0.21717062949278795</v>
      </c>
      <c r="P893" s="45">
        <f>VLOOKUP($A893,LNST!$A$3:$R$1635,14,FALSE)</f>
        <v>0.17515584470587922</v>
      </c>
      <c r="Q893" s="45">
        <f>VLOOKUP($A893,LNST!$A$3:$R$1635,15,FALSE)</f>
        <v>8.9040620804886103E-2</v>
      </c>
      <c r="R893" s="45">
        <f>VLOOKUP($A893,LNST!$A$3:$R$1635,16,FALSE)</f>
        <v>-0.20645591256800588</v>
      </c>
      <c r="S893" s="45">
        <f>VLOOKUP($A893,LNST!$A$3:$R$1635,17,FALSE)</f>
        <v>0.38321512359311793</v>
      </c>
      <c r="T893" s="45">
        <f>VLOOKUP($A893,LNG!$A$2:$H$1999,4,FALSE)/(D893*10^9)</f>
        <v>0.14840286285136148</v>
      </c>
      <c r="U893" s="45">
        <f>VLOOKUP($A893,LNG!$A$2:$H$1999,5,FALSE)/(E893*10^9)</f>
        <v>0.12506949986545926</v>
      </c>
      <c r="V893" s="45">
        <f>VLOOKUP($A893,LNG!$A$2:$H$1999,6,FALSE)/(F893*10^9)</f>
        <v>0.13984198435016726</v>
      </c>
      <c r="W893" s="45">
        <f>VLOOKUP($A893,LNG!$A$2:$H$1999,7,FALSE)/(G893*10^9)</f>
        <v>0.16862745452046027</v>
      </c>
      <c r="X893" s="45">
        <f>VLOOKUP($A893,'LNST năm'!$A$2:$I$2000,8,FALSE)</f>
        <v>-4.9552920417878319E-3</v>
      </c>
      <c r="Y893" s="45">
        <f>VLOOKUP($A893,'LNST năm'!$A$2:$I$2000,9,FALSE)</f>
        <v>-1.2017742633010919E-2</v>
      </c>
      <c r="Z893" s="46" t="e">
        <f>VLOOKUP($A893,LNG!$A$2:$H$1999,9,FALSE)</f>
        <v>#REF!</v>
      </c>
      <c r="AA893" s="162" t="e">
        <f>VLOOKUP($A893,'GIÁ CP'!$A$2:$D$2000,4,FALSE)/Z893</f>
        <v>#REF!</v>
      </c>
    </row>
    <row r="894" spans="1:27" hidden="1">
      <c r="A894" s="18" t="s">
        <v>598</v>
      </c>
      <c r="B894" s="18" t="s">
        <v>2314</v>
      </c>
      <c r="C894" s="154" t="str">
        <f>VLOOKUP(A894,'GIÁ CP'!$K$2:$M$2000,3,FALSE)</f>
        <v xml:space="preserve">Thực phẩm </v>
      </c>
      <c r="D894" s="43">
        <f>VLOOKUP($A894,'Doanh thu'!$A$3:$Q$2000,9,FALSE)/1000000000</f>
        <v>187.81083185899999</v>
      </c>
      <c r="E894" s="43">
        <f>VLOOKUP($A894,'Doanh thu'!$A$3:$Q$2000,10,FALSE)/1000000000</f>
        <v>176.84434844</v>
      </c>
      <c r="F894" s="43">
        <f>VLOOKUP($A894,'Doanh thu'!$A$3:$Q$2000,11,FALSE)/1000000000</f>
        <v>212.10940643199999</v>
      </c>
      <c r="G894" s="43">
        <f>VLOOKUP($A894,'Doanh thu'!$A$3:$Q$2000,12,FALSE)/1000000000</f>
        <v>193.044784257</v>
      </c>
      <c r="H894" s="43">
        <f>VLOOKUP($A894,LNST!$A$3:$Q$1635,9,FALSE)/1000000000</f>
        <v>34.352678568999998</v>
      </c>
      <c r="I894" s="43">
        <f>VLOOKUP($A894,LNST!$A$3:$Q$1635,10,FALSE)/1000000000</f>
        <v>32.796742107999997</v>
      </c>
      <c r="J894" s="43">
        <f>VLOOKUP($A894,LNST!$A$3:$Q$1635,11,FALSE)/1000000000</f>
        <v>34.150314938999998</v>
      </c>
      <c r="K894" s="43">
        <f>VLOOKUP($A894,LNST!$A$3:$Q$1635,12,FALSE)/1000000000</f>
        <v>32.785741872999999</v>
      </c>
      <c r="L894" s="45">
        <f>VLOOKUP($A894,'Doanh thu'!$A$3:$Q$2000,14,FALSE)</f>
        <v>-5.6614197234607436E-3</v>
      </c>
      <c r="M894" s="45">
        <f>VLOOKUP($A894,'Doanh thu'!$A$3:$Q$2000,15,FALSE)</f>
        <v>4.1223175592000783E-2</v>
      </c>
      <c r="N894" s="45">
        <f>VLOOKUP($A894,'Doanh thu'!$A$3:$Q$2000,16,FALSE)</f>
        <v>0.13555858267349336</v>
      </c>
      <c r="O894" s="45">
        <f>VLOOKUP($A894,'Doanh thu'!$A$3:$Q$2000,17,FALSE)</f>
        <v>0.1560458643712504</v>
      </c>
      <c r="P894" s="45">
        <f>VLOOKUP($A894,LNST!$A$3:$R$1635,14,FALSE)</f>
        <v>-4.3530627701478815E-2</v>
      </c>
      <c r="Q894" s="45">
        <f>VLOOKUP($A894,LNST!$A$3:$R$1635,15,FALSE)</f>
        <v>0.70739867024772884</v>
      </c>
      <c r="R894" s="45">
        <f>VLOOKUP($A894,LNST!$A$3:$R$1635,16,FALSE)</f>
        <v>0.97113073837551089</v>
      </c>
      <c r="S894" s="45">
        <f>VLOOKUP($A894,LNST!$A$3:$R$1635,17,FALSE)</f>
        <v>0.20075035587441944</v>
      </c>
      <c r="T894" s="45">
        <f>VLOOKUP($A894,LNG!$A$2:$H$1999,4,FALSE)/(D894*10^9)</f>
        <v>0.25240226880305133</v>
      </c>
      <c r="U894" s="45">
        <f>VLOOKUP($A894,LNG!$A$2:$H$1999,5,FALSE)/(E894*10^9)</f>
        <v>0.29770589556534433</v>
      </c>
      <c r="V894" s="45">
        <f>VLOOKUP($A894,LNG!$A$2:$H$1999,6,FALSE)/(F894*10^9)</f>
        <v>0.25480108053730505</v>
      </c>
      <c r="W894" s="45">
        <f>VLOOKUP($A894,LNG!$A$2:$H$1999,7,FALSE)/(G894*10^9)</f>
        <v>0.36280370310217469</v>
      </c>
      <c r="X894" s="45">
        <f>VLOOKUP($A894,'LNST năm'!$A$2:$I$2000,8,FALSE)</f>
        <v>0.28124287367107925</v>
      </c>
      <c r="Y894" s="45">
        <f>VLOOKUP($A894,'LNST năm'!$A$2:$I$2000,9,FALSE)</f>
        <v>0.2931618140954757</v>
      </c>
      <c r="Z894" s="46" t="e">
        <f>VLOOKUP($A894,LNG!$A$2:$H$1999,9,FALSE)</f>
        <v>#REF!</v>
      </c>
      <c r="AA894" s="162" t="e">
        <f>VLOOKUP($A894,'GIÁ CP'!$A$2:$D$2000,4,FALSE)/Z894</f>
        <v>#REF!</v>
      </c>
    </row>
    <row r="895" spans="1:27" hidden="1">
      <c r="A895" s="18" t="s">
        <v>1151</v>
      </c>
      <c r="B895" s="18" t="s">
        <v>2730</v>
      </c>
      <c r="C895" s="154" t="str">
        <f>VLOOKUP(A895,'GIÁ CP'!$K$2:$M$2000,3,FALSE)</f>
        <v xml:space="preserve">Đồ uống &amp; giải khát </v>
      </c>
      <c r="D895" s="43">
        <f>VLOOKUP($A895,'Doanh thu'!$A$3:$Q$2000,9,FALSE)/1000000000</f>
        <v>-0.13203145999999999</v>
      </c>
      <c r="E895" s="43">
        <f>VLOOKUP($A895,'Doanh thu'!$A$3:$Q$2000,10,FALSE)/1000000000</f>
        <v>0.17193092700000001</v>
      </c>
      <c r="F895" s="43">
        <f>VLOOKUP($A895,'Doanh thu'!$A$3:$Q$2000,11,FALSE)/1000000000</f>
        <v>15.335668107</v>
      </c>
      <c r="G895" s="43">
        <f>VLOOKUP($A895,'Doanh thu'!$A$3:$Q$2000,12,FALSE)/1000000000</f>
        <v>0.71412571199999997</v>
      </c>
      <c r="H895" s="43">
        <f>VLOOKUP($A895,LNST!$A$3:$Q$1635,9,FALSE)/1000000000</f>
        <v>-8.1225290050000005</v>
      </c>
      <c r="I895" s="43">
        <f>VLOOKUP($A895,LNST!$A$3:$Q$1635,10,FALSE)/1000000000</f>
        <v>-3.0639831869999998</v>
      </c>
      <c r="J895" s="43">
        <f>VLOOKUP($A895,LNST!$A$3:$Q$1635,11,FALSE)/1000000000</f>
        <v>-1.8435675140000001</v>
      </c>
      <c r="K895" s="43">
        <f>VLOOKUP($A895,LNST!$A$3:$Q$1635,12,FALSE)/1000000000</f>
        <v>-2.5848463939999999</v>
      </c>
      <c r="L895" s="45">
        <f>VLOOKUP($A895,'Doanh thu'!$A$3:$Q$2000,14,FALSE)</f>
        <v>-1.8670473932137017</v>
      </c>
      <c r="M895" s="45">
        <f>VLOOKUP($A895,'Doanh thu'!$A$3:$Q$2000,15,FALSE)</f>
        <v>1.7251122614824395</v>
      </c>
      <c r="N895" s="45">
        <f>VLOOKUP($A895,'Doanh thu'!$A$3:$Q$2000,16,FALSE)</f>
        <v>-1.2947278004945969E-2</v>
      </c>
      <c r="O895" s="45">
        <f>VLOOKUP($A895,'Doanh thu'!$A$3:$Q$2000,17,FALSE)</f>
        <v>-0.87383248278040238</v>
      </c>
      <c r="P895" s="45">
        <f>VLOOKUP($A895,LNST!$A$3:$R$1635,14,FALSE)</f>
        <v>0.31714707593877695</v>
      </c>
      <c r="Q895" s="45">
        <f>VLOOKUP($A895,LNST!$A$3:$R$1635,15,FALSE)</f>
        <v>0.61647247129775817</v>
      </c>
      <c r="R895" s="45">
        <f>VLOOKUP($A895,LNST!$A$3:$R$1635,16,FALSE)</f>
        <v>-2.0263053727670037</v>
      </c>
      <c r="S895" s="45">
        <f>VLOOKUP($A895,LNST!$A$3:$R$1635,17,FALSE)</f>
        <v>-9.9051461734396842</v>
      </c>
      <c r="T895" s="45">
        <f>VLOOKUP($A895,LNG!$A$2:$H$1999,4,FALSE)/(D895*10^9)</f>
        <v>-17.42791485453543</v>
      </c>
      <c r="U895" s="45">
        <f>VLOOKUP($A895,LNG!$A$2:$H$1999,5,FALSE)/(E895*10^9)</f>
        <v>-1.0129280580218125</v>
      </c>
      <c r="V895" s="45">
        <f>VLOOKUP($A895,LNG!$A$2:$H$1999,6,FALSE)/(F895*10^9)</f>
        <v>6.6096026135133157E-3</v>
      </c>
      <c r="W895" s="45">
        <f>VLOOKUP($A895,LNG!$A$2:$H$1999,7,FALSE)/(G895*10^9)</f>
        <v>7.3363961512143394</v>
      </c>
      <c r="X895" s="45">
        <f>VLOOKUP($A895,'LNST năm'!$A$2:$I$2000,8,FALSE)</f>
        <v>0.46505482737144754</v>
      </c>
      <c r="Y895" s="45">
        <f>VLOOKUP($A895,'LNST năm'!$A$2:$I$2000,9,FALSE)</f>
        <v>0.15953027715300028</v>
      </c>
      <c r="Z895" s="46" t="e">
        <f>VLOOKUP($A895,LNG!$A$2:$H$1999,9,FALSE)</f>
        <v>#REF!</v>
      </c>
      <c r="AA895" s="162" t="e">
        <f>VLOOKUP($A895,'GIÁ CP'!$A$2:$D$2000,4,FALSE)/Z895</f>
        <v>#REF!</v>
      </c>
    </row>
    <row r="896" spans="1:27" hidden="1">
      <c r="A896" s="18" t="s">
        <v>465</v>
      </c>
      <c r="B896" s="18" t="s">
        <v>2179</v>
      </c>
      <c r="C896" s="154" t="str">
        <f>VLOOKUP(A896,'GIÁ CP'!$K$2:$M$2000,3,FALSE)</f>
        <v xml:space="preserve">Containers &amp; Đóng gói </v>
      </c>
      <c r="D896" s="43">
        <f>VLOOKUP($A896,'Doanh thu'!$A$3:$Q$2000,9,FALSE)/1000000000</f>
        <v>392.89007296699998</v>
      </c>
      <c r="E896" s="43">
        <f>VLOOKUP($A896,'Doanh thu'!$A$3:$Q$2000,10,FALSE)/1000000000</f>
        <v>457.67566338199998</v>
      </c>
      <c r="F896" s="43">
        <f>VLOOKUP($A896,'Doanh thu'!$A$3:$Q$2000,11,FALSE)/1000000000</f>
        <v>580.26308486200003</v>
      </c>
      <c r="G896" s="43">
        <f>VLOOKUP($A896,'Doanh thu'!$A$3:$Q$2000,12,FALSE)/1000000000</f>
        <v>421.40145078699999</v>
      </c>
      <c r="H896" s="43">
        <f>VLOOKUP($A896,LNST!$A$3:$Q$1635,9,FALSE)/1000000000</f>
        <v>30.622850777</v>
      </c>
      <c r="I896" s="43">
        <f>VLOOKUP($A896,LNST!$A$3:$Q$1635,10,FALSE)/1000000000</f>
        <v>32.521165695999997</v>
      </c>
      <c r="J896" s="43">
        <f>VLOOKUP($A896,LNST!$A$3:$Q$1635,11,FALSE)/1000000000</f>
        <v>37.026701326999998</v>
      </c>
      <c r="K896" s="43">
        <f>VLOOKUP($A896,LNST!$A$3:$Q$1635,12,FALSE)/1000000000</f>
        <v>28.927489336000001</v>
      </c>
      <c r="L896" s="45">
        <f>VLOOKUP($A896,'Doanh thu'!$A$3:$Q$2000,14,FALSE)</f>
        <v>4.4547907119847366E-2</v>
      </c>
      <c r="M896" s="45">
        <f>VLOOKUP($A896,'Doanh thu'!$A$3:$Q$2000,15,FALSE)</f>
        <v>1.3950540362770301E-2</v>
      </c>
      <c r="N896" s="45">
        <f>VLOOKUP($A896,'Doanh thu'!$A$3:$Q$2000,16,FALSE)</f>
        <v>2.2014389281559691E-2</v>
      </c>
      <c r="O896" s="45">
        <f>VLOOKUP($A896,'Doanh thu'!$A$3:$Q$2000,17,FALSE)</f>
        <v>0.12885309744194415</v>
      </c>
      <c r="P896" s="45">
        <f>VLOOKUP($A896,LNST!$A$3:$R$1635,14,FALSE)</f>
        <v>0.15710465632978562</v>
      </c>
      <c r="Q896" s="45">
        <f>VLOOKUP($A896,LNST!$A$3:$R$1635,15,FALSE)</f>
        <v>0.17230620709965608</v>
      </c>
      <c r="R896" s="45">
        <f>VLOOKUP($A896,LNST!$A$3:$R$1635,16,FALSE)</f>
        <v>3.9492297316507892E-2</v>
      </c>
      <c r="S896" s="45">
        <f>VLOOKUP($A896,LNST!$A$3:$R$1635,17,FALSE)</f>
        <v>8.8713342121883809E-2</v>
      </c>
      <c r="T896" s="45">
        <f>VLOOKUP($A896,LNG!$A$2:$H$1999,4,FALSE)/(D896*10^9)</f>
        <v>0.18369031036338193</v>
      </c>
      <c r="U896" s="45">
        <f>VLOOKUP($A896,LNG!$A$2:$H$1999,5,FALSE)/(E896*10^9)</f>
        <v>0.17623659892240681</v>
      </c>
      <c r="V896" s="45">
        <f>VLOOKUP($A896,LNG!$A$2:$H$1999,6,FALSE)/(F896*10^9)</f>
        <v>0.14270047817826059</v>
      </c>
      <c r="W896" s="45">
        <f>VLOOKUP($A896,LNG!$A$2:$H$1999,7,FALSE)/(G896*10^9)</f>
        <v>0.26278833529212009</v>
      </c>
      <c r="X896" s="45">
        <f>VLOOKUP($A896,'LNST năm'!$A$2:$I$2000,8,FALSE)</f>
        <v>0.11185675012269136</v>
      </c>
      <c r="Y896" s="45">
        <f>VLOOKUP($A896,'LNST năm'!$A$2:$I$2000,9,FALSE)</f>
        <v>0.15362320218416436</v>
      </c>
      <c r="Z896" s="46" t="e">
        <f>VLOOKUP($A896,LNG!$A$2:$H$1999,9,FALSE)</f>
        <v>#REF!</v>
      </c>
      <c r="AA896" s="162" t="e">
        <f>VLOOKUP($A896,'GIÁ CP'!$A$2:$D$2000,4,FALSE)/Z896</f>
        <v>#REF!</v>
      </c>
    </row>
    <row r="897" spans="1:27">
      <c r="A897" s="18" t="s">
        <v>542</v>
      </c>
      <c r="B897" s="18" t="s">
        <v>2261</v>
      </c>
      <c r="C897" s="154" t="str">
        <f>VLOOKUP(A897,'GIÁ CP'!$K$2:$M$2000,3,FALSE)</f>
        <v xml:space="preserve">Phân phối xăng dầu &amp; khí đốt </v>
      </c>
      <c r="D897" s="43">
        <f>VLOOKUP($A897,'Doanh thu'!$A$3:$Q$2000,9,FALSE)/1000000000</f>
        <v>306.26082836299997</v>
      </c>
      <c r="E897" s="43">
        <f>VLOOKUP($A897,'Doanh thu'!$A$3:$Q$2000,10,FALSE)/1000000000</f>
        <v>326.509451695</v>
      </c>
      <c r="F897" s="43">
        <f>VLOOKUP($A897,'Doanh thu'!$A$3:$Q$2000,11,FALSE)/1000000000</f>
        <v>367.55503048999998</v>
      </c>
      <c r="G897" s="43">
        <f>VLOOKUP($A897,'Doanh thu'!$A$3:$Q$2000,12,FALSE)/1000000000</f>
        <v>403.29973677200002</v>
      </c>
      <c r="H897" s="43">
        <f>VLOOKUP($A897,LNST!$A$3:$Q$1635,9,FALSE)/1000000000</f>
        <v>8.5740875039999995</v>
      </c>
      <c r="I897" s="43">
        <f>VLOOKUP($A897,LNST!$A$3:$Q$1635,10,FALSE)/1000000000</f>
        <v>7.3351744649999997</v>
      </c>
      <c r="J897" s="43">
        <f>VLOOKUP($A897,LNST!$A$3:$Q$1635,11,FALSE)/1000000000</f>
        <v>13.395240869</v>
      </c>
      <c r="K897" s="43">
        <f>VLOOKUP($A897,LNST!$A$3:$Q$1635,12,FALSE)/1000000000</f>
        <v>15.076520017</v>
      </c>
      <c r="L897" s="45">
        <f>VLOOKUP($A897,'Doanh thu'!$A$3:$Q$2000,14,FALSE)</f>
        <v>2.4258130387241998E-3</v>
      </c>
      <c r="M897" s="45">
        <f>VLOOKUP($A897,'Doanh thu'!$A$3:$Q$2000,15,FALSE)</f>
        <v>0.14390468209626883</v>
      </c>
      <c r="N897" s="45">
        <f>VLOOKUP($A897,'Doanh thu'!$A$3:$Q$2000,16,FALSE)</f>
        <v>0.20388137725357947</v>
      </c>
      <c r="O897" s="45">
        <f>VLOOKUP($A897,'Doanh thu'!$A$3:$Q$2000,17,FALSE)</f>
        <v>0.39228378180021761</v>
      </c>
      <c r="P897" s="45">
        <f>VLOOKUP($A897,LNST!$A$3:$R$1635,14,FALSE)</f>
        <v>0.25767875418578268</v>
      </c>
      <c r="Q897" s="45">
        <f>VLOOKUP($A897,LNST!$A$3:$R$1635,15,FALSE)</f>
        <v>0.50888300384161977</v>
      </c>
      <c r="R897" s="45">
        <f>VLOOKUP($A897,LNST!$A$3:$R$1635,16,FALSE)</f>
        <v>0.44995043334800244</v>
      </c>
      <c r="S897" s="45">
        <f>VLOOKUP($A897,LNST!$A$3:$R$1635,17,FALSE)</f>
        <v>1.0700871895071298</v>
      </c>
      <c r="T897" s="45">
        <f>VLOOKUP($A897,LNG!$A$2:$H$1999,4,FALSE)/(D897*10^9)</f>
        <v>0.10303835293489469</v>
      </c>
      <c r="U897" s="45">
        <f>VLOOKUP($A897,LNG!$A$2:$H$1999,5,FALSE)/(E897*10^9)</f>
        <v>0.11947714376256566</v>
      </c>
      <c r="V897" s="45">
        <f>VLOOKUP($A897,LNG!$A$2:$H$1999,6,FALSE)/(F897*10^9)</f>
        <v>9.2147458172039565E-2</v>
      </c>
      <c r="W897" s="45">
        <f>VLOOKUP($A897,LNG!$A$2:$H$1999,7,FALSE)/(G897*10^9)</f>
        <v>0.10244741941242082</v>
      </c>
      <c r="X897" s="45">
        <f>VLOOKUP($A897,'LNST năm'!$A$2:$I$2000,8,FALSE)</f>
        <v>0.38267099617448169</v>
      </c>
      <c r="Y897" s="45">
        <f>VLOOKUP($A897,'LNST năm'!$A$2:$I$2000,9,FALSE)</f>
        <v>0.13847009122901777</v>
      </c>
      <c r="Z897" s="46" t="e">
        <f>VLOOKUP($A897,LNG!$A$2:$H$1999,9,FALSE)</f>
        <v>#REF!</v>
      </c>
      <c r="AA897" s="162" t="e">
        <f>VLOOKUP($A897,'GIÁ CP'!$A$2:$D$2000,4,FALSE)/Z897</f>
        <v>#REF!</v>
      </c>
    </row>
    <row r="898" spans="1:27">
      <c r="A898" s="18" t="s">
        <v>115</v>
      </c>
      <c r="B898" s="18" t="s">
        <v>1790</v>
      </c>
      <c r="C898" s="154" t="str">
        <f>VLOOKUP(A898,'GIÁ CP'!$K$2:$M$2000,3,FALSE)</f>
        <v xml:space="preserve">Vận tải Thủy </v>
      </c>
      <c r="D898" s="43">
        <f>VLOOKUP($A898,'Doanh thu'!$A$3:$Q$2000,9,FALSE)/1000000000</f>
        <v>1475.4481116869999</v>
      </c>
      <c r="E898" s="43">
        <f>VLOOKUP($A898,'Doanh thu'!$A$3:$Q$2000,10,FALSE)/1000000000</f>
        <v>837.840581961</v>
      </c>
      <c r="F898" s="43">
        <f>VLOOKUP($A898,'Doanh thu'!$A$3:$Q$2000,11,FALSE)/1000000000</f>
        <v>797.46012844300003</v>
      </c>
      <c r="G898" s="43">
        <f>VLOOKUP($A898,'Doanh thu'!$A$3:$Q$2000,12,FALSE)/1000000000</f>
        <v>713.54690683900003</v>
      </c>
      <c r="H898" s="43">
        <f>VLOOKUP($A898,LNST!$A$3:$Q$1635,9,FALSE)/1000000000</f>
        <v>26.794089799000002</v>
      </c>
      <c r="I898" s="43">
        <f>VLOOKUP($A898,LNST!$A$3:$Q$1635,10,FALSE)/1000000000</f>
        <v>2.8525012250000001</v>
      </c>
      <c r="J898" s="43">
        <f>VLOOKUP($A898,LNST!$A$3:$Q$1635,11,FALSE)/1000000000</f>
        <v>37.647023486999998</v>
      </c>
      <c r="K898" s="43">
        <f>VLOOKUP($A898,LNST!$A$3:$Q$1635,12,FALSE)/1000000000</f>
        <v>26.370541110000001</v>
      </c>
      <c r="L898" s="45">
        <f>VLOOKUP($A898,'Doanh thu'!$A$3:$Q$2000,14,FALSE)</f>
        <v>1.3072815589115752</v>
      </c>
      <c r="M898" s="45">
        <f>VLOOKUP($A898,'Doanh thu'!$A$3:$Q$2000,15,FALSE)</f>
        <v>0.38169768571330642</v>
      </c>
      <c r="N898" s="45">
        <f>VLOOKUP($A898,'Doanh thu'!$A$3:$Q$2000,16,FALSE)</f>
        <v>0.41088246567335884</v>
      </c>
      <c r="O898" s="45">
        <f>VLOOKUP($A898,'Doanh thu'!$A$3:$Q$2000,17,FALSE)</f>
        <v>0.50528049854279478</v>
      </c>
      <c r="P898" s="45">
        <f>VLOOKUP($A898,LNST!$A$3:$R$1635,14,FALSE)</f>
        <v>-0.13960263854006416</v>
      </c>
      <c r="Q898" s="45">
        <f>VLOOKUP($A898,LNST!$A$3:$R$1635,15,FALSE)</f>
        <v>-0.89669330281569315</v>
      </c>
      <c r="R898" s="45">
        <f>VLOOKUP($A898,LNST!$A$3:$R$1635,16,FALSE)</f>
        <v>1.8771354163671363</v>
      </c>
      <c r="S898" s="45">
        <f>VLOOKUP($A898,LNST!$A$3:$R$1635,17,FALSE)</f>
        <v>-0.10996887852380327</v>
      </c>
      <c r="T898" s="45">
        <f>VLOOKUP($A898,LNG!$A$2:$H$1999,4,FALSE)/(D898*10^9)</f>
        <v>3.7769641629946997E-2</v>
      </c>
      <c r="U898" s="45">
        <f>VLOOKUP($A898,LNG!$A$2:$H$1999,5,FALSE)/(E898*10^9)</f>
        <v>4.9029320341410894E-2</v>
      </c>
      <c r="V898" s="45">
        <f>VLOOKUP($A898,LNG!$A$2:$H$1999,6,FALSE)/(F898*10^9)</f>
        <v>1.586165090121382E-2</v>
      </c>
      <c r="W898" s="45">
        <f>VLOOKUP($A898,LNG!$A$2:$H$1999,7,FALSE)/(G898*10^9)</f>
        <v>9.5777478010174E-2</v>
      </c>
      <c r="X898" s="45">
        <f>VLOOKUP($A898,'LNST năm'!$A$2:$I$2000,8,FALSE)</f>
        <v>-3.1817249395586451E-2</v>
      </c>
      <c r="Y898" s="45">
        <f>VLOOKUP($A898,'LNST năm'!$A$2:$I$2000,9,FALSE)</f>
        <v>6.2748065504262707E-2</v>
      </c>
      <c r="Z898" s="46" t="e">
        <f>VLOOKUP($A898,LNG!$A$2:$H$1999,9,FALSE)</f>
        <v>#REF!</v>
      </c>
      <c r="AA898" s="162" t="e">
        <f>VLOOKUP($A898,'GIÁ CP'!$A$2:$D$2000,4,FALSE)/Z898</f>
        <v>#REF!</v>
      </c>
    </row>
    <row r="899" spans="1:27" hidden="1">
      <c r="A899" s="18" t="s">
        <v>995</v>
      </c>
      <c r="B899" s="18" t="s">
        <v>2479</v>
      </c>
      <c r="C899" s="154" t="str">
        <f>VLOOKUP(A899,'GIÁ CP'!$K$2:$M$2000,3,FALSE)</f>
        <v xml:space="preserve">Nước </v>
      </c>
      <c r="D899" s="43">
        <f>VLOOKUP($A899,'Doanh thu'!$A$3:$Q$2000,9,FALSE)/1000000000</f>
        <v>50.168150208</v>
      </c>
      <c r="E899" s="43">
        <f>VLOOKUP($A899,'Doanh thu'!$A$3:$Q$2000,10,FALSE)/1000000000</f>
        <v>51.608093212</v>
      </c>
      <c r="F899" s="43">
        <f>VLOOKUP($A899,'Doanh thu'!$A$3:$Q$2000,11,FALSE)/1000000000</f>
        <v>49.279187245000003</v>
      </c>
      <c r="G899" s="43">
        <f>VLOOKUP($A899,'Doanh thu'!$A$3:$Q$2000,12,FALSE)/1000000000</f>
        <v>46.489737894999998</v>
      </c>
      <c r="H899" s="43">
        <f>VLOOKUP($A899,LNST!$A$3:$Q$1635,9,FALSE)/1000000000</f>
        <v>4.9793377129999996</v>
      </c>
      <c r="I899" s="43">
        <f>VLOOKUP($A899,LNST!$A$3:$Q$1635,10,FALSE)/1000000000</f>
        <v>4.7509560769999997</v>
      </c>
      <c r="J899" s="43">
        <f>VLOOKUP($A899,LNST!$A$3:$Q$1635,11,FALSE)/1000000000</f>
        <v>4.5876784659999998</v>
      </c>
      <c r="K899" s="43">
        <f>VLOOKUP($A899,LNST!$A$3:$Q$1635,12,FALSE)/1000000000</f>
        <v>3.857013432</v>
      </c>
      <c r="L899" s="45">
        <f>VLOOKUP($A899,'Doanh thu'!$A$3:$Q$2000,14,FALSE)</f>
        <v>9.1004403581131876E-2</v>
      </c>
      <c r="M899" s="45">
        <f>VLOOKUP($A899,'Doanh thu'!$A$3:$Q$2000,15,FALSE)</f>
        <v>7.87157383315399E-2</v>
      </c>
      <c r="N899" s="45">
        <f>VLOOKUP($A899,'Doanh thu'!$A$3:$Q$2000,16,FALSE)</f>
        <v>4.4626677749262496E-2</v>
      </c>
      <c r="O899" s="45">
        <f>VLOOKUP($A899,'Doanh thu'!$A$3:$Q$2000,17,FALSE)</f>
        <v>1.6203347962319561E-2</v>
      </c>
      <c r="P899" s="45">
        <f>VLOOKUP($A899,LNST!$A$3:$R$1635,14,FALSE)</f>
        <v>0.76744531970851659</v>
      </c>
      <c r="Q899" s="45">
        <f>VLOOKUP($A899,LNST!$A$3:$R$1635,15,FALSE)</f>
        <v>0.14626199077096927</v>
      </c>
      <c r="R899" s="45">
        <f>VLOOKUP($A899,LNST!$A$3:$R$1635,16,FALSE)</f>
        <v>0.54391755136406383</v>
      </c>
      <c r="S899" s="45">
        <f>VLOOKUP($A899,LNST!$A$3:$R$1635,17,FALSE)</f>
        <v>0.90317681806428785</v>
      </c>
      <c r="T899" s="45">
        <f>VLOOKUP($A899,LNG!$A$2:$H$1999,4,FALSE)/(D899*10^9)</f>
        <v>0.33623336854285957</v>
      </c>
      <c r="U899" s="45">
        <f>VLOOKUP($A899,LNG!$A$2:$H$1999,5,FALSE)/(E899*10^9)</f>
        <v>0.41297708428111957</v>
      </c>
      <c r="V899" s="45">
        <f>VLOOKUP($A899,LNG!$A$2:$H$1999,6,FALSE)/(F899*10^9)</f>
        <v>0.49051286555974122</v>
      </c>
      <c r="W899" s="45">
        <f>VLOOKUP($A899,LNG!$A$2:$H$1999,7,FALSE)/(G899*10^9)</f>
        <v>0.44032189039726999</v>
      </c>
      <c r="X899" s="45">
        <f>VLOOKUP($A899,'LNST năm'!$A$2:$I$2000,8,FALSE)</f>
        <v>0.42278318702392509</v>
      </c>
      <c r="Y899" s="45">
        <f>VLOOKUP($A899,'LNST năm'!$A$2:$I$2000,9,FALSE)</f>
        <v>0.15251792214654314</v>
      </c>
      <c r="Z899" s="46" t="e">
        <f>VLOOKUP($A899,LNG!$A$2:$H$1999,9,FALSE)</f>
        <v>#REF!</v>
      </c>
      <c r="AA899" s="162" t="e">
        <f>VLOOKUP($A899,'GIÁ CP'!$A$2:$D$2000,4,FALSE)/Z899</f>
        <v>#REF!</v>
      </c>
    </row>
    <row r="900" spans="1:27" hidden="1">
      <c r="A900" s="18" t="s">
        <v>165</v>
      </c>
      <c r="B900" s="18" t="s">
        <v>1843</v>
      </c>
      <c r="C900" s="154" t="str">
        <f>VLOOKUP(A900,'GIÁ CP'!$K$2:$M$2000,3,FALSE)</f>
        <v xml:space="preserve">Sản xuất &amp; Phân phối Điện </v>
      </c>
      <c r="D900" s="43">
        <f>VLOOKUP($A900,'Doanh thu'!$A$3:$Q$2000,9,FALSE)/1000000000</f>
        <v>2128.0336408359999</v>
      </c>
      <c r="E900" s="43">
        <f>VLOOKUP($A900,'Doanh thu'!$A$3:$Q$2000,10,FALSE)/1000000000</f>
        <v>2307.2582377889998</v>
      </c>
      <c r="F900" s="43">
        <f>VLOOKUP($A900,'Doanh thu'!$A$3:$Q$2000,11,FALSE)/1000000000</f>
        <v>1807.0527533730001</v>
      </c>
      <c r="G900" s="43">
        <f>VLOOKUP($A900,'Doanh thu'!$A$3:$Q$2000,12,FALSE)/1000000000</f>
        <v>1752.7790772549999</v>
      </c>
      <c r="H900" s="43">
        <f>VLOOKUP($A900,LNST!$A$3:$Q$1635,9,FALSE)/1000000000</f>
        <v>42.426206380000004</v>
      </c>
      <c r="I900" s="43">
        <f>VLOOKUP($A900,LNST!$A$3:$Q$1635,10,FALSE)/1000000000</f>
        <v>111.318146773</v>
      </c>
      <c r="J900" s="43">
        <f>VLOOKUP($A900,LNST!$A$3:$Q$1635,11,FALSE)/1000000000</f>
        <v>-67.142425277000001</v>
      </c>
      <c r="K900" s="43">
        <f>VLOOKUP($A900,LNST!$A$3:$Q$1635,12,FALSE)/1000000000</f>
        <v>1.9158695480000001</v>
      </c>
      <c r="L900" s="45">
        <f>VLOOKUP($A900,'Doanh thu'!$A$3:$Q$2000,14,FALSE)</f>
        <v>7.4923894674866459E-2</v>
      </c>
      <c r="M900" s="45">
        <f>VLOOKUP($A900,'Doanh thu'!$A$3:$Q$2000,15,FALSE)</f>
        <v>0.16615215158717622</v>
      </c>
      <c r="N900" s="45">
        <f>VLOOKUP($A900,'Doanh thu'!$A$3:$Q$2000,16,FALSE)</f>
        <v>7.3272156421876261E-2</v>
      </c>
      <c r="O900" s="45">
        <f>VLOOKUP($A900,'Doanh thu'!$A$3:$Q$2000,17,FALSE)</f>
        <v>0.16193911093216626</v>
      </c>
      <c r="P900" s="45">
        <f>VLOOKUP($A900,LNST!$A$3:$R$1635,14,FALSE)</f>
        <v>0.78541532363143995</v>
      </c>
      <c r="Q900" s="45">
        <f>VLOOKUP($A900,LNST!$A$3:$R$1635,15,FALSE)</f>
        <v>0.45729381784519396</v>
      </c>
      <c r="R900" s="45">
        <f>VLOOKUP($A900,LNST!$A$3:$R$1635,16,FALSE)</f>
        <v>-0.27877474336501323</v>
      </c>
      <c r="S900" s="45">
        <f>VLOOKUP($A900,LNST!$A$3:$R$1635,17,FALSE)</f>
        <v>1.0640966441778956</v>
      </c>
      <c r="T900" s="45">
        <f>VLOOKUP($A900,LNG!$A$2:$H$1999,4,FALSE)/(D900*10^9)</f>
        <v>4.6956061728772642E-5</v>
      </c>
      <c r="U900" s="45">
        <f>VLOOKUP($A900,LNG!$A$2:$H$1999,5,FALSE)/(E900*10^9)</f>
        <v>4.5476312219194036E-2</v>
      </c>
      <c r="V900" s="45">
        <f>VLOOKUP($A900,LNG!$A$2:$H$1999,6,FALSE)/(F900*10^9)</f>
        <v>0.11731866213052394</v>
      </c>
      <c r="W900" s="45">
        <f>VLOOKUP($A900,LNG!$A$2:$H$1999,7,FALSE)/(G900*10^9)</f>
        <v>-3.3235088539070375E-2</v>
      </c>
      <c r="X900" s="45">
        <f>VLOOKUP($A900,'LNST năm'!$A$2:$I$2000,8,FALSE)</f>
        <v>-0.17235437169474441</v>
      </c>
      <c r="Y900" s="45">
        <f>VLOOKUP($A900,'LNST năm'!$A$2:$I$2000,9,FALSE)</f>
        <v>-6.7814822231119121E-2</v>
      </c>
      <c r="Z900" s="46" t="e">
        <f>VLOOKUP($A900,LNG!$A$2:$H$1999,9,FALSE)</f>
        <v>#REF!</v>
      </c>
      <c r="AA900" s="162" t="e">
        <f>VLOOKUP($A900,'GIÁ CP'!$A$2:$D$2000,4,FALSE)/Z900</f>
        <v>#REF!</v>
      </c>
    </row>
    <row r="901" spans="1:27" hidden="1">
      <c r="A901" s="18" t="s">
        <v>255</v>
      </c>
      <c r="B901" s="18" t="s">
        <v>1942</v>
      </c>
      <c r="C901" s="154" t="str">
        <f>VLOOKUP(A901,'GIÁ CP'!$K$2:$M$2000,3,FALSE)</f>
        <v xml:space="preserve">Sản xuất &amp; Phân phối Điện </v>
      </c>
      <c r="D901" s="43">
        <f>VLOOKUP($A901,'Doanh thu'!$A$3:$Q$2000,9,FALSE)/1000000000</f>
        <v>138.64563464899999</v>
      </c>
      <c r="E901" s="43">
        <f>VLOOKUP($A901,'Doanh thu'!$A$3:$Q$2000,10,FALSE)/1000000000</f>
        <v>236.36215037400001</v>
      </c>
      <c r="F901" s="43">
        <f>VLOOKUP($A901,'Doanh thu'!$A$3:$Q$2000,11,FALSE)/1000000000</f>
        <v>206.53275101200001</v>
      </c>
      <c r="G901" s="43">
        <f>VLOOKUP($A901,'Doanh thu'!$A$3:$Q$2000,12,FALSE)/1000000000</f>
        <v>97.023638074000004</v>
      </c>
      <c r="H901" s="43">
        <f>VLOOKUP($A901,LNST!$A$3:$Q$1635,9,FALSE)/1000000000</f>
        <v>58.839774673000001</v>
      </c>
      <c r="I901" s="43">
        <f>VLOOKUP($A901,LNST!$A$3:$Q$1635,10,FALSE)/1000000000</f>
        <v>136.89480410600001</v>
      </c>
      <c r="J901" s="43">
        <f>VLOOKUP($A901,LNST!$A$3:$Q$1635,11,FALSE)/1000000000</f>
        <v>89.35589401</v>
      </c>
      <c r="K901" s="43">
        <f>VLOOKUP($A901,LNST!$A$3:$Q$1635,12,FALSE)/1000000000</f>
        <v>37.576880539999998</v>
      </c>
      <c r="L901" s="45">
        <f>VLOOKUP($A901,'Doanh thu'!$A$3:$Q$2000,14,FALSE)</f>
        <v>0.39381514673748519</v>
      </c>
      <c r="M901" s="45">
        <f>VLOOKUP($A901,'Doanh thu'!$A$3:$Q$2000,15,FALSE)</f>
        <v>1.6693999981534396E-2</v>
      </c>
      <c r="N901" s="45">
        <f>VLOOKUP($A901,'Doanh thu'!$A$3:$Q$2000,16,FALSE)</f>
        <v>-0.136803990915527</v>
      </c>
      <c r="O901" s="45">
        <f>VLOOKUP($A901,'Doanh thu'!$A$3:$Q$2000,17,FALSE)</f>
        <v>0.46715892731410991</v>
      </c>
      <c r="P901" s="45">
        <f>VLOOKUP($A901,LNST!$A$3:$R$1635,14,FALSE)</f>
        <v>0.75758275981818934</v>
      </c>
      <c r="Q901" s="45">
        <f>VLOOKUP($A901,LNST!$A$3:$R$1635,15,FALSE)</f>
        <v>-1.3780410179446503E-2</v>
      </c>
      <c r="R901" s="45">
        <f>VLOOKUP($A901,LNST!$A$3:$R$1635,16,FALSE)</f>
        <v>-0.31225598439025543</v>
      </c>
      <c r="S901" s="45">
        <f>VLOOKUP($A901,LNST!$A$3:$R$1635,17,FALSE)</f>
        <v>1.8471364073230196</v>
      </c>
      <c r="T901" s="45">
        <f>VLOOKUP($A901,LNG!$A$2:$H$1999,4,FALSE)/(D901*10^9)</f>
        <v>0.14867674492013785</v>
      </c>
      <c r="U901" s="45">
        <f>VLOOKUP($A901,LNG!$A$2:$H$1999,5,FALSE)/(E901*10^9)</f>
        <v>0.31674569151844789</v>
      </c>
      <c r="V901" s="45">
        <f>VLOOKUP($A901,LNG!$A$2:$H$1999,6,FALSE)/(F901*10^9)</f>
        <v>0.78922269921020582</v>
      </c>
      <c r="W901" s="45">
        <f>VLOOKUP($A901,LNG!$A$2:$H$1999,7,FALSE)/(G901*10^9)</f>
        <v>1.239099644638213</v>
      </c>
      <c r="X901" s="45">
        <f>VLOOKUP($A901,'LNST năm'!$A$2:$I$2000,8,FALSE)</f>
        <v>7.9677094849465863E-3</v>
      </c>
      <c r="Y901" s="45">
        <f>VLOOKUP($A901,'LNST năm'!$A$2:$I$2000,9,FALSE)</f>
        <v>-2.4195505766235303E-2</v>
      </c>
      <c r="Z901" s="46" t="e">
        <f>VLOOKUP($A901,LNG!$A$2:$H$1999,9,FALSE)</f>
        <v>#REF!</v>
      </c>
      <c r="AA901" s="162" t="e">
        <f>VLOOKUP($A901,'GIÁ CP'!$A$2:$D$2000,4,FALSE)/Z901</f>
        <v>#REF!</v>
      </c>
    </row>
    <row r="902" spans="1:27" hidden="1">
      <c r="A902" s="18" t="s">
        <v>833</v>
      </c>
      <c r="B902" s="18" t="s">
        <v>3195</v>
      </c>
      <c r="C902" s="154" t="str">
        <f>VLOOKUP(A902,'GIÁ CP'!$K$2:$M$2000,3,FALSE)</f>
        <v xml:space="preserve">Vật liệu xây dựng &amp; Nội thất </v>
      </c>
      <c r="D902" s="43">
        <f>VLOOKUP($A902,'Doanh thu'!$A$3:$Q$2000,9,FALSE)/1000000000</f>
        <v>0</v>
      </c>
      <c r="E902" s="43">
        <f>VLOOKUP($A902,'Doanh thu'!$A$3:$Q$2000,10,FALSE)/1000000000</f>
        <v>0</v>
      </c>
      <c r="F902" s="43">
        <f>VLOOKUP($A902,'Doanh thu'!$A$3:$Q$2000,11,FALSE)/1000000000</f>
        <v>0</v>
      </c>
      <c r="G902" s="43">
        <f>VLOOKUP($A902,'Doanh thu'!$A$3:$Q$2000,12,FALSE)/1000000000</f>
        <v>0</v>
      </c>
      <c r="H902" s="43">
        <f>VLOOKUP($A902,LNST!$A$3:$Q$1635,9,FALSE)/1000000000</f>
        <v>0</v>
      </c>
      <c r="I902" s="43">
        <f>VLOOKUP($A902,LNST!$A$3:$Q$1635,10,FALSE)/1000000000</f>
        <v>0</v>
      </c>
      <c r="J902" s="43">
        <f>VLOOKUP($A902,LNST!$A$3:$Q$1635,11,FALSE)/1000000000</f>
        <v>0</v>
      </c>
      <c r="K902" s="43">
        <f>VLOOKUP($A902,LNST!$A$3:$Q$1635,12,FALSE)/1000000000</f>
        <v>0</v>
      </c>
      <c r="L902" s="45" t="e">
        <f>VLOOKUP($A902,'Doanh thu'!$A$3:$Q$2000,14,FALSE)</f>
        <v>#DIV/0!</v>
      </c>
      <c r="M902" s="45" t="e">
        <f>VLOOKUP($A902,'Doanh thu'!$A$3:$Q$2000,15,FALSE)</f>
        <v>#DIV/0!</v>
      </c>
      <c r="N902" s="45" t="e">
        <f>VLOOKUP($A902,'Doanh thu'!$A$3:$Q$2000,16,FALSE)</f>
        <v>#DIV/0!</v>
      </c>
      <c r="O902" s="45" t="e">
        <f>VLOOKUP($A902,'Doanh thu'!$A$3:$Q$2000,17,FALSE)</f>
        <v>#DIV/0!</v>
      </c>
      <c r="P902" s="45" t="e">
        <f>VLOOKUP($A902,LNST!$A$3:$R$1635,14,FALSE)</f>
        <v>#DIV/0!</v>
      </c>
      <c r="Q902" s="45" t="e">
        <f>VLOOKUP($A902,LNST!$A$3:$R$1635,15,FALSE)</f>
        <v>#DIV/0!</v>
      </c>
      <c r="R902" s="45" t="e">
        <f>VLOOKUP($A902,LNST!$A$3:$R$1635,16,FALSE)</f>
        <v>#DIV/0!</v>
      </c>
      <c r="S902" s="45" t="e">
        <f>VLOOKUP($A902,LNST!$A$3:$R$1635,17,FALSE)</f>
        <v>#DIV/0!</v>
      </c>
      <c r="T902" s="45" t="e">
        <f>VLOOKUP($A902,LNG!$A$2:$H$1999,4,FALSE)/(D902*10^9)</f>
        <v>#DIV/0!</v>
      </c>
      <c r="U902" s="45" t="e">
        <f>VLOOKUP($A902,LNG!$A$2:$H$1999,5,FALSE)/(E902*10^9)</f>
        <v>#DIV/0!</v>
      </c>
      <c r="V902" s="45" t="e">
        <f>VLOOKUP($A902,LNG!$A$2:$H$1999,6,FALSE)/(F902*10^9)</f>
        <v>#DIV/0!</v>
      </c>
      <c r="W902" s="45" t="e">
        <f>VLOOKUP($A902,LNG!$A$2:$H$1999,7,FALSE)/(G902*10^9)</f>
        <v>#DIV/0!</v>
      </c>
      <c r="X902" s="45">
        <f>VLOOKUP($A902,'LNST năm'!$A$2:$I$2000,8,FALSE)</f>
        <v>1</v>
      </c>
      <c r="Y902" s="45">
        <f>VLOOKUP($A902,'LNST năm'!$A$2:$I$2000,9,FALSE)</f>
        <v>0.25992104989487319</v>
      </c>
      <c r="Z902" s="46" t="e">
        <f>VLOOKUP($A902,LNG!$A$2:$H$1999,9,FALSE)</f>
        <v>#REF!</v>
      </c>
      <c r="AA902" s="162" t="e">
        <f>VLOOKUP($A902,'GIÁ CP'!$A$2:$D$2000,4,FALSE)/Z902</f>
        <v>#REF!</v>
      </c>
    </row>
    <row r="903" spans="1:27" hidden="1">
      <c r="A903" s="18" t="s">
        <v>1503</v>
      </c>
      <c r="B903" s="18" t="s">
        <v>3325</v>
      </c>
      <c r="C903" s="154" t="str">
        <f>VLOOKUP(A903,'GIÁ CP'!$K$2:$M$2000,3,FALSE)</f>
        <v xml:space="preserve">Vận tải hành khách &amp; Du lịch </v>
      </c>
      <c r="D903" s="43">
        <f>VLOOKUP($A903,'Doanh thu'!$A$3:$Q$2000,9,FALSE)/1000000000</f>
        <v>37.042294527999999</v>
      </c>
      <c r="E903" s="43">
        <f>VLOOKUP($A903,'Doanh thu'!$A$3:$Q$2000,10,FALSE)/1000000000</f>
        <v>39.077704851</v>
      </c>
      <c r="F903" s="43">
        <f>VLOOKUP($A903,'Doanh thu'!$A$3:$Q$2000,11,FALSE)/1000000000</f>
        <v>37.547107668999999</v>
      </c>
      <c r="G903" s="43">
        <f>VLOOKUP($A903,'Doanh thu'!$A$3:$Q$2000,12,FALSE)/1000000000</f>
        <v>25.146276017000002</v>
      </c>
      <c r="H903" s="43">
        <f>VLOOKUP($A903,LNST!$A$3:$Q$1635,9,FALSE)/1000000000</f>
        <v>58.628387428000003</v>
      </c>
      <c r="I903" s="43">
        <f>VLOOKUP($A903,LNST!$A$3:$Q$1635,10,FALSE)/1000000000</f>
        <v>20.703363258</v>
      </c>
      <c r="J903" s="43">
        <f>VLOOKUP($A903,LNST!$A$3:$Q$1635,11,FALSE)/1000000000</f>
        <v>12.050749994</v>
      </c>
      <c r="K903" s="43">
        <f>VLOOKUP($A903,LNST!$A$3:$Q$1635,12,FALSE)/1000000000</f>
        <v>10.451357076000001</v>
      </c>
      <c r="L903" s="45">
        <f>VLOOKUP($A903,'Doanh thu'!$A$3:$Q$2000,14,FALSE)</f>
        <v>-0.21366295979663288</v>
      </c>
      <c r="M903" s="45">
        <f>VLOOKUP($A903,'Doanh thu'!$A$3:$Q$2000,15,FALSE)</f>
        <v>-9.8227364805542599E-3</v>
      </c>
      <c r="N903" s="45">
        <f>VLOOKUP($A903,'Doanh thu'!$A$3:$Q$2000,16,FALSE)</f>
        <v>5.278894222297055E-2</v>
      </c>
      <c r="O903" s="45">
        <f>VLOOKUP($A903,'Doanh thu'!$A$3:$Q$2000,17,FALSE)</f>
        <v>-2.2601086534055785E-2</v>
      </c>
      <c r="P903" s="45">
        <f>VLOOKUP($A903,LNST!$A$3:$R$1635,14,FALSE)</f>
        <v>0.21079749871535272</v>
      </c>
      <c r="Q903" s="45">
        <f>VLOOKUP($A903,LNST!$A$3:$R$1635,15,FALSE)</f>
        <v>0.68923013265676913</v>
      </c>
      <c r="R903" s="45">
        <f>VLOOKUP($A903,LNST!$A$3:$R$1635,16,FALSE)</f>
        <v>0.17612088325379843</v>
      </c>
      <c r="S903" s="45">
        <f>VLOOKUP($A903,LNST!$A$3:$R$1635,17,FALSE)</f>
        <v>0.19483088792501324</v>
      </c>
      <c r="T903" s="45">
        <f>VLOOKUP($A903,LNG!$A$2:$H$1999,4,FALSE)/(D903*10^9)</f>
        <v>0.21503734340697914</v>
      </c>
      <c r="U903" s="45">
        <f>VLOOKUP($A903,LNG!$A$2:$H$1999,5,FALSE)/(E903*10^9)</f>
        <v>0.2249466546849937</v>
      </c>
      <c r="V903" s="45">
        <f>VLOOKUP($A903,LNG!$A$2:$H$1999,6,FALSE)/(F903*10^9)</f>
        <v>0.2237198110451345</v>
      </c>
      <c r="W903" s="45">
        <f>VLOOKUP($A903,LNG!$A$2:$H$1999,7,FALSE)/(G903*10^9)</f>
        <v>0.51582911613755078</v>
      </c>
      <c r="X903" s="45">
        <f>VLOOKUP($A903,'LNST năm'!$A$2:$I$2000,8,FALSE)</f>
        <v>0.22743841668202525</v>
      </c>
      <c r="Y903" s="45">
        <f>VLOOKUP($A903,'LNST năm'!$A$2:$I$2000,9,FALSE)</f>
        <v>0.48634628047833672</v>
      </c>
      <c r="Z903" s="46" t="e">
        <f>VLOOKUP($A903,LNG!$A$2:$H$1999,9,FALSE)</f>
        <v>#REF!</v>
      </c>
      <c r="AA903" s="162" t="e">
        <f>VLOOKUP($A903,'GIÁ CP'!$A$2:$D$2000,4,FALSE)/Z903</f>
        <v>#REF!</v>
      </c>
    </row>
    <row r="904" spans="1:27" hidden="1">
      <c r="A904" s="18" t="s">
        <v>780</v>
      </c>
      <c r="B904" s="18" t="s">
        <v>3144</v>
      </c>
      <c r="C904" s="154" t="str">
        <f>VLOOKUP(A904,'GIÁ CP'!$K$2:$M$2000,3,FALSE)</f>
        <v xml:space="preserve">Sản xuất &amp; Phân phối Điện </v>
      </c>
      <c r="D904" s="43">
        <f>VLOOKUP($A904,'Doanh thu'!$A$3:$Q$2000,9,FALSE)/1000000000</f>
        <v>2863.9646006009998</v>
      </c>
      <c r="E904" s="43">
        <f>VLOOKUP($A904,'Doanh thu'!$A$3:$Q$2000,10,FALSE)/1000000000</f>
        <v>2056.384824789</v>
      </c>
      <c r="F904" s="43">
        <f>VLOOKUP($A904,'Doanh thu'!$A$3:$Q$2000,11,FALSE)/1000000000</f>
        <v>2953.2401662369998</v>
      </c>
      <c r="G904" s="43">
        <f>VLOOKUP($A904,'Doanh thu'!$A$3:$Q$2000,12,FALSE)/1000000000</f>
        <v>2733.9052665469999</v>
      </c>
      <c r="H904" s="43">
        <f>VLOOKUP($A904,LNST!$A$3:$Q$1635,9,FALSE)/1000000000</f>
        <v>190.58627431900001</v>
      </c>
      <c r="I904" s="43">
        <f>VLOOKUP($A904,LNST!$A$3:$Q$1635,10,FALSE)/1000000000</f>
        <v>33.003227299999999</v>
      </c>
      <c r="J904" s="43">
        <f>VLOOKUP($A904,LNST!$A$3:$Q$1635,11,FALSE)/1000000000</f>
        <v>639.692873459</v>
      </c>
      <c r="K904" s="43">
        <f>VLOOKUP($A904,LNST!$A$3:$Q$1635,12,FALSE)/1000000000</f>
        <v>197.22045001500001</v>
      </c>
      <c r="L904" s="45">
        <f>VLOOKUP($A904,'Doanh thu'!$A$3:$Q$2000,14,FALSE)</f>
        <v>-0.21064139415352504</v>
      </c>
      <c r="M904" s="45">
        <f>VLOOKUP($A904,'Doanh thu'!$A$3:$Q$2000,15,FALSE)</f>
        <v>-0.13826871728585569</v>
      </c>
      <c r="N904" s="45">
        <f>VLOOKUP($A904,'Doanh thu'!$A$3:$Q$2000,16,FALSE)</f>
        <v>2.3980774683520893E-2</v>
      </c>
      <c r="O904" s="45">
        <f>VLOOKUP($A904,'Doanh thu'!$A$3:$Q$2000,17,FALSE)</f>
        <v>-6.1224254819416769E-2</v>
      </c>
      <c r="P904" s="45">
        <f>VLOOKUP($A904,LNST!$A$3:$R$1635,14,FALSE)</f>
        <v>0.17759575829380156</v>
      </c>
      <c r="Q904" s="45">
        <f>VLOOKUP($A904,LNST!$A$3:$R$1635,15,FALSE)</f>
        <v>-0.56640367165176175</v>
      </c>
      <c r="R904" s="45">
        <f>VLOOKUP($A904,LNST!$A$3:$R$1635,16,FALSE)</f>
        <v>3.132608345970223</v>
      </c>
      <c r="S904" s="45">
        <f>VLOOKUP($A904,LNST!$A$3:$R$1635,17,FALSE)</f>
        <v>0.14250251407130632</v>
      </c>
      <c r="T904" s="45">
        <f>VLOOKUP($A904,LNG!$A$2:$H$1999,4,FALSE)/(D904*10^9)</f>
        <v>8.3691274995054604E-2</v>
      </c>
      <c r="U904" s="45">
        <f>VLOOKUP($A904,LNG!$A$2:$H$1999,5,FALSE)/(E904*10^9)</f>
        <v>0.1298840663733285</v>
      </c>
      <c r="V904" s="45">
        <f>VLOOKUP($A904,LNG!$A$2:$H$1999,6,FALSE)/(F904*10^9)</f>
        <v>2.1753673618376615E-2</v>
      </c>
      <c r="W904" s="45">
        <f>VLOOKUP($A904,LNG!$A$2:$H$1999,7,FALSE)/(G904*10^9)</f>
        <v>0.34373824865736047</v>
      </c>
      <c r="X904" s="45">
        <f>VLOOKUP($A904,'LNST năm'!$A$2:$I$2000,8,FALSE)</f>
        <v>0.69768410813665283</v>
      </c>
      <c r="Y904" s="45">
        <f>VLOOKUP($A904,'LNST năm'!$A$2:$I$2000,9,FALSE)</f>
        <v>0.11220682704042306</v>
      </c>
      <c r="Z904" s="46" t="e">
        <f>VLOOKUP($A904,LNG!$A$2:$H$1999,9,FALSE)</f>
        <v>#REF!</v>
      </c>
      <c r="AA904" s="162" t="e">
        <f>VLOOKUP($A904,'GIÁ CP'!$A$2:$D$2000,4,FALSE)/Z904</f>
        <v>#REF!</v>
      </c>
    </row>
    <row r="905" spans="1:27" hidden="1">
      <c r="A905" s="18" t="s">
        <v>638</v>
      </c>
      <c r="B905" s="18" t="s">
        <v>2354</v>
      </c>
      <c r="C905" s="154" t="str">
        <f>VLOOKUP(A905,'GIÁ CP'!$K$2:$M$2000,3,FALSE)</f>
        <v xml:space="preserve">Phân phối xăng dầu &amp; khí đốt </v>
      </c>
      <c r="D905" s="43">
        <f>VLOOKUP($A905,'Doanh thu'!$A$3:$Q$2000,9,FALSE)/1000000000</f>
        <v>560.65917824200005</v>
      </c>
      <c r="E905" s="43">
        <f>VLOOKUP($A905,'Doanh thu'!$A$3:$Q$2000,10,FALSE)/1000000000</f>
        <v>625.50311360399996</v>
      </c>
      <c r="F905" s="43">
        <f>VLOOKUP($A905,'Doanh thu'!$A$3:$Q$2000,11,FALSE)/1000000000</f>
        <v>725.19444191699995</v>
      </c>
      <c r="G905" s="43">
        <f>VLOOKUP($A905,'Doanh thu'!$A$3:$Q$2000,12,FALSE)/1000000000</f>
        <v>768.73174920600002</v>
      </c>
      <c r="H905" s="43">
        <f>VLOOKUP($A905,LNST!$A$3:$Q$1635,9,FALSE)/1000000000</f>
        <v>2.089647856</v>
      </c>
      <c r="I905" s="43">
        <f>VLOOKUP($A905,LNST!$A$3:$Q$1635,10,FALSE)/1000000000</f>
        <v>2.9075540200000001</v>
      </c>
      <c r="J905" s="43">
        <f>VLOOKUP($A905,LNST!$A$3:$Q$1635,11,FALSE)/1000000000</f>
        <v>2.5489620359999998</v>
      </c>
      <c r="K905" s="43">
        <f>VLOOKUP($A905,LNST!$A$3:$Q$1635,12,FALSE)/1000000000</f>
        <v>3.0445764949999998</v>
      </c>
      <c r="L905" s="45">
        <f>VLOOKUP($A905,'Doanh thu'!$A$3:$Q$2000,14,FALSE)</f>
        <v>-0.12871388928737965</v>
      </c>
      <c r="M905" s="45">
        <f>VLOOKUP($A905,'Doanh thu'!$A$3:$Q$2000,15,FALSE)</f>
        <v>4.1529623346259807E-2</v>
      </c>
      <c r="N905" s="45">
        <f>VLOOKUP($A905,'Doanh thu'!$A$3:$Q$2000,16,FALSE)</f>
        <v>0.18920885245545163</v>
      </c>
      <c r="O905" s="45">
        <f>VLOOKUP($A905,'Doanh thu'!$A$3:$Q$2000,17,FALSE)</f>
        <v>0.40338589198521757</v>
      </c>
      <c r="P905" s="45">
        <f>VLOOKUP($A905,LNST!$A$3:$R$1635,14,FALSE)</f>
        <v>-0.102496747431604</v>
      </c>
      <c r="Q905" s="45">
        <f>VLOOKUP($A905,LNST!$A$3:$R$1635,15,FALSE)</f>
        <v>6.8763769609731892E-2</v>
      </c>
      <c r="R905" s="45">
        <f>VLOOKUP($A905,LNST!$A$3:$R$1635,16,FALSE)</f>
        <v>-0.1299346819710466</v>
      </c>
      <c r="S905" s="45">
        <f>VLOOKUP($A905,LNST!$A$3:$R$1635,17,FALSE)</f>
        <v>0.52350298289510322</v>
      </c>
      <c r="T905" s="45">
        <f>VLOOKUP($A905,LNG!$A$2:$H$1999,4,FALSE)/(D905*10^9)</f>
        <v>6.108772095266899E-2</v>
      </c>
      <c r="U905" s="45">
        <f>VLOOKUP($A905,LNG!$A$2:$H$1999,5,FALSE)/(E905*10^9)</f>
        <v>5.6315585551666769E-2</v>
      </c>
      <c r="V905" s="45">
        <f>VLOOKUP($A905,LNG!$A$2:$H$1999,6,FALSE)/(F905*10^9)</f>
        <v>5.3440170490765472E-2</v>
      </c>
      <c r="W905" s="45">
        <f>VLOOKUP($A905,LNG!$A$2:$H$1999,7,FALSE)/(G905*10^9)</f>
        <v>5.6824881200911705E-2</v>
      </c>
      <c r="X905" s="45">
        <f>VLOOKUP($A905,'LNST năm'!$A$2:$I$2000,8,FALSE)</f>
        <v>-2.1456647558875781E-2</v>
      </c>
      <c r="Y905" s="45">
        <f>VLOOKUP($A905,'LNST năm'!$A$2:$I$2000,9,FALSE)</f>
        <v>0.30059187028697298</v>
      </c>
      <c r="Z905" s="46" t="e">
        <f>VLOOKUP($A905,LNG!$A$2:$H$1999,9,FALSE)</f>
        <v>#REF!</v>
      </c>
      <c r="AA905" s="162" t="e">
        <f>VLOOKUP($A905,'GIÁ CP'!$A$2:$D$2000,4,FALSE)/Z905</f>
        <v>#REF!</v>
      </c>
    </row>
    <row r="906" spans="1:27" hidden="1">
      <c r="A906" s="18" t="s">
        <v>497</v>
      </c>
      <c r="B906" s="18" t="s">
        <v>2209</v>
      </c>
      <c r="C906" s="154" t="str">
        <f>VLOOKUP(A906,'GIÁ CP'!$K$2:$M$2000,3,FALSE)</f>
        <v xml:space="preserve">Xe tải &amp; Đóng tàu </v>
      </c>
      <c r="D906" s="43">
        <f>VLOOKUP($A906,'Doanh thu'!$A$3:$Q$2000,9,FALSE)/1000000000</f>
        <v>53.222442673000003</v>
      </c>
      <c r="E906" s="43">
        <f>VLOOKUP($A906,'Doanh thu'!$A$3:$Q$2000,10,FALSE)/1000000000</f>
        <v>71.953115013000001</v>
      </c>
      <c r="F906" s="43">
        <f>VLOOKUP($A906,'Doanh thu'!$A$3:$Q$2000,11,FALSE)/1000000000</f>
        <v>85.624050328999999</v>
      </c>
      <c r="G906" s="43">
        <f>VLOOKUP($A906,'Doanh thu'!$A$3:$Q$2000,12,FALSE)/1000000000</f>
        <v>89.103214851999994</v>
      </c>
      <c r="H906" s="43">
        <f>VLOOKUP($A906,LNST!$A$3:$Q$1635,9,FALSE)/1000000000</f>
        <v>12.030625368000001</v>
      </c>
      <c r="I906" s="43">
        <f>VLOOKUP($A906,LNST!$A$3:$Q$1635,10,FALSE)/1000000000</f>
        <v>21.935963857000001</v>
      </c>
      <c r="J906" s="43">
        <f>VLOOKUP($A906,LNST!$A$3:$Q$1635,11,FALSE)/1000000000</f>
        <v>11.180552993999999</v>
      </c>
      <c r="K906" s="43">
        <f>VLOOKUP($A906,LNST!$A$3:$Q$1635,12,FALSE)/1000000000</f>
        <v>18.643686343999999</v>
      </c>
      <c r="L906" s="45">
        <f>VLOOKUP($A906,'Doanh thu'!$A$3:$Q$2000,14,FALSE)</f>
        <v>0.75645223512210813</v>
      </c>
      <c r="M906" s="45">
        <f>VLOOKUP($A906,'Doanh thu'!$A$3:$Q$2000,15,FALSE)</f>
        <v>1.0888224853857333</v>
      </c>
      <c r="N906" s="45">
        <f>VLOOKUP($A906,'Doanh thu'!$A$3:$Q$2000,16,FALSE)</f>
        <v>1.107707210406893</v>
      </c>
      <c r="O906" s="45">
        <f>VLOOKUP($A906,'Doanh thu'!$A$3:$Q$2000,17,FALSE)</f>
        <v>1.0806385297249776</v>
      </c>
      <c r="P906" s="45">
        <f>VLOOKUP($A906,LNST!$A$3:$R$1635,14,FALSE)</f>
        <v>-0.53851479729983442</v>
      </c>
      <c r="Q906" s="45">
        <f>VLOOKUP($A906,LNST!$A$3:$R$1635,15,FALSE)</f>
        <v>1.8640009929064938</v>
      </c>
      <c r="R906" s="45">
        <f>VLOOKUP($A906,LNST!$A$3:$R$1635,16,FALSE)</f>
        <v>0.13530145502129085</v>
      </c>
      <c r="S906" s="45">
        <f>VLOOKUP($A906,LNST!$A$3:$R$1635,17,FALSE)</f>
        <v>1.3034109035744978</v>
      </c>
      <c r="T906" s="45">
        <f>VLOOKUP($A906,LNG!$A$2:$H$1999,4,FALSE)/(D906*10^9)</f>
        <v>0.10633715738625997</v>
      </c>
      <c r="U906" s="45">
        <f>VLOOKUP($A906,LNG!$A$2:$H$1999,5,FALSE)/(E906*10^9)</f>
        <v>8.3103364418894946E-2</v>
      </c>
      <c r="V906" s="45">
        <f>VLOOKUP($A906,LNG!$A$2:$H$1999,6,FALSE)/(F906*10^9)</f>
        <v>6.5327872011509969E-2</v>
      </c>
      <c r="W906" s="45">
        <f>VLOOKUP($A906,LNG!$A$2:$H$1999,7,FALSE)/(G906*10^9)</f>
        <v>0.10593266545632539</v>
      </c>
      <c r="X906" s="45">
        <f>VLOOKUP($A906,'LNST năm'!$A$2:$I$2000,8,FALSE)</f>
        <v>9.0615981313714192E-2</v>
      </c>
      <c r="Y906" s="45">
        <f>VLOOKUP($A906,'LNST năm'!$A$2:$I$2000,9,FALSE)</f>
        <v>0.81179389082894193</v>
      </c>
      <c r="Z906" s="46" t="e">
        <f>VLOOKUP($A906,LNG!$A$2:$H$1999,9,FALSE)</f>
        <v>#REF!</v>
      </c>
      <c r="AA906" s="162" t="e">
        <f>VLOOKUP($A906,'GIÁ CP'!$A$2:$D$2000,4,FALSE)/Z906</f>
        <v>#REF!</v>
      </c>
    </row>
    <row r="907" spans="1:27">
      <c r="A907" s="18" t="s">
        <v>742</v>
      </c>
      <c r="B907" s="18" t="s">
        <v>2257</v>
      </c>
      <c r="C907" s="154" t="str">
        <f>VLOOKUP(A907,'GIÁ CP'!$K$2:$M$2000,3,FALSE)</f>
        <v xml:space="preserve">Hàng điện &amp; điện tử </v>
      </c>
      <c r="D907" s="43">
        <f>VLOOKUP($A907,'Doanh thu'!$A$3:$Q$2000,9,FALSE)/1000000000</f>
        <v>83.460276143000002</v>
      </c>
      <c r="E907" s="43">
        <f>VLOOKUP($A907,'Doanh thu'!$A$3:$Q$2000,10,FALSE)/1000000000</f>
        <v>114.199862133</v>
      </c>
      <c r="F907" s="43">
        <f>VLOOKUP($A907,'Doanh thu'!$A$3:$Q$2000,11,FALSE)/1000000000</f>
        <v>103.613038254</v>
      </c>
      <c r="G907" s="43">
        <f>VLOOKUP($A907,'Doanh thu'!$A$3:$Q$2000,12,FALSE)/1000000000</f>
        <v>129.08972254099999</v>
      </c>
      <c r="H907" s="43">
        <f>VLOOKUP($A907,LNST!$A$3:$Q$1635,9,FALSE)/1000000000</f>
        <v>8.163788812</v>
      </c>
      <c r="I907" s="43">
        <f>VLOOKUP($A907,LNST!$A$3:$Q$1635,10,FALSE)/1000000000</f>
        <v>9.7830839960000002</v>
      </c>
      <c r="J907" s="43">
        <f>VLOOKUP($A907,LNST!$A$3:$Q$1635,11,FALSE)/1000000000</f>
        <v>5.5266114120000003</v>
      </c>
      <c r="K907" s="43">
        <f>VLOOKUP($A907,LNST!$A$3:$Q$1635,12,FALSE)/1000000000</f>
        <v>10.638507292</v>
      </c>
      <c r="L907" s="45">
        <f>VLOOKUP($A907,'Doanh thu'!$A$3:$Q$2000,14,FALSE)</f>
        <v>-0.1030387089604026</v>
      </c>
      <c r="M907" s="45">
        <f>VLOOKUP($A907,'Doanh thu'!$A$3:$Q$2000,15,FALSE)</f>
        <v>-6.9243596945171154E-2</v>
      </c>
      <c r="N907" s="45">
        <f>VLOOKUP($A907,'Doanh thu'!$A$3:$Q$2000,16,FALSE)</f>
        <v>-2.2637864594741774E-2</v>
      </c>
      <c r="O907" s="45">
        <f>VLOOKUP($A907,'Doanh thu'!$A$3:$Q$2000,17,FALSE)</f>
        <v>0.13776490625075771</v>
      </c>
      <c r="P907" s="45">
        <f>VLOOKUP($A907,LNST!$A$3:$R$1635,14,FALSE)</f>
        <v>-0.34238485956753179</v>
      </c>
      <c r="Q907" s="45">
        <f>VLOOKUP($A907,LNST!$A$3:$R$1635,15,FALSE)</f>
        <v>-0.35814839658710973</v>
      </c>
      <c r="R907" s="45">
        <f>VLOOKUP($A907,LNST!$A$3:$R$1635,16,FALSE)</f>
        <v>-0.39257946482784056</v>
      </c>
      <c r="S907" s="45">
        <f>VLOOKUP($A907,LNST!$A$3:$R$1635,17,FALSE)</f>
        <v>-8.4396749357226686E-2</v>
      </c>
      <c r="T907" s="45">
        <f>VLOOKUP($A907,LNG!$A$2:$H$1999,4,FALSE)/(D907*10^9)</f>
        <v>0.2983173711567958</v>
      </c>
      <c r="U907" s="45">
        <f>VLOOKUP($A907,LNG!$A$2:$H$1999,5,FALSE)/(E907*10^9)</f>
        <v>0.15265149828024618</v>
      </c>
      <c r="V907" s="45">
        <f>VLOOKUP($A907,LNG!$A$2:$H$1999,6,FALSE)/(F907*10^9)</f>
        <v>0.21628649064477032</v>
      </c>
      <c r="W907" s="45">
        <f>VLOOKUP($A907,LNG!$A$2:$H$1999,7,FALSE)/(G907*10^9)</f>
        <v>0.16589129404316799</v>
      </c>
      <c r="X907" s="45">
        <f>VLOOKUP($A907,'LNST năm'!$A$2:$I$2000,8,FALSE)</f>
        <v>-0.39758340524080787</v>
      </c>
      <c r="Y907" s="45">
        <f>VLOOKUP($A907,'LNST năm'!$A$2:$I$2000,9,FALSE)</f>
        <v>-1.5110023629204217E-2</v>
      </c>
      <c r="Z907" s="46" t="e">
        <f>VLOOKUP($A907,LNG!$A$2:$H$1999,9,FALSE)</f>
        <v>#REF!</v>
      </c>
      <c r="AA907" s="162" t="e">
        <f>VLOOKUP($A907,'GIÁ CP'!$A$2:$D$2000,4,FALSE)/Z907</f>
        <v>#REF!</v>
      </c>
    </row>
    <row r="908" spans="1:27" hidden="1">
      <c r="A908" s="18" t="s">
        <v>954</v>
      </c>
      <c r="B908" s="18" t="s">
        <v>3019</v>
      </c>
      <c r="C908" s="154" t="str">
        <f>VLOOKUP(A908,'GIÁ CP'!$K$2:$M$2000,3,FALSE)</f>
        <v xml:space="preserve">Thực phẩm </v>
      </c>
      <c r="D908" s="43">
        <f>VLOOKUP($A908,'Doanh thu'!$A$3:$Q$2000,9,FALSE)/1000000000</f>
        <v>201.62431867000001</v>
      </c>
      <c r="E908" s="43">
        <f>VLOOKUP($A908,'Doanh thu'!$A$3:$Q$2000,10,FALSE)/1000000000</f>
        <v>228.929964474</v>
      </c>
      <c r="F908" s="43">
        <f>VLOOKUP($A908,'Doanh thu'!$A$3:$Q$2000,11,FALSE)/1000000000</f>
        <v>236.60958765399999</v>
      </c>
      <c r="G908" s="43">
        <f>VLOOKUP($A908,'Doanh thu'!$A$3:$Q$2000,12,FALSE)/1000000000</f>
        <v>257.16845697999997</v>
      </c>
      <c r="H908" s="43">
        <f>VLOOKUP($A908,LNST!$A$3:$Q$1635,9,FALSE)/1000000000</f>
        <v>17.456444877999999</v>
      </c>
      <c r="I908" s="43">
        <f>VLOOKUP($A908,LNST!$A$3:$Q$1635,10,FALSE)/1000000000</f>
        <v>17.146146049999999</v>
      </c>
      <c r="J908" s="43">
        <f>VLOOKUP($A908,LNST!$A$3:$Q$1635,11,FALSE)/1000000000</f>
        <v>15.792998423</v>
      </c>
      <c r="K908" s="43">
        <f>VLOOKUP($A908,LNST!$A$3:$Q$1635,12,FALSE)/1000000000</f>
        <v>21.041734698999999</v>
      </c>
      <c r="L908" s="45">
        <f>VLOOKUP($A908,'Doanh thu'!$A$3:$Q$2000,14,FALSE)</f>
        <v>0.24157058507850579</v>
      </c>
      <c r="M908" s="45">
        <f>VLOOKUP($A908,'Doanh thu'!$A$3:$Q$2000,15,FALSE)</f>
        <v>0.15798707384432109</v>
      </c>
      <c r="N908" s="45">
        <f>VLOOKUP($A908,'Doanh thu'!$A$3:$Q$2000,16,FALSE)</f>
        <v>0.2204094950189345</v>
      </c>
      <c r="O908" s="45">
        <f>VLOOKUP($A908,'Doanh thu'!$A$3:$Q$2000,17,FALSE)</f>
        <v>0.23895320004053047</v>
      </c>
      <c r="P908" s="45">
        <f>VLOOKUP($A908,LNST!$A$3:$R$1635,14,FALSE)</f>
        <v>0.44293990471503669</v>
      </c>
      <c r="Q908" s="45">
        <f>VLOOKUP($A908,LNST!$A$3:$R$1635,15,FALSE)</f>
        <v>0.1707485822531257</v>
      </c>
      <c r="R908" s="45">
        <f>VLOOKUP($A908,LNST!$A$3:$R$1635,16,FALSE)</f>
        <v>0.22703269568678089</v>
      </c>
      <c r="S908" s="45">
        <f>VLOOKUP($A908,LNST!$A$3:$R$1635,17,FALSE)</f>
        <v>0.21172554219507114</v>
      </c>
      <c r="T908" s="45">
        <f>VLOOKUP($A908,LNG!$A$2:$H$1999,4,FALSE)/(D908*10^9)</f>
        <v>0.17241703506955242</v>
      </c>
      <c r="U908" s="45">
        <f>VLOOKUP($A908,LNG!$A$2:$H$1999,5,FALSE)/(E908*10^9)</f>
        <v>0.14751653420989994</v>
      </c>
      <c r="V908" s="45">
        <f>VLOOKUP($A908,LNG!$A$2:$H$1999,6,FALSE)/(F908*10^9)</f>
        <v>0.15047763769431552</v>
      </c>
      <c r="W908" s="45">
        <f>VLOOKUP($A908,LNG!$A$2:$H$1999,7,FALSE)/(G908*10^9)</f>
        <v>0.12368126368807987</v>
      </c>
      <c r="X908" s="45">
        <f>VLOOKUP($A908,'LNST năm'!$A$2:$I$2000,8,FALSE)</f>
        <v>0.23704300140228027</v>
      </c>
      <c r="Y908" s="45">
        <f>VLOOKUP($A908,'LNST năm'!$A$2:$I$2000,9,FALSE)</f>
        <v>1.3376266878989789</v>
      </c>
      <c r="Z908" s="46" t="e">
        <f>VLOOKUP($A908,LNG!$A$2:$H$1999,9,FALSE)</f>
        <v>#REF!</v>
      </c>
      <c r="AA908" s="162" t="e">
        <f>VLOOKUP($A908,'GIÁ CP'!$A$2:$D$2000,4,FALSE)/Z908</f>
        <v>#REF!</v>
      </c>
    </row>
    <row r="909" spans="1:27" hidden="1">
      <c r="A909" s="18" t="s">
        <v>1304</v>
      </c>
      <c r="B909" s="18" t="s">
        <v>3005</v>
      </c>
      <c r="C909" s="154" t="str">
        <f>VLOOKUP(A909,'GIÁ CP'!$K$2:$M$2000,3,FALSE)</f>
        <v xml:space="preserve">Nhà cung cấp thiết bị </v>
      </c>
      <c r="D909" s="43">
        <f>VLOOKUP($A909,'Doanh thu'!$A$3:$Q$2000,9,FALSE)/1000000000</f>
        <v>1065.052127935</v>
      </c>
      <c r="E909" s="43">
        <f>VLOOKUP($A909,'Doanh thu'!$A$3:$Q$2000,10,FALSE)/1000000000</f>
        <v>893.22261384199999</v>
      </c>
      <c r="F909" s="43">
        <f>VLOOKUP($A909,'Doanh thu'!$A$3:$Q$2000,11,FALSE)/1000000000</f>
        <v>1090.483565755</v>
      </c>
      <c r="G909" s="43">
        <f>VLOOKUP($A909,'Doanh thu'!$A$3:$Q$2000,12,FALSE)/1000000000</f>
        <v>1222.7453617159999</v>
      </c>
      <c r="H909" s="43">
        <f>VLOOKUP($A909,LNST!$A$3:$Q$1635,9,FALSE)/1000000000</f>
        <v>5.2966924710000001</v>
      </c>
      <c r="I909" s="43">
        <f>VLOOKUP($A909,LNST!$A$3:$Q$1635,10,FALSE)/1000000000</f>
        <v>5.7349201489999997</v>
      </c>
      <c r="J909" s="43">
        <f>VLOOKUP($A909,LNST!$A$3:$Q$1635,11,FALSE)/1000000000</f>
        <v>6.258649685</v>
      </c>
      <c r="K909" s="43">
        <f>VLOOKUP($A909,LNST!$A$3:$Q$1635,12,FALSE)/1000000000</f>
        <v>8.7155071060000004</v>
      </c>
      <c r="L909" s="45">
        <f>VLOOKUP($A909,'Doanh thu'!$A$3:$Q$2000,14,FALSE)</f>
        <v>-3.085058354057181E-2</v>
      </c>
      <c r="M909" s="45">
        <f>VLOOKUP($A909,'Doanh thu'!$A$3:$Q$2000,15,FALSE)</f>
        <v>3.5089601913286625E-2</v>
      </c>
      <c r="N909" s="45">
        <f>VLOOKUP($A909,'Doanh thu'!$A$3:$Q$2000,16,FALSE)</f>
        <v>6.2881566143257295E-2</v>
      </c>
      <c r="O909" s="45">
        <f>VLOOKUP($A909,'Doanh thu'!$A$3:$Q$2000,17,FALSE)</f>
        <v>0.12788995584456578</v>
      </c>
      <c r="P909" s="45">
        <f>VLOOKUP($A909,LNST!$A$3:$R$1635,14,FALSE)</f>
        <v>0.63710348069591649</v>
      </c>
      <c r="Q909" s="45">
        <f>VLOOKUP($A909,LNST!$A$3:$R$1635,15,FALSE)</f>
        <v>0.87691651725837705</v>
      </c>
      <c r="R909" s="45">
        <f>VLOOKUP($A909,LNST!$A$3:$R$1635,16,FALSE)</f>
        <v>0.35591845773565622</v>
      </c>
      <c r="S909" s="45">
        <f>VLOOKUP($A909,LNST!$A$3:$R$1635,17,FALSE)</f>
        <v>0.9565155580156266</v>
      </c>
      <c r="T909" s="45">
        <f>VLOOKUP($A909,LNG!$A$2:$H$1999,4,FALSE)/(D909*10^9)</f>
        <v>4.2614207149652229E-2</v>
      </c>
      <c r="U909" s="45">
        <f>VLOOKUP($A909,LNG!$A$2:$H$1999,5,FALSE)/(E909*10^9)</f>
        <v>7.6192147308351013E-2</v>
      </c>
      <c r="V909" s="45">
        <f>VLOOKUP($A909,LNG!$A$2:$H$1999,6,FALSE)/(F909*10^9)</f>
        <v>3.3004317853320184E-2</v>
      </c>
      <c r="W909" s="45">
        <f>VLOOKUP($A909,LNG!$A$2:$H$1999,7,FALSE)/(G909*10^9)</f>
        <v>4.1494339083646747E-2</v>
      </c>
      <c r="X909" s="45">
        <f>VLOOKUP($A909,'LNST năm'!$A$2:$I$2000,8,FALSE)</f>
        <v>0.45001236820328855</v>
      </c>
      <c r="Y909" s="45">
        <f>VLOOKUP($A909,'LNST năm'!$A$2:$I$2000,9,FALSE)</f>
        <v>0.10423959477962974</v>
      </c>
      <c r="Z909" s="46" t="e">
        <f>VLOOKUP($A909,LNG!$A$2:$H$1999,9,FALSE)</f>
        <v>#REF!</v>
      </c>
      <c r="AA909" s="162" t="e">
        <f>VLOOKUP($A909,'GIÁ CP'!$A$2:$D$2000,4,FALSE)/Z909</f>
        <v>#REF!</v>
      </c>
    </row>
    <row r="910" spans="1:27">
      <c r="A910" s="18" t="s">
        <v>428</v>
      </c>
      <c r="B910" s="18" t="s">
        <v>2136</v>
      </c>
      <c r="C910" s="154" t="str">
        <f>VLOOKUP(A910,'GIÁ CP'!$K$2:$M$2000,3,FALSE)</f>
        <v xml:space="preserve">Sách, ấn bản &amp; sản phẩm văn hóa </v>
      </c>
      <c r="D910" s="43">
        <f>VLOOKUP($A910,'Doanh thu'!$A$3:$Q$2000,9,FALSE)/1000000000</f>
        <v>28.664604367999999</v>
      </c>
      <c r="E910" s="43">
        <f>VLOOKUP($A910,'Doanh thu'!$A$3:$Q$2000,10,FALSE)/1000000000</f>
        <v>21.273243601000001</v>
      </c>
      <c r="F910" s="43">
        <f>VLOOKUP($A910,'Doanh thu'!$A$3:$Q$2000,11,FALSE)/1000000000</f>
        <v>3.5504856440000001</v>
      </c>
      <c r="G910" s="43">
        <f>VLOOKUP($A910,'Doanh thu'!$A$3:$Q$2000,12,FALSE)/1000000000</f>
        <v>0</v>
      </c>
      <c r="H910" s="43">
        <f>VLOOKUP($A910,LNST!$A$3:$Q$1635,9,FALSE)/1000000000</f>
        <v>1.0241026740000001</v>
      </c>
      <c r="I910" s="43">
        <f>VLOOKUP($A910,LNST!$A$3:$Q$1635,10,FALSE)/1000000000</f>
        <v>5.2517227880000004</v>
      </c>
      <c r="J910" s="43">
        <f>VLOOKUP($A910,LNST!$A$3:$Q$1635,11,FALSE)/1000000000</f>
        <v>-5.1226268260000003</v>
      </c>
      <c r="K910" s="43">
        <f>VLOOKUP($A910,LNST!$A$3:$Q$1635,12,FALSE)/1000000000</f>
        <v>0</v>
      </c>
      <c r="L910" s="45">
        <f>VLOOKUP($A910,'Doanh thu'!$A$3:$Q$2000,14,FALSE)</f>
        <v>-6.0195607026982477E-2</v>
      </c>
      <c r="M910" s="45">
        <f>VLOOKUP($A910,'Doanh thu'!$A$3:$Q$2000,15,FALSE)</f>
        <v>-0.31636005760837255</v>
      </c>
      <c r="N910" s="45">
        <f>VLOOKUP($A910,'Doanh thu'!$A$3:$Q$2000,16,FALSE)</f>
        <v>-0.2957834565164682</v>
      </c>
      <c r="O910" s="45">
        <f>VLOOKUP($A910,'Doanh thu'!$A$3:$Q$2000,17,FALSE)</f>
        <v>-1</v>
      </c>
      <c r="P910" s="45">
        <f>VLOOKUP($A910,LNST!$A$3:$R$1635,14,FALSE)</f>
        <v>-0.63369989036123742</v>
      </c>
      <c r="Q910" s="45">
        <f>VLOOKUP($A910,LNST!$A$3:$R$1635,15,FALSE)</f>
        <v>0.1786479784227287</v>
      </c>
      <c r="R910" s="45">
        <f>VLOOKUP($A910,LNST!$A$3:$R$1635,16,FALSE)</f>
        <v>-1.776721574590042</v>
      </c>
      <c r="S910" s="45">
        <f>VLOOKUP($A910,LNST!$A$3:$R$1635,17,FALSE)</f>
        <v>-1</v>
      </c>
      <c r="T910" s="45">
        <f>VLOOKUP($A910,LNG!$A$2:$H$1999,4,FALSE)/(D910*10^9)</f>
        <v>0.13070823214230939</v>
      </c>
      <c r="U910" s="45">
        <f>VLOOKUP($A910,LNG!$A$2:$H$1999,5,FALSE)/(E910*10^9)</f>
        <v>0.52691741552158422</v>
      </c>
      <c r="V910" s="45">
        <f>VLOOKUP($A910,LNG!$A$2:$H$1999,6,FALSE)/(F910*10^9)</f>
        <v>2.7493411616791206</v>
      </c>
      <c r="W910" s="45" t="e">
        <f>VLOOKUP($A910,LNG!$A$2:$H$1999,7,FALSE)/(G910*10^9)</f>
        <v>#DIV/0!</v>
      </c>
      <c r="X910" s="45">
        <f>VLOOKUP($A910,'LNST năm'!$A$2:$I$2000,8,FALSE)</f>
        <v>0.62580901120108279</v>
      </c>
      <c r="Y910" s="45">
        <f>VLOOKUP($A910,'LNST năm'!$A$2:$I$2000,9,FALSE)</f>
        <v>7.8203985009922761E-2</v>
      </c>
      <c r="Z910" s="46" t="e">
        <f>VLOOKUP($A910,LNG!$A$2:$H$1999,9,FALSE)</f>
        <v>#REF!</v>
      </c>
      <c r="AA910" s="162" t="e">
        <f>VLOOKUP($A910,'GIÁ CP'!$A$2:$D$2000,4,FALSE)/Z910</f>
        <v>#REF!</v>
      </c>
    </row>
    <row r="911" spans="1:27">
      <c r="A911" s="18" t="s">
        <v>1556</v>
      </c>
      <c r="B911" s="18" t="s">
        <v>3405</v>
      </c>
      <c r="C911" s="154" t="str">
        <f>VLOOKUP(A911,'GIÁ CP'!$K$2:$M$2000,3,FALSE)</f>
        <v xml:space="preserve">Nước </v>
      </c>
      <c r="D911" s="43">
        <f>VLOOKUP($A911,'Doanh thu'!$A$3:$Q$2000,9,FALSE)/1000000000</f>
        <v>52.716749333000003</v>
      </c>
      <c r="E911" s="43">
        <f>VLOOKUP($A911,'Doanh thu'!$A$3:$Q$2000,10,FALSE)/1000000000</f>
        <v>48.060671362999997</v>
      </c>
      <c r="F911" s="43">
        <f>VLOOKUP($A911,'Doanh thu'!$A$3:$Q$2000,11,FALSE)/1000000000</f>
        <v>54.537621274999999</v>
      </c>
      <c r="G911" s="43">
        <f>VLOOKUP($A911,'Doanh thu'!$A$3:$Q$2000,12,FALSE)/1000000000</f>
        <v>58.390375268</v>
      </c>
      <c r="H911" s="43">
        <f>VLOOKUP($A911,LNST!$A$3:$Q$1635,9,FALSE)/1000000000</f>
        <v>15.166490882</v>
      </c>
      <c r="I911" s="43">
        <f>VLOOKUP($A911,LNST!$A$3:$Q$1635,10,FALSE)/1000000000</f>
        <v>11.427997530000001</v>
      </c>
      <c r="J911" s="43">
        <f>VLOOKUP($A911,LNST!$A$3:$Q$1635,11,FALSE)/1000000000</f>
        <v>29.928773968000002</v>
      </c>
      <c r="K911" s="43">
        <f>VLOOKUP($A911,LNST!$A$3:$Q$1635,12,FALSE)/1000000000</f>
        <v>18.465583311</v>
      </c>
      <c r="L911" s="45">
        <f>VLOOKUP($A911,'Doanh thu'!$A$3:$Q$2000,14,FALSE)</f>
        <v>6.4921458973963259E-2</v>
      </c>
      <c r="M911" s="45">
        <f>VLOOKUP($A911,'Doanh thu'!$A$3:$Q$2000,15,FALSE)</f>
        <v>1.4742148243473282E-2</v>
      </c>
      <c r="N911" s="45">
        <f>VLOOKUP($A911,'Doanh thu'!$A$3:$Q$2000,16,FALSE)</f>
        <v>-7.2161253521567615E-3</v>
      </c>
      <c r="O911" s="45">
        <f>VLOOKUP($A911,'Doanh thu'!$A$3:$Q$2000,17,FALSE)</f>
        <v>0.33268909026347326</v>
      </c>
      <c r="P911" s="45">
        <f>VLOOKUP($A911,LNST!$A$3:$R$1635,14,FALSE)</f>
        <v>-0.15579340637428721</v>
      </c>
      <c r="Q911" s="45">
        <f>VLOOKUP($A911,LNST!$A$3:$R$1635,15,FALSE)</f>
        <v>-0.2138675910325194</v>
      </c>
      <c r="R911" s="45">
        <f>VLOOKUP($A911,LNST!$A$3:$R$1635,16,FALSE)</f>
        <v>6.3385036234297837E-2</v>
      </c>
      <c r="S911" s="45">
        <f>VLOOKUP($A911,LNST!$A$3:$R$1635,17,FALSE)</f>
        <v>0.51821766001320324</v>
      </c>
      <c r="T911" s="45">
        <f>VLOOKUP($A911,LNG!$A$2:$H$1999,4,FALSE)/(D911*10^9)</f>
        <v>0.54326616072422007</v>
      </c>
      <c r="U911" s="45">
        <f>VLOOKUP($A911,LNG!$A$2:$H$1999,5,FALSE)/(E911*10^9)</f>
        <v>0.71096510945341707</v>
      </c>
      <c r="V911" s="45">
        <f>VLOOKUP($A911,LNG!$A$2:$H$1999,6,FALSE)/(F911*10^9)</f>
        <v>0.57070200649303993</v>
      </c>
      <c r="W911" s="45">
        <f>VLOOKUP($A911,LNG!$A$2:$H$1999,7,FALSE)/(G911*10^9)</f>
        <v>0.62568989977055478</v>
      </c>
      <c r="X911" s="45">
        <f>VLOOKUP($A911,'LNST năm'!$A$2:$I$2000,8,FALSE)</f>
        <v>-6.0380617904805575E-2</v>
      </c>
      <c r="Y911" s="45">
        <f>VLOOKUP($A911,'LNST năm'!$A$2:$I$2000,9,FALSE)</f>
        <v>-4.5548012859425002E-2</v>
      </c>
      <c r="Z911" s="46" t="e">
        <f>VLOOKUP($A911,LNG!$A$2:$H$1999,9,FALSE)</f>
        <v>#REF!</v>
      </c>
      <c r="AA911" s="162" t="e">
        <f>VLOOKUP($A911,'GIÁ CP'!$A$2:$D$2000,4,FALSE)/Z911</f>
        <v>#REF!</v>
      </c>
    </row>
    <row r="912" spans="1:27" hidden="1">
      <c r="A912" s="18" t="s">
        <v>679</v>
      </c>
      <c r="B912" s="18" t="s">
        <v>2392</v>
      </c>
      <c r="C912" s="154" t="str">
        <f>VLOOKUP(A912,'GIÁ CP'!$K$2:$M$2000,3,FALSE)</f>
        <v xml:space="preserve">Xây dựng </v>
      </c>
      <c r="D912" s="43">
        <f>VLOOKUP($A912,'Doanh thu'!$A$3:$Q$2000,9,FALSE)/1000000000</f>
        <v>0</v>
      </c>
      <c r="E912" s="43">
        <f>VLOOKUP($A912,'Doanh thu'!$A$3:$Q$2000,10,FALSE)/1000000000</f>
        <v>8.7881500000000001E-2</v>
      </c>
      <c r="F912" s="43">
        <f>VLOOKUP($A912,'Doanh thu'!$A$3:$Q$2000,11,FALSE)/1000000000</f>
        <v>0.15833333299999999</v>
      </c>
      <c r="G912" s="43">
        <f>VLOOKUP($A912,'Doanh thu'!$A$3:$Q$2000,12,FALSE)/1000000000</f>
        <v>2.3164169700000001</v>
      </c>
      <c r="H912" s="43">
        <f>VLOOKUP($A912,LNST!$A$3:$Q$1635,9,FALSE)/1000000000</f>
        <v>-0.30058222400000001</v>
      </c>
      <c r="I912" s="43">
        <f>VLOOKUP($A912,LNST!$A$3:$Q$1635,10,FALSE)/1000000000</f>
        <v>2.5070656109999998</v>
      </c>
      <c r="J912" s="43">
        <f>VLOOKUP($A912,LNST!$A$3:$Q$1635,11,FALSE)/1000000000</f>
        <v>0.85938369100000001</v>
      </c>
      <c r="K912" s="43">
        <f>VLOOKUP($A912,LNST!$A$3:$Q$1635,12,FALSE)/1000000000</f>
        <v>-0.236196033</v>
      </c>
      <c r="L912" s="45" t="e">
        <f>VLOOKUP($A912,'Doanh thu'!$A$3:$Q$2000,14,FALSE)</f>
        <v>#DIV/0!</v>
      </c>
      <c r="M912" s="45" t="e">
        <f>VLOOKUP($A912,'Doanh thu'!$A$3:$Q$2000,15,FALSE)</f>
        <v>#DIV/0!</v>
      </c>
      <c r="N912" s="45">
        <f>VLOOKUP($A912,'Doanh thu'!$A$3:$Q$2000,16,FALSE)</f>
        <v>-9.7342578445680922E-2</v>
      </c>
      <c r="O912" s="45" t="e">
        <f>VLOOKUP($A912,'Doanh thu'!$A$3:$Q$2000,17,FALSE)</f>
        <v>#DIV/0!</v>
      </c>
      <c r="P912" s="45">
        <f>VLOOKUP($A912,LNST!$A$3:$R$1635,14,FALSE)</f>
        <v>-4.3160087993500325</v>
      </c>
      <c r="Q912" s="45">
        <f>VLOOKUP($A912,LNST!$A$3:$R$1635,15,FALSE)</f>
        <v>14.522323166662467</v>
      </c>
      <c r="R912" s="45">
        <f>VLOOKUP($A912,LNST!$A$3:$R$1635,16,FALSE)</f>
        <v>4.4461497886411436</v>
      </c>
      <c r="S912" s="45">
        <f>VLOOKUP($A912,LNST!$A$3:$R$1635,17,FALSE)</f>
        <v>1.2545209267780903E-2</v>
      </c>
      <c r="T912" s="45" t="e">
        <f>VLOOKUP($A912,LNG!$A$2:$H$1999,4,FALSE)/(D912*10^9)</f>
        <v>#DIV/0!</v>
      </c>
      <c r="U912" s="45">
        <f>VLOOKUP($A912,LNG!$A$2:$H$1999,5,FALSE)/(E912*10^9)</f>
        <v>0</v>
      </c>
      <c r="V912" s="45">
        <f>VLOOKUP($A912,LNG!$A$2:$H$1999,6,FALSE)/(F912*10^9)</f>
        <v>0.31882260067120549</v>
      </c>
      <c r="W912" s="45">
        <f>VLOOKUP($A912,LNG!$A$2:$H$1999,7,FALSE)/(G912*10^9)</f>
        <v>4.3969566498211245E-3</v>
      </c>
      <c r="X912" s="45">
        <f>VLOOKUP($A912,'LNST năm'!$A$2:$I$2000,8,FALSE)</f>
        <v>39.565512535144485</v>
      </c>
      <c r="Y912" s="45">
        <f>VLOOKUP($A912,'LNST năm'!$A$2:$I$2000,9,FALSE)</f>
        <v>0.31478453952119057</v>
      </c>
      <c r="Z912" s="46" t="e">
        <f>VLOOKUP($A912,LNG!$A$2:$H$1999,9,FALSE)</f>
        <v>#REF!</v>
      </c>
      <c r="AA912" s="162" t="e">
        <f>VLOOKUP($A912,'GIÁ CP'!$A$2:$D$2000,4,FALSE)/Z912</f>
        <v>#REF!</v>
      </c>
    </row>
    <row r="913" spans="1:27" hidden="1">
      <c r="A913" s="18" t="s">
        <v>2273</v>
      </c>
      <c r="B913" s="18" t="s">
        <v>2274</v>
      </c>
      <c r="C913" s="154" t="str">
        <f>VLOOKUP(A913,'GIÁ CP'!$K$2:$M$2000,3,FALSE)</f>
        <v xml:space="preserve">Tái bảo hiểm </v>
      </c>
      <c r="D913" s="43">
        <f>VLOOKUP($A913,'Doanh thu'!$A$3:$Q$2000,9,FALSE)/1000000000</f>
        <v>463.16611231000002</v>
      </c>
      <c r="E913" s="43">
        <f>VLOOKUP($A913,'Doanh thu'!$A$3:$Q$2000,10,FALSE)/1000000000</f>
        <v>383.03157829000003</v>
      </c>
      <c r="F913" s="43">
        <f>VLOOKUP($A913,'Doanh thu'!$A$3:$Q$2000,11,FALSE)/1000000000</f>
        <v>402.11112887199999</v>
      </c>
      <c r="G913" s="43">
        <f>VLOOKUP($A913,'Doanh thu'!$A$3:$Q$2000,12,FALSE)/1000000000</f>
        <v>486.102441822</v>
      </c>
      <c r="H913" s="43">
        <f>VLOOKUP($A913,LNST!$A$3:$Q$1635,9,FALSE)/1000000000</f>
        <v>50.583594478000002</v>
      </c>
      <c r="I913" s="43">
        <f>VLOOKUP($A913,LNST!$A$3:$Q$1635,10,FALSE)/1000000000</f>
        <v>91.141729315000006</v>
      </c>
      <c r="J913" s="43">
        <f>VLOOKUP($A913,LNST!$A$3:$Q$1635,11,FALSE)/1000000000</f>
        <v>46.498924058999997</v>
      </c>
      <c r="K913" s="43">
        <f>VLOOKUP($A913,LNST!$A$3:$Q$1635,12,FALSE)/1000000000</f>
        <v>80.734554889999998</v>
      </c>
      <c r="L913" s="45">
        <f>VLOOKUP($A913,'Doanh thu'!$A$3:$Q$2000,14,FALSE)</f>
        <v>0.23062780344353204</v>
      </c>
      <c r="M913" s="45">
        <f>VLOOKUP($A913,'Doanh thu'!$A$3:$Q$2000,15,FALSE)</f>
        <v>0.12258603900043644</v>
      </c>
      <c r="N913" s="45">
        <f>VLOOKUP($A913,'Doanh thu'!$A$3:$Q$2000,16,FALSE)</f>
        <v>0.62858422174085449</v>
      </c>
      <c r="O913" s="45">
        <f>VLOOKUP($A913,'Doanh thu'!$A$3:$Q$2000,17,FALSE)</f>
        <v>5.5707565017485805E-2</v>
      </c>
      <c r="P913" s="45">
        <f>VLOOKUP($A913,LNST!$A$3:$R$1635,14,FALSE)</f>
        <v>9.2984405896419334E-2</v>
      </c>
      <c r="Q913" s="45">
        <f>VLOOKUP($A913,LNST!$A$3:$R$1635,15,FALSE)</f>
        <v>2.5148517461187678</v>
      </c>
      <c r="R913" s="45">
        <f>VLOOKUP($A913,LNST!$A$3:$R$1635,16,FALSE)</f>
        <v>-0.34811217538184835</v>
      </c>
      <c r="S913" s="45">
        <f>VLOOKUP($A913,LNST!$A$3:$R$1635,17,FALSE)</f>
        <v>0.57114984994355844</v>
      </c>
      <c r="T913" s="45">
        <f>VLOOKUP($A913,LNG!$A$2:$H$1999,4,FALSE)/(D913*10^9)</f>
        <v>7.4080486186422573E-2</v>
      </c>
      <c r="U913" s="45">
        <f>VLOOKUP($A913,LNG!$A$2:$H$1999,5,FALSE)/(E913*10^9)</f>
        <v>6.7892639427006032E-2</v>
      </c>
      <c r="V913" s="45">
        <f>VLOOKUP($A913,LNG!$A$2:$H$1999,6,FALSE)/(F913*10^9)</f>
        <v>0.10031502590877141</v>
      </c>
      <c r="W913" s="45">
        <f>VLOOKUP($A913,LNG!$A$2:$H$1999,7,FALSE)/(G913*10^9)</f>
        <v>4.2296836113258691E-2</v>
      </c>
      <c r="X913" s="45">
        <f>VLOOKUP($A913,'LNST năm'!$A$2:$I$2000,8,FALSE)</f>
        <v>0.23993189651140856</v>
      </c>
      <c r="Y913" s="45">
        <f>VLOOKUP($A913,'LNST năm'!$A$2:$I$2000,9,FALSE)</f>
        <v>0.15666423098155313</v>
      </c>
      <c r="Z913" s="46" t="e">
        <f>VLOOKUP($A913,LNG!$A$2:$H$1999,9,FALSE)</f>
        <v>#REF!</v>
      </c>
      <c r="AA913" s="162" t="e">
        <f>VLOOKUP($A913,'GIÁ CP'!$A$2:$D$2000,4,FALSE)/Z913</f>
        <v>#REF!</v>
      </c>
    </row>
    <row r="914" spans="1:27" hidden="1">
      <c r="A914" s="18" t="s">
        <v>219</v>
      </c>
      <c r="B914" s="18" t="s">
        <v>1900</v>
      </c>
      <c r="C914" s="154" t="str">
        <f>VLOOKUP(A914,'GIÁ CP'!$K$2:$M$2000,3,FALSE)</f>
        <v xml:space="preserve">Phân phối xăng dầu &amp; khí đốt </v>
      </c>
      <c r="D914" s="43">
        <f>VLOOKUP($A914,'Doanh thu'!$A$3:$Q$2000,9,FALSE)/1000000000</f>
        <v>456.74057604699999</v>
      </c>
      <c r="E914" s="43">
        <f>VLOOKUP($A914,'Doanh thu'!$A$3:$Q$2000,10,FALSE)/1000000000</f>
        <v>422.72647446399998</v>
      </c>
      <c r="F914" s="43">
        <f>VLOOKUP($A914,'Doanh thu'!$A$3:$Q$2000,11,FALSE)/1000000000</f>
        <v>394.90321887599998</v>
      </c>
      <c r="G914" s="43">
        <f>VLOOKUP($A914,'Doanh thu'!$A$3:$Q$2000,12,FALSE)/1000000000</f>
        <v>433.04041346299999</v>
      </c>
      <c r="H914" s="43">
        <f>VLOOKUP($A914,LNST!$A$3:$Q$1635,9,FALSE)/1000000000</f>
        <v>5.0159104210000001</v>
      </c>
      <c r="I914" s="43">
        <f>VLOOKUP($A914,LNST!$A$3:$Q$1635,10,FALSE)/1000000000</f>
        <v>5.4209606700000004</v>
      </c>
      <c r="J914" s="43">
        <f>VLOOKUP($A914,LNST!$A$3:$Q$1635,11,FALSE)/1000000000</f>
        <v>5.5045062820000004</v>
      </c>
      <c r="K914" s="43">
        <f>VLOOKUP($A914,LNST!$A$3:$Q$1635,12,FALSE)/1000000000</f>
        <v>9.4248590290000003</v>
      </c>
      <c r="L914" s="45">
        <f>VLOOKUP($A914,'Doanh thu'!$A$3:$Q$2000,14,FALSE)</f>
        <v>-6.2829727866239457E-2</v>
      </c>
      <c r="M914" s="45">
        <f>VLOOKUP($A914,'Doanh thu'!$A$3:$Q$2000,15,FALSE)</f>
        <v>-0.16988117826644766</v>
      </c>
      <c r="N914" s="45">
        <f>VLOOKUP($A914,'Doanh thu'!$A$3:$Q$2000,16,FALSE)</f>
        <v>-0.2520059962079495</v>
      </c>
      <c r="O914" s="45">
        <f>VLOOKUP($A914,'Doanh thu'!$A$3:$Q$2000,17,FALSE)</f>
        <v>-0.10383246074264796</v>
      </c>
      <c r="P914" s="45">
        <f>VLOOKUP($A914,LNST!$A$3:$R$1635,14,FALSE)</f>
        <v>-0.27923422979726725</v>
      </c>
      <c r="Q914" s="45">
        <f>VLOOKUP($A914,LNST!$A$3:$R$1635,15,FALSE)</f>
        <v>-0.4175521399693996</v>
      </c>
      <c r="R914" s="45">
        <f>VLOOKUP($A914,LNST!$A$3:$R$1635,16,FALSE)</f>
        <v>9.7290501303505666E-2</v>
      </c>
      <c r="S914" s="45">
        <f>VLOOKUP($A914,LNST!$A$3:$R$1635,17,FALSE)</f>
        <v>0.8407909055934748</v>
      </c>
      <c r="T914" s="45">
        <f>VLOOKUP($A914,LNG!$A$2:$H$1999,4,FALSE)/(D914*10^9)</f>
        <v>0.15665490464687162</v>
      </c>
      <c r="U914" s="45">
        <f>VLOOKUP($A914,LNG!$A$2:$H$1999,5,FALSE)/(E914*10^9)</f>
        <v>0.16142837168532112</v>
      </c>
      <c r="V914" s="45">
        <f>VLOOKUP($A914,LNG!$A$2:$H$1999,6,FALSE)/(F914*10^9)</f>
        <v>0.18540149399741859</v>
      </c>
      <c r="W914" s="45">
        <f>VLOOKUP($A914,LNG!$A$2:$H$1999,7,FALSE)/(G914*10^9)</f>
        <v>0.16170292566927591</v>
      </c>
      <c r="X914" s="45">
        <f>VLOOKUP($A914,'LNST năm'!$A$2:$I$2000,8,FALSE)</f>
        <v>-1</v>
      </c>
      <c r="Y914" s="45">
        <f>VLOOKUP($A914,'LNST năm'!$A$2:$I$2000,9,FALSE)</f>
        <v>-1</v>
      </c>
      <c r="Z914" s="46" t="e">
        <f>VLOOKUP($A914,LNG!$A$2:$H$1999,9,FALSE)</f>
        <v>#REF!</v>
      </c>
      <c r="AA914" s="162" t="e">
        <f>VLOOKUP($A914,'GIÁ CP'!$A$2:$D$2000,4,FALSE)/Z914</f>
        <v>#REF!</v>
      </c>
    </row>
    <row r="915" spans="1:27">
      <c r="A915" s="18" t="s">
        <v>216</v>
      </c>
      <c r="B915" s="18" t="s">
        <v>1894</v>
      </c>
      <c r="C915" s="154" t="str">
        <f>VLOOKUP(A915,'GIÁ CP'!$K$2:$M$2000,3,FALSE)</f>
        <v xml:space="preserve">Nhựa, cao su &amp; sợi </v>
      </c>
      <c r="D915" s="43">
        <f>VLOOKUP($A915,'Doanh thu'!$A$3:$Q$2000,9,FALSE)/1000000000</f>
        <v>367.97321703199998</v>
      </c>
      <c r="E915" s="43">
        <f>VLOOKUP($A915,'Doanh thu'!$A$3:$Q$2000,10,FALSE)/1000000000</f>
        <v>616.79181191199996</v>
      </c>
      <c r="F915" s="43">
        <f>VLOOKUP($A915,'Doanh thu'!$A$3:$Q$2000,11,FALSE)/1000000000</f>
        <v>498.67521876799998</v>
      </c>
      <c r="G915" s="43">
        <f>VLOOKUP($A915,'Doanh thu'!$A$3:$Q$2000,12,FALSE)/1000000000</f>
        <v>468.32427301799999</v>
      </c>
      <c r="H915" s="43">
        <f>VLOOKUP($A915,LNST!$A$3:$Q$1635,9,FALSE)/1000000000</f>
        <v>90.969702776999995</v>
      </c>
      <c r="I915" s="43">
        <f>VLOOKUP($A915,LNST!$A$3:$Q$1635,10,FALSE)/1000000000</f>
        <v>259.435655833</v>
      </c>
      <c r="J915" s="43">
        <f>VLOOKUP($A915,LNST!$A$3:$Q$1635,11,FALSE)/1000000000</f>
        <v>32.262574108000003</v>
      </c>
      <c r="K915" s="43">
        <f>VLOOKUP($A915,LNST!$A$3:$Q$1635,12,FALSE)/1000000000</f>
        <v>279.28967859400001</v>
      </c>
      <c r="L915" s="45">
        <f>VLOOKUP($A915,'Doanh thu'!$A$3:$Q$2000,14,FALSE)</f>
        <v>0.35309678069380379</v>
      </c>
      <c r="M915" s="45">
        <f>VLOOKUP($A915,'Doanh thu'!$A$3:$Q$2000,15,FALSE)</f>
        <v>0.49811724038726435</v>
      </c>
      <c r="N915" s="45">
        <f>VLOOKUP($A915,'Doanh thu'!$A$3:$Q$2000,16,FALSE)</f>
        <v>-0.20348078036642889</v>
      </c>
      <c r="O915" s="45">
        <f>VLOOKUP($A915,'Doanh thu'!$A$3:$Q$2000,17,FALSE)</f>
        <v>0.50348635853029777</v>
      </c>
      <c r="P915" s="45">
        <f>VLOOKUP($A915,LNST!$A$3:$R$1635,14,FALSE)</f>
        <v>0.40763946555803471</v>
      </c>
      <c r="Q915" s="45">
        <f>VLOOKUP($A915,LNST!$A$3:$R$1635,15,FALSE)</f>
        <v>1.6398505290458749</v>
      </c>
      <c r="R915" s="45">
        <f>VLOOKUP($A915,LNST!$A$3:$R$1635,16,FALSE)</f>
        <v>-0.85601534261267309</v>
      </c>
      <c r="S915" s="45">
        <f>VLOOKUP($A915,LNST!$A$3:$R$1635,17,FALSE)</f>
        <v>1.9223963741703232</v>
      </c>
      <c r="T915" s="45">
        <f>VLOOKUP($A915,LNG!$A$2:$H$1999,4,FALSE)/(D915*10^9)</f>
        <v>0.27850420117148872</v>
      </c>
      <c r="U915" s="45">
        <f>VLOOKUP($A915,LNG!$A$2:$H$1999,5,FALSE)/(E915*10^9)</f>
        <v>0.16065754109935859</v>
      </c>
      <c r="V915" s="45">
        <f>VLOOKUP($A915,LNG!$A$2:$H$1999,6,FALSE)/(F915*10^9)</f>
        <v>0.29207197398706253</v>
      </c>
      <c r="W915" s="45">
        <f>VLOOKUP($A915,LNG!$A$2:$H$1999,7,FALSE)/(G915*10^9)</f>
        <v>0.33505360311309135</v>
      </c>
      <c r="X915" s="45">
        <f>VLOOKUP($A915,'LNST năm'!$A$2:$I$2000,8,FALSE)</f>
        <v>-1</v>
      </c>
      <c r="Y915" s="45">
        <f>VLOOKUP($A915,'LNST năm'!$A$2:$I$2000,9,FALSE)</f>
        <v>-1</v>
      </c>
      <c r="Z915" s="46" t="e">
        <f>VLOOKUP($A915,LNG!$A$2:$H$1999,9,FALSE)</f>
        <v>#REF!</v>
      </c>
      <c r="AA915" s="162" t="e">
        <f>VLOOKUP($A915,'GIÁ CP'!$A$2:$D$2000,4,FALSE)/Z915</f>
        <v>#REF!</v>
      </c>
    </row>
    <row r="916" spans="1:27" hidden="1">
      <c r="A916" s="18" t="s">
        <v>563</v>
      </c>
      <c r="B916" s="18" t="s">
        <v>2248</v>
      </c>
      <c r="C916" s="154" t="str">
        <f>VLOOKUP(A916,'GIÁ CP'!$K$2:$M$2000,3,FALSE)</f>
        <v xml:space="preserve">Sản phẩm hóa dầu, Nông dược &amp; Hóa chất khác </v>
      </c>
      <c r="D916" s="43">
        <f>VLOOKUP($A916,'Doanh thu'!$A$3:$Q$2000,9,FALSE)/1000000000</f>
        <v>1507.706873376</v>
      </c>
      <c r="E916" s="43">
        <f>VLOOKUP($A916,'Doanh thu'!$A$3:$Q$2000,10,FALSE)/1000000000</f>
        <v>609.93921060800005</v>
      </c>
      <c r="F916" s="43">
        <f>VLOOKUP($A916,'Doanh thu'!$A$3:$Q$2000,11,FALSE)/1000000000</f>
        <v>533.53536429799999</v>
      </c>
      <c r="G916" s="43">
        <f>VLOOKUP($A916,'Doanh thu'!$A$3:$Q$2000,12,FALSE)/1000000000</f>
        <v>1239.0290932370001</v>
      </c>
      <c r="H916" s="43">
        <f>VLOOKUP($A916,LNST!$A$3:$Q$1635,9,FALSE)/1000000000</f>
        <v>13.615986963999999</v>
      </c>
      <c r="I916" s="43">
        <f>VLOOKUP($A916,LNST!$A$3:$Q$1635,10,FALSE)/1000000000</f>
        <v>2.2570137689999998</v>
      </c>
      <c r="J916" s="43">
        <f>VLOOKUP($A916,LNST!$A$3:$Q$1635,11,FALSE)/1000000000</f>
        <v>2.8513523460000001</v>
      </c>
      <c r="K916" s="43">
        <f>VLOOKUP($A916,LNST!$A$3:$Q$1635,12,FALSE)/1000000000</f>
        <v>10.68439965</v>
      </c>
      <c r="L916" s="45">
        <f>VLOOKUP($A916,'Doanh thu'!$A$3:$Q$2000,14,FALSE)</f>
        <v>0.28547377775723737</v>
      </c>
      <c r="M916" s="45">
        <f>VLOOKUP($A916,'Doanh thu'!$A$3:$Q$2000,15,FALSE)</f>
        <v>-0.14975230964645889</v>
      </c>
      <c r="N916" s="45">
        <f>VLOOKUP($A916,'Doanh thu'!$A$3:$Q$2000,16,FALSE)</f>
        <v>-2.4206534617939316E-2</v>
      </c>
      <c r="O916" s="45">
        <f>VLOOKUP($A916,'Doanh thu'!$A$3:$Q$2000,17,FALSE)</f>
        <v>0.26476635638456297</v>
      </c>
      <c r="P916" s="45">
        <f>VLOOKUP($A916,LNST!$A$3:$R$1635,14,FALSE)</f>
        <v>0.26594579144920999</v>
      </c>
      <c r="Q916" s="45">
        <f>VLOOKUP($A916,LNST!$A$3:$R$1635,15,FALSE)</f>
        <v>-0.54997370679100321</v>
      </c>
      <c r="R916" s="45">
        <f>VLOOKUP($A916,LNST!$A$3:$R$1635,16,FALSE)</f>
        <v>-0.47102250985140848</v>
      </c>
      <c r="S916" s="45">
        <f>VLOOKUP($A916,LNST!$A$3:$R$1635,17,FALSE)</f>
        <v>0.60154304315304641</v>
      </c>
      <c r="T916" s="45">
        <f>VLOOKUP($A916,LNG!$A$2:$H$1999,4,FALSE)/(D916*10^9)</f>
        <v>1.3761810907275449E-2</v>
      </c>
      <c r="U916" s="45">
        <f>VLOOKUP($A916,LNG!$A$2:$H$1999,5,FALSE)/(E916*10^9)</f>
        <v>4.8959178022401316E-2</v>
      </c>
      <c r="V916" s="45">
        <f>VLOOKUP($A916,LNG!$A$2:$H$1999,6,FALSE)/(F916*10^9)</f>
        <v>2.4894853656938349E-2</v>
      </c>
      <c r="W916" s="45">
        <f>VLOOKUP($A916,LNG!$A$2:$H$1999,7,FALSE)/(G916*10^9)</f>
        <v>2.5139353329972192E-2</v>
      </c>
      <c r="X916" s="45">
        <f>VLOOKUP($A916,'LNST năm'!$A$2:$I$2000,8,FALSE)</f>
        <v>-8.5196501253979734E-2</v>
      </c>
      <c r="Y916" s="45">
        <f>VLOOKUP($A916,'LNST năm'!$A$2:$I$2000,9,FALSE)</f>
        <v>-5.1310149485582102E-2</v>
      </c>
      <c r="Z916" s="46" t="e">
        <f>VLOOKUP($A916,LNG!$A$2:$H$1999,9,FALSE)</f>
        <v>#REF!</v>
      </c>
      <c r="AA916" s="162" t="e">
        <f>VLOOKUP($A916,'GIÁ CP'!$A$2:$D$2000,4,FALSE)/Z916</f>
        <v>#REF!</v>
      </c>
    </row>
    <row r="917" spans="1:27">
      <c r="A917" s="18" t="s">
        <v>299</v>
      </c>
      <c r="B917" s="18" t="s">
        <v>1992</v>
      </c>
      <c r="C917" s="154" t="str">
        <f>VLOOKUP(A917,'GIÁ CP'!$K$2:$M$2000,3,FALSE)</f>
        <v xml:space="preserve">Sản xuất &amp; Phân phối Điện </v>
      </c>
      <c r="D917" s="43">
        <f>VLOOKUP($A917,'Doanh thu'!$A$3:$Q$2000,9,FALSE)/1000000000</f>
        <v>185.952225559</v>
      </c>
      <c r="E917" s="43">
        <f>VLOOKUP($A917,'Doanh thu'!$A$3:$Q$2000,10,FALSE)/1000000000</f>
        <v>239.56290191400001</v>
      </c>
      <c r="F917" s="43">
        <f>VLOOKUP($A917,'Doanh thu'!$A$3:$Q$2000,11,FALSE)/1000000000</f>
        <v>191.87475428900001</v>
      </c>
      <c r="G917" s="43">
        <f>VLOOKUP($A917,'Doanh thu'!$A$3:$Q$2000,12,FALSE)/1000000000</f>
        <v>159.60810077900001</v>
      </c>
      <c r="H917" s="43">
        <f>VLOOKUP($A917,LNST!$A$3:$Q$1635,9,FALSE)/1000000000</f>
        <v>84.275047329000003</v>
      </c>
      <c r="I917" s="43">
        <f>VLOOKUP($A917,LNST!$A$3:$Q$1635,10,FALSE)/1000000000</f>
        <v>106.633532933</v>
      </c>
      <c r="J917" s="43">
        <f>VLOOKUP($A917,LNST!$A$3:$Q$1635,11,FALSE)/1000000000</f>
        <v>75.363407359999997</v>
      </c>
      <c r="K917" s="43">
        <f>VLOOKUP($A917,LNST!$A$3:$Q$1635,12,FALSE)/1000000000</f>
        <v>64.457153396999999</v>
      </c>
      <c r="L917" s="45">
        <f>VLOOKUP($A917,'Doanh thu'!$A$3:$Q$2000,14,FALSE)</f>
        <v>0.14321503140222192</v>
      </c>
      <c r="M917" s="45">
        <f>VLOOKUP($A917,'Doanh thu'!$A$3:$Q$2000,15,FALSE)</f>
        <v>-6.4188207417032989E-2</v>
      </c>
      <c r="N917" s="45">
        <f>VLOOKUP($A917,'Doanh thu'!$A$3:$Q$2000,16,FALSE)</f>
        <v>-0.17619679155065865</v>
      </c>
      <c r="O917" s="45">
        <f>VLOOKUP($A917,'Doanh thu'!$A$3:$Q$2000,17,FALSE)</f>
        <v>0.18529438926568298</v>
      </c>
      <c r="P917" s="45">
        <f>VLOOKUP($A917,LNST!$A$3:$R$1635,14,FALSE)</f>
        <v>0.13422881913292956</v>
      </c>
      <c r="Q917" s="45">
        <f>VLOOKUP($A917,LNST!$A$3:$R$1635,15,FALSE)</f>
        <v>-0.17994192026036623</v>
      </c>
      <c r="R917" s="45">
        <f>VLOOKUP($A917,LNST!$A$3:$R$1635,16,FALSE)</f>
        <v>-0.3004018938322795</v>
      </c>
      <c r="S917" s="45">
        <f>VLOOKUP($A917,LNST!$A$3:$R$1635,17,FALSE)</f>
        <v>0.25939542621332257</v>
      </c>
      <c r="T917" s="45">
        <f>VLOOKUP($A917,LNG!$A$2:$H$1999,4,FALSE)/(D917*10^9)</f>
        <v>0.43512785110134355</v>
      </c>
      <c r="U917" s="45">
        <f>VLOOKUP($A917,LNG!$A$2:$H$1999,5,FALSE)/(E917*10^9)</f>
        <v>0.3808388519051758</v>
      </c>
      <c r="V917" s="45">
        <f>VLOOKUP($A917,LNG!$A$2:$H$1999,6,FALSE)/(F917*10^9)</f>
        <v>0.74798710815197567</v>
      </c>
      <c r="W917" s="45">
        <f>VLOOKUP($A917,LNG!$A$2:$H$1999,7,FALSE)/(G917*10^9)</f>
        <v>0.55071848282756519</v>
      </c>
      <c r="X917" s="45">
        <f>VLOOKUP($A917,'LNST năm'!$A$2:$I$2000,8,FALSE)</f>
        <v>-9.7608497237461414E-2</v>
      </c>
      <c r="Y917" s="45">
        <f>VLOOKUP($A917,'LNST năm'!$A$2:$I$2000,9,FALSE)</f>
        <v>-0.17997599087277072</v>
      </c>
      <c r="Z917" s="46" t="e">
        <f>VLOOKUP($A917,LNG!$A$2:$H$1999,9,FALSE)</f>
        <v>#REF!</v>
      </c>
      <c r="AA917" s="162" t="e">
        <f>VLOOKUP($A917,'GIÁ CP'!$A$2:$D$2000,4,FALSE)/Z917</f>
        <v>#REF!</v>
      </c>
    </row>
    <row r="918" spans="1:27" hidden="1">
      <c r="A918" s="18" t="s">
        <v>205</v>
      </c>
      <c r="B918" s="18" t="s">
        <v>1884</v>
      </c>
      <c r="C918" s="154" t="str">
        <f>VLOOKUP(A918,'GIÁ CP'!$K$2:$M$2000,3,FALSE)</f>
        <v xml:space="preserve">Hàng điện &amp; điện tử </v>
      </c>
      <c r="D918" s="43">
        <f>VLOOKUP($A918,'Doanh thu'!$A$3:$Q$2000,9,FALSE)/1000000000</f>
        <v>906.13837466699999</v>
      </c>
      <c r="E918" s="43">
        <f>VLOOKUP($A918,'Doanh thu'!$A$3:$Q$2000,10,FALSE)/1000000000</f>
        <v>909.14523472400003</v>
      </c>
      <c r="F918" s="43">
        <f>VLOOKUP($A918,'Doanh thu'!$A$3:$Q$2000,11,FALSE)/1000000000</f>
        <v>909.39971174899995</v>
      </c>
      <c r="G918" s="43">
        <f>VLOOKUP($A918,'Doanh thu'!$A$3:$Q$2000,12,FALSE)/1000000000</f>
        <v>879.27843798200001</v>
      </c>
      <c r="H918" s="43">
        <f>VLOOKUP($A918,LNST!$A$3:$Q$1635,9,FALSE)/1000000000</f>
        <v>39.122248880999997</v>
      </c>
      <c r="I918" s="43">
        <f>VLOOKUP($A918,LNST!$A$3:$Q$1635,10,FALSE)/1000000000</f>
        <v>16.235855463</v>
      </c>
      <c r="J918" s="43">
        <f>VLOOKUP($A918,LNST!$A$3:$Q$1635,11,FALSE)/1000000000</f>
        <v>33.186807414</v>
      </c>
      <c r="K918" s="43">
        <f>VLOOKUP($A918,LNST!$A$3:$Q$1635,12,FALSE)/1000000000</f>
        <v>22.1105901</v>
      </c>
      <c r="L918" s="45">
        <f>VLOOKUP($A918,'Doanh thu'!$A$3:$Q$2000,14,FALSE)</f>
        <v>6.479717857436039E-2</v>
      </c>
      <c r="M918" s="45">
        <f>VLOOKUP($A918,'Doanh thu'!$A$3:$Q$2000,15,FALSE)</f>
        <v>0.140837076064421</v>
      </c>
      <c r="N918" s="45">
        <f>VLOOKUP($A918,'Doanh thu'!$A$3:$Q$2000,16,FALSE)</f>
        <v>0.19299120718692914</v>
      </c>
      <c r="O918" s="45">
        <f>VLOOKUP($A918,'Doanh thu'!$A$3:$Q$2000,17,FALSE)</f>
        <v>2.017521736201228E-2</v>
      </c>
      <c r="P918" s="45">
        <f>VLOOKUP($A918,LNST!$A$3:$R$1635,14,FALSE)</f>
        <v>0.14306772202429574</v>
      </c>
      <c r="Q918" s="45">
        <f>VLOOKUP($A918,LNST!$A$3:$R$1635,15,FALSE)</f>
        <v>-0.49734951147750328</v>
      </c>
      <c r="R918" s="45">
        <f>VLOOKUP($A918,LNST!$A$3:$R$1635,16,FALSE)</f>
        <v>2.843702035325598E-2</v>
      </c>
      <c r="S918" s="45">
        <f>VLOOKUP($A918,LNST!$A$3:$R$1635,17,FALSE)</f>
        <v>-0.24117592928354861</v>
      </c>
      <c r="T918" s="45">
        <f>VLOOKUP($A918,LNG!$A$2:$H$1999,4,FALSE)/(D918*10^9)</f>
        <v>0.11252076792848489</v>
      </c>
      <c r="U918" s="45">
        <f>VLOOKUP($A918,LNG!$A$2:$H$1999,5,FALSE)/(E918*10^9)</f>
        <v>0.13988765645965134</v>
      </c>
      <c r="V918" s="45">
        <f>VLOOKUP($A918,LNG!$A$2:$H$1999,6,FALSE)/(F918*10^9)</f>
        <v>9.5589103628386532E-2</v>
      </c>
      <c r="W918" s="45">
        <f>VLOOKUP($A918,LNG!$A$2:$H$1999,7,FALSE)/(G918*10^9)</f>
        <v>0.12090849972392517</v>
      </c>
      <c r="X918" s="45">
        <f>VLOOKUP($A918,'LNST năm'!$A$2:$I$2000,8,FALSE)</f>
        <v>-7.1283095523187456E-2</v>
      </c>
      <c r="Y918" s="45">
        <f>VLOOKUP($A918,'LNST năm'!$A$2:$I$2000,9,FALSE)</f>
        <v>-9.0640182678226044E-2</v>
      </c>
      <c r="Z918" s="46" t="e">
        <f>VLOOKUP($A918,LNG!$A$2:$H$1999,9,FALSE)</f>
        <v>#REF!</v>
      </c>
      <c r="AA918" s="162" t="e">
        <f>VLOOKUP($A918,'GIÁ CP'!$A$2:$D$2000,4,FALSE)/Z918</f>
        <v>#REF!</v>
      </c>
    </row>
    <row r="919" spans="1:27" hidden="1">
      <c r="A919" s="18" t="s">
        <v>527</v>
      </c>
      <c r="B919" s="18" t="s">
        <v>2241</v>
      </c>
      <c r="C919" s="154" t="str">
        <f>VLOOKUP(A919,'GIÁ CP'!$K$2:$M$2000,3,FALSE)</f>
        <v xml:space="preserve">Vật liệu xây dựng &amp; Nội thất </v>
      </c>
      <c r="D919" s="43">
        <f>VLOOKUP($A919,'Doanh thu'!$A$3:$Q$2000,9,FALSE)/1000000000</f>
        <v>1990.7522159140001</v>
      </c>
      <c r="E919" s="43">
        <f>VLOOKUP($A919,'Doanh thu'!$A$3:$Q$2000,10,FALSE)/1000000000</f>
        <v>1609.582598857</v>
      </c>
      <c r="F919" s="43">
        <f>VLOOKUP($A919,'Doanh thu'!$A$3:$Q$2000,11,FALSE)/1000000000</f>
        <v>1881.4394384990001</v>
      </c>
      <c r="G919" s="43">
        <f>VLOOKUP($A919,'Doanh thu'!$A$3:$Q$2000,12,FALSE)/1000000000</f>
        <v>1478.121898141</v>
      </c>
      <c r="H919" s="43">
        <f>VLOOKUP($A919,LNST!$A$3:$Q$1635,9,FALSE)/1000000000</f>
        <v>320.514347203</v>
      </c>
      <c r="I919" s="43">
        <f>VLOOKUP($A919,LNST!$A$3:$Q$1635,10,FALSE)/1000000000</f>
        <v>257.58833615899999</v>
      </c>
      <c r="J919" s="43">
        <f>VLOOKUP($A919,LNST!$A$3:$Q$1635,11,FALSE)/1000000000</f>
        <v>202.84410425999999</v>
      </c>
      <c r="K919" s="43">
        <f>VLOOKUP($A919,LNST!$A$3:$Q$1635,12,FALSE)/1000000000</f>
        <v>254.40812695400001</v>
      </c>
      <c r="L919" s="45">
        <f>VLOOKUP($A919,'Doanh thu'!$A$3:$Q$2000,14,FALSE)</f>
        <v>0.18471745265431982</v>
      </c>
      <c r="M919" s="45">
        <f>VLOOKUP($A919,'Doanh thu'!$A$3:$Q$2000,15,FALSE)</f>
        <v>0.33978374942384998</v>
      </c>
      <c r="N919" s="45">
        <f>VLOOKUP($A919,'Doanh thu'!$A$3:$Q$2000,16,FALSE)</f>
        <v>3.0296580143270645E-2</v>
      </c>
      <c r="O919" s="45">
        <f>VLOOKUP($A919,'Doanh thu'!$A$3:$Q$2000,17,FALSE)</f>
        <v>0.16474641699788609</v>
      </c>
      <c r="P919" s="45">
        <f>VLOOKUP($A919,LNST!$A$3:$R$1635,14,FALSE)</f>
        <v>0.34540301381869082</v>
      </c>
      <c r="Q919" s="45">
        <f>VLOOKUP($A919,LNST!$A$3:$R$1635,15,FALSE)</f>
        <v>0.49857038847683471</v>
      </c>
      <c r="R919" s="45">
        <f>VLOOKUP($A919,LNST!$A$3:$R$1635,16,FALSE)</f>
        <v>-6.3239522180841723E-2</v>
      </c>
      <c r="S919" s="45">
        <f>VLOOKUP($A919,LNST!$A$3:$R$1635,17,FALSE)</f>
        <v>0.20049556161762433</v>
      </c>
      <c r="T919" s="45">
        <f>VLOOKUP($A919,LNG!$A$2:$H$1999,4,FALSE)/(D919*10^9)</f>
        <v>0.18003816054246868</v>
      </c>
      <c r="U919" s="45">
        <f>VLOOKUP($A919,LNG!$A$2:$H$1999,5,FALSE)/(E919*10^9)</f>
        <v>0.39623473708456858</v>
      </c>
      <c r="V919" s="45">
        <f>VLOOKUP($A919,LNG!$A$2:$H$1999,6,FALSE)/(F919*10^9)</f>
        <v>0.26521347785825378</v>
      </c>
      <c r="W919" s="45">
        <f>VLOOKUP($A919,LNG!$A$2:$H$1999,7,FALSE)/(G919*10^9)</f>
        <v>0.404197279056215</v>
      </c>
      <c r="X919" s="45">
        <f>VLOOKUP($A919,'LNST năm'!$A$2:$I$2000,8,FALSE)</f>
        <v>0.349627142228642</v>
      </c>
      <c r="Y919" s="45">
        <f>VLOOKUP($A919,'LNST năm'!$A$2:$I$2000,9,FALSE)</f>
        <v>0.27454553682798277</v>
      </c>
      <c r="Z919" s="46" t="e">
        <f>VLOOKUP($A919,LNG!$A$2:$H$1999,9,FALSE)</f>
        <v>#REF!</v>
      </c>
      <c r="AA919" s="162" t="e">
        <f>VLOOKUP($A919,'GIÁ CP'!$A$2:$D$2000,4,FALSE)/Z919</f>
        <v>#REF!</v>
      </c>
    </row>
    <row r="920" spans="1:27" hidden="1">
      <c r="A920" s="18" t="s">
        <v>595</v>
      </c>
      <c r="B920" s="18" t="s">
        <v>2311</v>
      </c>
      <c r="C920" s="154" t="str">
        <f>VLOOKUP(A920,'GIÁ CP'!$K$2:$M$2000,3,FALSE)</f>
        <v xml:space="preserve">Sản xuất &amp; Phân phối Điện </v>
      </c>
      <c r="D920" s="43">
        <f>VLOOKUP($A920,'Doanh thu'!$A$3:$Q$2000,9,FALSE)/1000000000</f>
        <v>69.675892692000005</v>
      </c>
      <c r="E920" s="43">
        <f>VLOOKUP($A920,'Doanh thu'!$A$3:$Q$2000,10,FALSE)/1000000000</f>
        <v>48.484573296000001</v>
      </c>
      <c r="F920" s="43">
        <f>VLOOKUP($A920,'Doanh thu'!$A$3:$Q$2000,11,FALSE)/1000000000</f>
        <v>88.618993974999995</v>
      </c>
      <c r="G920" s="43">
        <f>VLOOKUP($A920,'Doanh thu'!$A$3:$Q$2000,12,FALSE)/1000000000</f>
        <v>98.966729693000005</v>
      </c>
      <c r="H920" s="43">
        <f>VLOOKUP($A920,LNST!$A$3:$Q$1635,9,FALSE)/1000000000</f>
        <v>30.856809545000001</v>
      </c>
      <c r="I920" s="43">
        <f>VLOOKUP($A920,LNST!$A$3:$Q$1635,10,FALSE)/1000000000</f>
        <v>17.266730723999999</v>
      </c>
      <c r="J920" s="43">
        <f>VLOOKUP($A920,LNST!$A$3:$Q$1635,11,FALSE)/1000000000</f>
        <v>40.101273614</v>
      </c>
      <c r="K920" s="43">
        <f>VLOOKUP($A920,LNST!$A$3:$Q$1635,12,FALSE)/1000000000</f>
        <v>51.536374692000003</v>
      </c>
      <c r="L920" s="45">
        <f>VLOOKUP($A920,'Doanh thu'!$A$3:$Q$2000,14,FALSE)</f>
        <v>7.7023542249229651E-2</v>
      </c>
      <c r="M920" s="45">
        <f>VLOOKUP($A920,'Doanh thu'!$A$3:$Q$2000,15,FALSE)</f>
        <v>0.51974077705044019</v>
      </c>
      <c r="N920" s="45">
        <f>VLOOKUP($A920,'Doanh thu'!$A$3:$Q$2000,16,FALSE)</f>
        <v>7.7229636000752999E-2</v>
      </c>
      <c r="O920" s="45">
        <f>VLOOKUP($A920,'Doanh thu'!$A$3:$Q$2000,17,FALSE)</f>
        <v>0.18593378909173613</v>
      </c>
      <c r="P920" s="45">
        <f>VLOOKUP($A920,LNST!$A$3:$R$1635,14,FALSE)</f>
        <v>1.4611222314392014E-3</v>
      </c>
      <c r="Q920" s="45">
        <f>VLOOKUP($A920,LNST!$A$3:$R$1635,15,FALSE)</f>
        <v>1.6311890558092881</v>
      </c>
      <c r="R920" s="45">
        <f>VLOOKUP($A920,LNST!$A$3:$R$1635,16,FALSE)</f>
        <v>1.3081319838546338E-2</v>
      </c>
      <c r="S920" s="45">
        <f>VLOOKUP($A920,LNST!$A$3:$R$1635,17,FALSE)</f>
        <v>0.19868239361005952</v>
      </c>
      <c r="T920" s="45">
        <f>VLOOKUP($A920,LNG!$A$2:$H$1999,4,FALSE)/(D920*10^9)</f>
        <v>0.85576235919322641</v>
      </c>
      <c r="U920" s="45">
        <f>VLOOKUP($A920,LNG!$A$2:$H$1999,5,FALSE)/(E920*10^9)</f>
        <v>0.96679198137579914</v>
      </c>
      <c r="V920" s="45">
        <f>VLOOKUP($A920,LNG!$A$2:$H$1999,6,FALSE)/(F920*10^9)</f>
        <v>0.27337966340302272</v>
      </c>
      <c r="W920" s="45">
        <f>VLOOKUP($A920,LNG!$A$2:$H$1999,7,FALSE)/(G920*10^9)</f>
        <v>0.57434801702880189</v>
      </c>
      <c r="X920" s="45">
        <f>VLOOKUP($A920,'LNST năm'!$A$2:$I$2000,8,FALSE)</f>
        <v>-1</v>
      </c>
      <c r="Y920" s="45">
        <f>VLOOKUP($A920,'LNST năm'!$A$2:$I$2000,9,FALSE)</f>
        <v>-1</v>
      </c>
      <c r="Z920" s="46" t="e">
        <f>VLOOKUP($A920,LNG!$A$2:$H$1999,9,FALSE)</f>
        <v>#REF!</v>
      </c>
      <c r="AA920" s="162" t="e">
        <f>VLOOKUP($A920,'GIÁ CP'!$A$2:$D$2000,4,FALSE)/Z920</f>
        <v>#REF!</v>
      </c>
    </row>
    <row r="921" spans="1:27" hidden="1">
      <c r="A921" s="18" t="s">
        <v>48</v>
      </c>
      <c r="B921" s="18" t="s">
        <v>1697</v>
      </c>
      <c r="C921" s="154" t="str">
        <f>VLOOKUP(A921,'GIÁ CP'!$K$2:$M$2000,3,FALSE)</f>
        <v xml:space="preserve">Nước </v>
      </c>
      <c r="D921" s="43">
        <f>VLOOKUP($A921,'Doanh thu'!$A$3:$Q$2000,9,FALSE)/1000000000</f>
        <v>330.52752780899999</v>
      </c>
      <c r="E921" s="43">
        <f>VLOOKUP($A921,'Doanh thu'!$A$3:$Q$2000,10,FALSE)/1000000000</f>
        <v>315.91200942900002</v>
      </c>
      <c r="F921" s="43">
        <f>VLOOKUP($A921,'Doanh thu'!$A$3:$Q$2000,11,FALSE)/1000000000</f>
        <v>324.43637703100001</v>
      </c>
      <c r="G921" s="43">
        <f>VLOOKUP($A921,'Doanh thu'!$A$3:$Q$2000,12,FALSE)/1000000000</f>
        <v>305.26180481099999</v>
      </c>
      <c r="H921" s="43">
        <f>VLOOKUP($A921,LNST!$A$3:$Q$1635,9,FALSE)/1000000000</f>
        <v>17.645499880999999</v>
      </c>
      <c r="I921" s="43">
        <f>VLOOKUP($A921,LNST!$A$3:$Q$1635,10,FALSE)/1000000000</f>
        <v>12.556759423999999</v>
      </c>
      <c r="J921" s="43">
        <f>VLOOKUP($A921,LNST!$A$3:$Q$1635,11,FALSE)/1000000000</f>
        <v>14.657960361000001</v>
      </c>
      <c r="K921" s="43">
        <f>VLOOKUP($A921,LNST!$A$3:$Q$1635,12,FALSE)/1000000000</f>
        <v>13.846284155999999</v>
      </c>
      <c r="L921" s="45">
        <f>VLOOKUP($A921,'Doanh thu'!$A$3:$Q$2000,14,FALSE)</f>
        <v>-2.0813195458336202E-2</v>
      </c>
      <c r="M921" s="45">
        <f>VLOOKUP($A921,'Doanh thu'!$A$3:$Q$2000,15,FALSE)</f>
        <v>-1.7693776036979865E-2</v>
      </c>
      <c r="N921" s="45">
        <f>VLOOKUP($A921,'Doanh thu'!$A$3:$Q$2000,16,FALSE)</f>
        <v>2.1171342761596733E-2</v>
      </c>
      <c r="O921" s="45">
        <f>VLOOKUP($A921,'Doanh thu'!$A$3:$Q$2000,17,FALSE)</f>
        <v>2.8284436166907921E-4</v>
      </c>
      <c r="P921" s="45">
        <f>VLOOKUP($A921,LNST!$A$3:$R$1635,14,FALSE)</f>
        <v>0.17614156852472077</v>
      </c>
      <c r="Q921" s="45">
        <f>VLOOKUP($A921,LNST!$A$3:$R$1635,15,FALSE)</f>
        <v>-0.10699860012880613</v>
      </c>
      <c r="R921" s="45">
        <f>VLOOKUP($A921,LNST!$A$3:$R$1635,16,FALSE)</f>
        <v>3.1189541972639501</v>
      </c>
      <c r="S921" s="45">
        <f>VLOOKUP($A921,LNST!$A$3:$R$1635,17,FALSE)</f>
        <v>0.15628063994955899</v>
      </c>
      <c r="T921" s="45">
        <f>VLOOKUP($A921,LNG!$A$2:$H$1999,4,FALSE)/(D921*10^9)</f>
        <v>0.13704696480886147</v>
      </c>
      <c r="U921" s="45">
        <f>VLOOKUP($A921,LNG!$A$2:$H$1999,5,FALSE)/(E921*10^9)</f>
        <v>0.17546953047525196</v>
      </c>
      <c r="V921" s="45">
        <f>VLOOKUP($A921,LNG!$A$2:$H$1999,6,FALSE)/(F921*10^9)</f>
        <v>0.14187110853356003</v>
      </c>
      <c r="W921" s="45">
        <f>VLOOKUP($A921,LNG!$A$2:$H$1999,7,FALSE)/(G921*10^9)</f>
        <v>0.17700579007076925</v>
      </c>
      <c r="X921" s="45">
        <f>VLOOKUP($A921,'LNST năm'!$A$2:$I$2000,8,FALSE)</f>
        <v>5.1782487249539863E-2</v>
      </c>
      <c r="Y921" s="45">
        <f>VLOOKUP($A921,'LNST năm'!$A$2:$I$2000,9,FALSE)</f>
        <v>0.23494571058481029</v>
      </c>
      <c r="Z921" s="46" t="e">
        <f>VLOOKUP($A921,LNG!$A$2:$H$1999,9,FALSE)</f>
        <v>#REF!</v>
      </c>
      <c r="AA921" s="162" t="e">
        <f>VLOOKUP($A921,'GIÁ CP'!$A$2:$D$2000,4,FALSE)/Z921</f>
        <v>#REF!</v>
      </c>
    </row>
    <row r="922" spans="1:27" hidden="1">
      <c r="A922" s="18" t="s">
        <v>904</v>
      </c>
      <c r="B922" s="18" t="s">
        <v>2940</v>
      </c>
      <c r="C922" s="154" t="str">
        <f>VLOOKUP(A922,'GIÁ CP'!$K$2:$M$2000,3,FALSE)</f>
        <v xml:space="preserve">Nước </v>
      </c>
      <c r="D922" s="43">
        <f>VLOOKUP($A922,'Doanh thu'!$A$3:$Q$2000,9,FALSE)/1000000000</f>
        <v>81.145105982000004</v>
      </c>
      <c r="E922" s="43">
        <f>VLOOKUP($A922,'Doanh thu'!$A$3:$Q$2000,10,FALSE)/1000000000</f>
        <v>83.588936121000003</v>
      </c>
      <c r="F922" s="43">
        <f>VLOOKUP($A922,'Doanh thu'!$A$3:$Q$2000,11,FALSE)/1000000000</f>
        <v>74.320549262</v>
      </c>
      <c r="G922" s="43">
        <f>VLOOKUP($A922,'Doanh thu'!$A$3:$Q$2000,12,FALSE)/1000000000</f>
        <v>81.722848056000004</v>
      </c>
      <c r="H922" s="43">
        <f>VLOOKUP($A922,LNST!$A$3:$Q$1635,9,FALSE)/1000000000</f>
        <v>19.830922574999999</v>
      </c>
      <c r="I922" s="43">
        <f>VLOOKUP($A922,LNST!$A$3:$Q$1635,10,FALSE)/1000000000</f>
        <v>22.028529164999998</v>
      </c>
      <c r="J922" s="43">
        <f>VLOOKUP($A922,LNST!$A$3:$Q$1635,11,FALSE)/1000000000</f>
        <v>16.582015200000001</v>
      </c>
      <c r="K922" s="43">
        <f>VLOOKUP($A922,LNST!$A$3:$Q$1635,12,FALSE)/1000000000</f>
        <v>21.391329578000001</v>
      </c>
      <c r="L922" s="45">
        <f>VLOOKUP($A922,'Doanh thu'!$A$3:$Q$2000,14,FALSE)</f>
        <v>1.6559010935886288E-3</v>
      </c>
      <c r="M922" s="45">
        <f>VLOOKUP($A922,'Doanh thu'!$A$3:$Q$2000,15,FALSE)</f>
        <v>1.897945193900745E-2</v>
      </c>
      <c r="N922" s="45">
        <f>VLOOKUP($A922,'Doanh thu'!$A$3:$Q$2000,16,FALSE)</f>
        <v>1.3132402152134326E-3</v>
      </c>
      <c r="O922" s="45">
        <f>VLOOKUP($A922,'Doanh thu'!$A$3:$Q$2000,17,FALSE)</f>
        <v>1.4344963634365347E-2</v>
      </c>
      <c r="P922" s="45">
        <f>VLOOKUP($A922,LNST!$A$3:$R$1635,14,FALSE)</f>
        <v>-0.1016693912570539</v>
      </c>
      <c r="Q922" s="45">
        <f>VLOOKUP($A922,LNST!$A$3:$R$1635,15,FALSE)</f>
        <v>-0.14607458699407147</v>
      </c>
      <c r="R922" s="45">
        <f>VLOOKUP($A922,LNST!$A$3:$R$1635,16,FALSE)</f>
        <v>-0.35396645439339752</v>
      </c>
      <c r="S922" s="45">
        <f>VLOOKUP($A922,LNST!$A$3:$R$1635,17,FALSE)</f>
        <v>-2.4462790001591062E-2</v>
      </c>
      <c r="T922" s="45">
        <f>VLOOKUP($A922,LNG!$A$2:$H$1999,4,FALSE)/(D922*10^9)</f>
        <v>0.29474564792983843</v>
      </c>
      <c r="U922" s="45">
        <f>VLOOKUP($A922,LNG!$A$2:$H$1999,5,FALSE)/(E922*10^9)</f>
        <v>0.25793575929462453</v>
      </c>
      <c r="V922" s="45">
        <f>VLOOKUP($A922,LNG!$A$2:$H$1999,6,FALSE)/(F922*10^9)</f>
        <v>0.32479586864870286</v>
      </c>
      <c r="W922" s="45">
        <f>VLOOKUP($A922,LNG!$A$2:$H$1999,7,FALSE)/(G922*10^9)</f>
        <v>0.20946342781972122</v>
      </c>
      <c r="X922" s="45">
        <f>VLOOKUP($A922,'LNST năm'!$A$2:$I$2000,8,FALSE)</f>
        <v>-0.19282092902631107</v>
      </c>
      <c r="Y922" s="45">
        <f>VLOOKUP($A922,'LNST năm'!$A$2:$I$2000,9,FALSE)</f>
        <v>0.12399195215442416</v>
      </c>
      <c r="Z922" s="46" t="e">
        <f>VLOOKUP($A922,LNG!$A$2:$H$1999,9,FALSE)</f>
        <v>#REF!</v>
      </c>
      <c r="AA922" s="162" t="e">
        <f>VLOOKUP($A922,'GIÁ CP'!$A$2:$D$2000,4,FALSE)/Z922</f>
        <v>#REF!</v>
      </c>
    </row>
    <row r="923" spans="1:27" hidden="1">
      <c r="A923" s="18" t="s">
        <v>1634</v>
      </c>
      <c r="B923" s="18" t="s">
        <v>2075</v>
      </c>
      <c r="C923" s="154" t="str">
        <f>VLOOKUP(A923,'GIÁ CP'!$K$2:$M$2000,3,FALSE)</f>
        <v xml:space="preserve">Thực phẩm </v>
      </c>
      <c r="D923" s="43">
        <f>VLOOKUP($A923,'Doanh thu'!$A$3:$Q$2000,9,FALSE)/1000000000</f>
        <v>197.44318823200001</v>
      </c>
      <c r="E923" s="43">
        <f>VLOOKUP($A923,'Doanh thu'!$A$3:$Q$2000,10,FALSE)/1000000000</f>
        <v>211.39018321699999</v>
      </c>
      <c r="F923" s="43">
        <f>VLOOKUP($A923,'Doanh thu'!$A$3:$Q$2000,11,FALSE)/1000000000</f>
        <v>201.33796804599999</v>
      </c>
      <c r="G923" s="43">
        <f>VLOOKUP($A923,'Doanh thu'!$A$3:$Q$2000,12,FALSE)/1000000000</f>
        <v>179.59132033399999</v>
      </c>
      <c r="H923" s="43">
        <f>VLOOKUP($A923,LNST!$A$3:$Q$1635,9,FALSE)/1000000000</f>
        <v>34.110392910000002</v>
      </c>
      <c r="I923" s="43">
        <f>VLOOKUP($A923,LNST!$A$3:$Q$1635,10,FALSE)/1000000000</f>
        <v>36.871040071000003</v>
      </c>
      <c r="J923" s="43">
        <f>VLOOKUP($A923,LNST!$A$3:$Q$1635,11,FALSE)/1000000000</f>
        <v>23.17330011</v>
      </c>
      <c r="K923" s="43">
        <f>VLOOKUP($A923,LNST!$A$3:$Q$1635,12,FALSE)/1000000000</f>
        <v>21.587165040999999</v>
      </c>
      <c r="L923" s="45">
        <f>VLOOKUP($A923,'Doanh thu'!$A$3:$Q$2000,14,FALSE)</f>
        <v>1.7970523273119241E-2</v>
      </c>
      <c r="M923" s="45">
        <f>VLOOKUP($A923,'Doanh thu'!$A$3:$Q$2000,15,FALSE)</f>
        <v>2.4774448777169715E-2</v>
      </c>
      <c r="N923" s="45">
        <f>VLOOKUP($A923,'Doanh thu'!$A$3:$Q$2000,16,FALSE)</f>
        <v>5.4447158132372768E-2</v>
      </c>
      <c r="O923" s="45">
        <f>VLOOKUP($A923,'Doanh thu'!$A$3:$Q$2000,17,FALSE)</f>
        <v>3.1814095553527696E-2</v>
      </c>
      <c r="P923" s="45">
        <f>VLOOKUP($A923,LNST!$A$3:$R$1635,14,FALSE)</f>
        <v>0.11955589396470689</v>
      </c>
      <c r="Q923" s="45">
        <f>VLOOKUP($A923,LNST!$A$3:$R$1635,15,FALSE)</f>
        <v>0.14652137668827556</v>
      </c>
      <c r="R923" s="45">
        <f>VLOOKUP($A923,LNST!$A$3:$R$1635,16,FALSE)</f>
        <v>0.34578931445112954</v>
      </c>
      <c r="S923" s="45">
        <f>VLOOKUP($A923,LNST!$A$3:$R$1635,17,FALSE)</f>
        <v>-0.15828959690419891</v>
      </c>
      <c r="T923" s="45">
        <f>VLOOKUP($A923,LNG!$A$2:$H$1999,4,FALSE)/(D923*10^9)</f>
        <v>0.24193729973034342</v>
      </c>
      <c r="U923" s="45">
        <f>VLOOKUP($A923,LNG!$A$2:$H$1999,5,FALSE)/(E923*10^9)</f>
        <v>0.27583963374090459</v>
      </c>
      <c r="V923" s="45">
        <f>VLOOKUP($A923,LNG!$A$2:$H$1999,6,FALSE)/(F923*10^9)</f>
        <v>0.32600913424339112</v>
      </c>
      <c r="W923" s="45">
        <f>VLOOKUP($A923,LNG!$A$2:$H$1999,7,FALSE)/(G923*10^9)</f>
        <v>0.30843865768669382</v>
      </c>
      <c r="X923" s="45">
        <f>VLOOKUP($A923,'LNST năm'!$A$2:$I$2000,8,FALSE)</f>
        <v>0.18062825805134372</v>
      </c>
      <c r="Y923" s="45">
        <f>VLOOKUP($A923,'LNST năm'!$A$2:$I$2000,9,FALSE)</f>
        <v>4.0659347901924603E-2</v>
      </c>
      <c r="Z923" s="46" t="e">
        <f>VLOOKUP($A923,LNG!$A$2:$H$1999,9,FALSE)</f>
        <v>#REF!</v>
      </c>
      <c r="AA923" s="162" t="e">
        <f>VLOOKUP($A923,'GIÁ CP'!$A$2:$D$2000,4,FALSE)/Z923</f>
        <v>#REF!</v>
      </c>
    </row>
    <row r="924" spans="1:27" hidden="1">
      <c r="A924" s="18" t="s">
        <v>371</v>
      </c>
      <c r="B924" s="18" t="s">
        <v>2077</v>
      </c>
      <c r="C924" s="154" t="str">
        <f>VLOOKUP(A924,'GIÁ CP'!$K$2:$M$2000,3,FALSE)</f>
        <v xml:space="preserve">Sách, ấn bản &amp; sản phẩm văn hóa </v>
      </c>
      <c r="D924" s="43" t="e">
        <f>VLOOKUP($A924,'Doanh thu'!$A$3:$Q$2000,9,FALSE)/1000000000</f>
        <v>#N/A</v>
      </c>
      <c r="E924" s="43" t="e">
        <f>VLOOKUP($A924,'Doanh thu'!$A$3:$Q$2000,10,FALSE)/1000000000</f>
        <v>#N/A</v>
      </c>
      <c r="F924" s="43" t="e">
        <f>VLOOKUP($A924,'Doanh thu'!$A$3:$Q$2000,11,FALSE)/1000000000</f>
        <v>#N/A</v>
      </c>
      <c r="G924" s="43" t="e">
        <f>VLOOKUP($A924,'Doanh thu'!$A$3:$Q$2000,12,FALSE)/1000000000</f>
        <v>#N/A</v>
      </c>
      <c r="H924" s="43" t="e">
        <f>VLOOKUP($A924,LNST!$A$3:$Q$1635,9,FALSE)/1000000000</f>
        <v>#N/A</v>
      </c>
      <c r="I924" s="43" t="e">
        <f>VLOOKUP($A924,LNST!$A$3:$Q$1635,10,FALSE)/1000000000</f>
        <v>#N/A</v>
      </c>
      <c r="J924" s="43" t="e">
        <f>VLOOKUP($A924,LNST!$A$3:$Q$1635,11,FALSE)/1000000000</f>
        <v>#N/A</v>
      </c>
      <c r="K924" s="43" t="e">
        <f>VLOOKUP($A924,LNST!$A$3:$Q$1635,12,FALSE)/1000000000</f>
        <v>#N/A</v>
      </c>
      <c r="L924" s="45" t="e">
        <f>VLOOKUP($A924,'Doanh thu'!$A$3:$Q$2000,14,FALSE)</f>
        <v>#N/A</v>
      </c>
      <c r="M924" s="45" t="e">
        <f>VLOOKUP($A924,'Doanh thu'!$A$3:$Q$2000,15,FALSE)</f>
        <v>#N/A</v>
      </c>
      <c r="N924" s="45" t="e">
        <f>VLOOKUP($A924,'Doanh thu'!$A$3:$Q$2000,16,FALSE)</f>
        <v>#N/A</v>
      </c>
      <c r="O924" s="45" t="e">
        <f>VLOOKUP($A924,'Doanh thu'!$A$3:$Q$2000,17,FALSE)</f>
        <v>#N/A</v>
      </c>
      <c r="P924" s="45" t="e">
        <f>VLOOKUP($A924,LNST!$A$3:$R$1635,14,FALSE)</f>
        <v>#N/A</v>
      </c>
      <c r="Q924" s="45" t="e">
        <f>VLOOKUP($A924,LNST!$A$3:$R$1635,15,FALSE)</f>
        <v>#N/A</v>
      </c>
      <c r="R924" s="45" t="e">
        <f>VLOOKUP($A924,LNST!$A$3:$R$1635,16,FALSE)</f>
        <v>#N/A</v>
      </c>
      <c r="S924" s="45" t="e">
        <f>VLOOKUP($A924,LNST!$A$3:$R$1635,17,FALSE)</f>
        <v>#N/A</v>
      </c>
      <c r="T924" s="45" t="e">
        <f>VLOOKUP($A924,LNG!$A$2:$H$1999,4,FALSE)/(D924*10^9)</f>
        <v>#N/A</v>
      </c>
      <c r="U924" s="45" t="e">
        <f>VLOOKUP($A924,LNG!$A$2:$H$1999,5,FALSE)/(E924*10^9)</f>
        <v>#N/A</v>
      </c>
      <c r="V924" s="45" t="e">
        <f>VLOOKUP($A924,LNG!$A$2:$H$1999,6,FALSE)/(F924*10^9)</f>
        <v>#N/A</v>
      </c>
      <c r="W924" s="45" t="e">
        <f>VLOOKUP($A924,LNG!$A$2:$H$1999,7,FALSE)/(G924*10^9)</f>
        <v>#N/A</v>
      </c>
      <c r="X924" s="45" t="e">
        <f>VLOOKUP($A924,'LNST năm'!$A$2:$I$2000,8,FALSE)</f>
        <v>#N/A</v>
      </c>
      <c r="Y924" s="45" t="e">
        <f>VLOOKUP($A924,'LNST năm'!$A$2:$I$2000,9,FALSE)</f>
        <v>#N/A</v>
      </c>
      <c r="Z924" s="46" t="e">
        <f>VLOOKUP($A924,LNG!$A$2:$H$1999,9,FALSE)</f>
        <v>#N/A</v>
      </c>
      <c r="AA924" s="162" t="e">
        <f>VLOOKUP($A924,'GIÁ CP'!$A$2:$D$2000,4,FALSE)/Z924</f>
        <v>#N/A</v>
      </c>
    </row>
    <row r="925" spans="1:27" hidden="1">
      <c r="A925" s="18" t="s">
        <v>1224</v>
      </c>
      <c r="B925" s="18" t="s">
        <v>2858</v>
      </c>
      <c r="C925" s="154" t="str">
        <f>VLOOKUP(A925,'GIÁ CP'!$K$2:$M$2000,3,FALSE)</f>
        <v xml:space="preserve">Nước </v>
      </c>
      <c r="D925" s="43" t="e">
        <f>VLOOKUP($A925,'Doanh thu'!$A$3:$Q$2000,9,FALSE)/1000000000</f>
        <v>#N/A</v>
      </c>
      <c r="E925" s="43" t="e">
        <f>VLOOKUP($A925,'Doanh thu'!$A$3:$Q$2000,10,FALSE)/1000000000</f>
        <v>#N/A</v>
      </c>
      <c r="F925" s="43" t="e">
        <f>VLOOKUP($A925,'Doanh thu'!$A$3:$Q$2000,11,FALSE)/1000000000</f>
        <v>#N/A</v>
      </c>
      <c r="G925" s="43" t="e">
        <f>VLOOKUP($A925,'Doanh thu'!$A$3:$Q$2000,12,FALSE)/1000000000</f>
        <v>#N/A</v>
      </c>
      <c r="H925" s="43" t="e">
        <f>VLOOKUP($A925,LNST!$A$3:$Q$1635,9,FALSE)/1000000000</f>
        <v>#N/A</v>
      </c>
      <c r="I925" s="43" t="e">
        <f>VLOOKUP($A925,LNST!$A$3:$Q$1635,10,FALSE)/1000000000</f>
        <v>#N/A</v>
      </c>
      <c r="J925" s="43" t="e">
        <f>VLOOKUP($A925,LNST!$A$3:$Q$1635,11,FALSE)/1000000000</f>
        <v>#N/A</v>
      </c>
      <c r="K925" s="43" t="e">
        <f>VLOOKUP($A925,LNST!$A$3:$Q$1635,12,FALSE)/1000000000</f>
        <v>#N/A</v>
      </c>
      <c r="L925" s="45" t="e">
        <f>VLOOKUP($A925,'Doanh thu'!$A$3:$Q$2000,14,FALSE)</f>
        <v>#N/A</v>
      </c>
      <c r="M925" s="45" t="e">
        <f>VLOOKUP($A925,'Doanh thu'!$A$3:$Q$2000,15,FALSE)</f>
        <v>#N/A</v>
      </c>
      <c r="N925" s="45" t="e">
        <f>VLOOKUP($A925,'Doanh thu'!$A$3:$Q$2000,16,FALSE)</f>
        <v>#N/A</v>
      </c>
      <c r="O925" s="45" t="e">
        <f>VLOOKUP($A925,'Doanh thu'!$A$3:$Q$2000,17,FALSE)</f>
        <v>#N/A</v>
      </c>
      <c r="P925" s="45" t="e">
        <f>VLOOKUP($A925,LNST!$A$3:$R$1635,14,FALSE)</f>
        <v>#N/A</v>
      </c>
      <c r="Q925" s="45" t="e">
        <f>VLOOKUP($A925,LNST!$A$3:$R$1635,15,FALSE)</f>
        <v>#N/A</v>
      </c>
      <c r="R925" s="45" t="e">
        <f>VLOOKUP($A925,LNST!$A$3:$R$1635,16,FALSE)</f>
        <v>#N/A</v>
      </c>
      <c r="S925" s="45" t="e">
        <f>VLOOKUP($A925,LNST!$A$3:$R$1635,17,FALSE)</f>
        <v>#N/A</v>
      </c>
      <c r="T925" s="45" t="e">
        <f>VLOOKUP($A925,LNG!$A$2:$H$1999,4,FALSE)/(D925*10^9)</f>
        <v>#N/A</v>
      </c>
      <c r="U925" s="45" t="e">
        <f>VLOOKUP($A925,LNG!$A$2:$H$1999,5,FALSE)/(E925*10^9)</f>
        <v>#N/A</v>
      </c>
      <c r="V925" s="45" t="e">
        <f>VLOOKUP($A925,LNG!$A$2:$H$1999,6,FALSE)/(F925*10^9)</f>
        <v>#N/A</v>
      </c>
      <c r="W925" s="45" t="e">
        <f>VLOOKUP($A925,LNG!$A$2:$H$1999,7,FALSE)/(G925*10^9)</f>
        <v>#N/A</v>
      </c>
      <c r="X925" s="45" t="e">
        <f>VLOOKUP($A925,'LNST năm'!$A$2:$I$2000,8,FALSE)</f>
        <v>#N/A</v>
      </c>
      <c r="Y925" s="45" t="e">
        <f>VLOOKUP($A925,'LNST năm'!$A$2:$I$2000,9,FALSE)</f>
        <v>#N/A</v>
      </c>
      <c r="Z925" s="46" t="e">
        <f>VLOOKUP($A925,LNG!$A$2:$H$1999,9,FALSE)</f>
        <v>#N/A</v>
      </c>
      <c r="AA925" s="162" t="e">
        <f>VLOOKUP($A925,'GIÁ CP'!$A$2:$D$2000,4,FALSE)/Z925</f>
        <v>#N/A</v>
      </c>
    </row>
    <row r="926" spans="1:27">
      <c r="A926" s="18" t="s">
        <v>279</v>
      </c>
      <c r="B926" s="18" t="s">
        <v>1968</v>
      </c>
      <c r="C926" s="154" t="str">
        <f>VLOOKUP(A926,'GIÁ CP'!$K$2:$M$2000,3,FALSE)</f>
        <v xml:space="preserve">Sản xuất &amp; Phân phối Điện </v>
      </c>
      <c r="D926" s="43">
        <f>VLOOKUP($A926,'Doanh thu'!$A$3:$Q$2000,9,FALSE)/1000000000</f>
        <v>155.04934281199999</v>
      </c>
      <c r="E926" s="43">
        <f>VLOOKUP($A926,'Doanh thu'!$A$3:$Q$2000,10,FALSE)/1000000000</f>
        <v>174.079896332</v>
      </c>
      <c r="F926" s="43">
        <f>VLOOKUP($A926,'Doanh thu'!$A$3:$Q$2000,11,FALSE)/1000000000</f>
        <v>132.02990680900001</v>
      </c>
      <c r="G926" s="43">
        <f>VLOOKUP($A926,'Doanh thu'!$A$3:$Q$2000,12,FALSE)/1000000000</f>
        <v>150.68166678399999</v>
      </c>
      <c r="H926" s="43">
        <f>VLOOKUP($A926,LNST!$A$3:$Q$1635,9,FALSE)/1000000000</f>
        <v>60.712407898000002</v>
      </c>
      <c r="I926" s="43">
        <f>VLOOKUP($A926,LNST!$A$3:$Q$1635,10,FALSE)/1000000000</f>
        <v>65.311618416000002</v>
      </c>
      <c r="J926" s="43">
        <f>VLOOKUP($A926,LNST!$A$3:$Q$1635,11,FALSE)/1000000000</f>
        <v>37.26364521</v>
      </c>
      <c r="K926" s="43">
        <f>VLOOKUP($A926,LNST!$A$3:$Q$1635,12,FALSE)/1000000000</f>
        <v>71.084475295999994</v>
      </c>
      <c r="L926" s="45">
        <f>VLOOKUP($A926,'Doanh thu'!$A$3:$Q$2000,14,FALSE)</f>
        <v>0.56983602618803675</v>
      </c>
      <c r="M926" s="45">
        <f>VLOOKUP($A926,'Doanh thu'!$A$3:$Q$2000,15,FALSE)</f>
        <v>-9.6775110891397842E-2</v>
      </c>
      <c r="N926" s="45">
        <f>VLOOKUP($A926,'Doanh thu'!$A$3:$Q$2000,16,FALSE)</f>
        <v>-3.1633284783898978E-2</v>
      </c>
      <c r="O926" s="45">
        <f>VLOOKUP($A926,'Doanh thu'!$A$3:$Q$2000,17,FALSE)</f>
        <v>0.48209235538481299</v>
      </c>
      <c r="P926" s="45">
        <f>VLOOKUP($A926,LNST!$A$3:$R$1635,14,FALSE)</f>
        <v>3.1119955555743979</v>
      </c>
      <c r="Q926" s="45">
        <f>VLOOKUP($A926,LNST!$A$3:$R$1635,15,FALSE)</f>
        <v>-0.22771689168431761</v>
      </c>
      <c r="R926" s="45">
        <f>VLOOKUP($A926,LNST!$A$3:$R$1635,16,FALSE)</f>
        <v>-5.73883502014133E-2</v>
      </c>
      <c r="S926" s="45">
        <f>VLOOKUP($A926,LNST!$A$3:$R$1635,17,FALSE)</f>
        <v>1.4593798943248304</v>
      </c>
      <c r="T926" s="45">
        <f>VLOOKUP($A926,LNG!$A$2:$H$1999,4,FALSE)/(D926*10^9)</f>
        <v>0.39461418553181143</v>
      </c>
      <c r="U926" s="45">
        <f>VLOOKUP($A926,LNG!$A$2:$H$1999,5,FALSE)/(E926*10^9)</f>
        <v>0.58291806065573015</v>
      </c>
      <c r="V926" s="45">
        <f>VLOOKUP($A926,LNG!$A$2:$H$1999,6,FALSE)/(F926*10^9)</f>
        <v>0.7897560763096152</v>
      </c>
      <c r="W926" s="45">
        <f>VLOOKUP($A926,LNG!$A$2:$H$1999,7,FALSE)/(G926*10^9)</f>
        <v>0.48398626932194105</v>
      </c>
      <c r="X926" s="45">
        <f>VLOOKUP($A926,'LNST năm'!$A$2:$I$2000,8,FALSE)</f>
        <v>7.9558146229687182E-2</v>
      </c>
      <c r="Y926" s="45">
        <f>VLOOKUP($A926,'LNST năm'!$A$2:$I$2000,9,FALSE)</f>
        <v>-0.15969373183816005</v>
      </c>
      <c r="Z926" s="46" t="e">
        <f>VLOOKUP($A926,LNG!$A$2:$H$1999,9,FALSE)</f>
        <v>#REF!</v>
      </c>
      <c r="AA926" s="162" t="e">
        <f>VLOOKUP($A926,'GIÁ CP'!$A$2:$D$2000,4,FALSE)/Z926</f>
        <v>#REF!</v>
      </c>
    </row>
    <row r="927" spans="1:27" hidden="1">
      <c r="A927" s="18" t="s">
        <v>963</v>
      </c>
      <c r="B927" s="18" t="s">
        <v>3409</v>
      </c>
      <c r="C927" s="154" t="str">
        <f>VLOOKUP(A927,'GIÁ CP'!$K$2:$M$2000,3,FALSE)</f>
        <v xml:space="preserve">Sách, ấn bản &amp; sản phẩm văn hóa </v>
      </c>
      <c r="D927" s="43">
        <f>VLOOKUP($A927,'Doanh thu'!$A$3:$Q$2000,9,FALSE)/1000000000</f>
        <v>7.4782021609999996</v>
      </c>
      <c r="E927" s="43">
        <f>VLOOKUP($A927,'Doanh thu'!$A$3:$Q$2000,10,FALSE)/1000000000</f>
        <v>6.7974595039999999</v>
      </c>
      <c r="F927" s="43">
        <f>VLOOKUP($A927,'Doanh thu'!$A$3:$Q$2000,11,FALSE)/1000000000</f>
        <v>9.0552804089999999</v>
      </c>
      <c r="G927" s="43">
        <f>VLOOKUP($A927,'Doanh thu'!$A$3:$Q$2000,12,FALSE)/1000000000</f>
        <v>4.2798611700000002</v>
      </c>
      <c r="H927" s="43">
        <f>VLOOKUP($A927,LNST!$A$3:$Q$1635,9,FALSE)/1000000000</f>
        <v>21.305505219</v>
      </c>
      <c r="I927" s="43">
        <f>VLOOKUP($A927,LNST!$A$3:$Q$1635,10,FALSE)/1000000000</f>
        <v>22.277967920999998</v>
      </c>
      <c r="J927" s="43">
        <f>VLOOKUP($A927,LNST!$A$3:$Q$1635,11,FALSE)/1000000000</f>
        <v>18.653301359</v>
      </c>
      <c r="K927" s="43">
        <f>VLOOKUP($A927,LNST!$A$3:$Q$1635,12,FALSE)/1000000000</f>
        <v>20.482036783000002</v>
      </c>
      <c r="L927" s="45">
        <f>VLOOKUP($A927,'Doanh thu'!$A$3:$Q$2000,14,FALSE)</f>
        <v>4.5435833536539589E-3</v>
      </c>
      <c r="M927" s="45">
        <f>VLOOKUP($A927,'Doanh thu'!$A$3:$Q$2000,15,FALSE)</f>
        <v>-0.19343682199020987</v>
      </c>
      <c r="N927" s="45">
        <f>VLOOKUP($A927,'Doanh thu'!$A$3:$Q$2000,16,FALSE)</f>
        <v>5.6984612408230266E-2</v>
      </c>
      <c r="O927" s="45">
        <f>VLOOKUP($A927,'Doanh thu'!$A$3:$Q$2000,17,FALSE)</f>
        <v>-0.33459462774147952</v>
      </c>
      <c r="P927" s="45">
        <f>VLOOKUP($A927,LNST!$A$3:$R$1635,14,FALSE)</f>
        <v>0.28252606064671404</v>
      </c>
      <c r="Q927" s="45">
        <f>VLOOKUP($A927,LNST!$A$3:$R$1635,15,FALSE)</f>
        <v>0.11848582781202575</v>
      </c>
      <c r="R927" s="45">
        <f>VLOOKUP($A927,LNST!$A$3:$R$1635,16,FALSE)</f>
        <v>-7.720266163416277E-2</v>
      </c>
      <c r="S927" s="45">
        <f>VLOOKUP($A927,LNST!$A$3:$R$1635,17,FALSE)</f>
        <v>-9.7431585818359076E-3</v>
      </c>
      <c r="T927" s="45">
        <f>VLOOKUP($A927,LNG!$A$2:$H$1999,4,FALSE)/(D927*10^9)</f>
        <v>0.4157048128776844</v>
      </c>
      <c r="U927" s="45">
        <f>VLOOKUP($A927,LNG!$A$2:$H$1999,5,FALSE)/(E927*10^9)</f>
        <v>0.49775830337922083</v>
      </c>
      <c r="V927" s="45">
        <f>VLOOKUP($A927,LNG!$A$2:$H$1999,6,FALSE)/(F927*10^9)</f>
        <v>0.37611892842268357</v>
      </c>
      <c r="W927" s="45">
        <f>VLOOKUP($A927,LNG!$A$2:$H$1999,7,FALSE)/(G927*10^9)</f>
        <v>0.64419601161969464</v>
      </c>
      <c r="X927" s="45">
        <f>VLOOKUP($A927,'LNST năm'!$A$2:$I$2000,8,FALSE)</f>
        <v>0.10406679551359044</v>
      </c>
      <c r="Y927" s="45">
        <f>VLOOKUP($A927,'LNST năm'!$A$2:$I$2000,9,FALSE)</f>
        <v>0.27505197257442804</v>
      </c>
      <c r="Z927" s="46" t="e">
        <f>VLOOKUP($A927,LNG!$A$2:$H$1999,9,FALSE)</f>
        <v>#REF!</v>
      </c>
      <c r="AA927" s="162" t="e">
        <f>VLOOKUP($A927,'GIÁ CP'!$A$2:$D$2000,4,FALSE)/Z927</f>
        <v>#REF!</v>
      </c>
    </row>
    <row r="928" spans="1:27">
      <c r="A928" s="18" t="s">
        <v>545</v>
      </c>
      <c r="B928" s="18" t="s">
        <v>2265</v>
      </c>
      <c r="C928" s="154" t="str">
        <f>VLOOKUP(A928,'GIÁ CP'!$K$2:$M$2000,3,FALSE)</f>
        <v xml:space="preserve">Containers &amp; Đóng gói </v>
      </c>
      <c r="D928" s="43">
        <f>VLOOKUP($A928,'Doanh thu'!$A$3:$Q$2000,9,FALSE)/1000000000</f>
        <v>177.700346663</v>
      </c>
      <c r="E928" s="43">
        <f>VLOOKUP($A928,'Doanh thu'!$A$3:$Q$2000,10,FALSE)/1000000000</f>
        <v>184.263294484</v>
      </c>
      <c r="F928" s="43">
        <f>VLOOKUP($A928,'Doanh thu'!$A$3:$Q$2000,11,FALSE)/1000000000</f>
        <v>173.20108721299999</v>
      </c>
      <c r="G928" s="43">
        <f>VLOOKUP($A928,'Doanh thu'!$A$3:$Q$2000,12,FALSE)/1000000000</f>
        <v>146.31193923500001</v>
      </c>
      <c r="H928" s="43">
        <f>VLOOKUP($A928,LNST!$A$3:$Q$1635,9,FALSE)/1000000000</f>
        <v>2.2053771449999999</v>
      </c>
      <c r="I928" s="43">
        <f>VLOOKUP($A928,LNST!$A$3:$Q$1635,10,FALSE)/1000000000</f>
        <v>2.1091696529999999</v>
      </c>
      <c r="J928" s="43">
        <f>VLOOKUP($A928,LNST!$A$3:$Q$1635,11,FALSE)/1000000000</f>
        <v>2.3020445039999999</v>
      </c>
      <c r="K928" s="43">
        <f>VLOOKUP($A928,LNST!$A$3:$Q$1635,12,FALSE)/1000000000</f>
        <v>1.950114712</v>
      </c>
      <c r="L928" s="45">
        <f>VLOOKUP($A928,'Doanh thu'!$A$3:$Q$2000,14,FALSE)</f>
        <v>0.12512140258488663</v>
      </c>
      <c r="M928" s="45">
        <f>VLOOKUP($A928,'Doanh thu'!$A$3:$Q$2000,15,FALSE)</f>
        <v>0.20771105450716892</v>
      </c>
      <c r="N928" s="45">
        <f>VLOOKUP($A928,'Doanh thu'!$A$3:$Q$2000,16,FALSE)</f>
        <v>9.1966897421697238E-2</v>
      </c>
      <c r="O928" s="45">
        <f>VLOOKUP($A928,'Doanh thu'!$A$3:$Q$2000,17,FALSE)</f>
        <v>-5.9354294282438075E-3</v>
      </c>
      <c r="P928" s="45">
        <f>VLOOKUP($A928,LNST!$A$3:$R$1635,14,FALSE)</f>
        <v>-3.5834927667961786E-2</v>
      </c>
      <c r="Q928" s="45">
        <f>VLOOKUP($A928,LNST!$A$3:$R$1635,15,FALSE)</f>
        <v>0.13168179336942615</v>
      </c>
      <c r="R928" s="45">
        <f>VLOOKUP($A928,LNST!$A$3:$R$1635,16,FALSE)</f>
        <v>0.31884652319756973</v>
      </c>
      <c r="S928" s="45">
        <f>VLOOKUP($A928,LNST!$A$3:$R$1635,17,FALSE)</f>
        <v>9.166715108179678E-2</v>
      </c>
      <c r="T928" s="45">
        <f>VLOOKUP($A928,LNG!$A$2:$H$1999,4,FALSE)/(D928*10^9)</f>
        <v>0.10174279823599514</v>
      </c>
      <c r="U928" s="45">
        <f>VLOOKUP($A928,LNG!$A$2:$H$1999,5,FALSE)/(E928*10^9)</f>
        <v>8.366330728086821E-2</v>
      </c>
      <c r="V928" s="45">
        <f>VLOOKUP($A928,LNG!$A$2:$H$1999,6,FALSE)/(F928*10^9)</f>
        <v>9.3957650317673932E-2</v>
      </c>
      <c r="W928" s="45">
        <f>VLOOKUP($A928,LNG!$A$2:$H$1999,7,FALSE)/(G928*10^9)</f>
        <v>0.11413367483414041</v>
      </c>
      <c r="X928" s="45">
        <f>VLOOKUP($A928,'LNST năm'!$A$2:$I$2000,8,FALSE)</f>
        <v>0.13275369028122494</v>
      </c>
      <c r="Y928" s="45">
        <f>VLOOKUP($A928,'LNST năm'!$A$2:$I$2000,9,FALSE)</f>
        <v>5.5672620266115302E-2</v>
      </c>
      <c r="Z928" s="46" t="e">
        <f>VLOOKUP($A928,LNG!$A$2:$H$1999,9,FALSE)</f>
        <v>#REF!</v>
      </c>
      <c r="AA928" s="162" t="e">
        <f>VLOOKUP($A928,'GIÁ CP'!$A$2:$D$2000,4,FALSE)/Z928</f>
        <v>#REF!</v>
      </c>
    </row>
    <row r="929" spans="1:27" hidden="1">
      <c r="A929" s="18" t="s">
        <v>249</v>
      </c>
      <c r="B929" s="18" t="s">
        <v>1935</v>
      </c>
      <c r="C929" s="154" t="str">
        <f>VLOOKUP(A929,'GIÁ CP'!$K$2:$M$2000,3,FALSE)</f>
        <v xml:space="preserve">Sản phẩm hóa dầu, Nông dược &amp; Hóa chất khác </v>
      </c>
      <c r="D929" s="43">
        <f>VLOOKUP($A929,'Doanh thu'!$A$3:$Q$2000,9,FALSE)/1000000000</f>
        <v>572.48758634199999</v>
      </c>
      <c r="E929" s="43">
        <f>VLOOKUP($A929,'Doanh thu'!$A$3:$Q$2000,10,FALSE)/1000000000</f>
        <v>678.269729375</v>
      </c>
      <c r="F929" s="43">
        <f>VLOOKUP($A929,'Doanh thu'!$A$3:$Q$2000,11,FALSE)/1000000000</f>
        <v>327.61340525399999</v>
      </c>
      <c r="G929" s="43">
        <f>VLOOKUP($A929,'Doanh thu'!$A$3:$Q$2000,12,FALSE)/1000000000</f>
        <v>1018.9108187419999</v>
      </c>
      <c r="H929" s="43">
        <f>VLOOKUP($A929,LNST!$A$3:$Q$1635,9,FALSE)/1000000000</f>
        <v>12.042260724</v>
      </c>
      <c r="I929" s="43">
        <f>VLOOKUP($A929,LNST!$A$3:$Q$1635,10,FALSE)/1000000000</f>
        <v>9.5955278669999995</v>
      </c>
      <c r="J929" s="43">
        <f>VLOOKUP($A929,LNST!$A$3:$Q$1635,11,FALSE)/1000000000</f>
        <v>3.992382353</v>
      </c>
      <c r="K929" s="43">
        <f>VLOOKUP($A929,LNST!$A$3:$Q$1635,12,FALSE)/1000000000</f>
        <v>9.6553396419999995</v>
      </c>
      <c r="L929" s="45">
        <f>VLOOKUP($A929,'Doanh thu'!$A$3:$Q$2000,14,FALSE)</f>
        <v>0.27874595092651333</v>
      </c>
      <c r="M929" s="45">
        <f>VLOOKUP($A929,'Doanh thu'!$A$3:$Q$2000,15,FALSE)</f>
        <v>1.2702616246036822</v>
      </c>
      <c r="N929" s="45">
        <f>VLOOKUP($A929,'Doanh thu'!$A$3:$Q$2000,16,FALSE)</f>
        <v>-0.35719183553229461</v>
      </c>
      <c r="O929" s="45">
        <f>VLOOKUP($A929,'Doanh thu'!$A$3:$Q$2000,17,FALSE)</f>
        <v>1.0911959298105616</v>
      </c>
      <c r="P929" s="45">
        <f>VLOOKUP($A929,LNST!$A$3:$R$1635,14,FALSE)</f>
        <v>0.53104680304801199</v>
      </c>
      <c r="Q929" s="45">
        <f>VLOOKUP($A929,LNST!$A$3:$R$1635,15,FALSE)</f>
        <v>0.21235196717245797</v>
      </c>
      <c r="R929" s="45">
        <f>VLOOKUP($A929,LNST!$A$3:$R$1635,16,FALSE)</f>
        <v>-0.6021464923612786</v>
      </c>
      <c r="S929" s="45">
        <f>VLOOKUP($A929,LNST!$A$3:$R$1635,17,FALSE)</f>
        <v>0.50637370537776105</v>
      </c>
      <c r="T929" s="45">
        <f>VLOOKUP($A929,LNG!$A$2:$H$1999,4,FALSE)/(D929*10^9)</f>
        <v>5.1272891975800275E-2</v>
      </c>
      <c r="U929" s="45">
        <f>VLOOKUP($A929,LNG!$A$2:$H$1999,5,FALSE)/(E929*10^9)</f>
        <v>8.2242683448960158E-2</v>
      </c>
      <c r="V929" s="45">
        <f>VLOOKUP($A929,LNG!$A$2:$H$1999,6,FALSE)/(F929*10^9)</f>
        <v>0.15924365628919279</v>
      </c>
      <c r="W929" s="45">
        <f>VLOOKUP($A929,LNG!$A$2:$H$1999,7,FALSE)/(G929*10^9)</f>
        <v>2.9009937498253775E-2</v>
      </c>
      <c r="X929" s="45">
        <f>VLOOKUP($A929,'LNST năm'!$A$2:$I$2000,8,FALSE)</f>
        <v>0.20019510151485692</v>
      </c>
      <c r="Y929" s="45">
        <f>VLOOKUP($A929,'LNST năm'!$A$2:$I$2000,9,FALSE)</f>
        <v>-0.152159489834919</v>
      </c>
      <c r="Z929" s="46" t="e">
        <f>VLOOKUP($A929,LNG!$A$2:$H$1999,9,FALSE)</f>
        <v>#REF!</v>
      </c>
      <c r="AA929" s="162" t="e">
        <f>VLOOKUP($A929,'GIÁ CP'!$A$2:$D$2000,4,FALSE)/Z929</f>
        <v>#REF!</v>
      </c>
    </row>
    <row r="930" spans="1:27">
      <c r="A930" s="18" t="s">
        <v>52</v>
      </c>
      <c r="B930" s="18" t="s">
        <v>1701</v>
      </c>
      <c r="C930" s="154" t="str">
        <f>VLOOKUP(A930,'GIÁ CP'!$K$2:$M$2000,3,FALSE)</f>
        <v xml:space="preserve">Phân phối xăng dầu &amp; khí đốt </v>
      </c>
      <c r="D930" s="43">
        <f>VLOOKUP($A930,'Doanh thu'!$A$3:$Q$2000,9,FALSE)/1000000000</f>
        <v>1095.137262001</v>
      </c>
      <c r="E930" s="43">
        <f>VLOOKUP($A930,'Doanh thu'!$A$3:$Q$2000,10,FALSE)/1000000000</f>
        <v>1166.0425418740001</v>
      </c>
      <c r="F930" s="43">
        <f>VLOOKUP($A930,'Doanh thu'!$A$3:$Q$2000,11,FALSE)/1000000000</f>
        <v>1569.9655728749999</v>
      </c>
      <c r="G930" s="43">
        <f>VLOOKUP($A930,'Doanh thu'!$A$3:$Q$2000,12,FALSE)/1000000000</f>
        <v>1191.6802620379999</v>
      </c>
      <c r="H930" s="43">
        <f>VLOOKUP($A930,LNST!$A$3:$Q$1635,9,FALSE)/1000000000</f>
        <v>37.160333813000001</v>
      </c>
      <c r="I930" s="43">
        <f>VLOOKUP($A930,LNST!$A$3:$Q$1635,10,FALSE)/1000000000</f>
        <v>26.245070703</v>
      </c>
      <c r="J930" s="43">
        <f>VLOOKUP($A930,LNST!$A$3:$Q$1635,11,FALSE)/1000000000</f>
        <v>3.866689037</v>
      </c>
      <c r="K930" s="43">
        <f>VLOOKUP($A930,LNST!$A$3:$Q$1635,12,FALSE)/1000000000</f>
        <v>4.3827875150000004</v>
      </c>
      <c r="L930" s="45">
        <f>VLOOKUP($A930,'Doanh thu'!$A$3:$Q$2000,14,FALSE)</f>
        <v>0.30318460559999399</v>
      </c>
      <c r="M930" s="45">
        <f>VLOOKUP($A930,'Doanh thu'!$A$3:$Q$2000,15,FALSE)</f>
        <v>0.17939219174040166</v>
      </c>
      <c r="N930" s="45">
        <f>VLOOKUP($A930,'Doanh thu'!$A$3:$Q$2000,16,FALSE)</f>
        <v>0.48578022346408412</v>
      </c>
      <c r="O930" s="45">
        <f>VLOOKUP($A930,'Doanh thu'!$A$3:$Q$2000,17,FALSE)</f>
        <v>0.4015079294757723</v>
      </c>
      <c r="P930" s="45">
        <f>VLOOKUP($A930,LNST!$A$3:$R$1635,14,FALSE)</f>
        <v>-0.16680339113721576</v>
      </c>
      <c r="Q930" s="45">
        <f>VLOOKUP($A930,LNST!$A$3:$R$1635,15,FALSE)</f>
        <v>-4.2366216397859396E-2</v>
      </c>
      <c r="R930" s="45">
        <f>VLOOKUP($A930,LNST!$A$3:$R$1635,16,FALSE)</f>
        <v>-0.78087432611874452</v>
      </c>
      <c r="S930" s="45">
        <f>VLOOKUP($A930,LNST!$A$3:$R$1635,17,FALSE)</f>
        <v>2.2674274157155963</v>
      </c>
      <c r="T930" s="45">
        <f>VLOOKUP($A930,LNG!$A$2:$H$1999,4,FALSE)/(D930*10^9)</f>
        <v>4.6607024088231044E-2</v>
      </c>
      <c r="U930" s="45">
        <f>VLOOKUP($A930,LNG!$A$2:$H$1999,5,FALSE)/(E930*10^9)</f>
        <v>9.3192401637728794E-2</v>
      </c>
      <c r="V930" s="45">
        <f>VLOOKUP($A930,LNG!$A$2:$H$1999,6,FALSE)/(F930*10^9)</f>
        <v>6.4653526063072272E-2</v>
      </c>
      <c r="W930" s="45">
        <f>VLOOKUP($A930,LNG!$A$2:$H$1999,7,FALSE)/(G930*10^9)</f>
        <v>8.3940998170036182E-2</v>
      </c>
      <c r="X930" s="45">
        <f>VLOOKUP($A930,'LNST năm'!$A$2:$I$2000,8,FALSE)</f>
        <v>-0.23812639715290376</v>
      </c>
      <c r="Y930" s="45">
        <f>VLOOKUP($A930,'LNST năm'!$A$2:$I$2000,9,FALSE)</f>
        <v>-0.1615532448781497</v>
      </c>
      <c r="Z930" s="46" t="e">
        <f>VLOOKUP($A930,LNG!$A$2:$H$1999,9,FALSE)</f>
        <v>#REF!</v>
      </c>
      <c r="AA930" s="162" t="e">
        <f>VLOOKUP($A930,'GIÁ CP'!$A$2:$D$2000,4,FALSE)/Z930</f>
        <v>#REF!</v>
      </c>
    </row>
    <row r="931" spans="1:27" hidden="1">
      <c r="A931" s="18" t="s">
        <v>822</v>
      </c>
      <c r="B931" s="18" t="s">
        <v>3186</v>
      </c>
      <c r="C931" s="154" t="str">
        <f>VLOOKUP(A931,'GIÁ CP'!$K$2:$M$2000,3,FALSE)</f>
        <v xml:space="preserve">Xây dựng </v>
      </c>
      <c r="D931" s="43">
        <f>VLOOKUP($A931,'Doanh thu'!$A$3:$Q$2000,9,FALSE)/1000000000</f>
        <v>46.595070974000002</v>
      </c>
      <c r="E931" s="43">
        <f>VLOOKUP($A931,'Doanh thu'!$A$3:$Q$2000,10,FALSE)/1000000000</f>
        <v>26.174057125000001</v>
      </c>
      <c r="F931" s="43">
        <f>VLOOKUP($A931,'Doanh thu'!$A$3:$Q$2000,11,FALSE)/1000000000</f>
        <v>46.825847998999997</v>
      </c>
      <c r="G931" s="43">
        <f>VLOOKUP($A931,'Doanh thu'!$A$3:$Q$2000,12,FALSE)/1000000000</f>
        <v>49.021626736999998</v>
      </c>
      <c r="H931" s="43">
        <f>VLOOKUP($A931,LNST!$A$3:$Q$1635,9,FALSE)/1000000000</f>
        <v>-7.5068161250000003</v>
      </c>
      <c r="I931" s="43">
        <f>VLOOKUP($A931,LNST!$A$3:$Q$1635,10,FALSE)/1000000000</f>
        <v>-6.1772013430000001</v>
      </c>
      <c r="J931" s="43">
        <f>VLOOKUP($A931,LNST!$A$3:$Q$1635,11,FALSE)/1000000000</f>
        <v>21.479113056999999</v>
      </c>
      <c r="K931" s="43">
        <f>VLOOKUP($A931,LNST!$A$3:$Q$1635,12,FALSE)/1000000000</f>
        <v>20.372270968999999</v>
      </c>
      <c r="L931" s="45">
        <f>VLOOKUP($A931,'Doanh thu'!$A$3:$Q$2000,14,FALSE)</f>
        <v>0.44398811527192134</v>
      </c>
      <c r="M931" s="45">
        <f>VLOOKUP($A931,'Doanh thu'!$A$3:$Q$2000,15,FALSE)</f>
        <v>1.209410200626146</v>
      </c>
      <c r="N931" s="45">
        <f>VLOOKUP($A931,'Doanh thu'!$A$3:$Q$2000,16,FALSE)</f>
        <v>0.10864195125192802</v>
      </c>
      <c r="O931" s="45">
        <f>VLOOKUP($A931,'Doanh thu'!$A$3:$Q$2000,17,FALSE)</f>
        <v>-4.1250734408052533E-2</v>
      </c>
      <c r="P931" s="45">
        <f>VLOOKUP($A931,LNST!$A$3:$R$1635,14,FALSE)</f>
        <v>0.75944481962080579</v>
      </c>
      <c r="Q931" s="45">
        <f>VLOOKUP($A931,LNST!$A$3:$R$1635,15,FALSE)</f>
        <v>0.47739678719881884</v>
      </c>
      <c r="R931" s="45">
        <f>VLOOKUP($A931,LNST!$A$3:$R$1635,16,FALSE)</f>
        <v>9.7929369267000368</v>
      </c>
      <c r="S931" s="45">
        <f>VLOOKUP($A931,LNST!$A$3:$R$1635,17,FALSE)</f>
        <v>0.19818530867271469</v>
      </c>
      <c r="T931" s="45">
        <f>VLOOKUP($A931,LNG!$A$2:$H$1999,4,FALSE)/(D931*10^9)</f>
        <v>0.68305163715190698</v>
      </c>
      <c r="U931" s="45">
        <f>VLOOKUP($A931,LNG!$A$2:$H$1999,5,FALSE)/(E931*10^9)</f>
        <v>0.87348174116892852</v>
      </c>
      <c r="V931" s="45">
        <f>VLOOKUP($A931,LNG!$A$2:$H$1999,6,FALSE)/(F931*10^9)</f>
        <v>0.23941471595430402</v>
      </c>
      <c r="W931" s="45">
        <f>VLOOKUP($A931,LNG!$A$2:$H$1999,7,FALSE)/(G931*10^9)</f>
        <v>0.87396477805301598</v>
      </c>
      <c r="X931" s="45">
        <f>VLOOKUP($A931,'LNST năm'!$A$2:$I$2000,8,FALSE)</f>
        <v>13.589351098214278</v>
      </c>
      <c r="Y931" s="45">
        <f>VLOOKUP($A931,'LNST năm'!$A$2:$I$2000,9,FALSE)</f>
        <v>0.55390263350034985</v>
      </c>
      <c r="Z931" s="46" t="e">
        <f>VLOOKUP($A931,LNG!$A$2:$H$1999,9,FALSE)</f>
        <v>#REF!</v>
      </c>
      <c r="AA931" s="162" t="e">
        <f>VLOOKUP($A931,'GIÁ CP'!$A$2:$D$2000,4,FALSE)/Z931</f>
        <v>#REF!</v>
      </c>
    </row>
    <row r="932" spans="1:27" hidden="1">
      <c r="A932" s="18" t="s">
        <v>257</v>
      </c>
      <c r="B932" s="18" t="s">
        <v>1943</v>
      </c>
      <c r="C932" s="154" t="str">
        <f>VLOOKUP(A932,'GIÁ CP'!$K$2:$M$2000,3,FALSE)</f>
        <v xml:space="preserve">Xây dựng </v>
      </c>
      <c r="D932" s="43">
        <f>VLOOKUP($A932,'Doanh thu'!$A$3:$Q$2000,9,FALSE)/1000000000</f>
        <v>74.611817032999994</v>
      </c>
      <c r="E932" s="43">
        <f>VLOOKUP($A932,'Doanh thu'!$A$3:$Q$2000,10,FALSE)/1000000000</f>
        <v>71.519366618000006</v>
      </c>
      <c r="F932" s="43">
        <f>VLOOKUP($A932,'Doanh thu'!$A$3:$Q$2000,11,FALSE)/1000000000</f>
        <v>70.234650727000002</v>
      </c>
      <c r="G932" s="43">
        <f>VLOOKUP($A932,'Doanh thu'!$A$3:$Q$2000,12,FALSE)/1000000000</f>
        <v>74.361067227999996</v>
      </c>
      <c r="H932" s="43">
        <f>VLOOKUP($A932,LNST!$A$3:$Q$1635,9,FALSE)/1000000000</f>
        <v>23.510387900000001</v>
      </c>
      <c r="I932" s="43">
        <f>VLOOKUP($A932,LNST!$A$3:$Q$1635,10,FALSE)/1000000000</f>
        <v>-6.2583894549999997</v>
      </c>
      <c r="J932" s="43">
        <f>VLOOKUP($A932,LNST!$A$3:$Q$1635,11,FALSE)/1000000000</f>
        <v>39.542374568</v>
      </c>
      <c r="K932" s="43">
        <f>VLOOKUP($A932,LNST!$A$3:$Q$1635,12,FALSE)/1000000000</f>
        <v>-10.072510763</v>
      </c>
      <c r="L932" s="45">
        <f>VLOOKUP($A932,'Doanh thu'!$A$3:$Q$2000,14,FALSE)</f>
        <v>6.763167488845627E-2</v>
      </c>
      <c r="M932" s="45">
        <f>VLOOKUP($A932,'Doanh thu'!$A$3:$Q$2000,15,FALSE)</f>
        <v>7.3709792887746109E-2</v>
      </c>
      <c r="N932" s="45">
        <f>VLOOKUP($A932,'Doanh thu'!$A$3:$Q$2000,16,FALSE)</f>
        <v>6.1464721211354677E-2</v>
      </c>
      <c r="O932" s="45">
        <f>VLOOKUP($A932,'Doanh thu'!$A$3:$Q$2000,17,FALSE)</f>
        <v>6.6723745139080276E-2</v>
      </c>
      <c r="P932" s="45">
        <f>VLOOKUP($A932,LNST!$A$3:$R$1635,14,FALSE)</f>
        <v>8.5966099195718986</v>
      </c>
      <c r="Q932" s="45">
        <f>VLOOKUP($A932,LNST!$A$3:$R$1635,15,FALSE)</f>
        <v>-0.32497978753520368</v>
      </c>
      <c r="R932" s="45">
        <f>VLOOKUP($A932,LNST!$A$3:$R$1635,16,FALSE)</f>
        <v>-0.92914782615084213</v>
      </c>
      <c r="S932" s="45">
        <f>VLOOKUP($A932,LNST!$A$3:$R$1635,17,FALSE)</f>
        <v>0.80417681450159495</v>
      </c>
      <c r="T932" s="45">
        <f>VLOOKUP($A932,LNG!$A$2:$H$1999,4,FALSE)/(D932*10^9)</f>
        <v>4.9763039872863832E-2</v>
      </c>
      <c r="U932" s="45">
        <f>VLOOKUP($A932,LNG!$A$2:$H$1999,5,FALSE)/(E932*10^9)</f>
        <v>6.9566795894243805E-2</v>
      </c>
      <c r="V932" s="45">
        <f>VLOOKUP($A932,LNG!$A$2:$H$1999,6,FALSE)/(F932*10^9)</f>
        <v>3.3878315338233544E-2</v>
      </c>
      <c r="W932" s="45">
        <f>VLOOKUP($A932,LNG!$A$2:$H$1999,7,FALSE)/(G932*10^9)</f>
        <v>1.7284667849899137E-2</v>
      </c>
      <c r="X932" s="45">
        <f>VLOOKUP($A932,'LNST năm'!$A$2:$I$2000,8,FALSE)</f>
        <v>-0.99543271428445312</v>
      </c>
      <c r="Y932" s="45">
        <f>VLOOKUP($A932,'LNST năm'!$A$2:$I$2000,9,FALSE)</f>
        <v>0.26576439089272563</v>
      </c>
      <c r="Z932" s="46" t="e">
        <f>VLOOKUP($A932,LNG!$A$2:$H$1999,9,FALSE)</f>
        <v>#REF!</v>
      </c>
      <c r="AA932" s="162" t="e">
        <f>VLOOKUP($A932,'GIÁ CP'!$A$2:$D$2000,4,FALSE)/Z932</f>
        <v>#REF!</v>
      </c>
    </row>
    <row r="933" spans="1:27">
      <c r="A933" s="18" t="s">
        <v>801</v>
      </c>
      <c r="B933" s="18" t="s">
        <v>2428</v>
      </c>
      <c r="C933" s="154" t="str">
        <f>VLOOKUP(A933,'GIÁ CP'!$K$2:$M$2000,3,FALSE)</f>
        <v xml:space="preserve">Bảo hiểm phi nhân thọ </v>
      </c>
      <c r="D933" s="43">
        <f>VLOOKUP($A933,'Doanh thu'!$A$3:$Q$2000,9,FALSE)/1000000000</f>
        <v>637.65919797100003</v>
      </c>
      <c r="E933" s="43">
        <f>VLOOKUP($A933,'Doanh thu'!$A$3:$Q$2000,10,FALSE)/1000000000</f>
        <v>609.29031287999999</v>
      </c>
      <c r="F933" s="43">
        <f>VLOOKUP($A933,'Doanh thu'!$A$3:$Q$2000,11,FALSE)/1000000000</f>
        <v>652.835279378</v>
      </c>
      <c r="G933" s="43">
        <f>VLOOKUP($A933,'Doanh thu'!$A$3:$Q$2000,12,FALSE)/1000000000</f>
        <v>624.42738231999999</v>
      </c>
      <c r="H933" s="43">
        <f>VLOOKUP($A933,LNST!$A$3:$Q$1635,9,FALSE)/1000000000</f>
        <v>65.322874744000003</v>
      </c>
      <c r="I933" s="43">
        <f>VLOOKUP($A933,LNST!$A$3:$Q$1635,10,FALSE)/1000000000</f>
        <v>54.008286013999999</v>
      </c>
      <c r="J933" s="43">
        <f>VLOOKUP($A933,LNST!$A$3:$Q$1635,11,FALSE)/1000000000</f>
        <v>54.086515061999997</v>
      </c>
      <c r="K933" s="43">
        <f>VLOOKUP($A933,LNST!$A$3:$Q$1635,12,FALSE)/1000000000</f>
        <v>94.863977986999998</v>
      </c>
      <c r="L933" s="45">
        <f>VLOOKUP($A933,'Doanh thu'!$A$3:$Q$2000,14,FALSE)</f>
        <v>0.10557364075731149</v>
      </c>
      <c r="M933" s="45">
        <f>VLOOKUP($A933,'Doanh thu'!$A$3:$Q$2000,15,FALSE)</f>
        <v>0.13052187043380833</v>
      </c>
      <c r="N933" s="45">
        <f>VLOOKUP($A933,'Doanh thu'!$A$3:$Q$2000,16,FALSE)</f>
        <v>0.16079082289840521</v>
      </c>
      <c r="O933" s="45">
        <f>VLOOKUP($A933,'Doanh thu'!$A$3:$Q$2000,17,FALSE)</f>
        <v>0.12941122857344997</v>
      </c>
      <c r="P933" s="45">
        <f>VLOOKUP($A933,LNST!$A$3:$R$1635,14,FALSE)</f>
        <v>-0.15098882223133539</v>
      </c>
      <c r="Q933" s="45">
        <f>VLOOKUP($A933,LNST!$A$3:$R$1635,15,FALSE)</f>
        <v>4.3595366616017444</v>
      </c>
      <c r="R933" s="45">
        <f>VLOOKUP($A933,LNST!$A$3:$R$1635,16,FALSE)</f>
        <v>-0.27571287420052848</v>
      </c>
      <c r="S933" s="45">
        <f>VLOOKUP($A933,LNST!$A$3:$R$1635,17,FALSE)</f>
        <v>0.17274853283546882</v>
      </c>
      <c r="T933" s="45">
        <f>VLOOKUP($A933,LNG!$A$2:$H$1999,4,FALSE)/(D933*10^9)</f>
        <v>0.32211112094134842</v>
      </c>
      <c r="U933" s="45">
        <f>VLOOKUP($A933,LNG!$A$2:$H$1999,5,FALSE)/(E933*10^9)</f>
        <v>0.34655840135043636</v>
      </c>
      <c r="V933" s="45">
        <f>VLOOKUP($A933,LNG!$A$2:$H$1999,6,FALSE)/(F933*10^9)</f>
        <v>0.29056360156842403</v>
      </c>
      <c r="W933" s="45">
        <f>VLOOKUP($A933,LNG!$A$2:$H$1999,7,FALSE)/(G933*10^9)</f>
        <v>0.27713345210302981</v>
      </c>
      <c r="X933" s="45">
        <f>VLOOKUP($A933,'LNST năm'!$A$2:$I$2000,8,FALSE)</f>
        <v>0.24969988727663051</v>
      </c>
      <c r="Y933" s="45">
        <f>VLOOKUP($A933,'LNST năm'!$A$2:$I$2000,9,FALSE)</f>
        <v>4.8738365470655909E-2</v>
      </c>
      <c r="Z933" s="46" t="e">
        <f>VLOOKUP($A933,LNG!$A$2:$H$1999,9,FALSE)</f>
        <v>#REF!</v>
      </c>
      <c r="AA933" s="162" t="e">
        <f>VLOOKUP($A933,'GIÁ CP'!$A$2:$D$2000,4,FALSE)/Z933</f>
        <v>#REF!</v>
      </c>
    </row>
    <row r="934" spans="1:27" hidden="1">
      <c r="A934" s="18" t="s">
        <v>110</v>
      </c>
      <c r="B934" s="18" t="s">
        <v>1784</v>
      </c>
      <c r="C934" s="154" t="str">
        <f>VLOOKUP(A934,'GIÁ CP'!$K$2:$M$2000,3,FALSE)</f>
        <v xml:space="preserve">Thiết bị gia dụng </v>
      </c>
      <c r="D934" s="43">
        <f>VLOOKUP($A934,'Doanh thu'!$A$3:$Q$2000,9,FALSE)/1000000000</f>
        <v>70.513883225000001</v>
      </c>
      <c r="E934" s="43">
        <f>VLOOKUP($A934,'Doanh thu'!$A$3:$Q$2000,10,FALSE)/1000000000</f>
        <v>79.672878893999993</v>
      </c>
      <c r="F934" s="43">
        <f>VLOOKUP($A934,'Doanh thu'!$A$3:$Q$2000,11,FALSE)/1000000000</f>
        <v>112.094285055</v>
      </c>
      <c r="G934" s="43">
        <f>VLOOKUP($A934,'Doanh thu'!$A$3:$Q$2000,12,FALSE)/1000000000</f>
        <v>67.455138293999994</v>
      </c>
      <c r="H934" s="43">
        <f>VLOOKUP($A934,LNST!$A$3:$Q$1635,9,FALSE)/1000000000</f>
        <v>16.164774864999998</v>
      </c>
      <c r="I934" s="43">
        <f>VLOOKUP($A934,LNST!$A$3:$Q$1635,10,FALSE)/1000000000</f>
        <v>20.627267262</v>
      </c>
      <c r="J934" s="43">
        <f>VLOOKUP($A934,LNST!$A$3:$Q$1635,11,FALSE)/1000000000</f>
        <v>20.949672541999998</v>
      </c>
      <c r="K934" s="43">
        <f>VLOOKUP($A934,LNST!$A$3:$Q$1635,12,FALSE)/1000000000</f>
        <v>17.175973951</v>
      </c>
      <c r="L934" s="45">
        <f>VLOOKUP($A934,'Doanh thu'!$A$3:$Q$2000,14,FALSE)</f>
        <v>-0.20410621831349385</v>
      </c>
      <c r="M934" s="45">
        <f>VLOOKUP($A934,'Doanh thu'!$A$3:$Q$2000,15,FALSE)</f>
        <v>-0.13117927797269283</v>
      </c>
      <c r="N934" s="45">
        <f>VLOOKUP($A934,'Doanh thu'!$A$3:$Q$2000,16,FALSE)</f>
        <v>0.29546947318036937</v>
      </c>
      <c r="O934" s="45">
        <f>VLOOKUP($A934,'Doanh thu'!$A$3:$Q$2000,17,FALSE)</f>
        <v>-4.3870860094114873E-2</v>
      </c>
      <c r="P934" s="45">
        <f>VLOOKUP($A934,LNST!$A$3:$R$1635,14,FALSE)</f>
        <v>0.22472839752716181</v>
      </c>
      <c r="Q934" s="45">
        <f>VLOOKUP($A934,LNST!$A$3:$R$1635,15,FALSE)</f>
        <v>0.30470796636112307</v>
      </c>
      <c r="R934" s="45">
        <f>VLOOKUP($A934,LNST!$A$3:$R$1635,16,FALSE)</f>
        <v>0.29234690141492153</v>
      </c>
      <c r="S934" s="45">
        <f>VLOOKUP($A934,LNST!$A$3:$R$1635,17,FALSE)</f>
        <v>8.9664471886717112E-2</v>
      </c>
      <c r="T934" s="45">
        <f>VLOOKUP($A934,LNG!$A$2:$H$1999,4,FALSE)/(D934*10^9)</f>
        <v>0.47993130880362178</v>
      </c>
      <c r="U934" s="45">
        <f>VLOOKUP($A934,LNG!$A$2:$H$1999,5,FALSE)/(E934*10^9)</f>
        <v>0.38541956126443572</v>
      </c>
      <c r="V934" s="45">
        <f>VLOOKUP($A934,LNG!$A$2:$H$1999,6,FALSE)/(F934*10^9)</f>
        <v>0.31081158790481928</v>
      </c>
      <c r="W934" s="45">
        <f>VLOOKUP($A934,LNG!$A$2:$H$1999,7,FALSE)/(G934*10^9)</f>
        <v>0.60053580876882173</v>
      </c>
      <c r="X934" s="45">
        <f>VLOOKUP($A934,'LNST năm'!$A$2:$I$2000,8,FALSE)</f>
        <v>-1</v>
      </c>
      <c r="Y934" s="45">
        <f>VLOOKUP($A934,'LNST năm'!$A$2:$I$2000,9,FALSE)</f>
        <v>-1</v>
      </c>
      <c r="Z934" s="46" t="e">
        <f>VLOOKUP($A934,LNG!$A$2:$H$1999,9,FALSE)</f>
        <v>#REF!</v>
      </c>
      <c r="AA934" s="162" t="e">
        <f>VLOOKUP($A934,'GIÁ CP'!$A$2:$D$2000,4,FALSE)/Z934</f>
        <v>#REF!</v>
      </c>
    </row>
    <row r="935" spans="1:27" hidden="1">
      <c r="A935" s="18" t="s">
        <v>319</v>
      </c>
      <c r="B935" s="18" t="s">
        <v>2018</v>
      </c>
      <c r="C935" s="154" t="str">
        <f>VLOOKUP(A935,'GIÁ CP'!$K$2:$M$2000,3,FALSE)</f>
        <v xml:space="preserve">Sản phẩm hóa dầu, Nông dược &amp; Hóa chất khác </v>
      </c>
      <c r="D935" s="43">
        <f>VLOOKUP($A935,'Doanh thu'!$A$3:$Q$2000,9,FALSE)/1000000000</f>
        <v>346.531272624</v>
      </c>
      <c r="E935" s="43">
        <f>VLOOKUP($A935,'Doanh thu'!$A$3:$Q$2000,10,FALSE)/1000000000</f>
        <v>292.25637391200002</v>
      </c>
      <c r="F935" s="43">
        <f>VLOOKUP($A935,'Doanh thu'!$A$3:$Q$2000,11,FALSE)/1000000000</f>
        <v>293.018339099</v>
      </c>
      <c r="G935" s="43">
        <f>VLOOKUP($A935,'Doanh thu'!$A$3:$Q$2000,12,FALSE)/1000000000</f>
        <v>674.26207129900001</v>
      </c>
      <c r="H935" s="43">
        <f>VLOOKUP($A935,LNST!$A$3:$Q$1635,9,FALSE)/1000000000</f>
        <v>40.466181765999998</v>
      </c>
      <c r="I935" s="43">
        <f>VLOOKUP($A935,LNST!$A$3:$Q$1635,10,FALSE)/1000000000</f>
        <v>26.028301972000001</v>
      </c>
      <c r="J935" s="43">
        <f>VLOOKUP($A935,LNST!$A$3:$Q$1635,11,FALSE)/1000000000</f>
        <v>69.971184312000005</v>
      </c>
      <c r="K935" s="43">
        <f>VLOOKUP($A935,LNST!$A$3:$Q$1635,12,FALSE)/1000000000</f>
        <v>73.623106303</v>
      </c>
      <c r="L935" s="45">
        <f>VLOOKUP($A935,'Doanh thu'!$A$3:$Q$2000,14,FALSE)</f>
        <v>5.7318772700709494E-2</v>
      </c>
      <c r="M935" s="45">
        <f>VLOOKUP($A935,'Doanh thu'!$A$3:$Q$2000,15,FALSE)</f>
        <v>0.22751559804723223</v>
      </c>
      <c r="N935" s="45">
        <f>VLOOKUP($A935,'Doanh thu'!$A$3:$Q$2000,16,FALSE)</f>
        <v>0.69989820905822497</v>
      </c>
      <c r="O935" s="45">
        <f>VLOOKUP($A935,'Doanh thu'!$A$3:$Q$2000,17,FALSE)</f>
        <v>-1.1493171065857176E-2</v>
      </c>
      <c r="P935" s="45">
        <f>VLOOKUP($A935,LNST!$A$3:$R$1635,14,FALSE)</f>
        <v>2.9876270676339924</v>
      </c>
      <c r="Q935" s="45">
        <f>VLOOKUP($A935,LNST!$A$3:$R$1635,15,FALSE)</f>
        <v>0.9895105342642877</v>
      </c>
      <c r="R935" s="45">
        <f>VLOOKUP($A935,LNST!$A$3:$R$1635,16,FALSE)</f>
        <v>2.1148921760890946</v>
      </c>
      <c r="S935" s="45">
        <f>VLOOKUP($A935,LNST!$A$3:$R$1635,17,FALSE)</f>
        <v>1.1682905123365777</v>
      </c>
      <c r="T935" s="45">
        <f>VLOOKUP($A935,LNG!$A$2:$H$1999,4,FALSE)/(D935*10^9)</f>
        <v>0.37152121288254403</v>
      </c>
      <c r="U935" s="45">
        <f>VLOOKUP($A935,LNG!$A$2:$H$1999,5,FALSE)/(E935*10^9)</f>
        <v>0.27923140952803432</v>
      </c>
      <c r="V935" s="45">
        <f>VLOOKUP($A935,LNG!$A$2:$H$1999,6,FALSE)/(F935*10^9)</f>
        <v>0.29845755292283155</v>
      </c>
      <c r="W935" s="45">
        <f>VLOOKUP($A935,LNG!$A$2:$H$1999,7,FALSE)/(G935*10^9)</f>
        <v>0.16442697308690279</v>
      </c>
      <c r="X935" s="45">
        <f>VLOOKUP($A935,'LNST năm'!$A$2:$I$2000,8,FALSE)</f>
        <v>1.673803261895261</v>
      </c>
      <c r="Y935" s="45">
        <f>VLOOKUP($A935,'LNST năm'!$A$2:$I$2000,9,FALSE)</f>
        <v>0.62610802669204269</v>
      </c>
      <c r="Z935" s="46" t="e">
        <f>VLOOKUP($A935,LNG!$A$2:$H$1999,9,FALSE)</f>
        <v>#REF!</v>
      </c>
      <c r="AA935" s="162" t="e">
        <f>VLOOKUP($A935,'GIÁ CP'!$A$2:$D$2000,4,FALSE)/Z935</f>
        <v>#N/A</v>
      </c>
    </row>
    <row r="936" spans="1:27" hidden="1">
      <c r="A936" s="18" t="s">
        <v>806</v>
      </c>
      <c r="B936" s="18" t="s">
        <v>3447</v>
      </c>
      <c r="C936" s="154" t="str">
        <f>VLOOKUP(A936,'GIÁ CP'!$K$2:$M$2000,3,FALSE)</f>
        <v xml:space="preserve">Sản xuất bia </v>
      </c>
      <c r="D936" s="43">
        <f>VLOOKUP($A936,'Doanh thu'!$A$3:$Q$2000,9,FALSE)/1000000000</f>
        <v>279.74836637499999</v>
      </c>
      <c r="E936" s="43">
        <f>VLOOKUP($A936,'Doanh thu'!$A$3:$Q$2000,10,FALSE)/1000000000</f>
        <v>202.08249709699999</v>
      </c>
      <c r="F936" s="43">
        <f>VLOOKUP($A936,'Doanh thu'!$A$3:$Q$2000,11,FALSE)/1000000000</f>
        <v>241.589246237</v>
      </c>
      <c r="G936" s="43">
        <f>VLOOKUP($A936,'Doanh thu'!$A$3:$Q$2000,12,FALSE)/1000000000</f>
        <v>255.472855092</v>
      </c>
      <c r="H936" s="43">
        <f>VLOOKUP($A936,LNST!$A$3:$Q$1635,9,FALSE)/1000000000</f>
        <v>32.482296787000003</v>
      </c>
      <c r="I936" s="43">
        <f>VLOOKUP($A936,LNST!$A$3:$Q$1635,10,FALSE)/1000000000</f>
        <v>23.015932486000001</v>
      </c>
      <c r="J936" s="43">
        <f>VLOOKUP($A936,LNST!$A$3:$Q$1635,11,FALSE)/1000000000</f>
        <v>24.945953026000002</v>
      </c>
      <c r="K936" s="43">
        <f>VLOOKUP($A936,LNST!$A$3:$Q$1635,12,FALSE)/1000000000</f>
        <v>30.104975099000001</v>
      </c>
      <c r="L936" s="45">
        <f>VLOOKUP($A936,'Doanh thu'!$A$3:$Q$2000,14,FALSE)</f>
        <v>0.16262110392802168</v>
      </c>
      <c r="M936" s="45">
        <f>VLOOKUP($A936,'Doanh thu'!$A$3:$Q$2000,15,FALSE)</f>
        <v>-1.7194724417112998E-2</v>
      </c>
      <c r="N936" s="45">
        <f>VLOOKUP($A936,'Doanh thu'!$A$3:$Q$2000,16,FALSE)</f>
        <v>-5.897801940978388E-2</v>
      </c>
      <c r="O936" s="45">
        <f>VLOOKUP($A936,'Doanh thu'!$A$3:$Q$2000,17,FALSE)</f>
        <v>6.6574985811183221E-2</v>
      </c>
      <c r="P936" s="45">
        <f>VLOOKUP($A936,LNST!$A$3:$R$1635,14,FALSE)</f>
        <v>0.45519019356616597</v>
      </c>
      <c r="Q936" s="45">
        <f>VLOOKUP($A936,LNST!$A$3:$R$1635,15,FALSE)</f>
        <v>0.41192737320905853</v>
      </c>
      <c r="R936" s="45">
        <f>VLOOKUP($A936,LNST!$A$3:$R$1635,16,FALSE)</f>
        <v>5.2339508178126812E-2</v>
      </c>
      <c r="S936" s="45">
        <f>VLOOKUP($A936,LNST!$A$3:$R$1635,17,FALSE)</f>
        <v>0.72949493356822492</v>
      </c>
      <c r="T936" s="45">
        <f>VLOOKUP($A936,LNG!$A$2:$H$1999,4,FALSE)/(D936*10^9)</f>
        <v>7.0192819144751298E-2</v>
      </c>
      <c r="U936" s="45">
        <f>VLOOKUP($A936,LNG!$A$2:$H$1999,5,FALSE)/(E936*10^9)</f>
        <v>0.17263882546074258</v>
      </c>
      <c r="V936" s="45">
        <f>VLOOKUP($A936,LNG!$A$2:$H$1999,6,FALSE)/(F936*10^9)</f>
        <v>0.10044394577147191</v>
      </c>
      <c r="W936" s="45">
        <f>VLOOKUP($A936,LNG!$A$2:$H$1999,7,FALSE)/(G936*10^9)</f>
        <v>0.11159316929672794</v>
      </c>
      <c r="X936" s="45">
        <f>VLOOKUP($A936,'LNST năm'!$A$2:$I$2000,8,FALSE)</f>
        <v>0.18555066117277313</v>
      </c>
      <c r="Y936" s="45">
        <f>VLOOKUP($A936,'LNST năm'!$A$2:$I$2000,9,FALSE)</f>
        <v>0.10830136705249793</v>
      </c>
      <c r="Z936" s="46" t="e">
        <f>VLOOKUP($A936,LNG!$A$2:$H$1999,9,FALSE)</f>
        <v>#REF!</v>
      </c>
      <c r="AA936" s="162" t="e">
        <f>VLOOKUP($A936,'GIÁ CP'!$A$2:$D$2000,4,FALSE)/Z936</f>
        <v>#REF!</v>
      </c>
    </row>
    <row r="937" spans="1:27">
      <c r="A937" s="18" t="s">
        <v>273</v>
      </c>
      <c r="B937" s="18" t="s">
        <v>1960</v>
      </c>
      <c r="C937" s="154" t="str">
        <f>VLOOKUP(A937,'GIÁ CP'!$K$2:$M$2000,3,FALSE)</f>
        <v xml:space="preserve">Sản xuất ô tô </v>
      </c>
      <c r="D937" s="43">
        <f>VLOOKUP($A937,'Doanh thu'!$A$3:$Q$2000,9,FALSE)/1000000000</f>
        <v>6782.687249091</v>
      </c>
      <c r="E937" s="43">
        <f>VLOOKUP($A937,'Doanh thu'!$A$3:$Q$2000,10,FALSE)/1000000000</f>
        <v>8217.1258135049993</v>
      </c>
      <c r="F937" s="43">
        <f>VLOOKUP($A937,'Doanh thu'!$A$3:$Q$2000,11,FALSE)/1000000000</f>
        <v>7231.6530844729996</v>
      </c>
      <c r="G937" s="43">
        <f>VLOOKUP($A937,'Doanh thu'!$A$3:$Q$2000,12,FALSE)/1000000000</f>
        <v>6445.2387835760001</v>
      </c>
      <c r="H937" s="43">
        <f>VLOOKUP($A937,LNST!$A$3:$Q$1635,9,FALSE)/1000000000</f>
        <v>74.790005647000001</v>
      </c>
      <c r="I937" s="43">
        <f>VLOOKUP($A937,LNST!$A$3:$Q$1635,10,FALSE)/1000000000</f>
        <v>363.90593254800001</v>
      </c>
      <c r="J937" s="43">
        <f>VLOOKUP($A937,LNST!$A$3:$Q$1635,11,FALSE)/1000000000</f>
        <v>-0.79177534900000002</v>
      </c>
      <c r="K937" s="43">
        <f>VLOOKUP($A937,LNST!$A$3:$Q$1635,12,FALSE)/1000000000</f>
        <v>24.239544734999999</v>
      </c>
      <c r="L937" s="45">
        <f>VLOOKUP($A937,'Doanh thu'!$A$3:$Q$2000,14,FALSE)</f>
        <v>0.25777372559971151</v>
      </c>
      <c r="M937" s="45">
        <f>VLOOKUP($A937,'Doanh thu'!$A$3:$Q$2000,15,FALSE)</f>
        <v>0.21261729461059678</v>
      </c>
      <c r="N937" s="45">
        <f>VLOOKUP($A937,'Doanh thu'!$A$3:$Q$2000,16,FALSE)</f>
        <v>-0.15221447099953211</v>
      </c>
      <c r="O937" s="45">
        <f>VLOOKUP($A937,'Doanh thu'!$A$3:$Q$2000,17,FALSE)</f>
        <v>0.16182604577971302</v>
      </c>
      <c r="P937" s="45">
        <f>VLOOKUP($A937,LNST!$A$3:$R$1635,14,FALSE)</f>
        <v>1.3425017933174754</v>
      </c>
      <c r="Q937" s="45">
        <f>VLOOKUP($A937,LNST!$A$3:$R$1635,15,FALSE)</f>
        <v>57.850661255359768</v>
      </c>
      <c r="R937" s="45">
        <f>VLOOKUP($A937,LNST!$A$3:$R$1635,16,FALSE)</f>
        <v>-1.0163690952990303</v>
      </c>
      <c r="S937" s="45">
        <f>VLOOKUP($A937,LNST!$A$3:$R$1635,17,FALSE)</f>
        <v>1.2174213710296002</v>
      </c>
      <c r="T937" s="45">
        <f>VLOOKUP($A937,LNG!$A$2:$H$1999,4,FALSE)/(D937*10^9)</f>
        <v>6.4495303765130296E-2</v>
      </c>
      <c r="U937" s="45">
        <f>VLOOKUP($A937,LNG!$A$2:$H$1999,5,FALSE)/(E937*10^9)</f>
        <v>5.5804583793686004E-2</v>
      </c>
      <c r="V937" s="45">
        <f>VLOOKUP($A937,LNG!$A$2:$H$1999,6,FALSE)/(F937*10^9)</f>
        <v>6.641915200319691E-2</v>
      </c>
      <c r="W937" s="45">
        <f>VLOOKUP($A937,LNG!$A$2:$H$1999,7,FALSE)/(G937*10^9)</f>
        <v>7.40826233679244E-2</v>
      </c>
      <c r="X937" s="45">
        <f>VLOOKUP($A937,'LNST năm'!$A$2:$I$2000,8,FALSE)</f>
        <v>-1</v>
      </c>
      <c r="Y937" s="45">
        <f>VLOOKUP($A937,'LNST năm'!$A$2:$I$2000,9,FALSE)</f>
        <v>-1</v>
      </c>
      <c r="Z937" s="46" t="e">
        <f>VLOOKUP($A937,LNG!$A$2:$H$1999,9,FALSE)</f>
        <v>#REF!</v>
      </c>
      <c r="AA937" s="162" t="e">
        <f>VLOOKUP($A937,'GIÁ CP'!$A$2:$D$2000,4,FALSE)/Z937</f>
        <v>#REF!</v>
      </c>
    </row>
    <row r="938" spans="1:27" hidden="1">
      <c r="A938" s="18" t="s">
        <v>238</v>
      </c>
      <c r="B938" s="18" t="s">
        <v>1920</v>
      </c>
      <c r="C938" s="154" t="str">
        <f>VLOOKUP(A938,'GIÁ CP'!$K$2:$M$2000,3,FALSE)</f>
        <v xml:space="preserve">Máy công nghiệp </v>
      </c>
      <c r="D938" s="43">
        <f>VLOOKUP($A938,'Doanh thu'!$A$3:$Q$2000,9,FALSE)/1000000000</f>
        <v>2513.5078086230001</v>
      </c>
      <c r="E938" s="43">
        <f>VLOOKUP($A938,'Doanh thu'!$A$3:$Q$2000,10,FALSE)/1000000000</f>
        <v>2552.162332981</v>
      </c>
      <c r="F938" s="43">
        <f>VLOOKUP($A938,'Doanh thu'!$A$3:$Q$2000,11,FALSE)/1000000000</f>
        <v>2877.5777317930001</v>
      </c>
      <c r="G938" s="43">
        <f>VLOOKUP($A938,'Doanh thu'!$A$3:$Q$2000,12,FALSE)/1000000000</f>
        <v>2470.7519263580002</v>
      </c>
      <c r="H938" s="43">
        <f>VLOOKUP($A938,LNST!$A$3:$Q$1635,9,FALSE)/1000000000</f>
        <v>622.93250562499998</v>
      </c>
      <c r="I938" s="43">
        <f>VLOOKUP($A938,LNST!$A$3:$Q$1635,10,FALSE)/1000000000</f>
        <v>674.22710981399996</v>
      </c>
      <c r="J938" s="43">
        <f>VLOOKUP($A938,LNST!$A$3:$Q$1635,11,FALSE)/1000000000</f>
        <v>619.99493584100003</v>
      </c>
      <c r="K938" s="43">
        <f>VLOOKUP($A938,LNST!$A$3:$Q$1635,12,FALSE)/1000000000</f>
        <v>714.24259043300003</v>
      </c>
      <c r="L938" s="45">
        <f>VLOOKUP($A938,'Doanh thu'!$A$3:$Q$2000,14,FALSE)</f>
        <v>0.15235215609764469</v>
      </c>
      <c r="M938" s="45">
        <f>VLOOKUP($A938,'Doanh thu'!$A$3:$Q$2000,15,FALSE)</f>
        <v>0.25757966226977186</v>
      </c>
      <c r="N938" s="45">
        <f>VLOOKUP($A938,'Doanh thu'!$A$3:$Q$2000,16,FALSE)</f>
        <v>0.23206573387666207</v>
      </c>
      <c r="O938" s="45">
        <f>VLOOKUP($A938,'Doanh thu'!$A$3:$Q$2000,17,FALSE)</f>
        <v>0.19454449055432221</v>
      </c>
      <c r="P938" s="45">
        <f>VLOOKUP($A938,LNST!$A$3:$R$1635,14,FALSE)</f>
        <v>0.76036783933687802</v>
      </c>
      <c r="Q938" s="45">
        <f>VLOOKUP($A938,LNST!$A$3:$R$1635,15,FALSE)</f>
        <v>0.40509172291126211</v>
      </c>
      <c r="R938" s="45">
        <f>VLOOKUP($A938,LNST!$A$3:$R$1635,16,FALSE)</f>
        <v>-8.5950548555485923E-2</v>
      </c>
      <c r="S938" s="45">
        <f>VLOOKUP($A938,LNST!$A$3:$R$1635,17,FALSE)</f>
        <v>0.16820073726168702</v>
      </c>
      <c r="T938" s="45">
        <f>VLOOKUP($A938,LNG!$A$2:$H$1999,4,FALSE)/(D938*10^9)</f>
        <v>0.37813974563130498</v>
      </c>
      <c r="U938" s="45">
        <f>VLOOKUP($A938,LNG!$A$2:$H$1999,5,FALSE)/(E938*10^9)</f>
        <v>0.33429881746842305</v>
      </c>
      <c r="V938" s="45">
        <f>VLOOKUP($A938,LNG!$A$2:$H$1999,6,FALSE)/(F938*10^9)</f>
        <v>0.32388010089245545</v>
      </c>
      <c r="W938" s="45">
        <f>VLOOKUP($A938,LNG!$A$2:$H$1999,7,FALSE)/(G938*10^9)</f>
        <v>0.42075145655006196</v>
      </c>
      <c r="X938" s="45">
        <f>VLOOKUP($A938,'LNST năm'!$A$2:$I$2000,8,FALSE)</f>
        <v>0.26847696737628818</v>
      </c>
      <c r="Y938" s="45">
        <f>VLOOKUP($A938,'LNST năm'!$A$2:$I$2000,9,FALSE)</f>
        <v>-2.0723822170477524E-2</v>
      </c>
      <c r="Z938" s="46" t="e">
        <f>VLOOKUP($A938,LNG!$A$2:$H$1999,9,FALSE)</f>
        <v>#REF!</v>
      </c>
      <c r="AA938" s="162" t="e">
        <f>VLOOKUP($A938,'GIÁ CP'!$A$2:$D$2000,4,FALSE)/Z938</f>
        <v>#REF!</v>
      </c>
    </row>
    <row r="939" spans="1:27" hidden="1">
      <c r="A939" s="18" t="s">
        <v>349</v>
      </c>
      <c r="B939" s="18" t="s">
        <v>2050</v>
      </c>
      <c r="C939" s="154" t="str">
        <f>VLOOKUP(A939,'GIÁ CP'!$K$2:$M$2000,3,FALSE)</f>
        <v xml:space="preserve">Kho bãi, hậu cần và bảo dưỡng </v>
      </c>
      <c r="D939" s="43">
        <f>VLOOKUP($A939,'Doanh thu'!$A$3:$Q$2000,9,FALSE)/1000000000</f>
        <v>806.90115018300003</v>
      </c>
      <c r="E939" s="43">
        <f>VLOOKUP($A939,'Doanh thu'!$A$3:$Q$2000,10,FALSE)/1000000000</f>
        <v>844.172858002</v>
      </c>
      <c r="F939" s="43">
        <f>VLOOKUP($A939,'Doanh thu'!$A$3:$Q$2000,11,FALSE)/1000000000</f>
        <v>872.30947293300005</v>
      </c>
      <c r="G939" s="43">
        <f>VLOOKUP($A939,'Doanh thu'!$A$3:$Q$2000,12,FALSE)/1000000000</f>
        <v>860.568918306</v>
      </c>
      <c r="H939" s="43">
        <f>VLOOKUP($A939,LNST!$A$3:$Q$1635,9,FALSE)/1000000000</f>
        <v>116.23368259</v>
      </c>
      <c r="I939" s="43">
        <f>VLOOKUP($A939,LNST!$A$3:$Q$1635,10,FALSE)/1000000000</f>
        <v>79.020053082000004</v>
      </c>
      <c r="J939" s="43">
        <f>VLOOKUP($A939,LNST!$A$3:$Q$1635,11,FALSE)/1000000000</f>
        <v>65.083562263999994</v>
      </c>
      <c r="K939" s="43">
        <f>VLOOKUP($A939,LNST!$A$3:$Q$1635,12,FALSE)/1000000000</f>
        <v>13.351330684000001</v>
      </c>
      <c r="L939" s="45">
        <f>VLOOKUP($A939,'Doanh thu'!$A$3:$Q$2000,14,FALSE)</f>
        <v>0.12454544895862459</v>
      </c>
      <c r="M939" s="45">
        <f>VLOOKUP($A939,'Doanh thu'!$A$3:$Q$2000,15,FALSE)</f>
        <v>0.19036006391399249</v>
      </c>
      <c r="N939" s="45">
        <f>VLOOKUP($A939,'Doanh thu'!$A$3:$Q$2000,16,FALSE)</f>
        <v>0.1258720672762379</v>
      </c>
      <c r="O939" s="45">
        <f>VLOOKUP($A939,'Doanh thu'!$A$3:$Q$2000,17,FALSE)</f>
        <v>0.26159380397453957</v>
      </c>
      <c r="P939" s="45">
        <f>VLOOKUP($A939,LNST!$A$3:$R$1635,14,FALSE)</f>
        <v>0.70933737449553225</v>
      </c>
      <c r="Q939" s="45">
        <f>VLOOKUP($A939,LNST!$A$3:$R$1635,15,FALSE)</f>
        <v>0.46655488234297177</v>
      </c>
      <c r="R939" s="45">
        <f>VLOOKUP($A939,LNST!$A$3:$R$1635,16,FALSE)</f>
        <v>-0.6159713789197877</v>
      </c>
      <c r="S939" s="45">
        <f>VLOOKUP($A939,LNST!$A$3:$R$1635,17,FALSE)</f>
        <v>-0.83443852491295656</v>
      </c>
      <c r="T939" s="45">
        <f>VLOOKUP($A939,LNG!$A$2:$H$1999,4,FALSE)/(D939*10^9)</f>
        <v>0.28194874504938228</v>
      </c>
      <c r="U939" s="45">
        <f>VLOOKUP($A939,LNG!$A$2:$H$1999,5,FALSE)/(E939*10^9)</f>
        <v>0.30049386373353287</v>
      </c>
      <c r="V939" s="45">
        <f>VLOOKUP($A939,LNG!$A$2:$H$1999,6,FALSE)/(F939*10^9)</f>
        <v>0.36506010974898473</v>
      </c>
      <c r="W939" s="45">
        <f>VLOOKUP($A939,LNG!$A$2:$H$1999,7,FALSE)/(G939*10^9)</f>
        <v>0.39632667371995889</v>
      </c>
      <c r="X939" s="45">
        <f>VLOOKUP($A939,'LNST năm'!$A$2:$I$2000,8,FALSE)</f>
        <v>-1</v>
      </c>
      <c r="Y939" s="45">
        <f>VLOOKUP($A939,'LNST năm'!$A$2:$I$2000,9,FALSE)</f>
        <v>-1</v>
      </c>
      <c r="Z939" s="46" t="e">
        <f>VLOOKUP($A939,LNG!$A$2:$H$1999,9,FALSE)</f>
        <v>#REF!</v>
      </c>
      <c r="AA939" s="162" t="e">
        <f>VLOOKUP($A939,'GIÁ CP'!$A$2:$D$2000,4,FALSE)/Z939</f>
        <v>#REF!</v>
      </c>
    </row>
    <row r="940" spans="1:27" hidden="1">
      <c r="A940" s="18" t="s">
        <v>418</v>
      </c>
      <c r="B940" s="18" t="s">
        <v>2122</v>
      </c>
      <c r="C940" s="154" t="str">
        <f>VLOOKUP(A940,'GIÁ CP'!$K$2:$M$2000,3,FALSE)</f>
        <v xml:space="preserve">Sản xuất &amp; Phân phối Điện </v>
      </c>
      <c r="D940" s="43">
        <f>VLOOKUP($A940,'Doanh thu'!$A$3:$Q$2000,9,FALSE)/1000000000</f>
        <v>291.549334837</v>
      </c>
      <c r="E940" s="43">
        <f>VLOOKUP($A940,'Doanh thu'!$A$3:$Q$2000,10,FALSE)/1000000000</f>
        <v>358.40697284800001</v>
      </c>
      <c r="F940" s="43">
        <f>VLOOKUP($A940,'Doanh thu'!$A$3:$Q$2000,11,FALSE)/1000000000</f>
        <v>275.40587091700002</v>
      </c>
      <c r="G940" s="43">
        <f>VLOOKUP($A940,'Doanh thu'!$A$3:$Q$2000,12,FALSE)/1000000000</f>
        <v>245.497066098</v>
      </c>
      <c r="H940" s="43">
        <f>VLOOKUP($A940,LNST!$A$3:$Q$1635,9,FALSE)/1000000000</f>
        <v>12.792966114</v>
      </c>
      <c r="I940" s="43">
        <f>VLOOKUP($A940,LNST!$A$3:$Q$1635,10,FALSE)/1000000000</f>
        <v>18.724265533000001</v>
      </c>
      <c r="J940" s="43">
        <f>VLOOKUP($A940,LNST!$A$3:$Q$1635,11,FALSE)/1000000000</f>
        <v>14.281616247000001</v>
      </c>
      <c r="K940" s="43">
        <f>VLOOKUP($A940,LNST!$A$3:$Q$1635,12,FALSE)/1000000000</f>
        <v>8.0120071270000004</v>
      </c>
      <c r="L940" s="45">
        <f>VLOOKUP($A940,'Doanh thu'!$A$3:$Q$2000,14,FALSE)</f>
        <v>0.13744965947623611</v>
      </c>
      <c r="M940" s="45">
        <f>VLOOKUP($A940,'Doanh thu'!$A$3:$Q$2000,15,FALSE)</f>
        <v>0.25839136320864453</v>
      </c>
      <c r="N940" s="45">
        <f>VLOOKUP($A940,'Doanh thu'!$A$3:$Q$2000,16,FALSE)</f>
        <v>0.29105458575406595</v>
      </c>
      <c r="O940" s="45">
        <f>VLOOKUP($A940,'Doanh thu'!$A$3:$Q$2000,17,FALSE)</f>
        <v>0.18310026222547784</v>
      </c>
      <c r="P940" s="45">
        <f>VLOOKUP($A940,LNST!$A$3:$R$1635,14,FALSE)</f>
        <v>0.10613857436912109</v>
      </c>
      <c r="Q940" s="45">
        <f>VLOOKUP($A940,LNST!$A$3:$R$1635,15,FALSE)</f>
        <v>0.30203084789529655</v>
      </c>
      <c r="R940" s="45">
        <f>VLOOKUP($A940,LNST!$A$3:$R$1635,16,FALSE)</f>
        <v>0.87288637768564215</v>
      </c>
      <c r="S940" s="45">
        <f>VLOOKUP($A940,LNST!$A$3:$R$1635,17,FALSE)</f>
        <v>-0.18077133741894369</v>
      </c>
      <c r="T940" s="45">
        <f>VLOOKUP($A940,LNG!$A$2:$H$1999,4,FALSE)/(D940*10^9)</f>
        <v>5.3206492872544739E-2</v>
      </c>
      <c r="U940" s="45">
        <f>VLOOKUP($A940,LNG!$A$2:$H$1999,5,FALSE)/(E940*10^9)</f>
        <v>6.3909597215660918E-2</v>
      </c>
      <c r="V940" s="45">
        <f>VLOOKUP($A940,LNG!$A$2:$H$1999,6,FALSE)/(F940*10^9)</f>
        <v>0.10907568634240655</v>
      </c>
      <c r="W940" s="45">
        <f>VLOOKUP($A940,LNG!$A$2:$H$1999,7,FALSE)/(G940*10^9)</f>
        <v>0.10417377521241321</v>
      </c>
      <c r="X940" s="45">
        <f>VLOOKUP($A940,'LNST năm'!$A$2:$I$2000,8,FALSE)</f>
        <v>0.3189642085444962</v>
      </c>
      <c r="Y940" s="45">
        <f>VLOOKUP($A940,'LNST năm'!$A$2:$I$2000,9,FALSE)</f>
        <v>0.23939893923052469</v>
      </c>
      <c r="Z940" s="46" t="e">
        <f>VLOOKUP($A940,LNG!$A$2:$H$1999,9,FALSE)</f>
        <v>#REF!</v>
      </c>
      <c r="AA940" s="162" t="e">
        <f>VLOOKUP($A940,'GIÁ CP'!$A$2:$D$2000,4,FALSE)/Z940</f>
        <v>#REF!</v>
      </c>
    </row>
    <row r="941" spans="1:27" hidden="1">
      <c r="A941" s="18" t="s">
        <v>540</v>
      </c>
      <c r="B941" s="18" t="s">
        <v>2258</v>
      </c>
      <c r="C941" s="154" t="str">
        <f>VLOOKUP(A941,'GIÁ CP'!$K$2:$M$2000,3,FALSE)</f>
        <v xml:space="preserve">Kho bãi, hậu cần và bảo dưỡng </v>
      </c>
      <c r="D941" s="43">
        <f>VLOOKUP($A941,'Doanh thu'!$A$3:$Q$2000,9,FALSE)/1000000000</f>
        <v>658.49701094399995</v>
      </c>
      <c r="E941" s="43">
        <f>VLOOKUP($A941,'Doanh thu'!$A$3:$Q$2000,10,FALSE)/1000000000</f>
        <v>700.33049780500005</v>
      </c>
      <c r="F941" s="43">
        <f>VLOOKUP($A941,'Doanh thu'!$A$3:$Q$2000,11,FALSE)/1000000000</f>
        <v>794.12536184099997</v>
      </c>
      <c r="G941" s="43">
        <f>VLOOKUP($A941,'Doanh thu'!$A$3:$Q$2000,12,FALSE)/1000000000</f>
        <v>744.85589855000001</v>
      </c>
      <c r="H941" s="43">
        <f>VLOOKUP($A941,LNST!$A$3:$Q$1635,9,FALSE)/1000000000</f>
        <v>189.93363394100001</v>
      </c>
      <c r="I941" s="43">
        <f>VLOOKUP($A941,LNST!$A$3:$Q$1635,10,FALSE)/1000000000</f>
        <v>260.805258412</v>
      </c>
      <c r="J941" s="43">
        <f>VLOOKUP($A941,LNST!$A$3:$Q$1635,11,FALSE)/1000000000</f>
        <v>227.280320561</v>
      </c>
      <c r="K941" s="43">
        <f>VLOOKUP($A941,LNST!$A$3:$Q$1635,12,FALSE)/1000000000</f>
        <v>310.65092433199999</v>
      </c>
      <c r="L941" s="45">
        <f>VLOOKUP($A941,'Doanh thu'!$A$3:$Q$2000,14,FALSE)</f>
        <v>-9.4249690959651924E-3</v>
      </c>
      <c r="M941" s="45">
        <f>VLOOKUP($A941,'Doanh thu'!$A$3:$Q$2000,15,FALSE)</f>
        <v>7.052171617767472E-2</v>
      </c>
      <c r="N941" s="45">
        <f>VLOOKUP($A941,'Doanh thu'!$A$3:$Q$2000,16,FALSE)</f>
        <v>0.11833138093033388</v>
      </c>
      <c r="O941" s="45">
        <f>VLOOKUP($A941,'Doanh thu'!$A$3:$Q$2000,17,FALSE)</f>
        <v>0.29008009722838185</v>
      </c>
      <c r="P941" s="45">
        <f>VLOOKUP($A941,LNST!$A$3:$R$1635,14,FALSE)</f>
        <v>9.5730720445785511E-2</v>
      </c>
      <c r="Q941" s="45">
        <f>VLOOKUP($A941,LNST!$A$3:$R$1635,15,FALSE)</f>
        <v>-0.22471905794181338</v>
      </c>
      <c r="R941" s="45">
        <f>VLOOKUP($A941,LNST!$A$3:$R$1635,16,FALSE)</f>
        <v>0.44662674139671982</v>
      </c>
      <c r="S941" s="45">
        <f>VLOOKUP($A941,LNST!$A$3:$R$1635,17,FALSE)</f>
        <v>1.1398588639757832</v>
      </c>
      <c r="T941" s="45">
        <f>VLOOKUP($A941,LNG!$A$2:$H$1999,4,FALSE)/(D941*10^9)</f>
        <v>0.37759370179911911</v>
      </c>
      <c r="U941" s="45">
        <f>VLOOKUP($A941,LNG!$A$2:$H$1999,5,FALSE)/(E941*10^9)</f>
        <v>0.40490420276964195</v>
      </c>
      <c r="V941" s="45">
        <f>VLOOKUP($A941,LNG!$A$2:$H$1999,6,FALSE)/(F941*10^9)</f>
        <v>0.451386590222981</v>
      </c>
      <c r="W941" s="45">
        <f>VLOOKUP($A941,LNG!$A$2:$H$1999,7,FALSE)/(G941*10^9)</f>
        <v>0.51827250042658601</v>
      </c>
      <c r="X941" s="45">
        <f>VLOOKUP($A941,'LNST năm'!$A$2:$I$2000,8,FALSE)</f>
        <v>2.0333968083732598E-2</v>
      </c>
      <c r="Y941" s="45">
        <f>VLOOKUP($A941,'LNST năm'!$A$2:$I$2000,9,FALSE)</f>
        <v>0.12653059297178837</v>
      </c>
      <c r="Z941" s="46" t="e">
        <f>VLOOKUP($A941,LNG!$A$2:$H$1999,9,FALSE)</f>
        <v>#REF!</v>
      </c>
      <c r="AA941" s="162" t="e">
        <f>VLOOKUP($A941,'GIÁ CP'!$A$2:$D$2000,4,FALSE)/Z941</f>
        <v>#REF!</v>
      </c>
    </row>
    <row r="942" spans="1:27">
      <c r="A942" s="18" t="s">
        <v>172</v>
      </c>
      <c r="B942" s="18" t="s">
        <v>1850</v>
      </c>
      <c r="C942" s="154" t="str">
        <f>VLOOKUP(A942,'GIÁ CP'!$K$2:$M$2000,3,FALSE)</f>
        <v xml:space="preserve">Vật liệu xây dựng &amp; Nội thất </v>
      </c>
      <c r="D942" s="43">
        <f>VLOOKUP($A942,'Doanh thu'!$A$3:$Q$2000,9,FALSE)/1000000000</f>
        <v>369.37866087999998</v>
      </c>
      <c r="E942" s="43">
        <f>VLOOKUP($A942,'Doanh thu'!$A$3:$Q$2000,10,FALSE)/1000000000</f>
        <v>265.36790513900002</v>
      </c>
      <c r="F942" s="43">
        <f>VLOOKUP($A942,'Doanh thu'!$A$3:$Q$2000,11,FALSE)/1000000000</f>
        <v>317.697647093</v>
      </c>
      <c r="G942" s="43">
        <f>VLOOKUP($A942,'Doanh thu'!$A$3:$Q$2000,12,FALSE)/1000000000</f>
        <v>308.71798870499998</v>
      </c>
      <c r="H942" s="43">
        <f>VLOOKUP($A942,LNST!$A$3:$Q$1635,9,FALSE)/1000000000</f>
        <v>55.837155009999996</v>
      </c>
      <c r="I942" s="43">
        <f>VLOOKUP($A942,LNST!$A$3:$Q$1635,10,FALSE)/1000000000</f>
        <v>27.713587891</v>
      </c>
      <c r="J942" s="43">
        <f>VLOOKUP($A942,LNST!$A$3:$Q$1635,11,FALSE)/1000000000</f>
        <v>36.256507724000002</v>
      </c>
      <c r="K942" s="43">
        <f>VLOOKUP($A942,LNST!$A$3:$Q$1635,12,FALSE)/1000000000</f>
        <v>29.805618575</v>
      </c>
      <c r="L942" s="45">
        <f>VLOOKUP($A942,'Doanh thu'!$A$3:$Q$2000,14,FALSE)</f>
        <v>0.53035874558438179</v>
      </c>
      <c r="M942" s="45">
        <f>VLOOKUP($A942,'Doanh thu'!$A$3:$Q$2000,15,FALSE)</f>
        <v>0.36086566221692268</v>
      </c>
      <c r="N942" s="45">
        <f>VLOOKUP($A942,'Doanh thu'!$A$3:$Q$2000,16,FALSE)</f>
        <v>0.22818921243514234</v>
      </c>
      <c r="O942" s="45">
        <f>VLOOKUP($A942,'Doanh thu'!$A$3:$Q$2000,17,FALSE)</f>
        <v>0.25886649106455062</v>
      </c>
      <c r="P942" s="45">
        <f>VLOOKUP($A942,LNST!$A$3:$R$1635,14,FALSE)</f>
        <v>1.5454008290995767</v>
      </c>
      <c r="Q942" s="45">
        <f>VLOOKUP($A942,LNST!$A$3:$R$1635,15,FALSE)</f>
        <v>0.82597955024323744</v>
      </c>
      <c r="R942" s="45">
        <f>VLOOKUP($A942,LNST!$A$3:$R$1635,16,FALSE)</f>
        <v>0.78741669608015308</v>
      </c>
      <c r="S942" s="45">
        <f>VLOOKUP($A942,LNST!$A$3:$R$1635,17,FALSE)</f>
        <v>0.33852897461378439</v>
      </c>
      <c r="T942" s="45">
        <f>VLOOKUP($A942,LNG!$A$2:$H$1999,4,FALSE)/(D942*10^9)</f>
        <v>0.1498186282422477</v>
      </c>
      <c r="U942" s="45">
        <f>VLOOKUP($A942,LNG!$A$2:$H$1999,5,FALSE)/(E942*10^9)</f>
        <v>0.41177750872986285</v>
      </c>
      <c r="V942" s="45">
        <f>VLOOKUP($A942,LNG!$A$2:$H$1999,6,FALSE)/(F942*10^9)</f>
        <v>0.18664542270796855</v>
      </c>
      <c r="W942" s="45">
        <f>VLOOKUP($A942,LNG!$A$2:$H$1999,7,FALSE)/(G942*10^9)</f>
        <v>0.20609774770785655</v>
      </c>
      <c r="X942" s="45">
        <f>VLOOKUP($A942,'LNST năm'!$A$2:$I$2000,8,FALSE)</f>
        <v>-1</v>
      </c>
      <c r="Y942" s="45">
        <f>VLOOKUP($A942,'LNST năm'!$A$2:$I$2000,9,FALSE)</f>
        <v>-1</v>
      </c>
      <c r="Z942" s="46" t="e">
        <f>VLOOKUP($A942,LNG!$A$2:$H$1999,9,FALSE)</f>
        <v>#REF!</v>
      </c>
      <c r="AA942" s="162" t="e">
        <f>VLOOKUP($A942,'GIÁ CP'!$A$2:$D$2000,4,FALSE)/Z942</f>
        <v>#REF!</v>
      </c>
    </row>
    <row r="943" spans="1:27" hidden="1">
      <c r="A943" s="18" t="s">
        <v>680</v>
      </c>
      <c r="B943" s="18" t="s">
        <v>2025</v>
      </c>
      <c r="C943" s="154" t="str">
        <f>VLOOKUP(A943,'GIÁ CP'!$K$2:$M$2000,3,FALSE)</f>
        <v xml:space="preserve">Vật liệu xây dựng &amp; Nội thất </v>
      </c>
      <c r="D943" s="43">
        <f>VLOOKUP($A943,'Doanh thu'!$A$3:$Q$2000,9,FALSE)/1000000000</f>
        <v>3228.7290233049998</v>
      </c>
      <c r="E943" s="43">
        <f>VLOOKUP($A943,'Doanh thu'!$A$3:$Q$2000,10,FALSE)/1000000000</f>
        <v>3253.9775991460001</v>
      </c>
      <c r="F943" s="43">
        <f>VLOOKUP($A943,'Doanh thu'!$A$3:$Q$2000,11,FALSE)/1000000000</f>
        <v>3977.3476635719999</v>
      </c>
      <c r="G943" s="43">
        <f>VLOOKUP($A943,'Doanh thu'!$A$3:$Q$2000,12,FALSE)/1000000000</f>
        <v>3274.1759748929999</v>
      </c>
      <c r="H943" s="43">
        <f>VLOOKUP($A943,LNST!$A$3:$Q$1635,9,FALSE)/1000000000</f>
        <v>438.13362566699999</v>
      </c>
      <c r="I943" s="43">
        <f>VLOOKUP($A943,LNST!$A$3:$Q$1635,10,FALSE)/1000000000</f>
        <v>92.236203528000004</v>
      </c>
      <c r="J943" s="43">
        <f>VLOOKUP($A943,LNST!$A$3:$Q$1635,11,FALSE)/1000000000</f>
        <v>552.21812480200003</v>
      </c>
      <c r="K943" s="43">
        <f>VLOOKUP($A943,LNST!$A$3:$Q$1635,12,FALSE)/1000000000</f>
        <v>215.74226713499999</v>
      </c>
      <c r="L943" s="45">
        <f>VLOOKUP($A943,'Doanh thu'!$A$3:$Q$2000,14,FALSE)</f>
        <v>0.1906793161460196</v>
      </c>
      <c r="M943" s="45">
        <f>VLOOKUP($A943,'Doanh thu'!$A$3:$Q$2000,15,FALSE)</f>
        <v>0.1480465771896366</v>
      </c>
      <c r="N943" s="45">
        <f>VLOOKUP($A943,'Doanh thu'!$A$3:$Q$2000,16,FALSE)</f>
        <v>6.8854247167406346E-2</v>
      </c>
      <c r="O943" s="45">
        <f>VLOOKUP($A943,'Doanh thu'!$A$3:$Q$2000,17,FALSE)</f>
        <v>0.14694080873045709</v>
      </c>
      <c r="P943" s="45">
        <f>VLOOKUP($A943,LNST!$A$3:$R$1635,14,FALSE)</f>
        <v>1.7589431363713979</v>
      </c>
      <c r="Q943" s="45">
        <f>VLOOKUP($A943,LNST!$A$3:$R$1635,15,FALSE)</f>
        <v>-0.55077046484102887</v>
      </c>
      <c r="R943" s="45">
        <f>VLOOKUP($A943,LNST!$A$3:$R$1635,16,FALSE)</f>
        <v>3.3075447023959273E-2</v>
      </c>
      <c r="S943" s="45">
        <f>VLOOKUP($A943,LNST!$A$3:$R$1635,17,FALSE)</f>
        <v>-0.32718116351435739</v>
      </c>
      <c r="T943" s="45">
        <f>VLOOKUP($A943,LNG!$A$2:$H$1999,4,FALSE)/(D943*10^9)</f>
        <v>0.26069586756320606</v>
      </c>
      <c r="U943" s="45">
        <f>VLOOKUP($A943,LNG!$A$2:$H$1999,5,FALSE)/(E943*10^9)</f>
        <v>0.35371620772898793</v>
      </c>
      <c r="V943" s="45">
        <f>VLOOKUP($A943,LNG!$A$2:$H$1999,6,FALSE)/(F943*10^9)</f>
        <v>0.17389697979654109</v>
      </c>
      <c r="W943" s="45">
        <f>VLOOKUP($A943,LNG!$A$2:$H$1999,7,FALSE)/(G943*10^9)</f>
        <v>0.40163814904694461</v>
      </c>
      <c r="X943" s="45">
        <f>VLOOKUP($A943,'LNST năm'!$A$2:$I$2000,8,FALSE)</f>
        <v>0.27013320510656447</v>
      </c>
      <c r="Y943" s="45">
        <f>VLOOKUP($A943,'LNST năm'!$A$2:$I$2000,9,FALSE)</f>
        <v>-6.7091964336405074E-2</v>
      </c>
      <c r="Z943" s="46" t="e">
        <f>VLOOKUP($A943,LNG!$A$2:$H$1999,9,FALSE)</f>
        <v>#REF!</v>
      </c>
      <c r="AA943" s="162" t="e">
        <f>VLOOKUP($A943,'GIÁ CP'!$A$2:$D$2000,4,FALSE)/Z943</f>
        <v>#REF!</v>
      </c>
    </row>
    <row r="944" spans="1:27" hidden="1">
      <c r="A944" s="18" t="s">
        <v>80</v>
      </c>
      <c r="B944" s="18" t="s">
        <v>1734</v>
      </c>
      <c r="C944" s="154" t="str">
        <f>VLOOKUP(A944,'GIÁ CP'!$K$2:$M$2000,3,FALSE)</f>
        <v xml:space="preserve">Nhựa, cao su &amp; sợi </v>
      </c>
      <c r="D944" s="43">
        <f>VLOOKUP($A944,'Doanh thu'!$A$3:$Q$2000,9,FALSE)/1000000000</f>
        <v>201.55500642499999</v>
      </c>
      <c r="E944" s="43">
        <f>VLOOKUP($A944,'Doanh thu'!$A$3:$Q$2000,10,FALSE)/1000000000</f>
        <v>482.20770541299999</v>
      </c>
      <c r="F944" s="43">
        <f>VLOOKUP($A944,'Doanh thu'!$A$3:$Q$2000,11,FALSE)/1000000000</f>
        <v>301.66122409000002</v>
      </c>
      <c r="G944" s="43">
        <f>VLOOKUP($A944,'Doanh thu'!$A$3:$Q$2000,12,FALSE)/1000000000</f>
        <v>379.48407489200002</v>
      </c>
      <c r="H944" s="43">
        <f>VLOOKUP($A944,LNST!$A$3:$Q$1635,9,FALSE)/1000000000</f>
        <v>52.699260557000002</v>
      </c>
      <c r="I944" s="43">
        <f>VLOOKUP($A944,LNST!$A$3:$Q$1635,10,FALSE)/1000000000</f>
        <v>137.268232517</v>
      </c>
      <c r="J944" s="43">
        <f>VLOOKUP($A944,LNST!$A$3:$Q$1635,11,FALSE)/1000000000</f>
        <v>33.643240356</v>
      </c>
      <c r="K944" s="43">
        <f>VLOOKUP($A944,LNST!$A$3:$Q$1635,12,FALSE)/1000000000</f>
        <v>104.517422598</v>
      </c>
      <c r="L944" s="45">
        <f>VLOOKUP($A944,'Doanh thu'!$A$3:$Q$2000,14,FALSE)</f>
        <v>-0.13422956615478826</v>
      </c>
      <c r="M944" s="45">
        <f>VLOOKUP($A944,'Doanh thu'!$A$3:$Q$2000,15,FALSE)</f>
        <v>0.38414173750306235</v>
      </c>
      <c r="N944" s="45">
        <f>VLOOKUP($A944,'Doanh thu'!$A$3:$Q$2000,16,FALSE)</f>
        <v>-0.33952837246716633</v>
      </c>
      <c r="O944" s="45">
        <f>VLOOKUP($A944,'Doanh thu'!$A$3:$Q$2000,17,FALSE)</f>
        <v>0.87324446051601823</v>
      </c>
      <c r="P944" s="45">
        <f>VLOOKUP($A944,LNST!$A$3:$R$1635,14,FALSE)</f>
        <v>-0.27928791129960778</v>
      </c>
      <c r="Q944" s="45">
        <f>VLOOKUP($A944,LNST!$A$3:$R$1635,15,FALSE)</f>
        <v>2.099832586886075</v>
      </c>
      <c r="R944" s="45">
        <f>VLOOKUP($A944,LNST!$A$3:$R$1635,16,FALSE)</f>
        <v>-0.63596535493320483</v>
      </c>
      <c r="S944" s="45">
        <f>VLOOKUP($A944,LNST!$A$3:$R$1635,17,FALSE)</f>
        <v>0.59997587457941282</v>
      </c>
      <c r="T944" s="45">
        <f>VLOOKUP($A944,LNG!$A$2:$H$1999,4,FALSE)/(D944*10^9)</f>
        <v>0.47466257255485089</v>
      </c>
      <c r="U944" s="45">
        <f>VLOOKUP($A944,LNG!$A$2:$H$1999,5,FALSE)/(E944*10^9)</f>
        <v>0.13803762633156277</v>
      </c>
      <c r="V944" s="45">
        <f>VLOOKUP($A944,LNG!$A$2:$H$1999,6,FALSE)/(F944*10^9)</f>
        <v>0.60817397747237256</v>
      </c>
      <c r="W944" s="45">
        <f>VLOOKUP($A944,LNG!$A$2:$H$1999,7,FALSE)/(G944*10^9)</f>
        <v>0.30650226521126678</v>
      </c>
      <c r="X944" s="45">
        <f>VLOOKUP($A944,'LNST năm'!$A$2:$I$2000,8,FALSE)</f>
        <v>0.20648247088682153</v>
      </c>
      <c r="Y944" s="45">
        <f>VLOOKUP($A944,'LNST năm'!$A$2:$I$2000,9,FALSE)</f>
        <v>7.8042303521359546E-2</v>
      </c>
      <c r="Z944" s="46" t="e">
        <f>VLOOKUP($A944,LNG!$A$2:$H$1999,9,FALSE)</f>
        <v>#REF!</v>
      </c>
      <c r="AA944" s="162" t="e">
        <f>VLOOKUP($A944,'GIÁ CP'!$A$2:$D$2000,4,FALSE)/Z944</f>
        <v>#REF!</v>
      </c>
    </row>
    <row r="945" spans="1:27" hidden="1">
      <c r="A945" s="18" t="s">
        <v>84</v>
      </c>
      <c r="B945" s="18" t="s">
        <v>1738</v>
      </c>
      <c r="C945" s="154" t="str">
        <f>VLOOKUP(A945,'GIÁ CP'!$K$2:$M$2000,3,FALSE)</f>
        <v xml:space="preserve">Sản xuất &amp; Phân phối Điện </v>
      </c>
      <c r="D945" s="43">
        <f>VLOOKUP($A945,'Doanh thu'!$A$3:$Q$2000,9,FALSE)/1000000000</f>
        <v>26.413640039000001</v>
      </c>
      <c r="E945" s="43">
        <f>VLOOKUP($A945,'Doanh thu'!$A$3:$Q$2000,10,FALSE)/1000000000</f>
        <v>21.102061017</v>
      </c>
      <c r="F945" s="43">
        <f>VLOOKUP($A945,'Doanh thu'!$A$3:$Q$2000,11,FALSE)/1000000000</f>
        <v>32.573996923999999</v>
      </c>
      <c r="G945" s="43">
        <f>VLOOKUP($A945,'Doanh thu'!$A$3:$Q$2000,12,FALSE)/1000000000</f>
        <v>21.647201481</v>
      </c>
      <c r="H945" s="43">
        <f>VLOOKUP($A945,LNST!$A$3:$Q$1635,9,FALSE)/1000000000</f>
        <v>13.568230798</v>
      </c>
      <c r="I945" s="43">
        <f>VLOOKUP($A945,LNST!$A$3:$Q$1635,10,FALSE)/1000000000</f>
        <v>7.8928399410000001</v>
      </c>
      <c r="J945" s="43">
        <f>VLOOKUP($A945,LNST!$A$3:$Q$1635,11,FALSE)/1000000000</f>
        <v>15.005457828999999</v>
      </c>
      <c r="K945" s="43">
        <f>VLOOKUP($A945,LNST!$A$3:$Q$1635,12,FALSE)/1000000000</f>
        <v>11.04298921</v>
      </c>
      <c r="L945" s="45">
        <f>VLOOKUP($A945,'Doanh thu'!$A$3:$Q$2000,14,FALSE)</f>
        <v>0.28173777788566357</v>
      </c>
      <c r="M945" s="45">
        <f>VLOOKUP($A945,'Doanh thu'!$A$3:$Q$2000,15,FALSE)</f>
        <v>6.2010145745233933E-2</v>
      </c>
      <c r="N945" s="45">
        <f>VLOOKUP($A945,'Doanh thu'!$A$3:$Q$2000,16,FALSE)</f>
        <v>3.4100596917279818E-2</v>
      </c>
      <c r="O945" s="45">
        <f>VLOOKUP($A945,'Doanh thu'!$A$3:$Q$2000,17,FALSE)</f>
        <v>-4.0735837232362945E-2</v>
      </c>
      <c r="P945" s="45">
        <f>VLOOKUP($A945,LNST!$A$3:$R$1635,14,FALSE)</f>
        <v>0.23001979497524472</v>
      </c>
      <c r="Q945" s="45">
        <f>VLOOKUP($A945,LNST!$A$3:$R$1635,15,FALSE)</f>
        <v>-0.10650750447186526</v>
      </c>
      <c r="R945" s="45">
        <f>VLOOKUP($A945,LNST!$A$3:$R$1635,16,FALSE)</f>
        <v>7.2201810068165631E-2</v>
      </c>
      <c r="S945" s="45">
        <f>VLOOKUP($A945,LNST!$A$3:$R$1635,17,FALSE)</f>
        <v>-0.11511789146728005</v>
      </c>
      <c r="T945" s="45">
        <f>VLOOKUP($A945,LNG!$A$2:$H$1999,4,FALSE)/(D945*10^9)</f>
        <v>0.61647481403386595</v>
      </c>
      <c r="U945" s="45">
        <f>VLOOKUP($A945,LNG!$A$2:$H$1999,5,FALSE)/(E945*10^9)</f>
        <v>0.87431792705634748</v>
      </c>
      <c r="V945" s="45">
        <f>VLOOKUP($A945,LNG!$A$2:$H$1999,6,FALSE)/(F945*10^9)</f>
        <v>0.34040296758394817</v>
      </c>
      <c r="W945" s="45">
        <f>VLOOKUP($A945,LNG!$A$2:$H$1999,7,FALSE)/(G945*10^9)</f>
        <v>0.99239779145842744</v>
      </c>
      <c r="X945" s="45">
        <f>VLOOKUP($A945,'LNST năm'!$A$2:$I$2000,8,FALSE)</f>
        <v>0.11134440615148705</v>
      </c>
      <c r="Y945" s="45">
        <f>VLOOKUP($A945,'LNST năm'!$A$2:$I$2000,9,FALSE)</f>
        <v>-7.063395751780488E-2</v>
      </c>
      <c r="Z945" s="46" t="e">
        <f>VLOOKUP($A945,LNG!$A$2:$H$1999,9,FALSE)</f>
        <v>#REF!</v>
      </c>
      <c r="AA945" s="162" t="e">
        <f>VLOOKUP($A945,'GIÁ CP'!$A$2:$D$2000,4,FALSE)/Z945</f>
        <v>#REF!</v>
      </c>
    </row>
    <row r="946" spans="1:27" hidden="1">
      <c r="A946" s="18" t="s">
        <v>1307</v>
      </c>
      <c r="B946" s="18" t="s">
        <v>3530</v>
      </c>
      <c r="C946" s="154" t="str">
        <f>VLOOKUP(A946,'GIÁ CP'!$K$2:$M$2000,3,FALSE)</f>
        <v xml:space="preserve">Vận tải Thủy </v>
      </c>
      <c r="D946" s="43">
        <f>VLOOKUP($A946,'Doanh thu'!$A$3:$Q$2000,9,FALSE)/1000000000</f>
        <v>4626.8657299119996</v>
      </c>
      <c r="E946" s="43">
        <f>VLOOKUP($A946,'Doanh thu'!$A$3:$Q$2000,10,FALSE)/1000000000</f>
        <v>5282.7365967109999</v>
      </c>
      <c r="F946" s="43">
        <f>VLOOKUP($A946,'Doanh thu'!$A$3:$Q$2000,11,FALSE)/1000000000</f>
        <v>5363.243331527</v>
      </c>
      <c r="G946" s="43">
        <f>VLOOKUP($A946,'Doanh thu'!$A$3:$Q$2000,12,FALSE)/1000000000</f>
        <v>6610.739701079</v>
      </c>
      <c r="H946" s="43">
        <f>VLOOKUP($A946,LNST!$A$3:$Q$1635,9,FALSE)/1000000000</f>
        <v>504.59510232999997</v>
      </c>
      <c r="I946" s="43">
        <f>VLOOKUP($A946,LNST!$A$3:$Q$1635,10,FALSE)/1000000000</f>
        <v>668.65450151200002</v>
      </c>
      <c r="J946" s="43">
        <f>VLOOKUP($A946,LNST!$A$3:$Q$1635,11,FALSE)/1000000000</f>
        <v>503.76919279499998</v>
      </c>
      <c r="K946" s="43">
        <f>VLOOKUP($A946,LNST!$A$3:$Q$1635,12,FALSE)/1000000000</f>
        <v>669.72452344299995</v>
      </c>
      <c r="L946" s="45">
        <f>VLOOKUP($A946,'Doanh thu'!$A$3:$Q$2000,14,FALSE)</f>
        <v>-9.2981460459977145E-3</v>
      </c>
      <c r="M946" s="45">
        <f>VLOOKUP($A946,'Doanh thu'!$A$3:$Q$2000,15,FALSE)</f>
        <v>0.29034312867660411</v>
      </c>
      <c r="N946" s="45">
        <f>VLOOKUP($A946,'Doanh thu'!$A$3:$Q$2000,16,FALSE)</f>
        <v>0.16572636682212741</v>
      </c>
      <c r="O946" s="45">
        <f>VLOOKUP($A946,'Doanh thu'!$A$3:$Q$2000,17,FALSE)</f>
        <v>0.76583109642206204</v>
      </c>
      <c r="P946" s="45">
        <f>VLOOKUP($A946,LNST!$A$3:$R$1635,14,FALSE)</f>
        <v>-0.40896247700799976</v>
      </c>
      <c r="Q946" s="45">
        <f>VLOOKUP($A946,LNST!$A$3:$R$1635,15,FALSE)</f>
        <v>0.29150778340343658</v>
      </c>
      <c r="R946" s="45">
        <f>VLOOKUP($A946,LNST!$A$3:$R$1635,16,FALSE)</f>
        <v>0.78037797444411006</v>
      </c>
      <c r="S946" s="45">
        <f>VLOOKUP($A946,LNST!$A$3:$R$1635,17,FALSE)</f>
        <v>1.4809977020110299</v>
      </c>
      <c r="T946" s="45">
        <f>VLOOKUP($A946,LNG!$A$2:$H$1999,4,FALSE)/(D946*10^9)</f>
        <v>0.13845017528424877</v>
      </c>
      <c r="U946" s="45">
        <f>VLOOKUP($A946,LNG!$A$2:$H$1999,5,FALSE)/(E946*10^9)</f>
        <v>0.13816863591522557</v>
      </c>
      <c r="V946" s="45">
        <f>VLOOKUP($A946,LNG!$A$2:$H$1999,6,FALSE)/(F946*10^9)</f>
        <v>0.19159073612784244</v>
      </c>
      <c r="W946" s="45">
        <f>VLOOKUP($A946,LNG!$A$2:$H$1999,7,FALSE)/(G946*10^9)</f>
        <v>0.16283757564668569</v>
      </c>
      <c r="X946" s="45">
        <f>VLOOKUP($A946,'LNST năm'!$A$2:$I$2000,8,FALSE)</f>
        <v>-1</v>
      </c>
      <c r="Y946" s="45">
        <f>VLOOKUP($A946,'LNST năm'!$A$2:$I$2000,9,FALSE)</f>
        <v>-1</v>
      </c>
      <c r="Z946" s="46" t="e">
        <f>VLOOKUP($A946,LNG!$A$2:$H$1999,9,FALSE)</f>
        <v>#REF!</v>
      </c>
      <c r="AA946" s="162" t="e">
        <f>VLOOKUP($A946,'GIÁ CP'!$A$2:$D$2000,4,FALSE)/Z946</f>
        <v>#REF!</v>
      </c>
    </row>
    <row r="947" spans="1:27" hidden="1">
      <c r="A947" s="18" t="s">
        <v>1326</v>
      </c>
      <c r="B947" s="18" t="s">
        <v>3040</v>
      </c>
      <c r="C947" s="154" t="str">
        <f>VLOOKUP(A947,'GIÁ CP'!$K$2:$M$2000,3,FALSE)</f>
        <v xml:space="preserve">Nước </v>
      </c>
      <c r="D947" s="43" t="e">
        <f>VLOOKUP($A947,'Doanh thu'!$A$3:$Q$2000,9,FALSE)/1000000000</f>
        <v>#N/A</v>
      </c>
      <c r="E947" s="43" t="e">
        <f>VLOOKUP($A947,'Doanh thu'!$A$3:$Q$2000,10,FALSE)/1000000000</f>
        <v>#N/A</v>
      </c>
      <c r="F947" s="43" t="e">
        <f>VLOOKUP($A947,'Doanh thu'!$A$3:$Q$2000,11,FALSE)/1000000000</f>
        <v>#N/A</v>
      </c>
      <c r="G947" s="43" t="e">
        <f>VLOOKUP($A947,'Doanh thu'!$A$3:$Q$2000,12,FALSE)/1000000000</f>
        <v>#N/A</v>
      </c>
      <c r="H947" s="43" t="e">
        <f>VLOOKUP($A947,LNST!$A$3:$Q$1635,9,FALSE)/1000000000</f>
        <v>#N/A</v>
      </c>
      <c r="I947" s="43" t="e">
        <f>VLOOKUP($A947,LNST!$A$3:$Q$1635,10,FALSE)/1000000000</f>
        <v>#N/A</v>
      </c>
      <c r="J947" s="43" t="e">
        <f>VLOOKUP($A947,LNST!$A$3:$Q$1635,11,FALSE)/1000000000</f>
        <v>#N/A</v>
      </c>
      <c r="K947" s="43" t="e">
        <f>VLOOKUP($A947,LNST!$A$3:$Q$1635,12,FALSE)/1000000000</f>
        <v>#N/A</v>
      </c>
      <c r="L947" s="45" t="e">
        <f>VLOOKUP($A947,'Doanh thu'!$A$3:$Q$2000,14,FALSE)</f>
        <v>#N/A</v>
      </c>
      <c r="M947" s="45" t="e">
        <f>VLOOKUP($A947,'Doanh thu'!$A$3:$Q$2000,15,FALSE)</f>
        <v>#N/A</v>
      </c>
      <c r="N947" s="45" t="e">
        <f>VLOOKUP($A947,'Doanh thu'!$A$3:$Q$2000,16,FALSE)</f>
        <v>#N/A</v>
      </c>
      <c r="O947" s="45" t="e">
        <f>VLOOKUP($A947,'Doanh thu'!$A$3:$Q$2000,17,FALSE)</f>
        <v>#N/A</v>
      </c>
      <c r="P947" s="45" t="e">
        <f>VLOOKUP($A947,LNST!$A$3:$R$1635,14,FALSE)</f>
        <v>#N/A</v>
      </c>
      <c r="Q947" s="45" t="e">
        <f>VLOOKUP($A947,LNST!$A$3:$R$1635,15,FALSE)</f>
        <v>#N/A</v>
      </c>
      <c r="R947" s="45" t="e">
        <f>VLOOKUP($A947,LNST!$A$3:$R$1635,16,FALSE)</f>
        <v>#N/A</v>
      </c>
      <c r="S947" s="45" t="e">
        <f>VLOOKUP($A947,LNST!$A$3:$R$1635,17,FALSE)</f>
        <v>#N/A</v>
      </c>
      <c r="T947" s="45" t="e">
        <f>VLOOKUP($A947,LNG!$A$2:$H$1999,4,FALSE)/(D947*10^9)</f>
        <v>#N/A</v>
      </c>
      <c r="U947" s="45" t="e">
        <f>VLOOKUP($A947,LNG!$A$2:$H$1999,5,FALSE)/(E947*10^9)</f>
        <v>#N/A</v>
      </c>
      <c r="V947" s="45" t="e">
        <f>VLOOKUP($A947,LNG!$A$2:$H$1999,6,FALSE)/(F947*10^9)</f>
        <v>#N/A</v>
      </c>
      <c r="W947" s="45" t="e">
        <f>VLOOKUP($A947,LNG!$A$2:$H$1999,7,FALSE)/(G947*10^9)</f>
        <v>#N/A</v>
      </c>
      <c r="X947" s="45" t="e">
        <f>VLOOKUP($A947,'LNST năm'!$A$2:$I$2000,8,FALSE)</f>
        <v>#N/A</v>
      </c>
      <c r="Y947" s="45" t="e">
        <f>VLOOKUP($A947,'LNST năm'!$A$2:$I$2000,9,FALSE)</f>
        <v>#N/A</v>
      </c>
      <c r="Z947" s="46" t="e">
        <f>VLOOKUP($A947,LNG!$A$2:$H$1999,9,FALSE)</f>
        <v>#N/A</v>
      </c>
      <c r="AA947" s="162" t="e">
        <f>VLOOKUP($A947,'GIÁ CP'!$A$2:$D$2000,4,FALSE)/Z947</f>
        <v>#N/A</v>
      </c>
    </row>
    <row r="948" spans="1:27" hidden="1">
      <c r="A948" s="18" t="s">
        <v>624</v>
      </c>
      <c r="B948" s="18" t="s">
        <v>2341</v>
      </c>
      <c r="C948" s="154" t="str">
        <f>VLOOKUP(A948,'GIÁ CP'!$K$2:$M$2000,3,FALSE)</f>
        <v xml:space="preserve">Hàng May mặc </v>
      </c>
      <c r="D948" s="43">
        <f>VLOOKUP($A948,'Doanh thu'!$A$3:$Q$2000,9,FALSE)/1000000000</f>
        <v>187.217865346</v>
      </c>
      <c r="E948" s="43">
        <f>VLOOKUP($A948,'Doanh thu'!$A$3:$Q$2000,10,FALSE)/1000000000</f>
        <v>192.18895519</v>
      </c>
      <c r="F948" s="43">
        <f>VLOOKUP($A948,'Doanh thu'!$A$3:$Q$2000,11,FALSE)/1000000000</f>
        <v>150.51725496</v>
      </c>
      <c r="G948" s="43">
        <f>VLOOKUP($A948,'Doanh thu'!$A$3:$Q$2000,12,FALSE)/1000000000</f>
        <v>188.90706878</v>
      </c>
      <c r="H948" s="43">
        <f>VLOOKUP($A948,LNST!$A$3:$Q$1635,9,FALSE)/1000000000</f>
        <v>2.3969775489999998</v>
      </c>
      <c r="I948" s="43">
        <f>VLOOKUP($A948,LNST!$A$3:$Q$1635,10,FALSE)/1000000000</f>
        <v>9.4333720599999999</v>
      </c>
      <c r="J948" s="43">
        <f>VLOOKUP($A948,LNST!$A$3:$Q$1635,11,FALSE)/1000000000</f>
        <v>4.8908421229999997</v>
      </c>
      <c r="K948" s="43">
        <f>VLOOKUP($A948,LNST!$A$3:$Q$1635,12,FALSE)/1000000000</f>
        <v>3.878325985</v>
      </c>
      <c r="L948" s="45">
        <f>VLOOKUP($A948,'Doanh thu'!$A$3:$Q$2000,14,FALSE)</f>
        <v>0.34591519023223394</v>
      </c>
      <c r="M948" s="45">
        <f>VLOOKUP($A948,'Doanh thu'!$A$3:$Q$2000,15,FALSE)</f>
        <v>-9.6583705988171151E-3</v>
      </c>
      <c r="N948" s="45">
        <f>VLOOKUP($A948,'Doanh thu'!$A$3:$Q$2000,16,FALSE)</f>
        <v>-3.8327475722128475E-2</v>
      </c>
      <c r="O948" s="45">
        <f>VLOOKUP($A948,'Doanh thu'!$A$3:$Q$2000,17,FALSE)</f>
        <v>0.92191434338075873</v>
      </c>
      <c r="P948" s="45">
        <f>VLOOKUP($A948,LNST!$A$3:$R$1635,14,FALSE)</f>
        <v>0.55592164629497287</v>
      </c>
      <c r="Q948" s="45">
        <f>VLOOKUP($A948,LNST!$A$3:$R$1635,15,FALSE)</f>
        <v>0.91325978502747007</v>
      </c>
      <c r="R948" s="45">
        <f>VLOOKUP($A948,LNST!$A$3:$R$1635,16,FALSE)</f>
        <v>-0.39997853446233961</v>
      </c>
      <c r="S948" s="45">
        <f>VLOOKUP($A948,LNST!$A$3:$R$1635,17,FALSE)</f>
        <v>7.6486716963140093</v>
      </c>
      <c r="T948" s="45">
        <f>VLOOKUP($A948,LNG!$A$2:$H$1999,4,FALSE)/(D948*10^9)</f>
        <v>0.14736486011637703</v>
      </c>
      <c r="U948" s="45">
        <f>VLOOKUP($A948,LNG!$A$2:$H$1999,5,FALSE)/(E948*10^9)</f>
        <v>0.22299036739458741</v>
      </c>
      <c r="V948" s="45">
        <f>VLOOKUP($A948,LNG!$A$2:$H$1999,6,FALSE)/(F948*10^9)</f>
        <v>0.29073413747566262</v>
      </c>
      <c r="W948" s="45">
        <f>VLOOKUP($A948,LNG!$A$2:$H$1999,7,FALSE)/(G948*10^9)</f>
        <v>0.2156283213755131</v>
      </c>
      <c r="X948" s="45">
        <f>VLOOKUP($A948,'LNST năm'!$A$2:$I$2000,8,FALSE)</f>
        <v>0.23315616874924822</v>
      </c>
      <c r="Y948" s="45">
        <f>VLOOKUP($A948,'LNST năm'!$A$2:$I$2000,9,FALSE)</f>
        <v>-5.9054949341653673E-3</v>
      </c>
      <c r="Z948" s="46" t="e">
        <f>VLOOKUP($A948,LNG!$A$2:$H$1999,9,FALSE)</f>
        <v>#REF!</v>
      </c>
      <c r="AA948" s="162" t="e">
        <f>VLOOKUP($A948,'GIÁ CP'!$A$2:$D$2000,4,FALSE)/Z948</f>
        <v>#REF!</v>
      </c>
    </row>
    <row r="949" spans="1:27" hidden="1">
      <c r="A949" s="18" t="s">
        <v>147</v>
      </c>
      <c r="B949" s="18" t="s">
        <v>2856</v>
      </c>
      <c r="C949" s="154" t="str">
        <f>VLOOKUP(A949,'GIÁ CP'!$K$2:$M$2000,3,FALSE)</f>
        <v xml:space="preserve">Bán lẻ phức hợp </v>
      </c>
      <c r="D949" s="43">
        <f>VLOOKUP($A949,'Doanh thu'!$A$3:$Q$2000,9,FALSE)/1000000000</f>
        <v>2.3076465179999999</v>
      </c>
      <c r="E949" s="43">
        <f>VLOOKUP($A949,'Doanh thu'!$A$3:$Q$2000,10,FALSE)/1000000000</f>
        <v>2.1406333009999998</v>
      </c>
      <c r="F949" s="43">
        <f>VLOOKUP($A949,'Doanh thu'!$A$3:$Q$2000,11,FALSE)/1000000000</f>
        <v>1.9453365949999999</v>
      </c>
      <c r="G949" s="43">
        <f>VLOOKUP($A949,'Doanh thu'!$A$3:$Q$2000,12,FALSE)/1000000000</f>
        <v>1.3537357910000001</v>
      </c>
      <c r="H949" s="43">
        <f>VLOOKUP($A949,LNST!$A$3:$Q$1635,9,FALSE)/1000000000</f>
        <v>-2.3354101599999999</v>
      </c>
      <c r="I949" s="43">
        <f>VLOOKUP($A949,LNST!$A$3:$Q$1635,10,FALSE)/1000000000</f>
        <v>-2.054663025</v>
      </c>
      <c r="J949" s="43">
        <f>VLOOKUP($A949,LNST!$A$3:$Q$1635,11,FALSE)/1000000000</f>
        <v>-1.957453836</v>
      </c>
      <c r="K949" s="43">
        <f>VLOOKUP($A949,LNST!$A$3:$Q$1635,12,FALSE)/1000000000</f>
        <v>-1.5870856769999999</v>
      </c>
      <c r="L949" s="45">
        <f>VLOOKUP($A949,'Doanh thu'!$A$3:$Q$2000,14,FALSE)</f>
        <v>1.4005825483469956</v>
      </c>
      <c r="M949" s="45">
        <f>VLOOKUP($A949,'Doanh thu'!$A$3:$Q$2000,15,FALSE)</f>
        <v>0.30533343198734564</v>
      </c>
      <c r="N949" s="45">
        <f>VLOOKUP($A949,'Doanh thu'!$A$3:$Q$2000,16,FALSE)</f>
        <v>0.60232014541198964</v>
      </c>
      <c r="O949" s="45">
        <f>VLOOKUP($A949,'Doanh thu'!$A$3:$Q$2000,17,FALSE)</f>
        <v>-6.4712847383639152E-2</v>
      </c>
      <c r="P949" s="45">
        <f>VLOOKUP($A949,LNST!$A$3:$R$1635,14,FALSE)</f>
        <v>-5.7119997550990342E-2</v>
      </c>
      <c r="Q949" s="45">
        <f>VLOOKUP($A949,LNST!$A$3:$R$1635,15,FALSE)</f>
        <v>-2.603303178711729E-2</v>
      </c>
      <c r="R949" s="45">
        <f>VLOOKUP($A949,LNST!$A$3:$R$1635,16,FALSE)</f>
        <v>0.40554793720825233</v>
      </c>
      <c r="S949" s="45">
        <f>VLOOKUP($A949,LNST!$A$3:$R$1635,17,FALSE)</f>
        <v>-2.8759907491824534E-2</v>
      </c>
      <c r="T949" s="45">
        <f>VLOOKUP($A949,LNG!$A$2:$H$1999,4,FALSE)/(D949*10^9)</f>
        <v>0.29630561598862692</v>
      </c>
      <c r="U949" s="45">
        <f>VLOOKUP($A949,LNG!$A$2:$H$1999,5,FALSE)/(E949*10^9)</f>
        <v>7.2833439490624846E-2</v>
      </c>
      <c r="V949" s="45">
        <f>VLOOKUP($A949,LNG!$A$2:$H$1999,6,FALSE)/(F949*10^9)</f>
        <v>0.14981633962424892</v>
      </c>
      <c r="W949" s="45">
        <f>VLOOKUP($A949,LNG!$A$2:$H$1999,7,FALSE)/(G949*10^9)</f>
        <v>1.1445735218800903</v>
      </c>
      <c r="X949" s="45">
        <f>VLOOKUP($A949,'LNST năm'!$A$2:$I$2000,8,FALSE)</f>
        <v>0.40258734131786172</v>
      </c>
      <c r="Y949" s="45">
        <f>VLOOKUP($A949,'LNST năm'!$A$2:$I$2000,9,FALSE)</f>
        <v>0.12690494034219668</v>
      </c>
      <c r="Z949" s="46" t="e">
        <f>VLOOKUP($A949,LNG!$A$2:$H$1999,9,FALSE)</f>
        <v>#REF!</v>
      </c>
      <c r="AA949" s="162" t="e">
        <f>VLOOKUP($A949,'GIÁ CP'!$A$2:$D$2000,4,FALSE)/Z949</f>
        <v>#REF!</v>
      </c>
    </row>
    <row r="950" spans="1:27" hidden="1">
      <c r="A950" s="18" t="s">
        <v>201</v>
      </c>
      <c r="B950" s="18" t="s">
        <v>1879</v>
      </c>
      <c r="C950" s="154" t="str">
        <f>VLOOKUP(A950,'GIÁ CP'!$K$2:$M$2000,3,FALSE)</f>
        <v xml:space="preserve">Bất động sản </v>
      </c>
      <c r="D950" s="43">
        <f>VLOOKUP($A950,'Doanh thu'!$A$3:$Q$2000,9,FALSE)/1000000000</f>
        <v>6.1413396200000001</v>
      </c>
      <c r="E950" s="43">
        <f>VLOOKUP($A950,'Doanh thu'!$A$3:$Q$2000,10,FALSE)/1000000000</f>
        <v>3.8604753629999999</v>
      </c>
      <c r="F950" s="43">
        <f>VLOOKUP($A950,'Doanh thu'!$A$3:$Q$2000,11,FALSE)/1000000000</f>
        <v>4.0346835370000003</v>
      </c>
      <c r="G950" s="43">
        <f>VLOOKUP($A950,'Doanh thu'!$A$3:$Q$2000,12,FALSE)/1000000000</f>
        <v>4.4677479309999999</v>
      </c>
      <c r="H950" s="43">
        <f>VLOOKUP($A950,LNST!$A$3:$Q$1635,9,FALSE)/1000000000</f>
        <v>1.450606769</v>
      </c>
      <c r="I950" s="43">
        <f>VLOOKUP($A950,LNST!$A$3:$Q$1635,10,FALSE)/1000000000</f>
        <v>12.701748202999999</v>
      </c>
      <c r="J950" s="43">
        <f>VLOOKUP($A950,LNST!$A$3:$Q$1635,11,FALSE)/1000000000</f>
        <v>-3.0765489979999998</v>
      </c>
      <c r="K950" s="43">
        <f>VLOOKUP($A950,LNST!$A$3:$Q$1635,12,FALSE)/1000000000</f>
        <v>14.557047488</v>
      </c>
      <c r="L950" s="45">
        <f>VLOOKUP($A950,'Doanh thu'!$A$3:$Q$2000,14,FALSE)</f>
        <v>-0.99554819981839626</v>
      </c>
      <c r="M950" s="45">
        <f>VLOOKUP($A950,'Doanh thu'!$A$3:$Q$2000,15,FALSE)</f>
        <v>2.6192305620106378E-2</v>
      </c>
      <c r="N950" s="45">
        <f>VLOOKUP($A950,'Doanh thu'!$A$3:$Q$2000,16,FALSE)</f>
        <v>-0.81013886787761535</v>
      </c>
      <c r="O950" s="45">
        <f>VLOOKUP($A950,'Doanh thu'!$A$3:$Q$2000,17,FALSE)</f>
        <v>0.28355663095374595</v>
      </c>
      <c r="P950" s="45">
        <f>VLOOKUP($A950,LNST!$A$3:$R$1635,14,FALSE)</f>
        <v>-0.9977567787559064</v>
      </c>
      <c r="Q950" s="45">
        <f>VLOOKUP($A950,LNST!$A$3:$R$1635,15,FALSE)</f>
        <v>2.5523436467993492</v>
      </c>
      <c r="R950" s="45">
        <f>VLOOKUP($A950,LNST!$A$3:$R$1635,16,FALSE)</f>
        <v>0.91314024417242945</v>
      </c>
      <c r="S950" s="45">
        <f>VLOOKUP($A950,LNST!$A$3:$R$1635,17,FALSE)</f>
        <v>1.2915301916418471</v>
      </c>
      <c r="T950" s="45">
        <f>VLOOKUP($A950,LNG!$A$2:$H$1999,4,FALSE)/(D950*10^9)</f>
        <v>0.13253095047037963</v>
      </c>
      <c r="U950" s="45">
        <f>VLOOKUP($A950,LNG!$A$2:$H$1999,5,FALSE)/(E950*10^9)</f>
        <v>0.18896058733894322</v>
      </c>
      <c r="V950" s="45">
        <f>VLOOKUP($A950,LNG!$A$2:$H$1999,6,FALSE)/(F950*10^9)</f>
        <v>-0.15584623409337789</v>
      </c>
      <c r="W950" s="45">
        <f>VLOOKUP($A950,LNG!$A$2:$H$1999,7,FALSE)/(G950*10^9)</f>
        <v>0.13934996548935785</v>
      </c>
      <c r="X950" s="45">
        <f>VLOOKUP($A950,'LNST năm'!$A$2:$I$2000,8,FALSE)</f>
        <v>-0.96636073396836608</v>
      </c>
      <c r="Y950" s="45">
        <f>VLOOKUP($A950,'LNST năm'!$A$2:$I$2000,9,FALSE)</f>
        <v>-0.41925619900234756</v>
      </c>
      <c r="Z950" s="46" t="e">
        <f>VLOOKUP($A950,LNG!$A$2:$H$1999,9,FALSE)</f>
        <v>#REF!</v>
      </c>
      <c r="AA950" s="162" t="e">
        <f>VLOOKUP($A950,'GIÁ CP'!$A$2:$D$2000,4,FALSE)/Z950</f>
        <v>#REF!</v>
      </c>
    </row>
    <row r="951" spans="1:27" hidden="1">
      <c r="A951" s="18" t="s">
        <v>710</v>
      </c>
      <c r="B951" s="18" t="s">
        <v>2422</v>
      </c>
      <c r="C951" s="154" t="str">
        <f>VLOOKUP(A951,'GIÁ CP'!$K$2:$M$2000,3,FALSE)</f>
        <v xml:space="preserve">Hàng May mặc </v>
      </c>
      <c r="D951" s="43">
        <f>VLOOKUP($A951,'Doanh thu'!$A$3:$Q$2000,9,FALSE)/1000000000</f>
        <v>171.44602495399999</v>
      </c>
      <c r="E951" s="43">
        <f>VLOOKUP($A951,'Doanh thu'!$A$3:$Q$2000,10,FALSE)/1000000000</f>
        <v>275.00952248200002</v>
      </c>
      <c r="F951" s="43">
        <f>VLOOKUP($A951,'Doanh thu'!$A$3:$Q$2000,11,FALSE)/1000000000</f>
        <v>412.65087307200002</v>
      </c>
      <c r="G951" s="43">
        <f>VLOOKUP($A951,'Doanh thu'!$A$3:$Q$2000,12,FALSE)/1000000000</f>
        <v>0</v>
      </c>
      <c r="H951" s="43">
        <f>VLOOKUP($A951,LNST!$A$3:$Q$1635,9,FALSE)/1000000000</f>
        <v>6.0737811759999998</v>
      </c>
      <c r="I951" s="43">
        <f>VLOOKUP($A951,LNST!$A$3:$Q$1635,10,FALSE)/1000000000</f>
        <v>11.947187997</v>
      </c>
      <c r="J951" s="43">
        <f>VLOOKUP($A951,LNST!$A$3:$Q$1635,11,FALSE)/1000000000</f>
        <v>7.5660303029999998</v>
      </c>
      <c r="K951" s="43">
        <f>VLOOKUP($A951,LNST!$A$3:$Q$1635,12,FALSE)/1000000000</f>
        <v>0</v>
      </c>
      <c r="L951" s="45">
        <f>VLOOKUP($A951,'Doanh thu'!$A$3:$Q$2000,14,FALSE)</f>
        <v>0.30155010273609134</v>
      </c>
      <c r="M951" s="45">
        <f>VLOOKUP($A951,'Doanh thu'!$A$3:$Q$2000,15,FALSE)</f>
        <v>0.21497319730706621</v>
      </c>
      <c r="N951" s="45">
        <f>VLOOKUP($A951,'Doanh thu'!$A$3:$Q$2000,16,FALSE)</f>
        <v>-0.28302195839621425</v>
      </c>
      <c r="O951" s="45">
        <f>VLOOKUP($A951,'Doanh thu'!$A$3:$Q$2000,17,FALSE)</f>
        <v>-1</v>
      </c>
      <c r="P951" s="45">
        <f>VLOOKUP($A951,LNST!$A$3:$R$1635,14,FALSE)</f>
        <v>0.74206637652617746</v>
      </c>
      <c r="Q951" s="45">
        <f>VLOOKUP($A951,LNST!$A$3:$R$1635,15,FALSE)</f>
        <v>2.0647925524665784</v>
      </c>
      <c r="R951" s="45">
        <f>VLOOKUP($A951,LNST!$A$3:$R$1635,16,FALSE)</f>
        <v>-0.74581995766358289</v>
      </c>
      <c r="S951" s="45">
        <f>VLOOKUP($A951,LNST!$A$3:$R$1635,17,FALSE)</f>
        <v>-1</v>
      </c>
      <c r="T951" s="45">
        <f>VLOOKUP($A951,LNG!$A$2:$H$1999,4,FALSE)/(D951*10^9)</f>
        <v>0.24940390887728414</v>
      </c>
      <c r="U951" s="45">
        <f>VLOOKUP($A951,LNG!$A$2:$H$1999,5,FALSE)/(E951*10^9)</f>
        <v>9.0092303856938852E-2</v>
      </c>
      <c r="V951" s="45">
        <f>VLOOKUP($A951,LNG!$A$2:$H$1999,6,FALSE)/(F951*10^9)</f>
        <v>0.10894388350211012</v>
      </c>
      <c r="W951" s="45" t="e">
        <f>VLOOKUP($A951,LNG!$A$2:$H$1999,7,FALSE)/(G951*10^9)</f>
        <v>#DIV/0!</v>
      </c>
      <c r="X951" s="45">
        <f>VLOOKUP($A951,'LNST năm'!$A$2:$I$2000,8,FALSE)</f>
        <v>-1</v>
      </c>
      <c r="Y951" s="45">
        <f>VLOOKUP($A951,'LNST năm'!$A$2:$I$2000,9,FALSE)</f>
        <v>-1</v>
      </c>
      <c r="Z951" s="46" t="e">
        <f>VLOOKUP($A951,LNG!$A$2:$H$1999,9,FALSE)</f>
        <v>#REF!</v>
      </c>
      <c r="AA951" s="162" t="e">
        <f>VLOOKUP($A951,'GIÁ CP'!$A$2:$D$2000,4,FALSE)/Z951</f>
        <v>#REF!</v>
      </c>
    </row>
    <row r="952" spans="1:27">
      <c r="A952" s="18" t="s">
        <v>1505</v>
      </c>
      <c r="B952" s="18" t="s">
        <v>3329</v>
      </c>
      <c r="C952" s="154" t="str">
        <f>VLOOKUP(A952,'GIÁ CP'!$K$2:$M$2000,3,FALSE)</f>
        <v xml:space="preserve">Containers &amp; Đóng gói </v>
      </c>
      <c r="D952" s="43" t="e">
        <f>VLOOKUP($A952,'Doanh thu'!$A$3:$Q$2000,9,FALSE)/1000000000</f>
        <v>#N/A</v>
      </c>
      <c r="E952" s="43" t="e">
        <f>VLOOKUP($A952,'Doanh thu'!$A$3:$Q$2000,10,FALSE)/1000000000</f>
        <v>#N/A</v>
      </c>
      <c r="F952" s="43" t="e">
        <f>VLOOKUP($A952,'Doanh thu'!$A$3:$Q$2000,11,FALSE)/1000000000</f>
        <v>#N/A</v>
      </c>
      <c r="G952" s="43" t="e">
        <f>VLOOKUP($A952,'Doanh thu'!$A$3:$Q$2000,12,FALSE)/1000000000</f>
        <v>#N/A</v>
      </c>
      <c r="H952" s="43" t="e">
        <f>VLOOKUP($A952,LNST!$A$3:$Q$1635,9,FALSE)/1000000000</f>
        <v>#N/A</v>
      </c>
      <c r="I952" s="43" t="e">
        <f>VLOOKUP($A952,LNST!$A$3:$Q$1635,10,FALSE)/1000000000</f>
        <v>#N/A</v>
      </c>
      <c r="J952" s="43" t="e">
        <f>VLOOKUP($A952,LNST!$A$3:$Q$1635,11,FALSE)/1000000000</f>
        <v>#N/A</v>
      </c>
      <c r="K952" s="43" t="e">
        <f>VLOOKUP($A952,LNST!$A$3:$Q$1635,12,FALSE)/1000000000</f>
        <v>#N/A</v>
      </c>
      <c r="L952" s="45" t="e">
        <f>VLOOKUP($A952,'Doanh thu'!$A$3:$Q$2000,14,FALSE)</f>
        <v>#N/A</v>
      </c>
      <c r="M952" s="45" t="e">
        <f>VLOOKUP($A952,'Doanh thu'!$A$3:$Q$2000,15,FALSE)</f>
        <v>#N/A</v>
      </c>
      <c r="N952" s="45" t="e">
        <f>VLOOKUP($A952,'Doanh thu'!$A$3:$Q$2000,16,FALSE)</f>
        <v>#N/A</v>
      </c>
      <c r="O952" s="45" t="e">
        <f>VLOOKUP($A952,'Doanh thu'!$A$3:$Q$2000,17,FALSE)</f>
        <v>#N/A</v>
      </c>
      <c r="P952" s="45" t="e">
        <f>VLOOKUP($A952,LNST!$A$3:$R$1635,14,FALSE)</f>
        <v>#N/A</v>
      </c>
      <c r="Q952" s="45" t="e">
        <f>VLOOKUP($A952,LNST!$A$3:$R$1635,15,FALSE)</f>
        <v>#N/A</v>
      </c>
      <c r="R952" s="45" t="e">
        <f>VLOOKUP($A952,LNST!$A$3:$R$1635,16,FALSE)</f>
        <v>#N/A</v>
      </c>
      <c r="S952" s="45" t="e">
        <f>VLOOKUP($A952,LNST!$A$3:$R$1635,17,FALSE)</f>
        <v>#N/A</v>
      </c>
      <c r="T952" s="45" t="e">
        <f>VLOOKUP($A952,LNG!$A$2:$H$1999,4,FALSE)/(D952*10^9)</f>
        <v>#N/A</v>
      </c>
      <c r="U952" s="45" t="e">
        <f>VLOOKUP($A952,LNG!$A$2:$H$1999,5,FALSE)/(E952*10^9)</f>
        <v>#N/A</v>
      </c>
      <c r="V952" s="45" t="e">
        <f>VLOOKUP($A952,LNG!$A$2:$H$1999,6,FALSE)/(F952*10^9)</f>
        <v>#N/A</v>
      </c>
      <c r="W952" s="45" t="e">
        <f>VLOOKUP($A952,LNG!$A$2:$H$1999,7,FALSE)/(G952*10^9)</f>
        <v>#N/A</v>
      </c>
      <c r="X952" s="45" t="e">
        <f>VLOOKUP($A952,'LNST năm'!$A$2:$I$2000,8,FALSE)</f>
        <v>#N/A</v>
      </c>
      <c r="Y952" s="45" t="e">
        <f>VLOOKUP($A952,'LNST năm'!$A$2:$I$2000,9,FALSE)</f>
        <v>#N/A</v>
      </c>
      <c r="Z952" s="46" t="e">
        <f>VLOOKUP($A952,LNG!$A$2:$H$1999,9,FALSE)</f>
        <v>#N/A</v>
      </c>
      <c r="AA952" s="162" t="e">
        <f>VLOOKUP($A952,'GIÁ CP'!$A$2:$D$2000,4,FALSE)/Z952</f>
        <v>#N/A</v>
      </c>
    </row>
    <row r="953" spans="1:27" hidden="1">
      <c r="A953" s="18" t="s">
        <v>70</v>
      </c>
      <c r="B953" s="18" t="s">
        <v>1724</v>
      </c>
      <c r="C953" s="154" t="str">
        <f>VLOOKUP(A953,'GIÁ CP'!$K$2:$M$2000,3,FALSE)</f>
        <v xml:space="preserve">Phân phối hàng chuyên dụng </v>
      </c>
      <c r="D953" s="43">
        <f>VLOOKUP($A953,'Doanh thu'!$A$3:$Q$2000,9,FALSE)/1000000000</f>
        <v>5731.4430190579997</v>
      </c>
      <c r="E953" s="43">
        <f>VLOOKUP($A953,'Doanh thu'!$A$3:$Q$2000,10,FALSE)/1000000000</f>
        <v>7390.6373826489998</v>
      </c>
      <c r="F953" s="43">
        <f>VLOOKUP($A953,'Doanh thu'!$A$3:$Q$2000,11,FALSE)/1000000000</f>
        <v>7990.1486671769999</v>
      </c>
      <c r="G953" s="43">
        <f>VLOOKUP($A953,'Doanh thu'!$A$3:$Q$2000,12,FALSE)/1000000000</f>
        <v>8500.1824748449999</v>
      </c>
      <c r="H953" s="43">
        <f>VLOOKUP($A953,LNST!$A$3:$Q$1635,9,FALSE)/1000000000</f>
        <v>115.75063339800001</v>
      </c>
      <c r="I953" s="43">
        <f>VLOOKUP($A953,LNST!$A$3:$Q$1635,10,FALSE)/1000000000</f>
        <v>166.44041466799999</v>
      </c>
      <c r="J953" s="43">
        <f>VLOOKUP($A953,LNST!$A$3:$Q$1635,11,FALSE)/1000000000</f>
        <v>159.216617222</v>
      </c>
      <c r="K953" s="43">
        <f>VLOOKUP($A953,LNST!$A$3:$Q$1635,12,FALSE)/1000000000</f>
        <v>200.217309339</v>
      </c>
      <c r="L953" s="45">
        <f>VLOOKUP($A953,'Doanh thu'!$A$3:$Q$2000,14,FALSE)</f>
        <v>0.14445539657552972</v>
      </c>
      <c r="M953" s="45">
        <f>VLOOKUP($A953,'Doanh thu'!$A$3:$Q$2000,15,FALSE)</f>
        <v>0.18706681876375145</v>
      </c>
      <c r="N953" s="45">
        <f>VLOOKUP($A953,'Doanh thu'!$A$3:$Q$2000,16,FALSE)</f>
        <v>0.36354064715537127</v>
      </c>
      <c r="O953" s="45">
        <f>VLOOKUP($A953,'Doanh thu'!$A$3:$Q$2000,17,FALSE)</f>
        <v>0.54007876966833102</v>
      </c>
      <c r="P953" s="45">
        <f>VLOOKUP($A953,LNST!$A$3:$R$1635,14,FALSE)</f>
        <v>0.2996692622443361</v>
      </c>
      <c r="Q953" s="45">
        <f>VLOOKUP($A953,LNST!$A$3:$R$1635,15,FALSE)</f>
        <v>0.36707242996895428</v>
      </c>
      <c r="R953" s="45">
        <f>VLOOKUP($A953,LNST!$A$3:$R$1635,16,FALSE)</f>
        <v>0.1343764122530505</v>
      </c>
      <c r="S953" s="45">
        <f>VLOOKUP($A953,LNST!$A$3:$R$1635,17,FALSE)</f>
        <v>0.89021078152775757</v>
      </c>
      <c r="T953" s="45">
        <f>VLOOKUP($A953,LNG!$A$2:$H$1999,4,FALSE)/(D953*10^9)</f>
        <v>8.387512038844458E-2</v>
      </c>
      <c r="U953" s="45">
        <f>VLOOKUP($A953,LNG!$A$2:$H$1999,5,FALSE)/(E953*10^9)</f>
        <v>6.593858343680889E-2</v>
      </c>
      <c r="V953" s="45">
        <f>VLOOKUP($A953,LNG!$A$2:$H$1999,6,FALSE)/(F953*10^9)</f>
        <v>8.1420659196551656E-2</v>
      </c>
      <c r="W953" s="45">
        <f>VLOOKUP($A953,LNG!$A$2:$H$1999,7,FALSE)/(G953*10^9)</f>
        <v>8.145451641608735E-2</v>
      </c>
      <c r="X953" s="45">
        <f>VLOOKUP($A953,'LNST năm'!$A$2:$I$2000,8,FALSE)</f>
        <v>0.2343032000410934</v>
      </c>
      <c r="Y953" s="45">
        <f>VLOOKUP($A953,'LNST năm'!$A$2:$I$2000,9,FALSE)</f>
        <v>-7.1200418366017981E-2</v>
      </c>
      <c r="Z953" s="46" t="e">
        <f>VLOOKUP($A953,LNG!$A$2:$H$1999,9,FALSE)</f>
        <v>#REF!</v>
      </c>
      <c r="AA953" s="162" t="e">
        <f>VLOOKUP($A953,'GIÁ CP'!$A$2:$D$2000,4,FALSE)/Z953</f>
        <v>#REF!</v>
      </c>
    </row>
    <row r="954" spans="1:27">
      <c r="A954" s="18" t="s">
        <v>159</v>
      </c>
      <c r="B954" s="18" t="s">
        <v>1838</v>
      </c>
      <c r="C954" s="154" t="str">
        <f>VLOOKUP(A954,'GIÁ CP'!$K$2:$M$2000,3,FALSE)</f>
        <v xml:space="preserve">Phần cứng </v>
      </c>
      <c r="D954" s="43">
        <f>VLOOKUP($A954,'Doanh thu'!$A$3:$Q$2000,9,FALSE)/1000000000</f>
        <v>97.999154813000004</v>
      </c>
      <c r="E954" s="43">
        <f>VLOOKUP($A954,'Doanh thu'!$A$3:$Q$2000,10,FALSE)/1000000000</f>
        <v>142.882336165</v>
      </c>
      <c r="F954" s="43">
        <f>VLOOKUP($A954,'Doanh thu'!$A$3:$Q$2000,11,FALSE)/1000000000</f>
        <v>165.39471172200001</v>
      </c>
      <c r="G954" s="43">
        <f>VLOOKUP($A954,'Doanh thu'!$A$3:$Q$2000,12,FALSE)/1000000000</f>
        <v>162.51258715200001</v>
      </c>
      <c r="H954" s="43">
        <f>VLOOKUP($A954,LNST!$A$3:$Q$1635,9,FALSE)/1000000000</f>
        <v>3.4961100000000002E-3</v>
      </c>
      <c r="I954" s="43">
        <f>VLOOKUP($A954,LNST!$A$3:$Q$1635,10,FALSE)/1000000000</f>
        <v>4.2368481320000004</v>
      </c>
      <c r="J954" s="43">
        <f>VLOOKUP($A954,LNST!$A$3:$Q$1635,11,FALSE)/1000000000</f>
        <v>58.703544084000001</v>
      </c>
      <c r="K954" s="43">
        <f>VLOOKUP($A954,LNST!$A$3:$Q$1635,12,FALSE)/1000000000</f>
        <v>9.4008441210000004</v>
      </c>
      <c r="L954" s="45">
        <f>VLOOKUP($A954,'Doanh thu'!$A$3:$Q$2000,14,FALSE)</f>
        <v>0.12015421912863737</v>
      </c>
      <c r="M954" s="45">
        <f>VLOOKUP($A954,'Doanh thu'!$A$3:$Q$2000,15,FALSE)</f>
        <v>0.44465277608640191</v>
      </c>
      <c r="N954" s="45">
        <f>VLOOKUP($A954,'Doanh thu'!$A$3:$Q$2000,16,FALSE)</f>
        <v>-1.8942166807637176E-2</v>
      </c>
      <c r="O954" s="45">
        <f>VLOOKUP($A954,'Doanh thu'!$A$3:$Q$2000,17,FALSE)</f>
        <v>-0.59051879173098953</v>
      </c>
      <c r="P954" s="45">
        <f>VLOOKUP($A954,LNST!$A$3:$R$1635,14,FALSE)</f>
        <v>1.0014258954004178</v>
      </c>
      <c r="Q954" s="45">
        <f>VLOOKUP($A954,LNST!$A$3:$R$1635,15,FALSE)</f>
        <v>291.23267990283762</v>
      </c>
      <c r="R954" s="45">
        <f>VLOOKUP($A954,LNST!$A$3:$R$1635,16,FALSE)</f>
        <v>7.84144613930148</v>
      </c>
      <c r="S954" s="45">
        <f>VLOOKUP($A954,LNST!$A$3:$R$1635,17,FALSE)</f>
        <v>-0.78023828033438491</v>
      </c>
      <c r="T954" s="45">
        <f>VLOOKUP($A954,LNG!$A$2:$H$1999,4,FALSE)/(D954*10^9)</f>
        <v>1.0181497423155741</v>
      </c>
      <c r="U954" s="45">
        <f>VLOOKUP($A954,LNG!$A$2:$H$1999,5,FALSE)/(E954*10^9)</f>
        <v>0.2241514896775974</v>
      </c>
      <c r="V954" s="45">
        <f>VLOOKUP($A954,LNG!$A$2:$H$1999,6,FALSE)/(F954*10^9)</f>
        <v>0.26594661126126667</v>
      </c>
      <c r="W954" s="45">
        <f>VLOOKUP($A954,LNG!$A$2:$H$1999,7,FALSE)/(G954*10^9)</f>
        <v>0.31959418303655263</v>
      </c>
      <c r="X954" s="45">
        <f>VLOOKUP($A954,'LNST năm'!$A$2:$I$2000,8,FALSE)</f>
        <v>-1</v>
      </c>
      <c r="Y954" s="45">
        <f>VLOOKUP($A954,'LNST năm'!$A$2:$I$2000,9,FALSE)</f>
        <v>-1</v>
      </c>
      <c r="Z954" s="46" t="e">
        <f>VLOOKUP($A954,LNG!$A$2:$H$1999,9,FALSE)</f>
        <v>#REF!</v>
      </c>
      <c r="AA954" s="162" t="e">
        <f>VLOOKUP($A954,'GIÁ CP'!$A$2:$D$2000,4,FALSE)/Z954</f>
        <v>#REF!</v>
      </c>
    </row>
    <row r="955" spans="1:27">
      <c r="A955" s="18" t="s">
        <v>793</v>
      </c>
      <c r="B955" s="18" t="s">
        <v>2175</v>
      </c>
      <c r="C955" s="154" t="str">
        <f>VLOOKUP(A955,'GIÁ CP'!$K$2:$M$2000,3,FALSE)</f>
        <v xml:space="preserve">Bất động sản </v>
      </c>
      <c r="D955" s="43">
        <f>VLOOKUP($A955,'Doanh thu'!$A$3:$Q$2000,9,FALSE)/1000000000</f>
        <v>1763.1978910109999</v>
      </c>
      <c r="E955" s="43">
        <f>VLOOKUP($A955,'Doanh thu'!$A$3:$Q$2000,10,FALSE)/1000000000</f>
        <v>2871.3294726869999</v>
      </c>
      <c r="F955" s="43">
        <f>VLOOKUP($A955,'Doanh thu'!$A$3:$Q$2000,11,FALSE)/1000000000</f>
        <v>2160.1381117179999</v>
      </c>
      <c r="G955" s="43">
        <f>VLOOKUP($A955,'Doanh thu'!$A$3:$Q$2000,12,FALSE)/1000000000</f>
        <v>1485.524640421</v>
      </c>
      <c r="H955" s="43">
        <f>VLOOKUP($A955,LNST!$A$3:$Q$1635,9,FALSE)/1000000000</f>
        <v>297.57310112499999</v>
      </c>
      <c r="I955" s="43">
        <f>VLOOKUP($A955,LNST!$A$3:$Q$1635,10,FALSE)/1000000000</f>
        <v>841.83588158400005</v>
      </c>
      <c r="J955" s="43">
        <f>VLOOKUP($A955,LNST!$A$3:$Q$1635,11,FALSE)/1000000000</f>
        <v>449.10356711600002</v>
      </c>
      <c r="K955" s="43">
        <f>VLOOKUP($A955,LNST!$A$3:$Q$1635,12,FALSE)/1000000000</f>
        <v>270.59591763899999</v>
      </c>
      <c r="L955" s="45">
        <f>VLOOKUP($A955,'Doanh thu'!$A$3:$Q$2000,14,FALSE)</f>
        <v>-0.17933132454120831</v>
      </c>
      <c r="M955" s="45">
        <f>VLOOKUP($A955,'Doanh thu'!$A$3:$Q$2000,15,FALSE)</f>
        <v>0.26182903132107072</v>
      </c>
      <c r="N955" s="45">
        <f>VLOOKUP($A955,'Doanh thu'!$A$3:$Q$2000,16,FALSE)</f>
        <v>0.10474072341369058</v>
      </c>
      <c r="O955" s="45">
        <f>VLOOKUP($A955,'Doanh thu'!$A$3:$Q$2000,17,FALSE)</f>
        <v>-0.17171026050995747</v>
      </c>
      <c r="P955" s="45">
        <f>VLOOKUP($A955,LNST!$A$3:$R$1635,14,FALSE)</f>
        <v>-0.3119455976634527</v>
      </c>
      <c r="Q955" s="45">
        <f>VLOOKUP($A955,LNST!$A$3:$R$1635,15,FALSE)</f>
        <v>0.6473841269383861</v>
      </c>
      <c r="R955" s="45">
        <f>VLOOKUP($A955,LNST!$A$3:$R$1635,16,FALSE)</f>
        <v>0.25652174592156868</v>
      </c>
      <c r="S955" s="45">
        <f>VLOOKUP($A955,LNST!$A$3:$R$1635,17,FALSE)</f>
        <v>-0.21173159998452654</v>
      </c>
      <c r="T955" s="45">
        <f>VLOOKUP($A955,LNG!$A$2:$H$1999,4,FALSE)/(D955*10^9)</f>
        <v>0.31272203726765918</v>
      </c>
      <c r="U955" s="45">
        <f>VLOOKUP($A955,LNG!$A$2:$H$1999,5,FALSE)/(E955*10^9)</f>
        <v>0.18963959391585891</v>
      </c>
      <c r="V955" s="45">
        <f>VLOOKUP($A955,LNG!$A$2:$H$1999,6,FALSE)/(F955*10^9)</f>
        <v>0.58196398535887406</v>
      </c>
      <c r="W955" s="45">
        <f>VLOOKUP($A955,LNG!$A$2:$H$1999,7,FALSE)/(G955*10^9)</f>
        <v>0.47590929415996908</v>
      </c>
      <c r="X955" s="45">
        <f>VLOOKUP($A955,'LNST năm'!$A$2:$I$2000,8,FALSE)</f>
        <v>-3.2195331031151242E-2</v>
      </c>
      <c r="Y955" s="45">
        <f>VLOOKUP($A955,'LNST năm'!$A$2:$I$2000,9,FALSE)</f>
        <v>3.0069110410045008E-2</v>
      </c>
      <c r="Z955" s="46" t="e">
        <f>VLOOKUP($A955,LNG!$A$2:$H$1999,9,FALSE)</f>
        <v>#REF!</v>
      </c>
      <c r="AA955" s="162" t="e">
        <f>VLOOKUP($A955,'GIÁ CP'!$A$2:$D$2000,4,FALSE)/Z955</f>
        <v>#REF!</v>
      </c>
    </row>
    <row r="956" spans="1:27" hidden="1">
      <c r="A956" s="18" t="s">
        <v>498</v>
      </c>
      <c r="B956" s="18" t="s">
        <v>2210</v>
      </c>
      <c r="C956" s="154" t="str">
        <f>VLOOKUP(A956,'GIÁ CP'!$K$2:$M$2000,3,FALSE)</f>
        <v xml:space="preserve">Vận tải hành khách &amp; Du lịch </v>
      </c>
      <c r="D956" s="43">
        <f>VLOOKUP($A956,'Doanh thu'!$A$3:$Q$2000,9,FALSE)/1000000000</f>
        <v>59.640436803999997</v>
      </c>
      <c r="E956" s="43">
        <f>VLOOKUP($A956,'Doanh thu'!$A$3:$Q$2000,10,FALSE)/1000000000</f>
        <v>67.086516145999994</v>
      </c>
      <c r="F956" s="43">
        <f>VLOOKUP($A956,'Doanh thu'!$A$3:$Q$2000,11,FALSE)/1000000000</f>
        <v>55.909844270000001</v>
      </c>
      <c r="G956" s="43">
        <f>VLOOKUP($A956,'Doanh thu'!$A$3:$Q$2000,12,FALSE)/1000000000</f>
        <v>55.254981495999999</v>
      </c>
      <c r="H956" s="43">
        <f>VLOOKUP($A956,LNST!$A$3:$Q$1635,9,FALSE)/1000000000</f>
        <v>3.7520880810000001</v>
      </c>
      <c r="I956" s="43">
        <f>VLOOKUP($A956,LNST!$A$3:$Q$1635,10,FALSE)/1000000000</f>
        <v>1.9780054949999999</v>
      </c>
      <c r="J956" s="43">
        <f>VLOOKUP($A956,LNST!$A$3:$Q$1635,11,FALSE)/1000000000</f>
        <v>1.5746253459999999</v>
      </c>
      <c r="K956" s="43">
        <f>VLOOKUP($A956,LNST!$A$3:$Q$1635,12,FALSE)/1000000000</f>
        <v>2.185197761</v>
      </c>
      <c r="L956" s="45">
        <f>VLOOKUP($A956,'Doanh thu'!$A$3:$Q$2000,14,FALSE)</f>
        <v>0.19990231474461984</v>
      </c>
      <c r="M956" s="45">
        <f>VLOOKUP($A956,'Doanh thu'!$A$3:$Q$2000,15,FALSE)</f>
        <v>0.39822188649129892</v>
      </c>
      <c r="N956" s="45">
        <f>VLOOKUP($A956,'Doanh thu'!$A$3:$Q$2000,16,FALSE)</f>
        <v>0.52663557728648347</v>
      </c>
      <c r="O956" s="45">
        <f>VLOOKUP($A956,'Doanh thu'!$A$3:$Q$2000,17,FALSE)</f>
        <v>0.30906530151177364</v>
      </c>
      <c r="P956" s="45">
        <f>VLOOKUP($A956,LNST!$A$3:$R$1635,14,FALSE)</f>
        <v>-6.6622117712879453E-3</v>
      </c>
      <c r="Q956" s="45">
        <f>VLOOKUP($A956,LNST!$A$3:$R$1635,15,FALSE)</f>
        <v>0.35879924255712126</v>
      </c>
      <c r="R956" s="45">
        <f>VLOOKUP($A956,LNST!$A$3:$R$1635,16,FALSE)</f>
        <v>9.8767368496628034</v>
      </c>
      <c r="S956" s="45">
        <f>VLOOKUP($A956,LNST!$A$3:$R$1635,17,FALSE)</f>
        <v>0.6264780327236491</v>
      </c>
      <c r="T956" s="45">
        <f>VLOOKUP($A956,LNG!$A$2:$H$1999,4,FALSE)/(D956*10^9)</f>
        <v>0.12352630486612892</v>
      </c>
      <c r="U956" s="45">
        <f>VLOOKUP($A956,LNG!$A$2:$H$1999,5,FALSE)/(E956*10^9)</f>
        <v>0.16926462109445908</v>
      </c>
      <c r="V956" s="45">
        <f>VLOOKUP($A956,LNG!$A$2:$H$1999,6,FALSE)/(F956*10^9)</f>
        <v>0.18262247846178806</v>
      </c>
      <c r="W956" s="45">
        <f>VLOOKUP($A956,LNG!$A$2:$H$1999,7,FALSE)/(G956*10^9)</f>
        <v>0.15053321512019929</v>
      </c>
      <c r="X956" s="45">
        <f>VLOOKUP($A956,'LNST năm'!$A$2:$I$2000,8,FALSE)</f>
        <v>0.19120112022104349</v>
      </c>
      <c r="Y956" s="45">
        <f>VLOOKUP($A956,'LNST năm'!$A$2:$I$2000,9,FALSE)</f>
        <v>0.90030387758950181</v>
      </c>
      <c r="Z956" s="46" t="e">
        <f>VLOOKUP($A956,LNG!$A$2:$H$1999,9,FALSE)</f>
        <v>#REF!</v>
      </c>
      <c r="AA956" s="162" t="e">
        <f>VLOOKUP($A956,'GIÁ CP'!$A$2:$D$2000,4,FALSE)/Z956</f>
        <v>#REF!</v>
      </c>
    </row>
    <row r="957" spans="1:27" hidden="1">
      <c r="A957" s="18" t="s">
        <v>1318</v>
      </c>
      <c r="B957" s="18" t="s">
        <v>3025</v>
      </c>
      <c r="C957" s="154" t="str">
        <f>VLOOKUP(A957,'GIÁ CP'!$K$2:$M$2000,3,FALSE)</f>
        <v xml:space="preserve">Nước </v>
      </c>
      <c r="D957" s="43">
        <f>VLOOKUP($A957,'Doanh thu'!$A$3:$Q$2000,9,FALSE)/1000000000</f>
        <v>70.040493182000006</v>
      </c>
      <c r="E957" s="43">
        <f>VLOOKUP($A957,'Doanh thu'!$A$3:$Q$2000,10,FALSE)/1000000000</f>
        <v>75.709865160000007</v>
      </c>
      <c r="F957" s="43">
        <f>VLOOKUP($A957,'Doanh thu'!$A$3:$Q$2000,11,FALSE)/1000000000</f>
        <v>67.056033506000006</v>
      </c>
      <c r="G957" s="43">
        <f>VLOOKUP($A957,'Doanh thu'!$A$3:$Q$2000,12,FALSE)/1000000000</f>
        <v>67.939555908000003</v>
      </c>
      <c r="H957" s="43">
        <f>VLOOKUP($A957,LNST!$A$3:$Q$1635,9,FALSE)/1000000000</f>
        <v>11.032910079000001</v>
      </c>
      <c r="I957" s="43">
        <f>VLOOKUP($A957,LNST!$A$3:$Q$1635,10,FALSE)/1000000000</f>
        <v>11.408213668</v>
      </c>
      <c r="J957" s="43">
        <f>VLOOKUP($A957,LNST!$A$3:$Q$1635,11,FALSE)/1000000000</f>
        <v>-0.78375926200000001</v>
      </c>
      <c r="K957" s="43">
        <f>VLOOKUP($A957,LNST!$A$3:$Q$1635,12,FALSE)/1000000000</f>
        <v>9.6569377910000007</v>
      </c>
      <c r="L957" s="45">
        <f>VLOOKUP($A957,'Doanh thu'!$A$3:$Q$2000,14,FALSE)</f>
        <v>1.4471055861557879E-2</v>
      </c>
      <c r="M957" s="45">
        <f>VLOOKUP($A957,'Doanh thu'!$A$3:$Q$2000,15,FALSE)</f>
        <v>3.851804878166766E-2</v>
      </c>
      <c r="N957" s="45">
        <f>VLOOKUP($A957,'Doanh thu'!$A$3:$Q$2000,16,FALSE)</f>
        <v>-1.5979544783856246E-2</v>
      </c>
      <c r="O957" s="45">
        <f>VLOOKUP($A957,'Doanh thu'!$A$3:$Q$2000,17,FALSE)</f>
        <v>5.7342846148450415E-2</v>
      </c>
      <c r="P957" s="45">
        <f>VLOOKUP($A957,LNST!$A$3:$R$1635,14,FALSE)</f>
        <v>-5.3167571252522521E-2</v>
      </c>
      <c r="Q957" s="45">
        <f>VLOOKUP($A957,LNST!$A$3:$R$1635,15,FALSE)</f>
        <v>-2.0228648374310612E-2</v>
      </c>
      <c r="R957" s="45">
        <f>VLOOKUP($A957,LNST!$A$3:$R$1635,16,FALSE)</f>
        <v>-1.5089460901705625</v>
      </c>
      <c r="S957" s="45">
        <f>VLOOKUP($A957,LNST!$A$3:$R$1635,17,FALSE)</f>
        <v>7.9605076365959961E-4</v>
      </c>
      <c r="T957" s="45">
        <f>VLOOKUP($A957,LNG!$A$2:$H$1999,4,FALSE)/(D957*10^9)</f>
        <v>0.33195235885310903</v>
      </c>
      <c r="U957" s="45">
        <f>VLOOKUP($A957,LNG!$A$2:$H$1999,5,FALSE)/(E957*10^9)</f>
        <v>0.36024421109931876</v>
      </c>
      <c r="V957" s="45">
        <f>VLOOKUP($A957,LNG!$A$2:$H$1999,6,FALSE)/(F957*10^9)</f>
        <v>0.41977278609062613</v>
      </c>
      <c r="W957" s="45">
        <f>VLOOKUP($A957,LNG!$A$2:$H$1999,7,FALSE)/(G957*10^9)</f>
        <v>0.25188890572340183</v>
      </c>
      <c r="X957" s="45">
        <f>VLOOKUP($A957,'LNST năm'!$A$2:$I$2000,8,FALSE)</f>
        <v>-7.1902591555861872E-2</v>
      </c>
      <c r="Y957" s="45">
        <f>VLOOKUP($A957,'LNST năm'!$A$2:$I$2000,9,FALSE)</f>
        <v>5.0684353395589188E-3</v>
      </c>
      <c r="Z957" s="46" t="e">
        <f>VLOOKUP($A957,LNG!$A$2:$H$1999,9,FALSE)</f>
        <v>#REF!</v>
      </c>
      <c r="AA957" s="162" t="e">
        <f>VLOOKUP($A957,'GIÁ CP'!$A$2:$D$2000,4,FALSE)/Z957</f>
        <v>#REF!</v>
      </c>
    </row>
    <row r="958" spans="1:27" hidden="1">
      <c r="A958" s="18" t="s">
        <v>261</v>
      </c>
      <c r="B958" s="18" t="s">
        <v>1947</v>
      </c>
      <c r="C958" s="154" t="str">
        <f>VLOOKUP(A958,'GIÁ CP'!$K$2:$M$2000,3,FALSE)</f>
        <v xml:space="preserve">Vận tải hành khách &amp; Du lịch </v>
      </c>
      <c r="D958" s="43">
        <f>VLOOKUP($A958,'Doanh thu'!$A$3:$Q$2000,9,FALSE)/1000000000</f>
        <v>138.04474981499999</v>
      </c>
      <c r="E958" s="43">
        <f>VLOOKUP($A958,'Doanh thu'!$A$3:$Q$2000,10,FALSE)/1000000000</f>
        <v>98.690964887000007</v>
      </c>
      <c r="F958" s="43">
        <f>VLOOKUP($A958,'Doanh thu'!$A$3:$Q$2000,11,FALSE)/1000000000</f>
        <v>74.294557935</v>
      </c>
      <c r="G958" s="43">
        <f>VLOOKUP($A958,'Doanh thu'!$A$3:$Q$2000,12,FALSE)/1000000000</f>
        <v>126.49147884999999</v>
      </c>
      <c r="H958" s="43">
        <f>VLOOKUP($A958,LNST!$A$3:$Q$1635,9,FALSE)/1000000000</f>
        <v>33.819006065000004</v>
      </c>
      <c r="I958" s="43">
        <f>VLOOKUP($A958,LNST!$A$3:$Q$1635,10,FALSE)/1000000000</f>
        <v>7.3485474929999999</v>
      </c>
      <c r="J958" s="43">
        <f>VLOOKUP($A958,LNST!$A$3:$Q$1635,11,FALSE)/1000000000</f>
        <v>-8.9245078909999993</v>
      </c>
      <c r="K958" s="43">
        <f>VLOOKUP($A958,LNST!$A$3:$Q$1635,12,FALSE)/1000000000</f>
        <v>24.947894214000002</v>
      </c>
      <c r="L958" s="45">
        <f>VLOOKUP($A958,'Doanh thu'!$A$3:$Q$2000,14,FALSE)</f>
        <v>9.6651004553617859E-2</v>
      </c>
      <c r="M958" s="45">
        <f>VLOOKUP($A958,'Doanh thu'!$A$3:$Q$2000,15,FALSE)</f>
        <v>0.20981939740802025</v>
      </c>
      <c r="N958" s="45">
        <f>VLOOKUP($A958,'Doanh thu'!$A$3:$Q$2000,16,FALSE)</f>
        <v>0.12629094785789766</v>
      </c>
      <c r="O958" s="45">
        <f>VLOOKUP($A958,'Doanh thu'!$A$3:$Q$2000,17,FALSE)</f>
        <v>0.14039333333100804</v>
      </c>
      <c r="P958" s="45">
        <f>VLOOKUP($A958,LNST!$A$3:$R$1635,14,FALSE)</f>
        <v>0.23479719812552835</v>
      </c>
      <c r="Q958" s="45">
        <f>VLOOKUP($A958,LNST!$A$3:$R$1635,15,FALSE)</f>
        <v>3.3654852880711132</v>
      </c>
      <c r="R958" s="45">
        <f>VLOOKUP($A958,LNST!$A$3:$R$1635,16,FALSE)</f>
        <v>0.15567405397378198</v>
      </c>
      <c r="S958" s="45">
        <f>VLOOKUP($A958,LNST!$A$3:$R$1635,17,FALSE)</f>
        <v>0.59153670602104136</v>
      </c>
      <c r="T958" s="45">
        <f>VLOOKUP($A958,LNG!$A$2:$H$1999,4,FALSE)/(D958*10^9)</f>
        <v>0.23302500038653862</v>
      </c>
      <c r="U958" s="45">
        <f>VLOOKUP($A958,LNG!$A$2:$H$1999,5,FALSE)/(E958*10^9)</f>
        <v>0.53499927072812514</v>
      </c>
      <c r="V958" s="45">
        <f>VLOOKUP($A958,LNG!$A$2:$H$1999,6,FALSE)/(F958*10^9)</f>
        <v>0.29353153056081915</v>
      </c>
      <c r="W958" s="45">
        <f>VLOOKUP($A958,LNG!$A$2:$H$1999,7,FALSE)/(G958*10^9)</f>
        <v>3.444239021164705E-2</v>
      </c>
      <c r="X958" s="45">
        <f>VLOOKUP($A958,'LNST năm'!$A$2:$I$2000,8,FALSE)</f>
        <v>0.41041780140417172</v>
      </c>
      <c r="Y958" s="45">
        <f>VLOOKUP($A958,'LNST năm'!$A$2:$I$2000,9,FALSE)</f>
        <v>3.6943636615956787E-2</v>
      </c>
      <c r="Z958" s="46" t="e">
        <f>VLOOKUP($A958,LNG!$A$2:$H$1999,9,FALSE)</f>
        <v>#REF!</v>
      </c>
      <c r="AA958" s="162" t="e">
        <f>VLOOKUP($A958,'GIÁ CP'!$A$2:$D$2000,4,FALSE)/Z958</f>
        <v>#REF!</v>
      </c>
    </row>
    <row r="959" spans="1:27" hidden="1">
      <c r="A959" s="18" t="s">
        <v>1250</v>
      </c>
      <c r="B959" s="18" t="s">
        <v>2909</v>
      </c>
      <c r="C959" s="154" t="str">
        <f>VLOOKUP(A959,'GIÁ CP'!$K$2:$M$2000,3,FALSE)</f>
        <v xml:space="preserve">Nước </v>
      </c>
      <c r="D959" s="43">
        <f>VLOOKUP($A959,'Doanh thu'!$A$3:$Q$2000,9,FALSE)/1000000000</f>
        <v>119.454050815</v>
      </c>
      <c r="E959" s="43">
        <f>VLOOKUP($A959,'Doanh thu'!$A$3:$Q$2000,10,FALSE)/1000000000</f>
        <v>128.451176484</v>
      </c>
      <c r="F959" s="43">
        <f>VLOOKUP($A959,'Doanh thu'!$A$3:$Q$2000,11,FALSE)/1000000000</f>
        <v>108.459541902</v>
      </c>
      <c r="G959" s="43">
        <f>VLOOKUP($A959,'Doanh thu'!$A$3:$Q$2000,12,FALSE)/1000000000</f>
        <v>105.99982309400001</v>
      </c>
      <c r="H959" s="43">
        <f>VLOOKUP($A959,LNST!$A$3:$Q$1635,9,FALSE)/1000000000</f>
        <v>23.893055198999999</v>
      </c>
      <c r="I959" s="43">
        <f>VLOOKUP($A959,LNST!$A$3:$Q$1635,10,FALSE)/1000000000</f>
        <v>25.897728573999999</v>
      </c>
      <c r="J959" s="43">
        <f>VLOOKUP($A959,LNST!$A$3:$Q$1635,11,FALSE)/1000000000</f>
        <v>24.438867268999999</v>
      </c>
      <c r="K959" s="43">
        <f>VLOOKUP($A959,LNST!$A$3:$Q$1635,12,FALSE)/1000000000</f>
        <v>15.344925572999999</v>
      </c>
      <c r="L959" s="45">
        <f>VLOOKUP($A959,'Doanh thu'!$A$3:$Q$2000,14,FALSE)</f>
        <v>5.4916773933677741E-2</v>
      </c>
      <c r="M959" s="45">
        <f>VLOOKUP($A959,'Doanh thu'!$A$3:$Q$2000,15,FALSE)</f>
        <v>5.3268753487468457E-2</v>
      </c>
      <c r="N959" s="45">
        <f>VLOOKUP($A959,'Doanh thu'!$A$3:$Q$2000,16,FALSE)</f>
        <v>1.3730009121581335E-2</v>
      </c>
      <c r="O959" s="45">
        <f>VLOOKUP($A959,'Doanh thu'!$A$3:$Q$2000,17,FALSE)</f>
        <v>6.1129090027142681E-2</v>
      </c>
      <c r="P959" s="45">
        <f>VLOOKUP($A959,LNST!$A$3:$R$1635,14,FALSE)</f>
        <v>1.8942891867151884E-3</v>
      </c>
      <c r="Q959" s="45">
        <f>VLOOKUP($A959,LNST!$A$3:$R$1635,15,FALSE)</f>
        <v>-1.3619818135988872E-4</v>
      </c>
      <c r="R959" s="45">
        <f>VLOOKUP($A959,LNST!$A$3:$R$1635,16,FALSE)</f>
        <v>0.11771528092303302</v>
      </c>
      <c r="S959" s="45">
        <f>VLOOKUP($A959,LNST!$A$3:$R$1635,17,FALSE)</f>
        <v>5.5131026713582096E-2</v>
      </c>
      <c r="T959" s="45">
        <f>VLOOKUP($A959,LNG!$A$2:$H$1999,4,FALSE)/(D959*10^9)</f>
        <v>0.17252201784196144</v>
      </c>
      <c r="U959" s="45">
        <f>VLOOKUP($A959,LNG!$A$2:$H$1999,5,FALSE)/(E959*10^9)</f>
        <v>0.22451630910202103</v>
      </c>
      <c r="V959" s="45">
        <f>VLOOKUP($A959,LNG!$A$2:$H$1999,6,FALSE)/(F959*10^9)</f>
        <v>0.29470961903823589</v>
      </c>
      <c r="W959" s="45">
        <f>VLOOKUP($A959,LNG!$A$2:$H$1999,7,FALSE)/(G959*10^9)</f>
        <v>0.27733218486535371</v>
      </c>
      <c r="X959" s="45">
        <f>VLOOKUP($A959,'LNST năm'!$A$2:$I$2000,8,FALSE)</f>
        <v>1.2161644409421501E-2</v>
      </c>
      <c r="Y959" s="45">
        <f>VLOOKUP($A959,'LNST năm'!$A$2:$I$2000,9,FALSE)</f>
        <v>0.31782688270594406</v>
      </c>
      <c r="Z959" s="46" t="e">
        <f>VLOOKUP($A959,LNG!$A$2:$H$1999,9,FALSE)</f>
        <v>#REF!</v>
      </c>
      <c r="AA959" s="162" t="e">
        <f>VLOOKUP($A959,'GIÁ CP'!$A$2:$D$2000,4,FALSE)/Z959</f>
        <v>#REF!</v>
      </c>
    </row>
    <row r="960" spans="1:27" hidden="1">
      <c r="A960" s="18" t="s">
        <v>1464</v>
      </c>
      <c r="B960" s="18" t="s">
        <v>3265</v>
      </c>
      <c r="C960" s="154" t="str">
        <f>VLOOKUP(A960,'GIÁ CP'!$K$2:$M$2000,3,FALSE)</f>
        <v xml:space="preserve">Điện tử tiêu dùng </v>
      </c>
      <c r="D960" s="43" t="e">
        <f>VLOOKUP($A960,'Doanh thu'!$A$3:$Q$2000,9,FALSE)/1000000000</f>
        <v>#N/A</v>
      </c>
      <c r="E960" s="43" t="e">
        <f>VLOOKUP($A960,'Doanh thu'!$A$3:$Q$2000,10,FALSE)/1000000000</f>
        <v>#N/A</v>
      </c>
      <c r="F960" s="43" t="e">
        <f>VLOOKUP($A960,'Doanh thu'!$A$3:$Q$2000,11,FALSE)/1000000000</f>
        <v>#N/A</v>
      </c>
      <c r="G960" s="43" t="e">
        <f>VLOOKUP($A960,'Doanh thu'!$A$3:$Q$2000,12,FALSE)/1000000000</f>
        <v>#N/A</v>
      </c>
      <c r="H960" s="43" t="e">
        <f>VLOOKUP($A960,LNST!$A$3:$Q$1635,9,FALSE)/1000000000</f>
        <v>#N/A</v>
      </c>
      <c r="I960" s="43" t="e">
        <f>VLOOKUP($A960,LNST!$A$3:$Q$1635,10,FALSE)/1000000000</f>
        <v>#N/A</v>
      </c>
      <c r="J960" s="43" t="e">
        <f>VLOOKUP($A960,LNST!$A$3:$Q$1635,11,FALSE)/1000000000</f>
        <v>#N/A</v>
      </c>
      <c r="K960" s="43" t="e">
        <f>VLOOKUP($A960,LNST!$A$3:$Q$1635,12,FALSE)/1000000000</f>
        <v>#N/A</v>
      </c>
      <c r="L960" s="45" t="e">
        <f>VLOOKUP($A960,'Doanh thu'!$A$3:$Q$2000,14,FALSE)</f>
        <v>#N/A</v>
      </c>
      <c r="M960" s="45" t="e">
        <f>VLOOKUP($A960,'Doanh thu'!$A$3:$Q$2000,15,FALSE)</f>
        <v>#N/A</v>
      </c>
      <c r="N960" s="45" t="e">
        <f>VLOOKUP($A960,'Doanh thu'!$A$3:$Q$2000,16,FALSE)</f>
        <v>#N/A</v>
      </c>
      <c r="O960" s="45" t="e">
        <f>VLOOKUP($A960,'Doanh thu'!$A$3:$Q$2000,17,FALSE)</f>
        <v>#N/A</v>
      </c>
      <c r="P960" s="45" t="e">
        <f>VLOOKUP($A960,LNST!$A$3:$R$1635,14,FALSE)</f>
        <v>#N/A</v>
      </c>
      <c r="Q960" s="45" t="e">
        <f>VLOOKUP($A960,LNST!$A$3:$R$1635,15,FALSE)</f>
        <v>#N/A</v>
      </c>
      <c r="R960" s="45" t="e">
        <f>VLOOKUP($A960,LNST!$A$3:$R$1635,16,FALSE)</f>
        <v>#N/A</v>
      </c>
      <c r="S960" s="45" t="e">
        <f>VLOOKUP($A960,LNST!$A$3:$R$1635,17,FALSE)</f>
        <v>#N/A</v>
      </c>
      <c r="T960" s="45" t="e">
        <f>VLOOKUP($A960,LNG!$A$2:$H$1999,4,FALSE)/(D960*10^9)</f>
        <v>#N/A</v>
      </c>
      <c r="U960" s="45" t="e">
        <f>VLOOKUP($A960,LNG!$A$2:$H$1999,5,FALSE)/(E960*10^9)</f>
        <v>#N/A</v>
      </c>
      <c r="V960" s="45" t="e">
        <f>VLOOKUP($A960,LNG!$A$2:$H$1999,6,FALSE)/(F960*10^9)</f>
        <v>#N/A</v>
      </c>
      <c r="W960" s="45" t="e">
        <f>VLOOKUP($A960,LNG!$A$2:$H$1999,7,FALSE)/(G960*10^9)</f>
        <v>#N/A</v>
      </c>
      <c r="X960" s="45" t="e">
        <f>VLOOKUP($A960,'LNST năm'!$A$2:$I$2000,8,FALSE)</f>
        <v>#N/A</v>
      </c>
      <c r="Y960" s="45" t="e">
        <f>VLOOKUP($A960,'LNST năm'!$A$2:$I$2000,9,FALSE)</f>
        <v>#N/A</v>
      </c>
      <c r="Z960" s="46" t="e">
        <f>VLOOKUP($A960,LNG!$A$2:$H$1999,9,FALSE)</f>
        <v>#N/A</v>
      </c>
      <c r="AA960" s="162" t="e">
        <f>VLOOKUP($A960,'GIÁ CP'!$A$2:$D$2000,4,FALSE)/Z960</f>
        <v>#N/A</v>
      </c>
    </row>
    <row r="961" spans="1:27">
      <c r="A961" s="18" t="s">
        <v>869</v>
      </c>
      <c r="B961" s="18" t="s">
        <v>2706</v>
      </c>
      <c r="C961" s="154" t="str">
        <f>VLOOKUP(A961,'GIÁ CP'!$K$2:$M$2000,3,FALSE)</f>
        <v xml:space="preserve">Nước </v>
      </c>
      <c r="D961" s="43">
        <f>VLOOKUP($A961,'Doanh thu'!$A$3:$Q$2000,9,FALSE)/1000000000</f>
        <v>124.341382127</v>
      </c>
      <c r="E961" s="43">
        <f>VLOOKUP($A961,'Doanh thu'!$A$3:$Q$2000,10,FALSE)/1000000000</f>
        <v>116.963276581</v>
      </c>
      <c r="F961" s="43">
        <f>VLOOKUP($A961,'Doanh thu'!$A$3:$Q$2000,11,FALSE)/1000000000</f>
        <v>139.973888931</v>
      </c>
      <c r="G961" s="43">
        <f>VLOOKUP($A961,'Doanh thu'!$A$3:$Q$2000,12,FALSE)/1000000000</f>
        <v>121.73217169599999</v>
      </c>
      <c r="H961" s="43">
        <f>VLOOKUP($A961,LNST!$A$3:$Q$1635,9,FALSE)/1000000000</f>
        <v>17.506566545999998</v>
      </c>
      <c r="I961" s="43">
        <f>VLOOKUP($A961,LNST!$A$3:$Q$1635,10,FALSE)/1000000000</f>
        <v>12.339081010999999</v>
      </c>
      <c r="J961" s="43">
        <f>VLOOKUP($A961,LNST!$A$3:$Q$1635,11,FALSE)/1000000000</f>
        <v>16.717181679999999</v>
      </c>
      <c r="K961" s="43">
        <f>VLOOKUP($A961,LNST!$A$3:$Q$1635,12,FALSE)/1000000000</f>
        <v>13.248505903</v>
      </c>
      <c r="L961" s="45">
        <f>VLOOKUP($A961,'Doanh thu'!$A$3:$Q$2000,14,FALSE)</f>
        <v>1.5191131945217141E-2</v>
      </c>
      <c r="M961" s="45">
        <f>VLOOKUP($A961,'Doanh thu'!$A$3:$Q$2000,15,FALSE)</f>
        <v>1.7531197574352824E-2</v>
      </c>
      <c r="N961" s="45">
        <f>VLOOKUP($A961,'Doanh thu'!$A$3:$Q$2000,16,FALSE)</f>
        <v>-2.1557876545372542E-2</v>
      </c>
      <c r="O961" s="45">
        <f>VLOOKUP($A961,'Doanh thu'!$A$3:$Q$2000,17,FALSE)</f>
        <v>0.28434688101227057</v>
      </c>
      <c r="P961" s="45">
        <f>VLOOKUP($A961,LNST!$A$3:$R$1635,14,FALSE)</f>
        <v>0.13077859462201957</v>
      </c>
      <c r="Q961" s="45">
        <f>VLOOKUP($A961,LNST!$A$3:$R$1635,15,FALSE)</f>
        <v>9.6659525390973708E-2</v>
      </c>
      <c r="R961" s="45">
        <f>VLOOKUP($A961,LNST!$A$3:$R$1635,16,FALSE)</f>
        <v>7.3637591998134064E-2</v>
      </c>
      <c r="S961" s="45">
        <f>VLOOKUP($A961,LNST!$A$3:$R$1635,17,FALSE)</f>
        <v>1.8475418259291934</v>
      </c>
      <c r="T961" s="45">
        <f>VLOOKUP($A961,LNG!$A$2:$H$1999,4,FALSE)/(D961*10^9)</f>
        <v>0.19612151319898125</v>
      </c>
      <c r="U961" s="45">
        <f>VLOOKUP($A961,LNG!$A$2:$H$1999,5,FALSE)/(E961*10^9)</f>
        <v>0.34290954587121475</v>
      </c>
      <c r="V961" s="45">
        <f>VLOOKUP($A961,LNG!$A$2:$H$1999,6,FALSE)/(F961*10^9)</f>
        <v>0.26255311876857379</v>
      </c>
      <c r="W961" s="45">
        <f>VLOOKUP($A961,LNG!$A$2:$H$1999,7,FALSE)/(G961*10^9)</f>
        <v>0.4229378571966424</v>
      </c>
      <c r="X961" s="45">
        <f>VLOOKUP($A961,'LNST năm'!$A$2:$I$2000,8,FALSE)</f>
        <v>3.6489234370347866E-2</v>
      </c>
      <c r="Y961" s="45">
        <f>VLOOKUP($A961,'LNST năm'!$A$2:$I$2000,9,FALSE)</f>
        <v>0.12037193595160578</v>
      </c>
      <c r="Z961" s="46" t="e">
        <f>VLOOKUP($A961,LNG!$A$2:$H$1999,9,FALSE)</f>
        <v>#REF!</v>
      </c>
      <c r="AA961" s="162" t="e">
        <f>VLOOKUP($A961,'GIÁ CP'!$A$2:$D$2000,4,FALSE)/Z961</f>
        <v>#REF!</v>
      </c>
    </row>
    <row r="962" spans="1:27" hidden="1">
      <c r="A962" s="18" t="s">
        <v>30</v>
      </c>
      <c r="B962" s="18" t="s">
        <v>1680</v>
      </c>
      <c r="C962" s="154" t="str">
        <f>VLOOKUP(A962,'GIÁ CP'!$K$2:$M$2000,3,FALSE)</f>
        <v xml:space="preserve">Sản xuất &amp; Phân phối Điện </v>
      </c>
      <c r="D962" s="43">
        <f>VLOOKUP($A962,'Doanh thu'!$A$3:$Q$2000,9,FALSE)/1000000000</f>
        <v>66.412488367999998</v>
      </c>
      <c r="E962" s="43">
        <f>VLOOKUP($A962,'Doanh thu'!$A$3:$Q$2000,10,FALSE)/1000000000</f>
        <v>67.796700481000002</v>
      </c>
      <c r="F962" s="43">
        <f>VLOOKUP($A962,'Doanh thu'!$A$3:$Q$2000,11,FALSE)/1000000000</f>
        <v>72.127190454000001</v>
      </c>
      <c r="G962" s="43">
        <f>VLOOKUP($A962,'Doanh thu'!$A$3:$Q$2000,12,FALSE)/1000000000</f>
        <v>54.780672813000002</v>
      </c>
      <c r="H962" s="43">
        <f>VLOOKUP($A962,LNST!$A$3:$Q$1635,9,FALSE)/1000000000</f>
        <v>-0.10615970800000001</v>
      </c>
      <c r="I962" s="43">
        <f>VLOOKUP($A962,LNST!$A$3:$Q$1635,10,FALSE)/1000000000</f>
        <v>8.4868911839999992</v>
      </c>
      <c r="J962" s="43">
        <f>VLOOKUP($A962,LNST!$A$3:$Q$1635,11,FALSE)/1000000000</f>
        <v>23.423745439000001</v>
      </c>
      <c r="K962" s="43">
        <f>VLOOKUP($A962,LNST!$A$3:$Q$1635,12,FALSE)/1000000000</f>
        <v>25.913067579</v>
      </c>
      <c r="L962" s="45">
        <f>VLOOKUP($A962,'Doanh thu'!$A$3:$Q$2000,14,FALSE)</f>
        <v>-0.57028628302651707</v>
      </c>
      <c r="M962" s="45">
        <f>VLOOKUP($A962,'Doanh thu'!$A$3:$Q$2000,15,FALSE)</f>
        <v>-9.3072276769193413E-2</v>
      </c>
      <c r="N962" s="45">
        <f>VLOOKUP($A962,'Doanh thu'!$A$3:$Q$2000,16,FALSE)</f>
        <v>-8.4262685730263368E-2</v>
      </c>
      <c r="O962" s="45">
        <f>VLOOKUP($A962,'Doanh thu'!$A$3:$Q$2000,17,FALSE)</f>
        <v>-3.7957109798006212E-2</v>
      </c>
      <c r="P962" s="45">
        <f>VLOOKUP($A962,LNST!$A$3:$R$1635,14,FALSE)</f>
        <v>-1.0196407863794279</v>
      </c>
      <c r="Q962" s="45">
        <f>VLOOKUP($A962,LNST!$A$3:$R$1635,15,FALSE)</f>
        <v>11.21618871736953</v>
      </c>
      <c r="R962" s="45">
        <f>VLOOKUP($A962,LNST!$A$3:$R$1635,16,FALSE)</f>
        <v>-0.24056073139762857</v>
      </c>
      <c r="S962" s="45">
        <f>VLOOKUP($A962,LNST!$A$3:$R$1635,17,FALSE)</f>
        <v>1.4068627202770925</v>
      </c>
      <c r="T962" s="45">
        <f>VLOOKUP($A962,LNG!$A$2:$H$1999,4,FALSE)/(D962*10^9)</f>
        <v>0.22849025948125276</v>
      </c>
      <c r="U962" s="45">
        <f>VLOOKUP($A962,LNG!$A$2:$H$1999,5,FALSE)/(E962*10^9)</f>
        <v>0.24143821250692468</v>
      </c>
      <c r="V962" s="45">
        <f>VLOOKUP($A962,LNG!$A$2:$H$1999,6,FALSE)/(F962*10^9)</f>
        <v>0.13860835463119811</v>
      </c>
      <c r="W962" s="45">
        <f>VLOOKUP($A962,LNG!$A$2:$H$1999,7,FALSE)/(G962*10^9)</f>
        <v>0.10177952879536131</v>
      </c>
      <c r="X962" s="45">
        <f>VLOOKUP($A962,'LNST năm'!$A$2:$I$2000,8,FALSE)</f>
        <v>-3.6456113108981253E-2</v>
      </c>
      <c r="Y962" s="45">
        <f>VLOOKUP($A962,'LNST năm'!$A$2:$I$2000,9,FALSE)</f>
        <v>-0.1645302010923505</v>
      </c>
      <c r="Z962" s="46" t="e">
        <f>VLOOKUP($A962,LNG!$A$2:$H$1999,9,FALSE)</f>
        <v>#REF!</v>
      </c>
      <c r="AA962" s="162" t="e">
        <f>VLOOKUP($A962,'GIÁ CP'!$A$2:$D$2000,4,FALSE)/Z962</f>
        <v>#REF!</v>
      </c>
    </row>
    <row r="963" spans="1:27" hidden="1">
      <c r="A963" s="18" t="s">
        <v>737</v>
      </c>
      <c r="B963" s="18" t="s">
        <v>2141</v>
      </c>
      <c r="C963" s="154" t="str">
        <f>VLOOKUP(A963,'GIÁ CP'!$K$2:$M$2000,3,FALSE)</f>
        <v xml:space="preserve">Nước </v>
      </c>
      <c r="D963" s="43">
        <f>VLOOKUP($A963,'Doanh thu'!$A$3:$Q$2000,9,FALSE)/1000000000</f>
        <v>170.89680248400001</v>
      </c>
      <c r="E963" s="43">
        <f>VLOOKUP($A963,'Doanh thu'!$A$3:$Q$2000,10,FALSE)/1000000000</f>
        <v>165.925297038</v>
      </c>
      <c r="F963" s="43">
        <f>VLOOKUP($A963,'Doanh thu'!$A$3:$Q$2000,11,FALSE)/1000000000</f>
        <v>170.76356143199999</v>
      </c>
      <c r="G963" s="43">
        <f>VLOOKUP($A963,'Doanh thu'!$A$3:$Q$2000,12,FALSE)/1000000000</f>
        <v>160.42813041299999</v>
      </c>
      <c r="H963" s="43">
        <f>VLOOKUP($A963,LNST!$A$3:$Q$1635,9,FALSE)/1000000000</f>
        <v>18.350805747999999</v>
      </c>
      <c r="I963" s="43">
        <f>VLOOKUP($A963,LNST!$A$3:$Q$1635,10,FALSE)/1000000000</f>
        <v>5.9062605020000003</v>
      </c>
      <c r="J963" s="43">
        <f>VLOOKUP($A963,LNST!$A$3:$Q$1635,11,FALSE)/1000000000</f>
        <v>15.312379876</v>
      </c>
      <c r="K963" s="43">
        <f>VLOOKUP($A963,LNST!$A$3:$Q$1635,12,FALSE)/1000000000</f>
        <v>0.72002182599999998</v>
      </c>
      <c r="L963" s="45">
        <f>VLOOKUP($A963,'Doanh thu'!$A$3:$Q$2000,14,FALSE)</f>
        <v>-5.5331624388585514E-3</v>
      </c>
      <c r="M963" s="45">
        <f>VLOOKUP($A963,'Doanh thu'!$A$3:$Q$2000,15,FALSE)</f>
        <v>-1.4382026066239232E-2</v>
      </c>
      <c r="N963" s="45">
        <f>VLOOKUP($A963,'Doanh thu'!$A$3:$Q$2000,16,FALSE)</f>
        <v>1.3732340340617597E-2</v>
      </c>
      <c r="O963" s="45">
        <f>VLOOKUP($A963,'Doanh thu'!$A$3:$Q$2000,17,FALSE)</f>
        <v>-3.0066753669020476E-2</v>
      </c>
      <c r="P963" s="45">
        <f>VLOOKUP($A963,LNST!$A$3:$R$1635,14,FALSE)</f>
        <v>0.36096578588530853</v>
      </c>
      <c r="Q963" s="45">
        <f>VLOOKUP($A963,LNST!$A$3:$R$1635,15,FALSE)</f>
        <v>0.29504867215664293</v>
      </c>
      <c r="R963" s="45">
        <f>VLOOKUP($A963,LNST!$A$3:$R$1635,16,FALSE)</f>
        <v>-2.0029013045448279E-2</v>
      </c>
      <c r="S963" s="45">
        <f>VLOOKUP($A963,LNST!$A$3:$R$1635,17,FALSE)</f>
        <v>2.7866987662461123E-2</v>
      </c>
      <c r="T963" s="45">
        <f>VLOOKUP($A963,LNG!$A$2:$H$1999,4,FALSE)/(D963*10^9)</f>
        <v>0.29973125656225019</v>
      </c>
      <c r="U963" s="45">
        <f>VLOOKUP($A963,LNG!$A$2:$H$1999,5,FALSE)/(E963*10^9)</f>
        <v>0.47712142769206184</v>
      </c>
      <c r="V963" s="45">
        <f>VLOOKUP($A963,LNG!$A$2:$H$1999,6,FALSE)/(F963*10^9)</f>
        <v>0.38568766940496707</v>
      </c>
      <c r="W963" s="45">
        <f>VLOOKUP($A963,LNG!$A$2:$H$1999,7,FALSE)/(G963*10^9)</f>
        <v>0.45627566650909757</v>
      </c>
      <c r="X963" s="45">
        <f>VLOOKUP($A963,'LNST năm'!$A$2:$I$2000,8,FALSE)</f>
        <v>9.4258671195217181E-3</v>
      </c>
      <c r="Y963" s="45">
        <f>VLOOKUP($A963,'LNST năm'!$A$2:$I$2000,9,FALSE)</f>
        <v>0.23856310951635917</v>
      </c>
      <c r="Z963" s="46" t="e">
        <f>VLOOKUP($A963,LNG!$A$2:$H$1999,9,FALSE)</f>
        <v>#REF!</v>
      </c>
      <c r="AA963" s="162" t="e">
        <f>VLOOKUP($A963,'GIÁ CP'!$A$2:$D$2000,4,FALSE)/Z963</f>
        <v>#REF!</v>
      </c>
    </row>
    <row r="964" spans="1:27" hidden="1">
      <c r="A964" s="18" t="s">
        <v>523</v>
      </c>
      <c r="B964" s="18" t="s">
        <v>2236</v>
      </c>
      <c r="C964" s="154" t="str">
        <f>VLOOKUP(A964,'GIÁ CP'!$K$2:$M$2000,3,FALSE)</f>
        <v xml:space="preserve">Vật liệu xây dựng &amp; Nội thất </v>
      </c>
      <c r="D964" s="43">
        <f>VLOOKUP($A964,'Doanh thu'!$A$3:$Q$2000,9,FALSE)/1000000000</f>
        <v>26.034029785000001</v>
      </c>
      <c r="E964" s="43">
        <f>VLOOKUP($A964,'Doanh thu'!$A$3:$Q$2000,10,FALSE)/1000000000</f>
        <v>23.851579251</v>
      </c>
      <c r="F964" s="43">
        <f>VLOOKUP($A964,'Doanh thu'!$A$3:$Q$2000,11,FALSE)/1000000000</f>
        <v>30.388477862999999</v>
      </c>
      <c r="G964" s="43">
        <f>VLOOKUP($A964,'Doanh thu'!$A$3:$Q$2000,12,FALSE)/1000000000</f>
        <v>30.100774398999999</v>
      </c>
      <c r="H964" s="43">
        <f>VLOOKUP($A964,LNST!$A$3:$Q$1635,9,FALSE)/1000000000</f>
        <v>0.87562289900000001</v>
      </c>
      <c r="I964" s="43">
        <f>VLOOKUP($A964,LNST!$A$3:$Q$1635,10,FALSE)/1000000000</f>
        <v>0.93763409799999997</v>
      </c>
      <c r="J964" s="43">
        <f>VLOOKUP($A964,LNST!$A$3:$Q$1635,11,FALSE)/1000000000</f>
        <v>3.5259377989999998</v>
      </c>
      <c r="K964" s="43">
        <f>VLOOKUP($A964,LNST!$A$3:$Q$1635,12,FALSE)/1000000000</f>
        <v>0.61245261200000001</v>
      </c>
      <c r="L964" s="45">
        <f>VLOOKUP($A964,'Doanh thu'!$A$3:$Q$2000,14,FALSE)</f>
        <v>1.3537379459124279</v>
      </c>
      <c r="M964" s="45">
        <f>VLOOKUP($A964,'Doanh thu'!$A$3:$Q$2000,15,FALSE)</f>
        <v>0.90961203718828387</v>
      </c>
      <c r="N964" s="45">
        <f>VLOOKUP($A964,'Doanh thu'!$A$3:$Q$2000,16,FALSE)</f>
        <v>0.38204049985031047</v>
      </c>
      <c r="O964" s="45">
        <f>VLOOKUP($A964,'Doanh thu'!$A$3:$Q$2000,17,FALSE)</f>
        <v>0.61685686201597834</v>
      </c>
      <c r="P964" s="45">
        <f>VLOOKUP($A964,LNST!$A$3:$R$1635,14,FALSE)</f>
        <v>3.1105525268564138</v>
      </c>
      <c r="Q964" s="45">
        <f>VLOOKUP($A964,LNST!$A$3:$R$1635,15,FALSE)</f>
        <v>8.9720040763623957E-2</v>
      </c>
      <c r="R964" s="45">
        <f>VLOOKUP($A964,LNST!$A$3:$R$1635,16,FALSE)</f>
        <v>22.968296379153415</v>
      </c>
      <c r="S964" s="45">
        <f>VLOOKUP($A964,LNST!$A$3:$R$1635,17,FALSE)</f>
        <v>91.132995280620463</v>
      </c>
      <c r="T964" s="45">
        <f>VLOOKUP($A964,LNG!$A$2:$H$1999,4,FALSE)/(D964*10^9)</f>
        <v>6.0347816145820701E-2</v>
      </c>
      <c r="U964" s="45">
        <f>VLOOKUP($A964,LNG!$A$2:$H$1999,5,FALSE)/(E964*10^9)</f>
        <v>0.1257289009017829</v>
      </c>
      <c r="V964" s="45">
        <f>VLOOKUP($A964,LNG!$A$2:$H$1999,6,FALSE)/(F964*10^9)</f>
        <v>9.8887711340713294E-2</v>
      </c>
      <c r="W964" s="45">
        <f>VLOOKUP($A964,LNG!$A$2:$H$1999,7,FALSE)/(G964*10^9)</f>
        <v>7.1593227882920954E-2</v>
      </c>
      <c r="X964" s="45">
        <f>VLOOKUP($A964,'LNST năm'!$A$2:$I$2000,8,FALSE)</f>
        <v>8.3297021448605815</v>
      </c>
      <c r="Y964" s="45">
        <f>VLOOKUP($A964,'LNST năm'!$A$2:$I$2000,9,FALSE)</f>
        <v>0.19544457577357033</v>
      </c>
      <c r="Z964" s="46" t="e">
        <f>VLOOKUP($A964,LNG!$A$2:$H$1999,9,FALSE)</f>
        <v>#REF!</v>
      </c>
      <c r="AA964" s="162" t="e">
        <f>VLOOKUP($A964,'GIÁ CP'!$A$2:$D$2000,4,FALSE)/Z964</f>
        <v>#REF!</v>
      </c>
    </row>
    <row r="965" spans="1:27" hidden="1">
      <c r="A965" s="18" t="s">
        <v>1217</v>
      </c>
      <c r="B965" s="18" t="s">
        <v>2840</v>
      </c>
      <c r="C965" s="154" t="str">
        <f>VLOOKUP(A965,'GIÁ CP'!$K$2:$M$2000,3,FALSE)</f>
        <v xml:space="preserve">Nước </v>
      </c>
      <c r="D965" s="43">
        <f>VLOOKUP($A965,'Doanh thu'!$A$3:$Q$2000,9,FALSE)/1000000000</f>
        <v>346.23368815700002</v>
      </c>
      <c r="E965" s="43">
        <f>VLOOKUP($A965,'Doanh thu'!$A$3:$Q$2000,10,FALSE)/1000000000</f>
        <v>370.301745461</v>
      </c>
      <c r="F965" s="43">
        <f>VLOOKUP($A965,'Doanh thu'!$A$3:$Q$2000,11,FALSE)/1000000000</f>
        <v>347.27855322599999</v>
      </c>
      <c r="G965" s="43">
        <f>VLOOKUP($A965,'Doanh thu'!$A$3:$Q$2000,12,FALSE)/1000000000</f>
        <v>331.199512395</v>
      </c>
      <c r="H965" s="43">
        <f>VLOOKUP($A965,LNST!$A$3:$Q$1635,9,FALSE)/1000000000</f>
        <v>34.116996018999998</v>
      </c>
      <c r="I965" s="43">
        <f>VLOOKUP($A965,LNST!$A$3:$Q$1635,10,FALSE)/1000000000</f>
        <v>55.670776345</v>
      </c>
      <c r="J965" s="43">
        <f>VLOOKUP($A965,LNST!$A$3:$Q$1635,11,FALSE)/1000000000</f>
        <v>45.154460249000003</v>
      </c>
      <c r="K965" s="43">
        <f>VLOOKUP($A965,LNST!$A$3:$Q$1635,12,FALSE)/1000000000</f>
        <v>30.232917256</v>
      </c>
      <c r="L965" s="45">
        <f>VLOOKUP($A965,'Doanh thu'!$A$3:$Q$2000,14,FALSE)</f>
        <v>3.4408848205335393E-2</v>
      </c>
      <c r="M965" s="45">
        <f>VLOOKUP($A965,'Doanh thu'!$A$3:$Q$2000,15,FALSE)</f>
        <v>5.231386450331079E-2</v>
      </c>
      <c r="N965" s="45">
        <f>VLOOKUP($A965,'Doanh thu'!$A$3:$Q$2000,16,FALSE)</f>
        <v>4.9019727983756818E-2</v>
      </c>
      <c r="O965" s="45">
        <f>VLOOKUP($A965,'Doanh thu'!$A$3:$Q$2000,17,FALSE)</f>
        <v>1.961640126787222E-2</v>
      </c>
      <c r="P965" s="45">
        <f>VLOOKUP($A965,LNST!$A$3:$R$1635,14,FALSE)</f>
        <v>0.75868865162018784</v>
      </c>
      <c r="Q965" s="45">
        <f>VLOOKUP($A965,LNST!$A$3:$R$1635,15,FALSE)</f>
        <v>0.42095043405430377</v>
      </c>
      <c r="R965" s="45">
        <f>VLOOKUP($A965,LNST!$A$3:$R$1635,16,FALSE)</f>
        <v>0.51551430908866569</v>
      </c>
      <c r="S965" s="45">
        <f>VLOOKUP($A965,LNST!$A$3:$R$1635,17,FALSE)</f>
        <v>0.74191227932484738</v>
      </c>
      <c r="T965" s="45">
        <f>VLOOKUP($A965,LNG!$A$2:$H$1999,4,FALSE)/(D965*10^9)</f>
        <v>0.28791962617108657</v>
      </c>
      <c r="U965" s="45">
        <f>VLOOKUP($A965,LNG!$A$2:$H$1999,5,FALSE)/(E965*10^9)</f>
        <v>0.36002894187826917</v>
      </c>
      <c r="V965" s="45">
        <f>VLOOKUP($A965,LNG!$A$2:$H$1999,6,FALSE)/(F965*10^9)</f>
        <v>0.43633842595338018</v>
      </c>
      <c r="W965" s="45">
        <f>VLOOKUP($A965,LNG!$A$2:$H$1999,7,FALSE)/(G965*10^9)</f>
        <v>0.4335633034771576</v>
      </c>
      <c r="X965" s="45">
        <f>VLOOKUP($A965,'LNST năm'!$A$2:$I$2000,8,FALSE)</f>
        <v>0.46199083720916978</v>
      </c>
      <c r="Y965" s="45">
        <f>VLOOKUP($A965,'LNST năm'!$A$2:$I$2000,9,FALSE)</f>
        <v>0.18037639949447537</v>
      </c>
      <c r="Z965" s="46" t="e">
        <f>VLOOKUP($A965,LNG!$A$2:$H$1999,9,FALSE)</f>
        <v>#REF!</v>
      </c>
      <c r="AA965" s="162" t="e">
        <f>VLOOKUP($A965,'GIÁ CP'!$A$2:$D$2000,4,FALSE)/Z965</f>
        <v>#REF!</v>
      </c>
    </row>
    <row r="966" spans="1:27">
      <c r="A966" s="18" t="s">
        <v>393</v>
      </c>
      <c r="B966" s="18" t="s">
        <v>2104</v>
      </c>
      <c r="C966" s="154" t="str">
        <f>VLOOKUP(A966,'GIÁ CP'!$K$2:$M$2000,3,FALSE)</f>
        <v xml:space="preserve">Sản phẩm hóa dầu, Nông dược &amp; Hóa chất khác </v>
      </c>
      <c r="D966" s="43">
        <f>VLOOKUP($A966,'Doanh thu'!$A$3:$Q$2000,9,FALSE)/1000000000</f>
        <v>63.488451834000003</v>
      </c>
      <c r="E966" s="43">
        <f>VLOOKUP($A966,'Doanh thu'!$A$3:$Q$2000,10,FALSE)/1000000000</f>
        <v>15.822662439</v>
      </c>
      <c r="F966" s="43">
        <f>VLOOKUP($A966,'Doanh thu'!$A$3:$Q$2000,11,FALSE)/1000000000</f>
        <v>80.068321670000003</v>
      </c>
      <c r="G966" s="43">
        <f>VLOOKUP($A966,'Doanh thu'!$A$3:$Q$2000,12,FALSE)/1000000000</f>
        <v>22.394014958</v>
      </c>
      <c r="H966" s="43">
        <f>VLOOKUP($A966,LNST!$A$3:$Q$1635,9,FALSE)/1000000000</f>
        <v>5.321890979</v>
      </c>
      <c r="I966" s="43">
        <f>VLOOKUP($A966,LNST!$A$3:$Q$1635,10,FALSE)/1000000000</f>
        <v>0.46055656900000003</v>
      </c>
      <c r="J966" s="43">
        <f>VLOOKUP($A966,LNST!$A$3:$Q$1635,11,FALSE)/1000000000</f>
        <v>2.6555495910000002</v>
      </c>
      <c r="K966" s="43">
        <f>VLOOKUP($A966,LNST!$A$3:$Q$1635,12,FALSE)/1000000000</f>
        <v>0.90664669399999998</v>
      </c>
      <c r="L966" s="45">
        <f>VLOOKUP($A966,'Doanh thu'!$A$3:$Q$2000,14,FALSE)</f>
        <v>-0.10245296867606232</v>
      </c>
      <c r="M966" s="45">
        <f>VLOOKUP($A966,'Doanh thu'!$A$3:$Q$2000,15,FALSE)</f>
        <v>-7.0496010587804428E-2</v>
      </c>
      <c r="N966" s="45">
        <f>VLOOKUP($A966,'Doanh thu'!$A$3:$Q$2000,16,FALSE)</f>
        <v>-4.3929436835152297E-2</v>
      </c>
      <c r="O966" s="45">
        <f>VLOOKUP($A966,'Doanh thu'!$A$3:$Q$2000,17,FALSE)</f>
        <v>0.87575511986125931</v>
      </c>
      <c r="P966" s="45">
        <f>VLOOKUP($A966,LNST!$A$3:$R$1635,14,FALSE)</f>
        <v>-0.27864724952285658</v>
      </c>
      <c r="Q966" s="45">
        <f>VLOOKUP($A966,LNST!$A$3:$R$1635,15,FALSE)</f>
        <v>-7.6618632921416213E-2</v>
      </c>
      <c r="R966" s="45">
        <f>VLOOKUP($A966,LNST!$A$3:$R$1635,16,FALSE)</f>
        <v>1.2339156884766267</v>
      </c>
      <c r="S966" s="45">
        <f>VLOOKUP($A966,LNST!$A$3:$R$1635,17,FALSE)</f>
        <v>0.51590452397384701</v>
      </c>
      <c r="T966" s="45">
        <f>VLOOKUP($A966,LNG!$A$2:$H$1999,4,FALSE)/(D966*10^9)</f>
        <v>7.2934911219873416E-2</v>
      </c>
      <c r="U966" s="45">
        <f>VLOOKUP($A966,LNG!$A$2:$H$1999,5,FALSE)/(E966*10^9)</f>
        <v>0.97500280243449367</v>
      </c>
      <c r="V966" s="45">
        <f>VLOOKUP($A966,LNG!$A$2:$H$1999,6,FALSE)/(F966*10^9)</f>
        <v>8.2195921791949803E-2</v>
      </c>
      <c r="W966" s="45">
        <f>VLOOKUP($A966,LNG!$A$2:$H$1999,7,FALSE)/(G966*10^9)</f>
        <v>0.58032583390578618</v>
      </c>
      <c r="X966" s="45">
        <f>VLOOKUP($A966,'LNST năm'!$A$2:$I$2000,8,FALSE)</f>
        <v>-0.10379597704314272</v>
      </c>
      <c r="Y966" s="45">
        <f>VLOOKUP($A966,'LNST năm'!$A$2:$I$2000,9,FALSE)</f>
        <v>-2.1252995966599353E-2</v>
      </c>
      <c r="Z966" s="46" t="e">
        <f>VLOOKUP($A966,LNG!$A$2:$H$1999,9,FALSE)</f>
        <v>#REF!</v>
      </c>
      <c r="AA966" s="162" t="e">
        <f>VLOOKUP($A966,'GIÁ CP'!$A$2:$D$2000,4,FALSE)/Z966</f>
        <v>#REF!</v>
      </c>
    </row>
    <row r="967" spans="1:27" hidden="1">
      <c r="A967" s="18" t="s">
        <v>944</v>
      </c>
      <c r="B967" s="18" t="s">
        <v>2514</v>
      </c>
      <c r="C967" s="154" t="str">
        <f>VLOOKUP(A967,'GIÁ CP'!$K$2:$M$2000,3,FALSE)</f>
        <v xml:space="preserve">Sản xuất bia </v>
      </c>
      <c r="D967" s="43">
        <f>VLOOKUP($A967,'Doanh thu'!$A$3:$Q$2000,9,FALSE)/1000000000</f>
        <v>235.773436406</v>
      </c>
      <c r="E967" s="43">
        <f>VLOOKUP($A967,'Doanh thu'!$A$3:$Q$2000,10,FALSE)/1000000000</f>
        <v>227.287479529</v>
      </c>
      <c r="F967" s="43">
        <f>VLOOKUP($A967,'Doanh thu'!$A$3:$Q$2000,11,FALSE)/1000000000</f>
        <v>255.685113653</v>
      </c>
      <c r="G967" s="43">
        <f>VLOOKUP($A967,'Doanh thu'!$A$3:$Q$2000,12,FALSE)/1000000000</f>
        <v>210.087943809</v>
      </c>
      <c r="H967" s="43">
        <f>VLOOKUP($A967,LNST!$A$3:$Q$1635,9,FALSE)/1000000000</f>
        <v>9.4699240800000002</v>
      </c>
      <c r="I967" s="43">
        <f>VLOOKUP($A967,LNST!$A$3:$Q$1635,10,FALSE)/1000000000</f>
        <v>10.594754883</v>
      </c>
      <c r="J967" s="43">
        <f>VLOOKUP($A967,LNST!$A$3:$Q$1635,11,FALSE)/1000000000</f>
        <v>25.832849122999999</v>
      </c>
      <c r="K967" s="43">
        <f>VLOOKUP($A967,LNST!$A$3:$Q$1635,12,FALSE)/1000000000</f>
        <v>21.993404258000002</v>
      </c>
      <c r="L967" s="45">
        <f>VLOOKUP($A967,'Doanh thu'!$A$3:$Q$2000,14,FALSE)</f>
        <v>-1.3368659395209368E-2</v>
      </c>
      <c r="M967" s="45">
        <f>VLOOKUP($A967,'Doanh thu'!$A$3:$Q$2000,15,FALSE)</f>
        <v>-0.12718707214317371</v>
      </c>
      <c r="N967" s="45">
        <f>VLOOKUP($A967,'Doanh thu'!$A$3:$Q$2000,16,FALSE)</f>
        <v>-3.4919006790856814E-3</v>
      </c>
      <c r="O967" s="45">
        <f>VLOOKUP($A967,'Doanh thu'!$A$3:$Q$2000,17,FALSE)</f>
        <v>0.22350976250055848</v>
      </c>
      <c r="P967" s="45">
        <f>VLOOKUP($A967,LNST!$A$3:$R$1635,14,FALSE)</f>
        <v>-0.21347198175567542</v>
      </c>
      <c r="Q967" s="45">
        <f>VLOOKUP($A967,LNST!$A$3:$R$1635,15,FALSE)</f>
        <v>-4.5596913165639123E-2</v>
      </c>
      <c r="R967" s="45">
        <f>VLOOKUP($A967,LNST!$A$3:$R$1635,16,FALSE)</f>
        <v>0.70314990474572681</v>
      </c>
      <c r="S967" s="45">
        <f>VLOOKUP($A967,LNST!$A$3:$R$1635,17,FALSE)</f>
        <v>7.036649650837111</v>
      </c>
      <c r="T967" s="45">
        <f>VLOOKUP($A967,LNG!$A$2:$H$1999,4,FALSE)/(D967*10^9)</f>
        <v>-1.1130390865920372E-2</v>
      </c>
      <c r="U967" s="45">
        <f>VLOOKUP($A967,LNG!$A$2:$H$1999,5,FALSE)/(E967*10^9)</f>
        <v>4.7215180296065362E-2</v>
      </c>
      <c r="V967" s="45">
        <f>VLOOKUP($A967,LNG!$A$2:$H$1999,6,FALSE)/(F967*10^9)</f>
        <v>5.0178021444814237E-2</v>
      </c>
      <c r="W967" s="45">
        <f>VLOOKUP($A967,LNG!$A$2:$H$1999,7,FALSE)/(G967*10^9)</f>
        <v>0.14846840262455738</v>
      </c>
      <c r="X967" s="45">
        <f>VLOOKUP($A967,'LNST năm'!$A$2:$I$2000,8,FALSE)</f>
        <v>4.6837056199236678E-2</v>
      </c>
      <c r="Y967" s="45">
        <f>VLOOKUP($A967,'LNST năm'!$A$2:$I$2000,9,FALSE)</f>
        <v>1.4192941458945008E-2</v>
      </c>
      <c r="Z967" s="46" t="e">
        <f>VLOOKUP($A967,LNG!$A$2:$H$1999,9,FALSE)</f>
        <v>#REF!</v>
      </c>
      <c r="AA967" s="162" t="e">
        <f>VLOOKUP($A967,'GIÁ CP'!$A$2:$D$2000,4,FALSE)/Z967</f>
        <v>#REF!</v>
      </c>
    </row>
    <row r="968" spans="1:27" hidden="1">
      <c r="A968" s="18" t="s">
        <v>200</v>
      </c>
      <c r="B968" s="18" t="s">
        <v>1878</v>
      </c>
      <c r="C968" s="154" t="str">
        <f>VLOOKUP(A968,'GIÁ CP'!$K$2:$M$2000,3,FALSE)</f>
        <v xml:space="preserve">Sản xuất &amp; Phân phối Điện </v>
      </c>
      <c r="D968" s="43">
        <f>VLOOKUP($A968,'Doanh thu'!$A$3:$Q$2000,9,FALSE)/1000000000</f>
        <v>2081.2576471430002</v>
      </c>
      <c r="E968" s="43">
        <f>VLOOKUP($A968,'Doanh thu'!$A$3:$Q$2000,10,FALSE)/1000000000</f>
        <v>1928.237075948</v>
      </c>
      <c r="F968" s="43">
        <f>VLOOKUP($A968,'Doanh thu'!$A$3:$Q$2000,11,FALSE)/1000000000</f>
        <v>2522.01933912</v>
      </c>
      <c r="G968" s="43">
        <f>VLOOKUP($A968,'Doanh thu'!$A$3:$Q$2000,12,FALSE)/1000000000</f>
        <v>2171.6583579920002</v>
      </c>
      <c r="H968" s="43">
        <f>VLOOKUP($A968,LNST!$A$3:$Q$1635,9,FALSE)/1000000000</f>
        <v>326.24760739200002</v>
      </c>
      <c r="I968" s="43">
        <f>VLOOKUP($A968,LNST!$A$3:$Q$1635,10,FALSE)/1000000000</f>
        <v>214.23313804399999</v>
      </c>
      <c r="J968" s="43">
        <f>VLOOKUP($A968,LNST!$A$3:$Q$1635,11,FALSE)/1000000000</f>
        <v>552.83991423800001</v>
      </c>
      <c r="K968" s="43">
        <f>VLOOKUP($A968,LNST!$A$3:$Q$1635,12,FALSE)/1000000000</f>
        <v>179.978034022</v>
      </c>
      <c r="L968" s="45">
        <f>VLOOKUP($A968,'Doanh thu'!$A$3:$Q$2000,14,FALSE)</f>
        <v>-4.7947070760799855E-2</v>
      </c>
      <c r="M968" s="45">
        <f>VLOOKUP($A968,'Doanh thu'!$A$3:$Q$2000,15,FALSE)</f>
        <v>0.12646468717977516</v>
      </c>
      <c r="N968" s="45">
        <f>VLOOKUP($A968,'Doanh thu'!$A$3:$Q$2000,16,FALSE)</f>
        <v>0.41373691247650229</v>
      </c>
      <c r="O968" s="45">
        <f>VLOOKUP($A968,'Doanh thu'!$A$3:$Q$2000,17,FALSE)</f>
        <v>0.52214885739734496</v>
      </c>
      <c r="P968" s="45">
        <f>VLOOKUP($A968,LNST!$A$3:$R$1635,14,FALSE)</f>
        <v>1.6701074067029782</v>
      </c>
      <c r="Q968" s="45">
        <f>VLOOKUP($A968,LNST!$A$3:$R$1635,15,FALSE)</f>
        <v>3.835444675394561</v>
      </c>
      <c r="R968" s="45">
        <f>VLOOKUP($A968,LNST!$A$3:$R$1635,16,FALSE)</f>
        <v>6.4144101167656302</v>
      </c>
      <c r="S968" s="45">
        <f>VLOOKUP($A968,LNST!$A$3:$R$1635,17,FALSE)</f>
        <v>3.868989743535562</v>
      </c>
      <c r="T968" s="45">
        <f>VLOOKUP($A968,LNG!$A$2:$H$1999,4,FALSE)/(D968*10^9)</f>
        <v>2.1446696500682271E-2</v>
      </c>
      <c r="U968" s="45">
        <f>VLOOKUP($A968,LNG!$A$2:$H$1999,5,FALSE)/(E968*10^9)</f>
        <v>0.19009408356168592</v>
      </c>
      <c r="V968" s="45">
        <f>VLOOKUP($A968,LNG!$A$2:$H$1999,6,FALSE)/(F968*10^9)</f>
        <v>8.1120681064002539E-2</v>
      </c>
      <c r="W968" s="45">
        <f>VLOOKUP($A968,LNG!$A$2:$H$1999,7,FALSE)/(G968*10^9)</f>
        <v>0.29104063133779917</v>
      </c>
      <c r="X968" s="45">
        <f>VLOOKUP($A968,'LNST năm'!$A$2:$I$2000,8,FALSE)</f>
        <v>11.059759571441559</v>
      </c>
      <c r="Y968" s="45">
        <f>VLOOKUP($A968,'LNST năm'!$A$2:$I$2000,9,FALSE)</f>
        <v>4.2073920888312966E-2</v>
      </c>
      <c r="Z968" s="46" t="e">
        <f>VLOOKUP($A968,LNG!$A$2:$H$1999,9,FALSE)</f>
        <v>#REF!</v>
      </c>
      <c r="AA968" s="162" t="e">
        <f>VLOOKUP($A968,'GIÁ CP'!$A$2:$D$2000,4,FALSE)/Z968</f>
        <v>#REF!</v>
      </c>
    </row>
    <row r="969" spans="1:27" hidden="1">
      <c r="A969" s="18" t="s">
        <v>814</v>
      </c>
      <c r="B969" s="18" t="s">
        <v>3047</v>
      </c>
      <c r="C969" s="154" t="str">
        <f>VLOOKUP(A969,'GIÁ CP'!$K$2:$M$2000,3,FALSE)</f>
        <v xml:space="preserve">Bất động sản </v>
      </c>
      <c r="D969" s="43">
        <f>VLOOKUP($A969,'Doanh thu'!$A$3:$Q$2000,9,FALSE)/1000000000</f>
        <v>143.23994879200001</v>
      </c>
      <c r="E969" s="43">
        <f>VLOOKUP($A969,'Doanh thu'!$A$3:$Q$2000,10,FALSE)/1000000000</f>
        <v>229.42593030500001</v>
      </c>
      <c r="F969" s="43">
        <f>VLOOKUP($A969,'Doanh thu'!$A$3:$Q$2000,11,FALSE)/1000000000</f>
        <v>208.94323147399999</v>
      </c>
      <c r="G969" s="43">
        <f>VLOOKUP($A969,'Doanh thu'!$A$3:$Q$2000,12,FALSE)/1000000000</f>
        <v>81.782884357</v>
      </c>
      <c r="H969" s="43">
        <f>VLOOKUP($A969,LNST!$A$3:$Q$1635,9,FALSE)/1000000000</f>
        <v>99.654219326000003</v>
      </c>
      <c r="I969" s="43">
        <f>VLOOKUP($A969,LNST!$A$3:$Q$1635,10,FALSE)/1000000000</f>
        <v>125.580720881</v>
      </c>
      <c r="J969" s="43">
        <f>VLOOKUP($A969,LNST!$A$3:$Q$1635,11,FALSE)/1000000000</f>
        <v>27.593065806999999</v>
      </c>
      <c r="K969" s="43">
        <f>VLOOKUP($A969,LNST!$A$3:$Q$1635,12,FALSE)/1000000000</f>
        <v>39.137483572999997</v>
      </c>
      <c r="L969" s="45">
        <f>VLOOKUP($A969,'Doanh thu'!$A$3:$Q$2000,14,FALSE)</f>
        <v>1.1382234578618551</v>
      </c>
      <c r="M969" s="45">
        <f>VLOOKUP($A969,'Doanh thu'!$A$3:$Q$2000,15,FALSE)</f>
        <v>3.4776823741702425</v>
      </c>
      <c r="N969" s="45">
        <f>VLOOKUP($A969,'Doanh thu'!$A$3:$Q$2000,16,FALSE)</f>
        <v>8.3020611380189749E-2</v>
      </c>
      <c r="O969" s="45">
        <f>VLOOKUP($A969,'Doanh thu'!$A$3:$Q$2000,17,FALSE)</f>
        <v>-0.39013415425994885</v>
      </c>
      <c r="P969" s="45">
        <f>VLOOKUP($A969,LNST!$A$3:$R$1635,14,FALSE)</f>
        <v>0.51691901824946995</v>
      </c>
      <c r="Q969" s="45">
        <f>VLOOKUP($A969,LNST!$A$3:$R$1635,15,FALSE)</f>
        <v>0.95736788352047986</v>
      </c>
      <c r="R969" s="45">
        <f>VLOOKUP($A969,LNST!$A$3:$R$1635,16,FALSE)</f>
        <v>-0.71727481086908118</v>
      </c>
      <c r="S969" s="45">
        <f>VLOOKUP($A969,LNST!$A$3:$R$1635,17,FALSE)</f>
        <v>-0.43282130140479946</v>
      </c>
      <c r="T969" s="45">
        <f>VLOOKUP($A969,LNG!$A$2:$H$1999,4,FALSE)/(D969*10^9)</f>
        <v>0.50986416657445022</v>
      </c>
      <c r="U969" s="45">
        <f>VLOOKUP($A969,LNG!$A$2:$H$1999,5,FALSE)/(E969*10^9)</f>
        <v>0.38272177120637524</v>
      </c>
      <c r="V969" s="45">
        <f>VLOOKUP($A969,LNG!$A$2:$H$1999,6,FALSE)/(F969*10^9)</f>
        <v>0.59981972894678481</v>
      </c>
      <c r="W969" s="45">
        <f>VLOOKUP($A969,LNG!$A$2:$H$1999,7,FALSE)/(G969*10^9)</f>
        <v>1.3139843395215507</v>
      </c>
      <c r="X969" s="45">
        <f>VLOOKUP($A969,'LNST năm'!$A$2:$I$2000,8,FALSE)</f>
        <v>0.23016842294984133</v>
      </c>
      <c r="Y969" s="45">
        <f>VLOOKUP($A969,'LNST năm'!$A$2:$I$2000,9,FALSE)</f>
        <v>0.11974391351086555</v>
      </c>
      <c r="Z969" s="46" t="e">
        <f>VLOOKUP($A969,LNG!$A$2:$H$1999,9,FALSE)</f>
        <v>#REF!</v>
      </c>
      <c r="AA969" s="162" t="e">
        <f>VLOOKUP($A969,'GIÁ CP'!$A$2:$D$2000,4,FALSE)/Z969</f>
        <v>#REF!</v>
      </c>
    </row>
    <row r="970" spans="1:27" hidden="1">
      <c r="A970" s="18" t="s">
        <v>116</v>
      </c>
      <c r="B970" s="18" t="s">
        <v>1791</v>
      </c>
      <c r="C970" s="154" t="str">
        <f>VLOOKUP(A970,'GIÁ CP'!$K$2:$M$2000,3,FALSE)</f>
        <v xml:space="preserve">Lâm sản và Chế biến gỗ </v>
      </c>
      <c r="D970" s="43">
        <f>VLOOKUP($A970,'Doanh thu'!$A$3:$Q$2000,9,FALSE)/1000000000</f>
        <v>49.894720624999998</v>
      </c>
      <c r="E970" s="43">
        <f>VLOOKUP($A970,'Doanh thu'!$A$3:$Q$2000,10,FALSE)/1000000000</f>
        <v>79.158726059000003</v>
      </c>
      <c r="F970" s="43">
        <f>VLOOKUP($A970,'Doanh thu'!$A$3:$Q$2000,11,FALSE)/1000000000</f>
        <v>63.176980962999998</v>
      </c>
      <c r="G970" s="43">
        <f>VLOOKUP($A970,'Doanh thu'!$A$3:$Q$2000,12,FALSE)/1000000000</f>
        <v>49.264468833999999</v>
      </c>
      <c r="H970" s="43">
        <f>VLOOKUP($A970,LNST!$A$3:$Q$1635,9,FALSE)/1000000000</f>
        <v>1.2798955460000001</v>
      </c>
      <c r="I970" s="43">
        <f>VLOOKUP($A970,LNST!$A$3:$Q$1635,10,FALSE)/1000000000</f>
        <v>1.851558617</v>
      </c>
      <c r="J970" s="43">
        <f>VLOOKUP($A970,LNST!$A$3:$Q$1635,11,FALSE)/1000000000</f>
        <v>1.5407495659999999</v>
      </c>
      <c r="K970" s="43">
        <f>VLOOKUP($A970,LNST!$A$3:$Q$1635,12,FALSE)/1000000000</f>
        <v>1.8309073819999999</v>
      </c>
      <c r="L970" s="45">
        <f>VLOOKUP($A970,'Doanh thu'!$A$3:$Q$2000,14,FALSE)</f>
        <v>-0.22333011810536438</v>
      </c>
      <c r="M970" s="45">
        <f>VLOOKUP($A970,'Doanh thu'!$A$3:$Q$2000,15,FALSE)</f>
        <v>0.10555632075517411</v>
      </c>
      <c r="N970" s="45">
        <f>VLOOKUP($A970,'Doanh thu'!$A$3:$Q$2000,16,FALSE)</f>
        <v>6.4380959109090849E-2</v>
      </c>
      <c r="O970" s="45">
        <f>VLOOKUP($A970,'Doanh thu'!$A$3:$Q$2000,17,FALSE)</f>
        <v>-0.21639834782174061</v>
      </c>
      <c r="P970" s="45">
        <f>VLOOKUP($A970,LNST!$A$3:$R$1635,14,FALSE)</f>
        <v>-0.38223571915655569</v>
      </c>
      <c r="Q970" s="45">
        <f>VLOOKUP($A970,LNST!$A$3:$R$1635,15,FALSE)</f>
        <v>-0.18915360034279338</v>
      </c>
      <c r="R970" s="45">
        <f>VLOOKUP($A970,LNST!$A$3:$R$1635,16,FALSE)</f>
        <v>-0.38418894898929773</v>
      </c>
      <c r="S970" s="45">
        <f>VLOOKUP($A970,LNST!$A$3:$R$1635,17,FALSE)</f>
        <v>0.42922297444413104</v>
      </c>
      <c r="T970" s="45">
        <f>VLOOKUP($A970,LNG!$A$2:$H$1999,4,FALSE)/(D970*10^9)</f>
        <v>0.12869281955218884</v>
      </c>
      <c r="U970" s="45">
        <f>VLOOKUP($A970,LNG!$A$2:$H$1999,5,FALSE)/(E970*10^9)</f>
        <v>7.9803299427679081E-2</v>
      </c>
      <c r="V970" s="45">
        <f>VLOOKUP($A970,LNG!$A$2:$H$1999,6,FALSE)/(F970*10^9)</f>
        <v>0.10576593069417703</v>
      </c>
      <c r="W970" s="45">
        <f>VLOOKUP($A970,LNG!$A$2:$H$1999,7,FALSE)/(G970*10^9)</f>
        <v>6.4867614725899594E-2</v>
      </c>
      <c r="X970" s="45">
        <f>VLOOKUP($A970,'LNST năm'!$A$2:$I$2000,8,FALSE)</f>
        <v>-0.30414902560221829</v>
      </c>
      <c r="Y970" s="45">
        <f>VLOOKUP($A970,'LNST năm'!$A$2:$I$2000,9,FALSE)</f>
        <v>-0.16605666660088436</v>
      </c>
      <c r="Z970" s="46" t="e">
        <f>VLOOKUP($A970,LNG!$A$2:$H$1999,9,FALSE)</f>
        <v>#REF!</v>
      </c>
      <c r="AA970" s="162" t="e">
        <f>VLOOKUP($A970,'GIÁ CP'!$A$2:$D$2000,4,FALSE)/Z970</f>
        <v>#REF!</v>
      </c>
    </row>
    <row r="971" spans="1:27" hidden="1">
      <c r="A971" s="18" t="s">
        <v>725</v>
      </c>
      <c r="B971" s="18" t="s">
        <v>1933</v>
      </c>
      <c r="C971" s="154" t="str">
        <f>VLOOKUP(A971,'GIÁ CP'!$K$2:$M$2000,3,FALSE)</f>
        <v xml:space="preserve">Dịch vụ hàng không </v>
      </c>
      <c r="D971" s="43">
        <f>VLOOKUP($A971,'Doanh thu'!$A$3:$Q$2000,9,FALSE)/1000000000</f>
        <v>291.73873689599998</v>
      </c>
      <c r="E971" s="43">
        <f>VLOOKUP($A971,'Doanh thu'!$A$3:$Q$2000,10,FALSE)/1000000000</f>
        <v>311.56689327300001</v>
      </c>
      <c r="F971" s="43">
        <f>VLOOKUP($A971,'Doanh thu'!$A$3:$Q$2000,11,FALSE)/1000000000</f>
        <v>326.995290415</v>
      </c>
      <c r="G971" s="43">
        <f>VLOOKUP($A971,'Doanh thu'!$A$3:$Q$2000,12,FALSE)/1000000000</f>
        <v>271.96915111700002</v>
      </c>
      <c r="H971" s="43">
        <f>VLOOKUP($A971,LNST!$A$3:$Q$1635,9,FALSE)/1000000000</f>
        <v>189.06403178100001</v>
      </c>
      <c r="I971" s="43">
        <f>VLOOKUP($A971,LNST!$A$3:$Q$1635,10,FALSE)/1000000000</f>
        <v>203.96728448900001</v>
      </c>
      <c r="J971" s="43">
        <f>VLOOKUP($A971,LNST!$A$3:$Q$1635,11,FALSE)/1000000000</f>
        <v>188.11199203300001</v>
      </c>
      <c r="K971" s="43">
        <f>VLOOKUP($A971,LNST!$A$3:$Q$1635,12,FALSE)/1000000000</f>
        <v>173.291929313</v>
      </c>
      <c r="L971" s="45">
        <f>VLOOKUP($A971,'Doanh thu'!$A$3:$Q$2000,14,FALSE)</f>
        <v>0.10466042058087859</v>
      </c>
      <c r="M971" s="45">
        <f>VLOOKUP($A971,'Doanh thu'!$A$3:$Q$2000,15,FALSE)</f>
        <v>0.1716819885110254</v>
      </c>
      <c r="N971" s="45">
        <f>VLOOKUP($A971,'Doanh thu'!$A$3:$Q$2000,16,FALSE)</f>
        <v>0.11201344905854668</v>
      </c>
      <c r="O971" s="45">
        <f>VLOOKUP($A971,'Doanh thu'!$A$3:$Q$2000,17,FALSE)</f>
        <v>2.1125625571566206E-2</v>
      </c>
      <c r="P971" s="45">
        <f>VLOOKUP($A971,LNST!$A$3:$R$1635,14,FALSE)</f>
        <v>-2.4894510568195336E-3</v>
      </c>
      <c r="Q971" s="45">
        <f>VLOOKUP($A971,LNST!$A$3:$R$1635,15,FALSE)</f>
        <v>9.79478461754658E-2</v>
      </c>
      <c r="R971" s="45">
        <f>VLOOKUP($A971,LNST!$A$3:$R$1635,16,FALSE)</f>
        <v>0.10500938806933161</v>
      </c>
      <c r="S971" s="45">
        <f>VLOOKUP($A971,LNST!$A$3:$R$1635,17,FALSE)</f>
        <v>1.9819048680499596E-2</v>
      </c>
      <c r="T971" s="45">
        <f>VLOOKUP($A971,LNG!$A$2:$H$1999,4,FALSE)/(D971*10^9)</f>
        <v>0.74052769652942896</v>
      </c>
      <c r="U971" s="45">
        <f>VLOOKUP($A971,LNG!$A$2:$H$1999,5,FALSE)/(E971*10^9)</f>
        <v>0.74910132032062637</v>
      </c>
      <c r="V971" s="45">
        <f>VLOOKUP($A971,LNG!$A$2:$H$1999,6,FALSE)/(F971*10^9)</f>
        <v>0.76746468164878512</v>
      </c>
      <c r="W971" s="45">
        <f>VLOOKUP($A971,LNG!$A$2:$H$1999,7,FALSE)/(G971*10^9)</f>
        <v>0.87642072651636416</v>
      </c>
      <c r="X971" s="45">
        <f>VLOOKUP($A971,'LNST năm'!$A$2:$I$2000,8,FALSE)</f>
        <v>8.4144267357669819E-2</v>
      </c>
      <c r="Y971" s="45">
        <f>VLOOKUP($A971,'LNST năm'!$A$2:$I$2000,9,FALSE)</f>
        <v>5.1462512157308238E-2</v>
      </c>
      <c r="Z971" s="46" t="e">
        <f>VLOOKUP($A971,LNG!$A$2:$H$1999,9,FALSE)</f>
        <v>#REF!</v>
      </c>
      <c r="AA971" s="162" t="e">
        <f>VLOOKUP($A971,'GIÁ CP'!$A$2:$D$2000,4,FALSE)/Z971</f>
        <v>#REF!</v>
      </c>
    </row>
    <row r="972" spans="1:27" hidden="1">
      <c r="A972" s="18" t="s">
        <v>628</v>
      </c>
      <c r="B972" s="18" t="s">
        <v>2344</v>
      </c>
      <c r="C972" s="154" t="str">
        <f>VLOOKUP(A972,'GIÁ CP'!$K$2:$M$2000,3,FALSE)</f>
        <v xml:space="preserve">Sản xuất bia </v>
      </c>
      <c r="D972" s="43">
        <f>VLOOKUP($A972,'Doanh thu'!$A$3:$Q$2000,9,FALSE)/1000000000</f>
        <v>450.68514626699999</v>
      </c>
      <c r="E972" s="43">
        <f>VLOOKUP($A972,'Doanh thu'!$A$3:$Q$2000,10,FALSE)/1000000000</f>
        <v>462.62291032299999</v>
      </c>
      <c r="F972" s="43">
        <f>VLOOKUP($A972,'Doanh thu'!$A$3:$Q$2000,11,FALSE)/1000000000</f>
        <v>443.48383205599998</v>
      </c>
      <c r="G972" s="43">
        <f>VLOOKUP($A972,'Doanh thu'!$A$3:$Q$2000,12,FALSE)/1000000000</f>
        <v>412.943981554</v>
      </c>
      <c r="H972" s="43">
        <f>VLOOKUP($A972,LNST!$A$3:$Q$1635,9,FALSE)/1000000000</f>
        <v>2.6162674240000001</v>
      </c>
      <c r="I972" s="43">
        <f>VLOOKUP($A972,LNST!$A$3:$Q$1635,10,FALSE)/1000000000</f>
        <v>7.3657302810000003</v>
      </c>
      <c r="J972" s="43">
        <f>VLOOKUP($A972,LNST!$A$3:$Q$1635,11,FALSE)/1000000000</f>
        <v>1.2985165439999999</v>
      </c>
      <c r="K972" s="43">
        <f>VLOOKUP($A972,LNST!$A$3:$Q$1635,12,FALSE)/1000000000</f>
        <v>-6.7249041839999997</v>
      </c>
      <c r="L972" s="45">
        <f>VLOOKUP($A972,'Doanh thu'!$A$3:$Q$2000,14,FALSE)</f>
        <v>2.3959658866353026E-2</v>
      </c>
      <c r="M972" s="45">
        <f>VLOOKUP($A972,'Doanh thu'!$A$3:$Q$2000,15,FALSE)</f>
        <v>1.8689906579262824E-2</v>
      </c>
      <c r="N972" s="45">
        <f>VLOOKUP($A972,'Doanh thu'!$A$3:$Q$2000,16,FALSE)</f>
        <v>-2.062451462366463E-2</v>
      </c>
      <c r="O972" s="45">
        <f>VLOOKUP($A972,'Doanh thu'!$A$3:$Q$2000,17,FALSE)</f>
        <v>0.28732506502618343</v>
      </c>
      <c r="P972" s="45">
        <f>VLOOKUP($A972,LNST!$A$3:$R$1635,14,FALSE)</f>
        <v>-0.29667951930528674</v>
      </c>
      <c r="Q972" s="45">
        <f>VLOOKUP($A972,LNST!$A$3:$R$1635,15,FALSE)</f>
        <v>0.39370036450795859</v>
      </c>
      <c r="R972" s="45">
        <f>VLOOKUP($A972,LNST!$A$3:$R$1635,16,FALSE)</f>
        <v>-0.47037552834502006</v>
      </c>
      <c r="S972" s="45">
        <f>VLOOKUP($A972,LNST!$A$3:$R$1635,17,FALSE)</f>
        <v>4.1597151209339066E-2</v>
      </c>
      <c r="T972" s="45">
        <f>VLOOKUP($A972,LNG!$A$2:$H$1999,4,FALSE)/(D972*10^9)</f>
        <v>3.4224280892679156E-2</v>
      </c>
      <c r="U972" s="45">
        <f>VLOOKUP($A972,LNG!$A$2:$H$1999,5,FALSE)/(E972*10^9)</f>
        <v>6.8076206593424837E-2</v>
      </c>
      <c r="V972" s="45">
        <f>VLOOKUP($A972,LNG!$A$2:$H$1999,6,FALSE)/(F972*10^9)</f>
        <v>8.448300278119035E-2</v>
      </c>
      <c r="W972" s="45">
        <f>VLOOKUP($A972,LNG!$A$2:$H$1999,7,FALSE)/(G972*10^9)</f>
        <v>8.7389641513109101E-2</v>
      </c>
      <c r="X972" s="45">
        <f>VLOOKUP($A972,'LNST năm'!$A$2:$I$2000,8,FALSE)</f>
        <v>-1</v>
      </c>
      <c r="Y972" s="45">
        <f>VLOOKUP($A972,'LNST năm'!$A$2:$I$2000,9,FALSE)</f>
        <v>-1</v>
      </c>
      <c r="Z972" s="46" t="e">
        <f>VLOOKUP($A972,LNG!$A$2:$H$1999,9,FALSE)</f>
        <v>#REF!</v>
      </c>
      <c r="AA972" s="162" t="e">
        <f>VLOOKUP($A972,'GIÁ CP'!$A$2:$D$2000,4,FALSE)/Z972</f>
        <v>#REF!</v>
      </c>
    </row>
    <row r="973" spans="1:27">
      <c r="A973" s="18" t="s">
        <v>350</v>
      </c>
      <c r="B973" s="18" t="s">
        <v>2051</v>
      </c>
      <c r="C973" s="154" t="str">
        <f>VLOOKUP(A973,'GIÁ CP'!$K$2:$M$2000,3,FALSE)</f>
        <v xml:space="preserve">Sản xuất &amp; Phân phối Điện </v>
      </c>
      <c r="D973" s="43">
        <f>VLOOKUP($A973,'Doanh thu'!$A$3:$Q$2000,9,FALSE)/1000000000</f>
        <v>501.571291729</v>
      </c>
      <c r="E973" s="43">
        <f>VLOOKUP($A973,'Doanh thu'!$A$3:$Q$2000,10,FALSE)/1000000000</f>
        <v>556.00493207500006</v>
      </c>
      <c r="F973" s="43">
        <f>VLOOKUP($A973,'Doanh thu'!$A$3:$Q$2000,11,FALSE)/1000000000</f>
        <v>621.89025276200005</v>
      </c>
      <c r="G973" s="43">
        <f>VLOOKUP($A973,'Doanh thu'!$A$3:$Q$2000,12,FALSE)/1000000000</f>
        <v>618.27926142499996</v>
      </c>
      <c r="H973" s="43">
        <f>VLOOKUP($A973,LNST!$A$3:$Q$1635,9,FALSE)/1000000000</f>
        <v>166.255910516</v>
      </c>
      <c r="I973" s="43">
        <f>VLOOKUP($A973,LNST!$A$3:$Q$1635,10,FALSE)/1000000000</f>
        <v>211.28021765099999</v>
      </c>
      <c r="J973" s="43">
        <f>VLOOKUP($A973,LNST!$A$3:$Q$1635,11,FALSE)/1000000000</f>
        <v>216.38194878900001</v>
      </c>
      <c r="K973" s="43">
        <f>VLOOKUP($A973,LNST!$A$3:$Q$1635,12,FALSE)/1000000000</f>
        <v>268.688836165</v>
      </c>
      <c r="L973" s="45">
        <f>VLOOKUP($A973,'Doanh thu'!$A$3:$Q$2000,14,FALSE)</f>
        <v>0.21580341523134011</v>
      </c>
      <c r="M973" s="45">
        <f>VLOOKUP($A973,'Doanh thu'!$A$3:$Q$2000,15,FALSE)</f>
        <v>0.40288782025456638</v>
      </c>
      <c r="N973" s="45">
        <f>VLOOKUP($A973,'Doanh thu'!$A$3:$Q$2000,16,FALSE)</f>
        <v>-6.7280230474888847E-2</v>
      </c>
      <c r="O973" s="45">
        <f>VLOOKUP($A973,'Doanh thu'!$A$3:$Q$2000,17,FALSE)</f>
        <v>-1.0151790988102996E-2</v>
      </c>
      <c r="P973" s="45">
        <f>VLOOKUP($A973,LNST!$A$3:$R$1635,14,FALSE)</f>
        <v>1.4757352365977741</v>
      </c>
      <c r="Q973" s="45">
        <f>VLOOKUP($A973,LNST!$A$3:$R$1635,15,FALSE)</f>
        <v>1.7153740520805061</v>
      </c>
      <c r="R973" s="45">
        <f>VLOOKUP($A973,LNST!$A$3:$R$1635,16,FALSE)</f>
        <v>-0.28335941808933074</v>
      </c>
      <c r="S973" s="45">
        <f>VLOOKUP($A973,LNST!$A$3:$R$1635,17,FALSE)</f>
        <v>-1.1323509347288657E-5</v>
      </c>
      <c r="T973" s="45">
        <f>VLOOKUP($A973,LNG!$A$2:$H$1999,4,FALSE)/(D973*10^9)</f>
        <v>0.70820639434627752</v>
      </c>
      <c r="U973" s="45">
        <f>VLOOKUP($A973,LNG!$A$2:$H$1999,5,FALSE)/(E973*10^9)</f>
        <v>0.45206095135518587</v>
      </c>
      <c r="V973" s="45">
        <f>VLOOKUP($A973,LNG!$A$2:$H$1999,6,FALSE)/(F973*10^9)</f>
        <v>0.47219126662109229</v>
      </c>
      <c r="W973" s="45">
        <f>VLOOKUP($A973,LNG!$A$2:$H$1999,7,FALSE)/(G973*10^9)</f>
        <v>0.53046966796376238</v>
      </c>
      <c r="X973" s="45">
        <f>VLOOKUP($A973,'LNST năm'!$A$2:$I$2000,8,FALSE)</f>
        <v>0.92405366021533675</v>
      </c>
      <c r="Y973" s="45">
        <f>VLOOKUP($A973,'LNST năm'!$A$2:$I$2000,9,FALSE)</f>
        <v>-0.11977763855682688</v>
      </c>
      <c r="Z973" s="46" t="e">
        <f>VLOOKUP($A973,LNG!$A$2:$H$1999,9,FALSE)</f>
        <v>#REF!</v>
      </c>
      <c r="AA973" s="162" t="e">
        <f>VLOOKUP($A973,'GIÁ CP'!$A$2:$D$2000,4,FALSE)/Z973</f>
        <v>#REF!</v>
      </c>
    </row>
    <row r="974" spans="1:27" hidden="1">
      <c r="A974" s="18" t="s">
        <v>406</v>
      </c>
      <c r="B974" s="18" t="s">
        <v>2114</v>
      </c>
      <c r="C974" s="154" t="str">
        <f>VLOOKUP(A974,'GIÁ CP'!$K$2:$M$2000,3,FALSE)</f>
        <v xml:space="preserve">Sách, ấn bản &amp; sản phẩm văn hóa </v>
      </c>
      <c r="D974" s="43">
        <f>VLOOKUP($A974,'Doanh thu'!$A$3:$Q$2000,9,FALSE)/1000000000</f>
        <v>268.25055499699999</v>
      </c>
      <c r="E974" s="43">
        <f>VLOOKUP($A974,'Doanh thu'!$A$3:$Q$2000,10,FALSE)/1000000000</f>
        <v>115.963606728</v>
      </c>
      <c r="F974" s="43">
        <f>VLOOKUP($A974,'Doanh thu'!$A$3:$Q$2000,11,FALSE)/1000000000</f>
        <v>1.5000120130000001</v>
      </c>
      <c r="G974" s="43">
        <f>VLOOKUP($A974,'Doanh thu'!$A$3:$Q$2000,12,FALSE)/1000000000</f>
        <v>7.8164782370000001</v>
      </c>
      <c r="H974" s="43">
        <f>VLOOKUP($A974,LNST!$A$3:$Q$1635,9,FALSE)/1000000000</f>
        <v>7.8026859699999997</v>
      </c>
      <c r="I974" s="43">
        <f>VLOOKUP($A974,LNST!$A$3:$Q$1635,10,FALSE)/1000000000</f>
        <v>2.5487242490000002</v>
      </c>
      <c r="J974" s="43">
        <f>VLOOKUP($A974,LNST!$A$3:$Q$1635,11,FALSE)/1000000000</f>
        <v>-9.2069749000000006E-2</v>
      </c>
      <c r="K974" s="43">
        <f>VLOOKUP($A974,LNST!$A$3:$Q$1635,12,FALSE)/1000000000</f>
        <v>8.6897255000000007E-2</v>
      </c>
      <c r="L974" s="45">
        <f>VLOOKUP($A974,'Doanh thu'!$A$3:$Q$2000,14,FALSE)</f>
        <v>-0.25192744532571887</v>
      </c>
      <c r="M974" s="45">
        <f>VLOOKUP($A974,'Doanh thu'!$A$3:$Q$2000,15,FALSE)</f>
        <v>4.8856828567051133E-2</v>
      </c>
      <c r="N974" s="45">
        <f>VLOOKUP($A974,'Doanh thu'!$A$3:$Q$2000,16,FALSE)</f>
        <v>-0.19620945822626276</v>
      </c>
      <c r="O974" s="45">
        <f>VLOOKUP($A974,'Doanh thu'!$A$3:$Q$2000,17,FALSE)</f>
        <v>-0.26173242172998468</v>
      </c>
      <c r="P974" s="45">
        <f>VLOOKUP($A974,LNST!$A$3:$R$1635,14,FALSE)</f>
        <v>-0.16571278689466129</v>
      </c>
      <c r="Q974" s="45">
        <f>VLOOKUP($A974,LNST!$A$3:$R$1635,15,FALSE)</f>
        <v>0.45827370302039266</v>
      </c>
      <c r="R974" s="45">
        <f>VLOOKUP($A974,LNST!$A$3:$R$1635,16,FALSE)</f>
        <v>0.73324905000172547</v>
      </c>
      <c r="S974" s="45">
        <f>VLOOKUP($A974,LNST!$A$3:$R$1635,17,FALSE)</f>
        <v>-0.28523232813534682</v>
      </c>
      <c r="T974" s="45">
        <f>VLOOKUP($A974,LNG!$A$2:$H$1999,4,FALSE)/(D974*10^9)</f>
        <v>1.2101286094398962E-2</v>
      </c>
      <c r="U974" s="45">
        <f>VLOOKUP($A974,LNG!$A$2:$H$1999,5,FALSE)/(E974*10^9)</f>
        <v>0.32402737375300378</v>
      </c>
      <c r="V974" s="45">
        <f>VLOOKUP($A974,LNG!$A$2:$H$1999,6,FALSE)/(F974*10^9)</f>
        <v>10.363229095685917</v>
      </c>
      <c r="W974" s="45">
        <f>VLOOKUP($A974,LNG!$A$2:$H$1999,7,FALSE)/(G974*10^9)</f>
        <v>1.2941723569465879</v>
      </c>
      <c r="X974" s="45">
        <f>VLOOKUP($A974,'LNST năm'!$A$2:$I$2000,8,FALSE)</f>
        <v>-8.9441670474902882E-2</v>
      </c>
      <c r="Y974" s="45">
        <f>VLOOKUP($A974,'LNST năm'!$A$2:$I$2000,9,FALSE)</f>
        <v>-0.10460443354050941</v>
      </c>
      <c r="Z974" s="46" t="e">
        <f>VLOOKUP($A974,LNG!$A$2:$H$1999,9,FALSE)</f>
        <v>#REF!</v>
      </c>
      <c r="AA974" s="162" t="e">
        <f>VLOOKUP($A974,'GIÁ CP'!$A$2:$D$2000,4,FALSE)/Z974</f>
        <v>#REF!</v>
      </c>
    </row>
    <row r="975" spans="1:27">
      <c r="A975" s="18" t="s">
        <v>885</v>
      </c>
      <c r="B975" s="18" t="s">
        <v>2821</v>
      </c>
      <c r="C975" s="154" t="str">
        <f>VLOOKUP(A975,'GIÁ CP'!$K$2:$M$2000,3,FALSE)</f>
        <v xml:space="preserve">Sản xuất &amp; Phân phối Điện </v>
      </c>
      <c r="D975" s="43">
        <f>VLOOKUP($A975,'Doanh thu'!$A$3:$Q$2000,9,FALSE)/1000000000</f>
        <v>245.45257345100001</v>
      </c>
      <c r="E975" s="43">
        <f>VLOOKUP($A975,'Doanh thu'!$A$3:$Q$2000,10,FALSE)/1000000000</f>
        <v>430.513049556</v>
      </c>
      <c r="F975" s="43">
        <f>VLOOKUP($A975,'Doanh thu'!$A$3:$Q$2000,11,FALSE)/1000000000</f>
        <v>302.08446537499998</v>
      </c>
      <c r="G975" s="43">
        <f>VLOOKUP($A975,'Doanh thu'!$A$3:$Q$2000,12,FALSE)/1000000000</f>
        <v>205.43076874100001</v>
      </c>
      <c r="H975" s="43">
        <f>VLOOKUP($A975,LNST!$A$3:$Q$1635,9,FALSE)/1000000000</f>
        <v>92.958566504999993</v>
      </c>
      <c r="I975" s="43">
        <f>VLOOKUP($A975,LNST!$A$3:$Q$1635,10,FALSE)/1000000000</f>
        <v>245.380980921</v>
      </c>
      <c r="J975" s="43">
        <f>VLOOKUP($A975,LNST!$A$3:$Q$1635,11,FALSE)/1000000000</f>
        <v>96.933365683000005</v>
      </c>
      <c r="K975" s="43">
        <f>VLOOKUP($A975,LNST!$A$3:$Q$1635,12,FALSE)/1000000000</f>
        <v>94.808100134</v>
      </c>
      <c r="L975" s="45">
        <f>VLOOKUP($A975,'Doanh thu'!$A$3:$Q$2000,14,FALSE)</f>
        <v>1.3779835539109073</v>
      </c>
      <c r="M975" s="45">
        <f>VLOOKUP($A975,'Doanh thu'!$A$3:$Q$2000,15,FALSE)</f>
        <v>0.33015797899029531</v>
      </c>
      <c r="N975" s="45">
        <f>VLOOKUP($A975,'Doanh thu'!$A$3:$Q$2000,16,FALSE)</f>
        <v>0.16302107740562213</v>
      </c>
      <c r="O975" s="45">
        <f>VLOOKUP($A975,'Doanh thu'!$A$3:$Q$2000,17,FALSE)</f>
        <v>0.17001011711411945</v>
      </c>
      <c r="P975" s="45">
        <f>VLOOKUP($A975,LNST!$A$3:$R$1635,14,FALSE)</f>
        <v>10.217790381808699</v>
      </c>
      <c r="Q975" s="45">
        <f>VLOOKUP($A975,LNST!$A$3:$R$1635,15,FALSE)</f>
        <v>0.32691387093146979</v>
      </c>
      <c r="R975" s="45">
        <f>VLOOKUP($A975,LNST!$A$3:$R$1635,16,FALSE)</f>
        <v>-1.7911502912184615E-2</v>
      </c>
      <c r="S975" s="45">
        <f>VLOOKUP($A975,LNST!$A$3:$R$1635,17,FALSE)</f>
        <v>1.338602459005136</v>
      </c>
      <c r="T975" s="45">
        <f>VLOOKUP($A975,LNG!$A$2:$H$1999,4,FALSE)/(D975*10^9)</f>
        <v>0.22074863681890336</v>
      </c>
      <c r="U975" s="45">
        <f>VLOOKUP($A975,LNG!$A$2:$H$1999,5,FALSE)/(E975*10^9)</f>
        <v>0.25062468938927024</v>
      </c>
      <c r="V975" s="45">
        <f>VLOOKUP($A975,LNG!$A$2:$H$1999,6,FALSE)/(F975*10^9)</f>
        <v>0.89415679217629151</v>
      </c>
      <c r="W975" s="45">
        <f>VLOOKUP($A975,LNG!$A$2:$H$1999,7,FALSE)/(G975*10^9)</f>
        <v>0.60368651124192019</v>
      </c>
      <c r="X975" s="45">
        <f>VLOOKUP($A975,'LNST năm'!$A$2:$I$2000,8,FALSE)</f>
        <v>0.76398748289871066</v>
      </c>
      <c r="Y975" s="45">
        <f>VLOOKUP($A975,'LNST năm'!$A$2:$I$2000,9,FALSE)</f>
        <v>-6.5713666949094085E-2</v>
      </c>
      <c r="Z975" s="46" t="e">
        <f>VLOOKUP($A975,LNG!$A$2:$H$1999,9,FALSE)</f>
        <v>#REF!</v>
      </c>
      <c r="AA975" s="162" t="e">
        <f>VLOOKUP($A975,'GIÁ CP'!$A$2:$D$2000,4,FALSE)/Z975</f>
        <v>#REF!</v>
      </c>
    </row>
    <row r="976" spans="1:27">
      <c r="A976" s="18" t="s">
        <v>9</v>
      </c>
      <c r="B976" s="18" t="s">
        <v>1654</v>
      </c>
      <c r="C976" s="154" t="str">
        <f>VLOOKUP(A976,'GIÁ CP'!$K$2:$M$2000,3,FALSE)</f>
        <v xml:space="preserve">Nuôi trồng nông &amp; hải sản </v>
      </c>
      <c r="D976" s="43">
        <f>VLOOKUP($A976,'Doanh thu'!$A$3:$Q$2000,9,FALSE)/1000000000</f>
        <v>1726.2316559609999</v>
      </c>
      <c r="E976" s="43">
        <f>VLOOKUP($A976,'Doanh thu'!$A$3:$Q$2000,10,FALSE)/1000000000</f>
        <v>2000.0829753359999</v>
      </c>
      <c r="F976" s="43">
        <f>VLOOKUP($A976,'Doanh thu'!$A$3:$Q$2000,11,FALSE)/1000000000</f>
        <v>2118.930435283</v>
      </c>
      <c r="G976" s="43">
        <f>VLOOKUP($A976,'Doanh thu'!$A$3:$Q$2000,12,FALSE)/1000000000</f>
        <v>1841.296117934</v>
      </c>
      <c r="H976" s="43">
        <f>VLOOKUP($A976,LNST!$A$3:$Q$1635,9,FALSE)/1000000000</f>
        <v>332.81289236999999</v>
      </c>
      <c r="I976" s="43">
        <f>VLOOKUP($A976,LNST!$A$3:$Q$1635,10,FALSE)/1000000000</f>
        <v>283.07781408400001</v>
      </c>
      <c r="J976" s="43">
        <f>VLOOKUP($A976,LNST!$A$3:$Q$1635,11,FALSE)/1000000000</f>
        <v>251.570878518</v>
      </c>
      <c r="K976" s="43">
        <f>VLOOKUP($A976,LNST!$A$3:$Q$1635,12,FALSE)/1000000000</f>
        <v>195.35783365</v>
      </c>
      <c r="L976" s="45">
        <f>VLOOKUP($A976,'Doanh thu'!$A$3:$Q$2000,14,FALSE)</f>
        <v>0.44646643855417428</v>
      </c>
      <c r="M976" s="45">
        <f>VLOOKUP($A976,'Doanh thu'!$A$3:$Q$2000,15,FALSE)</f>
        <v>0.49146248423391942</v>
      </c>
      <c r="N976" s="45">
        <f>VLOOKUP($A976,'Doanh thu'!$A$3:$Q$2000,16,FALSE)</f>
        <v>0.55709470632947289</v>
      </c>
      <c r="O976" s="45">
        <f>VLOOKUP($A976,'Doanh thu'!$A$3:$Q$2000,17,FALSE)</f>
        <v>0.66442862024812999</v>
      </c>
      <c r="P976" s="45">
        <f>VLOOKUP($A976,LNST!$A$3:$R$1635,14,FALSE)</f>
        <v>146.51165758802296</v>
      </c>
      <c r="Q976" s="45">
        <f>VLOOKUP($A976,LNST!$A$3:$R$1635,15,FALSE)</f>
        <v>9.1548218779830677</v>
      </c>
      <c r="R976" s="45">
        <f>VLOOKUP($A976,LNST!$A$3:$R$1635,16,FALSE)</f>
        <v>46.108286951196611</v>
      </c>
      <c r="S976" s="45">
        <f>VLOOKUP($A976,LNST!$A$3:$R$1635,17,FALSE)</f>
        <v>0.47980108393025944</v>
      </c>
      <c r="T976" s="45">
        <f>VLOOKUP($A976,LNG!$A$2:$H$1999,4,FALSE)/(D976*10^9)</f>
        <v>0.12958574227540051</v>
      </c>
      <c r="U976" s="45">
        <f>VLOOKUP($A976,LNG!$A$2:$H$1999,5,FALSE)/(E976*10^9)</f>
        <v>0.24317270338211541</v>
      </c>
      <c r="V976" s="45">
        <f>VLOOKUP($A976,LNG!$A$2:$H$1999,6,FALSE)/(F976*10^9)</f>
        <v>0.23006323649879148</v>
      </c>
      <c r="W976" s="45">
        <f>VLOOKUP($A976,LNG!$A$2:$H$1999,7,FALSE)/(G976*10^9)</f>
        <v>0.23102406765691536</v>
      </c>
      <c r="X976" s="45">
        <f>VLOOKUP($A976,'LNST năm'!$A$2:$I$2000,8,FALSE)</f>
        <v>19.895514219134519</v>
      </c>
      <c r="Y976" s="45">
        <f>VLOOKUP($A976,'LNST năm'!$A$2:$I$2000,9,FALSE)</f>
        <v>0.14049265143822898</v>
      </c>
      <c r="Z976" s="46" t="e">
        <f>VLOOKUP($A976,LNG!$A$2:$H$1999,9,FALSE)</f>
        <v>#REF!</v>
      </c>
      <c r="AA976" s="162" t="e">
        <f>VLOOKUP($A976,'GIÁ CP'!$A$2:$D$2000,4,FALSE)/Z976</f>
        <v>#REF!</v>
      </c>
    </row>
    <row r="977" spans="1:27" hidden="1">
      <c r="A977" s="18" t="s">
        <v>41</v>
      </c>
      <c r="B977" s="18" t="s">
        <v>1959</v>
      </c>
      <c r="C977" s="154" t="str">
        <f>VLOOKUP(A977,'GIÁ CP'!$K$2:$M$2000,3,FALSE)</f>
        <v xml:space="preserve">Hàng May mặc </v>
      </c>
      <c r="D977" s="43">
        <f>VLOOKUP($A977,'Doanh thu'!$A$3:$Q$2000,9,FALSE)/1000000000</f>
        <v>333.35821350999998</v>
      </c>
      <c r="E977" s="43">
        <f>VLOOKUP($A977,'Doanh thu'!$A$3:$Q$2000,10,FALSE)/1000000000</f>
        <v>318.95528837799998</v>
      </c>
      <c r="F977" s="43">
        <f>VLOOKUP($A977,'Doanh thu'!$A$3:$Q$2000,11,FALSE)/1000000000</f>
        <v>324.29319035899999</v>
      </c>
      <c r="G977" s="43">
        <f>VLOOKUP($A977,'Doanh thu'!$A$3:$Q$2000,12,FALSE)/1000000000</f>
        <v>268.34166933900002</v>
      </c>
      <c r="H977" s="43">
        <f>VLOOKUP($A977,LNST!$A$3:$Q$1635,9,FALSE)/1000000000</f>
        <v>-6.6061261949999999</v>
      </c>
      <c r="I977" s="43">
        <f>VLOOKUP($A977,LNST!$A$3:$Q$1635,10,FALSE)/1000000000</f>
        <v>10.352546617</v>
      </c>
      <c r="J977" s="43">
        <f>VLOOKUP($A977,LNST!$A$3:$Q$1635,11,FALSE)/1000000000</f>
        <v>10.634361393000001</v>
      </c>
      <c r="K977" s="43">
        <f>VLOOKUP($A977,LNST!$A$3:$Q$1635,12,FALSE)/1000000000</f>
        <v>-34.434109139999997</v>
      </c>
      <c r="L977" s="45">
        <f>VLOOKUP($A977,'Doanh thu'!$A$3:$Q$2000,14,FALSE)</f>
        <v>9.9331519839419138E-2</v>
      </c>
      <c r="M977" s="45">
        <f>VLOOKUP($A977,'Doanh thu'!$A$3:$Q$2000,15,FALSE)</f>
        <v>3.8321923163431561E-2</v>
      </c>
      <c r="N977" s="45">
        <f>VLOOKUP($A977,'Doanh thu'!$A$3:$Q$2000,16,FALSE)</f>
        <v>-2.929240867723058E-2</v>
      </c>
      <c r="O977" s="45">
        <f>VLOOKUP($A977,'Doanh thu'!$A$3:$Q$2000,17,FALSE)</f>
        <v>-0.28706952302051442</v>
      </c>
      <c r="P977" s="45">
        <f>VLOOKUP($A977,LNST!$A$3:$R$1635,14,FALSE)</f>
        <v>0.88145018214482251</v>
      </c>
      <c r="Q977" s="45">
        <f>VLOOKUP($A977,LNST!$A$3:$R$1635,15,FALSE)</f>
        <v>-0.87343546436751351</v>
      </c>
      <c r="R977" s="45">
        <f>VLOOKUP($A977,LNST!$A$3:$R$1635,16,FALSE)</f>
        <v>1.7394549760059339</v>
      </c>
      <c r="S977" s="45">
        <f>VLOOKUP($A977,LNST!$A$3:$R$1635,17,FALSE)</f>
        <v>-1.9668292260239428</v>
      </c>
      <c r="T977" s="45">
        <f>VLOOKUP($A977,LNG!$A$2:$H$1999,4,FALSE)/(D977*10^9)</f>
        <v>0.23477906952981739</v>
      </c>
      <c r="U977" s="45">
        <f>VLOOKUP($A977,LNG!$A$2:$H$1999,5,FALSE)/(E977*10^9)</f>
        <v>0.20301172212031665</v>
      </c>
      <c r="V977" s="45">
        <f>VLOOKUP($A977,LNG!$A$2:$H$1999,6,FALSE)/(F977*10^9)</f>
        <v>0.22477557872956125</v>
      </c>
      <c r="W977" s="45">
        <f>VLOOKUP($A977,LNG!$A$2:$H$1999,7,FALSE)/(G977*10^9)</f>
        <v>0.21395971760713633</v>
      </c>
      <c r="X977" s="45">
        <f>VLOOKUP($A977,'LNST năm'!$A$2:$I$2000,8,FALSE)</f>
        <v>2.993531092895636</v>
      </c>
      <c r="Y977" s="45">
        <f>VLOOKUP($A977,'LNST năm'!$A$2:$I$2000,9,FALSE)</f>
        <v>-0.41090620559606528</v>
      </c>
      <c r="Z977" s="46" t="e">
        <f>VLOOKUP($A977,LNG!$A$2:$H$1999,9,FALSE)</f>
        <v>#REF!</v>
      </c>
      <c r="AA977" s="162" t="e">
        <f>VLOOKUP($A977,'GIÁ CP'!$A$2:$D$2000,4,FALSE)/Z977</f>
        <v>#REF!</v>
      </c>
    </row>
    <row r="978" spans="1:27" hidden="1">
      <c r="A978" s="18" t="s">
        <v>2529</v>
      </c>
      <c r="B978" s="18" t="s">
        <v>2530</v>
      </c>
      <c r="C978" s="154" t="str">
        <f>VLOOKUP(A978,'GIÁ CP'!$K$2:$M$2000,3,FALSE)</f>
        <v xml:space="preserve">Ngân hàng </v>
      </c>
      <c r="D978" s="43">
        <f>VLOOKUP($A978,'Doanh thu'!$A$3:$Q$2000,9,FALSE)/1000000000</f>
        <v>0</v>
      </c>
      <c r="E978" s="43">
        <f>VLOOKUP($A978,'Doanh thu'!$A$3:$Q$2000,10,FALSE)/1000000000</f>
        <v>0</v>
      </c>
      <c r="F978" s="43">
        <f>VLOOKUP($A978,'Doanh thu'!$A$3:$Q$2000,11,FALSE)/1000000000</f>
        <v>0</v>
      </c>
      <c r="G978" s="43">
        <f>VLOOKUP($A978,'Doanh thu'!$A$3:$Q$2000,12,FALSE)/1000000000</f>
        <v>0</v>
      </c>
      <c r="H978" s="43">
        <f>VLOOKUP($A978,LNST!$A$3:$Q$1635,9,FALSE)/1000000000</f>
        <v>10.337999999999999</v>
      </c>
      <c r="I978" s="43">
        <f>VLOOKUP($A978,LNST!$A$3:$Q$1635,10,FALSE)/1000000000</f>
        <v>274.21800000000002</v>
      </c>
      <c r="J978" s="43">
        <f>VLOOKUP($A978,LNST!$A$3:$Q$1635,11,FALSE)/1000000000</f>
        <v>68.007000000000005</v>
      </c>
      <c r="K978" s="43">
        <f>VLOOKUP($A978,LNST!$A$3:$Q$1635,12,FALSE)/1000000000</f>
        <v>172.37</v>
      </c>
      <c r="L978" s="45" t="e">
        <f>VLOOKUP($A978,'Doanh thu'!$A$3:$Q$2000,14,FALSE)</f>
        <v>#DIV/0!</v>
      </c>
      <c r="M978" s="45" t="e">
        <f>VLOOKUP($A978,'Doanh thu'!$A$3:$Q$2000,15,FALSE)</f>
        <v>#DIV/0!</v>
      </c>
      <c r="N978" s="45" t="e">
        <f>VLOOKUP($A978,'Doanh thu'!$A$3:$Q$2000,16,FALSE)</f>
        <v>#DIV/0!</v>
      </c>
      <c r="O978" s="45" t="e">
        <f>VLOOKUP($A978,'Doanh thu'!$A$3:$Q$2000,17,FALSE)</f>
        <v>#DIV/0!</v>
      </c>
      <c r="P978" s="45">
        <f>VLOOKUP($A978,LNST!$A$3:$R$1635,14,FALSE)</f>
        <v>-0.84399003999094546</v>
      </c>
      <c r="Q978" s="45">
        <f>VLOOKUP($A978,LNST!$A$3:$R$1635,15,FALSE)</f>
        <v>10.901306366911159</v>
      </c>
      <c r="R978" s="45">
        <f>VLOOKUP($A978,LNST!$A$3:$R$1635,16,FALSE)</f>
        <v>-0.59200532738202372</v>
      </c>
      <c r="S978" s="45">
        <f>VLOOKUP($A978,LNST!$A$3:$R$1635,17,FALSE)</f>
        <v>1.688702054313747</v>
      </c>
      <c r="T978" s="45" t="e">
        <f>VLOOKUP($A978,LNG!$A$2:$H$1999,4,FALSE)/(D978*10^9)</f>
        <v>#DIV/0!</v>
      </c>
      <c r="U978" s="45" t="e">
        <f>VLOOKUP($A978,LNG!$A$2:$H$1999,5,FALSE)/(E978*10^9)</f>
        <v>#DIV/0!</v>
      </c>
      <c r="V978" s="45" t="e">
        <f>VLOOKUP($A978,LNG!$A$2:$H$1999,6,FALSE)/(F978*10^9)</f>
        <v>#DIV/0!</v>
      </c>
      <c r="W978" s="45" t="e">
        <f>VLOOKUP($A978,LNG!$A$2:$H$1999,7,FALSE)/(G978*10^9)</f>
        <v>#DIV/0!</v>
      </c>
      <c r="X978" s="45">
        <f>VLOOKUP($A978,'LNST năm'!$A$2:$I$2000,8,FALSE)</f>
        <v>0.33869661881690721</v>
      </c>
      <c r="Y978" s="45">
        <f>VLOOKUP($A978,'LNST năm'!$A$2:$I$2000,9,FALSE)</f>
        <v>4.6032606958333666E-2</v>
      </c>
      <c r="Z978" s="46" t="e">
        <f>VLOOKUP($A978,LNG!$A$2:$H$1999,9,FALSE)</f>
        <v>#REF!</v>
      </c>
      <c r="AA978" s="162" t="e">
        <f>VLOOKUP($A978,'GIÁ CP'!$A$2:$D$2000,4,FALSE)/Z978</f>
        <v>#REF!</v>
      </c>
    </row>
    <row r="979" spans="1:27">
      <c r="A979" s="18" t="s">
        <v>413</v>
      </c>
      <c r="B979" s="18" t="s">
        <v>2118</v>
      </c>
      <c r="C979" s="154" t="str">
        <f>VLOOKUP(A979,'GIÁ CP'!$K$2:$M$2000,3,FALSE)</f>
        <v xml:space="preserve">Thiết bị điện </v>
      </c>
      <c r="D979" s="43">
        <f>VLOOKUP($A979,'Doanh thu'!$A$3:$Q$2000,9,FALSE)/1000000000</f>
        <v>84.267902957000004</v>
      </c>
      <c r="E979" s="43" t="s">
        <v>3978</v>
      </c>
      <c r="F979" s="43">
        <f>VLOOKUP($A979,'Doanh thu'!$A$3:$Q$2000,11,FALSE)/1000000000</f>
        <v>40.538927231999999</v>
      </c>
      <c r="G979" s="43">
        <f>VLOOKUP($A979,'Doanh thu'!$A$3:$Q$2000,12,FALSE)/1000000000</f>
        <v>63.100084314</v>
      </c>
      <c r="H979" s="43">
        <f>VLOOKUP($A979,LNST!$A$3:$Q$1635,9,FALSE)/1000000000</f>
        <v>4.6718611860000001</v>
      </c>
      <c r="I979" s="43">
        <f>VLOOKUP($A979,LNST!$A$3:$Q$1635,10,FALSE)/1000000000</f>
        <v>2.7323025489999999</v>
      </c>
      <c r="J979" s="43">
        <f>VLOOKUP($A979,LNST!$A$3:$Q$1635,11,FALSE)/1000000000</f>
        <v>2.6602073260000001</v>
      </c>
      <c r="K979" s="43">
        <f>VLOOKUP($A979,LNST!$A$3:$Q$1635,12,FALSE)/1000000000</f>
        <v>2.8242891339999998</v>
      </c>
      <c r="L979" s="45">
        <f>VLOOKUP($A979,'Doanh thu'!$A$3:$Q$2000,14,FALSE)</f>
        <v>-7.8978074526217801E-2</v>
      </c>
      <c r="M979" s="45">
        <f>VLOOKUP($A979,'Doanh thu'!$A$3:$Q$2000,15,FALSE)</f>
        <v>3.1433469624330995E-2</v>
      </c>
      <c r="N979" s="45">
        <f>VLOOKUP($A979,'Doanh thu'!$A$3:$Q$2000,16,FALSE)</f>
        <v>8.8739118698214159E-2</v>
      </c>
      <c r="O979" s="45">
        <f>VLOOKUP($A979,'Doanh thu'!$A$3:$Q$2000,17,FALSE)</f>
        <v>-7.0727523114845611E-3</v>
      </c>
      <c r="P979" s="45">
        <f>VLOOKUP($A979,LNST!$A$3:$R$1635,14,FALSE)</f>
        <v>-4.4563132484907522E-2</v>
      </c>
      <c r="Q979" s="45">
        <f>VLOOKUP($A979,LNST!$A$3:$R$1635,15,FALSE)</f>
        <v>4.4509669713280339E-2</v>
      </c>
      <c r="R979" s="45">
        <f>VLOOKUP($A979,LNST!$A$3:$R$1635,16,FALSE)</f>
        <v>7.3134699250824997E-2</v>
      </c>
      <c r="S979" s="45">
        <f>VLOOKUP($A979,LNST!$A$3:$R$1635,17,FALSE)</f>
        <v>-7.7904158938019774E-2</v>
      </c>
      <c r="T979" s="45">
        <f>VLOOKUP($A979,LNG!$A$2:$H$1999,4,FALSE)/(D979*10^9)</f>
        <v>0.11336746344423453</v>
      </c>
      <c r="U979" s="45" t="e">
        <f>VLOOKUP($A979,LNG!$A$2:$H$1999,5,FALSE)/(E979*10^9)</f>
        <v>#VALUE!</v>
      </c>
      <c r="V979" s="45">
        <f>VLOOKUP($A979,LNG!$A$2:$H$1999,6,FALSE)/(F979*10^9)</f>
        <v>0.1957023318500033</v>
      </c>
      <c r="W979" s="45">
        <f>VLOOKUP($A979,LNG!$A$2:$H$1999,7,FALSE)/(G979*10^9)</f>
        <v>6.0780569181411885E-2</v>
      </c>
      <c r="X979" s="45">
        <f>VLOOKUP($A979,'LNST năm'!$A$2:$I$2000,8,FALSE)</f>
        <v>-1.7224244627806227E-2</v>
      </c>
      <c r="Y979" s="45">
        <f>VLOOKUP($A979,'LNST năm'!$A$2:$I$2000,9,FALSE)</f>
        <v>-2.2466623837158362E-2</v>
      </c>
      <c r="Z979" s="46" t="e">
        <f>VLOOKUP($A979,LNG!$A$2:$H$1999,9,FALSE)</f>
        <v>#REF!</v>
      </c>
      <c r="AA979" s="162" t="e">
        <f>VLOOKUP($A979,'GIÁ CP'!$A$2:$D$2000,4,FALSE)/Z979</f>
        <v>#REF!</v>
      </c>
    </row>
    <row r="980" spans="1:27" hidden="1">
      <c r="A980" s="18" t="s">
        <v>1426</v>
      </c>
      <c r="B980" s="18" t="s">
        <v>3190</v>
      </c>
      <c r="C980" s="154" t="str">
        <f>VLOOKUP(A980,'GIÁ CP'!$K$2:$M$2000,3,FALSE)</f>
        <v xml:space="preserve">Xây dựng </v>
      </c>
      <c r="D980" s="43">
        <f>VLOOKUP($A980,'Doanh thu'!$A$3:$Q$2000,9,FALSE)/1000000000</f>
        <v>2.1282084659999998</v>
      </c>
      <c r="E980" s="43">
        <f>VLOOKUP($A980,'Doanh thu'!$A$3:$Q$2000,10,FALSE)/1000000000</f>
        <v>4.2704695079999997</v>
      </c>
      <c r="F980" s="43">
        <f>VLOOKUP($A980,'Doanh thu'!$A$3:$Q$2000,11,FALSE)/1000000000</f>
        <v>3.8170545069999999</v>
      </c>
      <c r="G980" s="43">
        <f>VLOOKUP($A980,'Doanh thu'!$A$3:$Q$2000,12,FALSE)/1000000000</f>
        <v>1.50754875</v>
      </c>
      <c r="H980" s="43">
        <f>VLOOKUP($A980,LNST!$A$3:$Q$1635,9,FALSE)/1000000000</f>
        <v>-2.40036731</v>
      </c>
      <c r="I980" s="43">
        <f>VLOOKUP($A980,LNST!$A$3:$Q$1635,10,FALSE)/1000000000</f>
        <v>-1.293463308</v>
      </c>
      <c r="J980" s="43">
        <f>VLOOKUP($A980,LNST!$A$3:$Q$1635,11,FALSE)/1000000000</f>
        <v>-3.2862584020000001</v>
      </c>
      <c r="K980" s="43">
        <f>VLOOKUP($A980,LNST!$A$3:$Q$1635,12,FALSE)/1000000000</f>
        <v>-3.6295065850000001</v>
      </c>
      <c r="L980" s="45">
        <f>VLOOKUP($A980,'Doanh thu'!$A$3:$Q$2000,14,FALSE)</f>
        <v>-0.15834985533148668</v>
      </c>
      <c r="M980" s="45">
        <f>VLOOKUP($A980,'Doanh thu'!$A$3:$Q$2000,15,FALSE)</f>
        <v>0.13695817931332613</v>
      </c>
      <c r="N980" s="45">
        <f>VLOOKUP($A980,'Doanh thu'!$A$3:$Q$2000,16,FALSE)</f>
        <v>-6.4791054216610966E-2</v>
      </c>
      <c r="O980" s="45">
        <f>VLOOKUP($A980,'Doanh thu'!$A$3:$Q$2000,17,FALSE)</f>
        <v>0.36134739881166517</v>
      </c>
      <c r="P980" s="45">
        <f>VLOOKUP($A980,LNST!$A$3:$R$1635,14,FALSE)</f>
        <v>0.69829668929512956</v>
      </c>
      <c r="Q980" s="45">
        <f>VLOOKUP($A980,LNST!$A$3:$R$1635,15,FALSE)</f>
        <v>0.31063933072991595</v>
      </c>
      <c r="R980" s="45">
        <f>VLOOKUP($A980,LNST!$A$3:$R$1635,16,FALSE)</f>
        <v>-0.28241537524913324</v>
      </c>
      <c r="S980" s="45">
        <f>VLOOKUP($A980,LNST!$A$3:$R$1635,17,FALSE)</f>
        <v>0.11474256035229267</v>
      </c>
      <c r="T980" s="45">
        <f>VLOOKUP($A980,LNG!$A$2:$H$1999,4,FALSE)/(D980*10^9)</f>
        <v>-1.049560048127353</v>
      </c>
      <c r="U980" s="45">
        <f>VLOOKUP($A980,LNG!$A$2:$H$1999,5,FALSE)/(E980*10^9)</f>
        <v>-0.29924156503308774</v>
      </c>
      <c r="V980" s="45">
        <f>VLOOKUP($A980,LNG!$A$2:$H$1999,6,FALSE)/(F980*10^9)</f>
        <v>0.23585874955387426</v>
      </c>
      <c r="W980" s="45">
        <f>VLOOKUP($A980,LNG!$A$2:$H$1999,7,FALSE)/(G980*10^9)</f>
        <v>0.25892863497780749</v>
      </c>
      <c r="X980" s="45">
        <f>VLOOKUP($A980,'LNST năm'!$A$2:$I$2000,8,FALSE)</f>
        <v>0.29919722793081921</v>
      </c>
      <c r="Y980" s="45">
        <f>VLOOKUP($A980,'LNST năm'!$A$2:$I$2000,9,FALSE)</f>
        <v>-8.4091591109006103E-2</v>
      </c>
      <c r="Z980" s="46" t="e">
        <f>VLOOKUP($A980,LNG!$A$2:$H$1999,9,FALSE)</f>
        <v>#REF!</v>
      </c>
      <c r="AA980" s="162" t="e">
        <f>VLOOKUP($A980,'GIÁ CP'!$A$2:$D$2000,4,FALSE)/Z980</f>
        <v>#REF!</v>
      </c>
    </row>
    <row r="981" spans="1:27" hidden="1">
      <c r="A981" s="18" t="s">
        <v>841</v>
      </c>
      <c r="B981" s="18" t="s">
        <v>3118</v>
      </c>
      <c r="C981" s="154" t="str">
        <f>VLOOKUP(A981,'GIÁ CP'!$K$2:$M$2000,3,FALSE)</f>
        <v xml:space="preserve">Nhà cung cấp thiết bị </v>
      </c>
      <c r="D981" s="43">
        <f>VLOOKUP($A981,'Doanh thu'!$A$3:$Q$2000,9,FALSE)/1000000000</f>
        <v>510.54374083099998</v>
      </c>
      <c r="E981" s="43">
        <f>VLOOKUP($A981,'Doanh thu'!$A$3:$Q$2000,10,FALSE)/1000000000</f>
        <v>432.483397303</v>
      </c>
      <c r="F981" s="43">
        <f>VLOOKUP($A981,'Doanh thu'!$A$3:$Q$2000,11,FALSE)/1000000000</f>
        <v>553.72223740100003</v>
      </c>
      <c r="G981" s="43">
        <f>VLOOKUP($A981,'Doanh thu'!$A$3:$Q$2000,12,FALSE)/1000000000</f>
        <v>432.76569922700003</v>
      </c>
      <c r="H981" s="43">
        <f>VLOOKUP($A981,LNST!$A$3:$Q$1635,9,FALSE)/1000000000</f>
        <v>28.447292602000001</v>
      </c>
      <c r="I981" s="43">
        <f>VLOOKUP($A981,LNST!$A$3:$Q$1635,10,FALSE)/1000000000</f>
        <v>2.866525244</v>
      </c>
      <c r="J981" s="43">
        <f>VLOOKUP($A981,LNST!$A$3:$Q$1635,11,FALSE)/1000000000</f>
        <v>1.229750683</v>
      </c>
      <c r="K981" s="43">
        <f>VLOOKUP($A981,LNST!$A$3:$Q$1635,12,FALSE)/1000000000</f>
        <v>0.30415509800000001</v>
      </c>
      <c r="L981" s="45">
        <f>VLOOKUP($A981,'Doanh thu'!$A$3:$Q$2000,14,FALSE)</f>
        <v>0.1097292801997003</v>
      </c>
      <c r="M981" s="45">
        <f>VLOOKUP($A981,'Doanh thu'!$A$3:$Q$2000,15,FALSE)</f>
        <v>-0.16411740409962522</v>
      </c>
      <c r="N981" s="45">
        <f>VLOOKUP($A981,'Doanh thu'!$A$3:$Q$2000,16,FALSE)</f>
        <v>4.7046611829286378E-2</v>
      </c>
      <c r="O981" s="45">
        <f>VLOOKUP($A981,'Doanh thu'!$A$3:$Q$2000,17,FALSE)</f>
        <v>7.1469820193475031E-2</v>
      </c>
      <c r="P981" s="45">
        <f>VLOOKUP($A981,LNST!$A$3:$R$1635,14,FALSE)</f>
        <v>1.5140106986177295E-2</v>
      </c>
      <c r="Q981" s="45">
        <f>VLOOKUP($A981,LNST!$A$3:$R$1635,15,FALSE)</f>
        <v>-0.30826304478622757</v>
      </c>
      <c r="R981" s="45">
        <f>VLOOKUP($A981,LNST!$A$3:$R$1635,16,FALSE)</f>
        <v>-0.90385432350124173</v>
      </c>
      <c r="S981" s="45">
        <f>VLOOKUP($A981,LNST!$A$3:$R$1635,17,FALSE)</f>
        <v>-0.79196369063310179</v>
      </c>
      <c r="T981" s="45">
        <f>VLOOKUP($A981,LNG!$A$2:$H$1999,4,FALSE)/(D981*10^9)</f>
        <v>3.4912511249256928E-2</v>
      </c>
      <c r="U981" s="45">
        <f>VLOOKUP($A981,LNG!$A$2:$H$1999,5,FALSE)/(E981*10^9)</f>
        <v>4.0458998086673192E-2</v>
      </c>
      <c r="V981" s="45">
        <f>VLOOKUP($A981,LNG!$A$2:$H$1999,6,FALSE)/(F981*10^9)</f>
        <v>4.8855804406512979E-2</v>
      </c>
      <c r="W981" s="45">
        <f>VLOOKUP($A981,LNG!$A$2:$H$1999,7,FALSE)/(G981*10^9)</f>
        <v>9.6471287822884999E-2</v>
      </c>
      <c r="X981" s="45">
        <f>VLOOKUP($A981,'LNST năm'!$A$2:$I$2000,8,FALSE)</f>
        <v>-1</v>
      </c>
      <c r="Y981" s="45">
        <f>VLOOKUP($A981,'LNST năm'!$A$2:$I$2000,9,FALSE)</f>
        <v>-1</v>
      </c>
      <c r="Z981" s="46" t="e">
        <f>VLOOKUP($A981,LNG!$A$2:$H$1999,9,FALSE)</f>
        <v>#REF!</v>
      </c>
      <c r="AA981" s="162" t="e">
        <f>VLOOKUP($A981,'GIÁ CP'!$A$2:$D$2000,4,FALSE)/Z981</f>
        <v>#REF!</v>
      </c>
    </row>
    <row r="982" spans="1:27">
      <c r="A982" s="18" t="s">
        <v>851</v>
      </c>
      <c r="B982" s="18" t="s">
        <v>2911</v>
      </c>
      <c r="C982" s="154" t="str">
        <f>VLOOKUP(A982,'GIÁ CP'!$K$2:$M$2000,3,FALSE)</f>
        <v xml:space="preserve">Ngân hàng </v>
      </c>
      <c r="D982" s="43">
        <f>VLOOKUP($A982,'Doanh thu'!$A$3:$Q$2000,9,FALSE)/1000000000</f>
        <v>0</v>
      </c>
      <c r="E982" s="43">
        <f>VLOOKUP($A982,'Doanh thu'!$A$3:$Q$2000,10,FALSE)/1000000000</f>
        <v>0</v>
      </c>
      <c r="F982" s="43">
        <f>VLOOKUP($A982,'Doanh thu'!$A$3:$Q$2000,11,FALSE)/1000000000</f>
        <v>0</v>
      </c>
      <c r="G982" s="43">
        <f>VLOOKUP($A982,'Doanh thu'!$A$3:$Q$2000,12,FALSE)/1000000000</f>
        <v>0</v>
      </c>
      <c r="H982" s="43">
        <f>VLOOKUP($A982,LNST!$A$3:$Q$1635,9,FALSE)/1000000000</f>
        <v>451.46300000000002</v>
      </c>
      <c r="I982" s="43">
        <f>VLOOKUP($A982,LNST!$A$3:$Q$1635,10,FALSE)/1000000000</f>
        <v>491.85899999999998</v>
      </c>
      <c r="J982" s="43">
        <f>VLOOKUP($A982,LNST!$A$3:$Q$1635,11,FALSE)/1000000000</f>
        <v>628.17499999999995</v>
      </c>
      <c r="K982" s="43">
        <f>VLOOKUP($A982,LNST!$A$3:$Q$1635,12,FALSE)/1000000000</f>
        <v>416.80900000000003</v>
      </c>
      <c r="L982" s="45" t="e">
        <f>VLOOKUP($A982,'Doanh thu'!$A$3:$Q$2000,14,FALSE)</f>
        <v>#DIV/0!</v>
      </c>
      <c r="M982" s="45" t="e">
        <f>VLOOKUP($A982,'Doanh thu'!$A$3:$Q$2000,15,FALSE)</f>
        <v>#DIV/0!</v>
      </c>
      <c r="N982" s="45" t="e">
        <f>VLOOKUP($A982,'Doanh thu'!$A$3:$Q$2000,16,FALSE)</f>
        <v>#DIV/0!</v>
      </c>
      <c r="O982" s="45" t="e">
        <f>VLOOKUP($A982,'Doanh thu'!$A$3:$Q$2000,17,FALSE)</f>
        <v>#DIV/0!</v>
      </c>
      <c r="P982" s="45">
        <f>VLOOKUP($A982,LNST!$A$3:$R$1635,14,FALSE)</f>
        <v>0.67656845341988581</v>
      </c>
      <c r="Q982" s="45">
        <f>VLOOKUP($A982,LNST!$A$3:$R$1635,15,FALSE)</f>
        <v>1.9485121331287167</v>
      </c>
      <c r="R982" s="45">
        <f>VLOOKUP($A982,LNST!$A$3:$R$1635,16,FALSE)</f>
        <v>1.2376801578763634</v>
      </c>
      <c r="S982" s="45">
        <f>VLOOKUP($A982,LNST!$A$3:$R$1635,17,FALSE)</f>
        <v>0.46412651353620366</v>
      </c>
      <c r="T982" s="45" t="e">
        <f>VLOOKUP($A982,LNG!$A$2:$H$1999,4,FALSE)/(D982*10^9)</f>
        <v>#DIV/0!</v>
      </c>
      <c r="U982" s="45" t="e">
        <f>VLOOKUP($A982,LNG!$A$2:$H$1999,5,FALSE)/(E982*10^9)</f>
        <v>#DIV/0!</v>
      </c>
      <c r="V982" s="45" t="e">
        <f>VLOOKUP($A982,LNG!$A$2:$H$1999,6,FALSE)/(F982*10^9)</f>
        <v>#DIV/0!</v>
      </c>
      <c r="W982" s="45" t="e">
        <f>VLOOKUP($A982,LNG!$A$2:$H$1999,7,FALSE)/(G982*10^9)</f>
        <v>#DIV/0!</v>
      </c>
      <c r="X982" s="45">
        <f>VLOOKUP($A982,'LNST năm'!$A$2:$I$2000,8,FALSE)</f>
        <v>1.0914823086127907</v>
      </c>
      <c r="Y982" s="45">
        <f>VLOOKUP($A982,'LNST năm'!$A$2:$I$2000,9,FALSE)</f>
        <v>0.50499478779019102</v>
      </c>
      <c r="Z982" s="46" t="e">
        <f>VLOOKUP($A982,LNG!$A$2:$H$1999,9,FALSE)</f>
        <v>#REF!</v>
      </c>
      <c r="AA982" s="162" t="e">
        <f>VLOOKUP($A982,'GIÁ CP'!$A$2:$D$2000,4,FALSE)/Z982</f>
        <v>#REF!</v>
      </c>
    </row>
    <row r="983" spans="1:27">
      <c r="A983" s="18" t="s">
        <v>78</v>
      </c>
      <c r="B983" s="18" t="s">
        <v>1731</v>
      </c>
      <c r="C983" s="154" t="str">
        <f>VLOOKUP(A983,'GIÁ CP'!$K$2:$M$2000,3,FALSE)</f>
        <v xml:space="preserve">Dược phẩm </v>
      </c>
      <c r="D983" s="43">
        <f>VLOOKUP($A983,'Doanh thu'!$A$3:$Q$2000,9,FALSE)/1000000000</f>
        <v>510.28805547799999</v>
      </c>
      <c r="E983" s="43">
        <f>VLOOKUP($A983,'Doanh thu'!$A$3:$Q$2000,10,FALSE)/1000000000</f>
        <v>528.89614372899996</v>
      </c>
      <c r="F983" s="43">
        <f>VLOOKUP($A983,'Doanh thu'!$A$3:$Q$2000,11,FALSE)/1000000000</f>
        <v>559.00399058300002</v>
      </c>
      <c r="G983" s="43">
        <f>VLOOKUP($A983,'Doanh thu'!$A$3:$Q$2000,12,FALSE)/1000000000</f>
        <v>519.59034778700004</v>
      </c>
      <c r="H983" s="43">
        <f>VLOOKUP($A983,LNST!$A$3:$Q$1635,9,FALSE)/1000000000</f>
        <v>31.712945861000001</v>
      </c>
      <c r="I983" s="43">
        <f>VLOOKUP($A983,LNST!$A$3:$Q$1635,10,FALSE)/1000000000</f>
        <v>27.912217460000001</v>
      </c>
      <c r="J983" s="43">
        <f>VLOOKUP($A983,LNST!$A$3:$Q$1635,11,FALSE)/1000000000</f>
        <v>91.377546495999994</v>
      </c>
      <c r="K983" s="43">
        <f>VLOOKUP($A983,LNST!$A$3:$Q$1635,12,FALSE)/1000000000</f>
        <v>52.928701668999999</v>
      </c>
      <c r="L983" s="45">
        <f>VLOOKUP($A983,'Doanh thu'!$A$3:$Q$2000,14,FALSE)</f>
        <v>0.10532152134925124</v>
      </c>
      <c r="M983" s="45">
        <f>VLOOKUP($A983,'Doanh thu'!$A$3:$Q$2000,15,FALSE)</f>
        <v>0.18036976560631734</v>
      </c>
      <c r="N983" s="45">
        <f>VLOOKUP($A983,'Doanh thu'!$A$3:$Q$2000,16,FALSE)</f>
        <v>-2.0164917944061892E-2</v>
      </c>
      <c r="O983" s="45">
        <f>VLOOKUP($A983,'Doanh thu'!$A$3:$Q$2000,17,FALSE)</f>
        <v>0.10756338492868264</v>
      </c>
      <c r="P983" s="45">
        <f>VLOOKUP($A983,LNST!$A$3:$R$1635,14,FALSE)</f>
        <v>-0.39111712745580435</v>
      </c>
      <c r="Q983" s="45">
        <f>VLOOKUP($A983,LNST!$A$3:$R$1635,15,FALSE)</f>
        <v>-0.14852047968579588</v>
      </c>
      <c r="R983" s="45">
        <f>VLOOKUP($A983,LNST!$A$3:$R$1635,16,FALSE)</f>
        <v>0.18855083768352374</v>
      </c>
      <c r="S983" s="45">
        <f>VLOOKUP($A983,LNST!$A$3:$R$1635,17,FALSE)</f>
        <v>0.12544630861886344</v>
      </c>
      <c r="T983" s="45">
        <f>VLOOKUP($A983,LNG!$A$2:$H$1999,4,FALSE)/(D983*10^9)</f>
        <v>0.18830182716111535</v>
      </c>
      <c r="U983" s="45">
        <f>VLOOKUP($A983,LNG!$A$2:$H$1999,5,FALSE)/(E983*10^9)</f>
        <v>0.16096369541053257</v>
      </c>
      <c r="V983" s="45">
        <f>VLOOKUP($A983,LNG!$A$2:$H$1999,6,FALSE)/(F983*10^9)</f>
        <v>0.12953463159087883</v>
      </c>
      <c r="W983" s="45">
        <f>VLOOKUP($A983,LNG!$A$2:$H$1999,7,FALSE)/(G983*10^9)</f>
        <v>0.29886223446294202</v>
      </c>
      <c r="X983" s="45">
        <f>VLOOKUP($A983,'LNST năm'!$A$2:$I$2000,8,FALSE)</f>
        <v>-2.3062245297349019E-2</v>
      </c>
      <c r="Y983" s="45">
        <f>VLOOKUP($A983,'LNST năm'!$A$2:$I$2000,9,FALSE)</f>
        <v>-3.4171587825463368E-3</v>
      </c>
      <c r="Z983" s="46" t="e">
        <f>VLOOKUP($A983,LNG!$A$2:$H$1999,9,FALSE)</f>
        <v>#REF!</v>
      </c>
      <c r="AA983" s="162" t="e">
        <f>VLOOKUP($A983,'GIÁ CP'!$A$2:$D$2000,4,FALSE)/Z983</f>
        <v>#REF!</v>
      </c>
    </row>
    <row r="984" spans="1:27" hidden="1">
      <c r="A984" s="18" t="s">
        <v>522</v>
      </c>
      <c r="B984" s="18" t="s">
        <v>2235</v>
      </c>
      <c r="C984" s="154" t="str">
        <f>VLOOKUP(A984,'GIÁ CP'!$K$2:$M$2000,3,FALSE)</f>
        <v xml:space="preserve">Xây dựng </v>
      </c>
      <c r="D984" s="43">
        <f>VLOOKUP($A984,'Doanh thu'!$A$3:$Q$2000,9,FALSE)/1000000000</f>
        <v>75.371413075000007</v>
      </c>
      <c r="E984" s="43">
        <f>VLOOKUP($A984,'Doanh thu'!$A$3:$Q$2000,10,FALSE)/1000000000</f>
        <v>97.292349365999996</v>
      </c>
      <c r="F984" s="43">
        <f>VLOOKUP($A984,'Doanh thu'!$A$3:$Q$2000,11,FALSE)/1000000000</f>
        <v>25.534366940999998</v>
      </c>
      <c r="G984" s="43">
        <f>VLOOKUP($A984,'Doanh thu'!$A$3:$Q$2000,12,FALSE)/1000000000</f>
        <v>14.342264138999999</v>
      </c>
      <c r="H984" s="43">
        <f>VLOOKUP($A984,LNST!$A$3:$Q$1635,9,FALSE)/1000000000</f>
        <v>14.729944490999999</v>
      </c>
      <c r="I984" s="43">
        <f>VLOOKUP($A984,LNST!$A$3:$Q$1635,10,FALSE)/1000000000</f>
        <v>28.087371359999999</v>
      </c>
      <c r="J984" s="43">
        <f>VLOOKUP($A984,LNST!$A$3:$Q$1635,11,FALSE)/1000000000</f>
        <v>2.0336748099999999</v>
      </c>
      <c r="K984" s="43">
        <f>VLOOKUP($A984,LNST!$A$3:$Q$1635,12,FALSE)/1000000000</f>
        <v>0.69608970999999997</v>
      </c>
      <c r="L984" s="45">
        <f>VLOOKUP($A984,'Doanh thu'!$A$3:$Q$2000,14,FALSE)</f>
        <v>0.23990274920543361</v>
      </c>
      <c r="M984" s="45">
        <f>VLOOKUP($A984,'Doanh thu'!$A$3:$Q$2000,15,FALSE)</f>
        <v>2.9423317251987231</v>
      </c>
      <c r="N984" s="45">
        <f>VLOOKUP($A984,'Doanh thu'!$A$3:$Q$2000,16,FALSE)</f>
        <v>-0.36933723436336968</v>
      </c>
      <c r="O984" s="45">
        <f>VLOOKUP($A984,'Doanh thu'!$A$3:$Q$2000,17,FALSE)</f>
        <v>-0.85151370678646565</v>
      </c>
      <c r="P984" s="45">
        <f>VLOOKUP($A984,LNST!$A$3:$R$1635,14,FALSE)</f>
        <v>-0.49800123192352391</v>
      </c>
      <c r="Q984" s="45">
        <f>VLOOKUP($A984,LNST!$A$3:$R$1635,15,FALSE)</f>
        <v>1.3670012393809245</v>
      </c>
      <c r="R984" s="45">
        <f>VLOOKUP($A984,LNST!$A$3:$R$1635,16,FALSE)</f>
        <v>-0.79650496204256116</v>
      </c>
      <c r="S984" s="45">
        <f>VLOOKUP($A984,LNST!$A$3:$R$1635,17,FALSE)</f>
        <v>-0.97958029198434304</v>
      </c>
      <c r="T984" s="45">
        <f>VLOOKUP($A984,LNG!$A$2:$H$1999,4,FALSE)/(D984*10^9)</f>
        <v>0.60049898516513911</v>
      </c>
      <c r="U984" s="45">
        <f>VLOOKUP($A984,LNG!$A$2:$H$1999,5,FALSE)/(E984*10^9)</f>
        <v>0.23119319792950307</v>
      </c>
      <c r="V984" s="45">
        <f>VLOOKUP($A984,LNG!$A$2:$H$1999,6,FALSE)/(F984*10^9)</f>
        <v>1.5077181753499262</v>
      </c>
      <c r="W984" s="45">
        <f>VLOOKUP($A984,LNG!$A$2:$H$1999,7,FALSE)/(G984*10^9)</f>
        <v>0.67562486369572783</v>
      </c>
      <c r="X984" s="45">
        <f>VLOOKUP($A984,'LNST năm'!$A$2:$I$2000,8,FALSE)</f>
        <v>0.25319801120501889</v>
      </c>
      <c r="Y984" s="45">
        <f>VLOOKUP($A984,'LNST năm'!$A$2:$I$2000,9,FALSE)</f>
        <v>2.4806632930039068</v>
      </c>
      <c r="Z984" s="46" t="e">
        <f>VLOOKUP($A984,LNG!$A$2:$H$1999,9,FALSE)</f>
        <v>#REF!</v>
      </c>
      <c r="AA984" s="162" t="e">
        <f>VLOOKUP($A984,'GIÁ CP'!$A$2:$D$2000,4,FALSE)/Z984</f>
        <v>#REF!</v>
      </c>
    </row>
    <row r="985" spans="1:27">
      <c r="A985" s="18" t="s">
        <v>27</v>
      </c>
      <c r="B985" s="18" t="s">
        <v>1677</v>
      </c>
      <c r="C985" s="154" t="str">
        <f>VLOOKUP(A985,'GIÁ CP'!$K$2:$M$2000,3,FALSE)</f>
        <v xml:space="preserve">Vật liệu xây dựng &amp; Nội thất </v>
      </c>
      <c r="D985" s="43">
        <f>VLOOKUP($A985,'Doanh thu'!$A$3:$Q$2000,9,FALSE)/1000000000</f>
        <v>1308.1295557450001</v>
      </c>
      <c r="E985" s="43">
        <f>VLOOKUP($A985,'Doanh thu'!$A$3:$Q$2000,10,FALSE)/1000000000</f>
        <v>1532.2899102599999</v>
      </c>
      <c r="F985" s="43">
        <f>VLOOKUP($A985,'Doanh thu'!$A$3:$Q$2000,11,FALSE)/1000000000</f>
        <v>1286.058323278</v>
      </c>
      <c r="G985" s="43">
        <f>VLOOKUP($A985,'Doanh thu'!$A$3:$Q$2000,12,FALSE)/1000000000</f>
        <v>1457.310965938</v>
      </c>
      <c r="H985" s="43">
        <f>VLOOKUP($A985,LNST!$A$3:$Q$1635,9,FALSE)/1000000000</f>
        <v>329.90032732399999</v>
      </c>
      <c r="I985" s="43">
        <f>VLOOKUP($A985,LNST!$A$3:$Q$1635,10,FALSE)/1000000000</f>
        <v>350.58100573600001</v>
      </c>
      <c r="J985" s="43">
        <f>VLOOKUP($A985,LNST!$A$3:$Q$1635,11,FALSE)/1000000000</f>
        <v>261.34322293399998</v>
      </c>
      <c r="K985" s="43">
        <f>VLOOKUP($A985,LNST!$A$3:$Q$1635,12,FALSE)/1000000000</f>
        <v>303.95605975400002</v>
      </c>
      <c r="L985" s="45">
        <f>VLOOKUP($A985,'Doanh thu'!$A$3:$Q$2000,14,FALSE)</f>
        <v>0.13434792710374535</v>
      </c>
      <c r="M985" s="45">
        <f>VLOOKUP($A985,'Doanh thu'!$A$3:$Q$2000,15,FALSE)</f>
        <v>8.9178076859435865E-2</v>
      </c>
      <c r="N985" s="45">
        <f>VLOOKUP($A985,'Doanh thu'!$A$3:$Q$2000,16,FALSE)</f>
        <v>0.22156383363298005</v>
      </c>
      <c r="O985" s="45">
        <f>VLOOKUP($A985,'Doanh thu'!$A$3:$Q$2000,17,FALSE)</f>
        <v>5.3655393117007406E-2</v>
      </c>
      <c r="P985" s="45">
        <f>VLOOKUP($A985,LNST!$A$3:$R$1635,14,FALSE)</f>
        <v>0.17695226852922896</v>
      </c>
      <c r="Q985" s="45">
        <f>VLOOKUP($A985,LNST!$A$3:$R$1635,15,FALSE)</f>
        <v>0.21044056757044888</v>
      </c>
      <c r="R985" s="45">
        <f>VLOOKUP($A985,LNST!$A$3:$R$1635,16,FALSE)</f>
        <v>0.13157519448326319</v>
      </c>
      <c r="S985" s="45">
        <f>VLOOKUP($A985,LNST!$A$3:$R$1635,17,FALSE)</f>
        <v>5.9410287184509997E-2</v>
      </c>
      <c r="T985" s="45">
        <f>VLOOKUP($A985,LNG!$A$2:$H$1999,4,FALSE)/(D985*10^9)</f>
        <v>0.45115580502184199</v>
      </c>
      <c r="U985" s="45">
        <f>VLOOKUP($A985,LNG!$A$2:$H$1999,5,FALSE)/(E985*10^9)</f>
        <v>0.39863041217464917</v>
      </c>
      <c r="V985" s="45">
        <f>VLOOKUP($A985,LNG!$A$2:$H$1999,6,FALSE)/(F985*10^9)</f>
        <v>0.57086634008844961</v>
      </c>
      <c r="W985" s="45">
        <f>VLOOKUP($A985,LNG!$A$2:$H$1999,7,FALSE)/(G985*10^9)</f>
        <v>0.41474275711290715</v>
      </c>
      <c r="X985" s="45">
        <f>VLOOKUP($A985,'LNST năm'!$A$2:$I$2000,8,FALSE)</f>
        <v>0.24019240693829166</v>
      </c>
      <c r="Y985" s="45">
        <f>VLOOKUP($A985,'LNST năm'!$A$2:$I$2000,9,FALSE)</f>
        <v>0.20960494682928843</v>
      </c>
      <c r="Z985" s="46" t="e">
        <f>VLOOKUP($A985,LNG!$A$2:$H$1999,9,FALSE)</f>
        <v>#REF!</v>
      </c>
      <c r="AA985" s="162" t="e">
        <f>VLOOKUP($A985,'GIÁ CP'!$A$2:$D$2000,4,FALSE)/Z985</f>
        <v>#REF!</v>
      </c>
    </row>
    <row r="986" spans="1:27" hidden="1">
      <c r="A986" s="18" t="s">
        <v>1378</v>
      </c>
      <c r="B986" s="18" t="s">
        <v>3115</v>
      </c>
      <c r="C986" s="154" t="str">
        <f>VLOOKUP(A986,'GIÁ CP'!$K$2:$M$2000,3,FALSE)</f>
        <v xml:space="preserve">Xây dựng </v>
      </c>
      <c r="D986" s="43" t="e">
        <f>VLOOKUP($A986,'Doanh thu'!$A$3:$Q$2000,9,FALSE)/1000000000</f>
        <v>#N/A</v>
      </c>
      <c r="E986" s="43" t="e">
        <f>VLOOKUP($A986,'Doanh thu'!$A$3:$Q$2000,10,FALSE)/1000000000</f>
        <v>#N/A</v>
      </c>
      <c r="F986" s="43" t="e">
        <f>VLOOKUP($A986,'Doanh thu'!$A$3:$Q$2000,11,FALSE)/1000000000</f>
        <v>#N/A</v>
      </c>
      <c r="G986" s="43" t="e">
        <f>VLOOKUP($A986,'Doanh thu'!$A$3:$Q$2000,12,FALSE)/1000000000</f>
        <v>#N/A</v>
      </c>
      <c r="H986" s="43" t="e">
        <f>VLOOKUP($A986,LNST!$A$3:$Q$1635,9,FALSE)/1000000000</f>
        <v>#N/A</v>
      </c>
      <c r="I986" s="43" t="e">
        <f>VLOOKUP($A986,LNST!$A$3:$Q$1635,10,FALSE)/1000000000</f>
        <v>#N/A</v>
      </c>
      <c r="J986" s="43" t="e">
        <f>VLOOKUP($A986,LNST!$A$3:$Q$1635,11,FALSE)/1000000000</f>
        <v>#N/A</v>
      </c>
      <c r="K986" s="43" t="e">
        <f>VLOOKUP($A986,LNST!$A$3:$Q$1635,12,FALSE)/1000000000</f>
        <v>#N/A</v>
      </c>
      <c r="L986" s="45" t="e">
        <f>VLOOKUP($A986,'Doanh thu'!$A$3:$Q$2000,14,FALSE)</f>
        <v>#N/A</v>
      </c>
      <c r="M986" s="45" t="e">
        <f>VLOOKUP($A986,'Doanh thu'!$A$3:$Q$2000,15,FALSE)</f>
        <v>#N/A</v>
      </c>
      <c r="N986" s="45" t="e">
        <f>VLOOKUP($A986,'Doanh thu'!$A$3:$Q$2000,16,FALSE)</f>
        <v>#N/A</v>
      </c>
      <c r="O986" s="45" t="e">
        <f>VLOOKUP($A986,'Doanh thu'!$A$3:$Q$2000,17,FALSE)</f>
        <v>#N/A</v>
      </c>
      <c r="P986" s="45" t="e">
        <f>VLOOKUP($A986,LNST!$A$3:$R$1635,14,FALSE)</f>
        <v>#N/A</v>
      </c>
      <c r="Q986" s="45" t="e">
        <f>VLOOKUP($A986,LNST!$A$3:$R$1635,15,FALSE)</f>
        <v>#N/A</v>
      </c>
      <c r="R986" s="45" t="e">
        <f>VLOOKUP($A986,LNST!$A$3:$R$1635,16,FALSE)</f>
        <v>#N/A</v>
      </c>
      <c r="S986" s="45" t="e">
        <f>VLOOKUP($A986,LNST!$A$3:$R$1635,17,FALSE)</f>
        <v>#N/A</v>
      </c>
      <c r="T986" s="45" t="e">
        <f>VLOOKUP($A986,LNG!$A$2:$H$1999,4,FALSE)/(D986*10^9)</f>
        <v>#N/A</v>
      </c>
      <c r="U986" s="45" t="e">
        <f>VLOOKUP($A986,LNG!$A$2:$H$1999,5,FALSE)/(E986*10^9)</f>
        <v>#N/A</v>
      </c>
      <c r="V986" s="45" t="e">
        <f>VLOOKUP($A986,LNG!$A$2:$H$1999,6,FALSE)/(F986*10^9)</f>
        <v>#N/A</v>
      </c>
      <c r="W986" s="45" t="e">
        <f>VLOOKUP($A986,LNG!$A$2:$H$1999,7,FALSE)/(G986*10^9)</f>
        <v>#N/A</v>
      </c>
      <c r="X986" s="45">
        <f>VLOOKUP($A986,'LNST năm'!$A$2:$I$2000,8,FALSE)</f>
        <v>1</v>
      </c>
      <c r="Y986" s="45">
        <f>VLOOKUP($A986,'LNST năm'!$A$2:$I$2000,9,FALSE)</f>
        <v>0.25992104989487319</v>
      </c>
      <c r="Z986" s="46" t="e">
        <f>VLOOKUP($A986,LNG!$A$2:$H$1999,9,FALSE)</f>
        <v>#N/A</v>
      </c>
      <c r="AA986" s="162" t="e">
        <f>VLOOKUP($A986,'GIÁ CP'!$A$2:$D$2000,4,FALSE)/Z986</f>
        <v>#N/A</v>
      </c>
    </row>
    <row r="987" spans="1:27" hidden="1">
      <c r="A987" s="18" t="s">
        <v>660</v>
      </c>
      <c r="B987" s="18" t="s">
        <v>2376</v>
      </c>
      <c r="C987" s="154" t="str">
        <f>VLOOKUP(A987,'GIÁ CP'!$K$2:$M$2000,3,FALSE)</f>
        <v xml:space="preserve">Containers &amp; Đóng gói </v>
      </c>
      <c r="D987" s="43">
        <f>VLOOKUP($A987,'Doanh thu'!$A$3:$Q$2000,9,FALSE)/1000000000</f>
        <v>231.56605997599999</v>
      </c>
      <c r="E987" s="43">
        <f>VLOOKUP($A987,'Doanh thu'!$A$3:$Q$2000,10,FALSE)/1000000000</f>
        <v>199.82165191000001</v>
      </c>
      <c r="F987" s="43">
        <f>VLOOKUP($A987,'Doanh thu'!$A$3:$Q$2000,11,FALSE)/1000000000</f>
        <v>226.34144659200001</v>
      </c>
      <c r="G987" s="43">
        <f>VLOOKUP($A987,'Doanh thu'!$A$3:$Q$2000,12,FALSE)/1000000000</f>
        <v>197.798264897</v>
      </c>
      <c r="H987" s="43">
        <f>VLOOKUP($A987,LNST!$A$3:$Q$1635,9,FALSE)/1000000000</f>
        <v>7.6491371209999999</v>
      </c>
      <c r="I987" s="43">
        <f>VLOOKUP($A987,LNST!$A$3:$Q$1635,10,FALSE)/1000000000</f>
        <v>6.5117169580000001</v>
      </c>
      <c r="J987" s="43">
        <f>VLOOKUP($A987,LNST!$A$3:$Q$1635,11,FALSE)/1000000000</f>
        <v>6.8660139320000004</v>
      </c>
      <c r="K987" s="43">
        <f>VLOOKUP($A987,LNST!$A$3:$Q$1635,12,FALSE)/1000000000</f>
        <v>8.4885516439999993</v>
      </c>
      <c r="L987" s="45">
        <f>VLOOKUP($A987,'Doanh thu'!$A$3:$Q$2000,14,FALSE)</f>
        <v>0.21755896865705285</v>
      </c>
      <c r="M987" s="45">
        <f>VLOOKUP($A987,'Doanh thu'!$A$3:$Q$2000,15,FALSE)</f>
        <v>-3.3896985676988081E-2</v>
      </c>
      <c r="N987" s="45">
        <f>VLOOKUP($A987,'Doanh thu'!$A$3:$Q$2000,16,FALSE)</f>
        <v>-2.449117765157835E-2</v>
      </c>
      <c r="O987" s="45">
        <f>VLOOKUP($A987,'Doanh thu'!$A$3:$Q$2000,17,FALSE)</f>
        <v>5.9410534481160647E-2</v>
      </c>
      <c r="P987" s="45">
        <f>VLOOKUP($A987,LNST!$A$3:$R$1635,14,FALSE)</f>
        <v>0.12261703606143905</v>
      </c>
      <c r="Q987" s="45">
        <f>VLOOKUP($A987,LNST!$A$3:$R$1635,15,FALSE)</f>
        <v>-0.11207719726400685</v>
      </c>
      <c r="R987" s="45">
        <f>VLOOKUP($A987,LNST!$A$3:$R$1635,16,FALSE)</f>
        <v>7.2006819313927134E-3</v>
      </c>
      <c r="S987" s="45">
        <f>VLOOKUP($A987,LNST!$A$3:$R$1635,17,FALSE)</f>
        <v>0.20627583152177723</v>
      </c>
      <c r="T987" s="45">
        <f>VLOOKUP($A987,LNG!$A$2:$H$1999,4,FALSE)/(D987*10^9)</f>
        <v>8.1302024260166833E-2</v>
      </c>
      <c r="U987" s="45">
        <f>VLOOKUP($A987,LNG!$A$2:$H$1999,5,FALSE)/(E987*10^9)</f>
        <v>0.10133563644104097</v>
      </c>
      <c r="V987" s="45">
        <f>VLOOKUP($A987,LNG!$A$2:$H$1999,6,FALSE)/(F987*10^9)</f>
        <v>6.4201772118185327E-2</v>
      </c>
      <c r="W987" s="45">
        <f>VLOOKUP($A987,LNG!$A$2:$H$1999,7,FALSE)/(G987*10^9)</f>
        <v>0.11681258287089473</v>
      </c>
      <c r="X987" s="45">
        <f>VLOOKUP($A987,'LNST năm'!$A$2:$I$2000,8,FALSE)</f>
        <v>5.5928635103271165E-3</v>
      </c>
      <c r="Y987" s="45">
        <f>VLOOKUP($A987,'LNST năm'!$A$2:$I$2000,9,FALSE)</f>
        <v>9.7133914070060001E-3</v>
      </c>
      <c r="Z987" s="46" t="e">
        <f>VLOOKUP($A987,LNG!$A$2:$H$1999,9,FALSE)</f>
        <v>#REF!</v>
      </c>
      <c r="AA987" s="162" t="e">
        <f>VLOOKUP($A987,'GIÁ CP'!$A$2:$D$2000,4,FALSE)/Z987</f>
        <v>#REF!</v>
      </c>
    </row>
    <row r="988" spans="1:27" hidden="1">
      <c r="A988" s="18" t="s">
        <v>810</v>
      </c>
      <c r="B988" s="18" t="s">
        <v>2960</v>
      </c>
      <c r="C988" s="154" t="str">
        <f>VLOOKUP(A988,'GIÁ CP'!$K$2:$M$2000,3,FALSE)</f>
        <v xml:space="preserve">Thực phẩm </v>
      </c>
      <c r="D988" s="43">
        <f>VLOOKUP($A988,'Doanh thu'!$A$3:$Q$2000,9,FALSE)/1000000000</f>
        <v>6275.5176645660003</v>
      </c>
      <c r="E988" s="43">
        <f>VLOOKUP($A988,'Doanh thu'!$A$3:$Q$2000,10,FALSE)/1000000000</f>
        <v>7516.5477671230001</v>
      </c>
      <c r="F988" s="43">
        <f>VLOOKUP($A988,'Doanh thu'!$A$3:$Q$2000,11,FALSE)/1000000000</f>
        <v>9275.4892488320002</v>
      </c>
      <c r="G988" s="43">
        <f>VLOOKUP($A988,'Doanh thu'!$A$3:$Q$2000,12,FALSE)/1000000000</f>
        <v>8472.2433539979993</v>
      </c>
      <c r="H988" s="43">
        <f>VLOOKUP($A988,LNST!$A$3:$Q$1635,9,FALSE)/1000000000</f>
        <v>1325.8896433469999</v>
      </c>
      <c r="I988" s="43">
        <f>VLOOKUP($A988,LNST!$A$3:$Q$1635,10,FALSE)/1000000000</f>
        <v>1676.0870696669999</v>
      </c>
      <c r="J988" s="43">
        <f>VLOOKUP($A988,LNST!$A$3:$Q$1635,11,FALSE)/1000000000</f>
        <v>2079.3662169969998</v>
      </c>
      <c r="K988" s="43">
        <f>VLOOKUP($A988,LNST!$A$3:$Q$1635,12,FALSE)/1000000000</f>
        <v>1777.5674099549999</v>
      </c>
      <c r="L988" s="45">
        <f>VLOOKUP($A988,'Doanh thu'!$A$3:$Q$2000,14,FALSE)</f>
        <v>-0.15052695841195449</v>
      </c>
      <c r="M988" s="45">
        <f>VLOOKUP($A988,'Doanh thu'!$A$3:$Q$2000,15,FALSE)</f>
        <v>-5.8899375320146524E-2</v>
      </c>
      <c r="N988" s="45">
        <f>VLOOKUP($A988,'Doanh thu'!$A$3:$Q$2000,16,FALSE)</f>
        <v>3.7262132081811956E-2</v>
      </c>
      <c r="O988" s="45">
        <f>VLOOKUP($A988,'Doanh thu'!$A$3:$Q$2000,17,FALSE)</f>
        <v>0.13129440535041167</v>
      </c>
      <c r="P988" s="45">
        <f>VLOOKUP($A988,LNST!$A$3:$R$1635,14,FALSE)</f>
        <v>-0.24518900980991076</v>
      </c>
      <c r="Q988" s="45">
        <f>VLOOKUP($A988,LNST!$A$3:$R$1635,15,FALSE)</f>
        <v>-0.19119410141002255</v>
      </c>
      <c r="R988" s="45">
        <f>VLOOKUP($A988,LNST!$A$3:$R$1635,16,FALSE)</f>
        <v>-0.10726592854329098</v>
      </c>
      <c r="S988" s="45">
        <f>VLOOKUP($A988,LNST!$A$3:$R$1635,17,FALSE)</f>
        <v>0.12092124667063238</v>
      </c>
      <c r="T988" s="45">
        <f>VLOOKUP($A988,LNG!$A$2:$H$1999,4,FALSE)/(D988*10^9)</f>
        <v>0.5576999956788492</v>
      </c>
      <c r="U988" s="45">
        <f>VLOOKUP($A988,LNG!$A$2:$H$1999,5,FALSE)/(E988*10^9)</f>
        <v>0.3683854740296349</v>
      </c>
      <c r="V988" s="45">
        <f>VLOOKUP($A988,LNG!$A$2:$H$1999,6,FALSE)/(F988*10^9)</f>
        <v>0.36977844541051041</v>
      </c>
      <c r="W988" s="45">
        <f>VLOOKUP($A988,LNG!$A$2:$H$1999,7,FALSE)/(G988*10^9)</f>
        <v>0.496636282590661</v>
      </c>
      <c r="X988" s="45">
        <f>VLOOKUP($A988,'LNST năm'!$A$2:$I$2000,8,FALSE)</f>
        <v>-0.1455956824303159</v>
      </c>
      <c r="Y988" s="45">
        <f>VLOOKUP($A988,'LNST năm'!$A$2:$I$2000,9,FALSE)</f>
        <v>6.9428073660522394E-2</v>
      </c>
      <c r="Z988" s="46" t="e">
        <f>VLOOKUP($A988,LNG!$A$2:$H$1999,9,FALSE)</f>
        <v>#REF!</v>
      </c>
      <c r="AA988" s="162" t="e">
        <f>VLOOKUP($A988,'GIÁ CP'!$A$2:$D$2000,4,FALSE)/Z988</f>
        <v>#REF!</v>
      </c>
    </row>
    <row r="989" spans="1:27">
      <c r="A989" s="18" t="s">
        <v>213</v>
      </c>
      <c r="B989" s="18" t="s">
        <v>1891</v>
      </c>
      <c r="C989" s="154" t="str">
        <f>VLOOKUP(A989,'GIÁ CP'!$K$2:$M$2000,3,FALSE)</f>
        <v xml:space="preserve">Phân phối xăng dầu &amp; khí đốt </v>
      </c>
      <c r="D989" s="43">
        <f>VLOOKUP($A989,'Doanh thu'!$A$3:$Q$2000,9,FALSE)/1000000000</f>
        <v>2973.9561929360002</v>
      </c>
      <c r="E989" s="43">
        <f>VLOOKUP($A989,'Doanh thu'!$A$3:$Q$2000,10,FALSE)/1000000000</f>
        <v>3091.2872154050001</v>
      </c>
      <c r="F989" s="43">
        <f>VLOOKUP($A989,'Doanh thu'!$A$3:$Q$2000,11,FALSE)/1000000000</f>
        <v>2828.5815309750001</v>
      </c>
      <c r="G989" s="43">
        <f>VLOOKUP($A989,'Doanh thu'!$A$3:$Q$2000,12,FALSE)/1000000000</f>
        <v>2489.8542148500001</v>
      </c>
      <c r="H989" s="43">
        <f>VLOOKUP($A989,LNST!$A$3:$Q$1635,9,FALSE)/1000000000</f>
        <v>64.331095696000006</v>
      </c>
      <c r="I989" s="43">
        <f>VLOOKUP($A989,LNST!$A$3:$Q$1635,10,FALSE)/1000000000</f>
        <v>74.195501058999994</v>
      </c>
      <c r="J989" s="43">
        <f>VLOOKUP($A989,LNST!$A$3:$Q$1635,11,FALSE)/1000000000</f>
        <v>29.811224466999999</v>
      </c>
      <c r="K989" s="43">
        <f>VLOOKUP($A989,LNST!$A$3:$Q$1635,12,FALSE)/1000000000</f>
        <v>64.965664817000004</v>
      </c>
      <c r="L989" s="45">
        <f>VLOOKUP($A989,'Doanh thu'!$A$3:$Q$2000,14,FALSE)</f>
        <v>2.5841739844240971E-2</v>
      </c>
      <c r="M989" s="45">
        <f>VLOOKUP($A989,'Doanh thu'!$A$3:$Q$2000,15,FALSE)</f>
        <v>6.3590988912968646E-2</v>
      </c>
      <c r="N989" s="45">
        <f>VLOOKUP($A989,'Doanh thu'!$A$3:$Q$2000,16,FALSE)</f>
        <v>-3.9496339156813408E-3</v>
      </c>
      <c r="O989" s="45">
        <f>VLOOKUP($A989,'Doanh thu'!$A$3:$Q$2000,17,FALSE)</f>
        <v>-2.6936181301914008E-2</v>
      </c>
      <c r="P989" s="45">
        <f>VLOOKUP($A989,LNST!$A$3:$R$1635,14,FALSE)</f>
        <v>-0.4501239691697172</v>
      </c>
      <c r="Q989" s="45">
        <f>VLOOKUP($A989,LNST!$A$3:$R$1635,15,FALSE)</f>
        <v>-0.23982785416175581</v>
      </c>
      <c r="R989" s="45">
        <f>VLOOKUP($A989,LNST!$A$3:$R$1635,16,FALSE)</f>
        <v>14.519413807329455</v>
      </c>
      <c r="S989" s="45">
        <f>VLOOKUP($A989,LNST!$A$3:$R$1635,17,FALSE)</f>
        <v>4826.7399041893113</v>
      </c>
      <c r="T989" s="45">
        <f>VLOOKUP($A989,LNG!$A$2:$H$1999,4,FALSE)/(D989*10^9)</f>
        <v>3.9591991662378159E-2</v>
      </c>
      <c r="U989" s="45">
        <f>VLOOKUP($A989,LNG!$A$2:$H$1999,5,FALSE)/(E989*10^9)</f>
        <v>6.6489667690445162E-2</v>
      </c>
      <c r="V989" s="45">
        <f>VLOOKUP($A989,LNG!$A$2:$H$1999,6,FALSE)/(F989*10^9)</f>
        <v>7.9557357687487826E-2</v>
      </c>
      <c r="W989" s="45">
        <f>VLOOKUP($A989,LNG!$A$2:$H$1999,7,FALSE)/(G989*10^9)</f>
        <v>4.7986261316186316E-2</v>
      </c>
      <c r="X989" s="45">
        <f>VLOOKUP($A989,'LNST năm'!$A$2:$I$2000,8,FALSE)</f>
        <v>-0.32434734770514528</v>
      </c>
      <c r="Y989" s="45">
        <f>VLOOKUP($A989,'LNST năm'!$A$2:$I$2000,9,FALSE)</f>
        <v>-0.25836630227656299</v>
      </c>
      <c r="Z989" s="46" t="e">
        <f>VLOOKUP($A989,LNG!$A$2:$H$1999,9,FALSE)</f>
        <v>#REF!</v>
      </c>
      <c r="AA989" s="162" t="e">
        <f>VLOOKUP($A989,'GIÁ CP'!$A$2:$D$2000,4,FALSE)/Z989</f>
        <v>#REF!</v>
      </c>
    </row>
    <row r="990" spans="1:27" hidden="1">
      <c r="A990" s="18" t="s">
        <v>449</v>
      </c>
      <c r="B990" s="18" t="s">
        <v>2164</v>
      </c>
      <c r="C990" s="154" t="str">
        <f>VLOOKUP(A990,'GIÁ CP'!$K$2:$M$2000,3,FALSE)</f>
        <v xml:space="preserve">Khai thác Than </v>
      </c>
      <c r="D990" s="43">
        <f>VLOOKUP($A990,'Doanh thu'!$A$3:$Q$2000,9,FALSE)/1000000000</f>
        <v>846.19786086900001</v>
      </c>
      <c r="E990" s="43">
        <f>VLOOKUP($A990,'Doanh thu'!$A$3:$Q$2000,10,FALSE)/1000000000</f>
        <v>728.95602391299997</v>
      </c>
      <c r="F990" s="43">
        <f>VLOOKUP($A990,'Doanh thu'!$A$3:$Q$2000,11,FALSE)/1000000000</f>
        <v>460.98411931499999</v>
      </c>
      <c r="G990" s="43">
        <f>VLOOKUP($A990,'Doanh thu'!$A$3:$Q$2000,12,FALSE)/1000000000</f>
        <v>828.81124126600002</v>
      </c>
      <c r="H990" s="43">
        <f>VLOOKUP($A990,LNST!$A$3:$Q$1635,9,FALSE)/1000000000</f>
        <v>23.678873767999999</v>
      </c>
      <c r="I990" s="43">
        <f>VLOOKUP($A990,LNST!$A$3:$Q$1635,10,FALSE)/1000000000</f>
        <v>72.608134910000004</v>
      </c>
      <c r="J990" s="43">
        <f>VLOOKUP($A990,LNST!$A$3:$Q$1635,11,FALSE)/1000000000</f>
        <v>-29.274634961</v>
      </c>
      <c r="K990" s="43">
        <f>VLOOKUP($A990,LNST!$A$3:$Q$1635,12,FALSE)/1000000000</f>
        <v>11.899116917000001</v>
      </c>
      <c r="L990" s="45">
        <f>VLOOKUP($A990,'Doanh thu'!$A$3:$Q$2000,14,FALSE)</f>
        <v>0.11437355904315155</v>
      </c>
      <c r="M990" s="45">
        <f>VLOOKUP($A990,'Doanh thu'!$A$3:$Q$2000,15,FALSE)</f>
        <v>0.2897672699363007</v>
      </c>
      <c r="N990" s="45">
        <f>VLOOKUP($A990,'Doanh thu'!$A$3:$Q$2000,16,FALSE)</f>
        <v>-0.5114447762049501</v>
      </c>
      <c r="O990" s="45">
        <f>VLOOKUP($A990,'Doanh thu'!$A$3:$Q$2000,17,FALSE)</f>
        <v>-1.1777999927475181E-2</v>
      </c>
      <c r="P990" s="45">
        <f>VLOOKUP($A990,LNST!$A$3:$R$1635,14,FALSE)</f>
        <v>0.10515510049937625</v>
      </c>
      <c r="Q990" s="45">
        <f>VLOOKUP($A990,LNST!$A$3:$R$1635,15,FALSE)</f>
        <v>5.4211463780603815</v>
      </c>
      <c r="R990" s="45">
        <f>VLOOKUP($A990,LNST!$A$3:$R$1635,16,FALSE)</f>
        <v>-1.8696914471863986</v>
      </c>
      <c r="S990" s="45">
        <f>VLOOKUP($A990,LNST!$A$3:$R$1635,17,FALSE)</f>
        <v>-0.20893091038603498</v>
      </c>
      <c r="T990" s="45">
        <f>VLOOKUP($A990,LNG!$A$2:$H$1999,4,FALSE)/(D990*10^9)</f>
        <v>7.6133654365233033E-2</v>
      </c>
      <c r="U990" s="45">
        <f>VLOOKUP($A990,LNG!$A$2:$H$1999,5,FALSE)/(E990*10^9)</f>
        <v>0.11058798054685004</v>
      </c>
      <c r="V990" s="45">
        <f>VLOOKUP($A990,LNG!$A$2:$H$1999,6,FALSE)/(F990*10^9)</f>
        <v>0.28185259264260343</v>
      </c>
      <c r="W990" s="45">
        <f>VLOOKUP($A990,LNG!$A$2:$H$1999,7,FALSE)/(G990*10^9)</f>
        <v>2.492612626301198E-2</v>
      </c>
      <c r="X990" s="45">
        <f>VLOOKUP($A990,'LNST năm'!$A$2:$I$2000,8,FALSE)</f>
        <v>-6.5769048127430868E-2</v>
      </c>
      <c r="Y990" s="45">
        <f>VLOOKUP($A990,'LNST năm'!$A$2:$I$2000,9,FALSE)</f>
        <v>1.3960808432057714E-2</v>
      </c>
      <c r="Z990" s="46" t="e">
        <f>VLOOKUP($A990,LNG!$A$2:$H$1999,9,FALSE)</f>
        <v>#REF!</v>
      </c>
      <c r="AA990" s="162" t="e">
        <f>VLOOKUP($A990,'GIÁ CP'!$A$2:$D$2000,4,FALSE)/Z990</f>
        <v>#REF!</v>
      </c>
    </row>
    <row r="991" spans="1:27" hidden="1">
      <c r="A991" s="18" t="s">
        <v>3524</v>
      </c>
      <c r="B991" s="18" t="s">
        <v>3525</v>
      </c>
      <c r="C991" s="154" t="str">
        <f>VLOOKUP(A991,'GIÁ CP'!$K$2:$M$2000,3,FALSE)</f>
        <v xml:space="preserve">Thực phẩm </v>
      </c>
      <c r="D991" s="43">
        <f>VLOOKUP($A991,'Doanh thu'!$A$3:$Q$2000,9,FALSE)/1000000000</f>
        <v>2112.7360719640001</v>
      </c>
      <c r="E991" s="43">
        <f>VLOOKUP($A991,'Doanh thu'!$A$3:$Q$2000,10,FALSE)/1000000000</f>
        <v>1617.9736680579999</v>
      </c>
      <c r="F991" s="43">
        <f>VLOOKUP($A991,'Doanh thu'!$A$3:$Q$2000,11,FALSE)/1000000000</f>
        <v>1870.2399999879999</v>
      </c>
      <c r="G991" s="43">
        <f>VLOOKUP($A991,'Doanh thu'!$A$3:$Q$2000,12,FALSE)/1000000000</f>
        <v>1901.0066655149999</v>
      </c>
      <c r="H991" s="43">
        <f>VLOOKUP($A991,LNST!$A$3:$Q$1635,9,FALSE)/1000000000</f>
        <v>-36.042093528000002</v>
      </c>
      <c r="I991" s="43">
        <f>VLOOKUP($A991,LNST!$A$3:$Q$1635,10,FALSE)/1000000000</f>
        <v>-133.664940272</v>
      </c>
      <c r="J991" s="43">
        <f>VLOOKUP($A991,LNST!$A$3:$Q$1635,11,FALSE)/1000000000</f>
        <v>238.01406149799999</v>
      </c>
      <c r="K991" s="43">
        <f>VLOOKUP($A991,LNST!$A$3:$Q$1635,12,FALSE)/1000000000</f>
        <v>244.084294718</v>
      </c>
      <c r="L991" s="45">
        <f>VLOOKUP($A991,'Doanh thu'!$A$3:$Q$2000,14,FALSE)</f>
        <v>9.4760783868244616E-2</v>
      </c>
      <c r="M991" s="45">
        <f>VLOOKUP($A991,'Doanh thu'!$A$3:$Q$2000,15,FALSE)</f>
        <v>-0.21010072935362023</v>
      </c>
      <c r="N991" s="45">
        <f>VLOOKUP($A991,'Doanh thu'!$A$3:$Q$2000,16,FALSE)</f>
        <v>-0.10753243765574917</v>
      </c>
      <c r="O991" s="45">
        <f>VLOOKUP($A991,'Doanh thu'!$A$3:$Q$2000,17,FALSE)</f>
        <v>3.7863506103475865E-2</v>
      </c>
      <c r="P991" s="45">
        <f>VLOOKUP($A991,LNST!$A$3:$R$1635,14,FALSE)</f>
        <v>-1.1251873089126541</v>
      </c>
      <c r="Q991" s="45">
        <f>VLOOKUP($A991,LNST!$A$3:$R$1635,15,FALSE)</f>
        <v>-1.4461968133121101</v>
      </c>
      <c r="R991" s="45">
        <f>VLOOKUP($A991,LNST!$A$3:$R$1635,16,FALSE)</f>
        <v>2.6924857706783314</v>
      </c>
      <c r="S991" s="45">
        <f>VLOOKUP($A991,LNST!$A$3:$R$1635,17,FALSE)</f>
        <v>1.2812645069491704</v>
      </c>
      <c r="T991" s="45">
        <f>VLOOKUP($A991,LNG!$A$2:$H$1999,4,FALSE)/(D991*10^9)</f>
        <v>0.34196958282364714</v>
      </c>
      <c r="U991" s="45">
        <f>VLOOKUP($A991,LNG!$A$2:$H$1999,5,FALSE)/(E991*10^9)</f>
        <v>0.4780994853726323</v>
      </c>
      <c r="V991" s="45">
        <f>VLOOKUP($A991,LNG!$A$2:$H$1999,6,FALSE)/(F991*10^9)</f>
        <v>0.25136156130283616</v>
      </c>
      <c r="W991" s="45">
        <f>VLOOKUP($A991,LNG!$A$2:$H$1999,7,FALSE)/(G991*10^9)</f>
        <v>0.39815826323678277</v>
      </c>
      <c r="X991" s="45">
        <f>VLOOKUP($A991,'LNST năm'!$A$2:$I$2000,8,FALSE)</f>
        <v>-1</v>
      </c>
      <c r="Y991" s="45">
        <f>VLOOKUP($A991,'LNST năm'!$A$2:$I$2000,9,FALSE)</f>
        <v>-1</v>
      </c>
      <c r="Z991" s="46" t="e">
        <f>VLOOKUP($A991,LNG!$A$2:$H$1999,9,FALSE)</f>
        <v>#REF!</v>
      </c>
      <c r="AA991" s="162" t="e">
        <f>VLOOKUP($A991,'GIÁ CP'!$A$2:$D$2000,4,FALSE)/Z991</f>
        <v>#REF!</v>
      </c>
    </row>
    <row r="992" spans="1:27">
      <c r="A992" s="18" t="s">
        <v>289</v>
      </c>
      <c r="B992" s="18" t="s">
        <v>1982</v>
      </c>
      <c r="C992" s="154" t="str">
        <f>VLOOKUP(A992,'GIÁ CP'!$K$2:$M$2000,3,FALSE)</f>
        <v xml:space="preserve">Nước </v>
      </c>
      <c r="D992" s="43">
        <f>VLOOKUP($A992,'Doanh thu'!$A$3:$Q$2000,9,FALSE)/1000000000</f>
        <v>348.124769469</v>
      </c>
      <c r="E992" s="43">
        <f>VLOOKUP($A992,'Doanh thu'!$A$3:$Q$2000,10,FALSE)/1000000000</f>
        <v>335.506603746</v>
      </c>
      <c r="F992" s="43">
        <f>VLOOKUP($A992,'Doanh thu'!$A$3:$Q$2000,11,FALSE)/1000000000</f>
        <v>341.81780491500001</v>
      </c>
      <c r="G992" s="43">
        <f>VLOOKUP($A992,'Doanh thu'!$A$3:$Q$2000,12,FALSE)/1000000000</f>
        <v>325.30519056499998</v>
      </c>
      <c r="H992" s="43">
        <f>VLOOKUP($A992,LNST!$A$3:$Q$1635,9,FALSE)/1000000000</f>
        <v>15.240671169000001</v>
      </c>
      <c r="I992" s="43">
        <f>VLOOKUP($A992,LNST!$A$3:$Q$1635,10,FALSE)/1000000000</f>
        <v>10.589549957999999</v>
      </c>
      <c r="J992" s="43">
        <f>VLOOKUP($A992,LNST!$A$3:$Q$1635,11,FALSE)/1000000000</f>
        <v>23.142656274</v>
      </c>
      <c r="K992" s="43">
        <f>VLOOKUP($A992,LNST!$A$3:$Q$1635,12,FALSE)/1000000000</f>
        <v>10.046982892999999</v>
      </c>
      <c r="L992" s="45">
        <f>VLOOKUP($A992,'Doanh thu'!$A$3:$Q$2000,14,FALSE)</f>
        <v>1.6546439561922078E-2</v>
      </c>
      <c r="M992" s="45">
        <f>VLOOKUP($A992,'Doanh thu'!$A$3:$Q$2000,15,FALSE)</f>
        <v>3.6101305008418377E-2</v>
      </c>
      <c r="N992" s="45">
        <f>VLOOKUP($A992,'Doanh thu'!$A$3:$Q$2000,16,FALSE)</f>
        <v>3.5424421919155631E-2</v>
      </c>
      <c r="O992" s="45">
        <f>VLOOKUP($A992,'Doanh thu'!$A$3:$Q$2000,17,FALSE)</f>
        <v>2.5202318211180956E-2</v>
      </c>
      <c r="P992" s="45">
        <f>VLOOKUP($A992,LNST!$A$3:$R$1635,14,FALSE)</f>
        <v>-5.6501364237181946E-2</v>
      </c>
      <c r="Q992" s="45">
        <f>VLOOKUP($A992,LNST!$A$3:$R$1635,15,FALSE)</f>
        <v>2.1857554749821529E-2</v>
      </c>
      <c r="R992" s="45">
        <f>VLOOKUP($A992,LNST!$A$3:$R$1635,16,FALSE)</f>
        <v>0.49456933775196565</v>
      </c>
      <c r="S992" s="45">
        <f>VLOOKUP($A992,LNST!$A$3:$R$1635,17,FALSE)</f>
        <v>-0.12352477116585123</v>
      </c>
      <c r="T992" s="45">
        <f>VLOOKUP($A992,LNG!$A$2:$H$1999,4,FALSE)/(D992*10^9)</f>
        <v>0.31385233605369589</v>
      </c>
      <c r="U992" s="45">
        <f>VLOOKUP($A992,LNG!$A$2:$H$1999,5,FALSE)/(E992*10^9)</f>
        <v>0.38322493288787585</v>
      </c>
      <c r="V992" s="45">
        <f>VLOOKUP($A992,LNG!$A$2:$H$1999,6,FALSE)/(F992*10^9)</f>
        <v>0.34615998873851406</v>
      </c>
      <c r="W992" s="45">
        <f>VLOOKUP($A992,LNG!$A$2:$H$1999,7,FALSE)/(G992*10^9)</f>
        <v>0.35589485317439729</v>
      </c>
      <c r="X992" s="45">
        <f>VLOOKUP($A992,'LNST năm'!$A$2:$I$2000,8,FALSE)</f>
        <v>7.6909806415687412E-2</v>
      </c>
      <c r="Y992" s="45">
        <f>VLOOKUP($A992,'LNST năm'!$A$2:$I$2000,9,FALSE)</f>
        <v>8.3208700300754224E-2</v>
      </c>
      <c r="Z992" s="46" t="e">
        <f>VLOOKUP($A992,LNG!$A$2:$H$1999,9,FALSE)</f>
        <v>#REF!</v>
      </c>
      <c r="AA992" s="162" t="e">
        <f>VLOOKUP($A992,'GIÁ CP'!$A$2:$D$2000,4,FALSE)/Z992</f>
        <v>#REF!</v>
      </c>
    </row>
    <row r="993" spans="1:27">
      <c r="A993" s="18" t="s">
        <v>1525</v>
      </c>
      <c r="B993" s="18" t="s">
        <v>3358</v>
      </c>
      <c r="C993" s="154" t="str">
        <f>VLOOKUP(A993,'GIÁ CP'!$K$2:$M$2000,3,FALSE)</f>
        <v xml:space="preserve">Nước </v>
      </c>
      <c r="D993" s="43">
        <f>VLOOKUP($A993,'Doanh thu'!$A$3:$Q$2000,9,FALSE)/1000000000</f>
        <v>291.28589919000001</v>
      </c>
      <c r="E993" s="43">
        <f>VLOOKUP($A993,'Doanh thu'!$A$3:$Q$2000,10,FALSE)/1000000000</f>
        <v>277.87218461200001</v>
      </c>
      <c r="F993" s="43">
        <f>VLOOKUP($A993,'Doanh thu'!$A$3:$Q$2000,11,FALSE)/1000000000</f>
        <v>312.90445806000002</v>
      </c>
      <c r="G993" s="43">
        <f>VLOOKUP($A993,'Doanh thu'!$A$3:$Q$2000,12,FALSE)/1000000000</f>
        <v>240.55839134799999</v>
      </c>
      <c r="H993" s="43">
        <f>VLOOKUP($A993,LNST!$A$3:$Q$1635,9,FALSE)/1000000000</f>
        <v>35.802454019999999</v>
      </c>
      <c r="I993" s="43">
        <f>VLOOKUP($A993,LNST!$A$3:$Q$1635,10,FALSE)/1000000000</f>
        <v>29.563359430999999</v>
      </c>
      <c r="J993" s="43">
        <f>VLOOKUP($A993,LNST!$A$3:$Q$1635,11,FALSE)/1000000000</f>
        <v>60.582964287000003</v>
      </c>
      <c r="K993" s="43">
        <f>VLOOKUP($A993,LNST!$A$3:$Q$1635,12,FALSE)/1000000000</f>
        <v>28.157680646999999</v>
      </c>
      <c r="L993" s="45">
        <f>VLOOKUP($A993,'Doanh thu'!$A$3:$Q$2000,14,FALSE)</f>
        <v>4.846698765894969E-2</v>
      </c>
      <c r="M993" s="45">
        <f>VLOOKUP($A993,'Doanh thu'!$A$3:$Q$2000,15,FALSE)</f>
        <v>3.6017904254381693E-2</v>
      </c>
      <c r="N993" s="45">
        <f>VLOOKUP($A993,'Doanh thu'!$A$3:$Q$2000,16,FALSE)</f>
        <v>3.8936144008517429E-2</v>
      </c>
      <c r="O993" s="45">
        <f>VLOOKUP($A993,'Doanh thu'!$A$3:$Q$2000,17,FALSE)</f>
        <v>9.9860964909023516E-3</v>
      </c>
      <c r="P993" s="45">
        <f>VLOOKUP($A993,LNST!$A$3:$R$1635,14,FALSE)</f>
        <v>-0.28682107658346356</v>
      </c>
      <c r="Q993" s="45">
        <f>VLOOKUP($A993,LNST!$A$3:$R$1635,15,FALSE)</f>
        <v>-0.50525479951843144</v>
      </c>
      <c r="R993" s="45">
        <f>VLOOKUP($A993,LNST!$A$3:$R$1635,16,FALSE)</f>
        <v>-0.24918266328883262</v>
      </c>
      <c r="S993" s="45">
        <f>VLOOKUP($A993,LNST!$A$3:$R$1635,17,FALSE)</f>
        <v>-0.48083831898562207</v>
      </c>
      <c r="T993" s="45">
        <f>VLOOKUP($A993,LNG!$A$2:$H$1999,4,FALSE)/(D993*10^9)</f>
        <v>0.26503789760397156</v>
      </c>
      <c r="U993" s="45">
        <f>VLOOKUP($A993,LNG!$A$2:$H$1999,5,FALSE)/(E993*10^9)</f>
        <v>0.19517293512744754</v>
      </c>
      <c r="V993" s="45">
        <f>VLOOKUP($A993,LNG!$A$2:$H$1999,6,FALSE)/(F993*10^9)</f>
        <v>0.16680176400040903</v>
      </c>
      <c r="W993" s="45">
        <f>VLOOKUP($A993,LNG!$A$2:$H$1999,7,FALSE)/(G993*10^9)</f>
        <v>0.25853839522076216</v>
      </c>
      <c r="X993" s="45">
        <f>VLOOKUP($A993,'LNST năm'!$A$2:$I$2000,8,FALSE)</f>
        <v>-0.25120857105526595</v>
      </c>
      <c r="Y993" s="45">
        <f>VLOOKUP($A993,'LNST năm'!$A$2:$I$2000,9,FALSE)</f>
        <v>0.25515701482357778</v>
      </c>
      <c r="Z993" s="46" t="e">
        <f>VLOOKUP($A993,LNG!$A$2:$H$1999,9,FALSE)</f>
        <v>#REF!</v>
      </c>
      <c r="AA993" s="162" t="e">
        <f>VLOOKUP($A993,'GIÁ CP'!$A$2:$D$2000,4,FALSE)/Z993</f>
        <v>#REF!</v>
      </c>
    </row>
    <row r="994" spans="1:27" hidden="1">
      <c r="A994" s="18" t="s">
        <v>612</v>
      </c>
      <c r="B994" s="18" t="s">
        <v>2325</v>
      </c>
      <c r="C994" s="154" t="str">
        <f>VLOOKUP(A994,'GIÁ CP'!$K$2:$M$2000,3,FALSE)</f>
        <v xml:space="preserve">Sách, ấn bản &amp; sản phẩm văn hóa </v>
      </c>
      <c r="D994" s="43">
        <f>VLOOKUP($A994,'Doanh thu'!$A$3:$Q$2000,9,FALSE)/1000000000</f>
        <v>166.76333447499999</v>
      </c>
      <c r="E994" s="43">
        <f>VLOOKUP($A994,'Doanh thu'!$A$3:$Q$2000,10,FALSE)/1000000000</f>
        <v>120.46286754099999</v>
      </c>
      <c r="F994" s="43">
        <f>VLOOKUP($A994,'Doanh thu'!$A$3:$Q$2000,11,FALSE)/1000000000</f>
        <v>27.391458906</v>
      </c>
      <c r="G994" s="43">
        <f>VLOOKUP($A994,'Doanh thu'!$A$3:$Q$2000,12,FALSE)/1000000000</f>
        <v>10.142440369999999</v>
      </c>
      <c r="H994" s="43">
        <f>VLOOKUP($A994,LNST!$A$3:$Q$1635,9,FALSE)/1000000000</f>
        <v>3.1135361260000001</v>
      </c>
      <c r="I994" s="43">
        <f>VLOOKUP($A994,LNST!$A$3:$Q$1635,10,FALSE)/1000000000</f>
        <v>2.5827858560000001</v>
      </c>
      <c r="J994" s="43">
        <f>VLOOKUP($A994,LNST!$A$3:$Q$1635,11,FALSE)/1000000000</f>
        <v>-2.274487675</v>
      </c>
      <c r="K994" s="43">
        <f>VLOOKUP($A994,LNST!$A$3:$Q$1635,12,FALSE)/1000000000</f>
        <v>-2.478253585</v>
      </c>
      <c r="L994" s="45">
        <f>VLOOKUP($A994,'Doanh thu'!$A$3:$Q$2000,14,FALSE)</f>
        <v>-0.26527623381162113</v>
      </c>
      <c r="M994" s="45">
        <f>VLOOKUP($A994,'Doanh thu'!$A$3:$Q$2000,15,FALSE)</f>
        <v>-0.38536387913198905</v>
      </c>
      <c r="N994" s="45">
        <f>VLOOKUP($A994,'Doanh thu'!$A$3:$Q$2000,16,FALSE)</f>
        <v>-0.26281095812938987</v>
      </c>
      <c r="O994" s="45">
        <f>VLOOKUP($A994,'Doanh thu'!$A$3:$Q$2000,17,FALSE)</f>
        <v>-0.45816151687608686</v>
      </c>
      <c r="P994" s="45">
        <f>VLOOKUP($A994,LNST!$A$3:$R$1635,14,FALSE)</f>
        <v>-0.30234549020494061</v>
      </c>
      <c r="Q994" s="45">
        <f>VLOOKUP($A994,LNST!$A$3:$R$1635,15,FALSE)</f>
        <v>-0.52538151956443069</v>
      </c>
      <c r="R994" s="45">
        <f>VLOOKUP($A994,LNST!$A$3:$R$1635,16,FALSE)</f>
        <v>-5.2577720157302359</v>
      </c>
      <c r="S994" s="45">
        <f>VLOOKUP($A994,LNST!$A$3:$R$1635,17,FALSE)</f>
        <v>-47.407858750580715</v>
      </c>
      <c r="T994" s="45">
        <f>VLOOKUP($A994,LNG!$A$2:$H$1999,4,FALSE)/(D994*10^9)</f>
        <v>2.4784053209367801E-2</v>
      </c>
      <c r="U994" s="45">
        <f>VLOOKUP($A994,LNG!$A$2:$H$1999,5,FALSE)/(E994*10^9)</f>
        <v>0.1842466278867709</v>
      </c>
      <c r="V994" s="45">
        <f>VLOOKUP($A994,LNG!$A$2:$H$1999,6,FALSE)/(F994*10^9)</f>
        <v>0.66524618131999247</v>
      </c>
      <c r="W994" s="45">
        <f>VLOOKUP($A994,LNG!$A$2:$H$1999,7,FALSE)/(G994*10^9)</f>
        <v>-3.5715197012294586E-2</v>
      </c>
      <c r="X994" s="45">
        <f>VLOOKUP($A994,'LNST năm'!$A$2:$I$2000,8,FALSE)</f>
        <v>-0.6243369418781487</v>
      </c>
      <c r="Y994" s="45">
        <f>VLOOKUP($A994,'LNST năm'!$A$2:$I$2000,9,FALSE)</f>
        <v>-0.33431271512980143</v>
      </c>
      <c r="Z994" s="46" t="e">
        <f>VLOOKUP($A994,LNG!$A$2:$H$1999,9,FALSE)</f>
        <v>#REF!</v>
      </c>
      <c r="AA994" s="162" t="e">
        <f>VLOOKUP($A994,'GIÁ CP'!$A$2:$D$2000,4,FALSE)/Z994</f>
        <v>#REF!</v>
      </c>
    </row>
    <row r="995" spans="1:27" hidden="1">
      <c r="A995" s="18" t="s">
        <v>86</v>
      </c>
      <c r="B995" s="18" t="s">
        <v>1740</v>
      </c>
      <c r="C995" s="154" t="str">
        <f>VLOOKUP(A995,'GIÁ CP'!$K$2:$M$2000,3,FALSE)</f>
        <v xml:space="preserve">Bất động sản </v>
      </c>
      <c r="D995" s="43">
        <f>VLOOKUP($A995,'Doanh thu'!$A$3:$Q$2000,9,FALSE)/1000000000</f>
        <v>46.007842308000001</v>
      </c>
      <c r="E995" s="43">
        <f>VLOOKUP($A995,'Doanh thu'!$A$3:$Q$2000,10,FALSE)/1000000000</f>
        <v>31.146629207</v>
      </c>
      <c r="F995" s="43">
        <f>VLOOKUP($A995,'Doanh thu'!$A$3:$Q$2000,11,FALSE)/1000000000</f>
        <v>7.3262121689999997</v>
      </c>
      <c r="G995" s="43">
        <f>VLOOKUP($A995,'Doanh thu'!$A$3:$Q$2000,12,FALSE)/1000000000</f>
        <v>12.441391599999999</v>
      </c>
      <c r="H995" s="43">
        <f>VLOOKUP($A995,LNST!$A$3:$Q$1635,9,FALSE)/1000000000</f>
        <v>0.30287891900000002</v>
      </c>
      <c r="I995" s="43">
        <f>VLOOKUP($A995,LNST!$A$3:$Q$1635,10,FALSE)/1000000000</f>
        <v>0.88787466000000004</v>
      </c>
      <c r="J995" s="43">
        <f>VLOOKUP($A995,LNST!$A$3:$Q$1635,11,FALSE)/1000000000</f>
        <v>0.82615145099999998</v>
      </c>
      <c r="K995" s="43">
        <f>VLOOKUP($A995,LNST!$A$3:$Q$1635,12,FALSE)/1000000000</f>
        <v>2.513650127</v>
      </c>
      <c r="L995" s="45">
        <f>VLOOKUP($A995,'Doanh thu'!$A$3:$Q$2000,14,FALSE)</f>
        <v>0.24726280330737005</v>
      </c>
      <c r="M995" s="45">
        <f>VLOOKUP($A995,'Doanh thu'!$A$3:$Q$2000,15,FALSE)</f>
        <v>-0.3363358640328471</v>
      </c>
      <c r="N995" s="45">
        <f>VLOOKUP($A995,'Doanh thu'!$A$3:$Q$2000,16,FALSE)</f>
        <v>-0.69854001963848567</v>
      </c>
      <c r="O995" s="45">
        <f>VLOOKUP($A995,'Doanh thu'!$A$3:$Q$2000,17,FALSE)</f>
        <v>-0.58587701661876257</v>
      </c>
      <c r="P995" s="45">
        <f>VLOOKUP($A995,LNST!$A$3:$R$1635,14,FALSE)</f>
        <v>-0.65849274300577498</v>
      </c>
      <c r="Q995" s="45">
        <f>VLOOKUP($A995,LNST!$A$3:$R$1635,15,FALSE)</f>
        <v>0.56242910280009983</v>
      </c>
      <c r="R995" s="45">
        <f>VLOOKUP($A995,LNST!$A$3:$R$1635,16,FALSE)</f>
        <v>11.52897791644593</v>
      </c>
      <c r="S995" s="45">
        <f>VLOOKUP($A995,LNST!$A$3:$R$1635,17,FALSE)</f>
        <v>27.551963360982956</v>
      </c>
      <c r="T995" s="45">
        <f>VLOOKUP($A995,LNG!$A$2:$H$1999,4,FALSE)/(D995*10^9)</f>
        <v>8.2320940561505809E-2</v>
      </c>
      <c r="U995" s="45">
        <f>VLOOKUP($A995,LNG!$A$2:$H$1999,5,FALSE)/(E995*10^9)</f>
        <v>0.15538275974699442</v>
      </c>
      <c r="V995" s="45">
        <f>VLOOKUP($A995,LNG!$A$2:$H$1999,6,FALSE)/(F995*10^9)</f>
        <v>0.85880777977234146</v>
      </c>
      <c r="W995" s="45">
        <f>VLOOKUP($A995,LNG!$A$2:$H$1999,7,FALSE)/(G995*10^9)</f>
        <v>0.38337783636679357</v>
      </c>
      <c r="X995" s="45">
        <f>VLOOKUP($A995,'LNST năm'!$A$2:$I$2000,8,FALSE)</f>
        <v>-1</v>
      </c>
      <c r="Y995" s="45">
        <f>VLOOKUP($A995,'LNST năm'!$A$2:$I$2000,9,FALSE)</f>
        <v>-1</v>
      </c>
      <c r="Z995" s="46" t="e">
        <f>VLOOKUP($A995,LNG!$A$2:$H$1999,9,FALSE)</f>
        <v>#REF!</v>
      </c>
      <c r="AA995" s="162" t="e">
        <f>VLOOKUP($A995,'GIÁ CP'!$A$2:$D$2000,4,FALSE)/Z995</f>
        <v>#REF!</v>
      </c>
    </row>
    <row r="996" spans="1:27">
      <c r="A996" s="18" t="s">
        <v>1143</v>
      </c>
      <c r="B996" s="18" t="s">
        <v>2719</v>
      </c>
      <c r="C996" s="154" t="str">
        <f>VLOOKUP(A996,'GIÁ CP'!$K$2:$M$2000,3,FALSE)</f>
        <v xml:space="preserve">Chuyển phát nhanh </v>
      </c>
      <c r="D996" s="43">
        <f>VLOOKUP($A996,'Doanh thu'!$A$3:$Q$2000,9,FALSE)/1000000000</f>
        <v>484.704822928</v>
      </c>
      <c r="E996" s="43">
        <f>VLOOKUP($A996,'Doanh thu'!$A$3:$Q$2000,10,FALSE)/1000000000</f>
        <v>441.22446697700002</v>
      </c>
      <c r="F996" s="43">
        <f>VLOOKUP($A996,'Doanh thu'!$A$3:$Q$2000,11,FALSE)/1000000000</f>
        <v>528.82713326099997</v>
      </c>
      <c r="G996" s="43">
        <f>VLOOKUP($A996,'Doanh thu'!$A$3:$Q$2000,12,FALSE)/1000000000</f>
        <v>480.73009841300001</v>
      </c>
      <c r="H996" s="43">
        <f>VLOOKUP($A996,LNST!$A$3:$Q$1635,9,FALSE)/1000000000</f>
        <v>10.183181249</v>
      </c>
      <c r="I996" s="43">
        <f>VLOOKUP($A996,LNST!$A$3:$Q$1635,10,FALSE)/1000000000</f>
        <v>20.987739651999998</v>
      </c>
      <c r="J996" s="43">
        <f>VLOOKUP($A996,LNST!$A$3:$Q$1635,11,FALSE)/1000000000</f>
        <v>28.089255533999999</v>
      </c>
      <c r="K996" s="43">
        <f>VLOOKUP($A996,LNST!$A$3:$Q$1635,12,FALSE)/1000000000</f>
        <v>15.150112257</v>
      </c>
      <c r="L996" s="45">
        <f>VLOOKUP($A996,'Doanh thu'!$A$3:$Q$2000,14,FALSE)</f>
        <v>0.2487067499692491</v>
      </c>
      <c r="M996" s="45">
        <f>VLOOKUP($A996,'Doanh thu'!$A$3:$Q$2000,15,FALSE)</f>
        <v>1.4160604059945018E-2</v>
      </c>
      <c r="N996" s="45">
        <f>VLOOKUP($A996,'Doanh thu'!$A$3:$Q$2000,16,FALSE)</f>
        <v>-0.13859916122796787</v>
      </c>
      <c r="O996" s="45">
        <f>VLOOKUP($A996,'Doanh thu'!$A$3:$Q$2000,17,FALSE)</f>
        <v>-7.3562998325778797E-2</v>
      </c>
      <c r="P996" s="45">
        <f>VLOOKUP($A996,LNST!$A$3:$R$1635,14,FALSE)</f>
        <v>1.0356194940967256</v>
      </c>
      <c r="Q996" s="45">
        <f>VLOOKUP($A996,LNST!$A$3:$R$1635,15,FALSE)</f>
        <v>0.20431098402718303</v>
      </c>
      <c r="R996" s="45">
        <f>VLOOKUP($A996,LNST!$A$3:$R$1635,16,FALSE)</f>
        <v>0.18120729838844557</v>
      </c>
      <c r="S996" s="45">
        <f>VLOOKUP($A996,LNST!$A$3:$R$1635,17,FALSE)</f>
        <v>0.48348283953064208</v>
      </c>
      <c r="T996" s="45">
        <f>VLOOKUP($A996,LNG!$A$2:$H$1999,4,FALSE)/(D996*10^9)</f>
        <v>0.14408980179546194</v>
      </c>
      <c r="U996" s="45">
        <f>VLOOKUP($A996,LNG!$A$2:$H$1999,5,FALSE)/(E996*10^9)</f>
        <v>0.14369463246539538</v>
      </c>
      <c r="V996" s="45">
        <f>VLOOKUP($A996,LNG!$A$2:$H$1999,6,FALSE)/(F996*10^9)</f>
        <v>0.13875371514416088</v>
      </c>
      <c r="W996" s="45">
        <f>VLOOKUP($A996,LNG!$A$2:$H$1999,7,FALSE)/(G996*10^9)</f>
        <v>0.20033685658529515</v>
      </c>
      <c r="X996" s="45">
        <f>VLOOKUP($A996,'LNST năm'!$A$2:$I$2000,8,FALSE)</f>
        <v>-1</v>
      </c>
      <c r="Y996" s="45">
        <f>VLOOKUP($A996,'LNST năm'!$A$2:$I$2000,9,FALSE)</f>
        <v>-1</v>
      </c>
      <c r="Z996" s="46" t="e">
        <f>VLOOKUP($A996,LNG!$A$2:$H$1999,9,FALSE)</f>
        <v>#REF!</v>
      </c>
      <c r="AA996" s="162" t="e">
        <f>VLOOKUP($A996,'GIÁ CP'!$A$2:$D$2000,4,FALSE)/Z996</f>
        <v>#REF!</v>
      </c>
    </row>
    <row r="997" spans="1:27" hidden="1">
      <c r="A997" s="18" t="s">
        <v>487</v>
      </c>
      <c r="B997" s="18" t="s">
        <v>2199</v>
      </c>
      <c r="C997" s="154" t="str">
        <f>VLOOKUP(A997,'GIÁ CP'!$K$2:$M$2000,3,FALSE)</f>
        <v xml:space="preserve">Sản phẩm hóa dầu, Nông dược &amp; Hóa chất khác </v>
      </c>
      <c r="D997" s="43">
        <f>VLOOKUP($A997,'Doanh thu'!$A$3:$Q$2000,9,FALSE)/1000000000</f>
        <v>1081.9194501899999</v>
      </c>
      <c r="E997" s="43">
        <f>VLOOKUP($A997,'Doanh thu'!$A$3:$Q$2000,10,FALSE)/1000000000</f>
        <v>708.072548686</v>
      </c>
      <c r="F997" s="43">
        <f>VLOOKUP($A997,'Doanh thu'!$A$3:$Q$2000,11,FALSE)/1000000000</f>
        <v>368.04137671900003</v>
      </c>
      <c r="G997" s="43">
        <f>VLOOKUP($A997,'Doanh thu'!$A$3:$Q$2000,12,FALSE)/1000000000</f>
        <v>1704.740618474</v>
      </c>
      <c r="H997" s="43">
        <f>VLOOKUP($A997,LNST!$A$3:$Q$1635,9,FALSE)/1000000000</f>
        <v>51.279541807999998</v>
      </c>
      <c r="I997" s="43">
        <f>VLOOKUP($A997,LNST!$A$3:$Q$1635,10,FALSE)/1000000000</f>
        <v>20.074302798000002</v>
      </c>
      <c r="J997" s="43">
        <f>VLOOKUP($A997,LNST!$A$3:$Q$1635,11,FALSE)/1000000000</f>
        <v>21.116593947999998</v>
      </c>
      <c r="K997" s="43">
        <f>VLOOKUP($A997,LNST!$A$3:$Q$1635,12,FALSE)/1000000000</f>
        <v>36.982360397000001</v>
      </c>
      <c r="L997" s="45">
        <f>VLOOKUP($A997,'Doanh thu'!$A$3:$Q$2000,14,FALSE)</f>
        <v>0.78829009959386553</v>
      </c>
      <c r="M997" s="45">
        <f>VLOOKUP($A997,'Doanh thu'!$A$3:$Q$2000,15,FALSE)</f>
        <v>-0.12826523211833946</v>
      </c>
      <c r="N997" s="45">
        <f>VLOOKUP($A997,'Doanh thu'!$A$3:$Q$2000,16,FALSE)</f>
        <v>-0.3908663421748037</v>
      </c>
      <c r="O997" s="45">
        <f>VLOOKUP($A997,'Doanh thu'!$A$3:$Q$2000,17,FALSE)</f>
        <v>7.4998273236630372E-2</v>
      </c>
      <c r="P997" s="45">
        <f>VLOOKUP($A997,LNST!$A$3:$R$1635,14,FALSE)</f>
        <v>-0.23808127435090809</v>
      </c>
      <c r="Q997" s="45">
        <f>VLOOKUP($A997,LNST!$A$3:$R$1635,15,FALSE)</f>
        <v>-0.38571562025689377</v>
      </c>
      <c r="R997" s="45">
        <f>VLOOKUP($A997,LNST!$A$3:$R$1635,16,FALSE)</f>
        <v>0.30290218924799461</v>
      </c>
      <c r="S997" s="45">
        <f>VLOOKUP($A997,LNST!$A$3:$R$1635,17,FALSE)</f>
        <v>-0.48461330062017738</v>
      </c>
      <c r="T997" s="45">
        <f>VLOOKUP($A997,LNG!$A$2:$H$1999,4,FALSE)/(D997*10^9)</f>
        <v>0.22531932137386879</v>
      </c>
      <c r="U997" s="45">
        <f>VLOOKUP($A997,LNG!$A$2:$H$1999,5,FALSE)/(E997*10^9)</f>
        <v>0.22396939363811771</v>
      </c>
      <c r="V997" s="45">
        <f>VLOOKUP($A997,LNG!$A$2:$H$1999,6,FALSE)/(F997*10^9)</f>
        <v>0.30786041616051441</v>
      </c>
      <c r="W997" s="45">
        <f>VLOOKUP($A997,LNG!$A$2:$H$1999,7,FALSE)/(G997*10^9)</f>
        <v>5.2216629140732607E-2</v>
      </c>
      <c r="X997" s="45">
        <f>VLOOKUP($A997,'LNST năm'!$A$2:$I$2000,8,FALSE)</f>
        <v>-3.2116939695500134E-2</v>
      </c>
      <c r="Y997" s="45">
        <f>VLOOKUP($A997,'LNST năm'!$A$2:$I$2000,9,FALSE)</f>
        <v>0.22629954599195723</v>
      </c>
      <c r="Z997" s="46" t="e">
        <f>VLOOKUP($A997,LNG!$A$2:$H$1999,9,FALSE)</f>
        <v>#REF!</v>
      </c>
      <c r="AA997" s="162" t="e">
        <f>VLOOKUP($A997,'GIÁ CP'!$A$2:$D$2000,4,FALSE)/Z997</f>
        <v>#REF!</v>
      </c>
    </row>
    <row r="998" spans="1:27" hidden="1">
      <c r="A998" s="18" t="s">
        <v>555</v>
      </c>
      <c r="B998" s="18" t="s">
        <v>2278</v>
      </c>
      <c r="C998" s="154" t="str">
        <f>VLOOKUP(A998,'GIÁ CP'!$K$2:$M$2000,3,FALSE)</f>
        <v xml:space="preserve">Môi giới chứng khoán </v>
      </c>
      <c r="D998" s="43">
        <f>VLOOKUP($A998,'Doanh thu'!$A$3:$Q$2000,9,FALSE)/1000000000</f>
        <v>134.849233677</v>
      </c>
      <c r="E998" s="43">
        <f>VLOOKUP($A998,'Doanh thu'!$A$3:$Q$2000,10,FALSE)/1000000000</f>
        <v>134.10324789200001</v>
      </c>
      <c r="F998" s="43">
        <f>VLOOKUP($A998,'Doanh thu'!$A$3:$Q$2000,11,FALSE)/1000000000</f>
        <v>112.82835663199999</v>
      </c>
      <c r="G998" s="43">
        <f>VLOOKUP($A998,'Doanh thu'!$A$3:$Q$2000,12,FALSE)/1000000000</f>
        <v>128.33011731100001</v>
      </c>
      <c r="H998" s="43">
        <f>VLOOKUP($A998,LNST!$A$3:$Q$1635,9,FALSE)/1000000000</f>
        <v>9.6456087329999995</v>
      </c>
      <c r="I998" s="43">
        <f>VLOOKUP($A998,LNST!$A$3:$Q$1635,10,FALSE)/1000000000</f>
        <v>20.097857343000001</v>
      </c>
      <c r="J998" s="43">
        <f>VLOOKUP($A998,LNST!$A$3:$Q$1635,11,FALSE)/1000000000</f>
        <v>6.5525337930000003</v>
      </c>
      <c r="K998" s="43">
        <f>VLOOKUP($A998,LNST!$A$3:$Q$1635,12,FALSE)/1000000000</f>
        <v>25.871600343000001</v>
      </c>
      <c r="L998" s="45">
        <f>VLOOKUP($A998,'Doanh thu'!$A$3:$Q$2000,14,FALSE)</f>
        <v>0.55741444745457513</v>
      </c>
      <c r="M998" s="45">
        <f>VLOOKUP($A998,'Doanh thu'!$A$3:$Q$2000,15,FALSE)</f>
        <v>0.59882790756643589</v>
      </c>
      <c r="N998" s="45">
        <f>VLOOKUP($A998,'Doanh thu'!$A$3:$Q$2000,16,FALSE)</f>
        <v>0.39824191361743438</v>
      </c>
      <c r="O998" s="45">
        <f>VLOOKUP($A998,'Doanh thu'!$A$3:$Q$2000,17,FALSE)</f>
        <v>0.34592607926072827</v>
      </c>
      <c r="P998" s="45">
        <f>VLOOKUP($A998,LNST!$A$3:$R$1635,14,FALSE)</f>
        <v>0.29922611423310891</v>
      </c>
      <c r="Q998" s="45">
        <f>VLOOKUP($A998,LNST!$A$3:$R$1635,15,FALSE)</f>
        <v>3.7227315795742491</v>
      </c>
      <c r="R998" s="45">
        <f>VLOOKUP($A998,LNST!$A$3:$R$1635,16,FALSE)</f>
        <v>0.7051961945476044</v>
      </c>
      <c r="S998" s="45">
        <f>VLOOKUP($A998,LNST!$A$3:$R$1635,17,FALSE)</f>
        <v>2.1158666812330869</v>
      </c>
      <c r="T998" s="45">
        <f>VLOOKUP($A998,LNG!$A$2:$H$1999,4,FALSE)/(D998*10^9)</f>
        <v>0.37171660241736681</v>
      </c>
      <c r="U998" s="45">
        <f>VLOOKUP($A998,LNG!$A$2:$H$1999,5,FALSE)/(E998*10^9)</f>
        <v>0.409265919362376</v>
      </c>
      <c r="V998" s="45">
        <f>VLOOKUP($A998,LNG!$A$2:$H$1999,6,FALSE)/(F998*10^9)</f>
        <v>0.61541301866579512</v>
      </c>
      <c r="W998" s="45">
        <f>VLOOKUP($A998,LNG!$A$2:$H$1999,7,FALSE)/(G998*10^9)</f>
        <v>0.466590472218539</v>
      </c>
      <c r="X998" s="45">
        <f>VLOOKUP($A998,'LNST năm'!$A$2:$I$2000,8,FALSE)</f>
        <v>0.72169266177490787</v>
      </c>
      <c r="Y998" s="45">
        <f>VLOOKUP($A998,'LNST năm'!$A$2:$I$2000,9,FALSE)</f>
        <v>0.18833621546330725</v>
      </c>
      <c r="Z998" s="46" t="e">
        <f>VLOOKUP($A998,LNG!$A$2:$H$1999,9,FALSE)</f>
        <v>#REF!</v>
      </c>
      <c r="AA998" s="162" t="e">
        <f>VLOOKUP($A998,'GIÁ CP'!$A$2:$D$2000,4,FALSE)/Z998</f>
        <v>#REF!</v>
      </c>
    </row>
    <row r="999" spans="1:27">
      <c r="A999" s="18" t="s">
        <v>1140</v>
      </c>
      <c r="B999" s="18" t="s">
        <v>2715</v>
      </c>
      <c r="C999" s="154" t="str">
        <f>VLOOKUP(A999,'GIÁ CP'!$K$2:$M$2000,3,FALSE)</f>
        <v xml:space="preserve">Xây dựng </v>
      </c>
      <c r="D999" s="43">
        <f>VLOOKUP($A999,'Doanh thu'!$A$3:$Q$2000,9,FALSE)/1000000000</f>
        <v>0.81566793400000004</v>
      </c>
      <c r="E999" s="43">
        <f>VLOOKUP($A999,'Doanh thu'!$A$3:$Q$2000,10,FALSE)/1000000000</f>
        <v>0.265213641</v>
      </c>
      <c r="F999" s="43">
        <f>VLOOKUP($A999,'Doanh thu'!$A$3:$Q$2000,11,FALSE)/1000000000</f>
        <v>8.4210845620000008</v>
      </c>
      <c r="G999" s="43">
        <f>VLOOKUP($A999,'Doanh thu'!$A$3:$Q$2000,12,FALSE)/1000000000</f>
        <v>1.7492090950000001</v>
      </c>
      <c r="H999" s="43">
        <f>VLOOKUP($A999,LNST!$A$3:$Q$1635,9,FALSE)/1000000000</f>
        <v>41.954786044999999</v>
      </c>
      <c r="I999" s="43">
        <f>VLOOKUP($A999,LNST!$A$3:$Q$1635,10,FALSE)/1000000000</f>
        <v>4.0690988999999997E-2</v>
      </c>
      <c r="J999" s="43">
        <f>VLOOKUP($A999,LNST!$A$3:$Q$1635,11,FALSE)/1000000000</f>
        <v>12.070997179000001</v>
      </c>
      <c r="K999" s="43">
        <f>VLOOKUP($A999,LNST!$A$3:$Q$1635,12,FALSE)/1000000000</f>
        <v>8.1003429000000002E-2</v>
      </c>
      <c r="L999" s="45">
        <f>VLOOKUP($A999,'Doanh thu'!$A$3:$Q$2000,14,FALSE)</f>
        <v>-0.78479160182732211</v>
      </c>
      <c r="M999" s="45">
        <f>VLOOKUP($A999,'Doanh thu'!$A$3:$Q$2000,15,FALSE)</f>
        <v>-0.52749367960431048</v>
      </c>
      <c r="N999" s="45">
        <f>VLOOKUP($A999,'Doanh thu'!$A$3:$Q$2000,16,FALSE)</f>
        <v>0.31918802060962803</v>
      </c>
      <c r="O999" s="45">
        <f>VLOOKUP($A999,'Doanh thu'!$A$3:$Q$2000,17,FALSE)</f>
        <v>-0.18368238717805596</v>
      </c>
      <c r="P999" s="45">
        <f>VLOOKUP($A999,LNST!$A$3:$R$1635,14,FALSE)</f>
        <v>0.9888176091210904</v>
      </c>
      <c r="Q999" s="45">
        <f>VLOOKUP($A999,LNST!$A$3:$R$1635,15,FALSE)</f>
        <v>-0.99861947370454007</v>
      </c>
      <c r="R999" s="45">
        <f>VLOOKUP($A999,LNST!$A$3:$R$1635,16,FALSE)</f>
        <v>81.786702842912916</v>
      </c>
      <c r="S999" s="45">
        <f>VLOOKUP($A999,LNST!$A$3:$R$1635,17,FALSE)</f>
        <v>3.9130966999034706</v>
      </c>
      <c r="T999" s="45">
        <f>VLOOKUP($A999,LNG!$A$2:$H$1999,4,FALSE)/(D999*10^9)</f>
        <v>0.52403080737019636</v>
      </c>
      <c r="U999" s="45">
        <f>VLOOKUP($A999,LNG!$A$2:$H$1999,5,FALSE)/(E999*10^9)</f>
        <v>0.8110168435868651</v>
      </c>
      <c r="V999" s="45">
        <f>VLOOKUP($A999,LNG!$A$2:$H$1999,6,FALSE)/(F999*10^9)</f>
        <v>1.5800670094256678E-2</v>
      </c>
      <c r="W999" s="45">
        <f>VLOOKUP($A999,LNG!$A$2:$H$1999,7,FALSE)/(G999*10^9)</f>
        <v>0.48127563560375841</v>
      </c>
      <c r="X999" s="45">
        <f>VLOOKUP($A999,'LNST năm'!$A$2:$I$2000,8,FALSE)</f>
        <v>7.0604902857136234E-2</v>
      </c>
      <c r="Y999" s="45">
        <f>VLOOKUP($A999,'LNST năm'!$A$2:$I$2000,9,FALSE)</f>
        <v>-0.1945071560675744</v>
      </c>
      <c r="Z999" s="46" t="e">
        <f>VLOOKUP($A999,LNG!$A$2:$H$1999,9,FALSE)</f>
        <v>#REF!</v>
      </c>
      <c r="AA999" s="162" t="e">
        <f>VLOOKUP($A999,'GIÁ CP'!$A$2:$D$2000,4,FALSE)/Z999</f>
        <v>#REF!</v>
      </c>
    </row>
    <row r="1000" spans="1:27" hidden="1">
      <c r="A1000" s="18" t="s">
        <v>855</v>
      </c>
      <c r="B1000" s="18" t="s">
        <v>3261</v>
      </c>
      <c r="C1000" s="154" t="str">
        <f>VLOOKUP(A1000,'GIÁ CP'!$K$2:$M$2000,3,FALSE)</f>
        <v xml:space="preserve">Chất thải &amp; Môi trường </v>
      </c>
      <c r="D1000" s="43">
        <f>VLOOKUP($A1000,'Doanh thu'!$A$3:$Q$2000,9,FALSE)/1000000000</f>
        <v>160.0009015</v>
      </c>
      <c r="E1000" s="43">
        <f>VLOOKUP($A1000,'Doanh thu'!$A$3:$Q$2000,10,FALSE)/1000000000</f>
        <v>83.264224503999998</v>
      </c>
      <c r="F1000" s="43">
        <f>VLOOKUP($A1000,'Doanh thu'!$A$3:$Q$2000,11,FALSE)/1000000000</f>
        <v>83.572676192000003</v>
      </c>
      <c r="G1000" s="43">
        <f>VLOOKUP($A1000,'Doanh thu'!$A$3:$Q$2000,12,FALSE)/1000000000</f>
        <v>79.665197430999996</v>
      </c>
      <c r="H1000" s="43">
        <f>VLOOKUP($A1000,LNST!$A$3:$Q$1635,9,FALSE)/1000000000</f>
        <v>4.5809800950000001</v>
      </c>
      <c r="I1000" s="43">
        <f>VLOOKUP($A1000,LNST!$A$3:$Q$1635,10,FALSE)/1000000000</f>
        <v>-1.8726699950000001</v>
      </c>
      <c r="J1000" s="43">
        <f>VLOOKUP($A1000,LNST!$A$3:$Q$1635,11,FALSE)/1000000000</f>
        <v>4.2525654639999999</v>
      </c>
      <c r="K1000" s="43">
        <f>VLOOKUP($A1000,LNST!$A$3:$Q$1635,12,FALSE)/1000000000</f>
        <v>2.5842893739999999</v>
      </c>
      <c r="L1000" s="45">
        <f>VLOOKUP($A1000,'Doanh thu'!$A$3:$Q$2000,14,FALSE)</f>
        <v>0.61773349552628265</v>
      </c>
      <c r="M1000" s="45">
        <f>VLOOKUP($A1000,'Doanh thu'!$A$3:$Q$2000,15,FALSE)</f>
        <v>-0.18814629762787907</v>
      </c>
      <c r="N1000" s="45">
        <f>VLOOKUP($A1000,'Doanh thu'!$A$3:$Q$2000,16,FALSE)</f>
        <v>-0.1087776845058919</v>
      </c>
      <c r="O1000" s="45">
        <f>VLOOKUP($A1000,'Doanh thu'!$A$3:$Q$2000,17,FALSE)</f>
        <v>-0.17997584720381887</v>
      </c>
      <c r="P1000" s="45">
        <f>VLOOKUP($A1000,LNST!$A$3:$R$1635,14,FALSE)</f>
        <v>-0.36037360670993507</v>
      </c>
      <c r="Q1000" s="45">
        <f>VLOOKUP($A1000,LNST!$A$3:$R$1635,15,FALSE)</f>
        <v>-1.2970361197642</v>
      </c>
      <c r="R1000" s="45">
        <f>VLOOKUP($A1000,LNST!$A$3:$R$1635,16,FALSE)</f>
        <v>-0.58615265426773355</v>
      </c>
      <c r="S1000" s="45">
        <f>VLOOKUP($A1000,LNST!$A$3:$R$1635,17,FALSE)</f>
        <v>-0.65236135958140185</v>
      </c>
      <c r="T1000" s="45">
        <f>VLOOKUP($A1000,LNG!$A$2:$H$1999,4,FALSE)/(D1000*10^9)</f>
        <v>9.8455276653550611E-2</v>
      </c>
      <c r="U1000" s="45">
        <f>VLOOKUP($A1000,LNG!$A$2:$H$1999,5,FALSE)/(E1000*10^9)</f>
        <v>0.1723949015859797</v>
      </c>
      <c r="V1000" s="45">
        <f>VLOOKUP($A1000,LNG!$A$2:$H$1999,6,FALSE)/(F1000*10^9)</f>
        <v>9.9138956145969539E-3</v>
      </c>
      <c r="W1000" s="45">
        <f>VLOOKUP($A1000,LNG!$A$2:$H$1999,7,FALSE)/(G1000*10^9)</f>
        <v>0.1893919480845829</v>
      </c>
      <c r="X1000" s="45">
        <f>VLOOKUP($A1000,'LNST năm'!$A$2:$I$2000,8,FALSE)</f>
        <v>-0.52915164281789784</v>
      </c>
      <c r="Y1000" s="45">
        <f>VLOOKUP($A1000,'LNST năm'!$A$2:$I$2000,9,FALSE)</f>
        <v>-0.19437386853737437</v>
      </c>
      <c r="Z1000" s="46" t="e">
        <f>VLOOKUP($A1000,LNG!$A$2:$H$1999,9,FALSE)</f>
        <v>#REF!</v>
      </c>
      <c r="AA1000" s="162" t="e">
        <f>VLOOKUP($A1000,'GIÁ CP'!$A$2:$D$2000,4,FALSE)/Z1000</f>
        <v>#REF!</v>
      </c>
    </row>
    <row r="1001" spans="1:27" hidden="1">
      <c r="A1001" s="18" t="s">
        <v>637</v>
      </c>
      <c r="B1001" s="18" t="s">
        <v>2212</v>
      </c>
      <c r="C1001" s="154" t="str">
        <f>VLOOKUP(A1001,'GIÁ CP'!$K$2:$M$2000,3,FALSE)</f>
        <v xml:space="preserve">Môi giới chứng khoán </v>
      </c>
      <c r="D1001" s="43">
        <f>VLOOKUP($A1001,'Doanh thu'!$A$3:$Q$2000,9,FALSE)/1000000000</f>
        <v>792.33734618200003</v>
      </c>
      <c r="E1001" s="43">
        <f>VLOOKUP($A1001,'Doanh thu'!$A$3:$Q$2000,10,FALSE)/1000000000</f>
        <v>1162.053594039</v>
      </c>
      <c r="F1001" s="43">
        <f>VLOOKUP($A1001,'Doanh thu'!$A$3:$Q$2000,11,FALSE)/1000000000</f>
        <v>1016.156006521</v>
      </c>
      <c r="G1001" s="43">
        <f>VLOOKUP($A1001,'Doanh thu'!$A$3:$Q$2000,12,FALSE)/1000000000</f>
        <v>1019.095940522</v>
      </c>
      <c r="H1001" s="43">
        <f>VLOOKUP($A1001,LNST!$A$3:$Q$1635,9,FALSE)/1000000000</f>
        <v>221.05479120300001</v>
      </c>
      <c r="I1001" s="43">
        <f>VLOOKUP($A1001,LNST!$A$3:$Q$1635,10,FALSE)/1000000000</f>
        <v>332.62663771400003</v>
      </c>
      <c r="J1001" s="43">
        <f>VLOOKUP($A1001,LNST!$A$3:$Q$1635,11,FALSE)/1000000000</f>
        <v>308.16987616</v>
      </c>
      <c r="K1001" s="43">
        <f>VLOOKUP($A1001,LNST!$A$3:$Q$1635,12,FALSE)/1000000000</f>
        <v>291.62836932499999</v>
      </c>
      <c r="L1001" s="45">
        <f>VLOOKUP($A1001,'Doanh thu'!$A$3:$Q$2000,14,FALSE)</f>
        <v>-0.10304065946711329</v>
      </c>
      <c r="M1001" s="45">
        <f>VLOOKUP($A1001,'Doanh thu'!$A$3:$Q$2000,15,FALSE)</f>
        <v>0.44257843655940565</v>
      </c>
      <c r="N1001" s="45">
        <f>VLOOKUP($A1001,'Doanh thu'!$A$3:$Q$2000,16,FALSE)</f>
        <v>0.34083111805525512</v>
      </c>
      <c r="O1001" s="45">
        <f>VLOOKUP($A1001,'Doanh thu'!$A$3:$Q$2000,17,FALSE)</f>
        <v>0.52358970957614226</v>
      </c>
      <c r="P1001" s="45">
        <f>VLOOKUP($A1001,LNST!$A$3:$R$1635,14,FALSE)</f>
        <v>2.0003287802675112E-2</v>
      </c>
      <c r="Q1001" s="45">
        <f>VLOOKUP($A1001,LNST!$A$3:$R$1635,15,FALSE)</f>
        <v>0.85896676205984168</v>
      </c>
      <c r="R1001" s="45">
        <f>VLOOKUP($A1001,LNST!$A$3:$R$1635,16,FALSE)</f>
        <v>0.86395044063581061</v>
      </c>
      <c r="S1001" s="45">
        <f>VLOOKUP($A1001,LNST!$A$3:$R$1635,17,FALSE)</f>
        <v>8.4032916366136717E-2</v>
      </c>
      <c r="T1001" s="45">
        <f>VLOOKUP($A1001,LNG!$A$2:$H$1999,4,FALSE)/(D1001*10^9)</f>
        <v>0.7082570171444339</v>
      </c>
      <c r="U1001" s="45">
        <f>VLOOKUP($A1001,LNG!$A$2:$H$1999,5,FALSE)/(E1001*10^9)</f>
        <v>0.4390686637546567</v>
      </c>
      <c r="V1001" s="45">
        <f>VLOOKUP($A1001,LNG!$A$2:$H$1999,6,FALSE)/(F1001*10^9)</f>
        <v>0.74143530972616445</v>
      </c>
      <c r="W1001" s="45">
        <f>VLOOKUP($A1001,LNG!$A$2:$H$1999,7,FALSE)/(G1001*10^9)</f>
        <v>0.69248479878206848</v>
      </c>
      <c r="X1001" s="45">
        <f>VLOOKUP($A1001,'LNST năm'!$A$2:$I$2000,8,FALSE)</f>
        <v>0.52090410589344438</v>
      </c>
      <c r="Y1001" s="45">
        <f>VLOOKUP($A1001,'LNST năm'!$A$2:$I$2000,9,FALSE)</f>
        <v>0.30044601757126554</v>
      </c>
      <c r="Z1001" s="46" t="e">
        <f>VLOOKUP($A1001,LNG!$A$2:$H$1999,9,FALSE)</f>
        <v>#REF!</v>
      </c>
      <c r="AA1001" s="162" t="e">
        <f>VLOOKUP($A1001,'GIÁ CP'!$A$2:$D$2000,4,FALSE)/Z1001</f>
        <v>#REF!</v>
      </c>
    </row>
    <row r="1002" spans="1:27" hidden="1">
      <c r="A1002" s="18" t="s">
        <v>1631</v>
      </c>
      <c r="B1002" s="18" t="s">
        <v>3247</v>
      </c>
      <c r="C1002" s="154" t="str">
        <f>VLOOKUP(A1002,'GIÁ CP'!$K$2:$M$2000,3,FALSE)</f>
        <v xml:space="preserve">Sách, ấn bản &amp; sản phẩm văn hóa </v>
      </c>
      <c r="D1002" s="43">
        <f>VLOOKUP($A1002,'Doanh thu'!$A$3:$Q$2000,9,FALSE)/1000000000</f>
        <v>14.018553979</v>
      </c>
      <c r="E1002" s="43">
        <f>VLOOKUP($A1002,'Doanh thu'!$A$3:$Q$2000,10,FALSE)/1000000000</f>
        <v>19.992154239000001</v>
      </c>
      <c r="F1002" s="43">
        <f>VLOOKUP($A1002,'Doanh thu'!$A$3:$Q$2000,11,FALSE)/1000000000</f>
        <v>247.430569916</v>
      </c>
      <c r="G1002" s="43">
        <f>VLOOKUP($A1002,'Doanh thu'!$A$3:$Q$2000,12,FALSE)/1000000000</f>
        <v>20.110884328000001</v>
      </c>
      <c r="H1002" s="43">
        <f>VLOOKUP($A1002,LNST!$A$3:$Q$1635,9,FALSE)/1000000000</f>
        <v>1.4366261950000001</v>
      </c>
      <c r="I1002" s="43">
        <f>VLOOKUP($A1002,LNST!$A$3:$Q$1635,10,FALSE)/1000000000</f>
        <v>0.59353069700000005</v>
      </c>
      <c r="J1002" s="43">
        <f>VLOOKUP($A1002,LNST!$A$3:$Q$1635,11,FALSE)/1000000000</f>
        <v>70.441308301999996</v>
      </c>
      <c r="K1002" s="43">
        <f>VLOOKUP($A1002,LNST!$A$3:$Q$1635,12,FALSE)/1000000000</f>
        <v>-2.457593417</v>
      </c>
      <c r="L1002" s="45">
        <f>VLOOKUP($A1002,'Doanh thu'!$A$3:$Q$2000,14,FALSE)</f>
        <v>1.8377127863016509</v>
      </c>
      <c r="M1002" s="45">
        <f>VLOOKUP($A1002,'Doanh thu'!$A$3:$Q$2000,15,FALSE)</f>
        <v>1.5196455042657571</v>
      </c>
      <c r="N1002" s="45">
        <f>VLOOKUP($A1002,'Doanh thu'!$A$3:$Q$2000,16,FALSE)</f>
        <v>25.101299383015789</v>
      </c>
      <c r="O1002" s="45">
        <f>VLOOKUP($A1002,'Doanh thu'!$A$3:$Q$2000,17,FALSE)</f>
        <v>1.6710602087389046</v>
      </c>
      <c r="P1002" s="45">
        <f>VLOOKUP($A1002,LNST!$A$3:$R$1635,14,FALSE)</f>
        <v>1.1620720861451215</v>
      </c>
      <c r="Q1002" s="45">
        <f>VLOOKUP($A1002,LNST!$A$3:$R$1635,15,FALSE)</f>
        <v>5.6459934309105446E-2</v>
      </c>
      <c r="R1002" s="45">
        <f>VLOOKUP($A1002,LNST!$A$3:$R$1635,16,FALSE)</f>
        <v>169.68675594902763</v>
      </c>
      <c r="S1002" s="45">
        <f>VLOOKUP($A1002,LNST!$A$3:$R$1635,17,FALSE)</f>
        <v>-70.559793590043327</v>
      </c>
      <c r="T1002" s="45">
        <f>VLOOKUP($A1002,LNG!$A$2:$H$1999,4,FALSE)/(D1002*10^9)</f>
        <v>0.13840386882316688</v>
      </c>
      <c r="U1002" s="45">
        <f>VLOOKUP($A1002,LNG!$A$2:$H$1999,5,FALSE)/(E1002*10^9)</f>
        <v>9.4620634794313221E-2</v>
      </c>
      <c r="V1002" s="45">
        <f>VLOOKUP($A1002,LNG!$A$2:$H$1999,6,FALSE)/(F1002*10^9)</f>
        <v>2.218676172416241E-2</v>
      </c>
      <c r="W1002" s="45">
        <f>VLOOKUP($A1002,LNG!$A$2:$H$1999,7,FALSE)/(G1002*10^9)</f>
        <v>5.7416016784122794</v>
      </c>
      <c r="X1002" s="45">
        <f>VLOOKUP($A1002,'LNST năm'!$A$2:$I$2000,8,FALSE)</f>
        <v>-1</v>
      </c>
      <c r="Y1002" s="45">
        <f>VLOOKUP($A1002,'LNST năm'!$A$2:$I$2000,9,FALSE)</f>
        <v>-1</v>
      </c>
      <c r="Z1002" s="46" t="e">
        <f>VLOOKUP($A1002,LNG!$A$2:$H$1999,9,FALSE)</f>
        <v>#REF!</v>
      </c>
      <c r="AA1002" s="162" t="e">
        <f>VLOOKUP($A1002,'GIÁ CP'!$A$2:$D$2000,4,FALSE)/Z1002</f>
        <v>#REF!</v>
      </c>
    </row>
    <row r="1003" spans="1:27" hidden="1">
      <c r="A1003" s="18" t="s">
        <v>685</v>
      </c>
      <c r="B1003" s="18" t="s">
        <v>2397</v>
      </c>
      <c r="C1003" s="154" t="str">
        <f>VLOOKUP(A1003,'GIÁ CP'!$K$2:$M$2000,3,FALSE)</f>
        <v xml:space="preserve">Thiết bị viễn thông </v>
      </c>
      <c r="D1003" s="43">
        <f>VLOOKUP($A1003,'Doanh thu'!$A$3:$Q$2000,9,FALSE)/1000000000</f>
        <v>0</v>
      </c>
      <c r="E1003" s="43">
        <f>VLOOKUP($A1003,'Doanh thu'!$A$3:$Q$2000,10,FALSE)/1000000000</f>
        <v>0</v>
      </c>
      <c r="F1003" s="43">
        <f>VLOOKUP($A1003,'Doanh thu'!$A$3:$Q$2000,11,FALSE)/1000000000</f>
        <v>0</v>
      </c>
      <c r="G1003" s="43">
        <f>VLOOKUP($A1003,'Doanh thu'!$A$3:$Q$2000,12,FALSE)/1000000000</f>
        <v>0</v>
      </c>
      <c r="H1003" s="43">
        <f>VLOOKUP($A1003,LNST!$A$3:$Q$1635,9,FALSE)/1000000000</f>
        <v>0</v>
      </c>
      <c r="I1003" s="43">
        <f>VLOOKUP($A1003,LNST!$A$3:$Q$1635,10,FALSE)/1000000000</f>
        <v>0</v>
      </c>
      <c r="J1003" s="43">
        <f>VLOOKUP($A1003,LNST!$A$3:$Q$1635,11,FALSE)/1000000000</f>
        <v>0</v>
      </c>
      <c r="K1003" s="43">
        <f>VLOOKUP($A1003,LNST!$A$3:$Q$1635,12,FALSE)/1000000000</f>
        <v>0</v>
      </c>
      <c r="L1003" s="45" t="e">
        <f>VLOOKUP($A1003,'Doanh thu'!$A$3:$Q$2000,14,FALSE)</f>
        <v>#DIV/0!</v>
      </c>
      <c r="M1003" s="45" t="e">
        <f>VLOOKUP($A1003,'Doanh thu'!$A$3:$Q$2000,15,FALSE)</f>
        <v>#DIV/0!</v>
      </c>
      <c r="N1003" s="45" t="e">
        <f>VLOOKUP($A1003,'Doanh thu'!$A$3:$Q$2000,16,FALSE)</f>
        <v>#DIV/0!</v>
      </c>
      <c r="O1003" s="45" t="e">
        <f>VLOOKUP($A1003,'Doanh thu'!$A$3:$Q$2000,17,FALSE)</f>
        <v>#DIV/0!</v>
      </c>
      <c r="P1003" s="45" t="e">
        <f>VLOOKUP($A1003,LNST!$A$3:$R$1635,14,FALSE)</f>
        <v>#DIV/0!</v>
      </c>
      <c r="Q1003" s="45" t="e">
        <f>VLOOKUP($A1003,LNST!$A$3:$R$1635,15,FALSE)</f>
        <v>#DIV/0!</v>
      </c>
      <c r="R1003" s="45" t="e">
        <f>VLOOKUP($A1003,LNST!$A$3:$R$1635,16,FALSE)</f>
        <v>#DIV/0!</v>
      </c>
      <c r="S1003" s="45" t="e">
        <f>VLOOKUP($A1003,LNST!$A$3:$R$1635,17,FALSE)</f>
        <v>#DIV/0!</v>
      </c>
      <c r="T1003" s="45" t="e">
        <f>VLOOKUP($A1003,LNG!$A$2:$H$1999,4,FALSE)/(D1003*10^9)</f>
        <v>#DIV/0!</v>
      </c>
      <c r="U1003" s="45" t="e">
        <f>VLOOKUP($A1003,LNG!$A$2:$H$1999,5,FALSE)/(E1003*10^9)</f>
        <v>#DIV/0!</v>
      </c>
      <c r="V1003" s="45" t="e">
        <f>VLOOKUP($A1003,LNG!$A$2:$H$1999,6,FALSE)/(F1003*10^9)</f>
        <v>#DIV/0!</v>
      </c>
      <c r="W1003" s="45" t="e">
        <f>VLOOKUP($A1003,LNG!$A$2:$H$1999,7,FALSE)/(G1003*10^9)</f>
        <v>#DIV/0!</v>
      </c>
      <c r="X1003" s="45">
        <f>VLOOKUP($A1003,'LNST năm'!$A$2:$I$2000,8,FALSE)</f>
        <v>-1</v>
      </c>
      <c r="Y1003" s="45">
        <f>VLOOKUP($A1003,'LNST năm'!$A$2:$I$2000,9,FALSE)</f>
        <v>-1</v>
      </c>
      <c r="Z1003" s="46" t="e">
        <f>VLOOKUP($A1003,LNG!$A$2:$H$1999,9,FALSE)</f>
        <v>#REF!</v>
      </c>
      <c r="AA1003" s="162" t="e">
        <f>VLOOKUP($A1003,'GIÁ CP'!$A$2:$D$2000,4,FALSE)/Z1003</f>
        <v>#REF!</v>
      </c>
    </row>
    <row r="1004" spans="1:27" hidden="1">
      <c r="A1004" s="18" t="s">
        <v>3512</v>
      </c>
      <c r="B1004" s="18" t="s">
        <v>3513</v>
      </c>
      <c r="C1004" s="154" t="str">
        <f>VLOOKUP(A1004,'GIÁ CP'!$K$2:$M$2000,3,FALSE)</f>
        <v xml:space="preserve">Dược phẩm </v>
      </c>
      <c r="D1004" s="43">
        <f>VLOOKUP($A1004,'Doanh thu'!$A$3:$Q$2000,9,FALSE)/1000000000</f>
        <v>155.03894453000001</v>
      </c>
      <c r="E1004" s="43">
        <f>VLOOKUP($A1004,'Doanh thu'!$A$3:$Q$2000,10,FALSE)/1000000000</f>
        <v>163.36973615900001</v>
      </c>
      <c r="F1004" s="43">
        <f>VLOOKUP($A1004,'Doanh thu'!$A$3:$Q$2000,11,FALSE)/1000000000</f>
        <v>189.29653679</v>
      </c>
      <c r="G1004" s="43">
        <f>VLOOKUP($A1004,'Doanh thu'!$A$3:$Q$2000,12,FALSE)/1000000000</f>
        <v>135.057552517</v>
      </c>
      <c r="H1004" s="43">
        <f>VLOOKUP($A1004,LNST!$A$3:$Q$1635,9,FALSE)/1000000000</f>
        <v>7.8903086440000001</v>
      </c>
      <c r="I1004" s="43">
        <f>VLOOKUP($A1004,LNST!$A$3:$Q$1635,10,FALSE)/1000000000</f>
        <v>27.081428682999999</v>
      </c>
      <c r="J1004" s="43">
        <f>VLOOKUP($A1004,LNST!$A$3:$Q$1635,11,FALSE)/1000000000</f>
        <v>34.122221967000002</v>
      </c>
      <c r="K1004" s="43">
        <f>VLOOKUP($A1004,LNST!$A$3:$Q$1635,12,FALSE)/1000000000</f>
        <v>33.753816504</v>
      </c>
      <c r="L1004" s="45">
        <f>VLOOKUP($A1004,'Doanh thu'!$A$3:$Q$2000,14,FALSE)</f>
        <v>2.2045168063461278E-2</v>
      </c>
      <c r="M1004" s="45">
        <f>VLOOKUP($A1004,'Doanh thu'!$A$3:$Q$2000,15,FALSE)</f>
        <v>0.22779061787452184</v>
      </c>
      <c r="N1004" s="45">
        <f>VLOOKUP($A1004,'Doanh thu'!$A$3:$Q$2000,16,FALSE)</f>
        <v>0.28465275764068193</v>
      </c>
      <c r="O1004" s="45">
        <f>VLOOKUP($A1004,'Doanh thu'!$A$3:$Q$2000,17,FALSE)</f>
        <v>-3.2404299916112628E-2</v>
      </c>
      <c r="P1004" s="45">
        <f>VLOOKUP($A1004,LNST!$A$3:$R$1635,14,FALSE)</f>
        <v>-0.50346376315394226</v>
      </c>
      <c r="Q1004" s="45">
        <f>VLOOKUP($A1004,LNST!$A$3:$R$1635,15,FALSE)</f>
        <v>0.14607131830737669</v>
      </c>
      <c r="R1004" s="45">
        <f>VLOOKUP($A1004,LNST!$A$3:$R$1635,16,FALSE)</f>
        <v>3.0214134471247291</v>
      </c>
      <c r="S1004" s="45">
        <f>VLOOKUP($A1004,LNST!$A$3:$R$1635,17,FALSE)</f>
        <v>1.0265754347183111</v>
      </c>
      <c r="T1004" s="45">
        <f>VLOOKUP($A1004,LNG!$A$2:$H$1999,4,FALSE)/(D1004*10^9)</f>
        <v>0.49421142536334578</v>
      </c>
      <c r="U1004" s="45">
        <f>VLOOKUP($A1004,LNG!$A$2:$H$1999,5,FALSE)/(E1004*10^9)</f>
        <v>0.51856997045981257</v>
      </c>
      <c r="V1004" s="45">
        <f>VLOOKUP($A1004,LNG!$A$2:$H$1999,6,FALSE)/(F1004*10^9)</f>
        <v>0.46736552442661305</v>
      </c>
      <c r="W1004" s="45">
        <f>VLOOKUP($A1004,LNG!$A$2:$H$1999,7,FALSE)/(G1004*10^9)</f>
        <v>0.78561008203258109</v>
      </c>
      <c r="X1004" s="45">
        <f>VLOOKUP($A1004,'LNST năm'!$A$2:$I$2000,8,FALSE)</f>
        <v>0.20216979696200219</v>
      </c>
      <c r="Y1004" s="45">
        <f>VLOOKUP($A1004,'LNST năm'!$A$2:$I$2000,9,FALSE)</f>
        <v>0.19498447675749664</v>
      </c>
      <c r="Z1004" s="46" t="e">
        <f>VLOOKUP($A1004,LNG!$A$2:$H$1999,9,FALSE)</f>
        <v>#REF!</v>
      </c>
      <c r="AA1004" s="162" t="e">
        <f>VLOOKUP($A1004,'GIÁ CP'!$A$2:$D$2000,4,FALSE)/Z1004</f>
        <v>#REF!</v>
      </c>
    </row>
    <row r="1005" spans="1:27">
      <c r="A1005" s="18" t="s">
        <v>230</v>
      </c>
      <c r="B1005" s="18" t="s">
        <v>1912</v>
      </c>
      <c r="C1005" s="154" t="str">
        <f>VLOOKUP(A1005,'GIÁ CP'!$K$2:$M$2000,3,FALSE)</f>
        <v xml:space="preserve">Vận tải Thủy </v>
      </c>
      <c r="D1005" s="43">
        <f>VLOOKUP($A1005,'Doanh thu'!$A$3:$Q$2000,9,FALSE)/1000000000</f>
        <v>4312.6260171000004</v>
      </c>
      <c r="E1005" s="43">
        <f>VLOOKUP($A1005,'Doanh thu'!$A$3:$Q$2000,10,FALSE)/1000000000</f>
        <v>4419.4467068289996</v>
      </c>
      <c r="F1005" s="43">
        <f>VLOOKUP($A1005,'Doanh thu'!$A$3:$Q$2000,11,FALSE)/1000000000</f>
        <v>4444.1258604719997</v>
      </c>
      <c r="G1005" s="43">
        <f>VLOOKUP($A1005,'Doanh thu'!$A$3:$Q$2000,12,FALSE)/1000000000</f>
        <v>4177.0770069580003</v>
      </c>
      <c r="H1005" s="43">
        <f>VLOOKUP($A1005,LNST!$A$3:$Q$1635,9,FALSE)/1000000000</f>
        <v>294.78205937199999</v>
      </c>
      <c r="I1005" s="43">
        <f>VLOOKUP($A1005,LNST!$A$3:$Q$1635,10,FALSE)/1000000000</f>
        <v>263.37875681000003</v>
      </c>
      <c r="J1005" s="43">
        <f>VLOOKUP($A1005,LNST!$A$3:$Q$1635,11,FALSE)/1000000000</f>
        <v>265.89803756200001</v>
      </c>
      <c r="K1005" s="43">
        <f>VLOOKUP($A1005,LNST!$A$3:$Q$1635,12,FALSE)/1000000000</f>
        <v>319.04708195400002</v>
      </c>
      <c r="L1005" s="45">
        <f>VLOOKUP($A1005,'Doanh thu'!$A$3:$Q$2000,14,FALSE)</f>
        <v>0.44327312704676614</v>
      </c>
      <c r="M1005" s="45">
        <f>VLOOKUP($A1005,'Doanh thu'!$A$3:$Q$2000,15,FALSE)</f>
        <v>0.50621243440135499</v>
      </c>
      <c r="N1005" s="45">
        <f>VLOOKUP($A1005,'Doanh thu'!$A$3:$Q$2000,16,FALSE)</f>
        <v>0.36004743577248588</v>
      </c>
      <c r="O1005" s="45">
        <f>VLOOKUP($A1005,'Doanh thu'!$A$3:$Q$2000,17,FALSE)</f>
        <v>0.49740412232225528</v>
      </c>
      <c r="P1005" s="45">
        <f>VLOOKUP($A1005,LNST!$A$3:$R$1635,14,FALSE)</f>
        <v>2.2565371288366349E-2</v>
      </c>
      <c r="Q1005" s="45">
        <f>VLOOKUP($A1005,LNST!$A$3:$R$1635,15,FALSE)</f>
        <v>-0.27836322431880589</v>
      </c>
      <c r="R1005" s="45">
        <f>VLOOKUP($A1005,LNST!$A$3:$R$1635,16,FALSE)</f>
        <v>0.27188155724868118</v>
      </c>
      <c r="S1005" s="45">
        <f>VLOOKUP($A1005,LNST!$A$3:$R$1635,17,FALSE)</f>
        <v>0.48352532497171252</v>
      </c>
      <c r="T1005" s="45">
        <f>VLOOKUP($A1005,LNG!$A$2:$H$1999,4,FALSE)/(D1005*10^9)</f>
        <v>0.11434148081580935</v>
      </c>
      <c r="U1005" s="45">
        <f>VLOOKUP($A1005,LNG!$A$2:$H$1999,5,FALSE)/(E1005*10^9)</f>
        <v>0.1348729387818961</v>
      </c>
      <c r="V1005" s="45">
        <f>VLOOKUP($A1005,LNG!$A$2:$H$1999,6,FALSE)/(F1005*10^9)</f>
        <v>0.13143279676286299</v>
      </c>
      <c r="W1005" s="45">
        <f>VLOOKUP($A1005,LNG!$A$2:$H$1999,7,FALSE)/(G1005*10^9)</f>
        <v>0.16171026731200308</v>
      </c>
      <c r="X1005" s="45">
        <f>VLOOKUP($A1005,'LNST năm'!$A$2:$I$2000,8,FALSE)</f>
        <v>-5.0150167299517712E-2</v>
      </c>
      <c r="Y1005" s="45">
        <f>VLOOKUP($A1005,'LNST năm'!$A$2:$I$2000,9,FALSE)</f>
        <v>6.5954171245108606E-2</v>
      </c>
      <c r="Z1005" s="46" t="e">
        <f>VLOOKUP($A1005,LNG!$A$2:$H$1999,9,FALSE)</f>
        <v>#REF!</v>
      </c>
      <c r="AA1005" s="162" t="e">
        <f>VLOOKUP($A1005,'GIÁ CP'!$A$2:$D$2000,4,FALSE)/Z1005</f>
        <v>#REF!</v>
      </c>
    </row>
    <row r="1006" spans="1:27" hidden="1">
      <c r="A1006" s="18" t="s">
        <v>842</v>
      </c>
      <c r="B1006" s="18" t="s">
        <v>3279</v>
      </c>
      <c r="C1006" s="154" t="str">
        <f>VLOOKUP(A1006,'GIÁ CP'!$K$2:$M$2000,3,FALSE)</f>
        <v xml:space="preserve">Kho bãi, hậu cần và bảo dưỡng </v>
      </c>
      <c r="D1006" s="43">
        <f>VLOOKUP($A1006,'Doanh thu'!$A$3:$Q$2000,9,FALSE)/1000000000</f>
        <v>308.86962918900002</v>
      </c>
      <c r="E1006" s="43">
        <f>VLOOKUP($A1006,'Doanh thu'!$A$3:$Q$2000,10,FALSE)/1000000000</f>
        <v>311.271084288</v>
      </c>
      <c r="F1006" s="43">
        <f>VLOOKUP($A1006,'Doanh thu'!$A$3:$Q$2000,11,FALSE)/1000000000</f>
        <v>326.758833143</v>
      </c>
      <c r="G1006" s="43">
        <f>VLOOKUP($A1006,'Doanh thu'!$A$3:$Q$2000,12,FALSE)/1000000000</f>
        <v>333.08310515599999</v>
      </c>
      <c r="H1006" s="43">
        <f>VLOOKUP($A1006,LNST!$A$3:$Q$1635,9,FALSE)/1000000000</f>
        <v>29.805937022999998</v>
      </c>
      <c r="I1006" s="43">
        <f>VLOOKUP($A1006,LNST!$A$3:$Q$1635,10,FALSE)/1000000000</f>
        <v>33.081835935000001</v>
      </c>
      <c r="J1006" s="43">
        <f>VLOOKUP($A1006,LNST!$A$3:$Q$1635,11,FALSE)/1000000000</f>
        <v>20.859300495999999</v>
      </c>
      <c r="K1006" s="43">
        <f>VLOOKUP($A1006,LNST!$A$3:$Q$1635,12,FALSE)/1000000000</f>
        <v>39.537997347000001</v>
      </c>
      <c r="L1006" s="45">
        <f>VLOOKUP($A1006,'Doanh thu'!$A$3:$Q$2000,14,FALSE)</f>
        <v>0.18577807049124595</v>
      </c>
      <c r="M1006" s="45">
        <f>VLOOKUP($A1006,'Doanh thu'!$A$3:$Q$2000,15,FALSE)</f>
        <v>0.15879675230075699</v>
      </c>
      <c r="N1006" s="45">
        <f>VLOOKUP($A1006,'Doanh thu'!$A$3:$Q$2000,16,FALSE)</f>
        <v>0.16891877185979254</v>
      </c>
      <c r="O1006" s="45">
        <f>VLOOKUP($A1006,'Doanh thu'!$A$3:$Q$2000,17,FALSE)</f>
        <v>0.2678887788462842</v>
      </c>
      <c r="P1006" s="45">
        <f>VLOOKUP($A1006,LNST!$A$3:$R$1635,14,FALSE)</f>
        <v>0.26606189450961859</v>
      </c>
      <c r="Q1006" s="45">
        <f>VLOOKUP($A1006,LNST!$A$3:$R$1635,15,FALSE)</f>
        <v>0.2284008085744651</v>
      </c>
      <c r="R1006" s="45">
        <f>VLOOKUP($A1006,LNST!$A$3:$R$1635,16,FALSE)</f>
        <v>0.23772926979541287</v>
      </c>
      <c r="S1006" s="45">
        <f>VLOOKUP($A1006,LNST!$A$3:$R$1635,17,FALSE)</f>
        <v>0.36958086729216583</v>
      </c>
      <c r="T1006" s="45">
        <f>VLOOKUP($A1006,LNG!$A$2:$H$1999,4,FALSE)/(D1006*10^9)</f>
        <v>0.19531362698041679</v>
      </c>
      <c r="U1006" s="45">
        <f>VLOOKUP($A1006,LNG!$A$2:$H$1999,5,FALSE)/(E1006*10^9)</f>
        <v>0.22780175688080648</v>
      </c>
      <c r="V1006" s="45">
        <f>VLOOKUP($A1006,LNG!$A$2:$H$1999,6,FALSE)/(F1006*10^9)</f>
        <v>0.20634566034973129</v>
      </c>
      <c r="W1006" s="45">
        <f>VLOOKUP($A1006,LNG!$A$2:$H$1999,7,FALSE)/(G1006*10^9)</f>
        <v>0.22858299770665658</v>
      </c>
      <c r="X1006" s="45">
        <f>VLOOKUP($A1006,'LNST năm'!$A$2:$I$2000,8,FALSE)</f>
        <v>0.1578672753709513</v>
      </c>
      <c r="Y1006" s="45">
        <f>VLOOKUP($A1006,'LNST năm'!$A$2:$I$2000,9,FALSE)</f>
        <v>0.11114632487559817</v>
      </c>
      <c r="Z1006" s="46" t="e">
        <f>VLOOKUP($A1006,LNG!$A$2:$H$1999,9,FALSE)</f>
        <v>#REF!</v>
      </c>
      <c r="AA1006" s="162" t="e">
        <f>VLOOKUP($A1006,'GIÁ CP'!$A$2:$D$2000,4,FALSE)/Z1006</f>
        <v>#REF!</v>
      </c>
    </row>
    <row r="1007" spans="1:27" hidden="1">
      <c r="A1007" s="18" t="s">
        <v>343</v>
      </c>
      <c r="B1007" s="18" t="s">
        <v>2042</v>
      </c>
      <c r="C1007" s="154" t="str">
        <f>VLOOKUP(A1007,'GIÁ CP'!$K$2:$M$2000,3,FALSE)</f>
        <v xml:space="preserve">Ngân hàng </v>
      </c>
      <c r="D1007" s="43">
        <f>VLOOKUP($A1007,'Doanh thu'!$A$3:$Q$2000,9,FALSE)/1000000000</f>
        <v>0</v>
      </c>
      <c r="E1007" s="43">
        <f>VLOOKUP($A1007,'Doanh thu'!$A$3:$Q$2000,10,FALSE)/1000000000</f>
        <v>0</v>
      </c>
      <c r="F1007" s="43">
        <f>VLOOKUP($A1007,'Doanh thu'!$A$3:$Q$2000,11,FALSE)/1000000000</f>
        <v>0</v>
      </c>
      <c r="G1007" s="43">
        <f>VLOOKUP($A1007,'Doanh thu'!$A$3:$Q$2000,12,FALSE)/1000000000</f>
        <v>0</v>
      </c>
      <c r="H1007" s="43">
        <f>VLOOKUP($A1007,LNST!$A$3:$Q$1635,9,FALSE)/1000000000</f>
        <v>4862.3999999999996</v>
      </c>
      <c r="I1007" s="43">
        <f>VLOOKUP($A1007,LNST!$A$3:$Q$1635,10,FALSE)/1000000000</f>
        <v>7275.4790000000003</v>
      </c>
      <c r="J1007" s="43">
        <f>VLOOKUP($A1007,LNST!$A$3:$Q$1635,11,FALSE)/1000000000</f>
        <v>7957.1419999999998</v>
      </c>
      <c r="K1007" s="43">
        <f>VLOOKUP($A1007,LNST!$A$3:$Q$1635,12,FALSE)/1000000000</f>
        <v>6198.6610000000001</v>
      </c>
      <c r="L1007" s="45" t="e">
        <f>VLOOKUP($A1007,'Doanh thu'!$A$3:$Q$2000,14,FALSE)</f>
        <v>#DIV/0!</v>
      </c>
      <c r="M1007" s="45" t="e">
        <f>VLOOKUP($A1007,'Doanh thu'!$A$3:$Q$2000,15,FALSE)</f>
        <v>#DIV/0!</v>
      </c>
      <c r="N1007" s="45" t="e">
        <f>VLOOKUP($A1007,'Doanh thu'!$A$3:$Q$2000,16,FALSE)</f>
        <v>#DIV/0!</v>
      </c>
      <c r="O1007" s="45" t="e">
        <f>VLOOKUP($A1007,'Doanh thu'!$A$3:$Q$2000,17,FALSE)</f>
        <v>#DIV/0!</v>
      </c>
      <c r="P1007" s="45">
        <f>VLOOKUP($A1007,LNST!$A$3:$R$1635,14,FALSE)</f>
        <v>0.36322117635580564</v>
      </c>
      <c r="Q1007" s="45">
        <f>VLOOKUP($A1007,LNST!$A$3:$R$1635,15,FALSE)</f>
        <v>0.80630150413423396</v>
      </c>
      <c r="R1007" s="45">
        <f>VLOOKUP($A1007,LNST!$A$3:$R$1635,16,FALSE)</f>
        <v>0.72328746356190254</v>
      </c>
      <c r="S1007" s="45">
        <f>VLOOKUP($A1007,LNST!$A$3:$R$1635,17,FALSE)</f>
        <v>0.59147774697688704</v>
      </c>
      <c r="T1007" s="45" t="e">
        <f>VLOOKUP($A1007,LNG!$A$2:$H$1999,4,FALSE)/(D1007*10^9)</f>
        <v>#DIV/0!</v>
      </c>
      <c r="U1007" s="45" t="e">
        <f>VLOOKUP($A1007,LNG!$A$2:$H$1999,5,FALSE)/(E1007*10^9)</f>
        <v>#DIV/0!</v>
      </c>
      <c r="V1007" s="45" t="e">
        <f>VLOOKUP($A1007,LNG!$A$2:$H$1999,6,FALSE)/(F1007*10^9)</f>
        <v>#DIV/0!</v>
      </c>
      <c r="W1007" s="45" t="e">
        <f>VLOOKUP($A1007,LNG!$A$2:$H$1999,7,FALSE)/(G1007*10^9)</f>
        <v>#DIV/0!</v>
      </c>
      <c r="X1007" s="45">
        <f>VLOOKUP($A1007,'LNST năm'!$A$2:$I$2000,8,FALSE)</f>
        <v>0.52039049876749144</v>
      </c>
      <c r="Y1007" s="45">
        <f>VLOOKUP($A1007,'LNST năm'!$A$2:$I$2000,9,FALSE)</f>
        <v>9.7086509767551732E-2</v>
      </c>
      <c r="Z1007" s="46" t="e">
        <f>VLOOKUP($A1007,LNG!$A$2:$H$1999,9,FALSE)</f>
        <v>#REF!</v>
      </c>
      <c r="AA1007" s="162" t="e">
        <f>VLOOKUP($A1007,'GIÁ CP'!$A$2:$D$2000,4,FALSE)/Z1007</f>
        <v>#REF!</v>
      </c>
    </row>
    <row r="1008" spans="1:27" hidden="1">
      <c r="A1008" s="18" t="s">
        <v>782</v>
      </c>
      <c r="B1008" s="18" t="s">
        <v>3034</v>
      </c>
      <c r="C1008" s="154" t="str">
        <f>VLOOKUP(A1008,'GIÁ CP'!$K$2:$M$2000,3,FALSE)</f>
        <v xml:space="preserve">Nhựa, cao su &amp; sợi </v>
      </c>
      <c r="D1008" s="43" t="e">
        <f>VLOOKUP($A1008,'Doanh thu'!$A$3:$Q$2000,9,FALSE)/1000000000</f>
        <v>#N/A</v>
      </c>
      <c r="E1008" s="43" t="e">
        <f>VLOOKUP($A1008,'Doanh thu'!$A$3:$Q$2000,10,FALSE)/1000000000</f>
        <v>#N/A</v>
      </c>
      <c r="F1008" s="43" t="e">
        <f>VLOOKUP($A1008,'Doanh thu'!$A$3:$Q$2000,11,FALSE)/1000000000</f>
        <v>#N/A</v>
      </c>
      <c r="G1008" s="43" t="e">
        <f>VLOOKUP($A1008,'Doanh thu'!$A$3:$Q$2000,12,FALSE)/1000000000</f>
        <v>#N/A</v>
      </c>
      <c r="H1008" s="43" t="e">
        <f>VLOOKUP($A1008,LNST!$A$3:$Q$1635,9,FALSE)/1000000000</f>
        <v>#N/A</v>
      </c>
      <c r="I1008" s="43" t="e">
        <f>VLOOKUP($A1008,LNST!$A$3:$Q$1635,10,FALSE)/1000000000</f>
        <v>#N/A</v>
      </c>
      <c r="J1008" s="43" t="e">
        <f>VLOOKUP($A1008,LNST!$A$3:$Q$1635,11,FALSE)/1000000000</f>
        <v>#N/A</v>
      </c>
      <c r="K1008" s="43" t="e">
        <f>VLOOKUP($A1008,LNST!$A$3:$Q$1635,12,FALSE)/1000000000</f>
        <v>#N/A</v>
      </c>
      <c r="L1008" s="45" t="e">
        <f>VLOOKUP($A1008,'Doanh thu'!$A$3:$Q$2000,14,FALSE)</f>
        <v>#N/A</v>
      </c>
      <c r="M1008" s="45" t="e">
        <f>VLOOKUP($A1008,'Doanh thu'!$A$3:$Q$2000,15,FALSE)</f>
        <v>#N/A</v>
      </c>
      <c r="N1008" s="45" t="e">
        <f>VLOOKUP($A1008,'Doanh thu'!$A$3:$Q$2000,16,FALSE)</f>
        <v>#N/A</v>
      </c>
      <c r="O1008" s="45" t="e">
        <f>VLOOKUP($A1008,'Doanh thu'!$A$3:$Q$2000,17,FALSE)</f>
        <v>#N/A</v>
      </c>
      <c r="P1008" s="45" t="e">
        <f>VLOOKUP($A1008,LNST!$A$3:$R$1635,14,FALSE)</f>
        <v>#N/A</v>
      </c>
      <c r="Q1008" s="45" t="e">
        <f>VLOOKUP($A1008,LNST!$A$3:$R$1635,15,FALSE)</f>
        <v>#N/A</v>
      </c>
      <c r="R1008" s="45" t="e">
        <f>VLOOKUP($A1008,LNST!$A$3:$R$1635,16,FALSE)</f>
        <v>#N/A</v>
      </c>
      <c r="S1008" s="45" t="e">
        <f>VLOOKUP($A1008,LNST!$A$3:$R$1635,17,FALSE)</f>
        <v>#N/A</v>
      </c>
      <c r="T1008" s="45" t="e">
        <f>VLOOKUP($A1008,LNG!$A$2:$H$1999,4,FALSE)/(D1008*10^9)</f>
        <v>#N/A</v>
      </c>
      <c r="U1008" s="45" t="e">
        <f>VLOOKUP($A1008,LNG!$A$2:$H$1999,5,FALSE)/(E1008*10^9)</f>
        <v>#N/A</v>
      </c>
      <c r="V1008" s="45" t="e">
        <f>VLOOKUP($A1008,LNG!$A$2:$H$1999,6,FALSE)/(F1008*10^9)</f>
        <v>#N/A</v>
      </c>
      <c r="W1008" s="45" t="e">
        <f>VLOOKUP($A1008,LNG!$A$2:$H$1999,7,FALSE)/(G1008*10^9)</f>
        <v>#N/A</v>
      </c>
      <c r="X1008" s="45" t="e">
        <f>VLOOKUP($A1008,'LNST năm'!$A$2:$I$2000,8,FALSE)</f>
        <v>#N/A</v>
      </c>
      <c r="Y1008" s="45" t="e">
        <f>VLOOKUP($A1008,'LNST năm'!$A$2:$I$2000,9,FALSE)</f>
        <v>#N/A</v>
      </c>
      <c r="Z1008" s="46" t="e">
        <f>VLOOKUP($A1008,LNG!$A$2:$H$1999,9,FALSE)</f>
        <v>#N/A</v>
      </c>
      <c r="AA1008" s="162" t="e">
        <f>VLOOKUP($A1008,'GIÁ CP'!$A$2:$D$2000,4,FALSE)/Z1008</f>
        <v>#N/A</v>
      </c>
    </row>
    <row r="1009" spans="1:27" hidden="1">
      <c r="A1009" s="18" t="s">
        <v>1395</v>
      </c>
      <c r="B1009" s="18" t="s">
        <v>3141</v>
      </c>
      <c r="C1009" s="154" t="str">
        <f>VLOOKUP(A1009,'GIÁ CP'!$K$2:$M$2000,3,FALSE)</f>
        <v xml:space="preserve">Nước </v>
      </c>
      <c r="D1009" s="43">
        <f>VLOOKUP($A1009,'Doanh thu'!$A$3:$Q$2000,9,FALSE)/1000000000</f>
        <v>31.654229558000001</v>
      </c>
      <c r="E1009" s="43">
        <f>VLOOKUP($A1009,'Doanh thu'!$A$3:$Q$2000,10,FALSE)/1000000000</f>
        <v>31.979933676999998</v>
      </c>
      <c r="F1009" s="43">
        <f>VLOOKUP($A1009,'Doanh thu'!$A$3:$Q$2000,11,FALSE)/1000000000</f>
        <v>28.799918397999999</v>
      </c>
      <c r="G1009" s="43">
        <f>VLOOKUP($A1009,'Doanh thu'!$A$3:$Q$2000,12,FALSE)/1000000000</f>
        <v>27.004152051999998</v>
      </c>
      <c r="H1009" s="43">
        <f>VLOOKUP($A1009,LNST!$A$3:$Q$1635,9,FALSE)/1000000000</f>
        <v>10.981189869</v>
      </c>
      <c r="I1009" s="43">
        <f>VLOOKUP($A1009,LNST!$A$3:$Q$1635,10,FALSE)/1000000000</f>
        <v>12.633141827999999</v>
      </c>
      <c r="J1009" s="43">
        <f>VLOOKUP($A1009,LNST!$A$3:$Q$1635,11,FALSE)/1000000000</f>
        <v>8.643148021</v>
      </c>
      <c r="K1009" s="43">
        <f>VLOOKUP($A1009,LNST!$A$3:$Q$1635,12,FALSE)/1000000000</f>
        <v>8.6991140550000008</v>
      </c>
      <c r="L1009" s="45">
        <f>VLOOKUP($A1009,'Doanh thu'!$A$3:$Q$2000,14,FALSE)</f>
        <v>7.2584808956785568E-2</v>
      </c>
      <c r="M1009" s="45">
        <f>VLOOKUP($A1009,'Doanh thu'!$A$3:$Q$2000,15,FALSE)</f>
        <v>4.4486854927897508E-2</v>
      </c>
      <c r="N1009" s="45">
        <f>VLOOKUP($A1009,'Doanh thu'!$A$3:$Q$2000,16,FALSE)</f>
        <v>1.5500191062547644E-2</v>
      </c>
      <c r="O1009" s="45">
        <f>VLOOKUP($A1009,'Doanh thu'!$A$3:$Q$2000,17,FALSE)</f>
        <v>3.5858761198480138E-2</v>
      </c>
      <c r="P1009" s="45">
        <f>VLOOKUP($A1009,LNST!$A$3:$R$1635,14,FALSE)</f>
        <v>-1.4432759801209808E-2</v>
      </c>
      <c r="Q1009" s="45">
        <f>VLOOKUP($A1009,LNST!$A$3:$R$1635,15,FALSE)</f>
        <v>6.1652648390637173E-2</v>
      </c>
      <c r="R1009" s="45">
        <f>VLOOKUP($A1009,LNST!$A$3:$R$1635,16,FALSE)</f>
        <v>3.5543834824071388</v>
      </c>
      <c r="S1009" s="45">
        <f>VLOOKUP($A1009,LNST!$A$3:$R$1635,17,FALSE)</f>
        <v>2.8466271230617391E-2</v>
      </c>
      <c r="T1009" s="45">
        <f>VLOOKUP($A1009,LNG!$A$2:$H$1999,4,FALSE)/(D1009*10^9)</f>
        <v>0.42901184226004657</v>
      </c>
      <c r="U1009" s="45">
        <f>VLOOKUP($A1009,LNG!$A$2:$H$1999,5,FALSE)/(E1009*10^9)</f>
        <v>0.49419467972088005</v>
      </c>
      <c r="V1009" s="45">
        <f>VLOOKUP($A1009,LNG!$A$2:$H$1999,6,FALSE)/(F1009*10^9)</f>
        <v>0.60812232163186419</v>
      </c>
      <c r="W1009" s="45">
        <f>VLOOKUP($A1009,LNG!$A$2:$H$1999,7,FALSE)/(G1009*10^9)</f>
        <v>0.31624051484954957</v>
      </c>
      <c r="X1009" s="45">
        <f>VLOOKUP($A1009,'LNST năm'!$A$2:$I$2000,8,FALSE)</f>
        <v>0.21864580023594554</v>
      </c>
      <c r="Y1009" s="45">
        <f>VLOOKUP($A1009,'LNST năm'!$A$2:$I$2000,9,FALSE)</f>
        <v>0.74875015777250731</v>
      </c>
      <c r="Z1009" s="46" t="e">
        <f>VLOOKUP($A1009,LNG!$A$2:$H$1999,9,FALSE)</f>
        <v>#REF!</v>
      </c>
      <c r="AA1009" s="162" t="e">
        <f>VLOOKUP($A1009,'GIÁ CP'!$A$2:$D$2000,4,FALSE)/Z1009</f>
        <v>#REF!</v>
      </c>
    </row>
    <row r="1010" spans="1:27" hidden="1">
      <c r="A1010" s="18" t="s">
        <v>1051</v>
      </c>
      <c r="B1010" s="18" t="s">
        <v>2565</v>
      </c>
      <c r="C1010" s="154" t="str">
        <f>VLOOKUP(A1010,'GIÁ CP'!$K$2:$M$2000,3,FALSE)</f>
        <v xml:space="preserve">Dược phẩm </v>
      </c>
      <c r="D1010" s="43">
        <f>VLOOKUP($A1010,'Doanh thu'!$A$3:$Q$2000,9,FALSE)/1000000000</f>
        <v>790.65988460400001</v>
      </c>
      <c r="E1010" s="43">
        <f>VLOOKUP($A1010,'Doanh thu'!$A$3:$Q$2000,10,FALSE)/1000000000</f>
        <v>767.321513762</v>
      </c>
      <c r="F1010" s="43">
        <f>VLOOKUP($A1010,'Doanh thu'!$A$3:$Q$2000,11,FALSE)/1000000000</f>
        <v>1041.4094572670001</v>
      </c>
      <c r="G1010" s="43">
        <f>VLOOKUP($A1010,'Doanh thu'!$A$3:$Q$2000,12,FALSE)/1000000000</f>
        <v>597.97976165700004</v>
      </c>
      <c r="H1010" s="43">
        <f>VLOOKUP($A1010,LNST!$A$3:$Q$1635,9,FALSE)/1000000000</f>
        <v>10.45478645</v>
      </c>
      <c r="I1010" s="43">
        <f>VLOOKUP($A1010,LNST!$A$3:$Q$1635,10,FALSE)/1000000000</f>
        <v>9.0694397430000002</v>
      </c>
      <c r="J1010" s="43">
        <f>VLOOKUP($A1010,LNST!$A$3:$Q$1635,11,FALSE)/1000000000</f>
        <v>8.7542875030000005</v>
      </c>
      <c r="K1010" s="43">
        <f>VLOOKUP($A1010,LNST!$A$3:$Q$1635,12,FALSE)/1000000000</f>
        <v>8.5036897029999992</v>
      </c>
      <c r="L1010" s="45">
        <f>VLOOKUP($A1010,'Doanh thu'!$A$3:$Q$2000,14,FALSE)</f>
        <v>-0.17951523368409153</v>
      </c>
      <c r="M1010" s="45">
        <f>VLOOKUP($A1010,'Doanh thu'!$A$3:$Q$2000,15,FALSE)</f>
        <v>0.14997035326811653</v>
      </c>
      <c r="N1010" s="45">
        <f>VLOOKUP($A1010,'Doanh thu'!$A$3:$Q$2000,16,FALSE)</f>
        <v>7.0359208375084997E-2</v>
      </c>
      <c r="O1010" s="45">
        <f>VLOOKUP($A1010,'Doanh thu'!$A$3:$Q$2000,17,FALSE)</f>
        <v>-0.12816318291243398</v>
      </c>
      <c r="P1010" s="45">
        <f>VLOOKUP($A1010,LNST!$A$3:$R$1635,14,FALSE)</f>
        <v>0.54434477000973691</v>
      </c>
      <c r="Q1010" s="45">
        <f>VLOOKUP($A1010,LNST!$A$3:$R$1635,15,FALSE)</f>
        <v>0.47897215833071871</v>
      </c>
      <c r="R1010" s="45">
        <f>VLOOKUP($A1010,LNST!$A$3:$R$1635,16,FALSE)</f>
        <v>2.1920151116248525</v>
      </c>
      <c r="S1010" s="45">
        <f>VLOOKUP($A1010,LNST!$A$3:$R$1635,17,FALSE)</f>
        <v>0.39932894604400043</v>
      </c>
      <c r="T1010" s="45">
        <f>VLOOKUP($A1010,LNG!$A$2:$H$1999,4,FALSE)/(D1010*10^9)</f>
        <v>5.6839641002538653E-2</v>
      </c>
      <c r="U1010" s="45">
        <f>VLOOKUP($A1010,LNG!$A$2:$H$1999,5,FALSE)/(E1010*10^9)</f>
        <v>7.0353820720246624E-2</v>
      </c>
      <c r="V1010" s="45">
        <f>VLOOKUP($A1010,LNG!$A$2:$H$1999,6,FALSE)/(F1010*10^9)</f>
        <v>5.0321328335665577E-2</v>
      </c>
      <c r="W1010" s="45">
        <f>VLOOKUP($A1010,LNG!$A$2:$H$1999,7,FALSE)/(G1010*10^9)</f>
        <v>0.11041191813757618</v>
      </c>
      <c r="X1010" s="45">
        <f>VLOOKUP($A1010,'LNST năm'!$A$2:$I$2000,8,FALSE)</f>
        <v>0.80157120472333687</v>
      </c>
      <c r="Y1010" s="45">
        <f>VLOOKUP($A1010,'LNST năm'!$A$2:$I$2000,9,FALSE)</f>
        <v>0.14078740599534334</v>
      </c>
      <c r="Z1010" s="46" t="e">
        <f>VLOOKUP($A1010,LNG!$A$2:$H$1999,9,FALSE)</f>
        <v>#REF!</v>
      </c>
      <c r="AA1010" s="162" t="e">
        <f>VLOOKUP($A1010,'GIÁ CP'!$A$2:$D$2000,4,FALSE)/Z1010</f>
        <v>#REF!</v>
      </c>
    </row>
    <row r="1011" spans="1:27" hidden="1">
      <c r="A1011" s="18" t="s">
        <v>488</v>
      </c>
      <c r="B1011" s="18" t="s">
        <v>2200</v>
      </c>
      <c r="C1011" s="154" t="str">
        <f>VLOOKUP(A1011,'GIÁ CP'!$K$2:$M$2000,3,FALSE)</f>
        <v xml:space="preserve">Sách, ấn bản &amp; sản phẩm văn hóa </v>
      </c>
      <c r="D1011" s="43">
        <f>VLOOKUP($A1011,'Doanh thu'!$A$3:$Q$2000,9,FALSE)/1000000000</f>
        <v>68.650196260000001</v>
      </c>
      <c r="E1011" s="43">
        <f>VLOOKUP($A1011,'Doanh thu'!$A$3:$Q$2000,10,FALSE)/1000000000</f>
        <v>29.810690264000002</v>
      </c>
      <c r="F1011" s="43">
        <f>VLOOKUP($A1011,'Doanh thu'!$A$3:$Q$2000,11,FALSE)/1000000000</f>
        <v>37.576494160000003</v>
      </c>
      <c r="G1011" s="43">
        <f>VLOOKUP($A1011,'Doanh thu'!$A$3:$Q$2000,12,FALSE)/1000000000</f>
        <v>36.950495883999999</v>
      </c>
      <c r="H1011" s="43">
        <f>VLOOKUP($A1011,LNST!$A$3:$Q$1635,9,FALSE)/1000000000</f>
        <v>2.419388358</v>
      </c>
      <c r="I1011" s="43">
        <f>VLOOKUP($A1011,LNST!$A$3:$Q$1635,10,FALSE)/1000000000</f>
        <v>5.1549308460000001</v>
      </c>
      <c r="J1011" s="43">
        <f>VLOOKUP($A1011,LNST!$A$3:$Q$1635,11,FALSE)/1000000000</f>
        <v>5.7851652329999999</v>
      </c>
      <c r="K1011" s="43">
        <f>VLOOKUP($A1011,LNST!$A$3:$Q$1635,12,FALSE)/1000000000</f>
        <v>4.6296002920000001</v>
      </c>
      <c r="L1011" s="45">
        <f>VLOOKUP($A1011,'Doanh thu'!$A$3:$Q$2000,14,FALSE)</f>
        <v>1.8646645304837954</v>
      </c>
      <c r="M1011" s="45">
        <f>VLOOKUP($A1011,'Doanh thu'!$A$3:$Q$2000,15,FALSE)</f>
        <v>-0.39253499089006261</v>
      </c>
      <c r="N1011" s="45">
        <f>VLOOKUP($A1011,'Doanh thu'!$A$3:$Q$2000,16,FALSE)</f>
        <v>1.2110668755407525</v>
      </c>
      <c r="O1011" s="45">
        <f>VLOOKUP($A1011,'Doanh thu'!$A$3:$Q$2000,17,FALSE)</f>
        <v>7.7654058106822979E-2</v>
      </c>
      <c r="P1011" s="45">
        <f>VLOOKUP($A1011,LNST!$A$3:$R$1635,14,FALSE)</f>
        <v>7.6556168150515465</v>
      </c>
      <c r="Q1011" s="45">
        <f>VLOOKUP($A1011,LNST!$A$3:$R$1635,15,FALSE)</f>
        <v>2.5279365735536516</v>
      </c>
      <c r="R1011" s="45">
        <f>VLOOKUP($A1011,LNST!$A$3:$R$1635,16,FALSE)</f>
        <v>1.5187813315039773</v>
      </c>
      <c r="S1011" s="45">
        <f>VLOOKUP($A1011,LNST!$A$3:$R$1635,17,FALSE)</f>
        <v>-0.17579326506662266</v>
      </c>
      <c r="T1011" s="45">
        <f>VLOOKUP($A1011,LNG!$A$2:$H$1999,4,FALSE)/(D1011*10^9)</f>
        <v>0.32472349307745446</v>
      </c>
      <c r="U1011" s="45">
        <f>VLOOKUP($A1011,LNG!$A$2:$H$1999,5,FALSE)/(E1011*10^9)</f>
        <v>0.93561787969338783</v>
      </c>
      <c r="V1011" s="45">
        <f>VLOOKUP($A1011,LNG!$A$2:$H$1999,6,FALSE)/(F1011*10^9)</f>
        <v>0.58038261582197592</v>
      </c>
      <c r="W1011" s="45">
        <f>VLOOKUP($A1011,LNG!$A$2:$H$1999,7,FALSE)/(G1011*10^9)</f>
        <v>0.7703745884592037</v>
      </c>
      <c r="X1011" s="45">
        <f>VLOOKUP($A1011,'LNST năm'!$A$2:$I$2000,8,FALSE)</f>
        <v>5.5777225530334791</v>
      </c>
      <c r="Y1011" s="45">
        <f>VLOOKUP($A1011,'LNST năm'!$A$2:$I$2000,9,FALSE)</f>
        <v>1.070442098050215</v>
      </c>
      <c r="Z1011" s="46" t="e">
        <f>VLOOKUP($A1011,LNG!$A$2:$H$1999,9,FALSE)</f>
        <v>#REF!</v>
      </c>
      <c r="AA1011" s="162" t="e">
        <f>VLOOKUP($A1011,'GIÁ CP'!$A$2:$D$2000,4,FALSE)/Z1011</f>
        <v>#REF!</v>
      </c>
    </row>
    <row r="1012" spans="1:27" hidden="1">
      <c r="A1012" s="18" t="s">
        <v>127</v>
      </c>
      <c r="B1012" s="18" t="s">
        <v>1801</v>
      </c>
      <c r="C1012" s="154" t="str">
        <f>VLOOKUP(A1012,'GIÁ CP'!$K$2:$M$2000,3,FALSE)</f>
        <v xml:space="preserve">Xây dựng </v>
      </c>
      <c r="D1012" s="43">
        <f>VLOOKUP($A1012,'Doanh thu'!$A$3:$Q$2000,9,FALSE)/1000000000</f>
        <v>944.48823444799996</v>
      </c>
      <c r="E1012" s="43">
        <f>VLOOKUP($A1012,'Doanh thu'!$A$3:$Q$2000,10,FALSE)/1000000000</f>
        <v>1122.5527605350001</v>
      </c>
      <c r="F1012" s="43">
        <f>VLOOKUP($A1012,'Doanh thu'!$A$3:$Q$2000,11,FALSE)/1000000000</f>
        <v>1875.557172094</v>
      </c>
      <c r="G1012" s="43">
        <f>VLOOKUP($A1012,'Doanh thu'!$A$3:$Q$2000,12,FALSE)/1000000000</f>
        <v>1322.1553877040001</v>
      </c>
      <c r="H1012" s="43">
        <f>VLOOKUP($A1012,LNST!$A$3:$Q$1635,9,FALSE)/1000000000</f>
        <v>50.851777544000001</v>
      </c>
      <c r="I1012" s="43">
        <f>VLOOKUP($A1012,LNST!$A$3:$Q$1635,10,FALSE)/1000000000</f>
        <v>181.90845989799999</v>
      </c>
      <c r="J1012" s="43">
        <f>VLOOKUP($A1012,LNST!$A$3:$Q$1635,11,FALSE)/1000000000</f>
        <v>10.81932887</v>
      </c>
      <c r="K1012" s="43">
        <f>VLOOKUP($A1012,LNST!$A$3:$Q$1635,12,FALSE)/1000000000</f>
        <v>21.962618081999999</v>
      </c>
      <c r="L1012" s="45">
        <f>VLOOKUP($A1012,'Doanh thu'!$A$3:$Q$2000,14,FALSE)</f>
        <v>-0.56300533441426703</v>
      </c>
      <c r="M1012" s="45">
        <f>VLOOKUP($A1012,'Doanh thu'!$A$3:$Q$2000,15,FALSE)</f>
        <v>0.15145555043843795</v>
      </c>
      <c r="N1012" s="45">
        <f>VLOOKUP($A1012,'Doanh thu'!$A$3:$Q$2000,16,FALSE)</f>
        <v>0.14802809962963301</v>
      </c>
      <c r="O1012" s="45">
        <f>VLOOKUP($A1012,'Doanh thu'!$A$3:$Q$2000,17,FALSE)</f>
        <v>0.91073978929584021</v>
      </c>
      <c r="P1012" s="45">
        <f>VLOOKUP($A1012,LNST!$A$3:$R$1635,14,FALSE)</f>
        <v>-0.93406437814170018</v>
      </c>
      <c r="Q1012" s="45">
        <f>VLOOKUP($A1012,LNST!$A$3:$R$1635,15,FALSE)</f>
        <v>22.148916736971032</v>
      </c>
      <c r="R1012" s="45">
        <f>VLOOKUP($A1012,LNST!$A$3:$R$1635,16,FALSE)</f>
        <v>-0.91199761803522073</v>
      </c>
      <c r="S1012" s="45">
        <f>VLOOKUP($A1012,LNST!$A$3:$R$1635,17,FALSE)</f>
        <v>3.0508353066698901</v>
      </c>
      <c r="T1012" s="45">
        <f>VLOOKUP($A1012,LNG!$A$2:$H$1999,4,FALSE)/(D1012*10^9)</f>
        <v>5.5547141498974863E-2</v>
      </c>
      <c r="U1012" s="45">
        <f>VLOOKUP($A1012,LNG!$A$2:$H$1999,5,FALSE)/(E1012*10^9)</f>
        <v>5.7652070658270119E-2</v>
      </c>
      <c r="V1012" s="45">
        <f>VLOOKUP($A1012,LNG!$A$2:$H$1999,6,FALSE)/(F1012*10^9)</f>
        <v>3.5638226378017342E-2</v>
      </c>
      <c r="W1012" s="45">
        <f>VLOOKUP($A1012,LNG!$A$2:$H$1999,7,FALSE)/(G1012*10^9)</f>
        <v>8.0621775487454306E-2</v>
      </c>
      <c r="X1012" s="45">
        <f>VLOOKUP($A1012,'LNST năm'!$A$2:$I$2000,8,FALSE)</f>
        <v>-1</v>
      </c>
      <c r="Y1012" s="45">
        <f>VLOOKUP($A1012,'LNST năm'!$A$2:$I$2000,9,FALSE)</f>
        <v>0.25992104989487319</v>
      </c>
      <c r="Z1012" s="46" t="e">
        <f>VLOOKUP($A1012,LNG!$A$2:$H$1999,9,FALSE)</f>
        <v>#REF!</v>
      </c>
      <c r="AA1012" s="162" t="e">
        <f>VLOOKUP($A1012,'GIÁ CP'!$A$2:$D$2000,4,FALSE)/Z1012</f>
        <v>#REF!</v>
      </c>
    </row>
    <row r="1013" spans="1:27" hidden="1">
      <c r="A1013" s="18" t="s">
        <v>617</v>
      </c>
      <c r="B1013" s="18" t="s">
        <v>2330</v>
      </c>
      <c r="C1013" s="154" t="str">
        <f>VLOOKUP(A1013,'GIÁ CP'!$K$2:$M$2000,3,FALSE)</f>
        <v xml:space="preserve">Sách, ấn bản &amp; sản phẩm văn hóa </v>
      </c>
      <c r="D1013" s="43">
        <f>VLOOKUP($A1013,'Doanh thu'!$A$3:$Q$2000,9,FALSE)/1000000000</f>
        <v>66.847402767999995</v>
      </c>
      <c r="E1013" s="43">
        <f>VLOOKUP($A1013,'Doanh thu'!$A$3:$Q$2000,10,FALSE)/1000000000</f>
        <v>159.570129038</v>
      </c>
      <c r="F1013" s="43">
        <f>VLOOKUP($A1013,'Doanh thu'!$A$3:$Q$2000,11,FALSE)/1000000000</f>
        <v>97.067126880999993</v>
      </c>
      <c r="G1013" s="43">
        <f>VLOOKUP($A1013,'Doanh thu'!$A$3:$Q$2000,12,FALSE)/1000000000</f>
        <v>15.543789946</v>
      </c>
      <c r="H1013" s="43">
        <f>VLOOKUP($A1013,LNST!$A$3:$Q$1635,9,FALSE)/1000000000</f>
        <v>1.6475483829999999</v>
      </c>
      <c r="I1013" s="43">
        <f>VLOOKUP($A1013,LNST!$A$3:$Q$1635,10,FALSE)/1000000000</f>
        <v>3.1341117600000001</v>
      </c>
      <c r="J1013" s="43">
        <f>VLOOKUP($A1013,LNST!$A$3:$Q$1635,11,FALSE)/1000000000</f>
        <v>2.3287890729999998</v>
      </c>
      <c r="K1013" s="43">
        <f>VLOOKUP($A1013,LNST!$A$3:$Q$1635,12,FALSE)/1000000000</f>
        <v>-0.77493742300000001</v>
      </c>
      <c r="L1013" s="45">
        <f>VLOOKUP($A1013,'Doanh thu'!$A$3:$Q$2000,14,FALSE)</f>
        <v>-0.11606277255266445</v>
      </c>
      <c r="M1013" s="45">
        <f>VLOOKUP($A1013,'Doanh thu'!$A$3:$Q$2000,15,FALSE)</f>
        <v>-0.14210471089514265</v>
      </c>
      <c r="N1013" s="45">
        <f>VLOOKUP($A1013,'Doanh thu'!$A$3:$Q$2000,16,FALSE)</f>
        <v>-0.45023888261773148</v>
      </c>
      <c r="O1013" s="45">
        <f>VLOOKUP($A1013,'Doanh thu'!$A$3:$Q$2000,17,FALSE)</f>
        <v>-0.79214909687882484</v>
      </c>
      <c r="P1013" s="45">
        <f>VLOOKUP($A1013,LNST!$A$3:$R$1635,14,FALSE)</f>
        <v>-0.10110236793443916</v>
      </c>
      <c r="Q1013" s="45">
        <f>VLOOKUP($A1013,LNST!$A$3:$R$1635,15,FALSE)</f>
        <v>-0.13648364976016919</v>
      </c>
      <c r="R1013" s="45">
        <f>VLOOKUP($A1013,LNST!$A$3:$R$1635,16,FALSE)</f>
        <v>-0.67637432145913634</v>
      </c>
      <c r="S1013" s="45">
        <f>VLOOKUP($A1013,LNST!$A$3:$R$1635,17,FALSE)</f>
        <v>-1.2209769120818472</v>
      </c>
      <c r="T1013" s="45">
        <f>VLOOKUP($A1013,LNG!$A$2:$H$1999,4,FALSE)/(D1013*10^9)</f>
        <v>0.31633082148888797</v>
      </c>
      <c r="U1013" s="45">
        <f>VLOOKUP($A1013,LNG!$A$2:$H$1999,5,FALSE)/(E1013*10^9)</f>
        <v>8.1659355918029905E-2</v>
      </c>
      <c r="V1013" s="45">
        <f>VLOOKUP($A1013,LNG!$A$2:$H$1999,6,FALSE)/(F1013*10^9)</f>
        <v>0.19501309214814361</v>
      </c>
      <c r="W1013" s="45">
        <f>VLOOKUP($A1013,LNG!$A$2:$H$1999,7,FALSE)/(G1013*10^9)</f>
        <v>0.839136354667257</v>
      </c>
      <c r="X1013" s="45">
        <f>VLOOKUP($A1013,'LNST năm'!$A$2:$I$2000,8,FALSE)</f>
        <v>-1</v>
      </c>
      <c r="Y1013" s="45">
        <f>VLOOKUP($A1013,'LNST năm'!$A$2:$I$2000,9,FALSE)</f>
        <v>-1</v>
      </c>
      <c r="Z1013" s="46" t="e">
        <f>VLOOKUP($A1013,LNG!$A$2:$H$1999,9,FALSE)</f>
        <v>#REF!</v>
      </c>
      <c r="AA1013" s="162" t="e">
        <f>VLOOKUP($A1013,'GIÁ CP'!$A$2:$D$2000,4,FALSE)/Z1013</f>
        <v>#REF!</v>
      </c>
    </row>
    <row r="1014" spans="1:27" hidden="1">
      <c r="A1014" s="18" t="s">
        <v>1486</v>
      </c>
      <c r="B1014" s="18" t="s">
        <v>3304</v>
      </c>
      <c r="C1014" s="154" t="str">
        <f>VLOOKUP(A1014,'GIÁ CP'!$K$2:$M$2000,3,FALSE)</f>
        <v xml:space="preserve">Thép và sản phẩm thép </v>
      </c>
      <c r="D1014" s="43">
        <f>VLOOKUP($A1014,'Doanh thu'!$A$3:$Q$2000,9,FALSE)/1000000000</f>
        <v>299.05357020000002</v>
      </c>
      <c r="E1014" s="43">
        <f>VLOOKUP($A1014,'Doanh thu'!$A$3:$Q$2000,10,FALSE)/1000000000</f>
        <v>261.79661443399999</v>
      </c>
      <c r="F1014" s="43">
        <f>VLOOKUP($A1014,'Doanh thu'!$A$3:$Q$2000,11,FALSE)/1000000000</f>
        <v>383.80389448599999</v>
      </c>
      <c r="G1014" s="43">
        <f>VLOOKUP($A1014,'Doanh thu'!$A$3:$Q$2000,12,FALSE)/1000000000</f>
        <v>330.15097210900001</v>
      </c>
      <c r="H1014" s="43">
        <f>VLOOKUP($A1014,LNST!$A$3:$Q$1635,9,FALSE)/1000000000</f>
        <v>22.304177379999999</v>
      </c>
      <c r="I1014" s="43">
        <f>VLOOKUP($A1014,LNST!$A$3:$Q$1635,10,FALSE)/1000000000</f>
        <v>16.534449307999999</v>
      </c>
      <c r="J1014" s="43">
        <f>VLOOKUP($A1014,LNST!$A$3:$Q$1635,11,FALSE)/1000000000</f>
        <v>33.440535048999998</v>
      </c>
      <c r="K1014" s="43">
        <f>VLOOKUP($A1014,LNST!$A$3:$Q$1635,12,FALSE)/1000000000</f>
        <v>27.977504408000001</v>
      </c>
      <c r="L1014" s="45">
        <f>VLOOKUP($A1014,'Doanh thu'!$A$3:$Q$2000,14,FALSE)</f>
        <v>2.0375928243159321E-2</v>
      </c>
      <c r="M1014" s="45">
        <f>VLOOKUP($A1014,'Doanh thu'!$A$3:$Q$2000,15,FALSE)</f>
        <v>-3.1982459146268051E-2</v>
      </c>
      <c r="N1014" s="45">
        <f>VLOOKUP($A1014,'Doanh thu'!$A$3:$Q$2000,16,FALSE)</f>
        <v>0.11856037961745824</v>
      </c>
      <c r="O1014" s="45">
        <f>VLOOKUP($A1014,'Doanh thu'!$A$3:$Q$2000,17,FALSE)</f>
        <v>6.2265356590612934E-2</v>
      </c>
      <c r="P1014" s="45">
        <f>VLOOKUP($A1014,LNST!$A$3:$R$1635,14,FALSE)</f>
        <v>-0.23413991765201242</v>
      </c>
      <c r="Q1014" s="45">
        <f>VLOOKUP($A1014,LNST!$A$3:$R$1635,15,FALSE)</f>
        <v>1.8413171896368927</v>
      </c>
      <c r="R1014" s="45">
        <f>VLOOKUP($A1014,LNST!$A$3:$R$1635,16,FALSE)</f>
        <v>1.0807105482791857</v>
      </c>
      <c r="S1014" s="45">
        <f>VLOOKUP($A1014,LNST!$A$3:$R$1635,17,FALSE)</f>
        <v>1.1558214750067597</v>
      </c>
      <c r="T1014" s="45">
        <f>VLOOKUP($A1014,LNG!$A$2:$H$1999,4,FALSE)/(D1014*10^9)</f>
        <v>0.10609561735638494</v>
      </c>
      <c r="U1014" s="45">
        <f>VLOOKUP($A1014,LNG!$A$2:$H$1999,5,FALSE)/(E1014*10^9)</f>
        <v>0.16678442331807836</v>
      </c>
      <c r="V1014" s="45">
        <f>VLOOKUP($A1014,LNG!$A$2:$H$1999,6,FALSE)/(F1014*10^9)</f>
        <v>8.641082750453892E-2</v>
      </c>
      <c r="W1014" s="45">
        <f>VLOOKUP($A1014,LNG!$A$2:$H$1999,7,FALSE)/(G1014*10^9)</f>
        <v>0.19339997883125845</v>
      </c>
      <c r="X1014" s="45">
        <f>VLOOKUP($A1014,'LNST năm'!$A$2:$I$2000,8,FALSE)</f>
        <v>6.1103527846758203E-2</v>
      </c>
      <c r="Y1014" s="45">
        <f>VLOOKUP($A1014,'LNST năm'!$A$2:$I$2000,9,FALSE)</f>
        <v>-0.25274633885186792</v>
      </c>
      <c r="Z1014" s="46" t="e">
        <f>VLOOKUP($A1014,LNG!$A$2:$H$1999,9,FALSE)</f>
        <v>#REF!</v>
      </c>
      <c r="AA1014" s="162" t="e">
        <f>VLOOKUP($A1014,'GIÁ CP'!$A$2:$D$2000,4,FALSE)/Z1014</f>
        <v>#REF!</v>
      </c>
    </row>
    <row r="1015" spans="1:27" hidden="1">
      <c r="A1015" s="18" t="s">
        <v>1554</v>
      </c>
      <c r="B1015" s="18" t="s">
        <v>3664</v>
      </c>
      <c r="C1015" s="154" t="str">
        <f>VLOOKUP(A1015,'GIÁ CP'!$K$2:$M$2000,3,FALSE)</f>
        <v xml:space="preserve">Dịch vụ vận tải </v>
      </c>
      <c r="D1015" s="43">
        <f>VLOOKUP($A1015,'Doanh thu'!$A$3:$Q$2000,9,FALSE)/1000000000</f>
        <v>102.715336638</v>
      </c>
      <c r="E1015" s="43">
        <f>VLOOKUP($A1015,'Doanh thu'!$A$3:$Q$2000,10,FALSE)/1000000000</f>
        <v>104.903972541</v>
      </c>
      <c r="F1015" s="43">
        <f>VLOOKUP($A1015,'Doanh thu'!$A$3:$Q$2000,11,FALSE)/1000000000</f>
        <v>105.62698514100001</v>
      </c>
      <c r="G1015" s="43">
        <f>VLOOKUP($A1015,'Doanh thu'!$A$3:$Q$2000,12,FALSE)/1000000000</f>
        <v>109.750150424</v>
      </c>
      <c r="H1015" s="43">
        <f>VLOOKUP($A1015,LNST!$A$3:$Q$1635,9,FALSE)/1000000000</f>
        <v>2.3026956539999999</v>
      </c>
      <c r="I1015" s="43">
        <f>VLOOKUP($A1015,LNST!$A$3:$Q$1635,10,FALSE)/1000000000</f>
        <v>2.234772311</v>
      </c>
      <c r="J1015" s="43">
        <f>VLOOKUP($A1015,LNST!$A$3:$Q$1635,11,FALSE)/1000000000</f>
        <v>0.82414723199999995</v>
      </c>
      <c r="K1015" s="43">
        <f>VLOOKUP($A1015,LNST!$A$3:$Q$1635,12,FALSE)/1000000000</f>
        <v>1.138031569</v>
      </c>
      <c r="L1015" s="45">
        <f>VLOOKUP($A1015,'Doanh thu'!$A$3:$Q$2000,14,FALSE)</f>
        <v>1.4407408717922734</v>
      </c>
      <c r="M1015" s="45">
        <f>VLOOKUP($A1015,'Doanh thu'!$A$3:$Q$2000,15,FALSE)</f>
        <v>1.4990506888439172</v>
      </c>
      <c r="N1015" s="45">
        <f>VLOOKUP($A1015,'Doanh thu'!$A$3:$Q$2000,16,FALSE)</f>
        <v>0.69579200466067992</v>
      </c>
      <c r="O1015" s="45">
        <f>VLOOKUP($A1015,'Doanh thu'!$A$3:$Q$2000,17,FALSE)</f>
        <v>0.8258851138830765</v>
      </c>
      <c r="P1015" s="45">
        <f>VLOOKUP($A1015,LNST!$A$3:$R$1635,14,FALSE)</f>
        <v>-0.78252979512797016</v>
      </c>
      <c r="Q1015" s="45">
        <f>VLOOKUP($A1015,LNST!$A$3:$R$1635,15,FALSE)</f>
        <v>-0.83894169920771233</v>
      </c>
      <c r="R1015" s="45">
        <f>VLOOKUP($A1015,LNST!$A$3:$R$1635,16,FALSE)</f>
        <v>1.2163611908020182</v>
      </c>
      <c r="S1015" s="45">
        <f>VLOOKUP($A1015,LNST!$A$3:$R$1635,17,FALSE)</f>
        <v>1.9716287548206233E-2</v>
      </c>
      <c r="T1015" s="45">
        <f>VLOOKUP($A1015,LNG!$A$2:$H$1999,4,FALSE)/(D1015*10^9)</f>
        <v>2.2436500277675311E-2</v>
      </c>
      <c r="U1015" s="45">
        <f>VLOOKUP($A1015,LNG!$A$2:$H$1999,5,FALSE)/(E1015*10^9)</f>
        <v>3.8546376529445522E-2</v>
      </c>
      <c r="V1015" s="45">
        <f>VLOOKUP($A1015,LNG!$A$2:$H$1999,6,FALSE)/(F1015*10^9)</f>
        <v>2.9958436272472043E-2</v>
      </c>
      <c r="W1015" s="45">
        <f>VLOOKUP($A1015,LNG!$A$2:$H$1999,7,FALSE)/(G1015*10^9)</f>
        <v>2.5910762773571031E-2</v>
      </c>
      <c r="X1015" s="45">
        <f>VLOOKUP($A1015,'LNST năm'!$A$2:$I$2000,8,FALSE)</f>
        <v>-0.77291434860244812</v>
      </c>
      <c r="Y1015" s="45">
        <f>VLOOKUP($A1015,'LNST năm'!$A$2:$I$2000,9,FALSE)</f>
        <v>0.31702211921936696</v>
      </c>
      <c r="Z1015" s="46" t="e">
        <f>VLOOKUP($A1015,LNG!$A$2:$H$1999,9,FALSE)</f>
        <v>#REF!</v>
      </c>
      <c r="AA1015" s="162" t="e">
        <f>VLOOKUP($A1015,'GIÁ CP'!$A$2:$D$2000,4,FALSE)/Z1015</f>
        <v>#REF!</v>
      </c>
    </row>
    <row r="1016" spans="1:27" hidden="1">
      <c r="A1016" s="18" t="s">
        <v>672</v>
      </c>
      <c r="B1016" s="18" t="s">
        <v>2385</v>
      </c>
      <c r="C1016" s="154" t="str">
        <f>VLOOKUP(A1016,'GIÁ CP'!$K$2:$M$2000,3,FALSE)</f>
        <v xml:space="preserve">Vật liệu xây dựng &amp; Nội thất </v>
      </c>
      <c r="D1016" s="43">
        <f>VLOOKUP($A1016,'Doanh thu'!$A$3:$Q$2000,9,FALSE)/1000000000</f>
        <v>1118.441106171</v>
      </c>
      <c r="E1016" s="43">
        <f>VLOOKUP($A1016,'Doanh thu'!$A$3:$Q$2000,10,FALSE)/1000000000</f>
        <v>924.94572517400002</v>
      </c>
      <c r="F1016" s="43">
        <f>VLOOKUP($A1016,'Doanh thu'!$A$3:$Q$2000,11,FALSE)/1000000000</f>
        <v>1067.4564986509999</v>
      </c>
      <c r="G1016" s="43">
        <f>VLOOKUP($A1016,'Doanh thu'!$A$3:$Q$2000,12,FALSE)/1000000000</f>
        <v>744.43522450900002</v>
      </c>
      <c r="H1016" s="43">
        <f>VLOOKUP($A1016,LNST!$A$3:$Q$1635,9,FALSE)/1000000000</f>
        <v>210.097630227</v>
      </c>
      <c r="I1016" s="43">
        <f>VLOOKUP($A1016,LNST!$A$3:$Q$1635,10,FALSE)/1000000000</f>
        <v>134.607042468</v>
      </c>
      <c r="J1016" s="43">
        <f>VLOOKUP($A1016,LNST!$A$3:$Q$1635,11,FALSE)/1000000000</f>
        <v>185.18025682000001</v>
      </c>
      <c r="K1016" s="43">
        <f>VLOOKUP($A1016,LNST!$A$3:$Q$1635,12,FALSE)/1000000000</f>
        <v>123.41385371299999</v>
      </c>
      <c r="L1016" s="45">
        <f>VLOOKUP($A1016,'Doanh thu'!$A$3:$Q$2000,14,FALSE)</f>
        <v>-4.7510962395180358E-2</v>
      </c>
      <c r="M1016" s="45">
        <f>VLOOKUP($A1016,'Doanh thu'!$A$3:$Q$2000,15,FALSE)</f>
        <v>-4.8035389470604074E-2</v>
      </c>
      <c r="N1016" s="45">
        <f>VLOOKUP($A1016,'Doanh thu'!$A$3:$Q$2000,16,FALSE)</f>
        <v>-3.1641047181669262E-2</v>
      </c>
      <c r="O1016" s="45">
        <f>VLOOKUP($A1016,'Doanh thu'!$A$3:$Q$2000,17,FALSE)</f>
        <v>-0.26876339861271004</v>
      </c>
      <c r="P1016" s="45">
        <f>VLOOKUP($A1016,LNST!$A$3:$R$1635,14,FALSE)</f>
        <v>-0.16375002572682806</v>
      </c>
      <c r="Q1016" s="45">
        <f>VLOOKUP($A1016,LNST!$A$3:$R$1635,15,FALSE)</f>
        <v>-0.16883518873860881</v>
      </c>
      <c r="R1016" s="45">
        <f>VLOOKUP($A1016,LNST!$A$3:$R$1635,16,FALSE)</f>
        <v>-2.1193492931500187E-2</v>
      </c>
      <c r="S1016" s="45">
        <f>VLOOKUP($A1016,LNST!$A$3:$R$1635,17,FALSE)</f>
        <v>-0.25011909232008472</v>
      </c>
      <c r="T1016" s="45">
        <f>VLOOKUP($A1016,LNG!$A$2:$H$1999,4,FALSE)/(D1016*10^9)</f>
        <v>0.21982774349176099</v>
      </c>
      <c r="U1016" s="45">
        <f>VLOOKUP($A1016,LNG!$A$2:$H$1999,5,FALSE)/(E1016*10^9)</f>
        <v>0.32179228975084795</v>
      </c>
      <c r="V1016" s="45">
        <f>VLOOKUP($A1016,LNG!$A$2:$H$1999,6,FALSE)/(F1016*10^9)</f>
        <v>0.2118654667087666</v>
      </c>
      <c r="W1016" s="45">
        <f>VLOOKUP($A1016,LNG!$A$2:$H$1999,7,FALSE)/(G1016*10^9)</f>
        <v>0.36962380558964725</v>
      </c>
      <c r="X1016" s="45">
        <f>VLOOKUP($A1016,'LNST năm'!$A$2:$I$2000,8,FALSE)</f>
        <v>-0.13958149491178293</v>
      </c>
      <c r="Y1016" s="45">
        <f>VLOOKUP($A1016,'LNST năm'!$A$2:$I$2000,9,FALSE)</f>
        <v>-0.15443464788654238</v>
      </c>
      <c r="Z1016" s="46" t="e">
        <f>VLOOKUP($A1016,LNG!$A$2:$H$1999,9,FALSE)</f>
        <v>#REF!</v>
      </c>
      <c r="AA1016" s="162" t="e">
        <f>VLOOKUP($A1016,'GIÁ CP'!$A$2:$D$2000,4,FALSE)/Z1016</f>
        <v>#REF!</v>
      </c>
    </row>
    <row r="1017" spans="1:27" hidden="1">
      <c r="A1017" s="18" t="s">
        <v>666</v>
      </c>
      <c r="B1017" s="18" t="s">
        <v>2381</v>
      </c>
      <c r="C1017" s="154" t="str">
        <f>VLOOKUP(A1017,'GIÁ CP'!$K$2:$M$2000,3,FALSE)</f>
        <v xml:space="preserve">Xây dựng </v>
      </c>
      <c r="D1017" s="43">
        <f>VLOOKUP($A1017,'Doanh thu'!$A$3:$Q$2000,9,FALSE)/1000000000</f>
        <v>26.662207283000001</v>
      </c>
      <c r="E1017" s="43">
        <f>VLOOKUP($A1017,'Doanh thu'!$A$3:$Q$2000,10,FALSE)/1000000000</f>
        <v>62.379508205999997</v>
      </c>
      <c r="F1017" s="43">
        <f>VLOOKUP($A1017,'Doanh thu'!$A$3:$Q$2000,11,FALSE)/1000000000</f>
        <v>99.304289510999993</v>
      </c>
      <c r="G1017" s="43">
        <f>VLOOKUP($A1017,'Doanh thu'!$A$3:$Q$2000,12,FALSE)/1000000000</f>
        <v>29.010301483999999</v>
      </c>
      <c r="H1017" s="43">
        <f>VLOOKUP($A1017,LNST!$A$3:$Q$1635,9,FALSE)/1000000000</f>
        <v>0.21916912</v>
      </c>
      <c r="I1017" s="43">
        <f>VLOOKUP($A1017,LNST!$A$3:$Q$1635,10,FALSE)/1000000000</f>
        <v>0.207143466</v>
      </c>
      <c r="J1017" s="43">
        <f>VLOOKUP($A1017,LNST!$A$3:$Q$1635,11,FALSE)/1000000000</f>
        <v>0.240484593</v>
      </c>
      <c r="K1017" s="43">
        <f>VLOOKUP($A1017,LNST!$A$3:$Q$1635,12,FALSE)/1000000000</f>
        <v>0.149345177</v>
      </c>
      <c r="L1017" s="45">
        <f>VLOOKUP($A1017,'Doanh thu'!$A$3:$Q$2000,14,FALSE)</f>
        <v>-0.51226039982991511</v>
      </c>
      <c r="M1017" s="45">
        <f>VLOOKUP($A1017,'Doanh thu'!$A$3:$Q$2000,15,FALSE)</f>
        <v>0.27041924790267474</v>
      </c>
      <c r="N1017" s="45">
        <f>VLOOKUP($A1017,'Doanh thu'!$A$3:$Q$2000,16,FALSE)</f>
        <v>0.31478035736412541</v>
      </c>
      <c r="O1017" s="45">
        <f>VLOOKUP($A1017,'Doanh thu'!$A$3:$Q$2000,17,FALSE)</f>
        <v>-0.40387422421669716</v>
      </c>
      <c r="P1017" s="45">
        <f>VLOOKUP($A1017,LNST!$A$3:$R$1635,14,FALSE)</f>
        <v>-0.43808797015428819</v>
      </c>
      <c r="Q1017" s="45">
        <f>VLOOKUP($A1017,LNST!$A$3:$R$1635,15,FALSE)</f>
        <v>2.5599356280092094</v>
      </c>
      <c r="R1017" s="45">
        <f>VLOOKUP($A1017,LNST!$A$3:$R$1635,16,FALSE)</f>
        <v>0.10250684858782518</v>
      </c>
      <c r="S1017" s="45">
        <f>VLOOKUP($A1017,LNST!$A$3:$R$1635,17,FALSE)</f>
        <v>3.8977720043334455E-2</v>
      </c>
      <c r="T1017" s="45">
        <f>VLOOKUP($A1017,LNG!$A$2:$H$1999,4,FALSE)/(D1017*10^9)</f>
        <v>0.19138070624983372</v>
      </c>
      <c r="U1017" s="45">
        <f>VLOOKUP($A1017,LNG!$A$2:$H$1999,5,FALSE)/(E1017*10^9)</f>
        <v>6.2155229778279475E-2</v>
      </c>
      <c r="V1017" s="45">
        <f>VLOOKUP($A1017,LNG!$A$2:$H$1999,6,FALSE)/(F1017*10^9)</f>
        <v>4.6249052217339118E-2</v>
      </c>
      <c r="W1017" s="45">
        <f>VLOOKUP($A1017,LNG!$A$2:$H$1999,7,FALSE)/(G1017*10^9)</f>
        <v>0.10335150300501442</v>
      </c>
      <c r="X1017" s="45">
        <f>VLOOKUP($A1017,'LNST năm'!$A$2:$I$2000,8,FALSE)</f>
        <v>2.6917955955437705E-2</v>
      </c>
      <c r="Y1017" s="45">
        <f>VLOOKUP($A1017,'LNST năm'!$A$2:$I$2000,9,FALSE)</f>
        <v>-0.24084980891970353</v>
      </c>
      <c r="Z1017" s="46" t="e">
        <f>VLOOKUP($A1017,LNG!$A$2:$H$1999,9,FALSE)</f>
        <v>#REF!</v>
      </c>
      <c r="AA1017" s="162" t="e">
        <f>VLOOKUP($A1017,'GIÁ CP'!$A$2:$D$2000,4,FALSE)/Z1017</f>
        <v>#REF!</v>
      </c>
    </row>
    <row r="1018" spans="1:27">
      <c r="A1018" s="18" t="s">
        <v>965</v>
      </c>
      <c r="B1018" s="18" t="s">
        <v>2429</v>
      </c>
      <c r="C1018" s="154" t="str">
        <f>VLOOKUP(A1018,'GIÁ CP'!$K$2:$M$2000,3,FALSE)</f>
        <v xml:space="preserve">Tư vấn &amp; Hỗ trợ KD </v>
      </c>
      <c r="D1018" s="43">
        <f>VLOOKUP($A1018,'Doanh thu'!$A$3:$Q$2000,9,FALSE)/1000000000</f>
        <v>6.2604966810000002</v>
      </c>
      <c r="E1018" s="43">
        <f>VLOOKUP($A1018,'Doanh thu'!$A$3:$Q$2000,10,FALSE)/1000000000</f>
        <v>6.1075876290000002</v>
      </c>
      <c r="F1018" s="43">
        <f>VLOOKUP($A1018,'Doanh thu'!$A$3:$Q$2000,11,FALSE)/1000000000</f>
        <v>6.9187228919999999</v>
      </c>
      <c r="G1018" s="43">
        <f>VLOOKUP($A1018,'Doanh thu'!$A$3:$Q$2000,12,FALSE)/1000000000</f>
        <v>6.3350908769999998</v>
      </c>
      <c r="H1018" s="43">
        <f>VLOOKUP($A1018,LNST!$A$3:$Q$1635,9,FALSE)/1000000000</f>
        <v>3.3215433289999998</v>
      </c>
      <c r="I1018" s="43">
        <f>VLOOKUP($A1018,LNST!$A$3:$Q$1635,10,FALSE)/1000000000</f>
        <v>2.4977512179999999</v>
      </c>
      <c r="J1018" s="43">
        <f>VLOOKUP($A1018,LNST!$A$3:$Q$1635,11,FALSE)/1000000000</f>
        <v>5.404974481</v>
      </c>
      <c r="K1018" s="43">
        <f>VLOOKUP($A1018,LNST!$A$3:$Q$1635,12,FALSE)/1000000000</f>
        <v>2.3706048289999999</v>
      </c>
      <c r="L1018" s="45">
        <f>VLOOKUP($A1018,'Doanh thu'!$A$3:$Q$2000,14,FALSE)</f>
        <v>2.5477794335275474</v>
      </c>
      <c r="M1018" s="45">
        <f>VLOOKUP($A1018,'Doanh thu'!$A$3:$Q$2000,15,FALSE)</f>
        <v>-3.9085444689348652E-2</v>
      </c>
      <c r="N1018" s="45">
        <f>VLOOKUP($A1018,'Doanh thu'!$A$3:$Q$2000,16,FALSE)</f>
        <v>0.13293280372995633</v>
      </c>
      <c r="O1018" s="45">
        <f>VLOOKUP($A1018,'Doanh thu'!$A$3:$Q$2000,17,FALSE)</f>
        <v>-4.7085599491386758E-3</v>
      </c>
      <c r="P1018" s="45">
        <f>VLOOKUP($A1018,LNST!$A$3:$R$1635,14,FALSE)</f>
        <v>-0.39273051854442309</v>
      </c>
      <c r="Q1018" s="45">
        <f>VLOOKUP($A1018,LNST!$A$3:$R$1635,15,FALSE)</f>
        <v>-0.19271527028752869</v>
      </c>
      <c r="R1018" s="45">
        <f>VLOOKUP($A1018,LNST!$A$3:$R$1635,16,FALSE)</f>
        <v>-0.15616311761064489</v>
      </c>
      <c r="S1018" s="45">
        <f>VLOOKUP($A1018,LNST!$A$3:$R$1635,17,FALSE)</f>
        <v>-0.35526530952530005</v>
      </c>
      <c r="T1018" s="45">
        <f>VLOOKUP($A1018,LNG!$A$2:$H$1999,4,FALSE)/(D1018*10^9)</f>
        <v>0.952019812595441</v>
      </c>
      <c r="U1018" s="45">
        <f>VLOOKUP($A1018,LNG!$A$2:$H$1999,5,FALSE)/(E1018*10^9)</f>
        <v>0.94531615503735578</v>
      </c>
      <c r="V1018" s="45">
        <f>VLOOKUP($A1018,LNG!$A$2:$H$1999,6,FALSE)/(F1018*10^9)</f>
        <v>0.81565504415926826</v>
      </c>
      <c r="W1018" s="45">
        <f>VLOOKUP($A1018,LNG!$A$2:$H$1999,7,FALSE)/(G1018*10^9)</f>
        <v>1.0318372807771798</v>
      </c>
      <c r="X1018" s="45">
        <f>VLOOKUP($A1018,'LNST năm'!$A$2:$I$2000,8,FALSE)</f>
        <v>-0.2144533778580196</v>
      </c>
      <c r="Y1018" s="45">
        <f>VLOOKUP($A1018,'LNST năm'!$A$2:$I$2000,9,FALSE)</f>
        <v>-0.19198246084539616</v>
      </c>
      <c r="Z1018" s="46" t="e">
        <f>VLOOKUP($A1018,LNG!$A$2:$H$1999,9,FALSE)</f>
        <v>#REF!</v>
      </c>
      <c r="AA1018" s="162" t="e">
        <f>VLOOKUP($A1018,'GIÁ CP'!$A$2:$D$2000,4,FALSE)/Z1018</f>
        <v>#REF!</v>
      </c>
    </row>
    <row r="1019" spans="1:27" hidden="1">
      <c r="A1019" s="18" t="s">
        <v>382</v>
      </c>
      <c r="B1019" s="18" t="s">
        <v>2089</v>
      </c>
      <c r="C1019" s="154" t="str">
        <f>VLOOKUP(A1019,'GIÁ CP'!$K$2:$M$2000,3,FALSE)</f>
        <v xml:space="preserve">Containers &amp; Đóng gói </v>
      </c>
      <c r="D1019" s="43">
        <f>VLOOKUP($A1019,'Doanh thu'!$A$3:$Q$2000,9,FALSE)/1000000000</f>
        <v>64.616040886999997</v>
      </c>
      <c r="E1019" s="43">
        <f>VLOOKUP($A1019,'Doanh thu'!$A$3:$Q$2000,10,FALSE)/1000000000</f>
        <v>68.239681962999995</v>
      </c>
      <c r="F1019" s="43">
        <f>VLOOKUP($A1019,'Doanh thu'!$A$3:$Q$2000,11,FALSE)/1000000000</f>
        <v>89.942893987000005</v>
      </c>
      <c r="G1019" s="43">
        <f>VLOOKUP($A1019,'Doanh thu'!$A$3:$Q$2000,12,FALSE)/1000000000</f>
        <v>65.528569404999999</v>
      </c>
      <c r="H1019" s="43">
        <f>VLOOKUP($A1019,LNST!$A$3:$Q$1635,9,FALSE)/1000000000</f>
        <v>0.19369397799999999</v>
      </c>
      <c r="I1019" s="43">
        <f>VLOOKUP($A1019,LNST!$A$3:$Q$1635,10,FALSE)/1000000000</f>
        <v>0.24560322300000001</v>
      </c>
      <c r="J1019" s="43">
        <f>VLOOKUP($A1019,LNST!$A$3:$Q$1635,11,FALSE)/1000000000</f>
        <v>0.273678961</v>
      </c>
      <c r="K1019" s="43">
        <f>VLOOKUP($A1019,LNST!$A$3:$Q$1635,12,FALSE)/1000000000</f>
        <v>0.27169724000000001</v>
      </c>
      <c r="L1019" s="45">
        <f>VLOOKUP($A1019,'Doanh thu'!$A$3:$Q$2000,14,FALSE)</f>
        <v>0.58159060956588393</v>
      </c>
      <c r="M1019" s="45">
        <f>VLOOKUP($A1019,'Doanh thu'!$A$3:$Q$2000,15,FALSE)</f>
        <v>0.4018077280770796</v>
      </c>
      <c r="N1019" s="45">
        <f>VLOOKUP($A1019,'Doanh thu'!$A$3:$Q$2000,16,FALSE)</f>
        <v>0.64482531415814759</v>
      </c>
      <c r="O1019" s="45">
        <f>VLOOKUP($A1019,'Doanh thu'!$A$3:$Q$2000,17,FALSE)</f>
        <v>0.55661377627113884</v>
      </c>
      <c r="P1019" s="45">
        <f>VLOOKUP($A1019,LNST!$A$3:$R$1635,14,FALSE)</f>
        <v>-0.11840576079713089</v>
      </c>
      <c r="Q1019" s="45">
        <f>VLOOKUP($A1019,LNST!$A$3:$R$1635,15,FALSE)</f>
        <v>1.3622042261683531</v>
      </c>
      <c r="R1019" s="45">
        <f>VLOOKUP($A1019,LNST!$A$3:$R$1635,16,FALSE)</f>
        <v>0.39766108740998884</v>
      </c>
      <c r="S1019" s="45">
        <f>VLOOKUP($A1019,LNST!$A$3:$R$1635,17,FALSE)</f>
        <v>0.36296713163096389</v>
      </c>
      <c r="T1019" s="45">
        <f>VLOOKUP($A1019,LNG!$A$2:$H$1999,4,FALSE)/(D1019*10^9)</f>
        <v>6.3301899851046506E-2</v>
      </c>
      <c r="U1019" s="45">
        <f>VLOOKUP($A1019,LNG!$A$2:$H$1999,5,FALSE)/(E1019*10^9)</f>
        <v>0.1180672097998418</v>
      </c>
      <c r="V1019" s="45">
        <f>VLOOKUP($A1019,LNG!$A$2:$H$1999,6,FALSE)/(F1019*10^9)</f>
        <v>5.5994567494436299E-2</v>
      </c>
      <c r="W1019" s="45">
        <f>VLOOKUP($A1019,LNG!$A$2:$H$1999,7,FALSE)/(G1019*10^9)</f>
        <v>9.3350071496193079E-2</v>
      </c>
      <c r="X1019" s="45">
        <f>VLOOKUP($A1019,'LNST năm'!$A$2:$I$2000,8,FALSE)</f>
        <v>0.59416949886362724</v>
      </c>
      <c r="Y1019" s="45">
        <f>VLOOKUP($A1019,'LNST năm'!$A$2:$I$2000,9,FALSE)</f>
        <v>-0.16411342844111299</v>
      </c>
      <c r="Z1019" s="46" t="e">
        <f>VLOOKUP($A1019,LNG!$A$2:$H$1999,9,FALSE)</f>
        <v>#REF!</v>
      </c>
      <c r="AA1019" s="162" t="e">
        <f>VLOOKUP($A1019,'GIÁ CP'!$A$2:$D$2000,4,FALSE)/Z1019</f>
        <v>#REF!</v>
      </c>
    </row>
    <row r="1020" spans="1:27" hidden="1">
      <c r="A1020" s="18" t="s">
        <v>871</v>
      </c>
      <c r="B1020" s="18" t="s">
        <v>3375</v>
      </c>
      <c r="C1020" s="154" t="str">
        <f>VLOOKUP(A1020,'GIÁ CP'!$K$2:$M$2000,3,FALSE)</f>
        <v xml:space="preserve">Dịch vụ truyền thông </v>
      </c>
      <c r="D1020" s="43">
        <f>VLOOKUP($A1020,'Doanh thu'!$A$3:$Q$2000,9,FALSE)/1000000000</f>
        <v>4.8609999999999998</v>
      </c>
      <c r="E1020" s="43">
        <f>VLOOKUP($A1020,'Doanh thu'!$A$3:$Q$2000,10,FALSE)/1000000000</f>
        <v>46.131</v>
      </c>
      <c r="F1020" s="43">
        <f>VLOOKUP($A1020,'Doanh thu'!$A$3:$Q$2000,11,FALSE)/1000000000</f>
        <v>103.033</v>
      </c>
      <c r="G1020" s="43">
        <f>VLOOKUP($A1020,'Doanh thu'!$A$3:$Q$2000,12,FALSE)/1000000000</f>
        <v>121.583</v>
      </c>
      <c r="H1020" s="43">
        <f>VLOOKUP($A1020,LNST!$A$3:$Q$1635,9,FALSE)/1000000000</f>
        <v>377.149</v>
      </c>
      <c r="I1020" s="43">
        <f>VLOOKUP($A1020,LNST!$A$3:$Q$1635,10,FALSE)/1000000000</f>
        <v>167.703</v>
      </c>
      <c r="J1020" s="43">
        <f>VLOOKUP($A1020,LNST!$A$3:$Q$1635,11,FALSE)/1000000000</f>
        <v>-15.727</v>
      </c>
      <c r="K1020" s="43">
        <f>VLOOKUP($A1020,LNST!$A$3:$Q$1635,12,FALSE)/1000000000</f>
        <v>139.81700000000001</v>
      </c>
      <c r="L1020" s="45">
        <f>VLOOKUP($A1020,'Doanh thu'!$A$3:$Q$2000,14,FALSE)</f>
        <v>18.658455904035062</v>
      </c>
      <c r="M1020" s="45">
        <f>VLOOKUP($A1020,'Doanh thu'!$A$3:$Q$2000,15,FALSE)</f>
        <v>10.550186094514709</v>
      </c>
      <c r="N1020" s="45">
        <f>VLOOKUP($A1020,'Doanh thu'!$A$3:$Q$2000,16,FALSE)</f>
        <v>814.19703940576073</v>
      </c>
      <c r="O1020" s="45">
        <f>VLOOKUP($A1020,'Doanh thu'!$A$3:$Q$2000,17,FALSE)</f>
        <v>-0.99727149196873899</v>
      </c>
      <c r="P1020" s="45">
        <f>VLOOKUP($A1020,LNST!$A$3:$R$1635,14,FALSE)</f>
        <v>3.2782071571982261</v>
      </c>
      <c r="Q1020" s="45">
        <f>VLOOKUP($A1020,LNST!$A$3:$R$1635,15,FALSE)</f>
        <v>0.98148402406720292</v>
      </c>
      <c r="R1020" s="45">
        <f>VLOOKUP($A1020,LNST!$A$3:$R$1635,16,FALSE)</f>
        <v>-1.0232046794124616</v>
      </c>
      <c r="S1020" s="45">
        <f>VLOOKUP($A1020,LNST!$A$3:$R$1635,17,FALSE)</f>
        <v>-0.9905994862215175</v>
      </c>
      <c r="T1020" s="45">
        <f>VLOOKUP($A1020,LNG!$A$2:$H$1999,4,FALSE)/(D1020*10^9)</f>
        <v>3463.4531989302614</v>
      </c>
      <c r="U1020" s="45">
        <f>VLOOKUP($A1020,LNG!$A$2:$H$1999,5,FALSE)/(E1020*10^9)</f>
        <v>1.3673451691920835</v>
      </c>
      <c r="V1020" s="45">
        <f>VLOOKUP($A1020,LNG!$A$2:$H$1999,6,FALSE)/(F1020*10^9)</f>
        <v>-0.57576698727592135</v>
      </c>
      <c r="W1020" s="45">
        <f>VLOOKUP($A1020,LNG!$A$2:$H$1999,7,FALSE)/(G1020*10^9)</f>
        <v>-0.32128669304096791</v>
      </c>
      <c r="X1020" s="45">
        <f>VLOOKUP($A1020,'LNST năm'!$A$2:$I$2000,8,FALSE)</f>
        <v>15.348471645383944</v>
      </c>
      <c r="Y1020" s="45">
        <f>VLOOKUP($A1020,'LNST năm'!$A$2:$I$2000,9,FALSE)</f>
        <v>2.6392519145243889</v>
      </c>
      <c r="Z1020" s="46" t="e">
        <f>VLOOKUP($A1020,LNG!$A$2:$H$1999,9,FALSE)</f>
        <v>#REF!</v>
      </c>
      <c r="AA1020" s="162" t="e">
        <f>VLOOKUP($A1020,'GIÁ CP'!$A$2:$D$2000,4,FALSE)/Z1020</f>
        <v>#REF!</v>
      </c>
    </row>
    <row r="1021" spans="1:27">
      <c r="A1021" s="18" t="s">
        <v>432</v>
      </c>
      <c r="B1021" s="18" t="s">
        <v>2125</v>
      </c>
      <c r="C1021" s="154" t="str">
        <f>VLOOKUP(A1021,'GIÁ CP'!$K$2:$M$2000,3,FALSE)</f>
        <v xml:space="preserve">Dược phẩm </v>
      </c>
      <c r="D1021" s="43">
        <f>VLOOKUP($A1021,'Doanh thu'!$A$3:$Q$2000,9,FALSE)/1000000000</f>
        <v>94.243652068000003</v>
      </c>
      <c r="E1021" s="43">
        <f>VLOOKUP($A1021,'Doanh thu'!$A$3:$Q$2000,10,FALSE)/1000000000</f>
        <v>120.22767552000001</v>
      </c>
      <c r="F1021" s="43">
        <f>VLOOKUP($A1021,'Doanh thu'!$A$3:$Q$2000,11,FALSE)/1000000000</f>
        <v>131.55335784499999</v>
      </c>
      <c r="G1021" s="43">
        <f>VLOOKUP($A1021,'Doanh thu'!$A$3:$Q$2000,12,FALSE)/1000000000</f>
        <v>134.98133769099999</v>
      </c>
      <c r="H1021" s="43">
        <f>VLOOKUP($A1021,LNST!$A$3:$Q$1635,9,FALSE)/1000000000</f>
        <v>32.099210053999997</v>
      </c>
      <c r="I1021" s="43">
        <f>VLOOKUP($A1021,LNST!$A$3:$Q$1635,10,FALSE)/1000000000</f>
        <v>23.023568464</v>
      </c>
      <c r="J1021" s="43">
        <f>VLOOKUP($A1021,LNST!$A$3:$Q$1635,11,FALSE)/1000000000</f>
        <v>77.086354028000002</v>
      </c>
      <c r="K1021" s="43">
        <f>VLOOKUP($A1021,LNST!$A$3:$Q$1635,12,FALSE)/1000000000</f>
        <v>34.777782295000002</v>
      </c>
      <c r="L1021" s="45">
        <f>VLOOKUP($A1021,'Doanh thu'!$A$3:$Q$2000,14,FALSE)</f>
        <v>-7.993193556568079E-2</v>
      </c>
      <c r="M1021" s="45">
        <f>VLOOKUP($A1021,'Doanh thu'!$A$3:$Q$2000,15,FALSE)</f>
        <v>0.26257849956681328</v>
      </c>
      <c r="N1021" s="45">
        <f>VLOOKUP($A1021,'Doanh thu'!$A$3:$Q$2000,16,FALSE)</f>
        <v>0.13236328263291508</v>
      </c>
      <c r="O1021" s="45">
        <f>VLOOKUP($A1021,'Doanh thu'!$A$3:$Q$2000,17,FALSE)</f>
        <v>0.46874920630434458</v>
      </c>
      <c r="P1021" s="45">
        <f>VLOOKUP($A1021,LNST!$A$3:$R$1635,14,FALSE)</f>
        <v>0.1574260266838034</v>
      </c>
      <c r="Q1021" s="45">
        <f>VLOOKUP($A1021,LNST!$A$3:$R$1635,15,FALSE)</f>
        <v>8.0714661807462174E-2</v>
      </c>
      <c r="R1021" s="45">
        <f>VLOOKUP($A1021,LNST!$A$3:$R$1635,16,FALSE)</f>
        <v>0.53887817840992724</v>
      </c>
      <c r="S1021" s="45">
        <f>VLOOKUP($A1021,LNST!$A$3:$R$1635,17,FALSE)</f>
        <v>0.45731792353513362</v>
      </c>
      <c r="T1021" s="45">
        <f>VLOOKUP($A1021,LNG!$A$2:$H$1999,4,FALSE)/(D1021*10^9)</f>
        <v>0.64576339605438982</v>
      </c>
      <c r="U1021" s="45">
        <f>VLOOKUP($A1021,LNG!$A$2:$H$1999,5,FALSE)/(E1021*10^9)</f>
        <v>0.516061624435871</v>
      </c>
      <c r="V1021" s="45">
        <f>VLOOKUP($A1021,LNG!$A$2:$H$1999,6,FALSE)/(F1021*10^9)</f>
        <v>0.62176134044691589</v>
      </c>
      <c r="W1021" s="45">
        <f>VLOOKUP($A1021,LNG!$A$2:$H$1999,7,FALSE)/(G1021*10^9)</f>
        <v>0.61403611153815318</v>
      </c>
      <c r="X1021" s="45">
        <f>VLOOKUP($A1021,'LNST năm'!$A$2:$I$2000,8,FALSE)</f>
        <v>0.26730513701951714</v>
      </c>
      <c r="Y1021" s="45">
        <f>VLOOKUP($A1021,'LNST năm'!$A$2:$I$2000,9,FALSE)</f>
        <v>0.12163653032972976</v>
      </c>
      <c r="Z1021" s="46" t="e">
        <f>VLOOKUP($A1021,LNG!$A$2:$H$1999,9,FALSE)</f>
        <v>#REF!</v>
      </c>
      <c r="AA1021" s="162" t="e">
        <f>VLOOKUP($A1021,'GIÁ CP'!$A$2:$D$2000,4,FALSE)/Z1021</f>
        <v>#REF!</v>
      </c>
    </row>
    <row r="1022" spans="1:27">
      <c r="A1022" s="18" t="s">
        <v>531</v>
      </c>
      <c r="B1022" s="18" t="s">
        <v>2247</v>
      </c>
      <c r="C1022" s="154" t="str">
        <f>VLOOKUP(A1022,'GIÁ CP'!$K$2:$M$2000,3,FALSE)</f>
        <v xml:space="preserve">Containers &amp; Đóng gói </v>
      </c>
      <c r="D1022" s="43">
        <f>VLOOKUP($A1022,'Doanh thu'!$A$3:$Q$2000,9,FALSE)/1000000000</f>
        <v>94.373583662000001</v>
      </c>
      <c r="E1022" s="43">
        <f>VLOOKUP($A1022,'Doanh thu'!$A$3:$Q$2000,10,FALSE)/1000000000</f>
        <v>78.762708308000001</v>
      </c>
      <c r="F1022" s="43">
        <f>VLOOKUP($A1022,'Doanh thu'!$A$3:$Q$2000,11,FALSE)/1000000000</f>
        <v>93.395294387999996</v>
      </c>
      <c r="G1022" s="43">
        <f>VLOOKUP($A1022,'Doanh thu'!$A$3:$Q$2000,12,FALSE)/1000000000</f>
        <v>50.730830806999997</v>
      </c>
      <c r="H1022" s="43">
        <f>VLOOKUP($A1022,LNST!$A$3:$Q$1635,9,FALSE)/1000000000</f>
        <v>2.2756091430000001</v>
      </c>
      <c r="I1022" s="43">
        <f>VLOOKUP($A1022,LNST!$A$3:$Q$1635,10,FALSE)/1000000000</f>
        <v>1.895903396</v>
      </c>
      <c r="J1022" s="43">
        <f>VLOOKUP($A1022,LNST!$A$3:$Q$1635,11,FALSE)/1000000000</f>
        <v>1.918166155</v>
      </c>
      <c r="K1022" s="43">
        <f>VLOOKUP($A1022,LNST!$A$3:$Q$1635,12,FALSE)/1000000000</f>
        <v>1.66056683</v>
      </c>
      <c r="L1022" s="45">
        <f>VLOOKUP($A1022,'Doanh thu'!$A$3:$Q$2000,14,FALSE)</f>
        <v>9.8004837796335523E-2</v>
      </c>
      <c r="M1022" s="45">
        <f>VLOOKUP($A1022,'Doanh thu'!$A$3:$Q$2000,15,FALSE)</f>
        <v>8.1160681021736958E-2</v>
      </c>
      <c r="N1022" s="45">
        <f>VLOOKUP($A1022,'Doanh thu'!$A$3:$Q$2000,16,FALSE)</f>
        <v>-0.39547647675944425</v>
      </c>
      <c r="O1022" s="45">
        <f>VLOOKUP($A1022,'Doanh thu'!$A$3:$Q$2000,17,FALSE)</f>
        <v>-0.6707979036270374</v>
      </c>
      <c r="P1022" s="45">
        <f>VLOOKUP($A1022,LNST!$A$3:$R$1635,14,FALSE)</f>
        <v>-3.9084196378411817E-2</v>
      </c>
      <c r="Q1022" s="45">
        <f>VLOOKUP($A1022,LNST!$A$3:$R$1635,15,FALSE)</f>
        <v>-0.29998343183860293</v>
      </c>
      <c r="R1022" s="45">
        <f>VLOOKUP($A1022,LNST!$A$3:$R$1635,16,FALSE)</f>
        <v>-1.6752598975515839E-2</v>
      </c>
      <c r="S1022" s="45">
        <f>VLOOKUP($A1022,LNST!$A$3:$R$1635,17,FALSE)</f>
        <v>-0.19024962723492209</v>
      </c>
      <c r="T1022" s="45">
        <f>VLOOKUP($A1022,LNG!$A$2:$H$1999,4,FALSE)/(D1022*10^9)</f>
        <v>9.7258909133656632E-2</v>
      </c>
      <c r="U1022" s="45">
        <f>VLOOKUP($A1022,LNG!$A$2:$H$1999,5,FALSE)/(E1022*10^9)</f>
        <v>7.8726534843776924E-2</v>
      </c>
      <c r="V1022" s="45">
        <f>VLOOKUP($A1022,LNG!$A$2:$H$1999,6,FALSE)/(F1022*10^9)</f>
        <v>7.5328707705256126E-2</v>
      </c>
      <c r="W1022" s="45">
        <f>VLOOKUP($A1022,LNG!$A$2:$H$1999,7,FALSE)/(G1022*10^9)</f>
        <v>0.16532572509817284</v>
      </c>
      <c r="X1022" s="45">
        <f>VLOOKUP($A1022,'LNST năm'!$A$2:$I$2000,8,FALSE)</f>
        <v>1.2274574564626652E-4</v>
      </c>
      <c r="Y1022" s="45">
        <f>VLOOKUP($A1022,'LNST năm'!$A$2:$I$2000,9,FALSE)</f>
        <v>6.4312174819508794E-2</v>
      </c>
      <c r="Z1022" s="46" t="e">
        <f>VLOOKUP($A1022,LNG!$A$2:$H$1999,9,FALSE)</f>
        <v>#REF!</v>
      </c>
      <c r="AA1022" s="162" t="e">
        <f>VLOOKUP($A1022,'GIÁ CP'!$A$2:$D$2000,4,FALSE)/Z1022</f>
        <v>#REF!</v>
      </c>
    </row>
    <row r="1023" spans="1:27" hidden="1">
      <c r="A1023" s="18" t="s">
        <v>2800</v>
      </c>
      <c r="B1023" s="18" t="s">
        <v>2801</v>
      </c>
      <c r="C1023" s="154" t="str">
        <f>VLOOKUP(A1023,'GIÁ CP'!$K$2:$M$2000,3,FALSE)</f>
        <v xml:space="preserve">Vận tải hành khách &amp; Du lịch </v>
      </c>
      <c r="D1023" s="43">
        <f>VLOOKUP($A1023,'Doanh thu'!$A$3:$Q$2000,9,FALSE)/1000000000</f>
        <v>10.180099833</v>
      </c>
      <c r="E1023" s="43">
        <f>VLOOKUP($A1023,'Doanh thu'!$A$3:$Q$2000,10,FALSE)/1000000000</f>
        <v>6.9438967309999997</v>
      </c>
      <c r="F1023" s="43">
        <f>VLOOKUP($A1023,'Doanh thu'!$A$3:$Q$2000,11,FALSE)/1000000000</f>
        <v>8.0802052159999995</v>
      </c>
      <c r="G1023" s="43">
        <f>VLOOKUP($A1023,'Doanh thu'!$A$3:$Q$2000,12,FALSE)/1000000000</f>
        <v>14.022072727999999</v>
      </c>
      <c r="H1023" s="43">
        <f>VLOOKUP($A1023,LNST!$A$3:$Q$1635,9,FALSE)/1000000000</f>
        <v>-0.26058616299999998</v>
      </c>
      <c r="I1023" s="43">
        <f>VLOOKUP($A1023,LNST!$A$3:$Q$1635,10,FALSE)/1000000000</f>
        <v>-4.6903692189999999</v>
      </c>
      <c r="J1023" s="43">
        <f>VLOOKUP($A1023,LNST!$A$3:$Q$1635,11,FALSE)/1000000000</f>
        <v>-16.778923242000001</v>
      </c>
      <c r="K1023" s="43">
        <f>VLOOKUP($A1023,LNST!$A$3:$Q$1635,12,FALSE)/1000000000</f>
        <v>5.0204222840000003</v>
      </c>
      <c r="L1023" s="45">
        <f>VLOOKUP($A1023,'Doanh thu'!$A$3:$Q$2000,14,FALSE)</f>
        <v>-0.34179875147103278</v>
      </c>
      <c r="M1023" s="45">
        <f>VLOOKUP($A1023,'Doanh thu'!$A$3:$Q$2000,15,FALSE)</f>
        <v>-0.53729570802856408</v>
      </c>
      <c r="N1023" s="45">
        <f>VLOOKUP($A1023,'Doanh thu'!$A$3:$Q$2000,16,FALSE)</f>
        <v>-0.41668281265200535</v>
      </c>
      <c r="O1023" s="45">
        <f>VLOOKUP($A1023,'Doanh thu'!$A$3:$Q$2000,17,FALSE)</f>
        <v>5.6780196214216185E-2</v>
      </c>
      <c r="P1023" s="45">
        <f>VLOOKUP($A1023,LNST!$A$3:$R$1635,14,FALSE)</f>
        <v>0.89331566570419219</v>
      </c>
      <c r="Q1023" s="45">
        <f>VLOOKUP($A1023,LNST!$A$3:$R$1635,15,FALSE)</f>
        <v>-1.0627186836221432</v>
      </c>
      <c r="R1023" s="45">
        <f>VLOOKUP($A1023,LNST!$A$3:$R$1635,16,FALSE)</f>
        <v>-1.2188747268709621</v>
      </c>
      <c r="S1023" s="45">
        <f>VLOOKUP($A1023,LNST!$A$3:$R$1635,17,FALSE)</f>
        <v>1.7466035985146475</v>
      </c>
      <c r="T1023" s="45">
        <f>VLOOKUP($A1023,LNG!$A$2:$H$1999,4,FALSE)/(D1023*10^9)</f>
        <v>0.26066929200418187</v>
      </c>
      <c r="U1023" s="45">
        <f>VLOOKUP($A1023,LNG!$A$2:$H$1999,5,FALSE)/(E1023*10^9)</f>
        <v>0.10060614105639124</v>
      </c>
      <c r="V1023" s="45">
        <f>VLOOKUP($A1023,LNG!$A$2:$H$1999,6,FALSE)/(F1023*10^9)</f>
        <v>3.7029994288699512E-2</v>
      </c>
      <c r="W1023" s="45">
        <f>VLOOKUP($A1023,LNG!$A$2:$H$1999,7,FALSE)/(G1023*10^9)</f>
        <v>9.7885351589940772E-2</v>
      </c>
      <c r="X1023" s="45">
        <f>VLOOKUP($A1023,'LNST năm'!$A$2:$I$2000,8,FALSE)</f>
        <v>-1.30792686122511</v>
      </c>
      <c r="Y1023" s="45">
        <f>VLOOKUP($A1023,'LNST năm'!$A$2:$I$2000,9,FALSE)</f>
        <v>-2.0991694868137296</v>
      </c>
      <c r="Z1023" s="46" t="e">
        <f>VLOOKUP($A1023,LNG!$A$2:$H$1999,9,FALSE)</f>
        <v>#REF!</v>
      </c>
      <c r="AA1023" s="162" t="e">
        <f>VLOOKUP($A1023,'GIÁ CP'!$A$2:$D$2000,4,FALSE)/Z1023</f>
        <v>#REF!</v>
      </c>
    </row>
    <row r="1024" spans="1:27" hidden="1">
      <c r="A1024" s="18" t="s">
        <v>163</v>
      </c>
      <c r="B1024" s="18" t="s">
        <v>1841</v>
      </c>
      <c r="C1024" s="154" t="str">
        <f>VLOOKUP(A1024,'GIÁ CP'!$K$2:$M$2000,3,FALSE)</f>
        <v xml:space="preserve">Thực phẩm </v>
      </c>
      <c r="D1024" s="43">
        <f>VLOOKUP($A1024,'Doanh thu'!$A$3:$Q$2000,9,FALSE)/1000000000</f>
        <v>2010.8351172770001</v>
      </c>
      <c r="E1024" s="43">
        <f>VLOOKUP($A1024,'Doanh thu'!$A$3:$Q$2000,10,FALSE)/1000000000</f>
        <v>2429.3684370209999</v>
      </c>
      <c r="F1024" s="43">
        <f>VLOOKUP($A1024,'Doanh thu'!$A$3:$Q$2000,11,FALSE)/1000000000</f>
        <v>2468.358446192</v>
      </c>
      <c r="G1024" s="43">
        <f>VLOOKUP($A1024,'Doanh thu'!$A$3:$Q$2000,12,FALSE)/1000000000</f>
        <v>2481.5933042289998</v>
      </c>
      <c r="H1024" s="43">
        <f>VLOOKUP($A1024,LNST!$A$3:$Q$1635,9,FALSE)/1000000000</f>
        <v>103.15741276599999</v>
      </c>
      <c r="I1024" s="43">
        <f>VLOOKUP($A1024,LNST!$A$3:$Q$1635,10,FALSE)/1000000000</f>
        <v>51.936793731999998</v>
      </c>
      <c r="J1024" s="43">
        <f>VLOOKUP($A1024,LNST!$A$3:$Q$1635,11,FALSE)/1000000000</f>
        <v>440.27087677399999</v>
      </c>
      <c r="K1024" s="43">
        <f>VLOOKUP($A1024,LNST!$A$3:$Q$1635,12,FALSE)/1000000000</f>
        <v>13.119321046</v>
      </c>
      <c r="L1024" s="45">
        <f>VLOOKUP($A1024,'Doanh thu'!$A$3:$Q$2000,14,FALSE)</f>
        <v>0.17754793765570595</v>
      </c>
      <c r="M1024" s="45">
        <f>VLOOKUP($A1024,'Doanh thu'!$A$3:$Q$2000,15,FALSE)</f>
        <v>8.275425364383146E-2</v>
      </c>
      <c r="N1024" s="45">
        <f>VLOOKUP($A1024,'Doanh thu'!$A$3:$Q$2000,16,FALSE)</f>
        <v>-3.1319446339400175E-2</v>
      </c>
      <c r="O1024" s="45">
        <f>VLOOKUP($A1024,'Doanh thu'!$A$3:$Q$2000,17,FALSE)</f>
        <v>0.15640134406608022</v>
      </c>
      <c r="P1024" s="45">
        <f>VLOOKUP($A1024,LNST!$A$3:$R$1635,14,FALSE)</f>
        <v>12.459101137050341</v>
      </c>
      <c r="Q1024" s="45">
        <f>VLOOKUP($A1024,LNST!$A$3:$R$1635,15,FALSE)</f>
        <v>1.1290497849891212</v>
      </c>
      <c r="R1024" s="45">
        <f>VLOOKUP($A1024,LNST!$A$3:$R$1635,16,FALSE)</f>
        <v>270.05408323219558</v>
      </c>
      <c r="S1024" s="45">
        <f>VLOOKUP($A1024,LNST!$A$3:$R$1635,17,FALSE)</f>
        <v>1.1737879292422886</v>
      </c>
      <c r="T1024" s="45">
        <f>VLOOKUP($A1024,LNG!$A$2:$H$1999,4,FALSE)/(D1024*10^9)</f>
        <v>0.17740912946660942</v>
      </c>
      <c r="U1024" s="45">
        <f>VLOOKUP($A1024,LNG!$A$2:$H$1999,5,FALSE)/(E1024*10^9)</f>
        <v>0.15301419050781334</v>
      </c>
      <c r="V1024" s="45">
        <f>VLOOKUP($A1024,LNG!$A$2:$H$1999,6,FALSE)/(F1024*10^9)</f>
        <v>0.19134731915765743</v>
      </c>
      <c r="W1024" s="45">
        <f>VLOOKUP($A1024,LNG!$A$2:$H$1999,7,FALSE)/(G1024*10^9)</f>
        <v>0.19097333803301844</v>
      </c>
      <c r="X1024" s="45">
        <f>VLOOKUP($A1024,'LNST năm'!$A$2:$I$2000,8,FALSE)</f>
        <v>-1</v>
      </c>
      <c r="Y1024" s="45">
        <f>VLOOKUP($A1024,'LNST năm'!$A$2:$I$2000,9,FALSE)</f>
        <v>-1</v>
      </c>
      <c r="Z1024" s="46" t="e">
        <f>VLOOKUP($A1024,LNG!$A$2:$H$1999,9,FALSE)</f>
        <v>#REF!</v>
      </c>
      <c r="AA1024" s="162" t="e">
        <f>VLOOKUP($A1024,'GIÁ CP'!$A$2:$D$2000,4,FALSE)/Z1024</f>
        <v>#REF!</v>
      </c>
    </row>
    <row r="1025" spans="1:27" hidden="1">
      <c r="A1025" s="18" t="s">
        <v>82</v>
      </c>
      <c r="B1025" s="18" t="s">
        <v>1736</v>
      </c>
      <c r="C1025" s="154" t="str">
        <f>VLOOKUP(A1025,'GIÁ CP'!$K$2:$M$2000,3,FALSE)</f>
        <v xml:space="preserve">Lốp xe </v>
      </c>
      <c r="D1025" s="43">
        <f>VLOOKUP($A1025,'Doanh thu'!$A$3:$Q$2000,9,FALSE)/1000000000</f>
        <v>1377.3072788970001</v>
      </c>
      <c r="E1025" s="43">
        <f>VLOOKUP($A1025,'Doanh thu'!$A$3:$Q$2000,10,FALSE)/1000000000</f>
        <v>1234.208429049</v>
      </c>
      <c r="F1025" s="43">
        <f>VLOOKUP($A1025,'Doanh thu'!$A$3:$Q$2000,11,FALSE)/1000000000</f>
        <v>1212.29244814</v>
      </c>
      <c r="G1025" s="43">
        <f>VLOOKUP($A1025,'Doanh thu'!$A$3:$Q$2000,12,FALSE)/1000000000</f>
        <v>1154.861461276</v>
      </c>
      <c r="H1025" s="43">
        <f>VLOOKUP($A1025,LNST!$A$3:$Q$1635,9,FALSE)/1000000000</f>
        <v>32.067238816</v>
      </c>
      <c r="I1025" s="43">
        <f>VLOOKUP($A1025,LNST!$A$3:$Q$1635,10,FALSE)/1000000000</f>
        <v>40.118790658000002</v>
      </c>
      <c r="J1025" s="43">
        <f>VLOOKUP($A1025,LNST!$A$3:$Q$1635,11,FALSE)/1000000000</f>
        <v>36.831627007000002</v>
      </c>
      <c r="K1025" s="43">
        <f>VLOOKUP($A1025,LNST!$A$3:$Q$1635,12,FALSE)/1000000000</f>
        <v>16.215295369</v>
      </c>
      <c r="L1025" s="45">
        <f>VLOOKUP($A1025,'Doanh thu'!$A$3:$Q$2000,14,FALSE)</f>
        <v>9.6300574149131152E-3</v>
      </c>
      <c r="M1025" s="45">
        <f>VLOOKUP($A1025,'Doanh thu'!$A$3:$Q$2000,15,FALSE)</f>
        <v>1.3541028292035481E-2</v>
      </c>
      <c r="N1025" s="45">
        <f>VLOOKUP($A1025,'Doanh thu'!$A$3:$Q$2000,16,FALSE)</f>
        <v>8.4513423034866378E-2</v>
      </c>
      <c r="O1025" s="45">
        <f>VLOOKUP($A1025,'Doanh thu'!$A$3:$Q$2000,17,FALSE)</f>
        <v>-2.112902040920556E-2</v>
      </c>
      <c r="P1025" s="45">
        <f>VLOOKUP($A1025,LNST!$A$3:$R$1635,14,FALSE)</f>
        <v>-0.58554499732967025</v>
      </c>
      <c r="Q1025" s="45">
        <f>VLOOKUP($A1025,LNST!$A$3:$R$1635,15,FALSE)</f>
        <v>-0.12653973597827883</v>
      </c>
      <c r="R1025" s="45">
        <f>VLOOKUP($A1025,LNST!$A$3:$R$1635,16,FALSE)</f>
        <v>-0.37652541567500603</v>
      </c>
      <c r="S1025" s="45">
        <f>VLOOKUP($A1025,LNST!$A$3:$R$1635,17,FALSE)</f>
        <v>0.71186305969876518</v>
      </c>
      <c r="T1025" s="45">
        <f>VLOOKUP($A1025,LNG!$A$2:$H$1999,4,FALSE)/(D1025*10^9)</f>
        <v>9.4875614870523164E-2</v>
      </c>
      <c r="U1025" s="45">
        <f>VLOOKUP($A1025,LNG!$A$2:$H$1999,5,FALSE)/(E1025*10^9)</f>
        <v>0.12521721553229187</v>
      </c>
      <c r="V1025" s="45">
        <f>VLOOKUP($A1025,LNG!$A$2:$H$1999,6,FALSE)/(F1025*10^9)</f>
        <v>0.13687611106758074</v>
      </c>
      <c r="W1025" s="45">
        <f>VLOOKUP($A1025,LNG!$A$2:$H$1999,7,FALSE)/(G1025*10^9)</f>
        <v>0.19597995138215937</v>
      </c>
      <c r="X1025" s="45">
        <f>VLOOKUP($A1025,'LNST năm'!$A$2:$I$2000,8,FALSE)</f>
        <v>-0.47671924628659507</v>
      </c>
      <c r="Y1025" s="45">
        <f>VLOOKUP($A1025,'LNST năm'!$A$2:$I$2000,9,FALSE)</f>
        <v>-0.26655166867712277</v>
      </c>
      <c r="Z1025" s="46" t="e">
        <f>VLOOKUP($A1025,LNG!$A$2:$H$1999,9,FALSE)</f>
        <v>#REF!</v>
      </c>
      <c r="AA1025" s="162" t="e">
        <f>VLOOKUP($A1025,'GIÁ CP'!$A$2:$D$2000,4,FALSE)/Z1025</f>
        <v>#REF!</v>
      </c>
    </row>
    <row r="1026" spans="1:27" hidden="1">
      <c r="A1026" s="18" t="s">
        <v>3201</v>
      </c>
      <c r="B1026" s="18" t="s">
        <v>3202</v>
      </c>
      <c r="C1026" s="154" t="str">
        <f>VLOOKUP(A1026,'GIÁ CP'!$K$2:$M$2000,3,FALSE)</f>
        <v xml:space="preserve">Ngân hàng </v>
      </c>
      <c r="D1026" s="43">
        <f>VLOOKUP($A1026,'Doanh thu'!$A$3:$Q$2000,9,FALSE)/1000000000</f>
        <v>0</v>
      </c>
      <c r="E1026" s="43">
        <f>VLOOKUP($A1026,'Doanh thu'!$A$3:$Q$2000,10,FALSE)/1000000000</f>
        <v>0</v>
      </c>
      <c r="F1026" s="43">
        <f>VLOOKUP($A1026,'Doanh thu'!$A$3:$Q$2000,11,FALSE)/1000000000</f>
        <v>0</v>
      </c>
      <c r="G1026" s="43">
        <f>VLOOKUP($A1026,'Doanh thu'!$A$3:$Q$2000,12,FALSE)/1000000000</f>
        <v>0</v>
      </c>
      <c r="H1026" s="43">
        <f>VLOOKUP($A1026,LNST!$A$3:$Q$1635,9,FALSE)/1000000000</f>
        <v>58.567999999999998</v>
      </c>
      <c r="I1026" s="43">
        <f>VLOOKUP($A1026,LNST!$A$3:$Q$1635,10,FALSE)/1000000000</f>
        <v>68.846000000000004</v>
      </c>
      <c r="J1026" s="43">
        <f>VLOOKUP($A1026,LNST!$A$3:$Q$1635,11,FALSE)/1000000000</f>
        <v>-87.701999999999998</v>
      </c>
      <c r="K1026" s="43">
        <f>VLOOKUP($A1026,LNST!$A$3:$Q$1635,12,FALSE)/1000000000</f>
        <v>73.498999999999995</v>
      </c>
      <c r="L1026" s="45" t="e">
        <f>VLOOKUP($A1026,'Doanh thu'!$A$3:$Q$2000,14,FALSE)</f>
        <v>#DIV/0!</v>
      </c>
      <c r="M1026" s="45" t="e">
        <f>VLOOKUP($A1026,'Doanh thu'!$A$3:$Q$2000,15,FALSE)</f>
        <v>#DIV/0!</v>
      </c>
      <c r="N1026" s="45" t="e">
        <f>VLOOKUP($A1026,'Doanh thu'!$A$3:$Q$2000,16,FALSE)</f>
        <v>#DIV/0!</v>
      </c>
      <c r="O1026" s="45" t="e">
        <f>VLOOKUP($A1026,'Doanh thu'!$A$3:$Q$2000,17,FALSE)</f>
        <v>#DIV/0!</v>
      </c>
      <c r="P1026" s="45">
        <f>VLOOKUP($A1026,LNST!$A$3:$R$1635,14,FALSE)</f>
        <v>-0.15742832069744356</v>
      </c>
      <c r="Q1026" s="45">
        <f>VLOOKUP($A1026,LNST!$A$3:$R$1635,15,FALSE)</f>
        <v>0.75887793163353945</v>
      </c>
      <c r="R1026" s="45">
        <f>VLOOKUP($A1026,LNST!$A$3:$R$1635,16,FALSE)</f>
        <v>5.6013605149290678E-2</v>
      </c>
      <c r="S1026" s="45">
        <f>VLOOKUP($A1026,LNST!$A$3:$R$1635,17,FALSE)</f>
        <v>-0.10174276495893625</v>
      </c>
      <c r="T1026" s="45" t="e">
        <f>VLOOKUP($A1026,LNG!$A$2:$H$1999,4,FALSE)/(D1026*10^9)</f>
        <v>#DIV/0!</v>
      </c>
      <c r="U1026" s="45" t="e">
        <f>VLOOKUP($A1026,LNG!$A$2:$H$1999,5,FALSE)/(E1026*10^9)</f>
        <v>#DIV/0!</v>
      </c>
      <c r="V1026" s="45" t="e">
        <f>VLOOKUP($A1026,LNG!$A$2:$H$1999,6,FALSE)/(F1026*10^9)</f>
        <v>#DIV/0!</v>
      </c>
      <c r="W1026" s="45" t="e">
        <f>VLOOKUP($A1026,LNG!$A$2:$H$1999,7,FALSE)/(G1026*10^9)</f>
        <v>#DIV/0!</v>
      </c>
      <c r="X1026" s="45">
        <f>VLOOKUP($A1026,'LNST năm'!$A$2:$I$2000,8,FALSE)</f>
        <v>0.53516572352465641</v>
      </c>
      <c r="Y1026" s="45">
        <f>VLOOKUP($A1026,'LNST năm'!$A$2:$I$2000,9,FALSE)</f>
        <v>-0.13836071047104193</v>
      </c>
      <c r="Z1026" s="46" t="e">
        <f>VLOOKUP($A1026,LNG!$A$2:$H$1999,9,FALSE)</f>
        <v>#REF!</v>
      </c>
      <c r="AA1026" s="162" t="e">
        <f>VLOOKUP($A1026,'GIÁ CP'!$A$2:$D$2000,4,FALSE)/Z1026</f>
        <v>#REF!</v>
      </c>
    </row>
    <row r="1027" spans="1:27">
      <c r="A1027" s="18" t="s">
        <v>927</v>
      </c>
      <c r="B1027" s="18" t="s">
        <v>2582</v>
      </c>
      <c r="C1027" s="154" t="str">
        <f>VLOOKUP(A1027,'GIÁ CP'!$K$2:$M$2000,3,FALSE)</f>
        <v xml:space="preserve">Tiện ích khác </v>
      </c>
      <c r="D1027" s="43">
        <f>VLOOKUP($A1027,'Doanh thu'!$A$3:$Q$2000,9,FALSE)/1000000000</f>
        <v>180.688674228</v>
      </c>
      <c r="E1027" s="43">
        <f>VLOOKUP($A1027,'Doanh thu'!$A$3:$Q$2000,10,FALSE)/1000000000</f>
        <v>160.39215714400001</v>
      </c>
      <c r="F1027" s="43">
        <f>VLOOKUP($A1027,'Doanh thu'!$A$3:$Q$2000,11,FALSE)/1000000000</f>
        <v>161.28542014000001</v>
      </c>
      <c r="G1027" s="43">
        <f>VLOOKUP($A1027,'Doanh thu'!$A$3:$Q$2000,12,FALSE)/1000000000</f>
        <v>37.757593798000002</v>
      </c>
      <c r="H1027" s="43">
        <f>VLOOKUP($A1027,LNST!$A$3:$Q$1635,9,FALSE)/1000000000</f>
        <v>7.0934975400000004</v>
      </c>
      <c r="I1027" s="43">
        <f>VLOOKUP($A1027,LNST!$A$3:$Q$1635,10,FALSE)/1000000000</f>
        <v>7.8273193289999998</v>
      </c>
      <c r="J1027" s="43">
        <f>VLOOKUP($A1027,LNST!$A$3:$Q$1635,11,FALSE)/1000000000</f>
        <v>8.8189276690000007</v>
      </c>
      <c r="K1027" s="43">
        <f>VLOOKUP($A1027,LNST!$A$3:$Q$1635,12,FALSE)/1000000000</f>
        <v>3.5012230999999998</v>
      </c>
      <c r="L1027" s="45">
        <f>VLOOKUP($A1027,'Doanh thu'!$A$3:$Q$2000,14,FALSE)</f>
        <v>-0.41120693227297095</v>
      </c>
      <c r="M1027" s="45">
        <f>VLOOKUP($A1027,'Doanh thu'!$A$3:$Q$2000,15,FALSE)</f>
        <v>0.49928248541911213</v>
      </c>
      <c r="N1027" s="45">
        <f>VLOOKUP($A1027,'Doanh thu'!$A$3:$Q$2000,16,FALSE)</f>
        <v>0.21352453226537721</v>
      </c>
      <c r="O1027" s="45">
        <f>VLOOKUP($A1027,'Doanh thu'!$A$3:$Q$2000,17,FALSE)</f>
        <v>-0.39676740565122665</v>
      </c>
      <c r="P1027" s="45">
        <f>VLOOKUP($A1027,LNST!$A$3:$R$1635,14,FALSE)</f>
        <v>-0.40911686477856496</v>
      </c>
      <c r="Q1027" s="45">
        <f>VLOOKUP($A1027,LNST!$A$3:$R$1635,15,FALSE)</f>
        <v>-4.1921288473976581E-2</v>
      </c>
      <c r="R1027" s="45">
        <f>VLOOKUP($A1027,LNST!$A$3:$R$1635,16,FALSE)</f>
        <v>0.12541220159898175</v>
      </c>
      <c r="S1027" s="45">
        <f>VLOOKUP($A1027,LNST!$A$3:$R$1635,17,FALSE)</f>
        <v>-0.50630789374138963</v>
      </c>
      <c r="T1027" s="45">
        <f>VLOOKUP($A1027,LNG!$A$2:$H$1999,4,FALSE)/(D1027*10^9)</f>
        <v>0.13308450426536825</v>
      </c>
      <c r="U1027" s="45">
        <f>VLOOKUP($A1027,LNG!$A$2:$H$1999,5,FALSE)/(E1027*10^9)</f>
        <v>0.16989684498435204</v>
      </c>
      <c r="V1027" s="45">
        <f>VLOOKUP($A1027,LNG!$A$2:$H$1999,6,FALSE)/(F1027*10^9)</f>
        <v>0.1670273234283432</v>
      </c>
      <c r="W1027" s="45">
        <f>VLOOKUP($A1027,LNG!$A$2:$H$1999,7,FALSE)/(G1027*10^9)</f>
        <v>1.0254303118502974</v>
      </c>
      <c r="X1027" s="45">
        <f>VLOOKUP($A1027,'LNST năm'!$A$2:$I$2000,8,FALSE)</f>
        <v>-0.12566111384167936</v>
      </c>
      <c r="Y1027" s="45">
        <f>VLOOKUP($A1027,'LNST năm'!$A$2:$I$2000,9,FALSE)</f>
        <v>-2.5123620317553774E-2</v>
      </c>
      <c r="Z1027" s="46" t="e">
        <f>VLOOKUP($A1027,LNG!$A$2:$H$1999,9,FALSE)</f>
        <v>#REF!</v>
      </c>
      <c r="AA1027" s="162" t="e">
        <f>VLOOKUP($A1027,'GIÁ CP'!$A$2:$D$2000,4,FALSE)/Z1027</f>
        <v>#REF!</v>
      </c>
    </row>
    <row r="1028" spans="1:27" hidden="1">
      <c r="A1028" s="18" t="s">
        <v>1317</v>
      </c>
      <c r="B1028" s="18" t="s">
        <v>3024</v>
      </c>
      <c r="C1028" s="154" t="str">
        <f>VLOOKUP(A1028,'GIÁ CP'!$K$2:$M$2000,3,FALSE)</f>
        <v xml:space="preserve">Hàng May mặc </v>
      </c>
      <c r="D1028" s="43">
        <f>VLOOKUP($A1028,'Doanh thu'!$A$3:$Q$2000,9,FALSE)/1000000000</f>
        <v>293.59292615999999</v>
      </c>
      <c r="E1028" s="43">
        <f>VLOOKUP($A1028,'Doanh thu'!$A$3:$Q$2000,10,FALSE)/1000000000</f>
        <v>259.42669261899999</v>
      </c>
      <c r="F1028" s="43">
        <f>VLOOKUP($A1028,'Doanh thu'!$A$3:$Q$2000,11,FALSE)/1000000000</f>
        <v>284.30953993399999</v>
      </c>
      <c r="G1028" s="43">
        <f>VLOOKUP($A1028,'Doanh thu'!$A$3:$Q$2000,12,FALSE)/1000000000</f>
        <v>317.46495361199999</v>
      </c>
      <c r="H1028" s="43">
        <f>VLOOKUP($A1028,LNST!$A$3:$Q$1635,9,FALSE)/1000000000</f>
        <v>-3.3396058590000002</v>
      </c>
      <c r="I1028" s="43">
        <f>VLOOKUP($A1028,LNST!$A$3:$Q$1635,10,FALSE)/1000000000</f>
        <v>1.8545980870000001</v>
      </c>
      <c r="J1028" s="43">
        <f>VLOOKUP($A1028,LNST!$A$3:$Q$1635,11,FALSE)/1000000000</f>
        <v>14.897582333000001</v>
      </c>
      <c r="K1028" s="43">
        <f>VLOOKUP($A1028,LNST!$A$3:$Q$1635,12,FALSE)/1000000000</f>
        <v>3.6114524989999999</v>
      </c>
      <c r="L1028" s="45">
        <f>VLOOKUP($A1028,'Doanh thu'!$A$3:$Q$2000,14,FALSE)</f>
        <v>-0.10320209354547276</v>
      </c>
      <c r="M1028" s="45">
        <f>VLOOKUP($A1028,'Doanh thu'!$A$3:$Q$2000,15,FALSE)</f>
        <v>-0.29599560181036766</v>
      </c>
      <c r="N1028" s="45">
        <f>VLOOKUP($A1028,'Doanh thu'!$A$3:$Q$2000,16,FALSE)</f>
        <v>-0.24575780766485916</v>
      </c>
      <c r="O1028" s="45">
        <f>VLOOKUP($A1028,'Doanh thu'!$A$3:$Q$2000,17,FALSE)</f>
        <v>0.15802930584651922</v>
      </c>
      <c r="P1028" s="45">
        <f>VLOOKUP($A1028,LNST!$A$3:$R$1635,14,FALSE)</f>
        <v>0.86911614981350527</v>
      </c>
      <c r="Q1028" s="45">
        <f>VLOOKUP($A1028,LNST!$A$3:$R$1635,15,FALSE)</f>
        <v>1.196647306001936</v>
      </c>
      <c r="R1028" s="45">
        <f>VLOOKUP($A1028,LNST!$A$3:$R$1635,16,FALSE)</f>
        <v>1.6828598516449378</v>
      </c>
      <c r="S1028" s="45">
        <f>VLOOKUP($A1028,LNST!$A$3:$R$1635,17,FALSE)</f>
        <v>1.3674498927297198</v>
      </c>
      <c r="T1028" s="45">
        <f>VLOOKUP($A1028,LNG!$A$2:$H$1999,4,FALSE)/(D1028*10^9)</f>
        <v>5.5242365414353414E-2</v>
      </c>
      <c r="U1028" s="45">
        <f>VLOOKUP($A1028,LNG!$A$2:$H$1999,5,FALSE)/(E1028*10^9)</f>
        <v>7.0694897941495777E-2</v>
      </c>
      <c r="V1028" s="45">
        <f>VLOOKUP($A1028,LNG!$A$2:$H$1999,6,FALSE)/(F1028*10^9)</f>
        <v>7.8115395108288022E-2</v>
      </c>
      <c r="W1028" s="45">
        <f>VLOOKUP($A1028,LNG!$A$2:$H$1999,7,FALSE)/(G1028*10^9)</f>
        <v>5.6790683575846879E-2</v>
      </c>
      <c r="X1028" s="45">
        <f>VLOOKUP($A1028,'LNST năm'!$A$2:$I$2000,8,FALSE)</f>
        <v>1</v>
      </c>
      <c r="Y1028" s="45">
        <f>VLOOKUP($A1028,'LNST năm'!$A$2:$I$2000,9,FALSE)</f>
        <v>-1</v>
      </c>
      <c r="Z1028" s="46" t="e">
        <f>VLOOKUP($A1028,LNG!$A$2:$H$1999,9,FALSE)</f>
        <v>#REF!</v>
      </c>
      <c r="AA1028" s="162" t="e">
        <f>VLOOKUP($A1028,'GIÁ CP'!$A$2:$D$2000,4,FALSE)/Z1028</f>
        <v>#REF!</v>
      </c>
    </row>
    <row r="1029" spans="1:27" hidden="1">
      <c r="A1029" s="18" t="s">
        <v>305</v>
      </c>
      <c r="B1029" s="18" t="s">
        <v>1999</v>
      </c>
      <c r="C1029" s="154" t="str">
        <f>VLOOKUP(A1029,'GIÁ CP'!$K$2:$M$2000,3,FALSE)</f>
        <v xml:space="preserve">Khai khoáng </v>
      </c>
      <c r="D1029" s="43">
        <f>VLOOKUP($A1029,'Doanh thu'!$A$3:$Q$2000,9,FALSE)/1000000000</f>
        <v>131.73612052300001</v>
      </c>
      <c r="E1029" s="43">
        <f>VLOOKUP($A1029,'Doanh thu'!$A$3:$Q$2000,10,FALSE)/1000000000</f>
        <v>208.36585412100001</v>
      </c>
      <c r="F1029" s="43">
        <f>VLOOKUP($A1029,'Doanh thu'!$A$3:$Q$2000,11,FALSE)/1000000000</f>
        <v>573.31990643200004</v>
      </c>
      <c r="G1029" s="43">
        <f>VLOOKUP($A1029,'Doanh thu'!$A$3:$Q$2000,12,FALSE)/1000000000</f>
        <v>227.34259729999999</v>
      </c>
      <c r="H1029" s="43">
        <f>VLOOKUP($A1029,LNST!$A$3:$Q$1635,9,FALSE)/1000000000</f>
        <v>0.75141778699999995</v>
      </c>
      <c r="I1029" s="43">
        <f>VLOOKUP($A1029,LNST!$A$3:$Q$1635,10,FALSE)/1000000000</f>
        <v>1.3153183909999999</v>
      </c>
      <c r="J1029" s="43">
        <f>VLOOKUP($A1029,LNST!$A$3:$Q$1635,11,FALSE)/1000000000</f>
        <v>5.7239792060000001</v>
      </c>
      <c r="K1029" s="43">
        <f>VLOOKUP($A1029,LNST!$A$3:$Q$1635,12,FALSE)/1000000000</f>
        <v>8.9853815010000009</v>
      </c>
      <c r="L1029" s="45">
        <f>VLOOKUP($A1029,'Doanh thu'!$A$3:$Q$2000,14,FALSE)</f>
        <v>-0.58229325723508851</v>
      </c>
      <c r="M1029" s="45">
        <f>VLOOKUP($A1029,'Doanh thu'!$A$3:$Q$2000,15,FALSE)</f>
        <v>-5.404800528363133E-2</v>
      </c>
      <c r="N1029" s="45">
        <f>VLOOKUP($A1029,'Doanh thu'!$A$3:$Q$2000,16,FALSE)</f>
        <v>2.0547087238191768</v>
      </c>
      <c r="O1029" s="45">
        <f>VLOOKUP($A1029,'Doanh thu'!$A$3:$Q$2000,17,FALSE)</f>
        <v>1.2229157858827517</v>
      </c>
      <c r="P1029" s="45">
        <f>VLOOKUP($A1029,LNST!$A$3:$R$1635,14,FALSE)</f>
        <v>-0.19844484422427519</v>
      </c>
      <c r="Q1029" s="45">
        <f>VLOOKUP($A1029,LNST!$A$3:$R$1635,15,FALSE)</f>
        <v>0.78579958272829808</v>
      </c>
      <c r="R1029" s="45">
        <f>VLOOKUP($A1029,LNST!$A$3:$R$1635,16,FALSE)</f>
        <v>2.3649074113136641</v>
      </c>
      <c r="S1029" s="45">
        <f>VLOOKUP($A1029,LNST!$A$3:$R$1635,17,FALSE)</f>
        <v>0.52387455624431067</v>
      </c>
      <c r="T1029" s="45">
        <f>VLOOKUP($A1029,LNG!$A$2:$H$1999,4,FALSE)/(D1029*10^9)</f>
        <v>8.4562478808194921E-3</v>
      </c>
      <c r="U1029" s="45">
        <f>VLOOKUP($A1029,LNG!$A$2:$H$1999,5,FALSE)/(E1029*10^9)</f>
        <v>5.6225331878018434E-3</v>
      </c>
      <c r="V1029" s="45">
        <f>VLOOKUP($A1029,LNG!$A$2:$H$1999,6,FALSE)/(F1029*10^9)</f>
        <v>1.4443887100547038E-2</v>
      </c>
      <c r="W1029" s="45">
        <f>VLOOKUP($A1029,LNG!$A$2:$H$1999,7,FALSE)/(G1029*10^9)</f>
        <v>0.13573491157611578</v>
      </c>
      <c r="X1029" s="45">
        <f>VLOOKUP($A1029,'LNST năm'!$A$2:$I$2000,8,FALSE)</f>
        <v>-1</v>
      </c>
      <c r="Y1029" s="45">
        <f>VLOOKUP($A1029,'LNST năm'!$A$2:$I$2000,9,FALSE)</f>
        <v>-1</v>
      </c>
      <c r="Z1029" s="46" t="e">
        <f>VLOOKUP($A1029,LNG!$A$2:$H$1999,9,FALSE)</f>
        <v>#REF!</v>
      </c>
      <c r="AA1029" s="162" t="e">
        <f>VLOOKUP($A1029,'GIÁ CP'!$A$2:$D$2000,4,FALSE)/Z1029</f>
        <v>#REF!</v>
      </c>
    </row>
    <row r="1030" spans="1:27">
      <c r="A1030" s="18" t="s">
        <v>1064</v>
      </c>
      <c r="B1030" s="18" t="s">
        <v>2589</v>
      </c>
      <c r="C1030" s="154" t="str">
        <f>VLOOKUP(A1030,'GIÁ CP'!$K$2:$M$2000,3,FALSE)</f>
        <v xml:space="preserve">Máy công nghiệp </v>
      </c>
      <c r="D1030" s="43">
        <f>VLOOKUP($A1030,'Doanh thu'!$A$3:$Q$2000,9,FALSE)/1000000000</f>
        <v>223.18196854499999</v>
      </c>
      <c r="E1030" s="43">
        <f>VLOOKUP($A1030,'Doanh thu'!$A$3:$Q$2000,10,FALSE)/1000000000</f>
        <v>320.64573759799998</v>
      </c>
      <c r="F1030" s="43">
        <f>VLOOKUP($A1030,'Doanh thu'!$A$3:$Q$2000,11,FALSE)/1000000000</f>
        <v>544.29145309900002</v>
      </c>
      <c r="G1030" s="43">
        <f>VLOOKUP($A1030,'Doanh thu'!$A$3:$Q$2000,12,FALSE)/1000000000</f>
        <v>0</v>
      </c>
      <c r="H1030" s="43">
        <f>VLOOKUP($A1030,LNST!$A$3:$Q$1635,9,FALSE)/1000000000</f>
        <v>12.496448638</v>
      </c>
      <c r="I1030" s="43">
        <f>VLOOKUP($A1030,LNST!$A$3:$Q$1635,10,FALSE)/1000000000</f>
        <v>8.0243557259999996</v>
      </c>
      <c r="J1030" s="43">
        <f>VLOOKUP($A1030,LNST!$A$3:$Q$1635,11,FALSE)/1000000000</f>
        <v>97.741787277</v>
      </c>
      <c r="K1030" s="43">
        <f>VLOOKUP($A1030,LNST!$A$3:$Q$1635,12,FALSE)/1000000000</f>
        <v>0</v>
      </c>
      <c r="L1030" s="45">
        <f>VLOOKUP($A1030,'Doanh thu'!$A$3:$Q$2000,14,FALSE)</f>
        <v>-0.22249781928640147</v>
      </c>
      <c r="M1030" s="45">
        <f>VLOOKUP($A1030,'Doanh thu'!$A$3:$Q$2000,15,FALSE)</f>
        <v>0.53432268416667139</v>
      </c>
      <c r="N1030" s="45">
        <f>VLOOKUP($A1030,'Doanh thu'!$A$3:$Q$2000,16,FALSE)</f>
        <v>-6.7518399015620206E-2</v>
      </c>
      <c r="O1030" s="45">
        <f>VLOOKUP($A1030,'Doanh thu'!$A$3:$Q$2000,17,FALSE)</f>
        <v>-1</v>
      </c>
      <c r="P1030" s="45">
        <f>VLOOKUP($A1030,LNST!$A$3:$R$1635,14,FALSE)</f>
        <v>0.39700303142675913</v>
      </c>
      <c r="Q1030" s="45">
        <f>VLOOKUP($A1030,LNST!$A$3:$R$1635,15,FALSE)</f>
        <v>-0.90102638236496002</v>
      </c>
      <c r="R1030" s="45">
        <f>VLOOKUP($A1030,LNST!$A$3:$R$1635,16,FALSE)</f>
        <v>6.4234839464004692</v>
      </c>
      <c r="S1030" s="45">
        <f>VLOOKUP($A1030,LNST!$A$3:$R$1635,17,FALSE)</f>
        <v>-1</v>
      </c>
      <c r="T1030" s="45">
        <f>VLOOKUP($A1030,LNG!$A$2:$H$1999,4,FALSE)/(D1030*10^9)</f>
        <v>9.3141714823653521E-2</v>
      </c>
      <c r="U1030" s="45">
        <f>VLOOKUP($A1030,LNG!$A$2:$H$1999,5,FALSE)/(E1030*10^9)</f>
        <v>8.5039731606181432E-2</v>
      </c>
      <c r="V1030" s="45">
        <f>VLOOKUP($A1030,LNG!$A$2:$H$1999,6,FALSE)/(F1030*10^9)</f>
        <v>4.4917604093910247E-2</v>
      </c>
      <c r="W1030" s="45" t="e">
        <f>VLOOKUP($A1030,LNG!$A$2:$H$1999,7,FALSE)/(G1030*10^9)</f>
        <v>#DIV/0!</v>
      </c>
      <c r="X1030" s="45">
        <f>VLOOKUP($A1030,'LNST năm'!$A$2:$I$2000,8,FALSE)</f>
        <v>-1</v>
      </c>
      <c r="Y1030" s="45">
        <f>VLOOKUP($A1030,'LNST năm'!$A$2:$I$2000,9,FALSE)</f>
        <v>-1</v>
      </c>
      <c r="Z1030" s="46" t="e">
        <f>VLOOKUP($A1030,LNG!$A$2:$H$1999,9,FALSE)</f>
        <v>#REF!</v>
      </c>
      <c r="AA1030" s="162" t="e">
        <f>VLOOKUP($A1030,'GIÁ CP'!$A$2:$D$2000,4,FALSE)/Z1030</f>
        <v>#REF!</v>
      </c>
    </row>
    <row r="1031" spans="1:27" hidden="1">
      <c r="A1031" s="18" t="s">
        <v>3569</v>
      </c>
      <c r="B1031" s="18" t="s">
        <v>3570</v>
      </c>
      <c r="C1031" s="154" t="str">
        <f>VLOOKUP(A1031,'GIÁ CP'!$K$2:$M$2000,3,FALSE)</f>
        <v xml:space="preserve">Ngân hàng </v>
      </c>
      <c r="D1031" s="43">
        <f>VLOOKUP($A1031,'Doanh thu'!$A$3:$Q$2000,9,FALSE)/1000000000</f>
        <v>0</v>
      </c>
      <c r="E1031" s="43">
        <f>VLOOKUP($A1031,'Doanh thu'!$A$3:$Q$2000,10,FALSE)/1000000000</f>
        <v>0</v>
      </c>
      <c r="F1031" s="43">
        <f>VLOOKUP($A1031,'Doanh thu'!$A$3:$Q$2000,11,FALSE)/1000000000</f>
        <v>0</v>
      </c>
      <c r="G1031" s="43">
        <f>VLOOKUP($A1031,'Doanh thu'!$A$3:$Q$2000,12,FALSE)/1000000000</f>
        <v>0</v>
      </c>
      <c r="H1031" s="43">
        <f>VLOOKUP($A1031,LNST!$A$3:$Q$1635,9,FALSE)/1000000000</f>
        <v>278.51312944</v>
      </c>
      <c r="I1031" s="43">
        <f>VLOOKUP($A1031,LNST!$A$3:$Q$1635,10,FALSE)/1000000000</f>
        <v>268.63936242</v>
      </c>
      <c r="J1031" s="43">
        <f>VLOOKUP($A1031,LNST!$A$3:$Q$1635,11,FALSE)/1000000000</f>
        <v>479.91336413300002</v>
      </c>
      <c r="K1031" s="43">
        <f>VLOOKUP($A1031,LNST!$A$3:$Q$1635,12,FALSE)/1000000000</f>
        <v>408.48332630900001</v>
      </c>
      <c r="L1031" s="45" t="e">
        <f>VLOOKUP($A1031,'Doanh thu'!$A$3:$Q$2000,14,FALSE)</f>
        <v>#DIV/0!</v>
      </c>
      <c r="M1031" s="45" t="e">
        <f>VLOOKUP($A1031,'Doanh thu'!$A$3:$Q$2000,15,FALSE)</f>
        <v>#DIV/0!</v>
      </c>
      <c r="N1031" s="45" t="e">
        <f>VLOOKUP($A1031,'Doanh thu'!$A$3:$Q$2000,16,FALSE)</f>
        <v>#DIV/0!</v>
      </c>
      <c r="O1031" s="45" t="e">
        <f>VLOOKUP($A1031,'Doanh thu'!$A$3:$Q$2000,17,FALSE)</f>
        <v>#DIV/0!</v>
      </c>
      <c r="P1031" s="45">
        <f>VLOOKUP($A1031,LNST!$A$3:$R$1635,14,FALSE)</f>
        <v>0.1256867748409079</v>
      </c>
      <c r="Q1031" s="45">
        <f>VLOOKUP($A1031,LNST!$A$3:$R$1635,15,FALSE)</f>
        <v>0.42164009770161781</v>
      </c>
      <c r="R1031" s="45">
        <f>VLOOKUP($A1031,LNST!$A$3:$R$1635,16,FALSE)</f>
        <v>1.1056702344211038</v>
      </c>
      <c r="S1031" s="45">
        <f>VLOOKUP($A1031,LNST!$A$3:$R$1635,17,FALSE)</f>
        <v>0.39445525497514344</v>
      </c>
      <c r="T1031" s="45" t="e">
        <f>VLOOKUP($A1031,LNG!$A$2:$H$1999,4,FALSE)/(D1031*10^9)</f>
        <v>#DIV/0!</v>
      </c>
      <c r="U1031" s="45" t="e">
        <f>VLOOKUP($A1031,LNG!$A$2:$H$1999,5,FALSE)/(E1031*10^9)</f>
        <v>#DIV/0!</v>
      </c>
      <c r="V1031" s="45" t="e">
        <f>VLOOKUP($A1031,LNG!$A$2:$H$1999,6,FALSE)/(F1031*10^9)</f>
        <v>#DIV/0!</v>
      </c>
      <c r="W1031" s="45" t="e">
        <f>VLOOKUP($A1031,LNG!$A$2:$H$1999,7,FALSE)/(G1031*10^9)</f>
        <v>#DIV/0!</v>
      </c>
      <c r="X1031" s="45">
        <f>VLOOKUP($A1031,'LNST năm'!$A$2:$I$2000,8,FALSE)</f>
        <v>0.50161104412745827</v>
      </c>
      <c r="Y1031" s="45">
        <f>VLOOKUP($A1031,'LNST năm'!$A$2:$I$2000,9,FALSE)</f>
        <v>0.13491739997143282</v>
      </c>
      <c r="Z1031" s="46" t="e">
        <f>VLOOKUP($A1031,LNG!$A$2:$H$1999,9,FALSE)</f>
        <v>#REF!</v>
      </c>
      <c r="AA1031" s="162" t="e">
        <f>VLOOKUP($A1031,'GIÁ CP'!$A$2:$D$2000,4,FALSE)/Z1031</f>
        <v>#REF!</v>
      </c>
    </row>
    <row r="1032" spans="1:27" hidden="1">
      <c r="A1032" s="18" t="s">
        <v>322</v>
      </c>
      <c r="B1032" s="18" t="s">
        <v>2021</v>
      </c>
      <c r="C1032" s="154" t="str">
        <f>VLOOKUP(A1032,'GIÁ CP'!$K$2:$M$2000,3,FALSE)</f>
        <v xml:space="preserve">Môi giới chứng khoán </v>
      </c>
      <c r="D1032" s="43">
        <f>VLOOKUP($A1032,'Doanh thu'!$A$3:$Q$2000,9,FALSE)/1000000000</f>
        <v>1159.6748663400001</v>
      </c>
      <c r="E1032" s="43">
        <f>VLOOKUP($A1032,'Doanh thu'!$A$3:$Q$2000,10,FALSE)/1000000000</f>
        <v>1443.2890758670001</v>
      </c>
      <c r="F1032" s="43">
        <f>VLOOKUP($A1032,'Doanh thu'!$A$3:$Q$2000,11,FALSE)/1000000000</f>
        <v>1526.308619569</v>
      </c>
      <c r="G1032" s="43">
        <f>VLOOKUP($A1032,'Doanh thu'!$A$3:$Q$2000,12,FALSE)/1000000000</f>
        <v>1406.482341875</v>
      </c>
      <c r="H1032" s="43">
        <f>VLOOKUP($A1032,LNST!$A$3:$Q$1635,9,FALSE)/1000000000</f>
        <v>183.90183689</v>
      </c>
      <c r="I1032" s="43">
        <f>VLOOKUP($A1032,LNST!$A$3:$Q$1635,10,FALSE)/1000000000</f>
        <v>420.26080582200001</v>
      </c>
      <c r="J1032" s="43">
        <f>VLOOKUP($A1032,LNST!$A$3:$Q$1635,11,FALSE)/1000000000</f>
        <v>442.92408214</v>
      </c>
      <c r="K1032" s="43">
        <f>VLOOKUP($A1032,LNST!$A$3:$Q$1635,12,FALSE)/1000000000</f>
        <v>340.72988108800001</v>
      </c>
      <c r="L1032" s="45">
        <f>VLOOKUP($A1032,'Doanh thu'!$A$3:$Q$2000,14,FALSE)</f>
        <v>0.26622579861495999</v>
      </c>
      <c r="M1032" s="45">
        <f>VLOOKUP($A1032,'Doanh thu'!$A$3:$Q$2000,15,FALSE)</f>
        <v>0.48126796494589269</v>
      </c>
      <c r="N1032" s="45">
        <f>VLOOKUP($A1032,'Doanh thu'!$A$3:$Q$2000,16,FALSE)</f>
        <v>0.52784280196063138</v>
      </c>
      <c r="O1032" s="45">
        <f>VLOOKUP($A1032,'Doanh thu'!$A$3:$Q$2000,17,FALSE)</f>
        <v>0.6528786802221519</v>
      </c>
      <c r="P1032" s="45">
        <f>VLOOKUP($A1032,LNST!$A$3:$R$1635,14,FALSE)</f>
        <v>-0.34134155759510548</v>
      </c>
      <c r="Q1032" s="45">
        <f>VLOOKUP($A1032,LNST!$A$3:$R$1635,15,FALSE)</f>
        <v>0.95150435747987627</v>
      </c>
      <c r="R1032" s="45">
        <f>VLOOKUP($A1032,LNST!$A$3:$R$1635,16,FALSE)</f>
        <v>1.0282566280608474</v>
      </c>
      <c r="S1032" s="45">
        <f>VLOOKUP($A1032,LNST!$A$3:$R$1635,17,FALSE)</f>
        <v>0.15553445109460284</v>
      </c>
      <c r="T1032" s="45">
        <f>VLOOKUP($A1032,LNG!$A$2:$H$1999,4,FALSE)/(D1032*10^9)</f>
        <v>0.46315361427909724</v>
      </c>
      <c r="U1032" s="45">
        <f>VLOOKUP($A1032,LNG!$A$2:$H$1999,5,FALSE)/(E1032*10^9)</f>
        <v>0.26842636588811869</v>
      </c>
      <c r="V1032" s="45">
        <f>VLOOKUP($A1032,LNG!$A$2:$H$1999,6,FALSE)/(F1032*10^9)</f>
        <v>0.49647493477235338</v>
      </c>
      <c r="W1032" s="45">
        <f>VLOOKUP($A1032,LNG!$A$2:$H$1999,7,FALSE)/(G1032*10^9)</f>
        <v>0.64481619406822388</v>
      </c>
      <c r="X1032" s="45">
        <f>VLOOKUP($A1032,'LNST năm'!$A$2:$I$2000,8,FALSE)</f>
        <v>0.4735545497430354</v>
      </c>
      <c r="Y1032" s="45">
        <f>VLOOKUP($A1032,'LNST năm'!$A$2:$I$2000,9,FALSE)</f>
        <v>0.1558717236649978</v>
      </c>
      <c r="Z1032" s="46" t="e">
        <f>VLOOKUP($A1032,LNG!$A$2:$H$1999,9,FALSE)</f>
        <v>#REF!</v>
      </c>
      <c r="AA1032" s="162" t="e">
        <f>VLOOKUP($A1032,'GIÁ CP'!$A$2:$D$2000,4,FALSE)/Z1032</f>
        <v>#REF!</v>
      </c>
    </row>
    <row r="1033" spans="1:27">
      <c r="A1033" s="18" t="s">
        <v>228</v>
      </c>
      <c r="B1033" s="18" t="s">
        <v>1716</v>
      </c>
      <c r="C1033" s="154" t="str">
        <f>VLOOKUP(A1033,'GIÁ CP'!$K$2:$M$2000,3,FALSE)</f>
        <v xml:space="preserve">Nuôi trồng nông &amp; hải sản </v>
      </c>
      <c r="D1033" s="43">
        <f>VLOOKUP($A1033,'Doanh thu'!$A$3:$Q$2000,9,FALSE)/1000000000</f>
        <v>716.55659727199998</v>
      </c>
      <c r="E1033" s="43">
        <f>VLOOKUP($A1033,'Doanh thu'!$A$3:$Q$2000,10,FALSE)/1000000000</f>
        <v>562.65568872699998</v>
      </c>
      <c r="F1033" s="43">
        <f>VLOOKUP($A1033,'Doanh thu'!$A$3:$Q$2000,11,FALSE)/1000000000</f>
        <v>673.37977000499995</v>
      </c>
      <c r="G1033" s="43">
        <f>VLOOKUP($A1033,'Doanh thu'!$A$3:$Q$2000,12,FALSE)/1000000000</f>
        <v>641.93587952200005</v>
      </c>
      <c r="H1033" s="43">
        <f>VLOOKUP($A1033,LNST!$A$3:$Q$1635,9,FALSE)/1000000000</f>
        <v>16.561549885000002</v>
      </c>
      <c r="I1033" s="43">
        <f>VLOOKUP($A1033,LNST!$A$3:$Q$1635,10,FALSE)/1000000000</f>
        <v>17.570026769999998</v>
      </c>
      <c r="J1033" s="43">
        <f>VLOOKUP($A1033,LNST!$A$3:$Q$1635,11,FALSE)/1000000000</f>
        <v>24.328529577000001</v>
      </c>
      <c r="K1033" s="43">
        <f>VLOOKUP($A1033,LNST!$A$3:$Q$1635,12,FALSE)/1000000000</f>
        <v>18.362198922000001</v>
      </c>
      <c r="L1033" s="45">
        <f>VLOOKUP($A1033,'Doanh thu'!$A$3:$Q$2000,14,FALSE)</f>
        <v>-6.3995320530718533E-2</v>
      </c>
      <c r="M1033" s="45">
        <f>VLOOKUP($A1033,'Doanh thu'!$A$3:$Q$2000,15,FALSE)</f>
        <v>-0.30774010551063541</v>
      </c>
      <c r="N1033" s="45">
        <f>VLOOKUP($A1033,'Doanh thu'!$A$3:$Q$2000,16,FALSE)</f>
        <v>2.7497578250369265E-2</v>
      </c>
      <c r="O1033" s="45">
        <f>VLOOKUP($A1033,'Doanh thu'!$A$3:$Q$2000,17,FALSE)</f>
        <v>0.10453102688623195</v>
      </c>
      <c r="P1033" s="45">
        <f>VLOOKUP($A1033,LNST!$A$3:$R$1635,14,FALSE)</f>
        <v>8.2093707383678258E-3</v>
      </c>
      <c r="Q1033" s="45">
        <f>VLOOKUP($A1033,LNST!$A$3:$R$1635,15,FALSE)</f>
        <v>0.24046396763469768</v>
      </c>
      <c r="R1033" s="45">
        <f>VLOOKUP($A1033,LNST!$A$3:$R$1635,16,FALSE)</f>
        <v>0.69920567297509684</v>
      </c>
      <c r="S1033" s="45">
        <f>VLOOKUP($A1033,LNST!$A$3:$R$1635,17,FALSE)</f>
        <v>0.37597083256990055</v>
      </c>
      <c r="T1033" s="45">
        <f>VLOOKUP($A1033,LNG!$A$2:$H$1999,4,FALSE)/(D1033*10^9)</f>
        <v>1.9368403440617257E-2</v>
      </c>
      <c r="U1033" s="45">
        <f>VLOOKUP($A1033,LNG!$A$2:$H$1999,5,FALSE)/(E1033*10^9)</f>
        <v>5.15722951431479E-2</v>
      </c>
      <c r="V1033" s="45">
        <f>VLOOKUP($A1033,LNG!$A$2:$H$1999,6,FALSE)/(F1033*10^9)</f>
        <v>3.8852509220474112E-2</v>
      </c>
      <c r="W1033" s="45">
        <f>VLOOKUP($A1033,LNG!$A$2:$H$1999,7,FALSE)/(G1033*10^9)</f>
        <v>4.9900759734527636E-2</v>
      </c>
      <c r="X1033" s="45">
        <f>VLOOKUP($A1033,'LNST năm'!$A$2:$I$2000,8,FALSE)</f>
        <v>0.22036309586057426</v>
      </c>
      <c r="Y1033" s="45">
        <f>VLOOKUP($A1033,'LNST năm'!$A$2:$I$2000,9,FALSE)</f>
        <v>-3.557484505880526E-2</v>
      </c>
      <c r="Z1033" s="46" t="e">
        <f>VLOOKUP($A1033,LNG!$A$2:$H$1999,9,FALSE)</f>
        <v>#REF!</v>
      </c>
      <c r="AA1033" s="162" t="e">
        <f>VLOOKUP($A1033,'GIÁ CP'!$A$2:$D$2000,4,FALSE)/Z1033</f>
        <v>#REF!</v>
      </c>
    </row>
    <row r="1034" spans="1:27">
      <c r="A1034" s="18" t="s">
        <v>352</v>
      </c>
      <c r="B1034" s="18" t="s">
        <v>2053</v>
      </c>
      <c r="C1034" s="154" t="str">
        <f>VLOOKUP(A1034,'GIÁ CP'!$K$2:$M$2000,3,FALSE)</f>
        <v xml:space="preserve">Hàng điện &amp; điện tử </v>
      </c>
      <c r="D1034" s="43">
        <f>VLOOKUP($A1034,'Doanh thu'!$A$3:$Q$2000,9,FALSE)/1000000000</f>
        <v>39.149622585000003</v>
      </c>
      <c r="E1034" s="43">
        <f>VLOOKUP($A1034,'Doanh thu'!$A$3:$Q$2000,10,FALSE)/1000000000</f>
        <v>33.834635343000002</v>
      </c>
      <c r="F1034" s="43">
        <f>VLOOKUP($A1034,'Doanh thu'!$A$3:$Q$2000,11,FALSE)/1000000000</f>
        <v>35.298571502000001</v>
      </c>
      <c r="G1034" s="43">
        <f>VLOOKUP($A1034,'Doanh thu'!$A$3:$Q$2000,12,FALSE)/1000000000</f>
        <v>29.045673636</v>
      </c>
      <c r="H1034" s="43">
        <f>VLOOKUP($A1034,LNST!$A$3:$Q$1635,9,FALSE)/1000000000</f>
        <v>3.6359898990000001</v>
      </c>
      <c r="I1034" s="43">
        <f>VLOOKUP($A1034,LNST!$A$3:$Q$1635,10,FALSE)/1000000000</f>
        <v>2.4639012359999999</v>
      </c>
      <c r="J1034" s="43">
        <f>VLOOKUP($A1034,LNST!$A$3:$Q$1635,11,FALSE)/1000000000</f>
        <v>7.1588256589999997</v>
      </c>
      <c r="K1034" s="43">
        <f>VLOOKUP($A1034,LNST!$A$3:$Q$1635,12,FALSE)/1000000000</f>
        <v>3.8167452329999998</v>
      </c>
      <c r="L1034" s="45">
        <f>VLOOKUP($A1034,'Doanh thu'!$A$3:$Q$2000,14,FALSE)</f>
        <v>0.40251763205634133</v>
      </c>
      <c r="M1034" s="45">
        <f>VLOOKUP($A1034,'Doanh thu'!$A$3:$Q$2000,15,FALSE)</f>
        <v>0.14669467685245077</v>
      </c>
      <c r="N1034" s="45">
        <f>VLOOKUP($A1034,'Doanh thu'!$A$3:$Q$2000,16,FALSE)</f>
        <v>9.4282597097496312E-2</v>
      </c>
      <c r="O1034" s="45">
        <f>VLOOKUP($A1034,'Doanh thu'!$A$3:$Q$2000,17,FALSE)</f>
        <v>7.982577201518197E-2</v>
      </c>
      <c r="P1034" s="45">
        <f>VLOOKUP($A1034,LNST!$A$3:$R$1635,14,FALSE)</f>
        <v>0.1839899058835994</v>
      </c>
      <c r="Q1034" s="45">
        <f>VLOOKUP($A1034,LNST!$A$3:$R$1635,15,FALSE)</f>
        <v>-0.19962703983602742</v>
      </c>
      <c r="R1034" s="45">
        <f>VLOOKUP($A1034,LNST!$A$3:$R$1635,16,FALSE)</f>
        <v>1.2462362389625126</v>
      </c>
      <c r="S1034" s="45">
        <f>VLOOKUP($A1034,LNST!$A$3:$R$1635,17,FALSE)</f>
        <v>0.63456502836021722</v>
      </c>
      <c r="T1034" s="45">
        <f>VLOOKUP($A1034,LNG!$A$2:$H$1999,4,FALSE)/(D1034*10^9)</f>
        <v>0.37086667462697331</v>
      </c>
      <c r="U1034" s="45">
        <f>VLOOKUP($A1034,LNG!$A$2:$H$1999,5,FALSE)/(E1034*10^9)</f>
        <v>0.51913910482366032</v>
      </c>
      <c r="V1034" s="45">
        <f>VLOOKUP($A1034,LNG!$A$2:$H$1999,6,FALSE)/(F1034*10^9)</f>
        <v>0.46477560589301609</v>
      </c>
      <c r="W1034" s="45">
        <f>VLOOKUP($A1034,LNG!$A$2:$H$1999,7,FALSE)/(G1034*10^9)</f>
        <v>0.68709467878426456</v>
      </c>
      <c r="X1034" s="45">
        <f>VLOOKUP($A1034,'LNST năm'!$A$2:$I$2000,8,FALSE)</f>
        <v>0.45607546363286966</v>
      </c>
      <c r="Y1034" s="45">
        <f>VLOOKUP($A1034,'LNST năm'!$A$2:$I$2000,9,FALSE)</f>
        <v>-3.3288045404284317E-2</v>
      </c>
      <c r="Z1034" s="46" t="e">
        <f>VLOOKUP($A1034,LNG!$A$2:$H$1999,9,FALSE)</f>
        <v>#REF!</v>
      </c>
      <c r="AA1034" s="162" t="e">
        <f>VLOOKUP($A1034,'GIÁ CP'!$A$2:$D$2000,4,FALSE)/Z1034</f>
        <v>#REF!</v>
      </c>
    </row>
    <row r="1035" spans="1:27">
      <c r="A1035" s="18" t="s">
        <v>492</v>
      </c>
      <c r="B1035" s="18" t="s">
        <v>2204</v>
      </c>
      <c r="C1035" s="154" t="str">
        <f>VLOOKUP(A1035,'GIÁ CP'!$K$2:$M$2000,3,FALSE)</f>
        <v xml:space="preserve">Xây dựng </v>
      </c>
      <c r="D1035" s="43">
        <f>VLOOKUP($A1035,'Doanh thu'!$A$3:$Q$2000,9,FALSE)/1000000000</f>
        <v>426.85969447000002</v>
      </c>
      <c r="E1035" s="43">
        <f>VLOOKUP($A1035,'Doanh thu'!$A$3:$Q$2000,10,FALSE)/1000000000</f>
        <v>324.14902567600001</v>
      </c>
      <c r="F1035" s="43">
        <f>VLOOKUP($A1035,'Doanh thu'!$A$3:$Q$2000,11,FALSE)/1000000000</f>
        <v>462.49087650799999</v>
      </c>
      <c r="G1035" s="43">
        <f>VLOOKUP($A1035,'Doanh thu'!$A$3:$Q$2000,12,FALSE)/1000000000</f>
        <v>251.036042369</v>
      </c>
      <c r="H1035" s="43">
        <f>VLOOKUP($A1035,LNST!$A$3:$Q$1635,9,FALSE)/1000000000</f>
        <v>67.194037850000001</v>
      </c>
      <c r="I1035" s="43">
        <f>VLOOKUP($A1035,LNST!$A$3:$Q$1635,10,FALSE)/1000000000</f>
        <v>18.004553114</v>
      </c>
      <c r="J1035" s="43">
        <f>VLOOKUP($A1035,LNST!$A$3:$Q$1635,11,FALSE)/1000000000</f>
        <v>28.256358845000001</v>
      </c>
      <c r="K1035" s="43">
        <f>VLOOKUP($A1035,LNST!$A$3:$Q$1635,12,FALSE)/1000000000</f>
        <v>19.644500357999998</v>
      </c>
      <c r="L1035" s="45">
        <f>VLOOKUP($A1035,'Doanh thu'!$A$3:$Q$2000,14,FALSE)</f>
        <v>0.2935296911468519</v>
      </c>
      <c r="M1035" s="45">
        <f>VLOOKUP($A1035,'Doanh thu'!$A$3:$Q$2000,15,FALSE)</f>
        <v>0.15197499601439932</v>
      </c>
      <c r="N1035" s="45">
        <f>VLOOKUP($A1035,'Doanh thu'!$A$3:$Q$2000,16,FALSE)</f>
        <v>0.11257634780702726</v>
      </c>
      <c r="O1035" s="45">
        <f>VLOOKUP($A1035,'Doanh thu'!$A$3:$Q$2000,17,FALSE)</f>
        <v>-0.20206661072282356</v>
      </c>
      <c r="P1035" s="45">
        <f>VLOOKUP($A1035,LNST!$A$3:$R$1635,14,FALSE)</f>
        <v>5.6261420070895074</v>
      </c>
      <c r="Q1035" s="45">
        <f>VLOOKUP($A1035,LNST!$A$3:$R$1635,15,FALSE)</f>
        <v>0.56780073752495563</v>
      </c>
      <c r="R1035" s="45">
        <f>VLOOKUP($A1035,LNST!$A$3:$R$1635,16,FALSE)</f>
        <v>0.38108979568913237</v>
      </c>
      <c r="S1035" s="45">
        <f>VLOOKUP($A1035,LNST!$A$3:$R$1635,17,FALSE)</f>
        <v>-0.4716568228514324</v>
      </c>
      <c r="T1035" s="45">
        <f>VLOOKUP($A1035,LNG!$A$2:$H$1999,4,FALSE)/(D1035*10^9)</f>
        <v>0.1557366282908027</v>
      </c>
      <c r="U1035" s="45">
        <f>VLOOKUP($A1035,LNG!$A$2:$H$1999,5,FALSE)/(E1035*10^9)</f>
        <v>0.36442169143853181</v>
      </c>
      <c r="V1035" s="45">
        <f>VLOOKUP($A1035,LNG!$A$2:$H$1999,6,FALSE)/(F1035*10^9)</f>
        <v>0.13751203945079316</v>
      </c>
      <c r="W1035" s="45">
        <f>VLOOKUP($A1035,LNG!$A$2:$H$1999,7,FALSE)/(G1035*10^9)</f>
        <v>0.28124420989007182</v>
      </c>
      <c r="X1035" s="45">
        <f>VLOOKUP($A1035,'LNST năm'!$A$2:$I$2000,8,FALSE)</f>
        <v>0.83043808800058672</v>
      </c>
      <c r="Y1035" s="45">
        <f>VLOOKUP($A1035,'LNST năm'!$A$2:$I$2000,9,FALSE)</f>
        <v>0.18124487179567383</v>
      </c>
      <c r="Z1035" s="46" t="e">
        <f>VLOOKUP($A1035,LNG!$A$2:$H$1999,9,FALSE)</f>
        <v>#REF!</v>
      </c>
      <c r="AA1035" s="162" t="e">
        <f>VLOOKUP($A1035,'GIÁ CP'!$A$2:$D$2000,4,FALSE)/Z1035</f>
        <v>#REF!</v>
      </c>
    </row>
    <row r="1036" spans="1:27">
      <c r="A1036" s="18" t="s">
        <v>1066</v>
      </c>
      <c r="B1036" s="18" t="s">
        <v>2592</v>
      </c>
      <c r="C1036" s="154" t="str">
        <f>VLOOKUP(A1036,'GIÁ CP'!$K$2:$M$2000,3,FALSE)</f>
        <v xml:space="preserve">Vật liệu xây dựng &amp; Nội thất </v>
      </c>
      <c r="D1036" s="43">
        <f>VLOOKUP($A1036,'Doanh thu'!$A$3:$Q$2000,9,FALSE)/1000000000</f>
        <v>216.21151370300001</v>
      </c>
      <c r="E1036" s="43">
        <f>VLOOKUP($A1036,'Doanh thu'!$A$3:$Q$2000,10,FALSE)/1000000000</f>
        <v>234.66371862599999</v>
      </c>
      <c r="F1036" s="43">
        <f>VLOOKUP($A1036,'Doanh thu'!$A$3:$Q$2000,11,FALSE)/1000000000</f>
        <v>277.86369757199998</v>
      </c>
      <c r="G1036" s="43">
        <f>VLOOKUP($A1036,'Doanh thu'!$A$3:$Q$2000,12,FALSE)/1000000000</f>
        <v>227.45165481699999</v>
      </c>
      <c r="H1036" s="43">
        <f>VLOOKUP($A1036,LNST!$A$3:$Q$1635,9,FALSE)/1000000000</f>
        <v>5.5977396229999998</v>
      </c>
      <c r="I1036" s="43">
        <f>VLOOKUP($A1036,LNST!$A$3:$Q$1635,10,FALSE)/1000000000</f>
        <v>3.1315388550000001</v>
      </c>
      <c r="J1036" s="43">
        <f>VLOOKUP($A1036,LNST!$A$3:$Q$1635,11,FALSE)/1000000000</f>
        <v>14.034722346000001</v>
      </c>
      <c r="K1036" s="43">
        <f>VLOOKUP($A1036,LNST!$A$3:$Q$1635,12,FALSE)/1000000000</f>
        <v>8.8528600009999998</v>
      </c>
      <c r="L1036" s="45">
        <f>VLOOKUP($A1036,'Doanh thu'!$A$3:$Q$2000,14,FALSE)</f>
        <v>0.14302485598901632</v>
      </c>
      <c r="M1036" s="45">
        <f>VLOOKUP($A1036,'Doanh thu'!$A$3:$Q$2000,15,FALSE)</f>
        <v>0.16868845359996226</v>
      </c>
      <c r="N1036" s="45">
        <f>VLOOKUP($A1036,'Doanh thu'!$A$3:$Q$2000,16,FALSE)</f>
        <v>0.23352443298015582</v>
      </c>
      <c r="O1036" s="45">
        <f>VLOOKUP($A1036,'Doanh thu'!$A$3:$Q$2000,17,FALSE)</f>
        <v>0.4638844455000371</v>
      </c>
      <c r="P1036" s="45">
        <f>VLOOKUP($A1036,LNST!$A$3:$R$1635,14,FALSE)</f>
        <v>-9.0071561032307665E-2</v>
      </c>
      <c r="Q1036" s="45">
        <f>VLOOKUP($A1036,LNST!$A$3:$R$1635,15,FALSE)</f>
        <v>-2.7280634260721127E-2</v>
      </c>
      <c r="R1036" s="45">
        <f>VLOOKUP($A1036,LNST!$A$3:$R$1635,16,FALSE)</f>
        <v>0.22786961183983109</v>
      </c>
      <c r="S1036" s="45">
        <f>VLOOKUP($A1036,LNST!$A$3:$R$1635,17,FALSE)</f>
        <v>4.4973794429660603E-2</v>
      </c>
      <c r="T1036" s="45">
        <f>VLOOKUP($A1036,LNG!$A$2:$H$1999,4,FALSE)/(D1036*10^9)</f>
        <v>8.4803104811460334E-2</v>
      </c>
      <c r="U1036" s="45">
        <f>VLOOKUP($A1036,LNG!$A$2:$H$1999,5,FALSE)/(E1036*10^9)</f>
        <v>8.5842612300477253E-2</v>
      </c>
      <c r="V1036" s="45">
        <f>VLOOKUP($A1036,LNG!$A$2:$H$1999,6,FALSE)/(F1036*10^9)</f>
        <v>5.3436415097559038E-2</v>
      </c>
      <c r="W1036" s="45">
        <f>VLOOKUP($A1036,LNG!$A$2:$H$1999,7,FALSE)/(G1036*10^9)</f>
        <v>0.13323436369536149</v>
      </c>
      <c r="X1036" s="45">
        <f>VLOOKUP($A1036,'LNST năm'!$A$2:$I$2000,8,FALSE)</f>
        <v>4.1666313606916736E-2</v>
      </c>
      <c r="Y1036" s="45">
        <f>VLOOKUP($A1036,'LNST năm'!$A$2:$I$2000,9,FALSE)</f>
        <v>3.1161017509409028E-3</v>
      </c>
      <c r="Z1036" s="46" t="e">
        <f>VLOOKUP($A1036,LNG!$A$2:$H$1999,9,FALSE)</f>
        <v>#REF!</v>
      </c>
      <c r="AA1036" s="162" t="e">
        <f>VLOOKUP($A1036,'GIÁ CP'!$A$2:$D$2000,4,FALSE)/Z1036</f>
        <v>#REF!</v>
      </c>
    </row>
    <row r="1037" spans="1:27" hidden="1">
      <c r="A1037" s="18" t="s">
        <v>184</v>
      </c>
      <c r="B1037" s="18" t="s">
        <v>1863</v>
      </c>
      <c r="C1037" s="154" t="str">
        <f>VLOOKUP(A1037,'GIÁ CP'!$K$2:$M$2000,3,FALSE)</f>
        <v xml:space="preserve">Xây dựng </v>
      </c>
      <c r="D1037" s="43">
        <f>VLOOKUP($A1037,'Doanh thu'!$A$3:$Q$2000,9,FALSE)/1000000000</f>
        <v>16.815821275000001</v>
      </c>
      <c r="E1037" s="43">
        <f>VLOOKUP($A1037,'Doanh thu'!$A$3:$Q$2000,10,FALSE)/1000000000</f>
        <v>9.3342858020000001</v>
      </c>
      <c r="F1037" s="43">
        <f>VLOOKUP($A1037,'Doanh thu'!$A$3:$Q$2000,11,FALSE)/1000000000</f>
        <v>11.113434654000001</v>
      </c>
      <c r="G1037" s="43">
        <f>VLOOKUP($A1037,'Doanh thu'!$A$3:$Q$2000,12,FALSE)/1000000000</f>
        <v>7.1035333930000002</v>
      </c>
      <c r="H1037" s="43">
        <f>VLOOKUP($A1037,LNST!$A$3:$Q$1635,9,FALSE)/1000000000</f>
        <v>0.59718316699999996</v>
      </c>
      <c r="I1037" s="43">
        <f>VLOOKUP($A1037,LNST!$A$3:$Q$1635,10,FALSE)/1000000000</f>
        <v>0.48493273999999997</v>
      </c>
      <c r="J1037" s="43">
        <f>VLOOKUP($A1037,LNST!$A$3:$Q$1635,11,FALSE)/1000000000</f>
        <v>-6.5508525390000001</v>
      </c>
      <c r="K1037" s="43">
        <f>VLOOKUP($A1037,LNST!$A$3:$Q$1635,12,FALSE)/1000000000</f>
        <v>-2.2351515480000002</v>
      </c>
      <c r="L1037" s="45">
        <f>VLOOKUP($A1037,'Doanh thu'!$A$3:$Q$2000,14,FALSE)</f>
        <v>0.47439082680363814</v>
      </c>
      <c r="M1037" s="45">
        <f>VLOOKUP($A1037,'Doanh thu'!$A$3:$Q$2000,15,FALSE)</f>
        <v>0.18107770592481359</v>
      </c>
      <c r="N1037" s="45">
        <f>VLOOKUP($A1037,'Doanh thu'!$A$3:$Q$2000,16,FALSE)</f>
        <v>-0.25444956184332462</v>
      </c>
      <c r="O1037" s="45">
        <f>VLOOKUP($A1037,'Doanh thu'!$A$3:$Q$2000,17,FALSE)</f>
        <v>-0.17350011434429927</v>
      </c>
      <c r="P1037" s="45">
        <f>VLOOKUP($A1037,LNST!$A$3:$R$1635,14,FALSE)</f>
        <v>4.5746097317805283</v>
      </c>
      <c r="Q1037" s="45">
        <f>VLOOKUP($A1037,LNST!$A$3:$R$1635,15,FALSE)</f>
        <v>1.5105624995930726</v>
      </c>
      <c r="R1037" s="45">
        <f>VLOOKUP($A1037,LNST!$A$3:$R$1635,16,FALSE)</f>
        <v>-13.67410721480478</v>
      </c>
      <c r="S1037" s="45">
        <f>VLOOKUP($A1037,LNST!$A$3:$R$1635,17,FALSE)</f>
        <v>-6.6545449023826225E-2</v>
      </c>
      <c r="T1037" s="45">
        <f>VLOOKUP($A1037,LNG!$A$2:$H$1999,4,FALSE)/(D1037*10^9)</f>
        <v>0.1291702982255917</v>
      </c>
      <c r="U1037" s="45">
        <f>VLOOKUP($A1037,LNG!$A$2:$H$1999,5,FALSE)/(E1037*10^9)</f>
        <v>0.36463201268925532</v>
      </c>
      <c r="V1037" s="45">
        <f>VLOOKUP($A1037,LNG!$A$2:$H$1999,6,FALSE)/(F1037*10^9)</f>
        <v>0.44872802830627057</v>
      </c>
      <c r="W1037" s="45">
        <f>VLOOKUP($A1037,LNG!$A$2:$H$1999,7,FALSE)/(G1037*10^9)</f>
        <v>6.7907677955783771E-2</v>
      </c>
      <c r="X1037" s="45">
        <f>VLOOKUP($A1037,'LNST năm'!$A$2:$I$2000,8,FALSE)</f>
        <v>1</v>
      </c>
      <c r="Y1037" s="45">
        <f>VLOOKUP($A1037,'LNST năm'!$A$2:$I$2000,9,FALSE)</f>
        <v>0.25992104989487319</v>
      </c>
      <c r="Z1037" s="46" t="e">
        <f>VLOOKUP($A1037,LNG!$A$2:$H$1999,9,FALSE)</f>
        <v>#REF!</v>
      </c>
      <c r="AA1037" s="162" t="e">
        <f>VLOOKUP($A1037,'GIÁ CP'!$A$2:$D$2000,4,FALSE)/Z1037</f>
        <v>#REF!</v>
      </c>
    </row>
    <row r="1038" spans="1:27" hidden="1">
      <c r="A1038" s="18" t="s">
        <v>316</v>
      </c>
      <c r="B1038" s="18" t="s">
        <v>2015</v>
      </c>
      <c r="C1038" s="154" t="str">
        <f>VLOOKUP(A1038,'GIÁ CP'!$K$2:$M$2000,3,FALSE)</f>
        <v xml:space="preserve">Hàng điện &amp; điện tử </v>
      </c>
      <c r="D1038" s="43">
        <f>VLOOKUP($A1038,'Doanh thu'!$A$3:$Q$2000,9,FALSE)/1000000000</f>
        <v>613.78387164000003</v>
      </c>
      <c r="E1038" s="43">
        <f>VLOOKUP($A1038,'Doanh thu'!$A$3:$Q$2000,10,FALSE)/1000000000</f>
        <v>561.92942698499996</v>
      </c>
      <c r="F1038" s="43">
        <f>VLOOKUP($A1038,'Doanh thu'!$A$3:$Q$2000,11,FALSE)/1000000000</f>
        <v>678.06358758500005</v>
      </c>
      <c r="G1038" s="43">
        <f>VLOOKUP($A1038,'Doanh thu'!$A$3:$Q$2000,12,FALSE)/1000000000</f>
        <v>576.09352428499994</v>
      </c>
      <c r="H1038" s="43">
        <f>VLOOKUP($A1038,LNST!$A$3:$Q$1635,9,FALSE)/1000000000</f>
        <v>35.349379208999999</v>
      </c>
      <c r="I1038" s="43">
        <f>VLOOKUP($A1038,LNST!$A$3:$Q$1635,10,FALSE)/1000000000</f>
        <v>23.248871269999999</v>
      </c>
      <c r="J1038" s="43">
        <f>VLOOKUP($A1038,LNST!$A$3:$Q$1635,11,FALSE)/1000000000</f>
        <v>39.179740154000001</v>
      </c>
      <c r="K1038" s="43">
        <f>VLOOKUP($A1038,LNST!$A$3:$Q$1635,12,FALSE)/1000000000</f>
        <v>27.88416608</v>
      </c>
      <c r="L1038" s="45">
        <f>VLOOKUP($A1038,'Doanh thu'!$A$3:$Q$2000,14,FALSE)</f>
        <v>0.2719775892909933</v>
      </c>
      <c r="M1038" s="45">
        <f>VLOOKUP($A1038,'Doanh thu'!$A$3:$Q$2000,15,FALSE)</f>
        <v>0.15124865966243647</v>
      </c>
      <c r="N1038" s="45">
        <f>VLOOKUP($A1038,'Doanh thu'!$A$3:$Q$2000,16,FALSE)</f>
        <v>0.29639435952091442</v>
      </c>
      <c r="O1038" s="45">
        <f>VLOOKUP($A1038,'Doanh thu'!$A$3:$Q$2000,17,FALSE)</f>
        <v>0.16884821279611983</v>
      </c>
      <c r="P1038" s="45">
        <f>VLOOKUP($A1038,LNST!$A$3:$R$1635,14,FALSE)</f>
        <v>0.83244392679912893</v>
      </c>
      <c r="Q1038" s="45">
        <f>VLOOKUP($A1038,LNST!$A$3:$R$1635,15,FALSE)</f>
        <v>0.17506663569560887</v>
      </c>
      <c r="R1038" s="45">
        <f>VLOOKUP($A1038,LNST!$A$3:$R$1635,16,FALSE)</f>
        <v>0.66349534166942881</v>
      </c>
      <c r="S1038" s="45">
        <f>VLOOKUP($A1038,LNST!$A$3:$R$1635,17,FALSE)</f>
        <v>0.34484680052317873</v>
      </c>
      <c r="T1038" s="45">
        <f>VLOOKUP($A1038,LNG!$A$2:$H$1999,4,FALSE)/(D1038*10^9)</f>
        <v>8.0788263534047E-2</v>
      </c>
      <c r="U1038" s="45">
        <f>VLOOKUP($A1038,LNG!$A$2:$H$1999,5,FALSE)/(E1038*10^9)</f>
        <v>0.12105358195774966</v>
      </c>
      <c r="V1038" s="45">
        <f>VLOOKUP($A1038,LNG!$A$2:$H$1999,6,FALSE)/(F1038*10^9)</f>
        <v>7.7958840927103312E-2</v>
      </c>
      <c r="W1038" s="45">
        <f>VLOOKUP($A1038,LNG!$A$2:$H$1999,7,FALSE)/(G1038*10^9)</f>
        <v>0.14469774102991156</v>
      </c>
      <c r="X1038" s="45">
        <f>VLOOKUP($A1038,'LNST năm'!$A$2:$I$2000,8,FALSE)</f>
        <v>0.52772439471045018</v>
      </c>
      <c r="Y1038" s="45">
        <f>VLOOKUP($A1038,'LNST năm'!$A$2:$I$2000,9,FALSE)</f>
        <v>0.54797146418184539</v>
      </c>
      <c r="Z1038" s="46" t="e">
        <f>VLOOKUP($A1038,LNG!$A$2:$H$1999,9,FALSE)</f>
        <v>#REF!</v>
      </c>
      <c r="AA1038" s="162" t="e">
        <f>VLOOKUP($A1038,'GIÁ CP'!$A$2:$D$2000,4,FALSE)/Z1038</f>
        <v>#REF!</v>
      </c>
    </row>
    <row r="1039" spans="1:27" hidden="1">
      <c r="A1039" s="18" t="s">
        <v>148</v>
      </c>
      <c r="B1039" s="18" t="s">
        <v>1823</v>
      </c>
      <c r="C1039" s="154" t="str">
        <f>VLOOKUP(A1039,'GIÁ CP'!$K$2:$M$2000,3,FALSE)</f>
        <v xml:space="preserve">Vận tải Thủy </v>
      </c>
      <c r="D1039" s="43">
        <f>VLOOKUP($A1039,'Doanh thu'!$A$3:$Q$2000,9,FALSE)/1000000000</f>
        <v>70.621804076000004</v>
      </c>
      <c r="E1039" s="43">
        <f>VLOOKUP($A1039,'Doanh thu'!$A$3:$Q$2000,10,FALSE)/1000000000</f>
        <v>70.171712538999998</v>
      </c>
      <c r="F1039" s="43">
        <f>VLOOKUP($A1039,'Doanh thu'!$A$3:$Q$2000,11,FALSE)/1000000000</f>
        <v>72.107781102000004</v>
      </c>
      <c r="G1039" s="43">
        <f>VLOOKUP($A1039,'Doanh thu'!$A$3:$Q$2000,12,FALSE)/1000000000</f>
        <v>67.982315091999993</v>
      </c>
      <c r="H1039" s="43">
        <f>VLOOKUP($A1039,LNST!$A$3:$Q$1635,9,FALSE)/1000000000</f>
        <v>5.4427069599999998</v>
      </c>
      <c r="I1039" s="43">
        <f>VLOOKUP($A1039,LNST!$A$3:$Q$1635,10,FALSE)/1000000000</f>
        <v>4.3139413619999996</v>
      </c>
      <c r="J1039" s="43">
        <f>VLOOKUP($A1039,LNST!$A$3:$Q$1635,11,FALSE)/1000000000</f>
        <v>2.5426141929999999</v>
      </c>
      <c r="K1039" s="43">
        <f>VLOOKUP($A1039,LNST!$A$3:$Q$1635,12,FALSE)/1000000000</f>
        <v>5.2071128010000001</v>
      </c>
      <c r="L1039" s="45">
        <f>VLOOKUP($A1039,'Doanh thu'!$A$3:$Q$2000,14,FALSE)</f>
        <v>-0.13678322659072453</v>
      </c>
      <c r="M1039" s="45">
        <f>VLOOKUP($A1039,'Doanh thu'!$A$3:$Q$2000,15,FALSE)</f>
        <v>-8.1176966599057654E-2</v>
      </c>
      <c r="N1039" s="45">
        <f>VLOOKUP($A1039,'Doanh thu'!$A$3:$Q$2000,16,FALSE)</f>
        <v>0.14106257920157259</v>
      </c>
      <c r="O1039" s="45">
        <f>VLOOKUP($A1039,'Doanh thu'!$A$3:$Q$2000,17,FALSE)</f>
        <v>0.1296347277649621</v>
      </c>
      <c r="P1039" s="45">
        <f>VLOOKUP($A1039,LNST!$A$3:$R$1635,14,FALSE)</f>
        <v>0.39915031692169162</v>
      </c>
      <c r="Q1039" s="45">
        <f>VLOOKUP($A1039,LNST!$A$3:$R$1635,15,FALSE)</f>
        <v>0.60028154075736506</v>
      </c>
      <c r="R1039" s="45">
        <f>VLOOKUP($A1039,LNST!$A$3:$R$1635,16,FALSE)</f>
        <v>-6.2156218970429909E-2</v>
      </c>
      <c r="S1039" s="45">
        <f>VLOOKUP($A1039,LNST!$A$3:$R$1635,17,FALSE)</f>
        <v>0.46060413915222292</v>
      </c>
      <c r="T1039" s="45">
        <f>VLOOKUP($A1039,LNG!$A$2:$H$1999,4,FALSE)/(D1039*10^9)</f>
        <v>9.098461605547728E-2</v>
      </c>
      <c r="U1039" s="45">
        <f>VLOOKUP($A1039,LNG!$A$2:$H$1999,5,FALSE)/(E1039*10^9)</f>
        <v>0.17132438900245378</v>
      </c>
      <c r="V1039" s="45">
        <f>VLOOKUP($A1039,LNG!$A$2:$H$1999,6,FALSE)/(F1039*10^9)</f>
        <v>0.14790374714087814</v>
      </c>
      <c r="W1039" s="45">
        <f>VLOOKUP($A1039,LNG!$A$2:$H$1999,7,FALSE)/(G1039*10^9)</f>
        <v>0.16231558429669493</v>
      </c>
      <c r="X1039" s="45">
        <f>VLOOKUP($A1039,'LNST năm'!$A$2:$I$2000,8,FALSE)</f>
        <v>0.72966285291402255</v>
      </c>
      <c r="Y1039" s="45">
        <f>VLOOKUP($A1039,'LNST năm'!$A$2:$I$2000,9,FALSE)</f>
        <v>-3.2952138399089947E-2</v>
      </c>
      <c r="Z1039" s="46" t="e">
        <f>VLOOKUP($A1039,LNG!$A$2:$H$1999,9,FALSE)</f>
        <v>#REF!</v>
      </c>
      <c r="AA1039" s="162" t="e">
        <f>VLOOKUP($A1039,'GIÁ CP'!$A$2:$D$2000,4,FALSE)/Z1039</f>
        <v>#REF!</v>
      </c>
    </row>
    <row r="1040" spans="1:27" hidden="1">
      <c r="A1040" s="18" t="s">
        <v>442</v>
      </c>
      <c r="B1040" s="18" t="s">
        <v>2156</v>
      </c>
      <c r="C1040" s="154" t="str">
        <f>VLOOKUP(A1040,'GIÁ CP'!$K$2:$M$2000,3,FALSE)</f>
        <v xml:space="preserve">Sách, ấn bản &amp; sản phẩm văn hóa </v>
      </c>
      <c r="D1040" s="43">
        <f>VLOOKUP($A1040,'Doanh thu'!$A$3:$Q$2000,9,FALSE)/1000000000</f>
        <v>2.8976551370000001</v>
      </c>
      <c r="E1040" s="43">
        <f>VLOOKUP($A1040,'Doanh thu'!$A$3:$Q$2000,10,FALSE)/1000000000</f>
        <v>1.933641699</v>
      </c>
      <c r="F1040" s="43">
        <f>VLOOKUP($A1040,'Doanh thu'!$A$3:$Q$2000,11,FALSE)/1000000000</f>
        <v>2.621433466</v>
      </c>
      <c r="G1040" s="43">
        <f>VLOOKUP($A1040,'Doanh thu'!$A$3:$Q$2000,12,FALSE)/1000000000</f>
        <v>0</v>
      </c>
      <c r="H1040" s="43">
        <f>VLOOKUP($A1040,LNST!$A$3:$Q$1635,9,FALSE)/1000000000</f>
        <v>-0.21627028200000001</v>
      </c>
      <c r="I1040" s="43">
        <f>VLOOKUP($A1040,LNST!$A$3:$Q$1635,10,FALSE)/1000000000</f>
        <v>-6.6867740000000004E-3</v>
      </c>
      <c r="J1040" s="43">
        <f>VLOOKUP($A1040,LNST!$A$3:$Q$1635,11,FALSE)/1000000000</f>
        <v>1.7077525999999999E-2</v>
      </c>
      <c r="K1040" s="43">
        <f>VLOOKUP($A1040,LNST!$A$3:$Q$1635,12,FALSE)/1000000000</f>
        <v>0</v>
      </c>
      <c r="L1040" s="45">
        <f>VLOOKUP($A1040,'Doanh thu'!$A$3:$Q$2000,14,FALSE)</f>
        <v>0.50978341382637649</v>
      </c>
      <c r="M1040" s="45">
        <f>VLOOKUP($A1040,'Doanh thu'!$A$3:$Q$2000,15,FALSE)</f>
        <v>-0.18304534042959031</v>
      </c>
      <c r="N1040" s="45">
        <f>VLOOKUP($A1040,'Doanh thu'!$A$3:$Q$2000,16,FALSE)</f>
        <v>-0.85459126706973609</v>
      </c>
      <c r="O1040" s="45">
        <f>VLOOKUP($A1040,'Doanh thu'!$A$3:$Q$2000,17,FALSE)</f>
        <v>-1</v>
      </c>
      <c r="P1040" s="45">
        <f>VLOOKUP($A1040,LNST!$A$3:$R$1635,14,FALSE)</f>
        <v>0.44100318414272199</v>
      </c>
      <c r="Q1040" s="45">
        <f>VLOOKUP($A1040,LNST!$A$3:$R$1635,15,FALSE)</f>
        <v>-3.3901445244768516</v>
      </c>
      <c r="R1040" s="45">
        <f>VLOOKUP($A1040,LNST!$A$3:$R$1635,16,FALSE)</f>
        <v>-0.9753210908336104</v>
      </c>
      <c r="S1040" s="45">
        <f>VLOOKUP($A1040,LNST!$A$3:$R$1635,17,FALSE)</f>
        <v>1</v>
      </c>
      <c r="T1040" s="45">
        <f>VLOOKUP($A1040,LNG!$A$2:$H$1999,4,FALSE)/(D1040*10^9)</f>
        <v>0.282901985309648</v>
      </c>
      <c r="U1040" s="45">
        <f>VLOOKUP($A1040,LNG!$A$2:$H$1999,5,FALSE)/(E1040*10^9)</f>
        <v>0.44355192559384293</v>
      </c>
      <c r="V1040" s="45">
        <f>VLOOKUP($A1040,LNG!$A$2:$H$1999,6,FALSE)/(F1040*10^9)</f>
        <v>0.35968755195559099</v>
      </c>
      <c r="W1040" s="45" t="e">
        <f>VLOOKUP($A1040,LNG!$A$2:$H$1999,7,FALSE)/(G1040*10^9)</f>
        <v>#DIV/0!</v>
      </c>
      <c r="X1040" s="45">
        <f>VLOOKUP($A1040,'LNST năm'!$A$2:$I$2000,8,FALSE)</f>
        <v>-2.5114294851024077</v>
      </c>
      <c r="Y1040" s="45">
        <f>VLOOKUP($A1040,'LNST năm'!$A$2:$I$2000,9,FALSE)</f>
        <v>-1.5774856944748346</v>
      </c>
      <c r="Z1040" s="46" t="e">
        <f>VLOOKUP($A1040,LNG!$A$2:$H$1999,9,FALSE)</f>
        <v>#REF!</v>
      </c>
      <c r="AA1040" s="162" t="e">
        <f>VLOOKUP($A1040,'GIÁ CP'!$A$2:$D$2000,4,FALSE)/Z1040</f>
        <v>#REF!</v>
      </c>
    </row>
    <row r="1041" spans="1:27">
      <c r="A1041" s="18" t="s">
        <v>887</v>
      </c>
      <c r="B1041" s="18" t="s">
        <v>2868</v>
      </c>
      <c r="C1041" s="154" t="str">
        <f>VLOOKUP(A1041,'GIÁ CP'!$K$2:$M$2000,3,FALSE)</f>
        <v xml:space="preserve">Nước </v>
      </c>
      <c r="D1041" s="43">
        <f>VLOOKUP($A1041,'Doanh thu'!$A$3:$Q$2000,9,FALSE)/1000000000</f>
        <v>174.942754971</v>
      </c>
      <c r="E1041" s="43">
        <f>VLOOKUP($A1041,'Doanh thu'!$A$3:$Q$2000,10,FALSE)/1000000000</f>
        <v>182.515813444</v>
      </c>
      <c r="F1041" s="43">
        <f>VLOOKUP($A1041,'Doanh thu'!$A$3:$Q$2000,11,FALSE)/1000000000</f>
        <v>164.75899245299999</v>
      </c>
      <c r="G1041" s="43">
        <f>VLOOKUP($A1041,'Doanh thu'!$A$3:$Q$2000,12,FALSE)/1000000000</f>
        <v>155.364291358</v>
      </c>
      <c r="H1041" s="43">
        <f>VLOOKUP($A1041,LNST!$A$3:$Q$1635,9,FALSE)/1000000000</f>
        <v>29.857186193</v>
      </c>
      <c r="I1041" s="43">
        <f>VLOOKUP($A1041,LNST!$A$3:$Q$1635,10,FALSE)/1000000000</f>
        <v>49.444809706999997</v>
      </c>
      <c r="J1041" s="43">
        <f>VLOOKUP($A1041,LNST!$A$3:$Q$1635,11,FALSE)/1000000000</f>
        <v>28.757149127000002</v>
      </c>
      <c r="K1041" s="43">
        <f>VLOOKUP($A1041,LNST!$A$3:$Q$1635,12,FALSE)/1000000000</f>
        <v>34.265851712</v>
      </c>
      <c r="L1041" s="45">
        <f>VLOOKUP($A1041,'Doanh thu'!$A$3:$Q$2000,14,FALSE)</f>
        <v>-2.6663950017367925E-2</v>
      </c>
      <c r="M1041" s="45">
        <f>VLOOKUP($A1041,'Doanh thu'!$A$3:$Q$2000,15,FALSE)</f>
        <v>-2.9774130292059917E-2</v>
      </c>
      <c r="N1041" s="45">
        <f>VLOOKUP($A1041,'Doanh thu'!$A$3:$Q$2000,16,FALSE)</f>
        <v>4.9428975862418664E-2</v>
      </c>
      <c r="O1041" s="45">
        <f>VLOOKUP($A1041,'Doanh thu'!$A$3:$Q$2000,17,FALSE)</f>
        <v>6.2174066375178409E-2</v>
      </c>
      <c r="P1041" s="45">
        <f>VLOOKUP($A1041,LNST!$A$3:$R$1635,14,FALSE)</f>
        <v>6.8677130537494649E-2</v>
      </c>
      <c r="Q1041" s="45">
        <f>VLOOKUP($A1041,LNST!$A$3:$R$1635,15,FALSE)</f>
        <v>3.0822726423155393E-3</v>
      </c>
      <c r="R1041" s="45">
        <f>VLOOKUP($A1041,LNST!$A$3:$R$1635,16,FALSE)</f>
        <v>0.2093470289302595</v>
      </c>
      <c r="S1041" s="45">
        <f>VLOOKUP($A1041,LNST!$A$3:$R$1635,17,FALSE)</f>
        <v>7.1632938727134964E-3</v>
      </c>
      <c r="T1041" s="45">
        <f>VLOOKUP($A1041,LNG!$A$2:$H$1999,4,FALSE)/(D1041*10^9)</f>
        <v>0.32830606473255136</v>
      </c>
      <c r="U1041" s="45">
        <f>VLOOKUP($A1041,LNG!$A$2:$H$1999,5,FALSE)/(E1041*10^9)</f>
        <v>0.47372753465840778</v>
      </c>
      <c r="V1041" s="45">
        <f>VLOOKUP($A1041,LNG!$A$2:$H$1999,6,FALSE)/(F1041*10^9)</f>
        <v>0.50831690520862405</v>
      </c>
      <c r="W1041" s="45">
        <f>VLOOKUP($A1041,LNG!$A$2:$H$1999,7,FALSE)/(G1041*10^9)</f>
        <v>0.41628932719146139</v>
      </c>
      <c r="X1041" s="45">
        <f>VLOOKUP($A1041,'LNST năm'!$A$2:$I$2000,8,FALSE)</f>
        <v>5.1245097583365533E-2</v>
      </c>
      <c r="Y1041" s="45">
        <f>VLOOKUP($A1041,'LNST năm'!$A$2:$I$2000,9,FALSE)</f>
        <v>6.2925720940058438E-2</v>
      </c>
      <c r="Z1041" s="46" t="e">
        <f>VLOOKUP($A1041,LNG!$A$2:$H$1999,9,FALSE)</f>
        <v>#REF!</v>
      </c>
      <c r="AA1041" s="162" t="e">
        <f>VLOOKUP($A1041,'GIÁ CP'!$A$2:$D$2000,4,FALSE)/Z1041</f>
        <v>#REF!</v>
      </c>
    </row>
    <row r="1042" spans="1:27" hidden="1">
      <c r="A1042" s="18" t="s">
        <v>1125</v>
      </c>
      <c r="B1042" s="18" t="s">
        <v>3696</v>
      </c>
      <c r="C1042" s="154" t="str">
        <f>VLOOKUP(A1042,'GIÁ CP'!$K$2:$M$2000,3,FALSE)</f>
        <v xml:space="preserve">Vật liệu xây dựng &amp; Nội thất </v>
      </c>
      <c r="D1042" s="43">
        <f>VLOOKUP($A1042,'Doanh thu'!$A$3:$Q$2000,9,FALSE)/1000000000</f>
        <v>13.26172425</v>
      </c>
      <c r="E1042" s="43">
        <f>VLOOKUP($A1042,'Doanh thu'!$A$3:$Q$2000,10,FALSE)/1000000000</f>
        <v>9.2543279110000007</v>
      </c>
      <c r="F1042" s="43">
        <f>VLOOKUP($A1042,'Doanh thu'!$A$3:$Q$2000,11,FALSE)/1000000000</f>
        <v>11.691663717000001</v>
      </c>
      <c r="G1042" s="43">
        <f>VLOOKUP($A1042,'Doanh thu'!$A$3:$Q$2000,12,FALSE)/1000000000</f>
        <v>0</v>
      </c>
      <c r="H1042" s="43">
        <f>VLOOKUP($A1042,LNST!$A$3:$Q$1635,9,FALSE)/1000000000</f>
        <v>-1.089059859</v>
      </c>
      <c r="I1042" s="43">
        <f>VLOOKUP($A1042,LNST!$A$3:$Q$1635,10,FALSE)/1000000000</f>
        <v>-1.130737538</v>
      </c>
      <c r="J1042" s="43">
        <f>VLOOKUP($A1042,LNST!$A$3:$Q$1635,11,FALSE)/1000000000</f>
        <v>0.87762287999999999</v>
      </c>
      <c r="K1042" s="43">
        <f>VLOOKUP($A1042,LNST!$A$3:$Q$1635,12,FALSE)/1000000000</f>
        <v>0</v>
      </c>
      <c r="L1042" s="45">
        <f>VLOOKUP($A1042,'Doanh thu'!$A$3:$Q$2000,14,FALSE)</f>
        <v>-0.2295534942534091</v>
      </c>
      <c r="M1042" s="45">
        <f>VLOOKUP($A1042,'Doanh thu'!$A$3:$Q$2000,15,FALSE)</f>
        <v>0.11605660348937558</v>
      </c>
      <c r="N1042" s="45">
        <f>VLOOKUP($A1042,'Doanh thu'!$A$3:$Q$2000,16,FALSE)</f>
        <v>0.18023185462206456</v>
      </c>
      <c r="O1042" s="45">
        <f>VLOOKUP($A1042,'Doanh thu'!$A$3:$Q$2000,17,FALSE)</f>
        <v>-1</v>
      </c>
      <c r="P1042" s="45">
        <f>VLOOKUP($A1042,LNST!$A$3:$R$1635,14,FALSE)</f>
        <v>0.77407879071588848</v>
      </c>
      <c r="Q1042" s="45">
        <f>VLOOKUP($A1042,LNST!$A$3:$R$1635,15,FALSE)</f>
        <v>0.7456106556726867</v>
      </c>
      <c r="R1042" s="45">
        <f>VLOOKUP($A1042,LNST!$A$3:$R$1635,16,FALSE)</f>
        <v>1.1627123050858679</v>
      </c>
      <c r="S1042" s="45">
        <f>VLOOKUP($A1042,LNST!$A$3:$R$1635,17,FALSE)</f>
        <v>1</v>
      </c>
      <c r="T1042" s="45">
        <f>VLOOKUP($A1042,LNG!$A$2:$H$1999,4,FALSE)/(D1042*10^9)</f>
        <v>4.5601783795195409E-2</v>
      </c>
      <c r="U1042" s="45">
        <f>VLOOKUP($A1042,LNG!$A$2:$H$1999,5,FALSE)/(E1042*10^9)</f>
        <v>0.24147514368318129</v>
      </c>
      <c r="V1042" s="45">
        <f>VLOOKUP($A1042,LNG!$A$2:$H$1999,6,FALSE)/(F1042*10^9)</f>
        <v>0.12039037591830183</v>
      </c>
      <c r="W1042" s="45" t="e">
        <f>VLOOKUP($A1042,LNG!$A$2:$H$1999,7,FALSE)/(G1042*10^9)</f>
        <v>#DIV/0!</v>
      </c>
      <c r="X1042" s="45">
        <f>VLOOKUP($A1042,'LNST năm'!$A$2:$I$2000,8,FALSE)</f>
        <v>1</v>
      </c>
      <c r="Y1042" s="45">
        <f>VLOOKUP($A1042,'LNST năm'!$A$2:$I$2000,9,FALSE)</f>
        <v>0.25992104989487319</v>
      </c>
      <c r="Z1042" s="46" t="e">
        <f>VLOOKUP($A1042,LNG!$A$2:$H$1999,9,FALSE)</f>
        <v>#REF!</v>
      </c>
      <c r="AA1042" s="162" t="e">
        <f>VLOOKUP($A1042,'GIÁ CP'!$A$2:$D$2000,4,FALSE)/Z1042</f>
        <v>#REF!</v>
      </c>
    </row>
    <row r="1043" spans="1:27" hidden="1">
      <c r="A1043" s="18" t="s">
        <v>554</v>
      </c>
      <c r="B1043" s="18" t="s">
        <v>2277</v>
      </c>
      <c r="C1043" s="154" t="str">
        <f>VLOOKUP(A1043,'GIÁ CP'!$K$2:$M$2000,3,FALSE)</f>
        <v xml:space="preserve">Sản phẩm hóa dầu, Nông dược &amp; Hóa chất khác </v>
      </c>
      <c r="D1043" s="43">
        <f>VLOOKUP($A1043,'Doanh thu'!$A$3:$Q$2000,9,FALSE)/1000000000</f>
        <v>1368.7931234790001</v>
      </c>
      <c r="E1043" s="43">
        <f>VLOOKUP($A1043,'Doanh thu'!$A$3:$Q$2000,10,FALSE)/1000000000</f>
        <v>734.18255608499999</v>
      </c>
      <c r="F1043" s="43">
        <f>VLOOKUP($A1043,'Doanh thu'!$A$3:$Q$2000,11,FALSE)/1000000000</f>
        <v>736.58731786400006</v>
      </c>
      <c r="G1043" s="43">
        <f>VLOOKUP($A1043,'Doanh thu'!$A$3:$Q$2000,12,FALSE)/1000000000</f>
        <v>1094.8419045979999</v>
      </c>
      <c r="H1043" s="43">
        <f>VLOOKUP($A1043,LNST!$A$3:$Q$1635,9,FALSE)/1000000000</f>
        <v>10.347158132000001</v>
      </c>
      <c r="I1043" s="43">
        <f>VLOOKUP($A1043,LNST!$A$3:$Q$1635,10,FALSE)/1000000000</f>
        <v>2.7558311710000001</v>
      </c>
      <c r="J1043" s="43">
        <f>VLOOKUP($A1043,LNST!$A$3:$Q$1635,11,FALSE)/1000000000</f>
        <v>3.5476524469999999</v>
      </c>
      <c r="K1043" s="43">
        <f>VLOOKUP($A1043,LNST!$A$3:$Q$1635,12,FALSE)/1000000000</f>
        <v>3.2399348639999999</v>
      </c>
      <c r="L1043" s="45">
        <f>VLOOKUP($A1043,'Doanh thu'!$A$3:$Q$2000,14,FALSE)</f>
        <v>0.47775713951430099</v>
      </c>
      <c r="M1043" s="45">
        <f>VLOOKUP($A1043,'Doanh thu'!$A$3:$Q$2000,15,FALSE)</f>
        <v>-0.14290225339441953</v>
      </c>
      <c r="N1043" s="45">
        <f>VLOOKUP($A1043,'Doanh thu'!$A$3:$Q$2000,16,FALSE)</f>
        <v>2.5596002674935246E-2</v>
      </c>
      <c r="O1043" s="45">
        <f>VLOOKUP($A1043,'Doanh thu'!$A$3:$Q$2000,17,FALSE)</f>
        <v>0.4205932139430511</v>
      </c>
      <c r="P1043" s="45">
        <f>VLOOKUP($A1043,LNST!$A$3:$R$1635,14,FALSE)</f>
        <v>1.0990009798776761</v>
      </c>
      <c r="Q1043" s="45">
        <f>VLOOKUP($A1043,LNST!$A$3:$R$1635,15,FALSE)</f>
        <v>-0.19243902018594664</v>
      </c>
      <c r="R1043" s="45">
        <f>VLOOKUP($A1043,LNST!$A$3:$R$1635,16,FALSE)</f>
        <v>-0.40478828597847455</v>
      </c>
      <c r="S1043" s="45">
        <f>VLOOKUP($A1043,LNST!$A$3:$R$1635,17,FALSE)</f>
        <v>-2.0736799351452135E-2</v>
      </c>
      <c r="T1043" s="45">
        <f>VLOOKUP($A1043,LNG!$A$2:$H$1999,4,FALSE)/(D1043*10^9)</f>
        <v>1.4801345171508547E-2</v>
      </c>
      <c r="U1043" s="45">
        <f>VLOOKUP($A1043,LNG!$A$2:$H$1999,5,FALSE)/(E1043*10^9)</f>
        <v>3.934336296006441E-2</v>
      </c>
      <c r="V1043" s="45">
        <f>VLOOKUP($A1043,LNG!$A$2:$H$1999,6,FALSE)/(F1043*10^9)</f>
        <v>2.4069315225806572E-2</v>
      </c>
      <c r="W1043" s="45">
        <f>VLOOKUP($A1043,LNG!$A$2:$H$1999,7,FALSE)/(G1043*10^9)</f>
        <v>2.231356879052785E-2</v>
      </c>
      <c r="X1043" s="45">
        <f>VLOOKUP($A1043,'LNST năm'!$A$2:$I$2000,8,FALSE)</f>
        <v>0.16502447679255852</v>
      </c>
      <c r="Y1043" s="45">
        <f>VLOOKUP($A1043,'LNST năm'!$A$2:$I$2000,9,FALSE)</f>
        <v>-8.0957243449457428E-2</v>
      </c>
      <c r="Z1043" s="46" t="e">
        <f>VLOOKUP($A1043,LNG!$A$2:$H$1999,9,FALSE)</f>
        <v>#REF!</v>
      </c>
      <c r="AA1043" s="162" t="e">
        <f>VLOOKUP($A1043,'GIÁ CP'!$A$2:$D$2000,4,FALSE)/Z1043</f>
        <v>#REF!</v>
      </c>
    </row>
    <row r="1044" spans="1:27">
      <c r="A1044" s="18" t="s">
        <v>664</v>
      </c>
      <c r="B1044" s="18" t="s">
        <v>2380</v>
      </c>
      <c r="C1044" s="154" t="str">
        <f>VLOOKUP(A1044,'GIÁ CP'!$K$2:$M$2000,3,FALSE)</f>
        <v xml:space="preserve">Xây dựng </v>
      </c>
      <c r="D1044" s="43">
        <f>VLOOKUP($A1044,'Doanh thu'!$A$3:$Q$2000,9,FALSE)/1000000000</f>
        <v>562.26249265800004</v>
      </c>
      <c r="E1044" s="43">
        <f>VLOOKUP($A1044,'Doanh thu'!$A$3:$Q$2000,10,FALSE)/1000000000</f>
        <v>350.35436339300003</v>
      </c>
      <c r="F1044" s="43">
        <f>VLOOKUP($A1044,'Doanh thu'!$A$3:$Q$2000,11,FALSE)/1000000000</f>
        <v>452.31859141799998</v>
      </c>
      <c r="G1044" s="43">
        <f>VLOOKUP($A1044,'Doanh thu'!$A$3:$Q$2000,12,FALSE)/1000000000</f>
        <v>639.22127256500005</v>
      </c>
      <c r="H1044" s="43">
        <f>VLOOKUP($A1044,LNST!$A$3:$Q$1635,9,FALSE)/1000000000</f>
        <v>8.8779887599999991</v>
      </c>
      <c r="I1044" s="43">
        <f>VLOOKUP($A1044,LNST!$A$3:$Q$1635,10,FALSE)/1000000000</f>
        <v>5.4790563920000004</v>
      </c>
      <c r="J1044" s="43">
        <f>VLOOKUP($A1044,LNST!$A$3:$Q$1635,11,FALSE)/1000000000</f>
        <v>7.8971117519999998</v>
      </c>
      <c r="K1044" s="43">
        <f>VLOOKUP($A1044,LNST!$A$3:$Q$1635,12,FALSE)/1000000000</f>
        <v>6.8829255859999998</v>
      </c>
      <c r="L1044" s="45">
        <f>VLOOKUP($A1044,'Doanh thu'!$A$3:$Q$2000,14,FALSE)</f>
        <v>-8.0583089685450748E-2</v>
      </c>
      <c r="M1044" s="45">
        <f>VLOOKUP($A1044,'Doanh thu'!$A$3:$Q$2000,15,FALSE)</f>
        <v>0.51038173350989968</v>
      </c>
      <c r="N1044" s="45">
        <f>VLOOKUP($A1044,'Doanh thu'!$A$3:$Q$2000,16,FALSE)</f>
        <v>3.489984675611113E-2</v>
      </c>
      <c r="O1044" s="45">
        <f>VLOOKUP($A1044,'Doanh thu'!$A$3:$Q$2000,17,FALSE)</f>
        <v>-0.24141680458188072</v>
      </c>
      <c r="P1044" s="45">
        <f>VLOOKUP($A1044,LNST!$A$3:$R$1635,14,FALSE)</f>
        <v>-0.18752801013429021</v>
      </c>
      <c r="Q1044" s="45">
        <f>VLOOKUP($A1044,LNST!$A$3:$R$1635,15,FALSE)</f>
        <v>3.8939048608410375E-2</v>
      </c>
      <c r="R1044" s="45">
        <f>VLOOKUP($A1044,LNST!$A$3:$R$1635,16,FALSE)</f>
        <v>1.2938773406439485</v>
      </c>
      <c r="S1044" s="45">
        <f>VLOOKUP($A1044,LNST!$A$3:$R$1635,17,FALSE)</f>
        <v>-0.43308808504322438</v>
      </c>
      <c r="T1044" s="45">
        <f>VLOOKUP($A1044,LNG!$A$2:$H$1999,4,FALSE)/(D1044*10^9)</f>
        <v>5.3252160021302078E-2</v>
      </c>
      <c r="U1044" s="45">
        <f>VLOOKUP($A1044,LNG!$A$2:$H$1999,5,FALSE)/(E1044*10^9)</f>
        <v>6.3604343748399364E-2</v>
      </c>
      <c r="V1044" s="45">
        <f>VLOOKUP($A1044,LNG!$A$2:$H$1999,6,FALSE)/(F1044*10^9)</f>
        <v>8.5670365316003083E-2</v>
      </c>
      <c r="W1044" s="45">
        <f>VLOOKUP($A1044,LNG!$A$2:$H$1999,7,FALSE)/(G1044*10^9)</f>
        <v>4.8441207628695304E-2</v>
      </c>
      <c r="X1044" s="45">
        <f>VLOOKUP($A1044,'LNST năm'!$A$2:$I$2000,8,FALSE)</f>
        <v>-1</v>
      </c>
      <c r="Y1044" s="45">
        <f>VLOOKUP($A1044,'LNST năm'!$A$2:$I$2000,9,FALSE)</f>
        <v>-1</v>
      </c>
      <c r="Z1044" s="46" t="e">
        <f>VLOOKUP($A1044,LNG!$A$2:$H$1999,9,FALSE)</f>
        <v>#REF!</v>
      </c>
      <c r="AA1044" s="162" t="e">
        <f>VLOOKUP($A1044,'GIÁ CP'!$A$2:$D$2000,4,FALSE)/Z1044</f>
        <v>#REF!</v>
      </c>
    </row>
    <row r="1045" spans="1:27" hidden="1">
      <c r="A1045" s="18" t="s">
        <v>1169</v>
      </c>
      <c r="B1045" s="18" t="s">
        <v>2759</v>
      </c>
      <c r="C1045" s="154" t="str">
        <f>VLOOKUP(A1045,'GIÁ CP'!$K$2:$M$2000,3,FALSE)</f>
        <v xml:space="preserve">Xây dựng </v>
      </c>
      <c r="D1045" s="43">
        <f>VLOOKUP($A1045,'Doanh thu'!$A$3:$Q$2000,9,FALSE)/1000000000</f>
        <v>427.60090222500003</v>
      </c>
      <c r="E1045" s="43">
        <f>VLOOKUP($A1045,'Doanh thu'!$A$3:$Q$2000,10,FALSE)/1000000000</f>
        <v>526.59211734999997</v>
      </c>
      <c r="F1045" s="43">
        <f>VLOOKUP($A1045,'Doanh thu'!$A$3:$Q$2000,11,FALSE)/1000000000</f>
        <v>1379.784290245</v>
      </c>
      <c r="G1045" s="43">
        <f>VLOOKUP($A1045,'Doanh thu'!$A$3:$Q$2000,12,FALSE)/1000000000</f>
        <v>212.07663953900001</v>
      </c>
      <c r="H1045" s="43">
        <f>VLOOKUP($A1045,LNST!$A$3:$Q$1635,9,FALSE)/1000000000</f>
        <v>11.073385849999999</v>
      </c>
      <c r="I1045" s="43">
        <f>VLOOKUP($A1045,LNST!$A$3:$Q$1635,10,FALSE)/1000000000</f>
        <v>12.932623441</v>
      </c>
      <c r="J1045" s="43">
        <f>VLOOKUP($A1045,LNST!$A$3:$Q$1635,11,FALSE)/1000000000</f>
        <v>18.33107266</v>
      </c>
      <c r="K1045" s="43">
        <f>VLOOKUP($A1045,LNST!$A$3:$Q$1635,12,FALSE)/1000000000</f>
        <v>4.7736466650000002</v>
      </c>
      <c r="L1045" s="45">
        <f>VLOOKUP($A1045,'Doanh thu'!$A$3:$Q$2000,14,FALSE)</f>
        <v>0.24229029954059539</v>
      </c>
      <c r="M1045" s="45">
        <f>VLOOKUP($A1045,'Doanh thu'!$A$3:$Q$2000,15,FALSE)</f>
        <v>1.5537659820684775</v>
      </c>
      <c r="N1045" s="45">
        <f>VLOOKUP($A1045,'Doanh thu'!$A$3:$Q$2000,16,FALSE)</f>
        <v>0.50172823823227053</v>
      </c>
      <c r="O1045" s="45">
        <f>VLOOKUP($A1045,'Doanh thu'!$A$3:$Q$2000,17,FALSE)</f>
        <v>0.63310813024763968</v>
      </c>
      <c r="P1045" s="45">
        <f>VLOOKUP($A1045,LNST!$A$3:$R$1635,14,FALSE)</f>
        <v>0.23807548846237858</v>
      </c>
      <c r="Q1045" s="45">
        <f>VLOOKUP($A1045,LNST!$A$3:$R$1635,15,FALSE)</f>
        <v>1.7361976069740137</v>
      </c>
      <c r="R1045" s="45">
        <f>VLOOKUP($A1045,LNST!$A$3:$R$1635,16,FALSE)</f>
        <v>-0.2902774903585405</v>
      </c>
      <c r="S1045" s="45">
        <f>VLOOKUP($A1045,LNST!$A$3:$R$1635,17,FALSE)</f>
        <v>0.46237570496669855</v>
      </c>
      <c r="T1045" s="45">
        <f>VLOOKUP($A1045,LNG!$A$2:$H$1999,4,FALSE)/(D1045*10^9)</f>
        <v>9.3599448485120647E-3</v>
      </c>
      <c r="U1045" s="45">
        <f>VLOOKUP($A1045,LNG!$A$2:$H$1999,5,FALSE)/(E1045*10^9)</f>
        <v>6.9449751371216575E-2</v>
      </c>
      <c r="V1045" s="45">
        <f>VLOOKUP($A1045,LNG!$A$2:$H$1999,6,FALSE)/(F1045*10^9)</f>
        <v>2.2090387111588186E-2</v>
      </c>
      <c r="W1045" s="45">
        <f>VLOOKUP($A1045,LNG!$A$2:$H$1999,7,FALSE)/(G1045*10^9)</f>
        <v>0.1988758158403573</v>
      </c>
      <c r="X1045" s="45">
        <f>VLOOKUP($A1045,'LNST năm'!$A$2:$I$2000,8,FALSE)</f>
        <v>0.14602902213135871</v>
      </c>
      <c r="Y1045" s="45">
        <f>VLOOKUP($A1045,'LNST năm'!$A$2:$I$2000,9,FALSE)</f>
        <v>0.19600708070675377</v>
      </c>
      <c r="Z1045" s="46" t="e">
        <f>VLOOKUP($A1045,LNG!$A$2:$H$1999,9,FALSE)</f>
        <v>#REF!</v>
      </c>
      <c r="AA1045" s="162" t="e">
        <f>VLOOKUP($A1045,'GIÁ CP'!$A$2:$D$2000,4,FALSE)/Z1045</f>
        <v>#REF!</v>
      </c>
    </row>
    <row r="1046" spans="1:27">
      <c r="A1046" s="18" t="s">
        <v>512</v>
      </c>
      <c r="B1046" s="18" t="s">
        <v>2227</v>
      </c>
      <c r="C1046" s="154" t="str">
        <f>VLOOKUP(A1046,'GIÁ CP'!$K$2:$M$2000,3,FALSE)</f>
        <v xml:space="preserve">Khai thác Than </v>
      </c>
      <c r="D1046" s="43">
        <f>VLOOKUP($A1046,'Doanh thu'!$A$3:$Q$2000,9,FALSE)/1000000000</f>
        <v>564.35716202399999</v>
      </c>
      <c r="E1046" s="43">
        <f>VLOOKUP($A1046,'Doanh thu'!$A$3:$Q$2000,10,FALSE)/1000000000</f>
        <v>337.20255876900001</v>
      </c>
      <c r="F1046" s="43">
        <f>VLOOKUP($A1046,'Doanh thu'!$A$3:$Q$2000,11,FALSE)/1000000000</f>
        <v>1057.4053579040001</v>
      </c>
      <c r="G1046" s="43">
        <f>VLOOKUP($A1046,'Doanh thu'!$A$3:$Q$2000,12,FALSE)/1000000000</f>
        <v>443.551286629</v>
      </c>
      <c r="H1046" s="43">
        <f>VLOOKUP($A1046,LNST!$A$3:$Q$1635,9,FALSE)/1000000000</f>
        <v>4.5099065190000003</v>
      </c>
      <c r="I1046" s="43">
        <f>VLOOKUP($A1046,LNST!$A$3:$Q$1635,10,FALSE)/1000000000</f>
        <v>1.756385028</v>
      </c>
      <c r="J1046" s="43">
        <f>VLOOKUP($A1046,LNST!$A$3:$Q$1635,11,FALSE)/1000000000</f>
        <v>24.776432995</v>
      </c>
      <c r="K1046" s="43">
        <f>VLOOKUP($A1046,LNST!$A$3:$Q$1635,12,FALSE)/1000000000</f>
        <v>6.3260002359999996</v>
      </c>
      <c r="L1046" s="45">
        <f>VLOOKUP($A1046,'Doanh thu'!$A$3:$Q$2000,14,FALSE)</f>
        <v>-0.25299602500250162</v>
      </c>
      <c r="M1046" s="45">
        <f>VLOOKUP($A1046,'Doanh thu'!$A$3:$Q$2000,15,FALSE)</f>
        <v>-2.9786375025990554E-2</v>
      </c>
      <c r="N1046" s="45">
        <f>VLOOKUP($A1046,'Doanh thu'!$A$3:$Q$2000,16,FALSE)</f>
        <v>-5.6547185212289547E-2</v>
      </c>
      <c r="O1046" s="45">
        <f>VLOOKUP($A1046,'Doanh thu'!$A$3:$Q$2000,17,FALSE)</f>
        <v>-0.38688533216446142</v>
      </c>
      <c r="P1046" s="45">
        <f>VLOOKUP($A1046,LNST!$A$3:$R$1635,14,FALSE)</f>
        <v>-0.73257352862353442</v>
      </c>
      <c r="Q1046" s="45">
        <f>VLOOKUP($A1046,LNST!$A$3:$R$1635,15,FALSE)</f>
        <v>1.0168673781716788</v>
      </c>
      <c r="R1046" s="45">
        <f>VLOOKUP($A1046,LNST!$A$3:$R$1635,16,FALSE)</f>
        <v>-0.7717729731733991</v>
      </c>
      <c r="S1046" s="45">
        <f>VLOOKUP($A1046,LNST!$A$3:$R$1635,17,FALSE)</f>
        <v>-0.36992293219206296</v>
      </c>
      <c r="T1046" s="45">
        <f>VLOOKUP($A1046,LNG!$A$2:$H$1999,4,FALSE)/(D1046*10^9)</f>
        <v>0.11004306442975373</v>
      </c>
      <c r="U1046" s="45">
        <f>VLOOKUP($A1046,LNG!$A$2:$H$1999,5,FALSE)/(E1046*10^9)</f>
        <v>0.1615973665381614</v>
      </c>
      <c r="V1046" s="45">
        <f>VLOOKUP($A1046,LNG!$A$2:$H$1999,6,FALSE)/(F1046*10^9)</f>
        <v>4.580304102582114E-2</v>
      </c>
      <c r="W1046" s="45">
        <f>VLOOKUP($A1046,LNG!$A$2:$H$1999,7,FALSE)/(G1046*10^9)</f>
        <v>0.22689537149100455</v>
      </c>
      <c r="X1046" s="45">
        <f>VLOOKUP($A1046,'LNST năm'!$A$2:$I$2000,8,FALSE)</f>
        <v>0.10488243284974565</v>
      </c>
      <c r="Y1046" s="45">
        <f>VLOOKUP($A1046,'LNST năm'!$A$2:$I$2000,9,FALSE)</f>
        <v>-4.6014223568552892E-2</v>
      </c>
      <c r="Z1046" s="46" t="e">
        <f>VLOOKUP($A1046,LNG!$A$2:$H$1999,9,FALSE)</f>
        <v>#REF!</v>
      </c>
      <c r="AA1046" s="162" t="e">
        <f>VLOOKUP($A1046,'GIÁ CP'!$A$2:$D$2000,4,FALSE)/Z1046</f>
        <v>#REF!</v>
      </c>
    </row>
    <row r="1047" spans="1:27">
      <c r="A1047" s="18" t="s">
        <v>708</v>
      </c>
      <c r="B1047" s="18" t="s">
        <v>2420</v>
      </c>
      <c r="C1047" s="154" t="str">
        <f>VLOOKUP(A1047,'GIÁ CP'!$K$2:$M$2000,3,FALSE)</f>
        <v xml:space="preserve">Kho bãi, hậu cần và bảo dưỡng </v>
      </c>
      <c r="D1047" s="43">
        <f>VLOOKUP($A1047,'Doanh thu'!$A$3:$Q$2000,9,FALSE)/1000000000</f>
        <v>43.466520783999997</v>
      </c>
      <c r="E1047" s="43">
        <f>VLOOKUP($A1047,'Doanh thu'!$A$3:$Q$2000,10,FALSE)/1000000000</f>
        <v>43.645702010000001</v>
      </c>
      <c r="F1047" s="43">
        <f>VLOOKUP($A1047,'Doanh thu'!$A$3:$Q$2000,11,FALSE)/1000000000</f>
        <v>42.323245849999999</v>
      </c>
      <c r="G1047" s="43">
        <f>VLOOKUP($A1047,'Doanh thu'!$A$3:$Q$2000,12,FALSE)/1000000000</f>
        <v>43.896583573000001</v>
      </c>
      <c r="H1047" s="43">
        <f>VLOOKUP($A1047,LNST!$A$3:$Q$1635,9,FALSE)/1000000000</f>
        <v>22.305042612000001</v>
      </c>
      <c r="I1047" s="43">
        <f>VLOOKUP($A1047,LNST!$A$3:$Q$1635,10,FALSE)/1000000000</f>
        <v>21.593228195999998</v>
      </c>
      <c r="J1047" s="43">
        <f>VLOOKUP($A1047,LNST!$A$3:$Q$1635,11,FALSE)/1000000000</f>
        <v>18.815700346</v>
      </c>
      <c r="K1047" s="43">
        <f>VLOOKUP($A1047,LNST!$A$3:$Q$1635,12,FALSE)/1000000000</f>
        <v>21.099749438</v>
      </c>
      <c r="L1047" s="45">
        <f>VLOOKUP($A1047,'Doanh thu'!$A$3:$Q$2000,14,FALSE)</f>
        <v>0.10013831335248116</v>
      </c>
      <c r="M1047" s="45">
        <f>VLOOKUP($A1047,'Doanh thu'!$A$3:$Q$2000,15,FALSE)</f>
        <v>6.9218777012072949E-2</v>
      </c>
      <c r="N1047" s="45">
        <f>VLOOKUP($A1047,'Doanh thu'!$A$3:$Q$2000,16,FALSE)</f>
        <v>8.6255899435591921E-2</v>
      </c>
      <c r="O1047" s="45">
        <f>VLOOKUP($A1047,'Doanh thu'!$A$3:$Q$2000,17,FALSE)</f>
        <v>3.2042101744906591E-2</v>
      </c>
      <c r="P1047" s="45">
        <f>VLOOKUP($A1047,LNST!$A$3:$R$1635,14,FALSE)</f>
        <v>0.11230352840223874</v>
      </c>
      <c r="Q1047" s="45">
        <f>VLOOKUP($A1047,LNST!$A$3:$R$1635,15,FALSE)</f>
        <v>6.6389779447777617E-2</v>
      </c>
      <c r="R1047" s="45">
        <f>VLOOKUP($A1047,LNST!$A$3:$R$1635,16,FALSE)</f>
        <v>0.18817454845598683</v>
      </c>
      <c r="S1047" s="45">
        <f>VLOOKUP($A1047,LNST!$A$3:$R$1635,17,FALSE)</f>
        <v>5.7733262847742724E-3</v>
      </c>
      <c r="T1047" s="45">
        <f>VLOOKUP($A1047,LNG!$A$2:$H$1999,4,FALSE)/(D1047*10^9)</f>
        <v>0.60745486044788932</v>
      </c>
      <c r="U1047" s="45">
        <f>VLOOKUP($A1047,LNG!$A$2:$H$1999,5,FALSE)/(E1047*10^9)</f>
        <v>0.62641456954308705</v>
      </c>
      <c r="V1047" s="45">
        <f>VLOOKUP($A1047,LNG!$A$2:$H$1999,6,FALSE)/(F1047*10^9)</f>
        <v>0.63012131755012835</v>
      </c>
      <c r="W1047" s="45">
        <f>VLOOKUP($A1047,LNG!$A$2:$H$1999,7,FALSE)/(G1047*10^9)</f>
        <v>0.5302396738528069</v>
      </c>
      <c r="X1047" s="45">
        <f>VLOOKUP($A1047,'LNST năm'!$A$2:$I$2000,8,FALSE)</f>
        <v>0.10576146001274001</v>
      </c>
      <c r="Y1047" s="45">
        <f>VLOOKUP($A1047,'LNST năm'!$A$2:$I$2000,9,FALSE)</f>
        <v>0.29859383522337524</v>
      </c>
      <c r="Z1047" s="46" t="e">
        <f>VLOOKUP($A1047,LNG!$A$2:$H$1999,9,FALSE)</f>
        <v>#REF!</v>
      </c>
      <c r="AA1047" s="162" t="e">
        <f>VLOOKUP($A1047,'GIÁ CP'!$A$2:$D$2000,4,FALSE)/Z1047</f>
        <v>#REF!</v>
      </c>
    </row>
    <row r="1048" spans="1:27">
      <c r="A1048" s="18" t="s">
        <v>805</v>
      </c>
      <c r="B1048" s="18" t="s">
        <v>1873</v>
      </c>
      <c r="C1048" s="154" t="str">
        <f>VLOOKUP(A1048,'GIÁ CP'!$K$2:$M$2000,3,FALSE)</f>
        <v xml:space="preserve">Nhựa, cao su &amp; sợi </v>
      </c>
      <c r="D1048" s="43">
        <f>VLOOKUP($A1048,'Doanh thu'!$A$3:$Q$2000,9,FALSE)/1000000000</f>
        <v>636.04518967700005</v>
      </c>
      <c r="E1048" s="43">
        <f>VLOOKUP($A1048,'Doanh thu'!$A$3:$Q$2000,10,FALSE)/1000000000</f>
        <v>550.63344461999998</v>
      </c>
      <c r="F1048" s="43">
        <f>VLOOKUP($A1048,'Doanh thu'!$A$3:$Q$2000,11,FALSE)/1000000000</f>
        <v>555.23975149600005</v>
      </c>
      <c r="G1048" s="43">
        <f>VLOOKUP($A1048,'Doanh thu'!$A$3:$Q$2000,12,FALSE)/1000000000</f>
        <v>563.63993323399995</v>
      </c>
      <c r="H1048" s="43">
        <f>VLOOKUP($A1048,LNST!$A$3:$Q$1635,9,FALSE)/1000000000</f>
        <v>70.800443216000005</v>
      </c>
      <c r="I1048" s="43">
        <f>VLOOKUP($A1048,LNST!$A$3:$Q$1635,10,FALSE)/1000000000</f>
        <v>29.185358373</v>
      </c>
      <c r="J1048" s="43">
        <f>VLOOKUP($A1048,LNST!$A$3:$Q$1635,11,FALSE)/1000000000</f>
        <v>0.43170636299999998</v>
      </c>
      <c r="K1048" s="43">
        <f>VLOOKUP($A1048,LNST!$A$3:$Q$1635,12,FALSE)/1000000000</f>
        <v>39.426424351000001</v>
      </c>
      <c r="L1048" s="45">
        <f>VLOOKUP($A1048,'Doanh thu'!$A$3:$Q$2000,14,FALSE)</f>
        <v>0.26187847569021672</v>
      </c>
      <c r="M1048" s="45">
        <f>VLOOKUP($A1048,'Doanh thu'!$A$3:$Q$2000,15,FALSE)</f>
        <v>-1.4241217211523262E-4</v>
      </c>
      <c r="N1048" s="45">
        <f>VLOOKUP($A1048,'Doanh thu'!$A$3:$Q$2000,16,FALSE)</f>
        <v>-6.9796020708382742E-2</v>
      </c>
      <c r="O1048" s="45">
        <f>VLOOKUP($A1048,'Doanh thu'!$A$3:$Q$2000,17,FALSE)</f>
        <v>-9.9187899698856448E-3</v>
      </c>
      <c r="P1048" s="45">
        <f>VLOOKUP($A1048,LNST!$A$3:$R$1635,14,FALSE)</f>
        <v>1.0802163518458037</v>
      </c>
      <c r="Q1048" s="45">
        <f>VLOOKUP($A1048,LNST!$A$3:$R$1635,15,FALSE)</f>
        <v>4.2427987859713312</v>
      </c>
      <c r="R1048" s="45">
        <f>VLOOKUP($A1048,LNST!$A$3:$R$1635,16,FALSE)</f>
        <v>-0.93285087742594297</v>
      </c>
      <c r="S1048" s="45">
        <f>VLOOKUP($A1048,LNST!$A$3:$R$1635,17,FALSE)</f>
        <v>1.0590843253722726</v>
      </c>
      <c r="T1048" s="45">
        <f>VLOOKUP($A1048,LNG!$A$2:$H$1999,4,FALSE)/(D1048*10^9)</f>
        <v>0.16623426891522231</v>
      </c>
      <c r="U1048" s="45">
        <f>VLOOKUP($A1048,LNG!$A$2:$H$1999,5,FALSE)/(E1048*10^9)</f>
        <v>0.20464247518195003</v>
      </c>
      <c r="V1048" s="45">
        <f>VLOOKUP($A1048,LNG!$A$2:$H$1999,6,FALSE)/(F1048*10^9)</f>
        <v>0.16971956760678522</v>
      </c>
      <c r="W1048" s="45">
        <f>VLOOKUP($A1048,LNG!$A$2:$H$1999,7,FALSE)/(G1048*10^9)</f>
        <v>0.15341748229733806</v>
      </c>
      <c r="X1048" s="45">
        <f>VLOOKUP($A1048,'LNST năm'!$A$2:$I$2000,8,FALSE)</f>
        <v>0.39013910400747354</v>
      </c>
      <c r="Y1048" s="45">
        <f>VLOOKUP($A1048,'LNST năm'!$A$2:$I$2000,9,FALSE)</f>
        <v>2.2311826342745755E-2</v>
      </c>
      <c r="Z1048" s="46" t="e">
        <f>VLOOKUP($A1048,LNG!$A$2:$H$1999,9,FALSE)</f>
        <v>#REF!</v>
      </c>
      <c r="AA1048" s="162" t="e">
        <f>VLOOKUP($A1048,'GIÁ CP'!$A$2:$D$2000,4,FALSE)/Z1048</f>
        <v>#REF!</v>
      </c>
    </row>
    <row r="1049" spans="1:27" hidden="1">
      <c r="A1049" s="18" t="s">
        <v>124</v>
      </c>
      <c r="B1049" s="18" t="s">
        <v>1798</v>
      </c>
      <c r="C1049" s="154" t="str">
        <f>VLOOKUP(A1049,'GIÁ CP'!$K$2:$M$2000,3,FALSE)</f>
        <v xml:space="preserve">Bất động sản </v>
      </c>
      <c r="D1049" s="43">
        <f>VLOOKUP($A1049,'Doanh thu'!$A$3:$Q$2000,9,FALSE)/1000000000</f>
        <v>4.3090427519999999</v>
      </c>
      <c r="E1049" s="43">
        <f>VLOOKUP($A1049,'Doanh thu'!$A$3:$Q$2000,10,FALSE)/1000000000</f>
        <v>4.0071013420000003</v>
      </c>
      <c r="F1049" s="43">
        <f>VLOOKUP($A1049,'Doanh thu'!$A$3:$Q$2000,11,FALSE)/1000000000</f>
        <v>3.830695564</v>
      </c>
      <c r="G1049" s="43">
        <f>VLOOKUP($A1049,'Doanh thu'!$A$3:$Q$2000,12,FALSE)/1000000000</f>
        <v>4.4389507640000003</v>
      </c>
      <c r="H1049" s="43">
        <f>VLOOKUP($A1049,LNST!$A$3:$Q$1635,9,FALSE)/1000000000</f>
        <v>2.800360746</v>
      </c>
      <c r="I1049" s="43">
        <f>VLOOKUP($A1049,LNST!$A$3:$Q$1635,10,FALSE)/1000000000</f>
        <v>5.7688622389999997</v>
      </c>
      <c r="J1049" s="43">
        <f>VLOOKUP($A1049,LNST!$A$3:$Q$1635,11,FALSE)/1000000000</f>
        <v>1.407426936</v>
      </c>
      <c r="K1049" s="43">
        <f>VLOOKUP($A1049,LNST!$A$3:$Q$1635,12,FALSE)/1000000000</f>
        <v>1.919194563</v>
      </c>
      <c r="L1049" s="45">
        <f>VLOOKUP($A1049,'Doanh thu'!$A$3:$Q$2000,14,FALSE)</f>
        <v>-2.8849055923310874E-2</v>
      </c>
      <c r="M1049" s="45">
        <f>VLOOKUP($A1049,'Doanh thu'!$A$3:$Q$2000,15,FALSE)</f>
        <v>-7.5215112575657619E-2</v>
      </c>
      <c r="N1049" s="45">
        <f>VLOOKUP($A1049,'Doanh thu'!$A$3:$Q$2000,16,FALSE)</f>
        <v>-0.14378617417080106</v>
      </c>
      <c r="O1049" s="45">
        <f>VLOOKUP($A1049,'Doanh thu'!$A$3:$Q$2000,17,FALSE)</f>
        <v>1.1575471199319837E-2</v>
      </c>
      <c r="P1049" s="45">
        <f>VLOOKUP($A1049,LNST!$A$3:$R$1635,14,FALSE)</f>
        <v>0.40069779917120063</v>
      </c>
      <c r="Q1049" s="45">
        <f>VLOOKUP($A1049,LNST!$A$3:$R$1635,15,FALSE)</f>
        <v>1.4489646550923105</v>
      </c>
      <c r="R1049" s="45">
        <f>VLOOKUP($A1049,LNST!$A$3:$R$1635,16,FALSE)</f>
        <v>-0.3988999749498473</v>
      </c>
      <c r="S1049" s="45">
        <f>VLOOKUP($A1049,LNST!$A$3:$R$1635,17,FALSE)</f>
        <v>-0.73252346962719428</v>
      </c>
      <c r="T1049" s="45">
        <f>VLOOKUP($A1049,LNG!$A$2:$H$1999,4,FALSE)/(D1049*10^9)</f>
        <v>0.68775021705795325</v>
      </c>
      <c r="U1049" s="45">
        <f>VLOOKUP($A1049,LNG!$A$2:$H$1999,5,FALSE)/(E1049*10^9)</f>
        <v>0.70137697780242458</v>
      </c>
      <c r="V1049" s="45">
        <f>VLOOKUP($A1049,LNG!$A$2:$H$1999,6,FALSE)/(F1049*10^9)</f>
        <v>0.66809318575230947</v>
      </c>
      <c r="W1049" s="45">
        <f>VLOOKUP($A1049,LNG!$A$2:$H$1999,7,FALSE)/(G1049*10^9)</f>
        <v>0.53501500450524031</v>
      </c>
      <c r="X1049" s="45">
        <f>VLOOKUP($A1049,'LNST năm'!$A$2:$I$2000,8,FALSE)</f>
        <v>0.73977873250426651</v>
      </c>
      <c r="Y1049" s="45">
        <f>VLOOKUP($A1049,'LNST năm'!$A$2:$I$2000,9,FALSE)</f>
        <v>0.33730512719842731</v>
      </c>
      <c r="Z1049" s="46" t="e">
        <f>VLOOKUP($A1049,LNG!$A$2:$H$1999,9,FALSE)</f>
        <v>#REF!</v>
      </c>
      <c r="AA1049" s="162" t="e">
        <f>VLOOKUP($A1049,'GIÁ CP'!$A$2:$D$2000,4,FALSE)/Z1049</f>
        <v>#REF!</v>
      </c>
    </row>
    <row r="1050" spans="1:27" hidden="1">
      <c r="A1050" s="18" t="s">
        <v>351</v>
      </c>
      <c r="B1050" s="18" t="s">
        <v>2052</v>
      </c>
      <c r="C1050" s="154" t="str">
        <f>VLOOKUP(A1050,'GIÁ CP'!$K$2:$M$2000,3,FALSE)</f>
        <v xml:space="preserve">Xây dựng </v>
      </c>
      <c r="D1050" s="43">
        <f>VLOOKUP($A1050,'Doanh thu'!$A$3:$Q$2000,9,FALSE)/1000000000</f>
        <v>158.25406882799999</v>
      </c>
      <c r="E1050" s="43">
        <f>VLOOKUP($A1050,'Doanh thu'!$A$3:$Q$2000,10,FALSE)/1000000000</f>
        <v>130.13206359399999</v>
      </c>
      <c r="F1050" s="43">
        <f>VLOOKUP($A1050,'Doanh thu'!$A$3:$Q$2000,11,FALSE)/1000000000</f>
        <v>196.198640619</v>
      </c>
      <c r="G1050" s="43">
        <f>VLOOKUP($A1050,'Doanh thu'!$A$3:$Q$2000,12,FALSE)/1000000000</f>
        <v>110.173973778</v>
      </c>
      <c r="H1050" s="43">
        <f>VLOOKUP($A1050,LNST!$A$3:$Q$1635,9,FALSE)/1000000000</f>
        <v>7.1048753769999999</v>
      </c>
      <c r="I1050" s="43">
        <f>VLOOKUP($A1050,LNST!$A$3:$Q$1635,10,FALSE)/1000000000</f>
        <v>8.5414003249999997</v>
      </c>
      <c r="J1050" s="43">
        <f>VLOOKUP($A1050,LNST!$A$3:$Q$1635,11,FALSE)/1000000000</f>
        <v>14.537849181</v>
      </c>
      <c r="K1050" s="43">
        <f>VLOOKUP($A1050,LNST!$A$3:$Q$1635,12,FALSE)/1000000000</f>
        <v>9.6969349190000003</v>
      </c>
      <c r="L1050" s="45">
        <f>VLOOKUP($A1050,'Doanh thu'!$A$3:$Q$2000,14,FALSE)</f>
        <v>2.9384514094196996</v>
      </c>
      <c r="M1050" s="45">
        <f>VLOOKUP($A1050,'Doanh thu'!$A$3:$Q$2000,15,FALSE)</f>
        <v>1.7420205115615985</v>
      </c>
      <c r="N1050" s="45">
        <f>VLOOKUP($A1050,'Doanh thu'!$A$3:$Q$2000,16,FALSE)</f>
        <v>0.84960334476388466</v>
      </c>
      <c r="O1050" s="45">
        <f>VLOOKUP($A1050,'Doanh thu'!$A$3:$Q$2000,17,FALSE)</f>
        <v>0.24943296518800812</v>
      </c>
      <c r="P1050" s="45">
        <f>VLOOKUP($A1050,LNST!$A$3:$R$1635,14,FALSE)</f>
        <v>0.70988549835020809</v>
      </c>
      <c r="Q1050" s="45">
        <f>VLOOKUP($A1050,LNST!$A$3:$R$1635,15,FALSE)</f>
        <v>0.2515521244390973</v>
      </c>
      <c r="R1050" s="45">
        <f>VLOOKUP($A1050,LNST!$A$3:$R$1635,16,FALSE)</f>
        <v>0.22092813842066014</v>
      </c>
      <c r="S1050" s="45">
        <f>VLOOKUP($A1050,LNST!$A$3:$R$1635,17,FALSE)</f>
        <v>0.50701988045808521</v>
      </c>
      <c r="T1050" s="45">
        <f>VLOOKUP($A1050,LNG!$A$2:$H$1999,4,FALSE)/(D1050*10^9)</f>
        <v>0.10248490389607236</v>
      </c>
      <c r="U1050" s="45">
        <f>VLOOKUP($A1050,LNG!$A$2:$H$1999,5,FALSE)/(E1050*10^9)</f>
        <v>0.13330425796613454</v>
      </c>
      <c r="V1050" s="45">
        <f>VLOOKUP($A1050,LNG!$A$2:$H$1999,6,FALSE)/(F1050*10^9)</f>
        <v>9.6287694243945413E-2</v>
      </c>
      <c r="W1050" s="45">
        <f>VLOOKUP($A1050,LNG!$A$2:$H$1999,7,FALSE)/(G1050*10^9)</f>
        <v>0.277119147499576</v>
      </c>
      <c r="X1050" s="45">
        <f>VLOOKUP($A1050,'LNST năm'!$A$2:$I$2000,8,FALSE)</f>
        <v>0.36683613654868358</v>
      </c>
      <c r="Y1050" s="45">
        <f>VLOOKUP($A1050,'LNST năm'!$A$2:$I$2000,9,FALSE)</f>
        <v>0.13624118914360439</v>
      </c>
      <c r="Z1050" s="46" t="e">
        <f>VLOOKUP($A1050,LNG!$A$2:$H$1999,9,FALSE)</f>
        <v>#REF!</v>
      </c>
      <c r="AA1050" s="162" t="e">
        <f>VLOOKUP($A1050,'GIÁ CP'!$A$2:$D$2000,4,FALSE)/Z1050</f>
        <v>#REF!</v>
      </c>
    </row>
    <row r="1051" spans="1:27" hidden="1">
      <c r="A1051" s="18" t="s">
        <v>500</v>
      </c>
      <c r="B1051" s="18" t="s">
        <v>2214</v>
      </c>
      <c r="C1051" s="154" t="str">
        <f>VLOOKUP(A1051,'GIÁ CP'!$K$2:$M$2000,3,FALSE)</f>
        <v xml:space="preserve">Thực phẩm </v>
      </c>
      <c r="D1051" s="43">
        <f>VLOOKUP($A1051,'Doanh thu'!$A$3:$Q$2000,9,FALSE)/1000000000</f>
        <v>140.80056584100001</v>
      </c>
      <c r="E1051" s="43">
        <f>VLOOKUP($A1051,'Doanh thu'!$A$3:$Q$2000,10,FALSE)/1000000000</f>
        <v>125.390962097</v>
      </c>
      <c r="F1051" s="43">
        <f>VLOOKUP($A1051,'Doanh thu'!$A$3:$Q$2000,11,FALSE)/1000000000</f>
        <v>119.59597983800001</v>
      </c>
      <c r="G1051" s="43">
        <f>VLOOKUP($A1051,'Doanh thu'!$A$3:$Q$2000,12,FALSE)/1000000000</f>
        <v>123.868745156</v>
      </c>
      <c r="H1051" s="43">
        <f>VLOOKUP($A1051,LNST!$A$3:$Q$1635,9,FALSE)/1000000000</f>
        <v>3.4104562789999999</v>
      </c>
      <c r="I1051" s="43">
        <f>VLOOKUP($A1051,LNST!$A$3:$Q$1635,10,FALSE)/1000000000</f>
        <v>2.0816226950000001</v>
      </c>
      <c r="J1051" s="43">
        <f>VLOOKUP($A1051,LNST!$A$3:$Q$1635,11,FALSE)/1000000000</f>
        <v>3.008011325</v>
      </c>
      <c r="K1051" s="43">
        <f>VLOOKUP($A1051,LNST!$A$3:$Q$1635,12,FALSE)/1000000000</f>
        <v>3.1846095280000002</v>
      </c>
      <c r="L1051" s="45">
        <f>VLOOKUP($A1051,'Doanh thu'!$A$3:$Q$2000,14,FALSE)</f>
        <v>0.16426496387730175</v>
      </c>
      <c r="M1051" s="45">
        <f>VLOOKUP($A1051,'Doanh thu'!$A$3:$Q$2000,15,FALSE)</f>
        <v>0.21288541599773317</v>
      </c>
      <c r="N1051" s="45">
        <f>VLOOKUP($A1051,'Doanh thu'!$A$3:$Q$2000,16,FALSE)</f>
        <v>-0.12831141955370101</v>
      </c>
      <c r="O1051" s="45">
        <f>VLOOKUP($A1051,'Doanh thu'!$A$3:$Q$2000,17,FALSE)</f>
        <v>-0.14524864763359185</v>
      </c>
      <c r="P1051" s="45">
        <f>VLOOKUP($A1051,LNST!$A$3:$R$1635,14,FALSE)</f>
        <v>0.1621094905205587</v>
      </c>
      <c r="Q1051" s="45">
        <f>VLOOKUP($A1051,LNST!$A$3:$R$1635,15,FALSE)</f>
        <v>-9.8963773537878247E-2</v>
      </c>
      <c r="R1051" s="45">
        <f>VLOOKUP($A1051,LNST!$A$3:$R$1635,16,FALSE)</f>
        <v>1.0225752510930477</v>
      </c>
      <c r="S1051" s="45">
        <f>VLOOKUP($A1051,LNST!$A$3:$R$1635,17,FALSE)</f>
        <v>0.79350510106697936</v>
      </c>
      <c r="T1051" s="45">
        <f>VLOOKUP($A1051,LNG!$A$2:$H$1999,4,FALSE)/(D1051*10^9)</f>
        <v>8.999835434120157E-2</v>
      </c>
      <c r="U1051" s="45">
        <f>VLOOKUP($A1051,LNG!$A$2:$H$1999,5,FALSE)/(E1051*10^9)</f>
        <v>0.1133595131681351</v>
      </c>
      <c r="V1051" s="45">
        <f>VLOOKUP($A1051,LNG!$A$2:$H$1999,6,FALSE)/(F1051*10^9)</f>
        <v>0.15949097113329008</v>
      </c>
      <c r="W1051" s="45">
        <f>VLOOKUP($A1051,LNG!$A$2:$H$1999,7,FALSE)/(G1051*10^9)</f>
        <v>0.13546777470674323</v>
      </c>
      <c r="X1051" s="45">
        <f>VLOOKUP($A1051,'LNST năm'!$A$2:$I$2000,8,FALSE)</f>
        <v>6.4375063235215454E-2</v>
      </c>
      <c r="Y1051" s="45">
        <f>VLOOKUP($A1051,'LNST năm'!$A$2:$I$2000,9,FALSE)</f>
        <v>-2.0240653751005255E-2</v>
      </c>
      <c r="Z1051" s="46" t="e">
        <f>VLOOKUP($A1051,LNG!$A$2:$H$1999,9,FALSE)</f>
        <v>#REF!</v>
      </c>
      <c r="AA1051" s="162" t="e">
        <f>VLOOKUP($A1051,'GIÁ CP'!$A$2:$D$2000,4,FALSE)/Z1051</f>
        <v>#REF!</v>
      </c>
    </row>
    <row r="1052" spans="1:27" hidden="1">
      <c r="A1052" s="18" t="s">
        <v>1201</v>
      </c>
      <c r="B1052" s="18" t="s">
        <v>2808</v>
      </c>
      <c r="C1052" s="154" t="str">
        <f>VLOOKUP(A1052,'GIÁ CP'!$K$2:$M$2000,3,FALSE)</f>
        <v xml:space="preserve">Thuốc lá </v>
      </c>
      <c r="D1052" s="43">
        <f>VLOOKUP($A1052,'Doanh thu'!$A$3:$Q$2000,9,FALSE)/1000000000</f>
        <v>522.46601425200004</v>
      </c>
      <c r="E1052" s="43">
        <f>VLOOKUP($A1052,'Doanh thu'!$A$3:$Q$2000,10,FALSE)/1000000000</f>
        <v>264.41387564199999</v>
      </c>
      <c r="F1052" s="43">
        <f>VLOOKUP($A1052,'Doanh thu'!$A$3:$Q$2000,11,FALSE)/1000000000</f>
        <v>245.851904193</v>
      </c>
      <c r="G1052" s="43">
        <f>VLOOKUP($A1052,'Doanh thu'!$A$3:$Q$2000,12,FALSE)/1000000000</f>
        <v>248.33180151600001</v>
      </c>
      <c r="H1052" s="43">
        <f>VLOOKUP($A1052,LNST!$A$3:$Q$1635,9,FALSE)/1000000000</f>
        <v>9.513524232</v>
      </c>
      <c r="I1052" s="43">
        <f>VLOOKUP($A1052,LNST!$A$3:$Q$1635,10,FALSE)/1000000000</f>
        <v>6.1381361300000004</v>
      </c>
      <c r="J1052" s="43">
        <f>VLOOKUP($A1052,LNST!$A$3:$Q$1635,11,FALSE)/1000000000</f>
        <v>-0.65422138100000005</v>
      </c>
      <c r="K1052" s="43">
        <f>VLOOKUP($A1052,LNST!$A$3:$Q$1635,12,FALSE)/1000000000</f>
        <v>3.3705154209999999</v>
      </c>
      <c r="L1052" s="45">
        <f>VLOOKUP($A1052,'Doanh thu'!$A$3:$Q$2000,14,FALSE)</f>
        <v>1.0716890949010551</v>
      </c>
      <c r="M1052" s="45">
        <f>VLOOKUP($A1052,'Doanh thu'!$A$3:$Q$2000,15,FALSE)</f>
        <v>-5.4841788679881848E-2</v>
      </c>
      <c r="N1052" s="45">
        <f>VLOOKUP($A1052,'Doanh thu'!$A$3:$Q$2000,16,FALSE)</f>
        <v>-0.11068073622856769</v>
      </c>
      <c r="O1052" s="45">
        <f>VLOOKUP($A1052,'Doanh thu'!$A$3:$Q$2000,17,FALSE)</f>
        <v>3.9305552449995291</v>
      </c>
      <c r="P1052" s="45">
        <f>VLOOKUP($A1052,LNST!$A$3:$R$1635,14,FALSE)</f>
        <v>0.53417656875835307</v>
      </c>
      <c r="Q1052" s="45">
        <f>VLOOKUP($A1052,LNST!$A$3:$R$1635,15,FALSE)</f>
        <v>0.13485764460449279</v>
      </c>
      <c r="R1052" s="45">
        <f>VLOOKUP($A1052,LNST!$A$3:$R$1635,16,FALSE)</f>
        <v>-1.1912330595831813</v>
      </c>
      <c r="S1052" s="45">
        <f>VLOOKUP($A1052,LNST!$A$3:$R$1635,17,FALSE)</f>
        <v>0.58230532468144536</v>
      </c>
      <c r="T1052" s="45">
        <f>VLOOKUP($A1052,LNG!$A$2:$H$1999,4,FALSE)/(D1052*10^9)</f>
        <v>2.9066815799955861E-2</v>
      </c>
      <c r="U1052" s="45">
        <f>VLOOKUP($A1052,LNG!$A$2:$H$1999,5,FALSE)/(E1052*10^9)</f>
        <v>0.20368190703394901</v>
      </c>
      <c r="V1052" s="45">
        <f>VLOOKUP($A1052,LNG!$A$2:$H$1999,6,FALSE)/(F1052*10^9)</f>
        <v>0.12334898553071058</v>
      </c>
      <c r="W1052" s="45">
        <f>VLOOKUP($A1052,LNG!$A$2:$H$1999,7,FALSE)/(G1052*10^9)</f>
        <v>7.8081909669352953E-2</v>
      </c>
      <c r="X1052" s="45">
        <f>VLOOKUP($A1052,'LNST năm'!$A$2:$I$2000,8,FALSE)</f>
        <v>0.34708981732958605</v>
      </c>
      <c r="Y1052" s="45">
        <f>VLOOKUP($A1052,'LNST năm'!$A$2:$I$2000,9,FALSE)</f>
        <v>0.30653570976886546</v>
      </c>
      <c r="Z1052" s="46" t="e">
        <f>VLOOKUP($A1052,LNG!$A$2:$H$1999,9,FALSE)</f>
        <v>#REF!</v>
      </c>
      <c r="AA1052" s="162" t="e">
        <f>VLOOKUP($A1052,'GIÁ CP'!$A$2:$D$2000,4,FALSE)/Z1052</f>
        <v>#REF!</v>
      </c>
    </row>
    <row r="1053" spans="1:27" hidden="1">
      <c r="A1053" s="18" t="s">
        <v>370</v>
      </c>
      <c r="B1053" s="18" t="s">
        <v>2074</v>
      </c>
      <c r="C1053" s="154" t="str">
        <f>VLOOKUP(A1053,'GIÁ CP'!$K$2:$M$2000,3,FALSE)</f>
        <v xml:space="preserve">Vật liệu xây dựng &amp; Nội thất </v>
      </c>
      <c r="D1053" s="43">
        <f>VLOOKUP($A1053,'Doanh thu'!$A$3:$Q$2000,9,FALSE)/1000000000</f>
        <v>1065.2021764589999</v>
      </c>
      <c r="E1053" s="43">
        <f>VLOOKUP($A1053,'Doanh thu'!$A$3:$Q$2000,10,FALSE)/1000000000</f>
        <v>879.83075216500004</v>
      </c>
      <c r="F1053" s="43">
        <f>VLOOKUP($A1053,'Doanh thu'!$A$3:$Q$2000,11,FALSE)/1000000000</f>
        <v>979.62979932600001</v>
      </c>
      <c r="G1053" s="43">
        <f>VLOOKUP($A1053,'Doanh thu'!$A$3:$Q$2000,12,FALSE)/1000000000</f>
        <v>875.27025429599996</v>
      </c>
      <c r="H1053" s="43">
        <f>VLOOKUP($A1053,LNST!$A$3:$Q$1635,9,FALSE)/1000000000</f>
        <v>64.217261319000002</v>
      </c>
      <c r="I1053" s="43">
        <f>VLOOKUP($A1053,LNST!$A$3:$Q$1635,10,FALSE)/1000000000</f>
        <v>-9.5941046799999992</v>
      </c>
      <c r="J1053" s="43">
        <f>VLOOKUP($A1053,LNST!$A$3:$Q$1635,11,FALSE)/1000000000</f>
        <v>34.657586995999999</v>
      </c>
      <c r="K1053" s="43">
        <f>VLOOKUP($A1053,LNST!$A$3:$Q$1635,12,FALSE)/1000000000</f>
        <v>-10.429965734</v>
      </c>
      <c r="L1053" s="45">
        <f>VLOOKUP($A1053,'Doanh thu'!$A$3:$Q$2000,14,FALSE)</f>
        <v>4.3734719521668804E-2</v>
      </c>
      <c r="M1053" s="45">
        <f>VLOOKUP($A1053,'Doanh thu'!$A$3:$Q$2000,15,FALSE)</f>
        <v>0.10978466466554639</v>
      </c>
      <c r="N1053" s="45">
        <f>VLOOKUP($A1053,'Doanh thu'!$A$3:$Q$2000,16,FALSE)</f>
        <v>-5.3221329214293575E-3</v>
      </c>
      <c r="O1053" s="45">
        <f>VLOOKUP($A1053,'Doanh thu'!$A$3:$Q$2000,17,FALSE)</f>
        <v>0.13438909246373598</v>
      </c>
      <c r="P1053" s="45">
        <f>VLOOKUP($A1053,LNST!$A$3:$R$1635,14,FALSE)</f>
        <v>1.4982151704532887</v>
      </c>
      <c r="Q1053" s="45">
        <f>VLOOKUP($A1053,LNST!$A$3:$R$1635,15,FALSE)</f>
        <v>0.60736170900152975</v>
      </c>
      <c r="R1053" s="45">
        <f>VLOOKUP($A1053,LNST!$A$3:$R$1635,16,FALSE)</f>
        <v>-0.1568521962500537</v>
      </c>
      <c r="S1053" s="45">
        <f>VLOOKUP($A1053,LNST!$A$3:$R$1635,17,FALSE)</f>
        <v>0.82352912900431419</v>
      </c>
      <c r="T1053" s="45">
        <f>VLOOKUP($A1053,LNG!$A$2:$H$1999,4,FALSE)/(D1053*10^9)</f>
        <v>2.326095349557681E-2</v>
      </c>
      <c r="U1053" s="45">
        <f>VLOOKUP($A1053,LNG!$A$2:$H$1999,5,FALSE)/(E1053*10^9)</f>
        <v>0.18424553742763414</v>
      </c>
      <c r="V1053" s="45">
        <f>VLOOKUP($A1053,LNG!$A$2:$H$1999,6,FALSE)/(F1053*10^9)</f>
        <v>7.0273426978603851E-2</v>
      </c>
      <c r="W1053" s="45">
        <f>VLOOKUP($A1053,LNG!$A$2:$H$1999,7,FALSE)/(G1053*10^9)</f>
        <v>0.1206789696685831</v>
      </c>
      <c r="X1053" s="45">
        <f>VLOOKUP($A1053,'LNST năm'!$A$2:$I$2000,8,FALSE)</f>
        <v>1</v>
      </c>
      <c r="Y1053" s="45">
        <f>VLOOKUP($A1053,'LNST năm'!$A$2:$I$2000,9,FALSE)</f>
        <v>-1</v>
      </c>
      <c r="Z1053" s="46" t="e">
        <f>VLOOKUP($A1053,LNG!$A$2:$H$1999,9,FALSE)</f>
        <v>#REF!</v>
      </c>
      <c r="AA1053" s="162" t="e">
        <f>VLOOKUP($A1053,'GIÁ CP'!$A$2:$D$2000,4,FALSE)/Z1053</f>
        <v>#REF!</v>
      </c>
    </row>
    <row r="1054" spans="1:27" hidden="1">
      <c r="A1054" s="18" t="s">
        <v>66</v>
      </c>
      <c r="B1054" s="18" t="s">
        <v>1649</v>
      </c>
      <c r="C1054" s="154" t="str">
        <f>VLOOKUP(A1054,'GIÁ CP'!$K$2:$M$2000,3,FALSE)</f>
        <v xml:space="preserve">Hàng May mặc </v>
      </c>
      <c r="D1054" s="43">
        <f>VLOOKUP($A1054,'Doanh thu'!$A$3:$Q$2000,9,FALSE)/1000000000</f>
        <v>445.52395706700003</v>
      </c>
      <c r="E1054" s="43">
        <f>VLOOKUP($A1054,'Doanh thu'!$A$3:$Q$2000,10,FALSE)/1000000000</f>
        <v>430.23723548800001</v>
      </c>
      <c r="F1054" s="43">
        <f>VLOOKUP($A1054,'Doanh thu'!$A$3:$Q$2000,11,FALSE)/1000000000</f>
        <v>637.58925357299995</v>
      </c>
      <c r="G1054" s="43">
        <f>VLOOKUP($A1054,'Doanh thu'!$A$3:$Q$2000,12,FALSE)/1000000000</f>
        <v>408.19171208199998</v>
      </c>
      <c r="H1054" s="43">
        <f>VLOOKUP($A1054,LNST!$A$3:$Q$1635,9,FALSE)/1000000000</f>
        <v>26.475100185999999</v>
      </c>
      <c r="I1054" s="43">
        <f>VLOOKUP($A1054,LNST!$A$3:$Q$1635,10,FALSE)/1000000000</f>
        <v>24.893491096000002</v>
      </c>
      <c r="J1054" s="43">
        <f>VLOOKUP($A1054,LNST!$A$3:$Q$1635,11,FALSE)/1000000000</f>
        <v>32.914398607000003</v>
      </c>
      <c r="K1054" s="43">
        <f>VLOOKUP($A1054,LNST!$A$3:$Q$1635,12,FALSE)/1000000000</f>
        <v>13.692968898</v>
      </c>
      <c r="L1054" s="45">
        <f>VLOOKUP($A1054,'Doanh thu'!$A$3:$Q$2000,14,FALSE)</f>
        <v>0.13905455232830555</v>
      </c>
      <c r="M1054" s="45">
        <f>VLOOKUP($A1054,'Doanh thu'!$A$3:$Q$2000,15,FALSE)</f>
        <v>0.17633381962267072</v>
      </c>
      <c r="N1054" s="45">
        <f>VLOOKUP($A1054,'Doanh thu'!$A$3:$Q$2000,16,FALSE)</f>
        <v>0.3229762006668197</v>
      </c>
      <c r="O1054" s="45">
        <f>VLOOKUP($A1054,'Doanh thu'!$A$3:$Q$2000,17,FALSE)</f>
        <v>0.14471712502086057</v>
      </c>
      <c r="P1054" s="45">
        <f>VLOOKUP($A1054,LNST!$A$3:$R$1635,14,FALSE)</f>
        <v>2.9801396820669028</v>
      </c>
      <c r="Q1054" s="45">
        <f>VLOOKUP($A1054,LNST!$A$3:$R$1635,15,FALSE)</f>
        <v>2.3003970090592678</v>
      </c>
      <c r="R1054" s="45">
        <f>VLOOKUP($A1054,LNST!$A$3:$R$1635,16,FALSE)</f>
        <v>0.16916976139124598</v>
      </c>
      <c r="S1054" s="45">
        <f>VLOOKUP($A1054,LNST!$A$3:$R$1635,17,FALSE)</f>
        <v>0.22796594820684096</v>
      </c>
      <c r="T1054" s="45">
        <f>VLOOKUP($A1054,LNG!$A$2:$H$1999,4,FALSE)/(D1054*10^9)</f>
        <v>7.1882133584533367E-2</v>
      </c>
      <c r="U1054" s="45">
        <f>VLOOKUP($A1054,LNG!$A$2:$H$1999,5,FALSE)/(E1054*10^9)</f>
        <v>0.1658876251146576</v>
      </c>
      <c r="V1054" s="45">
        <f>VLOOKUP($A1054,LNG!$A$2:$H$1999,6,FALSE)/(F1054*10^9)</f>
        <v>7.2510155370281437E-2</v>
      </c>
      <c r="W1054" s="45">
        <f>VLOOKUP($A1054,LNG!$A$2:$H$1999,7,FALSE)/(G1054*10^9)</f>
        <v>0.25322883091079329</v>
      </c>
      <c r="X1054" s="45">
        <f>VLOOKUP($A1054,'LNST năm'!$A$2:$I$2000,8,FALSE)</f>
        <v>0.98347694101668637</v>
      </c>
      <c r="Y1054" s="45">
        <f>VLOOKUP($A1054,'LNST năm'!$A$2:$I$2000,9,FALSE)</f>
        <v>0.13785717983675316</v>
      </c>
      <c r="Z1054" s="46" t="e">
        <f>VLOOKUP($A1054,LNG!$A$2:$H$1999,9,FALSE)</f>
        <v>#REF!</v>
      </c>
      <c r="AA1054" s="162" t="e">
        <f>VLOOKUP($A1054,'GIÁ CP'!$A$2:$D$2000,4,FALSE)/Z1054</f>
        <v>#REF!</v>
      </c>
    </row>
    <row r="1055" spans="1:27" hidden="1">
      <c r="A1055" s="18" t="s">
        <v>198</v>
      </c>
      <c r="B1055" s="18" t="s">
        <v>1880</v>
      </c>
      <c r="C1055" s="154" t="str">
        <f>VLOOKUP(A1055,'GIÁ CP'!$K$2:$M$2000,3,FALSE)</f>
        <v xml:space="preserve">Bất động sản </v>
      </c>
      <c r="D1055" s="43">
        <f>VLOOKUP($A1055,'Doanh thu'!$A$3:$Q$2000,9,FALSE)/1000000000</f>
        <v>1936.598230585</v>
      </c>
      <c r="E1055" s="43">
        <f>VLOOKUP($A1055,'Doanh thu'!$A$3:$Q$2000,10,FALSE)/1000000000</f>
        <v>1683.130424875</v>
      </c>
      <c r="F1055" s="43">
        <f>VLOOKUP($A1055,'Doanh thu'!$A$3:$Q$2000,11,FALSE)/1000000000</f>
        <v>1567.838643688</v>
      </c>
      <c r="G1055" s="43">
        <f>VLOOKUP($A1055,'Doanh thu'!$A$3:$Q$2000,12,FALSE)/1000000000</f>
        <v>3586.658446812</v>
      </c>
      <c r="H1055" s="43">
        <f>VLOOKUP($A1055,LNST!$A$3:$Q$1635,9,FALSE)/1000000000</f>
        <v>-160.57147393599999</v>
      </c>
      <c r="I1055" s="43">
        <f>VLOOKUP($A1055,LNST!$A$3:$Q$1635,10,FALSE)/1000000000</f>
        <v>-878.21689272699996</v>
      </c>
      <c r="J1055" s="43">
        <f>VLOOKUP($A1055,LNST!$A$3:$Q$1635,11,FALSE)/1000000000</f>
        <v>3225.8757196070001</v>
      </c>
      <c r="K1055" s="43">
        <f>VLOOKUP($A1055,LNST!$A$3:$Q$1635,12,FALSE)/1000000000</f>
        <v>901.16719256299996</v>
      </c>
      <c r="L1055" s="45">
        <f>VLOOKUP($A1055,'Doanh thu'!$A$3:$Q$2000,14,FALSE)</f>
        <v>0.22003921145954047</v>
      </c>
      <c r="M1055" s="45">
        <f>VLOOKUP($A1055,'Doanh thu'!$A$3:$Q$2000,15,FALSE)</f>
        <v>-0.16272491078051729</v>
      </c>
      <c r="N1055" s="45">
        <f>VLOOKUP($A1055,'Doanh thu'!$A$3:$Q$2000,16,FALSE)</f>
        <v>-0.67190296944826444</v>
      </c>
      <c r="O1055" s="45">
        <f>VLOOKUP($A1055,'Doanh thu'!$A$3:$Q$2000,17,FALSE)</f>
        <v>1.0170379017664157</v>
      </c>
      <c r="P1055" s="45">
        <f>VLOOKUP($A1055,LNST!$A$3:$R$1635,14,FALSE)</f>
        <v>0.97588021040865913</v>
      </c>
      <c r="Q1055" s="45">
        <f>VLOOKUP($A1055,LNST!$A$3:$R$1635,15,FALSE)</f>
        <v>-1.2814938988246307</v>
      </c>
      <c r="R1055" s="45">
        <f>VLOOKUP($A1055,LNST!$A$3:$R$1635,16,FALSE)</f>
        <v>2.3725178722059894</v>
      </c>
      <c r="S1055" s="45">
        <f>VLOOKUP($A1055,LNST!$A$3:$R$1635,17,FALSE)</f>
        <v>3.032648987141096</v>
      </c>
      <c r="T1055" s="45">
        <f>VLOOKUP($A1055,LNG!$A$2:$H$1999,4,FALSE)/(D1055*10^9)</f>
        <v>0.33342729240744223</v>
      </c>
      <c r="U1055" s="45">
        <f>VLOOKUP($A1055,LNG!$A$2:$H$1999,5,FALSE)/(E1055*10^9)</f>
        <v>0.40013935403372997</v>
      </c>
      <c r="V1055" s="45">
        <f>VLOOKUP($A1055,LNG!$A$2:$H$1999,6,FALSE)/(F1055*10^9)</f>
        <v>0.37379650518782881</v>
      </c>
      <c r="W1055" s="45">
        <f>VLOOKUP($A1055,LNG!$A$2:$H$1999,7,FALSE)/(G1055*10^9)</f>
        <v>0.70259463241945208</v>
      </c>
      <c r="X1055" s="45">
        <f>VLOOKUP($A1055,'LNST năm'!$A$2:$I$2000,8,FALSE)</f>
        <v>1.2634107563290471</v>
      </c>
      <c r="Y1055" s="45">
        <f>VLOOKUP($A1055,'LNST năm'!$A$2:$I$2000,9,FALSE)</f>
        <v>-7.6971772806399774E-2</v>
      </c>
      <c r="Z1055" s="46" t="e">
        <f>VLOOKUP($A1055,LNG!$A$2:$H$1999,9,FALSE)</f>
        <v>#REF!</v>
      </c>
      <c r="AA1055" s="162" t="e">
        <f>VLOOKUP($A1055,'GIÁ CP'!$A$2:$D$2000,4,FALSE)/Z1055</f>
        <v>#REF!</v>
      </c>
    </row>
    <row r="1056" spans="1:27">
      <c r="A1056" s="18" t="s">
        <v>1541</v>
      </c>
      <c r="B1056" s="18" t="s">
        <v>3385</v>
      </c>
      <c r="C1056" s="154" t="str">
        <f>VLOOKUP(A1056,'GIÁ CP'!$K$2:$M$2000,3,FALSE)</f>
        <v xml:space="preserve">Kho bãi, hậu cần và bảo dưỡng </v>
      </c>
      <c r="D1056" s="43">
        <f>VLOOKUP($A1056,'Doanh thu'!$A$3:$Q$2000,9,FALSE)/1000000000</f>
        <v>297.77441559900001</v>
      </c>
      <c r="E1056" s="43">
        <f>VLOOKUP($A1056,'Doanh thu'!$A$3:$Q$2000,10,FALSE)/1000000000</f>
        <v>303.73023025200001</v>
      </c>
      <c r="F1056" s="43">
        <f>VLOOKUP($A1056,'Doanh thu'!$A$3:$Q$2000,11,FALSE)/1000000000</f>
        <v>295.39582345700001</v>
      </c>
      <c r="G1056" s="43">
        <f>VLOOKUP($A1056,'Doanh thu'!$A$3:$Q$2000,12,FALSE)/1000000000</f>
        <v>289.06268142800002</v>
      </c>
      <c r="H1056" s="43">
        <f>VLOOKUP($A1056,LNST!$A$3:$Q$1635,9,FALSE)/1000000000</f>
        <v>125.210536081</v>
      </c>
      <c r="I1056" s="43">
        <f>VLOOKUP($A1056,LNST!$A$3:$Q$1635,10,FALSE)/1000000000</f>
        <v>125.210498917</v>
      </c>
      <c r="J1056" s="43">
        <f>VLOOKUP($A1056,LNST!$A$3:$Q$1635,11,FALSE)/1000000000</f>
        <v>134.998456167</v>
      </c>
      <c r="K1056" s="43">
        <f>VLOOKUP($A1056,LNST!$A$3:$Q$1635,12,FALSE)/1000000000</f>
        <v>119.086432202</v>
      </c>
      <c r="L1056" s="45">
        <f>VLOOKUP($A1056,'Doanh thu'!$A$3:$Q$2000,14,FALSE)</f>
        <v>4.5820070439414523E-2</v>
      </c>
      <c r="M1056" s="45">
        <f>VLOOKUP($A1056,'Doanh thu'!$A$3:$Q$2000,15,FALSE)</f>
        <v>0.1546374823836936</v>
      </c>
      <c r="N1056" s="45">
        <f>VLOOKUP($A1056,'Doanh thu'!$A$3:$Q$2000,16,FALSE)</f>
        <v>-2.5411597227147475E-2</v>
      </c>
      <c r="O1056" s="45">
        <f>VLOOKUP($A1056,'Doanh thu'!$A$3:$Q$2000,17,FALSE)</f>
        <v>0.12770663950070671</v>
      </c>
      <c r="P1056" s="45">
        <f>VLOOKUP($A1056,LNST!$A$3:$R$1635,14,FALSE)</f>
        <v>0.35003804488985774</v>
      </c>
      <c r="Q1056" s="45">
        <f>VLOOKUP($A1056,LNST!$A$3:$R$1635,15,FALSE)</f>
        <v>0.50688746177374921</v>
      </c>
      <c r="R1056" s="45">
        <f>VLOOKUP($A1056,LNST!$A$3:$R$1635,16,FALSE)</f>
        <v>0.91573063705544455</v>
      </c>
      <c r="S1056" s="45">
        <f>VLOOKUP($A1056,LNST!$A$3:$R$1635,17,FALSE)</f>
        <v>7.0391612645908111E-2</v>
      </c>
      <c r="T1056" s="45">
        <f>VLOOKUP($A1056,LNG!$A$2:$H$1999,4,FALSE)/(D1056*10^9)</f>
        <v>0.43115351914884642</v>
      </c>
      <c r="U1056" s="45">
        <f>VLOOKUP($A1056,LNG!$A$2:$H$1999,5,FALSE)/(E1056*10^9)</f>
        <v>0.49267310709851431</v>
      </c>
      <c r="V1056" s="45">
        <f>VLOOKUP($A1056,LNG!$A$2:$H$1999,6,FALSE)/(F1056*10^9)</f>
        <v>0.55984612481521212</v>
      </c>
      <c r="W1056" s="45">
        <f>VLOOKUP($A1056,LNG!$A$2:$H$1999,7,FALSE)/(G1056*10^9)</f>
        <v>0.55023498027232176</v>
      </c>
      <c r="X1056" s="45">
        <f>VLOOKUP($A1056,'LNST năm'!$A$2:$I$2000,8,FALSE)</f>
        <v>0.4576971760368001</v>
      </c>
      <c r="Y1056" s="45">
        <f>VLOOKUP($A1056,'LNST năm'!$A$2:$I$2000,9,FALSE)</f>
        <v>0.22053348531467321</v>
      </c>
      <c r="Z1056" s="46" t="e">
        <f>VLOOKUP($A1056,LNG!$A$2:$H$1999,9,FALSE)</f>
        <v>#REF!</v>
      </c>
      <c r="AA1056" s="162" t="e">
        <f>VLOOKUP($A1056,'GIÁ CP'!$A$2:$D$2000,4,FALSE)/Z1056</f>
        <v>#REF!</v>
      </c>
    </row>
    <row r="1057" spans="1:27">
      <c r="A1057" s="18" t="s">
        <v>1121</v>
      </c>
      <c r="B1057" s="18" t="s">
        <v>2675</v>
      </c>
      <c r="C1057" s="154" t="str">
        <f>VLOOKUP(A1057,'GIÁ CP'!$K$2:$M$2000,3,FALSE)</f>
        <v xml:space="preserve">Dược phẩm </v>
      </c>
      <c r="D1057" s="43">
        <f>VLOOKUP($A1057,'Doanh thu'!$A$3:$Q$2000,9,FALSE)/1000000000</f>
        <v>547.56439095500002</v>
      </c>
      <c r="E1057" s="43">
        <f>VLOOKUP($A1057,'Doanh thu'!$A$3:$Q$2000,10,FALSE)/1000000000</f>
        <v>513.22350301300003</v>
      </c>
      <c r="F1057" s="43">
        <f>VLOOKUP($A1057,'Doanh thu'!$A$3:$Q$2000,11,FALSE)/1000000000</f>
        <v>588.53789730899996</v>
      </c>
      <c r="G1057" s="43">
        <f>VLOOKUP($A1057,'Doanh thu'!$A$3:$Q$2000,12,FALSE)/1000000000</f>
        <v>569.27273659800005</v>
      </c>
      <c r="H1057" s="43">
        <f>VLOOKUP($A1057,LNST!$A$3:$Q$1635,9,FALSE)/1000000000</f>
        <v>22.462608719999999</v>
      </c>
      <c r="I1057" s="43">
        <f>VLOOKUP($A1057,LNST!$A$3:$Q$1635,10,FALSE)/1000000000</f>
        <v>45.405254292999999</v>
      </c>
      <c r="J1057" s="43">
        <f>VLOOKUP($A1057,LNST!$A$3:$Q$1635,11,FALSE)/1000000000</f>
        <v>14.056613321</v>
      </c>
      <c r="K1057" s="43">
        <f>VLOOKUP($A1057,LNST!$A$3:$Q$1635,12,FALSE)/1000000000</f>
        <v>22.023695354000001</v>
      </c>
      <c r="L1057" s="45">
        <f>VLOOKUP($A1057,'Doanh thu'!$A$3:$Q$2000,14,FALSE)</f>
        <v>6.7829913673950401E-2</v>
      </c>
      <c r="M1057" s="45">
        <f>VLOOKUP($A1057,'Doanh thu'!$A$3:$Q$2000,15,FALSE)</f>
        <v>6.997218053923486E-2</v>
      </c>
      <c r="N1057" s="45">
        <f>VLOOKUP($A1057,'Doanh thu'!$A$3:$Q$2000,16,FALSE)</f>
        <v>0.11681007852307375</v>
      </c>
      <c r="O1057" s="45">
        <f>VLOOKUP($A1057,'Doanh thu'!$A$3:$Q$2000,17,FALSE)</f>
        <v>0.17345866265926843</v>
      </c>
      <c r="P1057" s="45">
        <f>VLOOKUP($A1057,LNST!$A$3:$R$1635,14,FALSE)</f>
        <v>6.907376091162782E-3</v>
      </c>
      <c r="Q1057" s="45">
        <f>VLOOKUP($A1057,LNST!$A$3:$R$1635,15,FALSE)</f>
        <v>-4.5942276391144808E-2</v>
      </c>
      <c r="R1057" s="45">
        <f>VLOOKUP($A1057,LNST!$A$3:$R$1635,16,FALSE)</f>
        <v>0.75921823559025214</v>
      </c>
      <c r="S1057" s="45">
        <f>VLOOKUP($A1057,LNST!$A$3:$R$1635,17,FALSE)</f>
        <v>-0.29315807061015692</v>
      </c>
      <c r="T1057" s="45">
        <f>VLOOKUP($A1057,LNG!$A$2:$H$1999,4,FALSE)/(D1057*10^9)</f>
        <v>0.14751335469080584</v>
      </c>
      <c r="U1057" s="45">
        <f>VLOOKUP($A1057,LNG!$A$2:$H$1999,5,FALSE)/(E1057*10^9)</f>
        <v>0.15085905611387956</v>
      </c>
      <c r="V1057" s="45">
        <f>VLOOKUP($A1057,LNG!$A$2:$H$1999,6,FALSE)/(F1057*10^9)</f>
        <v>0.10663275861070078</v>
      </c>
      <c r="W1057" s="45">
        <f>VLOOKUP($A1057,LNG!$A$2:$H$1999,7,FALSE)/(G1057*10^9)</f>
        <v>0.11801845891215307</v>
      </c>
      <c r="X1057" s="45">
        <f>VLOOKUP($A1057,'LNST năm'!$A$2:$I$2000,8,FALSE)</f>
        <v>-5.9445862887473749E-3</v>
      </c>
      <c r="Y1057" s="45">
        <f>VLOOKUP($A1057,'LNST năm'!$A$2:$I$2000,9,FALSE)</f>
        <v>0.30838507702211237</v>
      </c>
      <c r="Z1057" s="46" t="e">
        <f>VLOOKUP($A1057,LNG!$A$2:$H$1999,9,FALSE)</f>
        <v>#REF!</v>
      </c>
      <c r="AA1057" s="162" t="e">
        <f>VLOOKUP($A1057,'GIÁ CP'!$A$2:$D$2000,4,FALSE)/Z1057</f>
        <v>#REF!</v>
      </c>
    </row>
    <row r="1058" spans="1:27" hidden="1">
      <c r="A1058" s="18" t="s">
        <v>467</v>
      </c>
      <c r="B1058" s="18" t="s">
        <v>3690</v>
      </c>
      <c r="C1058" s="154" t="str">
        <f>VLOOKUP(A1058,'GIÁ CP'!$K$2:$M$2000,3,FALSE)</f>
        <v xml:space="preserve">Môi giới chứng khoán </v>
      </c>
      <c r="D1058" s="43">
        <f>VLOOKUP($A1058,'Doanh thu'!$A$3:$Q$2000,9,FALSE)/1000000000</f>
        <v>26.881440155</v>
      </c>
      <c r="E1058" s="43">
        <f>VLOOKUP($A1058,'Doanh thu'!$A$3:$Q$2000,10,FALSE)/1000000000</f>
        <v>30.617078936999999</v>
      </c>
      <c r="F1058" s="43">
        <f>VLOOKUP($A1058,'Doanh thu'!$A$3:$Q$2000,11,FALSE)/1000000000</f>
        <v>31.039817000999999</v>
      </c>
      <c r="G1058" s="43">
        <f>VLOOKUP($A1058,'Doanh thu'!$A$3:$Q$2000,12,FALSE)/1000000000</f>
        <v>30.897592551999999</v>
      </c>
      <c r="H1058" s="43">
        <f>VLOOKUP($A1058,LNST!$A$3:$Q$1635,9,FALSE)/1000000000</f>
        <v>9.0473650219999993</v>
      </c>
      <c r="I1058" s="43">
        <f>VLOOKUP($A1058,LNST!$A$3:$Q$1635,10,FALSE)/1000000000</f>
        <v>4.2979124500000001</v>
      </c>
      <c r="J1058" s="43">
        <f>VLOOKUP($A1058,LNST!$A$3:$Q$1635,11,FALSE)/1000000000</f>
        <v>-4.4152090099999999</v>
      </c>
      <c r="K1058" s="43">
        <f>VLOOKUP($A1058,LNST!$A$3:$Q$1635,12,FALSE)/1000000000</f>
        <v>10.916610256</v>
      </c>
      <c r="L1058" s="45">
        <f>VLOOKUP($A1058,'Doanh thu'!$A$3:$Q$2000,14,FALSE)</f>
        <v>0.45060670144567533</v>
      </c>
      <c r="M1058" s="45">
        <f>VLOOKUP($A1058,'Doanh thu'!$A$3:$Q$2000,15,FALSE)</f>
        <v>0.64527494215883385</v>
      </c>
      <c r="N1058" s="45">
        <f>VLOOKUP($A1058,'Doanh thu'!$A$3:$Q$2000,16,FALSE)</f>
        <v>0.68380375579054375</v>
      </c>
      <c r="O1058" s="45">
        <f>VLOOKUP($A1058,'Doanh thu'!$A$3:$Q$2000,17,FALSE)</f>
        <v>0.67331290736364224</v>
      </c>
      <c r="P1058" s="45">
        <f>VLOOKUP($A1058,LNST!$A$3:$R$1635,14,FALSE)</f>
        <v>0.82913302366250707</v>
      </c>
      <c r="Q1058" s="45">
        <f>VLOOKUP($A1058,LNST!$A$3:$R$1635,15,FALSE)</f>
        <v>-4.845545468488871E-2</v>
      </c>
      <c r="R1058" s="45">
        <f>VLOOKUP($A1058,LNST!$A$3:$R$1635,16,FALSE)</f>
        <v>-3.9309599325198703</v>
      </c>
      <c r="S1058" s="45">
        <f>VLOOKUP($A1058,LNST!$A$3:$R$1635,17,FALSE)</f>
        <v>1.6422123980761554</v>
      </c>
      <c r="T1058" s="45">
        <f>VLOOKUP($A1058,LNG!$A$2:$H$1999,4,FALSE)/(D1058*10^9)</f>
        <v>0.50889745813918053</v>
      </c>
      <c r="U1058" s="45">
        <f>VLOOKUP($A1058,LNG!$A$2:$H$1999,5,FALSE)/(E1058*10^9)</f>
        <v>0.67921114515170766</v>
      </c>
      <c r="V1058" s="45">
        <f>VLOOKUP($A1058,LNG!$A$2:$H$1999,6,FALSE)/(F1058*10^9)</f>
        <v>0.76196073131610409</v>
      </c>
      <c r="W1058" s="45">
        <f>VLOOKUP($A1058,LNG!$A$2:$H$1999,7,FALSE)/(G1058*10^9)</f>
        <v>0.75116310615267257</v>
      </c>
      <c r="X1058" s="45">
        <f>VLOOKUP($A1058,'LNST năm'!$A$2:$I$2000,8,FALSE)</f>
        <v>-0.23698046426014921</v>
      </c>
      <c r="Y1058" s="45">
        <f>VLOOKUP($A1058,'LNST năm'!$A$2:$I$2000,9,FALSE)</f>
        <v>-8.8452139376961947E-2</v>
      </c>
      <c r="Z1058" s="46" t="e">
        <f>VLOOKUP($A1058,LNG!$A$2:$H$1999,9,FALSE)</f>
        <v>#REF!</v>
      </c>
      <c r="AA1058" s="162" t="e">
        <f>VLOOKUP($A1058,'GIÁ CP'!$A$2:$D$2000,4,FALSE)/Z1058</f>
        <v>#REF!</v>
      </c>
    </row>
    <row r="1059" spans="1:27" hidden="1">
      <c r="A1059" s="18" t="s">
        <v>1131</v>
      </c>
      <c r="B1059" s="18" t="s">
        <v>2695</v>
      </c>
      <c r="C1059" s="154" t="str">
        <f>VLOOKUP(A1059,'GIÁ CP'!$K$2:$M$2000,3,FALSE)</f>
        <v xml:space="preserve">Sản xuất &amp; Phân phối Điện </v>
      </c>
      <c r="D1059" s="43">
        <f>VLOOKUP($A1059,'Doanh thu'!$A$3:$Q$2000,9,FALSE)/1000000000</f>
        <v>3831.8761008209999</v>
      </c>
      <c r="E1059" s="43">
        <f>VLOOKUP($A1059,'Doanh thu'!$A$3:$Q$2000,10,FALSE)/1000000000</f>
        <v>2471.7714224350002</v>
      </c>
      <c r="F1059" s="43">
        <f>VLOOKUP($A1059,'Doanh thu'!$A$3:$Q$2000,11,FALSE)/1000000000</f>
        <v>2731.9498321689998</v>
      </c>
      <c r="G1059" s="43">
        <f>VLOOKUP($A1059,'Doanh thu'!$A$3:$Q$2000,12,FALSE)/1000000000</f>
        <v>3692.8560017310001</v>
      </c>
      <c r="H1059" s="43">
        <f>VLOOKUP($A1059,LNST!$A$3:$Q$1635,9,FALSE)/1000000000</f>
        <v>322.66771992600002</v>
      </c>
      <c r="I1059" s="43">
        <f>VLOOKUP($A1059,LNST!$A$3:$Q$1635,10,FALSE)/1000000000</f>
        <v>-3.2030309410000002</v>
      </c>
      <c r="J1059" s="43">
        <f>VLOOKUP($A1059,LNST!$A$3:$Q$1635,11,FALSE)/1000000000</f>
        <v>84.711314830999996</v>
      </c>
      <c r="K1059" s="43">
        <f>VLOOKUP($A1059,LNST!$A$3:$Q$1635,12,FALSE)/1000000000</f>
        <v>434.13196431199998</v>
      </c>
      <c r="L1059" s="45">
        <f>VLOOKUP($A1059,'Doanh thu'!$A$3:$Q$2000,14,FALSE)</f>
        <v>2.896702801349393E-2</v>
      </c>
      <c r="M1059" s="45">
        <f>VLOOKUP($A1059,'Doanh thu'!$A$3:$Q$2000,15,FALSE)</f>
        <v>4.0318305895283089E-2</v>
      </c>
      <c r="N1059" s="45">
        <f>VLOOKUP($A1059,'Doanh thu'!$A$3:$Q$2000,16,FALSE)</f>
        <v>-0.22988513374541045</v>
      </c>
      <c r="O1059" s="45">
        <f>VLOOKUP($A1059,'Doanh thu'!$A$3:$Q$2000,17,FALSE)</f>
        <v>-7.0775639911370269E-3</v>
      </c>
      <c r="P1059" s="45">
        <f>VLOOKUP($A1059,LNST!$A$3:$R$1635,14,FALSE)</f>
        <v>0.21373313599998353</v>
      </c>
      <c r="Q1059" s="45">
        <f>VLOOKUP($A1059,LNST!$A$3:$R$1635,15,FALSE)</f>
        <v>-1.4482610572042458</v>
      </c>
      <c r="R1059" s="45">
        <f>VLOOKUP($A1059,LNST!$A$3:$R$1635,16,FALSE)</f>
        <v>-0.55749916868869143</v>
      </c>
      <c r="S1059" s="45">
        <f>VLOOKUP($A1059,LNST!$A$3:$R$1635,17,FALSE)</f>
        <v>0.73112072140255091</v>
      </c>
      <c r="T1059" s="45">
        <f>VLOOKUP($A1059,LNG!$A$2:$H$1999,4,FALSE)/(D1059*10^9)</f>
        <v>9.8074817946352852E-2</v>
      </c>
      <c r="U1059" s="45">
        <f>VLOOKUP($A1059,LNG!$A$2:$H$1999,5,FALSE)/(E1059*10^9)</f>
        <v>0.20411963461450197</v>
      </c>
      <c r="V1059" s="45">
        <f>VLOOKUP($A1059,LNG!$A$2:$H$1999,6,FALSE)/(F1059*10^9)</f>
        <v>3.2192378655494833E-2</v>
      </c>
      <c r="W1059" s="45">
        <f>VLOOKUP($A1059,LNG!$A$2:$H$1999,7,FALSE)/(G1059*10^9)</f>
        <v>4.5774954192842492E-2</v>
      </c>
      <c r="X1059" s="45">
        <f>VLOOKUP($A1059,'LNST năm'!$A$2:$I$2000,8,FALSE)</f>
        <v>-1</v>
      </c>
      <c r="Y1059" s="45">
        <f>VLOOKUP($A1059,'LNST năm'!$A$2:$I$2000,9,FALSE)</f>
        <v>-1</v>
      </c>
      <c r="Z1059" s="46" t="e">
        <f>VLOOKUP($A1059,LNG!$A$2:$H$1999,9,FALSE)</f>
        <v>#REF!</v>
      </c>
      <c r="AA1059" s="162" t="e">
        <f>VLOOKUP($A1059,'GIÁ CP'!$A$2:$D$2000,4,FALSE)/Z1059</f>
        <v>#REF!</v>
      </c>
    </row>
    <row r="1060" spans="1:27" hidden="1">
      <c r="A1060" s="18" t="s">
        <v>863</v>
      </c>
      <c r="B1060" s="18" t="s">
        <v>3412</v>
      </c>
      <c r="C1060" s="154" t="str">
        <f>VLOOKUP(A1060,'GIÁ CP'!$K$2:$M$2000,3,FALSE)</f>
        <v xml:space="preserve">Nhựa, cao su &amp; sợi </v>
      </c>
      <c r="D1060" s="43">
        <f>VLOOKUP($A1060,'Doanh thu'!$A$3:$Q$2000,9,FALSE)/1000000000</f>
        <v>10.777147956</v>
      </c>
      <c r="E1060" s="43">
        <f>VLOOKUP($A1060,'Doanh thu'!$A$3:$Q$2000,10,FALSE)/1000000000</f>
        <v>15.48847847</v>
      </c>
      <c r="F1060" s="43">
        <f>VLOOKUP($A1060,'Doanh thu'!$A$3:$Q$2000,11,FALSE)/1000000000</f>
        <v>1.0877668810000001</v>
      </c>
      <c r="G1060" s="43">
        <f>VLOOKUP($A1060,'Doanh thu'!$A$3:$Q$2000,12,FALSE)/1000000000</f>
        <v>17.208098455999998</v>
      </c>
      <c r="H1060" s="43">
        <f>VLOOKUP($A1060,LNST!$A$3:$Q$1635,9,FALSE)/1000000000</f>
        <v>5.1660696100000001</v>
      </c>
      <c r="I1060" s="43">
        <f>VLOOKUP($A1060,LNST!$A$3:$Q$1635,10,FALSE)/1000000000</f>
        <v>8.2224118809999993</v>
      </c>
      <c r="J1060" s="43">
        <f>VLOOKUP($A1060,LNST!$A$3:$Q$1635,11,FALSE)/1000000000</f>
        <v>-4.6346347139999997</v>
      </c>
      <c r="K1060" s="43">
        <f>VLOOKUP($A1060,LNST!$A$3:$Q$1635,12,FALSE)/1000000000</f>
        <v>13.19976035</v>
      </c>
      <c r="L1060" s="45">
        <f>VLOOKUP($A1060,'Doanh thu'!$A$3:$Q$2000,14,FALSE)</f>
        <v>-0.55954373046137684</v>
      </c>
      <c r="M1060" s="45">
        <f>VLOOKUP($A1060,'Doanh thu'!$A$3:$Q$2000,15,FALSE)</f>
        <v>2.4629946460121586E-2</v>
      </c>
      <c r="N1060" s="45">
        <f>VLOOKUP($A1060,'Doanh thu'!$A$3:$Q$2000,16,FALSE)</f>
        <v>-0.92285023721079906</v>
      </c>
      <c r="O1060" s="45">
        <f>VLOOKUP($A1060,'Doanh thu'!$A$3:$Q$2000,17,FALSE)</f>
        <v>0.16485143041758374</v>
      </c>
      <c r="P1060" s="45">
        <f>VLOOKUP($A1060,LNST!$A$3:$R$1635,14,FALSE)</f>
        <v>-0.43620182971717431</v>
      </c>
      <c r="Q1060" s="45">
        <f>VLOOKUP($A1060,LNST!$A$3:$R$1635,15,FALSE)</f>
        <v>5.1304167111261778</v>
      </c>
      <c r="R1060" s="45">
        <f>VLOOKUP($A1060,LNST!$A$3:$R$1635,16,FALSE)</f>
        <v>-7.6357440304265243</v>
      </c>
      <c r="S1060" s="45">
        <f>VLOOKUP($A1060,LNST!$A$3:$R$1635,17,FALSE)</f>
        <v>0.45163779071627752</v>
      </c>
      <c r="T1060" s="45">
        <f>VLOOKUP($A1060,LNG!$A$2:$H$1999,4,FALSE)/(D1060*10^9)</f>
        <v>7.4761312203330391E-2</v>
      </c>
      <c r="U1060" s="45">
        <f>VLOOKUP($A1060,LNG!$A$2:$H$1999,5,FALSE)/(E1060*10^9)</f>
        <v>-7.2761566036512043E-2</v>
      </c>
      <c r="V1060" s="45">
        <f>VLOOKUP($A1060,LNG!$A$2:$H$1999,6,FALSE)/(F1060*10^9)</f>
        <v>0.49647440038211643</v>
      </c>
      <c r="W1060" s="45">
        <f>VLOOKUP($A1060,LNG!$A$2:$H$1999,7,FALSE)/(G1060*10^9)</f>
        <v>-8.4735570680767841E-2</v>
      </c>
      <c r="X1060" s="45">
        <f>VLOOKUP($A1060,'LNST năm'!$A$2:$I$2000,8,FALSE)</f>
        <v>0.26255386170751793</v>
      </c>
      <c r="Y1060" s="45">
        <f>VLOOKUP($A1060,'LNST năm'!$A$2:$I$2000,9,FALSE)</f>
        <v>-0.15769155233856047</v>
      </c>
      <c r="Z1060" s="46" t="e">
        <f>VLOOKUP($A1060,LNG!$A$2:$H$1999,9,FALSE)</f>
        <v>#REF!</v>
      </c>
      <c r="AA1060" s="162" t="e">
        <f>VLOOKUP($A1060,'GIÁ CP'!$A$2:$D$2000,4,FALSE)/Z1060</f>
        <v>#REF!</v>
      </c>
    </row>
    <row r="1061" spans="1:27" hidden="1">
      <c r="A1061" s="18" t="s">
        <v>1459</v>
      </c>
      <c r="B1061" s="18" t="s">
        <v>3257</v>
      </c>
      <c r="C1061" s="154" t="str">
        <f>VLOOKUP(A1061,'GIÁ CP'!$K$2:$M$2000,3,FALSE)</f>
        <v xml:space="preserve">Công nghiệp phức hợp </v>
      </c>
      <c r="D1061" s="43">
        <f>VLOOKUP($A1061,'Doanh thu'!$A$3:$Q$2000,9,FALSE)/1000000000</f>
        <v>67.435198753999998</v>
      </c>
      <c r="E1061" s="43">
        <f>VLOOKUP($A1061,'Doanh thu'!$A$3:$Q$2000,10,FALSE)/1000000000</f>
        <v>73.451981226000001</v>
      </c>
      <c r="F1061" s="43">
        <f>VLOOKUP($A1061,'Doanh thu'!$A$3:$Q$2000,11,FALSE)/1000000000</f>
        <v>81.431647021000003</v>
      </c>
      <c r="G1061" s="43">
        <f>VLOOKUP($A1061,'Doanh thu'!$A$3:$Q$2000,12,FALSE)/1000000000</f>
        <v>57.881820888</v>
      </c>
      <c r="H1061" s="43">
        <f>VLOOKUP($A1061,LNST!$A$3:$Q$1635,9,FALSE)/1000000000</f>
        <v>-1.0940957090000001</v>
      </c>
      <c r="I1061" s="43">
        <f>VLOOKUP($A1061,LNST!$A$3:$Q$1635,10,FALSE)/1000000000</f>
        <v>-3.8860806160000001</v>
      </c>
      <c r="J1061" s="43">
        <f>VLOOKUP($A1061,LNST!$A$3:$Q$1635,11,FALSE)/1000000000</f>
        <v>5.4845163819999998</v>
      </c>
      <c r="K1061" s="43">
        <f>VLOOKUP($A1061,LNST!$A$3:$Q$1635,12,FALSE)/1000000000</f>
        <v>-4.4766955499999996</v>
      </c>
      <c r="L1061" s="45">
        <f>VLOOKUP($A1061,'Doanh thu'!$A$3:$Q$2000,14,FALSE)</f>
        <v>0.12511104458738403</v>
      </c>
      <c r="M1061" s="45">
        <f>VLOOKUP($A1061,'Doanh thu'!$A$3:$Q$2000,15,FALSE)</f>
        <v>0.20984755068661587</v>
      </c>
      <c r="N1061" s="45">
        <f>VLOOKUP($A1061,'Doanh thu'!$A$3:$Q$2000,16,FALSE)</f>
        <v>0.370985077069653</v>
      </c>
      <c r="O1061" s="45">
        <f>VLOOKUP($A1061,'Doanh thu'!$A$3:$Q$2000,17,FALSE)</f>
        <v>2.6134661722705257E-2</v>
      </c>
      <c r="P1061" s="45">
        <f>VLOOKUP($A1061,LNST!$A$3:$R$1635,14,FALSE)</f>
        <v>-3.0474132778930119</v>
      </c>
      <c r="Q1061" s="45">
        <f>VLOOKUP($A1061,LNST!$A$3:$R$1635,15,FALSE)</f>
        <v>-16.420994662966372</v>
      </c>
      <c r="R1061" s="45">
        <f>VLOOKUP($A1061,LNST!$A$3:$R$1635,16,FALSE)</f>
        <v>7.0772508080577161</v>
      </c>
      <c r="S1061" s="45">
        <f>VLOOKUP($A1061,LNST!$A$3:$R$1635,17,FALSE)</f>
        <v>-79.927575982875595</v>
      </c>
      <c r="T1061" s="45">
        <f>VLOOKUP($A1061,LNG!$A$2:$H$1999,4,FALSE)/(D1061*10^9)</f>
        <v>0.11379963011593855</v>
      </c>
      <c r="U1061" s="45">
        <f>VLOOKUP($A1061,LNG!$A$2:$H$1999,5,FALSE)/(E1061*10^9)</f>
        <v>7.6432522136145653E-2</v>
      </c>
      <c r="V1061" s="45">
        <f>VLOOKUP($A1061,LNG!$A$2:$H$1999,6,FALSE)/(F1061*10^9)</f>
        <v>5.2267365805610998E-2</v>
      </c>
      <c r="W1061" s="45">
        <f>VLOOKUP($A1061,LNG!$A$2:$H$1999,7,FALSE)/(G1061*10^9)</f>
        <v>0.18449728633561296</v>
      </c>
      <c r="X1061" s="45">
        <f>VLOOKUP($A1061,'LNST năm'!$A$2:$I$2000,8,FALSE)</f>
        <v>-0.83637836652537156</v>
      </c>
      <c r="Y1061" s="45">
        <f>VLOOKUP($A1061,'LNST năm'!$A$2:$I$2000,9,FALSE)</f>
        <v>-0.53262523723685218</v>
      </c>
      <c r="Z1061" s="46" t="e">
        <f>VLOOKUP($A1061,LNG!$A$2:$H$1999,9,FALSE)</f>
        <v>#REF!</v>
      </c>
      <c r="AA1061" s="162" t="e">
        <f>VLOOKUP($A1061,'GIÁ CP'!$A$2:$D$2000,4,FALSE)/Z1061</f>
        <v>#REF!</v>
      </c>
    </row>
    <row r="1062" spans="1:27" hidden="1">
      <c r="A1062" s="18" t="s">
        <v>565</v>
      </c>
      <c r="B1062" s="18" t="s">
        <v>2279</v>
      </c>
      <c r="C1062" s="154" t="str">
        <f>VLOOKUP(A1062,'GIÁ CP'!$K$2:$M$2000,3,FALSE)</f>
        <v xml:space="preserve">Sản phẩm hóa dầu, Nông dược &amp; Hóa chất khác </v>
      </c>
      <c r="D1062" s="43">
        <f>VLOOKUP($A1062,'Doanh thu'!$A$3:$Q$2000,9,FALSE)/1000000000</f>
        <v>1004.138623547</v>
      </c>
      <c r="E1062" s="43">
        <f>VLOOKUP($A1062,'Doanh thu'!$A$3:$Q$2000,10,FALSE)/1000000000</f>
        <v>634.48972206400003</v>
      </c>
      <c r="F1062" s="43">
        <f>VLOOKUP($A1062,'Doanh thu'!$A$3:$Q$2000,11,FALSE)/1000000000</f>
        <v>693.77024088099995</v>
      </c>
      <c r="G1062" s="43">
        <f>VLOOKUP($A1062,'Doanh thu'!$A$3:$Q$2000,12,FALSE)/1000000000</f>
        <v>875.64344199000004</v>
      </c>
      <c r="H1062" s="43">
        <f>VLOOKUP($A1062,LNST!$A$3:$Q$1635,9,FALSE)/1000000000</f>
        <v>11.404829056000001</v>
      </c>
      <c r="I1062" s="43">
        <f>VLOOKUP($A1062,LNST!$A$3:$Q$1635,10,FALSE)/1000000000</f>
        <v>2.5574362769999999</v>
      </c>
      <c r="J1062" s="43">
        <f>VLOOKUP($A1062,LNST!$A$3:$Q$1635,11,FALSE)/1000000000</f>
        <v>1.5729971009999999</v>
      </c>
      <c r="K1062" s="43">
        <f>VLOOKUP($A1062,LNST!$A$3:$Q$1635,12,FALSE)/1000000000</f>
        <v>7.0404428379999997</v>
      </c>
      <c r="L1062" s="45">
        <f>VLOOKUP($A1062,'Doanh thu'!$A$3:$Q$2000,14,FALSE)</f>
        <v>0.49701391416100688</v>
      </c>
      <c r="M1062" s="45">
        <f>VLOOKUP($A1062,'Doanh thu'!$A$3:$Q$2000,15,FALSE)</f>
        <v>0.12177337686579282</v>
      </c>
      <c r="N1062" s="45">
        <f>VLOOKUP($A1062,'Doanh thu'!$A$3:$Q$2000,16,FALSE)</f>
        <v>-0.17362721519256641</v>
      </c>
      <c r="O1062" s="45">
        <f>VLOOKUP($A1062,'Doanh thu'!$A$3:$Q$2000,17,FALSE)</f>
        <v>-8.1376526654626427E-2</v>
      </c>
      <c r="P1062" s="45">
        <f>VLOOKUP($A1062,LNST!$A$3:$R$1635,14,FALSE)</f>
        <v>15.902400035420289</v>
      </c>
      <c r="Q1062" s="45">
        <f>VLOOKUP($A1062,LNST!$A$3:$R$1635,15,FALSE)</f>
        <v>-0.34559494192587287</v>
      </c>
      <c r="R1062" s="45">
        <f>VLOOKUP($A1062,LNST!$A$3:$R$1635,16,FALSE)</f>
        <v>-0.64036380019999917</v>
      </c>
      <c r="S1062" s="45">
        <f>VLOOKUP($A1062,LNST!$A$3:$R$1635,17,FALSE)</f>
        <v>0.60292764250788122</v>
      </c>
      <c r="T1062" s="45">
        <f>VLOOKUP($A1062,LNG!$A$2:$H$1999,4,FALSE)/(D1062*10^9)</f>
        <v>1.9828435339603351E-2</v>
      </c>
      <c r="U1062" s="45">
        <f>VLOOKUP($A1062,LNG!$A$2:$H$1999,5,FALSE)/(E1062*10^9)</f>
        <v>5.124726882923436E-2</v>
      </c>
      <c r="V1062" s="45">
        <f>VLOOKUP($A1062,LNG!$A$2:$H$1999,6,FALSE)/(F1062*10^9)</f>
        <v>2.2541599655731631E-2</v>
      </c>
      <c r="W1062" s="45">
        <f>VLOOKUP($A1062,LNG!$A$2:$H$1999,7,FALSE)/(G1062*10^9)</f>
        <v>1.7962151350389057E-2</v>
      </c>
      <c r="X1062" s="45">
        <f>VLOOKUP($A1062,'LNST năm'!$A$2:$I$2000,8,FALSE)</f>
        <v>1.1078018047224618</v>
      </c>
      <c r="Y1062" s="45">
        <f>VLOOKUP($A1062,'LNST năm'!$A$2:$I$2000,9,FALSE)</f>
        <v>0.21183512700547991</v>
      </c>
      <c r="Z1062" s="46" t="e">
        <f>VLOOKUP($A1062,LNG!$A$2:$H$1999,9,FALSE)</f>
        <v>#REF!</v>
      </c>
      <c r="AA1062" s="162" t="e">
        <f>VLOOKUP($A1062,'GIÁ CP'!$A$2:$D$2000,4,FALSE)/Z1062</f>
        <v>#REF!</v>
      </c>
    </row>
    <row r="1063" spans="1:27" hidden="1">
      <c r="A1063" s="18" t="s">
        <v>3540</v>
      </c>
      <c r="B1063" s="18" t="s">
        <v>3541</v>
      </c>
      <c r="C1063" s="154" t="str">
        <f>VLOOKUP(A1063,'GIÁ CP'!$K$2:$M$2000,3,FALSE)</f>
        <v xml:space="preserve">Xây dựng </v>
      </c>
      <c r="D1063" s="43">
        <f>VLOOKUP($A1063,'Doanh thu'!$A$3:$Q$2000,9,FALSE)/1000000000</f>
        <v>1775.060211854</v>
      </c>
      <c r="E1063" s="43">
        <f>VLOOKUP($A1063,'Doanh thu'!$A$3:$Q$2000,10,FALSE)/1000000000</f>
        <v>1300.9723608700001</v>
      </c>
      <c r="F1063" s="43">
        <f>VLOOKUP($A1063,'Doanh thu'!$A$3:$Q$2000,11,FALSE)/1000000000</f>
        <v>3181.3684839160001</v>
      </c>
      <c r="G1063" s="43">
        <f>VLOOKUP($A1063,'Doanh thu'!$A$3:$Q$2000,12,FALSE)/1000000000</f>
        <v>663.64897618999998</v>
      </c>
      <c r="H1063" s="43">
        <f>VLOOKUP($A1063,LNST!$A$3:$Q$1635,9,FALSE)/1000000000</f>
        <v>95.173565882000005</v>
      </c>
      <c r="I1063" s="43">
        <f>VLOOKUP($A1063,LNST!$A$3:$Q$1635,10,FALSE)/1000000000</f>
        <v>72.297690457000002</v>
      </c>
      <c r="J1063" s="43">
        <f>VLOOKUP($A1063,LNST!$A$3:$Q$1635,11,FALSE)/1000000000</f>
        <v>144.87283670900001</v>
      </c>
      <c r="K1063" s="43">
        <f>VLOOKUP($A1063,LNST!$A$3:$Q$1635,12,FALSE)/1000000000</f>
        <v>40.851011659999998</v>
      </c>
      <c r="L1063" s="45">
        <f>VLOOKUP($A1063,'Doanh thu'!$A$3:$Q$2000,14,FALSE)</f>
        <v>2.2106220619020034</v>
      </c>
      <c r="M1063" s="45">
        <f>VLOOKUP($A1063,'Doanh thu'!$A$3:$Q$2000,15,FALSE)</f>
        <v>0.92066995028658505</v>
      </c>
      <c r="N1063" s="45">
        <f>VLOOKUP($A1063,'Doanh thu'!$A$3:$Q$2000,16,FALSE)</f>
        <v>1.4304115954405447</v>
      </c>
      <c r="O1063" s="45">
        <f>VLOOKUP($A1063,'Doanh thu'!$A$3:$Q$2000,17,FALSE)</f>
        <v>1.5216580676351492</v>
      </c>
      <c r="P1063" s="45">
        <f>VLOOKUP($A1063,LNST!$A$3:$R$1635,14,FALSE)</f>
        <v>0.1355388512012205</v>
      </c>
      <c r="Q1063" s="45">
        <f>VLOOKUP($A1063,LNST!$A$3:$R$1635,15,FALSE)</f>
        <v>0.94950231782254269</v>
      </c>
      <c r="R1063" s="45">
        <f>VLOOKUP($A1063,LNST!$A$3:$R$1635,16,FALSE)</f>
        <v>1.1074310944765804</v>
      </c>
      <c r="S1063" s="45">
        <f>VLOOKUP($A1063,LNST!$A$3:$R$1635,17,FALSE)</f>
        <v>2.7969290648367182</v>
      </c>
      <c r="T1063" s="45">
        <f>VLOOKUP($A1063,LNG!$A$2:$H$1999,4,FALSE)/(D1063*10^9)</f>
        <v>2.2506619474768536E-2</v>
      </c>
      <c r="U1063" s="45">
        <f>VLOOKUP($A1063,LNG!$A$2:$H$1999,5,FALSE)/(E1063*10^9)</f>
        <v>0.12713497427292966</v>
      </c>
      <c r="V1063" s="45">
        <f>VLOOKUP($A1063,LNG!$A$2:$H$1999,6,FALSE)/(F1063*10^9)</f>
        <v>3.0152773214412981E-2</v>
      </c>
      <c r="W1063" s="45">
        <f>VLOOKUP($A1063,LNG!$A$2:$H$1999,7,FALSE)/(G1063*10^9)</f>
        <v>0.30569509961380237</v>
      </c>
      <c r="X1063" s="45">
        <f>VLOOKUP($A1063,'LNST năm'!$A$2:$I$2000,8,FALSE)</f>
        <v>-1</v>
      </c>
      <c r="Y1063" s="45">
        <f>VLOOKUP($A1063,'LNST năm'!$A$2:$I$2000,9,FALSE)</f>
        <v>-1</v>
      </c>
      <c r="Z1063" s="46" t="e">
        <f>VLOOKUP($A1063,LNG!$A$2:$H$1999,9,FALSE)</f>
        <v>#REF!</v>
      </c>
      <c r="AA1063" s="162" t="e">
        <f>VLOOKUP($A1063,'GIÁ CP'!$A$2:$D$2000,4,FALSE)/Z1063</f>
        <v>#REF!</v>
      </c>
    </row>
    <row r="1064" spans="1:27" hidden="1">
      <c r="A1064" s="18" t="s">
        <v>345</v>
      </c>
      <c r="B1064" s="18" t="s">
        <v>2045</v>
      </c>
      <c r="C1064" s="154" t="str">
        <f>VLOOKUP(A1064,'GIÁ CP'!$K$2:$M$2000,3,FALSE)</f>
        <v xml:space="preserve">Bất động sản </v>
      </c>
      <c r="D1064" s="43">
        <f>VLOOKUP($A1064,'Doanh thu'!$A$3:$Q$2000,9,FALSE)/1000000000</f>
        <v>33.718874110999998</v>
      </c>
      <c r="E1064" s="43">
        <f>VLOOKUP($A1064,'Doanh thu'!$A$3:$Q$2000,10,FALSE)/1000000000</f>
        <v>38.578994137999999</v>
      </c>
      <c r="F1064" s="43">
        <f>VLOOKUP($A1064,'Doanh thu'!$A$3:$Q$2000,11,FALSE)/1000000000</f>
        <v>53.191453015</v>
      </c>
      <c r="G1064" s="43">
        <f>VLOOKUP($A1064,'Doanh thu'!$A$3:$Q$2000,12,FALSE)/1000000000</f>
        <v>35.368219529000001</v>
      </c>
      <c r="H1064" s="43">
        <f>VLOOKUP($A1064,LNST!$A$3:$Q$1635,9,FALSE)/1000000000</f>
        <v>-0.232450236</v>
      </c>
      <c r="I1064" s="43">
        <f>VLOOKUP($A1064,LNST!$A$3:$Q$1635,10,FALSE)/1000000000</f>
        <v>-10.166561080999999</v>
      </c>
      <c r="J1064" s="43">
        <f>VLOOKUP($A1064,LNST!$A$3:$Q$1635,11,FALSE)/1000000000</f>
        <v>-0.98838203899999999</v>
      </c>
      <c r="K1064" s="43">
        <f>VLOOKUP($A1064,LNST!$A$3:$Q$1635,12,FALSE)/1000000000</f>
        <v>-9.4332351360000004</v>
      </c>
      <c r="L1064" s="45">
        <f>VLOOKUP($A1064,'Doanh thu'!$A$3:$Q$2000,14,FALSE)</f>
        <v>2.8196429730961308</v>
      </c>
      <c r="M1064" s="45">
        <f>VLOOKUP($A1064,'Doanh thu'!$A$3:$Q$2000,15,FALSE)</f>
        <v>1.1003030694454192</v>
      </c>
      <c r="N1064" s="45">
        <f>VLOOKUP($A1064,'Doanh thu'!$A$3:$Q$2000,16,FALSE)</f>
        <v>2.9489732772921569</v>
      </c>
      <c r="O1064" s="45">
        <f>VLOOKUP($A1064,'Doanh thu'!$A$3:$Q$2000,17,FALSE)</f>
        <v>2.8618224918306301</v>
      </c>
      <c r="P1064" s="45">
        <f>VLOOKUP($A1064,LNST!$A$3:$R$1635,14,FALSE)</f>
        <v>0.99007682501424599</v>
      </c>
      <c r="Q1064" s="45">
        <f>VLOOKUP($A1064,LNST!$A$3:$R$1635,15,FALSE)</f>
        <v>-1.0554577627082788</v>
      </c>
      <c r="R1064" s="45">
        <f>VLOOKUP($A1064,LNST!$A$3:$R$1635,16,FALSE)</f>
        <v>0.93663789946863607</v>
      </c>
      <c r="S1064" s="45">
        <f>VLOOKUP($A1064,LNST!$A$3:$R$1635,17,FALSE)</f>
        <v>-2.629092608322758E-2</v>
      </c>
      <c r="T1064" s="45">
        <f>VLOOKUP($A1064,LNG!$A$2:$H$1999,4,FALSE)/(D1064*10^9)</f>
        <v>6.653236026253154E-3</v>
      </c>
      <c r="U1064" s="45">
        <f>VLOOKUP($A1064,LNG!$A$2:$H$1999,5,FALSE)/(E1064*10^9)</f>
        <v>0.2251300374481526</v>
      </c>
      <c r="V1064" s="45">
        <f>VLOOKUP($A1064,LNG!$A$2:$H$1999,6,FALSE)/(F1064*10^9)</f>
        <v>7.180564025808649E-3</v>
      </c>
      <c r="W1064" s="45">
        <f>VLOOKUP($A1064,LNG!$A$2:$H$1999,7,FALSE)/(G1064*10^9)</f>
        <v>0.28235331430273874</v>
      </c>
      <c r="X1064" s="45">
        <f>VLOOKUP($A1064,'LNST năm'!$A$2:$I$2000,8,FALSE)</f>
        <v>-1</v>
      </c>
      <c r="Y1064" s="45">
        <f>VLOOKUP($A1064,'LNST năm'!$A$2:$I$2000,9,FALSE)</f>
        <v>-1</v>
      </c>
      <c r="Z1064" s="46" t="e">
        <f>VLOOKUP($A1064,LNG!$A$2:$H$1999,9,FALSE)</f>
        <v>#REF!</v>
      </c>
      <c r="AA1064" s="162" t="e">
        <f>VLOOKUP($A1064,'GIÁ CP'!$A$2:$D$2000,4,FALSE)/Z1064</f>
        <v>#REF!</v>
      </c>
    </row>
    <row r="1065" spans="1:27" hidden="1">
      <c r="A1065" s="18" t="s">
        <v>558</v>
      </c>
      <c r="B1065" s="18" t="s">
        <v>2282</v>
      </c>
      <c r="C1065" s="154" t="str">
        <f>VLOOKUP(A1065,'GIÁ CP'!$K$2:$M$2000,3,FALSE)</f>
        <v xml:space="preserve">Dịch vụ vận tải </v>
      </c>
      <c r="D1065" s="43">
        <f>VLOOKUP($A1065,'Doanh thu'!$A$3:$Q$2000,9,FALSE)/1000000000</f>
        <v>81.581881604000003</v>
      </c>
      <c r="E1065" s="43">
        <f>VLOOKUP($A1065,'Doanh thu'!$A$3:$Q$2000,10,FALSE)/1000000000</f>
        <v>91.227391405000006</v>
      </c>
      <c r="F1065" s="43">
        <f>VLOOKUP($A1065,'Doanh thu'!$A$3:$Q$2000,11,FALSE)/1000000000</f>
        <v>101.898865544</v>
      </c>
      <c r="G1065" s="43">
        <f>VLOOKUP($A1065,'Doanh thu'!$A$3:$Q$2000,12,FALSE)/1000000000</f>
        <v>99.342896218000007</v>
      </c>
      <c r="H1065" s="43">
        <f>VLOOKUP($A1065,LNST!$A$3:$Q$1635,9,FALSE)/1000000000</f>
        <v>1.2488735040000001</v>
      </c>
      <c r="I1065" s="43">
        <f>VLOOKUP($A1065,LNST!$A$3:$Q$1635,10,FALSE)/1000000000</f>
        <v>6.4400452599999998</v>
      </c>
      <c r="J1065" s="43">
        <f>VLOOKUP($A1065,LNST!$A$3:$Q$1635,11,FALSE)/1000000000</f>
        <v>-2.196502894</v>
      </c>
      <c r="K1065" s="43">
        <f>VLOOKUP($A1065,LNST!$A$3:$Q$1635,12,FALSE)/1000000000</f>
        <v>4.4470936400000003</v>
      </c>
      <c r="L1065" s="45">
        <f>VLOOKUP($A1065,'Doanh thu'!$A$3:$Q$2000,14,FALSE)</f>
        <v>-0.10601790768869762</v>
      </c>
      <c r="M1065" s="45">
        <f>VLOOKUP($A1065,'Doanh thu'!$A$3:$Q$2000,15,FALSE)</f>
        <v>2.0782867776964954E-2</v>
      </c>
      <c r="N1065" s="45">
        <f>VLOOKUP($A1065,'Doanh thu'!$A$3:$Q$2000,16,FALSE)</f>
        <v>-1.2887258235967055E-2</v>
      </c>
      <c r="O1065" s="45">
        <f>VLOOKUP($A1065,'Doanh thu'!$A$3:$Q$2000,17,FALSE)</f>
        <v>5.9097237153865501E-2</v>
      </c>
      <c r="P1065" s="45">
        <f>VLOOKUP($A1065,LNST!$A$3:$R$1635,14,FALSE)</f>
        <v>3.8591034490559766</v>
      </c>
      <c r="Q1065" s="45">
        <f>VLOOKUP($A1065,LNST!$A$3:$R$1635,15,FALSE)</f>
        <v>4.9569308251820301</v>
      </c>
      <c r="R1065" s="45">
        <f>VLOOKUP($A1065,LNST!$A$3:$R$1635,16,FALSE)</f>
        <v>-2.1511475826491546</v>
      </c>
      <c r="S1065" s="45">
        <f>VLOOKUP($A1065,LNST!$A$3:$R$1635,17,FALSE)</f>
        <v>-0.1666165944403826</v>
      </c>
      <c r="T1065" s="45">
        <f>VLOOKUP($A1065,LNG!$A$2:$H$1999,4,FALSE)/(D1065*10^9)</f>
        <v>0.18727512910478028</v>
      </c>
      <c r="U1065" s="45">
        <f>VLOOKUP($A1065,LNG!$A$2:$H$1999,5,FALSE)/(E1065*10^9)</f>
        <v>0.11689111701834264</v>
      </c>
      <c r="V1065" s="45">
        <f>VLOOKUP($A1065,LNG!$A$2:$H$1999,6,FALSE)/(F1065*10^9)</f>
        <v>0.15875404785556541</v>
      </c>
      <c r="W1065" s="45">
        <f>VLOOKUP($A1065,LNG!$A$2:$H$1999,7,FALSE)/(G1065*10^9)</f>
        <v>0.10826417407238068</v>
      </c>
      <c r="X1065" s="45">
        <f>VLOOKUP($A1065,'LNST năm'!$A$2:$I$2000,8,FALSE)</f>
        <v>1.8312503332578478</v>
      </c>
      <c r="Y1065" s="45">
        <f>VLOOKUP($A1065,'LNST năm'!$A$2:$I$2000,9,FALSE)</f>
        <v>5.5310350501681871E-2</v>
      </c>
      <c r="Z1065" s="46" t="e">
        <f>VLOOKUP($A1065,LNG!$A$2:$H$1999,9,FALSE)</f>
        <v>#REF!</v>
      </c>
      <c r="AA1065" s="162" t="e">
        <f>VLOOKUP($A1065,'GIÁ CP'!$A$2:$D$2000,4,FALSE)/Z1065</f>
        <v>#REF!</v>
      </c>
    </row>
    <row r="1066" spans="1:27" hidden="1">
      <c r="A1066" s="18" t="s">
        <v>1092</v>
      </c>
      <c r="B1066" s="18" t="s">
        <v>2629</v>
      </c>
      <c r="C1066" s="154" t="str">
        <f>VLOOKUP(A1066,'GIÁ CP'!$K$2:$M$2000,3,FALSE)</f>
        <v xml:space="preserve">Nước </v>
      </c>
      <c r="D1066" s="43" t="e">
        <f>VLOOKUP($A1066,'Doanh thu'!$A$3:$Q$2000,9,FALSE)/1000000000</f>
        <v>#N/A</v>
      </c>
      <c r="E1066" s="43" t="e">
        <f>VLOOKUP($A1066,'Doanh thu'!$A$3:$Q$2000,10,FALSE)/1000000000</f>
        <v>#N/A</v>
      </c>
      <c r="F1066" s="43" t="e">
        <f>VLOOKUP($A1066,'Doanh thu'!$A$3:$Q$2000,11,FALSE)/1000000000</f>
        <v>#N/A</v>
      </c>
      <c r="G1066" s="43" t="e">
        <f>VLOOKUP($A1066,'Doanh thu'!$A$3:$Q$2000,12,FALSE)/1000000000</f>
        <v>#N/A</v>
      </c>
      <c r="H1066" s="43" t="e">
        <f>VLOOKUP($A1066,LNST!$A$3:$Q$1635,9,FALSE)/1000000000</f>
        <v>#N/A</v>
      </c>
      <c r="I1066" s="43" t="e">
        <f>VLOOKUP($A1066,LNST!$A$3:$Q$1635,10,FALSE)/1000000000</f>
        <v>#N/A</v>
      </c>
      <c r="J1066" s="43" t="e">
        <f>VLOOKUP($A1066,LNST!$A$3:$Q$1635,11,FALSE)/1000000000</f>
        <v>#N/A</v>
      </c>
      <c r="K1066" s="43" t="e">
        <f>VLOOKUP($A1066,LNST!$A$3:$Q$1635,12,FALSE)/1000000000</f>
        <v>#N/A</v>
      </c>
      <c r="L1066" s="45" t="e">
        <f>VLOOKUP($A1066,'Doanh thu'!$A$3:$Q$2000,14,FALSE)</f>
        <v>#N/A</v>
      </c>
      <c r="M1066" s="45" t="e">
        <f>VLOOKUP($A1066,'Doanh thu'!$A$3:$Q$2000,15,FALSE)</f>
        <v>#N/A</v>
      </c>
      <c r="N1066" s="45" t="e">
        <f>VLOOKUP($A1066,'Doanh thu'!$A$3:$Q$2000,16,FALSE)</f>
        <v>#N/A</v>
      </c>
      <c r="O1066" s="45" t="e">
        <f>VLOOKUP($A1066,'Doanh thu'!$A$3:$Q$2000,17,FALSE)</f>
        <v>#N/A</v>
      </c>
      <c r="P1066" s="45" t="e">
        <f>VLOOKUP($A1066,LNST!$A$3:$R$1635,14,FALSE)</f>
        <v>#N/A</v>
      </c>
      <c r="Q1066" s="45" t="e">
        <f>VLOOKUP($A1066,LNST!$A$3:$R$1635,15,FALSE)</f>
        <v>#N/A</v>
      </c>
      <c r="R1066" s="45" t="e">
        <f>VLOOKUP($A1066,LNST!$A$3:$R$1635,16,FALSE)</f>
        <v>#N/A</v>
      </c>
      <c r="S1066" s="45" t="e">
        <f>VLOOKUP($A1066,LNST!$A$3:$R$1635,17,FALSE)</f>
        <v>#N/A</v>
      </c>
      <c r="T1066" s="45" t="e">
        <f>VLOOKUP($A1066,LNG!$A$2:$H$1999,4,FALSE)/(D1066*10^9)</f>
        <v>#N/A</v>
      </c>
      <c r="U1066" s="45" t="e">
        <f>VLOOKUP($A1066,LNG!$A$2:$H$1999,5,FALSE)/(E1066*10^9)</f>
        <v>#N/A</v>
      </c>
      <c r="V1066" s="45" t="e">
        <f>VLOOKUP($A1066,LNG!$A$2:$H$1999,6,FALSE)/(F1066*10^9)</f>
        <v>#N/A</v>
      </c>
      <c r="W1066" s="45" t="e">
        <f>VLOOKUP($A1066,LNG!$A$2:$H$1999,7,FALSE)/(G1066*10^9)</f>
        <v>#N/A</v>
      </c>
      <c r="X1066" s="45" t="e">
        <f>VLOOKUP($A1066,'LNST năm'!$A$2:$I$2000,8,FALSE)</f>
        <v>#N/A</v>
      </c>
      <c r="Y1066" s="45" t="e">
        <f>VLOOKUP($A1066,'LNST năm'!$A$2:$I$2000,9,FALSE)</f>
        <v>#N/A</v>
      </c>
      <c r="Z1066" s="46" t="e">
        <f>VLOOKUP($A1066,LNG!$A$2:$H$1999,9,FALSE)</f>
        <v>#N/A</v>
      </c>
      <c r="AA1066" s="162" t="e">
        <f>VLOOKUP($A1066,'GIÁ CP'!$A$2:$D$2000,4,FALSE)/Z1066</f>
        <v>#N/A</v>
      </c>
    </row>
    <row r="1067" spans="1:27" hidden="1">
      <c r="A1067" s="18" t="s">
        <v>328</v>
      </c>
      <c r="B1067" s="18" t="s">
        <v>2030</v>
      </c>
      <c r="C1067" s="154" t="str">
        <f>VLOOKUP(A1067,'GIÁ CP'!$K$2:$M$2000,3,FALSE)</f>
        <v xml:space="preserve">Sản xuất giấy </v>
      </c>
      <c r="D1067" s="43">
        <f>VLOOKUP($A1067,'Doanh thu'!$A$3:$Q$2000,9,FALSE)/1000000000</f>
        <v>268.394918297</v>
      </c>
      <c r="E1067" s="43">
        <f>VLOOKUP($A1067,'Doanh thu'!$A$3:$Q$2000,10,FALSE)/1000000000</f>
        <v>329.42895824800001</v>
      </c>
      <c r="F1067" s="43">
        <f>VLOOKUP($A1067,'Doanh thu'!$A$3:$Q$2000,11,FALSE)/1000000000</f>
        <v>311.76147479000002</v>
      </c>
      <c r="G1067" s="43">
        <f>VLOOKUP($A1067,'Doanh thu'!$A$3:$Q$2000,12,FALSE)/1000000000</f>
        <v>253.874461766</v>
      </c>
      <c r="H1067" s="43">
        <f>VLOOKUP($A1067,LNST!$A$3:$Q$1635,9,FALSE)/1000000000</f>
        <v>3.791118816</v>
      </c>
      <c r="I1067" s="43">
        <f>VLOOKUP($A1067,LNST!$A$3:$Q$1635,10,FALSE)/1000000000</f>
        <v>8.0544948329999997</v>
      </c>
      <c r="J1067" s="43">
        <f>VLOOKUP($A1067,LNST!$A$3:$Q$1635,11,FALSE)/1000000000</f>
        <v>-11.508399516000001</v>
      </c>
      <c r="K1067" s="43">
        <f>VLOOKUP($A1067,LNST!$A$3:$Q$1635,12,FALSE)/1000000000</f>
        <v>0.14555130399999999</v>
      </c>
      <c r="L1067" s="45">
        <f>VLOOKUP($A1067,'Doanh thu'!$A$3:$Q$2000,14,FALSE)</f>
        <v>-0.17426482960502598</v>
      </c>
      <c r="M1067" s="45">
        <f>VLOOKUP($A1067,'Doanh thu'!$A$3:$Q$2000,15,FALSE)</f>
        <v>7.7951218584982537E-2</v>
      </c>
      <c r="N1067" s="45">
        <f>VLOOKUP($A1067,'Doanh thu'!$A$3:$Q$2000,16,FALSE)</f>
        <v>-5.8024699900990795E-2</v>
      </c>
      <c r="O1067" s="45">
        <f>VLOOKUP($A1067,'Doanh thu'!$A$3:$Q$2000,17,FALSE)</f>
        <v>0.11708107830479583</v>
      </c>
      <c r="P1067" s="45">
        <f>VLOOKUP($A1067,LNST!$A$3:$R$1635,14,FALSE)</f>
        <v>6.8748641831027717</v>
      </c>
      <c r="Q1067" s="45">
        <f>VLOOKUP($A1067,LNST!$A$3:$R$1635,15,FALSE)</f>
        <v>-5.1244832474046237E-3</v>
      </c>
      <c r="R1067" s="45">
        <f>VLOOKUP($A1067,LNST!$A$3:$R$1635,16,FALSE)</f>
        <v>-2.436260471916817</v>
      </c>
      <c r="S1067" s="45">
        <f>VLOOKUP($A1067,LNST!$A$3:$R$1635,17,FALSE)</f>
        <v>0.11927769024556963</v>
      </c>
      <c r="T1067" s="45">
        <f>VLOOKUP($A1067,LNG!$A$2:$H$1999,4,FALSE)/(D1067*10^9)</f>
        <v>5.1459530190197264E-2</v>
      </c>
      <c r="U1067" s="45">
        <f>VLOOKUP($A1067,LNG!$A$2:$H$1999,5,FALSE)/(E1067*10^9)</f>
        <v>5.5345895667357266E-2</v>
      </c>
      <c r="V1067" s="45">
        <f>VLOOKUP($A1067,LNG!$A$2:$H$1999,6,FALSE)/(F1067*10^9)</f>
        <v>5.3803659070764814E-2</v>
      </c>
      <c r="W1067" s="45">
        <f>VLOOKUP($A1067,LNG!$A$2:$H$1999,7,FALSE)/(G1067*10^9)</f>
        <v>5.9955589176313481E-2</v>
      </c>
      <c r="X1067" s="45">
        <f>VLOOKUP($A1067,'LNST năm'!$A$2:$I$2000,8,FALSE)</f>
        <v>0.21318281254177707</v>
      </c>
      <c r="Y1067" s="45">
        <f>VLOOKUP($A1067,'LNST năm'!$A$2:$I$2000,9,FALSE)</f>
        <v>-0.31275234253266859</v>
      </c>
      <c r="Z1067" s="46" t="e">
        <f>VLOOKUP($A1067,LNG!$A$2:$H$1999,9,FALSE)</f>
        <v>#REF!</v>
      </c>
      <c r="AA1067" s="162" t="e">
        <f>VLOOKUP($A1067,'GIÁ CP'!$A$2:$D$2000,4,FALSE)/Z1067</f>
        <v>#REF!</v>
      </c>
    </row>
    <row r="1068" spans="1:27" hidden="1">
      <c r="A1068" s="18" t="s">
        <v>809</v>
      </c>
      <c r="B1068" s="18" t="s">
        <v>2501</v>
      </c>
      <c r="C1068" s="154" t="str">
        <f>VLOOKUP(A1068,'GIÁ CP'!$K$2:$M$2000,3,FALSE)</f>
        <v xml:space="preserve">Xây dựng </v>
      </c>
      <c r="D1068" s="43">
        <f>VLOOKUP($A1068,'Doanh thu'!$A$3:$Q$2000,9,FALSE)/1000000000</f>
        <v>16.722484474000002</v>
      </c>
      <c r="E1068" s="43">
        <f>VLOOKUP($A1068,'Doanh thu'!$A$3:$Q$2000,10,FALSE)/1000000000</f>
        <v>15.514840242</v>
      </c>
      <c r="F1068" s="43">
        <f>VLOOKUP($A1068,'Doanh thu'!$A$3:$Q$2000,11,FALSE)/1000000000</f>
        <v>12.969967986</v>
      </c>
      <c r="G1068" s="43">
        <f>VLOOKUP($A1068,'Doanh thu'!$A$3:$Q$2000,12,FALSE)/1000000000</f>
        <v>0</v>
      </c>
      <c r="H1068" s="43">
        <f>VLOOKUP($A1068,LNST!$A$3:$Q$1635,9,FALSE)/1000000000</f>
        <v>-15.006879345</v>
      </c>
      <c r="I1068" s="43">
        <f>VLOOKUP($A1068,LNST!$A$3:$Q$1635,10,FALSE)/1000000000</f>
        <v>-15.947824086000001</v>
      </c>
      <c r="J1068" s="43">
        <f>VLOOKUP($A1068,LNST!$A$3:$Q$1635,11,FALSE)/1000000000</f>
        <v>-58.727263612999998</v>
      </c>
      <c r="K1068" s="43">
        <f>VLOOKUP($A1068,LNST!$A$3:$Q$1635,12,FALSE)/1000000000</f>
        <v>0</v>
      </c>
      <c r="L1068" s="45">
        <f>VLOOKUP($A1068,'Doanh thu'!$A$3:$Q$2000,14,FALSE)</f>
        <v>0.24409617445553453</v>
      </c>
      <c r="M1068" s="45">
        <f>VLOOKUP($A1068,'Doanh thu'!$A$3:$Q$2000,15,FALSE)</f>
        <v>0.21389844115177825</v>
      </c>
      <c r="N1068" s="45">
        <f>VLOOKUP($A1068,'Doanh thu'!$A$3:$Q$2000,16,FALSE)</f>
        <v>-0.13767312302860241</v>
      </c>
      <c r="O1068" s="45">
        <f>VLOOKUP($A1068,'Doanh thu'!$A$3:$Q$2000,17,FALSE)</f>
        <v>-1</v>
      </c>
      <c r="P1068" s="45">
        <f>VLOOKUP($A1068,LNST!$A$3:$R$1635,14,FALSE)</f>
        <v>0.22118401055718903</v>
      </c>
      <c r="Q1068" s="45">
        <f>VLOOKUP($A1068,LNST!$A$3:$R$1635,15,FALSE)</f>
        <v>0.12335428868797559</v>
      </c>
      <c r="R1068" s="45">
        <f>VLOOKUP($A1068,LNST!$A$3:$R$1635,16,FALSE)</f>
        <v>-2.455177815933546</v>
      </c>
      <c r="S1068" s="45">
        <f>VLOOKUP($A1068,LNST!$A$3:$R$1635,17,FALSE)</f>
        <v>1</v>
      </c>
      <c r="T1068" s="45">
        <f>VLOOKUP($A1068,LNG!$A$2:$H$1999,4,FALSE)/(D1068*10^9)</f>
        <v>0.74176302147481954</v>
      </c>
      <c r="U1068" s="45">
        <f>VLOOKUP($A1068,LNG!$A$2:$H$1999,5,FALSE)/(E1068*10^9)</f>
        <v>0.72809801885164649</v>
      </c>
      <c r="V1068" s="45">
        <f>VLOOKUP($A1068,LNG!$A$2:$H$1999,6,FALSE)/(F1068*10^9)</f>
        <v>0.80794396141233471</v>
      </c>
      <c r="W1068" s="45" t="e">
        <f>VLOOKUP($A1068,LNG!$A$2:$H$1999,7,FALSE)/(G1068*10^9)</f>
        <v>#DIV/0!</v>
      </c>
      <c r="X1068" s="45">
        <f>VLOOKUP($A1068,'LNST năm'!$A$2:$I$2000,8,FALSE)</f>
        <v>-1.4168546427362234</v>
      </c>
      <c r="Y1068" s="45">
        <f>VLOOKUP($A1068,'LNST năm'!$A$2:$I$2000,9,FALSE)</f>
        <v>-0.11247140023947411</v>
      </c>
      <c r="Z1068" s="46" t="e">
        <f>VLOOKUP($A1068,LNG!$A$2:$H$1999,9,FALSE)</f>
        <v>#REF!</v>
      </c>
      <c r="AA1068" s="162" t="e">
        <f>VLOOKUP($A1068,'GIÁ CP'!$A$2:$D$2000,4,FALSE)/Z1068</f>
        <v>#REF!</v>
      </c>
    </row>
    <row r="1069" spans="1:27" hidden="1">
      <c r="A1069" s="18" t="s">
        <v>284</v>
      </c>
      <c r="B1069" s="18" t="s">
        <v>1975</v>
      </c>
      <c r="C1069" s="154" t="str">
        <f>VLOOKUP(A1069,'GIÁ CP'!$K$2:$M$2000,3,FALSE)</f>
        <v xml:space="preserve">Vật liệu xây dựng &amp; Nội thất </v>
      </c>
      <c r="D1069" s="43">
        <f>VLOOKUP($A1069,'Doanh thu'!$A$3:$Q$2000,9,FALSE)/1000000000</f>
        <v>227.11433048699999</v>
      </c>
      <c r="E1069" s="43">
        <f>VLOOKUP($A1069,'Doanh thu'!$A$3:$Q$2000,10,FALSE)/1000000000</f>
        <v>224.04273933600001</v>
      </c>
      <c r="F1069" s="43">
        <f>VLOOKUP($A1069,'Doanh thu'!$A$3:$Q$2000,11,FALSE)/1000000000</f>
        <v>234.65391930300001</v>
      </c>
      <c r="G1069" s="43">
        <f>VLOOKUP($A1069,'Doanh thu'!$A$3:$Q$2000,12,FALSE)/1000000000</f>
        <v>187.82678602799999</v>
      </c>
      <c r="H1069" s="43">
        <f>VLOOKUP($A1069,LNST!$A$3:$Q$1635,9,FALSE)/1000000000</f>
        <v>-22.306864724</v>
      </c>
      <c r="I1069" s="43">
        <f>VLOOKUP($A1069,LNST!$A$3:$Q$1635,10,FALSE)/1000000000</f>
        <v>-2.7478504070000001</v>
      </c>
      <c r="J1069" s="43">
        <f>VLOOKUP($A1069,LNST!$A$3:$Q$1635,11,FALSE)/1000000000</f>
        <v>46.791811592000002</v>
      </c>
      <c r="K1069" s="43">
        <f>VLOOKUP($A1069,LNST!$A$3:$Q$1635,12,FALSE)/1000000000</f>
        <v>-20.501349577999999</v>
      </c>
      <c r="L1069" s="45">
        <f>VLOOKUP($A1069,'Doanh thu'!$A$3:$Q$2000,14,FALSE)</f>
        <v>-6.7360544293417632E-2</v>
      </c>
      <c r="M1069" s="45">
        <f>VLOOKUP($A1069,'Doanh thu'!$A$3:$Q$2000,15,FALSE)</f>
        <v>-5.6764451271746973E-2</v>
      </c>
      <c r="N1069" s="45">
        <f>VLOOKUP($A1069,'Doanh thu'!$A$3:$Q$2000,16,FALSE)</f>
        <v>-9.188720916071523E-2</v>
      </c>
      <c r="O1069" s="45">
        <f>VLOOKUP($A1069,'Doanh thu'!$A$3:$Q$2000,17,FALSE)</f>
        <v>-5.6535318208186082E-3</v>
      </c>
      <c r="P1069" s="45">
        <f>VLOOKUP($A1069,LNST!$A$3:$R$1635,14,FALSE)</f>
        <v>-1.8239650524889486</v>
      </c>
      <c r="Q1069" s="45">
        <f>VLOOKUP($A1069,LNST!$A$3:$R$1635,15,FALSE)</f>
        <v>0.86266598258181337</v>
      </c>
      <c r="R1069" s="45">
        <f>VLOOKUP($A1069,LNST!$A$3:$R$1635,16,FALSE)</f>
        <v>4.0488593403037338</v>
      </c>
      <c r="S1069" s="45">
        <f>VLOOKUP($A1069,LNST!$A$3:$R$1635,17,FALSE)</f>
        <v>-4.8700025885830391E-3</v>
      </c>
      <c r="T1069" s="45">
        <f>VLOOKUP($A1069,LNG!$A$2:$H$1999,4,FALSE)/(D1069*10^9)</f>
        <v>2.9461810633666746E-2</v>
      </c>
      <c r="U1069" s="45">
        <f>VLOOKUP($A1069,LNG!$A$2:$H$1999,5,FALSE)/(E1069*10^9)</f>
        <v>7.6325691154644243E-2</v>
      </c>
      <c r="V1069" s="45">
        <f>VLOOKUP($A1069,LNG!$A$2:$H$1999,6,FALSE)/(F1069*10^9)</f>
        <v>0.1232336383679158</v>
      </c>
      <c r="W1069" s="45">
        <f>VLOOKUP($A1069,LNG!$A$2:$H$1999,7,FALSE)/(G1069*10^9)</f>
        <v>0.10953625704873098</v>
      </c>
      <c r="X1069" s="45">
        <f>VLOOKUP($A1069,'LNST năm'!$A$2:$I$2000,8,FALSE)</f>
        <v>1.2028241755478131</v>
      </c>
      <c r="Y1069" s="45">
        <f>VLOOKUP($A1069,'LNST năm'!$A$2:$I$2000,9,FALSE)</f>
        <v>0.88614431805020355</v>
      </c>
      <c r="Z1069" s="46" t="e">
        <f>VLOOKUP($A1069,LNG!$A$2:$H$1999,9,FALSE)</f>
        <v>#REF!</v>
      </c>
      <c r="AA1069" s="162" t="e">
        <f>VLOOKUP($A1069,'GIÁ CP'!$A$2:$D$2000,4,FALSE)/Z1069</f>
        <v>#REF!</v>
      </c>
    </row>
    <row r="1070" spans="1:27" hidden="1">
      <c r="A1070" s="18" t="s">
        <v>167</v>
      </c>
      <c r="B1070" s="18" t="s">
        <v>1846</v>
      </c>
      <c r="C1070" s="154" t="str">
        <f>VLOOKUP(A1070,'GIÁ CP'!$K$2:$M$2000,3,FALSE)</f>
        <v xml:space="preserve">Vật liệu xây dựng &amp; Nội thất </v>
      </c>
      <c r="D1070" s="43">
        <f>VLOOKUP($A1070,'Doanh thu'!$A$3:$Q$2000,9,FALSE)/1000000000</f>
        <v>0</v>
      </c>
      <c r="E1070" s="43">
        <f>VLOOKUP($A1070,'Doanh thu'!$A$3:$Q$2000,10,FALSE)/1000000000</f>
        <v>0</v>
      </c>
      <c r="F1070" s="43">
        <f>VLOOKUP($A1070,'Doanh thu'!$A$3:$Q$2000,11,FALSE)/1000000000</f>
        <v>0</v>
      </c>
      <c r="G1070" s="43">
        <f>VLOOKUP($A1070,'Doanh thu'!$A$3:$Q$2000,12,FALSE)/1000000000</f>
        <v>0</v>
      </c>
      <c r="H1070" s="43">
        <f>VLOOKUP($A1070,LNST!$A$3:$Q$1635,9,FALSE)/1000000000</f>
        <v>7.9651174320000004</v>
      </c>
      <c r="I1070" s="43">
        <f>VLOOKUP($A1070,LNST!$A$3:$Q$1635,10,FALSE)/1000000000</f>
        <v>0</v>
      </c>
      <c r="J1070" s="43">
        <f>VLOOKUP($A1070,LNST!$A$3:$Q$1635,11,FALSE)/1000000000</f>
        <v>0</v>
      </c>
      <c r="K1070" s="43">
        <f>VLOOKUP($A1070,LNST!$A$3:$Q$1635,12,FALSE)/1000000000</f>
        <v>0</v>
      </c>
      <c r="L1070" s="45" t="e">
        <f>VLOOKUP($A1070,'Doanh thu'!$A$3:$Q$2000,14,FALSE)</f>
        <v>#DIV/0!</v>
      </c>
      <c r="M1070" s="45" t="e">
        <f>VLOOKUP($A1070,'Doanh thu'!$A$3:$Q$2000,15,FALSE)</f>
        <v>#DIV/0!</v>
      </c>
      <c r="N1070" s="45" t="e">
        <f>VLOOKUP($A1070,'Doanh thu'!$A$3:$Q$2000,16,FALSE)</f>
        <v>#DIV/0!</v>
      </c>
      <c r="O1070" s="45" t="e">
        <f>VLOOKUP($A1070,'Doanh thu'!$A$3:$Q$2000,17,FALSE)</f>
        <v>#DIV/0!</v>
      </c>
      <c r="P1070" s="45">
        <f>VLOOKUP($A1070,LNST!$A$3:$R$1635,14,FALSE)</f>
        <v>1.0282471923871823</v>
      </c>
      <c r="Q1070" s="45">
        <f>VLOOKUP($A1070,LNST!$A$3:$R$1635,15,FALSE)</f>
        <v>1</v>
      </c>
      <c r="R1070" s="45">
        <f>VLOOKUP($A1070,LNST!$A$3:$R$1635,16,FALSE)</f>
        <v>-1</v>
      </c>
      <c r="S1070" s="45">
        <f>VLOOKUP($A1070,LNST!$A$3:$R$1635,17,FALSE)</f>
        <v>1</v>
      </c>
      <c r="T1070" s="45" t="e">
        <f>VLOOKUP($A1070,LNG!$A$2:$H$1999,4,FALSE)/(D1070*10^9)</f>
        <v>#DIV/0!</v>
      </c>
      <c r="U1070" s="45" t="e">
        <f>VLOOKUP($A1070,LNG!$A$2:$H$1999,5,FALSE)/(E1070*10^9)</f>
        <v>#DIV/0!</v>
      </c>
      <c r="V1070" s="45" t="e">
        <f>VLOOKUP($A1070,LNG!$A$2:$H$1999,6,FALSE)/(F1070*10^9)</f>
        <v>#DIV/0!</v>
      </c>
      <c r="W1070" s="45" t="e">
        <f>VLOOKUP($A1070,LNG!$A$2:$H$1999,7,FALSE)/(G1070*10^9)</f>
        <v>#DIV/0!</v>
      </c>
      <c r="X1070" s="45">
        <f>VLOOKUP($A1070,'LNST năm'!$A$2:$I$2000,8,FALSE)</f>
        <v>1</v>
      </c>
      <c r="Y1070" s="45">
        <f>VLOOKUP($A1070,'LNST năm'!$A$2:$I$2000,9,FALSE)</f>
        <v>-1</v>
      </c>
      <c r="Z1070" s="46" t="e">
        <f>VLOOKUP($A1070,LNG!$A$2:$H$1999,9,FALSE)</f>
        <v>#REF!</v>
      </c>
      <c r="AA1070" s="162" t="e">
        <f>VLOOKUP($A1070,'GIÁ CP'!$A$2:$D$2000,4,FALSE)/Z1070</f>
        <v>#REF!</v>
      </c>
    </row>
    <row r="1071" spans="1:27">
      <c r="A1071" s="18" t="s">
        <v>953</v>
      </c>
      <c r="B1071" s="18" t="s">
        <v>2224</v>
      </c>
      <c r="C1071" s="154" t="str">
        <f>VLOOKUP(A1071,'GIÁ CP'!$K$2:$M$2000,3,FALSE)</f>
        <v xml:space="preserve">Khai khoáng </v>
      </c>
      <c r="D1071" s="43">
        <f>VLOOKUP($A1071,'Doanh thu'!$A$3:$Q$2000,9,FALSE)/1000000000</f>
        <v>1543.4448690029999</v>
      </c>
      <c r="E1071" s="43">
        <f>VLOOKUP($A1071,'Doanh thu'!$A$3:$Q$2000,10,FALSE)/1000000000</f>
        <v>1206.449682919</v>
      </c>
      <c r="F1071" s="43">
        <f>VLOOKUP($A1071,'Doanh thu'!$A$3:$Q$2000,11,FALSE)/1000000000</f>
        <v>1369.128937831</v>
      </c>
      <c r="G1071" s="43">
        <f>VLOOKUP($A1071,'Doanh thu'!$A$3:$Q$2000,12,FALSE)/1000000000</f>
        <v>1257.70527629</v>
      </c>
      <c r="H1071" s="43">
        <f>VLOOKUP($A1071,LNST!$A$3:$Q$1635,9,FALSE)/1000000000</f>
        <v>91.491683554000005</v>
      </c>
      <c r="I1071" s="43">
        <f>VLOOKUP($A1071,LNST!$A$3:$Q$1635,10,FALSE)/1000000000</f>
        <v>9.5721187969999999</v>
      </c>
      <c r="J1071" s="43">
        <f>VLOOKUP($A1071,LNST!$A$3:$Q$1635,11,FALSE)/1000000000</f>
        <v>61.696534886000002</v>
      </c>
      <c r="K1071" s="43">
        <f>VLOOKUP($A1071,LNST!$A$3:$Q$1635,12,FALSE)/1000000000</f>
        <v>36.437070028000001</v>
      </c>
      <c r="L1071" s="45">
        <f>VLOOKUP($A1071,'Doanh thu'!$A$3:$Q$2000,14,FALSE)</f>
        <v>0.18895219305846436</v>
      </c>
      <c r="M1071" s="45">
        <f>VLOOKUP($A1071,'Doanh thu'!$A$3:$Q$2000,15,FALSE)</f>
        <v>6.4960940913964108E-2</v>
      </c>
      <c r="N1071" s="45">
        <f>VLOOKUP($A1071,'Doanh thu'!$A$3:$Q$2000,16,FALSE)</f>
        <v>-0.17798089225150357</v>
      </c>
      <c r="O1071" s="45">
        <f>VLOOKUP($A1071,'Doanh thu'!$A$3:$Q$2000,17,FALSE)</f>
        <v>-9.2066277830334373E-2</v>
      </c>
      <c r="P1071" s="45">
        <f>VLOOKUP($A1071,LNST!$A$3:$R$1635,14,FALSE)</f>
        <v>0.35339610187569953</v>
      </c>
      <c r="Q1071" s="45">
        <f>VLOOKUP($A1071,LNST!$A$3:$R$1635,15,FALSE)</f>
        <v>-0.71405444754344694</v>
      </c>
      <c r="R1071" s="45">
        <f>VLOOKUP($A1071,LNST!$A$3:$R$1635,16,FALSE)</f>
        <v>-0.20394680020498154</v>
      </c>
      <c r="S1071" s="45">
        <f>VLOOKUP($A1071,LNST!$A$3:$R$1635,17,FALSE)</f>
        <v>-0.43584665561575403</v>
      </c>
      <c r="T1071" s="45">
        <f>VLOOKUP($A1071,LNG!$A$2:$H$1999,4,FALSE)/(D1071*10^9)</f>
        <v>0.14052035990770359</v>
      </c>
      <c r="U1071" s="45">
        <f>VLOOKUP($A1071,LNG!$A$2:$H$1999,5,FALSE)/(E1071*10^9)</f>
        <v>0.23172313341042136</v>
      </c>
      <c r="V1071" s="45">
        <f>VLOOKUP($A1071,LNG!$A$2:$H$1999,6,FALSE)/(F1071*10^9)</f>
        <v>9.8954225258456457E-2</v>
      </c>
      <c r="W1071" s="45">
        <f>VLOOKUP($A1071,LNG!$A$2:$H$1999,7,FALSE)/(G1071*10^9)</f>
        <v>0.16921891267308839</v>
      </c>
      <c r="X1071" s="45">
        <f>VLOOKUP($A1071,'LNST năm'!$A$2:$I$2000,8,FALSE)</f>
        <v>1.2012286364347795E-2</v>
      </c>
      <c r="Y1071" s="45">
        <f>VLOOKUP($A1071,'LNST năm'!$A$2:$I$2000,9,FALSE)</f>
        <v>9.3842239364517299E-2</v>
      </c>
      <c r="Z1071" s="46" t="e">
        <f>VLOOKUP($A1071,LNG!$A$2:$H$1999,9,FALSE)</f>
        <v>#REF!</v>
      </c>
      <c r="AA1071" s="162" t="e">
        <f>VLOOKUP($A1071,'GIÁ CP'!$A$2:$D$2000,4,FALSE)/Z1071</f>
        <v>#REF!</v>
      </c>
    </row>
    <row r="1072" spans="1:27">
      <c r="A1072" s="18" t="s">
        <v>59</v>
      </c>
      <c r="B1072" s="18" t="s">
        <v>1709</v>
      </c>
      <c r="C1072" s="154" t="str">
        <f>VLOOKUP(A1072,'GIÁ CP'!$K$2:$M$2000,3,FALSE)</f>
        <v xml:space="preserve">Ngân hàng </v>
      </c>
      <c r="D1072" s="43">
        <f>VLOOKUP($A1072,'Doanh thu'!$A$3:$Q$2000,9,FALSE)/1000000000</f>
        <v>0</v>
      </c>
      <c r="E1072" s="43">
        <f>VLOOKUP($A1072,'Doanh thu'!$A$3:$Q$2000,10,FALSE)/1000000000</f>
        <v>0</v>
      </c>
      <c r="F1072" s="43">
        <f>VLOOKUP($A1072,'Doanh thu'!$A$3:$Q$2000,11,FALSE)/1000000000</f>
        <v>0</v>
      </c>
      <c r="G1072" s="43">
        <f>VLOOKUP($A1072,'Doanh thu'!$A$3:$Q$2000,12,FALSE)/1000000000</f>
        <v>0</v>
      </c>
      <c r="H1072" s="43">
        <f>VLOOKUP($A1072,LNST!$A$3:$Q$1635,9,FALSE)/1000000000</f>
        <v>9669.8850000000002</v>
      </c>
      <c r="I1072" s="43">
        <f>VLOOKUP($A1072,LNST!$A$3:$Q$1635,10,FALSE)/1000000000</f>
        <v>8448.7839999999997</v>
      </c>
      <c r="J1072" s="43">
        <f>VLOOKUP($A1072,LNST!$A$3:$Q$1635,11,FALSE)/1000000000</f>
        <v>11066.937</v>
      </c>
      <c r="K1072" s="43">
        <f>VLOOKUP($A1072,LNST!$A$3:$Q$1635,12,FALSE)/1000000000</f>
        <v>8916.9789999999994</v>
      </c>
      <c r="L1072" s="45" t="e">
        <f>VLOOKUP($A1072,'Doanh thu'!$A$3:$Q$2000,14,FALSE)</f>
        <v>#DIV/0!</v>
      </c>
      <c r="M1072" s="45" t="e">
        <f>VLOOKUP($A1072,'Doanh thu'!$A$3:$Q$2000,15,FALSE)</f>
        <v>#DIV/0!</v>
      </c>
      <c r="N1072" s="45" t="e">
        <f>VLOOKUP($A1072,'Doanh thu'!$A$3:$Q$2000,16,FALSE)</f>
        <v>#DIV/0!</v>
      </c>
      <c r="O1072" s="45" t="e">
        <f>VLOOKUP($A1072,'Doanh thu'!$A$3:$Q$2000,17,FALSE)</f>
        <v>#DIV/0!</v>
      </c>
      <c r="P1072" s="45">
        <f>VLOOKUP($A1072,LNST!$A$3:$R$1635,14,FALSE)</f>
        <v>0.80230257609320643</v>
      </c>
      <c r="Q1072" s="45">
        <f>VLOOKUP($A1072,LNST!$A$3:$R$1635,15,FALSE)</f>
        <v>0.61672636020221749</v>
      </c>
      <c r="R1072" s="45">
        <f>VLOOKUP($A1072,LNST!$A$3:$R$1635,16,FALSE)</f>
        <v>0.12948086347247076</v>
      </c>
      <c r="S1072" s="45">
        <f>VLOOKUP($A1072,LNST!$A$3:$R$1635,17,FALSE)</f>
        <v>0.64554063343406154</v>
      </c>
      <c r="T1072" s="45" t="e">
        <f>VLOOKUP($A1072,LNG!$A$2:$H$1999,4,FALSE)/(D1072*10^9)</f>
        <v>#DIV/0!</v>
      </c>
      <c r="U1072" s="45" t="e">
        <f>VLOOKUP($A1072,LNG!$A$2:$H$1999,5,FALSE)/(E1072*10^9)</f>
        <v>#DIV/0!</v>
      </c>
      <c r="V1072" s="45" t="e">
        <f>VLOOKUP($A1072,LNG!$A$2:$H$1999,6,FALSE)/(F1072*10^9)</f>
        <v>#DIV/0!</v>
      </c>
      <c r="W1072" s="45" t="e">
        <f>VLOOKUP($A1072,LNG!$A$2:$H$1999,7,FALSE)/(G1072*10^9)</f>
        <v>#DIV/0!</v>
      </c>
      <c r="X1072" s="45">
        <f>VLOOKUP($A1072,'LNST năm'!$A$2:$I$2000,8,FALSE)</f>
        <v>0.3646190471400057</v>
      </c>
      <c r="Y1072" s="45">
        <f>VLOOKUP($A1072,'LNST năm'!$A$2:$I$2000,9,FALSE)</f>
        <v>0.26907595906718895</v>
      </c>
      <c r="Z1072" s="46" t="e">
        <f>VLOOKUP($A1072,LNG!$A$2:$H$1999,9,FALSE)</f>
        <v>#REF!</v>
      </c>
      <c r="AA1072" s="162" t="e">
        <f>VLOOKUP($A1072,'GIÁ CP'!$A$2:$D$2000,4,FALSE)/Z1072</f>
        <v>#REF!</v>
      </c>
    </row>
    <row r="1073" spans="1:27" hidden="1">
      <c r="A1073" s="18" t="s">
        <v>640</v>
      </c>
      <c r="B1073" s="18" t="s">
        <v>2072</v>
      </c>
      <c r="C1073" s="154" t="str">
        <f>VLOOKUP(A1073,'GIÁ CP'!$K$2:$M$2000,3,FALSE)</f>
        <v xml:space="preserve">Xây dựng </v>
      </c>
      <c r="D1073" s="43">
        <f>VLOOKUP($A1073,'Doanh thu'!$A$3:$Q$2000,9,FALSE)/1000000000</f>
        <v>40.301486891000003</v>
      </c>
      <c r="E1073" s="43">
        <f>VLOOKUP($A1073,'Doanh thu'!$A$3:$Q$2000,10,FALSE)/1000000000</f>
        <v>23.892213536</v>
      </c>
      <c r="F1073" s="43">
        <f>VLOOKUP($A1073,'Doanh thu'!$A$3:$Q$2000,11,FALSE)/1000000000</f>
        <v>26.865986181</v>
      </c>
      <c r="G1073" s="43">
        <f>VLOOKUP($A1073,'Doanh thu'!$A$3:$Q$2000,12,FALSE)/1000000000</f>
        <v>31.037678663000001</v>
      </c>
      <c r="H1073" s="43">
        <f>VLOOKUP($A1073,LNST!$A$3:$Q$1635,9,FALSE)/1000000000</f>
        <v>12.279826064</v>
      </c>
      <c r="I1073" s="43">
        <f>VLOOKUP($A1073,LNST!$A$3:$Q$1635,10,FALSE)/1000000000</f>
        <v>7.1426857000000004</v>
      </c>
      <c r="J1073" s="43">
        <f>VLOOKUP($A1073,LNST!$A$3:$Q$1635,11,FALSE)/1000000000</f>
        <v>10.673714874</v>
      </c>
      <c r="K1073" s="43">
        <f>VLOOKUP($A1073,LNST!$A$3:$Q$1635,12,FALSE)/1000000000</f>
        <v>8.5146295310000006</v>
      </c>
      <c r="L1073" s="45">
        <f>VLOOKUP($A1073,'Doanh thu'!$A$3:$Q$2000,14,FALSE)</f>
        <v>1.1581494888332153</v>
      </c>
      <c r="M1073" s="45">
        <f>VLOOKUP($A1073,'Doanh thu'!$A$3:$Q$2000,15,FALSE)</f>
        <v>0.27998742421988154</v>
      </c>
      <c r="N1073" s="45">
        <f>VLOOKUP($A1073,'Doanh thu'!$A$3:$Q$2000,16,FALSE)</f>
        <v>0.50233135913565596</v>
      </c>
      <c r="O1073" s="45">
        <f>VLOOKUP($A1073,'Doanh thu'!$A$3:$Q$2000,17,FALSE)</f>
        <v>0.62318486480645241</v>
      </c>
      <c r="P1073" s="45">
        <f>VLOOKUP($A1073,LNST!$A$3:$R$1635,14,FALSE)</f>
        <v>0.39062404396250849</v>
      </c>
      <c r="Q1073" s="45">
        <f>VLOOKUP($A1073,LNST!$A$3:$R$1635,15,FALSE)</f>
        <v>0.24792730821787756</v>
      </c>
      <c r="R1073" s="45">
        <f>VLOOKUP($A1073,LNST!$A$3:$R$1635,16,FALSE)</f>
        <v>0.71341723731149054</v>
      </c>
      <c r="S1073" s="45">
        <f>VLOOKUP($A1073,LNST!$A$3:$R$1635,17,FALSE)</f>
        <v>0.486398306599029</v>
      </c>
      <c r="T1073" s="45">
        <f>VLOOKUP($A1073,LNG!$A$2:$H$1999,4,FALSE)/(D1073*10^9)</f>
        <v>0.27669196062565693</v>
      </c>
      <c r="U1073" s="45">
        <f>VLOOKUP($A1073,LNG!$A$2:$H$1999,5,FALSE)/(E1073*10^9)</f>
        <v>0.55577062229886143</v>
      </c>
      <c r="V1073" s="45">
        <f>VLOOKUP($A1073,LNG!$A$2:$H$1999,6,FALSE)/(F1073*10^9)</f>
        <v>0.44483668514844604</v>
      </c>
      <c r="W1073" s="45">
        <f>VLOOKUP($A1073,LNG!$A$2:$H$1999,7,FALSE)/(G1073*10^9)</f>
        <v>0.41414770500615644</v>
      </c>
      <c r="X1073" s="45">
        <f>VLOOKUP($A1073,'LNST năm'!$A$2:$I$2000,8,FALSE)</f>
        <v>0.34786646636872587</v>
      </c>
      <c r="Y1073" s="45">
        <f>VLOOKUP($A1073,'LNST năm'!$A$2:$I$2000,9,FALSE)</f>
        <v>-0.1786699110311758</v>
      </c>
      <c r="Z1073" s="46" t="e">
        <f>VLOOKUP($A1073,LNG!$A$2:$H$1999,9,FALSE)</f>
        <v>#REF!</v>
      </c>
      <c r="AA1073" s="162" t="e">
        <f>VLOOKUP($A1073,'GIÁ CP'!$A$2:$D$2000,4,FALSE)/Z1073</f>
        <v>#REF!</v>
      </c>
    </row>
    <row r="1074" spans="1:27" hidden="1">
      <c r="A1074" s="18" t="s">
        <v>247</v>
      </c>
      <c r="B1074" s="18" t="s">
        <v>1932</v>
      </c>
      <c r="C1074" s="154" t="str">
        <f>VLOOKUP(A1074,'GIÁ CP'!$K$2:$M$2000,3,FALSE)</f>
        <v xml:space="preserve">Bất động sản </v>
      </c>
      <c r="D1074" s="43">
        <f>VLOOKUP($A1074,'Doanh thu'!$A$3:$Q$2000,9,FALSE)/1000000000</f>
        <v>409.02329169799998</v>
      </c>
      <c r="E1074" s="43">
        <f>VLOOKUP($A1074,'Doanh thu'!$A$3:$Q$2000,10,FALSE)/1000000000</f>
        <v>431.57504443200003</v>
      </c>
      <c r="F1074" s="43">
        <f>VLOOKUP($A1074,'Doanh thu'!$A$3:$Q$2000,11,FALSE)/1000000000</f>
        <v>276.88466808300001</v>
      </c>
      <c r="G1074" s="43">
        <f>VLOOKUP($A1074,'Doanh thu'!$A$3:$Q$2000,12,FALSE)/1000000000</f>
        <v>150.36379491</v>
      </c>
      <c r="H1074" s="43">
        <f>VLOOKUP($A1074,LNST!$A$3:$Q$1635,9,FALSE)/1000000000</f>
        <v>29.441650914</v>
      </c>
      <c r="I1074" s="43">
        <f>VLOOKUP($A1074,LNST!$A$3:$Q$1635,10,FALSE)/1000000000</f>
        <v>1.244850891</v>
      </c>
      <c r="J1074" s="43">
        <f>VLOOKUP($A1074,LNST!$A$3:$Q$1635,11,FALSE)/1000000000</f>
        <v>44.134716992999998</v>
      </c>
      <c r="K1074" s="43">
        <f>VLOOKUP($A1074,LNST!$A$3:$Q$1635,12,FALSE)/1000000000</f>
        <v>12.987924332</v>
      </c>
      <c r="L1074" s="45">
        <f>VLOOKUP($A1074,'Doanh thu'!$A$3:$Q$2000,14,FALSE)</f>
        <v>4.4341442933543993</v>
      </c>
      <c r="M1074" s="45">
        <f>VLOOKUP($A1074,'Doanh thu'!$A$3:$Q$2000,15,FALSE)</f>
        <v>1.3402094483588061</v>
      </c>
      <c r="N1074" s="45">
        <f>VLOOKUP($A1074,'Doanh thu'!$A$3:$Q$2000,16,FALSE)</f>
        <v>-0.41145896541734156</v>
      </c>
      <c r="O1074" s="45">
        <f>VLOOKUP($A1074,'Doanh thu'!$A$3:$Q$2000,17,FALSE)</f>
        <v>0.36820274838626066</v>
      </c>
      <c r="P1074" s="45">
        <f>VLOOKUP($A1074,LNST!$A$3:$R$1635,14,FALSE)</f>
        <v>8.9614251796834754</v>
      </c>
      <c r="Q1074" s="45">
        <f>VLOOKUP($A1074,LNST!$A$3:$R$1635,15,FALSE)</f>
        <v>1.0257947646815637</v>
      </c>
      <c r="R1074" s="45">
        <f>VLOOKUP($A1074,LNST!$A$3:$R$1635,16,FALSE)</f>
        <v>38.587976918063887</v>
      </c>
      <c r="S1074" s="45">
        <f>VLOOKUP($A1074,LNST!$A$3:$R$1635,17,FALSE)</f>
        <v>7.6076207395205291</v>
      </c>
      <c r="T1074" s="45">
        <f>VLOOKUP($A1074,LNG!$A$2:$H$1999,4,FALSE)/(D1074*10^9)</f>
        <v>0.10791140008865129</v>
      </c>
      <c r="U1074" s="45">
        <f>VLOOKUP($A1074,LNG!$A$2:$H$1999,5,FALSE)/(E1074*10^9)</f>
        <v>6.8244026678518005E-2</v>
      </c>
      <c r="V1074" s="45">
        <f>VLOOKUP($A1074,LNG!$A$2:$H$1999,6,FALSE)/(F1074*10^9)</f>
        <v>0.88407531043438548</v>
      </c>
      <c r="W1074" s="45">
        <f>VLOOKUP($A1074,LNG!$A$2:$H$1999,7,FALSE)/(G1074*10^9)</f>
        <v>0.51954357501923198</v>
      </c>
      <c r="X1074" s="45">
        <f>VLOOKUP($A1074,'LNST năm'!$A$2:$I$2000,8,FALSE)</f>
        <v>24.991502228509276</v>
      </c>
      <c r="Y1074" s="45">
        <f>VLOOKUP($A1074,'LNST năm'!$A$2:$I$2000,9,FALSE)</f>
        <v>0.15017588632898415</v>
      </c>
      <c r="Z1074" s="46" t="e">
        <f>VLOOKUP($A1074,LNG!$A$2:$H$1999,9,FALSE)</f>
        <v>#REF!</v>
      </c>
      <c r="AA1074" s="162" t="e">
        <f>VLOOKUP($A1074,'GIÁ CP'!$A$2:$D$2000,4,FALSE)/Z1074</f>
        <v>#REF!</v>
      </c>
    </row>
    <row r="1075" spans="1:27" hidden="1">
      <c r="A1075" s="18" t="s">
        <v>429</v>
      </c>
      <c r="B1075" s="18" t="s">
        <v>2137</v>
      </c>
      <c r="C1075" s="154" t="str">
        <f>VLOOKUP(A1075,'GIÁ CP'!$K$2:$M$2000,3,FALSE)</f>
        <v xml:space="preserve">Sách, ấn bản &amp; sản phẩm văn hóa </v>
      </c>
      <c r="D1075" s="43">
        <f>VLOOKUP($A1075,'Doanh thu'!$A$3:$Q$2000,9,FALSE)/1000000000</f>
        <v>1.52579E-3</v>
      </c>
      <c r="E1075" s="43">
        <f>VLOOKUP($A1075,'Doanh thu'!$A$3:$Q$2000,10,FALSE)/1000000000</f>
        <v>0</v>
      </c>
      <c r="F1075" s="43">
        <f>VLOOKUP($A1075,'Doanh thu'!$A$3:$Q$2000,11,FALSE)/1000000000</f>
        <v>0</v>
      </c>
      <c r="G1075" s="43">
        <f>VLOOKUP($A1075,'Doanh thu'!$A$3:$Q$2000,12,FALSE)/1000000000</f>
        <v>0</v>
      </c>
      <c r="H1075" s="43">
        <f>VLOOKUP($A1075,LNST!$A$3:$Q$1635,9,FALSE)/1000000000</f>
        <v>-0.28403067799999998</v>
      </c>
      <c r="I1075" s="43">
        <f>VLOOKUP($A1075,LNST!$A$3:$Q$1635,10,FALSE)/1000000000</f>
        <v>-0.28196535</v>
      </c>
      <c r="J1075" s="43">
        <f>VLOOKUP($A1075,LNST!$A$3:$Q$1635,11,FALSE)/1000000000</f>
        <v>0</v>
      </c>
      <c r="K1075" s="43">
        <f>VLOOKUP($A1075,LNST!$A$3:$Q$1635,12,FALSE)/1000000000</f>
        <v>0</v>
      </c>
      <c r="L1075" s="45">
        <f>VLOOKUP($A1075,'Doanh thu'!$A$3:$Q$2000,14,FALSE)</f>
        <v>-0.99746581500640219</v>
      </c>
      <c r="M1075" s="45">
        <f>VLOOKUP($A1075,'Doanh thu'!$A$3:$Q$2000,15,FALSE)</f>
        <v>-1</v>
      </c>
      <c r="N1075" s="45">
        <f>VLOOKUP($A1075,'Doanh thu'!$A$3:$Q$2000,16,FALSE)</f>
        <v>1</v>
      </c>
      <c r="O1075" s="45">
        <f>VLOOKUP($A1075,'Doanh thu'!$A$3:$Q$2000,17,FALSE)</f>
        <v>-1</v>
      </c>
      <c r="P1075" s="45">
        <f>VLOOKUP($A1075,LNST!$A$3:$R$1635,14,FALSE)</f>
        <v>0.8466289081543813</v>
      </c>
      <c r="Q1075" s="45">
        <f>VLOOKUP($A1075,LNST!$A$3:$R$1635,15,FALSE)</f>
        <v>0.85068461518062777</v>
      </c>
      <c r="R1075" s="45">
        <f>VLOOKUP($A1075,LNST!$A$3:$R$1635,16,FALSE)</f>
        <v>-1</v>
      </c>
      <c r="S1075" s="45">
        <f>VLOOKUP($A1075,LNST!$A$3:$R$1635,17,FALSE)</f>
        <v>1</v>
      </c>
      <c r="T1075" s="45">
        <f>VLOOKUP($A1075,LNG!$A$2:$H$1999,4,FALSE)/(D1075*10^9)</f>
        <v>1.2898138013750253</v>
      </c>
      <c r="U1075" s="45" t="e">
        <f>VLOOKUP($A1075,LNG!$A$2:$H$1999,5,FALSE)/(E1075*10^9)</f>
        <v>#DIV/0!</v>
      </c>
      <c r="V1075" s="45" t="e">
        <f>VLOOKUP($A1075,LNG!$A$2:$H$1999,6,FALSE)/(F1075*10^9)</f>
        <v>#DIV/0!</v>
      </c>
      <c r="W1075" s="45" t="e">
        <f>VLOOKUP($A1075,LNG!$A$2:$H$1999,7,FALSE)/(G1075*10^9)</f>
        <v>#DIV/0!</v>
      </c>
      <c r="X1075" s="45">
        <f>VLOOKUP($A1075,'LNST năm'!$A$2:$I$2000,8,FALSE)</f>
        <v>1</v>
      </c>
      <c r="Y1075" s="45">
        <f>VLOOKUP($A1075,'LNST năm'!$A$2:$I$2000,9,FALSE)</f>
        <v>-1</v>
      </c>
      <c r="Z1075" s="46" t="e">
        <f>VLOOKUP($A1075,LNG!$A$2:$H$1999,9,FALSE)</f>
        <v>#REF!</v>
      </c>
      <c r="AA1075" s="162" t="e">
        <f>VLOOKUP($A1075,'GIÁ CP'!$A$2:$D$2000,4,FALSE)/Z1075</f>
        <v>#REF!</v>
      </c>
    </row>
    <row r="1076" spans="1:27" hidden="1">
      <c r="A1076" s="18" t="s">
        <v>636</v>
      </c>
      <c r="B1076" s="18" t="s">
        <v>2362</v>
      </c>
      <c r="C1076" s="154" t="str">
        <f>VLOOKUP(A1076,'GIÁ CP'!$K$2:$M$2000,3,FALSE)</f>
        <v xml:space="preserve">Xây dựng </v>
      </c>
      <c r="D1076" s="43">
        <f>VLOOKUP($A1076,'Doanh thu'!$A$3:$Q$2000,9,FALSE)/1000000000</f>
        <v>486.16875992799999</v>
      </c>
      <c r="E1076" s="43">
        <f>VLOOKUP($A1076,'Doanh thu'!$A$3:$Q$2000,10,FALSE)/1000000000</f>
        <v>410.06302298100002</v>
      </c>
      <c r="F1076" s="43">
        <f>VLOOKUP($A1076,'Doanh thu'!$A$3:$Q$2000,11,FALSE)/1000000000</f>
        <v>718.54386300399995</v>
      </c>
      <c r="G1076" s="43">
        <f>VLOOKUP($A1076,'Doanh thu'!$A$3:$Q$2000,12,FALSE)/1000000000</f>
        <v>386.423365601</v>
      </c>
      <c r="H1076" s="43">
        <f>VLOOKUP($A1076,LNST!$A$3:$Q$1635,9,FALSE)/1000000000</f>
        <v>6.7569684969999999</v>
      </c>
      <c r="I1076" s="43">
        <f>VLOOKUP($A1076,LNST!$A$3:$Q$1635,10,FALSE)/1000000000</f>
        <v>30.442781539999999</v>
      </c>
      <c r="J1076" s="43">
        <f>VLOOKUP($A1076,LNST!$A$3:$Q$1635,11,FALSE)/1000000000</f>
        <v>8.1976047219999995</v>
      </c>
      <c r="K1076" s="43">
        <f>VLOOKUP($A1076,LNST!$A$3:$Q$1635,12,FALSE)/1000000000</f>
        <v>2.251929616</v>
      </c>
      <c r="L1076" s="45">
        <f>VLOOKUP($A1076,'Doanh thu'!$A$3:$Q$2000,14,FALSE)</f>
        <v>9.2054325605299289E-2</v>
      </c>
      <c r="M1076" s="45">
        <f>VLOOKUP($A1076,'Doanh thu'!$A$3:$Q$2000,15,FALSE)</f>
        <v>9.9830000571359864E-2</v>
      </c>
      <c r="N1076" s="45">
        <f>VLOOKUP($A1076,'Doanh thu'!$A$3:$Q$2000,16,FALSE)</f>
        <v>1.3887171564548162</v>
      </c>
      <c r="O1076" s="45">
        <f>VLOOKUP($A1076,'Doanh thu'!$A$3:$Q$2000,17,FALSE)</f>
        <v>0.67906337540039496</v>
      </c>
      <c r="P1076" s="45">
        <f>VLOOKUP($A1076,LNST!$A$3:$R$1635,14,FALSE)</f>
        <v>1.7734765362222602</v>
      </c>
      <c r="Q1076" s="45">
        <f>VLOOKUP($A1076,LNST!$A$3:$R$1635,15,FALSE)</f>
        <v>18.426843408837865</v>
      </c>
      <c r="R1076" s="45">
        <f>VLOOKUP($A1076,LNST!$A$3:$R$1635,16,FALSE)</f>
        <v>1.7127138984222228</v>
      </c>
      <c r="S1076" s="45">
        <f>VLOOKUP($A1076,LNST!$A$3:$R$1635,17,FALSE)</f>
        <v>-0.53576027006139149</v>
      </c>
      <c r="T1076" s="45">
        <f>VLOOKUP($A1076,LNG!$A$2:$H$1999,4,FALSE)/(D1076*10^9)</f>
        <v>7.781325008131447E-2</v>
      </c>
      <c r="U1076" s="45">
        <f>VLOOKUP($A1076,LNG!$A$2:$H$1999,5,FALSE)/(E1076*10^9)</f>
        <v>9.8617539274868327E-2</v>
      </c>
      <c r="V1076" s="45">
        <f>VLOOKUP($A1076,LNG!$A$2:$H$1999,6,FALSE)/(F1076*10^9)</f>
        <v>9.9922095323219412E-2</v>
      </c>
      <c r="W1076" s="45">
        <f>VLOOKUP($A1076,LNG!$A$2:$H$1999,7,FALSE)/(G1076*10^9)</f>
        <v>0.11480454683427972</v>
      </c>
      <c r="X1076" s="45">
        <f>VLOOKUP($A1076,'LNST năm'!$A$2:$I$2000,8,FALSE)</f>
        <v>1</v>
      </c>
      <c r="Y1076" s="45">
        <f>VLOOKUP($A1076,'LNST năm'!$A$2:$I$2000,9,FALSE)</f>
        <v>-1</v>
      </c>
      <c r="Z1076" s="46" t="e">
        <f>VLOOKUP($A1076,LNG!$A$2:$H$1999,9,FALSE)</f>
        <v>#REF!</v>
      </c>
      <c r="AA1076" s="162" t="e">
        <f>VLOOKUP($A1076,'GIÁ CP'!$A$2:$D$2000,4,FALSE)/Z1076</f>
        <v>#REF!</v>
      </c>
    </row>
    <row r="1077" spans="1:27" hidden="1">
      <c r="A1077" s="18" t="s">
        <v>517</v>
      </c>
      <c r="B1077" s="18" t="s">
        <v>2231</v>
      </c>
      <c r="C1077" s="154" t="str">
        <f>VLOOKUP(A1077,'GIÁ CP'!$K$2:$M$2000,3,FALSE)</f>
        <v xml:space="preserve">Vật liệu xây dựng &amp; Nội thất </v>
      </c>
      <c r="D1077" s="43">
        <f>VLOOKUP($A1077,'Doanh thu'!$A$3:$Q$2000,9,FALSE)/1000000000</f>
        <v>18.864893716000001</v>
      </c>
      <c r="E1077" s="43">
        <f>VLOOKUP($A1077,'Doanh thu'!$A$3:$Q$2000,10,FALSE)/1000000000</f>
        <v>17.886585183000001</v>
      </c>
      <c r="F1077" s="43">
        <f>VLOOKUP($A1077,'Doanh thu'!$A$3:$Q$2000,11,FALSE)/1000000000</f>
        <v>31.180387166999999</v>
      </c>
      <c r="G1077" s="43">
        <f>VLOOKUP($A1077,'Doanh thu'!$A$3:$Q$2000,12,FALSE)/1000000000</f>
        <v>14.707903311000001</v>
      </c>
      <c r="H1077" s="43">
        <f>VLOOKUP($A1077,LNST!$A$3:$Q$1635,9,FALSE)/1000000000</f>
        <v>2.0373270620000001</v>
      </c>
      <c r="I1077" s="43">
        <f>VLOOKUP($A1077,LNST!$A$3:$Q$1635,10,FALSE)/1000000000</f>
        <v>1.906828</v>
      </c>
      <c r="J1077" s="43">
        <f>VLOOKUP($A1077,LNST!$A$3:$Q$1635,11,FALSE)/1000000000</f>
        <v>1.6656901310000001</v>
      </c>
      <c r="K1077" s="43">
        <f>VLOOKUP($A1077,LNST!$A$3:$Q$1635,12,FALSE)/1000000000</f>
        <v>-0.73953984500000003</v>
      </c>
      <c r="L1077" s="45">
        <f>VLOOKUP($A1077,'Doanh thu'!$A$3:$Q$2000,14,FALSE)</f>
        <v>0.86904238020079871</v>
      </c>
      <c r="M1077" s="45">
        <f>VLOOKUP($A1077,'Doanh thu'!$A$3:$Q$2000,15,FALSE)</f>
        <v>1.5770581957627523</v>
      </c>
      <c r="N1077" s="45">
        <f>VLOOKUP($A1077,'Doanh thu'!$A$3:$Q$2000,16,FALSE)</f>
        <v>1.9673279347534935</v>
      </c>
      <c r="O1077" s="45">
        <f>VLOOKUP($A1077,'Doanh thu'!$A$3:$Q$2000,17,FALSE)</f>
        <v>1.0786701613549659</v>
      </c>
      <c r="P1077" s="45">
        <f>VLOOKUP($A1077,LNST!$A$3:$R$1635,14,FALSE)</f>
        <v>3.3118921317528702</v>
      </c>
      <c r="Q1077" s="45">
        <f>VLOOKUP($A1077,LNST!$A$3:$R$1635,15,FALSE)</f>
        <v>3.922223982270483</v>
      </c>
      <c r="R1077" s="45">
        <f>VLOOKUP($A1077,LNST!$A$3:$R$1635,16,FALSE)</f>
        <v>0.59980387077822073</v>
      </c>
      <c r="S1077" s="45">
        <f>VLOOKUP($A1077,LNST!$A$3:$R$1635,17,FALSE)</f>
        <v>-5.0442674017842695</v>
      </c>
      <c r="T1077" s="45">
        <f>VLOOKUP($A1077,LNG!$A$2:$H$1999,4,FALSE)/(D1077*10^9)</f>
        <v>2.4191627414944508E-3</v>
      </c>
      <c r="U1077" s="45">
        <f>VLOOKUP($A1077,LNG!$A$2:$H$1999,5,FALSE)/(E1077*10^9)</f>
        <v>0.11575345449213015</v>
      </c>
      <c r="V1077" s="45">
        <f>VLOOKUP($A1077,LNG!$A$2:$H$1999,6,FALSE)/(F1077*10^9)</f>
        <v>6.4556550219182857E-2</v>
      </c>
      <c r="W1077" s="45">
        <f>VLOOKUP($A1077,LNG!$A$2:$H$1999,7,FALSE)/(G1077*10^9)</f>
        <v>0.15898209517404135</v>
      </c>
      <c r="X1077" s="45">
        <f>VLOOKUP($A1077,'LNST năm'!$A$2:$I$2000,8,FALSE)</f>
        <v>-1</v>
      </c>
      <c r="Y1077" s="45">
        <f>VLOOKUP($A1077,'LNST năm'!$A$2:$I$2000,9,FALSE)</f>
        <v>-1</v>
      </c>
      <c r="Z1077" s="46" t="e">
        <f>VLOOKUP($A1077,LNG!$A$2:$H$1999,9,FALSE)</f>
        <v>#REF!</v>
      </c>
      <c r="AA1077" s="162" t="e">
        <f>VLOOKUP($A1077,'GIÁ CP'!$A$2:$D$2000,4,FALSE)/Z1077</f>
        <v>#REF!</v>
      </c>
    </row>
    <row r="1078" spans="1:27">
      <c r="A1078" s="18" t="s">
        <v>416</v>
      </c>
      <c r="B1078" s="18" t="s">
        <v>2120</v>
      </c>
      <c r="C1078" s="154" t="str">
        <f>VLOOKUP(A1078,'GIÁ CP'!$K$2:$M$2000,3,FALSE)</f>
        <v xml:space="preserve">Xây dựng </v>
      </c>
      <c r="D1078" s="43">
        <f>VLOOKUP($A1078,'Doanh thu'!$A$3:$Q$2000,9,FALSE)/1000000000</f>
        <v>9.7027689899999991</v>
      </c>
      <c r="E1078" s="43">
        <f>VLOOKUP($A1078,'Doanh thu'!$A$3:$Q$2000,10,FALSE)/1000000000</f>
        <v>10.745537036</v>
      </c>
      <c r="F1078" s="43">
        <f>VLOOKUP($A1078,'Doanh thu'!$A$3:$Q$2000,11,FALSE)/1000000000</f>
        <v>27.948411910000001</v>
      </c>
      <c r="G1078" s="43">
        <f>VLOOKUP($A1078,'Doanh thu'!$A$3:$Q$2000,12,FALSE)/1000000000</f>
        <v>76.058029696000006</v>
      </c>
      <c r="H1078" s="43">
        <f>VLOOKUP($A1078,LNST!$A$3:$Q$1635,9,FALSE)/1000000000</f>
        <v>0.44087297399999997</v>
      </c>
      <c r="I1078" s="43">
        <f>VLOOKUP($A1078,LNST!$A$3:$Q$1635,10,FALSE)/1000000000</f>
        <v>4.5405358E-2</v>
      </c>
      <c r="J1078" s="43">
        <f>VLOOKUP($A1078,LNST!$A$3:$Q$1635,11,FALSE)/1000000000</f>
        <v>0.175595898</v>
      </c>
      <c r="K1078" s="43">
        <f>VLOOKUP($A1078,LNST!$A$3:$Q$1635,12,FALSE)/1000000000</f>
        <v>5.0521211099999999</v>
      </c>
      <c r="L1078" s="45">
        <f>VLOOKUP($A1078,'Doanh thu'!$A$3:$Q$2000,14,FALSE)</f>
        <v>-8.3143628386171495E-2</v>
      </c>
      <c r="M1078" s="45">
        <f>VLOOKUP($A1078,'Doanh thu'!$A$3:$Q$2000,15,FALSE)</f>
        <v>-0.94472553892693278</v>
      </c>
      <c r="N1078" s="45">
        <f>VLOOKUP($A1078,'Doanh thu'!$A$3:$Q$2000,16,FALSE)</f>
        <v>0.88244089472371134</v>
      </c>
      <c r="O1078" s="45">
        <f>VLOOKUP($A1078,'Doanh thu'!$A$3:$Q$2000,17,FALSE)</f>
        <v>-0.63879281341527916</v>
      </c>
      <c r="P1078" s="45">
        <f>VLOOKUP($A1078,LNST!$A$3:$R$1635,14,FALSE)</f>
        <v>6.6878695785361053</v>
      </c>
      <c r="Q1078" s="45">
        <f>VLOOKUP($A1078,LNST!$A$3:$R$1635,15,FALSE)</f>
        <v>-0.99679131054630965</v>
      </c>
      <c r="R1078" s="45">
        <f>VLOOKUP($A1078,LNST!$A$3:$R$1635,16,FALSE)</f>
        <v>-0.66103189813769048</v>
      </c>
      <c r="S1078" s="45">
        <f>VLOOKUP($A1078,LNST!$A$3:$R$1635,17,FALSE)</f>
        <v>-0.67805902634333348</v>
      </c>
      <c r="T1078" s="45">
        <f>VLOOKUP($A1078,LNG!$A$2:$H$1999,4,FALSE)/(D1078*10^9)</f>
        <v>3.0703505608248021</v>
      </c>
      <c r="U1078" s="45">
        <f>VLOOKUP($A1078,LNG!$A$2:$H$1999,5,FALSE)/(E1078*10^9)</f>
        <v>0.29987455686993736</v>
      </c>
      <c r="V1078" s="45">
        <f>VLOOKUP($A1078,LNG!$A$2:$H$1999,6,FALSE)/(F1078*10^9)</f>
        <v>6.0930785816516897E-2</v>
      </c>
      <c r="W1078" s="45">
        <f>VLOOKUP($A1078,LNG!$A$2:$H$1999,7,FALSE)/(G1078*10^9)</f>
        <v>6.838311879480008E-2</v>
      </c>
      <c r="X1078" s="45">
        <f>VLOOKUP($A1078,'LNST năm'!$A$2:$I$2000,8,FALSE)</f>
        <v>0.22374431103102926</v>
      </c>
      <c r="Y1078" s="45">
        <f>VLOOKUP($A1078,'LNST năm'!$A$2:$I$2000,9,FALSE)</f>
        <v>0.39361032217936076</v>
      </c>
      <c r="Z1078" s="46" t="e">
        <f>VLOOKUP($A1078,LNG!$A$2:$H$1999,9,FALSE)</f>
        <v>#REF!</v>
      </c>
      <c r="AA1078" s="162" t="e">
        <f>VLOOKUP($A1078,'GIÁ CP'!$A$2:$D$2000,4,FALSE)/Z1078</f>
        <v>#REF!</v>
      </c>
    </row>
    <row r="1079" spans="1:27" hidden="1">
      <c r="A1079" s="18" t="s">
        <v>140</v>
      </c>
      <c r="B1079" s="18" t="s">
        <v>1813</v>
      </c>
      <c r="C1079" s="154" t="str">
        <f>VLOOKUP(A1079,'GIÁ CP'!$K$2:$M$2000,3,FALSE)</f>
        <v xml:space="preserve">Thép và sản phẩm thép </v>
      </c>
      <c r="D1079" s="43">
        <f>VLOOKUP($A1079,'Doanh thu'!$A$3:$Q$2000,9,FALSE)/1000000000</f>
        <v>35910.519111209003</v>
      </c>
      <c r="E1079" s="43">
        <f>VLOOKUP($A1079,'Doanh thu'!$A$3:$Q$2000,10,FALSE)/1000000000</f>
        <v>36407.416403923999</v>
      </c>
      <c r="F1079" s="43">
        <f>VLOOKUP($A1079,'Doanh thu'!$A$3:$Q$2000,11,FALSE)/1000000000</f>
        <v>46176.484549770998</v>
      </c>
      <c r="G1079" s="43">
        <f>VLOOKUP($A1079,'Doanh thu'!$A$3:$Q$2000,12,FALSE)/1000000000</f>
        <v>52900.847302652997</v>
      </c>
      <c r="H1079" s="43">
        <f>VLOOKUP($A1079,LNST!$A$3:$Q$1635,9,FALSE)/1000000000</f>
        <v>4256.4872117639998</v>
      </c>
      <c r="I1079" s="43">
        <f>VLOOKUP($A1079,LNST!$A$3:$Q$1635,10,FALSE)/1000000000</f>
        <v>3988.3184745389999</v>
      </c>
      <c r="J1079" s="43">
        <f>VLOOKUP($A1079,LNST!$A$3:$Q$1635,11,FALSE)/1000000000</f>
        <v>3864.083625532</v>
      </c>
      <c r="K1079" s="43">
        <f>VLOOKUP($A1079,LNST!$A$3:$Q$1635,12,FALSE)/1000000000</f>
        <v>8994.0032441420008</v>
      </c>
      <c r="L1079" s="45">
        <f>VLOOKUP($A1079,'Doanh thu'!$A$3:$Q$2000,14,FALSE)</f>
        <v>-9.2148748231154085E-2</v>
      </c>
      <c r="M1079" s="45">
        <f>VLOOKUP($A1079,'Doanh thu'!$A$3:$Q$2000,15,FALSE)</f>
        <v>7.2185691174058514E-2</v>
      </c>
      <c r="N1079" s="45">
        <f>VLOOKUP($A1079,'Doanh thu'!$A$3:$Q$2000,16,FALSE)</f>
        <v>0.33879876132608505</v>
      </c>
      <c r="O1079" s="45">
        <f>VLOOKUP($A1079,'Doanh thu'!$A$3:$Q$2000,17,FALSE)</f>
        <v>0.40612686517490165</v>
      </c>
      <c r="P1079" s="45">
        <f>VLOOKUP($A1079,LNST!$A$3:$R$1635,14,FALSE)</f>
        <v>0.2823590748446197</v>
      </c>
      <c r="Q1079" s="45">
        <f>VLOOKUP($A1079,LNST!$A$3:$R$1635,15,FALSE)</f>
        <v>0.31934796077902861</v>
      </c>
      <c r="R1079" s="45">
        <f>VLOOKUP($A1079,LNST!$A$3:$R$1635,16,FALSE)</f>
        <v>0.37578195807344777</v>
      </c>
      <c r="S1079" s="45">
        <f>VLOOKUP($A1079,LNST!$A$3:$R$1635,17,FALSE)</f>
        <v>1.6893653100870025</v>
      </c>
      <c r="T1079" s="45">
        <f>VLOOKUP($A1079,LNG!$A$2:$H$1999,4,FALSE)/(D1079*10^9)</f>
        <v>0.15104638026351785</v>
      </c>
      <c r="U1079" s="45">
        <f>VLOOKUP($A1079,LNG!$A$2:$H$1999,5,FALSE)/(E1079*10^9)</f>
        <v>0.18099945386398686</v>
      </c>
      <c r="V1079" s="45">
        <f>VLOOKUP($A1079,LNG!$A$2:$H$1999,6,FALSE)/(F1079*10^9)</f>
        <v>0.13182600049609425</v>
      </c>
      <c r="W1079" s="45">
        <f>VLOOKUP($A1079,LNG!$A$2:$H$1999,7,FALSE)/(G1079*10^9)</f>
        <v>0.12091773238675906</v>
      </c>
      <c r="X1079" s="45">
        <f>VLOOKUP($A1079,'LNST năm'!$A$2:$I$2000,8,FALSE)</f>
        <v>0.28521041548972009</v>
      </c>
      <c r="Y1079" s="45">
        <f>VLOOKUP($A1079,'LNST năm'!$A$2:$I$2000,9,FALSE)</f>
        <v>0.22119519807614729</v>
      </c>
      <c r="Z1079" s="46" t="e">
        <f>VLOOKUP($A1079,LNG!$A$2:$H$1999,9,FALSE)</f>
        <v>#REF!</v>
      </c>
      <c r="AA1079" s="162" t="e">
        <f>VLOOKUP($A1079,'GIÁ CP'!$A$2:$D$2000,4,FALSE)/Z1079</f>
        <v>#REF!</v>
      </c>
    </row>
    <row r="1080" spans="1:27" hidden="1">
      <c r="A1080" s="18" t="s">
        <v>93</v>
      </c>
      <c r="B1080" s="18" t="s">
        <v>1749</v>
      </c>
      <c r="C1080" s="154" t="str">
        <f>VLOOKUP(A1080,'GIÁ CP'!$K$2:$M$2000,3,FALSE)</f>
        <v xml:space="preserve">Thiết bị viễn thông </v>
      </c>
      <c r="D1080" s="43">
        <f>VLOOKUP($A1080,'Doanh thu'!$A$3:$Q$2000,9,FALSE)/1000000000</f>
        <v>268.635538139</v>
      </c>
      <c r="E1080" s="43">
        <f>VLOOKUP($A1080,'Doanh thu'!$A$3:$Q$2000,10,FALSE)/1000000000</f>
        <v>427.60020069000001</v>
      </c>
      <c r="F1080" s="43">
        <f>VLOOKUP($A1080,'Doanh thu'!$A$3:$Q$2000,11,FALSE)/1000000000</f>
        <v>760.12744414700001</v>
      </c>
      <c r="G1080" s="43">
        <f>VLOOKUP($A1080,'Doanh thu'!$A$3:$Q$2000,12,FALSE)/1000000000</f>
        <v>114.30250450200001</v>
      </c>
      <c r="H1080" s="43">
        <f>VLOOKUP($A1080,LNST!$A$3:$Q$1635,9,FALSE)/1000000000</f>
        <v>14.692059584000001</v>
      </c>
      <c r="I1080" s="43">
        <f>VLOOKUP($A1080,LNST!$A$3:$Q$1635,10,FALSE)/1000000000</f>
        <v>39.005431111</v>
      </c>
      <c r="J1080" s="43">
        <f>VLOOKUP($A1080,LNST!$A$3:$Q$1635,11,FALSE)/1000000000</f>
        <v>69.174357247000003</v>
      </c>
      <c r="K1080" s="43">
        <f>VLOOKUP($A1080,LNST!$A$3:$Q$1635,12,FALSE)/1000000000</f>
        <v>2.6539956509999998</v>
      </c>
      <c r="L1080" s="45">
        <f>VLOOKUP($A1080,'Doanh thu'!$A$3:$Q$2000,14,FALSE)</f>
        <v>0.87567430092198406</v>
      </c>
      <c r="M1080" s="45">
        <f>VLOOKUP($A1080,'Doanh thu'!$A$3:$Q$2000,15,FALSE)</f>
        <v>1.4153114947441809</v>
      </c>
      <c r="N1080" s="45">
        <f>VLOOKUP($A1080,'Doanh thu'!$A$3:$Q$2000,16,FALSE)</f>
        <v>1.0404982534402616</v>
      </c>
      <c r="O1080" s="45">
        <f>VLOOKUP($A1080,'Doanh thu'!$A$3:$Q$2000,17,FALSE)</f>
        <v>0.86244030837761931</v>
      </c>
      <c r="P1080" s="45">
        <f>VLOOKUP($A1080,LNST!$A$3:$R$1635,14,FALSE)</f>
        <v>2.5099553125085987</v>
      </c>
      <c r="Q1080" s="45">
        <f>VLOOKUP($A1080,LNST!$A$3:$R$1635,15,FALSE)</f>
        <v>3.2788519948356476</v>
      </c>
      <c r="R1080" s="45">
        <f>VLOOKUP($A1080,LNST!$A$3:$R$1635,16,FALSE)</f>
        <v>-7.6597077844706374E-2</v>
      </c>
      <c r="S1080" s="45">
        <f>VLOOKUP($A1080,LNST!$A$3:$R$1635,17,FALSE)</f>
        <v>-0.4441991039028616</v>
      </c>
      <c r="T1080" s="45">
        <f>VLOOKUP($A1080,LNG!$A$2:$H$1999,4,FALSE)/(D1080*10^9)</f>
        <v>9.4699968634964091E-2</v>
      </c>
      <c r="U1080" s="45">
        <f>VLOOKUP($A1080,LNG!$A$2:$H$1999,5,FALSE)/(E1080*10^9)</f>
        <v>9.5194209690070294E-2</v>
      </c>
      <c r="V1080" s="45">
        <f>VLOOKUP($A1080,LNG!$A$2:$H$1999,6,FALSE)/(F1080*10^9)</f>
        <v>0.10247898048519294</v>
      </c>
      <c r="W1080" s="45">
        <f>VLOOKUP($A1080,LNG!$A$2:$H$1999,7,FALSE)/(G1080*10^9)</f>
        <v>1.103444297712594</v>
      </c>
      <c r="X1080" s="45">
        <f>VLOOKUP($A1080,'LNST năm'!$A$2:$I$2000,8,FALSE)</f>
        <v>0.33661474688459336</v>
      </c>
      <c r="Y1080" s="45">
        <f>VLOOKUP($A1080,'LNST năm'!$A$2:$I$2000,9,FALSE)</f>
        <v>0.59726229195907821</v>
      </c>
      <c r="Z1080" s="46" t="e">
        <f>VLOOKUP($A1080,LNG!$A$2:$H$1999,9,FALSE)</f>
        <v>#REF!</v>
      </c>
      <c r="AA1080" s="162" t="e">
        <f>VLOOKUP($A1080,'GIÁ CP'!$A$2:$D$2000,4,FALSE)/Z1080</f>
        <v>#REF!</v>
      </c>
    </row>
    <row r="1081" spans="1:27" hidden="1">
      <c r="A1081" s="18" t="s">
        <v>1370</v>
      </c>
      <c r="B1081" s="18" t="s">
        <v>3102</v>
      </c>
      <c r="C1081" s="154" t="str">
        <f>VLOOKUP(A1081,'GIÁ CP'!$K$2:$M$2000,3,FALSE)</f>
        <v xml:space="preserve">Kho bãi, hậu cần và bảo dưỡng </v>
      </c>
      <c r="D1081" s="43">
        <f>VLOOKUP($A1081,'Doanh thu'!$A$3:$Q$2000,9,FALSE)/1000000000</f>
        <v>318.84514274999998</v>
      </c>
      <c r="E1081" s="43">
        <f>VLOOKUP($A1081,'Doanh thu'!$A$3:$Q$2000,10,FALSE)/1000000000</f>
        <v>381.10728121400001</v>
      </c>
      <c r="F1081" s="43">
        <f>VLOOKUP($A1081,'Doanh thu'!$A$3:$Q$2000,11,FALSE)/1000000000</f>
        <v>475.16529107399998</v>
      </c>
      <c r="G1081" s="43">
        <f>VLOOKUP($A1081,'Doanh thu'!$A$3:$Q$2000,12,FALSE)/1000000000</f>
        <v>389.18082358499998</v>
      </c>
      <c r="H1081" s="43">
        <f>VLOOKUP($A1081,LNST!$A$3:$Q$1635,9,FALSE)/1000000000</f>
        <v>7.7258594599999997</v>
      </c>
      <c r="I1081" s="43">
        <f>VLOOKUP($A1081,LNST!$A$3:$Q$1635,10,FALSE)/1000000000</f>
        <v>9.7538274040000008</v>
      </c>
      <c r="J1081" s="43">
        <f>VLOOKUP($A1081,LNST!$A$3:$Q$1635,11,FALSE)/1000000000</f>
        <v>9.7547213540000008</v>
      </c>
      <c r="K1081" s="43">
        <f>VLOOKUP($A1081,LNST!$A$3:$Q$1635,12,FALSE)/1000000000</f>
        <v>10.642369627000001</v>
      </c>
      <c r="L1081" s="45">
        <f>VLOOKUP($A1081,'Doanh thu'!$A$3:$Q$2000,14,FALSE)</f>
        <v>-6.2858163161355673E-2</v>
      </c>
      <c r="M1081" s="45">
        <f>VLOOKUP($A1081,'Doanh thu'!$A$3:$Q$2000,15,FALSE)</f>
        <v>0.27763238397196155</v>
      </c>
      <c r="N1081" s="45">
        <f>VLOOKUP($A1081,'Doanh thu'!$A$3:$Q$2000,16,FALSE)</f>
        <v>0.47026533137728876</v>
      </c>
      <c r="O1081" s="45">
        <f>VLOOKUP($A1081,'Doanh thu'!$A$3:$Q$2000,17,FALSE)</f>
        <v>0.97476687301158904</v>
      </c>
      <c r="P1081" s="45">
        <f>VLOOKUP($A1081,LNST!$A$3:$R$1635,14,FALSE)</f>
        <v>-0.38963375085238067</v>
      </c>
      <c r="Q1081" s="45">
        <f>VLOOKUP($A1081,LNST!$A$3:$R$1635,15,FALSE)</f>
        <v>0.52805419167725898</v>
      </c>
      <c r="R1081" s="45">
        <f>VLOOKUP($A1081,LNST!$A$3:$R$1635,16,FALSE)</f>
        <v>0.17785594078929615</v>
      </c>
      <c r="S1081" s="45">
        <f>VLOOKUP($A1081,LNST!$A$3:$R$1635,17,FALSE)</f>
        <v>0.46128178107665591</v>
      </c>
      <c r="T1081" s="45">
        <f>VLOOKUP($A1081,LNG!$A$2:$H$1999,4,FALSE)/(D1081*10^9)</f>
        <v>7.1581391788349574E-2</v>
      </c>
      <c r="U1081" s="45">
        <f>VLOOKUP($A1081,LNG!$A$2:$H$1999,5,FALSE)/(E1081*10^9)</f>
        <v>6.8789359325515165E-2</v>
      </c>
      <c r="V1081" s="45">
        <f>VLOOKUP($A1081,LNG!$A$2:$H$1999,6,FALSE)/(F1081*10^9)</f>
        <v>5.4763103671112902E-2</v>
      </c>
      <c r="W1081" s="45">
        <f>VLOOKUP($A1081,LNG!$A$2:$H$1999,7,FALSE)/(G1081*10^9)</f>
        <v>8.1826655110217E-2</v>
      </c>
      <c r="X1081" s="45">
        <f>VLOOKUP($A1081,'LNST năm'!$A$2:$I$2000,8,FALSE)</f>
        <v>-8.881236969620443E-2</v>
      </c>
      <c r="Y1081" s="45">
        <f>VLOOKUP($A1081,'LNST năm'!$A$2:$I$2000,9,FALSE)</f>
        <v>7.2097682947156683E-2</v>
      </c>
      <c r="Z1081" s="46" t="e">
        <f>VLOOKUP($A1081,LNG!$A$2:$H$1999,9,FALSE)</f>
        <v>#REF!</v>
      </c>
      <c r="AA1081" s="162" t="e">
        <f>VLOOKUP($A1081,'GIÁ CP'!$A$2:$D$2000,4,FALSE)/Z1081</f>
        <v>#REF!</v>
      </c>
    </row>
    <row r="1082" spans="1:27">
      <c r="A1082" s="18" t="s">
        <v>917</v>
      </c>
      <c r="B1082" s="18" t="s">
        <v>2785</v>
      </c>
      <c r="C1082" s="154" t="str">
        <f>VLOOKUP(A1082,'GIÁ CP'!$K$2:$M$2000,3,FALSE)</f>
        <v xml:space="preserve">Nước </v>
      </c>
      <c r="D1082" s="43">
        <f>VLOOKUP($A1082,'Doanh thu'!$A$3:$Q$2000,9,FALSE)/1000000000</f>
        <v>148.276359789</v>
      </c>
      <c r="E1082" s="43">
        <f>VLOOKUP($A1082,'Doanh thu'!$A$3:$Q$2000,10,FALSE)/1000000000</f>
        <v>156.958465187</v>
      </c>
      <c r="F1082" s="43">
        <f>VLOOKUP($A1082,'Doanh thu'!$A$3:$Q$2000,11,FALSE)/1000000000</f>
        <v>154.65776575999999</v>
      </c>
      <c r="G1082" s="43">
        <f>VLOOKUP($A1082,'Doanh thu'!$A$3:$Q$2000,12,FALSE)/1000000000</f>
        <v>150.543564683</v>
      </c>
      <c r="H1082" s="43">
        <f>VLOOKUP($A1082,LNST!$A$3:$Q$1635,9,FALSE)/1000000000</f>
        <v>5.5923654550000004</v>
      </c>
      <c r="I1082" s="43">
        <f>VLOOKUP($A1082,LNST!$A$3:$Q$1635,10,FALSE)/1000000000</f>
        <v>17.912681616</v>
      </c>
      <c r="J1082" s="43">
        <f>VLOOKUP($A1082,LNST!$A$3:$Q$1635,11,FALSE)/1000000000</f>
        <v>12.554204704</v>
      </c>
      <c r="K1082" s="43">
        <f>VLOOKUP($A1082,LNST!$A$3:$Q$1635,12,FALSE)/1000000000</f>
        <v>18.731521996000001</v>
      </c>
      <c r="L1082" s="45">
        <f>VLOOKUP($A1082,'Doanh thu'!$A$3:$Q$2000,14,FALSE)</f>
        <v>6.7047747430183352E-2</v>
      </c>
      <c r="M1082" s="45">
        <f>VLOOKUP($A1082,'Doanh thu'!$A$3:$Q$2000,15,FALSE)</f>
        <v>4.9680059022318666E-2</v>
      </c>
      <c r="N1082" s="45">
        <f>VLOOKUP($A1082,'Doanh thu'!$A$3:$Q$2000,16,FALSE)</f>
        <v>2.9033474718701949E-2</v>
      </c>
      <c r="O1082" s="45">
        <f>VLOOKUP($A1082,'Doanh thu'!$A$3:$Q$2000,17,FALSE)</f>
        <v>4.9365039609926407E-2</v>
      </c>
      <c r="P1082" s="45">
        <f>VLOOKUP($A1082,LNST!$A$3:$R$1635,14,FALSE)</f>
        <v>-0.26667475837489507</v>
      </c>
      <c r="Q1082" s="45">
        <f>VLOOKUP($A1082,LNST!$A$3:$R$1635,15,FALSE)</f>
        <v>-7.5709094393400268E-3</v>
      </c>
      <c r="R1082" s="45">
        <f>VLOOKUP($A1082,LNST!$A$3:$R$1635,16,FALSE)</f>
        <v>0.3679317527308047</v>
      </c>
      <c r="S1082" s="45">
        <f>VLOOKUP($A1082,LNST!$A$3:$R$1635,17,FALSE)</f>
        <v>0.50370413088973698</v>
      </c>
      <c r="T1082" s="45">
        <f>VLOOKUP($A1082,LNG!$A$2:$H$1999,4,FALSE)/(D1082*10^9)</f>
        <v>0.27625339574217672</v>
      </c>
      <c r="U1082" s="45">
        <f>VLOOKUP($A1082,LNG!$A$2:$H$1999,5,FALSE)/(E1082*10^9)</f>
        <v>0.25898733148014264</v>
      </c>
      <c r="V1082" s="45">
        <f>VLOOKUP($A1082,LNG!$A$2:$H$1999,6,FALSE)/(F1082*10^9)</f>
        <v>0.30058183946701805</v>
      </c>
      <c r="W1082" s="45">
        <f>VLOOKUP($A1082,LNG!$A$2:$H$1999,7,FALSE)/(G1082*10^9)</f>
        <v>0.23057182618261543</v>
      </c>
      <c r="X1082" s="45">
        <f>VLOOKUP($A1082,'LNST năm'!$A$2:$I$2000,8,FALSE)</f>
        <v>5.3685404326071391E-2</v>
      </c>
      <c r="Y1082" s="45">
        <f>VLOOKUP($A1082,'LNST năm'!$A$2:$I$2000,9,FALSE)</f>
        <v>-2.8519424350861633E-2</v>
      </c>
      <c r="Z1082" s="46" t="e">
        <f>VLOOKUP($A1082,LNG!$A$2:$H$1999,9,FALSE)</f>
        <v>#REF!</v>
      </c>
      <c r="AA1082" s="162" t="e">
        <f>VLOOKUP($A1082,'GIÁ CP'!$A$2:$D$2000,4,FALSE)/Z1082</f>
        <v>#REF!</v>
      </c>
    </row>
    <row r="1083" spans="1:27">
      <c r="A1083" s="18" t="s">
        <v>763</v>
      </c>
      <c r="B1083" s="18" t="s">
        <v>2259</v>
      </c>
      <c r="C1083" s="154" t="str">
        <f>VLOOKUP(A1083,'GIÁ CP'!$K$2:$M$2000,3,FALSE)</f>
        <v xml:space="preserve">Viễn thông cố định </v>
      </c>
      <c r="D1083" s="43">
        <f>VLOOKUP($A1083,'Doanh thu'!$A$3:$Q$2000,9,FALSE)/1000000000</f>
        <v>32.941732619</v>
      </c>
      <c r="E1083" s="43">
        <f>VLOOKUP($A1083,'Doanh thu'!$A$3:$Q$2000,10,FALSE)/1000000000</f>
        <v>45.177777239999998</v>
      </c>
      <c r="F1083" s="43">
        <f>VLOOKUP($A1083,'Doanh thu'!$A$3:$Q$2000,11,FALSE)/1000000000</f>
        <v>75.367411403000006</v>
      </c>
      <c r="G1083" s="43">
        <f>VLOOKUP($A1083,'Doanh thu'!$A$3:$Q$2000,12,FALSE)/1000000000</f>
        <v>22.631596868999999</v>
      </c>
      <c r="H1083" s="43">
        <f>VLOOKUP($A1083,LNST!$A$3:$Q$1635,9,FALSE)/1000000000</f>
        <v>4.4968077099999997</v>
      </c>
      <c r="I1083" s="43">
        <f>VLOOKUP($A1083,LNST!$A$3:$Q$1635,10,FALSE)/1000000000</f>
        <v>4.0430103409999996</v>
      </c>
      <c r="J1083" s="43">
        <f>VLOOKUP($A1083,LNST!$A$3:$Q$1635,11,FALSE)/1000000000</f>
        <v>7.0712203300000001</v>
      </c>
      <c r="K1083" s="43">
        <f>VLOOKUP($A1083,LNST!$A$3:$Q$1635,12,FALSE)/1000000000</f>
        <v>-3.5510540260000001</v>
      </c>
      <c r="L1083" s="45">
        <f>VLOOKUP($A1083,'Doanh thu'!$A$3:$Q$2000,14,FALSE)</f>
        <v>-0.37709028553232377</v>
      </c>
      <c r="M1083" s="45">
        <f>VLOOKUP($A1083,'Doanh thu'!$A$3:$Q$2000,15,FALSE)</f>
        <v>0.54219521602144694</v>
      </c>
      <c r="N1083" s="45">
        <f>VLOOKUP($A1083,'Doanh thu'!$A$3:$Q$2000,16,FALSE)</f>
        <v>0.25860591739574718</v>
      </c>
      <c r="O1083" s="45">
        <f>VLOOKUP($A1083,'Doanh thu'!$A$3:$Q$2000,17,FALSE)</f>
        <v>2.5644232946590448E-2</v>
      </c>
      <c r="P1083" s="45">
        <f>VLOOKUP($A1083,LNST!$A$3:$R$1635,14,FALSE)</f>
        <v>-0.21484946302071409</v>
      </c>
      <c r="Q1083" s="45">
        <f>VLOOKUP($A1083,LNST!$A$3:$R$1635,15,FALSE)</f>
        <v>2.103578238156246</v>
      </c>
      <c r="R1083" s="45">
        <f>VLOOKUP($A1083,LNST!$A$3:$R$1635,16,FALSE)</f>
        <v>-0.10982435683210554</v>
      </c>
      <c r="S1083" s="45">
        <f>VLOOKUP($A1083,LNST!$A$3:$R$1635,17,FALSE)</f>
        <v>-0.70407018346645522</v>
      </c>
      <c r="T1083" s="45">
        <f>VLOOKUP($A1083,LNG!$A$2:$H$1999,4,FALSE)/(D1083*10^9)</f>
        <v>0.22965206677187983</v>
      </c>
      <c r="U1083" s="45">
        <f>VLOOKUP($A1083,LNG!$A$2:$H$1999,5,FALSE)/(E1083*10^9)</f>
        <v>0.33401882976303771</v>
      </c>
      <c r="V1083" s="45">
        <f>VLOOKUP($A1083,LNG!$A$2:$H$1999,6,FALSE)/(F1083*10^9)</f>
        <v>0.21908669811821002</v>
      </c>
      <c r="W1083" s="45">
        <f>VLOOKUP($A1083,LNG!$A$2:$H$1999,7,FALSE)/(G1083*10^9)</f>
        <v>0.95455651494885241</v>
      </c>
      <c r="X1083" s="45">
        <f>VLOOKUP($A1083,'LNST năm'!$A$2:$I$2000,8,FALSE)</f>
        <v>-3.2501303440175495E-2</v>
      </c>
      <c r="Y1083" s="45">
        <f>VLOOKUP($A1083,'LNST năm'!$A$2:$I$2000,9,FALSE)</f>
        <v>-5.4956084369043756E-2</v>
      </c>
      <c r="Z1083" s="46" t="e">
        <f>VLOOKUP($A1083,LNG!$A$2:$H$1999,9,FALSE)</f>
        <v>#REF!</v>
      </c>
      <c r="AA1083" s="162" t="e">
        <f>VLOOKUP($A1083,'GIÁ CP'!$A$2:$D$2000,4,FALSE)/Z1083</f>
        <v>#REF!</v>
      </c>
    </row>
    <row r="1084" spans="1:27" hidden="1">
      <c r="A1084" s="18" t="s">
        <v>701</v>
      </c>
      <c r="B1084" s="18" t="s">
        <v>2414</v>
      </c>
      <c r="C1084" s="154" t="str">
        <f>VLOOKUP(A1084,'GIÁ CP'!$K$2:$M$2000,3,FALSE)</f>
        <v xml:space="preserve">Hàng điện &amp; điện tử </v>
      </c>
      <c r="D1084" s="43">
        <f>VLOOKUP($A1084,'Doanh thu'!$A$3:$Q$2000,9,FALSE)/1000000000</f>
        <v>345.227678427</v>
      </c>
      <c r="E1084" s="43">
        <f>VLOOKUP($A1084,'Doanh thu'!$A$3:$Q$2000,10,FALSE)/1000000000</f>
        <v>202.48383460299999</v>
      </c>
      <c r="F1084" s="43">
        <f>VLOOKUP($A1084,'Doanh thu'!$A$3:$Q$2000,11,FALSE)/1000000000</f>
        <v>363.68780895800001</v>
      </c>
      <c r="G1084" s="43">
        <f>VLOOKUP($A1084,'Doanh thu'!$A$3:$Q$2000,12,FALSE)/1000000000</f>
        <v>0</v>
      </c>
      <c r="H1084" s="43">
        <f>VLOOKUP($A1084,LNST!$A$3:$Q$1635,9,FALSE)/1000000000</f>
        <v>3.432023483</v>
      </c>
      <c r="I1084" s="43">
        <f>VLOOKUP($A1084,LNST!$A$3:$Q$1635,10,FALSE)/1000000000</f>
        <v>2.2291591739999999</v>
      </c>
      <c r="J1084" s="43">
        <f>VLOOKUP($A1084,LNST!$A$3:$Q$1635,11,FALSE)/1000000000</f>
        <v>2.1405480890000002</v>
      </c>
      <c r="K1084" s="43">
        <f>VLOOKUP($A1084,LNST!$A$3:$Q$1635,12,FALSE)/1000000000</f>
        <v>0</v>
      </c>
      <c r="L1084" s="45">
        <f>VLOOKUP($A1084,'Doanh thu'!$A$3:$Q$2000,14,FALSE)</f>
        <v>1.5822797133924098</v>
      </c>
      <c r="M1084" s="45">
        <f>VLOOKUP($A1084,'Doanh thu'!$A$3:$Q$2000,15,FALSE)</f>
        <v>-0.16725680865710321</v>
      </c>
      <c r="N1084" s="45">
        <f>VLOOKUP($A1084,'Doanh thu'!$A$3:$Q$2000,16,FALSE)</f>
        <v>0.2422105158487993</v>
      </c>
      <c r="O1084" s="45">
        <f>VLOOKUP($A1084,'Doanh thu'!$A$3:$Q$2000,17,FALSE)</f>
        <v>-1</v>
      </c>
      <c r="P1084" s="45">
        <f>VLOOKUP($A1084,LNST!$A$3:$R$1635,14,FALSE)</f>
        <v>0.91292976549900595</v>
      </c>
      <c r="Q1084" s="45">
        <f>VLOOKUP($A1084,LNST!$A$3:$R$1635,15,FALSE)</f>
        <v>-5.6685109615961599E-2</v>
      </c>
      <c r="R1084" s="45">
        <f>VLOOKUP($A1084,LNST!$A$3:$R$1635,16,FALSE)</f>
        <v>-0.50161365270676095</v>
      </c>
      <c r="S1084" s="45">
        <f>VLOOKUP($A1084,LNST!$A$3:$R$1635,17,FALSE)</f>
        <v>-1</v>
      </c>
      <c r="T1084" s="45">
        <f>VLOOKUP($A1084,LNG!$A$2:$H$1999,4,FALSE)/(D1084*10^9)</f>
        <v>5.5846325181243488E-2</v>
      </c>
      <c r="U1084" s="45">
        <f>VLOOKUP($A1084,LNG!$A$2:$H$1999,5,FALSE)/(E1084*10^9)</f>
        <v>0.12637760800101355</v>
      </c>
      <c r="V1084" s="45">
        <f>VLOOKUP($A1084,LNG!$A$2:$H$1999,6,FALSE)/(F1084*10^9)</f>
        <v>6.0262247441819017E-2</v>
      </c>
      <c r="W1084" s="45" t="e">
        <f>VLOOKUP($A1084,LNG!$A$2:$H$1999,7,FALSE)/(G1084*10^9)</f>
        <v>#DIV/0!</v>
      </c>
      <c r="X1084" s="45">
        <f>VLOOKUP($A1084,'LNST năm'!$A$2:$I$2000,8,FALSE)</f>
        <v>0.16107062119142701</v>
      </c>
      <c r="Y1084" s="45">
        <f>VLOOKUP($A1084,'LNST năm'!$A$2:$I$2000,9,FALSE)</f>
        <v>0.59591618714990635</v>
      </c>
      <c r="Z1084" s="46" t="e">
        <f>VLOOKUP($A1084,LNG!$A$2:$H$1999,9,FALSE)</f>
        <v>#REF!</v>
      </c>
      <c r="AA1084" s="162" t="e">
        <f>VLOOKUP($A1084,'GIÁ CP'!$A$2:$D$2000,4,FALSE)/Z1084</f>
        <v>#REF!</v>
      </c>
    </row>
    <row r="1085" spans="1:27" hidden="1">
      <c r="A1085" s="18" t="s">
        <v>852</v>
      </c>
      <c r="B1085" s="18" t="s">
        <v>3309</v>
      </c>
      <c r="C1085" s="154" t="str">
        <f>VLOOKUP(A1085,'GIÁ CP'!$K$2:$M$2000,3,FALSE)</f>
        <v xml:space="preserve">Thép và sản phẩm thép </v>
      </c>
      <c r="D1085" s="43">
        <f>VLOOKUP($A1085,'Doanh thu'!$A$3:$Q$2000,9,FALSE)/1000000000</f>
        <v>287.53749724800002</v>
      </c>
      <c r="E1085" s="43">
        <f>VLOOKUP($A1085,'Doanh thu'!$A$3:$Q$2000,10,FALSE)/1000000000</f>
        <v>182.19133524200001</v>
      </c>
      <c r="F1085" s="43">
        <f>VLOOKUP($A1085,'Doanh thu'!$A$3:$Q$2000,11,FALSE)/1000000000</f>
        <v>139.462864373</v>
      </c>
      <c r="G1085" s="43">
        <f>VLOOKUP($A1085,'Doanh thu'!$A$3:$Q$2000,12,FALSE)/1000000000</f>
        <v>411.950425591</v>
      </c>
      <c r="H1085" s="43">
        <f>VLOOKUP($A1085,LNST!$A$3:$Q$1635,9,FALSE)/1000000000</f>
        <v>3.102708544</v>
      </c>
      <c r="I1085" s="43">
        <f>VLOOKUP($A1085,LNST!$A$3:$Q$1635,10,FALSE)/1000000000</f>
        <v>0.98531858400000005</v>
      </c>
      <c r="J1085" s="43">
        <f>VLOOKUP($A1085,LNST!$A$3:$Q$1635,11,FALSE)/1000000000</f>
        <v>1.1669419809999999</v>
      </c>
      <c r="K1085" s="43">
        <f>VLOOKUP($A1085,LNST!$A$3:$Q$1635,12,FALSE)/1000000000</f>
        <v>0.296603059</v>
      </c>
      <c r="L1085" s="45">
        <f>VLOOKUP($A1085,'Doanh thu'!$A$3:$Q$2000,14,FALSE)</f>
        <v>-0.6874201961574431</v>
      </c>
      <c r="M1085" s="45">
        <f>VLOOKUP($A1085,'Doanh thu'!$A$3:$Q$2000,15,FALSE)</f>
        <v>-0.6926879133842393</v>
      </c>
      <c r="N1085" s="45">
        <f>VLOOKUP($A1085,'Doanh thu'!$A$3:$Q$2000,16,FALSE)</f>
        <v>-0.4146747468292114</v>
      </c>
      <c r="O1085" s="45">
        <f>VLOOKUP($A1085,'Doanh thu'!$A$3:$Q$2000,17,FALSE)</f>
        <v>-8.462981698019692E-2</v>
      </c>
      <c r="P1085" s="45">
        <f>VLOOKUP($A1085,LNST!$A$3:$R$1635,14,FALSE)</f>
        <v>-0.66901016486079945</v>
      </c>
      <c r="Q1085" s="45">
        <f>VLOOKUP($A1085,LNST!$A$3:$R$1635,15,FALSE)</f>
        <v>-0.90939891235516523</v>
      </c>
      <c r="R1085" s="45">
        <f>VLOOKUP($A1085,LNST!$A$3:$R$1635,16,FALSE)</f>
        <v>-0.95059750117060393</v>
      </c>
      <c r="S1085" s="45">
        <f>VLOOKUP($A1085,LNST!$A$3:$R$1635,17,FALSE)</f>
        <v>-0.96614043545984085</v>
      </c>
      <c r="T1085" s="45">
        <f>VLOOKUP($A1085,LNG!$A$2:$H$1999,4,FALSE)/(D1085*10^9)</f>
        <v>5.7597041323330204E-2</v>
      </c>
      <c r="U1085" s="45">
        <f>VLOOKUP($A1085,LNG!$A$2:$H$1999,5,FALSE)/(E1085*10^9)</f>
        <v>5.0866856734378837E-2</v>
      </c>
      <c r="V1085" s="45">
        <f>VLOOKUP($A1085,LNG!$A$2:$H$1999,6,FALSE)/(F1085*10^9)</f>
        <v>3.4857683218079361E-2</v>
      </c>
      <c r="W1085" s="45">
        <f>VLOOKUP($A1085,LNG!$A$2:$H$1999,7,FALSE)/(G1085*10^9)</f>
        <v>1.3536500033954155E-2</v>
      </c>
      <c r="X1085" s="45">
        <f>VLOOKUP($A1085,'LNST năm'!$A$2:$I$2000,8,FALSE)</f>
        <v>-0.71617662822124217</v>
      </c>
      <c r="Y1085" s="45">
        <f>VLOOKUP($A1085,'LNST năm'!$A$2:$I$2000,9,FALSE)</f>
        <v>0.5337777853445862</v>
      </c>
      <c r="Z1085" s="46" t="e">
        <f>VLOOKUP($A1085,LNG!$A$2:$H$1999,9,FALSE)</f>
        <v>#REF!</v>
      </c>
      <c r="AA1085" s="162" t="e">
        <f>VLOOKUP($A1085,'GIÁ CP'!$A$2:$D$2000,4,FALSE)/Z1085</f>
        <v>#REF!</v>
      </c>
    </row>
    <row r="1086" spans="1:27">
      <c r="A1086" s="18" t="s">
        <v>329</v>
      </c>
      <c r="B1086" s="18" t="s">
        <v>2022</v>
      </c>
      <c r="C1086" s="154" t="str">
        <f>VLOOKUP(A1086,'GIÁ CP'!$K$2:$M$2000,3,FALSE)</f>
        <v xml:space="preserve">Dược phẩm </v>
      </c>
      <c r="D1086" s="43">
        <f>VLOOKUP($A1086,'Doanh thu'!$A$3:$Q$2000,9,FALSE)/1000000000</f>
        <v>264.71726307599999</v>
      </c>
      <c r="E1086" s="43">
        <f>VLOOKUP($A1086,'Doanh thu'!$A$3:$Q$2000,10,FALSE)/1000000000</f>
        <v>358.64145968600002</v>
      </c>
      <c r="F1086" s="43">
        <f>VLOOKUP($A1086,'Doanh thu'!$A$3:$Q$2000,11,FALSE)/1000000000</f>
        <v>191.581643614</v>
      </c>
      <c r="G1086" s="43">
        <f>VLOOKUP($A1086,'Doanh thu'!$A$3:$Q$2000,12,FALSE)/1000000000</f>
        <v>195.92371053299999</v>
      </c>
      <c r="H1086" s="43">
        <f>VLOOKUP($A1086,LNST!$A$3:$Q$1635,9,FALSE)/1000000000</f>
        <v>18.230620599000002</v>
      </c>
      <c r="I1086" s="43">
        <f>VLOOKUP($A1086,LNST!$A$3:$Q$1635,10,FALSE)/1000000000</f>
        <v>11.991541152</v>
      </c>
      <c r="J1086" s="43">
        <f>VLOOKUP($A1086,LNST!$A$3:$Q$1635,11,FALSE)/1000000000</f>
        <v>19.527351766999999</v>
      </c>
      <c r="K1086" s="43">
        <f>VLOOKUP($A1086,LNST!$A$3:$Q$1635,12,FALSE)/1000000000</f>
        <v>11.917591744999999</v>
      </c>
      <c r="L1086" s="45">
        <f>VLOOKUP($A1086,'Doanh thu'!$A$3:$Q$2000,14,FALSE)</f>
        <v>0.18602074687719131</v>
      </c>
      <c r="M1086" s="45">
        <f>VLOOKUP($A1086,'Doanh thu'!$A$3:$Q$2000,15,FALSE)</f>
        <v>0.68009630631448481</v>
      </c>
      <c r="N1086" s="45">
        <f>VLOOKUP($A1086,'Doanh thu'!$A$3:$Q$2000,16,FALSE)</f>
        <v>-0.34856146024378321</v>
      </c>
      <c r="O1086" s="45">
        <f>VLOOKUP($A1086,'Doanh thu'!$A$3:$Q$2000,17,FALSE)</f>
        <v>-6.8388007730320499E-2</v>
      </c>
      <c r="P1086" s="45">
        <f>VLOOKUP($A1086,LNST!$A$3:$R$1635,14,FALSE)</f>
        <v>0.16593713554638645</v>
      </c>
      <c r="Q1086" s="45">
        <f>VLOOKUP($A1086,LNST!$A$3:$R$1635,15,FALSE)</f>
        <v>-0.2296148258397839</v>
      </c>
      <c r="R1086" s="45">
        <f>VLOOKUP($A1086,LNST!$A$3:$R$1635,16,FALSE)</f>
        <v>-0.15357224763957511</v>
      </c>
      <c r="S1086" s="45">
        <f>VLOOKUP($A1086,LNST!$A$3:$R$1635,17,FALSE)</f>
        <v>-0.15687204884314918</v>
      </c>
      <c r="T1086" s="45">
        <f>VLOOKUP($A1086,LNG!$A$2:$H$1999,4,FALSE)/(D1086*10^9)</f>
        <v>0.21302509633007988</v>
      </c>
      <c r="U1086" s="45">
        <f>VLOOKUP($A1086,LNG!$A$2:$H$1999,5,FALSE)/(E1086*10^9)</f>
        <v>0.16900541278207962</v>
      </c>
      <c r="V1086" s="45">
        <f>VLOOKUP($A1086,LNG!$A$2:$H$1999,6,FALSE)/(F1086*10^9)</f>
        <v>0.30576358239740725</v>
      </c>
      <c r="W1086" s="45">
        <f>VLOOKUP($A1086,LNG!$A$2:$H$1999,7,FALSE)/(G1086*10^9)</f>
        <v>0.38282031163536445</v>
      </c>
      <c r="X1086" s="45">
        <f>VLOOKUP($A1086,'LNST năm'!$A$2:$I$2000,8,FALSE)</f>
        <v>-0.11161043794511526</v>
      </c>
      <c r="Y1086" s="45">
        <f>VLOOKUP($A1086,'LNST năm'!$A$2:$I$2000,9,FALSE)</f>
        <v>-4.6256164518399756E-2</v>
      </c>
      <c r="Z1086" s="46" t="e">
        <f>VLOOKUP($A1086,LNG!$A$2:$H$1999,9,FALSE)</f>
        <v>#REF!</v>
      </c>
      <c r="AA1086" s="162" t="e">
        <f>VLOOKUP($A1086,'GIÁ CP'!$A$2:$D$2000,4,FALSE)/Z1086</f>
        <v>#REF!</v>
      </c>
    </row>
    <row r="1087" spans="1:27" hidden="1">
      <c r="A1087" s="18" t="s">
        <v>1543</v>
      </c>
      <c r="B1087" s="18" t="s">
        <v>3389</v>
      </c>
      <c r="C1087" s="154" t="str">
        <f>VLOOKUP(A1087,'GIÁ CP'!$K$2:$M$2000,3,FALSE)</f>
        <v xml:space="preserve">Thực phẩm </v>
      </c>
      <c r="D1087" s="43">
        <f>VLOOKUP($A1087,'Doanh thu'!$A$3:$Q$2000,9,FALSE)/1000000000</f>
        <v>143.44905272700001</v>
      </c>
      <c r="E1087" s="43">
        <f>VLOOKUP($A1087,'Doanh thu'!$A$3:$Q$2000,10,FALSE)/1000000000</f>
        <v>92.400281699000004</v>
      </c>
      <c r="F1087" s="43">
        <f>VLOOKUP($A1087,'Doanh thu'!$A$3:$Q$2000,11,FALSE)/1000000000</f>
        <v>246.705765356</v>
      </c>
      <c r="G1087" s="43">
        <f>VLOOKUP($A1087,'Doanh thu'!$A$3:$Q$2000,12,FALSE)/1000000000</f>
        <v>283.49610459000002</v>
      </c>
      <c r="H1087" s="43">
        <f>VLOOKUP($A1087,LNST!$A$3:$Q$1635,9,FALSE)/1000000000</f>
        <v>1.8613766759999999</v>
      </c>
      <c r="I1087" s="43">
        <f>VLOOKUP($A1087,LNST!$A$3:$Q$1635,10,FALSE)/1000000000</f>
        <v>1.8016934600000001</v>
      </c>
      <c r="J1087" s="43">
        <f>VLOOKUP($A1087,LNST!$A$3:$Q$1635,11,FALSE)/1000000000</f>
        <v>0.92126397999999998</v>
      </c>
      <c r="K1087" s="43">
        <f>VLOOKUP($A1087,LNST!$A$3:$Q$1635,12,FALSE)/1000000000</f>
        <v>2.9502064319999999</v>
      </c>
      <c r="L1087" s="45">
        <f>VLOOKUP($A1087,'Doanh thu'!$A$3:$Q$2000,14,FALSE)</f>
        <v>0.31238768084467766</v>
      </c>
      <c r="M1087" s="45">
        <f>VLOOKUP($A1087,'Doanh thu'!$A$3:$Q$2000,15,FALSE)</f>
        <v>-0.20024564585229629</v>
      </c>
      <c r="N1087" s="45">
        <f>VLOOKUP($A1087,'Doanh thu'!$A$3:$Q$2000,16,FALSE)</f>
        <v>0.51633385554440092</v>
      </c>
      <c r="O1087" s="45">
        <f>VLOOKUP($A1087,'Doanh thu'!$A$3:$Q$2000,17,FALSE)</f>
        <v>1.0667066547200934</v>
      </c>
      <c r="P1087" s="45">
        <f>VLOOKUP($A1087,LNST!$A$3:$R$1635,14,FALSE)</f>
        <v>2.3273709521352139</v>
      </c>
      <c r="Q1087" s="45">
        <f>VLOOKUP($A1087,LNST!$A$3:$R$1635,15,FALSE)</f>
        <v>-0.36725803421197623</v>
      </c>
      <c r="R1087" s="45">
        <f>VLOOKUP($A1087,LNST!$A$3:$R$1635,16,FALSE)</f>
        <v>1.913640053924345</v>
      </c>
      <c r="S1087" s="45">
        <f>VLOOKUP($A1087,LNST!$A$3:$R$1635,17,FALSE)</f>
        <v>0.25422338600075328</v>
      </c>
      <c r="T1087" s="45">
        <f>VLOOKUP($A1087,LNG!$A$2:$H$1999,4,FALSE)/(D1087*10^9)</f>
        <v>4.7731197005745428E-2</v>
      </c>
      <c r="U1087" s="45">
        <f>VLOOKUP($A1087,LNG!$A$2:$H$1999,5,FALSE)/(E1087*10^9)</f>
        <v>6.5436698079519351E-2</v>
      </c>
      <c r="V1087" s="45">
        <f>VLOOKUP($A1087,LNG!$A$2:$H$1999,6,FALSE)/(F1087*10^9)</f>
        <v>5.1131407844470997E-2</v>
      </c>
      <c r="W1087" s="45">
        <f>VLOOKUP($A1087,LNG!$A$2:$H$1999,7,FALSE)/(G1087*10^9)</f>
        <v>4.6418955096514544E-2</v>
      </c>
      <c r="X1087" s="45">
        <f>VLOOKUP($A1087,'LNST năm'!$A$2:$I$2000,8,FALSE)</f>
        <v>-1</v>
      </c>
      <c r="Y1087" s="45">
        <f>VLOOKUP($A1087,'LNST năm'!$A$2:$I$2000,9,FALSE)</f>
        <v>-1</v>
      </c>
      <c r="Z1087" s="46" t="e">
        <f>VLOOKUP($A1087,LNG!$A$2:$H$1999,9,FALSE)</f>
        <v>#REF!</v>
      </c>
      <c r="AA1087" s="162" t="e">
        <f>VLOOKUP($A1087,'GIÁ CP'!$A$2:$D$2000,4,FALSE)/Z1087</f>
        <v>#REF!</v>
      </c>
    </row>
    <row r="1088" spans="1:27" hidden="1">
      <c r="A1088" s="18" t="s">
        <v>576</v>
      </c>
      <c r="B1088" s="18" t="s">
        <v>2295</v>
      </c>
      <c r="C1088" s="154" t="str">
        <f>VLOOKUP(A1088,'GIÁ CP'!$K$2:$M$2000,3,FALSE)</f>
        <v xml:space="preserve">Bất động sản </v>
      </c>
      <c r="D1088" s="43">
        <f>VLOOKUP($A1088,'Doanh thu'!$A$3:$Q$2000,9,FALSE)/1000000000</f>
        <v>4.7746729160000001</v>
      </c>
      <c r="E1088" s="43">
        <f>VLOOKUP($A1088,'Doanh thu'!$A$3:$Q$2000,10,FALSE)/1000000000</f>
        <v>2.7311403580000002</v>
      </c>
      <c r="F1088" s="43">
        <f>VLOOKUP($A1088,'Doanh thu'!$A$3:$Q$2000,11,FALSE)/1000000000</f>
        <v>13.844516568</v>
      </c>
      <c r="G1088" s="43">
        <f>VLOOKUP($A1088,'Doanh thu'!$A$3:$Q$2000,12,FALSE)/1000000000</f>
        <v>2.4620994180000002</v>
      </c>
      <c r="H1088" s="43">
        <f>VLOOKUP($A1088,LNST!$A$3:$Q$1635,9,FALSE)/1000000000</f>
        <v>0.55686203599999995</v>
      </c>
      <c r="I1088" s="43">
        <f>VLOOKUP($A1088,LNST!$A$3:$Q$1635,10,FALSE)/1000000000</f>
        <v>8.3991967000000001E-2</v>
      </c>
      <c r="J1088" s="43">
        <f>VLOOKUP($A1088,LNST!$A$3:$Q$1635,11,FALSE)/1000000000</f>
        <v>7.2564775069999996</v>
      </c>
      <c r="K1088" s="43">
        <f>VLOOKUP($A1088,LNST!$A$3:$Q$1635,12,FALSE)/1000000000</f>
        <v>0.112385719</v>
      </c>
      <c r="L1088" s="45">
        <f>VLOOKUP($A1088,'Doanh thu'!$A$3:$Q$2000,14,FALSE)</f>
        <v>0.97424441540697293</v>
      </c>
      <c r="M1088" s="45">
        <f>VLOOKUP($A1088,'Doanh thu'!$A$3:$Q$2000,15,FALSE)</f>
        <v>4.544854305579165E-2</v>
      </c>
      <c r="N1088" s="45">
        <f>VLOOKUP($A1088,'Doanh thu'!$A$3:$Q$2000,16,FALSE)</f>
        <v>1.9296225750560623</v>
      </c>
      <c r="O1088" s="45">
        <f>VLOOKUP($A1088,'Doanh thu'!$A$3:$Q$2000,17,FALSE)</f>
        <v>-1.5839629409622101E-2</v>
      </c>
      <c r="P1088" s="45">
        <f>VLOOKUP($A1088,LNST!$A$3:$R$1635,14,FALSE)</f>
        <v>0.36648937902307827</v>
      </c>
      <c r="Q1088" s="45">
        <f>VLOOKUP($A1088,LNST!$A$3:$R$1635,15,FALSE)</f>
        <v>-0.75767965134614179</v>
      </c>
      <c r="R1088" s="45">
        <f>VLOOKUP($A1088,LNST!$A$3:$R$1635,16,FALSE)</f>
        <v>11.534520164307004</v>
      </c>
      <c r="S1088" s="45">
        <f>VLOOKUP($A1088,LNST!$A$3:$R$1635,17,FALSE)</f>
        <v>0.72850091443780651</v>
      </c>
      <c r="T1088" s="45">
        <f>VLOOKUP($A1088,LNG!$A$2:$H$1999,4,FALSE)/(D1088*10^9)</f>
        <v>0.36391070457987368</v>
      </c>
      <c r="U1088" s="45">
        <f>VLOOKUP($A1088,LNG!$A$2:$H$1999,5,FALSE)/(E1088*10^9)</f>
        <v>1.1063094429217175</v>
      </c>
      <c r="V1088" s="45">
        <f>VLOOKUP($A1088,LNG!$A$2:$H$1999,6,FALSE)/(F1088*10^9)</f>
        <v>0.13323054249964764</v>
      </c>
      <c r="W1088" s="45">
        <f>VLOOKUP($A1088,LNG!$A$2:$H$1999,7,FALSE)/(G1088*10^9)</f>
        <v>4.5047084930507868</v>
      </c>
      <c r="X1088" s="45">
        <f>VLOOKUP($A1088,'LNST năm'!$A$2:$I$2000,8,FALSE)</f>
        <v>4.283330602350377</v>
      </c>
      <c r="Y1088" s="45">
        <f>VLOOKUP($A1088,'LNST năm'!$A$2:$I$2000,9,FALSE)</f>
        <v>2.0610550334578814E-3</v>
      </c>
      <c r="Z1088" s="46" t="e">
        <f>VLOOKUP($A1088,LNG!$A$2:$H$1999,9,FALSE)</f>
        <v>#REF!</v>
      </c>
      <c r="AA1088" s="162" t="e">
        <f>VLOOKUP($A1088,'GIÁ CP'!$A$2:$D$2000,4,FALSE)/Z1088</f>
        <v>#REF!</v>
      </c>
    </row>
    <row r="1089" spans="1:27" hidden="1">
      <c r="A1089" s="18" t="s">
        <v>108</v>
      </c>
      <c r="B1089" s="18" t="s">
        <v>1763</v>
      </c>
      <c r="C1089" s="154" t="str">
        <f>VLOOKUP(A1089,'GIÁ CP'!$K$2:$M$2000,3,FALSE)</f>
        <v xml:space="preserve">Môi giới chứng khoán </v>
      </c>
      <c r="D1089" s="43">
        <f>VLOOKUP($A1089,'Doanh thu'!$A$3:$Q$2000,9,FALSE)/1000000000</f>
        <v>239.14256774399999</v>
      </c>
      <c r="E1089" s="43">
        <f>VLOOKUP($A1089,'Doanh thu'!$A$3:$Q$2000,10,FALSE)/1000000000</f>
        <v>284.40792060299998</v>
      </c>
      <c r="F1089" s="43">
        <f>VLOOKUP($A1089,'Doanh thu'!$A$3:$Q$2000,11,FALSE)/1000000000</f>
        <v>370.19399465700002</v>
      </c>
      <c r="G1089" s="43">
        <f>VLOOKUP($A1089,'Doanh thu'!$A$3:$Q$2000,12,FALSE)/1000000000</f>
        <v>378.398564136</v>
      </c>
      <c r="H1089" s="43">
        <f>VLOOKUP($A1089,LNST!$A$3:$Q$1635,9,FALSE)/1000000000</f>
        <v>60.616673458000001</v>
      </c>
      <c r="I1089" s="43">
        <f>VLOOKUP($A1089,LNST!$A$3:$Q$1635,10,FALSE)/1000000000</f>
        <v>55.114069962000002</v>
      </c>
      <c r="J1089" s="43">
        <f>VLOOKUP($A1089,LNST!$A$3:$Q$1635,11,FALSE)/1000000000</f>
        <v>128.05692269799999</v>
      </c>
      <c r="K1089" s="43">
        <f>VLOOKUP($A1089,LNST!$A$3:$Q$1635,12,FALSE)/1000000000</f>
        <v>159.915055919</v>
      </c>
      <c r="L1089" s="45">
        <f>VLOOKUP($A1089,'Doanh thu'!$A$3:$Q$2000,14,FALSE)</f>
        <v>-0.21653933247007046</v>
      </c>
      <c r="M1089" s="45">
        <f>VLOOKUP($A1089,'Doanh thu'!$A$3:$Q$2000,15,FALSE)</f>
        <v>0.26613226918483351</v>
      </c>
      <c r="N1089" s="45">
        <f>VLOOKUP($A1089,'Doanh thu'!$A$3:$Q$2000,16,FALSE)</f>
        <v>0.1616995610978417</v>
      </c>
      <c r="O1089" s="45">
        <f>VLOOKUP($A1089,'Doanh thu'!$A$3:$Q$2000,17,FALSE)</f>
        <v>0.21256866328591095</v>
      </c>
      <c r="P1089" s="45">
        <f>VLOOKUP($A1089,LNST!$A$3:$R$1635,14,FALSE)</f>
        <v>-0.62232393473410585</v>
      </c>
      <c r="Q1089" s="45">
        <f>VLOOKUP($A1089,LNST!$A$3:$R$1635,15,FALSE)</f>
        <v>-0.31687469974033955</v>
      </c>
      <c r="R1089" s="45">
        <f>VLOOKUP($A1089,LNST!$A$3:$R$1635,16,FALSE)</f>
        <v>-0.19719906996737829</v>
      </c>
      <c r="S1089" s="45">
        <f>VLOOKUP($A1089,LNST!$A$3:$R$1635,17,FALSE)</f>
        <v>4.5424601315739971E-2</v>
      </c>
      <c r="T1089" s="45">
        <f>VLOOKUP($A1089,LNG!$A$2:$H$1999,4,FALSE)/(D1089*10^9)</f>
        <v>0.794916979366462</v>
      </c>
      <c r="U1089" s="45">
        <f>VLOOKUP($A1089,LNG!$A$2:$H$1999,5,FALSE)/(E1089*10^9)</f>
        <v>0.35946762336731347</v>
      </c>
      <c r="V1089" s="45">
        <f>VLOOKUP($A1089,LNG!$A$2:$H$1999,6,FALSE)/(F1089*10^9)</f>
        <v>0.28905000515511914</v>
      </c>
      <c r="W1089" s="45">
        <f>VLOOKUP($A1089,LNG!$A$2:$H$1999,7,FALSE)/(G1089*10^9)</f>
        <v>0.49251243376816384</v>
      </c>
      <c r="X1089" s="45">
        <f>VLOOKUP($A1089,'LNST năm'!$A$2:$I$2000,8,FALSE)</f>
        <v>-0.30064861601761467</v>
      </c>
      <c r="Y1089" s="45">
        <f>VLOOKUP($A1089,'LNST năm'!$A$2:$I$2000,9,FALSE)</f>
        <v>7.6289055887883928E-2</v>
      </c>
      <c r="Z1089" s="46" t="e">
        <f>VLOOKUP($A1089,LNG!$A$2:$H$1999,9,FALSE)</f>
        <v>#REF!</v>
      </c>
      <c r="AA1089" s="162" t="e">
        <f>VLOOKUP($A1089,'GIÁ CP'!$A$2:$D$2000,4,FALSE)/Z1089</f>
        <v>#REF!</v>
      </c>
    </row>
    <row r="1090" spans="1:27" hidden="1">
      <c r="A1090" s="18" t="s">
        <v>3561</v>
      </c>
      <c r="B1090" s="18" t="s">
        <v>3562</v>
      </c>
      <c r="C1090" s="154" t="str">
        <f>VLOOKUP(A1090,'GIÁ CP'!$K$2:$M$2000,3,FALSE)</f>
        <v xml:space="preserve">Thép và sản phẩm thép </v>
      </c>
      <c r="D1090" s="43">
        <f>VLOOKUP($A1090,'Doanh thu'!$A$3:$Q$2000,9,FALSE)/1000000000</f>
        <v>463.74965308899999</v>
      </c>
      <c r="E1090" s="43">
        <f>VLOOKUP($A1090,'Doanh thu'!$A$3:$Q$2000,10,FALSE)/1000000000</f>
        <v>382.31422249000002</v>
      </c>
      <c r="F1090" s="43">
        <f>VLOOKUP($A1090,'Doanh thu'!$A$3:$Q$2000,11,FALSE)/1000000000</f>
        <v>480.37745681299998</v>
      </c>
      <c r="G1090" s="43">
        <f>VLOOKUP($A1090,'Doanh thu'!$A$3:$Q$2000,12,FALSE)/1000000000</f>
        <v>412.25965905300001</v>
      </c>
      <c r="H1090" s="43">
        <f>VLOOKUP($A1090,LNST!$A$3:$Q$1635,9,FALSE)/1000000000</f>
        <v>1.9001922920000001</v>
      </c>
      <c r="I1090" s="43">
        <f>VLOOKUP($A1090,LNST!$A$3:$Q$1635,10,FALSE)/1000000000</f>
        <v>0.89099509700000001</v>
      </c>
      <c r="J1090" s="43">
        <f>VLOOKUP($A1090,LNST!$A$3:$Q$1635,11,FALSE)/1000000000</f>
        <v>0.50612823200000001</v>
      </c>
      <c r="K1090" s="43">
        <f>VLOOKUP($A1090,LNST!$A$3:$Q$1635,12,FALSE)/1000000000</f>
        <v>1.2249011999999999</v>
      </c>
      <c r="L1090" s="45">
        <f>VLOOKUP($A1090,'Doanh thu'!$A$3:$Q$2000,14,FALSE)</f>
        <v>0.80360912815836072</v>
      </c>
      <c r="M1090" s="45">
        <f>VLOOKUP($A1090,'Doanh thu'!$A$3:$Q$2000,15,FALSE)</f>
        <v>0.47861454797056646</v>
      </c>
      <c r="N1090" s="45">
        <f>VLOOKUP($A1090,'Doanh thu'!$A$3:$Q$2000,16,FALSE)</f>
        <v>0.96755745321386777</v>
      </c>
      <c r="O1090" s="45">
        <f>VLOOKUP($A1090,'Doanh thu'!$A$3:$Q$2000,17,FALSE)</f>
        <v>0.42355730379877804</v>
      </c>
      <c r="P1090" s="45">
        <f>VLOOKUP($A1090,LNST!$A$3:$R$1635,14,FALSE)</f>
        <v>2.9344385459398259</v>
      </c>
      <c r="Q1090" s="45">
        <f>VLOOKUP($A1090,LNST!$A$3:$R$1635,15,FALSE)</f>
        <v>-2.0459087714491685E-2</v>
      </c>
      <c r="R1090" s="45">
        <f>VLOOKUP($A1090,LNST!$A$3:$R$1635,16,FALSE)</f>
        <v>-0.71664362385434688</v>
      </c>
      <c r="S1090" s="45">
        <f>VLOOKUP($A1090,LNST!$A$3:$R$1635,17,FALSE)</f>
        <v>9.392899838330955E-2</v>
      </c>
      <c r="T1090" s="45">
        <f>VLOOKUP($A1090,LNG!$A$2:$H$1999,4,FALSE)/(D1090*10^9)</f>
        <v>9.8139131763977008E-3</v>
      </c>
      <c r="U1090" s="45">
        <f>VLOOKUP($A1090,LNG!$A$2:$H$1999,5,FALSE)/(E1090*10^9)</f>
        <v>1.5570915053142469E-2</v>
      </c>
      <c r="V1090" s="45">
        <f>VLOOKUP($A1090,LNG!$A$2:$H$1999,6,FALSE)/(F1090*10^9)</f>
        <v>1.3725248665377363E-2</v>
      </c>
      <c r="W1090" s="45">
        <f>VLOOKUP($A1090,LNG!$A$2:$H$1999,7,FALSE)/(G1090*10^9)</f>
        <v>1.1635583236591467E-2</v>
      </c>
      <c r="X1090" s="45">
        <f>VLOOKUP($A1090,'LNST năm'!$A$2:$I$2000,8,FALSE)</f>
        <v>0.10972943558421532</v>
      </c>
      <c r="Y1090" s="45">
        <f>VLOOKUP($A1090,'LNST năm'!$A$2:$I$2000,9,FALSE)</f>
        <v>9.9297749177775563E-2</v>
      </c>
      <c r="Z1090" s="46" t="e">
        <f>VLOOKUP($A1090,LNG!$A$2:$H$1999,9,FALSE)</f>
        <v>#REF!</v>
      </c>
      <c r="AA1090" s="162" t="e">
        <f>VLOOKUP($A1090,'GIÁ CP'!$A$2:$D$2000,4,FALSE)/Z1090</f>
        <v>#REF!</v>
      </c>
    </row>
    <row r="1091" spans="1:27" hidden="1">
      <c r="A1091" s="18" t="s">
        <v>195</v>
      </c>
      <c r="B1091" s="18" t="s">
        <v>1874</v>
      </c>
      <c r="C1091" s="154" t="str">
        <f>VLOOKUP(A1091,'GIÁ CP'!$K$2:$M$2000,3,FALSE)</f>
        <v xml:space="preserve">Thép và sản phẩm thép </v>
      </c>
      <c r="D1091" s="43">
        <f>VLOOKUP($A1091,'Doanh thu'!$A$3:$Q$2000,9,FALSE)/1000000000</f>
        <v>3808.4949021689999</v>
      </c>
      <c r="E1091" s="43">
        <f>VLOOKUP($A1091,'Doanh thu'!$A$3:$Q$2000,10,FALSE)/1000000000</f>
        <v>3773.0500239839998</v>
      </c>
      <c r="F1091" s="43">
        <f>VLOOKUP($A1091,'Doanh thu'!$A$3:$Q$2000,11,FALSE)/1000000000</f>
        <v>3136.4505768580002</v>
      </c>
      <c r="G1091" s="43">
        <f>VLOOKUP($A1091,'Doanh thu'!$A$3:$Q$2000,12,FALSE)/1000000000</f>
        <v>3261.4075191369998</v>
      </c>
      <c r="H1091" s="43">
        <f>VLOOKUP($A1091,LNST!$A$3:$Q$1635,9,FALSE)/1000000000</f>
        <v>91.593970065999997</v>
      </c>
      <c r="I1091" s="43">
        <f>VLOOKUP($A1091,LNST!$A$3:$Q$1635,10,FALSE)/1000000000</f>
        <v>49.532398780999998</v>
      </c>
      <c r="J1091" s="43">
        <f>VLOOKUP($A1091,LNST!$A$3:$Q$1635,11,FALSE)/1000000000</f>
        <v>-9.40888378</v>
      </c>
      <c r="K1091" s="43">
        <f>VLOOKUP($A1091,LNST!$A$3:$Q$1635,12,FALSE)/1000000000</f>
        <v>22.331993241999999</v>
      </c>
      <c r="L1091" s="45">
        <f>VLOOKUP($A1091,'Doanh thu'!$A$3:$Q$2000,14,FALSE)</f>
        <v>-0.32718455305316779</v>
      </c>
      <c r="M1091" s="45">
        <f>VLOOKUP($A1091,'Doanh thu'!$A$3:$Q$2000,15,FALSE)</f>
        <v>-0.27277280998436382</v>
      </c>
      <c r="N1091" s="45">
        <f>VLOOKUP($A1091,'Doanh thu'!$A$3:$Q$2000,16,FALSE)</f>
        <v>-0.29819574022495282</v>
      </c>
      <c r="O1091" s="45">
        <f>VLOOKUP($A1091,'Doanh thu'!$A$3:$Q$2000,17,FALSE)</f>
        <v>-0.2026189977019561</v>
      </c>
      <c r="P1091" s="45">
        <f>VLOOKUP($A1091,LNST!$A$3:$R$1635,14,FALSE)</f>
        <v>-0.58297081012080276</v>
      </c>
      <c r="Q1091" s="45">
        <f>VLOOKUP($A1091,LNST!$A$3:$R$1635,15,FALSE)</f>
        <v>-0.23618182010605668</v>
      </c>
      <c r="R1091" s="45">
        <f>VLOOKUP($A1091,LNST!$A$3:$R$1635,16,FALSE)</f>
        <v>-1.5109276228618576</v>
      </c>
      <c r="S1091" s="45">
        <f>VLOOKUP($A1091,LNST!$A$3:$R$1635,17,FALSE)</f>
        <v>-0.65855726102224488</v>
      </c>
      <c r="T1091" s="45">
        <f>VLOOKUP($A1091,LNG!$A$2:$H$1999,4,FALSE)/(D1091*10^9)</f>
        <v>6.9123836365140051E-2</v>
      </c>
      <c r="U1091" s="45">
        <f>VLOOKUP($A1091,LNG!$A$2:$H$1999,5,FALSE)/(E1091*10^9)</f>
        <v>7.1565225912081643E-2</v>
      </c>
      <c r="V1091" s="45">
        <f>VLOOKUP($A1091,LNG!$A$2:$H$1999,6,FALSE)/(F1091*10^9)</f>
        <v>5.7414407766755271E-2</v>
      </c>
      <c r="W1091" s="45">
        <f>VLOOKUP($A1091,LNG!$A$2:$H$1999,7,FALSE)/(G1091*10^9)</f>
        <v>2.2020915533733747E-2</v>
      </c>
      <c r="X1091" s="45">
        <f>VLOOKUP($A1091,'LNST năm'!$A$2:$I$2000,8,FALSE)</f>
        <v>-1</v>
      </c>
      <c r="Y1091" s="45">
        <f>VLOOKUP($A1091,'LNST năm'!$A$2:$I$2000,9,FALSE)</f>
        <v>0.25992104989487319</v>
      </c>
      <c r="Z1091" s="46" t="e">
        <f>VLOOKUP($A1091,LNG!$A$2:$H$1999,9,FALSE)</f>
        <v>#REF!</v>
      </c>
      <c r="AA1091" s="162" t="e">
        <f>VLOOKUP($A1091,'GIÁ CP'!$A$2:$D$2000,4,FALSE)/Z1091</f>
        <v>#REF!</v>
      </c>
    </row>
    <row r="1092" spans="1:27" hidden="1">
      <c r="A1092" s="18" t="s">
        <v>1544</v>
      </c>
      <c r="B1092" s="18" t="s">
        <v>3658</v>
      </c>
      <c r="C1092" s="154" t="str">
        <f>VLOOKUP(A1092,'GIÁ CP'!$K$2:$M$2000,3,FALSE)</f>
        <v xml:space="preserve">Công nghiệp phức hợp </v>
      </c>
      <c r="D1092" s="43">
        <f>VLOOKUP($A1092,'Doanh thu'!$A$3:$Q$2000,9,FALSE)/1000000000</f>
        <v>0</v>
      </c>
      <c r="E1092" s="43">
        <f>VLOOKUP($A1092,'Doanh thu'!$A$3:$Q$2000,10,FALSE)/1000000000</f>
        <v>0</v>
      </c>
      <c r="F1092" s="43">
        <f>VLOOKUP($A1092,'Doanh thu'!$A$3:$Q$2000,11,FALSE)/1000000000</f>
        <v>0</v>
      </c>
      <c r="G1092" s="43">
        <f>VLOOKUP($A1092,'Doanh thu'!$A$3:$Q$2000,12,FALSE)/1000000000</f>
        <v>0</v>
      </c>
      <c r="H1092" s="43">
        <f>VLOOKUP($A1092,LNST!$A$3:$Q$1635,9,FALSE)/1000000000</f>
        <v>-0.77864972300000002</v>
      </c>
      <c r="I1092" s="43">
        <f>VLOOKUP($A1092,LNST!$A$3:$Q$1635,10,FALSE)/1000000000</f>
        <v>-0.54170746599999997</v>
      </c>
      <c r="J1092" s="43">
        <f>VLOOKUP($A1092,LNST!$A$3:$Q$1635,11,FALSE)/1000000000</f>
        <v>-0.54590017899999999</v>
      </c>
      <c r="K1092" s="43">
        <f>VLOOKUP($A1092,LNST!$A$3:$Q$1635,12,FALSE)/1000000000</f>
        <v>-0.62102010399999996</v>
      </c>
      <c r="L1092" s="45" t="e">
        <f>VLOOKUP($A1092,'Doanh thu'!$A$3:$Q$2000,14,FALSE)</f>
        <v>#DIV/0!</v>
      </c>
      <c r="M1092" s="45" t="e">
        <f>VLOOKUP($A1092,'Doanh thu'!$A$3:$Q$2000,15,FALSE)</f>
        <v>#DIV/0!</v>
      </c>
      <c r="N1092" s="45" t="e">
        <f>VLOOKUP($A1092,'Doanh thu'!$A$3:$Q$2000,16,FALSE)</f>
        <v>#DIV/0!</v>
      </c>
      <c r="O1092" s="45" t="e">
        <f>VLOOKUP($A1092,'Doanh thu'!$A$3:$Q$2000,17,FALSE)</f>
        <v>#DIV/0!</v>
      </c>
      <c r="P1092" s="45">
        <f>VLOOKUP($A1092,LNST!$A$3:$R$1635,14,FALSE)</f>
        <v>0.27038128571981618</v>
      </c>
      <c r="Q1092" s="45">
        <f>VLOOKUP($A1092,LNST!$A$3:$R$1635,15,FALSE)</f>
        <v>-8.8982444041723729E-2</v>
      </c>
      <c r="R1092" s="45">
        <f>VLOOKUP($A1092,LNST!$A$3:$R$1635,16,FALSE)</f>
        <v>-1.5563370755835622</v>
      </c>
      <c r="S1092" s="45">
        <f>VLOOKUP($A1092,LNST!$A$3:$R$1635,17,FALSE)</f>
        <v>-1.160125930630548</v>
      </c>
      <c r="T1092" s="45" t="e">
        <f>VLOOKUP($A1092,LNG!$A$2:$H$1999,4,FALSE)/(D1092*10^9)</f>
        <v>#DIV/0!</v>
      </c>
      <c r="U1092" s="45" t="e">
        <f>VLOOKUP($A1092,LNG!$A$2:$H$1999,5,FALSE)/(E1092*10^9)</f>
        <v>#DIV/0!</v>
      </c>
      <c r="V1092" s="45" t="e">
        <f>VLOOKUP($A1092,LNG!$A$2:$H$1999,6,FALSE)/(F1092*10^9)</f>
        <v>#DIV/0!</v>
      </c>
      <c r="W1092" s="45" t="e">
        <f>VLOOKUP($A1092,LNG!$A$2:$H$1999,7,FALSE)/(G1092*10^9)</f>
        <v>#DIV/0!</v>
      </c>
      <c r="X1092" s="45">
        <f>VLOOKUP($A1092,'LNST năm'!$A$2:$I$2000,8,FALSE)</f>
        <v>1.86467412476059</v>
      </c>
      <c r="Y1092" s="45">
        <f>VLOOKUP($A1092,'LNST năm'!$A$2:$I$2000,9,FALSE)</f>
        <v>0.27543919310904519</v>
      </c>
      <c r="Z1092" s="46" t="e">
        <f>VLOOKUP($A1092,LNG!$A$2:$H$1999,9,FALSE)</f>
        <v>#REF!</v>
      </c>
      <c r="AA1092" s="162" t="e">
        <f>VLOOKUP($A1092,'GIÁ CP'!$A$2:$D$2000,4,FALSE)/Z1092</f>
        <v>#REF!</v>
      </c>
    </row>
    <row r="1093" spans="1:27" hidden="1">
      <c r="A1093" s="18" t="s">
        <v>783</v>
      </c>
      <c r="B1093" s="18" t="s">
        <v>2979</v>
      </c>
      <c r="C1093" s="154" t="str">
        <f>VLOOKUP(A1093,'GIÁ CP'!$K$2:$M$2000,3,FALSE)</f>
        <v xml:space="preserve">Bảo hiểm phi nhân thọ </v>
      </c>
      <c r="D1093" s="43">
        <f>VLOOKUP($A1093,'Doanh thu'!$A$3:$Q$2000,9,FALSE)/1000000000</f>
        <v>981.04145182499997</v>
      </c>
      <c r="E1093" s="43">
        <f>VLOOKUP($A1093,'Doanh thu'!$A$3:$Q$2000,10,FALSE)/1000000000</f>
        <v>947.83480852699995</v>
      </c>
      <c r="F1093" s="43">
        <f>VLOOKUP($A1093,'Doanh thu'!$A$3:$Q$2000,11,FALSE)/1000000000</f>
        <v>1146.8891173320001</v>
      </c>
      <c r="G1093" s="43">
        <f>VLOOKUP($A1093,'Doanh thu'!$A$3:$Q$2000,12,FALSE)/1000000000</f>
        <v>1018.110161318</v>
      </c>
      <c r="H1093" s="43">
        <f>VLOOKUP($A1093,LNST!$A$3:$Q$1635,9,FALSE)/1000000000</f>
        <v>84.029642211999999</v>
      </c>
      <c r="I1093" s="43">
        <f>VLOOKUP($A1093,LNST!$A$3:$Q$1635,10,FALSE)/1000000000</f>
        <v>123.098528505</v>
      </c>
      <c r="J1093" s="43">
        <f>VLOOKUP($A1093,LNST!$A$3:$Q$1635,11,FALSE)/1000000000</f>
        <v>17.297197075</v>
      </c>
      <c r="K1093" s="43">
        <f>VLOOKUP($A1093,LNST!$A$3:$Q$1635,12,FALSE)/1000000000</f>
        <v>102.230777481</v>
      </c>
      <c r="L1093" s="45">
        <f>VLOOKUP($A1093,'Doanh thu'!$A$3:$Q$2000,14,FALSE)</f>
        <v>0.1079650478934584</v>
      </c>
      <c r="M1093" s="45">
        <f>VLOOKUP($A1093,'Doanh thu'!$A$3:$Q$2000,15,FALSE)</f>
        <v>0.10853885621850137</v>
      </c>
      <c r="N1093" s="45">
        <f>VLOOKUP($A1093,'Doanh thu'!$A$3:$Q$2000,16,FALSE)</f>
        <v>9.071250459723533E-2</v>
      </c>
      <c r="O1093" s="45">
        <f>VLOOKUP($A1093,'Doanh thu'!$A$3:$Q$2000,17,FALSE)</f>
        <v>2.6294383372845762E-2</v>
      </c>
      <c r="P1093" s="45">
        <f>VLOOKUP($A1093,LNST!$A$3:$R$1635,14,FALSE)</f>
        <v>0.48534639110324179</v>
      </c>
      <c r="Q1093" s="45">
        <f>VLOOKUP($A1093,LNST!$A$3:$R$1635,15,FALSE)</f>
        <v>3.9903658532238038</v>
      </c>
      <c r="R1093" s="45">
        <f>VLOOKUP($A1093,LNST!$A$3:$R$1635,16,FALSE)</f>
        <v>-0.78448382716841791</v>
      </c>
      <c r="S1093" s="45">
        <f>VLOOKUP($A1093,LNST!$A$3:$R$1635,17,FALSE)</f>
        <v>1.765475769080661E-2</v>
      </c>
      <c r="T1093" s="45">
        <f>VLOOKUP($A1093,LNG!$A$2:$H$1999,4,FALSE)/(D1093*10^9)</f>
        <v>0.21119923082512101</v>
      </c>
      <c r="U1093" s="45">
        <f>VLOOKUP($A1093,LNG!$A$2:$H$1999,5,FALSE)/(E1093*10^9)</f>
        <v>0.16048061770635744</v>
      </c>
      <c r="V1093" s="45">
        <f>VLOOKUP($A1093,LNG!$A$2:$H$1999,6,FALSE)/(F1093*10^9)</f>
        <v>0.14818154053492838</v>
      </c>
      <c r="W1093" s="45">
        <f>VLOOKUP($A1093,LNG!$A$2:$H$1999,7,FALSE)/(G1093*10^9)</f>
        <v>7.8821321722310975E-2</v>
      </c>
      <c r="X1093" s="45">
        <f>VLOOKUP($A1093,'LNST năm'!$A$2:$I$2000,8,FALSE)</f>
        <v>0.36215698313500666</v>
      </c>
      <c r="Y1093" s="45">
        <f>VLOOKUP($A1093,'LNST năm'!$A$2:$I$2000,9,FALSE)</f>
        <v>0.26762157516589657</v>
      </c>
      <c r="Z1093" s="46" t="e">
        <f>VLOOKUP($A1093,LNG!$A$2:$H$1999,9,FALSE)</f>
        <v>#REF!</v>
      </c>
      <c r="AA1093" s="162" t="e">
        <f>VLOOKUP($A1093,'GIÁ CP'!$A$2:$D$2000,4,FALSE)/Z1093</f>
        <v>#REF!</v>
      </c>
    </row>
    <row r="1094" spans="1:27" hidden="1">
      <c r="A1094" s="18" t="s">
        <v>1149</v>
      </c>
      <c r="B1094" s="18" t="s">
        <v>2728</v>
      </c>
      <c r="C1094" s="154" t="str">
        <f>VLOOKUP(A1094,'GIÁ CP'!$K$2:$M$2000,3,FALSE)</f>
        <v xml:space="preserve">Thực phẩm </v>
      </c>
      <c r="D1094" s="43">
        <f>VLOOKUP($A1094,'Doanh thu'!$A$3:$Q$2000,9,FALSE)/1000000000</f>
        <v>73.332919223000005</v>
      </c>
      <c r="E1094" s="43">
        <f>VLOOKUP($A1094,'Doanh thu'!$A$3:$Q$2000,10,FALSE)/1000000000</f>
        <v>87.868839734000005</v>
      </c>
      <c r="F1094" s="43">
        <f>VLOOKUP($A1094,'Doanh thu'!$A$3:$Q$2000,11,FALSE)/1000000000</f>
        <v>91.709014271000001</v>
      </c>
      <c r="G1094" s="43">
        <f>VLOOKUP($A1094,'Doanh thu'!$A$3:$Q$2000,12,FALSE)/1000000000</f>
        <v>79.737318302999995</v>
      </c>
      <c r="H1094" s="43">
        <f>VLOOKUP($A1094,LNST!$A$3:$Q$1635,9,FALSE)/1000000000</f>
        <v>-5.2505201670000003</v>
      </c>
      <c r="I1094" s="43">
        <f>VLOOKUP($A1094,LNST!$A$3:$Q$1635,10,FALSE)/1000000000</f>
        <v>6.8662145999999993E-2</v>
      </c>
      <c r="J1094" s="43">
        <f>VLOOKUP($A1094,LNST!$A$3:$Q$1635,11,FALSE)/1000000000</f>
        <v>6.503850742</v>
      </c>
      <c r="K1094" s="43">
        <f>VLOOKUP($A1094,LNST!$A$3:$Q$1635,12,FALSE)/1000000000</f>
        <v>-0.56182183799999996</v>
      </c>
      <c r="L1094" s="45">
        <f>VLOOKUP($A1094,'Doanh thu'!$A$3:$Q$2000,14,FALSE)</f>
        <v>-0.31063329426790104</v>
      </c>
      <c r="M1094" s="45">
        <f>VLOOKUP($A1094,'Doanh thu'!$A$3:$Q$2000,15,FALSE)</f>
        <v>-4.7038782630413209E-2</v>
      </c>
      <c r="N1094" s="45">
        <f>VLOOKUP($A1094,'Doanh thu'!$A$3:$Q$2000,16,FALSE)</f>
        <v>-9.1002481146229316E-2</v>
      </c>
      <c r="O1094" s="45">
        <f>VLOOKUP($A1094,'Doanh thu'!$A$3:$Q$2000,17,FALSE)</f>
        <v>7.6876626110487956E-2</v>
      </c>
      <c r="P1094" s="45">
        <f>VLOOKUP($A1094,LNST!$A$3:$R$1635,14,FALSE)</f>
        <v>-18.600714565280779</v>
      </c>
      <c r="Q1094" s="45">
        <f>VLOOKUP($A1094,LNST!$A$3:$R$1635,15,FALSE)</f>
        <v>1.0903201851384381</v>
      </c>
      <c r="R1094" s="45">
        <f>VLOOKUP($A1094,LNST!$A$3:$R$1635,16,FALSE)</f>
        <v>9.9293953285493739</v>
      </c>
      <c r="S1094" s="45">
        <f>VLOOKUP($A1094,LNST!$A$3:$R$1635,17,FALSE)</f>
        <v>0.48501427422978832</v>
      </c>
      <c r="T1094" s="45">
        <f>VLOOKUP($A1094,LNG!$A$2:$H$1999,4,FALSE)/(D1094*10^9)</f>
        <v>0.21739423613453987</v>
      </c>
      <c r="U1094" s="45">
        <f>VLOOKUP($A1094,LNG!$A$2:$H$1999,5,FALSE)/(E1094*10^9)</f>
        <v>0.18664196818402023</v>
      </c>
      <c r="V1094" s="45">
        <f>VLOOKUP($A1094,LNG!$A$2:$H$1999,6,FALSE)/(F1094*10^9)</f>
        <v>0.20007106697037152</v>
      </c>
      <c r="W1094" s="45">
        <f>VLOOKUP($A1094,LNG!$A$2:$H$1999,7,FALSE)/(G1094*10^9)</f>
        <v>0.2178640103870462</v>
      </c>
      <c r="X1094" s="45">
        <f>VLOOKUP($A1094,'LNST năm'!$A$2:$I$2000,8,FALSE)</f>
        <v>1.1561078057953793</v>
      </c>
      <c r="Y1094" s="45">
        <f>VLOOKUP($A1094,'LNST năm'!$A$2:$I$2000,9,FALSE)</f>
        <v>0.29498266107086746</v>
      </c>
      <c r="Z1094" s="46" t="e">
        <f>VLOOKUP($A1094,LNG!$A$2:$H$1999,9,FALSE)</f>
        <v>#REF!</v>
      </c>
      <c r="AA1094" s="162" t="e">
        <f>VLOOKUP($A1094,'GIÁ CP'!$A$2:$D$2000,4,FALSE)/Z1094</f>
        <v>#REF!</v>
      </c>
    </row>
    <row r="1095" spans="1:27" hidden="1">
      <c r="A1095" s="18" t="s">
        <v>1616</v>
      </c>
      <c r="B1095" s="18" t="s">
        <v>2711</v>
      </c>
      <c r="C1095" s="154" t="str">
        <f>VLOOKUP(A1095,'GIÁ CP'!$K$2:$M$2000,3,FALSE)</f>
        <v xml:space="preserve">Xây dựng </v>
      </c>
      <c r="D1095" s="43">
        <f>VLOOKUP($A1095,'Doanh thu'!$A$3:$Q$2000,9,FALSE)/1000000000</f>
        <v>1.314619983</v>
      </c>
      <c r="E1095" s="43">
        <f>VLOOKUP($A1095,'Doanh thu'!$A$3:$Q$2000,10,FALSE)/1000000000</f>
        <v>5.2303138389999999</v>
      </c>
      <c r="F1095" s="43">
        <f>VLOOKUP($A1095,'Doanh thu'!$A$3:$Q$2000,11,FALSE)/1000000000</f>
        <v>12.763268862</v>
      </c>
      <c r="G1095" s="43">
        <f>VLOOKUP($A1095,'Doanh thu'!$A$3:$Q$2000,12,FALSE)/1000000000</f>
        <v>4.6393520810000002</v>
      </c>
      <c r="H1095" s="43">
        <f>VLOOKUP($A1095,LNST!$A$3:$Q$1635,9,FALSE)/1000000000</f>
        <v>-0.84696008</v>
      </c>
      <c r="I1095" s="43">
        <f>VLOOKUP($A1095,LNST!$A$3:$Q$1635,10,FALSE)/1000000000</f>
        <v>-0.13345924100000001</v>
      </c>
      <c r="J1095" s="43">
        <f>VLOOKUP($A1095,LNST!$A$3:$Q$1635,11,FALSE)/1000000000</f>
        <v>-5.7287039220000002</v>
      </c>
      <c r="K1095" s="43">
        <f>VLOOKUP($A1095,LNST!$A$3:$Q$1635,12,FALSE)/1000000000</f>
        <v>-0.357105071</v>
      </c>
      <c r="L1095" s="45">
        <f>VLOOKUP($A1095,'Doanh thu'!$A$3:$Q$2000,14,FALSE)</f>
        <v>-0.89604151108587293</v>
      </c>
      <c r="M1095" s="45">
        <f>VLOOKUP($A1095,'Doanh thu'!$A$3:$Q$2000,15,FALSE)</f>
        <v>-0.78423860683698665</v>
      </c>
      <c r="N1095" s="45">
        <f>VLOOKUP($A1095,'Doanh thu'!$A$3:$Q$2000,16,FALSE)</f>
        <v>-0.42098113115660585</v>
      </c>
      <c r="O1095" s="45">
        <f>VLOOKUP($A1095,'Doanh thu'!$A$3:$Q$2000,17,FALSE)</f>
        <v>3.5816930091489417E-2</v>
      </c>
      <c r="P1095" s="45">
        <f>VLOOKUP($A1095,LNST!$A$3:$R$1635,14,FALSE)</f>
        <v>-51.588006075625167</v>
      </c>
      <c r="Q1095" s="45">
        <f>VLOOKUP($A1095,LNST!$A$3:$R$1635,15,FALSE)</f>
        <v>-4.3348084518209893</v>
      </c>
      <c r="R1095" s="45">
        <f>VLOOKUP($A1095,LNST!$A$3:$R$1635,16,FALSE)</f>
        <v>-163.16012187915504</v>
      </c>
      <c r="S1095" s="45">
        <f>VLOOKUP($A1095,LNST!$A$3:$R$1635,17,FALSE)</f>
        <v>0.49371786084460662</v>
      </c>
      <c r="T1095" s="45">
        <f>VLOOKUP($A1095,LNG!$A$2:$H$1999,4,FALSE)/(D1095*10^9)</f>
        <v>0.32287264798104015</v>
      </c>
      <c r="U1095" s="45">
        <f>VLOOKUP($A1095,LNG!$A$2:$H$1999,5,FALSE)/(E1095*10^9)</f>
        <v>-6.5939899710863222E-3</v>
      </c>
      <c r="V1095" s="45">
        <f>VLOOKUP($A1095,LNG!$A$2:$H$1999,6,FALSE)/(F1095*10^9)</f>
        <v>5.5494651147622281E-2</v>
      </c>
      <c r="W1095" s="45">
        <f>VLOOKUP($A1095,LNG!$A$2:$H$1999,7,FALSE)/(G1095*10^9)</f>
        <v>-1.0176613204967919</v>
      </c>
      <c r="X1095" s="45">
        <f>VLOOKUP($A1095,'LNST năm'!$A$2:$I$2000,8,FALSE)</f>
        <v>-126.47007906228519</v>
      </c>
      <c r="Y1095" s="45">
        <f>VLOOKUP($A1095,'LNST năm'!$A$2:$I$2000,9,FALSE)</f>
        <v>-7.1177481559242652</v>
      </c>
      <c r="Z1095" s="46" t="e">
        <f>VLOOKUP($A1095,LNG!$A$2:$H$1999,9,FALSE)</f>
        <v>#REF!</v>
      </c>
      <c r="AA1095" s="162" t="e">
        <f>VLOOKUP($A1095,'GIÁ CP'!$A$2:$D$2000,4,FALSE)/Z1095</f>
        <v>#REF!</v>
      </c>
    </row>
    <row r="1096" spans="1:27" hidden="1">
      <c r="A1096" s="18" t="s">
        <v>128</v>
      </c>
      <c r="B1096" s="18" t="s">
        <v>1802</v>
      </c>
      <c r="C1096" s="154" t="str">
        <f>VLOOKUP(A1096,'GIÁ CP'!$K$2:$M$2000,3,FALSE)</f>
        <v xml:space="preserve">Nhựa, cao su &amp; sợi </v>
      </c>
      <c r="D1096" s="43">
        <f>VLOOKUP($A1096,'Doanh thu'!$A$3:$Q$2000,9,FALSE)/1000000000</f>
        <v>186.22156391300001</v>
      </c>
      <c r="E1096" s="43">
        <f>VLOOKUP($A1096,'Doanh thu'!$A$3:$Q$2000,10,FALSE)/1000000000</f>
        <v>198.65702829599999</v>
      </c>
      <c r="F1096" s="43">
        <f>VLOOKUP($A1096,'Doanh thu'!$A$3:$Q$2000,11,FALSE)/1000000000</f>
        <v>228.36257149599999</v>
      </c>
      <c r="G1096" s="43">
        <f>VLOOKUP($A1096,'Doanh thu'!$A$3:$Q$2000,12,FALSE)/1000000000</f>
        <v>205.92854398899999</v>
      </c>
      <c r="H1096" s="43">
        <f>VLOOKUP($A1096,LNST!$A$3:$Q$1635,9,FALSE)/1000000000</f>
        <v>5.8211715960000001</v>
      </c>
      <c r="I1096" s="43">
        <f>VLOOKUP($A1096,LNST!$A$3:$Q$1635,10,FALSE)/1000000000</f>
        <v>3.5011385229999998</v>
      </c>
      <c r="J1096" s="43">
        <f>VLOOKUP($A1096,LNST!$A$3:$Q$1635,11,FALSE)/1000000000</f>
        <v>2.6794907289999998</v>
      </c>
      <c r="K1096" s="43">
        <f>VLOOKUP($A1096,LNST!$A$3:$Q$1635,12,FALSE)/1000000000</f>
        <v>7.3545591010000004</v>
      </c>
      <c r="L1096" s="45">
        <f>VLOOKUP($A1096,'Doanh thu'!$A$3:$Q$2000,14,FALSE)</f>
        <v>-0.17527123739824294</v>
      </c>
      <c r="M1096" s="45">
        <f>VLOOKUP($A1096,'Doanh thu'!$A$3:$Q$2000,15,FALSE)</f>
        <v>-0.20078765539107091</v>
      </c>
      <c r="N1096" s="45">
        <f>VLOOKUP($A1096,'Doanh thu'!$A$3:$Q$2000,16,FALSE)</f>
        <v>0.12980516230948749</v>
      </c>
      <c r="O1096" s="45">
        <f>VLOOKUP($A1096,'Doanh thu'!$A$3:$Q$2000,17,FALSE)</f>
        <v>0.16360592653019029</v>
      </c>
      <c r="P1096" s="45">
        <f>VLOOKUP($A1096,LNST!$A$3:$R$1635,14,FALSE)</f>
        <v>1.0901599601779282</v>
      </c>
      <c r="Q1096" s="45">
        <f>VLOOKUP($A1096,LNST!$A$3:$R$1635,15,FALSE)</f>
        <v>-0.57809926543871515</v>
      </c>
      <c r="R1096" s="45">
        <f>VLOOKUP($A1096,LNST!$A$3:$R$1635,16,FALSE)</f>
        <v>-0.44732744954003362</v>
      </c>
      <c r="S1096" s="45">
        <f>VLOOKUP($A1096,LNST!$A$3:$R$1635,17,FALSE)</f>
        <v>-8.4483901863842456E-2</v>
      </c>
      <c r="T1096" s="45">
        <f>VLOOKUP($A1096,LNG!$A$2:$H$1999,4,FALSE)/(D1096*10^9)</f>
        <v>6.9560560806222041E-2</v>
      </c>
      <c r="U1096" s="45">
        <f>VLOOKUP($A1096,LNG!$A$2:$H$1999,5,FALSE)/(E1096*10^9)</f>
        <v>5.7305333642853153E-2</v>
      </c>
      <c r="V1096" s="45">
        <f>VLOOKUP($A1096,LNG!$A$2:$H$1999,6,FALSE)/(F1096*10^9)</f>
        <v>3.2874058760244323E-2</v>
      </c>
      <c r="W1096" s="45">
        <f>VLOOKUP($A1096,LNG!$A$2:$H$1999,7,FALSE)/(G1096*10^9)</f>
        <v>5.5610372555305952E-2</v>
      </c>
      <c r="X1096" s="45">
        <f>VLOOKUP($A1096,'LNST năm'!$A$2:$I$2000,8,FALSE)</f>
        <v>-0.21688748886713735</v>
      </c>
      <c r="Y1096" s="45">
        <f>VLOOKUP($A1096,'LNST năm'!$A$2:$I$2000,9,FALSE)</f>
        <v>-0.16206837335884228</v>
      </c>
      <c r="Z1096" s="46" t="e">
        <f>VLOOKUP($A1096,LNG!$A$2:$H$1999,9,FALSE)</f>
        <v>#REF!</v>
      </c>
      <c r="AA1096" s="162" t="e">
        <f>VLOOKUP($A1096,'GIÁ CP'!$A$2:$D$2000,4,FALSE)/Z1096</f>
        <v>#REF!</v>
      </c>
    </row>
    <row r="1097" spans="1:27" hidden="1">
      <c r="A1097" s="18" t="s">
        <v>1014</v>
      </c>
      <c r="B1097" s="18" t="s">
        <v>2499</v>
      </c>
      <c r="C1097" s="154" t="str">
        <f>VLOOKUP(A1097,'GIÁ CP'!$K$2:$M$2000,3,FALSE)</f>
        <v xml:space="preserve">Thực phẩm </v>
      </c>
      <c r="D1097" s="43">
        <f>VLOOKUP($A1097,'Doanh thu'!$A$3:$Q$2000,9,FALSE)/1000000000</f>
        <v>153.046079502</v>
      </c>
      <c r="E1097" s="43">
        <f>VLOOKUP($A1097,'Doanh thu'!$A$3:$Q$2000,10,FALSE)/1000000000</f>
        <v>162.04084575499999</v>
      </c>
      <c r="F1097" s="43">
        <f>VLOOKUP($A1097,'Doanh thu'!$A$3:$Q$2000,11,FALSE)/1000000000</f>
        <v>171.81934733599999</v>
      </c>
      <c r="G1097" s="43">
        <f>VLOOKUP($A1097,'Doanh thu'!$A$3:$Q$2000,12,FALSE)/1000000000</f>
        <v>160.01250669300001</v>
      </c>
      <c r="H1097" s="43">
        <f>VLOOKUP($A1097,LNST!$A$3:$Q$1635,9,FALSE)/1000000000</f>
        <v>1.045141023</v>
      </c>
      <c r="I1097" s="43">
        <f>VLOOKUP($A1097,LNST!$A$3:$Q$1635,10,FALSE)/1000000000</f>
        <v>0.97983298100000005</v>
      </c>
      <c r="J1097" s="43">
        <f>VLOOKUP($A1097,LNST!$A$3:$Q$1635,11,FALSE)/1000000000</f>
        <v>0.64384004900000003</v>
      </c>
      <c r="K1097" s="43">
        <f>VLOOKUP($A1097,LNST!$A$3:$Q$1635,12,FALSE)/1000000000</f>
        <v>1.2472493149999999</v>
      </c>
      <c r="L1097" s="45">
        <f>VLOOKUP($A1097,'Doanh thu'!$A$3:$Q$2000,14,FALSE)</f>
        <v>5.2207290396336932E-2</v>
      </c>
      <c r="M1097" s="45">
        <f>VLOOKUP($A1097,'Doanh thu'!$A$3:$Q$2000,15,FALSE)</f>
        <v>-1.41584145060977E-2</v>
      </c>
      <c r="N1097" s="45">
        <f>VLOOKUP($A1097,'Doanh thu'!$A$3:$Q$2000,16,FALSE)</f>
        <v>-6.5150321282429008E-2</v>
      </c>
      <c r="O1097" s="45">
        <f>VLOOKUP($A1097,'Doanh thu'!$A$3:$Q$2000,17,FALSE)</f>
        <v>8.4936137121532904E-2</v>
      </c>
      <c r="P1097" s="45">
        <f>VLOOKUP($A1097,LNST!$A$3:$R$1635,14,FALSE)</f>
        <v>-0.13900977125826736</v>
      </c>
      <c r="Q1097" s="45">
        <f>VLOOKUP($A1097,LNST!$A$3:$R$1635,15,FALSE)</f>
        <v>2.8627188094337104</v>
      </c>
      <c r="R1097" s="45">
        <f>VLOOKUP($A1097,LNST!$A$3:$R$1635,16,FALSE)</f>
        <v>-0.46550196140359607</v>
      </c>
      <c r="S1097" s="45">
        <f>VLOOKUP($A1097,LNST!$A$3:$R$1635,17,FALSE)</f>
        <v>0.23112202155675166</v>
      </c>
      <c r="T1097" s="45">
        <f>VLOOKUP($A1097,LNG!$A$2:$H$1999,4,FALSE)/(D1097*10^9)</f>
        <v>5.9740840279940123E-2</v>
      </c>
      <c r="U1097" s="45">
        <f>VLOOKUP($A1097,LNG!$A$2:$H$1999,5,FALSE)/(E1097*10^9)</f>
        <v>5.2567281640080947E-2</v>
      </c>
      <c r="V1097" s="45">
        <f>VLOOKUP($A1097,LNG!$A$2:$H$1999,6,FALSE)/(F1097*10^9)</f>
        <v>5.6972810179852076E-2</v>
      </c>
      <c r="W1097" s="45">
        <f>VLOOKUP($A1097,LNG!$A$2:$H$1999,7,FALSE)/(G1097*10^9)</f>
        <v>7.3609921708171516E-2</v>
      </c>
      <c r="X1097" s="45">
        <f>VLOOKUP($A1097,'LNST năm'!$A$2:$I$2000,8,FALSE)</f>
        <v>0.92522839985391681</v>
      </c>
      <c r="Y1097" s="45">
        <f>VLOOKUP($A1097,'LNST năm'!$A$2:$I$2000,9,FALSE)</f>
        <v>0.34985558898941416</v>
      </c>
      <c r="Z1097" s="46" t="e">
        <f>VLOOKUP($A1097,LNG!$A$2:$H$1999,9,FALSE)</f>
        <v>#REF!</v>
      </c>
      <c r="AA1097" s="162" t="e">
        <f>VLOOKUP($A1097,'GIÁ CP'!$A$2:$D$2000,4,FALSE)/Z1097</f>
        <v>#REF!</v>
      </c>
    </row>
    <row r="1098" spans="1:27" hidden="1">
      <c r="A1098" s="18" t="s">
        <v>573</v>
      </c>
      <c r="B1098" s="18" t="s">
        <v>3138</v>
      </c>
      <c r="C1098" s="154" t="str">
        <f>VLOOKUP(A1098,'GIÁ CP'!$K$2:$M$2000,3,FALSE)</f>
        <v xml:space="preserve">Vật liệu xây dựng &amp; Nội thất </v>
      </c>
      <c r="D1098" s="43">
        <f>VLOOKUP($A1098,'Doanh thu'!$A$3:$Q$2000,9,FALSE)/1000000000</f>
        <v>482.12836672899999</v>
      </c>
      <c r="E1098" s="43">
        <f>VLOOKUP($A1098,'Doanh thu'!$A$3:$Q$2000,10,FALSE)/1000000000</f>
        <v>471.90985014199998</v>
      </c>
      <c r="F1098" s="43">
        <f>VLOOKUP($A1098,'Doanh thu'!$A$3:$Q$2000,11,FALSE)/1000000000</f>
        <v>554.37507704899997</v>
      </c>
      <c r="G1098" s="43">
        <f>VLOOKUP($A1098,'Doanh thu'!$A$3:$Q$2000,12,FALSE)/1000000000</f>
        <v>498.80709824000002</v>
      </c>
      <c r="H1098" s="43">
        <f>VLOOKUP($A1098,LNST!$A$3:$Q$1635,9,FALSE)/1000000000</f>
        <v>11.884445832000001</v>
      </c>
      <c r="I1098" s="43">
        <f>VLOOKUP($A1098,LNST!$A$3:$Q$1635,10,FALSE)/1000000000</f>
        <v>1.456390949</v>
      </c>
      <c r="J1098" s="43">
        <f>VLOOKUP($A1098,LNST!$A$3:$Q$1635,11,FALSE)/1000000000</f>
        <v>16.362398126999999</v>
      </c>
      <c r="K1098" s="43">
        <f>VLOOKUP($A1098,LNST!$A$3:$Q$1635,12,FALSE)/1000000000</f>
        <v>8.9291821779999996</v>
      </c>
      <c r="L1098" s="45">
        <f>VLOOKUP($A1098,'Doanh thu'!$A$3:$Q$2000,14,FALSE)</f>
        <v>0.11898072960750633</v>
      </c>
      <c r="M1098" s="45">
        <f>VLOOKUP($A1098,'Doanh thu'!$A$3:$Q$2000,15,FALSE)</f>
        <v>0.25026820388146354</v>
      </c>
      <c r="N1098" s="45">
        <f>VLOOKUP($A1098,'Doanh thu'!$A$3:$Q$2000,16,FALSE)</f>
        <v>0.17800447376286327</v>
      </c>
      <c r="O1098" s="45">
        <f>VLOOKUP($A1098,'Doanh thu'!$A$3:$Q$2000,17,FALSE)</f>
        <v>0.24941837711398174</v>
      </c>
      <c r="P1098" s="45">
        <f>VLOOKUP($A1098,LNST!$A$3:$R$1635,14,FALSE)</f>
        <v>-0.56050099082111149</v>
      </c>
      <c r="Q1098" s="45">
        <f>VLOOKUP($A1098,LNST!$A$3:$R$1635,15,FALSE)</f>
        <v>-0.5263756506020788</v>
      </c>
      <c r="R1098" s="45">
        <f>VLOOKUP($A1098,LNST!$A$3:$R$1635,16,FALSE)</f>
        <v>2.2340357524045285</v>
      </c>
      <c r="S1098" s="45">
        <f>VLOOKUP($A1098,LNST!$A$3:$R$1635,17,FALSE)</f>
        <v>0.74158475210725505</v>
      </c>
      <c r="T1098" s="45">
        <f>VLOOKUP($A1098,LNG!$A$2:$H$1999,4,FALSE)/(D1098*10^9)</f>
        <v>6.1107106416246247E-2</v>
      </c>
      <c r="U1098" s="45">
        <f>VLOOKUP($A1098,LNG!$A$2:$H$1999,5,FALSE)/(E1098*10^9)</f>
        <v>0.10290046507058104</v>
      </c>
      <c r="V1098" s="45">
        <f>VLOOKUP($A1098,LNG!$A$2:$H$1999,6,FALSE)/(F1098*10^9)</f>
        <v>5.0506161314184041E-2</v>
      </c>
      <c r="W1098" s="45">
        <f>VLOOKUP($A1098,LNG!$A$2:$H$1999,7,FALSE)/(G1098*10^9)</f>
        <v>0.1110282279991798</v>
      </c>
      <c r="X1098" s="45">
        <f>VLOOKUP($A1098,'LNST năm'!$A$2:$I$2000,8,FALSE)</f>
        <v>-1</v>
      </c>
      <c r="Y1098" s="45">
        <f>VLOOKUP($A1098,'LNST năm'!$A$2:$I$2000,9,FALSE)</f>
        <v>-1</v>
      </c>
      <c r="Z1098" s="46" t="e">
        <f>VLOOKUP($A1098,LNG!$A$2:$H$1999,9,FALSE)</f>
        <v>#REF!</v>
      </c>
      <c r="AA1098" s="162" t="e">
        <f>VLOOKUP($A1098,'GIÁ CP'!$A$2:$D$2000,4,FALSE)/Z1098</f>
        <v>#REF!</v>
      </c>
    </row>
    <row r="1099" spans="1:27" hidden="1">
      <c r="A1099" s="18" t="s">
        <v>820</v>
      </c>
      <c r="B1099" s="18" t="s">
        <v>2680</v>
      </c>
      <c r="C1099" s="154" t="str">
        <f>VLOOKUP(A1099,'GIÁ CP'!$K$2:$M$2000,3,FALSE)</f>
        <v xml:space="preserve">Nhựa, cao su &amp; sợi </v>
      </c>
      <c r="D1099" s="43">
        <f>VLOOKUP($A1099,'Doanh thu'!$A$3:$Q$2000,9,FALSE)/1000000000</f>
        <v>98.370931810000002</v>
      </c>
      <c r="E1099" s="43">
        <f>VLOOKUP($A1099,'Doanh thu'!$A$3:$Q$2000,10,FALSE)/1000000000</f>
        <v>184.12373109800001</v>
      </c>
      <c r="F1099" s="43">
        <f>VLOOKUP($A1099,'Doanh thu'!$A$3:$Q$2000,11,FALSE)/1000000000</f>
        <v>196.74885938099999</v>
      </c>
      <c r="G1099" s="43">
        <f>VLOOKUP($A1099,'Doanh thu'!$A$3:$Q$2000,12,FALSE)/1000000000</f>
        <v>279.77106040000001</v>
      </c>
      <c r="H1099" s="43">
        <f>VLOOKUP($A1099,LNST!$A$3:$Q$1635,9,FALSE)/1000000000</f>
        <v>21.868138090999999</v>
      </c>
      <c r="I1099" s="43">
        <f>VLOOKUP($A1099,LNST!$A$3:$Q$1635,10,FALSE)/1000000000</f>
        <v>38.981529934000001</v>
      </c>
      <c r="J1099" s="43">
        <f>VLOOKUP($A1099,LNST!$A$3:$Q$1635,11,FALSE)/1000000000</f>
        <v>40.597892522999999</v>
      </c>
      <c r="K1099" s="43">
        <f>VLOOKUP($A1099,LNST!$A$3:$Q$1635,12,FALSE)/1000000000</f>
        <v>78.419777530000005</v>
      </c>
      <c r="L1099" s="45">
        <f>VLOOKUP($A1099,'Doanh thu'!$A$3:$Q$2000,14,FALSE)</f>
        <v>0.57466013289393736</v>
      </c>
      <c r="M1099" s="45">
        <f>VLOOKUP($A1099,'Doanh thu'!$A$3:$Q$2000,15,FALSE)</f>
        <v>0.28589733961890973</v>
      </c>
      <c r="N1099" s="45">
        <f>VLOOKUP($A1099,'Doanh thu'!$A$3:$Q$2000,16,FALSE)</f>
        <v>0.33248952700932627</v>
      </c>
      <c r="O1099" s="45">
        <f>VLOOKUP($A1099,'Doanh thu'!$A$3:$Q$2000,17,FALSE)</f>
        <v>0.36412877836708235</v>
      </c>
      <c r="P1099" s="45">
        <f>VLOOKUP($A1099,LNST!$A$3:$R$1635,14,FALSE)</f>
        <v>1.3101818471715996</v>
      </c>
      <c r="Q1099" s="45">
        <f>VLOOKUP($A1099,LNST!$A$3:$R$1635,15,FALSE)</f>
        <v>-2.3537369906006737E-2</v>
      </c>
      <c r="R1099" s="45">
        <f>VLOOKUP($A1099,LNST!$A$3:$R$1635,16,FALSE)</f>
        <v>5.6345260248671085E-2</v>
      </c>
      <c r="S1099" s="45">
        <f>VLOOKUP($A1099,LNST!$A$3:$R$1635,17,FALSE)</f>
        <v>0.40163679160518784</v>
      </c>
      <c r="T1099" s="45">
        <f>VLOOKUP($A1099,LNG!$A$2:$H$1999,4,FALSE)/(D1099*10^9)</f>
        <v>0.8234570383704084</v>
      </c>
      <c r="U1099" s="45">
        <f>VLOOKUP($A1099,LNG!$A$2:$H$1999,5,FALSE)/(E1099*10^9)</f>
        <v>0.20993190288668806</v>
      </c>
      <c r="V1099" s="45">
        <f>VLOOKUP($A1099,LNG!$A$2:$H$1999,6,FALSE)/(F1099*10^9)</f>
        <v>0.33220257571827044</v>
      </c>
      <c r="W1099" s="45">
        <f>VLOOKUP($A1099,LNG!$A$2:$H$1999,7,FALSE)/(G1099*10^9)</f>
        <v>0.27621916536153646</v>
      </c>
      <c r="X1099" s="45">
        <f>VLOOKUP($A1099,'LNST năm'!$A$2:$I$2000,8,FALSE)</f>
        <v>0.45548147085038082</v>
      </c>
      <c r="Y1099" s="45">
        <f>VLOOKUP($A1099,'LNST năm'!$A$2:$I$2000,9,FALSE)</f>
        <v>0.25239232324889915</v>
      </c>
      <c r="Z1099" s="46" t="e">
        <f>VLOOKUP($A1099,LNG!$A$2:$H$1999,9,FALSE)</f>
        <v>#REF!</v>
      </c>
      <c r="AA1099" s="162" t="e">
        <f>VLOOKUP($A1099,'GIÁ CP'!$A$2:$D$2000,4,FALSE)/Z1099</f>
        <v>#REF!</v>
      </c>
    </row>
    <row r="1100" spans="1:27" hidden="1">
      <c r="A1100" s="18" t="s">
        <v>368</v>
      </c>
      <c r="B1100" s="18" t="s">
        <v>2071</v>
      </c>
      <c r="C1100" s="154" t="str">
        <f>VLOOKUP(A1100,'GIÁ CP'!$K$2:$M$2000,3,FALSE)</f>
        <v xml:space="preserve">Nhà hàng và quán bar </v>
      </c>
      <c r="D1100" s="43">
        <f>VLOOKUP($A1100,'Doanh thu'!$A$3:$Q$2000,9,FALSE)/1000000000</f>
        <v>11.681136349999999</v>
      </c>
      <c r="E1100" s="43">
        <f>VLOOKUP($A1100,'Doanh thu'!$A$3:$Q$2000,10,FALSE)/1000000000</f>
        <v>12.5059532</v>
      </c>
      <c r="F1100" s="43">
        <f>VLOOKUP($A1100,'Doanh thu'!$A$3:$Q$2000,11,FALSE)/1000000000</f>
        <v>13.249235199999999</v>
      </c>
      <c r="G1100" s="43">
        <f>VLOOKUP($A1100,'Doanh thu'!$A$3:$Q$2000,12,FALSE)/1000000000</f>
        <v>13.326201154</v>
      </c>
      <c r="H1100" s="43">
        <f>VLOOKUP($A1100,LNST!$A$3:$Q$1635,9,FALSE)/1000000000</f>
        <v>0.14202806000000001</v>
      </c>
      <c r="I1100" s="43">
        <f>VLOOKUP($A1100,LNST!$A$3:$Q$1635,10,FALSE)/1000000000</f>
        <v>0.13150620800000001</v>
      </c>
      <c r="J1100" s="43">
        <f>VLOOKUP($A1100,LNST!$A$3:$Q$1635,11,FALSE)/1000000000</f>
        <v>0.155183712</v>
      </c>
      <c r="K1100" s="43">
        <f>VLOOKUP($A1100,LNST!$A$3:$Q$1635,12,FALSE)/1000000000</f>
        <v>0.24104017699999999</v>
      </c>
      <c r="L1100" s="45">
        <f>VLOOKUP($A1100,'Doanh thu'!$A$3:$Q$2000,14,FALSE)</f>
        <v>-4.470488515380483E-2</v>
      </c>
      <c r="M1100" s="45">
        <f>VLOOKUP($A1100,'Doanh thu'!$A$3:$Q$2000,15,FALSE)</f>
        <v>-7.3480282310858763E-2</v>
      </c>
      <c r="N1100" s="45">
        <f>VLOOKUP($A1100,'Doanh thu'!$A$3:$Q$2000,16,FALSE)</f>
        <v>-5.483378041146645E-2</v>
      </c>
      <c r="O1100" s="45">
        <f>VLOOKUP($A1100,'Doanh thu'!$A$3:$Q$2000,17,FALSE)</f>
        <v>0.32238670685420512</v>
      </c>
      <c r="P1100" s="45">
        <f>VLOOKUP($A1100,LNST!$A$3:$R$1635,14,FALSE)</f>
        <v>1.40203502144881</v>
      </c>
      <c r="Q1100" s="45">
        <f>VLOOKUP($A1100,LNST!$A$3:$R$1635,15,FALSE)</f>
        <v>1.0065467095232605</v>
      </c>
      <c r="R1100" s="45">
        <f>VLOOKUP($A1100,LNST!$A$3:$R$1635,16,FALSE)</f>
        <v>1.1623634114121817</v>
      </c>
      <c r="S1100" s="45">
        <f>VLOOKUP($A1100,LNST!$A$3:$R$1635,17,FALSE)</f>
        <v>1.3922600657910733</v>
      </c>
      <c r="T1100" s="45">
        <f>VLOOKUP($A1100,LNG!$A$2:$H$1999,4,FALSE)/(D1100*10^9)</f>
        <v>5.1530473146133599E-2</v>
      </c>
      <c r="U1100" s="45">
        <f>VLOOKUP($A1100,LNG!$A$2:$H$1999,5,FALSE)/(E1100*10^9)</f>
        <v>7.2250402072510558E-2</v>
      </c>
      <c r="V1100" s="45">
        <f>VLOOKUP($A1100,LNG!$A$2:$H$1999,6,FALSE)/(F1100*10^9)</f>
        <v>4.5731803598746588E-2</v>
      </c>
      <c r="W1100" s="45">
        <f>VLOOKUP($A1100,LNG!$A$2:$H$1999,7,FALSE)/(G1100*10^9)</f>
        <v>4.5690943950462297E-2</v>
      </c>
      <c r="X1100" s="45">
        <f>VLOOKUP($A1100,'LNST năm'!$A$2:$I$2000,8,FALSE)</f>
        <v>1.6641629996014495</v>
      </c>
      <c r="Y1100" s="45">
        <f>VLOOKUP($A1100,'LNST năm'!$A$2:$I$2000,9,FALSE)</f>
        <v>-0.13160555894756776</v>
      </c>
      <c r="Z1100" s="46" t="e">
        <f>VLOOKUP($A1100,LNG!$A$2:$H$1999,9,FALSE)</f>
        <v>#REF!</v>
      </c>
      <c r="AA1100" s="162" t="e">
        <f>VLOOKUP($A1100,'GIÁ CP'!$A$2:$D$2000,4,FALSE)/Z1100</f>
        <v>#REF!</v>
      </c>
    </row>
    <row r="1101" spans="1:27" hidden="1">
      <c r="A1101" s="18" t="s">
        <v>676</v>
      </c>
      <c r="B1101" s="18" t="s">
        <v>2389</v>
      </c>
      <c r="C1101" s="154" t="str">
        <f>VLOOKUP(A1101,'GIÁ CP'!$K$2:$M$2000,3,FALSE)</f>
        <v xml:space="preserve">Xây dựng </v>
      </c>
      <c r="D1101" s="43">
        <f>VLOOKUP($A1101,'Doanh thu'!$A$3:$Q$2000,9,FALSE)/1000000000</f>
        <v>46.137717926999997</v>
      </c>
      <c r="E1101" s="43">
        <f>VLOOKUP($A1101,'Doanh thu'!$A$3:$Q$2000,10,FALSE)/1000000000</f>
        <v>54.397227829999999</v>
      </c>
      <c r="F1101" s="43">
        <f>VLOOKUP($A1101,'Doanh thu'!$A$3:$Q$2000,11,FALSE)/1000000000</f>
        <v>58.562247874000001</v>
      </c>
      <c r="G1101" s="43">
        <f>VLOOKUP($A1101,'Doanh thu'!$A$3:$Q$2000,12,FALSE)/1000000000</f>
        <v>29.409423766</v>
      </c>
      <c r="H1101" s="43">
        <f>VLOOKUP($A1101,LNST!$A$3:$Q$1635,9,FALSE)/1000000000</f>
        <v>-4.0663314149999996</v>
      </c>
      <c r="I1101" s="43">
        <f>VLOOKUP($A1101,LNST!$A$3:$Q$1635,10,FALSE)/1000000000</f>
        <v>-2.1283929229999998</v>
      </c>
      <c r="J1101" s="43">
        <f>VLOOKUP($A1101,LNST!$A$3:$Q$1635,11,FALSE)/1000000000</f>
        <v>4.5470199060000001</v>
      </c>
      <c r="K1101" s="43">
        <f>VLOOKUP($A1101,LNST!$A$3:$Q$1635,12,FALSE)/1000000000</f>
        <v>-2.250972967</v>
      </c>
      <c r="L1101" s="45">
        <f>VLOOKUP($A1101,'Doanh thu'!$A$3:$Q$2000,14,FALSE)</f>
        <v>0.62962063125946433</v>
      </c>
      <c r="M1101" s="45">
        <f>VLOOKUP($A1101,'Doanh thu'!$A$3:$Q$2000,15,FALSE)</f>
        <v>8.1673573979282349E-2</v>
      </c>
      <c r="N1101" s="45">
        <f>VLOOKUP($A1101,'Doanh thu'!$A$3:$Q$2000,16,FALSE)</f>
        <v>-0.12017170305769578</v>
      </c>
      <c r="O1101" s="45">
        <f>VLOOKUP($A1101,'Doanh thu'!$A$3:$Q$2000,17,FALSE)</f>
        <v>1.815293109233084</v>
      </c>
      <c r="P1101" s="45">
        <f>VLOOKUP($A1101,LNST!$A$3:$R$1635,14,FALSE)</f>
        <v>-84.583078889233178</v>
      </c>
      <c r="Q1101" s="45">
        <f>VLOOKUP($A1101,LNST!$A$3:$R$1635,15,FALSE)</f>
        <v>-23.878529566948433</v>
      </c>
      <c r="R1101" s="45">
        <f>VLOOKUP($A1101,LNST!$A$3:$R$1635,16,FALSE)</f>
        <v>53.716252001039301</v>
      </c>
      <c r="S1101" s="45">
        <f>VLOOKUP($A1101,LNST!$A$3:$R$1635,17,FALSE)</f>
        <v>-73.587119762349943</v>
      </c>
      <c r="T1101" s="45">
        <f>VLOOKUP($A1101,LNG!$A$2:$H$1999,4,FALSE)/(D1101*10^9)</f>
        <v>6.958991025694126E-3</v>
      </c>
      <c r="U1101" s="45">
        <f>VLOOKUP($A1101,LNG!$A$2:$H$1999,5,FALSE)/(E1101*10^9)</f>
        <v>4.4816035012275365E-2</v>
      </c>
      <c r="V1101" s="45">
        <f>VLOOKUP($A1101,LNG!$A$2:$H$1999,6,FALSE)/(F1101*10^9)</f>
        <v>4.2063553132386716E-2</v>
      </c>
      <c r="W1101" s="45">
        <f>VLOOKUP($A1101,LNG!$A$2:$H$1999,7,FALSE)/(G1101*10^9)</f>
        <v>0.26788020743568347</v>
      </c>
      <c r="X1101" s="45">
        <f>VLOOKUP($A1101,'LNST năm'!$A$2:$I$2000,8,FALSE)</f>
        <v>-0.49470046123235584</v>
      </c>
      <c r="Y1101" s="45">
        <f>VLOOKUP($A1101,'LNST năm'!$A$2:$I$2000,9,FALSE)</f>
        <v>0.64206535489953986</v>
      </c>
      <c r="Z1101" s="46" t="e">
        <f>VLOOKUP($A1101,LNG!$A$2:$H$1999,9,FALSE)</f>
        <v>#REF!</v>
      </c>
      <c r="AA1101" s="162" t="e">
        <f>VLOOKUP($A1101,'GIÁ CP'!$A$2:$D$2000,4,FALSE)/Z1101</f>
        <v>#REF!</v>
      </c>
    </row>
    <row r="1102" spans="1:27" hidden="1">
      <c r="A1102" s="18" t="s">
        <v>795</v>
      </c>
      <c r="B1102" s="18" t="s">
        <v>3295</v>
      </c>
      <c r="C1102" s="154" t="str">
        <f>VLOOKUP(A1102,'GIÁ CP'!$K$2:$M$2000,3,FALSE)</f>
        <v xml:space="preserve">Bất động sản </v>
      </c>
      <c r="D1102" s="43">
        <f>VLOOKUP($A1102,'Doanh thu'!$A$3:$Q$2000,9,FALSE)/1000000000</f>
        <v>3558.297122078</v>
      </c>
      <c r="E1102" s="43">
        <f>VLOOKUP($A1102,'Doanh thu'!$A$3:$Q$2000,10,FALSE)/1000000000</f>
        <v>2761.0180969070002</v>
      </c>
      <c r="F1102" s="43">
        <f>VLOOKUP($A1102,'Doanh thu'!$A$3:$Q$2000,11,FALSE)/1000000000</f>
        <v>2794.2020102649999</v>
      </c>
      <c r="G1102" s="43">
        <f>VLOOKUP($A1102,'Doanh thu'!$A$3:$Q$2000,12,FALSE)/1000000000</f>
        <v>3310.1176238620001</v>
      </c>
      <c r="H1102" s="43">
        <f>VLOOKUP($A1102,LNST!$A$3:$Q$1635,9,FALSE)/1000000000</f>
        <v>239.83950395799999</v>
      </c>
      <c r="I1102" s="43">
        <f>VLOOKUP($A1102,LNST!$A$3:$Q$1635,10,FALSE)/1000000000</f>
        <v>134.291622252</v>
      </c>
      <c r="J1102" s="43">
        <f>VLOOKUP($A1102,LNST!$A$3:$Q$1635,11,FALSE)/1000000000</f>
        <v>16.692722154999998</v>
      </c>
      <c r="K1102" s="43">
        <f>VLOOKUP($A1102,LNST!$A$3:$Q$1635,12,FALSE)/1000000000</f>
        <v>120.611683869</v>
      </c>
      <c r="L1102" s="45">
        <f>VLOOKUP($A1102,'Doanh thu'!$A$3:$Q$2000,14,FALSE)</f>
        <v>0.18894016747952314</v>
      </c>
      <c r="M1102" s="45">
        <f>VLOOKUP($A1102,'Doanh thu'!$A$3:$Q$2000,15,FALSE)</f>
        <v>0.17539051995919866</v>
      </c>
      <c r="N1102" s="45">
        <f>VLOOKUP($A1102,'Doanh thu'!$A$3:$Q$2000,16,FALSE)</f>
        <v>-0.2264061730166243</v>
      </c>
      <c r="O1102" s="45">
        <f>VLOOKUP($A1102,'Doanh thu'!$A$3:$Q$2000,17,FALSE)</f>
        <v>-0.22709103466096964</v>
      </c>
      <c r="P1102" s="45">
        <f>VLOOKUP($A1102,LNST!$A$3:$R$1635,14,FALSE)</f>
        <v>1.5732117279098232</v>
      </c>
      <c r="Q1102" s="45">
        <f>VLOOKUP($A1102,LNST!$A$3:$R$1635,15,FALSE)</f>
        <v>1.5901950994390539</v>
      </c>
      <c r="R1102" s="45">
        <f>VLOOKUP($A1102,LNST!$A$3:$R$1635,16,FALSE)</f>
        <v>-0.87821442473706268</v>
      </c>
      <c r="S1102" s="45">
        <f>VLOOKUP($A1102,LNST!$A$3:$R$1635,17,FALSE)</f>
        <v>-0.58631603760110607</v>
      </c>
      <c r="T1102" s="45">
        <f>VLOOKUP($A1102,LNG!$A$2:$H$1999,4,FALSE)/(D1102*10^9)</f>
        <v>6.3585642922328267E-2</v>
      </c>
      <c r="U1102" s="45">
        <f>VLOOKUP($A1102,LNG!$A$2:$H$1999,5,FALSE)/(E1102*10^9)</f>
        <v>0.13605231431109047</v>
      </c>
      <c r="V1102" s="45">
        <f>VLOOKUP($A1102,LNG!$A$2:$H$1999,6,FALSE)/(F1102*10^9)</f>
        <v>8.083920123855956E-2</v>
      </c>
      <c r="W1102" s="45">
        <f>VLOOKUP($A1102,LNG!$A$2:$H$1999,7,FALSE)/(G1102*10^9)</f>
        <v>6.7994099456927096E-2</v>
      </c>
      <c r="X1102" s="45">
        <f>VLOOKUP($A1102,'LNST năm'!$A$2:$I$2000,8,FALSE)</f>
        <v>1.0492150175396819</v>
      </c>
      <c r="Y1102" s="45">
        <f>VLOOKUP($A1102,'LNST năm'!$A$2:$I$2000,9,FALSE)</f>
        <v>0.67254459196923166</v>
      </c>
      <c r="Z1102" s="46" t="e">
        <f>VLOOKUP($A1102,LNG!$A$2:$H$1999,9,FALSE)</f>
        <v>#REF!</v>
      </c>
      <c r="AA1102" s="162" t="e">
        <f>VLOOKUP($A1102,'GIÁ CP'!$A$2:$D$2000,4,FALSE)/Z1102</f>
        <v>#REF!</v>
      </c>
    </row>
    <row r="1103" spans="1:27" hidden="1">
      <c r="A1103" s="18" t="s">
        <v>415</v>
      </c>
      <c r="B1103" s="18" t="s">
        <v>2650</v>
      </c>
      <c r="C1103" s="154" t="str">
        <f>VLOOKUP(A1103,'GIÁ CP'!$K$2:$M$2000,3,FALSE)</f>
        <v xml:space="preserve">Xây dựng </v>
      </c>
      <c r="D1103" s="43">
        <f>VLOOKUP($A1103,'Doanh thu'!$A$3:$Q$2000,9,FALSE)/1000000000</f>
        <v>124.869138647</v>
      </c>
      <c r="E1103" s="43">
        <f>VLOOKUP($A1103,'Doanh thu'!$A$3:$Q$2000,10,FALSE)/1000000000</f>
        <v>108.28258525299999</v>
      </c>
      <c r="F1103" s="43">
        <f>VLOOKUP($A1103,'Doanh thu'!$A$3:$Q$2000,11,FALSE)/1000000000</f>
        <v>82.425505739000002</v>
      </c>
      <c r="G1103" s="43">
        <f>VLOOKUP($A1103,'Doanh thu'!$A$3:$Q$2000,12,FALSE)/1000000000</f>
        <v>67.433889476999994</v>
      </c>
      <c r="H1103" s="43">
        <f>VLOOKUP($A1103,LNST!$A$3:$Q$1635,9,FALSE)/1000000000</f>
        <v>-0.18739129500000001</v>
      </c>
      <c r="I1103" s="43">
        <f>VLOOKUP($A1103,LNST!$A$3:$Q$1635,10,FALSE)/1000000000</f>
        <v>0.84808809299999999</v>
      </c>
      <c r="J1103" s="43">
        <f>VLOOKUP($A1103,LNST!$A$3:$Q$1635,11,FALSE)/1000000000</f>
        <v>0.75152306000000002</v>
      </c>
      <c r="K1103" s="43">
        <f>VLOOKUP($A1103,LNST!$A$3:$Q$1635,12,FALSE)/1000000000</f>
        <v>0.75349675699999996</v>
      </c>
      <c r="L1103" s="45">
        <f>VLOOKUP($A1103,'Doanh thu'!$A$3:$Q$2000,14,FALSE)</f>
        <v>1.3855501574616809</v>
      </c>
      <c r="M1103" s="45">
        <f>VLOOKUP($A1103,'Doanh thu'!$A$3:$Q$2000,15,FALSE)</f>
        <v>0.81759654867491882</v>
      </c>
      <c r="N1103" s="45">
        <f>VLOOKUP($A1103,'Doanh thu'!$A$3:$Q$2000,16,FALSE)</f>
        <v>-8.1320381611229148E-2</v>
      </c>
      <c r="O1103" s="45">
        <f>VLOOKUP($A1103,'Doanh thu'!$A$3:$Q$2000,17,FALSE)</f>
        <v>-0.36599239122607558</v>
      </c>
      <c r="P1103" s="45">
        <f>VLOOKUP($A1103,LNST!$A$3:$R$1635,14,FALSE)</f>
        <v>-1.4150191755074619</v>
      </c>
      <c r="Q1103" s="45">
        <f>VLOOKUP($A1103,LNST!$A$3:$R$1635,15,FALSE)</f>
        <v>0.39447981438534002</v>
      </c>
      <c r="R1103" s="45">
        <f>VLOOKUP($A1103,LNST!$A$3:$R$1635,16,FALSE)</f>
        <v>2.6541262070304961</v>
      </c>
      <c r="S1103" s="45">
        <f>VLOOKUP($A1103,LNST!$A$3:$R$1635,17,FALSE)</f>
        <v>0.8539692825222901</v>
      </c>
      <c r="T1103" s="45">
        <f>VLOOKUP($A1103,LNG!$A$2:$H$1999,4,FALSE)/(D1103*10^9)</f>
        <v>1.7969005194654691E-2</v>
      </c>
      <c r="U1103" s="45">
        <f>VLOOKUP($A1103,LNG!$A$2:$H$1999,5,FALSE)/(E1103*10^9)</f>
        <v>1.9508933934891191E-2</v>
      </c>
      <c r="V1103" s="45">
        <f>VLOOKUP($A1103,LNG!$A$2:$H$1999,6,FALSE)/(F1103*10^9)</f>
        <v>3.2201194171674379E-2</v>
      </c>
      <c r="W1103" s="45">
        <f>VLOOKUP($A1103,LNG!$A$2:$H$1999,7,FALSE)/(G1103*10^9)</f>
        <v>-5.7205363548186311E-2</v>
      </c>
      <c r="X1103" s="45">
        <f>VLOOKUP($A1103,'LNST năm'!$A$2:$I$2000,8,FALSE)</f>
        <v>0.32556745606659432</v>
      </c>
      <c r="Y1103" s="45">
        <f>VLOOKUP($A1103,'LNST năm'!$A$2:$I$2000,9,FALSE)</f>
        <v>0.5664512851250687</v>
      </c>
      <c r="Z1103" s="46" t="e">
        <f>VLOOKUP($A1103,LNG!$A$2:$H$1999,9,FALSE)</f>
        <v>#REF!</v>
      </c>
      <c r="AA1103" s="162" t="e">
        <f>VLOOKUP($A1103,'GIÁ CP'!$A$2:$D$2000,4,FALSE)/Z1103</f>
        <v>#REF!</v>
      </c>
    </row>
    <row r="1104" spans="1:27" hidden="1">
      <c r="A1104" s="18" t="s">
        <v>7</v>
      </c>
      <c r="B1104" s="18" t="s">
        <v>1652</v>
      </c>
      <c r="C1104" s="154" t="str">
        <f>VLOOKUP(A1104,'GIÁ CP'!$K$2:$M$2000,3,FALSE)</f>
        <v xml:space="preserve">Môi giới chứng khoán </v>
      </c>
      <c r="D1104" s="43">
        <f>VLOOKUP($A1104,'Doanh thu'!$A$3:$Q$2000,9,FALSE)/1000000000</f>
        <v>97.968845732000005</v>
      </c>
      <c r="E1104" s="43">
        <f>VLOOKUP($A1104,'Doanh thu'!$A$3:$Q$2000,10,FALSE)/1000000000</f>
        <v>156.89956884599999</v>
      </c>
      <c r="F1104" s="43">
        <f>VLOOKUP($A1104,'Doanh thu'!$A$3:$Q$2000,11,FALSE)/1000000000</f>
        <v>123.385164667</v>
      </c>
      <c r="G1104" s="43">
        <f>VLOOKUP($A1104,'Doanh thu'!$A$3:$Q$2000,12,FALSE)/1000000000</f>
        <v>145.31656038200001</v>
      </c>
      <c r="H1104" s="43">
        <f>VLOOKUP($A1104,LNST!$A$3:$Q$1635,9,FALSE)/1000000000</f>
        <v>11.74691917</v>
      </c>
      <c r="I1104" s="43">
        <f>VLOOKUP($A1104,LNST!$A$3:$Q$1635,10,FALSE)/1000000000</f>
        <v>68.608598588000007</v>
      </c>
      <c r="J1104" s="43">
        <f>VLOOKUP($A1104,LNST!$A$3:$Q$1635,11,FALSE)/1000000000</f>
        <v>29.039671727000002</v>
      </c>
      <c r="K1104" s="43">
        <f>VLOOKUP($A1104,LNST!$A$3:$Q$1635,12,FALSE)/1000000000</f>
        <v>43.488851531999998</v>
      </c>
      <c r="L1104" s="45">
        <f>VLOOKUP($A1104,'Doanh thu'!$A$3:$Q$2000,14,FALSE)</f>
        <v>-0.19764339876064402</v>
      </c>
      <c r="M1104" s="45">
        <f>VLOOKUP($A1104,'Doanh thu'!$A$3:$Q$2000,15,FALSE)</f>
        <v>0.59913342725523644</v>
      </c>
      <c r="N1104" s="45">
        <f>VLOOKUP($A1104,'Doanh thu'!$A$3:$Q$2000,16,FALSE)</f>
        <v>0.22854487738905255</v>
      </c>
      <c r="O1104" s="45">
        <f>VLOOKUP($A1104,'Doanh thu'!$A$3:$Q$2000,17,FALSE)</f>
        <v>0.40053527976715514</v>
      </c>
      <c r="P1104" s="45">
        <f>VLOOKUP($A1104,LNST!$A$3:$R$1635,14,FALSE)</f>
        <v>-0.53235457303264522</v>
      </c>
      <c r="Q1104" s="45">
        <f>VLOOKUP($A1104,LNST!$A$3:$R$1635,15,FALSE)</f>
        <v>1.182441199041756</v>
      </c>
      <c r="R1104" s="45">
        <f>VLOOKUP($A1104,LNST!$A$3:$R$1635,16,FALSE)</f>
        <v>-0.32624448516327492</v>
      </c>
      <c r="S1104" s="45">
        <f>VLOOKUP($A1104,LNST!$A$3:$R$1635,17,FALSE)</f>
        <v>0.33847062875262479</v>
      </c>
      <c r="T1104" s="45">
        <f>VLOOKUP($A1104,LNG!$A$2:$H$1999,4,FALSE)/(D1104*10^9)</f>
        <v>0.67483017477672935</v>
      </c>
      <c r="U1104" s="45">
        <f>VLOOKUP($A1104,LNG!$A$2:$H$1999,5,FALSE)/(E1104*10^9)</f>
        <v>0.23202875733031764</v>
      </c>
      <c r="V1104" s="45">
        <f>VLOOKUP($A1104,LNG!$A$2:$H$1999,6,FALSE)/(F1104*10^9)</f>
        <v>0.99247649201178012</v>
      </c>
      <c r="W1104" s="45">
        <f>VLOOKUP($A1104,LNG!$A$2:$H$1999,7,FALSE)/(G1104*10^9)</f>
        <v>0.65518997494654041</v>
      </c>
      <c r="X1104" s="45">
        <f>VLOOKUP($A1104,'LNST năm'!$A$2:$I$2000,8,FALSE)</f>
        <v>4.982960136464664E-2</v>
      </c>
      <c r="Y1104" s="45">
        <f>VLOOKUP($A1104,'LNST năm'!$A$2:$I$2000,9,FALSE)</f>
        <v>-1.0254800032184264E-2</v>
      </c>
      <c r="Z1104" s="46" t="e">
        <f>VLOOKUP($A1104,LNG!$A$2:$H$1999,9,FALSE)</f>
        <v>#REF!</v>
      </c>
      <c r="AA1104" s="162" t="e">
        <f>VLOOKUP($A1104,'GIÁ CP'!$A$2:$D$2000,4,FALSE)/Z1104</f>
        <v>#REF!</v>
      </c>
    </row>
    <row r="1105" spans="1:27" hidden="1">
      <c r="A1105" s="18" t="s">
        <v>947</v>
      </c>
      <c r="B1105" s="18" t="s">
        <v>2683</v>
      </c>
      <c r="C1105" s="154" t="str">
        <f>VLOOKUP(A1105,'GIÁ CP'!$K$2:$M$2000,3,FALSE)</f>
        <v xml:space="preserve">Vận tải hành khách &amp; Du lịch </v>
      </c>
      <c r="D1105" s="43">
        <f>VLOOKUP($A1105,'Doanh thu'!$A$3:$Q$2000,9,FALSE)/1000000000</f>
        <v>44.150263668000001</v>
      </c>
      <c r="E1105" s="43">
        <f>VLOOKUP($A1105,'Doanh thu'!$A$3:$Q$2000,10,FALSE)/1000000000</f>
        <v>45.152426550999998</v>
      </c>
      <c r="F1105" s="43">
        <f>VLOOKUP($A1105,'Doanh thu'!$A$3:$Q$2000,11,FALSE)/1000000000</f>
        <v>35.672893113000001</v>
      </c>
      <c r="G1105" s="43">
        <f>VLOOKUP($A1105,'Doanh thu'!$A$3:$Q$2000,12,FALSE)/1000000000</f>
        <v>50.309099326000002</v>
      </c>
      <c r="H1105" s="43">
        <f>VLOOKUP($A1105,LNST!$A$3:$Q$1635,9,FALSE)/1000000000</f>
        <v>-9.52027131</v>
      </c>
      <c r="I1105" s="43">
        <f>VLOOKUP($A1105,LNST!$A$3:$Q$1635,10,FALSE)/1000000000</f>
        <v>-55.360965589000003</v>
      </c>
      <c r="J1105" s="43">
        <f>VLOOKUP($A1105,LNST!$A$3:$Q$1635,11,FALSE)/1000000000</f>
        <v>12.991799990000001</v>
      </c>
      <c r="K1105" s="43">
        <f>VLOOKUP($A1105,LNST!$A$3:$Q$1635,12,FALSE)/1000000000</f>
        <v>-6.8315516289999998</v>
      </c>
      <c r="L1105" s="45">
        <f>VLOOKUP($A1105,'Doanh thu'!$A$3:$Q$2000,14,FALSE)</f>
        <v>-4.8960714001252459E-2</v>
      </c>
      <c r="M1105" s="45">
        <f>VLOOKUP($A1105,'Doanh thu'!$A$3:$Q$2000,15,FALSE)</f>
        <v>-9.8388427696658481E-2</v>
      </c>
      <c r="N1105" s="45">
        <f>VLOOKUP($A1105,'Doanh thu'!$A$3:$Q$2000,16,FALSE)</f>
        <v>9.289366385303395E-2</v>
      </c>
      <c r="O1105" s="45">
        <f>VLOOKUP($A1105,'Doanh thu'!$A$3:$Q$2000,17,FALSE)</f>
        <v>7.9794222313065141E-2</v>
      </c>
      <c r="P1105" s="45">
        <f>VLOOKUP($A1105,LNST!$A$3:$R$1635,14,FALSE)</f>
        <v>-1.5226108415127149</v>
      </c>
      <c r="Q1105" s="45">
        <f>VLOOKUP($A1105,LNST!$A$3:$R$1635,15,FALSE)</f>
        <v>-2.9559236356072764</v>
      </c>
      <c r="R1105" s="45">
        <f>VLOOKUP($A1105,LNST!$A$3:$R$1635,16,FALSE)</f>
        <v>1.4231670090146227</v>
      </c>
      <c r="S1105" s="45">
        <f>VLOOKUP($A1105,LNST!$A$3:$R$1635,17,FALSE)</f>
        <v>-0.34718042652199554</v>
      </c>
      <c r="T1105" s="45">
        <f>VLOOKUP($A1105,LNG!$A$2:$H$1999,4,FALSE)/(D1105*10^9)</f>
        <v>-0.2713680538602033</v>
      </c>
      <c r="U1105" s="45">
        <f>VLOOKUP($A1105,LNG!$A$2:$H$1999,5,FALSE)/(E1105*10^9)</f>
        <v>-0.27285018622608553</v>
      </c>
      <c r="V1105" s="45">
        <f>VLOOKUP($A1105,LNG!$A$2:$H$1999,6,FALSE)/(F1105*10^9)</f>
        <v>-1.5800057410667352</v>
      </c>
      <c r="W1105" s="45">
        <f>VLOOKUP($A1105,LNG!$A$2:$H$1999,7,FALSE)/(G1105*10^9)</f>
        <v>0.27558289002869996</v>
      </c>
      <c r="X1105" s="45">
        <f>VLOOKUP($A1105,'LNST năm'!$A$2:$I$2000,8,FALSE)</f>
        <v>-1.6698058303480308</v>
      </c>
      <c r="Y1105" s="45">
        <f>VLOOKUP($A1105,'LNST năm'!$A$2:$I$2000,9,FALSE)</f>
        <v>-0.12585835721074401</v>
      </c>
      <c r="Z1105" s="46" t="e">
        <f>VLOOKUP($A1105,LNG!$A$2:$H$1999,9,FALSE)</f>
        <v>#REF!</v>
      </c>
      <c r="AA1105" s="162" t="e">
        <f>VLOOKUP($A1105,'GIÁ CP'!$A$2:$D$2000,4,FALSE)/Z1105</f>
        <v>#REF!</v>
      </c>
    </row>
    <row r="1106" spans="1:27">
      <c r="A1106" s="18" t="s">
        <v>271</v>
      </c>
      <c r="B1106" s="18" t="s">
        <v>1957</v>
      </c>
      <c r="C1106" s="154" t="str">
        <f>VLOOKUP(A1106,'GIÁ CP'!$K$2:$M$2000,3,FALSE)</f>
        <v xml:space="preserve">Ngân hàng </v>
      </c>
      <c r="D1106" s="43">
        <f>VLOOKUP($A1106,'Doanh thu'!$A$3:$Q$2000,9,FALSE)/1000000000</f>
        <v>0</v>
      </c>
      <c r="E1106" s="43">
        <f>VLOOKUP($A1106,'Doanh thu'!$A$3:$Q$2000,10,FALSE)/1000000000</f>
        <v>0</v>
      </c>
      <c r="F1106" s="43">
        <f>VLOOKUP($A1106,'Doanh thu'!$A$3:$Q$2000,11,FALSE)/1000000000</f>
        <v>0</v>
      </c>
      <c r="G1106" s="43">
        <f>VLOOKUP($A1106,'Doanh thu'!$A$3:$Q$2000,12,FALSE)/1000000000</f>
        <v>0</v>
      </c>
      <c r="H1106" s="43">
        <f>VLOOKUP($A1106,LNST!$A$3:$Q$1635,9,FALSE)/1000000000</f>
        <v>2893.598</v>
      </c>
      <c r="I1106" s="43">
        <f>VLOOKUP($A1106,LNST!$A$3:$Q$1635,10,FALSE)/1000000000</f>
        <v>2901.2829999999999</v>
      </c>
      <c r="J1106" s="43">
        <f>VLOOKUP($A1106,LNST!$A$3:$Q$1635,11,FALSE)/1000000000</f>
        <v>-2752.462</v>
      </c>
      <c r="K1106" s="43">
        <f>VLOOKUP($A1106,LNST!$A$3:$Q$1635,12,FALSE)/1000000000</f>
        <v>1584.404</v>
      </c>
      <c r="L1106" s="45" t="e">
        <f>VLOOKUP($A1106,'Doanh thu'!$A$3:$Q$2000,14,FALSE)</f>
        <v>#DIV/0!</v>
      </c>
      <c r="M1106" s="45" t="e">
        <f>VLOOKUP($A1106,'Doanh thu'!$A$3:$Q$2000,15,FALSE)</f>
        <v>#DIV/0!</v>
      </c>
      <c r="N1106" s="45" t="e">
        <f>VLOOKUP($A1106,'Doanh thu'!$A$3:$Q$2000,16,FALSE)</f>
        <v>#DIV/0!</v>
      </c>
      <c r="O1106" s="45" t="e">
        <f>VLOOKUP($A1106,'Doanh thu'!$A$3:$Q$2000,17,FALSE)</f>
        <v>#DIV/0!</v>
      </c>
      <c r="P1106" s="45">
        <f>VLOOKUP($A1106,LNST!$A$3:$R$1635,14,FALSE)</f>
        <v>0.3292659677633486</v>
      </c>
      <c r="Q1106" s="45">
        <f>VLOOKUP($A1106,LNST!$A$3:$R$1635,15,FALSE)</f>
        <v>0.31806223318203519</v>
      </c>
      <c r="R1106" s="45">
        <f>VLOOKUP($A1106,LNST!$A$3:$R$1635,16,FALSE)</f>
        <v>-1.7649811927367889</v>
      </c>
      <c r="S1106" s="45">
        <f>VLOOKUP($A1106,LNST!$A$3:$R$1635,17,FALSE)</f>
        <v>-0.45302986993439415</v>
      </c>
      <c r="T1106" s="45" t="e">
        <f>VLOOKUP($A1106,LNG!$A$2:$H$1999,4,FALSE)/(D1106*10^9)</f>
        <v>#DIV/0!</v>
      </c>
      <c r="U1106" s="45" t="e">
        <f>VLOOKUP($A1106,LNG!$A$2:$H$1999,5,FALSE)/(E1106*10^9)</f>
        <v>#DIV/0!</v>
      </c>
      <c r="V1106" s="45" t="e">
        <f>VLOOKUP($A1106,LNG!$A$2:$H$1999,6,FALSE)/(F1106*10^9)</f>
        <v>#DIV/0!</v>
      </c>
      <c r="W1106" s="45" t="e">
        <f>VLOOKUP($A1106,LNG!$A$2:$H$1999,7,FALSE)/(G1106*10^9)</f>
        <v>#DIV/0!</v>
      </c>
      <c r="X1106" s="45">
        <f>VLOOKUP($A1106,'LNST năm'!$A$2:$I$2000,8,FALSE)</f>
        <v>-0.41124025340285175</v>
      </c>
      <c r="Y1106" s="45">
        <f>VLOOKUP($A1106,'LNST năm'!$A$2:$I$2000,9,FALSE)</f>
        <v>5.619394644237885E-2</v>
      </c>
      <c r="Z1106" s="46" t="e">
        <f>VLOOKUP($A1106,LNG!$A$2:$H$1999,9,FALSE)</f>
        <v>#REF!</v>
      </c>
      <c r="AA1106" s="162" t="e">
        <f>VLOOKUP($A1106,'GIÁ CP'!$A$2:$D$2000,4,FALSE)/Z1106</f>
        <v>#REF!</v>
      </c>
    </row>
    <row r="1107" spans="1:27" hidden="1">
      <c r="A1107" s="18" t="s">
        <v>71</v>
      </c>
      <c r="B1107" s="18" t="s">
        <v>1725</v>
      </c>
      <c r="C1107" s="154" t="str">
        <f>VLOOKUP(A1107,'GIÁ CP'!$K$2:$M$2000,3,FALSE)</f>
        <v xml:space="preserve">Vật liệu xây dựng &amp; Nội thất </v>
      </c>
      <c r="D1107" s="43">
        <f>VLOOKUP($A1107,'Doanh thu'!$A$3:$Q$2000,9,FALSE)/1000000000</f>
        <v>121.071889723</v>
      </c>
      <c r="E1107" s="43">
        <f>VLOOKUP($A1107,'Doanh thu'!$A$3:$Q$2000,10,FALSE)/1000000000</f>
        <v>103.750464107</v>
      </c>
      <c r="F1107" s="43">
        <f>VLOOKUP($A1107,'Doanh thu'!$A$3:$Q$2000,11,FALSE)/1000000000</f>
        <v>103.62675137799999</v>
      </c>
      <c r="G1107" s="43">
        <f>VLOOKUP($A1107,'Doanh thu'!$A$3:$Q$2000,12,FALSE)/1000000000</f>
        <v>101.054912888</v>
      </c>
      <c r="H1107" s="43">
        <f>VLOOKUP($A1107,LNST!$A$3:$Q$1635,9,FALSE)/1000000000</f>
        <v>32.284759880999999</v>
      </c>
      <c r="I1107" s="43">
        <f>VLOOKUP($A1107,LNST!$A$3:$Q$1635,10,FALSE)/1000000000</f>
        <v>34.054863656999999</v>
      </c>
      <c r="J1107" s="43">
        <f>VLOOKUP($A1107,LNST!$A$3:$Q$1635,11,FALSE)/1000000000</f>
        <v>19.032105957999999</v>
      </c>
      <c r="K1107" s="43">
        <f>VLOOKUP($A1107,LNST!$A$3:$Q$1635,12,FALSE)/1000000000</f>
        <v>26.193215923</v>
      </c>
      <c r="L1107" s="45">
        <f>VLOOKUP($A1107,'Doanh thu'!$A$3:$Q$2000,14,FALSE)</f>
        <v>0.47182362802985345</v>
      </c>
      <c r="M1107" s="45">
        <f>VLOOKUP($A1107,'Doanh thu'!$A$3:$Q$2000,15,FALSE)</f>
        <v>0.67681118398200957</v>
      </c>
      <c r="N1107" s="45">
        <f>VLOOKUP($A1107,'Doanh thu'!$A$3:$Q$2000,16,FALSE)</f>
        <v>0.46925469617382753</v>
      </c>
      <c r="O1107" s="45">
        <f>VLOOKUP($A1107,'Doanh thu'!$A$3:$Q$2000,17,FALSE)</f>
        <v>0.33794442819114734</v>
      </c>
      <c r="P1107" s="45">
        <f>VLOOKUP($A1107,LNST!$A$3:$R$1635,14,FALSE)</f>
        <v>0.69135985690235413</v>
      </c>
      <c r="Q1107" s="45">
        <f>VLOOKUP($A1107,LNST!$A$3:$R$1635,15,FALSE)</f>
        <v>1.1133431377225698</v>
      </c>
      <c r="R1107" s="45">
        <f>VLOOKUP($A1107,LNST!$A$3:$R$1635,16,FALSE)</f>
        <v>1.4629671941787572</v>
      </c>
      <c r="S1107" s="45">
        <f>VLOOKUP($A1107,LNST!$A$3:$R$1635,17,FALSE)</f>
        <v>7.4738401807690966E-2</v>
      </c>
      <c r="T1107" s="45">
        <f>VLOOKUP($A1107,LNG!$A$2:$H$1999,4,FALSE)/(D1107*10^9)</f>
        <v>0.20210931368944748</v>
      </c>
      <c r="U1107" s="45">
        <f>VLOOKUP($A1107,LNG!$A$2:$H$1999,5,FALSE)/(E1107*10^9)</f>
        <v>0.43832977801524542</v>
      </c>
      <c r="V1107" s="45">
        <f>VLOOKUP($A1107,LNG!$A$2:$H$1999,6,FALSE)/(F1107*10^9)</f>
        <v>0.4101616425565528</v>
      </c>
      <c r="W1107" s="45">
        <f>VLOOKUP($A1107,LNG!$A$2:$H$1999,7,FALSE)/(G1107*10^9)</f>
        <v>0.32539177294075627</v>
      </c>
      <c r="X1107" s="45">
        <f>VLOOKUP($A1107,'LNST năm'!$A$2:$I$2000,8,FALSE)</f>
        <v>1.122425378660511</v>
      </c>
      <c r="Y1107" s="45">
        <f>VLOOKUP($A1107,'LNST năm'!$A$2:$I$2000,9,FALSE)</f>
        <v>0.27997953236153417</v>
      </c>
      <c r="Z1107" s="46" t="e">
        <f>VLOOKUP($A1107,LNG!$A$2:$H$1999,9,FALSE)</f>
        <v>#REF!</v>
      </c>
      <c r="AA1107" s="162" t="e">
        <f>VLOOKUP($A1107,'GIÁ CP'!$A$2:$D$2000,4,FALSE)/Z1107</f>
        <v>#REF!</v>
      </c>
    </row>
    <row r="1108" spans="1:27" hidden="1">
      <c r="A1108" s="18" t="s">
        <v>496</v>
      </c>
      <c r="B1108" s="18" t="s">
        <v>2208</v>
      </c>
      <c r="C1108" s="154" t="str">
        <f>VLOOKUP(A1108,'GIÁ CP'!$K$2:$M$2000,3,FALSE)</f>
        <v xml:space="preserve">Xây dựng </v>
      </c>
      <c r="D1108" s="43">
        <f>VLOOKUP($A1108,'Doanh thu'!$A$3:$Q$2000,9,FALSE)/1000000000</f>
        <v>0</v>
      </c>
      <c r="E1108" s="43">
        <f>VLOOKUP($A1108,'Doanh thu'!$A$3:$Q$2000,10,FALSE)/1000000000</f>
        <v>0</v>
      </c>
      <c r="F1108" s="43">
        <f>VLOOKUP($A1108,'Doanh thu'!$A$3:$Q$2000,11,FALSE)/1000000000</f>
        <v>0</v>
      </c>
      <c r="G1108" s="43">
        <f>VLOOKUP($A1108,'Doanh thu'!$A$3:$Q$2000,12,FALSE)/1000000000</f>
        <v>0</v>
      </c>
      <c r="H1108" s="43">
        <f>VLOOKUP($A1108,LNST!$A$3:$Q$1635,9,FALSE)/1000000000</f>
        <v>0</v>
      </c>
      <c r="I1108" s="43">
        <f>VLOOKUP($A1108,LNST!$A$3:$Q$1635,10,FALSE)/1000000000</f>
        <v>0</v>
      </c>
      <c r="J1108" s="43">
        <f>VLOOKUP($A1108,LNST!$A$3:$Q$1635,11,FALSE)/1000000000</f>
        <v>0</v>
      </c>
      <c r="K1108" s="43">
        <f>VLOOKUP($A1108,LNST!$A$3:$Q$1635,12,FALSE)/1000000000</f>
        <v>0</v>
      </c>
      <c r="L1108" s="45" t="e">
        <f>VLOOKUP($A1108,'Doanh thu'!$A$3:$Q$2000,14,FALSE)</f>
        <v>#DIV/0!</v>
      </c>
      <c r="M1108" s="45" t="e">
        <f>VLOOKUP($A1108,'Doanh thu'!$A$3:$Q$2000,15,FALSE)</f>
        <v>#DIV/0!</v>
      </c>
      <c r="N1108" s="45" t="e">
        <f>VLOOKUP($A1108,'Doanh thu'!$A$3:$Q$2000,16,FALSE)</f>
        <v>#DIV/0!</v>
      </c>
      <c r="O1108" s="45" t="e">
        <f>VLOOKUP($A1108,'Doanh thu'!$A$3:$Q$2000,17,FALSE)</f>
        <v>#DIV/0!</v>
      </c>
      <c r="P1108" s="45" t="e">
        <f>VLOOKUP($A1108,LNST!$A$3:$R$1635,14,FALSE)</f>
        <v>#DIV/0!</v>
      </c>
      <c r="Q1108" s="45" t="e">
        <f>VLOOKUP($A1108,LNST!$A$3:$R$1635,15,FALSE)</f>
        <v>#DIV/0!</v>
      </c>
      <c r="R1108" s="45" t="e">
        <f>VLOOKUP($A1108,LNST!$A$3:$R$1635,16,FALSE)</f>
        <v>#DIV/0!</v>
      </c>
      <c r="S1108" s="45" t="e">
        <f>VLOOKUP($A1108,LNST!$A$3:$R$1635,17,FALSE)</f>
        <v>#DIV/0!</v>
      </c>
      <c r="T1108" s="45" t="e">
        <f>VLOOKUP($A1108,LNG!$A$2:$H$1999,4,FALSE)/(D1108*10^9)</f>
        <v>#DIV/0!</v>
      </c>
      <c r="U1108" s="45" t="e">
        <f>VLOOKUP($A1108,LNG!$A$2:$H$1999,5,FALSE)/(E1108*10^9)</f>
        <v>#DIV/0!</v>
      </c>
      <c r="V1108" s="45" t="e">
        <f>VLOOKUP($A1108,LNG!$A$2:$H$1999,6,FALSE)/(F1108*10^9)</f>
        <v>#DIV/0!</v>
      </c>
      <c r="W1108" s="45" t="e">
        <f>VLOOKUP($A1108,LNG!$A$2:$H$1999,7,FALSE)/(G1108*10^9)</f>
        <v>#DIV/0!</v>
      </c>
      <c r="X1108" s="45" t="e">
        <f>VLOOKUP($A1108,'LNST năm'!$A$2:$I$2000,8,FALSE)</f>
        <v>#DIV/0!</v>
      </c>
      <c r="Y1108" s="45">
        <f>VLOOKUP($A1108,'LNST năm'!$A$2:$I$2000,9,FALSE)</f>
        <v>0.25992104989487319</v>
      </c>
      <c r="Z1108" s="46" t="e">
        <f>VLOOKUP($A1108,LNG!$A$2:$H$1999,9,FALSE)</f>
        <v>#REF!</v>
      </c>
      <c r="AA1108" s="162" t="e">
        <f>VLOOKUP($A1108,'GIÁ CP'!$A$2:$D$2000,4,FALSE)/Z1108</f>
        <v>#REF!</v>
      </c>
    </row>
    <row r="1109" spans="1:27" hidden="1">
      <c r="A1109" s="18" t="s">
        <v>166</v>
      </c>
      <c r="B1109" s="18" t="s">
        <v>1844</v>
      </c>
      <c r="C1109" s="154" t="str">
        <f>VLOOKUP(A1109,'GIÁ CP'!$K$2:$M$2000,3,FALSE)</f>
        <v xml:space="preserve">Hàng May mặc </v>
      </c>
      <c r="D1109" s="43">
        <f>VLOOKUP($A1109,'Doanh thu'!$A$3:$Q$2000,9,FALSE)/1000000000</f>
        <v>69.738151013000007</v>
      </c>
      <c r="E1109" s="43">
        <f>VLOOKUP($A1109,'Doanh thu'!$A$3:$Q$2000,10,FALSE)/1000000000</f>
        <v>54.368361422</v>
      </c>
      <c r="F1109" s="43">
        <f>VLOOKUP($A1109,'Doanh thu'!$A$3:$Q$2000,11,FALSE)/1000000000</f>
        <v>64.461455710999999</v>
      </c>
      <c r="G1109" s="43">
        <f>VLOOKUP($A1109,'Doanh thu'!$A$3:$Q$2000,12,FALSE)/1000000000</f>
        <v>84.323165631999998</v>
      </c>
      <c r="H1109" s="43">
        <f>VLOOKUP($A1109,LNST!$A$3:$Q$1635,9,FALSE)/1000000000</f>
        <v>0.70426106200000005</v>
      </c>
      <c r="I1109" s="43">
        <f>VLOOKUP($A1109,LNST!$A$3:$Q$1635,10,FALSE)/1000000000</f>
        <v>-0.48894279200000001</v>
      </c>
      <c r="J1109" s="43">
        <f>VLOOKUP($A1109,LNST!$A$3:$Q$1635,11,FALSE)/1000000000</f>
        <v>4.7893403819999998</v>
      </c>
      <c r="K1109" s="43">
        <f>VLOOKUP($A1109,LNST!$A$3:$Q$1635,12,FALSE)/1000000000</f>
        <v>0.164889909</v>
      </c>
      <c r="L1109" s="45">
        <f>VLOOKUP($A1109,'Doanh thu'!$A$3:$Q$2000,14,FALSE)</f>
        <v>-0.45480642144230887</v>
      </c>
      <c r="M1109" s="45">
        <f>VLOOKUP($A1109,'Doanh thu'!$A$3:$Q$2000,15,FALSE)</f>
        <v>-0.38328461304768102</v>
      </c>
      <c r="N1109" s="45">
        <f>VLOOKUP($A1109,'Doanh thu'!$A$3:$Q$2000,16,FALSE)</f>
        <v>-0.33955228053084591</v>
      </c>
      <c r="O1109" s="45">
        <f>VLOOKUP($A1109,'Doanh thu'!$A$3:$Q$2000,17,FALSE)</f>
        <v>-0.21684561702371841</v>
      </c>
      <c r="P1109" s="45">
        <f>VLOOKUP($A1109,LNST!$A$3:$R$1635,14,FALSE)</f>
        <v>-0.76485288685592978</v>
      </c>
      <c r="Q1109" s="45">
        <f>VLOOKUP($A1109,LNST!$A$3:$R$1635,15,FALSE)</f>
        <v>-16.49153065422907</v>
      </c>
      <c r="R1109" s="45">
        <f>VLOOKUP($A1109,LNST!$A$3:$R$1635,16,FALSE)</f>
        <v>0.44742528987550068</v>
      </c>
      <c r="S1109" s="45">
        <f>VLOOKUP($A1109,LNST!$A$3:$R$1635,17,FALSE)</f>
        <v>-0.76106219261700636</v>
      </c>
      <c r="T1109" s="45">
        <f>VLOOKUP($A1109,LNG!$A$2:$H$1999,4,FALSE)/(D1109*10^9)</f>
        <v>0.16635671520510148</v>
      </c>
      <c r="U1109" s="45">
        <f>VLOOKUP($A1109,LNG!$A$2:$H$1999,5,FALSE)/(E1109*10^9)</f>
        <v>0.28045888827964394</v>
      </c>
      <c r="V1109" s="45">
        <f>VLOOKUP($A1109,LNG!$A$2:$H$1999,6,FALSE)/(F1109*10^9)</f>
        <v>0.15237864267349821</v>
      </c>
      <c r="W1109" s="45">
        <f>VLOOKUP($A1109,LNG!$A$2:$H$1999,7,FALSE)/(G1109*10^9)</f>
        <v>0.1880029969959276</v>
      </c>
      <c r="X1109" s="45">
        <f>VLOOKUP($A1109,'LNST năm'!$A$2:$I$2000,8,FALSE)</f>
        <v>-0.11435628402439044</v>
      </c>
      <c r="Y1109" s="45">
        <f>VLOOKUP($A1109,'LNST năm'!$A$2:$I$2000,9,FALSE)</f>
        <v>-0.28840264879371258</v>
      </c>
      <c r="Z1109" s="46" t="e">
        <f>VLOOKUP($A1109,LNG!$A$2:$H$1999,9,FALSE)</f>
        <v>#REF!</v>
      </c>
      <c r="AA1109" s="162" t="e">
        <f>VLOOKUP($A1109,'GIÁ CP'!$A$2:$D$2000,4,FALSE)/Z1109</f>
        <v>#REF!</v>
      </c>
    </row>
    <row r="1110" spans="1:27" hidden="1">
      <c r="A1110" s="18" t="s">
        <v>385</v>
      </c>
      <c r="B1110" s="18" t="s">
        <v>2093</v>
      </c>
      <c r="C1110" s="154" t="str">
        <f>VLOOKUP(A1110,'GIÁ CP'!$K$2:$M$2000,3,FALSE)</f>
        <v xml:space="preserve">Thực phẩm </v>
      </c>
      <c r="D1110" s="43">
        <f>VLOOKUP($A1110,'Doanh thu'!$A$3:$Q$2000,9,FALSE)/1000000000</f>
        <v>157.21122150100001</v>
      </c>
      <c r="E1110" s="43">
        <f>VLOOKUP($A1110,'Doanh thu'!$A$3:$Q$2000,10,FALSE)/1000000000</f>
        <v>169.73874526500001</v>
      </c>
      <c r="F1110" s="43">
        <f>VLOOKUP($A1110,'Doanh thu'!$A$3:$Q$2000,11,FALSE)/1000000000</f>
        <v>192.32190264499999</v>
      </c>
      <c r="G1110" s="43">
        <f>VLOOKUP($A1110,'Doanh thu'!$A$3:$Q$2000,12,FALSE)/1000000000</f>
        <v>109.201987307</v>
      </c>
      <c r="H1110" s="43">
        <f>VLOOKUP($A1110,LNST!$A$3:$Q$1635,9,FALSE)/1000000000</f>
        <v>4.1673765649999996</v>
      </c>
      <c r="I1110" s="43">
        <f>VLOOKUP($A1110,LNST!$A$3:$Q$1635,10,FALSE)/1000000000</f>
        <v>7.6443199540000002</v>
      </c>
      <c r="J1110" s="43">
        <f>VLOOKUP($A1110,LNST!$A$3:$Q$1635,11,FALSE)/1000000000</f>
        <v>-9.4725122739999996</v>
      </c>
      <c r="K1110" s="43">
        <f>VLOOKUP($A1110,LNST!$A$3:$Q$1635,12,FALSE)/1000000000</f>
        <v>-4.0839971310000003</v>
      </c>
      <c r="L1110" s="45">
        <f>VLOOKUP($A1110,'Doanh thu'!$A$3:$Q$2000,14,FALSE)</f>
        <v>-4.5900534619122461E-2</v>
      </c>
      <c r="M1110" s="45">
        <f>VLOOKUP($A1110,'Doanh thu'!$A$3:$Q$2000,15,FALSE)</f>
        <v>-0.14275317259559969</v>
      </c>
      <c r="N1110" s="45">
        <f>VLOOKUP($A1110,'Doanh thu'!$A$3:$Q$2000,16,FALSE)</f>
        <v>0.24329519024972962</v>
      </c>
      <c r="O1110" s="45">
        <f>VLOOKUP($A1110,'Doanh thu'!$A$3:$Q$2000,17,FALSE)</f>
        <v>-0.23976922935652856</v>
      </c>
      <c r="P1110" s="45">
        <f>VLOOKUP($A1110,LNST!$A$3:$R$1635,14,FALSE)</f>
        <v>3.0211844715404785</v>
      </c>
      <c r="Q1110" s="45">
        <f>VLOOKUP($A1110,LNST!$A$3:$R$1635,15,FALSE)</f>
        <v>2.7622374035107828</v>
      </c>
      <c r="R1110" s="45">
        <f>VLOOKUP($A1110,LNST!$A$3:$R$1635,16,FALSE)</f>
        <v>-2.19247951422301</v>
      </c>
      <c r="S1110" s="45">
        <f>VLOOKUP($A1110,LNST!$A$3:$R$1635,17,FALSE)</f>
        <v>-9.3518335997242534</v>
      </c>
      <c r="T1110" s="45">
        <f>VLOOKUP($A1110,LNG!$A$2:$H$1999,4,FALSE)/(D1110*10^9)</f>
        <v>0.21968341527567303</v>
      </c>
      <c r="U1110" s="45">
        <f>VLOOKUP($A1110,LNG!$A$2:$H$1999,5,FALSE)/(E1110*10^9)</f>
        <v>0.21834881551137642</v>
      </c>
      <c r="V1110" s="45">
        <f>VLOOKUP($A1110,LNG!$A$2:$H$1999,6,FALSE)/(F1110*10^9)</f>
        <v>0.2252892672863043</v>
      </c>
      <c r="W1110" s="45">
        <f>VLOOKUP($A1110,LNG!$A$2:$H$1999,7,FALSE)/(G1110*10^9)</f>
        <v>0.2170566055392712</v>
      </c>
      <c r="X1110" s="45">
        <f>VLOOKUP($A1110,'LNST năm'!$A$2:$I$2000,8,FALSE)</f>
        <v>-1</v>
      </c>
      <c r="Y1110" s="45">
        <f>VLOOKUP($A1110,'LNST năm'!$A$2:$I$2000,9,FALSE)</f>
        <v>-1</v>
      </c>
      <c r="Z1110" s="46" t="e">
        <f>VLOOKUP($A1110,LNG!$A$2:$H$1999,9,FALSE)</f>
        <v>#REF!</v>
      </c>
      <c r="AA1110" s="162" t="e">
        <f>VLOOKUP($A1110,'GIÁ CP'!$A$2:$D$2000,4,FALSE)/Z1110</f>
        <v>#REF!</v>
      </c>
    </row>
    <row r="1111" spans="1:27" hidden="1">
      <c r="A1111" s="18" t="s">
        <v>1350</v>
      </c>
      <c r="B1111" s="18" t="s">
        <v>3076</v>
      </c>
      <c r="C1111" s="154" t="str">
        <f>VLOOKUP(A1111,'GIÁ CP'!$K$2:$M$2000,3,FALSE)</f>
        <v xml:space="preserve">Môi giới chứng khoán </v>
      </c>
      <c r="D1111" s="43">
        <f>VLOOKUP($A1111,'Doanh thu'!$A$3:$Q$2000,9,FALSE)/1000000000</f>
        <v>139.61994899199999</v>
      </c>
      <c r="E1111" s="43">
        <f>VLOOKUP($A1111,'Doanh thu'!$A$3:$Q$2000,10,FALSE)/1000000000</f>
        <v>187.24272072100001</v>
      </c>
      <c r="F1111" s="43">
        <f>VLOOKUP($A1111,'Doanh thu'!$A$3:$Q$2000,11,FALSE)/1000000000</f>
        <v>180.36391612599999</v>
      </c>
      <c r="G1111" s="43">
        <f>VLOOKUP($A1111,'Doanh thu'!$A$3:$Q$2000,12,FALSE)/1000000000</f>
        <v>174.20388081499999</v>
      </c>
      <c r="H1111" s="43">
        <f>VLOOKUP($A1111,LNST!$A$3:$Q$1635,9,FALSE)/1000000000</f>
        <v>15.582342748</v>
      </c>
      <c r="I1111" s="43">
        <f>VLOOKUP($A1111,LNST!$A$3:$Q$1635,10,FALSE)/1000000000</f>
        <v>41.195969187000003</v>
      </c>
      <c r="J1111" s="43">
        <f>VLOOKUP($A1111,LNST!$A$3:$Q$1635,11,FALSE)/1000000000</f>
        <v>21.638904861</v>
      </c>
      <c r="K1111" s="43">
        <f>VLOOKUP($A1111,LNST!$A$3:$Q$1635,12,FALSE)/1000000000</f>
        <v>3.5075447139999998</v>
      </c>
      <c r="L1111" s="45">
        <f>VLOOKUP($A1111,'Doanh thu'!$A$3:$Q$2000,14,FALSE)</f>
        <v>0.15783168578825327</v>
      </c>
      <c r="M1111" s="45">
        <f>VLOOKUP($A1111,'Doanh thu'!$A$3:$Q$2000,15,FALSE)</f>
        <v>0.72129341394148627</v>
      </c>
      <c r="N1111" s="45">
        <f>VLOOKUP($A1111,'Doanh thu'!$A$3:$Q$2000,16,FALSE)</f>
        <v>0.70778041511164602</v>
      </c>
      <c r="O1111" s="45">
        <f>VLOOKUP($A1111,'Doanh thu'!$A$3:$Q$2000,17,FALSE)</f>
        <v>0.55509853585541857</v>
      </c>
      <c r="P1111" s="45">
        <f>VLOOKUP($A1111,LNST!$A$3:$R$1635,14,FALSE)</f>
        <v>30.588420729976196</v>
      </c>
      <c r="Q1111" s="45">
        <f>VLOOKUP($A1111,LNST!$A$3:$R$1635,15,FALSE)</f>
        <v>4.8561730966407346</v>
      </c>
      <c r="R1111" s="45">
        <f>VLOOKUP($A1111,LNST!$A$3:$R$1635,16,FALSE)</f>
        <v>17.495678132766464</v>
      </c>
      <c r="S1111" s="45">
        <f>VLOOKUP($A1111,LNST!$A$3:$R$1635,17,FALSE)</f>
        <v>-0.76464384360439053</v>
      </c>
      <c r="T1111" s="45">
        <f>VLOOKUP($A1111,LNG!$A$2:$H$1999,4,FALSE)/(D1111*10^9)</f>
        <v>0.52431483829144299</v>
      </c>
      <c r="U1111" s="45">
        <f>VLOOKUP($A1111,LNG!$A$2:$H$1999,5,FALSE)/(E1111*10^9)</f>
        <v>0.47939214693291288</v>
      </c>
      <c r="V1111" s="45">
        <f>VLOOKUP($A1111,LNG!$A$2:$H$1999,6,FALSE)/(F1111*10^9)</f>
        <v>0.66438150946050611</v>
      </c>
      <c r="W1111" s="45">
        <f>VLOOKUP($A1111,LNG!$A$2:$H$1999,7,FALSE)/(G1111*10^9)</f>
        <v>0.6388341709975125</v>
      </c>
      <c r="X1111" s="45">
        <f>VLOOKUP($A1111,'LNST năm'!$A$2:$I$2000,8,FALSE)</f>
        <v>862.5732980887193</v>
      </c>
      <c r="Y1111" s="45">
        <f>VLOOKUP($A1111,'LNST năm'!$A$2:$I$2000,9,FALSE)</f>
        <v>0.15875573515503039</v>
      </c>
      <c r="Z1111" s="46" t="e">
        <f>VLOOKUP($A1111,LNG!$A$2:$H$1999,9,FALSE)</f>
        <v>#REF!</v>
      </c>
      <c r="AA1111" s="162" t="e">
        <f>VLOOKUP($A1111,'GIÁ CP'!$A$2:$D$2000,4,FALSE)/Z1111</f>
        <v>#REF!</v>
      </c>
    </row>
    <row r="1112" spans="1:27" hidden="1">
      <c r="A1112" s="18" t="s">
        <v>61</v>
      </c>
      <c r="B1112" s="18" t="s">
        <v>1711</v>
      </c>
      <c r="C1112" s="154" t="str">
        <f>VLOOKUP(A1112,'GIÁ CP'!$K$2:$M$2000,3,FALSE)</f>
        <v xml:space="preserve">Môi giới chứng khoán </v>
      </c>
      <c r="D1112" s="43">
        <f>VLOOKUP($A1112,'Doanh thu'!$A$3:$Q$2000,9,FALSE)/1000000000</f>
        <v>578.31272934799995</v>
      </c>
      <c r="E1112" s="43">
        <f>VLOOKUP($A1112,'Doanh thu'!$A$3:$Q$2000,10,FALSE)/1000000000</f>
        <v>652.91095548199996</v>
      </c>
      <c r="F1112" s="43">
        <f>VLOOKUP($A1112,'Doanh thu'!$A$3:$Q$2000,11,FALSE)/1000000000</f>
        <v>399.884917712</v>
      </c>
      <c r="G1112" s="43">
        <f>VLOOKUP($A1112,'Doanh thu'!$A$3:$Q$2000,12,FALSE)/1000000000</f>
        <v>351.92577795</v>
      </c>
      <c r="H1112" s="43">
        <f>VLOOKUP($A1112,LNST!$A$3:$Q$1635,9,FALSE)/1000000000</f>
        <v>175.73837113299999</v>
      </c>
      <c r="I1112" s="43">
        <f>VLOOKUP($A1112,LNST!$A$3:$Q$1635,10,FALSE)/1000000000</f>
        <v>270.51626783299997</v>
      </c>
      <c r="J1112" s="43">
        <f>VLOOKUP($A1112,LNST!$A$3:$Q$1635,11,FALSE)/1000000000</f>
        <v>25.141479835999998</v>
      </c>
      <c r="K1112" s="43">
        <f>VLOOKUP($A1112,LNST!$A$3:$Q$1635,12,FALSE)/1000000000</f>
        <v>65.843764656000005</v>
      </c>
      <c r="L1112" s="45">
        <f>VLOOKUP($A1112,'Doanh thu'!$A$3:$Q$2000,14,FALSE)</f>
        <v>1.1126771377680436</v>
      </c>
      <c r="M1112" s="45">
        <f>VLOOKUP($A1112,'Doanh thu'!$A$3:$Q$2000,15,FALSE)</f>
        <v>1.1643871372497316</v>
      </c>
      <c r="N1112" s="45">
        <f>VLOOKUP($A1112,'Doanh thu'!$A$3:$Q$2000,16,FALSE)</f>
        <v>2.0040737948226117</v>
      </c>
      <c r="O1112" s="45">
        <f>VLOOKUP($A1112,'Doanh thu'!$A$3:$Q$2000,17,FALSE)</f>
        <v>-0.2427361138081274</v>
      </c>
      <c r="P1112" s="45">
        <f>VLOOKUP($A1112,LNST!$A$3:$R$1635,14,FALSE)</f>
        <v>7.4135053595335698</v>
      </c>
      <c r="Q1112" s="45">
        <f>VLOOKUP($A1112,LNST!$A$3:$R$1635,15,FALSE)</f>
        <v>4.1344337528079933</v>
      </c>
      <c r="R1112" s="45">
        <f>VLOOKUP($A1112,LNST!$A$3:$R$1635,16,FALSE)</f>
        <v>-0.56777952898495521</v>
      </c>
      <c r="S1112" s="45">
        <f>VLOOKUP($A1112,LNST!$A$3:$R$1635,17,FALSE)</f>
        <v>-0.37868860555109235</v>
      </c>
      <c r="T1112" s="45">
        <f>VLOOKUP($A1112,LNG!$A$2:$H$1999,4,FALSE)/(D1112*10^9)</f>
        <v>0.41142639966484917</v>
      </c>
      <c r="U1112" s="45">
        <f>VLOOKUP($A1112,LNG!$A$2:$H$1999,5,FALSE)/(E1112*10^9)</f>
        <v>0.51428878962846136</v>
      </c>
      <c r="V1112" s="45">
        <f>VLOOKUP($A1112,LNG!$A$2:$H$1999,6,FALSE)/(F1112*10^9)</f>
        <v>1.1732521225866703</v>
      </c>
      <c r="W1112" s="45">
        <f>VLOOKUP($A1112,LNG!$A$2:$H$1999,7,FALSE)/(G1112*10^9)</f>
        <v>0.57875952123898688</v>
      </c>
      <c r="X1112" s="45">
        <f>VLOOKUP($A1112,'LNST năm'!$A$2:$I$2000,8,FALSE)</f>
        <v>1.4985055363464694</v>
      </c>
      <c r="Y1112" s="45">
        <f>VLOOKUP($A1112,'LNST năm'!$A$2:$I$2000,9,FALSE)</f>
        <v>1.0102985871794141</v>
      </c>
      <c r="Z1112" s="46" t="e">
        <f>VLOOKUP($A1112,LNG!$A$2:$H$1999,9,FALSE)</f>
        <v>#REF!</v>
      </c>
      <c r="AA1112" s="162" t="e">
        <f>VLOOKUP($A1112,'GIÁ CP'!$A$2:$D$2000,4,FALSE)/Z1112</f>
        <v>#REF!</v>
      </c>
    </row>
    <row r="1113" spans="1:27" hidden="1">
      <c r="A1113" s="18" t="s">
        <v>466</v>
      </c>
      <c r="B1113" s="18" t="s">
        <v>2180</v>
      </c>
      <c r="C1113" s="154" t="str">
        <f>VLOOKUP(A1113,'GIÁ CP'!$K$2:$M$2000,3,FALSE)</f>
        <v xml:space="preserve">Thép và sản phẩm thép </v>
      </c>
      <c r="D1113" s="43">
        <f>VLOOKUP($A1113,'Doanh thu'!$A$3:$Q$2000,9,FALSE)/1000000000</f>
        <v>161.14331598199999</v>
      </c>
      <c r="E1113" s="43">
        <f>VLOOKUP($A1113,'Doanh thu'!$A$3:$Q$2000,10,FALSE)/1000000000</f>
        <v>185.825454866</v>
      </c>
      <c r="F1113" s="43">
        <f>VLOOKUP($A1113,'Doanh thu'!$A$3:$Q$2000,11,FALSE)/1000000000</f>
        <v>174.36556369499999</v>
      </c>
      <c r="G1113" s="43">
        <f>VLOOKUP($A1113,'Doanh thu'!$A$3:$Q$2000,12,FALSE)/1000000000</f>
        <v>164.64993186800001</v>
      </c>
      <c r="H1113" s="43">
        <f>VLOOKUP($A1113,LNST!$A$3:$Q$1635,9,FALSE)/1000000000</f>
        <v>0.62360068400000002</v>
      </c>
      <c r="I1113" s="43">
        <f>VLOOKUP($A1113,LNST!$A$3:$Q$1635,10,FALSE)/1000000000</f>
        <v>2.2737936310000002</v>
      </c>
      <c r="J1113" s="43">
        <f>VLOOKUP($A1113,LNST!$A$3:$Q$1635,11,FALSE)/1000000000</f>
        <v>2.04358642</v>
      </c>
      <c r="K1113" s="43">
        <f>VLOOKUP($A1113,LNST!$A$3:$Q$1635,12,FALSE)/1000000000</f>
        <v>1.0505715799999999</v>
      </c>
      <c r="L1113" s="45">
        <f>VLOOKUP($A1113,'Doanh thu'!$A$3:$Q$2000,14,FALSE)</f>
        <v>0.14866204457756332</v>
      </c>
      <c r="M1113" s="45">
        <f>VLOOKUP($A1113,'Doanh thu'!$A$3:$Q$2000,15,FALSE)</f>
        <v>0.33605678961962859</v>
      </c>
      <c r="N1113" s="45">
        <f>VLOOKUP($A1113,'Doanh thu'!$A$3:$Q$2000,16,FALSE)</f>
        <v>0.13505659903225045</v>
      </c>
      <c r="O1113" s="45">
        <f>VLOOKUP($A1113,'Doanh thu'!$A$3:$Q$2000,17,FALSE)</f>
        <v>0.375377901570838</v>
      </c>
      <c r="P1113" s="45">
        <f>VLOOKUP($A1113,LNST!$A$3:$R$1635,14,FALSE)</f>
        <v>3.8134116816340757</v>
      </c>
      <c r="Q1113" s="45">
        <f>VLOOKUP($A1113,LNST!$A$3:$R$1635,15,FALSE)</f>
        <v>7.6767679326701073</v>
      </c>
      <c r="R1113" s="45">
        <f>VLOOKUP($A1113,LNST!$A$3:$R$1635,16,FALSE)</f>
        <v>5.9297173098391429</v>
      </c>
      <c r="S1113" s="45">
        <f>VLOOKUP($A1113,LNST!$A$3:$R$1635,17,FALSE)</f>
        <v>8.0196436428353906</v>
      </c>
      <c r="T1113" s="45">
        <f>VLOOKUP($A1113,LNG!$A$2:$H$1999,4,FALSE)/(D1113*10^9)</f>
        <v>4.116197204072005E-2</v>
      </c>
      <c r="U1113" s="45">
        <f>VLOOKUP($A1113,LNG!$A$2:$H$1999,5,FALSE)/(E1113*10^9)</f>
        <v>4.9609749448199687E-2</v>
      </c>
      <c r="V1113" s="45">
        <f>VLOOKUP($A1113,LNG!$A$2:$H$1999,6,FALSE)/(F1113*10^9)</f>
        <v>7.6732231459437319E-2</v>
      </c>
      <c r="W1113" s="45">
        <f>VLOOKUP($A1113,LNG!$A$2:$H$1999,7,FALSE)/(G1113*10^9)</f>
        <v>6.4779959876029317E-2</v>
      </c>
      <c r="X1113" s="45">
        <f>VLOOKUP($A1113,'LNST năm'!$A$2:$I$2000,8,FALSE)</f>
        <v>3.8823815150584058</v>
      </c>
      <c r="Y1113" s="45">
        <f>VLOOKUP($A1113,'LNST năm'!$A$2:$I$2000,9,FALSE)</f>
        <v>0.31779020607188202</v>
      </c>
      <c r="Z1113" s="46" t="e">
        <f>VLOOKUP($A1113,LNG!$A$2:$H$1999,9,FALSE)</f>
        <v>#REF!</v>
      </c>
      <c r="AA1113" s="162" t="e">
        <f>VLOOKUP($A1113,'GIÁ CP'!$A$2:$D$2000,4,FALSE)/Z1113</f>
        <v>#REF!</v>
      </c>
    </row>
    <row r="1114" spans="1:27" hidden="1">
      <c r="A1114" s="18" t="s">
        <v>485</v>
      </c>
      <c r="B1114" s="18" t="s">
        <v>2197</v>
      </c>
      <c r="C1114" s="154" t="str">
        <f>VLOOKUP(A1114,'GIÁ CP'!$K$2:$M$2000,3,FALSE)</f>
        <v xml:space="preserve">Máy công nghiệp </v>
      </c>
      <c r="D1114" s="43">
        <f>VLOOKUP($A1114,'Doanh thu'!$A$3:$Q$2000,9,FALSE)/1000000000</f>
        <v>0</v>
      </c>
      <c r="E1114" s="43">
        <f>VLOOKUP($A1114,'Doanh thu'!$A$3:$Q$2000,10,FALSE)/1000000000</f>
        <v>0</v>
      </c>
      <c r="F1114" s="43">
        <f>VLOOKUP($A1114,'Doanh thu'!$A$3:$Q$2000,11,FALSE)/1000000000</f>
        <v>0</v>
      </c>
      <c r="G1114" s="43">
        <f>VLOOKUP($A1114,'Doanh thu'!$A$3:$Q$2000,12,FALSE)/1000000000</f>
        <v>0</v>
      </c>
      <c r="H1114" s="43">
        <f>VLOOKUP($A1114,LNST!$A$3:$Q$1635,9,FALSE)/1000000000</f>
        <v>0</v>
      </c>
      <c r="I1114" s="43">
        <f>VLOOKUP($A1114,LNST!$A$3:$Q$1635,10,FALSE)/1000000000</f>
        <v>0</v>
      </c>
      <c r="J1114" s="43">
        <f>VLOOKUP($A1114,LNST!$A$3:$Q$1635,11,FALSE)/1000000000</f>
        <v>0</v>
      </c>
      <c r="K1114" s="43">
        <f>VLOOKUP($A1114,LNST!$A$3:$Q$1635,12,FALSE)/1000000000</f>
        <v>0</v>
      </c>
      <c r="L1114" s="45">
        <f>VLOOKUP($A1114,'Doanh thu'!$A$3:$Q$2000,14,FALSE)</f>
        <v>-1</v>
      </c>
      <c r="M1114" s="45">
        <f>VLOOKUP($A1114,'Doanh thu'!$A$3:$Q$2000,15,FALSE)</f>
        <v>-1</v>
      </c>
      <c r="N1114" s="45">
        <f>VLOOKUP($A1114,'Doanh thu'!$A$3:$Q$2000,16,FALSE)</f>
        <v>-1</v>
      </c>
      <c r="O1114" s="45" t="e">
        <f>VLOOKUP($A1114,'Doanh thu'!$A$3:$Q$2000,17,FALSE)</f>
        <v>#DIV/0!</v>
      </c>
      <c r="P1114" s="45">
        <f>VLOOKUP($A1114,LNST!$A$3:$R$1635,14,FALSE)</f>
        <v>1</v>
      </c>
      <c r="Q1114" s="45">
        <f>VLOOKUP($A1114,LNST!$A$3:$R$1635,15,FALSE)</f>
        <v>1</v>
      </c>
      <c r="R1114" s="45">
        <f>VLOOKUP($A1114,LNST!$A$3:$R$1635,16,FALSE)</f>
        <v>1</v>
      </c>
      <c r="S1114" s="45" t="e">
        <f>VLOOKUP($A1114,LNST!$A$3:$R$1635,17,FALSE)</f>
        <v>#DIV/0!</v>
      </c>
      <c r="T1114" s="45" t="e">
        <f>VLOOKUP($A1114,LNG!$A$2:$H$1999,4,FALSE)/(D1114*10^9)</f>
        <v>#DIV/0!</v>
      </c>
      <c r="U1114" s="45" t="e">
        <f>VLOOKUP($A1114,LNG!$A$2:$H$1999,5,FALSE)/(E1114*10^9)</f>
        <v>#DIV/0!</v>
      </c>
      <c r="V1114" s="45" t="e">
        <f>VLOOKUP($A1114,LNG!$A$2:$H$1999,6,FALSE)/(F1114*10^9)</f>
        <v>#DIV/0!</v>
      </c>
      <c r="W1114" s="45" t="e">
        <f>VLOOKUP($A1114,LNG!$A$2:$H$1999,7,FALSE)/(G1114*10^9)</f>
        <v>#DIV/0!</v>
      </c>
      <c r="X1114" s="45">
        <f>VLOOKUP($A1114,'LNST năm'!$A$2:$I$2000,8,FALSE)</f>
        <v>1</v>
      </c>
      <c r="Y1114" s="45">
        <f>VLOOKUP($A1114,'LNST năm'!$A$2:$I$2000,9,FALSE)</f>
        <v>0.25992104989487319</v>
      </c>
      <c r="Z1114" s="46" t="e">
        <f>VLOOKUP($A1114,LNG!$A$2:$H$1999,9,FALSE)</f>
        <v>#REF!</v>
      </c>
      <c r="AA1114" s="162" t="e">
        <f>VLOOKUP($A1114,'GIÁ CP'!$A$2:$D$2000,4,FALSE)/Z1114</f>
        <v>#REF!</v>
      </c>
    </row>
    <row r="1115" spans="1:27" hidden="1">
      <c r="A1115" s="18" t="s">
        <v>468</v>
      </c>
      <c r="B1115" s="18" t="s">
        <v>3554</v>
      </c>
      <c r="C1115" s="154" t="str">
        <f>VLOOKUP(A1115,'GIÁ CP'!$K$2:$M$2000,3,FALSE)</f>
        <v xml:space="preserve">Xây dựng </v>
      </c>
      <c r="D1115" s="43">
        <f>VLOOKUP($A1115,'Doanh thu'!$A$3:$Q$2000,9,FALSE)/1000000000</f>
        <v>1.9877323</v>
      </c>
      <c r="E1115" s="43">
        <f>VLOOKUP($A1115,'Doanh thu'!$A$3:$Q$2000,10,FALSE)/1000000000</f>
        <v>0.98220620000000003</v>
      </c>
      <c r="F1115" s="43">
        <f>VLOOKUP($A1115,'Doanh thu'!$A$3:$Q$2000,11,FALSE)/1000000000</f>
        <v>11.790881799999999</v>
      </c>
      <c r="G1115" s="43">
        <f>VLOOKUP($A1115,'Doanh thu'!$A$3:$Q$2000,12,FALSE)/1000000000</f>
        <v>0</v>
      </c>
      <c r="H1115" s="43">
        <f>VLOOKUP($A1115,LNST!$A$3:$Q$1635,9,FALSE)/1000000000</f>
        <v>-0.73656817100000005</v>
      </c>
      <c r="I1115" s="43">
        <f>VLOOKUP($A1115,LNST!$A$3:$Q$1635,10,FALSE)/1000000000</f>
        <v>-0.18152821199999999</v>
      </c>
      <c r="J1115" s="43">
        <f>VLOOKUP($A1115,LNST!$A$3:$Q$1635,11,FALSE)/1000000000</f>
        <v>1.678475685</v>
      </c>
      <c r="K1115" s="43">
        <f>VLOOKUP($A1115,LNST!$A$3:$Q$1635,12,FALSE)/1000000000</f>
        <v>-6.1574904909999999</v>
      </c>
      <c r="L1115" s="45">
        <f>VLOOKUP($A1115,'Doanh thu'!$A$3:$Q$2000,14,FALSE)</f>
        <v>-0.58904930575898939</v>
      </c>
      <c r="M1115" s="45">
        <f>VLOOKUP($A1115,'Doanh thu'!$A$3:$Q$2000,15,FALSE)</f>
        <v>-0.93693099319599371</v>
      </c>
      <c r="N1115" s="45">
        <f>VLOOKUP($A1115,'Doanh thu'!$A$3:$Q$2000,16,FALSE)</f>
        <v>0.45355367874541697</v>
      </c>
      <c r="O1115" s="45" t="e">
        <f>VLOOKUP($A1115,'Doanh thu'!$A$3:$Q$2000,17,FALSE)</f>
        <v>#DIV/0!</v>
      </c>
      <c r="P1115" s="45">
        <f>VLOOKUP($A1115,LNST!$A$3:$R$1635,14,FALSE)</f>
        <v>0.53613426446532653</v>
      </c>
      <c r="Q1115" s="45">
        <f>VLOOKUP($A1115,LNST!$A$3:$R$1635,15,FALSE)</f>
        <v>-1.1027873412825979</v>
      </c>
      <c r="R1115" s="45">
        <f>VLOOKUP($A1115,LNST!$A$3:$R$1635,16,FALSE)</f>
        <v>0.98577018823229168</v>
      </c>
      <c r="S1115" s="45">
        <f>VLOOKUP($A1115,LNST!$A$3:$R$1635,17,FALSE)</f>
        <v>-78.687979451897007</v>
      </c>
      <c r="T1115" s="45">
        <f>VLOOKUP($A1115,LNG!$A$2:$H$1999,4,FALSE)/(D1115*10^9)</f>
        <v>0</v>
      </c>
      <c r="U1115" s="45">
        <f>VLOOKUP($A1115,LNG!$A$2:$H$1999,5,FALSE)/(E1115*10^9)</f>
        <v>5.1483537774451027E-2</v>
      </c>
      <c r="V1115" s="45">
        <f>VLOOKUP($A1115,LNG!$A$2:$H$1999,6,FALSE)/(F1115*10^9)</f>
        <v>2.2908196738941101E-3</v>
      </c>
      <c r="W1115" s="45" t="e">
        <f>VLOOKUP($A1115,LNG!$A$2:$H$1999,7,FALSE)/(G1115*10^9)</f>
        <v>#DIV/0!</v>
      </c>
      <c r="X1115" s="45">
        <f>VLOOKUP($A1115,'LNST năm'!$A$2:$I$2000,8,FALSE)</f>
        <v>-0.46967900564814236</v>
      </c>
      <c r="Y1115" s="45">
        <f>VLOOKUP($A1115,'LNST năm'!$A$2:$I$2000,9,FALSE)</f>
        <v>0.30278091074528368</v>
      </c>
      <c r="Z1115" s="46" t="e">
        <f>VLOOKUP($A1115,LNG!$A$2:$H$1999,9,FALSE)</f>
        <v>#REF!</v>
      </c>
      <c r="AA1115" s="162" t="e">
        <f>VLOOKUP($A1115,'GIÁ CP'!$A$2:$D$2000,4,FALSE)/Z1115</f>
        <v>#REF!</v>
      </c>
    </row>
    <row r="1116" spans="1:27" hidden="1">
      <c r="A1116" s="18" t="s">
        <v>363</v>
      </c>
      <c r="B1116" s="18" t="s">
        <v>2065</v>
      </c>
      <c r="C1116" s="154" t="str">
        <f>VLOOKUP(A1116,'GIÁ CP'!$K$2:$M$2000,3,FALSE)</f>
        <v xml:space="preserve">Dược phẩm </v>
      </c>
      <c r="D1116" s="43">
        <f>VLOOKUP($A1116,'Doanh thu'!$A$3:$Q$2000,9,FALSE)/1000000000</f>
        <v>38.496675924000002</v>
      </c>
      <c r="E1116" s="43">
        <f>VLOOKUP($A1116,'Doanh thu'!$A$3:$Q$2000,10,FALSE)/1000000000</f>
        <v>12.690778784999999</v>
      </c>
      <c r="F1116" s="43">
        <f>VLOOKUP($A1116,'Doanh thu'!$A$3:$Q$2000,11,FALSE)/1000000000</f>
        <v>39.522117451</v>
      </c>
      <c r="G1116" s="43">
        <f>VLOOKUP($A1116,'Doanh thu'!$A$3:$Q$2000,12,FALSE)/1000000000</f>
        <v>7.2339393220000003</v>
      </c>
      <c r="H1116" s="43">
        <f>VLOOKUP($A1116,LNST!$A$3:$Q$1635,9,FALSE)/1000000000</f>
        <v>-36.651152959999997</v>
      </c>
      <c r="I1116" s="43">
        <f>VLOOKUP($A1116,LNST!$A$3:$Q$1635,10,FALSE)/1000000000</f>
        <v>-10.458248822</v>
      </c>
      <c r="J1116" s="43">
        <f>VLOOKUP($A1116,LNST!$A$3:$Q$1635,11,FALSE)/1000000000</f>
        <v>-3.5413333520000001</v>
      </c>
      <c r="K1116" s="43">
        <f>VLOOKUP($A1116,LNST!$A$3:$Q$1635,12,FALSE)/1000000000</f>
        <v>-7.950113419</v>
      </c>
      <c r="L1116" s="45">
        <f>VLOOKUP($A1116,'Doanh thu'!$A$3:$Q$2000,14,FALSE)</f>
        <v>8.5403264980368904E-2</v>
      </c>
      <c r="M1116" s="45">
        <f>VLOOKUP($A1116,'Doanh thu'!$A$3:$Q$2000,15,FALSE)</f>
        <v>1.2230626838604604</v>
      </c>
      <c r="N1116" s="45">
        <f>VLOOKUP($A1116,'Doanh thu'!$A$3:$Q$2000,16,FALSE)</f>
        <v>-0.82254020576885656</v>
      </c>
      <c r="O1116" s="45">
        <f>VLOOKUP($A1116,'Doanh thu'!$A$3:$Q$2000,17,FALSE)</f>
        <v>-0.88617836975092745</v>
      </c>
      <c r="P1116" s="45">
        <f>VLOOKUP($A1116,LNST!$A$3:$R$1635,14,FALSE)</f>
        <v>-1.0047014480471461</v>
      </c>
      <c r="Q1116" s="45">
        <f>VLOOKUP($A1116,LNST!$A$3:$R$1635,15,FALSE)</f>
        <v>-1.2362924834479476</v>
      </c>
      <c r="R1116" s="45">
        <f>VLOOKUP($A1116,LNST!$A$3:$R$1635,16,FALSE)</f>
        <v>-1.0528146254661985</v>
      </c>
      <c r="S1116" s="45">
        <f>VLOOKUP($A1116,LNST!$A$3:$R$1635,17,FALSE)</f>
        <v>-1.5889124680054225</v>
      </c>
      <c r="T1116" s="45">
        <f>VLOOKUP($A1116,LNG!$A$2:$H$1999,4,FALSE)/(D1116*10^9)</f>
        <v>0.18039349661539364</v>
      </c>
      <c r="U1116" s="45">
        <f>VLOOKUP($A1116,LNG!$A$2:$H$1999,5,FALSE)/(E1116*10^9)</f>
        <v>0.69743747542598111</v>
      </c>
      <c r="V1116" s="45">
        <f>VLOOKUP($A1116,LNG!$A$2:$H$1999,6,FALSE)/(F1116*10^9)</f>
        <v>0.11986260723184348</v>
      </c>
      <c r="W1116" s="45">
        <f>VLOOKUP($A1116,LNG!$A$2:$H$1999,7,FALSE)/(G1116*10^9)</f>
        <v>1.0015164774698397</v>
      </c>
      <c r="X1116" s="45">
        <f>VLOOKUP($A1116,'LNST năm'!$A$2:$I$2000,8,FALSE)</f>
        <v>1</v>
      </c>
      <c r="Y1116" s="45">
        <f>VLOOKUP($A1116,'LNST năm'!$A$2:$I$2000,9,FALSE)</f>
        <v>-1</v>
      </c>
      <c r="Z1116" s="46" t="e">
        <f>VLOOKUP($A1116,LNG!$A$2:$H$1999,9,FALSE)</f>
        <v>#REF!</v>
      </c>
      <c r="AA1116" s="162" t="e">
        <f>VLOOKUP($A1116,'GIÁ CP'!$A$2:$D$2000,4,FALSE)/Z1116</f>
        <v>#REF!</v>
      </c>
    </row>
    <row r="1117" spans="1:27" hidden="1">
      <c r="A1117" s="18" t="s">
        <v>2425</v>
      </c>
      <c r="B1117" s="18" t="s">
        <v>2426</v>
      </c>
      <c r="C1117" s="154" t="str">
        <f>VLOOKUP(A1117,'GIÁ CP'!$K$2:$M$2000,3,FALSE)</f>
        <v xml:space="preserve">Môi giới chứng khoán </v>
      </c>
      <c r="D1117" s="43">
        <f>VLOOKUP($A1117,'Doanh thu'!$A$3:$Q$2000,9,FALSE)/1000000000</f>
        <v>133.39897934800001</v>
      </c>
      <c r="E1117" s="43">
        <f>VLOOKUP($A1117,'Doanh thu'!$A$3:$Q$2000,10,FALSE)/1000000000</f>
        <v>229.806194449</v>
      </c>
      <c r="F1117" s="43">
        <f>VLOOKUP($A1117,'Doanh thu'!$A$3:$Q$2000,11,FALSE)/1000000000</f>
        <v>73.390795901000004</v>
      </c>
      <c r="G1117" s="43">
        <f>VLOOKUP($A1117,'Doanh thu'!$A$3:$Q$2000,12,FALSE)/1000000000</f>
        <v>88.837700675999997</v>
      </c>
      <c r="H1117" s="43">
        <f>VLOOKUP($A1117,LNST!$A$3:$Q$1635,9,FALSE)/1000000000</f>
        <v>19.270968717999999</v>
      </c>
      <c r="I1117" s="43">
        <f>VLOOKUP($A1117,LNST!$A$3:$Q$1635,10,FALSE)/1000000000</f>
        <v>112.147914594</v>
      </c>
      <c r="J1117" s="43">
        <f>VLOOKUP($A1117,LNST!$A$3:$Q$1635,11,FALSE)/1000000000</f>
        <v>-2.3475866390000002</v>
      </c>
      <c r="K1117" s="43">
        <f>VLOOKUP($A1117,LNST!$A$3:$Q$1635,12,FALSE)/1000000000</f>
        <v>10.15420744</v>
      </c>
      <c r="L1117" s="45">
        <f>VLOOKUP($A1117,'Doanh thu'!$A$3:$Q$2000,14,FALSE)</f>
        <v>9.4671488206807583E-2</v>
      </c>
      <c r="M1117" s="45">
        <f>VLOOKUP($A1117,'Doanh thu'!$A$3:$Q$2000,15,FALSE)</f>
        <v>1.4302871667178376</v>
      </c>
      <c r="N1117" s="45">
        <f>VLOOKUP($A1117,'Doanh thu'!$A$3:$Q$2000,16,FALSE)</f>
        <v>9.9171242267231674E-2</v>
      </c>
      <c r="O1117" s="45">
        <f>VLOOKUP($A1117,'Doanh thu'!$A$3:$Q$2000,17,FALSE)</f>
        <v>-0.15096146134650612</v>
      </c>
      <c r="P1117" s="45">
        <f>VLOOKUP($A1117,LNST!$A$3:$R$1635,14,FALSE)</f>
        <v>-1.0041705088897809E-2</v>
      </c>
      <c r="Q1117" s="45">
        <f>VLOOKUP($A1117,LNST!$A$3:$R$1635,15,FALSE)</f>
        <v>6.0029787932444787</v>
      </c>
      <c r="R1117" s="45">
        <f>VLOOKUP($A1117,LNST!$A$3:$R$1635,16,FALSE)</f>
        <v>-3.0350746108491036</v>
      </c>
      <c r="S1117" s="45">
        <f>VLOOKUP($A1117,LNST!$A$3:$R$1635,17,FALSE)</f>
        <v>-0.65055301793114573</v>
      </c>
      <c r="T1117" s="45">
        <f>VLOOKUP($A1117,LNG!$A$2:$H$1999,4,FALSE)/(D1117*10^9)</f>
        <v>0.72061613925265178</v>
      </c>
      <c r="U1117" s="45">
        <f>VLOOKUP($A1117,LNG!$A$2:$H$1999,5,FALSE)/(E1117*10^9)</f>
        <v>0.36127807195129885</v>
      </c>
      <c r="V1117" s="45">
        <f>VLOOKUP($A1117,LNG!$A$2:$H$1999,6,FALSE)/(F1117*10^9)</f>
        <v>2.5153780417918132</v>
      </c>
      <c r="W1117" s="45">
        <f>VLOOKUP($A1117,LNG!$A$2:$H$1999,7,FALSE)/(G1117*10^9)</f>
        <v>0.59218426089017884</v>
      </c>
      <c r="X1117" s="45">
        <f>VLOOKUP($A1117,'LNST năm'!$A$2:$I$2000,8,FALSE)</f>
        <v>1.2401546820221092</v>
      </c>
      <c r="Y1117" s="45">
        <f>VLOOKUP($A1117,'LNST năm'!$A$2:$I$2000,9,FALSE)</f>
        <v>-0.19718093275706827</v>
      </c>
      <c r="Z1117" s="46" t="e">
        <f>VLOOKUP($A1117,LNG!$A$2:$H$1999,9,FALSE)</f>
        <v>#REF!</v>
      </c>
      <c r="AA1117" s="162" t="e">
        <f>VLOOKUP($A1117,'GIÁ CP'!$A$2:$D$2000,4,FALSE)/Z1117</f>
        <v>#REF!</v>
      </c>
    </row>
    <row r="1118" spans="1:27" hidden="1">
      <c r="A1118" s="18" t="s">
        <v>395</v>
      </c>
      <c r="B1118" s="18" t="s">
        <v>2105</v>
      </c>
      <c r="C1118" s="154" t="str">
        <f>VLOOKUP(A1118,'GIÁ CP'!$K$2:$M$2000,3,FALSE)</f>
        <v xml:space="preserve">Bất động sản </v>
      </c>
      <c r="D1118" s="43">
        <f>VLOOKUP($A1118,'Doanh thu'!$A$3:$Q$2000,9,FALSE)/1000000000</f>
        <v>249.81729718299999</v>
      </c>
      <c r="E1118" s="43">
        <f>VLOOKUP($A1118,'Doanh thu'!$A$3:$Q$2000,10,FALSE)/1000000000</f>
        <v>215.417651538</v>
      </c>
      <c r="F1118" s="43">
        <f>VLOOKUP($A1118,'Doanh thu'!$A$3:$Q$2000,11,FALSE)/1000000000</f>
        <v>314.63216080199999</v>
      </c>
      <c r="G1118" s="43">
        <f>VLOOKUP($A1118,'Doanh thu'!$A$3:$Q$2000,12,FALSE)/1000000000</f>
        <v>81.473512134999993</v>
      </c>
      <c r="H1118" s="43">
        <f>VLOOKUP($A1118,LNST!$A$3:$Q$1635,9,FALSE)/1000000000</f>
        <v>5.7795604589999998</v>
      </c>
      <c r="I1118" s="43">
        <f>VLOOKUP($A1118,LNST!$A$3:$Q$1635,10,FALSE)/1000000000</f>
        <v>16.703825909999999</v>
      </c>
      <c r="J1118" s="43">
        <f>VLOOKUP($A1118,LNST!$A$3:$Q$1635,11,FALSE)/1000000000</f>
        <v>29.367257747</v>
      </c>
      <c r="K1118" s="43">
        <f>VLOOKUP($A1118,LNST!$A$3:$Q$1635,12,FALSE)/1000000000</f>
        <v>1.4284317790000001</v>
      </c>
      <c r="L1118" s="45">
        <f>VLOOKUP($A1118,'Doanh thu'!$A$3:$Q$2000,14,FALSE)</f>
        <v>1.2876546771176713</v>
      </c>
      <c r="M1118" s="45">
        <f>VLOOKUP($A1118,'Doanh thu'!$A$3:$Q$2000,15,FALSE)</f>
        <v>-0.12571835643403365</v>
      </c>
      <c r="N1118" s="45">
        <f>VLOOKUP($A1118,'Doanh thu'!$A$3:$Q$2000,16,FALSE)</f>
        <v>0.85293590724300239</v>
      </c>
      <c r="O1118" s="45">
        <f>VLOOKUP($A1118,'Doanh thu'!$A$3:$Q$2000,17,FALSE)</f>
        <v>-0.18924656279380092</v>
      </c>
      <c r="P1118" s="45">
        <f>VLOOKUP($A1118,LNST!$A$3:$R$1635,14,FALSE)</f>
        <v>0.61904374474599433</v>
      </c>
      <c r="Q1118" s="45">
        <f>VLOOKUP($A1118,LNST!$A$3:$R$1635,15,FALSE)</f>
        <v>1.8186176478116112</v>
      </c>
      <c r="R1118" s="45">
        <f>VLOOKUP($A1118,LNST!$A$3:$R$1635,16,FALSE)</f>
        <v>6.4234986184662066</v>
      </c>
      <c r="S1118" s="45">
        <f>VLOOKUP($A1118,LNST!$A$3:$R$1635,17,FALSE)</f>
        <v>-0.85851026450609613</v>
      </c>
      <c r="T1118" s="45">
        <f>VLOOKUP($A1118,LNG!$A$2:$H$1999,4,FALSE)/(D1118*10^9)</f>
        <v>0.14515145781693925</v>
      </c>
      <c r="U1118" s="45">
        <f>VLOOKUP($A1118,LNG!$A$2:$H$1999,5,FALSE)/(E1118*10^9)</f>
        <v>0.15928560925726715</v>
      </c>
      <c r="V1118" s="45">
        <f>VLOOKUP($A1118,LNG!$A$2:$H$1999,6,FALSE)/(F1118*10^9)</f>
        <v>0.18326882418192217</v>
      </c>
      <c r="W1118" s="45">
        <f>VLOOKUP($A1118,LNG!$A$2:$H$1999,7,FALSE)/(G1118*10^9)</f>
        <v>1.0747835357447735</v>
      </c>
      <c r="X1118" s="45">
        <f>VLOOKUP($A1118,'LNST năm'!$A$2:$I$2000,8,FALSE)</f>
        <v>-1</v>
      </c>
      <c r="Y1118" s="45">
        <f>VLOOKUP($A1118,'LNST năm'!$A$2:$I$2000,9,FALSE)</f>
        <v>-1</v>
      </c>
      <c r="Z1118" s="46" t="e">
        <f>VLOOKUP($A1118,LNG!$A$2:$H$1999,9,FALSE)</f>
        <v>#REF!</v>
      </c>
      <c r="AA1118" s="162" t="e">
        <f>VLOOKUP($A1118,'GIÁ CP'!$A$2:$D$2000,4,FALSE)/Z1118</f>
        <v>#REF!</v>
      </c>
    </row>
    <row r="1119" spans="1:27" hidden="1">
      <c r="A1119" s="18" t="s">
        <v>696</v>
      </c>
      <c r="B1119" s="18" t="s">
        <v>2408</v>
      </c>
      <c r="C1119" s="154" t="str">
        <f>VLOOKUP(A1119,'GIÁ CP'!$K$2:$M$2000,3,FALSE)</f>
        <v xml:space="preserve">Dịch vụ vận tải </v>
      </c>
      <c r="D1119" s="43">
        <f>VLOOKUP($A1119,'Doanh thu'!$A$3:$Q$2000,9,FALSE)/1000000000</f>
        <v>417.13558099400001</v>
      </c>
      <c r="E1119" s="43">
        <f>VLOOKUP($A1119,'Doanh thu'!$A$3:$Q$2000,10,FALSE)/1000000000</f>
        <v>416.872425002</v>
      </c>
      <c r="F1119" s="43">
        <f>VLOOKUP($A1119,'Doanh thu'!$A$3:$Q$2000,11,FALSE)/1000000000</f>
        <v>512.09697499900005</v>
      </c>
      <c r="G1119" s="43">
        <f>VLOOKUP($A1119,'Doanh thu'!$A$3:$Q$2000,12,FALSE)/1000000000</f>
        <v>272.88620862599998</v>
      </c>
      <c r="H1119" s="43">
        <f>VLOOKUP($A1119,LNST!$A$3:$Q$1635,9,FALSE)/1000000000</f>
        <v>16.076280784000001</v>
      </c>
      <c r="I1119" s="43">
        <f>VLOOKUP($A1119,LNST!$A$3:$Q$1635,10,FALSE)/1000000000</f>
        <v>16.989224033999999</v>
      </c>
      <c r="J1119" s="43">
        <f>VLOOKUP($A1119,LNST!$A$3:$Q$1635,11,FALSE)/1000000000</f>
        <v>15.934955242999999</v>
      </c>
      <c r="K1119" s="43">
        <f>VLOOKUP($A1119,LNST!$A$3:$Q$1635,12,FALSE)/1000000000</f>
        <v>9.7603641779999997</v>
      </c>
      <c r="L1119" s="45">
        <f>VLOOKUP($A1119,'Doanh thu'!$A$3:$Q$2000,14,FALSE)</f>
        <v>-0.13934436982409118</v>
      </c>
      <c r="M1119" s="45">
        <f>VLOOKUP($A1119,'Doanh thu'!$A$3:$Q$2000,15,FALSE)</f>
        <v>-0.1612469672592671</v>
      </c>
      <c r="N1119" s="45">
        <f>VLOOKUP($A1119,'Doanh thu'!$A$3:$Q$2000,16,FALSE)</f>
        <v>5.0268788158965939E-2</v>
      </c>
      <c r="O1119" s="45">
        <f>VLOOKUP($A1119,'Doanh thu'!$A$3:$Q$2000,17,FALSE)</f>
        <v>-0.1220667018992473</v>
      </c>
      <c r="P1119" s="45">
        <f>VLOOKUP($A1119,LNST!$A$3:$R$1635,14,FALSE)</f>
        <v>0.30163714866884406</v>
      </c>
      <c r="Q1119" s="45">
        <f>VLOOKUP($A1119,LNST!$A$3:$R$1635,15,FALSE)</f>
        <v>-0.52306572167387033</v>
      </c>
      <c r="R1119" s="45">
        <f>VLOOKUP($A1119,LNST!$A$3:$R$1635,16,FALSE)</f>
        <v>1.760212380583402</v>
      </c>
      <c r="S1119" s="45">
        <f>VLOOKUP($A1119,LNST!$A$3:$R$1635,17,FALSE)</f>
        <v>-9.3442525446843769E-2</v>
      </c>
      <c r="T1119" s="45">
        <f>VLOOKUP($A1119,LNG!$A$2:$H$1999,4,FALSE)/(D1119*10^9)</f>
        <v>6.5764063882132809E-2</v>
      </c>
      <c r="U1119" s="45">
        <f>VLOOKUP($A1119,LNG!$A$2:$H$1999,5,FALSE)/(E1119*10^9)</f>
        <v>7.2324190221637594E-2</v>
      </c>
      <c r="V1119" s="45">
        <f>VLOOKUP($A1119,LNG!$A$2:$H$1999,6,FALSE)/(F1119*10^9)</f>
        <v>5.4099780671530227E-2</v>
      </c>
      <c r="W1119" s="45">
        <f>VLOOKUP($A1119,LNG!$A$2:$H$1999,7,FALSE)/(G1119*10^9)</f>
        <v>9.6235981177752589E-2</v>
      </c>
      <c r="X1119" s="45">
        <f>VLOOKUP($A1119,'LNST năm'!$A$2:$I$2000,8,FALSE)</f>
        <v>-1</v>
      </c>
      <c r="Y1119" s="45">
        <f>VLOOKUP($A1119,'LNST năm'!$A$2:$I$2000,9,FALSE)</f>
        <v>-1</v>
      </c>
      <c r="Z1119" s="46" t="e">
        <f>VLOOKUP($A1119,LNG!$A$2:$H$1999,9,FALSE)</f>
        <v>#REF!</v>
      </c>
      <c r="AA1119" s="162" t="e">
        <f>VLOOKUP($A1119,'GIÁ CP'!$A$2:$D$2000,4,FALSE)/Z1119</f>
        <v>#REF!</v>
      </c>
    </row>
    <row r="1120" spans="1:27" hidden="1">
      <c r="A1120" s="18" t="s">
        <v>87</v>
      </c>
      <c r="B1120" s="18" t="s">
        <v>1741</v>
      </c>
      <c r="C1120" s="154" t="str">
        <f>VLOOKUP(A1120,'GIÁ CP'!$K$2:$M$2000,3,FALSE)</f>
        <v xml:space="preserve">Thép và sản phẩm thép </v>
      </c>
      <c r="D1120" s="43">
        <f>VLOOKUP($A1120,'Doanh thu'!$A$3:$Q$2000,9,FALSE)/1000000000</f>
        <v>604.94757600299999</v>
      </c>
      <c r="E1120" s="43">
        <f>VLOOKUP($A1120,'Doanh thu'!$A$3:$Q$2000,10,FALSE)/1000000000</f>
        <v>427.11113817199998</v>
      </c>
      <c r="F1120" s="43">
        <f>VLOOKUP($A1120,'Doanh thu'!$A$3:$Q$2000,11,FALSE)/1000000000</f>
        <v>449.41448882999998</v>
      </c>
      <c r="G1120" s="43">
        <f>VLOOKUP($A1120,'Doanh thu'!$A$3:$Q$2000,12,FALSE)/1000000000</f>
        <v>303.14372568599998</v>
      </c>
      <c r="H1120" s="43">
        <f>VLOOKUP($A1120,LNST!$A$3:$Q$1635,9,FALSE)/1000000000</f>
        <v>-37.943984034000003</v>
      </c>
      <c r="I1120" s="43">
        <f>VLOOKUP($A1120,LNST!$A$3:$Q$1635,10,FALSE)/1000000000</f>
        <v>-26.203188170000001</v>
      </c>
      <c r="J1120" s="43">
        <f>VLOOKUP($A1120,LNST!$A$3:$Q$1635,11,FALSE)/1000000000</f>
        <v>-61.924877711999997</v>
      </c>
      <c r="K1120" s="43">
        <f>VLOOKUP($A1120,LNST!$A$3:$Q$1635,12,FALSE)/1000000000</f>
        <v>-15.319750362000001</v>
      </c>
      <c r="L1120" s="45">
        <f>VLOOKUP($A1120,'Doanh thu'!$A$3:$Q$2000,14,FALSE)</f>
        <v>0.4853057538599278</v>
      </c>
      <c r="M1120" s="45">
        <f>VLOOKUP($A1120,'Doanh thu'!$A$3:$Q$2000,15,FALSE)</f>
        <v>-0.32756193721808441</v>
      </c>
      <c r="N1120" s="45">
        <f>VLOOKUP($A1120,'Doanh thu'!$A$3:$Q$2000,16,FALSE)</f>
        <v>-0.12663052582505388</v>
      </c>
      <c r="O1120" s="45">
        <f>VLOOKUP($A1120,'Doanh thu'!$A$3:$Q$2000,17,FALSE)</f>
        <v>-0.20539162733683924</v>
      </c>
      <c r="P1120" s="45">
        <f>VLOOKUP($A1120,LNST!$A$3:$R$1635,14,FALSE)</f>
        <v>-2.2943053959024642</v>
      </c>
      <c r="Q1120" s="45">
        <f>VLOOKUP($A1120,LNST!$A$3:$R$1635,15,FALSE)</f>
        <v>-31.228409112667855</v>
      </c>
      <c r="R1120" s="45">
        <f>VLOOKUP($A1120,LNST!$A$3:$R$1635,16,FALSE)</f>
        <v>-59.276365879651458</v>
      </c>
      <c r="S1120" s="45">
        <f>VLOOKUP($A1120,LNST!$A$3:$R$1635,17,FALSE)</f>
        <v>0.49933810281362784</v>
      </c>
      <c r="T1120" s="45">
        <f>VLOOKUP($A1120,LNG!$A$2:$H$1999,4,FALSE)/(D1120*10^9)</f>
        <v>-7.4178084101914751E-3</v>
      </c>
      <c r="U1120" s="45">
        <f>VLOOKUP($A1120,LNG!$A$2:$H$1999,5,FALSE)/(E1120*10^9)</f>
        <v>-3.1346736646348849E-2</v>
      </c>
      <c r="V1120" s="45">
        <f>VLOOKUP($A1120,LNG!$A$2:$H$1999,6,FALSE)/(F1120*10^9)</f>
        <v>-8.031258536849963E-4</v>
      </c>
      <c r="W1120" s="45">
        <f>VLOOKUP($A1120,LNG!$A$2:$H$1999,7,FALSE)/(G1120*10^9)</f>
        <v>-8.6324431227403561E-3</v>
      </c>
      <c r="X1120" s="45">
        <f>VLOOKUP($A1120,'LNST năm'!$A$2:$I$2000,8,FALSE)</f>
        <v>-1</v>
      </c>
      <c r="Y1120" s="45">
        <f>VLOOKUP($A1120,'LNST năm'!$A$2:$I$2000,9,FALSE)</f>
        <v>0.25992104989487319</v>
      </c>
      <c r="Z1120" s="46" t="e">
        <f>VLOOKUP($A1120,LNG!$A$2:$H$1999,9,FALSE)</f>
        <v>#REF!</v>
      </c>
      <c r="AA1120" s="162" t="e">
        <f>VLOOKUP($A1120,'GIÁ CP'!$A$2:$D$2000,4,FALSE)/Z1120</f>
        <v>#REF!</v>
      </c>
    </row>
    <row r="1121" spans="1:27" hidden="1">
      <c r="A1121" s="18" t="s">
        <v>952</v>
      </c>
      <c r="B1121" s="18" t="s">
        <v>2945</v>
      </c>
      <c r="C1121" s="154" t="str">
        <f>VLOOKUP(A1121,'GIÁ CP'!$K$2:$M$2000,3,FALSE)</f>
        <v xml:space="preserve">Máy công nghiệp </v>
      </c>
      <c r="D1121" s="43">
        <f>VLOOKUP($A1121,'Doanh thu'!$A$3:$Q$2000,9,FALSE)/1000000000</f>
        <v>717.74331609199999</v>
      </c>
      <c r="E1121" s="43">
        <f>VLOOKUP($A1121,'Doanh thu'!$A$3:$Q$2000,10,FALSE)/1000000000</f>
        <v>668.24990190599999</v>
      </c>
      <c r="F1121" s="43">
        <f>VLOOKUP($A1121,'Doanh thu'!$A$3:$Q$2000,11,FALSE)/1000000000</f>
        <v>1719.8360393129999</v>
      </c>
      <c r="G1121" s="43">
        <f>VLOOKUP($A1121,'Doanh thu'!$A$3:$Q$2000,12,FALSE)/1000000000</f>
        <v>900.42569633999994</v>
      </c>
      <c r="H1121" s="43">
        <f>VLOOKUP($A1121,LNST!$A$3:$Q$1635,9,FALSE)/1000000000</f>
        <v>27.108919793999998</v>
      </c>
      <c r="I1121" s="43">
        <f>VLOOKUP($A1121,LNST!$A$3:$Q$1635,10,FALSE)/1000000000</f>
        <v>98.203559530000007</v>
      </c>
      <c r="J1121" s="43">
        <f>VLOOKUP($A1121,LNST!$A$3:$Q$1635,11,FALSE)/1000000000</f>
        <v>314.82896454399997</v>
      </c>
      <c r="K1121" s="43">
        <f>VLOOKUP($A1121,LNST!$A$3:$Q$1635,12,FALSE)/1000000000</f>
        <v>115.91222205699999</v>
      </c>
      <c r="L1121" s="45">
        <f>VLOOKUP($A1121,'Doanh thu'!$A$3:$Q$2000,14,FALSE)</f>
        <v>-0.57642939938562354</v>
      </c>
      <c r="M1121" s="45">
        <f>VLOOKUP($A1121,'Doanh thu'!$A$3:$Q$2000,15,FALSE)</f>
        <v>-0.61767390783162535</v>
      </c>
      <c r="N1121" s="45">
        <f>VLOOKUP($A1121,'Doanh thu'!$A$3:$Q$2000,16,FALSE)</f>
        <v>0.70517291191065179</v>
      </c>
      <c r="O1121" s="45">
        <f>VLOOKUP($A1121,'Doanh thu'!$A$3:$Q$2000,17,FALSE)</f>
        <v>-0.6130130970770804</v>
      </c>
      <c r="P1121" s="45">
        <f>VLOOKUP($A1121,LNST!$A$3:$R$1635,14,FALSE)</f>
        <v>0.22806876029655479</v>
      </c>
      <c r="Q1121" s="45">
        <f>VLOOKUP($A1121,LNST!$A$3:$R$1635,15,FALSE)</f>
        <v>5.5784228340001389</v>
      </c>
      <c r="R1121" s="45">
        <f>VLOOKUP($A1121,LNST!$A$3:$R$1635,16,FALSE)</f>
        <v>20.339866564425034</v>
      </c>
      <c r="S1121" s="45">
        <f>VLOOKUP($A1121,LNST!$A$3:$R$1635,17,FALSE)</f>
        <v>1.2334495938565901</v>
      </c>
      <c r="T1121" s="45">
        <f>VLOOKUP($A1121,LNG!$A$2:$H$1999,4,FALSE)/(D1121*10^9)</f>
        <v>6.4724668441280664E-2</v>
      </c>
      <c r="U1121" s="45">
        <f>VLOOKUP($A1121,LNG!$A$2:$H$1999,5,FALSE)/(E1121*10^9)</f>
        <v>6.5571029987466695E-2</v>
      </c>
      <c r="V1121" s="45">
        <f>VLOOKUP($A1121,LNG!$A$2:$H$1999,6,FALSE)/(F1121*10^9)</f>
        <v>3.2917429806049579E-2</v>
      </c>
      <c r="W1121" s="45">
        <f>VLOOKUP($A1121,LNG!$A$2:$H$1999,7,FALSE)/(G1121*10^9)</f>
        <v>0.25923600274381747</v>
      </c>
      <c r="X1121" s="45">
        <f>VLOOKUP($A1121,'LNST năm'!$A$2:$I$2000,8,FALSE)</f>
        <v>-1</v>
      </c>
      <c r="Y1121" s="45">
        <f>VLOOKUP($A1121,'LNST năm'!$A$2:$I$2000,9,FALSE)</f>
        <v>0.25992104989487319</v>
      </c>
      <c r="Z1121" s="46" t="e">
        <f>VLOOKUP($A1121,LNG!$A$2:$H$1999,9,FALSE)</f>
        <v>#REF!</v>
      </c>
      <c r="AA1121" s="162" t="e">
        <f>VLOOKUP($A1121,'GIÁ CP'!$A$2:$D$2000,4,FALSE)/Z1121</f>
        <v>#REF!</v>
      </c>
    </row>
    <row r="1122" spans="1:27" hidden="1">
      <c r="A1122" s="18" t="s">
        <v>252</v>
      </c>
      <c r="B1122" s="18" t="s">
        <v>1939</v>
      </c>
      <c r="C1122" s="154" t="str">
        <f>VLOOKUP(A1122,'GIÁ CP'!$K$2:$M$2000,3,FALSE)</f>
        <v xml:space="preserve">Internet </v>
      </c>
      <c r="D1122" s="43">
        <f>VLOOKUP($A1122,'Doanh thu'!$A$3:$Q$2000,9,FALSE)/1000000000</f>
        <v>181.22923925800001</v>
      </c>
      <c r="E1122" s="43">
        <f>VLOOKUP($A1122,'Doanh thu'!$A$3:$Q$2000,10,FALSE)/1000000000</f>
        <v>237.322197297</v>
      </c>
      <c r="F1122" s="43">
        <f>VLOOKUP($A1122,'Doanh thu'!$A$3:$Q$2000,11,FALSE)/1000000000</f>
        <v>570.17560173200002</v>
      </c>
      <c r="G1122" s="43">
        <f>VLOOKUP($A1122,'Doanh thu'!$A$3:$Q$2000,12,FALSE)/1000000000</f>
        <v>61.444989153999998</v>
      </c>
      <c r="H1122" s="43">
        <f>VLOOKUP($A1122,LNST!$A$3:$Q$1635,9,FALSE)/1000000000</f>
        <v>3.3598609850000001</v>
      </c>
      <c r="I1122" s="43">
        <f>VLOOKUP($A1122,LNST!$A$3:$Q$1635,10,FALSE)/1000000000</f>
        <v>4.5319584040000001</v>
      </c>
      <c r="J1122" s="43">
        <f>VLOOKUP($A1122,LNST!$A$3:$Q$1635,11,FALSE)/1000000000</f>
        <v>-30.09458669</v>
      </c>
      <c r="K1122" s="43">
        <f>VLOOKUP($A1122,LNST!$A$3:$Q$1635,12,FALSE)/1000000000</f>
        <v>3.0605634269999999</v>
      </c>
      <c r="L1122" s="45">
        <f>VLOOKUP($A1122,'Doanh thu'!$A$3:$Q$2000,14,FALSE)</f>
        <v>-0.27854867773820485</v>
      </c>
      <c r="M1122" s="45">
        <f>VLOOKUP($A1122,'Doanh thu'!$A$3:$Q$2000,15,FALSE)</f>
        <v>-0.51220515970519997</v>
      </c>
      <c r="N1122" s="45">
        <f>VLOOKUP($A1122,'Doanh thu'!$A$3:$Q$2000,16,FALSE)</f>
        <v>-0.42793405192480022</v>
      </c>
      <c r="O1122" s="45">
        <f>VLOOKUP($A1122,'Doanh thu'!$A$3:$Q$2000,17,FALSE)</f>
        <v>-0.92908549372548743</v>
      </c>
      <c r="P1122" s="45">
        <f>VLOOKUP($A1122,LNST!$A$3:$R$1635,14,FALSE)</f>
        <v>-0.64279493796541765</v>
      </c>
      <c r="Q1122" s="45">
        <f>VLOOKUP($A1122,LNST!$A$3:$R$1635,15,FALSE)</f>
        <v>-0.72300797819900908</v>
      </c>
      <c r="R1122" s="45">
        <f>VLOOKUP($A1122,LNST!$A$3:$R$1635,16,FALSE)</f>
        <v>-1.30640428570864</v>
      </c>
      <c r="S1122" s="45">
        <f>VLOOKUP($A1122,LNST!$A$3:$R$1635,17,FALSE)</f>
        <v>-0.99137913245434894</v>
      </c>
      <c r="T1122" s="45">
        <f>VLOOKUP($A1122,LNG!$A$2:$H$1999,4,FALSE)/(D1122*10^9)</f>
        <v>2.7412217692574696</v>
      </c>
      <c r="U1122" s="45">
        <f>VLOOKUP($A1122,LNG!$A$2:$H$1999,5,FALSE)/(E1122*10^9)</f>
        <v>0.30858840288483108</v>
      </c>
      <c r="V1122" s="45">
        <f>VLOOKUP($A1122,LNG!$A$2:$H$1999,6,FALSE)/(F1122*10^9)</f>
        <v>0.15699661928550057</v>
      </c>
      <c r="W1122" s="45">
        <f>VLOOKUP($A1122,LNG!$A$2:$H$1999,7,FALSE)/(G1122*10^9)</f>
        <v>3.5135263373375647</v>
      </c>
      <c r="X1122" s="45">
        <f>VLOOKUP($A1122,'LNST năm'!$A$2:$I$2000,8,FALSE)</f>
        <v>-1</v>
      </c>
      <c r="Y1122" s="45">
        <f>VLOOKUP($A1122,'LNST năm'!$A$2:$I$2000,9,FALSE)</f>
        <v>-1</v>
      </c>
      <c r="Z1122" s="46" t="e">
        <f>VLOOKUP($A1122,LNG!$A$2:$H$1999,9,FALSE)</f>
        <v>#REF!</v>
      </c>
      <c r="AA1122" s="162" t="e">
        <f>VLOOKUP($A1122,'GIÁ CP'!$A$2:$D$2000,4,FALSE)/Z1122</f>
        <v>#REF!</v>
      </c>
    </row>
    <row r="1123" spans="1:27" hidden="1">
      <c r="A1123" s="18" t="s">
        <v>893</v>
      </c>
      <c r="B1123" s="18" t="s">
        <v>3027</v>
      </c>
      <c r="C1123" s="154" t="str">
        <f>VLOOKUP(A1123,'GIÁ CP'!$K$2:$M$2000,3,FALSE)</f>
        <v xml:space="preserve">Đồ chơi </v>
      </c>
      <c r="D1123" s="43">
        <f>VLOOKUP($A1123,'Doanh thu'!$A$3:$Q$2000,9,FALSE)/1000000000</f>
        <v>68.646934138999995</v>
      </c>
      <c r="E1123" s="43">
        <f>VLOOKUP($A1123,'Doanh thu'!$A$3:$Q$2000,10,FALSE)/1000000000</f>
        <v>76.430686170000001</v>
      </c>
      <c r="F1123" s="43">
        <f>VLOOKUP($A1123,'Doanh thu'!$A$3:$Q$2000,11,FALSE)/1000000000</f>
        <v>187.742105968</v>
      </c>
      <c r="G1123" s="43">
        <f>VLOOKUP($A1123,'Doanh thu'!$A$3:$Q$2000,12,FALSE)/1000000000</f>
        <v>52.434036372000001</v>
      </c>
      <c r="H1123" s="43">
        <f>VLOOKUP($A1123,LNST!$A$3:$Q$1635,9,FALSE)/1000000000</f>
        <v>-2.9289257320000002</v>
      </c>
      <c r="I1123" s="43">
        <f>VLOOKUP($A1123,LNST!$A$3:$Q$1635,10,FALSE)/1000000000</f>
        <v>8.4960283729999997</v>
      </c>
      <c r="J1123" s="43">
        <f>VLOOKUP($A1123,LNST!$A$3:$Q$1635,11,FALSE)/1000000000</f>
        <v>34.776080423000003</v>
      </c>
      <c r="K1123" s="43">
        <f>VLOOKUP($A1123,LNST!$A$3:$Q$1635,12,FALSE)/1000000000</f>
        <v>6.7297426790000001</v>
      </c>
      <c r="L1123" s="45">
        <f>VLOOKUP($A1123,'Doanh thu'!$A$3:$Q$2000,14,FALSE)</f>
        <v>-6.5396587402886994E-2</v>
      </c>
      <c r="M1123" s="45">
        <f>VLOOKUP($A1123,'Doanh thu'!$A$3:$Q$2000,15,FALSE)</f>
        <v>-0.2984932989020293</v>
      </c>
      <c r="N1123" s="45">
        <f>VLOOKUP($A1123,'Doanh thu'!$A$3:$Q$2000,16,FALSE)</f>
        <v>0.77430620401380512</v>
      </c>
      <c r="O1123" s="45">
        <f>VLOOKUP($A1123,'Doanh thu'!$A$3:$Q$2000,17,FALSE)</f>
        <v>9.7310402935296705E-2</v>
      </c>
      <c r="P1123" s="45">
        <f>VLOOKUP($A1123,LNST!$A$3:$R$1635,14,FALSE)</f>
        <v>-1.8317941439172551</v>
      </c>
      <c r="Q1123" s="45">
        <f>VLOOKUP($A1123,LNST!$A$3:$R$1635,15,FALSE)</f>
        <v>-0.29778036523726664</v>
      </c>
      <c r="R1123" s="45">
        <f>VLOOKUP($A1123,LNST!$A$3:$R$1635,16,FALSE)</f>
        <v>2.9921787291225548</v>
      </c>
      <c r="S1123" s="45">
        <f>VLOOKUP($A1123,LNST!$A$3:$R$1635,17,FALSE)</f>
        <v>0.75423510984648767</v>
      </c>
      <c r="T1123" s="45">
        <f>VLOOKUP($A1123,LNG!$A$2:$H$1999,4,FALSE)/(D1123*10^9)</f>
        <v>0.2601404196411814</v>
      </c>
      <c r="U1123" s="45">
        <f>VLOOKUP($A1123,LNG!$A$2:$H$1999,5,FALSE)/(E1123*10^9)</f>
        <v>0.15097007377815616</v>
      </c>
      <c r="V1123" s="45">
        <f>VLOOKUP($A1123,LNG!$A$2:$H$1999,6,FALSE)/(F1123*10^9)</f>
        <v>6.699415726775651E-2</v>
      </c>
      <c r="W1123" s="45">
        <f>VLOOKUP($A1123,LNG!$A$2:$H$1999,7,FALSE)/(G1123*10^9)</f>
        <v>0.94812755284175632</v>
      </c>
      <c r="X1123" s="45">
        <f>VLOOKUP($A1123,'LNST năm'!$A$2:$I$2000,8,FALSE)</f>
        <v>-1</v>
      </c>
      <c r="Y1123" s="45">
        <f>VLOOKUP($A1123,'LNST năm'!$A$2:$I$2000,9,FALSE)</f>
        <v>-1</v>
      </c>
      <c r="Z1123" s="46" t="e">
        <f>VLOOKUP($A1123,LNG!$A$2:$H$1999,9,FALSE)</f>
        <v>#REF!</v>
      </c>
      <c r="AA1123" s="162" t="e">
        <f>VLOOKUP($A1123,'GIÁ CP'!$A$2:$D$2000,4,FALSE)/Z1123</f>
        <v>#REF!</v>
      </c>
    </row>
    <row r="1124" spans="1:27" hidden="1">
      <c r="A1124" s="18" t="s">
        <v>493</v>
      </c>
      <c r="B1124" s="18" t="s">
        <v>2205</v>
      </c>
      <c r="C1124" s="154" t="str">
        <f>VLOOKUP(A1124,'GIÁ CP'!$K$2:$M$2000,3,FALSE)</f>
        <v xml:space="preserve">Xây dựng </v>
      </c>
      <c r="D1124" s="43">
        <f>VLOOKUP($A1124,'Doanh thu'!$A$3:$Q$2000,9,FALSE)/1000000000</f>
        <v>1510.9915397780001</v>
      </c>
      <c r="E1124" s="43">
        <f>VLOOKUP($A1124,'Doanh thu'!$A$3:$Q$2000,10,FALSE)/1000000000</f>
        <v>1230.977608208</v>
      </c>
      <c r="F1124" s="43">
        <f>VLOOKUP($A1124,'Doanh thu'!$A$3:$Q$2000,11,FALSE)/1000000000</f>
        <v>1281.5085394709999</v>
      </c>
      <c r="G1124" s="43">
        <f>VLOOKUP($A1124,'Doanh thu'!$A$3:$Q$2000,12,FALSE)/1000000000</f>
        <v>1248.689481787</v>
      </c>
      <c r="H1124" s="43">
        <f>VLOOKUP($A1124,LNST!$A$3:$Q$1635,9,FALSE)/1000000000</f>
        <v>0.98317548200000004</v>
      </c>
      <c r="I1124" s="43">
        <f>VLOOKUP($A1124,LNST!$A$3:$Q$1635,10,FALSE)/1000000000</f>
        <v>7.5155387759999996</v>
      </c>
      <c r="J1124" s="43">
        <f>VLOOKUP($A1124,LNST!$A$3:$Q$1635,11,FALSE)/1000000000</f>
        <v>13.937449404000001</v>
      </c>
      <c r="K1124" s="43">
        <f>VLOOKUP($A1124,LNST!$A$3:$Q$1635,12,FALSE)/1000000000</f>
        <v>-1.3337567370000001</v>
      </c>
      <c r="L1124" s="45">
        <f>VLOOKUP($A1124,'Doanh thu'!$A$3:$Q$2000,14,FALSE)</f>
        <v>0.46175874448271309</v>
      </c>
      <c r="M1124" s="45">
        <f>VLOOKUP($A1124,'Doanh thu'!$A$3:$Q$2000,15,FALSE)</f>
        <v>0.7552917799496035</v>
      </c>
      <c r="N1124" s="45">
        <f>VLOOKUP($A1124,'Doanh thu'!$A$3:$Q$2000,16,FALSE)</f>
        <v>-8.1530527870712688E-2</v>
      </c>
      <c r="O1124" s="45">
        <f>VLOOKUP($A1124,'Doanh thu'!$A$3:$Q$2000,17,FALSE)</f>
        <v>0.95617592901885928</v>
      </c>
      <c r="P1124" s="45">
        <f>VLOOKUP($A1124,LNST!$A$3:$R$1635,14,FALSE)</f>
        <v>1.5788114363671359</v>
      </c>
      <c r="Q1124" s="45">
        <f>VLOOKUP($A1124,LNST!$A$3:$R$1635,15,FALSE)</f>
        <v>33.932380839699206</v>
      </c>
      <c r="R1124" s="45">
        <f>VLOOKUP($A1124,LNST!$A$3:$R$1635,16,FALSE)</f>
        <v>10.628062911406792</v>
      </c>
      <c r="S1124" s="45">
        <f>VLOOKUP($A1124,LNST!$A$3:$R$1635,17,FALSE)</f>
        <v>-5.5998641323395901</v>
      </c>
      <c r="T1124" s="45">
        <f>VLOOKUP($A1124,LNG!$A$2:$H$1999,4,FALSE)/(D1124*10^9)</f>
        <v>2.0908470546196229E-2</v>
      </c>
      <c r="U1124" s="45">
        <f>VLOOKUP($A1124,LNG!$A$2:$H$1999,5,FALSE)/(E1124*10^9)</f>
        <v>4.8520133469322872E-2</v>
      </c>
      <c r="V1124" s="45">
        <f>VLOOKUP($A1124,LNG!$A$2:$H$1999,6,FALSE)/(F1124*10^9)</f>
        <v>4.7143581520681051E-2</v>
      </c>
      <c r="W1124" s="45">
        <f>VLOOKUP($A1124,LNG!$A$2:$H$1999,7,FALSE)/(G1124*10^9)</f>
        <v>4.2195556938300259E-2</v>
      </c>
      <c r="X1124" s="45">
        <f>VLOOKUP($A1124,'LNST năm'!$A$2:$I$2000,8,FALSE)</f>
        <v>-1</v>
      </c>
      <c r="Y1124" s="45">
        <f>VLOOKUP($A1124,'LNST năm'!$A$2:$I$2000,9,FALSE)</f>
        <v>-1</v>
      </c>
      <c r="Z1124" s="46" t="e">
        <f>VLOOKUP($A1124,LNG!$A$2:$H$1999,9,FALSE)</f>
        <v>#REF!</v>
      </c>
      <c r="AA1124" s="162" t="e">
        <f>VLOOKUP($A1124,'GIÁ CP'!$A$2:$D$2000,4,FALSE)/Z1124</f>
        <v>#REF!</v>
      </c>
    </row>
    <row r="1125" spans="1:27" hidden="1">
      <c r="A1125" s="18" t="s">
        <v>409</v>
      </c>
      <c r="B1125" s="18" t="s">
        <v>1719</v>
      </c>
      <c r="C1125" s="154" t="str">
        <f>VLOOKUP(A1125,'GIÁ CP'!$K$2:$M$2000,3,FALSE)</f>
        <v xml:space="preserve">Dược phẩm </v>
      </c>
      <c r="D1125" s="43">
        <f>VLOOKUP($A1125,'Doanh thu'!$A$3:$Q$2000,9,FALSE)/1000000000</f>
        <v>243.17511998399999</v>
      </c>
      <c r="E1125" s="43">
        <f>VLOOKUP($A1125,'Doanh thu'!$A$3:$Q$2000,10,FALSE)/1000000000</f>
        <v>176.992960512</v>
      </c>
      <c r="F1125" s="43">
        <f>VLOOKUP($A1125,'Doanh thu'!$A$3:$Q$2000,11,FALSE)/1000000000</f>
        <v>278.91396582099998</v>
      </c>
      <c r="G1125" s="43">
        <f>VLOOKUP($A1125,'Doanh thu'!$A$3:$Q$2000,12,FALSE)/1000000000</f>
        <v>189.952055785</v>
      </c>
      <c r="H1125" s="43">
        <f>VLOOKUP($A1125,LNST!$A$3:$Q$1635,9,FALSE)/1000000000</f>
        <v>8.2578497980000005</v>
      </c>
      <c r="I1125" s="43">
        <f>VLOOKUP($A1125,LNST!$A$3:$Q$1635,10,FALSE)/1000000000</f>
        <v>0.57803302000000001</v>
      </c>
      <c r="J1125" s="43">
        <f>VLOOKUP($A1125,LNST!$A$3:$Q$1635,11,FALSE)/1000000000</f>
        <v>2.7114453919999999</v>
      </c>
      <c r="K1125" s="43">
        <f>VLOOKUP($A1125,LNST!$A$3:$Q$1635,12,FALSE)/1000000000</f>
        <v>15.493228176000001</v>
      </c>
      <c r="L1125" s="45">
        <f>VLOOKUP($A1125,'Doanh thu'!$A$3:$Q$2000,14,FALSE)</f>
        <v>8.5158113099209315E-2</v>
      </c>
      <c r="M1125" s="45">
        <f>VLOOKUP($A1125,'Doanh thu'!$A$3:$Q$2000,15,FALSE)</f>
        <v>-0.11748802538230181</v>
      </c>
      <c r="N1125" s="45">
        <f>VLOOKUP($A1125,'Doanh thu'!$A$3:$Q$2000,16,FALSE)</f>
        <v>7.941638547837869E-2</v>
      </c>
      <c r="O1125" s="45">
        <f>VLOOKUP($A1125,'Doanh thu'!$A$3:$Q$2000,17,FALSE)</f>
        <v>0.17813810220078846</v>
      </c>
      <c r="P1125" s="45">
        <f>VLOOKUP($A1125,LNST!$A$3:$R$1635,14,FALSE)</f>
        <v>4.2095829120008625</v>
      </c>
      <c r="Q1125" s="45">
        <f>VLOOKUP($A1125,LNST!$A$3:$R$1635,15,FALSE)</f>
        <v>-0.71570534112641004</v>
      </c>
      <c r="R1125" s="45">
        <f>VLOOKUP($A1125,LNST!$A$3:$R$1635,16,FALSE)</f>
        <v>-0.23972277031483641</v>
      </c>
      <c r="S1125" s="45">
        <f>VLOOKUP($A1125,LNST!$A$3:$R$1635,17,FALSE)</f>
        <v>4.8338561765362487</v>
      </c>
      <c r="T1125" s="45">
        <f>VLOOKUP($A1125,LNG!$A$2:$H$1999,4,FALSE)/(D1125*10^9)</f>
        <v>0.32304919409999178</v>
      </c>
      <c r="U1125" s="45">
        <f>VLOOKUP($A1125,LNG!$A$2:$H$1999,5,FALSE)/(E1125*10^9)</f>
        <v>0.536314212369843</v>
      </c>
      <c r="V1125" s="45">
        <f>VLOOKUP($A1125,LNG!$A$2:$H$1999,6,FALSE)/(F1125*10^9)</f>
        <v>0.27514167787585925</v>
      </c>
      <c r="W1125" s="45">
        <f>VLOOKUP($A1125,LNG!$A$2:$H$1999,7,FALSE)/(G1125*10^9)</f>
        <v>0.46445579024350225</v>
      </c>
      <c r="X1125" s="45">
        <f>VLOOKUP($A1125,'LNST năm'!$A$2:$I$2000,8,FALSE)</f>
        <v>-1</v>
      </c>
      <c r="Y1125" s="45">
        <f>VLOOKUP($A1125,'LNST năm'!$A$2:$I$2000,9,FALSE)</f>
        <v>-1</v>
      </c>
      <c r="Z1125" s="46" t="e">
        <f>VLOOKUP($A1125,LNG!$A$2:$H$1999,9,FALSE)</f>
        <v>#REF!</v>
      </c>
      <c r="AA1125" s="162" t="e">
        <f>VLOOKUP($A1125,'GIÁ CP'!$A$2:$D$2000,4,FALSE)/Z1125</f>
        <v>#REF!</v>
      </c>
    </row>
    <row r="1126" spans="1:27" hidden="1">
      <c r="A1126" s="18" t="s">
        <v>729</v>
      </c>
      <c r="B1126" s="18" t="s">
        <v>1756</v>
      </c>
      <c r="C1126" s="154" t="str">
        <f>VLOOKUP(A1126,'GIÁ CP'!$K$2:$M$2000,3,FALSE)</f>
        <v xml:space="preserve">Bất động sản </v>
      </c>
      <c r="D1126" s="43">
        <f>VLOOKUP($A1126,'Doanh thu'!$A$3:$Q$2000,9,FALSE)/1000000000</f>
        <v>43.097797288000002</v>
      </c>
      <c r="E1126" s="43">
        <f>VLOOKUP($A1126,'Doanh thu'!$A$3:$Q$2000,10,FALSE)/1000000000</f>
        <v>19.117621674999999</v>
      </c>
      <c r="F1126" s="43">
        <f>VLOOKUP($A1126,'Doanh thu'!$A$3:$Q$2000,11,FALSE)/1000000000</f>
        <v>20.769696028999999</v>
      </c>
      <c r="G1126" s="43">
        <f>VLOOKUP($A1126,'Doanh thu'!$A$3:$Q$2000,12,FALSE)/1000000000</f>
        <v>0</v>
      </c>
      <c r="H1126" s="43">
        <f>VLOOKUP($A1126,LNST!$A$3:$Q$1635,9,FALSE)/1000000000</f>
        <v>14.964523924</v>
      </c>
      <c r="I1126" s="43">
        <f>VLOOKUP($A1126,LNST!$A$3:$Q$1635,10,FALSE)/1000000000</f>
        <v>-15.860146552</v>
      </c>
      <c r="J1126" s="43">
        <f>VLOOKUP($A1126,LNST!$A$3:$Q$1635,11,FALSE)/1000000000</f>
        <v>0.72138065900000004</v>
      </c>
      <c r="K1126" s="43">
        <f>VLOOKUP($A1126,LNST!$A$3:$Q$1635,12,FALSE)/1000000000</f>
        <v>0</v>
      </c>
      <c r="L1126" s="45">
        <f>VLOOKUP($A1126,'Doanh thu'!$A$3:$Q$2000,14,FALSE)</f>
        <v>2.0468143916862096</v>
      </c>
      <c r="M1126" s="45">
        <f>VLOOKUP($A1126,'Doanh thu'!$A$3:$Q$2000,15,FALSE)</f>
        <v>-0.31433231640970621</v>
      </c>
      <c r="N1126" s="45">
        <f>VLOOKUP($A1126,'Doanh thu'!$A$3:$Q$2000,16,FALSE)</f>
        <v>74.047106222350706</v>
      </c>
      <c r="O1126" s="45">
        <f>VLOOKUP($A1126,'Doanh thu'!$A$3:$Q$2000,17,FALSE)</f>
        <v>-1</v>
      </c>
      <c r="P1126" s="45">
        <f>VLOOKUP($A1126,LNST!$A$3:$R$1635,14,FALSE)</f>
        <v>11.38928593386531</v>
      </c>
      <c r="Q1126" s="45">
        <f>VLOOKUP($A1126,LNST!$A$3:$R$1635,15,FALSE)</f>
        <v>-0.57415951710044832</v>
      </c>
      <c r="R1126" s="45">
        <f>VLOOKUP($A1126,LNST!$A$3:$R$1635,16,FALSE)</f>
        <v>1.0543183872874191</v>
      </c>
      <c r="S1126" s="45">
        <f>VLOOKUP($A1126,LNST!$A$3:$R$1635,17,FALSE)</f>
        <v>-1</v>
      </c>
      <c r="T1126" s="45">
        <f>VLOOKUP($A1126,LNG!$A$2:$H$1999,4,FALSE)/(D1126*10^9)</f>
        <v>0.73246815502075824</v>
      </c>
      <c r="U1126" s="45">
        <f>VLOOKUP($A1126,LNG!$A$2:$H$1999,5,FALSE)/(E1126*10^9)</f>
        <v>1.4822328129892757</v>
      </c>
      <c r="V1126" s="45">
        <f>VLOOKUP($A1126,LNG!$A$2:$H$1999,6,FALSE)/(F1126*10^9)</f>
        <v>0.10023288540637505</v>
      </c>
      <c r="W1126" s="45" t="e">
        <f>VLOOKUP($A1126,LNG!$A$2:$H$1999,7,FALSE)/(G1126*10^9)</f>
        <v>#DIV/0!</v>
      </c>
      <c r="X1126" s="45">
        <f>VLOOKUP($A1126,'LNST năm'!$A$2:$I$2000,8,FALSE)</f>
        <v>1</v>
      </c>
      <c r="Y1126" s="45">
        <f>VLOOKUP($A1126,'LNST năm'!$A$2:$I$2000,9,FALSE)</f>
        <v>-1</v>
      </c>
      <c r="Z1126" s="46" t="e">
        <f>VLOOKUP($A1126,LNG!$A$2:$H$1999,9,FALSE)</f>
        <v>#REF!</v>
      </c>
      <c r="AA1126" s="162" t="e">
        <f>VLOOKUP($A1126,'GIÁ CP'!$A$2:$D$2000,4,FALSE)/Z1126</f>
        <v>#REF!</v>
      </c>
    </row>
    <row r="1127" spans="1:27" hidden="1">
      <c r="A1127" s="18" t="s">
        <v>175</v>
      </c>
      <c r="B1127" s="18" t="s">
        <v>1853</v>
      </c>
      <c r="C1127" s="154" t="str">
        <f>VLOOKUP(A1127,'GIÁ CP'!$K$2:$M$2000,3,FALSE)</f>
        <v xml:space="preserve">Tư Vấn, Định giá, Môi giới Bất động sản </v>
      </c>
      <c r="D1127" s="43">
        <f>VLOOKUP($A1127,'Doanh thu'!$A$3:$Q$2000,9,FALSE)/1000000000</f>
        <v>3.479199645</v>
      </c>
      <c r="E1127" s="43">
        <f>VLOOKUP($A1127,'Doanh thu'!$A$3:$Q$2000,10,FALSE)/1000000000</f>
        <v>121.543602398</v>
      </c>
      <c r="F1127" s="43">
        <f>VLOOKUP($A1127,'Doanh thu'!$A$3:$Q$2000,11,FALSE)/1000000000</f>
        <v>200.84056857799999</v>
      </c>
      <c r="G1127" s="43">
        <f>VLOOKUP($A1127,'Doanh thu'!$A$3:$Q$2000,12,FALSE)/1000000000</f>
        <v>-9.8314617870000003</v>
      </c>
      <c r="H1127" s="43">
        <f>VLOOKUP($A1127,LNST!$A$3:$Q$1635,9,FALSE)/1000000000</f>
        <v>-104.50977884</v>
      </c>
      <c r="I1127" s="43">
        <f>VLOOKUP($A1127,LNST!$A$3:$Q$1635,10,FALSE)/1000000000</f>
        <v>107.82782413</v>
      </c>
      <c r="J1127" s="43">
        <f>VLOOKUP($A1127,LNST!$A$3:$Q$1635,11,FALSE)/1000000000</f>
        <v>120.58474869699999</v>
      </c>
      <c r="K1127" s="43">
        <f>VLOOKUP($A1127,LNST!$A$3:$Q$1635,12,FALSE)/1000000000</f>
        <v>-16.256522230000002</v>
      </c>
      <c r="L1127" s="45">
        <f>VLOOKUP($A1127,'Doanh thu'!$A$3:$Q$2000,14,FALSE)</f>
        <v>1.1810442772058876</v>
      </c>
      <c r="M1127" s="45">
        <f>VLOOKUP($A1127,'Doanh thu'!$A$3:$Q$2000,15,FALSE)</f>
        <v>5.8253778576631037</v>
      </c>
      <c r="N1127" s="45">
        <f>VLOOKUP($A1127,'Doanh thu'!$A$3:$Q$2000,16,FALSE)</f>
        <v>148.68634786421316</v>
      </c>
      <c r="O1127" s="45">
        <f>VLOOKUP($A1127,'Doanh thu'!$A$3:$Q$2000,17,FALSE)</f>
        <v>-1.1274196747398593</v>
      </c>
      <c r="P1127" s="45">
        <f>VLOOKUP($A1127,LNST!$A$3:$R$1635,14,FALSE)</f>
        <v>0.61476962556568848</v>
      </c>
      <c r="Q1127" s="45">
        <f>VLOOKUP($A1127,LNST!$A$3:$R$1635,15,FALSE)</f>
        <v>2.3991572717508363</v>
      </c>
      <c r="R1127" s="45">
        <f>VLOOKUP($A1127,LNST!$A$3:$R$1635,16,FALSE)</f>
        <v>1.1167862157422135</v>
      </c>
      <c r="S1127" s="45">
        <f>VLOOKUP($A1127,LNST!$A$3:$R$1635,17,FALSE)</f>
        <v>-2.3237503816253988</v>
      </c>
      <c r="T1127" s="45">
        <f>VLOOKUP($A1127,LNG!$A$2:$H$1999,4,FALSE)/(D1127*10^9)</f>
        <v>16.660052073269281</v>
      </c>
      <c r="U1127" s="45">
        <f>VLOOKUP($A1127,LNG!$A$2:$H$1999,5,FALSE)/(E1127*10^9)</f>
        <v>-0.27995311483839896</v>
      </c>
      <c r="V1127" s="45">
        <f>VLOOKUP($A1127,LNG!$A$2:$H$1999,6,FALSE)/(F1127*10^9)</f>
        <v>0.35744490006818169</v>
      </c>
      <c r="W1127" s="45">
        <f>VLOOKUP($A1127,LNG!$A$2:$H$1999,7,FALSE)/(G1127*10^9)</f>
        <v>-13.646002391668555</v>
      </c>
      <c r="X1127" s="45">
        <f>VLOOKUP($A1127,'LNST năm'!$A$2:$I$2000,8,FALSE)</f>
        <v>1</v>
      </c>
      <c r="Y1127" s="45">
        <f>VLOOKUP($A1127,'LNST năm'!$A$2:$I$2000,9,FALSE)</f>
        <v>-1</v>
      </c>
      <c r="Z1127" s="46" t="e">
        <f>VLOOKUP($A1127,LNG!$A$2:$H$1999,9,FALSE)</f>
        <v>#REF!</v>
      </c>
      <c r="AA1127" s="162" t="e">
        <f>VLOOKUP($A1127,'GIÁ CP'!$A$2:$D$2000,4,FALSE)/Z1127</f>
        <v>#REF!</v>
      </c>
    </row>
    <row r="1128" spans="1:27" hidden="1">
      <c r="A1128" s="18" t="s">
        <v>1381</v>
      </c>
      <c r="B1128" s="18" t="s">
        <v>3122</v>
      </c>
      <c r="C1128" s="154" t="str">
        <f>VLOOKUP(A1128,'GIÁ CP'!$K$2:$M$2000,3,FALSE)</f>
        <v xml:space="preserve">Xây dựng </v>
      </c>
      <c r="D1128" s="43">
        <f>VLOOKUP($A1128,'Doanh thu'!$A$3:$Q$2000,9,FALSE)/1000000000</f>
        <v>5.9579777600000003</v>
      </c>
      <c r="E1128" s="43">
        <f>VLOOKUP($A1128,'Doanh thu'!$A$3:$Q$2000,10,FALSE)/1000000000</f>
        <v>4.4294425610000001</v>
      </c>
      <c r="F1128" s="43">
        <f>VLOOKUP($A1128,'Doanh thu'!$A$3:$Q$2000,11,FALSE)/1000000000</f>
        <v>5.6380576700000002</v>
      </c>
      <c r="G1128" s="43">
        <f>VLOOKUP($A1128,'Doanh thu'!$A$3:$Q$2000,12,FALSE)/1000000000</f>
        <v>2.2786867530000001</v>
      </c>
      <c r="H1128" s="43">
        <f>VLOOKUP($A1128,LNST!$A$3:$Q$1635,9,FALSE)/1000000000</f>
        <v>-73.419922153000002</v>
      </c>
      <c r="I1128" s="43">
        <f>VLOOKUP($A1128,LNST!$A$3:$Q$1635,10,FALSE)/1000000000</f>
        <v>200.38086478400001</v>
      </c>
      <c r="J1128" s="43">
        <f>VLOOKUP($A1128,LNST!$A$3:$Q$1635,11,FALSE)/1000000000</f>
        <v>-13.108446418</v>
      </c>
      <c r="K1128" s="43">
        <f>VLOOKUP($A1128,LNST!$A$3:$Q$1635,12,FALSE)/1000000000</f>
        <v>-0.85255613399999997</v>
      </c>
      <c r="L1128" s="45">
        <f>VLOOKUP($A1128,'Doanh thu'!$A$3:$Q$2000,14,FALSE)</f>
        <v>1.5354719607064893</v>
      </c>
      <c r="M1128" s="45">
        <f>VLOOKUP($A1128,'Doanh thu'!$A$3:$Q$2000,15,FALSE)</f>
        <v>0.18977909569770199</v>
      </c>
      <c r="N1128" s="45">
        <f>VLOOKUP($A1128,'Doanh thu'!$A$3:$Q$2000,16,FALSE)</f>
        <v>-4.625883622747488E-3</v>
      </c>
      <c r="O1128" s="45">
        <f>VLOOKUP($A1128,'Doanh thu'!$A$3:$Q$2000,17,FALSE)</f>
        <v>-3.343723187756352E-2</v>
      </c>
      <c r="P1128" s="45">
        <f>VLOOKUP($A1128,LNST!$A$3:$R$1635,14,FALSE)</f>
        <v>-9.3105834583027374</v>
      </c>
      <c r="Q1128" s="45">
        <f>VLOOKUP($A1128,LNST!$A$3:$R$1635,15,FALSE)</f>
        <v>33.312464680768443</v>
      </c>
      <c r="R1128" s="45">
        <f>VLOOKUP($A1128,LNST!$A$3:$R$1635,16,FALSE)</f>
        <v>-7.482697243770231E-2</v>
      </c>
      <c r="S1128" s="45">
        <f>VLOOKUP($A1128,LNST!$A$3:$R$1635,17,FALSE)</f>
        <v>0.88539083478816749</v>
      </c>
      <c r="T1128" s="45">
        <f>VLOOKUP($A1128,LNG!$A$2:$H$1999,4,FALSE)/(D1128*10^9)</f>
        <v>0.14868222468826403</v>
      </c>
      <c r="U1128" s="45">
        <f>VLOOKUP($A1128,LNG!$A$2:$H$1999,5,FALSE)/(E1128*10^9)</f>
        <v>6.9457457628831418E-2</v>
      </c>
      <c r="V1128" s="45">
        <f>VLOOKUP($A1128,LNG!$A$2:$H$1999,6,FALSE)/(F1128*10^9)</f>
        <v>0.12066687888277666</v>
      </c>
      <c r="W1128" s="45">
        <f>VLOOKUP($A1128,LNG!$A$2:$H$1999,7,FALSE)/(G1128*10^9)</f>
        <v>-0.5266358758702101</v>
      </c>
      <c r="X1128" s="45">
        <f>VLOOKUP($A1128,'LNST năm'!$A$2:$I$2000,8,FALSE)</f>
        <v>1</v>
      </c>
      <c r="Y1128" s="45">
        <f>VLOOKUP($A1128,'LNST năm'!$A$2:$I$2000,9,FALSE)</f>
        <v>0.25992104989487319</v>
      </c>
      <c r="Z1128" s="46" t="e">
        <f>VLOOKUP($A1128,LNG!$A$2:$H$1999,9,FALSE)</f>
        <v>#REF!</v>
      </c>
      <c r="AA1128" s="162" t="e">
        <f>VLOOKUP($A1128,'GIÁ CP'!$A$2:$D$2000,4,FALSE)/Z1128</f>
        <v>#REF!</v>
      </c>
    </row>
    <row r="1129" spans="1:27" hidden="1">
      <c r="A1129" s="18" t="s">
        <v>615</v>
      </c>
      <c r="B1129" s="18" t="s">
        <v>2328</v>
      </c>
      <c r="C1129" s="154" t="str">
        <f>VLOOKUP(A1129,'GIÁ CP'!$K$2:$M$2000,3,FALSE)</f>
        <v xml:space="preserve">Phần mềm </v>
      </c>
      <c r="D1129" s="43">
        <f>VLOOKUP($A1129,'Doanh thu'!$A$3:$Q$2000,9,FALSE)/1000000000</f>
        <v>41.126552648000001</v>
      </c>
      <c r="E1129" s="43">
        <f>VLOOKUP($A1129,'Doanh thu'!$A$3:$Q$2000,10,FALSE)/1000000000</f>
        <v>36.916852124000002</v>
      </c>
      <c r="F1129" s="43">
        <f>VLOOKUP($A1129,'Doanh thu'!$A$3:$Q$2000,11,FALSE)/1000000000</f>
        <v>16.261665303000001</v>
      </c>
      <c r="G1129" s="43">
        <f>VLOOKUP($A1129,'Doanh thu'!$A$3:$Q$2000,12,FALSE)/1000000000</f>
        <v>0.78507914599999995</v>
      </c>
      <c r="H1129" s="43">
        <f>VLOOKUP($A1129,LNST!$A$3:$Q$1635,9,FALSE)/1000000000</f>
        <v>-2.9198916179999999</v>
      </c>
      <c r="I1129" s="43">
        <f>VLOOKUP($A1129,LNST!$A$3:$Q$1635,10,FALSE)/1000000000</f>
        <v>3.562115264</v>
      </c>
      <c r="J1129" s="43">
        <f>VLOOKUP($A1129,LNST!$A$3:$Q$1635,11,FALSE)/1000000000</f>
        <v>0.51760382400000005</v>
      </c>
      <c r="K1129" s="43">
        <f>VLOOKUP($A1129,LNST!$A$3:$Q$1635,12,FALSE)/1000000000</f>
        <v>-3.9187091590000001</v>
      </c>
      <c r="L1129" s="45">
        <f>VLOOKUP($A1129,'Doanh thu'!$A$3:$Q$2000,14,FALSE)</f>
        <v>0.88297851842196351</v>
      </c>
      <c r="M1129" s="45">
        <f>VLOOKUP($A1129,'Doanh thu'!$A$3:$Q$2000,15,FALSE)</f>
        <v>72.257111588055835</v>
      </c>
      <c r="N1129" s="45">
        <f>VLOOKUP($A1129,'Doanh thu'!$A$3:$Q$2000,16,FALSE)</f>
        <v>-0.83361564162001889</v>
      </c>
      <c r="O1129" s="45">
        <f>VLOOKUP($A1129,'Doanh thu'!$A$3:$Q$2000,17,FALSE)</f>
        <v>-0.96582171156179331</v>
      </c>
      <c r="P1129" s="45">
        <f>VLOOKUP($A1129,LNST!$A$3:$R$1635,14,FALSE)</f>
        <v>-2.9484133818893925</v>
      </c>
      <c r="Q1129" s="45">
        <f>VLOOKUP($A1129,LNST!$A$3:$R$1635,15,FALSE)</f>
        <v>-0.69835242008818665</v>
      </c>
      <c r="R1129" s="45">
        <f>VLOOKUP($A1129,LNST!$A$3:$R$1635,16,FALSE)</f>
        <v>-0.98703406465227517</v>
      </c>
      <c r="S1129" s="45">
        <f>VLOOKUP($A1129,LNST!$A$3:$R$1635,17,FALSE)</f>
        <v>-423.54771067599279</v>
      </c>
      <c r="T1129" s="45">
        <f>VLOOKUP($A1129,LNG!$A$2:$H$1999,4,FALSE)/(D1129*10^9)</f>
        <v>7.2306131015934111E-2</v>
      </c>
      <c r="U1129" s="45">
        <f>VLOOKUP($A1129,LNG!$A$2:$H$1999,5,FALSE)/(E1129*10^9)</f>
        <v>9.3376014737696869E-2</v>
      </c>
      <c r="V1129" s="45">
        <f>VLOOKUP($A1129,LNG!$A$2:$H$1999,6,FALSE)/(F1129*10^9)</f>
        <v>0.46998358585021727</v>
      </c>
      <c r="W1129" s="45">
        <f>VLOOKUP($A1129,LNG!$A$2:$H$1999,7,FALSE)/(G1129*10^9)</f>
        <v>5.1423435262156358</v>
      </c>
      <c r="X1129" s="45">
        <f>VLOOKUP($A1129,'LNST năm'!$A$2:$I$2000,8,FALSE)</f>
        <v>-1</v>
      </c>
      <c r="Y1129" s="45">
        <f>VLOOKUP($A1129,'LNST năm'!$A$2:$I$2000,9,FALSE)</f>
        <v>-1</v>
      </c>
      <c r="Z1129" s="46" t="e">
        <f>VLOOKUP($A1129,LNG!$A$2:$H$1999,9,FALSE)</f>
        <v>#REF!</v>
      </c>
      <c r="AA1129" s="162" t="e">
        <f>VLOOKUP($A1129,'GIÁ CP'!$A$2:$D$2000,4,FALSE)/Z1129</f>
        <v>#REF!</v>
      </c>
    </row>
    <row r="1130" spans="1:27">
      <c r="A1130" s="18" t="s">
        <v>26</v>
      </c>
      <c r="B1130" s="18" t="s">
        <v>1676</v>
      </c>
      <c r="C1130" s="154" t="str">
        <f>VLOOKUP(A1130,'GIÁ CP'!$K$2:$M$2000,3,FALSE)</f>
        <v xml:space="preserve">Bảo hiểm phi nhân thọ </v>
      </c>
      <c r="D1130" s="43">
        <f>VLOOKUP($A1130,'Doanh thu'!$A$3:$Q$2000,9,FALSE)/1000000000</f>
        <v>1349.781084472</v>
      </c>
      <c r="E1130" s="43">
        <f>VLOOKUP($A1130,'Doanh thu'!$A$3:$Q$2000,10,FALSE)/1000000000</f>
        <v>1330.844174779</v>
      </c>
      <c r="F1130" s="43">
        <f>VLOOKUP($A1130,'Doanh thu'!$A$3:$Q$2000,11,FALSE)/1000000000</f>
        <v>1340.1018269640001</v>
      </c>
      <c r="G1130" s="43">
        <f>VLOOKUP($A1130,'Doanh thu'!$A$3:$Q$2000,12,FALSE)/1000000000</f>
        <v>1360.4200689690001</v>
      </c>
      <c r="H1130" s="43">
        <f>VLOOKUP($A1130,LNST!$A$3:$Q$1635,9,FALSE)/1000000000</f>
        <v>80.431469453999995</v>
      </c>
      <c r="I1130" s="43">
        <f>VLOOKUP($A1130,LNST!$A$3:$Q$1635,10,FALSE)/1000000000</f>
        <v>112.712232202</v>
      </c>
      <c r="J1130" s="43">
        <f>VLOOKUP($A1130,LNST!$A$3:$Q$1635,11,FALSE)/1000000000</f>
        <v>3.5831169389999999</v>
      </c>
      <c r="K1130" s="43">
        <f>VLOOKUP($A1130,LNST!$A$3:$Q$1635,12,FALSE)/1000000000</f>
        <v>55.556275286000002</v>
      </c>
      <c r="L1130" s="45">
        <f>VLOOKUP($A1130,'Doanh thu'!$A$3:$Q$2000,14,FALSE)</f>
        <v>5.586737409180656E-2</v>
      </c>
      <c r="M1130" s="45">
        <f>VLOOKUP($A1130,'Doanh thu'!$A$3:$Q$2000,15,FALSE)</f>
        <v>3.613454428519898E-2</v>
      </c>
      <c r="N1130" s="45">
        <f>VLOOKUP($A1130,'Doanh thu'!$A$3:$Q$2000,16,FALSE)</f>
        <v>4.236582234375972E-2</v>
      </c>
      <c r="O1130" s="45">
        <f>VLOOKUP($A1130,'Doanh thu'!$A$3:$Q$2000,17,FALSE)</f>
        <v>1.4906497664564349E-2</v>
      </c>
      <c r="P1130" s="45">
        <f>VLOOKUP($A1130,LNST!$A$3:$R$1635,14,FALSE)</f>
        <v>0.13774109248075769</v>
      </c>
      <c r="Q1130" s="45">
        <f>VLOOKUP($A1130,LNST!$A$3:$R$1635,15,FALSE)</f>
        <v>1.2027834525432903</v>
      </c>
      <c r="R1130" s="45">
        <f>VLOOKUP($A1130,LNST!$A$3:$R$1635,16,FALSE)</f>
        <v>-0.91684187412355556</v>
      </c>
      <c r="S1130" s="45">
        <f>VLOOKUP($A1130,LNST!$A$3:$R$1635,17,FALSE)</f>
        <v>-0.11899094830390441</v>
      </c>
      <c r="T1130" s="45">
        <f>VLOOKUP($A1130,LNG!$A$2:$H$1999,4,FALSE)/(D1130*10^9)</f>
        <v>7.9227091290756904E-2</v>
      </c>
      <c r="U1130" s="45">
        <f>VLOOKUP($A1130,LNG!$A$2:$H$1999,5,FALSE)/(E1130*10^9)</f>
        <v>7.6215575081014758E-2</v>
      </c>
      <c r="V1130" s="45">
        <f>VLOOKUP($A1130,LNG!$A$2:$H$1999,6,FALSE)/(F1130*10^9)</f>
        <v>6.7970640880595512E-2</v>
      </c>
      <c r="W1130" s="45">
        <f>VLOOKUP($A1130,LNG!$A$2:$H$1999,7,FALSE)/(G1130*10^9)</f>
        <v>1.1322096109382656E-2</v>
      </c>
      <c r="X1130" s="45">
        <f>VLOOKUP($A1130,'LNST năm'!$A$2:$I$2000,8,FALSE)</f>
        <v>-1</v>
      </c>
      <c r="Y1130" s="45">
        <f>VLOOKUP($A1130,'LNST năm'!$A$2:$I$2000,9,FALSE)</f>
        <v>-1</v>
      </c>
      <c r="Z1130" s="46" t="e">
        <f>VLOOKUP($A1130,LNG!$A$2:$H$1999,9,FALSE)</f>
        <v>#REF!</v>
      </c>
      <c r="AA1130" s="162" t="e">
        <f>VLOOKUP($A1130,'GIÁ CP'!$A$2:$D$2000,4,FALSE)/Z1130</f>
        <v>#REF!</v>
      </c>
    </row>
    <row r="1131" spans="1:27" hidden="1">
      <c r="A1131" s="18" t="s">
        <v>346</v>
      </c>
      <c r="B1131" s="18" t="s">
        <v>2046</v>
      </c>
      <c r="C1131" s="154" t="str">
        <f>VLOOKUP(A1131,'GIÁ CP'!$K$2:$M$2000,3,FALSE)</f>
        <v xml:space="preserve">Bất động sản </v>
      </c>
      <c r="D1131" s="43">
        <f>VLOOKUP($A1131,'Doanh thu'!$A$3:$Q$2000,9,FALSE)/1000000000</f>
        <v>179.397762739</v>
      </c>
      <c r="E1131" s="43">
        <f>VLOOKUP($A1131,'Doanh thu'!$A$3:$Q$2000,10,FALSE)/1000000000</f>
        <v>395.570452977</v>
      </c>
      <c r="F1131" s="43">
        <f>VLOOKUP($A1131,'Doanh thu'!$A$3:$Q$2000,11,FALSE)/1000000000</f>
        <v>1152.655069983</v>
      </c>
      <c r="G1131" s="43">
        <f>VLOOKUP($A1131,'Doanh thu'!$A$3:$Q$2000,12,FALSE)/1000000000</f>
        <v>287.350035741</v>
      </c>
      <c r="H1131" s="43">
        <f>VLOOKUP($A1131,LNST!$A$3:$Q$1635,9,FALSE)/1000000000</f>
        <v>3.9043593360000002</v>
      </c>
      <c r="I1131" s="43">
        <f>VLOOKUP($A1131,LNST!$A$3:$Q$1635,10,FALSE)/1000000000</f>
        <v>118.161706638</v>
      </c>
      <c r="J1131" s="43">
        <f>VLOOKUP($A1131,LNST!$A$3:$Q$1635,11,FALSE)/1000000000</f>
        <v>127.791214401</v>
      </c>
      <c r="K1131" s="43">
        <f>VLOOKUP($A1131,LNST!$A$3:$Q$1635,12,FALSE)/1000000000</f>
        <v>26.895380753000001</v>
      </c>
      <c r="L1131" s="45">
        <f>VLOOKUP($A1131,'Doanh thu'!$A$3:$Q$2000,14,FALSE)</f>
        <v>7.4205212392479791E-2</v>
      </c>
      <c r="M1131" s="45">
        <f>VLOOKUP($A1131,'Doanh thu'!$A$3:$Q$2000,15,FALSE)</f>
        <v>-0.53713175686214121</v>
      </c>
      <c r="N1131" s="45">
        <f>VLOOKUP($A1131,'Doanh thu'!$A$3:$Q$2000,16,FALSE)</f>
        <v>0.53857478198761766</v>
      </c>
      <c r="O1131" s="45">
        <f>VLOOKUP($A1131,'Doanh thu'!$A$3:$Q$2000,17,FALSE)</f>
        <v>0.15527608304338883</v>
      </c>
      <c r="P1131" s="45">
        <f>VLOOKUP($A1131,LNST!$A$3:$R$1635,14,FALSE)</f>
        <v>-0.8410443951437766</v>
      </c>
      <c r="Q1131" s="45">
        <f>VLOOKUP($A1131,LNST!$A$3:$R$1635,15,FALSE)</f>
        <v>7.4522014571539757E-2</v>
      </c>
      <c r="R1131" s="45">
        <f>VLOOKUP($A1131,LNST!$A$3:$R$1635,16,FALSE)</f>
        <v>0.25388208541210605</v>
      </c>
      <c r="S1131" s="45">
        <f>VLOOKUP($A1131,LNST!$A$3:$R$1635,17,FALSE)</f>
        <v>-0.80896372047274079</v>
      </c>
      <c r="T1131" s="45">
        <f>VLOOKUP($A1131,LNG!$A$2:$H$1999,4,FALSE)/(D1131*10^9)</f>
        <v>0.32159370032354279</v>
      </c>
      <c r="U1131" s="45">
        <f>VLOOKUP($A1131,LNG!$A$2:$H$1999,5,FALSE)/(E1131*10^9)</f>
        <v>0.13527819976258793</v>
      </c>
      <c r="V1131" s="45">
        <f>VLOOKUP($A1131,LNG!$A$2:$H$1999,6,FALSE)/(F1131*10^9)</f>
        <v>0.15094362757070598</v>
      </c>
      <c r="W1131" s="45">
        <f>VLOOKUP($A1131,LNG!$A$2:$H$1999,7,FALSE)/(G1131*10^9)</f>
        <v>1.6143677748629941</v>
      </c>
      <c r="X1131" s="45">
        <f>VLOOKUP($A1131,'LNST năm'!$A$2:$I$2000,8,FALSE)</f>
        <v>0.19521758063796896</v>
      </c>
      <c r="Y1131" s="45">
        <f>VLOOKUP($A1131,'LNST năm'!$A$2:$I$2000,9,FALSE)</f>
        <v>-0.10063737135005735</v>
      </c>
      <c r="Z1131" s="46" t="e">
        <f>VLOOKUP($A1131,LNG!$A$2:$H$1999,9,FALSE)</f>
        <v>#REF!</v>
      </c>
      <c r="AA1131" s="162" t="e">
        <f>VLOOKUP($A1131,'GIÁ CP'!$A$2:$D$2000,4,FALSE)/Z1131</f>
        <v>#REF!</v>
      </c>
    </row>
    <row r="1132" spans="1:27" hidden="1">
      <c r="A1132" s="18" t="s">
        <v>578</v>
      </c>
      <c r="B1132" s="18" t="s">
        <v>2296</v>
      </c>
      <c r="C1132" s="154" t="str">
        <f>VLOOKUP(A1132,'GIÁ CP'!$K$2:$M$2000,3,FALSE)</f>
        <v xml:space="preserve">Xây dựng </v>
      </c>
      <c r="D1132" s="43">
        <f>VLOOKUP($A1132,'Doanh thu'!$A$3:$Q$2000,9,FALSE)/1000000000</f>
        <v>102.59224313999999</v>
      </c>
      <c r="E1132" s="43">
        <f>VLOOKUP($A1132,'Doanh thu'!$A$3:$Q$2000,10,FALSE)/1000000000</f>
        <v>109.21798303</v>
      </c>
      <c r="F1132" s="43">
        <f>VLOOKUP($A1132,'Doanh thu'!$A$3:$Q$2000,11,FALSE)/1000000000</f>
        <v>98.373173538000003</v>
      </c>
      <c r="G1132" s="43">
        <f>VLOOKUP($A1132,'Doanh thu'!$A$3:$Q$2000,12,FALSE)/1000000000</f>
        <v>60.624239119999999</v>
      </c>
      <c r="H1132" s="43">
        <f>VLOOKUP($A1132,LNST!$A$3:$Q$1635,9,FALSE)/1000000000</f>
        <v>48.365939787000002</v>
      </c>
      <c r="I1132" s="43">
        <f>VLOOKUP($A1132,LNST!$A$3:$Q$1635,10,FALSE)/1000000000</f>
        <v>36.913158479000003</v>
      </c>
      <c r="J1132" s="43">
        <f>VLOOKUP($A1132,LNST!$A$3:$Q$1635,11,FALSE)/1000000000</f>
        <v>9.3501017260000001</v>
      </c>
      <c r="K1132" s="43">
        <f>VLOOKUP($A1132,LNST!$A$3:$Q$1635,12,FALSE)/1000000000</f>
        <v>17.244824950000002</v>
      </c>
      <c r="L1132" s="45">
        <f>VLOOKUP($A1132,'Doanh thu'!$A$3:$Q$2000,14,FALSE)</f>
        <v>7.3542240979232093E-2</v>
      </c>
      <c r="M1132" s="45">
        <f>VLOOKUP($A1132,'Doanh thu'!$A$3:$Q$2000,15,FALSE)</f>
        <v>0.12789649940146472</v>
      </c>
      <c r="N1132" s="45">
        <f>VLOOKUP($A1132,'Doanh thu'!$A$3:$Q$2000,16,FALSE)</f>
        <v>0.32209018202492479</v>
      </c>
      <c r="O1132" s="45">
        <f>VLOOKUP($A1132,'Doanh thu'!$A$3:$Q$2000,17,FALSE)</f>
        <v>0.11343552038035089</v>
      </c>
      <c r="P1132" s="45">
        <f>VLOOKUP($A1132,LNST!$A$3:$R$1635,14,FALSE)</f>
        <v>0.64504645757179235</v>
      </c>
      <c r="Q1132" s="45">
        <f>VLOOKUP($A1132,LNST!$A$3:$R$1635,15,FALSE)</f>
        <v>0.17569796718465114</v>
      </c>
      <c r="R1132" s="45">
        <f>VLOOKUP($A1132,LNST!$A$3:$R$1635,16,FALSE)</f>
        <v>-0.72331214958717982</v>
      </c>
      <c r="S1132" s="45">
        <f>VLOOKUP($A1132,LNST!$A$3:$R$1635,17,FALSE)</f>
        <v>1.7246595895358343</v>
      </c>
      <c r="T1132" s="45">
        <f>VLOOKUP($A1132,LNG!$A$2:$H$1999,4,FALSE)/(D1132*10^9)</f>
        <v>0.22947543376036178</v>
      </c>
      <c r="U1132" s="45">
        <f>VLOOKUP($A1132,LNG!$A$2:$H$1999,5,FALSE)/(E1132*10^9)</f>
        <v>0.52684967448258502</v>
      </c>
      <c r="V1132" s="45">
        <f>VLOOKUP($A1132,LNG!$A$2:$H$1999,6,FALSE)/(F1132*10^9)</f>
        <v>0.6215872626532648</v>
      </c>
      <c r="W1132" s="45">
        <f>VLOOKUP($A1132,LNG!$A$2:$H$1999,7,FALSE)/(G1132*10^9)</f>
        <v>0.82495261857234503</v>
      </c>
      <c r="X1132" s="45">
        <f>VLOOKUP($A1132,'LNST năm'!$A$2:$I$2000,8,FALSE)</f>
        <v>-1</v>
      </c>
      <c r="Y1132" s="45">
        <f>VLOOKUP($A1132,'LNST năm'!$A$2:$I$2000,9,FALSE)</f>
        <v>-1</v>
      </c>
      <c r="Z1132" s="46" t="e">
        <f>VLOOKUP($A1132,LNG!$A$2:$H$1999,9,FALSE)</f>
        <v>#REF!</v>
      </c>
      <c r="AA1132" s="162" t="e">
        <f>VLOOKUP($A1132,'GIÁ CP'!$A$2:$D$2000,4,FALSE)/Z1132</f>
        <v>#REF!</v>
      </c>
    </row>
    <row r="1133" spans="1:27" hidden="1">
      <c r="A1133" s="18" t="s">
        <v>746</v>
      </c>
      <c r="B1133" s="18" t="s">
        <v>2335</v>
      </c>
      <c r="C1133" s="154" t="str">
        <f>VLOOKUP(A1133,'GIÁ CP'!$K$2:$M$2000,3,FALSE)</f>
        <v xml:space="preserve">Nuôi trồng nông &amp; hải sản </v>
      </c>
      <c r="D1133" s="43">
        <f>VLOOKUP($A1133,'Doanh thu'!$A$3:$Q$2000,9,FALSE)/1000000000</f>
        <v>719.03781083000001</v>
      </c>
      <c r="E1133" s="43">
        <f>VLOOKUP($A1133,'Doanh thu'!$A$3:$Q$2000,10,FALSE)/1000000000</f>
        <v>950.38703708900005</v>
      </c>
      <c r="F1133" s="43">
        <f>VLOOKUP($A1133,'Doanh thu'!$A$3:$Q$2000,11,FALSE)/1000000000</f>
        <v>672.84856662300001</v>
      </c>
      <c r="G1133" s="43">
        <f>VLOOKUP($A1133,'Doanh thu'!$A$3:$Q$2000,12,FALSE)/1000000000</f>
        <v>0</v>
      </c>
      <c r="H1133" s="43">
        <f>VLOOKUP($A1133,LNST!$A$3:$Q$1635,9,FALSE)/1000000000</f>
        <v>-7.3185848900000003</v>
      </c>
      <c r="I1133" s="43">
        <f>VLOOKUP($A1133,LNST!$A$3:$Q$1635,10,FALSE)/1000000000</f>
        <v>2.6006510669999998</v>
      </c>
      <c r="J1133" s="43">
        <f>VLOOKUP($A1133,LNST!$A$3:$Q$1635,11,FALSE)/1000000000</f>
        <v>11.313637339</v>
      </c>
      <c r="K1133" s="43">
        <f>VLOOKUP($A1133,LNST!$A$3:$Q$1635,12,FALSE)/1000000000</f>
        <v>0</v>
      </c>
      <c r="L1133" s="45">
        <f>VLOOKUP($A1133,'Doanh thu'!$A$3:$Q$2000,14,FALSE)</f>
        <v>-0.70814954485830328</v>
      </c>
      <c r="M1133" s="45">
        <f>VLOOKUP($A1133,'Doanh thu'!$A$3:$Q$2000,15,FALSE)</f>
        <v>0.30232984064853397</v>
      </c>
      <c r="N1133" s="45">
        <f>VLOOKUP($A1133,'Doanh thu'!$A$3:$Q$2000,16,FALSE)</f>
        <v>0.39677955245656843</v>
      </c>
      <c r="O1133" s="45">
        <f>VLOOKUP($A1133,'Doanh thu'!$A$3:$Q$2000,17,FALSE)</f>
        <v>-1</v>
      </c>
      <c r="P1133" s="45">
        <f>VLOOKUP($A1133,LNST!$A$3:$R$1635,14,FALSE)</f>
        <v>0.34496022579601482</v>
      </c>
      <c r="Q1133" s="45">
        <f>VLOOKUP($A1133,LNST!$A$3:$R$1635,15,FALSE)</f>
        <v>1.1155591030489465</v>
      </c>
      <c r="R1133" s="45">
        <f>VLOOKUP($A1133,LNST!$A$3:$R$1635,16,FALSE)</f>
        <v>1.5529475366331078</v>
      </c>
      <c r="S1133" s="45">
        <f>VLOOKUP($A1133,LNST!$A$3:$R$1635,17,FALSE)</f>
        <v>1</v>
      </c>
      <c r="T1133" s="45">
        <f>VLOOKUP($A1133,LNG!$A$2:$H$1999,4,FALSE)/(D1133*10^9)</f>
        <v>1.3193470917821998E-2</v>
      </c>
      <c r="U1133" s="45">
        <f>VLOOKUP($A1133,LNG!$A$2:$H$1999,5,FALSE)/(E1133*10^9)</f>
        <v>3.4732775581732586E-2</v>
      </c>
      <c r="V1133" s="45">
        <f>VLOOKUP($A1133,LNG!$A$2:$H$1999,6,FALSE)/(F1133*10^9)</f>
        <v>4.4291405239327591E-2</v>
      </c>
      <c r="W1133" s="45" t="e">
        <f>VLOOKUP($A1133,LNG!$A$2:$H$1999,7,FALSE)/(G1133*10^9)</f>
        <v>#DIV/0!</v>
      </c>
      <c r="X1133" s="45">
        <f>VLOOKUP($A1133,'LNST năm'!$A$2:$I$2000,8,FALSE)</f>
        <v>1</v>
      </c>
      <c r="Y1133" s="45">
        <f>VLOOKUP($A1133,'LNST năm'!$A$2:$I$2000,9,FALSE)</f>
        <v>-1</v>
      </c>
      <c r="Z1133" s="46" t="e">
        <f>VLOOKUP($A1133,LNG!$A$2:$H$1999,9,FALSE)</f>
        <v>#REF!</v>
      </c>
      <c r="AA1133" s="162" t="e">
        <f>VLOOKUP($A1133,'GIÁ CP'!$A$2:$D$2000,4,FALSE)/Z1133</f>
        <v>#REF!</v>
      </c>
    </row>
    <row r="1134" spans="1:27" hidden="1">
      <c r="A1134" s="18" t="s">
        <v>3691</v>
      </c>
      <c r="B1134" s="18" t="s">
        <v>3692</v>
      </c>
      <c r="C1134" s="154" t="str">
        <f>VLOOKUP(A1134,'GIÁ CP'!$K$2:$M$2000,3,FALSE)</f>
        <v xml:space="preserve">Bất động sản </v>
      </c>
      <c r="D1134" s="43">
        <f>VLOOKUP($A1134,'Doanh thu'!$A$3:$Q$2000,9,FALSE)/1000000000</f>
        <v>146.39352394900001</v>
      </c>
      <c r="E1134" s="43">
        <f>VLOOKUP($A1134,'Doanh thu'!$A$3:$Q$2000,10,FALSE)/1000000000</f>
        <v>135.62520935800001</v>
      </c>
      <c r="F1134" s="43">
        <f>VLOOKUP($A1134,'Doanh thu'!$A$3:$Q$2000,11,FALSE)/1000000000</f>
        <v>218.857840753</v>
      </c>
      <c r="G1134" s="43">
        <f>VLOOKUP($A1134,'Doanh thu'!$A$3:$Q$2000,12,FALSE)/1000000000</f>
        <v>122.830469185</v>
      </c>
      <c r="H1134" s="43">
        <f>VLOOKUP($A1134,LNST!$A$3:$Q$1635,9,FALSE)/1000000000</f>
        <v>20.489752370000001</v>
      </c>
      <c r="I1134" s="43">
        <f>VLOOKUP($A1134,LNST!$A$3:$Q$1635,10,FALSE)/1000000000</f>
        <v>18.217553301999999</v>
      </c>
      <c r="J1134" s="43">
        <f>VLOOKUP($A1134,LNST!$A$3:$Q$1635,11,FALSE)/1000000000</f>
        <v>14.643438927</v>
      </c>
      <c r="K1134" s="43">
        <f>VLOOKUP($A1134,LNST!$A$3:$Q$1635,12,FALSE)/1000000000</f>
        <v>13.401654569</v>
      </c>
      <c r="L1134" s="45">
        <f>VLOOKUP($A1134,'Doanh thu'!$A$3:$Q$2000,14,FALSE)</f>
        <v>0.62277492563012404</v>
      </c>
      <c r="M1134" s="45">
        <f>VLOOKUP($A1134,'Doanh thu'!$A$3:$Q$2000,15,FALSE)</f>
        <v>0.96520167431218817</v>
      </c>
      <c r="N1134" s="45">
        <f>VLOOKUP($A1134,'Doanh thu'!$A$3:$Q$2000,16,FALSE)</f>
        <v>0.92170532429295771</v>
      </c>
      <c r="O1134" s="45">
        <f>VLOOKUP($A1134,'Doanh thu'!$A$3:$Q$2000,17,FALSE)</f>
        <v>0.22310348676315481</v>
      </c>
      <c r="P1134" s="45">
        <f>VLOOKUP($A1134,LNST!$A$3:$R$1635,14,FALSE)</f>
        <v>0.24330851198083567</v>
      </c>
      <c r="Q1134" s="45">
        <f>VLOOKUP($A1134,LNST!$A$3:$R$1635,15,FALSE)</f>
        <v>0.2802340684224347</v>
      </c>
      <c r="R1134" s="45">
        <f>VLOOKUP($A1134,LNST!$A$3:$R$1635,16,FALSE)</f>
        <v>0.33549320483850165</v>
      </c>
      <c r="S1134" s="45">
        <f>VLOOKUP($A1134,LNST!$A$3:$R$1635,17,FALSE)</f>
        <v>-0.12737474258149703</v>
      </c>
      <c r="T1134" s="45">
        <f>VLOOKUP($A1134,LNG!$A$2:$H$1999,4,FALSE)/(D1134*10^9)</f>
        <v>0.14613067008655836</v>
      </c>
      <c r="U1134" s="45">
        <f>VLOOKUP($A1134,LNG!$A$2:$H$1999,5,FALSE)/(E1134*10^9)</f>
        <v>0.34300438985649362</v>
      </c>
      <c r="V1134" s="45">
        <f>VLOOKUP($A1134,LNG!$A$2:$H$1999,6,FALSE)/(F1134*10^9)</f>
        <v>0.17272545970451747</v>
      </c>
      <c r="W1134" s="45">
        <f>VLOOKUP($A1134,LNG!$A$2:$H$1999,7,FALSE)/(G1134*10^9)</f>
        <v>6.3574938879689832E-2</v>
      </c>
      <c r="X1134" s="45">
        <f>VLOOKUP($A1134,'LNST năm'!$A$2:$I$2000,8,FALSE)</f>
        <v>-1</v>
      </c>
      <c r="Y1134" s="45">
        <f>VLOOKUP($A1134,'LNST năm'!$A$2:$I$2000,9,FALSE)</f>
        <v>-1</v>
      </c>
      <c r="Z1134" s="46" t="e">
        <f>VLOOKUP($A1134,LNG!$A$2:$H$1999,9,FALSE)</f>
        <v>#REF!</v>
      </c>
      <c r="AA1134" s="162" t="e">
        <f>VLOOKUP($A1134,'GIÁ CP'!$A$2:$D$2000,4,FALSE)/Z1134</f>
        <v>#REF!</v>
      </c>
    </row>
    <row r="1135" spans="1:27" hidden="1">
      <c r="A1135" s="18" t="s">
        <v>890</v>
      </c>
      <c r="B1135" s="18" t="s">
        <v>3382</v>
      </c>
      <c r="C1135" s="154" t="str">
        <f>VLOOKUP(A1135,'GIÁ CP'!$K$2:$M$2000,3,FALSE)</f>
        <v xml:space="preserve">Hàng May mặc </v>
      </c>
      <c r="D1135" s="43">
        <f>VLOOKUP($A1135,'Doanh thu'!$A$3:$Q$2000,9,FALSE)/1000000000</f>
        <v>2918.2505583239999</v>
      </c>
      <c r="E1135" s="43">
        <f>VLOOKUP($A1135,'Doanh thu'!$A$3:$Q$2000,10,FALSE)/1000000000</f>
        <v>2722.2667541800001</v>
      </c>
      <c r="F1135" s="43">
        <f>VLOOKUP($A1135,'Doanh thu'!$A$3:$Q$2000,11,FALSE)/1000000000</f>
        <v>2612.0640560679999</v>
      </c>
      <c r="G1135" s="43">
        <f>VLOOKUP($A1135,'Doanh thu'!$A$3:$Q$2000,12,FALSE)/1000000000</f>
        <v>2056.677846567</v>
      </c>
      <c r="H1135" s="43">
        <f>VLOOKUP($A1135,LNST!$A$3:$Q$1635,9,FALSE)/1000000000</f>
        <v>99.612940889000001</v>
      </c>
      <c r="I1135" s="43">
        <f>VLOOKUP($A1135,LNST!$A$3:$Q$1635,10,FALSE)/1000000000</f>
        <v>118.96990999499999</v>
      </c>
      <c r="J1135" s="43">
        <f>VLOOKUP($A1135,LNST!$A$3:$Q$1635,11,FALSE)/1000000000</f>
        <v>112.81383034700001</v>
      </c>
      <c r="K1135" s="43">
        <f>VLOOKUP($A1135,LNST!$A$3:$Q$1635,12,FALSE)/1000000000</f>
        <v>89.856711184000005</v>
      </c>
      <c r="L1135" s="45">
        <f>VLOOKUP($A1135,'Doanh thu'!$A$3:$Q$2000,14,FALSE)</f>
        <v>-5.857076650554538E-2</v>
      </c>
      <c r="M1135" s="45">
        <f>VLOOKUP($A1135,'Doanh thu'!$A$3:$Q$2000,15,FALSE)</f>
        <v>1.1264921656876481E-2</v>
      </c>
      <c r="N1135" s="45">
        <f>VLOOKUP($A1135,'Doanh thu'!$A$3:$Q$2000,16,FALSE)</f>
        <v>0.22658896169864073</v>
      </c>
      <c r="O1135" s="45">
        <f>VLOOKUP($A1135,'Doanh thu'!$A$3:$Q$2000,17,FALSE)</f>
        <v>-8.8443255514968677E-2</v>
      </c>
      <c r="P1135" s="45">
        <f>VLOOKUP($A1135,LNST!$A$3:$R$1635,14,FALSE)</f>
        <v>-7.8367418769901553E-3</v>
      </c>
      <c r="Q1135" s="45">
        <f>VLOOKUP($A1135,LNST!$A$3:$R$1635,15,FALSE)</f>
        <v>1.421208569106604E-2</v>
      </c>
      <c r="R1135" s="45">
        <f>VLOOKUP($A1135,LNST!$A$3:$R$1635,16,FALSE)</f>
        <v>0.17804620018220049</v>
      </c>
      <c r="S1135" s="45">
        <f>VLOOKUP($A1135,LNST!$A$3:$R$1635,17,FALSE)</f>
        <v>-2.3277695608946797E-2</v>
      </c>
      <c r="T1135" s="45">
        <f>VLOOKUP($A1135,LNG!$A$2:$H$1999,4,FALSE)/(D1135*10^9)</f>
        <v>8.3708683418635493E-2</v>
      </c>
      <c r="U1135" s="45">
        <f>VLOOKUP($A1135,LNG!$A$2:$H$1999,5,FALSE)/(E1135*10^9)</f>
        <v>0.10977535984603236</v>
      </c>
      <c r="V1135" s="45">
        <f>VLOOKUP($A1135,LNG!$A$2:$H$1999,6,FALSE)/(F1135*10^9)</f>
        <v>0.1027217250115611</v>
      </c>
      <c r="W1135" s="45">
        <f>VLOOKUP($A1135,LNG!$A$2:$H$1999,7,FALSE)/(G1135*10^9)</f>
        <v>0.15416993062003628</v>
      </c>
      <c r="X1135" s="45">
        <f>VLOOKUP($A1135,'LNST năm'!$A$2:$I$2000,8,FALSE)</f>
        <v>-1</v>
      </c>
      <c r="Y1135" s="45">
        <f>VLOOKUP($A1135,'LNST năm'!$A$2:$I$2000,9,FALSE)</f>
        <v>-1</v>
      </c>
      <c r="Z1135" s="46" t="e">
        <f>VLOOKUP($A1135,LNG!$A$2:$H$1999,9,FALSE)</f>
        <v>#REF!</v>
      </c>
      <c r="AA1135" s="162" t="e">
        <f>VLOOKUP($A1135,'GIÁ CP'!$A$2:$D$2000,4,FALSE)/Z1135</f>
        <v>#REF!</v>
      </c>
    </row>
    <row r="1136" spans="1:27" hidden="1">
      <c r="A1136" s="18" t="s">
        <v>54</v>
      </c>
      <c r="B1136" s="18" t="s">
        <v>1703</v>
      </c>
      <c r="C1136" s="154" t="str">
        <f>VLOOKUP(A1136,'GIÁ CP'!$K$2:$M$2000,3,FALSE)</f>
        <v xml:space="preserve">Vật liệu xây dựng &amp; Nội thất </v>
      </c>
      <c r="D1136" s="43">
        <f>VLOOKUP($A1136,'Doanh thu'!$A$3:$Q$2000,9,FALSE)/1000000000</f>
        <v>139.68699182099999</v>
      </c>
      <c r="E1136" s="43">
        <f>VLOOKUP($A1136,'Doanh thu'!$A$3:$Q$2000,10,FALSE)/1000000000</f>
        <v>97.196158553000004</v>
      </c>
      <c r="F1136" s="43">
        <f>VLOOKUP($A1136,'Doanh thu'!$A$3:$Q$2000,11,FALSE)/1000000000</f>
        <v>209.35170985900001</v>
      </c>
      <c r="G1136" s="43">
        <f>VLOOKUP($A1136,'Doanh thu'!$A$3:$Q$2000,12,FALSE)/1000000000</f>
        <v>185.36226011799999</v>
      </c>
      <c r="H1136" s="43">
        <f>VLOOKUP($A1136,LNST!$A$3:$Q$1635,9,FALSE)/1000000000</f>
        <v>12.452298283999999</v>
      </c>
      <c r="I1136" s="43">
        <f>VLOOKUP($A1136,LNST!$A$3:$Q$1635,10,FALSE)/1000000000</f>
        <v>14.498333733000001</v>
      </c>
      <c r="J1136" s="43">
        <f>VLOOKUP($A1136,LNST!$A$3:$Q$1635,11,FALSE)/1000000000</f>
        <v>17.176228369</v>
      </c>
      <c r="K1136" s="43">
        <f>VLOOKUP($A1136,LNST!$A$3:$Q$1635,12,FALSE)/1000000000</f>
        <v>13.907055617999999</v>
      </c>
      <c r="L1136" s="45">
        <f>VLOOKUP($A1136,'Doanh thu'!$A$3:$Q$2000,14,FALSE)</f>
        <v>-6.5207192108559561E-2</v>
      </c>
      <c r="M1136" s="45">
        <f>VLOOKUP($A1136,'Doanh thu'!$A$3:$Q$2000,15,FALSE)</f>
        <v>-2.8993863020422093E-2</v>
      </c>
      <c r="N1136" s="45">
        <f>VLOOKUP($A1136,'Doanh thu'!$A$3:$Q$2000,16,FALSE)</f>
        <v>0.46766298476783941</v>
      </c>
      <c r="O1136" s="45">
        <f>VLOOKUP($A1136,'Doanh thu'!$A$3:$Q$2000,17,FALSE)</f>
        <v>0.40884860128892708</v>
      </c>
      <c r="P1136" s="45">
        <f>VLOOKUP($A1136,LNST!$A$3:$R$1635,14,FALSE)</f>
        <v>-0.63815937320104954</v>
      </c>
      <c r="Q1136" s="45">
        <f>VLOOKUP($A1136,LNST!$A$3:$R$1635,15,FALSE)</f>
        <v>0.61872473954271479</v>
      </c>
      <c r="R1136" s="45">
        <f>VLOOKUP($A1136,LNST!$A$3:$R$1635,16,FALSE)</f>
        <v>0.67983609610768547</v>
      </c>
      <c r="S1136" s="45">
        <f>VLOOKUP($A1136,LNST!$A$3:$R$1635,17,FALSE)</f>
        <v>4.3962352123382398E-2</v>
      </c>
      <c r="T1136" s="45">
        <f>VLOOKUP($A1136,LNG!$A$2:$H$1999,4,FALSE)/(D1136*10^9)</f>
        <v>0.14719010935783505</v>
      </c>
      <c r="U1136" s="45">
        <f>VLOOKUP($A1136,LNG!$A$2:$H$1999,5,FALSE)/(E1136*10^9)</f>
        <v>0.28674443380190323</v>
      </c>
      <c r="V1136" s="45">
        <f>VLOOKUP($A1136,LNG!$A$2:$H$1999,6,FALSE)/(F1136*10^9)</f>
        <v>0.11131689321618478</v>
      </c>
      <c r="W1136" s="45">
        <f>VLOOKUP($A1136,LNG!$A$2:$H$1999,7,FALSE)/(G1136*10^9)</f>
        <v>0.15188223844529031</v>
      </c>
      <c r="X1136" s="45">
        <f>VLOOKUP($A1136,'LNST năm'!$A$2:$I$2000,8,FALSE)</f>
        <v>-0.11324830134800165</v>
      </c>
      <c r="Y1136" s="45">
        <f>VLOOKUP($A1136,'LNST năm'!$A$2:$I$2000,9,FALSE)</f>
        <v>0.32991330547845799</v>
      </c>
      <c r="Z1136" s="46" t="e">
        <f>VLOOKUP($A1136,LNG!$A$2:$H$1999,9,FALSE)</f>
        <v>#REF!</v>
      </c>
      <c r="AA1136" s="162" t="e">
        <f>VLOOKUP($A1136,'GIÁ CP'!$A$2:$D$2000,4,FALSE)/Z1136</f>
        <v>#REF!</v>
      </c>
    </row>
    <row r="1137" spans="1:27">
      <c r="A1137" s="18" t="s">
        <v>957</v>
      </c>
      <c r="B1137" s="18" t="s">
        <v>3074</v>
      </c>
      <c r="C1137" s="154" t="str">
        <f>VLOOKUP(A1137,'GIÁ CP'!$K$2:$M$2000,3,FALSE)</f>
        <v xml:space="preserve">Sản xuất &amp; Phân phối Điện </v>
      </c>
      <c r="D1137" s="43">
        <f>VLOOKUP($A1137,'Doanh thu'!$A$3:$Q$2000,9,FALSE)/1000000000</f>
        <v>11930.603570235</v>
      </c>
      <c r="E1137" s="43">
        <f>VLOOKUP($A1137,'Doanh thu'!$A$3:$Q$2000,10,FALSE)/1000000000</f>
        <v>8345.5610869440006</v>
      </c>
      <c r="F1137" s="43">
        <f>VLOOKUP($A1137,'Doanh thu'!$A$3:$Q$2000,11,FALSE)/1000000000</f>
        <v>12676.93755801</v>
      </c>
      <c r="G1137" s="43">
        <f>VLOOKUP($A1137,'Doanh thu'!$A$3:$Q$2000,12,FALSE)/1000000000</f>
        <v>10367.902624222001</v>
      </c>
      <c r="H1137" s="43">
        <f>VLOOKUP($A1137,LNST!$A$3:$Q$1635,9,FALSE)/1000000000</f>
        <v>875.017941124</v>
      </c>
      <c r="I1137" s="43">
        <f>VLOOKUP($A1137,LNST!$A$3:$Q$1635,10,FALSE)/1000000000</f>
        <v>165.453556252</v>
      </c>
      <c r="J1137" s="43">
        <f>VLOOKUP($A1137,LNST!$A$3:$Q$1635,11,FALSE)/1000000000</f>
        <v>2584.4229978869998</v>
      </c>
      <c r="K1137" s="43">
        <f>VLOOKUP($A1137,LNST!$A$3:$Q$1635,12,FALSE)/1000000000</f>
        <v>729.64920923399995</v>
      </c>
      <c r="L1137" s="45">
        <f>VLOOKUP($A1137,'Doanh thu'!$A$3:$Q$2000,14,FALSE)</f>
        <v>-5.5623211576798219E-2</v>
      </c>
      <c r="M1137" s="45">
        <f>VLOOKUP($A1137,'Doanh thu'!$A$3:$Q$2000,15,FALSE)</f>
        <v>0.17484652662227426</v>
      </c>
      <c r="N1137" s="45">
        <f>VLOOKUP($A1137,'Doanh thu'!$A$3:$Q$2000,16,FALSE)</f>
        <v>0.12527680157461638</v>
      </c>
      <c r="O1137" s="45">
        <f>VLOOKUP($A1137,'Doanh thu'!$A$3:$Q$2000,17,FALSE)</f>
        <v>-2.2663462351634751E-2</v>
      </c>
      <c r="P1137" s="45">
        <f>VLOOKUP($A1137,LNST!$A$3:$R$1635,14,FALSE)</f>
        <v>3.9643589650892515</v>
      </c>
      <c r="Q1137" s="45">
        <f>VLOOKUP($A1137,LNST!$A$3:$R$1635,15,FALSE)</f>
        <v>-0.66301595125087154</v>
      </c>
      <c r="R1137" s="45">
        <f>VLOOKUP($A1137,LNST!$A$3:$R$1635,16,FALSE)</f>
        <v>7.1590441382325851</v>
      </c>
      <c r="S1137" s="45">
        <f>VLOOKUP($A1137,LNST!$A$3:$R$1635,17,FALSE)</f>
        <v>6.5770791346634301</v>
      </c>
      <c r="T1137" s="45">
        <f>VLOOKUP($A1137,LNG!$A$2:$H$1999,4,FALSE)/(D1137*10^9)</f>
        <v>7.5214299802799048E-2</v>
      </c>
      <c r="U1137" s="45">
        <f>VLOOKUP($A1137,LNG!$A$2:$H$1999,5,FALSE)/(E1137*10^9)</f>
        <v>0.22989881076594823</v>
      </c>
      <c r="V1137" s="45">
        <f>VLOOKUP($A1137,LNG!$A$2:$H$1999,6,FALSE)/(F1137*10^9)</f>
        <v>5.7722863210416295E-2</v>
      </c>
      <c r="W1137" s="45">
        <f>VLOOKUP($A1137,LNG!$A$2:$H$1999,7,FALSE)/(G1137*10^9)</f>
        <v>0.33174228176396436</v>
      </c>
      <c r="X1137" s="45">
        <f>VLOOKUP($A1137,'LNST năm'!$A$2:$I$2000,8,FALSE)</f>
        <v>5.2013112382826865</v>
      </c>
      <c r="Y1137" s="45">
        <f>VLOOKUP($A1137,'LNST năm'!$A$2:$I$2000,9,FALSE)</f>
        <v>0.13942626256628721</v>
      </c>
      <c r="Z1137" s="46" t="e">
        <f>VLOOKUP($A1137,LNG!$A$2:$H$1999,9,FALSE)</f>
        <v>#REF!</v>
      </c>
      <c r="AA1137" s="162" t="e">
        <f>VLOOKUP($A1137,'GIÁ CP'!$A$2:$D$2000,4,FALSE)/Z1137</f>
        <v>#REF!</v>
      </c>
    </row>
    <row r="1138" spans="1:27" hidden="1">
      <c r="A1138" s="18" t="s">
        <v>803</v>
      </c>
      <c r="B1138" s="18" t="s">
        <v>3383</v>
      </c>
      <c r="C1138" s="154" t="str">
        <f>VLOOKUP(A1138,'GIÁ CP'!$K$2:$M$2000,3,FALSE)</f>
        <v xml:space="preserve">Viễn thông di động </v>
      </c>
      <c r="D1138" s="43">
        <f>VLOOKUP($A1138,'Doanh thu'!$A$3:$Q$2000,9,FALSE)/1000000000</f>
        <v>10602.989400201999</v>
      </c>
      <c r="E1138" s="43">
        <f>VLOOKUP($A1138,'Doanh thu'!$A$3:$Q$2000,10,FALSE)/1000000000</f>
        <v>11621.904212867001</v>
      </c>
      <c r="F1138" s="43">
        <f>VLOOKUP($A1138,'Doanh thu'!$A$3:$Q$2000,11,FALSE)/1000000000</f>
        <v>12389.928556450999</v>
      </c>
      <c r="G1138" s="43">
        <f>VLOOKUP($A1138,'Doanh thu'!$A$3:$Q$2000,12,FALSE)/1000000000</f>
        <v>12567.648277226001</v>
      </c>
      <c r="H1138" s="43">
        <f>VLOOKUP($A1138,LNST!$A$3:$Q$1635,9,FALSE)/1000000000</f>
        <v>2363.5714835949998</v>
      </c>
      <c r="I1138" s="43">
        <f>VLOOKUP($A1138,LNST!$A$3:$Q$1635,10,FALSE)/1000000000</f>
        <v>3625.6748415070001</v>
      </c>
      <c r="J1138" s="43">
        <f>VLOOKUP($A1138,LNST!$A$3:$Q$1635,11,FALSE)/1000000000</f>
        <v>3345.8781719359999</v>
      </c>
      <c r="K1138" s="43">
        <f>VLOOKUP($A1138,LNST!$A$3:$Q$1635,12,FALSE)/1000000000</f>
        <v>1795.239597714</v>
      </c>
      <c r="L1138" s="45">
        <f>VLOOKUP($A1138,'Doanh thu'!$A$3:$Q$2000,14,FALSE)</f>
        <v>0.22058155603729579</v>
      </c>
      <c r="M1138" s="45">
        <f>VLOOKUP($A1138,'Doanh thu'!$A$3:$Q$2000,15,FALSE)</f>
        <v>0.27292847644642554</v>
      </c>
      <c r="N1138" s="45">
        <f>VLOOKUP($A1138,'Doanh thu'!$A$3:$Q$2000,16,FALSE)</f>
        <v>0.28475145674984004</v>
      </c>
      <c r="O1138" s="45">
        <f>VLOOKUP($A1138,'Doanh thu'!$A$3:$Q$2000,17,FALSE)</f>
        <v>0.30146475630054986</v>
      </c>
      <c r="P1138" s="45">
        <f>VLOOKUP($A1138,LNST!$A$3:$R$1635,14,FALSE)</f>
        <v>1.81922881399043</v>
      </c>
      <c r="Q1138" s="45">
        <f>VLOOKUP($A1138,LNST!$A$3:$R$1635,15,FALSE)</f>
        <v>19.333844752044662</v>
      </c>
      <c r="R1138" s="45">
        <f>VLOOKUP($A1138,LNST!$A$3:$R$1635,16,FALSE)</f>
        <v>9.7652570555507509E-3</v>
      </c>
      <c r="S1138" s="45">
        <f>VLOOKUP($A1138,LNST!$A$3:$R$1635,17,FALSE)</f>
        <v>56.308247035029368</v>
      </c>
      <c r="T1138" s="45">
        <f>VLOOKUP($A1138,LNG!$A$2:$H$1999,4,FALSE)/(D1138*10^9)</f>
        <v>0.46819706046970339</v>
      </c>
      <c r="U1138" s="45">
        <f>VLOOKUP($A1138,LNG!$A$2:$H$1999,5,FALSE)/(E1138*10^9)</f>
        <v>0.47677584173971466</v>
      </c>
      <c r="V1138" s="45">
        <f>VLOOKUP($A1138,LNG!$A$2:$H$1999,6,FALSE)/(F1138*10^9)</f>
        <v>0.48727746871038841</v>
      </c>
      <c r="W1138" s="45">
        <f>VLOOKUP($A1138,LNG!$A$2:$H$1999,7,FALSE)/(G1138*10^9)</f>
        <v>0.49084022521002557</v>
      </c>
      <c r="X1138" s="45">
        <f>VLOOKUP($A1138,'LNST năm'!$A$2:$I$2000,8,FALSE)</f>
        <v>0.65725487588946274</v>
      </c>
      <c r="Y1138" s="45">
        <f>VLOOKUP($A1138,'LNST năm'!$A$2:$I$2000,9,FALSE)</f>
        <v>1.2359761791221135</v>
      </c>
      <c r="Z1138" s="46" t="e">
        <f>VLOOKUP($A1138,LNG!$A$2:$H$1999,9,FALSE)</f>
        <v>#REF!</v>
      </c>
      <c r="AA1138" s="162" t="e">
        <f>VLOOKUP($A1138,'GIÁ CP'!$A$2:$D$2000,4,FALSE)/Z1138</f>
        <v>#REF!</v>
      </c>
    </row>
    <row r="1139" spans="1:27" hidden="1">
      <c r="A1139" s="18" t="s">
        <v>107</v>
      </c>
      <c r="B1139" s="18" t="s">
        <v>1761</v>
      </c>
      <c r="C1139" s="154" t="str">
        <f>VLOOKUP(A1139,'GIÁ CP'!$K$2:$M$2000,3,FALSE)</f>
        <v xml:space="preserve">Phân phối hàng chuyên dụng </v>
      </c>
      <c r="D1139" s="43">
        <f>VLOOKUP($A1139,'Doanh thu'!$A$3:$Q$2000,9,FALSE)/1000000000</f>
        <v>11390.344662987</v>
      </c>
      <c r="E1139" s="43">
        <f>VLOOKUP($A1139,'Doanh thu'!$A$3:$Q$2000,10,FALSE)/1000000000</f>
        <v>13109.916760951999</v>
      </c>
      <c r="F1139" s="43">
        <f>VLOOKUP($A1139,'Doanh thu'!$A$3:$Q$2000,11,FALSE)/1000000000</f>
        <v>14912.761566482</v>
      </c>
      <c r="G1139" s="43">
        <f>VLOOKUP($A1139,'Doanh thu'!$A$3:$Q$2000,12,FALSE)/1000000000</f>
        <v>15116.90909073</v>
      </c>
      <c r="H1139" s="43">
        <f>VLOOKUP($A1139,LNST!$A$3:$Q$1635,9,FALSE)/1000000000</f>
        <v>118.65764645100001</v>
      </c>
      <c r="I1139" s="43">
        <f>VLOOKUP($A1139,LNST!$A$3:$Q$1635,10,FALSE)/1000000000</f>
        <v>218.73343686800001</v>
      </c>
      <c r="J1139" s="43">
        <f>VLOOKUP($A1139,LNST!$A$3:$Q$1635,11,FALSE)/1000000000</f>
        <v>289.51109094999998</v>
      </c>
      <c r="K1139" s="43">
        <f>VLOOKUP($A1139,LNST!$A$3:$Q$1635,12,FALSE)/1000000000</f>
        <v>287.35189234500001</v>
      </c>
      <c r="L1139" s="45">
        <f>VLOOKUP($A1139,'Doanh thu'!$A$3:$Q$2000,14,FALSE)</f>
        <v>0.23278663986971196</v>
      </c>
      <c r="M1139" s="45">
        <f>VLOOKUP($A1139,'Doanh thu'!$A$3:$Q$2000,15,FALSE)</f>
        <v>0.26352373862864459</v>
      </c>
      <c r="N1139" s="45">
        <f>VLOOKUP($A1139,'Doanh thu'!$A$3:$Q$2000,16,FALSE)</f>
        <v>0.30269216621438616</v>
      </c>
      <c r="O1139" s="45">
        <f>VLOOKUP($A1139,'Doanh thu'!$A$3:$Q$2000,17,FALSE)</f>
        <v>0.29538211537317094</v>
      </c>
      <c r="P1139" s="45">
        <f>VLOOKUP($A1139,LNST!$A$3:$R$1635,14,FALSE)</f>
        <v>3.436942577090714</v>
      </c>
      <c r="Q1139" s="45">
        <f>VLOOKUP($A1139,LNST!$A$3:$R$1635,15,FALSE)</f>
        <v>0.55228143427611376</v>
      </c>
      <c r="R1139" s="45">
        <f>VLOOKUP($A1139,LNST!$A$3:$R$1635,16,FALSE)</f>
        <v>1.6059002230742438</v>
      </c>
      <c r="S1139" s="45">
        <f>VLOOKUP($A1139,LNST!$A$3:$R$1635,17,FALSE)</f>
        <v>0.71080706500231849</v>
      </c>
      <c r="T1139" s="45">
        <f>VLOOKUP($A1139,LNG!$A$2:$H$1999,4,FALSE)/(D1139*10^9)</f>
        <v>0.20407646583245914</v>
      </c>
      <c r="U1139" s="45">
        <f>VLOOKUP($A1139,LNG!$A$2:$H$1999,5,FALSE)/(E1139*10^9)</f>
        <v>0.17323522070441277</v>
      </c>
      <c r="V1139" s="45">
        <f>VLOOKUP($A1139,LNG!$A$2:$H$1999,6,FALSE)/(F1139*10^9)</f>
        <v>0.17028608847818294</v>
      </c>
      <c r="W1139" s="45">
        <f>VLOOKUP($A1139,LNG!$A$2:$H$1999,7,FALSE)/(G1139*10^9)</f>
        <v>0.19016241999813346</v>
      </c>
      <c r="X1139" s="45">
        <f>VLOOKUP($A1139,'LNST năm'!$A$2:$I$2000,8,FALSE)</f>
        <v>1.503383384175335</v>
      </c>
      <c r="Y1139" s="45">
        <f>VLOOKUP($A1139,'LNST năm'!$A$2:$I$2000,9,FALSE)</f>
        <v>0.26748363624721638</v>
      </c>
      <c r="Z1139" s="46" t="e">
        <f>VLOOKUP($A1139,LNG!$A$2:$H$1999,9,FALSE)</f>
        <v>#REF!</v>
      </c>
      <c r="AA1139" s="162" t="e">
        <f>VLOOKUP($A1139,'GIÁ CP'!$A$2:$D$2000,4,FALSE)/Z1139</f>
        <v>#REF!</v>
      </c>
    </row>
    <row r="1140" spans="1:27">
      <c r="A1140" s="18" t="s">
        <v>267</v>
      </c>
      <c r="B1140" s="18" t="s">
        <v>1923</v>
      </c>
      <c r="C1140" s="154" t="str">
        <f>VLOOKUP(A1140,'GIÁ CP'!$K$2:$M$2000,3,FALSE)</f>
        <v xml:space="preserve">Sản xuất &amp; Phân phối Điện </v>
      </c>
      <c r="D1140" s="43">
        <f>VLOOKUP($A1140,'Doanh thu'!$A$3:$Q$2000,9,FALSE)/1000000000</f>
        <v>63.515792638999997</v>
      </c>
      <c r="E1140" s="43">
        <f>VLOOKUP($A1140,'Doanh thu'!$A$3:$Q$2000,10,FALSE)/1000000000</f>
        <v>87.604271318000002</v>
      </c>
      <c r="F1140" s="43">
        <f>VLOOKUP($A1140,'Doanh thu'!$A$3:$Q$2000,11,FALSE)/1000000000</f>
        <v>128.26661561899999</v>
      </c>
      <c r="G1140" s="43">
        <f>VLOOKUP($A1140,'Doanh thu'!$A$3:$Q$2000,12,FALSE)/1000000000</f>
        <v>53.621041669</v>
      </c>
      <c r="H1140" s="43">
        <f>VLOOKUP($A1140,LNST!$A$3:$Q$1635,9,FALSE)/1000000000</f>
        <v>14.103611594</v>
      </c>
      <c r="I1140" s="43">
        <f>VLOOKUP($A1140,LNST!$A$3:$Q$1635,10,FALSE)/1000000000</f>
        <v>42.082457658000003</v>
      </c>
      <c r="J1140" s="43">
        <f>VLOOKUP($A1140,LNST!$A$3:$Q$1635,11,FALSE)/1000000000</f>
        <v>71.074963049999994</v>
      </c>
      <c r="K1140" s="43">
        <f>VLOOKUP($A1140,LNST!$A$3:$Q$1635,12,FALSE)/1000000000</f>
        <v>47.41872171</v>
      </c>
      <c r="L1140" s="45">
        <f>VLOOKUP($A1140,'Doanh thu'!$A$3:$Q$2000,14,FALSE)</f>
        <v>0.66026357162337335</v>
      </c>
      <c r="M1140" s="45">
        <f>VLOOKUP($A1140,'Doanh thu'!$A$3:$Q$2000,15,FALSE)</f>
        <v>7.6771479846281599E-3</v>
      </c>
      <c r="N1140" s="45">
        <f>VLOOKUP($A1140,'Doanh thu'!$A$3:$Q$2000,16,FALSE)</f>
        <v>0.6367628197069708</v>
      </c>
      <c r="O1140" s="45">
        <f>VLOOKUP($A1140,'Doanh thu'!$A$3:$Q$2000,17,FALSE)</f>
        <v>0.13575202727656058</v>
      </c>
      <c r="P1140" s="45">
        <f>VLOOKUP($A1140,LNST!$A$3:$R$1635,14,FALSE)</f>
        <v>7.8959925318138406</v>
      </c>
      <c r="Q1140" s="45">
        <f>VLOOKUP($A1140,LNST!$A$3:$R$1635,15,FALSE)</f>
        <v>-0.15853800160329856</v>
      </c>
      <c r="R1140" s="45">
        <f>VLOOKUP($A1140,LNST!$A$3:$R$1635,16,FALSE)</f>
        <v>1.6137384919585134</v>
      </c>
      <c r="S1140" s="45">
        <f>VLOOKUP($A1140,LNST!$A$3:$R$1635,17,FALSE)</f>
        <v>1.569419165462137</v>
      </c>
      <c r="T1140" s="45">
        <f>VLOOKUP($A1140,LNG!$A$2:$H$1999,4,FALSE)/(D1140*10^9)</f>
        <v>0.40598461112751039</v>
      </c>
      <c r="U1140" s="45">
        <f>VLOOKUP($A1140,LNG!$A$2:$H$1999,5,FALSE)/(E1140*10^9)</f>
        <v>0.31149749156572282</v>
      </c>
      <c r="V1140" s="45">
        <f>VLOOKUP($A1140,LNG!$A$2:$H$1999,6,FALSE)/(F1140*10^9)</f>
        <v>0.42724848285372768</v>
      </c>
      <c r="W1140" s="45">
        <f>VLOOKUP($A1140,LNG!$A$2:$H$1999,7,FALSE)/(G1140*10^9)</f>
        <v>1.5749699425892367</v>
      </c>
      <c r="X1140" s="45">
        <f>VLOOKUP($A1140,'LNST năm'!$A$2:$I$2000,8,FALSE)</f>
        <v>0.65412511401373097</v>
      </c>
      <c r="Y1140" s="45">
        <f>VLOOKUP($A1140,'LNST năm'!$A$2:$I$2000,9,FALSE)</f>
        <v>-5.6250185423906029E-2</v>
      </c>
      <c r="Z1140" s="46" t="e">
        <f>VLOOKUP($A1140,LNG!$A$2:$H$1999,9,FALSE)</f>
        <v>#REF!</v>
      </c>
      <c r="AA1140" s="162" t="e">
        <f>VLOOKUP($A1140,'GIÁ CP'!$A$2:$D$2000,4,FALSE)/Z1140</f>
        <v>#REF!</v>
      </c>
    </row>
    <row r="1141" spans="1:27" hidden="1">
      <c r="A1141" s="18" t="s">
        <v>425</v>
      </c>
      <c r="B1141" s="18" t="s">
        <v>2129</v>
      </c>
      <c r="C1141" s="154" t="str">
        <f>VLOOKUP(A1141,'GIÁ CP'!$K$2:$M$2000,3,FALSE)</f>
        <v xml:space="preserve">Sách, ấn bản &amp; sản phẩm văn hóa </v>
      </c>
      <c r="D1141" s="43">
        <f>VLOOKUP($A1141,'Doanh thu'!$A$3:$Q$2000,9,FALSE)/1000000000</f>
        <v>0</v>
      </c>
      <c r="E1141" s="43">
        <f>VLOOKUP($A1141,'Doanh thu'!$A$3:$Q$2000,10,FALSE)/1000000000</f>
        <v>0</v>
      </c>
      <c r="F1141" s="43">
        <f>VLOOKUP($A1141,'Doanh thu'!$A$3:$Q$2000,11,FALSE)/1000000000</f>
        <v>0</v>
      </c>
      <c r="G1141" s="43">
        <f>VLOOKUP($A1141,'Doanh thu'!$A$3:$Q$2000,12,FALSE)/1000000000</f>
        <v>0</v>
      </c>
      <c r="H1141" s="43">
        <f>VLOOKUP($A1141,LNST!$A$3:$Q$1635,9,FALSE)/1000000000</f>
        <v>1.3194977000000001</v>
      </c>
      <c r="I1141" s="43">
        <f>VLOOKUP($A1141,LNST!$A$3:$Q$1635,10,FALSE)/1000000000</f>
        <v>1.228283937</v>
      </c>
      <c r="J1141" s="43">
        <f>VLOOKUP($A1141,LNST!$A$3:$Q$1635,11,FALSE)/1000000000</f>
        <v>-0.322223282</v>
      </c>
      <c r="K1141" s="43">
        <f>VLOOKUP($A1141,LNST!$A$3:$Q$1635,12,FALSE)/1000000000</f>
        <v>6.6123348999999998E-2</v>
      </c>
      <c r="L1141" s="45">
        <f>VLOOKUP($A1141,'Doanh thu'!$A$3:$Q$2000,14,FALSE)</f>
        <v>-1</v>
      </c>
      <c r="M1141" s="45">
        <f>VLOOKUP($A1141,'Doanh thu'!$A$3:$Q$2000,15,FALSE)</f>
        <v>-1</v>
      </c>
      <c r="N1141" s="45">
        <f>VLOOKUP($A1141,'Doanh thu'!$A$3:$Q$2000,16,FALSE)</f>
        <v>-1</v>
      </c>
      <c r="O1141" s="45" t="e">
        <f>VLOOKUP($A1141,'Doanh thu'!$A$3:$Q$2000,17,FALSE)</f>
        <v>#DIV/0!</v>
      </c>
      <c r="P1141" s="45">
        <f>VLOOKUP($A1141,LNST!$A$3:$R$1635,14,FALSE)</f>
        <v>-0.21794272226458636</v>
      </c>
      <c r="Q1141" s="45">
        <f>VLOOKUP($A1141,LNST!$A$3:$R$1635,15,FALSE)</f>
        <v>5.2440091613821034</v>
      </c>
      <c r="R1141" s="45">
        <f>VLOOKUP($A1141,LNST!$A$3:$R$1635,16,FALSE)</f>
        <v>-7.1296890434444222</v>
      </c>
      <c r="S1141" s="45">
        <f>VLOOKUP($A1141,LNST!$A$3:$R$1635,17,FALSE)</f>
        <v>28.947453757485917</v>
      </c>
      <c r="T1141" s="45" t="e">
        <f>VLOOKUP($A1141,LNG!$A$2:$H$1999,4,FALSE)/(D1141*10^9)</f>
        <v>#DIV/0!</v>
      </c>
      <c r="U1141" s="45" t="e">
        <f>VLOOKUP($A1141,LNG!$A$2:$H$1999,5,FALSE)/(E1141*10^9)</f>
        <v>#DIV/0!</v>
      </c>
      <c r="V1141" s="45" t="e">
        <f>VLOOKUP($A1141,LNG!$A$2:$H$1999,6,FALSE)/(F1141*10^9)</f>
        <v>#DIV/0!</v>
      </c>
      <c r="W1141" s="45" t="e">
        <f>VLOOKUP($A1141,LNG!$A$2:$H$1999,7,FALSE)/(G1141*10^9)</f>
        <v>#DIV/0!</v>
      </c>
      <c r="X1141" s="45">
        <f>VLOOKUP($A1141,'LNST năm'!$A$2:$I$2000,8,FALSE)</f>
        <v>0.21914395460989822</v>
      </c>
      <c r="Y1141" s="45">
        <f>VLOOKUP($A1141,'LNST năm'!$A$2:$I$2000,9,FALSE)</f>
        <v>-0.59226925569809752</v>
      </c>
      <c r="Z1141" s="46" t="e">
        <f>VLOOKUP($A1141,LNG!$A$2:$H$1999,9,FALSE)</f>
        <v>#REF!</v>
      </c>
      <c r="AA1141" s="162" t="e">
        <f>VLOOKUP($A1141,'GIÁ CP'!$A$2:$D$2000,4,FALSE)/Z1141</f>
        <v>#REF!</v>
      </c>
    </row>
    <row r="1142" spans="1:27" hidden="1">
      <c r="A1142" s="18" t="s">
        <v>662</v>
      </c>
      <c r="B1142" s="18" t="s">
        <v>2378</v>
      </c>
      <c r="C1142" s="154" t="str">
        <f>VLOOKUP(A1142,'GIÁ CP'!$K$2:$M$2000,3,FALSE)</f>
        <v xml:space="preserve">Xây dựng </v>
      </c>
      <c r="D1142" s="43">
        <f>VLOOKUP($A1142,'Doanh thu'!$A$3:$Q$2000,9,FALSE)/1000000000</f>
        <v>266.71476707300002</v>
      </c>
      <c r="E1142" s="43">
        <f>VLOOKUP($A1142,'Doanh thu'!$A$3:$Q$2000,10,FALSE)/1000000000</f>
        <v>216.76453851900001</v>
      </c>
      <c r="F1142" s="43">
        <f>VLOOKUP($A1142,'Doanh thu'!$A$3:$Q$2000,11,FALSE)/1000000000</f>
        <v>430.33331980999998</v>
      </c>
      <c r="G1142" s="43">
        <f>VLOOKUP($A1142,'Doanh thu'!$A$3:$Q$2000,12,FALSE)/1000000000</f>
        <v>242.77129440799999</v>
      </c>
      <c r="H1142" s="43">
        <f>VLOOKUP($A1142,LNST!$A$3:$Q$1635,9,FALSE)/1000000000</f>
        <v>4.3481876709999998</v>
      </c>
      <c r="I1142" s="43">
        <f>VLOOKUP($A1142,LNST!$A$3:$Q$1635,10,FALSE)/1000000000</f>
        <v>2.5424575840000001</v>
      </c>
      <c r="J1142" s="43">
        <f>VLOOKUP($A1142,LNST!$A$3:$Q$1635,11,FALSE)/1000000000</f>
        <v>6.3582048640000002</v>
      </c>
      <c r="K1142" s="43">
        <f>VLOOKUP($A1142,LNST!$A$3:$Q$1635,12,FALSE)/1000000000</f>
        <v>2.3529909519999999</v>
      </c>
      <c r="L1142" s="45">
        <f>VLOOKUP($A1142,'Doanh thu'!$A$3:$Q$2000,14,FALSE)</f>
        <v>0.12005075514116602</v>
      </c>
      <c r="M1142" s="45">
        <f>VLOOKUP($A1142,'Doanh thu'!$A$3:$Q$2000,15,FALSE)</f>
        <v>-0.32878157342460174</v>
      </c>
      <c r="N1142" s="45">
        <f>VLOOKUP($A1142,'Doanh thu'!$A$3:$Q$2000,16,FALSE)</f>
        <v>8.8505635441359073E-2</v>
      </c>
      <c r="O1142" s="45">
        <f>VLOOKUP($A1142,'Doanh thu'!$A$3:$Q$2000,17,FALSE)</f>
        <v>7.6592204790744883E-2</v>
      </c>
      <c r="P1142" s="45">
        <f>VLOOKUP($A1142,LNST!$A$3:$R$1635,14,FALSE)</f>
        <v>-0.81318471874895426</v>
      </c>
      <c r="Q1142" s="45">
        <f>VLOOKUP($A1142,LNST!$A$3:$R$1635,15,FALSE)</f>
        <v>-0.53761953648024186</v>
      </c>
      <c r="R1142" s="45">
        <f>VLOOKUP($A1142,LNST!$A$3:$R$1635,16,FALSE)</f>
        <v>-0.76503197644522181</v>
      </c>
      <c r="S1142" s="45">
        <f>VLOOKUP($A1142,LNST!$A$3:$R$1635,17,FALSE)</f>
        <v>-0.38109431720142412</v>
      </c>
      <c r="T1142" s="45">
        <f>VLOOKUP($A1142,LNG!$A$2:$H$1999,4,FALSE)/(D1142*10^9)</f>
        <v>8.8811552329671917E-2</v>
      </c>
      <c r="U1142" s="45">
        <f>VLOOKUP($A1142,LNG!$A$2:$H$1999,5,FALSE)/(E1142*10^9)</f>
        <v>0.18361964357242513</v>
      </c>
      <c r="V1142" s="45">
        <f>VLOOKUP($A1142,LNG!$A$2:$H$1999,6,FALSE)/(F1142*10^9)</f>
        <v>5.4673835294436479E-2</v>
      </c>
      <c r="W1142" s="45">
        <f>VLOOKUP($A1142,LNG!$A$2:$H$1999,7,FALSE)/(G1142*10^9)</f>
        <v>7.1601671492456262E-2</v>
      </c>
      <c r="X1142" s="45">
        <f>VLOOKUP($A1142,'LNST năm'!$A$2:$I$2000,8,FALSE)</f>
        <v>-1</v>
      </c>
      <c r="Y1142" s="45">
        <f>VLOOKUP($A1142,'LNST năm'!$A$2:$I$2000,9,FALSE)</f>
        <v>-1</v>
      </c>
      <c r="Z1142" s="46" t="e">
        <f>VLOOKUP($A1142,LNG!$A$2:$H$1999,9,FALSE)</f>
        <v>#REF!</v>
      </c>
      <c r="AA1142" s="162" t="e">
        <f>VLOOKUP($A1142,'GIÁ CP'!$A$2:$D$2000,4,FALSE)/Z1142</f>
        <v>#REF!</v>
      </c>
    </row>
    <row r="1143" spans="1:27" hidden="1">
      <c r="A1143" s="18" t="s">
        <v>1539</v>
      </c>
      <c r="B1143" s="18" t="s">
        <v>3379</v>
      </c>
      <c r="C1143" s="154" t="str">
        <f>VLOOKUP(A1143,'GIÁ CP'!$K$2:$M$2000,3,FALSE)</f>
        <v xml:space="preserve">Vận tải Thủy </v>
      </c>
      <c r="D1143" s="43">
        <f>VLOOKUP($A1143,'Doanh thu'!$A$3:$Q$2000,9,FALSE)/1000000000</f>
        <v>31.486106876000001</v>
      </c>
      <c r="E1143" s="43">
        <f>VLOOKUP($A1143,'Doanh thu'!$A$3:$Q$2000,10,FALSE)/1000000000</f>
        <v>30.878563066000002</v>
      </c>
      <c r="F1143" s="43">
        <f>VLOOKUP($A1143,'Doanh thu'!$A$3:$Q$2000,11,FALSE)/1000000000</f>
        <v>33.515524444999997</v>
      </c>
      <c r="G1143" s="43">
        <f>VLOOKUP($A1143,'Doanh thu'!$A$3:$Q$2000,12,FALSE)/1000000000</f>
        <v>32.568572676999999</v>
      </c>
      <c r="H1143" s="43">
        <f>VLOOKUP($A1143,LNST!$A$3:$Q$1635,9,FALSE)/1000000000</f>
        <v>5.8418078680000001</v>
      </c>
      <c r="I1143" s="43">
        <f>VLOOKUP($A1143,LNST!$A$3:$Q$1635,10,FALSE)/1000000000</f>
        <v>4.9143908999999999</v>
      </c>
      <c r="J1143" s="43">
        <f>VLOOKUP($A1143,LNST!$A$3:$Q$1635,11,FALSE)/1000000000</f>
        <v>8.4184394040000008</v>
      </c>
      <c r="K1143" s="43">
        <f>VLOOKUP($A1143,LNST!$A$3:$Q$1635,12,FALSE)/1000000000</f>
        <v>7.2227297559999997</v>
      </c>
      <c r="L1143" s="45">
        <f>VLOOKUP($A1143,'Doanh thu'!$A$3:$Q$2000,14,FALSE)</f>
        <v>0.31327484956744384</v>
      </c>
      <c r="M1143" s="45">
        <f>VLOOKUP($A1143,'Doanh thu'!$A$3:$Q$2000,15,FALSE)</f>
        <v>0.1831859176487734</v>
      </c>
      <c r="N1143" s="45">
        <f>VLOOKUP($A1143,'Doanh thu'!$A$3:$Q$2000,16,FALSE)</f>
        <v>0.30428761783047376</v>
      </c>
      <c r="O1143" s="45">
        <f>VLOOKUP($A1143,'Doanh thu'!$A$3:$Q$2000,17,FALSE)</f>
        <v>0.2414651023529992</v>
      </c>
      <c r="P1143" s="45">
        <f>VLOOKUP($A1143,LNST!$A$3:$R$1635,14,FALSE)</f>
        <v>-1.5415674405991127E-2</v>
      </c>
      <c r="Q1143" s="45">
        <f>VLOOKUP($A1143,LNST!$A$3:$R$1635,15,FALSE)</f>
        <v>-0.2663466434265363</v>
      </c>
      <c r="R1143" s="45">
        <f>VLOOKUP($A1143,LNST!$A$3:$R$1635,16,FALSE)</f>
        <v>18.722893250555483</v>
      </c>
      <c r="S1143" s="45">
        <f>VLOOKUP($A1143,LNST!$A$3:$R$1635,17,FALSE)</f>
        <v>1.3580863140574408</v>
      </c>
      <c r="T1143" s="45">
        <f>VLOOKUP($A1143,LNG!$A$2:$H$1999,4,FALSE)/(D1143*10^9)</f>
        <v>0.12136992547379295</v>
      </c>
      <c r="U1143" s="45">
        <f>VLOOKUP($A1143,LNG!$A$2:$H$1999,5,FALSE)/(E1143*10^9)</f>
        <v>0.17153290396573273</v>
      </c>
      <c r="V1143" s="45">
        <f>VLOOKUP($A1143,LNG!$A$2:$H$1999,6,FALSE)/(F1143*10^9)</f>
        <v>0.13346466087202535</v>
      </c>
      <c r="W1143" s="45">
        <f>VLOOKUP($A1143,LNG!$A$2:$H$1999,7,FALSE)/(G1143*10^9)</f>
        <v>0.17703901620693061</v>
      </c>
      <c r="X1143" s="45">
        <f>VLOOKUP($A1143,'LNST năm'!$A$2:$I$2000,8,FALSE)</f>
        <v>-0.10776859593808144</v>
      </c>
      <c r="Y1143" s="45">
        <f>VLOOKUP($A1143,'LNST năm'!$A$2:$I$2000,9,FALSE)</f>
        <v>-0.10804263141762449</v>
      </c>
      <c r="Z1143" s="46" t="e">
        <f>VLOOKUP($A1143,LNG!$A$2:$H$1999,9,FALSE)</f>
        <v>#REF!</v>
      </c>
      <c r="AA1143" s="162" t="e">
        <f>VLOOKUP($A1143,'GIÁ CP'!$A$2:$D$2000,4,FALSE)/Z1143</f>
        <v>#REF!</v>
      </c>
    </row>
    <row r="1144" spans="1:27" hidden="1">
      <c r="A1144" s="18" t="s">
        <v>1075</v>
      </c>
      <c r="B1144" s="18" t="s">
        <v>2602</v>
      </c>
      <c r="C1144" s="154" t="str">
        <f>VLOOKUP(A1144,'GIÁ CP'!$K$2:$M$2000,3,FALSE)</f>
        <v xml:space="preserve">Xây dựng </v>
      </c>
      <c r="D1144" s="43">
        <f>VLOOKUP($A1144,'Doanh thu'!$A$3:$Q$2000,9,FALSE)/1000000000</f>
        <v>11.996211129000001</v>
      </c>
      <c r="E1144" s="43">
        <f>VLOOKUP($A1144,'Doanh thu'!$A$3:$Q$2000,10,FALSE)/1000000000</f>
        <v>11.627361240000001</v>
      </c>
      <c r="F1144" s="43">
        <f>VLOOKUP($A1144,'Doanh thu'!$A$3:$Q$2000,11,FALSE)/1000000000</f>
        <v>25.395031127999999</v>
      </c>
      <c r="G1144" s="43">
        <f>VLOOKUP($A1144,'Doanh thu'!$A$3:$Q$2000,12,FALSE)/1000000000</f>
        <v>0</v>
      </c>
      <c r="H1144" s="43">
        <f>VLOOKUP($A1144,LNST!$A$3:$Q$1635,9,FALSE)/1000000000</f>
        <v>0.97212379900000001</v>
      </c>
      <c r="I1144" s="43">
        <f>VLOOKUP($A1144,LNST!$A$3:$Q$1635,10,FALSE)/1000000000</f>
        <v>6.7476509709999997</v>
      </c>
      <c r="J1144" s="43">
        <f>VLOOKUP($A1144,LNST!$A$3:$Q$1635,11,FALSE)/1000000000</f>
        <v>6.5702363369999999</v>
      </c>
      <c r="K1144" s="43">
        <f>VLOOKUP($A1144,LNST!$A$3:$Q$1635,12,FALSE)/1000000000</f>
        <v>0</v>
      </c>
      <c r="L1144" s="45">
        <f>VLOOKUP($A1144,'Doanh thu'!$A$3:$Q$2000,14,FALSE)</f>
        <v>-0.79515999898249656</v>
      </c>
      <c r="M1144" s="45">
        <f>VLOOKUP($A1144,'Doanh thu'!$A$3:$Q$2000,15,FALSE)</f>
        <v>-0.70710192420234863</v>
      </c>
      <c r="N1144" s="45">
        <f>VLOOKUP($A1144,'Doanh thu'!$A$3:$Q$2000,16,FALSE)</f>
        <v>-0.14163446032042459</v>
      </c>
      <c r="O1144" s="45">
        <f>VLOOKUP($A1144,'Doanh thu'!$A$3:$Q$2000,17,FALSE)</f>
        <v>-1</v>
      </c>
      <c r="P1144" s="45">
        <f>VLOOKUP($A1144,LNST!$A$3:$R$1635,14,FALSE)</f>
        <v>-0.97120524453401513</v>
      </c>
      <c r="Q1144" s="45">
        <f>VLOOKUP($A1144,LNST!$A$3:$R$1635,15,FALSE)</f>
        <v>-0.66835967353393189</v>
      </c>
      <c r="R1144" s="45">
        <f>VLOOKUP($A1144,LNST!$A$3:$R$1635,16,FALSE)</f>
        <v>-0.47363020703359632</v>
      </c>
      <c r="S1144" s="45">
        <f>VLOOKUP($A1144,LNST!$A$3:$R$1635,17,FALSE)</f>
        <v>-1</v>
      </c>
      <c r="T1144" s="45">
        <f>VLOOKUP($A1144,LNG!$A$2:$H$1999,4,FALSE)/(D1144*10^9)</f>
        <v>0.10553280559889019</v>
      </c>
      <c r="U1144" s="45">
        <f>VLOOKUP($A1144,LNG!$A$2:$H$1999,5,FALSE)/(E1144*10^9)</f>
        <v>0.73267733453510553</v>
      </c>
      <c r="V1144" s="45">
        <f>VLOOKUP($A1144,LNG!$A$2:$H$1999,6,FALSE)/(F1144*10^9)</f>
        <v>0.24619588066212353</v>
      </c>
      <c r="W1144" s="45" t="e">
        <f>VLOOKUP($A1144,LNG!$A$2:$H$1999,7,FALSE)/(G1144*10^9)</f>
        <v>#DIV/0!</v>
      </c>
      <c r="X1144" s="45">
        <f>VLOOKUP($A1144,'LNST năm'!$A$2:$I$2000,8,FALSE)</f>
        <v>-1</v>
      </c>
      <c r="Y1144" s="45">
        <f>VLOOKUP($A1144,'LNST năm'!$A$2:$I$2000,9,FALSE)</f>
        <v>-1</v>
      </c>
      <c r="Z1144" s="46" t="e">
        <f>VLOOKUP($A1144,LNG!$A$2:$H$1999,9,FALSE)</f>
        <v>#REF!</v>
      </c>
      <c r="AA1144" s="162" t="e">
        <f>VLOOKUP($A1144,'GIÁ CP'!$A$2:$D$2000,4,FALSE)/Z1144</f>
        <v>#REF!</v>
      </c>
    </row>
    <row r="1145" spans="1:27" hidden="1">
      <c r="A1145" s="18" t="s">
        <v>444</v>
      </c>
      <c r="B1145" s="18" t="s">
        <v>2158</v>
      </c>
      <c r="C1145" s="154" t="str">
        <f>VLOOKUP(A1145,'GIÁ CP'!$K$2:$M$2000,3,FALSE)</f>
        <v xml:space="preserve">Thực phẩm </v>
      </c>
      <c r="D1145" s="43">
        <f>VLOOKUP($A1145,'Doanh thu'!$A$3:$Q$2000,9,FALSE)/1000000000</f>
        <v>117.97518481900001</v>
      </c>
      <c r="E1145" s="43">
        <f>VLOOKUP($A1145,'Doanh thu'!$A$3:$Q$2000,10,FALSE)/1000000000</f>
        <v>157.384525384</v>
      </c>
      <c r="F1145" s="43">
        <f>VLOOKUP($A1145,'Doanh thu'!$A$3:$Q$2000,11,FALSE)/1000000000</f>
        <v>260.90332959900002</v>
      </c>
      <c r="G1145" s="43">
        <f>VLOOKUP($A1145,'Doanh thu'!$A$3:$Q$2000,12,FALSE)/1000000000</f>
        <v>168.10095095599999</v>
      </c>
      <c r="H1145" s="43">
        <f>VLOOKUP($A1145,LNST!$A$3:$Q$1635,9,FALSE)/1000000000</f>
        <v>0.64013074999999997</v>
      </c>
      <c r="I1145" s="43">
        <f>VLOOKUP($A1145,LNST!$A$3:$Q$1635,10,FALSE)/1000000000</f>
        <v>9.4395992119999992</v>
      </c>
      <c r="J1145" s="43">
        <f>VLOOKUP($A1145,LNST!$A$3:$Q$1635,11,FALSE)/1000000000</f>
        <v>30.142975538999998</v>
      </c>
      <c r="K1145" s="43">
        <f>VLOOKUP($A1145,LNST!$A$3:$Q$1635,12,FALSE)/1000000000</f>
        <v>18.642669551000001</v>
      </c>
      <c r="L1145" s="45">
        <f>VLOOKUP($A1145,'Doanh thu'!$A$3:$Q$2000,14,FALSE)</f>
        <v>-0.12603143361101679</v>
      </c>
      <c r="M1145" s="45">
        <f>VLOOKUP($A1145,'Doanh thu'!$A$3:$Q$2000,15,FALSE)</f>
        <v>-1.7157142046197078E-2</v>
      </c>
      <c r="N1145" s="45">
        <f>VLOOKUP($A1145,'Doanh thu'!$A$3:$Q$2000,16,FALSE)</f>
        <v>-3.2240476792154311E-2</v>
      </c>
      <c r="O1145" s="45">
        <f>VLOOKUP($A1145,'Doanh thu'!$A$3:$Q$2000,17,FALSE)</f>
        <v>2.4982306936452554E-2</v>
      </c>
      <c r="P1145" s="45">
        <f>VLOOKUP($A1145,LNST!$A$3:$R$1635,14,FALSE)</f>
        <v>-0.51396783901025256</v>
      </c>
      <c r="Q1145" s="45">
        <f>VLOOKUP($A1145,LNST!$A$3:$R$1635,15,FALSE)</f>
        <v>-0.26855201274961399</v>
      </c>
      <c r="R1145" s="45">
        <f>VLOOKUP($A1145,LNST!$A$3:$R$1635,16,FALSE)</f>
        <v>3.1380896605423332</v>
      </c>
      <c r="S1145" s="45">
        <f>VLOOKUP($A1145,LNST!$A$3:$R$1635,17,FALSE)</f>
        <v>1.0324345982664556</v>
      </c>
      <c r="T1145" s="45">
        <f>VLOOKUP($A1145,LNG!$A$2:$H$1999,4,FALSE)/(D1145*10^9)</f>
        <v>0.31166581852286573</v>
      </c>
      <c r="U1145" s="45">
        <f>VLOOKUP($A1145,LNG!$A$2:$H$1999,5,FALSE)/(E1145*10^9)</f>
        <v>0.15037947792678016</v>
      </c>
      <c r="V1145" s="45">
        <f>VLOOKUP($A1145,LNG!$A$2:$H$1999,6,FALSE)/(F1145*10^9)</f>
        <v>0.14429276951298933</v>
      </c>
      <c r="W1145" s="45">
        <f>VLOOKUP($A1145,LNG!$A$2:$H$1999,7,FALSE)/(G1145*10^9)</f>
        <v>0.35486064158919522</v>
      </c>
      <c r="X1145" s="45">
        <f>VLOOKUP($A1145,'LNST năm'!$A$2:$I$2000,8,FALSE)</f>
        <v>-1</v>
      </c>
      <c r="Y1145" s="45">
        <f>VLOOKUP($A1145,'LNST năm'!$A$2:$I$2000,9,FALSE)</f>
        <v>-1</v>
      </c>
      <c r="Z1145" s="46" t="e">
        <f>VLOOKUP($A1145,LNG!$A$2:$H$1999,9,FALSE)</f>
        <v>#REF!</v>
      </c>
      <c r="AA1145" s="162" t="e">
        <f>VLOOKUP($A1145,'GIÁ CP'!$A$2:$D$2000,4,FALSE)/Z1145</f>
        <v>#REF!</v>
      </c>
    </row>
    <row r="1146" spans="1:27" hidden="1">
      <c r="A1146" s="18" t="s">
        <v>797</v>
      </c>
      <c r="B1146" s="18" t="s">
        <v>2988</v>
      </c>
      <c r="C1146" s="154" t="str">
        <f>VLOOKUP(A1146,'GIÁ CP'!$K$2:$M$2000,3,FALSE)</f>
        <v xml:space="preserve">Nuôi trồng nông &amp; hải sản </v>
      </c>
      <c r="D1146" s="43">
        <f>VLOOKUP($A1146,'Doanh thu'!$A$3:$Q$2000,9,FALSE)/1000000000</f>
        <v>3620.8528081170002</v>
      </c>
      <c r="E1146" s="43">
        <f>VLOOKUP($A1146,'Doanh thu'!$A$3:$Q$2000,10,FALSE)/1000000000</f>
        <v>3782.5285261230001</v>
      </c>
      <c r="F1146" s="43">
        <f>VLOOKUP($A1146,'Doanh thu'!$A$3:$Q$2000,11,FALSE)/1000000000</f>
        <v>4347.6823607480001</v>
      </c>
      <c r="G1146" s="43">
        <f>VLOOKUP($A1146,'Doanh thu'!$A$3:$Q$2000,12,FALSE)/1000000000</f>
        <v>0</v>
      </c>
      <c r="H1146" s="43">
        <f>VLOOKUP($A1146,LNST!$A$3:$Q$1635,9,FALSE)/1000000000</f>
        <v>155.657078098</v>
      </c>
      <c r="I1146" s="43">
        <f>VLOOKUP($A1146,LNST!$A$3:$Q$1635,10,FALSE)/1000000000</f>
        <v>223.14734223599999</v>
      </c>
      <c r="J1146" s="43">
        <f>VLOOKUP($A1146,LNST!$A$3:$Q$1635,11,FALSE)/1000000000</f>
        <v>121.77455625499999</v>
      </c>
      <c r="K1146" s="43">
        <f>VLOOKUP($A1146,LNST!$A$3:$Q$1635,12,FALSE)/1000000000</f>
        <v>0</v>
      </c>
      <c r="L1146" s="45">
        <f>VLOOKUP($A1146,'Doanh thu'!$A$3:$Q$2000,14,FALSE)</f>
        <v>-3.1262846051956998E-2</v>
      </c>
      <c r="M1146" s="45">
        <f>VLOOKUP($A1146,'Doanh thu'!$A$3:$Q$2000,15,FALSE)</f>
        <v>-0.12929849650358988</v>
      </c>
      <c r="N1146" s="45">
        <f>VLOOKUP($A1146,'Doanh thu'!$A$3:$Q$2000,16,FALSE)</f>
        <v>0.11400955218492957</v>
      </c>
      <c r="O1146" s="45">
        <f>VLOOKUP($A1146,'Doanh thu'!$A$3:$Q$2000,17,FALSE)</f>
        <v>-1</v>
      </c>
      <c r="P1146" s="45">
        <f>VLOOKUP($A1146,LNST!$A$3:$R$1635,14,FALSE)</f>
        <v>3.7143114880075938</v>
      </c>
      <c r="Q1146" s="45">
        <f>VLOOKUP($A1146,LNST!$A$3:$R$1635,15,FALSE)</f>
        <v>58.662265029458823</v>
      </c>
      <c r="R1146" s="45">
        <f>VLOOKUP($A1146,LNST!$A$3:$R$1635,16,FALSE)</f>
        <v>1.5905908009771137</v>
      </c>
      <c r="S1146" s="45">
        <f>VLOOKUP($A1146,LNST!$A$3:$R$1635,17,FALSE)</f>
        <v>-1</v>
      </c>
      <c r="T1146" s="45">
        <f>VLOOKUP($A1146,LNG!$A$2:$H$1999,4,FALSE)/(D1146*10^9)</f>
        <v>6.9672970870968437E-2</v>
      </c>
      <c r="U1146" s="45">
        <f>VLOOKUP($A1146,LNG!$A$2:$H$1999,5,FALSE)/(E1146*10^9)</f>
        <v>0.11267484901927241</v>
      </c>
      <c r="V1146" s="45">
        <f>VLOOKUP($A1146,LNG!$A$2:$H$1999,6,FALSE)/(F1146*10^9)</f>
        <v>0.13811652185365467</v>
      </c>
      <c r="W1146" s="45" t="e">
        <f>VLOOKUP($A1146,LNG!$A$2:$H$1999,7,FALSE)/(G1146*10^9)</f>
        <v>#DIV/0!</v>
      </c>
      <c r="X1146" s="45">
        <f>VLOOKUP($A1146,'LNST năm'!$A$2:$I$2000,8,FALSE)</f>
        <v>1</v>
      </c>
      <c r="Y1146" s="45">
        <f>VLOOKUP($A1146,'LNST năm'!$A$2:$I$2000,9,FALSE)</f>
        <v>-1</v>
      </c>
      <c r="Z1146" s="46" t="e">
        <f>VLOOKUP($A1146,LNG!$A$2:$H$1999,9,FALSE)</f>
        <v>#REF!</v>
      </c>
      <c r="AA1146" s="162" t="e">
        <f>VLOOKUP($A1146,'GIÁ CP'!$A$2:$D$2000,4,FALSE)/Z1146</f>
        <v>#REF!</v>
      </c>
    </row>
    <row r="1147" spans="1:27" hidden="1">
      <c r="A1147" s="18" t="s">
        <v>105</v>
      </c>
      <c r="B1147" s="18" t="s">
        <v>1762</v>
      </c>
      <c r="C1147" s="154" t="str">
        <f>VLOOKUP(A1147,'GIÁ CP'!$K$2:$M$2000,3,FALSE)</f>
        <v xml:space="preserve">Hàng May mặc </v>
      </c>
      <c r="D1147" s="43">
        <f>VLOOKUP($A1147,'Doanh thu'!$A$3:$Q$2000,9,FALSE)/1000000000</f>
        <v>44.725387187999999</v>
      </c>
      <c r="E1147" s="43">
        <f>VLOOKUP($A1147,'Doanh thu'!$A$3:$Q$2000,10,FALSE)/1000000000</f>
        <v>55.072576615999999</v>
      </c>
      <c r="F1147" s="43">
        <f>VLOOKUP($A1147,'Doanh thu'!$A$3:$Q$2000,11,FALSE)/1000000000</f>
        <v>47.941861070999998</v>
      </c>
      <c r="G1147" s="43">
        <f>VLOOKUP($A1147,'Doanh thu'!$A$3:$Q$2000,12,FALSE)/1000000000</f>
        <v>43.641248472999997</v>
      </c>
      <c r="H1147" s="43">
        <f>VLOOKUP($A1147,LNST!$A$3:$Q$1635,9,FALSE)/1000000000</f>
        <v>-45.535257455999997</v>
      </c>
      <c r="I1147" s="43">
        <f>VLOOKUP($A1147,LNST!$A$3:$Q$1635,10,FALSE)/1000000000</f>
        <v>-34.726222192999998</v>
      </c>
      <c r="J1147" s="43">
        <f>VLOOKUP($A1147,LNST!$A$3:$Q$1635,11,FALSE)/1000000000</f>
        <v>-35.877459764999998</v>
      </c>
      <c r="K1147" s="43">
        <f>VLOOKUP($A1147,LNST!$A$3:$Q$1635,12,FALSE)/1000000000</f>
        <v>-33.382905893</v>
      </c>
      <c r="L1147" s="45">
        <f>VLOOKUP($A1147,'Doanh thu'!$A$3:$Q$2000,14,FALSE)</f>
        <v>-3.0510952176701352E-2</v>
      </c>
      <c r="M1147" s="45">
        <f>VLOOKUP($A1147,'Doanh thu'!$A$3:$Q$2000,15,FALSE)</f>
        <v>0.28150977973390334</v>
      </c>
      <c r="N1147" s="45">
        <f>VLOOKUP($A1147,'Doanh thu'!$A$3:$Q$2000,16,FALSE)</f>
        <v>-0.10033213484356834</v>
      </c>
      <c r="O1147" s="45">
        <f>VLOOKUP($A1147,'Doanh thu'!$A$3:$Q$2000,17,FALSE)</f>
        <v>-1.0369590937659266E-2</v>
      </c>
      <c r="P1147" s="45">
        <f>VLOOKUP($A1147,LNST!$A$3:$R$1635,14,FALSE)</f>
        <v>-3.9976620749615166</v>
      </c>
      <c r="Q1147" s="45">
        <f>VLOOKUP($A1147,LNST!$A$3:$R$1635,15,FALSE)</f>
        <v>-0.15151843648766461</v>
      </c>
      <c r="R1147" s="45">
        <f>VLOOKUP($A1147,LNST!$A$3:$R$1635,16,FALSE)</f>
        <v>0.20950268762912044</v>
      </c>
      <c r="S1147" s="45">
        <f>VLOOKUP($A1147,LNST!$A$3:$R$1635,17,FALSE)</f>
        <v>0.14674955562980477</v>
      </c>
      <c r="T1147" s="45">
        <f>VLOOKUP($A1147,LNG!$A$2:$H$1999,4,FALSE)/(D1147*10^9)</f>
        <v>-0.30484166097187193</v>
      </c>
      <c r="U1147" s="45">
        <f>VLOOKUP($A1147,LNG!$A$2:$H$1999,5,FALSE)/(E1147*10^9)</f>
        <v>-0.32019193704978982</v>
      </c>
      <c r="V1147" s="45">
        <f>VLOOKUP($A1147,LNG!$A$2:$H$1999,6,FALSE)/(F1147*10^9)</f>
        <v>-7.2464873711410457E-2</v>
      </c>
      <c r="W1147" s="45">
        <f>VLOOKUP($A1147,LNG!$A$2:$H$1999,7,FALSE)/(G1147*10^9)</f>
        <v>-7.699659431326554E-2</v>
      </c>
      <c r="X1147" s="45">
        <f>VLOOKUP($A1147,'LNST năm'!$A$2:$I$2000,8,FALSE)</f>
        <v>-0.21977127575175759</v>
      </c>
      <c r="Y1147" s="45">
        <f>VLOOKUP($A1147,'LNST năm'!$A$2:$I$2000,9,FALSE)</f>
        <v>0.18684321836732343</v>
      </c>
      <c r="Z1147" s="46" t="e">
        <f>VLOOKUP($A1147,LNG!$A$2:$H$1999,9,FALSE)</f>
        <v>#REF!</v>
      </c>
      <c r="AA1147" s="162" t="e">
        <f>VLOOKUP($A1147,'GIÁ CP'!$A$2:$D$2000,4,FALSE)/Z1147</f>
        <v>#REF!</v>
      </c>
    </row>
    <row r="1148" spans="1:27" hidden="1">
      <c r="A1148" s="18" t="s">
        <v>139</v>
      </c>
      <c r="B1148" s="18" t="s">
        <v>1812</v>
      </c>
      <c r="C1148" s="154" t="str">
        <f>VLOOKUP(A1148,'GIÁ CP'!$K$2:$M$2000,3,FALSE)</f>
        <v xml:space="preserve">Vận tải hành khách &amp; Du lịch </v>
      </c>
      <c r="D1148" s="43">
        <f>VLOOKUP($A1148,'Doanh thu'!$A$3:$Q$2000,9,FALSE)/1000000000</f>
        <v>42.190999325999996</v>
      </c>
      <c r="E1148" s="43">
        <f>VLOOKUP($A1148,'Doanh thu'!$A$3:$Q$2000,10,FALSE)/1000000000</f>
        <v>42.933029972999996</v>
      </c>
      <c r="F1148" s="43">
        <f>VLOOKUP($A1148,'Doanh thu'!$A$3:$Q$2000,11,FALSE)/1000000000</f>
        <v>33.897711018000003</v>
      </c>
      <c r="G1148" s="43">
        <f>VLOOKUP($A1148,'Doanh thu'!$A$3:$Q$2000,12,FALSE)/1000000000</f>
        <v>52.134126928999997</v>
      </c>
      <c r="H1148" s="43">
        <f>VLOOKUP($A1148,LNST!$A$3:$Q$1635,9,FALSE)/1000000000</f>
        <v>7.2416053370000002</v>
      </c>
      <c r="I1148" s="43">
        <f>VLOOKUP($A1148,LNST!$A$3:$Q$1635,10,FALSE)/1000000000</f>
        <v>3.5933105680000001</v>
      </c>
      <c r="J1148" s="43">
        <f>VLOOKUP($A1148,LNST!$A$3:$Q$1635,11,FALSE)/1000000000</f>
        <v>3.651894478</v>
      </c>
      <c r="K1148" s="43">
        <f>VLOOKUP($A1148,LNST!$A$3:$Q$1635,12,FALSE)/1000000000</f>
        <v>7.785722904</v>
      </c>
      <c r="L1148" s="45">
        <f>VLOOKUP($A1148,'Doanh thu'!$A$3:$Q$2000,14,FALSE)</f>
        <v>0.23255533707995019</v>
      </c>
      <c r="M1148" s="45">
        <f>VLOOKUP($A1148,'Doanh thu'!$A$3:$Q$2000,15,FALSE)</f>
        <v>0.14959458511429827</v>
      </c>
      <c r="N1148" s="45">
        <f>VLOOKUP($A1148,'Doanh thu'!$A$3:$Q$2000,16,FALSE)</f>
        <v>0.15200554267658628</v>
      </c>
      <c r="O1148" s="45">
        <f>VLOOKUP($A1148,'Doanh thu'!$A$3:$Q$2000,17,FALSE)</f>
        <v>0.24408824761311651</v>
      </c>
      <c r="P1148" s="45">
        <f>VLOOKUP($A1148,LNST!$A$3:$R$1635,14,FALSE)</f>
        <v>4.644446808991872</v>
      </c>
      <c r="Q1148" s="45">
        <f>VLOOKUP($A1148,LNST!$A$3:$R$1635,15,FALSE)</f>
        <v>5.7118175543743634E-2</v>
      </c>
      <c r="R1148" s="45">
        <f>VLOOKUP($A1148,LNST!$A$3:$R$1635,16,FALSE)</f>
        <v>0.56637457689142956</v>
      </c>
      <c r="S1148" s="45">
        <f>VLOOKUP($A1148,LNST!$A$3:$R$1635,17,FALSE)</f>
        <v>0.3027121297998302</v>
      </c>
      <c r="T1148" s="45">
        <f>VLOOKUP($A1148,LNG!$A$2:$H$1999,4,FALSE)/(D1148*10^9)</f>
        <v>0.37257504389835699</v>
      </c>
      <c r="U1148" s="45">
        <f>VLOOKUP($A1148,LNG!$A$2:$H$1999,5,FALSE)/(E1148*10^9)</f>
        <v>0.38974969256824504</v>
      </c>
      <c r="V1148" s="45">
        <f>VLOOKUP($A1148,LNG!$A$2:$H$1999,6,FALSE)/(F1148*10^9)</f>
        <v>0.4616074984145998</v>
      </c>
      <c r="W1148" s="45">
        <f>VLOOKUP($A1148,LNG!$A$2:$H$1999,7,FALSE)/(G1148*10^9)</f>
        <v>0.16381046537195382</v>
      </c>
      <c r="X1148" s="45">
        <f>VLOOKUP($A1148,'LNST năm'!$A$2:$I$2000,8,FALSE)</f>
        <v>-1</v>
      </c>
      <c r="Y1148" s="45">
        <f>VLOOKUP($A1148,'LNST năm'!$A$2:$I$2000,9,FALSE)</f>
        <v>0.25992104989487319</v>
      </c>
      <c r="Z1148" s="46" t="e">
        <f>VLOOKUP($A1148,LNG!$A$2:$H$1999,9,FALSE)</f>
        <v>#REF!</v>
      </c>
      <c r="AA1148" s="162" t="e">
        <f>VLOOKUP($A1148,'GIÁ CP'!$A$2:$D$2000,4,FALSE)/Z1148</f>
        <v>#REF!</v>
      </c>
    </row>
    <row r="1149" spans="1:27" hidden="1">
      <c r="A1149" s="18" t="s">
        <v>835</v>
      </c>
      <c r="B1149" s="18" t="s">
        <v>2850</v>
      </c>
      <c r="C1149" s="154" t="str">
        <f>VLOOKUP(A1149,'GIÁ CP'!$K$2:$M$2000,3,FALSE)</f>
        <v xml:space="preserve">Hàng May mặc </v>
      </c>
      <c r="D1149" s="43">
        <f>VLOOKUP($A1149,'Doanh thu'!$A$3:$Q$2000,9,FALSE)/1000000000</f>
        <v>1309.4914831460001</v>
      </c>
      <c r="E1149" s="43">
        <f>VLOOKUP($A1149,'Doanh thu'!$A$3:$Q$2000,10,FALSE)/1000000000</f>
        <v>1518.155307519</v>
      </c>
      <c r="F1149" s="43">
        <f>VLOOKUP($A1149,'Doanh thu'!$A$3:$Q$2000,11,FALSE)/1000000000</f>
        <v>1306.940335779</v>
      </c>
      <c r="G1149" s="43">
        <f>VLOOKUP($A1149,'Doanh thu'!$A$3:$Q$2000,12,FALSE)/1000000000</f>
        <v>1339.276273233</v>
      </c>
      <c r="H1149" s="43">
        <f>VLOOKUP($A1149,LNST!$A$3:$Q$1635,9,FALSE)/1000000000</f>
        <v>129.01474881799999</v>
      </c>
      <c r="I1149" s="43">
        <f>VLOOKUP($A1149,LNST!$A$3:$Q$1635,10,FALSE)/1000000000</f>
        <v>78.541147324999997</v>
      </c>
      <c r="J1149" s="43">
        <f>VLOOKUP($A1149,LNST!$A$3:$Q$1635,11,FALSE)/1000000000</f>
        <v>52.844870055000001</v>
      </c>
      <c r="K1149" s="43">
        <f>VLOOKUP($A1149,LNST!$A$3:$Q$1635,12,FALSE)/1000000000</f>
        <v>63.689186995</v>
      </c>
      <c r="L1149" s="45">
        <f>VLOOKUP($A1149,'Doanh thu'!$A$3:$Q$2000,14,FALSE)</f>
        <v>0.19699886046329607</v>
      </c>
      <c r="M1149" s="45">
        <f>VLOOKUP($A1149,'Doanh thu'!$A$3:$Q$2000,15,FALSE)</f>
        <v>1.3142665329825207E-2</v>
      </c>
      <c r="N1149" s="45">
        <f>VLOOKUP($A1149,'Doanh thu'!$A$3:$Q$2000,16,FALSE)</f>
        <v>-1.8199617296285608E-2</v>
      </c>
      <c r="O1149" s="45">
        <f>VLOOKUP($A1149,'Doanh thu'!$A$3:$Q$2000,17,FALSE)</f>
        <v>4.8354367607012914E-2</v>
      </c>
      <c r="P1149" s="45">
        <f>VLOOKUP($A1149,LNST!$A$3:$R$1635,14,FALSE)</f>
        <v>0.84287412828071562</v>
      </c>
      <c r="Q1149" s="45">
        <f>VLOOKUP($A1149,LNST!$A$3:$R$1635,15,FALSE)</f>
        <v>7.0089681135968973E-2</v>
      </c>
      <c r="R1149" s="45">
        <f>VLOOKUP($A1149,LNST!$A$3:$R$1635,16,FALSE)</f>
        <v>-0.42790059172370415</v>
      </c>
      <c r="S1149" s="45">
        <f>VLOOKUP($A1149,LNST!$A$3:$R$1635,17,FALSE)</f>
        <v>0.13314908005252193</v>
      </c>
      <c r="T1149" s="45">
        <f>VLOOKUP($A1149,LNG!$A$2:$H$1999,4,FALSE)/(D1149*10^9)</f>
        <v>9.792122552866081E-2</v>
      </c>
      <c r="U1149" s="45">
        <f>VLOOKUP($A1149,LNG!$A$2:$H$1999,5,FALSE)/(E1149*10^9)</f>
        <v>0.14237503474412802</v>
      </c>
      <c r="V1149" s="45">
        <f>VLOOKUP($A1149,LNG!$A$2:$H$1999,6,FALSE)/(F1149*10^9)</f>
        <v>0.1201610073342748</v>
      </c>
      <c r="W1149" s="45">
        <f>VLOOKUP($A1149,LNG!$A$2:$H$1999,7,FALSE)/(G1149*10^9)</f>
        <v>9.6399357058974011E-2</v>
      </c>
      <c r="X1149" s="45">
        <f>VLOOKUP($A1149,'LNST năm'!$A$2:$I$2000,8,FALSE)</f>
        <v>0.12770216039520657</v>
      </c>
      <c r="Y1149" s="45">
        <f>VLOOKUP($A1149,'LNST năm'!$A$2:$I$2000,9,FALSE)</f>
        <v>4.3186633549663123E-2</v>
      </c>
      <c r="Z1149" s="46" t="e">
        <f>VLOOKUP($A1149,LNG!$A$2:$H$1999,9,FALSE)</f>
        <v>#REF!</v>
      </c>
      <c r="AA1149" s="162" t="e">
        <f>VLOOKUP($A1149,'GIÁ CP'!$A$2:$D$2000,4,FALSE)/Z1149</f>
        <v>#REF!</v>
      </c>
    </row>
    <row r="1150" spans="1:27" hidden="1">
      <c r="A1150" s="18" t="s">
        <v>206</v>
      </c>
      <c r="B1150" s="18" t="s">
        <v>1885</v>
      </c>
      <c r="C1150" s="154" t="str">
        <f>VLOOKUP(A1150,'GIÁ CP'!$K$2:$M$2000,3,FALSE)</f>
        <v xml:space="preserve">Thực phẩm </v>
      </c>
      <c r="D1150" s="43">
        <f>VLOOKUP($A1150,'Doanh thu'!$A$3:$Q$2000,9,FALSE)/1000000000</f>
        <v>4027.2028634600001</v>
      </c>
      <c r="E1150" s="43">
        <f>VLOOKUP($A1150,'Doanh thu'!$A$3:$Q$2000,10,FALSE)/1000000000</f>
        <v>5138.1013386989998</v>
      </c>
      <c r="F1150" s="43">
        <f>VLOOKUP($A1150,'Doanh thu'!$A$3:$Q$2000,11,FALSE)/1000000000</f>
        <v>4301.4186933410001</v>
      </c>
      <c r="G1150" s="43">
        <f>VLOOKUP($A1150,'Doanh thu'!$A$3:$Q$2000,12,FALSE)/1000000000</f>
        <v>3767.2315088979999</v>
      </c>
      <c r="H1150" s="43">
        <f>VLOOKUP($A1150,LNST!$A$3:$Q$1635,9,FALSE)/1000000000</f>
        <v>139.032202541</v>
      </c>
      <c r="I1150" s="43">
        <f>VLOOKUP($A1150,LNST!$A$3:$Q$1635,10,FALSE)/1000000000</f>
        <v>156.192900845</v>
      </c>
      <c r="J1150" s="43">
        <f>VLOOKUP($A1150,LNST!$A$3:$Q$1635,11,FALSE)/1000000000</f>
        <v>269.772952885</v>
      </c>
      <c r="K1150" s="43">
        <f>VLOOKUP($A1150,LNST!$A$3:$Q$1635,12,FALSE)/1000000000</f>
        <v>585.21136134999995</v>
      </c>
      <c r="L1150" s="45">
        <f>VLOOKUP($A1150,'Doanh thu'!$A$3:$Q$2000,14,FALSE)</f>
        <v>0.19437157493336496</v>
      </c>
      <c r="M1150" s="45">
        <f>VLOOKUP($A1150,'Doanh thu'!$A$3:$Q$2000,15,FALSE)</f>
        <v>1.066319499555181E-2</v>
      </c>
      <c r="N1150" s="45">
        <f>VLOOKUP($A1150,'Doanh thu'!$A$3:$Q$2000,16,FALSE)</f>
        <v>8.7123065450602881E-3</v>
      </c>
      <c r="O1150" s="45">
        <f>VLOOKUP($A1150,'Doanh thu'!$A$3:$Q$2000,17,FALSE)</f>
        <v>-8.5511951973893871E-2</v>
      </c>
      <c r="P1150" s="45">
        <f>VLOOKUP($A1150,LNST!$A$3:$R$1635,14,FALSE)</f>
        <v>0.49605339636413265</v>
      </c>
      <c r="Q1150" s="45">
        <f>VLOOKUP($A1150,LNST!$A$3:$R$1635,15,FALSE)</f>
        <v>-0.16369248377161352</v>
      </c>
      <c r="R1150" s="45">
        <f>VLOOKUP($A1150,LNST!$A$3:$R$1635,16,FALSE)</f>
        <v>9.8408236097140112E-2</v>
      </c>
      <c r="S1150" s="45">
        <f>VLOOKUP($A1150,LNST!$A$3:$R$1635,17,FALSE)</f>
        <v>4.4350839598693472</v>
      </c>
      <c r="T1150" s="45">
        <f>VLOOKUP($A1150,LNG!$A$2:$H$1999,4,FALSE)/(D1150*10^9)</f>
        <v>0.17232281432745186</v>
      </c>
      <c r="U1150" s="45">
        <f>VLOOKUP($A1150,LNG!$A$2:$H$1999,5,FALSE)/(E1150*10^9)</f>
        <v>0.15070662533975426</v>
      </c>
      <c r="V1150" s="45">
        <f>VLOOKUP($A1150,LNG!$A$2:$H$1999,6,FALSE)/(F1150*10^9)</f>
        <v>0.23600273612948727</v>
      </c>
      <c r="W1150" s="45">
        <f>VLOOKUP($A1150,LNG!$A$2:$H$1999,7,FALSE)/(G1150*10^9)</f>
        <v>0.28043013367873271</v>
      </c>
      <c r="X1150" s="45">
        <f>VLOOKUP($A1150,'LNST năm'!$A$2:$I$2000,8,FALSE)</f>
        <v>0.10402756657928308</v>
      </c>
      <c r="Y1150" s="45">
        <f>VLOOKUP($A1150,'LNST năm'!$A$2:$I$2000,9,FALSE)</f>
        <v>0.21589016907199232</v>
      </c>
      <c r="Z1150" s="46" t="e">
        <f>VLOOKUP($A1150,LNG!$A$2:$H$1999,9,FALSE)</f>
        <v>#REF!</v>
      </c>
      <c r="AA1150" s="162" t="e">
        <f>VLOOKUP($A1150,'GIÁ CP'!$A$2:$D$2000,4,FALSE)/Z1150</f>
        <v>#REF!</v>
      </c>
    </row>
    <row r="1151" spans="1:27" hidden="1">
      <c r="A1151" s="18" t="s">
        <v>301</v>
      </c>
      <c r="B1151" s="18" t="s">
        <v>1994</v>
      </c>
      <c r="C1151" s="154" t="str">
        <f>VLOOKUP(A1151,'GIÁ CP'!$K$2:$M$2000,3,FALSE)</f>
        <v xml:space="preserve">Sản xuất ô tô </v>
      </c>
      <c r="D1151" s="43">
        <f>VLOOKUP($A1151,'Doanh thu'!$A$3:$Q$2000,9,FALSE)/1000000000</f>
        <v>557.62044585299998</v>
      </c>
      <c r="E1151" s="43">
        <f>VLOOKUP($A1151,'Doanh thu'!$A$3:$Q$2000,10,FALSE)/1000000000</f>
        <v>386.676397431</v>
      </c>
      <c r="F1151" s="43">
        <f>VLOOKUP($A1151,'Doanh thu'!$A$3:$Q$2000,11,FALSE)/1000000000</f>
        <v>483.642027816</v>
      </c>
      <c r="G1151" s="43">
        <f>VLOOKUP($A1151,'Doanh thu'!$A$3:$Q$2000,12,FALSE)/1000000000</f>
        <v>508.82307205699999</v>
      </c>
      <c r="H1151" s="43">
        <f>VLOOKUP($A1151,LNST!$A$3:$Q$1635,9,FALSE)/1000000000</f>
        <v>21.174625557999999</v>
      </c>
      <c r="I1151" s="43">
        <f>VLOOKUP($A1151,LNST!$A$3:$Q$1635,10,FALSE)/1000000000</f>
        <v>1.8857650239999999</v>
      </c>
      <c r="J1151" s="43">
        <f>VLOOKUP($A1151,LNST!$A$3:$Q$1635,11,FALSE)/1000000000</f>
        <v>6.0384188610000002</v>
      </c>
      <c r="K1151" s="43">
        <f>VLOOKUP($A1151,LNST!$A$3:$Q$1635,12,FALSE)/1000000000</f>
        <v>31.896490601</v>
      </c>
      <c r="L1151" s="45">
        <f>VLOOKUP($A1151,'Doanh thu'!$A$3:$Q$2000,14,FALSE)</f>
        <v>-0.30892984485060976</v>
      </c>
      <c r="M1151" s="45">
        <f>VLOOKUP($A1151,'Doanh thu'!$A$3:$Q$2000,15,FALSE)</f>
        <v>9.8010714647468924E-2</v>
      </c>
      <c r="N1151" s="45">
        <f>VLOOKUP($A1151,'Doanh thu'!$A$3:$Q$2000,16,FALSE)</f>
        <v>-0.25665905667930028</v>
      </c>
      <c r="O1151" s="45">
        <f>VLOOKUP($A1151,'Doanh thu'!$A$3:$Q$2000,17,FALSE)</f>
        <v>-0.24694850551987629</v>
      </c>
      <c r="P1151" s="45">
        <f>VLOOKUP($A1151,LNST!$A$3:$R$1635,14,FALSE)</f>
        <v>1.2134387115833427</v>
      </c>
      <c r="Q1151" s="45">
        <f>VLOOKUP($A1151,LNST!$A$3:$R$1635,15,FALSE)</f>
        <v>1.0203357144188201</v>
      </c>
      <c r="R1151" s="45">
        <f>VLOOKUP($A1151,LNST!$A$3:$R$1635,16,FALSE)</f>
        <v>1.0452185098385478</v>
      </c>
      <c r="S1151" s="45">
        <f>VLOOKUP($A1151,LNST!$A$3:$R$1635,17,FALSE)</f>
        <v>-5.5515553819288702E-2</v>
      </c>
      <c r="T1151" s="45">
        <f>VLOOKUP($A1151,LNG!$A$2:$H$1999,4,FALSE)/(D1151*10^9)</f>
        <v>0.10988121261456137</v>
      </c>
      <c r="U1151" s="45">
        <f>VLOOKUP($A1151,LNG!$A$2:$H$1999,5,FALSE)/(E1151*10^9)</f>
        <v>0.18604074092429396</v>
      </c>
      <c r="V1151" s="45">
        <f>VLOOKUP($A1151,LNG!$A$2:$H$1999,6,FALSE)/(F1151*10^9)</f>
        <v>9.522529630845368E-2</v>
      </c>
      <c r="W1151" s="45">
        <f>VLOOKUP($A1151,LNG!$A$2:$H$1999,7,FALSE)/(G1151*10^9)</f>
        <v>7.2928708688435942E-2</v>
      </c>
      <c r="X1151" s="45">
        <f>VLOOKUP($A1151,'LNST năm'!$A$2:$I$2000,8,FALSE)</f>
        <v>1</v>
      </c>
      <c r="Y1151" s="45">
        <f>VLOOKUP($A1151,'LNST năm'!$A$2:$I$2000,9,FALSE)</f>
        <v>-1</v>
      </c>
      <c r="Z1151" s="46" t="e">
        <f>VLOOKUP($A1151,LNG!$A$2:$H$1999,9,FALSE)</f>
        <v>#REF!</v>
      </c>
      <c r="AA1151" s="162" t="e">
        <f>VLOOKUP($A1151,'GIÁ CP'!$A$2:$D$2000,4,FALSE)/Z1151</f>
        <v>#REF!</v>
      </c>
    </row>
    <row r="1152" spans="1:27" hidden="1">
      <c r="A1152" s="18" t="s">
        <v>1220</v>
      </c>
      <c r="B1152" s="18" t="s">
        <v>2845</v>
      </c>
      <c r="C1152" s="154" t="str">
        <f>VLOOKUP(A1152,'GIÁ CP'!$K$2:$M$2000,3,FALSE)</f>
        <v xml:space="preserve">Hàng May mặc </v>
      </c>
      <c r="D1152" s="43">
        <f>VLOOKUP($A1152,'Doanh thu'!$A$3:$Q$2000,9,FALSE)/1000000000</f>
        <v>275.34413414599999</v>
      </c>
      <c r="E1152" s="43">
        <f>VLOOKUP($A1152,'Doanh thu'!$A$3:$Q$2000,10,FALSE)/1000000000</f>
        <v>314.80023114800002</v>
      </c>
      <c r="F1152" s="43">
        <f>VLOOKUP($A1152,'Doanh thu'!$A$3:$Q$2000,11,FALSE)/1000000000</f>
        <v>343.31822961900002</v>
      </c>
      <c r="G1152" s="43">
        <f>VLOOKUP($A1152,'Doanh thu'!$A$3:$Q$2000,12,FALSE)/1000000000</f>
        <v>298.24925854499998</v>
      </c>
      <c r="H1152" s="43">
        <f>VLOOKUP($A1152,LNST!$A$3:$Q$1635,9,FALSE)/1000000000</f>
        <v>-3.774660371</v>
      </c>
      <c r="I1152" s="43">
        <f>VLOOKUP($A1152,LNST!$A$3:$Q$1635,10,FALSE)/1000000000</f>
        <v>2.8207241399999998</v>
      </c>
      <c r="J1152" s="43">
        <f>VLOOKUP($A1152,LNST!$A$3:$Q$1635,11,FALSE)/1000000000</f>
        <v>2.7701540420000001</v>
      </c>
      <c r="K1152" s="43">
        <f>VLOOKUP($A1152,LNST!$A$3:$Q$1635,12,FALSE)/1000000000</f>
        <v>7.4416094780000002</v>
      </c>
      <c r="L1152" s="45">
        <f>VLOOKUP($A1152,'Doanh thu'!$A$3:$Q$2000,14,FALSE)</f>
        <v>2.9338304519764598E-2</v>
      </c>
      <c r="M1152" s="45">
        <f>VLOOKUP($A1152,'Doanh thu'!$A$3:$Q$2000,15,FALSE)</f>
        <v>7.8242258512527321E-2</v>
      </c>
      <c r="N1152" s="45">
        <f>VLOOKUP($A1152,'Doanh thu'!$A$3:$Q$2000,16,FALSE)</f>
        <v>0.14850401709725949</v>
      </c>
      <c r="O1152" s="45">
        <f>VLOOKUP($A1152,'Doanh thu'!$A$3:$Q$2000,17,FALSE)</f>
        <v>2.5306665727678368E-2</v>
      </c>
      <c r="P1152" s="45">
        <f>VLOOKUP($A1152,LNST!$A$3:$R$1635,14,FALSE)</f>
        <v>0.8979858327456326</v>
      </c>
      <c r="Q1152" s="45">
        <f>VLOOKUP($A1152,LNST!$A$3:$R$1635,15,FALSE)</f>
        <v>-0.55553921893457481</v>
      </c>
      <c r="R1152" s="45">
        <f>VLOOKUP($A1152,LNST!$A$3:$R$1635,16,FALSE)</f>
        <v>3.2900191867226907</v>
      </c>
      <c r="S1152" s="45">
        <f>VLOOKUP($A1152,LNST!$A$3:$R$1635,17,FALSE)</f>
        <v>0.21455805075176465</v>
      </c>
      <c r="T1152" s="45">
        <f>VLOOKUP($A1152,LNG!$A$2:$H$1999,4,FALSE)/(D1152*10^9)</f>
        <v>0.13745056283614968</v>
      </c>
      <c r="U1152" s="45">
        <f>VLOOKUP($A1152,LNG!$A$2:$H$1999,5,FALSE)/(E1152*10^9)</f>
        <v>0.11201840972416972</v>
      </c>
      <c r="V1152" s="45">
        <f>VLOOKUP($A1152,LNG!$A$2:$H$1999,6,FALSE)/(F1152*10^9)</f>
        <v>0.12233741312137883</v>
      </c>
      <c r="W1152" s="45">
        <f>VLOOKUP($A1152,LNG!$A$2:$H$1999,7,FALSE)/(G1152*10^9)</f>
        <v>0.10911074843825644</v>
      </c>
      <c r="X1152" s="45">
        <f>VLOOKUP($A1152,'LNST năm'!$A$2:$I$2000,8,FALSE)</f>
        <v>1</v>
      </c>
      <c r="Y1152" s="45">
        <f>VLOOKUP($A1152,'LNST năm'!$A$2:$I$2000,9,FALSE)</f>
        <v>-1</v>
      </c>
      <c r="Z1152" s="46" t="e">
        <f>VLOOKUP($A1152,LNG!$A$2:$H$1999,9,FALSE)</f>
        <v>#REF!</v>
      </c>
      <c r="AA1152" s="162" t="e">
        <f>VLOOKUP($A1152,'GIÁ CP'!$A$2:$D$2000,4,FALSE)/Z1152</f>
        <v>#REF!</v>
      </c>
    </row>
    <row r="1153" spans="1:27" hidden="1">
      <c r="A1153" s="18" t="s">
        <v>591</v>
      </c>
      <c r="B1153" s="18" t="s">
        <v>2307</v>
      </c>
      <c r="C1153" s="154" t="str">
        <f>VLOOKUP(A1153,'GIÁ CP'!$K$2:$M$2000,3,FALSE)</f>
        <v xml:space="preserve">Containers &amp; Đóng gói </v>
      </c>
      <c r="D1153" s="43">
        <f>VLOOKUP($A1153,'Doanh thu'!$A$3:$Q$2000,9,FALSE)/1000000000</f>
        <v>293.910806493</v>
      </c>
      <c r="E1153" s="43">
        <f>VLOOKUP($A1153,'Doanh thu'!$A$3:$Q$2000,10,FALSE)/1000000000</f>
        <v>188.80930900300001</v>
      </c>
      <c r="F1153" s="43">
        <f>VLOOKUP($A1153,'Doanh thu'!$A$3:$Q$2000,11,FALSE)/1000000000</f>
        <v>276.09204653099999</v>
      </c>
      <c r="G1153" s="43">
        <f>VLOOKUP($A1153,'Doanh thu'!$A$3:$Q$2000,12,FALSE)/1000000000</f>
        <v>0</v>
      </c>
      <c r="H1153" s="43">
        <f>VLOOKUP($A1153,LNST!$A$3:$Q$1635,9,FALSE)/1000000000</f>
        <v>3.3390531960000001</v>
      </c>
      <c r="I1153" s="43">
        <f>VLOOKUP($A1153,LNST!$A$3:$Q$1635,10,FALSE)/1000000000</f>
        <v>-24.576028895</v>
      </c>
      <c r="J1153" s="43">
        <f>VLOOKUP($A1153,LNST!$A$3:$Q$1635,11,FALSE)/1000000000</f>
        <v>-26.262262625000002</v>
      </c>
      <c r="K1153" s="43">
        <f>VLOOKUP($A1153,LNST!$A$3:$Q$1635,12,FALSE)/1000000000</f>
        <v>0</v>
      </c>
      <c r="L1153" s="45">
        <f>VLOOKUP($A1153,'Doanh thu'!$A$3:$Q$2000,14,FALSE)</f>
        <v>-2.7731385509510192E-2</v>
      </c>
      <c r="M1153" s="45">
        <f>VLOOKUP($A1153,'Doanh thu'!$A$3:$Q$2000,15,FALSE)</f>
        <v>-0.35929924667880736</v>
      </c>
      <c r="N1153" s="45">
        <f>VLOOKUP($A1153,'Doanh thu'!$A$3:$Q$2000,16,FALSE)</f>
        <v>-0.13941545494968147</v>
      </c>
      <c r="O1153" s="45">
        <f>VLOOKUP($A1153,'Doanh thu'!$A$3:$Q$2000,17,FALSE)</f>
        <v>-1</v>
      </c>
      <c r="P1153" s="45">
        <f>VLOOKUP($A1153,LNST!$A$3:$R$1635,14,FALSE)</f>
        <v>-0.62686362895564773</v>
      </c>
      <c r="Q1153" s="45">
        <f>VLOOKUP($A1153,LNST!$A$3:$R$1635,15,FALSE)</f>
        <v>-17.86191402112328</v>
      </c>
      <c r="R1153" s="45">
        <f>VLOOKUP($A1153,LNST!$A$3:$R$1635,16,FALSE)</f>
        <v>-1.8990175116510126</v>
      </c>
      <c r="S1153" s="45">
        <f>VLOOKUP($A1153,LNST!$A$3:$R$1635,17,FALSE)</f>
        <v>-1</v>
      </c>
      <c r="T1153" s="45">
        <f>VLOOKUP($A1153,LNG!$A$2:$H$1999,4,FALSE)/(D1153*10^9)</f>
        <v>6.4015589105084869E-2</v>
      </c>
      <c r="U1153" s="45">
        <f>VLOOKUP($A1153,LNG!$A$2:$H$1999,5,FALSE)/(E1153*10^9)</f>
        <v>0.1228439511614942</v>
      </c>
      <c r="V1153" s="45">
        <f>VLOOKUP($A1153,LNG!$A$2:$H$1999,6,FALSE)/(F1153*10^9)</f>
        <v>-9.6416017181469596E-2</v>
      </c>
      <c r="W1153" s="45" t="e">
        <f>VLOOKUP($A1153,LNG!$A$2:$H$1999,7,FALSE)/(G1153*10^9)</f>
        <v>#DIV/0!</v>
      </c>
      <c r="X1153" s="45">
        <f>VLOOKUP($A1153,'LNST năm'!$A$2:$I$2000,8,FALSE)</f>
        <v>1</v>
      </c>
      <c r="Y1153" s="45">
        <f>VLOOKUP($A1153,'LNST năm'!$A$2:$I$2000,9,FALSE)</f>
        <v>-1</v>
      </c>
      <c r="Z1153" s="46" t="e">
        <f>VLOOKUP($A1153,LNG!$A$2:$H$1999,9,FALSE)</f>
        <v>#REF!</v>
      </c>
      <c r="AA1153" s="162" t="e">
        <f>VLOOKUP($A1153,'GIÁ CP'!$A$2:$D$2000,4,FALSE)/Z1153</f>
        <v>#REF!</v>
      </c>
    </row>
    <row r="1154" spans="1:27" hidden="1">
      <c r="A1154" s="18" t="s">
        <v>1335</v>
      </c>
      <c r="B1154" s="18" t="s">
        <v>3050</v>
      </c>
      <c r="C1154" s="154" t="str">
        <f>VLOOKUP(A1154,'GIÁ CP'!$K$2:$M$2000,3,FALSE)</f>
        <v xml:space="preserve">Hàng May mặc </v>
      </c>
      <c r="D1154" s="43">
        <f>VLOOKUP($A1154,'Doanh thu'!$A$3:$Q$2000,9,FALSE)/1000000000</f>
        <v>417.65664762</v>
      </c>
      <c r="E1154" s="43">
        <f>VLOOKUP($A1154,'Doanh thu'!$A$3:$Q$2000,10,FALSE)/1000000000</f>
        <v>339.90810008</v>
      </c>
      <c r="F1154" s="43">
        <f>VLOOKUP($A1154,'Doanh thu'!$A$3:$Q$2000,11,FALSE)/1000000000</f>
        <v>372.116353441</v>
      </c>
      <c r="G1154" s="43">
        <f>VLOOKUP($A1154,'Doanh thu'!$A$3:$Q$2000,12,FALSE)/1000000000</f>
        <v>0</v>
      </c>
      <c r="H1154" s="43">
        <f>VLOOKUP($A1154,LNST!$A$3:$Q$1635,9,FALSE)/1000000000</f>
        <v>11.085507571000001</v>
      </c>
      <c r="I1154" s="43">
        <f>VLOOKUP($A1154,LNST!$A$3:$Q$1635,10,FALSE)/1000000000</f>
        <v>4.8472553319999996</v>
      </c>
      <c r="J1154" s="43">
        <f>VLOOKUP($A1154,LNST!$A$3:$Q$1635,11,FALSE)/1000000000</f>
        <v>5.5253186110000003</v>
      </c>
      <c r="K1154" s="43">
        <f>VLOOKUP($A1154,LNST!$A$3:$Q$1635,12,FALSE)/1000000000</f>
        <v>0</v>
      </c>
      <c r="L1154" s="45">
        <f>VLOOKUP($A1154,'Doanh thu'!$A$3:$Q$2000,14,FALSE)</f>
        <v>0.37453586330478533</v>
      </c>
      <c r="M1154" s="45">
        <f>VLOOKUP($A1154,'Doanh thu'!$A$3:$Q$2000,15,FALSE)</f>
        <v>0.19195462171515335</v>
      </c>
      <c r="N1154" s="45">
        <f>VLOOKUP($A1154,'Doanh thu'!$A$3:$Q$2000,16,FALSE)</f>
        <v>-3.3628540341618593E-2</v>
      </c>
      <c r="O1154" s="45">
        <f>VLOOKUP($A1154,'Doanh thu'!$A$3:$Q$2000,17,FALSE)</f>
        <v>-1</v>
      </c>
      <c r="P1154" s="45">
        <f>VLOOKUP($A1154,LNST!$A$3:$R$1635,14,FALSE)</f>
        <v>-0.36516318123415731</v>
      </c>
      <c r="Q1154" s="45">
        <f>VLOOKUP($A1154,LNST!$A$3:$R$1635,15,FALSE)</f>
        <v>6.5468127414766361E-2</v>
      </c>
      <c r="R1154" s="45">
        <f>VLOOKUP($A1154,LNST!$A$3:$R$1635,16,FALSE)</f>
        <v>1.0927965035913205</v>
      </c>
      <c r="S1154" s="45">
        <f>VLOOKUP($A1154,LNST!$A$3:$R$1635,17,FALSE)</f>
        <v>-1</v>
      </c>
      <c r="T1154" s="45">
        <f>VLOOKUP($A1154,LNG!$A$2:$H$1999,4,FALSE)/(D1154*10^9)</f>
        <v>9.8954171127194859E-2</v>
      </c>
      <c r="U1154" s="45">
        <f>VLOOKUP($A1154,LNG!$A$2:$H$1999,5,FALSE)/(E1154*10^9)</f>
        <v>0.13428770949635205</v>
      </c>
      <c r="V1154" s="45">
        <f>VLOOKUP($A1154,LNG!$A$2:$H$1999,6,FALSE)/(F1154*10^9)</f>
        <v>4.6452303109384002E-2</v>
      </c>
      <c r="W1154" s="45" t="e">
        <f>VLOOKUP($A1154,LNG!$A$2:$H$1999,7,FALSE)/(G1154*10^9)</f>
        <v>#DIV/0!</v>
      </c>
      <c r="X1154" s="45">
        <f>VLOOKUP($A1154,'LNST năm'!$A$2:$I$2000,8,FALSE)</f>
        <v>-1</v>
      </c>
      <c r="Y1154" s="45">
        <f>VLOOKUP($A1154,'LNST năm'!$A$2:$I$2000,9,FALSE)</f>
        <v>-1</v>
      </c>
      <c r="Z1154" s="46" t="e">
        <f>VLOOKUP($A1154,LNG!$A$2:$H$1999,9,FALSE)</f>
        <v>#REF!</v>
      </c>
      <c r="AA1154" s="162" t="e">
        <f>VLOOKUP($A1154,'GIÁ CP'!$A$2:$D$2000,4,FALSE)/Z1154</f>
        <v>#REF!</v>
      </c>
    </row>
    <row r="1155" spans="1:27" hidden="1">
      <c r="A1155" s="18" t="s">
        <v>268</v>
      </c>
      <c r="B1155" s="18" t="s">
        <v>1954</v>
      </c>
      <c r="C1155" s="154" t="str">
        <f>VLOOKUP(A1155,'GIÁ CP'!$K$2:$M$2000,3,FALSE)</f>
        <v xml:space="preserve">Nuôi trồng nông &amp; hải sản </v>
      </c>
      <c r="D1155" s="43">
        <f>VLOOKUP($A1155,'Doanh thu'!$A$3:$Q$2000,9,FALSE)/1000000000</f>
        <v>88.621735404000006</v>
      </c>
      <c r="E1155" s="43">
        <f>VLOOKUP($A1155,'Doanh thu'!$A$3:$Q$2000,10,FALSE)/1000000000</f>
        <v>61.856771393999999</v>
      </c>
      <c r="F1155" s="43">
        <f>VLOOKUP($A1155,'Doanh thu'!$A$3:$Q$2000,11,FALSE)/1000000000</f>
        <v>100.031376788</v>
      </c>
      <c r="G1155" s="43">
        <f>VLOOKUP($A1155,'Doanh thu'!$A$3:$Q$2000,12,FALSE)/1000000000</f>
        <v>37.240643290000001</v>
      </c>
      <c r="H1155" s="43">
        <f>VLOOKUP($A1155,LNST!$A$3:$Q$1635,9,FALSE)/1000000000</f>
        <v>11.098832691</v>
      </c>
      <c r="I1155" s="43">
        <f>VLOOKUP($A1155,LNST!$A$3:$Q$1635,10,FALSE)/1000000000</f>
        <v>4.9667375749999998</v>
      </c>
      <c r="J1155" s="43">
        <f>VLOOKUP($A1155,LNST!$A$3:$Q$1635,11,FALSE)/1000000000</f>
        <v>-4.6769427529999996</v>
      </c>
      <c r="K1155" s="43">
        <f>VLOOKUP($A1155,LNST!$A$3:$Q$1635,12,FALSE)/1000000000</f>
        <v>3.0770453999999999E-2</v>
      </c>
      <c r="L1155" s="45">
        <f>VLOOKUP($A1155,'Doanh thu'!$A$3:$Q$2000,14,FALSE)</f>
        <v>-0.28777043181316014</v>
      </c>
      <c r="M1155" s="45">
        <f>VLOOKUP($A1155,'Doanh thu'!$A$3:$Q$2000,15,FALSE)</f>
        <v>-0.21565441887524917</v>
      </c>
      <c r="N1155" s="45">
        <f>VLOOKUP($A1155,'Doanh thu'!$A$3:$Q$2000,16,FALSE)</f>
        <v>-0.13973632232507724</v>
      </c>
      <c r="O1155" s="45">
        <f>VLOOKUP($A1155,'Doanh thu'!$A$3:$Q$2000,17,FALSE)</f>
        <v>-0.29039633622647804</v>
      </c>
      <c r="P1155" s="45">
        <f>VLOOKUP($A1155,LNST!$A$3:$R$1635,14,FALSE)</f>
        <v>-0.38996154215343937</v>
      </c>
      <c r="Q1155" s="45">
        <f>VLOOKUP($A1155,LNST!$A$3:$R$1635,15,FALSE)</f>
        <v>-0.34227181330897499</v>
      </c>
      <c r="R1155" s="45">
        <f>VLOOKUP($A1155,LNST!$A$3:$R$1635,16,FALSE)</f>
        <v>-1.4715163536680822</v>
      </c>
      <c r="S1155" s="45">
        <f>VLOOKUP($A1155,LNST!$A$3:$R$1635,17,FALSE)</f>
        <v>-0.98750105462103754</v>
      </c>
      <c r="T1155" s="45">
        <f>VLOOKUP($A1155,LNG!$A$2:$H$1999,4,FALSE)/(D1155*10^9)</f>
        <v>0.16648528875833837</v>
      </c>
      <c r="U1155" s="45">
        <f>VLOOKUP($A1155,LNG!$A$2:$H$1999,5,FALSE)/(E1155*10^9)</f>
        <v>0.44461545108491862</v>
      </c>
      <c r="V1155" s="45">
        <f>VLOOKUP($A1155,LNG!$A$2:$H$1999,6,FALSE)/(F1155*10^9)</f>
        <v>0.18357157127725207</v>
      </c>
      <c r="W1155" s="45">
        <f>VLOOKUP($A1155,LNG!$A$2:$H$1999,7,FALSE)/(G1155*10^9)</f>
        <v>0.71991910803536496</v>
      </c>
      <c r="X1155" s="45">
        <f>VLOOKUP($A1155,'LNST năm'!$A$2:$I$2000,8,FALSE)</f>
        <v>-0.35798917270469033</v>
      </c>
      <c r="Y1155" s="45">
        <f>VLOOKUP($A1155,'LNST năm'!$A$2:$I$2000,9,FALSE)</f>
        <v>-0.18628518908390157</v>
      </c>
      <c r="Z1155" s="46" t="e">
        <f>VLOOKUP($A1155,LNG!$A$2:$H$1999,9,FALSE)</f>
        <v>#REF!</v>
      </c>
      <c r="AA1155" s="162" t="e">
        <f>VLOOKUP($A1155,'GIÁ CP'!$A$2:$D$2000,4,FALSE)/Z1155</f>
        <v>#REF!</v>
      </c>
    </row>
    <row r="1156" spans="1:27" hidden="1">
      <c r="A1156" s="18" t="s">
        <v>290</v>
      </c>
      <c r="B1156" s="18" t="s">
        <v>1983</v>
      </c>
      <c r="C1156" s="154" t="str">
        <f>VLOOKUP(A1156,'GIÁ CP'!$K$2:$M$2000,3,FALSE)</f>
        <v xml:space="preserve">Bất động sản </v>
      </c>
      <c r="D1156" s="43">
        <f>VLOOKUP($A1156,'Doanh thu'!$A$3:$Q$2000,9,FALSE)/1000000000</f>
        <v>14.83213638</v>
      </c>
      <c r="E1156" s="43">
        <f>VLOOKUP($A1156,'Doanh thu'!$A$3:$Q$2000,10,FALSE)/1000000000</f>
        <v>15.145064418</v>
      </c>
      <c r="F1156" s="43">
        <f>VLOOKUP($A1156,'Doanh thu'!$A$3:$Q$2000,11,FALSE)/1000000000</f>
        <v>15.804116114999999</v>
      </c>
      <c r="G1156" s="43">
        <f>VLOOKUP($A1156,'Doanh thu'!$A$3:$Q$2000,12,FALSE)/1000000000</f>
        <v>10.258969330999999</v>
      </c>
      <c r="H1156" s="43">
        <f>VLOOKUP($A1156,LNST!$A$3:$Q$1635,9,FALSE)/1000000000</f>
        <v>0.233081013</v>
      </c>
      <c r="I1156" s="43">
        <f>VLOOKUP($A1156,LNST!$A$3:$Q$1635,10,FALSE)/1000000000</f>
        <v>3.4446292989999998</v>
      </c>
      <c r="J1156" s="43">
        <f>VLOOKUP($A1156,LNST!$A$3:$Q$1635,11,FALSE)/1000000000</f>
        <v>15.127736958</v>
      </c>
      <c r="K1156" s="43">
        <f>VLOOKUP($A1156,LNST!$A$3:$Q$1635,12,FALSE)/1000000000</f>
        <v>1.365504174</v>
      </c>
      <c r="L1156" s="45">
        <f>VLOOKUP($A1156,'Doanh thu'!$A$3:$Q$2000,14,FALSE)</f>
        <v>-0.91135945035587773</v>
      </c>
      <c r="M1156" s="45">
        <f>VLOOKUP($A1156,'Doanh thu'!$A$3:$Q$2000,15,FALSE)</f>
        <v>-0.8663636841600002</v>
      </c>
      <c r="N1156" s="45">
        <f>VLOOKUP($A1156,'Doanh thu'!$A$3:$Q$2000,16,FALSE)</f>
        <v>0.72851212094513529</v>
      </c>
      <c r="O1156" s="45">
        <f>VLOOKUP($A1156,'Doanh thu'!$A$3:$Q$2000,17,FALSE)</f>
        <v>2.0477646961279423E-2</v>
      </c>
      <c r="P1156" s="45">
        <f>VLOOKUP($A1156,LNST!$A$3:$R$1635,14,FALSE)</f>
        <v>2.0876561612276219</v>
      </c>
      <c r="Q1156" s="45">
        <f>VLOOKUP($A1156,LNST!$A$3:$R$1635,15,FALSE)</f>
        <v>1.2171726843857753</v>
      </c>
      <c r="R1156" s="45">
        <f>VLOOKUP($A1156,LNST!$A$3:$R$1635,16,FALSE)</f>
        <v>22.330648619086514</v>
      </c>
      <c r="S1156" s="45">
        <f>VLOOKUP($A1156,LNST!$A$3:$R$1635,17,FALSE)</f>
        <v>-0.61312428648281192</v>
      </c>
      <c r="T1156" s="45">
        <f>VLOOKUP($A1156,LNG!$A$2:$H$1999,4,FALSE)/(D1156*10^9)</f>
        <v>0.1855526017621475</v>
      </c>
      <c r="U1156" s="45">
        <f>VLOOKUP($A1156,LNG!$A$2:$H$1999,5,FALSE)/(E1156*10^9)</f>
        <v>0.40746874563739477</v>
      </c>
      <c r="V1156" s="45">
        <f>VLOOKUP($A1156,LNG!$A$2:$H$1999,6,FALSE)/(F1156*10^9)</f>
        <v>0.40712716017652467</v>
      </c>
      <c r="W1156" s="45">
        <f>VLOOKUP($A1156,LNG!$A$2:$H$1999,7,FALSE)/(G1156*10^9)</f>
        <v>0.76518008522351433</v>
      </c>
      <c r="X1156" s="45">
        <f>VLOOKUP($A1156,'LNST năm'!$A$2:$I$2000,8,FALSE)</f>
        <v>-1</v>
      </c>
      <c r="Y1156" s="45">
        <f>VLOOKUP($A1156,'LNST năm'!$A$2:$I$2000,9,FALSE)</f>
        <v>-1</v>
      </c>
      <c r="Z1156" s="46" t="e">
        <f>VLOOKUP($A1156,LNG!$A$2:$H$1999,9,FALSE)</f>
        <v>#REF!</v>
      </c>
      <c r="AA1156" s="162" t="e">
        <f>VLOOKUP($A1156,'GIÁ CP'!$A$2:$D$2000,4,FALSE)/Z1156</f>
        <v>#REF!</v>
      </c>
    </row>
    <row r="1157" spans="1:27" hidden="1">
      <c r="A1157" s="18" t="s">
        <v>584</v>
      </c>
      <c r="B1157" s="18" t="s">
        <v>2300</v>
      </c>
      <c r="C1157" s="154" t="str">
        <f>VLOOKUP(A1157,'GIÁ CP'!$K$2:$M$2000,3,FALSE)</f>
        <v xml:space="preserve">Xây dựng </v>
      </c>
      <c r="D1157" s="43">
        <f>VLOOKUP($A1157,'Doanh thu'!$A$3:$Q$2000,9,FALSE)/1000000000</f>
        <v>23.740116954000001</v>
      </c>
      <c r="E1157" s="43">
        <f>VLOOKUP($A1157,'Doanh thu'!$A$3:$Q$2000,10,FALSE)/1000000000</f>
        <v>11.033910924000001</v>
      </c>
      <c r="F1157" s="43">
        <f>VLOOKUP($A1157,'Doanh thu'!$A$3:$Q$2000,11,FALSE)/1000000000</f>
        <v>37.602263649000001</v>
      </c>
      <c r="G1157" s="43">
        <f>VLOOKUP($A1157,'Doanh thu'!$A$3:$Q$2000,12,FALSE)/1000000000</f>
        <v>27.914407182000001</v>
      </c>
      <c r="H1157" s="43">
        <f>VLOOKUP($A1157,LNST!$A$3:$Q$1635,9,FALSE)/1000000000</f>
        <v>0.88843546100000004</v>
      </c>
      <c r="I1157" s="43">
        <f>VLOOKUP($A1157,LNST!$A$3:$Q$1635,10,FALSE)/1000000000</f>
        <v>9.7026574000000004E-2</v>
      </c>
      <c r="J1157" s="43">
        <f>VLOOKUP($A1157,LNST!$A$3:$Q$1635,11,FALSE)/1000000000</f>
        <v>5.3305307419999997</v>
      </c>
      <c r="K1157" s="43">
        <f>VLOOKUP($A1157,LNST!$A$3:$Q$1635,12,FALSE)/1000000000</f>
        <v>4.1227957269999997</v>
      </c>
      <c r="L1157" s="45">
        <f>VLOOKUP($A1157,'Doanh thu'!$A$3:$Q$2000,14,FALSE)</f>
        <v>-5.617301220415287E-2</v>
      </c>
      <c r="M1157" s="45">
        <f>VLOOKUP($A1157,'Doanh thu'!$A$3:$Q$2000,15,FALSE)</f>
        <v>-0.76428298541900419</v>
      </c>
      <c r="N1157" s="45">
        <f>VLOOKUP($A1157,'Doanh thu'!$A$3:$Q$2000,16,FALSE)</f>
        <v>8.8986601701036682E-3</v>
      </c>
      <c r="O1157" s="45">
        <f>VLOOKUP($A1157,'Doanh thu'!$A$3:$Q$2000,17,FALSE)</f>
        <v>-0.13095680626058426</v>
      </c>
      <c r="P1157" s="45">
        <f>VLOOKUP($A1157,LNST!$A$3:$R$1635,14,FALSE)</f>
        <v>3.4737673367049209</v>
      </c>
      <c r="Q1157" s="45">
        <f>VLOOKUP($A1157,LNST!$A$3:$R$1635,15,FALSE)</f>
        <v>-0.38498820397670414</v>
      </c>
      <c r="R1157" s="45">
        <f>VLOOKUP($A1157,LNST!$A$3:$R$1635,16,FALSE)</f>
        <v>39.073462468748161</v>
      </c>
      <c r="S1157" s="45">
        <f>VLOOKUP($A1157,LNST!$A$3:$R$1635,17,FALSE)</f>
        <v>2.2804035103237466</v>
      </c>
      <c r="T1157" s="45">
        <f>VLOOKUP($A1157,LNG!$A$2:$H$1999,4,FALSE)/(D1157*10^9)</f>
        <v>0.11499796501802861</v>
      </c>
      <c r="U1157" s="45">
        <f>VLOOKUP($A1157,LNG!$A$2:$H$1999,5,FALSE)/(E1157*10^9)</f>
        <v>1.4593378459287624E-2</v>
      </c>
      <c r="V1157" s="45">
        <f>VLOOKUP($A1157,LNG!$A$2:$H$1999,6,FALSE)/(F1157*10^9)</f>
        <v>6.2347238184484864E-2</v>
      </c>
      <c r="W1157" s="45">
        <f>VLOOKUP($A1157,LNG!$A$2:$H$1999,7,FALSE)/(G1157*10^9)</f>
        <v>0.44295208575925399</v>
      </c>
      <c r="X1157" s="45">
        <f>VLOOKUP($A1157,'LNST năm'!$A$2:$I$2000,8,FALSE)</f>
        <v>1</v>
      </c>
      <c r="Y1157" s="45">
        <f>VLOOKUP($A1157,'LNST năm'!$A$2:$I$2000,9,FALSE)</f>
        <v>-1</v>
      </c>
      <c r="Z1157" s="46" t="e">
        <f>VLOOKUP($A1157,LNG!$A$2:$H$1999,9,FALSE)</f>
        <v>#REF!</v>
      </c>
      <c r="AA1157" s="162" t="e">
        <f>VLOOKUP($A1157,'GIÁ CP'!$A$2:$D$2000,4,FALSE)/Z1157</f>
        <v>#REF!</v>
      </c>
    </row>
    <row r="1158" spans="1:27" hidden="1">
      <c r="A1158" s="18" t="s">
        <v>538</v>
      </c>
      <c r="B1158" s="18" t="s">
        <v>2256</v>
      </c>
      <c r="C1158" s="154" t="str">
        <f>VLOOKUP(A1158,'GIÁ CP'!$K$2:$M$2000,3,FALSE)</f>
        <v xml:space="preserve">Vận tải hành khách &amp; Du lịch </v>
      </c>
      <c r="D1158" s="43">
        <f>VLOOKUP($A1158,'Doanh thu'!$A$3:$Q$2000,9,FALSE)/1000000000</f>
        <v>11.814748862</v>
      </c>
      <c r="E1158" s="43">
        <f>VLOOKUP($A1158,'Doanh thu'!$A$3:$Q$2000,10,FALSE)/1000000000</f>
        <v>13.943367632999999</v>
      </c>
      <c r="F1158" s="43">
        <f>VLOOKUP($A1158,'Doanh thu'!$A$3:$Q$2000,11,FALSE)/1000000000</f>
        <v>12.946037357</v>
      </c>
      <c r="G1158" s="43">
        <f>VLOOKUP($A1158,'Doanh thu'!$A$3:$Q$2000,12,FALSE)/1000000000</f>
        <v>0</v>
      </c>
      <c r="H1158" s="43">
        <f>VLOOKUP($A1158,LNST!$A$3:$Q$1635,9,FALSE)/1000000000</f>
        <v>0.97850079599999995</v>
      </c>
      <c r="I1158" s="43">
        <f>VLOOKUP($A1158,LNST!$A$3:$Q$1635,10,FALSE)/1000000000</f>
        <v>1.351505336</v>
      </c>
      <c r="J1158" s="43">
        <f>VLOOKUP($A1158,LNST!$A$3:$Q$1635,11,FALSE)/1000000000</f>
        <v>-0.19853061799999999</v>
      </c>
      <c r="K1158" s="43">
        <f>VLOOKUP($A1158,LNST!$A$3:$Q$1635,12,FALSE)/1000000000</f>
        <v>0</v>
      </c>
      <c r="L1158" s="45">
        <f>VLOOKUP($A1158,'Doanh thu'!$A$3:$Q$2000,14,FALSE)</f>
        <v>0.77364214302088874</v>
      </c>
      <c r="M1158" s="45">
        <f>VLOOKUP($A1158,'Doanh thu'!$A$3:$Q$2000,15,FALSE)</f>
        <v>-9.1920354110338678E-3</v>
      </c>
      <c r="N1158" s="45">
        <f>VLOOKUP($A1158,'Doanh thu'!$A$3:$Q$2000,16,FALSE)</f>
        <v>0.24748678374605215</v>
      </c>
      <c r="O1158" s="45">
        <f>VLOOKUP($A1158,'Doanh thu'!$A$3:$Q$2000,17,FALSE)</f>
        <v>-1</v>
      </c>
      <c r="P1158" s="45">
        <f>VLOOKUP($A1158,LNST!$A$3:$R$1635,14,FALSE)</f>
        <v>2.4072541905514853</v>
      </c>
      <c r="Q1158" s="45">
        <f>VLOOKUP($A1158,LNST!$A$3:$R$1635,15,FALSE)</f>
        <v>-0.66897108184647791</v>
      </c>
      <c r="R1158" s="45">
        <f>VLOOKUP($A1158,LNST!$A$3:$R$1635,16,FALSE)</f>
        <v>-1.568638329513117</v>
      </c>
      <c r="S1158" s="45">
        <f>VLOOKUP($A1158,LNST!$A$3:$R$1635,17,FALSE)</f>
        <v>-1</v>
      </c>
      <c r="T1158" s="45">
        <f>VLOOKUP($A1158,LNG!$A$2:$H$1999,4,FALSE)/(D1158*10^9)</f>
        <v>0.46639562502450083</v>
      </c>
      <c r="U1158" s="45">
        <f>VLOOKUP($A1158,LNG!$A$2:$H$1999,5,FALSE)/(E1158*10^9)</f>
        <v>0.27568968345224149</v>
      </c>
      <c r="V1158" s="45">
        <f>VLOOKUP($A1158,LNG!$A$2:$H$1999,6,FALSE)/(F1158*10^9)</f>
        <v>0.35253499655106857</v>
      </c>
      <c r="W1158" s="45" t="e">
        <f>VLOOKUP($A1158,LNG!$A$2:$H$1999,7,FALSE)/(G1158*10^9)</f>
        <v>#DIV/0!</v>
      </c>
      <c r="X1158" s="45">
        <f>VLOOKUP($A1158,'LNST năm'!$A$2:$I$2000,8,FALSE)</f>
        <v>-1</v>
      </c>
      <c r="Y1158" s="45">
        <f>VLOOKUP($A1158,'LNST năm'!$A$2:$I$2000,9,FALSE)</f>
        <v>0.25992104989487319</v>
      </c>
      <c r="Z1158" s="46" t="e">
        <f>VLOOKUP($A1158,LNG!$A$2:$H$1999,9,FALSE)</f>
        <v>#REF!</v>
      </c>
      <c r="AA1158" s="162" t="e">
        <f>VLOOKUP($A1158,'GIÁ CP'!$A$2:$D$2000,4,FALSE)/Z1158</f>
        <v>#REF!</v>
      </c>
    </row>
    <row r="1159" spans="1:27" hidden="1">
      <c r="A1159" s="18" t="s">
        <v>364</v>
      </c>
      <c r="B1159" s="18" t="s">
        <v>2066</v>
      </c>
      <c r="C1159" s="154" t="str">
        <f>VLOOKUP(A1159,'GIÁ CP'!$K$2:$M$2000,3,FALSE)</f>
        <v xml:space="preserve">Bất động sản </v>
      </c>
      <c r="D1159" s="43">
        <f>VLOOKUP($A1159,'Doanh thu'!$A$3:$Q$2000,9,FALSE)/1000000000</f>
        <v>83.702578423000006</v>
      </c>
      <c r="E1159" s="43">
        <f>VLOOKUP($A1159,'Doanh thu'!$A$3:$Q$2000,10,FALSE)/1000000000</f>
        <v>27.851606713999999</v>
      </c>
      <c r="F1159" s="43">
        <f>VLOOKUP($A1159,'Doanh thu'!$A$3:$Q$2000,11,FALSE)/1000000000</f>
        <v>93.523431939000005</v>
      </c>
      <c r="G1159" s="43">
        <f>VLOOKUP($A1159,'Doanh thu'!$A$3:$Q$2000,12,FALSE)/1000000000</f>
        <v>1.841393098</v>
      </c>
      <c r="H1159" s="43">
        <f>VLOOKUP($A1159,LNST!$A$3:$Q$1635,9,FALSE)/1000000000</f>
        <v>6.8341286480000001</v>
      </c>
      <c r="I1159" s="43">
        <f>VLOOKUP($A1159,LNST!$A$3:$Q$1635,10,FALSE)/1000000000</f>
        <v>-7.1000763960000004</v>
      </c>
      <c r="J1159" s="43">
        <f>VLOOKUP($A1159,LNST!$A$3:$Q$1635,11,FALSE)/1000000000</f>
        <v>24.895736369000002</v>
      </c>
      <c r="K1159" s="43">
        <f>VLOOKUP($A1159,LNST!$A$3:$Q$1635,12,FALSE)/1000000000</f>
        <v>-25.285298868000002</v>
      </c>
      <c r="L1159" s="45">
        <f>VLOOKUP($A1159,'Doanh thu'!$A$3:$Q$2000,14,FALSE)</f>
        <v>0.38854207857530526</v>
      </c>
      <c r="M1159" s="45">
        <f>VLOOKUP($A1159,'Doanh thu'!$A$3:$Q$2000,15,FALSE)</f>
        <v>-0.319608892614063</v>
      </c>
      <c r="N1159" s="45">
        <f>VLOOKUP($A1159,'Doanh thu'!$A$3:$Q$2000,16,FALSE)</f>
        <v>0.27266138096332898</v>
      </c>
      <c r="O1159" s="45">
        <f>VLOOKUP($A1159,'Doanh thu'!$A$3:$Q$2000,17,FALSE)</f>
        <v>-0.9702581730021862</v>
      </c>
      <c r="P1159" s="45">
        <f>VLOOKUP($A1159,LNST!$A$3:$R$1635,14,FALSE)</f>
        <v>1.5451846209518543</v>
      </c>
      <c r="Q1159" s="45">
        <f>VLOOKUP($A1159,LNST!$A$3:$R$1635,15,FALSE)</f>
        <v>-6.6469105000190931E-2</v>
      </c>
      <c r="R1159" s="45">
        <f>VLOOKUP($A1159,LNST!$A$3:$R$1635,16,FALSE)</f>
        <v>1.8642207178318835</v>
      </c>
      <c r="S1159" s="45">
        <f>VLOOKUP($A1159,LNST!$A$3:$R$1635,17,FALSE)</f>
        <v>-2.6527061490030741</v>
      </c>
      <c r="T1159" s="45">
        <f>VLOOKUP($A1159,LNG!$A$2:$H$1999,4,FALSE)/(D1159*10^9)</f>
        <v>0.2371093160440382</v>
      </c>
      <c r="U1159" s="45">
        <f>VLOOKUP($A1159,LNG!$A$2:$H$1999,5,FALSE)/(E1159*10^9)</f>
        <v>1.2908327472155616</v>
      </c>
      <c r="V1159" s="45">
        <f>VLOOKUP($A1159,LNG!$A$2:$H$1999,6,FALSE)/(F1159*10^9)</f>
        <v>8.4136764357966923E-2</v>
      </c>
      <c r="W1159" s="45">
        <f>VLOOKUP($A1159,LNG!$A$2:$H$1999,7,FALSE)/(G1159*10^9)</f>
        <v>27.995812556260596</v>
      </c>
      <c r="X1159" s="45">
        <f>VLOOKUP($A1159,'LNST năm'!$A$2:$I$2000,8,FALSE)</f>
        <v>1.7929249614288261</v>
      </c>
      <c r="Y1159" s="45">
        <f>VLOOKUP($A1159,'LNST năm'!$A$2:$I$2000,9,FALSE)</f>
        <v>-0.47365654479508035</v>
      </c>
      <c r="Z1159" s="46" t="e">
        <f>VLOOKUP($A1159,LNG!$A$2:$H$1999,9,FALSE)</f>
        <v>#REF!</v>
      </c>
      <c r="AA1159" s="162" t="e">
        <f>VLOOKUP($A1159,'GIÁ CP'!$A$2:$D$2000,4,FALSE)/Z1159</f>
        <v>#REF!</v>
      </c>
    </row>
    <row r="1160" spans="1:27" hidden="1">
      <c r="A1160" s="18" t="s">
        <v>707</v>
      </c>
      <c r="B1160" s="18" t="s">
        <v>2419</v>
      </c>
      <c r="C1160" s="154" t="str">
        <f>VLOOKUP(A1160,'GIÁ CP'!$K$2:$M$2000,3,FALSE)</f>
        <v xml:space="preserve">Vật liệu xây dựng &amp; Nội thất </v>
      </c>
      <c r="D1160" s="43">
        <f>VLOOKUP($A1160,'Doanh thu'!$A$3:$Q$2000,9,FALSE)/1000000000</f>
        <v>0</v>
      </c>
      <c r="E1160" s="43">
        <f>VLOOKUP($A1160,'Doanh thu'!$A$3:$Q$2000,10,FALSE)/1000000000</f>
        <v>0</v>
      </c>
      <c r="F1160" s="43">
        <f>VLOOKUP($A1160,'Doanh thu'!$A$3:$Q$2000,11,FALSE)/1000000000</f>
        <v>0</v>
      </c>
      <c r="G1160" s="43">
        <f>VLOOKUP($A1160,'Doanh thu'!$A$3:$Q$2000,12,FALSE)/1000000000</f>
        <v>0</v>
      </c>
      <c r="H1160" s="43">
        <f>VLOOKUP($A1160,LNST!$A$3:$Q$1635,9,FALSE)/1000000000</f>
        <v>0</v>
      </c>
      <c r="I1160" s="43">
        <f>VLOOKUP($A1160,LNST!$A$3:$Q$1635,10,FALSE)/1000000000</f>
        <v>0</v>
      </c>
      <c r="J1160" s="43">
        <f>VLOOKUP($A1160,LNST!$A$3:$Q$1635,11,FALSE)/1000000000</f>
        <v>0</v>
      </c>
      <c r="K1160" s="43">
        <f>VLOOKUP($A1160,LNST!$A$3:$Q$1635,12,FALSE)/1000000000</f>
        <v>0</v>
      </c>
      <c r="L1160" s="45" t="e">
        <f>VLOOKUP($A1160,'Doanh thu'!$A$3:$Q$2000,14,FALSE)</f>
        <v>#DIV/0!</v>
      </c>
      <c r="M1160" s="45" t="e">
        <f>VLOOKUP($A1160,'Doanh thu'!$A$3:$Q$2000,15,FALSE)</f>
        <v>#DIV/0!</v>
      </c>
      <c r="N1160" s="45" t="e">
        <f>VLOOKUP($A1160,'Doanh thu'!$A$3:$Q$2000,16,FALSE)</f>
        <v>#DIV/0!</v>
      </c>
      <c r="O1160" s="45" t="e">
        <f>VLOOKUP($A1160,'Doanh thu'!$A$3:$Q$2000,17,FALSE)</f>
        <v>#DIV/0!</v>
      </c>
      <c r="P1160" s="45" t="e">
        <f>VLOOKUP($A1160,LNST!$A$3:$R$1635,14,FALSE)</f>
        <v>#DIV/0!</v>
      </c>
      <c r="Q1160" s="45" t="e">
        <f>VLOOKUP($A1160,LNST!$A$3:$R$1635,15,FALSE)</f>
        <v>#DIV/0!</v>
      </c>
      <c r="R1160" s="45" t="e">
        <f>VLOOKUP($A1160,LNST!$A$3:$R$1635,16,FALSE)</f>
        <v>#DIV/0!</v>
      </c>
      <c r="S1160" s="45" t="e">
        <f>VLOOKUP($A1160,LNST!$A$3:$R$1635,17,FALSE)</f>
        <v>#DIV/0!</v>
      </c>
      <c r="T1160" s="45" t="e">
        <f>VLOOKUP($A1160,LNG!$A$2:$H$1999,4,FALSE)/(D1160*10^9)</f>
        <v>#DIV/0!</v>
      </c>
      <c r="U1160" s="45" t="e">
        <f>VLOOKUP($A1160,LNG!$A$2:$H$1999,5,FALSE)/(E1160*10^9)</f>
        <v>#DIV/0!</v>
      </c>
      <c r="V1160" s="45" t="e">
        <f>VLOOKUP($A1160,LNG!$A$2:$H$1999,6,FALSE)/(F1160*10^9)</f>
        <v>#DIV/0!</v>
      </c>
      <c r="W1160" s="45" t="e">
        <f>VLOOKUP($A1160,LNG!$A$2:$H$1999,7,FALSE)/(G1160*10^9)</f>
        <v>#DIV/0!</v>
      </c>
      <c r="X1160" s="45">
        <f>VLOOKUP($A1160,'LNST năm'!$A$2:$I$2000,8,FALSE)</f>
        <v>1</v>
      </c>
      <c r="Y1160" s="45">
        <f>VLOOKUP($A1160,'LNST năm'!$A$2:$I$2000,9,FALSE)</f>
        <v>0.25992104989487319</v>
      </c>
      <c r="Z1160" s="46" t="e">
        <f>VLOOKUP($A1160,LNG!$A$2:$H$1999,9,FALSE)</f>
        <v>#REF!</v>
      </c>
      <c r="AA1160" s="162" t="e">
        <f>VLOOKUP($A1160,'GIÁ CP'!$A$2:$D$2000,4,FALSE)/Z1160</f>
        <v>#REF!</v>
      </c>
    </row>
    <row r="1161" spans="1:27" hidden="1">
      <c r="A1161" s="18" t="s">
        <v>1042</v>
      </c>
      <c r="B1161" s="18" t="s">
        <v>2553</v>
      </c>
      <c r="C1161" s="154" t="str">
        <f>VLOOKUP(A1161,'GIÁ CP'!$K$2:$M$2000,3,FALSE)</f>
        <v xml:space="preserve">Xây dựng </v>
      </c>
      <c r="D1161" s="43">
        <f>VLOOKUP($A1161,'Doanh thu'!$A$3:$Q$2000,9,FALSE)/1000000000</f>
        <v>3443.4687544560002</v>
      </c>
      <c r="E1161" s="43">
        <f>VLOOKUP($A1161,'Doanh thu'!$A$3:$Q$2000,10,FALSE)/1000000000</f>
        <v>2519.474491039</v>
      </c>
      <c r="F1161" s="43">
        <f>VLOOKUP($A1161,'Doanh thu'!$A$3:$Q$2000,11,FALSE)/1000000000</f>
        <v>4359.6307231720002</v>
      </c>
      <c r="G1161" s="43">
        <f>VLOOKUP($A1161,'Doanh thu'!$A$3:$Q$2000,12,FALSE)/1000000000</f>
        <v>2354.1309154559999</v>
      </c>
      <c r="H1161" s="43">
        <f>VLOOKUP($A1161,LNST!$A$3:$Q$1635,9,FALSE)/1000000000</f>
        <v>26.994970729999999</v>
      </c>
      <c r="I1161" s="43">
        <f>VLOOKUP($A1161,LNST!$A$3:$Q$1635,10,FALSE)/1000000000</f>
        <v>154.253497114</v>
      </c>
      <c r="J1161" s="43">
        <f>VLOOKUP($A1161,LNST!$A$3:$Q$1635,11,FALSE)/1000000000</f>
        <v>43.556018383000001</v>
      </c>
      <c r="K1161" s="43">
        <f>VLOOKUP($A1161,LNST!$A$3:$Q$1635,12,FALSE)/1000000000</f>
        <v>9.5685661329999991</v>
      </c>
      <c r="L1161" s="45">
        <f>VLOOKUP($A1161,'Doanh thu'!$A$3:$Q$2000,14,FALSE)</f>
        <v>0.51556729833753212</v>
      </c>
      <c r="M1161" s="45">
        <f>VLOOKUP($A1161,'Doanh thu'!$A$3:$Q$2000,15,FALSE)</f>
        <v>0.11480788639057157</v>
      </c>
      <c r="N1161" s="45">
        <f>VLOOKUP($A1161,'Doanh thu'!$A$3:$Q$2000,16,FALSE)</f>
        <v>2.4431058223450468E-2</v>
      </c>
      <c r="O1161" s="45">
        <f>VLOOKUP($A1161,'Doanh thu'!$A$3:$Q$2000,17,FALSE)</f>
        <v>0.5819382381944882</v>
      </c>
      <c r="P1161" s="45">
        <f>VLOOKUP($A1161,LNST!$A$3:$R$1635,14,FALSE)</f>
        <v>1.074215042944199E-2</v>
      </c>
      <c r="Q1161" s="45">
        <f>VLOOKUP($A1161,LNST!$A$3:$R$1635,15,FALSE)</f>
        <v>4.3236188213018414</v>
      </c>
      <c r="R1161" s="45">
        <f>VLOOKUP($A1161,LNST!$A$3:$R$1635,16,FALSE)</f>
        <v>-0.73548264123825879</v>
      </c>
      <c r="S1161" s="45">
        <f>VLOOKUP($A1161,LNST!$A$3:$R$1635,17,FALSE)</f>
        <v>8.4292641600181101E-2</v>
      </c>
      <c r="T1161" s="45">
        <f>VLOOKUP($A1161,LNG!$A$2:$H$1999,4,FALSE)/(D1161*10^9)</f>
        <v>2.8796457762737933E-2</v>
      </c>
      <c r="U1161" s="45">
        <f>VLOOKUP($A1161,LNG!$A$2:$H$1999,5,FALSE)/(E1161*10^9)</f>
        <v>6.8647341490913616E-2</v>
      </c>
      <c r="V1161" s="45">
        <f>VLOOKUP($A1161,LNG!$A$2:$H$1999,6,FALSE)/(F1161*10^9)</f>
        <v>1.9583256536434789E-2</v>
      </c>
      <c r="W1161" s="45">
        <f>VLOOKUP($A1161,LNG!$A$2:$H$1999,7,FALSE)/(G1161*10^9)</f>
        <v>8.4883287338883284E-2</v>
      </c>
      <c r="X1161" s="45">
        <f>VLOOKUP($A1161,'LNST năm'!$A$2:$I$2000,8,FALSE)</f>
        <v>-1</v>
      </c>
      <c r="Y1161" s="45">
        <f>VLOOKUP($A1161,'LNST năm'!$A$2:$I$2000,9,FALSE)</f>
        <v>-1</v>
      </c>
      <c r="Z1161" s="46" t="e">
        <f>VLOOKUP($A1161,LNG!$A$2:$H$1999,9,FALSE)</f>
        <v>#REF!</v>
      </c>
      <c r="AA1161" s="162" t="e">
        <f>VLOOKUP($A1161,'GIÁ CP'!$A$2:$D$2000,4,FALSE)/Z1161</f>
        <v>#REF!</v>
      </c>
    </row>
    <row r="1162" spans="1:27" hidden="1">
      <c r="A1162" s="18" t="s">
        <v>75</v>
      </c>
      <c r="B1162" s="18" t="s">
        <v>2649</v>
      </c>
      <c r="C1162" s="154" t="str">
        <f>VLOOKUP(A1162,'GIÁ CP'!$K$2:$M$2000,3,FALSE)</f>
        <v xml:space="preserve">Xây dựng </v>
      </c>
      <c r="D1162" s="43">
        <f>VLOOKUP($A1162,'Doanh thu'!$A$3:$Q$2000,9,FALSE)/1000000000</f>
        <v>5.8832194280000003</v>
      </c>
      <c r="E1162" s="43">
        <f>VLOOKUP($A1162,'Doanh thu'!$A$3:$Q$2000,10,FALSE)/1000000000</f>
        <v>5.0571157339999999</v>
      </c>
      <c r="F1162" s="43">
        <f>VLOOKUP($A1162,'Doanh thu'!$A$3:$Q$2000,11,FALSE)/1000000000</f>
        <v>11.150339499999999</v>
      </c>
      <c r="G1162" s="43">
        <f>VLOOKUP($A1162,'Doanh thu'!$A$3:$Q$2000,12,FALSE)/1000000000</f>
        <v>0</v>
      </c>
      <c r="H1162" s="43">
        <f>VLOOKUP($A1162,LNST!$A$3:$Q$1635,9,FALSE)/1000000000</f>
        <v>1.163870781</v>
      </c>
      <c r="I1162" s="43">
        <f>VLOOKUP($A1162,LNST!$A$3:$Q$1635,10,FALSE)/1000000000</f>
        <v>0.51299083999999995</v>
      </c>
      <c r="J1162" s="43">
        <f>VLOOKUP($A1162,LNST!$A$3:$Q$1635,11,FALSE)/1000000000</f>
        <v>-0.96251407099999997</v>
      </c>
      <c r="K1162" s="43">
        <f>VLOOKUP($A1162,LNST!$A$3:$Q$1635,12,FALSE)/1000000000</f>
        <v>0</v>
      </c>
      <c r="L1162" s="45">
        <f>VLOOKUP($A1162,'Doanh thu'!$A$3:$Q$2000,14,FALSE)</f>
        <v>-0.29916367812043099</v>
      </c>
      <c r="M1162" s="45">
        <f>VLOOKUP($A1162,'Doanh thu'!$A$3:$Q$2000,15,FALSE)</f>
        <v>-0.78392531335273952</v>
      </c>
      <c r="N1162" s="45">
        <f>VLOOKUP($A1162,'Doanh thu'!$A$3:$Q$2000,16,FALSE)</f>
        <v>-0.78763358277752182</v>
      </c>
      <c r="O1162" s="45">
        <f>VLOOKUP($A1162,'Doanh thu'!$A$3:$Q$2000,17,FALSE)</f>
        <v>-1</v>
      </c>
      <c r="P1162" s="45">
        <f>VLOOKUP($A1162,LNST!$A$3:$R$1635,14,FALSE)</f>
        <v>1.0497572097580818</v>
      </c>
      <c r="Q1162" s="45">
        <f>VLOOKUP($A1162,LNST!$A$3:$R$1635,15,FALSE)</f>
        <v>1.1601758742269934</v>
      </c>
      <c r="R1162" s="45">
        <f>VLOOKUP($A1162,LNST!$A$3:$R$1635,16,FALSE)</f>
        <v>-1.0343256006786705</v>
      </c>
      <c r="S1162" s="45">
        <f>VLOOKUP($A1162,LNST!$A$3:$R$1635,17,FALSE)</f>
        <v>-1</v>
      </c>
      <c r="T1162" s="45">
        <f>VLOOKUP($A1162,LNG!$A$2:$H$1999,4,FALSE)/(D1162*10^9)</f>
        <v>0.81056759115665611</v>
      </c>
      <c r="U1162" s="45">
        <f>VLOOKUP($A1162,LNG!$A$2:$H$1999,5,FALSE)/(E1162*10^9)</f>
        <v>1.1633547139223925</v>
      </c>
      <c r="V1162" s="45">
        <f>VLOOKUP($A1162,LNG!$A$2:$H$1999,6,FALSE)/(F1162*10^9)</f>
        <v>0.45353917107187636</v>
      </c>
      <c r="W1162" s="45" t="e">
        <f>VLOOKUP($A1162,LNG!$A$2:$H$1999,7,FALSE)/(G1162*10^9)</f>
        <v>#DIV/0!</v>
      </c>
      <c r="X1162" s="45">
        <f>VLOOKUP($A1162,'LNST năm'!$A$2:$I$2000,8,FALSE)</f>
        <v>1</v>
      </c>
      <c r="Y1162" s="45">
        <f>VLOOKUP($A1162,'LNST năm'!$A$2:$I$2000,9,FALSE)</f>
        <v>0.25992104989487319</v>
      </c>
      <c r="Z1162" s="46" t="e">
        <f>VLOOKUP($A1162,LNG!$A$2:$H$1999,9,FALSE)</f>
        <v>#REF!</v>
      </c>
      <c r="AA1162" s="162" t="e">
        <f>VLOOKUP($A1162,'GIÁ CP'!$A$2:$D$2000,4,FALSE)/Z1162</f>
        <v>#REF!</v>
      </c>
    </row>
    <row r="1163" spans="1:27" hidden="1">
      <c r="A1163" s="18" t="s">
        <v>728</v>
      </c>
      <c r="B1163" s="18" t="s">
        <v>2070</v>
      </c>
      <c r="C1163" s="154" t="str">
        <f>VLOOKUP(A1163,'GIÁ CP'!$K$2:$M$2000,3,FALSE)</f>
        <v xml:space="preserve">Môi giới chứng khoán </v>
      </c>
      <c r="D1163" s="43">
        <f>VLOOKUP($A1163,'Doanh thu'!$A$3:$Q$2000,9,FALSE)/1000000000</f>
        <v>5.5115401000000001E-2</v>
      </c>
      <c r="E1163" s="43">
        <f>VLOOKUP($A1163,'Doanh thu'!$A$3:$Q$2000,10,FALSE)/1000000000</f>
        <v>0.17928609100000001</v>
      </c>
      <c r="F1163" s="43">
        <f>VLOOKUP($A1163,'Doanh thu'!$A$3:$Q$2000,11,FALSE)/1000000000</f>
        <v>1.5637198830000001</v>
      </c>
      <c r="G1163" s="43">
        <f>VLOOKUP($A1163,'Doanh thu'!$A$3:$Q$2000,12,FALSE)/1000000000</f>
        <v>0.30049817499999998</v>
      </c>
      <c r="H1163" s="43">
        <f>VLOOKUP($A1163,LNST!$A$3:$Q$1635,9,FALSE)/1000000000</f>
        <v>-38.851474111000002</v>
      </c>
      <c r="I1163" s="43">
        <f>VLOOKUP($A1163,LNST!$A$3:$Q$1635,10,FALSE)/1000000000</f>
        <v>9.0885051699999995</v>
      </c>
      <c r="J1163" s="43">
        <f>VLOOKUP($A1163,LNST!$A$3:$Q$1635,11,FALSE)/1000000000</f>
        <v>-2.2360396859999998</v>
      </c>
      <c r="K1163" s="43">
        <f>VLOOKUP($A1163,LNST!$A$3:$Q$1635,12,FALSE)/1000000000</f>
        <v>-17.840807021</v>
      </c>
      <c r="L1163" s="45">
        <f>VLOOKUP($A1163,'Doanh thu'!$A$3:$Q$2000,14,FALSE)</f>
        <v>-0.81264494543637744</v>
      </c>
      <c r="M1163" s="45">
        <f>VLOOKUP($A1163,'Doanh thu'!$A$3:$Q$2000,15,FALSE)</f>
        <v>-0.32066874101194531</v>
      </c>
      <c r="N1163" s="45">
        <f>VLOOKUP($A1163,'Doanh thu'!$A$3:$Q$2000,16,FALSE)</f>
        <v>29.92212110595494</v>
      </c>
      <c r="O1163" s="45">
        <f>VLOOKUP($A1163,'Doanh thu'!$A$3:$Q$2000,17,FALSE)</f>
        <v>5.5292518779046382</v>
      </c>
      <c r="P1163" s="45">
        <f>VLOOKUP($A1163,LNST!$A$3:$R$1635,14,FALSE)</f>
        <v>-5.2794240705362556</v>
      </c>
      <c r="Q1163" s="45">
        <f>VLOOKUP($A1163,LNST!$A$3:$R$1635,15,FALSE)</f>
        <v>2.8162354112110166</v>
      </c>
      <c r="R1163" s="45">
        <f>VLOOKUP($A1163,LNST!$A$3:$R$1635,16,FALSE)</f>
        <v>0.32160596211224468</v>
      </c>
      <c r="S1163" s="45">
        <f>VLOOKUP($A1163,LNST!$A$3:$R$1635,17,FALSE)</f>
        <v>-3.2256458658819174</v>
      </c>
      <c r="T1163" s="45">
        <f>VLOOKUP($A1163,LNG!$A$2:$H$1999,4,FALSE)/(D1163*10^9)</f>
        <v>-13.981105335693739</v>
      </c>
      <c r="U1163" s="45">
        <f>VLOOKUP($A1163,LNG!$A$2:$H$1999,5,FALSE)/(E1163*10^9)</f>
        <v>40.424304298095272</v>
      </c>
      <c r="V1163" s="45">
        <f>VLOOKUP($A1163,LNG!$A$2:$H$1999,6,FALSE)/(F1163*10^9)</f>
        <v>7.4078418621732141</v>
      </c>
      <c r="W1163" s="45">
        <f>VLOOKUP($A1163,LNG!$A$2:$H$1999,7,FALSE)/(G1163*10^9)</f>
        <v>0.55949120822447596</v>
      </c>
      <c r="X1163" s="45">
        <f>VLOOKUP($A1163,'LNST năm'!$A$2:$I$2000,8,FALSE)</f>
        <v>-0.72776786843306074</v>
      </c>
      <c r="Y1163" s="45">
        <f>VLOOKUP($A1163,'LNST năm'!$A$2:$I$2000,9,FALSE)</f>
        <v>0.25216121278818737</v>
      </c>
      <c r="Z1163" s="46" t="e">
        <f>VLOOKUP($A1163,LNG!$A$2:$H$1999,9,FALSE)</f>
        <v>#REF!</v>
      </c>
      <c r="AA1163" s="162" t="e">
        <f>VLOOKUP($A1163,'GIÁ CP'!$A$2:$D$2000,4,FALSE)/Z1163</f>
        <v>#REF!</v>
      </c>
    </row>
    <row r="1164" spans="1:27" hidden="1">
      <c r="A1164" s="18" t="s">
        <v>6</v>
      </c>
      <c r="B1164" s="18" t="s">
        <v>1651</v>
      </c>
      <c r="C1164" s="154" t="str">
        <f>VLOOKUP(A1164,'GIÁ CP'!$K$2:$M$2000,3,FALSE)</f>
        <v xml:space="preserve">Thực phẩm </v>
      </c>
      <c r="D1164" s="43">
        <f>VLOOKUP($A1164,'Doanh thu'!$A$3:$Q$2000,9,FALSE)/1000000000</f>
        <v>-5.373211435</v>
      </c>
      <c r="E1164" s="43">
        <f>VLOOKUP($A1164,'Doanh thu'!$A$3:$Q$2000,10,FALSE)/1000000000</f>
        <v>2.5681449349999999</v>
      </c>
      <c r="F1164" s="43">
        <f>VLOOKUP($A1164,'Doanh thu'!$A$3:$Q$2000,11,FALSE)/1000000000</f>
        <v>-12.331052568</v>
      </c>
      <c r="G1164" s="43">
        <f>VLOOKUP($A1164,'Doanh thu'!$A$3:$Q$2000,12,FALSE)/1000000000</f>
        <v>3.2104789810000001</v>
      </c>
      <c r="H1164" s="43">
        <f>VLOOKUP($A1164,LNST!$A$3:$Q$1635,9,FALSE)/1000000000</f>
        <v>-52.666842684000002</v>
      </c>
      <c r="I1164" s="43">
        <f>VLOOKUP($A1164,LNST!$A$3:$Q$1635,10,FALSE)/1000000000</f>
        <v>-8.1175773309999997</v>
      </c>
      <c r="J1164" s="43">
        <f>VLOOKUP($A1164,LNST!$A$3:$Q$1635,11,FALSE)/1000000000</f>
        <v>-19.481722268999999</v>
      </c>
      <c r="K1164" s="43">
        <f>VLOOKUP($A1164,LNST!$A$3:$Q$1635,12,FALSE)/1000000000</f>
        <v>-12.851864518999999</v>
      </c>
      <c r="L1164" s="45">
        <f>VLOOKUP($A1164,'Doanh thu'!$A$3:$Q$2000,14,FALSE)</f>
        <v>-1.058286189364287</v>
      </c>
      <c r="M1164" s="45">
        <f>VLOOKUP($A1164,'Doanh thu'!$A$3:$Q$2000,15,FALSE)</f>
        <v>-0.95640653345292426</v>
      </c>
      <c r="N1164" s="45">
        <f>VLOOKUP($A1164,'Doanh thu'!$A$3:$Q$2000,16,FALSE)</f>
        <v>-1.3962996479558352</v>
      </c>
      <c r="O1164" s="45">
        <f>VLOOKUP($A1164,'Doanh thu'!$A$3:$Q$2000,17,FALSE)</f>
        <v>-0.84622780613547932</v>
      </c>
      <c r="P1164" s="45">
        <f>VLOOKUP($A1164,LNST!$A$3:$R$1635,14,FALSE)</f>
        <v>0.36835538046287269</v>
      </c>
      <c r="Q1164" s="45">
        <f>VLOOKUP($A1164,LNST!$A$3:$R$1635,15,FALSE)</f>
        <v>0.38826023714744884</v>
      </c>
      <c r="R1164" s="45">
        <f>VLOOKUP($A1164,LNST!$A$3:$R$1635,16,FALSE)</f>
        <v>0.86854969932230497</v>
      </c>
      <c r="S1164" s="45">
        <f>VLOOKUP($A1164,LNST!$A$3:$R$1635,17,FALSE)</f>
        <v>0.31832002164965872</v>
      </c>
      <c r="T1164" s="45">
        <f>VLOOKUP($A1164,LNG!$A$2:$H$1999,4,FALSE)/(D1164*10^9)</f>
        <v>-3.1769152408200364E-2</v>
      </c>
      <c r="U1164" s="45">
        <f>VLOOKUP($A1164,LNG!$A$2:$H$1999,5,FALSE)/(E1164*10^9)</f>
        <v>-1.8364229085069141</v>
      </c>
      <c r="V1164" s="45">
        <f>VLOOKUP($A1164,LNG!$A$2:$H$1999,6,FALSE)/(F1164*10^9)</f>
        <v>0.12912677901739361</v>
      </c>
      <c r="W1164" s="45">
        <f>VLOOKUP($A1164,LNG!$A$2:$H$1999,7,FALSE)/(G1164*10^9)</f>
        <v>-2.1900283810018815</v>
      </c>
      <c r="X1164" s="45">
        <f>VLOOKUP($A1164,'LNST năm'!$A$2:$I$2000,8,FALSE)</f>
        <v>1</v>
      </c>
      <c r="Y1164" s="45">
        <f>VLOOKUP($A1164,'LNST năm'!$A$2:$I$2000,9,FALSE)</f>
        <v>0.25992104989487319</v>
      </c>
      <c r="Z1164" s="46" t="e">
        <f>VLOOKUP($A1164,LNG!$A$2:$H$1999,9,FALSE)</f>
        <v>#REF!</v>
      </c>
      <c r="AA1164" s="162" t="e">
        <f>VLOOKUP($A1164,'GIÁ CP'!$A$2:$D$2000,4,FALSE)/Z1164</f>
        <v>#REF!</v>
      </c>
    </row>
    <row r="1165" spans="1:27">
      <c r="A1165" s="18" t="s">
        <v>264</v>
      </c>
      <c r="B1165" s="18" t="s">
        <v>1951</v>
      </c>
      <c r="C1165" s="154" t="str">
        <f>VLOOKUP(A1165,'GIÁ CP'!$K$2:$M$2000,3,FALSE)</f>
        <v xml:space="preserve">Dược phẩm </v>
      </c>
      <c r="D1165" s="43">
        <f>VLOOKUP($A1165,'Doanh thu'!$A$3:$Q$2000,9,FALSE)/1000000000</f>
        <v>65.646182557000003</v>
      </c>
      <c r="E1165" s="43">
        <f>VLOOKUP($A1165,'Doanh thu'!$A$3:$Q$2000,10,FALSE)/1000000000</f>
        <v>57.671012236000003</v>
      </c>
      <c r="F1165" s="43">
        <f>VLOOKUP($A1165,'Doanh thu'!$A$3:$Q$2000,11,FALSE)/1000000000</f>
        <v>48.123688497000003</v>
      </c>
      <c r="G1165" s="43">
        <f>VLOOKUP($A1165,'Doanh thu'!$A$3:$Q$2000,12,FALSE)/1000000000</f>
        <v>46.007490904999997</v>
      </c>
      <c r="H1165" s="43">
        <f>VLOOKUP($A1165,LNST!$A$3:$Q$1635,9,FALSE)/1000000000</f>
        <v>6.5798493E-2</v>
      </c>
      <c r="I1165" s="43">
        <f>VLOOKUP($A1165,LNST!$A$3:$Q$1635,10,FALSE)/1000000000</f>
        <v>5.0689468560000002</v>
      </c>
      <c r="J1165" s="43">
        <f>VLOOKUP($A1165,LNST!$A$3:$Q$1635,11,FALSE)/1000000000</f>
        <v>-9.9800850600000004</v>
      </c>
      <c r="K1165" s="43">
        <f>VLOOKUP($A1165,LNST!$A$3:$Q$1635,12,FALSE)/1000000000</f>
        <v>3.216215901</v>
      </c>
      <c r="L1165" s="45">
        <f>VLOOKUP($A1165,'Doanh thu'!$A$3:$Q$2000,14,FALSE)</f>
        <v>-8.9119665754492317E-2</v>
      </c>
      <c r="M1165" s="45">
        <f>VLOOKUP($A1165,'Doanh thu'!$A$3:$Q$2000,15,FALSE)</f>
        <v>-0.21731941087834367</v>
      </c>
      <c r="N1165" s="45">
        <f>VLOOKUP($A1165,'Doanh thu'!$A$3:$Q$2000,16,FALSE)</f>
        <v>-0.34219203940833509</v>
      </c>
      <c r="O1165" s="45">
        <f>VLOOKUP($A1165,'Doanh thu'!$A$3:$Q$2000,17,FALSE)</f>
        <v>-0.44243800237968872</v>
      </c>
      <c r="P1165" s="45">
        <f>VLOOKUP($A1165,LNST!$A$3:$R$1635,14,FALSE)</f>
        <v>1.0103659690149558</v>
      </c>
      <c r="Q1165" s="45">
        <f>VLOOKUP($A1165,LNST!$A$3:$R$1635,15,FALSE)</f>
        <v>3.1407717299510245</v>
      </c>
      <c r="R1165" s="45">
        <f>VLOOKUP($A1165,LNST!$A$3:$R$1635,16,FALSE)</f>
        <v>-2.1769352292300121</v>
      </c>
      <c r="S1165" s="45">
        <f>VLOOKUP($A1165,LNST!$A$3:$R$1635,17,FALSE)</f>
        <v>2.1451397538115997E-2</v>
      </c>
      <c r="T1165" s="45">
        <f>VLOOKUP($A1165,LNG!$A$2:$H$1999,4,FALSE)/(D1165*10^9)</f>
        <v>0.22781101875976981</v>
      </c>
      <c r="U1165" s="45">
        <f>VLOOKUP($A1165,LNG!$A$2:$H$1999,5,FALSE)/(E1165*10^9)</f>
        <v>0.37512353000621607</v>
      </c>
      <c r="V1165" s="45">
        <f>VLOOKUP($A1165,LNG!$A$2:$H$1999,6,FALSE)/(F1165*10^9)</f>
        <v>0.34061372064242001</v>
      </c>
      <c r="W1165" s="45">
        <f>VLOOKUP($A1165,LNG!$A$2:$H$1999,7,FALSE)/(G1165*10^9)</f>
        <v>0.17222649829701683</v>
      </c>
      <c r="X1165" s="45">
        <f>VLOOKUP($A1165,'LNST năm'!$A$2:$I$2000,8,FALSE)</f>
        <v>0.13803201887144936</v>
      </c>
      <c r="Y1165" s="45">
        <f>VLOOKUP($A1165,'LNST năm'!$A$2:$I$2000,9,FALSE)</f>
        <v>-0.39637023320255627</v>
      </c>
      <c r="Z1165" s="46" t="e">
        <f>VLOOKUP($A1165,LNG!$A$2:$H$1999,9,FALSE)</f>
        <v>#REF!</v>
      </c>
      <c r="AA1165" s="162" t="e">
        <f>VLOOKUP($A1165,'GIÁ CP'!$A$2:$D$2000,4,FALSE)/Z1165</f>
        <v>#REF!</v>
      </c>
    </row>
    <row r="1166" spans="1:27" hidden="1">
      <c r="A1166" s="18" t="s">
        <v>537</v>
      </c>
      <c r="B1166" s="18" t="s">
        <v>2255</v>
      </c>
      <c r="C1166" s="154" t="str">
        <f>VLOOKUP(A1166,'GIÁ CP'!$K$2:$M$2000,3,FALSE)</f>
        <v xml:space="preserve">Phân phối xăng dầu &amp; khí đốt </v>
      </c>
      <c r="D1166" s="43">
        <f>VLOOKUP($A1166,'Doanh thu'!$A$3:$Q$2000,9,FALSE)/1000000000</f>
        <v>1677.794052452</v>
      </c>
      <c r="E1166" s="43">
        <f>VLOOKUP($A1166,'Doanh thu'!$A$3:$Q$2000,10,FALSE)/1000000000</f>
        <v>1493.5092190109999</v>
      </c>
      <c r="F1166" s="43">
        <f>VLOOKUP($A1166,'Doanh thu'!$A$3:$Q$2000,11,FALSE)/1000000000</f>
        <v>1433.9000200769999</v>
      </c>
      <c r="G1166" s="43">
        <f>VLOOKUP($A1166,'Doanh thu'!$A$3:$Q$2000,12,FALSE)/1000000000</f>
        <v>1417.6456635070001</v>
      </c>
      <c r="H1166" s="43">
        <f>VLOOKUP($A1166,LNST!$A$3:$Q$1635,9,FALSE)/1000000000</f>
        <v>35.322138996</v>
      </c>
      <c r="I1166" s="43">
        <f>VLOOKUP($A1166,LNST!$A$3:$Q$1635,10,FALSE)/1000000000</f>
        <v>36.357905127999999</v>
      </c>
      <c r="J1166" s="43">
        <f>VLOOKUP($A1166,LNST!$A$3:$Q$1635,11,FALSE)/1000000000</f>
        <v>14.084396326</v>
      </c>
      <c r="K1166" s="43">
        <f>VLOOKUP($A1166,LNST!$A$3:$Q$1635,12,FALSE)/1000000000</f>
        <v>30.471347442999999</v>
      </c>
      <c r="L1166" s="45">
        <f>VLOOKUP($A1166,'Doanh thu'!$A$3:$Q$2000,14,FALSE)</f>
        <v>4.0796497607380189E-2</v>
      </c>
      <c r="M1166" s="45">
        <f>VLOOKUP($A1166,'Doanh thu'!$A$3:$Q$2000,15,FALSE)</f>
        <v>-9.0246599555975152E-2</v>
      </c>
      <c r="N1166" s="45">
        <f>VLOOKUP($A1166,'Doanh thu'!$A$3:$Q$2000,16,FALSE)</f>
        <v>-0.16140606869253968</v>
      </c>
      <c r="O1166" s="45">
        <f>VLOOKUP($A1166,'Doanh thu'!$A$3:$Q$2000,17,FALSE)</f>
        <v>-8.9576984351015645E-2</v>
      </c>
      <c r="P1166" s="45">
        <f>VLOOKUP($A1166,LNST!$A$3:$R$1635,14,FALSE)</f>
        <v>4.9879821258551442E-2</v>
      </c>
      <c r="Q1166" s="45">
        <f>VLOOKUP($A1166,LNST!$A$3:$R$1635,15,FALSE)</f>
        <v>2.6350333382148684E-2</v>
      </c>
      <c r="R1166" s="45">
        <f>VLOOKUP($A1166,LNST!$A$3:$R$1635,16,FALSE)</f>
        <v>-0.23452757784485129</v>
      </c>
      <c r="S1166" s="45">
        <f>VLOOKUP($A1166,LNST!$A$3:$R$1635,17,FALSE)</f>
        <v>4.2180407203546502E-2</v>
      </c>
      <c r="T1166" s="45">
        <f>VLOOKUP($A1166,LNG!$A$2:$H$1999,4,FALSE)/(D1166*10^9)</f>
        <v>0.14731878098254927</v>
      </c>
      <c r="U1166" s="45">
        <f>VLOOKUP($A1166,LNG!$A$2:$H$1999,5,FALSE)/(E1166*10^9)</f>
        <v>0.15683945440665858</v>
      </c>
      <c r="V1166" s="45">
        <f>VLOOKUP($A1166,LNG!$A$2:$H$1999,6,FALSE)/(F1166*10^9)</f>
        <v>0.15805288646193752</v>
      </c>
      <c r="W1166" s="45">
        <f>VLOOKUP($A1166,LNG!$A$2:$H$1999,7,FALSE)/(G1166*10^9)</f>
        <v>0.1508588805738226</v>
      </c>
      <c r="X1166" s="45">
        <f>VLOOKUP($A1166,'LNST năm'!$A$2:$I$2000,8,FALSE)</f>
        <v>-8.3126568231205161E-3</v>
      </c>
      <c r="Y1166" s="45">
        <f>VLOOKUP($A1166,'LNST năm'!$A$2:$I$2000,9,FALSE)</f>
        <v>5.1713164487094954E-2</v>
      </c>
      <c r="Z1166" s="46" t="e">
        <f>VLOOKUP($A1166,LNG!$A$2:$H$1999,9,FALSE)</f>
        <v>#REF!</v>
      </c>
      <c r="AA1166" s="162" t="e">
        <f>VLOOKUP($A1166,'GIÁ CP'!$A$2:$D$2000,4,FALSE)/Z1166</f>
        <v>#REF!</v>
      </c>
    </row>
    <row r="1167" spans="1:27" hidden="1">
      <c r="A1167" s="18" t="s">
        <v>314</v>
      </c>
      <c r="B1167" s="18" t="s">
        <v>2010</v>
      </c>
      <c r="C1167" s="154" t="str">
        <f>VLOOKUP(A1167,'GIÁ CP'!$K$2:$M$2000,3,FALSE)</f>
        <v xml:space="preserve">Lâm sản và Chế biến gỗ </v>
      </c>
      <c r="D1167" s="43">
        <f>VLOOKUP($A1167,'Doanh thu'!$A$3:$Q$2000,9,FALSE)/1000000000</f>
        <v>237.344815205</v>
      </c>
      <c r="E1167" s="43">
        <f>VLOOKUP($A1167,'Doanh thu'!$A$3:$Q$2000,10,FALSE)/1000000000</f>
        <v>312.15195491600002</v>
      </c>
      <c r="F1167" s="43">
        <f>VLOOKUP($A1167,'Doanh thu'!$A$3:$Q$2000,11,FALSE)/1000000000</f>
        <v>513.68046763400002</v>
      </c>
      <c r="G1167" s="43">
        <f>VLOOKUP($A1167,'Doanh thu'!$A$3:$Q$2000,12,FALSE)/1000000000</f>
        <v>284.25027060500003</v>
      </c>
      <c r="H1167" s="43">
        <f>VLOOKUP($A1167,LNST!$A$3:$Q$1635,9,FALSE)/1000000000</f>
        <v>1.8503636939999999</v>
      </c>
      <c r="I1167" s="43">
        <f>VLOOKUP($A1167,LNST!$A$3:$Q$1635,10,FALSE)/1000000000</f>
        <v>-12.215111567999999</v>
      </c>
      <c r="J1167" s="43">
        <f>VLOOKUP($A1167,LNST!$A$3:$Q$1635,11,FALSE)/1000000000</f>
        <v>17.618287448</v>
      </c>
      <c r="K1167" s="43">
        <f>VLOOKUP($A1167,LNST!$A$3:$Q$1635,12,FALSE)/1000000000</f>
        <v>-60.163005198999997</v>
      </c>
      <c r="L1167" s="45">
        <f>VLOOKUP($A1167,'Doanh thu'!$A$3:$Q$2000,14,FALSE)</f>
        <v>-0.36858834861850398</v>
      </c>
      <c r="M1167" s="45">
        <f>VLOOKUP($A1167,'Doanh thu'!$A$3:$Q$2000,15,FALSE)</f>
        <v>0.32138022480433476</v>
      </c>
      <c r="N1167" s="45">
        <f>VLOOKUP($A1167,'Doanh thu'!$A$3:$Q$2000,16,FALSE)</f>
        <v>0.78476760023450953</v>
      </c>
      <c r="O1167" s="45">
        <f>VLOOKUP($A1167,'Doanh thu'!$A$3:$Q$2000,17,FALSE)</f>
        <v>0.59067139253825329</v>
      </c>
      <c r="P1167" s="45">
        <f>VLOOKUP($A1167,LNST!$A$3:$R$1635,14,FALSE)</f>
        <v>1.1938472930622246</v>
      </c>
      <c r="Q1167" s="45">
        <f>VLOOKUP($A1167,LNST!$A$3:$R$1635,15,FALSE)</f>
        <v>0.42292649796027559</v>
      </c>
      <c r="R1167" s="45">
        <f>VLOOKUP($A1167,LNST!$A$3:$R$1635,16,FALSE)</f>
        <v>-0.46263482599971506</v>
      </c>
      <c r="S1167" s="45">
        <f>VLOOKUP($A1167,LNST!$A$3:$R$1635,17,FALSE)</f>
        <v>-16.896394303520683</v>
      </c>
      <c r="T1167" s="45">
        <f>VLOOKUP($A1167,LNG!$A$2:$H$1999,4,FALSE)/(D1167*10^9)</f>
        <v>5.6175336872153939E-2</v>
      </c>
      <c r="U1167" s="45">
        <f>VLOOKUP($A1167,LNG!$A$2:$H$1999,5,FALSE)/(E1167*10^9)</f>
        <v>0.10433149118916729</v>
      </c>
      <c r="V1167" s="45">
        <f>VLOOKUP($A1167,LNG!$A$2:$H$1999,6,FALSE)/(F1167*10^9)</f>
        <v>9.6680832803993602E-2</v>
      </c>
      <c r="W1167" s="45">
        <f>VLOOKUP($A1167,LNG!$A$2:$H$1999,7,FALSE)/(G1167*10^9)</f>
        <v>0.4102063423293324</v>
      </c>
      <c r="X1167" s="45">
        <f>VLOOKUP($A1167,'LNST năm'!$A$2:$I$2000,8,FALSE)</f>
        <v>-1</v>
      </c>
      <c r="Y1167" s="45">
        <f>VLOOKUP($A1167,'LNST năm'!$A$2:$I$2000,9,FALSE)</f>
        <v>-1</v>
      </c>
      <c r="Z1167" s="46" t="e">
        <f>VLOOKUP($A1167,LNG!$A$2:$H$1999,9,FALSE)</f>
        <v>#REF!</v>
      </c>
      <c r="AA1167" s="162" t="e">
        <f>VLOOKUP($A1167,'GIÁ CP'!$A$2:$D$2000,4,FALSE)/Z1167</f>
        <v>#REF!</v>
      </c>
    </row>
    <row r="1168" spans="1:27" hidden="1">
      <c r="A1168" s="18" t="s">
        <v>300</v>
      </c>
      <c r="B1168" s="18" t="s">
        <v>1993</v>
      </c>
      <c r="C1168" s="154" t="str">
        <f>VLOOKUP(A1168,'GIÁ CP'!$K$2:$M$2000,3,FALSE)</f>
        <v xml:space="preserve">Kho bãi, hậu cần và bảo dưỡng </v>
      </c>
      <c r="D1168" s="43">
        <f>VLOOKUP($A1168,'Doanh thu'!$A$3:$Q$2000,9,FALSE)/1000000000</f>
        <v>863.93379068299998</v>
      </c>
      <c r="E1168" s="43">
        <f>VLOOKUP($A1168,'Doanh thu'!$A$3:$Q$2000,10,FALSE)/1000000000</f>
        <v>930.26396278799996</v>
      </c>
      <c r="F1168" s="43">
        <f>VLOOKUP($A1168,'Doanh thu'!$A$3:$Q$2000,11,FALSE)/1000000000</f>
        <v>979.05395273900001</v>
      </c>
      <c r="G1168" s="43">
        <f>VLOOKUP($A1168,'Doanh thu'!$A$3:$Q$2000,12,FALSE)/1000000000</f>
        <v>786.00724605100004</v>
      </c>
      <c r="H1168" s="43">
        <f>VLOOKUP($A1168,LNST!$A$3:$Q$1635,9,FALSE)/1000000000</f>
        <v>76.737246271999993</v>
      </c>
      <c r="I1168" s="43">
        <f>VLOOKUP($A1168,LNST!$A$3:$Q$1635,10,FALSE)/1000000000</f>
        <v>92.453942682999994</v>
      </c>
      <c r="J1168" s="43">
        <f>VLOOKUP($A1168,LNST!$A$3:$Q$1635,11,FALSE)/1000000000</f>
        <v>101.47962686299999</v>
      </c>
      <c r="K1168" s="43">
        <f>VLOOKUP($A1168,LNST!$A$3:$Q$1635,12,FALSE)/1000000000</f>
        <v>99.340250159999997</v>
      </c>
      <c r="L1168" s="45">
        <f>VLOOKUP($A1168,'Doanh thu'!$A$3:$Q$2000,14,FALSE)</f>
        <v>5.1756565275227172E-2</v>
      </c>
      <c r="M1168" s="45">
        <f>VLOOKUP($A1168,'Doanh thu'!$A$3:$Q$2000,15,FALSE)</f>
        <v>2.7096096526277161E-2</v>
      </c>
      <c r="N1168" s="45">
        <f>VLOOKUP($A1168,'Doanh thu'!$A$3:$Q$2000,16,FALSE)</f>
        <v>7.831974962944889E-2</v>
      </c>
      <c r="O1168" s="45">
        <f>VLOOKUP($A1168,'Doanh thu'!$A$3:$Q$2000,17,FALSE)</f>
        <v>0.11788429994169841</v>
      </c>
      <c r="P1168" s="45">
        <f>VLOOKUP($A1168,LNST!$A$3:$R$1635,14,FALSE)</f>
        <v>1.0147166851866696</v>
      </c>
      <c r="Q1168" s="45">
        <f>VLOOKUP($A1168,LNST!$A$3:$R$1635,15,FALSE)</f>
        <v>0.25085690980260572</v>
      </c>
      <c r="R1168" s="45">
        <f>VLOOKUP($A1168,LNST!$A$3:$R$1635,16,FALSE)</f>
        <v>0.91768999303233867</v>
      </c>
      <c r="S1168" s="45">
        <f>VLOOKUP($A1168,LNST!$A$3:$R$1635,17,FALSE)</f>
        <v>8.6874459161378301E-2</v>
      </c>
      <c r="T1168" s="45">
        <f>VLOOKUP($A1168,LNG!$A$2:$H$1999,4,FALSE)/(D1168*10^9)</f>
        <v>0.16307764933770905</v>
      </c>
      <c r="U1168" s="45">
        <f>VLOOKUP($A1168,LNG!$A$2:$H$1999,5,FALSE)/(E1168*10^9)</f>
        <v>0.14495299159054928</v>
      </c>
      <c r="V1168" s="45">
        <f>VLOOKUP($A1168,LNG!$A$2:$H$1999,6,FALSE)/(F1168*10^9)</f>
        <v>0.16091997784314152</v>
      </c>
      <c r="W1168" s="45">
        <f>VLOOKUP($A1168,LNG!$A$2:$H$1999,7,FALSE)/(G1168*10^9)</f>
        <v>0.21228895316465474</v>
      </c>
      <c r="X1168" s="45">
        <f>VLOOKUP($A1168,'LNST năm'!$A$2:$I$2000,8,FALSE)</f>
        <v>-1</v>
      </c>
      <c r="Y1168" s="45">
        <f>VLOOKUP($A1168,'LNST năm'!$A$2:$I$2000,9,FALSE)</f>
        <v>-1</v>
      </c>
      <c r="Z1168" s="46" t="e">
        <f>VLOOKUP($A1168,LNG!$A$2:$H$1999,9,FALSE)</f>
        <v>#REF!</v>
      </c>
      <c r="AA1168" s="162" t="e">
        <f>VLOOKUP($A1168,'GIÁ CP'!$A$2:$D$2000,4,FALSE)/Z1168</f>
        <v>#REF!</v>
      </c>
    </row>
    <row r="1169" spans="1:27" hidden="1">
      <c r="A1169" s="18" t="s">
        <v>709</v>
      </c>
      <c r="B1169" s="18" t="s">
        <v>2421</v>
      </c>
      <c r="C1169" s="154" t="str">
        <f>VLOOKUP(A1169,'GIÁ CP'!$K$2:$M$2000,3,FALSE)</f>
        <v xml:space="preserve">Môi giới chứng khoán </v>
      </c>
      <c r="D1169" s="43">
        <f>VLOOKUP($A1169,'Doanh thu'!$A$3:$Q$2000,9,FALSE)/1000000000</f>
        <v>29.149739542999999</v>
      </c>
      <c r="E1169" s="43">
        <f>VLOOKUP($A1169,'Doanh thu'!$A$3:$Q$2000,10,FALSE)/1000000000</f>
        <v>17.351407451</v>
      </c>
      <c r="F1169" s="43">
        <f>VLOOKUP($A1169,'Doanh thu'!$A$3:$Q$2000,11,FALSE)/1000000000</f>
        <v>27.799833419999999</v>
      </c>
      <c r="G1169" s="43">
        <f>VLOOKUP($A1169,'Doanh thu'!$A$3:$Q$2000,12,FALSE)/1000000000</f>
        <v>15.349622951000001</v>
      </c>
      <c r="H1169" s="43">
        <f>VLOOKUP($A1169,LNST!$A$3:$Q$1635,9,FALSE)/1000000000</f>
        <v>25.655412467000001</v>
      </c>
      <c r="I1169" s="43">
        <f>VLOOKUP($A1169,LNST!$A$3:$Q$1635,10,FALSE)/1000000000</f>
        <v>10.416496956</v>
      </c>
      <c r="J1169" s="43">
        <f>VLOOKUP($A1169,LNST!$A$3:$Q$1635,11,FALSE)/1000000000</f>
        <v>6.3362378210000001</v>
      </c>
      <c r="K1169" s="43">
        <f>VLOOKUP($A1169,LNST!$A$3:$Q$1635,12,FALSE)/1000000000</f>
        <v>12.167205183</v>
      </c>
      <c r="L1169" s="45">
        <f>VLOOKUP($A1169,'Doanh thu'!$A$3:$Q$2000,14,FALSE)</f>
        <v>13.031165291881466</v>
      </c>
      <c r="M1169" s="45">
        <f>VLOOKUP($A1169,'Doanh thu'!$A$3:$Q$2000,15,FALSE)</f>
        <v>1.9690013785536289</v>
      </c>
      <c r="N1169" s="45">
        <f>VLOOKUP($A1169,'Doanh thu'!$A$3:$Q$2000,16,FALSE)</f>
        <v>5.1390144733773413</v>
      </c>
      <c r="O1169" s="45">
        <f>VLOOKUP($A1169,'Doanh thu'!$A$3:$Q$2000,17,FALSE)</f>
        <v>1.259964808282747</v>
      </c>
      <c r="P1169" s="45">
        <f>VLOOKUP($A1169,LNST!$A$3:$R$1635,14,FALSE)</f>
        <v>9.2155226973270015</v>
      </c>
      <c r="Q1169" s="45">
        <f>VLOOKUP($A1169,LNST!$A$3:$R$1635,15,FALSE)</f>
        <v>2.1903956283626869</v>
      </c>
      <c r="R1169" s="45">
        <f>VLOOKUP($A1169,LNST!$A$3:$R$1635,16,FALSE)</f>
        <v>2.7173076906255167</v>
      </c>
      <c r="S1169" s="45">
        <f>VLOOKUP($A1169,LNST!$A$3:$R$1635,17,FALSE)</f>
        <v>3.1462096044335852</v>
      </c>
      <c r="T1169" s="45">
        <f>VLOOKUP($A1169,LNG!$A$2:$H$1999,4,FALSE)/(D1169*10^9)</f>
        <v>0.149013040634289</v>
      </c>
      <c r="U1169" s="45">
        <f>VLOOKUP($A1169,LNG!$A$2:$H$1999,5,FALSE)/(E1169*10^9)</f>
        <v>1.5499881636085959</v>
      </c>
      <c r="V1169" s="45">
        <f>VLOOKUP($A1169,LNG!$A$2:$H$1999,6,FALSE)/(F1169*10^9)</f>
        <v>0.42609118389458323</v>
      </c>
      <c r="W1169" s="45">
        <f>VLOOKUP($A1169,LNG!$A$2:$H$1999,7,FALSE)/(G1169*10^9)</f>
        <v>0.51888133001215631</v>
      </c>
      <c r="X1169" s="45">
        <f>VLOOKUP($A1169,'LNST năm'!$A$2:$I$2000,8,FALSE)</f>
        <v>2.4424852119624596</v>
      </c>
      <c r="Y1169" s="45">
        <f>VLOOKUP($A1169,'LNST năm'!$A$2:$I$2000,9,FALSE)</f>
        <v>0.64315420263716594</v>
      </c>
      <c r="Z1169" s="46" t="e">
        <f>VLOOKUP($A1169,LNG!$A$2:$H$1999,9,FALSE)</f>
        <v>#REF!</v>
      </c>
      <c r="AA1169" s="162" t="e">
        <f>VLOOKUP($A1169,'GIÁ CP'!$A$2:$D$2000,4,FALSE)/Z1169</f>
        <v>#REF!</v>
      </c>
    </row>
    <row r="1170" spans="1:27" hidden="1">
      <c r="A1170" s="18" t="s">
        <v>599</v>
      </c>
      <c r="B1170" s="18" t="s">
        <v>2315</v>
      </c>
      <c r="C1170" s="154" t="str">
        <f>VLOOKUP(A1170,'GIÁ CP'!$K$2:$M$2000,3,FALSE)</f>
        <v xml:space="preserve">Sách, ấn bản &amp; sản phẩm văn hóa </v>
      </c>
      <c r="D1170" s="43">
        <f>VLOOKUP($A1170,'Doanh thu'!$A$3:$Q$2000,9,FALSE)/1000000000</f>
        <v>50.819817694000001</v>
      </c>
      <c r="E1170" s="43">
        <f>VLOOKUP($A1170,'Doanh thu'!$A$3:$Q$2000,10,FALSE)/1000000000</f>
        <v>62.641017218999998</v>
      </c>
      <c r="F1170" s="43">
        <f>VLOOKUP($A1170,'Doanh thu'!$A$3:$Q$2000,11,FALSE)/1000000000</f>
        <v>20.385091489000001</v>
      </c>
      <c r="G1170" s="43">
        <f>VLOOKUP($A1170,'Doanh thu'!$A$3:$Q$2000,12,FALSE)/1000000000</f>
        <v>8.0828601590000009</v>
      </c>
      <c r="H1170" s="43">
        <f>VLOOKUP($A1170,LNST!$A$3:$Q$1635,9,FALSE)/1000000000</f>
        <v>-0.19085729900000001</v>
      </c>
      <c r="I1170" s="43">
        <f>VLOOKUP($A1170,LNST!$A$3:$Q$1635,10,FALSE)/1000000000</f>
        <v>0.11045811899999999</v>
      </c>
      <c r="J1170" s="43">
        <f>VLOOKUP($A1170,LNST!$A$3:$Q$1635,11,FALSE)/1000000000</f>
        <v>-6.9757839000000002E-2</v>
      </c>
      <c r="K1170" s="43">
        <f>VLOOKUP($A1170,LNST!$A$3:$Q$1635,12,FALSE)/1000000000</f>
        <v>0.72424815300000001</v>
      </c>
      <c r="L1170" s="45">
        <f>VLOOKUP($A1170,'Doanh thu'!$A$3:$Q$2000,14,FALSE)</f>
        <v>-5.8544180169275671E-2</v>
      </c>
      <c r="M1170" s="45">
        <f>VLOOKUP($A1170,'Doanh thu'!$A$3:$Q$2000,15,FALSE)</f>
        <v>-0.28646945207634061</v>
      </c>
      <c r="N1170" s="45">
        <f>VLOOKUP($A1170,'Doanh thu'!$A$3:$Q$2000,16,FALSE)</f>
        <v>-0.54021277913917842</v>
      </c>
      <c r="O1170" s="45">
        <f>VLOOKUP($A1170,'Doanh thu'!$A$3:$Q$2000,17,FALSE)</f>
        <v>0.41611493939219724</v>
      </c>
      <c r="P1170" s="45">
        <f>VLOOKUP($A1170,LNST!$A$3:$R$1635,14,FALSE)</f>
        <v>-2.1993011844683785</v>
      </c>
      <c r="Q1170" s="45">
        <f>VLOOKUP($A1170,LNST!$A$3:$R$1635,15,FALSE)</f>
        <v>-0.8042606327985119</v>
      </c>
      <c r="R1170" s="45">
        <f>VLOOKUP($A1170,LNST!$A$3:$R$1635,16,FALSE)</f>
        <v>-0.17126022202180485</v>
      </c>
      <c r="S1170" s="45">
        <f>VLOOKUP($A1170,LNST!$A$3:$R$1635,17,FALSE)</f>
        <v>1.7929500867527928</v>
      </c>
      <c r="T1170" s="45">
        <f>VLOOKUP($A1170,LNG!$A$2:$H$1999,4,FALSE)/(D1170*10^9)</f>
        <v>2.9127561218598497E-2</v>
      </c>
      <c r="U1170" s="45">
        <f>VLOOKUP($A1170,LNG!$A$2:$H$1999,5,FALSE)/(E1170*10^9)</f>
        <v>7.244016667442682E-2</v>
      </c>
      <c r="V1170" s="45">
        <f>VLOOKUP($A1170,LNG!$A$2:$H$1999,6,FALSE)/(F1170*10^9)</f>
        <v>0.29314484049407347</v>
      </c>
      <c r="W1170" s="45">
        <f>VLOOKUP($A1170,LNG!$A$2:$H$1999,7,FALSE)/(G1170*10^9)</f>
        <v>0.44424940186571893</v>
      </c>
      <c r="X1170" s="45">
        <f>VLOOKUP($A1170,'LNST năm'!$A$2:$I$2000,8,FALSE)</f>
        <v>1</v>
      </c>
      <c r="Y1170" s="45">
        <f>VLOOKUP($A1170,'LNST năm'!$A$2:$I$2000,9,FALSE)</f>
        <v>-1</v>
      </c>
      <c r="Z1170" s="46" t="e">
        <f>VLOOKUP($A1170,LNG!$A$2:$H$1999,9,FALSE)</f>
        <v>#REF!</v>
      </c>
      <c r="AA1170" s="162" t="e">
        <f>VLOOKUP($A1170,'GIÁ CP'!$A$2:$D$2000,4,FALSE)/Z1170</f>
        <v>#REF!</v>
      </c>
    </row>
    <row r="1171" spans="1:27" hidden="1">
      <c r="A1171" s="18" t="s">
        <v>182</v>
      </c>
      <c r="B1171" s="18" t="s">
        <v>1861</v>
      </c>
      <c r="C1171" s="154" t="str">
        <f>VLOOKUP(A1171,'GIÁ CP'!$K$2:$M$2000,3,FALSE)</f>
        <v xml:space="preserve">Thực phẩm </v>
      </c>
      <c r="D1171" s="43">
        <f>VLOOKUP($A1171,'Doanh thu'!$A$3:$Q$2000,9,FALSE)/1000000000</f>
        <v>663.86080442900004</v>
      </c>
      <c r="E1171" s="43">
        <f>VLOOKUP($A1171,'Doanh thu'!$A$3:$Q$2000,10,FALSE)/1000000000</f>
        <v>384.40980786300003</v>
      </c>
      <c r="F1171" s="43">
        <f>VLOOKUP($A1171,'Doanh thu'!$A$3:$Q$2000,11,FALSE)/1000000000</f>
        <v>567.95130553399997</v>
      </c>
      <c r="G1171" s="43">
        <f>VLOOKUP($A1171,'Doanh thu'!$A$3:$Q$2000,12,FALSE)/1000000000</f>
        <v>673.98480989100005</v>
      </c>
      <c r="H1171" s="43">
        <f>VLOOKUP($A1171,LNST!$A$3:$Q$1635,9,FALSE)/1000000000</f>
        <v>57.588615343999997</v>
      </c>
      <c r="I1171" s="43">
        <f>VLOOKUP($A1171,LNST!$A$3:$Q$1635,10,FALSE)/1000000000</f>
        <v>15.956539112</v>
      </c>
      <c r="J1171" s="43">
        <f>VLOOKUP($A1171,LNST!$A$3:$Q$1635,11,FALSE)/1000000000</f>
        <v>25.204757218000001</v>
      </c>
      <c r="K1171" s="43">
        <f>VLOOKUP($A1171,LNST!$A$3:$Q$1635,12,FALSE)/1000000000</f>
        <v>7.6042624769999998</v>
      </c>
      <c r="L1171" s="45">
        <f>VLOOKUP($A1171,'Doanh thu'!$A$3:$Q$2000,14,FALSE)</f>
        <v>-0.25748067915100603</v>
      </c>
      <c r="M1171" s="45">
        <f>VLOOKUP($A1171,'Doanh thu'!$A$3:$Q$2000,15,FALSE)</f>
        <v>-0.2019711908663212</v>
      </c>
      <c r="N1171" s="45">
        <f>VLOOKUP($A1171,'Doanh thu'!$A$3:$Q$2000,16,FALSE)</f>
        <v>-3.2634453076237462E-2</v>
      </c>
      <c r="O1171" s="45">
        <f>VLOOKUP($A1171,'Doanh thu'!$A$3:$Q$2000,17,FALSE)</f>
        <v>0.13208108286308251</v>
      </c>
      <c r="P1171" s="45">
        <f>VLOOKUP($A1171,LNST!$A$3:$R$1635,14,FALSE)</f>
        <v>0.99890751728786531</v>
      </c>
      <c r="Q1171" s="45">
        <f>VLOOKUP($A1171,LNST!$A$3:$R$1635,15,FALSE)</f>
        <v>-0.29682253017911175</v>
      </c>
      <c r="R1171" s="45">
        <f>VLOOKUP($A1171,LNST!$A$3:$R$1635,16,FALSE)</f>
        <v>0.51128212458418754</v>
      </c>
      <c r="S1171" s="45">
        <f>VLOOKUP($A1171,LNST!$A$3:$R$1635,17,FALSE)</f>
        <v>-0.60217138430621042</v>
      </c>
      <c r="T1171" s="45">
        <f>VLOOKUP($A1171,LNG!$A$2:$H$1999,4,FALSE)/(D1171*10^9)</f>
        <v>0.12387908631649817</v>
      </c>
      <c r="U1171" s="45">
        <f>VLOOKUP($A1171,LNG!$A$2:$H$1999,5,FALSE)/(E1171*10^9)</f>
        <v>0.32271581145300038</v>
      </c>
      <c r="V1171" s="45">
        <f>VLOOKUP($A1171,LNG!$A$2:$H$1999,6,FALSE)/(F1171*10^9)</f>
        <v>9.0620027353593119E-2</v>
      </c>
      <c r="W1171" s="45">
        <f>VLOOKUP($A1171,LNG!$A$2:$H$1999,7,FALSE)/(G1171*10^9)</f>
        <v>0.10435195071291646</v>
      </c>
      <c r="X1171" s="45">
        <f>VLOOKUP($A1171,'LNST năm'!$A$2:$I$2000,8,FALSE)</f>
        <v>-1</v>
      </c>
      <c r="Y1171" s="45">
        <f>VLOOKUP($A1171,'LNST năm'!$A$2:$I$2000,9,FALSE)</f>
        <v>-1</v>
      </c>
      <c r="Z1171" s="46" t="e">
        <f>VLOOKUP($A1171,LNG!$A$2:$H$1999,9,FALSE)</f>
        <v>#REF!</v>
      </c>
      <c r="AA1171" s="162" t="e">
        <f>VLOOKUP($A1171,'GIÁ CP'!$A$2:$D$2000,4,FALSE)/Z1171</f>
        <v>#REF!</v>
      </c>
    </row>
    <row r="1172" spans="1:27" hidden="1">
      <c r="A1172" s="18" t="s">
        <v>51</v>
      </c>
      <c r="B1172" s="18" t="s">
        <v>1700</v>
      </c>
      <c r="C1172" s="154" t="str">
        <f>VLOOKUP(A1172,'GIÁ CP'!$K$2:$M$2000,3,FALSE)</f>
        <v xml:space="preserve">Nuôi trồng nông &amp; hải sản </v>
      </c>
      <c r="D1172" s="43">
        <f>VLOOKUP($A1172,'Doanh thu'!$A$3:$Q$2000,9,FALSE)/1000000000</f>
        <v>979.32969757399997</v>
      </c>
      <c r="E1172" s="43">
        <f>VLOOKUP($A1172,'Doanh thu'!$A$3:$Q$2000,10,FALSE)/1000000000</f>
        <v>715.93037100000004</v>
      </c>
      <c r="F1172" s="43">
        <f>VLOOKUP($A1172,'Doanh thu'!$A$3:$Q$2000,11,FALSE)/1000000000</f>
        <v>707.35133040999995</v>
      </c>
      <c r="G1172" s="43">
        <f>VLOOKUP($A1172,'Doanh thu'!$A$3:$Q$2000,12,FALSE)/1000000000</f>
        <v>884.88825362399996</v>
      </c>
      <c r="H1172" s="43">
        <f>VLOOKUP($A1172,LNST!$A$3:$Q$1635,9,FALSE)/1000000000</f>
        <v>8.414423802</v>
      </c>
      <c r="I1172" s="43">
        <f>VLOOKUP($A1172,LNST!$A$3:$Q$1635,10,FALSE)/1000000000</f>
        <v>24.392320393999999</v>
      </c>
      <c r="J1172" s="43">
        <f>VLOOKUP($A1172,LNST!$A$3:$Q$1635,11,FALSE)/1000000000</f>
        <v>11.662429388</v>
      </c>
      <c r="K1172" s="43">
        <f>VLOOKUP($A1172,LNST!$A$3:$Q$1635,12,FALSE)/1000000000</f>
        <v>28.396092790000001</v>
      </c>
      <c r="L1172" s="45">
        <f>VLOOKUP($A1172,'Doanh thu'!$A$3:$Q$2000,14,FALSE)</f>
        <v>0.4135224373441555</v>
      </c>
      <c r="M1172" s="45">
        <f>VLOOKUP($A1172,'Doanh thu'!$A$3:$Q$2000,15,FALSE)</f>
        <v>0.38756212534425638</v>
      </c>
      <c r="N1172" s="45">
        <f>VLOOKUP($A1172,'Doanh thu'!$A$3:$Q$2000,16,FALSE)</f>
        <v>-0.28013208348910473</v>
      </c>
      <c r="O1172" s="45">
        <f>VLOOKUP($A1172,'Doanh thu'!$A$3:$Q$2000,17,FALSE)</f>
        <v>0.64314910587249252</v>
      </c>
      <c r="P1172" s="45">
        <f>VLOOKUP($A1172,LNST!$A$3:$R$1635,14,FALSE)</f>
        <v>2.7198780145957118</v>
      </c>
      <c r="Q1172" s="45">
        <f>VLOOKUP($A1172,LNST!$A$3:$R$1635,15,FALSE)</f>
        <v>-2.2817407345947918E-2</v>
      </c>
      <c r="R1172" s="45">
        <f>VLOOKUP($A1172,LNST!$A$3:$R$1635,16,FALSE)</f>
        <v>-1.6990587256972833E-2</v>
      </c>
      <c r="S1172" s="45">
        <f>VLOOKUP($A1172,LNST!$A$3:$R$1635,17,FALSE)</f>
        <v>0.24544635908577456</v>
      </c>
      <c r="T1172" s="45">
        <f>VLOOKUP($A1172,LNG!$A$2:$H$1999,4,FALSE)/(D1172*10^9)</f>
        <v>0.13027240351746797</v>
      </c>
      <c r="U1172" s="45">
        <f>VLOOKUP($A1172,LNG!$A$2:$H$1999,5,FALSE)/(E1172*10^9)</f>
        <v>0.20497565945557575</v>
      </c>
      <c r="V1172" s="45">
        <f>VLOOKUP($A1172,LNG!$A$2:$H$1999,6,FALSE)/(F1172*10^9)</f>
        <v>0.2133878732206681</v>
      </c>
      <c r="W1172" s="45">
        <f>VLOOKUP($A1172,LNG!$A$2:$H$1999,7,FALSE)/(G1172*10^9)</f>
        <v>0.12745975095622059</v>
      </c>
      <c r="X1172" s="45">
        <f>VLOOKUP($A1172,'LNST năm'!$A$2:$I$2000,8,FALSE)</f>
        <v>-1</v>
      </c>
      <c r="Y1172" s="45">
        <f>VLOOKUP($A1172,'LNST năm'!$A$2:$I$2000,9,FALSE)</f>
        <v>-1</v>
      </c>
      <c r="Z1172" s="46" t="e">
        <f>VLOOKUP($A1172,LNG!$A$2:$H$1999,9,FALSE)</f>
        <v>#REF!</v>
      </c>
      <c r="AA1172" s="162" t="e">
        <f>VLOOKUP($A1172,'GIÁ CP'!$A$2:$D$2000,4,FALSE)/Z1172</f>
        <v>#REF!</v>
      </c>
    </row>
    <row r="1173" spans="1:27" hidden="1">
      <c r="A1173" s="18" t="s">
        <v>1017</v>
      </c>
      <c r="B1173" s="18" t="s">
        <v>2505</v>
      </c>
      <c r="C1173" s="154" t="str">
        <f>VLOOKUP(A1173,'GIÁ CP'!$K$2:$M$2000,3,FALSE)</f>
        <v xml:space="preserve">Sản xuất bia </v>
      </c>
      <c r="D1173" s="43">
        <f>VLOOKUP($A1173,'Doanh thu'!$A$3:$Q$2000,9,FALSE)/1000000000</f>
        <v>0</v>
      </c>
      <c r="E1173" s="43">
        <f>VLOOKUP($A1173,'Doanh thu'!$A$3:$Q$2000,10,FALSE)/1000000000</f>
        <v>0</v>
      </c>
      <c r="F1173" s="43">
        <f>VLOOKUP($A1173,'Doanh thu'!$A$3:$Q$2000,11,FALSE)/1000000000</f>
        <v>0</v>
      </c>
      <c r="G1173" s="43">
        <f>VLOOKUP($A1173,'Doanh thu'!$A$3:$Q$2000,12,FALSE)/1000000000</f>
        <v>0</v>
      </c>
      <c r="H1173" s="43">
        <f>VLOOKUP($A1173,LNST!$A$3:$Q$1635,9,FALSE)/1000000000</f>
        <v>0</v>
      </c>
      <c r="I1173" s="43">
        <f>VLOOKUP($A1173,LNST!$A$3:$Q$1635,10,FALSE)/1000000000</f>
        <v>0</v>
      </c>
      <c r="J1173" s="43">
        <f>VLOOKUP($A1173,LNST!$A$3:$Q$1635,11,FALSE)/1000000000</f>
        <v>0</v>
      </c>
      <c r="K1173" s="43">
        <f>VLOOKUP($A1173,LNST!$A$3:$Q$1635,12,FALSE)/1000000000</f>
        <v>0</v>
      </c>
      <c r="L1173" s="45">
        <f>VLOOKUP($A1173,'Doanh thu'!$A$3:$Q$2000,14,FALSE)</f>
        <v>-1</v>
      </c>
      <c r="M1173" s="45" t="e">
        <f>VLOOKUP($A1173,'Doanh thu'!$A$3:$Q$2000,15,FALSE)</f>
        <v>#DIV/0!</v>
      </c>
      <c r="N1173" s="45" t="e">
        <f>VLOOKUP($A1173,'Doanh thu'!$A$3:$Q$2000,16,FALSE)</f>
        <v>#DIV/0!</v>
      </c>
      <c r="O1173" s="45" t="e">
        <f>VLOOKUP($A1173,'Doanh thu'!$A$3:$Q$2000,17,FALSE)</f>
        <v>#DIV/0!</v>
      </c>
      <c r="P1173" s="45">
        <f>VLOOKUP($A1173,LNST!$A$3:$R$1635,14,FALSE)</f>
        <v>-1</v>
      </c>
      <c r="Q1173" s="45" t="e">
        <f>VLOOKUP($A1173,LNST!$A$3:$R$1635,15,FALSE)</f>
        <v>#DIV/0!</v>
      </c>
      <c r="R1173" s="45" t="e">
        <f>VLOOKUP($A1173,LNST!$A$3:$R$1635,16,FALSE)</f>
        <v>#DIV/0!</v>
      </c>
      <c r="S1173" s="45" t="e">
        <f>VLOOKUP($A1173,LNST!$A$3:$R$1635,17,FALSE)</f>
        <v>#DIV/0!</v>
      </c>
      <c r="T1173" s="45" t="e">
        <f>VLOOKUP($A1173,LNG!$A$2:$H$1999,4,FALSE)/(D1173*10^9)</f>
        <v>#DIV/0!</v>
      </c>
      <c r="U1173" s="45" t="e">
        <f>VLOOKUP($A1173,LNG!$A$2:$H$1999,5,FALSE)/(E1173*10^9)</f>
        <v>#DIV/0!</v>
      </c>
      <c r="V1173" s="45" t="e">
        <f>VLOOKUP($A1173,LNG!$A$2:$H$1999,6,FALSE)/(F1173*10^9)</f>
        <v>#DIV/0!</v>
      </c>
      <c r="W1173" s="45" t="e">
        <f>VLOOKUP($A1173,LNG!$A$2:$H$1999,7,FALSE)/(G1173*10^9)</f>
        <v>#DIV/0!</v>
      </c>
      <c r="X1173" s="45">
        <f>VLOOKUP($A1173,'LNST năm'!$A$2:$I$2000,8,FALSE)</f>
        <v>-1</v>
      </c>
      <c r="Y1173" s="45">
        <f>VLOOKUP($A1173,'LNST năm'!$A$2:$I$2000,9,FALSE)</f>
        <v>0.25992104989487319</v>
      </c>
      <c r="Z1173" s="46" t="e">
        <f>VLOOKUP($A1173,LNG!$A$2:$H$1999,9,FALSE)</f>
        <v>#REF!</v>
      </c>
      <c r="AA1173" s="162" t="e">
        <f>VLOOKUP($A1173,'GIÁ CP'!$A$2:$D$2000,4,FALSE)/Z1173</f>
        <v>#REF!</v>
      </c>
    </row>
    <row r="1174" spans="1:27" hidden="1">
      <c r="A1174" s="18" t="s">
        <v>18</v>
      </c>
      <c r="B1174" s="18" t="s">
        <v>1669</v>
      </c>
      <c r="C1174" s="154" t="str">
        <f>VLOOKUP(A1174,'GIÁ CP'!$K$2:$M$2000,3,FALSE)</f>
        <v xml:space="preserve">Tài chính đặc biệt </v>
      </c>
      <c r="D1174" s="43">
        <f>VLOOKUP($A1174,'Doanh thu'!$A$3:$Q$2000,9,FALSE)/1000000000</f>
        <v>0</v>
      </c>
      <c r="E1174" s="43">
        <f>VLOOKUP($A1174,'Doanh thu'!$A$3:$Q$2000,10,FALSE)/1000000000</f>
        <v>0</v>
      </c>
      <c r="F1174" s="43">
        <f>VLOOKUP($A1174,'Doanh thu'!$A$3:$Q$2000,11,FALSE)/1000000000</f>
        <v>0</v>
      </c>
      <c r="G1174" s="43">
        <f>VLOOKUP($A1174,'Doanh thu'!$A$3:$Q$2000,12,FALSE)/1000000000</f>
        <v>0</v>
      </c>
      <c r="H1174" s="43">
        <f>VLOOKUP($A1174,LNST!$A$3:$Q$1635,9,FALSE)/1000000000</f>
        <v>0</v>
      </c>
      <c r="I1174" s="43">
        <f>VLOOKUP($A1174,LNST!$A$3:$Q$1635,10,FALSE)/1000000000</f>
        <v>0</v>
      </c>
      <c r="J1174" s="43">
        <f>VLOOKUP($A1174,LNST!$A$3:$Q$1635,11,FALSE)/1000000000</f>
        <v>0</v>
      </c>
      <c r="K1174" s="43">
        <f>VLOOKUP($A1174,LNST!$A$3:$Q$1635,12,FALSE)/1000000000</f>
        <v>0</v>
      </c>
      <c r="L1174" s="45">
        <f>VLOOKUP($A1174,'Doanh thu'!$A$3:$Q$2000,14,FALSE)</f>
        <v>-1</v>
      </c>
      <c r="M1174" s="45">
        <f>VLOOKUP($A1174,'Doanh thu'!$A$3:$Q$2000,15,FALSE)</f>
        <v>-1</v>
      </c>
      <c r="N1174" s="45">
        <f>VLOOKUP($A1174,'Doanh thu'!$A$3:$Q$2000,16,FALSE)</f>
        <v>-1</v>
      </c>
      <c r="O1174" s="45" t="e">
        <f>VLOOKUP($A1174,'Doanh thu'!$A$3:$Q$2000,17,FALSE)</f>
        <v>#DIV/0!</v>
      </c>
      <c r="P1174" s="45">
        <f>VLOOKUP($A1174,LNST!$A$3:$R$1635,14,FALSE)</f>
        <v>-1</v>
      </c>
      <c r="Q1174" s="45">
        <f>VLOOKUP($A1174,LNST!$A$3:$R$1635,15,FALSE)</f>
        <v>-1</v>
      </c>
      <c r="R1174" s="45">
        <f>VLOOKUP($A1174,LNST!$A$3:$R$1635,16,FALSE)</f>
        <v>-1</v>
      </c>
      <c r="S1174" s="45" t="e">
        <f>VLOOKUP($A1174,LNST!$A$3:$R$1635,17,FALSE)</f>
        <v>#DIV/0!</v>
      </c>
      <c r="T1174" s="45" t="e">
        <f>VLOOKUP($A1174,LNG!$A$2:$H$1999,4,FALSE)/(D1174*10^9)</f>
        <v>#DIV/0!</v>
      </c>
      <c r="U1174" s="45" t="e">
        <f>VLOOKUP($A1174,LNG!$A$2:$H$1999,5,FALSE)/(E1174*10^9)</f>
        <v>#DIV/0!</v>
      </c>
      <c r="V1174" s="45" t="e">
        <f>VLOOKUP($A1174,LNG!$A$2:$H$1999,6,FALSE)/(F1174*10^9)</f>
        <v>#DIV/0!</v>
      </c>
      <c r="W1174" s="45" t="e">
        <f>VLOOKUP($A1174,LNG!$A$2:$H$1999,7,FALSE)/(G1174*10^9)</f>
        <v>#DIV/0!</v>
      </c>
      <c r="X1174" s="45">
        <f>VLOOKUP($A1174,'LNST năm'!$A$2:$I$2000,8,FALSE)</f>
        <v>-1</v>
      </c>
      <c r="Y1174" s="45">
        <f>VLOOKUP($A1174,'LNST năm'!$A$2:$I$2000,9,FALSE)</f>
        <v>-1</v>
      </c>
      <c r="Z1174" s="46" t="e">
        <f>VLOOKUP($A1174,LNG!$A$2:$H$1999,9,FALSE)</f>
        <v>#REF!</v>
      </c>
      <c r="AA1174" s="162" t="e">
        <f>VLOOKUP($A1174,'GIÁ CP'!$A$2:$D$2000,4,FALSE)/Z1174</f>
        <v>#REF!</v>
      </c>
    </row>
    <row r="1175" spans="1:27" hidden="1">
      <c r="A1175" s="18" t="s">
        <v>1387</v>
      </c>
      <c r="B1175" s="18" t="s">
        <v>3131</v>
      </c>
      <c r="C1175" s="154" t="str">
        <f>VLOOKUP(A1175,'GIÁ CP'!$K$2:$M$2000,3,FALSE)</f>
        <v xml:space="preserve">Xây dựng </v>
      </c>
      <c r="D1175" s="43">
        <f>VLOOKUP($A1175,'Doanh thu'!$A$3:$Q$2000,9,FALSE)/1000000000</f>
        <v>1.6811111E-2</v>
      </c>
      <c r="E1175" s="43">
        <f>VLOOKUP($A1175,'Doanh thu'!$A$3:$Q$2000,10,FALSE)/1000000000</f>
        <v>0.19355555599999999</v>
      </c>
      <c r="F1175" s="43">
        <f>VLOOKUP($A1175,'Doanh thu'!$A$3:$Q$2000,11,FALSE)/1000000000</f>
        <v>0.26870370300000002</v>
      </c>
      <c r="G1175" s="43">
        <f>VLOOKUP($A1175,'Doanh thu'!$A$3:$Q$2000,12,FALSE)/1000000000</f>
        <v>7.0833331999999999E-2</v>
      </c>
      <c r="H1175" s="43">
        <f>VLOOKUP($A1175,LNST!$A$3:$Q$1635,9,FALSE)/1000000000</f>
        <v>-4.9900696680000003</v>
      </c>
      <c r="I1175" s="43">
        <f>VLOOKUP($A1175,LNST!$A$3:$Q$1635,10,FALSE)/1000000000</f>
        <v>-4.7999626649999998</v>
      </c>
      <c r="J1175" s="43">
        <f>VLOOKUP($A1175,LNST!$A$3:$Q$1635,11,FALSE)/1000000000</f>
        <v>-4.8140077200000002</v>
      </c>
      <c r="K1175" s="43">
        <f>VLOOKUP($A1175,LNST!$A$3:$Q$1635,12,FALSE)/1000000000</f>
        <v>-4.8762227889999998</v>
      </c>
      <c r="L1175" s="45">
        <f>VLOOKUP($A1175,'Doanh thu'!$A$3:$Q$2000,14,FALSE)</f>
        <v>-0.8407927059808068</v>
      </c>
      <c r="M1175" s="45">
        <f>VLOOKUP($A1175,'Doanh thu'!$A$3:$Q$2000,15,FALSE)</f>
        <v>1.2004210567577174</v>
      </c>
      <c r="N1175" s="45">
        <f>VLOOKUP($A1175,'Doanh thu'!$A$3:$Q$2000,16,FALSE)</f>
        <v>-6.2973920911471734E-2</v>
      </c>
      <c r="O1175" s="45">
        <f>VLOOKUP($A1175,'Doanh thu'!$A$3:$Q$2000,17,FALSE)</f>
        <v>-0.55273620943109492</v>
      </c>
      <c r="P1175" s="45">
        <f>VLOOKUP($A1175,LNST!$A$3:$R$1635,14,FALSE)</f>
        <v>-4.6317913892948842E-2</v>
      </c>
      <c r="Q1175" s="45">
        <f>VLOOKUP($A1175,LNST!$A$3:$R$1635,15,FALSE)</f>
        <v>-0.24268372003546804</v>
      </c>
      <c r="R1175" s="45">
        <f>VLOOKUP($A1175,LNST!$A$3:$R$1635,16,FALSE)</f>
        <v>4.3224349667064319E-3</v>
      </c>
      <c r="S1175" s="45">
        <f>VLOOKUP($A1175,LNST!$A$3:$R$1635,17,FALSE)</f>
        <v>-3.7613486565518505E-3</v>
      </c>
      <c r="T1175" s="45">
        <f>VLOOKUP($A1175,LNG!$A$2:$H$1999,4,FALSE)/(D1175*10^9)</f>
        <v>1.4817776171961508</v>
      </c>
      <c r="U1175" s="45">
        <f>VLOOKUP($A1175,LNG!$A$2:$H$1999,5,FALSE)/(E1175*10^9)</f>
        <v>-0.56421389939330913</v>
      </c>
      <c r="V1175" s="45">
        <f>VLOOKUP($A1175,LNG!$A$2:$H$1999,6,FALSE)/(F1175*10^9)</f>
        <v>0.19812665179385339</v>
      </c>
      <c r="W1175" s="45">
        <f>VLOOKUP($A1175,LNG!$A$2:$H$1999,7,FALSE)/(G1175*10^9)</f>
        <v>2.2790745040766964</v>
      </c>
      <c r="X1175" s="45">
        <f>VLOOKUP($A1175,'LNST năm'!$A$2:$I$2000,8,FALSE)</f>
        <v>-6.3010647753819204E-2</v>
      </c>
      <c r="Y1175" s="45">
        <f>VLOOKUP($A1175,'LNST năm'!$A$2:$I$2000,9,FALSE)</f>
        <v>1.1732473440560387E-2</v>
      </c>
      <c r="Z1175" s="46" t="e">
        <f>VLOOKUP($A1175,LNG!$A$2:$H$1999,9,FALSE)</f>
        <v>#REF!</v>
      </c>
      <c r="AA1175" s="162" t="e">
        <f>VLOOKUP($A1175,'GIÁ CP'!$A$2:$D$2000,4,FALSE)/Z1175</f>
        <v>#REF!</v>
      </c>
    </row>
    <row r="1176" spans="1:27" hidden="1">
      <c r="A1176" s="18" t="s">
        <v>1587</v>
      </c>
      <c r="B1176" s="18" t="s">
        <v>3454</v>
      </c>
      <c r="C1176" s="154" t="str">
        <f>VLOOKUP(A1176,'GIÁ CP'!$K$2:$M$2000,3,FALSE)</f>
        <v xml:space="preserve">Vật liệu xây dựng &amp; Nội thất </v>
      </c>
      <c r="D1176" s="43">
        <f>VLOOKUP($A1176,'Doanh thu'!$A$3:$Q$2000,9,FALSE)/1000000000</f>
        <v>566.18444129399995</v>
      </c>
      <c r="E1176" s="43">
        <f>VLOOKUP($A1176,'Doanh thu'!$A$3:$Q$2000,10,FALSE)/1000000000</f>
        <v>622.88869743099997</v>
      </c>
      <c r="F1176" s="43">
        <f>VLOOKUP($A1176,'Doanh thu'!$A$3:$Q$2000,11,FALSE)/1000000000</f>
        <v>555.23001995000004</v>
      </c>
      <c r="G1176" s="43">
        <f>VLOOKUP($A1176,'Doanh thu'!$A$3:$Q$2000,12,FALSE)/1000000000</f>
        <v>480.06472415299999</v>
      </c>
      <c r="H1176" s="43">
        <f>VLOOKUP($A1176,LNST!$A$3:$Q$1635,9,FALSE)/1000000000</f>
        <v>12.635215427</v>
      </c>
      <c r="I1176" s="43">
        <f>VLOOKUP($A1176,LNST!$A$3:$Q$1635,10,FALSE)/1000000000</f>
        <v>6.6173767940000001</v>
      </c>
      <c r="J1176" s="43">
        <f>VLOOKUP($A1176,LNST!$A$3:$Q$1635,11,FALSE)/1000000000</f>
        <v>13.511728075000001</v>
      </c>
      <c r="K1176" s="43">
        <f>VLOOKUP($A1176,LNST!$A$3:$Q$1635,12,FALSE)/1000000000</f>
        <v>3.9076425600000002</v>
      </c>
      <c r="L1176" s="45">
        <f>VLOOKUP($A1176,'Doanh thu'!$A$3:$Q$2000,14,FALSE)</f>
        <v>0.12002334299278682</v>
      </c>
      <c r="M1176" s="45">
        <f>VLOOKUP($A1176,'Doanh thu'!$A$3:$Q$2000,15,FALSE)</f>
        <v>1.1369131615321333</v>
      </c>
      <c r="N1176" s="45">
        <f>VLOOKUP($A1176,'Doanh thu'!$A$3:$Q$2000,16,FALSE)</f>
        <v>0.7449143415749242</v>
      </c>
      <c r="O1176" s="45">
        <f>VLOOKUP($A1176,'Doanh thu'!$A$3:$Q$2000,17,FALSE)</f>
        <v>0.82062969482915937</v>
      </c>
      <c r="P1176" s="45">
        <f>VLOOKUP($A1176,LNST!$A$3:$R$1635,14,FALSE)</f>
        <v>0.53106756957440449</v>
      </c>
      <c r="Q1176" s="45">
        <f>VLOOKUP($A1176,LNST!$A$3:$R$1635,15,FALSE)</f>
        <v>18.387136334167128</v>
      </c>
      <c r="R1176" s="45">
        <f>VLOOKUP($A1176,LNST!$A$3:$R$1635,16,FALSE)</f>
        <v>1.9995548031193271</v>
      </c>
      <c r="S1176" s="45">
        <f>VLOOKUP($A1176,LNST!$A$3:$R$1635,17,FALSE)</f>
        <v>1.4853668825960615</v>
      </c>
      <c r="T1176" s="45">
        <f>VLOOKUP($A1176,LNG!$A$2:$H$1999,4,FALSE)/(D1176*10^9)</f>
        <v>4.5678396576727107E-2</v>
      </c>
      <c r="U1176" s="45">
        <f>VLOOKUP($A1176,LNG!$A$2:$H$1999,5,FALSE)/(E1176*10^9)</f>
        <v>6.5477608974463614E-2</v>
      </c>
      <c r="V1176" s="45">
        <f>VLOOKUP($A1176,LNG!$A$2:$H$1999,6,FALSE)/(F1176*10^9)</f>
        <v>0.10876017092418383</v>
      </c>
      <c r="W1176" s="45">
        <f>VLOOKUP($A1176,LNG!$A$2:$H$1999,7,FALSE)/(G1176*10^9)</f>
        <v>0.123868919175257</v>
      </c>
      <c r="X1176" s="45">
        <f>VLOOKUP($A1176,'LNST năm'!$A$2:$I$2000,8,FALSE)</f>
        <v>-1</v>
      </c>
      <c r="Y1176" s="45">
        <f>VLOOKUP($A1176,'LNST năm'!$A$2:$I$2000,9,FALSE)</f>
        <v>-1</v>
      </c>
      <c r="Z1176" s="46" t="e">
        <f>VLOOKUP($A1176,LNG!$A$2:$H$1999,9,FALSE)</f>
        <v>#REF!</v>
      </c>
      <c r="AA1176" s="162" t="e">
        <f>VLOOKUP($A1176,'GIÁ CP'!$A$2:$D$2000,4,FALSE)/Z1176</f>
        <v>#REF!</v>
      </c>
    </row>
    <row r="1177" spans="1:27" hidden="1">
      <c r="A1177" s="18" t="s">
        <v>3683</v>
      </c>
      <c r="B1177" s="18" t="s">
        <v>3684</v>
      </c>
      <c r="C1177" s="154" t="str">
        <f>VLOOKUP(A1177,'GIÁ CP'!$K$2:$M$2000,3,FALSE)</f>
        <v xml:space="preserve">Bất động sản </v>
      </c>
      <c r="D1177" s="43">
        <f>VLOOKUP($A1177,'Doanh thu'!$A$3:$Q$2000,9,FALSE)/1000000000</f>
        <v>138.124287735</v>
      </c>
      <c r="E1177" s="43">
        <f>VLOOKUP($A1177,'Doanh thu'!$A$3:$Q$2000,10,FALSE)/1000000000</f>
        <v>221.52600432</v>
      </c>
      <c r="F1177" s="43">
        <f>VLOOKUP($A1177,'Doanh thu'!$A$3:$Q$2000,11,FALSE)/1000000000</f>
        <v>50.521380166999997</v>
      </c>
      <c r="G1177" s="43">
        <f>VLOOKUP($A1177,'Doanh thu'!$A$3:$Q$2000,12,FALSE)/1000000000</f>
        <v>562.65780381399998</v>
      </c>
      <c r="H1177" s="43">
        <f>VLOOKUP($A1177,LNST!$A$3:$Q$1635,9,FALSE)/1000000000</f>
        <v>-238.799236839</v>
      </c>
      <c r="I1177" s="43">
        <f>VLOOKUP($A1177,LNST!$A$3:$Q$1635,10,FALSE)/1000000000</f>
        <v>-54.217209629000003</v>
      </c>
      <c r="J1177" s="43">
        <f>VLOOKUP($A1177,LNST!$A$3:$Q$1635,11,FALSE)/1000000000</f>
        <v>-113.578237016</v>
      </c>
      <c r="K1177" s="43">
        <f>VLOOKUP($A1177,LNST!$A$3:$Q$1635,12,FALSE)/1000000000</f>
        <v>276.10330927400003</v>
      </c>
      <c r="L1177" s="45">
        <f>VLOOKUP($A1177,'Doanh thu'!$A$3:$Q$2000,14,FALSE)</f>
        <v>-0.77864095837544756</v>
      </c>
      <c r="M1177" s="45">
        <f>VLOOKUP($A1177,'Doanh thu'!$A$3:$Q$2000,15,FALSE)</f>
        <v>2.414146105024936</v>
      </c>
      <c r="N1177" s="45">
        <f>VLOOKUP($A1177,'Doanh thu'!$A$3:$Q$2000,16,FALSE)</f>
        <v>-0.97499670623299739</v>
      </c>
      <c r="O1177" s="45">
        <f>VLOOKUP($A1177,'Doanh thu'!$A$3:$Q$2000,17,FALSE)</f>
        <v>2.0101903659761953</v>
      </c>
      <c r="P1177" s="45">
        <f>VLOOKUP($A1177,LNST!$A$3:$R$1635,14,FALSE)</f>
        <v>-2.0986797572050344</v>
      </c>
      <c r="Q1177" s="45">
        <f>VLOOKUP($A1177,LNST!$A$3:$R$1635,15,FALSE)</f>
        <v>-6.1008596135365254</v>
      </c>
      <c r="R1177" s="45">
        <f>VLOOKUP($A1177,LNST!$A$3:$R$1635,16,FALSE)</f>
        <v>-1.2478833468512485</v>
      </c>
      <c r="S1177" s="45">
        <f>VLOOKUP($A1177,LNST!$A$3:$R$1635,17,FALSE)</f>
        <v>36.777177747140435</v>
      </c>
      <c r="T1177" s="45">
        <f>VLOOKUP($A1177,LNG!$A$2:$H$1999,4,FALSE)/(D1177*10^9)</f>
        <v>0.60597483739125835</v>
      </c>
      <c r="U1177" s="45">
        <f>VLOOKUP($A1177,LNG!$A$2:$H$1999,5,FALSE)/(E1177*10^9)</f>
        <v>-2.7093305720127295E-3</v>
      </c>
      <c r="V1177" s="45">
        <f>VLOOKUP($A1177,LNG!$A$2:$H$1999,6,FALSE)/(F1177*10^9)</f>
        <v>3.1766370753629771</v>
      </c>
      <c r="W1177" s="45">
        <f>VLOOKUP($A1177,LNG!$A$2:$H$1999,7,FALSE)/(G1177*10^9)</f>
        <v>5.2057716763993796E-2</v>
      </c>
      <c r="X1177" s="45">
        <f>VLOOKUP($A1177,'LNST năm'!$A$2:$I$2000,8,FALSE)</f>
        <v>-1</v>
      </c>
      <c r="Y1177" s="45">
        <f>VLOOKUP($A1177,'LNST năm'!$A$2:$I$2000,9,FALSE)</f>
        <v>-1</v>
      </c>
      <c r="Z1177" s="46" t="e">
        <f>VLOOKUP($A1177,LNG!$A$2:$H$1999,9,FALSE)</f>
        <v>#REF!</v>
      </c>
      <c r="AA1177" s="162" t="e">
        <f>VLOOKUP($A1177,'GIÁ CP'!$A$2:$D$2000,4,FALSE)/Z1177</f>
        <v>#REF!</v>
      </c>
    </row>
    <row r="1178" spans="1:27" hidden="1">
      <c r="A1178" s="18" t="s">
        <v>203</v>
      </c>
      <c r="B1178" s="18" t="s">
        <v>1882</v>
      </c>
      <c r="C1178" s="154" t="str">
        <f>VLOOKUP(A1178,'GIÁ CP'!$K$2:$M$2000,3,FALSE)</f>
        <v xml:space="preserve">Tài chính đặc biệt </v>
      </c>
      <c r="D1178" s="43">
        <f>VLOOKUP($A1178,'Doanh thu'!$A$3:$Q$2000,9,FALSE)/1000000000</f>
        <v>180.60912490300001</v>
      </c>
      <c r="E1178" s="43">
        <f>VLOOKUP($A1178,'Doanh thu'!$A$3:$Q$2000,10,FALSE)/1000000000</f>
        <v>666.31028330900006</v>
      </c>
      <c r="F1178" s="43">
        <f>VLOOKUP($A1178,'Doanh thu'!$A$3:$Q$2000,11,FALSE)/1000000000</f>
        <v>163.50051660400001</v>
      </c>
      <c r="G1178" s="43">
        <f>VLOOKUP($A1178,'Doanh thu'!$A$3:$Q$2000,12,FALSE)/1000000000</f>
        <v>178.76049660699999</v>
      </c>
      <c r="H1178" s="43">
        <f>VLOOKUP($A1178,LNST!$A$3:$Q$1635,9,FALSE)/1000000000</f>
        <v>2.5147963600000001</v>
      </c>
      <c r="I1178" s="43">
        <f>VLOOKUP($A1178,LNST!$A$3:$Q$1635,10,FALSE)/1000000000</f>
        <v>76.685201394000003</v>
      </c>
      <c r="J1178" s="43">
        <f>VLOOKUP($A1178,LNST!$A$3:$Q$1635,11,FALSE)/1000000000</f>
        <v>-11.626982219</v>
      </c>
      <c r="K1178" s="43">
        <f>VLOOKUP($A1178,LNST!$A$3:$Q$1635,12,FALSE)/1000000000</f>
        <v>-12.467430982</v>
      </c>
      <c r="L1178" s="45">
        <f>VLOOKUP($A1178,'Doanh thu'!$A$3:$Q$2000,14,FALSE)</f>
        <v>9.793585358422878E-2</v>
      </c>
      <c r="M1178" s="45">
        <f>VLOOKUP($A1178,'Doanh thu'!$A$3:$Q$2000,15,FALSE)</f>
        <v>0.14622377268961104</v>
      </c>
      <c r="N1178" s="45">
        <f>VLOOKUP($A1178,'Doanh thu'!$A$3:$Q$2000,16,FALSE)</f>
        <v>0.16139936992084633</v>
      </c>
      <c r="O1178" s="45">
        <f>VLOOKUP($A1178,'Doanh thu'!$A$3:$Q$2000,17,FALSE)</f>
        <v>0.36471214009164798</v>
      </c>
      <c r="P1178" s="45">
        <f>VLOOKUP($A1178,LNST!$A$3:$R$1635,14,FALSE)</f>
        <v>-0.51490262411758669</v>
      </c>
      <c r="Q1178" s="45">
        <f>VLOOKUP($A1178,LNST!$A$3:$R$1635,15,FALSE)</f>
        <v>1.689843430822753</v>
      </c>
      <c r="R1178" s="45">
        <f>VLOOKUP($A1178,LNST!$A$3:$R$1635,16,FALSE)</f>
        <v>-1.1345077592669226</v>
      </c>
      <c r="S1178" s="45">
        <f>VLOOKUP($A1178,LNST!$A$3:$R$1635,17,FALSE)</f>
        <v>-26.055107658701367</v>
      </c>
      <c r="T1178" s="45">
        <f>VLOOKUP($A1178,LNG!$A$2:$H$1999,4,FALSE)/(D1178*10^9)</f>
        <v>0.19648544545608693</v>
      </c>
      <c r="U1178" s="45">
        <f>VLOOKUP($A1178,LNG!$A$2:$H$1999,5,FALSE)/(E1178*10^9)</f>
        <v>9.8527955872106596E-2</v>
      </c>
      <c r="V1178" s="45">
        <f>VLOOKUP($A1178,LNG!$A$2:$H$1999,6,FALSE)/(F1178*10^9)</f>
        <v>2.4303757715299996</v>
      </c>
      <c r="W1178" s="45">
        <f>VLOOKUP($A1178,LNG!$A$2:$H$1999,7,FALSE)/(G1178*10^9)</f>
        <v>0.21351061545722638</v>
      </c>
      <c r="X1178" s="45">
        <f>VLOOKUP($A1178,'LNST năm'!$A$2:$I$2000,8,FALSE)</f>
        <v>-1</v>
      </c>
      <c r="Y1178" s="45">
        <f>VLOOKUP($A1178,'LNST năm'!$A$2:$I$2000,9,FALSE)</f>
        <v>-1</v>
      </c>
      <c r="Z1178" s="46" t="e">
        <f>VLOOKUP($A1178,LNG!$A$2:$H$1999,9,FALSE)</f>
        <v>#REF!</v>
      </c>
      <c r="AA1178" s="162" t="e">
        <f>VLOOKUP($A1178,'GIÁ CP'!$A$2:$D$2000,4,FALSE)/Z1178</f>
        <v>#REF!</v>
      </c>
    </row>
    <row r="1179" spans="1:27" hidden="1">
      <c r="A1179" s="18" t="s">
        <v>762</v>
      </c>
      <c r="B1179" s="18" t="s">
        <v>1785</v>
      </c>
      <c r="C1179" s="154" t="str">
        <f>VLOOKUP(A1179,'GIÁ CP'!$K$2:$M$2000,3,FALSE)</f>
        <v xml:space="preserve">Sản xuất &amp; Phân phối Điện </v>
      </c>
      <c r="D1179" s="43">
        <f>VLOOKUP($A1179,'Doanh thu'!$A$3:$Q$2000,9,FALSE)/1000000000</f>
        <v>624.33913717300004</v>
      </c>
      <c r="E1179" s="43">
        <f>VLOOKUP($A1179,'Doanh thu'!$A$3:$Q$2000,10,FALSE)/1000000000</f>
        <v>671.328091438</v>
      </c>
      <c r="F1179" s="43">
        <f>VLOOKUP($A1179,'Doanh thu'!$A$3:$Q$2000,11,FALSE)/1000000000</f>
        <v>590.444253989</v>
      </c>
      <c r="G1179" s="43">
        <f>VLOOKUP($A1179,'Doanh thu'!$A$3:$Q$2000,12,FALSE)/1000000000</f>
        <v>767.37919993399998</v>
      </c>
      <c r="H1179" s="43">
        <f>VLOOKUP($A1179,LNST!$A$3:$Q$1635,9,FALSE)/1000000000</f>
        <v>165.82075937600001</v>
      </c>
      <c r="I1179" s="43">
        <f>VLOOKUP($A1179,LNST!$A$3:$Q$1635,10,FALSE)/1000000000</f>
        <v>74.645813662999998</v>
      </c>
      <c r="J1179" s="43">
        <f>VLOOKUP($A1179,LNST!$A$3:$Q$1635,11,FALSE)/1000000000</f>
        <v>89.814403200000001</v>
      </c>
      <c r="K1179" s="43">
        <f>VLOOKUP($A1179,LNST!$A$3:$Q$1635,12,FALSE)/1000000000</f>
        <v>206.67550156300001</v>
      </c>
      <c r="L1179" s="45">
        <f>VLOOKUP($A1179,'Doanh thu'!$A$3:$Q$2000,14,FALSE)</f>
        <v>0.28034703945221301</v>
      </c>
      <c r="M1179" s="45">
        <f>VLOOKUP($A1179,'Doanh thu'!$A$3:$Q$2000,15,FALSE)</f>
        <v>0.23601472742462545</v>
      </c>
      <c r="N1179" s="45">
        <f>VLOOKUP($A1179,'Doanh thu'!$A$3:$Q$2000,16,FALSE)</f>
        <v>6.3236056055514897E-2</v>
      </c>
      <c r="O1179" s="45">
        <f>VLOOKUP($A1179,'Doanh thu'!$A$3:$Q$2000,17,FALSE)</f>
        <v>-0.31037954727364653</v>
      </c>
      <c r="P1179" s="45">
        <f>VLOOKUP($A1179,LNST!$A$3:$R$1635,14,FALSE)</f>
        <v>6.7269561421352506</v>
      </c>
      <c r="Q1179" s="45">
        <f>VLOOKUP($A1179,LNST!$A$3:$R$1635,15,FALSE)</f>
        <v>3.7304781134294767</v>
      </c>
      <c r="R1179" s="45">
        <f>VLOOKUP($A1179,LNST!$A$3:$R$1635,16,FALSE)</f>
        <v>1.8936180016284585</v>
      </c>
      <c r="S1179" s="45">
        <f>VLOOKUP($A1179,LNST!$A$3:$R$1635,17,FALSE)</f>
        <v>-0.4535875502271916</v>
      </c>
      <c r="T1179" s="45">
        <f>VLOOKUP($A1179,LNG!$A$2:$H$1999,4,FALSE)/(D1179*10^9)</f>
        <v>1.3231388436523674</v>
      </c>
      <c r="U1179" s="45">
        <f>VLOOKUP($A1179,LNG!$A$2:$H$1999,5,FALSE)/(E1179*10^9)</f>
        <v>0.40649469692897944</v>
      </c>
      <c r="V1179" s="45">
        <f>VLOOKUP($A1179,LNG!$A$2:$H$1999,6,FALSE)/(F1179*10^9)</f>
        <v>0.54651990710881182</v>
      </c>
      <c r="W1179" s="45">
        <f>VLOOKUP($A1179,LNG!$A$2:$H$1999,7,FALSE)/(G1179*10^9)</f>
        <v>0.38142744092643405</v>
      </c>
      <c r="X1179" s="45">
        <f>VLOOKUP($A1179,'LNST năm'!$A$2:$I$2000,8,FALSE)</f>
        <v>5.1150839367367951</v>
      </c>
      <c r="Y1179" s="45">
        <f>VLOOKUP($A1179,'LNST năm'!$A$2:$I$2000,9,FALSE)</f>
        <v>0.30533495793573584</v>
      </c>
      <c r="Z1179" s="46" t="e">
        <f>VLOOKUP($A1179,LNG!$A$2:$H$1999,9,FALSE)</f>
        <v>#REF!</v>
      </c>
      <c r="AA1179" s="162" t="e">
        <f>VLOOKUP($A1179,'GIÁ CP'!$A$2:$D$2000,4,FALSE)/Z1179</f>
        <v>#REF!</v>
      </c>
    </row>
    <row r="1180" spans="1:27" hidden="1">
      <c r="A1180" s="18" t="s">
        <v>1400</v>
      </c>
      <c r="B1180" s="18" t="s">
        <v>3147</v>
      </c>
      <c r="C1180" s="154" t="str">
        <f>VLOOKUP(A1180,'GIÁ CP'!$K$2:$M$2000,3,FALSE)</f>
        <v xml:space="preserve">Xây dựng </v>
      </c>
      <c r="D1180" s="43">
        <f>VLOOKUP($A1180,'Doanh thu'!$A$3:$Q$2000,9,FALSE)/1000000000</f>
        <v>157.43523501000001</v>
      </c>
      <c r="E1180" s="43">
        <f>VLOOKUP($A1180,'Doanh thu'!$A$3:$Q$2000,10,FALSE)/1000000000</f>
        <v>119.81037209</v>
      </c>
      <c r="F1180" s="43">
        <f>VLOOKUP($A1180,'Doanh thu'!$A$3:$Q$2000,11,FALSE)/1000000000</f>
        <v>306.11238705300002</v>
      </c>
      <c r="G1180" s="43">
        <f>VLOOKUP($A1180,'Doanh thu'!$A$3:$Q$2000,12,FALSE)/1000000000</f>
        <v>66.278364126</v>
      </c>
      <c r="H1180" s="43">
        <f>VLOOKUP($A1180,LNST!$A$3:$Q$1635,9,FALSE)/1000000000</f>
        <v>-9.2379018629999994</v>
      </c>
      <c r="I1180" s="43">
        <f>VLOOKUP($A1180,LNST!$A$3:$Q$1635,10,FALSE)/1000000000</f>
        <v>2.105792707</v>
      </c>
      <c r="J1180" s="43">
        <f>VLOOKUP($A1180,LNST!$A$3:$Q$1635,11,FALSE)/1000000000</f>
        <v>30.581132974999999</v>
      </c>
      <c r="K1180" s="43">
        <f>VLOOKUP($A1180,LNST!$A$3:$Q$1635,12,FALSE)/1000000000</f>
        <v>-28.196665609</v>
      </c>
      <c r="L1180" s="45">
        <f>VLOOKUP($A1180,'Doanh thu'!$A$3:$Q$2000,14,FALSE)</f>
        <v>-0.20727402059179403</v>
      </c>
      <c r="M1180" s="45">
        <f>VLOOKUP($A1180,'Doanh thu'!$A$3:$Q$2000,15,FALSE)</f>
        <v>-0.43217146429127207</v>
      </c>
      <c r="N1180" s="45">
        <f>VLOOKUP($A1180,'Doanh thu'!$A$3:$Q$2000,16,FALSE)</f>
        <v>0.21642998896837246</v>
      </c>
      <c r="O1180" s="45">
        <f>VLOOKUP($A1180,'Doanh thu'!$A$3:$Q$2000,17,FALSE)</f>
        <v>-7.0479917842207959E-2</v>
      </c>
      <c r="P1180" s="45">
        <f>VLOOKUP($A1180,LNST!$A$3:$R$1635,14,FALSE)</f>
        <v>-5.5944368062350653</v>
      </c>
      <c r="Q1180" s="45">
        <f>VLOOKUP($A1180,LNST!$A$3:$R$1635,15,FALSE)</f>
        <v>-7.472897031289652E-2</v>
      </c>
      <c r="R1180" s="45">
        <f>VLOOKUP($A1180,LNST!$A$3:$R$1635,16,FALSE)</f>
        <v>11.106135429555192</v>
      </c>
      <c r="S1180" s="45">
        <f>VLOOKUP($A1180,LNST!$A$3:$R$1635,17,FALSE)</f>
        <v>-0.29014619895744448</v>
      </c>
      <c r="T1180" s="45">
        <f>VLOOKUP($A1180,LNG!$A$2:$H$1999,4,FALSE)/(D1180*10^9)</f>
        <v>-3.1007460068833547E-2</v>
      </c>
      <c r="U1180" s="45">
        <f>VLOOKUP($A1180,LNG!$A$2:$H$1999,5,FALSE)/(E1180*10^9)</f>
        <v>6.7270913330822621E-2</v>
      </c>
      <c r="V1180" s="45">
        <f>VLOOKUP($A1180,LNG!$A$2:$H$1999,6,FALSE)/(F1180*10^9)</f>
        <v>6.5968146811725359E-2</v>
      </c>
      <c r="W1180" s="45">
        <f>VLOOKUP($A1180,LNG!$A$2:$H$1999,7,FALSE)/(G1180*10^9)</f>
        <v>0.29957386474194947</v>
      </c>
      <c r="X1180" s="45">
        <f>VLOOKUP($A1180,'LNST năm'!$A$2:$I$2000,8,FALSE)</f>
        <v>-1</v>
      </c>
      <c r="Y1180" s="45">
        <f>VLOOKUP($A1180,'LNST năm'!$A$2:$I$2000,9,FALSE)</f>
        <v>-1</v>
      </c>
      <c r="Z1180" s="46" t="e">
        <f>VLOOKUP($A1180,LNG!$A$2:$H$1999,9,FALSE)</f>
        <v>#REF!</v>
      </c>
      <c r="AA1180" s="162" t="e">
        <f>VLOOKUP($A1180,'GIÁ CP'!$A$2:$D$2000,4,FALSE)/Z1180</f>
        <v>#REF!</v>
      </c>
    </row>
    <row r="1181" spans="1:27" hidden="1">
      <c r="A1181" s="18" t="s">
        <v>667</v>
      </c>
      <c r="B1181" s="18" t="s">
        <v>2382</v>
      </c>
      <c r="C1181" s="154" t="str">
        <f>VLOOKUP(A1181,'GIÁ CP'!$K$2:$M$2000,3,FALSE)</f>
        <v xml:space="preserve">Xây dựng </v>
      </c>
      <c r="D1181" s="43">
        <f>VLOOKUP($A1181,'Doanh thu'!$A$3:$Q$2000,9,FALSE)/1000000000</f>
        <v>470.39243375900003</v>
      </c>
      <c r="E1181" s="43">
        <f>VLOOKUP($A1181,'Doanh thu'!$A$3:$Q$2000,10,FALSE)/1000000000</f>
        <v>424.29574320900002</v>
      </c>
      <c r="F1181" s="43">
        <f>VLOOKUP($A1181,'Doanh thu'!$A$3:$Q$2000,11,FALSE)/1000000000</f>
        <v>476.20713762700001</v>
      </c>
      <c r="G1181" s="43">
        <f>VLOOKUP($A1181,'Doanh thu'!$A$3:$Q$2000,12,FALSE)/1000000000</f>
        <v>355.15952045</v>
      </c>
      <c r="H1181" s="43">
        <f>VLOOKUP($A1181,LNST!$A$3:$Q$1635,9,FALSE)/1000000000</f>
        <v>8.6713440239999997</v>
      </c>
      <c r="I1181" s="43">
        <f>VLOOKUP($A1181,LNST!$A$3:$Q$1635,10,FALSE)/1000000000</f>
        <v>6.9280059889999999</v>
      </c>
      <c r="J1181" s="43">
        <f>VLOOKUP($A1181,LNST!$A$3:$Q$1635,11,FALSE)/1000000000</f>
        <v>2.8882209419999998</v>
      </c>
      <c r="K1181" s="43">
        <f>VLOOKUP($A1181,LNST!$A$3:$Q$1635,12,FALSE)/1000000000</f>
        <v>4.6944896370000002</v>
      </c>
      <c r="L1181" s="45">
        <f>VLOOKUP($A1181,'Doanh thu'!$A$3:$Q$2000,14,FALSE)</f>
        <v>0.77848795827219364</v>
      </c>
      <c r="M1181" s="45">
        <f>VLOOKUP($A1181,'Doanh thu'!$A$3:$Q$2000,15,FALSE)</f>
        <v>0.76998795050601287</v>
      </c>
      <c r="N1181" s="45">
        <f>VLOOKUP($A1181,'Doanh thu'!$A$3:$Q$2000,16,FALSE)</f>
        <v>0.34157272450802301</v>
      </c>
      <c r="O1181" s="45">
        <f>VLOOKUP($A1181,'Doanh thu'!$A$3:$Q$2000,17,FALSE)</f>
        <v>0.41999890611014618</v>
      </c>
      <c r="P1181" s="45">
        <f>VLOOKUP($A1181,LNST!$A$3:$R$1635,14,FALSE)</f>
        <v>31.2410146702546</v>
      </c>
      <c r="Q1181" s="45">
        <f>VLOOKUP($A1181,LNST!$A$3:$R$1635,15,FALSE)</f>
        <v>3.9833197749701039</v>
      </c>
      <c r="R1181" s="45">
        <f>VLOOKUP($A1181,LNST!$A$3:$R$1635,16,FALSE)</f>
        <v>-0.432451563086379</v>
      </c>
      <c r="S1181" s="45">
        <f>VLOOKUP($A1181,LNST!$A$3:$R$1635,17,FALSE)</f>
        <v>2.0150955696332602</v>
      </c>
      <c r="T1181" s="45">
        <f>VLOOKUP($A1181,LNG!$A$2:$H$1999,4,FALSE)/(D1181*10^9)</f>
        <v>4.3704921228671138E-2</v>
      </c>
      <c r="U1181" s="45">
        <f>VLOOKUP($A1181,LNG!$A$2:$H$1999,5,FALSE)/(E1181*10^9)</f>
        <v>0.10120149008624131</v>
      </c>
      <c r="V1181" s="45">
        <f>VLOOKUP($A1181,LNG!$A$2:$H$1999,6,FALSE)/(F1181*10^9)</f>
        <v>8.2638837763125431E-2</v>
      </c>
      <c r="W1181" s="45">
        <f>VLOOKUP($A1181,LNG!$A$2:$H$1999,7,FALSE)/(G1181*10^9)</f>
        <v>0.11440074225947727</v>
      </c>
      <c r="X1181" s="45">
        <f>VLOOKUP($A1181,'LNST năm'!$A$2:$I$2000,8,FALSE)</f>
        <v>2.3502859992059983</v>
      </c>
      <c r="Y1181" s="45">
        <f>VLOOKUP($A1181,'LNST năm'!$A$2:$I$2000,9,FALSE)</f>
        <v>0.44090330645830389</v>
      </c>
      <c r="Z1181" s="46" t="e">
        <f>VLOOKUP($A1181,LNG!$A$2:$H$1999,9,FALSE)</f>
        <v>#REF!</v>
      </c>
      <c r="AA1181" s="162" t="e">
        <f>VLOOKUP($A1181,'GIÁ CP'!$A$2:$D$2000,4,FALSE)/Z1181</f>
        <v>#REF!</v>
      </c>
    </row>
    <row r="1182" spans="1:27" hidden="1">
      <c r="A1182" s="18" t="s">
        <v>291</v>
      </c>
      <c r="B1182" s="18" t="s">
        <v>3695</v>
      </c>
      <c r="C1182" s="154" t="str">
        <f>VLOOKUP(A1182,'GIÁ CP'!$K$2:$M$2000,3,FALSE)</f>
        <v xml:space="preserve">Xây dựng </v>
      </c>
      <c r="D1182" s="43">
        <f>VLOOKUP($A1182,'Doanh thu'!$A$3:$Q$2000,9,FALSE)/1000000000</f>
        <v>99.896467203</v>
      </c>
      <c r="E1182" s="43">
        <f>VLOOKUP($A1182,'Doanh thu'!$A$3:$Q$2000,10,FALSE)/1000000000</f>
        <v>96.938057939999993</v>
      </c>
      <c r="F1182" s="43">
        <f>VLOOKUP($A1182,'Doanh thu'!$A$3:$Q$2000,11,FALSE)/1000000000</f>
        <v>121.547081311</v>
      </c>
      <c r="G1182" s="43">
        <f>VLOOKUP($A1182,'Doanh thu'!$A$3:$Q$2000,12,FALSE)/1000000000</f>
        <v>93.501463612999999</v>
      </c>
      <c r="H1182" s="43">
        <f>VLOOKUP($A1182,LNST!$A$3:$Q$1635,9,FALSE)/1000000000</f>
        <v>-1.2255310909999999</v>
      </c>
      <c r="I1182" s="43">
        <f>VLOOKUP($A1182,LNST!$A$3:$Q$1635,10,FALSE)/1000000000</f>
        <v>-1.724138511</v>
      </c>
      <c r="J1182" s="43">
        <f>VLOOKUP($A1182,LNST!$A$3:$Q$1635,11,FALSE)/1000000000</f>
        <v>-2.2636216889999998</v>
      </c>
      <c r="K1182" s="43">
        <f>VLOOKUP($A1182,LNST!$A$3:$Q$1635,12,FALSE)/1000000000</f>
        <v>-1.7480074249999999</v>
      </c>
      <c r="L1182" s="45">
        <f>VLOOKUP($A1182,'Doanh thu'!$A$3:$Q$2000,14,FALSE)</f>
        <v>-0.14782771002431519</v>
      </c>
      <c r="M1182" s="45">
        <f>VLOOKUP($A1182,'Doanh thu'!$A$3:$Q$2000,15,FALSE)</f>
        <v>-0.236800839354324</v>
      </c>
      <c r="N1182" s="45">
        <f>VLOOKUP($A1182,'Doanh thu'!$A$3:$Q$2000,16,FALSE)</f>
        <v>0.61705108183283375</v>
      </c>
      <c r="O1182" s="45">
        <f>VLOOKUP($A1182,'Doanh thu'!$A$3:$Q$2000,17,FALSE)</f>
        <v>-0.15764773374023766</v>
      </c>
      <c r="P1182" s="45">
        <f>VLOOKUP($A1182,LNST!$A$3:$R$1635,14,FALSE)</f>
        <v>-1.1435163619372002</v>
      </c>
      <c r="Q1182" s="45">
        <f>VLOOKUP($A1182,LNST!$A$3:$R$1635,15,FALSE)</f>
        <v>-3.7604973291588082</v>
      </c>
      <c r="R1182" s="45">
        <f>VLOOKUP($A1182,LNST!$A$3:$R$1635,16,FALSE)</f>
        <v>-0.78188458521537152</v>
      </c>
      <c r="S1182" s="45">
        <f>VLOOKUP($A1182,LNST!$A$3:$R$1635,17,FALSE)</f>
        <v>0.29624259356853816</v>
      </c>
      <c r="T1182" s="45">
        <f>VLOOKUP($A1182,LNG!$A$2:$H$1999,4,FALSE)/(D1182*10^9)</f>
        <v>0.10132808014552105</v>
      </c>
      <c r="U1182" s="45">
        <f>VLOOKUP($A1182,LNG!$A$2:$H$1999,5,FALSE)/(E1182*10^9)</f>
        <v>9.1801516216758652E-2</v>
      </c>
      <c r="V1182" s="45">
        <f>VLOOKUP($A1182,LNG!$A$2:$H$1999,6,FALSE)/(F1182*10^9)</f>
        <v>6.3993993645128075E-2</v>
      </c>
      <c r="W1182" s="45">
        <f>VLOOKUP($A1182,LNG!$A$2:$H$1999,7,FALSE)/(G1182*10^9)</f>
        <v>0.11497867708784483</v>
      </c>
      <c r="X1182" s="45">
        <f>VLOOKUP($A1182,'LNST năm'!$A$2:$I$2000,8,FALSE)</f>
        <v>1</v>
      </c>
      <c r="Y1182" s="45">
        <f>VLOOKUP($A1182,'LNST năm'!$A$2:$I$2000,9,FALSE)</f>
        <v>0.25992104989487319</v>
      </c>
      <c r="Z1182" s="46" t="e">
        <f>VLOOKUP($A1182,LNG!$A$2:$H$1999,9,FALSE)</f>
        <v>#REF!</v>
      </c>
      <c r="AA1182" s="162" t="e">
        <f>VLOOKUP($A1182,'GIÁ CP'!$A$2:$D$2000,4,FALSE)/Z1182</f>
        <v>#REF!</v>
      </c>
    </row>
    <row r="1183" spans="1:27" hidden="1">
      <c r="A1183" s="18" t="s">
        <v>302</v>
      </c>
      <c r="B1183" s="18" t="s">
        <v>1996</v>
      </c>
      <c r="C1183" s="154" t="str">
        <f>VLOOKUP(A1183,'GIÁ CP'!$K$2:$M$2000,3,FALSE)</f>
        <v xml:space="preserve">Thép và sản phẩm thép </v>
      </c>
      <c r="D1183" s="43">
        <f>VLOOKUP($A1183,'Doanh thu'!$A$3:$Q$2000,9,FALSE)/1000000000</f>
        <v>203.702001991</v>
      </c>
      <c r="E1183" s="43">
        <f>VLOOKUP($A1183,'Doanh thu'!$A$3:$Q$2000,10,FALSE)/1000000000</f>
        <v>50.071418147999999</v>
      </c>
      <c r="F1183" s="43">
        <f>VLOOKUP($A1183,'Doanh thu'!$A$3:$Q$2000,11,FALSE)/1000000000</f>
        <v>32.556391054999999</v>
      </c>
      <c r="G1183" s="43">
        <f>VLOOKUP($A1183,'Doanh thu'!$A$3:$Q$2000,12,FALSE)/1000000000</f>
        <v>63.803192129000003</v>
      </c>
      <c r="H1183" s="43">
        <f>VLOOKUP($A1183,LNST!$A$3:$Q$1635,9,FALSE)/1000000000</f>
        <v>-9.0910510299999991</v>
      </c>
      <c r="I1183" s="43">
        <f>VLOOKUP($A1183,LNST!$A$3:$Q$1635,10,FALSE)/1000000000</f>
        <v>-10.299097208999999</v>
      </c>
      <c r="J1183" s="43">
        <f>VLOOKUP($A1183,LNST!$A$3:$Q$1635,11,FALSE)/1000000000</f>
        <v>-20.462756662</v>
      </c>
      <c r="K1183" s="43">
        <f>VLOOKUP($A1183,LNST!$A$3:$Q$1635,12,FALSE)/1000000000</f>
        <v>-5.572595497</v>
      </c>
      <c r="L1183" s="45">
        <f>VLOOKUP($A1183,'Doanh thu'!$A$3:$Q$2000,14,FALSE)</f>
        <v>-0.62712196593290115</v>
      </c>
      <c r="M1183" s="45">
        <f>VLOOKUP($A1183,'Doanh thu'!$A$3:$Q$2000,15,FALSE)</f>
        <v>8.0636656500835291E-2</v>
      </c>
      <c r="N1183" s="45">
        <f>VLOOKUP($A1183,'Doanh thu'!$A$3:$Q$2000,16,FALSE)</f>
        <v>-0.93840992711850368</v>
      </c>
      <c r="O1183" s="45">
        <f>VLOOKUP($A1183,'Doanh thu'!$A$3:$Q$2000,17,FALSE)</f>
        <v>0.54402391649298076</v>
      </c>
      <c r="P1183" s="45">
        <f>VLOOKUP($A1183,LNST!$A$3:$R$1635,14,FALSE)</f>
        <v>0.49679034730588795</v>
      </c>
      <c r="Q1183" s="45">
        <f>VLOOKUP($A1183,LNST!$A$3:$R$1635,15,FALSE)</f>
        <v>-2.8300010500372619E-2</v>
      </c>
      <c r="R1183" s="45">
        <f>VLOOKUP($A1183,LNST!$A$3:$R$1635,16,FALSE)</f>
        <v>0.18160239491997701</v>
      </c>
      <c r="S1183" s="45">
        <f>VLOOKUP($A1183,LNST!$A$3:$R$1635,17,FALSE)</f>
        <v>0.77037388688261288</v>
      </c>
      <c r="T1183" s="45">
        <f>VLOOKUP($A1183,LNG!$A$2:$H$1999,4,FALSE)/(D1183*10^9)</f>
        <v>5.161108548390457E-2</v>
      </c>
      <c r="U1183" s="45">
        <f>VLOOKUP($A1183,LNG!$A$2:$H$1999,5,FALSE)/(E1183*10^9)</f>
        <v>0.18908548096271907</v>
      </c>
      <c r="V1183" s="45">
        <f>VLOOKUP($A1183,LNG!$A$2:$H$1999,6,FALSE)/(F1183*10^9)</f>
        <v>0.22160223204137944</v>
      </c>
      <c r="W1183" s="45">
        <f>VLOOKUP($A1183,LNG!$A$2:$H$1999,7,FALSE)/(G1183*10^9)</f>
        <v>0.20862982485400969</v>
      </c>
      <c r="X1183" s="45">
        <f>VLOOKUP($A1183,'LNST năm'!$A$2:$I$2000,8,FALSE)</f>
        <v>1</v>
      </c>
      <c r="Y1183" s="45">
        <f>VLOOKUP($A1183,'LNST năm'!$A$2:$I$2000,9,FALSE)</f>
        <v>-1</v>
      </c>
      <c r="Z1183" s="46" t="e">
        <f>VLOOKUP($A1183,LNG!$A$2:$H$1999,9,FALSE)</f>
        <v>#REF!</v>
      </c>
      <c r="AA1183" s="162" t="e">
        <f>VLOOKUP($A1183,'GIÁ CP'!$A$2:$D$2000,4,FALSE)/Z1183</f>
        <v>#REF!</v>
      </c>
    </row>
    <row r="1184" spans="1:27" hidden="1">
      <c r="A1184" s="18" t="s">
        <v>302</v>
      </c>
      <c r="B1184" s="18" t="s">
        <v>1996</v>
      </c>
      <c r="C1184" s="154" t="str">
        <f>VLOOKUP(A1184,'GIÁ CP'!$K$2:$M$2000,3,FALSE)</f>
        <v xml:space="preserve">Thép và sản phẩm thép </v>
      </c>
      <c r="D1184" s="43">
        <f>VLOOKUP($A1184,'Doanh thu'!$A$3:$Q$2000,9,FALSE)/1000000000</f>
        <v>203.702001991</v>
      </c>
      <c r="E1184" s="43">
        <f>VLOOKUP($A1184,'Doanh thu'!$A$3:$Q$2000,10,FALSE)/1000000000</f>
        <v>50.071418147999999</v>
      </c>
      <c r="F1184" s="43">
        <f>VLOOKUP($A1184,'Doanh thu'!$A$3:$Q$2000,11,FALSE)/1000000000</f>
        <v>32.556391054999999</v>
      </c>
      <c r="G1184" s="43">
        <f>VLOOKUP($A1184,'Doanh thu'!$A$3:$Q$2000,12,FALSE)/1000000000</f>
        <v>63.803192129000003</v>
      </c>
      <c r="H1184" s="43">
        <f>VLOOKUP($A1184,LNST!$A$3:$Q$1635,9,FALSE)/1000000000</f>
        <v>-9.0910510299999991</v>
      </c>
      <c r="I1184" s="43">
        <f>VLOOKUP($A1184,LNST!$A$3:$Q$1635,10,FALSE)/1000000000</f>
        <v>-10.299097208999999</v>
      </c>
      <c r="J1184" s="43">
        <f>VLOOKUP($A1184,LNST!$A$3:$Q$1635,11,FALSE)/1000000000</f>
        <v>-20.462756662</v>
      </c>
      <c r="K1184" s="43">
        <f>VLOOKUP($A1184,LNST!$A$3:$Q$1635,12,FALSE)/1000000000</f>
        <v>-5.572595497</v>
      </c>
      <c r="L1184" s="45">
        <f>VLOOKUP($A1184,'Doanh thu'!$A$3:$Q$2000,14,FALSE)</f>
        <v>-0.62712196593290115</v>
      </c>
      <c r="M1184" s="45">
        <f>VLOOKUP($A1184,'Doanh thu'!$A$3:$Q$2000,15,FALSE)</f>
        <v>8.0636656500835291E-2</v>
      </c>
      <c r="N1184" s="45">
        <f>VLOOKUP($A1184,'Doanh thu'!$A$3:$Q$2000,16,FALSE)</f>
        <v>-0.93840992711850368</v>
      </c>
      <c r="O1184" s="45">
        <f>VLOOKUP($A1184,'Doanh thu'!$A$3:$Q$2000,17,FALSE)</f>
        <v>0.54402391649298076</v>
      </c>
      <c r="P1184" s="45">
        <f>VLOOKUP($A1184,LNST!$A$3:$R$1635,14,FALSE)</f>
        <v>0.49679034730588795</v>
      </c>
      <c r="Q1184" s="45">
        <f>VLOOKUP($A1184,LNST!$A$3:$R$1635,15,FALSE)</f>
        <v>-2.8300010500372619E-2</v>
      </c>
      <c r="R1184" s="45">
        <f>VLOOKUP($A1184,LNST!$A$3:$R$1635,16,FALSE)</f>
        <v>0.18160239491997701</v>
      </c>
      <c r="S1184" s="45">
        <f>VLOOKUP($A1184,LNST!$A$3:$R$1635,17,FALSE)</f>
        <v>0.77037388688261288</v>
      </c>
      <c r="T1184" s="45">
        <f>VLOOKUP($A1184,LNG!$A$2:$H$1999,4,FALSE)/(D1184*10^9)</f>
        <v>5.161108548390457E-2</v>
      </c>
      <c r="U1184" s="45">
        <f>VLOOKUP($A1184,LNG!$A$2:$H$1999,5,FALSE)/(E1184*10^9)</f>
        <v>0.18908548096271907</v>
      </c>
      <c r="V1184" s="45">
        <f>VLOOKUP($A1184,LNG!$A$2:$H$1999,6,FALSE)/(F1184*10^9)</f>
        <v>0.22160223204137944</v>
      </c>
      <c r="W1184" s="45">
        <f>VLOOKUP($A1184,LNG!$A$2:$H$1999,7,FALSE)/(G1184*10^9)</f>
        <v>0.20862982485400969</v>
      </c>
      <c r="X1184" s="45">
        <f>VLOOKUP($A1184,'LNST năm'!$A$2:$I$2000,8,FALSE)</f>
        <v>1</v>
      </c>
      <c r="Y1184" s="45">
        <f>VLOOKUP($A1184,'LNST năm'!$A$2:$I$2000,9,FALSE)</f>
        <v>-1</v>
      </c>
      <c r="Z1184" s="46" t="e">
        <f>VLOOKUP($A1184,LNG!$A$2:$H$1999,9,FALSE)</f>
        <v>#REF!</v>
      </c>
      <c r="AA1184" s="162" t="e">
        <f>VLOOKUP($A1184,'GIÁ CP'!$A$2:$D$2000,4,FALSE)/Z1184</f>
        <v>#REF!</v>
      </c>
    </row>
    <row r="1185" spans="1:27" hidden="1">
      <c r="A1185" s="18" t="s">
        <v>1237</v>
      </c>
      <c r="B1185" s="18" t="s">
        <v>2892</v>
      </c>
      <c r="C1185" s="154" t="str">
        <f>VLOOKUP(A1185,'GIÁ CP'!$K$2:$M$2000,3,FALSE)</f>
        <v xml:space="preserve">Tư vấn &amp; Hỗ trợ KD </v>
      </c>
      <c r="D1185" s="43">
        <f>VLOOKUP($A1185,'Doanh thu'!$A$3:$Q$2000,9,FALSE)/1000000000</f>
        <v>84.963338733000001</v>
      </c>
      <c r="E1185" s="43">
        <f>VLOOKUP($A1185,'Doanh thu'!$A$3:$Q$2000,10,FALSE)/1000000000</f>
        <v>152.86619460099999</v>
      </c>
      <c r="F1185" s="43">
        <f>VLOOKUP($A1185,'Doanh thu'!$A$3:$Q$2000,11,FALSE)/1000000000</f>
        <v>246.494482326</v>
      </c>
      <c r="G1185" s="43">
        <f>VLOOKUP($A1185,'Doanh thu'!$A$3:$Q$2000,12,FALSE)/1000000000</f>
        <v>124.48174568</v>
      </c>
      <c r="H1185" s="43">
        <f>VLOOKUP($A1185,LNST!$A$3:$Q$1635,9,FALSE)/1000000000</f>
        <v>107.073122064</v>
      </c>
      <c r="I1185" s="43">
        <f>VLOOKUP($A1185,LNST!$A$3:$Q$1635,10,FALSE)/1000000000</f>
        <v>299.80410218600002</v>
      </c>
      <c r="J1185" s="43">
        <f>VLOOKUP($A1185,LNST!$A$3:$Q$1635,11,FALSE)/1000000000</f>
        <v>42.695236936999997</v>
      </c>
      <c r="K1185" s="43">
        <f>VLOOKUP($A1185,LNST!$A$3:$Q$1635,12,FALSE)/1000000000</f>
        <v>95.418205524000001</v>
      </c>
      <c r="L1185" s="45">
        <f>VLOOKUP($A1185,'Doanh thu'!$A$3:$Q$2000,14,FALSE)</f>
        <v>-0.48027374958559221</v>
      </c>
      <c r="M1185" s="45">
        <f>VLOOKUP($A1185,'Doanh thu'!$A$3:$Q$2000,15,FALSE)</f>
        <v>0.27156900348801954</v>
      </c>
      <c r="N1185" s="45">
        <f>VLOOKUP($A1185,'Doanh thu'!$A$3:$Q$2000,16,FALSE)</f>
        <v>0.29183529010730941</v>
      </c>
      <c r="O1185" s="45">
        <f>VLOOKUP($A1185,'Doanh thu'!$A$3:$Q$2000,17,FALSE)</f>
        <v>0.17804527479603066</v>
      </c>
      <c r="P1185" s="45">
        <f>VLOOKUP($A1185,LNST!$A$3:$R$1635,14,FALSE)</f>
        <v>0.62381282791897719</v>
      </c>
      <c r="Q1185" s="45">
        <f>VLOOKUP($A1185,LNST!$A$3:$R$1635,15,FALSE)</f>
        <v>1.4463345892742461</v>
      </c>
      <c r="R1185" s="45">
        <f>VLOOKUP($A1185,LNST!$A$3:$R$1635,16,FALSE)</f>
        <v>-0.65101067814094071</v>
      </c>
      <c r="S1185" s="45">
        <f>VLOOKUP($A1185,LNST!$A$3:$R$1635,17,FALSE)</f>
        <v>4.3470991570368511</v>
      </c>
      <c r="T1185" s="45">
        <f>VLOOKUP($A1185,LNG!$A$2:$H$1999,4,FALSE)/(D1185*10^9)</f>
        <v>0.52709356051477663</v>
      </c>
      <c r="U1185" s="45">
        <f>VLOOKUP($A1185,LNG!$A$2:$H$1999,5,FALSE)/(E1185*10^9)</f>
        <v>0.22048716881436331</v>
      </c>
      <c r="V1185" s="45">
        <f>VLOOKUP($A1185,LNG!$A$2:$H$1999,6,FALSE)/(F1185*10^9)</f>
        <v>0.30107206630228139</v>
      </c>
      <c r="W1185" s="45">
        <f>VLOOKUP($A1185,LNG!$A$2:$H$1999,7,FALSE)/(G1185*10^9)</f>
        <v>1.0657063935143234</v>
      </c>
      <c r="X1185" s="45">
        <f>VLOOKUP($A1185,'LNST năm'!$A$2:$I$2000,8,FALSE)</f>
        <v>-1</v>
      </c>
      <c r="Y1185" s="45">
        <f>VLOOKUP($A1185,'LNST năm'!$A$2:$I$2000,9,FALSE)</f>
        <v>-1</v>
      </c>
      <c r="Z1185" s="46" t="e">
        <f>VLOOKUP($A1185,LNG!$A$2:$H$1999,9,FALSE)</f>
        <v>#REF!</v>
      </c>
      <c r="AA1185" s="162" t="e">
        <f>VLOOKUP($A1185,'GIÁ CP'!$A$2:$D$2000,4,FALSE)/Z1185</f>
        <v>#REF!</v>
      </c>
    </row>
    <row r="1186" spans="1:27" hidden="1">
      <c r="A1186" s="18" t="s">
        <v>447</v>
      </c>
      <c r="B1186" s="18" t="s">
        <v>2162</v>
      </c>
      <c r="C1186" s="154" t="str">
        <f>VLOOKUP(A1186,'GIÁ CP'!$K$2:$M$2000,3,FALSE)</f>
        <v xml:space="preserve">Thực phẩm </v>
      </c>
      <c r="D1186" s="43">
        <f>VLOOKUP($A1186,'Doanh thu'!$A$3:$Q$2000,9,FALSE)/1000000000</f>
        <v>1.601468144</v>
      </c>
      <c r="E1186" s="43">
        <f>VLOOKUP($A1186,'Doanh thu'!$A$3:$Q$2000,10,FALSE)/1000000000</f>
        <v>1.570878054</v>
      </c>
      <c r="F1186" s="43">
        <f>VLOOKUP($A1186,'Doanh thu'!$A$3:$Q$2000,11,FALSE)/1000000000</f>
        <v>1.555297991</v>
      </c>
      <c r="G1186" s="43">
        <f>VLOOKUP($A1186,'Doanh thu'!$A$3:$Q$2000,12,FALSE)/1000000000</f>
        <v>1.5774937259999999</v>
      </c>
      <c r="H1186" s="43">
        <f>VLOOKUP($A1186,LNST!$A$3:$Q$1635,9,FALSE)/1000000000</f>
        <v>-14.507074641000001</v>
      </c>
      <c r="I1186" s="43">
        <f>VLOOKUP($A1186,LNST!$A$3:$Q$1635,10,FALSE)/1000000000</f>
        <v>-14.817229415</v>
      </c>
      <c r="J1186" s="43">
        <f>VLOOKUP($A1186,LNST!$A$3:$Q$1635,11,FALSE)/1000000000</f>
        <v>-14.534178198999999</v>
      </c>
      <c r="K1186" s="43">
        <f>VLOOKUP($A1186,LNST!$A$3:$Q$1635,12,FALSE)/1000000000</f>
        <v>-14.521213146999999</v>
      </c>
      <c r="L1186" s="45">
        <f>VLOOKUP($A1186,'Doanh thu'!$A$3:$Q$2000,14,FALSE)</f>
        <v>3.8003236644676301E-2</v>
      </c>
      <c r="M1186" s="45">
        <f>VLOOKUP($A1186,'Doanh thu'!$A$3:$Q$2000,15,FALSE)</f>
        <v>2.1751754015272786E-3</v>
      </c>
      <c r="N1186" s="45">
        <f>VLOOKUP($A1186,'Doanh thu'!$A$3:$Q$2000,16,FALSE)</f>
        <v>9.9215813986938628E-2</v>
      </c>
      <c r="O1186" s="45">
        <f>VLOOKUP($A1186,'Doanh thu'!$A$3:$Q$2000,17,FALSE)</f>
        <v>-2.6739325742078417E-2</v>
      </c>
      <c r="P1186" s="45">
        <f>VLOOKUP($A1186,LNST!$A$3:$R$1635,14,FALSE)</f>
        <v>1.8397646289272006E-2</v>
      </c>
      <c r="Q1186" s="45">
        <f>VLOOKUP($A1186,LNST!$A$3:$R$1635,15,FALSE)</f>
        <v>-1.5028663473792286E-2</v>
      </c>
      <c r="R1186" s="45">
        <f>VLOOKUP($A1186,LNST!$A$3:$R$1635,16,FALSE)</f>
        <v>7.5482487589952378E-3</v>
      </c>
      <c r="S1186" s="45">
        <f>VLOOKUP($A1186,LNST!$A$3:$R$1635,17,FALSE)</f>
        <v>2.8906220838478599E-3</v>
      </c>
      <c r="T1186" s="45">
        <f>VLOOKUP($A1186,LNG!$A$2:$H$1999,4,FALSE)/(D1186*10^9)</f>
        <v>0.40895753278249414</v>
      </c>
      <c r="U1186" s="45">
        <f>VLOOKUP($A1186,LNG!$A$2:$H$1999,5,FALSE)/(E1186*10^9)</f>
        <v>0.4045933905446234</v>
      </c>
      <c r="V1186" s="45">
        <f>VLOOKUP($A1186,LNG!$A$2:$H$1999,6,FALSE)/(F1186*10^9)</f>
        <v>0.38777694981282851</v>
      </c>
      <c r="W1186" s="45">
        <f>VLOOKUP($A1186,LNG!$A$2:$H$1999,7,FALSE)/(G1186*10^9)</f>
        <v>0.37185226180734743</v>
      </c>
      <c r="X1186" s="45">
        <f>VLOOKUP($A1186,'LNST năm'!$A$2:$I$2000,8,FALSE)</f>
        <v>4.3966997611459037E-3</v>
      </c>
      <c r="Y1186" s="45">
        <f>VLOOKUP($A1186,'LNST năm'!$A$2:$I$2000,9,FALSE)</f>
        <v>2.9634694827174179E-4</v>
      </c>
      <c r="Z1186" s="46" t="e">
        <f>VLOOKUP($A1186,LNG!$A$2:$H$1999,9,FALSE)</f>
        <v>#REF!</v>
      </c>
      <c r="AA1186" s="162" t="e">
        <f>VLOOKUP($A1186,'GIÁ CP'!$A$2:$D$2000,4,FALSE)/Z1186</f>
        <v>#REF!</v>
      </c>
    </row>
    <row r="1187" spans="1:27" hidden="1">
      <c r="A1187" s="18" t="s">
        <v>539</v>
      </c>
      <c r="B1187" s="18" t="s">
        <v>1893</v>
      </c>
      <c r="C1187" s="154" t="str">
        <f>VLOOKUP(A1187,'GIÁ CP'!$K$2:$M$2000,3,FALSE)</f>
        <v xml:space="preserve">Xây dựng </v>
      </c>
      <c r="D1187" s="43">
        <f>VLOOKUP($A1187,'Doanh thu'!$A$3:$Q$2000,9,FALSE)/1000000000</f>
        <v>326.97609181899998</v>
      </c>
      <c r="E1187" s="43">
        <f>VLOOKUP($A1187,'Doanh thu'!$A$3:$Q$2000,10,FALSE)/1000000000</f>
        <v>335.77582398499999</v>
      </c>
      <c r="F1187" s="43">
        <f>VLOOKUP($A1187,'Doanh thu'!$A$3:$Q$2000,11,FALSE)/1000000000</f>
        <v>649.71873715000004</v>
      </c>
      <c r="G1187" s="43">
        <f>VLOOKUP($A1187,'Doanh thu'!$A$3:$Q$2000,12,FALSE)/1000000000</f>
        <v>297.169182659</v>
      </c>
      <c r="H1187" s="43">
        <f>VLOOKUP($A1187,LNST!$A$3:$Q$1635,9,FALSE)/1000000000</f>
        <v>1.715213082</v>
      </c>
      <c r="I1187" s="43">
        <f>VLOOKUP($A1187,LNST!$A$3:$Q$1635,10,FALSE)/1000000000</f>
        <v>6.743417429</v>
      </c>
      <c r="J1187" s="43">
        <f>VLOOKUP($A1187,LNST!$A$3:$Q$1635,11,FALSE)/1000000000</f>
        <v>11.984026531</v>
      </c>
      <c r="K1187" s="43">
        <f>VLOOKUP($A1187,LNST!$A$3:$Q$1635,12,FALSE)/1000000000</f>
        <v>3.4411355860000001</v>
      </c>
      <c r="L1187" s="45">
        <f>VLOOKUP($A1187,'Doanh thu'!$A$3:$Q$2000,14,FALSE)</f>
        <v>-0.22921644314947148</v>
      </c>
      <c r="M1187" s="45">
        <f>VLOOKUP($A1187,'Doanh thu'!$A$3:$Q$2000,15,FALSE)</f>
        <v>-0.11909732648893123</v>
      </c>
      <c r="N1187" s="45">
        <f>VLOOKUP($A1187,'Doanh thu'!$A$3:$Q$2000,16,FALSE)</f>
        <v>0.18246402398277556</v>
      </c>
      <c r="O1187" s="45">
        <f>VLOOKUP($A1187,'Doanh thu'!$A$3:$Q$2000,17,FALSE)</f>
        <v>0.33024263558215289</v>
      </c>
      <c r="P1187" s="45">
        <f>VLOOKUP($A1187,LNST!$A$3:$R$1635,14,FALSE)</f>
        <v>0.41779751247075325</v>
      </c>
      <c r="Q1187" s="45">
        <f>VLOOKUP($A1187,LNST!$A$3:$R$1635,15,FALSE)</f>
        <v>1.4962154014557472</v>
      </c>
      <c r="R1187" s="45">
        <f>VLOOKUP($A1187,LNST!$A$3:$R$1635,16,FALSE)</f>
        <v>10.833286822319327</v>
      </c>
      <c r="S1187" s="45">
        <f>VLOOKUP($A1187,LNST!$A$3:$R$1635,17,FALSE)</f>
        <v>1.0298842220896585</v>
      </c>
      <c r="T1187" s="45">
        <f>VLOOKUP($A1187,LNG!$A$2:$H$1999,4,FALSE)/(D1187*10^9)</f>
        <v>8.2285587956362538E-2</v>
      </c>
      <c r="U1187" s="45">
        <f>VLOOKUP($A1187,LNG!$A$2:$H$1999,5,FALSE)/(E1187*10^9)</f>
        <v>9.0440813628549416E-2</v>
      </c>
      <c r="V1187" s="45">
        <f>VLOOKUP($A1187,LNG!$A$2:$H$1999,6,FALSE)/(F1187*10^9)</f>
        <v>5.6202041819165965E-2</v>
      </c>
      <c r="W1187" s="45">
        <f>VLOOKUP($A1187,LNG!$A$2:$H$1999,7,FALSE)/(G1187*10^9)</f>
        <v>7.6429217383090373E-2</v>
      </c>
      <c r="X1187" s="45">
        <f>VLOOKUP($A1187,'LNST năm'!$A$2:$I$2000,8,FALSE)</f>
        <v>-1</v>
      </c>
      <c r="Y1187" s="45">
        <f>VLOOKUP($A1187,'LNST năm'!$A$2:$I$2000,9,FALSE)</f>
        <v>-1</v>
      </c>
      <c r="Z1187" s="46" t="e">
        <f>VLOOKUP($A1187,LNG!$A$2:$H$1999,9,FALSE)</f>
        <v>#REF!</v>
      </c>
      <c r="AA1187" s="162" t="e">
        <f>VLOOKUP($A1187,'GIÁ CP'!$A$2:$D$2000,4,FALSE)/Z1187</f>
        <v>#REF!</v>
      </c>
    </row>
    <row r="1188" spans="1:27" hidden="1">
      <c r="A1188" s="18" t="s">
        <v>1226</v>
      </c>
      <c r="B1188" s="18" t="s">
        <v>2861</v>
      </c>
      <c r="C1188" s="154" t="str">
        <f>VLOOKUP(A1188,'GIÁ CP'!$K$2:$M$2000,3,FALSE)</f>
        <v xml:space="preserve">Hàng May mặc </v>
      </c>
      <c r="D1188" s="43">
        <f>VLOOKUP($A1188,'Doanh thu'!$A$3:$Q$2000,9,FALSE)/1000000000</f>
        <v>227.46473479299999</v>
      </c>
      <c r="E1188" s="43">
        <f>VLOOKUP($A1188,'Doanh thu'!$A$3:$Q$2000,10,FALSE)/1000000000</f>
        <v>219.31503589299999</v>
      </c>
      <c r="F1188" s="43">
        <f>VLOOKUP($A1188,'Doanh thu'!$A$3:$Q$2000,11,FALSE)/1000000000</f>
        <v>167.96878683700001</v>
      </c>
      <c r="G1188" s="43">
        <f>VLOOKUP($A1188,'Doanh thu'!$A$3:$Q$2000,12,FALSE)/1000000000</f>
        <v>226.65242823099999</v>
      </c>
      <c r="H1188" s="43">
        <f>VLOOKUP($A1188,LNST!$A$3:$Q$1635,9,FALSE)/1000000000</f>
        <v>24.774622096000002</v>
      </c>
      <c r="I1188" s="43">
        <f>VLOOKUP($A1188,LNST!$A$3:$Q$1635,10,FALSE)/1000000000</f>
        <v>17.222928538000001</v>
      </c>
      <c r="J1188" s="43">
        <f>VLOOKUP($A1188,LNST!$A$3:$Q$1635,11,FALSE)/1000000000</f>
        <v>27.471398658999998</v>
      </c>
      <c r="K1188" s="43">
        <f>VLOOKUP($A1188,LNST!$A$3:$Q$1635,12,FALSE)/1000000000</f>
        <v>17.207911015000001</v>
      </c>
      <c r="L1188" s="45">
        <f>VLOOKUP($A1188,'Doanh thu'!$A$3:$Q$2000,14,FALSE)</f>
        <v>0.57130919432068572</v>
      </c>
      <c r="M1188" s="45">
        <f>VLOOKUP($A1188,'Doanh thu'!$A$3:$Q$2000,15,FALSE)</f>
        <v>9.8736897735838172E-2</v>
      </c>
      <c r="N1188" s="45">
        <f>VLOOKUP($A1188,'Doanh thu'!$A$3:$Q$2000,16,FALSE)</f>
        <v>-1.4769878019725751E-3</v>
      </c>
      <c r="O1188" s="45">
        <f>VLOOKUP($A1188,'Doanh thu'!$A$3:$Q$2000,17,FALSE)</f>
        <v>0.20748824518301129</v>
      </c>
      <c r="P1188" s="45">
        <f>VLOOKUP($A1188,LNST!$A$3:$R$1635,14,FALSE)</f>
        <v>0.92144002955491755</v>
      </c>
      <c r="Q1188" s="45">
        <f>VLOOKUP($A1188,LNST!$A$3:$R$1635,15,FALSE)</f>
        <v>-5.0739062798997009E-2</v>
      </c>
      <c r="R1188" s="45">
        <f>VLOOKUP($A1188,LNST!$A$3:$R$1635,16,FALSE)</f>
        <v>0.26093131630274474</v>
      </c>
      <c r="S1188" s="45">
        <f>VLOOKUP($A1188,LNST!$A$3:$R$1635,17,FALSE)</f>
        <v>2.9373841985938856E-2</v>
      </c>
      <c r="T1188" s="45">
        <f>VLOOKUP($A1188,LNG!$A$2:$H$1999,4,FALSE)/(D1188*10^9)</f>
        <v>0.23326882307838465</v>
      </c>
      <c r="U1188" s="45">
        <f>VLOOKUP($A1188,LNG!$A$2:$H$1999,5,FALSE)/(E1188*10^9)</f>
        <v>0.24012133080876855</v>
      </c>
      <c r="V1188" s="45">
        <f>VLOOKUP($A1188,LNG!$A$2:$H$1999,6,FALSE)/(F1188*10^9)</f>
        <v>0.28177334103108725</v>
      </c>
      <c r="W1188" s="45">
        <f>VLOOKUP($A1188,LNG!$A$2:$H$1999,7,FALSE)/(G1188*10^9)</f>
        <v>0.15306888373876626</v>
      </c>
      <c r="X1188" s="45">
        <f>VLOOKUP($A1188,'LNST năm'!$A$2:$I$2000,8,FALSE)</f>
        <v>0.28056826237059435</v>
      </c>
      <c r="Y1188" s="45">
        <f>VLOOKUP($A1188,'LNST năm'!$A$2:$I$2000,9,FALSE)</f>
        <v>-0.10174893705982335</v>
      </c>
      <c r="Z1188" s="46" t="e">
        <f>VLOOKUP($A1188,LNG!$A$2:$H$1999,9,FALSE)</f>
        <v>#REF!</v>
      </c>
      <c r="AA1188" s="162" t="e">
        <f>VLOOKUP($A1188,'GIÁ CP'!$A$2:$D$2000,4,FALSE)/Z1188</f>
        <v>#REF!</v>
      </c>
    </row>
    <row r="1189" spans="1:27" hidden="1">
      <c r="A1189" s="18" t="s">
        <v>1594</v>
      </c>
      <c r="B1189" s="18" t="s">
        <v>3096</v>
      </c>
      <c r="C1189" s="154" t="str">
        <f>VLOOKUP(A1189,'GIÁ CP'!$K$2:$M$2000,3,FALSE)</f>
        <v xml:space="preserve">Kho bãi, hậu cần và bảo dưỡng </v>
      </c>
      <c r="D1189" s="43">
        <f>VLOOKUP($A1189,'Doanh thu'!$A$3:$Q$2000,9,FALSE)/1000000000</f>
        <v>612.29491080900004</v>
      </c>
      <c r="E1189" s="43">
        <f>VLOOKUP($A1189,'Doanh thu'!$A$3:$Q$2000,10,FALSE)/1000000000</f>
        <v>322.43757470200001</v>
      </c>
      <c r="F1189" s="43">
        <f>VLOOKUP($A1189,'Doanh thu'!$A$3:$Q$2000,11,FALSE)/1000000000</f>
        <v>477.45783426499997</v>
      </c>
      <c r="G1189" s="43">
        <f>VLOOKUP($A1189,'Doanh thu'!$A$3:$Q$2000,12,FALSE)/1000000000</f>
        <v>422.03842910399999</v>
      </c>
      <c r="H1189" s="43">
        <f>VLOOKUP($A1189,LNST!$A$3:$Q$1635,9,FALSE)/1000000000</f>
        <v>14.651822636</v>
      </c>
      <c r="I1189" s="43">
        <f>VLOOKUP($A1189,LNST!$A$3:$Q$1635,10,FALSE)/1000000000</f>
        <v>6.5427023369999997</v>
      </c>
      <c r="J1189" s="43">
        <f>VLOOKUP($A1189,LNST!$A$3:$Q$1635,11,FALSE)/1000000000</f>
        <v>8.6178686300000003</v>
      </c>
      <c r="K1189" s="43">
        <f>VLOOKUP($A1189,LNST!$A$3:$Q$1635,12,FALSE)/1000000000</f>
        <v>8.4314914069999993</v>
      </c>
      <c r="L1189" s="45">
        <f>VLOOKUP($A1189,'Doanh thu'!$A$3:$Q$2000,14,FALSE)</f>
        <v>-8.2328904096562197E-2</v>
      </c>
      <c r="M1189" s="45">
        <f>VLOOKUP($A1189,'Doanh thu'!$A$3:$Q$2000,15,FALSE)</f>
        <v>2.042179069872628E-2</v>
      </c>
      <c r="N1189" s="45">
        <f>VLOOKUP($A1189,'Doanh thu'!$A$3:$Q$2000,16,FALSE)</f>
        <v>0.1401573666518601</v>
      </c>
      <c r="O1189" s="45">
        <f>VLOOKUP($A1189,'Doanh thu'!$A$3:$Q$2000,17,FALSE)</f>
        <v>1.8047682424212501</v>
      </c>
      <c r="P1189" s="45">
        <f>VLOOKUP($A1189,LNST!$A$3:$R$1635,14,FALSE)</f>
        <v>0.11630673289173188</v>
      </c>
      <c r="Q1189" s="45">
        <f>VLOOKUP($A1189,LNST!$A$3:$R$1635,15,FALSE)</f>
        <v>0.22007452531118915</v>
      </c>
      <c r="R1189" s="45">
        <f>VLOOKUP($A1189,LNST!$A$3:$R$1635,16,FALSE)</f>
        <v>0.55961891710014156</v>
      </c>
      <c r="S1189" s="45">
        <f>VLOOKUP($A1189,LNST!$A$3:$R$1635,17,FALSE)</f>
        <v>1.3479201501035918</v>
      </c>
      <c r="T1189" s="45">
        <f>VLOOKUP($A1189,LNG!$A$2:$H$1999,4,FALSE)/(D1189*10^9)</f>
        <v>2.2976774738192401E-2</v>
      </c>
      <c r="U1189" s="45">
        <f>VLOOKUP($A1189,LNG!$A$2:$H$1999,5,FALSE)/(E1189*10^9)</f>
        <v>6.8147974860895466E-2</v>
      </c>
      <c r="V1189" s="45">
        <f>VLOOKUP($A1189,LNG!$A$2:$H$1999,6,FALSE)/(F1189*10^9)</f>
        <v>4.684840500613751E-2</v>
      </c>
      <c r="W1189" s="45">
        <f>VLOOKUP($A1189,LNG!$A$2:$H$1999,7,FALSE)/(G1189*10^9)</f>
        <v>7.4010041067380988E-2</v>
      </c>
      <c r="X1189" s="45">
        <f>VLOOKUP($A1189,'LNST năm'!$A$2:$I$2000,8,FALSE)</f>
        <v>0.18090044622478463</v>
      </c>
      <c r="Y1189" s="45">
        <f>VLOOKUP($A1189,'LNST năm'!$A$2:$I$2000,9,FALSE)</f>
        <v>0.16630553535447024</v>
      </c>
      <c r="Z1189" s="46" t="e">
        <f>VLOOKUP($A1189,LNG!$A$2:$H$1999,9,FALSE)</f>
        <v>#REF!</v>
      </c>
      <c r="AA1189" s="162" t="e">
        <f>VLOOKUP($A1189,'GIÁ CP'!$A$2:$D$2000,4,FALSE)/Z1189</f>
        <v>#REF!</v>
      </c>
    </row>
    <row r="1190" spans="1:27" hidden="1">
      <c r="A1190" s="18" t="s">
        <v>526</v>
      </c>
      <c r="B1190" s="18" t="s">
        <v>2239</v>
      </c>
      <c r="C1190" s="154" t="str">
        <f>VLOOKUP(A1190,'GIÁ CP'!$K$2:$M$2000,3,FALSE)</f>
        <v xml:space="preserve">Thuốc lá </v>
      </c>
      <c r="D1190" s="43">
        <f>VLOOKUP($A1190,'Doanh thu'!$A$3:$Q$2000,9,FALSE)/1000000000</f>
        <v>304.90860626099999</v>
      </c>
      <c r="E1190" s="43">
        <f>VLOOKUP($A1190,'Doanh thu'!$A$3:$Q$2000,10,FALSE)/1000000000</f>
        <v>312.45331163399999</v>
      </c>
      <c r="F1190" s="43">
        <f>VLOOKUP($A1190,'Doanh thu'!$A$3:$Q$2000,11,FALSE)/1000000000</f>
        <v>227.310438463</v>
      </c>
      <c r="G1190" s="43">
        <f>VLOOKUP($A1190,'Doanh thu'!$A$3:$Q$2000,12,FALSE)/1000000000</f>
        <v>140.16125262</v>
      </c>
      <c r="H1190" s="43">
        <f>VLOOKUP($A1190,LNST!$A$3:$Q$1635,9,FALSE)/1000000000</f>
        <v>10.021754545</v>
      </c>
      <c r="I1190" s="43">
        <f>VLOOKUP($A1190,LNST!$A$3:$Q$1635,10,FALSE)/1000000000</f>
        <v>8.7183830170000007</v>
      </c>
      <c r="J1190" s="43">
        <f>VLOOKUP($A1190,LNST!$A$3:$Q$1635,11,FALSE)/1000000000</f>
        <v>1.1561609319999999</v>
      </c>
      <c r="K1190" s="43">
        <f>VLOOKUP($A1190,LNST!$A$3:$Q$1635,12,FALSE)/1000000000</f>
        <v>5.2202805889999997</v>
      </c>
      <c r="L1190" s="45">
        <f>VLOOKUP($A1190,'Doanh thu'!$A$3:$Q$2000,14,FALSE)</f>
        <v>0.69319232911024031</v>
      </c>
      <c r="M1190" s="45">
        <f>VLOOKUP($A1190,'Doanh thu'!$A$3:$Q$2000,15,FALSE)</f>
        <v>0.11971769548640276</v>
      </c>
      <c r="N1190" s="45">
        <f>VLOOKUP($A1190,'Doanh thu'!$A$3:$Q$2000,16,FALSE)</f>
        <v>-4.5259763862810824E-2</v>
      </c>
      <c r="O1190" s="45">
        <f>VLOOKUP($A1190,'Doanh thu'!$A$3:$Q$2000,17,FALSE)</f>
        <v>0.39191055223612264</v>
      </c>
      <c r="P1190" s="45">
        <f>VLOOKUP($A1190,LNST!$A$3:$R$1635,14,FALSE)</f>
        <v>0.75261381926731519</v>
      </c>
      <c r="Q1190" s="45">
        <f>VLOOKUP($A1190,LNST!$A$3:$R$1635,15,FALSE)</f>
        <v>0.65613173498813138</v>
      </c>
      <c r="R1190" s="45">
        <f>VLOOKUP($A1190,LNST!$A$3:$R$1635,16,FALSE)</f>
        <v>-0.48964035918808529</v>
      </c>
      <c r="S1190" s="45">
        <f>VLOOKUP($A1190,LNST!$A$3:$R$1635,17,FALSE)</f>
        <v>0.17918046361654888</v>
      </c>
      <c r="T1190" s="45">
        <f>VLOOKUP($A1190,LNG!$A$2:$H$1999,4,FALSE)/(D1190*10^9)</f>
        <v>0.10965467097173417</v>
      </c>
      <c r="U1190" s="45">
        <f>VLOOKUP($A1190,LNG!$A$2:$H$1999,5,FALSE)/(E1190*10^9)</f>
        <v>0.21241961011040772</v>
      </c>
      <c r="V1190" s="45">
        <f>VLOOKUP($A1190,LNG!$A$2:$H$1999,6,FALSE)/(F1190*10^9)</f>
        <v>0.19106369355347205</v>
      </c>
      <c r="W1190" s="45">
        <f>VLOOKUP($A1190,LNG!$A$2:$H$1999,7,FALSE)/(G1190*10^9)</f>
        <v>0.11591665272889883</v>
      </c>
      <c r="X1190" s="45">
        <f>VLOOKUP($A1190,'LNST năm'!$A$2:$I$2000,8,FALSE)</f>
        <v>0.32833251327772528</v>
      </c>
      <c r="Y1190" s="45">
        <f>VLOOKUP($A1190,'LNST năm'!$A$2:$I$2000,9,FALSE)</f>
        <v>0.50717048095459472</v>
      </c>
      <c r="Z1190" s="46" t="e">
        <f>VLOOKUP($A1190,LNG!$A$2:$H$1999,9,FALSE)</f>
        <v>#REF!</v>
      </c>
      <c r="AA1190" s="162" t="e">
        <f>VLOOKUP($A1190,'GIÁ CP'!$A$2:$D$2000,4,FALSE)/Z1190</f>
        <v>#REF!</v>
      </c>
    </row>
    <row r="1191" spans="1:27" hidden="1">
      <c r="A1191" s="18" t="s">
        <v>13</v>
      </c>
      <c r="B1191" s="18" t="s">
        <v>1661</v>
      </c>
      <c r="C1191" s="154" t="str">
        <f>VLOOKUP(A1191,'GIÁ CP'!$K$2:$M$2000,3,FALSE)</f>
        <v xml:space="preserve">Nuôi trồng nông &amp; hải sản </v>
      </c>
      <c r="D1191" s="43">
        <f>VLOOKUP($A1191,'Doanh thu'!$A$3:$Q$2000,9,FALSE)/1000000000</f>
        <v>3354.253351154</v>
      </c>
      <c r="E1191" s="43">
        <f>VLOOKUP($A1191,'Doanh thu'!$A$3:$Q$2000,10,FALSE)/1000000000</f>
        <v>2632.778970719</v>
      </c>
      <c r="F1191" s="43">
        <f>VLOOKUP($A1191,'Doanh thu'!$A$3:$Q$2000,11,FALSE)/1000000000</f>
        <v>2615.3320550859999</v>
      </c>
      <c r="G1191" s="43">
        <f>VLOOKUP($A1191,'Doanh thu'!$A$3:$Q$2000,12,FALSE)/1000000000</f>
        <v>2469.5983094389999</v>
      </c>
      <c r="H1191" s="43">
        <f>VLOOKUP($A1191,LNST!$A$3:$Q$1635,9,FALSE)/1000000000</f>
        <v>17.733567959999998</v>
      </c>
      <c r="I1191" s="43">
        <f>VLOOKUP($A1191,LNST!$A$3:$Q$1635,10,FALSE)/1000000000</f>
        <v>11.410532032000001</v>
      </c>
      <c r="J1191" s="43">
        <f>VLOOKUP($A1191,LNST!$A$3:$Q$1635,11,FALSE)/1000000000</f>
        <v>-7.3039010319999997</v>
      </c>
      <c r="K1191" s="43">
        <f>VLOOKUP($A1191,LNST!$A$3:$Q$1635,12,FALSE)/1000000000</f>
        <v>84.641615013000006</v>
      </c>
      <c r="L1191" s="45">
        <f>VLOOKUP($A1191,'Doanh thu'!$A$3:$Q$2000,14,FALSE)</f>
        <v>-7.3389886591786815E-3</v>
      </c>
      <c r="M1191" s="45">
        <f>VLOOKUP($A1191,'Doanh thu'!$A$3:$Q$2000,15,FALSE)</f>
        <v>-0.18218009713828928</v>
      </c>
      <c r="N1191" s="45">
        <f>VLOOKUP($A1191,'Doanh thu'!$A$3:$Q$2000,16,FALSE)</f>
        <v>-8.754570176433997E-2</v>
      </c>
      <c r="O1191" s="45">
        <f>VLOOKUP($A1191,'Doanh thu'!$A$3:$Q$2000,17,FALSE)</f>
        <v>-9.0422268242310463E-2</v>
      </c>
      <c r="P1191" s="45">
        <f>VLOOKUP($A1191,LNST!$A$3:$R$1635,14,FALSE)</f>
        <v>-0.79949137551658955</v>
      </c>
      <c r="Q1191" s="45">
        <f>VLOOKUP($A1191,LNST!$A$3:$R$1635,15,FALSE)</f>
        <v>-0.76878237793071447</v>
      </c>
      <c r="R1191" s="45">
        <f>VLOOKUP($A1191,LNST!$A$3:$R$1635,16,FALSE)</f>
        <v>0.52617304987500968</v>
      </c>
      <c r="S1191" s="45">
        <f>VLOOKUP($A1191,LNST!$A$3:$R$1635,17,FALSE)</f>
        <v>4.3327942955430814</v>
      </c>
      <c r="T1191" s="45">
        <f>VLOOKUP($A1191,LNG!$A$2:$H$1999,4,FALSE)/(D1191*10^9)</f>
        <v>9.1272166458944412E-2</v>
      </c>
      <c r="U1191" s="45">
        <f>VLOOKUP($A1191,LNG!$A$2:$H$1999,5,FALSE)/(E1191*10^9)</f>
        <v>0.14866833412229341</v>
      </c>
      <c r="V1191" s="45">
        <f>VLOOKUP($A1191,LNG!$A$2:$H$1999,6,FALSE)/(F1191*10^9)</f>
        <v>0.12112365237674701</v>
      </c>
      <c r="W1191" s="45">
        <f>VLOOKUP($A1191,LNG!$A$2:$H$1999,7,FALSE)/(G1191*10^9)</f>
        <v>0.14382054325332094</v>
      </c>
      <c r="X1191" s="45">
        <f>VLOOKUP($A1191,'LNST năm'!$A$2:$I$2000,8,FALSE)</f>
        <v>-1</v>
      </c>
      <c r="Y1191" s="45">
        <f>VLOOKUP($A1191,'LNST năm'!$A$2:$I$2000,9,FALSE)</f>
        <v>-1</v>
      </c>
      <c r="Z1191" s="46" t="e">
        <f>VLOOKUP($A1191,LNG!$A$2:$H$1999,9,FALSE)</f>
        <v>#REF!</v>
      </c>
      <c r="AA1191" s="162" t="e">
        <f>VLOOKUP($A1191,'GIÁ CP'!$A$2:$D$2000,4,FALSE)/Z1191</f>
        <v>#REF!</v>
      </c>
    </row>
    <row r="1192" spans="1:27" hidden="1">
      <c r="A1192" s="18" t="s">
        <v>509</v>
      </c>
      <c r="B1192" s="18" t="s">
        <v>2223</v>
      </c>
      <c r="C1192" s="154" t="str">
        <f>VLOOKUP(A1192,'GIÁ CP'!$K$2:$M$2000,3,FALSE)</f>
        <v xml:space="preserve">Xây dựng </v>
      </c>
      <c r="D1192" s="43">
        <f>VLOOKUP($A1192,'Doanh thu'!$A$3:$Q$2000,9,FALSE)/1000000000</f>
        <v>367.27564487500001</v>
      </c>
      <c r="E1192" s="43">
        <f>VLOOKUP($A1192,'Doanh thu'!$A$3:$Q$2000,10,FALSE)/1000000000</f>
        <v>383.50007236300002</v>
      </c>
      <c r="F1192" s="43">
        <f>VLOOKUP($A1192,'Doanh thu'!$A$3:$Q$2000,11,FALSE)/1000000000</f>
        <v>393.98245081599998</v>
      </c>
      <c r="G1192" s="43">
        <f>VLOOKUP($A1192,'Doanh thu'!$A$3:$Q$2000,12,FALSE)/1000000000</f>
        <v>393.24087754300001</v>
      </c>
      <c r="H1192" s="43">
        <f>VLOOKUP($A1192,LNST!$A$3:$Q$1635,9,FALSE)/1000000000</f>
        <v>3.3662045119999999</v>
      </c>
      <c r="I1192" s="43">
        <f>VLOOKUP($A1192,LNST!$A$3:$Q$1635,10,FALSE)/1000000000</f>
        <v>5.2658298730000004</v>
      </c>
      <c r="J1192" s="43">
        <f>VLOOKUP($A1192,LNST!$A$3:$Q$1635,11,FALSE)/1000000000</f>
        <v>6.8867198309999997</v>
      </c>
      <c r="K1192" s="43">
        <f>VLOOKUP($A1192,LNST!$A$3:$Q$1635,12,FALSE)/1000000000</f>
        <v>7.527220067</v>
      </c>
      <c r="L1192" s="45">
        <f>VLOOKUP($A1192,'Doanh thu'!$A$3:$Q$2000,14,FALSE)</f>
        <v>0.21068951041476658</v>
      </c>
      <c r="M1192" s="45">
        <f>VLOOKUP($A1192,'Doanh thu'!$A$3:$Q$2000,15,FALSE)</f>
        <v>0.39958490988360734</v>
      </c>
      <c r="N1192" s="45">
        <f>VLOOKUP($A1192,'Doanh thu'!$A$3:$Q$2000,16,FALSE)</f>
        <v>-4.9260739620955202E-2</v>
      </c>
      <c r="O1192" s="45">
        <f>VLOOKUP($A1192,'Doanh thu'!$A$3:$Q$2000,17,FALSE)</f>
        <v>7.9702248503749434E-2</v>
      </c>
      <c r="P1192" s="45">
        <f>VLOOKUP($A1192,LNST!$A$3:$R$1635,14,FALSE)</f>
        <v>3.3967313136421026E-2</v>
      </c>
      <c r="Q1192" s="45">
        <f>VLOOKUP($A1192,LNST!$A$3:$R$1635,15,FALSE)</f>
        <v>1.6078314241190932E-2</v>
      </c>
      <c r="R1192" s="45">
        <f>VLOOKUP($A1192,LNST!$A$3:$R$1635,16,FALSE)</f>
        <v>0.2758322488027794</v>
      </c>
      <c r="S1192" s="45">
        <f>VLOOKUP($A1192,LNST!$A$3:$R$1635,17,FALSE)</f>
        <v>3.5463910215271552E-2</v>
      </c>
      <c r="T1192" s="45">
        <f>VLOOKUP($A1192,LNG!$A$2:$H$1999,4,FALSE)/(D1192*10^9)</f>
        <v>2.4252460815994366E-2</v>
      </c>
      <c r="U1192" s="45">
        <f>VLOOKUP($A1192,LNG!$A$2:$H$1999,5,FALSE)/(E1192*10^9)</f>
        <v>6.6995356824028664E-3</v>
      </c>
      <c r="V1192" s="45">
        <f>VLOOKUP($A1192,LNG!$A$2:$H$1999,6,FALSE)/(F1192*10^9)</f>
        <v>1.0083612741561894E-2</v>
      </c>
      <c r="W1192" s="45">
        <f>VLOOKUP($A1192,LNG!$A$2:$H$1999,7,FALSE)/(G1192*10^9)</f>
        <v>6.746859821840076E-3</v>
      </c>
      <c r="X1192" s="45">
        <f>VLOOKUP($A1192,'LNST năm'!$A$2:$I$2000,8,FALSE)</f>
        <v>0.25137576476701912</v>
      </c>
      <c r="Y1192" s="45">
        <f>VLOOKUP($A1192,'LNST năm'!$A$2:$I$2000,9,FALSE)</f>
        <v>-0.33306431252478541</v>
      </c>
      <c r="Z1192" s="46" t="e">
        <f>VLOOKUP($A1192,LNG!$A$2:$H$1999,9,FALSE)</f>
        <v>#REF!</v>
      </c>
      <c r="AA1192" s="162" t="e">
        <f>VLOOKUP($A1192,'GIÁ CP'!$A$2:$D$2000,4,FALSE)/Z1192</f>
        <v>#REF!</v>
      </c>
    </row>
    <row r="1193" spans="1:27" hidden="1">
      <c r="A1193" s="18" t="s">
        <v>8</v>
      </c>
      <c r="B1193" s="18" t="s">
        <v>1653</v>
      </c>
      <c r="C1193" s="154" t="str">
        <f>VLOOKUP(A1193,'GIÁ CP'!$K$2:$M$2000,3,FALSE)</f>
        <v xml:space="preserve">Bất động sản </v>
      </c>
      <c r="D1193" s="43" t="e">
        <f>VLOOKUP($A1193,'Doanh thu'!$A$3:$Q$2000,9,FALSE)/1000000000</f>
        <v>#N/A</v>
      </c>
      <c r="E1193" s="43" t="e">
        <f>VLOOKUP($A1193,'Doanh thu'!$A$3:$Q$2000,10,FALSE)/1000000000</f>
        <v>#N/A</v>
      </c>
      <c r="F1193" s="43" t="e">
        <f>VLOOKUP($A1193,'Doanh thu'!$A$3:$Q$2000,11,FALSE)/1000000000</f>
        <v>#N/A</v>
      </c>
      <c r="G1193" s="43" t="e">
        <f>VLOOKUP($A1193,'Doanh thu'!$A$3:$Q$2000,12,FALSE)/1000000000</f>
        <v>#N/A</v>
      </c>
      <c r="H1193" s="43" t="e">
        <f>VLOOKUP($A1193,LNST!$A$3:$Q$1635,9,FALSE)/1000000000</f>
        <v>#N/A</v>
      </c>
      <c r="I1193" s="43" t="e">
        <f>VLOOKUP($A1193,LNST!$A$3:$Q$1635,10,FALSE)/1000000000</f>
        <v>#N/A</v>
      </c>
      <c r="J1193" s="43" t="e">
        <f>VLOOKUP($A1193,LNST!$A$3:$Q$1635,11,FALSE)/1000000000</f>
        <v>#N/A</v>
      </c>
      <c r="K1193" s="43" t="e">
        <f>VLOOKUP($A1193,LNST!$A$3:$Q$1635,12,FALSE)/1000000000</f>
        <v>#N/A</v>
      </c>
      <c r="L1193" s="45" t="e">
        <f>VLOOKUP($A1193,'Doanh thu'!$A$3:$Q$2000,14,FALSE)</f>
        <v>#N/A</v>
      </c>
      <c r="M1193" s="45" t="e">
        <f>VLOOKUP($A1193,'Doanh thu'!$A$3:$Q$2000,15,FALSE)</f>
        <v>#N/A</v>
      </c>
      <c r="N1193" s="45" t="e">
        <f>VLOOKUP($A1193,'Doanh thu'!$A$3:$Q$2000,16,FALSE)</f>
        <v>#N/A</v>
      </c>
      <c r="O1193" s="45" t="e">
        <f>VLOOKUP($A1193,'Doanh thu'!$A$3:$Q$2000,17,FALSE)</f>
        <v>#N/A</v>
      </c>
      <c r="P1193" s="45" t="e">
        <f>VLOOKUP($A1193,LNST!$A$3:$R$1635,14,FALSE)</f>
        <v>#N/A</v>
      </c>
      <c r="Q1193" s="45" t="e">
        <f>VLOOKUP($A1193,LNST!$A$3:$R$1635,15,FALSE)</f>
        <v>#N/A</v>
      </c>
      <c r="R1193" s="45" t="e">
        <f>VLOOKUP($A1193,LNST!$A$3:$R$1635,16,FALSE)</f>
        <v>#N/A</v>
      </c>
      <c r="S1193" s="45" t="e">
        <f>VLOOKUP($A1193,LNST!$A$3:$R$1635,17,FALSE)</f>
        <v>#N/A</v>
      </c>
      <c r="T1193" s="45" t="e">
        <f>VLOOKUP($A1193,LNG!$A$2:$H$1999,4,FALSE)/(D1193*10^9)</f>
        <v>#N/A</v>
      </c>
      <c r="U1193" s="45" t="e">
        <f>VLOOKUP($A1193,LNG!$A$2:$H$1999,5,FALSE)/(E1193*10^9)</f>
        <v>#N/A</v>
      </c>
      <c r="V1193" s="45" t="e">
        <f>VLOOKUP($A1193,LNG!$A$2:$H$1999,6,FALSE)/(F1193*10^9)</f>
        <v>#N/A</v>
      </c>
      <c r="W1193" s="45" t="e">
        <f>VLOOKUP($A1193,LNG!$A$2:$H$1999,7,FALSE)/(G1193*10^9)</f>
        <v>#N/A</v>
      </c>
      <c r="X1193" s="45" t="e">
        <f>VLOOKUP($A1193,'LNST năm'!$A$2:$I$2000,8,FALSE)</f>
        <v>#N/A</v>
      </c>
      <c r="Y1193" s="45" t="e">
        <f>VLOOKUP($A1193,'LNST năm'!$A$2:$I$2000,9,FALSE)</f>
        <v>#N/A</v>
      </c>
      <c r="Z1193" s="46" t="e">
        <f>VLOOKUP($A1193,LNG!$A$2:$H$1999,9,FALSE)</f>
        <v>#N/A</v>
      </c>
      <c r="AA1193" s="162" t="e">
        <f>VLOOKUP($A1193,'GIÁ CP'!$A$2:$D$2000,4,FALSE)/Z1193</f>
        <v>#N/A</v>
      </c>
    </row>
    <row r="1194" spans="1:27" hidden="1">
      <c r="A1194" s="18" t="s">
        <v>229</v>
      </c>
      <c r="B1194" s="18" t="s">
        <v>1911</v>
      </c>
      <c r="C1194" s="154" t="str">
        <f>VLOOKUP(A1194,'GIÁ CP'!$K$2:$M$2000,3,FALSE)</f>
        <v xml:space="preserve">Thiết bị và Dịch vụ Dầu khí </v>
      </c>
      <c r="D1194" s="43">
        <f>VLOOKUP($A1194,'Doanh thu'!$A$3:$Q$2000,9,FALSE)/1000000000</f>
        <v>2447.2646352659999</v>
      </c>
      <c r="E1194" s="43">
        <f>VLOOKUP($A1194,'Doanh thu'!$A$3:$Q$2000,10,FALSE)/1000000000</f>
        <v>2570.6432121590001</v>
      </c>
      <c r="F1194" s="43">
        <f>VLOOKUP($A1194,'Doanh thu'!$A$3:$Q$2000,11,FALSE)/1000000000</f>
        <v>4345.7332748440003</v>
      </c>
      <c r="G1194" s="43">
        <f>VLOOKUP($A1194,'Doanh thu'!$A$3:$Q$2000,12,FALSE)/1000000000</f>
        <v>3401.0709673840001</v>
      </c>
      <c r="H1194" s="43">
        <f>VLOOKUP($A1194,LNST!$A$3:$Q$1635,9,FALSE)/1000000000</f>
        <v>239.68870045700001</v>
      </c>
      <c r="I1194" s="43">
        <f>VLOOKUP($A1194,LNST!$A$3:$Q$1635,10,FALSE)/1000000000</f>
        <v>278.24636142899999</v>
      </c>
      <c r="J1194" s="43">
        <f>VLOOKUP($A1194,LNST!$A$3:$Q$1635,11,FALSE)/1000000000</f>
        <v>364.82125410200001</v>
      </c>
      <c r="K1194" s="43">
        <f>VLOOKUP($A1194,LNST!$A$3:$Q$1635,12,FALSE)/1000000000</f>
        <v>306.15621768</v>
      </c>
      <c r="L1194" s="45">
        <f>VLOOKUP($A1194,'Doanh thu'!$A$3:$Q$2000,14,FALSE)</f>
        <v>7.2262035742246308E-2</v>
      </c>
      <c r="M1194" s="45">
        <f>VLOOKUP($A1194,'Doanh thu'!$A$3:$Q$2000,15,FALSE)</f>
        <v>5.4311245029290016E-2</v>
      </c>
      <c r="N1194" s="45">
        <f>VLOOKUP($A1194,'Doanh thu'!$A$3:$Q$2000,16,FALSE)</f>
        <v>0.54795573917994234</v>
      </c>
      <c r="O1194" s="45">
        <f>VLOOKUP($A1194,'Doanh thu'!$A$3:$Q$2000,17,FALSE)</f>
        <v>1.2628643955917631</v>
      </c>
      <c r="P1194" s="45">
        <f>VLOOKUP($A1194,LNST!$A$3:$R$1635,14,FALSE)</f>
        <v>0.73387097022057757</v>
      </c>
      <c r="Q1194" s="45">
        <f>VLOOKUP($A1194,LNST!$A$3:$R$1635,15,FALSE)</f>
        <v>0.53081723688434246</v>
      </c>
      <c r="R1194" s="45">
        <f>VLOOKUP($A1194,LNST!$A$3:$R$1635,16,FALSE)</f>
        <v>0.66129899558190286</v>
      </c>
      <c r="S1194" s="45">
        <f>VLOOKUP($A1194,LNST!$A$3:$R$1635,17,FALSE)</f>
        <v>1.0028333281770467</v>
      </c>
      <c r="T1194" s="45">
        <f>VLOOKUP($A1194,LNG!$A$2:$H$1999,4,FALSE)/(D1194*10^9)</f>
        <v>0.11049755656670437</v>
      </c>
      <c r="U1194" s="45">
        <f>VLOOKUP($A1194,LNG!$A$2:$H$1999,5,FALSE)/(E1194*10^9)</f>
        <v>0.20235422216999038</v>
      </c>
      <c r="V1194" s="45">
        <f>VLOOKUP($A1194,LNG!$A$2:$H$1999,6,FALSE)/(F1194*10^9)</f>
        <v>0.1402226403153734</v>
      </c>
      <c r="W1194" s="45">
        <f>VLOOKUP($A1194,LNG!$A$2:$H$1999,7,FALSE)/(G1194*10^9)</f>
        <v>0.19753719331289266</v>
      </c>
      <c r="X1194" s="45">
        <f>VLOOKUP($A1194,'LNST năm'!$A$2:$I$2000,8,FALSE)</f>
        <v>-1</v>
      </c>
      <c r="Y1194" s="45">
        <f>VLOOKUP($A1194,'LNST năm'!$A$2:$I$2000,9,FALSE)</f>
        <v>0.25992104989487319</v>
      </c>
      <c r="Z1194" s="46" t="e">
        <f>VLOOKUP($A1194,LNG!$A$2:$H$1999,9,FALSE)</f>
        <v>#REF!</v>
      </c>
      <c r="AA1194" s="162" t="e">
        <f>VLOOKUP($A1194,'GIÁ CP'!$A$2:$D$2000,4,FALSE)/Z1194</f>
        <v>#REF!</v>
      </c>
    </row>
    <row r="1195" spans="1:27">
      <c r="A1195" s="18" t="s">
        <v>764</v>
      </c>
      <c r="B1195" s="18" t="s">
        <v>2724</v>
      </c>
      <c r="C1195" s="154" t="str">
        <f>VLOOKUP(A1195,'GIÁ CP'!$K$2:$M$2000,3,FALSE)</f>
        <v xml:space="preserve">Tài chính cá nhân </v>
      </c>
      <c r="D1195" s="43">
        <f>VLOOKUP($A1195,'Doanh thu'!$A$3:$Q$2000,9,FALSE)/1000000000</f>
        <v>0</v>
      </c>
      <c r="E1195" s="43">
        <f>VLOOKUP($A1195,'Doanh thu'!$A$3:$Q$2000,10,FALSE)/1000000000</f>
        <v>0</v>
      </c>
      <c r="F1195" s="43">
        <f>VLOOKUP($A1195,'Doanh thu'!$A$3:$Q$2000,11,FALSE)/1000000000</f>
        <v>0</v>
      </c>
      <c r="G1195" s="43">
        <f>VLOOKUP($A1195,'Doanh thu'!$A$3:$Q$2000,12,FALSE)/1000000000</f>
        <v>0</v>
      </c>
      <c r="H1195" s="43">
        <f>VLOOKUP($A1195,LNST!$A$3:$Q$1635,9,FALSE)/1000000000</f>
        <v>241.94399999999999</v>
      </c>
      <c r="I1195" s="43">
        <f>VLOOKUP($A1195,LNST!$A$3:$Q$1635,10,FALSE)/1000000000</f>
        <v>253.78899999999999</v>
      </c>
      <c r="J1195" s="43">
        <f>VLOOKUP($A1195,LNST!$A$3:$Q$1635,11,FALSE)/1000000000</f>
        <v>158.124</v>
      </c>
      <c r="K1195" s="43">
        <f>VLOOKUP($A1195,LNST!$A$3:$Q$1635,12,FALSE)/1000000000</f>
        <v>266.63099999999997</v>
      </c>
      <c r="L1195" s="45" t="e">
        <f>VLOOKUP($A1195,'Doanh thu'!$A$3:$Q$2000,14,FALSE)</f>
        <v>#DIV/0!</v>
      </c>
      <c r="M1195" s="45" t="e">
        <f>VLOOKUP($A1195,'Doanh thu'!$A$3:$Q$2000,15,FALSE)</f>
        <v>#DIV/0!</v>
      </c>
      <c r="N1195" s="45" t="e">
        <f>VLOOKUP($A1195,'Doanh thu'!$A$3:$Q$2000,16,FALSE)</f>
        <v>#DIV/0!</v>
      </c>
      <c r="O1195" s="45" t="e">
        <f>VLOOKUP($A1195,'Doanh thu'!$A$3:$Q$2000,17,FALSE)</f>
        <v>#DIV/0!</v>
      </c>
      <c r="P1195" s="45">
        <f>VLOOKUP($A1195,LNST!$A$3:$R$1635,14,FALSE)</f>
        <v>1.0523382561266297</v>
      </c>
      <c r="Q1195" s="45">
        <f>VLOOKUP($A1195,LNST!$A$3:$R$1635,15,FALSE)</f>
        <v>0.40370022123893806</v>
      </c>
      <c r="R1195" s="45">
        <f>VLOOKUP($A1195,LNST!$A$3:$R$1635,16,FALSE)</f>
        <v>0.20697972642892037</v>
      </c>
      <c r="S1195" s="45">
        <f>VLOOKUP($A1195,LNST!$A$3:$R$1635,17,FALSE)</f>
        <v>0.10874500998003991</v>
      </c>
      <c r="T1195" s="45" t="e">
        <f>VLOOKUP($A1195,LNG!$A$2:$H$1999,4,FALSE)/(D1195*10^9)</f>
        <v>#DIV/0!</v>
      </c>
      <c r="U1195" s="45" t="e">
        <f>VLOOKUP($A1195,LNG!$A$2:$H$1999,5,FALSE)/(E1195*10^9)</f>
        <v>#DIV/0!</v>
      </c>
      <c r="V1195" s="45" t="e">
        <f>VLOOKUP($A1195,LNG!$A$2:$H$1999,6,FALSE)/(F1195*10^9)</f>
        <v>#DIV/0!</v>
      </c>
      <c r="W1195" s="45" t="e">
        <f>VLOOKUP($A1195,LNG!$A$2:$H$1999,7,FALSE)/(G1195*10^9)</f>
        <v>#DIV/0!</v>
      </c>
      <c r="X1195" s="45">
        <f>VLOOKUP($A1195,'LNST năm'!$A$2:$I$2000,8,FALSE)</f>
        <v>0.59468958065125832</v>
      </c>
      <c r="Y1195" s="45">
        <f>VLOOKUP($A1195,'LNST năm'!$A$2:$I$2000,9,FALSE)</f>
        <v>0.34717591737163223</v>
      </c>
      <c r="Z1195" s="46" t="e">
        <f>VLOOKUP($A1195,LNG!$A$2:$H$1999,9,FALSE)</f>
        <v>#REF!</v>
      </c>
      <c r="AA1195" s="162" t="e">
        <f>VLOOKUP($A1195,'GIÁ CP'!$A$2:$D$2000,4,FALSE)/Z1195</f>
        <v>#REF!</v>
      </c>
    </row>
    <row r="1196" spans="1:27">
      <c r="A1196" s="18" t="s">
        <v>1155</v>
      </c>
      <c r="B1196" s="18" t="s">
        <v>2737</v>
      </c>
      <c r="C1196" s="154" t="str">
        <f>VLOOKUP(A1196,'GIÁ CP'!$K$2:$M$2000,3,FALSE)</f>
        <v xml:space="preserve">Viễn thông cố định </v>
      </c>
      <c r="D1196" s="43">
        <f>VLOOKUP($A1196,'Doanh thu'!$A$3:$Q$2000,9,FALSE)/1000000000</f>
        <v>4774.98727014</v>
      </c>
      <c r="E1196" s="43">
        <f>VLOOKUP($A1196,'Doanh thu'!$A$3:$Q$2000,10,FALSE)/1000000000</f>
        <v>4929.7487199389998</v>
      </c>
      <c r="F1196" s="43">
        <f>VLOOKUP($A1196,'Doanh thu'!$A$3:$Q$2000,11,FALSE)/1000000000</f>
        <v>5219.7984016130004</v>
      </c>
      <c r="G1196" s="43">
        <f>VLOOKUP($A1196,'Doanh thu'!$A$3:$Q$2000,12,FALSE)/1000000000</f>
        <v>5158.1772838650004</v>
      </c>
      <c r="H1196" s="43">
        <f>VLOOKUP($A1196,LNST!$A$3:$Q$1635,9,FALSE)/1000000000</f>
        <v>883.78415894700004</v>
      </c>
      <c r="I1196" s="43">
        <f>VLOOKUP($A1196,LNST!$A$3:$Q$1635,10,FALSE)/1000000000</f>
        <v>884.80843933799997</v>
      </c>
      <c r="J1196" s="43">
        <f>VLOOKUP($A1196,LNST!$A$3:$Q$1635,11,FALSE)/1000000000</f>
        <v>884.63925449700002</v>
      </c>
      <c r="K1196" s="43">
        <f>VLOOKUP($A1196,LNST!$A$3:$Q$1635,12,FALSE)/1000000000</f>
        <v>886.14066106799999</v>
      </c>
      <c r="L1196" s="45">
        <f>VLOOKUP($A1196,'Doanh thu'!$A$3:$Q$2000,14,FALSE)</f>
        <v>0.12831346352651546</v>
      </c>
      <c r="M1196" s="45">
        <f>VLOOKUP($A1196,'Doanh thu'!$A$3:$Q$2000,15,FALSE)</f>
        <v>8.2143976278777994E-2</v>
      </c>
      <c r="N1196" s="45">
        <f>VLOOKUP($A1196,'Doanh thu'!$A$3:$Q$2000,16,FALSE)</f>
        <v>8.5067365936803307E-2</v>
      </c>
      <c r="O1196" s="45">
        <f>VLOOKUP($A1196,'Doanh thu'!$A$3:$Q$2000,17,FALSE)</f>
        <v>0.12570354090684491</v>
      </c>
      <c r="P1196" s="45">
        <f>VLOOKUP($A1196,LNST!$A$3:$R$1635,14,FALSE)</f>
        <v>0.20729598043875883</v>
      </c>
      <c r="Q1196" s="45">
        <f>VLOOKUP($A1196,LNST!$A$3:$R$1635,15,FALSE)</f>
        <v>0.26890440154657913</v>
      </c>
      <c r="R1196" s="45">
        <f>VLOOKUP($A1196,LNST!$A$3:$R$1635,16,FALSE)</f>
        <v>0.22745187687269022</v>
      </c>
      <c r="S1196" s="45">
        <f>VLOOKUP($A1196,LNST!$A$3:$R$1635,17,FALSE)</f>
        <v>0.15870856603784955</v>
      </c>
      <c r="T1196" s="45">
        <f>VLOOKUP($A1196,LNG!$A$2:$H$1999,4,FALSE)/(D1196*10^9)</f>
        <v>0.48341390614331881</v>
      </c>
      <c r="U1196" s="45">
        <f>VLOOKUP($A1196,LNG!$A$2:$H$1999,5,FALSE)/(E1196*10^9)</f>
        <v>0.48846122518122914</v>
      </c>
      <c r="V1196" s="45">
        <f>VLOOKUP($A1196,LNG!$A$2:$H$1999,6,FALSE)/(F1196*10^9)</f>
        <v>0.4823100190187487</v>
      </c>
      <c r="W1196" s="45">
        <f>VLOOKUP($A1196,LNG!$A$2:$H$1999,7,FALSE)/(G1196*10^9)</f>
        <v>0.48000890874571989</v>
      </c>
      <c r="X1196" s="45">
        <f>VLOOKUP($A1196,'LNST năm'!$A$2:$I$2000,8,FALSE)</f>
        <v>0.21926613837907402</v>
      </c>
      <c r="Y1196" s="45">
        <f>VLOOKUP($A1196,'LNST năm'!$A$2:$I$2000,9,FALSE)</f>
        <v>0.16697123019733251</v>
      </c>
      <c r="Z1196" s="46" t="e">
        <f>VLOOKUP($A1196,LNG!$A$2:$H$1999,9,FALSE)</f>
        <v>#REF!</v>
      </c>
      <c r="AA1196" s="162" t="e">
        <f>VLOOKUP($A1196,'GIÁ CP'!$A$2:$D$2000,4,FALSE)/Z1196</f>
        <v>#REF!</v>
      </c>
    </row>
    <row r="1197" spans="1:27" hidden="1">
      <c r="A1197" s="18" t="s">
        <v>309</v>
      </c>
      <c r="B1197" s="18" t="s">
        <v>1970</v>
      </c>
      <c r="C1197" s="154" t="str">
        <f>VLOOKUP(A1197,'GIÁ CP'!$K$2:$M$2000,3,FALSE)</f>
        <v xml:space="preserve">Xây dựng </v>
      </c>
      <c r="D1197" s="43">
        <f>VLOOKUP($A1197,'Doanh thu'!$A$3:$Q$2000,9,FALSE)/1000000000</f>
        <v>0</v>
      </c>
      <c r="E1197" s="43">
        <f>VLOOKUP($A1197,'Doanh thu'!$A$3:$Q$2000,10,FALSE)/1000000000</f>
        <v>0</v>
      </c>
      <c r="F1197" s="43">
        <f>VLOOKUP($A1197,'Doanh thu'!$A$3:$Q$2000,11,FALSE)/1000000000</f>
        <v>0</v>
      </c>
      <c r="G1197" s="43">
        <f>VLOOKUP($A1197,'Doanh thu'!$A$3:$Q$2000,12,FALSE)/1000000000</f>
        <v>0</v>
      </c>
      <c r="H1197" s="43">
        <f>VLOOKUP($A1197,LNST!$A$3:$Q$1635,9,FALSE)/1000000000</f>
        <v>0</v>
      </c>
      <c r="I1197" s="43">
        <f>VLOOKUP($A1197,LNST!$A$3:$Q$1635,10,FALSE)/1000000000</f>
        <v>0</v>
      </c>
      <c r="J1197" s="43">
        <f>VLOOKUP($A1197,LNST!$A$3:$Q$1635,11,FALSE)/1000000000</f>
        <v>0</v>
      </c>
      <c r="K1197" s="43">
        <f>VLOOKUP($A1197,LNST!$A$3:$Q$1635,12,FALSE)/1000000000</f>
        <v>0</v>
      </c>
      <c r="L1197" s="45">
        <f>VLOOKUP($A1197,'Doanh thu'!$A$3:$Q$2000,14,FALSE)</f>
        <v>-1</v>
      </c>
      <c r="M1197" s="45">
        <f>VLOOKUP($A1197,'Doanh thu'!$A$3:$Q$2000,15,FALSE)</f>
        <v>-1</v>
      </c>
      <c r="N1197" s="45">
        <f>VLOOKUP($A1197,'Doanh thu'!$A$3:$Q$2000,16,FALSE)</f>
        <v>-1</v>
      </c>
      <c r="O1197" s="45" t="e">
        <f>VLOOKUP($A1197,'Doanh thu'!$A$3:$Q$2000,17,FALSE)</f>
        <v>#DIV/0!</v>
      </c>
      <c r="P1197" s="45">
        <f>VLOOKUP($A1197,LNST!$A$3:$R$1635,14,FALSE)</f>
        <v>-1</v>
      </c>
      <c r="Q1197" s="45">
        <f>VLOOKUP($A1197,LNST!$A$3:$R$1635,15,FALSE)</f>
        <v>-1</v>
      </c>
      <c r="R1197" s="45">
        <f>VLOOKUP($A1197,LNST!$A$3:$R$1635,16,FALSE)</f>
        <v>-1</v>
      </c>
      <c r="S1197" s="45" t="e">
        <f>VLOOKUP($A1197,LNST!$A$3:$R$1635,17,FALSE)</f>
        <v>#DIV/0!</v>
      </c>
      <c r="T1197" s="45" t="e">
        <f>VLOOKUP($A1197,LNG!$A$2:$H$1999,4,FALSE)/(D1197*10^9)</f>
        <v>#DIV/0!</v>
      </c>
      <c r="U1197" s="45" t="e">
        <f>VLOOKUP($A1197,LNG!$A$2:$H$1999,5,FALSE)/(E1197*10^9)</f>
        <v>#DIV/0!</v>
      </c>
      <c r="V1197" s="45" t="e">
        <f>VLOOKUP($A1197,LNG!$A$2:$H$1999,6,FALSE)/(F1197*10^9)</f>
        <v>#DIV/0!</v>
      </c>
      <c r="W1197" s="45" t="e">
        <f>VLOOKUP($A1197,LNG!$A$2:$H$1999,7,FALSE)/(G1197*10^9)</f>
        <v>#DIV/0!</v>
      </c>
      <c r="X1197" s="45">
        <f>VLOOKUP($A1197,'LNST năm'!$A$2:$I$2000,8,FALSE)</f>
        <v>-1</v>
      </c>
      <c r="Y1197" s="45">
        <f>VLOOKUP($A1197,'LNST năm'!$A$2:$I$2000,9,FALSE)</f>
        <v>-1</v>
      </c>
      <c r="Z1197" s="46" t="e">
        <f>VLOOKUP($A1197,LNG!$A$2:$H$1999,9,FALSE)</f>
        <v>#REF!</v>
      </c>
      <c r="AA1197" s="162" t="e">
        <f>VLOOKUP($A1197,'GIÁ CP'!$A$2:$D$2000,4,FALSE)/Z1197</f>
        <v>#REF!</v>
      </c>
    </row>
    <row r="1198" spans="1:27" hidden="1">
      <c r="A1198" s="18" t="s">
        <v>644</v>
      </c>
      <c r="B1198" s="18" t="s">
        <v>2358</v>
      </c>
      <c r="C1198" s="154" t="str">
        <f>VLOOKUP(A1198,'GIÁ CP'!$K$2:$M$2000,3,FALSE)</f>
        <v xml:space="preserve">Hàng điện &amp; điện tử </v>
      </c>
      <c r="D1198" s="43">
        <f>VLOOKUP($A1198,'Doanh thu'!$A$3:$Q$2000,9,FALSE)/1000000000</f>
        <v>57.675734398000003</v>
      </c>
      <c r="E1198" s="43">
        <f>VLOOKUP($A1198,'Doanh thu'!$A$3:$Q$2000,10,FALSE)/1000000000</f>
        <v>44.496061029000003</v>
      </c>
      <c r="F1198" s="43">
        <f>VLOOKUP($A1198,'Doanh thu'!$A$3:$Q$2000,11,FALSE)/1000000000</f>
        <v>47.555029851</v>
      </c>
      <c r="G1198" s="43">
        <f>VLOOKUP($A1198,'Doanh thu'!$A$3:$Q$2000,12,FALSE)/1000000000</f>
        <v>43.885024807999997</v>
      </c>
      <c r="H1198" s="43">
        <f>VLOOKUP($A1198,LNST!$A$3:$Q$1635,9,FALSE)/1000000000</f>
        <v>0.11339273499999999</v>
      </c>
      <c r="I1198" s="43">
        <f>VLOOKUP($A1198,LNST!$A$3:$Q$1635,10,FALSE)/1000000000</f>
        <v>0.88238230900000003</v>
      </c>
      <c r="J1198" s="43">
        <f>VLOOKUP($A1198,LNST!$A$3:$Q$1635,11,FALSE)/1000000000</f>
        <v>0.90004613899999997</v>
      </c>
      <c r="K1198" s="43">
        <f>VLOOKUP($A1198,LNST!$A$3:$Q$1635,12,FALSE)/1000000000</f>
        <v>-1.287995274</v>
      </c>
      <c r="L1198" s="45">
        <f>VLOOKUP($A1198,'Doanh thu'!$A$3:$Q$2000,14,FALSE)</f>
        <v>0.24109265816897127</v>
      </c>
      <c r="M1198" s="45">
        <f>VLOOKUP($A1198,'Doanh thu'!$A$3:$Q$2000,15,FALSE)</f>
        <v>3.5998601508672533E-2</v>
      </c>
      <c r="N1198" s="45">
        <f>VLOOKUP($A1198,'Doanh thu'!$A$3:$Q$2000,16,FALSE)</f>
        <v>0.1343808299417541</v>
      </c>
      <c r="O1198" s="45">
        <f>VLOOKUP($A1198,'Doanh thu'!$A$3:$Q$2000,17,FALSE)</f>
        <v>3.1681890910987366E-2</v>
      </c>
      <c r="P1198" s="45">
        <f>VLOOKUP($A1198,LNST!$A$3:$R$1635,14,FALSE)</f>
        <v>-0.93165476135670788</v>
      </c>
      <c r="Q1198" s="45">
        <f>VLOOKUP($A1198,LNST!$A$3:$R$1635,15,FALSE)</f>
        <v>-0.17691019711617151</v>
      </c>
      <c r="R1198" s="45">
        <f>VLOOKUP($A1198,LNST!$A$3:$R$1635,16,FALSE)</f>
        <v>2.6501419666281065</v>
      </c>
      <c r="S1198" s="45">
        <f>VLOOKUP($A1198,LNST!$A$3:$R$1635,17,FALSE)</f>
        <v>-7.3832895037292374</v>
      </c>
      <c r="T1198" s="45">
        <f>VLOOKUP($A1198,LNG!$A$2:$H$1999,4,FALSE)/(D1198*10^9)</f>
        <v>9.3111086248885672E-2</v>
      </c>
      <c r="U1198" s="45">
        <f>VLOOKUP($A1198,LNG!$A$2:$H$1999,5,FALSE)/(E1198*10^9)</f>
        <v>0.11705652971406527</v>
      </c>
      <c r="V1198" s="45">
        <f>VLOOKUP($A1198,LNG!$A$2:$H$1999,6,FALSE)/(F1198*10^9)</f>
        <v>0.13545170380887792</v>
      </c>
      <c r="W1198" s="45">
        <f>VLOOKUP($A1198,LNG!$A$2:$H$1999,7,FALSE)/(G1198*10^9)</f>
        <v>0.12553825171805974</v>
      </c>
      <c r="X1198" s="45">
        <f>VLOOKUP($A1198,'LNST năm'!$A$2:$I$2000,8,FALSE)</f>
        <v>-0.59996415190654173</v>
      </c>
      <c r="Y1198" s="45">
        <f>VLOOKUP($A1198,'LNST năm'!$A$2:$I$2000,9,FALSE)</f>
        <v>-0.15434592504418665</v>
      </c>
      <c r="Z1198" s="46" t="e">
        <f>VLOOKUP($A1198,LNG!$A$2:$H$1999,9,FALSE)</f>
        <v>#REF!</v>
      </c>
      <c r="AA1198" s="162" t="e">
        <f>VLOOKUP($A1198,'GIÁ CP'!$A$2:$D$2000,4,FALSE)/Z1198</f>
        <v>#REF!</v>
      </c>
    </row>
    <row r="1199" spans="1:27" hidden="1">
      <c r="A1199" s="18" t="s">
        <v>1366</v>
      </c>
      <c r="B1199" s="18" t="s">
        <v>3095</v>
      </c>
      <c r="C1199" s="154" t="str">
        <f>VLOOKUP(A1199,'GIÁ CP'!$K$2:$M$2000,3,FALSE)</f>
        <v xml:space="preserve">Bất động sản </v>
      </c>
      <c r="D1199" s="43">
        <f>VLOOKUP($A1199,'Doanh thu'!$A$3:$Q$2000,9,FALSE)/1000000000</f>
        <v>0</v>
      </c>
      <c r="E1199" s="43">
        <f>VLOOKUP($A1199,'Doanh thu'!$A$3:$Q$2000,10,FALSE)/1000000000</f>
        <v>0</v>
      </c>
      <c r="F1199" s="43">
        <f>VLOOKUP($A1199,'Doanh thu'!$A$3:$Q$2000,11,FALSE)/1000000000</f>
        <v>0</v>
      </c>
      <c r="G1199" s="43">
        <f>VLOOKUP($A1199,'Doanh thu'!$A$3:$Q$2000,12,FALSE)/1000000000</f>
        <v>0</v>
      </c>
      <c r="H1199" s="43">
        <f>VLOOKUP($A1199,LNST!$A$3:$Q$1635,9,FALSE)/1000000000</f>
        <v>0</v>
      </c>
      <c r="I1199" s="43">
        <f>VLOOKUP($A1199,LNST!$A$3:$Q$1635,10,FALSE)/1000000000</f>
        <v>0</v>
      </c>
      <c r="J1199" s="43">
        <f>VLOOKUP($A1199,LNST!$A$3:$Q$1635,11,FALSE)/1000000000</f>
        <v>0</v>
      </c>
      <c r="K1199" s="43">
        <f>VLOOKUP($A1199,LNST!$A$3:$Q$1635,12,FALSE)/1000000000</f>
        <v>0</v>
      </c>
      <c r="L1199" s="45" t="e">
        <f>VLOOKUP($A1199,'Doanh thu'!$A$3:$Q$2000,14,FALSE)</f>
        <v>#DIV/0!</v>
      </c>
      <c r="M1199" s="45" t="e">
        <f>VLOOKUP($A1199,'Doanh thu'!$A$3:$Q$2000,15,FALSE)</f>
        <v>#DIV/0!</v>
      </c>
      <c r="N1199" s="45" t="e">
        <f>VLOOKUP($A1199,'Doanh thu'!$A$3:$Q$2000,16,FALSE)</f>
        <v>#DIV/0!</v>
      </c>
      <c r="O1199" s="45" t="e">
        <f>VLOOKUP($A1199,'Doanh thu'!$A$3:$Q$2000,17,FALSE)</f>
        <v>#DIV/0!</v>
      </c>
      <c r="P1199" s="45" t="e">
        <f>VLOOKUP($A1199,LNST!$A$3:$R$1635,14,FALSE)</f>
        <v>#DIV/0!</v>
      </c>
      <c r="Q1199" s="45" t="e">
        <f>VLOOKUP($A1199,LNST!$A$3:$R$1635,15,FALSE)</f>
        <v>#DIV/0!</v>
      </c>
      <c r="R1199" s="45" t="e">
        <f>VLOOKUP($A1199,LNST!$A$3:$R$1635,16,FALSE)</f>
        <v>#DIV/0!</v>
      </c>
      <c r="S1199" s="45" t="e">
        <f>VLOOKUP($A1199,LNST!$A$3:$R$1635,17,FALSE)</f>
        <v>#DIV/0!</v>
      </c>
      <c r="T1199" s="45" t="e">
        <f>VLOOKUP($A1199,LNG!$A$2:$H$1999,4,FALSE)/(D1199*10^9)</f>
        <v>#DIV/0!</v>
      </c>
      <c r="U1199" s="45" t="e">
        <f>VLOOKUP($A1199,LNG!$A$2:$H$1999,5,FALSE)/(E1199*10^9)</f>
        <v>#DIV/0!</v>
      </c>
      <c r="V1199" s="45" t="e">
        <f>VLOOKUP($A1199,LNG!$A$2:$H$1999,6,FALSE)/(F1199*10^9)</f>
        <v>#DIV/0!</v>
      </c>
      <c r="W1199" s="45" t="e">
        <f>VLOOKUP($A1199,LNG!$A$2:$H$1999,7,FALSE)/(G1199*10^9)</f>
        <v>#DIV/0!</v>
      </c>
      <c r="X1199" s="45" t="e">
        <f>VLOOKUP($A1199,'LNST năm'!$A$2:$I$2000,8,FALSE)</f>
        <v>#DIV/0!</v>
      </c>
      <c r="Y1199" s="45">
        <f>VLOOKUP($A1199,'LNST năm'!$A$2:$I$2000,9,FALSE)</f>
        <v>0.25992104989487319</v>
      </c>
      <c r="Z1199" s="46" t="e">
        <f>VLOOKUP($A1199,LNG!$A$2:$H$1999,9,FALSE)</f>
        <v>#REF!</v>
      </c>
      <c r="AA1199" s="162" t="e">
        <f>VLOOKUP($A1199,'GIÁ CP'!$A$2:$D$2000,4,FALSE)/Z1199</f>
        <v>#REF!</v>
      </c>
    </row>
    <row r="1200" spans="1:27" hidden="1">
      <c r="A1200" s="18" t="s">
        <v>307</v>
      </c>
      <c r="B1200" s="18" t="s">
        <v>2001</v>
      </c>
      <c r="C1200" s="154" t="str">
        <f>VLOOKUP(A1200,'GIÁ CP'!$K$2:$M$2000,3,FALSE)</f>
        <v xml:space="preserve">Nhựa, cao su &amp; sợi </v>
      </c>
      <c r="D1200" s="43">
        <f>VLOOKUP($A1200,'Doanh thu'!$A$3:$Q$2000,9,FALSE)/1000000000</f>
        <v>120.406781764</v>
      </c>
      <c r="E1200" s="43">
        <f>VLOOKUP($A1200,'Doanh thu'!$A$3:$Q$2000,10,FALSE)/1000000000</f>
        <v>126.199297343</v>
      </c>
      <c r="F1200" s="43">
        <f>VLOOKUP($A1200,'Doanh thu'!$A$3:$Q$2000,11,FALSE)/1000000000</f>
        <v>119.705581923</v>
      </c>
      <c r="G1200" s="43">
        <f>VLOOKUP($A1200,'Doanh thu'!$A$3:$Q$2000,12,FALSE)/1000000000</f>
        <v>110.115354145</v>
      </c>
      <c r="H1200" s="43">
        <f>VLOOKUP($A1200,LNST!$A$3:$Q$1635,9,FALSE)/1000000000</f>
        <v>2.0529887499999999</v>
      </c>
      <c r="I1200" s="43">
        <f>VLOOKUP($A1200,LNST!$A$3:$Q$1635,10,FALSE)/1000000000</f>
        <v>5.1650622620000002</v>
      </c>
      <c r="J1200" s="43">
        <f>VLOOKUP($A1200,LNST!$A$3:$Q$1635,11,FALSE)/1000000000</f>
        <v>-3.3896307229999998</v>
      </c>
      <c r="K1200" s="43">
        <f>VLOOKUP($A1200,LNST!$A$3:$Q$1635,12,FALSE)/1000000000</f>
        <v>1.9109898059999999</v>
      </c>
      <c r="L1200" s="45">
        <f>VLOOKUP($A1200,'Doanh thu'!$A$3:$Q$2000,14,FALSE)</f>
        <v>4.1230924956126444E-2</v>
      </c>
      <c r="M1200" s="45">
        <f>VLOOKUP($A1200,'Doanh thu'!$A$3:$Q$2000,15,FALSE)</f>
        <v>0.10356033790045563</v>
      </c>
      <c r="N1200" s="45">
        <f>VLOOKUP($A1200,'Doanh thu'!$A$3:$Q$2000,16,FALSE)</f>
        <v>8.9184971967980892E-3</v>
      </c>
      <c r="O1200" s="45">
        <f>VLOOKUP($A1200,'Doanh thu'!$A$3:$Q$2000,17,FALSE)</f>
        <v>1.0224135965646074E-3</v>
      </c>
      <c r="P1200" s="45">
        <f>VLOOKUP($A1200,LNST!$A$3:$R$1635,14,FALSE)</f>
        <v>-0.61756966198740459</v>
      </c>
      <c r="Q1200" s="45">
        <f>VLOOKUP($A1200,LNST!$A$3:$R$1635,15,FALSE)</f>
        <v>19.782681629351117</v>
      </c>
      <c r="R1200" s="45">
        <f>VLOOKUP($A1200,LNST!$A$3:$R$1635,16,FALSE)</f>
        <v>-1.6638562004975335</v>
      </c>
      <c r="S1200" s="45">
        <f>VLOOKUP($A1200,LNST!$A$3:$R$1635,17,FALSE)</f>
        <v>-0.5235290610777602</v>
      </c>
      <c r="T1200" s="45">
        <f>VLOOKUP($A1200,LNG!$A$2:$H$1999,4,FALSE)/(D1200*10^9)</f>
        <v>9.2805423002685017E-2</v>
      </c>
      <c r="U1200" s="45">
        <f>VLOOKUP($A1200,LNG!$A$2:$H$1999,5,FALSE)/(E1200*10^9)</f>
        <v>6.8837249540215931E-2</v>
      </c>
      <c r="V1200" s="45">
        <f>VLOOKUP($A1200,LNG!$A$2:$H$1999,6,FALSE)/(F1200*10^9)</f>
        <v>0.10191883222996026</v>
      </c>
      <c r="W1200" s="45">
        <f>VLOOKUP($A1200,LNG!$A$2:$H$1999,7,FALSE)/(G1200*10^9)</f>
        <v>3.2585805974660521E-2</v>
      </c>
      <c r="X1200" s="45">
        <f>VLOOKUP($A1200,'LNST năm'!$A$2:$I$2000,8,FALSE)</f>
        <v>-2.5642496376913184E-3</v>
      </c>
      <c r="Y1200" s="45">
        <f>VLOOKUP($A1200,'LNST năm'!$A$2:$I$2000,9,FALSE)</f>
        <v>-7.4124326932105244E-2</v>
      </c>
      <c r="Z1200" s="46" t="e">
        <f>VLOOKUP($A1200,LNG!$A$2:$H$1999,9,FALSE)</f>
        <v>#REF!</v>
      </c>
      <c r="AA1200" s="162" t="e">
        <f>VLOOKUP($A1200,'GIÁ CP'!$A$2:$D$2000,4,FALSE)/Z1200</f>
        <v>#REF!</v>
      </c>
    </row>
    <row r="1201" spans="1:27" hidden="1">
      <c r="A1201" s="18" t="s">
        <v>269</v>
      </c>
      <c r="B1201" s="18" t="s">
        <v>1955</v>
      </c>
      <c r="C1201" s="154" t="str">
        <f>VLOOKUP(A1201,'GIÁ CP'!$K$2:$M$2000,3,FALSE)</f>
        <v xml:space="preserve">Môi giới chứng khoán </v>
      </c>
      <c r="D1201" s="43">
        <f>VLOOKUP($A1201,'Doanh thu'!$A$3:$Q$2000,9,FALSE)/1000000000</f>
        <v>2993.0363238109999</v>
      </c>
      <c r="E1201" s="43">
        <f>VLOOKUP($A1201,'Doanh thu'!$A$3:$Q$2000,10,FALSE)/1000000000</f>
        <v>4176.6680518989997</v>
      </c>
      <c r="F1201" s="43">
        <f>VLOOKUP($A1201,'Doanh thu'!$A$3:$Q$2000,11,FALSE)/1000000000</f>
        <v>3601.759602481</v>
      </c>
      <c r="G1201" s="43">
        <f>VLOOKUP($A1201,'Doanh thu'!$A$3:$Q$2000,12,FALSE)/1000000000</f>
        <v>3178.135157313</v>
      </c>
      <c r="H1201" s="43">
        <f>VLOOKUP($A1201,LNST!$A$3:$Q$1635,9,FALSE)/1000000000</f>
        <v>969.50669814299999</v>
      </c>
      <c r="I1201" s="43">
        <f>VLOOKUP($A1201,LNST!$A$3:$Q$1635,10,FALSE)/1000000000</f>
        <v>1475.127883911</v>
      </c>
      <c r="J1201" s="43">
        <f>VLOOKUP($A1201,LNST!$A$3:$Q$1635,11,FALSE)/1000000000</f>
        <v>817.46130979999998</v>
      </c>
      <c r="K1201" s="43">
        <f>VLOOKUP($A1201,LNST!$A$3:$Q$1635,12,FALSE)/1000000000</f>
        <v>1277.9098409129999</v>
      </c>
      <c r="L1201" s="45">
        <f>VLOOKUP($A1201,'Doanh thu'!$A$3:$Q$2000,14,FALSE)</f>
        <v>0.2973466089067639</v>
      </c>
      <c r="M1201" s="45">
        <f>VLOOKUP($A1201,'Doanh thu'!$A$3:$Q$2000,15,FALSE)</f>
        <v>1.059362149043549</v>
      </c>
      <c r="N1201" s="45">
        <f>VLOOKUP($A1201,'Doanh thu'!$A$3:$Q$2000,16,FALSE)</f>
        <v>0.62148298722633821</v>
      </c>
      <c r="O1201" s="45">
        <f>VLOOKUP($A1201,'Doanh thu'!$A$3:$Q$2000,17,FALSE)</f>
        <v>0.47185445342825366</v>
      </c>
      <c r="P1201" s="45">
        <f>VLOOKUP($A1201,LNST!$A$3:$R$1635,14,FALSE)</f>
        <v>0.14258819833228403</v>
      </c>
      <c r="Q1201" s="45">
        <f>VLOOKUP($A1201,LNST!$A$3:$R$1635,15,FALSE)</f>
        <v>0.85663807406440595</v>
      </c>
      <c r="R1201" s="45">
        <f>VLOOKUP($A1201,LNST!$A$3:$R$1635,16,FALSE)</f>
        <v>1.7529843703058174</v>
      </c>
      <c r="S1201" s="45">
        <f>VLOOKUP($A1201,LNST!$A$3:$R$1635,17,FALSE)</f>
        <v>0.51412100815699335</v>
      </c>
      <c r="T1201" s="45">
        <f>VLOOKUP($A1201,LNG!$A$2:$H$1999,4,FALSE)/(D1201*10^9)</f>
        <v>0.51251820780704493</v>
      </c>
      <c r="U1201" s="45">
        <f>VLOOKUP($A1201,LNG!$A$2:$H$1999,5,FALSE)/(E1201*10^9)</f>
        <v>0.4492072279339881</v>
      </c>
      <c r="V1201" s="45">
        <f>VLOOKUP($A1201,LNG!$A$2:$H$1999,6,FALSE)/(F1201*10^9)</f>
        <v>0.71128721193060651</v>
      </c>
      <c r="W1201" s="45">
        <f>VLOOKUP($A1201,LNG!$A$2:$H$1999,7,FALSE)/(G1201*10^9)</f>
        <v>0.58257633383011398</v>
      </c>
      <c r="X1201" s="45">
        <f>VLOOKUP($A1201,'LNST năm'!$A$2:$I$2000,8,FALSE)</f>
        <v>0.44834459629443957</v>
      </c>
      <c r="Y1201" s="45">
        <f>VLOOKUP($A1201,'LNST năm'!$A$2:$I$2000,9,FALSE)</f>
        <v>0.34189269500664454</v>
      </c>
      <c r="Z1201" s="46" t="e">
        <f>VLOOKUP($A1201,LNG!$A$2:$H$1999,9,FALSE)</f>
        <v>#REF!</v>
      </c>
      <c r="AA1201" s="162" t="e">
        <f>VLOOKUP($A1201,'GIÁ CP'!$A$2:$D$2000,4,FALSE)/Z1201</f>
        <v>#REF!</v>
      </c>
    </row>
    <row r="1202" spans="1:27" hidden="1">
      <c r="A1202" s="18" t="s">
        <v>204</v>
      </c>
      <c r="B1202" s="18" t="s">
        <v>1883</v>
      </c>
      <c r="C1202" s="154" t="str">
        <f>VLOOKUP(A1202,'GIÁ CP'!$K$2:$M$2000,3,FALSE)</f>
        <v xml:space="preserve">Dược phẩm </v>
      </c>
      <c r="D1202" s="43">
        <f>VLOOKUP($A1202,'Doanh thu'!$A$3:$Q$2000,9,FALSE)/1000000000</f>
        <v>236.993661062</v>
      </c>
      <c r="E1202" s="43">
        <f>VLOOKUP($A1202,'Doanh thu'!$A$3:$Q$2000,10,FALSE)/1000000000</f>
        <v>272.754154476</v>
      </c>
      <c r="F1202" s="43">
        <f>VLOOKUP($A1202,'Doanh thu'!$A$3:$Q$2000,11,FALSE)/1000000000</f>
        <v>402.773022266</v>
      </c>
      <c r="G1202" s="43">
        <f>VLOOKUP($A1202,'Doanh thu'!$A$3:$Q$2000,12,FALSE)/1000000000</f>
        <v>216.25839188899999</v>
      </c>
      <c r="H1202" s="43">
        <f>VLOOKUP($A1202,LNST!$A$3:$Q$1635,9,FALSE)/1000000000</f>
        <v>21.871721144999999</v>
      </c>
      <c r="I1202" s="43">
        <f>VLOOKUP($A1202,LNST!$A$3:$Q$1635,10,FALSE)/1000000000</f>
        <v>32.482326026999999</v>
      </c>
      <c r="J1202" s="43">
        <f>VLOOKUP($A1202,LNST!$A$3:$Q$1635,11,FALSE)/1000000000</f>
        <v>37.499197250999998</v>
      </c>
      <c r="K1202" s="43">
        <f>VLOOKUP($A1202,LNST!$A$3:$Q$1635,12,FALSE)/1000000000</f>
        <v>19.646501571000002</v>
      </c>
      <c r="L1202" s="45">
        <f>VLOOKUP($A1202,'Doanh thu'!$A$3:$Q$2000,14,FALSE)</f>
        <v>9.7838836237701982E-2</v>
      </c>
      <c r="M1202" s="45">
        <f>VLOOKUP($A1202,'Doanh thu'!$A$3:$Q$2000,15,FALSE)</f>
        <v>0.40578193986915928</v>
      </c>
      <c r="N1202" s="45">
        <f>VLOOKUP($A1202,'Doanh thu'!$A$3:$Q$2000,16,FALSE)</f>
        <v>0.19329901877883723</v>
      </c>
      <c r="O1202" s="45">
        <f>VLOOKUP($A1202,'Doanh thu'!$A$3:$Q$2000,17,FALSE)</f>
        <v>2.7519757463762555E-2</v>
      </c>
      <c r="P1202" s="45">
        <f>VLOOKUP($A1202,LNST!$A$3:$R$1635,14,FALSE)</f>
        <v>-5.4143612892142241E-3</v>
      </c>
      <c r="Q1202" s="45">
        <f>VLOOKUP($A1202,LNST!$A$3:$R$1635,15,FALSE)</f>
        <v>0.43106041745996498</v>
      </c>
      <c r="R1202" s="45">
        <f>VLOOKUP($A1202,LNST!$A$3:$R$1635,16,FALSE)</f>
        <v>0.23284935440522705</v>
      </c>
      <c r="S1202" s="45">
        <f>VLOOKUP($A1202,LNST!$A$3:$R$1635,17,FALSE)</f>
        <v>-0.18233086884108995</v>
      </c>
      <c r="T1202" s="45">
        <f>VLOOKUP($A1202,LNG!$A$2:$H$1999,4,FALSE)/(D1202*10^9)</f>
        <v>0.38480647239818788</v>
      </c>
      <c r="U1202" s="45">
        <f>VLOOKUP($A1202,LNG!$A$2:$H$1999,5,FALSE)/(E1202*10^9)</f>
        <v>0.37350103657527983</v>
      </c>
      <c r="V1202" s="45">
        <f>VLOOKUP($A1202,LNG!$A$2:$H$1999,6,FALSE)/(F1202*10^9)</f>
        <v>0.286705276081615</v>
      </c>
      <c r="W1202" s="45">
        <f>VLOOKUP($A1202,LNG!$A$2:$H$1999,7,FALSE)/(G1202*10^9)</f>
        <v>0.72319074653655135</v>
      </c>
      <c r="X1202" s="45">
        <f>VLOOKUP($A1202,'LNST năm'!$A$2:$I$2000,8,FALSE)</f>
        <v>-1</v>
      </c>
      <c r="Y1202" s="45">
        <f>VLOOKUP($A1202,'LNST năm'!$A$2:$I$2000,9,FALSE)</f>
        <v>-1</v>
      </c>
      <c r="Z1202" s="46" t="e">
        <f>VLOOKUP($A1202,LNG!$A$2:$H$1999,9,FALSE)</f>
        <v>#REF!</v>
      </c>
      <c r="AA1202" s="162" t="e">
        <f>VLOOKUP($A1202,'GIÁ CP'!$A$2:$D$2000,4,FALSE)/Z1202</f>
        <v>#REF!</v>
      </c>
    </row>
    <row r="1203" spans="1:27" hidden="1">
      <c r="A1203" s="18" t="s">
        <v>951</v>
      </c>
      <c r="B1203" s="18" t="s">
        <v>2849</v>
      </c>
      <c r="C1203" s="154" t="str">
        <f>VLOOKUP(A1203,'GIÁ CP'!$K$2:$M$2000,3,FALSE)</f>
        <v xml:space="preserve">Sản xuất &amp; Phân phối Điện </v>
      </c>
      <c r="D1203" s="43">
        <f>VLOOKUP($A1203,'Doanh thu'!$A$3:$Q$2000,9,FALSE)/1000000000</f>
        <v>242.03587857100001</v>
      </c>
      <c r="E1203" s="43">
        <f>VLOOKUP($A1203,'Doanh thu'!$A$3:$Q$2000,10,FALSE)/1000000000</f>
        <v>51.867869634999998</v>
      </c>
      <c r="F1203" s="43">
        <f>VLOOKUP($A1203,'Doanh thu'!$A$3:$Q$2000,11,FALSE)/1000000000</f>
        <v>66.194547607999993</v>
      </c>
      <c r="G1203" s="43">
        <f>VLOOKUP($A1203,'Doanh thu'!$A$3:$Q$2000,12,FALSE)/1000000000</f>
        <v>35.670067045000003</v>
      </c>
      <c r="H1203" s="43">
        <f>VLOOKUP($A1203,LNST!$A$3:$Q$1635,9,FALSE)/1000000000</f>
        <v>-3.0935600120000002</v>
      </c>
      <c r="I1203" s="43">
        <f>VLOOKUP($A1203,LNST!$A$3:$Q$1635,10,FALSE)/1000000000</f>
        <v>0.87760002599999998</v>
      </c>
      <c r="J1203" s="43">
        <f>VLOOKUP($A1203,LNST!$A$3:$Q$1635,11,FALSE)/1000000000</f>
        <v>4.2964873020000001</v>
      </c>
      <c r="K1203" s="43">
        <f>VLOOKUP($A1203,LNST!$A$3:$Q$1635,12,FALSE)/1000000000</f>
        <v>-1.2121293209999999</v>
      </c>
      <c r="L1203" s="45">
        <f>VLOOKUP($A1203,'Doanh thu'!$A$3:$Q$2000,14,FALSE)</f>
        <v>13.24015395243166</v>
      </c>
      <c r="M1203" s="45">
        <f>VLOOKUP($A1203,'Doanh thu'!$A$3:$Q$2000,15,FALSE)</f>
        <v>-0.56209310139419622</v>
      </c>
      <c r="N1203" s="45">
        <f>VLOOKUP($A1203,'Doanh thu'!$A$3:$Q$2000,16,FALSE)</f>
        <v>-0.70246229318077114</v>
      </c>
      <c r="O1203" s="45">
        <f>VLOOKUP($A1203,'Doanh thu'!$A$3:$Q$2000,17,FALSE)</f>
        <v>-0.13884313152821601</v>
      </c>
      <c r="P1203" s="45">
        <f>VLOOKUP($A1203,LNST!$A$3:$R$1635,14,FALSE)</f>
        <v>-0.40747655834347712</v>
      </c>
      <c r="Q1203" s="45">
        <f>VLOOKUP($A1203,LNST!$A$3:$R$1635,15,FALSE)</f>
        <v>-0.69104180666613091</v>
      </c>
      <c r="R1203" s="45">
        <f>VLOOKUP($A1203,LNST!$A$3:$R$1635,16,FALSE)</f>
        <v>1.7811009594674552</v>
      </c>
      <c r="S1203" s="45">
        <f>VLOOKUP($A1203,LNST!$A$3:$R$1635,17,FALSE)</f>
        <v>-10.860651490443599</v>
      </c>
      <c r="T1203" s="45">
        <f>VLOOKUP($A1203,LNG!$A$2:$H$1999,4,FALSE)/(D1203*10^9)</f>
        <v>7.2401536348502523E-3</v>
      </c>
      <c r="U1203" s="45">
        <f>VLOOKUP($A1203,LNG!$A$2:$H$1999,5,FALSE)/(E1203*10^9)</f>
        <v>0.10708621615050838</v>
      </c>
      <c r="V1203" s="45">
        <f>VLOOKUP($A1203,LNG!$A$2:$H$1999,6,FALSE)/(F1203*10^9)</f>
        <v>2.9747979027837882E-2</v>
      </c>
      <c r="W1203" s="45">
        <f>VLOOKUP($A1203,LNG!$A$2:$H$1999,7,FALSE)/(G1203*10^9)</f>
        <v>0.13053234528900784</v>
      </c>
      <c r="X1203" s="45">
        <f>VLOOKUP($A1203,'LNST năm'!$A$2:$I$2000,8,FALSE)</f>
        <v>1</v>
      </c>
      <c r="Y1203" s="45">
        <f>VLOOKUP($A1203,'LNST năm'!$A$2:$I$2000,9,FALSE)</f>
        <v>-1</v>
      </c>
      <c r="Z1203" s="46" t="e">
        <f>VLOOKUP($A1203,LNG!$A$2:$H$1999,9,FALSE)</f>
        <v>#REF!</v>
      </c>
      <c r="AA1203" s="162" t="e">
        <f>VLOOKUP($A1203,'GIÁ CP'!$A$2:$D$2000,4,FALSE)/Z1203</f>
        <v>#REF!</v>
      </c>
    </row>
    <row r="1204" spans="1:27" hidden="1">
      <c r="A1204" s="18" t="s">
        <v>340</v>
      </c>
      <c r="B1204" s="18" t="s">
        <v>2043</v>
      </c>
      <c r="C1204" s="154" t="str">
        <f>VLOOKUP(A1204,'GIÁ CP'!$K$2:$M$2000,3,FALSE)</f>
        <v xml:space="preserve">Sản xuất &amp; Phân phối Điện </v>
      </c>
      <c r="D1204" s="43">
        <f>VLOOKUP($A1204,'Doanh thu'!$A$3:$Q$2000,9,FALSE)/1000000000</f>
        <v>173.191009283</v>
      </c>
      <c r="E1204" s="43">
        <f>VLOOKUP($A1204,'Doanh thu'!$A$3:$Q$2000,10,FALSE)/1000000000</f>
        <v>259.53577697200001</v>
      </c>
      <c r="F1204" s="43">
        <f>VLOOKUP($A1204,'Doanh thu'!$A$3:$Q$2000,11,FALSE)/1000000000</f>
        <v>178.443082678</v>
      </c>
      <c r="G1204" s="43">
        <f>VLOOKUP($A1204,'Doanh thu'!$A$3:$Q$2000,12,FALSE)/1000000000</f>
        <v>107.32514758400001</v>
      </c>
      <c r="H1204" s="43">
        <f>VLOOKUP($A1204,LNST!$A$3:$Q$1635,9,FALSE)/1000000000</f>
        <v>69.484515521000006</v>
      </c>
      <c r="I1204" s="43">
        <f>VLOOKUP($A1204,LNST!$A$3:$Q$1635,10,FALSE)/1000000000</f>
        <v>135.190373018</v>
      </c>
      <c r="J1204" s="43">
        <f>VLOOKUP($A1204,LNST!$A$3:$Q$1635,11,FALSE)/1000000000</f>
        <v>47.034744602000004</v>
      </c>
      <c r="K1204" s="43">
        <f>VLOOKUP($A1204,LNST!$A$3:$Q$1635,12,FALSE)/1000000000</f>
        <v>30.597372075999999</v>
      </c>
      <c r="L1204" s="45">
        <f>VLOOKUP($A1204,'Doanh thu'!$A$3:$Q$2000,14,FALSE)</f>
        <v>0.62074748080897613</v>
      </c>
      <c r="M1204" s="45">
        <f>VLOOKUP($A1204,'Doanh thu'!$A$3:$Q$2000,15,FALSE)</f>
        <v>6.366826317389282E-2</v>
      </c>
      <c r="N1204" s="45">
        <f>VLOOKUP($A1204,'Doanh thu'!$A$3:$Q$2000,16,FALSE)</f>
        <v>0.21217107823662654</v>
      </c>
      <c r="O1204" s="45">
        <f>VLOOKUP($A1204,'Doanh thu'!$A$3:$Q$2000,17,FALSE)</f>
        <v>0.26680989613841311</v>
      </c>
      <c r="P1204" s="45">
        <f>VLOOKUP($A1204,LNST!$A$3:$R$1635,14,FALSE)</f>
        <v>2.0447130084547487</v>
      </c>
      <c r="Q1204" s="45">
        <f>VLOOKUP($A1204,LNST!$A$3:$R$1635,15,FALSE)</f>
        <v>9.2451410598150416E-2</v>
      </c>
      <c r="R1204" s="45">
        <f>VLOOKUP($A1204,LNST!$A$3:$R$1635,16,FALSE)</f>
        <v>-8.9048398405860665E-2</v>
      </c>
      <c r="S1204" s="45">
        <f>VLOOKUP($A1204,LNST!$A$3:$R$1635,17,FALSE)</f>
        <v>1.8671996377041711</v>
      </c>
      <c r="T1204" s="45">
        <f>VLOOKUP($A1204,LNG!$A$2:$H$1999,4,FALSE)/(D1204*10^9)</f>
        <v>0.14277024302454419</v>
      </c>
      <c r="U1204" s="45">
        <f>VLOOKUP($A1204,LNG!$A$2:$H$1999,5,FALSE)/(E1204*10^9)</f>
        <v>0.38680707840842538</v>
      </c>
      <c r="V1204" s="45">
        <f>VLOOKUP($A1204,LNG!$A$2:$H$1999,6,FALSE)/(F1204*10^9)</f>
        <v>1.0114572958016492</v>
      </c>
      <c r="W1204" s="45">
        <f>VLOOKUP($A1204,LNG!$A$2:$H$1999,7,FALSE)/(G1204*10^9)</f>
        <v>0.7581877972849953</v>
      </c>
      <c r="X1204" s="45">
        <f>VLOOKUP($A1204,'LNST năm'!$A$2:$I$2000,8,FALSE)</f>
        <v>0.26215383912540213</v>
      </c>
      <c r="Y1204" s="45">
        <f>VLOOKUP($A1204,'LNST năm'!$A$2:$I$2000,9,FALSE)</f>
        <v>-1.9330811742954923E-2</v>
      </c>
      <c r="Z1204" s="46" t="e">
        <f>VLOOKUP($A1204,LNG!$A$2:$H$1999,9,FALSE)</f>
        <v>#REF!</v>
      </c>
      <c r="AA1204" s="162" t="e">
        <f>VLOOKUP($A1204,'GIÁ CP'!$A$2:$D$2000,4,FALSE)/Z1204</f>
        <v>#REF!</v>
      </c>
    </row>
    <row r="1205" spans="1:27" hidden="1">
      <c r="A1205" s="18" t="s">
        <v>632</v>
      </c>
      <c r="B1205" s="18" t="s">
        <v>2349</v>
      </c>
      <c r="C1205" s="154" t="str">
        <f>VLOOKUP(A1205,'GIÁ CP'!$K$2:$M$2000,3,FALSE)</f>
        <v xml:space="preserve">Bất động sản </v>
      </c>
      <c r="D1205" s="43">
        <f>VLOOKUP($A1205,'Doanh thu'!$A$3:$Q$2000,9,FALSE)/1000000000</f>
        <v>257.27448499299999</v>
      </c>
      <c r="E1205" s="43">
        <f>VLOOKUP($A1205,'Doanh thu'!$A$3:$Q$2000,10,FALSE)/1000000000</f>
        <v>170.86337204</v>
      </c>
      <c r="F1205" s="43">
        <f>VLOOKUP($A1205,'Doanh thu'!$A$3:$Q$2000,11,FALSE)/1000000000</f>
        <v>261.78661617500001</v>
      </c>
      <c r="G1205" s="43">
        <f>VLOOKUP($A1205,'Doanh thu'!$A$3:$Q$2000,12,FALSE)/1000000000</f>
        <v>155.45612141500001</v>
      </c>
      <c r="H1205" s="43">
        <f>VLOOKUP($A1205,LNST!$A$3:$Q$1635,9,FALSE)/1000000000</f>
        <v>5.1164320859999997</v>
      </c>
      <c r="I1205" s="43">
        <f>VLOOKUP($A1205,LNST!$A$3:$Q$1635,10,FALSE)/1000000000</f>
        <v>3.503069891</v>
      </c>
      <c r="J1205" s="43">
        <f>VLOOKUP($A1205,LNST!$A$3:$Q$1635,11,FALSE)/1000000000</f>
        <v>27.506662242000001</v>
      </c>
      <c r="K1205" s="43">
        <f>VLOOKUP($A1205,LNST!$A$3:$Q$1635,12,FALSE)/1000000000</f>
        <v>6.9174503600000001</v>
      </c>
      <c r="L1205" s="45">
        <f>VLOOKUP($A1205,'Doanh thu'!$A$3:$Q$2000,14,FALSE)</f>
        <v>-0.17578287238388013</v>
      </c>
      <c r="M1205" s="45">
        <f>VLOOKUP($A1205,'Doanh thu'!$A$3:$Q$2000,15,FALSE)</f>
        <v>-0.55158782374070292</v>
      </c>
      <c r="N1205" s="45">
        <f>VLOOKUP($A1205,'Doanh thu'!$A$3:$Q$2000,16,FALSE)</f>
        <v>-0.33991303291419278</v>
      </c>
      <c r="O1205" s="45">
        <f>VLOOKUP($A1205,'Doanh thu'!$A$3:$Q$2000,17,FALSE)</f>
        <v>-0.59330764221726129</v>
      </c>
      <c r="P1205" s="45">
        <f>VLOOKUP($A1205,LNST!$A$3:$R$1635,14,FALSE)</f>
        <v>-0.92570284829882954</v>
      </c>
      <c r="Q1205" s="45">
        <f>VLOOKUP($A1205,LNST!$A$3:$R$1635,15,FALSE)</f>
        <v>-0.94205100461425562</v>
      </c>
      <c r="R1205" s="45">
        <f>VLOOKUP($A1205,LNST!$A$3:$R$1635,16,FALSE)</f>
        <v>14.318248604487799</v>
      </c>
      <c r="S1205" s="45">
        <f>VLOOKUP($A1205,LNST!$A$3:$R$1635,17,FALSE)</f>
        <v>-0.81919289191388123</v>
      </c>
      <c r="T1205" s="45">
        <f>VLOOKUP($A1205,LNG!$A$2:$H$1999,4,FALSE)/(D1205*10^9)</f>
        <v>0.28894289033373288</v>
      </c>
      <c r="U1205" s="45">
        <f>VLOOKUP($A1205,LNG!$A$2:$H$1999,5,FALSE)/(E1205*10^9)</f>
        <v>9.3714664242090531E-2</v>
      </c>
      <c r="V1205" s="45">
        <f>VLOOKUP($A1205,LNG!$A$2:$H$1999,6,FALSE)/(F1205*10^9)</f>
        <v>9.698000931043968E-2</v>
      </c>
      <c r="W1205" s="45">
        <f>VLOOKUP($A1205,LNG!$A$2:$H$1999,7,FALSE)/(G1205*10^9)</f>
        <v>0.58977072482237702</v>
      </c>
      <c r="X1205" s="45">
        <f>VLOOKUP($A1205,'LNST năm'!$A$2:$I$2000,8,FALSE)</f>
        <v>-1</v>
      </c>
      <c r="Y1205" s="45">
        <f>VLOOKUP($A1205,'LNST năm'!$A$2:$I$2000,9,FALSE)</f>
        <v>-1</v>
      </c>
      <c r="Z1205" s="46" t="e">
        <f>VLOOKUP($A1205,LNG!$A$2:$H$1999,9,FALSE)</f>
        <v>#REF!</v>
      </c>
      <c r="AA1205" s="162" t="e">
        <f>VLOOKUP($A1205,'GIÁ CP'!$A$2:$D$2000,4,FALSE)/Z1205</f>
        <v>#REF!</v>
      </c>
    </row>
    <row r="1206" spans="1:27" hidden="1">
      <c r="A1206" s="18" t="s">
        <v>441</v>
      </c>
      <c r="B1206" s="18" t="s">
        <v>2155</v>
      </c>
      <c r="C1206" s="154" t="str">
        <f>VLOOKUP(A1206,'GIÁ CP'!$K$2:$M$2000,3,FALSE)</f>
        <v xml:space="preserve">Vật liệu xây dựng &amp; Nội thất </v>
      </c>
      <c r="D1206" s="43">
        <f>VLOOKUP($A1206,'Doanh thu'!$A$3:$Q$2000,9,FALSE)/1000000000</f>
        <v>70.903905261999995</v>
      </c>
      <c r="E1206" s="43">
        <f>VLOOKUP($A1206,'Doanh thu'!$A$3:$Q$2000,10,FALSE)/1000000000</f>
        <v>64.351013722999994</v>
      </c>
      <c r="F1206" s="43">
        <f>VLOOKUP($A1206,'Doanh thu'!$A$3:$Q$2000,11,FALSE)/1000000000</f>
        <v>86.814443452999996</v>
      </c>
      <c r="G1206" s="43">
        <f>VLOOKUP($A1206,'Doanh thu'!$A$3:$Q$2000,12,FALSE)/1000000000</f>
        <v>68.340387143000001</v>
      </c>
      <c r="H1206" s="43">
        <f>VLOOKUP($A1206,LNST!$A$3:$Q$1635,9,FALSE)/1000000000</f>
        <v>14.677827725</v>
      </c>
      <c r="I1206" s="43">
        <f>VLOOKUP($A1206,LNST!$A$3:$Q$1635,10,FALSE)/1000000000</f>
        <v>13.911881719</v>
      </c>
      <c r="J1206" s="43">
        <f>VLOOKUP($A1206,LNST!$A$3:$Q$1635,11,FALSE)/1000000000</f>
        <v>4.9789719830000001</v>
      </c>
      <c r="K1206" s="43">
        <f>VLOOKUP($A1206,LNST!$A$3:$Q$1635,12,FALSE)/1000000000</f>
        <v>3.4152530570000001</v>
      </c>
      <c r="L1206" s="45">
        <f>VLOOKUP($A1206,'Doanh thu'!$A$3:$Q$2000,14,FALSE)</f>
        <v>0.32847797595848427</v>
      </c>
      <c r="M1206" s="45">
        <f>VLOOKUP($A1206,'Doanh thu'!$A$3:$Q$2000,15,FALSE)</f>
        <v>0.29924906555335701</v>
      </c>
      <c r="N1206" s="45">
        <f>VLOOKUP($A1206,'Doanh thu'!$A$3:$Q$2000,16,FALSE)</f>
        <v>-0.23418228050344561</v>
      </c>
      <c r="O1206" s="45">
        <f>VLOOKUP($A1206,'Doanh thu'!$A$3:$Q$2000,17,FALSE)</f>
        <v>0.20203118349248902</v>
      </c>
      <c r="P1206" s="45">
        <f>VLOOKUP($A1206,LNST!$A$3:$R$1635,14,FALSE)</f>
        <v>4.8832566136657132</v>
      </c>
      <c r="Q1206" s="45">
        <f>VLOOKUP($A1206,LNST!$A$3:$R$1635,15,FALSE)</f>
        <v>50.328365367075747</v>
      </c>
      <c r="R1206" s="45">
        <f>VLOOKUP($A1206,LNST!$A$3:$R$1635,16,FALSE)</f>
        <v>-0.54110815140700952</v>
      </c>
      <c r="S1206" s="45">
        <f>VLOOKUP($A1206,LNST!$A$3:$R$1635,17,FALSE)</f>
        <v>1.3958694002611418</v>
      </c>
      <c r="T1206" s="45">
        <f>VLOOKUP($A1206,LNG!$A$2:$H$1999,4,FALSE)/(D1206*10^9)</f>
        <v>0.39207982964090743</v>
      </c>
      <c r="U1206" s="45">
        <f>VLOOKUP($A1206,LNG!$A$2:$H$1999,5,FALSE)/(E1206*10^9)</f>
        <v>0.37449609320430322</v>
      </c>
      <c r="V1206" s="45">
        <f>VLOOKUP($A1206,LNG!$A$2:$H$1999,6,FALSE)/(F1206*10^9)</f>
        <v>0.28509683849323475</v>
      </c>
      <c r="W1206" s="45">
        <f>VLOOKUP($A1206,LNG!$A$2:$H$1999,7,FALSE)/(G1206*10^9)</f>
        <v>0.46539786253256227</v>
      </c>
      <c r="X1206" s="45">
        <f>VLOOKUP($A1206,'LNST năm'!$A$2:$I$2000,8,FALSE)</f>
        <v>-1</v>
      </c>
      <c r="Y1206" s="45">
        <f>VLOOKUP($A1206,'LNST năm'!$A$2:$I$2000,9,FALSE)</f>
        <v>-1</v>
      </c>
      <c r="Z1206" s="46" t="e">
        <f>VLOOKUP($A1206,LNG!$A$2:$H$1999,9,FALSE)</f>
        <v>#REF!</v>
      </c>
      <c r="AA1206" s="162" t="e">
        <f>VLOOKUP($A1206,'GIÁ CP'!$A$2:$D$2000,4,FALSE)/Z1206</f>
        <v>#REF!</v>
      </c>
    </row>
    <row r="1207" spans="1:27" hidden="1">
      <c r="A1207" s="18" t="s">
        <v>96</v>
      </c>
      <c r="B1207" s="18" t="s">
        <v>1752</v>
      </c>
      <c r="C1207" s="154" t="str">
        <f>VLOOKUP(A1207,'GIÁ CP'!$K$2:$M$2000,3,FALSE)</f>
        <v xml:space="preserve">Xây dựng </v>
      </c>
      <c r="D1207" s="43">
        <f>VLOOKUP($A1207,'Doanh thu'!$A$3:$Q$2000,9,FALSE)/1000000000</f>
        <v>195.40877181600001</v>
      </c>
      <c r="E1207" s="43">
        <f>VLOOKUP($A1207,'Doanh thu'!$A$3:$Q$2000,10,FALSE)/1000000000</f>
        <v>187.38399392299999</v>
      </c>
      <c r="F1207" s="43">
        <f>VLOOKUP($A1207,'Doanh thu'!$A$3:$Q$2000,11,FALSE)/1000000000</f>
        <v>544.64120853500003</v>
      </c>
      <c r="G1207" s="43">
        <f>VLOOKUP($A1207,'Doanh thu'!$A$3:$Q$2000,12,FALSE)/1000000000</f>
        <v>323.08888957099998</v>
      </c>
      <c r="H1207" s="43">
        <f>VLOOKUP($A1207,LNST!$A$3:$Q$1635,9,FALSE)/1000000000</f>
        <v>9.8542291829999993</v>
      </c>
      <c r="I1207" s="43">
        <f>VLOOKUP($A1207,LNST!$A$3:$Q$1635,10,FALSE)/1000000000</f>
        <v>15.013887962</v>
      </c>
      <c r="J1207" s="43">
        <f>VLOOKUP($A1207,LNST!$A$3:$Q$1635,11,FALSE)/1000000000</f>
        <v>42.010050458000002</v>
      </c>
      <c r="K1207" s="43">
        <f>VLOOKUP($A1207,LNST!$A$3:$Q$1635,12,FALSE)/1000000000</f>
        <v>18.956399299000001</v>
      </c>
      <c r="L1207" s="45">
        <f>VLOOKUP($A1207,'Doanh thu'!$A$3:$Q$2000,14,FALSE)</f>
        <v>-0.59815460902296003</v>
      </c>
      <c r="M1207" s="45">
        <f>VLOOKUP($A1207,'Doanh thu'!$A$3:$Q$2000,15,FALSE)</f>
        <v>-0.43636101983639525</v>
      </c>
      <c r="N1207" s="45">
        <f>VLOOKUP($A1207,'Doanh thu'!$A$3:$Q$2000,16,FALSE)</f>
        <v>1.365513511438365</v>
      </c>
      <c r="O1207" s="45">
        <f>VLOOKUP($A1207,'Doanh thu'!$A$3:$Q$2000,17,FALSE)</f>
        <v>0.68485296812869834</v>
      </c>
      <c r="P1207" s="45">
        <f>VLOOKUP($A1207,LNST!$A$3:$R$1635,14,FALSE)</f>
        <v>-0.67320614148179814</v>
      </c>
      <c r="Q1207" s="45">
        <f>VLOOKUP($A1207,LNST!$A$3:$R$1635,15,FALSE)</f>
        <v>0.82843617361955058</v>
      </c>
      <c r="R1207" s="45">
        <f>VLOOKUP($A1207,LNST!$A$3:$R$1635,16,FALSE)</f>
        <v>11.970521593122974</v>
      </c>
      <c r="S1207" s="45">
        <f>VLOOKUP($A1207,LNST!$A$3:$R$1635,17,FALSE)</f>
        <v>0.74511752530468489</v>
      </c>
      <c r="T1207" s="45">
        <f>VLOOKUP($A1207,LNG!$A$2:$H$1999,4,FALSE)/(D1207*10^9)</f>
        <v>3.8126338693818956E-2</v>
      </c>
      <c r="U1207" s="45">
        <f>VLOOKUP($A1207,LNG!$A$2:$H$1999,5,FALSE)/(E1207*10^9)</f>
        <v>6.306194306465561E-2</v>
      </c>
      <c r="V1207" s="45">
        <f>VLOOKUP($A1207,LNG!$A$2:$H$1999,6,FALSE)/(F1207*10^9)</f>
        <v>3.1237523484062051E-2</v>
      </c>
      <c r="W1207" s="45">
        <f>VLOOKUP($A1207,LNG!$A$2:$H$1999,7,FALSE)/(G1207*10^9)</f>
        <v>0.3434079818570116</v>
      </c>
      <c r="X1207" s="45">
        <f>VLOOKUP($A1207,'LNST năm'!$A$2:$I$2000,8,FALSE)</f>
        <v>-1</v>
      </c>
      <c r="Y1207" s="45">
        <f>VLOOKUP($A1207,'LNST năm'!$A$2:$I$2000,9,FALSE)</f>
        <v>-1</v>
      </c>
      <c r="Z1207" s="46" t="e">
        <f>VLOOKUP($A1207,LNG!$A$2:$H$1999,9,FALSE)</f>
        <v>#REF!</v>
      </c>
      <c r="AA1207" s="162" t="e">
        <f>VLOOKUP($A1207,'GIÁ CP'!$A$2:$D$2000,4,FALSE)/Z1207</f>
        <v>#REF!</v>
      </c>
    </row>
    <row r="1208" spans="1:27" hidden="1">
      <c r="A1208" s="18" t="s">
        <v>510</v>
      </c>
      <c r="B1208" s="18" t="s">
        <v>2225</v>
      </c>
      <c r="C1208" s="154" t="str">
        <f>VLOOKUP(A1208,'GIÁ CP'!$K$2:$M$2000,3,FALSE)</f>
        <v xml:space="preserve">Hàng điện &amp; điện tử </v>
      </c>
      <c r="D1208" s="43">
        <f>VLOOKUP($A1208,'Doanh thu'!$A$3:$Q$2000,9,FALSE)/1000000000</f>
        <v>900.32764839399999</v>
      </c>
      <c r="E1208" s="43">
        <f>VLOOKUP($A1208,'Doanh thu'!$A$3:$Q$2000,10,FALSE)/1000000000</f>
        <v>551.91422951000004</v>
      </c>
      <c r="F1208" s="43">
        <f>VLOOKUP($A1208,'Doanh thu'!$A$3:$Q$2000,11,FALSE)/1000000000</f>
        <v>884.21720982299996</v>
      </c>
      <c r="G1208" s="43">
        <f>VLOOKUP($A1208,'Doanh thu'!$A$3:$Q$2000,12,FALSE)/1000000000</f>
        <v>1081.1795086990001</v>
      </c>
      <c r="H1208" s="43">
        <f>VLOOKUP($A1208,LNST!$A$3:$Q$1635,9,FALSE)/1000000000</f>
        <v>13.5243912</v>
      </c>
      <c r="I1208" s="43">
        <f>VLOOKUP($A1208,LNST!$A$3:$Q$1635,10,FALSE)/1000000000</f>
        <v>-0.80065930399999996</v>
      </c>
      <c r="J1208" s="43">
        <f>VLOOKUP($A1208,LNST!$A$3:$Q$1635,11,FALSE)/1000000000</f>
        <v>2.8515155870000002</v>
      </c>
      <c r="K1208" s="43">
        <f>VLOOKUP($A1208,LNST!$A$3:$Q$1635,12,FALSE)/1000000000</f>
        <v>15.810481876000001</v>
      </c>
      <c r="L1208" s="45">
        <f>VLOOKUP($A1208,'Doanh thu'!$A$3:$Q$2000,14,FALSE)</f>
        <v>-0.15730614833064269</v>
      </c>
      <c r="M1208" s="45">
        <f>VLOOKUP($A1208,'Doanh thu'!$A$3:$Q$2000,15,FALSE)</f>
        <v>0.38998900884203441</v>
      </c>
      <c r="N1208" s="45">
        <f>VLOOKUP($A1208,'Doanh thu'!$A$3:$Q$2000,16,FALSE)</f>
        <v>0.52074070510996628</v>
      </c>
      <c r="O1208" s="45">
        <f>VLOOKUP($A1208,'Doanh thu'!$A$3:$Q$2000,17,FALSE)</f>
        <v>0.12276764782186902</v>
      </c>
      <c r="P1208" s="45">
        <f>VLOOKUP($A1208,LNST!$A$3:$R$1635,14,FALSE)</f>
        <v>0.42973116483043311</v>
      </c>
      <c r="Q1208" s="45">
        <f>VLOOKUP($A1208,LNST!$A$3:$R$1635,15,FALSE)</f>
        <v>-1.2447189539043155</v>
      </c>
      <c r="R1208" s="45">
        <f>VLOOKUP($A1208,LNST!$A$3:$R$1635,16,FALSE)</f>
        <v>1.6513700318839009</v>
      </c>
      <c r="S1208" s="45">
        <f>VLOOKUP($A1208,LNST!$A$3:$R$1635,17,FALSE)</f>
        <v>-6.070385003179421E-2</v>
      </c>
      <c r="T1208" s="45">
        <f>VLOOKUP($A1208,LNG!$A$2:$H$1999,4,FALSE)/(D1208*10^9)</f>
        <v>9.2801154697446708E-2</v>
      </c>
      <c r="U1208" s="45">
        <f>VLOOKUP($A1208,LNG!$A$2:$H$1999,5,FALSE)/(E1208*10^9)</f>
        <v>0.17165989361084846</v>
      </c>
      <c r="V1208" s="45">
        <f>VLOOKUP($A1208,LNG!$A$2:$H$1999,6,FALSE)/(F1208*10^9)</f>
        <v>6.9999495594968014E-2</v>
      </c>
      <c r="W1208" s="45">
        <f>VLOOKUP($A1208,LNG!$A$2:$H$1999,7,FALSE)/(G1208*10^9)</f>
        <v>4.3532538571356971E-2</v>
      </c>
      <c r="X1208" s="45">
        <f>VLOOKUP($A1208,'LNST năm'!$A$2:$I$2000,8,FALSE)</f>
        <v>-1</v>
      </c>
      <c r="Y1208" s="45">
        <f>VLOOKUP($A1208,'LNST năm'!$A$2:$I$2000,9,FALSE)</f>
        <v>-1</v>
      </c>
      <c r="Z1208" s="46" t="e">
        <f>VLOOKUP($A1208,LNG!$A$2:$H$1999,9,FALSE)</f>
        <v>#REF!</v>
      </c>
      <c r="AA1208" s="162" t="e">
        <f>VLOOKUP($A1208,'GIÁ CP'!$A$2:$D$2000,4,FALSE)/Z1208</f>
        <v>#REF!</v>
      </c>
    </row>
    <row r="1209" spans="1:27" hidden="1">
      <c r="A1209" s="18" t="s">
        <v>1327</v>
      </c>
      <c r="B1209" s="18" t="s">
        <v>3041</v>
      </c>
      <c r="C1209" s="154" t="str">
        <f>VLOOKUP(A1209,'GIÁ CP'!$K$2:$M$2000,3,FALSE)</f>
        <v xml:space="preserve">Nước </v>
      </c>
      <c r="D1209" s="43" t="e">
        <f>VLOOKUP($A1209,'Doanh thu'!$A$3:$Q$2000,9,FALSE)/1000000000</f>
        <v>#N/A</v>
      </c>
      <c r="E1209" s="43" t="e">
        <f>VLOOKUP($A1209,'Doanh thu'!$A$3:$Q$2000,10,FALSE)/1000000000</f>
        <v>#N/A</v>
      </c>
      <c r="F1209" s="43" t="e">
        <f>VLOOKUP($A1209,'Doanh thu'!$A$3:$Q$2000,11,FALSE)/1000000000</f>
        <v>#N/A</v>
      </c>
      <c r="G1209" s="43" t="e">
        <f>VLOOKUP($A1209,'Doanh thu'!$A$3:$Q$2000,12,FALSE)/1000000000</f>
        <v>#N/A</v>
      </c>
      <c r="H1209" s="43" t="e">
        <f>VLOOKUP($A1209,LNST!$A$3:$Q$1635,9,FALSE)/1000000000</f>
        <v>#N/A</v>
      </c>
      <c r="I1209" s="43" t="e">
        <f>VLOOKUP($A1209,LNST!$A$3:$Q$1635,10,FALSE)/1000000000</f>
        <v>#N/A</v>
      </c>
      <c r="J1209" s="43" t="e">
        <f>VLOOKUP($A1209,LNST!$A$3:$Q$1635,11,FALSE)/1000000000</f>
        <v>#N/A</v>
      </c>
      <c r="K1209" s="43" t="e">
        <f>VLOOKUP($A1209,LNST!$A$3:$Q$1635,12,FALSE)/1000000000</f>
        <v>#N/A</v>
      </c>
      <c r="L1209" s="45" t="e">
        <f>VLOOKUP($A1209,'Doanh thu'!$A$3:$Q$2000,14,FALSE)</f>
        <v>#N/A</v>
      </c>
      <c r="M1209" s="45" t="e">
        <f>VLOOKUP($A1209,'Doanh thu'!$A$3:$Q$2000,15,FALSE)</f>
        <v>#N/A</v>
      </c>
      <c r="N1209" s="45" t="e">
        <f>VLOOKUP($A1209,'Doanh thu'!$A$3:$Q$2000,16,FALSE)</f>
        <v>#N/A</v>
      </c>
      <c r="O1209" s="45" t="e">
        <f>VLOOKUP($A1209,'Doanh thu'!$A$3:$Q$2000,17,FALSE)</f>
        <v>#N/A</v>
      </c>
      <c r="P1209" s="45" t="e">
        <f>VLOOKUP($A1209,LNST!$A$3:$R$1635,14,FALSE)</f>
        <v>#N/A</v>
      </c>
      <c r="Q1209" s="45" t="e">
        <f>VLOOKUP($A1209,LNST!$A$3:$R$1635,15,FALSE)</f>
        <v>#N/A</v>
      </c>
      <c r="R1209" s="45" t="e">
        <f>VLOOKUP($A1209,LNST!$A$3:$R$1635,16,FALSE)</f>
        <v>#N/A</v>
      </c>
      <c r="S1209" s="45" t="e">
        <f>VLOOKUP($A1209,LNST!$A$3:$R$1635,17,FALSE)</f>
        <v>#N/A</v>
      </c>
      <c r="T1209" s="45" t="e">
        <f>VLOOKUP($A1209,LNG!$A$2:$H$1999,4,FALSE)/(D1209*10^9)</f>
        <v>#N/A</v>
      </c>
      <c r="U1209" s="45" t="e">
        <f>VLOOKUP($A1209,LNG!$A$2:$H$1999,5,FALSE)/(E1209*10^9)</f>
        <v>#N/A</v>
      </c>
      <c r="V1209" s="45" t="e">
        <f>VLOOKUP($A1209,LNG!$A$2:$H$1999,6,FALSE)/(F1209*10^9)</f>
        <v>#N/A</v>
      </c>
      <c r="W1209" s="45" t="e">
        <f>VLOOKUP($A1209,LNG!$A$2:$H$1999,7,FALSE)/(G1209*10^9)</f>
        <v>#N/A</v>
      </c>
      <c r="X1209" s="45">
        <f>VLOOKUP($A1209,'LNST năm'!$A$2:$I$2000,8,FALSE)</f>
        <v>4.902643915225139E-2</v>
      </c>
      <c r="Y1209" s="45">
        <f>VLOOKUP($A1209,'LNST năm'!$A$2:$I$2000,9,FALSE)</f>
        <v>0.12818463798755686</v>
      </c>
      <c r="Z1209" s="46" t="e">
        <f>VLOOKUP($A1209,LNG!$A$2:$H$1999,9,FALSE)</f>
        <v>#N/A</v>
      </c>
      <c r="AA1209" s="162" t="e">
        <f>VLOOKUP($A1209,'GIÁ CP'!$A$2:$D$2000,4,FALSE)/Z1209</f>
        <v>#N/A</v>
      </c>
    </row>
    <row r="1210" spans="1:27" hidden="1">
      <c r="A1210" s="18" t="s">
        <v>750</v>
      </c>
      <c r="B1210" s="18" t="s">
        <v>1834</v>
      </c>
      <c r="C1210" s="154" t="str">
        <f>VLOOKUP(A1210,'GIÁ CP'!$K$2:$M$2000,3,FALSE)</f>
        <v xml:space="preserve">Kho bãi, hậu cần và bảo dưỡng </v>
      </c>
      <c r="D1210" s="43">
        <f>VLOOKUP($A1210,'Doanh thu'!$A$3:$Q$2000,9,FALSE)/1000000000</f>
        <v>132.553994719</v>
      </c>
      <c r="E1210" s="43">
        <f>VLOOKUP($A1210,'Doanh thu'!$A$3:$Q$2000,10,FALSE)/1000000000</f>
        <v>145.22712180600001</v>
      </c>
      <c r="F1210" s="43">
        <f>VLOOKUP($A1210,'Doanh thu'!$A$3:$Q$2000,11,FALSE)/1000000000</f>
        <v>173.67984884399999</v>
      </c>
      <c r="G1210" s="43">
        <f>VLOOKUP($A1210,'Doanh thu'!$A$3:$Q$2000,12,FALSE)/1000000000</f>
        <v>174.099007253</v>
      </c>
      <c r="H1210" s="43">
        <f>VLOOKUP($A1210,LNST!$A$3:$Q$1635,9,FALSE)/1000000000</f>
        <v>26.316936072000001</v>
      </c>
      <c r="I1210" s="43">
        <f>VLOOKUP($A1210,LNST!$A$3:$Q$1635,10,FALSE)/1000000000</f>
        <v>29.129355824000001</v>
      </c>
      <c r="J1210" s="43">
        <f>VLOOKUP($A1210,LNST!$A$3:$Q$1635,11,FALSE)/1000000000</f>
        <v>21.786827733999999</v>
      </c>
      <c r="K1210" s="43">
        <f>VLOOKUP($A1210,LNST!$A$3:$Q$1635,12,FALSE)/1000000000</f>
        <v>35.755219365000002</v>
      </c>
      <c r="L1210" s="45">
        <f>VLOOKUP($A1210,'Doanh thu'!$A$3:$Q$2000,14,FALSE)</f>
        <v>0.12030155792398038</v>
      </c>
      <c r="M1210" s="45">
        <f>VLOOKUP($A1210,'Doanh thu'!$A$3:$Q$2000,15,FALSE)</f>
        <v>0.12559393574728314</v>
      </c>
      <c r="N1210" s="45">
        <f>VLOOKUP($A1210,'Doanh thu'!$A$3:$Q$2000,16,FALSE)</f>
        <v>0.286012912420815</v>
      </c>
      <c r="O1210" s="45">
        <f>VLOOKUP($A1210,'Doanh thu'!$A$3:$Q$2000,17,FALSE)</f>
        <v>0.41726184229511554</v>
      </c>
      <c r="P1210" s="45">
        <f>VLOOKUP($A1210,LNST!$A$3:$R$1635,14,FALSE)</f>
        <v>0.48507164472036723</v>
      </c>
      <c r="Q1210" s="45">
        <f>VLOOKUP($A1210,LNST!$A$3:$R$1635,15,FALSE)</f>
        <v>-5.7679656009678392E-4</v>
      </c>
      <c r="R1210" s="45">
        <f>VLOOKUP($A1210,LNST!$A$3:$R$1635,16,FALSE)</f>
        <v>-0.17879749919074645</v>
      </c>
      <c r="S1210" s="45">
        <f>VLOOKUP($A1210,LNST!$A$3:$R$1635,17,FALSE)</f>
        <v>0.25259364418785252</v>
      </c>
      <c r="T1210" s="45">
        <f>VLOOKUP($A1210,LNG!$A$2:$H$1999,4,FALSE)/(D1210*10^9)</f>
        <v>0.41291619460454171</v>
      </c>
      <c r="U1210" s="45">
        <f>VLOOKUP($A1210,LNG!$A$2:$H$1999,5,FALSE)/(E1210*10^9)</f>
        <v>0.34866383713533056</v>
      </c>
      <c r="V1210" s="45">
        <f>VLOOKUP($A1210,LNG!$A$2:$H$1999,6,FALSE)/(F1210*10^9)</f>
        <v>0.33283200056744516</v>
      </c>
      <c r="W1210" s="45">
        <f>VLOOKUP($A1210,LNG!$A$2:$H$1999,7,FALSE)/(G1210*10^9)</f>
        <v>0.32172841595014218</v>
      </c>
      <c r="X1210" s="45">
        <f>VLOOKUP($A1210,'LNST năm'!$A$2:$I$2000,8,FALSE)</f>
        <v>-1</v>
      </c>
      <c r="Y1210" s="45">
        <f>VLOOKUP($A1210,'LNST năm'!$A$2:$I$2000,9,FALSE)</f>
        <v>-1</v>
      </c>
      <c r="Z1210" s="46" t="e">
        <f>VLOOKUP($A1210,LNG!$A$2:$H$1999,9,FALSE)</f>
        <v>#REF!</v>
      </c>
      <c r="AA1210" s="162" t="e">
        <f>VLOOKUP($A1210,'GIÁ CP'!$A$2:$D$2000,4,FALSE)/Z1210</f>
        <v>#REF!</v>
      </c>
    </row>
    <row r="1211" spans="1:27" hidden="1">
      <c r="A1211" s="18" t="s">
        <v>619</v>
      </c>
      <c r="B1211" s="18" t="s">
        <v>2332</v>
      </c>
      <c r="C1211" s="154" t="str">
        <f>VLOOKUP(A1211,'GIÁ CP'!$K$2:$M$2000,3,FALSE)</f>
        <v xml:space="preserve">Xây dựng </v>
      </c>
      <c r="D1211" s="43">
        <f>VLOOKUP($A1211,'Doanh thu'!$A$3:$Q$2000,9,FALSE)/1000000000</f>
        <v>9.9413850000000004</v>
      </c>
      <c r="E1211" s="43">
        <f>VLOOKUP($A1211,'Doanh thu'!$A$3:$Q$2000,10,FALSE)/1000000000</f>
        <v>3.3935200000000001</v>
      </c>
      <c r="F1211" s="43">
        <f>VLOOKUP($A1211,'Doanh thu'!$A$3:$Q$2000,11,FALSE)/1000000000</f>
        <v>0</v>
      </c>
      <c r="G1211" s="43">
        <f>VLOOKUP($A1211,'Doanh thu'!$A$3:$Q$2000,12,FALSE)/1000000000</f>
        <v>0</v>
      </c>
      <c r="H1211" s="43">
        <f>VLOOKUP($A1211,LNST!$A$3:$Q$1635,9,FALSE)/1000000000</f>
        <v>0.337113677</v>
      </c>
      <c r="I1211" s="43">
        <f>VLOOKUP($A1211,LNST!$A$3:$Q$1635,10,FALSE)/1000000000</f>
        <v>6.5342453999999994E-2</v>
      </c>
      <c r="J1211" s="43">
        <f>VLOOKUP($A1211,LNST!$A$3:$Q$1635,11,FALSE)/1000000000</f>
        <v>0.15224852</v>
      </c>
      <c r="K1211" s="43">
        <f>VLOOKUP($A1211,LNST!$A$3:$Q$1635,12,FALSE)/1000000000</f>
        <v>0.151850552</v>
      </c>
      <c r="L1211" s="45">
        <f>VLOOKUP($A1211,'Doanh thu'!$A$3:$Q$2000,14,FALSE)</f>
        <v>-0.53921977322759673</v>
      </c>
      <c r="M1211" s="45">
        <f>VLOOKUP($A1211,'Doanh thu'!$A$3:$Q$2000,15,FALSE)</f>
        <v>-0.74206633402776401</v>
      </c>
      <c r="N1211" s="45">
        <f>VLOOKUP($A1211,'Doanh thu'!$A$3:$Q$2000,16,FALSE)</f>
        <v>-1</v>
      </c>
      <c r="O1211" s="45">
        <f>VLOOKUP($A1211,'Doanh thu'!$A$3:$Q$2000,17,FALSE)</f>
        <v>-1</v>
      </c>
      <c r="P1211" s="45">
        <f>VLOOKUP($A1211,LNST!$A$3:$R$1635,14,FALSE)</f>
        <v>1.4276756950718477</v>
      </c>
      <c r="Q1211" s="45">
        <f>VLOOKUP($A1211,LNST!$A$3:$R$1635,15,FALSE)</f>
        <v>1.7756235508732843E-2</v>
      </c>
      <c r="R1211" s="45">
        <f>VLOOKUP($A1211,LNST!$A$3:$R$1635,16,FALSE)</f>
        <v>-0.31741130367467901</v>
      </c>
      <c r="S1211" s="45">
        <f>VLOOKUP($A1211,LNST!$A$3:$R$1635,17,FALSE)</f>
        <v>-0.82970566352012132</v>
      </c>
      <c r="T1211" s="45">
        <f>VLOOKUP($A1211,LNG!$A$2:$H$1999,4,FALSE)/(D1211*10^9)</f>
        <v>1.545937512730872E-2</v>
      </c>
      <c r="U1211" s="45">
        <f>VLOOKUP($A1211,LNG!$A$2:$H$1999,5,FALSE)/(E1211*10^9)</f>
        <v>2.2709458025884626E-2</v>
      </c>
      <c r="V1211" s="45" t="e">
        <f>VLOOKUP($A1211,LNG!$A$2:$H$1999,6,FALSE)/(F1211*10^9)</f>
        <v>#DIV/0!</v>
      </c>
      <c r="W1211" s="45" t="e">
        <f>VLOOKUP($A1211,LNG!$A$2:$H$1999,7,FALSE)/(G1211*10^9)</f>
        <v>#DIV/0!</v>
      </c>
      <c r="X1211" s="45">
        <f>VLOOKUP($A1211,'LNST năm'!$A$2:$I$2000,8,FALSE)</f>
        <v>-1</v>
      </c>
      <c r="Y1211" s="45">
        <f>VLOOKUP($A1211,'LNST năm'!$A$2:$I$2000,9,FALSE)</f>
        <v>-1</v>
      </c>
      <c r="Z1211" s="46" t="e">
        <f>VLOOKUP($A1211,LNG!$A$2:$H$1999,9,FALSE)</f>
        <v>#REF!</v>
      </c>
      <c r="AA1211" s="162" t="e">
        <f>VLOOKUP($A1211,'GIÁ CP'!$A$2:$D$2000,4,FALSE)/Z1211</f>
        <v>#REF!</v>
      </c>
    </row>
    <row r="1212" spans="1:27" hidden="1">
      <c r="A1212" s="18" t="s">
        <v>3558</v>
      </c>
      <c r="B1212" s="18" t="s">
        <v>3559</v>
      </c>
      <c r="C1212" s="154" t="str">
        <f>VLOOKUP(A1212,'GIÁ CP'!$K$2:$M$2000,3,FALSE)</f>
        <v xml:space="preserve">Khai thác Than </v>
      </c>
      <c r="D1212" s="43">
        <f>VLOOKUP($A1212,'Doanh thu'!$A$3:$Q$2000,9,FALSE)/1000000000</f>
        <v>2320.314382436</v>
      </c>
      <c r="E1212" s="43">
        <f>VLOOKUP($A1212,'Doanh thu'!$A$3:$Q$2000,10,FALSE)/1000000000</f>
        <v>1987.4587346400001</v>
      </c>
      <c r="F1212" s="43">
        <f>VLOOKUP($A1212,'Doanh thu'!$A$3:$Q$2000,11,FALSE)/1000000000</f>
        <v>1870.7202555030001</v>
      </c>
      <c r="G1212" s="43">
        <f>VLOOKUP($A1212,'Doanh thu'!$A$3:$Q$2000,12,FALSE)/1000000000</f>
        <v>2312.446560975</v>
      </c>
      <c r="H1212" s="43">
        <f>VLOOKUP($A1212,LNST!$A$3:$Q$1635,9,FALSE)/1000000000</f>
        <v>15.583507551</v>
      </c>
      <c r="I1212" s="43">
        <f>VLOOKUP($A1212,LNST!$A$3:$Q$1635,10,FALSE)/1000000000</f>
        <v>-4.9070380379999996</v>
      </c>
      <c r="J1212" s="43">
        <f>VLOOKUP($A1212,LNST!$A$3:$Q$1635,11,FALSE)/1000000000</f>
        <v>59.750996864999998</v>
      </c>
      <c r="K1212" s="43">
        <f>VLOOKUP($A1212,LNST!$A$3:$Q$1635,12,FALSE)/1000000000</f>
        <v>10.594485996</v>
      </c>
      <c r="L1212" s="45">
        <f>VLOOKUP($A1212,'Doanh thu'!$A$3:$Q$2000,14,FALSE)</f>
        <v>-0.1139076950281413</v>
      </c>
      <c r="M1212" s="45">
        <f>VLOOKUP($A1212,'Doanh thu'!$A$3:$Q$2000,15,FALSE)</f>
        <v>0.11500081296330143</v>
      </c>
      <c r="N1212" s="45">
        <f>VLOOKUP($A1212,'Doanh thu'!$A$3:$Q$2000,16,FALSE)</f>
        <v>-0.109237537746842</v>
      </c>
      <c r="O1212" s="45">
        <f>VLOOKUP($A1212,'Doanh thu'!$A$3:$Q$2000,17,FALSE)</f>
        <v>-2.0352264886459095E-2</v>
      </c>
      <c r="P1212" s="45">
        <f>VLOOKUP($A1212,LNST!$A$3:$R$1635,14,FALSE)</f>
        <v>-0.809756266725152</v>
      </c>
      <c r="Q1212" s="45">
        <f>VLOOKUP($A1212,LNST!$A$3:$R$1635,15,FALSE)</f>
        <v>0.8853958857629225</v>
      </c>
      <c r="R1212" s="45">
        <f>VLOOKUP($A1212,LNST!$A$3:$R$1635,16,FALSE)</f>
        <v>7.9269367724170685</v>
      </c>
      <c r="S1212" s="45">
        <f>VLOOKUP($A1212,LNST!$A$3:$R$1635,17,FALSE)</f>
        <v>-0.1670282147825527</v>
      </c>
      <c r="T1212" s="45">
        <f>VLOOKUP($A1212,LNG!$A$2:$H$1999,4,FALSE)/(D1212*10^9)</f>
        <v>3.8873834163499578E-2</v>
      </c>
      <c r="U1212" s="45">
        <f>VLOOKUP($A1212,LNG!$A$2:$H$1999,5,FALSE)/(E1212*10^9)</f>
        <v>6.6586964709972357E-2</v>
      </c>
      <c r="V1212" s="45">
        <f>VLOOKUP($A1212,LNG!$A$2:$H$1999,6,FALSE)/(F1212*10^9)</f>
        <v>2.0254060362869277E-2</v>
      </c>
      <c r="W1212" s="45">
        <f>VLOOKUP($A1212,LNG!$A$2:$H$1999,7,FALSE)/(G1212*10^9)</f>
        <v>4.465238342176605E-2</v>
      </c>
      <c r="X1212" s="45">
        <f>VLOOKUP($A1212,'LNST năm'!$A$2:$I$2000,8,FALSE)</f>
        <v>-0.36051028559503567</v>
      </c>
      <c r="Y1212" s="45">
        <f>VLOOKUP($A1212,'LNST năm'!$A$2:$I$2000,9,FALSE)</f>
        <v>-0.3854846918904079</v>
      </c>
      <c r="Z1212" s="46" t="e">
        <f>VLOOKUP($A1212,LNG!$A$2:$H$1999,9,FALSE)</f>
        <v>#REF!</v>
      </c>
      <c r="AA1212" s="162" t="e">
        <f>VLOOKUP($A1212,'GIÁ CP'!$A$2:$D$2000,4,FALSE)/Z1212</f>
        <v>#REF!</v>
      </c>
    </row>
    <row r="1213" spans="1:27">
      <c r="A1213" s="18" t="s">
        <v>2697</v>
      </c>
      <c r="B1213" s="18" t="s">
        <v>2698</v>
      </c>
      <c r="C1213" s="154" t="str">
        <f>VLOOKUP(A1213,'GIÁ CP'!$K$2:$M$2000,3,FALSE)</f>
        <v xml:space="preserve">Dược phẩm </v>
      </c>
      <c r="D1213" s="43">
        <f>VLOOKUP($A1213,'Doanh thu'!$A$3:$Q$2000,9,FALSE)/1000000000</f>
        <v>393.90079951799999</v>
      </c>
      <c r="E1213" s="43">
        <f>VLOOKUP($A1213,'Doanh thu'!$A$3:$Q$2000,10,FALSE)/1000000000</f>
        <v>417.33465180399998</v>
      </c>
      <c r="F1213" s="43">
        <f>VLOOKUP($A1213,'Doanh thu'!$A$3:$Q$2000,11,FALSE)/1000000000</f>
        <v>554.14587048099997</v>
      </c>
      <c r="G1213" s="43">
        <f>VLOOKUP($A1213,'Doanh thu'!$A$3:$Q$2000,12,FALSE)/1000000000</f>
        <v>412.41969905399998</v>
      </c>
      <c r="H1213" s="43">
        <f>VLOOKUP($A1213,LNST!$A$3:$Q$1635,9,FALSE)/1000000000</f>
        <v>63.849067712999997</v>
      </c>
      <c r="I1213" s="43">
        <f>VLOOKUP($A1213,LNST!$A$3:$Q$1635,10,FALSE)/1000000000</f>
        <v>99.087774874999994</v>
      </c>
      <c r="J1213" s="43">
        <f>VLOOKUP($A1213,LNST!$A$3:$Q$1635,11,FALSE)/1000000000</f>
        <v>61.289406563999997</v>
      </c>
      <c r="K1213" s="43">
        <f>VLOOKUP($A1213,LNST!$A$3:$Q$1635,12,FALSE)/1000000000</f>
        <v>55.408421990999997</v>
      </c>
      <c r="L1213" s="45">
        <f>VLOOKUP($A1213,'Doanh thu'!$A$3:$Q$2000,14,FALSE)</f>
        <v>0.30985610149671006</v>
      </c>
      <c r="M1213" s="45">
        <f>VLOOKUP($A1213,'Doanh thu'!$A$3:$Q$2000,15,FALSE)</f>
        <v>0.34647505918853494</v>
      </c>
      <c r="N1213" s="45">
        <f>VLOOKUP($A1213,'Doanh thu'!$A$3:$Q$2000,16,FALSE)</f>
        <v>0.39025282867816152</v>
      </c>
      <c r="O1213" s="45">
        <f>VLOOKUP($A1213,'Doanh thu'!$A$3:$Q$2000,17,FALSE)</f>
        <v>0.25158525378761082</v>
      </c>
      <c r="P1213" s="45">
        <f>VLOOKUP($A1213,LNST!$A$3:$R$1635,14,FALSE)</f>
        <v>-9.3280883098493007E-3</v>
      </c>
      <c r="Q1213" s="45">
        <f>VLOOKUP($A1213,LNST!$A$3:$R$1635,15,FALSE)</f>
        <v>0.41231673136494057</v>
      </c>
      <c r="R1213" s="45">
        <f>VLOOKUP($A1213,LNST!$A$3:$R$1635,16,FALSE)</f>
        <v>0.38402539841746597</v>
      </c>
      <c r="S1213" s="45">
        <f>VLOOKUP($A1213,LNST!$A$3:$R$1635,17,FALSE)</f>
        <v>-6.4293562965722154E-2</v>
      </c>
      <c r="T1213" s="45">
        <f>VLOOKUP($A1213,LNG!$A$2:$H$1999,4,FALSE)/(D1213*10^9)</f>
        <v>0.43427022260507786</v>
      </c>
      <c r="U1213" s="45">
        <f>VLOOKUP($A1213,LNG!$A$2:$H$1999,5,FALSE)/(E1213*10^9)</f>
        <v>0.50929910603211215</v>
      </c>
      <c r="V1213" s="45">
        <f>VLOOKUP($A1213,LNG!$A$2:$H$1999,6,FALSE)/(F1213*10^9)</f>
        <v>0.44658749274841913</v>
      </c>
      <c r="W1213" s="45">
        <f>VLOOKUP($A1213,LNG!$A$2:$H$1999,7,FALSE)/(G1213*10^9)</f>
        <v>0.68736323113625664</v>
      </c>
      <c r="X1213" s="45">
        <f>VLOOKUP($A1213,'LNST năm'!$A$2:$I$2000,8,FALSE)</f>
        <v>0.19604397344838248</v>
      </c>
      <c r="Y1213" s="45">
        <f>VLOOKUP($A1213,'LNST năm'!$A$2:$I$2000,9,FALSE)</f>
        <v>0.31485742818299678</v>
      </c>
      <c r="Z1213" s="46" t="e">
        <f>VLOOKUP($A1213,LNG!$A$2:$H$1999,9,FALSE)</f>
        <v>#REF!</v>
      </c>
      <c r="AA1213" s="162" t="e">
        <f>VLOOKUP($A1213,'GIÁ CP'!$A$2:$D$2000,4,FALSE)/Z1213</f>
        <v>#REF!</v>
      </c>
    </row>
    <row r="1214" spans="1:27" hidden="1">
      <c r="A1214" s="18" t="s">
        <v>804</v>
      </c>
      <c r="B1214" s="18" t="s">
        <v>3364</v>
      </c>
      <c r="C1214" s="154" t="str">
        <f>VLOOKUP(A1214,'GIÁ CP'!$K$2:$M$2000,3,FALSE)</f>
        <v xml:space="preserve">Xây dựng </v>
      </c>
      <c r="D1214" s="43">
        <f>VLOOKUP($A1214,'Doanh thu'!$A$3:$Q$2000,9,FALSE)/1000000000</f>
        <v>535.60175596399995</v>
      </c>
      <c r="E1214" s="43">
        <f>VLOOKUP($A1214,'Doanh thu'!$A$3:$Q$2000,10,FALSE)/1000000000</f>
        <v>629.03766728899996</v>
      </c>
      <c r="F1214" s="43">
        <f>VLOOKUP($A1214,'Doanh thu'!$A$3:$Q$2000,11,FALSE)/1000000000</f>
        <v>682.30175178900004</v>
      </c>
      <c r="G1214" s="43">
        <f>VLOOKUP($A1214,'Doanh thu'!$A$3:$Q$2000,12,FALSE)/1000000000</f>
        <v>653.64724249899996</v>
      </c>
      <c r="H1214" s="43">
        <f>VLOOKUP($A1214,LNST!$A$3:$Q$1635,9,FALSE)/1000000000</f>
        <v>103.30906284300001</v>
      </c>
      <c r="I1214" s="43">
        <f>VLOOKUP($A1214,LNST!$A$3:$Q$1635,10,FALSE)/1000000000</f>
        <v>125.377463431</v>
      </c>
      <c r="J1214" s="43">
        <f>VLOOKUP($A1214,LNST!$A$3:$Q$1635,11,FALSE)/1000000000</f>
        <v>137.53434561399999</v>
      </c>
      <c r="K1214" s="43">
        <f>VLOOKUP($A1214,LNST!$A$3:$Q$1635,12,FALSE)/1000000000</f>
        <v>140.18587975599999</v>
      </c>
      <c r="L1214" s="45">
        <f>VLOOKUP($A1214,'Doanh thu'!$A$3:$Q$2000,14,FALSE)</f>
        <v>0.44499237669750208</v>
      </c>
      <c r="M1214" s="45">
        <f>VLOOKUP($A1214,'Doanh thu'!$A$3:$Q$2000,15,FALSE)</f>
        <v>0.30545355269021163</v>
      </c>
      <c r="N1214" s="45">
        <f>VLOOKUP($A1214,'Doanh thu'!$A$3:$Q$2000,16,FALSE)</f>
        <v>0.19798482837758519</v>
      </c>
      <c r="O1214" s="45">
        <f>VLOOKUP($A1214,'Doanh thu'!$A$3:$Q$2000,17,FALSE)</f>
        <v>0.4860578354931897</v>
      </c>
      <c r="P1214" s="45">
        <f>VLOOKUP($A1214,LNST!$A$3:$R$1635,14,FALSE)</f>
        <v>2.0469755899609776</v>
      </c>
      <c r="Q1214" s="45">
        <f>VLOOKUP($A1214,LNST!$A$3:$R$1635,15,FALSE)</f>
        <v>0.22895590664400159</v>
      </c>
      <c r="R1214" s="45">
        <f>VLOOKUP($A1214,LNST!$A$3:$R$1635,16,FALSE)</f>
        <v>0.27471061342157943</v>
      </c>
      <c r="S1214" s="45">
        <f>VLOOKUP($A1214,LNST!$A$3:$R$1635,17,FALSE)</f>
        <v>0.86318088305926943</v>
      </c>
      <c r="T1214" s="45">
        <f>VLOOKUP($A1214,LNG!$A$2:$H$1999,4,FALSE)/(D1214*10^9)</f>
        <v>0.28636000403312528</v>
      </c>
      <c r="U1214" s="45">
        <f>VLOOKUP($A1214,LNG!$A$2:$H$1999,5,FALSE)/(E1214*10^9)</f>
        <v>0.29774641733966511</v>
      </c>
      <c r="V1214" s="45">
        <f>VLOOKUP($A1214,LNG!$A$2:$H$1999,6,FALSE)/(F1214*10^9)</f>
        <v>0.31974602588074025</v>
      </c>
      <c r="W1214" s="45">
        <f>VLOOKUP($A1214,LNG!$A$2:$H$1999,7,FALSE)/(G1214*10^9)</f>
        <v>0.36380779057805601</v>
      </c>
      <c r="X1214" s="45">
        <f>VLOOKUP($A1214,'LNST năm'!$A$2:$I$2000,8,FALSE)</f>
        <v>0.44983317662347072</v>
      </c>
      <c r="Y1214" s="45">
        <f>VLOOKUP($A1214,'LNST năm'!$A$2:$I$2000,9,FALSE)</f>
        <v>3.1612699633629893E-2</v>
      </c>
      <c r="Z1214" s="46" t="e">
        <f>VLOOKUP($A1214,LNG!$A$2:$H$1999,9,FALSE)</f>
        <v>#REF!</v>
      </c>
      <c r="AA1214" s="162" t="e">
        <f>VLOOKUP($A1214,'GIÁ CP'!$A$2:$D$2000,4,FALSE)/Z1214</f>
        <v>#REF!</v>
      </c>
    </row>
    <row r="1215" spans="1:27" hidden="1">
      <c r="A1215" s="18" t="s">
        <v>3176</v>
      </c>
      <c r="B1215" s="18" t="s">
        <v>3177</v>
      </c>
      <c r="C1215" s="154" t="str">
        <f>VLOOKUP(A1215,'GIÁ CP'!$K$2:$M$2000,3,FALSE)</f>
        <v xml:space="preserve">Nhựa, cao su &amp; sợi </v>
      </c>
      <c r="D1215" s="43">
        <f>VLOOKUP($A1215,'Doanh thu'!$A$3:$Q$2000,9,FALSE)/1000000000</f>
        <v>19.371358050000001</v>
      </c>
      <c r="E1215" s="43">
        <f>VLOOKUP($A1215,'Doanh thu'!$A$3:$Q$2000,10,FALSE)/1000000000</f>
        <v>100.29495971199999</v>
      </c>
      <c r="F1215" s="43">
        <f>VLOOKUP($A1215,'Doanh thu'!$A$3:$Q$2000,11,FALSE)/1000000000</f>
        <v>106.184208211</v>
      </c>
      <c r="G1215" s="43">
        <f>VLOOKUP($A1215,'Doanh thu'!$A$3:$Q$2000,12,FALSE)/1000000000</f>
        <v>68.812422393999995</v>
      </c>
      <c r="H1215" s="43">
        <f>VLOOKUP($A1215,LNST!$A$3:$Q$1635,9,FALSE)/1000000000</f>
        <v>4.23111763</v>
      </c>
      <c r="I1215" s="43">
        <f>VLOOKUP($A1215,LNST!$A$3:$Q$1635,10,FALSE)/1000000000</f>
        <v>-5.571829524</v>
      </c>
      <c r="J1215" s="43">
        <f>VLOOKUP($A1215,LNST!$A$3:$Q$1635,11,FALSE)/1000000000</f>
        <v>18.145553234000001</v>
      </c>
      <c r="K1215" s="43">
        <f>VLOOKUP($A1215,LNST!$A$3:$Q$1635,12,FALSE)/1000000000</f>
        <v>8.6056107809999993</v>
      </c>
      <c r="L1215" s="45">
        <f>VLOOKUP($A1215,'Doanh thu'!$A$3:$Q$2000,14,FALSE)</f>
        <v>-0.68868592456310374</v>
      </c>
      <c r="M1215" s="45">
        <f>VLOOKUP($A1215,'Doanh thu'!$A$3:$Q$2000,15,FALSE)</f>
        <v>-4.6950855193435802E-2</v>
      </c>
      <c r="N1215" s="45">
        <f>VLOOKUP($A1215,'Doanh thu'!$A$3:$Q$2000,16,FALSE)</f>
        <v>0.20921301732690517</v>
      </c>
      <c r="O1215" s="45">
        <f>VLOOKUP($A1215,'Doanh thu'!$A$3:$Q$2000,17,FALSE)</f>
        <v>-0.31516050168694176</v>
      </c>
      <c r="P1215" s="45">
        <f>VLOOKUP($A1215,LNST!$A$3:$R$1635,14,FALSE)</f>
        <v>1.5697226263972384</v>
      </c>
      <c r="Q1215" s="45">
        <f>VLOOKUP($A1215,LNST!$A$3:$R$1635,15,FALSE)</f>
        <v>-1.3202011643046745</v>
      </c>
      <c r="R1215" s="45">
        <f>VLOOKUP($A1215,LNST!$A$3:$R$1635,16,FALSE)</f>
        <v>-0.48813087503291436</v>
      </c>
      <c r="S1215" s="45">
        <f>VLOOKUP($A1215,LNST!$A$3:$R$1635,17,FALSE)</f>
        <v>-0.61498806105583115</v>
      </c>
      <c r="T1215" s="45">
        <f>VLOOKUP($A1215,LNG!$A$2:$H$1999,4,FALSE)/(D1215*10^9)</f>
        <v>1.5301177785519275</v>
      </c>
      <c r="U1215" s="45">
        <f>VLOOKUP($A1215,LNG!$A$2:$H$1999,5,FALSE)/(E1215*10^9)</f>
        <v>-4.6806867897254039E-3</v>
      </c>
      <c r="V1215" s="45">
        <f>VLOOKUP($A1215,LNG!$A$2:$H$1999,6,FALSE)/(F1215*10^9)</f>
        <v>-1.1766643374288182E-2</v>
      </c>
      <c r="W1215" s="45">
        <f>VLOOKUP($A1215,LNG!$A$2:$H$1999,7,FALSE)/(G1215*10^9)</f>
        <v>5.4562381186094883E-2</v>
      </c>
      <c r="X1215" s="45">
        <f>VLOOKUP($A1215,'LNST năm'!$A$2:$I$2000,8,FALSE)</f>
        <v>-0.18251226799291367</v>
      </c>
      <c r="Y1215" s="45">
        <f>VLOOKUP($A1215,'LNST năm'!$A$2:$I$2000,9,FALSE)</f>
        <v>-7.6116372462182724E-3</v>
      </c>
      <c r="Z1215" s="46" t="e">
        <f>VLOOKUP($A1215,LNG!$A$2:$H$1999,9,FALSE)</f>
        <v>#REF!</v>
      </c>
      <c r="AA1215" s="162" t="e">
        <f>VLOOKUP($A1215,'GIÁ CP'!$A$2:$D$2000,4,FALSE)/Z1215</f>
        <v>#REF!</v>
      </c>
    </row>
    <row r="1216" spans="1:27" hidden="1">
      <c r="A1216" s="18" t="s">
        <v>76</v>
      </c>
      <c r="B1216" s="18" t="s">
        <v>1729</v>
      </c>
      <c r="C1216" s="154" t="str">
        <f>VLOOKUP(A1216,'GIÁ CP'!$K$2:$M$2000,3,FALSE)</f>
        <v xml:space="preserve">Bất động sản </v>
      </c>
      <c r="D1216" s="43">
        <f>VLOOKUP($A1216,'Doanh thu'!$A$3:$Q$2000,9,FALSE)/1000000000</f>
        <v>272.24743512600003</v>
      </c>
      <c r="E1216" s="43">
        <f>VLOOKUP($A1216,'Doanh thu'!$A$3:$Q$2000,10,FALSE)/1000000000</f>
        <v>1339.34673279</v>
      </c>
      <c r="F1216" s="43">
        <f>VLOOKUP($A1216,'Doanh thu'!$A$3:$Q$2000,11,FALSE)/1000000000</f>
        <v>2951.1822492390002</v>
      </c>
      <c r="G1216" s="43">
        <f>VLOOKUP($A1216,'Doanh thu'!$A$3:$Q$2000,12,FALSE)/1000000000</f>
        <v>144.55467358300001</v>
      </c>
      <c r="H1216" s="43">
        <f>VLOOKUP($A1216,LNST!$A$3:$Q$1635,9,FALSE)/1000000000</f>
        <v>66.722327618999998</v>
      </c>
      <c r="I1216" s="43">
        <f>VLOOKUP($A1216,LNST!$A$3:$Q$1635,10,FALSE)/1000000000</f>
        <v>211.45428601200001</v>
      </c>
      <c r="J1216" s="43">
        <f>VLOOKUP($A1216,LNST!$A$3:$Q$1635,11,FALSE)/1000000000</f>
        <v>421.80572549700003</v>
      </c>
      <c r="K1216" s="43">
        <f>VLOOKUP($A1216,LNST!$A$3:$Q$1635,12,FALSE)/1000000000</f>
        <v>-6.5838274549999998</v>
      </c>
      <c r="L1216" s="45">
        <f>VLOOKUP($A1216,'Doanh thu'!$A$3:$Q$2000,14,FALSE)</f>
        <v>-0.57108034534594565</v>
      </c>
      <c r="M1216" s="45">
        <f>VLOOKUP($A1216,'Doanh thu'!$A$3:$Q$2000,15,FALSE)</f>
        <v>27.327390824374618</v>
      </c>
      <c r="N1216" s="45">
        <f>VLOOKUP($A1216,'Doanh thu'!$A$3:$Q$2000,16,FALSE)</f>
        <v>5.8317685020516494</v>
      </c>
      <c r="O1216" s="45">
        <f>VLOOKUP($A1216,'Doanh thu'!$A$3:$Q$2000,17,FALSE)</f>
        <v>-5.4131201530652137E-2</v>
      </c>
      <c r="P1216" s="45">
        <f>VLOOKUP($A1216,LNST!$A$3:$R$1635,14,FALSE)</f>
        <v>-0.47032602929190132</v>
      </c>
      <c r="Q1216" s="45">
        <f>VLOOKUP($A1216,LNST!$A$3:$R$1635,15,FALSE)</f>
        <v>28.88481196831296</v>
      </c>
      <c r="R1216" s="45">
        <f>VLOOKUP($A1216,LNST!$A$3:$R$1635,16,FALSE)</f>
        <v>3.292987497057668</v>
      </c>
      <c r="S1216" s="45">
        <f>VLOOKUP($A1216,LNST!$A$3:$R$1635,17,FALSE)</f>
        <v>0.81377148521169085</v>
      </c>
      <c r="T1216" s="45">
        <f>VLOOKUP($A1216,LNG!$A$2:$H$1999,4,FALSE)/(D1216*10^9)</f>
        <v>0.1073542547369578</v>
      </c>
      <c r="U1216" s="45">
        <f>VLOOKUP($A1216,LNG!$A$2:$H$1999,5,FALSE)/(E1216*10^9)</f>
        <v>8.7925661321984497E-2</v>
      </c>
      <c r="V1216" s="45">
        <f>VLOOKUP($A1216,LNG!$A$2:$H$1999,6,FALSE)/(F1216*10^9)</f>
        <v>0.11066013460511033</v>
      </c>
      <c r="W1216" s="45">
        <f>VLOOKUP($A1216,LNG!$A$2:$H$1999,7,FALSE)/(G1216*10^9)</f>
        <v>4.5212019496536042</v>
      </c>
      <c r="X1216" s="45">
        <f>VLOOKUP($A1216,'LNST năm'!$A$2:$I$2000,8,FALSE)</f>
        <v>4.6556729638557242</v>
      </c>
      <c r="Y1216" s="45">
        <f>VLOOKUP($A1216,'LNST năm'!$A$2:$I$2000,9,FALSE)</f>
        <v>0.65028503224092193</v>
      </c>
      <c r="Z1216" s="46" t="e">
        <f>VLOOKUP($A1216,LNG!$A$2:$H$1999,9,FALSE)</f>
        <v>#REF!</v>
      </c>
      <c r="AA1216" s="162" t="e">
        <f>VLOOKUP($A1216,'GIÁ CP'!$A$2:$D$2000,4,FALSE)/Z1216</f>
        <v>#REF!</v>
      </c>
    </row>
    <row r="1217" spans="1:27" hidden="1">
      <c r="A1217" s="18" t="s">
        <v>49</v>
      </c>
      <c r="B1217" s="18" t="s">
        <v>1698</v>
      </c>
      <c r="C1217" s="154" t="str">
        <f>VLOOKUP(A1217,'GIÁ CP'!$K$2:$M$2000,3,FALSE)</f>
        <v xml:space="preserve">Dịch vụ Máy tính </v>
      </c>
      <c r="D1217" s="43">
        <f>VLOOKUP($A1217,'Doanh thu'!$A$3:$Q$2000,9,FALSE)/1000000000</f>
        <v>2210.0993500889999</v>
      </c>
      <c r="E1217" s="43">
        <f>VLOOKUP($A1217,'Doanh thu'!$A$3:$Q$2000,10,FALSE)/1000000000</f>
        <v>2420.1321241720002</v>
      </c>
      <c r="F1217" s="43">
        <f>VLOOKUP($A1217,'Doanh thu'!$A$3:$Q$2000,11,FALSE)/1000000000</f>
        <v>2563.1407085549999</v>
      </c>
      <c r="G1217" s="43">
        <f>VLOOKUP($A1217,'Doanh thu'!$A$3:$Q$2000,12,FALSE)/1000000000</f>
        <v>2367.469466645</v>
      </c>
      <c r="H1217" s="43">
        <f>VLOOKUP($A1217,LNST!$A$3:$Q$1635,9,FALSE)/1000000000</f>
        <v>94.150918669000006</v>
      </c>
      <c r="I1217" s="43">
        <f>VLOOKUP($A1217,LNST!$A$3:$Q$1635,10,FALSE)/1000000000</f>
        <v>89.994449148000001</v>
      </c>
      <c r="J1217" s="43">
        <f>VLOOKUP($A1217,LNST!$A$3:$Q$1635,11,FALSE)/1000000000</f>
        <v>134.502704518</v>
      </c>
      <c r="K1217" s="43">
        <f>VLOOKUP($A1217,LNST!$A$3:$Q$1635,12,FALSE)/1000000000</f>
        <v>84.192660645999993</v>
      </c>
      <c r="L1217" s="45">
        <f>VLOOKUP($A1217,'Doanh thu'!$A$3:$Q$2000,14,FALSE)</f>
        <v>0.23232142881340079</v>
      </c>
      <c r="M1217" s="45">
        <f>VLOOKUP($A1217,'Doanh thu'!$A$3:$Q$2000,15,FALSE)</f>
        <v>0.1059585155880927</v>
      </c>
      <c r="N1217" s="45">
        <f>VLOOKUP($A1217,'Doanh thu'!$A$3:$Q$2000,16,FALSE)</f>
        <v>0.11287854247508541</v>
      </c>
      <c r="O1217" s="45">
        <f>VLOOKUP($A1217,'Doanh thu'!$A$3:$Q$2000,17,FALSE)</f>
        <v>0.23449163269800422</v>
      </c>
      <c r="P1217" s="45">
        <f>VLOOKUP($A1217,LNST!$A$3:$R$1635,14,FALSE)</f>
        <v>0.13126427964325285</v>
      </c>
      <c r="Q1217" s="45">
        <f>VLOOKUP($A1217,LNST!$A$3:$R$1635,15,FALSE)</f>
        <v>0.5285842795698531</v>
      </c>
      <c r="R1217" s="45">
        <f>VLOOKUP($A1217,LNST!$A$3:$R$1635,16,FALSE)</f>
        <v>6.2663490150130924E-2</v>
      </c>
      <c r="S1217" s="45">
        <f>VLOOKUP($A1217,LNST!$A$3:$R$1635,17,FALSE)</f>
        <v>5.282159535956845E-2</v>
      </c>
      <c r="T1217" s="45">
        <f>VLOOKUP($A1217,LNG!$A$2:$H$1999,4,FALSE)/(D1217*10^9)</f>
        <v>0.1731038406063482</v>
      </c>
      <c r="U1217" s="45">
        <f>VLOOKUP($A1217,LNG!$A$2:$H$1999,5,FALSE)/(E1217*10^9)</f>
        <v>0.16143884918996781</v>
      </c>
      <c r="V1217" s="45">
        <f>VLOOKUP($A1217,LNG!$A$2:$H$1999,6,FALSE)/(F1217*10^9)</f>
        <v>0.16323652868822672</v>
      </c>
      <c r="W1217" s="45">
        <f>VLOOKUP($A1217,LNG!$A$2:$H$1999,7,FALSE)/(G1217*10^9)</f>
        <v>0.21398006045581788</v>
      </c>
      <c r="X1217" s="45">
        <f>VLOOKUP($A1217,'LNST năm'!$A$2:$I$2000,8,FALSE)</f>
        <v>-1</v>
      </c>
      <c r="Y1217" s="45">
        <f>VLOOKUP($A1217,'LNST năm'!$A$2:$I$2000,9,FALSE)</f>
        <v>-1</v>
      </c>
      <c r="Z1217" s="46" t="e">
        <f>VLOOKUP($A1217,LNG!$A$2:$H$1999,9,FALSE)</f>
        <v>#REF!</v>
      </c>
      <c r="AA1217" s="162" t="e">
        <f>VLOOKUP($A1217,'GIÁ CP'!$A$2:$D$2000,4,FALSE)/Z1217</f>
        <v>#REF!</v>
      </c>
    </row>
    <row r="1218" spans="1:27" hidden="1">
      <c r="A1218" s="18" t="s">
        <v>335</v>
      </c>
      <c r="B1218" s="18" t="s">
        <v>2035</v>
      </c>
      <c r="C1218" s="154" t="str">
        <f>VLOOKUP(A1218,'GIÁ CP'!$K$2:$M$2000,3,FALSE)</f>
        <v xml:space="preserve">Môi giới chứng khoán </v>
      </c>
      <c r="D1218" s="43">
        <f>VLOOKUP($A1218,'Doanh thu'!$A$3:$Q$2000,9,FALSE)/1000000000</f>
        <v>1740.489438802</v>
      </c>
      <c r="E1218" s="43">
        <f>VLOOKUP($A1218,'Doanh thu'!$A$3:$Q$2000,10,FALSE)/1000000000</f>
        <v>2214.2452838670001</v>
      </c>
      <c r="F1218" s="43">
        <f>VLOOKUP($A1218,'Doanh thu'!$A$3:$Q$2000,11,FALSE)/1000000000</f>
        <v>1427.506899814</v>
      </c>
      <c r="G1218" s="43">
        <f>VLOOKUP($A1218,'Doanh thu'!$A$3:$Q$2000,12,FALSE)/1000000000</f>
        <v>1807.010963787</v>
      </c>
      <c r="H1218" s="43">
        <f>VLOOKUP($A1218,LNST!$A$3:$Q$1635,9,FALSE)/1000000000</f>
        <v>368.50957121900001</v>
      </c>
      <c r="I1218" s="43">
        <f>VLOOKUP($A1218,LNST!$A$3:$Q$1635,10,FALSE)/1000000000</f>
        <v>929.049066047</v>
      </c>
      <c r="J1218" s="43">
        <f>VLOOKUP($A1218,LNST!$A$3:$Q$1635,11,FALSE)/1000000000</f>
        <v>341.99640538300002</v>
      </c>
      <c r="K1218" s="43">
        <f>VLOOKUP($A1218,LNST!$A$3:$Q$1635,12,FALSE)/1000000000</f>
        <v>545.33546817499996</v>
      </c>
      <c r="L1218" s="45">
        <f>VLOOKUP($A1218,'Doanh thu'!$A$3:$Q$2000,14,FALSE)</f>
        <v>0.19356237599156689</v>
      </c>
      <c r="M1218" s="45">
        <f>VLOOKUP($A1218,'Doanh thu'!$A$3:$Q$2000,15,FALSE)</f>
        <v>0.74407989100892902</v>
      </c>
      <c r="N1218" s="45">
        <f>VLOOKUP($A1218,'Doanh thu'!$A$3:$Q$2000,16,FALSE)</f>
        <v>0.17748149095684501</v>
      </c>
      <c r="O1218" s="45">
        <f>VLOOKUP($A1218,'Doanh thu'!$A$3:$Q$2000,17,FALSE)</f>
        <v>0.43643937068741473</v>
      </c>
      <c r="P1218" s="45">
        <f>VLOOKUP($A1218,LNST!$A$3:$R$1635,14,FALSE)</f>
        <v>6.8492204792561351E-2</v>
      </c>
      <c r="Q1218" s="45">
        <f>VLOOKUP($A1218,LNST!$A$3:$R$1635,15,FALSE)</f>
        <v>0.83916124047481466</v>
      </c>
      <c r="R1218" s="45">
        <f>VLOOKUP($A1218,LNST!$A$3:$R$1635,16,FALSE)</f>
        <v>0.36080445095738256</v>
      </c>
      <c r="S1218" s="45">
        <f>VLOOKUP($A1218,LNST!$A$3:$R$1635,17,FALSE)</f>
        <v>0.42560188764116019</v>
      </c>
      <c r="T1218" s="45">
        <f>VLOOKUP($A1218,LNG!$A$2:$H$1999,4,FALSE)/(D1218*10^9)</f>
        <v>0.46351727625264633</v>
      </c>
      <c r="U1218" s="45">
        <f>VLOOKUP($A1218,LNG!$A$2:$H$1999,5,FALSE)/(E1218*10^9)</f>
        <v>0.37408057196149036</v>
      </c>
      <c r="V1218" s="45">
        <f>VLOOKUP($A1218,LNG!$A$2:$H$1999,6,FALSE)/(F1218*10^9)</f>
        <v>1.0989587482368079</v>
      </c>
      <c r="W1218" s="45">
        <f>VLOOKUP($A1218,LNG!$A$2:$H$1999,7,FALSE)/(G1218*10^9)</f>
        <v>0.48957240479714043</v>
      </c>
      <c r="X1218" s="45">
        <f>VLOOKUP($A1218,'LNST năm'!$A$2:$I$2000,8,FALSE)</f>
        <v>0.17670831821772162</v>
      </c>
      <c r="Y1218" s="45">
        <f>VLOOKUP($A1218,'LNST năm'!$A$2:$I$2000,9,FALSE)</f>
        <v>0.18335031695490689</v>
      </c>
      <c r="Z1218" s="46" t="e">
        <f>VLOOKUP($A1218,LNG!$A$2:$H$1999,9,FALSE)</f>
        <v>#REF!</v>
      </c>
      <c r="AA1218" s="162" t="e">
        <f>VLOOKUP($A1218,'GIÁ CP'!$A$2:$D$2000,4,FALSE)/Z1218</f>
        <v>#REF!</v>
      </c>
    </row>
    <row r="1219" spans="1:27" hidden="1">
      <c r="A1219" s="18" t="s">
        <v>227</v>
      </c>
      <c r="B1219" s="18" t="s">
        <v>1910</v>
      </c>
      <c r="C1219" s="154" t="str">
        <f>VLOOKUP(A1219,'GIÁ CP'!$K$2:$M$2000,3,FALSE)</f>
        <v xml:space="preserve">Bất động sản </v>
      </c>
      <c r="D1219" s="43">
        <f>VLOOKUP($A1219,'Doanh thu'!$A$3:$Q$2000,9,FALSE)/1000000000</f>
        <v>121.509584764</v>
      </c>
      <c r="E1219" s="43">
        <f>VLOOKUP($A1219,'Doanh thu'!$A$3:$Q$2000,10,FALSE)/1000000000</f>
        <v>142.645982868</v>
      </c>
      <c r="F1219" s="43">
        <f>VLOOKUP($A1219,'Doanh thu'!$A$3:$Q$2000,11,FALSE)/1000000000</f>
        <v>126.470357357</v>
      </c>
      <c r="G1219" s="43">
        <f>VLOOKUP($A1219,'Doanh thu'!$A$3:$Q$2000,12,FALSE)/1000000000</f>
        <v>122.499946513</v>
      </c>
      <c r="H1219" s="43">
        <f>VLOOKUP($A1219,LNST!$A$3:$Q$1635,9,FALSE)/1000000000</f>
        <v>-1.4206332310000001</v>
      </c>
      <c r="I1219" s="43">
        <f>VLOOKUP($A1219,LNST!$A$3:$Q$1635,10,FALSE)/1000000000</f>
        <v>2.9164527570000001</v>
      </c>
      <c r="J1219" s="43">
        <f>VLOOKUP($A1219,LNST!$A$3:$Q$1635,11,FALSE)/1000000000</f>
        <v>10.181368787</v>
      </c>
      <c r="K1219" s="43">
        <f>VLOOKUP($A1219,LNST!$A$3:$Q$1635,12,FALSE)/1000000000</f>
        <v>-7.9854695959999997</v>
      </c>
      <c r="L1219" s="45">
        <f>VLOOKUP($A1219,'Doanh thu'!$A$3:$Q$2000,14,FALSE)</f>
        <v>1.0894228486827147</v>
      </c>
      <c r="M1219" s="45">
        <f>VLOOKUP($A1219,'Doanh thu'!$A$3:$Q$2000,15,FALSE)</f>
        <v>1.1255580543086112</v>
      </c>
      <c r="N1219" s="45">
        <f>VLOOKUP($A1219,'Doanh thu'!$A$3:$Q$2000,16,FALSE)</f>
        <v>0.11444527988694787</v>
      </c>
      <c r="O1219" s="45">
        <f>VLOOKUP($A1219,'Doanh thu'!$A$3:$Q$2000,17,FALSE)</f>
        <v>0.18257421007536451</v>
      </c>
      <c r="P1219" s="45">
        <f>VLOOKUP($A1219,LNST!$A$3:$R$1635,14,FALSE)</f>
        <v>0.95468712293944102</v>
      </c>
      <c r="Q1219" s="45">
        <f>VLOOKUP($A1219,LNST!$A$3:$R$1635,15,FALSE)</f>
        <v>1.2620960872029678</v>
      </c>
      <c r="R1219" s="45">
        <f>VLOOKUP($A1219,LNST!$A$3:$R$1635,16,FALSE)</f>
        <v>2.1189957162793918</v>
      </c>
      <c r="S1219" s="45">
        <f>VLOOKUP($A1219,LNST!$A$3:$R$1635,17,FALSE)</f>
        <v>-6.8074962813246298</v>
      </c>
      <c r="T1219" s="45">
        <f>VLOOKUP($A1219,LNG!$A$2:$H$1999,4,FALSE)/(D1219*10^9)</f>
        <v>0.12468535189570225</v>
      </c>
      <c r="U1219" s="45">
        <f>VLOOKUP($A1219,LNG!$A$2:$H$1999,5,FALSE)/(E1219*10^9)</f>
        <v>0.18950153066009717</v>
      </c>
      <c r="V1219" s="45">
        <f>VLOOKUP($A1219,LNG!$A$2:$H$1999,6,FALSE)/(F1219*10^9)</f>
        <v>0.18501145302334293</v>
      </c>
      <c r="W1219" s="45">
        <f>VLOOKUP($A1219,LNG!$A$2:$H$1999,7,FALSE)/(G1219*10^9)</f>
        <v>-6.2929817215731695E-2</v>
      </c>
      <c r="X1219" s="45">
        <f>VLOOKUP($A1219,'LNST năm'!$A$2:$I$2000,8,FALSE)</f>
        <v>1.2584674727933551</v>
      </c>
      <c r="Y1219" s="45">
        <f>VLOOKUP($A1219,'LNST năm'!$A$2:$I$2000,9,FALSE)</f>
        <v>0.28242450550068909</v>
      </c>
      <c r="Z1219" s="46" t="e">
        <f>VLOOKUP($A1219,LNG!$A$2:$H$1999,9,FALSE)</f>
        <v>#REF!</v>
      </c>
      <c r="AA1219" s="162" t="e">
        <f>VLOOKUP($A1219,'GIÁ CP'!$A$2:$D$2000,4,FALSE)/Z1219</f>
        <v>#REF!</v>
      </c>
    </row>
    <row r="1220" spans="1:27" hidden="1">
      <c r="A1220" s="18" t="s">
        <v>112</v>
      </c>
      <c r="B1220" s="18" t="s">
        <v>1787</v>
      </c>
      <c r="C1220" s="154" t="str">
        <f>VLOOKUP(A1220,'GIÁ CP'!$K$2:$M$2000,3,FALSE)</f>
        <v xml:space="preserve">Hàng May mặc </v>
      </c>
      <c r="D1220" s="43">
        <f>VLOOKUP($A1220,'Doanh thu'!$A$3:$Q$2000,9,FALSE)/1000000000</f>
        <v>128.93321814999999</v>
      </c>
      <c r="E1220" s="43">
        <f>VLOOKUP($A1220,'Doanh thu'!$A$3:$Q$2000,10,FALSE)/1000000000</f>
        <v>198.14605757499999</v>
      </c>
      <c r="F1220" s="43">
        <f>VLOOKUP($A1220,'Doanh thu'!$A$3:$Q$2000,11,FALSE)/1000000000</f>
        <v>260.52057245700001</v>
      </c>
      <c r="G1220" s="43">
        <f>VLOOKUP($A1220,'Doanh thu'!$A$3:$Q$2000,12,FALSE)/1000000000</f>
        <v>197.37092031500001</v>
      </c>
      <c r="H1220" s="43">
        <f>VLOOKUP($A1220,LNST!$A$3:$Q$1635,9,FALSE)/1000000000</f>
        <v>-70.714915860999994</v>
      </c>
      <c r="I1220" s="43">
        <f>VLOOKUP($A1220,LNST!$A$3:$Q$1635,10,FALSE)/1000000000</f>
        <v>-32.335610555999999</v>
      </c>
      <c r="J1220" s="43">
        <f>VLOOKUP($A1220,LNST!$A$3:$Q$1635,11,FALSE)/1000000000</f>
        <v>131.57606563600001</v>
      </c>
      <c r="K1220" s="43">
        <f>VLOOKUP($A1220,LNST!$A$3:$Q$1635,12,FALSE)/1000000000</f>
        <v>10.312986588999999</v>
      </c>
      <c r="L1220" s="45">
        <f>VLOOKUP($A1220,'Doanh thu'!$A$3:$Q$2000,14,FALSE)</f>
        <v>-0.11124948282931635</v>
      </c>
      <c r="M1220" s="45">
        <f>VLOOKUP($A1220,'Doanh thu'!$A$3:$Q$2000,15,FALSE)</f>
        <v>0.29857627975732998</v>
      </c>
      <c r="N1220" s="45">
        <f>VLOOKUP($A1220,'Doanh thu'!$A$3:$Q$2000,16,FALSE)</f>
        <v>0.35874567420885956</v>
      </c>
      <c r="O1220" s="45">
        <f>VLOOKUP($A1220,'Doanh thu'!$A$3:$Q$2000,17,FALSE)</f>
        <v>0.56617310764067263</v>
      </c>
      <c r="P1220" s="45">
        <f>VLOOKUP($A1220,LNST!$A$3:$R$1635,14,FALSE)</f>
        <v>-20.372241651675186</v>
      </c>
      <c r="Q1220" s="45">
        <f>VLOOKUP($A1220,LNST!$A$3:$R$1635,15,FALSE)</f>
        <v>-11.920349559736293</v>
      </c>
      <c r="R1220" s="45">
        <f>VLOOKUP($A1220,LNST!$A$3:$R$1635,16,FALSE)</f>
        <v>8.2205744062315471</v>
      </c>
      <c r="S1220" s="45">
        <f>VLOOKUP($A1220,LNST!$A$3:$R$1635,17,FALSE)</f>
        <v>2.5971348660408804</v>
      </c>
      <c r="T1220" s="45">
        <f>VLOOKUP($A1220,LNG!$A$2:$H$1999,4,FALSE)/(D1220*10^9)</f>
        <v>0.17642548747628542</v>
      </c>
      <c r="U1220" s="45">
        <f>VLOOKUP($A1220,LNG!$A$2:$H$1999,5,FALSE)/(E1220*10^9)</f>
        <v>5.7057147441455978E-2</v>
      </c>
      <c r="V1220" s="45">
        <f>VLOOKUP($A1220,LNG!$A$2:$H$1999,6,FALSE)/(F1220*10^9)</f>
        <v>6.5551515571073429E-2</v>
      </c>
      <c r="W1220" s="45">
        <f>VLOOKUP($A1220,LNG!$A$2:$H$1999,7,FALSE)/(G1220*10^9)</f>
        <v>0.5642109213519072</v>
      </c>
      <c r="X1220" s="45">
        <f>VLOOKUP($A1220,'LNST năm'!$A$2:$I$2000,8,FALSE)</f>
        <v>-1</v>
      </c>
      <c r="Y1220" s="45">
        <f>VLOOKUP($A1220,'LNST năm'!$A$2:$I$2000,9,FALSE)</f>
        <v>-1</v>
      </c>
      <c r="Z1220" s="46" t="e">
        <f>VLOOKUP($A1220,LNG!$A$2:$H$1999,9,FALSE)</f>
        <v>#REF!</v>
      </c>
      <c r="AA1220" s="162" t="e">
        <f>VLOOKUP($A1220,'GIÁ CP'!$A$2:$D$2000,4,FALSE)/Z1220</f>
        <v>#REF!</v>
      </c>
    </row>
    <row r="1221" spans="1:27" hidden="1">
      <c r="A1221" s="18" t="s">
        <v>1552</v>
      </c>
      <c r="B1221" s="18" t="s">
        <v>3401</v>
      </c>
      <c r="C1221" s="154" t="str">
        <f>VLOOKUP(A1221,'GIÁ CP'!$K$2:$M$2000,3,FALSE)</f>
        <v xml:space="preserve">Nuôi trồng nông &amp; hải sản </v>
      </c>
      <c r="D1221" s="43">
        <f>VLOOKUP($A1221,'Doanh thu'!$A$3:$Q$2000,9,FALSE)/1000000000</f>
        <v>835.10299174399995</v>
      </c>
      <c r="E1221" s="43">
        <f>VLOOKUP($A1221,'Doanh thu'!$A$3:$Q$2000,10,FALSE)/1000000000</f>
        <v>760.35088993700003</v>
      </c>
      <c r="F1221" s="43">
        <f>VLOOKUP($A1221,'Doanh thu'!$A$3:$Q$2000,11,FALSE)/1000000000</f>
        <v>907.915357524</v>
      </c>
      <c r="G1221" s="43">
        <f>VLOOKUP($A1221,'Doanh thu'!$A$3:$Q$2000,12,FALSE)/1000000000</f>
        <v>821.12758505700003</v>
      </c>
      <c r="H1221" s="43">
        <f>VLOOKUP($A1221,LNST!$A$3:$Q$1635,9,FALSE)/1000000000</f>
        <v>14.950718302</v>
      </c>
      <c r="I1221" s="43">
        <f>VLOOKUP($A1221,LNST!$A$3:$Q$1635,10,FALSE)/1000000000</f>
        <v>-16.101600320999999</v>
      </c>
      <c r="J1221" s="43">
        <f>VLOOKUP($A1221,LNST!$A$3:$Q$1635,11,FALSE)/1000000000</f>
        <v>0.72776838700000002</v>
      </c>
      <c r="K1221" s="43">
        <f>VLOOKUP($A1221,LNST!$A$3:$Q$1635,12,FALSE)/1000000000</f>
        <v>19.893826857000001</v>
      </c>
      <c r="L1221" s="45">
        <f>VLOOKUP($A1221,'Doanh thu'!$A$3:$Q$2000,14,FALSE)</f>
        <v>2.2240249671539668E-2</v>
      </c>
      <c r="M1221" s="45">
        <f>VLOOKUP($A1221,'Doanh thu'!$A$3:$Q$2000,15,FALSE)</f>
        <v>1.3616523317427E-2</v>
      </c>
      <c r="N1221" s="45">
        <f>VLOOKUP($A1221,'Doanh thu'!$A$3:$Q$2000,16,FALSE)</f>
        <v>0.19703981878942126</v>
      </c>
      <c r="O1221" s="45">
        <f>VLOOKUP($A1221,'Doanh thu'!$A$3:$Q$2000,17,FALSE)</f>
        <v>0.34901404010130521</v>
      </c>
      <c r="P1221" s="45">
        <f>VLOOKUP($A1221,LNST!$A$3:$R$1635,14,FALSE)</f>
        <v>0.4109413305306624</v>
      </c>
      <c r="Q1221" s="45">
        <f>VLOOKUP($A1221,LNST!$A$3:$R$1635,15,FALSE)</f>
        <v>-2.0915321590036857</v>
      </c>
      <c r="R1221" s="45">
        <f>VLOOKUP($A1221,LNST!$A$3:$R$1635,16,FALSE)</f>
        <v>-0.9711730445494734</v>
      </c>
      <c r="S1221" s="45">
        <f>VLOOKUP($A1221,LNST!$A$3:$R$1635,17,FALSE)</f>
        <v>20.978126287686745</v>
      </c>
      <c r="T1221" s="45">
        <f>VLOOKUP($A1221,LNG!$A$2:$H$1999,4,FALSE)/(D1221*10^9)</f>
        <v>0.14562778424494102</v>
      </c>
      <c r="U1221" s="45">
        <f>VLOOKUP($A1221,LNG!$A$2:$H$1999,5,FALSE)/(E1221*10^9)</f>
        <v>0.27103729394474091</v>
      </c>
      <c r="V1221" s="45">
        <f>VLOOKUP($A1221,LNG!$A$2:$H$1999,6,FALSE)/(F1221*10^9)</f>
        <v>0.18353845299680932</v>
      </c>
      <c r="W1221" s="45">
        <f>VLOOKUP($A1221,LNG!$A$2:$H$1999,7,FALSE)/(G1221*10^9)</f>
        <v>0.21286674545693968</v>
      </c>
      <c r="X1221" s="45">
        <f>VLOOKUP($A1221,'LNST năm'!$A$2:$I$2000,8,FALSE)</f>
        <v>-0.99109549934850849</v>
      </c>
      <c r="Y1221" s="45">
        <f>VLOOKUP($A1221,'LNST năm'!$A$2:$I$2000,9,FALSE)</f>
        <v>-0.8392096268580147</v>
      </c>
      <c r="Z1221" s="46" t="e">
        <f>VLOOKUP($A1221,LNG!$A$2:$H$1999,9,FALSE)</f>
        <v>#REF!</v>
      </c>
      <c r="AA1221" s="162" t="e">
        <f>VLOOKUP($A1221,'GIÁ CP'!$A$2:$D$2000,4,FALSE)/Z1221</f>
        <v>#REF!</v>
      </c>
    </row>
    <row r="1222" spans="1:27">
      <c r="A1222" s="18" t="s">
        <v>197</v>
      </c>
      <c r="B1222" s="18" t="s">
        <v>1876</v>
      </c>
      <c r="C1222" s="154" t="str">
        <f>VLOOKUP(A1222,'GIÁ CP'!$K$2:$M$2000,3,FALSE)</f>
        <v xml:space="preserve">Vật liệu xây dựng &amp; Nội thất </v>
      </c>
      <c r="D1222" s="43">
        <f>VLOOKUP($A1222,'Doanh thu'!$A$3:$Q$2000,9,FALSE)/1000000000</f>
        <v>91.481257354999997</v>
      </c>
      <c r="E1222" s="43">
        <f>VLOOKUP($A1222,'Doanh thu'!$A$3:$Q$2000,10,FALSE)/1000000000</f>
        <v>100.273079217</v>
      </c>
      <c r="F1222" s="43">
        <f>VLOOKUP($A1222,'Doanh thu'!$A$3:$Q$2000,11,FALSE)/1000000000</f>
        <v>129.062435682</v>
      </c>
      <c r="G1222" s="43">
        <f>VLOOKUP($A1222,'Doanh thu'!$A$3:$Q$2000,12,FALSE)/1000000000</f>
        <v>120.345049065</v>
      </c>
      <c r="H1222" s="43">
        <f>VLOOKUP($A1222,LNST!$A$3:$Q$1635,9,FALSE)/1000000000</f>
        <v>35.148463524999997</v>
      </c>
      <c r="I1222" s="43">
        <f>VLOOKUP($A1222,LNST!$A$3:$Q$1635,10,FALSE)/1000000000</f>
        <v>42.558868504000003</v>
      </c>
      <c r="J1222" s="43">
        <f>VLOOKUP($A1222,LNST!$A$3:$Q$1635,11,FALSE)/1000000000</f>
        <v>53.878776793999997</v>
      </c>
      <c r="K1222" s="43">
        <f>VLOOKUP($A1222,LNST!$A$3:$Q$1635,12,FALSE)/1000000000</f>
        <v>39.606915948999998</v>
      </c>
      <c r="L1222" s="45">
        <f>VLOOKUP($A1222,'Doanh thu'!$A$3:$Q$2000,14,FALSE)</f>
        <v>0.39681967247785105</v>
      </c>
      <c r="M1222" s="45">
        <f>VLOOKUP($A1222,'Doanh thu'!$A$3:$Q$2000,15,FALSE)</f>
        <v>0.50309428987368199</v>
      </c>
      <c r="N1222" s="45">
        <f>VLOOKUP($A1222,'Doanh thu'!$A$3:$Q$2000,16,FALSE)</f>
        <v>0.34491864449289689</v>
      </c>
      <c r="O1222" s="45">
        <f>VLOOKUP($A1222,'Doanh thu'!$A$3:$Q$2000,17,FALSE)</f>
        <v>0.71600790108696755</v>
      </c>
      <c r="P1222" s="45">
        <f>VLOOKUP($A1222,LNST!$A$3:$R$1635,14,FALSE)</f>
        <v>0.74469386763412926</v>
      </c>
      <c r="Q1222" s="45">
        <f>VLOOKUP($A1222,LNST!$A$3:$R$1635,15,FALSE)</f>
        <v>1.6307641579868146</v>
      </c>
      <c r="R1222" s="45">
        <f>VLOOKUP($A1222,LNST!$A$3:$R$1635,16,FALSE)</f>
        <v>1.6109887571805379</v>
      </c>
      <c r="S1222" s="45">
        <f>VLOOKUP($A1222,LNST!$A$3:$R$1635,17,FALSE)</f>
        <v>1.438027020820813</v>
      </c>
      <c r="T1222" s="45">
        <f>VLOOKUP($A1222,LNG!$A$2:$H$1999,4,FALSE)/(D1222*10^9)</f>
        <v>0.24698446625324041</v>
      </c>
      <c r="U1222" s="45">
        <f>VLOOKUP($A1222,LNG!$A$2:$H$1999,5,FALSE)/(E1222*10^9)</f>
        <v>0.54932463417021982</v>
      </c>
      <c r="V1222" s="45">
        <f>VLOOKUP($A1222,LNG!$A$2:$H$1999,6,FALSE)/(F1222*10^9)</f>
        <v>0.39256705473028825</v>
      </c>
      <c r="W1222" s="45">
        <f>VLOOKUP($A1222,LNG!$A$2:$H$1999,7,FALSE)/(G1222*10^9)</f>
        <v>0.53738520234488385</v>
      </c>
      <c r="X1222" s="45">
        <f>VLOOKUP($A1222,'LNST năm'!$A$2:$I$2000,8,FALSE)</f>
        <v>1.2045758006586211</v>
      </c>
      <c r="Y1222" s="45">
        <f>VLOOKUP($A1222,'LNST năm'!$A$2:$I$2000,9,FALSE)</f>
        <v>0.45234404778548543</v>
      </c>
      <c r="Z1222" s="46" t="e">
        <f>VLOOKUP($A1222,LNG!$A$2:$H$1999,9,FALSE)</f>
        <v>#REF!</v>
      </c>
      <c r="AA1222" s="162" t="e">
        <f>VLOOKUP($A1222,'GIÁ CP'!$A$2:$D$2000,4,FALSE)/Z1222</f>
        <v>#REF!</v>
      </c>
    </row>
    <row r="1223" spans="1:27" hidden="1">
      <c r="A1223" s="18" t="s">
        <v>3518</v>
      </c>
      <c r="B1223" s="18" t="s">
        <v>3519</v>
      </c>
      <c r="C1223" s="154" t="str">
        <f>VLOOKUP(A1223,'GIÁ CP'!$K$2:$M$2000,3,FALSE)</f>
        <v xml:space="preserve">Sản xuất &amp; Phân phối Điện </v>
      </c>
      <c r="D1223" s="43">
        <f>VLOOKUP($A1223,'Doanh thu'!$A$3:$Q$2000,9,FALSE)/1000000000</f>
        <v>0</v>
      </c>
      <c r="E1223" s="43">
        <f>VLOOKUP($A1223,'Doanh thu'!$A$3:$Q$2000,10,FALSE)/1000000000</f>
        <v>0</v>
      </c>
      <c r="F1223" s="43">
        <f>VLOOKUP($A1223,'Doanh thu'!$A$3:$Q$2000,11,FALSE)/1000000000</f>
        <v>0</v>
      </c>
      <c r="G1223" s="43">
        <f>VLOOKUP($A1223,'Doanh thu'!$A$3:$Q$2000,12,FALSE)/1000000000</f>
        <v>0</v>
      </c>
      <c r="H1223" s="43">
        <f>VLOOKUP($A1223,LNST!$A$3:$Q$1635,9,FALSE)/1000000000</f>
        <v>0</v>
      </c>
      <c r="I1223" s="43">
        <f>VLOOKUP($A1223,LNST!$A$3:$Q$1635,10,FALSE)/1000000000</f>
        <v>6.2056605000000001E-2</v>
      </c>
      <c r="J1223" s="43">
        <f>VLOOKUP($A1223,LNST!$A$3:$Q$1635,11,FALSE)/1000000000</f>
        <v>0</v>
      </c>
      <c r="K1223" s="43">
        <f>VLOOKUP($A1223,LNST!$A$3:$Q$1635,12,FALSE)/1000000000</f>
        <v>0</v>
      </c>
      <c r="L1223" s="45" t="e">
        <f>VLOOKUP($A1223,'Doanh thu'!$A$3:$Q$2000,14,FALSE)</f>
        <v>#DIV/0!</v>
      </c>
      <c r="M1223" s="45">
        <f>VLOOKUP($A1223,'Doanh thu'!$A$3:$Q$2000,15,FALSE)</f>
        <v>-1</v>
      </c>
      <c r="N1223" s="45" t="e">
        <f>VLOOKUP($A1223,'Doanh thu'!$A$3:$Q$2000,16,FALSE)</f>
        <v>#DIV/0!</v>
      </c>
      <c r="O1223" s="45" t="e">
        <f>VLOOKUP($A1223,'Doanh thu'!$A$3:$Q$2000,17,FALSE)</f>
        <v>#DIV/0!</v>
      </c>
      <c r="P1223" s="45" t="e">
        <f>VLOOKUP($A1223,LNST!$A$3:$R$1635,14,FALSE)</f>
        <v>#DIV/0!</v>
      </c>
      <c r="Q1223" s="45">
        <f>VLOOKUP($A1223,LNST!$A$3:$R$1635,15,FALSE)</f>
        <v>1.0125070788426838</v>
      </c>
      <c r="R1223" s="45" t="e">
        <f>VLOOKUP($A1223,LNST!$A$3:$R$1635,16,FALSE)</f>
        <v>#DIV/0!</v>
      </c>
      <c r="S1223" s="45" t="e">
        <f>VLOOKUP($A1223,LNST!$A$3:$R$1635,17,FALSE)</f>
        <v>#DIV/0!</v>
      </c>
      <c r="T1223" s="45" t="e">
        <f>VLOOKUP($A1223,LNG!$A$2:$H$1999,4,FALSE)/(D1223*10^9)</f>
        <v>#DIV/0!</v>
      </c>
      <c r="U1223" s="45" t="e">
        <f>VLOOKUP($A1223,LNG!$A$2:$H$1999,5,FALSE)/(E1223*10^9)</f>
        <v>#DIV/0!</v>
      </c>
      <c r="V1223" s="45" t="e">
        <f>VLOOKUP($A1223,LNG!$A$2:$H$1999,6,FALSE)/(F1223*10^9)</f>
        <v>#DIV/0!</v>
      </c>
      <c r="W1223" s="45" t="e">
        <f>VLOOKUP($A1223,LNG!$A$2:$H$1999,7,FALSE)/(G1223*10^9)</f>
        <v>#DIV/0!</v>
      </c>
      <c r="X1223" s="45" t="e">
        <f>VLOOKUP($A1223,'LNST năm'!$A$2:$I$2000,8,FALSE)</f>
        <v>#DIV/0!</v>
      </c>
      <c r="Y1223" s="45">
        <f>VLOOKUP($A1223,'LNST năm'!$A$2:$I$2000,9,FALSE)</f>
        <v>-1</v>
      </c>
      <c r="Z1223" s="46" t="e">
        <f>VLOOKUP($A1223,LNG!$A$2:$H$1999,9,FALSE)</f>
        <v>#REF!</v>
      </c>
      <c r="AA1223" s="162" t="e">
        <f>VLOOKUP($A1223,'GIÁ CP'!$A$2:$D$2000,4,FALSE)/Z1223</f>
        <v>#REF!</v>
      </c>
    </row>
    <row r="1224" spans="1:27" hidden="1">
      <c r="A1224" s="18" t="s">
        <v>210</v>
      </c>
      <c r="B1224" s="18" t="s">
        <v>1889</v>
      </c>
      <c r="C1224" s="154" t="str">
        <f>VLOOKUP(A1224,'GIÁ CP'!$K$2:$M$2000,3,FALSE)</f>
        <v xml:space="preserve">Phân phối hàng chuyên dụng </v>
      </c>
      <c r="D1224" s="43">
        <f>VLOOKUP($A1224,'Doanh thu'!$A$3:$Q$2000,9,FALSE)/1000000000</f>
        <v>4715.5739938010001</v>
      </c>
      <c r="E1224" s="43">
        <f>VLOOKUP($A1224,'Doanh thu'!$A$3:$Q$2000,10,FALSE)/1000000000</f>
        <v>5483.8445363199999</v>
      </c>
      <c r="F1224" s="43">
        <f>VLOOKUP($A1224,'Doanh thu'!$A$3:$Q$2000,11,FALSE)/1000000000</f>
        <v>7599.0872271569997</v>
      </c>
      <c r="G1224" s="43">
        <f>VLOOKUP($A1224,'Doanh thu'!$A$3:$Q$2000,12,FALSE)/1000000000</f>
        <v>6129.097875208</v>
      </c>
      <c r="H1224" s="43">
        <f>VLOOKUP($A1224,LNST!$A$3:$Q$1635,9,FALSE)/1000000000</f>
        <v>46.182590660999999</v>
      </c>
      <c r="I1224" s="43">
        <f>VLOOKUP($A1224,LNST!$A$3:$Q$1635,10,FALSE)/1000000000</f>
        <v>105.19611082999999</v>
      </c>
      <c r="J1224" s="43">
        <f>VLOOKUP($A1224,LNST!$A$3:$Q$1635,11,FALSE)/1000000000</f>
        <v>70.713619131000002</v>
      </c>
      <c r="K1224" s="43">
        <f>VLOOKUP($A1224,LNST!$A$3:$Q$1635,12,FALSE)/1000000000</f>
        <v>72.205208231</v>
      </c>
      <c r="L1224" s="45">
        <f>VLOOKUP($A1224,'Doanh thu'!$A$3:$Q$2000,14,FALSE)</f>
        <v>4.2791174587551099E-2</v>
      </c>
      <c r="M1224" s="45">
        <f>VLOOKUP($A1224,'Doanh thu'!$A$3:$Q$2000,15,FALSE)</f>
        <v>-2.9972264911386881E-2</v>
      </c>
      <c r="N1224" s="45">
        <f>VLOOKUP($A1224,'Doanh thu'!$A$3:$Q$2000,16,FALSE)</f>
        <v>0.65222237946253081</v>
      </c>
      <c r="O1224" s="45">
        <f>VLOOKUP($A1224,'Doanh thu'!$A$3:$Q$2000,17,FALSE)</f>
        <v>0.52589156236673618</v>
      </c>
      <c r="P1224" s="45">
        <f>VLOOKUP($A1224,LNST!$A$3:$R$1635,14,FALSE)</f>
        <v>0.51743999485310077</v>
      </c>
      <c r="Q1224" s="45">
        <f>VLOOKUP($A1224,LNST!$A$3:$R$1635,15,FALSE)</f>
        <v>1.1946542930585189</v>
      </c>
      <c r="R1224" s="45">
        <f>VLOOKUP($A1224,LNST!$A$3:$R$1635,16,FALSE)</f>
        <v>0.95491691940653167</v>
      </c>
      <c r="S1224" s="45">
        <f>VLOOKUP($A1224,LNST!$A$3:$R$1635,17,FALSE)</f>
        <v>1.0033858787066288</v>
      </c>
      <c r="T1224" s="45">
        <f>VLOOKUP($A1224,LNG!$A$2:$H$1999,4,FALSE)/(D1224*10^9)</f>
        <v>4.0865508348999567E-2</v>
      </c>
      <c r="U1224" s="45">
        <f>VLOOKUP($A1224,LNG!$A$2:$H$1999,5,FALSE)/(E1224*10^9)</f>
        <v>3.7150556276658066E-2</v>
      </c>
      <c r="V1224" s="45">
        <f>VLOOKUP($A1224,LNG!$A$2:$H$1999,6,FALSE)/(F1224*10^9)</f>
        <v>3.6152108578411522E-2</v>
      </c>
      <c r="W1224" s="45">
        <f>VLOOKUP($A1224,LNG!$A$2:$H$1999,7,FALSE)/(G1224*10^9)</f>
        <v>5.3632833958756836E-2</v>
      </c>
      <c r="X1224" s="45">
        <f>VLOOKUP($A1224,'LNST năm'!$A$2:$I$2000,8,FALSE)</f>
        <v>-1</v>
      </c>
      <c r="Y1224" s="45">
        <f>VLOOKUP($A1224,'LNST năm'!$A$2:$I$2000,9,FALSE)</f>
        <v>-1</v>
      </c>
      <c r="Z1224" s="46" t="e">
        <f>VLOOKUP($A1224,LNG!$A$2:$H$1999,9,FALSE)</f>
        <v>#REF!</v>
      </c>
      <c r="AA1224" s="162" t="e">
        <f>VLOOKUP($A1224,'GIÁ CP'!$A$2:$D$2000,4,FALSE)/Z1224</f>
        <v>#REF!</v>
      </c>
    </row>
    <row r="1225" spans="1:27" hidden="1">
      <c r="A1225" s="18" t="s">
        <v>3009</v>
      </c>
      <c r="B1225" s="18" t="s">
        <v>3010</v>
      </c>
      <c r="C1225" s="154" t="str">
        <f>VLOOKUP(A1225,'GIÁ CP'!$K$2:$M$2000,3,FALSE)</f>
        <v xml:space="preserve">Ngân hàng </v>
      </c>
      <c r="D1225" s="43">
        <f>VLOOKUP($A1225,'Doanh thu'!$A$3:$Q$2000,9,FALSE)/1000000000</f>
        <v>0</v>
      </c>
      <c r="E1225" s="43">
        <f>VLOOKUP($A1225,'Doanh thu'!$A$3:$Q$2000,10,FALSE)/1000000000</f>
        <v>0</v>
      </c>
      <c r="F1225" s="43">
        <f>VLOOKUP($A1225,'Doanh thu'!$A$3:$Q$2000,11,FALSE)/1000000000</f>
        <v>0</v>
      </c>
      <c r="G1225" s="43">
        <f>VLOOKUP($A1225,'Doanh thu'!$A$3:$Q$2000,12,FALSE)/1000000000</f>
        <v>0</v>
      </c>
      <c r="H1225" s="43">
        <f>VLOOKUP($A1225,LNST!$A$3:$Q$1635,9,FALSE)/1000000000</f>
        <v>1034.671</v>
      </c>
      <c r="I1225" s="43">
        <f>VLOOKUP($A1225,LNST!$A$3:$Q$1635,10,FALSE)/1000000000</f>
        <v>1031.3499999999999</v>
      </c>
      <c r="J1225" s="43">
        <f>VLOOKUP($A1225,LNST!$A$3:$Q$1635,11,FALSE)/1000000000</f>
        <v>1140.0930000000001</v>
      </c>
      <c r="K1225" s="43">
        <f>VLOOKUP($A1225,LNST!$A$3:$Q$1635,12,FALSE)/1000000000</f>
        <v>1310.87</v>
      </c>
      <c r="L1225" s="45" t="e">
        <f>VLOOKUP($A1225,'Doanh thu'!$A$3:$Q$2000,14,FALSE)</f>
        <v>#DIV/0!</v>
      </c>
      <c r="M1225" s="45" t="e">
        <f>VLOOKUP($A1225,'Doanh thu'!$A$3:$Q$2000,15,FALSE)</f>
        <v>#DIV/0!</v>
      </c>
      <c r="N1225" s="45" t="e">
        <f>VLOOKUP($A1225,'Doanh thu'!$A$3:$Q$2000,16,FALSE)</f>
        <v>#DIV/0!</v>
      </c>
      <c r="O1225" s="45" t="e">
        <f>VLOOKUP($A1225,'Doanh thu'!$A$3:$Q$2000,17,FALSE)</f>
        <v>#DIV/0!</v>
      </c>
      <c r="P1225" s="45">
        <f>VLOOKUP($A1225,LNST!$A$3:$R$1635,14,FALSE)</f>
        <v>6.4763341559144538E-2</v>
      </c>
      <c r="Q1225" s="45">
        <f>VLOOKUP($A1225,LNST!$A$3:$R$1635,15,FALSE)</f>
        <v>0.18494084774368927</v>
      </c>
      <c r="R1225" s="45">
        <f>VLOOKUP($A1225,LNST!$A$3:$R$1635,16,FALSE)</f>
        <v>0.17925365538812899</v>
      </c>
      <c r="S1225" s="45">
        <f>VLOOKUP($A1225,LNST!$A$3:$R$1635,17,FALSE)</f>
        <v>0.34293939269761914</v>
      </c>
      <c r="T1225" s="45" t="e">
        <f>VLOOKUP($A1225,LNG!$A$2:$H$1999,4,FALSE)/(D1225*10^9)</f>
        <v>#DIV/0!</v>
      </c>
      <c r="U1225" s="45" t="e">
        <f>VLOOKUP($A1225,LNG!$A$2:$H$1999,5,FALSE)/(E1225*10^9)</f>
        <v>#DIV/0!</v>
      </c>
      <c r="V1225" s="45" t="e">
        <f>VLOOKUP($A1225,LNG!$A$2:$H$1999,6,FALSE)/(F1225*10^9)</f>
        <v>#DIV/0!</v>
      </c>
      <c r="W1225" s="45" t="e">
        <f>VLOOKUP($A1225,LNG!$A$2:$H$1999,7,FALSE)/(G1225*10^9)</f>
        <v>#DIV/0!</v>
      </c>
      <c r="X1225" s="45">
        <f>VLOOKUP($A1225,'LNST năm'!$A$2:$I$2000,8,FALSE)</f>
        <v>0.15944723354790133</v>
      </c>
      <c r="Y1225" s="45">
        <f>VLOOKUP($A1225,'LNST năm'!$A$2:$I$2000,9,FALSE)</f>
        <v>0.32255344054150559</v>
      </c>
      <c r="Z1225" s="46" t="e">
        <f>VLOOKUP($A1225,LNG!$A$2:$H$1999,9,FALSE)</f>
        <v>#REF!</v>
      </c>
      <c r="AA1225" s="162" t="e">
        <f>VLOOKUP($A1225,'GIÁ CP'!$A$2:$D$2000,4,FALSE)/Z1225</f>
        <v>#REF!</v>
      </c>
    </row>
    <row r="1226" spans="1:27" hidden="1">
      <c r="A1226" s="18" t="s">
        <v>387</v>
      </c>
      <c r="B1226" s="18" t="s">
        <v>2412</v>
      </c>
      <c r="C1226" s="154" t="str">
        <f>VLOOKUP(A1226,'GIÁ CP'!$K$2:$M$2000,3,FALSE)</f>
        <v xml:space="preserve">Kho bãi, hậu cần và bảo dưỡng </v>
      </c>
      <c r="D1226" s="43">
        <f>VLOOKUP($A1226,'Doanh thu'!$A$3:$Q$2000,9,FALSE)/1000000000</f>
        <v>76.030583398999994</v>
      </c>
      <c r="E1226" s="43">
        <f>VLOOKUP($A1226,'Doanh thu'!$A$3:$Q$2000,10,FALSE)/1000000000</f>
        <v>74.971415342</v>
      </c>
      <c r="F1226" s="43">
        <f>VLOOKUP($A1226,'Doanh thu'!$A$3:$Q$2000,11,FALSE)/1000000000</f>
        <v>80.074929530999995</v>
      </c>
      <c r="G1226" s="43">
        <f>VLOOKUP($A1226,'Doanh thu'!$A$3:$Q$2000,12,FALSE)/1000000000</f>
        <v>78.712651558999994</v>
      </c>
      <c r="H1226" s="43">
        <f>VLOOKUP($A1226,LNST!$A$3:$Q$1635,9,FALSE)/1000000000</f>
        <v>3.22296147</v>
      </c>
      <c r="I1226" s="43">
        <f>VLOOKUP($A1226,LNST!$A$3:$Q$1635,10,FALSE)/1000000000</f>
        <v>3.0381989190000001</v>
      </c>
      <c r="J1226" s="43">
        <f>VLOOKUP($A1226,LNST!$A$3:$Q$1635,11,FALSE)/1000000000</f>
        <v>3.304250879</v>
      </c>
      <c r="K1226" s="43">
        <f>VLOOKUP($A1226,LNST!$A$3:$Q$1635,12,FALSE)/1000000000</f>
        <v>3.1738395179999999</v>
      </c>
      <c r="L1226" s="45">
        <f>VLOOKUP($A1226,'Doanh thu'!$A$3:$Q$2000,14,FALSE)</f>
        <v>7.6486082778365883E-2</v>
      </c>
      <c r="M1226" s="45">
        <f>VLOOKUP($A1226,'Doanh thu'!$A$3:$Q$2000,15,FALSE)</f>
        <v>-3.6461004951512235E-2</v>
      </c>
      <c r="N1226" s="45">
        <f>VLOOKUP($A1226,'Doanh thu'!$A$3:$Q$2000,16,FALSE)</f>
        <v>-3.7961948590766341E-2</v>
      </c>
      <c r="O1226" s="45">
        <f>VLOOKUP($A1226,'Doanh thu'!$A$3:$Q$2000,17,FALSE)</f>
        <v>0.16749074971857839</v>
      </c>
      <c r="P1226" s="45">
        <f>VLOOKUP($A1226,LNST!$A$3:$R$1635,14,FALSE)</f>
        <v>-3.8983553140554211E-2</v>
      </c>
      <c r="Q1226" s="45">
        <f>VLOOKUP($A1226,LNST!$A$3:$R$1635,15,FALSE)</f>
        <v>-8.9223405015762647E-2</v>
      </c>
      <c r="R1226" s="45">
        <f>VLOOKUP($A1226,LNST!$A$3:$R$1635,16,FALSE)</f>
        <v>8.8014795590611108E-2</v>
      </c>
      <c r="S1226" s="45">
        <f>VLOOKUP($A1226,LNST!$A$3:$R$1635,17,FALSE)</f>
        <v>8.1327662976366524E-2</v>
      </c>
      <c r="T1226" s="45">
        <f>VLOOKUP($A1226,LNG!$A$2:$H$1999,4,FALSE)/(D1226*10^9)</f>
        <v>0.10382656135325441</v>
      </c>
      <c r="U1226" s="45">
        <f>VLOOKUP($A1226,LNG!$A$2:$H$1999,5,FALSE)/(E1226*10^9)</f>
        <v>0.1094006451470201</v>
      </c>
      <c r="V1226" s="45">
        <f>VLOOKUP($A1226,LNG!$A$2:$H$1999,6,FALSE)/(F1226*10^9)</f>
        <v>9.8354917277210935E-2</v>
      </c>
      <c r="W1226" s="45">
        <f>VLOOKUP($A1226,LNG!$A$2:$H$1999,7,FALSE)/(G1226*10^9)</f>
        <v>9.6113777800120065E-2</v>
      </c>
      <c r="X1226" s="45">
        <f>VLOOKUP($A1226,'LNST năm'!$A$2:$I$2000,8,FALSE)</f>
        <v>2.0462953158327562E-2</v>
      </c>
      <c r="Y1226" s="45">
        <f>VLOOKUP($A1226,'LNST năm'!$A$2:$I$2000,9,FALSE)</f>
        <v>-6.1831290321896604E-2</v>
      </c>
      <c r="Z1226" s="46" t="e">
        <f>VLOOKUP($A1226,LNG!$A$2:$H$1999,9,FALSE)</f>
        <v>#REF!</v>
      </c>
      <c r="AA1226" s="162" t="e">
        <f>VLOOKUP($A1226,'GIÁ CP'!$A$2:$D$2000,4,FALSE)/Z1226</f>
        <v>#REF!</v>
      </c>
    </row>
    <row r="1227" spans="1:27" hidden="1">
      <c r="A1227" s="18" t="s">
        <v>2081</v>
      </c>
      <c r="B1227" s="18" t="s">
        <v>2082</v>
      </c>
      <c r="C1227" s="154" t="str">
        <f>VLOOKUP(A1227,'GIÁ CP'!$K$2:$M$2000,3,FALSE)</f>
        <v xml:space="preserve">Thực phẩm </v>
      </c>
      <c r="D1227" s="43">
        <f>VLOOKUP($A1227,'Doanh thu'!$A$3:$Q$2000,9,FALSE)/1000000000</f>
        <v>458.88990191200003</v>
      </c>
      <c r="E1227" s="43">
        <f>VLOOKUP($A1227,'Doanh thu'!$A$3:$Q$2000,10,FALSE)/1000000000</f>
        <v>374.145373877</v>
      </c>
      <c r="F1227" s="43">
        <f>VLOOKUP($A1227,'Doanh thu'!$A$3:$Q$2000,11,FALSE)/1000000000</f>
        <v>705.31967099999997</v>
      </c>
      <c r="G1227" s="43">
        <f>VLOOKUP($A1227,'Doanh thu'!$A$3:$Q$2000,12,FALSE)/1000000000</f>
        <v>202.242431469</v>
      </c>
      <c r="H1227" s="43">
        <f>VLOOKUP($A1227,LNST!$A$3:$Q$1635,9,FALSE)/1000000000</f>
        <v>-16.835231688</v>
      </c>
      <c r="I1227" s="43">
        <f>VLOOKUP($A1227,LNST!$A$3:$Q$1635,10,FALSE)/1000000000</f>
        <v>56.816073068000001</v>
      </c>
      <c r="J1227" s="43">
        <f>VLOOKUP($A1227,LNST!$A$3:$Q$1635,11,FALSE)/1000000000</f>
        <v>11.559094773</v>
      </c>
      <c r="K1227" s="43">
        <f>VLOOKUP($A1227,LNST!$A$3:$Q$1635,12,FALSE)/1000000000</f>
        <v>3.7133034930000002</v>
      </c>
      <c r="L1227" s="45">
        <f>VLOOKUP($A1227,'Doanh thu'!$A$3:$Q$2000,14,FALSE)</f>
        <v>0.30110517651394009</v>
      </c>
      <c r="M1227" s="45">
        <f>VLOOKUP($A1227,'Doanh thu'!$A$3:$Q$2000,15,FALSE)</f>
        <v>-0.1383484400779931</v>
      </c>
      <c r="N1227" s="45">
        <f>VLOOKUP($A1227,'Doanh thu'!$A$3:$Q$2000,16,FALSE)</f>
        <v>0.120342289482482</v>
      </c>
      <c r="O1227" s="45">
        <f>VLOOKUP($A1227,'Doanh thu'!$A$3:$Q$2000,17,FALSE)</f>
        <v>-0.49834388101109245</v>
      </c>
      <c r="P1227" s="45">
        <f>VLOOKUP($A1227,LNST!$A$3:$R$1635,14,FALSE)</f>
        <v>-2.0042787553114252</v>
      </c>
      <c r="Q1227" s="45">
        <f>VLOOKUP($A1227,LNST!$A$3:$R$1635,15,FALSE)</f>
        <v>2.5096394384374072</v>
      </c>
      <c r="R1227" s="45">
        <f>VLOOKUP($A1227,LNST!$A$3:$R$1635,16,FALSE)</f>
        <v>-0.10706694783668898</v>
      </c>
      <c r="S1227" s="45">
        <f>VLOOKUP($A1227,LNST!$A$3:$R$1635,17,FALSE)</f>
        <v>2.2788932123935748</v>
      </c>
      <c r="T1227" s="45">
        <f>VLOOKUP($A1227,LNG!$A$2:$H$1999,4,FALSE)/(D1227*10^9)</f>
        <v>6.7544611267004798E-2</v>
      </c>
      <c r="U1227" s="45">
        <f>VLOOKUP($A1227,LNG!$A$2:$H$1999,5,FALSE)/(E1227*10^9)</f>
        <v>0.16558677044973213</v>
      </c>
      <c r="V1227" s="45">
        <f>VLOOKUP($A1227,LNG!$A$2:$H$1999,6,FALSE)/(F1227*10^9)</f>
        <v>0.1170704926248966</v>
      </c>
      <c r="W1227" s="45">
        <f>VLOOKUP($A1227,LNG!$A$2:$H$1999,7,FALSE)/(G1227*10^9)</f>
        <v>0.32319015858459404</v>
      </c>
      <c r="X1227" s="45">
        <f>VLOOKUP($A1227,'LNST năm'!$A$2:$I$2000,8,FALSE)</f>
        <v>-1</v>
      </c>
      <c r="Y1227" s="45">
        <f>VLOOKUP($A1227,'LNST năm'!$A$2:$I$2000,9,FALSE)</f>
        <v>-1</v>
      </c>
      <c r="Z1227" s="46" t="e">
        <f>VLOOKUP($A1227,LNG!$A$2:$H$1999,9,FALSE)</f>
        <v>#REF!</v>
      </c>
      <c r="AA1227" s="162" t="e">
        <f>VLOOKUP($A1227,'GIÁ CP'!$A$2:$D$2000,4,FALSE)/Z1227</f>
        <v>#REF!</v>
      </c>
    </row>
    <row r="1228" spans="1:27" hidden="1">
      <c r="A1228" s="18" t="s">
        <v>446</v>
      </c>
      <c r="B1228" s="18" t="s">
        <v>2161</v>
      </c>
      <c r="C1228" s="154" t="str">
        <f>VLOOKUP(A1228,'GIÁ CP'!$K$2:$M$2000,3,FALSE)</f>
        <v xml:space="preserve">Sản xuất &amp; Phân phối Điện </v>
      </c>
      <c r="D1228" s="43">
        <f>VLOOKUP($A1228,'Doanh thu'!$A$3:$Q$2000,9,FALSE)/1000000000</f>
        <v>32.657986974000003</v>
      </c>
      <c r="E1228" s="43">
        <f>VLOOKUP($A1228,'Doanh thu'!$A$3:$Q$2000,10,FALSE)/1000000000</f>
        <v>36.616813315000002</v>
      </c>
      <c r="F1228" s="43">
        <f>VLOOKUP($A1228,'Doanh thu'!$A$3:$Q$2000,11,FALSE)/1000000000</f>
        <v>33.571131489000003</v>
      </c>
      <c r="G1228" s="43">
        <f>VLOOKUP($A1228,'Doanh thu'!$A$3:$Q$2000,12,FALSE)/1000000000</f>
        <v>25.436110089</v>
      </c>
      <c r="H1228" s="43">
        <f>VLOOKUP($A1228,LNST!$A$3:$Q$1635,9,FALSE)/1000000000</f>
        <v>12.4986566</v>
      </c>
      <c r="I1228" s="43">
        <f>VLOOKUP($A1228,LNST!$A$3:$Q$1635,10,FALSE)/1000000000</f>
        <v>12.634862879</v>
      </c>
      <c r="J1228" s="43">
        <f>VLOOKUP($A1228,LNST!$A$3:$Q$1635,11,FALSE)/1000000000</f>
        <v>9.0904029519999998</v>
      </c>
      <c r="K1228" s="43">
        <f>VLOOKUP($A1228,LNST!$A$3:$Q$1635,12,FALSE)/1000000000</f>
        <v>8.6618724839999999</v>
      </c>
      <c r="L1228" s="45">
        <f>VLOOKUP($A1228,'Doanh thu'!$A$3:$Q$2000,14,FALSE)</f>
        <v>-0.29798413093552628</v>
      </c>
      <c r="M1228" s="45">
        <f>VLOOKUP($A1228,'Doanh thu'!$A$3:$Q$2000,15,FALSE)</f>
        <v>-8.4816131040629291E-3</v>
      </c>
      <c r="N1228" s="45">
        <f>VLOOKUP($A1228,'Doanh thu'!$A$3:$Q$2000,16,FALSE)</f>
        <v>0.34136348327404215</v>
      </c>
      <c r="O1228" s="45">
        <f>VLOOKUP($A1228,'Doanh thu'!$A$3:$Q$2000,17,FALSE)</f>
        <v>0.32935935542186739</v>
      </c>
      <c r="P1228" s="45">
        <f>VLOOKUP($A1228,LNST!$A$3:$R$1635,14,FALSE)</f>
        <v>-0.30836492427597945</v>
      </c>
      <c r="Q1228" s="45">
        <f>VLOOKUP($A1228,LNST!$A$3:$R$1635,15,FALSE)</f>
        <v>0.5040487761147785</v>
      </c>
      <c r="R1228" s="45">
        <f>VLOOKUP($A1228,LNST!$A$3:$R$1635,16,FALSE)</f>
        <v>0.24597027276369549</v>
      </c>
      <c r="S1228" s="45">
        <f>VLOOKUP($A1228,LNST!$A$3:$R$1635,17,FALSE)</f>
        <v>0.64256674883712939</v>
      </c>
      <c r="T1228" s="45">
        <f>VLOOKUP($A1228,LNG!$A$2:$H$1999,4,FALSE)/(D1228*10^9)</f>
        <v>0.23009457713919901</v>
      </c>
      <c r="U1228" s="45">
        <f>VLOOKUP($A1228,LNG!$A$2:$H$1999,5,FALSE)/(E1228*10^9)</f>
        <v>0.45697783597529312</v>
      </c>
      <c r="V1228" s="45">
        <f>VLOOKUP($A1228,LNG!$A$2:$H$1999,6,FALSE)/(F1228*10^9)</f>
        <v>0.51920598814821783</v>
      </c>
      <c r="W1228" s="45">
        <f>VLOOKUP($A1228,LNG!$A$2:$H$1999,7,FALSE)/(G1228*10^9)</f>
        <v>0.47437274307198807</v>
      </c>
      <c r="X1228" s="45">
        <f>VLOOKUP($A1228,'LNST năm'!$A$2:$I$2000,8,FALSE)</f>
        <v>-0.16205129332688026</v>
      </c>
      <c r="Y1228" s="45">
        <f>VLOOKUP($A1228,'LNST năm'!$A$2:$I$2000,9,FALSE)</f>
        <v>-0.11606459872601671</v>
      </c>
      <c r="Z1228" s="46" t="e">
        <f>VLOOKUP($A1228,LNG!$A$2:$H$1999,9,FALSE)</f>
        <v>#REF!</v>
      </c>
      <c r="AA1228" s="162" t="e">
        <f>VLOOKUP($A1228,'GIÁ CP'!$A$2:$D$2000,4,FALSE)/Z1228</f>
        <v>#REF!</v>
      </c>
    </row>
    <row r="1229" spans="1:27" hidden="1">
      <c r="A1229" s="18" t="s">
        <v>607</v>
      </c>
      <c r="B1229" s="18" t="s">
        <v>2321</v>
      </c>
      <c r="C1229" s="154" t="str">
        <f>VLOOKUP(A1229,'GIÁ CP'!$K$2:$M$2000,3,FALSE)</f>
        <v xml:space="preserve">Nuôi trồng nông &amp; hải sản </v>
      </c>
      <c r="D1229" s="43">
        <f>VLOOKUP($A1229,'Doanh thu'!$A$3:$Q$2000,9,FALSE)/1000000000</f>
        <v>610.75776643200004</v>
      </c>
      <c r="E1229" s="43">
        <f>VLOOKUP($A1229,'Doanh thu'!$A$3:$Q$2000,10,FALSE)/1000000000</f>
        <v>609.73034471100004</v>
      </c>
      <c r="F1229" s="43">
        <f>VLOOKUP($A1229,'Doanh thu'!$A$3:$Q$2000,11,FALSE)/1000000000</f>
        <v>532.04191099800005</v>
      </c>
      <c r="G1229" s="43">
        <f>VLOOKUP($A1229,'Doanh thu'!$A$3:$Q$2000,12,FALSE)/1000000000</f>
        <v>663.46419096900001</v>
      </c>
      <c r="H1229" s="43">
        <f>VLOOKUP($A1229,LNST!$A$3:$Q$1635,9,FALSE)/1000000000</f>
        <v>8.708187036</v>
      </c>
      <c r="I1229" s="43">
        <f>VLOOKUP($A1229,LNST!$A$3:$Q$1635,10,FALSE)/1000000000</f>
        <v>12.545948029</v>
      </c>
      <c r="J1229" s="43">
        <f>VLOOKUP($A1229,LNST!$A$3:$Q$1635,11,FALSE)/1000000000</f>
        <v>10.672508194000001</v>
      </c>
      <c r="K1229" s="43">
        <f>VLOOKUP($A1229,LNST!$A$3:$Q$1635,12,FALSE)/1000000000</f>
        <v>-3.0174063590000002</v>
      </c>
      <c r="L1229" s="45">
        <f>VLOOKUP($A1229,'Doanh thu'!$A$3:$Q$2000,14,FALSE)</f>
        <v>0.59585750516762559</v>
      </c>
      <c r="M1229" s="45">
        <f>VLOOKUP($A1229,'Doanh thu'!$A$3:$Q$2000,15,FALSE)</f>
        <v>0.51728191821835223</v>
      </c>
      <c r="N1229" s="45">
        <f>VLOOKUP($A1229,'Doanh thu'!$A$3:$Q$2000,16,FALSE)</f>
        <v>-0.23225962666466196</v>
      </c>
      <c r="O1229" s="45">
        <f>VLOOKUP($A1229,'Doanh thu'!$A$3:$Q$2000,17,FALSE)</f>
        <v>0.34376346360771542</v>
      </c>
      <c r="P1229" s="45">
        <f>VLOOKUP($A1229,LNST!$A$3:$R$1635,14,FALSE)</f>
        <v>-0.10380195879937239</v>
      </c>
      <c r="Q1229" s="45">
        <f>VLOOKUP($A1229,LNST!$A$3:$R$1635,15,FALSE)</f>
        <v>-9.7029393604458739E-2</v>
      </c>
      <c r="R1229" s="45">
        <f>VLOOKUP($A1229,LNST!$A$3:$R$1635,16,FALSE)</f>
        <v>0.52401686908208833</v>
      </c>
      <c r="S1229" s="45">
        <f>VLOOKUP($A1229,LNST!$A$3:$R$1635,17,FALSE)</f>
        <v>-1.781839701121849</v>
      </c>
      <c r="T1229" s="45">
        <f>VLOOKUP($A1229,LNG!$A$2:$H$1999,4,FALSE)/(D1229*10^9)</f>
        <v>6.1337921429724426E-2</v>
      </c>
      <c r="U1229" s="45">
        <f>VLOOKUP($A1229,LNG!$A$2:$H$1999,5,FALSE)/(E1229*10^9)</f>
        <v>6.8688552928837729E-2</v>
      </c>
      <c r="V1229" s="45">
        <f>VLOOKUP($A1229,LNG!$A$2:$H$1999,6,FALSE)/(F1229*10^9)</f>
        <v>9.8443687800371202E-2</v>
      </c>
      <c r="W1229" s="45">
        <f>VLOOKUP($A1229,LNG!$A$2:$H$1999,7,FALSE)/(G1229*10^9)</f>
        <v>7.4662719417685264E-2</v>
      </c>
      <c r="X1229" s="45">
        <f>VLOOKUP($A1229,'LNST năm'!$A$2:$I$2000,8,FALSE)</f>
        <v>-1</v>
      </c>
      <c r="Y1229" s="45">
        <f>VLOOKUP($A1229,'LNST năm'!$A$2:$I$2000,9,FALSE)</f>
        <v>-1</v>
      </c>
      <c r="Z1229" s="46" t="e">
        <f>VLOOKUP($A1229,LNG!$A$2:$H$1999,9,FALSE)</f>
        <v>#REF!</v>
      </c>
      <c r="AA1229" s="162" t="e">
        <f>VLOOKUP($A1229,'GIÁ CP'!$A$2:$D$2000,4,FALSE)/Z1229</f>
        <v>#REF!</v>
      </c>
    </row>
    <row r="1230" spans="1:27" hidden="1">
      <c r="A1230" s="18" t="s">
        <v>251</v>
      </c>
      <c r="B1230" s="18" t="s">
        <v>1938</v>
      </c>
      <c r="C1230" s="154" t="str">
        <f>VLOOKUP(A1230,'GIÁ CP'!$K$2:$M$2000,3,FALSE)</f>
        <v xml:space="preserve">Bất động sản </v>
      </c>
      <c r="D1230" s="43">
        <f>VLOOKUP($A1230,'Doanh thu'!$A$3:$Q$2000,9,FALSE)/1000000000</f>
        <v>138.75053732000001</v>
      </c>
      <c r="E1230" s="43">
        <f>VLOOKUP($A1230,'Doanh thu'!$A$3:$Q$2000,10,FALSE)/1000000000</f>
        <v>19.804619003999999</v>
      </c>
      <c r="F1230" s="43">
        <f>VLOOKUP($A1230,'Doanh thu'!$A$3:$Q$2000,11,FALSE)/1000000000</f>
        <v>36.612039887999998</v>
      </c>
      <c r="G1230" s="43">
        <f>VLOOKUP($A1230,'Doanh thu'!$A$3:$Q$2000,12,FALSE)/1000000000</f>
        <v>19.225504753999999</v>
      </c>
      <c r="H1230" s="43">
        <f>VLOOKUP($A1230,LNST!$A$3:$Q$1635,9,FALSE)/1000000000</f>
        <v>48.910604913</v>
      </c>
      <c r="I1230" s="43">
        <f>VLOOKUP($A1230,LNST!$A$3:$Q$1635,10,FALSE)/1000000000</f>
        <v>15.207659787000001</v>
      </c>
      <c r="J1230" s="43">
        <f>VLOOKUP($A1230,LNST!$A$3:$Q$1635,11,FALSE)/1000000000</f>
        <v>-4.676559804</v>
      </c>
      <c r="K1230" s="43">
        <f>VLOOKUP($A1230,LNST!$A$3:$Q$1635,12,FALSE)/1000000000</f>
        <v>4.579987332</v>
      </c>
      <c r="L1230" s="45">
        <f>VLOOKUP($A1230,'Doanh thu'!$A$3:$Q$2000,14,FALSE)</f>
        <v>2.50958541866046</v>
      </c>
      <c r="M1230" s="45">
        <f>VLOOKUP($A1230,'Doanh thu'!$A$3:$Q$2000,15,FALSE)</f>
        <v>-0.65661707807311809</v>
      </c>
      <c r="N1230" s="45">
        <f>VLOOKUP($A1230,'Doanh thu'!$A$3:$Q$2000,16,FALSE)</f>
        <v>9.0249631198412908E-2</v>
      </c>
      <c r="O1230" s="45">
        <f>VLOOKUP($A1230,'Doanh thu'!$A$3:$Q$2000,17,FALSE)</f>
        <v>-0.1806314748191041</v>
      </c>
      <c r="P1230" s="45">
        <f>VLOOKUP($A1230,LNST!$A$3:$R$1635,14,FALSE)</f>
        <v>5.9690916500725884</v>
      </c>
      <c r="Q1230" s="45">
        <f>VLOOKUP($A1230,LNST!$A$3:$R$1635,15,FALSE)</f>
        <v>-0.63858133388371552</v>
      </c>
      <c r="R1230" s="45">
        <f>VLOOKUP($A1230,LNST!$A$3:$R$1635,16,FALSE)</f>
        <v>-1.0722764991112099</v>
      </c>
      <c r="S1230" s="45">
        <f>VLOOKUP($A1230,LNST!$A$3:$R$1635,17,FALSE)</f>
        <v>-0.75655446824716888</v>
      </c>
      <c r="T1230" s="45">
        <f>VLOOKUP($A1230,LNG!$A$2:$H$1999,4,FALSE)/(D1230*10^9)</f>
        <v>1.6819206030300654E-2</v>
      </c>
      <c r="U1230" s="45">
        <f>VLOOKUP($A1230,LNG!$A$2:$H$1999,5,FALSE)/(E1230*10^9)</f>
        <v>5.6377724597705674</v>
      </c>
      <c r="V1230" s="45">
        <f>VLOOKUP($A1230,LNG!$A$2:$H$1999,6,FALSE)/(F1230*10^9)</f>
        <v>8.5045828108052238E-2</v>
      </c>
      <c r="W1230" s="45">
        <f>VLOOKUP($A1230,LNG!$A$2:$H$1999,7,FALSE)/(G1230*10^9)</f>
        <v>1.3557833441318032</v>
      </c>
      <c r="X1230" s="45">
        <f>VLOOKUP($A1230,'LNST năm'!$A$2:$I$2000,8,FALSE)</f>
        <v>0.59423131351005209</v>
      </c>
      <c r="Y1230" s="45">
        <f>VLOOKUP($A1230,'LNST năm'!$A$2:$I$2000,9,FALSE)</f>
        <v>-0.24033007930790373</v>
      </c>
      <c r="Z1230" s="46" t="e">
        <f>VLOOKUP($A1230,LNG!$A$2:$H$1999,9,FALSE)</f>
        <v>#REF!</v>
      </c>
      <c r="AA1230" s="162" t="e">
        <f>VLOOKUP($A1230,'GIÁ CP'!$A$2:$D$2000,4,FALSE)/Z1230</f>
        <v>#REF!</v>
      </c>
    </row>
    <row r="1231" spans="1:27" hidden="1">
      <c r="A1231" s="18" t="s">
        <v>58</v>
      </c>
      <c r="B1231" s="18" t="s">
        <v>1708</v>
      </c>
      <c r="C1231" s="154" t="str">
        <f>VLOOKUP(A1231,'GIÁ CP'!$K$2:$M$2000,3,FALSE)</f>
        <v xml:space="preserve">Sản xuất ô tô </v>
      </c>
      <c r="D1231" s="43">
        <f>VLOOKUP($A1231,'Doanh thu'!$A$3:$Q$2000,9,FALSE)/1000000000</f>
        <v>2084.8074539989998</v>
      </c>
      <c r="E1231" s="43">
        <f>VLOOKUP($A1231,'Doanh thu'!$A$3:$Q$2000,10,FALSE)/1000000000</f>
        <v>1939.9069353299999</v>
      </c>
      <c r="F1231" s="43">
        <f>VLOOKUP($A1231,'Doanh thu'!$A$3:$Q$2000,11,FALSE)/1000000000</f>
        <v>2406.9808139729998</v>
      </c>
      <c r="G1231" s="43">
        <f>VLOOKUP($A1231,'Doanh thu'!$A$3:$Q$2000,12,FALSE)/1000000000</f>
        <v>1914.554329693</v>
      </c>
      <c r="H1231" s="43">
        <f>VLOOKUP($A1231,LNST!$A$3:$Q$1635,9,FALSE)/1000000000</f>
        <v>-0.34546844599999998</v>
      </c>
      <c r="I1231" s="43">
        <f>VLOOKUP($A1231,LNST!$A$3:$Q$1635,10,FALSE)/1000000000</f>
        <v>0.24445631000000001</v>
      </c>
      <c r="J1231" s="43">
        <f>VLOOKUP($A1231,LNST!$A$3:$Q$1635,11,FALSE)/1000000000</f>
        <v>6.969079324</v>
      </c>
      <c r="K1231" s="43">
        <f>VLOOKUP($A1231,LNST!$A$3:$Q$1635,12,FALSE)/1000000000</f>
        <v>2.9446578350000001</v>
      </c>
      <c r="L1231" s="45">
        <f>VLOOKUP($A1231,'Doanh thu'!$A$3:$Q$2000,14,FALSE)</f>
        <v>0.14629507618244844</v>
      </c>
      <c r="M1231" s="45">
        <f>VLOOKUP($A1231,'Doanh thu'!$A$3:$Q$2000,15,FALSE)</f>
        <v>-6.5968740753940658E-2</v>
      </c>
      <c r="N1231" s="45">
        <f>VLOOKUP($A1231,'Doanh thu'!$A$3:$Q$2000,16,FALSE)</f>
        <v>-0.13215384951733672</v>
      </c>
      <c r="O1231" s="45">
        <f>VLOOKUP($A1231,'Doanh thu'!$A$3:$Q$2000,17,FALSE)</f>
        <v>-4.7737533873882666E-2</v>
      </c>
      <c r="P1231" s="45">
        <f>VLOOKUP($A1231,LNST!$A$3:$R$1635,14,FALSE)</f>
        <v>-1.1065641513870192</v>
      </c>
      <c r="Q1231" s="45">
        <f>VLOOKUP($A1231,LNST!$A$3:$R$1635,15,FALSE)</f>
        <v>-0.8805499390840692</v>
      </c>
      <c r="R1231" s="45">
        <f>VLOOKUP($A1231,LNST!$A$3:$R$1635,16,FALSE)</f>
        <v>-0.7913126204893508</v>
      </c>
      <c r="S1231" s="45">
        <f>VLOOKUP($A1231,LNST!$A$3:$R$1635,17,FALSE)</f>
        <v>0.31263893640929002</v>
      </c>
      <c r="T1231" s="45">
        <f>VLOOKUP($A1231,LNG!$A$2:$H$1999,4,FALSE)/(D1231*10^9)</f>
        <v>5.6444472805044207E-2</v>
      </c>
      <c r="U1231" s="45">
        <f>VLOOKUP($A1231,LNG!$A$2:$H$1999,5,FALSE)/(E1231*10^9)</f>
        <v>6.5904241800780819E-2</v>
      </c>
      <c r="V1231" s="45">
        <f>VLOOKUP($A1231,LNG!$A$2:$H$1999,6,FALSE)/(F1231*10^9)</f>
        <v>5.2408867945141435E-2</v>
      </c>
      <c r="W1231" s="45">
        <f>VLOOKUP($A1231,LNG!$A$2:$H$1999,7,FALSE)/(G1231*10^9)</f>
        <v>5.5733091308048731E-2</v>
      </c>
      <c r="X1231" s="45">
        <f>VLOOKUP($A1231,'LNST năm'!$A$2:$I$2000,8,FALSE)</f>
        <v>-1</v>
      </c>
      <c r="Y1231" s="45">
        <f>VLOOKUP($A1231,'LNST năm'!$A$2:$I$2000,9,FALSE)</f>
        <v>-1</v>
      </c>
      <c r="Z1231" s="46" t="e">
        <f>VLOOKUP($A1231,LNG!$A$2:$H$1999,9,FALSE)</f>
        <v>#REF!</v>
      </c>
      <c r="AA1231" s="162" t="e">
        <f>VLOOKUP($A1231,'GIÁ CP'!$A$2:$D$2000,4,FALSE)/Z1231</f>
        <v>#REF!</v>
      </c>
    </row>
    <row r="1232" spans="1:27" hidden="1">
      <c r="A1232" s="18" t="s">
        <v>0</v>
      </c>
      <c r="B1232" s="18" t="s">
        <v>1640</v>
      </c>
      <c r="C1232" s="154" t="str">
        <f>VLOOKUP(A1232,'GIÁ CP'!$K$2:$M$2000,3,FALSE)</f>
        <v xml:space="preserve">Nhựa, cao su &amp; sợi </v>
      </c>
      <c r="D1232" s="43">
        <f>VLOOKUP($A1232,'Doanh thu'!$A$3:$Q$2000,9,FALSE)/1000000000</f>
        <v>2309.9742676629999</v>
      </c>
      <c r="E1232" s="43">
        <f>VLOOKUP($A1232,'Doanh thu'!$A$3:$Q$2000,10,FALSE)/1000000000</f>
        <v>2369.4739056059998</v>
      </c>
      <c r="F1232" s="43">
        <f>VLOOKUP($A1232,'Doanh thu'!$A$3:$Q$2000,11,FALSE)/1000000000</f>
        <v>2192.2911256910002</v>
      </c>
      <c r="G1232" s="43">
        <f>VLOOKUP($A1232,'Doanh thu'!$A$3:$Q$2000,12,FALSE)/1000000000</f>
        <v>2224.0653979210001</v>
      </c>
      <c r="H1232" s="43">
        <f>VLOOKUP($A1232,LNST!$A$3:$Q$1635,9,FALSE)/1000000000</f>
        <v>131.68903006299999</v>
      </c>
      <c r="I1232" s="43">
        <f>VLOOKUP($A1232,LNST!$A$3:$Q$1635,10,FALSE)/1000000000</f>
        <v>117.554438469</v>
      </c>
      <c r="J1232" s="43">
        <f>VLOOKUP($A1232,LNST!$A$3:$Q$1635,11,FALSE)/1000000000</f>
        <v>78.429315431000006</v>
      </c>
      <c r="K1232" s="43">
        <f>VLOOKUP($A1232,LNST!$A$3:$Q$1635,12,FALSE)/1000000000</f>
        <v>153.668061513</v>
      </c>
      <c r="L1232" s="45">
        <f>VLOOKUP($A1232,'Doanh thu'!$A$3:$Q$2000,14,FALSE)</f>
        <v>-0.16981462700339817</v>
      </c>
      <c r="M1232" s="45">
        <f>VLOOKUP($A1232,'Doanh thu'!$A$3:$Q$2000,15,FALSE)</f>
        <v>-0.25800894019368015</v>
      </c>
      <c r="N1232" s="45">
        <f>VLOOKUP($A1232,'Doanh thu'!$A$3:$Q$2000,16,FALSE)</f>
        <v>-0.42946520857707204</v>
      </c>
      <c r="O1232" s="45">
        <f>VLOOKUP($A1232,'Doanh thu'!$A$3:$Q$2000,17,FALSE)</f>
        <v>-0.42328059189834616</v>
      </c>
      <c r="P1232" s="45">
        <f>VLOOKUP($A1232,LNST!$A$3:$R$1635,14,FALSE)</f>
        <v>-3.0899316256811197E-2</v>
      </c>
      <c r="Q1232" s="45">
        <f>VLOOKUP($A1232,LNST!$A$3:$R$1635,15,FALSE)</f>
        <v>4.3925048931738502</v>
      </c>
      <c r="R1232" s="45">
        <f>VLOOKUP($A1232,LNST!$A$3:$R$1635,16,FALSE)</f>
        <v>2.9438962884207779E-2</v>
      </c>
      <c r="S1232" s="45">
        <f>VLOOKUP($A1232,LNST!$A$3:$R$1635,17,FALSE)</f>
        <v>2.396743929018875</v>
      </c>
      <c r="T1232" s="45">
        <f>VLOOKUP($A1232,LNG!$A$2:$H$1999,4,FALSE)/(D1232*10^9)</f>
        <v>0.20074445026962998</v>
      </c>
      <c r="U1232" s="45">
        <f>VLOOKUP($A1232,LNG!$A$2:$H$1999,5,FALSE)/(E1232*10^9)</f>
        <v>0.14945912914218304</v>
      </c>
      <c r="V1232" s="45">
        <f>VLOOKUP($A1232,LNG!$A$2:$H$1999,6,FALSE)/(F1232*10^9)</f>
        <v>0.15855939928071158</v>
      </c>
      <c r="W1232" s="45">
        <f>VLOOKUP($A1232,LNG!$A$2:$H$1999,7,FALSE)/(G1232*10^9)</f>
        <v>0.14719488633788294</v>
      </c>
      <c r="X1232" s="45">
        <f>VLOOKUP($A1232,'LNST năm'!$A$2:$I$2000,8,FALSE)</f>
        <v>1.1753452021787989E-2</v>
      </c>
      <c r="Y1232" s="45">
        <f>VLOOKUP($A1232,'LNST năm'!$A$2:$I$2000,9,FALSE)</f>
        <v>0.34694999891974621</v>
      </c>
      <c r="Z1232" s="46" t="e">
        <f>VLOOKUP($A1232,LNG!$A$2:$H$1999,9,FALSE)</f>
        <v>#REF!</v>
      </c>
      <c r="AA1232" s="162" t="e">
        <f>VLOOKUP($A1232,'GIÁ CP'!$A$2:$D$2000,4,FALSE)/Z1232</f>
        <v>#REF!</v>
      </c>
    </row>
    <row r="1233" spans="1:27" hidden="1">
      <c r="A1233" s="18" t="s">
        <v>81</v>
      </c>
      <c r="B1233" s="18" t="s">
        <v>1735</v>
      </c>
      <c r="C1233" s="154" t="str">
        <f>VLOOKUP(A1233,'GIÁ CP'!$K$2:$M$2000,3,FALSE)</f>
        <v xml:space="preserve">Thiết bị gia dụng </v>
      </c>
      <c r="D1233" s="43">
        <f>VLOOKUP($A1233,'Doanh thu'!$A$3:$Q$2000,9,FALSE)/1000000000</f>
        <v>187.125809299</v>
      </c>
      <c r="E1233" s="43">
        <f>VLOOKUP($A1233,'Doanh thu'!$A$3:$Q$2000,10,FALSE)/1000000000</f>
        <v>240.55146292000001</v>
      </c>
      <c r="F1233" s="43">
        <f>VLOOKUP($A1233,'Doanh thu'!$A$3:$Q$2000,11,FALSE)/1000000000</f>
        <v>321.36750270300001</v>
      </c>
      <c r="G1233" s="43">
        <f>VLOOKUP($A1233,'Doanh thu'!$A$3:$Q$2000,12,FALSE)/1000000000</f>
        <v>278.86537851999998</v>
      </c>
      <c r="H1233" s="43">
        <f>VLOOKUP($A1233,LNST!$A$3:$Q$1635,9,FALSE)/1000000000</f>
        <v>3.8005105210000001</v>
      </c>
      <c r="I1233" s="43">
        <f>VLOOKUP($A1233,LNST!$A$3:$Q$1635,10,FALSE)/1000000000</f>
        <v>0.39178766500000001</v>
      </c>
      <c r="J1233" s="43">
        <f>VLOOKUP($A1233,LNST!$A$3:$Q$1635,11,FALSE)/1000000000</f>
        <v>2.5595634509999998</v>
      </c>
      <c r="K1233" s="43">
        <f>VLOOKUP($A1233,LNST!$A$3:$Q$1635,12,FALSE)/1000000000</f>
        <v>10.16655512</v>
      </c>
      <c r="L1233" s="45">
        <f>VLOOKUP($A1233,'Doanh thu'!$A$3:$Q$2000,14,FALSE)</f>
        <v>-9.2558541069050468E-2</v>
      </c>
      <c r="M1233" s="45">
        <f>VLOOKUP($A1233,'Doanh thu'!$A$3:$Q$2000,15,FALSE)</f>
        <v>0.12072117742322815</v>
      </c>
      <c r="N1233" s="45">
        <f>VLOOKUP($A1233,'Doanh thu'!$A$3:$Q$2000,16,FALSE)</f>
        <v>0.44081287935706454</v>
      </c>
      <c r="O1233" s="45">
        <f>VLOOKUP($A1233,'Doanh thu'!$A$3:$Q$2000,17,FALSE)</f>
        <v>0.63366055594563342</v>
      </c>
      <c r="P1233" s="45">
        <f>VLOOKUP($A1233,LNST!$A$3:$R$1635,14,FALSE)</f>
        <v>3.9957850528496008</v>
      </c>
      <c r="Q1233" s="45">
        <f>VLOOKUP($A1233,LNST!$A$3:$R$1635,15,FALSE)</f>
        <v>1.0764232216573393</v>
      </c>
      <c r="R1233" s="45">
        <f>VLOOKUP($A1233,LNST!$A$3:$R$1635,16,FALSE)</f>
        <v>1.0220309845598876</v>
      </c>
      <c r="S1233" s="45">
        <f>VLOOKUP($A1233,LNST!$A$3:$R$1635,17,FALSE)</f>
        <v>2.4964090026225025</v>
      </c>
      <c r="T1233" s="45">
        <f>VLOOKUP($A1233,LNG!$A$2:$H$1999,4,FALSE)/(D1233*10^9)</f>
        <v>0.22546821676311365</v>
      </c>
      <c r="U1233" s="45">
        <f>VLOOKUP($A1233,LNG!$A$2:$H$1999,5,FALSE)/(E1233*10^9)</f>
        <v>0.19022326013547405</v>
      </c>
      <c r="V1233" s="45">
        <f>VLOOKUP($A1233,LNG!$A$2:$H$1999,6,FALSE)/(F1233*10^9)</f>
        <v>0.14897377049429048</v>
      </c>
      <c r="W1233" s="45">
        <f>VLOOKUP($A1233,LNG!$A$2:$H$1999,7,FALSE)/(G1233*10^9)</f>
        <v>0.21925755725038792</v>
      </c>
      <c r="X1233" s="45">
        <f>VLOOKUP($A1233,'LNST năm'!$A$2:$I$2000,8,FALSE)</f>
        <v>1</v>
      </c>
      <c r="Y1233" s="45">
        <f>VLOOKUP($A1233,'LNST năm'!$A$2:$I$2000,9,FALSE)</f>
        <v>-1</v>
      </c>
      <c r="Z1233" s="46" t="e">
        <f>VLOOKUP($A1233,LNG!$A$2:$H$1999,9,FALSE)</f>
        <v>#REF!</v>
      </c>
      <c r="AA1233" s="162" t="e">
        <f>VLOOKUP($A1233,'GIÁ CP'!$A$2:$D$2000,4,FALSE)/Z1233</f>
        <v>#REF!</v>
      </c>
    </row>
    <row r="1234" spans="1:27" hidden="1">
      <c r="A1234" s="18" t="s">
        <v>239</v>
      </c>
      <c r="B1234" s="18" t="s">
        <v>1921</v>
      </c>
      <c r="C1234" s="154" t="str">
        <f>VLOOKUP(A1234,'GIÁ CP'!$K$2:$M$2000,3,FALSE)</f>
        <v xml:space="preserve">Dịch vụ giải trí </v>
      </c>
      <c r="D1234" s="43">
        <f>VLOOKUP($A1234,'Doanh thu'!$A$3:$Q$2000,9,FALSE)/1000000000</f>
        <v>47.152852965000001</v>
      </c>
      <c r="E1234" s="43">
        <f>VLOOKUP($A1234,'Doanh thu'!$A$3:$Q$2000,10,FALSE)/1000000000</f>
        <v>34.286316993</v>
      </c>
      <c r="F1234" s="43">
        <f>VLOOKUP($A1234,'Doanh thu'!$A$3:$Q$2000,11,FALSE)/1000000000</f>
        <v>46.194824341</v>
      </c>
      <c r="G1234" s="43">
        <f>VLOOKUP($A1234,'Doanh thu'!$A$3:$Q$2000,12,FALSE)/1000000000</f>
        <v>43.966031471999997</v>
      </c>
      <c r="H1234" s="43">
        <f>VLOOKUP($A1234,LNST!$A$3:$Q$1635,9,FALSE)/1000000000</f>
        <v>9.9110672999999991</v>
      </c>
      <c r="I1234" s="43">
        <f>VLOOKUP($A1234,LNST!$A$3:$Q$1635,10,FALSE)/1000000000</f>
        <v>-1.3275663339999999</v>
      </c>
      <c r="J1234" s="43">
        <f>VLOOKUP($A1234,LNST!$A$3:$Q$1635,11,FALSE)/1000000000</f>
        <v>7.5767603860000001</v>
      </c>
      <c r="K1234" s="43">
        <f>VLOOKUP($A1234,LNST!$A$3:$Q$1635,12,FALSE)/1000000000</f>
        <v>7.3590873840000004</v>
      </c>
      <c r="L1234" s="45">
        <f>VLOOKUP($A1234,'Doanh thu'!$A$3:$Q$2000,14,FALSE)</f>
        <v>0.3186699576270805</v>
      </c>
      <c r="M1234" s="45">
        <f>VLOOKUP($A1234,'Doanh thu'!$A$3:$Q$2000,15,FALSE)</f>
        <v>5.0800136136356533E-2</v>
      </c>
      <c r="N1234" s="45">
        <f>VLOOKUP($A1234,'Doanh thu'!$A$3:$Q$2000,16,FALSE)</f>
        <v>0.22118262428354557</v>
      </c>
      <c r="O1234" s="45">
        <f>VLOOKUP($A1234,'Doanh thu'!$A$3:$Q$2000,17,FALSE)</f>
        <v>0.51006770762181886</v>
      </c>
      <c r="P1234" s="45">
        <f>VLOOKUP($A1234,LNST!$A$3:$R$1635,14,FALSE)</f>
        <v>6.235896315439569</v>
      </c>
      <c r="Q1234" s="45">
        <f>VLOOKUP($A1234,LNST!$A$3:$R$1635,15,FALSE)</f>
        <v>0.76849071280056136</v>
      </c>
      <c r="R1234" s="45">
        <f>VLOOKUP($A1234,LNST!$A$3:$R$1635,16,FALSE)</f>
        <v>2.1263455051796263</v>
      </c>
      <c r="S1234" s="45">
        <f>VLOOKUP($A1234,LNST!$A$3:$R$1635,17,FALSE)</f>
        <v>1.7869305028637932</v>
      </c>
      <c r="T1234" s="45">
        <f>VLOOKUP($A1234,LNG!$A$2:$H$1999,4,FALSE)/(D1234*10^9)</f>
        <v>9.1241464078397366E-2</v>
      </c>
      <c r="U1234" s="45">
        <f>VLOOKUP($A1234,LNG!$A$2:$H$1999,5,FALSE)/(E1234*10^9)</f>
        <v>0.57112569582781025</v>
      </c>
      <c r="V1234" s="45">
        <f>VLOOKUP($A1234,LNG!$A$2:$H$1999,6,FALSE)/(F1234*10^9)</f>
        <v>0.23466553289561301</v>
      </c>
      <c r="W1234" s="45">
        <f>VLOOKUP($A1234,LNG!$A$2:$H$1999,7,FALSE)/(G1234*10^9)</f>
        <v>0.52245832016084581</v>
      </c>
      <c r="X1234" s="45">
        <f>VLOOKUP($A1234,'LNST năm'!$A$2:$I$2000,8,FALSE)</f>
        <v>1.2698143569277887</v>
      </c>
      <c r="Y1234" s="45">
        <f>VLOOKUP($A1234,'LNST năm'!$A$2:$I$2000,9,FALSE)</f>
        <v>0.28490770728222392</v>
      </c>
      <c r="Z1234" s="46" t="e">
        <f>VLOOKUP($A1234,LNG!$A$2:$H$1999,9,FALSE)</f>
        <v>#REF!</v>
      </c>
      <c r="AA1234" s="162" t="e">
        <f>VLOOKUP($A1234,'GIÁ CP'!$A$2:$D$2000,4,FALSE)/Z1234</f>
        <v>#REF!</v>
      </c>
    </row>
    <row r="1235" spans="1:27" hidden="1">
      <c r="A1235" s="18" t="s">
        <v>1340</v>
      </c>
      <c r="B1235" s="18" t="s">
        <v>3063</v>
      </c>
      <c r="C1235" s="154" t="str">
        <f>VLOOKUP(A1235,'GIÁ CP'!$K$2:$M$2000,3,FALSE)</f>
        <v xml:space="preserve">Xây dựng </v>
      </c>
      <c r="D1235" s="43">
        <f>VLOOKUP($A1235,'Doanh thu'!$A$3:$Q$2000,9,FALSE)/1000000000</f>
        <v>361.68351487000001</v>
      </c>
      <c r="E1235" s="43">
        <f>VLOOKUP($A1235,'Doanh thu'!$A$3:$Q$2000,10,FALSE)/1000000000</f>
        <v>359.39293461699998</v>
      </c>
      <c r="F1235" s="43">
        <f>VLOOKUP($A1235,'Doanh thu'!$A$3:$Q$2000,11,FALSE)/1000000000</f>
        <v>397.91651432399999</v>
      </c>
      <c r="G1235" s="43">
        <f>VLOOKUP($A1235,'Doanh thu'!$A$3:$Q$2000,12,FALSE)/1000000000</f>
        <v>556.687263852</v>
      </c>
      <c r="H1235" s="43">
        <f>VLOOKUP($A1235,LNST!$A$3:$Q$1635,9,FALSE)/1000000000</f>
        <v>6.1129528080000002</v>
      </c>
      <c r="I1235" s="43">
        <f>VLOOKUP($A1235,LNST!$A$3:$Q$1635,10,FALSE)/1000000000</f>
        <v>6.2690696529999999</v>
      </c>
      <c r="J1235" s="43">
        <f>VLOOKUP($A1235,LNST!$A$3:$Q$1635,11,FALSE)/1000000000</f>
        <v>3.2070705500000001</v>
      </c>
      <c r="K1235" s="43">
        <f>VLOOKUP($A1235,LNST!$A$3:$Q$1635,12,FALSE)/1000000000</f>
        <v>5.2966805910000003</v>
      </c>
      <c r="L1235" s="45">
        <f>VLOOKUP($A1235,'Doanh thu'!$A$3:$Q$2000,14,FALSE)</f>
        <v>1.2069661232639286</v>
      </c>
      <c r="M1235" s="45">
        <f>VLOOKUP($A1235,'Doanh thu'!$A$3:$Q$2000,15,FALSE)</f>
        <v>0.65530742517031371</v>
      </c>
      <c r="N1235" s="45">
        <f>VLOOKUP($A1235,'Doanh thu'!$A$3:$Q$2000,16,FALSE)</f>
        <v>0.66461084981329244</v>
      </c>
      <c r="O1235" s="45">
        <f>VLOOKUP($A1235,'Doanh thu'!$A$3:$Q$2000,17,FALSE)</f>
        <v>0.71020305166227138</v>
      </c>
      <c r="P1235" s="45">
        <f>VLOOKUP($A1235,LNST!$A$3:$R$1635,14,FALSE)</f>
        <v>0.29191612306449255</v>
      </c>
      <c r="Q1235" s="45">
        <f>VLOOKUP($A1235,LNST!$A$3:$R$1635,15,FALSE)</f>
        <v>0.55167069056600415</v>
      </c>
      <c r="R1235" s="45">
        <f>VLOOKUP($A1235,LNST!$A$3:$R$1635,16,FALSE)</f>
        <v>-0.25083695620000201</v>
      </c>
      <c r="S1235" s="45">
        <f>VLOOKUP($A1235,LNST!$A$3:$R$1635,17,FALSE)</f>
        <v>0.21314397623549089</v>
      </c>
      <c r="T1235" s="45">
        <f>VLOOKUP($A1235,LNG!$A$2:$H$1999,4,FALSE)/(D1235*10^9)</f>
        <v>3.1280136580364791E-2</v>
      </c>
      <c r="U1235" s="45">
        <f>VLOOKUP($A1235,LNG!$A$2:$H$1999,5,FALSE)/(E1235*10^9)</f>
        <v>3.7215203232232215E-2</v>
      </c>
      <c r="V1235" s="45">
        <f>VLOOKUP($A1235,LNG!$A$2:$H$1999,6,FALSE)/(F1235*10^9)</f>
        <v>3.9352802465618938E-2</v>
      </c>
      <c r="W1235" s="45">
        <f>VLOOKUP($A1235,LNG!$A$2:$H$1999,7,FALSE)/(G1235*10^9)</f>
        <v>2.196577624641137E-2</v>
      </c>
      <c r="X1235" s="45">
        <f>VLOOKUP($A1235,'LNST năm'!$A$2:$I$2000,8,FALSE)</f>
        <v>9.8168707997143959E-2</v>
      </c>
      <c r="Y1235" s="45">
        <f>VLOOKUP($A1235,'LNST năm'!$A$2:$I$2000,9,FALSE)</f>
        <v>0.13361517166652037</v>
      </c>
      <c r="Z1235" s="46" t="e">
        <f>VLOOKUP($A1235,LNG!$A$2:$H$1999,9,FALSE)</f>
        <v>#REF!</v>
      </c>
      <c r="AA1235" s="162" t="e">
        <f>VLOOKUP($A1235,'GIÁ CP'!$A$2:$D$2000,4,FALSE)/Z1235</f>
        <v>#REF!</v>
      </c>
    </row>
    <row r="1236" spans="1:27" hidden="1">
      <c r="A1236" s="18" t="s">
        <v>511</v>
      </c>
      <c r="B1236" s="18" t="s">
        <v>2226</v>
      </c>
      <c r="C1236" s="154" t="str">
        <f>VLOOKUP(A1236,'GIÁ CP'!$K$2:$M$2000,3,FALSE)</f>
        <v xml:space="preserve">Kho bãi, hậu cần và bảo dưỡng </v>
      </c>
      <c r="D1236" s="43">
        <f>VLOOKUP($A1236,'Doanh thu'!$A$3:$Q$2000,9,FALSE)/1000000000</f>
        <v>66.373694366999999</v>
      </c>
      <c r="E1236" s="43">
        <f>VLOOKUP($A1236,'Doanh thu'!$A$3:$Q$2000,10,FALSE)/1000000000</f>
        <v>56.157933692999997</v>
      </c>
      <c r="F1236" s="43">
        <f>VLOOKUP($A1236,'Doanh thu'!$A$3:$Q$2000,11,FALSE)/1000000000</f>
        <v>63.84364171</v>
      </c>
      <c r="G1236" s="43">
        <f>VLOOKUP($A1236,'Doanh thu'!$A$3:$Q$2000,12,FALSE)/1000000000</f>
        <v>63.404001162</v>
      </c>
      <c r="H1236" s="43">
        <f>VLOOKUP($A1236,LNST!$A$3:$Q$1635,9,FALSE)/1000000000</f>
        <v>10.914200307</v>
      </c>
      <c r="I1236" s="43">
        <f>VLOOKUP($A1236,LNST!$A$3:$Q$1635,10,FALSE)/1000000000</f>
        <v>5.1748442350000001</v>
      </c>
      <c r="J1236" s="43">
        <f>VLOOKUP($A1236,LNST!$A$3:$Q$1635,11,FALSE)/1000000000</f>
        <v>4.3128326039999996</v>
      </c>
      <c r="K1236" s="43">
        <f>VLOOKUP($A1236,LNST!$A$3:$Q$1635,12,FALSE)/1000000000</f>
        <v>6.2909411049999999</v>
      </c>
      <c r="L1236" s="45">
        <f>VLOOKUP($A1236,'Doanh thu'!$A$3:$Q$2000,14,FALSE)</f>
        <v>0.30873425322671255</v>
      </c>
      <c r="M1236" s="45">
        <f>VLOOKUP($A1236,'Doanh thu'!$A$3:$Q$2000,15,FALSE)</f>
        <v>0.21079546630119286</v>
      </c>
      <c r="N1236" s="45">
        <f>VLOOKUP($A1236,'Doanh thu'!$A$3:$Q$2000,16,FALSE)</f>
        <v>0.41455801419182398</v>
      </c>
      <c r="O1236" s="45">
        <f>VLOOKUP($A1236,'Doanh thu'!$A$3:$Q$2000,17,FALSE)</f>
        <v>5.907253950937473E-2</v>
      </c>
      <c r="P1236" s="45">
        <f>VLOOKUP($A1236,LNST!$A$3:$R$1635,14,FALSE)</f>
        <v>1.9088756743893189</v>
      </c>
      <c r="Q1236" s="45">
        <f>VLOOKUP($A1236,LNST!$A$3:$R$1635,15,FALSE)</f>
        <v>0.94921923908807093</v>
      </c>
      <c r="R1236" s="45">
        <f>VLOOKUP($A1236,LNST!$A$3:$R$1635,16,FALSE)</f>
        <v>0.13538057537812553</v>
      </c>
      <c r="S1236" s="45">
        <f>VLOOKUP($A1236,LNST!$A$3:$R$1635,17,FALSE)</f>
        <v>0.47669540229915414</v>
      </c>
      <c r="T1236" s="45">
        <f>VLOOKUP($A1236,LNG!$A$2:$H$1999,4,FALSE)/(D1236*10^9)</f>
        <v>0.21964704190472714</v>
      </c>
      <c r="U1236" s="45">
        <f>VLOOKUP($A1236,LNG!$A$2:$H$1999,5,FALSE)/(E1236*10^9)</f>
        <v>0.34213192586526603</v>
      </c>
      <c r="V1236" s="45">
        <f>VLOOKUP($A1236,LNG!$A$2:$H$1999,6,FALSE)/(F1236*10^9)</f>
        <v>0.19737609587246085</v>
      </c>
      <c r="W1236" s="45">
        <f>VLOOKUP($A1236,LNG!$A$2:$H$1999,7,FALSE)/(G1236*10^9)</f>
        <v>0.31108358959246846</v>
      </c>
      <c r="X1236" s="45">
        <f>VLOOKUP($A1236,'LNST năm'!$A$2:$I$2000,8,FALSE)</f>
        <v>0.45568945170290176</v>
      </c>
      <c r="Y1236" s="45">
        <f>VLOOKUP($A1236,'LNST năm'!$A$2:$I$2000,9,FALSE)</f>
        <v>0.14334383347953827</v>
      </c>
      <c r="Z1236" s="46" t="e">
        <f>VLOOKUP($A1236,LNG!$A$2:$H$1999,9,FALSE)</f>
        <v>#REF!</v>
      </c>
      <c r="AA1236" s="162" t="e">
        <f>VLOOKUP($A1236,'GIÁ CP'!$A$2:$D$2000,4,FALSE)/Z1236</f>
        <v>#REF!</v>
      </c>
    </row>
    <row r="1237" spans="1:27" hidden="1">
      <c r="A1237" s="18" t="s">
        <v>297</v>
      </c>
      <c r="B1237" s="18" t="s">
        <v>1990</v>
      </c>
      <c r="C1237" s="154" t="str">
        <f>VLOOKUP(A1237,'GIÁ CP'!$K$2:$M$2000,3,FALSE)</f>
        <v xml:space="preserve">Đồ gia dụng một lần </v>
      </c>
      <c r="D1237" s="43">
        <f>VLOOKUP($A1237,'Doanh thu'!$A$3:$Q$2000,9,FALSE)/1000000000</f>
        <v>1245.8854124669999</v>
      </c>
      <c r="E1237" s="43">
        <f>VLOOKUP($A1237,'Doanh thu'!$A$3:$Q$2000,10,FALSE)/1000000000</f>
        <v>1184.487406085</v>
      </c>
      <c r="F1237" s="43">
        <f>VLOOKUP($A1237,'Doanh thu'!$A$3:$Q$2000,11,FALSE)/1000000000</f>
        <v>949.12672380900005</v>
      </c>
      <c r="G1237" s="43">
        <f>VLOOKUP($A1237,'Doanh thu'!$A$3:$Q$2000,12,FALSE)/1000000000</f>
        <v>1000.100644433</v>
      </c>
      <c r="H1237" s="43">
        <f>VLOOKUP($A1237,LNST!$A$3:$Q$1635,9,FALSE)/1000000000</f>
        <v>222.67752665899999</v>
      </c>
      <c r="I1237" s="43">
        <f>VLOOKUP($A1237,LNST!$A$3:$Q$1635,10,FALSE)/1000000000</f>
        <v>76.126828133999993</v>
      </c>
      <c r="J1237" s="43">
        <f>VLOOKUP($A1237,LNST!$A$3:$Q$1635,11,FALSE)/1000000000</f>
        <v>68.774955685999998</v>
      </c>
      <c r="K1237" s="43">
        <f>VLOOKUP($A1237,LNST!$A$3:$Q$1635,12,FALSE)/1000000000</f>
        <v>115.75072545899999</v>
      </c>
      <c r="L1237" s="45">
        <f>VLOOKUP($A1237,'Doanh thu'!$A$3:$Q$2000,14,FALSE)</f>
        <v>3.207102334536259E-2</v>
      </c>
      <c r="M1237" s="45">
        <f>VLOOKUP($A1237,'Doanh thu'!$A$3:$Q$2000,15,FALSE)</f>
        <v>0.3219470979845736</v>
      </c>
      <c r="N1237" s="45">
        <f>VLOOKUP($A1237,'Doanh thu'!$A$3:$Q$2000,16,FALSE)</f>
        <v>0.12088200107895698</v>
      </c>
      <c r="O1237" s="45">
        <f>VLOOKUP($A1237,'Doanh thu'!$A$3:$Q$2000,17,FALSE)</f>
        <v>0.25888988812567609</v>
      </c>
      <c r="P1237" s="45">
        <f>VLOOKUP($A1237,LNST!$A$3:$R$1635,14,FALSE)</f>
        <v>-8.1040260948270743E-2</v>
      </c>
      <c r="Q1237" s="45">
        <f>VLOOKUP($A1237,LNST!$A$3:$R$1635,15,FALSE)</f>
        <v>-0.17128473596619717</v>
      </c>
      <c r="R1237" s="45">
        <f>VLOOKUP($A1237,LNST!$A$3:$R$1635,16,FALSE)</f>
        <v>0.75643114378061782</v>
      </c>
      <c r="S1237" s="45">
        <f>VLOOKUP($A1237,LNST!$A$3:$R$1635,17,FALSE)</f>
        <v>0.46713834436511598</v>
      </c>
      <c r="T1237" s="45">
        <f>VLOOKUP($A1237,LNG!$A$2:$H$1999,4,FALSE)/(D1237*10^9)</f>
        <v>0.27262202481160885</v>
      </c>
      <c r="U1237" s="45">
        <f>VLOOKUP($A1237,LNG!$A$2:$H$1999,5,FALSE)/(E1237*10^9)</f>
        <v>0.56637016236613202</v>
      </c>
      <c r="V1237" s="45">
        <f>VLOOKUP($A1237,LNG!$A$2:$H$1999,6,FALSE)/(F1237*10^9)</f>
        <v>0.61961666142628469</v>
      </c>
      <c r="W1237" s="45">
        <f>VLOOKUP($A1237,LNG!$A$2:$H$1999,7,FALSE)/(G1237*10^9)</f>
        <v>0.46992184289356764</v>
      </c>
      <c r="X1237" s="45">
        <f>VLOOKUP($A1237,'LNST năm'!$A$2:$I$2000,8,FALSE)</f>
        <v>-1</v>
      </c>
      <c r="Y1237" s="45">
        <f>VLOOKUP($A1237,'LNST năm'!$A$2:$I$2000,9,FALSE)</f>
        <v>-1</v>
      </c>
      <c r="Z1237" s="46" t="e">
        <f>VLOOKUP($A1237,LNG!$A$2:$H$1999,9,FALSE)</f>
        <v>#REF!</v>
      </c>
      <c r="AA1237" s="162" t="e">
        <f>VLOOKUP($A1237,'GIÁ CP'!$A$2:$D$2000,4,FALSE)/Z1237</f>
        <v>#REF!</v>
      </c>
    </row>
    <row r="1238" spans="1:27" hidden="1">
      <c r="A1238" s="18" t="s">
        <v>541</v>
      </c>
      <c r="B1238" s="18" t="s">
        <v>2260</v>
      </c>
      <c r="C1238" s="154" t="str">
        <f>VLOOKUP(A1238,'GIÁ CP'!$K$2:$M$2000,3,FALSE)</f>
        <v xml:space="preserve">Sản xuất &amp; Phân phối Điện </v>
      </c>
      <c r="D1238" s="43">
        <f>VLOOKUP($A1238,'Doanh thu'!$A$3:$Q$2000,9,FALSE)/1000000000</f>
        <v>33.372015505</v>
      </c>
      <c r="E1238" s="43">
        <f>VLOOKUP($A1238,'Doanh thu'!$A$3:$Q$2000,10,FALSE)/1000000000</f>
        <v>26.233525030999999</v>
      </c>
      <c r="F1238" s="43">
        <f>VLOOKUP($A1238,'Doanh thu'!$A$3:$Q$2000,11,FALSE)/1000000000</f>
        <v>54.627104807999999</v>
      </c>
      <c r="G1238" s="43">
        <f>VLOOKUP($A1238,'Doanh thu'!$A$3:$Q$2000,12,FALSE)/1000000000</f>
        <v>33.963920084999998</v>
      </c>
      <c r="H1238" s="43">
        <f>VLOOKUP($A1238,LNST!$A$3:$Q$1635,9,FALSE)/1000000000</f>
        <v>11.699965393999999</v>
      </c>
      <c r="I1238" s="43">
        <f>VLOOKUP($A1238,LNST!$A$3:$Q$1635,10,FALSE)/1000000000</f>
        <v>4.031277266</v>
      </c>
      <c r="J1238" s="43">
        <f>VLOOKUP($A1238,LNST!$A$3:$Q$1635,11,FALSE)/1000000000</f>
        <v>7.721465974</v>
      </c>
      <c r="K1238" s="43">
        <f>VLOOKUP($A1238,LNST!$A$3:$Q$1635,12,FALSE)/1000000000</f>
        <v>12.330890305</v>
      </c>
      <c r="L1238" s="45">
        <f>VLOOKUP($A1238,'Doanh thu'!$A$3:$Q$2000,14,FALSE)</f>
        <v>0.81942102751708235</v>
      </c>
      <c r="M1238" s="45">
        <f>VLOOKUP($A1238,'Doanh thu'!$A$3:$Q$2000,15,FALSE)</f>
        <v>0.57561143919571767</v>
      </c>
      <c r="N1238" s="45">
        <f>VLOOKUP($A1238,'Doanh thu'!$A$3:$Q$2000,16,FALSE)</f>
        <v>6.3109022545070698E-2</v>
      </c>
      <c r="O1238" s="45">
        <f>VLOOKUP($A1238,'Doanh thu'!$A$3:$Q$2000,17,FALSE)</f>
        <v>-0.17646703961185364</v>
      </c>
      <c r="P1238" s="45">
        <f>VLOOKUP($A1238,LNST!$A$3:$R$1635,14,FALSE)</f>
        <v>9.5493064876673088</v>
      </c>
      <c r="Q1238" s="45">
        <f>VLOOKUP($A1238,LNST!$A$3:$R$1635,15,FALSE)</f>
        <v>6.0657709376101483</v>
      </c>
      <c r="R1238" s="45">
        <f>VLOOKUP($A1238,LNST!$A$3:$R$1635,16,FALSE)</f>
        <v>-0.62454492562708408</v>
      </c>
      <c r="S1238" s="45">
        <f>VLOOKUP($A1238,LNST!$A$3:$R$1635,17,FALSE)</f>
        <v>-0.29027671526500809</v>
      </c>
      <c r="T1238" s="45">
        <f>VLOOKUP($A1238,LNG!$A$2:$H$1999,4,FALSE)/(D1238*10^9)</f>
        <v>0.75152206825033951</v>
      </c>
      <c r="U1238" s="45">
        <f>VLOOKUP($A1238,LNG!$A$2:$H$1999,5,FALSE)/(E1238*10^9)</f>
        <v>0.68440656327288829</v>
      </c>
      <c r="V1238" s="45">
        <f>VLOOKUP($A1238,LNG!$A$2:$H$1999,6,FALSE)/(F1238*10^9)</f>
        <v>0.15518774891688014</v>
      </c>
      <c r="W1238" s="45">
        <f>VLOOKUP($A1238,LNG!$A$2:$H$1999,7,FALSE)/(G1238*10^9)</f>
        <v>0.68226600039122087</v>
      </c>
      <c r="X1238" s="45">
        <f>VLOOKUP($A1238,'LNST năm'!$A$2:$I$2000,8,FALSE)</f>
        <v>0.25272560683638556</v>
      </c>
      <c r="Y1238" s="45">
        <f>VLOOKUP($A1238,'LNST năm'!$A$2:$I$2000,9,FALSE)</f>
        <v>-2.0089209739357683E-2</v>
      </c>
      <c r="Z1238" s="46" t="e">
        <f>VLOOKUP($A1238,LNG!$A$2:$H$1999,9,FALSE)</f>
        <v>#REF!</v>
      </c>
      <c r="AA1238" s="162" t="e">
        <f>VLOOKUP($A1238,'GIÁ CP'!$A$2:$D$2000,4,FALSE)/Z1238</f>
        <v>#REF!</v>
      </c>
    </row>
    <row r="1239" spans="1:27">
      <c r="A1239" s="18" t="s">
        <v>681</v>
      </c>
      <c r="B1239" s="18" t="s">
        <v>2393</v>
      </c>
      <c r="C1239" s="154" t="str">
        <f>VLOOKUP(A1239,'GIÁ CP'!$K$2:$M$2000,3,FALSE)</f>
        <v xml:space="preserve">Kho bãi, hậu cần và bảo dưỡng </v>
      </c>
      <c r="D1239" s="43">
        <f>VLOOKUP($A1239,'Doanh thu'!$A$3:$Q$2000,9,FALSE)/1000000000</f>
        <v>2573.5127308340002</v>
      </c>
      <c r="E1239" s="43">
        <f>VLOOKUP($A1239,'Doanh thu'!$A$3:$Q$2000,10,FALSE)/1000000000</f>
        <v>3118.5016090829999</v>
      </c>
      <c r="F1239" s="43">
        <f>VLOOKUP($A1239,'Doanh thu'!$A$3:$Q$2000,11,FALSE)/1000000000</f>
        <v>3184.0304940780002</v>
      </c>
      <c r="G1239" s="43">
        <f>VLOOKUP($A1239,'Doanh thu'!$A$3:$Q$2000,12,FALSE)/1000000000</f>
        <v>3378.2233145119999</v>
      </c>
      <c r="H1239" s="43">
        <f>VLOOKUP($A1239,LNST!$A$3:$Q$1635,9,FALSE)/1000000000</f>
        <v>7.3404174419999997</v>
      </c>
      <c r="I1239" s="43">
        <f>VLOOKUP($A1239,LNST!$A$3:$Q$1635,10,FALSE)/1000000000</f>
        <v>0.38095775999999998</v>
      </c>
      <c r="J1239" s="43">
        <f>VLOOKUP($A1239,LNST!$A$3:$Q$1635,11,FALSE)/1000000000</f>
        <v>9.1380250949999997</v>
      </c>
      <c r="K1239" s="43">
        <f>VLOOKUP($A1239,LNST!$A$3:$Q$1635,12,FALSE)/1000000000</f>
        <v>0.39240826400000001</v>
      </c>
      <c r="L1239" s="45">
        <f>VLOOKUP($A1239,'Doanh thu'!$A$3:$Q$2000,14,FALSE)</f>
        <v>-5.8942344089496244E-2</v>
      </c>
      <c r="M1239" s="45">
        <f>VLOOKUP($A1239,'Doanh thu'!$A$3:$Q$2000,15,FALSE)</f>
        <v>0.36532909042541484</v>
      </c>
      <c r="N1239" s="45">
        <f>VLOOKUP($A1239,'Doanh thu'!$A$3:$Q$2000,16,FALSE)</f>
        <v>-0.17938268957061498</v>
      </c>
      <c r="O1239" s="45">
        <f>VLOOKUP($A1239,'Doanh thu'!$A$3:$Q$2000,17,FALSE)</f>
        <v>0.12633080347370274</v>
      </c>
      <c r="P1239" s="45">
        <f>VLOOKUP($A1239,LNST!$A$3:$R$1635,14,FALSE)</f>
        <v>1.1222043437586864E-2</v>
      </c>
      <c r="Q1239" s="45">
        <f>VLOOKUP($A1239,LNST!$A$3:$R$1635,15,FALSE)</f>
        <v>-6.2939913630179922E-2</v>
      </c>
      <c r="R1239" s="45">
        <f>VLOOKUP($A1239,LNST!$A$3:$R$1635,16,FALSE)</f>
        <v>2.2702761129684747E-2</v>
      </c>
      <c r="S1239" s="45">
        <f>VLOOKUP($A1239,LNST!$A$3:$R$1635,17,FALSE)</f>
        <v>1.9148400441703742E-2</v>
      </c>
      <c r="T1239" s="45">
        <f>VLOOKUP($A1239,LNG!$A$2:$H$1999,4,FALSE)/(D1239*10^9)</f>
        <v>5.8346498768373691E-3</v>
      </c>
      <c r="U1239" s="45">
        <f>VLOOKUP($A1239,LNG!$A$2:$H$1999,5,FALSE)/(E1239*10^9)</f>
        <v>8.2202044069292391E-4</v>
      </c>
      <c r="V1239" s="45">
        <f>VLOOKUP($A1239,LNG!$A$2:$H$1999,6,FALSE)/(F1239*10^9)</f>
        <v>2.9960512594783923E-3</v>
      </c>
      <c r="W1239" s="45">
        <f>VLOOKUP($A1239,LNG!$A$2:$H$1999,7,FALSE)/(G1239*10^9)</f>
        <v>2.075526745931791E-3</v>
      </c>
      <c r="X1239" s="45">
        <f>VLOOKUP($A1239,'LNST năm'!$A$2:$I$2000,8,FALSE)</f>
        <v>1.6989736245974645E-2</v>
      </c>
      <c r="Y1239" s="45">
        <f>VLOOKUP($A1239,'LNST năm'!$A$2:$I$2000,9,FALSE)</f>
        <v>-5.73630990009667E-2</v>
      </c>
      <c r="Z1239" s="46" t="e">
        <f>VLOOKUP($A1239,LNG!$A$2:$H$1999,9,FALSE)</f>
        <v>#REF!</v>
      </c>
      <c r="AA1239" s="162" t="e">
        <f>VLOOKUP($A1239,'GIÁ CP'!$A$2:$D$2000,4,FALSE)/Z1239</f>
        <v>#REF!</v>
      </c>
    </row>
    <row r="1240" spans="1:27">
      <c r="A1240" s="18" t="s">
        <v>131</v>
      </c>
      <c r="B1240" s="18" t="s">
        <v>1805</v>
      </c>
      <c r="C1240" s="154" t="str">
        <f>VLOOKUP(A1240,'GIÁ CP'!$K$2:$M$2000,3,FALSE)</f>
        <v xml:space="preserve">Bất động sản </v>
      </c>
      <c r="D1240" s="43">
        <f>VLOOKUP($A1240,'Doanh thu'!$A$3:$Q$2000,9,FALSE)/1000000000</f>
        <v>80.226382463999997</v>
      </c>
      <c r="E1240" s="43">
        <f>VLOOKUP($A1240,'Doanh thu'!$A$3:$Q$2000,10,FALSE)/1000000000</f>
        <v>102.008355489</v>
      </c>
      <c r="F1240" s="43">
        <f>VLOOKUP($A1240,'Doanh thu'!$A$3:$Q$2000,11,FALSE)/1000000000</f>
        <v>175.292269688</v>
      </c>
      <c r="G1240" s="43">
        <f>VLOOKUP($A1240,'Doanh thu'!$A$3:$Q$2000,12,FALSE)/1000000000</f>
        <v>248.69684734699999</v>
      </c>
      <c r="H1240" s="43">
        <f>VLOOKUP($A1240,LNST!$A$3:$Q$1635,9,FALSE)/1000000000</f>
        <v>57.868640135</v>
      </c>
      <c r="I1240" s="43">
        <f>VLOOKUP($A1240,LNST!$A$3:$Q$1635,10,FALSE)/1000000000</f>
        <v>537.89207572199996</v>
      </c>
      <c r="J1240" s="43">
        <f>VLOOKUP($A1240,LNST!$A$3:$Q$1635,11,FALSE)/1000000000</f>
        <v>29.746769858</v>
      </c>
      <c r="K1240" s="43">
        <f>VLOOKUP($A1240,LNST!$A$3:$Q$1635,12,FALSE)/1000000000</f>
        <v>57.358254013</v>
      </c>
      <c r="L1240" s="45">
        <f>VLOOKUP($A1240,'Doanh thu'!$A$3:$Q$2000,14,FALSE)</f>
        <v>-0.53222319120980466</v>
      </c>
      <c r="M1240" s="45">
        <f>VLOOKUP($A1240,'Doanh thu'!$A$3:$Q$2000,15,FALSE)</f>
        <v>-0.18101663919936087</v>
      </c>
      <c r="N1240" s="45">
        <f>VLOOKUP($A1240,'Doanh thu'!$A$3:$Q$2000,16,FALSE)</f>
        <v>6.3386716080803818E-2</v>
      </c>
      <c r="O1240" s="45">
        <f>VLOOKUP($A1240,'Doanh thu'!$A$3:$Q$2000,17,FALSE)</f>
        <v>1.5128303128262235</v>
      </c>
      <c r="P1240" s="45">
        <f>VLOOKUP($A1240,LNST!$A$3:$R$1635,14,FALSE)</f>
        <v>0.15060365339343246</v>
      </c>
      <c r="Q1240" s="45">
        <f>VLOOKUP($A1240,LNST!$A$3:$R$1635,15,FALSE)</f>
        <v>40.129062025657063</v>
      </c>
      <c r="R1240" s="45">
        <f>VLOOKUP($A1240,LNST!$A$3:$R$1635,16,FALSE)</f>
        <v>20.804455462064325</v>
      </c>
      <c r="S1240" s="45">
        <f>VLOOKUP($A1240,LNST!$A$3:$R$1635,17,FALSE)</f>
        <v>3.2226128185911587</v>
      </c>
      <c r="T1240" s="45">
        <f>VLOOKUP($A1240,LNG!$A$2:$H$1999,4,FALSE)/(D1240*10^9)</f>
        <v>0.45469728895440475</v>
      </c>
      <c r="U1240" s="45">
        <f>VLOOKUP($A1240,LNG!$A$2:$H$1999,5,FALSE)/(E1240*10^9)</f>
        <v>0.10454199826944531</v>
      </c>
      <c r="V1240" s="45">
        <f>VLOOKUP($A1240,LNG!$A$2:$H$1999,6,FALSE)/(F1240*10^9)</f>
        <v>9.8264114719139664E-2</v>
      </c>
      <c r="W1240" s="45">
        <f>VLOOKUP($A1240,LNG!$A$2:$H$1999,7,FALSE)/(G1240*10^9)</f>
        <v>0.12922150896090828</v>
      </c>
      <c r="X1240" s="45">
        <f>VLOOKUP($A1240,'LNST năm'!$A$2:$I$2000,8,FALSE)</f>
        <v>8.6765595281410874</v>
      </c>
      <c r="Y1240" s="45">
        <f>VLOOKUP($A1240,'LNST năm'!$A$2:$I$2000,9,FALSE)</f>
        <v>0.15084094397728909</v>
      </c>
      <c r="Z1240" s="46" t="e">
        <f>VLOOKUP($A1240,LNG!$A$2:$H$1999,9,FALSE)</f>
        <v>#REF!</v>
      </c>
      <c r="AA1240" s="162" t="e">
        <f>VLOOKUP($A1240,'GIÁ CP'!$A$2:$D$2000,4,FALSE)/Z1240</f>
        <v>#REF!</v>
      </c>
    </row>
    <row r="1241" spans="1:27" hidden="1">
      <c r="A1241" s="18" t="s">
        <v>682</v>
      </c>
      <c r="B1241" s="18" t="s">
        <v>2394</v>
      </c>
      <c r="C1241" s="154" t="str">
        <f>VLOOKUP(A1241,'GIÁ CP'!$K$2:$M$2000,3,FALSE)</f>
        <v xml:space="preserve">Thép và sản phẩm thép </v>
      </c>
      <c r="D1241" s="43">
        <f>VLOOKUP($A1241,'Doanh thu'!$A$3:$Q$2000,9,FALSE)/1000000000</f>
        <v>2120.252851233</v>
      </c>
      <c r="E1241" s="43">
        <f>VLOOKUP($A1241,'Doanh thu'!$A$3:$Q$2000,10,FALSE)/1000000000</f>
        <v>1767.2116841770001</v>
      </c>
      <c r="F1241" s="43">
        <f>VLOOKUP($A1241,'Doanh thu'!$A$3:$Q$2000,11,FALSE)/1000000000</f>
        <v>1644.335086068</v>
      </c>
      <c r="G1241" s="43">
        <f>VLOOKUP($A1241,'Doanh thu'!$A$3:$Q$2000,12,FALSE)/1000000000</f>
        <v>1701.2009497189999</v>
      </c>
      <c r="H1241" s="43">
        <f>VLOOKUP($A1241,LNST!$A$3:$Q$1635,9,FALSE)/1000000000</f>
        <v>34.849066618999998</v>
      </c>
      <c r="I1241" s="43">
        <f>VLOOKUP($A1241,LNST!$A$3:$Q$1635,10,FALSE)/1000000000</f>
        <v>63.758606399999998</v>
      </c>
      <c r="J1241" s="43">
        <f>VLOOKUP($A1241,LNST!$A$3:$Q$1635,11,FALSE)/1000000000</f>
        <v>77.457184635000004</v>
      </c>
      <c r="K1241" s="43">
        <f>VLOOKUP($A1241,LNST!$A$3:$Q$1635,12,FALSE)/1000000000</f>
        <v>45.276981104000001</v>
      </c>
      <c r="L1241" s="45">
        <f>VLOOKUP($A1241,'Doanh thu'!$A$3:$Q$2000,14,FALSE)</f>
        <v>6.670890670198025E-2</v>
      </c>
      <c r="M1241" s="45">
        <f>VLOOKUP($A1241,'Doanh thu'!$A$3:$Q$2000,15,FALSE)</f>
        <v>-7.341596420670625E-2</v>
      </c>
      <c r="N1241" s="45">
        <f>VLOOKUP($A1241,'Doanh thu'!$A$3:$Q$2000,16,FALSE)</f>
        <v>2.9026853413603631E-3</v>
      </c>
      <c r="O1241" s="45">
        <f>VLOOKUP($A1241,'Doanh thu'!$A$3:$Q$2000,17,FALSE)</f>
        <v>-4.790151490846143E-2</v>
      </c>
      <c r="P1241" s="45">
        <f>VLOOKUP($A1241,LNST!$A$3:$R$1635,14,FALSE)</f>
        <v>1.877447417195284</v>
      </c>
      <c r="Q1241" s="45">
        <f>VLOOKUP($A1241,LNST!$A$3:$R$1635,15,FALSE)</f>
        <v>5.6881179388489578</v>
      </c>
      <c r="R1241" s="45">
        <f>VLOOKUP($A1241,LNST!$A$3:$R$1635,16,FALSE)</f>
        <v>4.4327513728846808E-2</v>
      </c>
      <c r="S1241" s="45">
        <f>VLOOKUP($A1241,LNST!$A$3:$R$1635,17,FALSE)</f>
        <v>0.10557921630487661</v>
      </c>
      <c r="T1241" s="45">
        <f>VLOOKUP($A1241,LNG!$A$2:$H$1999,4,FALSE)/(D1241*10^9)</f>
        <v>3.1431157140642631E-2</v>
      </c>
      <c r="U1241" s="45">
        <f>VLOOKUP($A1241,LNG!$A$2:$H$1999,5,FALSE)/(E1241*10^9)</f>
        <v>3.167186852041777E-2</v>
      </c>
      <c r="V1241" s="45">
        <f>VLOOKUP($A1241,LNG!$A$2:$H$1999,6,FALSE)/(F1241*10^9)</f>
        <v>4.6656827507375424E-2</v>
      </c>
      <c r="W1241" s="45">
        <f>VLOOKUP($A1241,LNG!$A$2:$H$1999,7,FALSE)/(G1241*10^9)</f>
        <v>5.0756629236694592E-2</v>
      </c>
      <c r="X1241" s="45">
        <f>VLOOKUP($A1241,'LNST năm'!$A$2:$I$2000,8,FALSE)</f>
        <v>-1</v>
      </c>
      <c r="Y1241" s="45">
        <f>VLOOKUP($A1241,'LNST năm'!$A$2:$I$2000,9,FALSE)</f>
        <v>-1</v>
      </c>
      <c r="Z1241" s="46" t="e">
        <f>VLOOKUP($A1241,LNG!$A$2:$H$1999,9,FALSE)</f>
        <v>#REF!</v>
      </c>
      <c r="AA1241" s="162" t="e">
        <f>VLOOKUP($A1241,'GIÁ CP'!$A$2:$D$2000,4,FALSE)/Z1241</f>
        <v>#REF!</v>
      </c>
    </row>
    <row r="1242" spans="1:27" hidden="1">
      <c r="A1242" s="18" t="s">
        <v>1609</v>
      </c>
      <c r="B1242" s="18" t="s">
        <v>2434</v>
      </c>
      <c r="C1242" s="154" t="str">
        <f>VLOOKUP(A1242,'GIÁ CP'!$K$2:$M$2000,3,FALSE)</f>
        <v xml:space="preserve">Dịch vụ truyền thông </v>
      </c>
      <c r="D1242" s="43">
        <f>VLOOKUP($A1242,'Doanh thu'!$A$3:$Q$2000,9,FALSE)/1000000000</f>
        <v>114.32468500900001</v>
      </c>
      <c r="E1242" s="43">
        <f>VLOOKUP($A1242,'Doanh thu'!$A$3:$Q$2000,10,FALSE)/1000000000</f>
        <v>117.02407711399999</v>
      </c>
      <c r="F1242" s="43">
        <f>VLOOKUP($A1242,'Doanh thu'!$A$3:$Q$2000,11,FALSE)/1000000000</f>
        <v>182.99361793400001</v>
      </c>
      <c r="G1242" s="43">
        <f>VLOOKUP($A1242,'Doanh thu'!$A$3:$Q$2000,12,FALSE)/1000000000</f>
        <v>0</v>
      </c>
      <c r="H1242" s="43">
        <f>VLOOKUP($A1242,LNST!$A$3:$Q$1635,9,FALSE)/1000000000</f>
        <v>5.0135625639999999</v>
      </c>
      <c r="I1242" s="43">
        <f>VLOOKUP($A1242,LNST!$A$3:$Q$1635,10,FALSE)/1000000000</f>
        <v>3.1660652999999997E-2</v>
      </c>
      <c r="J1242" s="43">
        <f>VLOOKUP($A1242,LNST!$A$3:$Q$1635,11,FALSE)/1000000000</f>
        <v>18.720935017999999</v>
      </c>
      <c r="K1242" s="43">
        <f>VLOOKUP($A1242,LNST!$A$3:$Q$1635,12,FALSE)/1000000000</f>
        <v>0</v>
      </c>
      <c r="L1242" s="45">
        <f>VLOOKUP($A1242,'Doanh thu'!$A$3:$Q$2000,14,FALSE)</f>
        <v>-3.4398149853851201E-2</v>
      </c>
      <c r="M1242" s="45">
        <f>VLOOKUP($A1242,'Doanh thu'!$A$3:$Q$2000,15,FALSE)</f>
        <v>8.0025268920659434E-2</v>
      </c>
      <c r="N1242" s="45">
        <f>VLOOKUP($A1242,'Doanh thu'!$A$3:$Q$2000,16,FALSE)</f>
        <v>0.19326154488355096</v>
      </c>
      <c r="O1242" s="45">
        <f>VLOOKUP($A1242,'Doanh thu'!$A$3:$Q$2000,17,FALSE)</f>
        <v>-1</v>
      </c>
      <c r="P1242" s="45">
        <f>VLOOKUP($A1242,LNST!$A$3:$R$1635,14,FALSE)</f>
        <v>-0.53192212148222962</v>
      </c>
      <c r="Q1242" s="45">
        <f>VLOOKUP($A1242,LNST!$A$3:$R$1635,15,FALSE)</f>
        <v>1.0069305083998594</v>
      </c>
      <c r="R1242" s="45">
        <f>VLOOKUP($A1242,LNST!$A$3:$R$1635,16,FALSE)</f>
        <v>0.25340432085329112</v>
      </c>
      <c r="S1242" s="45">
        <f>VLOOKUP($A1242,LNST!$A$3:$R$1635,17,FALSE)</f>
        <v>1</v>
      </c>
      <c r="T1242" s="45">
        <f>VLOOKUP($A1242,LNG!$A$2:$H$1999,4,FALSE)/(D1242*10^9)</f>
        <v>9.1942019347549669E-2</v>
      </c>
      <c r="U1242" s="45">
        <f>VLOOKUP($A1242,LNG!$A$2:$H$1999,5,FALSE)/(E1242*10^9)</f>
        <v>0.14598588179727842</v>
      </c>
      <c r="V1242" s="45">
        <f>VLOOKUP($A1242,LNG!$A$2:$H$1999,6,FALSE)/(F1242*10^9)</f>
        <v>7.7451808232524372E-2</v>
      </c>
      <c r="W1242" s="45" t="e">
        <f>VLOOKUP($A1242,LNG!$A$2:$H$1999,7,FALSE)/(G1242*10^9)</f>
        <v>#DIV/0!</v>
      </c>
      <c r="X1242" s="45">
        <f>VLOOKUP($A1242,'LNST năm'!$A$2:$I$2000,8,FALSE)</f>
        <v>-1</v>
      </c>
      <c r="Y1242" s="45">
        <f>VLOOKUP($A1242,'LNST năm'!$A$2:$I$2000,9,FALSE)</f>
        <v>-1</v>
      </c>
      <c r="Z1242" s="46" t="e">
        <f>VLOOKUP($A1242,LNG!$A$2:$H$1999,9,FALSE)</f>
        <v>#REF!</v>
      </c>
      <c r="AA1242" s="162" t="e">
        <f>VLOOKUP($A1242,'GIÁ CP'!$A$2:$D$2000,4,FALSE)/Z1242</f>
        <v>#REF!</v>
      </c>
    </row>
    <row r="1243" spans="1:27" hidden="1">
      <c r="A1243" s="18" t="s">
        <v>1275</v>
      </c>
      <c r="B1243" s="18" t="s">
        <v>2954</v>
      </c>
      <c r="C1243" s="154" t="str">
        <f>VLOOKUP(A1243,'GIÁ CP'!$K$2:$M$2000,3,FALSE)</f>
        <v xml:space="preserve">Nước </v>
      </c>
      <c r="D1243" s="43" t="e">
        <f>VLOOKUP($A1243,'Doanh thu'!$A$3:$Q$2000,9,FALSE)/1000000000</f>
        <v>#N/A</v>
      </c>
      <c r="E1243" s="43" t="e">
        <f>VLOOKUP($A1243,'Doanh thu'!$A$3:$Q$2000,10,FALSE)/1000000000</f>
        <v>#N/A</v>
      </c>
      <c r="F1243" s="43" t="e">
        <f>VLOOKUP($A1243,'Doanh thu'!$A$3:$Q$2000,11,FALSE)/1000000000</f>
        <v>#N/A</v>
      </c>
      <c r="G1243" s="43" t="e">
        <f>VLOOKUP($A1243,'Doanh thu'!$A$3:$Q$2000,12,FALSE)/1000000000</f>
        <v>#N/A</v>
      </c>
      <c r="H1243" s="43" t="e">
        <f>VLOOKUP($A1243,LNST!$A$3:$Q$1635,9,FALSE)/1000000000</f>
        <v>#N/A</v>
      </c>
      <c r="I1243" s="43" t="e">
        <f>VLOOKUP($A1243,LNST!$A$3:$Q$1635,10,FALSE)/1000000000</f>
        <v>#N/A</v>
      </c>
      <c r="J1243" s="43" t="e">
        <f>VLOOKUP($A1243,LNST!$A$3:$Q$1635,11,FALSE)/1000000000</f>
        <v>#N/A</v>
      </c>
      <c r="K1243" s="43" t="e">
        <f>VLOOKUP($A1243,LNST!$A$3:$Q$1635,12,FALSE)/1000000000</f>
        <v>#N/A</v>
      </c>
      <c r="L1243" s="45" t="e">
        <f>VLOOKUP($A1243,'Doanh thu'!$A$3:$Q$2000,14,FALSE)</f>
        <v>#N/A</v>
      </c>
      <c r="M1243" s="45" t="e">
        <f>VLOOKUP($A1243,'Doanh thu'!$A$3:$Q$2000,15,FALSE)</f>
        <v>#N/A</v>
      </c>
      <c r="N1243" s="45" t="e">
        <f>VLOOKUP($A1243,'Doanh thu'!$A$3:$Q$2000,16,FALSE)</f>
        <v>#N/A</v>
      </c>
      <c r="O1243" s="45" t="e">
        <f>VLOOKUP($A1243,'Doanh thu'!$A$3:$Q$2000,17,FALSE)</f>
        <v>#N/A</v>
      </c>
      <c r="P1243" s="45" t="e">
        <f>VLOOKUP($A1243,LNST!$A$3:$R$1635,14,FALSE)</f>
        <v>#N/A</v>
      </c>
      <c r="Q1243" s="45" t="e">
        <f>VLOOKUP($A1243,LNST!$A$3:$R$1635,15,FALSE)</f>
        <v>#N/A</v>
      </c>
      <c r="R1243" s="45" t="e">
        <f>VLOOKUP($A1243,LNST!$A$3:$R$1635,16,FALSE)</f>
        <v>#N/A</v>
      </c>
      <c r="S1243" s="45" t="e">
        <f>VLOOKUP($A1243,LNST!$A$3:$R$1635,17,FALSE)</f>
        <v>#N/A</v>
      </c>
      <c r="T1243" s="45" t="e">
        <f>VLOOKUP($A1243,LNG!$A$2:$H$1999,4,FALSE)/(D1243*10^9)</f>
        <v>#N/A</v>
      </c>
      <c r="U1243" s="45" t="e">
        <f>VLOOKUP($A1243,LNG!$A$2:$H$1999,5,FALSE)/(E1243*10^9)</f>
        <v>#N/A</v>
      </c>
      <c r="V1243" s="45" t="e">
        <f>VLOOKUP($A1243,LNG!$A$2:$H$1999,6,FALSE)/(F1243*10^9)</f>
        <v>#N/A</v>
      </c>
      <c r="W1243" s="45" t="e">
        <f>VLOOKUP($A1243,LNG!$A$2:$H$1999,7,FALSE)/(G1243*10^9)</f>
        <v>#N/A</v>
      </c>
      <c r="X1243" s="45" t="e">
        <f>VLOOKUP($A1243,'LNST năm'!$A$2:$I$2000,8,FALSE)</f>
        <v>#N/A</v>
      </c>
      <c r="Y1243" s="45" t="e">
        <f>VLOOKUP($A1243,'LNST năm'!$A$2:$I$2000,9,FALSE)</f>
        <v>#N/A</v>
      </c>
      <c r="Z1243" s="46" t="e">
        <f>VLOOKUP($A1243,LNG!$A$2:$H$1999,9,FALSE)</f>
        <v>#N/A</v>
      </c>
      <c r="AA1243" s="162" t="e">
        <f>VLOOKUP($A1243,'GIÁ CP'!$A$2:$D$2000,4,FALSE)/Z1243</f>
        <v>#N/A</v>
      </c>
    </row>
    <row r="1244" spans="1:27" hidden="1">
      <c r="A1244" s="18" t="s">
        <v>787</v>
      </c>
      <c r="B1244" s="18" t="s">
        <v>1793</v>
      </c>
      <c r="C1244" s="154" t="str">
        <f>VLOOKUP(A1244,'GIÁ CP'!$K$2:$M$2000,3,FALSE)</f>
        <v xml:space="preserve">Nhựa, cao su &amp; sợi </v>
      </c>
      <c r="D1244" s="43">
        <f>VLOOKUP($A1244,'Doanh thu'!$A$3:$Q$2000,9,FALSE)/1000000000</f>
        <v>5890.0076097370002</v>
      </c>
      <c r="E1244" s="43">
        <f>VLOOKUP($A1244,'Doanh thu'!$A$3:$Q$2000,10,FALSE)/1000000000</f>
        <v>9294.4026774449994</v>
      </c>
      <c r="F1244" s="43">
        <f>VLOOKUP($A1244,'Doanh thu'!$A$3:$Q$2000,11,FALSE)/1000000000</f>
        <v>8644.4635686260008</v>
      </c>
      <c r="G1244" s="43">
        <f>VLOOKUP($A1244,'Doanh thu'!$A$3:$Q$2000,12,FALSE)/1000000000</f>
        <v>8845.1570765689994</v>
      </c>
      <c r="H1244" s="43">
        <f>VLOOKUP($A1244,LNST!$A$3:$Q$1635,9,FALSE)/1000000000</f>
        <v>1446.8110958570001</v>
      </c>
      <c r="I1244" s="43">
        <f>VLOOKUP($A1244,LNST!$A$3:$Q$1635,10,FALSE)/1000000000</f>
        <v>1897.2632254309999</v>
      </c>
      <c r="J1244" s="43">
        <f>VLOOKUP($A1244,LNST!$A$3:$Q$1635,11,FALSE)/1000000000</f>
        <v>694.40043589899994</v>
      </c>
      <c r="K1244" s="43">
        <f>VLOOKUP($A1244,LNST!$A$3:$Q$1635,12,FALSE)/1000000000</f>
        <v>2250.751648382</v>
      </c>
      <c r="L1244" s="45">
        <f>VLOOKUP($A1244,'Doanh thu'!$A$3:$Q$2000,14,FALSE)</f>
        <v>0.26595911737986683</v>
      </c>
      <c r="M1244" s="45">
        <f>VLOOKUP($A1244,'Doanh thu'!$A$3:$Q$2000,15,FALSE)</f>
        <v>0.20459764835251493</v>
      </c>
      <c r="N1244" s="45">
        <f>VLOOKUP($A1244,'Doanh thu'!$A$3:$Q$2000,16,FALSE)</f>
        <v>-6.9306953256331197E-2</v>
      </c>
      <c r="O1244" s="45">
        <f>VLOOKUP($A1244,'Doanh thu'!$A$3:$Q$2000,17,FALSE)</f>
        <v>0.55807938948731106</v>
      </c>
      <c r="P1244" s="45">
        <f>VLOOKUP($A1244,LNST!$A$3:$R$1635,14,FALSE)</f>
        <v>0.76259748892826862</v>
      </c>
      <c r="Q1244" s="45">
        <f>VLOOKUP($A1244,LNST!$A$3:$R$1635,15,FALSE)</f>
        <v>1.010272090504077</v>
      </c>
      <c r="R1244" s="45">
        <f>VLOOKUP($A1244,LNST!$A$3:$R$1635,16,FALSE)</f>
        <v>-0.60286595899679685</v>
      </c>
      <c r="S1244" s="45">
        <f>VLOOKUP($A1244,LNST!$A$3:$R$1635,17,FALSE)</f>
        <v>0.89993286955930607</v>
      </c>
      <c r="T1244" s="45">
        <f>VLOOKUP($A1244,LNG!$A$2:$H$1999,4,FALSE)/(D1244*10^9)</f>
        <v>0.2779248546084806</v>
      </c>
      <c r="U1244" s="45">
        <f>VLOOKUP($A1244,LNG!$A$2:$H$1999,5,FALSE)/(E1244*10^9)</f>
        <v>0.19453333778121099</v>
      </c>
      <c r="V1244" s="45">
        <f>VLOOKUP($A1244,LNG!$A$2:$H$1999,6,FALSE)/(F1244*10^9)</f>
        <v>0.30635697229376307</v>
      </c>
      <c r="W1244" s="45">
        <f>VLOOKUP($A1244,LNG!$A$2:$H$1999,7,FALSE)/(G1244*10^9)</f>
        <v>0.28138467376471182</v>
      </c>
      <c r="X1244" s="45">
        <f>VLOOKUP($A1244,'LNST năm'!$A$2:$I$2000,8,FALSE)</f>
        <v>0.4102729901541099</v>
      </c>
      <c r="Y1244" s="45">
        <f>VLOOKUP($A1244,'LNST năm'!$A$2:$I$2000,9,FALSE)</f>
        <v>0.13161330016254724</v>
      </c>
      <c r="Z1244" s="46" t="e">
        <f>VLOOKUP($A1244,LNG!$A$2:$H$1999,9,FALSE)</f>
        <v>#REF!</v>
      </c>
      <c r="AA1244" s="162" t="e">
        <f>VLOOKUP($A1244,'GIÁ CP'!$A$2:$D$2000,4,FALSE)/Z1244</f>
        <v>#REF!</v>
      </c>
    </row>
    <row r="1245" spans="1:27">
      <c r="A1245" s="18" t="s">
        <v>900</v>
      </c>
      <c r="B1245" s="18" t="s">
        <v>2661</v>
      </c>
      <c r="C1245" s="154" t="str">
        <f>VLOOKUP(A1245,'GIÁ CP'!$K$2:$M$2000,3,FALSE)</f>
        <v xml:space="preserve">Nước </v>
      </c>
      <c r="D1245" s="43">
        <f>VLOOKUP($A1245,'Doanh thu'!$A$3:$Q$2000,9,FALSE)/1000000000</f>
        <v>760.77290610600005</v>
      </c>
      <c r="E1245" s="43">
        <f>VLOOKUP($A1245,'Doanh thu'!$A$3:$Q$2000,10,FALSE)/1000000000</f>
        <v>702.06800464000003</v>
      </c>
      <c r="F1245" s="43">
        <f>VLOOKUP($A1245,'Doanh thu'!$A$3:$Q$2000,11,FALSE)/1000000000</f>
        <v>654.84629647300005</v>
      </c>
      <c r="G1245" s="43">
        <f>VLOOKUP($A1245,'Doanh thu'!$A$3:$Q$2000,12,FALSE)/1000000000</f>
        <v>682.028057257</v>
      </c>
      <c r="H1245" s="43">
        <f>VLOOKUP($A1245,LNST!$A$3:$Q$1635,9,FALSE)/1000000000</f>
        <v>50.032220316</v>
      </c>
      <c r="I1245" s="43">
        <f>VLOOKUP($A1245,LNST!$A$3:$Q$1635,10,FALSE)/1000000000</f>
        <v>38.459635419000001</v>
      </c>
      <c r="J1245" s="43">
        <f>VLOOKUP($A1245,LNST!$A$3:$Q$1635,11,FALSE)/1000000000</f>
        <v>28.014514848000001</v>
      </c>
      <c r="K1245" s="43">
        <f>VLOOKUP($A1245,LNST!$A$3:$Q$1635,12,FALSE)/1000000000</f>
        <v>32.925317997999997</v>
      </c>
      <c r="L1245" s="45">
        <f>VLOOKUP($A1245,'Doanh thu'!$A$3:$Q$2000,14,FALSE)</f>
        <v>7.1822115922062163E-3</v>
      </c>
      <c r="M1245" s="45">
        <f>VLOOKUP($A1245,'Doanh thu'!$A$3:$Q$2000,15,FALSE)</f>
        <v>0.10200091361124672</v>
      </c>
      <c r="N1245" s="45">
        <f>VLOOKUP($A1245,'Doanh thu'!$A$3:$Q$2000,16,FALSE)</f>
        <v>7.792281498440444E-2</v>
      </c>
      <c r="O1245" s="45">
        <f>VLOOKUP($A1245,'Doanh thu'!$A$3:$Q$2000,17,FALSE)</f>
        <v>7.5206556318074047E-2</v>
      </c>
      <c r="P1245" s="45">
        <f>VLOOKUP($A1245,LNST!$A$3:$R$1635,14,FALSE)</f>
        <v>0.36830637221064871</v>
      </c>
      <c r="Q1245" s="45">
        <f>VLOOKUP($A1245,LNST!$A$3:$R$1635,15,FALSE)</f>
        <v>0.30128570206530669</v>
      </c>
      <c r="R1245" s="45">
        <f>VLOOKUP($A1245,LNST!$A$3:$R$1635,16,FALSE)</f>
        <v>4.4362741227748873E-2</v>
      </c>
      <c r="S1245" s="45">
        <f>VLOOKUP($A1245,LNST!$A$3:$R$1635,17,FALSE)</f>
        <v>-0.29929001073146722</v>
      </c>
      <c r="T1245" s="45">
        <f>VLOOKUP($A1245,LNG!$A$2:$H$1999,4,FALSE)/(D1245*10^9)</f>
        <v>0.16395784465492055</v>
      </c>
      <c r="U1245" s="45">
        <f>VLOOKUP($A1245,LNG!$A$2:$H$1999,5,FALSE)/(E1245*10^9)</f>
        <v>0.22238149165914112</v>
      </c>
      <c r="V1245" s="45">
        <f>VLOOKUP($A1245,LNG!$A$2:$H$1999,6,FALSE)/(F1245*10^9)</f>
        <v>0.19912465394751816</v>
      </c>
      <c r="W1245" s="45">
        <f>VLOOKUP($A1245,LNG!$A$2:$H$1999,7,FALSE)/(G1245*10^9)</f>
        <v>0.16583871422078381</v>
      </c>
      <c r="X1245" s="45">
        <f>VLOOKUP($A1245,'LNST năm'!$A$2:$I$2000,8,FALSE)</f>
        <v>3.7706513523723034E-2</v>
      </c>
      <c r="Y1245" s="45">
        <f>VLOOKUP($A1245,'LNST năm'!$A$2:$I$2000,9,FALSE)</f>
        <v>0.127635169330367</v>
      </c>
      <c r="Z1245" s="46" t="e">
        <f>VLOOKUP($A1245,LNG!$A$2:$H$1999,9,FALSE)</f>
        <v>#REF!</v>
      </c>
      <c r="AA1245" s="162" t="e">
        <f>VLOOKUP($A1245,'GIÁ CP'!$A$2:$D$2000,4,FALSE)/Z1245</f>
        <v>#REF!</v>
      </c>
    </row>
    <row r="1246" spans="1:27" hidden="1">
      <c r="A1246" s="18" t="s">
        <v>1405</v>
      </c>
      <c r="B1246" s="18" t="s">
        <v>3158</v>
      </c>
      <c r="C1246" s="154" t="str">
        <f>VLOOKUP(A1246,'GIÁ CP'!$K$2:$M$2000,3,FALSE)</f>
        <v xml:space="preserve">Nhựa, cao su &amp; sợi </v>
      </c>
      <c r="D1246" s="43">
        <f>VLOOKUP($A1246,'Doanh thu'!$A$3:$Q$2000,9,FALSE)/1000000000</f>
        <v>263.99686556400002</v>
      </c>
      <c r="E1246" s="43">
        <f>VLOOKUP($A1246,'Doanh thu'!$A$3:$Q$2000,10,FALSE)/1000000000</f>
        <v>315.64616246600002</v>
      </c>
      <c r="F1246" s="43">
        <f>VLOOKUP($A1246,'Doanh thu'!$A$3:$Q$2000,11,FALSE)/1000000000</f>
        <v>447.08244291</v>
      </c>
      <c r="G1246" s="43">
        <f>VLOOKUP($A1246,'Doanh thu'!$A$3:$Q$2000,12,FALSE)/1000000000</f>
        <v>387.22034652899998</v>
      </c>
      <c r="H1246" s="43">
        <f>VLOOKUP($A1246,LNST!$A$3:$Q$1635,9,FALSE)/1000000000</f>
        <v>186.55737950599999</v>
      </c>
      <c r="I1246" s="43">
        <f>VLOOKUP($A1246,LNST!$A$3:$Q$1635,10,FALSE)/1000000000</f>
        <v>74.965091224999995</v>
      </c>
      <c r="J1246" s="43">
        <f>VLOOKUP($A1246,LNST!$A$3:$Q$1635,11,FALSE)/1000000000</f>
        <v>110.97060284600001</v>
      </c>
      <c r="K1246" s="43">
        <f>VLOOKUP($A1246,LNST!$A$3:$Q$1635,12,FALSE)/1000000000</f>
        <v>189.127688667</v>
      </c>
      <c r="L1246" s="45">
        <f>VLOOKUP($A1246,'Doanh thu'!$A$3:$Q$2000,14,FALSE)</f>
        <v>0.27593630689894916</v>
      </c>
      <c r="M1246" s="45">
        <f>VLOOKUP($A1246,'Doanh thu'!$A$3:$Q$2000,15,FALSE)</f>
        <v>1.3788565822586885E-2</v>
      </c>
      <c r="N1246" s="45">
        <f>VLOOKUP($A1246,'Doanh thu'!$A$3:$Q$2000,16,FALSE)</f>
        <v>0.17271580163221778</v>
      </c>
      <c r="O1246" s="45">
        <f>VLOOKUP($A1246,'Doanh thu'!$A$3:$Q$2000,17,FALSE)</f>
        <v>0.90642803445647246</v>
      </c>
      <c r="P1246" s="45">
        <f>VLOOKUP($A1246,LNST!$A$3:$R$1635,14,FALSE)</f>
        <v>1.4317718047437002</v>
      </c>
      <c r="Q1246" s="45">
        <f>VLOOKUP($A1246,LNST!$A$3:$R$1635,15,FALSE)</f>
        <v>-6.3482625203318613E-2</v>
      </c>
      <c r="R1246" s="45">
        <f>VLOOKUP($A1246,LNST!$A$3:$R$1635,16,FALSE)</f>
        <v>0.10370148150359589</v>
      </c>
      <c r="S1246" s="45">
        <f>VLOOKUP($A1246,LNST!$A$3:$R$1635,17,FALSE)</f>
        <v>3.4143389768310737</v>
      </c>
      <c r="T1246" s="45">
        <f>VLOOKUP($A1246,LNG!$A$2:$H$1999,4,FALSE)/(D1246*10^9)</f>
        <v>0.34361270570846525</v>
      </c>
      <c r="U1246" s="45">
        <f>VLOOKUP($A1246,LNG!$A$2:$H$1999,5,FALSE)/(E1246*10^9)</f>
        <v>0.31903647635141846</v>
      </c>
      <c r="V1246" s="45">
        <f>VLOOKUP($A1246,LNG!$A$2:$H$1999,6,FALSE)/(F1246*10^9)</f>
        <v>0.30903754749057183</v>
      </c>
      <c r="W1246" s="45">
        <f>VLOOKUP($A1246,LNG!$A$2:$H$1999,7,FALSE)/(G1246*10^9)</f>
        <v>0.44920590190622389</v>
      </c>
      <c r="X1246" s="45">
        <f>VLOOKUP($A1246,'LNST năm'!$A$2:$I$2000,8,FALSE)</f>
        <v>6.1121005225796533E-2</v>
      </c>
      <c r="Y1246" s="45">
        <f>VLOOKUP($A1246,'LNST năm'!$A$2:$I$2000,9,FALSE)</f>
        <v>0.24571825515226831</v>
      </c>
      <c r="Z1246" s="46" t="e">
        <f>VLOOKUP($A1246,LNG!$A$2:$H$1999,9,FALSE)</f>
        <v>#REF!</v>
      </c>
      <c r="AA1246" s="162" t="e">
        <f>VLOOKUP($A1246,'GIÁ CP'!$A$2:$D$2000,4,FALSE)/Z1246</f>
        <v>#REF!</v>
      </c>
    </row>
    <row r="1247" spans="1:27" hidden="1">
      <c r="A1247" s="18" t="s">
        <v>1154</v>
      </c>
      <c r="B1247" s="18" t="s">
        <v>2735</v>
      </c>
      <c r="C1247" s="154" t="str">
        <f>VLOOKUP(A1247,'GIÁ CP'!$K$2:$M$2000,3,FALSE)</f>
        <v xml:space="preserve">Vật liệu xây dựng &amp; Nội thất </v>
      </c>
      <c r="D1247" s="43">
        <f>VLOOKUP($A1247,'Doanh thu'!$A$3:$Q$2000,9,FALSE)/1000000000</f>
        <v>341.841265427</v>
      </c>
      <c r="E1247" s="43">
        <f>VLOOKUP($A1247,'Doanh thu'!$A$3:$Q$2000,10,FALSE)/1000000000</f>
        <v>246.958254095</v>
      </c>
      <c r="F1247" s="43">
        <f>VLOOKUP($A1247,'Doanh thu'!$A$3:$Q$2000,11,FALSE)/1000000000</f>
        <v>316.26948875099998</v>
      </c>
      <c r="G1247" s="43">
        <f>VLOOKUP($A1247,'Doanh thu'!$A$3:$Q$2000,12,FALSE)/1000000000</f>
        <v>224.021899139</v>
      </c>
      <c r="H1247" s="43">
        <f>VLOOKUP($A1247,LNST!$A$3:$Q$1635,9,FALSE)/1000000000</f>
        <v>52.205655825999997</v>
      </c>
      <c r="I1247" s="43">
        <f>VLOOKUP($A1247,LNST!$A$3:$Q$1635,10,FALSE)/1000000000</f>
        <v>36.563151253999997</v>
      </c>
      <c r="J1247" s="43">
        <f>VLOOKUP($A1247,LNST!$A$3:$Q$1635,11,FALSE)/1000000000</f>
        <v>19.652427229000001</v>
      </c>
      <c r="K1247" s="43">
        <f>VLOOKUP($A1247,LNST!$A$3:$Q$1635,12,FALSE)/1000000000</f>
        <v>16.976561167</v>
      </c>
      <c r="L1247" s="45">
        <f>VLOOKUP($A1247,'Doanh thu'!$A$3:$Q$2000,14,FALSE)</f>
        <v>-0.10683960057139834</v>
      </c>
      <c r="M1247" s="45">
        <f>VLOOKUP($A1247,'Doanh thu'!$A$3:$Q$2000,15,FALSE)</f>
        <v>-0.21623864236452081</v>
      </c>
      <c r="N1247" s="45">
        <f>VLOOKUP($A1247,'Doanh thu'!$A$3:$Q$2000,16,FALSE)</f>
        <v>-0.17098073654009807</v>
      </c>
      <c r="O1247" s="45">
        <f>VLOOKUP($A1247,'Doanh thu'!$A$3:$Q$2000,17,FALSE)</f>
        <v>-0.20320191056705936</v>
      </c>
      <c r="P1247" s="45">
        <f>VLOOKUP($A1247,LNST!$A$3:$R$1635,14,FALSE)</f>
        <v>0.18765890838658431</v>
      </c>
      <c r="Q1247" s="45">
        <f>VLOOKUP($A1247,LNST!$A$3:$R$1635,15,FALSE)</f>
        <v>0.73016858149020758</v>
      </c>
      <c r="R1247" s="45">
        <f>VLOOKUP($A1247,LNST!$A$3:$R$1635,16,FALSE)</f>
        <v>0.28405191736120122</v>
      </c>
      <c r="S1247" s="45">
        <f>VLOOKUP($A1247,LNST!$A$3:$R$1635,17,FALSE)</f>
        <v>0.68323827528994951</v>
      </c>
      <c r="T1247" s="45">
        <f>VLOOKUP($A1247,LNG!$A$2:$H$1999,4,FALSE)/(D1247*10^9)</f>
        <v>0.13569438444787671</v>
      </c>
      <c r="U1247" s="45">
        <f>VLOOKUP($A1247,LNG!$A$2:$H$1999,5,FALSE)/(E1247*10^9)</f>
        <v>0.26512922422432061</v>
      </c>
      <c r="V1247" s="45">
        <f>VLOOKUP($A1247,LNG!$A$2:$H$1999,6,FALSE)/(F1247*10^9)</f>
        <v>0.14902956340220463</v>
      </c>
      <c r="W1247" s="45">
        <f>VLOOKUP($A1247,LNG!$A$2:$H$1999,7,FALSE)/(G1247*10^9)</f>
        <v>0.11789039543233777</v>
      </c>
      <c r="X1247" s="45">
        <f>VLOOKUP($A1247,'LNST năm'!$A$2:$I$2000,8,FALSE)</f>
        <v>-1</v>
      </c>
      <c r="Y1247" s="45">
        <f>VLOOKUP($A1247,'LNST năm'!$A$2:$I$2000,9,FALSE)</f>
        <v>-1</v>
      </c>
      <c r="Z1247" s="46" t="e">
        <f>VLOOKUP($A1247,LNG!$A$2:$H$1999,9,FALSE)</f>
        <v>#REF!</v>
      </c>
      <c r="AA1247" s="162" t="e">
        <f>VLOOKUP($A1247,'GIÁ CP'!$A$2:$D$2000,4,FALSE)/Z1247</f>
        <v>#REF!</v>
      </c>
    </row>
    <row r="1248" spans="1:27" hidden="1">
      <c r="A1248" s="18" t="s">
        <v>337</v>
      </c>
      <c r="B1248" s="18" t="s">
        <v>2037</v>
      </c>
      <c r="C1248" s="154" t="str">
        <f>VLOOKUP(A1248,'GIÁ CP'!$K$2:$M$2000,3,FALSE)</f>
        <v xml:space="preserve">Khách sạn </v>
      </c>
      <c r="D1248" s="43">
        <f>VLOOKUP($A1248,'Doanh thu'!$A$3:$Q$2000,9,FALSE)/1000000000</f>
        <v>176.63501995300001</v>
      </c>
      <c r="E1248" s="43">
        <f>VLOOKUP($A1248,'Doanh thu'!$A$3:$Q$2000,10,FALSE)/1000000000</f>
        <v>179.62556713999999</v>
      </c>
      <c r="F1248" s="43">
        <f>VLOOKUP($A1248,'Doanh thu'!$A$3:$Q$2000,11,FALSE)/1000000000</f>
        <v>252.06929435500001</v>
      </c>
      <c r="G1248" s="43">
        <f>VLOOKUP($A1248,'Doanh thu'!$A$3:$Q$2000,12,FALSE)/1000000000</f>
        <v>160.24255921599999</v>
      </c>
      <c r="H1248" s="43">
        <f>VLOOKUP($A1248,LNST!$A$3:$Q$1635,9,FALSE)/1000000000</f>
        <v>-50.596993165000001</v>
      </c>
      <c r="I1248" s="43">
        <f>VLOOKUP($A1248,LNST!$A$3:$Q$1635,10,FALSE)/1000000000</f>
        <v>59.756671588000003</v>
      </c>
      <c r="J1248" s="43">
        <f>VLOOKUP($A1248,LNST!$A$3:$Q$1635,11,FALSE)/1000000000</f>
        <v>41.357529333000002</v>
      </c>
      <c r="K1248" s="43">
        <f>VLOOKUP($A1248,LNST!$A$3:$Q$1635,12,FALSE)/1000000000</f>
        <v>-41.064253426000001</v>
      </c>
      <c r="L1248" s="45">
        <f>VLOOKUP($A1248,'Doanh thu'!$A$3:$Q$2000,14,FALSE)</f>
        <v>-0.18854988836976871</v>
      </c>
      <c r="M1248" s="45">
        <f>VLOOKUP($A1248,'Doanh thu'!$A$3:$Q$2000,15,FALSE)</f>
        <v>-3.1288672760884984E-2</v>
      </c>
      <c r="N1248" s="45">
        <f>VLOOKUP($A1248,'Doanh thu'!$A$3:$Q$2000,16,FALSE)</f>
        <v>0.72587227423971701</v>
      </c>
      <c r="O1248" s="45">
        <f>VLOOKUP($A1248,'Doanh thu'!$A$3:$Q$2000,17,FALSE)</f>
        <v>6.2649491557728573E-2</v>
      </c>
      <c r="P1248" s="45">
        <f>VLOOKUP($A1248,LNST!$A$3:$R$1635,14,FALSE)</f>
        <v>-2.0931849596438239</v>
      </c>
      <c r="Q1248" s="45">
        <f>VLOOKUP($A1248,LNST!$A$3:$R$1635,15,FALSE)</f>
        <v>2.4537580086342095</v>
      </c>
      <c r="R1248" s="45">
        <f>VLOOKUP($A1248,LNST!$A$3:$R$1635,16,FALSE)</f>
        <v>-2.2102039255894886E-2</v>
      </c>
      <c r="S1248" s="45">
        <f>VLOOKUP($A1248,LNST!$A$3:$R$1635,17,FALSE)</f>
        <v>6.5898504623055215E-2</v>
      </c>
      <c r="T1248" s="45">
        <f>VLOOKUP($A1248,LNG!$A$2:$H$1999,4,FALSE)/(D1248*10^9)</f>
        <v>0.20647546467118666</v>
      </c>
      <c r="U1248" s="45">
        <f>VLOOKUP($A1248,LNG!$A$2:$H$1999,5,FALSE)/(E1248*10^9)</f>
        <v>0.2435015549312631</v>
      </c>
      <c r="V1248" s="45">
        <f>VLOOKUP($A1248,LNG!$A$2:$H$1999,6,FALSE)/(F1248*10^9)</f>
        <v>0.21288929839437049</v>
      </c>
      <c r="W1248" s="45">
        <f>VLOOKUP($A1248,LNG!$A$2:$H$1999,7,FALSE)/(G1248*10^9)</f>
        <v>0.65735695061516641</v>
      </c>
      <c r="X1248" s="45">
        <f>VLOOKUP($A1248,'LNST năm'!$A$2:$I$2000,8,FALSE)</f>
        <v>-1</v>
      </c>
      <c r="Y1248" s="45">
        <f>VLOOKUP($A1248,'LNST năm'!$A$2:$I$2000,9,FALSE)</f>
        <v>-1</v>
      </c>
      <c r="Z1248" s="46" t="e">
        <f>VLOOKUP($A1248,LNG!$A$2:$H$1999,9,FALSE)</f>
        <v>#REF!</v>
      </c>
      <c r="AA1248" s="162" t="e">
        <f>VLOOKUP($A1248,'GIÁ CP'!$A$2:$D$2000,4,FALSE)/Z1248</f>
        <v>#REF!</v>
      </c>
    </row>
    <row r="1249" spans="1:27" hidden="1">
      <c r="A1249" s="18" t="s">
        <v>724</v>
      </c>
      <c r="B1249" s="18" t="s">
        <v>2160</v>
      </c>
      <c r="C1249" s="154" t="str">
        <f>VLOOKUP(A1249,'GIÁ CP'!$K$2:$M$2000,3,FALSE)</f>
        <v xml:space="preserve">Sản xuất giấy </v>
      </c>
      <c r="D1249" s="43">
        <f>VLOOKUP($A1249,'Doanh thu'!$A$3:$Q$2000,9,FALSE)/1000000000</f>
        <v>959.69052188199998</v>
      </c>
      <c r="E1249" s="43">
        <f>VLOOKUP($A1249,'Doanh thu'!$A$3:$Q$2000,10,FALSE)/1000000000</f>
        <v>705.781325928</v>
      </c>
      <c r="F1249" s="43">
        <f>VLOOKUP($A1249,'Doanh thu'!$A$3:$Q$2000,11,FALSE)/1000000000</f>
        <v>802.70098292600005</v>
      </c>
      <c r="G1249" s="43">
        <f>VLOOKUP($A1249,'Doanh thu'!$A$3:$Q$2000,12,FALSE)/1000000000</f>
        <v>838.54909802300006</v>
      </c>
      <c r="H1249" s="43">
        <f>VLOOKUP($A1249,LNST!$A$3:$Q$1635,9,FALSE)/1000000000</f>
        <v>17.970576016999999</v>
      </c>
      <c r="I1249" s="43">
        <f>VLOOKUP($A1249,LNST!$A$3:$Q$1635,10,FALSE)/1000000000</f>
        <v>9.6544341599999992</v>
      </c>
      <c r="J1249" s="43">
        <f>VLOOKUP($A1249,LNST!$A$3:$Q$1635,11,FALSE)/1000000000</f>
        <v>8.7435940829999996</v>
      </c>
      <c r="K1249" s="43">
        <f>VLOOKUP($A1249,LNST!$A$3:$Q$1635,12,FALSE)/1000000000</f>
        <v>12.682190325000001</v>
      </c>
      <c r="L1249" s="45">
        <f>VLOOKUP($A1249,'Doanh thu'!$A$3:$Q$2000,14,FALSE)</f>
        <v>1.1915805193918036</v>
      </c>
      <c r="M1249" s="45">
        <f>VLOOKUP($A1249,'Doanh thu'!$A$3:$Q$2000,15,FALSE)</f>
        <v>0.43285942715737602</v>
      </c>
      <c r="N1249" s="45">
        <f>VLOOKUP($A1249,'Doanh thu'!$A$3:$Q$2000,16,FALSE)</f>
        <v>0.51928951666414314</v>
      </c>
      <c r="O1249" s="45">
        <f>VLOOKUP($A1249,'Doanh thu'!$A$3:$Q$2000,17,FALSE)</f>
        <v>0.27888583429281416</v>
      </c>
      <c r="P1249" s="45">
        <f>VLOOKUP($A1249,LNST!$A$3:$R$1635,14,FALSE)</f>
        <v>1.172466949847808</v>
      </c>
      <c r="Q1249" s="45">
        <f>VLOOKUP($A1249,LNST!$A$3:$R$1635,15,FALSE)</f>
        <v>3.1819860255175962</v>
      </c>
      <c r="R1249" s="45">
        <f>VLOOKUP($A1249,LNST!$A$3:$R$1635,16,FALSE)</f>
        <v>1.4361418523664853</v>
      </c>
      <c r="S1249" s="45">
        <f>VLOOKUP($A1249,LNST!$A$3:$R$1635,17,FALSE)</f>
        <v>8.9835729579325216E-2</v>
      </c>
      <c r="T1249" s="45">
        <f>VLOOKUP($A1249,LNG!$A$2:$H$1999,4,FALSE)/(D1249*10^9)</f>
        <v>3.5072486623076764E-2</v>
      </c>
      <c r="U1249" s="45">
        <f>VLOOKUP($A1249,LNG!$A$2:$H$1999,5,FALSE)/(E1249*10^9)</f>
        <v>8.7433995108699217E-2</v>
      </c>
      <c r="V1249" s="45">
        <f>VLOOKUP($A1249,LNG!$A$2:$H$1999,6,FALSE)/(F1249*10^9)</f>
        <v>6.6431324219414736E-2</v>
      </c>
      <c r="W1249" s="45">
        <f>VLOOKUP($A1249,LNG!$A$2:$H$1999,7,FALSE)/(G1249*10^9)</f>
        <v>6.1045660420704369E-2</v>
      </c>
      <c r="X1249" s="45">
        <f>VLOOKUP($A1249,'LNST năm'!$A$2:$I$2000,8,FALSE)</f>
        <v>1.7539039372395939</v>
      </c>
      <c r="Y1249" s="45">
        <f>VLOOKUP($A1249,'LNST năm'!$A$2:$I$2000,9,FALSE)</f>
        <v>0.12072176526907308</v>
      </c>
      <c r="Z1249" s="46" t="e">
        <f>VLOOKUP($A1249,LNG!$A$2:$H$1999,9,FALSE)</f>
        <v>#REF!</v>
      </c>
      <c r="AA1249" s="162" t="e">
        <f>VLOOKUP($A1249,'GIÁ CP'!$A$2:$D$2000,4,FALSE)/Z1249</f>
        <v>#REF!</v>
      </c>
    </row>
    <row r="1250" spans="1:27" hidden="1">
      <c r="A1250" s="18" t="s">
        <v>1248</v>
      </c>
      <c r="B1250" s="18" t="s">
        <v>2906</v>
      </c>
      <c r="C1250" s="154" t="str">
        <f>VLOOKUP(A1250,'GIÁ CP'!$K$2:$M$2000,3,FALSE)</f>
        <v xml:space="preserve">Khai khoáng </v>
      </c>
      <c r="D1250" s="43" t="e">
        <f>VLOOKUP($A1250,'Doanh thu'!$A$3:$Q$2000,9,FALSE)/1000000000</f>
        <v>#N/A</v>
      </c>
      <c r="E1250" s="43" t="e">
        <f>VLOOKUP($A1250,'Doanh thu'!$A$3:$Q$2000,10,FALSE)/1000000000</f>
        <v>#N/A</v>
      </c>
      <c r="F1250" s="43" t="e">
        <f>VLOOKUP($A1250,'Doanh thu'!$A$3:$Q$2000,11,FALSE)/1000000000</f>
        <v>#N/A</v>
      </c>
      <c r="G1250" s="43" t="e">
        <f>VLOOKUP($A1250,'Doanh thu'!$A$3:$Q$2000,12,FALSE)/1000000000</f>
        <v>#N/A</v>
      </c>
      <c r="H1250" s="43" t="e">
        <f>VLOOKUP($A1250,LNST!$A$3:$Q$1635,9,FALSE)/1000000000</f>
        <v>#N/A</v>
      </c>
      <c r="I1250" s="43" t="e">
        <f>VLOOKUP($A1250,LNST!$A$3:$Q$1635,10,FALSE)/1000000000</f>
        <v>#N/A</v>
      </c>
      <c r="J1250" s="43" t="e">
        <f>VLOOKUP($A1250,LNST!$A$3:$Q$1635,11,FALSE)/1000000000</f>
        <v>#N/A</v>
      </c>
      <c r="K1250" s="43" t="e">
        <f>VLOOKUP($A1250,LNST!$A$3:$Q$1635,12,FALSE)/1000000000</f>
        <v>#N/A</v>
      </c>
      <c r="L1250" s="45" t="e">
        <f>VLOOKUP($A1250,'Doanh thu'!$A$3:$Q$2000,14,FALSE)</f>
        <v>#N/A</v>
      </c>
      <c r="M1250" s="45" t="e">
        <f>VLOOKUP($A1250,'Doanh thu'!$A$3:$Q$2000,15,FALSE)</f>
        <v>#N/A</v>
      </c>
      <c r="N1250" s="45" t="e">
        <f>VLOOKUP($A1250,'Doanh thu'!$A$3:$Q$2000,16,FALSE)</f>
        <v>#N/A</v>
      </c>
      <c r="O1250" s="45" t="e">
        <f>VLOOKUP($A1250,'Doanh thu'!$A$3:$Q$2000,17,FALSE)</f>
        <v>#N/A</v>
      </c>
      <c r="P1250" s="45" t="e">
        <f>VLOOKUP($A1250,LNST!$A$3:$R$1635,14,FALSE)</f>
        <v>#N/A</v>
      </c>
      <c r="Q1250" s="45" t="e">
        <f>VLOOKUP($A1250,LNST!$A$3:$R$1635,15,FALSE)</f>
        <v>#N/A</v>
      </c>
      <c r="R1250" s="45" t="e">
        <f>VLOOKUP($A1250,LNST!$A$3:$R$1635,16,FALSE)</f>
        <v>#N/A</v>
      </c>
      <c r="S1250" s="45" t="e">
        <f>VLOOKUP($A1250,LNST!$A$3:$R$1635,17,FALSE)</f>
        <v>#N/A</v>
      </c>
      <c r="T1250" s="45" t="e">
        <f>VLOOKUP($A1250,LNG!$A$2:$H$1999,4,FALSE)/(D1250*10^9)</f>
        <v>#N/A</v>
      </c>
      <c r="U1250" s="45" t="e">
        <f>VLOOKUP($A1250,LNG!$A$2:$H$1999,5,FALSE)/(E1250*10^9)</f>
        <v>#N/A</v>
      </c>
      <c r="V1250" s="45" t="e">
        <f>VLOOKUP($A1250,LNG!$A$2:$H$1999,6,FALSE)/(F1250*10^9)</f>
        <v>#N/A</v>
      </c>
      <c r="W1250" s="45" t="e">
        <f>VLOOKUP($A1250,LNG!$A$2:$H$1999,7,FALSE)/(G1250*10^9)</f>
        <v>#N/A</v>
      </c>
      <c r="X1250" s="45" t="e">
        <f>VLOOKUP($A1250,'LNST năm'!$A$2:$I$2000,8,FALSE)</f>
        <v>#N/A</v>
      </c>
      <c r="Y1250" s="45" t="e">
        <f>VLOOKUP($A1250,'LNST năm'!$A$2:$I$2000,9,FALSE)</f>
        <v>#N/A</v>
      </c>
      <c r="Z1250" s="46" t="e">
        <f>VLOOKUP($A1250,LNG!$A$2:$H$1999,9,FALSE)</f>
        <v>#N/A</v>
      </c>
      <c r="AA1250" s="162" t="e">
        <f>VLOOKUP($A1250,'GIÁ CP'!$A$2:$D$2000,4,FALSE)/Z1250</f>
        <v>#N/A</v>
      </c>
    </row>
    <row r="1251" spans="1:27">
      <c r="A1251" s="18" t="s">
        <v>858</v>
      </c>
      <c r="B1251" s="18" t="s">
        <v>2750</v>
      </c>
      <c r="C1251" s="154" t="str">
        <f>VLOOKUP(A1251,'GIÁ CP'!$K$2:$M$2000,3,FALSE)</f>
        <v xml:space="preserve">Sản xuất &amp; Phân phối Điện </v>
      </c>
      <c r="D1251" s="43">
        <f>VLOOKUP($A1251,'Doanh thu'!$A$3:$Q$2000,9,FALSE)/1000000000</f>
        <v>74.945619563999998</v>
      </c>
      <c r="E1251" s="43">
        <f>VLOOKUP($A1251,'Doanh thu'!$A$3:$Q$2000,10,FALSE)/1000000000</f>
        <v>91.450272999000006</v>
      </c>
      <c r="F1251" s="43">
        <f>VLOOKUP($A1251,'Doanh thu'!$A$3:$Q$2000,11,FALSE)/1000000000</f>
        <v>98.028460342000002</v>
      </c>
      <c r="G1251" s="43">
        <f>VLOOKUP($A1251,'Doanh thu'!$A$3:$Q$2000,12,FALSE)/1000000000</f>
        <v>86.791237783</v>
      </c>
      <c r="H1251" s="43">
        <f>VLOOKUP($A1251,LNST!$A$3:$Q$1635,9,FALSE)/1000000000</f>
        <v>32.819010356</v>
      </c>
      <c r="I1251" s="43">
        <f>VLOOKUP($A1251,LNST!$A$3:$Q$1635,10,FALSE)/1000000000</f>
        <v>39.561650892999999</v>
      </c>
      <c r="J1251" s="43">
        <f>VLOOKUP($A1251,LNST!$A$3:$Q$1635,11,FALSE)/1000000000</f>
        <v>44.991958363000002</v>
      </c>
      <c r="K1251" s="43">
        <f>VLOOKUP($A1251,LNST!$A$3:$Q$1635,12,FALSE)/1000000000</f>
        <v>48.329465554999999</v>
      </c>
      <c r="L1251" s="45">
        <f>VLOOKUP($A1251,'Doanh thu'!$A$3:$Q$2000,14,FALSE)</f>
        <v>0.13604112363069001</v>
      </c>
      <c r="M1251" s="45">
        <f>VLOOKUP($A1251,'Doanh thu'!$A$3:$Q$2000,15,FALSE)</f>
        <v>8.7848850945650217E-2</v>
      </c>
      <c r="N1251" s="45">
        <f>VLOOKUP($A1251,'Doanh thu'!$A$3:$Q$2000,16,FALSE)</f>
        <v>5.7111608154708213E-2</v>
      </c>
      <c r="O1251" s="45">
        <f>VLOOKUP($A1251,'Doanh thu'!$A$3:$Q$2000,17,FALSE)</f>
        <v>0.25190801156214448</v>
      </c>
      <c r="P1251" s="45">
        <f>VLOOKUP($A1251,LNST!$A$3:$R$1635,14,FALSE)</f>
        <v>1.9419860363962059E-2</v>
      </c>
      <c r="Q1251" s="45">
        <f>VLOOKUP($A1251,LNST!$A$3:$R$1635,15,FALSE)</f>
        <v>-0.19019241362719547</v>
      </c>
      <c r="R1251" s="45">
        <f>VLOOKUP($A1251,LNST!$A$3:$R$1635,16,FALSE)</f>
        <v>-0.34408008125150086</v>
      </c>
      <c r="S1251" s="45">
        <f>VLOOKUP($A1251,LNST!$A$3:$R$1635,17,FALSE)</f>
        <v>-6.2367604933912524E-2</v>
      </c>
      <c r="T1251" s="45">
        <f>VLOOKUP($A1251,LNG!$A$2:$H$1999,4,FALSE)/(D1251*10^9)</f>
        <v>0.56949441500783593</v>
      </c>
      <c r="U1251" s="45">
        <f>VLOOKUP($A1251,LNG!$A$2:$H$1999,5,FALSE)/(E1251*10^9)</f>
        <v>0.43977491784458395</v>
      </c>
      <c r="V1251" s="45">
        <f>VLOOKUP($A1251,LNG!$A$2:$H$1999,6,FALSE)/(F1251*10^9)</f>
        <v>0.5187135371156496</v>
      </c>
      <c r="W1251" s="45">
        <f>VLOOKUP($A1251,LNG!$A$2:$H$1999,7,FALSE)/(G1251*10^9)</f>
        <v>0.64866102800330427</v>
      </c>
      <c r="X1251" s="45">
        <f>VLOOKUP($A1251,'LNST năm'!$A$2:$I$2000,8,FALSE)</f>
        <v>-1</v>
      </c>
      <c r="Y1251" s="45">
        <f>VLOOKUP($A1251,'LNST năm'!$A$2:$I$2000,9,FALSE)</f>
        <v>-1</v>
      </c>
      <c r="Z1251" s="46" t="e">
        <f>VLOOKUP($A1251,LNG!$A$2:$H$1999,9,FALSE)</f>
        <v>#REF!</v>
      </c>
      <c r="AA1251" s="162" t="e">
        <f>VLOOKUP($A1251,'GIÁ CP'!$A$2:$D$2000,4,FALSE)/Z1251</f>
        <v>#REF!</v>
      </c>
    </row>
    <row r="1252" spans="1:27">
      <c r="A1252" s="18" t="s">
        <v>520</v>
      </c>
      <c r="B1252" s="18" t="s">
        <v>2233</v>
      </c>
      <c r="C1252" s="154" t="str">
        <f>VLOOKUP(A1252,'GIÁ CP'!$K$2:$M$2000,3,FALSE)</f>
        <v xml:space="preserve">Sản phẩm hóa dầu, Nông dược &amp; Hóa chất khác </v>
      </c>
      <c r="D1252" s="43">
        <f>VLOOKUP($A1252,'Doanh thu'!$A$3:$Q$2000,9,FALSE)/1000000000</f>
        <v>371.21050289499999</v>
      </c>
      <c r="E1252" s="43">
        <f>VLOOKUP($A1252,'Doanh thu'!$A$3:$Q$2000,10,FALSE)/1000000000</f>
        <v>196.77519462999999</v>
      </c>
      <c r="F1252" s="43">
        <f>VLOOKUP($A1252,'Doanh thu'!$A$3:$Q$2000,11,FALSE)/1000000000</f>
        <v>219.727721323</v>
      </c>
      <c r="G1252" s="43">
        <f>VLOOKUP($A1252,'Doanh thu'!$A$3:$Q$2000,12,FALSE)/1000000000</f>
        <v>515.08459727699994</v>
      </c>
      <c r="H1252" s="43">
        <f>VLOOKUP($A1252,LNST!$A$3:$Q$1635,9,FALSE)/1000000000</f>
        <v>28.321441939</v>
      </c>
      <c r="I1252" s="43">
        <f>VLOOKUP($A1252,LNST!$A$3:$Q$1635,10,FALSE)/1000000000</f>
        <v>26.591806098999999</v>
      </c>
      <c r="J1252" s="43">
        <f>VLOOKUP($A1252,LNST!$A$3:$Q$1635,11,FALSE)/1000000000</f>
        <v>45.099331724999999</v>
      </c>
      <c r="K1252" s="43">
        <f>VLOOKUP($A1252,LNST!$A$3:$Q$1635,12,FALSE)/1000000000</f>
        <v>53.980528702999997</v>
      </c>
      <c r="L1252" s="45">
        <f>VLOOKUP($A1252,'Doanh thu'!$A$3:$Q$2000,14,FALSE)</f>
        <v>0.25354270484310032</v>
      </c>
      <c r="M1252" s="45">
        <f>VLOOKUP($A1252,'Doanh thu'!$A$3:$Q$2000,15,FALSE)</f>
        <v>7.8878479664693066E-2</v>
      </c>
      <c r="N1252" s="45">
        <f>VLOOKUP($A1252,'Doanh thu'!$A$3:$Q$2000,16,FALSE)</f>
        <v>0.40673996758377212</v>
      </c>
      <c r="O1252" s="45">
        <f>VLOOKUP($A1252,'Doanh thu'!$A$3:$Q$2000,17,FALSE)</f>
        <v>0.13800092683712159</v>
      </c>
      <c r="P1252" s="45">
        <f>VLOOKUP($A1252,LNST!$A$3:$R$1635,14,FALSE)</f>
        <v>0.76174107026739191</v>
      </c>
      <c r="Q1252" s="45">
        <f>VLOOKUP($A1252,LNST!$A$3:$R$1635,15,FALSE)</f>
        <v>2.8305803549716719</v>
      </c>
      <c r="R1252" s="45">
        <f>VLOOKUP($A1252,LNST!$A$3:$R$1635,16,FALSE)</f>
        <v>2.0109533842900356</v>
      </c>
      <c r="S1252" s="45">
        <f>VLOOKUP($A1252,LNST!$A$3:$R$1635,17,FALSE)</f>
        <v>0.39188357721433287</v>
      </c>
      <c r="T1252" s="45">
        <f>VLOOKUP($A1252,LNG!$A$2:$H$1999,4,FALSE)/(D1252*10^9)</f>
        <v>0.32261217813083881</v>
      </c>
      <c r="U1252" s="45">
        <f>VLOOKUP($A1252,LNG!$A$2:$H$1999,5,FALSE)/(E1252*10^9)</f>
        <v>0.46103999187288214</v>
      </c>
      <c r="V1252" s="45">
        <f>VLOOKUP($A1252,LNG!$A$2:$H$1999,6,FALSE)/(F1252*10^9)</f>
        <v>0.23847254890052477</v>
      </c>
      <c r="W1252" s="45">
        <f>VLOOKUP($A1252,LNG!$A$2:$H$1999,7,FALSE)/(G1252*10^9)</f>
        <v>0.1299390378936276</v>
      </c>
      <c r="X1252" s="45">
        <f>VLOOKUP($A1252,'LNST năm'!$A$2:$I$2000,8,FALSE)</f>
        <v>2.1988210377591759</v>
      </c>
      <c r="Y1252" s="45">
        <f>VLOOKUP($A1252,'LNST năm'!$A$2:$I$2000,9,FALSE)</f>
        <v>0.77437786810686737</v>
      </c>
      <c r="Z1252" s="46" t="e">
        <f>VLOOKUP($A1252,LNG!$A$2:$H$1999,9,FALSE)</f>
        <v>#REF!</v>
      </c>
      <c r="AA1252" s="162" t="e">
        <f>VLOOKUP($A1252,'GIÁ CP'!$A$2:$D$2000,4,FALSE)/Z1252</f>
        <v>#REF!</v>
      </c>
    </row>
    <row r="1253" spans="1:27" hidden="1">
      <c r="A1253" s="18" t="s">
        <v>912</v>
      </c>
      <c r="B1253" s="18" t="s">
        <v>2398</v>
      </c>
      <c r="C1253" s="154" t="str">
        <f>VLOOKUP(A1253,'GIÁ CP'!$K$2:$M$2000,3,FALSE)</f>
        <v xml:space="preserve">Lâm sản và Chế biến gỗ </v>
      </c>
      <c r="D1253" s="43">
        <f>VLOOKUP($A1253,'Doanh thu'!$A$3:$Q$2000,9,FALSE)/1000000000</f>
        <v>548.09459707500002</v>
      </c>
      <c r="E1253" s="43">
        <f>VLOOKUP($A1253,'Doanh thu'!$A$3:$Q$2000,10,FALSE)/1000000000</f>
        <v>415.09266907699998</v>
      </c>
      <c r="F1253" s="43">
        <f>VLOOKUP($A1253,'Doanh thu'!$A$3:$Q$2000,11,FALSE)/1000000000</f>
        <v>488.30027188600002</v>
      </c>
      <c r="G1253" s="43">
        <f>VLOOKUP($A1253,'Doanh thu'!$A$3:$Q$2000,12,FALSE)/1000000000</f>
        <v>584.17863432800004</v>
      </c>
      <c r="H1253" s="43">
        <f>VLOOKUP($A1253,LNST!$A$3:$Q$1635,9,FALSE)/1000000000</f>
        <v>90.833449829000003</v>
      </c>
      <c r="I1253" s="43">
        <f>VLOOKUP($A1253,LNST!$A$3:$Q$1635,10,FALSE)/1000000000</f>
        <v>102.384320911</v>
      </c>
      <c r="J1253" s="43">
        <f>VLOOKUP($A1253,LNST!$A$3:$Q$1635,11,FALSE)/1000000000</f>
        <v>129.57975936899999</v>
      </c>
      <c r="K1253" s="43">
        <f>VLOOKUP($A1253,LNST!$A$3:$Q$1635,12,FALSE)/1000000000</f>
        <v>160.758312338</v>
      </c>
      <c r="L1253" s="45">
        <f>VLOOKUP($A1253,'Doanh thu'!$A$3:$Q$2000,14,FALSE)</f>
        <v>0.31828326197387241</v>
      </c>
      <c r="M1253" s="45">
        <f>VLOOKUP($A1253,'Doanh thu'!$A$3:$Q$2000,15,FALSE)</f>
        <v>7.4011736945379228E-2</v>
      </c>
      <c r="N1253" s="45">
        <f>VLOOKUP($A1253,'Doanh thu'!$A$3:$Q$2000,16,FALSE)</f>
        <v>9.6725226191101757E-2</v>
      </c>
      <c r="O1253" s="45">
        <f>VLOOKUP($A1253,'Doanh thu'!$A$3:$Q$2000,17,FALSE)</f>
        <v>0.30602357597840629</v>
      </c>
      <c r="P1253" s="45">
        <f>VLOOKUP($A1253,LNST!$A$3:$R$1635,14,FALSE)</f>
        <v>-8.8071500693512453E-2</v>
      </c>
      <c r="Q1253" s="45">
        <f>VLOOKUP($A1253,LNST!$A$3:$R$1635,15,FALSE)</f>
        <v>-2.9099598897059851E-2</v>
      </c>
      <c r="R1253" s="45">
        <f>VLOOKUP($A1253,LNST!$A$3:$R$1635,16,FALSE)</f>
        <v>1.133280474334811</v>
      </c>
      <c r="S1253" s="45">
        <f>VLOOKUP($A1253,LNST!$A$3:$R$1635,17,FALSE)</f>
        <v>36.984091709780259</v>
      </c>
      <c r="T1253" s="45">
        <f>VLOOKUP($A1253,LNG!$A$2:$H$1999,4,FALSE)/(D1253*10^9)</f>
        <v>0.15278616212401933</v>
      </c>
      <c r="U1253" s="45">
        <f>VLOOKUP($A1253,LNG!$A$2:$H$1999,5,FALSE)/(E1253*10^9)</f>
        <v>0.211138710109916</v>
      </c>
      <c r="V1253" s="45">
        <f>VLOOKUP($A1253,LNG!$A$2:$H$1999,6,FALSE)/(F1253*10^9)</f>
        <v>0.11286736523641928</v>
      </c>
      <c r="W1253" s="45">
        <f>VLOOKUP($A1253,LNG!$A$2:$H$1999,7,FALSE)/(G1253*10^9)</f>
        <v>0.1859381287950567</v>
      </c>
      <c r="X1253" s="45">
        <f>VLOOKUP($A1253,'LNST năm'!$A$2:$I$2000,8,FALSE)</f>
        <v>-1</v>
      </c>
      <c r="Y1253" s="45">
        <f>VLOOKUP($A1253,'LNST năm'!$A$2:$I$2000,9,FALSE)</f>
        <v>-1</v>
      </c>
      <c r="Z1253" s="46" t="e">
        <f>VLOOKUP($A1253,LNG!$A$2:$H$1999,9,FALSE)</f>
        <v>#REF!</v>
      </c>
      <c r="AA1253" s="162" t="e">
        <f>VLOOKUP($A1253,'GIÁ CP'!$A$2:$D$2000,4,FALSE)/Z1253</f>
        <v>#REF!</v>
      </c>
    </row>
    <row r="1254" spans="1:27" hidden="1">
      <c r="A1254" s="18" t="s">
        <v>19</v>
      </c>
      <c r="B1254" s="18" t="s">
        <v>1671</v>
      </c>
      <c r="C1254" s="154" t="str">
        <f>VLOOKUP(A1254,'GIÁ CP'!$K$2:$M$2000,3,FALSE)</f>
        <v xml:space="preserve">Sản phẩm hóa dầu, Nông dược &amp; Hóa chất khác </v>
      </c>
      <c r="D1254" s="43">
        <f>VLOOKUP($A1254,'Doanh thu'!$A$3:$Q$2000,9,FALSE)/1000000000</f>
        <v>3534.5612108260002</v>
      </c>
      <c r="E1254" s="43">
        <f>VLOOKUP($A1254,'Doanh thu'!$A$3:$Q$2000,10,FALSE)/1000000000</f>
        <v>2059.5370363020002</v>
      </c>
      <c r="F1254" s="43">
        <f>VLOOKUP($A1254,'Doanh thu'!$A$3:$Q$2000,11,FALSE)/1000000000</f>
        <v>2468.094589244</v>
      </c>
      <c r="G1254" s="43">
        <f>VLOOKUP($A1254,'Doanh thu'!$A$3:$Q$2000,12,FALSE)/1000000000</f>
        <v>3345.4454345620002</v>
      </c>
      <c r="H1254" s="43">
        <f>VLOOKUP($A1254,LNST!$A$3:$Q$1635,9,FALSE)/1000000000</f>
        <v>115.702421755</v>
      </c>
      <c r="I1254" s="43">
        <f>VLOOKUP($A1254,LNST!$A$3:$Q$1635,10,FALSE)/1000000000</f>
        <v>61.172285524999999</v>
      </c>
      <c r="J1254" s="43">
        <f>VLOOKUP($A1254,LNST!$A$3:$Q$1635,11,FALSE)/1000000000</f>
        <v>40.387581257999997</v>
      </c>
      <c r="K1254" s="43">
        <f>VLOOKUP($A1254,LNST!$A$3:$Q$1635,12,FALSE)/1000000000</f>
        <v>124.201533146</v>
      </c>
      <c r="L1254" s="45">
        <f>VLOOKUP($A1254,'Doanh thu'!$A$3:$Q$2000,14,FALSE)</f>
        <v>0.21212324706274502</v>
      </c>
      <c r="M1254" s="45">
        <f>VLOOKUP($A1254,'Doanh thu'!$A$3:$Q$2000,15,FALSE)</f>
        <v>1.4059188449977066E-2</v>
      </c>
      <c r="N1254" s="45">
        <f>VLOOKUP($A1254,'Doanh thu'!$A$3:$Q$2000,16,FALSE)</f>
        <v>-1.0963985012286894E-3</v>
      </c>
      <c r="O1254" s="45">
        <f>VLOOKUP($A1254,'Doanh thu'!$A$3:$Q$2000,17,FALSE)</f>
        <v>0.30974944331107523</v>
      </c>
      <c r="P1254" s="45">
        <f>VLOOKUP($A1254,LNST!$A$3:$R$1635,14,FALSE)</f>
        <v>-0.30981143729264865</v>
      </c>
      <c r="Q1254" s="45">
        <f>VLOOKUP($A1254,LNST!$A$3:$R$1635,15,FALSE)</f>
        <v>0.16124113740380716</v>
      </c>
      <c r="R1254" s="45">
        <f>VLOOKUP($A1254,LNST!$A$3:$R$1635,16,FALSE)</f>
        <v>-0.43806956465094177</v>
      </c>
      <c r="S1254" s="45">
        <f>VLOOKUP($A1254,LNST!$A$3:$R$1635,17,FALSE)</f>
        <v>0.34106718531622604</v>
      </c>
      <c r="T1254" s="45">
        <f>VLOOKUP($A1254,LNG!$A$2:$H$1999,4,FALSE)/(D1254*10^9)</f>
        <v>0.10580875912164553</v>
      </c>
      <c r="U1254" s="45">
        <f>VLOOKUP($A1254,LNG!$A$2:$H$1999,5,FALSE)/(E1254*10^9)</f>
        <v>0.20076323021722511</v>
      </c>
      <c r="V1254" s="45">
        <f>VLOOKUP($A1254,LNG!$A$2:$H$1999,6,FALSE)/(F1254*10^9)</f>
        <v>8.9475469601691185E-2</v>
      </c>
      <c r="W1254" s="45">
        <f>VLOOKUP($A1254,LNG!$A$2:$H$1999,7,FALSE)/(G1254*10^9)</f>
        <v>9.4754121169966801E-2</v>
      </c>
      <c r="X1254" s="45">
        <f>VLOOKUP($A1254,'LNST năm'!$A$2:$I$2000,8,FALSE)</f>
        <v>-1</v>
      </c>
      <c r="Y1254" s="45">
        <f>VLOOKUP($A1254,'LNST năm'!$A$2:$I$2000,9,FALSE)</f>
        <v>-1</v>
      </c>
      <c r="Z1254" s="46" t="e">
        <f>VLOOKUP($A1254,LNG!$A$2:$H$1999,9,FALSE)</f>
        <v>#REF!</v>
      </c>
      <c r="AA1254" s="162" t="e">
        <f>VLOOKUP($A1254,'GIÁ CP'!$A$2:$D$2000,4,FALSE)/Z1254</f>
        <v>#REF!</v>
      </c>
    </row>
    <row r="1255" spans="1:27" hidden="1">
      <c r="A1255" s="18" t="s">
        <v>723</v>
      </c>
      <c r="B1255" s="18" t="s">
        <v>1704</v>
      </c>
      <c r="C1255" s="154" t="str">
        <f>VLOOKUP(A1255,'GIÁ CP'!$K$2:$M$2000,3,FALSE)</f>
        <v xml:space="preserve">Bất động sản </v>
      </c>
      <c r="D1255" s="43">
        <f>VLOOKUP($A1255,'Doanh thu'!$A$3:$Q$2000,9,FALSE)/1000000000</f>
        <v>349.77714141299998</v>
      </c>
      <c r="E1255" s="43">
        <f>VLOOKUP($A1255,'Doanh thu'!$A$3:$Q$2000,10,FALSE)/1000000000</f>
        <v>334.24268892999999</v>
      </c>
      <c r="F1255" s="43">
        <f>VLOOKUP($A1255,'Doanh thu'!$A$3:$Q$2000,11,FALSE)/1000000000</f>
        <v>517.88237231400001</v>
      </c>
      <c r="G1255" s="43">
        <f>VLOOKUP($A1255,'Doanh thu'!$A$3:$Q$2000,12,FALSE)/1000000000</f>
        <v>450.17319420199999</v>
      </c>
      <c r="H1255" s="43">
        <f>VLOOKUP($A1255,LNST!$A$3:$Q$1635,9,FALSE)/1000000000</f>
        <v>39.464365395000002</v>
      </c>
      <c r="I1255" s="43">
        <f>VLOOKUP($A1255,LNST!$A$3:$Q$1635,10,FALSE)/1000000000</f>
        <v>23.096406797</v>
      </c>
      <c r="J1255" s="43">
        <f>VLOOKUP($A1255,LNST!$A$3:$Q$1635,11,FALSE)/1000000000</f>
        <v>9.3976964770000002</v>
      </c>
      <c r="K1255" s="43">
        <f>VLOOKUP($A1255,LNST!$A$3:$Q$1635,12,FALSE)/1000000000</f>
        <v>16.786266994000002</v>
      </c>
      <c r="L1255" s="45">
        <f>VLOOKUP($A1255,'Doanh thu'!$A$3:$Q$2000,14,FALSE)</f>
        <v>4.9807394228820218E-2</v>
      </c>
      <c r="M1255" s="45">
        <f>VLOOKUP($A1255,'Doanh thu'!$A$3:$Q$2000,15,FALSE)</f>
        <v>1.9010097809541569E-2</v>
      </c>
      <c r="N1255" s="45">
        <f>VLOOKUP($A1255,'Doanh thu'!$A$3:$Q$2000,16,FALSE)</f>
        <v>0.35161608012776552</v>
      </c>
      <c r="O1255" s="45">
        <f>VLOOKUP($A1255,'Doanh thu'!$A$3:$Q$2000,17,FALSE)</f>
        <v>1.9168190848027242</v>
      </c>
      <c r="P1255" s="45">
        <f>VLOOKUP($A1255,LNST!$A$3:$R$1635,14,FALSE)</f>
        <v>4.1286126681091186</v>
      </c>
      <c r="Q1255" s="45">
        <f>VLOOKUP($A1255,LNST!$A$3:$R$1635,15,FALSE)</f>
        <v>0.62111113955422259</v>
      </c>
      <c r="R1255" s="45">
        <f>VLOOKUP($A1255,LNST!$A$3:$R$1635,16,FALSE)</f>
        <v>-9.1817169385119732E-2</v>
      </c>
      <c r="S1255" s="45">
        <f>VLOOKUP($A1255,LNST!$A$3:$R$1635,17,FALSE)</f>
        <v>4.580832622906402</v>
      </c>
      <c r="T1255" s="45">
        <f>VLOOKUP($A1255,LNG!$A$2:$H$1999,4,FALSE)/(D1255*10^9)</f>
        <v>0.13100850066383696</v>
      </c>
      <c r="U1255" s="45">
        <f>VLOOKUP($A1255,LNG!$A$2:$H$1999,5,FALSE)/(E1255*10^9)</f>
        <v>0.30282754424046032</v>
      </c>
      <c r="V1255" s="45">
        <f>VLOOKUP($A1255,LNG!$A$2:$H$1999,6,FALSE)/(F1255*10^9)</f>
        <v>0.15769448078160098</v>
      </c>
      <c r="W1255" s="45">
        <f>VLOOKUP($A1255,LNG!$A$2:$H$1999,7,FALSE)/(G1255*10^9)</f>
        <v>0.24053606090639798</v>
      </c>
      <c r="X1255" s="45">
        <f>VLOOKUP($A1255,'LNST năm'!$A$2:$I$2000,8,FALSE)</f>
        <v>-1</v>
      </c>
      <c r="Y1255" s="45">
        <f>VLOOKUP($A1255,'LNST năm'!$A$2:$I$2000,9,FALSE)</f>
        <v>-1</v>
      </c>
      <c r="Z1255" s="46" t="e">
        <f>VLOOKUP($A1255,LNG!$A$2:$H$1999,9,FALSE)</f>
        <v>#REF!</v>
      </c>
      <c r="AA1255" s="162" t="e">
        <f>VLOOKUP($A1255,'GIÁ CP'!$A$2:$D$2000,4,FALSE)/Z1255</f>
        <v>#REF!</v>
      </c>
    </row>
    <row r="1256" spans="1:27">
      <c r="A1256" s="18" t="s">
        <v>812</v>
      </c>
      <c r="B1256" s="18" t="s">
        <v>3213</v>
      </c>
      <c r="C1256" s="154" t="str">
        <f>VLOOKUP(A1256,'GIÁ CP'!$K$2:$M$2000,3,FALSE)</f>
        <v xml:space="preserve">Bất động sản </v>
      </c>
      <c r="D1256" s="43">
        <f>VLOOKUP($A1256,'Doanh thu'!$A$3:$Q$2000,9,FALSE)/1000000000</f>
        <v>2129.4505792370001</v>
      </c>
      <c r="E1256" s="43">
        <f>VLOOKUP($A1256,'Doanh thu'!$A$3:$Q$2000,10,FALSE)/1000000000</f>
        <v>2233.6785256839999</v>
      </c>
      <c r="F1256" s="43">
        <f>VLOOKUP($A1256,'Doanh thu'!$A$3:$Q$2000,11,FALSE)/1000000000</f>
        <v>2291.9279659230001</v>
      </c>
      <c r="G1256" s="43">
        <f>VLOOKUP($A1256,'Doanh thu'!$A$3:$Q$2000,12,FALSE)/1000000000</f>
        <v>2164.7891922140002</v>
      </c>
      <c r="H1256" s="43">
        <f>VLOOKUP($A1256,LNST!$A$3:$Q$1635,9,FALSE)/1000000000</f>
        <v>284.58705017599999</v>
      </c>
      <c r="I1256" s="43">
        <f>VLOOKUP($A1256,LNST!$A$3:$Q$1635,10,FALSE)/1000000000</f>
        <v>365.830647806</v>
      </c>
      <c r="J1256" s="43">
        <f>VLOOKUP($A1256,LNST!$A$3:$Q$1635,11,FALSE)/1000000000</f>
        <v>321.01747999200001</v>
      </c>
      <c r="K1256" s="43">
        <f>VLOOKUP($A1256,LNST!$A$3:$Q$1635,12,FALSE)/1000000000</f>
        <v>334.11335863599999</v>
      </c>
      <c r="L1256" s="45">
        <f>VLOOKUP($A1256,'Doanh thu'!$A$3:$Q$2000,14,FALSE)</f>
        <v>0.10146970546196918</v>
      </c>
      <c r="M1256" s="45">
        <f>VLOOKUP($A1256,'Doanh thu'!$A$3:$Q$2000,15,FALSE)</f>
        <v>0.12984222516919539</v>
      </c>
      <c r="N1256" s="45">
        <f>VLOOKUP($A1256,'Doanh thu'!$A$3:$Q$2000,16,FALSE)</f>
        <v>0.11007595082727098</v>
      </c>
      <c r="O1256" s="45">
        <f>VLOOKUP($A1256,'Doanh thu'!$A$3:$Q$2000,17,FALSE)</f>
        <v>0.11519875208087919</v>
      </c>
      <c r="P1256" s="45">
        <f>VLOOKUP($A1256,LNST!$A$3:$R$1635,14,FALSE)</f>
        <v>-4.7696594623988391E-2</v>
      </c>
      <c r="Q1256" s="45">
        <f>VLOOKUP($A1256,LNST!$A$3:$R$1635,15,FALSE)</f>
        <v>0.21182407294161978</v>
      </c>
      <c r="R1256" s="45">
        <f>VLOOKUP($A1256,LNST!$A$3:$R$1635,16,FALSE)</f>
        <v>-7.4531683118302721E-3</v>
      </c>
      <c r="S1256" s="45">
        <f>VLOOKUP($A1256,LNST!$A$3:$R$1635,17,FALSE)</f>
        <v>-4.9292999345027913E-2</v>
      </c>
      <c r="T1256" s="45">
        <f>VLOOKUP($A1256,LNG!$A$2:$H$1999,4,FALSE)/(D1256*10^9)</f>
        <v>0.15037315581737273</v>
      </c>
      <c r="U1256" s="45">
        <f>VLOOKUP($A1256,LNG!$A$2:$H$1999,5,FALSE)/(E1256*10^9)</f>
        <v>0.13019466914154393</v>
      </c>
      <c r="V1256" s="45">
        <f>VLOOKUP($A1256,LNG!$A$2:$H$1999,6,FALSE)/(F1256*10^9)</f>
        <v>0.15987938015819417</v>
      </c>
      <c r="W1256" s="45">
        <f>VLOOKUP($A1256,LNG!$A$2:$H$1999,7,FALSE)/(G1256*10^9)</f>
        <v>0.16905946388373377</v>
      </c>
      <c r="X1256" s="45">
        <f>VLOOKUP($A1256,'LNST năm'!$A$2:$I$2000,8,FALSE)</f>
        <v>0.15880632370691081</v>
      </c>
      <c r="Y1256" s="45">
        <f>VLOOKUP($A1256,'LNST năm'!$A$2:$I$2000,9,FALSE)</f>
        <v>0.11540097427022955</v>
      </c>
      <c r="Z1256" s="46" t="e">
        <f>VLOOKUP($A1256,LNG!$A$2:$H$1999,9,FALSE)</f>
        <v>#REF!</v>
      </c>
      <c r="AA1256" s="162" t="e">
        <f>VLOOKUP($A1256,'GIÁ CP'!$A$2:$D$2000,4,FALSE)/Z1256</f>
        <v>#REF!</v>
      </c>
    </row>
    <row r="1257" spans="1:27" hidden="1">
      <c r="A1257" s="18" t="s">
        <v>403</v>
      </c>
      <c r="B1257" s="18" t="s">
        <v>2111</v>
      </c>
      <c r="C1257" s="154" t="str">
        <f>VLOOKUP(A1257,'GIÁ CP'!$K$2:$M$2000,3,FALSE)</f>
        <v xml:space="preserve">Thiết bị y tế </v>
      </c>
      <c r="D1257" s="43">
        <f>VLOOKUP($A1257,'Doanh thu'!$A$3:$Q$2000,9,FALSE)/1000000000</f>
        <v>17.09258479</v>
      </c>
      <c r="E1257" s="43">
        <f>VLOOKUP($A1257,'Doanh thu'!$A$3:$Q$2000,10,FALSE)/1000000000</f>
        <v>1.062695851</v>
      </c>
      <c r="F1257" s="43">
        <f>VLOOKUP($A1257,'Doanh thu'!$A$3:$Q$2000,11,FALSE)/1000000000</f>
        <v>1.9783238009999999</v>
      </c>
      <c r="G1257" s="43">
        <f>VLOOKUP($A1257,'Doanh thu'!$A$3:$Q$2000,12,FALSE)/1000000000</f>
        <v>5.5816488260000003</v>
      </c>
      <c r="H1257" s="43">
        <f>VLOOKUP($A1257,LNST!$A$3:$Q$1635,9,FALSE)/1000000000</f>
        <v>-1.8334222870000001</v>
      </c>
      <c r="I1257" s="43">
        <f>VLOOKUP($A1257,LNST!$A$3:$Q$1635,10,FALSE)/1000000000</f>
        <v>-1.848455095</v>
      </c>
      <c r="J1257" s="43">
        <f>VLOOKUP($A1257,LNST!$A$3:$Q$1635,11,FALSE)/1000000000</f>
        <v>-7.834992797</v>
      </c>
      <c r="K1257" s="43">
        <f>VLOOKUP($A1257,LNST!$A$3:$Q$1635,12,FALSE)/1000000000</f>
        <v>-1.2208403370000001</v>
      </c>
      <c r="L1257" s="45">
        <f>VLOOKUP($A1257,'Doanh thu'!$A$3:$Q$2000,14,FALSE)</f>
        <v>1.1792569746494903</v>
      </c>
      <c r="M1257" s="45">
        <f>VLOOKUP($A1257,'Doanh thu'!$A$3:$Q$2000,15,FALSE)</f>
        <v>-0.92955572102325257</v>
      </c>
      <c r="N1257" s="45">
        <f>VLOOKUP($A1257,'Doanh thu'!$A$3:$Q$2000,16,FALSE)</f>
        <v>-0.96307262986288755</v>
      </c>
      <c r="O1257" s="45">
        <f>VLOOKUP($A1257,'Doanh thu'!$A$3:$Q$2000,17,FALSE)</f>
        <v>-0.79544211462441039</v>
      </c>
      <c r="P1257" s="45">
        <f>VLOOKUP($A1257,LNST!$A$3:$R$1635,14,FALSE)</f>
        <v>-3.6850477469174763</v>
      </c>
      <c r="Q1257" s="45">
        <f>VLOOKUP($A1257,LNST!$A$3:$R$1635,15,FALSE)</f>
        <v>-10.748116394661135</v>
      </c>
      <c r="R1257" s="45">
        <f>VLOOKUP($A1257,LNST!$A$3:$R$1635,16,FALSE)</f>
        <v>-6.121931242901673</v>
      </c>
      <c r="S1257" s="45">
        <f>VLOOKUP($A1257,LNST!$A$3:$R$1635,17,FALSE)</f>
        <v>0.3314519678213646</v>
      </c>
      <c r="T1257" s="45">
        <f>VLOOKUP($A1257,LNG!$A$2:$H$1999,4,FALSE)/(D1257*10^9)</f>
        <v>0.10686658357656156</v>
      </c>
      <c r="U1257" s="45">
        <f>VLOOKUP($A1257,LNG!$A$2:$H$1999,5,FALSE)/(E1257*10^9)</f>
        <v>1.8771361948226897</v>
      </c>
      <c r="V1257" s="45">
        <f>VLOOKUP($A1257,LNG!$A$2:$H$1999,6,FALSE)/(F1257*10^9)</f>
        <v>0.13666350567249735</v>
      </c>
      <c r="W1257" s="45">
        <f>VLOOKUP($A1257,LNG!$A$2:$H$1999,7,FALSE)/(G1257*10^9)</f>
        <v>0.15274281194988243</v>
      </c>
      <c r="X1257" s="45">
        <f>VLOOKUP($A1257,'LNST năm'!$A$2:$I$2000,8,FALSE)</f>
        <v>-1</v>
      </c>
      <c r="Y1257" s="45">
        <f>VLOOKUP($A1257,'LNST năm'!$A$2:$I$2000,9,FALSE)</f>
        <v>-1</v>
      </c>
      <c r="Z1257" s="46" t="e">
        <f>VLOOKUP($A1257,LNG!$A$2:$H$1999,9,FALSE)</f>
        <v>#REF!</v>
      </c>
      <c r="AA1257" s="162" t="e">
        <f>VLOOKUP($A1257,'GIÁ CP'!$A$2:$D$2000,4,FALSE)/Z1257</f>
        <v>#REF!</v>
      </c>
    </row>
    <row r="1258" spans="1:27" hidden="1">
      <c r="A1258" s="18" t="s">
        <v>838</v>
      </c>
      <c r="B1258" s="18" t="s">
        <v>3302</v>
      </c>
      <c r="C1258" s="154" t="str">
        <f>VLOOKUP(A1258,'GIÁ CP'!$K$2:$M$2000,3,FALSE)</f>
        <v xml:space="preserve">Phân phối xăng dầu &amp; khí đốt </v>
      </c>
      <c r="D1258" s="43">
        <f>VLOOKUP($A1258,'Doanh thu'!$A$3:$Q$2000,9,FALSE)/1000000000</f>
        <v>5023.7562288890003</v>
      </c>
      <c r="E1258" s="43">
        <f>VLOOKUP($A1258,'Doanh thu'!$A$3:$Q$2000,10,FALSE)/1000000000</f>
        <v>5225.1000418809999</v>
      </c>
      <c r="F1258" s="43">
        <f>VLOOKUP($A1258,'Doanh thu'!$A$3:$Q$2000,11,FALSE)/1000000000</f>
        <v>5970.5093123349998</v>
      </c>
      <c r="G1258" s="43">
        <f>VLOOKUP($A1258,'Doanh thu'!$A$3:$Q$2000,12,FALSE)/1000000000</f>
        <v>5966.3938564740001</v>
      </c>
      <c r="H1258" s="43">
        <f>VLOOKUP($A1258,LNST!$A$3:$Q$1635,9,FALSE)/1000000000</f>
        <v>18.055760953</v>
      </c>
      <c r="I1258" s="43">
        <f>VLOOKUP($A1258,LNST!$A$3:$Q$1635,10,FALSE)/1000000000</f>
        <v>14.77034899</v>
      </c>
      <c r="J1258" s="43">
        <f>VLOOKUP($A1258,LNST!$A$3:$Q$1635,11,FALSE)/1000000000</f>
        <v>80.374031188999993</v>
      </c>
      <c r="K1258" s="43">
        <f>VLOOKUP($A1258,LNST!$A$3:$Q$1635,12,FALSE)/1000000000</f>
        <v>52.570723321000003</v>
      </c>
      <c r="L1258" s="45">
        <f>VLOOKUP($A1258,'Doanh thu'!$A$3:$Q$2000,14,FALSE)</f>
        <v>-3.0205538068309674E-2</v>
      </c>
      <c r="M1258" s="45">
        <f>VLOOKUP($A1258,'Doanh thu'!$A$3:$Q$2000,15,FALSE)</f>
        <v>0.17637729466421076</v>
      </c>
      <c r="N1258" s="45">
        <f>VLOOKUP($A1258,'Doanh thu'!$A$3:$Q$2000,16,FALSE)</f>
        <v>7.742059615420975E-2</v>
      </c>
      <c r="O1258" s="45">
        <f>VLOOKUP($A1258,'Doanh thu'!$A$3:$Q$2000,17,FALSE)</f>
        <v>0.13653570285199365</v>
      </c>
      <c r="P1258" s="45">
        <f>VLOOKUP($A1258,LNST!$A$3:$R$1635,14,FALSE)</f>
        <v>0.39859266249732594</v>
      </c>
      <c r="Q1258" s="45">
        <f>VLOOKUP($A1258,LNST!$A$3:$R$1635,15,FALSE)</f>
        <v>-0.40329449868283401</v>
      </c>
      <c r="R1258" s="45">
        <f>VLOOKUP($A1258,LNST!$A$3:$R$1635,16,FALSE)</f>
        <v>8.0055075712165849</v>
      </c>
      <c r="S1258" s="45">
        <f>VLOOKUP($A1258,LNST!$A$3:$R$1635,17,FALSE)</f>
        <v>1.6508518097050273</v>
      </c>
      <c r="T1258" s="45">
        <f>VLOOKUP($A1258,LNG!$A$2:$H$1999,4,FALSE)/(D1258*10^9)</f>
        <v>3.4922352844894852E-2</v>
      </c>
      <c r="U1258" s="45">
        <f>VLOOKUP($A1258,LNG!$A$2:$H$1999,5,FALSE)/(E1258*10^9)</f>
        <v>4.2497179418800719E-2</v>
      </c>
      <c r="V1258" s="45">
        <f>VLOOKUP($A1258,LNG!$A$2:$H$1999,6,FALSE)/(F1258*10^9)</f>
        <v>3.4158452409354001E-2</v>
      </c>
      <c r="W1258" s="45">
        <f>VLOOKUP($A1258,LNG!$A$2:$H$1999,7,FALSE)/(G1258*10^9)</f>
        <v>5.3436283300180312E-2</v>
      </c>
      <c r="X1258" s="45">
        <f>VLOOKUP($A1258,'LNST năm'!$A$2:$I$2000,8,FALSE)</f>
        <v>-1</v>
      </c>
      <c r="Y1258" s="45">
        <f>VLOOKUP($A1258,'LNST năm'!$A$2:$I$2000,9,FALSE)</f>
        <v>-1</v>
      </c>
      <c r="Z1258" s="46" t="e">
        <f>VLOOKUP($A1258,LNG!$A$2:$H$1999,9,FALSE)</f>
        <v>#REF!</v>
      </c>
      <c r="AA1258" s="162" t="e">
        <f>VLOOKUP($A1258,'GIÁ CP'!$A$2:$D$2000,4,FALSE)/Z1258</f>
        <v>#REF!</v>
      </c>
    </row>
    <row r="1259" spans="1:27" hidden="1">
      <c r="A1259" s="18" t="s">
        <v>452</v>
      </c>
      <c r="B1259" s="18" t="s">
        <v>2167</v>
      </c>
      <c r="C1259" s="154" t="str">
        <f>VLOOKUP(A1259,'GIÁ CP'!$K$2:$M$2000,3,FALSE)</f>
        <v xml:space="preserve">Dịch vụ vận tải </v>
      </c>
      <c r="D1259" s="43">
        <f>VLOOKUP($A1259,'Doanh thu'!$A$3:$Q$2000,9,FALSE)/1000000000</f>
        <v>30.394159817999999</v>
      </c>
      <c r="E1259" s="43">
        <f>VLOOKUP($A1259,'Doanh thu'!$A$3:$Q$2000,10,FALSE)/1000000000</f>
        <v>30.417536448</v>
      </c>
      <c r="F1259" s="43">
        <f>VLOOKUP($A1259,'Doanh thu'!$A$3:$Q$2000,11,FALSE)/1000000000</f>
        <v>33.215791471000003</v>
      </c>
      <c r="G1259" s="43">
        <f>VLOOKUP($A1259,'Doanh thu'!$A$3:$Q$2000,12,FALSE)/1000000000</f>
        <v>30.725077355</v>
      </c>
      <c r="H1259" s="43">
        <f>VLOOKUP($A1259,LNST!$A$3:$Q$1635,9,FALSE)/1000000000</f>
        <v>1.904791452</v>
      </c>
      <c r="I1259" s="43">
        <f>VLOOKUP($A1259,LNST!$A$3:$Q$1635,10,FALSE)/1000000000</f>
        <v>8.8381117669999991</v>
      </c>
      <c r="J1259" s="43">
        <f>VLOOKUP($A1259,LNST!$A$3:$Q$1635,11,FALSE)/1000000000</f>
        <v>4.9825964110000003</v>
      </c>
      <c r="K1259" s="43">
        <f>VLOOKUP($A1259,LNST!$A$3:$Q$1635,12,FALSE)/1000000000</f>
        <v>12.374868521</v>
      </c>
      <c r="L1259" s="45">
        <f>VLOOKUP($A1259,'Doanh thu'!$A$3:$Q$2000,14,FALSE)</f>
        <v>0.11142152404255447</v>
      </c>
      <c r="M1259" s="45">
        <f>VLOOKUP($A1259,'Doanh thu'!$A$3:$Q$2000,15,FALSE)</f>
        <v>7.3850393799540365E-2</v>
      </c>
      <c r="N1259" s="45">
        <f>VLOOKUP($A1259,'Doanh thu'!$A$3:$Q$2000,16,FALSE)</f>
        <v>0.12350486176790819</v>
      </c>
      <c r="O1259" s="45">
        <f>VLOOKUP($A1259,'Doanh thu'!$A$3:$Q$2000,17,FALSE)</f>
        <v>0.10806584350952098</v>
      </c>
      <c r="P1259" s="45">
        <f>VLOOKUP($A1259,LNST!$A$3:$R$1635,14,FALSE)</f>
        <v>-0.19126236034907926</v>
      </c>
      <c r="Q1259" s="45">
        <f>VLOOKUP($A1259,LNST!$A$3:$R$1635,15,FALSE)</f>
        <v>-0.20528964359075461</v>
      </c>
      <c r="R1259" s="45">
        <f>VLOOKUP($A1259,LNST!$A$3:$R$1635,16,FALSE)</f>
        <v>1.8349208804026613</v>
      </c>
      <c r="S1259" s="45">
        <f>VLOOKUP($A1259,LNST!$A$3:$R$1635,17,FALSE)</f>
        <v>0.10620517979514815</v>
      </c>
      <c r="T1259" s="45">
        <f>VLOOKUP($A1259,LNG!$A$2:$H$1999,4,FALSE)/(D1259*10^9)</f>
        <v>0.14573638421078333</v>
      </c>
      <c r="U1259" s="45">
        <f>VLOOKUP($A1259,LNG!$A$2:$H$1999,5,FALSE)/(E1259*10^9)</f>
        <v>0.15389618827292612</v>
      </c>
      <c r="V1259" s="45">
        <f>VLOOKUP($A1259,LNG!$A$2:$H$1999,6,FALSE)/(F1259*10^9)</f>
        <v>0.1466937281700518</v>
      </c>
      <c r="W1259" s="45">
        <f>VLOOKUP($A1259,LNG!$A$2:$H$1999,7,FALSE)/(G1259*10^9)</f>
        <v>0.20040227635091662</v>
      </c>
      <c r="X1259" s="45">
        <f>VLOOKUP($A1259,'LNST năm'!$A$2:$I$2000,8,FALSE)</f>
        <v>0.49379257163868168</v>
      </c>
      <c r="Y1259" s="45">
        <f>VLOOKUP($A1259,'LNST năm'!$A$2:$I$2000,9,FALSE)</f>
        <v>1.3938017608475741</v>
      </c>
      <c r="Z1259" s="46" t="e">
        <f>VLOOKUP($A1259,LNG!$A$2:$H$1999,9,FALSE)</f>
        <v>#REF!</v>
      </c>
      <c r="AA1259" s="162" t="e">
        <f>VLOOKUP($A1259,'GIÁ CP'!$A$2:$D$2000,4,FALSE)/Z1259</f>
        <v>#REF!</v>
      </c>
    </row>
    <row r="1260" spans="1:27" hidden="1">
      <c r="A1260" s="18" t="s">
        <v>1396</v>
      </c>
      <c r="B1260" s="18" t="s">
        <v>3142</v>
      </c>
      <c r="C1260" s="154" t="str">
        <f>VLOOKUP(A1260,'GIÁ CP'!$K$2:$M$2000,3,FALSE)</f>
        <v xml:space="preserve">Sản xuất &amp; Phân phối Điện </v>
      </c>
      <c r="D1260" s="43">
        <f>VLOOKUP($A1260,'Doanh thu'!$A$3:$Q$2000,9,FALSE)/1000000000</f>
        <v>33.553840018000002</v>
      </c>
      <c r="E1260" s="43">
        <f>VLOOKUP($A1260,'Doanh thu'!$A$3:$Q$2000,10,FALSE)/1000000000</f>
        <v>34.910800105</v>
      </c>
      <c r="F1260" s="43">
        <f>VLOOKUP($A1260,'Doanh thu'!$A$3:$Q$2000,11,FALSE)/1000000000</f>
        <v>37.500439231999998</v>
      </c>
      <c r="G1260" s="43">
        <f>VLOOKUP($A1260,'Doanh thu'!$A$3:$Q$2000,12,FALSE)/1000000000</f>
        <v>26.244846551999998</v>
      </c>
      <c r="H1260" s="43">
        <f>VLOOKUP($A1260,LNST!$A$3:$Q$1635,9,FALSE)/1000000000</f>
        <v>20.617610855999999</v>
      </c>
      <c r="I1260" s="43">
        <f>VLOOKUP($A1260,LNST!$A$3:$Q$1635,10,FALSE)/1000000000</f>
        <v>20.835053354999999</v>
      </c>
      <c r="J1260" s="43">
        <f>VLOOKUP($A1260,LNST!$A$3:$Q$1635,11,FALSE)/1000000000</f>
        <v>20.680861377999999</v>
      </c>
      <c r="K1260" s="43">
        <f>VLOOKUP($A1260,LNST!$A$3:$Q$1635,12,FALSE)/1000000000</f>
        <v>17.107905032000001</v>
      </c>
      <c r="L1260" s="45">
        <f>VLOOKUP($A1260,'Doanh thu'!$A$3:$Q$2000,14,FALSE)</f>
        <v>0.40371017946851706</v>
      </c>
      <c r="M1260" s="45">
        <f>VLOOKUP($A1260,'Doanh thu'!$A$3:$Q$2000,15,FALSE)</f>
        <v>0.11902524148112552</v>
      </c>
      <c r="N1260" s="45">
        <f>VLOOKUP($A1260,'Doanh thu'!$A$3:$Q$2000,16,FALSE)</f>
        <v>0.20337163441429446</v>
      </c>
      <c r="O1260" s="45">
        <f>VLOOKUP($A1260,'Doanh thu'!$A$3:$Q$2000,17,FALSE)</f>
        <v>0.18752995621782625</v>
      </c>
      <c r="P1260" s="45">
        <f>VLOOKUP($A1260,LNST!$A$3:$R$1635,14,FALSE)</f>
        <v>0.25728385555283362</v>
      </c>
      <c r="Q1260" s="45">
        <f>VLOOKUP($A1260,LNST!$A$3:$R$1635,15,FALSE)</f>
        <v>7.7247598324044542E-2</v>
      </c>
      <c r="R1260" s="45">
        <f>VLOOKUP($A1260,LNST!$A$3:$R$1635,16,FALSE)</f>
        <v>0.17065511980914566</v>
      </c>
      <c r="S1260" s="45">
        <f>VLOOKUP($A1260,LNST!$A$3:$R$1635,17,FALSE)</f>
        <v>0.14436717995000495</v>
      </c>
      <c r="T1260" s="45">
        <f>VLOOKUP($A1260,LNG!$A$2:$H$1999,4,FALSE)/(D1260*10^9)</f>
        <v>0.39964214536418008</v>
      </c>
      <c r="U1260" s="45">
        <f>VLOOKUP($A1260,LNG!$A$2:$H$1999,5,FALSE)/(E1260*10^9)</f>
        <v>0.60758518441867715</v>
      </c>
      <c r="V1260" s="45">
        <f>VLOOKUP($A1260,LNG!$A$2:$H$1999,6,FALSE)/(F1260*10^9)</f>
        <v>0.56345353003144261</v>
      </c>
      <c r="W1260" s="45">
        <f>VLOOKUP($A1260,LNG!$A$2:$H$1999,7,FALSE)/(G1260*10^9)</f>
        <v>0.8714786640372657</v>
      </c>
      <c r="X1260" s="45">
        <f>VLOOKUP($A1260,'LNST năm'!$A$2:$I$2000,8,FALSE)</f>
        <v>9.4071646893303509E-2</v>
      </c>
      <c r="Y1260" s="45">
        <f>VLOOKUP($A1260,'LNST năm'!$A$2:$I$2000,9,FALSE)</f>
        <v>1.5715036676245742E-2</v>
      </c>
      <c r="Z1260" s="46" t="e">
        <f>VLOOKUP($A1260,LNG!$A$2:$H$1999,9,FALSE)</f>
        <v>#REF!</v>
      </c>
      <c r="AA1260" s="162" t="e">
        <f>VLOOKUP($A1260,'GIÁ CP'!$A$2:$D$2000,4,FALSE)/Z1260</f>
        <v>#REF!</v>
      </c>
    </row>
    <row r="1261" spans="1:27" hidden="1">
      <c r="A1261" s="18" t="s">
        <v>738</v>
      </c>
      <c r="B1261" s="18" t="s">
        <v>1822</v>
      </c>
      <c r="C1261" s="154" t="str">
        <f>VLOOKUP(A1261,'GIÁ CP'!$K$2:$M$2000,3,FALSE)</f>
        <v xml:space="preserve">Bất động sản </v>
      </c>
      <c r="D1261" s="43">
        <f>VLOOKUP($A1261,'Doanh thu'!$A$3:$Q$2000,9,FALSE)/1000000000</f>
        <v>139.31008056900001</v>
      </c>
      <c r="E1261" s="43">
        <f>VLOOKUP($A1261,'Doanh thu'!$A$3:$Q$2000,10,FALSE)/1000000000</f>
        <v>162.69713463400001</v>
      </c>
      <c r="F1261" s="43">
        <f>VLOOKUP($A1261,'Doanh thu'!$A$3:$Q$2000,11,FALSE)/1000000000</f>
        <v>99.119180537999995</v>
      </c>
      <c r="G1261" s="43">
        <f>VLOOKUP($A1261,'Doanh thu'!$A$3:$Q$2000,12,FALSE)/1000000000</f>
        <v>0</v>
      </c>
      <c r="H1261" s="43">
        <f>VLOOKUP($A1261,LNST!$A$3:$Q$1635,9,FALSE)/1000000000</f>
        <v>16.630482225000002</v>
      </c>
      <c r="I1261" s="43">
        <f>VLOOKUP($A1261,LNST!$A$3:$Q$1635,10,FALSE)/1000000000</f>
        <v>1.87557197</v>
      </c>
      <c r="J1261" s="43">
        <f>VLOOKUP($A1261,LNST!$A$3:$Q$1635,11,FALSE)/1000000000</f>
        <v>-27.460274573</v>
      </c>
      <c r="K1261" s="43">
        <f>VLOOKUP($A1261,LNST!$A$3:$Q$1635,12,FALSE)/1000000000</f>
        <v>0</v>
      </c>
      <c r="L1261" s="45">
        <f>VLOOKUP($A1261,'Doanh thu'!$A$3:$Q$2000,14,FALSE)</f>
        <v>-0.68151195993491687</v>
      </c>
      <c r="M1261" s="45">
        <f>VLOOKUP($A1261,'Doanh thu'!$A$3:$Q$2000,15,FALSE)</f>
        <v>0.5348217856724804</v>
      </c>
      <c r="N1261" s="45">
        <f>VLOOKUP($A1261,'Doanh thu'!$A$3:$Q$2000,16,FALSE)</f>
        <v>-0.26020373542080349</v>
      </c>
      <c r="O1261" s="45">
        <f>VLOOKUP($A1261,'Doanh thu'!$A$3:$Q$2000,17,FALSE)</f>
        <v>-1</v>
      </c>
      <c r="P1261" s="45">
        <f>VLOOKUP($A1261,LNST!$A$3:$R$1635,14,FALSE)</f>
        <v>4.696502430293477</v>
      </c>
      <c r="Q1261" s="45">
        <f>VLOOKUP($A1261,LNST!$A$3:$R$1635,15,FALSE)</f>
        <v>3.9755230372599981</v>
      </c>
      <c r="R1261" s="45">
        <f>VLOOKUP($A1261,LNST!$A$3:$R$1635,16,FALSE)</f>
        <v>-3.3445626652780618</v>
      </c>
      <c r="S1261" s="45">
        <f>VLOOKUP($A1261,LNST!$A$3:$R$1635,17,FALSE)</f>
        <v>-1</v>
      </c>
      <c r="T1261" s="45">
        <f>VLOOKUP($A1261,LNG!$A$2:$H$1999,4,FALSE)/(D1261*10^9)</f>
        <v>0.11464672472204462</v>
      </c>
      <c r="U1261" s="45">
        <f>VLOOKUP($A1261,LNG!$A$2:$H$1999,5,FALSE)/(E1261*10^9)</f>
        <v>9.5470642503583447E-2</v>
      </c>
      <c r="V1261" s="45">
        <f>VLOOKUP($A1261,LNG!$A$2:$H$1999,6,FALSE)/(F1261*10^9)</f>
        <v>0.12554946456835486</v>
      </c>
      <c r="W1261" s="45" t="e">
        <f>VLOOKUP($A1261,LNG!$A$2:$H$1999,7,FALSE)/(G1261*10^9)</f>
        <v>#DIV/0!</v>
      </c>
      <c r="X1261" s="45">
        <f>VLOOKUP($A1261,'LNST năm'!$A$2:$I$2000,8,FALSE)</f>
        <v>-1</v>
      </c>
      <c r="Y1261" s="45">
        <f>VLOOKUP($A1261,'LNST năm'!$A$2:$I$2000,9,FALSE)</f>
        <v>-1</v>
      </c>
      <c r="Z1261" s="46" t="e">
        <f>VLOOKUP($A1261,LNG!$A$2:$H$1999,9,FALSE)</f>
        <v>#REF!</v>
      </c>
      <c r="AA1261" s="162" t="e">
        <f>VLOOKUP($A1261,'GIÁ CP'!$A$2:$D$2000,4,FALSE)/Z1261</f>
        <v>#REF!</v>
      </c>
    </row>
    <row r="1262" spans="1:27" hidden="1">
      <c r="A1262" s="18" t="s">
        <v>215</v>
      </c>
      <c r="B1262" s="18" t="s">
        <v>1897</v>
      </c>
      <c r="C1262" s="154" t="str">
        <f>VLOOKUP(A1262,'GIÁ CP'!$K$2:$M$2000,3,FALSE)</f>
        <v xml:space="preserve">Nhựa, cao su &amp; sợi </v>
      </c>
      <c r="D1262" s="43">
        <f>VLOOKUP($A1262,'Doanh thu'!$A$3:$Q$2000,9,FALSE)/1000000000</f>
        <v>683.70136912299995</v>
      </c>
      <c r="E1262" s="43">
        <f>VLOOKUP($A1262,'Doanh thu'!$A$3:$Q$2000,10,FALSE)/1000000000</f>
        <v>692.660260892</v>
      </c>
      <c r="F1262" s="43">
        <f>VLOOKUP($A1262,'Doanh thu'!$A$3:$Q$2000,11,FALSE)/1000000000</f>
        <v>937.324188198</v>
      </c>
      <c r="G1262" s="43">
        <f>VLOOKUP($A1262,'Doanh thu'!$A$3:$Q$2000,12,FALSE)/1000000000</f>
        <v>550.01016142100002</v>
      </c>
      <c r="H1262" s="43">
        <f>VLOOKUP($A1262,LNST!$A$3:$Q$1635,9,FALSE)/1000000000</f>
        <v>5.351912037</v>
      </c>
      <c r="I1262" s="43">
        <f>VLOOKUP($A1262,LNST!$A$3:$Q$1635,10,FALSE)/1000000000</f>
        <v>6.0380710659999997</v>
      </c>
      <c r="J1262" s="43">
        <f>VLOOKUP($A1262,LNST!$A$3:$Q$1635,11,FALSE)/1000000000</f>
        <v>12.152419568999999</v>
      </c>
      <c r="K1262" s="43">
        <f>VLOOKUP($A1262,LNST!$A$3:$Q$1635,12,FALSE)/1000000000</f>
        <v>1.418886718</v>
      </c>
      <c r="L1262" s="45">
        <f>VLOOKUP($A1262,'Doanh thu'!$A$3:$Q$2000,14,FALSE)</f>
        <v>0.36834445407305516</v>
      </c>
      <c r="M1262" s="45">
        <f>VLOOKUP($A1262,'Doanh thu'!$A$3:$Q$2000,15,FALSE)</f>
        <v>0.34013266713510765</v>
      </c>
      <c r="N1262" s="45">
        <f>VLOOKUP($A1262,'Doanh thu'!$A$3:$Q$2000,16,FALSE)</f>
        <v>0.55778984335344561</v>
      </c>
      <c r="O1262" s="45">
        <f>VLOOKUP($A1262,'Doanh thu'!$A$3:$Q$2000,17,FALSE)</f>
        <v>-1.9816876281241635E-2</v>
      </c>
      <c r="P1262" s="45">
        <f>VLOOKUP($A1262,LNST!$A$3:$R$1635,14,FALSE)</f>
        <v>-0.5590618581482244</v>
      </c>
      <c r="Q1262" s="45">
        <f>VLOOKUP($A1262,LNST!$A$3:$R$1635,15,FALSE)</f>
        <v>18.679617466896179</v>
      </c>
      <c r="R1262" s="45">
        <f>VLOOKUP($A1262,LNST!$A$3:$R$1635,16,FALSE)</f>
        <v>0.70206377706038259</v>
      </c>
      <c r="S1262" s="45">
        <f>VLOOKUP($A1262,LNST!$A$3:$R$1635,17,FALSE)</f>
        <v>-0.75954977805758872</v>
      </c>
      <c r="T1262" s="45">
        <f>VLOOKUP($A1262,LNG!$A$2:$H$1999,4,FALSE)/(D1262*10^9)</f>
        <v>5.9212981512571469E-2</v>
      </c>
      <c r="U1262" s="45">
        <f>VLOOKUP($A1262,LNG!$A$2:$H$1999,5,FALSE)/(E1262*10^9)</f>
        <v>7.0011964571995697E-2</v>
      </c>
      <c r="V1262" s="45">
        <f>VLOOKUP($A1262,LNG!$A$2:$H$1999,6,FALSE)/(F1262*10^9)</f>
        <v>4.7319067125824371E-2</v>
      </c>
      <c r="W1262" s="45">
        <f>VLOOKUP($A1262,LNG!$A$2:$H$1999,7,FALSE)/(G1262*10^9)</f>
        <v>0.10654626245376587</v>
      </c>
      <c r="X1262" s="45">
        <f>VLOOKUP($A1262,'LNST năm'!$A$2:$I$2000,8,FALSE)</f>
        <v>-1</v>
      </c>
      <c r="Y1262" s="45">
        <f>VLOOKUP($A1262,'LNST năm'!$A$2:$I$2000,9,FALSE)</f>
        <v>-1</v>
      </c>
      <c r="Z1262" s="46" t="e">
        <f>VLOOKUP($A1262,LNG!$A$2:$H$1999,9,FALSE)</f>
        <v>#REF!</v>
      </c>
      <c r="AA1262" s="162" t="e">
        <f>VLOOKUP($A1262,'GIÁ CP'!$A$2:$D$2000,4,FALSE)/Z1262</f>
        <v>#REF!</v>
      </c>
    </row>
    <row r="1263" spans="1:27" hidden="1">
      <c r="A1263" s="18" t="s">
        <v>153</v>
      </c>
      <c r="B1263" s="18" t="s">
        <v>1830</v>
      </c>
      <c r="C1263" s="154" t="str">
        <f>VLOOKUP(A1263,'GIÁ CP'!$K$2:$M$2000,3,FALSE)</f>
        <v xml:space="preserve">Tài chính đặc biệt </v>
      </c>
      <c r="D1263" s="43" t="e">
        <f>VLOOKUP($A1263,'Doanh thu'!$A$3:$Q$2000,9,FALSE)/1000000000</f>
        <v>#N/A</v>
      </c>
      <c r="E1263" s="43" t="e">
        <f>VLOOKUP($A1263,'Doanh thu'!$A$3:$Q$2000,10,FALSE)/1000000000</f>
        <v>#N/A</v>
      </c>
      <c r="F1263" s="43" t="e">
        <f>VLOOKUP($A1263,'Doanh thu'!$A$3:$Q$2000,11,FALSE)/1000000000</f>
        <v>#N/A</v>
      </c>
      <c r="G1263" s="43" t="e">
        <f>VLOOKUP($A1263,'Doanh thu'!$A$3:$Q$2000,12,FALSE)/1000000000</f>
        <v>#N/A</v>
      </c>
      <c r="H1263" s="43" t="e">
        <f>VLOOKUP($A1263,LNST!$A$3:$Q$1635,9,FALSE)/1000000000</f>
        <v>#N/A</v>
      </c>
      <c r="I1263" s="43" t="e">
        <f>VLOOKUP($A1263,LNST!$A$3:$Q$1635,10,FALSE)/1000000000</f>
        <v>#N/A</v>
      </c>
      <c r="J1263" s="43" t="e">
        <f>VLOOKUP($A1263,LNST!$A$3:$Q$1635,11,FALSE)/1000000000</f>
        <v>#N/A</v>
      </c>
      <c r="K1263" s="43" t="e">
        <f>VLOOKUP($A1263,LNST!$A$3:$Q$1635,12,FALSE)/1000000000</f>
        <v>#N/A</v>
      </c>
      <c r="L1263" s="45" t="e">
        <f>VLOOKUP($A1263,'Doanh thu'!$A$3:$Q$2000,14,FALSE)</f>
        <v>#N/A</v>
      </c>
      <c r="M1263" s="45" t="e">
        <f>VLOOKUP($A1263,'Doanh thu'!$A$3:$Q$2000,15,FALSE)</f>
        <v>#N/A</v>
      </c>
      <c r="N1263" s="45" t="e">
        <f>VLOOKUP($A1263,'Doanh thu'!$A$3:$Q$2000,16,FALSE)</f>
        <v>#N/A</v>
      </c>
      <c r="O1263" s="45" t="e">
        <f>VLOOKUP($A1263,'Doanh thu'!$A$3:$Q$2000,17,FALSE)</f>
        <v>#N/A</v>
      </c>
      <c r="P1263" s="45" t="e">
        <f>VLOOKUP($A1263,LNST!$A$3:$R$1635,14,FALSE)</f>
        <v>#N/A</v>
      </c>
      <c r="Q1263" s="45" t="e">
        <f>VLOOKUP($A1263,LNST!$A$3:$R$1635,15,FALSE)</f>
        <v>#N/A</v>
      </c>
      <c r="R1263" s="45" t="e">
        <f>VLOOKUP($A1263,LNST!$A$3:$R$1635,16,FALSE)</f>
        <v>#N/A</v>
      </c>
      <c r="S1263" s="45" t="e">
        <f>VLOOKUP($A1263,LNST!$A$3:$R$1635,17,FALSE)</f>
        <v>#N/A</v>
      </c>
      <c r="T1263" s="45" t="e">
        <f>VLOOKUP($A1263,LNG!$A$2:$H$1999,4,FALSE)/(D1263*10^9)</f>
        <v>#N/A</v>
      </c>
      <c r="U1263" s="45" t="e">
        <f>VLOOKUP($A1263,LNG!$A$2:$H$1999,5,FALSE)/(E1263*10^9)</f>
        <v>#N/A</v>
      </c>
      <c r="V1263" s="45" t="e">
        <f>VLOOKUP($A1263,LNG!$A$2:$H$1999,6,FALSE)/(F1263*10^9)</f>
        <v>#N/A</v>
      </c>
      <c r="W1263" s="45" t="e">
        <f>VLOOKUP($A1263,LNG!$A$2:$H$1999,7,FALSE)/(G1263*10^9)</f>
        <v>#N/A</v>
      </c>
      <c r="X1263" s="45" t="e">
        <f>VLOOKUP($A1263,'LNST năm'!$A$2:$I$2000,8,FALSE)</f>
        <v>#N/A</v>
      </c>
      <c r="Y1263" s="45" t="e">
        <f>VLOOKUP($A1263,'LNST năm'!$A$2:$I$2000,9,FALSE)</f>
        <v>#N/A</v>
      </c>
      <c r="Z1263" s="46" t="e">
        <f>VLOOKUP($A1263,LNG!$A$2:$H$1999,9,FALSE)</f>
        <v>#N/A</v>
      </c>
      <c r="AA1263" s="162" t="e">
        <f>VLOOKUP($A1263,'GIÁ CP'!$A$2:$D$2000,4,FALSE)/Z1263</f>
        <v>#N/A</v>
      </c>
    </row>
    <row r="1264" spans="1:27" hidden="1">
      <c r="A1264" s="18" t="s">
        <v>321</v>
      </c>
      <c r="B1264" s="18" t="s">
        <v>2020</v>
      </c>
      <c r="C1264" s="154" t="str">
        <f>VLOOKUP(A1264,'GIÁ CP'!$K$2:$M$2000,3,FALSE)</f>
        <v xml:space="preserve">Đồ uống &amp; giải khát </v>
      </c>
      <c r="D1264" s="43">
        <f>VLOOKUP($A1264,'Doanh thu'!$A$3:$Q$2000,9,FALSE)/1000000000</f>
        <v>635.94626428200002</v>
      </c>
      <c r="E1264" s="43">
        <f>VLOOKUP($A1264,'Doanh thu'!$A$3:$Q$2000,10,FALSE)/1000000000</f>
        <v>545.94380452400003</v>
      </c>
      <c r="F1264" s="43">
        <f>VLOOKUP($A1264,'Doanh thu'!$A$3:$Q$2000,11,FALSE)/1000000000</f>
        <v>906.65930745699995</v>
      </c>
      <c r="G1264" s="43">
        <f>VLOOKUP($A1264,'Doanh thu'!$A$3:$Q$2000,12,FALSE)/1000000000</f>
        <v>661.21467584100003</v>
      </c>
      <c r="H1264" s="43">
        <f>VLOOKUP($A1264,LNST!$A$3:$Q$1635,9,FALSE)/1000000000</f>
        <v>121.07866380599999</v>
      </c>
      <c r="I1264" s="43">
        <f>VLOOKUP($A1264,LNST!$A$3:$Q$1635,10,FALSE)/1000000000</f>
        <v>112.43216223899999</v>
      </c>
      <c r="J1264" s="43">
        <f>VLOOKUP($A1264,LNST!$A$3:$Q$1635,11,FALSE)/1000000000</f>
        <v>156.21466783899999</v>
      </c>
      <c r="K1264" s="43">
        <f>VLOOKUP($A1264,LNST!$A$3:$Q$1635,12,FALSE)/1000000000</f>
        <v>112.24029773300001</v>
      </c>
      <c r="L1264" s="45">
        <f>VLOOKUP($A1264,'Doanh thu'!$A$3:$Q$2000,14,FALSE)</f>
        <v>9.9479502438188747E-2</v>
      </c>
      <c r="M1264" s="45">
        <f>VLOOKUP($A1264,'Doanh thu'!$A$3:$Q$2000,15,FALSE)</f>
        <v>-9.8073633034646765E-2</v>
      </c>
      <c r="N1264" s="45">
        <f>VLOOKUP($A1264,'Doanh thu'!$A$3:$Q$2000,16,FALSE)</f>
        <v>1.9919166178572683E-2</v>
      </c>
      <c r="O1264" s="45">
        <f>VLOOKUP($A1264,'Doanh thu'!$A$3:$Q$2000,17,FALSE)</f>
        <v>-1.7434076560417757E-2</v>
      </c>
      <c r="P1264" s="45">
        <f>VLOOKUP($A1264,LNST!$A$3:$R$1635,14,FALSE)</f>
        <v>0.2360306873052351</v>
      </c>
      <c r="Q1264" s="45">
        <f>VLOOKUP($A1264,LNST!$A$3:$R$1635,15,FALSE)</f>
        <v>0.11761639528360378</v>
      </c>
      <c r="R1264" s="45">
        <f>VLOOKUP($A1264,LNST!$A$3:$R$1635,16,FALSE)</f>
        <v>-1.853076757403823E-2</v>
      </c>
      <c r="S1264" s="45">
        <f>VLOOKUP($A1264,LNST!$A$3:$R$1635,17,FALSE)</f>
        <v>-0.12376568660735607</v>
      </c>
      <c r="T1264" s="45">
        <f>VLOOKUP($A1264,LNG!$A$2:$H$1999,4,FALSE)/(D1264*10^9)</f>
        <v>0.22580741369890697</v>
      </c>
      <c r="U1264" s="45">
        <f>VLOOKUP($A1264,LNG!$A$2:$H$1999,5,FALSE)/(E1264*10^9)</f>
        <v>0.24599850581159224</v>
      </c>
      <c r="V1264" s="45">
        <f>VLOOKUP($A1264,LNG!$A$2:$H$1999,6,FALSE)/(F1264*10^9)</f>
        <v>0.13810639289989154</v>
      </c>
      <c r="W1264" s="45">
        <f>VLOOKUP($A1264,LNG!$A$2:$H$1999,7,FALSE)/(G1264*10^9)</f>
        <v>0.28367222221804389</v>
      </c>
      <c r="X1264" s="45">
        <f>VLOOKUP($A1264,'LNST năm'!$A$2:$I$2000,8,FALSE)</f>
        <v>0.15989279556383756</v>
      </c>
      <c r="Y1264" s="45">
        <f>VLOOKUP($A1264,'LNST năm'!$A$2:$I$2000,9,FALSE)</f>
        <v>0.1751161467630773</v>
      </c>
      <c r="Z1264" s="46" t="e">
        <f>VLOOKUP($A1264,LNG!$A$2:$H$1999,9,FALSE)</f>
        <v>#REF!</v>
      </c>
      <c r="AA1264" s="162" t="e">
        <f>VLOOKUP($A1264,'GIÁ CP'!$A$2:$D$2000,4,FALSE)/Z1264</f>
        <v>#REF!</v>
      </c>
    </row>
    <row r="1265" spans="1:27" hidden="1">
      <c r="A1265" s="18" t="s">
        <v>189</v>
      </c>
      <c r="B1265" s="18" t="s">
        <v>1868</v>
      </c>
      <c r="C1265" s="154" t="str">
        <f>VLOOKUP(A1265,'GIÁ CP'!$K$2:$M$2000,3,FALSE)</f>
        <v xml:space="preserve">Phân phối hàng chuyên dụng </v>
      </c>
      <c r="D1265" s="43">
        <f>VLOOKUP($A1265,'Doanh thu'!$A$3:$Q$2000,9,FALSE)/1000000000</f>
        <v>37619.96865997</v>
      </c>
      <c r="E1265" s="43">
        <f>VLOOKUP($A1265,'Doanh thu'!$A$3:$Q$2000,10,FALSE)/1000000000</f>
        <v>39852.507152646001</v>
      </c>
      <c r="F1265" s="43">
        <f>VLOOKUP($A1265,'Doanh thu'!$A$3:$Q$2000,11,FALSE)/1000000000</f>
        <v>42320.711388541997</v>
      </c>
      <c r="G1265" s="43">
        <f>VLOOKUP($A1265,'Doanh thu'!$A$3:$Q$2000,12,FALSE)/1000000000</f>
        <v>46461.952026772997</v>
      </c>
      <c r="H1265" s="43">
        <f>VLOOKUP($A1265,LNST!$A$3:$Q$1635,9,FALSE)/1000000000</f>
        <v>1648.1462467040001</v>
      </c>
      <c r="I1265" s="43">
        <f>VLOOKUP($A1265,LNST!$A$3:$Q$1635,10,FALSE)/1000000000</f>
        <v>1770.898917304</v>
      </c>
      <c r="J1265" s="43">
        <f>VLOOKUP($A1265,LNST!$A$3:$Q$1635,11,FALSE)/1000000000</f>
        <v>2068.7485152200002</v>
      </c>
      <c r="K1265" s="43">
        <f>VLOOKUP($A1265,LNST!$A$3:$Q$1635,12,FALSE)/1000000000</f>
        <v>2714.4308521060002</v>
      </c>
      <c r="L1265" s="45">
        <f>VLOOKUP($A1265,'Doanh thu'!$A$3:$Q$2000,14,FALSE)</f>
        <v>0.10212368373783645</v>
      </c>
      <c r="M1265" s="45">
        <f>VLOOKUP($A1265,'Doanh thu'!$A$3:$Q$2000,15,FALSE)</f>
        <v>0.16709795373709072</v>
      </c>
      <c r="N1265" s="45">
        <f>VLOOKUP($A1265,'Doanh thu'!$A$3:$Q$2000,16,FALSE)</f>
        <v>0.22406456765786006</v>
      </c>
      <c r="O1265" s="45">
        <f>VLOOKUP($A1265,'Doanh thu'!$A$3:$Q$2000,17,FALSE)</f>
        <v>0.28578955284918933</v>
      </c>
      <c r="P1265" s="45">
        <f>VLOOKUP($A1265,LNST!$A$3:$R$1635,14,FALSE)</f>
        <v>0.40593594327090859</v>
      </c>
      <c r="Q1265" s="45">
        <f>VLOOKUP($A1265,LNST!$A$3:$R$1635,15,FALSE)</f>
        <v>1.2132087268897715</v>
      </c>
      <c r="R1265" s="45">
        <f>VLOOKUP($A1265,LNST!$A$3:$R$1635,16,FALSE)</f>
        <v>1.4424295300981123</v>
      </c>
      <c r="S1265" s="45">
        <f>VLOOKUP($A1265,LNST!$A$3:$R$1635,17,FALSE)</f>
        <v>0.75584819590152075</v>
      </c>
      <c r="T1265" s="45">
        <f>VLOOKUP($A1265,LNG!$A$2:$H$1999,4,FALSE)/(D1265*10^9)</f>
        <v>0.19139863406815347</v>
      </c>
      <c r="U1265" s="45">
        <f>VLOOKUP($A1265,LNG!$A$2:$H$1999,5,FALSE)/(E1265*10^9)</f>
        <v>0.18991780444742928</v>
      </c>
      <c r="V1265" s="45">
        <f>VLOOKUP($A1265,LNG!$A$2:$H$1999,6,FALSE)/(F1265*10^9)</f>
        <v>0.17670276875177152</v>
      </c>
      <c r="W1265" s="45">
        <f>VLOOKUP($A1265,LNG!$A$2:$H$1999,7,FALSE)/(G1265*10^9)</f>
        <v>0.18842469729888459</v>
      </c>
      <c r="X1265" s="45">
        <f>VLOOKUP($A1265,'LNST năm'!$A$2:$I$2000,8,FALSE)</f>
        <v>0.89061720837765157</v>
      </c>
      <c r="Y1265" s="45">
        <f>VLOOKUP($A1265,'LNST năm'!$A$2:$I$2000,9,FALSE)</f>
        <v>0.19729717176127748</v>
      </c>
      <c r="Z1265" s="46" t="e">
        <f>VLOOKUP($A1265,LNG!$A$2:$H$1999,9,FALSE)</f>
        <v>#REF!</v>
      </c>
      <c r="AA1265" s="162" t="e">
        <f>VLOOKUP($A1265,'GIÁ CP'!$A$2:$D$2000,4,FALSE)/Z1265</f>
        <v>#REF!</v>
      </c>
    </row>
    <row r="1266" spans="1:27">
      <c r="A1266" s="18" t="s">
        <v>92</v>
      </c>
      <c r="B1266" s="18" t="s">
        <v>1748</v>
      </c>
      <c r="C1266" s="154" t="str">
        <f>VLOOKUP(A1266,'GIÁ CP'!$K$2:$M$2000,3,FALSE)</f>
        <v xml:space="preserve">Ngân hàng </v>
      </c>
      <c r="D1266" s="43">
        <f>VLOOKUP($A1266,'Doanh thu'!$A$3:$Q$2000,9,FALSE)/1000000000</f>
        <v>0</v>
      </c>
      <c r="E1266" s="43">
        <f>VLOOKUP($A1266,'Doanh thu'!$A$3:$Q$2000,10,FALSE)/1000000000</f>
        <v>0</v>
      </c>
      <c r="F1266" s="43">
        <f>VLOOKUP($A1266,'Doanh thu'!$A$3:$Q$2000,11,FALSE)/1000000000</f>
        <v>0</v>
      </c>
      <c r="G1266" s="43">
        <f>VLOOKUP($A1266,'Doanh thu'!$A$3:$Q$2000,12,FALSE)/1000000000</f>
        <v>0</v>
      </c>
      <c r="H1266" s="43">
        <f>VLOOKUP($A1266,LNST!$A$3:$Q$1635,9,FALSE)/1000000000</f>
        <v>506.24400000000003</v>
      </c>
      <c r="I1266" s="43">
        <f>VLOOKUP($A1266,LNST!$A$3:$Q$1635,10,FALSE)/1000000000</f>
        <v>444.68799999999999</v>
      </c>
      <c r="J1266" s="43">
        <f>VLOOKUP($A1266,LNST!$A$3:$Q$1635,11,FALSE)/1000000000</f>
        <v>-472.48200000000003</v>
      </c>
      <c r="K1266" s="43">
        <f>VLOOKUP($A1266,LNST!$A$3:$Q$1635,12,FALSE)/1000000000</f>
        <v>269.16000000000003</v>
      </c>
      <c r="L1266" s="45" t="e">
        <f>VLOOKUP($A1266,'Doanh thu'!$A$3:$Q$2000,14,FALSE)</f>
        <v>#DIV/0!</v>
      </c>
      <c r="M1266" s="45" t="e">
        <f>VLOOKUP($A1266,'Doanh thu'!$A$3:$Q$2000,15,FALSE)</f>
        <v>#DIV/0!</v>
      </c>
      <c r="N1266" s="45" t="e">
        <f>VLOOKUP($A1266,'Doanh thu'!$A$3:$Q$2000,16,FALSE)</f>
        <v>#DIV/0!</v>
      </c>
      <c r="O1266" s="45" t="e">
        <f>VLOOKUP($A1266,'Doanh thu'!$A$3:$Q$2000,17,FALSE)</f>
        <v>#DIV/0!</v>
      </c>
      <c r="P1266" s="45">
        <f>VLOOKUP($A1266,LNST!$A$3:$R$1635,14,FALSE)</f>
        <v>-0.21248588291295786</v>
      </c>
      <c r="Q1266" s="45">
        <f>VLOOKUP($A1266,LNST!$A$3:$R$1635,15,FALSE)</f>
        <v>-0.38341483976256602</v>
      </c>
      <c r="R1266" s="45">
        <f>VLOOKUP($A1266,LNST!$A$3:$R$1635,16,FALSE)</f>
        <v>-1.3291401486864545</v>
      </c>
      <c r="S1266" s="45">
        <f>VLOOKUP($A1266,LNST!$A$3:$R$1635,17,FALSE)</f>
        <v>-0.59124601929569054</v>
      </c>
      <c r="T1266" s="45" t="e">
        <f>VLOOKUP($A1266,LNG!$A$2:$H$1999,4,FALSE)/(D1266*10^9)</f>
        <v>#DIV/0!</v>
      </c>
      <c r="U1266" s="45" t="e">
        <f>VLOOKUP($A1266,LNG!$A$2:$H$1999,5,FALSE)/(E1266*10^9)</f>
        <v>#DIV/0!</v>
      </c>
      <c r="V1266" s="45" t="e">
        <f>VLOOKUP($A1266,LNG!$A$2:$H$1999,6,FALSE)/(F1266*10^9)</f>
        <v>#DIV/0!</v>
      </c>
      <c r="W1266" s="45" t="e">
        <f>VLOOKUP($A1266,LNG!$A$2:$H$1999,7,FALSE)/(G1266*10^9)</f>
        <v>#DIV/0!</v>
      </c>
      <c r="X1266" s="45">
        <f>VLOOKUP($A1266,'LNST năm'!$A$2:$I$2000,8,FALSE)</f>
        <v>-0.65824887790203446</v>
      </c>
      <c r="Y1266" s="45">
        <f>VLOOKUP($A1266,'LNST năm'!$A$2:$I$2000,9,FALSE)</f>
        <v>-0.27191794415231874</v>
      </c>
      <c r="Z1266" s="46" t="e">
        <f>VLOOKUP($A1266,LNG!$A$2:$H$1999,9,FALSE)</f>
        <v>#REF!</v>
      </c>
      <c r="AA1266" s="162" t="e">
        <f>VLOOKUP($A1266,'GIÁ CP'!$A$2:$D$2000,4,FALSE)/Z1266</f>
        <v>#REF!</v>
      </c>
    </row>
    <row r="1267" spans="1:27" hidden="1">
      <c r="A1267" s="18" t="s">
        <v>445</v>
      </c>
      <c r="B1267" s="18" t="s">
        <v>2159</v>
      </c>
      <c r="C1267" s="154" t="str">
        <f>VLOOKUP(A1267,'GIÁ CP'!$K$2:$M$2000,3,FALSE)</f>
        <v xml:space="preserve">Vận tải hành khách &amp; Du lịch </v>
      </c>
      <c r="D1267" s="43">
        <f>VLOOKUP($A1267,'Doanh thu'!$A$3:$Q$2000,9,FALSE)/1000000000</f>
        <v>5.561179826</v>
      </c>
      <c r="E1267" s="43">
        <f>VLOOKUP($A1267,'Doanh thu'!$A$3:$Q$2000,10,FALSE)/1000000000</f>
        <v>5.2743700349999996</v>
      </c>
      <c r="F1267" s="43">
        <f>VLOOKUP($A1267,'Doanh thu'!$A$3:$Q$2000,11,FALSE)/1000000000</f>
        <v>4.9622228440000002</v>
      </c>
      <c r="G1267" s="43">
        <f>VLOOKUP($A1267,'Doanh thu'!$A$3:$Q$2000,12,FALSE)/1000000000</f>
        <v>3.7454224200000001</v>
      </c>
      <c r="H1267" s="43">
        <f>VLOOKUP($A1267,LNST!$A$3:$Q$1635,9,FALSE)/1000000000</f>
        <v>-5.9709125099999998</v>
      </c>
      <c r="I1267" s="43">
        <f>VLOOKUP($A1267,LNST!$A$3:$Q$1635,10,FALSE)/1000000000</f>
        <v>-5.7784952660000002</v>
      </c>
      <c r="J1267" s="43">
        <f>VLOOKUP($A1267,LNST!$A$3:$Q$1635,11,FALSE)/1000000000</f>
        <v>-5.0300232200000004</v>
      </c>
      <c r="K1267" s="43">
        <f>VLOOKUP($A1267,LNST!$A$3:$Q$1635,12,FALSE)/1000000000</f>
        <v>-3.2229032700000002</v>
      </c>
      <c r="L1267" s="45">
        <f>VLOOKUP($A1267,'Doanh thu'!$A$3:$Q$2000,14,FALSE)</f>
        <v>-0.51224867412608877</v>
      </c>
      <c r="M1267" s="45">
        <f>VLOOKUP($A1267,'Doanh thu'!$A$3:$Q$2000,15,FALSE)</f>
        <v>-0.41229132903673599</v>
      </c>
      <c r="N1267" s="45">
        <f>VLOOKUP($A1267,'Doanh thu'!$A$3:$Q$2000,16,FALSE)</f>
        <v>-0.37363833783387762</v>
      </c>
      <c r="O1267" s="45">
        <f>VLOOKUP($A1267,'Doanh thu'!$A$3:$Q$2000,17,FALSE)</f>
        <v>-0.4217125529527963</v>
      </c>
      <c r="P1267" s="45">
        <f>VLOOKUP($A1267,LNST!$A$3:$R$1635,14,FALSE)</f>
        <v>0.35038400179731743</v>
      </c>
      <c r="Q1267" s="45">
        <f>VLOOKUP($A1267,LNST!$A$3:$R$1635,15,FALSE)</f>
        <v>0.2789132756914024</v>
      </c>
      <c r="R1267" s="45">
        <f>VLOOKUP($A1267,LNST!$A$3:$R$1635,16,FALSE)</f>
        <v>0.30826021708523227</v>
      </c>
      <c r="S1267" s="45">
        <f>VLOOKUP($A1267,LNST!$A$3:$R$1635,17,FALSE)</f>
        <v>0.93646717148414638</v>
      </c>
      <c r="T1267" s="45">
        <f>VLOOKUP($A1267,LNG!$A$2:$H$1999,4,FALSE)/(D1267*10^9)</f>
        <v>-0.87669048197399546</v>
      </c>
      <c r="U1267" s="45">
        <f>VLOOKUP($A1267,LNG!$A$2:$H$1999,5,FALSE)/(E1267*10^9)</f>
        <v>-0.75514730661099705</v>
      </c>
      <c r="V1267" s="45">
        <f>VLOOKUP($A1267,LNG!$A$2:$H$1999,6,FALSE)/(F1267*10^9)</f>
        <v>-0.81483598038911453</v>
      </c>
      <c r="W1267" s="45">
        <f>VLOOKUP($A1267,LNG!$A$2:$H$1999,7,FALSE)/(G1267*10^9)</f>
        <v>-0.97071974300831998</v>
      </c>
      <c r="X1267" s="45">
        <f>VLOOKUP($A1267,'LNST năm'!$A$2:$I$2000,8,FALSE)</f>
        <v>-1.027123904409343</v>
      </c>
      <c r="Y1267" s="45">
        <f>VLOOKUP($A1267,'LNST năm'!$A$2:$I$2000,9,FALSE)</f>
        <v>-5.9286391859836862E-2</v>
      </c>
      <c r="Z1267" s="46" t="e">
        <f>VLOOKUP($A1267,LNG!$A$2:$H$1999,9,FALSE)</f>
        <v>#REF!</v>
      </c>
      <c r="AA1267" s="162" t="e">
        <f>VLOOKUP($A1267,'GIÁ CP'!$A$2:$D$2000,4,FALSE)/Z1267</f>
        <v>#REF!</v>
      </c>
    </row>
    <row r="1268" spans="1:27" hidden="1">
      <c r="A1268" s="18" t="s">
        <v>235</v>
      </c>
      <c r="B1268" s="18" t="s">
        <v>1917</v>
      </c>
      <c r="C1268" s="154" t="str">
        <f>VLOOKUP(A1268,'GIÁ CP'!$K$2:$M$2000,3,FALSE)</f>
        <v xml:space="preserve">Bất động sản </v>
      </c>
      <c r="D1268" s="43">
        <f>VLOOKUP($A1268,'Doanh thu'!$A$3:$Q$2000,9,FALSE)/1000000000</f>
        <v>131.06191772400001</v>
      </c>
      <c r="E1268" s="43">
        <f>VLOOKUP($A1268,'Doanh thu'!$A$3:$Q$2000,10,FALSE)/1000000000</f>
        <v>111.4105325</v>
      </c>
      <c r="F1268" s="43">
        <f>VLOOKUP($A1268,'Doanh thu'!$A$3:$Q$2000,11,FALSE)/1000000000</f>
        <v>119.284142319</v>
      </c>
      <c r="G1268" s="43">
        <f>VLOOKUP($A1268,'Doanh thu'!$A$3:$Q$2000,12,FALSE)/1000000000</f>
        <v>69.297434749000004</v>
      </c>
      <c r="H1268" s="43">
        <f>VLOOKUP($A1268,LNST!$A$3:$Q$1635,9,FALSE)/1000000000</f>
        <v>6.7308257239999998</v>
      </c>
      <c r="I1268" s="43">
        <f>VLOOKUP($A1268,LNST!$A$3:$Q$1635,10,FALSE)/1000000000</f>
        <v>23.821834090999999</v>
      </c>
      <c r="J1268" s="43">
        <f>VLOOKUP($A1268,LNST!$A$3:$Q$1635,11,FALSE)/1000000000</f>
        <v>131.28469774499999</v>
      </c>
      <c r="K1268" s="43">
        <f>VLOOKUP($A1268,LNST!$A$3:$Q$1635,12,FALSE)/1000000000</f>
        <v>13.535025589</v>
      </c>
      <c r="L1268" s="45">
        <f>VLOOKUP($A1268,'Doanh thu'!$A$3:$Q$2000,14,FALSE)</f>
        <v>3.9500280695173515</v>
      </c>
      <c r="M1268" s="45">
        <f>VLOOKUP($A1268,'Doanh thu'!$A$3:$Q$2000,15,FALSE)</f>
        <v>-0.37510065067618403</v>
      </c>
      <c r="N1268" s="45">
        <f>VLOOKUP($A1268,'Doanh thu'!$A$3:$Q$2000,16,FALSE)</f>
        <v>-0.75438167286643587</v>
      </c>
      <c r="O1268" s="45">
        <f>VLOOKUP($A1268,'Doanh thu'!$A$3:$Q$2000,17,FALSE)</f>
        <v>-0.37848254037208989</v>
      </c>
      <c r="P1268" s="45">
        <f>VLOOKUP($A1268,LNST!$A$3:$R$1635,14,FALSE)</f>
        <v>1.4095078820142983</v>
      </c>
      <c r="Q1268" s="45">
        <f>VLOOKUP($A1268,LNST!$A$3:$R$1635,15,FALSE)</f>
        <v>-8.0372742662366103E-2</v>
      </c>
      <c r="R1268" s="45">
        <f>VLOOKUP($A1268,LNST!$A$3:$R$1635,16,FALSE)</f>
        <v>0.81505941811394256</v>
      </c>
      <c r="S1268" s="45">
        <f>VLOOKUP($A1268,LNST!$A$3:$R$1635,17,FALSE)</f>
        <v>0.42645170566652207</v>
      </c>
      <c r="T1268" s="45">
        <f>VLOOKUP($A1268,LNG!$A$2:$H$1999,4,FALSE)/(D1268*10^9)</f>
        <v>0.29712421625789331</v>
      </c>
      <c r="U1268" s="45">
        <f>VLOOKUP($A1268,LNG!$A$2:$H$1999,5,FALSE)/(E1268*10^9)</f>
        <v>0.44456671411206117</v>
      </c>
      <c r="V1268" s="45">
        <f>VLOOKUP($A1268,LNG!$A$2:$H$1999,6,FALSE)/(F1268*10^9)</f>
        <v>0.38350156065726659</v>
      </c>
      <c r="W1268" s="45">
        <f>VLOOKUP($A1268,LNG!$A$2:$H$1999,7,FALSE)/(G1268*10^9)</f>
        <v>0.72327108875734059</v>
      </c>
      <c r="X1268" s="45">
        <f>VLOOKUP($A1268,'LNST năm'!$A$2:$I$2000,8,FALSE)</f>
        <v>1.083874647595251</v>
      </c>
      <c r="Y1268" s="45">
        <f>VLOOKUP($A1268,'LNST năm'!$A$2:$I$2000,9,FALSE)</f>
        <v>0.96963247450895773</v>
      </c>
      <c r="Z1268" s="46" t="e">
        <f>VLOOKUP($A1268,LNG!$A$2:$H$1999,9,FALSE)</f>
        <v>#REF!</v>
      </c>
      <c r="AA1268" s="162" t="e">
        <f>VLOOKUP($A1268,'GIÁ CP'!$A$2:$D$2000,4,FALSE)/Z1268</f>
        <v>#REF!</v>
      </c>
    </row>
    <row r="1269" spans="1:27">
      <c r="A1269" s="18" t="s">
        <v>421</v>
      </c>
      <c r="B1269" s="18" t="s">
        <v>2095</v>
      </c>
      <c r="C1269" s="154" t="str">
        <f>VLOOKUP(A1269,'GIÁ CP'!$K$2:$M$2000,3,FALSE)</f>
        <v xml:space="preserve">Kho bãi, hậu cần và bảo dưỡng </v>
      </c>
      <c r="D1269" s="43">
        <f>VLOOKUP($A1269,'Doanh thu'!$A$3:$Q$2000,9,FALSE)/1000000000</f>
        <v>410.68091632800002</v>
      </c>
      <c r="E1269" s="43">
        <f>VLOOKUP($A1269,'Doanh thu'!$A$3:$Q$2000,10,FALSE)/1000000000</f>
        <v>416.10159202800003</v>
      </c>
      <c r="F1269" s="43">
        <f>VLOOKUP($A1269,'Doanh thu'!$A$3:$Q$2000,11,FALSE)/1000000000</f>
        <v>459.57222314400002</v>
      </c>
      <c r="G1269" s="43">
        <f>VLOOKUP($A1269,'Doanh thu'!$A$3:$Q$2000,12,FALSE)/1000000000</f>
        <v>502.74814285899998</v>
      </c>
      <c r="H1269" s="43">
        <f>VLOOKUP($A1269,LNST!$A$3:$Q$1635,9,FALSE)/1000000000</f>
        <v>97.117049788000003</v>
      </c>
      <c r="I1269" s="43">
        <f>VLOOKUP($A1269,LNST!$A$3:$Q$1635,10,FALSE)/1000000000</f>
        <v>111.707362002</v>
      </c>
      <c r="J1269" s="43">
        <f>VLOOKUP($A1269,LNST!$A$3:$Q$1635,11,FALSE)/1000000000</f>
        <v>75.520345255999999</v>
      </c>
      <c r="K1269" s="43">
        <f>VLOOKUP($A1269,LNST!$A$3:$Q$1635,12,FALSE)/1000000000</f>
        <v>128.56533360899999</v>
      </c>
      <c r="L1269" s="45">
        <f>VLOOKUP($A1269,'Doanh thu'!$A$3:$Q$2000,14,FALSE)</f>
        <v>0.16991388826701223</v>
      </c>
      <c r="M1269" s="45">
        <f>VLOOKUP($A1269,'Doanh thu'!$A$3:$Q$2000,15,FALSE)</f>
        <v>0.13572339103098804</v>
      </c>
      <c r="N1269" s="45">
        <f>VLOOKUP($A1269,'Doanh thu'!$A$3:$Q$2000,16,FALSE)</f>
        <v>0.20549310257944103</v>
      </c>
      <c r="O1269" s="45">
        <f>VLOOKUP($A1269,'Doanh thu'!$A$3:$Q$2000,17,FALSE)</f>
        <v>0.35926809013310806</v>
      </c>
      <c r="P1269" s="45">
        <f>VLOOKUP($A1269,LNST!$A$3:$R$1635,14,FALSE)</f>
        <v>0.33459293415166164</v>
      </c>
      <c r="Q1269" s="45">
        <f>VLOOKUP($A1269,LNST!$A$3:$R$1635,15,FALSE)</f>
        <v>0.40447606975927447</v>
      </c>
      <c r="R1269" s="45">
        <f>VLOOKUP($A1269,LNST!$A$3:$R$1635,16,FALSE)</f>
        <v>4.9080226763320349E-2</v>
      </c>
      <c r="S1269" s="45">
        <f>VLOOKUP($A1269,LNST!$A$3:$R$1635,17,FALSE)</f>
        <v>0.52919735603640994</v>
      </c>
      <c r="T1269" s="45">
        <f>VLOOKUP($A1269,LNG!$A$2:$H$1999,4,FALSE)/(D1269*10^9)</f>
        <v>0.34644577473467453</v>
      </c>
      <c r="U1269" s="45">
        <f>VLOOKUP($A1269,LNG!$A$2:$H$1999,5,FALSE)/(E1269*10^9)</f>
        <v>0.373426895801312</v>
      </c>
      <c r="V1269" s="45">
        <f>VLOOKUP($A1269,LNG!$A$2:$H$1999,6,FALSE)/(F1269*10^9)</f>
        <v>0.38296365768575452</v>
      </c>
      <c r="W1269" s="45">
        <f>VLOOKUP($A1269,LNG!$A$2:$H$1999,7,FALSE)/(G1269*10^9)</f>
        <v>0.34830885489737462</v>
      </c>
      <c r="X1269" s="45">
        <f>VLOOKUP($A1269,'LNST năm'!$A$2:$I$2000,8,FALSE)</f>
        <v>0.22285501415333689</v>
      </c>
      <c r="Y1269" s="45">
        <f>VLOOKUP($A1269,'LNST năm'!$A$2:$I$2000,9,FALSE)</f>
        <v>0.10683874190472364</v>
      </c>
      <c r="Z1269" s="46" t="e">
        <f>VLOOKUP($A1269,LNG!$A$2:$H$1999,9,FALSE)</f>
        <v>#REF!</v>
      </c>
      <c r="AA1269" s="162" t="e">
        <f>VLOOKUP($A1269,'GIÁ CP'!$A$2:$D$2000,4,FALSE)/Z1269</f>
        <v>#REF!</v>
      </c>
    </row>
    <row r="1270" spans="1:27" hidden="1">
      <c r="A1270" s="18" t="s">
        <v>471</v>
      </c>
      <c r="B1270" s="18" t="s">
        <v>2184</v>
      </c>
      <c r="C1270" s="154" t="str">
        <f>VLOOKUP(A1270,'GIÁ CP'!$K$2:$M$2000,3,FALSE)</f>
        <v xml:space="preserve">Dịch vụ giải trí </v>
      </c>
      <c r="D1270" s="43" t="e">
        <f>VLOOKUP($A1270,'Doanh thu'!$A$3:$Q$2000,9,FALSE)/1000000000</f>
        <v>#N/A</v>
      </c>
      <c r="E1270" s="43" t="e">
        <f>VLOOKUP($A1270,'Doanh thu'!$A$3:$Q$2000,10,FALSE)/1000000000</f>
        <v>#N/A</v>
      </c>
      <c r="F1270" s="43" t="e">
        <f>VLOOKUP($A1270,'Doanh thu'!$A$3:$Q$2000,11,FALSE)/1000000000</f>
        <v>#N/A</v>
      </c>
      <c r="G1270" s="43" t="e">
        <f>VLOOKUP($A1270,'Doanh thu'!$A$3:$Q$2000,12,FALSE)/1000000000</f>
        <v>#N/A</v>
      </c>
      <c r="H1270" s="43" t="e">
        <f>VLOOKUP($A1270,LNST!$A$3:$Q$1635,9,FALSE)/1000000000</f>
        <v>#N/A</v>
      </c>
      <c r="I1270" s="43" t="e">
        <f>VLOOKUP($A1270,LNST!$A$3:$Q$1635,10,FALSE)/1000000000</f>
        <v>#N/A</v>
      </c>
      <c r="J1270" s="43" t="e">
        <f>VLOOKUP($A1270,LNST!$A$3:$Q$1635,11,FALSE)/1000000000</f>
        <v>#N/A</v>
      </c>
      <c r="K1270" s="43" t="e">
        <f>VLOOKUP($A1270,LNST!$A$3:$Q$1635,12,FALSE)/1000000000</f>
        <v>#N/A</v>
      </c>
      <c r="L1270" s="45" t="e">
        <f>VLOOKUP($A1270,'Doanh thu'!$A$3:$Q$2000,14,FALSE)</f>
        <v>#N/A</v>
      </c>
      <c r="M1270" s="45" t="e">
        <f>VLOOKUP($A1270,'Doanh thu'!$A$3:$Q$2000,15,FALSE)</f>
        <v>#N/A</v>
      </c>
      <c r="N1270" s="45" t="e">
        <f>VLOOKUP($A1270,'Doanh thu'!$A$3:$Q$2000,16,FALSE)</f>
        <v>#N/A</v>
      </c>
      <c r="O1270" s="45" t="e">
        <f>VLOOKUP($A1270,'Doanh thu'!$A$3:$Q$2000,17,FALSE)</f>
        <v>#N/A</v>
      </c>
      <c r="P1270" s="45" t="e">
        <f>VLOOKUP($A1270,LNST!$A$3:$R$1635,14,FALSE)</f>
        <v>#N/A</v>
      </c>
      <c r="Q1270" s="45" t="e">
        <f>VLOOKUP($A1270,LNST!$A$3:$R$1635,15,FALSE)</f>
        <v>#N/A</v>
      </c>
      <c r="R1270" s="45" t="e">
        <f>VLOOKUP($A1270,LNST!$A$3:$R$1635,16,FALSE)</f>
        <v>#N/A</v>
      </c>
      <c r="S1270" s="45" t="e">
        <f>VLOOKUP($A1270,LNST!$A$3:$R$1635,17,FALSE)</f>
        <v>#N/A</v>
      </c>
      <c r="T1270" s="45" t="e">
        <f>VLOOKUP($A1270,LNG!$A$2:$H$1999,4,FALSE)/(D1270*10^9)</f>
        <v>#N/A</v>
      </c>
      <c r="U1270" s="45" t="e">
        <f>VLOOKUP($A1270,LNG!$A$2:$H$1999,5,FALSE)/(E1270*10^9)</f>
        <v>#N/A</v>
      </c>
      <c r="V1270" s="45" t="e">
        <f>VLOOKUP($A1270,LNG!$A$2:$H$1999,6,FALSE)/(F1270*10^9)</f>
        <v>#N/A</v>
      </c>
      <c r="W1270" s="45" t="e">
        <f>VLOOKUP($A1270,LNG!$A$2:$H$1999,7,FALSE)/(G1270*10^9)</f>
        <v>#N/A</v>
      </c>
      <c r="X1270" s="45" t="e">
        <f>VLOOKUP($A1270,'LNST năm'!$A$2:$I$2000,8,FALSE)</f>
        <v>#N/A</v>
      </c>
      <c r="Y1270" s="45" t="e">
        <f>VLOOKUP($A1270,'LNST năm'!$A$2:$I$2000,9,FALSE)</f>
        <v>#N/A</v>
      </c>
      <c r="Z1270" s="46" t="e">
        <f>VLOOKUP($A1270,LNG!$A$2:$H$1999,9,FALSE)</f>
        <v>#N/A</v>
      </c>
      <c r="AA1270" s="162" t="e">
        <f>VLOOKUP($A1270,'GIÁ CP'!$A$2:$D$2000,4,FALSE)/Z1270</f>
        <v>#N/A</v>
      </c>
    </row>
    <row r="1271" spans="1:27">
      <c r="A1271" s="18" t="s">
        <v>697</v>
      </c>
      <c r="B1271" s="18" t="s">
        <v>2409</v>
      </c>
      <c r="C1271" s="154" t="str">
        <f>VLOOKUP(A1271,'GIÁ CP'!$K$2:$M$2000,3,FALSE)</f>
        <v xml:space="preserve">Tái bảo hiểm </v>
      </c>
      <c r="D1271" s="43">
        <f>VLOOKUP($A1271,'Doanh thu'!$A$3:$Q$2000,9,FALSE)/1000000000</f>
        <v>570.16695290099995</v>
      </c>
      <c r="E1271" s="43">
        <f>VLOOKUP($A1271,'Doanh thu'!$A$3:$Q$2000,10,FALSE)/1000000000</f>
        <v>540.40513996799996</v>
      </c>
      <c r="F1271" s="43">
        <f>VLOOKUP($A1271,'Doanh thu'!$A$3:$Q$2000,11,FALSE)/1000000000</f>
        <v>434.45983639799999</v>
      </c>
      <c r="G1271" s="43">
        <f>VLOOKUP($A1271,'Doanh thu'!$A$3:$Q$2000,12,FALSE)/1000000000</f>
        <v>947.43110607599999</v>
      </c>
      <c r="H1271" s="43">
        <f>VLOOKUP($A1271,LNST!$A$3:$Q$1635,9,FALSE)/1000000000</f>
        <v>141.07260980699999</v>
      </c>
      <c r="I1271" s="43">
        <f>VLOOKUP($A1271,LNST!$A$3:$Q$1635,10,FALSE)/1000000000</f>
        <v>108.20814203400001</v>
      </c>
      <c r="J1271" s="43">
        <f>VLOOKUP($A1271,LNST!$A$3:$Q$1635,11,FALSE)/1000000000</f>
        <v>115.369727231</v>
      </c>
      <c r="K1271" s="43">
        <f>VLOOKUP($A1271,LNST!$A$3:$Q$1635,12,FALSE)/1000000000</f>
        <v>104.973639643</v>
      </c>
      <c r="L1271" s="45">
        <f>VLOOKUP($A1271,'Doanh thu'!$A$3:$Q$2000,14,FALSE)</f>
        <v>0.26945020714205464</v>
      </c>
      <c r="M1271" s="45">
        <f>VLOOKUP($A1271,'Doanh thu'!$A$3:$Q$2000,15,FALSE)</f>
        <v>0.16256634318916396</v>
      </c>
      <c r="N1271" s="45">
        <f>VLOOKUP($A1271,'Doanh thu'!$A$3:$Q$2000,16,FALSE)</f>
        <v>-4.022193330033462E-2</v>
      </c>
      <c r="O1271" s="45">
        <f>VLOOKUP($A1271,'Doanh thu'!$A$3:$Q$2000,17,FALSE)</f>
        <v>0.11024048700543385</v>
      </c>
      <c r="P1271" s="45">
        <f>VLOOKUP($A1271,LNST!$A$3:$R$1635,14,FALSE)</f>
        <v>-9.7749227407129366E-2</v>
      </c>
      <c r="Q1271" s="45">
        <f>VLOOKUP($A1271,LNST!$A$3:$R$1635,15,FALSE)</f>
        <v>3.348109580159917</v>
      </c>
      <c r="R1271" s="45">
        <f>VLOOKUP($A1271,LNST!$A$3:$R$1635,16,FALSE)</f>
        <v>-0.23247949284934971</v>
      </c>
      <c r="S1271" s="45">
        <f>VLOOKUP($A1271,LNST!$A$3:$R$1635,17,FALSE)</f>
        <v>0.44743178994592098</v>
      </c>
      <c r="T1271" s="45">
        <f>VLOOKUP($A1271,LNG!$A$2:$H$1999,4,FALSE)/(D1271*10^9)</f>
        <v>5.3494505903599707E-2</v>
      </c>
      <c r="U1271" s="45">
        <f>VLOOKUP($A1271,LNG!$A$2:$H$1999,5,FALSE)/(E1271*10^9)</f>
        <v>7.2504302074773277E-2</v>
      </c>
      <c r="V1271" s="45">
        <f>VLOOKUP($A1271,LNG!$A$2:$H$1999,6,FALSE)/(F1271*10^9)</f>
        <v>9.9347231198282274E-2</v>
      </c>
      <c r="W1271" s="45">
        <f>VLOOKUP($A1271,LNG!$A$2:$H$1999,7,FALSE)/(G1271*10^9)</f>
        <v>6.6339813925170174E-2</v>
      </c>
      <c r="X1271" s="45">
        <f>VLOOKUP($A1271,'LNST năm'!$A$2:$I$2000,8,FALSE)</f>
        <v>8.4463169506072869E-2</v>
      </c>
      <c r="Y1271" s="45">
        <f>VLOOKUP($A1271,'LNST năm'!$A$2:$I$2000,9,FALSE)</f>
        <v>4.9241182620079371E-2</v>
      </c>
      <c r="Z1271" s="46" t="e">
        <f>VLOOKUP($A1271,LNG!$A$2:$H$1999,9,FALSE)</f>
        <v>#REF!</v>
      </c>
      <c r="AA1271" s="162" t="e">
        <f>VLOOKUP($A1271,'GIÁ CP'!$A$2:$D$2000,4,FALSE)/Z1271</f>
        <v>#REF!</v>
      </c>
    </row>
    <row r="1272" spans="1:27" hidden="1">
      <c r="A1272" s="18" t="s">
        <v>1102</v>
      </c>
      <c r="B1272" s="18" t="s">
        <v>2640</v>
      </c>
      <c r="C1272" s="154" t="str">
        <f>VLOOKUP(A1272,'GIÁ CP'!$K$2:$M$2000,3,FALSE)</f>
        <v xml:space="preserve">Dược phẩm </v>
      </c>
      <c r="D1272" s="43">
        <f>VLOOKUP($A1272,'Doanh thu'!$A$3:$Q$2000,9,FALSE)/1000000000</f>
        <v>201.35263737899999</v>
      </c>
      <c r="E1272" s="43">
        <f>VLOOKUP($A1272,'Doanh thu'!$A$3:$Q$2000,10,FALSE)/1000000000</f>
        <v>251.25071062999999</v>
      </c>
      <c r="F1272" s="43">
        <f>VLOOKUP($A1272,'Doanh thu'!$A$3:$Q$2000,11,FALSE)/1000000000</f>
        <v>314.63631820000001</v>
      </c>
      <c r="G1272" s="43">
        <f>VLOOKUP($A1272,'Doanh thu'!$A$3:$Q$2000,12,FALSE)/1000000000</f>
        <v>298.75390757500003</v>
      </c>
      <c r="H1272" s="43">
        <f>VLOOKUP($A1272,LNST!$A$3:$Q$1635,9,FALSE)/1000000000</f>
        <v>0.22924473000000001</v>
      </c>
      <c r="I1272" s="43">
        <f>VLOOKUP($A1272,LNST!$A$3:$Q$1635,10,FALSE)/1000000000</f>
        <v>0.75804085600000004</v>
      </c>
      <c r="J1272" s="43">
        <f>VLOOKUP($A1272,LNST!$A$3:$Q$1635,11,FALSE)/1000000000</f>
        <v>2.0614405549999999</v>
      </c>
      <c r="K1272" s="43">
        <f>VLOOKUP($A1272,LNST!$A$3:$Q$1635,12,FALSE)/1000000000</f>
        <v>2.4159916419999998</v>
      </c>
      <c r="L1272" s="45">
        <f>VLOOKUP($A1272,'Doanh thu'!$A$3:$Q$2000,14,FALSE)</f>
        <v>-0.42829698430480301</v>
      </c>
      <c r="M1272" s="45">
        <f>VLOOKUP($A1272,'Doanh thu'!$A$3:$Q$2000,15,FALSE)</f>
        <v>-0.36658931908136616</v>
      </c>
      <c r="N1272" s="45">
        <f>VLOOKUP($A1272,'Doanh thu'!$A$3:$Q$2000,16,FALSE)</f>
        <v>-9.7241825259695214E-2</v>
      </c>
      <c r="O1272" s="45">
        <f>VLOOKUP($A1272,'Doanh thu'!$A$3:$Q$2000,17,FALSE)</f>
        <v>-6.4041644143569901E-3</v>
      </c>
      <c r="P1272" s="45">
        <f>VLOOKUP($A1272,LNST!$A$3:$R$1635,14,FALSE)</f>
        <v>-0.89162486610996261</v>
      </c>
      <c r="Q1272" s="45">
        <f>VLOOKUP($A1272,LNST!$A$3:$R$1635,15,FALSE)</f>
        <v>-0.86829710412145844</v>
      </c>
      <c r="R1272" s="45">
        <f>VLOOKUP($A1272,LNST!$A$3:$R$1635,16,FALSE)</f>
        <v>1.7822827120348299</v>
      </c>
      <c r="S1272" s="45">
        <f>VLOOKUP($A1272,LNST!$A$3:$R$1635,17,FALSE)</f>
        <v>1.3293627754828343</v>
      </c>
      <c r="T1272" s="45">
        <f>VLOOKUP($A1272,LNG!$A$2:$H$1999,4,FALSE)/(D1272*10^9)</f>
        <v>0.10950350362929775</v>
      </c>
      <c r="U1272" s="45">
        <f>VLOOKUP($A1272,LNG!$A$2:$H$1999,5,FALSE)/(E1272*10^9)</f>
        <v>8.6223960862354995E-2</v>
      </c>
      <c r="V1272" s="45">
        <f>VLOOKUP($A1272,LNG!$A$2:$H$1999,6,FALSE)/(F1272*10^9)</f>
        <v>7.4573279039215512E-2</v>
      </c>
      <c r="W1272" s="45">
        <f>VLOOKUP($A1272,LNG!$A$2:$H$1999,7,FALSE)/(G1272*10^9)</f>
        <v>9.2769112956429922E-2</v>
      </c>
      <c r="X1272" s="45">
        <f>VLOOKUP($A1272,'LNST năm'!$A$2:$I$2000,8,FALSE)</f>
        <v>-0.47030716028408148</v>
      </c>
      <c r="Y1272" s="45">
        <f>VLOOKUP($A1272,'LNST năm'!$A$2:$I$2000,9,FALSE)</f>
        <v>-0.30951282328253171</v>
      </c>
      <c r="Z1272" s="46" t="e">
        <f>VLOOKUP($A1272,LNG!$A$2:$H$1999,9,FALSE)</f>
        <v>#REF!</v>
      </c>
      <c r="AA1272" s="162" t="e">
        <f>VLOOKUP($A1272,'GIÁ CP'!$A$2:$D$2000,4,FALSE)/Z1272</f>
        <v>#REF!</v>
      </c>
    </row>
    <row r="1273" spans="1:27">
      <c r="A1273" s="18" t="s">
        <v>456</v>
      </c>
      <c r="B1273" s="18" t="s">
        <v>2170</v>
      </c>
      <c r="C1273" s="154" t="str">
        <f>VLOOKUP(A1273,'GIÁ CP'!$K$2:$M$2000,3,FALSE)</f>
        <v xml:space="preserve">Phân phối xăng dầu &amp; khí đốt </v>
      </c>
      <c r="D1273" s="43">
        <f>VLOOKUP($A1273,'Doanh thu'!$A$3:$Q$2000,9,FALSE)/1000000000</f>
        <v>252.01144233299999</v>
      </c>
      <c r="E1273" s="43">
        <f>VLOOKUP($A1273,'Doanh thu'!$A$3:$Q$2000,10,FALSE)/1000000000</f>
        <v>237.782728362</v>
      </c>
      <c r="F1273" s="43">
        <f>VLOOKUP($A1273,'Doanh thu'!$A$3:$Q$2000,11,FALSE)/1000000000</f>
        <v>268.86328169799998</v>
      </c>
      <c r="G1273" s="43">
        <f>VLOOKUP($A1273,'Doanh thu'!$A$3:$Q$2000,12,FALSE)/1000000000</f>
        <v>241.31847413899999</v>
      </c>
      <c r="H1273" s="43">
        <f>VLOOKUP($A1273,LNST!$A$3:$Q$1635,9,FALSE)/1000000000</f>
        <v>7.423534364</v>
      </c>
      <c r="I1273" s="43">
        <f>VLOOKUP($A1273,LNST!$A$3:$Q$1635,10,FALSE)/1000000000</f>
        <v>8.6273238330000002</v>
      </c>
      <c r="J1273" s="43">
        <f>VLOOKUP($A1273,LNST!$A$3:$Q$1635,11,FALSE)/1000000000</f>
        <v>5.7374555699999998</v>
      </c>
      <c r="K1273" s="43">
        <f>VLOOKUP($A1273,LNST!$A$3:$Q$1635,12,FALSE)/1000000000</f>
        <v>3.6390899409999999</v>
      </c>
      <c r="L1273" s="45">
        <f>VLOOKUP($A1273,'Doanh thu'!$A$3:$Q$2000,14,FALSE)</f>
        <v>-1.411656024884669E-2</v>
      </c>
      <c r="M1273" s="45">
        <f>VLOOKUP($A1273,'Doanh thu'!$A$3:$Q$2000,15,FALSE)</f>
        <v>-8.3597119954283899E-2</v>
      </c>
      <c r="N1273" s="45">
        <f>VLOOKUP($A1273,'Doanh thu'!$A$3:$Q$2000,16,FALSE)</f>
        <v>2.7831572817764098E-2</v>
      </c>
      <c r="O1273" s="45">
        <f>VLOOKUP($A1273,'Doanh thu'!$A$3:$Q$2000,17,FALSE)</f>
        <v>-2.0349403688893514E-2</v>
      </c>
      <c r="P1273" s="45">
        <f>VLOOKUP($A1273,LNST!$A$3:$R$1635,14,FALSE)</f>
        <v>0.28844536066037846</v>
      </c>
      <c r="Q1273" s="45">
        <f>VLOOKUP($A1273,LNST!$A$3:$R$1635,15,FALSE)</f>
        <v>0.11829600025595483</v>
      </c>
      <c r="R1273" s="45">
        <f>VLOOKUP($A1273,LNST!$A$3:$R$1635,16,FALSE)</f>
        <v>-0.36214485985666689</v>
      </c>
      <c r="S1273" s="45">
        <f>VLOOKUP($A1273,LNST!$A$3:$R$1635,17,FALSE)</f>
        <v>-0.52730850661329665</v>
      </c>
      <c r="T1273" s="45">
        <f>VLOOKUP($A1273,LNG!$A$2:$H$1999,4,FALSE)/(D1273*10^9)</f>
        <v>0.13568166428656842</v>
      </c>
      <c r="U1273" s="45">
        <f>VLOOKUP($A1273,LNG!$A$2:$H$1999,5,FALSE)/(E1273*10^9)</f>
        <v>0.14375689211943099</v>
      </c>
      <c r="V1273" s="45">
        <f>VLOOKUP($A1273,LNG!$A$2:$H$1999,6,FALSE)/(F1273*10^9)</f>
        <v>0.12543433517218305</v>
      </c>
      <c r="W1273" s="45">
        <f>VLOOKUP($A1273,LNG!$A$2:$H$1999,7,FALSE)/(G1273*10^9)</f>
        <v>0.15298675299403244</v>
      </c>
      <c r="X1273" s="45">
        <f>VLOOKUP($A1273,'LNST năm'!$A$2:$I$2000,8,FALSE)</f>
        <v>-1</v>
      </c>
      <c r="Y1273" s="45">
        <f>VLOOKUP($A1273,'LNST năm'!$A$2:$I$2000,9,FALSE)</f>
        <v>-1</v>
      </c>
      <c r="Z1273" s="46" t="e">
        <f>VLOOKUP($A1273,LNG!$A$2:$H$1999,9,FALSE)</f>
        <v>#REF!</v>
      </c>
      <c r="AA1273" s="162" t="e">
        <f>VLOOKUP($A1273,'GIÁ CP'!$A$2:$D$2000,4,FALSE)/Z1273</f>
        <v>#REF!</v>
      </c>
    </row>
    <row r="1274" spans="1:27" hidden="1">
      <c r="A1274" s="18" t="s">
        <v>244</v>
      </c>
      <c r="B1274" s="18" t="s">
        <v>1928</v>
      </c>
      <c r="C1274" s="154" t="str">
        <f>VLOOKUP(A1274,'GIÁ CP'!$K$2:$M$2000,3,FALSE)</f>
        <v xml:space="preserve">Thực phẩm </v>
      </c>
      <c r="D1274" s="43">
        <f>VLOOKUP($A1274,'Doanh thu'!$A$3:$Q$2000,9,FALSE)/1000000000</f>
        <v>6833.7316416260001</v>
      </c>
      <c r="E1274" s="43">
        <f>VLOOKUP($A1274,'Doanh thu'!$A$3:$Q$2000,10,FALSE)/1000000000</f>
        <v>5371.7341779899998</v>
      </c>
      <c r="F1274" s="43">
        <f>VLOOKUP($A1274,'Doanh thu'!$A$3:$Q$2000,11,FALSE)/1000000000</f>
        <v>6733.6492089149997</v>
      </c>
      <c r="G1274" s="43">
        <f>VLOOKUP($A1274,'Doanh thu'!$A$3:$Q$2000,12,FALSE)/1000000000</f>
        <v>8231.0052269059997</v>
      </c>
      <c r="H1274" s="43">
        <f>VLOOKUP($A1274,LNST!$A$3:$Q$1635,9,FALSE)/1000000000</f>
        <v>160.663198545</v>
      </c>
      <c r="I1274" s="43">
        <f>VLOOKUP($A1274,LNST!$A$3:$Q$1635,10,FALSE)/1000000000</f>
        <v>201.07969047899999</v>
      </c>
      <c r="J1274" s="43">
        <f>VLOOKUP($A1274,LNST!$A$3:$Q$1635,11,FALSE)/1000000000</f>
        <v>160.87161506499999</v>
      </c>
      <c r="K1274" s="43">
        <f>VLOOKUP($A1274,LNST!$A$3:$Q$1635,12,FALSE)/1000000000</f>
        <v>246.42145438399999</v>
      </c>
      <c r="L1274" s="45">
        <f>VLOOKUP($A1274,'Doanh thu'!$A$3:$Q$2000,14,FALSE)</f>
        <v>-0.27890158510908197</v>
      </c>
      <c r="M1274" s="45">
        <f>VLOOKUP($A1274,'Doanh thu'!$A$3:$Q$2000,15,FALSE)</f>
        <v>-0.21255307287657099</v>
      </c>
      <c r="N1274" s="45">
        <f>VLOOKUP($A1274,'Doanh thu'!$A$3:$Q$2000,16,FALSE)</f>
        <v>-0.10664012545116318</v>
      </c>
      <c r="O1274" s="45">
        <f>VLOOKUP($A1274,'Doanh thu'!$A$3:$Q$2000,17,FALSE)</f>
        <v>0.12919283550962155</v>
      </c>
      <c r="P1274" s="45">
        <f>VLOOKUP($A1274,LNST!$A$3:$R$1635,14,FALSE)</f>
        <v>-0.17494971232802353</v>
      </c>
      <c r="Q1274" s="45">
        <f>VLOOKUP($A1274,LNST!$A$3:$R$1635,15,FALSE)</f>
        <v>-7.4240002760499385E-2</v>
      </c>
      <c r="R1274" s="45">
        <f>VLOOKUP($A1274,LNST!$A$3:$R$1635,16,FALSE)</f>
        <v>-0.26189700589720938</v>
      </c>
      <c r="S1274" s="45">
        <f>VLOOKUP($A1274,LNST!$A$3:$R$1635,17,FALSE)</f>
        <v>0.13729007855297098</v>
      </c>
      <c r="T1274" s="45">
        <f>VLOOKUP($A1274,LNG!$A$2:$H$1999,4,FALSE)/(D1274*10^9)</f>
        <v>0.10850816580098625</v>
      </c>
      <c r="U1274" s="45">
        <f>VLOOKUP($A1274,LNG!$A$2:$H$1999,5,FALSE)/(E1274*10^9)</f>
        <v>0.10618697402622328</v>
      </c>
      <c r="V1274" s="45">
        <f>VLOOKUP($A1274,LNG!$A$2:$H$1999,6,FALSE)/(F1274*10^9)</f>
        <v>7.4177430445100737E-2</v>
      </c>
      <c r="W1274" s="45">
        <f>VLOOKUP($A1274,LNG!$A$2:$H$1999,7,FALSE)/(G1274*10^9)</f>
        <v>6.3447409855224485E-2</v>
      </c>
      <c r="X1274" s="45">
        <f>VLOOKUP($A1274,'LNST năm'!$A$2:$I$2000,8,FALSE)</f>
        <v>-8.6028489342870135E-2</v>
      </c>
      <c r="Y1274" s="45">
        <f>VLOOKUP($A1274,'LNST năm'!$A$2:$I$2000,9,FALSE)</f>
        <v>1.0325649486925048E-2</v>
      </c>
      <c r="Z1274" s="46" t="e">
        <f>VLOOKUP($A1274,LNG!$A$2:$H$1999,9,FALSE)</f>
        <v>#REF!</v>
      </c>
      <c r="AA1274" s="162" t="e">
        <f>VLOOKUP($A1274,'GIÁ CP'!$A$2:$D$2000,4,FALSE)/Z1274</f>
        <v>#REF!</v>
      </c>
    </row>
    <row r="1275" spans="1:27" hidden="1">
      <c r="A1275" s="18" t="s">
        <v>861</v>
      </c>
      <c r="B1275" s="18" t="s">
        <v>2591</v>
      </c>
      <c r="C1275" s="154" t="str">
        <f>VLOOKUP(A1275,'GIÁ CP'!$K$2:$M$2000,3,FALSE)</f>
        <v xml:space="preserve">Thực phẩm </v>
      </c>
      <c r="D1275" s="43">
        <f>VLOOKUP($A1275,'Doanh thu'!$A$3:$Q$2000,9,FALSE)/1000000000</f>
        <v>122.900803141</v>
      </c>
      <c r="E1275" s="43">
        <f>VLOOKUP($A1275,'Doanh thu'!$A$3:$Q$2000,10,FALSE)/1000000000</f>
        <v>128.00531219699999</v>
      </c>
      <c r="F1275" s="43">
        <f>VLOOKUP($A1275,'Doanh thu'!$A$3:$Q$2000,11,FALSE)/1000000000</f>
        <v>139.71197280600001</v>
      </c>
      <c r="G1275" s="43">
        <f>VLOOKUP($A1275,'Doanh thu'!$A$3:$Q$2000,12,FALSE)/1000000000</f>
        <v>139.27763791199999</v>
      </c>
      <c r="H1275" s="43">
        <f>VLOOKUP($A1275,LNST!$A$3:$Q$1635,9,FALSE)/1000000000</f>
        <v>53.346825406999997</v>
      </c>
      <c r="I1275" s="43">
        <f>VLOOKUP($A1275,LNST!$A$3:$Q$1635,10,FALSE)/1000000000</f>
        <v>51.994482056999999</v>
      </c>
      <c r="J1275" s="43">
        <f>VLOOKUP($A1275,LNST!$A$3:$Q$1635,11,FALSE)/1000000000</f>
        <v>50.878247795999997</v>
      </c>
      <c r="K1275" s="43">
        <f>VLOOKUP($A1275,LNST!$A$3:$Q$1635,12,FALSE)/1000000000</f>
        <v>55.249879671000002</v>
      </c>
      <c r="L1275" s="45">
        <f>VLOOKUP($A1275,'Doanh thu'!$A$3:$Q$2000,14,FALSE)</f>
        <v>-5.7432437724999799E-2</v>
      </c>
      <c r="M1275" s="45">
        <f>VLOOKUP($A1275,'Doanh thu'!$A$3:$Q$2000,15,FALSE)</f>
        <v>9.4165630527754483E-3</v>
      </c>
      <c r="N1275" s="45">
        <f>VLOOKUP($A1275,'Doanh thu'!$A$3:$Q$2000,16,FALSE)</f>
        <v>4.2029482089519496E-2</v>
      </c>
      <c r="O1275" s="45">
        <f>VLOOKUP($A1275,'Doanh thu'!$A$3:$Q$2000,17,FALSE)</f>
        <v>0.1306571011510817</v>
      </c>
      <c r="P1275" s="45">
        <f>VLOOKUP($A1275,LNST!$A$3:$R$1635,14,FALSE)</f>
        <v>4.0093112627508226E-2</v>
      </c>
      <c r="Q1275" s="45">
        <f>VLOOKUP($A1275,LNST!$A$3:$R$1635,15,FALSE)</f>
        <v>1.0662710943340439E-2</v>
      </c>
      <c r="R1275" s="45">
        <f>VLOOKUP($A1275,LNST!$A$3:$R$1635,16,FALSE)</f>
        <v>5.3816998421918241E-2</v>
      </c>
      <c r="S1275" s="45">
        <f>VLOOKUP($A1275,LNST!$A$3:$R$1635,17,FALSE)</f>
        <v>0.11913374142496151</v>
      </c>
      <c r="T1275" s="45">
        <f>VLOOKUP($A1275,LNG!$A$2:$H$1999,4,FALSE)/(D1275*10^9)</f>
        <v>0.31641190672599528</v>
      </c>
      <c r="U1275" s="45">
        <f>VLOOKUP($A1275,LNG!$A$2:$H$1999,5,FALSE)/(E1275*10^9)</f>
        <v>0.31409305049093328</v>
      </c>
      <c r="V1275" s="45">
        <f>VLOOKUP($A1275,LNG!$A$2:$H$1999,6,FALSE)/(F1275*10^9)</f>
        <v>0.2745471508820661</v>
      </c>
      <c r="W1275" s="45">
        <f>VLOOKUP($A1275,LNG!$A$2:$H$1999,7,FALSE)/(G1275*10^9)</f>
        <v>0.32494767991826079</v>
      </c>
      <c r="X1275" s="45">
        <f>VLOOKUP($A1275,'LNST năm'!$A$2:$I$2000,8,FALSE)</f>
        <v>-1</v>
      </c>
      <c r="Y1275" s="45">
        <f>VLOOKUP($A1275,'LNST năm'!$A$2:$I$2000,9,FALSE)</f>
        <v>-1</v>
      </c>
      <c r="Z1275" s="46" t="e">
        <f>VLOOKUP($A1275,LNG!$A$2:$H$1999,9,FALSE)</f>
        <v>#REF!</v>
      </c>
      <c r="AA1275" s="162" t="e">
        <f>VLOOKUP($A1275,'GIÁ CP'!$A$2:$D$2000,4,FALSE)/Z1275</f>
        <v>#REF!</v>
      </c>
    </row>
    <row r="1276" spans="1:27">
      <c r="A1276" s="18" t="s">
        <v>1418</v>
      </c>
      <c r="B1276" s="18" t="s">
        <v>3175</v>
      </c>
      <c r="C1276" s="154" t="str">
        <f>VLOOKUP(A1276,'GIÁ CP'!$K$2:$M$2000,3,FALSE)</f>
        <v xml:space="preserve">Xây dựng </v>
      </c>
      <c r="D1276" s="43">
        <f>VLOOKUP($A1276,'Doanh thu'!$A$3:$Q$2000,9,FALSE)/1000000000</f>
        <v>64.223013074999997</v>
      </c>
      <c r="E1276" s="43">
        <f>VLOOKUP($A1276,'Doanh thu'!$A$3:$Q$2000,10,FALSE)/1000000000</f>
        <v>89.998562993999997</v>
      </c>
      <c r="F1276" s="43">
        <f>VLOOKUP($A1276,'Doanh thu'!$A$3:$Q$2000,11,FALSE)/1000000000</f>
        <v>89.413794202999995</v>
      </c>
      <c r="G1276" s="43">
        <f>VLOOKUP($A1276,'Doanh thu'!$A$3:$Q$2000,12,FALSE)/1000000000</f>
        <v>51.802598338000003</v>
      </c>
      <c r="H1276" s="43">
        <f>VLOOKUP($A1276,LNST!$A$3:$Q$1635,9,FALSE)/1000000000</f>
        <v>30.828113712</v>
      </c>
      <c r="I1276" s="43">
        <f>VLOOKUP($A1276,LNST!$A$3:$Q$1635,10,FALSE)/1000000000</f>
        <v>47.130528149</v>
      </c>
      <c r="J1276" s="43">
        <f>VLOOKUP($A1276,LNST!$A$3:$Q$1635,11,FALSE)/1000000000</f>
        <v>47.824587944999998</v>
      </c>
      <c r="K1276" s="43">
        <f>VLOOKUP($A1276,LNST!$A$3:$Q$1635,12,FALSE)/1000000000</f>
        <v>23.797707881000001</v>
      </c>
      <c r="L1276" s="45">
        <f>VLOOKUP($A1276,'Doanh thu'!$A$3:$Q$2000,14,FALSE)</f>
        <v>-1.0095295109841592E-3</v>
      </c>
      <c r="M1276" s="45">
        <f>VLOOKUP($A1276,'Doanh thu'!$A$3:$Q$2000,15,FALSE)</f>
        <v>-7.409842993682679E-2</v>
      </c>
      <c r="N1276" s="45">
        <f>VLOOKUP($A1276,'Doanh thu'!$A$3:$Q$2000,16,FALSE)</f>
        <v>0.2314002065416039</v>
      </c>
      <c r="O1276" s="45">
        <f>VLOOKUP($A1276,'Doanh thu'!$A$3:$Q$2000,17,FALSE)</f>
        <v>0.18215325751516279</v>
      </c>
      <c r="P1276" s="45">
        <f>VLOOKUP($A1276,LNST!$A$3:$R$1635,14,FALSE)</f>
        <v>-0.12206764312049488</v>
      </c>
      <c r="Q1276" s="45">
        <f>VLOOKUP($A1276,LNST!$A$3:$R$1635,15,FALSE)</f>
        <v>-0.16808122709153953</v>
      </c>
      <c r="R1276" s="45">
        <f>VLOOKUP($A1276,LNST!$A$3:$R$1635,16,FALSE)</f>
        <v>0.27118470768824549</v>
      </c>
      <c r="S1276" s="45">
        <f>VLOOKUP($A1276,LNST!$A$3:$R$1635,17,FALSE)</f>
        <v>0.14870049613438605</v>
      </c>
      <c r="T1276" s="45">
        <f>VLOOKUP($A1276,LNG!$A$2:$H$1999,4,FALSE)/(D1276*10^9)</f>
        <v>0.36766164436142817</v>
      </c>
      <c r="U1276" s="45">
        <f>VLOOKUP($A1276,LNG!$A$2:$H$1999,5,FALSE)/(E1276*10^9)</f>
        <v>0.40941739441391417</v>
      </c>
      <c r="V1276" s="45">
        <f>VLOOKUP($A1276,LNG!$A$2:$H$1999,6,FALSE)/(F1276*10^9)</f>
        <v>0.60455284806811549</v>
      </c>
      <c r="W1276" s="45">
        <f>VLOOKUP($A1276,LNG!$A$2:$H$1999,7,FALSE)/(G1276*10^9)</f>
        <v>1.0593532057395774</v>
      </c>
      <c r="X1276" s="45">
        <f>VLOOKUP($A1276,'LNST năm'!$A$2:$I$2000,8,FALSE)</f>
        <v>-2.8682043277685285E-2</v>
      </c>
      <c r="Y1276" s="45">
        <f>VLOOKUP($A1276,'LNST năm'!$A$2:$I$2000,9,FALSE)</f>
        <v>7.0505439940160564E-4</v>
      </c>
      <c r="Z1276" s="46" t="e">
        <f>VLOOKUP($A1276,LNG!$A$2:$H$1999,9,FALSE)</f>
        <v>#REF!</v>
      </c>
      <c r="AA1276" s="162" t="e">
        <f>VLOOKUP($A1276,'GIÁ CP'!$A$2:$D$2000,4,FALSE)/Z1276</f>
        <v>#REF!</v>
      </c>
    </row>
    <row r="1277" spans="1:27" hidden="1">
      <c r="A1277" s="18" t="s">
        <v>34</v>
      </c>
      <c r="B1277" s="18" t="s">
        <v>1683</v>
      </c>
      <c r="C1277" s="154" t="str">
        <f>VLOOKUP(A1277,'GIÁ CP'!$K$2:$M$2000,3,FALSE)</f>
        <v xml:space="preserve">Xây dựng </v>
      </c>
      <c r="D1277" s="43">
        <f>VLOOKUP($A1277,'Doanh thu'!$A$3:$Q$2000,9,FALSE)/1000000000</f>
        <v>128.13344778499999</v>
      </c>
      <c r="E1277" s="43">
        <f>VLOOKUP($A1277,'Doanh thu'!$A$3:$Q$2000,10,FALSE)/1000000000</f>
        <v>124.174383636</v>
      </c>
      <c r="F1277" s="43">
        <f>VLOOKUP($A1277,'Doanh thu'!$A$3:$Q$2000,11,FALSE)/1000000000</f>
        <v>219.95710013199999</v>
      </c>
      <c r="G1277" s="43">
        <f>VLOOKUP($A1277,'Doanh thu'!$A$3:$Q$2000,12,FALSE)/1000000000</f>
        <v>0</v>
      </c>
      <c r="H1277" s="43">
        <f>VLOOKUP($A1277,LNST!$A$3:$Q$1635,9,FALSE)/1000000000</f>
        <v>-5.9465854690000004</v>
      </c>
      <c r="I1277" s="43">
        <f>VLOOKUP($A1277,LNST!$A$3:$Q$1635,10,FALSE)/1000000000</f>
        <v>13.095244299000001</v>
      </c>
      <c r="J1277" s="43">
        <f>VLOOKUP($A1277,LNST!$A$3:$Q$1635,11,FALSE)/1000000000</f>
        <v>17.937681306999998</v>
      </c>
      <c r="K1277" s="43">
        <f>VLOOKUP($A1277,LNST!$A$3:$Q$1635,12,FALSE)/1000000000</f>
        <v>0</v>
      </c>
      <c r="L1277" s="45">
        <f>VLOOKUP($A1277,'Doanh thu'!$A$3:$Q$2000,14,FALSE)</f>
        <v>-0.32859735624374359</v>
      </c>
      <c r="M1277" s="45">
        <f>VLOOKUP($A1277,'Doanh thu'!$A$3:$Q$2000,15,FALSE)</f>
        <v>2.0569043181516582E-2</v>
      </c>
      <c r="N1277" s="45">
        <f>VLOOKUP($A1277,'Doanh thu'!$A$3:$Q$2000,16,FALSE)</f>
        <v>0.45937562447473329</v>
      </c>
      <c r="O1277" s="45">
        <f>VLOOKUP($A1277,'Doanh thu'!$A$3:$Q$2000,17,FALSE)</f>
        <v>-1</v>
      </c>
      <c r="P1277" s="45">
        <f>VLOOKUP($A1277,LNST!$A$3:$R$1635,14,FALSE)</f>
        <v>-2.0481848364188147</v>
      </c>
      <c r="Q1277" s="45">
        <f>VLOOKUP($A1277,LNST!$A$3:$R$1635,15,FALSE)</f>
        <v>2.3534068334567921</v>
      </c>
      <c r="R1277" s="45">
        <f>VLOOKUP($A1277,LNST!$A$3:$R$1635,16,FALSE)</f>
        <v>7.140050241520485</v>
      </c>
      <c r="S1277" s="45">
        <f>VLOOKUP($A1277,LNST!$A$3:$R$1635,17,FALSE)</f>
        <v>-1</v>
      </c>
      <c r="T1277" s="45">
        <f>VLOOKUP($A1277,LNG!$A$2:$H$1999,4,FALSE)/(D1277*10^9)</f>
        <v>8.5300268961306339E-2</v>
      </c>
      <c r="U1277" s="45">
        <f>VLOOKUP($A1277,LNG!$A$2:$H$1999,5,FALSE)/(E1277*10^9)</f>
        <v>0.15622476615519845</v>
      </c>
      <c r="V1277" s="45">
        <f>VLOOKUP($A1277,LNG!$A$2:$H$1999,6,FALSE)/(F1277*10^9)</f>
        <v>8.5343711113369969E-2</v>
      </c>
      <c r="W1277" s="45" t="e">
        <f>VLOOKUP($A1277,LNG!$A$2:$H$1999,7,FALSE)/(G1277*10^9)</f>
        <v>#DIV/0!</v>
      </c>
      <c r="X1277" s="45">
        <f>VLOOKUP($A1277,'LNST năm'!$A$2:$I$2000,8,FALSE)</f>
        <v>-1</v>
      </c>
      <c r="Y1277" s="45">
        <f>VLOOKUP($A1277,'LNST năm'!$A$2:$I$2000,9,FALSE)</f>
        <v>-1</v>
      </c>
      <c r="Z1277" s="46" t="e">
        <f>VLOOKUP($A1277,LNG!$A$2:$H$1999,9,FALSE)</f>
        <v>#REF!</v>
      </c>
      <c r="AA1277" s="162" t="e">
        <f>VLOOKUP($A1277,'GIÁ CP'!$A$2:$D$2000,4,FALSE)/Z1277</f>
        <v>#REF!</v>
      </c>
    </row>
    <row r="1278" spans="1:27" hidden="1">
      <c r="A1278" s="18" t="s">
        <v>323</v>
      </c>
      <c r="B1278" s="18" t="s">
        <v>2023</v>
      </c>
      <c r="C1278" s="154" t="str">
        <f>VLOOKUP(A1278,'GIÁ CP'!$K$2:$M$2000,3,FALSE)</f>
        <v xml:space="preserve">Môi giới chứng khoán </v>
      </c>
      <c r="D1278" s="43">
        <f>VLOOKUP($A1278,'Doanh thu'!$A$3:$Q$2000,9,FALSE)/1000000000</f>
        <v>180.99783024999999</v>
      </c>
      <c r="E1278" s="43">
        <f>VLOOKUP($A1278,'Doanh thu'!$A$3:$Q$2000,10,FALSE)/1000000000</f>
        <v>469.93541354000001</v>
      </c>
      <c r="F1278" s="43">
        <f>VLOOKUP($A1278,'Doanh thu'!$A$3:$Q$2000,11,FALSE)/1000000000</f>
        <v>221.97546037399999</v>
      </c>
      <c r="G1278" s="43">
        <f>VLOOKUP($A1278,'Doanh thu'!$A$3:$Q$2000,12,FALSE)/1000000000</f>
        <v>202.75730698999999</v>
      </c>
      <c r="H1278" s="43">
        <f>VLOOKUP($A1278,LNST!$A$3:$Q$1635,9,FALSE)/1000000000</f>
        <v>-11.017945946999999</v>
      </c>
      <c r="I1278" s="43">
        <f>VLOOKUP($A1278,LNST!$A$3:$Q$1635,10,FALSE)/1000000000</f>
        <v>261.26008287399998</v>
      </c>
      <c r="J1278" s="43">
        <f>VLOOKUP($A1278,LNST!$A$3:$Q$1635,11,FALSE)/1000000000</f>
        <v>13.821476572</v>
      </c>
      <c r="K1278" s="43">
        <f>VLOOKUP($A1278,LNST!$A$3:$Q$1635,12,FALSE)/1000000000</f>
        <v>-28.526203886000001</v>
      </c>
      <c r="L1278" s="45">
        <f>VLOOKUP($A1278,'Doanh thu'!$A$3:$Q$2000,14,FALSE)</f>
        <v>-0.43100834430340496</v>
      </c>
      <c r="M1278" s="45">
        <f>VLOOKUP($A1278,'Doanh thu'!$A$3:$Q$2000,15,FALSE)</f>
        <v>1.074952429293184</v>
      </c>
      <c r="N1278" s="45">
        <f>VLOOKUP($A1278,'Doanh thu'!$A$3:$Q$2000,16,FALSE)</f>
        <v>0.44800639371342404</v>
      </c>
      <c r="O1278" s="45">
        <f>VLOOKUP($A1278,'Doanh thu'!$A$3:$Q$2000,17,FALSE)</f>
        <v>0.2000860224137006</v>
      </c>
      <c r="P1278" s="45">
        <f>VLOOKUP($A1278,LNST!$A$3:$R$1635,14,FALSE)</f>
        <v>-1.0922932980560336</v>
      </c>
      <c r="Q1278" s="45">
        <f>VLOOKUP($A1278,LNST!$A$3:$R$1635,15,FALSE)</f>
        <v>2.3751073033016357</v>
      </c>
      <c r="R1278" s="45">
        <f>VLOOKUP($A1278,LNST!$A$3:$R$1635,16,FALSE)</f>
        <v>1.4980180470120228</v>
      </c>
      <c r="S1278" s="45">
        <f>VLOOKUP($A1278,LNST!$A$3:$R$1635,17,FALSE)</f>
        <v>-2.4943714993538317</v>
      </c>
      <c r="T1278" s="45">
        <f>VLOOKUP($A1278,LNG!$A$2:$H$1999,4,FALSE)/(D1278*10^9)</f>
        <v>0.311001550649804</v>
      </c>
      <c r="U1278" s="45">
        <f>VLOOKUP($A1278,LNG!$A$2:$H$1999,5,FALSE)/(E1278*10^9)</f>
        <v>4.3264687661742719E-2</v>
      </c>
      <c r="V1278" s="45">
        <f>VLOOKUP($A1278,LNG!$A$2:$H$1999,6,FALSE)/(F1278*10^9)</f>
        <v>1.6381689637734045</v>
      </c>
      <c r="W1278" s="45">
        <f>VLOOKUP($A1278,LNG!$A$2:$H$1999,7,FALSE)/(G1278*10^9)</f>
        <v>0.29387297902382736</v>
      </c>
      <c r="X1278" s="45">
        <f>VLOOKUP($A1278,'LNST năm'!$A$2:$I$2000,8,FALSE)</f>
        <v>-1</v>
      </c>
      <c r="Y1278" s="45">
        <f>VLOOKUP($A1278,'LNST năm'!$A$2:$I$2000,9,FALSE)</f>
        <v>0.25992104989487319</v>
      </c>
      <c r="Z1278" s="46" t="e">
        <f>VLOOKUP($A1278,LNG!$A$2:$H$1999,9,FALSE)</f>
        <v>#REF!</v>
      </c>
      <c r="AA1278" s="162" t="e">
        <f>VLOOKUP($A1278,'GIÁ CP'!$A$2:$D$2000,4,FALSE)/Z1278</f>
        <v>#REF!</v>
      </c>
    </row>
    <row r="1279" spans="1:27" hidden="1">
      <c r="A1279" s="18" t="s">
        <v>590</v>
      </c>
      <c r="B1279" s="18" t="s">
        <v>2306</v>
      </c>
      <c r="C1279" s="154" t="str">
        <f>VLOOKUP(A1279,'GIÁ CP'!$K$2:$M$2000,3,FALSE)</f>
        <v xml:space="preserve">Tư vấn &amp; Hỗ trợ KD </v>
      </c>
      <c r="D1279" s="43">
        <f>VLOOKUP($A1279,'Doanh thu'!$A$3:$Q$2000,9,FALSE)/1000000000</f>
        <v>15.611535621</v>
      </c>
      <c r="E1279" s="43">
        <f>VLOOKUP($A1279,'Doanh thu'!$A$3:$Q$2000,10,FALSE)/1000000000</f>
        <v>18.818024298000001</v>
      </c>
      <c r="F1279" s="43">
        <f>VLOOKUP($A1279,'Doanh thu'!$A$3:$Q$2000,11,FALSE)/1000000000</f>
        <v>21.4176334</v>
      </c>
      <c r="G1279" s="43">
        <f>VLOOKUP($A1279,'Doanh thu'!$A$3:$Q$2000,12,FALSE)/1000000000</f>
        <v>16.504638722999999</v>
      </c>
      <c r="H1279" s="43">
        <f>VLOOKUP($A1279,LNST!$A$3:$Q$1635,9,FALSE)/1000000000</f>
        <v>0.394368265</v>
      </c>
      <c r="I1279" s="43">
        <f>VLOOKUP($A1279,LNST!$A$3:$Q$1635,10,FALSE)/1000000000</f>
        <v>0.61139052800000004</v>
      </c>
      <c r="J1279" s="43">
        <f>VLOOKUP($A1279,LNST!$A$3:$Q$1635,11,FALSE)/1000000000</f>
        <v>0.83014213599999997</v>
      </c>
      <c r="K1279" s="43">
        <f>VLOOKUP($A1279,LNST!$A$3:$Q$1635,12,FALSE)/1000000000</f>
        <v>0.52655677599999995</v>
      </c>
      <c r="L1279" s="45">
        <f>VLOOKUP($A1279,'Doanh thu'!$A$3:$Q$2000,14,FALSE)</f>
        <v>-0.29993050512102443</v>
      </c>
      <c r="M1279" s="45">
        <f>VLOOKUP($A1279,'Doanh thu'!$A$3:$Q$2000,15,FALSE)</f>
        <v>-0.13093480470944377</v>
      </c>
      <c r="N1279" s="45">
        <f>VLOOKUP($A1279,'Doanh thu'!$A$3:$Q$2000,16,FALSE)</f>
        <v>0.27786356382110106</v>
      </c>
      <c r="O1279" s="45">
        <f>VLOOKUP($A1279,'Doanh thu'!$A$3:$Q$2000,17,FALSE)</f>
        <v>0.62861473803836476</v>
      </c>
      <c r="P1279" s="45">
        <f>VLOOKUP($A1279,LNST!$A$3:$R$1635,14,FALSE)</f>
        <v>-0.4582693156417767</v>
      </c>
      <c r="Q1279" s="45">
        <f>VLOOKUP($A1279,LNST!$A$3:$R$1635,15,FALSE)</f>
        <v>-9.9389143194770893E-2</v>
      </c>
      <c r="R1279" s="45">
        <f>VLOOKUP($A1279,LNST!$A$3:$R$1635,16,FALSE)</f>
        <v>35.948691327846575</v>
      </c>
      <c r="S1279" s="45">
        <f>VLOOKUP($A1279,LNST!$A$3:$R$1635,17,FALSE)</f>
        <v>0.71430378241554371</v>
      </c>
      <c r="T1279" s="45">
        <f>VLOOKUP($A1279,LNG!$A$2:$H$1999,4,FALSE)/(D1279*10^9)</f>
        <v>0.15998529476115783</v>
      </c>
      <c r="U1279" s="45">
        <f>VLOOKUP($A1279,LNG!$A$2:$H$1999,5,FALSE)/(E1279*10^9)</f>
        <v>0.19167530059908311</v>
      </c>
      <c r="V1279" s="45">
        <f>VLOOKUP($A1279,LNG!$A$2:$H$1999,6,FALSE)/(F1279*10^9)</f>
        <v>0.19282902764597698</v>
      </c>
      <c r="W1279" s="45">
        <f>VLOOKUP($A1279,LNG!$A$2:$H$1999,7,FALSE)/(G1279*10^9)</f>
        <v>0.22655467621894942</v>
      </c>
      <c r="X1279" s="45">
        <f>VLOOKUP($A1279,'LNST năm'!$A$2:$I$2000,8,FALSE)</f>
        <v>0.28227336396383884</v>
      </c>
      <c r="Y1279" s="45">
        <f>VLOOKUP($A1279,'LNST năm'!$A$2:$I$2000,9,FALSE)</f>
        <v>7.8048099479236077E-2</v>
      </c>
      <c r="Z1279" s="46" t="e">
        <f>VLOOKUP($A1279,LNG!$A$2:$H$1999,9,FALSE)</f>
        <v>#REF!</v>
      </c>
      <c r="AA1279" s="162" t="e">
        <f>VLOOKUP($A1279,'GIÁ CP'!$A$2:$D$2000,4,FALSE)/Z1279</f>
        <v>#REF!</v>
      </c>
    </row>
    <row r="1280" spans="1:27">
      <c r="A1280" s="18" t="s">
        <v>193</v>
      </c>
      <c r="B1280" s="18" t="s">
        <v>1872</v>
      </c>
      <c r="C1280" s="154" t="str">
        <f>VLOOKUP(A1280,'GIÁ CP'!$K$2:$M$2000,3,FALSE)</f>
        <v xml:space="preserve">Kho bãi, hậu cần và bảo dưỡng </v>
      </c>
      <c r="D1280" s="43">
        <f>VLOOKUP($A1280,'Doanh thu'!$A$3:$Q$2000,9,FALSE)/1000000000</f>
        <v>280.42922918199997</v>
      </c>
      <c r="E1280" s="43">
        <f>VLOOKUP($A1280,'Doanh thu'!$A$3:$Q$2000,10,FALSE)/1000000000</f>
        <v>317.59848199100003</v>
      </c>
      <c r="F1280" s="43">
        <f>VLOOKUP($A1280,'Doanh thu'!$A$3:$Q$2000,11,FALSE)/1000000000</f>
        <v>372.57350693299998</v>
      </c>
      <c r="G1280" s="43">
        <f>VLOOKUP($A1280,'Doanh thu'!$A$3:$Q$2000,12,FALSE)/1000000000</f>
        <v>292.68144305200002</v>
      </c>
      <c r="H1280" s="43">
        <f>VLOOKUP($A1280,LNST!$A$3:$Q$1635,9,FALSE)/1000000000</f>
        <v>85.388275680000007</v>
      </c>
      <c r="I1280" s="43">
        <f>VLOOKUP($A1280,LNST!$A$3:$Q$1635,10,FALSE)/1000000000</f>
        <v>114.34407206900001</v>
      </c>
      <c r="J1280" s="43">
        <f>VLOOKUP($A1280,LNST!$A$3:$Q$1635,11,FALSE)/1000000000</f>
        <v>122.73536026399999</v>
      </c>
      <c r="K1280" s="43">
        <f>VLOOKUP($A1280,LNST!$A$3:$Q$1635,12,FALSE)/1000000000</f>
        <v>105.986698323</v>
      </c>
      <c r="L1280" s="45">
        <f>VLOOKUP($A1280,'Doanh thu'!$A$3:$Q$2000,14,FALSE)</f>
        <v>0.28197206042427203</v>
      </c>
      <c r="M1280" s="45">
        <f>VLOOKUP($A1280,'Doanh thu'!$A$3:$Q$2000,15,FALSE)</f>
        <v>0.3313588977317764</v>
      </c>
      <c r="N1280" s="45">
        <f>VLOOKUP($A1280,'Doanh thu'!$A$3:$Q$2000,16,FALSE)</f>
        <v>0.34239642898469652</v>
      </c>
      <c r="O1280" s="45">
        <f>VLOOKUP($A1280,'Doanh thu'!$A$3:$Q$2000,17,FALSE)</f>
        <v>0.21332468017990197</v>
      </c>
      <c r="P1280" s="45">
        <f>VLOOKUP($A1280,LNST!$A$3:$R$1635,14,FALSE)</f>
        <v>0.33425708565265577</v>
      </c>
      <c r="Q1280" s="45">
        <f>VLOOKUP($A1280,LNST!$A$3:$R$1635,15,FALSE)</f>
        <v>0.51519545716498194</v>
      </c>
      <c r="R1280" s="45">
        <f>VLOOKUP($A1280,LNST!$A$3:$R$1635,16,FALSE)</f>
        <v>0.59140221854901642</v>
      </c>
      <c r="S1280" s="45">
        <f>VLOOKUP($A1280,LNST!$A$3:$R$1635,17,FALSE)</f>
        <v>0.64520549692312756</v>
      </c>
      <c r="T1280" s="45">
        <f>VLOOKUP($A1280,LNG!$A$2:$H$1999,4,FALSE)/(D1280*10^9)</f>
        <v>0.38706058132248039</v>
      </c>
      <c r="U1280" s="45">
        <f>VLOOKUP($A1280,LNG!$A$2:$H$1999,5,FALSE)/(E1280*10^9)</f>
        <v>0.42409791469600566</v>
      </c>
      <c r="V1280" s="45">
        <f>VLOOKUP($A1280,LNG!$A$2:$H$1999,6,FALSE)/(F1280*10^9)</f>
        <v>0.36012731345153998</v>
      </c>
      <c r="W1280" s="45">
        <f>VLOOKUP($A1280,LNG!$A$2:$H$1999,7,FALSE)/(G1280*10^9)</f>
        <v>0.6373609702848746</v>
      </c>
      <c r="X1280" s="45">
        <f>VLOOKUP($A1280,'LNST năm'!$A$2:$I$2000,8,FALSE)</f>
        <v>0.4543189652975711</v>
      </c>
      <c r="Y1280" s="45">
        <f>VLOOKUP($A1280,'LNST năm'!$A$2:$I$2000,9,FALSE)</f>
        <v>0.17776199062882103</v>
      </c>
      <c r="Z1280" s="46" t="e">
        <f>VLOOKUP($A1280,LNG!$A$2:$H$1999,9,FALSE)</f>
        <v>#REF!</v>
      </c>
      <c r="AA1280" s="162" t="e">
        <f>VLOOKUP($A1280,'GIÁ CP'!$A$2:$D$2000,4,FALSE)/Z1280</f>
        <v>#REF!</v>
      </c>
    </row>
    <row r="1281" spans="1:27" hidden="1">
      <c r="A1281" s="18" t="s">
        <v>32</v>
      </c>
      <c r="B1281" s="18" t="s">
        <v>33</v>
      </c>
      <c r="C1281" s="154" t="str">
        <f>VLOOKUP(A1281,'GIÁ CP'!$K$2:$M$2000,3,FALSE)</f>
        <v xml:space="preserve">Bảo hiểm nhân thọ </v>
      </c>
      <c r="D1281" s="43">
        <f>VLOOKUP($A1281,'Doanh thu'!$A$3:$Q$2000,9,FALSE)/1000000000</f>
        <v>10660.794116853</v>
      </c>
      <c r="E1281" s="43">
        <f>VLOOKUP($A1281,'Doanh thu'!$A$3:$Q$2000,10,FALSE)/1000000000</f>
        <v>9749.5910880650008</v>
      </c>
      <c r="F1281" s="43">
        <f>VLOOKUP($A1281,'Doanh thu'!$A$3:$Q$2000,11,FALSE)/1000000000</f>
        <v>10563.838232459</v>
      </c>
      <c r="G1281" s="43">
        <f>VLOOKUP($A1281,'Doanh thu'!$A$3:$Q$2000,12,FALSE)/1000000000</f>
        <v>9819.4342375550004</v>
      </c>
      <c r="H1281" s="43">
        <f>VLOOKUP($A1281,LNST!$A$3:$Q$1635,9,FALSE)/1000000000</f>
        <v>664.54694153000003</v>
      </c>
      <c r="I1281" s="43">
        <f>VLOOKUP($A1281,LNST!$A$3:$Q$1635,10,FALSE)/1000000000</f>
        <v>759.33153944699995</v>
      </c>
      <c r="J1281" s="43">
        <f>VLOOKUP($A1281,LNST!$A$3:$Q$1635,11,FALSE)/1000000000</f>
        <v>728.82502850599997</v>
      </c>
      <c r="K1281" s="43">
        <f>VLOOKUP($A1281,LNST!$A$3:$Q$1635,12,FALSE)/1000000000</f>
        <v>799.16926399600004</v>
      </c>
      <c r="L1281" s="45">
        <f>VLOOKUP($A1281,'Doanh thu'!$A$3:$Q$2000,14,FALSE)</f>
        <v>6.7068591832350408E-2</v>
      </c>
      <c r="M1281" s="45">
        <f>VLOOKUP($A1281,'Doanh thu'!$A$3:$Q$2000,15,FALSE)</f>
        <v>3.2362414013292724E-4</v>
      </c>
      <c r="N1281" s="45">
        <f>VLOOKUP($A1281,'Doanh thu'!$A$3:$Q$2000,16,FALSE)</f>
        <v>9.2151627918122848E-3</v>
      </c>
      <c r="O1281" s="45">
        <f>VLOOKUP($A1281,'Doanh thu'!$A$3:$Q$2000,17,FALSE)</f>
        <v>-1.5499628378145046E-2</v>
      </c>
      <c r="P1281" s="45">
        <f>VLOOKUP($A1281,LNST!$A$3:$R$1635,14,FALSE)</f>
        <v>0.55328112155115428</v>
      </c>
      <c r="Q1281" s="45">
        <f>VLOOKUP($A1281,LNST!$A$3:$R$1635,15,FALSE)</f>
        <v>0.41775367688428089</v>
      </c>
      <c r="R1281" s="45">
        <f>VLOOKUP($A1281,LNST!$A$3:$R$1635,16,FALSE)</f>
        <v>0.29845129608790982</v>
      </c>
      <c r="S1281" s="45">
        <f>VLOOKUP($A1281,LNST!$A$3:$R$1635,17,FALSE)</f>
        <v>0.18945077328966012</v>
      </c>
      <c r="T1281" s="45">
        <f>VLOOKUP($A1281,LNG!$A$2:$H$1999,4,FALSE)/(D1281*10^9)</f>
        <v>5.4144462323074356E-2</v>
      </c>
      <c r="U1281" s="45">
        <f>VLOOKUP($A1281,LNG!$A$2:$H$1999,5,FALSE)/(E1281*10^9)</f>
        <v>6.0781863641279431E-2</v>
      </c>
      <c r="V1281" s="45">
        <f>VLOOKUP($A1281,LNG!$A$2:$H$1999,6,FALSE)/(F1281*10^9)</f>
        <v>2.3177007946761009E-2</v>
      </c>
      <c r="W1281" s="45">
        <f>VLOOKUP($A1281,LNG!$A$2:$H$1999,7,FALSE)/(G1281*10^9)</f>
        <v>-1.7996262402995723E-2</v>
      </c>
      <c r="X1281" s="45">
        <f>VLOOKUP($A1281,'LNST năm'!$A$2:$I$2000,8,FALSE)</f>
        <v>-1</v>
      </c>
      <c r="Y1281" s="45">
        <f>VLOOKUP($A1281,'LNST năm'!$A$2:$I$2000,9,FALSE)</f>
        <v>-1</v>
      </c>
      <c r="Z1281" s="46" t="e">
        <f>VLOOKUP($A1281,LNG!$A$2:$H$1999,9,FALSE)</f>
        <v>#REF!</v>
      </c>
      <c r="AA1281" s="162" t="e">
        <f>VLOOKUP($A1281,'GIÁ CP'!$A$2:$D$2000,4,FALSE)/Z1281</f>
        <v>#REF!</v>
      </c>
    </row>
    <row r="1282" spans="1:27" hidden="1">
      <c r="A1282" s="18" t="s">
        <v>1659</v>
      </c>
      <c r="B1282" s="18" t="s">
        <v>1660</v>
      </c>
      <c r="C1282" s="154" t="str">
        <f>VLOOKUP(A1282,'GIÁ CP'!$K$2:$M$2000,3,FALSE)</f>
        <v xml:space="preserve">Kho bãi, hậu cần và bảo dưỡng </v>
      </c>
      <c r="D1282" s="43">
        <f>VLOOKUP($A1282,'Doanh thu'!$A$3:$Q$2000,9,FALSE)/1000000000</f>
        <v>542.38037548700004</v>
      </c>
      <c r="E1282" s="43">
        <f>VLOOKUP($A1282,'Doanh thu'!$A$3:$Q$2000,10,FALSE)/1000000000</f>
        <v>661.13040128199998</v>
      </c>
      <c r="F1282" s="43">
        <f>VLOOKUP($A1282,'Doanh thu'!$A$3:$Q$2000,11,FALSE)/1000000000</f>
        <v>687.96270212399997</v>
      </c>
      <c r="G1282" s="43">
        <f>VLOOKUP($A1282,'Doanh thu'!$A$3:$Q$2000,12,FALSE)/1000000000</f>
        <v>661.40478859699999</v>
      </c>
      <c r="H1282" s="43">
        <f>VLOOKUP($A1282,LNST!$A$3:$Q$1635,9,FALSE)/1000000000</f>
        <v>19.522467761000001</v>
      </c>
      <c r="I1282" s="43">
        <f>VLOOKUP($A1282,LNST!$A$3:$Q$1635,10,FALSE)/1000000000</f>
        <v>31.076215377</v>
      </c>
      <c r="J1282" s="43">
        <f>VLOOKUP($A1282,LNST!$A$3:$Q$1635,11,FALSE)/1000000000</f>
        <v>13.618615874</v>
      </c>
      <c r="K1282" s="43">
        <f>VLOOKUP($A1282,LNST!$A$3:$Q$1635,12,FALSE)/1000000000</f>
        <v>49.192870182</v>
      </c>
      <c r="L1282" s="45">
        <f>VLOOKUP($A1282,'Doanh thu'!$A$3:$Q$2000,14,FALSE)</f>
        <v>0.18637929265131781</v>
      </c>
      <c r="M1282" s="45">
        <f>VLOOKUP($A1282,'Doanh thu'!$A$3:$Q$2000,15,FALSE)</f>
        <v>0.42056452691138579</v>
      </c>
      <c r="N1282" s="45">
        <f>VLOOKUP($A1282,'Doanh thu'!$A$3:$Q$2000,16,FALSE)</f>
        <v>0.30743693179578091</v>
      </c>
      <c r="O1282" s="45">
        <f>VLOOKUP($A1282,'Doanh thu'!$A$3:$Q$2000,17,FALSE)</f>
        <v>0.33960173119368714</v>
      </c>
      <c r="P1282" s="45">
        <f>VLOOKUP($A1282,LNST!$A$3:$R$1635,14,FALSE)</f>
        <v>7.4571601792963502E-2</v>
      </c>
      <c r="Q1282" s="45">
        <f>VLOOKUP($A1282,LNST!$A$3:$R$1635,15,FALSE)</f>
        <v>2.9517021525151006</v>
      </c>
      <c r="R1282" s="45">
        <f>VLOOKUP($A1282,LNST!$A$3:$R$1635,16,FALSE)</f>
        <v>10.775272825105342</v>
      </c>
      <c r="S1282" s="45">
        <f>VLOOKUP($A1282,LNST!$A$3:$R$1635,17,FALSE)</f>
        <v>2.19167716544671</v>
      </c>
      <c r="T1282" s="45">
        <f>VLOOKUP($A1282,LNG!$A$2:$H$1999,4,FALSE)/(D1282*10^9)</f>
        <v>0.16705430639271293</v>
      </c>
      <c r="U1282" s="45">
        <f>VLOOKUP($A1282,LNG!$A$2:$H$1999,5,FALSE)/(E1282*10^9)</f>
        <v>0.1372889268803788</v>
      </c>
      <c r="V1282" s="45">
        <f>VLOOKUP($A1282,LNG!$A$2:$H$1999,6,FALSE)/(F1282*10^9)</f>
        <v>0.18096979652620723</v>
      </c>
      <c r="W1282" s="45">
        <f>VLOOKUP($A1282,LNG!$A$2:$H$1999,7,FALSE)/(G1282*10^9)</f>
        <v>0.18801279751206815</v>
      </c>
      <c r="X1282" s="45">
        <f>VLOOKUP($A1282,'LNST năm'!$A$2:$I$2000,8,FALSE)</f>
        <v>-1</v>
      </c>
      <c r="Y1282" s="45">
        <f>VLOOKUP($A1282,'LNST năm'!$A$2:$I$2000,9,FALSE)</f>
        <v>-1</v>
      </c>
      <c r="Z1282" s="46" t="e">
        <f>VLOOKUP($A1282,LNG!$A$2:$H$1999,9,FALSE)</f>
        <v>#REF!</v>
      </c>
      <c r="AA1282" s="162" t="e">
        <f>VLOOKUP($A1282,'GIÁ CP'!$A$2:$D$2000,4,FALSE)/Z1282</f>
        <v>#REF!</v>
      </c>
    </row>
    <row r="1283" spans="1:27" hidden="1">
      <c r="A1283" s="18" t="s">
        <v>31</v>
      </c>
      <c r="B1283" s="18" t="s">
        <v>1681</v>
      </c>
      <c r="C1283" s="154" t="str">
        <f>VLOOKUP(A1283,'GIÁ CP'!$K$2:$M$2000,3,FALSE)</f>
        <v xml:space="preserve">Bán lẻ phức hợp </v>
      </c>
      <c r="D1283" s="43">
        <f>VLOOKUP($A1283,'Doanh thu'!$A$3:$Q$2000,9,FALSE)/1000000000</f>
        <v>60.169253988999998</v>
      </c>
      <c r="E1283" s="43">
        <f>VLOOKUP($A1283,'Doanh thu'!$A$3:$Q$2000,10,FALSE)/1000000000</f>
        <v>63.070500996</v>
      </c>
      <c r="F1283" s="43">
        <f>VLOOKUP($A1283,'Doanh thu'!$A$3:$Q$2000,11,FALSE)/1000000000</f>
        <v>66.243941751999998</v>
      </c>
      <c r="G1283" s="43">
        <f>VLOOKUP($A1283,'Doanh thu'!$A$3:$Q$2000,12,FALSE)/1000000000</f>
        <v>61.327349085000002</v>
      </c>
      <c r="H1283" s="43">
        <f>VLOOKUP($A1283,LNST!$A$3:$Q$1635,9,FALSE)/1000000000</f>
        <v>14.144189661</v>
      </c>
      <c r="I1283" s="43">
        <f>VLOOKUP($A1283,LNST!$A$3:$Q$1635,10,FALSE)/1000000000</f>
        <v>15.102278653999999</v>
      </c>
      <c r="J1283" s="43">
        <f>VLOOKUP($A1283,LNST!$A$3:$Q$1635,11,FALSE)/1000000000</f>
        <v>22.919766743</v>
      </c>
      <c r="K1283" s="43">
        <f>VLOOKUP($A1283,LNST!$A$3:$Q$1635,12,FALSE)/1000000000</f>
        <v>78.210874665999995</v>
      </c>
      <c r="L1283" s="45">
        <f>VLOOKUP($A1283,'Doanh thu'!$A$3:$Q$2000,14,FALSE)</f>
        <v>-0.13940000022004001</v>
      </c>
      <c r="M1283" s="45">
        <f>VLOOKUP($A1283,'Doanh thu'!$A$3:$Q$2000,15,FALSE)</f>
        <v>5.1473805990345602E-2</v>
      </c>
      <c r="N1283" s="45">
        <f>VLOOKUP($A1283,'Doanh thu'!$A$3:$Q$2000,16,FALSE)</f>
        <v>-0.17687438570317104</v>
      </c>
      <c r="O1283" s="45">
        <f>VLOOKUP($A1283,'Doanh thu'!$A$3:$Q$2000,17,FALSE)</f>
        <v>-0.22588465092619617</v>
      </c>
      <c r="P1283" s="45">
        <f>VLOOKUP($A1283,LNST!$A$3:$R$1635,14,FALSE)</f>
        <v>0.19950420361128732</v>
      </c>
      <c r="Q1283" s="45">
        <f>VLOOKUP($A1283,LNST!$A$3:$R$1635,15,FALSE)</f>
        <v>0.26024213441204813</v>
      </c>
      <c r="R1283" s="45">
        <f>VLOOKUP($A1283,LNST!$A$3:$R$1635,16,FALSE)</f>
        <v>1.2045865389403487</v>
      </c>
      <c r="S1283" s="45">
        <f>VLOOKUP($A1283,LNST!$A$3:$R$1635,17,FALSE)</f>
        <v>4.39945658134934</v>
      </c>
      <c r="T1283" s="45">
        <f>VLOOKUP($A1283,LNG!$A$2:$H$1999,4,FALSE)/(D1283*10^9)</f>
        <v>0.58374125358810591</v>
      </c>
      <c r="U1283" s="45">
        <f>VLOOKUP($A1283,LNG!$A$2:$H$1999,5,FALSE)/(E1283*10^9)</f>
        <v>0.52368378881427846</v>
      </c>
      <c r="V1283" s="45">
        <f>VLOOKUP($A1283,LNG!$A$2:$H$1999,6,FALSE)/(F1283*10^9)</f>
        <v>0.516492830877882</v>
      </c>
      <c r="W1283" s="45">
        <f>VLOOKUP($A1283,LNG!$A$2:$H$1999,7,FALSE)/(G1283*10^9)</f>
        <v>0.61089257856350732</v>
      </c>
      <c r="X1283" s="45">
        <f>VLOOKUP($A1283,'LNST năm'!$A$2:$I$2000,8,FALSE)</f>
        <v>0.42029499710432</v>
      </c>
      <c r="Y1283" s="45">
        <f>VLOOKUP($A1283,'LNST năm'!$A$2:$I$2000,9,FALSE)</f>
        <v>0.54639069621021141</v>
      </c>
      <c r="Z1283" s="46" t="e">
        <f>VLOOKUP($A1283,LNG!$A$2:$H$1999,9,FALSE)</f>
        <v>#REF!</v>
      </c>
      <c r="AA1283" s="162" t="e">
        <f>VLOOKUP($A1283,'GIÁ CP'!$A$2:$D$2000,4,FALSE)/Z1283</f>
        <v>#REF!</v>
      </c>
    </row>
    <row r="1284" spans="1:27" hidden="1">
      <c r="A1284" s="18" t="s">
        <v>766</v>
      </c>
      <c r="B1284" s="18" t="s">
        <v>2540</v>
      </c>
      <c r="C1284" s="154" t="str">
        <f>VLOOKUP(A1284,'GIÁ CP'!$K$2:$M$2000,3,FALSE)</f>
        <v xml:space="preserve">Xây dựng </v>
      </c>
      <c r="D1284" s="43">
        <f>VLOOKUP($A1284,'Doanh thu'!$A$3:$Q$2000,9,FALSE)/1000000000</f>
        <v>988.16364604600005</v>
      </c>
      <c r="E1284" s="43">
        <f>VLOOKUP($A1284,'Doanh thu'!$A$3:$Q$2000,10,FALSE)/1000000000</f>
        <v>681.87318813700006</v>
      </c>
      <c r="F1284" s="43">
        <f>VLOOKUP($A1284,'Doanh thu'!$A$3:$Q$2000,11,FALSE)/1000000000</f>
        <v>1019.553318653</v>
      </c>
      <c r="G1284" s="43">
        <f>VLOOKUP($A1284,'Doanh thu'!$A$3:$Q$2000,12,FALSE)/1000000000</f>
        <v>414.262290124</v>
      </c>
      <c r="H1284" s="43">
        <f>VLOOKUP($A1284,LNST!$A$3:$Q$1635,9,FALSE)/1000000000</f>
        <v>8.2322855799999992</v>
      </c>
      <c r="I1284" s="43">
        <f>VLOOKUP($A1284,LNST!$A$3:$Q$1635,10,FALSE)/1000000000</f>
        <v>41.900330523000001</v>
      </c>
      <c r="J1284" s="43">
        <f>VLOOKUP($A1284,LNST!$A$3:$Q$1635,11,FALSE)/1000000000</f>
        <v>14.922375267</v>
      </c>
      <c r="K1284" s="43">
        <f>VLOOKUP($A1284,LNST!$A$3:$Q$1635,12,FALSE)/1000000000</f>
        <v>5.7483634820000002</v>
      </c>
      <c r="L1284" s="45">
        <f>VLOOKUP($A1284,'Doanh thu'!$A$3:$Q$2000,14,FALSE)</f>
        <v>7.4933621314793475E-2</v>
      </c>
      <c r="M1284" s="45">
        <f>VLOOKUP($A1284,'Doanh thu'!$A$3:$Q$2000,15,FALSE)</f>
        <v>-0.13667510957808804</v>
      </c>
      <c r="N1284" s="45">
        <f>VLOOKUP($A1284,'Doanh thu'!$A$3:$Q$2000,16,FALSE)</f>
        <v>-2.7934367969729618E-2</v>
      </c>
      <c r="O1284" s="45">
        <f>VLOOKUP($A1284,'Doanh thu'!$A$3:$Q$2000,17,FALSE)</f>
        <v>-0.1854657215781742</v>
      </c>
      <c r="P1284" s="45">
        <f>VLOOKUP($A1284,LNST!$A$3:$R$1635,14,FALSE)</f>
        <v>-0.86008745748806936</v>
      </c>
      <c r="Q1284" s="45">
        <f>VLOOKUP($A1284,LNST!$A$3:$R$1635,15,FALSE)</f>
        <v>-0.24279002891724388</v>
      </c>
      <c r="R1284" s="45">
        <f>VLOOKUP($A1284,LNST!$A$3:$R$1635,16,FALSE)</f>
        <v>-0.35462484325066584</v>
      </c>
      <c r="S1284" s="45">
        <f>VLOOKUP($A1284,LNST!$A$3:$R$1635,17,FALSE)</f>
        <v>-0.66005562222110414</v>
      </c>
      <c r="T1284" s="45">
        <f>VLOOKUP($A1284,LNG!$A$2:$H$1999,4,FALSE)/(D1284*10^9)</f>
        <v>5.4122150089207371E-2</v>
      </c>
      <c r="U1284" s="45">
        <f>VLOOKUP($A1284,LNG!$A$2:$H$1999,5,FALSE)/(E1284*10^9)</f>
        <v>0.14941416623574624</v>
      </c>
      <c r="V1284" s="45">
        <f>VLOOKUP($A1284,LNG!$A$2:$H$1999,6,FALSE)/(F1284*10^9)</f>
        <v>0.1011961830228862</v>
      </c>
      <c r="W1284" s="45">
        <f>VLOOKUP($A1284,LNG!$A$2:$H$1999,7,FALSE)/(G1284*10^9)</f>
        <v>0.27744342952769613</v>
      </c>
      <c r="X1284" s="45">
        <f>VLOOKUP($A1284,'LNST năm'!$A$2:$I$2000,8,FALSE)</f>
        <v>-0.43978738992036798</v>
      </c>
      <c r="Y1284" s="45">
        <f>VLOOKUP($A1284,'LNST năm'!$A$2:$I$2000,9,FALSE)</f>
        <v>-0.12904316101350721</v>
      </c>
      <c r="Z1284" s="46" t="e">
        <f>VLOOKUP($A1284,LNG!$A$2:$H$1999,9,FALSE)</f>
        <v>#REF!</v>
      </c>
      <c r="AA1284" s="162" t="e">
        <f>VLOOKUP($A1284,'GIÁ CP'!$A$2:$D$2000,4,FALSE)/Z1284</f>
        <v>#REF!</v>
      </c>
    </row>
    <row r="1285" spans="1:27">
      <c r="A1285" s="18" t="s">
        <v>3701</v>
      </c>
      <c r="B1285" s="18" t="s">
        <v>3702</v>
      </c>
      <c r="C1285" s="154" t="str">
        <f>VLOOKUP(A1285,'GIÁ CP'!$K$2:$M$2000,3,FALSE)</f>
        <v xml:space="preserve">Lâm sản và Chế biến gỗ </v>
      </c>
      <c r="D1285" s="43">
        <f>VLOOKUP($A1285,'Doanh thu'!$A$3:$Q$2000,9,FALSE)/1000000000</f>
        <v>961.08993427200005</v>
      </c>
      <c r="E1285" s="43">
        <f>VLOOKUP($A1285,'Doanh thu'!$A$3:$Q$2000,10,FALSE)/1000000000</f>
        <v>1177.462519376</v>
      </c>
      <c r="F1285" s="43">
        <f>VLOOKUP($A1285,'Doanh thu'!$A$3:$Q$2000,11,FALSE)/1000000000</f>
        <v>1668.116456301</v>
      </c>
      <c r="G1285" s="43">
        <f>VLOOKUP($A1285,'Doanh thu'!$A$3:$Q$2000,12,FALSE)/1000000000</f>
        <v>1109.9279471750001</v>
      </c>
      <c r="H1285" s="43">
        <f>VLOOKUP($A1285,LNST!$A$3:$Q$1635,9,FALSE)/1000000000</f>
        <v>137.937351417</v>
      </c>
      <c r="I1285" s="43">
        <f>VLOOKUP($A1285,LNST!$A$3:$Q$1635,10,FALSE)/1000000000</f>
        <v>135.35383805199999</v>
      </c>
      <c r="J1285" s="43">
        <f>VLOOKUP($A1285,LNST!$A$3:$Q$1635,11,FALSE)/1000000000</f>
        <v>145.68886836999999</v>
      </c>
      <c r="K1285" s="43">
        <f>VLOOKUP($A1285,LNST!$A$3:$Q$1635,12,FALSE)/1000000000</f>
        <v>111.902787167</v>
      </c>
      <c r="L1285" s="45">
        <f>VLOOKUP($A1285,'Doanh thu'!$A$3:$Q$2000,14,FALSE)</f>
        <v>-6.3133264894603275E-2</v>
      </c>
      <c r="M1285" s="45">
        <f>VLOOKUP($A1285,'Doanh thu'!$A$3:$Q$2000,15,FALSE)</f>
        <v>0.12803501663576139</v>
      </c>
      <c r="N1285" s="45">
        <f>VLOOKUP($A1285,'Doanh thu'!$A$3:$Q$2000,16,FALSE)</f>
        <v>0.37156542443132229</v>
      </c>
      <c r="O1285" s="45">
        <f>VLOOKUP($A1285,'Doanh thu'!$A$3:$Q$2000,17,FALSE)</f>
        <v>0.38389075724088001</v>
      </c>
      <c r="P1285" s="45">
        <f>VLOOKUP($A1285,LNST!$A$3:$R$1635,14,FALSE)</f>
        <v>0.16768543353967413</v>
      </c>
      <c r="Q1285" s="45">
        <f>VLOOKUP($A1285,LNST!$A$3:$R$1635,15,FALSE)</f>
        <v>3.7822511872377028E-2</v>
      </c>
      <c r="R1285" s="45">
        <f>VLOOKUP($A1285,LNST!$A$3:$R$1635,16,FALSE)</f>
        <v>0.61871824047261514</v>
      </c>
      <c r="S1285" s="45">
        <f>VLOOKUP($A1285,LNST!$A$3:$R$1635,17,FALSE)</f>
        <v>0.31636451686142758</v>
      </c>
      <c r="T1285" s="45">
        <f>VLOOKUP($A1285,LNG!$A$2:$H$1999,4,FALSE)/(D1285*10^9)</f>
        <v>0.24527695712530964</v>
      </c>
      <c r="U1285" s="45">
        <f>VLOOKUP($A1285,LNG!$A$2:$H$1999,5,FALSE)/(E1285*10^9)</f>
        <v>0.24605600600054681</v>
      </c>
      <c r="V1285" s="45">
        <f>VLOOKUP($A1285,LNG!$A$2:$H$1999,6,FALSE)/(F1285*10^9)</f>
        <v>0.20101632294160049</v>
      </c>
      <c r="W1285" s="45">
        <f>VLOOKUP($A1285,LNG!$A$2:$H$1999,7,FALSE)/(G1285*10^9)</f>
        <v>0.43654939556054251</v>
      </c>
      <c r="X1285" s="45">
        <f>VLOOKUP($A1285,'LNST năm'!$A$2:$I$2000,8,FALSE)</f>
        <v>-1</v>
      </c>
      <c r="Y1285" s="45">
        <f>VLOOKUP($A1285,'LNST năm'!$A$2:$I$2000,9,FALSE)</f>
        <v>-1</v>
      </c>
      <c r="Z1285" s="46" t="e">
        <f>VLOOKUP($A1285,LNG!$A$2:$H$1999,9,FALSE)</f>
        <v>#REF!</v>
      </c>
      <c r="AA1285" s="162" t="e">
        <f>VLOOKUP($A1285,'GIÁ CP'!$A$2:$D$2000,4,FALSE)/Z1285</f>
        <v>#REF!</v>
      </c>
    </row>
    <row r="1286" spans="1:27" hidden="1">
      <c r="A1286" s="18" t="s">
        <v>417</v>
      </c>
      <c r="B1286" s="18" t="s">
        <v>2121</v>
      </c>
      <c r="C1286" s="154" t="str">
        <f>VLOOKUP(A1286,'GIÁ CP'!$K$2:$M$2000,3,FALSE)</f>
        <v xml:space="preserve">Kho bãi, hậu cần và bảo dưỡng </v>
      </c>
      <c r="D1286" s="43">
        <f>VLOOKUP($A1286,'Doanh thu'!$A$3:$Q$2000,9,FALSE)/1000000000</f>
        <v>269.852469525</v>
      </c>
      <c r="E1286" s="43">
        <f>VLOOKUP($A1286,'Doanh thu'!$A$3:$Q$2000,10,FALSE)/1000000000</f>
        <v>208.87507792</v>
      </c>
      <c r="F1286" s="43">
        <f>VLOOKUP($A1286,'Doanh thu'!$A$3:$Q$2000,11,FALSE)/1000000000</f>
        <v>184.38576893999999</v>
      </c>
      <c r="G1286" s="43">
        <f>VLOOKUP($A1286,'Doanh thu'!$A$3:$Q$2000,12,FALSE)/1000000000</f>
        <v>0</v>
      </c>
      <c r="H1286" s="43">
        <f>VLOOKUP($A1286,LNST!$A$3:$Q$1635,9,FALSE)/1000000000</f>
        <v>-8.5005345430000006</v>
      </c>
      <c r="I1286" s="43">
        <f>VLOOKUP($A1286,LNST!$A$3:$Q$1635,10,FALSE)/1000000000</f>
        <v>2.57374261</v>
      </c>
      <c r="J1286" s="43">
        <f>VLOOKUP($A1286,LNST!$A$3:$Q$1635,11,FALSE)/1000000000</f>
        <v>-5.5220284179999997</v>
      </c>
      <c r="K1286" s="43">
        <f>VLOOKUP($A1286,LNST!$A$3:$Q$1635,12,FALSE)/1000000000</f>
        <v>0</v>
      </c>
      <c r="L1286" s="45">
        <f>VLOOKUP($A1286,'Doanh thu'!$A$3:$Q$2000,14,FALSE)</f>
        <v>2.2286002687162565</v>
      </c>
      <c r="M1286" s="45">
        <f>VLOOKUP($A1286,'Doanh thu'!$A$3:$Q$2000,15,FALSE)</f>
        <v>1.7539059754690705</v>
      </c>
      <c r="N1286" s="45">
        <f>VLOOKUP($A1286,'Doanh thu'!$A$3:$Q$2000,16,FALSE)</f>
        <v>-0.39698792727147053</v>
      </c>
      <c r="O1286" s="45">
        <f>VLOOKUP($A1286,'Doanh thu'!$A$3:$Q$2000,17,FALSE)</f>
        <v>-1</v>
      </c>
      <c r="P1286" s="45">
        <f>VLOOKUP($A1286,LNST!$A$3:$R$1635,14,FALSE)</f>
        <v>-1.4467143626499601</v>
      </c>
      <c r="Q1286" s="45">
        <f>VLOOKUP($A1286,LNST!$A$3:$R$1635,15,FALSE)</f>
        <v>-0.85801986909147421</v>
      </c>
      <c r="R1286" s="45">
        <f>VLOOKUP($A1286,LNST!$A$3:$R$1635,16,FALSE)</f>
        <v>0.89387039790964495</v>
      </c>
      <c r="S1286" s="45">
        <f>VLOOKUP($A1286,LNST!$A$3:$R$1635,17,FALSE)</f>
        <v>-1</v>
      </c>
      <c r="T1286" s="45">
        <f>VLOOKUP($A1286,LNG!$A$2:$H$1999,4,FALSE)/(D1286*10^9)</f>
        <v>0.18243267007211578</v>
      </c>
      <c r="U1286" s="45">
        <f>VLOOKUP($A1286,LNG!$A$2:$H$1999,5,FALSE)/(E1286*10^9)</f>
        <v>0.25444138135692429</v>
      </c>
      <c r="V1286" s="45">
        <f>VLOOKUP($A1286,LNG!$A$2:$H$1999,6,FALSE)/(F1286*10^9)</f>
        <v>0.23300272329032162</v>
      </c>
      <c r="W1286" s="45" t="e">
        <f>VLOOKUP($A1286,LNG!$A$2:$H$1999,7,FALSE)/(G1286*10^9)</f>
        <v>#DIV/0!</v>
      </c>
      <c r="X1286" s="45">
        <f>VLOOKUP($A1286,'LNST năm'!$A$2:$I$2000,8,FALSE)</f>
        <v>-1</v>
      </c>
      <c r="Y1286" s="45">
        <f>VLOOKUP($A1286,'LNST năm'!$A$2:$I$2000,9,FALSE)</f>
        <v>-1</v>
      </c>
      <c r="Z1286" s="46" t="e">
        <f>VLOOKUP($A1286,LNG!$A$2:$H$1999,9,FALSE)</f>
        <v>#REF!</v>
      </c>
      <c r="AA1286" s="162" t="e">
        <f>VLOOKUP($A1286,'GIÁ CP'!$A$2:$D$2000,4,FALSE)/Z1286</f>
        <v>#REF!</v>
      </c>
    </row>
    <row r="1287" spans="1:27" hidden="1">
      <c r="A1287" s="18" t="s">
        <v>420</v>
      </c>
      <c r="B1287" s="18" t="s">
        <v>2124</v>
      </c>
      <c r="C1287" s="154" t="str">
        <f>VLOOKUP(A1287,'GIÁ CP'!$K$2:$M$2000,3,FALSE)</f>
        <v xml:space="preserve">Vật liệu xây dựng &amp; Nội thất </v>
      </c>
      <c r="D1287" s="43">
        <f>VLOOKUP($A1287,'Doanh thu'!$A$3:$Q$2000,9,FALSE)/1000000000</f>
        <v>2626.7090862220002</v>
      </c>
      <c r="E1287" s="43">
        <f>VLOOKUP($A1287,'Doanh thu'!$A$3:$Q$2000,10,FALSE)/1000000000</f>
        <v>2299.7299512519999</v>
      </c>
      <c r="F1287" s="43">
        <f>VLOOKUP($A1287,'Doanh thu'!$A$3:$Q$2000,11,FALSE)/1000000000</f>
        <v>2502.5201039809999</v>
      </c>
      <c r="G1287" s="43">
        <f>VLOOKUP($A1287,'Doanh thu'!$A$3:$Q$2000,12,FALSE)/1000000000</f>
        <v>2619.8477917800001</v>
      </c>
      <c r="H1287" s="43">
        <f>VLOOKUP($A1287,LNST!$A$3:$Q$1635,9,FALSE)/1000000000</f>
        <v>30.230886245000001</v>
      </c>
      <c r="I1287" s="43">
        <f>VLOOKUP($A1287,LNST!$A$3:$Q$1635,10,FALSE)/1000000000</f>
        <v>29.642277983</v>
      </c>
      <c r="J1287" s="43">
        <f>VLOOKUP($A1287,LNST!$A$3:$Q$1635,11,FALSE)/1000000000</f>
        <v>76.845245684000005</v>
      </c>
      <c r="K1287" s="43">
        <f>VLOOKUP($A1287,LNST!$A$3:$Q$1635,12,FALSE)/1000000000</f>
        <v>22.968690458000001</v>
      </c>
      <c r="L1287" s="45">
        <f>VLOOKUP($A1287,'Doanh thu'!$A$3:$Q$2000,14,FALSE)</f>
        <v>0.16343248878877037</v>
      </c>
      <c r="M1287" s="45">
        <f>VLOOKUP($A1287,'Doanh thu'!$A$3:$Q$2000,15,FALSE)</f>
        <v>3.849059063894187E-2</v>
      </c>
      <c r="N1287" s="45">
        <f>VLOOKUP($A1287,'Doanh thu'!$A$3:$Q$2000,16,FALSE)</f>
        <v>-5.750454210619383E-2</v>
      </c>
      <c r="O1287" s="45">
        <f>VLOOKUP($A1287,'Doanh thu'!$A$3:$Q$2000,17,FALSE)</f>
        <v>0.2623686708013877</v>
      </c>
      <c r="P1287" s="45">
        <f>VLOOKUP($A1287,LNST!$A$3:$R$1635,14,FALSE)</f>
        <v>0.70443628679621328</v>
      </c>
      <c r="Q1287" s="45">
        <f>VLOOKUP($A1287,LNST!$A$3:$R$1635,15,FALSE)</f>
        <v>0.24928857710800642</v>
      </c>
      <c r="R1287" s="45">
        <f>VLOOKUP($A1287,LNST!$A$3:$R$1635,16,FALSE)</f>
        <v>52.953576074909179</v>
      </c>
      <c r="S1287" s="45">
        <f>VLOOKUP($A1287,LNST!$A$3:$R$1635,17,FALSE)</f>
        <v>1.8366473210006242</v>
      </c>
      <c r="T1287" s="45">
        <f>VLOOKUP($A1287,LNG!$A$2:$H$1999,4,FALSE)/(D1287*10^9)</f>
        <v>0.13978390341433036</v>
      </c>
      <c r="U1287" s="45">
        <f>VLOOKUP($A1287,LNG!$A$2:$H$1999,5,FALSE)/(E1287*10^9)</f>
        <v>0.1738147105773806</v>
      </c>
      <c r="V1287" s="45">
        <f>VLOOKUP($A1287,LNG!$A$2:$H$1999,6,FALSE)/(F1287*10^9)</f>
        <v>0.17487694013279451</v>
      </c>
      <c r="W1287" s="45">
        <f>VLOOKUP($A1287,LNG!$A$2:$H$1999,7,FALSE)/(G1287*10^9)</f>
        <v>0.16090497747488955</v>
      </c>
      <c r="X1287" s="45">
        <f>VLOOKUP($A1287,'LNST năm'!$A$2:$I$2000,8,FALSE)</f>
        <v>-1</v>
      </c>
      <c r="Y1287" s="45">
        <f>VLOOKUP($A1287,'LNST năm'!$A$2:$I$2000,9,FALSE)</f>
        <v>-1</v>
      </c>
      <c r="Z1287" s="46" t="e">
        <f>VLOOKUP($A1287,LNG!$A$2:$H$1999,9,FALSE)</f>
        <v>#REF!</v>
      </c>
      <c r="AA1287" s="162" t="e">
        <f>VLOOKUP($A1287,'GIÁ CP'!$A$2:$D$2000,4,FALSE)/Z1287</f>
        <v>#REF!</v>
      </c>
    </row>
    <row r="1288" spans="1:27" hidden="1">
      <c r="A1288" s="18" t="s">
        <v>97</v>
      </c>
      <c r="B1288" s="18" t="s">
        <v>1854</v>
      </c>
      <c r="C1288" s="154" t="str">
        <f>VLOOKUP(A1288,'GIÁ CP'!$K$2:$M$2000,3,FALSE)</f>
        <v xml:space="preserve">Bất động sản </v>
      </c>
      <c r="D1288" s="43">
        <f>VLOOKUP($A1288,'Doanh thu'!$A$3:$Q$2000,9,FALSE)/1000000000</f>
        <v>52.538105874000003</v>
      </c>
      <c r="E1288" s="43">
        <f>VLOOKUP($A1288,'Doanh thu'!$A$3:$Q$2000,10,FALSE)/1000000000</f>
        <v>25.160587663000001</v>
      </c>
      <c r="F1288" s="43">
        <f>VLOOKUP($A1288,'Doanh thu'!$A$3:$Q$2000,11,FALSE)/1000000000</f>
        <v>1.7057969630000001</v>
      </c>
      <c r="G1288" s="43">
        <f>VLOOKUP($A1288,'Doanh thu'!$A$3:$Q$2000,12,FALSE)/1000000000</f>
        <v>25.368457086999999</v>
      </c>
      <c r="H1288" s="43">
        <f>VLOOKUP($A1288,LNST!$A$3:$Q$1635,9,FALSE)/1000000000</f>
        <v>-6.4021557580000001</v>
      </c>
      <c r="I1288" s="43">
        <f>VLOOKUP($A1288,LNST!$A$3:$Q$1635,10,FALSE)/1000000000</f>
        <v>-1.7508123</v>
      </c>
      <c r="J1288" s="43">
        <f>VLOOKUP($A1288,LNST!$A$3:$Q$1635,11,FALSE)/1000000000</f>
        <v>-9.796640515</v>
      </c>
      <c r="K1288" s="43">
        <f>VLOOKUP($A1288,LNST!$A$3:$Q$1635,12,FALSE)/1000000000</f>
        <v>-1.5206623560000001</v>
      </c>
      <c r="L1288" s="45">
        <f>VLOOKUP($A1288,'Doanh thu'!$A$3:$Q$2000,14,FALSE)</f>
        <v>1.9437269672273487</v>
      </c>
      <c r="M1288" s="45">
        <f>VLOOKUP($A1288,'Doanh thu'!$A$3:$Q$2000,15,FALSE)</f>
        <v>8.4051161684848039E-2</v>
      </c>
      <c r="N1288" s="45">
        <f>VLOOKUP($A1288,'Doanh thu'!$A$3:$Q$2000,16,FALSE)</f>
        <v>-0.97643509223791425</v>
      </c>
      <c r="O1288" s="45">
        <f>VLOOKUP($A1288,'Doanh thu'!$A$3:$Q$2000,17,FALSE)</f>
        <v>0.4472733532105973</v>
      </c>
      <c r="P1288" s="45">
        <f>VLOOKUP($A1288,LNST!$A$3:$R$1635,14,FALSE)</f>
        <v>0.77136557016319718</v>
      </c>
      <c r="Q1288" s="45">
        <f>VLOOKUP($A1288,LNST!$A$3:$R$1635,15,FALSE)</f>
        <v>0.56908224421303211</v>
      </c>
      <c r="R1288" s="45">
        <f>VLOOKUP($A1288,LNST!$A$3:$R$1635,16,FALSE)</f>
        <v>-4.8665114354054895</v>
      </c>
      <c r="S1288" s="45">
        <f>VLOOKUP($A1288,LNST!$A$3:$R$1635,17,FALSE)</f>
        <v>0.65251353401657419</v>
      </c>
      <c r="T1288" s="45">
        <f>VLOOKUP($A1288,LNG!$A$2:$H$1999,4,FALSE)/(D1288*10^9)</f>
        <v>2.900603230072207E-2</v>
      </c>
      <c r="U1288" s="45">
        <f>VLOOKUP($A1288,LNG!$A$2:$H$1999,5,FALSE)/(E1288*10^9)</f>
        <v>0.14305994256617535</v>
      </c>
      <c r="V1288" s="45">
        <f>VLOOKUP($A1288,LNG!$A$2:$H$1999,6,FALSE)/(F1288*10^9)</f>
        <v>1.4344844457317749</v>
      </c>
      <c r="W1288" s="45">
        <f>VLOOKUP($A1288,LNG!$A$2:$H$1999,7,FALSE)/(G1288*10^9)</f>
        <v>1.0989752196749355E-2</v>
      </c>
      <c r="X1288" s="45">
        <f>VLOOKUP($A1288,'LNST năm'!$A$2:$I$2000,8,FALSE)</f>
        <v>1</v>
      </c>
      <c r="Y1288" s="45">
        <f>VLOOKUP($A1288,'LNST năm'!$A$2:$I$2000,9,FALSE)</f>
        <v>0.25992104989487319</v>
      </c>
      <c r="Z1288" s="46" t="e">
        <f>VLOOKUP($A1288,LNG!$A$2:$H$1999,9,FALSE)</f>
        <v>#REF!</v>
      </c>
      <c r="AA1288" s="162" t="e">
        <f>VLOOKUP($A1288,'GIÁ CP'!$A$2:$D$2000,4,FALSE)/Z1288</f>
        <v>#REF!</v>
      </c>
    </row>
    <row r="1289" spans="1:27">
      <c r="A1289" s="18" t="s">
        <v>779</v>
      </c>
      <c r="B1289" s="18" t="s">
        <v>3421</v>
      </c>
      <c r="C1289" s="154" t="str">
        <f>VLOOKUP(A1289,'GIÁ CP'!$K$2:$M$2000,3,FALSE)</f>
        <v xml:space="preserve">Bất động sản </v>
      </c>
      <c r="D1289" s="43">
        <f>VLOOKUP($A1289,'Doanh thu'!$A$3:$Q$2000,9,FALSE)/1000000000</f>
        <v>9.4683753559999992</v>
      </c>
      <c r="E1289" s="43">
        <f>VLOOKUP($A1289,'Doanh thu'!$A$3:$Q$2000,10,FALSE)/1000000000</f>
        <v>20.582604511</v>
      </c>
      <c r="F1289" s="43">
        <f>VLOOKUP($A1289,'Doanh thu'!$A$3:$Q$2000,11,FALSE)/1000000000</f>
        <v>94.675698842000003</v>
      </c>
      <c r="G1289" s="43">
        <f>VLOOKUP($A1289,'Doanh thu'!$A$3:$Q$2000,12,FALSE)/1000000000</f>
        <v>6.9241650090000002</v>
      </c>
      <c r="H1289" s="43">
        <f>VLOOKUP($A1289,LNST!$A$3:$Q$1635,9,FALSE)/1000000000</f>
        <v>-5.5350283899999999</v>
      </c>
      <c r="I1289" s="43">
        <f>VLOOKUP($A1289,LNST!$A$3:$Q$1635,10,FALSE)/1000000000</f>
        <v>1.4342656519999999</v>
      </c>
      <c r="J1289" s="43">
        <f>VLOOKUP($A1289,LNST!$A$3:$Q$1635,11,FALSE)/1000000000</f>
        <v>41.291903714</v>
      </c>
      <c r="K1289" s="43">
        <f>VLOOKUP($A1289,LNST!$A$3:$Q$1635,12,FALSE)/1000000000</f>
        <v>-6.1977434909999998</v>
      </c>
      <c r="L1289" s="45">
        <f>VLOOKUP($A1289,'Doanh thu'!$A$3:$Q$2000,14,FALSE)</f>
        <v>-0.64319752379190687</v>
      </c>
      <c r="M1289" s="45">
        <f>VLOOKUP($A1289,'Doanh thu'!$A$3:$Q$2000,15,FALSE)</f>
        <v>2.1329314942429267</v>
      </c>
      <c r="N1289" s="45">
        <f>VLOOKUP($A1289,'Doanh thu'!$A$3:$Q$2000,16,FALSE)</f>
        <v>0.24763978090745004</v>
      </c>
      <c r="O1289" s="45">
        <f>VLOOKUP($A1289,'Doanh thu'!$A$3:$Q$2000,17,FALSE)</f>
        <v>-0.24914516816058166</v>
      </c>
      <c r="P1289" s="45">
        <f>VLOOKUP($A1289,LNST!$A$3:$R$1635,14,FALSE)</f>
        <v>-1.1541027125562739</v>
      </c>
      <c r="Q1289" s="45">
        <f>VLOOKUP($A1289,LNST!$A$3:$R$1635,15,FALSE)</f>
        <v>1.4409360377969844</v>
      </c>
      <c r="R1289" s="45">
        <f>VLOOKUP($A1289,LNST!$A$3:$R$1635,16,FALSE)</f>
        <v>0.46209888015782624</v>
      </c>
      <c r="S1289" s="45">
        <f>VLOOKUP($A1289,LNST!$A$3:$R$1635,17,FALSE)</f>
        <v>-4.1804518944925997</v>
      </c>
      <c r="T1289" s="45">
        <f>VLOOKUP($A1289,LNG!$A$2:$H$1999,4,FALSE)/(D1289*10^9)</f>
        <v>0.36496407346274201</v>
      </c>
      <c r="U1289" s="45">
        <f>VLOOKUP($A1289,LNG!$A$2:$H$1999,5,FALSE)/(E1289*10^9)</f>
        <v>4.662243952106028E-2</v>
      </c>
      <c r="V1289" s="45">
        <f>VLOOKUP($A1289,LNG!$A$2:$H$1999,6,FALSE)/(F1289*10^9)</f>
        <v>0.1281087031556131</v>
      </c>
      <c r="W1289" s="45">
        <f>VLOOKUP($A1289,LNG!$A$2:$H$1999,7,FALSE)/(G1289*10^9)</f>
        <v>9.5732615518030908</v>
      </c>
      <c r="X1289" s="45">
        <f>VLOOKUP($A1289,'LNST năm'!$A$2:$I$2000,8,FALSE)</f>
        <v>-0.38676303184816885</v>
      </c>
      <c r="Y1289" s="45">
        <f>VLOOKUP($A1289,'LNST năm'!$A$2:$I$2000,9,FALSE)</f>
        <v>-0.10333301308660903</v>
      </c>
      <c r="Z1289" s="46" t="e">
        <f>VLOOKUP($A1289,LNG!$A$2:$H$1999,9,FALSE)</f>
        <v>#REF!</v>
      </c>
      <c r="AA1289" s="162" t="e">
        <f>VLOOKUP($A1289,'GIÁ CP'!$A$2:$D$2000,4,FALSE)/Z1289</f>
        <v>#REF!</v>
      </c>
    </row>
    <row r="1290" spans="1:27" hidden="1">
      <c r="A1290" s="18" t="s">
        <v>594</v>
      </c>
      <c r="B1290" s="18" t="s">
        <v>2310</v>
      </c>
      <c r="C1290" s="154" t="str">
        <f>VLOOKUP(A1290,'GIÁ CP'!$K$2:$M$2000,3,FALSE)</f>
        <v xml:space="preserve">Xây dựng </v>
      </c>
      <c r="D1290" s="43">
        <f>VLOOKUP($A1290,'Doanh thu'!$A$3:$Q$2000,9,FALSE)/1000000000</f>
        <v>123.050067958</v>
      </c>
      <c r="E1290" s="43">
        <f>VLOOKUP($A1290,'Doanh thu'!$A$3:$Q$2000,10,FALSE)/1000000000</f>
        <v>14.061826491</v>
      </c>
      <c r="F1290" s="43">
        <f>VLOOKUP($A1290,'Doanh thu'!$A$3:$Q$2000,11,FALSE)/1000000000</f>
        <v>294.79072249400002</v>
      </c>
      <c r="G1290" s="43">
        <f>VLOOKUP($A1290,'Doanh thu'!$A$3:$Q$2000,12,FALSE)/1000000000</f>
        <v>14.497876106</v>
      </c>
      <c r="H1290" s="43">
        <f>VLOOKUP($A1290,LNST!$A$3:$Q$1635,9,FALSE)/1000000000</f>
        <v>47.953126361000002</v>
      </c>
      <c r="I1290" s="43">
        <f>VLOOKUP($A1290,LNST!$A$3:$Q$1635,10,FALSE)/1000000000</f>
        <v>0.49727599500000003</v>
      </c>
      <c r="J1290" s="43">
        <f>VLOOKUP($A1290,LNST!$A$3:$Q$1635,11,FALSE)/1000000000</f>
        <v>-25.698322837999999</v>
      </c>
      <c r="K1290" s="43">
        <f>VLOOKUP($A1290,LNST!$A$3:$Q$1635,12,FALSE)/1000000000</f>
        <v>9.0188198999999997E-2</v>
      </c>
      <c r="L1290" s="45">
        <f>VLOOKUP($A1290,'Doanh thu'!$A$3:$Q$2000,14,FALSE)</f>
        <v>3.685892907601235</v>
      </c>
      <c r="M1290" s="45">
        <f>VLOOKUP($A1290,'Doanh thu'!$A$3:$Q$2000,15,FALSE)</f>
        <v>1.6286708300902612E-2</v>
      </c>
      <c r="N1290" s="45">
        <f>VLOOKUP($A1290,'Doanh thu'!$A$3:$Q$2000,16,FALSE)</f>
        <v>7.6619704620681883</v>
      </c>
      <c r="O1290" s="45">
        <f>VLOOKUP($A1290,'Doanh thu'!$A$3:$Q$2000,17,FALSE)</f>
        <v>0.19528047282980215</v>
      </c>
      <c r="P1290" s="45">
        <f>VLOOKUP($A1290,LNST!$A$3:$R$1635,14,FALSE)</f>
        <v>980.91411977468556</v>
      </c>
      <c r="Q1290" s="45">
        <f>VLOOKUP($A1290,LNST!$A$3:$R$1635,15,FALSE)</f>
        <v>0.51731807439984145</v>
      </c>
      <c r="R1290" s="45">
        <f>VLOOKUP($A1290,LNST!$A$3:$R$1635,16,FALSE)</f>
        <v>-45.061809417120081</v>
      </c>
      <c r="S1290" s="45">
        <f>VLOOKUP($A1290,LNST!$A$3:$R$1635,17,FALSE)</f>
        <v>-0.66379447072330966</v>
      </c>
      <c r="T1290" s="45">
        <f>VLOOKUP($A1290,LNG!$A$2:$H$1999,4,FALSE)/(D1290*10^9)</f>
        <v>4.7897869865555137E-2</v>
      </c>
      <c r="U1290" s="45">
        <f>VLOOKUP($A1290,LNG!$A$2:$H$1999,5,FALSE)/(E1290*10^9)</f>
        <v>5.1115707706964058</v>
      </c>
      <c r="V1290" s="45">
        <f>VLOOKUP($A1290,LNG!$A$2:$H$1999,6,FALSE)/(F1290*10^9)</f>
        <v>1.7029587914192849E-2</v>
      </c>
      <c r="W1290" s="45">
        <f>VLOOKUP($A1290,LNG!$A$2:$H$1999,7,FALSE)/(G1290*10^9)</f>
        <v>0.53755441638618184</v>
      </c>
      <c r="X1290" s="45">
        <f>VLOOKUP($A1290,'LNST năm'!$A$2:$I$2000,8,FALSE)</f>
        <v>-1</v>
      </c>
      <c r="Y1290" s="45">
        <f>VLOOKUP($A1290,'LNST năm'!$A$2:$I$2000,9,FALSE)</f>
        <v>-1</v>
      </c>
      <c r="Z1290" s="46" t="e">
        <f>VLOOKUP($A1290,LNG!$A$2:$H$1999,9,FALSE)</f>
        <v>#REF!</v>
      </c>
      <c r="AA1290" s="162" t="e">
        <f>VLOOKUP($A1290,'GIÁ CP'!$A$2:$D$2000,4,FALSE)/Z1290</f>
        <v>#REF!</v>
      </c>
    </row>
    <row r="1291" spans="1:27" hidden="1">
      <c r="A1291" s="18" t="s">
        <v>102</v>
      </c>
      <c r="B1291" s="18" t="s">
        <v>1757</v>
      </c>
      <c r="C1291" s="154" t="str">
        <f>VLOOKUP(A1291,'GIÁ CP'!$K$2:$M$2000,3,FALSE)</f>
        <v xml:space="preserve">Tài chính đặc biệt </v>
      </c>
      <c r="D1291" s="43">
        <f>VLOOKUP($A1291,'Doanh thu'!$A$3:$Q$2000,9,FALSE)/1000000000</f>
        <v>538.77778904000002</v>
      </c>
      <c r="E1291" s="43">
        <f>VLOOKUP($A1291,'Doanh thu'!$A$3:$Q$2000,10,FALSE)/1000000000</f>
        <v>487.157387793</v>
      </c>
      <c r="F1291" s="43">
        <f>VLOOKUP($A1291,'Doanh thu'!$A$3:$Q$2000,11,FALSE)/1000000000</f>
        <v>531.94404256600001</v>
      </c>
      <c r="G1291" s="43">
        <f>VLOOKUP($A1291,'Doanh thu'!$A$3:$Q$2000,12,FALSE)/1000000000</f>
        <v>0</v>
      </c>
      <c r="H1291" s="43">
        <f>VLOOKUP($A1291,LNST!$A$3:$Q$1635,9,FALSE)/1000000000</f>
        <v>12.969252925999999</v>
      </c>
      <c r="I1291" s="43">
        <f>VLOOKUP($A1291,LNST!$A$3:$Q$1635,10,FALSE)/1000000000</f>
        <v>16.007567524999999</v>
      </c>
      <c r="J1291" s="43">
        <f>VLOOKUP($A1291,LNST!$A$3:$Q$1635,11,FALSE)/1000000000</f>
        <v>-5.184668609</v>
      </c>
      <c r="K1291" s="43">
        <f>VLOOKUP($A1291,LNST!$A$3:$Q$1635,12,FALSE)/1000000000</f>
        <v>0</v>
      </c>
      <c r="L1291" s="45">
        <f>VLOOKUP($A1291,'Doanh thu'!$A$3:$Q$2000,14,FALSE)</f>
        <v>0.15048644422064184</v>
      </c>
      <c r="M1291" s="45">
        <f>VLOOKUP($A1291,'Doanh thu'!$A$3:$Q$2000,15,FALSE)</f>
        <v>0.22394697999560387</v>
      </c>
      <c r="N1291" s="45">
        <f>VLOOKUP($A1291,'Doanh thu'!$A$3:$Q$2000,16,FALSE)</f>
        <v>-0.21598270368387829</v>
      </c>
      <c r="O1291" s="45">
        <f>VLOOKUP($A1291,'Doanh thu'!$A$3:$Q$2000,17,FALSE)</f>
        <v>-1</v>
      </c>
      <c r="P1291" s="45">
        <f>VLOOKUP($A1291,LNST!$A$3:$R$1635,14,FALSE)</f>
        <v>-0.63942388017692364</v>
      </c>
      <c r="Q1291" s="45">
        <f>VLOOKUP($A1291,LNST!$A$3:$R$1635,15,FALSE)</f>
        <v>-0.32327030768530773</v>
      </c>
      <c r="R1291" s="45">
        <f>VLOOKUP($A1291,LNST!$A$3:$R$1635,16,FALSE)</f>
        <v>-1.9585207829515003</v>
      </c>
      <c r="S1291" s="45">
        <f>VLOOKUP($A1291,LNST!$A$3:$R$1635,17,FALSE)</f>
        <v>-1</v>
      </c>
      <c r="T1291" s="45">
        <f>VLOOKUP($A1291,LNG!$A$2:$H$1999,4,FALSE)/(D1291*10^9)</f>
        <v>0.23493569947183285</v>
      </c>
      <c r="U1291" s="45">
        <f>VLOOKUP($A1291,LNG!$A$2:$H$1999,5,FALSE)/(E1291*10^9)</f>
        <v>0.2039172358424971</v>
      </c>
      <c r="V1291" s="45">
        <f>VLOOKUP($A1291,LNG!$A$2:$H$1999,6,FALSE)/(F1291*10^9)</f>
        <v>0.17332488097102913</v>
      </c>
      <c r="W1291" s="45" t="e">
        <f>VLOOKUP($A1291,LNG!$A$2:$H$1999,7,FALSE)/(G1291*10^9)</f>
        <v>#DIV/0!</v>
      </c>
      <c r="X1291" s="45">
        <f>VLOOKUP($A1291,'LNST năm'!$A$2:$I$2000,8,FALSE)</f>
        <v>-0.66205166668560766</v>
      </c>
      <c r="Y1291" s="45">
        <f>VLOOKUP($A1291,'LNST năm'!$A$2:$I$2000,9,FALSE)</f>
        <v>-5.8467581172296113E-2</v>
      </c>
      <c r="Z1291" s="46" t="e">
        <f>VLOOKUP($A1291,LNG!$A$2:$H$1999,9,FALSE)</f>
        <v>#REF!</v>
      </c>
      <c r="AA1291" s="162" t="e">
        <f>VLOOKUP($A1291,'GIÁ CP'!$A$2:$D$2000,4,FALSE)/Z1291</f>
        <v>#REF!</v>
      </c>
    </row>
    <row r="1292" spans="1:27" hidden="1">
      <c r="A1292" s="18" t="s">
        <v>1174</v>
      </c>
      <c r="B1292" s="18" t="s">
        <v>2767</v>
      </c>
      <c r="C1292" s="154" t="str">
        <f>VLOOKUP(A1292,'GIÁ CP'!$K$2:$M$2000,3,FALSE)</f>
        <v xml:space="preserve">Xây dựng </v>
      </c>
      <c r="D1292" s="43">
        <f>VLOOKUP($A1292,'Doanh thu'!$A$3:$Q$2000,9,FALSE)/1000000000</f>
        <v>889.58490954199999</v>
      </c>
      <c r="E1292" s="43">
        <f>VLOOKUP($A1292,'Doanh thu'!$A$3:$Q$2000,10,FALSE)/1000000000</f>
        <v>605.44045943399999</v>
      </c>
      <c r="F1292" s="43">
        <f>VLOOKUP($A1292,'Doanh thu'!$A$3:$Q$2000,11,FALSE)/1000000000</f>
        <v>904.35576824199995</v>
      </c>
      <c r="G1292" s="43">
        <f>VLOOKUP($A1292,'Doanh thu'!$A$3:$Q$2000,12,FALSE)/1000000000</f>
        <v>496.83514782100002</v>
      </c>
      <c r="H1292" s="43">
        <f>VLOOKUP($A1292,LNST!$A$3:$Q$1635,9,FALSE)/1000000000</f>
        <v>20.016576926999999</v>
      </c>
      <c r="I1292" s="43">
        <f>VLOOKUP($A1292,LNST!$A$3:$Q$1635,10,FALSE)/1000000000</f>
        <v>4.0796716460000004</v>
      </c>
      <c r="J1292" s="43">
        <f>VLOOKUP($A1292,LNST!$A$3:$Q$1635,11,FALSE)/1000000000</f>
        <v>22.875586059</v>
      </c>
      <c r="K1292" s="43">
        <f>VLOOKUP($A1292,LNST!$A$3:$Q$1635,12,FALSE)/1000000000</f>
        <v>4.2773672060000001</v>
      </c>
      <c r="L1292" s="45">
        <f>VLOOKUP($A1292,'Doanh thu'!$A$3:$Q$2000,14,FALSE)</f>
        <v>0.26738221750178642</v>
      </c>
      <c r="M1292" s="45">
        <f>VLOOKUP($A1292,'Doanh thu'!$A$3:$Q$2000,15,FALSE)</f>
        <v>1.1511346703523886</v>
      </c>
      <c r="N1292" s="45">
        <f>VLOOKUP($A1292,'Doanh thu'!$A$3:$Q$2000,16,FALSE)</f>
        <v>-0.15930452285799482</v>
      </c>
      <c r="O1292" s="45">
        <f>VLOOKUP($A1292,'Doanh thu'!$A$3:$Q$2000,17,FALSE)</f>
        <v>-0.42662629380906164</v>
      </c>
      <c r="P1292" s="45">
        <f>VLOOKUP($A1292,LNST!$A$3:$R$1635,14,FALSE)</f>
        <v>4.3189104948738781E-2</v>
      </c>
      <c r="Q1292" s="45">
        <f>VLOOKUP($A1292,LNST!$A$3:$R$1635,15,FALSE)</f>
        <v>-0.69839800083466053</v>
      </c>
      <c r="R1292" s="45">
        <f>VLOOKUP($A1292,LNST!$A$3:$R$1635,16,FALSE)</f>
        <v>0.18177507258050263</v>
      </c>
      <c r="S1292" s="45">
        <f>VLOOKUP($A1292,LNST!$A$3:$R$1635,17,FALSE)</f>
        <v>0.36391838285535721</v>
      </c>
      <c r="T1292" s="45">
        <f>VLOOKUP($A1292,LNG!$A$2:$H$1999,4,FALSE)/(D1292*10^9)</f>
        <v>5.811168107450828E-2</v>
      </c>
      <c r="U1292" s="45">
        <f>VLOOKUP($A1292,LNG!$A$2:$H$1999,5,FALSE)/(E1292*10^9)</f>
        <v>2.6812315037841657E-2</v>
      </c>
      <c r="V1292" s="45">
        <f>VLOOKUP($A1292,LNG!$A$2:$H$1999,6,FALSE)/(F1292*10^9)</f>
        <v>3.7744932085030644E-2</v>
      </c>
      <c r="W1292" s="45">
        <f>VLOOKUP($A1292,LNG!$A$2:$H$1999,7,FALSE)/(G1292*10^9)</f>
        <v>6.3109362315680165E-2</v>
      </c>
      <c r="X1292" s="45">
        <f>VLOOKUP($A1292,'LNST năm'!$A$2:$I$2000,8,FALSE)</f>
        <v>-1</v>
      </c>
      <c r="Y1292" s="45">
        <f>VLOOKUP($A1292,'LNST năm'!$A$2:$I$2000,9,FALSE)</f>
        <v>-1</v>
      </c>
      <c r="Z1292" s="46" t="e">
        <f>VLOOKUP($A1292,LNG!$A$2:$H$1999,9,FALSE)</f>
        <v>#REF!</v>
      </c>
      <c r="AA1292" s="162" t="e">
        <f>VLOOKUP($A1292,'GIÁ CP'!$A$2:$D$2000,4,FALSE)/Z1292</f>
        <v>#REF!</v>
      </c>
    </row>
    <row r="1293" spans="1:27" hidden="1">
      <c r="A1293" s="18" t="s">
        <v>3</v>
      </c>
      <c r="B1293" s="18" t="s">
        <v>1647</v>
      </c>
      <c r="C1293" s="154" t="str">
        <f>VLOOKUP(A1293,'GIÁ CP'!$K$2:$M$2000,3,FALSE)</f>
        <v xml:space="preserve">Vật liệu xây dựng &amp; Nội thất </v>
      </c>
      <c r="D1293" s="43">
        <f>VLOOKUP($A1293,'Doanh thu'!$A$3:$Q$2000,9,FALSE)/1000000000</f>
        <v>197.17605245600001</v>
      </c>
      <c r="E1293" s="43">
        <f>VLOOKUP($A1293,'Doanh thu'!$A$3:$Q$2000,10,FALSE)/1000000000</f>
        <v>329.36526023699997</v>
      </c>
      <c r="F1293" s="43">
        <f>VLOOKUP($A1293,'Doanh thu'!$A$3:$Q$2000,11,FALSE)/1000000000</f>
        <v>111.721499096</v>
      </c>
      <c r="G1293" s="43">
        <f>VLOOKUP($A1293,'Doanh thu'!$A$3:$Q$2000,12,FALSE)/1000000000</f>
        <v>151.639959465</v>
      </c>
      <c r="H1293" s="43">
        <f>VLOOKUP($A1293,LNST!$A$3:$Q$1635,9,FALSE)/1000000000</f>
        <v>8.1892762450000003</v>
      </c>
      <c r="I1293" s="43">
        <f>VLOOKUP($A1293,LNST!$A$3:$Q$1635,10,FALSE)/1000000000</f>
        <v>24.554035345999999</v>
      </c>
      <c r="J1293" s="43">
        <f>VLOOKUP($A1293,LNST!$A$3:$Q$1635,11,FALSE)/1000000000</f>
        <v>10.389524464000001</v>
      </c>
      <c r="K1293" s="43">
        <f>VLOOKUP($A1293,LNST!$A$3:$Q$1635,12,FALSE)/1000000000</f>
        <v>5.7087065719999996</v>
      </c>
      <c r="L1293" s="45">
        <f>VLOOKUP($A1293,'Doanh thu'!$A$3:$Q$2000,14,FALSE)</f>
        <v>0.37008432897930849</v>
      </c>
      <c r="M1293" s="45">
        <f>VLOOKUP($A1293,'Doanh thu'!$A$3:$Q$2000,15,FALSE)</f>
        <v>0.8474791614599203</v>
      </c>
      <c r="N1293" s="45">
        <f>VLOOKUP($A1293,'Doanh thu'!$A$3:$Q$2000,16,FALSE)</f>
        <v>-0.58071369929613914</v>
      </c>
      <c r="O1293" s="45">
        <f>VLOOKUP($A1293,'Doanh thu'!$A$3:$Q$2000,17,FALSE)</f>
        <v>0.1639444901422264</v>
      </c>
      <c r="P1293" s="45">
        <f>VLOOKUP($A1293,LNST!$A$3:$R$1635,14,FALSE)</f>
        <v>9.0584664895220587E-2</v>
      </c>
      <c r="Q1293" s="45">
        <f>VLOOKUP($A1293,LNST!$A$3:$R$1635,15,FALSE)</f>
        <v>0.23617743250113804</v>
      </c>
      <c r="R1293" s="45">
        <f>VLOOKUP($A1293,LNST!$A$3:$R$1635,16,FALSE)</f>
        <v>-0.29105303543676436</v>
      </c>
      <c r="S1293" s="45">
        <f>VLOOKUP($A1293,LNST!$A$3:$R$1635,17,FALSE)</f>
        <v>-0.36025200804828833</v>
      </c>
      <c r="T1293" s="45">
        <f>VLOOKUP($A1293,LNG!$A$2:$H$1999,4,FALSE)/(D1293*10^9)</f>
        <v>0.11401497952200183</v>
      </c>
      <c r="U1293" s="45">
        <f>VLOOKUP($A1293,LNG!$A$2:$H$1999,5,FALSE)/(E1293*10^9)</f>
        <v>6.9681723131593876E-2</v>
      </c>
      <c r="V1293" s="45">
        <f>VLOOKUP($A1293,LNG!$A$2:$H$1999,6,FALSE)/(F1293*10^9)</f>
        <v>0.37778125703212234</v>
      </c>
      <c r="W1293" s="45">
        <f>VLOOKUP($A1293,LNG!$A$2:$H$1999,7,FALSE)/(G1293*10^9)</f>
        <v>0.16057456338624326</v>
      </c>
      <c r="X1293" s="45">
        <f>VLOOKUP($A1293,'LNST năm'!$A$2:$I$2000,8,FALSE)</f>
        <v>-1</v>
      </c>
      <c r="Y1293" s="45">
        <f>VLOOKUP($A1293,'LNST năm'!$A$2:$I$2000,9,FALSE)</f>
        <v>-1</v>
      </c>
      <c r="Z1293" s="46" t="e">
        <f>VLOOKUP($A1293,LNG!$A$2:$H$1999,9,FALSE)</f>
        <v>#REF!</v>
      </c>
      <c r="AA1293" s="162" t="e">
        <f>VLOOKUP($A1293,'GIÁ CP'!$A$2:$D$2000,4,FALSE)/Z1293</f>
        <v>#REF!</v>
      </c>
    </row>
    <row r="1294" spans="1:27" hidden="1">
      <c r="A1294" s="18" t="s">
        <v>133</v>
      </c>
      <c r="B1294" s="18" t="s">
        <v>1807</v>
      </c>
      <c r="C1294" s="154" t="str">
        <f>VLOOKUP(A1294,'GIÁ CP'!$K$2:$M$2000,3,FALSE)</f>
        <v xml:space="preserve">Sản xuất ô tô </v>
      </c>
      <c r="D1294" s="43">
        <f>VLOOKUP($A1294,'Doanh thu'!$A$3:$Q$2000,9,FALSE)/1000000000</f>
        <v>187.751762891</v>
      </c>
      <c r="E1294" s="43">
        <f>VLOOKUP($A1294,'Doanh thu'!$A$3:$Q$2000,10,FALSE)/1000000000</f>
        <v>323.38083906999998</v>
      </c>
      <c r="F1294" s="43">
        <f>VLOOKUP($A1294,'Doanh thu'!$A$3:$Q$2000,11,FALSE)/1000000000</f>
        <v>282.72493764299998</v>
      </c>
      <c r="G1294" s="43">
        <f>VLOOKUP($A1294,'Doanh thu'!$A$3:$Q$2000,12,FALSE)/1000000000</f>
        <v>244.44021815299999</v>
      </c>
      <c r="H1294" s="43">
        <f>VLOOKUP($A1294,LNST!$A$3:$Q$1635,9,FALSE)/1000000000</f>
        <v>3507.0686938929998</v>
      </c>
      <c r="I1294" s="43">
        <f>VLOOKUP($A1294,LNST!$A$3:$Q$1635,10,FALSE)/1000000000</f>
        <v>17.247237157000001</v>
      </c>
      <c r="J1294" s="43">
        <f>VLOOKUP($A1294,LNST!$A$3:$Q$1635,11,FALSE)/1000000000</f>
        <v>-38.505167405000002</v>
      </c>
      <c r="K1294" s="43">
        <f>VLOOKUP($A1294,LNST!$A$3:$Q$1635,12,FALSE)/1000000000</f>
        <v>40.165071066000003</v>
      </c>
      <c r="L1294" s="45">
        <f>VLOOKUP($A1294,'Doanh thu'!$A$3:$Q$2000,14,FALSE)</f>
        <v>0.79729190027463359</v>
      </c>
      <c r="M1294" s="45">
        <f>VLOOKUP($A1294,'Doanh thu'!$A$3:$Q$2000,15,FALSE)</f>
        <v>1.6030369842928984</v>
      </c>
      <c r="N1294" s="45">
        <f>VLOOKUP($A1294,'Doanh thu'!$A$3:$Q$2000,16,FALSE)</f>
        <v>0.30885971261152195</v>
      </c>
      <c r="O1294" s="45">
        <f>VLOOKUP($A1294,'Doanh thu'!$A$3:$Q$2000,17,FALSE)</f>
        <v>1.4715179137639698</v>
      </c>
      <c r="P1294" s="45">
        <f>VLOOKUP($A1294,LNST!$A$3:$R$1635,14,FALSE)</f>
        <v>31.572909112220557</v>
      </c>
      <c r="Q1294" s="45">
        <f>VLOOKUP($A1294,LNST!$A$3:$R$1635,15,FALSE)</f>
        <v>-0.58314278480103743</v>
      </c>
      <c r="R1294" s="45">
        <f>VLOOKUP($A1294,LNST!$A$3:$R$1635,16,FALSE)</f>
        <v>-1.5633625706857235</v>
      </c>
      <c r="S1294" s="45">
        <f>VLOOKUP($A1294,LNST!$A$3:$R$1635,17,FALSE)</f>
        <v>-0.40412075471999753</v>
      </c>
      <c r="T1294" s="45">
        <f>VLOOKUP($A1294,LNG!$A$2:$H$1999,4,FALSE)/(D1294*10^9)</f>
        <v>7.8843208309015506E-2</v>
      </c>
      <c r="U1294" s="45">
        <f>VLOOKUP($A1294,LNG!$A$2:$H$1999,5,FALSE)/(E1294*10^9)</f>
        <v>6.0669735830430935E-2</v>
      </c>
      <c r="V1294" s="45">
        <f>VLOOKUP($A1294,LNG!$A$2:$H$1999,6,FALSE)/(F1294*10^9)</f>
        <v>0.10473202173056743</v>
      </c>
      <c r="W1294" s="45">
        <f>VLOOKUP($A1294,LNG!$A$2:$H$1999,7,FALSE)/(G1294*10^9)</f>
        <v>-0.1673486365831815</v>
      </c>
      <c r="X1294" s="45">
        <f>VLOOKUP($A1294,'LNST năm'!$A$2:$I$2000,8,FALSE)</f>
        <v>8.7938464174851578</v>
      </c>
      <c r="Y1294" s="45">
        <f>VLOOKUP($A1294,'LNST năm'!$A$2:$I$2000,9,FALSE)</f>
        <v>1.5302706085462598</v>
      </c>
      <c r="Z1294" s="46" t="e">
        <f>VLOOKUP($A1294,LNG!$A$2:$H$1999,9,FALSE)</f>
        <v>#REF!</v>
      </c>
      <c r="AA1294" s="162" t="e">
        <f>VLOOKUP($A1294,'GIÁ CP'!$A$2:$D$2000,4,FALSE)/Z1294</f>
        <v>#REF!</v>
      </c>
    </row>
    <row r="1295" spans="1:27" hidden="1">
      <c r="A1295" s="18" t="s">
        <v>740</v>
      </c>
      <c r="B1295" s="18" t="s">
        <v>1827</v>
      </c>
      <c r="C1295" s="154" t="str">
        <f>VLOOKUP(A1295,'GIÁ CP'!$K$2:$M$2000,3,FALSE)</f>
        <v xml:space="preserve">Xây dựng </v>
      </c>
      <c r="D1295" s="43">
        <f>VLOOKUP($A1295,'Doanh thu'!$A$3:$Q$2000,9,FALSE)/1000000000</f>
        <v>132.44027718699999</v>
      </c>
      <c r="E1295" s="43">
        <f>VLOOKUP($A1295,'Doanh thu'!$A$3:$Q$2000,10,FALSE)/1000000000</f>
        <v>132.412661292</v>
      </c>
      <c r="F1295" s="43">
        <f>VLOOKUP($A1295,'Doanh thu'!$A$3:$Q$2000,11,FALSE)/1000000000</f>
        <v>361.20366452799999</v>
      </c>
      <c r="G1295" s="43">
        <f>VLOOKUP($A1295,'Doanh thu'!$A$3:$Q$2000,12,FALSE)/1000000000</f>
        <v>286.549469719</v>
      </c>
      <c r="H1295" s="43">
        <f>VLOOKUP($A1295,LNST!$A$3:$Q$1635,9,FALSE)/1000000000</f>
        <v>10.711118856000001</v>
      </c>
      <c r="I1295" s="43">
        <f>VLOOKUP($A1295,LNST!$A$3:$Q$1635,10,FALSE)/1000000000</f>
        <v>9.4161451580000008</v>
      </c>
      <c r="J1295" s="43">
        <f>VLOOKUP($A1295,LNST!$A$3:$Q$1635,11,FALSE)/1000000000</f>
        <v>15.928266431999999</v>
      </c>
      <c r="K1295" s="43">
        <f>VLOOKUP($A1295,LNST!$A$3:$Q$1635,12,FALSE)/1000000000</f>
        <v>23.795127575999999</v>
      </c>
      <c r="L1295" s="45">
        <f>VLOOKUP($A1295,'Doanh thu'!$A$3:$Q$2000,14,FALSE)</f>
        <v>0.13617950480580207</v>
      </c>
      <c r="M1295" s="45">
        <f>VLOOKUP($A1295,'Doanh thu'!$A$3:$Q$2000,15,FALSE)</f>
        <v>0.90150430085712518</v>
      </c>
      <c r="N1295" s="45">
        <f>VLOOKUP($A1295,'Doanh thu'!$A$3:$Q$2000,16,FALSE)</f>
        <v>2.5045026179640986</v>
      </c>
      <c r="O1295" s="45">
        <f>VLOOKUP($A1295,'Doanh thu'!$A$3:$Q$2000,17,FALSE)</f>
        <v>2.8349538283302897</v>
      </c>
      <c r="P1295" s="45">
        <f>VLOOKUP($A1295,LNST!$A$3:$R$1635,14,FALSE)</f>
        <v>0.11974565508595532</v>
      </c>
      <c r="Q1295" s="45">
        <f>VLOOKUP($A1295,LNST!$A$3:$R$1635,15,FALSE)</f>
        <v>1.3030354513982196</v>
      </c>
      <c r="R1295" s="45">
        <f>VLOOKUP($A1295,LNST!$A$3:$R$1635,16,FALSE)</f>
        <v>1.1468138506302781</v>
      </c>
      <c r="S1295" s="45">
        <f>VLOOKUP($A1295,LNST!$A$3:$R$1635,17,FALSE)</f>
        <v>3.0785583820232589</v>
      </c>
      <c r="T1295" s="45">
        <f>VLOOKUP($A1295,LNG!$A$2:$H$1999,4,FALSE)/(D1295*10^9)</f>
        <v>0.1048870910197969</v>
      </c>
      <c r="U1295" s="45">
        <f>VLOOKUP($A1295,LNG!$A$2:$H$1999,5,FALSE)/(E1295*10^9)</f>
        <v>0.16113950397044935</v>
      </c>
      <c r="V1295" s="45">
        <f>VLOOKUP($A1295,LNG!$A$2:$H$1999,6,FALSE)/(F1295*10^9)</f>
        <v>4.4184887431458555E-2</v>
      </c>
      <c r="W1295" s="45">
        <f>VLOOKUP($A1295,LNG!$A$2:$H$1999,7,FALSE)/(G1295*10^9)</f>
        <v>0.11784198964009111</v>
      </c>
      <c r="X1295" s="45">
        <f>VLOOKUP($A1295,'LNST năm'!$A$2:$I$2000,8,FALSE)</f>
        <v>-1</v>
      </c>
      <c r="Y1295" s="45">
        <f>VLOOKUP($A1295,'LNST năm'!$A$2:$I$2000,9,FALSE)</f>
        <v>-1</v>
      </c>
      <c r="Z1295" s="46" t="e">
        <f>VLOOKUP($A1295,LNG!$A$2:$H$1999,9,FALSE)</f>
        <v>#REF!</v>
      </c>
      <c r="AA1295" s="162" t="e">
        <f>VLOOKUP($A1295,'GIÁ CP'!$A$2:$D$2000,4,FALSE)/Z1295</f>
        <v>#REF!</v>
      </c>
    </row>
    <row r="1296" spans="1:27" hidden="1">
      <c r="A1296" s="18" t="s">
        <v>776</v>
      </c>
      <c r="B1296" s="18" t="s">
        <v>3055</v>
      </c>
      <c r="C1296" s="154" t="str">
        <f>VLOOKUP(A1296,'GIÁ CP'!$K$2:$M$2000,3,FALSE)</f>
        <v xml:space="preserve">Sản xuất và Khai thác dầu khí </v>
      </c>
      <c r="D1296" s="43">
        <f>VLOOKUP($A1296,'Doanh thu'!$A$3:$Q$2000,9,FALSE)/1000000000</f>
        <v>39907.618961795997</v>
      </c>
      <c r="E1296" s="43">
        <f>VLOOKUP($A1296,'Doanh thu'!$A$3:$Q$2000,10,FALSE)/1000000000</f>
        <v>32776.106425737999</v>
      </c>
      <c r="F1296" s="43">
        <f>VLOOKUP($A1296,'Doanh thu'!$A$3:$Q$2000,11,FALSE)/1000000000</f>
        <v>45084.212853764999</v>
      </c>
      <c r="G1296" s="43">
        <f>VLOOKUP($A1296,'Doanh thu'!$A$3:$Q$2000,12,FALSE)/1000000000</f>
        <v>44863.879607723997</v>
      </c>
      <c r="H1296" s="43">
        <f>VLOOKUP($A1296,LNST!$A$3:$Q$1635,9,FALSE)/1000000000</f>
        <v>178.94005871600001</v>
      </c>
      <c r="I1296" s="43">
        <f>VLOOKUP($A1296,LNST!$A$3:$Q$1635,10,FALSE)/1000000000</f>
        <v>125.232804106</v>
      </c>
      <c r="J1296" s="43">
        <f>VLOOKUP($A1296,LNST!$A$3:$Q$1635,11,FALSE)/1000000000</f>
        <v>102.613813111</v>
      </c>
      <c r="K1296" s="43">
        <f>VLOOKUP($A1296,LNST!$A$3:$Q$1635,12,FALSE)/1000000000</f>
        <v>516.01476367500004</v>
      </c>
      <c r="L1296" s="45">
        <f>VLOOKUP($A1296,'Doanh thu'!$A$3:$Q$2000,14,FALSE)</f>
        <v>0.14980901632142873</v>
      </c>
      <c r="M1296" s="45">
        <f>VLOOKUP($A1296,'Doanh thu'!$A$3:$Q$2000,15,FALSE)</f>
        <v>5.4667239222180905E-2</v>
      </c>
      <c r="N1296" s="45">
        <f>VLOOKUP($A1296,'Doanh thu'!$A$3:$Q$2000,16,FALSE)</f>
        <v>0.55194913148251479</v>
      </c>
      <c r="O1296" s="45">
        <f>VLOOKUP($A1296,'Doanh thu'!$A$3:$Q$2000,17,FALSE)</f>
        <v>0.36827507266027609</v>
      </c>
      <c r="P1296" s="45">
        <f>VLOOKUP($A1296,LNST!$A$3:$R$1635,14,FALSE)</f>
        <v>1.0970954233049115</v>
      </c>
      <c r="Q1296" s="45">
        <f>VLOOKUP($A1296,LNST!$A$3:$R$1635,15,FALSE)</f>
        <v>3.5050602493813732</v>
      </c>
      <c r="R1296" s="45">
        <f>VLOOKUP($A1296,LNST!$A$3:$R$1635,16,FALSE)</f>
        <v>0.59013706347036288</v>
      </c>
      <c r="S1296" s="45">
        <f>VLOOKUP($A1296,LNST!$A$3:$R$1635,17,FALSE)</f>
        <v>17.464649882748841</v>
      </c>
      <c r="T1296" s="45">
        <f>VLOOKUP($A1296,LNG!$A$2:$H$1999,4,FALSE)/(D1296*10^9)</f>
        <v>2.0830220835469981E-2</v>
      </c>
      <c r="U1296" s="45">
        <f>VLOOKUP($A1296,LNG!$A$2:$H$1999,5,FALSE)/(E1296*10^9)</f>
        <v>3.5522655569659667E-2</v>
      </c>
      <c r="V1296" s="45">
        <f>VLOOKUP($A1296,LNG!$A$2:$H$1999,6,FALSE)/(F1296*10^9)</f>
        <v>2.2180221827483707E-2</v>
      </c>
      <c r="W1296" s="45">
        <f>VLOOKUP($A1296,LNG!$A$2:$H$1999,7,FALSE)/(G1296*10^9)</f>
        <v>3.1159285664392824E-2</v>
      </c>
      <c r="X1296" s="45">
        <f>VLOOKUP($A1296,'LNST năm'!$A$2:$I$2000,8,FALSE)</f>
        <v>3.5759762673770165E-2</v>
      </c>
      <c r="Y1296" s="45">
        <f>VLOOKUP($A1296,'LNST năm'!$A$2:$I$2000,9,FALSE)</f>
        <v>-0.13208808854128962</v>
      </c>
      <c r="Z1296" s="46" t="e">
        <f>VLOOKUP($A1296,LNG!$A$2:$H$1999,9,FALSE)</f>
        <v>#REF!</v>
      </c>
      <c r="AA1296" s="162" t="e">
        <f>VLOOKUP($A1296,'GIÁ CP'!$A$2:$D$2000,4,FALSE)/Z1296</f>
        <v>#REF!</v>
      </c>
    </row>
    <row r="1297" spans="1:27" hidden="1">
      <c r="A1297" s="18" t="s">
        <v>1484</v>
      </c>
      <c r="B1297" s="18" t="s">
        <v>3297</v>
      </c>
      <c r="C1297" s="154" t="str">
        <f>VLOOKUP(A1297,'GIÁ CP'!$K$2:$M$2000,3,FALSE)</f>
        <v xml:space="preserve">Thép và sản phẩm thép </v>
      </c>
      <c r="D1297" s="43">
        <f>VLOOKUP($A1297,'Doanh thu'!$A$3:$Q$2000,9,FALSE)/1000000000</f>
        <v>3399.2100450459998</v>
      </c>
      <c r="E1297" s="43">
        <f>VLOOKUP($A1297,'Doanh thu'!$A$3:$Q$2000,10,FALSE)/1000000000</f>
        <v>2757.0664076789999</v>
      </c>
      <c r="F1297" s="43">
        <f>VLOOKUP($A1297,'Doanh thu'!$A$3:$Q$2000,11,FALSE)/1000000000</f>
        <v>3002.9813859659998</v>
      </c>
      <c r="G1297" s="43">
        <f>VLOOKUP($A1297,'Doanh thu'!$A$3:$Q$2000,12,FALSE)/1000000000</f>
        <v>3642.4697354660002</v>
      </c>
      <c r="H1297" s="43">
        <f>VLOOKUP($A1297,LNST!$A$3:$Q$1635,9,FALSE)/1000000000</f>
        <v>14.470630443999999</v>
      </c>
      <c r="I1297" s="43">
        <f>VLOOKUP($A1297,LNST!$A$3:$Q$1635,10,FALSE)/1000000000</f>
        <v>-12.322530361</v>
      </c>
      <c r="J1297" s="43">
        <f>VLOOKUP($A1297,LNST!$A$3:$Q$1635,11,FALSE)/1000000000</f>
        <v>8.018471409</v>
      </c>
      <c r="K1297" s="43">
        <f>VLOOKUP($A1297,LNST!$A$3:$Q$1635,12,FALSE)/1000000000</f>
        <v>15.063835362000001</v>
      </c>
      <c r="L1297" s="45">
        <f>VLOOKUP($A1297,'Doanh thu'!$A$3:$Q$2000,14,FALSE)</f>
        <v>0.10687176837802802</v>
      </c>
      <c r="M1297" s="45">
        <f>VLOOKUP($A1297,'Doanh thu'!$A$3:$Q$2000,15,FALSE)</f>
        <v>0.15348802446622486</v>
      </c>
      <c r="N1297" s="45">
        <f>VLOOKUP($A1297,'Doanh thu'!$A$3:$Q$2000,16,FALSE)</f>
        <v>1.5412145557952435E-2</v>
      </c>
      <c r="O1297" s="45">
        <f>VLOOKUP($A1297,'Doanh thu'!$A$3:$Q$2000,17,FALSE)</f>
        <v>0.28603168245616545</v>
      </c>
      <c r="P1297" s="45">
        <f>VLOOKUP($A1297,LNST!$A$3:$R$1635,14,FALSE)</f>
        <v>12.23295967712313</v>
      </c>
      <c r="Q1297" s="45">
        <f>VLOOKUP($A1297,LNST!$A$3:$R$1635,15,FALSE)</f>
        <v>0.85352521761332745</v>
      </c>
      <c r="R1297" s="45">
        <f>VLOOKUP($A1297,LNST!$A$3:$R$1635,16,FALSE)</f>
        <v>-0.89609886637529834</v>
      </c>
      <c r="S1297" s="45">
        <f>VLOOKUP($A1297,LNST!$A$3:$R$1635,17,FALSE)</f>
        <v>2.6367845472063678</v>
      </c>
      <c r="T1297" s="45">
        <f>VLOOKUP($A1297,LNG!$A$2:$H$1999,4,FALSE)/(D1297*10^9)</f>
        <v>2.497669025476508E-2</v>
      </c>
      <c r="U1297" s="45">
        <f>VLOOKUP($A1297,LNG!$A$2:$H$1999,5,FALSE)/(E1297*10^9)</f>
        <v>4.0465128891806257E-2</v>
      </c>
      <c r="V1297" s="45">
        <f>VLOOKUP($A1297,LNG!$A$2:$H$1999,6,FALSE)/(F1297*10^9)</f>
        <v>2.2526989351696874E-2</v>
      </c>
      <c r="W1297" s="45">
        <f>VLOOKUP($A1297,LNG!$A$2:$H$1999,7,FALSE)/(G1297*10^9)</f>
        <v>2.6895542139203713E-2</v>
      </c>
      <c r="X1297" s="45">
        <f>VLOOKUP($A1297,'LNST năm'!$A$2:$I$2000,8,FALSE)</f>
        <v>1.0581617898569595</v>
      </c>
      <c r="Y1297" s="45">
        <f>VLOOKUP($A1297,'LNST năm'!$A$2:$I$2000,9,FALSE)</f>
        <v>0.27110629473952286</v>
      </c>
      <c r="Z1297" s="46" t="e">
        <f>VLOOKUP($A1297,LNG!$A$2:$H$1999,9,FALSE)</f>
        <v>#REF!</v>
      </c>
      <c r="AA1297" s="162" t="e">
        <f>VLOOKUP($A1297,'GIÁ CP'!$A$2:$D$2000,4,FALSE)/Z1297</f>
        <v>#REF!</v>
      </c>
    </row>
    <row r="1298" spans="1:27" hidden="1">
      <c r="A1298" s="18" t="s">
        <v>668</v>
      </c>
      <c r="B1298" s="18" t="s">
        <v>2383</v>
      </c>
      <c r="C1298" s="154" t="str">
        <f>VLOOKUP(A1298,'GIÁ CP'!$K$2:$M$2000,3,FALSE)</f>
        <v xml:space="preserve">Xây dựng </v>
      </c>
      <c r="D1298" s="43">
        <f>VLOOKUP($A1298,'Doanh thu'!$A$3:$Q$2000,9,FALSE)/1000000000</f>
        <v>4387.3597662479997</v>
      </c>
      <c r="E1298" s="43">
        <f>VLOOKUP($A1298,'Doanh thu'!$A$3:$Q$2000,10,FALSE)/1000000000</f>
        <v>4429.3321047250001</v>
      </c>
      <c r="F1298" s="43">
        <f>VLOOKUP($A1298,'Doanh thu'!$A$3:$Q$2000,11,FALSE)/1000000000</f>
        <v>4651.7291006839996</v>
      </c>
      <c r="G1298" s="43">
        <f>VLOOKUP($A1298,'Doanh thu'!$A$3:$Q$2000,12,FALSE)/1000000000</f>
        <v>3424.4203652729998</v>
      </c>
      <c r="H1298" s="43">
        <f>VLOOKUP($A1298,LNST!$A$3:$Q$1635,9,FALSE)/1000000000</f>
        <v>278.93325689699998</v>
      </c>
      <c r="I1298" s="43">
        <f>VLOOKUP($A1298,LNST!$A$3:$Q$1635,10,FALSE)/1000000000</f>
        <v>3282.1127088600001</v>
      </c>
      <c r="J1298" s="43">
        <f>VLOOKUP($A1298,LNST!$A$3:$Q$1635,11,FALSE)/1000000000</f>
        <v>243.82775324100001</v>
      </c>
      <c r="K1298" s="43">
        <f>VLOOKUP($A1298,LNST!$A$3:$Q$1635,12,FALSE)/1000000000</f>
        <v>353.17276233699999</v>
      </c>
      <c r="L1298" s="45">
        <f>VLOOKUP($A1298,'Doanh thu'!$A$3:$Q$2000,14,FALSE)</f>
        <v>0.55916932219939475</v>
      </c>
      <c r="M1298" s="45">
        <f>VLOOKUP($A1298,'Doanh thu'!$A$3:$Q$2000,15,FALSE)</f>
        <v>0.6556481490075502</v>
      </c>
      <c r="N1298" s="45">
        <f>VLOOKUP($A1298,'Doanh thu'!$A$3:$Q$2000,16,FALSE)</f>
        <v>-1.6793420507612324E-2</v>
      </c>
      <c r="O1298" s="45">
        <f>VLOOKUP($A1298,'Doanh thu'!$A$3:$Q$2000,17,FALSE)</f>
        <v>0.31908897630012961</v>
      </c>
      <c r="P1298" s="45">
        <f>VLOOKUP($A1298,LNST!$A$3:$R$1635,14,FALSE)</f>
        <v>1.8591093979222271</v>
      </c>
      <c r="Q1298" s="45">
        <f>VLOOKUP($A1298,LNST!$A$3:$R$1635,15,FALSE)</f>
        <v>39.892897538367066</v>
      </c>
      <c r="R1298" s="45">
        <f>VLOOKUP($A1298,LNST!$A$3:$R$1635,16,FALSE)</f>
        <v>-0.14623282122169343</v>
      </c>
      <c r="S1298" s="45">
        <f>VLOOKUP($A1298,LNST!$A$3:$R$1635,17,FALSE)</f>
        <v>1.759936788550807</v>
      </c>
      <c r="T1298" s="45">
        <f>VLOOKUP($A1298,LNG!$A$2:$H$1999,4,FALSE)/(D1298*10^9)</f>
        <v>7.2390485323160336E-2</v>
      </c>
      <c r="U1298" s="45">
        <f>VLOOKUP($A1298,LNG!$A$2:$H$1999,5,FALSE)/(E1298*10^9)</f>
        <v>0.12715578757961926</v>
      </c>
      <c r="V1298" s="45">
        <f>VLOOKUP($A1298,LNG!$A$2:$H$1999,6,FALSE)/(F1298*10^9)</f>
        <v>0.13135914899389786</v>
      </c>
      <c r="W1298" s="45">
        <f>VLOOKUP($A1298,LNG!$A$2:$H$1999,7,FALSE)/(G1298*10^9)</f>
        <v>0.15729854027341572</v>
      </c>
      <c r="X1298" s="45">
        <f>VLOOKUP($A1298,'LNST năm'!$A$2:$I$2000,8,FALSE)</f>
        <v>3.2446397274116126</v>
      </c>
      <c r="Y1298" s="45">
        <f>VLOOKUP($A1298,'LNST năm'!$A$2:$I$2000,9,FALSE)</f>
        <v>0.71309688770328838</v>
      </c>
      <c r="Z1298" s="46" t="e">
        <f>VLOOKUP($A1298,LNG!$A$2:$H$1999,9,FALSE)</f>
        <v>#REF!</v>
      </c>
      <c r="AA1298" s="162" t="e">
        <f>VLOOKUP($A1298,'GIÁ CP'!$A$2:$D$2000,4,FALSE)/Z1298</f>
        <v>#REF!</v>
      </c>
    </row>
    <row r="1299" spans="1:27" hidden="1">
      <c r="A1299" s="18" t="s">
        <v>743</v>
      </c>
      <c r="B1299" s="18" t="s">
        <v>1904</v>
      </c>
      <c r="C1299" s="154" t="str">
        <f>VLOOKUP(A1299,'GIÁ CP'!$K$2:$M$2000,3,FALSE)</f>
        <v xml:space="preserve">Sản xuất &amp; Phân phối Điện </v>
      </c>
      <c r="D1299" s="43">
        <f>VLOOKUP($A1299,'Doanh thu'!$A$3:$Q$2000,9,FALSE)/1000000000</f>
        <v>9398.7702124740008</v>
      </c>
      <c r="E1299" s="43">
        <f>VLOOKUP($A1299,'Doanh thu'!$A$3:$Q$2000,10,FALSE)/1000000000</f>
        <v>7855.188738891</v>
      </c>
      <c r="F1299" s="43">
        <f>VLOOKUP($A1299,'Doanh thu'!$A$3:$Q$2000,11,FALSE)/1000000000</f>
        <v>8901.8725347660002</v>
      </c>
      <c r="G1299" s="43">
        <f>VLOOKUP($A1299,'Doanh thu'!$A$3:$Q$2000,12,FALSE)/1000000000</f>
        <v>12327.018194771999</v>
      </c>
      <c r="H1299" s="43">
        <f>VLOOKUP($A1299,LNST!$A$3:$Q$1635,9,FALSE)/1000000000</f>
        <v>602.41707857899996</v>
      </c>
      <c r="I1299" s="43">
        <f>VLOOKUP($A1299,LNST!$A$3:$Q$1635,10,FALSE)/1000000000</f>
        <v>809.30074957099998</v>
      </c>
      <c r="J1299" s="43">
        <f>VLOOKUP($A1299,LNST!$A$3:$Q$1635,11,FALSE)/1000000000</f>
        <v>569.84897745299997</v>
      </c>
      <c r="K1299" s="43">
        <f>VLOOKUP($A1299,LNST!$A$3:$Q$1635,12,FALSE)/1000000000</f>
        <v>1199.576461637</v>
      </c>
      <c r="L1299" s="45">
        <f>VLOOKUP($A1299,'Doanh thu'!$A$3:$Q$2000,14,FALSE)</f>
        <v>1.7669851761441659E-3</v>
      </c>
      <c r="M1299" s="45">
        <f>VLOOKUP($A1299,'Doanh thu'!$A$3:$Q$2000,15,FALSE)</f>
        <v>0.29598768900148803</v>
      </c>
      <c r="N1299" s="45">
        <f>VLOOKUP($A1299,'Doanh thu'!$A$3:$Q$2000,16,FALSE)</f>
        <v>3.2798218504431834E-2</v>
      </c>
      <c r="O1299" s="45">
        <f>VLOOKUP($A1299,'Doanh thu'!$A$3:$Q$2000,17,FALSE)</f>
        <v>0.51246022896470977</v>
      </c>
      <c r="P1299" s="45">
        <f>VLOOKUP($A1299,LNST!$A$3:$R$1635,14,FALSE)</f>
        <v>0.53770841730543417</v>
      </c>
      <c r="Q1299" s="45">
        <f>VLOOKUP($A1299,LNST!$A$3:$R$1635,15,FALSE)</f>
        <v>1.0418828605438029</v>
      </c>
      <c r="R1299" s="45">
        <f>VLOOKUP($A1299,LNST!$A$3:$R$1635,16,FALSE)</f>
        <v>11.431509037686311</v>
      </c>
      <c r="S1299" s="45">
        <f>VLOOKUP($A1299,LNST!$A$3:$R$1635,17,FALSE)</f>
        <v>1.6951313085821476</v>
      </c>
      <c r="T1299" s="45">
        <f>VLOOKUP($A1299,LNG!$A$2:$H$1999,4,FALSE)/(D1299*10^9)</f>
        <v>8.6819777672616158E-2</v>
      </c>
      <c r="U1299" s="45">
        <f>VLOOKUP($A1299,LNG!$A$2:$H$1999,5,FALSE)/(E1299*10^9)</f>
        <v>0.14866446624118529</v>
      </c>
      <c r="V1299" s="45">
        <f>VLOOKUP($A1299,LNG!$A$2:$H$1999,6,FALSE)/(F1299*10^9)</f>
        <v>0.14499793126727012</v>
      </c>
      <c r="W1299" s="45">
        <f>VLOOKUP($A1299,LNG!$A$2:$H$1999,7,FALSE)/(G1299*10^9)</f>
        <v>9.7672763310159894E-2</v>
      </c>
      <c r="X1299" s="45">
        <f>VLOOKUP($A1299,'LNST năm'!$A$2:$I$2000,8,FALSE)</f>
        <v>1.1060146567721953</v>
      </c>
      <c r="Y1299" s="45">
        <f>VLOOKUP($A1299,'LNST năm'!$A$2:$I$2000,9,FALSE)</f>
        <v>4.3403779633029105E-2</v>
      </c>
      <c r="Z1299" s="46" t="e">
        <f>VLOOKUP($A1299,LNG!$A$2:$H$1999,9,FALSE)</f>
        <v>#REF!</v>
      </c>
      <c r="AA1299" s="162" t="e">
        <f>VLOOKUP($A1299,'GIÁ CP'!$A$2:$D$2000,4,FALSE)/Z1299</f>
        <v>#REF!</v>
      </c>
    </row>
    <row r="1300" spans="1:27" hidden="1">
      <c r="A1300" s="18" t="s">
        <v>384</v>
      </c>
      <c r="B1300" s="18" t="s">
        <v>2091</v>
      </c>
      <c r="C1300" s="154" t="str">
        <f>VLOOKUP(A1300,'GIÁ CP'!$K$2:$M$2000,3,FALSE)</f>
        <v xml:space="preserve">Xây dựng </v>
      </c>
      <c r="D1300" s="43">
        <f>VLOOKUP($A1300,'Doanh thu'!$A$3:$Q$2000,9,FALSE)/1000000000</f>
        <v>0</v>
      </c>
      <c r="E1300" s="43">
        <f>VLOOKUP($A1300,'Doanh thu'!$A$3:$Q$2000,10,FALSE)/1000000000</f>
        <v>0</v>
      </c>
      <c r="F1300" s="43">
        <f>VLOOKUP($A1300,'Doanh thu'!$A$3:$Q$2000,11,FALSE)/1000000000</f>
        <v>0</v>
      </c>
      <c r="G1300" s="43">
        <f>VLOOKUP($A1300,'Doanh thu'!$A$3:$Q$2000,12,FALSE)/1000000000</f>
        <v>0</v>
      </c>
      <c r="H1300" s="43">
        <f>VLOOKUP($A1300,LNST!$A$3:$Q$1635,9,FALSE)/1000000000</f>
        <v>0</v>
      </c>
      <c r="I1300" s="43">
        <f>VLOOKUP($A1300,LNST!$A$3:$Q$1635,10,FALSE)/1000000000</f>
        <v>0</v>
      </c>
      <c r="J1300" s="43">
        <f>VLOOKUP($A1300,LNST!$A$3:$Q$1635,11,FALSE)/1000000000</f>
        <v>0</v>
      </c>
      <c r="K1300" s="43">
        <f>VLOOKUP($A1300,LNST!$A$3:$Q$1635,12,FALSE)/1000000000</f>
        <v>0</v>
      </c>
      <c r="L1300" s="45" t="e">
        <f>VLOOKUP($A1300,'Doanh thu'!$A$3:$Q$2000,14,FALSE)</f>
        <v>#DIV/0!</v>
      </c>
      <c r="M1300" s="45" t="e">
        <f>VLOOKUP($A1300,'Doanh thu'!$A$3:$Q$2000,15,FALSE)</f>
        <v>#DIV/0!</v>
      </c>
      <c r="N1300" s="45" t="e">
        <f>VLOOKUP($A1300,'Doanh thu'!$A$3:$Q$2000,16,FALSE)</f>
        <v>#DIV/0!</v>
      </c>
      <c r="O1300" s="45" t="e">
        <f>VLOOKUP($A1300,'Doanh thu'!$A$3:$Q$2000,17,FALSE)</f>
        <v>#DIV/0!</v>
      </c>
      <c r="P1300" s="45" t="e">
        <f>VLOOKUP($A1300,LNST!$A$3:$R$1635,14,FALSE)</f>
        <v>#DIV/0!</v>
      </c>
      <c r="Q1300" s="45" t="e">
        <f>VLOOKUP($A1300,LNST!$A$3:$R$1635,15,FALSE)</f>
        <v>#DIV/0!</v>
      </c>
      <c r="R1300" s="45" t="e">
        <f>VLOOKUP($A1300,LNST!$A$3:$R$1635,16,FALSE)</f>
        <v>#DIV/0!</v>
      </c>
      <c r="S1300" s="45" t="e">
        <f>VLOOKUP($A1300,LNST!$A$3:$R$1635,17,FALSE)</f>
        <v>#DIV/0!</v>
      </c>
      <c r="T1300" s="45" t="e">
        <f>VLOOKUP($A1300,LNG!$A$2:$H$1999,4,FALSE)/(D1300*10^9)</f>
        <v>#DIV/0!</v>
      </c>
      <c r="U1300" s="45" t="e">
        <f>VLOOKUP($A1300,LNG!$A$2:$H$1999,5,FALSE)/(E1300*10^9)</f>
        <v>#DIV/0!</v>
      </c>
      <c r="V1300" s="45" t="e">
        <f>VLOOKUP($A1300,LNG!$A$2:$H$1999,6,FALSE)/(F1300*10^9)</f>
        <v>#DIV/0!</v>
      </c>
      <c r="W1300" s="45" t="e">
        <f>VLOOKUP($A1300,LNG!$A$2:$H$1999,7,FALSE)/(G1300*10^9)</f>
        <v>#DIV/0!</v>
      </c>
      <c r="X1300" s="45">
        <f>VLOOKUP($A1300,'LNST năm'!$A$2:$I$2000,8,FALSE)</f>
        <v>-1</v>
      </c>
      <c r="Y1300" s="45">
        <f>VLOOKUP($A1300,'LNST năm'!$A$2:$I$2000,9,FALSE)</f>
        <v>-1</v>
      </c>
      <c r="Z1300" s="46" t="e">
        <f>VLOOKUP($A1300,LNG!$A$2:$H$1999,9,FALSE)</f>
        <v>#REF!</v>
      </c>
      <c r="AA1300" s="162" t="e">
        <f>VLOOKUP($A1300,'GIÁ CP'!$A$2:$D$2000,4,FALSE)/Z1300</f>
        <v>#REF!</v>
      </c>
    </row>
    <row r="1301" spans="1:27" hidden="1">
      <c r="A1301" s="18" t="s">
        <v>588</v>
      </c>
      <c r="B1301" s="18" t="s">
        <v>2304</v>
      </c>
      <c r="C1301" s="154" t="str">
        <f>VLOOKUP(A1301,'GIÁ CP'!$K$2:$M$2000,3,FALSE)</f>
        <v xml:space="preserve">Xây dựng </v>
      </c>
      <c r="D1301" s="43">
        <f>VLOOKUP($A1301,'Doanh thu'!$A$3:$Q$2000,9,FALSE)/1000000000</f>
        <v>98.395003617</v>
      </c>
      <c r="E1301" s="43">
        <f>VLOOKUP($A1301,'Doanh thu'!$A$3:$Q$2000,10,FALSE)/1000000000</f>
        <v>123.535610659</v>
      </c>
      <c r="F1301" s="43">
        <f>VLOOKUP($A1301,'Doanh thu'!$A$3:$Q$2000,11,FALSE)/1000000000</f>
        <v>198.25590728700001</v>
      </c>
      <c r="G1301" s="43">
        <f>VLOOKUP($A1301,'Doanh thu'!$A$3:$Q$2000,12,FALSE)/1000000000</f>
        <v>100.307810875</v>
      </c>
      <c r="H1301" s="43">
        <f>VLOOKUP($A1301,LNST!$A$3:$Q$1635,9,FALSE)/1000000000</f>
        <v>9.3392873590000001</v>
      </c>
      <c r="I1301" s="43">
        <f>VLOOKUP($A1301,LNST!$A$3:$Q$1635,10,FALSE)/1000000000</f>
        <v>17.256391424</v>
      </c>
      <c r="J1301" s="43">
        <f>VLOOKUP($A1301,LNST!$A$3:$Q$1635,11,FALSE)/1000000000</f>
        <v>-4.9889221109999999</v>
      </c>
      <c r="K1301" s="43">
        <f>VLOOKUP($A1301,LNST!$A$3:$Q$1635,12,FALSE)/1000000000</f>
        <v>10.007899487</v>
      </c>
      <c r="L1301" s="45">
        <f>VLOOKUP($A1301,'Doanh thu'!$A$3:$Q$2000,14,FALSE)</f>
        <v>-0.14272857741612291</v>
      </c>
      <c r="M1301" s="45">
        <f>VLOOKUP($A1301,'Doanh thu'!$A$3:$Q$2000,15,FALSE)</f>
        <v>0.27538888898737868</v>
      </c>
      <c r="N1301" s="45">
        <f>VLOOKUP($A1301,'Doanh thu'!$A$3:$Q$2000,16,FALSE)</f>
        <v>0.92136848399954552</v>
      </c>
      <c r="O1301" s="45">
        <f>VLOOKUP($A1301,'Doanh thu'!$A$3:$Q$2000,17,FALSE)</f>
        <v>0.48474073222961372</v>
      </c>
      <c r="P1301" s="45">
        <f>VLOOKUP($A1301,LNST!$A$3:$R$1635,14,FALSE)</f>
        <v>-6.7347780343252645E-2</v>
      </c>
      <c r="Q1301" s="45">
        <f>VLOOKUP($A1301,LNST!$A$3:$R$1635,15,FALSE)</f>
        <v>4.9800101078938086</v>
      </c>
      <c r="R1301" s="45">
        <f>VLOOKUP($A1301,LNST!$A$3:$R$1635,16,FALSE)</f>
        <v>-3.4408117030631793</v>
      </c>
      <c r="S1301" s="45">
        <f>VLOOKUP($A1301,LNST!$A$3:$R$1635,17,FALSE)</f>
        <v>0.19758382741063973</v>
      </c>
      <c r="T1301" s="45">
        <f>VLOOKUP($A1301,LNG!$A$2:$H$1999,4,FALSE)/(D1301*10^9)</f>
        <v>0.30605698228560285</v>
      </c>
      <c r="U1301" s="45">
        <f>VLOOKUP($A1301,LNG!$A$2:$H$1999,5,FALSE)/(E1301*10^9)</f>
        <v>0.37967470572083928</v>
      </c>
      <c r="V1301" s="45">
        <f>VLOOKUP($A1301,LNG!$A$2:$H$1999,6,FALSE)/(F1301*10^9)</f>
        <v>0.23052037413866641</v>
      </c>
      <c r="W1301" s="45">
        <f>VLOOKUP($A1301,LNG!$A$2:$H$1999,7,FALSE)/(G1301*10^9)</f>
        <v>0.49525421077035342</v>
      </c>
      <c r="X1301" s="45">
        <f>VLOOKUP($A1301,'LNST năm'!$A$2:$I$2000,8,FALSE)</f>
        <v>-1</v>
      </c>
      <c r="Y1301" s="45">
        <f>VLOOKUP($A1301,'LNST năm'!$A$2:$I$2000,9,FALSE)</f>
        <v>-1</v>
      </c>
      <c r="Z1301" s="46" t="e">
        <f>VLOOKUP($A1301,LNG!$A$2:$H$1999,9,FALSE)</f>
        <v>#REF!</v>
      </c>
      <c r="AA1301" s="162" t="e">
        <f>VLOOKUP($A1301,'GIÁ CP'!$A$2:$D$2000,4,FALSE)/Z1301</f>
        <v>#REF!</v>
      </c>
    </row>
    <row r="1302" spans="1:27" hidden="1">
      <c r="A1302" s="18" t="s">
        <v>253</v>
      </c>
      <c r="B1302" s="18" t="s">
        <v>1940</v>
      </c>
      <c r="C1302" s="154" t="str">
        <f>VLOOKUP(A1302,'GIÁ CP'!$K$2:$M$2000,3,FALSE)</f>
        <v xml:space="preserve">Thép và sản phẩm thép </v>
      </c>
      <c r="D1302" s="43">
        <f>VLOOKUP($A1302,'Doanh thu'!$A$3:$Q$2000,9,FALSE)/1000000000</f>
        <v>286.44926328000003</v>
      </c>
      <c r="E1302" s="43">
        <f>VLOOKUP($A1302,'Doanh thu'!$A$3:$Q$2000,10,FALSE)/1000000000</f>
        <v>299.21777962599998</v>
      </c>
      <c r="F1302" s="43">
        <f>VLOOKUP($A1302,'Doanh thu'!$A$3:$Q$2000,11,FALSE)/1000000000</f>
        <v>299.495869056</v>
      </c>
      <c r="G1302" s="43">
        <f>VLOOKUP($A1302,'Doanh thu'!$A$3:$Q$2000,12,FALSE)/1000000000</f>
        <v>0</v>
      </c>
      <c r="H1302" s="43">
        <f>VLOOKUP($A1302,LNST!$A$3:$Q$1635,9,FALSE)/1000000000</f>
        <v>5.463649674</v>
      </c>
      <c r="I1302" s="43">
        <f>VLOOKUP($A1302,LNST!$A$3:$Q$1635,10,FALSE)/1000000000</f>
        <v>2.988688937</v>
      </c>
      <c r="J1302" s="43">
        <f>VLOOKUP($A1302,LNST!$A$3:$Q$1635,11,FALSE)/1000000000</f>
        <v>3.7607393500000001</v>
      </c>
      <c r="K1302" s="43">
        <f>VLOOKUP($A1302,LNST!$A$3:$Q$1635,12,FALSE)/1000000000</f>
        <v>0</v>
      </c>
      <c r="L1302" s="45">
        <f>VLOOKUP($A1302,'Doanh thu'!$A$3:$Q$2000,14,FALSE)</f>
        <v>9.1227260636919771E-2</v>
      </c>
      <c r="M1302" s="45">
        <f>VLOOKUP($A1302,'Doanh thu'!$A$3:$Q$2000,15,FALSE)</f>
        <v>7.0171923853940422E-4</v>
      </c>
      <c r="N1302" s="45">
        <f>VLOOKUP($A1302,'Doanh thu'!$A$3:$Q$2000,16,FALSE)</f>
        <v>-1.8021872136050429E-2</v>
      </c>
      <c r="O1302" s="45">
        <f>VLOOKUP($A1302,'Doanh thu'!$A$3:$Q$2000,17,FALSE)</f>
        <v>-1</v>
      </c>
      <c r="P1302" s="45">
        <f>VLOOKUP($A1302,LNST!$A$3:$R$1635,14,FALSE)</f>
        <v>0.32129400397497321</v>
      </c>
      <c r="Q1302" s="45">
        <f>VLOOKUP($A1302,LNST!$A$3:$R$1635,15,FALSE)</f>
        <v>-0.30786622518198364</v>
      </c>
      <c r="R1302" s="45">
        <f>VLOOKUP($A1302,LNST!$A$3:$R$1635,16,FALSE)</f>
        <v>1.2777202159151029</v>
      </c>
      <c r="S1302" s="45">
        <f>VLOOKUP($A1302,LNST!$A$3:$R$1635,17,FALSE)</f>
        <v>-1</v>
      </c>
      <c r="T1302" s="45">
        <f>VLOOKUP($A1302,LNG!$A$2:$H$1999,4,FALSE)/(D1302*10^9)</f>
        <v>0.1260654123613566</v>
      </c>
      <c r="U1302" s="45">
        <f>VLOOKUP($A1302,LNG!$A$2:$H$1999,5,FALSE)/(E1302*10^9)</f>
        <v>0.11550680481019392</v>
      </c>
      <c r="V1302" s="45">
        <f>VLOOKUP($A1302,LNG!$A$2:$H$1999,6,FALSE)/(F1302*10^9)</f>
        <v>0.11245017225497288</v>
      </c>
      <c r="W1302" s="45" t="e">
        <f>VLOOKUP($A1302,LNG!$A$2:$H$1999,7,FALSE)/(G1302*10^9)</f>
        <v>#DIV/0!</v>
      </c>
      <c r="X1302" s="45">
        <f>VLOOKUP($A1302,'LNST năm'!$A$2:$I$2000,8,FALSE)</f>
        <v>0.18770549431307182</v>
      </c>
      <c r="Y1302" s="45">
        <f>VLOOKUP($A1302,'LNST năm'!$A$2:$I$2000,9,FALSE)</f>
        <v>-3.2062302618660499E-2</v>
      </c>
      <c r="Z1302" s="46" t="e">
        <f>VLOOKUP($A1302,LNG!$A$2:$H$1999,9,FALSE)</f>
        <v>#REF!</v>
      </c>
      <c r="AA1302" s="162" t="e">
        <f>VLOOKUP($A1302,'GIÁ CP'!$A$2:$D$2000,4,FALSE)/Z1302</f>
        <v>#REF!</v>
      </c>
    </row>
    <row r="1303" spans="1:27" hidden="1">
      <c r="A1303" s="18" t="s">
        <v>604</v>
      </c>
      <c r="B1303" s="18" t="s">
        <v>2318</v>
      </c>
      <c r="C1303" s="154" t="str">
        <f>VLOOKUP(A1303,'GIÁ CP'!$K$2:$M$2000,3,FALSE)</f>
        <v xml:space="preserve">Xây dựng </v>
      </c>
      <c r="D1303" s="43">
        <f>VLOOKUP($A1303,'Doanh thu'!$A$3:$Q$2000,9,FALSE)/1000000000</f>
        <v>1106.174859491</v>
      </c>
      <c r="E1303" s="43">
        <f>VLOOKUP($A1303,'Doanh thu'!$A$3:$Q$2000,10,FALSE)/1000000000</f>
        <v>421.104965257</v>
      </c>
      <c r="F1303" s="43">
        <f>VLOOKUP($A1303,'Doanh thu'!$A$3:$Q$2000,11,FALSE)/1000000000</f>
        <v>878.42041660400002</v>
      </c>
      <c r="G1303" s="43">
        <f>VLOOKUP($A1303,'Doanh thu'!$A$3:$Q$2000,12,FALSE)/1000000000</f>
        <v>0</v>
      </c>
      <c r="H1303" s="43">
        <f>VLOOKUP($A1303,LNST!$A$3:$Q$1635,9,FALSE)/1000000000</f>
        <v>8.301035422</v>
      </c>
      <c r="I1303" s="43">
        <f>VLOOKUP($A1303,LNST!$A$3:$Q$1635,10,FALSE)/1000000000</f>
        <v>-2.9780565640000001</v>
      </c>
      <c r="J1303" s="43">
        <f>VLOOKUP($A1303,LNST!$A$3:$Q$1635,11,FALSE)/1000000000</f>
        <v>-6.3266874240000002</v>
      </c>
      <c r="K1303" s="43">
        <f>VLOOKUP($A1303,LNST!$A$3:$Q$1635,12,FALSE)/1000000000</f>
        <v>0</v>
      </c>
      <c r="L1303" s="45">
        <f>VLOOKUP($A1303,'Doanh thu'!$A$3:$Q$2000,14,FALSE)</f>
        <v>-0.13479194465188135</v>
      </c>
      <c r="M1303" s="45">
        <f>VLOOKUP($A1303,'Doanh thu'!$A$3:$Q$2000,15,FALSE)</f>
        <v>-0.21190011908776787</v>
      </c>
      <c r="N1303" s="45">
        <f>VLOOKUP($A1303,'Doanh thu'!$A$3:$Q$2000,16,FALSE)</f>
        <v>-0.30086720459213379</v>
      </c>
      <c r="O1303" s="45">
        <f>VLOOKUP($A1303,'Doanh thu'!$A$3:$Q$2000,17,FALSE)</f>
        <v>-1</v>
      </c>
      <c r="P1303" s="45">
        <f>VLOOKUP($A1303,LNST!$A$3:$R$1635,14,FALSE)</f>
        <v>0.22332925161099207</v>
      </c>
      <c r="Q1303" s="45">
        <f>VLOOKUP($A1303,LNST!$A$3:$R$1635,15,FALSE)</f>
        <v>-6.8625704117899717</v>
      </c>
      <c r="R1303" s="45">
        <f>VLOOKUP($A1303,LNST!$A$3:$R$1635,16,FALSE)</f>
        <v>-20.527306641609055</v>
      </c>
      <c r="S1303" s="45">
        <f>VLOOKUP($A1303,LNST!$A$3:$R$1635,17,FALSE)</f>
        <v>-1</v>
      </c>
      <c r="T1303" s="45">
        <f>VLOOKUP($A1303,LNG!$A$2:$H$1999,4,FALSE)/(D1303*10^9)</f>
        <v>1.2455656716280759E-2</v>
      </c>
      <c r="U1303" s="45">
        <f>VLOOKUP($A1303,LNG!$A$2:$H$1999,5,FALSE)/(E1303*10^9)</f>
        <v>3.5802135279499381E-2</v>
      </c>
      <c r="V1303" s="45">
        <f>VLOOKUP($A1303,LNG!$A$2:$H$1999,6,FALSE)/(F1303*10^9)</f>
        <v>8.6997929448685823E-3</v>
      </c>
      <c r="W1303" s="45" t="e">
        <f>VLOOKUP($A1303,LNG!$A$2:$H$1999,7,FALSE)/(G1303*10^9)</f>
        <v>#DIV/0!</v>
      </c>
      <c r="X1303" s="45">
        <f>VLOOKUP($A1303,'LNST năm'!$A$2:$I$2000,8,FALSE)</f>
        <v>-1</v>
      </c>
      <c r="Y1303" s="45">
        <f>VLOOKUP($A1303,'LNST năm'!$A$2:$I$2000,9,FALSE)</f>
        <v>-1</v>
      </c>
      <c r="Z1303" s="46" t="e">
        <f>VLOOKUP($A1303,LNG!$A$2:$H$1999,9,FALSE)</f>
        <v>#REF!</v>
      </c>
      <c r="AA1303" s="162" t="e">
        <f>VLOOKUP($A1303,'GIÁ CP'!$A$2:$D$2000,4,FALSE)/Z1303</f>
        <v>#REF!</v>
      </c>
    </row>
    <row r="1304" spans="1:27" hidden="1">
      <c r="A1304" s="18" t="s">
        <v>1438</v>
      </c>
      <c r="B1304" s="18" t="s">
        <v>3215</v>
      </c>
      <c r="C1304" s="154" t="str">
        <f>VLOOKUP(A1304,'GIÁ CP'!$K$2:$M$2000,3,FALSE)</f>
        <v xml:space="preserve">Xây dựng </v>
      </c>
      <c r="D1304" s="43">
        <f>VLOOKUP($A1304,'Doanh thu'!$A$3:$Q$2000,9,FALSE)/1000000000</f>
        <v>1839.4659102989999</v>
      </c>
      <c r="E1304" s="43">
        <f>VLOOKUP($A1304,'Doanh thu'!$A$3:$Q$2000,10,FALSE)/1000000000</f>
        <v>1981.8507115499999</v>
      </c>
      <c r="F1304" s="43">
        <f>VLOOKUP($A1304,'Doanh thu'!$A$3:$Q$2000,11,FALSE)/1000000000</f>
        <v>1492.5593037440001</v>
      </c>
      <c r="G1304" s="43">
        <f>VLOOKUP($A1304,'Doanh thu'!$A$3:$Q$2000,12,FALSE)/1000000000</f>
        <v>1250.229995248</v>
      </c>
      <c r="H1304" s="43">
        <f>VLOOKUP($A1304,LNST!$A$3:$Q$1635,9,FALSE)/1000000000</f>
        <v>296.68196286800003</v>
      </c>
      <c r="I1304" s="43">
        <f>VLOOKUP($A1304,LNST!$A$3:$Q$1635,10,FALSE)/1000000000</f>
        <v>288.17598258700002</v>
      </c>
      <c r="J1304" s="43">
        <f>VLOOKUP($A1304,LNST!$A$3:$Q$1635,11,FALSE)/1000000000</f>
        <v>1064.61324057</v>
      </c>
      <c r="K1304" s="43">
        <f>VLOOKUP($A1304,LNST!$A$3:$Q$1635,12,FALSE)/1000000000</f>
        <v>120.345688268</v>
      </c>
      <c r="L1304" s="45">
        <f>VLOOKUP($A1304,'Doanh thu'!$A$3:$Q$2000,14,FALSE)</f>
        <v>0.20132280940041916</v>
      </c>
      <c r="M1304" s="45">
        <f>VLOOKUP($A1304,'Doanh thu'!$A$3:$Q$2000,15,FALSE)</f>
        <v>0.3255250570762892</v>
      </c>
      <c r="N1304" s="45">
        <f>VLOOKUP($A1304,'Doanh thu'!$A$3:$Q$2000,16,FALSE)</f>
        <v>1.6813666427110269E-2</v>
      </c>
      <c r="O1304" s="45">
        <f>VLOOKUP($A1304,'Doanh thu'!$A$3:$Q$2000,17,FALSE)</f>
        <v>-4.3392171525417564E-2</v>
      </c>
      <c r="P1304" s="45">
        <f>VLOOKUP($A1304,LNST!$A$3:$R$1635,14,FALSE)</f>
        <v>1.1714717034354265</v>
      </c>
      <c r="Q1304" s="45">
        <f>VLOOKUP($A1304,LNST!$A$3:$R$1635,15,FALSE)</f>
        <v>0.2680463849615482</v>
      </c>
      <c r="R1304" s="45">
        <f>VLOOKUP($A1304,LNST!$A$3:$R$1635,16,FALSE)</f>
        <v>3.3180607780573652</v>
      </c>
      <c r="S1304" s="45">
        <f>VLOOKUP($A1304,LNST!$A$3:$R$1635,17,FALSE)</f>
        <v>1.5623320017001057</v>
      </c>
      <c r="T1304" s="45">
        <f>VLOOKUP($A1304,LNG!$A$2:$H$1999,4,FALSE)/(D1304*10^9)</f>
        <v>9.0984190710441448E-2</v>
      </c>
      <c r="U1304" s="45">
        <f>VLOOKUP($A1304,LNG!$A$2:$H$1999,5,FALSE)/(E1304*10^9)</f>
        <v>0.15992310359296397</v>
      </c>
      <c r="V1304" s="45">
        <f>VLOOKUP($A1304,LNG!$A$2:$H$1999,6,FALSE)/(F1304*10^9)</f>
        <v>0.39551299270467805</v>
      </c>
      <c r="W1304" s="45">
        <f>VLOOKUP($A1304,LNG!$A$2:$H$1999,7,FALSE)/(G1304*10^9)</f>
        <v>0.23881186032236784</v>
      </c>
      <c r="X1304" s="45">
        <f>VLOOKUP($A1304,'LNST năm'!$A$2:$I$2000,8,FALSE)</f>
        <v>0.999514084392498</v>
      </c>
      <c r="Y1304" s="45">
        <f>VLOOKUP($A1304,'LNST năm'!$A$2:$I$2000,9,FALSE)</f>
        <v>-6.9194900484431998E-2</v>
      </c>
      <c r="Z1304" s="46" t="e">
        <f>VLOOKUP($A1304,LNG!$A$2:$H$1999,9,FALSE)</f>
        <v>#REF!</v>
      </c>
      <c r="AA1304" s="162" t="e">
        <f>VLOOKUP($A1304,'GIÁ CP'!$A$2:$D$2000,4,FALSE)/Z1304</f>
        <v>#REF!</v>
      </c>
    </row>
    <row r="1305" spans="1:27" hidden="1">
      <c r="A1305" s="18" t="s">
        <v>55</v>
      </c>
      <c r="B1305" s="18" t="s">
        <v>1705</v>
      </c>
      <c r="C1305" s="154" t="str">
        <f>VLOOKUP(A1305,'GIÁ CP'!$K$2:$M$2000,3,FALSE)</f>
        <v xml:space="preserve">Lốp xe </v>
      </c>
      <c r="D1305" s="43">
        <f>VLOOKUP($A1305,'Doanh thu'!$A$3:$Q$2000,9,FALSE)/1000000000</f>
        <v>1105.999265657</v>
      </c>
      <c r="E1305" s="43">
        <f>VLOOKUP($A1305,'Doanh thu'!$A$3:$Q$2000,10,FALSE)/1000000000</f>
        <v>1027.735841125</v>
      </c>
      <c r="F1305" s="43">
        <f>VLOOKUP($A1305,'Doanh thu'!$A$3:$Q$2000,11,FALSE)/1000000000</f>
        <v>987.86046613400003</v>
      </c>
      <c r="G1305" s="43">
        <f>VLOOKUP($A1305,'Doanh thu'!$A$3:$Q$2000,12,FALSE)/1000000000</f>
        <v>1105.281530639</v>
      </c>
      <c r="H1305" s="43">
        <f>VLOOKUP($A1305,LNST!$A$3:$Q$1635,9,FALSE)/1000000000</f>
        <v>15.519681654999999</v>
      </c>
      <c r="I1305" s="43">
        <f>VLOOKUP($A1305,LNST!$A$3:$Q$1635,10,FALSE)/1000000000</f>
        <v>26.602495737999998</v>
      </c>
      <c r="J1305" s="43">
        <f>VLOOKUP($A1305,LNST!$A$3:$Q$1635,11,FALSE)/1000000000</f>
        <v>-18.998526466000001</v>
      </c>
      <c r="K1305" s="43">
        <f>VLOOKUP($A1305,LNST!$A$3:$Q$1635,12,FALSE)/1000000000</f>
        <v>26.021367694999999</v>
      </c>
      <c r="L1305" s="45">
        <f>VLOOKUP($A1305,'Doanh thu'!$A$3:$Q$2000,14,FALSE)</f>
        <v>-0.12576949433031512</v>
      </c>
      <c r="M1305" s="45">
        <f>VLOOKUP($A1305,'Doanh thu'!$A$3:$Q$2000,15,FALSE)</f>
        <v>-7.2015113360831773E-2</v>
      </c>
      <c r="N1305" s="45">
        <f>VLOOKUP($A1305,'Doanh thu'!$A$3:$Q$2000,16,FALSE)</f>
        <v>-0.17154660515041817</v>
      </c>
      <c r="O1305" s="45">
        <f>VLOOKUP($A1305,'Doanh thu'!$A$3:$Q$2000,17,FALSE)</f>
        <v>8.2252073370207443E-2</v>
      </c>
      <c r="P1305" s="45">
        <f>VLOOKUP($A1305,LNST!$A$3:$R$1635,14,FALSE)</f>
        <v>-0.26526164254034196</v>
      </c>
      <c r="Q1305" s="45">
        <f>VLOOKUP($A1305,LNST!$A$3:$R$1635,15,FALSE)</f>
        <v>0.17135105551427898</v>
      </c>
      <c r="R1305" s="45">
        <f>VLOOKUP($A1305,LNST!$A$3:$R$1635,16,FALSE)</f>
        <v>-3.2181711719812398</v>
      </c>
      <c r="S1305" s="45">
        <f>VLOOKUP($A1305,LNST!$A$3:$R$1635,17,FALSE)</f>
        <v>0.33916583621176799</v>
      </c>
      <c r="T1305" s="45">
        <f>VLOOKUP($A1305,LNG!$A$2:$H$1999,4,FALSE)/(D1305*10^9)</f>
        <v>0.10906861280449578</v>
      </c>
      <c r="U1305" s="45">
        <f>VLOOKUP($A1305,LNG!$A$2:$H$1999,5,FALSE)/(E1305*10^9)</f>
        <v>0.14726855700811492</v>
      </c>
      <c r="V1305" s="45">
        <f>VLOOKUP($A1305,LNG!$A$2:$H$1999,6,FALSE)/(F1305*10^9)</f>
        <v>0.1321610393975321</v>
      </c>
      <c r="W1305" s="45">
        <f>VLOOKUP($A1305,LNG!$A$2:$H$1999,7,FALSE)/(G1305*10^9)</f>
        <v>0.11822925416880123</v>
      </c>
      <c r="X1305" s="45">
        <f>VLOOKUP($A1305,'LNST năm'!$A$2:$I$2000,8,FALSE)</f>
        <v>-0.32867315548991871</v>
      </c>
      <c r="Y1305" s="45">
        <f>VLOOKUP($A1305,'LNST năm'!$A$2:$I$2000,9,FALSE)</f>
        <v>-0.15143527090763254</v>
      </c>
      <c r="Z1305" s="46" t="e">
        <f>VLOOKUP($A1305,LNG!$A$2:$H$1999,9,FALSE)</f>
        <v>#REF!</v>
      </c>
      <c r="AA1305" s="162" t="e">
        <f>VLOOKUP($A1305,'GIÁ CP'!$A$2:$D$2000,4,FALSE)/Z1305</f>
        <v>#REF!</v>
      </c>
    </row>
    <row r="1306" spans="1:27" hidden="1">
      <c r="A1306" s="18" t="s">
        <v>566</v>
      </c>
      <c r="B1306" s="18" t="s">
        <v>2286</v>
      </c>
      <c r="C1306" s="154" t="str">
        <f>VLOOKUP(A1306,'GIÁ CP'!$K$2:$M$2000,3,FALSE)</f>
        <v xml:space="preserve">Phân phối xăng dầu &amp; khí đốt </v>
      </c>
      <c r="D1306" s="43">
        <f>VLOOKUP($A1306,'Doanh thu'!$A$3:$Q$2000,9,FALSE)/1000000000</f>
        <v>1579.3390362299999</v>
      </c>
      <c r="E1306" s="43">
        <f>VLOOKUP($A1306,'Doanh thu'!$A$3:$Q$2000,10,FALSE)/1000000000</f>
        <v>1649.213353656</v>
      </c>
      <c r="F1306" s="43">
        <f>VLOOKUP($A1306,'Doanh thu'!$A$3:$Q$2000,11,FALSE)/1000000000</f>
        <v>1874.2036038599999</v>
      </c>
      <c r="G1306" s="43">
        <f>VLOOKUP($A1306,'Doanh thu'!$A$3:$Q$2000,12,FALSE)/1000000000</f>
        <v>1447.975414129</v>
      </c>
      <c r="H1306" s="43">
        <f>VLOOKUP($A1306,LNST!$A$3:$Q$1635,9,FALSE)/1000000000</f>
        <v>3.184492176</v>
      </c>
      <c r="I1306" s="43">
        <f>VLOOKUP($A1306,LNST!$A$3:$Q$1635,10,FALSE)/1000000000</f>
        <v>2.8797709990000002</v>
      </c>
      <c r="J1306" s="43">
        <f>VLOOKUP($A1306,LNST!$A$3:$Q$1635,11,FALSE)/1000000000</f>
        <v>5.7610477790000001</v>
      </c>
      <c r="K1306" s="43">
        <f>VLOOKUP($A1306,LNST!$A$3:$Q$1635,12,FALSE)/1000000000</f>
        <v>4.0163464400000004</v>
      </c>
      <c r="L1306" s="45">
        <f>VLOOKUP($A1306,'Doanh thu'!$A$3:$Q$2000,14,FALSE)</f>
        <v>0.10195987017470069</v>
      </c>
      <c r="M1306" s="45">
        <f>VLOOKUP($A1306,'Doanh thu'!$A$3:$Q$2000,15,FALSE)</f>
        <v>8.8825455032858366E-2</v>
      </c>
      <c r="N1306" s="45">
        <f>VLOOKUP($A1306,'Doanh thu'!$A$3:$Q$2000,16,FALSE)</f>
        <v>0.4845802057819607</v>
      </c>
      <c r="O1306" s="45">
        <f>VLOOKUP($A1306,'Doanh thu'!$A$3:$Q$2000,17,FALSE)</f>
        <v>-6.0158294113058473E-4</v>
      </c>
      <c r="P1306" s="45">
        <f>VLOOKUP($A1306,LNST!$A$3:$R$1635,14,FALSE)</f>
        <v>1.5510049364377889</v>
      </c>
      <c r="Q1306" s="45">
        <f>VLOOKUP($A1306,LNST!$A$3:$R$1635,15,FALSE)</f>
        <v>-0.45287913812057745</v>
      </c>
      <c r="R1306" s="45">
        <f>VLOOKUP($A1306,LNST!$A$3:$R$1635,16,FALSE)</f>
        <v>9.6350983644338917E-2</v>
      </c>
      <c r="S1306" s="45">
        <f>VLOOKUP($A1306,LNST!$A$3:$R$1635,17,FALSE)</f>
        <v>0.39441971742884552</v>
      </c>
      <c r="T1306" s="45">
        <f>VLOOKUP($A1306,LNG!$A$2:$H$1999,4,FALSE)/(D1306*10^9)</f>
        <v>6.8670396993977548E-2</v>
      </c>
      <c r="U1306" s="45">
        <f>VLOOKUP($A1306,LNG!$A$2:$H$1999,5,FALSE)/(E1306*10^9)</f>
        <v>6.1560175883208799E-2</v>
      </c>
      <c r="V1306" s="45">
        <f>VLOOKUP($A1306,LNG!$A$2:$H$1999,6,FALSE)/(F1306*10^9)</f>
        <v>6.1550607877615141E-2</v>
      </c>
      <c r="W1306" s="45">
        <f>VLOOKUP($A1306,LNG!$A$2:$H$1999,7,FALSE)/(G1306*10^9)</f>
        <v>7.9011515825231762E-2</v>
      </c>
      <c r="X1306" s="45">
        <f>VLOOKUP($A1306,'LNST năm'!$A$2:$I$2000,8,FALSE)</f>
        <v>0.14838397946479659</v>
      </c>
      <c r="Y1306" s="45">
        <f>VLOOKUP($A1306,'LNST năm'!$A$2:$I$2000,9,FALSE)</f>
        <v>-3.4116384661126986E-2</v>
      </c>
      <c r="Z1306" s="46" t="e">
        <f>VLOOKUP($A1306,LNG!$A$2:$H$1999,9,FALSE)</f>
        <v>#REF!</v>
      </c>
      <c r="AA1306" s="162" t="e">
        <f>VLOOKUP($A1306,'GIÁ CP'!$A$2:$D$2000,4,FALSE)/Z1306</f>
        <v>#REF!</v>
      </c>
    </row>
    <row r="1307" spans="1:27" hidden="1">
      <c r="A1307" s="18" t="s">
        <v>1604</v>
      </c>
      <c r="B1307" s="18" t="s">
        <v>2679</v>
      </c>
      <c r="C1307" s="154" t="str">
        <f>VLOOKUP(A1307,'GIÁ CP'!$K$2:$M$2000,3,FALSE)</f>
        <v xml:space="preserve">Nhựa, cao su &amp; sợi </v>
      </c>
      <c r="D1307" s="43">
        <f>VLOOKUP($A1307,'Doanh thu'!$A$3:$Q$2000,9,FALSE)/1000000000</f>
        <v>220.799506904</v>
      </c>
      <c r="E1307" s="43">
        <f>VLOOKUP($A1307,'Doanh thu'!$A$3:$Q$2000,10,FALSE)/1000000000</f>
        <v>228.03173816099999</v>
      </c>
      <c r="F1307" s="43">
        <f>VLOOKUP($A1307,'Doanh thu'!$A$3:$Q$2000,11,FALSE)/1000000000</f>
        <v>249.81458423000001</v>
      </c>
      <c r="G1307" s="43">
        <f>VLOOKUP($A1307,'Doanh thu'!$A$3:$Q$2000,12,FALSE)/1000000000</f>
        <v>197.004147407</v>
      </c>
      <c r="H1307" s="43">
        <f>VLOOKUP($A1307,LNST!$A$3:$Q$1635,9,FALSE)/1000000000</f>
        <v>104.4274547</v>
      </c>
      <c r="I1307" s="43">
        <f>VLOOKUP($A1307,LNST!$A$3:$Q$1635,10,FALSE)/1000000000</f>
        <v>44.748776431000003</v>
      </c>
      <c r="J1307" s="43">
        <f>VLOOKUP($A1307,LNST!$A$3:$Q$1635,11,FALSE)/1000000000</f>
        <v>17.237440160999999</v>
      </c>
      <c r="K1307" s="43">
        <f>VLOOKUP($A1307,LNST!$A$3:$Q$1635,12,FALSE)/1000000000</f>
        <v>35.229548139000002</v>
      </c>
      <c r="L1307" s="45">
        <f>VLOOKUP($A1307,'Doanh thu'!$A$3:$Q$2000,14,FALSE)</f>
        <v>0.17548854297506455</v>
      </c>
      <c r="M1307" s="45">
        <f>VLOOKUP($A1307,'Doanh thu'!$A$3:$Q$2000,15,FALSE)</f>
        <v>-0.33207727413400062</v>
      </c>
      <c r="N1307" s="45">
        <f>VLOOKUP($A1307,'Doanh thu'!$A$3:$Q$2000,16,FALSE)</f>
        <v>-0.40346742162435079</v>
      </c>
      <c r="O1307" s="45">
        <f>VLOOKUP($A1307,'Doanh thu'!$A$3:$Q$2000,17,FALSE)</f>
        <v>0.28720957894303373</v>
      </c>
      <c r="P1307" s="45">
        <f>VLOOKUP($A1307,LNST!$A$3:$R$1635,14,FALSE)</f>
        <v>18.37015277390384</v>
      </c>
      <c r="Q1307" s="45">
        <f>VLOOKUP($A1307,LNST!$A$3:$R$1635,15,FALSE)</f>
        <v>0.38451608527534326</v>
      </c>
      <c r="R1307" s="45">
        <f>VLOOKUP($A1307,LNST!$A$3:$R$1635,16,FALSE)</f>
        <v>-0.58648791137737377</v>
      </c>
      <c r="S1307" s="45">
        <f>VLOOKUP($A1307,LNST!$A$3:$R$1635,17,FALSE)</f>
        <v>0.47774879806470882</v>
      </c>
      <c r="T1307" s="45">
        <f>VLOOKUP($A1307,LNG!$A$2:$H$1999,4,FALSE)/(D1307*10^9)</f>
        <v>5.6023950118594693E-2</v>
      </c>
      <c r="U1307" s="45">
        <f>VLOOKUP($A1307,LNG!$A$2:$H$1999,5,FALSE)/(E1307*10^9)</f>
        <v>0.20760539441915551</v>
      </c>
      <c r="V1307" s="45">
        <f>VLOOKUP($A1307,LNG!$A$2:$H$1999,6,FALSE)/(F1307*10^9)</f>
        <v>9.1933101279048565E-2</v>
      </c>
      <c r="W1307" s="45">
        <f>VLOOKUP($A1307,LNG!$A$2:$H$1999,7,FALSE)/(G1307*10^9)</f>
        <v>0.26770888325534836</v>
      </c>
      <c r="X1307" s="45">
        <f>VLOOKUP($A1307,'LNST năm'!$A$2:$I$2000,8,FALSE)</f>
        <v>1.4817827133575485</v>
      </c>
      <c r="Y1307" s="45">
        <f>VLOOKUP($A1307,'LNST năm'!$A$2:$I$2000,9,FALSE)</f>
        <v>0.57750506372574328</v>
      </c>
      <c r="Z1307" s="46" t="e">
        <f>VLOOKUP($A1307,LNG!$A$2:$H$1999,9,FALSE)</f>
        <v>#REF!</v>
      </c>
      <c r="AA1307" s="162" t="e">
        <f>VLOOKUP($A1307,'GIÁ CP'!$A$2:$D$2000,4,FALSE)/Z1307</f>
        <v>#REF!</v>
      </c>
    </row>
    <row r="1308" spans="1:27" hidden="1">
      <c r="A1308" s="18" t="s">
        <v>296</v>
      </c>
      <c r="B1308" s="18" t="s">
        <v>1989</v>
      </c>
      <c r="C1308" s="154" t="str">
        <f>VLOOKUP(A1308,'GIÁ CP'!$K$2:$M$2000,3,FALSE)</f>
        <v xml:space="preserve">Bất động sản </v>
      </c>
      <c r="D1308" s="43">
        <f>VLOOKUP($A1308,'Doanh thu'!$A$3:$Q$2000,9,FALSE)/1000000000</f>
        <v>177.748649129</v>
      </c>
      <c r="E1308" s="43">
        <f>VLOOKUP($A1308,'Doanh thu'!$A$3:$Q$2000,10,FALSE)/1000000000</f>
        <v>106.960872524</v>
      </c>
      <c r="F1308" s="43">
        <f>VLOOKUP($A1308,'Doanh thu'!$A$3:$Q$2000,11,FALSE)/1000000000</f>
        <v>258.10231258900001</v>
      </c>
      <c r="G1308" s="43">
        <f>VLOOKUP($A1308,'Doanh thu'!$A$3:$Q$2000,12,FALSE)/1000000000</f>
        <v>210.00634373899999</v>
      </c>
      <c r="H1308" s="43">
        <f>VLOOKUP($A1308,LNST!$A$3:$Q$1635,9,FALSE)/1000000000</f>
        <v>6.3667690649999997</v>
      </c>
      <c r="I1308" s="43">
        <f>VLOOKUP($A1308,LNST!$A$3:$Q$1635,10,FALSE)/1000000000</f>
        <v>5.1698804889999996</v>
      </c>
      <c r="J1308" s="43">
        <f>VLOOKUP($A1308,LNST!$A$3:$Q$1635,11,FALSE)/1000000000</f>
        <v>52.398030146000004</v>
      </c>
      <c r="K1308" s="43">
        <f>VLOOKUP($A1308,LNST!$A$3:$Q$1635,12,FALSE)/1000000000</f>
        <v>27.411739658999998</v>
      </c>
      <c r="L1308" s="45">
        <f>VLOOKUP($A1308,'Doanh thu'!$A$3:$Q$2000,14,FALSE)</f>
        <v>5.9422795963487894E-2</v>
      </c>
      <c r="M1308" s="45">
        <f>VLOOKUP($A1308,'Doanh thu'!$A$3:$Q$2000,15,FALSE)</f>
        <v>-0.26733876309582277</v>
      </c>
      <c r="N1308" s="45">
        <f>VLOOKUP($A1308,'Doanh thu'!$A$3:$Q$2000,16,FALSE)</f>
        <v>0.79052866904696772</v>
      </c>
      <c r="O1308" s="45">
        <f>VLOOKUP($A1308,'Doanh thu'!$A$3:$Q$2000,17,FALSE)</f>
        <v>0.6999094418393309</v>
      </c>
      <c r="P1308" s="45">
        <f>VLOOKUP($A1308,LNST!$A$3:$R$1635,14,FALSE)</f>
        <v>-0.15024349746879861</v>
      </c>
      <c r="Q1308" s="45">
        <f>VLOOKUP($A1308,LNST!$A$3:$R$1635,15,FALSE)</f>
        <v>0.18699215587971083</v>
      </c>
      <c r="R1308" s="45">
        <f>VLOOKUP($A1308,LNST!$A$3:$R$1635,16,FALSE)</f>
        <v>141.01667978267889</v>
      </c>
      <c r="S1308" s="45">
        <f>VLOOKUP($A1308,LNST!$A$3:$R$1635,17,FALSE)</f>
        <v>9.8900496480259186</v>
      </c>
      <c r="T1308" s="45">
        <f>VLOOKUP($A1308,LNG!$A$2:$H$1999,4,FALSE)/(D1308*10^9)</f>
        <v>5.2238607092092271E-2</v>
      </c>
      <c r="U1308" s="45">
        <f>VLOOKUP($A1308,LNG!$A$2:$H$1999,5,FALSE)/(E1308*10^9)</f>
        <v>0.13596755832126162</v>
      </c>
      <c r="V1308" s="45">
        <f>VLOOKUP($A1308,LNG!$A$2:$H$1999,6,FALSE)/(F1308*10^9)</f>
        <v>5.1863950085236483E-2</v>
      </c>
      <c r="W1308" s="45">
        <f>VLOOKUP($A1308,LNG!$A$2:$H$1999,7,FALSE)/(G1308*10^9)</f>
        <v>0.33498848641178192</v>
      </c>
      <c r="X1308" s="45">
        <f>VLOOKUP($A1308,'LNST năm'!$A$2:$I$2000,8,FALSE)</f>
        <v>3.7228353372204426</v>
      </c>
      <c r="Y1308" s="45">
        <f>VLOOKUP($A1308,'LNST năm'!$A$2:$I$2000,9,FALSE)</f>
        <v>0.69536532374722126</v>
      </c>
      <c r="Z1308" s="46" t="e">
        <f>VLOOKUP($A1308,LNG!$A$2:$H$1999,9,FALSE)</f>
        <v>#REF!</v>
      </c>
      <c r="AA1308" s="162" t="e">
        <f>VLOOKUP($A1308,'GIÁ CP'!$A$2:$D$2000,4,FALSE)/Z1308</f>
        <v>#REF!</v>
      </c>
    </row>
    <row r="1309" spans="1:27" hidden="1">
      <c r="A1309" s="18" t="s">
        <v>1637</v>
      </c>
      <c r="B1309" s="18" t="s">
        <v>2846</v>
      </c>
      <c r="C1309" s="154" t="str">
        <f>VLOOKUP(A1309,'GIÁ CP'!$K$2:$M$2000,3,FALSE)</f>
        <v xml:space="preserve">Vật liệu xây dựng &amp; Nội thất </v>
      </c>
      <c r="D1309" s="43">
        <f>VLOOKUP($A1309,'Doanh thu'!$A$3:$Q$2000,9,FALSE)/1000000000</f>
        <v>114.362930265</v>
      </c>
      <c r="E1309" s="43">
        <f>VLOOKUP($A1309,'Doanh thu'!$A$3:$Q$2000,10,FALSE)/1000000000</f>
        <v>112.093680101</v>
      </c>
      <c r="F1309" s="43">
        <f>VLOOKUP($A1309,'Doanh thu'!$A$3:$Q$2000,11,FALSE)/1000000000</f>
        <v>106.59363585600001</v>
      </c>
      <c r="G1309" s="43">
        <f>VLOOKUP($A1309,'Doanh thu'!$A$3:$Q$2000,12,FALSE)/1000000000</f>
        <v>114.704590834</v>
      </c>
      <c r="H1309" s="43">
        <f>VLOOKUP($A1309,LNST!$A$3:$Q$1635,9,FALSE)/1000000000</f>
        <v>4.5903038949999999</v>
      </c>
      <c r="I1309" s="43">
        <f>VLOOKUP($A1309,LNST!$A$3:$Q$1635,10,FALSE)/1000000000</f>
        <v>5.2647616020000001</v>
      </c>
      <c r="J1309" s="43">
        <f>VLOOKUP($A1309,LNST!$A$3:$Q$1635,11,FALSE)/1000000000</f>
        <v>6.1082418949999999</v>
      </c>
      <c r="K1309" s="43">
        <f>VLOOKUP($A1309,LNST!$A$3:$Q$1635,12,FALSE)/1000000000</f>
        <v>28.640796277</v>
      </c>
      <c r="L1309" s="45">
        <f>VLOOKUP($A1309,'Doanh thu'!$A$3:$Q$2000,14,FALSE)</f>
        <v>9.6855923165179519E-2</v>
      </c>
      <c r="M1309" s="45">
        <f>VLOOKUP($A1309,'Doanh thu'!$A$3:$Q$2000,15,FALSE)</f>
        <v>0.12358755376695316</v>
      </c>
      <c r="N1309" s="45">
        <f>VLOOKUP($A1309,'Doanh thu'!$A$3:$Q$2000,16,FALSE)</f>
        <v>-0.12881738223324374</v>
      </c>
      <c r="O1309" s="45">
        <f>VLOOKUP($A1309,'Doanh thu'!$A$3:$Q$2000,17,FALSE)</f>
        <v>0.14696970998080228</v>
      </c>
      <c r="P1309" s="45">
        <f>VLOOKUP($A1309,LNST!$A$3:$R$1635,14,FALSE)</f>
        <v>0.21794335085880856</v>
      </c>
      <c r="Q1309" s="45">
        <f>VLOOKUP($A1309,LNST!$A$3:$R$1635,15,FALSE)</f>
        <v>6.2423575669547232E-3</v>
      </c>
      <c r="R1309" s="45">
        <f>VLOOKUP($A1309,LNST!$A$3:$R$1635,16,FALSE)</f>
        <v>-0.33897952158264671</v>
      </c>
      <c r="S1309" s="45">
        <f>VLOOKUP($A1309,LNST!$A$3:$R$1635,17,FALSE)</f>
        <v>5.2577162147692302</v>
      </c>
      <c r="T1309" s="45">
        <f>VLOOKUP($A1309,LNG!$A$2:$H$1999,4,FALSE)/(D1309*10^9)</f>
        <v>0.1269271975487537</v>
      </c>
      <c r="U1309" s="45">
        <f>VLOOKUP($A1309,LNG!$A$2:$H$1999,5,FALSE)/(E1309*10^9)</f>
        <v>0.15955230793462413</v>
      </c>
      <c r="V1309" s="45">
        <f>VLOOKUP($A1309,LNG!$A$2:$H$1999,6,FALSE)/(F1309*10^9)</f>
        <v>0.1541938158503563</v>
      </c>
      <c r="W1309" s="45">
        <f>VLOOKUP($A1309,LNG!$A$2:$H$1999,7,FALSE)/(G1309*10^9)</f>
        <v>0.20549996395622033</v>
      </c>
      <c r="X1309" s="45">
        <f>VLOOKUP($A1309,'LNST năm'!$A$2:$I$2000,8,FALSE)</f>
        <v>-1.4892718909395376E-2</v>
      </c>
      <c r="Y1309" s="45">
        <f>VLOOKUP($A1309,'LNST năm'!$A$2:$I$2000,9,FALSE)</f>
        <v>0.18619443879698494</v>
      </c>
      <c r="Z1309" s="46" t="e">
        <f>VLOOKUP($A1309,LNG!$A$2:$H$1999,9,FALSE)</f>
        <v>#REF!</v>
      </c>
      <c r="AA1309" s="162" t="e">
        <f>VLOOKUP($A1309,'GIÁ CP'!$A$2:$D$2000,4,FALSE)/Z1309</f>
        <v>#REF!</v>
      </c>
    </row>
    <row r="1310" spans="1:27" hidden="1">
      <c r="A1310" s="18" t="s">
        <v>1122</v>
      </c>
      <c r="B1310" s="18" t="s">
        <v>2676</v>
      </c>
      <c r="C1310" s="154" t="str">
        <f>VLOOKUP(A1310,'GIÁ CP'!$K$2:$M$2000,3,FALSE)</f>
        <v xml:space="preserve">Dược phẩm </v>
      </c>
      <c r="D1310" s="43">
        <f>VLOOKUP($A1310,'Doanh thu'!$A$3:$Q$2000,9,FALSE)/1000000000</f>
        <v>62.661985790999999</v>
      </c>
      <c r="E1310" s="43">
        <f>VLOOKUP($A1310,'Doanh thu'!$A$3:$Q$2000,10,FALSE)/1000000000</f>
        <v>49.851895575</v>
      </c>
      <c r="F1310" s="43">
        <f>VLOOKUP($A1310,'Doanh thu'!$A$3:$Q$2000,11,FALSE)/1000000000</f>
        <v>44.994085239</v>
      </c>
      <c r="G1310" s="43">
        <f>VLOOKUP($A1310,'Doanh thu'!$A$3:$Q$2000,12,FALSE)/1000000000</f>
        <v>29.351445431999998</v>
      </c>
      <c r="H1310" s="43">
        <f>VLOOKUP($A1310,LNST!$A$3:$Q$1635,9,FALSE)/1000000000</f>
        <v>0.45602761200000003</v>
      </c>
      <c r="I1310" s="43">
        <f>VLOOKUP($A1310,LNST!$A$3:$Q$1635,10,FALSE)/1000000000</f>
        <v>-2.399866925</v>
      </c>
      <c r="J1310" s="43">
        <f>VLOOKUP($A1310,LNST!$A$3:$Q$1635,11,FALSE)/1000000000</f>
        <v>-5.4157988059999997</v>
      </c>
      <c r="K1310" s="43">
        <f>VLOOKUP($A1310,LNST!$A$3:$Q$1635,12,FALSE)/1000000000</f>
        <v>-6.8859065470000003</v>
      </c>
      <c r="L1310" s="45">
        <f>VLOOKUP($A1310,'Doanh thu'!$A$3:$Q$2000,14,FALSE)</f>
        <v>4.8921964531020941E-2</v>
      </c>
      <c r="M1310" s="45">
        <f>VLOOKUP($A1310,'Doanh thu'!$A$3:$Q$2000,15,FALSE)</f>
        <v>0.13706711732605695</v>
      </c>
      <c r="N1310" s="45">
        <f>VLOOKUP($A1310,'Doanh thu'!$A$3:$Q$2000,16,FALSE)</f>
        <v>-0.1305500541473498</v>
      </c>
      <c r="O1310" s="45">
        <f>VLOOKUP($A1310,'Doanh thu'!$A$3:$Q$2000,17,FALSE)</f>
        <v>-0.29289653801791204</v>
      </c>
      <c r="P1310" s="45">
        <f>VLOOKUP($A1310,LNST!$A$3:$R$1635,14,FALSE)</f>
        <v>2.2528084926437684</v>
      </c>
      <c r="Q1310" s="45">
        <f>VLOOKUP($A1310,LNST!$A$3:$R$1635,15,FALSE)</f>
        <v>0.58773804139911734</v>
      </c>
      <c r="R1310" s="45">
        <f>VLOOKUP($A1310,LNST!$A$3:$R$1635,16,FALSE)</f>
        <v>-3.6742167987049115</v>
      </c>
      <c r="S1310" s="45">
        <f>VLOOKUP($A1310,LNST!$A$3:$R$1635,17,FALSE)</f>
        <v>-0.99426328017178811</v>
      </c>
      <c r="T1310" s="45">
        <f>VLOOKUP($A1310,LNG!$A$2:$H$1999,4,FALSE)/(D1310*10^9)</f>
        <v>4.6677007264906901E-2</v>
      </c>
      <c r="U1310" s="45">
        <f>VLOOKUP($A1310,LNG!$A$2:$H$1999,5,FALSE)/(E1310*10^9)</f>
        <v>0.1920021092196954</v>
      </c>
      <c r="V1310" s="45">
        <f>VLOOKUP($A1310,LNG!$A$2:$H$1999,6,FALSE)/(F1310*10^9)</f>
        <v>0.18189753027595718</v>
      </c>
      <c r="W1310" s="45">
        <f>VLOOKUP($A1310,LNG!$A$2:$H$1999,7,FALSE)/(G1310*10^9)</f>
        <v>0.14151809942795596</v>
      </c>
      <c r="X1310" s="45">
        <f>VLOOKUP($A1310,'LNST năm'!$A$2:$I$2000,8,FALSE)</f>
        <v>-0.85639478488484366</v>
      </c>
      <c r="Y1310" s="45">
        <f>VLOOKUP($A1310,'LNST năm'!$A$2:$I$2000,9,FALSE)</f>
        <v>0.16123165737634038</v>
      </c>
      <c r="Z1310" s="46" t="e">
        <f>VLOOKUP($A1310,LNG!$A$2:$H$1999,9,FALSE)</f>
        <v>#REF!</v>
      </c>
      <c r="AA1310" s="162" t="e">
        <f>VLOOKUP($A1310,'GIÁ CP'!$A$2:$D$2000,4,FALSE)/Z1310</f>
        <v>#REF!</v>
      </c>
    </row>
    <row r="1311" spans="1:27" hidden="1">
      <c r="A1311" s="18" t="s">
        <v>332</v>
      </c>
      <c r="B1311" s="18" t="s">
        <v>2047</v>
      </c>
      <c r="C1311" s="154" t="str">
        <f>VLOOKUP(A1311,'GIÁ CP'!$K$2:$M$2000,3,FALSE)</f>
        <v xml:space="preserve">Sản phẩm hóa dầu, Nông dược &amp; Hóa chất khác </v>
      </c>
      <c r="D1311" s="43">
        <f>VLOOKUP($A1311,'Doanh thu'!$A$3:$Q$2000,9,FALSE)/1000000000</f>
        <v>132.36573481100001</v>
      </c>
      <c r="E1311" s="43">
        <f>VLOOKUP($A1311,'Doanh thu'!$A$3:$Q$2000,10,FALSE)/1000000000</f>
        <v>148.442460041</v>
      </c>
      <c r="F1311" s="43">
        <f>VLOOKUP($A1311,'Doanh thu'!$A$3:$Q$2000,11,FALSE)/1000000000</f>
        <v>307.79273307199998</v>
      </c>
      <c r="G1311" s="43">
        <f>VLOOKUP($A1311,'Doanh thu'!$A$3:$Q$2000,12,FALSE)/1000000000</f>
        <v>94.061836427000003</v>
      </c>
      <c r="H1311" s="43">
        <f>VLOOKUP($A1311,LNST!$A$3:$Q$1635,9,FALSE)/1000000000</f>
        <v>7.1761449500000003</v>
      </c>
      <c r="I1311" s="43">
        <f>VLOOKUP($A1311,LNST!$A$3:$Q$1635,10,FALSE)/1000000000</f>
        <v>6.4070758259999998</v>
      </c>
      <c r="J1311" s="43">
        <f>VLOOKUP($A1311,LNST!$A$3:$Q$1635,11,FALSE)/1000000000</f>
        <v>16.220039937999999</v>
      </c>
      <c r="K1311" s="43">
        <f>VLOOKUP($A1311,LNST!$A$3:$Q$1635,12,FALSE)/1000000000</f>
        <v>6.7707870000000003E-3</v>
      </c>
      <c r="L1311" s="45">
        <f>VLOOKUP($A1311,'Doanh thu'!$A$3:$Q$2000,14,FALSE)</f>
        <v>8.6432407512312015E-2</v>
      </c>
      <c r="M1311" s="45">
        <f>VLOOKUP($A1311,'Doanh thu'!$A$3:$Q$2000,15,FALSE)</f>
        <v>-0.10235368037375892</v>
      </c>
      <c r="N1311" s="45">
        <f>VLOOKUP($A1311,'Doanh thu'!$A$3:$Q$2000,16,FALSE)</f>
        <v>0.51421882534197039</v>
      </c>
      <c r="O1311" s="45">
        <f>VLOOKUP($A1311,'Doanh thu'!$A$3:$Q$2000,17,FALSE)</f>
        <v>1.0825513657087049</v>
      </c>
      <c r="P1311" s="45">
        <f>VLOOKUP($A1311,LNST!$A$3:$R$1635,14,FALSE)</f>
        <v>8.0882882188133536</v>
      </c>
      <c r="Q1311" s="45">
        <f>VLOOKUP($A1311,LNST!$A$3:$R$1635,15,FALSE)</f>
        <v>-0.16187903896521147</v>
      </c>
      <c r="R1311" s="45">
        <f>VLOOKUP($A1311,LNST!$A$3:$R$1635,16,FALSE)</f>
        <v>0.13943437037936177</v>
      </c>
      <c r="S1311" s="45">
        <f>VLOOKUP($A1311,LNST!$A$3:$R$1635,17,FALSE)</f>
        <v>1.0010579128966905</v>
      </c>
      <c r="T1311" s="45">
        <f>VLOOKUP($A1311,LNG!$A$2:$H$1999,4,FALSE)/(D1311*10^9)</f>
        <v>0.10199720289603249</v>
      </c>
      <c r="U1311" s="45">
        <f>VLOOKUP($A1311,LNG!$A$2:$H$1999,5,FALSE)/(E1311*10^9)</f>
        <v>0.27764004005738491</v>
      </c>
      <c r="V1311" s="45">
        <f>VLOOKUP($A1311,LNG!$A$2:$H$1999,6,FALSE)/(F1311*10^9)</f>
        <v>0.16228464512290972</v>
      </c>
      <c r="W1311" s="45">
        <f>VLOOKUP($A1311,LNG!$A$2:$H$1999,7,FALSE)/(G1311*10^9)</f>
        <v>0.69782418332796603</v>
      </c>
      <c r="X1311" s="45">
        <f>VLOOKUP($A1311,'LNST năm'!$A$2:$I$2000,8,FALSE)</f>
        <v>-2.2929857602705717E-2</v>
      </c>
      <c r="Y1311" s="45">
        <f>VLOOKUP($A1311,'LNST năm'!$A$2:$I$2000,9,FALSE)</f>
        <v>9.5491071781385495E-2</v>
      </c>
      <c r="Z1311" s="46" t="e">
        <f>VLOOKUP($A1311,LNG!$A$2:$H$1999,9,FALSE)</f>
        <v>#REF!</v>
      </c>
      <c r="AA1311" s="162" t="e">
        <f>VLOOKUP($A1311,'GIÁ CP'!$A$2:$D$2000,4,FALSE)/Z1311</f>
        <v>#REF!</v>
      </c>
    </row>
    <row r="1312" spans="1:27">
      <c r="A1312" s="18" t="s">
        <v>47</v>
      </c>
      <c r="B1312" s="18" t="s">
        <v>1696</v>
      </c>
      <c r="C1312" s="154" t="str">
        <f>VLOOKUP(A1312,'GIÁ CP'!$K$2:$M$2000,3,FALSE)</f>
        <v xml:space="preserve">Kho bãi, hậu cần và bảo dưỡng </v>
      </c>
      <c r="D1312" s="43">
        <f>VLOOKUP($A1312,'Doanh thu'!$A$3:$Q$2000,9,FALSE)/1000000000</f>
        <v>127.243549593</v>
      </c>
      <c r="E1312" s="43">
        <f>VLOOKUP($A1312,'Doanh thu'!$A$3:$Q$2000,10,FALSE)/1000000000</f>
        <v>105.29087748800001</v>
      </c>
      <c r="F1312" s="43">
        <f>VLOOKUP($A1312,'Doanh thu'!$A$3:$Q$2000,11,FALSE)/1000000000</f>
        <v>92.929436492999997</v>
      </c>
      <c r="G1312" s="43">
        <f>VLOOKUP($A1312,'Doanh thu'!$A$3:$Q$2000,12,FALSE)/1000000000</f>
        <v>88.104165859000005</v>
      </c>
      <c r="H1312" s="43">
        <f>VLOOKUP($A1312,LNST!$A$3:$Q$1635,9,FALSE)/1000000000</f>
        <v>25.346399345999998</v>
      </c>
      <c r="I1312" s="43">
        <f>VLOOKUP($A1312,LNST!$A$3:$Q$1635,10,FALSE)/1000000000</f>
        <v>28.804976615000001</v>
      </c>
      <c r="J1312" s="43">
        <f>VLOOKUP($A1312,LNST!$A$3:$Q$1635,11,FALSE)/1000000000</f>
        <v>18.445828081999998</v>
      </c>
      <c r="K1312" s="43">
        <f>VLOOKUP($A1312,LNST!$A$3:$Q$1635,12,FALSE)/1000000000</f>
        <v>28.160287773</v>
      </c>
      <c r="L1312" s="45">
        <f>VLOOKUP($A1312,'Doanh thu'!$A$3:$Q$2000,14,FALSE)</f>
        <v>0.62373785469733656</v>
      </c>
      <c r="M1312" s="45">
        <f>VLOOKUP($A1312,'Doanh thu'!$A$3:$Q$2000,15,FALSE)</f>
        <v>0.42131589065365715</v>
      </c>
      <c r="N1312" s="45">
        <f>VLOOKUP($A1312,'Doanh thu'!$A$3:$Q$2000,16,FALSE)</f>
        <v>-6.7461723694791538E-3</v>
      </c>
      <c r="O1312" s="45">
        <f>VLOOKUP($A1312,'Doanh thu'!$A$3:$Q$2000,17,FALSE)</f>
        <v>0.19243319772062775</v>
      </c>
      <c r="P1312" s="45">
        <f>VLOOKUP($A1312,LNST!$A$3:$R$1635,14,FALSE)</f>
        <v>0.27680529561883083</v>
      </c>
      <c r="Q1312" s="45">
        <f>VLOOKUP($A1312,LNST!$A$3:$R$1635,15,FALSE)</f>
        <v>5.0829053809141794E-2</v>
      </c>
      <c r="R1312" s="45">
        <f>VLOOKUP($A1312,LNST!$A$3:$R$1635,16,FALSE)</f>
        <v>-0.23436373411896305</v>
      </c>
      <c r="S1312" s="45">
        <f>VLOOKUP($A1312,LNST!$A$3:$R$1635,17,FALSE)</f>
        <v>8.035773260678046E-2</v>
      </c>
      <c r="T1312" s="45">
        <f>VLOOKUP($A1312,LNG!$A$2:$H$1999,4,FALSE)/(D1312*10^9)</f>
        <v>0.27762457495875587</v>
      </c>
      <c r="U1312" s="45">
        <f>VLOOKUP($A1312,LNG!$A$2:$H$1999,5,FALSE)/(E1312*10^9)</f>
        <v>0.37576000862476544</v>
      </c>
      <c r="V1312" s="45">
        <f>VLOOKUP($A1312,LNG!$A$2:$H$1999,6,FALSE)/(F1312*10^9)</f>
        <v>0.43164461445993502</v>
      </c>
      <c r="W1312" s="45">
        <f>VLOOKUP($A1312,LNG!$A$2:$H$1999,7,FALSE)/(G1312*10^9)</f>
        <v>0.33725498850477686</v>
      </c>
      <c r="X1312" s="45">
        <f>VLOOKUP($A1312,'LNST năm'!$A$2:$I$2000,8,FALSE)</f>
        <v>-1</v>
      </c>
      <c r="Y1312" s="45">
        <f>VLOOKUP($A1312,'LNST năm'!$A$2:$I$2000,9,FALSE)</f>
        <v>-1</v>
      </c>
      <c r="Z1312" s="46" t="e">
        <f>VLOOKUP($A1312,LNG!$A$2:$H$1999,9,FALSE)</f>
        <v>#REF!</v>
      </c>
      <c r="AA1312" s="162" t="e">
        <f>VLOOKUP($A1312,'GIÁ CP'!$A$2:$D$2000,4,FALSE)/Z1312</f>
        <v>#REF!</v>
      </c>
    </row>
    <row r="1313" spans="1:27" hidden="1">
      <c r="A1313" s="18" t="s">
        <v>336</v>
      </c>
      <c r="B1313" s="18" t="s">
        <v>2036</v>
      </c>
      <c r="C1313" s="154" t="str">
        <f>VLOOKUP(A1313,'GIÁ CP'!$K$2:$M$2000,3,FALSE)</f>
        <v xml:space="preserve">Xây dựng </v>
      </c>
      <c r="D1313" s="43">
        <f>VLOOKUP($A1313,'Doanh thu'!$A$3:$Q$2000,9,FALSE)/1000000000</f>
        <v>76.165744208999996</v>
      </c>
      <c r="E1313" s="43">
        <f>VLOOKUP($A1313,'Doanh thu'!$A$3:$Q$2000,10,FALSE)/1000000000</f>
        <v>94.388629940000001</v>
      </c>
      <c r="F1313" s="43">
        <f>VLOOKUP($A1313,'Doanh thu'!$A$3:$Q$2000,11,FALSE)/1000000000</f>
        <v>280.00256458699999</v>
      </c>
      <c r="G1313" s="43">
        <f>VLOOKUP($A1313,'Doanh thu'!$A$3:$Q$2000,12,FALSE)/1000000000</f>
        <v>0</v>
      </c>
      <c r="H1313" s="43">
        <f>VLOOKUP($A1313,LNST!$A$3:$Q$1635,9,FALSE)/1000000000</f>
        <v>-66.131428720000002</v>
      </c>
      <c r="I1313" s="43">
        <f>VLOOKUP($A1313,LNST!$A$3:$Q$1635,10,FALSE)/1000000000</f>
        <v>-46.487220465</v>
      </c>
      <c r="J1313" s="43">
        <f>VLOOKUP($A1313,LNST!$A$3:$Q$1635,11,FALSE)/1000000000</f>
        <v>200.211097626</v>
      </c>
      <c r="K1313" s="43">
        <f>VLOOKUP($A1313,LNST!$A$3:$Q$1635,12,FALSE)/1000000000</f>
        <v>0</v>
      </c>
      <c r="L1313" s="45">
        <f>VLOOKUP($A1313,'Doanh thu'!$A$3:$Q$2000,14,FALSE)</f>
        <v>-0.48272897722669939</v>
      </c>
      <c r="M1313" s="45">
        <f>VLOOKUP($A1313,'Doanh thu'!$A$3:$Q$2000,15,FALSE)</f>
        <v>-0.42498581179915984</v>
      </c>
      <c r="N1313" s="45">
        <f>VLOOKUP($A1313,'Doanh thu'!$A$3:$Q$2000,16,FALSE)</f>
        <v>0.24508159992498815</v>
      </c>
      <c r="O1313" s="45">
        <f>VLOOKUP($A1313,'Doanh thu'!$A$3:$Q$2000,17,FALSE)</f>
        <v>-1</v>
      </c>
      <c r="P1313" s="45">
        <f>VLOOKUP($A1313,LNST!$A$3:$R$1635,14,FALSE)</f>
        <v>5.7285332572856659E-2</v>
      </c>
      <c r="Q1313" s="45">
        <f>VLOOKUP($A1313,LNST!$A$3:$R$1635,15,FALSE)</f>
        <v>-0.45687938280386498</v>
      </c>
      <c r="R1313" s="45">
        <f>VLOOKUP($A1313,LNST!$A$3:$R$1635,16,FALSE)</f>
        <v>2.2894318670680094</v>
      </c>
      <c r="S1313" s="45">
        <f>VLOOKUP($A1313,LNST!$A$3:$R$1635,17,FALSE)</f>
        <v>1</v>
      </c>
      <c r="T1313" s="45">
        <f>VLOOKUP($A1313,LNG!$A$2:$H$1999,4,FALSE)/(D1313*10^9)</f>
        <v>0.22054921783348186</v>
      </c>
      <c r="U1313" s="45">
        <f>VLOOKUP($A1313,LNG!$A$2:$H$1999,5,FALSE)/(E1313*10^9)</f>
        <v>-0.31182571217221333</v>
      </c>
      <c r="V1313" s="45">
        <f>VLOOKUP($A1313,LNG!$A$2:$H$1999,6,FALSE)/(F1313*10^9)</f>
        <v>5.6323917812187818E-2</v>
      </c>
      <c r="W1313" s="45" t="e">
        <f>VLOOKUP($A1313,LNG!$A$2:$H$1999,7,FALSE)/(G1313*10^9)</f>
        <v>#DIV/0!</v>
      </c>
      <c r="X1313" s="45">
        <f>VLOOKUP($A1313,'LNST năm'!$A$2:$I$2000,8,FALSE)</f>
        <v>1</v>
      </c>
      <c r="Y1313" s="45">
        <f>VLOOKUP($A1313,'LNST năm'!$A$2:$I$2000,9,FALSE)</f>
        <v>-1</v>
      </c>
      <c r="Z1313" s="46" t="e">
        <f>VLOOKUP($A1313,LNG!$A$2:$H$1999,9,FALSE)</f>
        <v>#REF!</v>
      </c>
      <c r="AA1313" s="162" t="e">
        <f>VLOOKUP($A1313,'GIÁ CP'!$A$2:$D$2000,4,FALSE)/Z1313</f>
        <v>#REF!</v>
      </c>
    </row>
    <row r="1314" spans="1:27" hidden="1">
      <c r="A1314" s="18" t="s">
        <v>1165</v>
      </c>
      <c r="B1314" s="18" t="s">
        <v>2752</v>
      </c>
      <c r="C1314" s="154" t="str">
        <f>VLOOKUP(A1314,'GIÁ CP'!$K$2:$M$2000,3,FALSE)</f>
        <v xml:space="preserve">Nước </v>
      </c>
      <c r="D1314" s="43">
        <f>VLOOKUP($A1314,'Doanh thu'!$A$3:$Q$2000,9,FALSE)/1000000000</f>
        <v>20.004487771000001</v>
      </c>
      <c r="E1314" s="43">
        <f>VLOOKUP($A1314,'Doanh thu'!$A$3:$Q$2000,10,FALSE)/1000000000</f>
        <v>17.171357081</v>
      </c>
      <c r="F1314" s="43">
        <f>VLOOKUP($A1314,'Doanh thu'!$A$3:$Q$2000,11,FALSE)/1000000000</f>
        <v>17.790056835000001</v>
      </c>
      <c r="G1314" s="43">
        <f>VLOOKUP($A1314,'Doanh thu'!$A$3:$Q$2000,12,FALSE)/1000000000</f>
        <v>19.314846017000001</v>
      </c>
      <c r="H1314" s="43">
        <f>VLOOKUP($A1314,LNST!$A$3:$Q$1635,9,FALSE)/1000000000</f>
        <v>4.8684915330000003</v>
      </c>
      <c r="I1314" s="43">
        <f>VLOOKUP($A1314,LNST!$A$3:$Q$1635,10,FALSE)/1000000000</f>
        <v>2.6828193730000001</v>
      </c>
      <c r="J1314" s="43">
        <f>VLOOKUP($A1314,LNST!$A$3:$Q$1635,11,FALSE)/1000000000</f>
        <v>3.0197945640000001</v>
      </c>
      <c r="K1314" s="43">
        <f>VLOOKUP($A1314,LNST!$A$3:$Q$1635,12,FALSE)/1000000000</f>
        <v>3.677910357</v>
      </c>
      <c r="L1314" s="45">
        <f>VLOOKUP($A1314,'Doanh thu'!$A$3:$Q$2000,14,FALSE)</f>
        <v>-5.0939527618035522E-3</v>
      </c>
      <c r="M1314" s="45">
        <f>VLOOKUP($A1314,'Doanh thu'!$A$3:$Q$2000,15,FALSE)</f>
        <v>-4.4111150393829008E-3</v>
      </c>
      <c r="N1314" s="45">
        <f>VLOOKUP($A1314,'Doanh thu'!$A$3:$Q$2000,16,FALSE)</f>
        <v>6.3384514936881853E-2</v>
      </c>
      <c r="O1314" s="45">
        <f>VLOOKUP($A1314,'Doanh thu'!$A$3:$Q$2000,17,FALSE)</f>
        <v>7.7454755816325646E-2</v>
      </c>
      <c r="P1314" s="45">
        <f>VLOOKUP($A1314,LNST!$A$3:$R$1635,14,FALSE)</f>
        <v>6.7351773407167817E-2</v>
      </c>
      <c r="Q1314" s="45">
        <f>VLOOKUP($A1314,LNST!$A$3:$R$1635,15,FALSE)</f>
        <v>6.8255226877582689E-2</v>
      </c>
      <c r="R1314" s="45">
        <f>VLOOKUP($A1314,LNST!$A$3:$R$1635,16,FALSE)</f>
        <v>0.26081031199630256</v>
      </c>
      <c r="S1314" s="45">
        <f>VLOOKUP($A1314,LNST!$A$3:$R$1635,17,FALSE)</f>
        <v>0.15516658151204257</v>
      </c>
      <c r="T1314" s="45">
        <f>VLOOKUP($A1314,LNG!$A$2:$H$1999,4,FALSE)/(D1314*10^9)</f>
        <v>0.30627413014203492</v>
      </c>
      <c r="U1314" s="45">
        <f>VLOOKUP($A1314,LNG!$A$2:$H$1999,5,FALSE)/(E1314*10^9)</f>
        <v>0.4249008291879921</v>
      </c>
      <c r="V1314" s="45">
        <f>VLOOKUP($A1314,LNG!$A$2:$H$1999,6,FALSE)/(F1314*10^9)</f>
        <v>0.33120096954428868</v>
      </c>
      <c r="W1314" s="45">
        <f>VLOOKUP($A1314,LNG!$A$2:$H$1999,7,FALSE)/(G1314*10^9)</f>
        <v>0.27623175449103038</v>
      </c>
      <c r="X1314" s="45">
        <f>VLOOKUP($A1314,'LNST năm'!$A$2:$I$2000,8,FALSE)</f>
        <v>0.13261944515852214</v>
      </c>
      <c r="Y1314" s="45">
        <f>VLOOKUP($A1314,'LNST năm'!$A$2:$I$2000,9,FALSE)</f>
        <v>0.29893568105270263</v>
      </c>
      <c r="Z1314" s="46" t="e">
        <f>VLOOKUP($A1314,LNG!$A$2:$H$1999,9,FALSE)</f>
        <v>#REF!</v>
      </c>
      <c r="AA1314" s="162" t="e">
        <f>VLOOKUP($A1314,'GIÁ CP'!$A$2:$D$2000,4,FALSE)/Z1314</f>
        <v>#REF!</v>
      </c>
    </row>
    <row r="1315" spans="1:27" hidden="1">
      <c r="A1315" s="18" t="s">
        <v>15</v>
      </c>
      <c r="B1315" s="18" t="s">
        <v>1664</v>
      </c>
      <c r="C1315" s="154" t="str">
        <f>VLOOKUP(A1315,'GIÁ CP'!$K$2:$M$2000,3,FALSE)</f>
        <v xml:space="preserve">Khai khoáng </v>
      </c>
      <c r="D1315" s="43">
        <f>VLOOKUP($A1315,'Doanh thu'!$A$3:$Q$2000,9,FALSE)/1000000000</f>
        <v>3.2408990019999999</v>
      </c>
      <c r="E1315" s="43">
        <f>VLOOKUP($A1315,'Doanh thu'!$A$3:$Q$2000,10,FALSE)/1000000000</f>
        <v>53.607867964</v>
      </c>
      <c r="F1315" s="43">
        <f>VLOOKUP($A1315,'Doanh thu'!$A$3:$Q$2000,11,FALSE)/1000000000</f>
        <v>4.7489466079999998</v>
      </c>
      <c r="G1315" s="43">
        <f>VLOOKUP($A1315,'Doanh thu'!$A$3:$Q$2000,12,FALSE)/1000000000</f>
        <v>0</v>
      </c>
      <c r="H1315" s="43">
        <f>VLOOKUP($A1315,LNST!$A$3:$Q$1635,9,FALSE)/1000000000</f>
        <v>0.97794666600000002</v>
      </c>
      <c r="I1315" s="43">
        <f>VLOOKUP($A1315,LNST!$A$3:$Q$1635,10,FALSE)/1000000000</f>
        <v>29.730646109999999</v>
      </c>
      <c r="J1315" s="43">
        <f>VLOOKUP($A1315,LNST!$A$3:$Q$1635,11,FALSE)/1000000000</f>
        <v>5.4337703829999997</v>
      </c>
      <c r="K1315" s="43">
        <f>VLOOKUP($A1315,LNST!$A$3:$Q$1635,12,FALSE)/1000000000</f>
        <v>0</v>
      </c>
      <c r="L1315" s="45">
        <f>VLOOKUP($A1315,'Doanh thu'!$A$3:$Q$2000,14,FALSE)</f>
        <v>-0.38123609127742225</v>
      </c>
      <c r="M1315" s="45">
        <f>VLOOKUP($A1315,'Doanh thu'!$A$3:$Q$2000,15,FALSE)</f>
        <v>9.4687935243889427</v>
      </c>
      <c r="N1315" s="45">
        <f>VLOOKUP($A1315,'Doanh thu'!$A$3:$Q$2000,16,FALSE)</f>
        <v>5.9411451218086295</v>
      </c>
      <c r="O1315" s="45" t="e">
        <f>VLOOKUP($A1315,'Doanh thu'!$A$3:$Q$2000,17,FALSE)</f>
        <v>#DIV/0!</v>
      </c>
      <c r="P1315" s="45">
        <f>VLOOKUP($A1315,LNST!$A$3:$R$1635,14,FALSE)</f>
        <v>0.5604057910085003</v>
      </c>
      <c r="Q1315" s="45">
        <f>VLOOKUP($A1315,LNST!$A$3:$R$1635,15,FALSE)</f>
        <v>79.689465960016918</v>
      </c>
      <c r="R1315" s="45">
        <f>VLOOKUP($A1315,LNST!$A$3:$R$1635,16,FALSE)</f>
        <v>12.97947002229755</v>
      </c>
      <c r="S1315" s="45">
        <f>VLOOKUP($A1315,LNST!$A$3:$R$1635,17,FALSE)</f>
        <v>1</v>
      </c>
      <c r="T1315" s="45">
        <f>VLOOKUP($A1315,LNG!$A$2:$H$1999,4,FALSE)/(D1315*10^9)</f>
        <v>0</v>
      </c>
      <c r="U1315" s="45">
        <f>VLOOKUP($A1315,LNG!$A$2:$H$1999,5,FALSE)/(E1315*10^9)</f>
        <v>3.5801168240617999E-2</v>
      </c>
      <c r="V1315" s="45">
        <f>VLOOKUP($A1315,LNG!$A$2:$H$1999,6,FALSE)/(F1315*10^9)</f>
        <v>0.69578581878215129</v>
      </c>
      <c r="W1315" s="45" t="e">
        <f>VLOOKUP($A1315,LNG!$A$2:$H$1999,7,FALSE)/(G1315*10^9)</f>
        <v>#DIV/0!</v>
      </c>
      <c r="X1315" s="45">
        <f>VLOOKUP($A1315,'LNST năm'!$A$2:$I$2000,8,FALSE)</f>
        <v>-1</v>
      </c>
      <c r="Y1315" s="45">
        <f>VLOOKUP($A1315,'LNST năm'!$A$2:$I$2000,9,FALSE)</f>
        <v>0.25992104989487319</v>
      </c>
      <c r="Z1315" s="46" t="e">
        <f>VLOOKUP($A1315,LNG!$A$2:$H$1999,9,FALSE)</f>
        <v>#REF!</v>
      </c>
      <c r="AA1315" s="162" t="e">
        <f>VLOOKUP($A1315,'GIÁ CP'!$A$2:$D$2000,4,FALSE)/Z1315</f>
        <v>#REF!</v>
      </c>
    </row>
    <row r="1316" spans="1:27" hidden="1">
      <c r="A1316" s="18" t="s">
        <v>1542</v>
      </c>
      <c r="B1316" s="18" t="s">
        <v>3387</v>
      </c>
      <c r="C1316" s="154" t="str">
        <f>VLOOKUP(A1316,'GIÁ CP'!$K$2:$M$2000,3,FALSE)</f>
        <v xml:space="preserve">Bất động sản </v>
      </c>
      <c r="D1316" s="43">
        <f>VLOOKUP($A1316,'Doanh thu'!$A$3:$Q$2000,9,FALSE)/1000000000</f>
        <v>240.764534787</v>
      </c>
      <c r="E1316" s="43">
        <f>VLOOKUP($A1316,'Doanh thu'!$A$3:$Q$2000,10,FALSE)/1000000000</f>
        <v>248.635605059</v>
      </c>
      <c r="F1316" s="43">
        <f>VLOOKUP($A1316,'Doanh thu'!$A$3:$Q$2000,11,FALSE)/1000000000</f>
        <v>437.11560776499999</v>
      </c>
      <c r="G1316" s="43">
        <f>VLOOKUP($A1316,'Doanh thu'!$A$3:$Q$2000,12,FALSE)/1000000000</f>
        <v>357.18023134200001</v>
      </c>
      <c r="H1316" s="43">
        <f>VLOOKUP($A1316,LNST!$A$3:$Q$1635,9,FALSE)/1000000000</f>
        <v>12.103955516999999</v>
      </c>
      <c r="I1316" s="43">
        <f>VLOOKUP($A1316,LNST!$A$3:$Q$1635,10,FALSE)/1000000000</f>
        <v>13.343587095</v>
      </c>
      <c r="J1316" s="43">
        <f>VLOOKUP($A1316,LNST!$A$3:$Q$1635,11,FALSE)/1000000000</f>
        <v>11.058290978</v>
      </c>
      <c r="K1316" s="43">
        <f>VLOOKUP($A1316,LNST!$A$3:$Q$1635,12,FALSE)/1000000000</f>
        <v>15.313282462</v>
      </c>
      <c r="L1316" s="45">
        <f>VLOOKUP($A1316,'Doanh thu'!$A$3:$Q$2000,14,FALSE)</f>
        <v>0.8578610455955521</v>
      </c>
      <c r="M1316" s="45">
        <f>VLOOKUP($A1316,'Doanh thu'!$A$3:$Q$2000,15,FALSE)</f>
        <v>0.45584159974237348</v>
      </c>
      <c r="N1316" s="45">
        <f>VLOOKUP($A1316,'Doanh thu'!$A$3:$Q$2000,16,FALSE)</f>
        <v>0.48564298873672934</v>
      </c>
      <c r="O1316" s="45">
        <f>VLOOKUP($A1316,'Doanh thu'!$A$3:$Q$2000,17,FALSE)</f>
        <v>1.0137697439763027</v>
      </c>
      <c r="P1316" s="45">
        <f>VLOOKUP($A1316,LNST!$A$3:$R$1635,14,FALSE)</f>
        <v>0.21087962092906809</v>
      </c>
      <c r="Q1316" s="45">
        <f>VLOOKUP($A1316,LNST!$A$3:$R$1635,15,FALSE)</f>
        <v>0.38057797349357692</v>
      </c>
      <c r="R1316" s="45">
        <f>VLOOKUP($A1316,LNST!$A$3:$R$1635,16,FALSE)</f>
        <v>-0.15967284018589784</v>
      </c>
      <c r="S1316" s="45">
        <f>VLOOKUP($A1316,LNST!$A$3:$R$1635,17,FALSE)</f>
        <v>1.3634095788567626</v>
      </c>
      <c r="T1316" s="45">
        <f>VLOOKUP($A1316,LNG!$A$2:$H$1999,4,FALSE)/(D1316*10^9)</f>
        <v>0.14055522392838407</v>
      </c>
      <c r="U1316" s="45">
        <f>VLOOKUP($A1316,LNG!$A$2:$H$1999,5,FALSE)/(E1316*10^9)</f>
        <v>0.18636336404033751</v>
      </c>
      <c r="V1316" s="45">
        <f>VLOOKUP($A1316,LNG!$A$2:$H$1999,6,FALSE)/(F1316*10^9)</f>
        <v>0.10263800574039426</v>
      </c>
      <c r="W1316" s="45">
        <f>VLOOKUP($A1316,LNG!$A$2:$H$1999,7,FALSE)/(G1316*10^9)</f>
        <v>0.18088038937165843</v>
      </c>
      <c r="X1316" s="45">
        <f>VLOOKUP($A1316,'LNST năm'!$A$2:$I$2000,8,FALSE)</f>
        <v>-1</v>
      </c>
      <c r="Y1316" s="45">
        <f>VLOOKUP($A1316,'LNST năm'!$A$2:$I$2000,9,FALSE)</f>
        <v>-1</v>
      </c>
      <c r="Z1316" s="46" t="e">
        <f>VLOOKUP($A1316,LNG!$A$2:$H$1999,9,FALSE)</f>
        <v>#REF!</v>
      </c>
      <c r="AA1316" s="162" t="e">
        <f>VLOOKUP($A1316,'GIÁ CP'!$A$2:$D$2000,4,FALSE)/Z1316</f>
        <v>#REF!</v>
      </c>
    </row>
    <row r="1317" spans="1:27" hidden="1">
      <c r="A1317" s="18" t="s">
        <v>602</v>
      </c>
      <c r="B1317" s="18" t="s">
        <v>2238</v>
      </c>
      <c r="C1317" s="154" t="str">
        <f>VLOOKUP(A1317,'GIÁ CP'!$K$2:$M$2000,3,FALSE)</f>
        <v xml:space="preserve">Nhôm </v>
      </c>
      <c r="D1317" s="43">
        <f>VLOOKUP($A1317,'Doanh thu'!$A$3:$Q$2000,9,FALSE)/1000000000</f>
        <v>325.98191199399997</v>
      </c>
      <c r="E1317" s="43">
        <f>VLOOKUP($A1317,'Doanh thu'!$A$3:$Q$2000,10,FALSE)/1000000000</f>
        <v>299.26736293499999</v>
      </c>
      <c r="F1317" s="43">
        <f>VLOOKUP($A1317,'Doanh thu'!$A$3:$Q$2000,11,FALSE)/1000000000</f>
        <v>332.46985999700001</v>
      </c>
      <c r="G1317" s="43">
        <f>VLOOKUP($A1317,'Doanh thu'!$A$3:$Q$2000,12,FALSE)/1000000000</f>
        <v>242.44141455799999</v>
      </c>
      <c r="H1317" s="43">
        <f>VLOOKUP($A1317,LNST!$A$3:$Q$1635,9,FALSE)/1000000000</f>
        <v>0.74833331700000005</v>
      </c>
      <c r="I1317" s="43">
        <f>VLOOKUP($A1317,LNST!$A$3:$Q$1635,10,FALSE)/1000000000</f>
        <v>0.39347968300000002</v>
      </c>
      <c r="J1317" s="43">
        <f>VLOOKUP($A1317,LNST!$A$3:$Q$1635,11,FALSE)/1000000000</f>
        <v>1.759474886</v>
      </c>
      <c r="K1317" s="43">
        <f>VLOOKUP($A1317,LNST!$A$3:$Q$1635,12,FALSE)/1000000000</f>
        <v>1.2275378809999999</v>
      </c>
      <c r="L1317" s="45">
        <f>VLOOKUP($A1317,'Doanh thu'!$A$3:$Q$2000,14,FALSE)</f>
        <v>0.42198357217171295</v>
      </c>
      <c r="M1317" s="45">
        <f>VLOOKUP($A1317,'Doanh thu'!$A$3:$Q$2000,15,FALSE)</f>
        <v>6.3377050477725155E-2</v>
      </c>
      <c r="N1317" s="45">
        <f>VLOOKUP($A1317,'Doanh thu'!$A$3:$Q$2000,16,FALSE)</f>
        <v>-9.1746837409460893E-2</v>
      </c>
      <c r="O1317" s="45">
        <f>VLOOKUP($A1317,'Doanh thu'!$A$3:$Q$2000,17,FALSE)</f>
        <v>0.31049205236460592</v>
      </c>
      <c r="P1317" s="45">
        <f>VLOOKUP($A1317,LNST!$A$3:$R$1635,14,FALSE)</f>
        <v>-8.9832053126950986E-2</v>
      </c>
      <c r="Q1317" s="45">
        <f>VLOOKUP($A1317,LNST!$A$3:$R$1635,15,FALSE)</f>
        <v>-2.8488748184064901E-3</v>
      </c>
      <c r="R1317" s="45">
        <f>VLOOKUP($A1317,LNST!$A$3:$R$1635,16,FALSE)</f>
        <v>4.4151283771374636</v>
      </c>
      <c r="S1317" s="45">
        <f>VLOOKUP($A1317,LNST!$A$3:$R$1635,17,FALSE)</f>
        <v>0.92277557539617361</v>
      </c>
      <c r="T1317" s="45">
        <f>VLOOKUP($A1317,LNG!$A$2:$H$1999,4,FALSE)/(D1317*10^9)</f>
        <v>3.7164418896417133E-2</v>
      </c>
      <c r="U1317" s="45">
        <f>VLOOKUP($A1317,LNG!$A$2:$H$1999,5,FALSE)/(E1317*10^9)</f>
        <v>4.0146744583737112E-2</v>
      </c>
      <c r="V1317" s="45">
        <f>VLOOKUP($A1317,LNG!$A$2:$H$1999,6,FALSE)/(F1317*10^9)</f>
        <v>3.0468109653883826E-2</v>
      </c>
      <c r="W1317" s="45">
        <f>VLOOKUP($A1317,LNG!$A$2:$H$1999,7,FALSE)/(G1317*10^9)</f>
        <v>6.4987575813829121E-2</v>
      </c>
      <c r="X1317" s="45">
        <f>VLOOKUP($A1317,'LNST năm'!$A$2:$I$2000,8,FALSE)</f>
        <v>0.87581926637436547</v>
      </c>
      <c r="Y1317" s="45">
        <f>VLOOKUP($A1317,'LNST năm'!$A$2:$I$2000,9,FALSE)</f>
        <v>9.8138852183460301E-3</v>
      </c>
      <c r="Z1317" s="46" t="e">
        <f>VLOOKUP($A1317,LNG!$A$2:$H$1999,9,FALSE)</f>
        <v>#REF!</v>
      </c>
      <c r="AA1317" s="162" t="e">
        <f>VLOOKUP($A1317,'GIÁ CP'!$A$2:$D$2000,4,FALSE)/Z1317</f>
        <v>#REF!</v>
      </c>
    </row>
    <row r="1318" spans="1:27" hidden="1">
      <c r="A1318" s="18" t="s">
        <v>400</v>
      </c>
      <c r="B1318" s="18" t="s">
        <v>2108</v>
      </c>
      <c r="C1318" s="154" t="str">
        <f>VLOOKUP(A1318,'GIÁ CP'!$K$2:$M$2000,3,FALSE)</f>
        <v xml:space="preserve">Đồ uống &amp; giải khát </v>
      </c>
      <c r="D1318" s="43">
        <f>VLOOKUP($A1318,'Doanh thu'!$A$3:$Q$2000,9,FALSE)/1000000000</f>
        <v>14.660019999999999</v>
      </c>
      <c r="E1318" s="43">
        <f>VLOOKUP($A1318,'Doanh thu'!$A$3:$Q$2000,10,FALSE)/1000000000</f>
        <v>15.300675</v>
      </c>
      <c r="F1318" s="43">
        <f>VLOOKUP($A1318,'Doanh thu'!$A$3:$Q$2000,11,FALSE)/1000000000</f>
        <v>11.4884</v>
      </c>
      <c r="G1318" s="43">
        <f>VLOOKUP($A1318,'Doanh thu'!$A$3:$Q$2000,12,FALSE)/1000000000</f>
        <v>11.426001653</v>
      </c>
      <c r="H1318" s="43">
        <f>VLOOKUP($A1318,LNST!$A$3:$Q$1635,9,FALSE)/1000000000</f>
        <v>0.22779430000000001</v>
      </c>
      <c r="I1318" s="43">
        <f>VLOOKUP($A1318,LNST!$A$3:$Q$1635,10,FALSE)/1000000000</f>
        <v>0.16609397400000001</v>
      </c>
      <c r="J1318" s="43">
        <f>VLOOKUP($A1318,LNST!$A$3:$Q$1635,11,FALSE)/1000000000</f>
        <v>-0.41715172900000003</v>
      </c>
      <c r="K1318" s="43">
        <f>VLOOKUP($A1318,LNST!$A$3:$Q$1635,12,FALSE)/1000000000</f>
        <v>3.8943581999999997E-2</v>
      </c>
      <c r="L1318" s="45" t="e">
        <f>VLOOKUP($A1318,'Doanh thu'!$A$3:$Q$2000,14,FALSE)</f>
        <v>#DIV/0!</v>
      </c>
      <c r="M1318" s="45">
        <f>VLOOKUP($A1318,'Doanh thu'!$A$3:$Q$2000,15,FALSE)</f>
        <v>-0.24859713543004672</v>
      </c>
      <c r="N1318" s="45">
        <f>VLOOKUP($A1318,'Doanh thu'!$A$3:$Q$2000,16,FALSE)</f>
        <v>-0.31228380634143027</v>
      </c>
      <c r="O1318" s="45">
        <f>VLOOKUP($A1318,'Doanh thu'!$A$3:$Q$2000,17,FALSE)</f>
        <v>3.4106106221904929E-2</v>
      </c>
      <c r="P1318" s="45">
        <f>VLOOKUP($A1318,LNST!$A$3:$R$1635,14,FALSE)</f>
        <v>2.1594990685981243</v>
      </c>
      <c r="Q1318" s="45">
        <f>VLOOKUP($A1318,LNST!$A$3:$R$1635,15,FALSE)</f>
        <v>-0.56518866970094828</v>
      </c>
      <c r="R1318" s="45">
        <f>VLOOKUP($A1318,LNST!$A$3:$R$1635,16,FALSE)</f>
        <v>-3.5544694116522551</v>
      </c>
      <c r="S1318" s="45">
        <f>VLOOKUP($A1318,LNST!$A$3:$R$1635,17,FALSE)</f>
        <v>-0.62353823452810508</v>
      </c>
      <c r="T1318" s="45">
        <f>VLOOKUP($A1318,LNG!$A$2:$H$1999,4,FALSE)/(D1318*10^9)</f>
        <v>6.3924878683657999E-3</v>
      </c>
      <c r="U1318" s="45">
        <f>VLOOKUP($A1318,LNG!$A$2:$H$1999,5,FALSE)/(E1318*10^9)</f>
        <v>1.2176060271850751E-2</v>
      </c>
      <c r="V1318" s="45">
        <f>VLOOKUP($A1318,LNG!$A$2:$H$1999,6,FALSE)/(F1318*10^9)</f>
        <v>1.9514249155670068E-2</v>
      </c>
      <c r="W1318" s="45">
        <f>VLOOKUP($A1318,LNG!$A$2:$H$1999,7,FALSE)/(G1318*10^9)</f>
        <v>1.2165235418419906E-2</v>
      </c>
      <c r="X1318" s="45">
        <f>VLOOKUP($A1318,'LNST năm'!$A$2:$I$2000,8,FALSE)</f>
        <v>-0.88797830515488052</v>
      </c>
      <c r="Y1318" s="45">
        <f>VLOOKUP($A1318,'LNST năm'!$A$2:$I$2000,9,FALSE)</f>
        <v>-0.59909691159111711</v>
      </c>
      <c r="Z1318" s="46" t="e">
        <f>VLOOKUP($A1318,LNG!$A$2:$H$1999,9,FALSE)</f>
        <v>#REF!</v>
      </c>
      <c r="AA1318" s="162" t="e">
        <f>VLOOKUP($A1318,'GIÁ CP'!$A$2:$D$2000,4,FALSE)/Z1318</f>
        <v>#REF!</v>
      </c>
    </row>
    <row r="1319" spans="1:27" hidden="1">
      <c r="A1319" s="18" t="s">
        <v>365</v>
      </c>
      <c r="B1319" s="18" t="s">
        <v>2067</v>
      </c>
      <c r="C1319" s="154" t="str">
        <f>VLOOKUP(A1319,'GIÁ CP'!$K$2:$M$2000,3,FALSE)</f>
        <v xml:space="preserve">Sản phẩm hóa dầu, Nông dược &amp; Hóa chất khác </v>
      </c>
      <c r="D1319" s="43">
        <f>VLOOKUP($A1319,'Doanh thu'!$A$3:$Q$2000,9,FALSE)/1000000000</f>
        <v>0</v>
      </c>
      <c r="E1319" s="43">
        <f>VLOOKUP($A1319,'Doanh thu'!$A$3:$Q$2000,10,FALSE)/1000000000</f>
        <v>0</v>
      </c>
      <c r="F1319" s="43">
        <f>VLOOKUP($A1319,'Doanh thu'!$A$3:$Q$2000,11,FALSE)/1000000000</f>
        <v>0</v>
      </c>
      <c r="G1319" s="43">
        <f>VLOOKUP($A1319,'Doanh thu'!$A$3:$Q$2000,12,FALSE)/1000000000</f>
        <v>0</v>
      </c>
      <c r="H1319" s="43">
        <f>VLOOKUP($A1319,LNST!$A$3:$Q$1635,9,FALSE)/1000000000</f>
        <v>0</v>
      </c>
      <c r="I1319" s="43">
        <f>VLOOKUP($A1319,LNST!$A$3:$Q$1635,10,FALSE)/1000000000</f>
        <v>0</v>
      </c>
      <c r="J1319" s="43">
        <f>VLOOKUP($A1319,LNST!$A$3:$Q$1635,11,FALSE)/1000000000</f>
        <v>0</v>
      </c>
      <c r="K1319" s="43">
        <f>VLOOKUP($A1319,LNST!$A$3:$Q$1635,12,FALSE)/1000000000</f>
        <v>0</v>
      </c>
      <c r="L1319" s="45" t="e">
        <f>VLOOKUP($A1319,'Doanh thu'!$A$3:$Q$2000,14,FALSE)</f>
        <v>#DIV/0!</v>
      </c>
      <c r="M1319" s="45" t="e">
        <f>VLOOKUP($A1319,'Doanh thu'!$A$3:$Q$2000,15,FALSE)</f>
        <v>#DIV/0!</v>
      </c>
      <c r="N1319" s="45" t="e">
        <f>VLOOKUP($A1319,'Doanh thu'!$A$3:$Q$2000,16,FALSE)</f>
        <v>#DIV/0!</v>
      </c>
      <c r="O1319" s="45" t="e">
        <f>VLOOKUP($A1319,'Doanh thu'!$A$3:$Q$2000,17,FALSE)</f>
        <v>#DIV/0!</v>
      </c>
      <c r="P1319" s="45" t="e">
        <f>VLOOKUP($A1319,LNST!$A$3:$R$1635,14,FALSE)</f>
        <v>#DIV/0!</v>
      </c>
      <c r="Q1319" s="45" t="e">
        <f>VLOOKUP($A1319,LNST!$A$3:$R$1635,15,FALSE)</f>
        <v>#DIV/0!</v>
      </c>
      <c r="R1319" s="45" t="e">
        <f>VLOOKUP($A1319,LNST!$A$3:$R$1635,16,FALSE)</f>
        <v>#DIV/0!</v>
      </c>
      <c r="S1319" s="45" t="e">
        <f>VLOOKUP($A1319,LNST!$A$3:$R$1635,17,FALSE)</f>
        <v>#DIV/0!</v>
      </c>
      <c r="T1319" s="45" t="e">
        <f>VLOOKUP($A1319,LNG!$A$2:$H$1999,4,FALSE)/(D1319*10^9)</f>
        <v>#DIV/0!</v>
      </c>
      <c r="U1319" s="45" t="e">
        <f>VLOOKUP($A1319,LNG!$A$2:$H$1999,5,FALSE)/(E1319*10^9)</f>
        <v>#DIV/0!</v>
      </c>
      <c r="V1319" s="45" t="e">
        <f>VLOOKUP($A1319,LNG!$A$2:$H$1999,6,FALSE)/(F1319*10^9)</f>
        <v>#DIV/0!</v>
      </c>
      <c r="W1319" s="45" t="e">
        <f>VLOOKUP($A1319,LNG!$A$2:$H$1999,7,FALSE)/(G1319*10^9)</f>
        <v>#DIV/0!</v>
      </c>
      <c r="X1319" s="45">
        <f>VLOOKUP($A1319,'LNST năm'!$A$2:$I$2000,8,FALSE)</f>
        <v>1</v>
      </c>
      <c r="Y1319" s="45">
        <f>VLOOKUP($A1319,'LNST năm'!$A$2:$I$2000,9,FALSE)</f>
        <v>-1</v>
      </c>
      <c r="Z1319" s="46" t="e">
        <f>VLOOKUP($A1319,LNG!$A$2:$H$1999,9,FALSE)</f>
        <v>#REF!</v>
      </c>
      <c r="AA1319" s="162" t="e">
        <f>VLOOKUP($A1319,'GIÁ CP'!$A$2:$D$2000,4,FALSE)/Z1319</f>
        <v>#REF!</v>
      </c>
    </row>
    <row r="1320" spans="1:27">
      <c r="A1320" s="18" t="s">
        <v>972</v>
      </c>
      <c r="B1320" s="18" t="s">
        <v>2444</v>
      </c>
      <c r="C1320" s="154" t="str">
        <f>VLOOKUP(A1320,'GIÁ CP'!$K$2:$M$2000,3,FALSE)</f>
        <v xml:space="preserve">Dược phẩm </v>
      </c>
      <c r="D1320" s="43">
        <f>VLOOKUP($A1320,'Doanh thu'!$A$3:$Q$2000,9,FALSE)/1000000000</f>
        <v>206.625921568</v>
      </c>
      <c r="E1320" s="43">
        <f>VLOOKUP($A1320,'Doanh thu'!$A$3:$Q$2000,10,FALSE)/1000000000</f>
        <v>203.56670986</v>
      </c>
      <c r="F1320" s="43">
        <f>VLOOKUP($A1320,'Doanh thu'!$A$3:$Q$2000,11,FALSE)/1000000000</f>
        <v>233.181847554</v>
      </c>
      <c r="G1320" s="43">
        <f>VLOOKUP($A1320,'Doanh thu'!$A$3:$Q$2000,12,FALSE)/1000000000</f>
        <v>207.92574293999999</v>
      </c>
      <c r="H1320" s="43">
        <f>VLOOKUP($A1320,LNST!$A$3:$Q$1635,9,FALSE)/1000000000</f>
        <v>11.358663732</v>
      </c>
      <c r="I1320" s="43">
        <f>VLOOKUP($A1320,LNST!$A$3:$Q$1635,10,FALSE)/1000000000</f>
        <v>12.82925612</v>
      </c>
      <c r="J1320" s="43">
        <f>VLOOKUP($A1320,LNST!$A$3:$Q$1635,11,FALSE)/1000000000</f>
        <v>14.761709767999999</v>
      </c>
      <c r="K1320" s="43">
        <f>VLOOKUP($A1320,LNST!$A$3:$Q$1635,12,FALSE)/1000000000</f>
        <v>13.50075966</v>
      </c>
      <c r="L1320" s="45">
        <f>VLOOKUP($A1320,'Doanh thu'!$A$3:$Q$2000,14,FALSE)</f>
        <v>8.9693231251562713E-2</v>
      </c>
      <c r="M1320" s="45">
        <f>VLOOKUP($A1320,'Doanh thu'!$A$3:$Q$2000,15,FALSE)</f>
        <v>2.434323259665833E-2</v>
      </c>
      <c r="N1320" s="45">
        <f>VLOOKUP($A1320,'Doanh thu'!$A$3:$Q$2000,16,FALSE)</f>
        <v>4.3209952607079154E-2</v>
      </c>
      <c r="O1320" s="45">
        <f>VLOOKUP($A1320,'Doanh thu'!$A$3:$Q$2000,17,FALSE)</f>
        <v>3.2917238170968088E-2</v>
      </c>
      <c r="P1320" s="45">
        <f>VLOOKUP($A1320,LNST!$A$3:$R$1635,14,FALSE)</f>
        <v>-4.7965645687173993E-2</v>
      </c>
      <c r="Q1320" s="45">
        <f>VLOOKUP($A1320,LNST!$A$3:$R$1635,15,FALSE)</f>
        <v>2.0675759791633809E-2</v>
      </c>
      <c r="R1320" s="45">
        <f>VLOOKUP($A1320,LNST!$A$3:$R$1635,16,FALSE)</f>
        <v>2.3075868782552248E-2</v>
      </c>
      <c r="S1320" s="45">
        <f>VLOOKUP($A1320,LNST!$A$3:$R$1635,17,FALSE)</f>
        <v>3.1237218512420936E-2</v>
      </c>
      <c r="T1320" s="45">
        <f>VLOOKUP($A1320,LNG!$A$2:$H$1999,4,FALSE)/(D1320*10^9)</f>
        <v>0.26822054618041236</v>
      </c>
      <c r="U1320" s="45">
        <f>VLOOKUP($A1320,LNG!$A$2:$H$1999,5,FALSE)/(E1320*10^9)</f>
        <v>0.29843781342627829</v>
      </c>
      <c r="V1320" s="45">
        <f>VLOOKUP($A1320,LNG!$A$2:$H$1999,6,FALSE)/(F1320*10^9)</f>
        <v>0.27211333794885506</v>
      </c>
      <c r="W1320" s="45">
        <f>VLOOKUP($A1320,LNG!$A$2:$H$1999,7,FALSE)/(G1320*10^9)</f>
        <v>0.36510667594876117</v>
      </c>
      <c r="X1320" s="45">
        <f>VLOOKUP($A1320,'LNST năm'!$A$2:$I$2000,8,FALSE)</f>
        <v>6.1903669049083371E-2</v>
      </c>
      <c r="Y1320" s="45">
        <f>VLOOKUP($A1320,'LNST năm'!$A$2:$I$2000,9,FALSE)</f>
        <v>6.5566409128654968E-2</v>
      </c>
      <c r="Z1320" s="46" t="e">
        <f>VLOOKUP($A1320,LNG!$A$2:$H$1999,9,FALSE)</f>
        <v>#REF!</v>
      </c>
      <c r="AA1320" s="162" t="e">
        <f>VLOOKUP($A1320,'GIÁ CP'!$A$2:$D$2000,4,FALSE)/Z1320</f>
        <v>#REF!</v>
      </c>
    </row>
    <row r="1321" spans="1:27" hidden="1">
      <c r="A1321" s="18" t="s">
        <v>772</v>
      </c>
      <c r="B1321" s="18" t="s">
        <v>3328</v>
      </c>
      <c r="C1321" s="154" t="str">
        <f>VLOOKUP(A1321,'GIÁ CP'!$K$2:$M$2000,3,FALSE)</f>
        <v xml:space="preserve">Viễn thông cố định </v>
      </c>
      <c r="D1321" s="43">
        <f>VLOOKUP($A1321,'Doanh thu'!$A$3:$Q$2000,9,FALSE)/1000000000</f>
        <v>99.436277891000003</v>
      </c>
      <c r="E1321" s="43">
        <f>VLOOKUP($A1321,'Doanh thu'!$A$3:$Q$2000,10,FALSE)/1000000000</f>
        <v>145.44175016</v>
      </c>
      <c r="F1321" s="43">
        <f>VLOOKUP($A1321,'Doanh thu'!$A$3:$Q$2000,11,FALSE)/1000000000</f>
        <v>99.895368646999998</v>
      </c>
      <c r="G1321" s="43">
        <f>VLOOKUP($A1321,'Doanh thu'!$A$3:$Q$2000,12,FALSE)/1000000000</f>
        <v>90.860476351000003</v>
      </c>
      <c r="H1321" s="43">
        <f>VLOOKUP($A1321,LNST!$A$3:$Q$1635,9,FALSE)/1000000000</f>
        <v>19.276959279</v>
      </c>
      <c r="I1321" s="43">
        <f>VLOOKUP($A1321,LNST!$A$3:$Q$1635,10,FALSE)/1000000000</f>
        <v>22.348112407999999</v>
      </c>
      <c r="J1321" s="43">
        <f>VLOOKUP($A1321,LNST!$A$3:$Q$1635,11,FALSE)/1000000000</f>
        <v>13.816171813</v>
      </c>
      <c r="K1321" s="43">
        <f>VLOOKUP($A1321,LNST!$A$3:$Q$1635,12,FALSE)/1000000000</f>
        <v>16.779223514000002</v>
      </c>
      <c r="L1321" s="45">
        <f>VLOOKUP($A1321,'Doanh thu'!$A$3:$Q$2000,14,FALSE)</f>
        <v>0.14062995951284821</v>
      </c>
      <c r="M1321" s="45">
        <f>VLOOKUP($A1321,'Doanh thu'!$A$3:$Q$2000,15,FALSE)</f>
        <v>0.62985390858667567</v>
      </c>
      <c r="N1321" s="45">
        <f>VLOOKUP($A1321,'Doanh thu'!$A$3:$Q$2000,16,FALSE)</f>
        <v>-0.15213938759952148</v>
      </c>
      <c r="O1321" s="45">
        <f>VLOOKUP($A1321,'Doanh thu'!$A$3:$Q$2000,17,FALSE)</f>
        <v>0.22164235920391626</v>
      </c>
      <c r="P1321" s="45">
        <f>VLOOKUP($A1321,LNST!$A$3:$R$1635,14,FALSE)</f>
        <v>4.5178849222670361E-2</v>
      </c>
      <c r="Q1321" s="45">
        <f>VLOOKUP($A1321,LNST!$A$3:$R$1635,15,FALSE)</f>
        <v>0.51841389219293976</v>
      </c>
      <c r="R1321" s="45">
        <f>VLOOKUP($A1321,LNST!$A$3:$R$1635,16,FALSE)</f>
        <v>-6.6711104270320079E-2</v>
      </c>
      <c r="S1321" s="45">
        <f>VLOOKUP($A1321,LNST!$A$3:$R$1635,17,FALSE)</f>
        <v>-2.1497280062380969E-2</v>
      </c>
      <c r="T1321" s="45">
        <f>VLOOKUP($A1321,LNG!$A$2:$H$1999,4,FALSE)/(D1321*10^9)</f>
        <v>0.29142991446005112</v>
      </c>
      <c r="U1321" s="45">
        <f>VLOOKUP($A1321,LNG!$A$2:$H$1999,5,FALSE)/(E1321*10^9)</f>
        <v>0.23528002896936537</v>
      </c>
      <c r="V1321" s="45">
        <f>VLOOKUP($A1321,LNG!$A$2:$H$1999,6,FALSE)/(F1321*10^9)</f>
        <v>0.36026443087840582</v>
      </c>
      <c r="W1321" s="45">
        <f>VLOOKUP($A1321,LNG!$A$2:$H$1999,7,FALSE)/(G1321*10^9)</f>
        <v>0.30865380550793631</v>
      </c>
      <c r="X1321" s="45">
        <f>VLOOKUP($A1321,'LNST năm'!$A$2:$I$2000,8,FALSE)</f>
        <v>0.17768382461300114</v>
      </c>
      <c r="Y1321" s="45">
        <f>VLOOKUP($A1321,'LNST năm'!$A$2:$I$2000,9,FALSE)</f>
        <v>0.28938856189351836</v>
      </c>
      <c r="Z1321" s="46" t="e">
        <f>VLOOKUP($A1321,LNG!$A$2:$H$1999,9,FALSE)</f>
        <v>#REF!</v>
      </c>
      <c r="AA1321" s="162" t="e">
        <f>VLOOKUP($A1321,'GIÁ CP'!$A$2:$D$2000,4,FALSE)/Z1321</f>
        <v>#REF!</v>
      </c>
    </row>
    <row r="1322" spans="1:27" hidden="1">
      <c r="A1322" s="18" t="s">
        <v>57</v>
      </c>
      <c r="B1322" s="18" t="s">
        <v>1707</v>
      </c>
      <c r="C1322" s="154" t="str">
        <f>VLOOKUP(A1322,'GIÁ CP'!$K$2:$M$2000,3,FALSE)</f>
        <v xml:space="preserve">Xây dựng </v>
      </c>
      <c r="D1322" s="43">
        <f>VLOOKUP($A1322,'Doanh thu'!$A$3:$Q$2000,9,FALSE)/1000000000</f>
        <v>8237.2101090119995</v>
      </c>
      <c r="E1322" s="43">
        <f>VLOOKUP($A1322,'Doanh thu'!$A$3:$Q$2000,10,FALSE)/1000000000</f>
        <v>7451.776029867</v>
      </c>
      <c r="F1322" s="43">
        <f>VLOOKUP($A1322,'Doanh thu'!$A$3:$Q$2000,11,FALSE)/1000000000</f>
        <v>10007.247475921</v>
      </c>
      <c r="G1322" s="43">
        <f>VLOOKUP($A1322,'Doanh thu'!$A$3:$Q$2000,12,FALSE)/1000000000</f>
        <v>6409.4164469019997</v>
      </c>
      <c r="H1322" s="43">
        <f>VLOOKUP($A1322,LNST!$A$3:$Q$1635,9,FALSE)/1000000000</f>
        <v>201.53487838699999</v>
      </c>
      <c r="I1322" s="43">
        <f>VLOOKUP($A1322,LNST!$A$3:$Q$1635,10,FALSE)/1000000000</f>
        <v>294.80753501800001</v>
      </c>
      <c r="J1322" s="43">
        <f>VLOOKUP($A1322,LNST!$A$3:$Q$1635,11,FALSE)/1000000000</f>
        <v>227.84334865100001</v>
      </c>
      <c r="K1322" s="43">
        <f>VLOOKUP($A1322,LNST!$A$3:$Q$1635,12,FALSE)/1000000000</f>
        <v>118.927614945</v>
      </c>
      <c r="L1322" s="45">
        <f>VLOOKUP($A1322,'Doanh thu'!$A$3:$Q$2000,14,FALSE)</f>
        <v>0.24892885971945122</v>
      </c>
      <c r="M1322" s="45">
        <f>VLOOKUP($A1322,'Doanh thu'!$A$3:$Q$2000,15,FALSE)</f>
        <v>0.56585817018881968</v>
      </c>
      <c r="N1322" s="45">
        <f>VLOOKUP($A1322,'Doanh thu'!$A$3:$Q$2000,16,FALSE)</f>
        <v>0.45335942135030538</v>
      </c>
      <c r="O1322" s="45">
        <f>VLOOKUP($A1322,'Doanh thu'!$A$3:$Q$2000,17,FALSE)</f>
        <v>0.28116195219219658</v>
      </c>
      <c r="P1322" s="45">
        <f>VLOOKUP($A1322,LNST!$A$3:$R$1635,14,FALSE)</f>
        <v>1.9223350946023372</v>
      </c>
      <c r="Q1322" s="45">
        <f>VLOOKUP($A1322,LNST!$A$3:$R$1635,15,FALSE)</f>
        <v>2.1727256765923628</v>
      </c>
      <c r="R1322" s="45">
        <f>VLOOKUP($A1322,LNST!$A$3:$R$1635,16,FALSE)</f>
        <v>1.1782891798902746</v>
      </c>
      <c r="S1322" s="45">
        <f>VLOOKUP($A1322,LNST!$A$3:$R$1635,17,FALSE)</f>
        <v>1.0815860610713237</v>
      </c>
      <c r="T1322" s="45">
        <f>VLOOKUP($A1322,LNG!$A$2:$H$1999,4,FALSE)/(D1322*10^9)</f>
        <v>1.8940460767209101E-2</v>
      </c>
      <c r="U1322" s="45">
        <f>VLOOKUP($A1322,LNG!$A$2:$H$1999,5,FALSE)/(E1322*10^9)</f>
        <v>3.4424052254235345E-2</v>
      </c>
      <c r="V1322" s="45">
        <f>VLOOKUP($A1322,LNG!$A$2:$H$1999,6,FALSE)/(F1322*10^9)</f>
        <v>3.2156800281126614E-2</v>
      </c>
      <c r="W1322" s="45">
        <f>VLOOKUP($A1322,LNG!$A$2:$H$1999,7,FALSE)/(G1322*10^9)</f>
        <v>5.7887208362679347E-2</v>
      </c>
      <c r="X1322" s="45">
        <f>VLOOKUP($A1322,'LNST năm'!$A$2:$I$2000,8,FALSE)</f>
        <v>-1</v>
      </c>
      <c r="Y1322" s="45">
        <f>VLOOKUP($A1322,'LNST năm'!$A$2:$I$2000,9,FALSE)</f>
        <v>-1</v>
      </c>
      <c r="Z1322" s="46" t="e">
        <f>VLOOKUP($A1322,LNG!$A$2:$H$1999,9,FALSE)</f>
        <v>#REF!</v>
      </c>
      <c r="AA1322" s="162" t="e">
        <f>VLOOKUP($A1322,'GIÁ CP'!$A$2:$D$2000,4,FALSE)/Z1322</f>
        <v>#REF!</v>
      </c>
    </row>
    <row r="1323" spans="1:27" hidden="1">
      <c r="A1323" s="18" t="s">
        <v>788</v>
      </c>
      <c r="B1323" s="18" t="s">
        <v>2825</v>
      </c>
      <c r="C1323" s="154" t="str">
        <f>VLOOKUP(A1323,'GIÁ CP'!$K$2:$M$2000,3,FALSE)</f>
        <v xml:space="preserve">Sản xuất &amp; Phân phối Điện </v>
      </c>
      <c r="D1323" s="43">
        <f>VLOOKUP($A1323,'Doanh thu'!$A$3:$Q$2000,9,FALSE)/1000000000</f>
        <v>2971.7899993159999</v>
      </c>
      <c r="E1323" s="43">
        <f>VLOOKUP($A1323,'Doanh thu'!$A$3:$Q$2000,10,FALSE)/1000000000</f>
        <v>2040.506229545</v>
      </c>
      <c r="F1323" s="43">
        <f>VLOOKUP($A1323,'Doanh thu'!$A$3:$Q$2000,11,FALSE)/1000000000</f>
        <v>2061.0857579499998</v>
      </c>
      <c r="G1323" s="43">
        <f>VLOOKUP($A1323,'Doanh thu'!$A$3:$Q$2000,12,FALSE)/1000000000</f>
        <v>2545.194017367</v>
      </c>
      <c r="H1323" s="43">
        <f>VLOOKUP($A1323,LNST!$A$3:$Q$1635,9,FALSE)/1000000000</f>
        <v>241.69998688999999</v>
      </c>
      <c r="I1323" s="43">
        <f>VLOOKUP($A1323,LNST!$A$3:$Q$1635,10,FALSE)/1000000000</f>
        <v>-15.048643949000001</v>
      </c>
      <c r="J1323" s="43">
        <f>VLOOKUP($A1323,LNST!$A$3:$Q$1635,11,FALSE)/1000000000</f>
        <v>-50.316591608000003</v>
      </c>
      <c r="K1323" s="43">
        <f>VLOOKUP($A1323,LNST!$A$3:$Q$1635,12,FALSE)/1000000000</f>
        <v>216.046773277</v>
      </c>
      <c r="L1323" s="45">
        <f>VLOOKUP($A1323,'Doanh thu'!$A$3:$Q$2000,14,FALSE)</f>
        <v>-0.13917216910959374</v>
      </c>
      <c r="M1323" s="45">
        <f>VLOOKUP($A1323,'Doanh thu'!$A$3:$Q$2000,15,FALSE)</f>
        <v>-0.13707211881317843</v>
      </c>
      <c r="N1323" s="45">
        <f>VLOOKUP($A1323,'Doanh thu'!$A$3:$Q$2000,16,FALSE)</f>
        <v>-0.15208902459692417</v>
      </c>
      <c r="O1323" s="45">
        <f>VLOOKUP($A1323,'Doanh thu'!$A$3:$Q$2000,17,FALSE)</f>
        <v>-4.2238319498660401E-2</v>
      </c>
      <c r="P1323" s="45">
        <f>VLOOKUP($A1323,LNST!$A$3:$R$1635,14,FALSE)</f>
        <v>-0.12578860312938123</v>
      </c>
      <c r="Q1323" s="45">
        <f>VLOOKUP($A1323,LNST!$A$3:$R$1635,15,FALSE)</f>
        <v>-0.64467376926404907</v>
      </c>
      <c r="R1323" s="45">
        <f>VLOOKUP($A1323,LNST!$A$3:$R$1635,16,FALSE)</f>
        <v>0.69142904897940549</v>
      </c>
      <c r="S1323" s="45">
        <f>VLOOKUP($A1323,LNST!$A$3:$R$1635,17,FALSE)</f>
        <v>0.30075854676936803</v>
      </c>
      <c r="T1323" s="45">
        <f>VLOOKUP($A1323,LNG!$A$2:$H$1999,4,FALSE)/(D1323*10^9)</f>
        <v>6.9686819091747995E-2</v>
      </c>
      <c r="U1323" s="45">
        <f>VLOOKUP($A1323,LNG!$A$2:$H$1999,5,FALSE)/(E1323*10^9)</f>
        <v>0.14508578232324928</v>
      </c>
      <c r="V1323" s="45">
        <f>VLOOKUP($A1323,LNG!$A$2:$H$1999,6,FALSE)/(F1323*10^9)</f>
        <v>-4.8780109664140923E-4</v>
      </c>
      <c r="W1323" s="45">
        <f>VLOOKUP($A1323,LNG!$A$2:$H$1999,7,FALSE)/(G1323*10^9)</f>
        <v>-1.1635970758189E-2</v>
      </c>
      <c r="X1323" s="45">
        <f>VLOOKUP($A1323,'LNST năm'!$A$2:$I$2000,8,FALSE)</f>
        <v>0.62756671118405927</v>
      </c>
      <c r="Y1323" s="45">
        <f>VLOOKUP($A1323,'LNST năm'!$A$2:$I$2000,9,FALSE)</f>
        <v>-8.3137749382791393E-2</v>
      </c>
      <c r="Z1323" s="46" t="e">
        <f>VLOOKUP($A1323,LNG!$A$2:$H$1999,9,FALSE)</f>
        <v>#REF!</v>
      </c>
      <c r="AA1323" s="162" t="e">
        <f>VLOOKUP($A1323,'GIÁ CP'!$A$2:$D$2000,4,FALSE)/Z1323</f>
        <v>#REF!</v>
      </c>
    </row>
    <row r="1324" spans="1:27">
      <c r="A1324" s="18" t="s">
        <v>606</v>
      </c>
      <c r="B1324" s="18" t="s">
        <v>2320</v>
      </c>
      <c r="C1324" s="154" t="str">
        <f>VLOOKUP(A1324,'GIÁ CP'!$K$2:$M$2000,3,FALSE)</f>
        <v xml:space="preserve">Xây dựng </v>
      </c>
      <c r="D1324" s="43" t="e">
        <f>VLOOKUP($A1324,'Doanh thu'!$A$3:$Q$2000,9,FALSE)/1000000000</f>
        <v>#N/A</v>
      </c>
      <c r="E1324" s="43" t="e">
        <f>VLOOKUP($A1324,'Doanh thu'!$A$3:$Q$2000,10,FALSE)/1000000000</f>
        <v>#N/A</v>
      </c>
      <c r="F1324" s="43" t="e">
        <f>VLOOKUP($A1324,'Doanh thu'!$A$3:$Q$2000,11,FALSE)/1000000000</f>
        <v>#N/A</v>
      </c>
      <c r="G1324" s="43" t="e">
        <f>VLOOKUP($A1324,'Doanh thu'!$A$3:$Q$2000,12,FALSE)/1000000000</f>
        <v>#N/A</v>
      </c>
      <c r="H1324" s="43" t="e">
        <f>VLOOKUP($A1324,LNST!$A$3:$Q$1635,9,FALSE)/1000000000</f>
        <v>#N/A</v>
      </c>
      <c r="I1324" s="43" t="e">
        <f>VLOOKUP($A1324,LNST!$A$3:$Q$1635,10,FALSE)/1000000000</f>
        <v>#N/A</v>
      </c>
      <c r="J1324" s="43" t="e">
        <f>VLOOKUP($A1324,LNST!$A$3:$Q$1635,11,FALSE)/1000000000</f>
        <v>#N/A</v>
      </c>
      <c r="K1324" s="43" t="e">
        <f>VLOOKUP($A1324,LNST!$A$3:$Q$1635,12,FALSE)/1000000000</f>
        <v>#N/A</v>
      </c>
      <c r="L1324" s="45" t="e">
        <f>VLOOKUP($A1324,'Doanh thu'!$A$3:$Q$2000,14,FALSE)</f>
        <v>#N/A</v>
      </c>
      <c r="M1324" s="45" t="e">
        <f>VLOOKUP($A1324,'Doanh thu'!$A$3:$Q$2000,15,FALSE)</f>
        <v>#N/A</v>
      </c>
      <c r="N1324" s="45" t="e">
        <f>VLOOKUP($A1324,'Doanh thu'!$A$3:$Q$2000,16,FALSE)</f>
        <v>#N/A</v>
      </c>
      <c r="O1324" s="45" t="e">
        <f>VLOOKUP($A1324,'Doanh thu'!$A$3:$Q$2000,17,FALSE)</f>
        <v>#N/A</v>
      </c>
      <c r="P1324" s="45" t="e">
        <f>VLOOKUP($A1324,LNST!$A$3:$R$1635,14,FALSE)</f>
        <v>#N/A</v>
      </c>
      <c r="Q1324" s="45" t="e">
        <f>VLOOKUP($A1324,LNST!$A$3:$R$1635,15,FALSE)</f>
        <v>#N/A</v>
      </c>
      <c r="R1324" s="45" t="e">
        <f>VLOOKUP($A1324,LNST!$A$3:$R$1635,16,FALSE)</f>
        <v>#N/A</v>
      </c>
      <c r="S1324" s="45" t="e">
        <f>VLOOKUP($A1324,LNST!$A$3:$R$1635,17,FALSE)</f>
        <v>#N/A</v>
      </c>
      <c r="T1324" s="45" t="e">
        <f>VLOOKUP($A1324,LNG!$A$2:$H$1999,4,FALSE)/(D1324*10^9)</f>
        <v>#N/A</v>
      </c>
      <c r="U1324" s="45" t="e">
        <f>VLOOKUP($A1324,LNG!$A$2:$H$1999,5,FALSE)/(E1324*10^9)</f>
        <v>#N/A</v>
      </c>
      <c r="V1324" s="45" t="e">
        <f>VLOOKUP($A1324,LNG!$A$2:$H$1999,6,FALSE)/(F1324*10^9)</f>
        <v>#N/A</v>
      </c>
      <c r="W1324" s="45" t="e">
        <f>VLOOKUP($A1324,LNG!$A$2:$H$1999,7,FALSE)/(G1324*10^9)</f>
        <v>#N/A</v>
      </c>
      <c r="X1324" s="45" t="e">
        <f>VLOOKUP($A1324,'LNST năm'!$A$2:$I$2000,8,FALSE)</f>
        <v>#N/A</v>
      </c>
      <c r="Y1324" s="45" t="e">
        <f>VLOOKUP($A1324,'LNST năm'!$A$2:$I$2000,9,FALSE)</f>
        <v>#N/A</v>
      </c>
      <c r="Z1324" s="46" t="e">
        <f>VLOOKUP($A1324,LNG!$A$2:$H$1999,9,FALSE)</f>
        <v>#N/A</v>
      </c>
      <c r="AA1324" s="162" t="e">
        <f>VLOOKUP($A1324,'GIÁ CP'!$A$2:$D$2000,4,FALSE)/Z1324</f>
        <v>#N/A</v>
      </c>
    </row>
    <row r="1325" spans="1:27" hidden="1">
      <c r="A1325" s="18" t="s">
        <v>3528</v>
      </c>
      <c r="B1325" s="18" t="s">
        <v>3529</v>
      </c>
      <c r="C1325" s="154" t="str">
        <f>VLOOKUP(A1325,'GIÁ CP'!$K$2:$M$2000,3,FALSE)</f>
        <v xml:space="preserve">Thực phẩm </v>
      </c>
      <c r="D1325" s="43">
        <f>VLOOKUP($A1325,'Doanh thu'!$A$3:$Q$2000,9,FALSE)/1000000000</f>
        <v>806.28823521799995</v>
      </c>
      <c r="E1325" s="43">
        <f>VLOOKUP($A1325,'Doanh thu'!$A$3:$Q$2000,10,FALSE)/1000000000</f>
        <v>716.23432304699998</v>
      </c>
      <c r="F1325" s="43">
        <f>VLOOKUP($A1325,'Doanh thu'!$A$3:$Q$2000,11,FALSE)/1000000000</f>
        <v>721.20029154099996</v>
      </c>
      <c r="G1325" s="43">
        <f>VLOOKUP($A1325,'Doanh thu'!$A$3:$Q$2000,12,FALSE)/1000000000</f>
        <v>741.550010628</v>
      </c>
      <c r="H1325" s="43">
        <f>VLOOKUP($A1325,LNST!$A$3:$Q$1635,9,FALSE)/1000000000</f>
        <v>75.742454843000004</v>
      </c>
      <c r="I1325" s="43">
        <f>VLOOKUP($A1325,LNST!$A$3:$Q$1635,10,FALSE)/1000000000</f>
        <v>28.064269882000001</v>
      </c>
      <c r="J1325" s="43">
        <f>VLOOKUP($A1325,LNST!$A$3:$Q$1635,11,FALSE)/1000000000</f>
        <v>64.139161694999999</v>
      </c>
      <c r="K1325" s="43">
        <f>VLOOKUP($A1325,LNST!$A$3:$Q$1635,12,FALSE)/1000000000</f>
        <v>80.118557404000001</v>
      </c>
      <c r="L1325" s="45">
        <f>VLOOKUP($A1325,'Doanh thu'!$A$3:$Q$2000,14,FALSE)</f>
        <v>-3.3642311689084897E-3</v>
      </c>
      <c r="M1325" s="45">
        <f>VLOOKUP($A1325,'Doanh thu'!$A$3:$Q$2000,15,FALSE)</f>
        <v>-3.1695182701883616E-2</v>
      </c>
      <c r="N1325" s="45">
        <f>VLOOKUP($A1325,'Doanh thu'!$A$3:$Q$2000,16,FALSE)</f>
        <v>-2.9174218779483969E-2</v>
      </c>
      <c r="O1325" s="45">
        <f>VLOOKUP($A1325,'Doanh thu'!$A$3:$Q$2000,17,FALSE)</f>
        <v>0.25441662029256618</v>
      </c>
      <c r="P1325" s="45">
        <f>VLOOKUP($A1325,LNST!$A$3:$R$1635,14,FALSE)</f>
        <v>0.34455854797230706</v>
      </c>
      <c r="Q1325" s="45">
        <f>VLOOKUP($A1325,LNST!$A$3:$R$1635,15,FALSE)</f>
        <v>-0.34125877825256762</v>
      </c>
      <c r="R1325" s="45">
        <f>VLOOKUP($A1325,LNST!$A$3:$R$1635,16,FALSE)</f>
        <v>-9.7054417684137487E-2</v>
      </c>
      <c r="S1325" s="45">
        <f>VLOOKUP($A1325,LNST!$A$3:$R$1635,17,FALSE)</f>
        <v>0.67725010990805246</v>
      </c>
      <c r="T1325" s="45">
        <f>VLOOKUP($A1325,LNG!$A$2:$H$1999,4,FALSE)/(D1325*10^9)</f>
        <v>0.18043379169567747</v>
      </c>
      <c r="U1325" s="45">
        <f>VLOOKUP($A1325,LNG!$A$2:$H$1999,5,FALSE)/(E1325*10^9)</f>
        <v>0.33476310601114007</v>
      </c>
      <c r="V1325" s="45">
        <f>VLOOKUP($A1325,LNG!$A$2:$H$1999,6,FALSE)/(F1325*10^9)</f>
        <v>0.28034728655334407</v>
      </c>
      <c r="W1325" s="45">
        <f>VLOOKUP($A1325,LNG!$A$2:$H$1999,7,FALSE)/(G1325*10^9)</f>
        <v>0.28257370990331954</v>
      </c>
      <c r="X1325" s="45">
        <f>VLOOKUP($A1325,'LNST năm'!$A$2:$I$2000,8,FALSE)</f>
        <v>-1.9129980721619172E-2</v>
      </c>
      <c r="Y1325" s="45">
        <f>VLOOKUP($A1325,'LNST năm'!$A$2:$I$2000,9,FALSE)</f>
        <v>-0.14617092454471825</v>
      </c>
      <c r="Z1325" s="46" t="e">
        <f>VLOOKUP($A1325,LNG!$A$2:$H$1999,9,FALSE)</f>
        <v>#REF!</v>
      </c>
      <c r="AA1325" s="162" t="e">
        <f>VLOOKUP($A1325,'GIÁ CP'!$A$2:$D$2000,4,FALSE)/Z1325</f>
        <v>#REF!</v>
      </c>
    </row>
    <row r="1326" spans="1:27" hidden="1">
      <c r="A1326" s="18" t="s">
        <v>829</v>
      </c>
      <c r="B1326" s="18" t="s">
        <v>2476</v>
      </c>
      <c r="C1326" s="154" t="str">
        <f>VLOOKUP(A1326,'GIÁ CP'!$K$2:$M$2000,3,FALSE)</f>
        <v xml:space="preserve">Vật liệu xây dựng &amp; Nội thất </v>
      </c>
      <c r="D1326" s="43">
        <f>VLOOKUP($A1326,'Doanh thu'!$A$3:$Q$2000,9,FALSE)/1000000000</f>
        <v>47.763690179000001</v>
      </c>
      <c r="E1326" s="43">
        <f>VLOOKUP($A1326,'Doanh thu'!$A$3:$Q$2000,10,FALSE)/1000000000</f>
        <v>68.732317219999999</v>
      </c>
      <c r="F1326" s="43">
        <f>VLOOKUP($A1326,'Doanh thu'!$A$3:$Q$2000,11,FALSE)/1000000000</f>
        <v>79.294453583000006</v>
      </c>
      <c r="G1326" s="43">
        <f>VLOOKUP($A1326,'Doanh thu'!$A$3:$Q$2000,12,FALSE)/1000000000</f>
        <v>54.186813000000001</v>
      </c>
      <c r="H1326" s="43">
        <f>VLOOKUP($A1326,LNST!$A$3:$Q$1635,9,FALSE)/1000000000</f>
        <v>5.6395077020000004</v>
      </c>
      <c r="I1326" s="43">
        <f>VLOOKUP($A1326,LNST!$A$3:$Q$1635,10,FALSE)/1000000000</f>
        <v>9.0333420600000007</v>
      </c>
      <c r="J1326" s="43">
        <f>VLOOKUP($A1326,LNST!$A$3:$Q$1635,11,FALSE)/1000000000</f>
        <v>2.0336285250000001</v>
      </c>
      <c r="K1326" s="43">
        <f>VLOOKUP($A1326,LNST!$A$3:$Q$1635,12,FALSE)/1000000000</f>
        <v>2.7437145169999999</v>
      </c>
      <c r="L1326" s="45">
        <f>VLOOKUP($A1326,'Doanh thu'!$A$3:$Q$2000,14,FALSE)</f>
        <v>-0.15236256685328622</v>
      </c>
      <c r="M1326" s="45">
        <f>VLOOKUP($A1326,'Doanh thu'!$A$3:$Q$2000,15,FALSE)</f>
        <v>0.41575096584459265</v>
      </c>
      <c r="N1326" s="45">
        <f>VLOOKUP($A1326,'Doanh thu'!$A$3:$Q$2000,16,FALSE)</f>
        <v>0.72151347673732003</v>
      </c>
      <c r="O1326" s="45">
        <f>VLOOKUP($A1326,'Doanh thu'!$A$3:$Q$2000,17,FALSE)</f>
        <v>0.70330452033492963</v>
      </c>
      <c r="P1326" s="45">
        <f>VLOOKUP($A1326,LNST!$A$3:$R$1635,14,FALSE)</f>
        <v>3.1293160777142011</v>
      </c>
      <c r="Q1326" s="45">
        <f>VLOOKUP($A1326,LNST!$A$3:$R$1635,15,FALSE)</f>
        <v>3.9808045052630359</v>
      </c>
      <c r="R1326" s="45">
        <f>VLOOKUP($A1326,LNST!$A$3:$R$1635,16,FALSE)</f>
        <v>1.6906543263793219</v>
      </c>
      <c r="S1326" s="45">
        <f>VLOOKUP($A1326,LNST!$A$3:$R$1635,17,FALSE)</f>
        <v>1.3185700601558907</v>
      </c>
      <c r="T1326" s="45">
        <f>VLOOKUP($A1326,LNG!$A$2:$H$1999,4,FALSE)/(D1326*10^9)</f>
        <v>0.18344123329173309</v>
      </c>
      <c r="U1326" s="45">
        <f>VLOOKUP($A1326,LNG!$A$2:$H$1999,5,FALSE)/(E1326*10^9)</f>
        <v>0.17527499044502606</v>
      </c>
      <c r="V1326" s="45">
        <f>VLOOKUP($A1326,LNG!$A$2:$H$1999,6,FALSE)/(F1326*10^9)</f>
        <v>0.30344790594734122</v>
      </c>
      <c r="W1326" s="45">
        <f>VLOOKUP($A1326,LNG!$A$2:$H$1999,7,FALSE)/(G1326*10^9)</f>
        <v>0.35334939024740208</v>
      </c>
      <c r="X1326" s="45">
        <f>VLOOKUP($A1326,'LNST năm'!$A$2:$I$2000,8,FALSE)</f>
        <v>1</v>
      </c>
      <c r="Y1326" s="45">
        <f>VLOOKUP($A1326,'LNST năm'!$A$2:$I$2000,9,FALSE)</f>
        <v>-1</v>
      </c>
      <c r="Z1326" s="46" t="e">
        <f>VLOOKUP($A1326,LNG!$A$2:$H$1999,9,FALSE)</f>
        <v>#REF!</v>
      </c>
      <c r="AA1326" s="162" t="e">
        <f>VLOOKUP($A1326,'GIÁ CP'!$A$2:$D$2000,4,FALSE)/Z1326</f>
        <v>#REF!</v>
      </c>
    </row>
    <row r="1327" spans="1:27">
      <c r="A1327" s="18" t="s">
        <v>378</v>
      </c>
      <c r="B1327" s="18" t="s">
        <v>2085</v>
      </c>
      <c r="C1327" s="154" t="str">
        <f>VLOOKUP(A1327,'GIÁ CP'!$K$2:$M$2000,3,FALSE)</f>
        <v xml:space="preserve">Sách, ấn bản &amp; sản phẩm văn hóa </v>
      </c>
      <c r="D1327" s="43" t="e">
        <f>VLOOKUP($A1327,'Doanh thu'!$A$3:$Q$2000,9,FALSE)/1000000000</f>
        <v>#N/A</v>
      </c>
      <c r="E1327" s="43" t="e">
        <f>VLOOKUP($A1327,'Doanh thu'!$A$3:$Q$2000,10,FALSE)/1000000000</f>
        <v>#N/A</v>
      </c>
      <c r="F1327" s="43" t="e">
        <f>VLOOKUP($A1327,'Doanh thu'!$A$3:$Q$2000,11,FALSE)/1000000000</f>
        <v>#N/A</v>
      </c>
      <c r="G1327" s="43" t="e">
        <f>VLOOKUP($A1327,'Doanh thu'!$A$3:$Q$2000,12,FALSE)/1000000000</f>
        <v>#N/A</v>
      </c>
      <c r="H1327" s="43" t="e">
        <f>VLOOKUP($A1327,LNST!$A$3:$Q$1635,9,FALSE)/1000000000</f>
        <v>#N/A</v>
      </c>
      <c r="I1327" s="43" t="e">
        <f>VLOOKUP($A1327,LNST!$A$3:$Q$1635,10,FALSE)/1000000000</f>
        <v>#N/A</v>
      </c>
      <c r="J1327" s="43" t="e">
        <f>VLOOKUP($A1327,LNST!$A$3:$Q$1635,11,FALSE)/1000000000</f>
        <v>#N/A</v>
      </c>
      <c r="K1327" s="43" t="e">
        <f>VLOOKUP($A1327,LNST!$A$3:$Q$1635,12,FALSE)/1000000000</f>
        <v>#N/A</v>
      </c>
      <c r="L1327" s="45" t="e">
        <f>VLOOKUP($A1327,'Doanh thu'!$A$3:$Q$2000,14,FALSE)</f>
        <v>#N/A</v>
      </c>
      <c r="M1327" s="45" t="e">
        <f>VLOOKUP($A1327,'Doanh thu'!$A$3:$Q$2000,15,FALSE)</f>
        <v>#N/A</v>
      </c>
      <c r="N1327" s="45" t="e">
        <f>VLOOKUP($A1327,'Doanh thu'!$A$3:$Q$2000,16,FALSE)</f>
        <v>#N/A</v>
      </c>
      <c r="O1327" s="45" t="e">
        <f>VLOOKUP($A1327,'Doanh thu'!$A$3:$Q$2000,17,FALSE)</f>
        <v>#N/A</v>
      </c>
      <c r="P1327" s="45" t="e">
        <f>VLOOKUP($A1327,LNST!$A$3:$R$1635,14,FALSE)</f>
        <v>#N/A</v>
      </c>
      <c r="Q1327" s="45" t="e">
        <f>VLOOKUP($A1327,LNST!$A$3:$R$1635,15,FALSE)</f>
        <v>#N/A</v>
      </c>
      <c r="R1327" s="45" t="e">
        <f>VLOOKUP($A1327,LNST!$A$3:$R$1635,16,FALSE)</f>
        <v>#N/A</v>
      </c>
      <c r="S1327" s="45" t="e">
        <f>VLOOKUP($A1327,LNST!$A$3:$R$1635,17,FALSE)</f>
        <v>#N/A</v>
      </c>
      <c r="T1327" s="45" t="e">
        <f>VLOOKUP($A1327,LNG!$A$2:$H$1999,4,FALSE)/(D1327*10^9)</f>
        <v>#N/A</v>
      </c>
      <c r="U1327" s="45" t="e">
        <f>VLOOKUP($A1327,LNG!$A$2:$H$1999,5,FALSE)/(E1327*10^9)</f>
        <v>#N/A</v>
      </c>
      <c r="V1327" s="45" t="e">
        <f>VLOOKUP($A1327,LNG!$A$2:$H$1999,6,FALSE)/(F1327*10^9)</f>
        <v>#N/A</v>
      </c>
      <c r="W1327" s="45" t="e">
        <f>VLOOKUP($A1327,LNG!$A$2:$H$1999,7,FALSE)/(G1327*10^9)</f>
        <v>#N/A</v>
      </c>
      <c r="X1327" s="45" t="e">
        <f>VLOOKUP($A1327,'LNST năm'!$A$2:$I$2000,8,FALSE)</f>
        <v>#N/A</v>
      </c>
      <c r="Y1327" s="45" t="e">
        <f>VLOOKUP($A1327,'LNST năm'!$A$2:$I$2000,9,FALSE)</f>
        <v>#N/A</v>
      </c>
      <c r="Z1327" s="46" t="e">
        <f>VLOOKUP($A1327,LNG!$A$2:$H$1999,9,FALSE)</f>
        <v>#N/A</v>
      </c>
      <c r="AA1327" s="162" t="e">
        <f>VLOOKUP($A1327,'GIÁ CP'!$A$2:$D$2000,4,FALSE)/Z1327</f>
        <v>#N/A</v>
      </c>
    </row>
    <row r="1328" spans="1:27" hidden="1">
      <c r="A1328" s="18" t="s">
        <v>237</v>
      </c>
      <c r="B1328" s="18" t="s">
        <v>1919</v>
      </c>
      <c r="C1328" s="154" t="str">
        <f>VLOOKUP(A1328,'GIÁ CP'!$K$2:$M$2000,3,FALSE)</f>
        <v xml:space="preserve">Nhựa, cao su &amp; sợi </v>
      </c>
      <c r="D1328" s="43">
        <f>VLOOKUP($A1328,'Doanh thu'!$A$3:$Q$2000,9,FALSE)/1000000000</f>
        <v>0</v>
      </c>
      <c r="E1328" s="43">
        <f>VLOOKUP($A1328,'Doanh thu'!$A$3:$Q$2000,10,FALSE)/1000000000</f>
        <v>0</v>
      </c>
      <c r="F1328" s="43">
        <f>VLOOKUP($A1328,'Doanh thu'!$A$3:$Q$2000,11,FALSE)/1000000000</f>
        <v>0</v>
      </c>
      <c r="G1328" s="43">
        <f>VLOOKUP($A1328,'Doanh thu'!$A$3:$Q$2000,12,FALSE)/1000000000</f>
        <v>0</v>
      </c>
      <c r="H1328" s="43">
        <f>VLOOKUP($A1328,LNST!$A$3:$Q$1635,9,FALSE)/1000000000</f>
        <v>0</v>
      </c>
      <c r="I1328" s="43">
        <f>VLOOKUP($A1328,LNST!$A$3:$Q$1635,10,FALSE)/1000000000</f>
        <v>0</v>
      </c>
      <c r="J1328" s="43">
        <f>VLOOKUP($A1328,LNST!$A$3:$Q$1635,11,FALSE)/1000000000</f>
        <v>0</v>
      </c>
      <c r="K1328" s="43">
        <f>VLOOKUP($A1328,LNST!$A$3:$Q$1635,12,FALSE)/1000000000</f>
        <v>0</v>
      </c>
      <c r="L1328" s="45">
        <f>VLOOKUP($A1328,'Doanh thu'!$A$3:$Q$2000,14,FALSE)</f>
        <v>-1</v>
      </c>
      <c r="M1328" s="45" t="e">
        <f>VLOOKUP($A1328,'Doanh thu'!$A$3:$Q$2000,15,FALSE)</f>
        <v>#DIV/0!</v>
      </c>
      <c r="N1328" s="45" t="e">
        <f>VLOOKUP($A1328,'Doanh thu'!$A$3:$Q$2000,16,FALSE)</f>
        <v>#DIV/0!</v>
      </c>
      <c r="O1328" s="45" t="e">
        <f>VLOOKUP($A1328,'Doanh thu'!$A$3:$Q$2000,17,FALSE)</f>
        <v>#DIV/0!</v>
      </c>
      <c r="P1328" s="45">
        <f>VLOOKUP($A1328,LNST!$A$3:$R$1635,14,FALSE)</f>
        <v>1</v>
      </c>
      <c r="Q1328" s="45" t="e">
        <f>VLOOKUP($A1328,LNST!$A$3:$R$1635,15,FALSE)</f>
        <v>#DIV/0!</v>
      </c>
      <c r="R1328" s="45" t="e">
        <f>VLOOKUP($A1328,LNST!$A$3:$R$1635,16,FALSE)</f>
        <v>#DIV/0!</v>
      </c>
      <c r="S1328" s="45" t="e">
        <f>VLOOKUP($A1328,LNST!$A$3:$R$1635,17,FALSE)</f>
        <v>#DIV/0!</v>
      </c>
      <c r="T1328" s="45" t="e">
        <f>VLOOKUP($A1328,LNG!$A$2:$H$1999,4,FALSE)/(D1328*10^9)</f>
        <v>#DIV/0!</v>
      </c>
      <c r="U1328" s="45" t="e">
        <f>VLOOKUP($A1328,LNG!$A$2:$H$1999,5,FALSE)/(E1328*10^9)</f>
        <v>#DIV/0!</v>
      </c>
      <c r="V1328" s="45" t="e">
        <f>VLOOKUP($A1328,LNG!$A$2:$H$1999,6,FALSE)/(F1328*10^9)</f>
        <v>#DIV/0!</v>
      </c>
      <c r="W1328" s="45" t="e">
        <f>VLOOKUP($A1328,LNG!$A$2:$H$1999,7,FALSE)/(G1328*10^9)</f>
        <v>#DIV/0!</v>
      </c>
      <c r="X1328" s="45" t="e">
        <f>VLOOKUP($A1328,'LNST năm'!$A$2:$I$2000,8,FALSE)</f>
        <v>#DIV/0!</v>
      </c>
      <c r="Y1328" s="45">
        <f>VLOOKUP($A1328,'LNST năm'!$A$2:$I$2000,9,FALSE)</f>
        <v>-1</v>
      </c>
      <c r="Z1328" s="46" t="e">
        <f>VLOOKUP($A1328,LNG!$A$2:$H$1999,9,FALSE)</f>
        <v>#REF!</v>
      </c>
      <c r="AA1328" s="162" t="e">
        <f>VLOOKUP($A1328,'GIÁ CP'!$A$2:$D$2000,4,FALSE)/Z1328</f>
        <v>#REF!</v>
      </c>
    </row>
    <row r="1329" spans="1:27" hidden="1">
      <c r="A1329" s="18" t="s">
        <v>240</v>
      </c>
      <c r="B1329" s="18" t="s">
        <v>1925</v>
      </c>
      <c r="C1329" s="154" t="str">
        <f>VLOOKUP(A1329,'GIÁ CP'!$K$2:$M$2000,3,FALSE)</f>
        <v xml:space="preserve">Thiết bị viễn thông </v>
      </c>
      <c r="D1329" s="43">
        <f>VLOOKUP($A1329,'Doanh thu'!$A$3:$Q$2000,9,FALSE)/1000000000</f>
        <v>1403.762183453</v>
      </c>
      <c r="E1329" s="43">
        <f>VLOOKUP($A1329,'Doanh thu'!$A$3:$Q$2000,10,FALSE)/1000000000</f>
        <v>1540.1114702259999</v>
      </c>
      <c r="F1329" s="43">
        <f>VLOOKUP($A1329,'Doanh thu'!$A$3:$Q$2000,11,FALSE)/1000000000</f>
        <v>2018.466316151</v>
      </c>
      <c r="G1329" s="43">
        <f>VLOOKUP($A1329,'Doanh thu'!$A$3:$Q$2000,12,FALSE)/1000000000</f>
        <v>1775.352799692</v>
      </c>
      <c r="H1329" s="43">
        <f>VLOOKUP($A1329,LNST!$A$3:$Q$1635,9,FALSE)/1000000000</f>
        <v>31.112863122</v>
      </c>
      <c r="I1329" s="43">
        <f>VLOOKUP($A1329,LNST!$A$3:$Q$1635,10,FALSE)/1000000000</f>
        <v>12.260058409000001</v>
      </c>
      <c r="J1329" s="43">
        <f>VLOOKUP($A1329,LNST!$A$3:$Q$1635,11,FALSE)/1000000000</f>
        <v>49.509741980000001</v>
      </c>
      <c r="K1329" s="43">
        <f>VLOOKUP($A1329,LNST!$A$3:$Q$1635,12,FALSE)/1000000000</f>
        <v>7.7885014080000001</v>
      </c>
      <c r="L1329" s="45">
        <f>VLOOKUP($A1329,'Doanh thu'!$A$3:$Q$2000,14,FALSE)</f>
        <v>-0.14144165244484505</v>
      </c>
      <c r="M1329" s="45">
        <f>VLOOKUP($A1329,'Doanh thu'!$A$3:$Q$2000,15,FALSE)</f>
        <v>0.67618555059474161</v>
      </c>
      <c r="N1329" s="45">
        <f>VLOOKUP($A1329,'Doanh thu'!$A$3:$Q$2000,16,FALSE)</f>
        <v>1.3442693507393211</v>
      </c>
      <c r="O1329" s="45">
        <f>VLOOKUP($A1329,'Doanh thu'!$A$3:$Q$2000,17,FALSE)</f>
        <v>0.52565180246059129</v>
      </c>
      <c r="P1329" s="45">
        <f>VLOOKUP($A1329,LNST!$A$3:$R$1635,14,FALSE)</f>
        <v>-0.26427287508959951</v>
      </c>
      <c r="Q1329" s="45">
        <f>VLOOKUP($A1329,LNST!$A$3:$R$1635,15,FALSE)</f>
        <v>3.7770954613921037</v>
      </c>
      <c r="R1329" s="45">
        <f>VLOOKUP($A1329,LNST!$A$3:$R$1635,16,FALSE)</f>
        <v>1.6753716513248869</v>
      </c>
      <c r="S1329" s="45">
        <f>VLOOKUP($A1329,LNST!$A$3:$R$1635,17,FALSE)</f>
        <v>1.2143678752411973</v>
      </c>
      <c r="T1329" s="45">
        <f>VLOOKUP($A1329,LNG!$A$2:$H$1999,4,FALSE)/(D1329*10^9)</f>
        <v>3.3578997911919609E-2</v>
      </c>
      <c r="U1329" s="45">
        <f>VLOOKUP($A1329,LNG!$A$2:$H$1999,5,FALSE)/(E1329*10^9)</f>
        <v>3.5527518298380557E-2</v>
      </c>
      <c r="V1329" s="45">
        <f>VLOOKUP($A1329,LNG!$A$2:$H$1999,6,FALSE)/(F1329*10^9)</f>
        <v>2.9296477800908834E-2</v>
      </c>
      <c r="W1329" s="45">
        <f>VLOOKUP($A1329,LNG!$A$2:$H$1999,7,FALSE)/(G1329*10^9)</f>
        <v>2.7039033115743544E-2</v>
      </c>
      <c r="X1329" s="45">
        <f>VLOOKUP($A1329,'LNST năm'!$A$2:$I$2000,8,FALSE)</f>
        <v>0.10138614648335707</v>
      </c>
      <c r="Y1329" s="45">
        <f>VLOOKUP($A1329,'LNST năm'!$A$2:$I$2000,9,FALSE)</f>
        <v>2.2274260465953284</v>
      </c>
      <c r="Z1329" s="46" t="e">
        <f>VLOOKUP($A1329,LNG!$A$2:$H$1999,9,FALSE)</f>
        <v>#REF!</v>
      </c>
      <c r="AA1329" s="162" t="e">
        <f>VLOOKUP($A1329,'GIÁ CP'!$A$2:$D$2000,4,FALSE)/Z1329</f>
        <v>#REF!</v>
      </c>
    </row>
    <row r="1330" spans="1:27" hidden="1">
      <c r="A1330" s="18" t="s">
        <v>1382</v>
      </c>
      <c r="B1330" s="18" t="s">
        <v>3124</v>
      </c>
      <c r="C1330" s="154" t="str">
        <f>VLOOKUP(A1330,'GIÁ CP'!$K$2:$M$2000,3,FALSE)</f>
        <v xml:space="preserve">Xây dựng </v>
      </c>
      <c r="D1330" s="43">
        <f>VLOOKUP($A1330,'Doanh thu'!$A$3:$Q$2000,9,FALSE)/1000000000</f>
        <v>509.459696673</v>
      </c>
      <c r="E1330" s="43">
        <f>VLOOKUP($A1330,'Doanh thu'!$A$3:$Q$2000,10,FALSE)/1000000000</f>
        <v>244.978679118</v>
      </c>
      <c r="F1330" s="43">
        <f>VLOOKUP($A1330,'Doanh thu'!$A$3:$Q$2000,11,FALSE)/1000000000</f>
        <v>269.30969623999999</v>
      </c>
      <c r="G1330" s="43">
        <f>VLOOKUP($A1330,'Doanh thu'!$A$3:$Q$2000,12,FALSE)/1000000000</f>
        <v>400.31153891100001</v>
      </c>
      <c r="H1330" s="43">
        <f>VLOOKUP($A1330,LNST!$A$3:$Q$1635,9,FALSE)/1000000000</f>
        <v>9.3201351000000002E-2</v>
      </c>
      <c r="I1330" s="43">
        <f>VLOOKUP($A1330,LNST!$A$3:$Q$1635,10,FALSE)/1000000000</f>
        <v>1.467964187</v>
      </c>
      <c r="J1330" s="43">
        <f>VLOOKUP($A1330,LNST!$A$3:$Q$1635,11,FALSE)/1000000000</f>
        <v>1.3857855960000001</v>
      </c>
      <c r="K1330" s="43">
        <f>VLOOKUP($A1330,LNST!$A$3:$Q$1635,12,FALSE)/1000000000</f>
        <v>8.7484698E-2</v>
      </c>
      <c r="L1330" s="45">
        <f>VLOOKUP($A1330,'Doanh thu'!$A$3:$Q$2000,14,FALSE)</f>
        <v>0.93978077332673349</v>
      </c>
      <c r="M1330" s="45">
        <f>VLOOKUP($A1330,'Doanh thu'!$A$3:$Q$2000,15,FALSE)</f>
        <v>0.35302721349466226</v>
      </c>
      <c r="N1330" s="45">
        <f>VLOOKUP($A1330,'Doanh thu'!$A$3:$Q$2000,16,FALSE)</f>
        <v>-5.7341458145076282E-2</v>
      </c>
      <c r="O1330" s="45">
        <f>VLOOKUP($A1330,'Doanh thu'!$A$3:$Q$2000,17,FALSE)</f>
        <v>0.50371268960800475</v>
      </c>
      <c r="P1330" s="45">
        <f>VLOOKUP($A1330,LNST!$A$3:$R$1635,14,FALSE)</f>
        <v>-0.97693884391300079</v>
      </c>
      <c r="Q1330" s="45">
        <f>VLOOKUP($A1330,LNST!$A$3:$R$1635,15,FALSE)</f>
        <v>0.26261074383446931</v>
      </c>
      <c r="R1330" s="45">
        <f>VLOOKUP($A1330,LNST!$A$3:$R$1635,16,FALSE)</f>
        <v>1.1859906039992638</v>
      </c>
      <c r="S1330" s="45">
        <f>VLOOKUP($A1330,LNST!$A$3:$R$1635,17,FALSE)</f>
        <v>1.0353608941638337</v>
      </c>
      <c r="T1330" s="45">
        <f>VLOOKUP($A1330,LNG!$A$2:$H$1999,4,FALSE)/(D1330*10^9)</f>
        <v>2.9129385525319205E-2</v>
      </c>
      <c r="U1330" s="45">
        <f>VLOOKUP($A1330,LNG!$A$2:$H$1999,5,FALSE)/(E1330*10^9)</f>
        <v>7.5768228389619774E-2</v>
      </c>
      <c r="V1330" s="45">
        <f>VLOOKUP($A1330,LNG!$A$2:$H$1999,6,FALSE)/(F1330*10^9)</f>
        <v>5.5773942222318851E-2</v>
      </c>
      <c r="W1330" s="45">
        <f>VLOOKUP($A1330,LNG!$A$2:$H$1999,7,FALSE)/(G1330*10^9)</f>
        <v>4.5348571765841658E-2</v>
      </c>
      <c r="X1330" s="45">
        <f>VLOOKUP($A1330,'LNST năm'!$A$2:$I$2000,8,FALSE)</f>
        <v>1.6475555916939177</v>
      </c>
      <c r="Y1330" s="45">
        <f>VLOOKUP($A1330,'LNST năm'!$A$2:$I$2000,9,FALSE)</f>
        <v>0.26077460296282418</v>
      </c>
      <c r="Z1330" s="46" t="e">
        <f>VLOOKUP($A1330,LNG!$A$2:$H$1999,9,FALSE)</f>
        <v>#REF!</v>
      </c>
      <c r="AA1330" s="162" t="e">
        <f>VLOOKUP($A1330,'GIÁ CP'!$A$2:$D$2000,4,FALSE)/Z1330</f>
        <v>#REF!</v>
      </c>
    </row>
    <row r="1331" spans="1:27" hidden="1">
      <c r="A1331" s="18" t="s">
        <v>876</v>
      </c>
      <c r="B1331" s="18" t="s">
        <v>3340</v>
      </c>
      <c r="C1331" s="154" t="str">
        <f>VLOOKUP(A1331,'GIÁ CP'!$K$2:$M$2000,3,FALSE)</f>
        <v xml:space="preserve">Thép và sản phẩm thép </v>
      </c>
      <c r="D1331" s="43">
        <f>VLOOKUP($A1331,'Doanh thu'!$A$3:$Q$2000,9,FALSE)/1000000000</f>
        <v>11824.562793329</v>
      </c>
      <c r="E1331" s="43">
        <f>VLOOKUP($A1331,'Doanh thu'!$A$3:$Q$2000,10,FALSE)/1000000000</f>
        <v>9611.6508468259999</v>
      </c>
      <c r="F1331" s="43">
        <f>VLOOKUP($A1331,'Doanh thu'!$A$3:$Q$2000,11,FALSE)/1000000000</f>
        <v>12992.121642919001</v>
      </c>
      <c r="G1331" s="43">
        <f>VLOOKUP($A1331,'Doanh thu'!$A$3:$Q$2000,12,FALSE)/1000000000</f>
        <v>13658.159706105</v>
      </c>
      <c r="H1331" s="43">
        <f>VLOOKUP($A1331,LNST!$A$3:$Q$1635,9,FALSE)/1000000000</f>
        <v>261.41715012700001</v>
      </c>
      <c r="I1331" s="43">
        <f>VLOOKUP($A1331,LNST!$A$3:$Q$1635,10,FALSE)/1000000000</f>
        <v>146.969175509</v>
      </c>
      <c r="J1331" s="43">
        <f>VLOOKUP($A1331,LNST!$A$3:$Q$1635,11,FALSE)/1000000000</f>
        <v>43.397556393999999</v>
      </c>
      <c r="K1331" s="43">
        <f>VLOOKUP($A1331,LNST!$A$3:$Q$1635,12,FALSE)/1000000000</f>
        <v>163.08260465199999</v>
      </c>
      <c r="L1331" s="45">
        <f>VLOOKUP($A1331,'Doanh thu'!$A$3:$Q$2000,14,FALSE)</f>
        <v>0.17047286954276045</v>
      </c>
      <c r="M1331" s="45">
        <f>VLOOKUP($A1331,'Doanh thu'!$A$3:$Q$2000,15,FALSE)</f>
        <v>0.10504640280043857</v>
      </c>
      <c r="N1331" s="45">
        <f>VLOOKUP($A1331,'Doanh thu'!$A$3:$Q$2000,16,FALSE)</f>
        <v>0.32022950904505515</v>
      </c>
      <c r="O1331" s="45">
        <f>VLOOKUP($A1331,'Doanh thu'!$A$3:$Q$2000,17,FALSE)</f>
        <v>0.36172653072831668</v>
      </c>
      <c r="P1331" s="45">
        <f>VLOOKUP($A1331,LNST!$A$3:$R$1635,14,FALSE)</f>
        <v>0.38040624217890839</v>
      </c>
      <c r="Q1331" s="45">
        <f>VLOOKUP($A1331,LNST!$A$3:$R$1635,15,FALSE)</f>
        <v>2.5369745889620705</v>
      </c>
      <c r="R1331" s="45">
        <f>VLOOKUP($A1331,LNST!$A$3:$R$1635,16,FALSE)</f>
        <v>-0.72289054863719493</v>
      </c>
      <c r="S1331" s="45">
        <f>VLOOKUP($A1331,LNST!$A$3:$R$1635,17,FALSE)</f>
        <v>0.72372193916230543</v>
      </c>
      <c r="T1331" s="45">
        <f>VLOOKUP($A1331,LNG!$A$2:$H$1999,4,FALSE)/(D1331*10^9)</f>
        <v>3.1878573140197791E-2</v>
      </c>
      <c r="U1331" s="45">
        <f>VLOOKUP($A1331,LNG!$A$2:$H$1999,5,FALSE)/(E1331*10^9)</f>
        <v>5.6694742972894098E-2</v>
      </c>
      <c r="V1331" s="45">
        <f>VLOOKUP($A1331,LNG!$A$2:$H$1999,6,FALSE)/(F1331*10^9)</f>
        <v>3.2439614975796116E-2</v>
      </c>
      <c r="W1331" s="45">
        <f>VLOOKUP($A1331,LNG!$A$2:$H$1999,7,FALSE)/(G1331*10^9)</f>
        <v>3.4872875968209767E-2</v>
      </c>
      <c r="X1331" s="45">
        <f>VLOOKUP($A1331,'LNST năm'!$A$2:$I$2000,8,FALSE)</f>
        <v>0.81258979451041236</v>
      </c>
      <c r="Y1331" s="45">
        <f>VLOOKUP($A1331,'LNST năm'!$A$2:$I$2000,9,FALSE)</f>
        <v>0.38797378709727459</v>
      </c>
      <c r="Z1331" s="46" t="e">
        <f>VLOOKUP($A1331,LNG!$A$2:$H$1999,9,FALSE)</f>
        <v>#REF!</v>
      </c>
      <c r="AA1331" s="162" t="e">
        <f>VLOOKUP($A1331,'GIÁ CP'!$A$2:$D$2000,4,FALSE)/Z1331</f>
        <v>#REF!</v>
      </c>
    </row>
    <row r="1332" spans="1:27">
      <c r="A1332" s="18" t="s">
        <v>21</v>
      </c>
      <c r="B1332" s="18" t="s">
        <v>1673</v>
      </c>
      <c r="C1332" s="154" t="str">
        <f>VLOOKUP(A1332,'GIÁ CP'!$K$2:$M$2000,3,FALSE)</f>
        <v xml:space="preserve">Bảo hiểm phi nhân thọ </v>
      </c>
      <c r="D1332" s="43">
        <f>VLOOKUP($A1332,'Doanh thu'!$A$3:$Q$2000,9,FALSE)/1000000000</f>
        <v>1120.9796778320001</v>
      </c>
      <c r="E1332" s="43">
        <f>VLOOKUP($A1332,'Doanh thu'!$A$3:$Q$2000,10,FALSE)/1000000000</f>
        <v>1035.612243283</v>
      </c>
      <c r="F1332" s="43">
        <f>VLOOKUP($A1332,'Doanh thu'!$A$3:$Q$2000,11,FALSE)/1000000000</f>
        <v>1096.571314717</v>
      </c>
      <c r="G1332" s="43">
        <f>VLOOKUP($A1332,'Doanh thu'!$A$3:$Q$2000,12,FALSE)/1000000000</f>
        <v>1137.20021744</v>
      </c>
      <c r="H1332" s="43">
        <f>VLOOKUP($A1332,LNST!$A$3:$Q$1635,9,FALSE)/1000000000</f>
        <v>172.34177479499999</v>
      </c>
      <c r="I1332" s="43">
        <f>VLOOKUP($A1332,LNST!$A$3:$Q$1635,10,FALSE)/1000000000</f>
        <v>91.033604240000003</v>
      </c>
      <c r="J1332" s="43">
        <f>VLOOKUP($A1332,LNST!$A$3:$Q$1635,11,FALSE)/1000000000</f>
        <v>122.927777632</v>
      </c>
      <c r="K1332" s="43">
        <f>VLOOKUP($A1332,LNST!$A$3:$Q$1635,12,FALSE)/1000000000</f>
        <v>87.245176381999997</v>
      </c>
      <c r="L1332" s="45">
        <f>VLOOKUP($A1332,'Doanh thu'!$A$3:$Q$2000,14,FALSE)</f>
        <v>-3.3917674269082474E-3</v>
      </c>
      <c r="M1332" s="45">
        <f>VLOOKUP($A1332,'Doanh thu'!$A$3:$Q$2000,15,FALSE)</f>
        <v>5.2703623902248184E-2</v>
      </c>
      <c r="N1332" s="45">
        <f>VLOOKUP($A1332,'Doanh thu'!$A$3:$Q$2000,16,FALSE)</f>
        <v>-6.3449629421569939E-2</v>
      </c>
      <c r="O1332" s="45">
        <f>VLOOKUP($A1332,'Doanh thu'!$A$3:$Q$2000,17,FALSE)</f>
        <v>0.10065970002681118</v>
      </c>
      <c r="P1332" s="45">
        <f>VLOOKUP($A1332,LNST!$A$3:$R$1635,14,FALSE)</f>
        <v>2.968630364116796E-2</v>
      </c>
      <c r="Q1332" s="45">
        <f>VLOOKUP($A1332,LNST!$A$3:$R$1635,15,FALSE)</f>
        <v>0.28352634442226565</v>
      </c>
      <c r="R1332" s="45">
        <f>VLOOKUP($A1332,LNST!$A$3:$R$1635,16,FALSE)</f>
        <v>-0.18815436792864995</v>
      </c>
      <c r="S1332" s="45">
        <f>VLOOKUP($A1332,LNST!$A$3:$R$1635,17,FALSE)</f>
        <v>-0.4339459191484874</v>
      </c>
      <c r="T1332" s="45">
        <f>VLOOKUP($A1332,LNG!$A$2:$H$1999,4,FALSE)/(D1332*10^9)</f>
        <v>0.24539769597342051</v>
      </c>
      <c r="U1332" s="45">
        <f>VLOOKUP($A1332,LNG!$A$2:$H$1999,5,FALSE)/(E1332*10^9)</f>
        <v>0.24090511465576006</v>
      </c>
      <c r="V1332" s="45">
        <f>VLOOKUP($A1332,LNG!$A$2:$H$1999,6,FALSE)/(F1332*10^9)</f>
        <v>0.25377530886882482</v>
      </c>
      <c r="W1332" s="45">
        <f>VLOOKUP($A1332,LNG!$A$2:$H$1999,7,FALSE)/(G1332*10^9)</f>
        <v>0.16827830855308176</v>
      </c>
      <c r="X1332" s="45">
        <f>VLOOKUP($A1332,'LNST năm'!$A$2:$I$2000,8,FALSE)</f>
        <v>0.10216640342641131</v>
      </c>
      <c r="Y1332" s="45">
        <f>VLOOKUP($A1332,'LNST năm'!$A$2:$I$2000,9,FALSE)</f>
        <v>0.20426239894618425</v>
      </c>
      <c r="Z1332" s="46" t="e">
        <f>VLOOKUP($A1332,LNG!$A$2:$H$1999,9,FALSE)</f>
        <v>#REF!</v>
      </c>
      <c r="AA1332" s="162" t="e">
        <f>VLOOKUP($A1332,'GIÁ CP'!$A$2:$D$2000,4,FALSE)/Z1332</f>
        <v>#REF!</v>
      </c>
    </row>
    <row r="1333" spans="1:27" hidden="1">
      <c r="A1333" s="18" t="s">
        <v>24</v>
      </c>
      <c r="B1333" s="18" t="s">
        <v>1682</v>
      </c>
      <c r="C1333" s="154" t="str">
        <f>VLOOKUP(A1333,'GIÁ CP'!$K$2:$M$2000,3,FALSE)</f>
        <v xml:space="preserve">Nước </v>
      </c>
      <c r="D1333" s="43">
        <f>VLOOKUP($A1333,'Doanh thu'!$A$3:$Q$2000,9,FALSE)/1000000000</f>
        <v>1325.1509510670001</v>
      </c>
      <c r="E1333" s="43">
        <f>VLOOKUP($A1333,'Doanh thu'!$A$3:$Q$2000,10,FALSE)/1000000000</f>
        <v>903.41777037300005</v>
      </c>
      <c r="F1333" s="43">
        <f>VLOOKUP($A1333,'Doanh thu'!$A$3:$Q$2000,11,FALSE)/1000000000</f>
        <v>1390.372420937</v>
      </c>
      <c r="G1333" s="43">
        <f>VLOOKUP($A1333,'Doanh thu'!$A$3:$Q$2000,12,FALSE)/1000000000</f>
        <v>1034.748443534</v>
      </c>
      <c r="H1333" s="43">
        <f>VLOOKUP($A1333,LNST!$A$3:$Q$1635,9,FALSE)/1000000000</f>
        <v>302.58109394600001</v>
      </c>
      <c r="I1333" s="43">
        <f>VLOOKUP($A1333,LNST!$A$3:$Q$1635,10,FALSE)/1000000000</f>
        <v>264.37051135799999</v>
      </c>
      <c r="J1333" s="43">
        <f>VLOOKUP($A1333,LNST!$A$3:$Q$1635,11,FALSE)/1000000000</f>
        <v>276.52059803100002</v>
      </c>
      <c r="K1333" s="43">
        <f>VLOOKUP($A1333,LNST!$A$3:$Q$1635,12,FALSE)/1000000000</f>
        <v>213.66279480700001</v>
      </c>
      <c r="L1333" s="45">
        <f>VLOOKUP($A1333,'Doanh thu'!$A$3:$Q$2000,14,FALSE)</f>
        <v>0.28120473882842778</v>
      </c>
      <c r="M1333" s="45">
        <f>VLOOKUP($A1333,'Doanh thu'!$A$3:$Q$2000,15,FALSE)</f>
        <v>-4.142520523320524E-2</v>
      </c>
      <c r="N1333" s="45">
        <f>VLOOKUP($A1333,'Doanh thu'!$A$3:$Q$2000,16,FALSE)</f>
        <v>0.16785093836659817</v>
      </c>
      <c r="O1333" s="45">
        <f>VLOOKUP($A1333,'Doanh thu'!$A$3:$Q$2000,17,FALSE)</f>
        <v>0.11994621653167743</v>
      </c>
      <c r="P1333" s="45">
        <f>VLOOKUP($A1333,LNST!$A$3:$R$1635,14,FALSE)</f>
        <v>1.2294981391749944</v>
      </c>
      <c r="Q1333" s="45">
        <f>VLOOKUP($A1333,LNST!$A$3:$R$1635,15,FALSE)</f>
        <v>0.45186518681984517</v>
      </c>
      <c r="R1333" s="45">
        <f>VLOOKUP($A1333,LNST!$A$3:$R$1635,16,FALSE)</f>
        <v>0.94810071958265374</v>
      </c>
      <c r="S1333" s="45">
        <f>VLOOKUP($A1333,LNST!$A$3:$R$1635,17,FALSE)</f>
        <v>0.44790888342144725</v>
      </c>
      <c r="T1333" s="45">
        <f>VLOOKUP($A1333,LNG!$A$2:$H$1999,4,FALSE)/(D1333*10^9)</f>
        <v>0.32538776753154897</v>
      </c>
      <c r="U1333" s="45">
        <f>VLOOKUP($A1333,LNG!$A$2:$H$1999,5,FALSE)/(E1333*10^9)</f>
        <v>0.5629892223683014</v>
      </c>
      <c r="V1333" s="45">
        <f>VLOOKUP($A1333,LNG!$A$2:$H$1999,6,FALSE)/(F1333*10^9)</f>
        <v>0.36126508413299413</v>
      </c>
      <c r="W1333" s="45">
        <f>VLOOKUP($A1333,LNG!$A$2:$H$1999,7,FALSE)/(G1333*10^9)</f>
        <v>0.49826583624337578</v>
      </c>
      <c r="X1333" s="45">
        <f>VLOOKUP($A1333,'LNST năm'!$A$2:$I$2000,8,FALSE)</f>
        <v>0.55252001139622897</v>
      </c>
      <c r="Y1333" s="45">
        <f>VLOOKUP($A1333,'LNST năm'!$A$2:$I$2000,9,FALSE)</f>
        <v>0.10119532302831025</v>
      </c>
      <c r="Z1333" s="46" t="e">
        <f>VLOOKUP($A1333,LNG!$A$2:$H$1999,9,FALSE)</f>
        <v>#REF!</v>
      </c>
      <c r="AA1333" s="162" t="e">
        <f>VLOOKUP($A1333,'GIÁ CP'!$A$2:$D$2000,4,FALSE)/Z1333</f>
        <v>#REF!</v>
      </c>
    </row>
    <row r="1334" spans="1:27" hidden="1">
      <c r="A1334" s="18" t="s">
        <v>880</v>
      </c>
      <c r="B1334" s="18" t="s">
        <v>2554</v>
      </c>
      <c r="C1334" s="154" t="str">
        <f>VLOOKUP(A1334,'GIÁ CP'!$K$2:$M$2000,3,FALSE)</f>
        <v xml:space="preserve">Xây dựng </v>
      </c>
      <c r="D1334" s="43" t="e">
        <f>VLOOKUP($A1334,'Doanh thu'!$A$3:$Q$2000,9,FALSE)/1000000000</f>
        <v>#N/A</v>
      </c>
      <c r="E1334" s="43" t="e">
        <f>VLOOKUP($A1334,'Doanh thu'!$A$3:$Q$2000,10,FALSE)/1000000000</f>
        <v>#N/A</v>
      </c>
      <c r="F1334" s="43" t="e">
        <f>VLOOKUP($A1334,'Doanh thu'!$A$3:$Q$2000,11,FALSE)/1000000000</f>
        <v>#N/A</v>
      </c>
      <c r="G1334" s="43" t="e">
        <f>VLOOKUP($A1334,'Doanh thu'!$A$3:$Q$2000,12,FALSE)/1000000000</f>
        <v>#N/A</v>
      </c>
      <c r="H1334" s="43" t="e">
        <f>VLOOKUP($A1334,LNST!$A$3:$Q$1635,9,FALSE)/1000000000</f>
        <v>#N/A</v>
      </c>
      <c r="I1334" s="43" t="e">
        <f>VLOOKUP($A1334,LNST!$A$3:$Q$1635,10,FALSE)/1000000000</f>
        <v>#N/A</v>
      </c>
      <c r="J1334" s="43" t="e">
        <f>VLOOKUP($A1334,LNST!$A$3:$Q$1635,11,FALSE)/1000000000</f>
        <v>#N/A</v>
      </c>
      <c r="K1334" s="43" t="e">
        <f>VLOOKUP($A1334,LNST!$A$3:$Q$1635,12,FALSE)/1000000000</f>
        <v>#N/A</v>
      </c>
      <c r="L1334" s="45" t="e">
        <f>VLOOKUP($A1334,'Doanh thu'!$A$3:$Q$2000,14,FALSE)</f>
        <v>#N/A</v>
      </c>
      <c r="M1334" s="45" t="e">
        <f>VLOOKUP($A1334,'Doanh thu'!$A$3:$Q$2000,15,FALSE)</f>
        <v>#N/A</v>
      </c>
      <c r="N1334" s="45" t="e">
        <f>VLOOKUP($A1334,'Doanh thu'!$A$3:$Q$2000,16,FALSE)</f>
        <v>#N/A</v>
      </c>
      <c r="O1334" s="45" t="e">
        <f>VLOOKUP($A1334,'Doanh thu'!$A$3:$Q$2000,17,FALSE)</f>
        <v>#N/A</v>
      </c>
      <c r="P1334" s="45" t="e">
        <f>VLOOKUP($A1334,LNST!$A$3:$R$1635,14,FALSE)</f>
        <v>#N/A</v>
      </c>
      <c r="Q1334" s="45" t="e">
        <f>VLOOKUP($A1334,LNST!$A$3:$R$1635,15,FALSE)</f>
        <v>#N/A</v>
      </c>
      <c r="R1334" s="45" t="e">
        <f>VLOOKUP($A1334,LNST!$A$3:$R$1635,16,FALSE)</f>
        <v>#N/A</v>
      </c>
      <c r="S1334" s="45" t="e">
        <f>VLOOKUP($A1334,LNST!$A$3:$R$1635,17,FALSE)</f>
        <v>#N/A</v>
      </c>
      <c r="T1334" s="45" t="e">
        <f>VLOOKUP($A1334,LNG!$A$2:$H$1999,4,FALSE)/(D1334*10^9)</f>
        <v>#N/A</v>
      </c>
      <c r="U1334" s="45" t="e">
        <f>VLOOKUP($A1334,LNG!$A$2:$H$1999,5,FALSE)/(E1334*10^9)</f>
        <v>#N/A</v>
      </c>
      <c r="V1334" s="45" t="e">
        <f>VLOOKUP($A1334,LNG!$A$2:$H$1999,6,FALSE)/(F1334*10^9)</f>
        <v>#N/A</v>
      </c>
      <c r="W1334" s="45" t="e">
        <f>VLOOKUP($A1334,LNG!$A$2:$H$1999,7,FALSE)/(G1334*10^9)</f>
        <v>#N/A</v>
      </c>
      <c r="X1334" s="45" t="e">
        <f>VLOOKUP($A1334,'LNST năm'!$A$2:$I$2000,8,FALSE)</f>
        <v>#N/A</v>
      </c>
      <c r="Y1334" s="45" t="e">
        <f>VLOOKUP($A1334,'LNST năm'!$A$2:$I$2000,9,FALSE)</f>
        <v>#N/A</v>
      </c>
      <c r="Z1334" s="46" t="e">
        <f>VLOOKUP($A1334,LNG!$A$2:$H$1999,9,FALSE)</f>
        <v>#N/A</v>
      </c>
      <c r="AA1334" s="162" t="e">
        <f>VLOOKUP($A1334,'GIÁ CP'!$A$2:$D$2000,4,FALSE)/Z1334</f>
        <v>#N/A</v>
      </c>
    </row>
    <row r="1335" spans="1:27" hidden="1">
      <c r="A1335" s="18" t="s">
        <v>1082</v>
      </c>
      <c r="B1335" s="18" t="s">
        <v>2619</v>
      </c>
      <c r="C1335" s="154" t="str">
        <f>VLOOKUP(A1335,'GIÁ CP'!$K$2:$M$2000,3,FALSE)</f>
        <v xml:space="preserve">Nước </v>
      </c>
      <c r="D1335" s="43">
        <f>VLOOKUP($A1335,'Doanh thu'!$A$3:$Q$2000,9,FALSE)/1000000000</f>
        <v>120.376707401</v>
      </c>
      <c r="E1335" s="43">
        <f>VLOOKUP($A1335,'Doanh thu'!$A$3:$Q$2000,10,FALSE)/1000000000</f>
        <v>110.54247181300001</v>
      </c>
      <c r="F1335" s="43">
        <f>VLOOKUP($A1335,'Doanh thu'!$A$3:$Q$2000,11,FALSE)/1000000000</f>
        <v>121.813813228</v>
      </c>
      <c r="G1335" s="43">
        <f>VLOOKUP($A1335,'Doanh thu'!$A$3:$Q$2000,12,FALSE)/1000000000</f>
        <v>110.069997622</v>
      </c>
      <c r="H1335" s="43">
        <f>VLOOKUP($A1335,LNST!$A$3:$Q$1635,9,FALSE)/1000000000</f>
        <v>20.499670759000001</v>
      </c>
      <c r="I1335" s="43">
        <f>VLOOKUP($A1335,LNST!$A$3:$Q$1635,10,FALSE)/1000000000</f>
        <v>14.056617034</v>
      </c>
      <c r="J1335" s="43">
        <f>VLOOKUP($A1335,LNST!$A$3:$Q$1635,11,FALSE)/1000000000</f>
        <v>15.749992876</v>
      </c>
      <c r="K1335" s="43">
        <f>VLOOKUP($A1335,LNST!$A$3:$Q$1635,12,FALSE)/1000000000</f>
        <v>20.339765853999999</v>
      </c>
      <c r="L1335" s="45">
        <f>VLOOKUP($A1335,'Doanh thu'!$A$3:$Q$2000,14,FALSE)</f>
        <v>4.4861112451047215E-2</v>
      </c>
      <c r="M1335" s="45">
        <f>VLOOKUP($A1335,'Doanh thu'!$A$3:$Q$2000,15,FALSE)</f>
        <v>-4.0002310991560416E-2</v>
      </c>
      <c r="N1335" s="45">
        <f>VLOOKUP($A1335,'Doanh thu'!$A$3:$Q$2000,16,FALSE)</f>
        <v>-5.0335218778823909E-2</v>
      </c>
      <c r="O1335" s="45">
        <f>VLOOKUP($A1335,'Doanh thu'!$A$3:$Q$2000,17,FALSE)</f>
        <v>4.1445407916214302E-2</v>
      </c>
      <c r="P1335" s="45">
        <f>VLOOKUP($A1335,LNST!$A$3:$R$1635,14,FALSE)</f>
        <v>-0.31963938330253983</v>
      </c>
      <c r="Q1335" s="45">
        <f>VLOOKUP($A1335,LNST!$A$3:$R$1635,15,FALSE)</f>
        <v>-0.34297133441462507</v>
      </c>
      <c r="R1335" s="45">
        <f>VLOOKUP($A1335,LNST!$A$3:$R$1635,16,FALSE)</f>
        <v>0.54888826780681277</v>
      </c>
      <c r="S1335" s="45">
        <f>VLOOKUP($A1335,LNST!$A$3:$R$1635,17,FALSE)</f>
        <v>-0.14277211481832741</v>
      </c>
      <c r="T1335" s="45">
        <f>VLOOKUP($A1335,LNG!$A$2:$H$1999,4,FALSE)/(D1335*10^9)</f>
        <v>0.4932545639265985</v>
      </c>
      <c r="U1335" s="45">
        <f>VLOOKUP($A1335,LNG!$A$2:$H$1999,5,FALSE)/(E1335*10^9)</f>
        <v>0.53959617473458066</v>
      </c>
      <c r="V1335" s="45">
        <f>VLOOKUP($A1335,LNG!$A$2:$H$1999,6,FALSE)/(F1335*10^9)</f>
        <v>0.44476504935933309</v>
      </c>
      <c r="W1335" s="45">
        <f>VLOOKUP($A1335,LNG!$A$2:$H$1999,7,FALSE)/(G1335*10^9)</f>
        <v>0.50510216848490008</v>
      </c>
      <c r="X1335" s="45">
        <f>VLOOKUP($A1335,'LNST năm'!$A$2:$I$2000,8,FALSE)</f>
        <v>-1</v>
      </c>
      <c r="Y1335" s="45">
        <f>VLOOKUP($A1335,'LNST năm'!$A$2:$I$2000,9,FALSE)</f>
        <v>-1</v>
      </c>
      <c r="Z1335" s="46" t="e">
        <f>VLOOKUP($A1335,LNG!$A$2:$H$1999,9,FALSE)</f>
        <v>#REF!</v>
      </c>
      <c r="AA1335" s="162" t="e">
        <f>VLOOKUP($A1335,'GIÁ CP'!$A$2:$D$2000,4,FALSE)/Z1335</f>
        <v>#REF!</v>
      </c>
    </row>
    <row r="1336" spans="1:27">
      <c r="A1336" s="18" t="s">
        <v>572</v>
      </c>
      <c r="B1336" s="18" t="s">
        <v>2292</v>
      </c>
      <c r="C1336" s="154" t="str">
        <f>VLOOKUP(A1336,'GIÁ CP'!$K$2:$M$2000,3,FALSE)</f>
        <v xml:space="preserve">Công nghiệp phức hợp </v>
      </c>
      <c r="D1336" s="43">
        <f>VLOOKUP($A1336,'Doanh thu'!$A$3:$Q$2000,9,FALSE)/1000000000</f>
        <v>117.837566428</v>
      </c>
      <c r="E1336" s="43">
        <f>VLOOKUP($A1336,'Doanh thu'!$A$3:$Q$2000,10,FALSE)/1000000000</f>
        <v>105.908309092</v>
      </c>
      <c r="F1336" s="43">
        <f>VLOOKUP($A1336,'Doanh thu'!$A$3:$Q$2000,11,FALSE)/1000000000</f>
        <v>122.91213669</v>
      </c>
      <c r="G1336" s="43">
        <f>VLOOKUP($A1336,'Doanh thu'!$A$3:$Q$2000,12,FALSE)/1000000000</f>
        <v>131.74562417199999</v>
      </c>
      <c r="H1336" s="43">
        <f>VLOOKUP($A1336,LNST!$A$3:$Q$1635,9,FALSE)/1000000000</f>
        <v>5.7179964280000002</v>
      </c>
      <c r="I1336" s="43">
        <f>VLOOKUP($A1336,LNST!$A$3:$Q$1635,10,FALSE)/1000000000</f>
        <v>6.3748759110000002</v>
      </c>
      <c r="J1336" s="43">
        <f>VLOOKUP($A1336,LNST!$A$3:$Q$1635,11,FALSE)/1000000000</f>
        <v>7.3612693680000003</v>
      </c>
      <c r="K1336" s="43">
        <f>VLOOKUP($A1336,LNST!$A$3:$Q$1635,12,FALSE)/1000000000</f>
        <v>8.0792997149999994</v>
      </c>
      <c r="L1336" s="45">
        <f>VLOOKUP($A1336,'Doanh thu'!$A$3:$Q$2000,14,FALSE)</f>
        <v>0.3111498893101094</v>
      </c>
      <c r="M1336" s="45">
        <f>VLOOKUP($A1336,'Doanh thu'!$A$3:$Q$2000,15,FALSE)</f>
        <v>0.33496222225302608</v>
      </c>
      <c r="N1336" s="45">
        <f>VLOOKUP($A1336,'Doanh thu'!$A$3:$Q$2000,16,FALSE)</f>
        <v>0.14276144871775057</v>
      </c>
      <c r="O1336" s="45">
        <f>VLOOKUP($A1336,'Doanh thu'!$A$3:$Q$2000,17,FALSE)</f>
        <v>0.37990667035203246</v>
      </c>
      <c r="P1336" s="45">
        <f>VLOOKUP($A1336,LNST!$A$3:$R$1635,14,FALSE)</f>
        <v>0.64881827877325549</v>
      </c>
      <c r="Q1336" s="45">
        <f>VLOOKUP($A1336,LNST!$A$3:$R$1635,15,FALSE)</f>
        <v>3.0958441924521827</v>
      </c>
      <c r="R1336" s="45">
        <f>VLOOKUP($A1336,LNST!$A$3:$R$1635,16,FALSE)</f>
        <v>1.7183580506359675</v>
      </c>
      <c r="S1336" s="45">
        <f>VLOOKUP($A1336,LNST!$A$3:$R$1635,17,FALSE)</f>
        <v>0.63895581829625092</v>
      </c>
      <c r="T1336" s="45">
        <f>VLOOKUP($A1336,LNG!$A$2:$H$1999,4,FALSE)/(D1336*10^9)</f>
        <v>0.11822158759967225</v>
      </c>
      <c r="U1336" s="45">
        <f>VLOOKUP($A1336,LNG!$A$2:$H$1999,5,FALSE)/(E1336*10^9)</f>
        <v>0.16220139839148476</v>
      </c>
      <c r="V1336" s="45">
        <f>VLOOKUP($A1336,LNG!$A$2:$H$1999,6,FALSE)/(F1336*10^9)</f>
        <v>0.14311768407676845</v>
      </c>
      <c r="W1336" s="45">
        <f>VLOOKUP($A1336,LNG!$A$2:$H$1999,7,FALSE)/(G1336*10^9)</f>
        <v>0.15253467496395962</v>
      </c>
      <c r="X1336" s="45">
        <f>VLOOKUP($A1336,'LNST năm'!$A$2:$I$2000,8,FALSE)</f>
        <v>0.8085752453010383</v>
      </c>
      <c r="Y1336" s="45">
        <f>VLOOKUP($A1336,'LNST năm'!$A$2:$I$2000,9,FALSE)</f>
        <v>0.10048721492123569</v>
      </c>
      <c r="Z1336" s="46" t="e">
        <f>VLOOKUP($A1336,LNG!$A$2:$H$1999,9,FALSE)</f>
        <v>#REF!</v>
      </c>
      <c r="AA1336" s="162" t="e">
        <f>VLOOKUP($A1336,'GIÁ CP'!$A$2:$D$2000,4,FALSE)/Z1336</f>
        <v>#REF!</v>
      </c>
    </row>
    <row r="1337" spans="1:27" hidden="1">
      <c r="A1337" s="18" t="s">
        <v>741</v>
      </c>
      <c r="B1337" s="18" t="s">
        <v>1866</v>
      </c>
      <c r="C1337" s="154" t="str">
        <f>VLOOKUP(A1337,'GIÁ CP'!$K$2:$M$2000,3,FALSE)</f>
        <v xml:space="preserve">Hàng May mặc </v>
      </c>
      <c r="D1337" s="43">
        <f>VLOOKUP($A1337,'Doanh thu'!$A$3:$Q$2000,9,FALSE)/1000000000</f>
        <v>1466.8075243139999</v>
      </c>
      <c r="E1337" s="43">
        <f>VLOOKUP($A1337,'Doanh thu'!$A$3:$Q$2000,10,FALSE)/1000000000</f>
        <v>1646.7117143830001</v>
      </c>
      <c r="F1337" s="43">
        <f>VLOOKUP($A1337,'Doanh thu'!$A$3:$Q$2000,11,FALSE)/1000000000</f>
        <v>1388.3730223370001</v>
      </c>
      <c r="G1337" s="43">
        <f>VLOOKUP($A1337,'Doanh thu'!$A$3:$Q$2000,12,FALSE)/1000000000</f>
        <v>1041.2263189949999</v>
      </c>
      <c r="H1337" s="43">
        <f>VLOOKUP($A1337,LNST!$A$3:$Q$1635,9,FALSE)/1000000000</f>
        <v>157.50282915400001</v>
      </c>
      <c r="I1337" s="43">
        <f>VLOOKUP($A1337,LNST!$A$3:$Q$1635,10,FALSE)/1000000000</f>
        <v>200.70462481499999</v>
      </c>
      <c r="J1337" s="43">
        <f>VLOOKUP($A1337,LNST!$A$3:$Q$1635,11,FALSE)/1000000000</f>
        <v>187.36436476599999</v>
      </c>
      <c r="K1337" s="43">
        <f>VLOOKUP($A1337,LNST!$A$3:$Q$1635,12,FALSE)/1000000000</f>
        <v>81.659458190999999</v>
      </c>
      <c r="L1337" s="45">
        <f>VLOOKUP($A1337,'Doanh thu'!$A$3:$Q$2000,14,FALSE)</f>
        <v>0.10026693952079277</v>
      </c>
      <c r="M1337" s="45">
        <f>VLOOKUP($A1337,'Doanh thu'!$A$3:$Q$2000,15,FALSE)</f>
        <v>-5.8195656852886621E-2</v>
      </c>
      <c r="N1337" s="45">
        <f>VLOOKUP($A1337,'Doanh thu'!$A$3:$Q$2000,16,FALSE)</f>
        <v>-2.8006076636211852E-2</v>
      </c>
      <c r="O1337" s="45">
        <f>VLOOKUP($A1337,'Doanh thu'!$A$3:$Q$2000,17,FALSE)</f>
        <v>4.8740249902710833E-3</v>
      </c>
      <c r="P1337" s="45">
        <f>VLOOKUP($A1337,LNST!$A$3:$R$1635,14,FALSE)</f>
        <v>0.8234844905302916</v>
      </c>
      <c r="Q1337" s="45">
        <f>VLOOKUP($A1337,LNST!$A$3:$R$1635,15,FALSE)</f>
        <v>0.54239159506986356</v>
      </c>
      <c r="R1337" s="45">
        <f>VLOOKUP($A1337,LNST!$A$3:$R$1635,16,FALSE)</f>
        <v>0.22493398146303217</v>
      </c>
      <c r="S1337" s="45">
        <f>VLOOKUP($A1337,LNST!$A$3:$R$1635,17,FALSE)</f>
        <v>-3.2783836533631754E-2</v>
      </c>
      <c r="T1337" s="45">
        <f>VLOOKUP($A1337,LNG!$A$2:$H$1999,4,FALSE)/(D1337*10^9)</f>
        <v>0.13025015088694175</v>
      </c>
      <c r="U1337" s="45">
        <f>VLOOKUP($A1337,LNG!$A$2:$H$1999,5,FALSE)/(E1337*10^9)</f>
        <v>0.18731628422317634</v>
      </c>
      <c r="V1337" s="45">
        <f>VLOOKUP($A1337,LNG!$A$2:$H$1999,6,FALSE)/(F1337*10^9)</f>
        <v>0.25190265655501104</v>
      </c>
      <c r="W1337" s="45">
        <f>VLOOKUP($A1337,LNG!$A$2:$H$1999,7,FALSE)/(G1337*10^9)</f>
        <v>0.31229036388347525</v>
      </c>
      <c r="X1337" s="45">
        <f>VLOOKUP($A1337,'LNST năm'!$A$2:$I$2000,8,FALSE)</f>
        <v>0.48277572946364833</v>
      </c>
      <c r="Y1337" s="45">
        <f>VLOOKUP($A1337,'LNST năm'!$A$2:$I$2000,9,FALSE)</f>
        <v>0.17726233271609448</v>
      </c>
      <c r="Z1337" s="46" t="e">
        <f>VLOOKUP($A1337,LNG!$A$2:$H$1999,9,FALSE)</f>
        <v>#REF!</v>
      </c>
      <c r="AA1337" s="162" t="e">
        <f>VLOOKUP($A1337,'GIÁ CP'!$A$2:$D$2000,4,FALSE)/Z1337</f>
        <v>#REF!</v>
      </c>
    </row>
    <row r="1338" spans="1:27" hidden="1">
      <c r="A1338" s="18" t="s">
        <v>1383</v>
      </c>
      <c r="B1338" s="18" t="s">
        <v>3126</v>
      </c>
      <c r="C1338" s="154" t="str">
        <f>VLOOKUP(A1338,'GIÁ CP'!$K$2:$M$2000,3,FALSE)</f>
        <v xml:space="preserve">Nước </v>
      </c>
      <c r="D1338" s="43">
        <f>VLOOKUP($A1338,'Doanh thu'!$A$3:$Q$2000,9,FALSE)/1000000000</f>
        <v>35.228970973999999</v>
      </c>
      <c r="E1338" s="43">
        <f>VLOOKUP($A1338,'Doanh thu'!$A$3:$Q$2000,10,FALSE)/1000000000</f>
        <v>36.608883974000001</v>
      </c>
      <c r="F1338" s="43">
        <f>VLOOKUP($A1338,'Doanh thu'!$A$3:$Q$2000,11,FALSE)/1000000000</f>
        <v>31.726366152000001</v>
      </c>
      <c r="G1338" s="43">
        <f>VLOOKUP($A1338,'Doanh thu'!$A$3:$Q$2000,12,FALSE)/1000000000</f>
        <v>32.514471813999997</v>
      </c>
      <c r="H1338" s="43">
        <f>VLOOKUP($A1338,LNST!$A$3:$Q$1635,9,FALSE)/1000000000</f>
        <v>5.3271699889999997</v>
      </c>
      <c r="I1338" s="43">
        <f>VLOOKUP($A1338,LNST!$A$3:$Q$1635,10,FALSE)/1000000000</f>
        <v>7.2146344400000002</v>
      </c>
      <c r="J1338" s="43">
        <f>VLOOKUP($A1338,LNST!$A$3:$Q$1635,11,FALSE)/1000000000</f>
        <v>6.3776290969999998</v>
      </c>
      <c r="K1338" s="43">
        <f>VLOOKUP($A1338,LNST!$A$3:$Q$1635,12,FALSE)/1000000000</f>
        <v>7.0276346319999998</v>
      </c>
      <c r="L1338" s="45">
        <f>VLOOKUP($A1338,'Doanh thu'!$A$3:$Q$2000,14,FALSE)</f>
        <v>-3.3467759854074471E-2</v>
      </c>
      <c r="M1338" s="45">
        <f>VLOOKUP($A1338,'Doanh thu'!$A$3:$Q$2000,15,FALSE)</f>
        <v>-1.2478086208233364E-2</v>
      </c>
      <c r="N1338" s="45">
        <f>VLOOKUP($A1338,'Doanh thu'!$A$3:$Q$2000,16,FALSE)</f>
        <v>-1.2397473679610967E-2</v>
      </c>
      <c r="O1338" s="45">
        <f>VLOOKUP($A1338,'Doanh thu'!$A$3:$Q$2000,17,FALSE)</f>
        <v>8.094779790828692E-2</v>
      </c>
      <c r="P1338" s="45">
        <f>VLOOKUP($A1338,LNST!$A$3:$R$1635,14,FALSE)</f>
        <v>-0.44480722388443739</v>
      </c>
      <c r="Q1338" s="45">
        <f>VLOOKUP($A1338,LNST!$A$3:$R$1635,15,FALSE)</f>
        <v>-0.29386751766046321</v>
      </c>
      <c r="R1338" s="45">
        <f>VLOOKUP($A1338,LNST!$A$3:$R$1635,16,FALSE)</f>
        <v>-0.4320160267588668</v>
      </c>
      <c r="S1338" s="45">
        <f>VLOOKUP($A1338,LNST!$A$3:$R$1635,17,FALSE)</f>
        <v>0.43589197523004153</v>
      </c>
      <c r="T1338" s="45">
        <f>VLOOKUP($A1338,LNG!$A$2:$H$1999,4,FALSE)/(D1338*10^9)</f>
        <v>0.3631620017071237</v>
      </c>
      <c r="U1338" s="45">
        <f>VLOOKUP($A1338,LNG!$A$2:$H$1999,5,FALSE)/(E1338*10^9)</f>
        <v>0.39065090913880152</v>
      </c>
      <c r="V1338" s="45">
        <f>VLOOKUP($A1338,LNG!$A$2:$H$1999,6,FALSE)/(F1338*10^9)</f>
        <v>0.51003279261403645</v>
      </c>
      <c r="W1338" s="45">
        <f>VLOOKUP($A1338,LNG!$A$2:$H$1999,7,FALSE)/(G1338*10^9)</f>
        <v>0.50923819964593942</v>
      </c>
      <c r="X1338" s="45">
        <f>VLOOKUP($A1338,'LNST năm'!$A$2:$I$2000,8,FALSE)</f>
        <v>-0.32321403847770075</v>
      </c>
      <c r="Y1338" s="45">
        <f>VLOOKUP($A1338,'LNST năm'!$A$2:$I$2000,9,FALSE)</f>
        <v>0.18923282400947983</v>
      </c>
      <c r="Z1338" s="46" t="e">
        <f>VLOOKUP($A1338,LNG!$A$2:$H$1999,9,FALSE)</f>
        <v>#REF!</v>
      </c>
      <c r="AA1338" s="162" t="e">
        <f>VLOOKUP($A1338,'GIÁ CP'!$A$2:$D$2000,4,FALSE)/Z1338</f>
        <v>#REF!</v>
      </c>
    </row>
    <row r="1339" spans="1:27" hidden="1">
      <c r="A1339" s="18" t="s">
        <v>310</v>
      </c>
      <c r="B1339" s="18" t="s">
        <v>2003</v>
      </c>
      <c r="C1339" s="154" t="str">
        <f>VLOOKUP(A1339,'GIÁ CP'!$K$2:$M$2000,3,FALSE)</f>
        <v xml:space="preserve">Nhựa, cao su &amp; sợi </v>
      </c>
      <c r="D1339" s="43">
        <f>VLOOKUP($A1339,'Doanh thu'!$A$3:$Q$2000,9,FALSE)/1000000000</f>
        <v>132.09212163000001</v>
      </c>
      <c r="E1339" s="43">
        <f>VLOOKUP($A1339,'Doanh thu'!$A$3:$Q$2000,10,FALSE)/1000000000</f>
        <v>239.257521217</v>
      </c>
      <c r="F1339" s="43">
        <f>VLOOKUP($A1339,'Doanh thu'!$A$3:$Q$2000,11,FALSE)/1000000000</f>
        <v>246.318855689</v>
      </c>
      <c r="G1339" s="43">
        <f>VLOOKUP($A1339,'Doanh thu'!$A$3:$Q$2000,12,FALSE)/1000000000</f>
        <v>275.35903625200001</v>
      </c>
      <c r="H1339" s="43">
        <f>VLOOKUP($A1339,LNST!$A$3:$Q$1635,9,FALSE)/1000000000</f>
        <v>34.876232143999999</v>
      </c>
      <c r="I1339" s="43">
        <f>VLOOKUP($A1339,LNST!$A$3:$Q$1635,10,FALSE)/1000000000</f>
        <v>117.324577402</v>
      </c>
      <c r="J1339" s="43">
        <f>VLOOKUP($A1339,LNST!$A$3:$Q$1635,11,FALSE)/1000000000</f>
        <v>27.973335356</v>
      </c>
      <c r="K1339" s="43">
        <f>VLOOKUP($A1339,LNST!$A$3:$Q$1635,12,FALSE)/1000000000</f>
        <v>99.719488124999998</v>
      </c>
      <c r="L1339" s="45">
        <f>VLOOKUP($A1339,'Doanh thu'!$A$3:$Q$2000,14,FALSE)</f>
        <v>0.45985221450744701</v>
      </c>
      <c r="M1339" s="45">
        <f>VLOOKUP($A1339,'Doanh thu'!$A$3:$Q$2000,15,FALSE)</f>
        <v>8.397966464650157E-2</v>
      </c>
      <c r="N1339" s="45">
        <f>VLOOKUP($A1339,'Doanh thu'!$A$3:$Q$2000,16,FALSE)</f>
        <v>-0.14299135843329658</v>
      </c>
      <c r="O1339" s="45">
        <f>VLOOKUP($A1339,'Doanh thu'!$A$3:$Q$2000,17,FALSE)</f>
        <v>0.21771959993148562</v>
      </c>
      <c r="P1339" s="45">
        <f>VLOOKUP($A1339,LNST!$A$3:$R$1635,14,FALSE)</f>
        <v>1.7222269435569453</v>
      </c>
      <c r="Q1339" s="45">
        <f>VLOOKUP($A1339,LNST!$A$3:$R$1635,15,FALSE)</f>
        <v>0.60431428503939555</v>
      </c>
      <c r="R1339" s="45">
        <f>VLOOKUP($A1339,LNST!$A$3:$R$1635,16,FALSE)</f>
        <v>-0.76681022743003346</v>
      </c>
      <c r="S1339" s="45">
        <f>VLOOKUP($A1339,LNST!$A$3:$R$1635,17,FALSE)</f>
        <v>0.41642258588268632</v>
      </c>
      <c r="T1339" s="45">
        <f>VLOOKUP($A1339,LNG!$A$2:$H$1999,4,FALSE)/(D1339*10^9)</f>
        <v>0.66526142799906507</v>
      </c>
      <c r="U1339" s="45">
        <f>VLOOKUP($A1339,LNG!$A$2:$H$1999,5,FALSE)/(E1339*10^9)</f>
        <v>0.17270348523139359</v>
      </c>
      <c r="V1339" s="45">
        <f>VLOOKUP($A1339,LNG!$A$2:$H$1999,6,FALSE)/(F1339*10^9)</f>
        <v>0.36353165966335255</v>
      </c>
      <c r="W1339" s="45">
        <f>VLOOKUP($A1339,LNG!$A$2:$H$1999,7,FALSE)/(G1339*10^9)</f>
        <v>0.27263133398424921</v>
      </c>
      <c r="X1339" s="45">
        <f>VLOOKUP($A1339,'LNST năm'!$A$2:$I$2000,8,FALSE)</f>
        <v>0.17529425478062696</v>
      </c>
      <c r="Y1339" s="45">
        <f>VLOOKUP($A1339,'LNST năm'!$A$2:$I$2000,9,FALSE)</f>
        <v>0.5107547967029431</v>
      </c>
      <c r="Z1339" s="46" t="e">
        <f>VLOOKUP($A1339,LNG!$A$2:$H$1999,9,FALSE)</f>
        <v>#REF!</v>
      </c>
      <c r="AA1339" s="162" t="e">
        <f>VLOOKUP($A1339,'GIÁ CP'!$A$2:$D$2000,4,FALSE)/Z1339</f>
        <v>#REF!</v>
      </c>
    </row>
    <row r="1340" spans="1:27">
      <c r="A1340" s="18" t="s">
        <v>969</v>
      </c>
      <c r="B1340" s="18" t="s">
        <v>2435</v>
      </c>
      <c r="C1340" s="154" t="str">
        <f>VLOOKUP(A1340,'GIÁ CP'!$K$2:$M$2000,3,FALSE)</f>
        <v xml:space="preserve">Vật liệu xây dựng &amp; Nội thất </v>
      </c>
      <c r="D1340" s="43">
        <f>VLOOKUP($A1340,'Doanh thu'!$A$3:$Q$2000,9,FALSE)/1000000000</f>
        <v>175.668167694</v>
      </c>
      <c r="E1340" s="43">
        <f>VLOOKUP($A1340,'Doanh thu'!$A$3:$Q$2000,10,FALSE)/1000000000</f>
        <v>140.07641217099999</v>
      </c>
      <c r="F1340" s="43">
        <f>VLOOKUP($A1340,'Doanh thu'!$A$3:$Q$2000,11,FALSE)/1000000000</f>
        <v>135.18836084200001</v>
      </c>
      <c r="G1340" s="43">
        <f>VLOOKUP($A1340,'Doanh thu'!$A$3:$Q$2000,12,FALSE)/1000000000</f>
        <v>154.36499171400001</v>
      </c>
      <c r="H1340" s="43">
        <f>VLOOKUP($A1340,LNST!$A$3:$Q$1635,9,FALSE)/1000000000</f>
        <v>22.59787854</v>
      </c>
      <c r="I1340" s="43">
        <f>VLOOKUP($A1340,LNST!$A$3:$Q$1635,10,FALSE)/1000000000</f>
        <v>12.780298221000001</v>
      </c>
      <c r="J1340" s="43">
        <f>VLOOKUP($A1340,LNST!$A$3:$Q$1635,11,FALSE)/1000000000</f>
        <v>19.044171289000001</v>
      </c>
      <c r="K1340" s="43">
        <f>VLOOKUP($A1340,LNST!$A$3:$Q$1635,12,FALSE)/1000000000</f>
        <v>15.837757005</v>
      </c>
      <c r="L1340" s="45">
        <f>VLOOKUP($A1340,'Doanh thu'!$A$3:$Q$2000,14,FALSE)</f>
        <v>-0.28423471185813287</v>
      </c>
      <c r="M1340" s="45">
        <f>VLOOKUP($A1340,'Doanh thu'!$A$3:$Q$2000,15,FALSE)</f>
        <v>-0.34704932923851883</v>
      </c>
      <c r="N1340" s="45">
        <f>VLOOKUP($A1340,'Doanh thu'!$A$3:$Q$2000,16,FALSE)</f>
        <v>-0.29426079686282947</v>
      </c>
      <c r="O1340" s="45">
        <f>VLOOKUP($A1340,'Doanh thu'!$A$3:$Q$2000,17,FALSE)</f>
        <v>-0.23135606524172328</v>
      </c>
      <c r="P1340" s="45">
        <f>VLOOKUP($A1340,LNST!$A$3:$R$1635,14,FALSE)</f>
        <v>-0.18514143608151482</v>
      </c>
      <c r="Q1340" s="45">
        <f>VLOOKUP($A1340,LNST!$A$3:$R$1635,15,FALSE)</f>
        <v>-0.30631585474663359</v>
      </c>
      <c r="R1340" s="45">
        <f>VLOOKUP($A1340,LNST!$A$3:$R$1635,16,FALSE)</f>
        <v>0.14489719691376124</v>
      </c>
      <c r="S1340" s="45">
        <f>VLOOKUP($A1340,LNST!$A$3:$R$1635,17,FALSE)</f>
        <v>-0.28134945216034812</v>
      </c>
      <c r="T1340" s="45">
        <f>VLOOKUP($A1340,LNG!$A$2:$H$1999,4,FALSE)/(D1340*10^9)</f>
        <v>0.22095654979229193</v>
      </c>
      <c r="U1340" s="45">
        <f>VLOOKUP($A1340,LNG!$A$2:$H$1999,5,FALSE)/(E1340*10^9)</f>
        <v>0.24409802702013267</v>
      </c>
      <c r="V1340" s="45">
        <f>VLOOKUP($A1340,LNG!$A$2:$H$1999,6,FALSE)/(F1340*10^9)</f>
        <v>0.18880872847353905</v>
      </c>
      <c r="W1340" s="45">
        <f>VLOOKUP($A1340,LNG!$A$2:$H$1999,7,FALSE)/(G1340*10^9)</f>
        <v>0.19558053642717146</v>
      </c>
      <c r="X1340" s="45">
        <f>VLOOKUP($A1340,'LNST năm'!$A$2:$I$2000,8,FALSE)</f>
        <v>-0.10377484525602328</v>
      </c>
      <c r="Y1340" s="45">
        <f>VLOOKUP($A1340,'LNST năm'!$A$2:$I$2000,9,FALSE)</f>
        <v>0.24058223994983874</v>
      </c>
      <c r="Z1340" s="46" t="e">
        <f>VLOOKUP($A1340,LNG!$A$2:$H$1999,9,FALSE)</f>
        <v>#REF!</v>
      </c>
      <c r="AA1340" s="162" t="e">
        <f>VLOOKUP($A1340,'GIÁ CP'!$A$2:$D$2000,4,FALSE)/Z1340</f>
        <v>#REF!</v>
      </c>
    </row>
    <row r="1341" spans="1:27">
      <c r="A1341" s="18" t="s">
        <v>414</v>
      </c>
      <c r="B1341" s="18" t="s">
        <v>2119</v>
      </c>
      <c r="C1341" s="154" t="str">
        <f>VLOOKUP(A1341,'GIÁ CP'!$K$2:$M$2000,3,FALSE)</f>
        <v xml:space="preserve">Phân phối dược phẩm </v>
      </c>
      <c r="D1341" s="43">
        <f>VLOOKUP($A1341,'Doanh thu'!$A$3:$Q$2000,9,FALSE)/1000000000</f>
        <v>574.35109147399999</v>
      </c>
      <c r="E1341" s="43">
        <f>VLOOKUP($A1341,'Doanh thu'!$A$3:$Q$2000,10,FALSE)/1000000000</f>
        <v>638.80080937900004</v>
      </c>
      <c r="F1341" s="43">
        <f>VLOOKUP($A1341,'Doanh thu'!$A$3:$Q$2000,11,FALSE)/1000000000</f>
        <v>692.87968907100003</v>
      </c>
      <c r="G1341" s="43">
        <f>VLOOKUP($A1341,'Doanh thu'!$A$3:$Q$2000,12,FALSE)/1000000000</f>
        <v>568.82757408800001</v>
      </c>
      <c r="H1341" s="43">
        <f>VLOOKUP($A1341,LNST!$A$3:$Q$1635,9,FALSE)/1000000000</f>
        <v>13.185055359</v>
      </c>
      <c r="I1341" s="43">
        <f>VLOOKUP($A1341,LNST!$A$3:$Q$1635,10,FALSE)/1000000000</f>
        <v>13.008856734</v>
      </c>
      <c r="J1341" s="43">
        <f>VLOOKUP($A1341,LNST!$A$3:$Q$1635,11,FALSE)/1000000000</f>
        <v>6.1620752440000004</v>
      </c>
      <c r="K1341" s="43">
        <f>VLOOKUP($A1341,LNST!$A$3:$Q$1635,12,FALSE)/1000000000</f>
        <v>9.0475421990000005</v>
      </c>
      <c r="L1341" s="45">
        <f>VLOOKUP($A1341,'Doanh thu'!$A$3:$Q$2000,14,FALSE)</f>
        <v>0.16320072804639729</v>
      </c>
      <c r="M1341" s="45">
        <f>VLOOKUP($A1341,'Doanh thu'!$A$3:$Q$2000,15,FALSE)</f>
        <v>0.173228431244768</v>
      </c>
      <c r="N1341" s="45">
        <f>VLOOKUP($A1341,'Doanh thu'!$A$3:$Q$2000,16,FALSE)</f>
        <v>0.27737863409793323</v>
      </c>
      <c r="O1341" s="45">
        <f>VLOOKUP($A1341,'Doanh thu'!$A$3:$Q$2000,17,FALSE)</f>
        <v>0.14680989686509244</v>
      </c>
      <c r="P1341" s="45">
        <f>VLOOKUP($A1341,LNST!$A$3:$R$1635,14,FALSE)</f>
        <v>-0.29409568910057887</v>
      </c>
      <c r="Q1341" s="45">
        <f>VLOOKUP($A1341,LNST!$A$3:$R$1635,15,FALSE)</f>
        <v>-0.32858026238711885</v>
      </c>
      <c r="R1341" s="45">
        <f>VLOOKUP($A1341,LNST!$A$3:$R$1635,16,FALSE)</f>
        <v>-0.67695373026759442</v>
      </c>
      <c r="S1341" s="45">
        <f>VLOOKUP($A1341,LNST!$A$3:$R$1635,17,FALSE)</f>
        <v>-0.57524963636104398</v>
      </c>
      <c r="T1341" s="45">
        <f>VLOOKUP($A1341,LNG!$A$2:$H$1999,4,FALSE)/(D1341*10^9)</f>
        <v>9.7895359021086287E-2</v>
      </c>
      <c r="U1341" s="45">
        <f>VLOOKUP($A1341,LNG!$A$2:$H$1999,5,FALSE)/(E1341*10^9)</f>
        <v>7.9992606699536603E-2</v>
      </c>
      <c r="V1341" s="45">
        <f>VLOOKUP($A1341,LNG!$A$2:$H$1999,6,FALSE)/(F1341*10^9)</f>
        <v>7.1749768114368506E-2</v>
      </c>
      <c r="W1341" s="45">
        <f>VLOOKUP($A1341,LNG!$A$2:$H$1999,7,FALSE)/(G1341*10^9)</f>
        <v>9.1678951141936471E-2</v>
      </c>
      <c r="X1341" s="45">
        <f>VLOOKUP($A1341,'LNST năm'!$A$2:$I$2000,8,FALSE)</f>
        <v>-0.252396915437194</v>
      </c>
      <c r="Y1341" s="45">
        <f>VLOOKUP($A1341,'LNST năm'!$A$2:$I$2000,9,FALSE)</f>
        <v>-0.17400241287961982</v>
      </c>
      <c r="Z1341" s="46" t="e">
        <f>VLOOKUP($A1341,LNG!$A$2:$H$1999,9,FALSE)</f>
        <v>#REF!</v>
      </c>
      <c r="AA1341" s="162" t="e">
        <f>VLOOKUP($A1341,'GIÁ CP'!$A$2:$D$2000,4,FALSE)/Z1341</f>
        <v>#REF!</v>
      </c>
    </row>
    <row r="1342" spans="1:27" hidden="1">
      <c r="A1342" s="18" t="s">
        <v>1607</v>
      </c>
      <c r="B1342" s="18" t="s">
        <v>3291</v>
      </c>
      <c r="C1342" s="154" t="str">
        <f>VLOOKUP(A1342,'GIÁ CP'!$K$2:$M$2000,3,FALSE)</f>
        <v xml:space="preserve">Nuôi trồng nông &amp; hải sản </v>
      </c>
      <c r="D1342" s="43">
        <f>VLOOKUP($A1342,'Doanh thu'!$A$3:$Q$2000,9,FALSE)/1000000000</f>
        <v>791.87646252299999</v>
      </c>
      <c r="E1342" s="43">
        <f>VLOOKUP($A1342,'Doanh thu'!$A$3:$Q$2000,10,FALSE)/1000000000</f>
        <v>943.63050001900001</v>
      </c>
      <c r="F1342" s="43">
        <f>VLOOKUP($A1342,'Doanh thu'!$A$3:$Q$2000,11,FALSE)/1000000000</f>
        <v>913.693357225</v>
      </c>
      <c r="G1342" s="43">
        <f>VLOOKUP($A1342,'Doanh thu'!$A$3:$Q$2000,12,FALSE)/1000000000</f>
        <v>654.90547495600003</v>
      </c>
      <c r="H1342" s="43">
        <f>VLOOKUP($A1342,LNST!$A$3:$Q$1635,9,FALSE)/1000000000</f>
        <v>11.134505370999999</v>
      </c>
      <c r="I1342" s="43">
        <f>VLOOKUP($A1342,LNST!$A$3:$Q$1635,10,FALSE)/1000000000</f>
        <v>15.346493769</v>
      </c>
      <c r="J1342" s="43">
        <f>VLOOKUP($A1342,LNST!$A$3:$Q$1635,11,FALSE)/1000000000</f>
        <v>9.9686987949999999</v>
      </c>
      <c r="K1342" s="43">
        <f>VLOOKUP($A1342,LNST!$A$3:$Q$1635,12,FALSE)/1000000000</f>
        <v>3.664234896</v>
      </c>
      <c r="L1342" s="45">
        <f>VLOOKUP($A1342,'Doanh thu'!$A$3:$Q$2000,14,FALSE)</f>
        <v>-8.2004905457344415E-2</v>
      </c>
      <c r="M1342" s="45">
        <f>VLOOKUP($A1342,'Doanh thu'!$A$3:$Q$2000,15,FALSE)</f>
        <v>0.18909242776708385</v>
      </c>
      <c r="N1342" s="45">
        <f>VLOOKUP($A1342,'Doanh thu'!$A$3:$Q$2000,16,FALSE)</f>
        <v>0.17147027641696611</v>
      </c>
      <c r="O1342" s="45">
        <f>VLOOKUP($A1342,'Doanh thu'!$A$3:$Q$2000,17,FALSE)</f>
        <v>-6.9363020568162883E-4</v>
      </c>
      <c r="P1342" s="45">
        <f>VLOOKUP($A1342,LNST!$A$3:$R$1635,14,FALSE)</f>
        <v>-6.6636147713411836E-2</v>
      </c>
      <c r="Q1342" s="45">
        <f>VLOOKUP($A1342,LNST!$A$3:$R$1635,15,FALSE)</f>
        <v>1.5410402114091608</v>
      </c>
      <c r="R1342" s="45">
        <f>VLOOKUP($A1342,LNST!$A$3:$R$1635,16,FALSE)</f>
        <v>6.1431069726828769</v>
      </c>
      <c r="S1342" s="45">
        <f>VLOOKUP($A1342,LNST!$A$3:$R$1635,17,FALSE)</f>
        <v>0.21101983406958064</v>
      </c>
      <c r="T1342" s="45">
        <f>VLOOKUP($A1342,LNG!$A$2:$H$1999,4,FALSE)/(D1342*10^9)</f>
        <v>5.6134377146875872E-2</v>
      </c>
      <c r="U1342" s="45">
        <f>VLOOKUP($A1342,LNG!$A$2:$H$1999,5,FALSE)/(E1342*10^9)</f>
        <v>7.2868716522638363E-2</v>
      </c>
      <c r="V1342" s="45">
        <f>VLOOKUP($A1342,LNG!$A$2:$H$1999,6,FALSE)/(F1342*10^9)</f>
        <v>8.9399855356379732E-2</v>
      </c>
      <c r="W1342" s="45">
        <f>VLOOKUP($A1342,LNG!$A$2:$H$1999,7,FALSE)/(G1342*10^9)</f>
        <v>0.1434023422102399</v>
      </c>
      <c r="X1342" s="45">
        <f>VLOOKUP($A1342,'LNST năm'!$A$2:$I$2000,8,FALSE)</f>
        <v>1.4097720053187126</v>
      </c>
      <c r="Y1342" s="45">
        <f>VLOOKUP($A1342,'LNST năm'!$A$2:$I$2000,9,FALSE)</f>
        <v>0.24831552847019678</v>
      </c>
      <c r="Z1342" s="46" t="e">
        <f>VLOOKUP($A1342,LNG!$A$2:$H$1999,9,FALSE)</f>
        <v>#REF!</v>
      </c>
      <c r="AA1342" s="162" t="e">
        <f>VLOOKUP($A1342,'GIÁ CP'!$A$2:$D$2000,4,FALSE)/Z1342</f>
        <v>#REF!</v>
      </c>
    </row>
    <row r="1343" spans="1:27" hidden="1">
      <c r="A1343" s="18" t="s">
        <v>3565</v>
      </c>
      <c r="B1343" s="18" t="s">
        <v>3566</v>
      </c>
      <c r="C1343" s="154" t="str">
        <f>VLOOKUP(A1343,'GIÁ CP'!$K$2:$M$2000,3,FALSE)</f>
        <v xml:space="preserve">Hàng May mặc </v>
      </c>
      <c r="D1343" s="43">
        <f>VLOOKUP($A1343,'Doanh thu'!$A$3:$Q$2000,9,FALSE)/1000000000</f>
        <v>547.33612882700004</v>
      </c>
      <c r="E1343" s="43">
        <f>VLOOKUP($A1343,'Doanh thu'!$A$3:$Q$2000,10,FALSE)/1000000000</f>
        <v>576.98298869799999</v>
      </c>
      <c r="F1343" s="43">
        <f>VLOOKUP($A1343,'Doanh thu'!$A$3:$Q$2000,11,FALSE)/1000000000</f>
        <v>777.92567382699997</v>
      </c>
      <c r="G1343" s="43">
        <f>VLOOKUP($A1343,'Doanh thu'!$A$3:$Q$2000,12,FALSE)/1000000000</f>
        <v>517.74133178399995</v>
      </c>
      <c r="H1343" s="43">
        <f>VLOOKUP($A1343,LNST!$A$3:$Q$1635,9,FALSE)/1000000000</f>
        <v>-21.87846566</v>
      </c>
      <c r="I1343" s="43">
        <f>VLOOKUP($A1343,LNST!$A$3:$Q$1635,10,FALSE)/1000000000</f>
        <v>-6.8170414130000001</v>
      </c>
      <c r="J1343" s="43">
        <f>VLOOKUP($A1343,LNST!$A$3:$Q$1635,11,FALSE)/1000000000</f>
        <v>-15.041709121</v>
      </c>
      <c r="K1343" s="43">
        <f>VLOOKUP($A1343,LNST!$A$3:$Q$1635,12,FALSE)/1000000000</f>
        <v>-51.057032992000003</v>
      </c>
      <c r="L1343" s="45">
        <f>VLOOKUP($A1343,'Doanh thu'!$A$3:$Q$2000,14,FALSE)</f>
        <v>0.77899476092986275</v>
      </c>
      <c r="M1343" s="45">
        <f>VLOOKUP($A1343,'Doanh thu'!$A$3:$Q$2000,15,FALSE)</f>
        <v>0.57174403411829489</v>
      </c>
      <c r="N1343" s="45">
        <f>VLOOKUP($A1343,'Doanh thu'!$A$3:$Q$2000,16,FALSE)</f>
        <v>0.29310074793190805</v>
      </c>
      <c r="O1343" s="45">
        <f>VLOOKUP($A1343,'Doanh thu'!$A$3:$Q$2000,17,FALSE)</f>
        <v>5.6509699671203575E-2</v>
      </c>
      <c r="P1343" s="45">
        <f>VLOOKUP($A1343,LNST!$A$3:$R$1635,14,FALSE)</f>
        <v>-2.7951425958241338</v>
      </c>
      <c r="Q1343" s="45">
        <f>VLOOKUP($A1343,LNST!$A$3:$R$1635,15,FALSE)</f>
        <v>-1.3446636598099753</v>
      </c>
      <c r="R1343" s="45">
        <f>VLOOKUP($A1343,LNST!$A$3:$R$1635,16,FALSE)</f>
        <v>-1.884250841685843</v>
      </c>
      <c r="S1343" s="45">
        <f>VLOOKUP($A1343,LNST!$A$3:$R$1635,17,FALSE)</f>
        <v>-2.4612781878621206</v>
      </c>
      <c r="T1343" s="45">
        <f>VLOOKUP($A1343,LNG!$A$2:$H$1999,4,FALSE)/(D1343*10^9)</f>
        <v>0.16497099895362466</v>
      </c>
      <c r="U1343" s="45">
        <f>VLOOKUP($A1343,LNG!$A$2:$H$1999,5,FALSE)/(E1343*10^9)</f>
        <v>0.15508067767459668</v>
      </c>
      <c r="V1343" s="45">
        <f>VLOOKUP($A1343,LNG!$A$2:$H$1999,6,FALSE)/(F1343*10^9)</f>
        <v>9.1975600456801199E-2</v>
      </c>
      <c r="W1343" s="45">
        <f>VLOOKUP($A1343,LNG!$A$2:$H$1999,7,FALSE)/(G1343*10^9)</f>
        <v>0.20347492062687125</v>
      </c>
      <c r="X1343" s="45">
        <f>VLOOKUP($A1343,'LNST năm'!$A$2:$I$2000,8,FALSE)</f>
        <v>-1</v>
      </c>
      <c r="Y1343" s="45">
        <f>VLOOKUP($A1343,'LNST năm'!$A$2:$I$2000,9,FALSE)</f>
        <v>-1</v>
      </c>
      <c r="Z1343" s="46" t="e">
        <f>VLOOKUP($A1343,LNG!$A$2:$H$1999,9,FALSE)</f>
        <v>#REF!</v>
      </c>
      <c r="AA1343" s="162" t="e">
        <f>VLOOKUP($A1343,'GIÁ CP'!$A$2:$D$2000,4,FALSE)/Z1343</f>
        <v>#REF!</v>
      </c>
    </row>
    <row r="1344" spans="1:27" hidden="1">
      <c r="A1344" s="18" t="s">
        <v>376</v>
      </c>
      <c r="B1344" s="18" t="s">
        <v>2083</v>
      </c>
      <c r="C1344" s="154" t="str">
        <f>VLOOKUP(A1344,'GIÁ CP'!$K$2:$M$2000,3,FALSE)</f>
        <v xml:space="preserve">Containers &amp; Đóng gói </v>
      </c>
      <c r="D1344" s="43">
        <f>VLOOKUP($A1344,'Doanh thu'!$A$3:$Q$2000,9,FALSE)/1000000000</f>
        <v>76.010863259999994</v>
      </c>
      <c r="E1344" s="43">
        <f>VLOOKUP($A1344,'Doanh thu'!$A$3:$Q$2000,10,FALSE)/1000000000</f>
        <v>63.979965516</v>
      </c>
      <c r="F1344" s="43">
        <f>VLOOKUP($A1344,'Doanh thu'!$A$3:$Q$2000,11,FALSE)/1000000000</f>
        <v>69.080033009999994</v>
      </c>
      <c r="G1344" s="43">
        <f>VLOOKUP($A1344,'Doanh thu'!$A$3:$Q$2000,12,FALSE)/1000000000</f>
        <v>62.480536291</v>
      </c>
      <c r="H1344" s="43">
        <f>VLOOKUP($A1344,LNST!$A$3:$Q$1635,9,FALSE)/1000000000</f>
        <v>0.41284276199999997</v>
      </c>
      <c r="I1344" s="43">
        <f>VLOOKUP($A1344,LNST!$A$3:$Q$1635,10,FALSE)/1000000000</f>
        <v>0.36303640399999998</v>
      </c>
      <c r="J1344" s="43">
        <f>VLOOKUP($A1344,LNST!$A$3:$Q$1635,11,FALSE)/1000000000</f>
        <v>0.59666899299999998</v>
      </c>
      <c r="K1344" s="43">
        <f>VLOOKUP($A1344,LNST!$A$3:$Q$1635,12,FALSE)/1000000000</f>
        <v>0.34381239499999999</v>
      </c>
      <c r="L1344" s="45">
        <f>VLOOKUP($A1344,'Doanh thu'!$A$3:$Q$2000,14,FALSE)</f>
        <v>6.5575220308408538E-3</v>
      </c>
      <c r="M1344" s="45">
        <f>VLOOKUP($A1344,'Doanh thu'!$A$3:$Q$2000,15,FALSE)</f>
        <v>0.18520095342837042</v>
      </c>
      <c r="N1344" s="45">
        <f>VLOOKUP($A1344,'Doanh thu'!$A$3:$Q$2000,16,FALSE)</f>
        <v>-0.1474228361264929</v>
      </c>
      <c r="O1344" s="45">
        <f>VLOOKUP($A1344,'Doanh thu'!$A$3:$Q$2000,17,FALSE)</f>
        <v>7.1117514521459507E-2</v>
      </c>
      <c r="P1344" s="45">
        <f>VLOOKUP($A1344,LNST!$A$3:$R$1635,14,FALSE)</f>
        <v>-0.32248792617772537</v>
      </c>
      <c r="Q1344" s="45">
        <f>VLOOKUP($A1344,LNST!$A$3:$R$1635,15,FALSE)</f>
        <v>1.128662605100972</v>
      </c>
      <c r="R1344" s="45">
        <f>VLOOKUP($A1344,LNST!$A$3:$R$1635,16,FALSE)</f>
        <v>0.62507623370844501</v>
      </c>
      <c r="S1344" s="45">
        <f>VLOOKUP($A1344,LNST!$A$3:$R$1635,17,FALSE)</f>
        <v>3.597432353053815</v>
      </c>
      <c r="T1344" s="45">
        <f>VLOOKUP($A1344,LNG!$A$2:$H$1999,4,FALSE)/(D1344*10^9)</f>
        <v>8.7681548875491622E-2</v>
      </c>
      <c r="U1344" s="45">
        <f>VLOOKUP($A1344,LNG!$A$2:$H$1999,5,FALSE)/(E1344*10^9)</f>
        <v>0.10773229651516901</v>
      </c>
      <c r="V1344" s="45">
        <f>VLOOKUP($A1344,LNG!$A$2:$H$1999,6,FALSE)/(F1344*10^9)</f>
        <v>9.8248188141680792E-2</v>
      </c>
      <c r="W1344" s="45">
        <f>VLOOKUP($A1344,LNG!$A$2:$H$1999,7,FALSE)/(G1344*10^9)</f>
        <v>0.14743041276242813</v>
      </c>
      <c r="X1344" s="45">
        <f>VLOOKUP($A1344,'LNST năm'!$A$2:$I$2000,8,FALSE)</f>
        <v>0.31929744321457815</v>
      </c>
      <c r="Y1344" s="45">
        <f>VLOOKUP($A1344,'LNST năm'!$A$2:$I$2000,9,FALSE)</f>
        <v>9.9060307885485699E-2</v>
      </c>
      <c r="Z1344" s="46" t="e">
        <f>VLOOKUP($A1344,LNG!$A$2:$H$1999,9,FALSE)</f>
        <v>#REF!</v>
      </c>
      <c r="AA1344" s="162" t="e">
        <f>VLOOKUP($A1344,'GIÁ CP'!$A$2:$D$2000,4,FALSE)/Z1344</f>
        <v>#REF!</v>
      </c>
    </row>
    <row r="1345" spans="1:27" hidden="1">
      <c r="A1345" s="18" t="s">
        <v>1247</v>
      </c>
      <c r="B1345" s="18" t="s">
        <v>2904</v>
      </c>
      <c r="C1345" s="154" t="str">
        <f>VLOOKUP(A1345,'GIÁ CP'!$K$2:$M$2000,3,FALSE)</f>
        <v xml:space="preserve">Bán lẻ phức hợp </v>
      </c>
      <c r="D1345" s="43">
        <f>VLOOKUP($A1345,'Doanh thu'!$A$3:$Q$2000,9,FALSE)/1000000000</f>
        <v>1943.0847451990001</v>
      </c>
      <c r="E1345" s="43">
        <f>VLOOKUP($A1345,'Doanh thu'!$A$3:$Q$2000,10,FALSE)/1000000000</f>
        <v>1140.9027405050001</v>
      </c>
      <c r="F1345" s="43">
        <f>VLOOKUP($A1345,'Doanh thu'!$A$3:$Q$2000,11,FALSE)/1000000000</f>
        <v>777.23630555399996</v>
      </c>
      <c r="G1345" s="43">
        <f>VLOOKUP($A1345,'Doanh thu'!$A$3:$Q$2000,12,FALSE)/1000000000</f>
        <v>628.243408187</v>
      </c>
      <c r="H1345" s="43">
        <f>VLOOKUP($A1345,LNST!$A$3:$Q$1635,9,FALSE)/1000000000</f>
        <v>7.2231318729999998</v>
      </c>
      <c r="I1345" s="43">
        <f>VLOOKUP($A1345,LNST!$A$3:$Q$1635,10,FALSE)/1000000000</f>
        <v>3.4314127920000002</v>
      </c>
      <c r="J1345" s="43">
        <f>VLOOKUP($A1345,LNST!$A$3:$Q$1635,11,FALSE)/1000000000</f>
        <v>0.16455330300000001</v>
      </c>
      <c r="K1345" s="43">
        <f>VLOOKUP($A1345,LNST!$A$3:$Q$1635,12,FALSE)/1000000000</f>
        <v>4.5424985160000002</v>
      </c>
      <c r="L1345" s="45">
        <f>VLOOKUP($A1345,'Doanh thu'!$A$3:$Q$2000,14,FALSE)</f>
        <v>-0.15730446988866742</v>
      </c>
      <c r="M1345" s="45">
        <f>VLOOKUP($A1345,'Doanh thu'!$A$3:$Q$2000,15,FALSE)</f>
        <v>-0.31749648137576331</v>
      </c>
      <c r="N1345" s="45">
        <f>VLOOKUP($A1345,'Doanh thu'!$A$3:$Q$2000,16,FALSE)</f>
        <v>-0.57256746202643316</v>
      </c>
      <c r="O1345" s="45">
        <f>VLOOKUP($A1345,'Doanh thu'!$A$3:$Q$2000,17,FALSE)</f>
        <v>-0.54152802388693477</v>
      </c>
      <c r="P1345" s="45">
        <f>VLOOKUP($A1345,LNST!$A$3:$R$1635,14,FALSE)</f>
        <v>0.1930036714365358</v>
      </c>
      <c r="Q1345" s="45">
        <f>VLOOKUP($A1345,LNST!$A$3:$R$1635,15,FALSE)</f>
        <v>1.8447854295053947</v>
      </c>
      <c r="R1345" s="45">
        <f>VLOOKUP($A1345,LNST!$A$3:$R$1635,16,FALSE)</f>
        <v>1.0315352926997221</v>
      </c>
      <c r="S1345" s="45">
        <f>VLOOKUP($A1345,LNST!$A$3:$R$1635,17,FALSE)</f>
        <v>0.24052320517143594</v>
      </c>
      <c r="T1345" s="45">
        <f>VLOOKUP($A1345,LNG!$A$2:$H$1999,4,FALSE)/(D1345*10^9)</f>
        <v>6.9604344374155816E-2</v>
      </c>
      <c r="U1345" s="45">
        <f>VLOOKUP($A1345,LNG!$A$2:$H$1999,5,FALSE)/(E1345*10^9)</f>
        <v>0.16090781989860201</v>
      </c>
      <c r="V1345" s="45">
        <f>VLOOKUP($A1345,LNG!$A$2:$H$1999,6,FALSE)/(F1345*10^9)</f>
        <v>0.16659643486379033</v>
      </c>
      <c r="W1345" s="45">
        <f>VLOOKUP($A1345,LNG!$A$2:$H$1999,7,FALSE)/(G1345*10^9)</f>
        <v>0.17965818680170523</v>
      </c>
      <c r="X1345" s="45">
        <f>VLOOKUP($A1345,'LNST năm'!$A$2:$I$2000,8,FALSE)</f>
        <v>1.7667598728241871</v>
      </c>
      <c r="Y1345" s="45">
        <f>VLOOKUP($A1345,'LNST năm'!$A$2:$I$2000,9,FALSE)</f>
        <v>0.36604575155125474</v>
      </c>
      <c r="Z1345" s="46" t="e">
        <f>VLOOKUP($A1345,LNG!$A$2:$H$1999,9,FALSE)</f>
        <v>#REF!</v>
      </c>
      <c r="AA1345" s="162" t="e">
        <f>VLOOKUP($A1345,'GIÁ CP'!$A$2:$D$2000,4,FALSE)/Z1345</f>
        <v>#REF!</v>
      </c>
    </row>
    <row r="1346" spans="1:27" hidden="1">
      <c r="A1346" s="18" t="s">
        <v>390</v>
      </c>
      <c r="B1346" s="18" t="s">
        <v>2099</v>
      </c>
      <c r="C1346" s="154" t="str">
        <f>VLOOKUP(A1346,'GIÁ CP'!$K$2:$M$2000,3,FALSE)</f>
        <v xml:space="preserve">Thiết bị viễn thông </v>
      </c>
      <c r="D1346" s="43">
        <f>VLOOKUP($A1346,'Doanh thu'!$A$3:$Q$2000,9,FALSE)/1000000000</f>
        <v>71.099720818999998</v>
      </c>
      <c r="E1346" s="43">
        <f>VLOOKUP($A1346,'Doanh thu'!$A$3:$Q$2000,10,FALSE)/1000000000</f>
        <v>28.0849571</v>
      </c>
      <c r="F1346" s="43">
        <f>VLOOKUP($A1346,'Doanh thu'!$A$3:$Q$2000,11,FALSE)/1000000000</f>
        <v>57.744015242000003</v>
      </c>
      <c r="G1346" s="43">
        <f>VLOOKUP($A1346,'Doanh thu'!$A$3:$Q$2000,12,FALSE)/1000000000</f>
        <v>44.232448941000001</v>
      </c>
      <c r="H1346" s="43">
        <f>VLOOKUP($A1346,LNST!$A$3:$Q$1635,9,FALSE)/1000000000</f>
        <v>0.97491542399999997</v>
      </c>
      <c r="I1346" s="43">
        <f>VLOOKUP($A1346,LNST!$A$3:$Q$1635,10,FALSE)/1000000000</f>
        <v>0.58905073399999996</v>
      </c>
      <c r="J1346" s="43">
        <f>VLOOKUP($A1346,LNST!$A$3:$Q$1635,11,FALSE)/1000000000</f>
        <v>1.012634214</v>
      </c>
      <c r="K1346" s="43">
        <f>VLOOKUP($A1346,LNST!$A$3:$Q$1635,12,FALSE)/1000000000</f>
        <v>1.033022769</v>
      </c>
      <c r="L1346" s="45">
        <f>VLOOKUP($A1346,'Doanh thu'!$A$3:$Q$2000,14,FALSE)</f>
        <v>-0.64175811597745602</v>
      </c>
      <c r="M1346" s="45">
        <f>VLOOKUP($A1346,'Doanh thu'!$A$3:$Q$2000,15,FALSE)</f>
        <v>-0.88359716912005326</v>
      </c>
      <c r="N1346" s="45">
        <f>VLOOKUP($A1346,'Doanh thu'!$A$3:$Q$2000,16,FALSE)</f>
        <v>-0.80774020354141729</v>
      </c>
      <c r="O1346" s="45">
        <f>VLOOKUP($A1346,'Doanh thu'!$A$3:$Q$2000,17,FALSE)</f>
        <v>-0.56820537675530791</v>
      </c>
      <c r="P1346" s="45">
        <f>VLOOKUP($A1346,LNST!$A$3:$R$1635,14,FALSE)</f>
        <v>0.23219823104456974</v>
      </c>
      <c r="Q1346" s="45">
        <f>VLOOKUP($A1346,LNST!$A$3:$R$1635,15,FALSE)</f>
        <v>0.22014854582140098</v>
      </c>
      <c r="R1346" s="45">
        <f>VLOOKUP($A1346,LNST!$A$3:$R$1635,16,FALSE)</f>
        <v>-7.5291393177614616E-2</v>
      </c>
      <c r="S1346" s="45">
        <f>VLOOKUP($A1346,LNST!$A$3:$R$1635,17,FALSE)</f>
        <v>1.1303052939423257</v>
      </c>
      <c r="T1346" s="45">
        <f>VLOOKUP($A1346,LNG!$A$2:$H$1999,4,FALSE)/(D1346*10^9)</f>
        <v>0.1583558900556363</v>
      </c>
      <c r="U1346" s="45">
        <f>VLOOKUP($A1346,LNG!$A$2:$H$1999,5,FALSE)/(E1346*10^9)</f>
        <v>0.38176016594306994</v>
      </c>
      <c r="V1346" s="45">
        <f>VLOOKUP($A1346,LNG!$A$2:$H$1999,6,FALSE)/(F1346*10^9)</f>
        <v>0.18867295312494542</v>
      </c>
      <c r="W1346" s="45">
        <f>VLOOKUP($A1346,LNG!$A$2:$H$1999,7,FALSE)/(G1346*10^9)</f>
        <v>0.29026005417708939</v>
      </c>
      <c r="X1346" s="45">
        <f>VLOOKUP($A1346,'LNST năm'!$A$2:$I$2000,8,FALSE)</f>
        <v>0.10205904167578614</v>
      </c>
      <c r="Y1346" s="45">
        <f>VLOOKUP($A1346,'LNST năm'!$A$2:$I$2000,9,FALSE)</f>
        <v>0.12343392356181382</v>
      </c>
      <c r="Z1346" s="46" t="e">
        <f>VLOOKUP($A1346,LNG!$A$2:$H$1999,9,FALSE)</f>
        <v>#REF!</v>
      </c>
      <c r="AA1346" s="162" t="e">
        <f>VLOOKUP($A1346,'GIÁ CP'!$A$2:$D$2000,4,FALSE)/Z1346</f>
        <v>#REF!</v>
      </c>
    </row>
    <row r="1347" spans="1:27" hidden="1">
      <c r="A1347" s="18" t="s">
        <v>896</v>
      </c>
      <c r="B1347" s="18" t="s">
        <v>3217</v>
      </c>
      <c r="C1347" s="154" t="str">
        <f>VLOOKUP(A1347,'GIÁ CP'!$K$2:$M$2000,3,FALSE)</f>
        <v xml:space="preserve">Đồ uống &amp; giải khát </v>
      </c>
      <c r="D1347" s="43">
        <f>VLOOKUP($A1347,'Doanh thu'!$A$3:$Q$2000,9,FALSE)/1000000000</f>
        <v>315.27109513300002</v>
      </c>
      <c r="E1347" s="43">
        <f>VLOOKUP($A1347,'Doanh thu'!$A$3:$Q$2000,10,FALSE)/1000000000</f>
        <v>265.37748495099999</v>
      </c>
      <c r="F1347" s="43">
        <f>VLOOKUP($A1347,'Doanh thu'!$A$3:$Q$2000,11,FALSE)/1000000000</f>
        <v>261.07810578200002</v>
      </c>
      <c r="G1347" s="43">
        <f>VLOOKUP($A1347,'Doanh thu'!$A$3:$Q$2000,12,FALSE)/1000000000</f>
        <v>414.06963293500002</v>
      </c>
      <c r="H1347" s="43">
        <f>VLOOKUP($A1347,LNST!$A$3:$Q$1635,9,FALSE)/1000000000</f>
        <v>17.167387032000001</v>
      </c>
      <c r="I1347" s="43">
        <f>VLOOKUP($A1347,LNST!$A$3:$Q$1635,10,FALSE)/1000000000</f>
        <v>15.373821449999999</v>
      </c>
      <c r="J1347" s="43">
        <f>VLOOKUP($A1347,LNST!$A$3:$Q$1635,11,FALSE)/1000000000</f>
        <v>15.852388191999999</v>
      </c>
      <c r="K1347" s="43">
        <f>VLOOKUP($A1347,LNST!$A$3:$Q$1635,12,FALSE)/1000000000</f>
        <v>18.035931495</v>
      </c>
      <c r="L1347" s="45">
        <f>VLOOKUP($A1347,'Doanh thu'!$A$3:$Q$2000,14,FALSE)</f>
        <v>-0.11625341565744664</v>
      </c>
      <c r="M1347" s="45">
        <f>VLOOKUP($A1347,'Doanh thu'!$A$3:$Q$2000,15,FALSE)</f>
        <v>0.17962901047328508</v>
      </c>
      <c r="N1347" s="45">
        <f>VLOOKUP($A1347,'Doanh thu'!$A$3:$Q$2000,16,FALSE)</f>
        <v>-0.16512874761985283</v>
      </c>
      <c r="O1347" s="45">
        <f>VLOOKUP($A1347,'Doanh thu'!$A$3:$Q$2000,17,FALSE)</f>
        <v>0.27570990847406091</v>
      </c>
      <c r="P1347" s="45">
        <f>VLOOKUP($A1347,LNST!$A$3:$R$1635,14,FALSE)</f>
        <v>8.1341257083922563E-2</v>
      </c>
      <c r="Q1347" s="45">
        <f>VLOOKUP($A1347,LNST!$A$3:$R$1635,15,FALSE)</f>
        <v>0.22754820878120099</v>
      </c>
      <c r="R1347" s="45">
        <f>VLOOKUP($A1347,LNST!$A$3:$R$1635,16,FALSE)</f>
        <v>0.27136899788749463</v>
      </c>
      <c r="S1347" s="45">
        <f>VLOOKUP($A1347,LNST!$A$3:$R$1635,17,FALSE)</f>
        <v>5.1552333345878214E-2</v>
      </c>
      <c r="T1347" s="45">
        <f>VLOOKUP($A1347,LNG!$A$2:$H$1999,4,FALSE)/(D1347*10^9)</f>
        <v>0.21433353514851605</v>
      </c>
      <c r="U1347" s="45">
        <f>VLOOKUP($A1347,LNG!$A$2:$H$1999,5,FALSE)/(E1347*10^9)</f>
        <v>0.27753284224017388</v>
      </c>
      <c r="V1347" s="45">
        <f>VLOOKUP($A1347,LNG!$A$2:$H$1999,6,FALSE)/(F1347*10^9)</f>
        <v>0.2000109351283649</v>
      </c>
      <c r="W1347" s="45">
        <f>VLOOKUP($A1347,LNG!$A$2:$H$1999,7,FALSE)/(G1347*10^9)</f>
        <v>0.13736584503391674</v>
      </c>
      <c r="X1347" s="45">
        <f>VLOOKUP($A1347,'LNST năm'!$A$2:$I$2000,8,FALSE)</f>
        <v>0.16489383797895277</v>
      </c>
      <c r="Y1347" s="45">
        <f>VLOOKUP($A1347,'LNST năm'!$A$2:$I$2000,9,FALSE)</f>
        <v>-0.1128081313690702</v>
      </c>
      <c r="Z1347" s="46" t="e">
        <f>VLOOKUP($A1347,LNG!$A$2:$H$1999,9,FALSE)</f>
        <v>#REF!</v>
      </c>
      <c r="AA1347" s="162" t="e">
        <f>VLOOKUP($A1347,'GIÁ CP'!$A$2:$D$2000,4,FALSE)/Z1347</f>
        <v>#REF!</v>
      </c>
    </row>
    <row r="1348" spans="1:27" hidden="1">
      <c r="A1348" s="18" t="s">
        <v>586</v>
      </c>
      <c r="B1348" s="18" t="s">
        <v>2302</v>
      </c>
      <c r="C1348" s="154" t="str">
        <f>VLOOKUP(A1348,'GIÁ CP'!$K$2:$M$2000,3,FALSE)</f>
        <v xml:space="preserve">Xây dựng </v>
      </c>
      <c r="D1348" s="43">
        <f>VLOOKUP($A1348,'Doanh thu'!$A$3:$Q$2000,9,FALSE)/1000000000</f>
        <v>1060.265214801</v>
      </c>
      <c r="E1348" s="43">
        <f>VLOOKUP($A1348,'Doanh thu'!$A$3:$Q$2000,10,FALSE)/1000000000</f>
        <v>877.27914310999995</v>
      </c>
      <c r="F1348" s="43">
        <f>VLOOKUP($A1348,'Doanh thu'!$A$3:$Q$2000,11,FALSE)/1000000000</f>
        <v>519.68774330600002</v>
      </c>
      <c r="G1348" s="43">
        <f>VLOOKUP($A1348,'Doanh thu'!$A$3:$Q$2000,12,FALSE)/1000000000</f>
        <v>627.00518184600003</v>
      </c>
      <c r="H1348" s="43">
        <f>VLOOKUP($A1348,LNST!$A$3:$Q$1635,9,FALSE)/1000000000</f>
        <v>8.6115863869999991</v>
      </c>
      <c r="I1348" s="43">
        <f>VLOOKUP($A1348,LNST!$A$3:$Q$1635,10,FALSE)/1000000000</f>
        <v>4.9426584480000004</v>
      </c>
      <c r="J1348" s="43">
        <f>VLOOKUP($A1348,LNST!$A$3:$Q$1635,11,FALSE)/1000000000</f>
        <v>2.3321650890000001</v>
      </c>
      <c r="K1348" s="43">
        <f>VLOOKUP($A1348,LNST!$A$3:$Q$1635,12,FALSE)/1000000000</f>
        <v>7.9301241979999997</v>
      </c>
      <c r="L1348" s="45">
        <f>VLOOKUP($A1348,'Doanh thu'!$A$3:$Q$2000,14,FALSE)</f>
        <v>0.36427837370177546</v>
      </c>
      <c r="M1348" s="45">
        <f>VLOOKUP($A1348,'Doanh thu'!$A$3:$Q$2000,15,FALSE)</f>
        <v>0.79453741349286322</v>
      </c>
      <c r="N1348" s="45">
        <f>VLOOKUP($A1348,'Doanh thu'!$A$3:$Q$2000,16,FALSE)</f>
        <v>5.1740753926773865E-3</v>
      </c>
      <c r="O1348" s="45">
        <f>VLOOKUP($A1348,'Doanh thu'!$A$3:$Q$2000,17,FALSE)</f>
        <v>-0.21776056571988031</v>
      </c>
      <c r="P1348" s="45">
        <f>VLOOKUP($A1348,LNST!$A$3:$R$1635,14,FALSE)</f>
        <v>0.25678284849862876</v>
      </c>
      <c r="Q1348" s="45">
        <f>VLOOKUP($A1348,LNST!$A$3:$R$1635,15,FALSE)</f>
        <v>-0.13185806450268048</v>
      </c>
      <c r="R1348" s="45">
        <f>VLOOKUP($A1348,LNST!$A$3:$R$1635,16,FALSE)</f>
        <v>-0.48754130462818762</v>
      </c>
      <c r="S1348" s="45">
        <f>VLOOKUP($A1348,LNST!$A$3:$R$1635,17,FALSE)</f>
        <v>7.2615836949242374E-3</v>
      </c>
      <c r="T1348" s="45">
        <f>VLOOKUP($A1348,LNG!$A$2:$H$1999,4,FALSE)/(D1348*10^9)</f>
        <v>2.8915996846840139E-2</v>
      </c>
      <c r="U1348" s="45">
        <f>VLOOKUP($A1348,LNG!$A$2:$H$1999,5,FALSE)/(E1348*10^9)</f>
        <v>1.8970751014324772E-2</v>
      </c>
      <c r="V1348" s="45">
        <f>VLOOKUP($A1348,LNG!$A$2:$H$1999,6,FALSE)/(F1348*10^9)</f>
        <v>9.0107600839504642E-2</v>
      </c>
      <c r="W1348" s="45">
        <f>VLOOKUP($A1348,LNG!$A$2:$H$1999,7,FALSE)/(G1348*10^9)</f>
        <v>-1.0105707929470157E-2</v>
      </c>
      <c r="X1348" s="45">
        <f>VLOOKUP($A1348,'LNST năm'!$A$2:$I$2000,8,FALSE)</f>
        <v>-1</v>
      </c>
      <c r="Y1348" s="45">
        <f>VLOOKUP($A1348,'LNST năm'!$A$2:$I$2000,9,FALSE)</f>
        <v>-1</v>
      </c>
      <c r="Z1348" s="46" t="e">
        <f>VLOOKUP($A1348,LNG!$A$2:$H$1999,9,FALSE)</f>
        <v>#REF!</v>
      </c>
      <c r="AA1348" s="162" t="e">
        <f>VLOOKUP($A1348,'GIÁ CP'!$A$2:$D$2000,4,FALSE)/Z1348</f>
        <v>#REF!</v>
      </c>
    </row>
    <row r="1349" spans="1:27">
      <c r="A1349" s="18" t="s">
        <v>694</v>
      </c>
      <c r="B1349" s="18" t="s">
        <v>2407</v>
      </c>
      <c r="C1349" s="154" t="str">
        <f>VLOOKUP(A1349,'GIÁ CP'!$K$2:$M$2000,3,FALSE)</f>
        <v xml:space="preserve">Tư vấn &amp; Hỗ trợ KD </v>
      </c>
      <c r="D1349" s="43">
        <f>VLOOKUP($A1349,'Doanh thu'!$A$3:$Q$2000,9,FALSE)/1000000000</f>
        <v>313.23881257099998</v>
      </c>
      <c r="E1349" s="43">
        <f>VLOOKUP($A1349,'Doanh thu'!$A$3:$Q$2000,10,FALSE)/1000000000</f>
        <v>285.54639413500001</v>
      </c>
      <c r="F1349" s="43">
        <f>VLOOKUP($A1349,'Doanh thu'!$A$3:$Q$2000,11,FALSE)/1000000000</f>
        <v>291.27029014300001</v>
      </c>
      <c r="G1349" s="43">
        <f>VLOOKUP($A1349,'Doanh thu'!$A$3:$Q$2000,12,FALSE)/1000000000</f>
        <v>256.514526735</v>
      </c>
      <c r="H1349" s="43">
        <f>VLOOKUP($A1349,LNST!$A$3:$Q$1635,9,FALSE)/1000000000</f>
        <v>13.625575687</v>
      </c>
      <c r="I1349" s="43">
        <f>VLOOKUP($A1349,LNST!$A$3:$Q$1635,10,FALSE)/1000000000</f>
        <v>24.981897616000001</v>
      </c>
      <c r="J1349" s="43">
        <f>VLOOKUP($A1349,LNST!$A$3:$Q$1635,11,FALSE)/1000000000</f>
        <v>25.518032646999998</v>
      </c>
      <c r="K1349" s="43">
        <f>VLOOKUP($A1349,LNST!$A$3:$Q$1635,12,FALSE)/1000000000</f>
        <v>21.951621029999998</v>
      </c>
      <c r="L1349" s="45">
        <f>VLOOKUP($A1349,'Doanh thu'!$A$3:$Q$2000,14,FALSE)</f>
        <v>0.49146788770457761</v>
      </c>
      <c r="M1349" s="45">
        <f>VLOOKUP($A1349,'Doanh thu'!$A$3:$Q$2000,15,FALSE)</f>
        <v>0.34400578985425589</v>
      </c>
      <c r="N1349" s="45">
        <f>VLOOKUP($A1349,'Doanh thu'!$A$3:$Q$2000,16,FALSE)</f>
        <v>0.24986882459311907</v>
      </c>
      <c r="O1349" s="45">
        <f>VLOOKUP($A1349,'Doanh thu'!$A$3:$Q$2000,17,FALSE)</f>
        <v>0.42315760684022452</v>
      </c>
      <c r="P1349" s="45">
        <f>VLOOKUP($A1349,LNST!$A$3:$R$1635,14,FALSE)</f>
        <v>0.4711473434340836</v>
      </c>
      <c r="Q1349" s="45">
        <f>VLOOKUP($A1349,LNST!$A$3:$R$1635,15,FALSE)</f>
        <v>1.8009369877848318</v>
      </c>
      <c r="R1349" s="45">
        <f>VLOOKUP($A1349,LNST!$A$3:$R$1635,16,FALSE)</f>
        <v>2.1812412022931049</v>
      </c>
      <c r="S1349" s="45">
        <f>VLOOKUP($A1349,LNST!$A$3:$R$1635,17,FALSE)</f>
        <v>0.8705975173812559</v>
      </c>
      <c r="T1349" s="45">
        <f>VLOOKUP($A1349,LNG!$A$2:$H$1999,4,FALSE)/(D1349*10^9)</f>
        <v>0.12677547057486352</v>
      </c>
      <c r="U1349" s="45">
        <f>VLOOKUP($A1349,LNG!$A$2:$H$1999,5,FALSE)/(E1349*10^9)</f>
        <v>0.25135771467688961</v>
      </c>
      <c r="V1349" s="45">
        <f>VLOOKUP($A1349,LNG!$A$2:$H$1999,6,FALSE)/(F1349*10^9)</f>
        <v>0.2845725362765496</v>
      </c>
      <c r="W1349" s="45">
        <f>VLOOKUP($A1349,LNG!$A$2:$H$1999,7,FALSE)/(G1349*10^9)</f>
        <v>0.27265019375004951</v>
      </c>
      <c r="X1349" s="45">
        <f>VLOOKUP($A1349,'LNST năm'!$A$2:$I$2000,8,FALSE)</f>
        <v>-1</v>
      </c>
      <c r="Y1349" s="45">
        <f>VLOOKUP($A1349,'LNST năm'!$A$2:$I$2000,9,FALSE)</f>
        <v>-1</v>
      </c>
      <c r="Z1349" s="46" t="e">
        <f>VLOOKUP($A1349,LNG!$A$2:$H$1999,9,FALSE)</f>
        <v>#REF!</v>
      </c>
      <c r="AA1349" s="162" t="e">
        <f>VLOOKUP($A1349,'GIÁ CP'!$A$2:$D$2000,4,FALSE)/Z1349</f>
        <v>#REF!</v>
      </c>
    </row>
    <row r="1350" spans="1:27" hidden="1">
      <c r="A1350" s="18" t="s">
        <v>621</v>
      </c>
      <c r="B1350" s="18" t="s">
        <v>2336</v>
      </c>
      <c r="C1350" s="154" t="str">
        <f>VLOOKUP(A1350,'GIÁ CP'!$K$2:$M$2000,3,FALSE)</f>
        <v xml:space="preserve">Vật liệu xây dựng &amp; Nội thất </v>
      </c>
      <c r="D1350" s="43" t="e">
        <f>VLOOKUP($A1350,'Doanh thu'!$A$3:$Q$2000,9,FALSE)/1000000000</f>
        <v>#N/A</v>
      </c>
      <c r="E1350" s="43" t="e">
        <f>VLOOKUP($A1350,'Doanh thu'!$A$3:$Q$2000,10,FALSE)/1000000000</f>
        <v>#N/A</v>
      </c>
      <c r="F1350" s="43" t="e">
        <f>VLOOKUP($A1350,'Doanh thu'!$A$3:$Q$2000,11,FALSE)/1000000000</f>
        <v>#N/A</v>
      </c>
      <c r="G1350" s="43" t="e">
        <f>VLOOKUP($A1350,'Doanh thu'!$A$3:$Q$2000,12,FALSE)/1000000000</f>
        <v>#N/A</v>
      </c>
      <c r="H1350" s="43" t="e">
        <f>VLOOKUP($A1350,LNST!$A$3:$Q$1635,9,FALSE)/1000000000</f>
        <v>#N/A</v>
      </c>
      <c r="I1350" s="43" t="e">
        <f>VLOOKUP($A1350,LNST!$A$3:$Q$1635,10,FALSE)/1000000000</f>
        <v>#N/A</v>
      </c>
      <c r="J1350" s="43" t="e">
        <f>VLOOKUP($A1350,LNST!$A$3:$Q$1635,11,FALSE)/1000000000</f>
        <v>#N/A</v>
      </c>
      <c r="K1350" s="43" t="e">
        <f>VLOOKUP($A1350,LNST!$A$3:$Q$1635,12,FALSE)/1000000000</f>
        <v>#N/A</v>
      </c>
      <c r="L1350" s="45" t="e">
        <f>VLOOKUP($A1350,'Doanh thu'!$A$3:$Q$2000,14,FALSE)</f>
        <v>#N/A</v>
      </c>
      <c r="M1350" s="45" t="e">
        <f>VLOOKUP($A1350,'Doanh thu'!$A$3:$Q$2000,15,FALSE)</f>
        <v>#N/A</v>
      </c>
      <c r="N1350" s="45" t="e">
        <f>VLOOKUP($A1350,'Doanh thu'!$A$3:$Q$2000,16,FALSE)</f>
        <v>#N/A</v>
      </c>
      <c r="O1350" s="45" t="e">
        <f>VLOOKUP($A1350,'Doanh thu'!$A$3:$Q$2000,17,FALSE)</f>
        <v>#N/A</v>
      </c>
      <c r="P1350" s="45" t="e">
        <f>VLOOKUP($A1350,LNST!$A$3:$R$1635,14,FALSE)</f>
        <v>#N/A</v>
      </c>
      <c r="Q1350" s="45" t="e">
        <f>VLOOKUP($A1350,LNST!$A$3:$R$1635,15,FALSE)</f>
        <v>#N/A</v>
      </c>
      <c r="R1350" s="45" t="e">
        <f>VLOOKUP($A1350,LNST!$A$3:$R$1635,16,FALSE)</f>
        <v>#N/A</v>
      </c>
      <c r="S1350" s="45" t="e">
        <f>VLOOKUP($A1350,LNST!$A$3:$R$1635,17,FALSE)</f>
        <v>#N/A</v>
      </c>
      <c r="T1350" s="45" t="e">
        <f>VLOOKUP($A1350,LNG!$A$2:$H$1999,4,FALSE)/(D1350*10^9)</f>
        <v>#N/A</v>
      </c>
      <c r="U1350" s="45" t="e">
        <f>VLOOKUP($A1350,LNG!$A$2:$H$1999,5,FALSE)/(E1350*10^9)</f>
        <v>#N/A</v>
      </c>
      <c r="V1350" s="45" t="e">
        <f>VLOOKUP($A1350,LNG!$A$2:$H$1999,6,FALSE)/(F1350*10^9)</f>
        <v>#N/A</v>
      </c>
      <c r="W1350" s="45" t="e">
        <f>VLOOKUP($A1350,LNG!$A$2:$H$1999,7,FALSE)/(G1350*10^9)</f>
        <v>#N/A</v>
      </c>
      <c r="X1350" s="45" t="e">
        <f>VLOOKUP($A1350,'LNST năm'!$A$2:$I$2000,8,FALSE)</f>
        <v>#N/A</v>
      </c>
      <c r="Y1350" s="45" t="e">
        <f>VLOOKUP($A1350,'LNST năm'!$A$2:$I$2000,9,FALSE)</f>
        <v>#N/A</v>
      </c>
      <c r="Z1350" s="46" t="e">
        <f>VLOOKUP($A1350,LNG!$A$2:$H$1999,9,FALSE)</f>
        <v>#N/A</v>
      </c>
      <c r="AA1350" s="162" t="e">
        <f>VLOOKUP($A1350,'GIÁ CP'!$A$2:$D$2000,4,FALSE)/Z1350</f>
        <v>#N/A</v>
      </c>
    </row>
    <row r="1351" spans="1:27" hidden="1">
      <c r="A1351" s="18" t="s">
        <v>383</v>
      </c>
      <c r="B1351" s="18" t="s">
        <v>2090</v>
      </c>
      <c r="C1351" s="154" t="str">
        <f>VLOOKUP(A1351,'GIÁ CP'!$K$2:$M$2000,3,FALSE)</f>
        <v xml:space="preserve">Xây dựng </v>
      </c>
      <c r="D1351" s="43">
        <f>VLOOKUP($A1351,'Doanh thu'!$A$3:$Q$2000,9,FALSE)/1000000000</f>
        <v>248.51742165100001</v>
      </c>
      <c r="E1351" s="43">
        <f>VLOOKUP($A1351,'Doanh thu'!$A$3:$Q$2000,10,FALSE)/1000000000</f>
        <v>172.18044605899999</v>
      </c>
      <c r="F1351" s="43">
        <f>VLOOKUP($A1351,'Doanh thu'!$A$3:$Q$2000,11,FALSE)/1000000000</f>
        <v>308.27921450600002</v>
      </c>
      <c r="G1351" s="43">
        <f>VLOOKUP($A1351,'Doanh thu'!$A$3:$Q$2000,12,FALSE)/1000000000</f>
        <v>0</v>
      </c>
      <c r="H1351" s="43">
        <f>VLOOKUP($A1351,LNST!$A$3:$Q$1635,9,FALSE)/1000000000</f>
        <v>27.078947450000001</v>
      </c>
      <c r="I1351" s="43">
        <f>VLOOKUP($A1351,LNST!$A$3:$Q$1635,10,FALSE)/1000000000</f>
        <v>6.311753843</v>
      </c>
      <c r="J1351" s="43">
        <f>VLOOKUP($A1351,LNST!$A$3:$Q$1635,11,FALSE)/1000000000</f>
        <v>3.0350776900000001</v>
      </c>
      <c r="K1351" s="43">
        <f>VLOOKUP($A1351,LNST!$A$3:$Q$1635,12,FALSE)/1000000000</f>
        <v>0</v>
      </c>
      <c r="L1351" s="45">
        <f>VLOOKUP($A1351,'Doanh thu'!$A$3:$Q$2000,14,FALSE)</f>
        <v>0.18770670488485847</v>
      </c>
      <c r="M1351" s="45">
        <f>VLOOKUP($A1351,'Doanh thu'!$A$3:$Q$2000,15,FALSE)</f>
        <v>-0.39887476263293076</v>
      </c>
      <c r="N1351" s="45">
        <f>VLOOKUP($A1351,'Doanh thu'!$A$3:$Q$2000,16,FALSE)</f>
        <v>-0.32644816916009278</v>
      </c>
      <c r="O1351" s="45">
        <f>VLOOKUP($A1351,'Doanh thu'!$A$3:$Q$2000,17,FALSE)</f>
        <v>-1</v>
      </c>
      <c r="P1351" s="45">
        <f>VLOOKUP($A1351,LNST!$A$3:$R$1635,14,FALSE)</f>
        <v>2.3802122066814104</v>
      </c>
      <c r="Q1351" s="45">
        <f>VLOOKUP($A1351,LNST!$A$3:$R$1635,15,FALSE)</f>
        <v>4.8690761945050101</v>
      </c>
      <c r="R1351" s="45">
        <f>VLOOKUP($A1351,LNST!$A$3:$R$1635,16,FALSE)</f>
        <v>-0.56323462411008807</v>
      </c>
      <c r="S1351" s="45">
        <f>VLOOKUP($A1351,LNST!$A$3:$R$1635,17,FALSE)</f>
        <v>-1</v>
      </c>
      <c r="T1351" s="45">
        <f>VLOOKUP($A1351,LNG!$A$2:$H$1999,4,FALSE)/(D1351*10^9)</f>
        <v>2.9207112800298092E-2</v>
      </c>
      <c r="U1351" s="45">
        <f>VLOOKUP($A1351,LNG!$A$2:$H$1999,5,FALSE)/(E1351*10^9)</f>
        <v>0.15759042307105051</v>
      </c>
      <c r="V1351" s="45">
        <f>VLOOKUP($A1351,LNG!$A$2:$H$1999,6,FALSE)/(F1351*10^9)</f>
        <v>5.1964887891227614E-2</v>
      </c>
      <c r="W1351" s="45" t="e">
        <f>VLOOKUP($A1351,LNG!$A$2:$H$1999,7,FALSE)/(G1351*10^9)</f>
        <v>#DIV/0!</v>
      </c>
      <c r="X1351" s="45">
        <f>VLOOKUP($A1351,'LNST năm'!$A$2:$I$2000,8,FALSE)</f>
        <v>-1</v>
      </c>
      <c r="Y1351" s="45">
        <f>VLOOKUP($A1351,'LNST năm'!$A$2:$I$2000,9,FALSE)</f>
        <v>-1</v>
      </c>
      <c r="Z1351" s="46" t="e">
        <f>VLOOKUP($A1351,LNG!$A$2:$H$1999,9,FALSE)</f>
        <v>#REF!</v>
      </c>
      <c r="AA1351" s="162" t="e">
        <f>VLOOKUP($A1351,'GIÁ CP'!$A$2:$D$2000,4,FALSE)/Z1351</f>
        <v>#REF!</v>
      </c>
    </row>
    <row r="1352" spans="1:27" hidden="1">
      <c r="A1352" s="18" t="s">
        <v>883</v>
      </c>
      <c r="B1352" s="18" t="s">
        <v>3326</v>
      </c>
      <c r="C1352" s="154" t="str">
        <f>VLOOKUP(A1352,'GIÁ CP'!$K$2:$M$2000,3,FALSE)</f>
        <v xml:space="preserve">Chăm sóc y tế </v>
      </c>
      <c r="D1352" s="43">
        <f>VLOOKUP($A1352,'Doanh thu'!$A$3:$Q$2000,9,FALSE)/1000000000</f>
        <v>220.28213280400001</v>
      </c>
      <c r="E1352" s="43">
        <f>VLOOKUP($A1352,'Doanh thu'!$A$3:$Q$2000,10,FALSE)/1000000000</f>
        <v>211.04115307000001</v>
      </c>
      <c r="F1352" s="43">
        <f>VLOOKUP($A1352,'Doanh thu'!$A$3:$Q$2000,11,FALSE)/1000000000</f>
        <v>224.66174845099999</v>
      </c>
      <c r="G1352" s="43">
        <f>VLOOKUP($A1352,'Doanh thu'!$A$3:$Q$2000,12,FALSE)/1000000000</f>
        <v>191.73430939400001</v>
      </c>
      <c r="H1352" s="43">
        <f>VLOOKUP($A1352,LNST!$A$3:$Q$1635,9,FALSE)/1000000000</f>
        <v>28.718949550000001</v>
      </c>
      <c r="I1352" s="43">
        <f>VLOOKUP($A1352,LNST!$A$3:$Q$1635,10,FALSE)/1000000000</f>
        <v>24.81846402</v>
      </c>
      <c r="J1352" s="43">
        <f>VLOOKUP($A1352,LNST!$A$3:$Q$1635,11,FALSE)/1000000000</f>
        <v>25.629335177000002</v>
      </c>
      <c r="K1352" s="43">
        <f>VLOOKUP($A1352,LNST!$A$3:$Q$1635,12,FALSE)/1000000000</f>
        <v>13.373746435999999</v>
      </c>
      <c r="L1352" s="45">
        <f>VLOOKUP($A1352,'Doanh thu'!$A$3:$Q$2000,14,FALSE)</f>
        <v>0.16414581129509176</v>
      </c>
      <c r="M1352" s="45">
        <f>VLOOKUP($A1352,'Doanh thu'!$A$3:$Q$2000,15,FALSE)</f>
        <v>5.7509367605141477E-2</v>
      </c>
      <c r="N1352" s="45">
        <f>VLOOKUP($A1352,'Doanh thu'!$A$3:$Q$2000,16,FALSE)</f>
        <v>5.972236629232576E-2</v>
      </c>
      <c r="O1352" s="45">
        <f>VLOOKUP($A1352,'Doanh thu'!$A$3:$Q$2000,17,FALSE)</f>
        <v>6.6377381774867877E-2</v>
      </c>
      <c r="P1352" s="45">
        <f>VLOOKUP($A1352,LNST!$A$3:$R$1635,14,FALSE)</f>
        <v>0.43453655520965978</v>
      </c>
      <c r="Q1352" s="45">
        <f>VLOOKUP($A1352,LNST!$A$3:$R$1635,15,FALSE)</f>
        <v>2.1104517417890892E-2</v>
      </c>
      <c r="R1352" s="45">
        <f>VLOOKUP($A1352,LNST!$A$3:$R$1635,16,FALSE)</f>
        <v>-1.8496969170494707E-2</v>
      </c>
      <c r="S1352" s="45">
        <f>VLOOKUP($A1352,LNST!$A$3:$R$1635,17,FALSE)</f>
        <v>-0.19282802010504038</v>
      </c>
      <c r="T1352" s="45">
        <f>VLOOKUP($A1352,LNG!$A$2:$H$1999,4,FALSE)/(D1352*10^9)</f>
        <v>0.1707592592290216</v>
      </c>
      <c r="U1352" s="45">
        <f>VLOOKUP($A1352,LNG!$A$2:$H$1999,5,FALSE)/(E1352*10^9)</f>
        <v>0.24068166405038682</v>
      </c>
      <c r="V1352" s="45">
        <f>VLOOKUP($A1352,LNG!$A$2:$H$1999,6,FALSE)/(F1352*10^9)</f>
        <v>0.2065925960961843</v>
      </c>
      <c r="W1352" s="45">
        <f>VLOOKUP($A1352,LNG!$A$2:$H$1999,7,FALSE)/(G1352*10^9)</f>
        <v>0.25535661484241451</v>
      </c>
      <c r="X1352" s="45">
        <f>VLOOKUP($A1352,'LNST năm'!$A$2:$I$2000,8,FALSE)</f>
        <v>0.13591187695944759</v>
      </c>
      <c r="Y1352" s="45">
        <f>VLOOKUP($A1352,'LNST năm'!$A$2:$I$2000,9,FALSE)</f>
        <v>1.2618118648285659E-2</v>
      </c>
      <c r="Z1352" s="46" t="e">
        <f>VLOOKUP($A1352,LNG!$A$2:$H$1999,9,FALSE)</f>
        <v>#REF!</v>
      </c>
      <c r="AA1352" s="162" t="e">
        <f>VLOOKUP($A1352,'GIÁ CP'!$A$2:$D$2000,4,FALSE)/Z1352</f>
        <v>#REF!</v>
      </c>
    </row>
    <row r="1353" spans="1:27" hidden="1">
      <c r="A1353" s="18" t="s">
        <v>121</v>
      </c>
      <c r="B1353" s="18" t="s">
        <v>1814</v>
      </c>
      <c r="C1353" s="154" t="str">
        <f>VLOOKUP(A1353,'GIÁ CP'!$K$2:$M$2000,3,FALSE)</f>
        <v xml:space="preserve">Bất động sản </v>
      </c>
      <c r="D1353" s="43">
        <f>VLOOKUP($A1353,'Doanh thu'!$A$3:$Q$2000,9,FALSE)/1000000000</f>
        <v>488.66343155700002</v>
      </c>
      <c r="E1353" s="43">
        <f>VLOOKUP($A1353,'Doanh thu'!$A$3:$Q$2000,10,FALSE)/1000000000</f>
        <v>126.557693887</v>
      </c>
      <c r="F1353" s="43">
        <f>VLOOKUP($A1353,'Doanh thu'!$A$3:$Q$2000,11,FALSE)/1000000000</f>
        <v>428.80447819599999</v>
      </c>
      <c r="G1353" s="43">
        <f>VLOOKUP($A1353,'Doanh thu'!$A$3:$Q$2000,12,FALSE)/1000000000</f>
        <v>120.448349224</v>
      </c>
      <c r="H1353" s="43">
        <f>VLOOKUP($A1353,LNST!$A$3:$Q$1635,9,FALSE)/1000000000</f>
        <v>33.071516404</v>
      </c>
      <c r="I1353" s="43">
        <f>VLOOKUP($A1353,LNST!$A$3:$Q$1635,10,FALSE)/1000000000</f>
        <v>5.8032921579999996</v>
      </c>
      <c r="J1353" s="43">
        <f>VLOOKUP($A1353,LNST!$A$3:$Q$1635,11,FALSE)/1000000000</f>
        <v>67.997394593999999</v>
      </c>
      <c r="K1353" s="43">
        <f>VLOOKUP($A1353,LNST!$A$3:$Q$1635,12,FALSE)/1000000000</f>
        <v>8.8959214909999993</v>
      </c>
      <c r="L1353" s="45">
        <f>VLOOKUP($A1353,'Doanh thu'!$A$3:$Q$2000,14,FALSE)</f>
        <v>0.47441130010124399</v>
      </c>
      <c r="M1353" s="45">
        <f>VLOOKUP($A1353,'Doanh thu'!$A$3:$Q$2000,15,FALSE)</f>
        <v>-0.70475975826487103</v>
      </c>
      <c r="N1353" s="45">
        <f>VLOOKUP($A1353,'Doanh thu'!$A$3:$Q$2000,16,FALSE)</f>
        <v>-0.19371227669706789</v>
      </c>
      <c r="O1353" s="45">
        <f>VLOOKUP($A1353,'Doanh thu'!$A$3:$Q$2000,17,FALSE)</f>
        <v>0.22017856496543475</v>
      </c>
      <c r="P1353" s="45">
        <f>VLOOKUP($A1353,LNST!$A$3:$R$1635,14,FALSE)</f>
        <v>0.13953370396926706</v>
      </c>
      <c r="Q1353" s="45">
        <f>VLOOKUP($A1353,LNST!$A$3:$R$1635,15,FALSE)</f>
        <v>-0.44944237773170503</v>
      </c>
      <c r="R1353" s="45">
        <f>VLOOKUP($A1353,LNST!$A$3:$R$1635,16,FALSE)</f>
        <v>64.723644431941096</v>
      </c>
      <c r="S1353" s="45">
        <f>VLOOKUP($A1353,LNST!$A$3:$R$1635,17,FALSE)</f>
        <v>-0.38489963081363165</v>
      </c>
      <c r="T1353" s="45">
        <f>VLOOKUP($A1353,LNG!$A$2:$H$1999,4,FALSE)/(D1353*10^9)</f>
        <v>9.4191463016464916E-2</v>
      </c>
      <c r="U1353" s="45">
        <f>VLOOKUP($A1353,LNG!$A$2:$H$1999,5,FALSE)/(E1353*10^9)</f>
        <v>1.174123600155641</v>
      </c>
      <c r="V1353" s="45">
        <f>VLOOKUP($A1353,LNG!$A$2:$H$1999,6,FALSE)/(F1353*10^9)</f>
        <v>0.17261110582237954</v>
      </c>
      <c r="W1353" s="45">
        <f>VLOOKUP($A1353,LNG!$A$2:$H$1999,7,FALSE)/(G1353*10^9)</f>
        <v>0.6452343320743027</v>
      </c>
      <c r="X1353" s="45">
        <f>VLOOKUP($A1353,'LNST năm'!$A$2:$I$2000,8,FALSE)</f>
        <v>-1</v>
      </c>
      <c r="Y1353" s="45">
        <f>VLOOKUP($A1353,'LNST năm'!$A$2:$I$2000,9,FALSE)</f>
        <v>0.25992104989487319</v>
      </c>
      <c r="Z1353" s="46" t="e">
        <f>VLOOKUP($A1353,LNG!$A$2:$H$1999,9,FALSE)</f>
        <v>#REF!</v>
      </c>
      <c r="AA1353" s="162" t="e">
        <f>VLOOKUP($A1353,'GIÁ CP'!$A$2:$D$2000,4,FALSE)/Z1353</f>
        <v>#REF!</v>
      </c>
    </row>
    <row r="1354" spans="1:27">
      <c r="A1354" s="18" t="s">
        <v>208</v>
      </c>
      <c r="B1354" s="18" t="s">
        <v>1887</v>
      </c>
      <c r="C1354" s="154" t="str">
        <f>VLOOKUP(A1354,'GIÁ CP'!$K$2:$M$2000,3,FALSE)</f>
        <v xml:space="preserve">Kho bãi, hậu cần và bảo dưỡng </v>
      </c>
      <c r="D1354" s="43">
        <f>VLOOKUP($A1354,'Doanh thu'!$A$3:$Q$2000,9,FALSE)/1000000000</f>
        <v>391.95639203399998</v>
      </c>
      <c r="E1354" s="43">
        <f>VLOOKUP($A1354,'Doanh thu'!$A$3:$Q$2000,10,FALSE)/1000000000</f>
        <v>398.87273153000001</v>
      </c>
      <c r="F1354" s="43">
        <f>VLOOKUP($A1354,'Doanh thu'!$A$3:$Q$2000,11,FALSE)/1000000000</f>
        <v>430.37902607900003</v>
      </c>
      <c r="G1354" s="43">
        <f>VLOOKUP($A1354,'Doanh thu'!$A$3:$Q$2000,12,FALSE)/1000000000</f>
        <v>375.94983775899999</v>
      </c>
      <c r="H1354" s="43">
        <f>VLOOKUP($A1354,LNST!$A$3:$Q$1635,9,FALSE)/1000000000</f>
        <v>125.461523535</v>
      </c>
      <c r="I1354" s="43">
        <f>VLOOKUP($A1354,LNST!$A$3:$Q$1635,10,FALSE)/1000000000</f>
        <v>107.992315158</v>
      </c>
      <c r="J1354" s="43">
        <f>VLOOKUP($A1354,LNST!$A$3:$Q$1635,11,FALSE)/1000000000</f>
        <v>103.892137112</v>
      </c>
      <c r="K1354" s="43">
        <f>VLOOKUP($A1354,LNST!$A$3:$Q$1635,12,FALSE)/1000000000</f>
        <v>110.506022387</v>
      </c>
      <c r="L1354" s="45">
        <f>VLOOKUP($A1354,'Doanh thu'!$A$3:$Q$2000,14,FALSE)</f>
        <v>0.21812327392517133</v>
      </c>
      <c r="M1354" s="45">
        <f>VLOOKUP($A1354,'Doanh thu'!$A$3:$Q$2000,15,FALSE)</f>
        <v>0.19856799729831137</v>
      </c>
      <c r="N1354" s="45">
        <f>VLOOKUP($A1354,'Doanh thu'!$A$3:$Q$2000,16,FALSE)</f>
        <v>0.16552060852860581</v>
      </c>
      <c r="O1354" s="45">
        <f>VLOOKUP($A1354,'Doanh thu'!$A$3:$Q$2000,17,FALSE)</f>
        <v>6.0541329902863095E-2</v>
      </c>
      <c r="P1354" s="45">
        <f>VLOOKUP($A1354,LNST!$A$3:$R$1635,14,FALSE)</f>
        <v>0.47037309384107173</v>
      </c>
      <c r="Q1354" s="45">
        <f>VLOOKUP($A1354,LNST!$A$3:$R$1635,15,FALSE)</f>
        <v>0.19900587329941816</v>
      </c>
      <c r="R1354" s="45">
        <f>VLOOKUP($A1354,LNST!$A$3:$R$1635,16,FALSE)</f>
        <v>0.19631002710541487</v>
      </c>
      <c r="S1354" s="45">
        <f>VLOOKUP($A1354,LNST!$A$3:$R$1635,17,FALSE)</f>
        <v>0.11455111811319489</v>
      </c>
      <c r="T1354" s="45">
        <f>VLOOKUP($A1354,LNG!$A$2:$H$1999,4,FALSE)/(D1354*10^9)</f>
        <v>0.36215672673016819</v>
      </c>
      <c r="U1354" s="45">
        <f>VLOOKUP($A1354,LNG!$A$2:$H$1999,5,FALSE)/(E1354*10^9)</f>
        <v>0.36884122158883342</v>
      </c>
      <c r="V1354" s="45">
        <f>VLOOKUP($A1354,LNG!$A$2:$H$1999,6,FALSE)/(F1354*10^9)</f>
        <v>0.3473273611422717</v>
      </c>
      <c r="W1354" s="45">
        <f>VLOOKUP($A1354,LNG!$A$2:$H$1999,7,FALSE)/(G1354*10^9)</f>
        <v>0.40845256474997355</v>
      </c>
      <c r="X1354" s="45">
        <f>VLOOKUP($A1354,'LNST năm'!$A$2:$I$2000,8,FALSE)</f>
        <v>0.25715440773803561</v>
      </c>
      <c r="Y1354" s="45">
        <f>VLOOKUP($A1354,'LNST năm'!$A$2:$I$2000,9,FALSE)</f>
        <v>0.23069045760428653</v>
      </c>
      <c r="Z1354" s="46" t="e">
        <f>VLOOKUP($A1354,LNG!$A$2:$H$1999,9,FALSE)</f>
        <v>#REF!</v>
      </c>
      <c r="AA1354" s="162" t="e">
        <f>VLOOKUP($A1354,'GIÁ CP'!$A$2:$D$2000,4,FALSE)/Z1354</f>
        <v>#REF!</v>
      </c>
    </row>
    <row r="1355" spans="1:27" hidden="1">
      <c r="A1355" s="18" t="s">
        <v>463</v>
      </c>
      <c r="B1355" s="18" t="s">
        <v>2177</v>
      </c>
      <c r="C1355" s="154" t="str">
        <f>VLOOKUP(A1355,'GIÁ CP'!$K$2:$M$2000,3,FALSE)</f>
        <v xml:space="preserve">Bất động sản </v>
      </c>
      <c r="D1355" s="43">
        <f>VLOOKUP($A1355,'Doanh thu'!$A$3:$Q$2000,9,FALSE)/1000000000</f>
        <v>27.782116972000001</v>
      </c>
      <c r="E1355" s="43">
        <f>VLOOKUP($A1355,'Doanh thu'!$A$3:$Q$2000,10,FALSE)/1000000000</f>
        <v>98.490110841000003</v>
      </c>
      <c r="F1355" s="43">
        <f>VLOOKUP($A1355,'Doanh thu'!$A$3:$Q$2000,11,FALSE)/1000000000</f>
        <v>33.575195594</v>
      </c>
      <c r="G1355" s="43">
        <f>VLOOKUP($A1355,'Doanh thu'!$A$3:$Q$2000,12,FALSE)/1000000000</f>
        <v>28.367385396</v>
      </c>
      <c r="H1355" s="43">
        <f>VLOOKUP($A1355,LNST!$A$3:$Q$1635,9,FALSE)/1000000000</f>
        <v>16.105423029000001</v>
      </c>
      <c r="I1355" s="43">
        <f>VLOOKUP($A1355,LNST!$A$3:$Q$1635,10,FALSE)/1000000000</f>
        <v>59.007679201999998</v>
      </c>
      <c r="J1355" s="43">
        <f>VLOOKUP($A1355,LNST!$A$3:$Q$1635,11,FALSE)/1000000000</f>
        <v>22.351052190000001</v>
      </c>
      <c r="K1355" s="43">
        <f>VLOOKUP($A1355,LNST!$A$3:$Q$1635,12,FALSE)/1000000000</f>
        <v>12.740036825000001</v>
      </c>
      <c r="L1355" s="45">
        <f>VLOOKUP($A1355,'Doanh thu'!$A$3:$Q$2000,14,FALSE)</f>
        <v>8.8619929034386112E-3</v>
      </c>
      <c r="M1355" s="45">
        <f>VLOOKUP($A1355,'Doanh thu'!$A$3:$Q$2000,15,FALSE)</f>
        <v>2.754825282683329</v>
      </c>
      <c r="N1355" s="45">
        <f>VLOOKUP($A1355,'Doanh thu'!$A$3:$Q$2000,16,FALSE)</f>
        <v>0.25300773972553853</v>
      </c>
      <c r="O1355" s="45">
        <f>VLOOKUP($A1355,'Doanh thu'!$A$3:$Q$2000,17,FALSE)</f>
        <v>0.15406534732517424</v>
      </c>
      <c r="P1355" s="45">
        <f>VLOOKUP($A1355,LNST!$A$3:$R$1635,14,FALSE)</f>
        <v>-0.46593747704152089</v>
      </c>
      <c r="Q1355" s="45">
        <f>VLOOKUP($A1355,LNST!$A$3:$R$1635,15,FALSE)</f>
        <v>0.51919200199653459</v>
      </c>
      <c r="R1355" s="45">
        <f>VLOOKUP($A1355,LNST!$A$3:$R$1635,16,FALSE)</f>
        <v>-5.5669093002508642E-2</v>
      </c>
      <c r="S1355" s="45">
        <f>VLOOKUP($A1355,LNST!$A$3:$R$1635,17,FALSE)</f>
        <v>-0.59289963235890131</v>
      </c>
      <c r="T1355" s="45">
        <f>VLOOKUP($A1355,LNG!$A$2:$H$1999,4,FALSE)/(D1355*10^9)</f>
        <v>0.55478061904115716</v>
      </c>
      <c r="U1355" s="45">
        <f>VLOOKUP($A1355,LNG!$A$2:$H$1999,5,FALSE)/(E1355*10^9)</f>
        <v>0.18405000708410157</v>
      </c>
      <c r="V1355" s="45">
        <f>VLOOKUP($A1355,LNG!$A$2:$H$1999,6,FALSE)/(F1355*10^9)</f>
        <v>2.1077638843791751</v>
      </c>
      <c r="W1355" s="45">
        <f>VLOOKUP($A1355,LNG!$A$2:$H$1999,7,FALSE)/(G1355*10^9)</f>
        <v>0.81815321563871068</v>
      </c>
      <c r="X1355" s="45">
        <f>VLOOKUP($A1355,'LNST năm'!$A$2:$I$2000,8,FALSE)</f>
        <v>2.6086346465458606E-2</v>
      </c>
      <c r="Y1355" s="45">
        <f>VLOOKUP($A1355,'LNST năm'!$A$2:$I$2000,9,FALSE)</f>
        <v>3.6223408125238832E-2</v>
      </c>
      <c r="Z1355" s="46" t="e">
        <f>VLOOKUP($A1355,LNG!$A$2:$H$1999,9,FALSE)</f>
        <v>#REF!</v>
      </c>
      <c r="AA1355" s="162" t="e">
        <f>VLOOKUP($A1355,'GIÁ CP'!$A$2:$D$2000,4,FALSE)/Z1355</f>
        <v>#REF!</v>
      </c>
    </row>
    <row r="1356" spans="1:27" hidden="1">
      <c r="A1356" s="18" t="s">
        <v>587</v>
      </c>
      <c r="B1356" s="18" t="s">
        <v>2303</v>
      </c>
      <c r="C1356" s="154" t="str">
        <f>VLOOKUP(A1356,'GIÁ CP'!$K$2:$M$2000,3,FALSE)</f>
        <v xml:space="preserve">Xây dựng </v>
      </c>
      <c r="D1356" s="43">
        <f>VLOOKUP($A1356,'Doanh thu'!$A$3:$Q$2000,9,FALSE)/1000000000</f>
        <v>3.9727236019999999</v>
      </c>
      <c r="E1356" s="43">
        <f>VLOOKUP($A1356,'Doanh thu'!$A$3:$Q$2000,10,FALSE)/1000000000</f>
        <v>4.4420170319999999</v>
      </c>
      <c r="F1356" s="43">
        <f>VLOOKUP($A1356,'Doanh thu'!$A$3:$Q$2000,11,FALSE)/1000000000</f>
        <v>7.0110384830000001</v>
      </c>
      <c r="G1356" s="43">
        <f>VLOOKUP($A1356,'Doanh thu'!$A$3:$Q$2000,12,FALSE)/1000000000</f>
        <v>20.780592483</v>
      </c>
      <c r="H1356" s="43">
        <f>VLOOKUP($A1356,LNST!$A$3:$Q$1635,9,FALSE)/1000000000</f>
        <v>-5.7179101159999997</v>
      </c>
      <c r="I1356" s="43">
        <f>VLOOKUP($A1356,LNST!$A$3:$Q$1635,10,FALSE)/1000000000</f>
        <v>-9.1782762889999994</v>
      </c>
      <c r="J1356" s="43">
        <f>VLOOKUP($A1356,LNST!$A$3:$Q$1635,11,FALSE)/1000000000</f>
        <v>-12.050886372000001</v>
      </c>
      <c r="K1356" s="43">
        <f>VLOOKUP($A1356,LNST!$A$3:$Q$1635,12,FALSE)/1000000000</f>
        <v>6.8320469999999994E-2</v>
      </c>
      <c r="L1356" s="45">
        <f>VLOOKUP($A1356,'Doanh thu'!$A$3:$Q$2000,14,FALSE)</f>
        <v>-0.6680791827782957</v>
      </c>
      <c r="M1356" s="45">
        <f>VLOOKUP($A1356,'Doanh thu'!$A$3:$Q$2000,15,FALSE)</f>
        <v>-0.85614370164998943</v>
      </c>
      <c r="N1356" s="45">
        <f>VLOOKUP($A1356,'Doanh thu'!$A$3:$Q$2000,16,FALSE)</f>
        <v>0.61265177125698889</v>
      </c>
      <c r="O1356" s="45">
        <f>VLOOKUP($A1356,'Doanh thu'!$A$3:$Q$2000,17,FALSE)</f>
        <v>2.0615966202995377E-2</v>
      </c>
      <c r="P1356" s="45">
        <f>VLOOKUP($A1356,LNST!$A$3:$R$1635,14,FALSE)</f>
        <v>0.28643077447947046</v>
      </c>
      <c r="Q1356" s="45">
        <f>VLOOKUP($A1356,LNST!$A$3:$R$1635,15,FALSE)</f>
        <v>-1.7621838529766953</v>
      </c>
      <c r="R1356" s="45">
        <f>VLOOKUP($A1356,LNST!$A$3:$R$1635,16,FALSE)</f>
        <v>-5.6222096560212611</v>
      </c>
      <c r="S1356" s="45">
        <f>VLOOKUP($A1356,LNST!$A$3:$R$1635,17,FALSE)</f>
        <v>1.0017037576712478</v>
      </c>
      <c r="T1356" s="45">
        <f>VLOOKUP($A1356,LNG!$A$2:$H$1999,4,FALSE)/(D1356*10^9)</f>
        <v>-7.603888598691392</v>
      </c>
      <c r="U1356" s="45">
        <f>VLOOKUP($A1356,LNG!$A$2:$H$1999,5,FALSE)/(E1356*10^9)</f>
        <v>0.40547133633773064</v>
      </c>
      <c r="V1356" s="45">
        <f>VLOOKUP($A1356,LNG!$A$2:$H$1999,6,FALSE)/(F1356*10^9)</f>
        <v>4.3598648009303763E-2</v>
      </c>
      <c r="W1356" s="45">
        <f>VLOOKUP($A1356,LNG!$A$2:$H$1999,7,FALSE)/(G1356*10^9)</f>
        <v>-0.11369722383675311</v>
      </c>
      <c r="X1356" s="45">
        <f>VLOOKUP($A1356,'LNST năm'!$A$2:$I$2000,8,FALSE)</f>
        <v>-25.917164193044215</v>
      </c>
      <c r="Y1356" s="45">
        <f>VLOOKUP($A1356,'LNST năm'!$A$2:$I$2000,9,FALSE)</f>
        <v>-10.520425103637995</v>
      </c>
      <c r="Z1356" s="46" t="e">
        <f>VLOOKUP($A1356,LNG!$A$2:$H$1999,9,FALSE)</f>
        <v>#REF!</v>
      </c>
      <c r="AA1356" s="162" t="e">
        <f>VLOOKUP($A1356,'GIÁ CP'!$A$2:$D$2000,4,FALSE)/Z1356</f>
        <v>#REF!</v>
      </c>
    </row>
    <row r="1357" spans="1:27" hidden="1">
      <c r="A1357" s="18" t="s">
        <v>813</v>
      </c>
      <c r="B1357" s="18" t="s">
        <v>3436</v>
      </c>
      <c r="C1357" s="154" t="str">
        <f>VLOOKUP(A1357,'GIÁ CP'!$K$2:$M$2000,3,FALSE)</f>
        <v xml:space="preserve">Chuyển phát nhanh </v>
      </c>
      <c r="D1357" s="43">
        <f>VLOOKUP($A1357,'Doanh thu'!$A$3:$Q$2000,9,FALSE)/1000000000</f>
        <v>4981.3099528229995</v>
      </c>
      <c r="E1357" s="43">
        <f>VLOOKUP($A1357,'Doanh thu'!$A$3:$Q$2000,10,FALSE)/1000000000</f>
        <v>4928.2875814299996</v>
      </c>
      <c r="F1357" s="43">
        <f>VLOOKUP($A1357,'Doanh thu'!$A$3:$Q$2000,11,FALSE)/1000000000</f>
        <v>5622.8086748779997</v>
      </c>
      <c r="G1357" s="43">
        <f>VLOOKUP($A1357,'Doanh thu'!$A$3:$Q$2000,12,FALSE)/1000000000</f>
        <v>4758.2838732070004</v>
      </c>
      <c r="H1357" s="43">
        <f>VLOOKUP($A1357,LNST!$A$3:$Q$1635,9,FALSE)/1000000000</f>
        <v>96.981406686</v>
      </c>
      <c r="I1357" s="43">
        <f>VLOOKUP($A1357,LNST!$A$3:$Q$1635,10,FALSE)/1000000000</f>
        <v>85.336296140000002</v>
      </c>
      <c r="J1357" s="43">
        <f>VLOOKUP($A1357,LNST!$A$3:$Q$1635,11,FALSE)/1000000000</f>
        <v>153.236819475</v>
      </c>
      <c r="K1357" s="43">
        <f>VLOOKUP($A1357,LNST!$A$3:$Q$1635,12,FALSE)/1000000000</f>
        <v>38.995011134000002</v>
      </c>
      <c r="L1357" s="45">
        <f>VLOOKUP($A1357,'Doanh thu'!$A$3:$Q$2000,14,FALSE)</f>
        <v>7.4201349900407223E-3</v>
      </c>
      <c r="M1357" s="45">
        <f>VLOOKUP($A1357,'Doanh thu'!$A$3:$Q$2000,15,FALSE)</f>
        <v>-9.2442288615238552E-2</v>
      </c>
      <c r="N1357" s="45">
        <f>VLOOKUP($A1357,'Doanh thu'!$A$3:$Q$2000,16,FALSE)</f>
        <v>-1.1061395021352723E-2</v>
      </c>
      <c r="O1357" s="45">
        <f>VLOOKUP($A1357,'Doanh thu'!$A$3:$Q$2000,17,FALSE)</f>
        <v>-5.6208235234046423E-2</v>
      </c>
      <c r="P1357" s="45">
        <f>VLOOKUP($A1357,LNST!$A$3:$R$1635,14,FALSE)</f>
        <v>0.11407757962449963</v>
      </c>
      <c r="Q1357" s="45">
        <f>VLOOKUP($A1357,LNST!$A$3:$R$1635,15,FALSE)</f>
        <v>-0.20196628013718285</v>
      </c>
      <c r="R1357" s="45">
        <f>VLOOKUP($A1357,LNST!$A$3:$R$1635,16,FALSE)</f>
        <v>0.17292962725469643</v>
      </c>
      <c r="S1357" s="45">
        <f>VLOOKUP($A1357,LNST!$A$3:$R$1635,17,FALSE)</f>
        <v>-0.43762414107424519</v>
      </c>
      <c r="T1357" s="45">
        <f>VLOOKUP($A1357,LNG!$A$2:$H$1999,4,FALSE)/(D1357*10^9)</f>
        <v>5.3135280676521464E-2</v>
      </c>
      <c r="U1357" s="45">
        <f>VLOOKUP($A1357,LNG!$A$2:$H$1999,5,FALSE)/(E1357*10^9)</f>
        <v>5.6188434570543171E-2</v>
      </c>
      <c r="V1357" s="45">
        <f>VLOOKUP($A1357,LNG!$A$2:$H$1999,6,FALSE)/(F1357*10^9)</f>
        <v>4.1009915110263501E-2</v>
      </c>
      <c r="W1357" s="45">
        <f>VLOOKUP($A1357,LNG!$A$2:$H$1999,7,FALSE)/(G1357*10^9)</f>
        <v>7.6575575912923022E-2</v>
      </c>
      <c r="X1357" s="45">
        <f>VLOOKUP($A1357,'LNST năm'!$A$2:$I$2000,8,FALSE)</f>
        <v>5.6998572315404422E-2</v>
      </c>
      <c r="Y1357" s="45">
        <f>VLOOKUP($A1357,'LNST năm'!$A$2:$I$2000,9,FALSE)</f>
        <v>0.16550661286329604</v>
      </c>
      <c r="Z1357" s="46" t="e">
        <f>VLOOKUP($A1357,LNG!$A$2:$H$1999,9,FALSE)</f>
        <v>#REF!</v>
      </c>
      <c r="AA1357" s="162" t="e">
        <f>VLOOKUP($A1357,'GIÁ CP'!$A$2:$D$2000,4,FALSE)/Z1357</f>
        <v>#REF!</v>
      </c>
    </row>
    <row r="1358" spans="1:27" hidden="1">
      <c r="A1358" s="18" t="s">
        <v>825</v>
      </c>
      <c r="B1358" s="18" t="s">
        <v>2437</v>
      </c>
      <c r="C1358" s="154" t="str">
        <f>VLOOKUP(A1358,'GIÁ CP'!$K$2:$M$2000,3,FALSE)</f>
        <v xml:space="preserve">Phân phối thực phẩm </v>
      </c>
      <c r="D1358" s="43">
        <f>VLOOKUP($A1358,'Doanh thu'!$A$3:$Q$2000,9,FALSE)/1000000000</f>
        <v>713.32399579000003</v>
      </c>
      <c r="E1358" s="43">
        <f>VLOOKUP($A1358,'Doanh thu'!$A$3:$Q$2000,10,FALSE)/1000000000</f>
        <v>735.27867395099997</v>
      </c>
      <c r="F1358" s="43">
        <f>VLOOKUP($A1358,'Doanh thu'!$A$3:$Q$2000,11,FALSE)/1000000000</f>
        <v>1057.049145042</v>
      </c>
      <c r="G1358" s="43">
        <f>VLOOKUP($A1358,'Doanh thu'!$A$3:$Q$2000,12,FALSE)/1000000000</f>
        <v>884.01593089699998</v>
      </c>
      <c r="H1358" s="43">
        <f>VLOOKUP($A1358,LNST!$A$3:$Q$1635,9,FALSE)/1000000000</f>
        <v>6.3720415929999996</v>
      </c>
      <c r="I1358" s="43">
        <f>VLOOKUP($A1358,LNST!$A$3:$Q$1635,10,FALSE)/1000000000</f>
        <v>9.1273249910000001</v>
      </c>
      <c r="J1358" s="43">
        <f>VLOOKUP($A1358,LNST!$A$3:$Q$1635,11,FALSE)/1000000000</f>
        <v>27.150305165999999</v>
      </c>
      <c r="K1358" s="43">
        <f>VLOOKUP($A1358,LNST!$A$3:$Q$1635,12,FALSE)/1000000000</f>
        <v>18.038047214999999</v>
      </c>
      <c r="L1358" s="45">
        <f>VLOOKUP($A1358,'Doanh thu'!$A$3:$Q$2000,14,FALSE)</f>
        <v>0.17065462861300953</v>
      </c>
      <c r="M1358" s="45">
        <f>VLOOKUP($A1358,'Doanh thu'!$A$3:$Q$2000,15,FALSE)</f>
        <v>1.0501253764939196</v>
      </c>
      <c r="N1358" s="45">
        <f>VLOOKUP($A1358,'Doanh thu'!$A$3:$Q$2000,16,FALSE)</f>
        <v>0.52736745199941337</v>
      </c>
      <c r="O1358" s="45">
        <f>VLOOKUP($A1358,'Doanh thu'!$A$3:$Q$2000,17,FALSE)</f>
        <v>1.8704563601577171</v>
      </c>
      <c r="P1358" s="45">
        <f>VLOOKUP($A1358,LNST!$A$3:$R$1635,14,FALSE)</f>
        <v>-0.27319610016764395</v>
      </c>
      <c r="Q1358" s="45">
        <f>VLOOKUP($A1358,LNST!$A$3:$R$1635,15,FALSE)</f>
        <v>0.70067085741180002</v>
      </c>
      <c r="R1358" s="45">
        <f>VLOOKUP($A1358,LNST!$A$3:$R$1635,16,FALSE)</f>
        <v>1.8050994219616328</v>
      </c>
      <c r="S1358" s="45">
        <f>VLOOKUP($A1358,LNST!$A$3:$R$1635,17,FALSE)</f>
        <v>2.8625097293026029</v>
      </c>
      <c r="T1358" s="45">
        <f>VLOOKUP($A1358,LNG!$A$2:$H$1999,4,FALSE)/(D1358*10^9)</f>
        <v>1.028106367132366E-2</v>
      </c>
      <c r="U1358" s="45">
        <f>VLOOKUP($A1358,LNG!$A$2:$H$1999,5,FALSE)/(E1358*10^9)</f>
        <v>2.859506250877767E-2</v>
      </c>
      <c r="V1358" s="45">
        <f>VLOOKUP($A1358,LNG!$A$2:$H$1999,6,FALSE)/(F1358*10^9)</f>
        <v>1.222470896893499E-2</v>
      </c>
      <c r="W1358" s="45">
        <f>VLOOKUP($A1358,LNG!$A$2:$H$1999,7,FALSE)/(G1358*10^9)</f>
        <v>2.3645771463405352E-2</v>
      </c>
      <c r="X1358" s="45">
        <f>VLOOKUP($A1358,'LNST năm'!$A$2:$I$2000,8,FALSE)</f>
        <v>0.68929526029788302</v>
      </c>
      <c r="Y1358" s="45">
        <f>VLOOKUP($A1358,'LNST năm'!$A$2:$I$2000,9,FALSE)</f>
        <v>0.18238913453076799</v>
      </c>
      <c r="Z1358" s="46" t="e">
        <f>VLOOKUP($A1358,LNG!$A$2:$H$1999,9,FALSE)</f>
        <v>#REF!</v>
      </c>
      <c r="AA1358" s="162" t="e">
        <f>VLOOKUP($A1358,'GIÁ CP'!$A$2:$D$2000,4,FALSE)/Z1358</f>
        <v>#REF!</v>
      </c>
    </row>
    <row r="1359" spans="1:27" hidden="1">
      <c r="A1359" s="18" t="s">
        <v>745</v>
      </c>
      <c r="B1359" s="18" t="s">
        <v>1965</v>
      </c>
      <c r="C1359" s="154" t="str">
        <f>VLOOKUP(A1359,'GIÁ CP'!$K$2:$M$2000,3,FALSE)</f>
        <v xml:space="preserve">Bất động sản </v>
      </c>
      <c r="D1359" s="43">
        <f>VLOOKUP($A1359,'Doanh thu'!$A$3:$Q$2000,9,FALSE)/1000000000</f>
        <v>217.82930914600001</v>
      </c>
      <c r="E1359" s="43">
        <f>VLOOKUP($A1359,'Doanh thu'!$A$3:$Q$2000,10,FALSE)/1000000000</f>
        <v>86.471163333000007</v>
      </c>
      <c r="F1359" s="43">
        <f>VLOOKUP($A1359,'Doanh thu'!$A$3:$Q$2000,11,FALSE)/1000000000</f>
        <v>379.42018753899998</v>
      </c>
      <c r="G1359" s="43">
        <f>VLOOKUP($A1359,'Doanh thu'!$A$3:$Q$2000,12,FALSE)/1000000000</f>
        <v>101.94206389</v>
      </c>
      <c r="H1359" s="43">
        <f>VLOOKUP($A1359,LNST!$A$3:$Q$1635,9,FALSE)/1000000000</f>
        <v>94.927613606999998</v>
      </c>
      <c r="I1359" s="43">
        <f>VLOOKUP($A1359,LNST!$A$3:$Q$1635,10,FALSE)/1000000000</f>
        <v>20.821189683</v>
      </c>
      <c r="J1359" s="43">
        <f>VLOOKUP($A1359,LNST!$A$3:$Q$1635,11,FALSE)/1000000000</f>
        <v>102.702942233</v>
      </c>
      <c r="K1359" s="43">
        <f>VLOOKUP($A1359,LNST!$A$3:$Q$1635,12,FALSE)/1000000000</f>
        <v>17.146483293999999</v>
      </c>
      <c r="L1359" s="45">
        <f>VLOOKUP($A1359,'Doanh thu'!$A$3:$Q$2000,14,FALSE)</f>
        <v>-0.16994778300760935</v>
      </c>
      <c r="M1359" s="45">
        <f>VLOOKUP($A1359,'Doanh thu'!$A$3:$Q$2000,15,FALSE)</f>
        <v>-0.47517286929856145</v>
      </c>
      <c r="N1359" s="45">
        <f>VLOOKUP($A1359,'Doanh thu'!$A$3:$Q$2000,16,FALSE)</f>
        <v>0.65207271481203744</v>
      </c>
      <c r="O1359" s="45">
        <f>VLOOKUP($A1359,'Doanh thu'!$A$3:$Q$2000,17,FALSE)</f>
        <v>-0.75389714911691197</v>
      </c>
      <c r="P1359" s="45">
        <f>VLOOKUP($A1359,LNST!$A$3:$R$1635,14,FALSE)</f>
        <v>-7.140806828216284E-2</v>
      </c>
      <c r="Q1359" s="45">
        <f>VLOOKUP($A1359,LNST!$A$3:$R$1635,15,FALSE)</f>
        <v>-0.6505892468121971</v>
      </c>
      <c r="R1359" s="45">
        <f>VLOOKUP($A1359,LNST!$A$3:$R$1635,16,FALSE)</f>
        <v>0.43225082384238295</v>
      </c>
      <c r="S1359" s="45">
        <f>VLOOKUP($A1359,LNST!$A$3:$R$1635,17,FALSE)</f>
        <v>-0.86429243988920734</v>
      </c>
      <c r="T1359" s="45">
        <f>VLOOKUP($A1359,LNG!$A$2:$H$1999,4,FALSE)/(D1359*10^9)</f>
        <v>0.86439974767489913</v>
      </c>
      <c r="U1359" s="45">
        <f>VLOOKUP($A1359,LNG!$A$2:$H$1999,5,FALSE)/(E1359*10^9)</f>
        <v>1.5776768244649793</v>
      </c>
      <c r="V1359" s="45">
        <f>VLOOKUP($A1359,LNG!$A$2:$H$1999,6,FALSE)/(F1359*10^9)</f>
        <v>0.10018738726466074</v>
      </c>
      <c r="W1359" s="45">
        <f>VLOOKUP($A1359,LNG!$A$2:$H$1999,7,FALSE)/(G1359*10^9)</f>
        <v>1.9400127567399597</v>
      </c>
      <c r="X1359" s="45">
        <f>VLOOKUP($A1359,'LNST năm'!$A$2:$I$2000,8,FALSE)</f>
        <v>0.14227178434934415</v>
      </c>
      <c r="Y1359" s="45">
        <f>VLOOKUP($A1359,'LNST năm'!$A$2:$I$2000,9,FALSE)</f>
        <v>0.20474505429821765</v>
      </c>
      <c r="Z1359" s="46" t="e">
        <f>VLOOKUP($A1359,LNG!$A$2:$H$1999,9,FALSE)</f>
        <v>#REF!</v>
      </c>
      <c r="AA1359" s="162" t="e">
        <f>VLOOKUP($A1359,'GIÁ CP'!$A$2:$D$2000,4,FALSE)/Z1359</f>
        <v>#REF!</v>
      </c>
    </row>
    <row r="1360" spans="1:27" hidden="1">
      <c r="A1360" s="18" t="s">
        <v>1198</v>
      </c>
      <c r="B1360" s="18" t="s">
        <v>2805</v>
      </c>
      <c r="C1360" s="154" t="str">
        <f>VLOOKUP(A1360,'GIÁ CP'!$K$2:$M$2000,3,FALSE)</f>
        <v xml:space="preserve">Xây dựng </v>
      </c>
      <c r="D1360" s="43">
        <f>VLOOKUP($A1360,'Doanh thu'!$A$3:$Q$2000,9,FALSE)/1000000000</f>
        <v>947.06153294800004</v>
      </c>
      <c r="E1360" s="43">
        <f>VLOOKUP($A1360,'Doanh thu'!$A$3:$Q$2000,10,FALSE)/1000000000</f>
        <v>913.52316205600005</v>
      </c>
      <c r="F1360" s="43">
        <f>VLOOKUP($A1360,'Doanh thu'!$A$3:$Q$2000,11,FALSE)/1000000000</f>
        <v>1205.7712707769999</v>
      </c>
      <c r="G1360" s="43">
        <f>VLOOKUP($A1360,'Doanh thu'!$A$3:$Q$2000,12,FALSE)/1000000000</f>
        <v>906.96714184400003</v>
      </c>
      <c r="H1360" s="43">
        <f>VLOOKUP($A1360,LNST!$A$3:$Q$1635,9,FALSE)/1000000000</f>
        <v>130.700976779</v>
      </c>
      <c r="I1360" s="43">
        <f>VLOOKUP($A1360,LNST!$A$3:$Q$1635,10,FALSE)/1000000000</f>
        <v>128.86824742300001</v>
      </c>
      <c r="J1360" s="43">
        <f>VLOOKUP($A1360,LNST!$A$3:$Q$1635,11,FALSE)/1000000000</f>
        <v>175.02138067800001</v>
      </c>
      <c r="K1360" s="43">
        <f>VLOOKUP($A1360,LNST!$A$3:$Q$1635,12,FALSE)/1000000000</f>
        <v>179.90843376699999</v>
      </c>
      <c r="L1360" s="45">
        <f>VLOOKUP($A1360,'Doanh thu'!$A$3:$Q$2000,14,FALSE)</f>
        <v>0.16388361804042148</v>
      </c>
      <c r="M1360" s="45">
        <f>VLOOKUP($A1360,'Doanh thu'!$A$3:$Q$2000,15,FALSE)</f>
        <v>0.14953718495322713</v>
      </c>
      <c r="N1360" s="45">
        <f>VLOOKUP($A1360,'Doanh thu'!$A$3:$Q$2000,16,FALSE)</f>
        <v>0.19386799970380197</v>
      </c>
      <c r="O1360" s="45">
        <f>VLOOKUP($A1360,'Doanh thu'!$A$3:$Q$2000,17,FALSE)</f>
        <v>0.233942660917416</v>
      </c>
      <c r="P1360" s="45">
        <f>VLOOKUP($A1360,LNST!$A$3:$R$1635,14,FALSE)</f>
        <v>0.19415018876064286</v>
      </c>
      <c r="Q1360" s="45">
        <f>VLOOKUP($A1360,LNST!$A$3:$R$1635,15,FALSE)</f>
        <v>0.23900958068102918</v>
      </c>
      <c r="R1360" s="45">
        <f>VLOOKUP($A1360,LNST!$A$3:$R$1635,16,FALSE)</f>
        <v>0.49659058119710853</v>
      </c>
      <c r="S1360" s="45">
        <f>VLOOKUP($A1360,LNST!$A$3:$R$1635,17,FALSE)</f>
        <v>0.23025401117890845</v>
      </c>
      <c r="T1360" s="45">
        <f>VLOOKUP($A1360,LNG!$A$2:$H$1999,4,FALSE)/(D1360*10^9)</f>
        <v>0.40775321502177742</v>
      </c>
      <c r="U1360" s="45">
        <f>VLOOKUP($A1360,LNG!$A$2:$H$1999,5,FALSE)/(E1360*10^9)</f>
        <v>0.42388518263564556</v>
      </c>
      <c r="V1360" s="45">
        <f>VLOOKUP($A1360,LNG!$A$2:$H$1999,6,FALSE)/(F1360*10^9)</f>
        <v>0.32306276375699366</v>
      </c>
      <c r="W1360" s="45">
        <f>VLOOKUP($A1360,LNG!$A$2:$H$1999,7,FALSE)/(G1360*10^9)</f>
        <v>0.49952371139584867</v>
      </c>
      <c r="X1360" s="45">
        <f>VLOOKUP($A1360,'LNST năm'!$A$2:$I$2000,8,FALSE)</f>
        <v>-1</v>
      </c>
      <c r="Y1360" s="45">
        <f>VLOOKUP($A1360,'LNST năm'!$A$2:$I$2000,9,FALSE)</f>
        <v>-1</v>
      </c>
      <c r="Z1360" s="46" t="e">
        <f>VLOOKUP($A1360,LNG!$A$2:$H$1999,9,FALSE)</f>
        <v>#REF!</v>
      </c>
      <c r="AA1360" s="162" t="e">
        <f>VLOOKUP($A1360,'GIÁ CP'!$A$2:$D$2000,4,FALSE)/Z1360</f>
        <v>#REF!</v>
      </c>
    </row>
    <row r="1361" spans="1:27" hidden="1">
      <c r="A1361" s="18" t="s">
        <v>145</v>
      </c>
      <c r="B1361" s="18" t="s">
        <v>1820</v>
      </c>
      <c r="C1361" s="154" t="str">
        <f>VLOOKUP(A1361,'GIÁ CP'!$K$2:$M$2000,3,FALSE)</f>
        <v xml:space="preserve">Xây dựng </v>
      </c>
      <c r="D1361" s="43">
        <f>VLOOKUP($A1361,'Doanh thu'!$A$3:$Q$2000,9,FALSE)/1000000000</f>
        <v>130.38274261999999</v>
      </c>
      <c r="E1361" s="43">
        <f>VLOOKUP($A1361,'Doanh thu'!$A$3:$Q$2000,10,FALSE)/1000000000</f>
        <v>122.091621734</v>
      </c>
      <c r="F1361" s="43">
        <f>VLOOKUP($A1361,'Doanh thu'!$A$3:$Q$2000,11,FALSE)/1000000000</f>
        <v>131.11199320700001</v>
      </c>
      <c r="G1361" s="43">
        <f>VLOOKUP($A1361,'Doanh thu'!$A$3:$Q$2000,12,FALSE)/1000000000</f>
        <v>120.256165729</v>
      </c>
      <c r="H1361" s="43">
        <f>VLOOKUP($A1361,LNST!$A$3:$Q$1635,9,FALSE)/1000000000</f>
        <v>37.147553496</v>
      </c>
      <c r="I1361" s="43">
        <f>VLOOKUP($A1361,LNST!$A$3:$Q$1635,10,FALSE)/1000000000</f>
        <v>28.108853202999999</v>
      </c>
      <c r="J1361" s="43">
        <f>VLOOKUP($A1361,LNST!$A$3:$Q$1635,11,FALSE)/1000000000</f>
        <v>45.282491092999997</v>
      </c>
      <c r="K1361" s="43">
        <f>VLOOKUP($A1361,LNST!$A$3:$Q$1635,12,FALSE)/1000000000</f>
        <v>29.903991566999998</v>
      </c>
      <c r="L1361" s="45">
        <f>VLOOKUP($A1361,'Doanh thu'!$A$3:$Q$2000,14,FALSE)</f>
        <v>0.12119532519826869</v>
      </c>
      <c r="M1361" s="45">
        <f>VLOOKUP($A1361,'Doanh thu'!$A$3:$Q$2000,15,FALSE)</f>
        <v>2.716704594310388E-2</v>
      </c>
      <c r="N1361" s="45">
        <f>VLOOKUP($A1361,'Doanh thu'!$A$3:$Q$2000,16,FALSE)</f>
        <v>-9.297802054141853E-2</v>
      </c>
      <c r="O1361" s="45">
        <f>VLOOKUP($A1361,'Doanh thu'!$A$3:$Q$2000,17,FALSE)</f>
        <v>6.7103191439768214E-2</v>
      </c>
      <c r="P1361" s="45">
        <f>VLOOKUP($A1361,LNST!$A$3:$R$1635,14,FALSE)</f>
        <v>1.2257743014661246</v>
      </c>
      <c r="Q1361" s="45">
        <f>VLOOKUP($A1361,LNST!$A$3:$R$1635,15,FALSE)</f>
        <v>0.75341382656304823</v>
      </c>
      <c r="R1361" s="45">
        <f>VLOOKUP($A1361,LNST!$A$3:$R$1635,16,FALSE)</f>
        <v>1.7738768454483769</v>
      </c>
      <c r="S1361" s="45">
        <f>VLOOKUP($A1361,LNST!$A$3:$R$1635,17,FALSE)</f>
        <v>-0.49219873895347144</v>
      </c>
      <c r="T1361" s="45">
        <f>VLOOKUP($A1361,LNG!$A$2:$H$1999,4,FALSE)/(D1361*10^9)</f>
        <v>0.35078347726046633</v>
      </c>
      <c r="U1361" s="45">
        <f>VLOOKUP($A1361,LNG!$A$2:$H$1999,5,FALSE)/(E1361*10^9)</f>
        <v>0.50828989117046142</v>
      </c>
      <c r="V1361" s="45">
        <f>VLOOKUP($A1361,LNG!$A$2:$H$1999,6,FALSE)/(F1361*10^9)</f>
        <v>0.39249671770112726</v>
      </c>
      <c r="W1361" s="45">
        <f>VLOOKUP($A1361,LNG!$A$2:$H$1999,7,FALSE)/(G1361*10^9)</f>
        <v>0.43496530348286339</v>
      </c>
      <c r="X1361" s="45">
        <f>VLOOKUP($A1361,'LNST năm'!$A$2:$I$2000,8,FALSE)</f>
        <v>1.6563419980661047</v>
      </c>
      <c r="Y1361" s="45">
        <f>VLOOKUP($A1361,'LNST năm'!$A$2:$I$2000,9,FALSE)</f>
        <v>0.4525576843037955</v>
      </c>
      <c r="Z1361" s="46" t="e">
        <f>VLOOKUP($A1361,LNG!$A$2:$H$1999,9,FALSE)</f>
        <v>#REF!</v>
      </c>
      <c r="AA1361" s="162" t="e">
        <f>VLOOKUP($A1361,'GIÁ CP'!$A$2:$D$2000,4,FALSE)/Z1361</f>
        <v>#REF!</v>
      </c>
    </row>
    <row r="1362" spans="1:27" hidden="1">
      <c r="A1362" s="18" t="s">
        <v>657</v>
      </c>
      <c r="B1362" s="18" t="s">
        <v>2373</v>
      </c>
      <c r="C1362" s="154" t="str">
        <f>VLOOKUP(A1362,'GIÁ CP'!$K$2:$M$2000,3,FALSE)</f>
        <v xml:space="preserve">Xây dựng </v>
      </c>
      <c r="D1362" s="43">
        <f>VLOOKUP($A1362,'Doanh thu'!$A$3:$Q$2000,9,FALSE)/1000000000</f>
        <v>215.36573074699999</v>
      </c>
      <c r="E1362" s="43">
        <f>VLOOKUP($A1362,'Doanh thu'!$A$3:$Q$2000,10,FALSE)/1000000000</f>
        <v>86.398555117000001</v>
      </c>
      <c r="F1362" s="43">
        <f>VLOOKUP($A1362,'Doanh thu'!$A$3:$Q$2000,11,FALSE)/1000000000</f>
        <v>195.66961691700001</v>
      </c>
      <c r="G1362" s="43">
        <f>VLOOKUP($A1362,'Doanh thu'!$A$3:$Q$2000,12,FALSE)/1000000000</f>
        <v>112.931233827</v>
      </c>
      <c r="H1362" s="43">
        <f>VLOOKUP($A1362,LNST!$A$3:$Q$1635,9,FALSE)/1000000000</f>
        <v>4.4628125389999997</v>
      </c>
      <c r="I1362" s="43">
        <f>VLOOKUP($A1362,LNST!$A$3:$Q$1635,10,FALSE)/1000000000</f>
        <v>2.1471728040000002</v>
      </c>
      <c r="J1362" s="43">
        <f>VLOOKUP($A1362,LNST!$A$3:$Q$1635,11,FALSE)/1000000000</f>
        <v>3.5345823670000001</v>
      </c>
      <c r="K1362" s="43">
        <f>VLOOKUP($A1362,LNST!$A$3:$Q$1635,12,FALSE)/1000000000</f>
        <v>3.0534847260000002</v>
      </c>
      <c r="L1362" s="45">
        <f>VLOOKUP($A1362,'Doanh thu'!$A$3:$Q$2000,14,FALSE)</f>
        <v>0.65767366077178657</v>
      </c>
      <c r="M1362" s="45">
        <f>VLOOKUP($A1362,'Doanh thu'!$A$3:$Q$2000,15,FALSE)</f>
        <v>0.20166704631027982</v>
      </c>
      <c r="N1362" s="45">
        <f>VLOOKUP($A1362,'Doanh thu'!$A$3:$Q$2000,16,FALSE)</f>
        <v>-1.3313283590799233E-2</v>
      </c>
      <c r="O1362" s="45">
        <f>VLOOKUP($A1362,'Doanh thu'!$A$3:$Q$2000,17,FALSE)</f>
        <v>1.1049680907859827</v>
      </c>
      <c r="P1362" s="45">
        <f>VLOOKUP($A1362,LNST!$A$3:$R$1635,14,FALSE)</f>
        <v>0.61736388808344478</v>
      </c>
      <c r="Q1362" s="45">
        <f>VLOOKUP($A1362,LNST!$A$3:$R$1635,15,FALSE)</f>
        <v>0.9506398948912288</v>
      </c>
      <c r="R1362" s="45">
        <f>VLOOKUP($A1362,LNST!$A$3:$R$1635,16,FALSE)</f>
        <v>-0.10907665119400976</v>
      </c>
      <c r="S1362" s="45">
        <f>VLOOKUP($A1362,LNST!$A$3:$R$1635,17,FALSE)</f>
        <v>1.8072137787931248</v>
      </c>
      <c r="T1362" s="45">
        <f>VLOOKUP($A1362,LNG!$A$2:$H$1999,4,FALSE)/(D1362*10^9)</f>
        <v>1.6330950146064466E-2</v>
      </c>
      <c r="U1362" s="45">
        <f>VLOOKUP($A1362,LNG!$A$2:$H$1999,5,FALSE)/(E1362*10^9)</f>
        <v>0.12988711962605401</v>
      </c>
      <c r="V1362" s="45">
        <f>VLOOKUP($A1362,LNG!$A$2:$H$1999,6,FALSE)/(F1362*10^9)</f>
        <v>2.9088106118255002E-2</v>
      </c>
      <c r="W1362" s="45">
        <f>VLOOKUP($A1362,LNG!$A$2:$H$1999,7,FALSE)/(G1362*10^9)</f>
        <v>0.25539759545338703</v>
      </c>
      <c r="X1362" s="45">
        <f>VLOOKUP($A1362,'LNST năm'!$A$2:$I$2000,8,FALSE)</f>
        <v>0.239007355471093</v>
      </c>
      <c r="Y1362" s="45">
        <f>VLOOKUP($A1362,'LNST năm'!$A$2:$I$2000,9,FALSE)</f>
        <v>0.22017462591626047</v>
      </c>
      <c r="Z1362" s="46" t="e">
        <f>VLOOKUP($A1362,LNG!$A$2:$H$1999,9,FALSE)</f>
        <v>#REF!</v>
      </c>
      <c r="AA1362" s="162" t="e">
        <f>VLOOKUP($A1362,'GIÁ CP'!$A$2:$D$2000,4,FALSE)/Z1362</f>
        <v>#REF!</v>
      </c>
    </row>
    <row r="1363" spans="1:27" hidden="1">
      <c r="A1363" s="18" t="s">
        <v>142</v>
      </c>
      <c r="B1363" s="18" t="s">
        <v>1816</v>
      </c>
      <c r="C1363" s="154" t="str">
        <f>VLOOKUP(A1363,'GIÁ CP'!$K$2:$M$2000,3,FALSE)</f>
        <v xml:space="preserve">Nhựa, cao su &amp; sợi </v>
      </c>
      <c r="D1363" s="43">
        <f>VLOOKUP($A1363,'Doanh thu'!$A$3:$Q$2000,9,FALSE)/1000000000</f>
        <v>59.460548598000003</v>
      </c>
      <c r="E1363" s="43">
        <f>VLOOKUP($A1363,'Doanh thu'!$A$3:$Q$2000,10,FALSE)/1000000000</f>
        <v>67.228884707000006</v>
      </c>
      <c r="F1363" s="43">
        <f>VLOOKUP($A1363,'Doanh thu'!$A$3:$Q$2000,11,FALSE)/1000000000</f>
        <v>80.107694366999993</v>
      </c>
      <c r="G1363" s="43">
        <f>VLOOKUP($A1363,'Doanh thu'!$A$3:$Q$2000,12,FALSE)/1000000000</f>
        <v>95.271534032000005</v>
      </c>
      <c r="H1363" s="43">
        <f>VLOOKUP($A1363,LNST!$A$3:$Q$1635,9,FALSE)/1000000000</f>
        <v>3.3220670659999998</v>
      </c>
      <c r="I1363" s="43">
        <f>VLOOKUP($A1363,LNST!$A$3:$Q$1635,10,FALSE)/1000000000</f>
        <v>22.043884065</v>
      </c>
      <c r="J1363" s="43">
        <f>VLOOKUP($A1363,LNST!$A$3:$Q$1635,11,FALSE)/1000000000</f>
        <v>8.3361340029999997</v>
      </c>
      <c r="K1363" s="43">
        <f>VLOOKUP($A1363,LNST!$A$3:$Q$1635,12,FALSE)/1000000000</f>
        <v>7.0189195590000004</v>
      </c>
      <c r="L1363" s="45">
        <f>VLOOKUP($A1363,'Doanh thu'!$A$3:$Q$2000,14,FALSE)</f>
        <v>2.2516539775269258</v>
      </c>
      <c r="M1363" s="45">
        <f>VLOOKUP($A1363,'Doanh thu'!$A$3:$Q$2000,15,FALSE)</f>
        <v>-0.12973613444975082</v>
      </c>
      <c r="N1363" s="45">
        <f>VLOOKUP($A1363,'Doanh thu'!$A$3:$Q$2000,16,FALSE)</f>
        <v>-0.10856647018586782</v>
      </c>
      <c r="O1363" s="45">
        <f>VLOOKUP($A1363,'Doanh thu'!$A$3:$Q$2000,17,FALSE)</f>
        <v>1.5508891646391822</v>
      </c>
      <c r="P1363" s="45">
        <f>VLOOKUP($A1363,LNST!$A$3:$R$1635,14,FALSE)</f>
        <v>5.6548815260888983</v>
      </c>
      <c r="Q1363" s="45">
        <f>VLOOKUP($A1363,LNST!$A$3:$R$1635,15,FALSE)</f>
        <v>2.6978451892059572</v>
      </c>
      <c r="R1363" s="45">
        <f>VLOOKUP($A1363,LNST!$A$3:$R$1635,16,FALSE)</f>
        <v>-0.84712343343867347</v>
      </c>
      <c r="S1363" s="45">
        <f>VLOOKUP($A1363,LNST!$A$3:$R$1635,17,FALSE)</f>
        <v>3.9164781680479384</v>
      </c>
      <c r="T1363" s="45">
        <f>VLOOKUP($A1363,LNG!$A$2:$H$1999,4,FALSE)/(D1363*10^9)</f>
        <v>0.13448896370036145</v>
      </c>
      <c r="U1363" s="45">
        <f>VLOOKUP($A1363,LNG!$A$2:$H$1999,5,FALSE)/(E1363*10^9)</f>
        <v>7.8297866072615574E-2</v>
      </c>
      <c r="V1363" s="45">
        <f>VLOOKUP($A1363,LNG!$A$2:$H$1999,6,FALSE)/(F1363*10^9)</f>
        <v>0.13827815826594528</v>
      </c>
      <c r="W1363" s="45">
        <f>VLOOKUP($A1363,LNG!$A$2:$H$1999,7,FALSE)/(G1363*10^9)</f>
        <v>0.16720480141160995</v>
      </c>
      <c r="X1363" s="45">
        <f>VLOOKUP($A1363,'LNST năm'!$A$2:$I$2000,8,FALSE)</f>
        <v>-0.41197383514965374</v>
      </c>
      <c r="Y1363" s="45">
        <f>VLOOKUP($A1363,'LNST năm'!$A$2:$I$2000,9,FALSE)</f>
        <v>0.52607592382397095</v>
      </c>
      <c r="Z1363" s="46" t="e">
        <f>VLOOKUP($A1363,LNG!$A$2:$H$1999,9,FALSE)</f>
        <v>#REF!</v>
      </c>
      <c r="AA1363" s="162" t="e">
        <f>VLOOKUP($A1363,'GIÁ CP'!$A$2:$D$2000,4,FALSE)/Z1363</f>
        <v>#REF!</v>
      </c>
    </row>
    <row r="1364" spans="1:27">
      <c r="A1364" s="18" t="s">
        <v>648</v>
      </c>
      <c r="B1364" s="18" t="s">
        <v>2363</v>
      </c>
      <c r="C1364" s="154" t="str">
        <f>VLOOKUP(A1364,'GIÁ CP'!$K$2:$M$2000,3,FALSE)</f>
        <v xml:space="preserve">Vận tải hành khách &amp; Du lịch </v>
      </c>
      <c r="D1364" s="43">
        <f>VLOOKUP($A1364,'Doanh thu'!$A$3:$Q$2000,9,FALSE)/1000000000</f>
        <v>35.307328165000001</v>
      </c>
      <c r="E1364" s="43">
        <f>VLOOKUP($A1364,'Doanh thu'!$A$3:$Q$2000,10,FALSE)/1000000000</f>
        <v>32.016086782000002</v>
      </c>
      <c r="F1364" s="43">
        <f>VLOOKUP($A1364,'Doanh thu'!$A$3:$Q$2000,11,FALSE)/1000000000</f>
        <v>27.585359098000001</v>
      </c>
      <c r="G1364" s="43">
        <f>VLOOKUP($A1364,'Doanh thu'!$A$3:$Q$2000,12,FALSE)/1000000000</f>
        <v>60.168899046</v>
      </c>
      <c r="H1364" s="43">
        <f>VLOOKUP($A1364,LNST!$A$3:$Q$1635,9,FALSE)/1000000000</f>
        <v>5.9298580239999996</v>
      </c>
      <c r="I1364" s="43">
        <f>VLOOKUP($A1364,LNST!$A$3:$Q$1635,10,FALSE)/1000000000</f>
        <v>7.9591996959999998</v>
      </c>
      <c r="J1364" s="43">
        <f>VLOOKUP($A1364,LNST!$A$3:$Q$1635,11,FALSE)/1000000000</f>
        <v>0.14758644900000001</v>
      </c>
      <c r="K1364" s="43">
        <f>VLOOKUP($A1364,LNST!$A$3:$Q$1635,12,FALSE)/1000000000</f>
        <v>14.256119211</v>
      </c>
      <c r="L1364" s="45">
        <f>VLOOKUP($A1364,'Doanh thu'!$A$3:$Q$2000,14,FALSE)</f>
        <v>0.49863178314313378</v>
      </c>
      <c r="M1364" s="45">
        <f>VLOOKUP($A1364,'Doanh thu'!$A$3:$Q$2000,15,FALSE)</f>
        <v>0.37731066031336574</v>
      </c>
      <c r="N1364" s="45">
        <f>VLOOKUP($A1364,'Doanh thu'!$A$3:$Q$2000,16,FALSE)</f>
        <v>0.25797586706826037</v>
      </c>
      <c r="O1364" s="45">
        <f>VLOOKUP($A1364,'Doanh thu'!$A$3:$Q$2000,17,FALSE)</f>
        <v>1.2278589156024965E-2</v>
      </c>
      <c r="P1364" s="45">
        <f>VLOOKUP($A1364,LNST!$A$3:$R$1635,14,FALSE)</f>
        <v>1.0548665513143003</v>
      </c>
      <c r="Q1364" s="45">
        <f>VLOOKUP($A1364,LNST!$A$3:$R$1635,15,FALSE)</f>
        <v>2.1461763812022179</v>
      </c>
      <c r="R1364" s="45">
        <f>VLOOKUP($A1364,LNST!$A$3:$R$1635,16,FALSE)</f>
        <v>-0.77186856462181341</v>
      </c>
      <c r="S1364" s="45">
        <f>VLOOKUP($A1364,LNST!$A$3:$R$1635,17,FALSE)</f>
        <v>-0.12810323554616823</v>
      </c>
      <c r="T1364" s="45">
        <f>VLOOKUP($A1364,LNG!$A$2:$H$1999,4,FALSE)/(D1364*10^9)</f>
        <v>0.67532282866524862</v>
      </c>
      <c r="U1364" s="45">
        <f>VLOOKUP($A1364,LNG!$A$2:$H$1999,5,FALSE)/(E1364*10^9)</f>
        <v>0.1935036664594208</v>
      </c>
      <c r="V1364" s="45">
        <f>VLOOKUP($A1364,LNG!$A$2:$H$1999,6,FALSE)/(F1364*10^9)</f>
        <v>0.29408385666395648</v>
      </c>
      <c r="W1364" s="45">
        <f>VLOOKUP($A1364,LNG!$A$2:$H$1999,7,FALSE)/(G1364*10^9)</f>
        <v>-4.2350210347905655E-2</v>
      </c>
      <c r="X1364" s="45">
        <f>VLOOKUP($A1364,'LNST năm'!$A$2:$I$2000,8,FALSE)</f>
        <v>0.53379032078441957</v>
      </c>
      <c r="Y1364" s="45">
        <f>VLOOKUP($A1364,'LNST năm'!$A$2:$I$2000,9,FALSE)</f>
        <v>6.136616915387183E-2</v>
      </c>
      <c r="Z1364" s="46" t="e">
        <f>VLOOKUP($A1364,LNG!$A$2:$H$1999,9,FALSE)</f>
        <v>#REF!</v>
      </c>
      <c r="AA1364" s="162" t="e">
        <f>VLOOKUP($A1364,'GIÁ CP'!$A$2:$D$2000,4,FALSE)/Z1364</f>
        <v>#REF!</v>
      </c>
    </row>
    <row r="1365" spans="1:27" hidden="1">
      <c r="A1365" s="18" t="s">
        <v>125</v>
      </c>
      <c r="B1365" s="18" t="s">
        <v>1799</v>
      </c>
      <c r="C1365" s="154" t="str">
        <f>VLOOKUP(A1365,'GIÁ CP'!$K$2:$M$2000,3,FALSE)</f>
        <v xml:space="preserve">Xây dựng </v>
      </c>
      <c r="D1365" s="43">
        <f>VLOOKUP($A1365,'Doanh thu'!$A$3:$Q$2000,9,FALSE)/1000000000</f>
        <v>12.859895947</v>
      </c>
      <c r="E1365" s="43">
        <f>VLOOKUP($A1365,'Doanh thu'!$A$3:$Q$2000,10,FALSE)/1000000000</f>
        <v>7.2672099829999999</v>
      </c>
      <c r="F1365" s="43">
        <f>VLOOKUP($A1365,'Doanh thu'!$A$3:$Q$2000,11,FALSE)/1000000000</f>
        <v>33.843345169000003</v>
      </c>
      <c r="G1365" s="43">
        <f>VLOOKUP($A1365,'Doanh thu'!$A$3:$Q$2000,12,FALSE)/1000000000</f>
        <v>12.280997952</v>
      </c>
      <c r="H1365" s="43">
        <f>VLOOKUP($A1365,LNST!$A$3:$Q$1635,9,FALSE)/1000000000</f>
        <v>-0.28027302900000001</v>
      </c>
      <c r="I1365" s="43">
        <f>VLOOKUP($A1365,LNST!$A$3:$Q$1635,10,FALSE)/1000000000</f>
        <v>0.42627457400000002</v>
      </c>
      <c r="J1365" s="43">
        <f>VLOOKUP($A1365,LNST!$A$3:$Q$1635,11,FALSE)/1000000000</f>
        <v>-3.8491889420000001</v>
      </c>
      <c r="K1365" s="43">
        <f>VLOOKUP($A1365,LNST!$A$3:$Q$1635,12,FALSE)/1000000000</f>
        <v>3.1875815000000002E-2</v>
      </c>
      <c r="L1365" s="45">
        <f>VLOOKUP($A1365,'Doanh thu'!$A$3:$Q$2000,14,FALSE)</f>
        <v>-0.62432882058992378</v>
      </c>
      <c r="M1365" s="45">
        <f>VLOOKUP($A1365,'Doanh thu'!$A$3:$Q$2000,15,FALSE)</f>
        <v>-0.17243151553456609</v>
      </c>
      <c r="N1365" s="45">
        <f>VLOOKUP($A1365,'Doanh thu'!$A$3:$Q$2000,16,FALSE)</f>
        <v>2.2542610386644766</v>
      </c>
      <c r="O1365" s="45">
        <f>VLOOKUP($A1365,'Doanh thu'!$A$3:$Q$2000,17,FALSE)</f>
        <v>3.1146891543236817</v>
      </c>
      <c r="P1365" s="45">
        <f>VLOOKUP($A1365,LNST!$A$3:$R$1635,14,FALSE)</f>
        <v>0.91559769986483863</v>
      </c>
      <c r="Q1365" s="45">
        <f>VLOOKUP($A1365,LNST!$A$3:$R$1635,15,FALSE)</f>
        <v>1.7381932131278524</v>
      </c>
      <c r="R1365" s="45">
        <f>VLOOKUP($A1365,LNST!$A$3:$R$1635,16,FALSE)</f>
        <v>0.10858399103196792</v>
      </c>
      <c r="S1365" s="45">
        <f>VLOOKUP($A1365,LNST!$A$3:$R$1635,17,FALSE)</f>
        <v>2.1402309003232953</v>
      </c>
      <c r="T1365" s="45">
        <f>VLOOKUP($A1365,LNG!$A$2:$H$1999,4,FALSE)/(D1365*10^9)</f>
        <v>0.14778650805828328</v>
      </c>
      <c r="U1365" s="45">
        <f>VLOOKUP($A1365,LNG!$A$2:$H$1999,5,FALSE)/(E1365*10^9)</f>
        <v>0.30980839734461268</v>
      </c>
      <c r="V1365" s="45">
        <f>VLOOKUP($A1365,LNG!$A$2:$H$1999,6,FALSE)/(F1365*10^9)</f>
        <v>2.0907848336698797E-2</v>
      </c>
      <c r="W1365" s="45">
        <f>VLOOKUP($A1365,LNG!$A$2:$H$1999,7,FALSE)/(G1365*10^9)</f>
        <v>-5.9349164119134282E-2</v>
      </c>
      <c r="X1365" s="45">
        <f>VLOOKUP($A1365,'LNST năm'!$A$2:$I$2000,8,FALSE)</f>
        <v>1</v>
      </c>
      <c r="Y1365" s="45">
        <f>VLOOKUP($A1365,'LNST năm'!$A$2:$I$2000,9,FALSE)</f>
        <v>-1</v>
      </c>
      <c r="Z1365" s="46" t="e">
        <f>VLOOKUP($A1365,LNG!$A$2:$H$1999,9,FALSE)</f>
        <v>#REF!</v>
      </c>
      <c r="AA1365" s="162" t="e">
        <f>VLOOKUP($A1365,'GIÁ CP'!$A$2:$D$2000,4,FALSE)/Z1365</f>
        <v>#REF!</v>
      </c>
    </row>
    <row r="1366" spans="1:27" hidden="1">
      <c r="A1366" s="18" t="s">
        <v>1606</v>
      </c>
      <c r="B1366" s="18" t="s">
        <v>3061</v>
      </c>
      <c r="C1366" s="154" t="str">
        <f>VLOOKUP(A1366,'GIÁ CP'!$K$2:$M$2000,3,FALSE)</f>
        <v xml:space="preserve">Dược phẩm </v>
      </c>
      <c r="D1366" s="43">
        <f>VLOOKUP($A1366,'Doanh thu'!$A$3:$Q$2000,9,FALSE)/1000000000</f>
        <v>288.73777227900001</v>
      </c>
      <c r="E1366" s="43">
        <f>VLOOKUP($A1366,'Doanh thu'!$A$3:$Q$2000,10,FALSE)/1000000000</f>
        <v>288.39139980900001</v>
      </c>
      <c r="F1366" s="43">
        <f>VLOOKUP($A1366,'Doanh thu'!$A$3:$Q$2000,11,FALSE)/1000000000</f>
        <v>280.167166694</v>
      </c>
      <c r="G1366" s="43">
        <f>VLOOKUP($A1366,'Doanh thu'!$A$3:$Q$2000,12,FALSE)/1000000000</f>
        <v>207.861894431</v>
      </c>
      <c r="H1366" s="43">
        <f>VLOOKUP($A1366,LNST!$A$3:$Q$1635,9,FALSE)/1000000000</f>
        <v>-16.060534999000001</v>
      </c>
      <c r="I1366" s="43">
        <f>VLOOKUP($A1366,LNST!$A$3:$Q$1635,10,FALSE)/1000000000</f>
        <v>22.370974954000001</v>
      </c>
      <c r="J1366" s="43">
        <f>VLOOKUP($A1366,LNST!$A$3:$Q$1635,11,FALSE)/1000000000</f>
        <v>5.3594756539999997</v>
      </c>
      <c r="K1366" s="43">
        <f>VLOOKUP($A1366,LNST!$A$3:$Q$1635,12,FALSE)/1000000000</f>
        <v>10.657085237</v>
      </c>
      <c r="L1366" s="45">
        <f>VLOOKUP($A1366,'Doanh thu'!$A$3:$Q$2000,14,FALSE)</f>
        <v>9.6142022353858214E-2</v>
      </c>
      <c r="M1366" s="45">
        <f>VLOOKUP($A1366,'Doanh thu'!$A$3:$Q$2000,15,FALSE)</f>
        <v>0.20047468851809752</v>
      </c>
      <c r="N1366" s="45">
        <f>VLOOKUP($A1366,'Doanh thu'!$A$3:$Q$2000,16,FALSE)</f>
        <v>-0.13218956994519132</v>
      </c>
      <c r="O1366" s="45">
        <f>VLOOKUP($A1366,'Doanh thu'!$A$3:$Q$2000,17,FALSE)</f>
        <v>-5.6918833417135731E-2</v>
      </c>
      <c r="P1366" s="45">
        <f>VLOOKUP($A1366,LNST!$A$3:$R$1635,14,FALSE)</f>
        <v>-5.2506810039030052</v>
      </c>
      <c r="Q1366" s="45">
        <f>VLOOKUP($A1366,LNST!$A$3:$R$1635,15,FALSE)</f>
        <v>0.43119233547906571</v>
      </c>
      <c r="R1366" s="45">
        <f>VLOOKUP($A1366,LNST!$A$3:$R$1635,16,FALSE)</f>
        <v>1.468447062962329</v>
      </c>
      <c r="S1366" s="45">
        <f>VLOOKUP($A1366,LNST!$A$3:$R$1635,17,FALSE)</f>
        <v>-0.45870769811847795</v>
      </c>
      <c r="T1366" s="45">
        <f>VLOOKUP($A1366,LNG!$A$2:$H$1999,4,FALSE)/(D1366*10^9)</f>
        <v>0.16149057566304187</v>
      </c>
      <c r="U1366" s="45">
        <f>VLOOKUP($A1366,LNG!$A$2:$H$1999,5,FALSE)/(E1366*10^9)</f>
        <v>0.13281467331677574</v>
      </c>
      <c r="V1366" s="45">
        <f>VLOOKUP($A1366,LNG!$A$2:$H$1999,6,FALSE)/(F1366*10^9)</f>
        <v>0.17344166116036411</v>
      </c>
      <c r="W1366" s="45">
        <f>VLOOKUP($A1366,LNG!$A$2:$H$1999,7,FALSE)/(G1366*10^9)</f>
        <v>0.25051251794631058</v>
      </c>
      <c r="X1366" s="45">
        <f>VLOOKUP($A1366,'LNST năm'!$A$2:$I$2000,8,FALSE)</f>
        <v>0.50198196817442964</v>
      </c>
      <c r="Y1366" s="45">
        <f>VLOOKUP($A1366,'LNST năm'!$A$2:$I$2000,9,FALSE)</f>
        <v>-0.18513995127262017</v>
      </c>
      <c r="Z1366" s="46" t="e">
        <f>VLOOKUP($A1366,LNG!$A$2:$H$1999,9,FALSE)</f>
        <v>#REF!</v>
      </c>
      <c r="AA1366" s="162" t="e">
        <f>VLOOKUP($A1366,'GIÁ CP'!$A$2:$D$2000,4,FALSE)/Z1366</f>
        <v>#REF!</v>
      </c>
    </row>
    <row r="1367" spans="1:27" hidden="1">
      <c r="A1367" s="18" t="s">
        <v>248</v>
      </c>
      <c r="B1367" s="18" t="s">
        <v>1934</v>
      </c>
      <c r="C1367" s="154" t="str">
        <f>VLOOKUP(A1367,'GIÁ CP'!$K$2:$M$2000,3,FALSE)</f>
        <v xml:space="preserve">Phân phối xăng dầu &amp; khí đốt </v>
      </c>
      <c r="D1367" s="43">
        <f>VLOOKUP($A1367,'Doanh thu'!$A$3:$Q$2000,9,FALSE)/1000000000</f>
        <v>342.513741891</v>
      </c>
      <c r="E1367" s="43">
        <f>VLOOKUP($A1367,'Doanh thu'!$A$3:$Q$2000,10,FALSE)/1000000000</f>
        <v>358.779954938</v>
      </c>
      <c r="F1367" s="43">
        <f>VLOOKUP($A1367,'Doanh thu'!$A$3:$Q$2000,11,FALSE)/1000000000</f>
        <v>374.67562455400002</v>
      </c>
      <c r="G1367" s="43">
        <f>VLOOKUP($A1367,'Doanh thu'!$A$3:$Q$2000,12,FALSE)/1000000000</f>
        <v>384.95905788300001</v>
      </c>
      <c r="H1367" s="43">
        <f>VLOOKUP($A1367,LNST!$A$3:$Q$1635,9,FALSE)/1000000000</f>
        <v>5.8097844900000002</v>
      </c>
      <c r="I1367" s="43">
        <f>VLOOKUP($A1367,LNST!$A$3:$Q$1635,10,FALSE)/1000000000</f>
        <v>5.1731030230000004</v>
      </c>
      <c r="J1367" s="43">
        <f>VLOOKUP($A1367,LNST!$A$3:$Q$1635,11,FALSE)/1000000000</f>
        <v>5.1661357299999997</v>
      </c>
      <c r="K1367" s="43">
        <f>VLOOKUP($A1367,LNST!$A$3:$Q$1635,12,FALSE)/1000000000</f>
        <v>8.8849064769999995</v>
      </c>
      <c r="L1367" s="45">
        <f>VLOOKUP($A1367,'Doanh thu'!$A$3:$Q$2000,14,FALSE)</f>
        <v>-0.17912308126339646</v>
      </c>
      <c r="M1367" s="45">
        <f>VLOOKUP($A1367,'Doanh thu'!$A$3:$Q$2000,15,FALSE)</f>
        <v>-7.1645959800219372E-2</v>
      </c>
      <c r="N1367" s="45">
        <f>VLOOKUP($A1367,'Doanh thu'!$A$3:$Q$2000,16,FALSE)</f>
        <v>-9.4388666257321369E-3</v>
      </c>
      <c r="O1367" s="45">
        <f>VLOOKUP($A1367,'Doanh thu'!$A$3:$Q$2000,17,FALSE)</f>
        <v>8.2062632178274711E-2</v>
      </c>
      <c r="P1367" s="45">
        <f>VLOOKUP($A1367,LNST!$A$3:$R$1635,14,FALSE)</f>
        <v>0.14487510137190809</v>
      </c>
      <c r="Q1367" s="45">
        <f>VLOOKUP($A1367,LNST!$A$3:$R$1635,15,FALSE)</f>
        <v>0.91438953052829153</v>
      </c>
      <c r="R1367" s="45">
        <f>VLOOKUP($A1367,LNST!$A$3:$R$1635,16,FALSE)</f>
        <v>-6.8728722020984526E-2</v>
      </c>
      <c r="S1367" s="45">
        <f>VLOOKUP($A1367,LNST!$A$3:$R$1635,17,FALSE)</f>
        <v>0.61079281404313401</v>
      </c>
      <c r="T1367" s="45">
        <f>VLOOKUP($A1367,LNG!$A$2:$H$1999,4,FALSE)/(D1367*10^9)</f>
        <v>6.963572653558027E-2</v>
      </c>
      <c r="U1367" s="45">
        <f>VLOOKUP($A1367,LNG!$A$2:$H$1999,5,FALSE)/(E1367*10^9)</f>
        <v>6.8665297988170074E-2</v>
      </c>
      <c r="V1367" s="45">
        <f>VLOOKUP($A1367,LNG!$A$2:$H$1999,6,FALSE)/(F1367*10^9)</f>
        <v>5.7087892134592956E-2</v>
      </c>
      <c r="W1367" s="45">
        <f>VLOOKUP($A1367,LNG!$A$2:$H$1999,7,FALSE)/(G1367*10^9)</f>
        <v>5.4714142038454268E-2</v>
      </c>
      <c r="X1367" s="45">
        <f>VLOOKUP($A1367,'LNST năm'!$A$2:$I$2000,8,FALSE)</f>
        <v>0.12302048413347282</v>
      </c>
      <c r="Y1367" s="45">
        <f>VLOOKUP($A1367,'LNST năm'!$A$2:$I$2000,9,FALSE)</f>
        <v>7.409393322286717E-2</v>
      </c>
      <c r="Z1367" s="46" t="e">
        <f>VLOOKUP($A1367,LNG!$A$2:$H$1999,9,FALSE)</f>
        <v>#REF!</v>
      </c>
      <c r="AA1367" s="162" t="e">
        <f>VLOOKUP($A1367,'GIÁ CP'!$A$2:$D$2000,4,FALSE)/Z1367</f>
        <v>#REF!</v>
      </c>
    </row>
    <row r="1368" spans="1:27" hidden="1">
      <c r="A1368" s="18" t="s">
        <v>157</v>
      </c>
      <c r="B1368" s="18" t="s">
        <v>1836</v>
      </c>
      <c r="C1368" s="154" t="str">
        <f>VLOOKUP(A1368,'GIÁ CP'!$K$2:$M$2000,3,FALSE)</f>
        <v xml:space="preserve">Bất động sản </v>
      </c>
      <c r="D1368" s="43">
        <f>VLOOKUP($A1368,'Doanh thu'!$A$3:$Q$2000,9,FALSE)/1000000000</f>
        <v>90.107915000000006</v>
      </c>
      <c r="E1368" s="43">
        <f>VLOOKUP($A1368,'Doanh thu'!$A$3:$Q$2000,10,FALSE)/1000000000</f>
        <v>85.970085722999997</v>
      </c>
      <c r="F1368" s="43">
        <f>VLOOKUP($A1368,'Doanh thu'!$A$3:$Q$2000,11,FALSE)/1000000000</f>
        <v>77.897190926999997</v>
      </c>
      <c r="G1368" s="43">
        <f>VLOOKUP($A1368,'Doanh thu'!$A$3:$Q$2000,12,FALSE)/1000000000</f>
        <v>76.822427009999998</v>
      </c>
      <c r="H1368" s="43">
        <f>VLOOKUP($A1368,LNST!$A$3:$Q$1635,9,FALSE)/1000000000</f>
        <v>13.783519746</v>
      </c>
      <c r="I1368" s="43">
        <f>VLOOKUP($A1368,LNST!$A$3:$Q$1635,10,FALSE)/1000000000</f>
        <v>20.951522520000001</v>
      </c>
      <c r="J1368" s="43">
        <f>VLOOKUP($A1368,LNST!$A$3:$Q$1635,11,FALSE)/1000000000</f>
        <v>37.937501537999999</v>
      </c>
      <c r="K1368" s="43">
        <f>VLOOKUP($A1368,LNST!$A$3:$Q$1635,12,FALSE)/1000000000</f>
        <v>1.4769932139999999</v>
      </c>
      <c r="L1368" s="45">
        <f>VLOOKUP($A1368,'Doanh thu'!$A$3:$Q$2000,14,FALSE)</f>
        <v>0.27132879914474206</v>
      </c>
      <c r="M1368" s="45">
        <f>VLOOKUP($A1368,'Doanh thu'!$A$3:$Q$2000,15,FALSE)</f>
        <v>-0.42360931487261172</v>
      </c>
      <c r="N1368" s="45">
        <f>VLOOKUP($A1368,'Doanh thu'!$A$3:$Q$2000,16,FALSE)</f>
        <v>-7.7699363121240025E-2</v>
      </c>
      <c r="O1368" s="45">
        <f>VLOOKUP($A1368,'Doanh thu'!$A$3:$Q$2000,17,FALSE)</f>
        <v>0.14179730138459293</v>
      </c>
      <c r="P1368" s="45">
        <f>VLOOKUP($A1368,LNST!$A$3:$R$1635,14,FALSE)</f>
        <v>-0.68489148411454392</v>
      </c>
      <c r="Q1368" s="45">
        <f>VLOOKUP($A1368,LNST!$A$3:$R$1635,15,FALSE)</f>
        <v>-0.68906169495574821</v>
      </c>
      <c r="R1368" s="45">
        <f>VLOOKUP($A1368,LNST!$A$3:$R$1635,16,FALSE)</f>
        <v>3.2208899600724004</v>
      </c>
      <c r="S1368" s="45">
        <f>VLOOKUP($A1368,LNST!$A$3:$R$1635,17,FALSE)</f>
        <v>-0.79666721334206347</v>
      </c>
      <c r="T1368" s="45">
        <f>VLOOKUP($A1368,LNG!$A$2:$H$1999,4,FALSE)/(D1368*10^9)</f>
        <v>0.35845419453995803</v>
      </c>
      <c r="U1368" s="45">
        <f>VLOOKUP($A1368,LNG!$A$2:$H$1999,5,FALSE)/(E1368*10^9)</f>
        <v>0.63459782165140088</v>
      </c>
      <c r="V1368" s="45">
        <f>VLOOKUP($A1368,LNG!$A$2:$H$1999,6,FALSE)/(F1368*10^9)</f>
        <v>0.70420940099633744</v>
      </c>
      <c r="W1368" s="45">
        <f>VLOOKUP($A1368,LNG!$A$2:$H$1999,7,FALSE)/(G1368*10^9)</f>
        <v>0.47251245555252863</v>
      </c>
      <c r="X1368" s="45">
        <f>VLOOKUP($A1368,'LNST năm'!$A$2:$I$2000,8,FALSE)</f>
        <v>-1</v>
      </c>
      <c r="Y1368" s="45">
        <f>VLOOKUP($A1368,'LNST năm'!$A$2:$I$2000,9,FALSE)</f>
        <v>0.25992104989487319</v>
      </c>
      <c r="Z1368" s="46" t="e">
        <f>VLOOKUP($A1368,LNG!$A$2:$H$1999,9,FALSE)</f>
        <v>#REF!</v>
      </c>
      <c r="AA1368" s="162" t="e">
        <f>VLOOKUP($A1368,'GIÁ CP'!$A$2:$D$2000,4,FALSE)/Z1368</f>
        <v>#REF!</v>
      </c>
    </row>
    <row r="1369" spans="1:27" hidden="1">
      <c r="A1369" s="18" t="s">
        <v>634</v>
      </c>
      <c r="B1369" s="18" t="s">
        <v>2351</v>
      </c>
      <c r="C1369" s="154" t="str">
        <f>VLOOKUP(A1369,'GIÁ CP'!$K$2:$M$2000,3,FALSE)</f>
        <v xml:space="preserve">Xây dựng </v>
      </c>
      <c r="D1369" s="43">
        <f>VLOOKUP($A1369,'Doanh thu'!$A$3:$Q$2000,9,FALSE)/1000000000</f>
        <v>0</v>
      </c>
      <c r="E1369" s="43">
        <f>VLOOKUP($A1369,'Doanh thu'!$A$3:$Q$2000,10,FALSE)/1000000000</f>
        <v>0</v>
      </c>
      <c r="F1369" s="43">
        <f>VLOOKUP($A1369,'Doanh thu'!$A$3:$Q$2000,11,FALSE)/1000000000</f>
        <v>0</v>
      </c>
      <c r="G1369" s="43">
        <f>VLOOKUP($A1369,'Doanh thu'!$A$3:$Q$2000,12,FALSE)/1000000000</f>
        <v>0</v>
      </c>
      <c r="H1369" s="43">
        <f>VLOOKUP($A1369,LNST!$A$3:$Q$1635,9,FALSE)/1000000000</f>
        <v>0</v>
      </c>
      <c r="I1369" s="43">
        <f>VLOOKUP($A1369,LNST!$A$3:$Q$1635,10,FALSE)/1000000000</f>
        <v>0</v>
      </c>
      <c r="J1369" s="43">
        <f>VLOOKUP($A1369,LNST!$A$3:$Q$1635,11,FALSE)/1000000000</f>
        <v>0</v>
      </c>
      <c r="K1369" s="43">
        <f>VLOOKUP($A1369,LNST!$A$3:$Q$1635,12,FALSE)/1000000000</f>
        <v>0</v>
      </c>
      <c r="L1369" s="45" t="e">
        <f>VLOOKUP($A1369,'Doanh thu'!$A$3:$Q$2000,14,FALSE)</f>
        <v>#DIV/0!</v>
      </c>
      <c r="M1369" s="45" t="e">
        <f>VLOOKUP($A1369,'Doanh thu'!$A$3:$Q$2000,15,FALSE)</f>
        <v>#DIV/0!</v>
      </c>
      <c r="N1369" s="45" t="e">
        <f>VLOOKUP($A1369,'Doanh thu'!$A$3:$Q$2000,16,FALSE)</f>
        <v>#DIV/0!</v>
      </c>
      <c r="O1369" s="45" t="e">
        <f>VLOOKUP($A1369,'Doanh thu'!$A$3:$Q$2000,17,FALSE)</f>
        <v>#DIV/0!</v>
      </c>
      <c r="P1369" s="45" t="e">
        <f>VLOOKUP($A1369,LNST!$A$3:$R$1635,14,FALSE)</f>
        <v>#DIV/0!</v>
      </c>
      <c r="Q1369" s="45" t="e">
        <f>VLOOKUP($A1369,LNST!$A$3:$R$1635,15,FALSE)</f>
        <v>#DIV/0!</v>
      </c>
      <c r="R1369" s="45" t="e">
        <f>VLOOKUP($A1369,LNST!$A$3:$R$1635,16,FALSE)</f>
        <v>#DIV/0!</v>
      </c>
      <c r="S1369" s="45" t="e">
        <f>VLOOKUP($A1369,LNST!$A$3:$R$1635,17,FALSE)</f>
        <v>#DIV/0!</v>
      </c>
      <c r="T1369" s="45" t="e">
        <f>VLOOKUP($A1369,LNG!$A$2:$H$1999,4,FALSE)/(D1369*10^9)</f>
        <v>#DIV/0!</v>
      </c>
      <c r="U1369" s="45" t="e">
        <f>VLOOKUP($A1369,LNG!$A$2:$H$1999,5,FALSE)/(E1369*10^9)</f>
        <v>#DIV/0!</v>
      </c>
      <c r="V1369" s="45" t="e">
        <f>VLOOKUP($A1369,LNG!$A$2:$H$1999,6,FALSE)/(F1369*10^9)</f>
        <v>#DIV/0!</v>
      </c>
      <c r="W1369" s="45" t="e">
        <f>VLOOKUP($A1369,LNG!$A$2:$H$1999,7,FALSE)/(G1369*10^9)</f>
        <v>#DIV/0!</v>
      </c>
      <c r="X1369" s="45" t="e">
        <f>VLOOKUP($A1369,'LNST năm'!$A$2:$I$2000,8,FALSE)</f>
        <v>#DIV/0!</v>
      </c>
      <c r="Y1369" s="45">
        <f>VLOOKUP($A1369,'LNST năm'!$A$2:$I$2000,9,FALSE)</f>
        <v>0.25992104989487319</v>
      </c>
      <c r="Z1369" s="46" t="e">
        <f>VLOOKUP($A1369,LNG!$A$2:$H$1999,9,FALSE)</f>
        <v>#REF!</v>
      </c>
      <c r="AA1369" s="162" t="e">
        <f>VLOOKUP($A1369,'GIÁ CP'!$A$2:$D$2000,4,FALSE)/Z1369</f>
        <v>#REF!</v>
      </c>
    </row>
    <row r="1370" spans="1:27" hidden="1">
      <c r="A1370" s="18" t="s">
        <v>1577</v>
      </c>
      <c r="B1370" s="18" t="s">
        <v>3438</v>
      </c>
      <c r="C1370" s="154" t="str">
        <f>VLOOKUP(A1370,'GIÁ CP'!$K$2:$M$2000,3,FALSE)</f>
        <v xml:space="preserve">Dịch vụ vận tải </v>
      </c>
      <c r="D1370" s="43">
        <f>VLOOKUP($A1370,'Doanh thu'!$A$3:$Q$2000,9,FALSE)/1000000000</f>
        <v>48.993474691999999</v>
      </c>
      <c r="E1370" s="43">
        <f>VLOOKUP($A1370,'Doanh thu'!$A$3:$Q$2000,10,FALSE)/1000000000</f>
        <v>29.160540972</v>
      </c>
      <c r="F1370" s="43">
        <f>VLOOKUP($A1370,'Doanh thu'!$A$3:$Q$2000,11,FALSE)/1000000000</f>
        <v>40.345337655999998</v>
      </c>
      <c r="G1370" s="43">
        <f>VLOOKUP($A1370,'Doanh thu'!$A$3:$Q$2000,12,FALSE)/1000000000</f>
        <v>28.335028263000002</v>
      </c>
      <c r="H1370" s="43">
        <f>VLOOKUP($A1370,LNST!$A$3:$Q$1635,9,FALSE)/1000000000</f>
        <v>-4.9543618709999997</v>
      </c>
      <c r="I1370" s="43">
        <f>VLOOKUP($A1370,LNST!$A$3:$Q$1635,10,FALSE)/1000000000</f>
        <v>-10.827791014000001</v>
      </c>
      <c r="J1370" s="43">
        <f>VLOOKUP($A1370,LNST!$A$3:$Q$1635,11,FALSE)/1000000000</f>
        <v>-6.3609440560000001</v>
      </c>
      <c r="K1370" s="43">
        <f>VLOOKUP($A1370,LNST!$A$3:$Q$1635,12,FALSE)/1000000000</f>
        <v>1.7886232179999999</v>
      </c>
      <c r="L1370" s="45">
        <f>VLOOKUP($A1370,'Doanh thu'!$A$3:$Q$2000,14,FALSE)</f>
        <v>0.42620415477828782</v>
      </c>
      <c r="M1370" s="45">
        <f>VLOOKUP($A1370,'Doanh thu'!$A$3:$Q$2000,15,FALSE)</f>
        <v>-0.52801758384213737</v>
      </c>
      <c r="N1370" s="45">
        <f>VLOOKUP($A1370,'Doanh thu'!$A$3:$Q$2000,16,FALSE)</f>
        <v>-0.38184796079478039</v>
      </c>
      <c r="O1370" s="45">
        <f>VLOOKUP($A1370,'Doanh thu'!$A$3:$Q$2000,17,FALSE)</f>
        <v>0.51227465132753425</v>
      </c>
      <c r="P1370" s="45">
        <f>VLOOKUP($A1370,LNST!$A$3:$R$1635,14,FALSE)</f>
        <v>0.79875054090839137</v>
      </c>
      <c r="Q1370" s="45">
        <f>VLOOKUP($A1370,LNST!$A$3:$R$1635,15,FALSE)</f>
        <v>0.49942804171933058</v>
      </c>
      <c r="R1370" s="45">
        <f>VLOOKUP($A1370,LNST!$A$3:$R$1635,16,FALSE)</f>
        <v>0.8564192902206329</v>
      </c>
      <c r="S1370" s="45">
        <f>VLOOKUP($A1370,LNST!$A$3:$R$1635,17,FALSE)</f>
        <v>1.1355646378237354</v>
      </c>
      <c r="T1370" s="45">
        <f>VLOOKUP($A1370,LNG!$A$2:$H$1999,4,FALSE)/(D1370*10^9)</f>
        <v>-0.10360123671385181</v>
      </c>
      <c r="U1370" s="45">
        <f>VLOOKUP($A1370,LNG!$A$2:$H$1999,5,FALSE)/(E1370*10^9)</f>
        <v>8.970570410582436E-2</v>
      </c>
      <c r="V1370" s="45">
        <f>VLOOKUP($A1370,LNG!$A$2:$H$1999,6,FALSE)/(F1370*10^9)</f>
        <v>-3.874825067345819E-2</v>
      </c>
      <c r="W1370" s="45">
        <f>VLOOKUP($A1370,LNG!$A$2:$H$1999,7,FALSE)/(G1370*10^9)</f>
        <v>-1.5260939462857524E-2</v>
      </c>
      <c r="X1370" s="45">
        <f>VLOOKUP($A1370,'LNST năm'!$A$2:$I$2000,8,FALSE)</f>
        <v>1</v>
      </c>
      <c r="Y1370" s="45">
        <f>VLOOKUP($A1370,'LNST năm'!$A$2:$I$2000,9,FALSE)</f>
        <v>-1</v>
      </c>
      <c r="Z1370" s="46" t="e">
        <f>VLOOKUP($A1370,LNG!$A$2:$H$1999,9,FALSE)</f>
        <v>#REF!</v>
      </c>
      <c r="AA1370" s="162" t="e">
        <f>VLOOKUP($A1370,'GIÁ CP'!$A$2:$D$2000,4,FALSE)/Z1370</f>
        <v>#REF!</v>
      </c>
    </row>
    <row r="1371" spans="1:27" hidden="1">
      <c r="A1371" s="18" t="s">
        <v>144</v>
      </c>
      <c r="B1371" s="18" t="s">
        <v>1819</v>
      </c>
      <c r="C1371" s="154" t="str">
        <f>VLOOKUP(A1371,'GIÁ CP'!$K$2:$M$2000,3,FALSE)</f>
        <v xml:space="preserve">Vật liệu xây dựng &amp; Nội thất </v>
      </c>
      <c r="D1371" s="43">
        <f>VLOOKUP($A1371,'Doanh thu'!$A$3:$Q$2000,9,FALSE)/1000000000</f>
        <v>1930.88646548</v>
      </c>
      <c r="E1371" s="43">
        <f>VLOOKUP($A1371,'Doanh thu'!$A$3:$Q$2000,10,FALSE)/1000000000</f>
        <v>1866.5064538419999</v>
      </c>
      <c r="F1371" s="43">
        <f>VLOOKUP($A1371,'Doanh thu'!$A$3:$Q$2000,11,FALSE)/1000000000</f>
        <v>1979.7686053140001</v>
      </c>
      <c r="G1371" s="43">
        <f>VLOOKUP($A1371,'Doanh thu'!$A$3:$Q$2000,12,FALSE)/1000000000</f>
        <v>1859.997145196</v>
      </c>
      <c r="H1371" s="43">
        <f>VLOOKUP($A1371,LNST!$A$3:$Q$1635,9,FALSE)/1000000000</f>
        <v>112.33179736</v>
      </c>
      <c r="I1371" s="43">
        <f>VLOOKUP($A1371,LNST!$A$3:$Q$1635,10,FALSE)/1000000000</f>
        <v>85.661459261999994</v>
      </c>
      <c r="J1371" s="43">
        <f>VLOOKUP($A1371,LNST!$A$3:$Q$1635,11,FALSE)/1000000000</f>
        <v>84.918592189999998</v>
      </c>
      <c r="K1371" s="43">
        <f>VLOOKUP($A1371,LNST!$A$3:$Q$1635,12,FALSE)/1000000000</f>
        <v>77.839942401000002</v>
      </c>
      <c r="L1371" s="45">
        <f>VLOOKUP($A1371,'Doanh thu'!$A$3:$Q$2000,14,FALSE)</f>
        <v>1.1664961120758332E-2</v>
      </c>
      <c r="M1371" s="45">
        <f>VLOOKUP($A1371,'Doanh thu'!$A$3:$Q$2000,15,FALSE)</f>
        <v>0.13943936988353128</v>
      </c>
      <c r="N1371" s="45">
        <f>VLOOKUP($A1371,'Doanh thu'!$A$3:$Q$2000,16,FALSE)</f>
        <v>7.4238036642293184E-2</v>
      </c>
      <c r="O1371" s="45">
        <f>VLOOKUP($A1371,'Doanh thu'!$A$3:$Q$2000,17,FALSE)</f>
        <v>0.17214900556164381</v>
      </c>
      <c r="P1371" s="45">
        <f>VLOOKUP($A1371,LNST!$A$3:$R$1635,14,FALSE)</f>
        <v>1.4504611993056162</v>
      </c>
      <c r="Q1371" s="45">
        <f>VLOOKUP($A1371,LNST!$A$3:$R$1635,15,FALSE)</f>
        <v>2.7989381984970594</v>
      </c>
      <c r="R1371" s="45">
        <f>VLOOKUP($A1371,LNST!$A$3:$R$1635,16,FALSE)</f>
        <v>4.1632655506454217</v>
      </c>
      <c r="S1371" s="45">
        <f>VLOOKUP($A1371,LNST!$A$3:$R$1635,17,FALSE)</f>
        <v>9.4809299849582409</v>
      </c>
      <c r="T1371" s="45">
        <f>VLOOKUP($A1371,LNG!$A$2:$H$1999,4,FALSE)/(D1371*10^9)</f>
        <v>6.9926477269825024E-2</v>
      </c>
      <c r="U1371" s="45">
        <f>VLOOKUP($A1371,LNG!$A$2:$H$1999,5,FALSE)/(E1371*10^9)</f>
        <v>0.14503895880282669</v>
      </c>
      <c r="V1371" s="45">
        <f>VLOOKUP($A1371,LNG!$A$2:$H$1999,6,FALSE)/(F1371*10^9)</f>
        <v>0.12163914900236804</v>
      </c>
      <c r="W1371" s="45">
        <f>VLOOKUP($A1371,LNG!$A$2:$H$1999,7,FALSE)/(G1371*10^9)</f>
        <v>0.14704480691457147</v>
      </c>
      <c r="X1371" s="45">
        <f>VLOOKUP($A1371,'LNST năm'!$A$2:$I$2000,8,FALSE)</f>
        <v>3.5511388212105222</v>
      </c>
      <c r="Y1371" s="45">
        <f>VLOOKUP($A1371,'LNST năm'!$A$2:$I$2000,9,FALSE)</f>
        <v>2.0315223352916911E-2</v>
      </c>
      <c r="Z1371" s="46" t="e">
        <f>VLOOKUP($A1371,LNG!$A$2:$H$1999,9,FALSE)</f>
        <v>#REF!</v>
      </c>
      <c r="AA1371" s="162" t="e">
        <f>VLOOKUP($A1371,'GIÁ CP'!$A$2:$D$2000,4,FALSE)/Z1371</f>
        <v>#REF!</v>
      </c>
    </row>
    <row r="1372" spans="1:27">
      <c r="A1372" s="18" t="s">
        <v>860</v>
      </c>
      <c r="B1372" s="18" t="s">
        <v>2463</v>
      </c>
      <c r="C1372" s="154" t="str">
        <f>VLOOKUP(A1372,'GIÁ CP'!$K$2:$M$2000,3,FALSE)</f>
        <v xml:space="preserve">Ngân hàng </v>
      </c>
      <c r="D1372" s="43">
        <f>VLOOKUP($A1372,'Doanh thu'!$A$3:$Q$2000,9,FALSE)/1000000000</f>
        <v>0</v>
      </c>
      <c r="E1372" s="43">
        <f>VLOOKUP($A1372,'Doanh thu'!$A$3:$Q$2000,10,FALSE)/1000000000</f>
        <v>0</v>
      </c>
      <c r="F1372" s="43">
        <f>VLOOKUP($A1372,'Doanh thu'!$A$3:$Q$2000,11,FALSE)/1000000000</f>
        <v>0</v>
      </c>
      <c r="G1372" s="43">
        <f>VLOOKUP($A1372,'Doanh thu'!$A$3:$Q$2000,12,FALSE)/1000000000</f>
        <v>0</v>
      </c>
      <c r="H1372" s="43">
        <f>VLOOKUP($A1372,LNST!$A$3:$Q$1635,9,FALSE)/1000000000</f>
        <v>243.251</v>
      </c>
      <c r="I1372" s="43">
        <f>VLOOKUP($A1372,LNST!$A$3:$Q$1635,10,FALSE)/1000000000</f>
        <v>118.127</v>
      </c>
      <c r="J1372" s="43">
        <f>VLOOKUP($A1372,LNST!$A$3:$Q$1635,11,FALSE)/1000000000</f>
        <v>535.01300000000003</v>
      </c>
      <c r="K1372" s="43">
        <f>VLOOKUP($A1372,LNST!$A$3:$Q$1635,12,FALSE)/1000000000</f>
        <v>300.08499999999998</v>
      </c>
      <c r="L1372" s="45" t="e">
        <f>VLOOKUP($A1372,'Doanh thu'!$A$3:$Q$2000,14,FALSE)</f>
        <v>#DIV/0!</v>
      </c>
      <c r="M1372" s="45" t="e">
        <f>VLOOKUP($A1372,'Doanh thu'!$A$3:$Q$2000,15,FALSE)</f>
        <v>#DIV/0!</v>
      </c>
      <c r="N1372" s="45" t="e">
        <f>VLOOKUP($A1372,'Doanh thu'!$A$3:$Q$2000,16,FALSE)</f>
        <v>#DIV/0!</v>
      </c>
      <c r="O1372" s="45" t="e">
        <f>VLOOKUP($A1372,'Doanh thu'!$A$3:$Q$2000,17,FALSE)</f>
        <v>#DIV/0!</v>
      </c>
      <c r="P1372" s="45">
        <f>VLOOKUP($A1372,LNST!$A$3:$R$1635,14,FALSE)</f>
        <v>0.49404228137629441</v>
      </c>
      <c r="Q1372" s="45">
        <f>VLOOKUP($A1372,LNST!$A$3:$R$1635,15,FALSE)</f>
        <v>-0.45565350426483936</v>
      </c>
      <c r="R1372" s="45">
        <f>VLOOKUP($A1372,LNST!$A$3:$R$1635,16,FALSE)</f>
        <v>0.48341526577442101</v>
      </c>
      <c r="S1372" s="45">
        <f>VLOOKUP($A1372,LNST!$A$3:$R$1635,17,FALSE)</f>
        <v>2.344735854848061E-2</v>
      </c>
      <c r="T1372" s="45" t="e">
        <f>VLOOKUP($A1372,LNG!$A$2:$H$1999,4,FALSE)/(D1372*10^9)</f>
        <v>#DIV/0!</v>
      </c>
      <c r="U1372" s="45" t="e">
        <f>VLOOKUP($A1372,LNG!$A$2:$H$1999,5,FALSE)/(E1372*10^9)</f>
        <v>#DIV/0!</v>
      </c>
      <c r="V1372" s="45" t="e">
        <f>VLOOKUP($A1372,LNG!$A$2:$H$1999,6,FALSE)/(F1372*10^9)</f>
        <v>#DIV/0!</v>
      </c>
      <c r="W1372" s="45" t="e">
        <f>VLOOKUP($A1372,LNG!$A$2:$H$1999,7,FALSE)/(G1372*10^9)</f>
        <v>#DIV/0!</v>
      </c>
      <c r="X1372" s="45">
        <f>VLOOKUP($A1372,'LNST năm'!$A$2:$I$2000,8,FALSE)</f>
        <v>0.17636105631121726</v>
      </c>
      <c r="Y1372" s="45">
        <f>VLOOKUP($A1372,'LNST năm'!$A$2:$I$2000,9,FALSE)</f>
        <v>0.12633882765899274</v>
      </c>
      <c r="Z1372" s="46" t="e">
        <f>VLOOKUP($A1372,LNG!$A$2:$H$1999,9,FALSE)</f>
        <v>#REF!</v>
      </c>
      <c r="AA1372" s="162" t="e">
        <f>VLOOKUP($A1372,'GIÁ CP'!$A$2:$D$2000,4,FALSE)/Z1372</f>
        <v>#REF!</v>
      </c>
    </row>
    <row r="1373" spans="1:27">
      <c r="A1373" s="18" t="s">
        <v>800</v>
      </c>
      <c r="B1373" s="18" t="s">
        <v>3139</v>
      </c>
      <c r="C1373" s="154" t="str">
        <f>VLOOKUP(A1373,'GIÁ CP'!$K$2:$M$2000,3,FALSE)</f>
        <v xml:space="preserve">Thực phẩm </v>
      </c>
      <c r="D1373" s="43">
        <f>VLOOKUP($A1373,'Doanh thu'!$A$3:$Q$2000,9,FALSE)/1000000000</f>
        <v>2917.912365525</v>
      </c>
      <c r="E1373" s="43">
        <f>VLOOKUP($A1373,'Doanh thu'!$A$3:$Q$2000,10,FALSE)/1000000000</f>
        <v>2684.916229166</v>
      </c>
      <c r="F1373" s="43">
        <f>VLOOKUP($A1373,'Doanh thu'!$A$3:$Q$2000,11,FALSE)/1000000000</f>
        <v>2702.6264785339999</v>
      </c>
      <c r="G1373" s="43">
        <f>VLOOKUP($A1373,'Doanh thu'!$A$3:$Q$2000,12,FALSE)/1000000000</f>
        <v>2763.3767257909999</v>
      </c>
      <c r="H1373" s="43">
        <f>VLOOKUP($A1373,LNST!$A$3:$Q$1635,9,FALSE)/1000000000</f>
        <v>546.03981804499995</v>
      </c>
      <c r="I1373" s="43">
        <f>VLOOKUP($A1373,LNST!$A$3:$Q$1635,10,FALSE)/1000000000</f>
        <v>380.89687879100001</v>
      </c>
      <c r="J1373" s="43">
        <f>VLOOKUP($A1373,LNST!$A$3:$Q$1635,11,FALSE)/1000000000</f>
        <v>597.91719992000003</v>
      </c>
      <c r="K1373" s="43">
        <f>VLOOKUP($A1373,LNST!$A$3:$Q$1635,12,FALSE)/1000000000</f>
        <v>391.480644703</v>
      </c>
      <c r="L1373" s="45">
        <f>VLOOKUP($A1373,'Doanh thu'!$A$3:$Q$2000,14,FALSE)</f>
        <v>3.4581652812595662E-2</v>
      </c>
      <c r="M1373" s="45">
        <f>VLOOKUP($A1373,'Doanh thu'!$A$3:$Q$2000,15,FALSE)</f>
        <v>-1.5264389466024743E-2</v>
      </c>
      <c r="N1373" s="45">
        <f>VLOOKUP($A1373,'Doanh thu'!$A$3:$Q$2000,16,FALSE)</f>
        <v>0.24320660207894346</v>
      </c>
      <c r="O1373" s="45">
        <f>VLOOKUP($A1373,'Doanh thu'!$A$3:$Q$2000,17,FALSE)</f>
        <v>0.21765725122856336</v>
      </c>
      <c r="P1373" s="45">
        <f>VLOOKUP($A1373,LNST!$A$3:$R$1635,14,FALSE)</f>
        <v>-0.20978550683811323</v>
      </c>
      <c r="Q1373" s="45">
        <f>VLOOKUP($A1373,LNST!$A$3:$R$1635,15,FALSE)</f>
        <v>-0.28395778888230538</v>
      </c>
      <c r="R1373" s="45">
        <f>VLOOKUP($A1373,LNST!$A$3:$R$1635,16,FALSE)</f>
        <v>-3.8564655899105363E-2</v>
      </c>
      <c r="S1373" s="45">
        <f>VLOOKUP($A1373,LNST!$A$3:$R$1635,17,FALSE)</f>
        <v>-3.7847820788184554E-4</v>
      </c>
      <c r="T1373" s="45">
        <f>VLOOKUP($A1373,LNG!$A$2:$H$1999,4,FALSE)/(D1373*10^9)</f>
        <v>0.25312808662507852</v>
      </c>
      <c r="U1373" s="45">
        <f>VLOOKUP($A1373,LNG!$A$2:$H$1999,5,FALSE)/(E1373*10^9)</f>
        <v>0.35867910816388426</v>
      </c>
      <c r="V1373" s="45">
        <f>VLOOKUP($A1373,LNG!$A$2:$H$1999,6,FALSE)/(F1373*10^9)</f>
        <v>0.32231401832135986</v>
      </c>
      <c r="W1373" s="45">
        <f>VLOOKUP($A1373,LNG!$A$2:$H$1999,7,FALSE)/(G1373*10^9)</f>
        <v>0.34443622311849315</v>
      </c>
      <c r="X1373" s="45">
        <f>VLOOKUP($A1373,'LNST năm'!$A$2:$I$2000,8,FALSE)</f>
        <v>-0.19077893909952773</v>
      </c>
      <c r="Y1373" s="45">
        <f>VLOOKUP($A1373,'LNST năm'!$A$2:$I$2000,9,FALSE)</f>
        <v>0.14335955916516707</v>
      </c>
      <c r="Z1373" s="46" t="e">
        <f>VLOOKUP($A1373,LNG!$A$2:$H$1999,9,FALSE)</f>
        <v>#REF!</v>
      </c>
      <c r="AA1373" s="162" t="e">
        <f>VLOOKUP($A1373,'GIÁ CP'!$A$2:$D$2000,4,FALSE)/Z1373</f>
        <v>#REF!</v>
      </c>
    </row>
    <row r="1374" spans="1:27">
      <c r="A1374" s="18" t="s">
        <v>109</v>
      </c>
      <c r="B1374" s="18" t="s">
        <v>1783</v>
      </c>
      <c r="C1374" s="154" t="str">
        <f>VLOOKUP(A1374,'GIÁ CP'!$K$2:$M$2000,3,FALSE)</f>
        <v xml:space="preserve">Phân phối xăng dầu &amp; khí đốt </v>
      </c>
      <c r="D1374" s="43">
        <f>VLOOKUP($A1374,'Doanh thu'!$A$3:$Q$2000,9,FALSE)/1000000000</f>
        <v>30080.421244663001</v>
      </c>
      <c r="E1374" s="43">
        <f>VLOOKUP($A1374,'Doanh thu'!$A$3:$Q$2000,10,FALSE)/1000000000</f>
        <v>35690.134900226003</v>
      </c>
      <c r="F1374" s="43">
        <f>VLOOKUP($A1374,'Doanh thu'!$A$3:$Q$2000,11,FALSE)/1000000000</f>
        <v>43683.070609000999</v>
      </c>
      <c r="G1374" s="43">
        <f>VLOOKUP($A1374,'Doanh thu'!$A$3:$Q$2000,12,FALSE)/1000000000</f>
        <v>38019.609031268003</v>
      </c>
      <c r="H1374" s="43">
        <f>VLOOKUP($A1374,LNST!$A$3:$Q$1635,9,FALSE)/1000000000</f>
        <v>4747.6050785830002</v>
      </c>
      <c r="I1374" s="43">
        <f>VLOOKUP($A1374,LNST!$A$3:$Q$1635,10,FALSE)/1000000000</f>
        <v>2549.1189335039999</v>
      </c>
      <c r="J1374" s="43">
        <f>VLOOKUP($A1374,LNST!$A$3:$Q$1635,11,FALSE)/1000000000</f>
        <v>1361.0848994850001</v>
      </c>
      <c r="K1374" s="43">
        <f>VLOOKUP($A1374,LNST!$A$3:$Q$1635,12,FALSE)/1000000000</f>
        <v>2944.6031363279999</v>
      </c>
      <c r="L1374" s="45">
        <f>VLOOKUP($A1374,'Doanh thu'!$A$3:$Q$2000,14,FALSE)</f>
        <v>9.4561572571455824E-4</v>
      </c>
      <c r="M1374" s="45">
        <f>VLOOKUP($A1374,'Doanh thu'!$A$3:$Q$2000,15,FALSE)</f>
        <v>0.41335829072390406</v>
      </c>
      <c r="N1374" s="45">
        <f>VLOOKUP($A1374,'Doanh thu'!$A$3:$Q$2000,16,FALSE)</f>
        <v>0.75116717311727399</v>
      </c>
      <c r="O1374" s="45">
        <f>VLOOKUP($A1374,'Doanh thu'!$A$3:$Q$2000,17,FALSE)</f>
        <v>0.48077797108401277</v>
      </c>
      <c r="P1374" s="45">
        <f>VLOOKUP($A1374,LNST!$A$3:$R$1635,14,FALSE)</f>
        <v>0.42964981334586039</v>
      </c>
      <c r="Q1374" s="45">
        <f>VLOOKUP($A1374,LNST!$A$3:$R$1635,15,FALSE)</f>
        <v>1.0835315897476107E-2</v>
      </c>
      <c r="R1374" s="45">
        <f>VLOOKUP($A1374,LNST!$A$3:$R$1635,16,FALSE)</f>
        <v>-0.33414056255414643</v>
      </c>
      <c r="S1374" s="45">
        <f>VLOOKUP($A1374,LNST!$A$3:$R$1635,17,FALSE)</f>
        <v>6.8227740911465412E-2</v>
      </c>
      <c r="T1374" s="45">
        <f>VLOOKUP($A1374,LNG!$A$2:$H$1999,4,FALSE)/(D1374*10^9)</f>
        <v>0.13595256323551583</v>
      </c>
      <c r="U1374" s="45">
        <f>VLOOKUP($A1374,LNG!$A$2:$H$1999,5,FALSE)/(E1374*10^9)</f>
        <v>0.13880454303675469</v>
      </c>
      <c r="V1374" s="45">
        <f>VLOOKUP($A1374,LNG!$A$2:$H$1999,6,FALSE)/(F1374*10^9)</f>
        <v>9.3911298581622699E-2</v>
      </c>
      <c r="W1374" s="45">
        <f>VLOOKUP($A1374,LNG!$A$2:$H$1999,7,FALSE)/(G1374*10^9)</f>
        <v>0.10270374512183067</v>
      </c>
      <c r="X1374" s="45">
        <f>VLOOKUP($A1374,'LNST năm'!$A$2:$I$2000,8,FALSE)</f>
        <v>9.770472267313364E-2</v>
      </c>
      <c r="Y1374" s="45">
        <f>VLOOKUP($A1374,'LNST năm'!$A$2:$I$2000,9,FALSE)</f>
        <v>-8.2908173394114382E-2</v>
      </c>
      <c r="Z1374" s="46" t="e">
        <f>VLOOKUP($A1374,LNG!$A$2:$H$1999,9,FALSE)</f>
        <v>#REF!</v>
      </c>
      <c r="AA1374" s="162" t="e">
        <f>VLOOKUP($A1374,'GIÁ CP'!$A$2:$D$2000,4,FALSE)/Z1374</f>
        <v>#REF!</v>
      </c>
    </row>
    <row r="1375" spans="1:27" hidden="1">
      <c r="A1375" s="18" t="s">
        <v>1057</v>
      </c>
      <c r="B1375" s="18" t="s">
        <v>2574</v>
      </c>
      <c r="C1375" s="154" t="str">
        <f>VLOOKUP(A1375,'GIÁ CP'!$K$2:$M$2000,3,FALSE)</f>
        <v xml:space="preserve">Đồ uống &amp; giải khát </v>
      </c>
      <c r="D1375" s="43">
        <f>VLOOKUP($A1375,'Doanh thu'!$A$3:$Q$2000,9,FALSE)/1000000000</f>
        <v>191.54409355499999</v>
      </c>
      <c r="E1375" s="43">
        <f>VLOOKUP($A1375,'Doanh thu'!$A$3:$Q$2000,10,FALSE)/1000000000</f>
        <v>22.274107579999999</v>
      </c>
      <c r="F1375" s="43">
        <f>VLOOKUP($A1375,'Doanh thu'!$A$3:$Q$2000,11,FALSE)/1000000000</f>
        <v>76.203299978000004</v>
      </c>
      <c r="G1375" s="43">
        <f>VLOOKUP($A1375,'Doanh thu'!$A$3:$Q$2000,12,FALSE)/1000000000</f>
        <v>116.897505454</v>
      </c>
      <c r="H1375" s="43">
        <f>VLOOKUP($A1375,LNST!$A$3:$Q$1635,9,FALSE)/1000000000</f>
        <v>0.54644863899999996</v>
      </c>
      <c r="I1375" s="43">
        <f>VLOOKUP($A1375,LNST!$A$3:$Q$1635,10,FALSE)/1000000000</f>
        <v>-2.7063396590000002</v>
      </c>
      <c r="J1375" s="43">
        <f>VLOOKUP($A1375,LNST!$A$3:$Q$1635,11,FALSE)/1000000000</f>
        <v>14.983297361</v>
      </c>
      <c r="K1375" s="43">
        <f>VLOOKUP($A1375,LNST!$A$3:$Q$1635,12,FALSE)/1000000000</f>
        <v>1.3761646270000001</v>
      </c>
      <c r="L1375" s="45">
        <f>VLOOKUP($A1375,'Doanh thu'!$A$3:$Q$2000,14,FALSE)</f>
        <v>0.92586277692172125</v>
      </c>
      <c r="M1375" s="45">
        <f>VLOOKUP($A1375,'Doanh thu'!$A$3:$Q$2000,15,FALSE)</f>
        <v>2.1218324883082085</v>
      </c>
      <c r="N1375" s="45">
        <f>VLOOKUP($A1375,'Doanh thu'!$A$3:$Q$2000,16,FALSE)</f>
        <v>2.5215457005132444</v>
      </c>
      <c r="O1375" s="45">
        <f>VLOOKUP($A1375,'Doanh thu'!$A$3:$Q$2000,17,FALSE)</f>
        <v>0.29777832115421821</v>
      </c>
      <c r="P1375" s="45">
        <f>VLOOKUP($A1375,LNST!$A$3:$R$1635,14,FALSE)</f>
        <v>-0.97108885214763796</v>
      </c>
      <c r="Q1375" s="45">
        <f>VLOOKUP($A1375,LNST!$A$3:$R$1635,15,FALSE)</f>
        <v>-1.9243686770497486</v>
      </c>
      <c r="R1375" s="45">
        <f>VLOOKUP($A1375,LNST!$A$3:$R$1635,16,FALSE)</f>
        <v>-1.3656544013991171E-2</v>
      </c>
      <c r="S1375" s="45">
        <f>VLOOKUP($A1375,LNST!$A$3:$R$1635,17,FALSE)</f>
        <v>1.2278801671684172</v>
      </c>
      <c r="T1375" s="45">
        <f>VLOOKUP($A1375,LNG!$A$2:$H$1999,4,FALSE)/(D1375*10^9)</f>
        <v>1.5453420813260744E-2</v>
      </c>
      <c r="U1375" s="45">
        <f>VLOOKUP($A1375,LNG!$A$2:$H$1999,5,FALSE)/(E1375*10^9)</f>
        <v>0.66104642249375367</v>
      </c>
      <c r="V1375" s="45">
        <f>VLOOKUP($A1375,LNG!$A$2:$H$1999,6,FALSE)/(F1375*10^9)</f>
        <v>-9.6833408554883246E-3</v>
      </c>
      <c r="W1375" s="45">
        <f>VLOOKUP($A1375,LNG!$A$2:$H$1999,7,FALSE)/(G1375*10^9)</f>
        <v>0.1913945517067013</v>
      </c>
      <c r="X1375" s="45">
        <f>VLOOKUP($A1375,'LNST năm'!$A$2:$I$2000,8,FALSE)</f>
        <v>-0.61819612214392095</v>
      </c>
      <c r="Y1375" s="45">
        <f>VLOOKUP($A1375,'LNST năm'!$A$2:$I$2000,9,FALSE)</f>
        <v>1.3686441223463066</v>
      </c>
      <c r="Z1375" s="46" t="e">
        <f>VLOOKUP($A1375,LNG!$A$2:$H$1999,9,FALSE)</f>
        <v>#REF!</v>
      </c>
      <c r="AA1375" s="162" t="e">
        <f>VLOOKUP($A1375,'GIÁ CP'!$A$2:$D$2000,4,FALSE)/Z1375</f>
        <v>#REF!</v>
      </c>
    </row>
    <row r="1376" spans="1:27" hidden="1">
      <c r="A1376" s="18" t="s">
        <v>3380</v>
      </c>
      <c r="B1376" s="18" t="s">
        <v>3381</v>
      </c>
      <c r="C1376" s="154" t="str">
        <f>VLOOKUP(A1376,'GIÁ CP'!$K$2:$M$2000,3,FALSE)</f>
        <v xml:space="preserve">Môi giới chứng khoán </v>
      </c>
      <c r="D1376" s="43">
        <f>VLOOKUP($A1376,'Doanh thu'!$A$3:$Q$2000,9,FALSE)/1000000000</f>
        <v>112.119397506</v>
      </c>
      <c r="E1376" s="43">
        <f>VLOOKUP($A1376,'Doanh thu'!$A$3:$Q$2000,10,FALSE)/1000000000</f>
        <v>141.85501419799999</v>
      </c>
      <c r="F1376" s="43">
        <f>VLOOKUP($A1376,'Doanh thu'!$A$3:$Q$2000,11,FALSE)/1000000000</f>
        <v>161.87347193799999</v>
      </c>
      <c r="G1376" s="43">
        <f>VLOOKUP($A1376,'Doanh thu'!$A$3:$Q$2000,12,FALSE)/1000000000</f>
        <v>130.16219806999999</v>
      </c>
      <c r="H1376" s="43">
        <f>VLOOKUP($A1376,LNST!$A$3:$Q$1635,9,FALSE)/1000000000</f>
        <v>34.955852301</v>
      </c>
      <c r="I1376" s="43">
        <f>VLOOKUP($A1376,LNST!$A$3:$Q$1635,10,FALSE)/1000000000</f>
        <v>39.395453203999999</v>
      </c>
      <c r="J1376" s="43">
        <f>VLOOKUP($A1376,LNST!$A$3:$Q$1635,11,FALSE)/1000000000</f>
        <v>42.879964498</v>
      </c>
      <c r="K1376" s="43">
        <f>VLOOKUP($A1376,LNST!$A$3:$Q$1635,12,FALSE)/1000000000</f>
        <v>25.530888407999999</v>
      </c>
      <c r="L1376" s="45">
        <f>VLOOKUP($A1376,'Doanh thu'!$A$3:$Q$2000,14,FALSE)</f>
        <v>1.2339083872861685</v>
      </c>
      <c r="M1376" s="45">
        <f>VLOOKUP($A1376,'Doanh thu'!$A$3:$Q$2000,15,FALSE)</f>
        <v>0.97494786421131041</v>
      </c>
      <c r="N1376" s="45">
        <f>VLOOKUP($A1376,'Doanh thu'!$A$3:$Q$2000,16,FALSE)</f>
        <v>0.71272181292032655</v>
      </c>
      <c r="O1376" s="45">
        <f>VLOOKUP($A1376,'Doanh thu'!$A$3:$Q$2000,17,FALSE)</f>
        <v>0.39616815913979886</v>
      </c>
      <c r="P1376" s="45">
        <f>VLOOKUP($A1376,LNST!$A$3:$R$1635,14,FALSE)</f>
        <v>0.16700912937311752</v>
      </c>
      <c r="Q1376" s="45">
        <f>VLOOKUP($A1376,LNST!$A$3:$R$1635,15,FALSE)</f>
        <v>0.32292408834451264</v>
      </c>
      <c r="R1376" s="45">
        <f>VLOOKUP($A1376,LNST!$A$3:$R$1635,16,FALSE)</f>
        <v>0.11906288437952277</v>
      </c>
      <c r="S1376" s="45">
        <f>VLOOKUP($A1376,LNST!$A$3:$R$1635,17,FALSE)</f>
        <v>-0.19509192767985081</v>
      </c>
      <c r="T1376" s="45">
        <f>VLOOKUP($A1376,LNG!$A$2:$H$1999,4,FALSE)/(D1376*10^9)</f>
        <v>0.704540332423502</v>
      </c>
      <c r="U1376" s="45">
        <f>VLOOKUP($A1376,LNG!$A$2:$H$1999,5,FALSE)/(E1376*10^9)</f>
        <v>0.68108430684124643</v>
      </c>
      <c r="V1376" s="45">
        <f>VLOOKUP($A1376,LNG!$A$2:$H$1999,6,FALSE)/(F1376*10^9)</f>
        <v>0.73534807548077785</v>
      </c>
      <c r="W1376" s="45">
        <f>VLOOKUP($A1376,LNG!$A$2:$H$1999,7,FALSE)/(G1376*10^9)</f>
        <v>0.97985147806439477</v>
      </c>
      <c r="X1376" s="45">
        <f>VLOOKUP($A1376,'LNST năm'!$A$2:$I$2000,8,FALSE)</f>
        <v>0.18996039272835583</v>
      </c>
      <c r="Y1376" s="45">
        <f>VLOOKUP($A1376,'LNST năm'!$A$2:$I$2000,9,FALSE)</f>
        <v>0.33222656856811517</v>
      </c>
      <c r="Z1376" s="46" t="e">
        <f>VLOOKUP($A1376,LNG!$A$2:$H$1999,9,FALSE)</f>
        <v>#REF!</v>
      </c>
      <c r="AA1376" s="162" t="e">
        <f>VLOOKUP($A1376,'GIÁ CP'!$A$2:$D$2000,4,FALSE)/Z1376</f>
        <v>#REF!</v>
      </c>
    </row>
    <row r="1377" spans="1:27" hidden="1">
      <c r="A1377" s="18" t="s">
        <v>828</v>
      </c>
      <c r="B1377" s="18" t="s">
        <v>2564</v>
      </c>
      <c r="C1377" s="154" t="str">
        <f>VLOOKUP(A1377,'GIÁ CP'!$K$2:$M$2000,3,FALSE)</f>
        <v xml:space="preserve">Xây dựng </v>
      </c>
      <c r="D1377" s="43">
        <f>VLOOKUP($A1377,'Doanh thu'!$A$3:$Q$2000,9,FALSE)/1000000000</f>
        <v>5.5635527089999997</v>
      </c>
      <c r="E1377" s="43">
        <f>VLOOKUP($A1377,'Doanh thu'!$A$3:$Q$2000,10,FALSE)/1000000000</f>
        <v>6.3980624009999998</v>
      </c>
      <c r="F1377" s="43">
        <f>VLOOKUP($A1377,'Doanh thu'!$A$3:$Q$2000,11,FALSE)/1000000000</f>
        <v>6.5111901430000003</v>
      </c>
      <c r="G1377" s="43">
        <f>VLOOKUP($A1377,'Doanh thu'!$A$3:$Q$2000,12,FALSE)/1000000000</f>
        <v>6.644340648</v>
      </c>
      <c r="H1377" s="43">
        <f>VLOOKUP($A1377,LNST!$A$3:$Q$1635,9,FALSE)/1000000000</f>
        <v>0.44227016499999999</v>
      </c>
      <c r="I1377" s="43">
        <f>VLOOKUP($A1377,LNST!$A$3:$Q$1635,10,FALSE)/1000000000</f>
        <v>0.89621727600000001</v>
      </c>
      <c r="J1377" s="43">
        <f>VLOOKUP($A1377,LNST!$A$3:$Q$1635,11,FALSE)/1000000000</f>
        <v>1.1529762299999999</v>
      </c>
      <c r="K1377" s="43">
        <f>VLOOKUP($A1377,LNST!$A$3:$Q$1635,12,FALSE)/1000000000</f>
        <v>1.421717307</v>
      </c>
      <c r="L1377" s="45">
        <f>VLOOKUP($A1377,'Doanh thu'!$A$3:$Q$2000,14,FALSE)</f>
        <v>-3.186612624650463E-3</v>
      </c>
      <c r="M1377" s="45">
        <f>VLOOKUP($A1377,'Doanh thu'!$A$3:$Q$2000,15,FALSE)</f>
        <v>0.18549144706391105</v>
      </c>
      <c r="N1377" s="45">
        <f>VLOOKUP($A1377,'Doanh thu'!$A$3:$Q$2000,16,FALSE)</f>
        <v>0.18273763575821025</v>
      </c>
      <c r="O1377" s="45">
        <f>VLOOKUP($A1377,'Doanh thu'!$A$3:$Q$2000,17,FALSE)</f>
        <v>0.20449593992214984</v>
      </c>
      <c r="P1377" s="45">
        <f>VLOOKUP($A1377,LNST!$A$3:$R$1635,14,FALSE)</f>
        <v>1.3663962811908905</v>
      </c>
      <c r="Q1377" s="45">
        <f>VLOOKUP($A1377,LNST!$A$3:$R$1635,15,FALSE)</f>
        <v>1.4934887099371237</v>
      </c>
      <c r="R1377" s="45">
        <f>VLOOKUP($A1377,LNST!$A$3:$R$1635,16,FALSE)</f>
        <v>-0.39636948686185397</v>
      </c>
      <c r="S1377" s="45">
        <f>VLOOKUP($A1377,LNST!$A$3:$R$1635,17,FALSE)</f>
        <v>7.5125954476765315</v>
      </c>
      <c r="T1377" s="45">
        <f>VLOOKUP($A1377,LNG!$A$2:$H$1999,4,FALSE)/(D1377*10^9)</f>
        <v>9.0345224947162447E-2</v>
      </c>
      <c r="U1377" s="45">
        <f>VLOOKUP($A1377,LNG!$A$2:$H$1999,5,FALSE)/(E1377*10^9)</f>
        <v>8.582945282218106E-2</v>
      </c>
      <c r="V1377" s="45">
        <f>VLOOKUP($A1377,LNG!$A$2:$H$1999,6,FALSE)/(F1377*10^9)</f>
        <v>0.16213323014916597</v>
      </c>
      <c r="W1377" s="45">
        <f>VLOOKUP($A1377,LNG!$A$2:$H$1999,7,FALSE)/(G1377*10^9)</f>
        <v>0.16608061137445762</v>
      </c>
      <c r="X1377" s="45">
        <f>VLOOKUP($A1377,'LNST năm'!$A$2:$I$2000,8,FALSE)</f>
        <v>1.5306909561108717</v>
      </c>
      <c r="Y1377" s="45">
        <f>VLOOKUP($A1377,'LNST năm'!$A$2:$I$2000,9,FALSE)</f>
        <v>0.26841926560175633</v>
      </c>
      <c r="Z1377" s="46" t="e">
        <f>VLOOKUP($A1377,LNG!$A$2:$H$1999,9,FALSE)</f>
        <v>#REF!</v>
      </c>
      <c r="AA1377" s="162" t="e">
        <f>VLOOKUP($A1377,'GIÁ CP'!$A$2:$D$2000,4,FALSE)/Z1377</f>
        <v>#REF!</v>
      </c>
    </row>
    <row r="1378" spans="1:27" hidden="1">
      <c r="A1378" s="18" t="s">
        <v>410</v>
      </c>
      <c r="B1378" s="18" t="s">
        <v>2116</v>
      </c>
      <c r="C1378" s="154" t="str">
        <f>VLOOKUP(A1378,'GIÁ CP'!$K$2:$M$2000,3,FALSE)</f>
        <v xml:space="preserve">Xây dựng </v>
      </c>
      <c r="D1378" s="43">
        <f>VLOOKUP($A1378,'Doanh thu'!$A$3:$Q$2000,9,FALSE)/1000000000</f>
        <v>61.088457847999997</v>
      </c>
      <c r="E1378" s="43">
        <f>VLOOKUP($A1378,'Doanh thu'!$A$3:$Q$2000,10,FALSE)/1000000000</f>
        <v>63.233634027999997</v>
      </c>
      <c r="F1378" s="43">
        <f>VLOOKUP($A1378,'Doanh thu'!$A$3:$Q$2000,11,FALSE)/1000000000</f>
        <v>49.673827551999999</v>
      </c>
      <c r="G1378" s="43">
        <f>VLOOKUP($A1378,'Doanh thu'!$A$3:$Q$2000,12,FALSE)/1000000000</f>
        <v>53.708255327000003</v>
      </c>
      <c r="H1378" s="43">
        <f>VLOOKUP($A1378,LNST!$A$3:$Q$1635,9,FALSE)/1000000000</f>
        <v>1.469386592</v>
      </c>
      <c r="I1378" s="43">
        <f>VLOOKUP($A1378,LNST!$A$3:$Q$1635,10,FALSE)/1000000000</f>
        <v>1.491462321</v>
      </c>
      <c r="J1378" s="43">
        <f>VLOOKUP($A1378,LNST!$A$3:$Q$1635,11,FALSE)/1000000000</f>
        <v>0.50962379099999999</v>
      </c>
      <c r="K1378" s="43">
        <f>VLOOKUP($A1378,LNST!$A$3:$Q$1635,12,FALSE)/1000000000</f>
        <v>0.74401706899999998</v>
      </c>
      <c r="L1378" s="45">
        <f>VLOOKUP($A1378,'Doanh thu'!$A$3:$Q$2000,14,FALSE)</f>
        <v>-0.10024519305956175</v>
      </c>
      <c r="M1378" s="45">
        <f>VLOOKUP($A1378,'Doanh thu'!$A$3:$Q$2000,15,FALSE)</f>
        <v>0.16039883644001043</v>
      </c>
      <c r="N1378" s="45">
        <f>VLOOKUP($A1378,'Doanh thu'!$A$3:$Q$2000,16,FALSE)</f>
        <v>-0.50349823605440602</v>
      </c>
      <c r="O1378" s="45">
        <f>VLOOKUP($A1378,'Doanh thu'!$A$3:$Q$2000,17,FALSE)</f>
        <v>0.77006222423261239</v>
      </c>
      <c r="P1378" s="45">
        <f>VLOOKUP($A1378,LNST!$A$3:$R$1635,14,FALSE)</f>
        <v>-3.6398316098627023E-2</v>
      </c>
      <c r="Q1378" s="45">
        <f>VLOOKUP($A1378,LNST!$A$3:$R$1635,15,FALSE)</f>
        <v>0.10854943619156088</v>
      </c>
      <c r="R1378" s="45">
        <f>VLOOKUP($A1378,LNST!$A$3:$R$1635,16,FALSE)</f>
        <v>-0.76153712248260974</v>
      </c>
      <c r="S1378" s="45">
        <f>VLOOKUP($A1378,LNST!$A$3:$R$1635,17,FALSE)</f>
        <v>-0.68410829347022883</v>
      </c>
      <c r="T1378" s="45">
        <f>VLOOKUP($A1378,LNG!$A$2:$H$1999,4,FALSE)/(D1378*10^9)</f>
        <v>0.16198823220619207</v>
      </c>
      <c r="U1378" s="45">
        <f>VLOOKUP($A1378,LNG!$A$2:$H$1999,5,FALSE)/(E1378*10^9)</f>
        <v>0.13509020511485192</v>
      </c>
      <c r="V1378" s="45">
        <f>VLOOKUP($A1378,LNG!$A$2:$H$1999,6,FALSE)/(F1378*10^9)</f>
        <v>0.20885986531114975</v>
      </c>
      <c r="W1378" s="45">
        <f>VLOOKUP($A1378,LNG!$A$2:$H$1999,7,FALSE)/(G1378*10^9)</f>
        <v>0.14078052208109851</v>
      </c>
      <c r="X1378" s="45">
        <f>VLOOKUP($A1378,'LNST năm'!$A$2:$I$2000,8,FALSE)</f>
        <v>4.7082482801486136E-2</v>
      </c>
      <c r="Y1378" s="45">
        <f>VLOOKUP($A1378,'LNST năm'!$A$2:$I$2000,9,FALSE)</f>
        <v>0.18677511007813385</v>
      </c>
      <c r="Z1378" s="46" t="e">
        <f>VLOOKUP($A1378,LNG!$A$2:$H$1999,9,FALSE)</f>
        <v>#REF!</v>
      </c>
      <c r="AA1378" s="162" t="e">
        <f>VLOOKUP($A1378,'GIÁ CP'!$A$2:$D$2000,4,FALSE)/Z1378</f>
        <v>#REF!</v>
      </c>
    </row>
    <row r="1379" spans="1:27" hidden="1">
      <c r="A1379" s="18" t="s">
        <v>583</v>
      </c>
      <c r="B1379" s="18" t="s">
        <v>3182</v>
      </c>
      <c r="C1379" s="154" t="str">
        <f>VLOOKUP(A1379,'GIÁ CP'!$K$2:$M$2000,3,FALSE)</f>
        <v xml:space="preserve">Vật liệu xây dựng &amp; Nội thất </v>
      </c>
      <c r="D1379" s="43">
        <f>VLOOKUP($A1379,'Doanh thu'!$A$3:$Q$2000,9,FALSE)/1000000000</f>
        <v>140.40337660899999</v>
      </c>
      <c r="E1379" s="43">
        <f>VLOOKUP($A1379,'Doanh thu'!$A$3:$Q$2000,10,FALSE)/1000000000</f>
        <v>133.05955653300001</v>
      </c>
      <c r="F1379" s="43">
        <f>VLOOKUP($A1379,'Doanh thu'!$A$3:$Q$2000,11,FALSE)/1000000000</f>
        <v>204.76631587899999</v>
      </c>
      <c r="G1379" s="43">
        <f>VLOOKUP($A1379,'Doanh thu'!$A$3:$Q$2000,12,FALSE)/1000000000</f>
        <v>173.45944419599999</v>
      </c>
      <c r="H1379" s="43">
        <f>VLOOKUP($A1379,LNST!$A$3:$Q$1635,9,FALSE)/1000000000</f>
        <v>15.936200232999999</v>
      </c>
      <c r="I1379" s="43">
        <f>VLOOKUP($A1379,LNST!$A$3:$Q$1635,10,FALSE)/1000000000</f>
        <v>16.141586733</v>
      </c>
      <c r="J1379" s="43">
        <f>VLOOKUP($A1379,LNST!$A$3:$Q$1635,11,FALSE)/1000000000</f>
        <v>23.327292110999998</v>
      </c>
      <c r="K1379" s="43">
        <f>VLOOKUP($A1379,LNST!$A$3:$Q$1635,12,FALSE)/1000000000</f>
        <v>17.827367818999999</v>
      </c>
      <c r="L1379" s="45">
        <f>VLOOKUP($A1379,'Doanh thu'!$A$3:$Q$2000,14,FALSE)</f>
        <v>6.6329858466386157E-2</v>
      </c>
      <c r="M1379" s="45">
        <f>VLOOKUP($A1379,'Doanh thu'!$A$3:$Q$2000,15,FALSE)</f>
        <v>0.68930011658625923</v>
      </c>
      <c r="N1379" s="45">
        <f>VLOOKUP($A1379,'Doanh thu'!$A$3:$Q$2000,16,FALSE)</f>
        <v>0.86514541965443581</v>
      </c>
      <c r="O1379" s="45">
        <f>VLOOKUP($A1379,'Doanh thu'!$A$3:$Q$2000,17,FALSE)</f>
        <v>0.84529378249094256</v>
      </c>
      <c r="P1379" s="45">
        <f>VLOOKUP($A1379,LNST!$A$3:$R$1635,14,FALSE)</f>
        <v>0.99812790043135002</v>
      </c>
      <c r="Q1379" s="45">
        <f>VLOOKUP($A1379,LNST!$A$3:$R$1635,15,FALSE)</f>
        <v>11.850854431336366</v>
      </c>
      <c r="R1379" s="45">
        <f>VLOOKUP($A1379,LNST!$A$3:$R$1635,16,FALSE)</f>
        <v>3.2768873730335977</v>
      </c>
      <c r="S1379" s="45">
        <f>VLOOKUP($A1379,LNST!$A$3:$R$1635,17,FALSE)</f>
        <v>1.0097888590493291</v>
      </c>
      <c r="T1379" s="45">
        <f>VLOOKUP($A1379,LNG!$A$2:$H$1999,4,FALSE)/(D1379*10^9)</f>
        <v>0.24308943178801154</v>
      </c>
      <c r="U1379" s="45">
        <f>VLOOKUP($A1379,LNG!$A$2:$H$1999,5,FALSE)/(E1379*10^9)</f>
        <v>0.38538161809732474</v>
      </c>
      <c r="V1379" s="45">
        <f>VLOOKUP($A1379,LNG!$A$2:$H$1999,6,FALSE)/(F1379*10^9)</f>
        <v>0.23137613163874332</v>
      </c>
      <c r="W1379" s="45">
        <f>VLOOKUP($A1379,LNG!$A$2:$H$1999,7,FALSE)/(G1379*10^9)</f>
        <v>0.39992460428164855</v>
      </c>
      <c r="X1379" s="45">
        <f>VLOOKUP($A1379,'LNST năm'!$A$2:$I$2000,8,FALSE)</f>
        <v>-1</v>
      </c>
      <c r="Y1379" s="45">
        <f>VLOOKUP($A1379,'LNST năm'!$A$2:$I$2000,9,FALSE)</f>
        <v>-1</v>
      </c>
      <c r="Z1379" s="46" t="e">
        <f>VLOOKUP($A1379,LNG!$A$2:$H$1999,9,FALSE)</f>
        <v>#REF!</v>
      </c>
      <c r="AA1379" s="162" t="e">
        <f>VLOOKUP($A1379,'GIÁ CP'!$A$2:$D$2000,4,FALSE)/Z1379</f>
        <v>#REF!</v>
      </c>
    </row>
    <row r="1380" spans="1:27" hidden="1">
      <c r="A1380" s="18" t="s">
        <v>1419</v>
      </c>
      <c r="B1380" s="18" t="s">
        <v>3181</v>
      </c>
      <c r="C1380" s="154" t="str">
        <f>VLOOKUP(A1380,'GIÁ CP'!$K$2:$M$2000,3,FALSE)</f>
        <v xml:space="preserve">Vật liệu xây dựng &amp; Nội thất </v>
      </c>
      <c r="D1380" s="43">
        <f>VLOOKUP($A1380,'Doanh thu'!$A$3:$Q$2000,9,FALSE)/1000000000</f>
        <v>283.16293740999998</v>
      </c>
      <c r="E1380" s="43">
        <f>VLOOKUP($A1380,'Doanh thu'!$A$3:$Q$2000,10,FALSE)/1000000000</f>
        <v>274.71050365100001</v>
      </c>
      <c r="F1380" s="43">
        <f>VLOOKUP($A1380,'Doanh thu'!$A$3:$Q$2000,11,FALSE)/1000000000</f>
        <v>316.86757810699999</v>
      </c>
      <c r="G1380" s="43">
        <f>VLOOKUP($A1380,'Doanh thu'!$A$3:$Q$2000,12,FALSE)/1000000000</f>
        <v>199.62548704899999</v>
      </c>
      <c r="H1380" s="43">
        <f>VLOOKUP($A1380,LNST!$A$3:$Q$1635,9,FALSE)/1000000000</f>
        <v>5.4448597640000003</v>
      </c>
      <c r="I1380" s="43">
        <f>VLOOKUP($A1380,LNST!$A$3:$Q$1635,10,FALSE)/1000000000</f>
        <v>6.2516801170000003</v>
      </c>
      <c r="J1380" s="43">
        <f>VLOOKUP($A1380,LNST!$A$3:$Q$1635,11,FALSE)/1000000000</f>
        <v>2.8507472389999999</v>
      </c>
      <c r="K1380" s="43">
        <f>VLOOKUP($A1380,LNST!$A$3:$Q$1635,12,FALSE)/1000000000</f>
        <v>1.0389245389999999</v>
      </c>
      <c r="L1380" s="45">
        <f>VLOOKUP($A1380,'Doanh thu'!$A$3:$Q$2000,14,FALSE)</f>
        <v>-5.707948845675969E-2</v>
      </c>
      <c r="M1380" s="45">
        <f>VLOOKUP($A1380,'Doanh thu'!$A$3:$Q$2000,15,FALSE)</f>
        <v>-0.12096177530432461</v>
      </c>
      <c r="N1380" s="45">
        <f>VLOOKUP($A1380,'Doanh thu'!$A$3:$Q$2000,16,FALSE)</f>
        <v>-0.15201314672249283</v>
      </c>
      <c r="O1380" s="45">
        <f>VLOOKUP($A1380,'Doanh thu'!$A$3:$Q$2000,17,FALSE)</f>
        <v>-0.21239466546775651</v>
      </c>
      <c r="P1380" s="45">
        <f>VLOOKUP($A1380,LNST!$A$3:$R$1635,14,FALSE)</f>
        <v>1.4615871286667483</v>
      </c>
      <c r="Q1380" s="45">
        <f>VLOOKUP($A1380,LNST!$A$3:$R$1635,15,FALSE)</f>
        <v>0.20371846453926767</v>
      </c>
      <c r="R1380" s="45">
        <f>VLOOKUP($A1380,LNST!$A$3:$R$1635,16,FALSE)</f>
        <v>-0.40003304429463965</v>
      </c>
      <c r="S1380" s="45">
        <f>VLOOKUP($A1380,LNST!$A$3:$R$1635,17,FALSE)</f>
        <v>1.3243692301069669</v>
      </c>
      <c r="T1380" s="45">
        <f>VLOOKUP($A1380,LNG!$A$2:$H$1999,4,FALSE)/(D1380*10^9)</f>
        <v>6.8377431859895046E-2</v>
      </c>
      <c r="U1380" s="45">
        <f>VLOOKUP($A1380,LNG!$A$2:$H$1999,5,FALSE)/(E1380*10^9)</f>
        <v>0.11447107521214553</v>
      </c>
      <c r="V1380" s="45">
        <f>VLOOKUP($A1380,LNG!$A$2:$H$1999,6,FALSE)/(F1380*10^9)</f>
        <v>9.0577865073681249E-2</v>
      </c>
      <c r="W1380" s="45">
        <f>VLOOKUP($A1380,LNG!$A$2:$H$1999,7,FALSE)/(G1380*10^9)</f>
        <v>0.1293360476844449</v>
      </c>
      <c r="X1380" s="45">
        <f>VLOOKUP($A1380,'LNST năm'!$A$2:$I$2000,8,FALSE)</f>
        <v>-3.38380103594976E-2</v>
      </c>
      <c r="Y1380" s="45">
        <f>VLOOKUP($A1380,'LNST năm'!$A$2:$I$2000,9,FALSE)</f>
        <v>0.37481718906048922</v>
      </c>
      <c r="Z1380" s="46" t="e">
        <f>VLOOKUP($A1380,LNG!$A$2:$H$1999,9,FALSE)</f>
        <v>#REF!</v>
      </c>
      <c r="AA1380" s="162" t="e">
        <f>VLOOKUP($A1380,'GIÁ CP'!$A$2:$D$2000,4,FALSE)/Z1380</f>
        <v>#REF!</v>
      </c>
    </row>
    <row r="1381" spans="1:27" hidden="1">
      <c r="A1381" s="18" t="s">
        <v>276</v>
      </c>
      <c r="B1381" s="18" t="s">
        <v>1966</v>
      </c>
      <c r="C1381" s="154" t="str">
        <f>VLOOKUP(A1381,'GIÁ CP'!$K$2:$M$2000,3,FALSE)</f>
        <v xml:space="preserve">Bất động sản </v>
      </c>
      <c r="D1381" s="43">
        <f>VLOOKUP($A1381,'Doanh thu'!$A$3:$Q$2000,9,FALSE)/1000000000</f>
        <v>141.55587565499999</v>
      </c>
      <c r="E1381" s="43">
        <f>VLOOKUP($A1381,'Doanh thu'!$A$3:$Q$2000,10,FALSE)/1000000000</f>
        <v>135.62661796099999</v>
      </c>
      <c r="F1381" s="43">
        <f>VLOOKUP($A1381,'Doanh thu'!$A$3:$Q$2000,11,FALSE)/1000000000</f>
        <v>132.47831923199999</v>
      </c>
      <c r="G1381" s="43">
        <f>VLOOKUP($A1381,'Doanh thu'!$A$3:$Q$2000,12,FALSE)/1000000000</f>
        <v>138.92341275999999</v>
      </c>
      <c r="H1381" s="43">
        <f>VLOOKUP($A1381,LNST!$A$3:$Q$1635,9,FALSE)/1000000000</f>
        <v>34.231704592</v>
      </c>
      <c r="I1381" s="43">
        <f>VLOOKUP($A1381,LNST!$A$3:$Q$1635,10,FALSE)/1000000000</f>
        <v>32.745445214999997</v>
      </c>
      <c r="J1381" s="43">
        <f>VLOOKUP($A1381,LNST!$A$3:$Q$1635,11,FALSE)/1000000000</f>
        <v>47.281150816</v>
      </c>
      <c r="K1381" s="43">
        <f>VLOOKUP($A1381,LNST!$A$3:$Q$1635,12,FALSE)/1000000000</f>
        <v>32.123288445999997</v>
      </c>
      <c r="L1381" s="45">
        <f>VLOOKUP($A1381,'Doanh thu'!$A$3:$Q$2000,14,FALSE)</f>
        <v>0.13236507712288934</v>
      </c>
      <c r="M1381" s="45">
        <f>VLOOKUP($A1381,'Doanh thu'!$A$3:$Q$2000,15,FALSE)</f>
        <v>9.0018066698060367E-2</v>
      </c>
      <c r="N1381" s="45">
        <f>VLOOKUP($A1381,'Doanh thu'!$A$3:$Q$2000,16,FALSE)</f>
        <v>7.2294719060443088E-2</v>
      </c>
      <c r="O1381" s="45">
        <f>VLOOKUP($A1381,'Doanh thu'!$A$3:$Q$2000,17,FALSE)</f>
        <v>0.11056822282398147</v>
      </c>
      <c r="P1381" s="45">
        <f>VLOOKUP($A1381,LNST!$A$3:$R$1635,14,FALSE)</f>
        <v>-1.174009758134424E-2</v>
      </c>
      <c r="Q1381" s="45">
        <f>VLOOKUP($A1381,LNST!$A$3:$R$1635,15,FALSE)</f>
        <v>0.33765019836130922</v>
      </c>
      <c r="R1381" s="45">
        <f>VLOOKUP($A1381,LNST!$A$3:$R$1635,16,FALSE)</f>
        <v>1.1219320679574993</v>
      </c>
      <c r="S1381" s="45">
        <f>VLOOKUP($A1381,LNST!$A$3:$R$1635,17,FALSE)</f>
        <v>0.21548843168109294</v>
      </c>
      <c r="T1381" s="45">
        <f>VLOOKUP($A1381,LNG!$A$2:$H$1999,4,FALSE)/(D1381*10^9)</f>
        <v>0.34185092524127059</v>
      </c>
      <c r="U1381" s="45">
        <f>VLOOKUP($A1381,LNG!$A$2:$H$1999,5,FALSE)/(E1381*10^9)</f>
        <v>0.40910677348715696</v>
      </c>
      <c r="V1381" s="45">
        <f>VLOOKUP($A1381,LNG!$A$2:$H$1999,6,FALSE)/(F1381*10^9)</f>
        <v>0.38815717125718918</v>
      </c>
      <c r="W1381" s="45">
        <f>VLOOKUP($A1381,LNG!$A$2:$H$1999,7,FALSE)/(G1381*10^9)</f>
        <v>0.39350498084467012</v>
      </c>
      <c r="X1381" s="45">
        <f>VLOOKUP($A1381,'LNST năm'!$A$2:$I$2000,8,FALSE)</f>
        <v>0.34494332361711133</v>
      </c>
      <c r="Y1381" s="45">
        <f>VLOOKUP($A1381,'LNST năm'!$A$2:$I$2000,9,FALSE)</f>
        <v>0.1232679346011174</v>
      </c>
      <c r="Z1381" s="46" t="e">
        <f>VLOOKUP($A1381,LNG!$A$2:$H$1999,9,FALSE)</f>
        <v>#REF!</v>
      </c>
      <c r="AA1381" s="162" t="e">
        <f>VLOOKUP($A1381,'GIÁ CP'!$A$2:$D$2000,4,FALSE)/Z1381</f>
        <v>#REF!</v>
      </c>
    </row>
    <row r="1382" spans="1:27" hidden="1">
      <c r="A1382" s="18" t="s">
        <v>962</v>
      </c>
      <c r="B1382" s="18" t="s">
        <v>3400</v>
      </c>
      <c r="C1382" s="154" t="str">
        <f>VLOOKUP(A1382,'GIÁ CP'!$K$2:$M$2000,3,FALSE)</f>
        <v xml:space="preserve">Vật liệu xây dựng &amp; Nội thất </v>
      </c>
      <c r="D1382" s="43">
        <f>VLOOKUP($A1382,'Doanh thu'!$A$3:$Q$2000,9,FALSE)/1000000000</f>
        <v>408.50269541699998</v>
      </c>
      <c r="E1382" s="43">
        <f>VLOOKUP($A1382,'Doanh thu'!$A$3:$Q$2000,10,FALSE)/1000000000</f>
        <v>328.01806198999998</v>
      </c>
      <c r="F1382" s="43">
        <f>VLOOKUP($A1382,'Doanh thu'!$A$3:$Q$2000,11,FALSE)/1000000000</f>
        <v>380.39030016499999</v>
      </c>
      <c r="G1382" s="43">
        <f>VLOOKUP($A1382,'Doanh thu'!$A$3:$Q$2000,12,FALSE)/1000000000</f>
        <v>351.53729366599998</v>
      </c>
      <c r="H1382" s="43">
        <f>VLOOKUP($A1382,LNST!$A$3:$Q$1635,9,FALSE)/1000000000</f>
        <v>79.185866828000002</v>
      </c>
      <c r="I1382" s="43">
        <f>VLOOKUP($A1382,LNST!$A$3:$Q$1635,10,FALSE)/1000000000</f>
        <v>63.051964452</v>
      </c>
      <c r="J1382" s="43">
        <f>VLOOKUP($A1382,LNST!$A$3:$Q$1635,11,FALSE)/1000000000</f>
        <v>100.729452612</v>
      </c>
      <c r="K1382" s="43">
        <f>VLOOKUP($A1382,LNST!$A$3:$Q$1635,12,FALSE)/1000000000</f>
        <v>74.114070892000001</v>
      </c>
      <c r="L1382" s="45">
        <f>VLOOKUP($A1382,'Doanh thu'!$A$3:$Q$2000,14,FALSE)</f>
        <v>0.20471456152856166</v>
      </c>
      <c r="M1382" s="45">
        <f>VLOOKUP($A1382,'Doanh thu'!$A$3:$Q$2000,15,FALSE)</f>
        <v>4.0663377128312209E-2</v>
      </c>
      <c r="N1382" s="45">
        <f>VLOOKUP($A1382,'Doanh thu'!$A$3:$Q$2000,16,FALSE)</f>
        <v>5.9660680379626255E-2</v>
      </c>
      <c r="O1382" s="45">
        <f>VLOOKUP($A1382,'Doanh thu'!$A$3:$Q$2000,17,FALSE)</f>
        <v>3.7435689176655976E-2</v>
      </c>
      <c r="P1382" s="45">
        <f>VLOOKUP($A1382,LNST!$A$3:$R$1635,14,FALSE)</f>
        <v>0.49301685050649641</v>
      </c>
      <c r="Q1382" s="45">
        <f>VLOOKUP($A1382,LNST!$A$3:$R$1635,15,FALSE)</f>
        <v>0.2448020365045451</v>
      </c>
      <c r="R1382" s="45">
        <f>VLOOKUP($A1382,LNST!$A$3:$R$1635,16,FALSE)</f>
        <v>0.60819604353903156</v>
      </c>
      <c r="S1382" s="45">
        <f>VLOOKUP($A1382,LNST!$A$3:$R$1635,17,FALSE)</f>
        <v>0.26756868314442511</v>
      </c>
      <c r="T1382" s="45">
        <f>VLOOKUP($A1382,LNG!$A$2:$H$1999,4,FALSE)/(D1382*10^9)</f>
        <v>0.22475120069716736</v>
      </c>
      <c r="U1382" s="45">
        <f>VLOOKUP($A1382,LNG!$A$2:$H$1999,5,FALSE)/(E1382*10^9)</f>
        <v>0.35383202441619915</v>
      </c>
      <c r="V1382" s="45">
        <f>VLOOKUP($A1382,LNG!$A$2:$H$1999,6,FALSE)/(F1382*10^9)</f>
        <v>0.21679320733790824</v>
      </c>
      <c r="W1382" s="45">
        <f>VLOOKUP($A1382,LNG!$A$2:$H$1999,7,FALSE)/(G1382*10^9)</f>
        <v>0.38521403356328243</v>
      </c>
      <c r="X1382" s="45">
        <f>VLOOKUP($A1382,'LNST năm'!$A$2:$I$2000,8,FALSE)</f>
        <v>0.38288891618120413</v>
      </c>
      <c r="Y1382" s="45">
        <f>VLOOKUP($A1382,'LNST năm'!$A$2:$I$2000,9,FALSE)</f>
        <v>1.4641694723963044</v>
      </c>
      <c r="Z1382" s="46" t="e">
        <f>VLOOKUP($A1382,LNG!$A$2:$H$1999,9,FALSE)</f>
        <v>#REF!</v>
      </c>
      <c r="AA1382" s="162" t="e">
        <f>VLOOKUP($A1382,'GIÁ CP'!$A$2:$D$2000,4,FALSE)/Z1382</f>
        <v>#REF!</v>
      </c>
    </row>
    <row r="1383" spans="1:27" hidden="1">
      <c r="A1383" s="18" t="s">
        <v>1130</v>
      </c>
      <c r="B1383" s="18" t="s">
        <v>2688</v>
      </c>
      <c r="C1383" s="154" t="str">
        <f>VLOOKUP(A1383,'GIÁ CP'!$K$2:$M$2000,3,FALSE)</f>
        <v xml:space="preserve">Vật liệu xây dựng &amp; Nội thất </v>
      </c>
      <c r="D1383" s="43">
        <f>VLOOKUP($A1383,'Doanh thu'!$A$3:$Q$2000,9,FALSE)/1000000000</f>
        <v>35.843972198000003</v>
      </c>
      <c r="E1383" s="43">
        <f>VLOOKUP($A1383,'Doanh thu'!$A$3:$Q$2000,10,FALSE)/1000000000</f>
        <v>30.295292031999999</v>
      </c>
      <c r="F1383" s="43">
        <f>VLOOKUP($A1383,'Doanh thu'!$A$3:$Q$2000,11,FALSE)/1000000000</f>
        <v>56.320933887999999</v>
      </c>
      <c r="G1383" s="43">
        <f>VLOOKUP($A1383,'Doanh thu'!$A$3:$Q$2000,12,FALSE)/1000000000</f>
        <v>45.811533709999999</v>
      </c>
      <c r="H1383" s="43">
        <f>VLOOKUP($A1383,LNST!$A$3:$Q$1635,9,FALSE)/1000000000</f>
        <v>-6.5362885420000003</v>
      </c>
      <c r="I1383" s="43">
        <f>VLOOKUP($A1383,LNST!$A$3:$Q$1635,10,FALSE)/1000000000</f>
        <v>-6.2830738149999998</v>
      </c>
      <c r="J1383" s="43">
        <f>VLOOKUP($A1383,LNST!$A$3:$Q$1635,11,FALSE)/1000000000</f>
        <v>-3.7052777159999999</v>
      </c>
      <c r="K1383" s="43">
        <f>VLOOKUP($A1383,LNST!$A$3:$Q$1635,12,FALSE)/1000000000</f>
        <v>-6.1898891420000002</v>
      </c>
      <c r="L1383" s="45">
        <f>VLOOKUP($A1383,'Doanh thu'!$A$3:$Q$2000,14,FALSE)</f>
        <v>-6.1032184749971498E-2</v>
      </c>
      <c r="M1383" s="45">
        <f>VLOOKUP($A1383,'Doanh thu'!$A$3:$Q$2000,15,FALSE)</f>
        <v>-1.1843778800199217E-2</v>
      </c>
      <c r="N1383" s="45">
        <f>VLOOKUP($A1383,'Doanh thu'!$A$3:$Q$2000,16,FALSE)</f>
        <v>0.42014941554351287</v>
      </c>
      <c r="O1383" s="45">
        <f>VLOOKUP($A1383,'Doanh thu'!$A$3:$Q$2000,17,FALSE)</f>
        <v>0.79915560509280381</v>
      </c>
      <c r="P1383" s="45">
        <f>VLOOKUP($A1383,LNST!$A$3:$R$1635,14,FALSE)</f>
        <v>-9.6893619547171211E-2</v>
      </c>
      <c r="Q1383" s="45">
        <f>VLOOKUP($A1383,LNST!$A$3:$R$1635,15,FALSE)</f>
        <v>0.54909915420841493</v>
      </c>
      <c r="R1383" s="45">
        <f>VLOOKUP($A1383,LNST!$A$3:$R$1635,16,FALSE)</f>
        <v>0.478289362656527</v>
      </c>
      <c r="S1383" s="45">
        <f>VLOOKUP($A1383,LNST!$A$3:$R$1635,17,FALSE)</f>
        <v>-3.599790003648954E-2</v>
      </c>
      <c r="T1383" s="45">
        <f>VLOOKUP($A1383,LNG!$A$2:$H$1999,4,FALSE)/(D1383*10^9)</f>
        <v>-3.8099780165441584E-2</v>
      </c>
      <c r="U1383" s="45">
        <f>VLOOKUP($A1383,LNG!$A$2:$H$1999,5,FALSE)/(E1383*10^9)</f>
        <v>-8.1881637892111669E-2</v>
      </c>
      <c r="V1383" s="45">
        <f>VLOOKUP($A1383,LNG!$A$2:$H$1999,6,FALSE)/(F1383*10^9)</f>
        <v>-1.5789360893205508E-2</v>
      </c>
      <c r="W1383" s="45">
        <f>VLOOKUP($A1383,LNG!$A$2:$H$1999,7,FALSE)/(G1383*10^9)</f>
        <v>1.7193128481268652E-2</v>
      </c>
      <c r="X1383" s="45">
        <f>VLOOKUP($A1383,'LNST năm'!$A$2:$I$2000,8,FALSE)</f>
        <v>0.39117457911716214</v>
      </c>
      <c r="Y1383" s="45">
        <f>VLOOKUP($A1383,'LNST năm'!$A$2:$I$2000,9,FALSE)</f>
        <v>-1.950733295656172</v>
      </c>
      <c r="Z1383" s="46" t="e">
        <f>VLOOKUP($A1383,LNG!$A$2:$H$1999,9,FALSE)</f>
        <v>#REF!</v>
      </c>
      <c r="AA1383" s="162" t="e">
        <f>VLOOKUP($A1383,'GIÁ CP'!$A$2:$D$2000,4,FALSE)/Z1383</f>
        <v>#REF!</v>
      </c>
    </row>
    <row r="1384" spans="1:27" hidden="1">
      <c r="A1384" s="18" t="s">
        <v>1099</v>
      </c>
      <c r="B1384" s="18" t="s">
        <v>2637</v>
      </c>
      <c r="C1384" s="154" t="str">
        <f>VLOOKUP(A1384,'GIÁ CP'!$K$2:$M$2000,3,FALSE)</f>
        <v xml:space="preserve">Vật liệu xây dựng &amp; Nội thất </v>
      </c>
      <c r="D1384" s="43">
        <f>VLOOKUP($A1384,'Doanh thu'!$A$3:$Q$2000,9,FALSE)/1000000000</f>
        <v>83.960892553999997</v>
      </c>
      <c r="E1384" s="43">
        <f>VLOOKUP($A1384,'Doanh thu'!$A$3:$Q$2000,10,FALSE)/1000000000</f>
        <v>68.344246323999997</v>
      </c>
      <c r="F1384" s="43">
        <f>VLOOKUP($A1384,'Doanh thu'!$A$3:$Q$2000,11,FALSE)/1000000000</f>
        <v>63.576222629999997</v>
      </c>
      <c r="G1384" s="43">
        <f>VLOOKUP($A1384,'Doanh thu'!$A$3:$Q$2000,12,FALSE)/1000000000</f>
        <v>130.68294325700001</v>
      </c>
      <c r="H1384" s="43">
        <f>VLOOKUP($A1384,LNST!$A$3:$Q$1635,9,FALSE)/1000000000</f>
        <v>-14.470697261</v>
      </c>
      <c r="I1384" s="43">
        <f>VLOOKUP($A1384,LNST!$A$3:$Q$1635,10,FALSE)/1000000000</f>
        <v>-20.708367626000001</v>
      </c>
      <c r="J1384" s="43">
        <f>VLOOKUP($A1384,LNST!$A$3:$Q$1635,11,FALSE)/1000000000</f>
        <v>-10.580854857</v>
      </c>
      <c r="K1384" s="43">
        <f>VLOOKUP($A1384,LNST!$A$3:$Q$1635,12,FALSE)/1000000000</f>
        <v>-18.047912158999999</v>
      </c>
      <c r="L1384" s="45">
        <f>VLOOKUP($A1384,'Doanh thu'!$A$3:$Q$2000,14,FALSE)</f>
        <v>1.9541519739572275</v>
      </c>
      <c r="M1384" s="45">
        <f>VLOOKUP($A1384,'Doanh thu'!$A$3:$Q$2000,15,FALSE)</f>
        <v>2.3369796260389086</v>
      </c>
      <c r="N1384" s="45">
        <f>VLOOKUP($A1384,'Doanh thu'!$A$3:$Q$2000,16,FALSE)</f>
        <v>0.69332373450591345</v>
      </c>
      <c r="O1384" s="45">
        <f>VLOOKUP($A1384,'Doanh thu'!$A$3:$Q$2000,17,FALSE)</f>
        <v>2.8424314485238082</v>
      </c>
      <c r="P1384" s="45">
        <f>VLOOKUP($A1384,LNST!$A$3:$R$1635,14,FALSE)</f>
        <v>0.48079585604798147</v>
      </c>
      <c r="Q1384" s="45">
        <f>VLOOKUP($A1384,LNST!$A$3:$R$1635,15,FALSE)</f>
        <v>-0.20338060996321194</v>
      </c>
      <c r="R1384" s="45">
        <f>VLOOKUP($A1384,LNST!$A$3:$R$1635,16,FALSE)</f>
        <v>0.32336148842824286</v>
      </c>
      <c r="S1384" s="45">
        <f>VLOOKUP($A1384,LNST!$A$3:$R$1635,17,FALSE)</f>
        <v>-0.109972613243906</v>
      </c>
      <c r="T1384" s="45">
        <f>VLOOKUP($A1384,LNG!$A$2:$H$1999,4,FALSE)/(D1384*10^9)</f>
        <v>-7.0942996028407854E-2</v>
      </c>
      <c r="U1384" s="45">
        <f>VLOOKUP($A1384,LNG!$A$2:$H$1999,5,FALSE)/(E1384*10^9)</f>
        <v>-6.9117216182413108E-2</v>
      </c>
      <c r="V1384" s="45">
        <f>VLOOKUP($A1384,LNG!$A$2:$H$1999,6,FALSE)/(F1384*10^9)</f>
        <v>-0.17085804466895552</v>
      </c>
      <c r="W1384" s="45">
        <f>VLOOKUP($A1384,LNG!$A$2:$H$1999,7,FALSE)/(G1384*10^9)</f>
        <v>-2.3635700673848652E-3</v>
      </c>
      <c r="X1384" s="45">
        <f>VLOOKUP($A1384,'LNST năm'!$A$2:$I$2000,8,FALSE)</f>
        <v>0.22806386064912676</v>
      </c>
      <c r="Y1384" s="45">
        <f>VLOOKUP($A1384,'LNST năm'!$A$2:$I$2000,9,FALSE)</f>
        <v>6.2914330390184903E-2</v>
      </c>
      <c r="Z1384" s="46" t="e">
        <f>VLOOKUP($A1384,LNG!$A$2:$H$1999,9,FALSE)</f>
        <v>#REF!</v>
      </c>
      <c r="AA1384" s="162" t="e">
        <f>VLOOKUP($A1384,'GIÁ CP'!$A$2:$D$2000,4,FALSE)/Z1384</f>
        <v>#REF!</v>
      </c>
    </row>
    <row r="1385" spans="1:27" hidden="1">
      <c r="A1385" s="18" t="s">
        <v>212</v>
      </c>
      <c r="B1385" s="18" t="s">
        <v>1890</v>
      </c>
      <c r="C1385" s="154" t="str">
        <f>VLOOKUP(A1385,'GIÁ CP'!$K$2:$M$2000,3,FALSE)</f>
        <v xml:space="preserve">Phân phối xăng dầu &amp; khí đốt </v>
      </c>
      <c r="D1385" s="43">
        <f>VLOOKUP($A1385,'Doanh thu'!$A$3:$Q$2000,9,FALSE)/1000000000</f>
        <v>1187.1036621999999</v>
      </c>
      <c r="E1385" s="43">
        <f>VLOOKUP($A1385,'Doanh thu'!$A$3:$Q$2000,10,FALSE)/1000000000</f>
        <v>1171.0102044390001</v>
      </c>
      <c r="F1385" s="43">
        <f>VLOOKUP($A1385,'Doanh thu'!$A$3:$Q$2000,11,FALSE)/1000000000</f>
        <v>1180.2452262090001</v>
      </c>
      <c r="G1385" s="43">
        <f>VLOOKUP($A1385,'Doanh thu'!$A$3:$Q$2000,12,FALSE)/1000000000</f>
        <v>1253.9283708549999</v>
      </c>
      <c r="H1385" s="43">
        <f>VLOOKUP($A1385,LNST!$A$3:$Q$1635,9,FALSE)/1000000000</f>
        <v>31.007706322000001</v>
      </c>
      <c r="I1385" s="43">
        <f>VLOOKUP($A1385,LNST!$A$3:$Q$1635,10,FALSE)/1000000000</f>
        <v>27.142339994</v>
      </c>
      <c r="J1385" s="43">
        <f>VLOOKUP($A1385,LNST!$A$3:$Q$1635,11,FALSE)/1000000000</f>
        <v>28.967925236999999</v>
      </c>
      <c r="K1385" s="43">
        <f>VLOOKUP($A1385,LNST!$A$3:$Q$1635,12,FALSE)/1000000000</f>
        <v>25.308361502</v>
      </c>
      <c r="L1385" s="45">
        <f>VLOOKUP($A1385,'Doanh thu'!$A$3:$Q$2000,14,FALSE)</f>
        <v>0.17090880644952058</v>
      </c>
      <c r="M1385" s="45">
        <f>VLOOKUP($A1385,'Doanh thu'!$A$3:$Q$2000,15,FALSE)</f>
        <v>9.4356840030277001E-2</v>
      </c>
      <c r="N1385" s="45">
        <f>VLOOKUP($A1385,'Doanh thu'!$A$3:$Q$2000,16,FALSE)</f>
        <v>-1.8471116643687353E-2</v>
      </c>
      <c r="O1385" s="45">
        <f>VLOOKUP($A1385,'Doanh thu'!$A$3:$Q$2000,17,FALSE)</f>
        <v>0.11055734419247135</v>
      </c>
      <c r="P1385" s="45">
        <f>VLOOKUP($A1385,LNST!$A$3:$R$1635,14,FALSE)</f>
        <v>-7.5488452325999975E-2</v>
      </c>
      <c r="Q1385" s="45">
        <f>VLOOKUP($A1385,LNST!$A$3:$R$1635,15,FALSE)</f>
        <v>-7.2191564493556751E-2</v>
      </c>
      <c r="R1385" s="45">
        <f>VLOOKUP($A1385,LNST!$A$3:$R$1635,16,FALSE)</f>
        <v>0.56871362427656602</v>
      </c>
      <c r="S1385" s="45">
        <f>VLOOKUP($A1385,LNST!$A$3:$R$1635,17,FALSE)</f>
        <v>-8.3139930656120787E-3</v>
      </c>
      <c r="T1385" s="45">
        <f>VLOOKUP($A1385,LNG!$A$2:$H$1999,4,FALSE)/(D1385*10^9)</f>
        <v>0.16041718441174901</v>
      </c>
      <c r="U1385" s="45">
        <f>VLOOKUP($A1385,LNG!$A$2:$H$1999,5,FALSE)/(E1385*10^9)</f>
        <v>0.17839331734609321</v>
      </c>
      <c r="V1385" s="45">
        <f>VLOOKUP($A1385,LNG!$A$2:$H$1999,6,FALSE)/(F1385*10^9)</f>
        <v>0.17973461355939893</v>
      </c>
      <c r="W1385" s="45">
        <f>VLOOKUP($A1385,LNG!$A$2:$H$1999,7,FALSE)/(G1385*10^9)</f>
        <v>0.196129638772994</v>
      </c>
      <c r="X1385" s="45">
        <f>VLOOKUP($A1385,'LNST năm'!$A$2:$I$2000,8,FALSE)</f>
        <v>3.9152283400530792E-2</v>
      </c>
      <c r="Y1385" s="45">
        <f>VLOOKUP($A1385,'LNST năm'!$A$2:$I$2000,9,FALSE)</f>
        <v>-2.4506203502450918E-2</v>
      </c>
      <c r="Z1385" s="46" t="e">
        <f>VLOOKUP($A1385,LNG!$A$2:$H$1999,9,FALSE)</f>
        <v>#REF!</v>
      </c>
      <c r="AA1385" s="162" t="e">
        <f>VLOOKUP($A1385,'GIÁ CP'!$A$2:$D$2000,4,FALSE)/Z1385</f>
        <v>#REF!</v>
      </c>
    </row>
    <row r="1386" spans="1:27" hidden="1">
      <c r="A1386" s="18" t="s">
        <v>692</v>
      </c>
      <c r="B1386" s="18" t="s">
        <v>2406</v>
      </c>
      <c r="C1386" s="154" t="str">
        <f>VLOOKUP(A1386,'GIÁ CP'!$K$2:$M$2000,3,FALSE)</f>
        <v xml:space="preserve">Kho bãi, hậu cần và bảo dưỡng </v>
      </c>
      <c r="D1386" s="43">
        <f>VLOOKUP($A1386,'Doanh thu'!$A$3:$Q$2000,9,FALSE)/1000000000</f>
        <v>73.655475624999994</v>
      </c>
      <c r="E1386" s="43">
        <f>VLOOKUP($A1386,'Doanh thu'!$A$3:$Q$2000,10,FALSE)/1000000000</f>
        <v>82.747487828000004</v>
      </c>
      <c r="F1386" s="43">
        <f>VLOOKUP($A1386,'Doanh thu'!$A$3:$Q$2000,11,FALSE)/1000000000</f>
        <v>86.214711801000007</v>
      </c>
      <c r="G1386" s="43">
        <f>VLOOKUP($A1386,'Doanh thu'!$A$3:$Q$2000,12,FALSE)/1000000000</f>
        <v>82.391090801000004</v>
      </c>
      <c r="H1386" s="43">
        <f>VLOOKUP($A1386,LNST!$A$3:$Q$1635,9,FALSE)/1000000000</f>
        <v>4.3848021770000001</v>
      </c>
      <c r="I1386" s="43">
        <f>VLOOKUP($A1386,LNST!$A$3:$Q$1635,10,FALSE)/1000000000</f>
        <v>6.1209627119999999</v>
      </c>
      <c r="J1386" s="43">
        <f>VLOOKUP($A1386,LNST!$A$3:$Q$1635,11,FALSE)/1000000000</f>
        <v>-4.5573152999999998E-2</v>
      </c>
      <c r="K1386" s="43">
        <f>VLOOKUP($A1386,LNST!$A$3:$Q$1635,12,FALSE)/1000000000</f>
        <v>5.2981156289999998</v>
      </c>
      <c r="L1386" s="45">
        <f>VLOOKUP($A1386,'Doanh thu'!$A$3:$Q$2000,14,FALSE)</f>
        <v>0.30090154747496589</v>
      </c>
      <c r="M1386" s="45">
        <f>VLOOKUP($A1386,'Doanh thu'!$A$3:$Q$2000,15,FALSE)</f>
        <v>0.56358433460291846</v>
      </c>
      <c r="N1386" s="45">
        <f>VLOOKUP($A1386,'Doanh thu'!$A$3:$Q$2000,16,FALSE)</f>
        <v>0.53355857007378926</v>
      </c>
      <c r="O1386" s="45">
        <f>VLOOKUP($A1386,'Doanh thu'!$A$3:$Q$2000,17,FALSE)</f>
        <v>0.27970657979809677</v>
      </c>
      <c r="P1386" s="45">
        <f>VLOOKUP($A1386,LNST!$A$3:$R$1635,14,FALSE)</f>
        <v>0.14285788780548417</v>
      </c>
      <c r="Q1386" s="45">
        <f>VLOOKUP($A1386,LNST!$A$3:$R$1635,15,FALSE)</f>
        <v>0.56437998999460315</v>
      </c>
      <c r="R1386" s="45">
        <f>VLOOKUP($A1386,LNST!$A$3:$R$1635,16,FALSE)</f>
        <v>-1.0115241248372215</v>
      </c>
      <c r="S1386" s="45">
        <f>VLOOKUP($A1386,LNST!$A$3:$R$1635,17,FALSE)</f>
        <v>0.66158084137589779</v>
      </c>
      <c r="T1386" s="45">
        <f>VLOOKUP($A1386,LNG!$A$2:$H$1999,4,FALSE)/(D1386*10^9)</f>
        <v>0.10814106043592601</v>
      </c>
      <c r="U1386" s="45">
        <f>VLOOKUP($A1386,LNG!$A$2:$H$1999,5,FALSE)/(E1386*10^9)</f>
        <v>0.11504222235468058</v>
      </c>
      <c r="V1386" s="45">
        <f>VLOOKUP($A1386,LNG!$A$2:$H$1999,6,FALSE)/(F1386*10^9)</f>
        <v>0.12483400160104886</v>
      </c>
      <c r="W1386" s="45">
        <f>VLOOKUP($A1386,LNG!$A$2:$H$1999,7,FALSE)/(G1386*10^9)</f>
        <v>0.12321281931464351</v>
      </c>
      <c r="X1386" s="45">
        <f>VLOOKUP($A1386,'LNST năm'!$A$2:$I$2000,8,FALSE)</f>
        <v>-0.11224684099335543</v>
      </c>
      <c r="Y1386" s="45">
        <f>VLOOKUP($A1386,'LNST năm'!$A$2:$I$2000,9,FALSE)</f>
        <v>0.11797630360973455</v>
      </c>
      <c r="Z1386" s="46" t="e">
        <f>VLOOKUP($A1386,LNG!$A$2:$H$1999,9,FALSE)</f>
        <v>#REF!</v>
      </c>
      <c r="AA1386" s="162" t="e">
        <f>VLOOKUP($A1386,'GIÁ CP'!$A$2:$D$2000,4,FALSE)/Z1386</f>
        <v>#REF!</v>
      </c>
    </row>
    <row r="1387" spans="1:27">
      <c r="A1387" s="18" t="s">
        <v>22</v>
      </c>
      <c r="B1387" s="18" t="s">
        <v>1674</v>
      </c>
      <c r="C1387" s="154" t="str">
        <f>VLOOKUP(A1387,'GIÁ CP'!$K$2:$M$2000,3,FALSE)</f>
        <v xml:space="preserve">Ngân hàng </v>
      </c>
      <c r="D1387" s="43">
        <f>VLOOKUP($A1387,'Doanh thu'!$A$3:$Q$2000,9,FALSE)/1000000000</f>
        <v>0</v>
      </c>
      <c r="E1387" s="43">
        <f>VLOOKUP($A1387,'Doanh thu'!$A$3:$Q$2000,10,FALSE)/1000000000</f>
        <v>0</v>
      </c>
      <c r="F1387" s="43">
        <f>VLOOKUP($A1387,'Doanh thu'!$A$3:$Q$2000,11,FALSE)/1000000000</f>
        <v>0</v>
      </c>
      <c r="G1387" s="43">
        <f>VLOOKUP($A1387,'Doanh thu'!$A$3:$Q$2000,12,FALSE)/1000000000</f>
        <v>0</v>
      </c>
      <c r="H1387" s="43">
        <f>VLOOKUP($A1387,LNST!$A$3:$Q$1635,9,FALSE)/1000000000</f>
        <v>6755.0010000000002</v>
      </c>
      <c r="I1387" s="43">
        <f>VLOOKUP($A1387,LNST!$A$3:$Q$1635,10,FALSE)/1000000000</f>
        <v>5952.9639999999999</v>
      </c>
      <c r="J1387" s="43">
        <f>VLOOKUP($A1387,LNST!$A$3:$Q$1635,11,FALSE)/1000000000</f>
        <v>11355.925999999999</v>
      </c>
      <c r="K1387" s="43">
        <f>VLOOKUP($A1387,LNST!$A$3:$Q$1635,12,FALSE)/1000000000</f>
        <v>6800.8339999999998</v>
      </c>
      <c r="L1387" s="45" t="e">
        <f>VLOOKUP($A1387,'Doanh thu'!$A$3:$Q$2000,14,FALSE)</f>
        <v>#DIV/0!</v>
      </c>
      <c r="M1387" s="45" t="e">
        <f>VLOOKUP($A1387,'Doanh thu'!$A$3:$Q$2000,15,FALSE)</f>
        <v>#DIV/0!</v>
      </c>
      <c r="N1387" s="45" t="e">
        <f>VLOOKUP($A1387,'Doanh thu'!$A$3:$Q$2000,16,FALSE)</f>
        <v>#DIV/0!</v>
      </c>
      <c r="O1387" s="45" t="e">
        <f>VLOOKUP($A1387,'Doanh thu'!$A$3:$Q$2000,17,FALSE)</f>
        <v>#DIV/0!</v>
      </c>
      <c r="P1387" s="45">
        <f>VLOOKUP($A1387,LNST!$A$3:$R$1635,14,FALSE)</f>
        <v>6.1113699533487047E-2</v>
      </c>
      <c r="Q1387" s="45">
        <f>VLOOKUP($A1387,LNST!$A$3:$R$1635,15,FALSE)</f>
        <v>0.15561959094740413</v>
      </c>
      <c r="R1387" s="45">
        <f>VLOOKUP($A1387,LNST!$A$3:$R$1635,16,FALSE)</f>
        <v>0.45400203351627128</v>
      </c>
      <c r="S1387" s="45">
        <f>VLOOKUP($A1387,LNST!$A$3:$R$1635,17,FALSE)</f>
        <v>0.16445199647351291</v>
      </c>
      <c r="T1387" s="45" t="e">
        <f>VLOOKUP($A1387,LNG!$A$2:$H$1999,4,FALSE)/(D1387*10^9)</f>
        <v>#DIV/0!</v>
      </c>
      <c r="U1387" s="45" t="e">
        <f>VLOOKUP($A1387,LNG!$A$2:$H$1999,5,FALSE)/(E1387*10^9)</f>
        <v>#DIV/0!</v>
      </c>
      <c r="V1387" s="45" t="e">
        <f>VLOOKUP($A1387,LNG!$A$2:$H$1999,6,FALSE)/(F1387*10^9)</f>
        <v>#DIV/0!</v>
      </c>
      <c r="W1387" s="45" t="e">
        <f>VLOOKUP($A1387,LNG!$A$2:$H$1999,7,FALSE)/(G1387*10^9)</f>
        <v>#DIV/0!</v>
      </c>
      <c r="X1387" s="45">
        <f>VLOOKUP($A1387,'LNST năm'!$A$2:$I$2000,8,FALSE)</f>
        <v>0.19160373550762871</v>
      </c>
      <c r="Y1387" s="45">
        <f>VLOOKUP($A1387,'LNST năm'!$A$2:$I$2000,9,FALSE)</f>
        <v>0.18318444564873526</v>
      </c>
      <c r="Z1387" s="46" t="e">
        <f>VLOOKUP($A1387,LNG!$A$2:$H$1999,9,FALSE)</f>
        <v>#REF!</v>
      </c>
      <c r="AA1387" s="162" t="e">
        <f>VLOOKUP($A1387,'GIÁ CP'!$A$2:$D$2000,4,FALSE)/Z1387</f>
        <v>#REF!</v>
      </c>
    </row>
    <row r="1388" spans="1:27">
      <c r="A1388" s="18" t="s">
        <v>514</v>
      </c>
      <c r="B1388" s="18" t="s">
        <v>2229</v>
      </c>
      <c r="C1388" s="154" t="str">
        <f>VLOOKUP(A1388,'GIÁ CP'!$K$2:$M$2000,3,FALSE)</f>
        <v xml:space="preserve">Nước </v>
      </c>
      <c r="D1388" s="43">
        <f>VLOOKUP($A1388,'Doanh thu'!$A$3:$Q$2000,9,FALSE)/1000000000</f>
        <v>235.393716668</v>
      </c>
      <c r="E1388" s="43">
        <f>VLOOKUP($A1388,'Doanh thu'!$A$3:$Q$2000,10,FALSE)/1000000000</f>
        <v>224.005469624</v>
      </c>
      <c r="F1388" s="43">
        <f>VLOOKUP($A1388,'Doanh thu'!$A$3:$Q$2000,11,FALSE)/1000000000</f>
        <v>233.222221636</v>
      </c>
      <c r="G1388" s="43">
        <f>VLOOKUP($A1388,'Doanh thu'!$A$3:$Q$2000,12,FALSE)/1000000000</f>
        <v>223.84814766900001</v>
      </c>
      <c r="H1388" s="43">
        <f>VLOOKUP($A1388,LNST!$A$3:$Q$1635,9,FALSE)/1000000000</f>
        <v>9.1341337649999996</v>
      </c>
      <c r="I1388" s="43">
        <f>VLOOKUP($A1388,LNST!$A$3:$Q$1635,10,FALSE)/1000000000</f>
        <v>3.1051219749999999</v>
      </c>
      <c r="J1388" s="43">
        <f>VLOOKUP($A1388,LNST!$A$3:$Q$1635,11,FALSE)/1000000000</f>
        <v>7.784488906</v>
      </c>
      <c r="K1388" s="43">
        <f>VLOOKUP($A1388,LNST!$A$3:$Q$1635,12,FALSE)/1000000000</f>
        <v>8.4464369210000001</v>
      </c>
      <c r="L1388" s="45">
        <f>VLOOKUP($A1388,'Doanh thu'!$A$3:$Q$2000,14,FALSE)</f>
        <v>1.610834001443821E-2</v>
      </c>
      <c r="M1388" s="45">
        <f>VLOOKUP($A1388,'Doanh thu'!$A$3:$Q$2000,15,FALSE)</f>
        <v>1.3284765157756565E-2</v>
      </c>
      <c r="N1388" s="45">
        <f>VLOOKUP($A1388,'Doanh thu'!$A$3:$Q$2000,16,FALSE)</f>
        <v>-7.0535260186374473E-4</v>
      </c>
      <c r="O1388" s="45">
        <f>VLOOKUP($A1388,'Doanh thu'!$A$3:$Q$2000,17,FALSE)</f>
        <v>6.8706651212498701E-3</v>
      </c>
      <c r="P1388" s="45">
        <f>VLOOKUP($A1388,LNST!$A$3:$R$1635,14,FALSE)</f>
        <v>8.5363753891219682E-2</v>
      </c>
      <c r="Q1388" s="45">
        <f>VLOOKUP($A1388,LNST!$A$3:$R$1635,15,FALSE)</f>
        <v>-0.61528957076690405</v>
      </c>
      <c r="R1388" s="45">
        <f>VLOOKUP($A1388,LNST!$A$3:$R$1635,16,FALSE)</f>
        <v>0.13950152176454952</v>
      </c>
      <c r="S1388" s="45">
        <f>VLOOKUP($A1388,LNST!$A$3:$R$1635,17,FALSE)</f>
        <v>-0.28734245056682484</v>
      </c>
      <c r="T1388" s="45">
        <f>VLOOKUP($A1388,LNG!$A$2:$H$1999,4,FALSE)/(D1388*10^9)</f>
        <v>0.3180211772287152</v>
      </c>
      <c r="U1388" s="45">
        <f>VLOOKUP($A1388,LNG!$A$2:$H$1999,5,FALSE)/(E1388*10^9)</f>
        <v>0.36202968871752622</v>
      </c>
      <c r="V1388" s="45">
        <f>VLOOKUP($A1388,LNG!$A$2:$H$1999,6,FALSE)/(F1388*10^9)</f>
        <v>0.28818648008979125</v>
      </c>
      <c r="W1388" s="45">
        <f>VLOOKUP($A1388,LNG!$A$2:$H$1999,7,FALSE)/(G1388*10^9)</f>
        <v>0.33656945526037807</v>
      </c>
      <c r="X1388" s="45">
        <f>VLOOKUP($A1388,'LNST năm'!$A$2:$I$2000,8,FALSE)</f>
        <v>5.1220672796227912E-2</v>
      </c>
      <c r="Y1388" s="45">
        <f>VLOOKUP($A1388,'LNST năm'!$A$2:$I$2000,9,FALSE)</f>
        <v>0.15353980000029899</v>
      </c>
      <c r="Z1388" s="46" t="e">
        <f>VLOOKUP($A1388,LNG!$A$2:$H$1999,9,FALSE)</f>
        <v>#REF!</v>
      </c>
      <c r="AA1388" s="162" t="e">
        <f>VLOOKUP($A1388,'GIÁ CP'!$A$2:$D$2000,4,FALSE)/Z1388</f>
        <v>#REF!</v>
      </c>
    </row>
    <row r="1389" spans="1:27">
      <c r="A1389" s="18" t="s">
        <v>170</v>
      </c>
      <c r="B1389" s="18" t="s">
        <v>1848</v>
      </c>
      <c r="C1389" s="154" t="str">
        <f>VLOOKUP(A1389,'GIÁ CP'!$K$2:$M$2000,3,FALSE)</f>
        <v xml:space="preserve">Máy công nghiệp </v>
      </c>
      <c r="D1389" s="43">
        <f>VLOOKUP($A1389,'Doanh thu'!$A$3:$Q$2000,9,FALSE)/1000000000</f>
        <v>346.44420799699998</v>
      </c>
      <c r="E1389" s="43">
        <f>VLOOKUP($A1389,'Doanh thu'!$A$3:$Q$2000,10,FALSE)/1000000000</f>
        <v>419.71524928899998</v>
      </c>
      <c r="F1389" s="43">
        <f>VLOOKUP($A1389,'Doanh thu'!$A$3:$Q$2000,11,FALSE)/1000000000</f>
        <v>281.36849071199998</v>
      </c>
      <c r="G1389" s="43">
        <f>VLOOKUP($A1389,'Doanh thu'!$A$3:$Q$2000,12,FALSE)/1000000000</f>
        <v>414.93285322600002</v>
      </c>
      <c r="H1389" s="43">
        <f>VLOOKUP($A1389,LNST!$A$3:$Q$1635,9,FALSE)/1000000000</f>
        <v>7.1176488109999996</v>
      </c>
      <c r="I1389" s="43">
        <f>VLOOKUP($A1389,LNST!$A$3:$Q$1635,10,FALSE)/1000000000</f>
        <v>12.564477454</v>
      </c>
      <c r="J1389" s="43">
        <f>VLOOKUP($A1389,LNST!$A$3:$Q$1635,11,FALSE)/1000000000</f>
        <v>13.005011901</v>
      </c>
      <c r="K1389" s="43">
        <f>VLOOKUP($A1389,LNST!$A$3:$Q$1635,12,FALSE)/1000000000</f>
        <v>6.2469848319999999</v>
      </c>
      <c r="L1389" s="45">
        <f>VLOOKUP($A1389,'Doanh thu'!$A$3:$Q$2000,14,FALSE)</f>
        <v>0.15729452898033497</v>
      </c>
      <c r="M1389" s="45">
        <f>VLOOKUP($A1389,'Doanh thu'!$A$3:$Q$2000,15,FALSE)</f>
        <v>0.55364314311462626</v>
      </c>
      <c r="N1389" s="45">
        <f>VLOOKUP($A1389,'Doanh thu'!$A$3:$Q$2000,16,FALSE)</f>
        <v>-3.1010190205180001E-2</v>
      </c>
      <c r="O1389" s="45">
        <f>VLOOKUP($A1389,'Doanh thu'!$A$3:$Q$2000,17,FALSE)</f>
        <v>6.2167727004016071E-2</v>
      </c>
      <c r="P1389" s="45">
        <f>VLOOKUP($A1389,LNST!$A$3:$R$1635,14,FALSE)</f>
        <v>-0.46089067598724814</v>
      </c>
      <c r="Q1389" s="45">
        <f>VLOOKUP($A1389,LNST!$A$3:$R$1635,15,FALSE)</f>
        <v>4.2282783716516787</v>
      </c>
      <c r="R1389" s="45">
        <f>VLOOKUP($A1389,LNST!$A$3:$R$1635,16,FALSE)</f>
        <v>0.49026155905847607</v>
      </c>
      <c r="S1389" s="45">
        <f>VLOOKUP($A1389,LNST!$A$3:$R$1635,17,FALSE)</f>
        <v>0.25395221541590102</v>
      </c>
      <c r="T1389" s="45">
        <f>VLOOKUP($A1389,LNG!$A$2:$H$1999,4,FALSE)/(D1389*10^9)</f>
        <v>3.6357536386086943E-2</v>
      </c>
      <c r="U1389" s="45">
        <f>VLOOKUP($A1389,LNG!$A$2:$H$1999,5,FALSE)/(E1389*10^9)</f>
        <v>2.7162762547495532E-2</v>
      </c>
      <c r="V1389" s="45">
        <f>VLOOKUP($A1389,LNG!$A$2:$H$1999,6,FALSE)/(F1389*10^9)</f>
        <v>0.14417109263851891</v>
      </c>
      <c r="W1389" s="45">
        <f>VLOOKUP($A1389,LNG!$A$2:$H$1999,7,FALSE)/(G1389*10^9)</f>
        <v>5.8938961130368228E-2</v>
      </c>
      <c r="X1389" s="45">
        <f>VLOOKUP($A1389,'LNST năm'!$A$2:$I$2000,8,FALSE)</f>
        <v>0.39049266853062115</v>
      </c>
      <c r="Y1389" s="45">
        <f>VLOOKUP($A1389,'LNST năm'!$A$2:$I$2000,9,FALSE)</f>
        <v>0.31528269635887818</v>
      </c>
      <c r="Z1389" s="46" t="e">
        <f>VLOOKUP($A1389,LNG!$A$2:$H$1999,9,FALSE)</f>
        <v>#REF!</v>
      </c>
      <c r="AA1389" s="162" t="e">
        <f>VLOOKUP($A1389,'GIÁ CP'!$A$2:$D$2000,4,FALSE)/Z1389</f>
        <v>#REF!</v>
      </c>
    </row>
    <row r="1390" spans="1:27">
      <c r="A1390" s="18" t="s">
        <v>928</v>
      </c>
      <c r="B1390" s="18" t="s">
        <v>2788</v>
      </c>
      <c r="C1390" s="154" t="str">
        <f>VLOOKUP(A1390,'GIÁ CP'!$K$2:$M$2000,3,FALSE)</f>
        <v xml:space="preserve">Thiết bị điện </v>
      </c>
      <c r="D1390" s="43" t="e">
        <f>VLOOKUP($A1390,'Doanh thu'!$A$3:$Q$2000,9,FALSE)/1000000000</f>
        <v>#N/A</v>
      </c>
      <c r="E1390" s="43" t="e">
        <f>VLOOKUP($A1390,'Doanh thu'!$A$3:$Q$2000,10,FALSE)/1000000000</f>
        <v>#N/A</v>
      </c>
      <c r="F1390" s="43" t="e">
        <f>VLOOKUP($A1390,'Doanh thu'!$A$3:$Q$2000,11,FALSE)/1000000000</f>
        <v>#N/A</v>
      </c>
      <c r="G1390" s="43" t="e">
        <f>VLOOKUP($A1390,'Doanh thu'!$A$3:$Q$2000,12,FALSE)/1000000000</f>
        <v>#N/A</v>
      </c>
      <c r="H1390" s="43" t="e">
        <f>VLOOKUP($A1390,LNST!$A$3:$Q$1635,9,FALSE)/1000000000</f>
        <v>#N/A</v>
      </c>
      <c r="I1390" s="43" t="e">
        <f>VLOOKUP($A1390,LNST!$A$3:$Q$1635,10,FALSE)/1000000000</f>
        <v>#N/A</v>
      </c>
      <c r="J1390" s="43" t="e">
        <f>VLOOKUP($A1390,LNST!$A$3:$Q$1635,11,FALSE)/1000000000</f>
        <v>#N/A</v>
      </c>
      <c r="K1390" s="43" t="e">
        <f>VLOOKUP($A1390,LNST!$A$3:$Q$1635,12,FALSE)/1000000000</f>
        <v>#N/A</v>
      </c>
      <c r="L1390" s="45" t="e">
        <f>VLOOKUP($A1390,'Doanh thu'!$A$3:$Q$2000,14,FALSE)</f>
        <v>#N/A</v>
      </c>
      <c r="M1390" s="45" t="e">
        <f>VLOOKUP($A1390,'Doanh thu'!$A$3:$Q$2000,15,FALSE)</f>
        <v>#N/A</v>
      </c>
      <c r="N1390" s="45" t="e">
        <f>VLOOKUP($A1390,'Doanh thu'!$A$3:$Q$2000,16,FALSE)</f>
        <v>#N/A</v>
      </c>
      <c r="O1390" s="45" t="e">
        <f>VLOOKUP($A1390,'Doanh thu'!$A$3:$Q$2000,17,FALSE)</f>
        <v>#N/A</v>
      </c>
      <c r="P1390" s="45" t="e">
        <f>VLOOKUP($A1390,LNST!$A$3:$R$1635,14,FALSE)</f>
        <v>#N/A</v>
      </c>
      <c r="Q1390" s="45" t="e">
        <f>VLOOKUP($A1390,LNST!$A$3:$R$1635,15,FALSE)</f>
        <v>#N/A</v>
      </c>
      <c r="R1390" s="45" t="e">
        <f>VLOOKUP($A1390,LNST!$A$3:$R$1635,16,FALSE)</f>
        <v>#N/A</v>
      </c>
      <c r="S1390" s="45" t="e">
        <f>VLOOKUP($A1390,LNST!$A$3:$R$1635,17,FALSE)</f>
        <v>#N/A</v>
      </c>
      <c r="T1390" s="45" t="e">
        <f>VLOOKUP($A1390,LNG!$A$2:$H$1999,4,FALSE)/(D1390*10^9)</f>
        <v>#N/A</v>
      </c>
      <c r="U1390" s="45" t="e">
        <f>VLOOKUP($A1390,LNG!$A$2:$H$1999,5,FALSE)/(E1390*10^9)</f>
        <v>#N/A</v>
      </c>
      <c r="V1390" s="45" t="e">
        <f>VLOOKUP($A1390,LNG!$A$2:$H$1999,6,FALSE)/(F1390*10^9)</f>
        <v>#N/A</v>
      </c>
      <c r="W1390" s="45" t="e">
        <f>VLOOKUP($A1390,LNG!$A$2:$H$1999,7,FALSE)/(G1390*10^9)</f>
        <v>#N/A</v>
      </c>
      <c r="X1390" s="45" t="e">
        <f>VLOOKUP($A1390,'LNST năm'!$A$2:$I$2000,8,FALSE)</f>
        <v>#N/A</v>
      </c>
      <c r="Y1390" s="45" t="e">
        <f>VLOOKUP($A1390,'LNST năm'!$A$2:$I$2000,9,FALSE)</f>
        <v>#N/A</v>
      </c>
      <c r="Z1390" s="46" t="e">
        <f>VLOOKUP($A1390,LNG!$A$2:$H$1999,9,FALSE)</f>
        <v>#N/A</v>
      </c>
      <c r="AA1390" s="162" t="e">
        <f>VLOOKUP($A1390,'GIÁ CP'!$A$2:$D$2000,4,FALSE)/Z1390</f>
        <v>#N/A</v>
      </c>
    </row>
    <row r="1391" spans="1:27">
      <c r="A1391" s="18" t="s">
        <v>73</v>
      </c>
      <c r="B1391" s="18" t="s">
        <v>1727</v>
      </c>
      <c r="C1391" s="154" t="str">
        <f>VLOOKUP(A1391,'GIÁ CP'!$K$2:$M$2000,3,FALSE)</f>
        <v xml:space="preserve">Dược phẩm </v>
      </c>
      <c r="D1391" s="43">
        <f>VLOOKUP($A1391,'Doanh thu'!$A$3:$Q$2000,9,FALSE)/1000000000</f>
        <v>1184.2370142489999</v>
      </c>
      <c r="E1391" s="43">
        <f>VLOOKUP($A1391,'Doanh thu'!$A$3:$Q$2000,10,FALSE)/1000000000</f>
        <v>1145.709087537</v>
      </c>
      <c r="F1391" s="43">
        <f>VLOOKUP($A1391,'Doanh thu'!$A$3:$Q$2000,11,FALSE)/1000000000</f>
        <v>1742.4718055119999</v>
      </c>
      <c r="G1391" s="43">
        <f>VLOOKUP($A1391,'Doanh thu'!$A$3:$Q$2000,12,FALSE)/1000000000</f>
        <v>1198.100182788</v>
      </c>
      <c r="H1391" s="43">
        <f>VLOOKUP($A1391,LNST!$A$3:$Q$1635,9,FALSE)/1000000000</f>
        <v>236.89486516700001</v>
      </c>
      <c r="I1391" s="43">
        <f>VLOOKUP($A1391,LNST!$A$3:$Q$1635,10,FALSE)/1000000000</f>
        <v>209.64427603300001</v>
      </c>
      <c r="J1391" s="43">
        <f>VLOOKUP($A1391,LNST!$A$3:$Q$1635,11,FALSE)/1000000000</f>
        <v>139.57511757</v>
      </c>
      <c r="K1391" s="43">
        <f>VLOOKUP($A1391,LNST!$A$3:$Q$1635,12,FALSE)/1000000000</f>
        <v>315.67728127200002</v>
      </c>
      <c r="L1391" s="45">
        <f>VLOOKUP($A1391,'Doanh thu'!$A$3:$Q$2000,14,FALSE)</f>
        <v>7.0901207615372414E-2</v>
      </c>
      <c r="M1391" s="45">
        <f>VLOOKUP($A1391,'Doanh thu'!$A$3:$Q$2000,15,FALSE)</f>
        <v>7.8986011036561318E-2</v>
      </c>
      <c r="N1391" s="45">
        <f>VLOOKUP($A1391,'Doanh thu'!$A$3:$Q$2000,16,FALSE)</f>
        <v>0.19455526521370087</v>
      </c>
      <c r="O1391" s="45">
        <f>VLOOKUP($A1391,'Doanh thu'!$A$3:$Q$2000,17,FALSE)</f>
        <v>2.9763689944442657E-3</v>
      </c>
      <c r="P1391" s="45">
        <f>VLOOKUP($A1391,LNST!$A$3:$R$1635,14,FALSE)</f>
        <v>0.23072212064297173</v>
      </c>
      <c r="Q1391" s="45">
        <f>VLOOKUP($A1391,LNST!$A$3:$R$1635,15,FALSE)</f>
        <v>0.34374677925580638</v>
      </c>
      <c r="R1391" s="45">
        <f>VLOOKUP($A1391,LNST!$A$3:$R$1635,16,FALSE)</f>
        <v>-0.32000021825375435</v>
      </c>
      <c r="S1391" s="45">
        <f>VLOOKUP($A1391,LNST!$A$3:$R$1635,17,FALSE)</f>
        <v>0.18568757712490014</v>
      </c>
      <c r="T1391" s="45">
        <f>VLOOKUP($A1391,LNG!$A$2:$H$1999,4,FALSE)/(D1391*10^9)</f>
        <v>0.47911535062330035</v>
      </c>
      <c r="U1391" s="45">
        <f>VLOOKUP($A1391,LNG!$A$2:$H$1999,5,FALSE)/(E1391*10^9)</f>
        <v>0.51079838804551725</v>
      </c>
      <c r="V1391" s="45">
        <f>VLOOKUP($A1391,LNG!$A$2:$H$1999,6,FALSE)/(F1391*10^9)</f>
        <v>0.32234053768976861</v>
      </c>
      <c r="W1391" s="45">
        <f>VLOOKUP($A1391,LNG!$A$2:$H$1999,7,FALSE)/(G1391*10^9)</f>
        <v>0.66111914547229245</v>
      </c>
      <c r="X1391" s="45">
        <f>VLOOKUP($A1391,'LNST năm'!$A$2:$I$2000,8,FALSE)</f>
        <v>0.15669186663688248</v>
      </c>
      <c r="Y1391" s="45">
        <f>VLOOKUP($A1391,'LNST năm'!$A$2:$I$2000,9,FALSE)</f>
        <v>-3.1637015332261376E-2</v>
      </c>
      <c r="Z1391" s="46" t="e">
        <f>VLOOKUP($A1391,LNG!$A$2:$H$1999,9,FALSE)</f>
        <v>#REF!</v>
      </c>
      <c r="AA1391" s="162" t="e">
        <f>VLOOKUP($A1391,'GIÁ CP'!$A$2:$D$2000,4,FALSE)/Z1391</f>
        <v>#REF!</v>
      </c>
    </row>
    <row r="1392" spans="1:27">
      <c r="A1392" s="18" t="s">
        <v>581</v>
      </c>
      <c r="B1392" s="18" t="s">
        <v>2299</v>
      </c>
      <c r="C1392" s="154" t="str">
        <f>VLOOKUP(A1392,'GIÁ CP'!$K$2:$M$2000,3,FALSE)</f>
        <v xml:space="preserve">Thực phẩm </v>
      </c>
      <c r="D1392" s="43">
        <f>VLOOKUP($A1392,'Doanh thu'!$A$3:$Q$2000,9,FALSE)/1000000000</f>
        <v>190.071416414</v>
      </c>
      <c r="E1392" s="43">
        <f>VLOOKUP($A1392,'Doanh thu'!$A$3:$Q$2000,10,FALSE)/1000000000</f>
        <v>179.27696374799999</v>
      </c>
      <c r="F1392" s="43">
        <f>VLOOKUP($A1392,'Doanh thu'!$A$3:$Q$2000,11,FALSE)/1000000000</f>
        <v>194.57608163899999</v>
      </c>
      <c r="G1392" s="43">
        <f>VLOOKUP($A1392,'Doanh thu'!$A$3:$Q$2000,12,FALSE)/1000000000</f>
        <v>191.87921674500001</v>
      </c>
      <c r="H1392" s="43">
        <f>VLOOKUP($A1392,LNST!$A$3:$Q$1635,9,FALSE)/1000000000</f>
        <v>12.03668439</v>
      </c>
      <c r="I1392" s="43">
        <f>VLOOKUP($A1392,LNST!$A$3:$Q$1635,10,FALSE)/1000000000</f>
        <v>13.017556274</v>
      </c>
      <c r="J1392" s="43">
        <f>VLOOKUP($A1392,LNST!$A$3:$Q$1635,11,FALSE)/1000000000</f>
        <v>11.136342031</v>
      </c>
      <c r="K1392" s="43">
        <f>VLOOKUP($A1392,LNST!$A$3:$Q$1635,12,FALSE)/1000000000</f>
        <v>12.476007943000001</v>
      </c>
      <c r="L1392" s="45">
        <f>VLOOKUP($A1392,'Doanh thu'!$A$3:$Q$2000,14,FALSE)</f>
        <v>0.10462132232519093</v>
      </c>
      <c r="M1392" s="45">
        <f>VLOOKUP($A1392,'Doanh thu'!$A$3:$Q$2000,15,FALSE)</f>
        <v>-8.9771934942755566E-2</v>
      </c>
      <c r="N1392" s="45">
        <f>VLOOKUP($A1392,'Doanh thu'!$A$3:$Q$2000,16,FALSE)</f>
        <v>7.5789689271239621E-2</v>
      </c>
      <c r="O1392" s="45">
        <f>VLOOKUP($A1392,'Doanh thu'!$A$3:$Q$2000,17,FALSE)</f>
        <v>0.10049408107945974</v>
      </c>
      <c r="P1392" s="45">
        <f>VLOOKUP($A1392,LNST!$A$3:$R$1635,14,FALSE)</f>
        <v>2.9552710670308447E-2</v>
      </c>
      <c r="Q1392" s="45">
        <f>VLOOKUP($A1392,LNST!$A$3:$R$1635,15,FALSE)</f>
        <v>5.9867091788276912E-3</v>
      </c>
      <c r="R1392" s="45">
        <f>VLOOKUP($A1392,LNST!$A$3:$R$1635,16,FALSE)</f>
        <v>2.7288960913698615E-3</v>
      </c>
      <c r="S1392" s="45">
        <f>VLOOKUP($A1392,LNST!$A$3:$R$1635,17,FALSE)</f>
        <v>4.6742509018568509E-3</v>
      </c>
      <c r="T1392" s="45">
        <f>VLOOKUP($A1392,LNG!$A$2:$H$1999,4,FALSE)/(D1392*10^9)</f>
        <v>0.19561245135889577</v>
      </c>
      <c r="U1392" s="45">
        <f>VLOOKUP($A1392,LNG!$A$2:$H$1999,5,FALSE)/(E1392*10^9)</f>
        <v>0.21582181228474562</v>
      </c>
      <c r="V1392" s="45">
        <f>VLOOKUP($A1392,LNG!$A$2:$H$1999,6,FALSE)/(F1392*10^9)</f>
        <v>0.19657315215630103</v>
      </c>
      <c r="W1392" s="45">
        <f>VLOOKUP($A1392,LNG!$A$2:$H$1999,7,FALSE)/(G1392*10^9)</f>
        <v>0.1772569657046314</v>
      </c>
      <c r="X1392" s="45">
        <f>VLOOKUP($A1392,'LNST năm'!$A$2:$I$2000,8,FALSE)</f>
        <v>2.1190548640406134E-2</v>
      </c>
      <c r="Y1392" s="45">
        <f>VLOOKUP($A1392,'LNST năm'!$A$2:$I$2000,9,FALSE)</f>
        <v>-2.0360842201943563E-2</v>
      </c>
      <c r="Z1392" s="46" t="e">
        <f>VLOOKUP($A1392,LNG!$A$2:$H$1999,9,FALSE)</f>
        <v>#REF!</v>
      </c>
      <c r="AA1392" s="162" t="e">
        <f>VLOOKUP($A1392,'GIÁ CP'!$A$2:$D$2000,4,FALSE)/Z1392</f>
        <v>#REF!</v>
      </c>
    </row>
    <row r="1393" spans="1:27" hidden="1">
      <c r="A1393" s="18" t="s">
        <v>589</v>
      </c>
      <c r="B1393" s="18" t="s">
        <v>2305</v>
      </c>
      <c r="C1393" s="154" t="str">
        <f>VLOOKUP(A1393,'GIÁ CP'!$K$2:$M$2000,3,FALSE)</f>
        <v xml:space="preserve">Đào tạo &amp; Việc làm </v>
      </c>
      <c r="D1393" s="43">
        <f>VLOOKUP($A1393,'Doanh thu'!$A$3:$Q$2000,9,FALSE)/1000000000</f>
        <v>5.261931852</v>
      </c>
      <c r="E1393" s="43">
        <f>VLOOKUP($A1393,'Doanh thu'!$A$3:$Q$2000,10,FALSE)/1000000000</f>
        <v>5.6425574879999996</v>
      </c>
      <c r="F1393" s="43">
        <f>VLOOKUP($A1393,'Doanh thu'!$A$3:$Q$2000,11,FALSE)/1000000000</f>
        <v>6.1687330210000004</v>
      </c>
      <c r="G1393" s="43">
        <f>VLOOKUP($A1393,'Doanh thu'!$A$3:$Q$2000,12,FALSE)/1000000000</f>
        <v>10.168220080999999</v>
      </c>
      <c r="H1393" s="43">
        <f>VLOOKUP($A1393,LNST!$A$3:$Q$1635,9,FALSE)/1000000000</f>
        <v>-2.9697103669999998</v>
      </c>
      <c r="I1393" s="43">
        <f>VLOOKUP($A1393,LNST!$A$3:$Q$1635,10,FALSE)/1000000000</f>
        <v>-1.3019423720000001</v>
      </c>
      <c r="J1393" s="43">
        <f>VLOOKUP($A1393,LNST!$A$3:$Q$1635,11,FALSE)/1000000000</f>
        <v>4.4787092209999999</v>
      </c>
      <c r="K1393" s="43">
        <f>VLOOKUP($A1393,LNST!$A$3:$Q$1635,12,FALSE)/1000000000</f>
        <v>2.9293424529999998</v>
      </c>
      <c r="L1393" s="45">
        <f>VLOOKUP($A1393,'Doanh thu'!$A$3:$Q$2000,14,FALSE)</f>
        <v>-0.54713580753238888</v>
      </c>
      <c r="M1393" s="45">
        <f>VLOOKUP($A1393,'Doanh thu'!$A$3:$Q$2000,15,FALSE)</f>
        <v>-0.46245801600998887</v>
      </c>
      <c r="N1393" s="45">
        <f>VLOOKUP($A1393,'Doanh thu'!$A$3:$Q$2000,16,FALSE)</f>
        <v>-0.48981649243245218</v>
      </c>
      <c r="O1393" s="45">
        <f>VLOOKUP($A1393,'Doanh thu'!$A$3:$Q$2000,17,FALSE)</f>
        <v>1.3124593451729867</v>
      </c>
      <c r="P1393" s="45">
        <f>VLOOKUP($A1393,LNST!$A$3:$R$1635,14,FALSE)</f>
        <v>0.53114291911187039</v>
      </c>
      <c r="Q1393" s="45">
        <f>VLOOKUP($A1393,LNST!$A$3:$R$1635,15,FALSE)</f>
        <v>-4.640580809297397</v>
      </c>
      <c r="R1393" s="45">
        <f>VLOOKUP($A1393,LNST!$A$3:$R$1635,16,FALSE)</f>
        <v>-0.28321494439467876</v>
      </c>
      <c r="S1393" s="45">
        <f>VLOOKUP($A1393,LNST!$A$3:$R$1635,17,FALSE)</f>
        <v>98.834256649605507</v>
      </c>
      <c r="T1393" s="45">
        <f>VLOOKUP($A1393,LNG!$A$2:$H$1999,4,FALSE)/(D1393*10^9)</f>
        <v>9.1219627220668162E-2</v>
      </c>
      <c r="U1393" s="45">
        <f>VLOOKUP($A1393,LNG!$A$2:$H$1999,5,FALSE)/(E1393*10^9)</f>
        <v>8.1646194829162896E-2</v>
      </c>
      <c r="V1393" s="45">
        <f>VLOOKUP($A1393,LNG!$A$2:$H$1999,6,FALSE)/(F1393*10^9)</f>
        <v>6.9246801011782669E-2</v>
      </c>
      <c r="W1393" s="45">
        <f>VLOOKUP($A1393,LNG!$A$2:$H$1999,7,FALSE)/(G1393*10^9)</f>
        <v>4.9425122095761609E-2</v>
      </c>
      <c r="X1393" s="45">
        <f>VLOOKUP($A1393,'LNST năm'!$A$2:$I$2000,8,FALSE)</f>
        <v>1.0257912745718507</v>
      </c>
      <c r="Y1393" s="45">
        <f>VLOOKUP($A1393,'LNST năm'!$A$2:$I$2000,9,FALSE)</f>
        <v>0.47186106755563428</v>
      </c>
      <c r="Z1393" s="46" t="e">
        <f>VLOOKUP($A1393,LNG!$A$2:$H$1999,9,FALSE)</f>
        <v>#REF!</v>
      </c>
      <c r="AA1393" s="162" t="e">
        <f>VLOOKUP($A1393,'GIÁ CP'!$A$2:$D$2000,4,FALSE)/Z1393</f>
        <v>#REF!</v>
      </c>
    </row>
    <row r="1394" spans="1:27" hidden="1">
      <c r="A1394" s="18" t="s">
        <v>1573</v>
      </c>
      <c r="B1394" s="18" t="s">
        <v>3431</v>
      </c>
      <c r="C1394" s="154" t="str">
        <f>VLOOKUP(A1394,'GIÁ CP'!$K$2:$M$2000,3,FALSE)</f>
        <v xml:space="preserve">Thiết bị viễn thông </v>
      </c>
      <c r="D1394" s="43">
        <f>VLOOKUP($A1394,'Doanh thu'!$A$3:$Q$2000,9,FALSE)/1000000000</f>
        <v>158.95549912199999</v>
      </c>
      <c r="E1394" s="43">
        <f>VLOOKUP($A1394,'Doanh thu'!$A$3:$Q$2000,10,FALSE)/1000000000</f>
        <v>127.40261727399999</v>
      </c>
      <c r="F1394" s="43">
        <f>VLOOKUP($A1394,'Doanh thu'!$A$3:$Q$2000,11,FALSE)/1000000000</f>
        <v>139.01992495900001</v>
      </c>
      <c r="G1394" s="43">
        <f>VLOOKUP($A1394,'Doanh thu'!$A$3:$Q$2000,12,FALSE)/1000000000</f>
        <v>105.683684591</v>
      </c>
      <c r="H1394" s="43">
        <f>VLOOKUP($A1394,LNST!$A$3:$Q$1635,9,FALSE)/1000000000</f>
        <v>0.15058247499999999</v>
      </c>
      <c r="I1394" s="43">
        <f>VLOOKUP($A1394,LNST!$A$3:$Q$1635,10,FALSE)/1000000000</f>
        <v>0.56908407699999997</v>
      </c>
      <c r="J1394" s="43">
        <f>VLOOKUP($A1394,LNST!$A$3:$Q$1635,11,FALSE)/1000000000</f>
        <v>1.057365031</v>
      </c>
      <c r="K1394" s="43">
        <f>VLOOKUP($A1394,LNST!$A$3:$Q$1635,12,FALSE)/1000000000</f>
        <v>0.354210578</v>
      </c>
      <c r="L1394" s="45">
        <f>VLOOKUP($A1394,'Doanh thu'!$A$3:$Q$2000,14,FALSE)</f>
        <v>1.2836258398937148</v>
      </c>
      <c r="M1394" s="45">
        <f>VLOOKUP($A1394,'Doanh thu'!$A$3:$Q$2000,15,FALSE)</f>
        <v>1.1261382023902333</v>
      </c>
      <c r="N1394" s="45">
        <f>VLOOKUP($A1394,'Doanh thu'!$A$3:$Q$2000,16,FALSE)</f>
        <v>-4.6888902087651426E-3</v>
      </c>
      <c r="O1394" s="45">
        <f>VLOOKUP($A1394,'Doanh thu'!$A$3:$Q$2000,17,FALSE)</f>
        <v>-4.3206024791064168E-2</v>
      </c>
      <c r="P1394" s="45">
        <f>VLOOKUP($A1394,LNST!$A$3:$R$1635,14,FALSE)</f>
        <v>6.6317361027844886</v>
      </c>
      <c r="Q1394" s="45">
        <f>VLOOKUP($A1394,LNST!$A$3:$R$1635,15,FALSE)</f>
        <v>1.68758417029176</v>
      </c>
      <c r="R1394" s="45">
        <f>VLOOKUP($A1394,LNST!$A$3:$R$1635,16,FALSE)</f>
        <v>3.4868266734296216E-2</v>
      </c>
      <c r="S1394" s="45">
        <f>VLOOKUP($A1394,LNST!$A$3:$R$1635,17,FALSE)</f>
        <v>-0.32982617614046511</v>
      </c>
      <c r="T1394" s="45">
        <f>VLOOKUP($A1394,LNG!$A$2:$H$1999,4,FALSE)/(D1394*10^9)</f>
        <v>3.4343870291710057E-2</v>
      </c>
      <c r="U1394" s="45">
        <f>VLOOKUP($A1394,LNG!$A$2:$H$1999,5,FALSE)/(E1394*10^9)</f>
        <v>5.2803240301821368E-2</v>
      </c>
      <c r="V1394" s="45">
        <f>VLOOKUP($A1394,LNG!$A$2:$H$1999,6,FALSE)/(F1394*10^9)</f>
        <v>4.9812651517703803E-2</v>
      </c>
      <c r="W1394" s="45">
        <f>VLOOKUP($A1394,LNG!$A$2:$H$1999,7,FALSE)/(G1394*10^9)</f>
        <v>7.7041036575416388E-2</v>
      </c>
      <c r="X1394" s="45">
        <f>VLOOKUP($A1394,'LNST năm'!$A$2:$I$2000,8,FALSE)</f>
        <v>4.6359524958113605</v>
      </c>
      <c r="Y1394" s="45">
        <f>VLOOKUP($A1394,'LNST năm'!$A$2:$I$2000,9,FALSE)</f>
        <v>0.15387311965175932</v>
      </c>
      <c r="Z1394" s="46" t="e">
        <f>VLOOKUP($A1394,LNG!$A$2:$H$1999,9,FALSE)</f>
        <v>#REF!</v>
      </c>
      <c r="AA1394" s="162" t="e">
        <f>VLOOKUP($A1394,'GIÁ CP'!$A$2:$D$2000,4,FALSE)/Z1394</f>
        <v>#REF!</v>
      </c>
    </row>
    <row r="1395" spans="1:27" hidden="1">
      <c r="A1395" s="18" t="s">
        <v>818</v>
      </c>
      <c r="B1395" s="18" t="s">
        <v>3241</v>
      </c>
      <c r="C1395" s="154" t="str">
        <f>VLOOKUP(A1395,'GIÁ CP'!$K$2:$M$2000,3,FALSE)</f>
        <v xml:space="preserve">Nuôi trồng nông &amp; hải sản </v>
      </c>
      <c r="D1395" s="43">
        <f>VLOOKUP($A1395,'Doanh thu'!$A$3:$Q$2000,9,FALSE)/1000000000</f>
        <v>0</v>
      </c>
      <c r="E1395" s="43">
        <f>VLOOKUP($A1395,'Doanh thu'!$A$3:$Q$2000,10,FALSE)/1000000000</f>
        <v>0</v>
      </c>
      <c r="F1395" s="43">
        <f>VLOOKUP($A1395,'Doanh thu'!$A$3:$Q$2000,11,FALSE)/1000000000</f>
        <v>0</v>
      </c>
      <c r="G1395" s="43">
        <f>VLOOKUP($A1395,'Doanh thu'!$A$3:$Q$2000,12,FALSE)/1000000000</f>
        <v>0</v>
      </c>
      <c r="H1395" s="43">
        <f>VLOOKUP($A1395,LNST!$A$3:$Q$1635,9,FALSE)/1000000000</f>
        <v>0</v>
      </c>
      <c r="I1395" s="43">
        <f>VLOOKUP($A1395,LNST!$A$3:$Q$1635,10,FALSE)/1000000000</f>
        <v>0</v>
      </c>
      <c r="J1395" s="43">
        <f>VLOOKUP($A1395,LNST!$A$3:$Q$1635,11,FALSE)/1000000000</f>
        <v>0</v>
      </c>
      <c r="K1395" s="43">
        <f>VLOOKUP($A1395,LNST!$A$3:$Q$1635,12,FALSE)/1000000000</f>
        <v>0</v>
      </c>
      <c r="L1395" s="45" t="e">
        <f>VLOOKUP($A1395,'Doanh thu'!$A$3:$Q$2000,14,FALSE)</f>
        <v>#DIV/0!</v>
      </c>
      <c r="M1395" s="45" t="e">
        <f>VLOOKUP($A1395,'Doanh thu'!$A$3:$Q$2000,15,FALSE)</f>
        <v>#DIV/0!</v>
      </c>
      <c r="N1395" s="45" t="e">
        <f>VLOOKUP($A1395,'Doanh thu'!$A$3:$Q$2000,16,FALSE)</f>
        <v>#DIV/0!</v>
      </c>
      <c r="O1395" s="45" t="e">
        <f>VLOOKUP($A1395,'Doanh thu'!$A$3:$Q$2000,17,FALSE)</f>
        <v>#DIV/0!</v>
      </c>
      <c r="P1395" s="45" t="e">
        <f>VLOOKUP($A1395,LNST!$A$3:$R$1635,14,FALSE)</f>
        <v>#DIV/0!</v>
      </c>
      <c r="Q1395" s="45" t="e">
        <f>VLOOKUP($A1395,LNST!$A$3:$R$1635,15,FALSE)</f>
        <v>#DIV/0!</v>
      </c>
      <c r="R1395" s="45" t="e">
        <f>VLOOKUP($A1395,LNST!$A$3:$R$1635,16,FALSE)</f>
        <v>#DIV/0!</v>
      </c>
      <c r="S1395" s="45" t="e">
        <f>VLOOKUP($A1395,LNST!$A$3:$R$1635,17,FALSE)</f>
        <v>#DIV/0!</v>
      </c>
      <c r="T1395" s="45" t="e">
        <f>VLOOKUP($A1395,LNG!$A$2:$H$1999,4,FALSE)/(D1395*10^9)</f>
        <v>#DIV/0!</v>
      </c>
      <c r="U1395" s="45" t="e">
        <f>VLOOKUP($A1395,LNG!$A$2:$H$1999,5,FALSE)/(E1395*10^9)</f>
        <v>#DIV/0!</v>
      </c>
      <c r="V1395" s="45" t="e">
        <f>VLOOKUP($A1395,LNG!$A$2:$H$1999,6,FALSE)/(F1395*10^9)</f>
        <v>#DIV/0!</v>
      </c>
      <c r="W1395" s="45" t="e">
        <f>VLOOKUP($A1395,LNG!$A$2:$H$1999,7,FALSE)/(G1395*10^9)</f>
        <v>#DIV/0!</v>
      </c>
      <c r="X1395" s="45" t="e">
        <f>VLOOKUP($A1395,'LNST năm'!$A$2:$I$2000,8,FALSE)</f>
        <v>#DIV/0!</v>
      </c>
      <c r="Y1395" s="45" t="e">
        <f>VLOOKUP($A1395,'LNST năm'!$A$2:$I$2000,9,FALSE)</f>
        <v>#DIV/0!</v>
      </c>
      <c r="Z1395" s="46" t="e">
        <f>VLOOKUP($A1395,LNG!$A$2:$H$1999,9,FALSE)</f>
        <v>#REF!</v>
      </c>
      <c r="AA1395" s="162" t="e">
        <f>VLOOKUP($A1395,'GIÁ CP'!$A$2:$D$2000,4,FALSE)/Z1395</f>
        <v>#REF!</v>
      </c>
    </row>
    <row r="1396" spans="1:27">
      <c r="A1396" s="18" t="s">
        <v>294</v>
      </c>
      <c r="B1396" s="18" t="s">
        <v>1987</v>
      </c>
      <c r="C1396" s="154" t="str">
        <f>VLOOKUP(A1396,'GIÁ CP'!$K$2:$M$2000,3,FALSE)</f>
        <v xml:space="preserve">Bất động sản </v>
      </c>
      <c r="D1396" s="43">
        <f>VLOOKUP($A1396,'Doanh thu'!$A$3:$Q$2000,9,FALSE)/1000000000</f>
        <v>35.855087396999998</v>
      </c>
      <c r="E1396" s="43">
        <f>VLOOKUP($A1396,'Doanh thu'!$A$3:$Q$2000,10,FALSE)/1000000000</f>
        <v>38.630640411999998</v>
      </c>
      <c r="F1396" s="43">
        <f>VLOOKUP($A1396,'Doanh thu'!$A$3:$Q$2000,11,FALSE)/1000000000</f>
        <v>40.143234317999998</v>
      </c>
      <c r="G1396" s="43">
        <f>VLOOKUP($A1396,'Doanh thu'!$A$3:$Q$2000,12,FALSE)/1000000000</f>
        <v>33.097212194999997</v>
      </c>
      <c r="H1396" s="43">
        <f>VLOOKUP($A1396,LNST!$A$3:$Q$1635,9,FALSE)/1000000000</f>
        <v>71.046793449000006</v>
      </c>
      <c r="I1396" s="43">
        <f>VLOOKUP($A1396,LNST!$A$3:$Q$1635,10,FALSE)/1000000000</f>
        <v>28.087316585</v>
      </c>
      <c r="J1396" s="43">
        <f>VLOOKUP($A1396,LNST!$A$3:$Q$1635,11,FALSE)/1000000000</f>
        <v>97.603771698000003</v>
      </c>
      <c r="K1396" s="43">
        <f>VLOOKUP($A1396,LNST!$A$3:$Q$1635,12,FALSE)/1000000000</f>
        <v>36.678969721999998</v>
      </c>
      <c r="L1396" s="45">
        <f>VLOOKUP($A1396,'Doanh thu'!$A$3:$Q$2000,14,FALSE)</f>
        <v>-0.11913079386575035</v>
      </c>
      <c r="M1396" s="45">
        <f>VLOOKUP($A1396,'Doanh thu'!$A$3:$Q$2000,15,FALSE)</f>
        <v>-4.600028016400759E-2</v>
      </c>
      <c r="N1396" s="45">
        <f>VLOOKUP($A1396,'Doanh thu'!$A$3:$Q$2000,16,FALSE)</f>
        <v>-0.16830076470832336</v>
      </c>
      <c r="O1396" s="45">
        <f>VLOOKUP($A1396,'Doanh thu'!$A$3:$Q$2000,17,FALSE)</f>
        <v>-1.4394616476888222E-2</v>
      </c>
      <c r="P1396" s="45">
        <f>VLOOKUP($A1396,LNST!$A$3:$R$1635,14,FALSE)</f>
        <v>5.3053809895257674E-2</v>
      </c>
      <c r="Q1396" s="45">
        <f>VLOOKUP($A1396,LNST!$A$3:$R$1635,15,FALSE)</f>
        <v>0.46061641855764851</v>
      </c>
      <c r="R1396" s="45">
        <f>VLOOKUP($A1396,LNST!$A$3:$R$1635,16,FALSE)</f>
        <v>0.42387877421708581</v>
      </c>
      <c r="S1396" s="45">
        <f>VLOOKUP($A1396,LNST!$A$3:$R$1635,17,FALSE)</f>
        <v>0.90739955705113962</v>
      </c>
      <c r="T1396" s="45">
        <f>VLOOKUP($A1396,LNG!$A$2:$H$1999,4,FALSE)/(D1396*10^9)</f>
        <v>0.60899854738122872</v>
      </c>
      <c r="U1396" s="45">
        <f>VLOOKUP($A1396,LNG!$A$2:$H$1999,5,FALSE)/(E1396*10^9)</f>
        <v>0.61226197437443608</v>
      </c>
      <c r="V1396" s="45">
        <f>VLOOKUP($A1396,LNG!$A$2:$H$1999,6,FALSE)/(F1396*10^9)</f>
        <v>0.59506489690814057</v>
      </c>
      <c r="W1396" s="45">
        <f>VLOOKUP($A1396,LNG!$A$2:$H$1999,7,FALSE)/(G1396*10^9)</f>
        <v>0.82424034795659329</v>
      </c>
      <c r="X1396" s="45">
        <f>VLOOKUP($A1396,'LNST năm'!$A$2:$I$2000,8,FALSE)</f>
        <v>0.18343217798467187</v>
      </c>
      <c r="Y1396" s="45">
        <f>VLOOKUP($A1396,'LNST năm'!$A$2:$I$2000,9,FALSE)</f>
        <v>0.29221949791040247</v>
      </c>
      <c r="Z1396" s="46" t="e">
        <f>VLOOKUP($A1396,LNG!$A$2:$H$1999,9,FALSE)</f>
        <v>#REF!</v>
      </c>
      <c r="AA1396" s="162" t="e">
        <f>VLOOKUP($A1396,'GIÁ CP'!$A$2:$D$2000,4,FALSE)/Z1396</f>
        <v>#REF!</v>
      </c>
    </row>
    <row r="1397" spans="1:27" hidden="1">
      <c r="A1397" s="18" t="s">
        <v>3516</v>
      </c>
      <c r="B1397" s="18" t="s">
        <v>3517</v>
      </c>
      <c r="C1397" s="154" t="str">
        <f>VLOOKUP(A1397,'GIÁ CP'!$K$2:$M$2000,3,FALSE)</f>
        <v xml:space="preserve">Nhựa, cao su &amp; sợi </v>
      </c>
      <c r="D1397" s="43" t="e">
        <f>VLOOKUP($A1397,'Doanh thu'!$A$3:$Q$2000,9,FALSE)/1000000000</f>
        <v>#N/A</v>
      </c>
      <c r="E1397" s="43" t="e">
        <f>VLOOKUP($A1397,'Doanh thu'!$A$3:$Q$2000,10,FALSE)/1000000000</f>
        <v>#N/A</v>
      </c>
      <c r="F1397" s="43" t="e">
        <f>VLOOKUP($A1397,'Doanh thu'!$A$3:$Q$2000,11,FALSE)/1000000000</f>
        <v>#N/A</v>
      </c>
      <c r="G1397" s="43" t="e">
        <f>VLOOKUP($A1397,'Doanh thu'!$A$3:$Q$2000,12,FALSE)/1000000000</f>
        <v>#N/A</v>
      </c>
      <c r="H1397" s="43" t="e">
        <f>VLOOKUP($A1397,LNST!$A$3:$Q$1635,9,FALSE)/1000000000</f>
        <v>#N/A</v>
      </c>
      <c r="I1397" s="43" t="e">
        <f>VLOOKUP($A1397,LNST!$A$3:$Q$1635,10,FALSE)/1000000000</f>
        <v>#N/A</v>
      </c>
      <c r="J1397" s="43" t="e">
        <f>VLOOKUP($A1397,LNST!$A$3:$Q$1635,11,FALSE)/1000000000</f>
        <v>#N/A</v>
      </c>
      <c r="K1397" s="43" t="e">
        <f>VLOOKUP($A1397,LNST!$A$3:$Q$1635,12,FALSE)/1000000000</f>
        <v>#N/A</v>
      </c>
      <c r="L1397" s="45" t="e">
        <f>VLOOKUP($A1397,'Doanh thu'!$A$3:$Q$2000,14,FALSE)</f>
        <v>#N/A</v>
      </c>
      <c r="M1397" s="45" t="e">
        <f>VLOOKUP($A1397,'Doanh thu'!$A$3:$Q$2000,15,FALSE)</f>
        <v>#N/A</v>
      </c>
      <c r="N1397" s="45" t="e">
        <f>VLOOKUP($A1397,'Doanh thu'!$A$3:$Q$2000,16,FALSE)</f>
        <v>#N/A</v>
      </c>
      <c r="O1397" s="45" t="e">
        <f>VLOOKUP($A1397,'Doanh thu'!$A$3:$Q$2000,17,FALSE)</f>
        <v>#N/A</v>
      </c>
      <c r="P1397" s="45" t="e">
        <f>VLOOKUP($A1397,LNST!$A$3:$R$1635,14,FALSE)</f>
        <v>#N/A</v>
      </c>
      <c r="Q1397" s="45" t="e">
        <f>VLOOKUP($A1397,LNST!$A$3:$R$1635,15,FALSE)</f>
        <v>#N/A</v>
      </c>
      <c r="R1397" s="45" t="e">
        <f>VLOOKUP($A1397,LNST!$A$3:$R$1635,16,FALSE)</f>
        <v>#N/A</v>
      </c>
      <c r="S1397" s="45" t="e">
        <f>VLOOKUP($A1397,LNST!$A$3:$R$1635,17,FALSE)</f>
        <v>#N/A</v>
      </c>
      <c r="T1397" s="45" t="e">
        <f>VLOOKUP($A1397,LNG!$A$2:$H$1999,4,FALSE)/(D1397*10^9)</f>
        <v>#N/A</v>
      </c>
      <c r="U1397" s="45" t="e">
        <f>VLOOKUP($A1397,LNG!$A$2:$H$1999,5,FALSE)/(E1397*10^9)</f>
        <v>#N/A</v>
      </c>
      <c r="V1397" s="45" t="e">
        <f>VLOOKUP($A1397,LNG!$A$2:$H$1999,6,FALSE)/(F1397*10^9)</f>
        <v>#N/A</v>
      </c>
      <c r="W1397" s="45" t="e">
        <f>VLOOKUP($A1397,LNG!$A$2:$H$1999,7,FALSE)/(G1397*10^9)</f>
        <v>#N/A</v>
      </c>
      <c r="X1397" s="45" t="e">
        <f>VLOOKUP($A1397,'LNST năm'!$A$2:$I$2000,8,FALSE)</f>
        <v>#N/A</v>
      </c>
      <c r="Y1397" s="45" t="e">
        <f>VLOOKUP($A1397,'LNST năm'!$A$2:$I$2000,9,FALSE)</f>
        <v>#N/A</v>
      </c>
      <c r="Z1397" s="46" t="e">
        <f>VLOOKUP($A1397,LNG!$A$2:$H$1999,9,FALSE)</f>
        <v>#N/A</v>
      </c>
      <c r="AA1397" s="162" t="e">
        <f>VLOOKUP($A1397,'GIÁ CP'!$A$2:$D$2000,4,FALSE)/Z1397</f>
        <v>#N/A</v>
      </c>
    </row>
    <row r="1398" spans="1:27" hidden="1">
      <c r="A1398" s="18" t="s">
        <v>689</v>
      </c>
      <c r="B1398" s="18" t="s">
        <v>2402</v>
      </c>
      <c r="C1398" s="154" t="str">
        <f>VLOOKUP(A1398,'GIÁ CP'!$K$2:$M$2000,3,FALSE)</f>
        <v xml:space="preserve">Lốp xe </v>
      </c>
      <c r="D1398" s="43">
        <f>VLOOKUP($A1398,'Doanh thu'!$A$3:$Q$2000,9,FALSE)/1000000000</f>
        <v>3.5014681190000001</v>
      </c>
      <c r="E1398" s="43">
        <f>VLOOKUP($A1398,'Doanh thu'!$A$3:$Q$2000,10,FALSE)/1000000000</f>
        <v>8.63413641</v>
      </c>
      <c r="F1398" s="43">
        <f>VLOOKUP($A1398,'Doanh thu'!$A$3:$Q$2000,11,FALSE)/1000000000</f>
        <v>6.8004925580000002</v>
      </c>
      <c r="G1398" s="43">
        <f>VLOOKUP($A1398,'Doanh thu'!$A$3:$Q$2000,12,FALSE)/1000000000</f>
        <v>5.2329312989999996</v>
      </c>
      <c r="H1398" s="43">
        <f>VLOOKUP($A1398,LNST!$A$3:$Q$1635,9,FALSE)/1000000000</f>
        <v>-20.013095249999999</v>
      </c>
      <c r="I1398" s="43">
        <f>VLOOKUP($A1398,LNST!$A$3:$Q$1635,10,FALSE)/1000000000</f>
        <v>-13.517910813</v>
      </c>
      <c r="J1398" s="43">
        <f>VLOOKUP($A1398,LNST!$A$3:$Q$1635,11,FALSE)/1000000000</f>
        <v>-10.526279699</v>
      </c>
      <c r="K1398" s="43">
        <f>VLOOKUP($A1398,LNST!$A$3:$Q$1635,12,FALSE)/1000000000</f>
        <v>-11.509653622</v>
      </c>
      <c r="L1398" s="45">
        <f>VLOOKUP($A1398,'Doanh thu'!$A$3:$Q$2000,14,FALSE)</f>
        <v>-0.40883495637047956</v>
      </c>
      <c r="M1398" s="45">
        <f>VLOOKUP($A1398,'Doanh thu'!$A$3:$Q$2000,15,FALSE)</f>
        <v>0.39274208519149728</v>
      </c>
      <c r="N1398" s="45">
        <f>VLOOKUP($A1398,'Doanh thu'!$A$3:$Q$2000,16,FALSE)</f>
        <v>-7.2868745490525036E-2</v>
      </c>
      <c r="O1398" s="45">
        <f>VLOOKUP($A1398,'Doanh thu'!$A$3:$Q$2000,17,FALSE)</f>
        <v>-0.25889612648140858</v>
      </c>
      <c r="P1398" s="45">
        <f>VLOOKUP($A1398,LNST!$A$3:$R$1635,14,FALSE)</f>
        <v>0.54156727223614853</v>
      </c>
      <c r="Q1398" s="45">
        <f>VLOOKUP($A1398,LNST!$A$3:$R$1635,15,FALSE)</f>
        <v>0.82395317064797069</v>
      </c>
      <c r="R1398" s="45">
        <f>VLOOKUP($A1398,LNST!$A$3:$R$1635,16,FALSE)</f>
        <v>0.52499659116945563</v>
      </c>
      <c r="S1398" s="45">
        <f>VLOOKUP($A1398,LNST!$A$3:$R$1635,17,FALSE)</f>
        <v>-0.2512342368472732</v>
      </c>
      <c r="T1398" s="45">
        <f>VLOOKUP($A1398,LNG!$A$2:$H$1999,4,FALSE)/(D1398*10^9)</f>
        <v>-0.58635207011005208</v>
      </c>
      <c r="U1398" s="45">
        <f>VLOOKUP($A1398,LNG!$A$2:$H$1999,5,FALSE)/(E1398*10^9)</f>
        <v>0.12315157029120878</v>
      </c>
      <c r="V1398" s="45">
        <f>VLOOKUP($A1398,LNG!$A$2:$H$1999,6,FALSE)/(F1398*10^9)</f>
        <v>5.676622916760201E-2</v>
      </c>
      <c r="W1398" s="45">
        <f>VLOOKUP($A1398,LNG!$A$2:$H$1999,7,FALSE)/(G1398*10^9)</f>
        <v>0.47921196681470135</v>
      </c>
      <c r="X1398" s="45">
        <f>VLOOKUP($A1398,'LNST năm'!$A$2:$I$2000,8,FALSE)</f>
        <v>0.65877407395764698</v>
      </c>
      <c r="Y1398" s="45">
        <f>VLOOKUP($A1398,'LNST năm'!$A$2:$I$2000,9,FALSE)</f>
        <v>0.21060082413929404</v>
      </c>
      <c r="Z1398" s="46" t="e">
        <f>VLOOKUP($A1398,LNG!$A$2:$H$1999,9,FALSE)</f>
        <v>#REF!</v>
      </c>
      <c r="AA1398" s="162" t="e">
        <f>VLOOKUP($A1398,'GIÁ CP'!$A$2:$D$2000,4,FALSE)/Z1398</f>
        <v>#REF!</v>
      </c>
    </row>
    <row r="1399" spans="1:27" hidden="1">
      <c r="A1399" s="18" t="s">
        <v>629</v>
      </c>
      <c r="B1399" s="18" t="s">
        <v>2347</v>
      </c>
      <c r="C1399" s="154" t="str">
        <f>VLOOKUP(A1399,'GIÁ CP'!$K$2:$M$2000,3,FALSE)</f>
        <v xml:space="preserve">Bán lẻ phức hợp </v>
      </c>
      <c r="D1399" s="43">
        <f>VLOOKUP($A1399,'Doanh thu'!$A$3:$Q$2000,9,FALSE)/1000000000</f>
        <v>120.78516236999999</v>
      </c>
      <c r="E1399" s="43">
        <f>VLOOKUP($A1399,'Doanh thu'!$A$3:$Q$2000,10,FALSE)/1000000000</f>
        <v>67.366502019999999</v>
      </c>
      <c r="F1399" s="43">
        <f>VLOOKUP($A1399,'Doanh thu'!$A$3:$Q$2000,11,FALSE)/1000000000</f>
        <v>86.908552588999996</v>
      </c>
      <c r="G1399" s="43">
        <f>VLOOKUP($A1399,'Doanh thu'!$A$3:$Q$2000,12,FALSE)/1000000000</f>
        <v>117.694429461</v>
      </c>
      <c r="H1399" s="43">
        <f>VLOOKUP($A1399,LNST!$A$3:$Q$1635,9,FALSE)/1000000000</f>
        <v>0.23908485800000001</v>
      </c>
      <c r="I1399" s="43">
        <f>VLOOKUP($A1399,LNST!$A$3:$Q$1635,10,FALSE)/1000000000</f>
        <v>0.17387280699999999</v>
      </c>
      <c r="J1399" s="43">
        <f>VLOOKUP($A1399,LNST!$A$3:$Q$1635,11,FALSE)/1000000000</f>
        <v>-0.11392247599999999</v>
      </c>
      <c r="K1399" s="43">
        <f>VLOOKUP($A1399,LNST!$A$3:$Q$1635,12,FALSE)/1000000000</f>
        <v>0.223531706</v>
      </c>
      <c r="L1399" s="45">
        <f>VLOOKUP($A1399,'Doanh thu'!$A$3:$Q$2000,14,FALSE)</f>
        <v>0.22366279172324932</v>
      </c>
      <c r="M1399" s="45">
        <f>VLOOKUP($A1399,'Doanh thu'!$A$3:$Q$2000,15,FALSE)</f>
        <v>0.29714987647680813</v>
      </c>
      <c r="N1399" s="45">
        <f>VLOOKUP($A1399,'Doanh thu'!$A$3:$Q$2000,16,FALSE)</f>
        <v>0.43804056226680138</v>
      </c>
      <c r="O1399" s="45">
        <f>VLOOKUP($A1399,'Doanh thu'!$A$3:$Q$2000,17,FALSE)</f>
        <v>0.51869396581621918</v>
      </c>
      <c r="P1399" s="45">
        <f>VLOOKUP($A1399,LNST!$A$3:$R$1635,14,FALSE)</f>
        <v>-0.4546753607974055</v>
      </c>
      <c r="Q1399" s="45">
        <f>VLOOKUP($A1399,LNST!$A$3:$R$1635,15,FALSE)</f>
        <v>-0.275770623202376</v>
      </c>
      <c r="R1399" s="45">
        <f>VLOOKUP($A1399,LNST!$A$3:$R$1635,16,FALSE)</f>
        <v>-1.6391064364204122</v>
      </c>
      <c r="S1399" s="45">
        <f>VLOOKUP($A1399,LNST!$A$3:$R$1635,17,FALSE)</f>
        <v>6.5416579159597449E-2</v>
      </c>
      <c r="T1399" s="45">
        <f>VLOOKUP($A1399,LNG!$A$2:$H$1999,4,FALSE)/(D1399*10^9)</f>
        <v>3.626144378216975E-2</v>
      </c>
      <c r="U1399" s="45">
        <f>VLOOKUP($A1399,LNG!$A$2:$H$1999,5,FALSE)/(E1399*10^9)</f>
        <v>7.0123682028161813E-2</v>
      </c>
      <c r="V1399" s="45">
        <f>VLOOKUP($A1399,LNG!$A$2:$H$1999,6,FALSE)/(F1399*10^9)</f>
        <v>5.8473240131296421E-2</v>
      </c>
      <c r="W1399" s="45">
        <f>VLOOKUP($A1399,LNG!$A$2:$H$1999,7,FALSE)/(G1399*10^9)</f>
        <v>4.9377950312641944E-2</v>
      </c>
      <c r="X1399" s="45">
        <f>VLOOKUP($A1399,'LNST năm'!$A$2:$I$2000,8,FALSE)</f>
        <v>-0.53261899302709914</v>
      </c>
      <c r="Y1399" s="45">
        <f>VLOOKUP($A1399,'LNST năm'!$A$2:$I$2000,9,FALSE)</f>
        <v>-0.47009235400379257</v>
      </c>
      <c r="Z1399" s="46" t="e">
        <f>VLOOKUP($A1399,LNG!$A$2:$H$1999,9,FALSE)</f>
        <v>#REF!</v>
      </c>
      <c r="AA1399" s="162" t="e">
        <f>VLOOKUP($A1399,'GIÁ CP'!$A$2:$D$2000,4,FALSE)/Z1399</f>
        <v>#REF!</v>
      </c>
    </row>
    <row r="1400" spans="1:27" hidden="1">
      <c r="A1400" s="18" t="s">
        <v>597</v>
      </c>
      <c r="B1400" s="18" t="s">
        <v>2313</v>
      </c>
      <c r="C1400" s="154" t="str">
        <f>VLOOKUP(A1400,'GIÁ CP'!$K$2:$M$2000,3,FALSE)</f>
        <v xml:space="preserve">Nhà cung cấp thiết bị </v>
      </c>
      <c r="D1400" s="43">
        <f>VLOOKUP($A1400,'Doanh thu'!$A$3:$Q$2000,9,FALSE)/1000000000</f>
        <v>38.610284772999997</v>
      </c>
      <c r="E1400" s="43">
        <f>VLOOKUP($A1400,'Doanh thu'!$A$3:$Q$2000,10,FALSE)/1000000000</f>
        <v>38.274215169000001</v>
      </c>
      <c r="F1400" s="43">
        <f>VLOOKUP($A1400,'Doanh thu'!$A$3:$Q$2000,11,FALSE)/1000000000</f>
        <v>37.696548839000002</v>
      </c>
      <c r="G1400" s="43">
        <f>VLOOKUP($A1400,'Doanh thu'!$A$3:$Q$2000,12,FALSE)/1000000000</f>
        <v>33.380357629000002</v>
      </c>
      <c r="H1400" s="43">
        <f>VLOOKUP($A1400,LNST!$A$3:$Q$1635,9,FALSE)/1000000000</f>
        <v>2.955663838</v>
      </c>
      <c r="I1400" s="43">
        <f>VLOOKUP($A1400,LNST!$A$3:$Q$1635,10,FALSE)/1000000000</f>
        <v>2.5608674790000001</v>
      </c>
      <c r="J1400" s="43">
        <f>VLOOKUP($A1400,LNST!$A$3:$Q$1635,11,FALSE)/1000000000</f>
        <v>3.574317443</v>
      </c>
      <c r="K1400" s="43">
        <f>VLOOKUP($A1400,LNST!$A$3:$Q$1635,12,FALSE)/1000000000</f>
        <v>1.430473485</v>
      </c>
      <c r="L1400" s="45">
        <f>VLOOKUP($A1400,'Doanh thu'!$A$3:$Q$2000,14,FALSE)</f>
        <v>0.13026461126950886</v>
      </c>
      <c r="M1400" s="45">
        <f>VLOOKUP($A1400,'Doanh thu'!$A$3:$Q$2000,15,FALSE)</f>
        <v>0.11427361016769944</v>
      </c>
      <c r="N1400" s="45">
        <f>VLOOKUP($A1400,'Doanh thu'!$A$3:$Q$2000,16,FALSE)</f>
        <v>1.848426835485769E-2</v>
      </c>
      <c r="O1400" s="45">
        <f>VLOOKUP($A1400,'Doanh thu'!$A$3:$Q$2000,17,FALSE)</f>
        <v>-1.9615388473317362E-2</v>
      </c>
      <c r="P1400" s="45">
        <f>VLOOKUP($A1400,LNST!$A$3:$R$1635,14,FALSE)</f>
        <v>0.51110331857998315</v>
      </c>
      <c r="Q1400" s="45">
        <f>VLOOKUP($A1400,LNST!$A$3:$R$1635,15,FALSE)</f>
        <v>0.26306563591770765</v>
      </c>
      <c r="R1400" s="45">
        <f>VLOOKUP($A1400,LNST!$A$3:$R$1635,16,FALSE)</f>
        <v>0.52784518129791447</v>
      </c>
      <c r="S1400" s="45">
        <f>VLOOKUP($A1400,LNST!$A$3:$R$1635,17,FALSE)</f>
        <v>-0.29495826185455176</v>
      </c>
      <c r="T1400" s="45">
        <f>VLOOKUP($A1400,LNG!$A$2:$H$1999,4,FALSE)/(D1400*10^9)</f>
        <v>0.12806507318116847</v>
      </c>
      <c r="U1400" s="45">
        <f>VLOOKUP($A1400,LNG!$A$2:$H$1999,5,FALSE)/(E1400*10^9)</f>
        <v>0.16119039770662372</v>
      </c>
      <c r="V1400" s="45">
        <f>VLOOKUP($A1400,LNG!$A$2:$H$1999,6,FALSE)/(F1400*10^9)</f>
        <v>0.16387385252118675</v>
      </c>
      <c r="W1400" s="45">
        <f>VLOOKUP($A1400,LNG!$A$2:$H$1999,7,FALSE)/(G1400*10^9)</f>
        <v>0.19034330939822056</v>
      </c>
      <c r="X1400" s="45">
        <f>VLOOKUP($A1400,'LNST năm'!$A$2:$I$2000,8,FALSE)</f>
        <v>0.31549753229387739</v>
      </c>
      <c r="Y1400" s="45">
        <f>VLOOKUP($A1400,'LNST năm'!$A$2:$I$2000,9,FALSE)</f>
        <v>9.5975272985235893E-2</v>
      </c>
      <c r="Z1400" s="46" t="e">
        <f>VLOOKUP($A1400,LNG!$A$2:$H$1999,9,FALSE)</f>
        <v>#REF!</v>
      </c>
      <c r="AA1400" s="162" t="e">
        <f>VLOOKUP($A1400,'GIÁ CP'!$A$2:$D$2000,4,FALSE)/Z1400</f>
        <v>#REF!</v>
      </c>
    </row>
    <row r="1401" spans="1:27" hidden="1">
      <c r="A1401" s="18" t="s">
        <v>173</v>
      </c>
      <c r="B1401" s="18" t="s">
        <v>1851</v>
      </c>
      <c r="C1401" s="154" t="str">
        <f>VLOOKUP(A1401,'GIÁ CP'!$K$2:$M$2000,3,FALSE)</f>
        <v xml:space="preserve">Xây dựng </v>
      </c>
      <c r="D1401" s="43">
        <f>VLOOKUP($A1401,'Doanh thu'!$A$3:$Q$2000,9,FALSE)/1000000000</f>
        <v>731.86049320400002</v>
      </c>
      <c r="E1401" s="43">
        <f>VLOOKUP($A1401,'Doanh thu'!$A$3:$Q$2000,10,FALSE)/1000000000</f>
        <v>565.69383952099997</v>
      </c>
      <c r="F1401" s="43">
        <f>VLOOKUP($A1401,'Doanh thu'!$A$3:$Q$2000,11,FALSE)/1000000000</f>
        <v>1276.1619249519999</v>
      </c>
      <c r="G1401" s="43">
        <f>VLOOKUP($A1401,'Doanh thu'!$A$3:$Q$2000,12,FALSE)/1000000000</f>
        <v>341.26506358900002</v>
      </c>
      <c r="H1401" s="43">
        <f>VLOOKUP($A1401,LNST!$A$3:$Q$1635,9,FALSE)/1000000000</f>
        <v>30.460369301</v>
      </c>
      <c r="I1401" s="43">
        <f>VLOOKUP($A1401,LNST!$A$3:$Q$1635,10,FALSE)/1000000000</f>
        <v>40.107486027999997</v>
      </c>
      <c r="J1401" s="43">
        <f>VLOOKUP($A1401,LNST!$A$3:$Q$1635,11,FALSE)/1000000000</f>
        <v>59.535791261</v>
      </c>
      <c r="K1401" s="43">
        <f>VLOOKUP($A1401,LNST!$A$3:$Q$1635,12,FALSE)/1000000000</f>
        <v>15.578590440999999</v>
      </c>
      <c r="L1401" s="45">
        <f>VLOOKUP($A1401,'Doanh thu'!$A$3:$Q$2000,14,FALSE)</f>
        <v>-1.6733010597687219E-2</v>
      </c>
      <c r="M1401" s="45">
        <f>VLOOKUP($A1401,'Doanh thu'!$A$3:$Q$2000,15,FALSE)</f>
        <v>-0.1351651366996961</v>
      </c>
      <c r="N1401" s="45">
        <f>VLOOKUP($A1401,'Doanh thu'!$A$3:$Q$2000,16,FALSE)</f>
        <v>0.15179256302110206</v>
      </c>
      <c r="O1401" s="45">
        <f>VLOOKUP($A1401,'Doanh thu'!$A$3:$Q$2000,17,FALSE)</f>
        <v>-0.20326507923426523</v>
      </c>
      <c r="P1401" s="45">
        <f>VLOOKUP($A1401,LNST!$A$3:$R$1635,14,FALSE)</f>
        <v>-0.30029376981958922</v>
      </c>
      <c r="Q1401" s="45">
        <f>VLOOKUP($A1401,LNST!$A$3:$R$1635,15,FALSE)</f>
        <v>0.10086150995205151</v>
      </c>
      <c r="R1401" s="45">
        <f>VLOOKUP($A1401,LNST!$A$3:$R$1635,16,FALSE)</f>
        <v>1.2054826041937825</v>
      </c>
      <c r="S1401" s="45">
        <f>VLOOKUP($A1401,LNST!$A$3:$R$1635,17,FALSE)</f>
        <v>-0.22272276128239682</v>
      </c>
      <c r="T1401" s="45">
        <f>VLOOKUP($A1401,LNG!$A$2:$H$1999,4,FALSE)/(D1401*10^9)</f>
        <v>7.4711600428961578E-2</v>
      </c>
      <c r="U1401" s="45">
        <f>VLOOKUP($A1401,LNG!$A$2:$H$1999,5,FALSE)/(E1401*10^9)</f>
        <v>0.14734708948143974</v>
      </c>
      <c r="V1401" s="45">
        <f>VLOOKUP($A1401,LNG!$A$2:$H$1999,6,FALSE)/(F1401*10^9)</f>
        <v>4.6662442185963035E-2</v>
      </c>
      <c r="W1401" s="45">
        <f>VLOOKUP($A1401,LNG!$A$2:$H$1999,7,FALSE)/(G1401*10^9)</f>
        <v>0.31310516804229988</v>
      </c>
      <c r="X1401" s="45">
        <f>VLOOKUP($A1401,'LNST năm'!$A$2:$I$2000,8,FALSE)</f>
        <v>0.24198973707725299</v>
      </c>
      <c r="Y1401" s="45">
        <f>VLOOKUP($A1401,'LNST năm'!$A$2:$I$2000,9,FALSE)</f>
        <v>-7.7271239377988521E-2</v>
      </c>
      <c r="Z1401" s="46" t="e">
        <f>VLOOKUP($A1401,LNG!$A$2:$H$1999,9,FALSE)</f>
        <v>#REF!</v>
      </c>
      <c r="AA1401" s="162" t="e">
        <f>VLOOKUP($A1401,'GIÁ CP'!$A$2:$D$2000,4,FALSE)/Z1401</f>
        <v>#REF!</v>
      </c>
    </row>
    <row r="1402" spans="1:27">
      <c r="A1402" s="18" t="s">
        <v>3491</v>
      </c>
      <c r="B1402" s="18" t="s">
        <v>3492</v>
      </c>
      <c r="C1402" s="154" t="str">
        <f>VLOOKUP(A1402,'GIÁ CP'!$K$2:$M$2000,3,FALSE)</f>
        <v xml:space="preserve">Chăm sóc y tế </v>
      </c>
      <c r="D1402" s="43">
        <f>VLOOKUP($A1402,'Doanh thu'!$A$3:$Q$2000,9,FALSE)/1000000000</f>
        <v>122.84684094399999</v>
      </c>
      <c r="E1402" s="43">
        <f>VLOOKUP($A1402,'Doanh thu'!$A$3:$Q$2000,10,FALSE)/1000000000</f>
        <v>145.60445903499999</v>
      </c>
      <c r="F1402" s="43">
        <f>VLOOKUP($A1402,'Doanh thu'!$A$3:$Q$2000,11,FALSE)/1000000000</f>
        <v>147.677726654</v>
      </c>
      <c r="G1402" s="43">
        <f>VLOOKUP($A1402,'Doanh thu'!$A$3:$Q$2000,12,FALSE)/1000000000</f>
        <v>117.378990875</v>
      </c>
      <c r="H1402" s="43">
        <f>VLOOKUP($A1402,LNST!$A$3:$Q$1635,9,FALSE)/1000000000</f>
        <v>-19.236596113000001</v>
      </c>
      <c r="I1402" s="43">
        <f>VLOOKUP($A1402,LNST!$A$3:$Q$1635,10,FALSE)/1000000000</f>
        <v>-20.572628323</v>
      </c>
      <c r="J1402" s="43">
        <f>VLOOKUP($A1402,LNST!$A$3:$Q$1635,11,FALSE)/1000000000</f>
        <v>-18.567295905999998</v>
      </c>
      <c r="K1402" s="43">
        <f>VLOOKUP($A1402,LNST!$A$3:$Q$1635,12,FALSE)/1000000000</f>
        <v>-46.298343703999997</v>
      </c>
      <c r="L1402" s="45">
        <f>VLOOKUP($A1402,'Doanh thu'!$A$3:$Q$2000,14,FALSE)</f>
        <v>-5.5040747228496202E-2</v>
      </c>
      <c r="M1402" s="45">
        <f>VLOOKUP($A1402,'Doanh thu'!$A$3:$Q$2000,15,FALSE)</f>
        <v>0.32439894451458562</v>
      </c>
      <c r="N1402" s="45">
        <f>VLOOKUP($A1402,'Doanh thu'!$A$3:$Q$2000,16,FALSE)</f>
        <v>0.36992757888104338</v>
      </c>
      <c r="O1402" s="45">
        <f>VLOOKUP($A1402,'Doanh thu'!$A$3:$Q$2000,17,FALSE)</f>
        <v>0.25663441227461981</v>
      </c>
      <c r="P1402" s="45">
        <f>VLOOKUP($A1402,LNST!$A$3:$R$1635,14,FALSE)</f>
        <v>-1.4987072456063322</v>
      </c>
      <c r="Q1402" s="45">
        <f>VLOOKUP($A1402,LNST!$A$3:$R$1635,15,FALSE)</f>
        <v>-3.2244145103106514</v>
      </c>
      <c r="R1402" s="45">
        <f>VLOOKUP($A1402,LNST!$A$3:$R$1635,16,FALSE)</f>
        <v>-5.9995485506245561E-2</v>
      </c>
      <c r="S1402" s="45">
        <f>VLOOKUP($A1402,LNST!$A$3:$R$1635,17,FALSE)</f>
        <v>-0.33213643461799885</v>
      </c>
      <c r="T1402" s="45">
        <f>VLOOKUP($A1402,LNG!$A$2:$H$1999,4,FALSE)/(D1402*10^9)</f>
        <v>-6.1678136896120721E-2</v>
      </c>
      <c r="U1402" s="45">
        <f>VLOOKUP($A1402,LNG!$A$2:$H$1999,5,FALSE)/(E1402*10^9)</f>
        <v>8.3881430396744575E-2</v>
      </c>
      <c r="V1402" s="45">
        <f>VLOOKUP($A1402,LNG!$A$2:$H$1999,6,FALSE)/(F1402*10^9)</f>
        <v>9.2703802328129789E-2</v>
      </c>
      <c r="W1402" s="45">
        <f>VLOOKUP($A1402,LNG!$A$2:$H$1999,7,FALSE)/(G1402*10^9)</f>
        <v>8.1990694537907874E-2</v>
      </c>
      <c r="X1402" s="45">
        <f>VLOOKUP($A1402,'LNST năm'!$A$2:$I$2000,8,FALSE)</f>
        <v>-1</v>
      </c>
      <c r="Y1402" s="45">
        <f>VLOOKUP($A1402,'LNST năm'!$A$2:$I$2000,9,FALSE)</f>
        <v>-1</v>
      </c>
      <c r="Z1402" s="46" t="e">
        <f>VLOOKUP($A1402,LNG!$A$2:$H$1999,9,FALSE)</f>
        <v>#REF!</v>
      </c>
      <c r="AA1402" s="162" t="e">
        <f>VLOOKUP($A1402,'GIÁ CP'!$A$2:$D$2000,4,FALSE)/Z1402</f>
        <v>#REF!</v>
      </c>
    </row>
    <row r="1403" spans="1:27" hidden="1">
      <c r="A1403" s="18" t="s">
        <v>17</v>
      </c>
      <c r="B1403" s="18" t="s">
        <v>1668</v>
      </c>
      <c r="C1403" s="154" t="str">
        <f>VLOOKUP(A1403,'GIÁ CP'!$K$2:$M$2000,3,FALSE)</f>
        <v xml:space="preserve">Xây dựng </v>
      </c>
      <c r="D1403" s="43">
        <f>VLOOKUP($A1403,'Doanh thu'!$A$3:$Q$2000,9,FALSE)/1000000000</f>
        <v>117.973529093</v>
      </c>
      <c r="E1403" s="43">
        <f>VLOOKUP($A1403,'Doanh thu'!$A$3:$Q$2000,10,FALSE)/1000000000</f>
        <v>189.94911846900001</v>
      </c>
      <c r="F1403" s="43">
        <f>VLOOKUP($A1403,'Doanh thu'!$A$3:$Q$2000,11,FALSE)/1000000000</f>
        <v>562.24317008599996</v>
      </c>
      <c r="G1403" s="43">
        <f>VLOOKUP($A1403,'Doanh thu'!$A$3:$Q$2000,12,FALSE)/1000000000</f>
        <v>63.015458144</v>
      </c>
      <c r="H1403" s="43">
        <f>VLOOKUP($A1403,LNST!$A$3:$Q$1635,9,FALSE)/1000000000</f>
        <v>5.5657643500000002</v>
      </c>
      <c r="I1403" s="43">
        <f>VLOOKUP($A1403,LNST!$A$3:$Q$1635,10,FALSE)/1000000000</f>
        <v>3.0865456240000002</v>
      </c>
      <c r="J1403" s="43">
        <f>VLOOKUP($A1403,LNST!$A$3:$Q$1635,11,FALSE)/1000000000</f>
        <v>98.186900086999998</v>
      </c>
      <c r="K1403" s="43">
        <f>VLOOKUP($A1403,LNST!$A$3:$Q$1635,12,FALSE)/1000000000</f>
        <v>-21.356676076999999</v>
      </c>
      <c r="L1403" s="45">
        <f>VLOOKUP($A1403,'Doanh thu'!$A$3:$Q$2000,14,FALSE)</f>
        <v>6.1227362959351215</v>
      </c>
      <c r="M1403" s="45">
        <f>VLOOKUP($A1403,'Doanh thu'!$A$3:$Q$2000,15,FALSE)</f>
        <v>17.352062625962439</v>
      </c>
      <c r="N1403" s="45">
        <f>VLOOKUP($A1403,'Doanh thu'!$A$3:$Q$2000,16,FALSE)</f>
        <v>1.2095194800394276</v>
      </c>
      <c r="O1403" s="45">
        <f>VLOOKUP($A1403,'Doanh thu'!$A$3:$Q$2000,17,FALSE)</f>
        <v>5.7183837026822157</v>
      </c>
      <c r="P1403" s="45">
        <f>VLOOKUP($A1403,LNST!$A$3:$R$1635,14,FALSE)</f>
        <v>1.471114566275858</v>
      </c>
      <c r="Q1403" s="45">
        <f>VLOOKUP($A1403,LNST!$A$3:$R$1635,15,FALSE)</f>
        <v>1.3193003108961878</v>
      </c>
      <c r="R1403" s="45">
        <f>VLOOKUP($A1403,LNST!$A$3:$R$1635,16,FALSE)</f>
        <v>-2.380219304383107E-2</v>
      </c>
      <c r="S1403" s="45">
        <f>VLOOKUP($A1403,LNST!$A$3:$R$1635,17,FALSE)</f>
        <v>-3.1884016945779945</v>
      </c>
      <c r="T1403" s="45">
        <f>VLOOKUP($A1403,LNG!$A$2:$H$1999,4,FALSE)/(D1403*10^9)</f>
        <v>-1.9574225656838638E-3</v>
      </c>
      <c r="U1403" s="45">
        <f>VLOOKUP($A1403,LNG!$A$2:$H$1999,5,FALSE)/(E1403*10^9)</f>
        <v>7.7090960721619875E-2</v>
      </c>
      <c r="V1403" s="45">
        <f>VLOOKUP($A1403,LNG!$A$2:$H$1999,6,FALSE)/(F1403*10^9)</f>
        <v>1.7226587546663331E-2</v>
      </c>
      <c r="W1403" s="45">
        <f>VLOOKUP($A1403,LNG!$A$2:$H$1999,7,FALSE)/(G1403*10^9)</f>
        <v>2.2470735524356802</v>
      </c>
      <c r="X1403" s="45">
        <f>VLOOKUP($A1403,'LNST năm'!$A$2:$I$2000,8,FALSE)</f>
        <v>0.35665960583773498</v>
      </c>
      <c r="Y1403" s="45">
        <f>VLOOKUP($A1403,'LNST năm'!$A$2:$I$2000,9,FALSE)</f>
        <v>0.55122661636071157</v>
      </c>
      <c r="Z1403" s="46" t="e">
        <f>VLOOKUP($A1403,LNG!$A$2:$H$1999,9,FALSE)</f>
        <v>#REF!</v>
      </c>
      <c r="AA1403" s="162" t="e">
        <f>VLOOKUP($A1403,'GIÁ CP'!$A$2:$D$2000,4,FALSE)/Z1403</f>
        <v>#REF!</v>
      </c>
    </row>
    <row r="1404" spans="1:27" hidden="1">
      <c r="A1404" s="18" t="s">
        <v>450</v>
      </c>
      <c r="B1404" s="18" t="s">
        <v>2165</v>
      </c>
      <c r="C1404" s="154" t="str">
        <f>VLOOKUP(A1404,'GIÁ CP'!$K$2:$M$2000,3,FALSE)</f>
        <v xml:space="preserve">Bất động sản </v>
      </c>
      <c r="D1404" s="43">
        <f>VLOOKUP($A1404,'Doanh thu'!$A$3:$Q$2000,9,FALSE)/1000000000</f>
        <v>3.9504548650000002</v>
      </c>
      <c r="E1404" s="43">
        <f>VLOOKUP($A1404,'Doanh thu'!$A$3:$Q$2000,10,FALSE)/1000000000</f>
        <v>23.912357271000001</v>
      </c>
      <c r="F1404" s="43">
        <f>VLOOKUP($A1404,'Doanh thu'!$A$3:$Q$2000,11,FALSE)/1000000000</f>
        <v>239.77715673500001</v>
      </c>
      <c r="G1404" s="43">
        <f>VLOOKUP($A1404,'Doanh thu'!$A$3:$Q$2000,12,FALSE)/1000000000</f>
        <v>169.31805484200001</v>
      </c>
      <c r="H1404" s="43">
        <f>VLOOKUP($A1404,LNST!$A$3:$Q$1635,9,FALSE)/1000000000</f>
        <v>1.1397851429999999</v>
      </c>
      <c r="I1404" s="43">
        <f>VLOOKUP($A1404,LNST!$A$3:$Q$1635,10,FALSE)/1000000000</f>
        <v>3.4753390990000002</v>
      </c>
      <c r="J1404" s="43">
        <f>VLOOKUP($A1404,LNST!$A$3:$Q$1635,11,FALSE)/1000000000</f>
        <v>12.571675848</v>
      </c>
      <c r="K1404" s="43">
        <f>VLOOKUP($A1404,LNST!$A$3:$Q$1635,12,FALSE)/1000000000</f>
        <v>12.047184743000001</v>
      </c>
      <c r="L1404" s="45">
        <f>VLOOKUP($A1404,'Doanh thu'!$A$3:$Q$2000,14,FALSE)</f>
        <v>-8.8897660255437532E-3</v>
      </c>
      <c r="M1404" s="45">
        <f>VLOOKUP($A1404,'Doanh thu'!$A$3:$Q$2000,15,FALSE)</f>
        <v>1.2129296720553968</v>
      </c>
      <c r="N1404" s="45">
        <f>VLOOKUP($A1404,'Doanh thu'!$A$3:$Q$2000,16,FALSE)</f>
        <v>20.240683513734002</v>
      </c>
      <c r="O1404" s="45">
        <f>VLOOKUP($A1404,'Doanh thu'!$A$3:$Q$2000,17,FALSE)</f>
        <v>17.043398006940826</v>
      </c>
      <c r="P1404" s="45">
        <f>VLOOKUP($A1404,LNST!$A$3:$R$1635,14,FALSE)</f>
        <v>4.5749777639959657</v>
      </c>
      <c r="Q1404" s="45">
        <f>VLOOKUP($A1404,LNST!$A$3:$R$1635,15,FALSE)</f>
        <v>10.177407770530211</v>
      </c>
      <c r="R1404" s="45">
        <f>VLOOKUP($A1404,LNST!$A$3:$R$1635,16,FALSE)</f>
        <v>3.3291375157707201</v>
      </c>
      <c r="S1404" s="45">
        <f>VLOOKUP($A1404,LNST!$A$3:$R$1635,17,FALSE)</f>
        <v>5.7547687599726345</v>
      </c>
      <c r="T1404" s="45">
        <f>VLOOKUP($A1404,LNG!$A$2:$H$1999,4,FALSE)/(D1404*10^9)</f>
        <v>0.71241638271444974</v>
      </c>
      <c r="U1404" s="45">
        <f>VLOOKUP($A1404,LNG!$A$2:$H$1999,5,FALSE)/(E1404*10^9)</f>
        <v>9.8527984978599811E-2</v>
      </c>
      <c r="V1404" s="45">
        <f>VLOOKUP($A1404,LNG!$A$2:$H$1999,6,FALSE)/(F1404*10^9)</f>
        <v>2.9215615571512251E-2</v>
      </c>
      <c r="W1404" s="45">
        <f>VLOOKUP($A1404,LNG!$A$2:$H$1999,7,FALSE)/(G1404*10^9)</f>
        <v>0.47572721586108996</v>
      </c>
      <c r="X1404" s="45">
        <f>VLOOKUP($A1404,'LNST năm'!$A$2:$I$2000,8,FALSE)</f>
        <v>3.9661988553936371</v>
      </c>
      <c r="Y1404" s="45">
        <f>VLOOKUP($A1404,'LNST năm'!$A$2:$I$2000,9,FALSE)</f>
        <v>0.5724708994065506</v>
      </c>
      <c r="Z1404" s="46" t="e">
        <f>VLOOKUP($A1404,LNG!$A$2:$H$1999,9,FALSE)</f>
        <v>#REF!</v>
      </c>
      <c r="AA1404" s="162" t="e">
        <f>VLOOKUP($A1404,'GIÁ CP'!$A$2:$D$2000,4,FALSE)/Z1404</f>
        <v>#REF!</v>
      </c>
    </row>
    <row r="1405" spans="1:27" hidden="1">
      <c r="A1405" s="18" t="s">
        <v>489</v>
      </c>
      <c r="B1405" s="18" t="s">
        <v>2201</v>
      </c>
      <c r="C1405" s="154" t="str">
        <f>VLOOKUP(A1405,'GIÁ CP'!$K$2:$M$2000,3,FALSE)</f>
        <v xml:space="preserve">Xây dựng </v>
      </c>
      <c r="D1405" s="43">
        <f>VLOOKUP($A1405,'Doanh thu'!$A$3:$Q$2000,9,FALSE)/1000000000</f>
        <v>6.5978078709999997</v>
      </c>
      <c r="E1405" s="43">
        <f>VLOOKUP($A1405,'Doanh thu'!$A$3:$Q$2000,10,FALSE)/1000000000</f>
        <v>7.0329285349999999</v>
      </c>
      <c r="F1405" s="43">
        <f>VLOOKUP($A1405,'Doanh thu'!$A$3:$Q$2000,11,FALSE)/1000000000</f>
        <v>15.583044095</v>
      </c>
      <c r="G1405" s="43">
        <f>VLOOKUP($A1405,'Doanh thu'!$A$3:$Q$2000,12,FALSE)/1000000000</f>
        <v>11.845156297999999</v>
      </c>
      <c r="H1405" s="43">
        <f>VLOOKUP($A1405,LNST!$A$3:$Q$1635,9,FALSE)/1000000000</f>
        <v>4.6932639999999999E-3</v>
      </c>
      <c r="I1405" s="43">
        <f>VLOOKUP($A1405,LNST!$A$3:$Q$1635,10,FALSE)/1000000000</f>
        <v>4.3401500000000001E-3</v>
      </c>
      <c r="J1405" s="43">
        <f>VLOOKUP($A1405,LNST!$A$3:$Q$1635,11,FALSE)/1000000000</f>
        <v>0.12718956300000001</v>
      </c>
      <c r="K1405" s="43">
        <f>VLOOKUP($A1405,LNST!$A$3:$Q$1635,12,FALSE)/1000000000</f>
        <v>5.453327E-3</v>
      </c>
      <c r="L1405" s="45">
        <f>VLOOKUP($A1405,'Doanh thu'!$A$3:$Q$2000,14,FALSE)</f>
        <v>-0.36903845485531134</v>
      </c>
      <c r="M1405" s="45">
        <f>VLOOKUP($A1405,'Doanh thu'!$A$3:$Q$2000,15,FALSE)</f>
        <v>-0.39591780755927197</v>
      </c>
      <c r="N1405" s="45">
        <f>VLOOKUP($A1405,'Doanh thu'!$A$3:$Q$2000,16,FALSE)</f>
        <v>3.0260892342517809</v>
      </c>
      <c r="O1405" s="45">
        <f>VLOOKUP($A1405,'Doanh thu'!$A$3:$Q$2000,17,FALSE)</f>
        <v>-0.52327948618762699</v>
      </c>
      <c r="P1405" s="45">
        <f>VLOOKUP($A1405,LNST!$A$3:$R$1635,14,FALSE)</f>
        <v>-0.53809398161357247</v>
      </c>
      <c r="Q1405" s="45">
        <f>VLOOKUP($A1405,LNST!$A$3:$R$1635,15,FALSE)</f>
        <v>1.7944987621570982</v>
      </c>
      <c r="R1405" s="45">
        <f>VLOOKUP($A1405,LNST!$A$3:$R$1635,16,FALSE)</f>
        <v>0.79799633336976739</v>
      </c>
      <c r="S1405" s="45">
        <f>VLOOKUP($A1405,LNST!$A$3:$R$1635,17,FALSE)</f>
        <v>-0.69715092364262554</v>
      </c>
      <c r="T1405" s="45">
        <f>VLOOKUP($A1405,LNG!$A$2:$H$1999,4,FALSE)/(D1405*10^9)</f>
        <v>0.35327314504639051</v>
      </c>
      <c r="U1405" s="45">
        <f>VLOOKUP($A1405,LNG!$A$2:$H$1999,5,FALSE)/(E1405*10^9)</f>
        <v>0.34865272010047521</v>
      </c>
      <c r="V1405" s="45">
        <f>VLOOKUP($A1405,LNG!$A$2:$H$1999,6,FALSE)/(F1405*10^9)</f>
        <v>0.13679785188338067</v>
      </c>
      <c r="W1405" s="45">
        <f>VLOOKUP($A1405,LNG!$A$2:$H$1999,7,FALSE)/(G1405*10^9)</f>
        <v>0.15513434299809692</v>
      </c>
      <c r="X1405" s="45">
        <f>VLOOKUP($A1405,'LNST năm'!$A$2:$I$2000,8,FALSE)</f>
        <v>0.78229707937231463</v>
      </c>
      <c r="Y1405" s="45">
        <f>VLOOKUP($A1405,'LNST năm'!$A$2:$I$2000,9,FALSE)</f>
        <v>6.757924017788941E-2</v>
      </c>
      <c r="Z1405" s="46" t="e">
        <f>VLOOKUP($A1405,LNG!$A$2:$H$1999,9,FALSE)</f>
        <v>#REF!</v>
      </c>
      <c r="AA1405" s="162" t="e">
        <f>VLOOKUP($A1405,'GIÁ CP'!$A$2:$D$2000,4,FALSE)/Z1405</f>
        <v>#REF!</v>
      </c>
    </row>
    <row r="1406" spans="1:27">
      <c r="A1406" s="18" t="s">
        <v>88</v>
      </c>
      <c r="B1406" s="18" t="s">
        <v>1742</v>
      </c>
      <c r="C1406" s="154" t="str">
        <f>VLOOKUP(A1406,'GIÁ CP'!$K$2:$M$2000,3,FALSE)</f>
        <v xml:space="preserve">Nhựa, cao su &amp; sợi </v>
      </c>
      <c r="D1406" s="43">
        <f>VLOOKUP($A1406,'Doanh thu'!$A$3:$Q$2000,9,FALSE)/1000000000</f>
        <v>46.725940565000002</v>
      </c>
      <c r="E1406" s="43">
        <f>VLOOKUP($A1406,'Doanh thu'!$A$3:$Q$2000,10,FALSE)/1000000000</f>
        <v>55.859726068999997</v>
      </c>
      <c r="F1406" s="43">
        <f>VLOOKUP($A1406,'Doanh thu'!$A$3:$Q$2000,11,FALSE)/1000000000</f>
        <v>57.606840662000003</v>
      </c>
      <c r="G1406" s="43">
        <f>VLOOKUP($A1406,'Doanh thu'!$A$3:$Q$2000,12,FALSE)/1000000000</f>
        <v>57.772700409000002</v>
      </c>
      <c r="H1406" s="43">
        <f>VLOOKUP($A1406,LNST!$A$3:$Q$1635,9,FALSE)/1000000000</f>
        <v>3.4118034270000002</v>
      </c>
      <c r="I1406" s="43">
        <f>VLOOKUP($A1406,LNST!$A$3:$Q$1635,10,FALSE)/1000000000</f>
        <v>3.9872374019999999</v>
      </c>
      <c r="J1406" s="43">
        <f>VLOOKUP($A1406,LNST!$A$3:$Q$1635,11,FALSE)/1000000000</f>
        <v>3.4087317000000001</v>
      </c>
      <c r="K1406" s="43">
        <f>VLOOKUP($A1406,LNST!$A$3:$Q$1635,12,FALSE)/1000000000</f>
        <v>4.5636323430000001</v>
      </c>
      <c r="L1406" s="45">
        <f>VLOOKUP($A1406,'Doanh thu'!$A$3:$Q$2000,14,FALSE)</f>
        <v>-0.14456360350770034</v>
      </c>
      <c r="M1406" s="45">
        <f>VLOOKUP($A1406,'Doanh thu'!$A$3:$Q$2000,15,FALSE)</f>
        <v>0.20962365969391089</v>
      </c>
      <c r="N1406" s="45">
        <f>VLOOKUP($A1406,'Doanh thu'!$A$3:$Q$2000,16,FALSE)</f>
        <v>0.10981910766203387</v>
      </c>
      <c r="O1406" s="45">
        <f>VLOOKUP($A1406,'Doanh thu'!$A$3:$Q$2000,17,FALSE)</f>
        <v>0.2568163044679781</v>
      </c>
      <c r="P1406" s="45">
        <f>VLOOKUP($A1406,LNST!$A$3:$R$1635,14,FALSE)</f>
        <v>0.19953909751720683</v>
      </c>
      <c r="Q1406" s="45">
        <f>VLOOKUP($A1406,LNST!$A$3:$R$1635,15,FALSE)</f>
        <v>1.0112179055178097</v>
      </c>
      <c r="R1406" s="45">
        <f>VLOOKUP($A1406,LNST!$A$3:$R$1635,16,FALSE)</f>
        <v>-9.8961559537182442E-2</v>
      </c>
      <c r="S1406" s="45">
        <f>VLOOKUP($A1406,LNST!$A$3:$R$1635,17,FALSE)</f>
        <v>0.76792642042178838</v>
      </c>
      <c r="T1406" s="45">
        <f>VLOOKUP($A1406,LNG!$A$2:$H$1999,4,FALSE)/(D1406*10^9)</f>
        <v>0.17006453796143076</v>
      </c>
      <c r="U1406" s="45">
        <f>VLOOKUP($A1406,LNG!$A$2:$H$1999,5,FALSE)/(E1406*10^9)</f>
        <v>0.14408271911427373</v>
      </c>
      <c r="V1406" s="45">
        <f>VLOOKUP($A1406,LNG!$A$2:$H$1999,6,FALSE)/(F1406*10^9)</f>
        <v>0.18436727641975958</v>
      </c>
      <c r="W1406" s="45">
        <f>VLOOKUP($A1406,LNG!$A$2:$H$1999,7,FALSE)/(G1406*10^9)</f>
        <v>0.15104945292881886</v>
      </c>
      <c r="X1406" s="45">
        <f>VLOOKUP($A1406,'LNST năm'!$A$2:$I$2000,8,FALSE)</f>
        <v>0.16741247342561461</v>
      </c>
      <c r="Y1406" s="45">
        <f>VLOOKUP($A1406,'LNST năm'!$A$2:$I$2000,9,FALSE)</f>
        <v>0.13083704991909872</v>
      </c>
      <c r="Z1406" s="46" t="e">
        <f>VLOOKUP($A1406,LNG!$A$2:$H$1999,9,FALSE)</f>
        <v>#REF!</v>
      </c>
      <c r="AA1406" s="162" t="e">
        <f>VLOOKUP($A1406,'GIÁ CP'!$A$2:$D$2000,4,FALSE)/Z1406</f>
        <v>#REF!</v>
      </c>
    </row>
    <row r="1407" spans="1:27" hidden="1">
      <c r="A1407" s="18" t="s">
        <v>765</v>
      </c>
      <c r="B1407" s="18" t="s">
        <v>3130</v>
      </c>
      <c r="C1407" s="154" t="str">
        <f>VLOOKUP(A1407,'GIÁ CP'!$K$2:$M$2000,3,FALSE)</f>
        <v xml:space="preserve">Bất động sản </v>
      </c>
      <c r="D1407" s="43">
        <f>VLOOKUP($A1407,'Doanh thu'!$A$3:$Q$2000,9,FALSE)/1000000000</f>
        <v>1.667752009</v>
      </c>
      <c r="E1407" s="43">
        <f>VLOOKUP($A1407,'Doanh thu'!$A$3:$Q$2000,10,FALSE)/1000000000</f>
        <v>2.7582390810000001</v>
      </c>
      <c r="F1407" s="43">
        <f>VLOOKUP($A1407,'Doanh thu'!$A$3:$Q$2000,11,FALSE)/1000000000</f>
        <v>5.3740442399999999</v>
      </c>
      <c r="G1407" s="43">
        <f>VLOOKUP($A1407,'Doanh thu'!$A$3:$Q$2000,12,FALSE)/1000000000</f>
        <v>2.987146058</v>
      </c>
      <c r="H1407" s="43">
        <f>VLOOKUP($A1407,LNST!$A$3:$Q$1635,9,FALSE)/1000000000</f>
        <v>0.18908883400000001</v>
      </c>
      <c r="I1407" s="43">
        <f>VLOOKUP($A1407,LNST!$A$3:$Q$1635,10,FALSE)/1000000000</f>
        <v>0.24926842499999999</v>
      </c>
      <c r="J1407" s="43">
        <f>VLOOKUP($A1407,LNST!$A$3:$Q$1635,11,FALSE)/1000000000</f>
        <v>0.588815427</v>
      </c>
      <c r="K1407" s="43">
        <f>VLOOKUP($A1407,LNST!$A$3:$Q$1635,12,FALSE)/1000000000</f>
        <v>0.341798781</v>
      </c>
      <c r="L1407" s="45">
        <f>VLOOKUP($A1407,'Doanh thu'!$A$3:$Q$2000,14,FALSE)</f>
        <v>-0.42331149258532641</v>
      </c>
      <c r="M1407" s="45">
        <f>VLOOKUP($A1407,'Doanh thu'!$A$3:$Q$2000,15,FALSE)</f>
        <v>0.62890822050571893</v>
      </c>
      <c r="N1407" s="45">
        <f>VLOOKUP($A1407,'Doanh thu'!$A$3:$Q$2000,16,FALSE)</f>
        <v>0.75964222868905829</v>
      </c>
      <c r="O1407" s="45">
        <f>VLOOKUP($A1407,'Doanh thu'!$A$3:$Q$2000,17,FALSE)</f>
        <v>1.0449683810907155</v>
      </c>
      <c r="P1407" s="45">
        <f>VLOOKUP($A1407,LNST!$A$3:$R$1635,14,FALSE)</f>
        <v>0.23451372502225112</v>
      </c>
      <c r="Q1407" s="45">
        <f>VLOOKUP($A1407,LNST!$A$3:$R$1635,15,FALSE)</f>
        <v>5.0361146884308164E-2</v>
      </c>
      <c r="R1407" s="45">
        <f>VLOOKUP($A1407,LNST!$A$3:$R$1635,16,FALSE)</f>
        <v>1.9689379376273441</v>
      </c>
      <c r="S1407" s="45">
        <f>VLOOKUP($A1407,LNST!$A$3:$R$1635,17,FALSE)</f>
        <v>2.6308160439003556</v>
      </c>
      <c r="T1407" s="45">
        <f>VLOOKUP($A1407,LNG!$A$2:$H$1999,4,FALSE)/(D1407*10^9)</f>
        <v>0.45368722622836904</v>
      </c>
      <c r="U1407" s="45">
        <f>VLOOKUP($A1407,LNG!$A$2:$H$1999,5,FALSE)/(E1407*10^9)</f>
        <v>0.34937511205541505</v>
      </c>
      <c r="V1407" s="45">
        <f>VLOOKUP($A1407,LNG!$A$2:$H$1999,6,FALSE)/(F1407*10^9)</f>
        <v>0.10090484480269184</v>
      </c>
      <c r="W1407" s="45">
        <f>VLOOKUP($A1407,LNG!$A$2:$H$1999,7,FALSE)/(G1407*10^9)</f>
        <v>1.0903945802304655</v>
      </c>
      <c r="X1407" s="45">
        <f>VLOOKUP($A1407,'LNST năm'!$A$2:$I$2000,8,FALSE)</f>
        <v>5.2383784049572439E-2</v>
      </c>
      <c r="Y1407" s="45">
        <f>VLOOKUP($A1407,'LNST năm'!$A$2:$I$2000,9,FALSE)</f>
        <v>0.11456207958909759</v>
      </c>
      <c r="Z1407" s="46" t="e">
        <f>VLOOKUP($A1407,LNG!$A$2:$H$1999,9,FALSE)</f>
        <v>#REF!</v>
      </c>
      <c r="AA1407" s="162" t="e">
        <f>VLOOKUP($A1407,'GIÁ CP'!$A$2:$D$2000,4,FALSE)/Z1407</f>
        <v>#REF!</v>
      </c>
    </row>
    <row r="1408" spans="1:27" hidden="1">
      <c r="A1408" s="18" t="s">
        <v>533</v>
      </c>
      <c r="B1408" s="18" t="s">
        <v>2250</v>
      </c>
      <c r="C1408" s="154" t="str">
        <f>VLOOKUP(A1408,'GIÁ CP'!$K$2:$M$2000,3,FALSE)</f>
        <v xml:space="preserve">Dịch vụ vận tải </v>
      </c>
      <c r="D1408" s="43">
        <f>VLOOKUP($A1408,'Doanh thu'!$A$3:$Q$2000,9,FALSE)/1000000000</f>
        <v>162.834271933</v>
      </c>
      <c r="E1408" s="43">
        <f>VLOOKUP($A1408,'Doanh thu'!$A$3:$Q$2000,10,FALSE)/1000000000</f>
        <v>183.24875408700001</v>
      </c>
      <c r="F1408" s="43">
        <f>VLOOKUP($A1408,'Doanh thu'!$A$3:$Q$2000,11,FALSE)/1000000000</f>
        <v>199.24629742499999</v>
      </c>
      <c r="G1408" s="43">
        <f>VLOOKUP($A1408,'Doanh thu'!$A$3:$Q$2000,12,FALSE)/1000000000</f>
        <v>190.51255831399999</v>
      </c>
      <c r="H1408" s="43">
        <f>VLOOKUP($A1408,LNST!$A$3:$Q$1635,9,FALSE)/1000000000</f>
        <v>8.4079437840000004</v>
      </c>
      <c r="I1408" s="43">
        <f>VLOOKUP($A1408,LNST!$A$3:$Q$1635,10,FALSE)/1000000000</f>
        <v>5.6626823880000003</v>
      </c>
      <c r="J1408" s="43">
        <f>VLOOKUP($A1408,LNST!$A$3:$Q$1635,11,FALSE)/1000000000</f>
        <v>26.202420922000002</v>
      </c>
      <c r="K1408" s="43">
        <f>VLOOKUP($A1408,LNST!$A$3:$Q$1635,12,FALSE)/1000000000</f>
        <v>20.180002141999999</v>
      </c>
      <c r="L1408" s="45">
        <f>VLOOKUP($A1408,'Doanh thu'!$A$3:$Q$2000,14,FALSE)</f>
        <v>0.42185715753418429</v>
      </c>
      <c r="M1408" s="45">
        <f>VLOOKUP($A1408,'Doanh thu'!$A$3:$Q$2000,15,FALSE)</f>
        <v>0.15203395375060788</v>
      </c>
      <c r="N1408" s="45">
        <f>VLOOKUP($A1408,'Doanh thu'!$A$3:$Q$2000,16,FALSE)</f>
        <v>0.19229020385803425</v>
      </c>
      <c r="O1408" s="45">
        <f>VLOOKUP($A1408,'Doanh thu'!$A$3:$Q$2000,17,FALSE)</f>
        <v>6.6267687819289408E-3</v>
      </c>
      <c r="P1408" s="45">
        <f>VLOOKUP($A1408,LNST!$A$3:$R$1635,14,FALSE)</f>
        <v>-0.61690046143931676</v>
      </c>
      <c r="Q1408" s="45">
        <f>VLOOKUP($A1408,LNST!$A$3:$R$1635,15,FALSE)</f>
        <v>-0.76797412425061162</v>
      </c>
      <c r="R1408" s="45">
        <f>VLOOKUP($A1408,LNST!$A$3:$R$1635,16,FALSE)</f>
        <v>3.1249164144251114E-2</v>
      </c>
      <c r="S1408" s="45">
        <f>VLOOKUP($A1408,LNST!$A$3:$R$1635,17,FALSE)</f>
        <v>0.32783091887893884</v>
      </c>
      <c r="T1408" s="45">
        <f>VLOOKUP($A1408,LNG!$A$2:$H$1999,4,FALSE)/(D1408*10^9)</f>
        <v>0.32967029747943916</v>
      </c>
      <c r="U1408" s="45">
        <f>VLOOKUP($A1408,LNG!$A$2:$H$1999,5,FALSE)/(E1408*10^9)</f>
        <v>0.23820754575103928</v>
      </c>
      <c r="V1408" s="45">
        <f>VLOOKUP($A1408,LNG!$A$2:$H$1999,6,FALSE)/(F1408*10^9)</f>
        <v>0.21065636002495466</v>
      </c>
      <c r="W1408" s="45">
        <f>VLOOKUP($A1408,LNG!$A$2:$H$1999,7,FALSE)/(G1408*10^9)</f>
        <v>0.35643115382493901</v>
      </c>
      <c r="X1408" s="45">
        <f>VLOOKUP($A1408,'LNST năm'!$A$2:$I$2000,8,FALSE)</f>
        <v>-0.36811750594013892</v>
      </c>
      <c r="Y1408" s="45">
        <f>VLOOKUP($A1408,'LNST năm'!$A$2:$I$2000,9,FALSE)</f>
        <v>0.57560904340272923</v>
      </c>
      <c r="Z1408" s="46" t="e">
        <f>VLOOKUP($A1408,LNG!$A$2:$H$1999,9,FALSE)</f>
        <v>#REF!</v>
      </c>
      <c r="AA1408" s="162" t="e">
        <f>VLOOKUP($A1408,'GIÁ CP'!$A$2:$D$2000,4,FALSE)/Z1408</f>
        <v>#REF!</v>
      </c>
    </row>
    <row r="1409" spans="1:27" hidden="1">
      <c r="A1409" s="18" t="s">
        <v>1319</v>
      </c>
      <c r="B1409" s="18" t="s">
        <v>3026</v>
      </c>
      <c r="C1409" s="154" t="str">
        <f>VLOOKUP(A1409,'GIÁ CP'!$K$2:$M$2000,3,FALSE)</f>
        <v xml:space="preserve">Xây dựng </v>
      </c>
      <c r="D1409" s="43">
        <f>VLOOKUP($A1409,'Doanh thu'!$A$3:$Q$2000,9,FALSE)/1000000000</f>
        <v>20.016896196000001</v>
      </c>
      <c r="E1409" s="43">
        <f>VLOOKUP($A1409,'Doanh thu'!$A$3:$Q$2000,10,FALSE)/1000000000</f>
        <v>30.499771035999999</v>
      </c>
      <c r="F1409" s="43">
        <f>VLOOKUP($A1409,'Doanh thu'!$A$3:$Q$2000,11,FALSE)/1000000000</f>
        <v>29.070237875</v>
      </c>
      <c r="G1409" s="43">
        <f>VLOOKUP($A1409,'Doanh thu'!$A$3:$Q$2000,12,FALSE)/1000000000</f>
        <v>17.932931511</v>
      </c>
      <c r="H1409" s="43">
        <f>VLOOKUP($A1409,LNST!$A$3:$Q$1635,9,FALSE)/1000000000</f>
        <v>7.3574439720000004</v>
      </c>
      <c r="I1409" s="43">
        <f>VLOOKUP($A1409,LNST!$A$3:$Q$1635,10,FALSE)/1000000000</f>
        <v>15.038830255000001</v>
      </c>
      <c r="J1409" s="43">
        <f>VLOOKUP($A1409,LNST!$A$3:$Q$1635,11,FALSE)/1000000000</f>
        <v>11.963920707</v>
      </c>
      <c r="K1409" s="43">
        <f>VLOOKUP($A1409,LNST!$A$3:$Q$1635,12,FALSE)/1000000000</f>
        <v>6.3092355019999999</v>
      </c>
      <c r="L1409" s="45">
        <f>VLOOKUP($A1409,'Doanh thu'!$A$3:$Q$2000,14,FALSE)</f>
        <v>6.055889608020204E-2</v>
      </c>
      <c r="M1409" s="45">
        <f>VLOOKUP($A1409,'Doanh thu'!$A$3:$Q$2000,15,FALSE)</f>
        <v>1.3159086230050821E-2</v>
      </c>
      <c r="N1409" s="45">
        <f>VLOOKUP($A1409,'Doanh thu'!$A$3:$Q$2000,16,FALSE)</f>
        <v>0.21492567155551712</v>
      </c>
      <c r="O1409" s="45">
        <f>VLOOKUP($A1409,'Doanh thu'!$A$3:$Q$2000,17,FALSE)</f>
        <v>0.17048790926470428</v>
      </c>
      <c r="P1409" s="45">
        <f>VLOOKUP($A1409,LNST!$A$3:$R$1635,14,FALSE)</f>
        <v>1.1263934332655783</v>
      </c>
      <c r="Q1409" s="45">
        <f>VLOOKUP($A1409,LNST!$A$3:$R$1635,15,FALSE)</f>
        <v>0.36701869759777733</v>
      </c>
      <c r="R1409" s="45">
        <f>VLOOKUP($A1409,LNST!$A$3:$R$1635,16,FALSE)</f>
        <v>0.11985204118367643</v>
      </c>
      <c r="S1409" s="45">
        <f>VLOOKUP($A1409,LNST!$A$3:$R$1635,17,FALSE)</f>
        <v>0.53538398031718115</v>
      </c>
      <c r="T1409" s="45">
        <f>VLOOKUP($A1409,LNG!$A$2:$H$1999,4,FALSE)/(D1409*10^9)</f>
        <v>0.38666915535819568</v>
      </c>
      <c r="U1409" s="45">
        <f>VLOOKUP($A1409,LNG!$A$2:$H$1999,5,FALSE)/(E1409*10^9)</f>
        <v>0.37097166869367709</v>
      </c>
      <c r="V1409" s="45">
        <f>VLOOKUP($A1409,LNG!$A$2:$H$1999,6,FALSE)/(F1409*10^9)</f>
        <v>0.68297341918465471</v>
      </c>
      <c r="W1409" s="45">
        <f>VLOOKUP($A1409,LNG!$A$2:$H$1999,7,FALSE)/(G1409*10^9)</f>
        <v>1.0055113042694317</v>
      </c>
      <c r="X1409" s="45">
        <f>VLOOKUP($A1409,'LNST năm'!$A$2:$I$2000,8,FALSE)</f>
        <v>0.3534459137572879</v>
      </c>
      <c r="Y1409" s="45">
        <f>VLOOKUP($A1409,'LNST năm'!$A$2:$I$2000,9,FALSE)</f>
        <v>0.14205436943590755</v>
      </c>
      <c r="Z1409" s="46" t="e">
        <f>VLOOKUP($A1409,LNG!$A$2:$H$1999,9,FALSE)</f>
        <v>#REF!</v>
      </c>
      <c r="AA1409" s="162" t="e">
        <f>VLOOKUP($A1409,'GIÁ CP'!$A$2:$D$2000,4,FALSE)/Z1409</f>
        <v>#REF!</v>
      </c>
    </row>
    <row r="1410" spans="1:27" hidden="1">
      <c r="A1410" s="18" t="s">
        <v>830</v>
      </c>
      <c r="B1410" s="18" t="s">
        <v>3103</v>
      </c>
      <c r="C1410" s="154" t="str">
        <f>VLOOKUP(A1410,'GIÁ CP'!$K$2:$M$2000,3,FALSE)</f>
        <v xml:space="preserve">Dịch vụ vận tải </v>
      </c>
      <c r="D1410" s="43">
        <f>VLOOKUP($A1410,'Doanh thu'!$A$3:$Q$2000,9,FALSE)/1000000000</f>
        <v>68.041619703999999</v>
      </c>
      <c r="E1410" s="43">
        <f>VLOOKUP($A1410,'Doanh thu'!$A$3:$Q$2000,10,FALSE)/1000000000</f>
        <v>71.621929519000005</v>
      </c>
      <c r="F1410" s="43">
        <f>VLOOKUP($A1410,'Doanh thu'!$A$3:$Q$2000,11,FALSE)/1000000000</f>
        <v>93.830627719999995</v>
      </c>
      <c r="G1410" s="43">
        <f>VLOOKUP($A1410,'Doanh thu'!$A$3:$Q$2000,12,FALSE)/1000000000</f>
        <v>73.875809551000003</v>
      </c>
      <c r="H1410" s="43">
        <f>VLOOKUP($A1410,LNST!$A$3:$Q$1635,9,FALSE)/1000000000</f>
        <v>3.134445146</v>
      </c>
      <c r="I1410" s="43">
        <f>VLOOKUP($A1410,LNST!$A$3:$Q$1635,10,FALSE)/1000000000</f>
        <v>2.8920781340000001</v>
      </c>
      <c r="J1410" s="43">
        <f>VLOOKUP($A1410,LNST!$A$3:$Q$1635,11,FALSE)/1000000000</f>
        <v>2.576099895</v>
      </c>
      <c r="K1410" s="43">
        <f>VLOOKUP($A1410,LNST!$A$3:$Q$1635,12,FALSE)/1000000000</f>
        <v>2.7051186070000002</v>
      </c>
      <c r="L1410" s="45">
        <f>VLOOKUP($A1410,'Doanh thu'!$A$3:$Q$2000,14,FALSE)</f>
        <v>0.10374037102225526</v>
      </c>
      <c r="M1410" s="45">
        <f>VLOOKUP($A1410,'Doanh thu'!$A$3:$Q$2000,15,FALSE)</f>
        <v>0.17882517748714907</v>
      </c>
      <c r="N1410" s="45">
        <f>VLOOKUP($A1410,'Doanh thu'!$A$3:$Q$2000,16,FALSE)</f>
        <v>0.61001719814768207</v>
      </c>
      <c r="O1410" s="45">
        <f>VLOOKUP($A1410,'Doanh thu'!$A$3:$Q$2000,17,FALSE)</f>
        <v>0.1849635820956681</v>
      </c>
      <c r="P1410" s="45">
        <f>VLOOKUP($A1410,LNST!$A$3:$R$1635,14,FALSE)</f>
        <v>12.822302833129534</v>
      </c>
      <c r="Q1410" s="45">
        <f>VLOOKUP($A1410,LNST!$A$3:$R$1635,15,FALSE)</f>
        <v>0.20052671196613103</v>
      </c>
      <c r="R1410" s="45">
        <f>VLOOKUP($A1410,LNST!$A$3:$R$1635,16,FALSE)</f>
        <v>9.9937417354234045E-2</v>
      </c>
      <c r="S1410" s="45">
        <f>VLOOKUP($A1410,LNST!$A$3:$R$1635,17,FALSE)</f>
        <v>-4.2528589811696833E-2</v>
      </c>
      <c r="T1410" s="45">
        <f>VLOOKUP($A1410,LNG!$A$2:$H$1999,4,FALSE)/(D1410*10^9)</f>
        <v>0.24144140955883556</v>
      </c>
      <c r="U1410" s="45">
        <f>VLOOKUP($A1410,LNG!$A$2:$H$1999,5,FALSE)/(E1410*10^9)</f>
        <v>0.26013241497574402</v>
      </c>
      <c r="V1410" s="45">
        <f>VLOOKUP($A1410,LNG!$A$2:$H$1999,6,FALSE)/(F1410*10^9)</f>
        <v>0.21473416904047116</v>
      </c>
      <c r="W1410" s="45">
        <f>VLOOKUP($A1410,LNG!$A$2:$H$1999,7,FALSE)/(G1410*10^9)</f>
        <v>0.29137940025062808</v>
      </c>
      <c r="X1410" s="45">
        <f>VLOOKUP($A1410,'LNST năm'!$A$2:$I$2000,8,FALSE)</f>
        <v>0.36829546722687179</v>
      </c>
      <c r="Y1410" s="45">
        <f>VLOOKUP($A1410,'LNST năm'!$A$2:$I$2000,9,FALSE)</f>
        <v>3.9283510295011874</v>
      </c>
      <c r="Z1410" s="46" t="e">
        <f>VLOOKUP($A1410,LNG!$A$2:$H$1999,9,FALSE)</f>
        <v>#REF!</v>
      </c>
      <c r="AA1410" s="162" t="e">
        <f>VLOOKUP($A1410,'GIÁ CP'!$A$2:$D$2000,4,FALSE)/Z1410</f>
        <v>#REF!</v>
      </c>
    </row>
    <row r="1411" spans="1:27" hidden="1">
      <c r="A1411" s="18" t="s">
        <v>1071</v>
      </c>
      <c r="B1411" s="18" t="s">
        <v>2597</v>
      </c>
      <c r="C1411" s="154" t="str">
        <f>VLOOKUP(A1411,'GIÁ CP'!$K$2:$M$2000,3,FALSE)</f>
        <v xml:space="preserve">Kho bãi, hậu cần và bảo dưỡng </v>
      </c>
      <c r="D1411" s="43">
        <f>VLOOKUP($A1411,'Doanh thu'!$A$3:$Q$2000,9,FALSE)/1000000000</f>
        <v>94.046853201999994</v>
      </c>
      <c r="E1411" s="43">
        <f>VLOOKUP($A1411,'Doanh thu'!$A$3:$Q$2000,10,FALSE)/1000000000</f>
        <v>65.927142856000003</v>
      </c>
      <c r="F1411" s="43">
        <f>VLOOKUP($A1411,'Doanh thu'!$A$3:$Q$2000,11,FALSE)/1000000000</f>
        <v>73.045856162000007</v>
      </c>
      <c r="G1411" s="43">
        <f>VLOOKUP($A1411,'Doanh thu'!$A$3:$Q$2000,12,FALSE)/1000000000</f>
        <v>114.86283063</v>
      </c>
      <c r="H1411" s="43">
        <f>VLOOKUP($A1411,LNST!$A$3:$Q$1635,9,FALSE)/1000000000</f>
        <v>5.4212544549999997</v>
      </c>
      <c r="I1411" s="43">
        <f>VLOOKUP($A1411,LNST!$A$3:$Q$1635,10,FALSE)/1000000000</f>
        <v>3.3627092489999999</v>
      </c>
      <c r="J1411" s="43">
        <f>VLOOKUP($A1411,LNST!$A$3:$Q$1635,11,FALSE)/1000000000</f>
        <v>5.1702805649999997</v>
      </c>
      <c r="K1411" s="43">
        <f>VLOOKUP($A1411,LNST!$A$3:$Q$1635,12,FALSE)/1000000000</f>
        <v>11.264243336</v>
      </c>
      <c r="L1411" s="45">
        <f>VLOOKUP($A1411,'Doanh thu'!$A$3:$Q$2000,14,FALSE)</f>
        <v>-0.17833682183525942</v>
      </c>
      <c r="M1411" s="45">
        <f>VLOOKUP($A1411,'Doanh thu'!$A$3:$Q$2000,15,FALSE)</f>
        <v>-8.3252308562339672E-2</v>
      </c>
      <c r="N1411" s="45">
        <f>VLOOKUP($A1411,'Doanh thu'!$A$3:$Q$2000,16,FALSE)</f>
        <v>-0.20417501729940682</v>
      </c>
      <c r="O1411" s="45">
        <f>VLOOKUP($A1411,'Doanh thu'!$A$3:$Q$2000,17,FALSE)</f>
        <v>0.22391536335896597</v>
      </c>
      <c r="P1411" s="45">
        <f>VLOOKUP($A1411,LNST!$A$3:$R$1635,14,FALSE)</f>
        <v>-8.0576925657913287E-2</v>
      </c>
      <c r="Q1411" s="45">
        <f>VLOOKUP($A1411,LNST!$A$3:$R$1635,15,FALSE)</f>
        <v>8.8826535629373565E-2</v>
      </c>
      <c r="R1411" s="45">
        <f>VLOOKUP($A1411,LNST!$A$3:$R$1635,16,FALSE)</f>
        <v>-0.52276099212568017</v>
      </c>
      <c r="S1411" s="45">
        <f>VLOOKUP($A1411,LNST!$A$3:$R$1635,17,FALSE)</f>
        <v>0.14204196185386275</v>
      </c>
      <c r="T1411" s="45">
        <f>VLOOKUP($A1411,LNG!$A$2:$H$1999,4,FALSE)/(D1411*10^9)</f>
        <v>0.30336698307937926</v>
      </c>
      <c r="U1411" s="45">
        <f>VLOOKUP($A1411,LNG!$A$2:$H$1999,5,FALSE)/(E1411*10^9)</f>
        <v>0.40441352160877875</v>
      </c>
      <c r="V1411" s="45">
        <f>VLOOKUP($A1411,LNG!$A$2:$H$1999,6,FALSE)/(F1411*10^9)</f>
        <v>0.23697706731795593</v>
      </c>
      <c r="W1411" s="45">
        <f>VLOOKUP($A1411,LNG!$A$2:$H$1999,7,FALSE)/(G1411*10^9)</f>
        <v>0.21969322609928091</v>
      </c>
      <c r="X1411" s="45">
        <f>VLOOKUP($A1411,'LNST năm'!$A$2:$I$2000,8,FALSE)</f>
        <v>-1.8686545771825963E-2</v>
      </c>
      <c r="Y1411" s="45">
        <f>VLOOKUP($A1411,'LNST năm'!$A$2:$I$2000,9,FALSE)</f>
        <v>0.67259992033054017</v>
      </c>
      <c r="Z1411" s="46" t="e">
        <f>VLOOKUP($A1411,LNG!$A$2:$H$1999,9,FALSE)</f>
        <v>#REF!</v>
      </c>
      <c r="AA1411" s="162" t="e">
        <f>VLOOKUP($A1411,'GIÁ CP'!$A$2:$D$2000,4,FALSE)/Z1411</f>
        <v>#REF!</v>
      </c>
    </row>
    <row r="1412" spans="1:27">
      <c r="A1412" s="18" t="s">
        <v>1537</v>
      </c>
      <c r="B1412" s="18" t="s">
        <v>3377</v>
      </c>
      <c r="C1412" s="154" t="str">
        <f>VLOOKUP(A1412,'GIÁ CP'!$K$2:$M$2000,3,FALSE)</f>
        <v xml:space="preserve">Sản phẩm hóa dầu, Nông dược &amp; Hóa chất khác </v>
      </c>
      <c r="D1412" s="43">
        <f>VLOOKUP($A1412,'Doanh thu'!$A$3:$Q$2000,9,FALSE)/1000000000</f>
        <v>90.466872753999994</v>
      </c>
      <c r="E1412" s="43">
        <f>VLOOKUP($A1412,'Doanh thu'!$A$3:$Q$2000,10,FALSE)/1000000000</f>
        <v>56.407986921000003</v>
      </c>
      <c r="F1412" s="43">
        <f>VLOOKUP($A1412,'Doanh thu'!$A$3:$Q$2000,11,FALSE)/1000000000</f>
        <v>102.709227807</v>
      </c>
      <c r="G1412" s="43">
        <f>VLOOKUP($A1412,'Doanh thu'!$A$3:$Q$2000,12,FALSE)/1000000000</f>
        <v>51.044826829000002</v>
      </c>
      <c r="H1412" s="43">
        <f>VLOOKUP($A1412,LNST!$A$3:$Q$1635,9,FALSE)/1000000000</f>
        <v>8.9197369230000003</v>
      </c>
      <c r="I1412" s="43">
        <f>VLOOKUP($A1412,LNST!$A$3:$Q$1635,10,FALSE)/1000000000</f>
        <v>4.3902763189999998</v>
      </c>
      <c r="J1412" s="43">
        <f>VLOOKUP($A1412,LNST!$A$3:$Q$1635,11,FALSE)/1000000000</f>
        <v>4.7762210600000001</v>
      </c>
      <c r="K1412" s="43">
        <f>VLOOKUP($A1412,LNST!$A$3:$Q$1635,12,FALSE)/1000000000</f>
        <v>0.75929889299999997</v>
      </c>
      <c r="L1412" s="45">
        <f>VLOOKUP($A1412,'Doanh thu'!$A$3:$Q$2000,14,FALSE)</f>
        <v>-0.15988559793834245</v>
      </c>
      <c r="M1412" s="45">
        <f>VLOOKUP($A1412,'Doanh thu'!$A$3:$Q$2000,15,FALSE)</f>
        <v>-0.39866461757960198</v>
      </c>
      <c r="N1412" s="45">
        <f>VLOOKUP($A1412,'Doanh thu'!$A$3:$Q$2000,16,FALSE)</f>
        <v>-0.17286121468225724</v>
      </c>
      <c r="O1412" s="45">
        <f>VLOOKUP($A1412,'Doanh thu'!$A$3:$Q$2000,17,FALSE)</f>
        <v>-8.9836312128841606E-2</v>
      </c>
      <c r="P1412" s="45">
        <f>VLOOKUP($A1412,LNST!$A$3:$R$1635,14,FALSE)</f>
        <v>1.0183114409440226</v>
      </c>
      <c r="Q1412" s="45">
        <f>VLOOKUP($A1412,LNST!$A$3:$R$1635,15,FALSE)</f>
        <v>1.3919869035158408</v>
      </c>
      <c r="R1412" s="45">
        <f>VLOOKUP($A1412,LNST!$A$3:$R$1635,16,FALSE)</f>
        <v>1.1002245168432894</v>
      </c>
      <c r="S1412" s="45">
        <f>VLOOKUP($A1412,LNST!$A$3:$R$1635,17,FALSE)</f>
        <v>0.77143714623537318</v>
      </c>
      <c r="T1412" s="45">
        <f>VLOOKUP($A1412,LNG!$A$2:$H$1999,4,FALSE)/(D1412*10^9)</f>
        <v>0.27276919910895142</v>
      </c>
      <c r="U1412" s="45">
        <f>VLOOKUP($A1412,LNG!$A$2:$H$1999,5,FALSE)/(E1412*10^9)</f>
        <v>0.68421575100797416</v>
      </c>
      <c r="V1412" s="45">
        <f>VLOOKUP($A1412,LNG!$A$2:$H$1999,6,FALSE)/(F1412*10^9)</f>
        <v>0.2027034443693975</v>
      </c>
      <c r="W1412" s="45">
        <f>VLOOKUP($A1412,LNG!$A$2:$H$1999,7,FALSE)/(G1412*10^9)</f>
        <v>0.88534065139241735</v>
      </c>
      <c r="X1412" s="45">
        <f>VLOOKUP($A1412,'LNST năm'!$A$2:$I$2000,8,FALSE)</f>
        <v>1.4675901275324752</v>
      </c>
      <c r="Y1412" s="45">
        <f>VLOOKUP($A1412,'LNST năm'!$A$2:$I$2000,9,FALSE)</f>
        <v>-0.29619466434365094</v>
      </c>
      <c r="Z1412" s="46" t="e">
        <f>VLOOKUP($A1412,LNG!$A$2:$H$1999,9,FALSE)</f>
        <v>#REF!</v>
      </c>
      <c r="AA1412" s="162" t="e">
        <f>VLOOKUP($A1412,'GIÁ CP'!$A$2:$D$2000,4,FALSE)/Z1412</f>
        <v>#REF!</v>
      </c>
    </row>
    <row r="1413" spans="1:27" hidden="1">
      <c r="A1413" s="18" t="s">
        <v>457</v>
      </c>
      <c r="B1413" s="18" t="s">
        <v>2171</v>
      </c>
      <c r="C1413" s="154" t="str">
        <f>VLOOKUP(A1413,'GIÁ CP'!$K$2:$M$2000,3,FALSE)</f>
        <v xml:space="preserve">Sách, ấn bản &amp; sản phẩm văn hóa </v>
      </c>
      <c r="D1413" s="43">
        <f>VLOOKUP($A1413,'Doanh thu'!$A$3:$Q$2000,9,FALSE)/1000000000</f>
        <v>0</v>
      </c>
      <c r="E1413" s="43">
        <f>VLOOKUP($A1413,'Doanh thu'!$A$3:$Q$2000,10,FALSE)/1000000000</f>
        <v>0</v>
      </c>
      <c r="F1413" s="43">
        <f>VLOOKUP($A1413,'Doanh thu'!$A$3:$Q$2000,11,FALSE)/1000000000</f>
        <v>0</v>
      </c>
      <c r="G1413" s="43">
        <f>VLOOKUP($A1413,'Doanh thu'!$A$3:$Q$2000,12,FALSE)/1000000000</f>
        <v>0</v>
      </c>
      <c r="H1413" s="43">
        <f>VLOOKUP($A1413,LNST!$A$3:$Q$1635,9,FALSE)/1000000000</f>
        <v>0</v>
      </c>
      <c r="I1413" s="43">
        <f>VLOOKUP($A1413,LNST!$A$3:$Q$1635,10,FALSE)/1000000000</f>
        <v>0</v>
      </c>
      <c r="J1413" s="43">
        <f>VLOOKUP($A1413,LNST!$A$3:$Q$1635,11,FALSE)/1000000000</f>
        <v>0</v>
      </c>
      <c r="K1413" s="43">
        <f>VLOOKUP($A1413,LNST!$A$3:$Q$1635,12,FALSE)/1000000000</f>
        <v>0</v>
      </c>
      <c r="L1413" s="45">
        <f>VLOOKUP($A1413,'Doanh thu'!$A$3:$Q$2000,14,FALSE)</f>
        <v>-1</v>
      </c>
      <c r="M1413" s="45">
        <f>VLOOKUP($A1413,'Doanh thu'!$A$3:$Q$2000,15,FALSE)</f>
        <v>-1</v>
      </c>
      <c r="N1413" s="45" t="e">
        <f>VLOOKUP($A1413,'Doanh thu'!$A$3:$Q$2000,16,FALSE)</f>
        <v>#DIV/0!</v>
      </c>
      <c r="O1413" s="45" t="e">
        <f>VLOOKUP($A1413,'Doanh thu'!$A$3:$Q$2000,17,FALSE)</f>
        <v>#DIV/0!</v>
      </c>
      <c r="P1413" s="45">
        <f>VLOOKUP($A1413,LNST!$A$3:$R$1635,14,FALSE)</f>
        <v>1</v>
      </c>
      <c r="Q1413" s="45">
        <f>VLOOKUP($A1413,LNST!$A$3:$R$1635,15,FALSE)</f>
        <v>1</v>
      </c>
      <c r="R1413" s="45">
        <f>VLOOKUP($A1413,LNST!$A$3:$R$1635,16,FALSE)</f>
        <v>1</v>
      </c>
      <c r="S1413" s="45">
        <f>VLOOKUP($A1413,LNST!$A$3:$R$1635,17,FALSE)</f>
        <v>1</v>
      </c>
      <c r="T1413" s="45" t="e">
        <f>VLOOKUP($A1413,LNG!$A$2:$H$1999,4,FALSE)/(D1413*10^9)</f>
        <v>#DIV/0!</v>
      </c>
      <c r="U1413" s="45" t="e">
        <f>VLOOKUP($A1413,LNG!$A$2:$H$1999,5,FALSE)/(E1413*10^9)</f>
        <v>#DIV/0!</v>
      </c>
      <c r="V1413" s="45" t="e">
        <f>VLOOKUP($A1413,LNG!$A$2:$H$1999,6,FALSE)/(F1413*10^9)</f>
        <v>#DIV/0!</v>
      </c>
      <c r="W1413" s="45" t="e">
        <f>VLOOKUP($A1413,LNG!$A$2:$H$1999,7,FALSE)/(G1413*10^9)</f>
        <v>#DIV/0!</v>
      </c>
      <c r="X1413" s="45">
        <f>VLOOKUP($A1413,'LNST năm'!$A$2:$I$2000,8,FALSE)</f>
        <v>1</v>
      </c>
      <c r="Y1413" s="45">
        <f>VLOOKUP($A1413,'LNST năm'!$A$2:$I$2000,9,FALSE)</f>
        <v>0.25992104989487319</v>
      </c>
      <c r="Z1413" s="46" t="e">
        <f>VLOOKUP($A1413,LNG!$A$2:$H$1999,9,FALSE)</f>
        <v>#REF!</v>
      </c>
      <c r="AA1413" s="162" t="e">
        <f>VLOOKUP($A1413,'GIÁ CP'!$A$2:$D$2000,4,FALSE)/Z1413</f>
        <v>#REF!</v>
      </c>
    </row>
    <row r="1414" spans="1:27" hidden="1">
      <c r="A1414" s="18" t="s">
        <v>691</v>
      </c>
      <c r="B1414" s="18" t="s">
        <v>2404</v>
      </c>
      <c r="C1414" s="154" t="str">
        <f>VLOOKUP(A1414,'GIÁ CP'!$K$2:$M$2000,3,FALSE)</f>
        <v xml:space="preserve">Xây dựng </v>
      </c>
      <c r="D1414" s="43">
        <f>VLOOKUP($A1414,'Doanh thu'!$A$3:$Q$2000,9,FALSE)/1000000000</f>
        <v>231.80125686900001</v>
      </c>
      <c r="E1414" s="43">
        <f>VLOOKUP($A1414,'Doanh thu'!$A$3:$Q$2000,10,FALSE)/1000000000</f>
        <v>144.55752827500001</v>
      </c>
      <c r="F1414" s="43">
        <f>VLOOKUP($A1414,'Doanh thu'!$A$3:$Q$2000,11,FALSE)/1000000000</f>
        <v>324.841086625</v>
      </c>
      <c r="G1414" s="43">
        <f>VLOOKUP($A1414,'Doanh thu'!$A$3:$Q$2000,12,FALSE)/1000000000</f>
        <v>105.716583171</v>
      </c>
      <c r="H1414" s="43">
        <f>VLOOKUP($A1414,LNST!$A$3:$Q$1635,9,FALSE)/1000000000</f>
        <v>0.52420364600000002</v>
      </c>
      <c r="I1414" s="43">
        <f>VLOOKUP($A1414,LNST!$A$3:$Q$1635,10,FALSE)/1000000000</f>
        <v>1.2759110730000001</v>
      </c>
      <c r="J1414" s="43">
        <f>VLOOKUP($A1414,LNST!$A$3:$Q$1635,11,FALSE)/1000000000</f>
        <v>0.42481444600000001</v>
      </c>
      <c r="K1414" s="43">
        <f>VLOOKUP($A1414,LNST!$A$3:$Q$1635,12,FALSE)/1000000000</f>
        <v>0.16303852299999999</v>
      </c>
      <c r="L1414" s="45">
        <f>VLOOKUP($A1414,'Doanh thu'!$A$3:$Q$2000,14,FALSE)</f>
        <v>-0.15684451834861063</v>
      </c>
      <c r="M1414" s="45">
        <f>VLOOKUP($A1414,'Doanh thu'!$A$3:$Q$2000,15,FALSE)</f>
        <v>-0.46932203193696864</v>
      </c>
      <c r="N1414" s="45">
        <f>VLOOKUP($A1414,'Doanh thu'!$A$3:$Q$2000,16,FALSE)</f>
        <v>-0.12178727785134838</v>
      </c>
      <c r="O1414" s="45">
        <f>VLOOKUP($A1414,'Doanh thu'!$A$3:$Q$2000,17,FALSE)</f>
        <v>-8.6885310531259155E-2</v>
      </c>
      <c r="P1414" s="45">
        <f>VLOOKUP($A1414,LNST!$A$3:$R$1635,14,FALSE)</f>
        <v>3.5995006602018718</v>
      </c>
      <c r="Q1414" s="45">
        <f>VLOOKUP($A1414,LNST!$A$3:$R$1635,15,FALSE)</f>
        <v>-0.52444767316621421</v>
      </c>
      <c r="R1414" s="45">
        <f>VLOOKUP($A1414,LNST!$A$3:$R$1635,16,FALSE)</f>
        <v>2.1697453516546199</v>
      </c>
      <c r="S1414" s="45">
        <f>VLOOKUP($A1414,LNST!$A$3:$R$1635,17,FALSE)</f>
        <v>-0.56038248343128616</v>
      </c>
      <c r="T1414" s="45">
        <f>VLOOKUP($A1414,LNG!$A$2:$H$1999,4,FALSE)/(D1414*10^9)</f>
        <v>8.8590133450420883E-2</v>
      </c>
      <c r="U1414" s="45">
        <f>VLOOKUP($A1414,LNG!$A$2:$H$1999,5,FALSE)/(E1414*10^9)</f>
        <v>0.12326230391199597</v>
      </c>
      <c r="V1414" s="45">
        <f>VLOOKUP($A1414,LNG!$A$2:$H$1999,6,FALSE)/(F1414*10^9)</f>
        <v>5.7456581991877829E-2</v>
      </c>
      <c r="W1414" s="45">
        <f>VLOOKUP($A1414,LNG!$A$2:$H$1999,7,FALSE)/(G1414*10^9)</f>
        <v>0.13677559509856058</v>
      </c>
      <c r="X1414" s="45">
        <f>VLOOKUP($A1414,'LNST năm'!$A$2:$I$2000,8,FALSE)</f>
        <v>-1</v>
      </c>
      <c r="Y1414" s="45">
        <f>VLOOKUP($A1414,'LNST năm'!$A$2:$I$2000,9,FALSE)</f>
        <v>-1</v>
      </c>
      <c r="Z1414" s="46" t="e">
        <f>VLOOKUP($A1414,LNG!$A$2:$H$1999,9,FALSE)</f>
        <v>#REF!</v>
      </c>
      <c r="AA1414" s="162" t="e">
        <f>VLOOKUP($A1414,'GIÁ CP'!$A$2:$D$2000,4,FALSE)/Z1414</f>
        <v>#REF!</v>
      </c>
    </row>
    <row r="1415" spans="1:27" hidden="1">
      <c r="A1415" s="18" t="s">
        <v>1047</v>
      </c>
      <c r="B1415" s="18" t="s">
        <v>2560</v>
      </c>
      <c r="C1415" s="154" t="str">
        <f>VLOOKUP(A1415,'GIÁ CP'!$K$2:$M$2000,3,FALSE)</f>
        <v xml:space="preserve">Kho bãi, hậu cần và bảo dưỡng </v>
      </c>
      <c r="D1415" s="43">
        <f>VLOOKUP($A1415,'Doanh thu'!$A$3:$Q$2000,9,FALSE)/1000000000</f>
        <v>52.565832291</v>
      </c>
      <c r="E1415" s="43">
        <f>VLOOKUP($A1415,'Doanh thu'!$A$3:$Q$2000,10,FALSE)/1000000000</f>
        <v>51.026295036</v>
      </c>
      <c r="F1415" s="43">
        <f>VLOOKUP($A1415,'Doanh thu'!$A$3:$Q$2000,11,FALSE)/1000000000</f>
        <v>53.535343310999998</v>
      </c>
      <c r="G1415" s="43">
        <f>VLOOKUP($A1415,'Doanh thu'!$A$3:$Q$2000,12,FALSE)/1000000000</f>
        <v>37.409213246999997</v>
      </c>
      <c r="H1415" s="43">
        <f>VLOOKUP($A1415,LNST!$A$3:$Q$1635,9,FALSE)/1000000000</f>
        <v>0.75785080599999999</v>
      </c>
      <c r="I1415" s="43">
        <f>VLOOKUP($A1415,LNST!$A$3:$Q$1635,10,FALSE)/1000000000</f>
        <v>1.539292079</v>
      </c>
      <c r="J1415" s="43">
        <f>VLOOKUP($A1415,LNST!$A$3:$Q$1635,11,FALSE)/1000000000</f>
        <v>0.60233443200000003</v>
      </c>
      <c r="K1415" s="43">
        <f>VLOOKUP($A1415,LNST!$A$3:$Q$1635,12,FALSE)/1000000000</f>
        <v>2.4759838080000001</v>
      </c>
      <c r="L1415" s="45">
        <f>VLOOKUP($A1415,'Doanh thu'!$A$3:$Q$2000,14,FALSE)</f>
        <v>0.29621249975249242</v>
      </c>
      <c r="M1415" s="45">
        <f>VLOOKUP($A1415,'Doanh thu'!$A$3:$Q$2000,15,FALSE)</f>
        <v>0.42192301072994015</v>
      </c>
      <c r="N1415" s="45">
        <f>VLOOKUP($A1415,'Doanh thu'!$A$3:$Q$2000,16,FALSE)</f>
        <v>0.18913795726876523</v>
      </c>
      <c r="O1415" s="45">
        <f>VLOOKUP($A1415,'Doanh thu'!$A$3:$Q$2000,17,FALSE)</f>
        <v>0.13282182117523161</v>
      </c>
      <c r="P1415" s="45">
        <f>VLOOKUP($A1415,LNST!$A$3:$R$1635,14,FALSE)</f>
        <v>-0.25175777939851174</v>
      </c>
      <c r="Q1415" s="45">
        <f>VLOOKUP($A1415,LNST!$A$3:$R$1635,15,FALSE)</f>
        <v>0.13242933618189762</v>
      </c>
      <c r="R1415" s="45">
        <f>VLOOKUP($A1415,LNST!$A$3:$R$1635,16,FALSE)</f>
        <v>0.14633961275268303</v>
      </c>
      <c r="S1415" s="45">
        <f>VLOOKUP($A1415,LNST!$A$3:$R$1635,17,FALSE)</f>
        <v>2.972354974968151E-2</v>
      </c>
      <c r="T1415" s="45">
        <f>VLOOKUP($A1415,LNG!$A$2:$H$1999,4,FALSE)/(D1415*10^9)</f>
        <v>9.5698541804716875E-2</v>
      </c>
      <c r="U1415" s="45">
        <f>VLOOKUP($A1415,LNG!$A$2:$H$1999,5,FALSE)/(E1415*10^9)</f>
        <v>0.1415755276941679</v>
      </c>
      <c r="V1415" s="45">
        <f>VLOOKUP($A1415,LNG!$A$2:$H$1999,6,FALSE)/(F1415*10^9)</f>
        <v>0.16425429073867923</v>
      </c>
      <c r="W1415" s="45">
        <f>VLOOKUP($A1415,LNG!$A$2:$H$1999,7,FALSE)/(G1415*10^9)</f>
        <v>0.19234429546782925</v>
      </c>
      <c r="X1415" s="45">
        <f>VLOOKUP($A1415,'LNST năm'!$A$2:$I$2000,8,FALSE)</f>
        <v>0.45363128667296476</v>
      </c>
      <c r="Y1415" s="45">
        <f>VLOOKUP($A1415,'LNST năm'!$A$2:$I$2000,9,FALSE)</f>
        <v>0.74316142344232161</v>
      </c>
      <c r="Z1415" s="46" t="e">
        <f>VLOOKUP($A1415,LNG!$A$2:$H$1999,9,FALSE)</f>
        <v>#REF!</v>
      </c>
      <c r="AA1415" s="162" t="e">
        <f>VLOOKUP($A1415,'GIÁ CP'!$A$2:$D$2000,4,FALSE)/Z1415</f>
        <v>#REF!</v>
      </c>
    </row>
    <row r="1416" spans="1:27" hidden="1">
      <c r="A1416" s="18" t="s">
        <v>777</v>
      </c>
      <c r="B1416" s="18" t="s">
        <v>3415</v>
      </c>
      <c r="C1416" s="154" t="str">
        <f>VLOOKUP(A1416,'GIÁ CP'!$K$2:$M$2000,3,FALSE)</f>
        <v xml:space="preserve">Thực phẩm </v>
      </c>
      <c r="D1416" s="43" t="e">
        <f>VLOOKUP($A1416,'Doanh thu'!$A$3:$Q$2000,9,FALSE)/1000000000</f>
        <v>#N/A</v>
      </c>
      <c r="E1416" s="43" t="e">
        <f>VLOOKUP($A1416,'Doanh thu'!$A$3:$Q$2000,10,FALSE)/1000000000</f>
        <v>#N/A</v>
      </c>
      <c r="F1416" s="43" t="e">
        <f>VLOOKUP($A1416,'Doanh thu'!$A$3:$Q$2000,11,FALSE)/1000000000</f>
        <v>#N/A</v>
      </c>
      <c r="G1416" s="43" t="e">
        <f>VLOOKUP($A1416,'Doanh thu'!$A$3:$Q$2000,12,FALSE)/1000000000</f>
        <v>#N/A</v>
      </c>
      <c r="H1416" s="43" t="e">
        <f>VLOOKUP($A1416,LNST!$A$3:$Q$1635,9,FALSE)/1000000000</f>
        <v>#N/A</v>
      </c>
      <c r="I1416" s="43" t="e">
        <f>VLOOKUP($A1416,LNST!$A$3:$Q$1635,10,FALSE)/1000000000</f>
        <v>#N/A</v>
      </c>
      <c r="J1416" s="43" t="e">
        <f>VLOOKUP($A1416,LNST!$A$3:$Q$1635,11,FALSE)/1000000000</f>
        <v>#N/A</v>
      </c>
      <c r="K1416" s="43" t="e">
        <f>VLOOKUP($A1416,LNST!$A$3:$Q$1635,12,FALSE)/1000000000</f>
        <v>#N/A</v>
      </c>
      <c r="L1416" s="45" t="e">
        <f>VLOOKUP($A1416,'Doanh thu'!$A$3:$Q$2000,14,FALSE)</f>
        <v>#N/A</v>
      </c>
      <c r="M1416" s="45" t="e">
        <f>VLOOKUP($A1416,'Doanh thu'!$A$3:$Q$2000,15,FALSE)</f>
        <v>#N/A</v>
      </c>
      <c r="N1416" s="45" t="e">
        <f>VLOOKUP($A1416,'Doanh thu'!$A$3:$Q$2000,16,FALSE)</f>
        <v>#N/A</v>
      </c>
      <c r="O1416" s="45" t="e">
        <f>VLOOKUP($A1416,'Doanh thu'!$A$3:$Q$2000,17,FALSE)</f>
        <v>#N/A</v>
      </c>
      <c r="P1416" s="45" t="e">
        <f>VLOOKUP($A1416,LNST!$A$3:$R$1635,14,FALSE)</f>
        <v>#N/A</v>
      </c>
      <c r="Q1416" s="45" t="e">
        <f>VLOOKUP($A1416,LNST!$A$3:$R$1635,15,FALSE)</f>
        <v>#N/A</v>
      </c>
      <c r="R1416" s="45" t="e">
        <f>VLOOKUP($A1416,LNST!$A$3:$R$1635,16,FALSE)</f>
        <v>#N/A</v>
      </c>
      <c r="S1416" s="45" t="e">
        <f>VLOOKUP($A1416,LNST!$A$3:$R$1635,17,FALSE)</f>
        <v>#N/A</v>
      </c>
      <c r="T1416" s="45" t="e">
        <f>VLOOKUP($A1416,LNG!$A$2:$H$1999,4,FALSE)/(D1416*10^9)</f>
        <v>#N/A</v>
      </c>
      <c r="U1416" s="45" t="e">
        <f>VLOOKUP($A1416,LNG!$A$2:$H$1999,5,FALSE)/(E1416*10^9)</f>
        <v>#N/A</v>
      </c>
      <c r="V1416" s="45" t="e">
        <f>VLOOKUP($A1416,LNG!$A$2:$H$1999,6,FALSE)/(F1416*10^9)</f>
        <v>#N/A</v>
      </c>
      <c r="W1416" s="45" t="e">
        <f>VLOOKUP($A1416,LNG!$A$2:$H$1999,7,FALSE)/(G1416*10^9)</f>
        <v>#N/A</v>
      </c>
      <c r="X1416" s="45" t="e">
        <f>VLOOKUP($A1416,'LNST năm'!$A$2:$I$2000,8,FALSE)</f>
        <v>#N/A</v>
      </c>
      <c r="Y1416" s="45" t="e">
        <f>VLOOKUP($A1416,'LNST năm'!$A$2:$I$2000,9,FALSE)</f>
        <v>#N/A</v>
      </c>
      <c r="Z1416" s="46" t="e">
        <f>VLOOKUP($A1416,LNG!$A$2:$H$1999,9,FALSE)</f>
        <v>#N/A</v>
      </c>
      <c r="AA1416" s="162" t="e">
        <f>VLOOKUP($A1416,'GIÁ CP'!$A$2:$D$2000,4,FALSE)/Z1416</f>
        <v>#N/A</v>
      </c>
    </row>
    <row r="1417" spans="1:27" hidden="1">
      <c r="A1417" s="18" t="s">
        <v>3281</v>
      </c>
      <c r="B1417" s="18" t="s">
        <v>3282</v>
      </c>
      <c r="C1417" s="154" t="str">
        <f>VLOOKUP(A1417,'GIÁ CP'!$K$2:$M$2000,3,FALSE)</f>
        <v xml:space="preserve">Xây dựng </v>
      </c>
      <c r="D1417" s="43">
        <f>VLOOKUP($A1417,'Doanh thu'!$A$3:$Q$2000,9,FALSE)/1000000000</f>
        <v>131.27923348799999</v>
      </c>
      <c r="E1417" s="43">
        <f>VLOOKUP($A1417,'Doanh thu'!$A$3:$Q$2000,10,FALSE)/1000000000</f>
        <v>91.59331478</v>
      </c>
      <c r="F1417" s="43">
        <f>VLOOKUP($A1417,'Doanh thu'!$A$3:$Q$2000,11,FALSE)/1000000000</f>
        <v>155.09611295900001</v>
      </c>
      <c r="G1417" s="43">
        <f>VLOOKUP($A1417,'Doanh thu'!$A$3:$Q$2000,12,FALSE)/1000000000</f>
        <v>157.37496952999999</v>
      </c>
      <c r="H1417" s="43">
        <f>VLOOKUP($A1417,LNST!$A$3:$Q$1635,9,FALSE)/1000000000</f>
        <v>0.27328358800000002</v>
      </c>
      <c r="I1417" s="43">
        <f>VLOOKUP($A1417,LNST!$A$3:$Q$1635,10,FALSE)/1000000000</f>
        <v>-23.221508387</v>
      </c>
      <c r="J1417" s="43">
        <f>VLOOKUP($A1417,LNST!$A$3:$Q$1635,11,FALSE)/1000000000</f>
        <v>48.036641488999997</v>
      </c>
      <c r="K1417" s="43">
        <f>VLOOKUP($A1417,LNST!$A$3:$Q$1635,12,FALSE)/1000000000</f>
        <v>0.98833942799999996</v>
      </c>
      <c r="L1417" s="45">
        <f>VLOOKUP($A1417,'Doanh thu'!$A$3:$Q$2000,14,FALSE)</f>
        <v>-8.720187394581734E-2</v>
      </c>
      <c r="M1417" s="45">
        <f>VLOOKUP($A1417,'Doanh thu'!$A$3:$Q$2000,15,FALSE)</f>
        <v>-0.24600781738550276</v>
      </c>
      <c r="N1417" s="45">
        <f>VLOOKUP($A1417,'Doanh thu'!$A$3:$Q$2000,16,FALSE)</f>
        <v>0.23415047872277905</v>
      </c>
      <c r="O1417" s="45">
        <f>VLOOKUP($A1417,'Doanh thu'!$A$3:$Q$2000,17,FALSE)</f>
        <v>0.79937943477343065</v>
      </c>
      <c r="P1417" s="45">
        <f>VLOOKUP($A1417,LNST!$A$3:$R$1635,14,FALSE)</f>
        <v>-0.55465779808083659</v>
      </c>
      <c r="Q1417" s="45">
        <f>VLOOKUP($A1417,LNST!$A$3:$R$1635,15,FALSE)</f>
        <v>-61.142333481603991</v>
      </c>
      <c r="R1417" s="45">
        <f>VLOOKUP($A1417,LNST!$A$3:$R$1635,16,FALSE)</f>
        <v>0.4882506173866884</v>
      </c>
      <c r="S1417" s="45">
        <f>VLOOKUP($A1417,LNST!$A$3:$R$1635,17,FALSE)</f>
        <v>1.0466448674300637</v>
      </c>
      <c r="T1417" s="45">
        <f>VLOOKUP($A1417,LNG!$A$2:$H$1999,4,FALSE)/(D1417*10^9)</f>
        <v>-8.3084292391126836E-3</v>
      </c>
      <c r="U1417" s="45">
        <f>VLOOKUP($A1417,LNG!$A$2:$H$1999,5,FALSE)/(E1417*10^9)</f>
        <v>0.19475200716171745</v>
      </c>
      <c r="V1417" s="45">
        <f>VLOOKUP($A1417,LNG!$A$2:$H$1999,6,FALSE)/(F1417*10^9)</f>
        <v>-5.3778348476115016E-3</v>
      </c>
      <c r="W1417" s="45">
        <f>VLOOKUP($A1417,LNG!$A$2:$H$1999,7,FALSE)/(G1417*10^9)</f>
        <v>0.41000916139144811</v>
      </c>
      <c r="X1417" s="45">
        <f>VLOOKUP($A1417,'LNST năm'!$A$2:$I$2000,8,FALSE)</f>
        <v>-1</v>
      </c>
      <c r="Y1417" s="45">
        <f>VLOOKUP($A1417,'LNST năm'!$A$2:$I$2000,9,FALSE)</f>
        <v>-1</v>
      </c>
      <c r="Z1417" s="46" t="e">
        <f>VLOOKUP($A1417,LNG!$A$2:$H$1999,9,FALSE)</f>
        <v>#REF!</v>
      </c>
      <c r="AA1417" s="162" t="e">
        <f>VLOOKUP($A1417,'GIÁ CP'!$A$2:$D$2000,4,FALSE)/Z1417</f>
        <v>#REF!</v>
      </c>
    </row>
    <row r="1418" spans="1:27" hidden="1">
      <c r="A1418" s="18" t="s">
        <v>355</v>
      </c>
      <c r="B1418" s="18" t="s">
        <v>2057</v>
      </c>
      <c r="C1418" s="154" t="str">
        <f>VLOOKUP(A1418,'GIÁ CP'!$K$2:$M$2000,3,FALSE)</f>
        <v xml:space="preserve">Bất động sản </v>
      </c>
      <c r="D1418" s="43">
        <f>VLOOKUP($A1418,'Doanh thu'!$A$3:$Q$2000,9,FALSE)/1000000000</f>
        <v>74.580887516000004</v>
      </c>
      <c r="E1418" s="43">
        <f>VLOOKUP($A1418,'Doanh thu'!$A$3:$Q$2000,10,FALSE)/1000000000</f>
        <v>69.464393220999995</v>
      </c>
      <c r="F1418" s="43">
        <f>VLOOKUP($A1418,'Doanh thu'!$A$3:$Q$2000,11,FALSE)/1000000000</f>
        <v>113.69649962299999</v>
      </c>
      <c r="G1418" s="43">
        <f>VLOOKUP($A1418,'Doanh thu'!$A$3:$Q$2000,12,FALSE)/1000000000</f>
        <v>111.963739308</v>
      </c>
      <c r="H1418" s="43">
        <f>VLOOKUP($A1418,LNST!$A$3:$Q$1635,9,FALSE)/1000000000</f>
        <v>-0.69051989499999999</v>
      </c>
      <c r="I1418" s="43">
        <f>VLOOKUP($A1418,LNST!$A$3:$Q$1635,10,FALSE)/1000000000</f>
        <v>33.268236354999999</v>
      </c>
      <c r="J1418" s="43">
        <f>VLOOKUP($A1418,LNST!$A$3:$Q$1635,11,FALSE)/1000000000</f>
        <v>-55.846071756999997</v>
      </c>
      <c r="K1418" s="43">
        <f>VLOOKUP($A1418,LNST!$A$3:$Q$1635,12,FALSE)/1000000000</f>
        <v>1.5878014680000001</v>
      </c>
      <c r="L1418" s="45">
        <f>VLOOKUP($A1418,'Doanh thu'!$A$3:$Q$2000,14,FALSE)</f>
        <v>43.598051939131913</v>
      </c>
      <c r="M1418" s="45">
        <f>VLOOKUP($A1418,'Doanh thu'!$A$3:$Q$2000,15,FALSE)</f>
        <v>115.66854261323033</v>
      </c>
      <c r="N1418" s="45">
        <f>VLOOKUP($A1418,'Doanh thu'!$A$3:$Q$2000,16,FALSE)</f>
        <v>2.2468941671555589</v>
      </c>
      <c r="O1418" s="45">
        <f>VLOOKUP($A1418,'Doanh thu'!$A$3:$Q$2000,17,FALSE)</f>
        <v>0.86844437696615062</v>
      </c>
      <c r="P1418" s="45">
        <f>VLOOKUP($A1418,LNST!$A$3:$R$1635,14,FALSE)</f>
        <v>0.63771053208350803</v>
      </c>
      <c r="Q1418" s="45">
        <f>VLOOKUP($A1418,LNST!$A$3:$R$1635,15,FALSE)</f>
        <v>18.797430872868656</v>
      </c>
      <c r="R1418" s="45">
        <f>VLOOKUP($A1418,LNST!$A$3:$R$1635,16,FALSE)</f>
        <v>-5.5028788851530743</v>
      </c>
      <c r="S1418" s="45">
        <f>VLOOKUP($A1418,LNST!$A$3:$R$1635,17,FALSE)</f>
        <v>44.026606820676726</v>
      </c>
      <c r="T1418" s="45">
        <f>VLOOKUP($A1418,LNG!$A$2:$H$1999,4,FALSE)/(D1418*10^9)</f>
        <v>5.4992032243114934E-2</v>
      </c>
      <c r="U1418" s="45">
        <f>VLOOKUP($A1418,LNG!$A$2:$H$1999,5,FALSE)/(E1418*10^9)</f>
        <v>5.2790158438919564E-2</v>
      </c>
      <c r="V1418" s="45">
        <f>VLOOKUP($A1418,LNG!$A$2:$H$1999,6,FALSE)/(F1418*10^9)</f>
        <v>2.6165874902609444E-2</v>
      </c>
      <c r="W1418" s="45">
        <f>VLOOKUP($A1418,LNG!$A$2:$H$1999,7,FALSE)/(G1418*10^9)</f>
        <v>4.2705954798870783E-3</v>
      </c>
      <c r="X1418" s="45">
        <f>VLOOKUP($A1418,'LNST năm'!$A$2:$I$2000,8,FALSE)</f>
        <v>1</v>
      </c>
      <c r="Y1418" s="45">
        <f>VLOOKUP($A1418,'LNST năm'!$A$2:$I$2000,9,FALSE)</f>
        <v>-1</v>
      </c>
      <c r="Z1418" s="46" t="e">
        <f>VLOOKUP($A1418,LNG!$A$2:$H$1999,9,FALSE)</f>
        <v>#REF!</v>
      </c>
      <c r="AA1418" s="162" t="e">
        <f>VLOOKUP($A1418,'GIÁ CP'!$A$2:$D$2000,4,FALSE)/Z1418</f>
        <v>#REF!</v>
      </c>
    </row>
    <row r="1419" spans="1:27" hidden="1">
      <c r="A1419" s="18" t="s">
        <v>915</v>
      </c>
      <c r="B1419" s="18" t="s">
        <v>2665</v>
      </c>
      <c r="C1419" s="154" t="str">
        <f>VLOOKUP(A1419,'GIÁ CP'!$K$2:$M$2000,3,FALSE)</f>
        <v xml:space="preserve">Sản xuất &amp; Phân phối Điện </v>
      </c>
      <c r="D1419" s="43">
        <f>VLOOKUP($A1419,'Doanh thu'!$A$3:$Q$2000,9,FALSE)/1000000000</f>
        <v>629.84268941899995</v>
      </c>
      <c r="E1419" s="43">
        <f>VLOOKUP($A1419,'Doanh thu'!$A$3:$Q$2000,10,FALSE)/1000000000</f>
        <v>518.21660510599997</v>
      </c>
      <c r="F1419" s="43">
        <f>VLOOKUP($A1419,'Doanh thu'!$A$3:$Q$2000,11,FALSE)/1000000000</f>
        <v>647.37854598700005</v>
      </c>
      <c r="G1419" s="43">
        <f>VLOOKUP($A1419,'Doanh thu'!$A$3:$Q$2000,12,FALSE)/1000000000</f>
        <v>585.18276242399997</v>
      </c>
      <c r="H1419" s="43">
        <f>VLOOKUP($A1419,LNST!$A$3:$Q$1635,9,FALSE)/1000000000</f>
        <v>247.812142153</v>
      </c>
      <c r="I1419" s="43">
        <f>VLOOKUP($A1419,LNST!$A$3:$Q$1635,10,FALSE)/1000000000</f>
        <v>209.56782843299999</v>
      </c>
      <c r="J1419" s="43">
        <f>VLOOKUP($A1419,LNST!$A$3:$Q$1635,11,FALSE)/1000000000</f>
        <v>300.67254128899998</v>
      </c>
      <c r="K1419" s="43">
        <f>VLOOKUP($A1419,LNST!$A$3:$Q$1635,12,FALSE)/1000000000</f>
        <v>292.021917648</v>
      </c>
      <c r="L1419" s="45">
        <f>VLOOKUP($A1419,'Doanh thu'!$A$3:$Q$2000,14,FALSE)</f>
        <v>0.53055016826826651</v>
      </c>
      <c r="M1419" s="45">
        <f>VLOOKUP($A1419,'Doanh thu'!$A$3:$Q$2000,15,FALSE)</f>
        <v>-0.2383462645214959</v>
      </c>
      <c r="N1419" s="45">
        <f>VLOOKUP($A1419,'Doanh thu'!$A$3:$Q$2000,16,FALSE)</f>
        <v>-0.14546445039275785</v>
      </c>
      <c r="O1419" s="45">
        <f>VLOOKUP($A1419,'Doanh thu'!$A$3:$Q$2000,17,FALSE)</f>
        <v>0.19607621706515632</v>
      </c>
      <c r="P1419" s="45">
        <f>VLOOKUP($A1419,LNST!$A$3:$R$1635,14,FALSE)</f>
        <v>0.58449699537708666</v>
      </c>
      <c r="Q1419" s="45">
        <f>VLOOKUP($A1419,LNST!$A$3:$R$1635,15,FALSE)</f>
        <v>-0.25565060294629322</v>
      </c>
      <c r="R1419" s="45">
        <f>VLOOKUP($A1419,LNST!$A$3:$R$1635,16,FALSE)</f>
        <v>-0.21053692208120314</v>
      </c>
      <c r="S1419" s="45">
        <f>VLOOKUP($A1419,LNST!$A$3:$R$1635,17,FALSE)</f>
        <v>0.59905353895207225</v>
      </c>
      <c r="T1419" s="45">
        <f>VLOOKUP($A1419,LNG!$A$2:$H$1999,4,FALSE)/(D1419*10^9)</f>
        <v>0.43534105741535739</v>
      </c>
      <c r="U1419" s="45">
        <f>VLOOKUP($A1419,LNG!$A$2:$H$1999,5,FALSE)/(E1419*10^9)</f>
        <v>0.70497926377961628</v>
      </c>
      <c r="V1419" s="45">
        <f>VLOOKUP($A1419,LNG!$A$2:$H$1999,6,FALSE)/(F1419*10^9)</f>
        <v>0.42087894699474859</v>
      </c>
      <c r="W1419" s="45">
        <f>VLOOKUP($A1419,LNG!$A$2:$H$1999,7,FALSE)/(G1419*10^9)</f>
        <v>0.53605222669856067</v>
      </c>
      <c r="X1419" s="45">
        <f>VLOOKUP($A1419,'LNST năm'!$A$2:$I$2000,8,FALSE)</f>
        <v>4.183127728882792E-2</v>
      </c>
      <c r="Y1419" s="45">
        <f>VLOOKUP($A1419,'LNST năm'!$A$2:$I$2000,9,FALSE)</f>
        <v>-0.14349843044379995</v>
      </c>
      <c r="Z1419" s="46" t="e">
        <f>VLOOKUP($A1419,LNG!$A$2:$H$1999,9,FALSE)</f>
        <v>#REF!</v>
      </c>
      <c r="AA1419" s="162" t="e">
        <f>VLOOKUP($A1419,'GIÁ CP'!$A$2:$D$2000,4,FALSE)/Z1419</f>
        <v>#REF!</v>
      </c>
    </row>
    <row r="1420" spans="1:27" hidden="1">
      <c r="A1420" s="18" t="s">
        <v>187</v>
      </c>
      <c r="B1420" s="18" t="s">
        <v>756</v>
      </c>
      <c r="C1420" s="154" t="str">
        <f>VLOOKUP(A1420,'GIÁ CP'!$K$2:$M$2000,3,FALSE)</f>
        <v xml:space="preserve">Dịch vụ vận tải </v>
      </c>
      <c r="D1420" s="43">
        <f>VLOOKUP($A1420,'Doanh thu'!$A$3:$Q$2000,9,FALSE)/1000000000</f>
        <v>40.927266774000003</v>
      </c>
      <c r="E1420" s="43">
        <f>VLOOKUP($A1420,'Doanh thu'!$A$3:$Q$2000,10,FALSE)/1000000000</f>
        <v>0.49854028900000003</v>
      </c>
      <c r="F1420" s="43">
        <f>VLOOKUP($A1420,'Doanh thu'!$A$3:$Q$2000,11,FALSE)/1000000000</f>
        <v>0</v>
      </c>
      <c r="G1420" s="43">
        <f>VLOOKUP($A1420,'Doanh thu'!$A$3:$Q$2000,12,FALSE)/1000000000</f>
        <v>0</v>
      </c>
      <c r="H1420" s="43">
        <f>VLOOKUP($A1420,LNST!$A$3:$Q$1635,9,FALSE)/1000000000</f>
        <v>37.204707130999999</v>
      </c>
      <c r="I1420" s="43">
        <f>VLOOKUP($A1420,LNST!$A$3:$Q$1635,10,FALSE)/1000000000</f>
        <v>112.089604987</v>
      </c>
      <c r="J1420" s="43">
        <f>VLOOKUP($A1420,LNST!$A$3:$Q$1635,11,FALSE)/1000000000</f>
        <v>30.004647013</v>
      </c>
      <c r="K1420" s="43">
        <f>VLOOKUP($A1420,LNST!$A$3:$Q$1635,12,FALSE)/1000000000</f>
        <v>1.5661313E-2</v>
      </c>
      <c r="L1420" s="45">
        <f>VLOOKUP($A1420,'Doanh thu'!$A$3:$Q$2000,14,FALSE)</f>
        <v>9.9351993331674642</v>
      </c>
      <c r="M1420" s="45">
        <f>VLOOKUP($A1420,'Doanh thu'!$A$3:$Q$2000,15,FALSE)</f>
        <v>-0.83927216161859231</v>
      </c>
      <c r="N1420" s="45">
        <f>VLOOKUP($A1420,'Doanh thu'!$A$3:$Q$2000,16,FALSE)</f>
        <v>-1</v>
      </c>
      <c r="O1420" s="45">
        <f>VLOOKUP($A1420,'Doanh thu'!$A$3:$Q$2000,17,FALSE)</f>
        <v>-1</v>
      </c>
      <c r="P1420" s="45">
        <f>VLOOKUP($A1420,LNST!$A$3:$R$1635,14,FALSE)</f>
        <v>157.52180761615827</v>
      </c>
      <c r="Q1420" s="45">
        <f>VLOOKUP($A1420,LNST!$A$3:$R$1635,15,FALSE)</f>
        <v>13.077468908971262</v>
      </c>
      <c r="R1420" s="45">
        <f>VLOOKUP($A1420,LNST!$A$3:$R$1635,16,FALSE)</f>
        <v>0.993583978153188</v>
      </c>
      <c r="S1420" s="45">
        <f>VLOOKUP($A1420,LNST!$A$3:$R$1635,17,FALSE)</f>
        <v>1.001030693132557</v>
      </c>
      <c r="T1420" s="45">
        <f>VLOOKUP($A1420,LNG!$A$2:$H$1999,4,FALSE)/(D1420*10^9)</f>
        <v>-1.2654354439544768E-3</v>
      </c>
      <c r="U1420" s="45">
        <f>VLOOKUP($A1420,LNG!$A$2:$H$1999,5,FALSE)/(E1420*10^9)</f>
        <v>-5.6218962495927789</v>
      </c>
      <c r="V1420" s="45" t="e">
        <f>VLOOKUP($A1420,LNG!$A$2:$H$1999,6,FALSE)/(F1420*10^9)</f>
        <v>#DIV/0!</v>
      </c>
      <c r="W1420" s="45" t="e">
        <f>VLOOKUP($A1420,LNG!$A$2:$H$1999,7,FALSE)/(G1420*10^9)</f>
        <v>#DIV/0!</v>
      </c>
      <c r="X1420" s="45">
        <f>VLOOKUP($A1420,'LNST năm'!$A$2:$I$2000,8,FALSE)</f>
        <v>-1</v>
      </c>
      <c r="Y1420" s="45">
        <f>VLOOKUP($A1420,'LNST năm'!$A$2:$I$2000,9,FALSE)</f>
        <v>0.25992104989487319</v>
      </c>
      <c r="Z1420" s="46" t="e">
        <f>VLOOKUP($A1420,LNG!$A$2:$H$1999,9,FALSE)</f>
        <v>#REF!</v>
      </c>
      <c r="AA1420" s="162" t="e">
        <f>VLOOKUP($A1420,'GIÁ CP'!$A$2:$D$2000,4,FALSE)/Z1420</f>
        <v>#REF!</v>
      </c>
    </row>
    <row r="1421" spans="1:27">
      <c r="A1421" s="18" t="s">
        <v>23</v>
      </c>
      <c r="B1421" s="18" t="s">
        <v>1718</v>
      </c>
      <c r="C1421" s="154" t="str">
        <f>VLOOKUP(A1421,'GIÁ CP'!$K$2:$M$2000,3,FALSE)</f>
        <v xml:space="preserve">Dược phẩm </v>
      </c>
      <c r="D1421" s="43">
        <f>VLOOKUP($A1421,'Doanh thu'!$A$3:$Q$2000,9,FALSE)/1000000000</f>
        <v>474.53701707200003</v>
      </c>
      <c r="E1421" s="43">
        <f>VLOOKUP($A1421,'Doanh thu'!$A$3:$Q$2000,10,FALSE)/1000000000</f>
        <v>439.69837218700002</v>
      </c>
      <c r="F1421" s="43">
        <f>VLOOKUP($A1421,'Doanh thu'!$A$3:$Q$2000,11,FALSE)/1000000000</f>
        <v>510.09914740200003</v>
      </c>
      <c r="G1421" s="43">
        <f>VLOOKUP($A1421,'Doanh thu'!$A$3:$Q$2000,12,FALSE)/1000000000</f>
        <v>448.08693736700002</v>
      </c>
      <c r="H1421" s="43">
        <f>VLOOKUP($A1421,LNST!$A$3:$Q$1635,9,FALSE)/1000000000</f>
        <v>90.336499932999999</v>
      </c>
      <c r="I1421" s="43">
        <f>VLOOKUP($A1421,LNST!$A$3:$Q$1635,10,FALSE)/1000000000</f>
        <v>59.909035568</v>
      </c>
      <c r="J1421" s="43">
        <f>VLOOKUP($A1421,LNST!$A$3:$Q$1635,11,FALSE)/1000000000</f>
        <v>60.685373454999997</v>
      </c>
      <c r="K1421" s="43">
        <f>VLOOKUP($A1421,LNST!$A$3:$Q$1635,12,FALSE)/1000000000</f>
        <v>80.297755136000006</v>
      </c>
      <c r="L1421" s="45">
        <f>VLOOKUP($A1421,'Doanh thu'!$A$3:$Q$2000,14,FALSE)</f>
        <v>9.5800676079037875E-2</v>
      </c>
      <c r="M1421" s="45">
        <f>VLOOKUP($A1421,'Doanh thu'!$A$3:$Q$2000,15,FALSE)</f>
        <v>1.5895914501484847E-2</v>
      </c>
      <c r="N1421" s="45">
        <f>VLOOKUP($A1421,'Doanh thu'!$A$3:$Q$2000,16,FALSE)</f>
        <v>6.7374307113510098E-2</v>
      </c>
      <c r="O1421" s="45">
        <f>VLOOKUP($A1421,'Doanh thu'!$A$3:$Q$2000,17,FALSE)</f>
        <v>1.5966360691679702E-2</v>
      </c>
      <c r="P1421" s="45">
        <f>VLOOKUP($A1421,LNST!$A$3:$R$1635,14,FALSE)</f>
        <v>0.2478842412934231</v>
      </c>
      <c r="Q1421" s="45">
        <f>VLOOKUP($A1421,LNST!$A$3:$R$1635,15,FALSE)</f>
        <v>-0.20143432293815094</v>
      </c>
      <c r="R1421" s="45">
        <f>VLOOKUP($A1421,LNST!$A$3:$R$1635,16,FALSE)</f>
        <v>1.0443092744867153E-3</v>
      </c>
      <c r="S1421" s="45">
        <f>VLOOKUP($A1421,LNST!$A$3:$R$1635,17,FALSE)</f>
        <v>-8.7829533709734443E-3</v>
      </c>
      <c r="T1421" s="45">
        <f>VLOOKUP($A1421,LNG!$A$2:$H$1999,4,FALSE)/(D1421*10^9)</f>
        <v>0.48095565434333903</v>
      </c>
      <c r="U1421" s="45">
        <f>VLOOKUP($A1421,LNG!$A$2:$H$1999,5,FALSE)/(E1421*10^9)</f>
        <v>0.5512674368257906</v>
      </c>
      <c r="V1421" s="45">
        <f>VLOOKUP($A1421,LNG!$A$2:$H$1999,6,FALSE)/(F1421*10^9)</f>
        <v>0.36717190935901894</v>
      </c>
      <c r="W1421" s="45">
        <f>VLOOKUP($A1421,LNG!$A$2:$H$1999,7,FALSE)/(G1421*10^9)</f>
        <v>0.50539759453759547</v>
      </c>
      <c r="X1421" s="45">
        <f>VLOOKUP($A1421,'LNST năm'!$A$2:$I$2000,8,FALSE)</f>
        <v>5.6565885487722088E-2</v>
      </c>
      <c r="Y1421" s="45">
        <f>VLOOKUP($A1421,'LNST năm'!$A$2:$I$2000,9,FALSE)</f>
        <v>6.0815254102632776E-2</v>
      </c>
      <c r="Z1421" s="46" t="e">
        <f>VLOOKUP($A1421,LNG!$A$2:$H$1999,9,FALSE)</f>
        <v>#REF!</v>
      </c>
      <c r="AA1421" s="162" t="e">
        <f>VLOOKUP($A1421,'GIÁ CP'!$A$2:$D$2000,4,FALSE)/Z1421</f>
        <v>#REF!</v>
      </c>
    </row>
    <row r="1422" spans="1:27">
      <c r="A1422" s="18" t="s">
        <v>567</v>
      </c>
      <c r="B1422" s="18" t="s">
        <v>2287</v>
      </c>
      <c r="C1422" s="154" t="str">
        <f>VLOOKUP(A1422,'GIÁ CP'!$K$2:$M$2000,3,FALSE)</f>
        <v xml:space="preserve">Bảo hiểm phi nhân thọ </v>
      </c>
      <c r="D1422" s="43">
        <f>VLOOKUP($A1422,'Doanh thu'!$A$3:$Q$2000,9,FALSE)/1000000000</f>
        <v>2265.3192028849999</v>
      </c>
      <c r="E1422" s="43">
        <f>VLOOKUP($A1422,'Doanh thu'!$A$3:$Q$2000,10,FALSE)/1000000000</f>
        <v>2373.231924278</v>
      </c>
      <c r="F1422" s="43">
        <f>VLOOKUP($A1422,'Doanh thu'!$A$3:$Q$2000,11,FALSE)/1000000000</f>
        <v>2572.1492662159999</v>
      </c>
      <c r="G1422" s="43">
        <f>VLOOKUP($A1422,'Doanh thu'!$A$3:$Q$2000,12,FALSE)/1000000000</f>
        <v>2715.0936754220002</v>
      </c>
      <c r="H1422" s="43">
        <f>VLOOKUP($A1422,LNST!$A$3:$Q$1635,9,FALSE)/1000000000</f>
        <v>412.85670633799998</v>
      </c>
      <c r="I1422" s="43">
        <f>VLOOKUP($A1422,LNST!$A$3:$Q$1635,10,FALSE)/1000000000</f>
        <v>389.41136071</v>
      </c>
      <c r="J1422" s="43">
        <f>VLOOKUP($A1422,LNST!$A$3:$Q$1635,11,FALSE)/1000000000</f>
        <v>-35.435250418000003</v>
      </c>
      <c r="K1422" s="43">
        <f>VLOOKUP($A1422,LNST!$A$3:$Q$1635,12,FALSE)/1000000000</f>
        <v>554.53538419899996</v>
      </c>
      <c r="L1422" s="45">
        <f>VLOOKUP($A1422,'Doanh thu'!$A$3:$Q$2000,14,FALSE)</f>
        <v>0.27291780409524496</v>
      </c>
      <c r="M1422" s="45">
        <f>VLOOKUP($A1422,'Doanh thu'!$A$3:$Q$2000,15,FALSE)</f>
        <v>0.26173539269081458</v>
      </c>
      <c r="N1422" s="45">
        <f>VLOOKUP($A1422,'Doanh thu'!$A$3:$Q$2000,16,FALSE)</f>
        <v>0.27448459741788872</v>
      </c>
      <c r="O1422" s="45">
        <f>VLOOKUP($A1422,'Doanh thu'!$A$3:$Q$2000,17,FALSE)</f>
        <v>0.2743287073728618</v>
      </c>
      <c r="P1422" s="45">
        <f>VLOOKUP($A1422,LNST!$A$3:$R$1635,14,FALSE)</f>
        <v>0.49328827615071746</v>
      </c>
      <c r="Q1422" s="45">
        <f>VLOOKUP($A1422,LNST!$A$3:$R$1635,15,FALSE)</f>
        <v>1.5186866521539839</v>
      </c>
      <c r="R1422" s="45">
        <f>VLOOKUP($A1422,LNST!$A$3:$R$1635,16,FALSE)</f>
        <v>-1.5563308539722676</v>
      </c>
      <c r="S1422" s="45">
        <f>VLOOKUP($A1422,LNST!$A$3:$R$1635,17,FALSE)</f>
        <v>0.64882371071277067</v>
      </c>
      <c r="T1422" s="45">
        <f>VLOOKUP($A1422,LNG!$A$2:$H$1999,4,FALSE)/(D1422*10^9)</f>
        <v>0.15446345613341067</v>
      </c>
      <c r="U1422" s="45">
        <f>VLOOKUP($A1422,LNG!$A$2:$H$1999,5,FALSE)/(E1422*10^9)</f>
        <v>0.18725751971931692</v>
      </c>
      <c r="V1422" s="45">
        <f>VLOOKUP($A1422,LNG!$A$2:$H$1999,6,FALSE)/(F1422*10^9)</f>
        <v>0.17445697860534556</v>
      </c>
      <c r="W1422" s="45">
        <f>VLOOKUP($A1422,LNG!$A$2:$H$1999,7,FALSE)/(G1422*10^9)</f>
        <v>6.020783746055918E-4</v>
      </c>
      <c r="X1422" s="45">
        <f>VLOOKUP($A1422,'LNST năm'!$A$2:$I$2000,8,FALSE)</f>
        <v>0.3046667230319311</v>
      </c>
      <c r="Y1422" s="45">
        <f>VLOOKUP($A1422,'LNST năm'!$A$2:$I$2000,9,FALSE)</f>
        <v>9.6667145216502881E-2</v>
      </c>
      <c r="Z1422" s="46" t="e">
        <f>VLOOKUP($A1422,LNG!$A$2:$H$1999,9,FALSE)</f>
        <v>#REF!</v>
      </c>
      <c r="AA1422" s="162" t="e">
        <f>VLOOKUP($A1422,'GIÁ CP'!$A$2:$D$2000,4,FALSE)/Z1422</f>
        <v>#REF!</v>
      </c>
    </row>
    <row r="1423" spans="1:27" hidden="1">
      <c r="A1423" s="18" t="s">
        <v>308</v>
      </c>
      <c r="B1423" s="18" t="s">
        <v>2002</v>
      </c>
      <c r="C1423" s="154" t="str">
        <f>VLOOKUP(A1423,'GIÁ CP'!$K$2:$M$2000,3,FALSE)</f>
        <v xml:space="preserve">Dược phẩm </v>
      </c>
      <c r="D1423" s="43">
        <f>VLOOKUP($A1423,'Doanh thu'!$A$3:$Q$2000,9,FALSE)/1000000000</f>
        <v>705.17263579600001</v>
      </c>
      <c r="E1423" s="43">
        <f>VLOOKUP($A1423,'Doanh thu'!$A$3:$Q$2000,10,FALSE)/1000000000</f>
        <v>675.76596047400005</v>
      </c>
      <c r="F1423" s="43">
        <f>VLOOKUP($A1423,'Doanh thu'!$A$3:$Q$2000,11,FALSE)/1000000000</f>
        <v>749.33042755600002</v>
      </c>
      <c r="G1423" s="43">
        <f>VLOOKUP($A1423,'Doanh thu'!$A$3:$Q$2000,12,FALSE)/1000000000</f>
        <v>632.84680042399998</v>
      </c>
      <c r="H1423" s="43">
        <f>VLOOKUP($A1423,LNST!$A$3:$Q$1635,9,FALSE)/1000000000</f>
        <v>69.180136730000001</v>
      </c>
      <c r="I1423" s="43">
        <f>VLOOKUP($A1423,LNST!$A$3:$Q$1635,10,FALSE)/1000000000</f>
        <v>68.004349872999995</v>
      </c>
      <c r="J1423" s="43">
        <f>VLOOKUP($A1423,LNST!$A$3:$Q$1635,11,FALSE)/1000000000</f>
        <v>70.777882061</v>
      </c>
      <c r="K1423" s="43">
        <f>VLOOKUP($A1423,LNST!$A$3:$Q$1635,12,FALSE)/1000000000</f>
        <v>61.612959818</v>
      </c>
      <c r="L1423" s="45">
        <f>VLOOKUP($A1423,'Doanh thu'!$A$3:$Q$2000,14,FALSE)</f>
        <v>0.13721084486080559</v>
      </c>
      <c r="M1423" s="45">
        <f>VLOOKUP($A1423,'Doanh thu'!$A$3:$Q$2000,15,FALSE)</f>
        <v>0.19867230627003607</v>
      </c>
      <c r="N1423" s="45">
        <f>VLOOKUP($A1423,'Doanh thu'!$A$3:$Q$2000,16,FALSE)</f>
        <v>0.21668866872280085</v>
      </c>
      <c r="O1423" s="45">
        <f>VLOOKUP($A1423,'Doanh thu'!$A$3:$Q$2000,17,FALSE)</f>
        <v>0.14046636699757908</v>
      </c>
      <c r="P1423" s="45">
        <f>VLOOKUP($A1423,LNST!$A$3:$R$1635,14,FALSE)</f>
        <v>2.500479086522021E-2</v>
      </c>
      <c r="Q1423" s="45">
        <f>VLOOKUP($A1423,LNST!$A$3:$R$1635,15,FALSE)</f>
        <v>0.77975354464330959</v>
      </c>
      <c r="R1423" s="45">
        <f>VLOOKUP($A1423,LNST!$A$3:$R$1635,16,FALSE)</f>
        <v>-0.10814953495487292</v>
      </c>
      <c r="S1423" s="45">
        <f>VLOOKUP($A1423,LNST!$A$3:$R$1635,17,FALSE)</f>
        <v>0.47692873690858589</v>
      </c>
      <c r="T1423" s="45">
        <f>VLOOKUP($A1423,LNG!$A$2:$H$1999,4,FALSE)/(D1423*10^9)</f>
        <v>0.40633013736354251</v>
      </c>
      <c r="U1423" s="45">
        <f>VLOOKUP($A1423,LNG!$A$2:$H$1999,5,FALSE)/(E1423*10^9)</f>
        <v>0.5112113432566</v>
      </c>
      <c r="V1423" s="45">
        <f>VLOOKUP($A1423,LNG!$A$2:$H$1999,6,FALSE)/(F1423*10^9)</f>
        <v>0.53332514929287822</v>
      </c>
      <c r="W1423" s="45">
        <f>VLOOKUP($A1423,LNG!$A$2:$H$1999,7,FALSE)/(G1423*10^9)</f>
        <v>0.61996936827701898</v>
      </c>
      <c r="X1423" s="45">
        <f>VLOOKUP($A1423,'LNST năm'!$A$2:$I$2000,8,FALSE)</f>
        <v>-1</v>
      </c>
      <c r="Y1423" s="45">
        <f>VLOOKUP($A1423,'LNST năm'!$A$2:$I$2000,9,FALSE)</f>
        <v>-1</v>
      </c>
      <c r="Z1423" s="46" t="e">
        <f>VLOOKUP($A1423,LNG!$A$2:$H$1999,9,FALSE)</f>
        <v>#REF!</v>
      </c>
      <c r="AA1423" s="162" t="e">
        <f>VLOOKUP($A1423,'GIÁ CP'!$A$2:$D$2000,4,FALSE)/Z1423</f>
        <v>#REF!</v>
      </c>
    </row>
    <row r="1424" spans="1:27" hidden="1">
      <c r="A1424" s="18" t="s">
        <v>3703</v>
      </c>
      <c r="B1424" s="18" t="s">
        <v>3704</v>
      </c>
      <c r="C1424" s="154" t="str">
        <f>VLOOKUP(A1424,'GIÁ CP'!$K$2:$M$2000,3,FALSE)</f>
        <v xml:space="preserve">Thép và sản phẩm thép </v>
      </c>
      <c r="D1424" s="43">
        <f>VLOOKUP($A1424,'Doanh thu'!$A$3:$Q$2000,9,FALSE)/1000000000</f>
        <v>1226.7171519999999</v>
      </c>
      <c r="E1424" s="43">
        <f>VLOOKUP($A1424,'Doanh thu'!$A$3:$Q$2000,10,FALSE)/1000000000</f>
        <v>1838.5705237239999</v>
      </c>
      <c r="F1424" s="43">
        <f>VLOOKUP($A1424,'Doanh thu'!$A$3:$Q$2000,11,FALSE)/1000000000</f>
        <v>1879.3284713529999</v>
      </c>
      <c r="G1424" s="43">
        <f>VLOOKUP($A1424,'Doanh thu'!$A$3:$Q$2000,12,FALSE)/1000000000</f>
        <v>0</v>
      </c>
      <c r="H1424" s="43">
        <f>VLOOKUP($A1424,LNST!$A$3:$Q$1635,9,FALSE)/1000000000</f>
        <v>-7.2030490829999998</v>
      </c>
      <c r="I1424" s="43">
        <f>VLOOKUP($A1424,LNST!$A$3:$Q$1635,10,FALSE)/1000000000</f>
        <v>-6.3069205720000001</v>
      </c>
      <c r="J1424" s="43">
        <f>VLOOKUP($A1424,LNST!$A$3:$Q$1635,11,FALSE)/1000000000</f>
        <v>23.261823699000001</v>
      </c>
      <c r="K1424" s="43">
        <f>VLOOKUP($A1424,LNST!$A$3:$Q$1635,12,FALSE)/1000000000</f>
        <v>0</v>
      </c>
      <c r="L1424" s="45">
        <f>VLOOKUP($A1424,'Doanh thu'!$A$3:$Q$2000,14,FALSE)</f>
        <v>-0.11506520704288924</v>
      </c>
      <c r="M1424" s="45">
        <f>VLOOKUP($A1424,'Doanh thu'!$A$3:$Q$2000,15,FALSE)</f>
        <v>0.13793667236242482</v>
      </c>
      <c r="N1424" s="45">
        <f>VLOOKUP($A1424,'Doanh thu'!$A$3:$Q$2000,16,FALSE)</f>
        <v>0.46906153247271293</v>
      </c>
      <c r="O1424" s="45">
        <f>VLOOKUP($A1424,'Doanh thu'!$A$3:$Q$2000,17,FALSE)</f>
        <v>-1</v>
      </c>
      <c r="P1424" s="45">
        <f>VLOOKUP($A1424,LNST!$A$3:$R$1635,14,FALSE)</f>
        <v>-0.75808287892852955</v>
      </c>
      <c r="Q1424" s="45">
        <f>VLOOKUP($A1424,LNST!$A$3:$R$1635,15,FALSE)</f>
        <v>0.43898649856114402</v>
      </c>
      <c r="R1424" s="45">
        <f>VLOOKUP($A1424,LNST!$A$3:$R$1635,16,FALSE)</f>
        <v>1.6126363622315694</v>
      </c>
      <c r="S1424" s="45">
        <f>VLOOKUP($A1424,LNST!$A$3:$R$1635,17,FALSE)</f>
        <v>-1</v>
      </c>
      <c r="T1424" s="45">
        <f>VLOOKUP($A1424,LNG!$A$2:$H$1999,4,FALSE)/(D1424*10^9)</f>
        <v>3.997655050884949E-2</v>
      </c>
      <c r="U1424" s="45">
        <f>VLOOKUP($A1424,LNG!$A$2:$H$1999,5,FALSE)/(E1424*10^9)</f>
        <v>2.3541229571837397E-2</v>
      </c>
      <c r="V1424" s="45">
        <f>VLOOKUP($A1424,LNG!$A$2:$H$1999,6,FALSE)/(F1424*10^9)</f>
        <v>4.4779663124250503E-2</v>
      </c>
      <c r="W1424" s="45" t="e">
        <f>VLOOKUP($A1424,LNG!$A$2:$H$1999,7,FALSE)/(G1424*10^9)</f>
        <v>#DIV/0!</v>
      </c>
      <c r="X1424" s="45">
        <f>VLOOKUP($A1424,'LNST năm'!$A$2:$I$2000,8,FALSE)</f>
        <v>1</v>
      </c>
      <c r="Y1424" s="45">
        <f>VLOOKUP($A1424,'LNST năm'!$A$2:$I$2000,9,FALSE)</f>
        <v>0.25992104989487319</v>
      </c>
      <c r="Z1424" s="46" t="e">
        <f>VLOOKUP($A1424,LNG!$A$2:$H$1999,9,FALSE)</f>
        <v>#REF!</v>
      </c>
      <c r="AA1424" s="162" t="e">
        <f>VLOOKUP($A1424,'GIÁ CP'!$A$2:$D$2000,4,FALSE)/Z1424</f>
        <v>#REF!</v>
      </c>
    </row>
    <row r="1425" spans="1:27" hidden="1">
      <c r="A1425" s="18" t="s">
        <v>339</v>
      </c>
      <c r="B1425" s="18" t="s">
        <v>2039</v>
      </c>
      <c r="C1425" s="154" t="str">
        <f>VLOOKUP(A1425,'GIÁ CP'!$K$2:$M$2000,3,FALSE)</f>
        <v xml:space="preserve">Thực phẩm </v>
      </c>
      <c r="D1425" s="43">
        <f>VLOOKUP($A1425,'Doanh thu'!$A$3:$Q$2000,9,FALSE)/1000000000</f>
        <v>16724.597479553999</v>
      </c>
      <c r="E1425" s="43">
        <f>VLOOKUP($A1425,'Doanh thu'!$A$3:$Q$2000,10,FALSE)/1000000000</f>
        <v>16953.231537863001</v>
      </c>
      <c r="F1425" s="43">
        <f>VLOOKUP($A1425,'Doanh thu'!$A$3:$Q$2000,11,FALSE)/1000000000</f>
        <v>17033.552405954</v>
      </c>
      <c r="G1425" s="43">
        <f>VLOOKUP($A1425,'Doanh thu'!$A$3:$Q$2000,12,FALSE)/1000000000</f>
        <v>16148.657871623</v>
      </c>
      <c r="H1425" s="43">
        <f>VLOOKUP($A1425,LNST!$A$3:$Q$1635,9,FALSE)/1000000000</f>
        <v>2474.585297998</v>
      </c>
      <c r="I1425" s="43">
        <f>VLOOKUP($A1425,LNST!$A$3:$Q$1635,10,FALSE)/1000000000</f>
        <v>2526.7665588909999</v>
      </c>
      <c r="J1425" s="43">
        <f>VLOOKUP($A1425,LNST!$A$3:$Q$1635,11,FALSE)/1000000000</f>
        <v>2840.3676017019998</v>
      </c>
      <c r="K1425" s="43">
        <f>VLOOKUP($A1425,LNST!$A$3:$Q$1635,12,FALSE)/1000000000</f>
        <v>2428.719813104</v>
      </c>
      <c r="L1425" s="45">
        <f>VLOOKUP($A1425,'Doanh thu'!$A$3:$Q$2000,14,FALSE)</f>
        <v>4.1312790497199849E-3</v>
      </c>
      <c r="M1425" s="45">
        <f>VLOOKUP($A1425,'Doanh thu'!$A$3:$Q$2000,15,FALSE)</f>
        <v>9.1128498778373423E-2</v>
      </c>
      <c r="N1425" s="45">
        <f>VLOOKUP($A1425,'Doanh thu'!$A$3:$Q$2000,16,FALSE)</f>
        <v>0.10056677175960878</v>
      </c>
      <c r="O1425" s="45">
        <f>VLOOKUP($A1425,'Doanh thu'!$A$3:$Q$2000,17,FALSE)</f>
        <v>0.24849443067625224</v>
      </c>
      <c r="P1425" s="45">
        <f>VLOOKUP($A1425,LNST!$A$3:$R$1635,14,FALSE)</f>
        <v>-7.3353885738736163E-2</v>
      </c>
      <c r="Q1425" s="45">
        <f>VLOOKUP($A1425,LNST!$A$3:$R$1635,15,FALSE)</f>
        <v>5.1277917349006566E-2</v>
      </c>
      <c r="R1425" s="45">
        <f>VLOOKUP($A1425,LNST!$A$3:$R$1635,16,FALSE)</f>
        <v>0.33749373960056761</v>
      </c>
      <c r="S1425" s="45">
        <f>VLOOKUP($A1425,LNST!$A$3:$R$1635,17,FALSE)</f>
        <v>0.54845227540933117</v>
      </c>
      <c r="T1425" s="45">
        <f>VLOOKUP($A1425,LNG!$A$2:$H$1999,4,FALSE)/(D1425*10^9)</f>
        <v>0.31154605940435165</v>
      </c>
      <c r="U1425" s="45">
        <f>VLOOKUP($A1425,LNG!$A$2:$H$1999,5,FALSE)/(E1425*10^9)</f>
        <v>0.41417932088392279</v>
      </c>
      <c r="V1425" s="45">
        <f>VLOOKUP($A1425,LNG!$A$2:$H$1999,6,FALSE)/(F1425*10^9)</f>
        <v>0.41607861162834525</v>
      </c>
      <c r="W1425" s="45">
        <f>VLOOKUP($A1425,LNG!$A$2:$H$1999,7,FALSE)/(G1425*10^9)</f>
        <v>0.42666189649428293</v>
      </c>
      <c r="X1425" s="45">
        <f>VLOOKUP($A1425,'LNST năm'!$A$2:$I$2000,8,FALSE)</f>
        <v>1.9048870579638007E-3</v>
      </c>
      <c r="Y1425" s="45">
        <f>VLOOKUP($A1425,'LNST năm'!$A$2:$I$2000,9,FALSE)</f>
        <v>3.3841646316583152E-2</v>
      </c>
      <c r="Z1425" s="46" t="e">
        <f>VLOOKUP($A1425,LNG!$A$2:$H$1999,9,FALSE)</f>
        <v>#REF!</v>
      </c>
      <c r="AA1425" s="162" t="e">
        <f>VLOOKUP($A1425,'GIÁ CP'!$A$2:$D$2000,4,FALSE)/Z1425</f>
        <v>#REF!</v>
      </c>
    </row>
    <row r="1426" spans="1:27" hidden="1">
      <c r="A1426" s="18" t="s">
        <v>129</v>
      </c>
      <c r="B1426" s="18" t="s">
        <v>1803</v>
      </c>
      <c r="C1426" s="154" t="str">
        <f>VLOOKUP(A1426,'GIÁ CP'!$K$2:$M$2000,3,FALSE)</f>
        <v xml:space="preserve">Môi giới chứng khoán </v>
      </c>
      <c r="D1426" s="43">
        <f>VLOOKUP($A1426,'Doanh thu'!$A$3:$Q$2000,9,FALSE)/1000000000</f>
        <v>1073.464552077</v>
      </c>
      <c r="E1426" s="43">
        <f>VLOOKUP($A1426,'Doanh thu'!$A$3:$Q$2000,10,FALSE)/1000000000</f>
        <v>1664.891762002</v>
      </c>
      <c r="F1426" s="43">
        <f>VLOOKUP($A1426,'Doanh thu'!$A$3:$Q$2000,11,FALSE)/1000000000</f>
        <v>1398.2194693460001</v>
      </c>
      <c r="G1426" s="43">
        <f>VLOOKUP($A1426,'Doanh thu'!$A$3:$Q$2000,12,FALSE)/1000000000</f>
        <v>1466.40324373</v>
      </c>
      <c r="H1426" s="43">
        <f>VLOOKUP($A1426,LNST!$A$3:$Q$1635,9,FALSE)/1000000000</f>
        <v>192.37014615999999</v>
      </c>
      <c r="I1426" s="43">
        <f>VLOOKUP($A1426,LNST!$A$3:$Q$1635,10,FALSE)/1000000000</f>
        <v>440.53612646200003</v>
      </c>
      <c r="J1426" s="43">
        <f>VLOOKUP($A1426,LNST!$A$3:$Q$1635,11,FALSE)/1000000000</f>
        <v>318.989017047</v>
      </c>
      <c r="K1426" s="43">
        <f>VLOOKUP($A1426,LNST!$A$3:$Q$1635,12,FALSE)/1000000000</f>
        <v>290.72044779399999</v>
      </c>
      <c r="L1426" s="45">
        <f>VLOOKUP($A1426,'Doanh thu'!$A$3:$Q$2000,14,FALSE)</f>
        <v>-1.8681292304144597E-2</v>
      </c>
      <c r="M1426" s="45">
        <f>VLOOKUP($A1426,'Doanh thu'!$A$3:$Q$2000,15,FALSE)</f>
        <v>0.46335473502291108</v>
      </c>
      <c r="N1426" s="45">
        <f>VLOOKUP($A1426,'Doanh thu'!$A$3:$Q$2000,16,FALSE)</f>
        <v>0.18338763209461303</v>
      </c>
      <c r="O1426" s="45">
        <f>VLOOKUP($A1426,'Doanh thu'!$A$3:$Q$2000,17,FALSE)</f>
        <v>0.46702410739329309</v>
      </c>
      <c r="P1426" s="45">
        <f>VLOOKUP($A1426,LNST!$A$3:$R$1635,14,FALSE)</f>
        <v>-0.38609842052084498</v>
      </c>
      <c r="Q1426" s="45">
        <f>VLOOKUP($A1426,LNST!$A$3:$R$1635,15,FALSE)</f>
        <v>0.98088210128304032</v>
      </c>
      <c r="R1426" s="45">
        <f>VLOOKUP($A1426,LNST!$A$3:$R$1635,16,FALSE)</f>
        <v>0.40493078669650906</v>
      </c>
      <c r="S1426" s="45">
        <f>VLOOKUP($A1426,LNST!$A$3:$R$1635,17,FALSE)</f>
        <v>0.28227663819932486</v>
      </c>
      <c r="T1426" s="45">
        <f>VLOOKUP($A1426,LNG!$A$2:$H$1999,4,FALSE)/(D1426*10^9)</f>
        <v>0.36006007553221503</v>
      </c>
      <c r="U1426" s="45">
        <f>VLOOKUP($A1426,LNG!$A$2:$H$1999,5,FALSE)/(E1426*10^9)</f>
        <v>0.21496574014255351</v>
      </c>
      <c r="V1426" s="45">
        <f>VLOOKUP($A1426,LNG!$A$2:$H$1999,6,FALSE)/(F1426*10^9)</f>
        <v>0.49432499482237113</v>
      </c>
      <c r="W1426" s="45">
        <f>VLOOKUP($A1426,LNG!$A$2:$H$1999,7,FALSE)/(G1426*10^9)</f>
        <v>0.37381023295453703</v>
      </c>
      <c r="X1426" s="45">
        <f>VLOOKUP($A1426,'LNST năm'!$A$2:$I$2000,8,FALSE)</f>
        <v>0.13366197051479284</v>
      </c>
      <c r="Y1426" s="45">
        <f>VLOOKUP($A1426,'LNST năm'!$A$2:$I$2000,9,FALSE)</f>
        <v>0.11402484697148529</v>
      </c>
      <c r="Z1426" s="46" t="e">
        <f>VLOOKUP($A1426,LNG!$A$2:$H$1999,9,FALSE)</f>
        <v>#REF!</v>
      </c>
      <c r="AA1426" s="162" t="e">
        <f>VLOOKUP($A1426,'GIÁ CP'!$A$2:$D$2000,4,FALSE)/Z1426</f>
        <v>#REF!</v>
      </c>
    </row>
    <row r="1427" spans="1:27" hidden="1">
      <c r="A1427" s="18" t="s">
        <v>2441</v>
      </c>
      <c r="B1427" s="18" t="s">
        <v>2442</v>
      </c>
      <c r="C1427" s="154" t="str">
        <f>VLOOKUP(A1427,'GIÁ CP'!$K$2:$M$2000,3,FALSE)</f>
        <v xml:space="preserve">Chất thải &amp; Môi trường </v>
      </c>
      <c r="D1427" s="43" t="e">
        <f>VLOOKUP($A1427,'Doanh thu'!$A$3:$Q$2000,9,FALSE)/1000000000</f>
        <v>#N/A</v>
      </c>
      <c r="E1427" s="43" t="e">
        <f>VLOOKUP($A1427,'Doanh thu'!$A$3:$Q$2000,10,FALSE)/1000000000</f>
        <v>#N/A</v>
      </c>
      <c r="F1427" s="43" t="e">
        <f>VLOOKUP($A1427,'Doanh thu'!$A$3:$Q$2000,11,FALSE)/1000000000</f>
        <v>#N/A</v>
      </c>
      <c r="G1427" s="43" t="e">
        <f>VLOOKUP($A1427,'Doanh thu'!$A$3:$Q$2000,12,FALSE)/1000000000</f>
        <v>#N/A</v>
      </c>
      <c r="H1427" s="43" t="e">
        <f>VLOOKUP($A1427,LNST!$A$3:$Q$1635,9,FALSE)/1000000000</f>
        <v>#N/A</v>
      </c>
      <c r="I1427" s="43" t="e">
        <f>VLOOKUP($A1427,LNST!$A$3:$Q$1635,10,FALSE)/1000000000</f>
        <v>#N/A</v>
      </c>
      <c r="J1427" s="43" t="e">
        <f>VLOOKUP($A1427,LNST!$A$3:$Q$1635,11,FALSE)/1000000000</f>
        <v>#N/A</v>
      </c>
      <c r="K1427" s="43" t="e">
        <f>VLOOKUP($A1427,LNST!$A$3:$Q$1635,12,FALSE)/1000000000</f>
        <v>#N/A</v>
      </c>
      <c r="L1427" s="45" t="e">
        <f>VLOOKUP($A1427,'Doanh thu'!$A$3:$Q$2000,14,FALSE)</f>
        <v>#N/A</v>
      </c>
      <c r="M1427" s="45" t="e">
        <f>VLOOKUP($A1427,'Doanh thu'!$A$3:$Q$2000,15,FALSE)</f>
        <v>#N/A</v>
      </c>
      <c r="N1427" s="45" t="e">
        <f>VLOOKUP($A1427,'Doanh thu'!$A$3:$Q$2000,16,FALSE)</f>
        <v>#N/A</v>
      </c>
      <c r="O1427" s="45" t="e">
        <f>VLOOKUP($A1427,'Doanh thu'!$A$3:$Q$2000,17,FALSE)</f>
        <v>#N/A</v>
      </c>
      <c r="P1427" s="45" t="e">
        <f>VLOOKUP($A1427,LNST!$A$3:$R$1635,14,FALSE)</f>
        <v>#N/A</v>
      </c>
      <c r="Q1427" s="45" t="e">
        <f>VLOOKUP($A1427,LNST!$A$3:$R$1635,15,FALSE)</f>
        <v>#N/A</v>
      </c>
      <c r="R1427" s="45" t="e">
        <f>VLOOKUP($A1427,LNST!$A$3:$R$1635,16,FALSE)</f>
        <v>#N/A</v>
      </c>
      <c r="S1427" s="45" t="e">
        <f>VLOOKUP($A1427,LNST!$A$3:$R$1635,17,FALSE)</f>
        <v>#N/A</v>
      </c>
      <c r="T1427" s="45" t="e">
        <f>VLOOKUP($A1427,LNG!$A$2:$H$1999,4,FALSE)/(D1427*10^9)</f>
        <v>#N/A</v>
      </c>
      <c r="U1427" s="45" t="e">
        <f>VLOOKUP($A1427,LNG!$A$2:$H$1999,5,FALSE)/(E1427*10^9)</f>
        <v>#N/A</v>
      </c>
      <c r="V1427" s="45" t="e">
        <f>VLOOKUP($A1427,LNG!$A$2:$H$1999,6,FALSE)/(F1427*10^9)</f>
        <v>#N/A</v>
      </c>
      <c r="W1427" s="45" t="e">
        <f>VLOOKUP($A1427,LNG!$A$2:$H$1999,7,FALSE)/(G1427*10^9)</f>
        <v>#N/A</v>
      </c>
      <c r="X1427" s="45" t="e">
        <f>VLOOKUP($A1427,'LNST năm'!$A$2:$I$2000,8,FALSE)</f>
        <v>#N/A</v>
      </c>
      <c r="Y1427" s="45" t="e">
        <f>VLOOKUP($A1427,'LNST năm'!$A$2:$I$2000,9,FALSE)</f>
        <v>#N/A</v>
      </c>
      <c r="Z1427" s="46" t="e">
        <f>VLOOKUP($A1427,LNG!$A$2:$H$1999,9,FALSE)</f>
        <v>#N/A</v>
      </c>
      <c r="AA1427" s="162" t="e">
        <f>VLOOKUP($A1427,'GIÁ CP'!$A$2:$D$2000,4,FALSE)/Z1427</f>
        <v>#N/A</v>
      </c>
    </row>
    <row r="1428" spans="1:27" hidden="1">
      <c r="A1428" s="18" t="s">
        <v>360</v>
      </c>
      <c r="B1428" s="18" t="s">
        <v>2062</v>
      </c>
      <c r="C1428" s="154" t="str">
        <f>VLOOKUP(A1428,'GIÁ CP'!$K$2:$M$2000,3,FALSE)</f>
        <v xml:space="preserve">Sách, ấn bản &amp; sản phẩm văn hóa </v>
      </c>
      <c r="D1428" s="43">
        <f>VLOOKUP($A1428,'Doanh thu'!$A$3:$Q$2000,9,FALSE)/1000000000</f>
        <v>113.352350722</v>
      </c>
      <c r="E1428" s="43">
        <f>VLOOKUP($A1428,'Doanh thu'!$A$3:$Q$2000,10,FALSE)/1000000000</f>
        <v>114.44165736399999</v>
      </c>
      <c r="F1428" s="43">
        <f>VLOOKUP($A1428,'Doanh thu'!$A$3:$Q$2000,11,FALSE)/1000000000</f>
        <v>115.49495318699999</v>
      </c>
      <c r="G1428" s="43">
        <f>VLOOKUP($A1428,'Doanh thu'!$A$3:$Q$2000,12,FALSE)/1000000000</f>
        <v>98.969432369000003</v>
      </c>
      <c r="H1428" s="43">
        <f>VLOOKUP($A1428,LNST!$A$3:$Q$1635,9,FALSE)/1000000000</f>
        <v>2.8346901579999999</v>
      </c>
      <c r="I1428" s="43">
        <f>VLOOKUP($A1428,LNST!$A$3:$Q$1635,10,FALSE)/1000000000</f>
        <v>1.21731133</v>
      </c>
      <c r="J1428" s="43">
        <f>VLOOKUP($A1428,LNST!$A$3:$Q$1635,11,FALSE)/1000000000</f>
        <v>6.444183947</v>
      </c>
      <c r="K1428" s="43">
        <f>VLOOKUP($A1428,LNST!$A$3:$Q$1635,12,FALSE)/1000000000</f>
        <v>2.7488895759999998</v>
      </c>
      <c r="L1428" s="45">
        <f>VLOOKUP($A1428,'Doanh thu'!$A$3:$Q$2000,14,FALSE)</f>
        <v>5.1532289768416777E-2</v>
      </c>
      <c r="M1428" s="45">
        <f>VLOOKUP($A1428,'Doanh thu'!$A$3:$Q$2000,15,FALSE)</f>
        <v>0.48364044602529421</v>
      </c>
      <c r="N1428" s="45">
        <f>VLOOKUP($A1428,'Doanh thu'!$A$3:$Q$2000,16,FALSE)</f>
        <v>-0.17747841586746391</v>
      </c>
      <c r="O1428" s="45">
        <f>VLOOKUP($A1428,'Doanh thu'!$A$3:$Q$2000,17,FALSE)</f>
        <v>0.19392538938685366</v>
      </c>
      <c r="P1428" s="45">
        <f>VLOOKUP($A1428,LNST!$A$3:$R$1635,14,FALSE)</f>
        <v>1.3152595747742273</v>
      </c>
      <c r="Q1428" s="45">
        <f>VLOOKUP($A1428,LNST!$A$3:$R$1635,15,FALSE)</f>
        <v>2.3934571248073713</v>
      </c>
      <c r="R1428" s="45">
        <f>VLOOKUP($A1428,LNST!$A$3:$R$1635,16,FALSE)</f>
        <v>5.4681356250372994E-2</v>
      </c>
      <c r="S1428" s="45">
        <f>VLOOKUP($A1428,LNST!$A$3:$R$1635,17,FALSE)</f>
        <v>4.7580891312587816</v>
      </c>
      <c r="T1428" s="45">
        <f>VLOOKUP($A1428,LNG!$A$2:$H$1999,4,FALSE)/(D1428*10^9)</f>
        <v>0.10550478408983621</v>
      </c>
      <c r="U1428" s="45">
        <f>VLOOKUP($A1428,LNG!$A$2:$H$1999,5,FALSE)/(E1428*10^9)</f>
        <v>0.13128000449359167</v>
      </c>
      <c r="V1428" s="45">
        <f>VLOOKUP($A1428,LNG!$A$2:$H$1999,6,FALSE)/(F1428*10^9)</f>
        <v>0.11394650988508565</v>
      </c>
      <c r="W1428" s="45">
        <f>VLOOKUP($A1428,LNG!$A$2:$H$1999,7,FALSE)/(G1428*10^9)</f>
        <v>0.24037236106702722</v>
      </c>
      <c r="X1428" s="45">
        <f>VLOOKUP($A1428,'LNST năm'!$A$2:$I$2000,8,FALSE)</f>
        <v>-1</v>
      </c>
      <c r="Y1428" s="45">
        <f>VLOOKUP($A1428,'LNST năm'!$A$2:$I$2000,9,FALSE)</f>
        <v>-1</v>
      </c>
      <c r="Z1428" s="46" t="e">
        <f>VLOOKUP($A1428,LNG!$A$2:$H$1999,9,FALSE)</f>
        <v>#REF!</v>
      </c>
      <c r="AA1428" s="162" t="e">
        <f>VLOOKUP($A1428,'GIÁ CP'!$A$2:$D$2000,4,FALSE)/Z1428</f>
        <v>#REF!</v>
      </c>
    </row>
    <row r="1429" spans="1:27" hidden="1">
      <c r="A1429" s="18" t="s">
        <v>295</v>
      </c>
      <c r="B1429" s="18" t="s">
        <v>1988</v>
      </c>
      <c r="C1429" s="154" t="str">
        <f>VLOOKUP(A1429,'GIÁ CP'!$K$2:$M$2000,3,FALSE)</f>
        <v xml:space="preserve">Bất động sản </v>
      </c>
      <c r="D1429" s="43">
        <f>VLOOKUP($A1429,'Doanh thu'!$A$3:$Q$2000,9,FALSE)/1000000000</f>
        <v>73.500576926999997</v>
      </c>
      <c r="E1429" s="43">
        <f>VLOOKUP($A1429,'Doanh thu'!$A$3:$Q$2000,10,FALSE)/1000000000</f>
        <v>57.300033059999997</v>
      </c>
      <c r="F1429" s="43">
        <f>VLOOKUP($A1429,'Doanh thu'!$A$3:$Q$2000,11,FALSE)/1000000000</f>
        <v>58.323180917999998</v>
      </c>
      <c r="G1429" s="43">
        <f>VLOOKUP($A1429,'Doanh thu'!$A$3:$Q$2000,12,FALSE)/1000000000</f>
        <v>61.605641093999999</v>
      </c>
      <c r="H1429" s="43">
        <f>VLOOKUP($A1429,LNST!$A$3:$Q$1635,9,FALSE)/1000000000</f>
        <v>38.915232662000001</v>
      </c>
      <c r="I1429" s="43">
        <f>VLOOKUP($A1429,LNST!$A$3:$Q$1635,10,FALSE)/1000000000</f>
        <v>23.422671477000002</v>
      </c>
      <c r="J1429" s="43">
        <f>VLOOKUP($A1429,LNST!$A$3:$Q$1635,11,FALSE)/1000000000</f>
        <v>30.533519561999999</v>
      </c>
      <c r="K1429" s="43">
        <f>VLOOKUP($A1429,LNST!$A$3:$Q$1635,12,FALSE)/1000000000</f>
        <v>33.533500990999997</v>
      </c>
      <c r="L1429" s="45">
        <f>VLOOKUP($A1429,'Doanh thu'!$A$3:$Q$2000,14,FALSE)</f>
        <v>0.30608125406011183</v>
      </c>
      <c r="M1429" s="45">
        <f>VLOOKUP($A1429,'Doanh thu'!$A$3:$Q$2000,15,FALSE)</f>
        <v>2.2894610910500227E-2</v>
      </c>
      <c r="N1429" s="45">
        <f>VLOOKUP($A1429,'Doanh thu'!$A$3:$Q$2000,16,FALSE)</f>
        <v>1.9922340387676585E-2</v>
      </c>
      <c r="O1429" s="45">
        <f>VLOOKUP($A1429,'Doanh thu'!$A$3:$Q$2000,17,FALSE)</f>
        <v>7.1973922603473892E-2</v>
      </c>
      <c r="P1429" s="45">
        <f>VLOOKUP($A1429,LNST!$A$3:$R$1635,14,FALSE)</f>
        <v>0.7545853610494061</v>
      </c>
      <c r="Q1429" s="45">
        <f>VLOOKUP($A1429,LNST!$A$3:$R$1635,15,FALSE)</f>
        <v>-0.15036346552587984</v>
      </c>
      <c r="R1429" s="45">
        <f>VLOOKUP($A1429,LNST!$A$3:$R$1635,16,FALSE)</f>
        <v>0.12297922834565028</v>
      </c>
      <c r="S1429" s="45">
        <f>VLOOKUP($A1429,LNST!$A$3:$R$1635,17,FALSE)</f>
        <v>0.23995373976797474</v>
      </c>
      <c r="T1429" s="45">
        <f>VLOOKUP($A1429,LNG!$A$2:$H$1999,4,FALSE)/(D1429*10^9)</f>
        <v>0.58550570955030623</v>
      </c>
      <c r="U1429" s="45">
        <f>VLOOKUP($A1429,LNG!$A$2:$H$1999,5,FALSE)/(E1429*10^9)</f>
        <v>0.99285470010861454</v>
      </c>
      <c r="V1429" s="45">
        <f>VLOOKUP($A1429,LNG!$A$2:$H$1999,6,FALSE)/(F1429*10^9)</f>
        <v>0.8284472359100693</v>
      </c>
      <c r="W1429" s="45">
        <f>VLOOKUP($A1429,LNG!$A$2:$H$1999,7,FALSE)/(G1429*10^9)</f>
        <v>0.74857253329503026</v>
      </c>
      <c r="X1429" s="45">
        <f>VLOOKUP($A1429,'LNST năm'!$A$2:$I$2000,8,FALSE)</f>
        <v>0.12317351695225669</v>
      </c>
      <c r="Y1429" s="45">
        <f>VLOOKUP($A1429,'LNST năm'!$A$2:$I$2000,9,FALSE)</f>
        <v>5.0653493927249604E-2</v>
      </c>
      <c r="Z1429" s="46" t="e">
        <f>VLOOKUP($A1429,LNG!$A$2:$H$1999,9,FALSE)</f>
        <v>#REF!</v>
      </c>
      <c r="AA1429" s="162" t="e">
        <f>VLOOKUP($A1429,'GIÁ CP'!$A$2:$D$2000,4,FALSE)/Z1429</f>
        <v>#REF!</v>
      </c>
    </row>
    <row r="1430" spans="1:27" hidden="1">
      <c r="A1430" s="18" t="s">
        <v>848</v>
      </c>
      <c r="B1430" s="18" t="s">
        <v>2973</v>
      </c>
      <c r="C1430" s="154" t="str">
        <f>VLOOKUP(A1430,'GIÁ CP'!$K$2:$M$2000,3,FALSE)</f>
        <v xml:space="preserve">Bất động sản </v>
      </c>
      <c r="D1430" s="43">
        <f>VLOOKUP($A1430,'Doanh thu'!$A$3:$Q$2000,9,FALSE)/1000000000</f>
        <v>26.242710549000002</v>
      </c>
      <c r="E1430" s="43">
        <f>VLOOKUP($A1430,'Doanh thu'!$A$3:$Q$2000,10,FALSE)/1000000000</f>
        <v>25.527582173999999</v>
      </c>
      <c r="F1430" s="43">
        <f>VLOOKUP($A1430,'Doanh thu'!$A$3:$Q$2000,11,FALSE)/1000000000</f>
        <v>23.499918867000002</v>
      </c>
      <c r="G1430" s="43">
        <f>VLOOKUP($A1430,'Doanh thu'!$A$3:$Q$2000,12,FALSE)/1000000000</f>
        <v>24.703702566</v>
      </c>
      <c r="H1430" s="43">
        <f>VLOOKUP($A1430,LNST!$A$3:$Q$1635,9,FALSE)/1000000000</f>
        <v>12.120386672</v>
      </c>
      <c r="I1430" s="43">
        <f>VLOOKUP($A1430,LNST!$A$3:$Q$1635,10,FALSE)/1000000000</f>
        <v>12.129357577</v>
      </c>
      <c r="J1430" s="43">
        <f>VLOOKUP($A1430,LNST!$A$3:$Q$1635,11,FALSE)/1000000000</f>
        <v>8.0143092090000003</v>
      </c>
      <c r="K1430" s="43">
        <f>VLOOKUP($A1430,LNST!$A$3:$Q$1635,12,FALSE)/1000000000</f>
        <v>11.211914198000001</v>
      </c>
      <c r="L1430" s="45">
        <f>VLOOKUP($A1430,'Doanh thu'!$A$3:$Q$2000,14,FALSE)</f>
        <v>7.6259546333587738E-2</v>
      </c>
      <c r="M1430" s="45">
        <f>VLOOKUP($A1430,'Doanh thu'!$A$3:$Q$2000,15,FALSE)</f>
        <v>0.1173191049924167</v>
      </c>
      <c r="N1430" s="45">
        <f>VLOOKUP($A1430,'Doanh thu'!$A$3:$Q$2000,16,FALSE)</f>
        <v>-6.2373156275509878E-2</v>
      </c>
      <c r="O1430" s="45">
        <f>VLOOKUP($A1430,'Doanh thu'!$A$3:$Q$2000,17,FALSE)</f>
        <v>9.6298255680180564E-2</v>
      </c>
      <c r="P1430" s="45">
        <f>VLOOKUP($A1430,LNST!$A$3:$R$1635,14,FALSE)</f>
        <v>-0.4475440067065708</v>
      </c>
      <c r="Q1430" s="45">
        <f>VLOOKUP($A1430,LNST!$A$3:$R$1635,15,FALSE)</f>
        <v>1.0253226994132281</v>
      </c>
      <c r="R1430" s="45">
        <f>VLOOKUP($A1430,LNST!$A$3:$R$1635,16,FALSE)</f>
        <v>0.11671894517170785</v>
      </c>
      <c r="S1430" s="45">
        <f>VLOOKUP($A1430,LNST!$A$3:$R$1635,17,FALSE)</f>
        <v>6.8656820422702283E-2</v>
      </c>
      <c r="T1430" s="45">
        <f>VLOOKUP($A1430,LNG!$A$2:$H$1999,4,FALSE)/(D1430*10^9)</f>
        <v>0.28583575999110489</v>
      </c>
      <c r="U1430" s="45">
        <f>VLOOKUP($A1430,LNG!$A$2:$H$1999,5,FALSE)/(E1430*10^9)</f>
        <v>0.37233886477038985</v>
      </c>
      <c r="V1430" s="45">
        <f>VLOOKUP($A1430,LNG!$A$2:$H$1999,6,FALSE)/(F1430*10^9)</f>
        <v>0.30563827286595713</v>
      </c>
      <c r="W1430" s="45">
        <f>VLOOKUP($A1430,LNG!$A$2:$H$1999,7,FALSE)/(G1430*10^9)</f>
        <v>0.29764894660446828</v>
      </c>
      <c r="X1430" s="45">
        <f>VLOOKUP($A1430,'LNST năm'!$A$2:$I$2000,8,FALSE)</f>
        <v>-6.9269474417100352E-2</v>
      </c>
      <c r="Y1430" s="45">
        <f>VLOOKUP($A1430,'LNST năm'!$A$2:$I$2000,9,FALSE)</f>
        <v>-4.4427857247324232E-2</v>
      </c>
      <c r="Z1430" s="46" t="e">
        <f>VLOOKUP($A1430,LNG!$A$2:$H$1999,9,FALSE)</f>
        <v>#REF!</v>
      </c>
      <c r="AA1430" s="162" t="e">
        <f>VLOOKUP($A1430,'GIÁ CP'!$A$2:$D$2000,4,FALSE)/Z1430</f>
        <v>#REF!</v>
      </c>
    </row>
    <row r="1431" spans="1:27">
      <c r="A1431" s="18" t="s">
        <v>156</v>
      </c>
      <c r="B1431" s="18" t="s">
        <v>1835</v>
      </c>
      <c r="C1431" s="154" t="str">
        <f>VLOOKUP(A1431,'GIÁ CP'!$K$2:$M$2000,3,FALSE)</f>
        <v xml:space="preserve">Dược phẩm </v>
      </c>
      <c r="D1431" s="43">
        <f>VLOOKUP($A1431,'Doanh thu'!$A$3:$Q$2000,9,FALSE)/1000000000</f>
        <v>632.69577613000001</v>
      </c>
      <c r="E1431" s="43">
        <f>VLOOKUP($A1431,'Doanh thu'!$A$3:$Q$2000,10,FALSE)/1000000000</f>
        <v>573.55216519400005</v>
      </c>
      <c r="F1431" s="43">
        <f>VLOOKUP($A1431,'Doanh thu'!$A$3:$Q$2000,11,FALSE)/1000000000</f>
        <v>640.77901131600004</v>
      </c>
      <c r="G1431" s="43">
        <f>VLOOKUP($A1431,'Doanh thu'!$A$3:$Q$2000,12,FALSE)/1000000000</f>
        <v>546.20633385600001</v>
      </c>
      <c r="H1431" s="43">
        <f>VLOOKUP($A1431,LNST!$A$3:$Q$1635,9,FALSE)/1000000000</f>
        <v>90.295561888999998</v>
      </c>
      <c r="I1431" s="43">
        <f>VLOOKUP($A1431,LNST!$A$3:$Q$1635,10,FALSE)/1000000000</f>
        <v>76.891760168000005</v>
      </c>
      <c r="J1431" s="43">
        <f>VLOOKUP($A1431,LNST!$A$3:$Q$1635,11,FALSE)/1000000000</f>
        <v>107.489568418</v>
      </c>
      <c r="K1431" s="43">
        <f>VLOOKUP($A1431,LNST!$A$3:$Q$1635,12,FALSE)/1000000000</f>
        <v>82.018589481999996</v>
      </c>
      <c r="L1431" s="45">
        <f>VLOOKUP($A1431,'Doanh thu'!$A$3:$Q$2000,14,FALSE)</f>
        <v>0.22325967683093206</v>
      </c>
      <c r="M1431" s="45">
        <f>VLOOKUP($A1431,'Doanh thu'!$A$3:$Q$2000,15,FALSE)</f>
        <v>5.2892821423855957E-2</v>
      </c>
      <c r="N1431" s="45">
        <f>VLOOKUP($A1431,'Doanh thu'!$A$3:$Q$2000,16,FALSE)</f>
        <v>-1.7297706151071464E-2</v>
      </c>
      <c r="O1431" s="45">
        <f>VLOOKUP($A1431,'Doanh thu'!$A$3:$Q$2000,17,FALSE)</f>
        <v>-8.0551314757866421E-2</v>
      </c>
      <c r="P1431" s="45">
        <f>VLOOKUP($A1431,LNST!$A$3:$R$1635,14,FALSE)</f>
        <v>0.369703743436956</v>
      </c>
      <c r="Q1431" s="45">
        <f>VLOOKUP($A1431,LNST!$A$3:$R$1635,15,FALSE)</f>
        <v>6.1909220892739515E-2</v>
      </c>
      <c r="R1431" s="45">
        <f>VLOOKUP($A1431,LNST!$A$3:$R$1635,16,FALSE)</f>
        <v>-0.108782042692393</v>
      </c>
      <c r="S1431" s="45">
        <f>VLOOKUP($A1431,LNST!$A$3:$R$1635,17,FALSE)</f>
        <v>0.10149532063953594</v>
      </c>
      <c r="T1431" s="45">
        <f>VLOOKUP($A1431,LNG!$A$2:$H$1999,4,FALSE)/(D1431*10^9)</f>
        <v>0.37050484526679434</v>
      </c>
      <c r="U1431" s="45">
        <f>VLOOKUP($A1431,LNG!$A$2:$H$1999,5,FALSE)/(E1431*10^9)</f>
        <v>0.44259906890620104</v>
      </c>
      <c r="V1431" s="45">
        <f>VLOOKUP($A1431,LNG!$A$2:$H$1999,6,FALSE)/(F1431*10^9)</f>
        <v>0.35404555359588957</v>
      </c>
      <c r="W1431" s="45">
        <f>VLOOKUP($A1431,LNG!$A$2:$H$1999,7,FALSE)/(G1431*10^9)</f>
        <v>0.52439642993688373</v>
      </c>
      <c r="X1431" s="45">
        <f>VLOOKUP($A1431,'LNST năm'!$A$2:$I$2000,8,FALSE)</f>
        <v>8.8123852852938875E-2</v>
      </c>
      <c r="Y1431" s="45">
        <f>VLOOKUP($A1431,'LNST năm'!$A$2:$I$2000,9,FALSE)</f>
        <v>0.1602380260389884</v>
      </c>
      <c r="Z1431" s="46" t="e">
        <f>VLOOKUP($A1431,LNG!$A$2:$H$1999,9,FALSE)</f>
        <v>#REF!</v>
      </c>
      <c r="AA1431" s="162" t="e">
        <f>VLOOKUP($A1431,'GIÁ CP'!$A$2:$D$2000,4,FALSE)/Z1431</f>
        <v>#REF!</v>
      </c>
    </row>
    <row r="1432" spans="1:27" hidden="1">
      <c r="A1432" s="18" t="s">
        <v>29</v>
      </c>
      <c r="B1432" s="18" t="s">
        <v>1679</v>
      </c>
      <c r="C1432" s="154" t="str">
        <f>VLOOKUP(A1432,'GIÁ CP'!$K$2:$M$2000,3,FALSE)</f>
        <v xml:space="preserve">Môi giới chứng khoán </v>
      </c>
      <c r="D1432" s="43">
        <f>VLOOKUP($A1432,'Doanh thu'!$A$3:$Q$2000,9,FALSE)/1000000000</f>
        <v>506.43114625099997</v>
      </c>
      <c r="E1432" s="43">
        <f>VLOOKUP($A1432,'Doanh thu'!$A$3:$Q$2000,10,FALSE)/1000000000</f>
        <v>687.92104257400001</v>
      </c>
      <c r="F1432" s="43">
        <f>VLOOKUP($A1432,'Doanh thu'!$A$3:$Q$2000,11,FALSE)/1000000000</f>
        <v>565.65459972999997</v>
      </c>
      <c r="G1432" s="43">
        <f>VLOOKUP($A1432,'Doanh thu'!$A$3:$Q$2000,12,FALSE)/1000000000</f>
        <v>697.14077377499996</v>
      </c>
      <c r="H1432" s="43">
        <f>VLOOKUP($A1432,LNST!$A$3:$Q$1635,9,FALSE)/1000000000</f>
        <v>101.89994035700001</v>
      </c>
      <c r="I1432" s="43">
        <f>VLOOKUP($A1432,LNST!$A$3:$Q$1635,10,FALSE)/1000000000</f>
        <v>215.58849642199999</v>
      </c>
      <c r="J1432" s="43">
        <f>VLOOKUP($A1432,LNST!$A$3:$Q$1635,11,FALSE)/1000000000</f>
        <v>95.062757763999997</v>
      </c>
      <c r="K1432" s="43">
        <f>VLOOKUP($A1432,LNST!$A$3:$Q$1635,12,FALSE)/1000000000</f>
        <v>88.819056889999999</v>
      </c>
      <c r="L1432" s="45">
        <f>VLOOKUP($A1432,'Doanh thu'!$A$3:$Q$2000,14,FALSE)</f>
        <v>0.19399035718773636</v>
      </c>
      <c r="M1432" s="45">
        <f>VLOOKUP($A1432,'Doanh thu'!$A$3:$Q$2000,15,FALSE)</f>
        <v>1.1557395277700717</v>
      </c>
      <c r="N1432" s="45">
        <f>VLOOKUP($A1432,'Doanh thu'!$A$3:$Q$2000,16,FALSE)</f>
        <v>0.77596758471787253</v>
      </c>
      <c r="O1432" s="45">
        <f>VLOOKUP($A1432,'Doanh thu'!$A$3:$Q$2000,17,FALSE)</f>
        <v>1.0675401870877732</v>
      </c>
      <c r="P1432" s="45">
        <f>VLOOKUP($A1432,LNST!$A$3:$R$1635,14,FALSE)</f>
        <v>-0.11221290907121795</v>
      </c>
      <c r="Q1432" s="45">
        <f>VLOOKUP($A1432,LNST!$A$3:$R$1635,15,FALSE)</f>
        <v>2.0794599753453333</v>
      </c>
      <c r="R1432" s="45">
        <f>VLOOKUP($A1432,LNST!$A$3:$R$1635,16,FALSE)</f>
        <v>4.2898849361052892E-2</v>
      </c>
      <c r="S1432" s="45">
        <f>VLOOKUP($A1432,LNST!$A$3:$R$1635,17,FALSE)</f>
        <v>9.497644347159144E-2</v>
      </c>
      <c r="T1432" s="45">
        <f>VLOOKUP($A1432,LNG!$A$2:$H$1999,4,FALSE)/(D1432*10^9)</f>
        <v>0.39057525947064403</v>
      </c>
      <c r="U1432" s="45">
        <f>VLOOKUP($A1432,LNG!$A$2:$H$1999,5,FALSE)/(E1432*10^9)</f>
        <v>0.38145132601431159</v>
      </c>
      <c r="V1432" s="45">
        <f>VLOOKUP($A1432,LNG!$A$2:$H$1999,6,FALSE)/(F1432*10^9)</f>
        <v>0.74808414929531686</v>
      </c>
      <c r="W1432" s="45">
        <f>VLOOKUP($A1432,LNG!$A$2:$H$1999,7,FALSE)/(G1432*10^9)</f>
        <v>0.45442143792932821</v>
      </c>
      <c r="X1432" s="45">
        <f>VLOOKUP($A1432,'LNST năm'!$A$2:$I$2000,8,FALSE)</f>
        <v>0.19511054970003217</v>
      </c>
      <c r="Y1432" s="45">
        <f>VLOOKUP($A1432,'LNST năm'!$A$2:$I$2000,9,FALSE)</f>
        <v>0.63779703910799768</v>
      </c>
      <c r="Z1432" s="46" t="e">
        <f>VLOOKUP($A1432,LNG!$A$2:$H$1999,9,FALSE)</f>
        <v>#REF!</v>
      </c>
      <c r="AA1432" s="162" t="e">
        <f>VLOOKUP($A1432,'GIÁ CP'!$A$2:$D$2000,4,FALSE)/Z1432</f>
        <v>#REF!</v>
      </c>
    </row>
    <row r="1433" spans="1:27" hidden="1">
      <c r="A1433" s="18" t="s">
        <v>367</v>
      </c>
      <c r="B1433" s="18" t="s">
        <v>2069</v>
      </c>
      <c r="C1433" s="154" t="str">
        <f>VLOOKUP(A1433,'GIÁ CP'!$K$2:$M$2000,3,FALSE)</f>
        <v xml:space="preserve">Nhà cung cấp thiết bị </v>
      </c>
      <c r="D1433" s="43">
        <f>VLOOKUP($A1433,'Doanh thu'!$A$3:$Q$2000,9,FALSE)/1000000000</f>
        <v>73.456047162999994</v>
      </c>
      <c r="E1433" s="43">
        <f>VLOOKUP($A1433,'Doanh thu'!$A$3:$Q$2000,10,FALSE)/1000000000</f>
        <v>87.683938346999994</v>
      </c>
      <c r="F1433" s="43">
        <f>VLOOKUP($A1433,'Doanh thu'!$A$3:$Q$2000,11,FALSE)/1000000000</f>
        <v>82.474110779</v>
      </c>
      <c r="G1433" s="43">
        <f>VLOOKUP($A1433,'Doanh thu'!$A$3:$Q$2000,12,FALSE)/1000000000</f>
        <v>78.180459658000004</v>
      </c>
      <c r="H1433" s="43">
        <f>VLOOKUP($A1433,LNST!$A$3:$Q$1635,9,FALSE)/1000000000</f>
        <v>1.736235677</v>
      </c>
      <c r="I1433" s="43">
        <f>VLOOKUP($A1433,LNST!$A$3:$Q$1635,10,FALSE)/1000000000</f>
        <v>1.4750276769999999</v>
      </c>
      <c r="J1433" s="43">
        <f>VLOOKUP($A1433,LNST!$A$3:$Q$1635,11,FALSE)/1000000000</f>
        <v>1.4032338</v>
      </c>
      <c r="K1433" s="43">
        <f>VLOOKUP($A1433,LNST!$A$3:$Q$1635,12,FALSE)/1000000000</f>
        <v>1.9222619569999999</v>
      </c>
      <c r="L1433" s="45">
        <f>VLOOKUP($A1433,'Doanh thu'!$A$3:$Q$2000,14,FALSE)</f>
        <v>0.50170475345668275</v>
      </c>
      <c r="M1433" s="45">
        <f>VLOOKUP($A1433,'Doanh thu'!$A$3:$Q$2000,15,FALSE)</f>
        <v>0.45730751318614216</v>
      </c>
      <c r="N1433" s="45">
        <f>VLOOKUP($A1433,'Doanh thu'!$A$3:$Q$2000,16,FALSE)</f>
        <v>-0.33992354746396469</v>
      </c>
      <c r="O1433" s="45">
        <f>VLOOKUP($A1433,'Doanh thu'!$A$3:$Q$2000,17,FALSE)</f>
        <v>0.547331596451333</v>
      </c>
      <c r="P1433" s="45">
        <f>VLOOKUP($A1433,LNST!$A$3:$R$1635,14,FALSE)</f>
        <v>0.56633393174323665</v>
      </c>
      <c r="Q1433" s="45">
        <f>VLOOKUP($A1433,LNST!$A$3:$R$1635,15,FALSE)</f>
        <v>0.24619586270956489</v>
      </c>
      <c r="R1433" s="45">
        <f>VLOOKUP($A1433,LNST!$A$3:$R$1635,16,FALSE)</f>
        <v>0.26674585358760639</v>
      </c>
      <c r="S1433" s="45">
        <f>VLOOKUP($A1433,LNST!$A$3:$R$1635,17,FALSE)</f>
        <v>0.45968026800366418</v>
      </c>
      <c r="T1433" s="45">
        <f>VLOOKUP($A1433,LNG!$A$2:$H$1999,4,FALSE)/(D1433*10^9)</f>
        <v>0.11231889764898484</v>
      </c>
      <c r="U1433" s="45">
        <f>VLOOKUP($A1433,LNG!$A$2:$H$1999,5,FALSE)/(E1433*10^9)</f>
        <v>0.10577192761685887</v>
      </c>
      <c r="V1433" s="45">
        <f>VLOOKUP($A1433,LNG!$A$2:$H$1999,6,FALSE)/(F1433*10^9)</f>
        <v>0.11782790045521031</v>
      </c>
      <c r="W1433" s="45">
        <f>VLOOKUP($A1433,LNG!$A$2:$H$1999,7,FALSE)/(G1433*10^9)</f>
        <v>0.1605258401255229</v>
      </c>
      <c r="X1433" s="45">
        <f>VLOOKUP($A1433,'LNST năm'!$A$2:$I$2000,8,FALSE)</f>
        <v>0.24341576660599243</v>
      </c>
      <c r="Y1433" s="45">
        <f>VLOOKUP($A1433,'LNST năm'!$A$2:$I$2000,9,FALSE)</f>
        <v>0.35727020237230911</v>
      </c>
      <c r="Z1433" s="46" t="e">
        <f>VLOOKUP($A1433,LNG!$A$2:$H$1999,9,FALSE)</f>
        <v>#REF!</v>
      </c>
      <c r="AA1433" s="162" t="e">
        <f>VLOOKUP($A1433,'GIÁ CP'!$A$2:$D$2000,4,FALSE)/Z1433</f>
        <v>#REF!</v>
      </c>
    </row>
    <row r="1434" spans="1:27" hidden="1">
      <c r="A1434" s="18" t="s">
        <v>575</v>
      </c>
      <c r="B1434" s="18" t="s">
        <v>2294</v>
      </c>
      <c r="C1434" s="154" t="str">
        <f>VLOOKUP(A1434,'GIÁ CP'!$K$2:$M$2000,3,FALSE)</f>
        <v xml:space="preserve">Xây dựng </v>
      </c>
      <c r="D1434" s="43">
        <f>VLOOKUP($A1434,'Doanh thu'!$A$3:$Q$2000,9,FALSE)/1000000000</f>
        <v>15.833130193000001</v>
      </c>
      <c r="E1434" s="43">
        <f>VLOOKUP($A1434,'Doanh thu'!$A$3:$Q$2000,10,FALSE)/1000000000</f>
        <v>37.203846337000002</v>
      </c>
      <c r="F1434" s="43">
        <f>VLOOKUP($A1434,'Doanh thu'!$A$3:$Q$2000,11,FALSE)/1000000000</f>
        <v>30.819026447999999</v>
      </c>
      <c r="G1434" s="43">
        <f>VLOOKUP($A1434,'Doanh thu'!$A$3:$Q$2000,12,FALSE)/1000000000</f>
        <v>8.2173075289999993</v>
      </c>
      <c r="H1434" s="43">
        <f>VLOOKUP($A1434,LNST!$A$3:$Q$1635,9,FALSE)/1000000000</f>
        <v>0.51161881200000003</v>
      </c>
      <c r="I1434" s="43">
        <f>VLOOKUP($A1434,LNST!$A$3:$Q$1635,10,FALSE)/1000000000</f>
        <v>1.237989045</v>
      </c>
      <c r="J1434" s="43">
        <f>VLOOKUP($A1434,LNST!$A$3:$Q$1635,11,FALSE)/1000000000</f>
        <v>1.4247527659999999</v>
      </c>
      <c r="K1434" s="43">
        <f>VLOOKUP($A1434,LNST!$A$3:$Q$1635,12,FALSE)/1000000000</f>
        <v>0.90047298499999995</v>
      </c>
      <c r="L1434" s="45">
        <f>VLOOKUP($A1434,'Doanh thu'!$A$3:$Q$2000,14,FALSE)</f>
        <v>0.82307697437409588</v>
      </c>
      <c r="M1434" s="45">
        <f>VLOOKUP($A1434,'Doanh thu'!$A$3:$Q$2000,15,FALSE)</f>
        <v>0.75886845084079912</v>
      </c>
      <c r="N1434" s="45">
        <f>VLOOKUP($A1434,'Doanh thu'!$A$3:$Q$2000,16,FALSE)</f>
        <v>-0.26389103557097449</v>
      </c>
      <c r="O1434" s="45">
        <f>VLOOKUP($A1434,'Doanh thu'!$A$3:$Q$2000,17,FALSE)</f>
        <v>0.9429939028565284</v>
      </c>
      <c r="P1434" s="45">
        <f>VLOOKUP($A1434,LNST!$A$3:$R$1635,14,FALSE)</f>
        <v>1.7839294764483531</v>
      </c>
      <c r="Q1434" s="45">
        <f>VLOOKUP($A1434,LNST!$A$3:$R$1635,15,FALSE)</f>
        <v>-0.33223268609737333</v>
      </c>
      <c r="R1434" s="45">
        <f>VLOOKUP($A1434,LNST!$A$3:$R$1635,16,FALSE)</f>
        <v>1.1988323892810496E-2</v>
      </c>
      <c r="S1434" s="45">
        <f>VLOOKUP($A1434,LNST!$A$3:$R$1635,17,FALSE)</f>
        <v>4.752136537098762</v>
      </c>
      <c r="T1434" s="45">
        <f>VLOOKUP($A1434,LNG!$A$2:$H$1999,4,FALSE)/(D1434*10^9)</f>
        <v>4.133065597409883E-2</v>
      </c>
      <c r="U1434" s="45">
        <f>VLOOKUP($A1434,LNG!$A$2:$H$1999,5,FALSE)/(E1434*10^9)</f>
        <v>5.3673292619050739E-2</v>
      </c>
      <c r="V1434" s="45">
        <f>VLOOKUP($A1434,LNG!$A$2:$H$1999,6,FALSE)/(F1434*10^9)</f>
        <v>9.9481067747971066E-2</v>
      </c>
      <c r="W1434" s="45">
        <f>VLOOKUP($A1434,LNG!$A$2:$H$1999,7,FALSE)/(G1434*10^9)</f>
        <v>0.53735012769290269</v>
      </c>
      <c r="X1434" s="45">
        <f>VLOOKUP($A1434,'LNST năm'!$A$2:$I$2000,8,FALSE)</f>
        <v>0.30478782429215506</v>
      </c>
      <c r="Y1434" s="45">
        <f>VLOOKUP($A1434,'LNST năm'!$A$2:$I$2000,9,FALSE)</f>
        <v>9.9563154662595243E-2</v>
      </c>
      <c r="Z1434" s="46" t="e">
        <f>VLOOKUP($A1434,LNG!$A$2:$H$1999,9,FALSE)</f>
        <v>#REF!</v>
      </c>
      <c r="AA1434" s="162" t="e">
        <f>VLOOKUP($A1434,'GIÁ CP'!$A$2:$D$2000,4,FALSE)/Z1434</f>
        <v>#REF!</v>
      </c>
    </row>
    <row r="1435" spans="1:27" hidden="1">
      <c r="A1435" s="18" t="s">
        <v>14</v>
      </c>
      <c r="B1435" s="18" t="s">
        <v>1662</v>
      </c>
      <c r="C1435" s="154" t="str">
        <f>VLOOKUP(A1435,'GIÁ CP'!$K$2:$M$2000,3,FALSE)</f>
        <v xml:space="preserve">Phân phối xăng dầu &amp; khí đốt </v>
      </c>
      <c r="D1435" s="43">
        <f>VLOOKUP($A1435,'Doanh thu'!$A$3:$Q$2000,9,FALSE)/1000000000</f>
        <v>838.09820220699999</v>
      </c>
      <c r="E1435" s="43">
        <f>VLOOKUP($A1435,'Doanh thu'!$A$3:$Q$2000,10,FALSE)/1000000000</f>
        <v>867.59226634200002</v>
      </c>
      <c r="F1435" s="43">
        <f>VLOOKUP($A1435,'Doanh thu'!$A$3:$Q$2000,11,FALSE)/1000000000</f>
        <v>798.18811760400001</v>
      </c>
      <c r="G1435" s="43">
        <f>VLOOKUP($A1435,'Doanh thu'!$A$3:$Q$2000,12,FALSE)/1000000000</f>
        <v>794.01361916899998</v>
      </c>
      <c r="H1435" s="43">
        <f>VLOOKUP($A1435,LNST!$A$3:$Q$1635,9,FALSE)/1000000000</f>
        <v>-8.732501053</v>
      </c>
      <c r="I1435" s="43">
        <f>VLOOKUP($A1435,LNST!$A$3:$Q$1635,10,FALSE)/1000000000</f>
        <v>15.090951030999999</v>
      </c>
      <c r="J1435" s="43">
        <f>VLOOKUP($A1435,LNST!$A$3:$Q$1635,11,FALSE)/1000000000</f>
        <v>3.9001842899999999</v>
      </c>
      <c r="K1435" s="43">
        <f>VLOOKUP($A1435,LNST!$A$3:$Q$1635,12,FALSE)/1000000000</f>
        <v>45.797129581999997</v>
      </c>
      <c r="L1435" s="45">
        <f>VLOOKUP($A1435,'Doanh thu'!$A$3:$Q$2000,14,FALSE)</f>
        <v>5.4701493437833301E-2</v>
      </c>
      <c r="M1435" s="45">
        <f>VLOOKUP($A1435,'Doanh thu'!$A$3:$Q$2000,15,FALSE)</f>
        <v>0.17559472393206293</v>
      </c>
      <c r="N1435" s="45">
        <f>VLOOKUP($A1435,'Doanh thu'!$A$3:$Q$2000,16,FALSE)</f>
        <v>-5.358031511117136E-2</v>
      </c>
      <c r="O1435" s="45">
        <f>VLOOKUP($A1435,'Doanh thu'!$A$3:$Q$2000,17,FALSE)</f>
        <v>7.9990097641950642E-2</v>
      </c>
      <c r="P1435" s="45">
        <f>VLOOKUP($A1435,LNST!$A$3:$R$1635,14,FALSE)</f>
        <v>0.54625093578179384</v>
      </c>
      <c r="Q1435" s="45">
        <f>VLOOKUP($A1435,LNST!$A$3:$R$1635,15,FALSE)</f>
        <v>-1.0307134280920477E-2</v>
      </c>
      <c r="R1435" s="45">
        <f>VLOOKUP($A1435,LNST!$A$3:$R$1635,16,FALSE)</f>
        <v>-0.78321914611166754</v>
      </c>
      <c r="S1435" s="45">
        <f>VLOOKUP($A1435,LNST!$A$3:$R$1635,17,FALSE)</f>
        <v>11.390368657806478</v>
      </c>
      <c r="T1435" s="45">
        <f>VLOOKUP($A1435,LNG!$A$2:$H$1999,4,FALSE)/(D1435*10^9)</f>
        <v>0.10160364369683739</v>
      </c>
      <c r="U1435" s="45">
        <f>VLOOKUP($A1435,LNG!$A$2:$H$1999,5,FALSE)/(E1435*10^9)</f>
        <v>9.8800478584729845E-2</v>
      </c>
      <c r="V1435" s="45">
        <f>VLOOKUP($A1435,LNG!$A$2:$H$1999,6,FALSE)/(F1435*10^9)</f>
        <v>0.10918109093956184</v>
      </c>
      <c r="W1435" s="45">
        <f>VLOOKUP($A1435,LNG!$A$2:$H$1999,7,FALSE)/(G1435*10^9)</f>
        <v>0.12172314132111731</v>
      </c>
      <c r="X1435" s="45">
        <f>VLOOKUP($A1435,'LNST năm'!$A$2:$I$2000,8,FALSE)</f>
        <v>-1</v>
      </c>
      <c r="Y1435" s="45">
        <f>VLOOKUP($A1435,'LNST năm'!$A$2:$I$2000,9,FALSE)</f>
        <v>-1</v>
      </c>
      <c r="Z1435" s="46" t="e">
        <f>VLOOKUP($A1435,LNG!$A$2:$H$1999,9,FALSE)</f>
        <v>#REF!</v>
      </c>
      <c r="AA1435" s="162" t="e">
        <f>VLOOKUP($A1435,'GIÁ CP'!$A$2:$D$2000,4,FALSE)/Z1435</f>
        <v>#REF!</v>
      </c>
    </row>
    <row r="1436" spans="1:27" hidden="1">
      <c r="A1436" s="18" t="s">
        <v>245</v>
      </c>
      <c r="B1436" s="18" t="s">
        <v>1930</v>
      </c>
      <c r="C1436" s="154" t="str">
        <f>VLOOKUP(A1436,'GIÁ CP'!$K$2:$M$2000,3,FALSE)</f>
        <v xml:space="preserve">Xây dựng </v>
      </c>
      <c r="D1436" s="43">
        <f>VLOOKUP($A1436,'Doanh thu'!$A$3:$Q$2000,9,FALSE)/1000000000</f>
        <v>482.92366964299998</v>
      </c>
      <c r="E1436" s="43">
        <f>VLOOKUP($A1436,'Doanh thu'!$A$3:$Q$2000,10,FALSE)/1000000000</f>
        <v>554.11735249499998</v>
      </c>
      <c r="F1436" s="43">
        <f>VLOOKUP($A1436,'Doanh thu'!$A$3:$Q$2000,11,FALSE)/1000000000</f>
        <v>999.01191452299997</v>
      </c>
      <c r="G1436" s="43">
        <f>VLOOKUP($A1436,'Doanh thu'!$A$3:$Q$2000,12,FALSE)/1000000000</f>
        <v>235.41922210999999</v>
      </c>
      <c r="H1436" s="43">
        <f>VLOOKUP($A1436,LNST!$A$3:$Q$1635,9,FALSE)/1000000000</f>
        <v>11.021568422</v>
      </c>
      <c r="I1436" s="43">
        <f>VLOOKUP($A1436,LNST!$A$3:$Q$1635,10,FALSE)/1000000000</f>
        <v>5.8183267780000003</v>
      </c>
      <c r="J1436" s="43">
        <f>VLOOKUP($A1436,LNST!$A$3:$Q$1635,11,FALSE)/1000000000</f>
        <v>19.738351229999999</v>
      </c>
      <c r="K1436" s="43">
        <f>VLOOKUP($A1436,LNST!$A$3:$Q$1635,12,FALSE)/1000000000</f>
        <v>5.3855119599999997</v>
      </c>
      <c r="L1436" s="45">
        <f>VLOOKUP($A1436,'Doanh thu'!$A$3:$Q$2000,14,FALSE)</f>
        <v>-3.2096142520699852E-2</v>
      </c>
      <c r="M1436" s="45">
        <f>VLOOKUP($A1436,'Doanh thu'!$A$3:$Q$2000,15,FALSE)</f>
        <v>-3.462833133311554E-2</v>
      </c>
      <c r="N1436" s="45">
        <f>VLOOKUP($A1436,'Doanh thu'!$A$3:$Q$2000,16,FALSE)</f>
        <v>9.1790156033572004E-2</v>
      </c>
      <c r="O1436" s="45">
        <f>VLOOKUP($A1436,'Doanh thu'!$A$3:$Q$2000,17,FALSE)</f>
        <v>-0.4967677149629956</v>
      </c>
      <c r="P1436" s="45">
        <f>VLOOKUP($A1436,LNST!$A$3:$R$1635,14,FALSE)</f>
        <v>0.86209111680891592</v>
      </c>
      <c r="Q1436" s="45">
        <f>VLOOKUP($A1436,LNST!$A$3:$R$1635,15,FALSE)</f>
        <v>-0.10209554526016994</v>
      </c>
      <c r="R1436" s="45">
        <f>VLOOKUP($A1436,LNST!$A$3:$R$1635,16,FALSE)</f>
        <v>0.44237897851391283</v>
      </c>
      <c r="S1436" s="45">
        <f>VLOOKUP($A1436,LNST!$A$3:$R$1635,17,FALSE)</f>
        <v>0.18658389652755114</v>
      </c>
      <c r="T1436" s="45">
        <f>VLOOKUP($A1436,LNG!$A$2:$H$1999,4,FALSE)/(D1436*10^9)</f>
        <v>6.5790291263808073E-2</v>
      </c>
      <c r="U1436" s="45">
        <f>VLOOKUP($A1436,LNG!$A$2:$H$1999,5,FALSE)/(E1436*10^9)</f>
        <v>6.1906203100379413E-2</v>
      </c>
      <c r="V1436" s="45">
        <f>VLOOKUP($A1436,LNG!$A$2:$H$1999,6,FALSE)/(F1436*10^9)</f>
        <v>2.8506074069794652E-2</v>
      </c>
      <c r="W1436" s="45">
        <f>VLOOKUP($A1436,LNG!$A$2:$H$1999,7,FALSE)/(G1436*10^9)</f>
        <v>0.20952819734045294</v>
      </c>
      <c r="X1436" s="45">
        <f>VLOOKUP($A1436,'LNST năm'!$A$2:$I$2000,8,FALSE)</f>
        <v>0.1102748864223418</v>
      </c>
      <c r="Y1436" s="45">
        <f>VLOOKUP($A1436,'LNST năm'!$A$2:$I$2000,9,FALSE)</f>
        <v>0.22189837874828777</v>
      </c>
      <c r="Z1436" s="46" t="e">
        <f>VLOOKUP($A1436,LNG!$A$2:$H$1999,9,FALSE)</f>
        <v>#REF!</v>
      </c>
      <c r="AA1436" s="162" t="e">
        <f>VLOOKUP($A1436,'GIÁ CP'!$A$2:$D$2000,4,FALSE)/Z1436</f>
        <v>#REF!</v>
      </c>
    </row>
    <row r="1437" spans="1:27" hidden="1">
      <c r="A1437" s="18" t="s">
        <v>543</v>
      </c>
      <c r="B1437" s="18" t="s">
        <v>2262</v>
      </c>
      <c r="C1437" s="154" t="str">
        <f>VLOOKUP(A1437,'GIÁ CP'!$K$2:$M$2000,3,FALSE)</f>
        <v xml:space="preserve">Sản phẩm hóa dầu, Nông dược &amp; Hóa chất khác </v>
      </c>
      <c r="D1437" s="43">
        <f>VLOOKUP($A1437,'Doanh thu'!$A$3:$Q$2000,9,FALSE)/1000000000</f>
        <v>2139.6372037259998</v>
      </c>
      <c r="E1437" s="43">
        <f>VLOOKUP($A1437,'Doanh thu'!$A$3:$Q$2000,10,FALSE)/1000000000</f>
        <v>1730.8419103209999</v>
      </c>
      <c r="F1437" s="43">
        <f>VLOOKUP($A1437,'Doanh thu'!$A$3:$Q$2000,11,FALSE)/1000000000</f>
        <v>1992.0001950440001</v>
      </c>
      <c r="G1437" s="43">
        <f>VLOOKUP($A1437,'Doanh thu'!$A$3:$Q$2000,12,FALSE)/1000000000</f>
        <v>1884.675692579</v>
      </c>
      <c r="H1437" s="43">
        <f>VLOOKUP($A1437,LNST!$A$3:$Q$1635,9,FALSE)/1000000000</f>
        <v>35.462024122000003</v>
      </c>
      <c r="I1437" s="43">
        <f>VLOOKUP($A1437,LNST!$A$3:$Q$1635,10,FALSE)/1000000000</f>
        <v>31.754301566999999</v>
      </c>
      <c r="J1437" s="43">
        <f>VLOOKUP($A1437,LNST!$A$3:$Q$1635,11,FALSE)/1000000000</f>
        <v>-85.169892637999993</v>
      </c>
      <c r="K1437" s="43">
        <f>VLOOKUP($A1437,LNST!$A$3:$Q$1635,12,FALSE)/1000000000</f>
        <v>9.9863873860000005</v>
      </c>
      <c r="L1437" s="45">
        <f>VLOOKUP($A1437,'Doanh thu'!$A$3:$Q$2000,14,FALSE)</f>
        <v>0.22879802541780089</v>
      </c>
      <c r="M1437" s="45">
        <f>VLOOKUP($A1437,'Doanh thu'!$A$3:$Q$2000,15,FALSE)</f>
        <v>0.17912264961267541</v>
      </c>
      <c r="N1437" s="45">
        <f>VLOOKUP($A1437,'Doanh thu'!$A$3:$Q$2000,16,FALSE)</f>
        <v>-6.2171956987524632E-2</v>
      </c>
      <c r="O1437" s="45">
        <f>VLOOKUP($A1437,'Doanh thu'!$A$3:$Q$2000,17,FALSE)</f>
        <v>-1.4068355965861782E-2</v>
      </c>
      <c r="P1437" s="45">
        <f>VLOOKUP($A1437,LNST!$A$3:$R$1635,14,FALSE)</f>
        <v>35.262101780052824</v>
      </c>
      <c r="Q1437" s="45">
        <f>VLOOKUP($A1437,LNST!$A$3:$R$1635,15,FALSE)</f>
        <v>3.8135008717687384</v>
      </c>
      <c r="R1437" s="45">
        <f>VLOOKUP($A1437,LNST!$A$3:$R$1635,16,FALSE)</f>
        <v>-5.2007021735207815</v>
      </c>
      <c r="S1437" s="45">
        <f>VLOOKUP($A1437,LNST!$A$3:$R$1635,17,FALSE)</f>
        <v>-0.68311652022589231</v>
      </c>
      <c r="T1437" s="45">
        <f>VLOOKUP($A1437,LNG!$A$2:$H$1999,4,FALSE)/(D1437*10^9)</f>
        <v>0.11606128987360832</v>
      </c>
      <c r="U1437" s="45">
        <f>VLOOKUP($A1437,LNG!$A$2:$H$1999,5,FALSE)/(E1437*10^9)</f>
        <v>0.17073381426972406</v>
      </c>
      <c r="V1437" s="45">
        <f>VLOOKUP($A1437,LNG!$A$2:$H$1999,6,FALSE)/(F1437*10^9)</f>
        <v>0.12445987790956203</v>
      </c>
      <c r="W1437" s="45">
        <f>VLOOKUP($A1437,LNG!$A$2:$H$1999,7,FALSE)/(G1437*10^9)</f>
        <v>0.10725875499799102</v>
      </c>
      <c r="X1437" s="45">
        <f>VLOOKUP($A1437,'LNST năm'!$A$2:$I$2000,8,FALSE)</f>
        <v>-1</v>
      </c>
      <c r="Y1437" s="45">
        <f>VLOOKUP($A1437,'LNST năm'!$A$2:$I$2000,9,FALSE)</f>
        <v>-1</v>
      </c>
      <c r="Z1437" s="46" t="e">
        <f>VLOOKUP($A1437,LNG!$A$2:$H$1999,9,FALSE)</f>
        <v>#REF!</v>
      </c>
      <c r="AA1437" s="162" t="e">
        <f>VLOOKUP($A1437,'GIÁ CP'!$A$2:$D$2000,4,FALSE)/Z1437</f>
        <v>#REF!</v>
      </c>
    </row>
    <row r="1438" spans="1:27" hidden="1">
      <c r="A1438" s="18" t="s">
        <v>752</v>
      </c>
      <c r="B1438" s="18" t="s">
        <v>1995</v>
      </c>
      <c r="C1438" s="154" t="str">
        <f>VLOOKUP(A1438,'GIÁ CP'!$K$2:$M$2000,3,FALSE)</f>
        <v xml:space="preserve">Bất động sản </v>
      </c>
      <c r="D1438" s="43">
        <f>VLOOKUP($A1438,'Doanh thu'!$A$3:$Q$2000,9,FALSE)/1000000000</f>
        <v>221.64134030599999</v>
      </c>
      <c r="E1438" s="43">
        <f>VLOOKUP($A1438,'Doanh thu'!$A$3:$Q$2000,10,FALSE)/1000000000</f>
        <v>250.59601784</v>
      </c>
      <c r="F1438" s="43">
        <f>VLOOKUP($A1438,'Doanh thu'!$A$3:$Q$2000,11,FALSE)/1000000000</f>
        <v>370.36152128399999</v>
      </c>
      <c r="G1438" s="43">
        <f>VLOOKUP($A1438,'Doanh thu'!$A$3:$Q$2000,12,FALSE)/1000000000</f>
        <v>0</v>
      </c>
      <c r="H1438" s="43">
        <f>VLOOKUP($A1438,LNST!$A$3:$Q$1635,9,FALSE)/1000000000</f>
        <v>17.604243984</v>
      </c>
      <c r="I1438" s="43">
        <f>VLOOKUP($A1438,LNST!$A$3:$Q$1635,10,FALSE)/1000000000</f>
        <v>46.026753751000001</v>
      </c>
      <c r="J1438" s="43">
        <f>VLOOKUP($A1438,LNST!$A$3:$Q$1635,11,FALSE)/1000000000</f>
        <v>124.320344285</v>
      </c>
      <c r="K1438" s="43">
        <f>VLOOKUP($A1438,LNST!$A$3:$Q$1635,12,FALSE)/1000000000</f>
        <v>0</v>
      </c>
      <c r="L1438" s="45">
        <f>VLOOKUP($A1438,'Doanh thu'!$A$3:$Q$2000,14,FALSE)</f>
        <v>-0.15134221547705906</v>
      </c>
      <c r="M1438" s="45">
        <f>VLOOKUP($A1438,'Doanh thu'!$A$3:$Q$2000,15,FALSE)</f>
        <v>-7.0564182208660425E-2</v>
      </c>
      <c r="N1438" s="45">
        <f>VLOOKUP($A1438,'Doanh thu'!$A$3:$Q$2000,16,FALSE)</f>
        <v>0.59561756603274529</v>
      </c>
      <c r="O1438" s="45">
        <f>VLOOKUP($A1438,'Doanh thu'!$A$3:$Q$2000,17,FALSE)</f>
        <v>-1</v>
      </c>
      <c r="P1438" s="45">
        <f>VLOOKUP($A1438,LNST!$A$3:$R$1635,14,FALSE)</f>
        <v>-0.15056350718923675</v>
      </c>
      <c r="Q1438" s="45">
        <f>VLOOKUP($A1438,LNST!$A$3:$R$1635,15,FALSE)</f>
        <v>1.671313211985695</v>
      </c>
      <c r="R1438" s="45">
        <f>VLOOKUP($A1438,LNST!$A$3:$R$1635,16,FALSE)</f>
        <v>28.239626494845186</v>
      </c>
      <c r="S1438" s="45">
        <f>VLOOKUP($A1438,LNST!$A$3:$R$1635,17,FALSE)</f>
        <v>-1</v>
      </c>
      <c r="T1438" s="45">
        <f>VLOOKUP($A1438,LNG!$A$2:$H$1999,4,FALSE)/(D1438*10^9)</f>
        <v>0.18720469122644434</v>
      </c>
      <c r="U1438" s="45">
        <f>VLOOKUP($A1438,LNG!$A$2:$H$1999,5,FALSE)/(E1438*10^9)</f>
        <v>0.2539280655713711</v>
      </c>
      <c r="V1438" s="45">
        <f>VLOOKUP($A1438,LNG!$A$2:$H$1999,6,FALSE)/(F1438*10^9)</f>
        <v>0.21228447531867439</v>
      </c>
      <c r="W1438" s="45" t="e">
        <f>VLOOKUP($A1438,LNG!$A$2:$H$1999,7,FALSE)/(G1438*10^9)</f>
        <v>#DIV/0!</v>
      </c>
      <c r="X1438" s="45">
        <f>VLOOKUP($A1438,'LNST năm'!$A$2:$I$2000,8,FALSE)</f>
        <v>-1</v>
      </c>
      <c r="Y1438" s="45">
        <f>VLOOKUP($A1438,'LNST năm'!$A$2:$I$2000,9,FALSE)</f>
        <v>-1</v>
      </c>
      <c r="Z1438" s="46" t="e">
        <f>VLOOKUP($A1438,LNG!$A$2:$H$1999,9,FALSE)</f>
        <v>#REF!</v>
      </c>
      <c r="AA1438" s="162" t="e">
        <f>VLOOKUP($A1438,'GIÁ CP'!$A$2:$D$2000,4,FALSE)/Z1438</f>
        <v>#REF!</v>
      </c>
    </row>
    <row r="1439" spans="1:27" hidden="1">
      <c r="A1439" s="18" t="s">
        <v>35</v>
      </c>
      <c r="B1439" s="18" t="s">
        <v>1684</v>
      </c>
      <c r="C1439" s="154" t="str">
        <f>VLOOKUP(A1439,'GIÁ CP'!$K$2:$M$2000,3,FALSE)</f>
        <v xml:space="preserve">Xây dựng </v>
      </c>
      <c r="D1439" s="43">
        <f>VLOOKUP($A1439,'Doanh thu'!$A$3:$Q$2000,9,FALSE)/1000000000</f>
        <v>488.69671765200002</v>
      </c>
      <c r="E1439" s="43">
        <f>VLOOKUP($A1439,'Doanh thu'!$A$3:$Q$2000,10,FALSE)/1000000000</f>
        <v>391.92767864899997</v>
      </c>
      <c r="F1439" s="43">
        <f>VLOOKUP($A1439,'Doanh thu'!$A$3:$Q$2000,11,FALSE)/1000000000</f>
        <v>367.098018212</v>
      </c>
      <c r="G1439" s="43">
        <f>VLOOKUP($A1439,'Doanh thu'!$A$3:$Q$2000,12,FALSE)/1000000000</f>
        <v>435.32132013199998</v>
      </c>
      <c r="H1439" s="43">
        <f>VLOOKUP($A1439,LNST!$A$3:$Q$1635,9,FALSE)/1000000000</f>
        <v>17.398613697999998</v>
      </c>
      <c r="I1439" s="43">
        <f>VLOOKUP($A1439,LNST!$A$3:$Q$1635,10,FALSE)/1000000000</f>
        <v>17.360949180999999</v>
      </c>
      <c r="J1439" s="43">
        <f>VLOOKUP($A1439,LNST!$A$3:$Q$1635,11,FALSE)/1000000000</f>
        <v>7.3626948700000003</v>
      </c>
      <c r="K1439" s="43">
        <f>VLOOKUP($A1439,LNST!$A$3:$Q$1635,12,FALSE)/1000000000</f>
        <v>16.164076489999999</v>
      </c>
      <c r="L1439" s="45">
        <f>VLOOKUP($A1439,'Doanh thu'!$A$3:$Q$2000,14,FALSE)</f>
        <v>2.2957715725922703</v>
      </c>
      <c r="M1439" s="45">
        <f>VLOOKUP($A1439,'Doanh thu'!$A$3:$Q$2000,15,FALSE)</f>
        <v>1.0885238285867349</v>
      </c>
      <c r="N1439" s="45">
        <f>VLOOKUP($A1439,'Doanh thu'!$A$3:$Q$2000,16,FALSE)</f>
        <v>-0.21405113446330981</v>
      </c>
      <c r="O1439" s="45">
        <f>VLOOKUP($A1439,'Doanh thu'!$A$3:$Q$2000,17,FALSE)</f>
        <v>3.8630136558444064E-2</v>
      </c>
      <c r="P1439" s="45">
        <f>VLOOKUP($A1439,LNST!$A$3:$R$1635,14,FALSE)</f>
        <v>9.404141148215782</v>
      </c>
      <c r="Q1439" s="45">
        <f>VLOOKUP($A1439,LNST!$A$3:$R$1635,15,FALSE)</f>
        <v>11.980507192077384</v>
      </c>
      <c r="R1439" s="45">
        <f>VLOOKUP($A1439,LNST!$A$3:$R$1635,16,FALSE)</f>
        <v>25.758048376299193</v>
      </c>
      <c r="S1439" s="45">
        <f>VLOOKUP($A1439,LNST!$A$3:$R$1635,17,FALSE)</f>
        <v>0.59611198979767521</v>
      </c>
      <c r="T1439" s="45">
        <f>VLOOKUP($A1439,LNG!$A$2:$H$1999,4,FALSE)/(D1439*10^9)</f>
        <v>6.6389978610627204E-2</v>
      </c>
      <c r="U1439" s="45">
        <f>VLOOKUP($A1439,LNG!$A$2:$H$1999,5,FALSE)/(E1439*10^9)</f>
        <v>0.2269496408204926</v>
      </c>
      <c r="V1439" s="45">
        <f>VLOOKUP($A1439,LNG!$A$2:$H$1999,6,FALSE)/(F1439*10^9)</f>
        <v>0.10008487064831281</v>
      </c>
      <c r="W1439" s="45">
        <f>VLOOKUP($A1439,LNG!$A$2:$H$1999,7,FALSE)/(G1439*10^9)</f>
        <v>8.8335561553336522E-2</v>
      </c>
      <c r="X1439" s="45">
        <f>VLOOKUP($A1439,'LNST năm'!$A$2:$I$2000,8,FALSE)</f>
        <v>12.365799921176238</v>
      </c>
      <c r="Y1439" s="45">
        <f>VLOOKUP($A1439,'LNST năm'!$A$2:$I$2000,9,FALSE)</f>
        <v>0.53498795496866092</v>
      </c>
      <c r="Z1439" s="46" t="e">
        <f>VLOOKUP($A1439,LNG!$A$2:$H$1999,9,FALSE)</f>
        <v>#REF!</v>
      </c>
      <c r="AA1439" s="162" t="e">
        <f>VLOOKUP($A1439,'GIÁ CP'!$A$2:$D$2000,4,FALSE)/Z1439</f>
        <v>#REF!</v>
      </c>
    </row>
    <row r="1440" spans="1:27" hidden="1">
      <c r="A1440" s="18" t="s">
        <v>194</v>
      </c>
      <c r="B1440" s="18" t="s">
        <v>2027</v>
      </c>
      <c r="C1440" s="154" t="str">
        <f>VLOOKUP(A1440,'GIÁ CP'!$K$2:$M$2000,3,FALSE)</f>
        <v xml:space="preserve">Bất động sản </v>
      </c>
      <c r="D1440" s="43">
        <f>VLOOKUP($A1440,'Doanh thu'!$A$3:$Q$2000,9,FALSE)/1000000000</f>
        <v>18974.960999999999</v>
      </c>
      <c r="E1440" s="43">
        <f>VLOOKUP($A1440,'Doanh thu'!$A$3:$Q$2000,10,FALSE)/1000000000</f>
        <v>16419.972000000002</v>
      </c>
      <c r="F1440" s="43">
        <f>VLOOKUP($A1440,'Doanh thu'!$A$3:$Q$2000,11,FALSE)/1000000000</f>
        <v>102178.073</v>
      </c>
      <c r="G1440" s="43">
        <f>VLOOKUP($A1440,'Doanh thu'!$A$3:$Q$2000,12,FALSE)/1000000000</f>
        <v>65114.237000000001</v>
      </c>
      <c r="H1440" s="43">
        <f>VLOOKUP($A1440,LNST!$A$3:$Q$1635,9,FALSE)/1000000000</f>
        <v>7508.0379999999996</v>
      </c>
      <c r="I1440" s="43">
        <f>VLOOKUP($A1440,LNST!$A$3:$Q$1635,10,FALSE)/1000000000</f>
        <v>4183.9290000000001</v>
      </c>
      <c r="J1440" s="43">
        <f>VLOOKUP($A1440,LNST!$A$3:$Q$1635,11,FALSE)/1000000000</f>
        <v>27514.333999999999</v>
      </c>
      <c r="K1440" s="43">
        <f>VLOOKUP($A1440,LNST!$A$3:$Q$1635,12,FALSE)/1000000000</f>
        <v>25551.946</v>
      </c>
      <c r="L1440" s="45">
        <f>VLOOKUP($A1440,'Doanh thu'!$A$3:$Q$2000,14,FALSE)</f>
        <v>-0.33128748586273643</v>
      </c>
      <c r="M1440" s="45">
        <f>VLOOKUP($A1440,'Doanh thu'!$A$3:$Q$2000,15,FALSE)</f>
        <v>-0.50725018667207311</v>
      </c>
      <c r="N1440" s="45">
        <f>VLOOKUP($A1440,'Doanh thu'!$A$3:$Q$2000,16,FALSE)</f>
        <v>2.1523327995739057</v>
      </c>
      <c r="O1440" s="45">
        <f>VLOOKUP($A1440,'Doanh thu'!$A$3:$Q$2000,17,FALSE)</f>
        <v>3.1479539610255296</v>
      </c>
      <c r="P1440" s="45">
        <f>VLOOKUP($A1440,LNST!$A$3:$R$1635,14,FALSE)</f>
        <v>-0.31062129069441696</v>
      </c>
      <c r="Q1440" s="45">
        <f>VLOOKUP($A1440,LNST!$A$3:$R$1635,15,FALSE)</f>
        <v>-0.46810461380040236</v>
      </c>
      <c r="R1440" s="45">
        <f>VLOOKUP($A1440,LNST!$A$3:$R$1635,16,FALSE)</f>
        <v>1.2627916822649419</v>
      </c>
      <c r="S1440" s="45">
        <f>VLOOKUP($A1440,LNST!$A$3:$R$1635,17,FALSE)</f>
        <v>8.5025597314048511</v>
      </c>
      <c r="T1440" s="45">
        <f>VLOOKUP($A1440,LNG!$A$2:$H$1999,4,FALSE)/(D1440*10^9)</f>
        <v>0.27182817398149067</v>
      </c>
      <c r="U1440" s="45">
        <f>VLOOKUP($A1440,LNG!$A$2:$H$1999,5,FALSE)/(E1440*10^9)</f>
        <v>0.25491632994258451</v>
      </c>
      <c r="V1440" s="45">
        <f>VLOOKUP($A1440,LNG!$A$2:$H$1999,6,FALSE)/(F1440*10^9)</f>
        <v>2.4131018795001156E-2</v>
      </c>
      <c r="W1440" s="45">
        <f>VLOOKUP($A1440,LNG!$A$2:$H$1999,7,FALSE)/(G1440*10^9)</f>
        <v>0.53034886978710971</v>
      </c>
      <c r="X1440" s="45">
        <f>VLOOKUP($A1440,'LNST năm'!$A$2:$I$2000,8,FALSE)</f>
        <v>0.29262644263947041</v>
      </c>
      <c r="Y1440" s="45">
        <f>VLOOKUP($A1440,'LNST năm'!$A$2:$I$2000,9,FALSE)</f>
        <v>0.12551995972856655</v>
      </c>
      <c r="Z1440" s="46" t="e">
        <f>VLOOKUP($A1440,LNG!$A$2:$H$1999,9,FALSE)</f>
        <v>#REF!</v>
      </c>
      <c r="AA1440" s="162" t="e">
        <f>VLOOKUP($A1440,'GIÁ CP'!$A$2:$D$2000,4,FALSE)/Z1440</f>
        <v>#REF!</v>
      </c>
    </row>
    <row r="1441" spans="1:27" hidden="1">
      <c r="A1441" s="18" t="s">
        <v>373</v>
      </c>
      <c r="B1441" s="18" t="s">
        <v>3680</v>
      </c>
      <c r="C1441" s="154" t="str">
        <f>VLOOKUP(A1441,'GIÁ CP'!$K$2:$M$2000,3,FALSE)</f>
        <v xml:space="preserve">Bất động sản </v>
      </c>
      <c r="D1441" s="43" t="e">
        <f>VLOOKUP($A1441,'Doanh thu'!$A$3:$Q$2000,9,FALSE)/1000000000</f>
        <v>#N/A</v>
      </c>
      <c r="E1441" s="43" t="e">
        <f>VLOOKUP($A1441,'Doanh thu'!$A$3:$Q$2000,10,FALSE)/1000000000</f>
        <v>#N/A</v>
      </c>
      <c r="F1441" s="43" t="e">
        <f>VLOOKUP($A1441,'Doanh thu'!$A$3:$Q$2000,11,FALSE)/1000000000</f>
        <v>#N/A</v>
      </c>
      <c r="G1441" s="43" t="e">
        <f>VLOOKUP($A1441,'Doanh thu'!$A$3:$Q$2000,12,FALSE)/1000000000</f>
        <v>#N/A</v>
      </c>
      <c r="H1441" s="43" t="e">
        <f>VLOOKUP($A1441,LNST!$A$3:$Q$1635,9,FALSE)/1000000000</f>
        <v>#N/A</v>
      </c>
      <c r="I1441" s="43" t="e">
        <f>VLOOKUP($A1441,LNST!$A$3:$Q$1635,10,FALSE)/1000000000</f>
        <v>#N/A</v>
      </c>
      <c r="J1441" s="43" t="e">
        <f>VLOOKUP($A1441,LNST!$A$3:$Q$1635,11,FALSE)/1000000000</f>
        <v>#N/A</v>
      </c>
      <c r="K1441" s="43" t="e">
        <f>VLOOKUP($A1441,LNST!$A$3:$Q$1635,12,FALSE)/1000000000</f>
        <v>#N/A</v>
      </c>
      <c r="L1441" s="45" t="e">
        <f>VLOOKUP($A1441,'Doanh thu'!$A$3:$Q$2000,14,FALSE)</f>
        <v>#N/A</v>
      </c>
      <c r="M1441" s="45" t="e">
        <f>VLOOKUP($A1441,'Doanh thu'!$A$3:$Q$2000,15,FALSE)</f>
        <v>#N/A</v>
      </c>
      <c r="N1441" s="45" t="e">
        <f>VLOOKUP($A1441,'Doanh thu'!$A$3:$Q$2000,16,FALSE)</f>
        <v>#N/A</v>
      </c>
      <c r="O1441" s="45" t="e">
        <f>VLOOKUP($A1441,'Doanh thu'!$A$3:$Q$2000,17,FALSE)</f>
        <v>#N/A</v>
      </c>
      <c r="P1441" s="45" t="e">
        <f>VLOOKUP($A1441,LNST!$A$3:$R$1635,14,FALSE)</f>
        <v>#N/A</v>
      </c>
      <c r="Q1441" s="45" t="e">
        <f>VLOOKUP($A1441,LNST!$A$3:$R$1635,15,FALSE)</f>
        <v>#N/A</v>
      </c>
      <c r="R1441" s="45" t="e">
        <f>VLOOKUP($A1441,LNST!$A$3:$R$1635,16,FALSE)</f>
        <v>#N/A</v>
      </c>
      <c r="S1441" s="45" t="e">
        <f>VLOOKUP($A1441,LNST!$A$3:$R$1635,17,FALSE)</f>
        <v>#N/A</v>
      </c>
      <c r="T1441" s="45" t="e">
        <f>VLOOKUP($A1441,LNG!$A$2:$H$1999,4,FALSE)/(D1441*10^9)</f>
        <v>#N/A</v>
      </c>
      <c r="U1441" s="45" t="e">
        <f>VLOOKUP($A1441,LNG!$A$2:$H$1999,5,FALSE)/(E1441*10^9)</f>
        <v>#N/A</v>
      </c>
      <c r="V1441" s="45" t="e">
        <f>VLOOKUP($A1441,LNG!$A$2:$H$1999,6,FALSE)/(F1441*10^9)</f>
        <v>#N/A</v>
      </c>
      <c r="W1441" s="45" t="e">
        <f>VLOOKUP($A1441,LNG!$A$2:$H$1999,7,FALSE)/(G1441*10^9)</f>
        <v>#N/A</v>
      </c>
      <c r="X1441" s="45" t="e">
        <f>VLOOKUP($A1441,'LNST năm'!$A$2:$I$2000,8,FALSE)</f>
        <v>#N/A</v>
      </c>
      <c r="Y1441" s="45" t="e">
        <f>VLOOKUP($A1441,'LNST năm'!$A$2:$I$2000,9,FALSE)</f>
        <v>#N/A</v>
      </c>
      <c r="Z1441" s="46" t="e">
        <f>VLOOKUP($A1441,LNG!$A$2:$H$1999,9,FALSE)</f>
        <v>#N/A</v>
      </c>
      <c r="AA1441" s="162" t="e">
        <f>VLOOKUP($A1441,'GIÁ CP'!$A$2:$D$2000,4,FALSE)/Z1441</f>
        <v>#N/A</v>
      </c>
    </row>
    <row r="1442" spans="1:27" hidden="1">
      <c r="A1442" s="18" t="s">
        <v>3483</v>
      </c>
      <c r="B1442" s="18" t="s">
        <v>3484</v>
      </c>
      <c r="C1442" s="154" t="str">
        <f>VLOOKUP(A1442,'GIÁ CP'!$K$2:$M$2000,3,FALSE)</f>
        <v xml:space="preserve">Hàng cá nhân </v>
      </c>
      <c r="D1442" s="43">
        <f>VLOOKUP($A1442,'Doanh thu'!$A$3:$Q$2000,9,FALSE)/1000000000</f>
        <v>86.302338481000007</v>
      </c>
      <c r="E1442" s="43">
        <f>VLOOKUP($A1442,'Doanh thu'!$A$3:$Q$2000,10,FALSE)/1000000000</f>
        <v>41.179706271999997</v>
      </c>
      <c r="F1442" s="43">
        <f>VLOOKUP($A1442,'Doanh thu'!$A$3:$Q$2000,11,FALSE)/1000000000</f>
        <v>61.864883210000002</v>
      </c>
      <c r="G1442" s="43">
        <f>VLOOKUP($A1442,'Doanh thu'!$A$3:$Q$2000,12,FALSE)/1000000000</f>
        <v>46.725536628999997</v>
      </c>
      <c r="H1442" s="43">
        <f>VLOOKUP($A1442,LNST!$A$3:$Q$1635,9,FALSE)/1000000000</f>
        <v>3.4225845989999999</v>
      </c>
      <c r="I1442" s="43">
        <f>VLOOKUP($A1442,LNST!$A$3:$Q$1635,10,FALSE)/1000000000</f>
        <v>1.316318299</v>
      </c>
      <c r="J1442" s="43">
        <f>VLOOKUP($A1442,LNST!$A$3:$Q$1635,11,FALSE)/1000000000</f>
        <v>2.6734095340000001</v>
      </c>
      <c r="K1442" s="43">
        <f>VLOOKUP($A1442,LNST!$A$3:$Q$1635,12,FALSE)/1000000000</f>
        <v>1.648718602</v>
      </c>
      <c r="L1442" s="45">
        <f>VLOOKUP($A1442,'Doanh thu'!$A$3:$Q$2000,14,FALSE)</f>
        <v>-2.4515384167984402E-2</v>
      </c>
      <c r="M1442" s="45">
        <f>VLOOKUP($A1442,'Doanh thu'!$A$3:$Q$2000,15,FALSE)</f>
        <v>-0.36811000081718676</v>
      </c>
      <c r="N1442" s="45">
        <f>VLOOKUP($A1442,'Doanh thu'!$A$3:$Q$2000,16,FALSE)</f>
        <v>-5.3354742825709234E-2</v>
      </c>
      <c r="O1442" s="45">
        <f>VLOOKUP($A1442,'Doanh thu'!$A$3:$Q$2000,17,FALSE)</f>
        <v>5.0594303234102758E-2</v>
      </c>
      <c r="P1442" s="45">
        <f>VLOOKUP($A1442,LNST!$A$3:$R$1635,14,FALSE)</f>
        <v>-0.19555187066543653</v>
      </c>
      <c r="Q1442" s="45">
        <f>VLOOKUP($A1442,LNST!$A$3:$R$1635,15,FALSE)</f>
        <v>-0.51407265132390867</v>
      </c>
      <c r="R1442" s="45">
        <f>VLOOKUP($A1442,LNST!$A$3:$R$1635,16,FALSE)</f>
        <v>-0.252919349888232</v>
      </c>
      <c r="S1442" s="45">
        <f>VLOOKUP($A1442,LNST!$A$3:$R$1635,17,FALSE)</f>
        <v>-0.38855848719059172</v>
      </c>
      <c r="T1442" s="45">
        <f>VLOOKUP($A1442,LNG!$A$2:$H$1999,4,FALSE)/(D1442*10^9)</f>
        <v>7.3730125996537998E-2</v>
      </c>
      <c r="U1442" s="45">
        <f>VLOOKUP($A1442,LNG!$A$2:$H$1999,5,FALSE)/(E1442*10^9)</f>
        <v>0.19770748363826504</v>
      </c>
      <c r="V1442" s="45">
        <f>VLOOKUP($A1442,LNG!$A$2:$H$1999,6,FALSE)/(F1442*10^9)</f>
        <v>7.4060009075704522E-2</v>
      </c>
      <c r="W1442" s="45">
        <f>VLOOKUP($A1442,LNG!$A$2:$H$1999,7,FALSE)/(G1442*10^9)</f>
        <v>0.15245092202063493</v>
      </c>
      <c r="X1442" s="45">
        <f>VLOOKUP($A1442,'LNST năm'!$A$2:$I$2000,8,FALSE)</f>
        <v>-0.2984518949342157</v>
      </c>
      <c r="Y1442" s="45">
        <f>VLOOKUP($A1442,'LNST năm'!$A$2:$I$2000,9,FALSE)</f>
        <v>-0.26695634173839833</v>
      </c>
      <c r="Z1442" s="46" t="e">
        <f>VLOOKUP($A1442,LNG!$A$2:$H$1999,9,FALSE)</f>
        <v>#REF!</v>
      </c>
      <c r="AA1442" s="162" t="e">
        <f>VLOOKUP($A1442,'GIÁ CP'!$A$2:$D$2000,4,FALSE)/Z1442</f>
        <v>#REF!</v>
      </c>
    </row>
    <row r="1443" spans="1:27" hidden="1">
      <c r="A1443" s="18" t="s">
        <v>688</v>
      </c>
      <c r="B1443" s="18" t="s">
        <v>2401</v>
      </c>
      <c r="C1443" s="154" t="str">
        <f>VLOOKUP(A1443,'GIÁ CP'!$K$2:$M$2000,3,FALSE)</f>
        <v xml:space="preserve">Môi giới chứng khoán </v>
      </c>
      <c r="D1443" s="43">
        <f>VLOOKUP($A1443,'Doanh thu'!$A$3:$Q$2000,9,FALSE)/1000000000</f>
        <v>1976.1503330180001</v>
      </c>
      <c r="E1443" s="43">
        <f>VLOOKUP($A1443,'Doanh thu'!$A$3:$Q$2000,10,FALSE)/1000000000</f>
        <v>3221.8251110279998</v>
      </c>
      <c r="F1443" s="43">
        <f>VLOOKUP($A1443,'Doanh thu'!$A$3:$Q$2000,11,FALSE)/1000000000</f>
        <v>2101.4857870830001</v>
      </c>
      <c r="G1443" s="43">
        <f>VLOOKUP($A1443,'Doanh thu'!$A$3:$Q$2000,12,FALSE)/1000000000</f>
        <v>1653.403555824</v>
      </c>
      <c r="H1443" s="43">
        <f>VLOOKUP($A1443,LNST!$A$3:$Q$1635,9,FALSE)/1000000000</f>
        <v>1301.6109676420001</v>
      </c>
      <c r="I1443" s="43">
        <f>VLOOKUP($A1443,LNST!$A$3:$Q$1635,10,FALSE)/1000000000</f>
        <v>2449.4233475689998</v>
      </c>
      <c r="J1443" s="43">
        <f>VLOOKUP($A1443,LNST!$A$3:$Q$1635,11,FALSE)/1000000000</f>
        <v>1286.71092322</v>
      </c>
      <c r="K1443" s="43">
        <f>VLOOKUP($A1443,LNST!$A$3:$Q$1635,12,FALSE)/1000000000</f>
        <v>138.37026905499999</v>
      </c>
      <c r="L1443" s="45">
        <f>VLOOKUP($A1443,'Doanh thu'!$A$3:$Q$2000,14,FALSE)</f>
        <v>4.2163666290652371</v>
      </c>
      <c r="M1443" s="45">
        <f>VLOOKUP($A1443,'Doanh thu'!$A$3:$Q$2000,15,FALSE)</f>
        <v>4.8181129347825316</v>
      </c>
      <c r="N1443" s="45">
        <f>VLOOKUP($A1443,'Doanh thu'!$A$3:$Q$2000,16,FALSE)</f>
        <v>2.8586453117545965</v>
      </c>
      <c r="O1443" s="45">
        <f>VLOOKUP($A1443,'Doanh thu'!$A$3:$Q$2000,17,FALSE)</f>
        <v>0.68769041513788887</v>
      </c>
      <c r="P1443" s="45">
        <f>VLOOKUP($A1443,LNST!$A$3:$R$1635,14,FALSE)</f>
        <v>9.5149292150673208</v>
      </c>
      <c r="Q1443" s="45">
        <f>VLOOKUP($A1443,LNST!$A$3:$R$1635,15,FALSE)</f>
        <v>8.2296926915201567</v>
      </c>
      <c r="R1443" s="45">
        <f>VLOOKUP($A1443,LNST!$A$3:$R$1635,16,FALSE)</f>
        <v>10.467974613249721</v>
      </c>
      <c r="S1443" s="45">
        <f>VLOOKUP($A1443,LNST!$A$3:$R$1635,17,FALSE)</f>
        <v>-0.62831361743728698</v>
      </c>
      <c r="T1443" s="45">
        <f>VLOOKUP($A1443,LNG!$A$2:$H$1999,4,FALSE)/(D1443*10^9)</f>
        <v>0.25901607729270754</v>
      </c>
      <c r="U1443" s="45">
        <f>VLOOKUP($A1443,LNG!$A$2:$H$1999,5,FALSE)/(E1443*10^9)</f>
        <v>0.52377940910844623</v>
      </c>
      <c r="V1443" s="45">
        <f>VLOOKUP($A1443,LNG!$A$2:$H$1999,6,FALSE)/(F1443*10^9)</f>
        <v>1.5091055214401716</v>
      </c>
      <c r="W1443" s="45">
        <f>VLOOKUP($A1443,LNG!$A$2:$H$1999,7,FALSE)/(G1443*10^9)</f>
        <v>1.0806648293450247</v>
      </c>
      <c r="X1443" s="45">
        <f>VLOOKUP($A1443,'LNST năm'!$A$2:$I$2000,8,FALSE)</f>
        <v>7.1559767756000205</v>
      </c>
      <c r="Y1443" s="45">
        <f>VLOOKUP($A1443,'LNST năm'!$A$2:$I$2000,9,FALSE)</f>
        <v>1.5883416396296881</v>
      </c>
      <c r="Z1443" s="46" t="e">
        <f>VLOOKUP($A1443,LNG!$A$2:$H$1999,9,FALSE)</f>
        <v>#REF!</v>
      </c>
      <c r="AA1443" s="162" t="e">
        <f>VLOOKUP($A1443,'GIÁ CP'!$A$2:$D$2000,4,FALSE)/Z1443</f>
        <v>#REF!</v>
      </c>
    </row>
    <row r="1444" spans="1:27">
      <c r="A1444" s="18" t="s">
        <v>285</v>
      </c>
      <c r="B1444" s="18" t="s">
        <v>1976</v>
      </c>
      <c r="C1444" s="154" t="str">
        <f>VLOOKUP(A1444,'GIÁ CP'!$K$2:$M$2000,3,FALSE)</f>
        <v xml:space="preserve">Vận tải hành khách &amp; Du lịch </v>
      </c>
      <c r="D1444" s="43">
        <f>VLOOKUP($A1444,'Doanh thu'!$A$3:$Q$2000,9,FALSE)/1000000000</f>
        <v>8.8407737960000006</v>
      </c>
      <c r="E1444" s="43">
        <f>VLOOKUP($A1444,'Doanh thu'!$A$3:$Q$2000,10,FALSE)/1000000000</f>
        <v>8.9205969960000004</v>
      </c>
      <c r="F1444" s="43">
        <f>VLOOKUP($A1444,'Doanh thu'!$A$3:$Q$2000,11,FALSE)/1000000000</f>
        <v>4.9910803479999997</v>
      </c>
      <c r="G1444" s="43">
        <f>VLOOKUP($A1444,'Doanh thu'!$A$3:$Q$2000,12,FALSE)/1000000000</f>
        <v>17.352010015000001</v>
      </c>
      <c r="H1444" s="43">
        <f>VLOOKUP($A1444,LNST!$A$3:$Q$1635,9,FALSE)/1000000000</f>
        <v>5.5400279259999996</v>
      </c>
      <c r="I1444" s="43">
        <f>VLOOKUP($A1444,LNST!$A$3:$Q$1635,10,FALSE)/1000000000</f>
        <v>5.9722539699999997</v>
      </c>
      <c r="J1444" s="43">
        <f>VLOOKUP($A1444,LNST!$A$3:$Q$1635,11,FALSE)/1000000000</f>
        <v>1.4840240389999999</v>
      </c>
      <c r="K1444" s="43">
        <f>VLOOKUP($A1444,LNST!$A$3:$Q$1635,12,FALSE)/1000000000</f>
        <v>8.8435226480000004</v>
      </c>
      <c r="L1444" s="45">
        <f>VLOOKUP($A1444,'Doanh thu'!$A$3:$Q$2000,14,FALSE)</f>
        <v>1.2188011811250175</v>
      </c>
      <c r="M1444" s="45">
        <f>VLOOKUP($A1444,'Doanh thu'!$A$3:$Q$2000,15,FALSE)</f>
        <v>1.2775356576001811</v>
      </c>
      <c r="N1444" s="45">
        <f>VLOOKUP($A1444,'Doanh thu'!$A$3:$Q$2000,16,FALSE)</f>
        <v>1.0067407245618671</v>
      </c>
      <c r="O1444" s="45">
        <f>VLOOKUP($A1444,'Doanh thu'!$A$3:$Q$2000,17,FALSE)</f>
        <v>-0.16194154247376263</v>
      </c>
      <c r="P1444" s="45">
        <f>VLOOKUP($A1444,LNST!$A$3:$R$1635,14,FALSE)</f>
        <v>1.278907010296326</v>
      </c>
      <c r="Q1444" s="45">
        <f>VLOOKUP($A1444,LNST!$A$3:$R$1635,15,FALSE)</f>
        <v>20.452228575887556</v>
      </c>
      <c r="R1444" s="45">
        <f>VLOOKUP($A1444,LNST!$A$3:$R$1635,16,FALSE)</f>
        <v>5.6559923944905997</v>
      </c>
      <c r="S1444" s="45">
        <f>VLOOKUP($A1444,LNST!$A$3:$R$1635,17,FALSE)</f>
        <v>-0.29253219941829695</v>
      </c>
      <c r="T1444" s="45">
        <f>VLOOKUP($A1444,LNG!$A$2:$H$1999,4,FALSE)/(D1444*10^9)</f>
        <v>1.2932218879045279</v>
      </c>
      <c r="U1444" s="45">
        <f>VLOOKUP($A1444,LNG!$A$2:$H$1999,5,FALSE)/(E1444*10^9)</f>
        <v>0.34448865153060437</v>
      </c>
      <c r="V1444" s="45">
        <f>VLOOKUP($A1444,LNG!$A$2:$H$1999,6,FALSE)/(F1444*10^9)</f>
        <v>0.66011735201182142</v>
      </c>
      <c r="W1444" s="45">
        <f>VLOOKUP($A1444,LNG!$A$2:$H$1999,7,FALSE)/(G1444*10^9)</f>
        <v>-0.11651654201745226</v>
      </c>
      <c r="X1444" s="45">
        <f>VLOOKUP($A1444,'LNST năm'!$A$2:$I$2000,8,FALSE)</f>
        <v>1.4463801994317351</v>
      </c>
      <c r="Y1444" s="45">
        <f>VLOOKUP($A1444,'LNST năm'!$A$2:$I$2000,9,FALSE)</f>
        <v>-3.6704703196828503E-2</v>
      </c>
      <c r="Z1444" s="46" t="e">
        <f>VLOOKUP($A1444,LNG!$A$2:$H$1999,9,FALSE)</f>
        <v>#REF!</v>
      </c>
      <c r="AA1444" s="162" t="e">
        <f>VLOOKUP($A1444,'GIÁ CP'!$A$2:$D$2000,4,FALSE)/Z1444</f>
        <v>#REF!</v>
      </c>
    </row>
    <row r="1445" spans="1:27" hidden="1">
      <c r="A1445" s="18" t="s">
        <v>1015</v>
      </c>
      <c r="B1445" s="18" t="s">
        <v>2500</v>
      </c>
      <c r="C1445" s="154" t="str">
        <f>VLOOKUP(A1445,'GIÁ CP'!$K$2:$M$2000,3,FALSE)</f>
        <v xml:space="preserve">Nước </v>
      </c>
      <c r="D1445" s="43">
        <f>VLOOKUP($A1445,'Doanh thu'!$A$3:$Q$2000,9,FALSE)/1000000000</f>
        <v>74.782508707999995</v>
      </c>
      <c r="E1445" s="43">
        <f>VLOOKUP($A1445,'Doanh thu'!$A$3:$Q$2000,10,FALSE)/1000000000</f>
        <v>81.396953556</v>
      </c>
      <c r="F1445" s="43">
        <f>VLOOKUP($A1445,'Doanh thu'!$A$3:$Q$2000,11,FALSE)/1000000000</f>
        <v>77.198792238999999</v>
      </c>
      <c r="G1445" s="43">
        <f>VLOOKUP($A1445,'Doanh thu'!$A$3:$Q$2000,12,FALSE)/1000000000</f>
        <v>74.523250673000007</v>
      </c>
      <c r="H1445" s="43">
        <f>VLOOKUP($A1445,LNST!$A$3:$Q$1635,9,FALSE)/1000000000</f>
        <v>11.345893670000001</v>
      </c>
      <c r="I1445" s="43">
        <f>VLOOKUP($A1445,LNST!$A$3:$Q$1635,10,FALSE)/1000000000</f>
        <v>7.7309522150000003</v>
      </c>
      <c r="J1445" s="43">
        <f>VLOOKUP($A1445,LNST!$A$3:$Q$1635,11,FALSE)/1000000000</f>
        <v>7.3113923759999997</v>
      </c>
      <c r="K1445" s="43">
        <f>VLOOKUP($A1445,LNST!$A$3:$Q$1635,12,FALSE)/1000000000</f>
        <v>9.9005452470000002</v>
      </c>
      <c r="L1445" s="45">
        <f>VLOOKUP($A1445,'Doanh thu'!$A$3:$Q$2000,14,FALSE)</f>
        <v>4.1884822816257029E-2</v>
      </c>
      <c r="M1445" s="45">
        <f>VLOOKUP($A1445,'Doanh thu'!$A$3:$Q$2000,15,FALSE)</f>
        <v>4.2216772315464501E-2</v>
      </c>
      <c r="N1445" s="45">
        <f>VLOOKUP($A1445,'Doanh thu'!$A$3:$Q$2000,16,FALSE)</f>
        <v>1.7662205783325401E-2</v>
      </c>
      <c r="O1445" s="45">
        <f>VLOOKUP($A1445,'Doanh thu'!$A$3:$Q$2000,17,FALSE)</f>
        <v>0.18785203444585932</v>
      </c>
      <c r="P1445" s="45">
        <f>VLOOKUP($A1445,LNST!$A$3:$R$1635,14,FALSE)</f>
        <v>-0.10962943321670734</v>
      </c>
      <c r="Q1445" s="45">
        <f>VLOOKUP($A1445,LNST!$A$3:$R$1635,15,FALSE)</f>
        <v>-0.51791853649628083</v>
      </c>
      <c r="R1445" s="45">
        <f>VLOOKUP($A1445,LNST!$A$3:$R$1635,16,FALSE)</f>
        <v>-0.45002976332818723</v>
      </c>
      <c r="S1445" s="45">
        <f>VLOOKUP($A1445,LNST!$A$3:$R$1635,17,FALSE)</f>
        <v>0.15263048613186059</v>
      </c>
      <c r="T1445" s="45">
        <f>VLOOKUP($A1445,LNG!$A$2:$H$1999,4,FALSE)/(D1445*10^9)</f>
        <v>0.22254696459814841</v>
      </c>
      <c r="U1445" s="45">
        <f>VLOOKUP($A1445,LNG!$A$2:$H$1999,5,FALSE)/(E1445*10^9)</f>
        <v>0.26745393882613283</v>
      </c>
      <c r="V1445" s="45">
        <f>VLOOKUP($A1445,LNG!$A$2:$H$1999,6,FALSE)/(F1445*10^9)</f>
        <v>0.22658665365962968</v>
      </c>
      <c r="W1445" s="45">
        <f>VLOOKUP($A1445,LNG!$A$2:$H$1999,7,FALSE)/(G1445*10^9)</f>
        <v>0.2362196310416439</v>
      </c>
      <c r="X1445" s="45">
        <f>VLOOKUP($A1445,'LNST năm'!$A$2:$I$2000,8,FALSE)</f>
        <v>-0.31789592702957992</v>
      </c>
      <c r="Y1445" s="45">
        <f>VLOOKUP($A1445,'LNST năm'!$A$2:$I$2000,9,FALSE)</f>
        <v>0.23316195291334374</v>
      </c>
      <c r="Z1445" s="46" t="e">
        <f>VLOOKUP($A1445,LNG!$A$2:$H$1999,9,FALSE)</f>
        <v>#REF!</v>
      </c>
      <c r="AA1445" s="162" t="e">
        <f>VLOOKUP($A1445,'GIÁ CP'!$A$2:$D$2000,4,FALSE)/Z1445</f>
        <v>#REF!</v>
      </c>
    </row>
    <row r="1446" spans="1:27">
      <c r="A1446" s="18" t="s">
        <v>478</v>
      </c>
      <c r="B1446" s="18" t="s">
        <v>2189</v>
      </c>
      <c r="C1446" s="154" t="str">
        <f>VLOOKUP(A1446,'GIÁ CP'!$K$2:$M$2000,3,FALSE)</f>
        <v xml:space="preserve">Thực phẩm </v>
      </c>
      <c r="D1446" s="43">
        <f>VLOOKUP($A1446,'Doanh thu'!$A$3:$Q$2000,9,FALSE)/1000000000</f>
        <v>100.937405094</v>
      </c>
      <c r="E1446" s="43">
        <f>VLOOKUP($A1446,'Doanh thu'!$A$3:$Q$2000,10,FALSE)/1000000000</f>
        <v>59.498078562000003</v>
      </c>
      <c r="F1446" s="43">
        <f>VLOOKUP($A1446,'Doanh thu'!$A$3:$Q$2000,11,FALSE)/1000000000</f>
        <v>109.23535312999999</v>
      </c>
      <c r="G1446" s="43">
        <f>VLOOKUP($A1446,'Doanh thu'!$A$3:$Q$2000,12,FALSE)/1000000000</f>
        <v>0</v>
      </c>
      <c r="H1446" s="43">
        <f>VLOOKUP($A1446,LNST!$A$3:$Q$1635,9,FALSE)/1000000000</f>
        <v>3.6725561610000002</v>
      </c>
      <c r="I1446" s="43">
        <f>VLOOKUP($A1446,LNST!$A$3:$Q$1635,10,FALSE)/1000000000</f>
        <v>2.4920527020000001</v>
      </c>
      <c r="J1446" s="43">
        <f>VLOOKUP($A1446,LNST!$A$3:$Q$1635,11,FALSE)/1000000000</f>
        <v>0.70745415599999995</v>
      </c>
      <c r="K1446" s="43">
        <f>VLOOKUP($A1446,LNST!$A$3:$Q$1635,12,FALSE)/1000000000</f>
        <v>0</v>
      </c>
      <c r="L1446" s="45">
        <f>VLOOKUP($A1446,'Doanh thu'!$A$3:$Q$2000,14,FALSE)</f>
        <v>-0.15310919077017435</v>
      </c>
      <c r="M1446" s="45">
        <f>VLOOKUP($A1446,'Doanh thu'!$A$3:$Q$2000,15,FALSE)</f>
        <v>4.2460744450613479E-2</v>
      </c>
      <c r="N1446" s="45">
        <f>VLOOKUP($A1446,'Doanh thu'!$A$3:$Q$2000,16,FALSE)</f>
        <v>-8.0729157448881692E-2</v>
      </c>
      <c r="O1446" s="45">
        <f>VLOOKUP($A1446,'Doanh thu'!$A$3:$Q$2000,17,FALSE)</f>
        <v>-1</v>
      </c>
      <c r="P1446" s="45">
        <f>VLOOKUP($A1446,LNST!$A$3:$R$1635,14,FALSE)</f>
        <v>-0.81910771632622992</v>
      </c>
      <c r="Q1446" s="45">
        <f>VLOOKUP($A1446,LNST!$A$3:$R$1635,15,FALSE)</f>
        <v>-0.44206935701031769</v>
      </c>
      <c r="R1446" s="45">
        <f>VLOOKUP($A1446,LNST!$A$3:$R$1635,16,FALSE)</f>
        <v>-0.95227563848567953</v>
      </c>
      <c r="S1446" s="45">
        <f>VLOOKUP($A1446,LNST!$A$3:$R$1635,17,FALSE)</f>
        <v>-1</v>
      </c>
      <c r="T1446" s="45">
        <f>VLOOKUP($A1446,LNG!$A$2:$H$1999,4,FALSE)/(D1446*10^9)</f>
        <v>0.20066044239138026</v>
      </c>
      <c r="U1446" s="45">
        <f>VLOOKUP($A1446,LNG!$A$2:$H$1999,5,FALSE)/(E1446*10^9)</f>
        <v>0.28540147533176402</v>
      </c>
      <c r="V1446" s="45">
        <f>VLOOKUP($A1446,LNG!$A$2:$H$1999,6,FALSE)/(F1446*10^9)</f>
        <v>7.6273817498300242E-2</v>
      </c>
      <c r="W1446" s="45" t="e">
        <f>VLOOKUP($A1446,LNG!$A$2:$H$1999,7,FALSE)/(G1446*10^9)</f>
        <v>#DIV/0!</v>
      </c>
      <c r="X1446" s="45">
        <f>VLOOKUP($A1446,'LNST năm'!$A$2:$I$2000,8,FALSE)</f>
        <v>-1</v>
      </c>
      <c r="Y1446" s="45">
        <f>VLOOKUP($A1446,'LNST năm'!$A$2:$I$2000,9,FALSE)</f>
        <v>-1</v>
      </c>
      <c r="Z1446" s="46" t="e">
        <f>VLOOKUP($A1446,LNG!$A$2:$H$1999,9,FALSE)</f>
        <v>#REF!</v>
      </c>
      <c r="AA1446" s="162" t="e">
        <f>VLOOKUP($A1446,'GIÁ CP'!$A$2:$D$2000,4,FALSE)/Z1446</f>
        <v>#REF!</v>
      </c>
    </row>
    <row r="1447" spans="1:27" hidden="1">
      <c r="A1447" s="18" t="s">
        <v>313</v>
      </c>
      <c r="B1447" s="18" t="s">
        <v>2005</v>
      </c>
      <c r="C1447" s="154" t="str">
        <f>VLOOKUP(A1447,'GIÁ CP'!$K$2:$M$2000,3,FALSE)</f>
        <v xml:space="preserve">Sản phẩm hóa dầu, Nông dược &amp; Hóa chất khác </v>
      </c>
      <c r="D1447" s="43">
        <f>VLOOKUP($A1447,'Doanh thu'!$A$3:$Q$2000,9,FALSE)/1000000000</f>
        <v>206.02412916</v>
      </c>
      <c r="E1447" s="43">
        <f>VLOOKUP($A1447,'Doanh thu'!$A$3:$Q$2000,10,FALSE)/1000000000</f>
        <v>200.67715427600001</v>
      </c>
      <c r="F1447" s="43">
        <f>VLOOKUP($A1447,'Doanh thu'!$A$3:$Q$2000,11,FALSE)/1000000000</f>
        <v>157.14549130200001</v>
      </c>
      <c r="G1447" s="43">
        <f>VLOOKUP($A1447,'Doanh thu'!$A$3:$Q$2000,12,FALSE)/1000000000</f>
        <v>156.67512456399999</v>
      </c>
      <c r="H1447" s="43">
        <f>VLOOKUP($A1447,LNST!$A$3:$Q$1635,9,FALSE)/1000000000</f>
        <v>1.125693039</v>
      </c>
      <c r="I1447" s="43">
        <f>VLOOKUP($A1447,LNST!$A$3:$Q$1635,10,FALSE)/1000000000</f>
        <v>3.0657642510000001</v>
      </c>
      <c r="J1447" s="43">
        <f>VLOOKUP($A1447,LNST!$A$3:$Q$1635,11,FALSE)/1000000000</f>
        <v>-23.266507496999999</v>
      </c>
      <c r="K1447" s="43">
        <f>VLOOKUP($A1447,LNST!$A$3:$Q$1635,12,FALSE)/1000000000</f>
        <v>-11.335355944</v>
      </c>
      <c r="L1447" s="45">
        <f>VLOOKUP($A1447,'Doanh thu'!$A$3:$Q$2000,14,FALSE)</f>
        <v>0.22507427391187926</v>
      </c>
      <c r="M1447" s="45">
        <f>VLOOKUP($A1447,'Doanh thu'!$A$3:$Q$2000,15,FALSE)</f>
        <v>0.24039750062077792</v>
      </c>
      <c r="N1447" s="45">
        <f>VLOOKUP($A1447,'Doanh thu'!$A$3:$Q$2000,16,FALSE)</f>
        <v>-7.0760095028667147E-2</v>
      </c>
      <c r="O1447" s="45">
        <f>VLOOKUP($A1447,'Doanh thu'!$A$3:$Q$2000,17,FALSE)</f>
        <v>-0.14648294566903536</v>
      </c>
      <c r="P1447" s="45">
        <f>VLOOKUP($A1447,LNST!$A$3:$R$1635,14,FALSE)</f>
        <v>-0.23278793421288627</v>
      </c>
      <c r="Q1447" s="45">
        <f>VLOOKUP($A1447,LNST!$A$3:$R$1635,15,FALSE)</f>
        <v>2.0475868957681249</v>
      </c>
      <c r="R1447" s="45">
        <f>VLOOKUP($A1447,LNST!$A$3:$R$1635,16,FALSE)</f>
        <v>-9.4904565456322452</v>
      </c>
      <c r="S1447" s="45">
        <f>VLOOKUP($A1447,LNST!$A$3:$R$1635,17,FALSE)</f>
        <v>-7.5930172358398949</v>
      </c>
      <c r="T1447" s="45">
        <f>VLOOKUP($A1447,LNG!$A$2:$H$1999,4,FALSE)/(D1447*10^9)</f>
        <v>0.21724065197839762</v>
      </c>
      <c r="U1447" s="45">
        <f>VLOOKUP($A1447,LNG!$A$2:$H$1999,5,FALSE)/(E1447*10^9)</f>
        <v>0.27055845115944721</v>
      </c>
      <c r="V1447" s="45">
        <f>VLOOKUP($A1447,LNG!$A$2:$H$1999,6,FALSE)/(F1447*10^9)</f>
        <v>0.31731785735532181</v>
      </c>
      <c r="W1447" s="45">
        <f>VLOOKUP($A1447,LNG!$A$2:$H$1999,7,FALSE)/(G1447*10^9)</f>
        <v>8.7559982097835581E-2</v>
      </c>
      <c r="X1447" s="45">
        <f>VLOOKUP($A1447,'LNST năm'!$A$2:$I$2000,8,FALSE)</f>
        <v>-1</v>
      </c>
      <c r="Y1447" s="45">
        <f>VLOOKUP($A1447,'LNST năm'!$A$2:$I$2000,9,FALSE)</f>
        <v>0.25992104989487319</v>
      </c>
      <c r="Z1447" s="46" t="e">
        <f>VLOOKUP($A1447,LNG!$A$2:$H$1999,9,FALSE)</f>
        <v>#REF!</v>
      </c>
      <c r="AA1447" s="162" t="e">
        <f>VLOOKUP($A1447,'GIÁ CP'!$A$2:$D$2000,4,FALSE)/Z1447</f>
        <v>#REF!</v>
      </c>
    </row>
    <row r="1448" spans="1:27" hidden="1">
      <c r="A1448" s="18" t="s">
        <v>1018</v>
      </c>
      <c r="B1448" s="18" t="s">
        <v>2508</v>
      </c>
      <c r="C1448" s="154" t="str">
        <f>VLOOKUP(A1448,'GIÁ CP'!$K$2:$M$2000,3,FALSE)</f>
        <v xml:space="preserve">Nhựa, cao su &amp; sợi </v>
      </c>
      <c r="D1448" s="43">
        <f>VLOOKUP($A1448,'Doanh thu'!$A$3:$Q$2000,9,FALSE)/1000000000</f>
        <v>86.016216443999994</v>
      </c>
      <c r="E1448" s="43">
        <f>VLOOKUP($A1448,'Doanh thu'!$A$3:$Q$2000,10,FALSE)/1000000000</f>
        <v>107.589837894</v>
      </c>
      <c r="F1448" s="43">
        <f>VLOOKUP($A1448,'Doanh thu'!$A$3:$Q$2000,11,FALSE)/1000000000</f>
        <v>254.10482474299999</v>
      </c>
      <c r="G1448" s="43">
        <f>VLOOKUP($A1448,'Doanh thu'!$A$3:$Q$2000,12,FALSE)/1000000000</f>
        <v>116.331013356</v>
      </c>
      <c r="H1448" s="43">
        <f>VLOOKUP($A1448,LNST!$A$3:$Q$1635,9,FALSE)/1000000000</f>
        <v>42.66299953</v>
      </c>
      <c r="I1448" s="43">
        <f>VLOOKUP($A1448,LNST!$A$3:$Q$1635,10,FALSE)/1000000000</f>
        <v>77.229344428000005</v>
      </c>
      <c r="J1448" s="43">
        <f>VLOOKUP($A1448,LNST!$A$3:$Q$1635,11,FALSE)/1000000000</f>
        <v>22.518181746</v>
      </c>
      <c r="K1448" s="43">
        <f>VLOOKUP($A1448,LNST!$A$3:$Q$1635,12,FALSE)/1000000000</f>
        <v>18.049309675</v>
      </c>
      <c r="L1448" s="45">
        <f>VLOOKUP($A1448,'Doanh thu'!$A$3:$Q$2000,14,FALSE)</f>
        <v>0.61748474390586838</v>
      </c>
      <c r="M1448" s="45">
        <f>VLOOKUP($A1448,'Doanh thu'!$A$3:$Q$2000,15,FALSE)</f>
        <v>-0.22980079793488029</v>
      </c>
      <c r="N1448" s="45">
        <f>VLOOKUP($A1448,'Doanh thu'!$A$3:$Q$2000,16,FALSE)</f>
        <v>0.64543819658249579</v>
      </c>
      <c r="O1448" s="45">
        <f>VLOOKUP($A1448,'Doanh thu'!$A$3:$Q$2000,17,FALSE)</f>
        <v>0.97210319704895709</v>
      </c>
      <c r="P1448" s="45">
        <f>VLOOKUP($A1448,LNST!$A$3:$R$1635,14,FALSE)</f>
        <v>1.020249713419622</v>
      </c>
      <c r="Q1448" s="45">
        <f>VLOOKUP($A1448,LNST!$A$3:$R$1635,15,FALSE)</f>
        <v>0.52552887074197241</v>
      </c>
      <c r="R1448" s="45">
        <f>VLOOKUP($A1448,LNST!$A$3:$R$1635,16,FALSE)</f>
        <v>-0.56005882167469001</v>
      </c>
      <c r="S1448" s="45">
        <f>VLOOKUP($A1448,LNST!$A$3:$R$1635,17,FALSE)</f>
        <v>1.3298643611326575</v>
      </c>
      <c r="T1448" s="45">
        <f>VLOOKUP($A1448,LNG!$A$2:$H$1999,4,FALSE)/(D1448*10^9)</f>
        <v>0.18547927482240328</v>
      </c>
      <c r="U1448" s="45">
        <f>VLOOKUP($A1448,LNG!$A$2:$H$1999,5,FALSE)/(E1448*10^9)</f>
        <v>0.14545984802411119</v>
      </c>
      <c r="V1448" s="45">
        <f>VLOOKUP($A1448,LNG!$A$2:$H$1999,6,FALSE)/(F1448*10^9)</f>
        <v>0.14759145064219462</v>
      </c>
      <c r="W1448" s="45">
        <f>VLOOKUP($A1448,LNG!$A$2:$H$1999,7,FALSE)/(G1448*10^9)</f>
        <v>0.55983999262257744</v>
      </c>
      <c r="X1448" s="45">
        <f>VLOOKUP($A1448,'LNST năm'!$A$2:$I$2000,8,FALSE)</f>
        <v>0.41236881359132999</v>
      </c>
      <c r="Y1448" s="45">
        <f>VLOOKUP($A1448,'LNST năm'!$A$2:$I$2000,9,FALSE)</f>
        <v>7.0369936280663792E-2</v>
      </c>
      <c r="Z1448" s="46" t="e">
        <f>VLOOKUP($A1448,LNG!$A$2:$H$1999,9,FALSE)</f>
        <v>#REF!</v>
      </c>
      <c r="AA1448" s="162" t="e">
        <f>VLOOKUP($A1448,'GIÁ CP'!$A$2:$D$2000,4,FALSE)/Z1448</f>
        <v>#REF!</v>
      </c>
    </row>
    <row r="1449" spans="1:27" hidden="1">
      <c r="A1449" s="18" t="s">
        <v>101</v>
      </c>
      <c r="B1449" s="18" t="s">
        <v>1755</v>
      </c>
      <c r="C1449" s="154" t="str">
        <f>VLOOKUP(A1449,'GIÁ CP'!$K$2:$M$2000,3,FALSE)</f>
        <v xml:space="preserve">Bất động sản </v>
      </c>
      <c r="D1449" s="43">
        <f>VLOOKUP($A1449,'Doanh thu'!$A$3:$Q$2000,9,FALSE)/1000000000</f>
        <v>18.871918758</v>
      </c>
      <c r="E1449" s="43">
        <f>VLOOKUP($A1449,'Doanh thu'!$A$3:$Q$2000,10,FALSE)/1000000000</f>
        <v>17.975698419</v>
      </c>
      <c r="F1449" s="43">
        <f>VLOOKUP($A1449,'Doanh thu'!$A$3:$Q$2000,11,FALSE)/1000000000</f>
        <v>17.863825704</v>
      </c>
      <c r="G1449" s="43">
        <f>VLOOKUP($A1449,'Doanh thu'!$A$3:$Q$2000,12,FALSE)/1000000000</f>
        <v>17.996754671000001</v>
      </c>
      <c r="H1449" s="43">
        <f>VLOOKUP($A1449,LNST!$A$3:$Q$1635,9,FALSE)/1000000000</f>
        <v>11.269831134</v>
      </c>
      <c r="I1449" s="43">
        <f>VLOOKUP($A1449,LNST!$A$3:$Q$1635,10,FALSE)/1000000000</f>
        <v>9.4107996089999997</v>
      </c>
      <c r="J1449" s="43">
        <f>VLOOKUP($A1449,LNST!$A$3:$Q$1635,11,FALSE)/1000000000</f>
        <v>182.569500635</v>
      </c>
      <c r="K1449" s="43">
        <f>VLOOKUP($A1449,LNST!$A$3:$Q$1635,12,FALSE)/1000000000</f>
        <v>6.7795964550000001</v>
      </c>
      <c r="L1449" s="45">
        <f>VLOOKUP($A1449,'Doanh thu'!$A$3:$Q$2000,14,FALSE)</f>
        <v>3.3731274298440161</v>
      </c>
      <c r="M1449" s="45">
        <f>VLOOKUP($A1449,'Doanh thu'!$A$3:$Q$2000,15,FALSE)</f>
        <v>1.500833392641939</v>
      </c>
      <c r="N1449" s="45">
        <f>VLOOKUP($A1449,'Doanh thu'!$A$3:$Q$2000,16,FALSE)</f>
        <v>0.42133448125554895</v>
      </c>
      <c r="O1449" s="45">
        <f>VLOOKUP($A1449,'Doanh thu'!$A$3:$Q$2000,17,FALSE)</f>
        <v>-3.1563766099705112E-2</v>
      </c>
      <c r="P1449" s="45">
        <f>VLOOKUP($A1449,LNST!$A$3:$R$1635,14,FALSE)</f>
        <v>8.2304181855725851</v>
      </c>
      <c r="Q1449" s="45">
        <f>VLOOKUP($A1449,LNST!$A$3:$R$1635,15,FALSE)</f>
        <v>2.8801674995994015</v>
      </c>
      <c r="R1449" s="45">
        <f>VLOOKUP($A1449,LNST!$A$3:$R$1635,16,FALSE)</f>
        <v>46.665512764043747</v>
      </c>
      <c r="S1449" s="45">
        <f>VLOOKUP($A1449,LNST!$A$3:$R$1635,17,FALSE)</f>
        <v>-0.38189936972271482</v>
      </c>
      <c r="T1449" s="45">
        <f>VLOOKUP($A1449,LNG!$A$2:$H$1999,4,FALSE)/(D1449*10^9)</f>
        <v>0.74790033694993507</v>
      </c>
      <c r="U1449" s="45">
        <f>VLOOKUP($A1449,LNG!$A$2:$H$1999,5,FALSE)/(E1449*10^9)</f>
        <v>0.78583786914610676</v>
      </c>
      <c r="V1449" s="45">
        <f>VLOOKUP($A1449,LNG!$A$2:$H$1999,6,FALSE)/(F1449*10^9)</f>
        <v>0.73174551753900163</v>
      </c>
      <c r="W1449" s="45">
        <f>VLOOKUP($A1449,LNG!$A$2:$H$1999,7,FALSE)/(G1449*10^9)</f>
        <v>0.70552950401998615</v>
      </c>
      <c r="X1449" s="45">
        <f>VLOOKUP($A1449,'LNST năm'!$A$2:$I$2000,8,FALSE)</f>
        <v>41.318561191773789</v>
      </c>
      <c r="Y1449" s="45">
        <f>VLOOKUP($A1449,'LNST năm'!$A$2:$I$2000,9,FALSE)</f>
        <v>0.45560644507841497</v>
      </c>
      <c r="Z1449" s="46" t="e">
        <f>VLOOKUP($A1449,LNG!$A$2:$H$1999,9,FALSE)</f>
        <v>#REF!</v>
      </c>
      <c r="AA1449" s="162" t="e">
        <f>VLOOKUP($A1449,'GIÁ CP'!$A$2:$D$2000,4,FALSE)/Z1449</f>
        <v>#REF!</v>
      </c>
    </row>
    <row r="1450" spans="1:27" hidden="1">
      <c r="A1450" s="18" t="s">
        <v>906</v>
      </c>
      <c r="B1450" s="18" t="s">
        <v>3039</v>
      </c>
      <c r="C1450" s="154" t="str">
        <f>VLOOKUP(A1450,'GIÁ CP'!$K$2:$M$2000,3,FALSE)</f>
        <v xml:space="preserve">Nước </v>
      </c>
      <c r="D1450" s="43">
        <f>VLOOKUP($A1450,'Doanh thu'!$A$3:$Q$2000,9,FALSE)/1000000000</f>
        <v>223.77130974900001</v>
      </c>
      <c r="E1450" s="43">
        <f>VLOOKUP($A1450,'Doanh thu'!$A$3:$Q$2000,10,FALSE)/1000000000</f>
        <v>235.983483767</v>
      </c>
      <c r="F1450" s="43">
        <f>VLOOKUP($A1450,'Doanh thu'!$A$3:$Q$2000,11,FALSE)/1000000000</f>
        <v>221.51132819099999</v>
      </c>
      <c r="G1450" s="43">
        <f>VLOOKUP($A1450,'Doanh thu'!$A$3:$Q$2000,12,FALSE)/1000000000</f>
        <v>232.47266536399999</v>
      </c>
      <c r="H1450" s="43">
        <f>VLOOKUP($A1450,LNST!$A$3:$Q$1635,9,FALSE)/1000000000</f>
        <v>17.759562640999999</v>
      </c>
      <c r="I1450" s="43">
        <f>VLOOKUP($A1450,LNST!$A$3:$Q$1635,10,FALSE)/1000000000</f>
        <v>14.708747141</v>
      </c>
      <c r="J1450" s="43">
        <f>VLOOKUP($A1450,LNST!$A$3:$Q$1635,11,FALSE)/1000000000</f>
        <v>19.298581169999999</v>
      </c>
      <c r="K1450" s="43">
        <f>VLOOKUP($A1450,LNST!$A$3:$Q$1635,12,FALSE)/1000000000</f>
        <v>16.147034913999999</v>
      </c>
      <c r="L1450" s="45">
        <f>VLOOKUP($A1450,'Doanh thu'!$A$3:$Q$2000,14,FALSE)</f>
        <v>7.4790028024676436E-2</v>
      </c>
      <c r="M1450" s="45">
        <f>VLOOKUP($A1450,'Doanh thu'!$A$3:$Q$2000,15,FALSE)</f>
        <v>0.10458623317474582</v>
      </c>
      <c r="N1450" s="45">
        <f>VLOOKUP($A1450,'Doanh thu'!$A$3:$Q$2000,16,FALSE)</f>
        <v>4.4226117283120231E-2</v>
      </c>
      <c r="O1450" s="45">
        <f>VLOOKUP($A1450,'Doanh thu'!$A$3:$Q$2000,17,FALSE)</f>
        <v>0.24085713394345765</v>
      </c>
      <c r="P1450" s="45">
        <f>VLOOKUP($A1450,LNST!$A$3:$R$1635,14,FALSE)</f>
        <v>-7.151183625493383E-3</v>
      </c>
      <c r="Q1450" s="45">
        <f>VLOOKUP($A1450,LNST!$A$3:$R$1635,15,FALSE)</f>
        <v>0.15410265639256865</v>
      </c>
      <c r="R1450" s="45">
        <f>VLOOKUP($A1450,LNST!$A$3:$R$1635,16,FALSE)</f>
        <v>0.63108994518854766</v>
      </c>
      <c r="S1450" s="45">
        <f>VLOOKUP($A1450,LNST!$A$3:$R$1635,17,FALSE)</f>
        <v>0.13891265263680344</v>
      </c>
      <c r="T1450" s="45">
        <f>VLOOKUP($A1450,LNG!$A$2:$H$1999,4,FALSE)/(D1450*10^9)</f>
        <v>0.18859674033877616</v>
      </c>
      <c r="U1450" s="45">
        <f>VLOOKUP($A1450,LNG!$A$2:$H$1999,5,FALSE)/(E1450*10^9)</f>
        <v>0.19175912743401941</v>
      </c>
      <c r="V1450" s="45">
        <f>VLOOKUP($A1450,LNG!$A$2:$H$1999,6,FALSE)/(F1450*10^9)</f>
        <v>0.16552324805883092</v>
      </c>
      <c r="W1450" s="45">
        <f>VLOOKUP($A1450,LNG!$A$2:$H$1999,7,FALSE)/(G1450*10^9)</f>
        <v>0.21298133873277011</v>
      </c>
      <c r="X1450" s="45">
        <f>VLOOKUP($A1450,'LNST năm'!$A$2:$I$2000,8,FALSE)</f>
        <v>0.16071610098805611</v>
      </c>
      <c r="Y1450" s="45">
        <f>VLOOKUP($A1450,'LNST năm'!$A$2:$I$2000,9,FALSE)</f>
        <v>0.14014333955172309</v>
      </c>
      <c r="Z1450" s="46" t="e">
        <f>VLOOKUP($A1450,LNG!$A$2:$H$1999,9,FALSE)</f>
        <v>#REF!</v>
      </c>
      <c r="AA1450" s="162" t="e">
        <f>VLOOKUP($A1450,'GIÁ CP'!$A$2:$D$2000,4,FALSE)/Z1450</f>
        <v>#REF!</v>
      </c>
    </row>
    <row r="1451" spans="1:27" hidden="1">
      <c r="A1451" s="18" t="s">
        <v>786</v>
      </c>
      <c r="B1451" s="18" t="s">
        <v>3199</v>
      </c>
      <c r="C1451" s="154" t="str">
        <f>VLOOKUP(A1451,'GIÁ CP'!$K$2:$M$2000,3,FALSE)</f>
        <v xml:space="preserve">Nuôi trồng nông &amp; hải sản </v>
      </c>
      <c r="D1451" s="43">
        <f>VLOOKUP($A1451,'Doanh thu'!$A$3:$Q$2000,9,FALSE)/1000000000</f>
        <v>195.50163515599999</v>
      </c>
      <c r="E1451" s="43">
        <f>VLOOKUP($A1451,'Doanh thu'!$A$3:$Q$2000,10,FALSE)/1000000000</f>
        <v>222.474065381</v>
      </c>
      <c r="F1451" s="43">
        <f>VLOOKUP($A1451,'Doanh thu'!$A$3:$Q$2000,11,FALSE)/1000000000</f>
        <v>198.661623986</v>
      </c>
      <c r="G1451" s="43">
        <f>VLOOKUP($A1451,'Doanh thu'!$A$3:$Q$2000,12,FALSE)/1000000000</f>
        <v>186.71400484500001</v>
      </c>
      <c r="H1451" s="43">
        <f>VLOOKUP($A1451,LNST!$A$3:$Q$1635,9,FALSE)/1000000000</f>
        <v>58.315028904999998</v>
      </c>
      <c r="I1451" s="43">
        <f>VLOOKUP($A1451,LNST!$A$3:$Q$1635,10,FALSE)/1000000000</f>
        <v>29.123641796000001</v>
      </c>
      <c r="J1451" s="43">
        <f>VLOOKUP($A1451,LNST!$A$3:$Q$1635,11,FALSE)/1000000000</f>
        <v>69.772792807000002</v>
      </c>
      <c r="K1451" s="43">
        <f>VLOOKUP($A1451,LNST!$A$3:$Q$1635,12,FALSE)/1000000000</f>
        <v>47.935323007000001</v>
      </c>
      <c r="L1451" s="45">
        <f>VLOOKUP($A1451,'Doanh thu'!$A$3:$Q$2000,14,FALSE)</f>
        <v>4.8509321013471447E-2</v>
      </c>
      <c r="M1451" s="45">
        <f>VLOOKUP($A1451,'Doanh thu'!$A$3:$Q$2000,15,FALSE)</f>
        <v>0.45846065921937945</v>
      </c>
      <c r="N1451" s="45">
        <f>VLOOKUP($A1451,'Doanh thu'!$A$3:$Q$2000,16,FALSE)</f>
        <v>0.43420802349194465</v>
      </c>
      <c r="O1451" s="45">
        <f>VLOOKUP($A1451,'Doanh thu'!$A$3:$Q$2000,17,FALSE)</f>
        <v>0.32776372695739525</v>
      </c>
      <c r="P1451" s="45">
        <f>VLOOKUP($A1451,LNST!$A$3:$R$1635,14,FALSE)</f>
        <v>-6.6923027838702367E-3</v>
      </c>
      <c r="Q1451" s="45">
        <f>VLOOKUP($A1451,LNST!$A$3:$R$1635,15,FALSE)</f>
        <v>-0.29265134555881711</v>
      </c>
      <c r="R1451" s="45">
        <f>VLOOKUP($A1451,LNST!$A$3:$R$1635,16,FALSE)</f>
        <v>1.2325358885479023</v>
      </c>
      <c r="S1451" s="45">
        <f>VLOOKUP($A1451,LNST!$A$3:$R$1635,17,FALSE)</f>
        <v>-1.3185400178841893E-2</v>
      </c>
      <c r="T1451" s="45">
        <f>VLOOKUP($A1451,LNG!$A$2:$H$1999,4,FALSE)/(D1451*10^9)</f>
        <v>0.12979626590719706</v>
      </c>
      <c r="U1451" s="45">
        <f>VLOOKUP($A1451,LNG!$A$2:$H$1999,5,FALSE)/(E1451*10^9)</f>
        <v>0.16732378366552361</v>
      </c>
      <c r="V1451" s="45">
        <f>VLOOKUP($A1451,LNG!$A$2:$H$1999,6,FALSE)/(F1451*10^9)</f>
        <v>0.20840615618806019</v>
      </c>
      <c r="W1451" s="45">
        <f>VLOOKUP($A1451,LNG!$A$2:$H$1999,7,FALSE)/(G1451*10^9)</f>
        <v>0.20815736083784606</v>
      </c>
      <c r="X1451" s="45">
        <f>VLOOKUP($A1451,'LNST năm'!$A$2:$I$2000,8,FALSE)</f>
        <v>-1</v>
      </c>
      <c r="Y1451" s="45">
        <f>VLOOKUP($A1451,'LNST năm'!$A$2:$I$2000,9,FALSE)</f>
        <v>-1</v>
      </c>
      <c r="Z1451" s="46" t="e">
        <f>VLOOKUP($A1451,LNG!$A$2:$H$1999,9,FALSE)</f>
        <v>#REF!</v>
      </c>
      <c r="AA1451" s="162" t="e">
        <f>VLOOKUP($A1451,'GIÁ CP'!$A$2:$D$2000,4,FALSE)/Z1451</f>
        <v>#REF!</v>
      </c>
    </row>
    <row r="1452" spans="1:27" hidden="1">
      <c r="A1452" s="18" t="s">
        <v>168</v>
      </c>
      <c r="B1452" s="18" t="s">
        <v>1847</v>
      </c>
      <c r="C1452" s="154" t="str">
        <f>VLOOKUP(A1452,'GIÁ CP'!$K$2:$M$2000,3,FALSE)</f>
        <v xml:space="preserve">Khai khoáng </v>
      </c>
      <c r="D1452" s="43">
        <f>VLOOKUP($A1452,'Doanh thu'!$A$3:$Q$2000,9,FALSE)/1000000000</f>
        <v>143.11193375900001</v>
      </c>
      <c r="E1452" s="43">
        <f>VLOOKUP($A1452,'Doanh thu'!$A$3:$Q$2000,10,FALSE)/1000000000</f>
        <v>259.906766264</v>
      </c>
      <c r="F1452" s="43">
        <f>VLOOKUP($A1452,'Doanh thu'!$A$3:$Q$2000,11,FALSE)/1000000000</f>
        <v>180.957298611</v>
      </c>
      <c r="G1452" s="43">
        <f>VLOOKUP($A1452,'Doanh thu'!$A$3:$Q$2000,12,FALSE)/1000000000</f>
        <v>202.169264062</v>
      </c>
      <c r="H1452" s="43">
        <f>VLOOKUP($A1452,LNST!$A$3:$Q$1635,9,FALSE)/1000000000</f>
        <v>43.067308388000001</v>
      </c>
      <c r="I1452" s="43">
        <f>VLOOKUP($A1452,LNST!$A$3:$Q$1635,10,FALSE)/1000000000</f>
        <v>35.515480932000003</v>
      </c>
      <c r="J1452" s="43">
        <f>VLOOKUP($A1452,LNST!$A$3:$Q$1635,11,FALSE)/1000000000</f>
        <v>41.337349535999998</v>
      </c>
      <c r="K1452" s="43">
        <f>VLOOKUP($A1452,LNST!$A$3:$Q$1635,12,FALSE)/1000000000</f>
        <v>31.823188925</v>
      </c>
      <c r="L1452" s="45">
        <f>VLOOKUP($A1452,'Doanh thu'!$A$3:$Q$2000,14,FALSE)</f>
        <v>-4.7812197245130465E-2</v>
      </c>
      <c r="M1452" s="45">
        <f>VLOOKUP($A1452,'Doanh thu'!$A$3:$Q$2000,15,FALSE)</f>
        <v>1.9050626553388399</v>
      </c>
      <c r="N1452" s="45">
        <f>VLOOKUP($A1452,'Doanh thu'!$A$3:$Q$2000,16,FALSE)</f>
        <v>0.52019009203291644</v>
      </c>
      <c r="O1452" s="45">
        <f>VLOOKUP($A1452,'Doanh thu'!$A$3:$Q$2000,17,FALSE)</f>
        <v>0.59307180845281782</v>
      </c>
      <c r="P1452" s="45">
        <f>VLOOKUP($A1452,LNST!$A$3:$R$1635,14,FALSE)</f>
        <v>2.5814841005200546</v>
      </c>
      <c r="Q1452" s="45">
        <f>VLOOKUP($A1452,LNST!$A$3:$R$1635,15,FALSE)</f>
        <v>1.9058939137032278</v>
      </c>
      <c r="R1452" s="45">
        <f>VLOOKUP($A1452,LNST!$A$3:$R$1635,16,FALSE)</f>
        <v>1.1110559337824915</v>
      </c>
      <c r="S1452" s="45">
        <f>VLOOKUP($A1452,LNST!$A$3:$R$1635,17,FALSE)</f>
        <v>-0.11556416880507242</v>
      </c>
      <c r="T1452" s="45">
        <f>VLOOKUP($A1452,LNG!$A$2:$H$1999,4,FALSE)/(D1452*10^9)</f>
        <v>0.40435834603737769</v>
      </c>
      <c r="U1452" s="45">
        <f>VLOOKUP($A1452,LNG!$A$2:$H$1999,5,FALSE)/(E1452*10^9)</f>
        <v>0.25059057930736628</v>
      </c>
      <c r="V1452" s="45">
        <f>VLOOKUP($A1452,LNG!$A$2:$H$1999,6,FALSE)/(F1452*10^9)</f>
        <v>0.6081630361347039</v>
      </c>
      <c r="W1452" s="45">
        <f>VLOOKUP($A1452,LNG!$A$2:$H$1999,7,FALSE)/(G1452*10^9)</f>
        <v>0.2790787066559095</v>
      </c>
      <c r="X1452" s="45">
        <f>VLOOKUP($A1452,'LNST năm'!$A$2:$I$2000,8,FALSE)</f>
        <v>1.9132870363340115</v>
      </c>
      <c r="Y1452" s="45">
        <f>VLOOKUP($A1452,'LNST năm'!$A$2:$I$2000,9,FALSE)</f>
        <v>5.5632785766548398E-3</v>
      </c>
      <c r="Z1452" s="46" t="e">
        <f>VLOOKUP($A1452,LNG!$A$2:$H$1999,9,FALSE)</f>
        <v>#REF!</v>
      </c>
      <c r="AA1452" s="162" t="e">
        <f>VLOOKUP($A1452,'GIÁ CP'!$A$2:$D$2000,4,FALSE)/Z1452</f>
        <v>#REF!</v>
      </c>
    </row>
    <row r="1453" spans="1:27" hidden="1">
      <c r="A1453" s="18" t="s">
        <v>1049</v>
      </c>
      <c r="B1453" s="18" t="s">
        <v>2562</v>
      </c>
      <c r="C1453" s="154" t="str">
        <f>VLOOKUP(A1453,'GIÁ CP'!$K$2:$M$2000,3,FALSE)</f>
        <v xml:space="preserve">Vật liệu xây dựng &amp; Nội thất </v>
      </c>
      <c r="D1453" s="43">
        <f>VLOOKUP($A1453,'Doanh thu'!$A$3:$Q$2000,9,FALSE)/1000000000</f>
        <v>0</v>
      </c>
      <c r="E1453" s="43">
        <f>VLOOKUP($A1453,'Doanh thu'!$A$3:$Q$2000,10,FALSE)/1000000000</f>
        <v>0</v>
      </c>
      <c r="F1453" s="43">
        <f>VLOOKUP($A1453,'Doanh thu'!$A$3:$Q$2000,11,FALSE)/1000000000</f>
        <v>0</v>
      </c>
      <c r="G1453" s="43">
        <f>VLOOKUP($A1453,'Doanh thu'!$A$3:$Q$2000,12,FALSE)/1000000000</f>
        <v>0</v>
      </c>
      <c r="H1453" s="43">
        <f>VLOOKUP($A1453,LNST!$A$3:$Q$1635,9,FALSE)/1000000000</f>
        <v>0</v>
      </c>
      <c r="I1453" s="43">
        <f>VLOOKUP($A1453,LNST!$A$3:$Q$1635,10,FALSE)/1000000000</f>
        <v>0</v>
      </c>
      <c r="J1453" s="43">
        <f>VLOOKUP($A1453,LNST!$A$3:$Q$1635,11,FALSE)/1000000000</f>
        <v>0</v>
      </c>
      <c r="K1453" s="43">
        <f>VLOOKUP($A1453,LNST!$A$3:$Q$1635,12,FALSE)/1000000000</f>
        <v>0</v>
      </c>
      <c r="L1453" s="45" t="e">
        <f>VLOOKUP($A1453,'Doanh thu'!$A$3:$Q$2000,14,FALSE)</f>
        <v>#DIV/0!</v>
      </c>
      <c r="M1453" s="45" t="e">
        <f>VLOOKUP($A1453,'Doanh thu'!$A$3:$Q$2000,15,FALSE)</f>
        <v>#DIV/0!</v>
      </c>
      <c r="N1453" s="45" t="e">
        <f>VLOOKUP($A1453,'Doanh thu'!$A$3:$Q$2000,16,FALSE)</f>
        <v>#DIV/0!</v>
      </c>
      <c r="O1453" s="45" t="e">
        <f>VLOOKUP($A1453,'Doanh thu'!$A$3:$Q$2000,17,FALSE)</f>
        <v>#DIV/0!</v>
      </c>
      <c r="P1453" s="45" t="e">
        <f>VLOOKUP($A1453,LNST!$A$3:$R$1635,14,FALSE)</f>
        <v>#DIV/0!</v>
      </c>
      <c r="Q1453" s="45" t="e">
        <f>VLOOKUP($A1453,LNST!$A$3:$R$1635,15,FALSE)</f>
        <v>#DIV/0!</v>
      </c>
      <c r="R1453" s="45" t="e">
        <f>VLOOKUP($A1453,LNST!$A$3:$R$1635,16,FALSE)</f>
        <v>#DIV/0!</v>
      </c>
      <c r="S1453" s="45" t="e">
        <f>VLOOKUP($A1453,LNST!$A$3:$R$1635,17,FALSE)</f>
        <v>#DIV/0!</v>
      </c>
      <c r="T1453" s="45" t="e">
        <f>VLOOKUP($A1453,LNG!$A$2:$H$1999,4,FALSE)/(D1453*10^9)</f>
        <v>#DIV/0!</v>
      </c>
      <c r="U1453" s="45" t="e">
        <f>VLOOKUP($A1453,LNG!$A$2:$H$1999,5,FALSE)/(E1453*10^9)</f>
        <v>#DIV/0!</v>
      </c>
      <c r="V1453" s="45" t="e">
        <f>VLOOKUP($A1453,LNG!$A$2:$H$1999,6,FALSE)/(F1453*10^9)</f>
        <v>#DIV/0!</v>
      </c>
      <c r="W1453" s="45" t="e">
        <f>VLOOKUP($A1453,LNG!$A$2:$H$1999,7,FALSE)/(G1453*10^9)</f>
        <v>#DIV/0!</v>
      </c>
      <c r="X1453" s="45">
        <f>VLOOKUP($A1453,'LNST năm'!$A$2:$I$2000,8,FALSE)</f>
        <v>-1</v>
      </c>
      <c r="Y1453" s="45">
        <f>VLOOKUP($A1453,'LNST năm'!$A$2:$I$2000,9,FALSE)</f>
        <v>-1</v>
      </c>
      <c r="Z1453" s="46" t="e">
        <f>VLOOKUP($A1453,LNG!$A$2:$H$1999,9,FALSE)</f>
        <v>#REF!</v>
      </c>
      <c r="AA1453" s="162" t="e">
        <f>VLOOKUP($A1453,'GIÁ CP'!$A$2:$D$2000,4,FALSE)/Z1453</f>
        <v>#REF!</v>
      </c>
    </row>
    <row r="1454" spans="1:27" hidden="1">
      <c r="A1454" s="18" t="s">
        <v>28</v>
      </c>
      <c r="B1454" s="18" t="s">
        <v>1678</v>
      </c>
      <c r="C1454" s="154" t="str">
        <f>VLOOKUP(A1454,'GIÁ CP'!$K$2:$M$2000,3,FALSE)</f>
        <v xml:space="preserve">Nhựa, cao su &amp; sợi </v>
      </c>
      <c r="D1454" s="43">
        <f>VLOOKUP($A1454,'Doanh thu'!$A$3:$Q$2000,9,FALSE)/1000000000</f>
        <v>114.457491873</v>
      </c>
      <c r="E1454" s="43">
        <f>VLOOKUP($A1454,'Doanh thu'!$A$3:$Q$2000,10,FALSE)/1000000000</f>
        <v>111.239328391</v>
      </c>
      <c r="F1454" s="43">
        <f>VLOOKUP($A1454,'Doanh thu'!$A$3:$Q$2000,11,FALSE)/1000000000</f>
        <v>113.25064589199999</v>
      </c>
      <c r="G1454" s="43">
        <f>VLOOKUP($A1454,'Doanh thu'!$A$3:$Q$2000,12,FALSE)/1000000000</f>
        <v>95.250799893999996</v>
      </c>
      <c r="H1454" s="43">
        <f>VLOOKUP($A1454,LNST!$A$3:$Q$1635,9,FALSE)/1000000000</f>
        <v>6.394009821</v>
      </c>
      <c r="I1454" s="43">
        <f>VLOOKUP($A1454,LNST!$A$3:$Q$1635,10,FALSE)/1000000000</f>
        <v>5.4938479249999999</v>
      </c>
      <c r="J1454" s="43">
        <f>VLOOKUP($A1454,LNST!$A$3:$Q$1635,11,FALSE)/1000000000</f>
        <v>4.7020861829999996</v>
      </c>
      <c r="K1454" s="43">
        <f>VLOOKUP($A1454,LNST!$A$3:$Q$1635,12,FALSE)/1000000000</f>
        <v>4.6465313359999998</v>
      </c>
      <c r="L1454" s="45">
        <f>VLOOKUP($A1454,'Doanh thu'!$A$3:$Q$2000,14,FALSE)</f>
        <v>0.10598111125342102</v>
      </c>
      <c r="M1454" s="45">
        <f>VLOOKUP($A1454,'Doanh thu'!$A$3:$Q$2000,15,FALSE)</f>
        <v>-0.10085737352891598</v>
      </c>
      <c r="N1454" s="45">
        <f>VLOOKUP($A1454,'Doanh thu'!$A$3:$Q$2000,16,FALSE)</f>
        <v>-4.2682599625428107E-2</v>
      </c>
      <c r="O1454" s="45">
        <f>VLOOKUP($A1454,'Doanh thu'!$A$3:$Q$2000,17,FALSE)</f>
        <v>-2.7449905970479648E-2</v>
      </c>
      <c r="P1454" s="45">
        <f>VLOOKUP($A1454,LNST!$A$3:$R$1635,14,FALSE)</f>
        <v>0.14755024301829256</v>
      </c>
      <c r="Q1454" s="45">
        <f>VLOOKUP($A1454,LNST!$A$3:$R$1635,15,FALSE)</f>
        <v>-0.29103191705222703</v>
      </c>
      <c r="R1454" s="45">
        <f>VLOOKUP($A1454,LNST!$A$3:$R$1635,16,FALSE)</f>
        <v>0.15662690055791167</v>
      </c>
      <c r="S1454" s="45">
        <f>VLOOKUP($A1454,LNST!$A$3:$R$1635,17,FALSE)</f>
        <v>0.10525120628667536</v>
      </c>
      <c r="T1454" s="45">
        <f>VLOOKUP($A1454,LNG!$A$2:$H$1999,4,FALSE)/(D1454*10^9)</f>
        <v>0.13709636205737619</v>
      </c>
      <c r="U1454" s="45">
        <f>VLOOKUP($A1454,LNG!$A$2:$H$1999,5,FALSE)/(E1454*10^9)</f>
        <v>0.16612774467717076</v>
      </c>
      <c r="V1454" s="45">
        <f>VLOOKUP($A1454,LNG!$A$2:$H$1999,6,FALSE)/(F1454*10^9)</f>
        <v>0.14882912258243142</v>
      </c>
      <c r="W1454" s="45">
        <f>VLOOKUP($A1454,LNG!$A$2:$H$1999,7,FALSE)/(G1454*10^9)</f>
        <v>0.18457677704087669</v>
      </c>
      <c r="X1454" s="45">
        <f>VLOOKUP($A1454,'LNST năm'!$A$2:$I$2000,8,FALSE)</f>
        <v>-4.2934417161697998E-2</v>
      </c>
      <c r="Y1454" s="45">
        <f>VLOOKUP($A1454,'LNST năm'!$A$2:$I$2000,9,FALSE)</f>
        <v>3.7858377594329751E-2</v>
      </c>
      <c r="Z1454" s="46" t="e">
        <f>VLOOKUP($A1454,LNG!$A$2:$H$1999,9,FALSE)</f>
        <v>#REF!</v>
      </c>
      <c r="AA1454" s="162" t="e">
        <f>VLOOKUP($A1454,'GIÁ CP'!$A$2:$D$2000,4,FALSE)/Z1454</f>
        <v>#REF!</v>
      </c>
    </row>
    <row r="1455" spans="1:27" hidden="1">
      <c r="A1455" s="18" t="s">
        <v>548</v>
      </c>
      <c r="B1455" s="18" t="s">
        <v>2268</v>
      </c>
      <c r="C1455" s="154" t="str">
        <f>VLOOKUP(A1455,'GIÁ CP'!$K$2:$M$2000,3,FALSE)</f>
        <v xml:space="preserve">Tư vấn &amp; Hỗ trợ KD </v>
      </c>
      <c r="D1455" s="43">
        <f>VLOOKUP($A1455,'Doanh thu'!$A$3:$Q$2000,9,FALSE)/1000000000</f>
        <v>0</v>
      </c>
      <c r="E1455" s="43">
        <f>VLOOKUP($A1455,'Doanh thu'!$A$3:$Q$2000,10,FALSE)/1000000000</f>
        <v>67.786726376000004</v>
      </c>
      <c r="F1455" s="43">
        <f>VLOOKUP($A1455,'Doanh thu'!$A$3:$Q$2000,11,FALSE)/1000000000</f>
        <v>141.46327577100001</v>
      </c>
      <c r="G1455" s="43">
        <f>VLOOKUP($A1455,'Doanh thu'!$A$3:$Q$2000,12,FALSE)/1000000000</f>
        <v>114.417818696</v>
      </c>
      <c r="H1455" s="43">
        <f>VLOOKUP($A1455,LNST!$A$3:$Q$1635,9,FALSE)/1000000000</f>
        <v>-4.1386169999999998E-3</v>
      </c>
      <c r="I1455" s="43">
        <f>VLOOKUP($A1455,LNST!$A$3:$Q$1635,10,FALSE)/1000000000</f>
        <v>3.4442159999999999E-2</v>
      </c>
      <c r="J1455" s="43">
        <f>VLOOKUP($A1455,LNST!$A$3:$Q$1635,11,FALSE)/1000000000</f>
        <v>1.1605142530000001</v>
      </c>
      <c r="K1455" s="43">
        <f>VLOOKUP($A1455,LNST!$A$3:$Q$1635,12,FALSE)/1000000000</f>
        <v>1.8462784910000001</v>
      </c>
      <c r="L1455" s="45">
        <f>VLOOKUP($A1455,'Doanh thu'!$A$3:$Q$2000,14,FALSE)</f>
        <v>-1</v>
      </c>
      <c r="M1455" s="45">
        <f>VLOOKUP($A1455,'Doanh thu'!$A$3:$Q$2000,15,FALSE)</f>
        <v>17.192188020825256</v>
      </c>
      <c r="N1455" s="45" t="e">
        <f>VLOOKUP($A1455,'Doanh thu'!$A$3:$Q$2000,16,FALSE)</f>
        <v>#DIV/0!</v>
      </c>
      <c r="O1455" s="45" t="e">
        <f>VLOOKUP($A1455,'Doanh thu'!$A$3:$Q$2000,17,FALSE)</f>
        <v>#DIV/0!</v>
      </c>
      <c r="P1455" s="45">
        <f>VLOOKUP($A1455,LNST!$A$3:$R$1635,14,FALSE)</f>
        <v>0.92275725060465918</v>
      </c>
      <c r="Q1455" s="45">
        <f>VLOOKUP($A1455,LNST!$A$3:$R$1635,15,FALSE)</f>
        <v>-0.93375542139356482</v>
      </c>
      <c r="R1455" s="45">
        <f>VLOOKUP($A1455,LNST!$A$3:$R$1635,16,FALSE)</f>
        <v>-0.47293122634544793</v>
      </c>
      <c r="S1455" s="45">
        <f>VLOOKUP($A1455,LNST!$A$3:$R$1635,17,FALSE)</f>
        <v>11.790396162041153</v>
      </c>
      <c r="T1455" s="45" t="e">
        <f>VLOOKUP($A1455,LNG!$A$2:$H$1999,4,FALSE)/(D1455*10^9)</f>
        <v>#DIV/0!</v>
      </c>
      <c r="U1455" s="45">
        <f>VLOOKUP($A1455,LNG!$A$2:$H$1999,5,FALSE)/(E1455*10^9)</f>
        <v>0</v>
      </c>
      <c r="V1455" s="45">
        <f>VLOOKUP($A1455,LNG!$A$2:$H$1999,6,FALSE)/(F1455*10^9)</f>
        <v>6.8138529787785508E-3</v>
      </c>
      <c r="W1455" s="45">
        <f>VLOOKUP($A1455,LNG!$A$2:$H$1999,7,FALSE)/(G1455*10^9)</f>
        <v>1.7538130676407943E-2</v>
      </c>
      <c r="X1455" s="45">
        <f>VLOOKUP($A1455,'LNST năm'!$A$2:$I$2000,8,FALSE)</f>
        <v>-1</v>
      </c>
      <c r="Y1455" s="45">
        <f>VLOOKUP($A1455,'LNST năm'!$A$2:$I$2000,9,FALSE)</f>
        <v>-1</v>
      </c>
      <c r="Z1455" s="46" t="e">
        <f>VLOOKUP($A1455,LNG!$A$2:$H$1999,9,FALSE)</f>
        <v>#REF!</v>
      </c>
      <c r="AA1455" s="162" t="e">
        <f>VLOOKUP($A1455,'GIÁ CP'!$A$2:$D$2000,4,FALSE)/Z1455</f>
        <v>#REF!</v>
      </c>
    </row>
    <row r="1456" spans="1:27" hidden="1">
      <c r="A1456" s="18" t="s">
        <v>656</v>
      </c>
      <c r="B1456" s="18" t="s">
        <v>2372</v>
      </c>
      <c r="C1456" s="154" t="str">
        <f>VLOOKUP(A1456,'GIÁ CP'!$K$2:$M$2000,3,FALSE)</f>
        <v xml:space="preserve">Dịch vụ Máy tính </v>
      </c>
      <c r="D1456" s="43">
        <f>VLOOKUP($A1456,'Doanh thu'!$A$3:$Q$2000,9,FALSE)/1000000000</f>
        <v>0.6</v>
      </c>
      <c r="E1456" s="43">
        <f>VLOOKUP($A1456,'Doanh thu'!$A$3:$Q$2000,10,FALSE)/1000000000</f>
        <v>2.4500000000000002</v>
      </c>
      <c r="F1456" s="43">
        <f>VLOOKUP($A1456,'Doanh thu'!$A$3:$Q$2000,11,FALSE)/1000000000</f>
        <v>1.1499999999999999</v>
      </c>
      <c r="G1456" s="43">
        <f>VLOOKUP($A1456,'Doanh thu'!$A$3:$Q$2000,12,FALSE)/1000000000</f>
        <v>0</v>
      </c>
      <c r="H1456" s="43">
        <f>VLOOKUP($A1456,LNST!$A$3:$Q$1635,9,FALSE)/1000000000</f>
        <v>2.5413112000000002E-2</v>
      </c>
      <c r="I1456" s="43">
        <f>VLOOKUP($A1456,LNST!$A$3:$Q$1635,10,FALSE)/1000000000</f>
        <v>2.2313408E-2</v>
      </c>
      <c r="J1456" s="43">
        <f>VLOOKUP($A1456,LNST!$A$3:$Q$1635,11,FALSE)/1000000000</f>
        <v>-0.108890324</v>
      </c>
      <c r="K1456" s="43">
        <f>VLOOKUP($A1456,LNST!$A$3:$Q$1635,12,FALSE)/1000000000</f>
        <v>-0.90396814000000003</v>
      </c>
      <c r="L1456" s="45">
        <f>VLOOKUP($A1456,'Doanh thu'!$A$3:$Q$2000,14,FALSE)</f>
        <v>0.81818181818181823</v>
      </c>
      <c r="M1456" s="45">
        <f>VLOOKUP($A1456,'Doanh thu'!$A$3:$Q$2000,15,FALSE)</f>
        <v>11.027272709778513</v>
      </c>
      <c r="N1456" s="45">
        <f>VLOOKUP($A1456,'Doanh thu'!$A$3:$Q$2000,16,FALSE)</f>
        <v>4.5200000088319996</v>
      </c>
      <c r="O1456" s="45">
        <f>VLOOKUP($A1456,'Doanh thu'!$A$3:$Q$2000,17,FALSE)</f>
        <v>-1</v>
      </c>
      <c r="P1456" s="45">
        <f>VLOOKUP($A1456,LNST!$A$3:$R$1635,14,FALSE)</f>
        <v>1.3129000591790114</v>
      </c>
      <c r="Q1456" s="45">
        <f>VLOOKUP($A1456,LNST!$A$3:$R$1635,15,FALSE)</f>
        <v>-0.23890219592809034</v>
      </c>
      <c r="R1456" s="45">
        <f>VLOOKUP($A1456,LNST!$A$3:$R$1635,16,FALSE)</f>
        <v>0.65211632260118102</v>
      </c>
      <c r="S1456" s="45">
        <f>VLOOKUP($A1456,LNST!$A$3:$R$1635,17,FALSE)</f>
        <v>-46.740699586153518</v>
      </c>
      <c r="T1456" s="45">
        <f>VLOOKUP($A1456,LNG!$A$2:$H$1999,4,FALSE)/(D1456*10^9)</f>
        <v>0.31666666666666665</v>
      </c>
      <c r="U1456" s="45">
        <f>VLOOKUP($A1456,LNG!$A$2:$H$1999,5,FALSE)/(E1456*10^9)</f>
        <v>0.16405714285714285</v>
      </c>
      <c r="V1456" s="45">
        <f>VLOOKUP($A1456,LNG!$A$2:$H$1999,6,FALSE)/(F1456*10^9)</f>
        <v>0.35487930695652176</v>
      </c>
      <c r="W1456" s="45" t="e">
        <f>VLOOKUP($A1456,LNG!$A$2:$H$1999,7,FALSE)/(G1456*10^9)</f>
        <v>#DIV/0!</v>
      </c>
      <c r="X1456" s="45">
        <f>VLOOKUP($A1456,'LNST năm'!$A$2:$I$2000,8,FALSE)</f>
        <v>96.880438404443979</v>
      </c>
      <c r="Y1456" s="45">
        <f>VLOOKUP($A1456,'LNST năm'!$A$2:$I$2000,9,FALSE)</f>
        <v>-0.18612236409241834</v>
      </c>
      <c r="Z1456" s="46" t="e">
        <f>VLOOKUP($A1456,LNG!$A$2:$H$1999,9,FALSE)</f>
        <v>#REF!</v>
      </c>
      <c r="AA1456" s="162" t="e">
        <f>VLOOKUP($A1456,'GIÁ CP'!$A$2:$D$2000,4,FALSE)/Z1456</f>
        <v>#REF!</v>
      </c>
    </row>
    <row r="1457" spans="1:27" hidden="1">
      <c r="A1457" s="18" t="s">
        <v>796</v>
      </c>
      <c r="B1457" s="18" t="s">
        <v>3221</v>
      </c>
      <c r="C1457" s="154" t="str">
        <f>VLOOKUP(A1457,'GIÁ CP'!$K$2:$M$2000,3,FALSE)</f>
        <v xml:space="preserve">Xây dựng </v>
      </c>
      <c r="D1457" s="43">
        <f>VLOOKUP($A1457,'Doanh thu'!$A$3:$Q$2000,9,FALSE)/1000000000</f>
        <v>2104.907531971</v>
      </c>
      <c r="E1457" s="43">
        <f>VLOOKUP($A1457,'Doanh thu'!$A$3:$Q$2000,10,FALSE)/1000000000</f>
        <v>1363.1694086049999</v>
      </c>
      <c r="F1457" s="43">
        <f>VLOOKUP($A1457,'Doanh thu'!$A$3:$Q$2000,11,FALSE)/1000000000</f>
        <v>1729.4177486409999</v>
      </c>
      <c r="G1457" s="43">
        <f>VLOOKUP($A1457,'Doanh thu'!$A$3:$Q$2000,12,FALSE)/1000000000</f>
        <v>1294.786587345</v>
      </c>
      <c r="H1457" s="43">
        <f>VLOOKUP($A1457,LNST!$A$3:$Q$1635,9,FALSE)/1000000000</f>
        <v>491.33264271199999</v>
      </c>
      <c r="I1457" s="43">
        <f>VLOOKUP($A1457,LNST!$A$3:$Q$1635,10,FALSE)/1000000000</f>
        <v>237.764953797</v>
      </c>
      <c r="J1457" s="43">
        <f>VLOOKUP($A1457,LNST!$A$3:$Q$1635,11,FALSE)/1000000000</f>
        <v>263.33649376699998</v>
      </c>
      <c r="K1457" s="43">
        <f>VLOOKUP($A1457,LNST!$A$3:$Q$1635,12,FALSE)/1000000000</f>
        <v>198.747550042</v>
      </c>
      <c r="L1457" s="45">
        <f>VLOOKUP($A1457,'Doanh thu'!$A$3:$Q$2000,14,FALSE)</f>
        <v>0.34595555127914446</v>
      </c>
      <c r="M1457" s="45">
        <f>VLOOKUP($A1457,'Doanh thu'!$A$3:$Q$2000,15,FALSE)</f>
        <v>1.9491690186246607E-2</v>
      </c>
      <c r="N1457" s="45">
        <f>VLOOKUP($A1457,'Doanh thu'!$A$3:$Q$2000,16,FALSE)</f>
        <v>3.0283645366766865E-2</v>
      </c>
      <c r="O1457" s="45">
        <f>VLOOKUP($A1457,'Doanh thu'!$A$3:$Q$2000,17,FALSE)</f>
        <v>-0.19006747059286194</v>
      </c>
      <c r="P1457" s="45">
        <f>VLOOKUP($A1457,LNST!$A$3:$R$1635,14,FALSE)</f>
        <v>0.51465128760451928</v>
      </c>
      <c r="Q1457" s="45">
        <f>VLOOKUP($A1457,LNST!$A$3:$R$1635,15,FALSE)</f>
        <v>0.23667939948655117</v>
      </c>
      <c r="R1457" s="45">
        <f>VLOOKUP($A1457,LNST!$A$3:$R$1635,16,FALSE)</f>
        <v>0.14285884799427287</v>
      </c>
      <c r="S1457" s="45">
        <f>VLOOKUP($A1457,LNST!$A$3:$R$1635,17,FALSE)</f>
        <v>-0.31546660914376939</v>
      </c>
      <c r="T1457" s="45">
        <f>VLOOKUP($A1457,LNG!$A$2:$H$1999,4,FALSE)/(D1457*10^9)</f>
        <v>0.33119161686319842</v>
      </c>
      <c r="U1457" s="45">
        <f>VLOOKUP($A1457,LNG!$A$2:$H$1999,5,FALSE)/(E1457*10^9)</f>
        <v>0.82151312924709108</v>
      </c>
      <c r="V1457" s="45">
        <f>VLOOKUP($A1457,LNG!$A$2:$H$1999,6,FALSE)/(F1457*10^9)</f>
        <v>0.30241157245493594</v>
      </c>
      <c r="W1457" s="45">
        <f>VLOOKUP($A1457,LNG!$A$2:$H$1999,7,FALSE)/(G1457*10^9)</f>
        <v>0.54948602568851546</v>
      </c>
      <c r="X1457" s="45">
        <f>VLOOKUP($A1457,'LNST năm'!$A$2:$I$2000,8,FALSE)</f>
        <v>0.32614772734282099</v>
      </c>
      <c r="Y1457" s="45">
        <f>VLOOKUP($A1457,'LNST năm'!$A$2:$I$2000,9,FALSE)</f>
        <v>0.26876246474673748</v>
      </c>
      <c r="Z1457" s="46" t="e">
        <f>VLOOKUP($A1457,LNG!$A$2:$H$1999,9,FALSE)</f>
        <v>#REF!</v>
      </c>
      <c r="AA1457" s="162" t="e">
        <f>VLOOKUP($A1457,'GIÁ CP'!$A$2:$D$2000,4,FALSE)/Z1457</f>
        <v>#REF!</v>
      </c>
    </row>
    <row r="1458" spans="1:27">
      <c r="A1458" s="18" t="s">
        <v>570</v>
      </c>
      <c r="B1458" s="18" t="s">
        <v>2289</v>
      </c>
      <c r="C1458" s="154" t="str">
        <f>VLOOKUP(A1458,'GIÁ CP'!$K$2:$M$2000,3,FALSE)</f>
        <v xml:space="preserve">Thiết bị và Dịch vụ Dầu khí </v>
      </c>
      <c r="D1458" s="43">
        <f>VLOOKUP($A1458,'Doanh thu'!$A$3:$Q$2000,9,FALSE)/1000000000</f>
        <v>7359.3903038750004</v>
      </c>
      <c r="E1458" s="43">
        <f>VLOOKUP($A1458,'Doanh thu'!$A$3:$Q$2000,10,FALSE)/1000000000</f>
        <v>9629.5237561060003</v>
      </c>
      <c r="F1458" s="43">
        <f>VLOOKUP($A1458,'Doanh thu'!$A$3:$Q$2000,11,FALSE)/1000000000</f>
        <v>9715.6670258430004</v>
      </c>
      <c r="G1458" s="43">
        <f>VLOOKUP($A1458,'Doanh thu'!$A$3:$Q$2000,12,FALSE)/1000000000</f>
        <v>8698.7404468010009</v>
      </c>
      <c r="H1458" s="43">
        <f>VLOOKUP($A1458,LNST!$A$3:$Q$1635,9,FALSE)/1000000000</f>
        <v>358.59913162100003</v>
      </c>
      <c r="I1458" s="43">
        <f>VLOOKUP($A1458,LNST!$A$3:$Q$1635,10,FALSE)/1000000000</f>
        <v>324.04851883600003</v>
      </c>
      <c r="J1458" s="43">
        <f>VLOOKUP($A1458,LNST!$A$3:$Q$1635,11,FALSE)/1000000000</f>
        <v>835.34846288100005</v>
      </c>
      <c r="K1458" s="43">
        <f>VLOOKUP($A1458,LNST!$A$3:$Q$1635,12,FALSE)/1000000000</f>
        <v>415.589090328</v>
      </c>
      <c r="L1458" s="45">
        <f>VLOOKUP($A1458,'Doanh thu'!$A$3:$Q$2000,14,FALSE)</f>
        <v>0.32091636102705573</v>
      </c>
      <c r="M1458" s="45">
        <f>VLOOKUP($A1458,'Doanh thu'!$A$3:$Q$2000,15,FALSE)</f>
        <v>0.99781885590083308</v>
      </c>
      <c r="N1458" s="45">
        <f>VLOOKUP($A1458,'Doanh thu'!$A$3:$Q$2000,16,FALSE)</f>
        <v>4.8423397767178101E-3</v>
      </c>
      <c r="O1458" s="45">
        <f>VLOOKUP($A1458,'Doanh thu'!$A$3:$Q$2000,17,FALSE)</f>
        <v>0.44649220519693161</v>
      </c>
      <c r="P1458" s="45">
        <f>VLOOKUP($A1458,LNST!$A$3:$R$1635,14,FALSE)</f>
        <v>0.83404652160058168</v>
      </c>
      <c r="Q1458" s="45">
        <f>VLOOKUP($A1458,LNST!$A$3:$R$1635,15,FALSE)</f>
        <v>1.40301883398667</v>
      </c>
      <c r="R1458" s="45">
        <f>VLOOKUP($A1458,LNST!$A$3:$R$1635,16,FALSE)</f>
        <v>0.90405157953469306</v>
      </c>
      <c r="S1458" s="45">
        <f>VLOOKUP($A1458,LNST!$A$3:$R$1635,17,FALSE)</f>
        <v>0.25354985972597149</v>
      </c>
      <c r="T1458" s="45">
        <f>VLOOKUP($A1458,LNG!$A$2:$H$1999,4,FALSE)/(D1458*10^9)</f>
        <v>3.4929698318575036E-2</v>
      </c>
      <c r="U1458" s="45">
        <f>VLOOKUP($A1458,LNG!$A$2:$H$1999,5,FALSE)/(E1458*10^9)</f>
        <v>4.5829720617716292E-2</v>
      </c>
      <c r="V1458" s="45">
        <f>VLOOKUP($A1458,LNG!$A$2:$H$1999,6,FALSE)/(F1458*10^9)</f>
        <v>3.3245760707816541E-2</v>
      </c>
      <c r="W1458" s="45">
        <f>VLOOKUP($A1458,LNG!$A$2:$H$1999,7,FALSE)/(G1458*10^9)</f>
        <v>9.7619667040563921E-2</v>
      </c>
      <c r="X1458" s="45">
        <f>VLOOKUP($A1458,'LNST năm'!$A$2:$I$2000,8,FALSE)</f>
        <v>0.70189083900131266</v>
      </c>
      <c r="Y1458" s="45">
        <f>VLOOKUP($A1458,'LNST năm'!$A$2:$I$2000,9,FALSE)</f>
        <v>0.22540894993467431</v>
      </c>
      <c r="Z1458" s="46" t="e">
        <f>VLOOKUP($A1458,LNG!$A$2:$H$1999,9,FALSE)</f>
        <v>#REF!</v>
      </c>
      <c r="AA1458" s="162" t="e">
        <f>VLOOKUP($A1458,'GIÁ CP'!$A$2:$D$2000,4,FALSE)/Z1458</f>
        <v>#REF!</v>
      </c>
    </row>
    <row r="1459" spans="1:27" hidden="1">
      <c r="A1459" s="18" t="s">
        <v>1531</v>
      </c>
      <c r="B1459" s="18" t="s">
        <v>3367</v>
      </c>
      <c r="C1459" s="154" t="str">
        <f>VLOOKUP(A1459,'GIÁ CP'!$K$2:$M$2000,3,FALSE)</f>
        <v xml:space="preserve">Nước </v>
      </c>
      <c r="D1459" s="43" t="e">
        <f>VLOOKUP($A1459,'Doanh thu'!$A$3:$Q$2000,9,FALSE)/1000000000</f>
        <v>#N/A</v>
      </c>
      <c r="E1459" s="43" t="e">
        <f>VLOOKUP($A1459,'Doanh thu'!$A$3:$Q$2000,10,FALSE)/1000000000</f>
        <v>#N/A</v>
      </c>
      <c r="F1459" s="43" t="e">
        <f>VLOOKUP($A1459,'Doanh thu'!$A$3:$Q$2000,11,FALSE)/1000000000</f>
        <v>#N/A</v>
      </c>
      <c r="G1459" s="43" t="e">
        <f>VLOOKUP($A1459,'Doanh thu'!$A$3:$Q$2000,12,FALSE)/1000000000</f>
        <v>#N/A</v>
      </c>
      <c r="H1459" s="43" t="e">
        <f>VLOOKUP($A1459,LNST!$A$3:$Q$1635,9,FALSE)/1000000000</f>
        <v>#N/A</v>
      </c>
      <c r="I1459" s="43" t="e">
        <f>VLOOKUP($A1459,LNST!$A$3:$Q$1635,10,FALSE)/1000000000</f>
        <v>#N/A</v>
      </c>
      <c r="J1459" s="43" t="e">
        <f>VLOOKUP($A1459,LNST!$A$3:$Q$1635,11,FALSE)/1000000000</f>
        <v>#N/A</v>
      </c>
      <c r="K1459" s="43" t="e">
        <f>VLOOKUP($A1459,LNST!$A$3:$Q$1635,12,FALSE)/1000000000</f>
        <v>#N/A</v>
      </c>
      <c r="L1459" s="45" t="e">
        <f>VLOOKUP($A1459,'Doanh thu'!$A$3:$Q$2000,14,FALSE)</f>
        <v>#N/A</v>
      </c>
      <c r="M1459" s="45" t="e">
        <f>VLOOKUP($A1459,'Doanh thu'!$A$3:$Q$2000,15,FALSE)</f>
        <v>#N/A</v>
      </c>
      <c r="N1459" s="45" t="e">
        <f>VLOOKUP($A1459,'Doanh thu'!$A$3:$Q$2000,16,FALSE)</f>
        <v>#N/A</v>
      </c>
      <c r="O1459" s="45" t="e">
        <f>VLOOKUP($A1459,'Doanh thu'!$A$3:$Q$2000,17,FALSE)</f>
        <v>#N/A</v>
      </c>
      <c r="P1459" s="45" t="e">
        <f>VLOOKUP($A1459,LNST!$A$3:$R$1635,14,FALSE)</f>
        <v>#N/A</v>
      </c>
      <c r="Q1459" s="45" t="e">
        <f>VLOOKUP($A1459,LNST!$A$3:$R$1635,15,FALSE)</f>
        <v>#N/A</v>
      </c>
      <c r="R1459" s="45" t="e">
        <f>VLOOKUP($A1459,LNST!$A$3:$R$1635,16,FALSE)</f>
        <v>#N/A</v>
      </c>
      <c r="S1459" s="45" t="e">
        <f>VLOOKUP($A1459,LNST!$A$3:$R$1635,17,FALSE)</f>
        <v>#N/A</v>
      </c>
      <c r="T1459" s="45" t="e">
        <f>VLOOKUP($A1459,LNG!$A$2:$H$1999,4,FALSE)/(D1459*10^9)</f>
        <v>#N/A</v>
      </c>
      <c r="U1459" s="45" t="e">
        <f>VLOOKUP($A1459,LNG!$A$2:$H$1999,5,FALSE)/(E1459*10^9)</f>
        <v>#N/A</v>
      </c>
      <c r="V1459" s="45" t="e">
        <f>VLOOKUP($A1459,LNG!$A$2:$H$1999,6,FALSE)/(F1459*10^9)</f>
        <v>#N/A</v>
      </c>
      <c r="W1459" s="45" t="e">
        <f>VLOOKUP($A1459,LNG!$A$2:$H$1999,7,FALSE)/(G1459*10^9)</f>
        <v>#N/A</v>
      </c>
      <c r="X1459" s="45" t="e">
        <f>VLOOKUP($A1459,'LNST năm'!$A$2:$I$2000,8,FALSE)</f>
        <v>#N/A</v>
      </c>
      <c r="Y1459" s="45" t="e">
        <f>VLOOKUP($A1459,'LNST năm'!$A$2:$I$2000,9,FALSE)</f>
        <v>#N/A</v>
      </c>
      <c r="Z1459" s="46" t="e">
        <f>VLOOKUP($A1459,LNG!$A$2:$H$1999,9,FALSE)</f>
        <v>#N/A</v>
      </c>
      <c r="AA1459" s="162" t="e">
        <f>VLOOKUP($A1459,'GIÁ CP'!$A$2:$D$2000,4,FALSE)/Z1459</f>
        <v>#N/A</v>
      </c>
    </row>
    <row r="1460" spans="1:27" hidden="1">
      <c r="A1460" s="18" t="s">
        <v>808</v>
      </c>
      <c r="B1460" s="18" t="s">
        <v>2618</v>
      </c>
      <c r="C1460" s="154" t="str">
        <f>VLOOKUP(A1460,'GIÁ CP'!$K$2:$M$2000,3,FALSE)</f>
        <v xml:space="preserve">Xây dựng </v>
      </c>
      <c r="D1460" s="43">
        <f>VLOOKUP($A1460,'Doanh thu'!$A$3:$Q$2000,9,FALSE)/1000000000</f>
        <v>3236.3567401229998</v>
      </c>
      <c r="E1460" s="43">
        <f>VLOOKUP($A1460,'Doanh thu'!$A$3:$Q$2000,10,FALSE)/1000000000</f>
        <v>3965.1757187090002</v>
      </c>
      <c r="F1460" s="43">
        <f>VLOOKUP($A1460,'Doanh thu'!$A$3:$Q$2000,11,FALSE)/1000000000</f>
        <v>3999.5282652740002</v>
      </c>
      <c r="G1460" s="43">
        <f>VLOOKUP($A1460,'Doanh thu'!$A$3:$Q$2000,12,FALSE)/1000000000</f>
        <v>3804.825619753</v>
      </c>
      <c r="H1460" s="43">
        <f>VLOOKUP($A1460,LNST!$A$3:$Q$1635,9,FALSE)/1000000000</f>
        <v>145.22073719599999</v>
      </c>
      <c r="I1460" s="43">
        <f>VLOOKUP($A1460,LNST!$A$3:$Q$1635,10,FALSE)/1000000000</f>
        <v>168.94007522999999</v>
      </c>
      <c r="J1460" s="43">
        <f>VLOOKUP($A1460,LNST!$A$3:$Q$1635,11,FALSE)/1000000000</f>
        <v>163.85069697899999</v>
      </c>
      <c r="K1460" s="43">
        <f>VLOOKUP($A1460,LNST!$A$3:$Q$1635,12,FALSE)/1000000000</f>
        <v>149.88573119500001</v>
      </c>
      <c r="L1460" s="45">
        <f>VLOOKUP($A1460,'Doanh thu'!$A$3:$Q$2000,14,FALSE)</f>
        <v>7.5568384810543857E-2</v>
      </c>
      <c r="M1460" s="45">
        <f>VLOOKUP($A1460,'Doanh thu'!$A$3:$Q$2000,15,FALSE)</f>
        <v>0.14087149531179705</v>
      </c>
      <c r="N1460" s="45">
        <f>VLOOKUP($A1460,'Doanh thu'!$A$3:$Q$2000,16,FALSE)</f>
        <v>0.14210926811583738</v>
      </c>
      <c r="O1460" s="45">
        <f>VLOOKUP($A1460,'Doanh thu'!$A$3:$Q$2000,17,FALSE)</f>
        <v>0.3894051474543232</v>
      </c>
      <c r="P1460" s="45">
        <f>VLOOKUP($A1460,LNST!$A$3:$R$1635,14,FALSE)</f>
        <v>0.16076166926217061</v>
      </c>
      <c r="Q1460" s="45">
        <f>VLOOKUP($A1460,LNST!$A$3:$R$1635,15,FALSE)</f>
        <v>0.15504527461473899</v>
      </c>
      <c r="R1460" s="45">
        <f>VLOOKUP($A1460,LNST!$A$3:$R$1635,16,FALSE)</f>
        <v>8.7129168086431577E-2</v>
      </c>
      <c r="S1460" s="45">
        <f>VLOOKUP($A1460,LNST!$A$3:$R$1635,17,FALSE)</f>
        <v>0.23154325853388316</v>
      </c>
      <c r="T1460" s="45">
        <f>VLOOKUP($A1460,LNG!$A$2:$H$1999,4,FALSE)/(D1460*10^9)</f>
        <v>6.2094862725906516E-2</v>
      </c>
      <c r="U1460" s="45">
        <f>VLOOKUP($A1460,LNG!$A$2:$H$1999,5,FALSE)/(E1460*10^9)</f>
        <v>5.9223753991527482E-2</v>
      </c>
      <c r="V1460" s="45">
        <f>VLOOKUP($A1460,LNG!$A$2:$H$1999,6,FALSE)/(F1460*10^9)</f>
        <v>6.1890987640024056E-2</v>
      </c>
      <c r="W1460" s="45">
        <f>VLOOKUP($A1460,LNG!$A$2:$H$1999,7,FALSE)/(G1460*10^9)</f>
        <v>7.848246673717077E-2</v>
      </c>
      <c r="X1460" s="45">
        <f>VLOOKUP($A1460,'LNST năm'!$A$2:$I$2000,8,FALSE)</f>
        <v>0.11446921579601414</v>
      </c>
      <c r="Y1460" s="45">
        <f>VLOOKUP($A1460,'LNST năm'!$A$2:$I$2000,9,FALSE)</f>
        <v>9.6368257297946514E-2</v>
      </c>
      <c r="Z1460" s="46" t="e">
        <f>VLOOKUP($A1460,LNG!$A$2:$H$1999,9,FALSE)</f>
        <v>#REF!</v>
      </c>
      <c r="AA1460" s="162" t="e">
        <f>VLOOKUP($A1460,'GIÁ CP'!$A$2:$D$2000,4,FALSE)/Z1460</f>
        <v>#REF!</v>
      </c>
    </row>
    <row r="1461" spans="1:27" hidden="1">
      <c r="A1461" s="18" t="s">
        <v>162</v>
      </c>
      <c r="B1461" s="18" t="s">
        <v>1840</v>
      </c>
      <c r="C1461" s="154" t="str">
        <f>VLOOKUP(A1461,'GIÁ CP'!$K$2:$M$2000,3,FALSE)</f>
        <v xml:space="preserve">Bất động sản </v>
      </c>
      <c r="D1461" s="43">
        <f>VLOOKUP($A1461,'Doanh thu'!$A$3:$Q$2000,9,FALSE)/1000000000</f>
        <v>574.56287057400004</v>
      </c>
      <c r="E1461" s="43">
        <f>VLOOKUP($A1461,'Doanh thu'!$A$3:$Q$2000,10,FALSE)/1000000000</f>
        <v>1347.2873865409999</v>
      </c>
      <c r="F1461" s="43">
        <f>VLOOKUP($A1461,'Doanh thu'!$A$3:$Q$2000,11,FALSE)/1000000000</f>
        <v>1648.413576274</v>
      </c>
      <c r="G1461" s="43">
        <f>VLOOKUP($A1461,'Doanh thu'!$A$3:$Q$2000,12,FALSE)/1000000000</f>
        <v>1335.9073346340001</v>
      </c>
      <c r="H1461" s="43">
        <f>VLOOKUP($A1461,LNST!$A$3:$Q$1635,9,FALSE)/1000000000</f>
        <v>405.23844255099999</v>
      </c>
      <c r="I1461" s="43">
        <f>VLOOKUP($A1461,LNST!$A$3:$Q$1635,10,FALSE)/1000000000</f>
        <v>307.27997084499998</v>
      </c>
      <c r="J1461" s="43">
        <f>VLOOKUP($A1461,LNST!$A$3:$Q$1635,11,FALSE)/1000000000</f>
        <v>608.40469662500004</v>
      </c>
      <c r="K1461" s="43">
        <f>VLOOKUP($A1461,LNST!$A$3:$Q$1635,12,FALSE)/1000000000</f>
        <v>224.12856826999999</v>
      </c>
      <c r="L1461" s="45">
        <f>VLOOKUP($A1461,'Doanh thu'!$A$3:$Q$2000,14,FALSE)</f>
        <v>-0.35567287285647026</v>
      </c>
      <c r="M1461" s="45">
        <f>VLOOKUP($A1461,'Doanh thu'!$A$3:$Q$2000,15,FALSE)</f>
        <v>0.41763982433564184</v>
      </c>
      <c r="N1461" s="45">
        <f>VLOOKUP($A1461,'Doanh thu'!$A$3:$Q$2000,16,FALSE)</f>
        <v>1.109723958639621</v>
      </c>
      <c r="O1461" s="45">
        <f>VLOOKUP($A1461,'Doanh thu'!$A$3:$Q$2000,17,FALSE)</f>
        <v>-0.571393461459343</v>
      </c>
      <c r="P1461" s="45">
        <f>VLOOKUP($A1461,LNST!$A$3:$R$1635,14,FALSE)</f>
        <v>0.68105529157083666</v>
      </c>
      <c r="Q1461" s="45">
        <f>VLOOKUP($A1461,LNST!$A$3:$R$1635,15,FALSE)</f>
        <v>0.56616386410460839</v>
      </c>
      <c r="R1461" s="45">
        <f>VLOOKUP($A1461,LNST!$A$3:$R$1635,16,FALSE)</f>
        <v>19.038979870715501</v>
      </c>
      <c r="S1461" s="45">
        <f>VLOOKUP($A1461,LNST!$A$3:$R$1635,17,FALSE)</f>
        <v>-0.71365140550616168</v>
      </c>
      <c r="T1461" s="45">
        <f>VLOOKUP($A1461,LNG!$A$2:$H$1999,4,FALSE)/(D1461*10^9)</f>
        <v>2.1038045192502888</v>
      </c>
      <c r="U1461" s="45">
        <f>VLOOKUP($A1461,LNG!$A$2:$H$1999,5,FALSE)/(E1461*10^9)</f>
        <v>0.44210012778136693</v>
      </c>
      <c r="V1461" s="45">
        <f>VLOOKUP($A1461,LNG!$A$2:$H$1999,6,FALSE)/(F1461*10^9)</f>
        <v>0.47538164147996886</v>
      </c>
      <c r="W1461" s="45">
        <f>VLOOKUP($A1461,LNG!$A$2:$H$1999,7,FALSE)/(G1461*10^9)</f>
        <v>0.4503304097314661</v>
      </c>
      <c r="X1461" s="45">
        <f>VLOOKUP($A1461,'LNST năm'!$A$2:$I$2000,8,FALSE)</f>
        <v>4.6208817477582045</v>
      </c>
      <c r="Y1461" s="45">
        <f>VLOOKUP($A1461,'LNST năm'!$A$2:$I$2000,9,FALSE)</f>
        <v>0.12040670096709749</v>
      </c>
      <c r="Z1461" s="46" t="e">
        <f>VLOOKUP($A1461,LNG!$A$2:$H$1999,9,FALSE)</f>
        <v>#REF!</v>
      </c>
      <c r="AA1461" s="162" t="e">
        <f>VLOOKUP($A1461,'GIÁ CP'!$A$2:$D$2000,4,FALSE)/Z1461</f>
        <v>#REF!</v>
      </c>
    </row>
    <row r="1462" spans="1:27">
      <c r="A1462" s="18" t="s">
        <v>926</v>
      </c>
      <c r="B1462" s="18" t="s">
        <v>2534</v>
      </c>
      <c r="C1462" s="154" t="str">
        <f>VLOOKUP(A1462,'GIÁ CP'!$K$2:$M$2000,3,FALSE)</f>
        <v xml:space="preserve">Nước </v>
      </c>
      <c r="D1462" s="43">
        <f>VLOOKUP($A1462,'Doanh thu'!$A$3:$Q$2000,9,FALSE)/1000000000</f>
        <v>191.27930123499999</v>
      </c>
      <c r="E1462" s="43">
        <f>VLOOKUP($A1462,'Doanh thu'!$A$3:$Q$2000,10,FALSE)/1000000000</f>
        <v>200.173760407</v>
      </c>
      <c r="F1462" s="43">
        <f>VLOOKUP($A1462,'Doanh thu'!$A$3:$Q$2000,11,FALSE)/1000000000</f>
        <v>179.51508795699999</v>
      </c>
      <c r="G1462" s="43">
        <f>VLOOKUP($A1462,'Doanh thu'!$A$3:$Q$2000,12,FALSE)/1000000000</f>
        <v>193.38857668899999</v>
      </c>
      <c r="H1462" s="43">
        <f>VLOOKUP($A1462,LNST!$A$3:$Q$1635,9,FALSE)/1000000000</f>
        <v>70.515862850999994</v>
      </c>
      <c r="I1462" s="43">
        <f>VLOOKUP($A1462,LNST!$A$3:$Q$1635,10,FALSE)/1000000000</f>
        <v>80.577740301000006</v>
      </c>
      <c r="J1462" s="43">
        <f>VLOOKUP($A1462,LNST!$A$3:$Q$1635,11,FALSE)/1000000000</f>
        <v>43.787308426000003</v>
      </c>
      <c r="K1462" s="43">
        <f>VLOOKUP($A1462,LNST!$A$3:$Q$1635,12,FALSE)/1000000000</f>
        <v>61.772130679999997</v>
      </c>
      <c r="L1462" s="45">
        <f>VLOOKUP($A1462,'Doanh thu'!$A$3:$Q$2000,14,FALSE)</f>
        <v>-1.0323529455983419E-2</v>
      </c>
      <c r="M1462" s="45">
        <f>VLOOKUP($A1462,'Doanh thu'!$A$3:$Q$2000,15,FALSE)</f>
        <v>7.5991548911812465E-2</v>
      </c>
      <c r="N1462" s="45">
        <f>VLOOKUP($A1462,'Doanh thu'!$A$3:$Q$2000,16,FALSE)</f>
        <v>8.4981873982760588E-3</v>
      </c>
      <c r="O1462" s="45">
        <f>VLOOKUP($A1462,'Doanh thu'!$A$3:$Q$2000,17,FALSE)</f>
        <v>6.4825575353062007E-2</v>
      </c>
      <c r="P1462" s="45">
        <f>VLOOKUP($A1462,LNST!$A$3:$R$1635,14,FALSE)</f>
        <v>7.6036052862853573E-2</v>
      </c>
      <c r="Q1462" s="45">
        <f>VLOOKUP($A1462,LNST!$A$3:$R$1635,15,FALSE)</f>
        <v>6.125020723086666E-2</v>
      </c>
      <c r="R1462" s="45">
        <f>VLOOKUP($A1462,LNST!$A$3:$R$1635,16,FALSE)</f>
        <v>-4.3870662033151611E-2</v>
      </c>
      <c r="S1462" s="45">
        <f>VLOOKUP($A1462,LNST!$A$3:$R$1635,17,FALSE)</f>
        <v>-6.9841040858603876E-2</v>
      </c>
      <c r="T1462" s="45">
        <f>VLOOKUP($A1462,LNG!$A$2:$H$1999,4,FALSE)/(D1462*10^9)</f>
        <v>0.53391916055009525</v>
      </c>
      <c r="U1462" s="45">
        <f>VLOOKUP($A1462,LNG!$A$2:$H$1999,5,FALSE)/(E1462*10^9)</f>
        <v>0.56223579131035972</v>
      </c>
      <c r="V1462" s="45">
        <f>VLOOKUP($A1462,LNG!$A$2:$H$1999,6,FALSE)/(F1462*10^9)</f>
        <v>0.67053639217686856</v>
      </c>
      <c r="W1462" s="45">
        <f>VLOOKUP($A1462,LNG!$A$2:$H$1999,7,FALSE)/(G1462*10^9)</f>
        <v>0.50242331580036215</v>
      </c>
      <c r="X1462" s="45">
        <f>VLOOKUP($A1462,'LNST năm'!$A$2:$I$2000,8,FALSE)</f>
        <v>-1</v>
      </c>
      <c r="Y1462" s="45">
        <f>VLOOKUP($A1462,'LNST năm'!$A$2:$I$2000,9,FALSE)</f>
        <v>-1</v>
      </c>
      <c r="Z1462" s="46" t="e">
        <f>VLOOKUP($A1462,LNG!$A$2:$H$1999,9,FALSE)</f>
        <v>#REF!</v>
      </c>
      <c r="AA1462" s="162" t="e">
        <f>VLOOKUP($A1462,'GIÁ CP'!$A$2:$D$2000,4,FALSE)/Z1462</f>
        <v>#REF!</v>
      </c>
    </row>
    <row r="1463" spans="1:27">
      <c r="A1463" s="18" t="s">
        <v>907</v>
      </c>
      <c r="B1463" s="18" t="s">
        <v>3170</v>
      </c>
      <c r="C1463" s="154" t="str">
        <f>VLOOKUP(A1463,'GIÁ CP'!$K$2:$M$2000,3,FALSE)</f>
        <v xml:space="preserve">Phân phối hàng chuyên dụng </v>
      </c>
      <c r="D1463" s="43">
        <f>VLOOKUP($A1463,'Doanh thu'!$A$3:$Q$2000,9,FALSE)/1000000000</f>
        <v>770.18398026299997</v>
      </c>
      <c r="E1463" s="43">
        <f>VLOOKUP($A1463,'Doanh thu'!$A$3:$Q$2000,10,FALSE)/1000000000</f>
        <v>804.86167787099998</v>
      </c>
      <c r="F1463" s="43">
        <f>VLOOKUP($A1463,'Doanh thu'!$A$3:$Q$2000,11,FALSE)/1000000000</f>
        <v>976.23757004000004</v>
      </c>
      <c r="G1463" s="43">
        <f>VLOOKUP($A1463,'Doanh thu'!$A$3:$Q$2000,12,FALSE)/1000000000</f>
        <v>778.50186581599996</v>
      </c>
      <c r="H1463" s="43">
        <f>VLOOKUP($A1463,LNST!$A$3:$Q$1635,9,FALSE)/1000000000</f>
        <v>108.465844448</v>
      </c>
      <c r="I1463" s="43">
        <f>VLOOKUP($A1463,LNST!$A$3:$Q$1635,10,FALSE)/1000000000</f>
        <v>106.914494938</v>
      </c>
      <c r="J1463" s="43">
        <f>VLOOKUP($A1463,LNST!$A$3:$Q$1635,11,FALSE)/1000000000</f>
        <v>367.36948035799998</v>
      </c>
      <c r="K1463" s="43">
        <f>VLOOKUP($A1463,LNST!$A$3:$Q$1635,12,FALSE)/1000000000</f>
        <v>155.09898501699999</v>
      </c>
      <c r="L1463" s="45">
        <f>VLOOKUP($A1463,'Doanh thu'!$A$3:$Q$2000,14,FALSE)</f>
        <v>0.17707688286243958</v>
      </c>
      <c r="M1463" s="45">
        <f>VLOOKUP($A1463,'Doanh thu'!$A$3:$Q$2000,15,FALSE)</f>
        <v>2.9066163415097979E-2</v>
      </c>
      <c r="N1463" s="45">
        <f>VLOOKUP($A1463,'Doanh thu'!$A$3:$Q$2000,16,FALSE)</f>
        <v>0.23705165422481875</v>
      </c>
      <c r="O1463" s="45">
        <f>VLOOKUP($A1463,'Doanh thu'!$A$3:$Q$2000,17,FALSE)</f>
        <v>1.8664616983437562E-2</v>
      </c>
      <c r="P1463" s="45">
        <f>VLOOKUP($A1463,LNST!$A$3:$R$1635,14,FALSE)</f>
        <v>0.60574198548023028</v>
      </c>
      <c r="Q1463" s="45">
        <f>VLOOKUP($A1463,LNST!$A$3:$R$1635,15,FALSE)</f>
        <v>-0.40784581960291888</v>
      </c>
      <c r="R1463" s="45">
        <f>VLOOKUP($A1463,LNST!$A$3:$R$1635,16,FALSE)</f>
        <v>1.7064951406342548</v>
      </c>
      <c r="S1463" s="45">
        <f>VLOOKUP($A1463,LNST!$A$3:$R$1635,17,FALSE)</f>
        <v>0.3756697453267972</v>
      </c>
      <c r="T1463" s="45">
        <f>VLOOKUP($A1463,LNG!$A$2:$H$1999,4,FALSE)/(D1463*10^9)</f>
        <v>0.59981923147797434</v>
      </c>
      <c r="U1463" s="45">
        <f>VLOOKUP($A1463,LNG!$A$2:$H$1999,5,FALSE)/(E1463*10^9)</f>
        <v>0.56923321906926605</v>
      </c>
      <c r="V1463" s="45">
        <f>VLOOKUP($A1463,LNG!$A$2:$H$1999,6,FALSE)/(F1463*10^9)</f>
        <v>0.4788435601693205</v>
      </c>
      <c r="W1463" s="45">
        <f>VLOOKUP($A1463,LNG!$A$2:$H$1999,7,FALSE)/(G1463*10^9)</f>
        <v>0.89922402203138352</v>
      </c>
      <c r="X1463" s="45">
        <f>VLOOKUP($A1463,'LNST năm'!$A$2:$I$2000,8,FALSE)</f>
        <v>0.64974056151209281</v>
      </c>
      <c r="Y1463" s="45">
        <f>VLOOKUP($A1463,'LNST năm'!$A$2:$I$2000,9,FALSE)</f>
        <v>0.490563955175219</v>
      </c>
      <c r="Z1463" s="46" t="e">
        <f>VLOOKUP($A1463,LNG!$A$2:$H$1999,9,FALSE)</f>
        <v>#REF!</v>
      </c>
      <c r="AA1463" s="162" t="e">
        <f>VLOOKUP($A1463,'GIÁ CP'!$A$2:$D$2000,4,FALSE)/Z1463</f>
        <v>#REF!</v>
      </c>
    </row>
    <row r="1464" spans="1:27" hidden="1">
      <c r="A1464" s="18" t="s">
        <v>550</v>
      </c>
      <c r="B1464" s="18" t="s">
        <v>2270</v>
      </c>
      <c r="C1464" s="154" t="str">
        <f>VLOOKUP(A1464,'GIÁ CP'!$K$2:$M$2000,3,FALSE)</f>
        <v xml:space="preserve">Tư vấn &amp; Hỗ trợ KD </v>
      </c>
      <c r="D1464" s="43">
        <f>VLOOKUP($A1464,'Doanh thu'!$A$3:$Q$2000,9,FALSE)/1000000000</f>
        <v>116.858773034</v>
      </c>
      <c r="E1464" s="43">
        <f>VLOOKUP($A1464,'Doanh thu'!$A$3:$Q$2000,10,FALSE)/1000000000</f>
        <v>94.846550336999996</v>
      </c>
      <c r="F1464" s="43">
        <f>VLOOKUP($A1464,'Doanh thu'!$A$3:$Q$2000,11,FALSE)/1000000000</f>
        <v>148.34299864600001</v>
      </c>
      <c r="G1464" s="43">
        <f>VLOOKUP($A1464,'Doanh thu'!$A$3:$Q$2000,12,FALSE)/1000000000</f>
        <v>111.90647010399999</v>
      </c>
      <c r="H1464" s="43">
        <f>VLOOKUP($A1464,LNST!$A$3:$Q$1635,9,FALSE)/1000000000</f>
        <v>4.5942138049999999</v>
      </c>
      <c r="I1464" s="43">
        <f>VLOOKUP($A1464,LNST!$A$3:$Q$1635,10,FALSE)/1000000000</f>
        <v>2.4024899720000001</v>
      </c>
      <c r="J1464" s="43">
        <f>VLOOKUP($A1464,LNST!$A$3:$Q$1635,11,FALSE)/1000000000</f>
        <v>6.4443115359999998</v>
      </c>
      <c r="K1464" s="43">
        <f>VLOOKUP($A1464,LNST!$A$3:$Q$1635,12,FALSE)/1000000000</f>
        <v>2.94458223</v>
      </c>
      <c r="L1464" s="45">
        <f>VLOOKUP($A1464,'Doanh thu'!$A$3:$Q$2000,14,FALSE)</f>
        <v>0.35737438583524123</v>
      </c>
      <c r="M1464" s="45">
        <f>VLOOKUP($A1464,'Doanh thu'!$A$3:$Q$2000,15,FALSE)</f>
        <v>0.49901133990054025</v>
      </c>
      <c r="N1464" s="45">
        <f>VLOOKUP($A1464,'Doanh thu'!$A$3:$Q$2000,16,FALSE)</f>
        <v>-8.5035291925838835E-2</v>
      </c>
      <c r="O1464" s="45">
        <f>VLOOKUP($A1464,'Doanh thu'!$A$3:$Q$2000,17,FALSE)</f>
        <v>4.0485310795681366</v>
      </c>
      <c r="P1464" s="45">
        <f>VLOOKUP($A1464,LNST!$A$3:$R$1635,14,FALSE)</f>
        <v>0.47836378402077329</v>
      </c>
      <c r="Q1464" s="45">
        <f>VLOOKUP($A1464,LNST!$A$3:$R$1635,15,FALSE)</f>
        <v>-0.40523392395328323</v>
      </c>
      <c r="R1464" s="45">
        <f>VLOOKUP($A1464,LNST!$A$3:$R$1635,16,FALSE)</f>
        <v>8.7250046633753617E-2</v>
      </c>
      <c r="S1464" s="45">
        <f>VLOOKUP($A1464,LNST!$A$3:$R$1635,17,FALSE)</f>
        <v>0.96146473115518283</v>
      </c>
      <c r="T1464" s="45">
        <f>VLOOKUP($A1464,LNG!$A$2:$H$1999,4,FALSE)/(D1464*10^9)</f>
        <v>7.8124036561155602E-2</v>
      </c>
      <c r="U1464" s="45">
        <f>VLOOKUP($A1464,LNG!$A$2:$H$1999,5,FALSE)/(E1464*10^9)</f>
        <v>0.16658112447803489</v>
      </c>
      <c r="V1464" s="45">
        <f>VLOOKUP($A1464,LNG!$A$2:$H$1999,6,FALSE)/(F1464*10^9)</f>
        <v>8.6140187832481577E-2</v>
      </c>
      <c r="W1464" s="45">
        <f>VLOOKUP($A1464,LNG!$A$2:$H$1999,7,FALSE)/(G1464*10^9)</f>
        <v>0.13327350226612952</v>
      </c>
      <c r="X1464" s="45">
        <f>VLOOKUP($A1464,'LNST năm'!$A$2:$I$2000,8,FALSE)</f>
        <v>-1</v>
      </c>
      <c r="Y1464" s="45">
        <f>VLOOKUP($A1464,'LNST năm'!$A$2:$I$2000,9,FALSE)</f>
        <v>-1</v>
      </c>
      <c r="Z1464" s="46" t="e">
        <f>VLOOKUP($A1464,LNG!$A$2:$H$1999,9,FALSE)</f>
        <v>#REF!</v>
      </c>
      <c r="AA1464" s="162" t="e">
        <f>VLOOKUP($A1464,'GIÁ CP'!$A$2:$D$2000,4,FALSE)/Z1464</f>
        <v>#REF!</v>
      </c>
    </row>
    <row r="1465" spans="1:27" hidden="1">
      <c r="A1465" s="18" t="s">
        <v>399</v>
      </c>
      <c r="B1465" s="18" t="s">
        <v>3657</v>
      </c>
      <c r="C1465" s="154" t="str">
        <f>VLOOKUP(A1465,'GIÁ CP'!$K$2:$M$2000,3,FALSE)</f>
        <v xml:space="preserve">Vận tải hành khách &amp; Du lịch </v>
      </c>
      <c r="D1465" s="43">
        <f>VLOOKUP($A1465,'Doanh thu'!$A$3:$Q$2000,9,FALSE)/1000000000</f>
        <v>0</v>
      </c>
      <c r="E1465" s="43">
        <f>VLOOKUP($A1465,'Doanh thu'!$A$3:$Q$2000,10,FALSE)/1000000000</f>
        <v>0</v>
      </c>
      <c r="F1465" s="43">
        <f>VLOOKUP($A1465,'Doanh thu'!$A$3:$Q$2000,11,FALSE)/1000000000</f>
        <v>0</v>
      </c>
      <c r="G1465" s="43">
        <f>VLOOKUP($A1465,'Doanh thu'!$A$3:$Q$2000,12,FALSE)/1000000000</f>
        <v>0</v>
      </c>
      <c r="H1465" s="43">
        <f>VLOOKUP($A1465,LNST!$A$3:$Q$1635,9,FALSE)/1000000000</f>
        <v>0</v>
      </c>
      <c r="I1465" s="43">
        <f>VLOOKUP($A1465,LNST!$A$3:$Q$1635,10,FALSE)/1000000000</f>
        <v>0</v>
      </c>
      <c r="J1465" s="43">
        <f>VLOOKUP($A1465,LNST!$A$3:$Q$1635,11,FALSE)/1000000000</f>
        <v>0</v>
      </c>
      <c r="K1465" s="43">
        <f>VLOOKUP($A1465,LNST!$A$3:$Q$1635,12,FALSE)/1000000000</f>
        <v>0</v>
      </c>
      <c r="L1465" s="45">
        <f>VLOOKUP($A1465,'Doanh thu'!$A$3:$Q$2000,14,FALSE)</f>
        <v>-1</v>
      </c>
      <c r="M1465" s="45">
        <f>VLOOKUP($A1465,'Doanh thu'!$A$3:$Q$2000,15,FALSE)</f>
        <v>-1</v>
      </c>
      <c r="N1465" s="45">
        <f>VLOOKUP($A1465,'Doanh thu'!$A$3:$Q$2000,16,FALSE)</f>
        <v>-1</v>
      </c>
      <c r="O1465" s="45" t="e">
        <f>VLOOKUP($A1465,'Doanh thu'!$A$3:$Q$2000,17,FALSE)</f>
        <v>#DIV/0!</v>
      </c>
      <c r="P1465" s="45">
        <f>VLOOKUP($A1465,LNST!$A$3:$R$1635,14,FALSE)</f>
        <v>1</v>
      </c>
      <c r="Q1465" s="45">
        <f>VLOOKUP($A1465,LNST!$A$3:$R$1635,15,FALSE)</f>
        <v>1</v>
      </c>
      <c r="R1465" s="45">
        <f>VLOOKUP($A1465,LNST!$A$3:$R$1635,16,FALSE)</f>
        <v>1</v>
      </c>
      <c r="S1465" s="45" t="e">
        <f>VLOOKUP($A1465,LNST!$A$3:$R$1635,17,FALSE)</f>
        <v>#DIV/0!</v>
      </c>
      <c r="T1465" s="45" t="e">
        <f>VLOOKUP($A1465,LNG!$A$2:$H$1999,4,FALSE)/(D1465*10^9)</f>
        <v>#DIV/0!</v>
      </c>
      <c r="U1465" s="45" t="e">
        <f>VLOOKUP($A1465,LNG!$A$2:$H$1999,5,FALSE)/(E1465*10^9)</f>
        <v>#DIV/0!</v>
      </c>
      <c r="V1465" s="45" t="e">
        <f>VLOOKUP($A1465,LNG!$A$2:$H$1999,6,FALSE)/(F1465*10^9)</f>
        <v>#DIV/0!</v>
      </c>
      <c r="W1465" s="45" t="e">
        <f>VLOOKUP($A1465,LNG!$A$2:$H$1999,7,FALSE)/(G1465*10^9)</f>
        <v>#DIV/0!</v>
      </c>
      <c r="X1465" s="45">
        <f>VLOOKUP($A1465,'LNST năm'!$A$2:$I$2000,8,FALSE)</f>
        <v>1</v>
      </c>
      <c r="Y1465" s="45">
        <f>VLOOKUP($A1465,'LNST năm'!$A$2:$I$2000,9,FALSE)</f>
        <v>0.25992104989487319</v>
      </c>
      <c r="Z1465" s="46" t="e">
        <f>VLOOKUP($A1465,LNG!$A$2:$H$1999,9,FALSE)</f>
        <v>#REF!</v>
      </c>
      <c r="AA1465" s="162" t="e">
        <f>VLOOKUP($A1465,'GIÁ CP'!$A$2:$D$2000,4,FALSE)/Z1465</f>
        <v>#N/A</v>
      </c>
    </row>
    <row r="1466" spans="1:27" hidden="1">
      <c r="A1466" s="18" t="s">
        <v>171</v>
      </c>
      <c r="B1466" s="18" t="s">
        <v>1849</v>
      </c>
      <c r="C1466" s="154" t="str">
        <f>VLOOKUP(A1466,'GIÁ CP'!$K$2:$M$2000,3,FALSE)</f>
        <v xml:space="preserve">Thực phẩm </v>
      </c>
      <c r="D1466" s="43">
        <f>VLOOKUP($A1466,'Doanh thu'!$A$3:$Q$2000,9,FALSE)/1000000000</f>
        <v>134.564769189</v>
      </c>
      <c r="E1466" s="43">
        <f>VLOOKUP($A1466,'Doanh thu'!$A$3:$Q$2000,10,FALSE)/1000000000</f>
        <v>127.04816873999999</v>
      </c>
      <c r="F1466" s="43">
        <f>VLOOKUP($A1466,'Doanh thu'!$A$3:$Q$2000,11,FALSE)/1000000000</f>
        <v>278.57356279499999</v>
      </c>
      <c r="G1466" s="43">
        <f>VLOOKUP($A1466,'Doanh thu'!$A$3:$Q$2000,12,FALSE)/1000000000</f>
        <v>134.04134501999999</v>
      </c>
      <c r="H1466" s="43">
        <f>VLOOKUP($A1466,LNST!$A$3:$Q$1635,9,FALSE)/1000000000</f>
        <v>12.397736760000001</v>
      </c>
      <c r="I1466" s="43">
        <f>VLOOKUP($A1466,LNST!$A$3:$Q$1635,10,FALSE)/1000000000</f>
        <v>7.6491147760000002</v>
      </c>
      <c r="J1466" s="43">
        <f>VLOOKUP($A1466,LNST!$A$3:$Q$1635,11,FALSE)/1000000000</f>
        <v>16.236577139000001</v>
      </c>
      <c r="K1466" s="43">
        <f>VLOOKUP($A1466,LNST!$A$3:$Q$1635,12,FALSE)/1000000000</f>
        <v>6.260753352</v>
      </c>
      <c r="L1466" s="45">
        <f>VLOOKUP($A1466,'Doanh thu'!$A$3:$Q$2000,14,FALSE)</f>
        <v>0.18729192961100963</v>
      </c>
      <c r="M1466" s="45">
        <f>VLOOKUP($A1466,'Doanh thu'!$A$3:$Q$2000,15,FALSE)</f>
        <v>0.21726002610948483</v>
      </c>
      <c r="N1466" s="45">
        <f>VLOOKUP($A1466,'Doanh thu'!$A$3:$Q$2000,16,FALSE)</f>
        <v>0.85157787998474255</v>
      </c>
      <c r="O1466" s="45">
        <f>VLOOKUP($A1466,'Doanh thu'!$A$3:$Q$2000,17,FALSE)</f>
        <v>0.76752653726792552</v>
      </c>
      <c r="P1466" s="45">
        <f>VLOOKUP($A1466,LNST!$A$3:$R$1635,14,FALSE)</f>
        <v>0.22654490229047106</v>
      </c>
      <c r="Q1466" s="45">
        <f>VLOOKUP($A1466,LNST!$A$3:$R$1635,15,FALSE)</f>
        <v>-0.41503888357338548</v>
      </c>
      <c r="R1466" s="45">
        <f>VLOOKUP($A1466,LNST!$A$3:$R$1635,16,FALSE)</f>
        <v>-5.0278125402366562E-3</v>
      </c>
      <c r="S1466" s="45">
        <f>VLOOKUP($A1466,LNST!$A$3:$R$1635,17,FALSE)</f>
        <v>0.62972558186311911</v>
      </c>
      <c r="T1466" s="45">
        <f>VLOOKUP($A1466,LNG!$A$2:$H$1999,4,FALSE)/(D1466*10^9)</f>
        <v>0.10929790369084419</v>
      </c>
      <c r="U1466" s="45">
        <f>VLOOKUP($A1466,LNG!$A$2:$H$1999,5,FALSE)/(E1466*10^9)</f>
        <v>0.19423778310021786</v>
      </c>
      <c r="V1466" s="45">
        <f>VLOOKUP($A1466,LNG!$A$2:$H$1999,6,FALSE)/(F1466*10^9)</f>
        <v>6.9537575029168158E-2</v>
      </c>
      <c r="W1466" s="45">
        <f>VLOOKUP($A1466,LNG!$A$2:$H$1999,7,FALSE)/(G1466*10^9)</f>
        <v>0.26945102247825831</v>
      </c>
      <c r="X1466" s="45">
        <f>VLOOKUP($A1466,'LNST năm'!$A$2:$I$2000,8,FALSE)</f>
        <v>-0.10742636221571093</v>
      </c>
      <c r="Y1466" s="45">
        <f>VLOOKUP($A1466,'LNST năm'!$A$2:$I$2000,9,FALSE)</f>
        <v>0.15946118257322506</v>
      </c>
      <c r="Z1466" s="46" t="e">
        <f>VLOOKUP($A1466,LNG!$A$2:$H$1999,9,FALSE)</f>
        <v>#REF!</v>
      </c>
      <c r="AA1466" s="162" t="e">
        <f>VLOOKUP($A1466,'GIÁ CP'!$A$2:$D$2000,4,FALSE)/Z1466</f>
        <v>#REF!</v>
      </c>
    </row>
    <row r="1467" spans="1:27" hidden="1">
      <c r="A1467" s="18" t="s">
        <v>60</v>
      </c>
      <c r="B1467" s="18" t="s">
        <v>1710</v>
      </c>
      <c r="C1467" s="154" t="str">
        <f>VLOOKUP(A1467,'GIÁ CP'!$K$2:$M$2000,3,FALSE)</f>
        <v xml:space="preserve">Xây dựng </v>
      </c>
      <c r="D1467" s="43">
        <f>VLOOKUP($A1467,'Doanh thu'!$A$3:$Q$2000,9,FALSE)/1000000000</f>
        <v>348.06604458300001</v>
      </c>
      <c r="E1467" s="43">
        <f>VLOOKUP($A1467,'Doanh thu'!$A$3:$Q$2000,10,FALSE)/1000000000</f>
        <v>363.38327816200001</v>
      </c>
      <c r="F1467" s="43">
        <f>VLOOKUP($A1467,'Doanh thu'!$A$3:$Q$2000,11,FALSE)/1000000000</f>
        <v>482.82567270200002</v>
      </c>
      <c r="G1467" s="43">
        <f>VLOOKUP($A1467,'Doanh thu'!$A$3:$Q$2000,12,FALSE)/1000000000</f>
        <v>358.19873562999999</v>
      </c>
      <c r="H1467" s="43">
        <f>VLOOKUP($A1467,LNST!$A$3:$Q$1635,9,FALSE)/1000000000</f>
        <v>24.302020777999999</v>
      </c>
      <c r="I1467" s="43">
        <f>VLOOKUP($A1467,LNST!$A$3:$Q$1635,10,FALSE)/1000000000</f>
        <v>38.539759738999997</v>
      </c>
      <c r="J1467" s="43">
        <f>VLOOKUP($A1467,LNST!$A$3:$Q$1635,11,FALSE)/1000000000</f>
        <v>36.349679176999999</v>
      </c>
      <c r="K1467" s="43">
        <f>VLOOKUP($A1467,LNST!$A$3:$Q$1635,12,FALSE)/1000000000</f>
        <v>40.195417667999997</v>
      </c>
      <c r="L1467" s="45">
        <f>VLOOKUP($A1467,'Doanh thu'!$A$3:$Q$2000,14,FALSE)</f>
        <v>0.35692261000215553</v>
      </c>
      <c r="M1467" s="45">
        <f>VLOOKUP($A1467,'Doanh thu'!$A$3:$Q$2000,15,FALSE)</f>
        <v>0.32898290853951118</v>
      </c>
      <c r="N1467" s="45">
        <f>VLOOKUP($A1467,'Doanh thu'!$A$3:$Q$2000,16,FALSE)</f>
        <v>0.48877468076555985</v>
      </c>
      <c r="O1467" s="45">
        <f>VLOOKUP($A1467,'Doanh thu'!$A$3:$Q$2000,17,FALSE)</f>
        <v>0.26801975295061725</v>
      </c>
      <c r="P1467" s="45">
        <f>VLOOKUP($A1467,LNST!$A$3:$R$1635,14,FALSE)</f>
        <v>0.20126185366438532</v>
      </c>
      <c r="Q1467" s="45">
        <f>VLOOKUP($A1467,LNST!$A$3:$R$1635,15,FALSE)</f>
        <v>0.15634317305015533</v>
      </c>
      <c r="R1467" s="45">
        <f>VLOOKUP($A1467,LNST!$A$3:$R$1635,16,FALSE)</f>
        <v>1.0983563529832858</v>
      </c>
      <c r="S1467" s="45">
        <f>VLOOKUP($A1467,LNST!$A$3:$R$1635,17,FALSE)</f>
        <v>4.1764515339891201E-2</v>
      </c>
      <c r="T1467" s="45">
        <f>VLOOKUP($A1467,LNG!$A$2:$H$1999,4,FALSE)/(D1467*10^9)</f>
        <v>0.32921779316992505</v>
      </c>
      <c r="U1467" s="45">
        <f>VLOOKUP($A1467,LNG!$A$2:$H$1999,5,FALSE)/(E1467*10^9)</f>
        <v>0.37702428346172295</v>
      </c>
      <c r="V1467" s="45">
        <f>VLOOKUP($A1467,LNG!$A$2:$H$1999,6,FALSE)/(F1467*10^9)</f>
        <v>0.2762935468146398</v>
      </c>
      <c r="W1467" s="45">
        <f>VLOOKUP($A1467,LNG!$A$2:$H$1999,7,FALSE)/(G1467*10^9)</f>
        <v>0.38107288559219532</v>
      </c>
      <c r="X1467" s="45">
        <f>VLOOKUP($A1467,'LNST năm'!$A$2:$I$2000,8,FALSE)</f>
        <v>-1</v>
      </c>
      <c r="Y1467" s="45">
        <f>VLOOKUP($A1467,'LNST năm'!$A$2:$I$2000,9,FALSE)</f>
        <v>-1</v>
      </c>
      <c r="Z1467" s="46" t="e">
        <f>VLOOKUP($A1467,LNG!$A$2:$H$1999,9,FALSE)</f>
        <v>#REF!</v>
      </c>
      <c r="AA1467" s="162" t="e">
        <f>VLOOKUP($A1467,'GIÁ CP'!$A$2:$D$2000,4,FALSE)/Z1467</f>
        <v>#REF!</v>
      </c>
    </row>
    <row r="1468" spans="1:27" hidden="1">
      <c r="A1468" s="18" t="s">
        <v>1177</v>
      </c>
      <c r="B1468" s="18" t="s">
        <v>2771</v>
      </c>
      <c r="C1468" s="154" t="str">
        <f>VLOOKUP(A1468,'GIÁ CP'!$K$2:$M$2000,3,FALSE)</f>
        <v xml:space="preserve">Sản xuất bia </v>
      </c>
      <c r="D1468" s="43">
        <f>VLOOKUP($A1468,'Doanh thu'!$A$3:$Q$2000,9,FALSE)/1000000000</f>
        <v>40.261228199999998</v>
      </c>
      <c r="E1468" s="43">
        <f>VLOOKUP($A1468,'Doanh thu'!$A$3:$Q$2000,10,FALSE)/1000000000</f>
        <v>54.975559203000003</v>
      </c>
      <c r="F1468" s="43">
        <f>VLOOKUP($A1468,'Doanh thu'!$A$3:$Q$2000,11,FALSE)/1000000000</f>
        <v>101.18063092</v>
      </c>
      <c r="G1468" s="43">
        <f>VLOOKUP($A1468,'Doanh thu'!$A$3:$Q$2000,12,FALSE)/1000000000</f>
        <v>58.926660880999997</v>
      </c>
      <c r="H1468" s="43">
        <f>VLOOKUP($A1468,LNST!$A$3:$Q$1635,9,FALSE)/1000000000</f>
        <v>-4.7518453679999997</v>
      </c>
      <c r="I1468" s="43">
        <f>VLOOKUP($A1468,LNST!$A$3:$Q$1635,10,FALSE)/1000000000</f>
        <v>-0.119896005</v>
      </c>
      <c r="J1468" s="43">
        <f>VLOOKUP($A1468,LNST!$A$3:$Q$1635,11,FALSE)/1000000000</f>
        <v>6.7949345780000003</v>
      </c>
      <c r="K1468" s="43">
        <f>VLOOKUP($A1468,LNST!$A$3:$Q$1635,12,FALSE)/1000000000</f>
        <v>-0.609972238</v>
      </c>
      <c r="L1468" s="45">
        <f>VLOOKUP($A1468,'Doanh thu'!$A$3:$Q$2000,14,FALSE)</f>
        <v>-0.26863689819571768</v>
      </c>
      <c r="M1468" s="45">
        <f>VLOOKUP($A1468,'Doanh thu'!$A$3:$Q$2000,15,FALSE)</f>
        <v>0.30788190909340402</v>
      </c>
      <c r="N1468" s="45">
        <f>VLOOKUP($A1468,'Doanh thu'!$A$3:$Q$2000,16,FALSE)</f>
        <v>-9.0695193193241833E-2</v>
      </c>
      <c r="O1468" s="45">
        <f>VLOOKUP($A1468,'Doanh thu'!$A$3:$Q$2000,17,FALSE)</f>
        <v>6.678644674843949E-2</v>
      </c>
      <c r="P1468" s="45">
        <f>VLOOKUP($A1468,LNST!$A$3:$R$1635,14,FALSE)</f>
        <v>-0.26652882072159562</v>
      </c>
      <c r="Q1468" s="45">
        <f>VLOOKUP($A1468,LNST!$A$3:$R$1635,15,FALSE)</f>
        <v>0.9637296818618617</v>
      </c>
      <c r="R1468" s="45">
        <f>VLOOKUP($A1468,LNST!$A$3:$R$1635,16,FALSE)</f>
        <v>-0.45190697519910727</v>
      </c>
      <c r="S1468" s="45">
        <f>VLOOKUP($A1468,LNST!$A$3:$R$1635,17,FALSE)</f>
        <v>-1.676577707105342</v>
      </c>
      <c r="T1468" s="45">
        <f>VLOOKUP($A1468,LNG!$A$2:$H$1999,4,FALSE)/(D1468*10^9)</f>
        <v>6.0581251815859903E-2</v>
      </c>
      <c r="U1468" s="45">
        <f>VLOOKUP($A1468,LNG!$A$2:$H$1999,5,FALSE)/(E1468*10^9)</f>
        <v>-6.2133356631933992E-2</v>
      </c>
      <c r="V1468" s="45">
        <f>VLOOKUP($A1468,LNG!$A$2:$H$1999,6,FALSE)/(F1468*10^9)</f>
        <v>1.4915866784753195E-2</v>
      </c>
      <c r="W1468" s="45">
        <f>VLOOKUP($A1468,LNG!$A$2:$H$1999,7,FALSE)/(G1468*10^9)</f>
        <v>0.15662406467656914</v>
      </c>
      <c r="X1468" s="45">
        <f>VLOOKUP($A1468,'LNST năm'!$A$2:$I$2000,8,FALSE)</f>
        <v>19.593560623284727</v>
      </c>
      <c r="Y1468" s="45">
        <f>VLOOKUP($A1468,'LNST năm'!$A$2:$I$2000,9,FALSE)</f>
        <v>-0.40736586222268212</v>
      </c>
      <c r="Z1468" s="46" t="e">
        <f>VLOOKUP($A1468,LNG!$A$2:$H$1999,9,FALSE)</f>
        <v>#REF!</v>
      </c>
      <c r="AA1468" s="162" t="e">
        <f>VLOOKUP($A1468,'GIÁ CP'!$A$2:$D$2000,4,FALSE)/Z1468</f>
        <v>#REF!</v>
      </c>
    </row>
    <row r="1469" spans="1:27" hidden="1">
      <c r="A1469" s="18" t="s">
        <v>180</v>
      </c>
      <c r="B1469" s="18" t="s">
        <v>1859</v>
      </c>
      <c r="C1469" s="154" t="str">
        <f>VLOOKUP(A1469,'GIÁ CP'!$K$2:$M$2000,3,FALSE)</f>
        <v xml:space="preserve">Xây dựng </v>
      </c>
      <c r="D1469" s="43">
        <f>VLOOKUP($A1469,'Doanh thu'!$A$3:$Q$2000,9,FALSE)/1000000000</f>
        <v>308.24819629799998</v>
      </c>
      <c r="E1469" s="43">
        <f>VLOOKUP($A1469,'Doanh thu'!$A$3:$Q$2000,10,FALSE)/1000000000</f>
        <v>468.53073635599998</v>
      </c>
      <c r="F1469" s="43">
        <f>VLOOKUP($A1469,'Doanh thu'!$A$3:$Q$2000,11,FALSE)/1000000000</f>
        <v>328.09068145200001</v>
      </c>
      <c r="G1469" s="43">
        <f>VLOOKUP($A1469,'Doanh thu'!$A$3:$Q$2000,12,FALSE)/1000000000</f>
        <v>275.83907034399999</v>
      </c>
      <c r="H1469" s="43">
        <f>VLOOKUP($A1469,LNST!$A$3:$Q$1635,9,FALSE)/1000000000</f>
        <v>0.23062334800000001</v>
      </c>
      <c r="I1469" s="43">
        <f>VLOOKUP($A1469,LNST!$A$3:$Q$1635,10,FALSE)/1000000000</f>
        <v>6.2311700180000003</v>
      </c>
      <c r="J1469" s="43">
        <f>VLOOKUP($A1469,LNST!$A$3:$Q$1635,11,FALSE)/1000000000</f>
        <v>4.1446740240000004</v>
      </c>
      <c r="K1469" s="43">
        <f>VLOOKUP($A1469,LNST!$A$3:$Q$1635,12,FALSE)/1000000000</f>
        <v>2.2491017360000001</v>
      </c>
      <c r="L1469" s="45">
        <f>VLOOKUP($A1469,'Doanh thu'!$A$3:$Q$2000,14,FALSE)</f>
        <v>-0.16622633097963482</v>
      </c>
      <c r="M1469" s="45">
        <f>VLOOKUP($A1469,'Doanh thu'!$A$3:$Q$2000,15,FALSE)</f>
        <v>0.11891910964757742</v>
      </c>
      <c r="N1469" s="45">
        <f>VLOOKUP($A1469,'Doanh thu'!$A$3:$Q$2000,16,FALSE)</f>
        <v>-0.29660587557940854</v>
      </c>
      <c r="O1469" s="45">
        <f>VLOOKUP($A1469,'Doanh thu'!$A$3:$Q$2000,17,FALSE)</f>
        <v>-0.33634173608988743</v>
      </c>
      <c r="P1469" s="45">
        <f>VLOOKUP($A1469,LNST!$A$3:$R$1635,14,FALSE)</f>
        <v>-0.94798917680901151</v>
      </c>
      <c r="Q1469" s="45">
        <f>VLOOKUP($A1469,LNST!$A$3:$R$1635,15,FALSE)</f>
        <v>0.5868974122566144</v>
      </c>
      <c r="R1469" s="45">
        <f>VLOOKUP($A1469,LNST!$A$3:$R$1635,16,FALSE)</f>
        <v>-0.18050856395261849</v>
      </c>
      <c r="S1469" s="45">
        <f>VLOOKUP($A1469,LNST!$A$3:$R$1635,17,FALSE)</f>
        <v>-0.59702986352024234</v>
      </c>
      <c r="T1469" s="45">
        <f>VLOOKUP($A1469,LNG!$A$2:$H$1999,4,FALSE)/(D1469*10^9)</f>
        <v>9.1324873705944373E-2</v>
      </c>
      <c r="U1469" s="45">
        <f>VLOOKUP($A1469,LNG!$A$2:$H$1999,5,FALSE)/(E1469*10^9)</f>
        <v>9.3823265115736007E-2</v>
      </c>
      <c r="V1469" s="45">
        <f>VLOOKUP($A1469,LNG!$A$2:$H$1999,6,FALSE)/(F1469*10^9)</f>
        <v>0.11244311712156101</v>
      </c>
      <c r="W1469" s="45">
        <f>VLOOKUP($A1469,LNG!$A$2:$H$1999,7,FALSE)/(G1469*10^9)</f>
        <v>0.1137988373360351</v>
      </c>
      <c r="X1469" s="45">
        <f>VLOOKUP($A1469,'LNST năm'!$A$2:$I$2000,8,FALSE)</f>
        <v>-1.2211580237874097E-2</v>
      </c>
      <c r="Y1469" s="45">
        <f>VLOOKUP($A1469,'LNST năm'!$A$2:$I$2000,9,FALSE)</f>
        <v>3.7219630850254815E-2</v>
      </c>
      <c r="Z1469" s="46" t="e">
        <f>VLOOKUP($A1469,LNG!$A$2:$H$1999,9,FALSE)</f>
        <v>#REF!</v>
      </c>
      <c r="AA1469" s="162" t="e">
        <f>VLOOKUP($A1469,'GIÁ CP'!$A$2:$D$2000,4,FALSE)/Z1469</f>
        <v>#REF!</v>
      </c>
    </row>
    <row r="1470" spans="1:27" hidden="1">
      <c r="A1470" s="18" t="s">
        <v>850</v>
      </c>
      <c r="B1470" s="18" t="s">
        <v>3362</v>
      </c>
      <c r="C1470" s="154" t="str">
        <f>VLOOKUP(A1470,'GIÁ CP'!$K$2:$M$2000,3,FALSE)</f>
        <v xml:space="preserve">Thép và sản phẩm thép </v>
      </c>
      <c r="D1470" s="43">
        <f>VLOOKUP($A1470,'Doanh thu'!$A$3:$Q$2000,9,FALSE)/1000000000</f>
        <v>573.965979629</v>
      </c>
      <c r="E1470" s="43">
        <f>VLOOKUP($A1470,'Doanh thu'!$A$3:$Q$2000,10,FALSE)/1000000000</f>
        <v>43.346589074999997</v>
      </c>
      <c r="F1470" s="43">
        <f>VLOOKUP($A1470,'Doanh thu'!$A$3:$Q$2000,11,FALSE)/1000000000</f>
        <v>89.711269896000005</v>
      </c>
      <c r="G1470" s="43">
        <f>VLOOKUP($A1470,'Doanh thu'!$A$3:$Q$2000,12,FALSE)/1000000000</f>
        <v>45.6620445</v>
      </c>
      <c r="H1470" s="43">
        <f>VLOOKUP($A1470,LNST!$A$3:$Q$1635,9,FALSE)/1000000000</f>
        <v>1.930281302</v>
      </c>
      <c r="I1470" s="43">
        <f>VLOOKUP($A1470,LNST!$A$3:$Q$1635,10,FALSE)/1000000000</f>
        <v>-3.5418422490000001</v>
      </c>
      <c r="J1470" s="43">
        <f>VLOOKUP($A1470,LNST!$A$3:$Q$1635,11,FALSE)/1000000000</f>
        <v>-20.680353042</v>
      </c>
      <c r="K1470" s="43">
        <f>VLOOKUP($A1470,LNST!$A$3:$Q$1635,12,FALSE)/1000000000</f>
        <v>1.680553094</v>
      </c>
      <c r="L1470" s="45">
        <f>VLOOKUP($A1470,'Doanh thu'!$A$3:$Q$2000,14,FALSE)</f>
        <v>0.65156651698682511</v>
      </c>
      <c r="M1470" s="45">
        <f>VLOOKUP($A1470,'Doanh thu'!$A$3:$Q$2000,15,FALSE)</f>
        <v>-0.88683669183019986</v>
      </c>
      <c r="N1470" s="45">
        <f>VLOOKUP($A1470,'Doanh thu'!$A$3:$Q$2000,16,FALSE)</f>
        <v>-0.73976199622401451</v>
      </c>
      <c r="O1470" s="45">
        <f>VLOOKUP($A1470,'Doanh thu'!$A$3:$Q$2000,17,FALSE)</f>
        <v>-0.85296780731797361</v>
      </c>
      <c r="P1470" s="45">
        <f>VLOOKUP($A1470,LNST!$A$3:$R$1635,14,FALSE)</f>
        <v>1.9774367999214244</v>
      </c>
      <c r="Q1470" s="45">
        <f>VLOOKUP($A1470,LNST!$A$3:$R$1635,15,FALSE)</f>
        <v>-7.0224277017847878E-2</v>
      </c>
      <c r="R1470" s="45">
        <f>VLOOKUP($A1470,LNST!$A$3:$R$1635,16,FALSE)</f>
        <v>-9.1237373674799667</v>
      </c>
      <c r="S1470" s="45">
        <f>VLOOKUP($A1470,LNST!$A$3:$R$1635,17,FALSE)</f>
        <v>45.578362480128952</v>
      </c>
      <c r="T1470" s="45">
        <f>VLOOKUP($A1470,LNG!$A$2:$H$1999,4,FALSE)/(D1470*10^9)</f>
        <v>1.1865591757550045E-2</v>
      </c>
      <c r="U1470" s="45">
        <f>VLOOKUP($A1470,LNG!$A$2:$H$1999,5,FALSE)/(E1470*10^9)</f>
        <v>0.29524747289472858</v>
      </c>
      <c r="V1470" s="45">
        <f>VLOOKUP($A1470,LNG!$A$2:$H$1999,6,FALSE)/(F1470*10^9)</f>
        <v>2.3210603042559789E-2</v>
      </c>
      <c r="W1470" s="45">
        <f>VLOOKUP($A1470,LNG!$A$2:$H$1999,7,FALSE)/(G1470*10^9)</f>
        <v>-0.10055571940060634</v>
      </c>
      <c r="X1470" s="45">
        <f>VLOOKUP($A1470,'LNST năm'!$A$2:$I$2000,8,FALSE)</f>
        <v>-15.271965669776858</v>
      </c>
      <c r="Y1470" s="45">
        <f>VLOOKUP($A1470,'LNST năm'!$A$2:$I$2000,9,FALSE)</f>
        <v>-1.7982064354791258</v>
      </c>
      <c r="Z1470" s="46" t="e">
        <f>VLOOKUP($A1470,LNG!$A$2:$H$1999,9,FALSE)</f>
        <v>#REF!</v>
      </c>
      <c r="AA1470" s="162" t="e">
        <f>VLOOKUP($A1470,'GIÁ CP'!$A$2:$D$2000,4,FALSE)/Z1470</f>
        <v>#REF!</v>
      </c>
    </row>
    <row r="1471" spans="1:27" hidden="1">
      <c r="A1471" s="18" t="s">
        <v>64</v>
      </c>
      <c r="B1471" s="18" t="s">
        <v>1714</v>
      </c>
      <c r="C1471" s="154" t="str">
        <f>VLOOKUP(A1471,'GIÁ CP'!$K$2:$M$2000,3,FALSE)</f>
        <v xml:space="preserve">Nhựa, cao su &amp; sợi </v>
      </c>
      <c r="D1471" s="43">
        <f>VLOOKUP($A1471,'Doanh thu'!$A$3:$Q$2000,9,FALSE)/1000000000</f>
        <v>0</v>
      </c>
      <c r="E1471" s="43">
        <f>VLOOKUP($A1471,'Doanh thu'!$A$3:$Q$2000,10,FALSE)/1000000000</f>
        <v>0</v>
      </c>
      <c r="F1471" s="43">
        <f>VLOOKUP($A1471,'Doanh thu'!$A$3:$Q$2000,11,FALSE)/1000000000</f>
        <v>0</v>
      </c>
      <c r="G1471" s="43">
        <f>VLOOKUP($A1471,'Doanh thu'!$A$3:$Q$2000,12,FALSE)/1000000000</f>
        <v>0</v>
      </c>
      <c r="H1471" s="43">
        <f>VLOOKUP($A1471,LNST!$A$3:$Q$1635,9,FALSE)/1000000000</f>
        <v>0</v>
      </c>
      <c r="I1471" s="43">
        <f>VLOOKUP($A1471,LNST!$A$3:$Q$1635,10,FALSE)/1000000000</f>
        <v>0</v>
      </c>
      <c r="J1471" s="43">
        <f>VLOOKUP($A1471,LNST!$A$3:$Q$1635,11,FALSE)/1000000000</f>
        <v>0</v>
      </c>
      <c r="K1471" s="43">
        <f>VLOOKUP($A1471,LNST!$A$3:$Q$1635,12,FALSE)/1000000000</f>
        <v>0</v>
      </c>
      <c r="L1471" s="45">
        <f>VLOOKUP($A1471,'Doanh thu'!$A$3:$Q$2000,14,FALSE)</f>
        <v>-1</v>
      </c>
      <c r="M1471" s="45">
        <f>VLOOKUP($A1471,'Doanh thu'!$A$3:$Q$2000,15,FALSE)</f>
        <v>-1</v>
      </c>
      <c r="N1471" s="45" t="e">
        <f>VLOOKUP($A1471,'Doanh thu'!$A$3:$Q$2000,16,FALSE)</f>
        <v>#DIV/0!</v>
      </c>
      <c r="O1471" s="45" t="e">
        <f>VLOOKUP($A1471,'Doanh thu'!$A$3:$Q$2000,17,FALSE)</f>
        <v>#DIV/0!</v>
      </c>
      <c r="P1471" s="45">
        <f>VLOOKUP($A1471,LNST!$A$3:$R$1635,14,FALSE)</f>
        <v>1</v>
      </c>
      <c r="Q1471" s="45">
        <f>VLOOKUP($A1471,LNST!$A$3:$R$1635,15,FALSE)</f>
        <v>1</v>
      </c>
      <c r="R1471" s="45" t="e">
        <f>VLOOKUP($A1471,LNST!$A$3:$R$1635,16,FALSE)</f>
        <v>#DIV/0!</v>
      </c>
      <c r="S1471" s="45" t="e">
        <f>VLOOKUP($A1471,LNST!$A$3:$R$1635,17,FALSE)</f>
        <v>#DIV/0!</v>
      </c>
      <c r="T1471" s="45" t="e">
        <f>VLOOKUP($A1471,LNG!$A$2:$H$1999,4,FALSE)/(D1471*10^9)</f>
        <v>#DIV/0!</v>
      </c>
      <c r="U1471" s="45" t="e">
        <f>VLOOKUP($A1471,LNG!$A$2:$H$1999,5,FALSE)/(E1471*10^9)</f>
        <v>#DIV/0!</v>
      </c>
      <c r="V1471" s="45" t="e">
        <f>VLOOKUP($A1471,LNG!$A$2:$H$1999,6,FALSE)/(F1471*10^9)</f>
        <v>#DIV/0!</v>
      </c>
      <c r="W1471" s="45" t="e">
        <f>VLOOKUP($A1471,LNG!$A$2:$H$1999,7,FALSE)/(G1471*10^9)</f>
        <v>#DIV/0!</v>
      </c>
      <c r="X1471" s="45" t="e">
        <f>VLOOKUP($A1471,'LNST năm'!$A$2:$I$2000,8,FALSE)</f>
        <v>#DIV/0!</v>
      </c>
      <c r="Y1471" s="45">
        <f>VLOOKUP($A1471,'LNST năm'!$A$2:$I$2000,9,FALSE)</f>
        <v>-1</v>
      </c>
      <c r="Z1471" s="46" t="e">
        <f>VLOOKUP($A1471,LNG!$A$2:$H$1999,9,FALSE)</f>
        <v>#REF!</v>
      </c>
      <c r="AA1471" s="162" t="e">
        <f>VLOOKUP($A1471,'GIÁ CP'!$A$2:$D$2000,4,FALSE)/Z1471</f>
        <v>#REF!</v>
      </c>
    </row>
    <row r="1472" spans="1:27">
      <c r="A1472" s="18" t="s">
        <v>874</v>
      </c>
      <c r="B1472" s="18" t="s">
        <v>3425</v>
      </c>
      <c r="C1472" s="154" t="str">
        <f>VLOOKUP(A1472,'GIÁ CP'!$K$2:$M$2000,3,FALSE)</f>
        <v xml:space="preserve">Thực phẩm </v>
      </c>
      <c r="D1472" s="43">
        <f>VLOOKUP($A1472,'Doanh thu'!$A$3:$Q$2000,9,FALSE)/1000000000</f>
        <v>660.18814853000003</v>
      </c>
      <c r="E1472" s="43">
        <f>VLOOKUP($A1472,'Doanh thu'!$A$3:$Q$2000,10,FALSE)/1000000000</f>
        <v>728.83503776999999</v>
      </c>
      <c r="F1472" s="43">
        <f>VLOOKUP($A1472,'Doanh thu'!$A$3:$Q$2000,11,FALSE)/1000000000</f>
        <v>772.82593783899995</v>
      </c>
      <c r="G1472" s="43">
        <f>VLOOKUP($A1472,'Doanh thu'!$A$3:$Q$2000,12,FALSE)/1000000000</f>
        <v>748.44072064500006</v>
      </c>
      <c r="H1472" s="43">
        <f>VLOOKUP($A1472,LNST!$A$3:$Q$1635,9,FALSE)/1000000000</f>
        <v>15.037758256</v>
      </c>
      <c r="I1472" s="43">
        <f>VLOOKUP($A1472,LNST!$A$3:$Q$1635,10,FALSE)/1000000000</f>
        <v>20.225771539</v>
      </c>
      <c r="J1472" s="43">
        <f>VLOOKUP($A1472,LNST!$A$3:$Q$1635,11,FALSE)/1000000000</f>
        <v>28.226392350000001</v>
      </c>
      <c r="K1472" s="43">
        <f>VLOOKUP($A1472,LNST!$A$3:$Q$1635,12,FALSE)/1000000000</f>
        <v>22.017515323000001</v>
      </c>
      <c r="L1472" s="45">
        <f>VLOOKUP($A1472,'Doanh thu'!$A$3:$Q$2000,14,FALSE)</f>
        <v>-8.4222889314938834E-2</v>
      </c>
      <c r="M1472" s="45">
        <f>VLOOKUP($A1472,'Doanh thu'!$A$3:$Q$2000,15,FALSE)</f>
        <v>-4.4726272276807567E-2</v>
      </c>
      <c r="N1472" s="45">
        <f>VLOOKUP($A1472,'Doanh thu'!$A$3:$Q$2000,16,FALSE)</f>
        <v>-5.2990033481574016E-2</v>
      </c>
      <c r="O1472" s="45">
        <f>VLOOKUP($A1472,'Doanh thu'!$A$3:$Q$2000,17,FALSE)</f>
        <v>-1.4840410978993487E-2</v>
      </c>
      <c r="P1472" s="45">
        <f>VLOOKUP($A1472,LNST!$A$3:$R$1635,14,FALSE)</f>
        <v>-0.4367589921713223</v>
      </c>
      <c r="Q1472" s="45">
        <f>VLOOKUP($A1472,LNST!$A$3:$R$1635,15,FALSE)</f>
        <v>-0.38886409833663249</v>
      </c>
      <c r="R1472" s="45">
        <f>VLOOKUP($A1472,LNST!$A$3:$R$1635,16,FALSE)</f>
        <v>0.26160258332630915</v>
      </c>
      <c r="S1472" s="45">
        <f>VLOOKUP($A1472,LNST!$A$3:$R$1635,17,FALSE)</f>
        <v>0.18587245156374682</v>
      </c>
      <c r="T1472" s="45">
        <f>VLOOKUP($A1472,LNG!$A$2:$H$1999,4,FALSE)/(D1472*10^9)</f>
        <v>0.26070897733508575</v>
      </c>
      <c r="U1472" s="45">
        <f>VLOOKUP($A1472,LNG!$A$2:$H$1999,5,FALSE)/(E1472*10^9)</f>
        <v>0.18238805806005892</v>
      </c>
      <c r="V1472" s="45">
        <f>VLOOKUP($A1472,LNG!$A$2:$H$1999,6,FALSE)/(F1472*10^9)</f>
        <v>0.22147288573492099</v>
      </c>
      <c r="W1472" s="45">
        <f>VLOOKUP($A1472,LNG!$A$2:$H$1999,7,FALSE)/(G1472*10^9)</f>
        <v>0.25232478681578219</v>
      </c>
      <c r="X1472" s="45">
        <f>VLOOKUP($A1472,'LNST năm'!$A$2:$I$2000,8,FALSE)</f>
        <v>-1</v>
      </c>
      <c r="Y1472" s="45">
        <f>VLOOKUP($A1472,'LNST năm'!$A$2:$I$2000,9,FALSE)</f>
        <v>-1</v>
      </c>
      <c r="Z1472" s="46" t="e">
        <f>VLOOKUP($A1472,LNG!$A$2:$H$1999,9,FALSE)</f>
        <v>#REF!</v>
      </c>
      <c r="AA1472" s="162" t="e">
        <f>VLOOKUP($A1472,'GIÁ CP'!$A$2:$D$2000,4,FALSE)/Z1472</f>
        <v>#REF!</v>
      </c>
    </row>
    <row r="1473" spans="1:27" hidden="1">
      <c r="A1473" s="18" t="s">
        <v>381</v>
      </c>
      <c r="B1473" s="18" t="s">
        <v>2088</v>
      </c>
      <c r="C1473" s="154" t="str">
        <f>VLOOKUP(A1473,'GIÁ CP'!$K$2:$M$2000,3,FALSE)</f>
        <v xml:space="preserve">Môi giới chứng khoán </v>
      </c>
      <c r="D1473" s="43">
        <f>VLOOKUP($A1473,'Doanh thu'!$A$3:$Q$2000,9,FALSE)/1000000000</f>
        <v>269.23102018700001</v>
      </c>
      <c r="E1473" s="43">
        <f>VLOOKUP($A1473,'Doanh thu'!$A$3:$Q$2000,10,FALSE)/1000000000</f>
        <v>377.50156449399998</v>
      </c>
      <c r="F1473" s="43">
        <f>VLOOKUP($A1473,'Doanh thu'!$A$3:$Q$2000,11,FALSE)/1000000000</f>
        <v>275.92713787299999</v>
      </c>
      <c r="G1473" s="43">
        <f>VLOOKUP($A1473,'Doanh thu'!$A$3:$Q$2000,12,FALSE)/1000000000</f>
        <v>282.49545911600001</v>
      </c>
      <c r="H1473" s="43">
        <f>VLOOKUP($A1473,LNST!$A$3:$Q$1635,9,FALSE)/1000000000</f>
        <v>71.137854427999997</v>
      </c>
      <c r="I1473" s="43">
        <f>VLOOKUP($A1473,LNST!$A$3:$Q$1635,10,FALSE)/1000000000</f>
        <v>81.169694567999997</v>
      </c>
      <c r="J1473" s="43">
        <f>VLOOKUP($A1473,LNST!$A$3:$Q$1635,11,FALSE)/1000000000</f>
        <v>31.092490343000001</v>
      </c>
      <c r="K1473" s="43">
        <f>VLOOKUP($A1473,LNST!$A$3:$Q$1635,12,FALSE)/1000000000</f>
        <v>20.945418717999999</v>
      </c>
      <c r="L1473" s="45">
        <f>VLOOKUP($A1473,'Doanh thu'!$A$3:$Q$2000,14,FALSE)</f>
        <v>-0.14980006975641585</v>
      </c>
      <c r="M1473" s="45">
        <f>VLOOKUP($A1473,'Doanh thu'!$A$3:$Q$2000,15,FALSE)</f>
        <v>0.8994695156803395</v>
      </c>
      <c r="N1473" s="45">
        <f>VLOOKUP($A1473,'Doanh thu'!$A$3:$Q$2000,16,FALSE)</f>
        <v>0.15188740935624423</v>
      </c>
      <c r="O1473" s="45">
        <f>VLOOKUP($A1473,'Doanh thu'!$A$3:$Q$2000,17,FALSE)</f>
        <v>0.5818958969492094</v>
      </c>
      <c r="P1473" s="45">
        <f>VLOOKUP($A1473,LNST!$A$3:$R$1635,14,FALSE)</f>
        <v>0.50192180679414822</v>
      </c>
      <c r="Q1473" s="45">
        <f>VLOOKUP($A1473,LNST!$A$3:$R$1635,15,FALSE)</f>
        <v>1.2795196135376929</v>
      </c>
      <c r="R1473" s="45">
        <f>VLOOKUP($A1473,LNST!$A$3:$R$1635,16,FALSE)</f>
        <v>-0.50550268442786372</v>
      </c>
      <c r="S1473" s="45">
        <f>VLOOKUP($A1473,LNST!$A$3:$R$1635,17,FALSE)</f>
        <v>-0.49059406917830978</v>
      </c>
      <c r="T1473" s="45">
        <f>VLOOKUP($A1473,LNG!$A$2:$H$1999,4,FALSE)/(D1473*10^9)</f>
        <v>0.43560143699096238</v>
      </c>
      <c r="U1473" s="45">
        <f>VLOOKUP($A1473,LNG!$A$2:$H$1999,5,FALSE)/(E1473*10^9)</f>
        <v>0.42869017235972845</v>
      </c>
      <c r="V1473" s="45">
        <f>VLOOKUP($A1473,LNG!$A$2:$H$1999,6,FALSE)/(F1473*10^9)</f>
        <v>0.75183364257734908</v>
      </c>
      <c r="W1473" s="45">
        <f>VLOOKUP($A1473,LNG!$A$2:$H$1999,7,FALSE)/(G1473*10^9)</f>
        <v>0.4617918386873332</v>
      </c>
      <c r="X1473" s="45">
        <f>VLOOKUP($A1473,'LNST năm'!$A$2:$I$2000,8,FALSE)</f>
        <v>0.12443572871404018</v>
      </c>
      <c r="Y1473" s="45">
        <f>VLOOKUP($A1473,'LNST năm'!$A$2:$I$2000,9,FALSE)</f>
        <v>0.15246076902692729</v>
      </c>
      <c r="Z1473" s="46" t="e">
        <f>VLOOKUP($A1473,LNG!$A$2:$H$1999,9,FALSE)</f>
        <v>#REF!</v>
      </c>
      <c r="AA1473" s="162" t="e">
        <f>VLOOKUP($A1473,'GIÁ CP'!$A$2:$D$2000,4,FALSE)/Z1473</f>
        <v>#REF!</v>
      </c>
    </row>
    <row r="1474" spans="1:27" hidden="1">
      <c r="A1474" s="18" t="s">
        <v>1038</v>
      </c>
      <c r="B1474" s="18" t="s">
        <v>2542</v>
      </c>
      <c r="C1474" s="154" t="str">
        <f>VLOOKUP(A1474,'GIÁ CP'!$K$2:$M$2000,3,FALSE)</f>
        <v xml:space="preserve">Giải trí &amp; Truyền thông </v>
      </c>
      <c r="D1474" s="43" t="e">
        <f>VLOOKUP($A1474,'Doanh thu'!$A$3:$Q$2000,9,FALSE)/1000000000</f>
        <v>#N/A</v>
      </c>
      <c r="E1474" s="43" t="e">
        <f>VLOOKUP($A1474,'Doanh thu'!$A$3:$Q$2000,10,FALSE)/1000000000</f>
        <v>#N/A</v>
      </c>
      <c r="F1474" s="43" t="e">
        <f>VLOOKUP($A1474,'Doanh thu'!$A$3:$Q$2000,11,FALSE)/1000000000</f>
        <v>#N/A</v>
      </c>
      <c r="G1474" s="43" t="e">
        <f>VLOOKUP($A1474,'Doanh thu'!$A$3:$Q$2000,12,FALSE)/1000000000</f>
        <v>#N/A</v>
      </c>
      <c r="H1474" s="43" t="e">
        <f>VLOOKUP($A1474,LNST!$A$3:$Q$1635,9,FALSE)/1000000000</f>
        <v>#N/A</v>
      </c>
      <c r="I1474" s="43" t="e">
        <f>VLOOKUP($A1474,LNST!$A$3:$Q$1635,10,FALSE)/1000000000</f>
        <v>#N/A</v>
      </c>
      <c r="J1474" s="43" t="e">
        <f>VLOOKUP($A1474,LNST!$A$3:$Q$1635,11,FALSE)/1000000000</f>
        <v>#N/A</v>
      </c>
      <c r="K1474" s="43" t="e">
        <f>VLOOKUP($A1474,LNST!$A$3:$Q$1635,12,FALSE)/1000000000</f>
        <v>#N/A</v>
      </c>
      <c r="L1474" s="45" t="e">
        <f>VLOOKUP($A1474,'Doanh thu'!$A$3:$Q$2000,14,FALSE)</f>
        <v>#N/A</v>
      </c>
      <c r="M1474" s="45" t="e">
        <f>VLOOKUP($A1474,'Doanh thu'!$A$3:$Q$2000,15,FALSE)</f>
        <v>#N/A</v>
      </c>
      <c r="N1474" s="45" t="e">
        <f>VLOOKUP($A1474,'Doanh thu'!$A$3:$Q$2000,16,FALSE)</f>
        <v>#N/A</v>
      </c>
      <c r="O1474" s="45" t="e">
        <f>VLOOKUP($A1474,'Doanh thu'!$A$3:$Q$2000,17,FALSE)</f>
        <v>#N/A</v>
      </c>
      <c r="P1474" s="45" t="e">
        <f>VLOOKUP($A1474,LNST!$A$3:$R$1635,14,FALSE)</f>
        <v>#N/A</v>
      </c>
      <c r="Q1474" s="45" t="e">
        <f>VLOOKUP($A1474,LNST!$A$3:$R$1635,15,FALSE)</f>
        <v>#N/A</v>
      </c>
      <c r="R1474" s="45" t="e">
        <f>VLOOKUP($A1474,LNST!$A$3:$R$1635,16,FALSE)</f>
        <v>#N/A</v>
      </c>
      <c r="S1474" s="45" t="e">
        <f>VLOOKUP($A1474,LNST!$A$3:$R$1635,17,FALSE)</f>
        <v>#N/A</v>
      </c>
      <c r="T1474" s="45" t="e">
        <f>VLOOKUP($A1474,LNG!$A$2:$H$1999,4,FALSE)/(D1474*10^9)</f>
        <v>#N/A</v>
      </c>
      <c r="U1474" s="45" t="e">
        <f>VLOOKUP($A1474,LNG!$A$2:$H$1999,5,FALSE)/(E1474*10^9)</f>
        <v>#N/A</v>
      </c>
      <c r="V1474" s="45" t="e">
        <f>VLOOKUP($A1474,LNG!$A$2:$H$1999,6,FALSE)/(F1474*10^9)</f>
        <v>#N/A</v>
      </c>
      <c r="W1474" s="45" t="e">
        <f>VLOOKUP($A1474,LNG!$A$2:$H$1999,7,FALSE)/(G1474*10^9)</f>
        <v>#N/A</v>
      </c>
      <c r="X1474" s="45" t="e">
        <f>VLOOKUP($A1474,'LNST năm'!$A$2:$I$2000,8,FALSE)</f>
        <v>#N/A</v>
      </c>
      <c r="Y1474" s="45" t="e">
        <f>VLOOKUP($A1474,'LNST năm'!$A$2:$I$2000,9,FALSE)</f>
        <v>#N/A</v>
      </c>
      <c r="Z1474" s="46" t="e">
        <f>VLOOKUP($A1474,LNG!$A$2:$H$1999,9,FALSE)</f>
        <v>#N/A</v>
      </c>
      <c r="AA1474" s="162" t="e">
        <f>VLOOKUP($A1474,'GIÁ CP'!$A$2:$D$2000,4,FALSE)/Z1474</f>
        <v>#N/A</v>
      </c>
    </row>
    <row r="1475" spans="1:27" hidden="1">
      <c r="A1475" s="18" t="s">
        <v>3496</v>
      </c>
      <c r="B1475" s="18" t="s">
        <v>3497</v>
      </c>
      <c r="C1475" s="154" t="str">
        <f>VLOOKUP(A1475,'GIÁ CP'!$K$2:$M$2000,3,FALSE)</f>
        <v xml:space="preserve">Xây dựng </v>
      </c>
      <c r="D1475" s="43">
        <f>VLOOKUP($A1475,'Doanh thu'!$A$3:$Q$2000,9,FALSE)/1000000000</f>
        <v>44.202915474999998</v>
      </c>
      <c r="E1475" s="43">
        <f>VLOOKUP($A1475,'Doanh thu'!$A$3:$Q$2000,10,FALSE)/1000000000</f>
        <v>43.372322564000001</v>
      </c>
      <c r="F1475" s="43">
        <f>VLOOKUP($A1475,'Doanh thu'!$A$3:$Q$2000,11,FALSE)/1000000000</f>
        <v>131.55974308899999</v>
      </c>
      <c r="G1475" s="43">
        <f>VLOOKUP($A1475,'Doanh thu'!$A$3:$Q$2000,12,FALSE)/1000000000</f>
        <v>16.623153120000001</v>
      </c>
      <c r="H1475" s="43">
        <f>VLOOKUP($A1475,LNST!$A$3:$Q$1635,9,FALSE)/1000000000</f>
        <v>-226.45260780500001</v>
      </c>
      <c r="I1475" s="43">
        <f>VLOOKUP($A1475,LNST!$A$3:$Q$1635,10,FALSE)/1000000000</f>
        <v>-368.02204484100002</v>
      </c>
      <c r="J1475" s="43">
        <f>VLOOKUP($A1475,LNST!$A$3:$Q$1635,11,FALSE)/1000000000</f>
        <v>-13.510775344000001</v>
      </c>
      <c r="K1475" s="43">
        <f>VLOOKUP($A1475,LNST!$A$3:$Q$1635,12,FALSE)/1000000000</f>
        <v>-45.636275025000003</v>
      </c>
      <c r="L1475" s="45">
        <f>VLOOKUP($A1475,'Doanh thu'!$A$3:$Q$2000,14,FALSE)</f>
        <v>0.32124935918069242</v>
      </c>
      <c r="M1475" s="45">
        <f>VLOOKUP($A1475,'Doanh thu'!$A$3:$Q$2000,15,FALSE)</f>
        <v>0.67938506556726508</v>
      </c>
      <c r="N1475" s="45">
        <f>VLOOKUP($A1475,'Doanh thu'!$A$3:$Q$2000,16,FALSE)</f>
        <v>-0.29586617025774709</v>
      </c>
      <c r="O1475" s="45">
        <f>VLOOKUP($A1475,'Doanh thu'!$A$3:$Q$2000,17,FALSE)</f>
        <v>-0.77680516989447512</v>
      </c>
      <c r="P1475" s="45">
        <f>VLOOKUP($A1475,LNST!$A$3:$R$1635,14,FALSE)</f>
        <v>-0.98828312490485182</v>
      </c>
      <c r="Q1475" s="45">
        <f>VLOOKUP($A1475,LNST!$A$3:$R$1635,15,FALSE)</f>
        <v>-5.9475898904995743</v>
      </c>
      <c r="R1475" s="45">
        <f>VLOOKUP($A1475,LNST!$A$3:$R$1635,16,FALSE)</f>
        <v>0.9507666197263136</v>
      </c>
      <c r="S1475" s="45">
        <f>VLOOKUP($A1475,LNST!$A$3:$R$1635,17,FALSE)</f>
        <v>0.60966232625915195</v>
      </c>
      <c r="T1475" s="45">
        <f>VLOOKUP($A1475,LNG!$A$2:$H$1999,4,FALSE)/(D1475*10^9)</f>
        <v>-1.388434427016717</v>
      </c>
      <c r="U1475" s="45">
        <f>VLOOKUP($A1475,LNG!$A$2:$H$1999,5,FALSE)/(E1475*10^9)</f>
        <v>0.16912621866573832</v>
      </c>
      <c r="V1475" s="45">
        <f>VLOOKUP($A1475,LNG!$A$2:$H$1999,6,FALSE)/(F1475*10^9)</f>
        <v>0.11152918731434358</v>
      </c>
      <c r="W1475" s="45">
        <f>VLOOKUP($A1475,LNG!$A$2:$H$1999,7,FALSE)/(G1475*10^9)</f>
        <v>0.83141072191483234</v>
      </c>
      <c r="X1475" s="45">
        <f>VLOOKUP($A1475,'LNST năm'!$A$2:$I$2000,8,FALSE)</f>
        <v>1</v>
      </c>
      <c r="Y1475" s="45">
        <f>VLOOKUP($A1475,'LNST năm'!$A$2:$I$2000,9,FALSE)</f>
        <v>-1</v>
      </c>
      <c r="Z1475" s="46" t="e">
        <f>VLOOKUP($A1475,LNG!$A$2:$H$1999,9,FALSE)</f>
        <v>#REF!</v>
      </c>
      <c r="AA1475" s="162" t="e">
        <f>VLOOKUP($A1475,'GIÁ CP'!$A$2:$D$2000,4,FALSE)/Z1475</f>
        <v>#REF!</v>
      </c>
    </row>
    <row r="1476" spans="1:27" hidden="1">
      <c r="A1476" s="18" t="s">
        <v>358</v>
      </c>
      <c r="B1476" s="18" t="s">
        <v>2061</v>
      </c>
      <c r="C1476" s="154" t="str">
        <f>VLOOKUP(A1476,'GIÁ CP'!$K$2:$M$2000,3,FALSE)</f>
        <v xml:space="preserve">Sách, ấn bản &amp; sản phẩm văn hóa </v>
      </c>
      <c r="D1476" s="43">
        <f>VLOOKUP($A1476,'Doanh thu'!$A$3:$Q$2000,9,FALSE)/1000000000</f>
        <v>64.144848633999999</v>
      </c>
      <c r="E1476" s="43">
        <f>VLOOKUP($A1476,'Doanh thu'!$A$3:$Q$2000,10,FALSE)/1000000000</f>
        <v>130.284674196</v>
      </c>
      <c r="F1476" s="43">
        <f>VLOOKUP($A1476,'Doanh thu'!$A$3:$Q$2000,11,FALSE)/1000000000</f>
        <v>112.922717181</v>
      </c>
      <c r="G1476" s="43">
        <f>VLOOKUP($A1476,'Doanh thu'!$A$3:$Q$2000,12,FALSE)/1000000000</f>
        <v>64.054165393000005</v>
      </c>
      <c r="H1476" s="43">
        <f>VLOOKUP($A1476,LNST!$A$3:$Q$1635,9,FALSE)/1000000000</f>
        <v>1.5719347450000001</v>
      </c>
      <c r="I1476" s="43">
        <f>VLOOKUP($A1476,LNST!$A$3:$Q$1635,10,FALSE)/1000000000</f>
        <v>3.1464730749999998</v>
      </c>
      <c r="J1476" s="43">
        <f>VLOOKUP($A1476,LNST!$A$3:$Q$1635,11,FALSE)/1000000000</f>
        <v>5.3842510380000004</v>
      </c>
      <c r="K1476" s="43">
        <f>VLOOKUP($A1476,LNST!$A$3:$Q$1635,12,FALSE)/1000000000</f>
        <v>1.6919378009999999</v>
      </c>
      <c r="L1476" s="45">
        <f>VLOOKUP($A1476,'Doanh thu'!$A$3:$Q$2000,14,FALSE)</f>
        <v>-0.28359325396720497</v>
      </c>
      <c r="M1476" s="45">
        <f>VLOOKUP($A1476,'Doanh thu'!$A$3:$Q$2000,15,FALSE)</f>
        <v>-2.1297259939962468E-2</v>
      </c>
      <c r="N1476" s="45">
        <f>VLOOKUP($A1476,'Doanh thu'!$A$3:$Q$2000,16,FALSE)</f>
        <v>-8.4613546155443142E-3</v>
      </c>
      <c r="O1476" s="45">
        <f>VLOOKUP($A1476,'Doanh thu'!$A$3:$Q$2000,17,FALSE)</f>
        <v>6.8718864732810289E-2</v>
      </c>
      <c r="P1476" s="45">
        <f>VLOOKUP($A1476,LNST!$A$3:$R$1635,14,FALSE)</f>
        <v>-0.52449931198107935</v>
      </c>
      <c r="Q1476" s="45">
        <f>VLOOKUP($A1476,LNST!$A$3:$R$1635,15,FALSE)</f>
        <v>-0.22630968652571179</v>
      </c>
      <c r="R1476" s="45">
        <f>VLOOKUP($A1476,LNST!$A$3:$R$1635,16,FALSE)</f>
        <v>0.13185655336326377</v>
      </c>
      <c r="S1476" s="45">
        <f>VLOOKUP($A1476,LNST!$A$3:$R$1635,17,FALSE)</f>
        <v>0.16524413226874865</v>
      </c>
      <c r="T1476" s="45">
        <f>VLOOKUP($A1476,LNG!$A$2:$H$1999,4,FALSE)/(D1476*10^9)</f>
        <v>0.34441233465301185</v>
      </c>
      <c r="U1476" s="45">
        <f>VLOOKUP($A1476,LNG!$A$2:$H$1999,5,FALSE)/(E1476*10^9)</f>
        <v>0.18675090757334067</v>
      </c>
      <c r="V1476" s="45">
        <f>VLOOKUP($A1476,LNG!$A$2:$H$1999,6,FALSE)/(F1476*10^9)</f>
        <v>0.32597595122510514</v>
      </c>
      <c r="W1476" s="45">
        <f>VLOOKUP($A1476,LNG!$A$2:$H$1999,7,FALSE)/(G1476*10^9)</f>
        <v>0.90694782148154607</v>
      </c>
      <c r="X1476" s="45">
        <f>VLOOKUP($A1476,'LNST năm'!$A$2:$I$2000,8,FALSE)</f>
        <v>-0.17241732472348895</v>
      </c>
      <c r="Y1476" s="45">
        <f>VLOOKUP($A1476,'LNST năm'!$A$2:$I$2000,9,FALSE)</f>
        <v>-4.2248134539073612E-2</v>
      </c>
      <c r="Z1476" s="46" t="e">
        <f>VLOOKUP($A1476,LNG!$A$2:$H$1999,9,FALSE)</f>
        <v>#REF!</v>
      </c>
      <c r="AA1476" s="162" t="e">
        <f>VLOOKUP($A1476,'GIÁ CP'!$A$2:$D$2000,4,FALSE)/Z1476</f>
        <v>#REF!</v>
      </c>
    </row>
    <row r="1477" spans="1:27" hidden="1">
      <c r="A1477" s="18" t="s">
        <v>132</v>
      </c>
      <c r="B1477" s="18" t="s">
        <v>1806</v>
      </c>
      <c r="C1477" s="154" t="str">
        <f>VLOOKUP(A1477,'GIÁ CP'!$K$2:$M$2000,3,FALSE)</f>
        <v xml:space="preserve">Bất động sản </v>
      </c>
      <c r="D1477" s="43">
        <f>VLOOKUP($A1477,'Doanh thu'!$A$3:$Q$2000,9,FALSE)/1000000000</f>
        <v>589.76716965100002</v>
      </c>
      <c r="E1477" s="43">
        <f>VLOOKUP($A1477,'Doanh thu'!$A$3:$Q$2000,10,FALSE)/1000000000</f>
        <v>712.51005836599995</v>
      </c>
      <c r="F1477" s="43">
        <f>VLOOKUP($A1477,'Doanh thu'!$A$3:$Q$2000,11,FALSE)/1000000000</f>
        <v>885.68135165499996</v>
      </c>
      <c r="G1477" s="43">
        <f>VLOOKUP($A1477,'Doanh thu'!$A$3:$Q$2000,12,FALSE)/1000000000</f>
        <v>683.89989086499997</v>
      </c>
      <c r="H1477" s="43">
        <f>VLOOKUP($A1477,LNST!$A$3:$Q$1635,9,FALSE)/1000000000</f>
        <v>-18.371290188</v>
      </c>
      <c r="I1477" s="43">
        <f>VLOOKUP($A1477,LNST!$A$3:$Q$1635,10,FALSE)/1000000000</f>
        <v>284.98507618999997</v>
      </c>
      <c r="J1477" s="43">
        <f>VLOOKUP($A1477,LNST!$A$3:$Q$1635,11,FALSE)/1000000000</f>
        <v>348.70978803899999</v>
      </c>
      <c r="K1477" s="43">
        <f>VLOOKUP($A1477,LNST!$A$3:$Q$1635,12,FALSE)/1000000000</f>
        <v>49.951256284000003</v>
      </c>
      <c r="L1477" s="45">
        <f>VLOOKUP($A1477,'Doanh thu'!$A$3:$Q$2000,14,FALSE)</f>
        <v>7.2422684855766584E-2</v>
      </c>
      <c r="M1477" s="45">
        <f>VLOOKUP($A1477,'Doanh thu'!$A$3:$Q$2000,15,FALSE)</f>
        <v>0.25681668126958301</v>
      </c>
      <c r="N1477" s="45">
        <f>VLOOKUP($A1477,'Doanh thu'!$A$3:$Q$2000,16,FALSE)</f>
        <v>0.17626289058523431</v>
      </c>
      <c r="O1477" s="45">
        <f>VLOOKUP($A1477,'Doanh thu'!$A$3:$Q$2000,17,FALSE)</f>
        <v>0.14253360823675917</v>
      </c>
      <c r="P1477" s="45">
        <f>VLOOKUP($A1477,LNST!$A$3:$R$1635,14,FALSE)</f>
        <v>-1.28746193128085</v>
      </c>
      <c r="Q1477" s="45">
        <f>VLOOKUP($A1477,LNST!$A$3:$R$1635,15,FALSE)</f>
        <v>1.0710281045712415</v>
      </c>
      <c r="R1477" s="45">
        <f>VLOOKUP($A1477,LNST!$A$3:$R$1635,16,FALSE)</f>
        <v>5.6773909520181327</v>
      </c>
      <c r="S1477" s="45">
        <f>VLOOKUP($A1477,LNST!$A$3:$R$1635,17,FALSE)</f>
        <v>-0.67787244946521219</v>
      </c>
      <c r="T1477" s="45">
        <f>VLOOKUP($A1477,LNG!$A$2:$H$1999,4,FALSE)/(D1477*10^9)</f>
        <v>0.67968210578796551</v>
      </c>
      <c r="U1477" s="45">
        <f>VLOOKUP($A1477,LNG!$A$2:$H$1999,5,FALSE)/(E1477*10^9)</f>
        <v>0.35047777847891814</v>
      </c>
      <c r="V1477" s="45">
        <f>VLOOKUP($A1477,LNG!$A$2:$H$1999,6,FALSE)/(F1477*10^9)</f>
        <v>0.55938270356175124</v>
      </c>
      <c r="W1477" s="45">
        <f>VLOOKUP($A1477,LNG!$A$2:$H$1999,7,FALSE)/(G1477*10^9)</f>
        <v>0.87731025374945837</v>
      </c>
      <c r="X1477" s="45">
        <f>VLOOKUP($A1477,'LNST năm'!$A$2:$I$2000,8,FALSE)</f>
        <v>1.025688076057736</v>
      </c>
      <c r="Y1477" s="45">
        <f>VLOOKUP($A1477,'LNST năm'!$A$2:$I$2000,9,FALSE)</f>
        <v>-0.13643891465617097</v>
      </c>
      <c r="Z1477" s="46" t="e">
        <f>VLOOKUP($A1477,LNG!$A$2:$H$1999,9,FALSE)</f>
        <v>#REF!</v>
      </c>
      <c r="AA1477" s="162" t="e">
        <f>VLOOKUP($A1477,'GIÁ CP'!$A$2:$D$2000,4,FALSE)/Z1477</f>
        <v>#REF!</v>
      </c>
    </row>
    <row r="1478" spans="1:27" hidden="1">
      <c r="A1478" s="18" t="s">
        <v>683</v>
      </c>
      <c r="B1478" s="18" t="s">
        <v>2396</v>
      </c>
      <c r="C1478" s="154" t="str">
        <f>VLOOKUP(A1478,'GIÁ CP'!$K$2:$M$2000,3,FALSE)</f>
        <v xml:space="preserve">Vật liệu xây dựng &amp; Nội thất </v>
      </c>
      <c r="D1478" s="43">
        <f>VLOOKUP($A1478,'Doanh thu'!$A$3:$Q$2000,9,FALSE)/1000000000</f>
        <v>291.42833570599998</v>
      </c>
      <c r="E1478" s="43">
        <f>VLOOKUP($A1478,'Doanh thu'!$A$3:$Q$2000,10,FALSE)/1000000000</f>
        <v>277.66213908499998</v>
      </c>
      <c r="F1478" s="43">
        <f>VLOOKUP($A1478,'Doanh thu'!$A$3:$Q$2000,11,FALSE)/1000000000</f>
        <v>288.94858114700003</v>
      </c>
      <c r="G1478" s="43">
        <f>VLOOKUP($A1478,'Doanh thu'!$A$3:$Q$2000,12,FALSE)/1000000000</f>
        <v>214.73081644499999</v>
      </c>
      <c r="H1478" s="43">
        <f>VLOOKUP($A1478,LNST!$A$3:$Q$1635,9,FALSE)/1000000000</f>
        <v>10.643688776999999</v>
      </c>
      <c r="I1478" s="43">
        <f>VLOOKUP($A1478,LNST!$A$3:$Q$1635,10,FALSE)/1000000000</f>
        <v>9.9508062479999992</v>
      </c>
      <c r="J1478" s="43">
        <f>VLOOKUP($A1478,LNST!$A$3:$Q$1635,11,FALSE)/1000000000</f>
        <v>9.0105153120000008</v>
      </c>
      <c r="K1478" s="43">
        <f>VLOOKUP($A1478,LNST!$A$3:$Q$1635,12,FALSE)/1000000000</f>
        <v>7.2557731050000003</v>
      </c>
      <c r="L1478" s="45">
        <f>VLOOKUP($A1478,'Doanh thu'!$A$3:$Q$2000,14,FALSE)</f>
        <v>4.602465860018363E-3</v>
      </c>
      <c r="M1478" s="45">
        <f>VLOOKUP($A1478,'Doanh thu'!$A$3:$Q$2000,15,FALSE)</f>
        <v>-1.3863876168193155E-2</v>
      </c>
      <c r="N1478" s="45">
        <f>VLOOKUP($A1478,'Doanh thu'!$A$3:$Q$2000,16,FALSE)</f>
        <v>-0.13875078339274</v>
      </c>
      <c r="O1478" s="45">
        <f>VLOOKUP($A1478,'Doanh thu'!$A$3:$Q$2000,17,FALSE)</f>
        <v>-0.14519350190357808</v>
      </c>
      <c r="P1478" s="45">
        <f>VLOOKUP($A1478,LNST!$A$3:$R$1635,14,FALSE)</f>
        <v>2.0815574151402769</v>
      </c>
      <c r="Q1478" s="45">
        <f>VLOOKUP($A1478,LNST!$A$3:$R$1635,15,FALSE)</f>
        <v>1.3776680219644615</v>
      </c>
      <c r="R1478" s="45">
        <f>VLOOKUP($A1478,LNST!$A$3:$R$1635,16,FALSE)</f>
        <v>1.574235371067654</v>
      </c>
      <c r="S1478" s="45">
        <f>VLOOKUP($A1478,LNST!$A$3:$R$1635,17,FALSE)</f>
        <v>21.689040885895164</v>
      </c>
      <c r="T1478" s="45">
        <f>VLOOKUP($A1478,LNG!$A$2:$H$1999,4,FALSE)/(D1478*10^9)</f>
        <v>0.16034441061400859</v>
      </c>
      <c r="U1478" s="45">
        <f>VLOOKUP($A1478,LNG!$A$2:$H$1999,5,FALSE)/(E1478*10^9)</f>
        <v>0.18900991015175517</v>
      </c>
      <c r="V1478" s="45">
        <f>VLOOKUP($A1478,LNG!$A$2:$H$1999,6,FALSE)/(F1478*10^9)</f>
        <v>0.15888809843521415</v>
      </c>
      <c r="W1478" s="45">
        <f>VLOOKUP($A1478,LNG!$A$2:$H$1999,7,FALSE)/(G1478*10^9)</f>
        <v>0.18198254876942194</v>
      </c>
      <c r="X1478" s="45">
        <f>VLOOKUP($A1478,'LNST năm'!$A$2:$I$2000,8,FALSE)</f>
        <v>1.4497597554077455</v>
      </c>
      <c r="Y1478" s="45">
        <f>VLOOKUP($A1478,'LNST năm'!$A$2:$I$2000,9,FALSE)</f>
        <v>4.6062744963491982</v>
      </c>
      <c r="Z1478" s="46" t="e">
        <f>VLOOKUP($A1478,LNG!$A$2:$H$1999,9,FALSE)</f>
        <v>#REF!</v>
      </c>
      <c r="AA1478" s="162" t="e">
        <f>VLOOKUP($A1478,'GIÁ CP'!$A$2:$D$2000,4,FALSE)/Z1478</f>
        <v>#REF!</v>
      </c>
    </row>
    <row r="1479" spans="1:27" hidden="1">
      <c r="A1479" s="18" t="s">
        <v>747</v>
      </c>
      <c r="B1479" s="18" t="s">
        <v>2009</v>
      </c>
      <c r="C1479" s="154" t="str">
        <f>VLOOKUP(A1479,'GIÁ CP'!$K$2:$M$2000,3,FALSE)</f>
        <v xml:space="preserve">Sản xuất &amp; Phân phối Điện </v>
      </c>
      <c r="D1479" s="43">
        <f>VLOOKUP($A1479,'Doanh thu'!$A$3:$Q$2000,9,FALSE)/1000000000</f>
        <v>33.224964266999997</v>
      </c>
      <c r="E1479" s="43">
        <f>VLOOKUP($A1479,'Doanh thu'!$A$3:$Q$2000,10,FALSE)/1000000000</f>
        <v>30.327188335999999</v>
      </c>
      <c r="F1479" s="43">
        <f>VLOOKUP($A1479,'Doanh thu'!$A$3:$Q$2000,11,FALSE)/1000000000</f>
        <v>47.246497153999996</v>
      </c>
      <c r="G1479" s="43">
        <f>VLOOKUP($A1479,'Doanh thu'!$A$3:$Q$2000,12,FALSE)/1000000000</f>
        <v>35.514580698000003</v>
      </c>
      <c r="H1479" s="43">
        <f>VLOOKUP($A1479,LNST!$A$3:$Q$1635,9,FALSE)/1000000000</f>
        <v>-9.3954378730000006</v>
      </c>
      <c r="I1479" s="43">
        <f>VLOOKUP($A1479,LNST!$A$3:$Q$1635,10,FALSE)/1000000000</f>
        <v>0.393372006</v>
      </c>
      <c r="J1479" s="43">
        <f>VLOOKUP($A1479,LNST!$A$3:$Q$1635,11,FALSE)/1000000000</f>
        <v>90.479468058999998</v>
      </c>
      <c r="K1479" s="43">
        <f>VLOOKUP($A1479,LNST!$A$3:$Q$1635,12,FALSE)/1000000000</f>
        <v>9.3955307710000007</v>
      </c>
      <c r="L1479" s="45">
        <f>VLOOKUP($A1479,'Doanh thu'!$A$3:$Q$2000,14,FALSE)</f>
        <v>0.30010132116642607</v>
      </c>
      <c r="M1479" s="45">
        <f>VLOOKUP($A1479,'Doanh thu'!$A$3:$Q$2000,15,FALSE)</f>
        <v>0.35974652233255527</v>
      </c>
      <c r="N1479" s="45">
        <f>VLOOKUP($A1479,'Doanh thu'!$A$3:$Q$2000,16,FALSE)</f>
        <v>0.17760994091953539</v>
      </c>
      <c r="O1479" s="45">
        <f>VLOOKUP($A1479,'Doanh thu'!$A$3:$Q$2000,17,FALSE)</f>
        <v>0.10518104244631363</v>
      </c>
      <c r="P1479" s="45">
        <f>VLOOKUP($A1479,LNST!$A$3:$R$1635,14,FALSE)</f>
        <v>0.52396123574704534</v>
      </c>
      <c r="Q1479" s="45">
        <f>VLOOKUP($A1479,LNST!$A$3:$R$1635,15,FALSE)</f>
        <v>1.0610273077329297</v>
      </c>
      <c r="R1479" s="45">
        <f>VLOOKUP($A1479,LNST!$A$3:$R$1635,16,FALSE)</f>
        <v>41.086219573128652</v>
      </c>
      <c r="S1479" s="45">
        <f>VLOOKUP($A1479,LNST!$A$3:$R$1635,17,FALSE)</f>
        <v>2.4249802983533781</v>
      </c>
      <c r="T1479" s="45">
        <f>VLOOKUP($A1479,LNG!$A$2:$H$1999,4,FALSE)/(D1479*10^9)</f>
        <v>0.53660071802418241</v>
      </c>
      <c r="U1479" s="45">
        <f>VLOOKUP($A1479,LNG!$A$2:$H$1999,5,FALSE)/(E1479*10^9)</f>
        <v>0.61552746546045656</v>
      </c>
      <c r="V1479" s="45">
        <f>VLOOKUP($A1479,LNG!$A$2:$H$1999,6,FALSE)/(F1479*10^9)</f>
        <v>0.32143480075356784</v>
      </c>
      <c r="W1479" s="45">
        <f>VLOOKUP($A1479,LNG!$A$2:$H$1999,7,FALSE)/(G1479*10^9)</f>
        <v>0.9206053435072995</v>
      </c>
      <c r="X1479" s="45">
        <f>VLOOKUP($A1479,'LNST năm'!$A$2:$I$2000,8,FALSE)</f>
        <v>1</v>
      </c>
      <c r="Y1479" s="45">
        <f>VLOOKUP($A1479,'LNST năm'!$A$2:$I$2000,9,FALSE)</f>
        <v>-1</v>
      </c>
      <c r="Z1479" s="46" t="e">
        <f>VLOOKUP($A1479,LNG!$A$2:$H$1999,9,FALSE)</f>
        <v>#REF!</v>
      </c>
      <c r="AA1479" s="162" t="e">
        <f>VLOOKUP($A1479,'GIÁ CP'!$A$2:$D$2000,4,FALSE)/Z1479</f>
        <v>#REF!</v>
      </c>
    </row>
    <row r="1480" spans="1:27">
      <c r="A1480" s="18" t="s">
        <v>320</v>
      </c>
      <c r="B1480" s="18" t="s">
        <v>2019</v>
      </c>
      <c r="C1480" s="154" t="str">
        <f>VLOOKUP(A1480,'GIÁ CP'!$K$2:$M$2000,3,FALSE)</f>
        <v xml:space="preserve">Ngân hàng </v>
      </c>
      <c r="D1480" s="43">
        <f>VLOOKUP($A1480,'Doanh thu'!$A$3:$Q$2000,9,FALSE)/1000000000</f>
        <v>0</v>
      </c>
      <c r="E1480" s="43">
        <f>VLOOKUP($A1480,'Doanh thu'!$A$3:$Q$2000,10,FALSE)/1000000000</f>
        <v>0</v>
      </c>
      <c r="F1480" s="43">
        <f>VLOOKUP($A1480,'Doanh thu'!$A$3:$Q$2000,11,FALSE)/1000000000</f>
        <v>0</v>
      </c>
      <c r="G1480" s="43">
        <f>VLOOKUP($A1480,'Doanh thu'!$A$3:$Q$2000,12,FALSE)/1000000000</f>
        <v>0</v>
      </c>
      <c r="H1480" s="43">
        <f>VLOOKUP($A1480,LNST!$A$3:$Q$1635,9,FALSE)/1000000000</f>
        <v>8831.8850000000002</v>
      </c>
      <c r="I1480" s="43">
        <f>VLOOKUP($A1480,LNST!$A$3:$Q$1635,10,FALSE)/1000000000</f>
        <v>9020.4989999999998</v>
      </c>
      <c r="J1480" s="43">
        <f>VLOOKUP($A1480,LNST!$A$3:$Q$1635,11,FALSE)/1000000000</f>
        <v>8629.0499999999993</v>
      </c>
      <c r="K1480" s="43">
        <f>VLOOKUP($A1480,LNST!$A$3:$Q$1635,12,FALSE)/1000000000</f>
        <v>9456.5660000000007</v>
      </c>
      <c r="L1480" s="45" t="e">
        <f>VLOOKUP($A1480,'Doanh thu'!$A$3:$Q$2000,14,FALSE)</f>
        <v>#DIV/0!</v>
      </c>
      <c r="M1480" s="45" t="e">
        <f>VLOOKUP($A1480,'Doanh thu'!$A$3:$Q$2000,15,FALSE)</f>
        <v>#DIV/0!</v>
      </c>
      <c r="N1480" s="45" t="e">
        <f>VLOOKUP($A1480,'Doanh thu'!$A$3:$Q$2000,16,FALSE)</f>
        <v>#DIV/0!</v>
      </c>
      <c r="O1480" s="45" t="e">
        <f>VLOOKUP($A1480,'Doanh thu'!$A$3:$Q$2000,17,FALSE)</f>
        <v>#DIV/0!</v>
      </c>
      <c r="P1480" s="45">
        <f>VLOOKUP($A1480,LNST!$A$3:$R$1635,14,FALSE)</f>
        <v>8.7749066619832422E-2</v>
      </c>
      <c r="Q1480" s="45">
        <f>VLOOKUP($A1480,LNST!$A$3:$R$1635,15,FALSE)</f>
        <v>5.2984977233669656E-2</v>
      </c>
      <c r="R1480" s="45">
        <f>VLOOKUP($A1480,LNST!$A$3:$R$1635,16,FALSE)</f>
        <v>7.4336474117079245E-3</v>
      </c>
      <c r="S1480" s="45">
        <f>VLOOKUP($A1480,LNST!$A$3:$R$1635,17,FALSE)</f>
        <v>8.7432955134921123E-2</v>
      </c>
      <c r="T1480" s="45" t="e">
        <f>VLOOKUP($A1480,LNG!$A$2:$H$1999,4,FALSE)/(D1480*10^9)</f>
        <v>#DIV/0!</v>
      </c>
      <c r="U1480" s="45" t="e">
        <f>VLOOKUP($A1480,LNG!$A$2:$H$1999,5,FALSE)/(E1480*10^9)</f>
        <v>#DIV/0!</v>
      </c>
      <c r="V1480" s="45" t="e">
        <f>VLOOKUP($A1480,LNG!$A$2:$H$1999,6,FALSE)/(F1480*10^9)</f>
        <v>#DIV/0!</v>
      </c>
      <c r="W1480" s="45" t="e">
        <f>VLOOKUP($A1480,LNG!$A$2:$H$1999,7,FALSE)/(G1480*10^9)</f>
        <v>#DIV/0!</v>
      </c>
      <c r="X1480" s="45">
        <f>VLOOKUP($A1480,'LNST năm'!$A$2:$I$2000,8,FALSE)</f>
        <v>3.9808271526327654E-2</v>
      </c>
      <c r="Y1480" s="45">
        <f>VLOOKUP($A1480,'LNST năm'!$A$2:$I$2000,9,FALSE)</f>
        <v>5.5695646322784453E-2</v>
      </c>
      <c r="Z1480" s="46" t="e">
        <f>VLOOKUP($A1480,LNG!$A$2:$H$1999,9,FALSE)</f>
        <v>#REF!</v>
      </c>
      <c r="AA1480" s="162" t="e">
        <f>VLOOKUP($A1480,'GIÁ CP'!$A$2:$D$2000,4,FALSE)/Z1480</f>
        <v>#REF!</v>
      </c>
    </row>
    <row r="1481" spans="1:27">
      <c r="A1481" s="18" t="s">
        <v>1262</v>
      </c>
      <c r="B1481" s="18" t="s">
        <v>2934</v>
      </c>
      <c r="C1481" s="154" t="str">
        <f>VLOOKUP(A1481,'GIÁ CP'!$K$2:$M$2000,3,FALSE)</f>
        <v xml:space="preserve">Nước </v>
      </c>
      <c r="D1481" s="43">
        <f>VLOOKUP($A1481,'Doanh thu'!$A$3:$Q$2000,9,FALSE)/1000000000</f>
        <v>95.044682464000005</v>
      </c>
      <c r="E1481" s="43">
        <f>VLOOKUP($A1481,'Doanh thu'!$A$3:$Q$2000,10,FALSE)/1000000000</f>
        <v>88.258163046000007</v>
      </c>
      <c r="F1481" s="43">
        <f>VLOOKUP($A1481,'Doanh thu'!$A$3:$Q$2000,11,FALSE)/1000000000</f>
        <v>88.231037752999995</v>
      </c>
      <c r="G1481" s="43">
        <f>VLOOKUP($A1481,'Doanh thu'!$A$3:$Q$2000,12,FALSE)/1000000000</f>
        <v>98.159950840999997</v>
      </c>
      <c r="H1481" s="43">
        <f>VLOOKUP($A1481,LNST!$A$3:$Q$1635,9,FALSE)/1000000000</f>
        <v>16.568456197</v>
      </c>
      <c r="I1481" s="43">
        <f>VLOOKUP($A1481,LNST!$A$3:$Q$1635,10,FALSE)/1000000000</f>
        <v>8.886969122</v>
      </c>
      <c r="J1481" s="43">
        <f>VLOOKUP($A1481,LNST!$A$3:$Q$1635,11,FALSE)/1000000000</f>
        <v>-1.313517023</v>
      </c>
      <c r="K1481" s="43">
        <f>VLOOKUP($A1481,LNST!$A$3:$Q$1635,12,FALSE)/1000000000</f>
        <v>8.636350813</v>
      </c>
      <c r="L1481" s="45">
        <f>VLOOKUP($A1481,'Doanh thu'!$A$3:$Q$2000,14,FALSE)</f>
        <v>0.11152276201016013</v>
      </c>
      <c r="M1481" s="45">
        <f>VLOOKUP($A1481,'Doanh thu'!$A$3:$Q$2000,15,FALSE)</f>
        <v>9.991035482092897E-2</v>
      </c>
      <c r="N1481" s="45">
        <f>VLOOKUP($A1481,'Doanh thu'!$A$3:$Q$2000,16,FALSE)</f>
        <v>8.5303361935450822E-2</v>
      </c>
      <c r="O1481" s="45">
        <f>VLOOKUP($A1481,'Doanh thu'!$A$3:$Q$2000,17,FALSE)</f>
        <v>0.13291109892115394</v>
      </c>
      <c r="P1481" s="45">
        <f>VLOOKUP($A1481,LNST!$A$3:$R$1635,14,FALSE)</f>
        <v>3.5216620768557281</v>
      </c>
      <c r="Q1481" s="45">
        <f>VLOOKUP($A1481,LNST!$A$3:$R$1635,15,FALSE)</f>
        <v>9.2391321354287945E-2</v>
      </c>
      <c r="R1481" s="45">
        <f>VLOOKUP($A1481,LNST!$A$3:$R$1635,16,FALSE)</f>
        <v>-1.4020731193780562</v>
      </c>
      <c r="S1481" s="45">
        <f>VLOOKUP($A1481,LNST!$A$3:$R$1635,17,FALSE)</f>
        <v>0.53903246754035716</v>
      </c>
      <c r="T1481" s="45">
        <f>VLOOKUP($A1481,LNG!$A$2:$H$1999,4,FALSE)/(D1481*10^9)</f>
        <v>0.18562056573425179</v>
      </c>
      <c r="U1481" s="45">
        <f>VLOOKUP($A1481,LNG!$A$2:$H$1999,5,FALSE)/(E1481*10^9)</f>
        <v>0.43319062029506811</v>
      </c>
      <c r="V1481" s="45">
        <f>VLOOKUP($A1481,LNG!$A$2:$H$1999,6,FALSE)/(F1481*10^9)</f>
        <v>0.2561191135058552</v>
      </c>
      <c r="W1481" s="45">
        <f>VLOOKUP($A1481,LNG!$A$2:$H$1999,7,FALSE)/(G1481*10^9)</f>
        <v>0.33695468195145895</v>
      </c>
      <c r="X1481" s="45">
        <f>VLOOKUP($A1481,'LNST năm'!$A$2:$I$2000,8,FALSE)</f>
        <v>0.46896607979578142</v>
      </c>
      <c r="Y1481" s="45">
        <f>VLOOKUP($A1481,'LNST năm'!$A$2:$I$2000,9,FALSE)</f>
        <v>0.29203774824521389</v>
      </c>
      <c r="Z1481" s="46" t="e">
        <f>VLOOKUP($A1481,LNG!$A$2:$H$1999,9,FALSE)</f>
        <v>#REF!</v>
      </c>
      <c r="AA1481" s="162" t="e">
        <f>VLOOKUP($A1481,'GIÁ CP'!$A$2:$D$2000,4,FALSE)/Z1481</f>
        <v>#REF!</v>
      </c>
    </row>
    <row r="1482" spans="1:27" hidden="1">
      <c r="A1482" s="18" t="s">
        <v>77</v>
      </c>
      <c r="B1482" s="18" t="s">
        <v>1730</v>
      </c>
      <c r="C1482" s="154" t="str">
        <f>VLOOKUP(A1482,'GIÁ CP'!$K$2:$M$2000,3,FALSE)</f>
        <v xml:space="preserve">Lâm sản và Chế biến gỗ </v>
      </c>
      <c r="D1482" s="43">
        <f>VLOOKUP($A1482,'Doanh thu'!$A$3:$Q$2000,9,FALSE)/1000000000</f>
        <v>162.019808001</v>
      </c>
      <c r="E1482" s="43">
        <f>VLOOKUP($A1482,'Doanh thu'!$A$3:$Q$2000,10,FALSE)/1000000000</f>
        <v>172.54912260699999</v>
      </c>
      <c r="F1482" s="43">
        <f>VLOOKUP($A1482,'Doanh thu'!$A$3:$Q$2000,11,FALSE)/1000000000</f>
        <v>211.53370673500001</v>
      </c>
      <c r="G1482" s="43">
        <f>VLOOKUP($A1482,'Doanh thu'!$A$3:$Q$2000,12,FALSE)/1000000000</f>
        <v>120.162306327</v>
      </c>
      <c r="H1482" s="43">
        <f>VLOOKUP($A1482,LNST!$A$3:$Q$1635,9,FALSE)/1000000000</f>
        <v>16.816291539000002</v>
      </c>
      <c r="I1482" s="43">
        <f>VLOOKUP($A1482,LNST!$A$3:$Q$1635,10,FALSE)/1000000000</f>
        <v>74.819531967000003</v>
      </c>
      <c r="J1482" s="43">
        <f>VLOOKUP($A1482,LNST!$A$3:$Q$1635,11,FALSE)/1000000000</f>
        <v>244.66749640500001</v>
      </c>
      <c r="K1482" s="43">
        <f>VLOOKUP($A1482,LNST!$A$3:$Q$1635,12,FALSE)/1000000000</f>
        <v>62.572977631000001</v>
      </c>
      <c r="L1482" s="45">
        <f>VLOOKUP($A1482,'Doanh thu'!$A$3:$Q$2000,14,FALSE)</f>
        <v>-0.50650351699861917</v>
      </c>
      <c r="M1482" s="45">
        <f>VLOOKUP($A1482,'Doanh thu'!$A$3:$Q$2000,15,FALSE)</f>
        <v>-0.21678627445821044</v>
      </c>
      <c r="N1482" s="45">
        <f>VLOOKUP($A1482,'Doanh thu'!$A$3:$Q$2000,16,FALSE)</f>
        <v>-0.13191578589796399</v>
      </c>
      <c r="O1482" s="45">
        <f>VLOOKUP($A1482,'Doanh thu'!$A$3:$Q$2000,17,FALSE)</f>
        <v>-0.2151848782960252</v>
      </c>
      <c r="P1482" s="45">
        <f>VLOOKUP($A1482,LNST!$A$3:$R$1635,14,FALSE)</f>
        <v>-0.14021037805541336</v>
      </c>
      <c r="Q1482" s="45">
        <f>VLOOKUP($A1482,LNST!$A$3:$R$1635,15,FALSE)</f>
        <v>0.42567841954352797</v>
      </c>
      <c r="R1482" s="45">
        <f>VLOOKUP($A1482,LNST!$A$3:$R$1635,16,FALSE)</f>
        <v>1.2613087481671894</v>
      </c>
      <c r="S1482" s="45">
        <f>VLOOKUP($A1482,LNST!$A$3:$R$1635,17,FALSE)</f>
        <v>1.2040466089212978</v>
      </c>
      <c r="T1482" s="45">
        <f>VLOOKUP($A1482,LNG!$A$2:$H$1999,4,FALSE)/(D1482*10^9)</f>
        <v>0.48113312137438691</v>
      </c>
      <c r="U1482" s="45">
        <f>VLOOKUP($A1482,LNG!$A$2:$H$1999,5,FALSE)/(E1482*10^9)</f>
        <v>0.44234458108976549</v>
      </c>
      <c r="V1482" s="45">
        <f>VLOOKUP($A1482,LNG!$A$2:$H$1999,6,FALSE)/(F1482*10^9)</f>
        <v>0.41572559669257481</v>
      </c>
      <c r="W1482" s="45">
        <f>VLOOKUP($A1482,LNG!$A$2:$H$1999,7,FALSE)/(G1482*10^9)</f>
        <v>0.64439011886376774</v>
      </c>
      <c r="X1482" s="45">
        <f>VLOOKUP($A1482,'LNST năm'!$A$2:$I$2000,8,FALSE)</f>
        <v>0.75471429480074348</v>
      </c>
      <c r="Y1482" s="45">
        <f>VLOOKUP($A1482,'LNST năm'!$A$2:$I$2000,9,FALSE)</f>
        <v>0.31984997671152859</v>
      </c>
      <c r="Z1482" s="46" t="e">
        <f>VLOOKUP($A1482,LNG!$A$2:$H$1999,9,FALSE)</f>
        <v>#REF!</v>
      </c>
      <c r="AA1482" s="162" t="e">
        <f>VLOOKUP($A1482,'GIÁ CP'!$A$2:$D$2000,4,FALSE)/Z1482</f>
        <v>#REF!</v>
      </c>
    </row>
    <row r="1483" spans="1:27" hidden="1">
      <c r="A1483" s="18" t="s">
        <v>469</v>
      </c>
      <c r="B1483" s="18" t="s">
        <v>2182</v>
      </c>
      <c r="C1483" s="154" t="str">
        <f>VLOOKUP(A1483,'GIÁ CP'!$K$2:$M$2000,3,FALSE)</f>
        <v xml:space="preserve">Nuôi trồng nông &amp; hải sản </v>
      </c>
      <c r="D1483" s="43">
        <f>VLOOKUP($A1483,'Doanh thu'!$A$3:$Q$2000,9,FALSE)/1000000000</f>
        <v>185.52793600000001</v>
      </c>
      <c r="E1483" s="43">
        <f>VLOOKUP($A1483,'Doanh thu'!$A$3:$Q$2000,10,FALSE)/1000000000</f>
        <v>169.15736527300001</v>
      </c>
      <c r="F1483" s="43">
        <f>VLOOKUP($A1483,'Doanh thu'!$A$3:$Q$2000,11,FALSE)/1000000000</f>
        <v>184.798695611</v>
      </c>
      <c r="G1483" s="43">
        <f>VLOOKUP($A1483,'Doanh thu'!$A$3:$Q$2000,12,FALSE)/1000000000</f>
        <v>186.96495940400001</v>
      </c>
      <c r="H1483" s="43">
        <f>VLOOKUP($A1483,LNST!$A$3:$Q$1635,9,FALSE)/1000000000</f>
        <v>13.409433057999999</v>
      </c>
      <c r="I1483" s="43">
        <f>VLOOKUP($A1483,LNST!$A$3:$Q$1635,10,FALSE)/1000000000</f>
        <v>7.3764275530000001</v>
      </c>
      <c r="J1483" s="43">
        <f>VLOOKUP($A1483,LNST!$A$3:$Q$1635,11,FALSE)/1000000000</f>
        <v>8.2683779150000003</v>
      </c>
      <c r="K1483" s="43">
        <f>VLOOKUP($A1483,LNST!$A$3:$Q$1635,12,FALSE)/1000000000</f>
        <v>9.1377297009999996</v>
      </c>
      <c r="L1483" s="45">
        <f>VLOOKUP($A1483,'Doanh thu'!$A$3:$Q$2000,14,FALSE)</f>
        <v>4.448621781649504E-2</v>
      </c>
      <c r="M1483" s="45">
        <f>VLOOKUP($A1483,'Doanh thu'!$A$3:$Q$2000,15,FALSE)</f>
        <v>-8.7672843591254684E-2</v>
      </c>
      <c r="N1483" s="45">
        <f>VLOOKUP($A1483,'Doanh thu'!$A$3:$Q$2000,16,FALSE)</f>
        <v>0.18721584755225487</v>
      </c>
      <c r="O1483" s="45">
        <f>VLOOKUP($A1483,'Doanh thu'!$A$3:$Q$2000,17,FALSE)</f>
        <v>1.4118709231867473E-2</v>
      </c>
      <c r="P1483" s="45">
        <f>VLOOKUP($A1483,LNST!$A$3:$R$1635,14,FALSE)</f>
        <v>1.2360121079595403</v>
      </c>
      <c r="Q1483" s="45">
        <f>VLOOKUP($A1483,LNST!$A$3:$R$1635,15,FALSE)</f>
        <v>4.9788002335444816E-2</v>
      </c>
      <c r="R1483" s="45">
        <f>VLOOKUP($A1483,LNST!$A$3:$R$1635,16,FALSE)</f>
        <v>0.2048273524362936</v>
      </c>
      <c r="S1483" s="45">
        <f>VLOOKUP($A1483,LNST!$A$3:$R$1635,17,FALSE)</f>
        <v>-0.59631378037829874</v>
      </c>
      <c r="T1483" s="45">
        <f>VLOOKUP($A1483,LNG!$A$2:$H$1999,4,FALSE)/(D1483*10^9)</f>
        <v>0.17406465156277057</v>
      </c>
      <c r="U1483" s="45">
        <f>VLOOKUP($A1483,LNG!$A$2:$H$1999,5,FALSE)/(E1483*10^9)</f>
        <v>0.16834236985804629</v>
      </c>
      <c r="V1483" s="45">
        <f>VLOOKUP($A1483,LNG!$A$2:$H$1999,6,FALSE)/(F1483*10^9)</f>
        <v>8.920990647413797E-2</v>
      </c>
      <c r="W1483" s="45">
        <f>VLOOKUP($A1483,LNG!$A$2:$H$1999,7,FALSE)/(G1483*10^9)</f>
        <v>9.1115331104313538E-2</v>
      </c>
      <c r="X1483" s="45">
        <f>VLOOKUP($A1483,'LNST năm'!$A$2:$I$2000,8,FALSE)</f>
        <v>1.1638451840820385</v>
      </c>
      <c r="Y1483" s="45">
        <f>VLOOKUP($A1483,'LNST năm'!$A$2:$I$2000,9,FALSE)</f>
        <v>0.13416663474189972</v>
      </c>
      <c r="Z1483" s="46" t="e">
        <f>VLOOKUP($A1483,LNG!$A$2:$H$1999,9,FALSE)</f>
        <v>#REF!</v>
      </c>
      <c r="AA1483" s="162" t="e">
        <f>VLOOKUP($A1483,'GIÁ CP'!$A$2:$D$2000,4,FALSE)/Z1483</f>
        <v>#REF!</v>
      </c>
    </row>
    <row r="1484" spans="1:27" hidden="1">
      <c r="A1484" s="18" t="s">
        <v>185</v>
      </c>
      <c r="B1484" s="18" t="s">
        <v>1864</v>
      </c>
      <c r="C1484" s="154" t="str">
        <f>VLOOKUP(A1484,'GIÁ CP'!$K$2:$M$2000,3,FALSE)</f>
        <v xml:space="preserve">Containers &amp; Đóng gói </v>
      </c>
      <c r="D1484" s="43">
        <f>VLOOKUP($A1484,'Doanh thu'!$A$3:$Q$2000,9,FALSE)/1000000000</f>
        <v>100.413010891</v>
      </c>
      <c r="E1484" s="43">
        <f>VLOOKUP($A1484,'Doanh thu'!$A$3:$Q$2000,10,FALSE)/1000000000</f>
        <v>111.862043989</v>
      </c>
      <c r="F1484" s="43">
        <f>VLOOKUP($A1484,'Doanh thu'!$A$3:$Q$2000,11,FALSE)/1000000000</f>
        <v>116.45128586200001</v>
      </c>
      <c r="G1484" s="43">
        <f>VLOOKUP($A1484,'Doanh thu'!$A$3:$Q$2000,12,FALSE)/1000000000</f>
        <v>88.592985502999994</v>
      </c>
      <c r="H1484" s="43">
        <f>VLOOKUP($A1484,LNST!$A$3:$Q$1635,9,FALSE)/1000000000</f>
        <v>1.0197556270000001</v>
      </c>
      <c r="I1484" s="43">
        <f>VLOOKUP($A1484,LNST!$A$3:$Q$1635,10,FALSE)/1000000000</f>
        <v>1.2557571249999999</v>
      </c>
      <c r="J1484" s="43">
        <f>VLOOKUP($A1484,LNST!$A$3:$Q$1635,11,FALSE)/1000000000</f>
        <v>6.1976090900000003</v>
      </c>
      <c r="K1484" s="43">
        <f>VLOOKUP($A1484,LNST!$A$3:$Q$1635,12,FALSE)/1000000000</f>
        <v>-2.1880652289999998</v>
      </c>
      <c r="L1484" s="45">
        <f>VLOOKUP($A1484,'Doanh thu'!$A$3:$Q$2000,14,FALSE)</f>
        <v>-0.19775622967706205</v>
      </c>
      <c r="M1484" s="45">
        <f>VLOOKUP($A1484,'Doanh thu'!$A$3:$Q$2000,15,FALSE)</f>
        <v>-4.6842236260421929E-2</v>
      </c>
      <c r="N1484" s="45">
        <f>VLOOKUP($A1484,'Doanh thu'!$A$3:$Q$2000,16,FALSE)</f>
        <v>9.898633824408315E-2</v>
      </c>
      <c r="O1484" s="45">
        <f>VLOOKUP($A1484,'Doanh thu'!$A$3:$Q$2000,17,FALSE)</f>
        <v>-8.5738662794080257E-3</v>
      </c>
      <c r="P1484" s="45">
        <f>VLOOKUP($A1484,LNST!$A$3:$R$1635,14,FALSE)</f>
        <v>-0.84009888121487086</v>
      </c>
      <c r="Q1484" s="45">
        <f>VLOOKUP($A1484,LNST!$A$3:$R$1635,15,FALSE)</f>
        <v>-0.70276795795273228</v>
      </c>
      <c r="R1484" s="45">
        <f>VLOOKUP($A1484,LNST!$A$3:$R$1635,16,FALSE)</f>
        <v>-0.51954812407613049</v>
      </c>
      <c r="S1484" s="45">
        <f>VLOOKUP($A1484,LNST!$A$3:$R$1635,17,FALSE)</f>
        <v>-3.7742489973978537</v>
      </c>
      <c r="T1484" s="45">
        <f>VLOOKUP($A1484,LNG!$A$2:$H$1999,4,FALSE)/(D1484*10^9)</f>
        <v>8.3474609123101909E-2</v>
      </c>
      <c r="U1484" s="45">
        <f>VLOOKUP($A1484,LNG!$A$2:$H$1999,5,FALSE)/(E1484*10^9)</f>
        <v>6.9042890980603497E-2</v>
      </c>
      <c r="V1484" s="45">
        <f>VLOOKUP($A1484,LNG!$A$2:$H$1999,6,FALSE)/(F1484*10^9)</f>
        <v>9.5712851820360087E-2</v>
      </c>
      <c r="W1484" s="45">
        <f>VLOOKUP($A1484,LNG!$A$2:$H$1999,7,FALSE)/(G1484*10^9)</f>
        <v>0.15677711449886367</v>
      </c>
      <c r="X1484" s="45">
        <f>VLOOKUP($A1484,'LNST năm'!$A$2:$I$2000,8,FALSE)</f>
        <v>-0.64617503727119818</v>
      </c>
      <c r="Y1484" s="45">
        <f>VLOOKUP($A1484,'LNST năm'!$A$2:$I$2000,9,FALSE)</f>
        <v>-1.8797859229661817E-2</v>
      </c>
      <c r="Z1484" s="46" t="e">
        <f>VLOOKUP($A1484,LNG!$A$2:$H$1999,9,FALSE)</f>
        <v>#REF!</v>
      </c>
      <c r="AA1484" s="162" t="e">
        <f>VLOOKUP($A1484,'GIÁ CP'!$A$2:$D$2000,4,FALSE)/Z1484</f>
        <v>#REF!</v>
      </c>
    </row>
    <row r="1485" spans="1:27">
      <c r="A1485" s="18" t="s">
        <v>222</v>
      </c>
      <c r="B1485" s="18" t="s">
        <v>1902</v>
      </c>
      <c r="C1485" s="154" t="str">
        <f>VLOOKUP(A1485,'GIÁ CP'!$K$2:$M$2000,3,FALSE)</f>
        <v xml:space="preserve">Hàng cá nhân </v>
      </c>
      <c r="D1485" s="43">
        <f>VLOOKUP($A1485,'Doanh thu'!$A$3:$Q$2000,9,FALSE)/1000000000</f>
        <v>7582.4495741370001</v>
      </c>
      <c r="E1485" s="43">
        <f>VLOOKUP($A1485,'Doanh thu'!$A$3:$Q$2000,10,FALSE)/1000000000</f>
        <v>8135.504431886</v>
      </c>
      <c r="F1485" s="43">
        <f>VLOOKUP($A1485,'Doanh thu'!$A$3:$Q$2000,11,FALSE)/1000000000</f>
        <v>9622.9925088670007</v>
      </c>
      <c r="G1485" s="43">
        <f>VLOOKUP($A1485,'Doanh thu'!$A$3:$Q$2000,12,FALSE)/1000000000</f>
        <v>17245.230999288</v>
      </c>
      <c r="H1485" s="43">
        <f>VLOOKUP($A1485,LNST!$A$3:$Q$1635,9,FALSE)/1000000000</f>
        <v>436.99725081399998</v>
      </c>
      <c r="I1485" s="43">
        <f>VLOOKUP($A1485,LNST!$A$3:$Q$1635,10,FALSE)/1000000000</f>
        <v>495.70457915700001</v>
      </c>
      <c r="J1485" s="43">
        <f>VLOOKUP($A1485,LNST!$A$3:$Q$1635,11,FALSE)/1000000000</f>
        <v>1218.067714794</v>
      </c>
      <c r="K1485" s="43">
        <f>VLOOKUP($A1485,LNST!$A$3:$Q$1635,12,FALSE)/1000000000</f>
        <v>1467.405321344</v>
      </c>
      <c r="L1485" s="45">
        <f>VLOOKUP($A1485,'Doanh thu'!$A$3:$Q$2000,14,FALSE)</f>
        <v>-0.20341535472152195</v>
      </c>
      <c r="M1485" s="45">
        <f>VLOOKUP($A1485,'Doanh thu'!$A$3:$Q$2000,15,FALSE)</f>
        <v>0.14108668767778912</v>
      </c>
      <c r="N1485" s="45">
        <f>VLOOKUP($A1485,'Doanh thu'!$A$3:$Q$2000,16,FALSE)</f>
        <v>0.12147097893383745</v>
      </c>
      <c r="O1485" s="45">
        <f>VLOOKUP($A1485,'Doanh thu'!$A$3:$Q$2000,17,FALSE)</f>
        <v>0.78983481403795974</v>
      </c>
      <c r="P1485" s="45">
        <f>VLOOKUP($A1485,LNST!$A$3:$R$1635,14,FALSE)</f>
        <v>2.0069573889797552E-2</v>
      </c>
      <c r="Q1485" s="45">
        <f>VLOOKUP($A1485,LNST!$A$3:$R$1635,15,FALSE)</f>
        <v>1.2966810525983727</v>
      </c>
      <c r="R1485" s="45">
        <f>VLOOKUP($A1485,LNST!$A$3:$R$1635,16,FALSE)</f>
        <v>0.66658916513199318</v>
      </c>
      <c r="S1485" s="45">
        <f>VLOOKUP($A1485,LNST!$A$3:$R$1635,17,FALSE)</f>
        <v>1.1651835229153893</v>
      </c>
      <c r="T1485" s="45">
        <f>VLOOKUP($A1485,LNG!$A$2:$H$1999,4,FALSE)/(D1485*10^9)</f>
        <v>0.27014094654274462</v>
      </c>
      <c r="U1485" s="45">
        <f>VLOOKUP($A1485,LNG!$A$2:$H$1999,5,FALSE)/(E1485*10^9)</f>
        <v>0.20023007793351616</v>
      </c>
      <c r="V1485" s="45">
        <f>VLOOKUP($A1485,LNG!$A$2:$H$1999,6,FALSE)/(F1485*10^9)</f>
        <v>0.16701762297643427</v>
      </c>
      <c r="W1485" s="45">
        <f>VLOOKUP($A1485,LNG!$A$2:$H$1999,7,FALSE)/(G1485*10^9)</f>
        <v>0.13913041709137214</v>
      </c>
      <c r="X1485" s="45">
        <f>VLOOKUP($A1485,'LNST năm'!$A$2:$I$2000,8,FALSE)</f>
        <v>0.33906811548969906</v>
      </c>
      <c r="Y1485" s="45">
        <f>VLOOKUP($A1485,'LNST năm'!$A$2:$I$2000,9,FALSE)</f>
        <v>0.16041536678529589</v>
      </c>
      <c r="Z1485" s="46" t="e">
        <f>VLOOKUP($A1485,LNG!$A$2:$H$1999,9,FALSE)</f>
        <v>#REF!</v>
      </c>
      <c r="AA1485" s="162" t="e">
        <f>VLOOKUP($A1485,'GIÁ CP'!$A$2:$D$2000,4,FALSE)/Z1485</f>
        <v>#REF!</v>
      </c>
    </row>
    <row r="1486" spans="1:27" hidden="1">
      <c r="A1486" s="18" t="s">
        <v>622</v>
      </c>
      <c r="B1486" s="18" t="s">
        <v>2337</v>
      </c>
      <c r="C1486" s="154" t="str">
        <f>VLOOKUP(A1486,'GIÁ CP'!$K$2:$M$2000,3,FALSE)</f>
        <v xml:space="preserve">Khai thác Than </v>
      </c>
      <c r="D1486" s="43" t="e">
        <f>VLOOKUP($A1486,'Doanh thu'!$A$3:$Q$2000,9,FALSE)/1000000000</f>
        <v>#N/A</v>
      </c>
      <c r="E1486" s="43" t="e">
        <f>VLOOKUP($A1486,'Doanh thu'!$A$3:$Q$2000,10,FALSE)/1000000000</f>
        <v>#N/A</v>
      </c>
      <c r="F1486" s="43" t="e">
        <f>VLOOKUP($A1486,'Doanh thu'!$A$3:$Q$2000,11,FALSE)/1000000000</f>
        <v>#N/A</v>
      </c>
      <c r="G1486" s="43" t="e">
        <f>VLOOKUP($A1486,'Doanh thu'!$A$3:$Q$2000,12,FALSE)/1000000000</f>
        <v>#N/A</v>
      </c>
      <c r="H1486" s="43" t="e">
        <f>VLOOKUP($A1486,LNST!$A$3:$Q$1635,9,FALSE)/1000000000</f>
        <v>#N/A</v>
      </c>
      <c r="I1486" s="43" t="e">
        <f>VLOOKUP($A1486,LNST!$A$3:$Q$1635,10,FALSE)/1000000000</f>
        <v>#N/A</v>
      </c>
      <c r="J1486" s="43" t="e">
        <f>VLOOKUP($A1486,LNST!$A$3:$Q$1635,11,FALSE)/1000000000</f>
        <v>#N/A</v>
      </c>
      <c r="K1486" s="43" t="e">
        <f>VLOOKUP($A1486,LNST!$A$3:$Q$1635,12,FALSE)/1000000000</f>
        <v>#N/A</v>
      </c>
      <c r="L1486" s="45" t="e">
        <f>VLOOKUP($A1486,'Doanh thu'!$A$3:$Q$2000,14,FALSE)</f>
        <v>#N/A</v>
      </c>
      <c r="M1486" s="45" t="e">
        <f>VLOOKUP($A1486,'Doanh thu'!$A$3:$Q$2000,15,FALSE)</f>
        <v>#N/A</v>
      </c>
      <c r="N1486" s="45" t="e">
        <f>VLOOKUP($A1486,'Doanh thu'!$A$3:$Q$2000,16,FALSE)</f>
        <v>#N/A</v>
      </c>
      <c r="O1486" s="45" t="e">
        <f>VLOOKUP($A1486,'Doanh thu'!$A$3:$Q$2000,17,FALSE)</f>
        <v>#N/A</v>
      </c>
      <c r="P1486" s="45" t="e">
        <f>VLOOKUP($A1486,LNST!$A$3:$R$1635,14,FALSE)</f>
        <v>#N/A</v>
      </c>
      <c r="Q1486" s="45" t="e">
        <f>VLOOKUP($A1486,LNST!$A$3:$R$1635,15,FALSE)</f>
        <v>#N/A</v>
      </c>
      <c r="R1486" s="45" t="e">
        <f>VLOOKUP($A1486,LNST!$A$3:$R$1635,16,FALSE)</f>
        <v>#N/A</v>
      </c>
      <c r="S1486" s="45" t="e">
        <f>VLOOKUP($A1486,LNST!$A$3:$R$1635,17,FALSE)</f>
        <v>#N/A</v>
      </c>
      <c r="T1486" s="45" t="e">
        <f>VLOOKUP($A1486,LNG!$A$2:$H$1999,4,FALSE)/(D1486*10^9)</f>
        <v>#N/A</v>
      </c>
      <c r="U1486" s="45" t="e">
        <f>VLOOKUP($A1486,LNG!$A$2:$H$1999,5,FALSE)/(E1486*10^9)</f>
        <v>#N/A</v>
      </c>
      <c r="V1486" s="45" t="e">
        <f>VLOOKUP($A1486,LNG!$A$2:$H$1999,6,FALSE)/(F1486*10^9)</f>
        <v>#N/A</v>
      </c>
      <c r="W1486" s="45" t="e">
        <f>VLOOKUP($A1486,LNG!$A$2:$H$1999,7,FALSE)/(G1486*10^9)</f>
        <v>#N/A</v>
      </c>
      <c r="X1486" s="45" t="e">
        <f>VLOOKUP($A1486,'LNST năm'!$A$2:$I$2000,8,FALSE)</f>
        <v>#N/A</v>
      </c>
      <c r="Y1486" s="45" t="e">
        <f>VLOOKUP($A1486,'LNST năm'!$A$2:$I$2000,9,FALSE)</f>
        <v>#N/A</v>
      </c>
      <c r="Z1486" s="46" t="e">
        <f>VLOOKUP($A1486,LNG!$A$2:$H$1999,9,FALSE)</f>
        <v>#N/A</v>
      </c>
      <c r="AA1486" s="162" t="e">
        <f>VLOOKUP($A1486,'GIÁ CP'!$A$2:$D$2000,4,FALSE)/Z1486</f>
        <v>#N/A</v>
      </c>
    </row>
    <row r="1487" spans="1:27" hidden="1">
      <c r="A1487" s="18" t="s">
        <v>2689</v>
      </c>
      <c r="B1487" s="18" t="s">
        <v>2690</v>
      </c>
      <c r="C1487" s="154" t="str">
        <f>VLOOKUP(A1487,'GIÁ CP'!$K$2:$M$2000,3,FALSE)</f>
        <v xml:space="preserve">Đồ uống &amp; giải khát </v>
      </c>
      <c r="D1487" s="43" t="e">
        <f>VLOOKUP($A1487,'Doanh thu'!$A$3:$Q$2000,9,FALSE)/1000000000</f>
        <v>#N/A</v>
      </c>
      <c r="E1487" s="43" t="e">
        <f>VLOOKUP($A1487,'Doanh thu'!$A$3:$Q$2000,10,FALSE)/1000000000</f>
        <v>#N/A</v>
      </c>
      <c r="F1487" s="43" t="e">
        <f>VLOOKUP($A1487,'Doanh thu'!$A$3:$Q$2000,11,FALSE)/1000000000</f>
        <v>#N/A</v>
      </c>
      <c r="G1487" s="43" t="e">
        <f>VLOOKUP($A1487,'Doanh thu'!$A$3:$Q$2000,12,FALSE)/1000000000</f>
        <v>#N/A</v>
      </c>
      <c r="H1487" s="43" t="e">
        <f>VLOOKUP($A1487,LNST!$A$3:$Q$1635,9,FALSE)/1000000000</f>
        <v>#N/A</v>
      </c>
      <c r="I1487" s="43" t="e">
        <f>VLOOKUP($A1487,LNST!$A$3:$Q$1635,10,FALSE)/1000000000</f>
        <v>#N/A</v>
      </c>
      <c r="J1487" s="43" t="e">
        <f>VLOOKUP($A1487,LNST!$A$3:$Q$1635,11,FALSE)/1000000000</f>
        <v>#N/A</v>
      </c>
      <c r="K1487" s="43" t="e">
        <f>VLOOKUP($A1487,LNST!$A$3:$Q$1635,12,FALSE)/1000000000</f>
        <v>#N/A</v>
      </c>
      <c r="L1487" s="45" t="e">
        <f>VLOOKUP($A1487,'Doanh thu'!$A$3:$Q$2000,14,FALSE)</f>
        <v>#N/A</v>
      </c>
      <c r="M1487" s="45" t="e">
        <f>VLOOKUP($A1487,'Doanh thu'!$A$3:$Q$2000,15,FALSE)</f>
        <v>#N/A</v>
      </c>
      <c r="N1487" s="45" t="e">
        <f>VLOOKUP($A1487,'Doanh thu'!$A$3:$Q$2000,16,FALSE)</f>
        <v>#N/A</v>
      </c>
      <c r="O1487" s="45" t="e">
        <f>VLOOKUP($A1487,'Doanh thu'!$A$3:$Q$2000,17,FALSE)</f>
        <v>#N/A</v>
      </c>
      <c r="P1487" s="45" t="e">
        <f>VLOOKUP($A1487,LNST!$A$3:$R$1635,14,FALSE)</f>
        <v>#N/A</v>
      </c>
      <c r="Q1487" s="45" t="e">
        <f>VLOOKUP($A1487,LNST!$A$3:$R$1635,15,FALSE)</f>
        <v>#N/A</v>
      </c>
      <c r="R1487" s="45" t="e">
        <f>VLOOKUP($A1487,LNST!$A$3:$R$1635,16,FALSE)</f>
        <v>#N/A</v>
      </c>
      <c r="S1487" s="45" t="e">
        <f>VLOOKUP($A1487,LNST!$A$3:$R$1635,17,FALSE)</f>
        <v>#N/A</v>
      </c>
      <c r="T1487" s="45" t="e">
        <f>VLOOKUP($A1487,LNG!$A$2:$H$1999,4,FALSE)/(D1487*10^9)</f>
        <v>#N/A</v>
      </c>
      <c r="U1487" s="45" t="e">
        <f>VLOOKUP($A1487,LNG!$A$2:$H$1999,5,FALSE)/(E1487*10^9)</f>
        <v>#N/A</v>
      </c>
      <c r="V1487" s="45" t="e">
        <f>VLOOKUP($A1487,LNG!$A$2:$H$1999,6,FALSE)/(F1487*10^9)</f>
        <v>#N/A</v>
      </c>
      <c r="W1487" s="45" t="e">
        <f>VLOOKUP($A1487,LNG!$A$2:$H$1999,7,FALSE)/(G1487*10^9)</f>
        <v>#N/A</v>
      </c>
      <c r="X1487" s="45" t="e">
        <f>VLOOKUP($A1487,'LNST năm'!$A$2:$I$2000,8,FALSE)</f>
        <v>#N/A</v>
      </c>
      <c r="Y1487" s="45" t="e">
        <f>VLOOKUP($A1487,'LNST năm'!$A$2:$I$2000,9,FALSE)</f>
        <v>#N/A</v>
      </c>
      <c r="Z1487" s="46" t="e">
        <f>VLOOKUP($A1487,LNG!$A$2:$H$1999,9,FALSE)</f>
        <v>#N/A</v>
      </c>
      <c r="AA1487" s="162" t="e">
        <f>VLOOKUP($A1487,'GIÁ CP'!$A$2:$D$2000,4,FALSE)/Z1487</f>
        <v>#N/A</v>
      </c>
    </row>
    <row r="1488" spans="1:27" hidden="1">
      <c r="A1488" s="18" t="s">
        <v>675</v>
      </c>
      <c r="B1488" s="18" t="s">
        <v>2388</v>
      </c>
      <c r="C1488" s="154" t="str">
        <f>VLOOKUP(A1488,'GIÁ CP'!$K$2:$M$2000,3,FALSE)</f>
        <v xml:space="preserve">Xây dựng </v>
      </c>
      <c r="D1488" s="43">
        <f>VLOOKUP($A1488,'Doanh thu'!$A$3:$Q$2000,9,FALSE)/1000000000</f>
        <v>0.28260000000000002</v>
      </c>
      <c r="E1488" s="43">
        <f>VLOOKUP($A1488,'Doanh thu'!$A$3:$Q$2000,10,FALSE)/1000000000</f>
        <v>0.14377777799999999</v>
      </c>
      <c r="F1488" s="43">
        <f>VLOOKUP($A1488,'Doanh thu'!$A$3:$Q$2000,11,FALSE)/1000000000</f>
        <v>0.14549999999999999</v>
      </c>
      <c r="G1488" s="43">
        <f>VLOOKUP($A1488,'Doanh thu'!$A$3:$Q$2000,12,FALSE)/1000000000</f>
        <v>0.15775</v>
      </c>
      <c r="H1488" s="43">
        <f>VLOOKUP($A1488,LNST!$A$3:$Q$1635,9,FALSE)/1000000000</f>
        <v>-0.681026307</v>
      </c>
      <c r="I1488" s="43">
        <f>VLOOKUP($A1488,LNST!$A$3:$Q$1635,10,FALSE)/1000000000</f>
        <v>-0.182658819</v>
      </c>
      <c r="J1488" s="43">
        <f>VLOOKUP($A1488,LNST!$A$3:$Q$1635,11,FALSE)/1000000000</f>
        <v>-0.38725839699999998</v>
      </c>
      <c r="K1488" s="43">
        <f>VLOOKUP($A1488,LNST!$A$3:$Q$1635,12,FALSE)/1000000000</f>
        <v>-0.16752724699999999</v>
      </c>
      <c r="L1488" s="45">
        <f>VLOOKUP($A1488,'Doanh thu'!$A$3:$Q$2000,14,FALSE)</f>
        <v>0.18757976635212767</v>
      </c>
      <c r="M1488" s="45">
        <f>VLOOKUP($A1488,'Doanh thu'!$A$3:$Q$2000,15,FALSE)</f>
        <v>-0.12557720368258712</v>
      </c>
      <c r="N1488" s="45">
        <f>VLOOKUP($A1488,'Doanh thu'!$A$3:$Q$2000,16,FALSE)</f>
        <v>0.65519636441977158</v>
      </c>
      <c r="O1488" s="45" t="e">
        <f>VLOOKUP($A1488,'Doanh thu'!$A$3:$Q$2000,17,FALSE)</f>
        <v>#DIV/0!</v>
      </c>
      <c r="P1488" s="45">
        <f>VLOOKUP($A1488,LNST!$A$3:$R$1635,14,FALSE)</f>
        <v>-2.8183789793001561</v>
      </c>
      <c r="Q1488" s="45">
        <f>VLOOKUP($A1488,LNST!$A$3:$R$1635,15,FALSE)</f>
        <v>0.26338893431877419</v>
      </c>
      <c r="R1488" s="45">
        <f>VLOOKUP($A1488,LNST!$A$3:$R$1635,16,FALSE)</f>
        <v>7.6595074574555805E-2</v>
      </c>
      <c r="S1488" s="45">
        <f>VLOOKUP($A1488,LNST!$A$3:$R$1635,17,FALSE)</f>
        <v>0.5404679027602034</v>
      </c>
      <c r="T1488" s="45">
        <f>VLOOKUP($A1488,LNG!$A$2:$H$1999,4,FALSE)/(D1488*10^9)</f>
        <v>0</v>
      </c>
      <c r="U1488" s="45">
        <f>VLOOKUP($A1488,LNG!$A$2:$H$1999,5,FALSE)/(E1488*10^9)</f>
        <v>1.6575831975926072</v>
      </c>
      <c r="V1488" s="45">
        <f>VLOOKUP($A1488,LNG!$A$2:$H$1999,6,FALSE)/(F1488*10^9)</f>
        <v>0.92007196563573879</v>
      </c>
      <c r="W1488" s="45">
        <f>VLOOKUP($A1488,LNG!$A$2:$H$1999,7,FALSE)/(G1488*10^9)</f>
        <v>0.78977505546751192</v>
      </c>
      <c r="X1488" s="45">
        <f>VLOOKUP($A1488,'LNST năm'!$A$2:$I$2000,8,FALSE)</f>
        <v>-0.17743318148892473</v>
      </c>
      <c r="Y1488" s="45">
        <f>VLOOKUP($A1488,'LNST năm'!$A$2:$I$2000,9,FALSE)</f>
        <v>0.2391774939223914</v>
      </c>
      <c r="Z1488" s="46" t="e">
        <f>VLOOKUP($A1488,LNG!$A$2:$H$1999,9,FALSE)</f>
        <v>#REF!</v>
      </c>
      <c r="AA1488" s="162" t="e">
        <f>VLOOKUP($A1488,'GIÁ CP'!$A$2:$D$2000,4,FALSE)/Z1488</f>
        <v>#REF!</v>
      </c>
    </row>
    <row r="1489" spans="1:27" hidden="1">
      <c r="A1489" s="18" t="s">
        <v>338</v>
      </c>
      <c r="B1489" s="18" t="s">
        <v>2038</v>
      </c>
      <c r="C1489" s="154" t="str">
        <f>VLOOKUP(A1489,'GIÁ CP'!$K$2:$M$2000,3,FALSE)</f>
        <v xml:space="preserve">Dịch vụ vận tải </v>
      </c>
      <c r="D1489" s="43">
        <f>VLOOKUP($A1489,'Doanh thu'!$A$3:$Q$2000,9,FALSE)/1000000000</f>
        <v>331.89573487000001</v>
      </c>
      <c r="E1489" s="43">
        <f>VLOOKUP($A1489,'Doanh thu'!$A$3:$Q$2000,10,FALSE)/1000000000</f>
        <v>376.99277761899998</v>
      </c>
      <c r="F1489" s="43">
        <f>VLOOKUP($A1489,'Doanh thu'!$A$3:$Q$2000,11,FALSE)/1000000000</f>
        <v>395.72476131899998</v>
      </c>
      <c r="G1489" s="43">
        <f>VLOOKUP($A1489,'Doanh thu'!$A$3:$Q$2000,12,FALSE)/1000000000</f>
        <v>0</v>
      </c>
      <c r="H1489" s="43">
        <f>VLOOKUP($A1489,LNST!$A$3:$Q$1635,9,FALSE)/1000000000</f>
        <v>18.664283017999999</v>
      </c>
      <c r="I1489" s="43">
        <f>VLOOKUP($A1489,LNST!$A$3:$Q$1635,10,FALSE)/1000000000</f>
        <v>14.783769320999999</v>
      </c>
      <c r="J1489" s="43">
        <f>VLOOKUP($A1489,LNST!$A$3:$Q$1635,11,FALSE)/1000000000</f>
        <v>7.6399879479999999</v>
      </c>
      <c r="K1489" s="43">
        <f>VLOOKUP($A1489,LNST!$A$3:$Q$1635,12,FALSE)/1000000000</f>
        <v>0</v>
      </c>
      <c r="L1489" s="45">
        <f>VLOOKUP($A1489,'Doanh thu'!$A$3:$Q$2000,14,FALSE)</f>
        <v>0.16187320458850984</v>
      </c>
      <c r="M1489" s="45">
        <f>VLOOKUP($A1489,'Doanh thu'!$A$3:$Q$2000,15,FALSE)</f>
        <v>0.14051699828536046</v>
      </c>
      <c r="N1489" s="45">
        <f>VLOOKUP($A1489,'Doanh thu'!$A$3:$Q$2000,16,FALSE)</f>
        <v>0.24359334708809999</v>
      </c>
      <c r="O1489" s="45">
        <f>VLOOKUP($A1489,'Doanh thu'!$A$3:$Q$2000,17,FALSE)</f>
        <v>-1</v>
      </c>
      <c r="P1489" s="45">
        <f>VLOOKUP($A1489,LNST!$A$3:$R$1635,14,FALSE)</f>
        <v>0.34272059744122135</v>
      </c>
      <c r="Q1489" s="45">
        <f>VLOOKUP($A1489,LNST!$A$3:$R$1635,15,FALSE)</f>
        <v>9.4474321634269581E-2</v>
      </c>
      <c r="R1489" s="45">
        <f>VLOOKUP($A1489,LNST!$A$3:$R$1635,16,FALSE)</f>
        <v>-0.26646489662398104</v>
      </c>
      <c r="S1489" s="45">
        <f>VLOOKUP($A1489,LNST!$A$3:$R$1635,17,FALSE)</f>
        <v>-1</v>
      </c>
      <c r="T1489" s="45">
        <f>VLOOKUP($A1489,LNG!$A$2:$H$1999,4,FALSE)/(D1489*10^9)</f>
        <v>6.397118078759359E-2</v>
      </c>
      <c r="U1489" s="45">
        <f>VLOOKUP($A1489,LNG!$A$2:$H$1999,5,FALSE)/(E1489*10^9)</f>
        <v>5.7232055930274119E-2</v>
      </c>
      <c r="V1489" s="45">
        <f>VLOOKUP($A1489,LNG!$A$2:$H$1999,6,FALSE)/(F1489*10^9)</f>
        <v>5.98938508699835E-2</v>
      </c>
      <c r="W1489" s="45" t="e">
        <f>VLOOKUP($A1489,LNG!$A$2:$H$1999,7,FALSE)/(G1489*10^9)</f>
        <v>#DIV/0!</v>
      </c>
      <c r="X1489" s="45">
        <f>VLOOKUP($A1489,'LNST năm'!$A$2:$I$2000,8,FALSE)</f>
        <v>0.26557705125925651</v>
      </c>
      <c r="Y1489" s="45">
        <f>VLOOKUP($A1489,'LNST năm'!$A$2:$I$2000,9,FALSE)</f>
        <v>9.401660626191255E-2</v>
      </c>
      <c r="Z1489" s="46" t="e">
        <f>VLOOKUP($A1489,LNG!$A$2:$H$1999,9,FALSE)</f>
        <v>#REF!</v>
      </c>
      <c r="AA1489" s="162" t="e">
        <f>VLOOKUP($A1489,'GIÁ CP'!$A$2:$D$2000,4,FALSE)/Z1489</f>
        <v>#REF!</v>
      </c>
    </row>
    <row r="1490" spans="1:27" hidden="1">
      <c r="A1490" s="18" t="s">
        <v>298</v>
      </c>
      <c r="B1490" s="18" t="s">
        <v>1991</v>
      </c>
      <c r="C1490" s="154" t="str">
        <f>VLOOKUP(A1490,'GIÁ CP'!$K$2:$M$2000,3,FALSE)</f>
        <v xml:space="preserve">Thép và sản phẩm thép </v>
      </c>
      <c r="D1490" s="43">
        <f>VLOOKUP($A1490,'Doanh thu'!$A$3:$Q$2000,9,FALSE)/1000000000</f>
        <v>1880.3854379970001</v>
      </c>
      <c r="E1490" s="43">
        <f>VLOOKUP($A1490,'Doanh thu'!$A$3:$Q$2000,10,FALSE)/1000000000</f>
        <v>1188.8895333779999</v>
      </c>
      <c r="F1490" s="43">
        <f>VLOOKUP($A1490,'Doanh thu'!$A$3:$Q$2000,11,FALSE)/1000000000</f>
        <v>959.42991449800002</v>
      </c>
      <c r="G1490" s="43">
        <f>VLOOKUP($A1490,'Doanh thu'!$A$3:$Q$2000,12,FALSE)/1000000000</f>
        <v>1032.465521519</v>
      </c>
      <c r="H1490" s="43">
        <f>VLOOKUP($A1490,LNST!$A$3:$Q$1635,9,FALSE)/1000000000</f>
        <v>4.9688045670000003</v>
      </c>
      <c r="I1490" s="43">
        <f>VLOOKUP($A1490,LNST!$A$3:$Q$1635,10,FALSE)/1000000000</f>
        <v>6.627363721</v>
      </c>
      <c r="J1490" s="43">
        <f>VLOOKUP($A1490,LNST!$A$3:$Q$1635,11,FALSE)/1000000000</f>
        <v>-9.3253395240000003</v>
      </c>
      <c r="K1490" s="43">
        <f>VLOOKUP($A1490,LNST!$A$3:$Q$1635,12,FALSE)/1000000000</f>
        <v>6.2252132710000003</v>
      </c>
      <c r="L1490" s="45">
        <f>VLOOKUP($A1490,'Doanh thu'!$A$3:$Q$2000,14,FALSE)</f>
        <v>0.15101331376813545</v>
      </c>
      <c r="M1490" s="45">
        <f>VLOOKUP($A1490,'Doanh thu'!$A$3:$Q$2000,15,FALSE)</f>
        <v>-0.27189445630449793</v>
      </c>
      <c r="N1490" s="45">
        <f>VLOOKUP($A1490,'Doanh thu'!$A$3:$Q$2000,16,FALSE)</f>
        <v>-0.46010194086823819</v>
      </c>
      <c r="O1490" s="45">
        <f>VLOOKUP($A1490,'Doanh thu'!$A$3:$Q$2000,17,FALSE)</f>
        <v>-0.20065528593497034</v>
      </c>
      <c r="P1490" s="45">
        <f>VLOOKUP($A1490,LNST!$A$3:$R$1635,14,FALSE)</f>
        <v>1.0331448235874119</v>
      </c>
      <c r="Q1490" s="45">
        <f>VLOOKUP($A1490,LNST!$A$3:$R$1635,15,FALSE)</f>
        <v>1.0551271854578514</v>
      </c>
      <c r="R1490" s="45">
        <f>VLOOKUP($A1490,LNST!$A$3:$R$1635,16,FALSE)</f>
        <v>0.9705541118231501</v>
      </c>
      <c r="S1490" s="45">
        <f>VLOOKUP($A1490,LNST!$A$3:$R$1635,17,FALSE)</f>
        <v>1.1961083254855696</v>
      </c>
      <c r="T1490" s="45">
        <f>VLOOKUP($A1490,LNG!$A$2:$H$1999,4,FALSE)/(D1490*10^9)</f>
        <v>2.8356272193746413E-2</v>
      </c>
      <c r="U1490" s="45">
        <f>VLOOKUP($A1490,LNG!$A$2:$H$1999,5,FALSE)/(E1490*10^9)</f>
        <v>4.4635804014709637E-2</v>
      </c>
      <c r="V1490" s="45">
        <f>VLOOKUP($A1490,LNG!$A$2:$H$1999,6,FALSE)/(F1490*10^9)</f>
        <v>4.4730226895681666E-2</v>
      </c>
      <c r="W1490" s="45">
        <f>VLOOKUP($A1490,LNG!$A$2:$H$1999,7,FALSE)/(G1490*10^9)</f>
        <v>2.9823650676196793E-2</v>
      </c>
      <c r="X1490" s="45">
        <f>VLOOKUP($A1490,'LNST năm'!$A$2:$I$2000,8,FALSE)</f>
        <v>1.0087133701067363</v>
      </c>
      <c r="Y1490" s="45">
        <f>VLOOKUP($A1490,'LNST năm'!$A$2:$I$2000,9,FALSE)</f>
        <v>-2.061390717035072E-2</v>
      </c>
      <c r="Z1490" s="46" t="e">
        <f>VLOOKUP($A1490,LNG!$A$2:$H$1999,9,FALSE)</f>
        <v>#REF!</v>
      </c>
      <c r="AA1490" s="162" t="e">
        <f>VLOOKUP($A1490,'GIÁ CP'!$A$2:$D$2000,4,FALSE)/Z1490</f>
        <v>#REF!</v>
      </c>
    </row>
    <row r="1491" spans="1:27">
      <c r="A1491" s="18" t="s">
        <v>224</v>
      </c>
      <c r="B1491" s="18" t="s">
        <v>1905</v>
      </c>
      <c r="C1491" s="154" t="str">
        <f>VLOOKUP(A1491,'GIÁ CP'!$K$2:$M$2000,3,FALSE)</f>
        <v xml:space="preserve">Sản xuất &amp; Phân phối Điện </v>
      </c>
      <c r="D1491" s="43">
        <f>VLOOKUP($A1491,'Doanh thu'!$A$3:$Q$2000,9,FALSE)/1000000000</f>
        <v>1940.199850554</v>
      </c>
      <c r="E1491" s="43">
        <f>VLOOKUP($A1491,'Doanh thu'!$A$3:$Q$2000,10,FALSE)/1000000000</f>
        <v>1496.7372309089999</v>
      </c>
      <c r="F1491" s="43">
        <f>VLOOKUP($A1491,'Doanh thu'!$A$3:$Q$2000,11,FALSE)/1000000000</f>
        <v>1592.7746990779999</v>
      </c>
      <c r="G1491" s="43">
        <f>VLOOKUP($A1491,'Doanh thu'!$A$3:$Q$2000,12,FALSE)/1000000000</f>
        <v>1798.1806572349999</v>
      </c>
      <c r="H1491" s="43">
        <f>VLOOKUP($A1491,LNST!$A$3:$Q$1635,9,FALSE)/1000000000</f>
        <v>6.0918456340000002</v>
      </c>
      <c r="I1491" s="43">
        <f>VLOOKUP($A1491,LNST!$A$3:$Q$1635,10,FALSE)/1000000000</f>
        <v>-14.287218680000001</v>
      </c>
      <c r="J1491" s="43">
        <f>VLOOKUP($A1491,LNST!$A$3:$Q$1635,11,FALSE)/1000000000</f>
        <v>121.046975343</v>
      </c>
      <c r="K1491" s="43">
        <f>VLOOKUP($A1491,LNST!$A$3:$Q$1635,12,FALSE)/1000000000</f>
        <v>95.731506416000002</v>
      </c>
      <c r="L1491" s="45">
        <f>VLOOKUP($A1491,'Doanh thu'!$A$3:$Q$2000,14,FALSE)</f>
        <v>-0.21425131213610271</v>
      </c>
      <c r="M1491" s="45">
        <f>VLOOKUP($A1491,'Doanh thu'!$A$3:$Q$2000,15,FALSE)</f>
        <v>2.1333958893279693E-2</v>
      </c>
      <c r="N1491" s="45">
        <f>VLOOKUP($A1491,'Doanh thu'!$A$3:$Q$2000,16,FALSE)</f>
        <v>-8.9986855958091166E-2</v>
      </c>
      <c r="O1491" s="45">
        <f>VLOOKUP($A1491,'Doanh thu'!$A$3:$Q$2000,17,FALSE)</f>
        <v>0.17060350159713605</v>
      </c>
      <c r="P1491" s="45">
        <f>VLOOKUP($A1491,LNST!$A$3:$R$1635,14,FALSE)</f>
        <v>-0.93507762221738755</v>
      </c>
      <c r="Q1491" s="45">
        <f>VLOOKUP($A1491,LNST!$A$3:$R$1635,15,FALSE)</f>
        <v>-1.6910472384820485</v>
      </c>
      <c r="R1491" s="45">
        <f>VLOOKUP($A1491,LNST!$A$3:$R$1635,16,FALSE)</f>
        <v>-0.33178176488591687</v>
      </c>
      <c r="S1491" s="45">
        <f>VLOOKUP($A1491,LNST!$A$3:$R$1635,17,FALSE)</f>
        <v>0.82945453640750244</v>
      </c>
      <c r="T1491" s="45">
        <f>VLOOKUP($A1491,LNG!$A$2:$H$1999,4,FALSE)/(D1491*10^9)</f>
        <v>4.8791918912873475E-2</v>
      </c>
      <c r="U1491" s="45">
        <f>VLOOKUP($A1491,LNG!$A$2:$H$1999,5,FALSE)/(E1491*10^9)</f>
        <v>1.7327962861088772E-2</v>
      </c>
      <c r="V1491" s="45">
        <f>VLOOKUP($A1491,LNG!$A$2:$H$1999,6,FALSE)/(F1491*10^9)</f>
        <v>-1.5680791745033174E-2</v>
      </c>
      <c r="W1491" s="45">
        <f>VLOOKUP($A1491,LNG!$A$2:$H$1999,7,FALSE)/(G1491*10^9)</f>
        <v>8.7460520236508577E-2</v>
      </c>
      <c r="X1491" s="45">
        <f>VLOOKUP($A1491,'LNST năm'!$A$2:$I$2000,8,FALSE)</f>
        <v>-0.60226726390343344</v>
      </c>
      <c r="Y1491" s="45">
        <f>VLOOKUP($A1491,'LNST năm'!$A$2:$I$2000,9,FALSE)</f>
        <v>-0.29630408664467178</v>
      </c>
      <c r="Z1491" s="46" t="e">
        <f>VLOOKUP($A1491,LNG!$A$2:$H$1999,9,FALSE)</f>
        <v>#REF!</v>
      </c>
      <c r="AA1491" s="162" t="e">
        <f>VLOOKUP($A1491,'GIÁ CP'!$A$2:$D$2000,4,FALSE)/Z1491</f>
        <v>#REF!</v>
      </c>
    </row>
    <row r="1492" spans="1:27" hidden="1">
      <c r="A1492" s="18" t="s">
        <v>2131</v>
      </c>
      <c r="B1492" s="18" t="s">
        <v>2132</v>
      </c>
      <c r="C1492" s="154" t="str">
        <f>VLOOKUP(A1492,'GIÁ CP'!$K$2:$M$2000,3,FALSE)</f>
        <v xml:space="preserve">Vật liệu xây dựng &amp; Nội thất </v>
      </c>
      <c r="D1492" s="43">
        <f>VLOOKUP($A1492,'Doanh thu'!$A$3:$Q$2000,9,FALSE)/1000000000</f>
        <v>54.74073319</v>
      </c>
      <c r="E1492" s="43">
        <f>VLOOKUP($A1492,'Doanh thu'!$A$3:$Q$2000,10,FALSE)/1000000000</f>
        <v>96.305661241999999</v>
      </c>
      <c r="F1492" s="43">
        <f>VLOOKUP($A1492,'Doanh thu'!$A$3:$Q$2000,11,FALSE)/1000000000</f>
        <v>10.015010849999999</v>
      </c>
      <c r="G1492" s="43">
        <f>VLOOKUP($A1492,'Doanh thu'!$A$3:$Q$2000,12,FALSE)/1000000000</f>
        <v>39.581095935</v>
      </c>
      <c r="H1492" s="43">
        <f>VLOOKUP($A1492,LNST!$A$3:$Q$1635,9,FALSE)/1000000000</f>
        <v>-0.21439926000000001</v>
      </c>
      <c r="I1492" s="43">
        <f>VLOOKUP($A1492,LNST!$A$3:$Q$1635,10,FALSE)/1000000000</f>
        <v>-0.64182536400000001</v>
      </c>
      <c r="J1492" s="43">
        <f>VLOOKUP($A1492,LNST!$A$3:$Q$1635,11,FALSE)/1000000000</f>
        <v>-0.28405060300000001</v>
      </c>
      <c r="K1492" s="43">
        <f>VLOOKUP($A1492,LNST!$A$3:$Q$1635,12,FALSE)/1000000000</f>
        <v>-0.145302655</v>
      </c>
      <c r="L1492" s="45">
        <f>VLOOKUP($A1492,'Doanh thu'!$A$3:$Q$2000,14,FALSE)</f>
        <v>0.7388438713308636</v>
      </c>
      <c r="M1492" s="45">
        <f>VLOOKUP($A1492,'Doanh thu'!$A$3:$Q$2000,15,FALSE)</f>
        <v>0.45658389451516723</v>
      </c>
      <c r="N1492" s="45">
        <f>VLOOKUP($A1492,'Doanh thu'!$A$3:$Q$2000,16,FALSE)</f>
        <v>-0.76363590853261898</v>
      </c>
      <c r="O1492" s="45">
        <f>VLOOKUP($A1492,'Doanh thu'!$A$3:$Q$2000,17,FALSE)</f>
        <v>-0.17592027278379044</v>
      </c>
      <c r="P1492" s="45">
        <f>VLOOKUP($A1492,LNST!$A$3:$R$1635,14,FALSE)</f>
        <v>0.87055344241974875</v>
      </c>
      <c r="Q1492" s="45">
        <f>VLOOKUP($A1492,LNST!$A$3:$R$1635,15,FALSE)</f>
        <v>-4.160925441221873</v>
      </c>
      <c r="R1492" s="45">
        <f>VLOOKUP($A1492,LNST!$A$3:$R$1635,16,FALSE)</f>
        <v>-1.1230050142514116</v>
      </c>
      <c r="S1492" s="45">
        <f>VLOOKUP($A1492,LNST!$A$3:$R$1635,17,FALSE)</f>
        <v>0.83473565303663466</v>
      </c>
      <c r="T1492" s="45">
        <f>VLOOKUP($A1492,LNG!$A$2:$H$1999,4,FALSE)/(D1492*10^9)</f>
        <v>5.0416594173498686E-3</v>
      </c>
      <c r="U1492" s="45">
        <f>VLOOKUP($A1492,LNG!$A$2:$H$1999,5,FALSE)/(E1492*10^9)</f>
        <v>1.6222520118252967E-2</v>
      </c>
      <c r="V1492" s="45">
        <f>VLOOKUP($A1492,LNG!$A$2:$H$1999,6,FALSE)/(F1492*10^9)</f>
        <v>6.2336782890255182E-2</v>
      </c>
      <c r="W1492" s="45">
        <f>VLOOKUP($A1492,LNG!$A$2:$H$1999,7,FALSE)/(G1492*10^9)</f>
        <v>1.0258727870163508E-2</v>
      </c>
      <c r="X1492" s="45">
        <f>VLOOKUP($A1492,'LNST năm'!$A$2:$I$2000,8,FALSE)</f>
        <v>-1</v>
      </c>
      <c r="Y1492" s="45">
        <f>VLOOKUP($A1492,'LNST năm'!$A$2:$I$2000,9,FALSE)</f>
        <v>-1</v>
      </c>
      <c r="Z1492" s="46" t="e">
        <f>VLOOKUP($A1492,LNG!$A$2:$H$1999,9,FALSE)</f>
        <v>#REF!</v>
      </c>
      <c r="AA1492" s="162" t="e">
        <f>VLOOKUP($A1492,'GIÁ CP'!$A$2:$D$2000,4,FALSE)/Z1492</f>
        <v>#REF!</v>
      </c>
    </row>
    <row r="1493" spans="1:27" hidden="1">
      <c r="A1493" s="18" t="s">
        <v>1632</v>
      </c>
      <c r="B1493" s="18" t="s">
        <v>1693</v>
      </c>
      <c r="C1493" s="154" t="str">
        <f>VLOOKUP(A1493,'GIÁ CP'!$K$2:$M$2000,3,FALSE)</f>
        <v xml:space="preserve">Tư Vấn, Định giá, Môi giới Bất động sản </v>
      </c>
      <c r="D1493" s="43">
        <f>VLOOKUP($A1493,'Doanh thu'!$A$3:$Q$2000,9,FALSE)/1000000000</f>
        <v>155.95181326700001</v>
      </c>
      <c r="E1493" s="43">
        <f>VLOOKUP($A1493,'Doanh thu'!$A$3:$Q$2000,10,FALSE)/1000000000</f>
        <v>132.70081306399999</v>
      </c>
      <c r="F1493" s="43">
        <f>VLOOKUP($A1493,'Doanh thu'!$A$3:$Q$2000,11,FALSE)/1000000000</f>
        <v>427.94546205900002</v>
      </c>
      <c r="G1493" s="43">
        <f>VLOOKUP($A1493,'Doanh thu'!$A$3:$Q$2000,12,FALSE)/1000000000</f>
        <v>82.758259768000002</v>
      </c>
      <c r="H1493" s="43">
        <f>VLOOKUP($A1493,LNST!$A$3:$Q$1635,9,FALSE)/1000000000</f>
        <v>6.6848173239999999</v>
      </c>
      <c r="I1493" s="43">
        <f>VLOOKUP($A1493,LNST!$A$3:$Q$1635,10,FALSE)/1000000000</f>
        <v>25.233886899000002</v>
      </c>
      <c r="J1493" s="43">
        <f>VLOOKUP($A1493,LNST!$A$3:$Q$1635,11,FALSE)/1000000000</f>
        <v>34.880501201000001</v>
      </c>
      <c r="K1493" s="43">
        <f>VLOOKUP($A1493,LNST!$A$3:$Q$1635,12,FALSE)/1000000000</f>
        <v>7.0194598499999996</v>
      </c>
      <c r="L1493" s="45">
        <f>VLOOKUP($A1493,'Doanh thu'!$A$3:$Q$2000,14,FALSE)</f>
        <v>-0.41878337518981457</v>
      </c>
      <c r="M1493" s="45">
        <f>VLOOKUP($A1493,'Doanh thu'!$A$3:$Q$2000,15,FALSE)</f>
        <v>-0.55803336945876714</v>
      </c>
      <c r="N1493" s="45">
        <f>VLOOKUP($A1493,'Doanh thu'!$A$3:$Q$2000,16,FALSE)</f>
        <v>-3.8060554351886988E-2</v>
      </c>
      <c r="O1493" s="45">
        <f>VLOOKUP($A1493,'Doanh thu'!$A$3:$Q$2000,17,FALSE)</f>
        <v>-0.40274899584732027</v>
      </c>
      <c r="P1493" s="45">
        <f>VLOOKUP($A1493,LNST!$A$3:$R$1635,14,FALSE)</f>
        <v>-0.74705657863342956</v>
      </c>
      <c r="Q1493" s="45">
        <f>VLOOKUP($A1493,LNST!$A$3:$R$1635,15,FALSE)</f>
        <v>8.2646867964577875E-2</v>
      </c>
      <c r="R1493" s="45">
        <f>VLOOKUP($A1493,LNST!$A$3:$R$1635,16,FALSE)</f>
        <v>-0.20316928598838263</v>
      </c>
      <c r="S1493" s="45">
        <f>VLOOKUP($A1493,LNST!$A$3:$R$1635,17,FALSE)</f>
        <v>-0.70613598313606918</v>
      </c>
      <c r="T1493" s="45">
        <f>VLOOKUP($A1493,LNG!$A$2:$H$1999,4,FALSE)/(D1493*10^9)</f>
        <v>0.31062486709957748</v>
      </c>
      <c r="U1493" s="45">
        <f>VLOOKUP($A1493,LNG!$A$2:$H$1999,5,FALSE)/(E1493*10^9)</f>
        <v>0.50750159826466101</v>
      </c>
      <c r="V1493" s="45">
        <f>VLOOKUP($A1493,LNG!$A$2:$H$1999,6,FALSE)/(F1493*10^9)</f>
        <v>0.15499634131382661</v>
      </c>
      <c r="W1493" s="45">
        <f>VLOOKUP($A1493,LNG!$A$2:$H$1999,7,FALSE)/(G1493*10^9)</f>
        <v>1.3423607408907303</v>
      </c>
      <c r="X1493" s="45">
        <f>VLOOKUP($A1493,'LNST năm'!$A$2:$I$2000,8,FALSE)</f>
        <v>-1</v>
      </c>
      <c r="Y1493" s="45">
        <f>VLOOKUP($A1493,'LNST năm'!$A$2:$I$2000,9,FALSE)</f>
        <v>-1</v>
      </c>
      <c r="Z1493" s="46" t="e">
        <f>VLOOKUP($A1493,LNG!$A$2:$H$1999,9,FALSE)</f>
        <v>#REF!</v>
      </c>
      <c r="AA1493" s="162" t="e">
        <f>VLOOKUP($A1493,'GIÁ CP'!$A$2:$D$2000,4,FALSE)/Z1493</f>
        <v>#REF!</v>
      </c>
    </row>
    <row r="1494" spans="1:27" hidden="1">
      <c r="A1494" s="18" t="s">
        <v>94</v>
      </c>
      <c r="B1494" s="18" t="s">
        <v>1750</v>
      </c>
      <c r="C1494" s="154" t="str">
        <f>VLOOKUP(A1494,'GIÁ CP'!$K$2:$M$2000,3,FALSE)</f>
        <v xml:space="preserve">Thiết bị điện </v>
      </c>
      <c r="D1494" s="43" t="e">
        <f>VLOOKUP($A1494,'Doanh thu'!$A$3:$Q$2000,9,FALSE)/1000000000</f>
        <v>#N/A</v>
      </c>
      <c r="E1494" s="43" t="e">
        <f>VLOOKUP($A1494,'Doanh thu'!$A$3:$Q$2000,10,FALSE)/1000000000</f>
        <v>#N/A</v>
      </c>
      <c r="F1494" s="43" t="e">
        <f>VLOOKUP($A1494,'Doanh thu'!$A$3:$Q$2000,11,FALSE)/1000000000</f>
        <v>#N/A</v>
      </c>
      <c r="G1494" s="43" t="e">
        <f>VLOOKUP($A1494,'Doanh thu'!$A$3:$Q$2000,12,FALSE)/1000000000</f>
        <v>#N/A</v>
      </c>
      <c r="H1494" s="43" t="e">
        <f>VLOOKUP($A1494,LNST!$A$3:$Q$1635,9,FALSE)/1000000000</f>
        <v>#N/A</v>
      </c>
      <c r="I1494" s="43" t="e">
        <f>VLOOKUP($A1494,LNST!$A$3:$Q$1635,10,FALSE)/1000000000</f>
        <v>#N/A</v>
      </c>
      <c r="J1494" s="43" t="e">
        <f>VLOOKUP($A1494,LNST!$A$3:$Q$1635,11,FALSE)/1000000000</f>
        <v>#N/A</v>
      </c>
      <c r="K1494" s="43" t="e">
        <f>VLOOKUP($A1494,LNST!$A$3:$Q$1635,12,FALSE)/1000000000</f>
        <v>#N/A</v>
      </c>
      <c r="L1494" s="45" t="e">
        <f>VLOOKUP($A1494,'Doanh thu'!$A$3:$Q$2000,14,FALSE)</f>
        <v>#N/A</v>
      </c>
      <c r="M1494" s="45" t="e">
        <f>VLOOKUP($A1494,'Doanh thu'!$A$3:$Q$2000,15,FALSE)</f>
        <v>#N/A</v>
      </c>
      <c r="N1494" s="45" t="e">
        <f>VLOOKUP($A1494,'Doanh thu'!$A$3:$Q$2000,16,FALSE)</f>
        <v>#N/A</v>
      </c>
      <c r="O1494" s="45" t="e">
        <f>VLOOKUP($A1494,'Doanh thu'!$A$3:$Q$2000,17,FALSE)</f>
        <v>#N/A</v>
      </c>
      <c r="P1494" s="45" t="e">
        <f>VLOOKUP($A1494,LNST!$A$3:$R$1635,14,FALSE)</f>
        <v>#N/A</v>
      </c>
      <c r="Q1494" s="45" t="e">
        <f>VLOOKUP($A1494,LNST!$A$3:$R$1635,15,FALSE)</f>
        <v>#N/A</v>
      </c>
      <c r="R1494" s="45" t="e">
        <f>VLOOKUP($A1494,LNST!$A$3:$R$1635,16,FALSE)</f>
        <v>#N/A</v>
      </c>
      <c r="S1494" s="45" t="e">
        <f>VLOOKUP($A1494,LNST!$A$3:$R$1635,17,FALSE)</f>
        <v>#N/A</v>
      </c>
      <c r="T1494" s="45" t="e">
        <f>VLOOKUP($A1494,LNG!$A$2:$H$1999,4,FALSE)/(D1494*10^9)</f>
        <v>#N/A</v>
      </c>
      <c r="U1494" s="45" t="e">
        <f>VLOOKUP($A1494,LNG!$A$2:$H$1999,5,FALSE)/(E1494*10^9)</f>
        <v>#N/A</v>
      </c>
      <c r="V1494" s="45" t="e">
        <f>VLOOKUP($A1494,LNG!$A$2:$H$1999,6,FALSE)/(F1494*10^9)</f>
        <v>#N/A</v>
      </c>
      <c r="W1494" s="45" t="e">
        <f>VLOOKUP($A1494,LNG!$A$2:$H$1999,7,FALSE)/(G1494*10^9)</f>
        <v>#N/A</v>
      </c>
      <c r="X1494" s="45" t="e">
        <f>VLOOKUP($A1494,'LNST năm'!$A$2:$I$2000,8,FALSE)</f>
        <v>#N/A</v>
      </c>
      <c r="Y1494" s="45" t="e">
        <f>VLOOKUP($A1494,'LNST năm'!$A$2:$I$2000,9,FALSE)</f>
        <v>#N/A</v>
      </c>
      <c r="Z1494" s="46" t="e">
        <f>VLOOKUP($A1494,LNG!$A$2:$H$1999,9,FALSE)</f>
        <v>#N/A</v>
      </c>
      <c r="AA1494" s="162" t="e">
        <f>VLOOKUP($A1494,'GIÁ CP'!$A$2:$D$2000,4,FALSE)/Z1494</f>
        <v>#N/A</v>
      </c>
    </row>
    <row r="1495" spans="1:27" hidden="1">
      <c r="A1495" s="18" t="s">
        <v>114</v>
      </c>
      <c r="B1495" s="18" t="s">
        <v>1789</v>
      </c>
      <c r="C1495" s="154" t="str">
        <f>VLOOKUP(A1495,'GIÁ CP'!$K$2:$M$2000,3,FALSE)</f>
        <v xml:space="preserve">Kho bãi, hậu cần và bảo dưỡng </v>
      </c>
      <c r="D1495" s="43">
        <f>VLOOKUP($A1495,'Doanh thu'!$A$3:$Q$2000,9,FALSE)/1000000000</f>
        <v>1493.7316021730001</v>
      </c>
      <c r="E1495" s="43">
        <f>VLOOKUP($A1495,'Doanh thu'!$A$3:$Q$2000,10,FALSE)/1000000000</f>
        <v>1560.4959417370001</v>
      </c>
      <c r="F1495" s="43">
        <f>VLOOKUP($A1495,'Doanh thu'!$A$3:$Q$2000,11,FALSE)/1000000000</f>
        <v>1624.85161606</v>
      </c>
      <c r="G1495" s="43">
        <f>VLOOKUP($A1495,'Doanh thu'!$A$3:$Q$2000,12,FALSE)/1000000000</f>
        <v>1452.4069172750001</v>
      </c>
      <c r="H1495" s="43">
        <f>VLOOKUP($A1495,LNST!$A$3:$Q$1635,9,FALSE)/1000000000</f>
        <v>445.26180384399999</v>
      </c>
      <c r="I1495" s="43">
        <f>VLOOKUP($A1495,LNST!$A$3:$Q$1635,10,FALSE)/1000000000</f>
        <v>315.20852091699999</v>
      </c>
      <c r="J1495" s="43">
        <f>VLOOKUP($A1495,LNST!$A$3:$Q$1635,11,FALSE)/1000000000</f>
        <v>592.18443972199998</v>
      </c>
      <c r="K1495" s="43">
        <f>VLOOKUP($A1495,LNST!$A$3:$Q$1635,12,FALSE)/1000000000</f>
        <v>534.24382595400004</v>
      </c>
      <c r="L1495" s="45">
        <f>VLOOKUP($A1495,'Doanh thu'!$A$3:$Q$2000,14,FALSE)</f>
        <v>0.29788308752761861</v>
      </c>
      <c r="M1495" s="45">
        <f>VLOOKUP($A1495,'Doanh thu'!$A$3:$Q$2000,15,FALSE)</f>
        <v>0.23445762963172262</v>
      </c>
      <c r="N1495" s="45">
        <f>VLOOKUP($A1495,'Doanh thu'!$A$3:$Q$2000,16,FALSE)</f>
        <v>0.15117506805587314</v>
      </c>
      <c r="O1495" s="45">
        <f>VLOOKUP($A1495,'Doanh thu'!$A$3:$Q$2000,17,FALSE)</f>
        <v>0.13740656331522047</v>
      </c>
      <c r="P1495" s="45">
        <f>VLOOKUP($A1495,LNST!$A$3:$R$1635,14,FALSE)</f>
        <v>0.34782055661624511</v>
      </c>
      <c r="Q1495" s="45">
        <f>VLOOKUP($A1495,LNST!$A$3:$R$1635,15,FALSE)</f>
        <v>-5.9212344786012394E-2</v>
      </c>
      <c r="R1495" s="45">
        <f>VLOOKUP($A1495,LNST!$A$3:$R$1635,16,FALSE)</f>
        <v>1.5673457644301125</v>
      </c>
      <c r="S1495" s="45">
        <f>VLOOKUP($A1495,LNST!$A$3:$R$1635,17,FALSE)</f>
        <v>0.32574910436433951</v>
      </c>
      <c r="T1495" s="45">
        <f>VLOOKUP($A1495,LNG!$A$2:$H$1999,4,FALSE)/(D1495*10^9)</f>
        <v>0.37599245666086756</v>
      </c>
      <c r="U1495" s="45">
        <f>VLOOKUP($A1495,LNG!$A$2:$H$1999,5,FALSE)/(E1495*10^9)</f>
        <v>0.46266156850068885</v>
      </c>
      <c r="V1495" s="45">
        <f>VLOOKUP($A1495,LNG!$A$2:$H$1999,6,FALSE)/(F1495*10^9)</f>
        <v>0.41003227446856172</v>
      </c>
      <c r="W1495" s="45">
        <f>VLOOKUP($A1495,LNG!$A$2:$H$1999,7,FALSE)/(G1495*10^9)</f>
        <v>0.54366142917335958</v>
      </c>
      <c r="X1495" s="45">
        <f>VLOOKUP($A1495,'LNST năm'!$A$2:$I$2000,8,FALSE)</f>
        <v>0.1521158798000368</v>
      </c>
      <c r="Y1495" s="45">
        <f>VLOOKUP($A1495,'LNST năm'!$A$2:$I$2000,9,FALSE)</f>
        <v>0.19046764766415647</v>
      </c>
      <c r="Z1495" s="46" t="e">
        <f>VLOOKUP($A1495,LNG!$A$2:$H$1999,9,FALSE)</f>
        <v>#REF!</v>
      </c>
      <c r="AA1495" s="162" t="e">
        <f>VLOOKUP($A1495,'GIÁ CP'!$A$2:$D$2000,4,FALSE)/Z1495</f>
        <v>#REF!</v>
      </c>
    </row>
    <row r="1496" spans="1:27">
      <c r="A1496" s="18" t="s">
        <v>62</v>
      </c>
      <c r="B1496" s="18" t="s">
        <v>1712</v>
      </c>
      <c r="C1496" s="154" t="str">
        <f>VLOOKUP(A1496,'GIÁ CP'!$K$2:$M$2000,3,FALSE)</f>
        <v xml:space="preserve">Vật liệu xây dựng &amp; Nội thất </v>
      </c>
      <c r="D1496" s="43">
        <f>VLOOKUP($A1496,'Doanh thu'!$A$3:$Q$2000,9,FALSE)/1000000000</f>
        <v>593.37118072400006</v>
      </c>
      <c r="E1496" s="43">
        <f>VLOOKUP($A1496,'Doanh thu'!$A$3:$Q$2000,10,FALSE)/1000000000</f>
        <v>521.33836072099996</v>
      </c>
      <c r="F1496" s="43">
        <f>VLOOKUP($A1496,'Doanh thu'!$A$3:$Q$2000,11,FALSE)/1000000000</f>
        <v>529.30031527100004</v>
      </c>
      <c r="G1496" s="43">
        <f>VLOOKUP($A1496,'Doanh thu'!$A$3:$Q$2000,12,FALSE)/1000000000</f>
        <v>595.27650835899999</v>
      </c>
      <c r="H1496" s="43">
        <f>VLOOKUP($A1496,LNST!$A$3:$Q$1635,9,FALSE)/1000000000</f>
        <v>8.4934946030000003</v>
      </c>
      <c r="I1496" s="43">
        <f>VLOOKUP($A1496,LNST!$A$3:$Q$1635,10,FALSE)/1000000000</f>
        <v>22.832014365999999</v>
      </c>
      <c r="J1496" s="43">
        <f>VLOOKUP($A1496,LNST!$A$3:$Q$1635,11,FALSE)/1000000000</f>
        <v>-2.340530158</v>
      </c>
      <c r="K1496" s="43">
        <f>VLOOKUP($A1496,LNST!$A$3:$Q$1635,12,FALSE)/1000000000</f>
        <v>12.463645374</v>
      </c>
      <c r="L1496" s="45">
        <f>VLOOKUP($A1496,'Doanh thu'!$A$3:$Q$2000,14,FALSE)</f>
        <v>0.37445402925276761</v>
      </c>
      <c r="M1496" s="45">
        <f>VLOOKUP($A1496,'Doanh thu'!$A$3:$Q$2000,15,FALSE)</f>
        <v>0.14205701200502649</v>
      </c>
      <c r="N1496" s="45">
        <f>VLOOKUP($A1496,'Doanh thu'!$A$3:$Q$2000,16,FALSE)</f>
        <v>1.0050356391688145E-3</v>
      </c>
      <c r="O1496" s="45">
        <f>VLOOKUP($A1496,'Doanh thu'!$A$3:$Q$2000,17,FALSE)</f>
        <v>0.2653440310645977</v>
      </c>
      <c r="P1496" s="45">
        <f>VLOOKUP($A1496,LNST!$A$3:$R$1635,14,FALSE)</f>
        <v>-0.62293069658762601</v>
      </c>
      <c r="Q1496" s="45">
        <f>VLOOKUP($A1496,LNST!$A$3:$R$1635,15,FALSE)</f>
        <v>-0.12286202976594572</v>
      </c>
      <c r="R1496" s="45">
        <f>VLOOKUP($A1496,LNST!$A$3:$R$1635,16,FALSE)</f>
        <v>0.63742431097261043</v>
      </c>
      <c r="S1496" s="45">
        <f>VLOOKUP($A1496,LNST!$A$3:$R$1635,17,FALSE)</f>
        <v>-0.4060824182922671</v>
      </c>
      <c r="T1496" s="45">
        <f>VLOOKUP($A1496,LNG!$A$2:$H$1999,4,FALSE)/(D1496*10^9)</f>
        <v>0.11290273124194947</v>
      </c>
      <c r="U1496" s="45">
        <f>VLOOKUP($A1496,LNG!$A$2:$H$1999,5,FALSE)/(E1496*10^9)</f>
        <v>0.11523314647308307</v>
      </c>
      <c r="V1496" s="45">
        <f>VLOOKUP($A1496,LNG!$A$2:$H$1999,6,FALSE)/(F1496*10^9)</f>
        <v>0.14664414468610212</v>
      </c>
      <c r="W1496" s="45">
        <f>VLOOKUP($A1496,LNG!$A$2:$H$1999,7,FALSE)/(G1496*10^9)</f>
        <v>2.9344947928745011E-2</v>
      </c>
      <c r="X1496" s="45">
        <f>VLOOKUP($A1496,'LNST năm'!$A$2:$I$2000,8,FALSE)</f>
        <v>-1</v>
      </c>
      <c r="Y1496" s="45">
        <f>VLOOKUP($A1496,'LNST năm'!$A$2:$I$2000,9,FALSE)</f>
        <v>-1</v>
      </c>
      <c r="Z1496" s="46" t="e">
        <f>VLOOKUP($A1496,LNG!$A$2:$H$1999,9,FALSE)</f>
        <v>#REF!</v>
      </c>
      <c r="AA1496" s="162" t="e">
        <f>VLOOKUP($A1496,'GIÁ CP'!$A$2:$D$2000,4,FALSE)/Z1496</f>
        <v>#REF!</v>
      </c>
    </row>
    <row r="1497" spans="1:27" hidden="1">
      <c r="A1497" s="18" t="s">
        <v>98</v>
      </c>
      <c r="B1497" s="18" t="s">
        <v>1922</v>
      </c>
      <c r="C1497" s="154" t="str">
        <f>VLOOKUP(A1497,'GIÁ CP'!$K$2:$M$2000,3,FALSE)</f>
        <v xml:space="preserve">Xây dựng </v>
      </c>
      <c r="D1497" s="43" t="e">
        <f>VLOOKUP($A1497,'Doanh thu'!$A$3:$Q$2000,9,FALSE)/1000000000</f>
        <v>#N/A</v>
      </c>
      <c r="E1497" s="43" t="e">
        <f>VLOOKUP($A1497,'Doanh thu'!$A$3:$Q$2000,10,FALSE)/1000000000</f>
        <v>#N/A</v>
      </c>
      <c r="F1497" s="43" t="e">
        <f>VLOOKUP($A1497,'Doanh thu'!$A$3:$Q$2000,11,FALSE)/1000000000</f>
        <v>#N/A</v>
      </c>
      <c r="G1497" s="43" t="e">
        <f>VLOOKUP($A1497,'Doanh thu'!$A$3:$Q$2000,12,FALSE)/1000000000</f>
        <v>#N/A</v>
      </c>
      <c r="H1497" s="43" t="e">
        <f>VLOOKUP($A1497,LNST!$A$3:$Q$1635,9,FALSE)/1000000000</f>
        <v>#N/A</v>
      </c>
      <c r="I1497" s="43" t="e">
        <f>VLOOKUP($A1497,LNST!$A$3:$Q$1635,10,FALSE)/1000000000</f>
        <v>#N/A</v>
      </c>
      <c r="J1497" s="43" t="e">
        <f>VLOOKUP($A1497,LNST!$A$3:$Q$1635,11,FALSE)/1000000000</f>
        <v>#N/A</v>
      </c>
      <c r="K1497" s="43" t="e">
        <f>VLOOKUP($A1497,LNST!$A$3:$Q$1635,12,FALSE)/1000000000</f>
        <v>#N/A</v>
      </c>
      <c r="L1497" s="45" t="e">
        <f>VLOOKUP($A1497,'Doanh thu'!$A$3:$Q$2000,14,FALSE)</f>
        <v>#N/A</v>
      </c>
      <c r="M1497" s="45" t="e">
        <f>VLOOKUP($A1497,'Doanh thu'!$A$3:$Q$2000,15,FALSE)</f>
        <v>#N/A</v>
      </c>
      <c r="N1497" s="45" t="e">
        <f>VLOOKUP($A1497,'Doanh thu'!$A$3:$Q$2000,16,FALSE)</f>
        <v>#N/A</v>
      </c>
      <c r="O1497" s="45" t="e">
        <f>VLOOKUP($A1497,'Doanh thu'!$A$3:$Q$2000,17,FALSE)</f>
        <v>#N/A</v>
      </c>
      <c r="P1497" s="45" t="e">
        <f>VLOOKUP($A1497,LNST!$A$3:$R$1635,14,FALSE)</f>
        <v>#N/A</v>
      </c>
      <c r="Q1497" s="45" t="e">
        <f>VLOOKUP($A1497,LNST!$A$3:$R$1635,15,FALSE)</f>
        <v>#N/A</v>
      </c>
      <c r="R1497" s="45" t="e">
        <f>VLOOKUP($A1497,LNST!$A$3:$R$1635,16,FALSE)</f>
        <v>#N/A</v>
      </c>
      <c r="S1497" s="45" t="e">
        <f>VLOOKUP($A1497,LNST!$A$3:$R$1635,17,FALSE)</f>
        <v>#N/A</v>
      </c>
      <c r="T1497" s="45" t="e">
        <f>VLOOKUP($A1497,LNG!$A$2:$H$1999,4,FALSE)/(D1497*10^9)</f>
        <v>#N/A</v>
      </c>
      <c r="U1497" s="45" t="e">
        <f>VLOOKUP($A1497,LNG!$A$2:$H$1999,5,FALSE)/(E1497*10^9)</f>
        <v>#N/A</v>
      </c>
      <c r="V1497" s="45" t="e">
        <f>VLOOKUP($A1497,LNG!$A$2:$H$1999,6,FALSE)/(F1497*10^9)</f>
        <v>#N/A</v>
      </c>
      <c r="W1497" s="45" t="e">
        <f>VLOOKUP($A1497,LNG!$A$2:$H$1999,7,FALSE)/(G1497*10^9)</f>
        <v>#N/A</v>
      </c>
      <c r="X1497" s="45" t="e">
        <f>VLOOKUP($A1497,'LNST năm'!$A$2:$I$2000,8,FALSE)</f>
        <v>#DIV/0!</v>
      </c>
      <c r="Y1497" s="45" t="e">
        <f>VLOOKUP($A1497,'LNST năm'!$A$2:$I$2000,9,FALSE)</f>
        <v>#DIV/0!</v>
      </c>
      <c r="Z1497" s="46" t="e">
        <f>VLOOKUP($A1497,LNG!$A$2:$H$1999,9,FALSE)</f>
        <v>#N/A</v>
      </c>
      <c r="AA1497" s="162" t="e">
        <f>VLOOKUP($A1497,'GIÁ CP'!$A$2:$D$2000,4,FALSE)/Z1497</f>
        <v>#N/A</v>
      </c>
    </row>
    <row r="1498" spans="1:27" hidden="1">
      <c r="A1498" s="18" t="s">
        <v>100</v>
      </c>
      <c r="B1498" s="18" t="s">
        <v>1754</v>
      </c>
      <c r="C1498" s="154" t="str">
        <f>VLOOKUP(A1498,'GIÁ CP'!$K$2:$M$2000,3,FALSE)</f>
        <v xml:space="preserve">Xây dựng </v>
      </c>
      <c r="D1498" s="43">
        <f>VLOOKUP($A1498,'Doanh thu'!$A$3:$Q$2000,9,FALSE)/1000000000</f>
        <v>1326.3149827130001</v>
      </c>
      <c r="E1498" s="43">
        <f>VLOOKUP($A1498,'Doanh thu'!$A$3:$Q$2000,10,FALSE)/1000000000</f>
        <v>1142.6243402749999</v>
      </c>
      <c r="F1498" s="43">
        <f>VLOOKUP($A1498,'Doanh thu'!$A$3:$Q$2000,11,FALSE)/1000000000</f>
        <v>1572.2142438819999</v>
      </c>
      <c r="G1498" s="43">
        <f>VLOOKUP($A1498,'Doanh thu'!$A$3:$Q$2000,12,FALSE)/1000000000</f>
        <v>1302.19774551</v>
      </c>
      <c r="H1498" s="43">
        <f>VLOOKUP($A1498,LNST!$A$3:$Q$1635,9,FALSE)/1000000000</f>
        <v>21.680880146</v>
      </c>
      <c r="I1498" s="43">
        <f>VLOOKUP($A1498,LNST!$A$3:$Q$1635,10,FALSE)/1000000000</f>
        <v>14.617349417</v>
      </c>
      <c r="J1498" s="43">
        <f>VLOOKUP($A1498,LNST!$A$3:$Q$1635,11,FALSE)/1000000000</f>
        <v>2.6132087039999998</v>
      </c>
      <c r="K1498" s="43">
        <f>VLOOKUP($A1498,LNST!$A$3:$Q$1635,12,FALSE)/1000000000</f>
        <v>31.326328493999998</v>
      </c>
      <c r="L1498" s="45">
        <f>VLOOKUP($A1498,'Doanh thu'!$A$3:$Q$2000,14,FALSE)</f>
        <v>0.62550398628213189</v>
      </c>
      <c r="M1498" s="45">
        <f>VLOOKUP($A1498,'Doanh thu'!$A$3:$Q$2000,15,FALSE)</f>
        <v>0.534981062577773</v>
      </c>
      <c r="N1498" s="45">
        <f>VLOOKUP($A1498,'Doanh thu'!$A$3:$Q$2000,16,FALSE)</f>
        <v>0.30718904195050756</v>
      </c>
      <c r="O1498" s="45">
        <f>VLOOKUP($A1498,'Doanh thu'!$A$3:$Q$2000,17,FALSE)</f>
        <v>0.58672313536167875</v>
      </c>
      <c r="P1498" s="45">
        <f>VLOOKUP($A1498,LNST!$A$3:$R$1635,14,FALSE)</f>
        <v>0.87228382836387119</v>
      </c>
      <c r="Q1498" s="45">
        <f>VLOOKUP($A1498,LNST!$A$3:$R$1635,15,FALSE)</f>
        <v>1.045190970380298</v>
      </c>
      <c r="R1498" s="45">
        <f>VLOOKUP($A1498,LNST!$A$3:$R$1635,16,FALSE)</f>
        <v>2.2263856464159359</v>
      </c>
      <c r="S1498" s="45">
        <f>VLOOKUP($A1498,LNST!$A$3:$R$1635,17,FALSE)</f>
        <v>5.7699761595418799</v>
      </c>
      <c r="T1498" s="45">
        <f>VLOOKUP($A1498,LNG!$A$2:$H$1999,4,FALSE)/(D1498*10^9)</f>
        <v>9.8921135877261188E-2</v>
      </c>
      <c r="U1498" s="45">
        <f>VLOOKUP($A1498,LNG!$A$2:$H$1999,5,FALSE)/(E1498*10^9)</f>
        <v>0.14498077823296701</v>
      </c>
      <c r="V1498" s="45">
        <f>VLOOKUP($A1498,LNG!$A$2:$H$1999,6,FALSE)/(F1498*10^9)</f>
        <v>9.9988481264388446E-2</v>
      </c>
      <c r="W1498" s="45">
        <f>VLOOKUP($A1498,LNG!$A$2:$H$1999,7,FALSE)/(G1498*10^9)</f>
        <v>0.19223946093990346</v>
      </c>
      <c r="X1498" s="45">
        <f>VLOOKUP($A1498,'LNST năm'!$A$2:$I$2000,8,FALSE)</f>
        <v>-1</v>
      </c>
      <c r="Y1498" s="45">
        <f>VLOOKUP($A1498,'LNST năm'!$A$2:$I$2000,9,FALSE)</f>
        <v>-1</v>
      </c>
      <c r="Z1498" s="46" t="e">
        <f>VLOOKUP($A1498,LNG!$A$2:$H$1999,9,FALSE)</f>
        <v>#REF!</v>
      </c>
      <c r="AA1498" s="162" t="e">
        <f>VLOOKUP($A1498,'GIÁ CP'!$A$2:$D$2000,4,FALSE)/Z1498</f>
        <v>#REF!</v>
      </c>
    </row>
    <row r="1499" spans="1:27" hidden="1">
      <c r="A1499" s="18" t="s">
        <v>631</v>
      </c>
      <c r="B1499" s="18" t="s">
        <v>2361</v>
      </c>
      <c r="C1499" s="154" t="str">
        <f>VLOOKUP(A1499,'GIÁ CP'!$K$2:$M$2000,3,FALSE)</f>
        <v xml:space="preserve">Bán lẻ hàng may mặc </v>
      </c>
      <c r="D1499" s="43">
        <f>VLOOKUP($A1499,'Doanh thu'!$A$3:$Q$2000,9,FALSE)/1000000000</f>
        <v>137.36037434299999</v>
      </c>
      <c r="E1499" s="43">
        <f>VLOOKUP($A1499,'Doanh thu'!$A$3:$Q$2000,10,FALSE)/1000000000</f>
        <v>159.51275405000001</v>
      </c>
      <c r="F1499" s="43">
        <f>VLOOKUP($A1499,'Doanh thu'!$A$3:$Q$2000,11,FALSE)/1000000000</f>
        <v>147.67814249400001</v>
      </c>
      <c r="G1499" s="43">
        <f>VLOOKUP($A1499,'Doanh thu'!$A$3:$Q$2000,12,FALSE)/1000000000</f>
        <v>142.481669944</v>
      </c>
      <c r="H1499" s="43">
        <f>VLOOKUP($A1499,LNST!$A$3:$Q$1635,9,FALSE)/1000000000</f>
        <v>-9.8481132379999998</v>
      </c>
      <c r="I1499" s="43">
        <f>VLOOKUP($A1499,LNST!$A$3:$Q$1635,10,FALSE)/1000000000</f>
        <v>-1.008775078</v>
      </c>
      <c r="J1499" s="43">
        <f>VLOOKUP($A1499,LNST!$A$3:$Q$1635,11,FALSE)/1000000000</f>
        <v>-10.042887072999999</v>
      </c>
      <c r="K1499" s="43">
        <f>VLOOKUP($A1499,LNST!$A$3:$Q$1635,12,FALSE)/1000000000</f>
        <v>-0.74037922700000003</v>
      </c>
      <c r="L1499" s="45">
        <f>VLOOKUP($A1499,'Doanh thu'!$A$3:$Q$2000,14,FALSE)</f>
        <v>-0.25346812922400475</v>
      </c>
      <c r="M1499" s="45">
        <f>VLOOKUP($A1499,'Doanh thu'!$A$3:$Q$2000,15,FALSE)</f>
        <v>-0.36414899242421539</v>
      </c>
      <c r="N1499" s="45">
        <f>VLOOKUP($A1499,'Doanh thu'!$A$3:$Q$2000,16,FALSE)</f>
        <v>-0.31168866940162426</v>
      </c>
      <c r="O1499" s="45">
        <f>VLOOKUP($A1499,'Doanh thu'!$A$3:$Q$2000,17,FALSE)</f>
        <v>6.077683672575316E-2</v>
      </c>
      <c r="P1499" s="45">
        <f>VLOOKUP($A1499,LNST!$A$3:$R$1635,14,FALSE)</f>
        <v>0.5236714289951333</v>
      </c>
      <c r="Q1499" s="45">
        <f>VLOOKUP($A1499,LNST!$A$3:$R$1635,15,FALSE)</f>
        <v>-4.1861914769173758</v>
      </c>
      <c r="R1499" s="45">
        <f>VLOOKUP($A1499,LNST!$A$3:$R$1635,16,FALSE)</f>
        <v>-3.9579422312010606</v>
      </c>
      <c r="S1499" s="45">
        <f>VLOOKUP($A1499,LNST!$A$3:$R$1635,17,FALSE)</f>
        <v>-2.1340036449897024</v>
      </c>
      <c r="T1499" s="45">
        <f>VLOOKUP($A1499,LNG!$A$2:$H$1999,4,FALSE)/(D1499*10^9)</f>
        <v>5.6562215392622333E-3</v>
      </c>
      <c r="U1499" s="45">
        <f>VLOOKUP($A1499,LNG!$A$2:$H$1999,5,FALSE)/(E1499*10^9)</f>
        <v>3.2440714793112806E-3</v>
      </c>
      <c r="V1499" s="45">
        <f>VLOOKUP($A1499,LNG!$A$2:$H$1999,6,FALSE)/(F1499*10^9)</f>
        <v>4.3460220176189994E-2</v>
      </c>
      <c r="W1499" s="45">
        <f>VLOOKUP($A1499,LNG!$A$2:$H$1999,7,FALSE)/(G1499*10^9)</f>
        <v>4.1634377827909552E-3</v>
      </c>
      <c r="X1499" s="45">
        <f>VLOOKUP($A1499,'LNST năm'!$A$2:$I$2000,8,FALSE)</f>
        <v>0.40093807442649237</v>
      </c>
      <c r="Y1499" s="45">
        <f>VLOOKUP($A1499,'LNST năm'!$A$2:$I$2000,9,FALSE)</f>
        <v>-2.4926321055815608</v>
      </c>
      <c r="Z1499" s="46" t="e">
        <f>VLOOKUP($A1499,LNG!$A$2:$H$1999,9,FALSE)</f>
        <v>#REF!</v>
      </c>
      <c r="AA1499" s="162" t="e">
        <f>VLOOKUP($A1499,'GIÁ CP'!$A$2:$D$2000,4,FALSE)/Z1499</f>
        <v>#REF!</v>
      </c>
    </row>
    <row r="1500" spans="1:27" hidden="1">
      <c r="A1500" s="18" t="s">
        <v>103</v>
      </c>
      <c r="B1500" s="18" t="s">
        <v>1758</v>
      </c>
      <c r="C1500" s="154" t="str">
        <f>VLOOKUP(A1500,'GIÁ CP'!$K$2:$M$2000,3,FALSE)</f>
        <v xml:space="preserve">Bất động sản </v>
      </c>
      <c r="D1500" s="43" t="e">
        <f>VLOOKUP($A1500,'Doanh thu'!$A$3:$Q$2000,9,FALSE)/1000000000</f>
        <v>#N/A</v>
      </c>
      <c r="E1500" s="43" t="e">
        <f>VLOOKUP($A1500,'Doanh thu'!$A$3:$Q$2000,10,FALSE)/1000000000</f>
        <v>#N/A</v>
      </c>
      <c r="F1500" s="43" t="e">
        <f>VLOOKUP($A1500,'Doanh thu'!$A$3:$Q$2000,11,FALSE)/1000000000</f>
        <v>#N/A</v>
      </c>
      <c r="G1500" s="43" t="e">
        <f>VLOOKUP($A1500,'Doanh thu'!$A$3:$Q$2000,12,FALSE)/1000000000</f>
        <v>#N/A</v>
      </c>
      <c r="H1500" s="43" t="e">
        <f>VLOOKUP($A1500,LNST!$A$3:$Q$1635,9,FALSE)/1000000000</f>
        <v>#N/A</v>
      </c>
      <c r="I1500" s="43" t="e">
        <f>VLOOKUP($A1500,LNST!$A$3:$Q$1635,10,FALSE)/1000000000</f>
        <v>#N/A</v>
      </c>
      <c r="J1500" s="43" t="e">
        <f>VLOOKUP($A1500,LNST!$A$3:$Q$1635,11,FALSE)/1000000000</f>
        <v>#N/A</v>
      </c>
      <c r="K1500" s="43" t="e">
        <f>VLOOKUP($A1500,LNST!$A$3:$Q$1635,12,FALSE)/1000000000</f>
        <v>#N/A</v>
      </c>
      <c r="L1500" s="45" t="e">
        <f>VLOOKUP($A1500,'Doanh thu'!$A$3:$Q$2000,14,FALSE)</f>
        <v>#N/A</v>
      </c>
      <c r="M1500" s="45" t="e">
        <f>VLOOKUP($A1500,'Doanh thu'!$A$3:$Q$2000,15,FALSE)</f>
        <v>#N/A</v>
      </c>
      <c r="N1500" s="45" t="e">
        <f>VLOOKUP($A1500,'Doanh thu'!$A$3:$Q$2000,16,FALSE)</f>
        <v>#N/A</v>
      </c>
      <c r="O1500" s="45" t="e">
        <f>VLOOKUP($A1500,'Doanh thu'!$A$3:$Q$2000,17,FALSE)</f>
        <v>#N/A</v>
      </c>
      <c r="P1500" s="45" t="e">
        <f>VLOOKUP($A1500,LNST!$A$3:$R$1635,14,FALSE)</f>
        <v>#N/A</v>
      </c>
      <c r="Q1500" s="45" t="e">
        <f>VLOOKUP($A1500,LNST!$A$3:$R$1635,15,FALSE)</f>
        <v>#N/A</v>
      </c>
      <c r="R1500" s="45" t="e">
        <f>VLOOKUP($A1500,LNST!$A$3:$R$1635,16,FALSE)</f>
        <v>#N/A</v>
      </c>
      <c r="S1500" s="45" t="e">
        <f>VLOOKUP($A1500,LNST!$A$3:$R$1635,17,FALSE)</f>
        <v>#N/A</v>
      </c>
      <c r="T1500" s="45" t="e">
        <f>VLOOKUP($A1500,LNG!$A$2:$H$1999,4,FALSE)/(D1500*10^9)</f>
        <v>#N/A</v>
      </c>
      <c r="U1500" s="45" t="e">
        <f>VLOOKUP($A1500,LNG!$A$2:$H$1999,5,FALSE)/(E1500*10^9)</f>
        <v>#N/A</v>
      </c>
      <c r="V1500" s="45" t="e">
        <f>VLOOKUP($A1500,LNG!$A$2:$H$1999,6,FALSE)/(F1500*10^9)</f>
        <v>#N/A</v>
      </c>
      <c r="W1500" s="45" t="e">
        <f>VLOOKUP($A1500,LNG!$A$2:$H$1999,7,FALSE)/(G1500*10^9)</f>
        <v>#N/A</v>
      </c>
      <c r="X1500" s="45" t="e">
        <f>VLOOKUP($A1500,'LNST năm'!$A$2:$I$2000,8,FALSE)</f>
        <v>#N/A</v>
      </c>
      <c r="Y1500" s="45" t="e">
        <f>VLOOKUP($A1500,'LNST năm'!$A$2:$I$2000,9,FALSE)</f>
        <v>#N/A</v>
      </c>
      <c r="Z1500" s="46" t="e">
        <f>VLOOKUP($A1500,LNG!$A$2:$H$1999,9,FALSE)</f>
        <v>#N/A</v>
      </c>
      <c r="AA1500" s="162" t="e">
        <f>VLOOKUP($A1500,'GIÁ CP'!$A$2:$D$2000,4,FALSE)/Z1500</f>
        <v>#N/A</v>
      </c>
    </row>
    <row r="1501" spans="1:27" hidden="1">
      <c r="A1501" s="18" t="s">
        <v>1506</v>
      </c>
      <c r="B1501" s="18" t="s">
        <v>3330</v>
      </c>
      <c r="C1501" s="154" t="str">
        <f>VLOOKUP(A1501,'GIÁ CP'!$K$2:$M$2000,3,FALSE)</f>
        <v xml:space="preserve">Thép và sản phẩm thép </v>
      </c>
      <c r="D1501" s="43">
        <f>VLOOKUP($A1501,'Doanh thu'!$A$3:$Q$2000,9,FALSE)/1000000000</f>
        <v>1581.553651275</v>
      </c>
      <c r="E1501" s="43">
        <f>VLOOKUP($A1501,'Doanh thu'!$A$3:$Q$2000,10,FALSE)/1000000000</f>
        <v>1446.8012874799999</v>
      </c>
      <c r="F1501" s="43">
        <f>VLOOKUP($A1501,'Doanh thu'!$A$3:$Q$2000,11,FALSE)/1000000000</f>
        <v>1394.372057996</v>
      </c>
      <c r="G1501" s="43">
        <f>VLOOKUP($A1501,'Doanh thu'!$A$3:$Q$2000,12,FALSE)/1000000000</f>
        <v>1536.1931685</v>
      </c>
      <c r="H1501" s="43">
        <f>VLOOKUP($A1501,LNST!$A$3:$Q$1635,9,FALSE)/1000000000</f>
        <v>1.0685553409999999</v>
      </c>
      <c r="I1501" s="43">
        <f>VLOOKUP($A1501,LNST!$A$3:$Q$1635,10,FALSE)/1000000000</f>
        <v>-0.10137832300000001</v>
      </c>
      <c r="J1501" s="43">
        <f>VLOOKUP($A1501,LNST!$A$3:$Q$1635,11,FALSE)/1000000000</f>
        <v>0.76636648900000004</v>
      </c>
      <c r="K1501" s="43">
        <f>VLOOKUP($A1501,LNST!$A$3:$Q$1635,12,FALSE)/1000000000</f>
        <v>-1.8468891249999999</v>
      </c>
      <c r="L1501" s="45">
        <f>VLOOKUP($A1501,'Doanh thu'!$A$3:$Q$2000,14,FALSE)</f>
        <v>0.12587550384566285</v>
      </c>
      <c r="M1501" s="45">
        <f>VLOOKUP($A1501,'Doanh thu'!$A$3:$Q$2000,15,FALSE)</f>
        <v>0.17105932916979236</v>
      </c>
      <c r="N1501" s="45">
        <f>VLOOKUP($A1501,'Doanh thu'!$A$3:$Q$2000,16,FALSE)</f>
        <v>-5.9299874817534078E-2</v>
      </c>
      <c r="O1501" s="45">
        <f>VLOOKUP($A1501,'Doanh thu'!$A$3:$Q$2000,17,FALSE)</f>
        <v>-6.595266184258923E-3</v>
      </c>
      <c r="P1501" s="45">
        <f>VLOOKUP($A1501,LNST!$A$3:$R$1635,14,FALSE)</f>
        <v>-0.80166691738710039</v>
      </c>
      <c r="Q1501" s="45">
        <f>VLOOKUP($A1501,LNST!$A$3:$R$1635,15,FALSE)</f>
        <v>-1.0381074532129311</v>
      </c>
      <c r="R1501" s="45">
        <f>VLOOKUP($A1501,LNST!$A$3:$R$1635,16,FALSE)</f>
        <v>1.5580843711240013</v>
      </c>
      <c r="S1501" s="45">
        <f>VLOOKUP($A1501,LNST!$A$3:$R$1635,17,FALSE)</f>
        <v>-4.2471288681973469</v>
      </c>
      <c r="T1501" s="45">
        <f>VLOOKUP($A1501,LNG!$A$2:$H$1999,4,FALSE)/(D1501*10^9)</f>
        <v>6.3941131613508692E-3</v>
      </c>
      <c r="U1501" s="45">
        <f>VLOOKUP($A1501,LNG!$A$2:$H$1999,5,FALSE)/(E1501*10^9)</f>
        <v>7.448389575855259E-3</v>
      </c>
      <c r="V1501" s="45">
        <f>VLOOKUP($A1501,LNG!$A$2:$H$1999,6,FALSE)/(F1501*10^9)</f>
        <v>5.4684271671068393E-3</v>
      </c>
      <c r="W1501" s="45">
        <f>VLOOKUP($A1501,LNG!$A$2:$H$1999,7,FALSE)/(G1501*10^9)</f>
        <v>5.6347211786210985E-3</v>
      </c>
      <c r="X1501" s="45">
        <f>VLOOKUP($A1501,'LNST năm'!$A$2:$I$2000,8,FALSE)</f>
        <v>-0.79485281343085668</v>
      </c>
      <c r="Y1501" s="45">
        <f>VLOOKUP($A1501,'LNST năm'!$A$2:$I$2000,9,FALSE)</f>
        <v>-5.3766661351378975E-2</v>
      </c>
      <c r="Z1501" s="46" t="e">
        <f>VLOOKUP($A1501,LNG!$A$2:$H$1999,9,FALSE)</f>
        <v>#REF!</v>
      </c>
      <c r="AA1501" s="162" t="e">
        <f>VLOOKUP($A1501,'GIÁ CP'!$A$2:$D$2000,4,FALSE)/Z1501</f>
        <v>#REF!</v>
      </c>
    </row>
    <row r="1502" spans="1:27">
      <c r="A1502" s="18" t="s">
        <v>68</v>
      </c>
      <c r="B1502" s="18" t="s">
        <v>1721</v>
      </c>
      <c r="C1502" s="154" t="str">
        <f>VLOOKUP(A1502,'GIÁ CP'!$K$2:$M$2000,3,FALSE)</f>
        <v xml:space="preserve">Dược phẩm </v>
      </c>
      <c r="D1502" s="43">
        <f>VLOOKUP($A1502,'Doanh thu'!$A$3:$Q$2000,9,FALSE)/1000000000</f>
        <v>323.238169368</v>
      </c>
      <c r="E1502" s="43">
        <f>VLOOKUP($A1502,'Doanh thu'!$A$3:$Q$2000,10,FALSE)/1000000000</f>
        <v>285.74101879400001</v>
      </c>
      <c r="F1502" s="43">
        <f>VLOOKUP($A1502,'Doanh thu'!$A$3:$Q$2000,11,FALSE)/1000000000</f>
        <v>372.59319436599998</v>
      </c>
      <c r="G1502" s="43">
        <f>VLOOKUP($A1502,'Doanh thu'!$A$3:$Q$2000,12,FALSE)/1000000000</f>
        <v>324.12148817799999</v>
      </c>
      <c r="H1502" s="43">
        <f>VLOOKUP($A1502,LNST!$A$3:$Q$1635,9,FALSE)/1000000000</f>
        <v>-3.21673733</v>
      </c>
      <c r="I1502" s="43">
        <f>VLOOKUP($A1502,LNST!$A$3:$Q$1635,10,FALSE)/1000000000</f>
        <v>-5.9369700249999999</v>
      </c>
      <c r="J1502" s="43">
        <f>VLOOKUP($A1502,LNST!$A$3:$Q$1635,11,FALSE)/1000000000</f>
        <v>3.6574984339999999</v>
      </c>
      <c r="K1502" s="43">
        <f>VLOOKUP($A1502,LNST!$A$3:$Q$1635,12,FALSE)/1000000000</f>
        <v>-1.8255781740000001</v>
      </c>
      <c r="L1502" s="45">
        <f>VLOOKUP($A1502,'Doanh thu'!$A$3:$Q$2000,14,FALSE)</f>
        <v>0.1422704734096481</v>
      </c>
      <c r="M1502" s="45">
        <f>VLOOKUP($A1502,'Doanh thu'!$A$3:$Q$2000,15,FALSE)</f>
        <v>0.21274370953419119</v>
      </c>
      <c r="N1502" s="45">
        <f>VLOOKUP($A1502,'Doanh thu'!$A$3:$Q$2000,16,FALSE)</f>
        <v>-0.26980188807910932</v>
      </c>
      <c r="O1502" s="45">
        <f>VLOOKUP($A1502,'Doanh thu'!$A$3:$Q$2000,17,FALSE)</f>
        <v>-4.6748410207035497E-2</v>
      </c>
      <c r="P1502" s="45">
        <f>VLOOKUP($A1502,LNST!$A$3:$R$1635,14,FALSE)</f>
        <v>-1.2900193194514857</v>
      </c>
      <c r="Q1502" s="45">
        <f>VLOOKUP($A1502,LNST!$A$3:$R$1635,15,FALSE)</f>
        <v>-5.1976481787027762</v>
      </c>
      <c r="R1502" s="45">
        <f>VLOOKUP($A1502,LNST!$A$3:$R$1635,16,FALSE)</f>
        <v>-0.80673330842841584</v>
      </c>
      <c r="S1502" s="45">
        <f>VLOOKUP($A1502,LNST!$A$3:$R$1635,17,FALSE)</f>
        <v>-1.0729860303561898</v>
      </c>
      <c r="T1502" s="45">
        <f>VLOOKUP($A1502,LNG!$A$2:$H$1999,4,FALSE)/(D1502*10^9)</f>
        <v>0.24835312163461132</v>
      </c>
      <c r="U1502" s="45">
        <f>VLOOKUP($A1502,LNG!$A$2:$H$1999,5,FALSE)/(E1502*10^9)</f>
        <v>0.12235486466927278</v>
      </c>
      <c r="V1502" s="45">
        <f>VLOOKUP($A1502,LNG!$A$2:$H$1999,6,FALSE)/(F1502*10^9)</f>
        <v>9.3005337016327905E-2</v>
      </c>
      <c r="W1502" s="45">
        <f>VLOOKUP($A1502,LNG!$A$2:$H$1999,7,FALSE)/(G1502*10^9)</f>
        <v>0.16768911781359999</v>
      </c>
      <c r="X1502" s="45">
        <f>VLOOKUP($A1502,'LNST năm'!$A$2:$I$2000,8,FALSE)</f>
        <v>-0.63568980648723739</v>
      </c>
      <c r="Y1502" s="45">
        <f>VLOOKUP($A1502,'LNST năm'!$A$2:$I$2000,9,FALSE)</f>
        <v>-0.44085275226479592</v>
      </c>
      <c r="Z1502" s="46" t="e">
        <f>VLOOKUP($A1502,LNG!$A$2:$H$1999,9,FALSE)</f>
        <v>#REF!</v>
      </c>
      <c r="AA1502" s="162" t="e">
        <f>VLOOKUP($A1502,'GIÁ CP'!$A$2:$D$2000,4,FALSE)/Z1502</f>
        <v>#REF!</v>
      </c>
    </row>
    <row r="1503" spans="1:27">
      <c r="A1503" s="18" t="s">
        <v>726</v>
      </c>
      <c r="B1503" s="18" t="s">
        <v>1937</v>
      </c>
      <c r="C1503" s="154" t="str">
        <f>VLOOKUP(A1503,'GIÁ CP'!$K$2:$M$2000,3,FALSE)</f>
        <v xml:space="preserve">Kho bãi, hậu cần và bảo dưỡng </v>
      </c>
      <c r="D1503" s="43">
        <f>VLOOKUP($A1503,'Doanh thu'!$A$3:$Q$2000,9,FALSE)/1000000000</f>
        <v>355.98513132099998</v>
      </c>
      <c r="E1503" s="43">
        <f>VLOOKUP($A1503,'Doanh thu'!$A$3:$Q$2000,10,FALSE)/1000000000</f>
        <v>350.876878654</v>
      </c>
      <c r="F1503" s="43">
        <f>VLOOKUP($A1503,'Doanh thu'!$A$3:$Q$2000,11,FALSE)/1000000000</f>
        <v>355.85809429800003</v>
      </c>
      <c r="G1503" s="43">
        <f>VLOOKUP($A1503,'Doanh thu'!$A$3:$Q$2000,12,FALSE)/1000000000</f>
        <v>388.69544707199998</v>
      </c>
      <c r="H1503" s="43">
        <f>VLOOKUP($A1503,LNST!$A$3:$Q$1635,9,FALSE)/1000000000</f>
        <v>55.789796508000002</v>
      </c>
      <c r="I1503" s="43">
        <f>VLOOKUP($A1503,LNST!$A$3:$Q$1635,10,FALSE)/1000000000</f>
        <v>38.341651564999999</v>
      </c>
      <c r="J1503" s="43">
        <f>VLOOKUP($A1503,LNST!$A$3:$Q$1635,11,FALSE)/1000000000</f>
        <v>42.561890149</v>
      </c>
      <c r="K1503" s="43">
        <f>VLOOKUP($A1503,LNST!$A$3:$Q$1635,12,FALSE)/1000000000</f>
        <v>64.570268835999997</v>
      </c>
      <c r="L1503" s="45">
        <f>VLOOKUP($A1503,'Doanh thu'!$A$3:$Q$2000,14,FALSE)</f>
        <v>-6.3782746783976926E-2</v>
      </c>
      <c r="M1503" s="45">
        <f>VLOOKUP($A1503,'Doanh thu'!$A$3:$Q$2000,15,FALSE)</f>
        <v>-7.5623975671777172E-2</v>
      </c>
      <c r="N1503" s="45">
        <f>VLOOKUP($A1503,'Doanh thu'!$A$3:$Q$2000,16,FALSE)</f>
        <v>-8.6798605998791994E-2</v>
      </c>
      <c r="O1503" s="45">
        <f>VLOOKUP($A1503,'Doanh thu'!$A$3:$Q$2000,17,FALSE)</f>
        <v>-7.0079533237634994E-2</v>
      </c>
      <c r="P1503" s="45">
        <f>VLOOKUP($A1503,LNST!$A$3:$R$1635,14,FALSE)</f>
        <v>-0.11704690511170635</v>
      </c>
      <c r="Q1503" s="45">
        <f>VLOOKUP($A1503,LNST!$A$3:$R$1635,15,FALSE)</f>
        <v>-0.43920653968252177</v>
      </c>
      <c r="R1503" s="45">
        <f>VLOOKUP($A1503,LNST!$A$3:$R$1635,16,FALSE)</f>
        <v>-0.45064549500926698</v>
      </c>
      <c r="S1503" s="45">
        <f>VLOOKUP($A1503,LNST!$A$3:$R$1635,17,FALSE)</f>
        <v>-9.6749496270702617E-2</v>
      </c>
      <c r="T1503" s="45">
        <f>VLOOKUP($A1503,LNG!$A$2:$H$1999,4,FALSE)/(D1503*10^9)</f>
        <v>0.38847085932446107</v>
      </c>
      <c r="U1503" s="45">
        <f>VLOOKUP($A1503,LNG!$A$2:$H$1999,5,FALSE)/(E1503*10^9)</f>
        <v>0.32089052221656394</v>
      </c>
      <c r="V1503" s="45">
        <f>VLOOKUP($A1503,LNG!$A$2:$H$1999,6,FALSE)/(F1503*10^9)</f>
        <v>0.28156562098906046</v>
      </c>
      <c r="W1503" s="45">
        <f>VLOOKUP($A1503,LNG!$A$2:$H$1999,7,FALSE)/(G1503*10^9)</f>
        <v>0.19203834495950048</v>
      </c>
      <c r="X1503" s="45">
        <f>VLOOKUP($A1503,'LNST năm'!$A$2:$I$2000,8,FALSE)</f>
        <v>-0.23154515034370488</v>
      </c>
      <c r="Y1503" s="45">
        <f>VLOOKUP($A1503,'LNST năm'!$A$2:$I$2000,9,FALSE)</f>
        <v>0.14687482064707447</v>
      </c>
      <c r="Z1503" s="46" t="e">
        <f>VLOOKUP($A1503,LNG!$A$2:$H$1999,9,FALSE)</f>
        <v>#REF!</v>
      </c>
      <c r="AA1503" s="162" t="e">
        <f>VLOOKUP($A1503,'GIÁ CP'!$A$2:$D$2000,4,FALSE)/Z1503</f>
        <v>#REF!</v>
      </c>
    </row>
    <row r="1504" spans="1:27">
      <c r="A1504" s="18" t="s">
        <v>1232</v>
      </c>
      <c r="B1504" s="18" t="s">
        <v>2880</v>
      </c>
      <c r="C1504" s="154" t="str">
        <f>VLOOKUP(A1504,'GIÁ CP'!$K$2:$M$2000,3,FALSE)</f>
        <v xml:space="preserve">Đồ uống &amp; giải khát </v>
      </c>
      <c r="D1504" s="43">
        <f>VLOOKUP($A1504,'Doanh thu'!$A$3:$Q$2000,9,FALSE)/1000000000</f>
        <v>489.71647999999999</v>
      </c>
      <c r="E1504" s="43">
        <f>VLOOKUP($A1504,'Doanh thu'!$A$3:$Q$2000,10,FALSE)/1000000000</f>
        <v>500.92807900000003</v>
      </c>
      <c r="F1504" s="43">
        <f>VLOOKUP($A1504,'Doanh thu'!$A$3:$Q$2000,11,FALSE)/1000000000</f>
        <v>518.23383200000001</v>
      </c>
      <c r="G1504" s="43">
        <f>VLOOKUP($A1504,'Doanh thu'!$A$3:$Q$2000,12,FALSE)/1000000000</f>
        <v>500.24357600000002</v>
      </c>
      <c r="H1504" s="43">
        <f>VLOOKUP($A1504,LNST!$A$3:$Q$1635,9,FALSE)/1000000000</f>
        <v>38.803973999999997</v>
      </c>
      <c r="I1504" s="43">
        <f>VLOOKUP($A1504,LNST!$A$3:$Q$1635,10,FALSE)/1000000000</f>
        <v>36.478749999999998</v>
      </c>
      <c r="J1504" s="43">
        <f>VLOOKUP($A1504,LNST!$A$3:$Q$1635,11,FALSE)/1000000000</f>
        <v>18.132579</v>
      </c>
      <c r="K1504" s="43">
        <f>VLOOKUP($A1504,LNST!$A$3:$Q$1635,12,FALSE)/1000000000</f>
        <v>52.869849000000002</v>
      </c>
      <c r="L1504" s="45">
        <f>VLOOKUP($A1504,'Doanh thu'!$A$3:$Q$2000,14,FALSE)</f>
        <v>-6.6680440528473828E-2</v>
      </c>
      <c r="M1504" s="45">
        <f>VLOOKUP($A1504,'Doanh thu'!$A$3:$Q$2000,15,FALSE)</f>
        <v>7.8052306399776936E-2</v>
      </c>
      <c r="N1504" s="45">
        <f>VLOOKUP($A1504,'Doanh thu'!$A$3:$Q$2000,16,FALSE)</f>
        <v>-3.4351122357977014E-2</v>
      </c>
      <c r="O1504" s="45">
        <f>VLOOKUP($A1504,'Doanh thu'!$A$3:$Q$2000,17,FALSE)</f>
        <v>8.050287179431459E-3</v>
      </c>
      <c r="P1504" s="45">
        <f>VLOOKUP($A1504,LNST!$A$3:$R$1635,14,FALSE)</f>
        <v>-0.29420162161669589</v>
      </c>
      <c r="Q1504" s="45">
        <f>VLOOKUP($A1504,LNST!$A$3:$R$1635,15,FALSE)</f>
        <v>-0.14572274975884225</v>
      </c>
      <c r="R1504" s="45">
        <f>VLOOKUP($A1504,LNST!$A$3:$R$1635,16,FALSE)</f>
        <v>-0.28139293560317985</v>
      </c>
      <c r="S1504" s="45">
        <f>VLOOKUP($A1504,LNST!$A$3:$R$1635,17,FALSE)</f>
        <v>0.11766543440547217</v>
      </c>
      <c r="T1504" s="45">
        <f>VLOOKUP($A1504,LNG!$A$2:$H$1999,4,FALSE)/(D1504*10^9)</f>
        <v>0.32174327071860026</v>
      </c>
      <c r="U1504" s="45">
        <f>VLOOKUP($A1504,LNG!$A$2:$H$1999,5,FALSE)/(E1504*10^9)</f>
        <v>0.31299969511192044</v>
      </c>
      <c r="V1504" s="45">
        <f>VLOOKUP($A1504,LNG!$A$2:$H$1999,6,FALSE)/(F1504*10^9)</f>
        <v>0.29741221526424771</v>
      </c>
      <c r="W1504" s="45">
        <f>VLOOKUP($A1504,LNG!$A$2:$H$1999,7,FALSE)/(G1504*10^9)</f>
        <v>0.33479201140206144</v>
      </c>
      <c r="X1504" s="45">
        <f>VLOOKUP($A1504,'LNST năm'!$A$2:$I$2000,8,FALSE)</f>
        <v>-0.18624397392055361</v>
      </c>
      <c r="Y1504" s="45">
        <f>VLOOKUP($A1504,'LNST năm'!$A$2:$I$2000,9,FALSE)</f>
        <v>-3.3046922051368832E-2</v>
      </c>
      <c r="Z1504" s="46" t="e">
        <f>VLOOKUP($A1504,LNG!$A$2:$H$1999,9,FALSE)</f>
        <v>#REF!</v>
      </c>
      <c r="AA1504" s="162" t="e">
        <f>VLOOKUP($A1504,'GIÁ CP'!$A$2:$D$2000,4,FALSE)/Z1504</f>
        <v>#REF!</v>
      </c>
    </row>
    <row r="1505" spans="1:27" hidden="1">
      <c r="A1505" s="18" t="s">
        <v>120</v>
      </c>
      <c r="B1505" s="18" t="s">
        <v>1796</v>
      </c>
      <c r="C1505" s="154" t="str">
        <f>VLOOKUP(A1505,'GIÁ CP'!$K$2:$M$2000,3,FALSE)</f>
        <v xml:space="preserve">Sản phẩm hóa dầu, Nông dược &amp; Hóa chất khác </v>
      </c>
      <c r="D1505" s="43" t="e">
        <f>VLOOKUP($A1505,'Doanh thu'!$A$3:$Q$2000,9,FALSE)/1000000000</f>
        <v>#N/A</v>
      </c>
      <c r="E1505" s="43" t="e">
        <f>VLOOKUP($A1505,'Doanh thu'!$A$3:$Q$2000,10,FALSE)/1000000000</f>
        <v>#N/A</v>
      </c>
      <c r="F1505" s="43" t="e">
        <f>VLOOKUP($A1505,'Doanh thu'!$A$3:$Q$2000,11,FALSE)/1000000000</f>
        <v>#N/A</v>
      </c>
      <c r="G1505" s="43" t="e">
        <f>VLOOKUP($A1505,'Doanh thu'!$A$3:$Q$2000,12,FALSE)/1000000000</f>
        <v>#N/A</v>
      </c>
      <c r="H1505" s="43" t="e">
        <f>VLOOKUP($A1505,LNST!$A$3:$Q$1635,9,FALSE)/1000000000</f>
        <v>#N/A</v>
      </c>
      <c r="I1505" s="43" t="e">
        <f>VLOOKUP($A1505,LNST!$A$3:$Q$1635,10,FALSE)/1000000000</f>
        <v>#N/A</v>
      </c>
      <c r="J1505" s="43" t="e">
        <f>VLOOKUP($A1505,LNST!$A$3:$Q$1635,11,FALSE)/1000000000</f>
        <v>#N/A</v>
      </c>
      <c r="K1505" s="43" t="e">
        <f>VLOOKUP($A1505,LNST!$A$3:$Q$1635,12,FALSE)/1000000000</f>
        <v>#N/A</v>
      </c>
      <c r="L1505" s="45" t="e">
        <f>VLOOKUP($A1505,'Doanh thu'!$A$3:$Q$2000,14,FALSE)</f>
        <v>#N/A</v>
      </c>
      <c r="M1505" s="45" t="e">
        <f>VLOOKUP($A1505,'Doanh thu'!$A$3:$Q$2000,15,FALSE)</f>
        <v>#N/A</v>
      </c>
      <c r="N1505" s="45" t="e">
        <f>VLOOKUP($A1505,'Doanh thu'!$A$3:$Q$2000,16,FALSE)</f>
        <v>#N/A</v>
      </c>
      <c r="O1505" s="45" t="e">
        <f>VLOOKUP($A1505,'Doanh thu'!$A$3:$Q$2000,17,FALSE)</f>
        <v>#N/A</v>
      </c>
      <c r="P1505" s="45" t="e">
        <f>VLOOKUP($A1505,LNST!$A$3:$R$1635,14,FALSE)</f>
        <v>#N/A</v>
      </c>
      <c r="Q1505" s="45" t="e">
        <f>VLOOKUP($A1505,LNST!$A$3:$R$1635,15,FALSE)</f>
        <v>#N/A</v>
      </c>
      <c r="R1505" s="45" t="e">
        <f>VLOOKUP($A1505,LNST!$A$3:$R$1635,16,FALSE)</f>
        <v>#N/A</v>
      </c>
      <c r="S1505" s="45" t="e">
        <f>VLOOKUP($A1505,LNST!$A$3:$R$1635,17,FALSE)</f>
        <v>#N/A</v>
      </c>
      <c r="T1505" s="45" t="e">
        <f>VLOOKUP($A1505,LNG!$A$2:$H$1999,4,FALSE)/(D1505*10^9)</f>
        <v>#N/A</v>
      </c>
      <c r="U1505" s="45" t="e">
        <f>VLOOKUP($A1505,LNG!$A$2:$H$1999,5,FALSE)/(E1505*10^9)</f>
        <v>#N/A</v>
      </c>
      <c r="V1505" s="45" t="e">
        <f>VLOOKUP($A1505,LNG!$A$2:$H$1999,6,FALSE)/(F1505*10^9)</f>
        <v>#N/A</v>
      </c>
      <c r="W1505" s="45" t="e">
        <f>VLOOKUP($A1505,LNG!$A$2:$H$1999,7,FALSE)/(G1505*10^9)</f>
        <v>#N/A</v>
      </c>
      <c r="X1505" s="45" t="e">
        <f>VLOOKUP($A1505,'LNST năm'!$A$2:$I$2000,8,FALSE)</f>
        <v>#N/A</v>
      </c>
      <c r="Y1505" s="45" t="e">
        <f>VLOOKUP($A1505,'LNST năm'!$A$2:$I$2000,9,FALSE)</f>
        <v>#N/A</v>
      </c>
      <c r="Z1505" s="46" t="e">
        <f>VLOOKUP($A1505,LNG!$A$2:$H$1999,9,FALSE)</f>
        <v>#N/A</v>
      </c>
      <c r="AA1505" s="162" t="e">
        <f>VLOOKUP($A1505,'GIÁ CP'!$A$2:$D$2000,4,FALSE)/Z1505</f>
        <v>#N/A</v>
      </c>
    </row>
    <row r="1506" spans="1:27" hidden="1">
      <c r="A1506" s="18" t="s">
        <v>190</v>
      </c>
      <c r="B1506" s="18" t="s">
        <v>1869</v>
      </c>
      <c r="C1506" s="154" t="str">
        <f>VLOOKUP(A1506,'GIÁ CP'!$K$2:$M$2000,3,FALSE)</f>
        <v xml:space="preserve">Đồ uống &amp; giải khát </v>
      </c>
      <c r="D1506" s="43">
        <f>VLOOKUP($A1506,'Doanh thu'!$A$3:$Q$2000,9,FALSE)/1000000000</f>
        <v>680.05587340500006</v>
      </c>
      <c r="E1506" s="43">
        <f>VLOOKUP($A1506,'Doanh thu'!$A$3:$Q$2000,10,FALSE)/1000000000</f>
        <v>627.92359620900004</v>
      </c>
      <c r="F1506" s="43">
        <f>VLOOKUP($A1506,'Doanh thu'!$A$3:$Q$2000,11,FALSE)/1000000000</f>
        <v>405.89359952000001</v>
      </c>
      <c r="G1506" s="43">
        <f>VLOOKUP($A1506,'Doanh thu'!$A$3:$Q$2000,12,FALSE)/1000000000</f>
        <v>449.29953436599999</v>
      </c>
      <c r="H1506" s="43">
        <f>VLOOKUP($A1506,LNST!$A$3:$Q$1635,9,FALSE)/1000000000</f>
        <v>71.487307005999995</v>
      </c>
      <c r="I1506" s="43">
        <f>VLOOKUP($A1506,LNST!$A$3:$Q$1635,10,FALSE)/1000000000</f>
        <v>43.717013461000001</v>
      </c>
      <c r="J1506" s="43">
        <f>VLOOKUP($A1506,LNST!$A$3:$Q$1635,11,FALSE)/1000000000</f>
        <v>30.073697486</v>
      </c>
      <c r="K1506" s="43">
        <f>VLOOKUP($A1506,LNST!$A$3:$Q$1635,12,FALSE)/1000000000</f>
        <v>59.975929874999999</v>
      </c>
      <c r="L1506" s="45">
        <f>VLOOKUP($A1506,'Doanh thu'!$A$3:$Q$2000,14,FALSE)</f>
        <v>0.54237851120658698</v>
      </c>
      <c r="M1506" s="45">
        <f>VLOOKUP($A1506,'Doanh thu'!$A$3:$Q$2000,15,FALSE)</f>
        <v>0.75265057126468826</v>
      </c>
      <c r="N1506" s="45">
        <f>VLOOKUP($A1506,'Doanh thu'!$A$3:$Q$2000,16,FALSE)</f>
        <v>0.24059319270887158</v>
      </c>
      <c r="O1506" s="45">
        <f>VLOOKUP($A1506,'Doanh thu'!$A$3:$Q$2000,17,FALSE)</f>
        <v>0.28428481879507428</v>
      </c>
      <c r="P1506" s="45">
        <f>VLOOKUP($A1506,LNST!$A$3:$R$1635,14,FALSE)</f>
        <v>0.4217173080119721</v>
      </c>
      <c r="Q1506" s="45">
        <f>VLOOKUP($A1506,LNST!$A$3:$R$1635,15,FALSE)</f>
        <v>0.5581321557068909</v>
      </c>
      <c r="R1506" s="45">
        <f>VLOOKUP($A1506,LNST!$A$3:$R$1635,16,FALSE)</f>
        <v>0.24093815739650551</v>
      </c>
      <c r="S1506" s="45">
        <f>VLOOKUP($A1506,LNST!$A$3:$R$1635,17,FALSE)</f>
        <v>7407.2551541387265</v>
      </c>
      <c r="T1506" s="45">
        <f>VLOOKUP($A1506,LNG!$A$2:$H$1999,4,FALSE)/(D1506*10^9)</f>
        <v>8.6743660541652015E-2</v>
      </c>
      <c r="U1506" s="45">
        <f>VLOOKUP($A1506,LNG!$A$2:$H$1999,5,FALSE)/(E1506*10^9)</f>
        <v>0.27179314428438078</v>
      </c>
      <c r="V1506" s="45">
        <f>VLOOKUP($A1506,LNG!$A$2:$H$1999,6,FALSE)/(F1506*10^9)</f>
        <v>0.36103119660988736</v>
      </c>
      <c r="W1506" s="45">
        <f>VLOOKUP($A1506,LNG!$A$2:$H$1999,7,FALSE)/(G1506*10^9)</f>
        <v>0.20665367117510688</v>
      </c>
      <c r="X1506" s="45">
        <f>VLOOKUP($A1506,'LNST năm'!$A$2:$I$2000,8,FALSE)</f>
        <v>-1</v>
      </c>
      <c r="Y1506" s="45">
        <f>VLOOKUP($A1506,'LNST năm'!$A$2:$I$2000,9,FALSE)</f>
        <v>-1</v>
      </c>
      <c r="Z1506" s="46" t="e">
        <f>VLOOKUP($A1506,LNG!$A$2:$H$1999,9,FALSE)</f>
        <v>#REF!</v>
      </c>
      <c r="AA1506" s="162" t="e">
        <f>VLOOKUP($A1506,'GIÁ CP'!$A$2:$D$2000,4,FALSE)/Z1506</f>
        <v>#REF!</v>
      </c>
    </row>
    <row r="1507" spans="1:27" hidden="1">
      <c r="A1507" s="18" t="s">
        <v>647</v>
      </c>
      <c r="B1507" s="18" t="s">
        <v>2360</v>
      </c>
      <c r="C1507" s="154" t="str">
        <f>VLOOKUP(A1507,'GIÁ CP'!$K$2:$M$2000,3,FALSE)</f>
        <v xml:space="preserve">Vật liệu xây dựng &amp; Nội thất </v>
      </c>
      <c r="D1507" s="43">
        <f>VLOOKUP($A1507,'Doanh thu'!$A$3:$Q$2000,9,FALSE)/1000000000</f>
        <v>37.930364529000002</v>
      </c>
      <c r="E1507" s="43">
        <f>VLOOKUP($A1507,'Doanh thu'!$A$3:$Q$2000,10,FALSE)/1000000000</f>
        <v>39.771720811000002</v>
      </c>
      <c r="F1507" s="43">
        <f>VLOOKUP($A1507,'Doanh thu'!$A$3:$Q$2000,11,FALSE)/1000000000</f>
        <v>23.69201769</v>
      </c>
      <c r="G1507" s="43">
        <f>VLOOKUP($A1507,'Doanh thu'!$A$3:$Q$2000,12,FALSE)/1000000000</f>
        <v>14.588106120000001</v>
      </c>
      <c r="H1507" s="43">
        <f>VLOOKUP($A1507,LNST!$A$3:$Q$1635,9,FALSE)/1000000000</f>
        <v>-4.9718945000000001E-2</v>
      </c>
      <c r="I1507" s="43">
        <f>VLOOKUP($A1507,LNST!$A$3:$Q$1635,10,FALSE)/1000000000</f>
        <v>-6.5166885539999999</v>
      </c>
      <c r="J1507" s="43">
        <f>VLOOKUP($A1507,LNST!$A$3:$Q$1635,11,FALSE)/1000000000</f>
        <v>9.2740076350000002</v>
      </c>
      <c r="K1507" s="43">
        <f>VLOOKUP($A1507,LNST!$A$3:$Q$1635,12,FALSE)/1000000000</f>
        <v>3.8254197699999999</v>
      </c>
      <c r="L1507" s="45">
        <f>VLOOKUP($A1507,'Doanh thu'!$A$3:$Q$2000,14,FALSE)</f>
        <v>-0.19691816779637478</v>
      </c>
      <c r="M1507" s="45">
        <f>VLOOKUP($A1507,'Doanh thu'!$A$3:$Q$2000,15,FALSE)</f>
        <v>-0.14879385846100204</v>
      </c>
      <c r="N1507" s="45">
        <f>VLOOKUP($A1507,'Doanh thu'!$A$3:$Q$2000,16,FALSE)</f>
        <v>-0.46052224753153842</v>
      </c>
      <c r="O1507" s="45">
        <f>VLOOKUP($A1507,'Doanh thu'!$A$3:$Q$2000,17,FALSE)</f>
        <v>-0.47527987376536174</v>
      </c>
      <c r="P1507" s="45">
        <f>VLOOKUP($A1507,LNST!$A$3:$R$1635,14,FALSE)</f>
        <v>-1.152401723577458</v>
      </c>
      <c r="Q1507" s="45">
        <f>VLOOKUP($A1507,LNST!$A$3:$R$1635,15,FALSE)</f>
        <v>-5.3808531634926862</v>
      </c>
      <c r="R1507" s="45">
        <f>VLOOKUP($A1507,LNST!$A$3:$R$1635,16,FALSE)</f>
        <v>14.327212724861669</v>
      </c>
      <c r="S1507" s="45">
        <f>VLOOKUP($A1507,LNST!$A$3:$R$1635,17,FALSE)</f>
        <v>56.476253643406807</v>
      </c>
      <c r="T1507" s="45">
        <f>VLOOKUP($A1507,LNG!$A$2:$H$1999,4,FALSE)/(D1507*10^9)</f>
        <v>0.11385708267312181</v>
      </c>
      <c r="U1507" s="45">
        <f>VLOOKUP($A1507,LNG!$A$2:$H$1999,5,FALSE)/(E1507*10^9)</f>
        <v>0.16083914320425305</v>
      </c>
      <c r="V1507" s="45">
        <f>VLOOKUP($A1507,LNG!$A$2:$H$1999,6,FALSE)/(F1507*10^9)</f>
        <v>1.8223081320010614E-2</v>
      </c>
      <c r="W1507" s="45">
        <f>VLOOKUP($A1507,LNG!$A$2:$H$1999,7,FALSE)/(G1507*10^9)</f>
        <v>-0.9951432183576685</v>
      </c>
      <c r="X1507" s="45">
        <f>VLOOKUP($A1507,'LNST năm'!$A$2:$I$2000,8,FALSE)</f>
        <v>-8.9134371523482442E-2</v>
      </c>
      <c r="Y1507" s="45">
        <f>VLOOKUP($A1507,'LNST năm'!$A$2:$I$2000,9,FALSE)</f>
        <v>-0.3776119344745843</v>
      </c>
      <c r="Z1507" s="46" t="e">
        <f>VLOOKUP($A1507,LNG!$A$2:$H$1999,9,FALSE)</f>
        <v>#REF!</v>
      </c>
      <c r="AA1507" s="162" t="e">
        <f>VLOOKUP($A1507,'GIÁ CP'!$A$2:$D$2000,4,FALSE)/Z1507</f>
        <v>#REF!</v>
      </c>
    </row>
    <row r="1508" spans="1:27" hidden="1">
      <c r="A1508" s="18" t="s">
        <v>552</v>
      </c>
      <c r="B1508" s="18" t="s">
        <v>2275</v>
      </c>
      <c r="C1508" s="154" t="str">
        <f>VLOOKUP(A1508,'GIÁ CP'!$K$2:$M$2000,3,FALSE)</f>
        <v xml:space="preserve">Dịch vụ vận tải </v>
      </c>
      <c r="D1508" s="43">
        <f>VLOOKUP($A1508,'Doanh thu'!$A$3:$Q$2000,9,FALSE)/1000000000</f>
        <v>183.62422188400001</v>
      </c>
      <c r="E1508" s="43">
        <f>VLOOKUP($A1508,'Doanh thu'!$A$3:$Q$2000,10,FALSE)/1000000000</f>
        <v>209.46906411699999</v>
      </c>
      <c r="F1508" s="43">
        <f>VLOOKUP($A1508,'Doanh thu'!$A$3:$Q$2000,11,FALSE)/1000000000</f>
        <v>222.923202815</v>
      </c>
      <c r="G1508" s="43">
        <f>VLOOKUP($A1508,'Doanh thu'!$A$3:$Q$2000,12,FALSE)/1000000000</f>
        <v>234.17216474400001</v>
      </c>
      <c r="H1508" s="43">
        <f>VLOOKUP($A1508,LNST!$A$3:$Q$1635,9,FALSE)/1000000000</f>
        <v>1.9581806399999999</v>
      </c>
      <c r="I1508" s="43">
        <f>VLOOKUP($A1508,LNST!$A$3:$Q$1635,10,FALSE)/1000000000</f>
        <v>2.6035401710000001</v>
      </c>
      <c r="J1508" s="43">
        <f>VLOOKUP($A1508,LNST!$A$3:$Q$1635,11,FALSE)/1000000000</f>
        <v>0.62557205299999996</v>
      </c>
      <c r="K1508" s="43">
        <f>VLOOKUP($A1508,LNST!$A$3:$Q$1635,12,FALSE)/1000000000</f>
        <v>2.1409382959999999</v>
      </c>
      <c r="L1508" s="45">
        <f>VLOOKUP($A1508,'Doanh thu'!$A$3:$Q$2000,14,FALSE)</f>
        <v>9.4265721914046086E-3</v>
      </c>
      <c r="M1508" s="45">
        <f>VLOOKUP($A1508,'Doanh thu'!$A$3:$Q$2000,15,FALSE)</f>
        <v>0.17679285166044947</v>
      </c>
      <c r="N1508" s="45">
        <f>VLOOKUP($A1508,'Doanh thu'!$A$3:$Q$2000,16,FALSE)</f>
        <v>0.23811875790976927</v>
      </c>
      <c r="O1508" s="45">
        <f>VLOOKUP($A1508,'Doanh thu'!$A$3:$Q$2000,17,FALSE)</f>
        <v>0.30655781784046415</v>
      </c>
      <c r="P1508" s="45">
        <f>VLOOKUP($A1508,LNST!$A$3:$R$1635,14,FALSE)</f>
        <v>-0.41781542893975354</v>
      </c>
      <c r="Q1508" s="45">
        <f>VLOOKUP($A1508,LNST!$A$3:$R$1635,15,FALSE)</f>
        <v>0.42581575146586753</v>
      </c>
      <c r="R1508" s="45">
        <f>VLOOKUP($A1508,LNST!$A$3:$R$1635,16,FALSE)</f>
        <v>1.0990118291019444</v>
      </c>
      <c r="S1508" s="45">
        <f>VLOOKUP($A1508,LNST!$A$3:$R$1635,17,FALSE)</f>
        <v>-0.16166051474299947</v>
      </c>
      <c r="T1508" s="45">
        <f>VLOOKUP($A1508,LNG!$A$2:$H$1999,4,FALSE)/(D1508*10^9)</f>
        <v>0.10423860792772578</v>
      </c>
      <c r="U1508" s="45">
        <f>VLOOKUP($A1508,LNG!$A$2:$H$1999,5,FALSE)/(E1508*10^9)</f>
        <v>9.7266784218884877E-2</v>
      </c>
      <c r="V1508" s="45">
        <f>VLOOKUP($A1508,LNG!$A$2:$H$1999,6,FALSE)/(F1508*10^9)</f>
        <v>8.4049958292359728E-2</v>
      </c>
      <c r="W1508" s="45">
        <f>VLOOKUP($A1508,LNG!$A$2:$H$1999,7,FALSE)/(G1508*10^9)</f>
        <v>8.3706054963572418E-2</v>
      </c>
      <c r="X1508" s="45">
        <f>VLOOKUP($A1508,'LNST năm'!$A$2:$I$2000,8,FALSE)</f>
        <v>6.8685471289556848</v>
      </c>
      <c r="Y1508" s="45">
        <f>VLOOKUP($A1508,'LNST năm'!$A$2:$I$2000,9,FALSE)</f>
        <v>0.11538518192550229</v>
      </c>
      <c r="Z1508" s="46" t="e">
        <f>VLOOKUP($A1508,LNG!$A$2:$H$1999,9,FALSE)</f>
        <v>#REF!</v>
      </c>
      <c r="AA1508" s="162" t="e">
        <f>VLOOKUP($A1508,'GIÁ CP'!$A$2:$D$2000,4,FALSE)/Z1508</f>
        <v>#REF!</v>
      </c>
    </row>
    <row r="1509" spans="1:27" hidden="1">
      <c r="A1509" s="18" t="s">
        <v>618</v>
      </c>
      <c r="B1509" s="18" t="s">
        <v>2331</v>
      </c>
      <c r="C1509" s="154" t="str">
        <f>VLOOKUP(A1509,'GIÁ CP'!$K$2:$M$2000,3,FALSE)</f>
        <v xml:space="preserve">Containers &amp; Đóng gói </v>
      </c>
      <c r="D1509" s="43">
        <f>VLOOKUP($A1509,'Doanh thu'!$A$3:$Q$2000,9,FALSE)/1000000000</f>
        <v>46.719757770000001</v>
      </c>
      <c r="E1509" s="43">
        <f>VLOOKUP($A1509,'Doanh thu'!$A$3:$Q$2000,10,FALSE)/1000000000</f>
        <v>34.697579587</v>
      </c>
      <c r="F1509" s="43">
        <f>VLOOKUP($A1509,'Doanh thu'!$A$3:$Q$2000,11,FALSE)/1000000000</f>
        <v>57.671337362000003</v>
      </c>
      <c r="G1509" s="43">
        <f>VLOOKUP($A1509,'Doanh thu'!$A$3:$Q$2000,12,FALSE)/1000000000</f>
        <v>56.368030885000003</v>
      </c>
      <c r="H1509" s="43">
        <f>VLOOKUP($A1509,LNST!$A$3:$Q$1635,9,FALSE)/1000000000</f>
        <v>-3.1385165999999999E-2</v>
      </c>
      <c r="I1509" s="43">
        <f>VLOOKUP($A1509,LNST!$A$3:$Q$1635,10,FALSE)/1000000000</f>
        <v>2.3642803699999999</v>
      </c>
      <c r="J1509" s="43">
        <f>VLOOKUP($A1509,LNST!$A$3:$Q$1635,11,FALSE)/1000000000</f>
        <v>3.0299809259999999</v>
      </c>
      <c r="K1509" s="43">
        <f>VLOOKUP($A1509,LNST!$A$3:$Q$1635,12,FALSE)/1000000000</f>
        <v>3.820188785</v>
      </c>
      <c r="L1509" s="45">
        <f>VLOOKUP($A1509,'Doanh thu'!$A$3:$Q$2000,14,FALSE)</f>
        <v>-0.18694187792227487</v>
      </c>
      <c r="M1509" s="45">
        <f>VLOOKUP($A1509,'Doanh thu'!$A$3:$Q$2000,15,FALSE)</f>
        <v>-0.2323576221962661</v>
      </c>
      <c r="N1509" s="45">
        <f>VLOOKUP($A1509,'Doanh thu'!$A$3:$Q$2000,16,FALSE)</f>
        <v>0.17360961249528065</v>
      </c>
      <c r="O1509" s="45">
        <f>VLOOKUP($A1509,'Doanh thu'!$A$3:$Q$2000,17,FALSE)</f>
        <v>5.1080118398429339E-3</v>
      </c>
      <c r="P1509" s="45">
        <f>VLOOKUP($A1509,LNST!$A$3:$R$1635,14,FALSE)</f>
        <v>-1.0652802542410866</v>
      </c>
      <c r="Q1509" s="45">
        <f>VLOOKUP($A1509,LNST!$A$3:$R$1635,15,FALSE)</f>
        <v>0.49752548849225586</v>
      </c>
      <c r="R1509" s="45">
        <f>VLOOKUP($A1509,LNST!$A$3:$R$1635,16,FALSE)</f>
        <v>1.7552923600065946</v>
      </c>
      <c r="S1509" s="45">
        <f>VLOOKUP($A1509,LNST!$A$3:$R$1635,17,FALSE)</f>
        <v>0.49118761352368473</v>
      </c>
      <c r="T1509" s="45">
        <f>VLOOKUP($A1509,LNG!$A$2:$H$1999,4,FALSE)/(D1509*10^9)</f>
        <v>0.17672099510116959</v>
      </c>
      <c r="U1509" s="45">
        <f>VLOOKUP($A1509,LNG!$A$2:$H$1999,5,FALSE)/(E1509*10^9)</f>
        <v>0.14218442181622368</v>
      </c>
      <c r="V1509" s="45">
        <f>VLOOKUP($A1509,LNG!$A$2:$H$1999,6,FALSE)/(F1509*10^9)</f>
        <v>9.6709210885665184E-2</v>
      </c>
      <c r="W1509" s="45">
        <f>VLOOKUP($A1509,LNG!$A$2:$H$1999,7,FALSE)/(G1509*10^9)</f>
        <v>0.17059510046782433</v>
      </c>
      <c r="X1509" s="45">
        <f>VLOOKUP($A1509,'LNST năm'!$A$2:$I$2000,8,FALSE)</f>
        <v>0.2852737467556859</v>
      </c>
      <c r="Y1509" s="45">
        <f>VLOOKUP($A1509,'LNST năm'!$A$2:$I$2000,9,FALSE)</f>
        <v>0.20761064216669078</v>
      </c>
      <c r="Z1509" s="46" t="e">
        <f>VLOOKUP($A1509,LNG!$A$2:$H$1999,9,FALSE)</f>
        <v>#REF!</v>
      </c>
      <c r="AA1509" s="162" t="e">
        <f>VLOOKUP($A1509,'GIÁ CP'!$A$2:$D$2000,4,FALSE)/Z1509</f>
        <v>#REF!</v>
      </c>
    </row>
    <row r="1510" spans="1:27" hidden="1">
      <c r="A1510" s="18" t="s">
        <v>789</v>
      </c>
      <c r="B1510" s="18" t="s">
        <v>2852</v>
      </c>
      <c r="C1510" s="154" t="str">
        <f>VLOOKUP(A1510,'GIÁ CP'!$K$2:$M$2000,3,FALSE)</f>
        <v xml:space="preserve">Bán lẻ phức hợp </v>
      </c>
      <c r="D1510" s="43">
        <f>VLOOKUP($A1510,'Doanh thu'!$A$3:$Q$2000,9,FALSE)/1000000000</f>
        <v>108.93488861199999</v>
      </c>
      <c r="E1510" s="43">
        <f>VLOOKUP($A1510,'Doanh thu'!$A$3:$Q$2000,10,FALSE)/1000000000</f>
        <v>105.77696564999999</v>
      </c>
      <c r="F1510" s="43">
        <f>VLOOKUP($A1510,'Doanh thu'!$A$3:$Q$2000,11,FALSE)/1000000000</f>
        <v>104.260921533</v>
      </c>
      <c r="G1510" s="43">
        <f>VLOOKUP($A1510,'Doanh thu'!$A$3:$Q$2000,12,FALSE)/1000000000</f>
        <v>96.024404028999996</v>
      </c>
      <c r="H1510" s="43">
        <f>VLOOKUP($A1510,LNST!$A$3:$Q$1635,9,FALSE)/1000000000</f>
        <v>-8.1006916259999997</v>
      </c>
      <c r="I1510" s="43">
        <f>VLOOKUP($A1510,LNST!$A$3:$Q$1635,10,FALSE)/1000000000</f>
        <v>-9.9582255849999992</v>
      </c>
      <c r="J1510" s="43">
        <f>VLOOKUP($A1510,LNST!$A$3:$Q$1635,11,FALSE)/1000000000</f>
        <v>-15.308419105</v>
      </c>
      <c r="K1510" s="43">
        <f>VLOOKUP($A1510,LNST!$A$3:$Q$1635,12,FALSE)/1000000000</f>
        <v>5.2400895170000004</v>
      </c>
      <c r="L1510" s="45">
        <f>VLOOKUP($A1510,'Doanh thu'!$A$3:$Q$2000,14,FALSE)</f>
        <v>0.10418038572794489</v>
      </c>
      <c r="M1510" s="45">
        <f>VLOOKUP($A1510,'Doanh thu'!$A$3:$Q$2000,15,FALSE)</f>
        <v>6.3360747795608255E-2</v>
      </c>
      <c r="N1510" s="45">
        <f>VLOOKUP($A1510,'Doanh thu'!$A$3:$Q$2000,16,FALSE)</f>
        <v>-0.72699345620080502</v>
      </c>
      <c r="O1510" s="45">
        <f>VLOOKUP($A1510,'Doanh thu'!$A$3:$Q$2000,17,FALSE)</f>
        <v>-0.2369820849105865</v>
      </c>
      <c r="P1510" s="45">
        <f>VLOOKUP($A1510,LNST!$A$3:$R$1635,14,FALSE)</f>
        <v>-0.30461098075260079</v>
      </c>
      <c r="Q1510" s="45">
        <f>VLOOKUP($A1510,LNST!$A$3:$R$1635,15,FALSE)</f>
        <v>0.2095234025357495</v>
      </c>
      <c r="R1510" s="45">
        <f>VLOOKUP($A1510,LNST!$A$3:$R$1635,16,FALSE)</f>
        <v>-2.0176536416833173</v>
      </c>
      <c r="S1510" s="45">
        <f>VLOOKUP($A1510,LNST!$A$3:$R$1635,17,FALSE)</f>
        <v>0.78168668886692638</v>
      </c>
      <c r="T1510" s="45">
        <f>VLOOKUP($A1510,LNG!$A$2:$H$1999,4,FALSE)/(D1510*10^9)</f>
        <v>0.26634831299404127</v>
      </c>
      <c r="U1510" s="45">
        <f>VLOOKUP($A1510,LNG!$A$2:$H$1999,5,FALSE)/(E1510*10^9)</f>
        <v>0.26330351625094095</v>
      </c>
      <c r="V1510" s="45">
        <f>VLOOKUP($A1510,LNG!$A$2:$H$1999,6,FALSE)/(F1510*10^9)</f>
        <v>0.30211438842913185</v>
      </c>
      <c r="W1510" s="45">
        <f>VLOOKUP($A1510,LNG!$A$2:$H$1999,7,FALSE)/(G1510*10^9)</f>
        <v>0.31974916678188675</v>
      </c>
      <c r="X1510" s="45">
        <f>VLOOKUP($A1510,'LNST năm'!$A$2:$I$2000,8,FALSE)</f>
        <v>1</v>
      </c>
      <c r="Y1510" s="45">
        <f>VLOOKUP($A1510,'LNST năm'!$A$2:$I$2000,9,FALSE)</f>
        <v>0.25992104989487319</v>
      </c>
      <c r="Z1510" s="46" t="e">
        <f>VLOOKUP($A1510,LNG!$A$2:$H$1999,9,FALSE)</f>
        <v>#REF!</v>
      </c>
      <c r="AA1510" s="162" t="e">
        <f>VLOOKUP($A1510,'GIÁ CP'!$A$2:$D$2000,4,FALSE)/Z1510</f>
        <v>#REF!</v>
      </c>
    </row>
    <row r="1511" spans="1:27" hidden="1">
      <c r="A1511" s="18" t="s">
        <v>1195</v>
      </c>
      <c r="B1511" s="18" t="s">
        <v>2802</v>
      </c>
      <c r="C1511" s="154" t="str">
        <f>VLOOKUP(A1511,'GIÁ CP'!$K$2:$M$2000,3,FALSE)</f>
        <v xml:space="preserve">Nước </v>
      </c>
      <c r="D1511" s="43" t="e">
        <f>VLOOKUP($A1511,'Doanh thu'!$A$3:$Q$2000,9,FALSE)/1000000000</f>
        <v>#N/A</v>
      </c>
      <c r="E1511" s="43" t="e">
        <f>VLOOKUP($A1511,'Doanh thu'!$A$3:$Q$2000,10,FALSE)/1000000000</f>
        <v>#N/A</v>
      </c>
      <c r="F1511" s="43" t="e">
        <f>VLOOKUP($A1511,'Doanh thu'!$A$3:$Q$2000,11,FALSE)/1000000000</f>
        <v>#N/A</v>
      </c>
      <c r="G1511" s="43" t="e">
        <f>VLOOKUP($A1511,'Doanh thu'!$A$3:$Q$2000,12,FALSE)/1000000000</f>
        <v>#N/A</v>
      </c>
      <c r="H1511" s="43" t="e">
        <f>VLOOKUP($A1511,LNST!$A$3:$Q$1635,9,FALSE)/1000000000</f>
        <v>#N/A</v>
      </c>
      <c r="I1511" s="43" t="e">
        <f>VLOOKUP($A1511,LNST!$A$3:$Q$1635,10,FALSE)/1000000000</f>
        <v>#N/A</v>
      </c>
      <c r="J1511" s="43" t="e">
        <f>VLOOKUP($A1511,LNST!$A$3:$Q$1635,11,FALSE)/1000000000</f>
        <v>#N/A</v>
      </c>
      <c r="K1511" s="43" t="e">
        <f>VLOOKUP($A1511,LNST!$A$3:$Q$1635,12,FALSE)/1000000000</f>
        <v>#N/A</v>
      </c>
      <c r="L1511" s="45" t="e">
        <f>VLOOKUP($A1511,'Doanh thu'!$A$3:$Q$2000,14,FALSE)</f>
        <v>#N/A</v>
      </c>
      <c r="M1511" s="45" t="e">
        <f>VLOOKUP($A1511,'Doanh thu'!$A$3:$Q$2000,15,FALSE)</f>
        <v>#N/A</v>
      </c>
      <c r="N1511" s="45" t="e">
        <f>VLOOKUP($A1511,'Doanh thu'!$A$3:$Q$2000,16,FALSE)</f>
        <v>#N/A</v>
      </c>
      <c r="O1511" s="45" t="e">
        <f>VLOOKUP($A1511,'Doanh thu'!$A$3:$Q$2000,17,FALSE)</f>
        <v>#N/A</v>
      </c>
      <c r="P1511" s="45" t="e">
        <f>VLOOKUP($A1511,LNST!$A$3:$R$1635,14,FALSE)</f>
        <v>#N/A</v>
      </c>
      <c r="Q1511" s="45" t="e">
        <f>VLOOKUP($A1511,LNST!$A$3:$R$1635,15,FALSE)</f>
        <v>#N/A</v>
      </c>
      <c r="R1511" s="45" t="e">
        <f>VLOOKUP($A1511,LNST!$A$3:$R$1635,16,FALSE)</f>
        <v>#N/A</v>
      </c>
      <c r="S1511" s="45" t="e">
        <f>VLOOKUP($A1511,LNST!$A$3:$R$1635,17,FALSE)</f>
        <v>#N/A</v>
      </c>
      <c r="T1511" s="45" t="e">
        <f>VLOOKUP($A1511,LNG!$A$2:$H$1999,4,FALSE)/(D1511*10^9)</f>
        <v>#N/A</v>
      </c>
      <c r="U1511" s="45" t="e">
        <f>VLOOKUP($A1511,LNG!$A$2:$H$1999,5,FALSE)/(E1511*10^9)</f>
        <v>#N/A</v>
      </c>
      <c r="V1511" s="45" t="e">
        <f>VLOOKUP($A1511,LNG!$A$2:$H$1999,6,FALSE)/(F1511*10^9)</f>
        <v>#N/A</v>
      </c>
      <c r="W1511" s="45" t="e">
        <f>VLOOKUP($A1511,LNG!$A$2:$H$1999,7,FALSE)/(G1511*10^9)</f>
        <v>#N/A</v>
      </c>
      <c r="X1511" s="45" t="e">
        <f>VLOOKUP($A1511,'LNST năm'!$A$2:$I$2000,8,FALSE)</f>
        <v>#N/A</v>
      </c>
      <c r="Y1511" s="45" t="e">
        <f>VLOOKUP($A1511,'LNST năm'!$A$2:$I$2000,9,FALSE)</f>
        <v>#N/A</v>
      </c>
      <c r="Z1511" s="46" t="e">
        <f>VLOOKUP($A1511,LNG!$A$2:$H$1999,9,FALSE)</f>
        <v>#N/A</v>
      </c>
      <c r="AA1511" s="162" t="e">
        <f>VLOOKUP($A1511,'GIÁ CP'!$A$2:$D$2000,4,FALSE)/Z1511</f>
        <v>#N/A</v>
      </c>
    </row>
    <row r="1512" spans="1:27" hidden="1">
      <c r="A1512" s="18" t="s">
        <v>819</v>
      </c>
      <c r="B1512" s="18" t="s">
        <v>3178</v>
      </c>
      <c r="C1512" s="154" t="str">
        <f>VLOOKUP(A1512,'GIÁ CP'!$K$2:$M$2000,3,FALSE)</f>
        <v xml:space="preserve">Môi giới chứng khoán </v>
      </c>
      <c r="D1512" s="43">
        <f>VLOOKUP($A1512,'Doanh thu'!$A$3:$Q$2000,9,FALSE)/1000000000</f>
        <v>38.570514488000001</v>
      </c>
      <c r="E1512" s="43">
        <f>VLOOKUP($A1512,'Doanh thu'!$A$3:$Q$2000,10,FALSE)/1000000000</f>
        <v>61.588294193999999</v>
      </c>
      <c r="F1512" s="43">
        <f>VLOOKUP($A1512,'Doanh thu'!$A$3:$Q$2000,11,FALSE)/1000000000</f>
        <v>35.745787714999999</v>
      </c>
      <c r="G1512" s="43">
        <f>VLOOKUP($A1512,'Doanh thu'!$A$3:$Q$2000,12,FALSE)/1000000000</f>
        <v>33.261770630000001</v>
      </c>
      <c r="H1512" s="43">
        <f>VLOOKUP($A1512,LNST!$A$3:$Q$1635,9,FALSE)/1000000000</f>
        <v>-2.316534366</v>
      </c>
      <c r="I1512" s="43">
        <f>VLOOKUP($A1512,LNST!$A$3:$Q$1635,10,FALSE)/1000000000</f>
        <v>12.280127616</v>
      </c>
      <c r="J1512" s="43">
        <f>VLOOKUP($A1512,LNST!$A$3:$Q$1635,11,FALSE)/1000000000</f>
        <v>-5.6749934319999999</v>
      </c>
      <c r="K1512" s="43">
        <f>VLOOKUP($A1512,LNST!$A$3:$Q$1635,12,FALSE)/1000000000</f>
        <v>-5.2705954679999998</v>
      </c>
      <c r="L1512" s="45">
        <f>VLOOKUP($A1512,'Doanh thu'!$A$3:$Q$2000,14,FALSE)</f>
        <v>0.13654623965011434</v>
      </c>
      <c r="M1512" s="45">
        <f>VLOOKUP($A1512,'Doanh thu'!$A$3:$Q$2000,15,FALSE)</f>
        <v>0.98388907017822935</v>
      </c>
      <c r="N1512" s="45">
        <f>VLOOKUP($A1512,'Doanh thu'!$A$3:$Q$2000,16,FALSE)</f>
        <v>0.33543653930978229</v>
      </c>
      <c r="O1512" s="45">
        <f>VLOOKUP($A1512,'Doanh thu'!$A$3:$Q$2000,17,FALSE)</f>
        <v>0.86984129006490518</v>
      </c>
      <c r="P1512" s="45">
        <f>VLOOKUP($A1512,LNST!$A$3:$R$1635,14,FALSE)</f>
        <v>-2.7590696611805972</v>
      </c>
      <c r="Q1512" s="45">
        <f>VLOOKUP($A1512,LNST!$A$3:$R$1635,15,FALSE)</f>
        <v>2.167686590192476</v>
      </c>
      <c r="R1512" s="45">
        <f>VLOOKUP($A1512,LNST!$A$3:$R$1635,16,FALSE)</f>
        <v>0.71090700786823124</v>
      </c>
      <c r="S1512" s="45">
        <f>VLOOKUP($A1512,LNST!$A$3:$R$1635,17,FALSE)</f>
        <v>0.88286980663644521</v>
      </c>
      <c r="T1512" s="45">
        <f>VLOOKUP($A1512,LNG!$A$2:$H$1999,4,FALSE)/(D1512*10^9)</f>
        <v>-0.61494809218527213</v>
      </c>
      <c r="U1512" s="45">
        <f>VLOOKUP($A1512,LNG!$A$2:$H$1999,5,FALSE)/(E1512*10^9)</f>
        <v>0.19803304365893931</v>
      </c>
      <c r="V1512" s="45">
        <f>VLOOKUP($A1512,LNG!$A$2:$H$1999,6,FALSE)/(F1512*10^9)</f>
        <v>1.1693340950061086</v>
      </c>
      <c r="W1512" s="45">
        <f>VLOOKUP($A1512,LNG!$A$2:$H$1999,7,FALSE)/(G1512*10^9)</f>
        <v>0.50099638616262088</v>
      </c>
      <c r="X1512" s="45">
        <f>VLOOKUP($A1512,'LNST năm'!$A$2:$I$2000,8,FALSE)</f>
        <v>0.42543203762308529</v>
      </c>
      <c r="Y1512" s="45">
        <f>VLOOKUP($A1512,'LNST năm'!$A$2:$I$2000,9,FALSE)</f>
        <v>0.1249494882475235</v>
      </c>
      <c r="Z1512" s="46" t="e">
        <f>VLOOKUP($A1512,LNG!$A$2:$H$1999,9,FALSE)</f>
        <v>#REF!</v>
      </c>
      <c r="AA1512" s="162" t="e">
        <f>VLOOKUP($A1512,'GIÁ CP'!$A$2:$D$2000,4,FALSE)/Z1512</f>
        <v>#REF!</v>
      </c>
    </row>
    <row r="1513" spans="1:27" hidden="1">
      <c r="A1513" s="18" t="s">
        <v>910</v>
      </c>
      <c r="B1513" s="18" t="s">
        <v>2883</v>
      </c>
      <c r="C1513" s="154" t="str">
        <f>VLOOKUP(A1513,'GIÁ CP'!$K$2:$M$2000,3,FALSE)</f>
        <v xml:space="preserve">Nuôi trồng nông &amp; hải sản </v>
      </c>
      <c r="D1513" s="43">
        <f>VLOOKUP($A1513,'Doanh thu'!$A$3:$Q$2000,9,FALSE)/1000000000</f>
        <v>30.371934848999999</v>
      </c>
      <c r="E1513" s="43">
        <f>VLOOKUP($A1513,'Doanh thu'!$A$3:$Q$2000,10,FALSE)/1000000000</f>
        <v>13.858578846</v>
      </c>
      <c r="F1513" s="43">
        <f>VLOOKUP($A1513,'Doanh thu'!$A$3:$Q$2000,11,FALSE)/1000000000</f>
        <v>22.679380906999999</v>
      </c>
      <c r="G1513" s="43">
        <f>VLOOKUP($A1513,'Doanh thu'!$A$3:$Q$2000,12,FALSE)/1000000000</f>
        <v>14.729152269</v>
      </c>
      <c r="H1513" s="43">
        <f>VLOOKUP($A1513,LNST!$A$3:$Q$1635,9,FALSE)/1000000000</f>
        <v>-4.347965479</v>
      </c>
      <c r="I1513" s="43">
        <f>VLOOKUP($A1513,LNST!$A$3:$Q$1635,10,FALSE)/1000000000</f>
        <v>-2.143277528</v>
      </c>
      <c r="J1513" s="43">
        <f>VLOOKUP($A1513,LNST!$A$3:$Q$1635,11,FALSE)/1000000000</f>
        <v>-10.962697223999999</v>
      </c>
      <c r="K1513" s="43">
        <f>VLOOKUP($A1513,LNST!$A$3:$Q$1635,12,FALSE)/1000000000</f>
        <v>-3.023937434</v>
      </c>
      <c r="L1513" s="45">
        <f>VLOOKUP($A1513,'Doanh thu'!$A$3:$Q$2000,14,FALSE)</f>
        <v>0.23121204550575125</v>
      </c>
      <c r="M1513" s="45">
        <f>VLOOKUP($A1513,'Doanh thu'!$A$3:$Q$2000,15,FALSE)</f>
        <v>-0.30948516918942748</v>
      </c>
      <c r="N1513" s="45">
        <f>VLOOKUP($A1513,'Doanh thu'!$A$3:$Q$2000,16,FALSE)</f>
        <v>-0.67500180199295645</v>
      </c>
      <c r="O1513" s="45">
        <f>VLOOKUP($A1513,'Doanh thu'!$A$3:$Q$2000,17,FALSE)</f>
        <v>-0.55065431333732229</v>
      </c>
      <c r="P1513" s="45">
        <f>VLOOKUP($A1513,LNST!$A$3:$R$1635,14,FALSE)</f>
        <v>-0.88981271715570598</v>
      </c>
      <c r="Q1513" s="45">
        <f>VLOOKUP($A1513,LNST!$A$3:$R$1635,15,FALSE)</f>
        <v>-0.35132802957486514</v>
      </c>
      <c r="R1513" s="45">
        <f>VLOOKUP($A1513,LNST!$A$3:$R$1635,16,FALSE)</f>
        <v>-3.0263069580327313</v>
      </c>
      <c r="S1513" s="45">
        <f>VLOOKUP($A1513,LNST!$A$3:$R$1635,17,FALSE)</f>
        <v>-1.8626205910165354</v>
      </c>
      <c r="T1513" s="45">
        <f>VLOOKUP($A1513,LNG!$A$2:$H$1999,4,FALSE)/(D1513*10^9)</f>
        <v>0.26155641105826871</v>
      </c>
      <c r="U1513" s="45">
        <f>VLOOKUP($A1513,LNG!$A$2:$H$1999,5,FALSE)/(E1513*10^9)</f>
        <v>7.576115773970897E-2</v>
      </c>
      <c r="V1513" s="45">
        <f>VLOOKUP($A1513,LNG!$A$2:$H$1999,6,FALSE)/(F1513*10^9)</f>
        <v>4.2944666302570336E-2</v>
      </c>
      <c r="W1513" s="45">
        <f>VLOOKUP($A1513,LNG!$A$2:$H$1999,7,FALSE)/(G1513*10^9)</f>
        <v>-0.63436530401449676</v>
      </c>
      <c r="X1513" s="45">
        <f>VLOOKUP($A1513,'LNST năm'!$A$2:$I$2000,8,FALSE)</f>
        <v>1</v>
      </c>
      <c r="Y1513" s="45">
        <f>VLOOKUP($A1513,'LNST năm'!$A$2:$I$2000,9,FALSE)</f>
        <v>0.25992104989487319</v>
      </c>
      <c r="Z1513" s="46" t="e">
        <f>VLOOKUP($A1513,LNG!$A$2:$H$1999,9,FALSE)</f>
        <v>#REF!</v>
      </c>
      <c r="AA1513" s="162" t="e">
        <f>VLOOKUP($A1513,'GIÁ CP'!$A$2:$D$2000,4,FALSE)/Z1513</f>
        <v>#REF!</v>
      </c>
    </row>
    <row r="1514" spans="1:27">
      <c r="A1514" s="18" t="s">
        <v>106</v>
      </c>
      <c r="B1514" s="18" t="s">
        <v>1760</v>
      </c>
      <c r="C1514" s="154" t="str">
        <f>VLOOKUP(A1514,'GIÁ CP'!$K$2:$M$2000,3,FALSE)</f>
        <v xml:space="preserve">Phần mềm </v>
      </c>
      <c r="D1514" s="43">
        <f>VLOOKUP($A1514,'Doanh thu'!$A$3:$Q$2000,9,FALSE)/1000000000</f>
        <v>16624.713040066999</v>
      </c>
      <c r="E1514" s="43">
        <f>VLOOKUP($A1514,'Doanh thu'!$A$3:$Q$2000,10,FALSE)/1000000000</f>
        <v>17204.521225302</v>
      </c>
      <c r="F1514" s="43">
        <f>VLOOKUP($A1514,'Doanh thu'!$A$3:$Q$2000,11,FALSE)/1000000000</f>
        <v>20225.449892880999</v>
      </c>
      <c r="G1514" s="43">
        <f>VLOOKUP($A1514,'Doanh thu'!$A$3:$Q$2000,12,FALSE)/1000000000</f>
        <v>12479.997206775</v>
      </c>
      <c r="H1514" s="43">
        <f>VLOOKUP($A1514,LNST!$A$3:$Q$1635,9,FALSE)/1000000000</f>
        <v>2257.4625881229999</v>
      </c>
      <c r="I1514" s="43">
        <f>VLOOKUP($A1514,LNST!$A$3:$Q$1635,10,FALSE)/1000000000</f>
        <v>2434.8414347319999</v>
      </c>
      <c r="J1514" s="43">
        <f>VLOOKUP($A1514,LNST!$A$3:$Q$1635,11,FALSE)/1000000000</f>
        <v>2509.5222201199999</v>
      </c>
      <c r="K1514" s="43">
        <f>VLOOKUP($A1514,LNST!$A$3:$Q$1635,12,FALSE)/1000000000</f>
        <v>2487.371587099</v>
      </c>
      <c r="L1514" s="45">
        <f>VLOOKUP($A1514,'Doanh thu'!$A$3:$Q$2000,14,FALSE)</f>
        <v>9.0486463526537511E-2</v>
      </c>
      <c r="M1514" s="45">
        <f>VLOOKUP($A1514,'Doanh thu'!$A$3:$Q$2000,15,FALSE)</f>
        <v>8.1853367459639975E-2</v>
      </c>
      <c r="N1514" s="45">
        <f>VLOOKUP($A1514,'Doanh thu'!$A$3:$Q$2000,16,FALSE)</f>
        <v>0.14866306068400059</v>
      </c>
      <c r="O1514" s="45">
        <f>VLOOKUP($A1514,'Doanh thu'!$A$3:$Q$2000,17,FALSE)</f>
        <v>-0.22282428261816292</v>
      </c>
      <c r="P1514" s="45">
        <f>VLOOKUP($A1514,LNST!$A$3:$R$1635,14,FALSE)</f>
        <v>0.20387810675054127</v>
      </c>
      <c r="Q1514" s="45">
        <f>VLOOKUP($A1514,LNST!$A$3:$R$1635,15,FALSE)</f>
        <v>0.16563604656604614</v>
      </c>
      <c r="R1514" s="45">
        <f>VLOOKUP($A1514,LNST!$A$3:$R$1635,16,FALSE)</f>
        <v>0.19801933943152211</v>
      </c>
      <c r="S1514" s="45">
        <f>VLOOKUP($A1514,LNST!$A$3:$R$1635,17,FALSE)</f>
        <v>0.14398657081958327</v>
      </c>
      <c r="T1514" s="45">
        <f>VLOOKUP($A1514,LNG!$A$2:$H$1999,4,FALSE)/(D1514*10^9)</f>
        <v>0.379034987796734</v>
      </c>
      <c r="U1514" s="45">
        <f>VLOOKUP($A1514,LNG!$A$2:$H$1999,5,FALSE)/(E1514*10^9)</f>
        <v>0.34996847422409511</v>
      </c>
      <c r="V1514" s="45">
        <f>VLOOKUP($A1514,LNG!$A$2:$H$1999,6,FALSE)/(F1514*10^9)</f>
        <v>0.32231008524089866</v>
      </c>
      <c r="W1514" s="45">
        <f>VLOOKUP($A1514,LNG!$A$2:$H$1999,7,FALSE)/(G1514*10^9)</f>
        <v>0.56468563008461692</v>
      </c>
      <c r="X1514" s="45">
        <f>VLOOKUP($A1514,'LNST năm'!$A$2:$I$2000,8,FALSE)</f>
        <v>0.1925145307900735</v>
      </c>
      <c r="Y1514" s="45">
        <f>VLOOKUP($A1514,'LNST năm'!$A$2:$I$2000,9,FALSE)</f>
        <v>0.20837407361393745</v>
      </c>
      <c r="Z1514" s="46" t="e">
        <f>VLOOKUP($A1514,LNG!$A$2:$H$1999,9,FALSE)</f>
        <v>#REF!</v>
      </c>
      <c r="AA1514" s="162" t="e">
        <f>VLOOKUP($A1514,'GIÁ CP'!$A$2:$D$2000,4,FALSE)/Z1514</f>
        <v>#REF!</v>
      </c>
    </row>
    <row r="1515" spans="1:27">
      <c r="A1515" s="18" t="s">
        <v>3489</v>
      </c>
      <c r="B1515" s="18" t="s">
        <v>3490</v>
      </c>
      <c r="C1515" s="154" t="str">
        <f>VLOOKUP(A1515,'GIÁ CP'!$K$2:$M$2000,3,FALSE)</f>
        <v xml:space="preserve">Ngân hàng </v>
      </c>
      <c r="D1515" s="43">
        <f>VLOOKUP($A1515,'Doanh thu'!$A$3:$Q$2000,9,FALSE)/1000000000</f>
        <v>0</v>
      </c>
      <c r="E1515" s="43">
        <f>VLOOKUP($A1515,'Doanh thu'!$A$3:$Q$2000,10,FALSE)/1000000000</f>
        <v>0</v>
      </c>
      <c r="F1515" s="43">
        <f>VLOOKUP($A1515,'Doanh thu'!$A$3:$Q$2000,11,FALSE)/1000000000</f>
        <v>0</v>
      </c>
      <c r="G1515" s="43">
        <f>VLOOKUP($A1515,'Doanh thu'!$A$3:$Q$2000,12,FALSE)/1000000000</f>
        <v>0</v>
      </c>
      <c r="H1515" s="43">
        <f>VLOOKUP($A1515,LNST!$A$3:$Q$1635,9,FALSE)/1000000000</f>
        <v>1133.2750000000001</v>
      </c>
      <c r="I1515" s="43">
        <f>VLOOKUP($A1515,LNST!$A$3:$Q$1635,10,FALSE)/1000000000</f>
        <v>779.49</v>
      </c>
      <c r="J1515" s="43">
        <f>VLOOKUP($A1515,LNST!$A$3:$Q$1635,11,FALSE)/1000000000</f>
        <v>104.289</v>
      </c>
      <c r="K1515" s="43">
        <f>VLOOKUP($A1515,LNST!$A$3:$Q$1635,12,FALSE)/1000000000</f>
        <v>1110.6300000000001</v>
      </c>
      <c r="L1515" s="45" t="e">
        <f>VLOOKUP($A1515,'Doanh thu'!$A$3:$Q$2000,14,FALSE)</f>
        <v>#DIV/0!</v>
      </c>
      <c r="M1515" s="45" t="e">
        <f>VLOOKUP($A1515,'Doanh thu'!$A$3:$Q$2000,15,FALSE)</f>
        <v>#DIV/0!</v>
      </c>
      <c r="N1515" s="45" t="e">
        <f>VLOOKUP($A1515,'Doanh thu'!$A$3:$Q$2000,16,FALSE)</f>
        <v>#DIV/0!</v>
      </c>
      <c r="O1515" s="45" t="e">
        <f>VLOOKUP($A1515,'Doanh thu'!$A$3:$Q$2000,17,FALSE)</f>
        <v>#DIV/0!</v>
      </c>
      <c r="P1515" s="45">
        <f>VLOOKUP($A1515,LNST!$A$3:$R$1635,14,FALSE)</f>
        <v>-0.17984767539980864</v>
      </c>
      <c r="Q1515" s="45">
        <f>VLOOKUP($A1515,LNST!$A$3:$R$1635,15,FALSE)</f>
        <v>-0.22973241380945936</v>
      </c>
      <c r="R1515" s="45">
        <f>VLOOKUP($A1515,LNST!$A$3:$R$1635,16,FALSE)</f>
        <v>-0.91458267639145407</v>
      </c>
      <c r="S1515" s="45">
        <f>VLOOKUP($A1515,LNST!$A$3:$R$1635,17,FALSE)</f>
        <v>-0.6819943392741844</v>
      </c>
      <c r="T1515" s="45" t="e">
        <f>VLOOKUP($A1515,LNG!$A$2:$H$1999,4,FALSE)/(D1515*10^9)</f>
        <v>#DIV/0!</v>
      </c>
      <c r="U1515" s="45" t="e">
        <f>VLOOKUP($A1515,LNG!$A$2:$H$1999,5,FALSE)/(E1515*10^9)</f>
        <v>#DIV/0!</v>
      </c>
      <c r="V1515" s="45" t="e">
        <f>VLOOKUP($A1515,LNG!$A$2:$H$1999,6,FALSE)/(F1515*10^9)</f>
        <v>#DIV/0!</v>
      </c>
      <c r="W1515" s="45" t="e">
        <f>VLOOKUP($A1515,LNG!$A$2:$H$1999,7,FALSE)/(G1515*10^9)</f>
        <v>#DIV/0!</v>
      </c>
      <c r="X1515" s="45">
        <f>VLOOKUP($A1515,'LNST năm'!$A$2:$I$2000,8,FALSE)</f>
        <v>0.14400109135623437</v>
      </c>
      <c r="Y1515" s="45">
        <f>VLOOKUP($A1515,'LNST năm'!$A$2:$I$2000,9,FALSE)</f>
        <v>0.10776793736529688</v>
      </c>
      <c r="Z1515" s="46" t="e">
        <f>VLOOKUP($A1515,LNG!$A$2:$H$1999,9,FALSE)</f>
        <v>#REF!</v>
      </c>
      <c r="AA1515" s="162" t="e">
        <f>VLOOKUP($A1515,'GIÁ CP'!$A$2:$D$2000,4,FALSE)/Z1515</f>
        <v>#REF!</v>
      </c>
    </row>
    <row r="1516" spans="1:27">
      <c r="A1516" s="18" t="s">
        <v>930</v>
      </c>
      <c r="B1516" s="18" t="s">
        <v>2923</v>
      </c>
      <c r="C1516" s="154" t="str">
        <f>VLOOKUP(A1516,'GIÁ CP'!$K$2:$M$2000,3,FALSE)</f>
        <v xml:space="preserve">Thép và sản phẩm thép </v>
      </c>
      <c r="D1516" s="43">
        <f>VLOOKUP($A1516,'Doanh thu'!$A$3:$Q$2000,9,FALSE)/1000000000</f>
        <v>234.837744676</v>
      </c>
      <c r="E1516" s="43">
        <f>VLOOKUP($A1516,'Doanh thu'!$A$3:$Q$2000,10,FALSE)/1000000000</f>
        <v>251.745404576</v>
      </c>
      <c r="F1516" s="43">
        <f>VLOOKUP($A1516,'Doanh thu'!$A$3:$Q$2000,11,FALSE)/1000000000</f>
        <v>243.48127602400001</v>
      </c>
      <c r="G1516" s="43">
        <f>VLOOKUP($A1516,'Doanh thu'!$A$3:$Q$2000,12,FALSE)/1000000000</f>
        <v>263.25655086099999</v>
      </c>
      <c r="H1516" s="43">
        <f>VLOOKUP($A1516,LNST!$A$3:$Q$1635,9,FALSE)/1000000000</f>
        <v>54.114644519000002</v>
      </c>
      <c r="I1516" s="43">
        <f>VLOOKUP($A1516,LNST!$A$3:$Q$1635,10,FALSE)/1000000000</f>
        <v>2.5749187299999998</v>
      </c>
      <c r="J1516" s="43">
        <f>VLOOKUP($A1516,LNST!$A$3:$Q$1635,11,FALSE)/1000000000</f>
        <v>2.1887008479999999</v>
      </c>
      <c r="K1516" s="43">
        <f>VLOOKUP($A1516,LNST!$A$3:$Q$1635,12,FALSE)/1000000000</f>
        <v>3.3767568630000002</v>
      </c>
      <c r="L1516" s="45">
        <f>VLOOKUP($A1516,'Doanh thu'!$A$3:$Q$2000,14,FALSE)</f>
        <v>-4.6888042075345353E-2</v>
      </c>
      <c r="M1516" s="45">
        <f>VLOOKUP($A1516,'Doanh thu'!$A$3:$Q$2000,15,FALSE)</f>
        <v>1.2482264703457242E-2</v>
      </c>
      <c r="N1516" s="45">
        <f>VLOOKUP($A1516,'Doanh thu'!$A$3:$Q$2000,16,FALSE)</f>
        <v>-5.3377145448737916E-2</v>
      </c>
      <c r="O1516" s="45">
        <f>VLOOKUP($A1516,'Doanh thu'!$A$3:$Q$2000,17,FALSE)</f>
        <v>0.18171505137841024</v>
      </c>
      <c r="P1516" s="45">
        <f>VLOOKUP($A1516,LNST!$A$3:$R$1635,14,FALSE)</f>
        <v>0.27637657012924338</v>
      </c>
      <c r="Q1516" s="45">
        <f>VLOOKUP($A1516,LNST!$A$3:$R$1635,15,FALSE)</f>
        <v>0.11469186498945837</v>
      </c>
      <c r="R1516" s="45">
        <f>VLOOKUP($A1516,LNST!$A$3:$R$1635,16,FALSE)</f>
        <v>-0.19898471866626075</v>
      </c>
      <c r="S1516" s="45">
        <f>VLOOKUP($A1516,LNST!$A$3:$R$1635,17,FALSE)</f>
        <v>0.28805391419169224</v>
      </c>
      <c r="T1516" s="45">
        <f>VLOOKUP($A1516,LNG!$A$2:$H$1999,4,FALSE)/(D1516*10^9)</f>
        <v>0.11311370633647007</v>
      </c>
      <c r="U1516" s="45">
        <f>VLOOKUP($A1516,LNG!$A$2:$H$1999,5,FALSE)/(E1516*10^9)</f>
        <v>8.7795952518877091E-2</v>
      </c>
      <c r="V1516" s="45">
        <f>VLOOKUP($A1516,LNG!$A$2:$H$1999,6,FALSE)/(F1516*10^9)</f>
        <v>0.10360949232709529</v>
      </c>
      <c r="W1516" s="45">
        <f>VLOOKUP($A1516,LNG!$A$2:$H$1999,7,FALSE)/(G1516*10^9)</f>
        <v>9.0583624605000329E-2</v>
      </c>
      <c r="X1516" s="45">
        <f>VLOOKUP($A1516,'LNST năm'!$A$2:$I$2000,8,FALSE)</f>
        <v>0.48170247289567325</v>
      </c>
      <c r="Y1516" s="45">
        <f>VLOOKUP($A1516,'LNST năm'!$A$2:$I$2000,9,FALSE)</f>
        <v>0.27118330212222475</v>
      </c>
      <c r="Z1516" s="46" t="e">
        <f>VLOOKUP($A1516,LNG!$A$2:$H$1999,9,FALSE)</f>
        <v>#REF!</v>
      </c>
      <c r="AA1516" s="162" t="e">
        <f>VLOOKUP($A1516,'GIÁ CP'!$A$2:$D$2000,4,FALSE)/Z1516</f>
        <v>#REF!</v>
      </c>
    </row>
    <row r="1517" spans="1:27" hidden="1">
      <c r="A1517" s="18" t="s">
        <v>372</v>
      </c>
      <c r="B1517" s="18" t="s">
        <v>2078</v>
      </c>
      <c r="C1517" s="154" t="str">
        <f>VLOOKUP(A1517,'GIÁ CP'!$K$2:$M$2000,3,FALSE)</f>
        <v xml:space="preserve">Sách, ấn bản &amp; sản phẩm văn hóa </v>
      </c>
      <c r="D1517" s="43">
        <f>VLOOKUP($A1517,'Doanh thu'!$A$3:$Q$2000,9,FALSE)/1000000000</f>
        <v>26.063612517999999</v>
      </c>
      <c r="E1517" s="43">
        <f>VLOOKUP($A1517,'Doanh thu'!$A$3:$Q$2000,10,FALSE)/1000000000</f>
        <v>30.139969018999999</v>
      </c>
      <c r="F1517" s="43">
        <f>VLOOKUP($A1517,'Doanh thu'!$A$3:$Q$2000,11,FALSE)/1000000000</f>
        <v>9.5010878000000005</v>
      </c>
      <c r="G1517" s="43">
        <f>VLOOKUP($A1517,'Doanh thu'!$A$3:$Q$2000,12,FALSE)/1000000000</f>
        <v>7.5744190509999996</v>
      </c>
      <c r="H1517" s="43">
        <f>VLOOKUP($A1517,LNST!$A$3:$Q$1635,9,FALSE)/1000000000</f>
        <v>1.3273232269999999</v>
      </c>
      <c r="I1517" s="43">
        <f>VLOOKUP($A1517,LNST!$A$3:$Q$1635,10,FALSE)/1000000000</f>
        <v>2.3965504559999999</v>
      </c>
      <c r="J1517" s="43">
        <f>VLOOKUP($A1517,LNST!$A$3:$Q$1635,11,FALSE)/1000000000</f>
        <v>1.0786398619999999</v>
      </c>
      <c r="K1517" s="43">
        <f>VLOOKUP($A1517,LNST!$A$3:$Q$1635,12,FALSE)/1000000000</f>
        <v>0.20127578099999999</v>
      </c>
      <c r="L1517" s="45">
        <f>VLOOKUP($A1517,'Doanh thu'!$A$3:$Q$2000,14,FALSE)</f>
        <v>-1.7678931006485137E-2</v>
      </c>
      <c r="M1517" s="45">
        <f>VLOOKUP($A1517,'Doanh thu'!$A$3:$Q$2000,15,FALSE)</f>
        <v>-0.13587353111485731</v>
      </c>
      <c r="N1517" s="45">
        <f>VLOOKUP($A1517,'Doanh thu'!$A$3:$Q$2000,16,FALSE)</f>
        <v>-5.385703728009194E-5</v>
      </c>
      <c r="O1517" s="45">
        <f>VLOOKUP($A1517,'Doanh thu'!$A$3:$Q$2000,17,FALSE)</f>
        <v>-2.0066896939792508E-2</v>
      </c>
      <c r="P1517" s="45">
        <f>VLOOKUP($A1517,LNST!$A$3:$R$1635,14,FALSE)</f>
        <v>-0.29391535445802963</v>
      </c>
      <c r="Q1517" s="45">
        <f>VLOOKUP($A1517,LNST!$A$3:$R$1635,15,FALSE)</f>
        <v>-0.17311469363120111</v>
      </c>
      <c r="R1517" s="45">
        <f>VLOOKUP($A1517,LNST!$A$3:$R$1635,16,FALSE)</f>
        <v>-0.5617224406503688</v>
      </c>
      <c r="S1517" s="45">
        <f>VLOOKUP($A1517,LNST!$A$3:$R$1635,17,FALSE)</f>
        <v>-0.49874177389008167</v>
      </c>
      <c r="T1517" s="45">
        <f>VLOOKUP($A1517,LNG!$A$2:$H$1999,4,FALSE)/(D1517*10^9)</f>
        <v>0.12700305982963586</v>
      </c>
      <c r="U1517" s="45">
        <f>VLOOKUP($A1517,LNG!$A$2:$H$1999,5,FALSE)/(E1517*10^9)</f>
        <v>0.17492540757677677</v>
      </c>
      <c r="V1517" s="45">
        <f>VLOOKUP($A1517,LNG!$A$2:$H$1999,6,FALSE)/(F1517*10^9)</f>
        <v>0.74731964796704642</v>
      </c>
      <c r="W1517" s="45">
        <f>VLOOKUP($A1517,LNG!$A$2:$H$1999,7,FALSE)/(G1517*10^9)</f>
        <v>0.50821224454062752</v>
      </c>
      <c r="X1517" s="45">
        <f>VLOOKUP($A1517,'LNST năm'!$A$2:$I$2000,8,FALSE)</f>
        <v>-0.30600104175088821</v>
      </c>
      <c r="Y1517" s="45">
        <f>VLOOKUP($A1517,'LNST năm'!$A$2:$I$2000,9,FALSE)</f>
        <v>6.9504375217867009E-2</v>
      </c>
      <c r="Z1517" s="46" t="e">
        <f>VLOOKUP($A1517,LNG!$A$2:$H$1999,9,FALSE)</f>
        <v>#REF!</v>
      </c>
      <c r="AA1517" s="162" t="e">
        <f>VLOOKUP($A1517,'GIÁ CP'!$A$2:$D$2000,4,FALSE)/Z1517</f>
        <v>#REF!</v>
      </c>
    </row>
    <row r="1518" spans="1:27" hidden="1">
      <c r="A1518" s="18" t="s">
        <v>134</v>
      </c>
      <c r="B1518" s="18" t="s">
        <v>1971</v>
      </c>
      <c r="C1518" s="154" t="str">
        <f>VLOOKUP(A1518,'GIÁ CP'!$K$2:$M$2000,3,FALSE)</f>
        <v xml:space="preserve">Sản xuất ô tô </v>
      </c>
      <c r="D1518" s="43">
        <f>VLOOKUP($A1518,'Doanh thu'!$A$3:$Q$2000,9,FALSE)/1000000000</f>
        <v>390.35542999199998</v>
      </c>
      <c r="E1518" s="43">
        <f>VLOOKUP($A1518,'Doanh thu'!$A$3:$Q$2000,10,FALSE)/1000000000</f>
        <v>345.92648624100002</v>
      </c>
      <c r="F1518" s="43">
        <f>VLOOKUP($A1518,'Doanh thu'!$A$3:$Q$2000,11,FALSE)/1000000000</f>
        <v>317.02817845700002</v>
      </c>
      <c r="G1518" s="43">
        <f>VLOOKUP($A1518,'Doanh thu'!$A$3:$Q$2000,12,FALSE)/1000000000</f>
        <v>394.08436215</v>
      </c>
      <c r="H1518" s="43">
        <f>VLOOKUP($A1518,LNST!$A$3:$Q$1635,9,FALSE)/1000000000</f>
        <v>37.872945883</v>
      </c>
      <c r="I1518" s="43">
        <f>VLOOKUP($A1518,LNST!$A$3:$Q$1635,10,FALSE)/1000000000</f>
        <v>40.214422757000001</v>
      </c>
      <c r="J1518" s="43">
        <f>VLOOKUP($A1518,LNST!$A$3:$Q$1635,11,FALSE)/1000000000</f>
        <v>52.42516578</v>
      </c>
      <c r="K1518" s="43">
        <f>VLOOKUP($A1518,LNST!$A$3:$Q$1635,12,FALSE)/1000000000</f>
        <v>63.858214050999997</v>
      </c>
      <c r="L1518" s="45">
        <f>VLOOKUP($A1518,'Doanh thu'!$A$3:$Q$2000,14,FALSE)</f>
        <v>-0.5287798527111669</v>
      </c>
      <c r="M1518" s="45">
        <f>VLOOKUP($A1518,'Doanh thu'!$A$3:$Q$2000,15,FALSE)</f>
        <v>-0.7561822933830632</v>
      </c>
      <c r="N1518" s="45">
        <f>VLOOKUP($A1518,'Doanh thu'!$A$3:$Q$2000,16,FALSE)</f>
        <v>-0.79690258003093795</v>
      </c>
      <c r="O1518" s="45">
        <f>VLOOKUP($A1518,'Doanh thu'!$A$3:$Q$2000,17,FALSE)</f>
        <v>-0.54114184274849753</v>
      </c>
      <c r="P1518" s="45">
        <f>VLOOKUP($A1518,LNST!$A$3:$R$1635,14,FALSE)</f>
        <v>-0.73141217508112311</v>
      </c>
      <c r="Q1518" s="45">
        <f>VLOOKUP($A1518,LNST!$A$3:$R$1635,15,FALSE)</f>
        <v>-0.81699869339766751</v>
      </c>
      <c r="R1518" s="45">
        <f>VLOOKUP($A1518,LNST!$A$3:$R$1635,16,FALSE)</f>
        <v>-0.82898756524054251</v>
      </c>
      <c r="S1518" s="45">
        <f>VLOOKUP($A1518,LNST!$A$3:$R$1635,17,FALSE)</f>
        <v>-0.65974857191540826</v>
      </c>
      <c r="T1518" s="45">
        <f>VLOOKUP($A1518,LNG!$A$2:$H$1999,4,FALSE)/(D1518*10^9)</f>
        <v>0.91050738547503762</v>
      </c>
      <c r="U1518" s="45">
        <f>VLOOKUP($A1518,LNG!$A$2:$H$1999,5,FALSE)/(E1518*10^9)</f>
        <v>0.32622663957098497</v>
      </c>
      <c r="V1518" s="45">
        <f>VLOOKUP($A1518,LNG!$A$2:$H$1999,6,FALSE)/(F1518*10^9)</f>
        <v>0.28207267581777157</v>
      </c>
      <c r="W1518" s="45">
        <f>VLOOKUP($A1518,LNG!$A$2:$H$1999,7,FALSE)/(G1518*10^9)</f>
        <v>6.0219569892415739E-2</v>
      </c>
      <c r="X1518" s="45">
        <f>VLOOKUP($A1518,'LNST năm'!$A$2:$I$2000,8,FALSE)</f>
        <v>-1</v>
      </c>
      <c r="Y1518" s="45">
        <f>VLOOKUP($A1518,'LNST năm'!$A$2:$I$2000,9,FALSE)</f>
        <v>-1</v>
      </c>
      <c r="Z1518" s="46" t="e">
        <f>VLOOKUP($A1518,LNG!$A$2:$H$1999,9,FALSE)</f>
        <v>#REF!</v>
      </c>
      <c r="AA1518" s="162" t="e">
        <f>VLOOKUP($A1518,'GIÁ CP'!$A$2:$D$2000,4,FALSE)/Z1518</f>
        <v>#REF!</v>
      </c>
    </row>
    <row r="1519" spans="1:27" hidden="1">
      <c r="A1519" s="18" t="s">
        <v>135</v>
      </c>
      <c r="B1519" s="18" t="s">
        <v>1818</v>
      </c>
      <c r="C1519" s="154" t="str">
        <f>VLOOKUP(A1519,'GIÁ CP'!$K$2:$M$2000,3,FALSE)</f>
        <v xml:space="preserve">Thực phẩm </v>
      </c>
      <c r="D1519" s="43">
        <f>VLOOKUP($A1519,'Doanh thu'!$A$3:$Q$2000,9,FALSE)/1000000000</f>
        <v>27.276268491</v>
      </c>
      <c r="E1519" s="43">
        <f>VLOOKUP($A1519,'Doanh thu'!$A$3:$Q$2000,10,FALSE)/1000000000</f>
        <v>10.325756802000001</v>
      </c>
      <c r="F1519" s="43">
        <f>VLOOKUP($A1519,'Doanh thu'!$A$3:$Q$2000,11,FALSE)/1000000000</f>
        <v>-0.32773220199999997</v>
      </c>
      <c r="G1519" s="43">
        <f>VLOOKUP($A1519,'Doanh thu'!$A$3:$Q$2000,12,FALSE)/1000000000</f>
        <v>0</v>
      </c>
      <c r="H1519" s="43">
        <f>VLOOKUP($A1519,LNST!$A$3:$Q$1635,9,FALSE)/1000000000</f>
        <v>-1.998598565</v>
      </c>
      <c r="I1519" s="43">
        <f>VLOOKUP($A1519,LNST!$A$3:$Q$1635,10,FALSE)/1000000000</f>
        <v>0.21436693800000001</v>
      </c>
      <c r="J1519" s="43">
        <f>VLOOKUP($A1519,LNST!$A$3:$Q$1635,11,FALSE)/1000000000</f>
        <v>-1.0818253390000001</v>
      </c>
      <c r="K1519" s="43">
        <f>VLOOKUP($A1519,LNST!$A$3:$Q$1635,12,FALSE)/1000000000</f>
        <v>6.9405805330000003</v>
      </c>
      <c r="L1519" s="45">
        <f>VLOOKUP($A1519,'Doanh thu'!$A$3:$Q$2000,14,FALSE)</f>
        <v>-0.60541022811800604</v>
      </c>
      <c r="M1519" s="45">
        <f>VLOOKUP($A1519,'Doanh thu'!$A$3:$Q$2000,15,FALSE)</f>
        <v>-0.4401199418816259</v>
      </c>
      <c r="N1519" s="45">
        <f>VLOOKUP($A1519,'Doanh thu'!$A$3:$Q$2000,16,FALSE)</f>
        <v>-1.0292343169978273</v>
      </c>
      <c r="O1519" s="45">
        <f>VLOOKUP($A1519,'Doanh thu'!$A$3:$Q$2000,17,FALSE)</f>
        <v>-1</v>
      </c>
      <c r="P1519" s="45">
        <f>VLOOKUP($A1519,LNST!$A$3:$R$1635,14,FALSE)</f>
        <v>-1.7034613076464737</v>
      </c>
      <c r="Q1519" s="45">
        <f>VLOOKUP($A1519,LNST!$A$3:$R$1635,15,FALSE)</f>
        <v>-0.82687660348226055</v>
      </c>
      <c r="R1519" s="45">
        <f>VLOOKUP($A1519,LNST!$A$3:$R$1635,16,FALSE)</f>
        <v>-2.463376430793343</v>
      </c>
      <c r="S1519" s="45">
        <f>VLOOKUP($A1519,LNST!$A$3:$R$1635,17,FALSE)</f>
        <v>1.4085280700535545</v>
      </c>
      <c r="T1519" s="45">
        <f>VLOOKUP($A1519,LNG!$A$2:$H$1999,4,FALSE)/(D1519*10^9)</f>
        <v>5.3534075142346052E-2</v>
      </c>
      <c r="U1519" s="45">
        <f>VLOOKUP($A1519,LNG!$A$2:$H$1999,5,FALSE)/(E1519*10^9)</f>
        <v>7.3790515466374246E-2</v>
      </c>
      <c r="V1519" s="45">
        <f>VLOOKUP($A1519,LNG!$A$2:$H$1999,6,FALSE)/(F1519*10^9)</f>
        <v>0.14149070099617492</v>
      </c>
      <c r="W1519" s="45" t="e">
        <f>VLOOKUP($A1519,LNG!$A$2:$H$1999,7,FALSE)/(G1519*10^9)</f>
        <v>#DIV/0!</v>
      </c>
      <c r="X1519" s="45">
        <f>VLOOKUP($A1519,'LNST năm'!$A$2:$I$2000,8,FALSE)</f>
        <v>-1</v>
      </c>
      <c r="Y1519" s="45">
        <f>VLOOKUP($A1519,'LNST năm'!$A$2:$I$2000,9,FALSE)</f>
        <v>-1</v>
      </c>
      <c r="Z1519" s="46" t="e">
        <f>VLOOKUP($A1519,LNG!$A$2:$H$1999,9,FALSE)</f>
        <v>#REF!</v>
      </c>
      <c r="AA1519" s="162" t="e">
        <f>VLOOKUP($A1519,'GIÁ CP'!$A$2:$D$2000,4,FALSE)/Z1519</f>
        <v>#REF!</v>
      </c>
    </row>
    <row r="1520" spans="1:27">
      <c r="A1520" s="18" t="s">
        <v>282</v>
      </c>
      <c r="B1520" s="18" t="s">
        <v>1973</v>
      </c>
      <c r="C1520" s="154" t="str">
        <f>VLOOKUP(A1520,'GIÁ CP'!$K$2:$M$2000,3,FALSE)</f>
        <v xml:space="preserve">Hàng May mặc </v>
      </c>
      <c r="D1520" s="43">
        <f>VLOOKUP($A1520,'Doanh thu'!$A$3:$Q$2000,9,FALSE)/1000000000</f>
        <v>872.99308889500003</v>
      </c>
      <c r="E1520" s="43">
        <f>VLOOKUP($A1520,'Doanh thu'!$A$3:$Q$2000,10,FALSE)/1000000000</f>
        <v>902.36697573900005</v>
      </c>
      <c r="F1520" s="43">
        <f>VLOOKUP($A1520,'Doanh thu'!$A$3:$Q$2000,11,FALSE)/1000000000</f>
        <v>858.14108994399999</v>
      </c>
      <c r="G1520" s="43">
        <f>VLOOKUP($A1520,'Doanh thu'!$A$3:$Q$2000,12,FALSE)/1000000000</f>
        <v>1010.211348944</v>
      </c>
      <c r="H1520" s="43">
        <f>VLOOKUP($A1520,LNST!$A$3:$Q$1635,9,FALSE)/1000000000</f>
        <v>81.426472945</v>
      </c>
      <c r="I1520" s="43">
        <f>VLOOKUP($A1520,LNST!$A$3:$Q$1635,10,FALSE)/1000000000</f>
        <v>63.311718953000003</v>
      </c>
      <c r="J1520" s="43">
        <f>VLOOKUP($A1520,LNST!$A$3:$Q$1635,11,FALSE)/1000000000</f>
        <v>46.019334094000001</v>
      </c>
      <c r="K1520" s="43">
        <f>VLOOKUP($A1520,LNST!$A$3:$Q$1635,12,FALSE)/1000000000</f>
        <v>65.790907903999994</v>
      </c>
      <c r="L1520" s="45">
        <f>VLOOKUP($A1520,'Doanh thu'!$A$3:$Q$2000,14,FALSE)</f>
        <v>3.1039249621574359E-2</v>
      </c>
      <c r="M1520" s="45">
        <f>VLOOKUP($A1520,'Doanh thu'!$A$3:$Q$2000,15,FALSE)</f>
        <v>-0.18308872704642246</v>
      </c>
      <c r="N1520" s="45">
        <f>VLOOKUP($A1520,'Doanh thu'!$A$3:$Q$2000,16,FALSE)</f>
        <v>-7.2262444604946532E-2</v>
      </c>
      <c r="O1520" s="45">
        <f>VLOOKUP($A1520,'Doanh thu'!$A$3:$Q$2000,17,FALSE)</f>
        <v>-7.0014057591834722E-4</v>
      </c>
      <c r="P1520" s="45">
        <f>VLOOKUP($A1520,LNST!$A$3:$R$1635,14,FALSE)</f>
        <v>0.13277755663507196</v>
      </c>
      <c r="Q1520" s="45">
        <f>VLOOKUP($A1520,LNST!$A$3:$R$1635,15,FALSE)</f>
        <v>-0.21924451585440136</v>
      </c>
      <c r="R1520" s="45">
        <f>VLOOKUP($A1520,LNST!$A$3:$R$1635,16,FALSE)</f>
        <v>-0.24462377877461369</v>
      </c>
      <c r="S1520" s="45">
        <f>VLOOKUP($A1520,LNST!$A$3:$R$1635,17,FALSE)</f>
        <v>-0.15981483362211818</v>
      </c>
      <c r="T1520" s="45">
        <f>VLOOKUP($A1520,LNG!$A$2:$H$1999,4,FALSE)/(D1520*10^9)</f>
        <v>0.18755036864867183</v>
      </c>
      <c r="U1520" s="45">
        <f>VLOOKUP($A1520,LNG!$A$2:$H$1999,5,FALSE)/(E1520*10^9)</f>
        <v>0.17778697223556461</v>
      </c>
      <c r="V1520" s="45">
        <f>VLOOKUP($A1520,LNG!$A$2:$H$1999,6,FALSE)/(F1520*10^9)</f>
        <v>0.1543045176459748</v>
      </c>
      <c r="W1520" s="45">
        <f>VLOOKUP($A1520,LNG!$A$2:$H$1999,7,FALSE)/(G1520*10^9)</f>
        <v>0.13493506230700281</v>
      </c>
      <c r="X1520" s="45">
        <f>VLOOKUP($A1520,'LNST năm'!$A$2:$I$2000,8,FALSE)</f>
        <v>-2.5361898217894994E-2</v>
      </c>
      <c r="Y1520" s="45">
        <f>VLOOKUP($A1520,'LNST năm'!$A$2:$I$2000,9,FALSE)</f>
        <v>-1.2423003904577179E-2</v>
      </c>
      <c r="Z1520" s="46" t="e">
        <f>VLOOKUP($A1520,LNG!$A$2:$H$1999,9,FALSE)</f>
        <v>#REF!</v>
      </c>
      <c r="AA1520" s="162" t="e">
        <f>VLOOKUP($A1520,'GIÁ CP'!$A$2:$D$2000,4,FALSE)/Z1520</f>
        <v>#REF!</v>
      </c>
    </row>
    <row r="1521" spans="1:27" hidden="1">
      <c r="A1521" s="18" t="s">
        <v>504</v>
      </c>
      <c r="B1521" s="18" t="s">
        <v>2218</v>
      </c>
      <c r="C1521" s="154" t="str">
        <f>VLOOKUP(A1521,'GIÁ CP'!$K$2:$M$2000,3,FALSE)</f>
        <v xml:space="preserve">Thép và sản phẩm thép </v>
      </c>
      <c r="D1521" s="43">
        <f>VLOOKUP($A1521,'Doanh thu'!$A$3:$Q$2000,9,FALSE)/1000000000</f>
        <v>161.41433526500001</v>
      </c>
      <c r="E1521" s="43">
        <f>VLOOKUP($A1521,'Doanh thu'!$A$3:$Q$2000,10,FALSE)/1000000000</f>
        <v>227.46729980200001</v>
      </c>
      <c r="F1521" s="43">
        <f>VLOOKUP($A1521,'Doanh thu'!$A$3:$Q$2000,11,FALSE)/1000000000</f>
        <v>232.07026000499999</v>
      </c>
      <c r="G1521" s="43">
        <f>VLOOKUP($A1521,'Doanh thu'!$A$3:$Q$2000,12,FALSE)/1000000000</f>
        <v>236.33506535800001</v>
      </c>
      <c r="H1521" s="43">
        <f>VLOOKUP($A1521,LNST!$A$3:$Q$1635,9,FALSE)/1000000000</f>
        <v>6.486129515</v>
      </c>
      <c r="I1521" s="43">
        <f>VLOOKUP($A1521,LNST!$A$3:$Q$1635,10,FALSE)/1000000000</f>
        <v>0.29813531399999998</v>
      </c>
      <c r="J1521" s="43">
        <f>VLOOKUP($A1521,LNST!$A$3:$Q$1635,11,FALSE)/1000000000</f>
        <v>1.7279923669999999</v>
      </c>
      <c r="K1521" s="43">
        <f>VLOOKUP($A1521,LNST!$A$3:$Q$1635,12,FALSE)/1000000000</f>
        <v>2.394575428</v>
      </c>
      <c r="L1521" s="45">
        <f>VLOOKUP($A1521,'Doanh thu'!$A$3:$Q$2000,14,FALSE)</f>
        <v>2.1088714751749369E-2</v>
      </c>
      <c r="M1521" s="45">
        <f>VLOOKUP($A1521,'Doanh thu'!$A$3:$Q$2000,15,FALSE)</f>
        <v>-0.15128250270398985</v>
      </c>
      <c r="N1521" s="45">
        <f>VLOOKUP($A1521,'Doanh thu'!$A$3:$Q$2000,16,FALSE)</f>
        <v>-0.18106144061559765</v>
      </c>
      <c r="O1521" s="45">
        <f>VLOOKUP($A1521,'Doanh thu'!$A$3:$Q$2000,17,FALSE)</f>
        <v>9.2991089507779512E-2</v>
      </c>
      <c r="P1521" s="45">
        <f>VLOOKUP($A1521,LNST!$A$3:$R$1635,14,FALSE)</f>
        <v>2.5076428215469653</v>
      </c>
      <c r="Q1521" s="45">
        <f>VLOOKUP($A1521,LNST!$A$3:$R$1635,15,FALSE)</f>
        <v>-0.6921288209023243</v>
      </c>
      <c r="R1521" s="45">
        <f>VLOOKUP($A1521,LNST!$A$3:$R$1635,16,FALSE)</f>
        <v>-0.57434628779105734</v>
      </c>
      <c r="S1521" s="45">
        <f>VLOOKUP($A1521,LNST!$A$3:$R$1635,17,FALSE)</f>
        <v>1.1720221280802818</v>
      </c>
      <c r="T1521" s="45">
        <f>VLOOKUP($A1521,LNG!$A$2:$H$1999,4,FALSE)/(D1521*10^9)</f>
        <v>6.4046417321161092E-2</v>
      </c>
      <c r="U1521" s="45">
        <f>VLOOKUP($A1521,LNG!$A$2:$H$1999,5,FALSE)/(E1521*10^9)</f>
        <v>4.2995025511416429E-2</v>
      </c>
      <c r="V1521" s="45">
        <f>VLOOKUP($A1521,LNG!$A$2:$H$1999,6,FALSE)/(F1521*10^9)</f>
        <v>4.1939377405749032E-2</v>
      </c>
      <c r="W1521" s="45">
        <f>VLOOKUP($A1521,LNG!$A$2:$H$1999,7,FALSE)/(G1521*10^9)</f>
        <v>4.6227391231388346E-2</v>
      </c>
      <c r="X1521" s="45">
        <f>VLOOKUP($A1521,'LNST năm'!$A$2:$I$2000,8,FALSE)</f>
        <v>0.18623240487950243</v>
      </c>
      <c r="Y1521" s="45">
        <f>VLOOKUP($A1521,'LNST năm'!$A$2:$I$2000,9,FALSE)</f>
        <v>0.19206330099667235</v>
      </c>
      <c r="Z1521" s="46" t="e">
        <f>VLOOKUP($A1521,LNG!$A$2:$H$1999,9,FALSE)</f>
        <v>#REF!</v>
      </c>
      <c r="AA1521" s="162" t="e">
        <f>VLOOKUP($A1521,'GIÁ CP'!$A$2:$D$2000,4,FALSE)/Z1521</f>
        <v>#REF!</v>
      </c>
    </row>
    <row r="1522" spans="1:27" hidden="1">
      <c r="A1522" s="18" t="s">
        <v>256</v>
      </c>
      <c r="B1522" s="18" t="s">
        <v>1929</v>
      </c>
      <c r="C1522" s="154" t="str">
        <f>VLOOKUP(A1522,'GIÁ CP'!$K$2:$M$2000,3,FALSE)</f>
        <v xml:space="preserve">Phân phối hàng chuyên dụng </v>
      </c>
      <c r="D1522" s="43">
        <f>VLOOKUP($A1522,'Doanh thu'!$A$3:$Q$2000,9,FALSE)/1000000000</f>
        <v>127.749662531</v>
      </c>
      <c r="E1522" s="43">
        <f>VLOOKUP($A1522,'Doanh thu'!$A$3:$Q$2000,10,FALSE)/1000000000</f>
        <v>146.92185190800001</v>
      </c>
      <c r="F1522" s="43">
        <f>VLOOKUP($A1522,'Doanh thu'!$A$3:$Q$2000,11,FALSE)/1000000000</f>
        <v>166.385323782</v>
      </c>
      <c r="G1522" s="43">
        <f>VLOOKUP($A1522,'Doanh thu'!$A$3:$Q$2000,12,FALSE)/1000000000</f>
        <v>134.917388875</v>
      </c>
      <c r="H1522" s="43">
        <f>VLOOKUP($A1522,LNST!$A$3:$Q$1635,9,FALSE)/1000000000</f>
        <v>-13.055915356</v>
      </c>
      <c r="I1522" s="43">
        <f>VLOOKUP($A1522,LNST!$A$3:$Q$1635,10,FALSE)/1000000000</f>
        <v>10.507550594</v>
      </c>
      <c r="J1522" s="43">
        <f>VLOOKUP($A1522,LNST!$A$3:$Q$1635,11,FALSE)/1000000000</f>
        <v>17.669687978999999</v>
      </c>
      <c r="K1522" s="43">
        <f>VLOOKUP($A1522,LNST!$A$3:$Q$1635,12,FALSE)/1000000000</f>
        <v>-5.023009139</v>
      </c>
      <c r="L1522" s="45">
        <f>VLOOKUP($A1522,'Doanh thu'!$A$3:$Q$2000,14,FALSE)</f>
        <v>0.1981483210222417</v>
      </c>
      <c r="M1522" s="45">
        <f>VLOOKUP($A1522,'Doanh thu'!$A$3:$Q$2000,15,FALSE)</f>
        <v>0.2271124260786021</v>
      </c>
      <c r="N1522" s="45">
        <f>VLOOKUP($A1522,'Doanh thu'!$A$3:$Q$2000,16,FALSE)</f>
        <v>-4.0146012787237756E-2</v>
      </c>
      <c r="O1522" s="45">
        <f>VLOOKUP($A1522,'Doanh thu'!$A$3:$Q$2000,17,FALSE)</f>
        <v>0.22657568200439304</v>
      </c>
      <c r="P1522" s="45">
        <f>VLOOKUP($A1522,LNST!$A$3:$R$1635,14,FALSE)</f>
        <v>-1.8446989892295831</v>
      </c>
      <c r="Q1522" s="45">
        <f>VLOOKUP($A1522,LNST!$A$3:$R$1635,15,FALSE)</f>
        <v>1.811610655547891</v>
      </c>
      <c r="R1522" s="45">
        <f>VLOOKUP($A1522,LNST!$A$3:$R$1635,16,FALSE)</f>
        <v>3.1447023527094218</v>
      </c>
      <c r="S1522" s="45">
        <f>VLOOKUP($A1522,LNST!$A$3:$R$1635,17,FALSE)</f>
        <v>0.59859667840066944</v>
      </c>
      <c r="T1522" s="45">
        <f>VLOOKUP($A1522,LNG!$A$2:$H$1999,4,FALSE)/(D1522*10^9)</f>
        <v>0.14395553706090908</v>
      </c>
      <c r="U1522" s="45">
        <f>VLOOKUP($A1522,LNG!$A$2:$H$1999,5,FALSE)/(E1522*10^9)</f>
        <v>0.20694588390458774</v>
      </c>
      <c r="V1522" s="45">
        <f>VLOOKUP($A1522,LNG!$A$2:$H$1999,6,FALSE)/(F1522*10^9)</f>
        <v>0.2601983661535151</v>
      </c>
      <c r="W1522" s="45">
        <f>VLOOKUP($A1522,LNG!$A$2:$H$1999,7,FALSE)/(G1522*10^9)</f>
        <v>0.45864014311253842</v>
      </c>
      <c r="X1522" s="45">
        <f>VLOOKUP($A1522,'LNST năm'!$A$2:$I$2000,8,FALSE)</f>
        <v>1.0610081260163891</v>
      </c>
      <c r="Y1522" s="45">
        <f>VLOOKUP($A1522,'LNST năm'!$A$2:$I$2000,9,FALSE)</f>
        <v>-0.45116366322872681</v>
      </c>
      <c r="Z1522" s="46" t="e">
        <f>VLOOKUP($A1522,LNG!$A$2:$H$1999,9,FALSE)</f>
        <v>#REF!</v>
      </c>
      <c r="AA1522" s="162" t="e">
        <f>VLOOKUP($A1522,'GIÁ CP'!$A$2:$D$2000,4,FALSE)/Z1522</f>
        <v>#REF!</v>
      </c>
    </row>
    <row r="1523" spans="1:27" hidden="1">
      <c r="A1523" s="18" t="s">
        <v>518</v>
      </c>
      <c r="B1523" s="18" t="s">
        <v>2232</v>
      </c>
      <c r="C1523" s="154" t="str">
        <f>VLOOKUP(A1523,'GIÁ CP'!$K$2:$M$2000,3,FALSE)</f>
        <v xml:space="preserve">Hàng cá nhân </v>
      </c>
      <c r="D1523" s="43">
        <f>VLOOKUP($A1523,'Doanh thu'!$A$3:$Q$2000,9,FALSE)/1000000000</f>
        <v>352.277885857</v>
      </c>
      <c r="E1523" s="43">
        <f>VLOOKUP($A1523,'Doanh thu'!$A$3:$Q$2000,10,FALSE)/1000000000</f>
        <v>406.11137300399997</v>
      </c>
      <c r="F1523" s="43">
        <f>VLOOKUP($A1523,'Doanh thu'!$A$3:$Q$2000,11,FALSE)/1000000000</f>
        <v>474.53915085</v>
      </c>
      <c r="G1523" s="43">
        <f>VLOOKUP($A1523,'Doanh thu'!$A$3:$Q$2000,12,FALSE)/1000000000</f>
        <v>435.56221667</v>
      </c>
      <c r="H1523" s="43">
        <f>VLOOKUP($A1523,LNST!$A$3:$Q$1635,9,FALSE)/1000000000</f>
        <v>30.114503721999998</v>
      </c>
      <c r="I1523" s="43">
        <f>VLOOKUP($A1523,LNST!$A$3:$Q$1635,10,FALSE)/1000000000</f>
        <v>32.027516052999999</v>
      </c>
      <c r="J1523" s="43">
        <f>VLOOKUP($A1523,LNST!$A$3:$Q$1635,11,FALSE)/1000000000</f>
        <v>45.001986889999998</v>
      </c>
      <c r="K1523" s="43">
        <f>VLOOKUP($A1523,LNST!$A$3:$Q$1635,12,FALSE)/1000000000</f>
        <v>38.181411513999997</v>
      </c>
      <c r="L1523" s="45">
        <f>VLOOKUP($A1523,'Doanh thu'!$A$3:$Q$2000,14,FALSE)</f>
        <v>-9.5369049015385607E-2</v>
      </c>
      <c r="M1523" s="45">
        <f>VLOOKUP($A1523,'Doanh thu'!$A$3:$Q$2000,15,FALSE)</f>
        <v>-3.4269196211261371E-2</v>
      </c>
      <c r="N1523" s="45">
        <f>VLOOKUP($A1523,'Doanh thu'!$A$3:$Q$2000,16,FALSE)</f>
        <v>-9.2080174738386096E-3</v>
      </c>
      <c r="O1523" s="45">
        <f>VLOOKUP($A1523,'Doanh thu'!$A$3:$Q$2000,17,FALSE)</f>
        <v>0.12757948165348879</v>
      </c>
      <c r="P1523" s="45">
        <f>VLOOKUP($A1523,LNST!$A$3:$R$1635,14,FALSE)</f>
        <v>-0.40265391565767816</v>
      </c>
      <c r="Q1523" s="45">
        <f>VLOOKUP($A1523,LNST!$A$3:$R$1635,15,FALSE)</f>
        <v>-0.17217193854749852</v>
      </c>
      <c r="R1523" s="45">
        <f>VLOOKUP($A1523,LNST!$A$3:$R$1635,16,FALSE)</f>
        <v>-0.37120348597084374</v>
      </c>
      <c r="S1523" s="45">
        <f>VLOOKUP($A1523,LNST!$A$3:$R$1635,17,FALSE)</f>
        <v>-0.25917049372438605</v>
      </c>
      <c r="T1523" s="45">
        <f>VLOOKUP($A1523,LNG!$A$2:$H$1999,4,FALSE)/(D1523*10^9)</f>
        <v>0.2811194321581687</v>
      </c>
      <c r="U1523" s="45">
        <f>VLOOKUP($A1523,LNG!$A$2:$H$1999,5,FALSE)/(E1523*10^9)</f>
        <v>0.19095218364454963</v>
      </c>
      <c r="V1523" s="45">
        <f>VLOOKUP($A1523,LNG!$A$2:$H$1999,6,FALSE)/(F1523*10^9)</f>
        <v>0.19713330891968911</v>
      </c>
      <c r="W1523" s="45">
        <f>VLOOKUP($A1523,LNG!$A$2:$H$1999,7,FALSE)/(G1523*10^9)</f>
        <v>0.22028299498414342</v>
      </c>
      <c r="X1523" s="45">
        <f>VLOOKUP($A1523,'LNST năm'!$A$2:$I$2000,8,FALSE)</f>
        <v>-0.23202319922239534</v>
      </c>
      <c r="Y1523" s="45">
        <f>VLOOKUP($A1523,'LNST năm'!$A$2:$I$2000,9,FALSE)</f>
        <v>0.21644965635560043</v>
      </c>
      <c r="Z1523" s="46" t="e">
        <f>VLOOKUP($A1523,LNG!$A$2:$H$1999,9,FALSE)</f>
        <v>#REF!</v>
      </c>
      <c r="AA1523" s="162" t="e">
        <f>VLOOKUP($A1523,'GIÁ CP'!$A$2:$D$2000,4,FALSE)/Z1523</f>
        <v>#REF!</v>
      </c>
    </row>
    <row r="1524" spans="1:27" hidden="1">
      <c r="A1524" s="18" t="s">
        <v>72</v>
      </c>
      <c r="B1524" s="18" t="s">
        <v>1726</v>
      </c>
      <c r="C1524" s="154" t="str">
        <f>VLOOKUP(A1524,'GIÁ CP'!$K$2:$M$2000,3,FALSE)</f>
        <v xml:space="preserve">Sản xuất giấy </v>
      </c>
      <c r="D1524" s="43">
        <f>VLOOKUP($A1524,'Doanh thu'!$A$3:$Q$2000,9,FALSE)/1000000000</f>
        <v>880.69629233600006</v>
      </c>
      <c r="E1524" s="43">
        <f>VLOOKUP($A1524,'Doanh thu'!$A$3:$Q$2000,10,FALSE)/1000000000</f>
        <v>932.28500994399997</v>
      </c>
      <c r="F1524" s="43">
        <f>VLOOKUP($A1524,'Doanh thu'!$A$3:$Q$2000,11,FALSE)/1000000000</f>
        <v>992.00032333399997</v>
      </c>
      <c r="G1524" s="43">
        <f>VLOOKUP($A1524,'Doanh thu'!$A$3:$Q$2000,12,FALSE)/1000000000</f>
        <v>967.10651893399995</v>
      </c>
      <c r="H1524" s="43">
        <f>VLOOKUP($A1524,LNST!$A$3:$Q$1635,9,FALSE)/1000000000</f>
        <v>82.965830139000005</v>
      </c>
      <c r="I1524" s="43">
        <f>VLOOKUP($A1524,LNST!$A$3:$Q$1635,10,FALSE)/1000000000</f>
        <v>99.611116158000002</v>
      </c>
      <c r="J1524" s="43">
        <f>VLOOKUP($A1524,LNST!$A$3:$Q$1635,11,FALSE)/1000000000</f>
        <v>134.790121067</v>
      </c>
      <c r="K1524" s="43">
        <f>VLOOKUP($A1524,LNST!$A$3:$Q$1635,12,FALSE)/1000000000</f>
        <v>137.33154281899999</v>
      </c>
      <c r="L1524" s="45">
        <f>VLOOKUP($A1524,'Doanh thu'!$A$3:$Q$2000,14,FALSE)</f>
        <v>-0.13323174672300886</v>
      </c>
      <c r="M1524" s="45">
        <f>VLOOKUP($A1524,'Doanh thu'!$A$3:$Q$2000,15,FALSE)</f>
        <v>4.0027134681715461E-2</v>
      </c>
      <c r="N1524" s="45">
        <f>VLOOKUP($A1524,'Doanh thu'!$A$3:$Q$2000,16,FALSE)</f>
        <v>0.13599557350776861</v>
      </c>
      <c r="O1524" s="45">
        <f>VLOOKUP($A1524,'Doanh thu'!$A$3:$Q$2000,17,FALSE)</f>
        <v>0.17074922243121865</v>
      </c>
      <c r="P1524" s="45">
        <f>VLOOKUP($A1524,LNST!$A$3:$R$1635,14,FALSE)</f>
        <v>0.37369977857004205</v>
      </c>
      <c r="Q1524" s="45">
        <f>VLOOKUP($A1524,LNST!$A$3:$R$1635,15,FALSE)</f>
        <v>0.29319972322995974</v>
      </c>
      <c r="R1524" s="45">
        <f>VLOOKUP($A1524,LNST!$A$3:$R$1635,16,FALSE)</f>
        <v>1.7484919846626892</v>
      </c>
      <c r="S1524" s="45">
        <f>VLOOKUP($A1524,LNST!$A$3:$R$1635,17,FALSE)</f>
        <v>0.81417131521842745</v>
      </c>
      <c r="T1524" s="45">
        <f>VLOOKUP($A1524,LNG!$A$2:$H$1999,4,FALSE)/(D1524*10^9)</f>
        <v>0.13119106810650658</v>
      </c>
      <c r="U1524" s="45">
        <f>VLOOKUP($A1524,LNG!$A$2:$H$1999,5,FALSE)/(E1524*10^9)</f>
        <v>0.14375336386246323</v>
      </c>
      <c r="V1524" s="45">
        <f>VLOOKUP($A1524,LNG!$A$2:$H$1999,6,FALSE)/(F1524*10^9)</f>
        <v>0.14753005269407052</v>
      </c>
      <c r="W1524" s="45">
        <f>VLOOKUP($A1524,LNG!$A$2:$H$1999,7,FALSE)/(G1524*10^9)</f>
        <v>0.19800709029660513</v>
      </c>
      <c r="X1524" s="45">
        <f>VLOOKUP($A1524,'LNST năm'!$A$2:$I$2000,8,FALSE)</f>
        <v>0.62320300468588974</v>
      </c>
      <c r="Y1524" s="45">
        <f>VLOOKUP($A1524,'LNST năm'!$A$2:$I$2000,9,FALSE)</f>
        <v>1.1691275164094739E-2</v>
      </c>
      <c r="Z1524" s="46" t="e">
        <f>VLOOKUP($A1524,LNG!$A$2:$H$1999,9,FALSE)</f>
        <v>#REF!</v>
      </c>
      <c r="AA1524" s="162" t="e">
        <f>VLOOKUP($A1524,'GIÁ CP'!$A$2:$D$2000,4,FALSE)/Z1524</f>
        <v>#REF!</v>
      </c>
    </row>
    <row r="1525" spans="1:27" hidden="1">
      <c r="A1525" s="18" t="s">
        <v>620</v>
      </c>
      <c r="B1525" s="18" t="s">
        <v>2334</v>
      </c>
      <c r="C1525" s="154" t="str">
        <f>VLOOKUP(A1525,'GIÁ CP'!$K$2:$M$2000,3,FALSE)</f>
        <v xml:space="preserve">Xây dựng </v>
      </c>
      <c r="D1525" s="43">
        <f>VLOOKUP($A1525,'Doanh thu'!$A$3:$Q$2000,9,FALSE)/1000000000</f>
        <v>921.13709044899997</v>
      </c>
      <c r="E1525" s="43">
        <f>VLOOKUP($A1525,'Doanh thu'!$A$3:$Q$2000,10,FALSE)/1000000000</f>
        <v>561.93696133399999</v>
      </c>
      <c r="F1525" s="43">
        <f>VLOOKUP($A1525,'Doanh thu'!$A$3:$Q$2000,11,FALSE)/1000000000</f>
        <v>1746.4018660520001</v>
      </c>
      <c r="G1525" s="43">
        <f>VLOOKUP($A1525,'Doanh thu'!$A$3:$Q$2000,12,FALSE)/1000000000</f>
        <v>74.665240725999993</v>
      </c>
      <c r="H1525" s="43">
        <f>VLOOKUP($A1525,LNST!$A$3:$Q$1635,9,FALSE)/1000000000</f>
        <v>7.4435175999999998</v>
      </c>
      <c r="I1525" s="43">
        <f>VLOOKUP($A1525,LNST!$A$3:$Q$1635,10,FALSE)/1000000000</f>
        <v>4.0276951089999997</v>
      </c>
      <c r="J1525" s="43">
        <f>VLOOKUP($A1525,LNST!$A$3:$Q$1635,11,FALSE)/1000000000</f>
        <v>13.938422996</v>
      </c>
      <c r="K1525" s="43">
        <f>VLOOKUP($A1525,LNST!$A$3:$Q$1635,12,FALSE)/1000000000</f>
        <v>0.67026975899999996</v>
      </c>
      <c r="L1525" s="45">
        <f>VLOOKUP($A1525,'Doanh thu'!$A$3:$Q$2000,14,FALSE)</f>
        <v>0.41461941330755003</v>
      </c>
      <c r="M1525" s="45">
        <f>VLOOKUP($A1525,'Doanh thu'!$A$3:$Q$2000,15,FALSE)</f>
        <v>-0.38590744699760915</v>
      </c>
      <c r="N1525" s="45">
        <f>VLOOKUP($A1525,'Doanh thu'!$A$3:$Q$2000,16,FALSE)</f>
        <v>0.14361012922392585</v>
      </c>
      <c r="O1525" s="45">
        <f>VLOOKUP($A1525,'Doanh thu'!$A$3:$Q$2000,17,FALSE)</f>
        <v>-0.37850113013339315</v>
      </c>
      <c r="P1525" s="45">
        <f>VLOOKUP($A1525,LNST!$A$3:$R$1635,14,FALSE)</f>
        <v>0.43209661602208976</v>
      </c>
      <c r="Q1525" s="45">
        <f>VLOOKUP($A1525,LNST!$A$3:$R$1635,15,FALSE)</f>
        <v>-0.45209622849229308</v>
      </c>
      <c r="R1525" s="45">
        <f>VLOOKUP($A1525,LNST!$A$3:$R$1635,16,FALSE)</f>
        <v>0.17917990243741946</v>
      </c>
      <c r="S1525" s="45">
        <f>VLOOKUP($A1525,LNST!$A$3:$R$1635,17,FALSE)</f>
        <v>-0.31464532765365483</v>
      </c>
      <c r="T1525" s="45">
        <f>VLOOKUP($A1525,LNG!$A$2:$H$1999,4,FALSE)/(D1525*10^9)</f>
        <v>9.2455248912501828E-3</v>
      </c>
      <c r="U1525" s="45">
        <f>VLOOKUP($A1525,LNG!$A$2:$H$1999,5,FALSE)/(E1525*10^9)</f>
        <v>7.6501625596840664E-2</v>
      </c>
      <c r="V1525" s="45">
        <f>VLOOKUP($A1525,LNG!$A$2:$H$1999,6,FALSE)/(F1525*10^9)</f>
        <v>1.7217007052891409E-2</v>
      </c>
      <c r="W1525" s="45">
        <f>VLOOKUP($A1525,LNG!$A$2:$H$1999,7,FALSE)/(G1525*10^9)</f>
        <v>0.91896263873032646</v>
      </c>
      <c r="X1525" s="45">
        <f>VLOOKUP($A1525,'LNST năm'!$A$2:$I$2000,8,FALSE)</f>
        <v>-1</v>
      </c>
      <c r="Y1525" s="45">
        <f>VLOOKUP($A1525,'LNST năm'!$A$2:$I$2000,9,FALSE)</f>
        <v>-1</v>
      </c>
      <c r="Z1525" s="46" t="e">
        <f>VLOOKUP($A1525,LNG!$A$2:$H$1999,9,FALSE)</f>
        <v>#REF!</v>
      </c>
      <c r="AA1525" s="162" t="e">
        <f>VLOOKUP($A1525,'GIÁ CP'!$A$2:$D$2000,4,FALSE)/Z1525</f>
        <v>#REF!</v>
      </c>
    </row>
    <row r="1526" spans="1:27" hidden="1">
      <c r="A1526" s="18" t="s">
        <v>277</v>
      </c>
      <c r="B1526" s="18" t="s">
        <v>1967</v>
      </c>
      <c r="C1526" s="154" t="str">
        <f>VLOOKUP(A1526,'GIÁ CP'!$K$2:$M$2000,3,FALSE)</f>
        <v xml:space="preserve">Thực phẩm </v>
      </c>
      <c r="D1526" s="43" t="e">
        <f>VLOOKUP($A1526,'Doanh thu'!$A$3:$Q$2000,9,FALSE)/1000000000</f>
        <v>#N/A</v>
      </c>
      <c r="E1526" s="43" t="e">
        <f>VLOOKUP($A1526,'Doanh thu'!$A$3:$Q$2000,10,FALSE)/1000000000</f>
        <v>#N/A</v>
      </c>
      <c r="F1526" s="43" t="e">
        <f>VLOOKUP($A1526,'Doanh thu'!$A$3:$Q$2000,11,FALSE)/1000000000</f>
        <v>#N/A</v>
      </c>
      <c r="G1526" s="43" t="e">
        <f>VLOOKUP($A1526,'Doanh thu'!$A$3:$Q$2000,12,FALSE)/1000000000</f>
        <v>#N/A</v>
      </c>
      <c r="H1526" s="43" t="e">
        <f>VLOOKUP($A1526,LNST!$A$3:$Q$1635,9,FALSE)/1000000000</f>
        <v>#N/A</v>
      </c>
      <c r="I1526" s="43" t="e">
        <f>VLOOKUP($A1526,LNST!$A$3:$Q$1635,10,FALSE)/1000000000</f>
        <v>#N/A</v>
      </c>
      <c r="J1526" s="43" t="e">
        <f>VLOOKUP($A1526,LNST!$A$3:$Q$1635,11,FALSE)/1000000000</f>
        <v>#N/A</v>
      </c>
      <c r="K1526" s="43" t="e">
        <f>VLOOKUP($A1526,LNST!$A$3:$Q$1635,12,FALSE)/1000000000</f>
        <v>#N/A</v>
      </c>
      <c r="L1526" s="45" t="e">
        <f>VLOOKUP($A1526,'Doanh thu'!$A$3:$Q$2000,14,FALSE)</f>
        <v>#N/A</v>
      </c>
      <c r="M1526" s="45" t="e">
        <f>VLOOKUP($A1526,'Doanh thu'!$A$3:$Q$2000,15,FALSE)</f>
        <v>#N/A</v>
      </c>
      <c r="N1526" s="45" t="e">
        <f>VLOOKUP($A1526,'Doanh thu'!$A$3:$Q$2000,16,FALSE)</f>
        <v>#N/A</v>
      </c>
      <c r="O1526" s="45" t="e">
        <f>VLOOKUP($A1526,'Doanh thu'!$A$3:$Q$2000,17,FALSE)</f>
        <v>#N/A</v>
      </c>
      <c r="P1526" s="45" t="e">
        <f>VLOOKUP($A1526,LNST!$A$3:$R$1635,14,FALSE)</f>
        <v>#N/A</v>
      </c>
      <c r="Q1526" s="45" t="e">
        <f>VLOOKUP($A1526,LNST!$A$3:$R$1635,15,FALSE)</f>
        <v>#N/A</v>
      </c>
      <c r="R1526" s="45" t="e">
        <f>VLOOKUP($A1526,LNST!$A$3:$R$1635,16,FALSE)</f>
        <v>#N/A</v>
      </c>
      <c r="S1526" s="45" t="e">
        <f>VLOOKUP($A1526,LNST!$A$3:$R$1635,17,FALSE)</f>
        <v>#N/A</v>
      </c>
      <c r="T1526" s="45" t="e">
        <f>VLOOKUP($A1526,LNG!$A$2:$H$1999,4,FALSE)/(D1526*10^9)</f>
        <v>#N/A</v>
      </c>
      <c r="U1526" s="45" t="e">
        <f>VLOOKUP($A1526,LNG!$A$2:$H$1999,5,FALSE)/(E1526*10^9)</f>
        <v>#N/A</v>
      </c>
      <c r="V1526" s="45" t="e">
        <f>VLOOKUP($A1526,LNG!$A$2:$H$1999,6,FALSE)/(F1526*10^9)</f>
        <v>#N/A</v>
      </c>
      <c r="W1526" s="45" t="e">
        <f>VLOOKUP($A1526,LNG!$A$2:$H$1999,7,FALSE)/(G1526*10^9)</f>
        <v>#N/A</v>
      </c>
      <c r="X1526" s="45" t="e">
        <f>VLOOKUP($A1526,'LNST năm'!$A$2:$I$2000,8,FALSE)</f>
        <v>#N/A</v>
      </c>
      <c r="Y1526" s="45" t="e">
        <f>VLOOKUP($A1526,'LNST năm'!$A$2:$I$2000,9,FALSE)</f>
        <v>#N/A</v>
      </c>
      <c r="Z1526" s="46" t="e">
        <f>VLOOKUP($A1526,LNG!$A$2:$H$1999,9,FALSE)</f>
        <v>#N/A</v>
      </c>
      <c r="AA1526" s="162" t="e">
        <f>VLOOKUP($A1526,'GIÁ CP'!$A$2:$D$2000,4,FALSE)/Z1526</f>
        <v>#N/A</v>
      </c>
    </row>
    <row r="1527" spans="1:27" hidden="1">
      <c r="A1527" s="18" t="s">
        <v>730</v>
      </c>
      <c r="B1527" s="18" t="s">
        <v>1980</v>
      </c>
      <c r="C1527" s="154" t="str">
        <f>VLOOKUP(A1527,'GIÁ CP'!$K$2:$M$2000,3,FALSE)</f>
        <v xml:space="preserve">Nước </v>
      </c>
      <c r="D1527" s="43">
        <f>VLOOKUP($A1527,'Doanh thu'!$A$3:$Q$2000,9,FALSE)/1000000000</f>
        <v>99.917812499999997</v>
      </c>
      <c r="E1527" s="43">
        <f>VLOOKUP($A1527,'Doanh thu'!$A$3:$Q$2000,10,FALSE)/1000000000</f>
        <v>63.954369100000001</v>
      </c>
      <c r="F1527" s="43">
        <f>VLOOKUP($A1527,'Doanh thu'!$A$3:$Q$2000,11,FALSE)/1000000000</f>
        <v>242.22505950199999</v>
      </c>
      <c r="G1527" s="43">
        <f>VLOOKUP($A1527,'Doanh thu'!$A$3:$Q$2000,12,FALSE)/1000000000</f>
        <v>78.325536099999994</v>
      </c>
      <c r="H1527" s="43">
        <f>VLOOKUP($A1527,LNST!$A$3:$Q$1635,9,FALSE)/1000000000</f>
        <v>52.616577751999998</v>
      </c>
      <c r="I1527" s="43">
        <f>VLOOKUP($A1527,LNST!$A$3:$Q$1635,10,FALSE)/1000000000</f>
        <v>3.1419312019999999</v>
      </c>
      <c r="J1527" s="43">
        <f>VLOOKUP($A1527,LNST!$A$3:$Q$1635,11,FALSE)/1000000000</f>
        <v>10.358558531</v>
      </c>
      <c r="K1527" s="43">
        <f>VLOOKUP($A1527,LNST!$A$3:$Q$1635,12,FALSE)/1000000000</f>
        <v>122.270705346</v>
      </c>
      <c r="L1527" s="45">
        <f>VLOOKUP($A1527,'Doanh thu'!$A$3:$Q$2000,14,FALSE)</f>
        <v>-0.46627192379447135</v>
      </c>
      <c r="M1527" s="45">
        <f>VLOOKUP($A1527,'Doanh thu'!$A$3:$Q$2000,15,FALSE)</f>
        <v>-0.3987965073784081</v>
      </c>
      <c r="N1527" s="45">
        <f>VLOOKUP($A1527,'Doanh thu'!$A$3:$Q$2000,16,FALSE)</f>
        <v>0.6749261185727593</v>
      </c>
      <c r="O1527" s="45">
        <f>VLOOKUP($A1527,'Doanh thu'!$A$3:$Q$2000,17,FALSE)</f>
        <v>-0.21686883078358049</v>
      </c>
      <c r="P1527" s="45">
        <f>VLOOKUP($A1527,LNST!$A$3:$R$1635,14,FALSE)</f>
        <v>1.3013860939542961E-2</v>
      </c>
      <c r="Q1527" s="45">
        <f>VLOOKUP($A1527,LNST!$A$3:$R$1635,15,FALSE)</f>
        <v>-0.94522475584390431</v>
      </c>
      <c r="R1527" s="45">
        <f>VLOOKUP($A1527,LNST!$A$3:$R$1635,16,FALSE)</f>
        <v>-0.82013148657882873</v>
      </c>
      <c r="S1527" s="45">
        <f>VLOOKUP($A1527,LNST!$A$3:$R$1635,17,FALSE)</f>
        <v>-0.14950786323003937</v>
      </c>
      <c r="T1527" s="45">
        <f>VLOOKUP($A1527,LNG!$A$2:$H$1999,4,FALSE)/(D1527*10^9)</f>
        <v>0.50624681309951614</v>
      </c>
      <c r="U1527" s="45">
        <f>VLOOKUP($A1527,LNG!$A$2:$H$1999,5,FALSE)/(E1527*10^9)</f>
        <v>0.74594487157563094</v>
      </c>
      <c r="V1527" s="45">
        <f>VLOOKUP($A1527,LNG!$A$2:$H$1999,6,FALSE)/(F1527*10^9)</f>
        <v>5.0738666760028278E-2</v>
      </c>
      <c r="W1527" s="45">
        <f>VLOOKUP($A1527,LNG!$A$2:$H$1999,7,FALSE)/(G1527*10^9)</f>
        <v>0.43304677689911147</v>
      </c>
      <c r="X1527" s="45">
        <f>VLOOKUP($A1527,'LNST năm'!$A$2:$I$2000,8,FALSE)</f>
        <v>2.6779076950852149E-2</v>
      </c>
      <c r="Y1527" s="45">
        <f>VLOOKUP($A1527,'LNST năm'!$A$2:$I$2000,9,FALSE)</f>
        <v>-1.6154438663647075E-2</v>
      </c>
      <c r="Z1527" s="46" t="e">
        <f>VLOOKUP($A1527,LNG!$A$2:$H$1999,9,FALSE)</f>
        <v>#REF!</v>
      </c>
      <c r="AA1527" s="162" t="e">
        <f>VLOOKUP($A1527,'GIÁ CP'!$A$2:$D$2000,4,FALSE)/Z1527</f>
        <v>#REF!</v>
      </c>
    </row>
    <row r="1528" spans="1:27" hidden="1">
      <c r="A1528" s="18" t="s">
        <v>407</v>
      </c>
      <c r="B1528" s="18" t="s">
        <v>2115</v>
      </c>
      <c r="C1528" s="154" t="str">
        <f>VLOOKUP(A1528,'GIÁ CP'!$K$2:$M$2000,3,FALSE)</f>
        <v xml:space="preserve">Sách, ấn bản &amp; sản phẩm văn hóa </v>
      </c>
      <c r="D1528" s="43">
        <f>VLOOKUP($A1528,'Doanh thu'!$A$3:$Q$2000,9,FALSE)/1000000000</f>
        <v>23.937453529999999</v>
      </c>
      <c r="E1528" s="43">
        <f>VLOOKUP($A1528,'Doanh thu'!$A$3:$Q$2000,10,FALSE)/1000000000</f>
        <v>19.480251735</v>
      </c>
      <c r="F1528" s="43">
        <f>VLOOKUP($A1528,'Doanh thu'!$A$3:$Q$2000,11,FALSE)/1000000000</f>
        <v>1.6997961450000001</v>
      </c>
      <c r="G1528" s="43">
        <f>VLOOKUP($A1528,'Doanh thu'!$A$3:$Q$2000,12,FALSE)/1000000000</f>
        <v>8.9888338599999997</v>
      </c>
      <c r="H1528" s="43">
        <f>VLOOKUP($A1528,LNST!$A$3:$Q$1635,9,FALSE)/1000000000</f>
        <v>1.55653716</v>
      </c>
      <c r="I1528" s="43">
        <f>VLOOKUP($A1528,LNST!$A$3:$Q$1635,10,FALSE)/1000000000</f>
        <v>0.53898674000000002</v>
      </c>
      <c r="J1528" s="43">
        <f>VLOOKUP($A1528,LNST!$A$3:$Q$1635,11,FALSE)/1000000000</f>
        <v>-9.6177739999999998E-2</v>
      </c>
      <c r="K1528" s="43">
        <f>VLOOKUP($A1528,LNST!$A$3:$Q$1635,12,FALSE)/1000000000</f>
        <v>0.39733084299999999</v>
      </c>
      <c r="L1528" s="45">
        <f>VLOOKUP($A1528,'Doanh thu'!$A$3:$Q$2000,14,FALSE)</f>
        <v>-0.12598754216250807</v>
      </c>
      <c r="M1528" s="45">
        <f>VLOOKUP($A1528,'Doanh thu'!$A$3:$Q$2000,15,FALSE)</f>
        <v>-0.33001580960799193</v>
      </c>
      <c r="N1528" s="45">
        <f>VLOOKUP($A1528,'Doanh thu'!$A$3:$Q$2000,16,FALSE)</f>
        <v>-0.76078123902377559</v>
      </c>
      <c r="O1528" s="45">
        <f>VLOOKUP($A1528,'Doanh thu'!$A$3:$Q$2000,17,FALSE)</f>
        <v>-0.29844330090612936</v>
      </c>
      <c r="P1528" s="45">
        <f>VLOOKUP($A1528,LNST!$A$3:$R$1635,14,FALSE)</f>
        <v>-0.23908602409581092</v>
      </c>
      <c r="Q1528" s="45">
        <f>VLOOKUP($A1528,LNST!$A$3:$R$1635,15,FALSE)</f>
        <v>-0.59819940329115784</v>
      </c>
      <c r="R1528" s="45">
        <f>VLOOKUP($A1528,LNST!$A$3:$R$1635,16,FALSE)</f>
        <v>0.71079923696593883</v>
      </c>
      <c r="S1528" s="45">
        <f>VLOOKUP($A1528,LNST!$A$3:$R$1635,17,FALSE)</f>
        <v>-0.43156620244962585</v>
      </c>
      <c r="T1528" s="45">
        <f>VLOOKUP($A1528,LNG!$A$2:$H$1999,4,FALSE)/(D1528*10^9)</f>
        <v>0.16202647065775838</v>
      </c>
      <c r="U1528" s="45">
        <f>VLOOKUP($A1528,LNG!$A$2:$H$1999,5,FALSE)/(E1528*10^9)</f>
        <v>0.35504255273937302</v>
      </c>
      <c r="V1528" s="45">
        <f>VLOOKUP($A1528,LNG!$A$2:$H$1999,6,FALSE)/(F1528*10^9)</f>
        <v>2.7881006154417416</v>
      </c>
      <c r="W1528" s="45">
        <f>VLOOKUP($A1528,LNG!$A$2:$H$1999,7,FALSE)/(G1528*10^9)</f>
        <v>-7.8741584395019618E-3</v>
      </c>
      <c r="X1528" s="45">
        <f>VLOOKUP($A1528,'LNST năm'!$A$2:$I$2000,8,FALSE)</f>
        <v>-0.14912431650981675</v>
      </c>
      <c r="Y1528" s="45">
        <f>VLOOKUP($A1528,'LNST năm'!$A$2:$I$2000,9,FALSE)</f>
        <v>-2.0735572985796313E-2</v>
      </c>
      <c r="Z1528" s="46" t="e">
        <f>VLOOKUP($A1528,LNG!$A$2:$H$1999,9,FALSE)</f>
        <v>#REF!</v>
      </c>
      <c r="AA1528" s="162" t="e">
        <f>VLOOKUP($A1528,'GIÁ CP'!$A$2:$D$2000,4,FALSE)/Z1528</f>
        <v>#REF!</v>
      </c>
    </row>
    <row r="1529" spans="1:27" hidden="1">
      <c r="A1529" s="18" t="s">
        <v>605</v>
      </c>
      <c r="B1529" s="18" t="s">
        <v>2319</v>
      </c>
      <c r="C1529" s="154" t="str">
        <f>VLOOKUP(A1529,'GIÁ CP'!$K$2:$M$2000,3,FALSE)</f>
        <v xml:space="preserve">Môi giới chứng khoán </v>
      </c>
      <c r="D1529" s="43">
        <f>VLOOKUP($A1529,'Doanh thu'!$A$3:$Q$2000,9,FALSE)/1000000000</f>
        <v>693.91348866600003</v>
      </c>
      <c r="E1529" s="43">
        <f>VLOOKUP($A1529,'Doanh thu'!$A$3:$Q$2000,10,FALSE)/1000000000</f>
        <v>815.90899559000002</v>
      </c>
      <c r="F1529" s="43">
        <f>VLOOKUP($A1529,'Doanh thu'!$A$3:$Q$2000,11,FALSE)/1000000000</f>
        <v>1597.1839721440001</v>
      </c>
      <c r="G1529" s="43">
        <f>VLOOKUP($A1529,'Doanh thu'!$A$3:$Q$2000,12,FALSE)/1000000000</f>
        <v>564.69831693599997</v>
      </c>
      <c r="H1529" s="43">
        <f>VLOOKUP($A1529,LNST!$A$3:$Q$1635,9,FALSE)/1000000000</f>
        <v>382.739364894</v>
      </c>
      <c r="I1529" s="43">
        <f>VLOOKUP($A1529,LNST!$A$3:$Q$1635,10,FALSE)/1000000000</f>
        <v>477.81796239599998</v>
      </c>
      <c r="J1529" s="43">
        <f>VLOOKUP($A1529,LNST!$A$3:$Q$1635,11,FALSE)/1000000000</f>
        <v>219.86754236300001</v>
      </c>
      <c r="K1529" s="43">
        <f>VLOOKUP($A1529,LNST!$A$3:$Q$1635,12,FALSE)/1000000000</f>
        <v>231.824163916</v>
      </c>
      <c r="L1529" s="45">
        <f>VLOOKUP($A1529,'Doanh thu'!$A$3:$Q$2000,14,FALSE)</f>
        <v>0.26070401768023366</v>
      </c>
      <c r="M1529" s="45">
        <f>VLOOKUP($A1529,'Doanh thu'!$A$3:$Q$2000,15,FALSE)</f>
        <v>1.9550818158037648</v>
      </c>
      <c r="N1529" s="45">
        <f>VLOOKUP($A1529,'Doanh thu'!$A$3:$Q$2000,16,FALSE)</f>
        <v>1.8975630226776097</v>
      </c>
      <c r="O1529" s="45">
        <f>VLOOKUP($A1529,'Doanh thu'!$A$3:$Q$2000,17,FALSE)</f>
        <v>5.6444286613198912E-3</v>
      </c>
      <c r="P1529" s="45">
        <f>VLOOKUP($A1529,LNST!$A$3:$R$1635,14,FALSE)</f>
        <v>8.0693465103180123E-2</v>
      </c>
      <c r="Q1529" s="45">
        <f>VLOOKUP($A1529,LNST!$A$3:$R$1635,15,FALSE)</f>
        <v>5.9256650381979048</v>
      </c>
      <c r="R1529" s="45">
        <f>VLOOKUP($A1529,LNST!$A$3:$R$1635,16,FALSE)</f>
        <v>-6.8979445873720041E-2</v>
      </c>
      <c r="S1529" s="45">
        <f>VLOOKUP($A1529,LNST!$A$3:$R$1635,17,FALSE)</f>
        <v>-0.11770939228242204</v>
      </c>
      <c r="T1529" s="45">
        <f>VLOOKUP($A1529,LNG!$A$2:$H$1999,4,FALSE)/(D1529*10^9)</f>
        <v>0.55029132659330293</v>
      </c>
      <c r="U1529" s="45">
        <f>VLOOKUP($A1529,LNG!$A$2:$H$1999,5,FALSE)/(E1529*10^9)</f>
        <v>0.65927109739858925</v>
      </c>
      <c r="V1529" s="45">
        <f>VLOOKUP($A1529,LNG!$A$2:$H$1999,6,FALSE)/(F1529*10^9)</f>
        <v>0.43563296536153123</v>
      </c>
      <c r="W1529" s="45">
        <f>VLOOKUP($A1529,LNG!$A$2:$H$1999,7,FALSE)/(G1529*10^9)</f>
        <v>0.83941679941596614</v>
      </c>
      <c r="X1529" s="45">
        <f>VLOOKUP($A1529,'LNST năm'!$A$2:$I$2000,8,FALSE)</f>
        <v>0.32410460844711469</v>
      </c>
      <c r="Y1529" s="45">
        <f>VLOOKUP($A1529,'LNST năm'!$A$2:$I$2000,9,FALSE)</f>
        <v>1.023884738267363</v>
      </c>
      <c r="Z1529" s="46" t="e">
        <f>VLOOKUP($A1529,LNG!$A$2:$H$1999,9,FALSE)</f>
        <v>#REF!</v>
      </c>
      <c r="AA1529" s="162" t="e">
        <f>VLOOKUP($A1529,'GIÁ CP'!$A$2:$D$2000,4,FALSE)/Z1529</f>
        <v>#REF!</v>
      </c>
    </row>
    <row r="1530" spans="1:27" hidden="1">
      <c r="A1530" s="18" t="s">
        <v>152</v>
      </c>
      <c r="B1530" s="18" t="s">
        <v>1829</v>
      </c>
      <c r="C1530" s="154" t="str">
        <f>VLOOKUP(A1530,'GIÁ CP'!$K$2:$M$2000,3,FALSE)</f>
        <v xml:space="preserve">Vật liệu xây dựng &amp; Nội thất </v>
      </c>
      <c r="D1530" s="43">
        <f>VLOOKUP($A1530,'Doanh thu'!$A$3:$Q$2000,9,FALSE)/1000000000</f>
        <v>125.613672616</v>
      </c>
      <c r="E1530" s="43">
        <f>VLOOKUP($A1530,'Doanh thu'!$A$3:$Q$2000,10,FALSE)/1000000000</f>
        <v>116.20052405200001</v>
      </c>
      <c r="F1530" s="43">
        <f>VLOOKUP($A1530,'Doanh thu'!$A$3:$Q$2000,11,FALSE)/1000000000</f>
        <v>104.5101131</v>
      </c>
      <c r="G1530" s="43">
        <f>VLOOKUP($A1530,'Doanh thu'!$A$3:$Q$2000,12,FALSE)/1000000000</f>
        <v>107.745415702</v>
      </c>
      <c r="H1530" s="43">
        <f>VLOOKUP($A1530,LNST!$A$3:$Q$1635,9,FALSE)/1000000000</f>
        <v>-9.5014880080000008</v>
      </c>
      <c r="I1530" s="43">
        <f>VLOOKUP($A1530,LNST!$A$3:$Q$1635,10,FALSE)/1000000000</f>
        <v>-8.9432111079999999</v>
      </c>
      <c r="J1530" s="43">
        <f>VLOOKUP($A1530,LNST!$A$3:$Q$1635,11,FALSE)/1000000000</f>
        <v>-13.55233073</v>
      </c>
      <c r="K1530" s="43">
        <f>VLOOKUP($A1530,LNST!$A$3:$Q$1635,12,FALSE)/1000000000</f>
        <v>-12.403531020000001</v>
      </c>
      <c r="L1530" s="45">
        <f>VLOOKUP($A1530,'Doanh thu'!$A$3:$Q$2000,14,FALSE)</f>
        <v>0.2942194225210642</v>
      </c>
      <c r="M1530" s="45">
        <f>VLOOKUP($A1530,'Doanh thu'!$A$3:$Q$2000,15,FALSE)</f>
        <v>6.0549651352926864E-2</v>
      </c>
      <c r="N1530" s="45">
        <f>VLOOKUP($A1530,'Doanh thu'!$A$3:$Q$2000,16,FALSE)</f>
        <v>0.2096731725181839</v>
      </c>
      <c r="O1530" s="45">
        <f>VLOOKUP($A1530,'Doanh thu'!$A$3:$Q$2000,17,FALSE)</f>
        <v>0.27118593720972645</v>
      </c>
      <c r="P1530" s="45">
        <f>VLOOKUP($A1530,LNST!$A$3:$R$1635,14,FALSE)</f>
        <v>-2.6220916481847802E-3</v>
      </c>
      <c r="Q1530" s="45">
        <f>VLOOKUP($A1530,LNST!$A$3:$R$1635,15,FALSE)</f>
        <v>-8.0213423759694646E-2</v>
      </c>
      <c r="R1530" s="45">
        <f>VLOOKUP($A1530,LNST!$A$3:$R$1635,16,FALSE)</f>
        <v>-1.2712571689466103</v>
      </c>
      <c r="S1530" s="45">
        <f>VLOOKUP($A1530,LNST!$A$3:$R$1635,17,FALSE)</f>
        <v>9.6286980290182497E-2</v>
      </c>
      <c r="T1530" s="45">
        <f>VLOOKUP($A1530,LNG!$A$2:$H$1999,4,FALSE)/(D1530*10^9)</f>
        <v>4.270606221664363E-2</v>
      </c>
      <c r="U1530" s="45">
        <f>VLOOKUP($A1530,LNG!$A$2:$H$1999,5,FALSE)/(E1530*10^9)</f>
        <v>9.4545280614084362E-2</v>
      </c>
      <c r="V1530" s="45">
        <f>VLOOKUP($A1530,LNG!$A$2:$H$1999,6,FALSE)/(F1530*10^9)</f>
        <v>8.4091963211166021E-2</v>
      </c>
      <c r="W1530" s="45">
        <f>VLOOKUP($A1530,LNG!$A$2:$H$1999,7,FALSE)/(G1530*10^9)</f>
        <v>4.2942313042782343E-2</v>
      </c>
      <c r="X1530" s="45">
        <f>VLOOKUP($A1530,'LNST năm'!$A$2:$I$2000,8,FALSE)</f>
        <v>-4.3079062325063984E-2</v>
      </c>
      <c r="Y1530" s="45">
        <f>VLOOKUP($A1530,'LNST năm'!$A$2:$I$2000,9,FALSE)</f>
        <v>-3.9115836051572423</v>
      </c>
      <c r="Z1530" s="46" t="e">
        <f>VLOOKUP($A1530,LNG!$A$2:$H$1999,9,FALSE)</f>
        <v>#REF!</v>
      </c>
      <c r="AA1530" s="162" t="e">
        <f>VLOOKUP($A1530,'GIÁ CP'!$A$2:$D$2000,4,FALSE)/Z1530</f>
        <v>#REF!</v>
      </c>
    </row>
    <row r="1531" spans="1:27" hidden="1">
      <c r="A1531" s="18" t="s">
        <v>2195</v>
      </c>
      <c r="B1531" s="18" t="s">
        <v>3500</v>
      </c>
      <c r="C1531" s="154" t="e">
        <f>VLOOKUP(A1531,'GIÁ CP'!$K$2:$M$2000,3,FALSE)</f>
        <v>#N/A</v>
      </c>
      <c r="D1531" s="43">
        <f>VLOOKUP($A1531,'Doanh thu'!$A$3:$Q$2000,9,FALSE)/1000000000</f>
        <v>52.328946231000003</v>
      </c>
      <c r="E1531" s="43">
        <f>VLOOKUP($A1531,'Doanh thu'!$A$3:$Q$2000,10,FALSE)/1000000000</f>
        <v>106.833268975</v>
      </c>
      <c r="F1531" s="43">
        <f>VLOOKUP($A1531,'Doanh thu'!$A$3:$Q$2000,11,FALSE)/1000000000</f>
        <v>63.260732234999999</v>
      </c>
      <c r="G1531" s="43">
        <f>VLOOKUP($A1531,'Doanh thu'!$A$3:$Q$2000,12,FALSE)/1000000000</f>
        <v>88.606529397000003</v>
      </c>
      <c r="H1531" s="43">
        <f>VLOOKUP($A1531,LNST!$A$3:$Q$1635,9,FALSE)/1000000000</f>
        <v>4.1195089139999999</v>
      </c>
      <c r="I1531" s="43">
        <f>VLOOKUP($A1531,LNST!$A$3:$Q$1635,10,FALSE)/1000000000</f>
        <v>59.419031547000003</v>
      </c>
      <c r="J1531" s="43">
        <f>VLOOKUP($A1531,LNST!$A$3:$Q$1635,11,FALSE)/1000000000</f>
        <v>254.016306023</v>
      </c>
      <c r="K1531" s="43">
        <f>VLOOKUP($A1531,LNST!$A$3:$Q$1635,12,FALSE)/1000000000</f>
        <v>23.975882797000001</v>
      </c>
      <c r="L1531" s="45">
        <f>VLOOKUP($A1531,'Doanh thu'!$A$3:$Q$2000,14,FALSE)</f>
        <v>-0.25829083028013994</v>
      </c>
      <c r="M1531" s="45">
        <f>VLOOKUP($A1531,'Doanh thu'!$A$3:$Q$2000,15,FALSE)</f>
        <v>0.3501396270646715</v>
      </c>
      <c r="N1531" s="45">
        <f>VLOOKUP($A1531,'Doanh thu'!$A$3:$Q$2000,16,FALSE)</f>
        <v>-0.26797010161647433</v>
      </c>
      <c r="O1531" s="45">
        <f>VLOOKUP($A1531,'Doanh thu'!$A$3:$Q$2000,17,FALSE)</f>
        <v>1.1969814477310361</v>
      </c>
      <c r="P1531" s="45">
        <f>VLOOKUP($A1531,LNST!$A$3:$R$1635,14,FALSE)</f>
        <v>1.0297291636615478</v>
      </c>
      <c r="Q1531" s="45">
        <f>VLOOKUP($A1531,LNST!$A$3:$R$1635,15,FALSE)</f>
        <v>26.33688270293662</v>
      </c>
      <c r="R1531" s="45">
        <f>VLOOKUP($A1531,LNST!$A$3:$R$1635,16,FALSE)</f>
        <v>5.6826698709231032</v>
      </c>
      <c r="S1531" s="45">
        <f>VLOOKUP($A1531,LNST!$A$3:$R$1635,17,FALSE)</f>
        <v>1708.2517479351786</v>
      </c>
      <c r="T1531" s="45">
        <f>VLOOKUP($A1531,LNG!$A$2:$H$1999,4,FALSE)/(D1531*10^9)</f>
        <v>2.92009510998861E-3</v>
      </c>
      <c r="U1531" s="45">
        <f>VLOOKUP($A1531,LNG!$A$2:$H$1999,5,FALSE)/(E1531*10^9)</f>
        <v>6.2475132428662074E-2</v>
      </c>
      <c r="V1531" s="45">
        <f>VLOOKUP($A1531,LNG!$A$2:$H$1999,6,FALSE)/(F1531*10^9)</f>
        <v>0.6634543400649906</v>
      </c>
      <c r="W1531" s="45">
        <f>VLOOKUP($A1531,LNG!$A$2:$H$1999,7,FALSE)/(G1531*10^9)</f>
        <v>7.3655489323577614E-2</v>
      </c>
      <c r="X1531" s="45">
        <f>VLOOKUP($A1531,'LNST năm'!$A$2:$I$2000,8,FALSE)</f>
        <v>-1</v>
      </c>
      <c r="Y1531" s="45">
        <f>VLOOKUP($A1531,'LNST năm'!$A$2:$I$2000,9,FALSE)</f>
        <v>0.25992104989487319</v>
      </c>
      <c r="Z1531" s="46" t="e">
        <f>VLOOKUP($A1531,LNG!$A$2:$H$1999,9,FALSE)</f>
        <v>#REF!</v>
      </c>
      <c r="AA1531" s="162" t="e">
        <f>VLOOKUP($A1531,'GIÁ CP'!$A$2:$D$2000,4,FALSE)/Z1531</f>
        <v>#REF!</v>
      </c>
    </row>
    <row r="1532" spans="1:27" hidden="1">
      <c r="A1532" s="18" t="s">
        <v>3487</v>
      </c>
      <c r="B1532" s="18" t="s">
        <v>3488</v>
      </c>
      <c r="C1532" s="154" t="str">
        <f>VLOOKUP(A1532,'GIÁ CP'!$K$2:$M$2000,3,FALSE)</f>
        <v xml:space="preserve">Ngân hàng </v>
      </c>
      <c r="D1532" s="43">
        <f>VLOOKUP($A1532,'Doanh thu'!$A$3:$Q$2000,9,FALSE)/1000000000</f>
        <v>0</v>
      </c>
      <c r="E1532" s="43">
        <f>VLOOKUP($A1532,'Doanh thu'!$A$3:$Q$2000,10,FALSE)/1000000000</f>
        <v>0</v>
      </c>
      <c r="F1532" s="43">
        <f>VLOOKUP($A1532,'Doanh thu'!$A$3:$Q$2000,11,FALSE)/1000000000</f>
        <v>0</v>
      </c>
      <c r="G1532" s="43">
        <f>VLOOKUP($A1532,'Doanh thu'!$A$3:$Q$2000,12,FALSE)/1000000000</f>
        <v>0</v>
      </c>
      <c r="H1532" s="43">
        <f>VLOOKUP($A1532,LNST!$A$3:$Q$1635,9,FALSE)/1000000000</f>
        <v>792.92983072899995</v>
      </c>
      <c r="I1532" s="43">
        <f>VLOOKUP($A1532,LNST!$A$3:$Q$1635,10,FALSE)/1000000000</f>
        <v>1227.9405807319999</v>
      </c>
      <c r="J1532" s="43">
        <f>VLOOKUP($A1532,LNST!$A$3:$Q$1635,11,FALSE)/1000000000</f>
        <v>1276.755012482</v>
      </c>
      <c r="K1532" s="43">
        <f>VLOOKUP($A1532,LNST!$A$3:$Q$1635,12,FALSE)/1000000000</f>
        <v>975.18681827800003</v>
      </c>
      <c r="L1532" s="45" t="e">
        <f>VLOOKUP($A1532,'Doanh thu'!$A$3:$Q$2000,14,FALSE)</f>
        <v>#DIV/0!</v>
      </c>
      <c r="M1532" s="45" t="e">
        <f>VLOOKUP($A1532,'Doanh thu'!$A$3:$Q$2000,15,FALSE)</f>
        <v>#DIV/0!</v>
      </c>
      <c r="N1532" s="45" t="e">
        <f>VLOOKUP($A1532,'Doanh thu'!$A$3:$Q$2000,16,FALSE)</f>
        <v>#DIV/0!</v>
      </c>
      <c r="O1532" s="45" t="e">
        <f>VLOOKUP($A1532,'Doanh thu'!$A$3:$Q$2000,17,FALSE)</f>
        <v>#DIV/0!</v>
      </c>
      <c r="P1532" s="45">
        <f>VLOOKUP($A1532,LNST!$A$3:$R$1635,14,FALSE)</f>
        <v>0.10596138309880147</v>
      </c>
      <c r="Q1532" s="45">
        <f>VLOOKUP($A1532,LNST!$A$3:$R$1635,15,FALSE)</f>
        <v>2.5367274369221406</v>
      </c>
      <c r="R1532" s="45">
        <f>VLOOKUP($A1532,LNST!$A$3:$R$1635,16,FALSE)</f>
        <v>0.10477130278271068</v>
      </c>
      <c r="S1532" s="45">
        <f>VLOOKUP($A1532,LNST!$A$3:$R$1635,17,FALSE)</f>
        <v>0.36876837655091366</v>
      </c>
      <c r="T1532" s="45" t="e">
        <f>VLOOKUP($A1532,LNG!$A$2:$H$1999,4,FALSE)/(D1532*10^9)</f>
        <v>#DIV/0!</v>
      </c>
      <c r="U1532" s="45" t="e">
        <f>VLOOKUP($A1532,LNG!$A$2:$H$1999,5,FALSE)/(E1532*10^9)</f>
        <v>#DIV/0!</v>
      </c>
      <c r="V1532" s="45" t="e">
        <f>VLOOKUP($A1532,LNG!$A$2:$H$1999,6,FALSE)/(F1532*10^9)</f>
        <v>#DIV/0!</v>
      </c>
      <c r="W1532" s="45" t="e">
        <f>VLOOKUP($A1532,LNG!$A$2:$H$1999,7,FALSE)/(G1532*10^9)</f>
        <v>#DIV/0!</v>
      </c>
      <c r="X1532" s="45">
        <f>VLOOKUP($A1532,'LNST năm'!$A$2:$I$2000,8,FALSE)</f>
        <v>0.26956106164610805</v>
      </c>
      <c r="Y1532" s="45">
        <f>VLOOKUP($A1532,'LNST năm'!$A$2:$I$2000,9,FALSE)</f>
        <v>4.7055714172411944E-2</v>
      </c>
      <c r="Z1532" s="46" t="e">
        <f>VLOOKUP($A1532,LNG!$A$2:$H$1999,9,FALSE)</f>
        <v>#REF!</v>
      </c>
      <c r="AA1532" s="162" t="e">
        <f>VLOOKUP($A1532,'GIÁ CP'!$A$2:$D$2000,4,FALSE)/Z1532</f>
        <v>#REF!</v>
      </c>
    </row>
    <row r="1533" spans="1:27" hidden="1">
      <c r="A1533" s="18" t="s">
        <v>411</v>
      </c>
      <c r="B1533" s="18" t="s">
        <v>1720</v>
      </c>
      <c r="C1533" s="154" t="str">
        <f>VLOOKUP(A1533,'GIÁ CP'!$K$2:$M$2000,3,FALSE)</f>
        <v xml:space="preserve">Xây dựng </v>
      </c>
      <c r="D1533" s="43">
        <f>VLOOKUP($A1533,'Doanh thu'!$A$3:$Q$2000,9,FALSE)/1000000000</f>
        <v>491.18714587800002</v>
      </c>
      <c r="E1533" s="43">
        <f>VLOOKUP($A1533,'Doanh thu'!$A$3:$Q$2000,10,FALSE)/1000000000</f>
        <v>520.86789980100002</v>
      </c>
      <c r="F1533" s="43">
        <f>VLOOKUP($A1533,'Doanh thu'!$A$3:$Q$2000,11,FALSE)/1000000000</f>
        <v>342.22805197700001</v>
      </c>
      <c r="G1533" s="43">
        <f>VLOOKUP($A1533,'Doanh thu'!$A$3:$Q$2000,12,FALSE)/1000000000</f>
        <v>173.48961467800001</v>
      </c>
      <c r="H1533" s="43">
        <f>VLOOKUP($A1533,LNST!$A$3:$Q$1635,9,FALSE)/1000000000</f>
        <v>42.230573153000002</v>
      </c>
      <c r="I1533" s="43">
        <f>VLOOKUP($A1533,LNST!$A$3:$Q$1635,10,FALSE)/1000000000</f>
        <v>58.303809020999999</v>
      </c>
      <c r="J1533" s="43">
        <f>VLOOKUP($A1533,LNST!$A$3:$Q$1635,11,FALSE)/1000000000</f>
        <v>40.524894795999998</v>
      </c>
      <c r="K1533" s="43">
        <f>VLOOKUP($A1533,LNST!$A$3:$Q$1635,12,FALSE)/1000000000</f>
        <v>48.804809976999998</v>
      </c>
      <c r="L1533" s="45">
        <f>VLOOKUP($A1533,'Doanh thu'!$A$3:$Q$2000,14,FALSE)</f>
        <v>-9.2064201138304293E-3</v>
      </c>
      <c r="M1533" s="45">
        <f>VLOOKUP($A1533,'Doanh thu'!$A$3:$Q$2000,15,FALSE)</f>
        <v>0.83532294220138326</v>
      </c>
      <c r="N1533" s="45">
        <f>VLOOKUP($A1533,'Doanh thu'!$A$3:$Q$2000,16,FALSE)</f>
        <v>0.68349238458694517</v>
      </c>
      <c r="O1533" s="45">
        <f>VLOOKUP($A1533,'Doanh thu'!$A$3:$Q$2000,17,FALSE)</f>
        <v>-0.40455463109222012</v>
      </c>
      <c r="P1533" s="45">
        <f>VLOOKUP($A1533,LNST!$A$3:$R$1635,14,FALSE)</f>
        <v>-0.27416982330922107</v>
      </c>
      <c r="Q1533" s="45">
        <f>VLOOKUP($A1533,LNST!$A$3:$R$1635,15,FALSE)</f>
        <v>0.6881853757636569</v>
      </c>
      <c r="R1533" s="45">
        <f>VLOOKUP($A1533,LNST!$A$3:$R$1635,16,FALSE)</f>
        <v>0.60168325617465701</v>
      </c>
      <c r="S1533" s="45">
        <f>VLOOKUP($A1533,LNST!$A$3:$R$1635,17,FALSE)</f>
        <v>0.20150853980362121</v>
      </c>
      <c r="T1533" s="45">
        <f>VLOOKUP($A1533,LNG!$A$2:$H$1999,4,FALSE)/(D1533*10^9)</f>
        <v>0.15974740215105138</v>
      </c>
      <c r="U1533" s="45">
        <f>VLOOKUP($A1533,LNG!$A$2:$H$1999,5,FALSE)/(E1533*10^9)</f>
        <v>0.27216320100578378</v>
      </c>
      <c r="V1533" s="45">
        <f>VLOOKUP($A1533,LNG!$A$2:$H$1999,6,FALSE)/(F1533*10^9)</f>
        <v>0.35958689401437643</v>
      </c>
      <c r="W1533" s="45">
        <f>VLOOKUP($A1533,LNG!$A$2:$H$1999,7,FALSE)/(G1533*10^9)</f>
        <v>0.67929125400233192</v>
      </c>
      <c r="X1533" s="45">
        <f>VLOOKUP($A1533,'LNST năm'!$A$2:$I$2000,8,FALSE)</f>
        <v>-1</v>
      </c>
      <c r="Y1533" s="45">
        <f>VLOOKUP($A1533,'LNST năm'!$A$2:$I$2000,9,FALSE)</f>
        <v>0.25992104989487319</v>
      </c>
      <c r="Z1533" s="46" t="e">
        <f>VLOOKUP($A1533,LNG!$A$2:$H$1999,9,FALSE)</f>
        <v>#REF!</v>
      </c>
      <c r="AA1533" s="162" t="e">
        <f>VLOOKUP($A1533,'GIÁ CP'!$A$2:$D$2000,4,FALSE)/Z1533</f>
        <v>#REF!</v>
      </c>
    </row>
    <row r="1534" spans="1:27" hidden="1">
      <c r="A1534" s="18" t="s">
        <v>1358</v>
      </c>
      <c r="B1534" s="18" t="s">
        <v>3086</v>
      </c>
      <c r="C1534" s="154" t="str">
        <f>VLOOKUP(A1534,'GIÁ CP'!$K$2:$M$2000,3,FALSE)</f>
        <v xml:space="preserve">Nước </v>
      </c>
      <c r="D1534" s="43">
        <f>VLOOKUP($A1534,'Doanh thu'!$A$3:$Q$2000,9,FALSE)/1000000000</f>
        <v>90.554140392999997</v>
      </c>
      <c r="E1534" s="43">
        <f>VLOOKUP($A1534,'Doanh thu'!$A$3:$Q$2000,10,FALSE)/1000000000</f>
        <v>91.428593446999997</v>
      </c>
      <c r="F1534" s="43">
        <f>VLOOKUP($A1534,'Doanh thu'!$A$3:$Q$2000,11,FALSE)/1000000000</f>
        <v>89.385526743</v>
      </c>
      <c r="G1534" s="43">
        <f>VLOOKUP($A1534,'Doanh thu'!$A$3:$Q$2000,12,FALSE)/1000000000</f>
        <v>88.802255514999999</v>
      </c>
      <c r="H1534" s="43">
        <f>VLOOKUP($A1534,LNST!$A$3:$Q$1635,9,FALSE)/1000000000</f>
        <v>20.217629082999999</v>
      </c>
      <c r="I1534" s="43">
        <f>VLOOKUP($A1534,LNST!$A$3:$Q$1635,10,FALSE)/1000000000</f>
        <v>29.917314069</v>
      </c>
      <c r="J1534" s="43">
        <f>VLOOKUP($A1534,LNST!$A$3:$Q$1635,11,FALSE)/1000000000</f>
        <v>36.098297737000003</v>
      </c>
      <c r="K1534" s="43">
        <f>VLOOKUP($A1534,LNST!$A$3:$Q$1635,12,FALSE)/1000000000</f>
        <v>15.054064216</v>
      </c>
      <c r="L1534" s="45">
        <f>VLOOKUP($A1534,'Doanh thu'!$A$3:$Q$2000,14,FALSE)</f>
        <v>-5.7205194767893132E-2</v>
      </c>
      <c r="M1534" s="45">
        <f>VLOOKUP($A1534,'Doanh thu'!$A$3:$Q$2000,15,FALSE)</f>
        <v>5.1281530472547104E-2</v>
      </c>
      <c r="N1534" s="45">
        <f>VLOOKUP($A1534,'Doanh thu'!$A$3:$Q$2000,16,FALSE)</f>
        <v>2.2238921911314841E-2</v>
      </c>
      <c r="O1534" s="45">
        <f>VLOOKUP($A1534,'Doanh thu'!$A$3:$Q$2000,17,FALSE)</f>
        <v>5.5257192210334719E-2</v>
      </c>
      <c r="P1534" s="45">
        <f>VLOOKUP($A1534,LNST!$A$3:$R$1635,14,FALSE)</f>
        <v>-5.091434393574415E-2</v>
      </c>
      <c r="Q1534" s="45">
        <f>VLOOKUP($A1534,LNST!$A$3:$R$1635,15,FALSE)</f>
        <v>-6.4943358752981808E-2</v>
      </c>
      <c r="R1534" s="45">
        <f>VLOOKUP($A1534,LNST!$A$3:$R$1635,16,FALSE)</f>
        <v>1.5368949550112967</v>
      </c>
      <c r="S1534" s="45">
        <f>VLOOKUP($A1534,LNST!$A$3:$R$1635,17,FALSE)</f>
        <v>-0.54223851649528187</v>
      </c>
      <c r="T1534" s="45">
        <f>VLOOKUP($A1534,LNG!$A$2:$H$1999,4,FALSE)/(D1534*10^9)</f>
        <v>0.30265848016507269</v>
      </c>
      <c r="U1534" s="45">
        <f>VLOOKUP($A1534,LNG!$A$2:$H$1999,5,FALSE)/(E1534*10^9)</f>
        <v>0.33747262428231545</v>
      </c>
      <c r="V1534" s="45">
        <f>VLOOKUP($A1534,LNG!$A$2:$H$1999,6,FALSE)/(F1534*10^9)</f>
        <v>0.34782758751751491</v>
      </c>
      <c r="W1534" s="45">
        <f>VLOOKUP($A1534,LNG!$A$2:$H$1999,7,FALSE)/(G1534*10^9)</f>
        <v>0.35279178374819686</v>
      </c>
      <c r="X1534" s="45">
        <f>VLOOKUP($A1534,'LNST năm'!$A$2:$I$2000,8,FALSE)</f>
        <v>0.20637810119887495</v>
      </c>
      <c r="Y1534" s="45">
        <f>VLOOKUP($A1534,'LNST năm'!$A$2:$I$2000,9,FALSE)</f>
        <v>0.15062512254109905</v>
      </c>
      <c r="Z1534" s="46" t="e">
        <f>VLOOKUP($A1534,LNG!$A$2:$H$1999,9,FALSE)</f>
        <v>#REF!</v>
      </c>
      <c r="AA1534" s="162" t="e">
        <f>VLOOKUP($A1534,'GIÁ CP'!$A$2:$D$2000,4,FALSE)/Z1534</f>
        <v>#REF!</v>
      </c>
    </row>
    <row r="1535" spans="1:27" hidden="1">
      <c r="A1535" s="18" t="s">
        <v>12</v>
      </c>
      <c r="B1535" s="18" t="s">
        <v>1809</v>
      </c>
      <c r="C1535" s="154" t="str">
        <f>VLOOKUP(A1535,'GIÁ CP'!$K$2:$M$2000,3,FALSE)</f>
        <v xml:space="preserve">Nhựa, cao su &amp; sợi </v>
      </c>
      <c r="D1535" s="43">
        <f>VLOOKUP($A1535,'Doanh thu'!$A$3:$Q$2000,9,FALSE)/1000000000</f>
        <v>1995.995252871</v>
      </c>
      <c r="E1535" s="43">
        <f>VLOOKUP($A1535,'Doanh thu'!$A$3:$Q$2000,10,FALSE)/1000000000</f>
        <v>1849.1331703989999</v>
      </c>
      <c r="F1535" s="43">
        <f>VLOOKUP($A1535,'Doanh thu'!$A$3:$Q$2000,11,FALSE)/1000000000</f>
        <v>1658.1993334419999</v>
      </c>
      <c r="G1535" s="43">
        <f>VLOOKUP($A1535,'Doanh thu'!$A$3:$Q$2000,12,FALSE)/1000000000</f>
        <v>2341.7645886270002</v>
      </c>
      <c r="H1535" s="43">
        <f>VLOOKUP($A1535,LNST!$A$3:$Q$1635,9,FALSE)/1000000000</f>
        <v>59.071508086999998</v>
      </c>
      <c r="I1535" s="43">
        <f>VLOOKUP($A1535,LNST!$A$3:$Q$1635,10,FALSE)/1000000000</f>
        <v>36.918801557000002</v>
      </c>
      <c r="J1535" s="43">
        <f>VLOOKUP($A1535,LNST!$A$3:$Q$1635,11,FALSE)/1000000000</f>
        <v>-41.080458643999997</v>
      </c>
      <c r="K1535" s="43">
        <f>VLOOKUP($A1535,LNST!$A$3:$Q$1635,12,FALSE)/1000000000</f>
        <v>75.797557217999994</v>
      </c>
      <c r="L1535" s="45">
        <f>VLOOKUP($A1535,'Doanh thu'!$A$3:$Q$2000,14,FALSE)</f>
        <v>0.19290510702813804</v>
      </c>
      <c r="M1535" s="45">
        <f>VLOOKUP($A1535,'Doanh thu'!$A$3:$Q$2000,15,FALSE)</f>
        <v>9.4927275648782998E-3</v>
      </c>
      <c r="N1535" s="45">
        <f>VLOOKUP($A1535,'Doanh thu'!$A$3:$Q$2000,16,FALSE)</f>
        <v>-0.1886817215754551</v>
      </c>
      <c r="O1535" s="45">
        <f>VLOOKUP($A1535,'Doanh thu'!$A$3:$Q$2000,17,FALSE)</f>
        <v>0.15022853105039918</v>
      </c>
      <c r="P1535" s="45">
        <f>VLOOKUP($A1535,LNST!$A$3:$R$1635,14,FALSE)</f>
        <v>2.0768847763370784</v>
      </c>
      <c r="Q1535" s="45">
        <f>VLOOKUP($A1535,LNST!$A$3:$R$1635,15,FALSE)</f>
        <v>2.6470449885348457</v>
      </c>
      <c r="R1535" s="45">
        <f>VLOOKUP($A1535,LNST!$A$3:$R$1635,16,FALSE)</f>
        <v>-1.6442886027125481</v>
      </c>
      <c r="S1535" s="45">
        <f>VLOOKUP($A1535,LNST!$A$3:$R$1635,17,FALSE)</f>
        <v>19.14577463692779</v>
      </c>
      <c r="T1535" s="45">
        <f>VLOOKUP($A1535,LNG!$A$2:$H$1999,4,FALSE)/(D1535*10^9)</f>
        <v>7.2343780218064646E-2</v>
      </c>
      <c r="U1535" s="45">
        <f>VLOOKUP($A1535,LNG!$A$2:$H$1999,5,FALSE)/(E1535*10^9)</f>
        <v>7.2300174915012866E-2</v>
      </c>
      <c r="V1535" s="45">
        <f>VLOOKUP($A1535,LNG!$A$2:$H$1999,6,FALSE)/(F1535*10^9)</f>
        <v>8.0332641624270257E-2</v>
      </c>
      <c r="W1535" s="45">
        <f>VLOOKUP($A1535,LNG!$A$2:$H$1999,7,FALSE)/(G1535*10^9)</f>
        <v>4.8043084537785739E-2</v>
      </c>
      <c r="X1535" s="45">
        <f>VLOOKUP($A1535,'LNST năm'!$A$2:$I$2000,8,FALSE)</f>
        <v>15.424899063506315</v>
      </c>
      <c r="Y1535" s="45">
        <f>VLOOKUP($A1535,'LNST năm'!$A$2:$I$2000,9,FALSE)</f>
        <v>0.44109425729164653</v>
      </c>
      <c r="Z1535" s="46" t="e">
        <f>VLOOKUP($A1535,LNG!$A$2:$H$1999,9,FALSE)</f>
        <v>#REF!</v>
      </c>
      <c r="AA1535" s="162" t="e">
        <f>VLOOKUP($A1535,'GIÁ CP'!$A$2:$D$2000,4,FALSE)/Z1535</f>
        <v>#REF!</v>
      </c>
    </row>
    <row r="1536" spans="1:27" hidden="1">
      <c r="A1536" s="18" t="s">
        <v>3522</v>
      </c>
      <c r="B1536" s="18" t="s">
        <v>3523</v>
      </c>
      <c r="C1536" s="154" t="str">
        <f>VLOOKUP(A1536,'GIÁ CP'!$K$2:$M$2000,3,FALSE)</f>
        <v xml:space="preserve">Bất động sản </v>
      </c>
      <c r="D1536" s="43">
        <f>VLOOKUP($A1536,'Doanh thu'!$A$3:$Q$2000,9,FALSE)/1000000000</f>
        <v>22.534207734999999</v>
      </c>
      <c r="E1536" s="43">
        <f>VLOOKUP($A1536,'Doanh thu'!$A$3:$Q$2000,10,FALSE)/1000000000</f>
        <v>23.546780326</v>
      </c>
      <c r="F1536" s="43">
        <f>VLOOKUP($A1536,'Doanh thu'!$A$3:$Q$2000,11,FALSE)/1000000000</f>
        <v>98.883059810000006</v>
      </c>
      <c r="G1536" s="43">
        <f>VLOOKUP($A1536,'Doanh thu'!$A$3:$Q$2000,12,FALSE)/1000000000</f>
        <v>11.443590941</v>
      </c>
      <c r="H1536" s="43">
        <f>VLOOKUP($A1536,LNST!$A$3:$Q$1635,9,FALSE)/1000000000</f>
        <v>1.2001218389999999</v>
      </c>
      <c r="I1536" s="43">
        <f>VLOOKUP($A1536,LNST!$A$3:$Q$1635,10,FALSE)/1000000000</f>
        <v>0.14283743800000001</v>
      </c>
      <c r="J1536" s="43">
        <f>VLOOKUP($A1536,LNST!$A$3:$Q$1635,11,FALSE)/1000000000</f>
        <v>1.080103665</v>
      </c>
      <c r="K1536" s="43">
        <f>VLOOKUP($A1536,LNST!$A$3:$Q$1635,12,FALSE)/1000000000</f>
        <v>3.4511013E-2</v>
      </c>
      <c r="L1536" s="45">
        <f>VLOOKUP($A1536,'Doanh thu'!$A$3:$Q$2000,14,FALSE)</f>
        <v>-0.77922548285777649</v>
      </c>
      <c r="M1536" s="45">
        <f>VLOOKUP($A1536,'Doanh thu'!$A$3:$Q$2000,15,FALSE)</f>
        <v>-0.80542003683478647</v>
      </c>
      <c r="N1536" s="45">
        <f>VLOOKUP($A1536,'Doanh thu'!$A$3:$Q$2000,16,FALSE)</f>
        <v>-0.83353400200578109</v>
      </c>
      <c r="O1536" s="45">
        <f>VLOOKUP($A1536,'Doanh thu'!$A$3:$Q$2000,17,FALSE)</f>
        <v>7.7355774891435289E-2</v>
      </c>
      <c r="P1536" s="45">
        <f>VLOOKUP($A1536,LNST!$A$3:$R$1635,14,FALSE)</f>
        <v>2.6533425014397047</v>
      </c>
      <c r="Q1536" s="45">
        <f>VLOOKUP($A1536,LNST!$A$3:$R$1635,15,FALSE)</f>
        <v>-0.92745062724735605</v>
      </c>
      <c r="R1536" s="45">
        <f>VLOOKUP($A1536,LNST!$A$3:$R$1635,16,FALSE)</f>
        <v>-0.97706922063388235</v>
      </c>
      <c r="S1536" s="45">
        <f>VLOOKUP($A1536,LNST!$A$3:$R$1635,17,FALSE)</f>
        <v>-0.29909470512362168</v>
      </c>
      <c r="T1536" s="45">
        <f>VLOOKUP($A1536,LNG!$A$2:$H$1999,4,FALSE)/(D1536*10^9)</f>
        <v>0.11760566256269138</v>
      </c>
      <c r="U1536" s="45">
        <f>VLOOKUP($A1536,LNG!$A$2:$H$1999,5,FALSE)/(E1536*10^9)</f>
        <v>0.15898888485685192</v>
      </c>
      <c r="V1536" s="45">
        <f>VLOOKUP($A1536,LNG!$A$2:$H$1999,6,FALSE)/(F1536*10^9)</f>
        <v>3.6215108653402016E-2</v>
      </c>
      <c r="W1536" s="45">
        <f>VLOOKUP($A1536,LNG!$A$2:$H$1999,7,FALSE)/(G1536*10^9)</f>
        <v>1.1431677990280236</v>
      </c>
      <c r="X1536" s="45">
        <f>VLOOKUP($A1536,'LNST năm'!$A$2:$I$2000,8,FALSE)</f>
        <v>-1</v>
      </c>
      <c r="Y1536" s="45">
        <f>VLOOKUP($A1536,'LNST năm'!$A$2:$I$2000,9,FALSE)</f>
        <v>-1</v>
      </c>
      <c r="Z1536" s="46" t="e">
        <f>VLOOKUP($A1536,LNG!$A$2:$H$1999,9,FALSE)</f>
        <v>#REF!</v>
      </c>
      <c r="AA1536" s="162" t="e">
        <f>VLOOKUP($A1536,'GIÁ CP'!$A$2:$D$2000,4,FALSE)/Z1536</f>
        <v>#REF!</v>
      </c>
    </row>
    <row r="1537" spans="1:27" hidden="1">
      <c r="A1537" s="18" t="s">
        <v>3059</v>
      </c>
      <c r="B1537" s="18" t="s">
        <v>3060</v>
      </c>
      <c r="C1537" s="154" t="str">
        <f>VLOOKUP(A1537,'GIÁ CP'!$K$2:$M$2000,3,FALSE)</f>
        <v xml:space="preserve">Thép và sản phẩm thép </v>
      </c>
      <c r="D1537" s="43">
        <f>VLOOKUP($A1537,'Doanh thu'!$A$3:$Q$2000,9,FALSE)/1000000000</f>
        <v>579.97488908699995</v>
      </c>
      <c r="E1537" s="43">
        <f>VLOOKUP($A1537,'Doanh thu'!$A$3:$Q$2000,10,FALSE)/1000000000</f>
        <v>358.23592412300002</v>
      </c>
      <c r="F1537" s="43">
        <f>VLOOKUP($A1537,'Doanh thu'!$A$3:$Q$2000,11,FALSE)/1000000000</f>
        <v>453.18904891599999</v>
      </c>
      <c r="G1537" s="43">
        <f>VLOOKUP($A1537,'Doanh thu'!$A$3:$Q$2000,12,FALSE)/1000000000</f>
        <v>438.265463404</v>
      </c>
      <c r="H1537" s="43">
        <f>VLOOKUP($A1537,LNST!$A$3:$Q$1635,9,FALSE)/1000000000</f>
        <v>2.3156723910000001</v>
      </c>
      <c r="I1537" s="43">
        <f>VLOOKUP($A1537,LNST!$A$3:$Q$1635,10,FALSE)/1000000000</f>
        <v>-3.7258336000000003E-2</v>
      </c>
      <c r="J1537" s="43">
        <f>VLOOKUP($A1537,LNST!$A$3:$Q$1635,11,FALSE)/1000000000</f>
        <v>13.686367211</v>
      </c>
      <c r="K1537" s="43">
        <f>VLOOKUP($A1537,LNST!$A$3:$Q$1635,12,FALSE)/1000000000</f>
        <v>0.49728625900000001</v>
      </c>
      <c r="L1537" s="45">
        <f>VLOOKUP($A1537,'Doanh thu'!$A$3:$Q$2000,14,FALSE)</f>
        <v>0.64020547378644821</v>
      </c>
      <c r="M1537" s="45">
        <f>VLOOKUP($A1537,'Doanh thu'!$A$3:$Q$2000,15,FALSE)</f>
        <v>0.54660454069151776</v>
      </c>
      <c r="N1537" s="45">
        <f>VLOOKUP($A1537,'Doanh thu'!$A$3:$Q$2000,16,FALSE)</f>
        <v>0.77463448273451319</v>
      </c>
      <c r="O1537" s="45">
        <f>VLOOKUP($A1537,'Doanh thu'!$A$3:$Q$2000,17,FALSE)</f>
        <v>0.64325944704275462</v>
      </c>
      <c r="P1537" s="45">
        <f>VLOOKUP($A1537,LNST!$A$3:$R$1635,14,FALSE)</f>
        <v>3.0127963565890816</v>
      </c>
      <c r="Q1537" s="45">
        <f>VLOOKUP($A1537,LNST!$A$3:$R$1635,15,FALSE)</f>
        <v>-1.0902660481891873</v>
      </c>
      <c r="R1537" s="45">
        <f>VLOOKUP($A1537,LNST!$A$3:$R$1635,16,FALSE)</f>
        <v>5.2595049553199003</v>
      </c>
      <c r="S1537" s="45">
        <f>VLOOKUP($A1537,LNST!$A$3:$R$1635,17,FALSE)</f>
        <v>-0.18262485101147011</v>
      </c>
      <c r="T1537" s="45">
        <f>VLOOKUP($A1537,LNG!$A$2:$H$1999,4,FALSE)/(D1537*10^9)</f>
        <v>1.8387277309173822E-2</v>
      </c>
      <c r="U1537" s="45">
        <f>VLOOKUP($A1537,LNG!$A$2:$H$1999,5,FALSE)/(E1537*10^9)</f>
        <v>4.5539917011222446E-2</v>
      </c>
      <c r="V1537" s="45">
        <f>VLOOKUP($A1537,LNG!$A$2:$H$1999,6,FALSE)/(F1537*10^9)</f>
        <v>2.4517547885539209E-2</v>
      </c>
      <c r="W1537" s="45">
        <f>VLOOKUP($A1537,LNG!$A$2:$H$1999,7,FALSE)/(G1537*10^9)</f>
        <v>2.5917584969567396E-2</v>
      </c>
      <c r="X1537" s="45">
        <f>VLOOKUP($A1537,'LNST năm'!$A$2:$I$2000,8,FALSE)</f>
        <v>-1</v>
      </c>
      <c r="Y1537" s="45">
        <f>VLOOKUP($A1537,'LNST năm'!$A$2:$I$2000,9,FALSE)</f>
        <v>-1</v>
      </c>
      <c r="Z1537" s="46" t="e">
        <f>VLOOKUP($A1537,LNG!$A$2:$H$1999,9,FALSE)</f>
        <v>#REF!</v>
      </c>
      <c r="AA1537" s="162" t="e">
        <f>VLOOKUP($A1537,'GIÁ CP'!$A$2:$D$2000,4,FALSE)/Z1537</f>
        <v>#REF!</v>
      </c>
    </row>
    <row r="1538" spans="1:27" hidden="1">
      <c r="A1538" s="18" t="s">
        <v>611</v>
      </c>
      <c r="B1538" s="18" t="s">
        <v>2326</v>
      </c>
      <c r="C1538" s="154" t="str">
        <f>VLOOKUP(A1538,'GIÁ CP'!$K$2:$M$2000,3,FALSE)</f>
        <v xml:space="preserve">Thiết bị viễn thông </v>
      </c>
      <c r="D1538" s="43">
        <f>VLOOKUP($A1538,'Doanh thu'!$A$3:$Q$2000,9,FALSE)/1000000000</f>
        <v>6.6920922620000001</v>
      </c>
      <c r="E1538" s="43">
        <f>VLOOKUP($A1538,'Doanh thu'!$A$3:$Q$2000,10,FALSE)/1000000000</f>
        <v>4.9738770710000004</v>
      </c>
      <c r="F1538" s="43">
        <f>VLOOKUP($A1538,'Doanh thu'!$A$3:$Q$2000,11,FALSE)/1000000000</f>
        <v>11.832764976</v>
      </c>
      <c r="G1538" s="43">
        <f>VLOOKUP($A1538,'Doanh thu'!$A$3:$Q$2000,12,FALSE)/1000000000</f>
        <v>1.591399631</v>
      </c>
      <c r="H1538" s="43">
        <f>VLOOKUP($A1538,LNST!$A$3:$Q$1635,9,FALSE)/1000000000</f>
        <v>-8.9726726980000002</v>
      </c>
      <c r="I1538" s="43">
        <f>VLOOKUP($A1538,LNST!$A$3:$Q$1635,10,FALSE)/1000000000</f>
        <v>45.437098134999999</v>
      </c>
      <c r="J1538" s="43">
        <f>VLOOKUP($A1538,LNST!$A$3:$Q$1635,11,FALSE)/1000000000</f>
        <v>-46.462845801</v>
      </c>
      <c r="K1538" s="43">
        <f>VLOOKUP($A1538,LNST!$A$3:$Q$1635,12,FALSE)/1000000000</f>
        <v>45.714275657999998</v>
      </c>
      <c r="L1538" s="45">
        <f>VLOOKUP($A1538,'Doanh thu'!$A$3:$Q$2000,14,FALSE)</f>
        <v>-0.77033643261639262</v>
      </c>
      <c r="M1538" s="45">
        <f>VLOOKUP($A1538,'Doanh thu'!$A$3:$Q$2000,15,FALSE)</f>
        <v>-7.1400691770934513E-2</v>
      </c>
      <c r="N1538" s="45">
        <f>VLOOKUP($A1538,'Doanh thu'!$A$3:$Q$2000,16,FALSE)</f>
        <v>-0.71230989833584502</v>
      </c>
      <c r="O1538" s="45">
        <f>VLOOKUP($A1538,'Doanh thu'!$A$3:$Q$2000,17,FALSE)</f>
        <v>-0.7916826973057739</v>
      </c>
      <c r="P1538" s="45">
        <f>VLOOKUP($A1538,LNST!$A$3:$R$1635,14,FALSE)</f>
        <v>-0.41819864920137245</v>
      </c>
      <c r="Q1538" s="45">
        <f>VLOOKUP($A1538,LNST!$A$3:$R$1635,15,FALSE)</f>
        <v>22.646911020315503</v>
      </c>
      <c r="R1538" s="45">
        <f>VLOOKUP($A1538,LNST!$A$3:$R$1635,16,FALSE)</f>
        <v>-15.36282244905007</v>
      </c>
      <c r="S1538" s="45">
        <f>VLOOKUP($A1538,LNST!$A$3:$R$1635,17,FALSE)</f>
        <v>27.606547308923645</v>
      </c>
      <c r="T1538" s="45">
        <f>VLOOKUP($A1538,LNG!$A$2:$H$1999,4,FALSE)/(D1538*10^9)</f>
        <v>0.21909237733100459</v>
      </c>
      <c r="U1538" s="45">
        <f>VLOOKUP($A1538,LNG!$A$2:$H$1999,5,FALSE)/(E1538*10^9)</f>
        <v>-1.4647619904959248</v>
      </c>
      <c r="V1538" s="45">
        <f>VLOOKUP($A1538,LNG!$A$2:$H$1999,6,FALSE)/(F1538*10^9)</f>
        <v>0.11299342991362056</v>
      </c>
      <c r="W1538" s="45">
        <f>VLOOKUP($A1538,LNG!$A$2:$H$1999,7,FALSE)/(G1538*10^9)</f>
        <v>-2.2827920531294881</v>
      </c>
      <c r="X1538" s="45">
        <f>VLOOKUP($A1538,'LNST năm'!$A$2:$I$2000,8,FALSE)</f>
        <v>-9.4265077225245797</v>
      </c>
      <c r="Y1538" s="45">
        <f>VLOOKUP($A1538,'LNST năm'!$A$2:$I$2000,9,FALSE)</f>
        <v>-3.6192583713750195</v>
      </c>
      <c r="Z1538" s="46" t="e">
        <f>VLOOKUP($A1538,LNG!$A$2:$H$1999,9,FALSE)</f>
        <v>#REF!</v>
      </c>
      <c r="AA1538" s="162" t="e">
        <f>VLOOKUP($A1538,'GIÁ CP'!$A$2:$D$2000,4,FALSE)/Z1538</f>
        <v>#REF!</v>
      </c>
    </row>
    <row r="1539" spans="1:27">
      <c r="A1539" s="18" t="s">
        <v>207</v>
      </c>
      <c r="B1539" s="18" t="s">
        <v>1886</v>
      </c>
      <c r="C1539" s="154" t="str">
        <f>VLOOKUP(A1539,'GIÁ CP'!$K$2:$M$2000,3,FALSE)</f>
        <v xml:space="preserve">Xây dựng </v>
      </c>
      <c r="D1539" s="43">
        <f>VLOOKUP($A1539,'Doanh thu'!$A$3:$Q$2000,9,FALSE)/1000000000</f>
        <v>2934.9307691670001</v>
      </c>
      <c r="E1539" s="43">
        <f>VLOOKUP($A1539,'Doanh thu'!$A$3:$Q$2000,10,FALSE)/1000000000</f>
        <v>3278.0751113430001</v>
      </c>
      <c r="F1539" s="43">
        <f>VLOOKUP($A1539,'Doanh thu'!$A$3:$Q$2000,11,FALSE)/1000000000</f>
        <v>5011.4227402679999</v>
      </c>
      <c r="G1539" s="43">
        <f>VLOOKUP($A1539,'Doanh thu'!$A$3:$Q$2000,12,FALSE)/1000000000</f>
        <v>0</v>
      </c>
      <c r="H1539" s="43">
        <f>VLOOKUP($A1539,LNST!$A$3:$Q$1635,9,FALSE)/1000000000</f>
        <v>141.88753709599999</v>
      </c>
      <c r="I1539" s="43">
        <f>VLOOKUP($A1539,LNST!$A$3:$Q$1635,10,FALSE)/1000000000</f>
        <v>300.87015822500001</v>
      </c>
      <c r="J1539" s="43">
        <f>VLOOKUP($A1539,LNST!$A$3:$Q$1635,11,FALSE)/1000000000</f>
        <v>543.33814644400002</v>
      </c>
      <c r="K1539" s="43">
        <f>VLOOKUP($A1539,LNST!$A$3:$Q$1635,12,FALSE)/1000000000</f>
        <v>0</v>
      </c>
      <c r="L1539" s="45">
        <f>VLOOKUP($A1539,'Doanh thu'!$A$3:$Q$2000,14,FALSE)</f>
        <v>-6.562979668234159E-2</v>
      </c>
      <c r="M1539" s="45">
        <f>VLOOKUP($A1539,'Doanh thu'!$A$3:$Q$2000,15,FALSE)</f>
        <v>0.46860122797389159</v>
      </c>
      <c r="N1539" s="45">
        <f>VLOOKUP($A1539,'Doanh thu'!$A$3:$Q$2000,16,FALSE)</f>
        <v>0.96457562781889039</v>
      </c>
      <c r="O1539" s="45">
        <f>VLOOKUP($A1539,'Doanh thu'!$A$3:$Q$2000,17,FALSE)</f>
        <v>-1</v>
      </c>
      <c r="P1539" s="45">
        <f>VLOOKUP($A1539,LNST!$A$3:$R$1635,14,FALSE)</f>
        <v>-0.1074121884852411</v>
      </c>
      <c r="Q1539" s="45">
        <f>VLOOKUP($A1539,LNST!$A$3:$R$1635,15,FALSE)</f>
        <v>0.88527395611774606</v>
      </c>
      <c r="R1539" s="45">
        <f>VLOOKUP($A1539,LNST!$A$3:$R$1635,16,FALSE)</f>
        <v>6.9342383252000204</v>
      </c>
      <c r="S1539" s="45">
        <f>VLOOKUP($A1539,LNST!$A$3:$R$1635,17,FALSE)</f>
        <v>-1</v>
      </c>
      <c r="T1539" s="45">
        <f>VLOOKUP($A1539,LNG!$A$2:$H$1999,4,FALSE)/(D1539*10^9)</f>
        <v>0.15643643429494303</v>
      </c>
      <c r="U1539" s="45">
        <f>VLOOKUP($A1539,LNG!$A$2:$H$1999,5,FALSE)/(E1539*10^9)</f>
        <v>0.155454712963006</v>
      </c>
      <c r="V1539" s="45">
        <f>VLOOKUP($A1539,LNG!$A$2:$H$1999,6,FALSE)/(F1539*10^9)</f>
        <v>0.13599306807163386</v>
      </c>
      <c r="W1539" s="45" t="e">
        <f>VLOOKUP($A1539,LNG!$A$2:$H$1999,7,FALSE)/(G1539*10^9)</f>
        <v>#DIV/0!</v>
      </c>
      <c r="X1539" s="45">
        <f>VLOOKUP($A1539,'LNST năm'!$A$2:$I$2000,8,FALSE)</f>
        <v>-1</v>
      </c>
      <c r="Y1539" s="45">
        <f>VLOOKUP($A1539,'LNST năm'!$A$2:$I$2000,9,FALSE)</f>
        <v>-1</v>
      </c>
      <c r="Z1539" s="46" t="e">
        <f>VLOOKUP($A1539,LNG!$A$2:$H$1999,9,FALSE)</f>
        <v>#REF!</v>
      </c>
      <c r="AA1539" s="162" t="e">
        <f>VLOOKUP($A1539,'GIÁ CP'!$A$2:$D$2000,4,FALSE)/Z1539</f>
        <v>#REF!</v>
      </c>
    </row>
    <row r="1540" spans="1:27" hidden="1">
      <c r="A1540" s="18" t="s">
        <v>1961</v>
      </c>
      <c r="B1540" s="18" t="s">
        <v>1962</v>
      </c>
      <c r="C1540" s="154" t="str">
        <f>VLOOKUP(A1540,'GIÁ CP'!$K$2:$M$2000,3,FALSE)</f>
        <v xml:space="preserve">Hàng May mặc </v>
      </c>
      <c r="D1540" s="43">
        <f>VLOOKUP($A1540,'Doanh thu'!$A$3:$Q$2000,9,FALSE)/1000000000</f>
        <v>50.829421945999997</v>
      </c>
      <c r="E1540" s="43">
        <f>VLOOKUP($A1540,'Doanh thu'!$A$3:$Q$2000,10,FALSE)/1000000000</f>
        <v>112.82865174299999</v>
      </c>
      <c r="F1540" s="43">
        <f>VLOOKUP($A1540,'Doanh thu'!$A$3:$Q$2000,11,FALSE)/1000000000</f>
        <v>98.457433467000001</v>
      </c>
      <c r="G1540" s="43">
        <f>VLOOKUP($A1540,'Doanh thu'!$A$3:$Q$2000,12,FALSE)/1000000000</f>
        <v>66.192720792000003</v>
      </c>
      <c r="H1540" s="43">
        <f>VLOOKUP($A1540,LNST!$A$3:$Q$1635,9,FALSE)/1000000000</f>
        <v>0.29946403399999999</v>
      </c>
      <c r="I1540" s="43">
        <f>VLOOKUP($A1540,LNST!$A$3:$Q$1635,10,FALSE)/1000000000</f>
        <v>1.0873090949999999</v>
      </c>
      <c r="J1540" s="43">
        <f>VLOOKUP($A1540,LNST!$A$3:$Q$1635,11,FALSE)/1000000000</f>
        <v>-0.42694379799999999</v>
      </c>
      <c r="K1540" s="43">
        <f>VLOOKUP($A1540,LNST!$A$3:$Q$1635,12,FALSE)/1000000000</f>
        <v>0.34652935400000001</v>
      </c>
      <c r="L1540" s="45">
        <f>VLOOKUP($A1540,'Doanh thu'!$A$3:$Q$2000,14,FALSE)</f>
        <v>-0.56497994825000997</v>
      </c>
      <c r="M1540" s="45">
        <f>VLOOKUP($A1540,'Doanh thu'!$A$3:$Q$2000,15,FALSE)</f>
        <v>0.10808657598166954</v>
      </c>
      <c r="N1540" s="45">
        <f>VLOOKUP($A1540,'Doanh thu'!$A$3:$Q$2000,16,FALSE)</f>
        <v>0.41047541394043841</v>
      </c>
      <c r="O1540" s="45">
        <f>VLOOKUP($A1540,'Doanh thu'!$A$3:$Q$2000,17,FALSE)</f>
        <v>0.20163937853441904</v>
      </c>
      <c r="P1540" s="45">
        <f>VLOOKUP($A1540,LNST!$A$3:$R$1635,14,FALSE)</f>
        <v>-0.92943935341094475</v>
      </c>
      <c r="Q1540" s="45">
        <f>VLOOKUP($A1540,LNST!$A$3:$R$1635,15,FALSE)</f>
        <v>-0.52304358029282272</v>
      </c>
      <c r="R1540" s="45">
        <f>VLOOKUP($A1540,LNST!$A$3:$R$1635,16,FALSE)</f>
        <v>-1.0412422280856533</v>
      </c>
      <c r="S1540" s="45">
        <f>VLOOKUP($A1540,LNST!$A$3:$R$1635,17,FALSE)</f>
        <v>7.3151354606581773E-2</v>
      </c>
      <c r="T1540" s="45">
        <f>VLOOKUP($A1540,LNG!$A$2:$H$1999,4,FALSE)/(D1540*10^9)</f>
        <v>5.5259406234916618E-2</v>
      </c>
      <c r="U1540" s="45">
        <f>VLOOKUP($A1540,LNG!$A$2:$H$1999,5,FALSE)/(E1540*10^9)</f>
        <v>2.6688923553381223E-2</v>
      </c>
      <c r="V1540" s="45">
        <f>VLOOKUP($A1540,LNG!$A$2:$H$1999,6,FALSE)/(F1540*10^9)</f>
        <v>3.5189163509540822E-2</v>
      </c>
      <c r="W1540" s="45">
        <f>VLOOKUP($A1540,LNG!$A$2:$H$1999,7,FALSE)/(G1540*10^9)</f>
        <v>4.0208685247482223E-2</v>
      </c>
      <c r="X1540" s="45">
        <f>VLOOKUP($A1540,'LNST năm'!$A$2:$I$2000,8,FALSE)</f>
        <v>-0.84349688453695204</v>
      </c>
      <c r="Y1540" s="45">
        <f>VLOOKUP($A1540,'LNST năm'!$A$2:$I$2000,9,FALSE)</f>
        <v>0.42651900700241363</v>
      </c>
      <c r="Z1540" s="46" t="e">
        <f>VLOOKUP($A1540,LNG!$A$2:$H$1999,9,FALSE)</f>
        <v>#REF!</v>
      </c>
      <c r="AA1540" s="162" t="e">
        <f>VLOOKUP($A1540,'GIÁ CP'!$A$2:$D$2000,4,FALSE)/Z1540</f>
        <v>#REF!</v>
      </c>
    </row>
    <row r="1541" spans="1:27" hidden="1">
      <c r="A1541" s="18" t="s">
        <v>1255</v>
      </c>
      <c r="B1541" s="18" t="s">
        <v>2922</v>
      </c>
      <c r="C1541" s="154" t="str">
        <f>VLOOKUP(A1541,'GIÁ CP'!$K$2:$M$2000,3,FALSE)</f>
        <v xml:space="preserve">Vận tải hành khách &amp; Du lịch </v>
      </c>
      <c r="D1541" s="43">
        <f>VLOOKUP($A1541,'Doanh thu'!$A$3:$Q$2000,9,FALSE)/1000000000</f>
        <v>1566.5779072989999</v>
      </c>
      <c r="E1541" s="43">
        <f>VLOOKUP($A1541,'Doanh thu'!$A$3:$Q$2000,10,FALSE)/1000000000</f>
        <v>1441.211380381</v>
      </c>
      <c r="F1541" s="43">
        <f>VLOOKUP($A1541,'Doanh thu'!$A$3:$Q$2000,11,FALSE)/1000000000</f>
        <v>1599.28645953</v>
      </c>
      <c r="G1541" s="43">
        <f>VLOOKUP($A1541,'Doanh thu'!$A$3:$Q$2000,12,FALSE)/1000000000</f>
        <v>1825.1211753319999</v>
      </c>
      <c r="H1541" s="43">
        <f>VLOOKUP($A1541,LNST!$A$3:$Q$1635,9,FALSE)/1000000000</f>
        <v>11.937370754</v>
      </c>
      <c r="I1541" s="43">
        <f>VLOOKUP($A1541,LNST!$A$3:$Q$1635,10,FALSE)/1000000000</f>
        <v>9.8016524920000005</v>
      </c>
      <c r="J1541" s="43">
        <f>VLOOKUP($A1541,LNST!$A$3:$Q$1635,11,FALSE)/1000000000</f>
        <v>2.43323329</v>
      </c>
      <c r="K1541" s="43">
        <f>VLOOKUP($A1541,LNST!$A$3:$Q$1635,12,FALSE)/1000000000</f>
        <v>28.926975540000001</v>
      </c>
      <c r="L1541" s="45">
        <f>VLOOKUP($A1541,'Doanh thu'!$A$3:$Q$2000,14,FALSE)</f>
        <v>-3.3128925919431333E-2</v>
      </c>
      <c r="M1541" s="45">
        <f>VLOOKUP($A1541,'Doanh thu'!$A$3:$Q$2000,15,FALSE)</f>
        <v>0.13148199695621007</v>
      </c>
      <c r="N1541" s="45">
        <f>VLOOKUP($A1541,'Doanh thu'!$A$3:$Q$2000,16,FALSE)</f>
        <v>0.31578547050096828</v>
      </c>
      <c r="O1541" s="45">
        <f>VLOOKUP($A1541,'Doanh thu'!$A$3:$Q$2000,17,FALSE)</f>
        <v>0.31151821215188136</v>
      </c>
      <c r="P1541" s="45">
        <f>VLOOKUP($A1541,LNST!$A$3:$R$1635,14,FALSE)</f>
        <v>0.28915816159294999</v>
      </c>
      <c r="Q1541" s="45">
        <f>VLOOKUP($A1541,LNST!$A$3:$R$1635,15,FALSE)</f>
        <v>1.0485808241618313</v>
      </c>
      <c r="R1541" s="45">
        <f>VLOOKUP($A1541,LNST!$A$3:$R$1635,16,FALSE)</f>
        <v>1.9326296636327178</v>
      </c>
      <c r="S1541" s="45">
        <f>VLOOKUP($A1541,LNST!$A$3:$R$1635,17,FALSE)</f>
        <v>1.4531148521415704</v>
      </c>
      <c r="T1541" s="45">
        <f>VLOOKUP($A1541,LNG!$A$2:$H$1999,4,FALSE)/(D1541*10^9)</f>
        <v>3.6952681997673001E-2</v>
      </c>
      <c r="U1541" s="45">
        <f>VLOOKUP($A1541,LNG!$A$2:$H$1999,5,FALSE)/(E1541*10^9)</f>
        <v>4.3432280133988602E-2</v>
      </c>
      <c r="V1541" s="45">
        <f>VLOOKUP($A1541,LNG!$A$2:$H$1999,6,FALSE)/(F1541*10^9)</f>
        <v>3.7976451393735261E-2</v>
      </c>
      <c r="W1541" s="45">
        <f>VLOOKUP($A1541,LNG!$A$2:$H$1999,7,FALSE)/(G1541*10^9)</f>
        <v>3.4518637881969572E-2</v>
      </c>
      <c r="X1541" s="45">
        <f>VLOOKUP($A1541,'LNST năm'!$A$2:$I$2000,8,FALSE)</f>
        <v>-1</v>
      </c>
      <c r="Y1541" s="45">
        <f>VLOOKUP($A1541,'LNST năm'!$A$2:$I$2000,9,FALSE)</f>
        <v>-1</v>
      </c>
      <c r="Z1541" s="46" t="e">
        <f>VLOOKUP($A1541,LNG!$A$2:$H$1999,9,FALSE)</f>
        <v>#REF!</v>
      </c>
      <c r="AA1541" s="162" t="e">
        <f>VLOOKUP($A1541,'GIÁ CP'!$A$2:$D$2000,4,FALSE)/Z1541</f>
        <v>#REF!</v>
      </c>
    </row>
    <row r="1542" spans="1:27" hidden="1">
      <c r="A1542" s="18" t="s">
        <v>922</v>
      </c>
      <c r="B1542" s="18" t="s">
        <v>3283</v>
      </c>
      <c r="C1542" s="154" t="str">
        <f>VLOOKUP(A1542,'GIÁ CP'!$K$2:$M$2000,3,FALSE)</f>
        <v xml:space="preserve">Thép và sản phẩm thép </v>
      </c>
      <c r="D1542" s="43">
        <f>VLOOKUP($A1542,'Doanh thu'!$A$3:$Q$2000,9,FALSE)/1000000000</f>
        <v>548.10659465100002</v>
      </c>
      <c r="E1542" s="43">
        <f>VLOOKUP($A1542,'Doanh thu'!$A$3:$Q$2000,10,FALSE)/1000000000</f>
        <v>662.612666795</v>
      </c>
      <c r="F1542" s="43">
        <f>VLOOKUP($A1542,'Doanh thu'!$A$3:$Q$2000,11,FALSE)/1000000000</f>
        <v>693.27991319900002</v>
      </c>
      <c r="G1542" s="43">
        <f>VLOOKUP($A1542,'Doanh thu'!$A$3:$Q$2000,12,FALSE)/1000000000</f>
        <v>835.56019097599994</v>
      </c>
      <c r="H1542" s="43">
        <f>VLOOKUP($A1542,LNST!$A$3:$Q$1635,9,FALSE)/1000000000</f>
        <v>2.5882573629999999</v>
      </c>
      <c r="I1542" s="43">
        <f>VLOOKUP($A1542,LNST!$A$3:$Q$1635,10,FALSE)/1000000000</f>
        <v>1.5796273620000001</v>
      </c>
      <c r="J1542" s="43">
        <f>VLOOKUP($A1542,LNST!$A$3:$Q$1635,11,FALSE)/1000000000</f>
        <v>0.58312890399999995</v>
      </c>
      <c r="K1542" s="43">
        <f>VLOOKUP($A1542,LNST!$A$3:$Q$1635,12,FALSE)/1000000000</f>
        <v>4.0968886839999996</v>
      </c>
      <c r="L1542" s="45">
        <f>VLOOKUP($A1542,'Doanh thu'!$A$3:$Q$2000,14,FALSE)</f>
        <v>0.5943638880394152</v>
      </c>
      <c r="M1542" s="45">
        <f>VLOOKUP($A1542,'Doanh thu'!$A$3:$Q$2000,15,FALSE)</f>
        <v>0.72061993683588954</v>
      </c>
      <c r="N1542" s="45">
        <f>VLOOKUP($A1542,'Doanh thu'!$A$3:$Q$2000,16,FALSE)</f>
        <v>0.61644330456501573</v>
      </c>
      <c r="O1542" s="45">
        <f>VLOOKUP($A1542,'Doanh thu'!$A$3:$Q$2000,17,FALSE)</f>
        <v>1.0826891929898428</v>
      </c>
      <c r="P1542" s="45">
        <f>VLOOKUP($A1542,LNST!$A$3:$R$1635,14,FALSE)</f>
        <v>1.4442362011303078</v>
      </c>
      <c r="Q1542" s="45">
        <f>VLOOKUP($A1542,LNST!$A$3:$R$1635,15,FALSE)</f>
        <v>1.2405681898283929</v>
      </c>
      <c r="R1542" s="45">
        <f>VLOOKUP($A1542,LNST!$A$3:$R$1635,16,FALSE)</f>
        <v>-0.94597457441902189</v>
      </c>
      <c r="S1542" s="45">
        <f>VLOOKUP($A1542,LNST!$A$3:$R$1635,17,FALSE)</f>
        <v>0.89567524192067971</v>
      </c>
      <c r="T1542" s="45">
        <f>VLOOKUP($A1542,LNG!$A$2:$H$1999,4,FALSE)/(D1542*10^9)</f>
        <v>3.0487996076092299E-2</v>
      </c>
      <c r="U1542" s="45">
        <f>VLOOKUP($A1542,LNG!$A$2:$H$1999,5,FALSE)/(E1542*10^9)</f>
        <v>2.0278234325026928E-2</v>
      </c>
      <c r="V1542" s="45">
        <f>VLOOKUP($A1542,LNG!$A$2:$H$1999,6,FALSE)/(F1542*10^9)</f>
        <v>1.9221165268601959E-2</v>
      </c>
      <c r="W1542" s="45">
        <f>VLOOKUP($A1542,LNG!$A$2:$H$1999,7,FALSE)/(G1542*10^9)</f>
        <v>2.1359251231384505E-2</v>
      </c>
      <c r="X1542" s="45">
        <f>VLOOKUP($A1542,'LNST năm'!$A$2:$I$2000,8,FALSE)</f>
        <v>12.293919885979461</v>
      </c>
      <c r="Y1542" s="45">
        <f>VLOOKUP($A1542,'LNST năm'!$A$2:$I$2000,9,FALSE)</f>
        <v>1.0895893886859991</v>
      </c>
      <c r="Z1542" s="46" t="e">
        <f>VLOOKUP($A1542,LNG!$A$2:$H$1999,9,FALSE)</f>
        <v>#REF!</v>
      </c>
      <c r="AA1542" s="162" t="e">
        <f>VLOOKUP($A1542,'GIÁ CP'!$A$2:$D$2000,4,FALSE)/Z1542</f>
        <v>#REF!</v>
      </c>
    </row>
    <row r="1543" spans="1:27" hidden="1">
      <c r="A1543" s="18" t="s">
        <v>470</v>
      </c>
      <c r="B1543" s="18" t="s">
        <v>2183</v>
      </c>
      <c r="C1543" s="154" t="str">
        <f>VLOOKUP(A1543,'GIÁ CP'!$K$2:$M$2000,3,FALSE)</f>
        <v xml:space="preserve">Thép và sản phẩm thép </v>
      </c>
      <c r="D1543" s="43">
        <f>VLOOKUP($A1543,'Doanh thu'!$A$3:$Q$2000,9,FALSE)/1000000000</f>
        <v>6.7048342539999997</v>
      </c>
      <c r="E1543" s="43">
        <f>VLOOKUP($A1543,'Doanh thu'!$A$3:$Q$2000,10,FALSE)/1000000000</f>
        <v>7.4724420560000002</v>
      </c>
      <c r="F1543" s="43">
        <f>VLOOKUP($A1543,'Doanh thu'!$A$3:$Q$2000,11,FALSE)/1000000000</f>
        <v>0.94386473599999998</v>
      </c>
      <c r="G1543" s="43">
        <f>VLOOKUP($A1543,'Doanh thu'!$A$3:$Q$2000,12,FALSE)/1000000000</f>
        <v>2.1014357119999998</v>
      </c>
      <c r="H1543" s="43">
        <f>VLOOKUP($A1543,LNST!$A$3:$Q$1635,9,FALSE)/1000000000</f>
        <v>-0.740582407</v>
      </c>
      <c r="I1543" s="43">
        <f>VLOOKUP($A1543,LNST!$A$3:$Q$1635,10,FALSE)/1000000000</f>
        <v>9.1115733270000003</v>
      </c>
      <c r="J1543" s="43">
        <f>VLOOKUP($A1543,LNST!$A$3:$Q$1635,11,FALSE)/1000000000</f>
        <v>-0.890299803</v>
      </c>
      <c r="K1543" s="43">
        <f>VLOOKUP($A1543,LNST!$A$3:$Q$1635,12,FALSE)/1000000000</f>
        <v>1.4402323349999999</v>
      </c>
      <c r="L1543" s="45">
        <f>VLOOKUP($A1543,'Doanh thu'!$A$3:$Q$2000,14,FALSE)</f>
        <v>-0.84002667316650381</v>
      </c>
      <c r="M1543" s="45">
        <f>VLOOKUP($A1543,'Doanh thu'!$A$3:$Q$2000,15,FALSE)</f>
        <v>1.591645813062623</v>
      </c>
      <c r="N1543" s="45">
        <f>VLOOKUP($A1543,'Doanh thu'!$A$3:$Q$2000,16,FALSE)</f>
        <v>-0.93005661113651295</v>
      </c>
      <c r="O1543" s="45">
        <f>VLOOKUP($A1543,'Doanh thu'!$A$3:$Q$2000,17,FALSE)</f>
        <v>-0.35221484950057197</v>
      </c>
      <c r="P1543" s="45">
        <f>VLOOKUP($A1543,LNST!$A$3:$R$1635,14,FALSE)</f>
        <v>-140.1580432102941</v>
      </c>
      <c r="Q1543" s="45">
        <f>VLOOKUP($A1543,LNST!$A$3:$R$1635,15,FALSE)</f>
        <v>142.9756003496407</v>
      </c>
      <c r="R1543" s="45">
        <f>VLOOKUP($A1543,LNST!$A$3:$R$1635,16,FALSE)</f>
        <v>-1.1400487383308398</v>
      </c>
      <c r="S1543" s="45">
        <f>VLOOKUP($A1543,LNST!$A$3:$R$1635,17,FALSE)</f>
        <v>1.4286993095569627</v>
      </c>
      <c r="T1543" s="45">
        <f>VLOOKUP($A1543,LNG!$A$2:$H$1999,4,FALSE)/(D1543*10^9)</f>
        <v>0.14126705211764656</v>
      </c>
      <c r="U1543" s="45">
        <f>VLOOKUP($A1543,LNG!$A$2:$H$1999,5,FALSE)/(E1543*10^9)</f>
        <v>-7.4262882447435327E-2</v>
      </c>
      <c r="V1543" s="45">
        <f>VLOOKUP($A1543,LNG!$A$2:$H$1999,6,FALSE)/(F1543*10^9)</f>
        <v>0.8517384221884946</v>
      </c>
      <c r="W1543" s="45">
        <f>VLOOKUP($A1543,LNG!$A$2:$H$1999,7,FALSE)/(G1543*10^9)</f>
        <v>0.44915232505575697</v>
      </c>
      <c r="X1543" s="45">
        <f>VLOOKUP($A1543,'LNST năm'!$A$2:$I$2000,8,FALSE)</f>
        <v>0.17145242302365632</v>
      </c>
      <c r="Y1543" s="45">
        <f>VLOOKUP($A1543,'LNST năm'!$A$2:$I$2000,9,FALSE)</f>
        <v>0.31036131103108944</v>
      </c>
      <c r="Z1543" s="46" t="e">
        <f>VLOOKUP($A1543,LNG!$A$2:$H$1999,9,FALSE)</f>
        <v>#REF!</v>
      </c>
      <c r="AA1543" s="162" t="e">
        <f>VLOOKUP($A1543,'GIÁ CP'!$A$2:$D$2000,4,FALSE)/Z1543</f>
        <v>#REF!</v>
      </c>
    </row>
    <row r="1544" spans="1:27">
      <c r="A1544" s="18" t="s">
        <v>687</v>
      </c>
      <c r="B1544" s="18" t="s">
        <v>2400</v>
      </c>
      <c r="C1544" s="154" t="str">
        <f>VLOOKUP(A1544,'GIÁ CP'!$K$2:$M$2000,3,FALSE)</f>
        <v xml:space="preserve">Vật liệu xây dựng &amp; Nội thất </v>
      </c>
      <c r="D1544" s="43">
        <f>VLOOKUP($A1544,'Doanh thu'!$A$3:$Q$2000,9,FALSE)/1000000000</f>
        <v>548.82694755900002</v>
      </c>
      <c r="E1544" s="43">
        <f>VLOOKUP($A1544,'Doanh thu'!$A$3:$Q$2000,10,FALSE)/1000000000</f>
        <v>673.69979756800001</v>
      </c>
      <c r="F1544" s="43">
        <f>VLOOKUP($A1544,'Doanh thu'!$A$3:$Q$2000,11,FALSE)/1000000000</f>
        <v>710.57755485600001</v>
      </c>
      <c r="G1544" s="43">
        <f>VLOOKUP($A1544,'Doanh thu'!$A$3:$Q$2000,12,FALSE)/1000000000</f>
        <v>863.48834266999995</v>
      </c>
      <c r="H1544" s="43">
        <f>VLOOKUP($A1544,LNST!$A$3:$Q$1635,9,FALSE)/1000000000</f>
        <v>24.241691672999998</v>
      </c>
      <c r="I1544" s="43">
        <f>VLOOKUP($A1544,LNST!$A$3:$Q$1635,10,FALSE)/1000000000</f>
        <v>33.875250018000003</v>
      </c>
      <c r="J1544" s="43">
        <f>VLOOKUP($A1544,LNST!$A$3:$Q$1635,11,FALSE)/1000000000</f>
        <v>24.336143232000001</v>
      </c>
      <c r="K1544" s="43">
        <f>VLOOKUP($A1544,LNST!$A$3:$Q$1635,12,FALSE)/1000000000</f>
        <v>0.264935857</v>
      </c>
      <c r="L1544" s="45">
        <f>VLOOKUP($A1544,'Doanh thu'!$A$3:$Q$2000,14,FALSE)</f>
        <v>8.5993455946684352E-2</v>
      </c>
      <c r="M1544" s="45">
        <f>VLOOKUP($A1544,'Doanh thu'!$A$3:$Q$2000,15,FALSE)</f>
        <v>0.21317372019382302</v>
      </c>
      <c r="N1544" s="45">
        <f>VLOOKUP($A1544,'Doanh thu'!$A$3:$Q$2000,16,FALSE)</f>
        <v>1.007340100601894E-2</v>
      </c>
      <c r="O1544" s="45">
        <f>VLOOKUP($A1544,'Doanh thu'!$A$3:$Q$2000,17,FALSE)</f>
        <v>1.3075989336113527</v>
      </c>
      <c r="P1544" s="45">
        <f>VLOOKUP($A1544,LNST!$A$3:$R$1635,14,FALSE)</f>
        <v>0.19224559600850821</v>
      </c>
      <c r="Q1544" s="45">
        <f>VLOOKUP($A1544,LNST!$A$3:$R$1635,15,FALSE)</f>
        <v>4.5390598437459843E-2</v>
      </c>
      <c r="R1544" s="45">
        <f>VLOOKUP($A1544,LNST!$A$3:$R$1635,16,FALSE)</f>
        <v>-0.23913876218114591</v>
      </c>
      <c r="S1544" s="45">
        <f>VLOOKUP($A1544,LNST!$A$3:$R$1635,17,FALSE)</f>
        <v>1.0294762074748509</v>
      </c>
      <c r="T1544" s="45">
        <f>VLOOKUP($A1544,LNG!$A$2:$H$1999,4,FALSE)/(D1544*10^9)</f>
        <v>5.0112836358209872E-2</v>
      </c>
      <c r="U1544" s="45">
        <f>VLOOKUP($A1544,LNG!$A$2:$H$1999,5,FALSE)/(E1544*10^9)</f>
        <v>8.977314661267273E-2</v>
      </c>
      <c r="V1544" s="45">
        <f>VLOOKUP($A1544,LNG!$A$2:$H$1999,6,FALSE)/(F1544*10^9)</f>
        <v>0.12514526767457623</v>
      </c>
      <c r="W1544" s="45">
        <f>VLOOKUP($A1544,LNG!$A$2:$H$1999,7,FALSE)/(G1544*10^9)</f>
        <v>6.5754049796939565E-2</v>
      </c>
      <c r="X1544" s="45">
        <f>VLOOKUP($A1544,'LNST năm'!$A$2:$I$2000,8,FALSE)</f>
        <v>0.40106456895015458</v>
      </c>
      <c r="Y1544" s="45">
        <f>VLOOKUP($A1544,'LNST năm'!$A$2:$I$2000,9,FALSE)</f>
        <v>0.13002216258638999</v>
      </c>
      <c r="Z1544" s="46" t="e">
        <f>VLOOKUP($A1544,LNG!$A$2:$H$1999,9,FALSE)</f>
        <v>#REF!</v>
      </c>
      <c r="AA1544" s="162" t="e">
        <f>VLOOKUP($A1544,'GIÁ CP'!$A$2:$D$2000,4,FALSE)/Z1544</f>
        <v>#REF!</v>
      </c>
    </row>
    <row r="1545" spans="1:27" hidden="1">
      <c r="A1545" s="18" t="s">
        <v>635</v>
      </c>
      <c r="B1545" s="18" t="s">
        <v>2352</v>
      </c>
      <c r="C1545" s="154" t="str">
        <f>VLOOKUP(A1545,'GIÁ CP'!$K$2:$M$2000,3,FALSE)</f>
        <v xml:space="preserve">Nhôm </v>
      </c>
      <c r="D1545" s="43">
        <f>VLOOKUP($A1545,'Doanh thu'!$A$3:$Q$2000,9,FALSE)/1000000000</f>
        <v>167.82846052900001</v>
      </c>
      <c r="E1545" s="43">
        <f>VLOOKUP($A1545,'Doanh thu'!$A$3:$Q$2000,10,FALSE)/1000000000</f>
        <v>141.93336951000001</v>
      </c>
      <c r="F1545" s="43">
        <f>VLOOKUP($A1545,'Doanh thu'!$A$3:$Q$2000,11,FALSE)/1000000000</f>
        <v>163.71402561400001</v>
      </c>
      <c r="G1545" s="43">
        <f>VLOOKUP($A1545,'Doanh thu'!$A$3:$Q$2000,12,FALSE)/1000000000</f>
        <v>139.999908619</v>
      </c>
      <c r="H1545" s="43">
        <f>VLOOKUP($A1545,LNST!$A$3:$Q$1635,9,FALSE)/1000000000</f>
        <v>9.6645317199999994</v>
      </c>
      <c r="I1545" s="43">
        <f>VLOOKUP($A1545,LNST!$A$3:$Q$1635,10,FALSE)/1000000000</f>
        <v>-3.3243946769999999</v>
      </c>
      <c r="J1545" s="43">
        <f>VLOOKUP($A1545,LNST!$A$3:$Q$1635,11,FALSE)/1000000000</f>
        <v>8.631226002</v>
      </c>
      <c r="K1545" s="43">
        <f>VLOOKUP($A1545,LNST!$A$3:$Q$1635,12,FALSE)/1000000000</f>
        <v>8.2176773920000006</v>
      </c>
      <c r="L1545" s="45">
        <f>VLOOKUP($A1545,'Doanh thu'!$A$3:$Q$2000,14,FALSE)</f>
        <v>-0.24193525736682714</v>
      </c>
      <c r="M1545" s="45">
        <f>VLOOKUP($A1545,'Doanh thu'!$A$3:$Q$2000,15,FALSE)</f>
        <v>-0.29769801270948337</v>
      </c>
      <c r="N1545" s="45">
        <f>VLOOKUP($A1545,'Doanh thu'!$A$3:$Q$2000,16,FALSE)</f>
        <v>-0.18121363963901163</v>
      </c>
      <c r="O1545" s="45">
        <f>VLOOKUP($A1545,'Doanh thu'!$A$3:$Q$2000,17,FALSE)</f>
        <v>-0.35655314068600386</v>
      </c>
      <c r="P1545" s="45">
        <f>VLOOKUP($A1545,LNST!$A$3:$R$1635,14,FALSE)</f>
        <v>-0.55432688253265383</v>
      </c>
      <c r="Q1545" s="45">
        <f>VLOOKUP($A1545,LNST!$A$3:$R$1635,15,FALSE)</f>
        <v>-1.292057847118552</v>
      </c>
      <c r="R1545" s="45">
        <f>VLOOKUP($A1545,LNST!$A$3:$R$1635,16,FALSE)</f>
        <v>-3.1589914624123624E-2</v>
      </c>
      <c r="S1545" s="45">
        <f>VLOOKUP($A1545,LNST!$A$3:$R$1635,17,FALSE)</f>
        <v>-0.52875892788234735</v>
      </c>
      <c r="T1545" s="45">
        <f>VLOOKUP($A1545,LNG!$A$2:$H$1999,4,FALSE)/(D1545*10^9)</f>
        <v>0.23834809458964146</v>
      </c>
      <c r="U1545" s="45">
        <f>VLOOKUP($A1545,LNG!$A$2:$H$1999,5,FALSE)/(E1545*10^9)</f>
        <v>0.18612001668246733</v>
      </c>
      <c r="V1545" s="45">
        <f>VLOOKUP($A1545,LNG!$A$2:$H$1999,6,FALSE)/(F1545*10^9)</f>
        <v>7.362868459676554E-2</v>
      </c>
      <c r="W1545" s="45">
        <f>VLOOKUP($A1545,LNG!$A$2:$H$1999,7,FALSE)/(G1545*10^9)</f>
        <v>0.1661075439148105</v>
      </c>
      <c r="X1545" s="45">
        <f>VLOOKUP($A1545,'LNST năm'!$A$2:$I$2000,8,FALSE)</f>
        <v>-0.3840786617724693</v>
      </c>
      <c r="Y1545" s="45">
        <f>VLOOKUP($A1545,'LNST năm'!$A$2:$I$2000,9,FALSE)</f>
        <v>-0.21603562963169676</v>
      </c>
      <c r="Z1545" s="46" t="e">
        <f>VLOOKUP($A1545,LNG!$A$2:$H$1999,9,FALSE)</f>
        <v>#REF!</v>
      </c>
      <c r="AA1545" s="162" t="e">
        <f>VLOOKUP($A1545,'GIÁ CP'!$A$2:$D$2000,4,FALSE)/Z1545</f>
        <v>#REF!</v>
      </c>
    </row>
    <row r="1546" spans="1:27" hidden="1">
      <c r="A1546" s="18" t="s">
        <v>755</v>
      </c>
      <c r="B1546" s="18" t="s">
        <v>1845</v>
      </c>
      <c r="C1546" s="154" t="str">
        <f>VLOOKUP(A1546,'GIÁ CP'!$K$2:$M$2000,3,FALSE)</f>
        <v xml:space="preserve">Bất động sản </v>
      </c>
      <c r="D1546" s="43">
        <f>VLOOKUP($A1546,'Doanh thu'!$A$3:$Q$2000,9,FALSE)/1000000000</f>
        <v>436.108649141</v>
      </c>
      <c r="E1546" s="43">
        <f>VLOOKUP($A1546,'Doanh thu'!$A$3:$Q$2000,10,FALSE)/1000000000</f>
        <v>351.76459096999997</v>
      </c>
      <c r="F1546" s="43">
        <f>VLOOKUP($A1546,'Doanh thu'!$A$3:$Q$2000,11,FALSE)/1000000000</f>
        <v>540.73014868099995</v>
      </c>
      <c r="G1546" s="43">
        <f>VLOOKUP($A1546,'Doanh thu'!$A$3:$Q$2000,12,FALSE)/1000000000</f>
        <v>256.96227634000002</v>
      </c>
      <c r="H1546" s="43">
        <f>VLOOKUP($A1546,LNST!$A$3:$Q$1635,9,FALSE)/1000000000</f>
        <v>4.3251623380000002</v>
      </c>
      <c r="I1546" s="43">
        <f>VLOOKUP($A1546,LNST!$A$3:$Q$1635,10,FALSE)/1000000000</f>
        <v>11.013010935000001</v>
      </c>
      <c r="J1546" s="43">
        <f>VLOOKUP($A1546,LNST!$A$3:$Q$1635,11,FALSE)/1000000000</f>
        <v>0.99917245600000004</v>
      </c>
      <c r="K1546" s="43">
        <f>VLOOKUP($A1546,LNST!$A$3:$Q$1635,12,FALSE)/1000000000</f>
        <v>2.6556725170000002</v>
      </c>
      <c r="L1546" s="45">
        <f>VLOOKUP($A1546,'Doanh thu'!$A$3:$Q$2000,14,FALSE)</f>
        <v>-5.4687188045135164E-2</v>
      </c>
      <c r="M1546" s="45">
        <f>VLOOKUP($A1546,'Doanh thu'!$A$3:$Q$2000,15,FALSE)</f>
        <v>0.15431432589289962</v>
      </c>
      <c r="N1546" s="45">
        <f>VLOOKUP($A1546,'Doanh thu'!$A$3:$Q$2000,16,FALSE)</f>
        <v>0.24147799258120684</v>
      </c>
      <c r="O1546" s="45">
        <f>VLOOKUP($A1546,'Doanh thu'!$A$3:$Q$2000,17,FALSE)</f>
        <v>0.13356893886925691</v>
      </c>
      <c r="P1546" s="45">
        <f>VLOOKUP($A1546,LNST!$A$3:$R$1635,14,FALSE)</f>
        <v>-0.57517055448258492</v>
      </c>
      <c r="Q1546" s="45">
        <f>VLOOKUP($A1546,LNST!$A$3:$R$1635,15,FALSE)</f>
        <v>-1.8919598555521937E-2</v>
      </c>
      <c r="R1546" s="45">
        <f>VLOOKUP($A1546,LNST!$A$3:$R$1635,16,FALSE)</f>
        <v>1.3511778765301505</v>
      </c>
      <c r="S1546" s="45">
        <f>VLOOKUP($A1546,LNST!$A$3:$R$1635,17,FALSE)</f>
        <v>1.7873117029512178E-2</v>
      </c>
      <c r="T1546" s="45">
        <f>VLOOKUP($A1546,LNG!$A$2:$H$1999,4,FALSE)/(D1546*10^9)</f>
        <v>6.1415024257729135E-2</v>
      </c>
      <c r="U1546" s="45">
        <f>VLOOKUP($A1546,LNG!$A$2:$H$1999,5,FALSE)/(E1546*10^9)</f>
        <v>0.15132900852871764</v>
      </c>
      <c r="V1546" s="45">
        <f>VLOOKUP($A1546,LNG!$A$2:$H$1999,6,FALSE)/(F1546*10^9)</f>
        <v>7.907748207734154E-2</v>
      </c>
      <c r="W1546" s="45">
        <f>VLOOKUP($A1546,LNG!$A$2:$H$1999,7,FALSE)/(G1546*10^9)</f>
        <v>0.19837120901573033</v>
      </c>
      <c r="X1546" s="45">
        <f>VLOOKUP($A1546,'LNST năm'!$A$2:$I$2000,8,FALSE)</f>
        <v>-0.12111329045250521</v>
      </c>
      <c r="Y1546" s="45">
        <f>VLOOKUP($A1546,'LNST năm'!$A$2:$I$2000,9,FALSE)</f>
        <v>-4.6319730547710103E-2</v>
      </c>
      <c r="Z1546" s="46" t="e">
        <f>VLOOKUP($A1546,LNG!$A$2:$H$1999,9,FALSE)</f>
        <v>#REF!</v>
      </c>
      <c r="AA1546" s="162" t="e">
        <f>VLOOKUP($A1546,'GIÁ CP'!$A$2:$D$2000,4,FALSE)/Z1546</f>
        <v>#REF!</v>
      </c>
    </row>
    <row r="1547" spans="1:27" hidden="1">
      <c r="A1547" s="18" t="s">
        <v>3668</v>
      </c>
      <c r="B1547" s="18" t="s">
        <v>3669</v>
      </c>
      <c r="C1547" s="154" t="str">
        <f>VLOOKUP(A1547,'GIÁ CP'!$K$2:$M$2000,3,FALSE)</f>
        <v xml:space="preserve">Tư Vấn, Định giá, Môi giới Bất động sản </v>
      </c>
      <c r="D1547" s="43">
        <f>VLOOKUP($A1547,'Doanh thu'!$A$3:$Q$2000,9,FALSE)/1000000000</f>
        <v>965.08692780000001</v>
      </c>
      <c r="E1547" s="43">
        <f>VLOOKUP($A1547,'Doanh thu'!$A$3:$Q$2000,10,FALSE)/1000000000</f>
        <v>864.11079572000006</v>
      </c>
      <c r="F1547" s="43">
        <f>VLOOKUP($A1547,'Doanh thu'!$A$3:$Q$2000,11,FALSE)/1000000000</f>
        <v>1597.0737774270001</v>
      </c>
      <c r="G1547" s="43">
        <f>VLOOKUP($A1547,'Doanh thu'!$A$3:$Q$2000,12,FALSE)/1000000000</f>
        <v>1415.7169579450001</v>
      </c>
      <c r="H1547" s="43">
        <f>VLOOKUP($A1547,LNST!$A$3:$Q$1635,9,FALSE)/1000000000</f>
        <v>216.13317233199999</v>
      </c>
      <c r="I1547" s="43">
        <f>VLOOKUP($A1547,LNST!$A$3:$Q$1635,10,FALSE)/1000000000</f>
        <v>77.627463241000001</v>
      </c>
      <c r="J1547" s="43">
        <f>VLOOKUP($A1547,LNST!$A$3:$Q$1635,11,FALSE)/1000000000</f>
        <v>2.6448326029999998</v>
      </c>
      <c r="K1547" s="43">
        <f>VLOOKUP($A1547,LNST!$A$3:$Q$1635,12,FALSE)/1000000000</f>
        <v>189.13279482600001</v>
      </c>
      <c r="L1547" s="45">
        <f>VLOOKUP($A1547,'Doanh thu'!$A$3:$Q$2000,14,FALSE)</f>
        <v>0.37385906927912532</v>
      </c>
      <c r="M1547" s="45">
        <f>VLOOKUP($A1547,'Doanh thu'!$A$3:$Q$2000,15,FALSE)</f>
        <v>0.48547699129585176</v>
      </c>
      <c r="N1547" s="45">
        <f>VLOOKUP($A1547,'Doanh thu'!$A$3:$Q$2000,16,FALSE)</f>
        <v>1.5778828706489443</v>
      </c>
      <c r="O1547" s="45">
        <f>VLOOKUP($A1547,'Doanh thu'!$A$3:$Q$2000,17,FALSE)</f>
        <v>1.7625691829944328</v>
      </c>
      <c r="P1547" s="45">
        <f>VLOOKUP($A1547,LNST!$A$3:$R$1635,14,FALSE)</f>
        <v>4.6817618309380027</v>
      </c>
      <c r="Q1547" s="45">
        <f>VLOOKUP($A1547,LNST!$A$3:$R$1635,15,FALSE)</f>
        <v>1.2212300203898672</v>
      </c>
      <c r="R1547" s="45">
        <f>VLOOKUP($A1547,LNST!$A$3:$R$1635,16,FALSE)</f>
        <v>-0.9274834663773911</v>
      </c>
      <c r="S1547" s="45">
        <f>VLOOKUP($A1547,LNST!$A$3:$R$1635,17,FALSE)</f>
        <v>3.7215837751151173</v>
      </c>
      <c r="T1547" s="45">
        <f>VLOOKUP($A1547,LNG!$A$2:$H$1999,4,FALSE)/(D1547*10^9)</f>
        <v>0.2378932149877577</v>
      </c>
      <c r="U1547" s="45">
        <f>VLOOKUP($A1547,LNG!$A$2:$H$1999,5,FALSE)/(E1547*10^9)</f>
        <v>0.66709331997952048</v>
      </c>
      <c r="V1547" s="45">
        <f>VLOOKUP($A1547,LNG!$A$2:$H$1999,6,FALSE)/(F1547*10^9)</f>
        <v>0.28259831671904695</v>
      </c>
      <c r="W1547" s="45">
        <f>VLOOKUP($A1547,LNG!$A$2:$H$1999,7,FALSE)/(G1547*10^9)</f>
        <v>0.4125609793901267</v>
      </c>
      <c r="X1547" s="45">
        <f>VLOOKUP($A1547,'LNST năm'!$A$2:$I$2000,8,FALSE)</f>
        <v>-1</v>
      </c>
      <c r="Y1547" s="45">
        <f>VLOOKUP($A1547,'LNST năm'!$A$2:$I$2000,9,FALSE)</f>
        <v>-1</v>
      </c>
      <c r="Z1547" s="46" t="e">
        <f>VLOOKUP($A1547,LNG!$A$2:$H$1999,9,FALSE)</f>
        <v>#REF!</v>
      </c>
      <c r="AA1547" s="162" t="e">
        <f>VLOOKUP($A1547,'GIÁ CP'!$A$2:$D$2000,4,FALSE)/Z1547</f>
        <v>#REF!</v>
      </c>
    </row>
    <row r="1548" spans="1:27" hidden="1">
      <c r="A1548" s="18" t="s">
        <v>1013</v>
      </c>
      <c r="B1548" s="18" t="s">
        <v>2498</v>
      </c>
      <c r="C1548" s="154" t="str">
        <f>VLOOKUP(A1548,'GIÁ CP'!$K$2:$M$2000,3,FALSE)</f>
        <v xml:space="preserve">Môi giới chứng khoán </v>
      </c>
      <c r="D1548" s="43">
        <f>VLOOKUP($A1548,'Doanh thu'!$A$3:$Q$2000,9,FALSE)/1000000000</f>
        <v>142.55470336799999</v>
      </c>
      <c r="E1548" s="43">
        <f>VLOOKUP($A1548,'Doanh thu'!$A$3:$Q$2000,10,FALSE)/1000000000</f>
        <v>137.159536492</v>
      </c>
      <c r="F1548" s="43">
        <f>VLOOKUP($A1548,'Doanh thu'!$A$3:$Q$2000,11,FALSE)/1000000000</f>
        <v>162.477441634</v>
      </c>
      <c r="G1548" s="43">
        <f>VLOOKUP($A1548,'Doanh thu'!$A$3:$Q$2000,12,FALSE)/1000000000</f>
        <v>69.740680820999998</v>
      </c>
      <c r="H1548" s="43">
        <f>VLOOKUP($A1548,LNST!$A$3:$Q$1635,9,FALSE)/1000000000</f>
        <v>62.249971965</v>
      </c>
      <c r="I1548" s="43">
        <f>VLOOKUP($A1548,LNST!$A$3:$Q$1635,10,FALSE)/1000000000</f>
        <v>35.695899378999997</v>
      </c>
      <c r="J1548" s="43">
        <f>VLOOKUP($A1548,LNST!$A$3:$Q$1635,11,FALSE)/1000000000</f>
        <v>19.042939744000002</v>
      </c>
      <c r="K1548" s="43">
        <f>VLOOKUP($A1548,LNST!$A$3:$Q$1635,12,FALSE)/1000000000</f>
        <v>35.873623784999999</v>
      </c>
      <c r="L1548" s="45">
        <f>VLOOKUP($A1548,'Doanh thu'!$A$3:$Q$2000,14,FALSE)</f>
        <v>1.8848025822380505</v>
      </c>
      <c r="M1548" s="45">
        <f>VLOOKUP($A1548,'Doanh thu'!$A$3:$Q$2000,15,FALSE)</f>
        <v>0.69071058529104867</v>
      </c>
      <c r="N1548" s="45">
        <f>VLOOKUP($A1548,'Doanh thu'!$A$3:$Q$2000,16,FALSE)</f>
        <v>1.1532100621829087</v>
      </c>
      <c r="O1548" s="45">
        <f>VLOOKUP($A1548,'Doanh thu'!$A$3:$Q$2000,17,FALSE)</f>
        <v>-0.19317273175020175</v>
      </c>
      <c r="P1548" s="45">
        <f>VLOOKUP($A1548,LNST!$A$3:$R$1635,14,FALSE)</f>
        <v>2.7790672231370288</v>
      </c>
      <c r="Q1548" s="45">
        <f>VLOOKUP($A1548,LNST!$A$3:$R$1635,15,FALSE)</f>
        <v>5.7002163867314784E-2</v>
      </c>
      <c r="R1548" s="45">
        <f>VLOOKUP($A1548,LNST!$A$3:$R$1635,16,FALSE)</f>
        <v>0.22618911234923106</v>
      </c>
      <c r="S1548" s="45">
        <f>VLOOKUP($A1548,LNST!$A$3:$R$1635,17,FALSE)</f>
        <v>4.1877918945535386</v>
      </c>
      <c r="T1548" s="45">
        <f>VLOOKUP($A1548,LNG!$A$2:$H$1999,4,FALSE)/(D1548*10^9)</f>
        <v>6.5584232909278353E-2</v>
      </c>
      <c r="U1548" s="45">
        <f>VLOOKUP($A1548,LNG!$A$2:$H$1999,5,FALSE)/(E1548*10^9)</f>
        <v>0.75240332517468977</v>
      </c>
      <c r="V1548" s="45">
        <f>VLOOKUP($A1548,LNG!$A$2:$H$1999,6,FALSE)/(F1548*10^9)</f>
        <v>0.41057617061863194</v>
      </c>
      <c r="W1548" s="45">
        <f>VLOOKUP($A1548,LNG!$A$2:$H$1999,7,FALSE)/(G1548*10^9)</f>
        <v>0.61723733720761176</v>
      </c>
      <c r="X1548" s="45">
        <f>VLOOKUP($A1548,'LNST năm'!$A$2:$I$2000,8,FALSE)</f>
        <v>0.29678001549581512</v>
      </c>
      <c r="Y1548" s="45">
        <f>VLOOKUP($A1548,'LNST năm'!$A$2:$I$2000,9,FALSE)</f>
        <v>0.45743932602071458</v>
      </c>
      <c r="Z1548" s="46" t="e">
        <f>VLOOKUP($A1548,LNG!$A$2:$H$1999,9,FALSE)</f>
        <v>#REF!</v>
      </c>
      <c r="AA1548" s="162" t="e">
        <f>VLOOKUP($A1548,'GIÁ CP'!$A$2:$D$2000,4,FALSE)/Z1548</f>
        <v>#REF!</v>
      </c>
    </row>
    <row r="1549" spans="1:27" hidden="1">
      <c r="A1549" s="18" t="s">
        <v>482</v>
      </c>
      <c r="B1549" s="18" t="s">
        <v>2193</v>
      </c>
      <c r="C1549" s="154" t="str">
        <f>VLOOKUP(A1549,'GIÁ CP'!$K$2:$M$2000,3,FALSE)</f>
        <v xml:space="preserve">Xây dựng </v>
      </c>
      <c r="D1549" s="43">
        <f>VLOOKUP($A1549,'Doanh thu'!$A$3:$Q$2000,9,FALSE)/1000000000</f>
        <v>907.83090061099995</v>
      </c>
      <c r="E1549" s="43">
        <f>VLOOKUP($A1549,'Doanh thu'!$A$3:$Q$2000,10,FALSE)/1000000000</f>
        <v>807.20278467900005</v>
      </c>
      <c r="F1549" s="43">
        <f>VLOOKUP($A1549,'Doanh thu'!$A$3:$Q$2000,11,FALSE)/1000000000</f>
        <v>2408.2502542950001</v>
      </c>
      <c r="G1549" s="43">
        <f>VLOOKUP($A1549,'Doanh thu'!$A$3:$Q$2000,12,FALSE)/1000000000</f>
        <v>973.34338553600003</v>
      </c>
      <c r="H1549" s="43">
        <f>VLOOKUP($A1549,LNST!$A$3:$Q$1635,9,FALSE)/1000000000</f>
        <v>19.464939302000001</v>
      </c>
      <c r="I1549" s="43">
        <f>VLOOKUP($A1549,LNST!$A$3:$Q$1635,10,FALSE)/1000000000</f>
        <v>19.559940946000001</v>
      </c>
      <c r="J1549" s="43">
        <f>VLOOKUP($A1549,LNST!$A$3:$Q$1635,11,FALSE)/1000000000</f>
        <v>117.833237294</v>
      </c>
      <c r="K1549" s="43">
        <f>VLOOKUP($A1549,LNST!$A$3:$Q$1635,12,FALSE)/1000000000</f>
        <v>12.558625510000001</v>
      </c>
      <c r="L1549" s="45">
        <f>VLOOKUP($A1549,'Doanh thu'!$A$3:$Q$2000,14,FALSE)</f>
        <v>-0.23604516091132502</v>
      </c>
      <c r="M1549" s="45">
        <f>VLOOKUP($A1549,'Doanh thu'!$A$3:$Q$2000,15,FALSE)</f>
        <v>-0.33345245239679822</v>
      </c>
      <c r="N1549" s="45">
        <f>VLOOKUP($A1549,'Doanh thu'!$A$3:$Q$2000,16,FALSE)</f>
        <v>0.54588443588711966</v>
      </c>
      <c r="O1549" s="45">
        <f>VLOOKUP($A1549,'Doanh thu'!$A$3:$Q$2000,17,FALSE)</f>
        <v>0.38551230983594365</v>
      </c>
      <c r="P1549" s="45">
        <f>VLOOKUP($A1549,LNST!$A$3:$R$1635,14,FALSE)</f>
        <v>0.78338343587511616</v>
      </c>
      <c r="Q1549" s="45">
        <f>VLOOKUP($A1549,LNST!$A$3:$R$1635,15,FALSE)</f>
        <v>-0.78746915550466279</v>
      </c>
      <c r="R1549" s="45">
        <f>VLOOKUP($A1549,LNST!$A$3:$R$1635,16,FALSE)</f>
        <v>0.28656096045899088</v>
      </c>
      <c r="S1549" s="45">
        <f>VLOOKUP($A1549,LNST!$A$3:$R$1635,17,FALSE)</f>
        <v>-5.9477739890722247E-4</v>
      </c>
      <c r="T1549" s="45">
        <f>VLOOKUP($A1549,LNG!$A$2:$H$1999,4,FALSE)/(D1549*10^9)</f>
        <v>8.4193241944681474E-2</v>
      </c>
      <c r="U1549" s="45">
        <f>VLOOKUP($A1549,LNG!$A$2:$H$1999,5,FALSE)/(E1549*10^9)</f>
        <v>8.4316466174067503E-2</v>
      </c>
      <c r="V1549" s="45">
        <f>VLOOKUP($A1549,LNG!$A$2:$H$1999,6,FALSE)/(F1549*10^9)</f>
        <v>2.6424732058682763E-2</v>
      </c>
      <c r="W1549" s="45">
        <f>VLOOKUP($A1549,LNG!$A$2:$H$1999,7,FALSE)/(G1549*10^9)</f>
        <v>0.1570582953721073</v>
      </c>
      <c r="X1549" s="45">
        <f>VLOOKUP($A1549,'LNST năm'!$A$2:$I$2000,8,FALSE)</f>
        <v>-1</v>
      </c>
      <c r="Y1549" s="45">
        <f>VLOOKUP($A1549,'LNST năm'!$A$2:$I$2000,9,FALSE)</f>
        <v>-1</v>
      </c>
      <c r="Z1549" s="46" t="e">
        <f>VLOOKUP($A1549,LNG!$A$2:$H$1999,9,FALSE)</f>
        <v>#REF!</v>
      </c>
      <c r="AA1549" s="162" t="e">
        <f>VLOOKUP($A1549,'GIÁ CP'!$A$2:$D$2000,4,FALSE)/Z1549</f>
        <v>#REF!</v>
      </c>
    </row>
    <row r="1550" spans="1:27" hidden="1">
      <c r="A1550" s="18" t="s">
        <v>626</v>
      </c>
      <c r="B1550" s="18" t="s">
        <v>2342</v>
      </c>
      <c r="C1550" s="154" t="str">
        <f>VLOOKUP(A1550,'GIÁ CP'!$K$2:$M$2000,3,FALSE)</f>
        <v xml:space="preserve">Hàng May mặc </v>
      </c>
      <c r="D1550" s="43">
        <f>VLOOKUP($A1550,'Doanh thu'!$A$3:$Q$2000,9,FALSE)/1000000000</f>
        <v>5.3418539999999997</v>
      </c>
      <c r="E1550" s="43">
        <f>VLOOKUP($A1550,'Doanh thu'!$A$3:$Q$2000,10,FALSE)/1000000000</f>
        <v>5.5143990069999997</v>
      </c>
      <c r="F1550" s="43">
        <f>VLOOKUP($A1550,'Doanh thu'!$A$3:$Q$2000,11,FALSE)/1000000000</f>
        <v>6.3653447310000004</v>
      </c>
      <c r="G1550" s="43">
        <f>VLOOKUP($A1550,'Doanh thu'!$A$3:$Q$2000,12,FALSE)/1000000000</f>
        <v>5.7563310000000003</v>
      </c>
      <c r="H1550" s="43">
        <f>VLOOKUP($A1550,LNST!$A$3:$Q$1635,9,FALSE)/1000000000</f>
        <v>5.381671248</v>
      </c>
      <c r="I1550" s="43">
        <f>VLOOKUP($A1550,LNST!$A$3:$Q$1635,10,FALSE)/1000000000</f>
        <v>1.1548120129999999</v>
      </c>
      <c r="J1550" s="43">
        <f>VLOOKUP($A1550,LNST!$A$3:$Q$1635,11,FALSE)/1000000000</f>
        <v>3.2603706520000002</v>
      </c>
      <c r="K1550" s="43">
        <f>VLOOKUP($A1550,LNST!$A$3:$Q$1635,12,FALSE)/1000000000</f>
        <v>0.470488095</v>
      </c>
      <c r="L1550" s="45">
        <f>VLOOKUP($A1550,'Doanh thu'!$A$3:$Q$2000,14,FALSE)</f>
        <v>0.12833333838302002</v>
      </c>
      <c r="M1550" s="45">
        <f>VLOOKUP($A1550,'Doanh thu'!$A$3:$Q$2000,15,FALSE)</f>
        <v>-3.4492930632443665E-2</v>
      </c>
      <c r="N1550" s="45">
        <f>VLOOKUP($A1550,'Doanh thu'!$A$3:$Q$2000,16,FALSE)</f>
        <v>7.7056794186210892E-2</v>
      </c>
      <c r="O1550" s="45">
        <f>VLOOKUP($A1550,'Doanh thu'!$A$3:$Q$2000,17,FALSE)</f>
        <v>-7.5473692105792745E-2</v>
      </c>
      <c r="P1550" s="45">
        <f>VLOOKUP($A1550,LNST!$A$3:$R$1635,14,FALSE)</f>
        <v>1.9497277898690326</v>
      </c>
      <c r="Q1550" s="45">
        <f>VLOOKUP($A1550,LNST!$A$3:$R$1635,15,FALSE)</f>
        <v>0.67240364518682327</v>
      </c>
      <c r="R1550" s="45">
        <f>VLOOKUP($A1550,LNST!$A$3:$R$1635,16,FALSE)</f>
        <v>3.1997657072809114</v>
      </c>
      <c r="S1550" s="45">
        <f>VLOOKUP($A1550,LNST!$A$3:$R$1635,17,FALSE)</f>
        <v>0.48429048247377854</v>
      </c>
      <c r="T1550" s="45">
        <f>VLOOKUP($A1550,LNG!$A$2:$H$1999,4,FALSE)/(D1550*10^9)</f>
        <v>0.42903476658104095</v>
      </c>
      <c r="U1550" s="45">
        <f>VLOOKUP($A1550,LNG!$A$2:$H$1999,5,FALSE)/(E1550*10^9)</f>
        <v>0.32866631770739402</v>
      </c>
      <c r="V1550" s="45">
        <f>VLOOKUP($A1550,LNG!$A$2:$H$1999,6,FALSE)/(F1550*10^9)</f>
        <v>0.36655358799922316</v>
      </c>
      <c r="W1550" s="45">
        <f>VLOOKUP($A1550,LNG!$A$2:$H$1999,7,FALSE)/(G1550*10^9)</f>
        <v>0.67696253915905813</v>
      </c>
      <c r="X1550" s="45">
        <f>VLOOKUP($A1550,'LNST năm'!$A$2:$I$2000,8,FALSE)</f>
        <v>1.0562408896893909</v>
      </c>
      <c r="Y1550" s="45">
        <f>VLOOKUP($A1550,'LNST năm'!$A$2:$I$2000,9,FALSE)</f>
        <v>1.2049080575535553E-2</v>
      </c>
      <c r="Z1550" s="46" t="e">
        <f>VLOOKUP($A1550,LNG!$A$2:$H$1999,9,FALSE)</f>
        <v>#REF!</v>
      </c>
      <c r="AA1550" s="162" t="e">
        <f>VLOOKUP($A1550,'GIÁ CP'!$A$2:$D$2000,4,FALSE)/Z1550</f>
        <v>#REF!</v>
      </c>
    </row>
    <row r="1551" spans="1:27" hidden="1">
      <c r="A1551" s="18" t="s">
        <v>174</v>
      </c>
      <c r="B1551" s="18" t="s">
        <v>1852</v>
      </c>
      <c r="C1551" s="154" t="str">
        <f>VLOOKUP(A1551,'GIÁ CP'!$K$2:$M$2000,3,FALSE)</f>
        <v xml:space="preserve">Khai khoáng </v>
      </c>
      <c r="D1551" s="43">
        <f>VLOOKUP($A1551,'Doanh thu'!$A$3:$Q$2000,9,FALSE)/1000000000</f>
        <v>13.907315000000001</v>
      </c>
      <c r="E1551" s="43">
        <f>VLOOKUP($A1551,'Doanh thu'!$A$3:$Q$2000,10,FALSE)/1000000000</f>
        <v>11.245125</v>
      </c>
      <c r="F1551" s="43">
        <f>VLOOKUP($A1551,'Doanh thu'!$A$3:$Q$2000,11,FALSE)/1000000000</f>
        <v>0</v>
      </c>
      <c r="G1551" s="43">
        <f>VLOOKUP($A1551,'Doanh thu'!$A$3:$Q$2000,12,FALSE)/1000000000</f>
        <v>0</v>
      </c>
      <c r="H1551" s="43">
        <f>VLOOKUP($A1551,LNST!$A$3:$Q$1635,9,FALSE)/1000000000</f>
        <v>2.1607330000000002E-3</v>
      </c>
      <c r="I1551" s="43">
        <f>VLOOKUP($A1551,LNST!$A$3:$Q$1635,10,FALSE)/1000000000</f>
        <v>-1.8563728799999999</v>
      </c>
      <c r="J1551" s="43">
        <f>VLOOKUP($A1551,LNST!$A$3:$Q$1635,11,FALSE)/1000000000</f>
        <v>-1.662414391</v>
      </c>
      <c r="K1551" s="43">
        <f>VLOOKUP($A1551,LNST!$A$3:$Q$1635,12,FALSE)/1000000000</f>
        <v>0</v>
      </c>
      <c r="L1551" s="45">
        <f>VLOOKUP($A1551,'Doanh thu'!$A$3:$Q$2000,14,FALSE)</f>
        <v>0.14508666333489703</v>
      </c>
      <c r="M1551" s="45">
        <f>VLOOKUP($A1551,'Doanh thu'!$A$3:$Q$2000,15,FALSE)</f>
        <v>3.4052714588592568</v>
      </c>
      <c r="N1551" s="45">
        <f>VLOOKUP($A1551,'Doanh thu'!$A$3:$Q$2000,16,FALSE)</f>
        <v>-1</v>
      </c>
      <c r="O1551" s="45">
        <f>VLOOKUP($A1551,'Doanh thu'!$A$3:$Q$2000,17,FALSE)</f>
        <v>-1</v>
      </c>
      <c r="P1551" s="45">
        <f>VLOOKUP($A1551,LNST!$A$3:$R$1635,14,FALSE)</f>
        <v>-0.99764124704529</v>
      </c>
      <c r="Q1551" s="45">
        <f>VLOOKUP($A1551,LNST!$A$3:$R$1635,15,FALSE)</f>
        <v>-6.095852760183277</v>
      </c>
      <c r="R1551" s="45">
        <f>VLOOKUP($A1551,LNST!$A$3:$R$1635,16,FALSE)</f>
        <v>-5.7662764336466408</v>
      </c>
      <c r="S1551" s="45">
        <f>VLOOKUP($A1551,LNST!$A$3:$R$1635,17,FALSE)</f>
        <v>-1</v>
      </c>
      <c r="T1551" s="45">
        <f>VLOOKUP($A1551,LNG!$A$2:$H$1999,4,FALSE)/(D1551*10^9)</f>
        <v>2.5812918021918679E-2</v>
      </c>
      <c r="U1551" s="45">
        <f>VLOOKUP($A1551,LNG!$A$2:$H$1999,5,FALSE)/(E1551*10^9)</f>
        <v>1.9844938940207422E-2</v>
      </c>
      <c r="V1551" s="45" t="e">
        <f>VLOOKUP($A1551,LNG!$A$2:$H$1999,6,FALSE)/(F1551*10^9)</f>
        <v>#DIV/0!</v>
      </c>
      <c r="W1551" s="45" t="e">
        <f>VLOOKUP($A1551,LNG!$A$2:$H$1999,7,FALSE)/(G1551*10^9)</f>
        <v>#DIV/0!</v>
      </c>
      <c r="X1551" s="45">
        <f>VLOOKUP($A1551,'LNST năm'!$A$2:$I$2000,8,FALSE)</f>
        <v>-2.7174717236894783</v>
      </c>
      <c r="Y1551" s="45">
        <f>VLOOKUP($A1551,'LNST năm'!$A$2:$I$2000,9,FALSE)</f>
        <v>0.25424591847642852</v>
      </c>
      <c r="Z1551" s="46" t="e">
        <f>VLOOKUP($A1551,LNG!$A$2:$H$1999,9,FALSE)</f>
        <v>#REF!</v>
      </c>
      <c r="AA1551" s="162" t="e">
        <f>VLOOKUP($A1551,'GIÁ CP'!$A$2:$D$2000,4,FALSE)/Z1551</f>
        <v>#REF!</v>
      </c>
    </row>
    <row r="1552" spans="1:27" hidden="1">
      <c r="A1552" s="18" t="s">
        <v>490</v>
      </c>
      <c r="B1552" s="18" t="s">
        <v>2202</v>
      </c>
      <c r="C1552" s="154" t="str">
        <f>VLOOKUP(A1552,'GIÁ CP'!$K$2:$M$2000,3,FALSE)</f>
        <v xml:space="preserve">Xây dựng </v>
      </c>
      <c r="D1552" s="43" t="e">
        <f>VLOOKUP($A1552,'Doanh thu'!$A$3:$Q$2000,9,FALSE)/1000000000</f>
        <v>#N/A</v>
      </c>
      <c r="E1552" s="43" t="e">
        <f>VLOOKUP($A1552,'Doanh thu'!$A$3:$Q$2000,10,FALSE)/1000000000</f>
        <v>#N/A</v>
      </c>
      <c r="F1552" s="43" t="e">
        <f>VLOOKUP($A1552,'Doanh thu'!$A$3:$Q$2000,11,FALSE)/1000000000</f>
        <v>#N/A</v>
      </c>
      <c r="G1552" s="43" t="e">
        <f>VLOOKUP($A1552,'Doanh thu'!$A$3:$Q$2000,12,FALSE)/1000000000</f>
        <v>#N/A</v>
      </c>
      <c r="H1552" s="43" t="e">
        <f>VLOOKUP($A1552,LNST!$A$3:$Q$1635,9,FALSE)/1000000000</f>
        <v>#N/A</v>
      </c>
      <c r="I1552" s="43" t="e">
        <f>VLOOKUP($A1552,LNST!$A$3:$Q$1635,10,FALSE)/1000000000</f>
        <v>#N/A</v>
      </c>
      <c r="J1552" s="43" t="e">
        <f>VLOOKUP($A1552,LNST!$A$3:$Q$1635,11,FALSE)/1000000000</f>
        <v>#N/A</v>
      </c>
      <c r="K1552" s="43" t="e">
        <f>VLOOKUP($A1552,LNST!$A$3:$Q$1635,12,FALSE)/1000000000</f>
        <v>#N/A</v>
      </c>
      <c r="L1552" s="45" t="e">
        <f>VLOOKUP($A1552,'Doanh thu'!$A$3:$Q$2000,14,FALSE)</f>
        <v>#N/A</v>
      </c>
      <c r="M1552" s="45" t="e">
        <f>VLOOKUP($A1552,'Doanh thu'!$A$3:$Q$2000,15,FALSE)</f>
        <v>#N/A</v>
      </c>
      <c r="N1552" s="45" t="e">
        <f>VLOOKUP($A1552,'Doanh thu'!$A$3:$Q$2000,16,FALSE)</f>
        <v>#N/A</v>
      </c>
      <c r="O1552" s="45" t="e">
        <f>VLOOKUP($A1552,'Doanh thu'!$A$3:$Q$2000,17,FALSE)</f>
        <v>#N/A</v>
      </c>
      <c r="P1552" s="45" t="e">
        <f>VLOOKUP($A1552,LNST!$A$3:$R$1635,14,FALSE)</f>
        <v>#N/A</v>
      </c>
      <c r="Q1552" s="45" t="e">
        <f>VLOOKUP($A1552,LNST!$A$3:$R$1635,15,FALSE)</f>
        <v>#N/A</v>
      </c>
      <c r="R1552" s="45" t="e">
        <f>VLOOKUP($A1552,LNST!$A$3:$R$1635,16,FALSE)</f>
        <v>#N/A</v>
      </c>
      <c r="S1552" s="45" t="e">
        <f>VLOOKUP($A1552,LNST!$A$3:$R$1635,17,FALSE)</f>
        <v>#N/A</v>
      </c>
      <c r="T1552" s="45" t="e">
        <f>VLOOKUP($A1552,LNG!$A$2:$H$1999,4,FALSE)/(D1552*10^9)</f>
        <v>#N/A</v>
      </c>
      <c r="U1552" s="45" t="e">
        <f>VLOOKUP($A1552,LNG!$A$2:$H$1999,5,FALSE)/(E1552*10^9)</f>
        <v>#N/A</v>
      </c>
      <c r="V1552" s="45" t="e">
        <f>VLOOKUP($A1552,LNG!$A$2:$H$1999,6,FALSE)/(F1552*10^9)</f>
        <v>#N/A</v>
      </c>
      <c r="W1552" s="45" t="e">
        <f>VLOOKUP($A1552,LNG!$A$2:$H$1999,7,FALSE)/(G1552*10^9)</f>
        <v>#N/A</v>
      </c>
      <c r="X1552" s="45" t="e">
        <f>VLOOKUP($A1552,'LNST năm'!$A$2:$I$2000,8,FALSE)</f>
        <v>#N/A</v>
      </c>
      <c r="Y1552" s="45" t="e">
        <f>VLOOKUP($A1552,'LNST năm'!$A$2:$I$2000,9,FALSE)</f>
        <v>#N/A</v>
      </c>
      <c r="Z1552" s="46" t="e">
        <f>VLOOKUP($A1552,LNG!$A$2:$H$1999,9,FALSE)</f>
        <v>#N/A</v>
      </c>
      <c r="AA1552" s="162" t="e">
        <f>VLOOKUP($A1552,'GIÁ CP'!$A$2:$D$2000,4,FALSE)/Z1552</f>
        <v>#N/A</v>
      </c>
    </row>
    <row r="1553" spans="1:27" hidden="1">
      <c r="A1553" s="18" t="s">
        <v>1598</v>
      </c>
      <c r="B1553" s="18" t="s">
        <v>2985</v>
      </c>
      <c r="C1553" s="154" t="str">
        <f>VLOOKUP(A1553,'GIÁ CP'!$K$2:$M$2000,3,FALSE)</f>
        <v xml:space="preserve">Thực phẩm </v>
      </c>
      <c r="D1553" s="43">
        <f>VLOOKUP($A1553,'Doanh thu'!$A$3:$Q$2000,9,FALSE)/1000000000</f>
        <v>2339.6691288749998</v>
      </c>
      <c r="E1553" s="43">
        <f>VLOOKUP($A1553,'Doanh thu'!$A$3:$Q$2000,10,FALSE)/1000000000</f>
        <v>2384.0883795889999</v>
      </c>
      <c r="F1553" s="43">
        <f>VLOOKUP($A1553,'Doanh thu'!$A$3:$Q$2000,11,FALSE)/1000000000</f>
        <v>2436.5587969160001</v>
      </c>
      <c r="G1553" s="43">
        <f>VLOOKUP($A1553,'Doanh thu'!$A$3:$Q$2000,12,FALSE)/1000000000</f>
        <v>2479.0362936639999</v>
      </c>
      <c r="H1553" s="43">
        <f>VLOOKUP($A1553,LNST!$A$3:$Q$1635,9,FALSE)/1000000000</f>
        <v>243.220297905</v>
      </c>
      <c r="I1553" s="43">
        <f>VLOOKUP($A1553,LNST!$A$3:$Q$1635,10,FALSE)/1000000000</f>
        <v>78.097660293999994</v>
      </c>
      <c r="J1553" s="43">
        <f>VLOOKUP($A1553,LNST!$A$3:$Q$1635,11,FALSE)/1000000000</f>
        <v>125.26452219700001</v>
      </c>
      <c r="K1553" s="43">
        <f>VLOOKUP($A1553,LNST!$A$3:$Q$1635,12,FALSE)/1000000000</f>
        <v>121.11385273099999</v>
      </c>
      <c r="L1553" s="45">
        <f>VLOOKUP($A1553,'Doanh thu'!$A$3:$Q$2000,14,FALSE)</f>
        <v>0.30674091573809092</v>
      </c>
      <c r="M1553" s="45">
        <f>VLOOKUP($A1553,'Doanh thu'!$A$3:$Q$2000,15,FALSE)</f>
        <v>0.23162704966564532</v>
      </c>
      <c r="N1553" s="45">
        <f>VLOOKUP($A1553,'Doanh thu'!$A$3:$Q$2000,16,FALSE)</f>
        <v>0.10554024457851724</v>
      </c>
      <c r="O1553" s="45">
        <f>VLOOKUP($A1553,'Doanh thu'!$A$3:$Q$2000,17,FALSE)</f>
        <v>0.19772982479184348</v>
      </c>
      <c r="P1553" s="45">
        <f>VLOOKUP($A1553,LNST!$A$3:$R$1635,14,FALSE)</f>
        <v>8.8515893558737062</v>
      </c>
      <c r="Q1553" s="45">
        <f>VLOOKUP($A1553,LNST!$A$3:$R$1635,15,FALSE)</f>
        <v>37.795583286884209</v>
      </c>
      <c r="R1553" s="45">
        <f>VLOOKUP($A1553,LNST!$A$3:$R$1635,16,FALSE)</f>
        <v>0.2682219229142227</v>
      </c>
      <c r="S1553" s="45">
        <f>VLOOKUP($A1553,LNST!$A$3:$R$1635,17,FALSE)</f>
        <v>4.0143941149339113E-2</v>
      </c>
      <c r="T1553" s="45">
        <f>VLOOKUP($A1553,LNG!$A$2:$H$1999,4,FALSE)/(D1553*10^9)</f>
        <v>0.24416956699329992</v>
      </c>
      <c r="U1553" s="45">
        <f>VLOOKUP($A1553,LNG!$A$2:$H$1999,5,FALSE)/(E1553*10^9)</f>
        <v>0.26774561227216059</v>
      </c>
      <c r="V1553" s="45">
        <f>VLOOKUP($A1553,LNG!$A$2:$H$1999,6,FALSE)/(F1553*10^9)</f>
        <v>0.26940958796350789</v>
      </c>
      <c r="W1553" s="45">
        <f>VLOOKUP($A1553,LNG!$A$2:$H$1999,7,FALSE)/(G1553*10^9)</f>
        <v>0.28858747913432742</v>
      </c>
      <c r="X1553" s="45">
        <f>VLOOKUP($A1553,'LNST năm'!$A$2:$I$2000,8,FALSE)</f>
        <v>19.821581398428634</v>
      </c>
      <c r="Y1553" s="45">
        <f>VLOOKUP($A1553,'LNST năm'!$A$2:$I$2000,9,FALSE)</f>
        <v>0.80453520682643287</v>
      </c>
      <c r="Z1553" s="46" t="e">
        <f>VLOOKUP($A1553,LNG!$A$2:$H$1999,9,FALSE)</f>
        <v>#REF!</v>
      </c>
      <c r="AA1553" s="162" t="e">
        <f>VLOOKUP($A1553,'GIÁ CP'!$A$2:$D$2000,4,FALSE)/Z1553</f>
        <v>#REF!</v>
      </c>
    </row>
    <row r="1554" spans="1:27" hidden="1">
      <c r="A1554" s="18" t="s">
        <v>933</v>
      </c>
      <c r="B1554" s="18" t="s">
        <v>2448</v>
      </c>
      <c r="C1554" s="154" t="str">
        <f>VLOOKUP(A1554,'GIÁ CP'!$K$2:$M$2000,3,FALSE)</f>
        <v xml:space="preserve">Xây dựng </v>
      </c>
      <c r="D1554" s="43">
        <f>VLOOKUP($A1554,'Doanh thu'!$A$3:$Q$2000,9,FALSE)/1000000000</f>
        <v>1060.8784880379999</v>
      </c>
      <c r="E1554" s="43">
        <f>VLOOKUP($A1554,'Doanh thu'!$A$3:$Q$2000,10,FALSE)/1000000000</f>
        <v>629.67751077399998</v>
      </c>
      <c r="F1554" s="43">
        <f>VLOOKUP($A1554,'Doanh thu'!$A$3:$Q$2000,11,FALSE)/1000000000</f>
        <v>1282.0220255080001</v>
      </c>
      <c r="G1554" s="43">
        <f>VLOOKUP($A1554,'Doanh thu'!$A$3:$Q$2000,12,FALSE)/1000000000</f>
        <v>692.187790049</v>
      </c>
      <c r="H1554" s="43">
        <f>VLOOKUP($A1554,LNST!$A$3:$Q$1635,9,FALSE)/1000000000</f>
        <v>22.458965481</v>
      </c>
      <c r="I1554" s="43">
        <f>VLOOKUP($A1554,LNST!$A$3:$Q$1635,10,FALSE)/1000000000</f>
        <v>7.5373584029999998</v>
      </c>
      <c r="J1554" s="43">
        <f>VLOOKUP($A1554,LNST!$A$3:$Q$1635,11,FALSE)/1000000000</f>
        <v>26.505287273</v>
      </c>
      <c r="K1554" s="43">
        <f>VLOOKUP($A1554,LNST!$A$3:$Q$1635,12,FALSE)/1000000000</f>
        <v>17.256425885999999</v>
      </c>
      <c r="L1554" s="45">
        <f>VLOOKUP($A1554,'Doanh thu'!$A$3:$Q$2000,14,FALSE)</f>
        <v>0.3962780653495202</v>
      </c>
      <c r="M1554" s="45">
        <f>VLOOKUP($A1554,'Doanh thu'!$A$3:$Q$2000,15,FALSE)</f>
        <v>2.7340074623766427E-3</v>
      </c>
      <c r="N1554" s="45">
        <f>VLOOKUP($A1554,'Doanh thu'!$A$3:$Q$2000,16,FALSE)</f>
        <v>-3.2475325586167531E-2</v>
      </c>
      <c r="O1554" s="45">
        <f>VLOOKUP($A1554,'Doanh thu'!$A$3:$Q$2000,17,FALSE)</f>
        <v>0.25162862239853223</v>
      </c>
      <c r="P1554" s="45">
        <f>VLOOKUP($A1554,LNST!$A$3:$R$1635,14,FALSE)</f>
        <v>2.3708041050018946E-2</v>
      </c>
      <c r="Q1554" s="45">
        <f>VLOOKUP($A1554,LNST!$A$3:$R$1635,15,FALSE)</f>
        <v>-0.44281670969412962</v>
      </c>
      <c r="R1554" s="45">
        <f>VLOOKUP($A1554,LNST!$A$3:$R$1635,16,FALSE)</f>
        <v>6.8834027950999586</v>
      </c>
      <c r="S1554" s="45">
        <f>VLOOKUP($A1554,LNST!$A$3:$R$1635,17,FALSE)</f>
        <v>1.0832723449259156</v>
      </c>
      <c r="T1554" s="45">
        <f>VLOOKUP($A1554,LNG!$A$2:$H$1999,4,FALSE)/(D1554*10^9)</f>
        <v>4.8101991337741339E-2</v>
      </c>
      <c r="U1554" s="45">
        <f>VLOOKUP($A1554,LNG!$A$2:$H$1999,5,FALSE)/(E1554*10^9)</f>
        <v>0.12232100237361748</v>
      </c>
      <c r="V1554" s="45">
        <f>VLOOKUP($A1554,LNG!$A$2:$H$1999,6,FALSE)/(F1554*10^9)</f>
        <v>3.4762061794797072E-2</v>
      </c>
      <c r="W1554" s="45">
        <f>VLOOKUP($A1554,LNG!$A$2:$H$1999,7,FALSE)/(G1554*10^9)</f>
        <v>0.13698121913460495</v>
      </c>
      <c r="X1554" s="45">
        <f>VLOOKUP($A1554,'LNST năm'!$A$2:$I$2000,8,FALSE)</f>
        <v>-1</v>
      </c>
      <c r="Y1554" s="45">
        <f>VLOOKUP($A1554,'LNST năm'!$A$2:$I$2000,9,FALSE)</f>
        <v>-1</v>
      </c>
      <c r="Z1554" s="46" t="e">
        <f>VLOOKUP($A1554,LNG!$A$2:$H$1999,9,FALSE)</f>
        <v>#REF!</v>
      </c>
      <c r="AA1554" s="162" t="e">
        <f>VLOOKUP($A1554,'GIÁ CP'!$A$2:$D$2000,4,FALSE)/Z1554</f>
        <v>#REF!</v>
      </c>
    </row>
    <row r="1555" spans="1:27" hidden="1">
      <c r="A1555" s="18" t="s">
        <v>501</v>
      </c>
      <c r="B1555" s="18" t="s">
        <v>2215</v>
      </c>
      <c r="C1555" s="154" t="str">
        <f>VLOOKUP(A1555,'GIÁ CP'!$K$2:$M$2000,3,FALSE)</f>
        <v xml:space="preserve">Xây dựng </v>
      </c>
      <c r="D1555" s="43">
        <f>VLOOKUP($A1555,'Doanh thu'!$A$3:$Q$2000,9,FALSE)/1000000000</f>
        <v>-0.30250370300000001</v>
      </c>
      <c r="E1555" s="43">
        <f>VLOOKUP($A1555,'Doanh thu'!$A$3:$Q$2000,10,FALSE)/1000000000</f>
        <v>2.2715841449999998</v>
      </c>
      <c r="F1555" s="43">
        <f>VLOOKUP($A1555,'Doanh thu'!$A$3:$Q$2000,11,FALSE)/1000000000</f>
        <v>17.432725999999999</v>
      </c>
      <c r="G1555" s="43">
        <f>VLOOKUP($A1555,'Doanh thu'!$A$3:$Q$2000,12,FALSE)/1000000000</f>
        <v>9.9612892829999993</v>
      </c>
      <c r="H1555" s="43">
        <f>VLOOKUP($A1555,LNST!$A$3:$Q$1635,9,FALSE)/1000000000</f>
        <v>7.7812961E-2</v>
      </c>
      <c r="I1555" s="43">
        <f>VLOOKUP($A1555,LNST!$A$3:$Q$1635,10,FALSE)/1000000000</f>
        <v>2.6120798000000001E-2</v>
      </c>
      <c r="J1555" s="43">
        <f>VLOOKUP($A1555,LNST!$A$3:$Q$1635,11,FALSE)/1000000000</f>
        <v>-5.2220563999999997E-2</v>
      </c>
      <c r="K1555" s="43">
        <f>VLOOKUP($A1555,LNST!$A$3:$Q$1635,12,FALSE)/1000000000</f>
        <v>2.2125986E-2</v>
      </c>
      <c r="L1555" s="45">
        <f>VLOOKUP($A1555,'Doanh thu'!$A$3:$Q$2000,14,FALSE)</f>
        <v>-1.0196178896296135</v>
      </c>
      <c r="M1555" s="45">
        <f>VLOOKUP($A1555,'Doanh thu'!$A$3:$Q$2000,15,FALSE)</f>
        <v>-0.83231559561147606</v>
      </c>
      <c r="N1555" s="45">
        <f>VLOOKUP($A1555,'Doanh thu'!$A$3:$Q$2000,16,FALSE)</f>
        <v>1.8622546487851221</v>
      </c>
      <c r="O1555" s="45">
        <f>VLOOKUP($A1555,'Doanh thu'!$A$3:$Q$2000,17,FALSE)</f>
        <v>-0.2499798920674976</v>
      </c>
      <c r="P1555" s="45">
        <f>VLOOKUP($A1555,LNST!$A$3:$R$1635,14,FALSE)</f>
        <v>2.1177387818162732</v>
      </c>
      <c r="Q1555" s="45">
        <f>VLOOKUP($A1555,LNST!$A$3:$R$1635,15,FALSE)</f>
        <v>0.12760537089830967</v>
      </c>
      <c r="R1555" s="45">
        <f>VLOOKUP($A1555,LNST!$A$3:$R$1635,16,FALSE)</f>
        <v>-1.4896696801093421</v>
      </c>
      <c r="S1555" s="45">
        <f>VLOOKUP($A1555,LNST!$A$3:$R$1635,17,FALSE)</f>
        <v>-0.27468102138718736</v>
      </c>
      <c r="T1555" s="45">
        <f>VLOOKUP($A1555,LNG!$A$2:$H$1999,4,FALSE)/(D1555*10^9)</f>
        <v>-2.9879401674630079</v>
      </c>
      <c r="U1555" s="45">
        <f>VLOOKUP($A1555,LNG!$A$2:$H$1999,5,FALSE)/(E1555*10^9)</f>
        <v>0.46861858027275499</v>
      </c>
      <c r="V1555" s="45">
        <f>VLOOKUP($A1555,LNG!$A$2:$H$1999,6,FALSE)/(F1555*10^9)</f>
        <v>4.3231013669348096E-2</v>
      </c>
      <c r="W1555" s="45">
        <f>VLOOKUP($A1555,LNG!$A$2:$H$1999,7,FALSE)/(G1555*10^9)</f>
        <v>0.10345940989373835</v>
      </c>
      <c r="X1555" s="45">
        <f>VLOOKUP($A1555,'LNST năm'!$A$2:$I$2000,8,FALSE)</f>
        <v>-1</v>
      </c>
      <c r="Y1555" s="45">
        <f>VLOOKUP($A1555,'LNST năm'!$A$2:$I$2000,9,FALSE)</f>
        <v>-1</v>
      </c>
      <c r="Z1555" s="46" t="e">
        <f>VLOOKUP($A1555,LNG!$A$2:$H$1999,9,FALSE)</f>
        <v>#REF!</v>
      </c>
      <c r="AA1555" s="162" t="e">
        <f>VLOOKUP($A1555,'GIÁ CP'!$A$2:$D$2000,4,FALSE)/Z1555</f>
        <v>#REF!</v>
      </c>
    </row>
    <row r="1556" spans="1:27" hidden="1">
      <c r="A1556" s="18" t="s">
        <v>1633</v>
      </c>
      <c r="B1556" s="18" t="s">
        <v>2217</v>
      </c>
      <c r="C1556" s="154" t="str">
        <f>VLOOKUP(A1556,'GIÁ CP'!$K$2:$M$2000,3,FALSE)</f>
        <v xml:space="preserve">Dược phẩm </v>
      </c>
      <c r="D1556" s="43">
        <f>VLOOKUP($A1556,'Doanh thu'!$A$3:$Q$2000,9,FALSE)/1000000000</f>
        <v>86.902979895000001</v>
      </c>
      <c r="E1556" s="43">
        <f>VLOOKUP($A1556,'Doanh thu'!$A$3:$Q$2000,10,FALSE)/1000000000</f>
        <v>87.136699489999998</v>
      </c>
      <c r="F1556" s="43">
        <f>VLOOKUP($A1556,'Doanh thu'!$A$3:$Q$2000,11,FALSE)/1000000000</f>
        <v>117.36012107099999</v>
      </c>
      <c r="G1556" s="43">
        <f>VLOOKUP($A1556,'Doanh thu'!$A$3:$Q$2000,12,FALSE)/1000000000</f>
        <v>88.664209186999997</v>
      </c>
      <c r="H1556" s="43">
        <f>VLOOKUP($A1556,LNST!$A$3:$Q$1635,9,FALSE)/1000000000</f>
        <v>3.0416187689999998</v>
      </c>
      <c r="I1556" s="43">
        <f>VLOOKUP($A1556,LNST!$A$3:$Q$1635,10,FALSE)/1000000000</f>
        <v>3.9105753000000001</v>
      </c>
      <c r="J1556" s="43">
        <f>VLOOKUP($A1556,LNST!$A$3:$Q$1635,11,FALSE)/1000000000</f>
        <v>6.7010227420000001</v>
      </c>
      <c r="K1556" s="43">
        <f>VLOOKUP($A1556,LNST!$A$3:$Q$1635,12,FALSE)/1000000000</f>
        <v>5.9263441910000001</v>
      </c>
      <c r="L1556" s="45">
        <f>VLOOKUP($A1556,'Doanh thu'!$A$3:$Q$2000,14,FALSE)</f>
        <v>-0.37935785207035572</v>
      </c>
      <c r="M1556" s="45">
        <f>VLOOKUP($A1556,'Doanh thu'!$A$3:$Q$2000,15,FALSE)</f>
        <v>-5.5255616332557225E-2</v>
      </c>
      <c r="N1556" s="45">
        <f>VLOOKUP($A1556,'Doanh thu'!$A$3:$Q$2000,16,FALSE)</f>
        <v>0.10800780591441728</v>
      </c>
      <c r="O1556" s="45">
        <f>VLOOKUP($A1556,'Doanh thu'!$A$3:$Q$2000,17,FALSE)</f>
        <v>0.17545304761475136</v>
      </c>
      <c r="P1556" s="45">
        <f>VLOOKUP($A1556,LNST!$A$3:$R$1635,14,FALSE)</f>
        <v>-0.38761174229375589</v>
      </c>
      <c r="Q1556" s="45">
        <f>VLOOKUP($A1556,LNST!$A$3:$R$1635,15,FALSE)</f>
        <v>0.12266457365253666</v>
      </c>
      <c r="R1556" s="45">
        <f>VLOOKUP($A1556,LNST!$A$3:$R$1635,16,FALSE)</f>
        <v>1.3081312023599427</v>
      </c>
      <c r="S1556" s="45">
        <f>VLOOKUP($A1556,LNST!$A$3:$R$1635,17,FALSE)</f>
        <v>1.7182326003165094</v>
      </c>
      <c r="T1556" s="45">
        <f>VLOOKUP($A1556,LNG!$A$2:$H$1999,4,FALSE)/(D1556*10^9)</f>
        <v>0.20714266165268416</v>
      </c>
      <c r="U1556" s="45">
        <f>VLOOKUP($A1556,LNG!$A$2:$H$1999,5,FALSE)/(E1556*10^9)</f>
        <v>0.24977742262888639</v>
      </c>
      <c r="V1556" s="45">
        <f>VLOOKUP($A1556,LNG!$A$2:$H$1999,6,FALSE)/(F1556*10^9)</f>
        <v>0.15208948989752358</v>
      </c>
      <c r="W1556" s="45">
        <f>VLOOKUP($A1556,LNG!$A$2:$H$1999,7,FALSE)/(G1556*10^9)</f>
        <v>0.31773423997482114</v>
      </c>
      <c r="X1556" s="45">
        <f>VLOOKUP($A1556,'LNST năm'!$A$2:$I$2000,8,FALSE)</f>
        <v>1.6363603700018483E-3</v>
      </c>
      <c r="Y1556" s="45">
        <f>VLOOKUP($A1556,'LNST năm'!$A$2:$I$2000,9,FALSE)</f>
        <v>0.36370039953244682</v>
      </c>
      <c r="Z1556" s="46" t="e">
        <f>VLOOKUP($A1556,LNG!$A$2:$H$1999,9,FALSE)</f>
        <v>#REF!</v>
      </c>
      <c r="AA1556" s="162" t="e">
        <f>VLOOKUP($A1556,'GIÁ CP'!$A$2:$D$2000,4,FALSE)/Z1556</f>
        <v>#REF!</v>
      </c>
    </row>
    <row r="1557" spans="1:27" hidden="1">
      <c r="A1557" s="18" t="s">
        <v>506</v>
      </c>
      <c r="B1557" s="18" t="s">
        <v>2220</v>
      </c>
      <c r="C1557" s="154" t="str">
        <f>VLOOKUP(A1557,'GIÁ CP'!$K$2:$M$2000,3,FALSE)</f>
        <v xml:space="preserve">Khai khoáng </v>
      </c>
      <c r="D1557" s="43" t="e">
        <f>VLOOKUP($A1557,'Doanh thu'!$A$3:$Q$2000,9,FALSE)/1000000000</f>
        <v>#N/A</v>
      </c>
      <c r="E1557" s="43" t="e">
        <f>VLOOKUP($A1557,'Doanh thu'!$A$3:$Q$2000,10,FALSE)/1000000000</f>
        <v>#N/A</v>
      </c>
      <c r="F1557" s="43" t="e">
        <f>VLOOKUP($A1557,'Doanh thu'!$A$3:$Q$2000,11,FALSE)/1000000000</f>
        <v>#N/A</v>
      </c>
      <c r="G1557" s="43" t="e">
        <f>VLOOKUP($A1557,'Doanh thu'!$A$3:$Q$2000,12,FALSE)/1000000000</f>
        <v>#N/A</v>
      </c>
      <c r="H1557" s="43" t="e">
        <f>VLOOKUP($A1557,LNST!$A$3:$Q$1635,9,FALSE)/1000000000</f>
        <v>#N/A</v>
      </c>
      <c r="I1557" s="43" t="e">
        <f>VLOOKUP($A1557,LNST!$A$3:$Q$1635,10,FALSE)/1000000000</f>
        <v>#N/A</v>
      </c>
      <c r="J1557" s="43" t="e">
        <f>VLOOKUP($A1557,LNST!$A$3:$Q$1635,11,FALSE)/1000000000</f>
        <v>#N/A</v>
      </c>
      <c r="K1557" s="43" t="e">
        <f>VLOOKUP($A1557,LNST!$A$3:$Q$1635,12,FALSE)/1000000000</f>
        <v>#N/A</v>
      </c>
      <c r="L1557" s="45" t="e">
        <f>VLOOKUP($A1557,'Doanh thu'!$A$3:$Q$2000,14,FALSE)</f>
        <v>#N/A</v>
      </c>
      <c r="M1557" s="45" t="e">
        <f>VLOOKUP($A1557,'Doanh thu'!$A$3:$Q$2000,15,FALSE)</f>
        <v>#N/A</v>
      </c>
      <c r="N1557" s="45" t="e">
        <f>VLOOKUP($A1557,'Doanh thu'!$A$3:$Q$2000,16,FALSE)</f>
        <v>#N/A</v>
      </c>
      <c r="O1557" s="45" t="e">
        <f>VLOOKUP($A1557,'Doanh thu'!$A$3:$Q$2000,17,FALSE)</f>
        <v>#N/A</v>
      </c>
      <c r="P1557" s="45" t="e">
        <f>VLOOKUP($A1557,LNST!$A$3:$R$1635,14,FALSE)</f>
        <v>#N/A</v>
      </c>
      <c r="Q1557" s="45" t="e">
        <f>VLOOKUP($A1557,LNST!$A$3:$R$1635,15,FALSE)</f>
        <v>#N/A</v>
      </c>
      <c r="R1557" s="45" t="e">
        <f>VLOOKUP($A1557,LNST!$A$3:$R$1635,16,FALSE)</f>
        <v>#N/A</v>
      </c>
      <c r="S1557" s="45" t="e">
        <f>VLOOKUP($A1557,LNST!$A$3:$R$1635,17,FALSE)</f>
        <v>#N/A</v>
      </c>
      <c r="T1557" s="45" t="e">
        <f>VLOOKUP($A1557,LNG!$A$2:$H$1999,4,FALSE)/(D1557*10^9)</f>
        <v>#N/A</v>
      </c>
      <c r="U1557" s="45" t="e">
        <f>VLOOKUP($A1557,LNG!$A$2:$H$1999,5,FALSE)/(E1557*10^9)</f>
        <v>#N/A</v>
      </c>
      <c r="V1557" s="45" t="e">
        <f>VLOOKUP($A1557,LNG!$A$2:$H$1999,6,FALSE)/(F1557*10^9)</f>
        <v>#N/A</v>
      </c>
      <c r="W1557" s="45" t="e">
        <f>VLOOKUP($A1557,LNG!$A$2:$H$1999,7,FALSE)/(G1557*10^9)</f>
        <v>#N/A</v>
      </c>
      <c r="X1557" s="45" t="e">
        <f>VLOOKUP($A1557,'LNST năm'!$A$2:$I$2000,8,FALSE)</f>
        <v>#N/A</v>
      </c>
      <c r="Y1557" s="45" t="e">
        <f>VLOOKUP($A1557,'LNST năm'!$A$2:$I$2000,9,FALSE)</f>
        <v>#N/A</v>
      </c>
      <c r="Z1557" s="46" t="e">
        <f>VLOOKUP($A1557,LNG!$A$2:$H$1999,9,FALSE)</f>
        <v>#N/A</v>
      </c>
      <c r="AA1557" s="162" t="e">
        <f>VLOOKUP($A1557,'GIÁ CP'!$A$2:$D$2000,4,FALSE)/Z1557</f>
        <v>#N/A</v>
      </c>
    </row>
    <row r="1558" spans="1:27" hidden="1">
      <c r="A1558" s="18" t="s">
        <v>1179</v>
      </c>
      <c r="B1558" s="18" t="s">
        <v>2774</v>
      </c>
      <c r="C1558" s="154" t="str">
        <f>VLOOKUP(A1558,'GIÁ CP'!$K$2:$M$2000,3,FALSE)</f>
        <v xml:space="preserve">Xây dựng </v>
      </c>
      <c r="D1558" s="43">
        <f>VLOOKUP($A1558,'Doanh thu'!$A$3:$Q$2000,9,FALSE)/1000000000</f>
        <v>14.975501659000001</v>
      </c>
      <c r="E1558" s="43">
        <f>VLOOKUP($A1558,'Doanh thu'!$A$3:$Q$2000,10,FALSE)/1000000000</f>
        <v>20.471259666000002</v>
      </c>
      <c r="F1558" s="43">
        <f>VLOOKUP($A1558,'Doanh thu'!$A$3:$Q$2000,11,FALSE)/1000000000</f>
        <v>23.219852381999999</v>
      </c>
      <c r="G1558" s="43">
        <f>VLOOKUP($A1558,'Doanh thu'!$A$3:$Q$2000,12,FALSE)/1000000000</f>
        <v>14.526353759999999</v>
      </c>
      <c r="H1558" s="43">
        <f>VLOOKUP($A1558,LNST!$A$3:$Q$1635,9,FALSE)/1000000000</f>
        <v>6.3712224260000001</v>
      </c>
      <c r="I1558" s="43">
        <f>VLOOKUP($A1558,LNST!$A$3:$Q$1635,10,FALSE)/1000000000</f>
        <v>18.326812429</v>
      </c>
      <c r="J1558" s="43">
        <f>VLOOKUP($A1558,LNST!$A$3:$Q$1635,11,FALSE)/1000000000</f>
        <v>11.760956716000001</v>
      </c>
      <c r="K1558" s="43">
        <f>VLOOKUP($A1558,LNST!$A$3:$Q$1635,12,FALSE)/1000000000</f>
        <v>10.935416362</v>
      </c>
      <c r="L1558" s="45">
        <f>VLOOKUP($A1558,'Doanh thu'!$A$3:$Q$2000,14,FALSE)</f>
        <v>-0.12403062260947907</v>
      </c>
      <c r="M1558" s="45">
        <f>VLOOKUP($A1558,'Doanh thu'!$A$3:$Q$2000,15,FALSE)</f>
        <v>-1.0701326399500163E-2</v>
      </c>
      <c r="N1558" s="45">
        <f>VLOOKUP($A1558,'Doanh thu'!$A$3:$Q$2000,16,FALSE)</f>
        <v>5.9302443815804261E-2</v>
      </c>
      <c r="O1558" s="45">
        <f>VLOOKUP($A1558,'Doanh thu'!$A$3:$Q$2000,17,FALSE)</f>
        <v>-4.0127090032703939E-4</v>
      </c>
      <c r="P1558" s="45">
        <f>VLOOKUP($A1558,LNST!$A$3:$R$1635,14,FALSE)</f>
        <v>-0.4016603878565147</v>
      </c>
      <c r="Q1558" s="45">
        <f>VLOOKUP($A1558,LNST!$A$3:$R$1635,15,FALSE)</f>
        <v>1.494626741828982</v>
      </c>
      <c r="R1558" s="45">
        <f>VLOOKUP($A1558,LNST!$A$3:$R$1635,16,FALSE)</f>
        <v>1.279938852974182</v>
      </c>
      <c r="S1558" s="45">
        <f>VLOOKUP($A1558,LNST!$A$3:$R$1635,17,FALSE)</f>
        <v>0.57620206327767165</v>
      </c>
      <c r="T1558" s="45">
        <f>VLOOKUP($A1558,LNG!$A$2:$H$1999,4,FALSE)/(D1558*10^9)</f>
        <v>0.33484713475266958</v>
      </c>
      <c r="U1558" s="45">
        <f>VLOOKUP($A1558,LNG!$A$2:$H$1999,5,FALSE)/(E1558*10^9)</f>
        <v>0.12014187505446104</v>
      </c>
      <c r="V1558" s="45">
        <f>VLOOKUP($A1558,LNG!$A$2:$H$1999,6,FALSE)/(F1558*10^9)</f>
        <v>0.22199062449664111</v>
      </c>
      <c r="W1558" s="45">
        <f>VLOOKUP($A1558,LNG!$A$2:$H$1999,7,FALSE)/(G1558*10^9)</f>
        <v>0.5824359386935376</v>
      </c>
      <c r="X1558" s="45">
        <f>VLOOKUP($A1558,'LNST năm'!$A$2:$I$2000,8,FALSE)</f>
        <v>9.4274238596388546E-2</v>
      </c>
      <c r="Y1558" s="45">
        <f>VLOOKUP($A1558,'LNST năm'!$A$2:$I$2000,9,FALSE)</f>
        <v>7.7605508047480232E-3</v>
      </c>
      <c r="Z1558" s="46" t="e">
        <f>VLOOKUP($A1558,LNG!$A$2:$H$1999,9,FALSE)</f>
        <v>#REF!</v>
      </c>
      <c r="AA1558" s="162" t="e">
        <f>VLOOKUP($A1558,'GIÁ CP'!$A$2:$D$2000,4,FALSE)/Z1558</f>
        <v>#REF!</v>
      </c>
    </row>
    <row r="1559" spans="1:27" hidden="1">
      <c r="A1559" s="18" t="s">
        <v>146</v>
      </c>
      <c r="B1559" s="18" t="s">
        <v>1821</v>
      </c>
      <c r="C1559" s="154" t="str">
        <f>VLOOKUP(A1559,'GIÁ CP'!$K$2:$M$2000,3,FALSE)</f>
        <v xml:space="preserve">Sản xuất ô tô </v>
      </c>
      <c r="D1559" s="43">
        <f>VLOOKUP($A1559,'Doanh thu'!$A$3:$Q$2000,9,FALSE)/1000000000</f>
        <v>158.36042317299999</v>
      </c>
      <c r="E1559" s="43">
        <f>VLOOKUP($A1559,'Doanh thu'!$A$3:$Q$2000,10,FALSE)/1000000000</f>
        <v>184.58338810399999</v>
      </c>
      <c r="F1559" s="43">
        <f>VLOOKUP($A1559,'Doanh thu'!$A$3:$Q$2000,11,FALSE)/1000000000</f>
        <v>254.59328823600001</v>
      </c>
      <c r="G1559" s="43">
        <f>VLOOKUP($A1559,'Doanh thu'!$A$3:$Q$2000,12,FALSE)/1000000000</f>
        <v>215.76575017900001</v>
      </c>
      <c r="H1559" s="43">
        <f>VLOOKUP($A1559,LNST!$A$3:$Q$1635,9,FALSE)/1000000000</f>
        <v>4.6739046469999996</v>
      </c>
      <c r="I1559" s="43">
        <f>VLOOKUP($A1559,LNST!$A$3:$Q$1635,10,FALSE)/1000000000</f>
        <v>4.9067683449999997</v>
      </c>
      <c r="J1559" s="43">
        <f>VLOOKUP($A1559,LNST!$A$3:$Q$1635,11,FALSE)/1000000000</f>
        <v>11.541303663000001</v>
      </c>
      <c r="K1559" s="43">
        <f>VLOOKUP($A1559,LNST!$A$3:$Q$1635,12,FALSE)/1000000000</f>
        <v>6.2781370169999997</v>
      </c>
      <c r="L1559" s="45">
        <f>VLOOKUP($A1559,'Doanh thu'!$A$3:$Q$2000,14,FALSE)</f>
        <v>0.11287428184432306</v>
      </c>
      <c r="M1559" s="45">
        <f>VLOOKUP($A1559,'Doanh thu'!$A$3:$Q$2000,15,FALSE)</f>
        <v>0.36363943917592118</v>
      </c>
      <c r="N1559" s="45">
        <f>VLOOKUP($A1559,'Doanh thu'!$A$3:$Q$2000,16,FALSE)</f>
        <v>0.88474572939690654</v>
      </c>
      <c r="O1559" s="45">
        <f>VLOOKUP($A1559,'Doanh thu'!$A$3:$Q$2000,17,FALSE)</f>
        <v>1.3678824103538278</v>
      </c>
      <c r="P1559" s="45">
        <f>VLOOKUP($A1559,LNST!$A$3:$R$1635,14,FALSE)</f>
        <v>-0.56254153104867433</v>
      </c>
      <c r="Q1559" s="45">
        <f>VLOOKUP($A1559,LNST!$A$3:$R$1635,15,FALSE)</f>
        <v>-0.22467157235482077</v>
      </c>
      <c r="R1559" s="45">
        <f>VLOOKUP($A1559,LNST!$A$3:$R$1635,16,FALSE)</f>
        <v>2.2434348382036893</v>
      </c>
      <c r="S1559" s="45">
        <f>VLOOKUP($A1559,LNST!$A$3:$R$1635,17,FALSE)</f>
        <v>0.66390135688896601</v>
      </c>
      <c r="T1559" s="45">
        <f>VLOOKUP($A1559,LNG!$A$2:$H$1999,4,FALSE)/(D1559*10^9)</f>
        <v>7.5036109318922142E-2</v>
      </c>
      <c r="U1559" s="45">
        <f>VLOOKUP($A1559,LNG!$A$2:$H$1999,5,FALSE)/(E1559*10^9)</f>
        <v>8.8964202866119904E-2</v>
      </c>
      <c r="V1559" s="45">
        <f>VLOOKUP($A1559,LNG!$A$2:$H$1999,6,FALSE)/(F1559*10^9)</f>
        <v>6.3526306942576549E-2</v>
      </c>
      <c r="W1559" s="45">
        <f>VLOOKUP($A1559,LNG!$A$2:$H$1999,7,FALSE)/(G1559*10^9)</f>
        <v>0.10998342866888265</v>
      </c>
      <c r="X1559" s="45">
        <f>VLOOKUP($A1559,'LNST năm'!$A$2:$I$2000,8,FALSE)</f>
        <v>-1</v>
      </c>
      <c r="Y1559" s="45">
        <f>VLOOKUP($A1559,'LNST năm'!$A$2:$I$2000,9,FALSE)</f>
        <v>-1</v>
      </c>
      <c r="Z1559" s="46" t="e">
        <f>VLOOKUP($A1559,LNG!$A$2:$H$1999,9,FALSE)</f>
        <v>#REF!</v>
      </c>
      <c r="AA1559" s="162" t="e">
        <f>VLOOKUP($A1559,'GIÁ CP'!$A$2:$D$2000,4,FALSE)/Z1559</f>
        <v>#REF!</v>
      </c>
    </row>
    <row r="1560" spans="1:27" hidden="1">
      <c r="A1560" s="18" t="s">
        <v>1469</v>
      </c>
      <c r="B1560" s="18" t="s">
        <v>3270</v>
      </c>
      <c r="C1560" s="154" t="str">
        <f>VLOOKUP(A1560,'GIÁ CP'!$K$2:$M$2000,3,FALSE)</f>
        <v xml:space="preserve">Thiết bị điện </v>
      </c>
      <c r="D1560" s="43">
        <f>VLOOKUP($A1560,'Doanh thu'!$A$3:$Q$2000,9,FALSE)/1000000000</f>
        <v>716.38914142700003</v>
      </c>
      <c r="E1560" s="43">
        <f>VLOOKUP($A1560,'Doanh thu'!$A$3:$Q$2000,10,FALSE)/1000000000</f>
        <v>506.40579599199998</v>
      </c>
      <c r="F1560" s="43">
        <f>VLOOKUP($A1560,'Doanh thu'!$A$3:$Q$2000,11,FALSE)/1000000000</f>
        <v>1319.9325009690001</v>
      </c>
      <c r="G1560" s="43">
        <f>VLOOKUP($A1560,'Doanh thu'!$A$3:$Q$2000,12,FALSE)/1000000000</f>
        <v>395.11015466600003</v>
      </c>
      <c r="H1560" s="43">
        <f>VLOOKUP($A1560,LNST!$A$3:$Q$1635,9,FALSE)/1000000000</f>
        <v>73.382270554000002</v>
      </c>
      <c r="I1560" s="43">
        <f>VLOOKUP($A1560,LNST!$A$3:$Q$1635,10,FALSE)/1000000000</f>
        <v>28.324755371999998</v>
      </c>
      <c r="J1560" s="43">
        <f>VLOOKUP($A1560,LNST!$A$3:$Q$1635,11,FALSE)/1000000000</f>
        <v>101.55639463599999</v>
      </c>
      <c r="K1560" s="43">
        <f>VLOOKUP($A1560,LNST!$A$3:$Q$1635,12,FALSE)/1000000000</f>
        <v>15.959962491000001</v>
      </c>
      <c r="L1560" s="45">
        <f>VLOOKUP($A1560,'Doanh thu'!$A$3:$Q$2000,14,FALSE)</f>
        <v>0.78269887391802972</v>
      </c>
      <c r="M1560" s="45">
        <f>VLOOKUP($A1560,'Doanh thu'!$A$3:$Q$2000,15,FALSE)</f>
        <v>0.4291414345538514</v>
      </c>
      <c r="N1560" s="45">
        <f>VLOOKUP($A1560,'Doanh thu'!$A$3:$Q$2000,16,FALSE)</f>
        <v>7.7143520442810254E-2</v>
      </c>
      <c r="O1560" s="45">
        <f>VLOOKUP($A1560,'Doanh thu'!$A$3:$Q$2000,17,FALSE)</f>
        <v>6.423732571211746E-2</v>
      </c>
      <c r="P1560" s="45">
        <f>VLOOKUP($A1560,LNST!$A$3:$R$1635,14,FALSE)</f>
        <v>1.8745890780426782</v>
      </c>
      <c r="Q1560" s="45">
        <f>VLOOKUP($A1560,LNST!$A$3:$R$1635,15,FALSE)</f>
        <v>0.1111946228780023</v>
      </c>
      <c r="R1560" s="45">
        <f>VLOOKUP($A1560,LNST!$A$3:$R$1635,16,FALSE)</f>
        <v>0.23880953516083367</v>
      </c>
      <c r="S1560" s="45">
        <f>VLOOKUP($A1560,LNST!$A$3:$R$1635,17,FALSE)</f>
        <v>4.263656261977887E-2</v>
      </c>
      <c r="T1560" s="45">
        <f>VLOOKUP($A1560,LNG!$A$2:$H$1999,4,FALSE)/(D1560*10^9)</f>
        <v>7.5484548829541934E-2</v>
      </c>
      <c r="U1560" s="45">
        <f>VLOOKUP($A1560,LNG!$A$2:$H$1999,5,FALSE)/(E1560*10^9)</f>
        <v>0.25879352953549201</v>
      </c>
      <c r="V1560" s="45">
        <f>VLOOKUP($A1560,LNG!$A$2:$H$1999,6,FALSE)/(F1560*10^9)</f>
        <v>6.1717509393999871E-2</v>
      </c>
      <c r="W1560" s="45">
        <f>VLOOKUP($A1560,LNG!$A$2:$H$1999,7,FALSE)/(G1560*10^9)</f>
        <v>0.46636402773744345</v>
      </c>
      <c r="X1560" s="45">
        <f>VLOOKUP($A1560,'LNST năm'!$A$2:$I$2000,8,FALSE)</f>
        <v>-1</v>
      </c>
      <c r="Y1560" s="45">
        <f>VLOOKUP($A1560,'LNST năm'!$A$2:$I$2000,9,FALSE)</f>
        <v>-1</v>
      </c>
      <c r="Z1560" s="46" t="e">
        <f>VLOOKUP($A1560,LNG!$A$2:$H$1999,9,FALSE)</f>
        <v>#REF!</v>
      </c>
      <c r="AA1560" s="162" t="e">
        <f>VLOOKUP($A1560,'GIÁ CP'!$A$2:$D$2000,4,FALSE)/Z1560</f>
        <v>#REF!</v>
      </c>
    </row>
    <row r="1561" spans="1:27">
      <c r="A1561" s="18" t="s">
        <v>2609</v>
      </c>
      <c r="B1561" s="18" t="s">
        <v>2610</v>
      </c>
      <c r="C1561" s="154" t="str">
        <f>VLOOKUP(A1561,'GIÁ CP'!$K$2:$M$2000,3,FALSE)</f>
        <v xml:space="preserve">Nuôi trồng nông &amp; hải sản </v>
      </c>
      <c r="D1561" s="43">
        <f>VLOOKUP($A1561,'Doanh thu'!$A$3:$Q$2000,9,FALSE)/1000000000</f>
        <v>165.64143439399999</v>
      </c>
      <c r="E1561" s="43">
        <f>VLOOKUP($A1561,'Doanh thu'!$A$3:$Q$2000,10,FALSE)/1000000000</f>
        <v>157.53857089600001</v>
      </c>
      <c r="F1561" s="43">
        <f>VLOOKUP($A1561,'Doanh thu'!$A$3:$Q$2000,11,FALSE)/1000000000</f>
        <v>195.99832965799999</v>
      </c>
      <c r="G1561" s="43">
        <f>VLOOKUP($A1561,'Doanh thu'!$A$3:$Q$2000,12,FALSE)/1000000000</f>
        <v>213.699741147</v>
      </c>
      <c r="H1561" s="43">
        <f>VLOOKUP($A1561,LNST!$A$3:$Q$1635,9,FALSE)/1000000000</f>
        <v>51.491649514999999</v>
      </c>
      <c r="I1561" s="43">
        <f>VLOOKUP($A1561,LNST!$A$3:$Q$1635,10,FALSE)/1000000000</f>
        <v>25.654620126000001</v>
      </c>
      <c r="J1561" s="43">
        <f>VLOOKUP($A1561,LNST!$A$3:$Q$1635,11,FALSE)/1000000000</f>
        <v>18.050246229999999</v>
      </c>
      <c r="K1561" s="43">
        <f>VLOOKUP($A1561,LNST!$A$3:$Q$1635,12,FALSE)/1000000000</f>
        <v>43.835054597999999</v>
      </c>
      <c r="L1561" s="45">
        <f>VLOOKUP($A1561,'Doanh thu'!$A$3:$Q$2000,14,FALSE)</f>
        <v>1.2367917907064678E-2</v>
      </c>
      <c r="M1561" s="45">
        <f>VLOOKUP($A1561,'Doanh thu'!$A$3:$Q$2000,15,FALSE)</f>
        <v>0.12757744034497809</v>
      </c>
      <c r="N1561" s="45">
        <f>VLOOKUP($A1561,'Doanh thu'!$A$3:$Q$2000,16,FALSE)</f>
        <v>-2.9800514563834855E-4</v>
      </c>
      <c r="O1561" s="45">
        <f>VLOOKUP($A1561,'Doanh thu'!$A$3:$Q$2000,17,FALSE)</f>
        <v>0.1678248729564675</v>
      </c>
      <c r="P1561" s="45">
        <f>VLOOKUP($A1561,LNST!$A$3:$R$1635,14,FALSE)</f>
        <v>0.20259664574719549</v>
      </c>
      <c r="Q1561" s="45">
        <f>VLOOKUP($A1561,LNST!$A$3:$R$1635,15,FALSE)</f>
        <v>0.20196913373787839</v>
      </c>
      <c r="R1561" s="45">
        <f>VLOOKUP($A1561,LNST!$A$3:$R$1635,16,FALSE)</f>
        <v>-0.27830931221353078</v>
      </c>
      <c r="S1561" s="45">
        <f>VLOOKUP($A1561,LNST!$A$3:$R$1635,17,FALSE)</f>
        <v>0.19314614255839088</v>
      </c>
      <c r="T1561" s="45">
        <f>VLOOKUP($A1561,LNG!$A$2:$H$1999,4,FALSE)/(D1561*10^9)</f>
        <v>0.35809778853345037</v>
      </c>
      <c r="U1561" s="45">
        <f>VLOOKUP($A1561,LNG!$A$2:$H$1999,5,FALSE)/(E1561*10^9)</f>
        <v>0.41418544339262342</v>
      </c>
      <c r="V1561" s="45">
        <f>VLOOKUP($A1561,LNG!$A$2:$H$1999,6,FALSE)/(F1561*10^9)</f>
        <v>0.21578576546952585</v>
      </c>
      <c r="W1561" s="45">
        <f>VLOOKUP($A1561,LNG!$A$2:$H$1999,7,FALSE)/(G1561*10^9)</f>
        <v>0.18050261898757339</v>
      </c>
      <c r="X1561" s="45">
        <f>VLOOKUP($A1561,'LNST năm'!$A$2:$I$2000,8,FALSE)</f>
        <v>0.1266012142168752</v>
      </c>
      <c r="Y1561" s="45">
        <f>VLOOKUP($A1561,'LNST năm'!$A$2:$I$2000,9,FALSE)</f>
        <v>0.12178797919423179</v>
      </c>
      <c r="Z1561" s="46" t="e">
        <f>VLOOKUP($A1561,LNG!$A$2:$H$1999,9,FALSE)</f>
        <v>#REF!</v>
      </c>
      <c r="AA1561" s="162" t="e">
        <f>VLOOKUP($A1561,'GIÁ CP'!$A$2:$D$2000,4,FALSE)/Z1561</f>
        <v>#REF!</v>
      </c>
    </row>
    <row r="1562" spans="1:27" hidden="1">
      <c r="A1562" s="18" t="s">
        <v>557</v>
      </c>
      <c r="B1562" s="18" t="s">
        <v>2281</v>
      </c>
      <c r="C1562" s="154" t="str">
        <f>VLOOKUP(A1562,'GIÁ CP'!$K$2:$M$2000,3,FALSE)</f>
        <v xml:space="preserve">Bảo hiểm phi nhân thọ </v>
      </c>
      <c r="D1562" s="43">
        <f>VLOOKUP($A1562,'Doanh thu'!$A$3:$Q$2000,9,FALSE)/1000000000</f>
        <v>791.55339564799999</v>
      </c>
      <c r="E1562" s="43">
        <f>VLOOKUP($A1562,'Doanh thu'!$A$3:$Q$2000,10,FALSE)/1000000000</f>
        <v>759.19562960300004</v>
      </c>
      <c r="F1562" s="43">
        <f>VLOOKUP($A1562,'Doanh thu'!$A$3:$Q$2000,11,FALSE)/1000000000</f>
        <v>878.57929743499994</v>
      </c>
      <c r="G1562" s="43">
        <f>VLOOKUP($A1562,'Doanh thu'!$A$3:$Q$2000,12,FALSE)/1000000000</f>
        <v>899.33628541999997</v>
      </c>
      <c r="H1562" s="43">
        <f>VLOOKUP($A1562,LNST!$A$3:$Q$1635,9,FALSE)/1000000000</f>
        <v>87.327890601999997</v>
      </c>
      <c r="I1562" s="43">
        <f>VLOOKUP($A1562,LNST!$A$3:$Q$1635,10,FALSE)/1000000000</f>
        <v>74.947137901000005</v>
      </c>
      <c r="J1562" s="43">
        <f>VLOOKUP($A1562,LNST!$A$3:$Q$1635,11,FALSE)/1000000000</f>
        <v>59.380711183000003</v>
      </c>
      <c r="K1562" s="43">
        <f>VLOOKUP($A1562,LNST!$A$3:$Q$1635,12,FALSE)/1000000000</f>
        <v>66.451723337000004</v>
      </c>
      <c r="L1562" s="45">
        <f>VLOOKUP($A1562,'Doanh thu'!$A$3:$Q$2000,14,FALSE)</f>
        <v>-0.20560489384541225</v>
      </c>
      <c r="M1562" s="45">
        <f>VLOOKUP($A1562,'Doanh thu'!$A$3:$Q$2000,15,FALSE)</f>
        <v>-0.13137319360043098</v>
      </c>
      <c r="N1562" s="45">
        <f>VLOOKUP($A1562,'Doanh thu'!$A$3:$Q$2000,16,FALSE)</f>
        <v>-5.9408492052023809E-2</v>
      </c>
      <c r="O1562" s="45">
        <f>VLOOKUP($A1562,'Doanh thu'!$A$3:$Q$2000,17,FALSE)</f>
        <v>4.1888278610173815E-2</v>
      </c>
      <c r="P1562" s="45">
        <f>VLOOKUP($A1562,LNST!$A$3:$R$1635,14,FALSE)</f>
        <v>-0.36809767586248793</v>
      </c>
      <c r="Q1562" s="45">
        <f>VLOOKUP($A1562,LNST!$A$3:$R$1635,15,FALSE)</f>
        <v>0.61520901106419812</v>
      </c>
      <c r="R1562" s="45">
        <f>VLOOKUP($A1562,LNST!$A$3:$R$1635,16,FALSE)</f>
        <v>-0.1344461488073013</v>
      </c>
      <c r="S1562" s="45">
        <f>VLOOKUP($A1562,LNST!$A$3:$R$1635,17,FALSE)</f>
        <v>-4.7973618773357853E-2</v>
      </c>
      <c r="T1562" s="45">
        <f>VLOOKUP($A1562,LNG!$A$2:$H$1999,4,FALSE)/(D1562*10^9)</f>
        <v>6.3939681491186187E-2</v>
      </c>
      <c r="U1562" s="45">
        <f>VLOOKUP($A1562,LNG!$A$2:$H$1999,5,FALSE)/(E1562*10^9)</f>
        <v>0.19368912598047303</v>
      </c>
      <c r="V1562" s="45">
        <f>VLOOKUP($A1562,LNG!$A$2:$H$1999,6,FALSE)/(F1562*10^9)</f>
        <v>6.3013050580213392E-2</v>
      </c>
      <c r="W1562" s="45">
        <f>VLOOKUP($A1562,LNG!$A$2:$H$1999,7,FALSE)/(G1562*10^9)</f>
        <v>0.21367269914530077</v>
      </c>
      <c r="X1562" s="45">
        <f>VLOOKUP($A1562,'LNST năm'!$A$2:$I$2000,8,FALSE)</f>
        <v>-9.3634767664557736E-2</v>
      </c>
      <c r="Y1562" s="45">
        <f>VLOOKUP($A1562,'LNST năm'!$A$2:$I$2000,9,FALSE)</f>
        <v>0.41601598636077242</v>
      </c>
      <c r="Z1562" s="46" t="e">
        <f>VLOOKUP($A1562,LNG!$A$2:$H$1999,9,FALSE)</f>
        <v>#REF!</v>
      </c>
      <c r="AA1562" s="162" t="e">
        <f>VLOOKUP($A1562,'GIÁ CP'!$A$2:$D$2000,4,FALSE)/Z1562</f>
        <v>#REF!</v>
      </c>
    </row>
    <row r="1563" spans="1:27" hidden="1">
      <c r="A1563" s="18" t="s">
        <v>674</v>
      </c>
      <c r="B1563" s="18" t="s">
        <v>2387</v>
      </c>
      <c r="C1563" s="154" t="str">
        <f>VLOOKUP(A1563,'GIÁ CP'!$K$2:$M$2000,3,FALSE)</f>
        <v xml:space="preserve">Xây dựng </v>
      </c>
      <c r="D1563" s="43">
        <f>VLOOKUP($A1563,'Doanh thu'!$A$3:$Q$2000,9,FALSE)/1000000000</f>
        <v>5.8231878569999997</v>
      </c>
      <c r="E1563" s="43">
        <f>VLOOKUP($A1563,'Doanh thu'!$A$3:$Q$2000,10,FALSE)/1000000000</f>
        <v>2.517093536</v>
      </c>
      <c r="F1563" s="43">
        <f>VLOOKUP($A1563,'Doanh thu'!$A$3:$Q$2000,11,FALSE)/1000000000</f>
        <v>4.1880923640000001</v>
      </c>
      <c r="G1563" s="43">
        <f>VLOOKUP($A1563,'Doanh thu'!$A$3:$Q$2000,12,FALSE)/1000000000</f>
        <v>0</v>
      </c>
      <c r="H1563" s="43">
        <f>VLOOKUP($A1563,LNST!$A$3:$Q$1635,9,FALSE)/1000000000</f>
        <v>-0.335918999</v>
      </c>
      <c r="I1563" s="43">
        <f>VLOOKUP($A1563,LNST!$A$3:$Q$1635,10,FALSE)/1000000000</f>
        <v>-1.4193657879999999</v>
      </c>
      <c r="J1563" s="43">
        <f>VLOOKUP($A1563,LNST!$A$3:$Q$1635,11,FALSE)/1000000000</f>
        <v>5.659645072</v>
      </c>
      <c r="K1563" s="43">
        <f>VLOOKUP($A1563,LNST!$A$3:$Q$1635,12,FALSE)/1000000000</f>
        <v>-1.1042835600000001</v>
      </c>
      <c r="L1563" s="45" t="e">
        <f>VLOOKUP($A1563,'Doanh thu'!$A$3:$Q$2000,14,FALSE)</f>
        <v>#DIV/0!</v>
      </c>
      <c r="M1563" s="45">
        <f>VLOOKUP($A1563,'Doanh thu'!$A$3:$Q$2000,15,FALSE)</f>
        <v>23.513622908028236</v>
      </c>
      <c r="N1563" s="45" t="e">
        <f>VLOOKUP($A1563,'Doanh thu'!$A$3:$Q$2000,16,FALSE)</f>
        <v>#DIV/0!</v>
      </c>
      <c r="O1563" s="45" t="e">
        <f>VLOOKUP($A1563,'Doanh thu'!$A$3:$Q$2000,17,FALSE)</f>
        <v>#DIV/0!</v>
      </c>
      <c r="P1563" s="45">
        <f>VLOOKUP($A1563,LNST!$A$3:$R$1635,14,FALSE)</f>
        <v>0.79103906387670075</v>
      </c>
      <c r="Q1563" s="45">
        <f>VLOOKUP($A1563,LNST!$A$3:$R$1635,15,FALSE)</f>
        <v>-3.7276571769978952</v>
      </c>
      <c r="R1563" s="45">
        <f>VLOOKUP($A1563,LNST!$A$3:$R$1635,16,FALSE)</f>
        <v>1.0456940972415476</v>
      </c>
      <c r="S1563" s="45">
        <f>VLOOKUP($A1563,LNST!$A$3:$R$1635,17,FALSE)</f>
        <v>-3.5768700245924943</v>
      </c>
      <c r="T1563" s="45">
        <f>VLOOKUP($A1563,LNG!$A$2:$H$1999,4,FALSE)/(D1563*10^9)</f>
        <v>0</v>
      </c>
      <c r="U1563" s="45">
        <f>VLOOKUP($A1563,LNG!$A$2:$H$1999,5,FALSE)/(E1563*10^9)</f>
        <v>0.29205909215763048</v>
      </c>
      <c r="V1563" s="45">
        <f>VLOOKUP($A1563,LNG!$A$2:$H$1999,6,FALSE)/(F1563*10^9)</f>
        <v>8.778368718899629E-3</v>
      </c>
      <c r="W1563" s="45" t="e">
        <f>VLOOKUP($A1563,LNG!$A$2:$H$1999,7,FALSE)/(G1563*10^9)</f>
        <v>#DIV/0!</v>
      </c>
      <c r="X1563" s="45">
        <f>VLOOKUP($A1563,'LNST năm'!$A$2:$I$2000,8,FALSE)</f>
        <v>6.4244585551582647</v>
      </c>
      <c r="Y1563" s="45">
        <f>VLOOKUP($A1563,'LNST năm'!$A$2:$I$2000,9,FALSE)</f>
        <v>0.39952100471490914</v>
      </c>
      <c r="Z1563" s="46" t="e">
        <f>VLOOKUP($A1563,LNG!$A$2:$H$1999,9,FALSE)</f>
        <v>#REF!</v>
      </c>
      <c r="AA1563" s="162" t="e">
        <f>VLOOKUP($A1563,'GIÁ CP'!$A$2:$D$2000,4,FALSE)/Z1563</f>
        <v>#REF!</v>
      </c>
    </row>
    <row r="1564" spans="1:27" hidden="1">
      <c r="A1564" s="18" t="s">
        <v>164</v>
      </c>
      <c r="B1564" s="18" t="s">
        <v>1842</v>
      </c>
      <c r="C1564" s="154" t="str">
        <f>VLOOKUP(A1564,'GIÁ CP'!$K$2:$M$2000,3,FALSE)</f>
        <v xml:space="preserve">Bất động sản </v>
      </c>
      <c r="D1564" s="43">
        <f>VLOOKUP($A1564,'Doanh thu'!$A$3:$Q$2000,9,FALSE)/1000000000</f>
        <v>1049.3265329999999</v>
      </c>
      <c r="E1564" s="43">
        <f>VLOOKUP($A1564,'Doanh thu'!$A$3:$Q$2000,10,FALSE)/1000000000</f>
        <v>1098.2441940000001</v>
      </c>
      <c r="F1564" s="43">
        <f>VLOOKUP($A1564,'Doanh thu'!$A$3:$Q$2000,11,FALSE)/1000000000</f>
        <v>1793.6488609999999</v>
      </c>
      <c r="G1564" s="43">
        <f>VLOOKUP($A1564,'Doanh thu'!$A$3:$Q$2000,12,FALSE)/1000000000</f>
        <v>281.36122799999998</v>
      </c>
      <c r="H1564" s="43">
        <f>VLOOKUP($A1564,LNST!$A$3:$Q$1635,9,FALSE)/1000000000</f>
        <v>199.03467499999999</v>
      </c>
      <c r="I1564" s="43">
        <f>VLOOKUP($A1564,LNST!$A$3:$Q$1635,10,FALSE)/1000000000</f>
        <v>235.76495299999999</v>
      </c>
      <c r="J1564" s="43">
        <f>VLOOKUP($A1564,LNST!$A$3:$Q$1635,11,FALSE)/1000000000</f>
        <v>488.726585</v>
      </c>
      <c r="K1564" s="43">
        <f>VLOOKUP($A1564,LNST!$A$3:$Q$1635,12,FALSE)/1000000000</f>
        <v>281.38545099999999</v>
      </c>
      <c r="L1564" s="45">
        <f>VLOOKUP($A1564,'Doanh thu'!$A$3:$Q$2000,14,FALSE)</f>
        <v>0.6280284067125943</v>
      </c>
      <c r="M1564" s="45">
        <f>VLOOKUP($A1564,'Doanh thu'!$A$3:$Q$2000,15,FALSE)</f>
        <v>3.3485213379338274</v>
      </c>
      <c r="N1564" s="45">
        <f>VLOOKUP($A1564,'Doanh thu'!$A$3:$Q$2000,16,FALSE)</f>
        <v>-0.12399365358505345</v>
      </c>
      <c r="O1564" s="45">
        <f>VLOOKUP($A1564,'Doanh thu'!$A$3:$Q$2000,17,FALSE)</f>
        <v>-0.6036526410791605</v>
      </c>
      <c r="P1564" s="45">
        <f>VLOOKUP($A1564,LNST!$A$3:$R$1635,14,FALSE)</f>
        <v>-0.28540843944225425</v>
      </c>
      <c r="Q1564" s="45">
        <f>VLOOKUP($A1564,LNST!$A$3:$R$1635,15,FALSE)</f>
        <v>2.3510079036130742</v>
      </c>
      <c r="R1564" s="45">
        <f>VLOOKUP($A1564,LNST!$A$3:$R$1635,16,FALSE)</f>
        <v>0.22744129200429367</v>
      </c>
      <c r="S1564" s="45">
        <f>VLOOKUP($A1564,LNST!$A$3:$R$1635,17,FALSE)</f>
        <v>1.3074741599349078</v>
      </c>
      <c r="T1564" s="45">
        <f>VLOOKUP($A1564,LNG!$A$2:$H$1999,4,FALSE)/(D1564*10^9)</f>
        <v>0.29227042713118934</v>
      </c>
      <c r="U1564" s="45">
        <f>VLOOKUP($A1564,LNG!$A$2:$H$1999,5,FALSE)/(E1564*10^9)</f>
        <v>0.36763290551026573</v>
      </c>
      <c r="V1564" s="45">
        <f>VLOOKUP($A1564,LNG!$A$2:$H$1999,6,FALSE)/(F1564*10^9)</f>
        <v>0.43248234861728602</v>
      </c>
      <c r="W1564" s="45">
        <f>VLOOKUP($A1564,LNG!$A$2:$H$1999,7,FALSE)/(G1564*10^9)</f>
        <v>4.5044530940133658</v>
      </c>
      <c r="X1564" s="45">
        <f>VLOOKUP($A1564,'LNST năm'!$A$2:$I$2000,8,FALSE)</f>
        <v>0.29896580308181764</v>
      </c>
      <c r="Y1564" s="45">
        <f>VLOOKUP($A1564,'LNST năm'!$A$2:$I$2000,9,FALSE)</f>
        <v>-1.5424446465224673E-2</v>
      </c>
      <c r="Z1564" s="46" t="e">
        <f>VLOOKUP($A1564,LNG!$A$2:$H$1999,9,FALSE)</f>
        <v>#REF!</v>
      </c>
      <c r="AA1564" s="162" t="e">
        <f>VLOOKUP($A1564,'GIÁ CP'!$A$2:$D$2000,4,FALSE)/Z1564</f>
        <v>#REF!</v>
      </c>
    </row>
    <row r="1565" spans="1:27" hidden="1">
      <c r="A1565" s="18" t="s">
        <v>303</v>
      </c>
      <c r="B1565" s="18" t="s">
        <v>1997</v>
      </c>
      <c r="C1565" s="154" t="str">
        <f>VLOOKUP(A1565,'GIÁ CP'!$K$2:$M$2000,3,FALSE)</f>
        <v xml:space="preserve">Nhựa, cao su &amp; sợi </v>
      </c>
      <c r="D1565" s="43">
        <f>VLOOKUP($A1565,'Doanh thu'!$A$3:$Q$2000,9,FALSE)/1000000000</f>
        <v>24.067709264000001</v>
      </c>
      <c r="E1565" s="43">
        <f>VLOOKUP($A1565,'Doanh thu'!$A$3:$Q$2000,10,FALSE)/1000000000</f>
        <v>50.337009258000002</v>
      </c>
      <c r="F1565" s="43">
        <f>VLOOKUP($A1565,'Doanh thu'!$A$3:$Q$2000,11,FALSE)/1000000000</f>
        <v>58.235623834000002</v>
      </c>
      <c r="G1565" s="43">
        <f>VLOOKUP($A1565,'Doanh thu'!$A$3:$Q$2000,12,FALSE)/1000000000</f>
        <v>38.926152285000001</v>
      </c>
      <c r="H1565" s="43">
        <f>VLOOKUP($A1565,LNST!$A$3:$Q$1635,9,FALSE)/1000000000</f>
        <v>32.346503274</v>
      </c>
      <c r="I1565" s="43">
        <f>VLOOKUP($A1565,LNST!$A$3:$Q$1635,10,FALSE)/1000000000</f>
        <v>4.1364495960000003</v>
      </c>
      <c r="J1565" s="43">
        <f>VLOOKUP($A1565,LNST!$A$3:$Q$1635,11,FALSE)/1000000000</f>
        <v>5.7756998839999998</v>
      </c>
      <c r="K1565" s="43">
        <f>VLOOKUP($A1565,LNST!$A$3:$Q$1635,12,FALSE)/1000000000</f>
        <v>11.611150152</v>
      </c>
      <c r="L1565" s="45">
        <f>VLOOKUP($A1565,'Doanh thu'!$A$3:$Q$2000,14,FALSE)</f>
        <v>0.11296018432491758</v>
      </c>
      <c r="M1565" s="45">
        <f>VLOOKUP($A1565,'Doanh thu'!$A$3:$Q$2000,15,FALSE)</f>
        <v>0.27585342489415743</v>
      </c>
      <c r="N1565" s="45">
        <f>VLOOKUP($A1565,'Doanh thu'!$A$3:$Q$2000,16,FALSE)</f>
        <v>0.36655435771817974</v>
      </c>
      <c r="O1565" s="45">
        <f>VLOOKUP($A1565,'Doanh thu'!$A$3:$Q$2000,17,FALSE)</f>
        <v>0.16731815949375303</v>
      </c>
      <c r="P1565" s="45">
        <f>VLOOKUP($A1565,LNST!$A$3:$R$1635,14,FALSE)</f>
        <v>2.0229266675154918</v>
      </c>
      <c r="Q1565" s="45">
        <f>VLOOKUP($A1565,LNST!$A$3:$R$1635,15,FALSE)</f>
        <v>-0.6877991119641732</v>
      </c>
      <c r="R1565" s="45">
        <f>VLOOKUP($A1565,LNST!$A$3:$R$1635,16,FALSE)</f>
        <v>-0.53393259787305658</v>
      </c>
      <c r="S1565" s="45">
        <f>VLOOKUP($A1565,LNST!$A$3:$R$1635,17,FALSE)</f>
        <v>0.66187020767927618</v>
      </c>
      <c r="T1565" s="45">
        <f>VLOOKUP($A1565,LNG!$A$2:$H$1999,4,FALSE)/(D1565*10^9)</f>
        <v>0.49616684292684249</v>
      </c>
      <c r="U1565" s="45">
        <f>VLOOKUP($A1565,LNG!$A$2:$H$1999,5,FALSE)/(E1565*10^9)</f>
        <v>0.16260251974940645</v>
      </c>
      <c r="V1565" s="45">
        <f>VLOOKUP($A1565,LNG!$A$2:$H$1999,6,FALSE)/(F1565*10^9)</f>
        <v>0.14658341374229711</v>
      </c>
      <c r="W1565" s="45">
        <f>VLOOKUP($A1565,LNG!$A$2:$H$1999,7,FALSE)/(G1565*10^9)</f>
        <v>0.35699232018251353</v>
      </c>
      <c r="X1565" s="45">
        <f>VLOOKUP($A1565,'LNST năm'!$A$2:$I$2000,8,FALSE)</f>
        <v>0.22864507691293862</v>
      </c>
      <c r="Y1565" s="45">
        <f>VLOOKUP($A1565,'LNST năm'!$A$2:$I$2000,9,FALSE)</f>
        <v>-1.399485327254768E-2</v>
      </c>
      <c r="Z1565" s="46" t="e">
        <f>VLOOKUP($A1565,LNG!$A$2:$H$1999,9,FALSE)</f>
        <v>#REF!</v>
      </c>
      <c r="AA1565" s="162" t="e">
        <f>VLOOKUP($A1565,'GIÁ CP'!$A$2:$D$2000,4,FALSE)/Z1565</f>
        <v>#REF!</v>
      </c>
    </row>
    <row r="1566" spans="1:27" hidden="1">
      <c r="A1566" s="18" t="s">
        <v>1046</v>
      </c>
      <c r="B1566" s="18" t="s">
        <v>2559</v>
      </c>
      <c r="C1566" s="154" t="str">
        <f>VLOOKUP(A1566,'GIÁ CP'!$K$2:$M$2000,3,FALSE)</f>
        <v xml:space="preserve">Kho bãi, hậu cần và bảo dưỡng </v>
      </c>
      <c r="D1566" s="43">
        <f>VLOOKUP($A1566,'Doanh thu'!$A$3:$Q$2000,9,FALSE)/1000000000</f>
        <v>59.296086752999997</v>
      </c>
      <c r="E1566" s="43">
        <f>VLOOKUP($A1566,'Doanh thu'!$A$3:$Q$2000,10,FALSE)/1000000000</f>
        <v>72.087104666000002</v>
      </c>
      <c r="F1566" s="43">
        <f>VLOOKUP($A1566,'Doanh thu'!$A$3:$Q$2000,11,FALSE)/1000000000</f>
        <v>80.074860846000007</v>
      </c>
      <c r="G1566" s="43">
        <f>VLOOKUP($A1566,'Doanh thu'!$A$3:$Q$2000,12,FALSE)/1000000000</f>
        <v>93.920370468000002</v>
      </c>
      <c r="H1566" s="43">
        <f>VLOOKUP($A1566,LNST!$A$3:$Q$1635,9,FALSE)/1000000000</f>
        <v>5.3788055860000004</v>
      </c>
      <c r="I1566" s="43">
        <f>VLOOKUP($A1566,LNST!$A$3:$Q$1635,10,FALSE)/1000000000</f>
        <v>7.052850844</v>
      </c>
      <c r="J1566" s="43">
        <f>VLOOKUP($A1566,LNST!$A$3:$Q$1635,11,FALSE)/1000000000</f>
        <v>10.862134470000001</v>
      </c>
      <c r="K1566" s="43">
        <f>VLOOKUP($A1566,LNST!$A$3:$Q$1635,12,FALSE)/1000000000</f>
        <v>10.717991683999999</v>
      </c>
      <c r="L1566" s="45">
        <f>VLOOKUP($A1566,'Doanh thu'!$A$3:$Q$2000,14,FALSE)</f>
        <v>0.22853798755065996</v>
      </c>
      <c r="M1566" s="45">
        <f>VLOOKUP($A1566,'Doanh thu'!$A$3:$Q$2000,15,FALSE)</f>
        <v>0.56941925499663448</v>
      </c>
      <c r="N1566" s="45">
        <f>VLOOKUP($A1566,'Doanh thu'!$A$3:$Q$2000,16,FALSE)</f>
        <v>0.75299021296625868</v>
      </c>
      <c r="O1566" s="45">
        <f>VLOOKUP($A1566,'Doanh thu'!$A$3:$Q$2000,17,FALSE)</f>
        <v>0.99362912806159864</v>
      </c>
      <c r="P1566" s="45">
        <f>VLOOKUP($A1566,LNST!$A$3:$R$1635,14,FALSE)</f>
        <v>0.16919958287363551</v>
      </c>
      <c r="Q1566" s="45">
        <f>VLOOKUP($A1566,LNST!$A$3:$R$1635,15,FALSE)</f>
        <v>0.71621678645253384</v>
      </c>
      <c r="R1566" s="45">
        <f>VLOOKUP($A1566,LNST!$A$3:$R$1635,16,FALSE)</f>
        <v>1.8478549927440648</v>
      </c>
      <c r="S1566" s="45">
        <f>VLOOKUP($A1566,LNST!$A$3:$R$1635,17,FALSE)</f>
        <v>1.1151969565131652</v>
      </c>
      <c r="T1566" s="45">
        <f>VLOOKUP($A1566,LNG!$A$2:$H$1999,4,FALSE)/(D1566*10^9)</f>
        <v>0.23598914815895558</v>
      </c>
      <c r="U1566" s="45">
        <f>VLOOKUP($A1566,LNG!$A$2:$H$1999,5,FALSE)/(E1566*10^9)</f>
        <v>0.24821196323396252</v>
      </c>
      <c r="V1566" s="45">
        <f>VLOOKUP($A1566,LNG!$A$2:$H$1999,6,FALSE)/(F1566*10^9)</f>
        <v>0.24971798340625992</v>
      </c>
      <c r="W1566" s="45">
        <f>VLOOKUP($A1566,LNG!$A$2:$H$1999,7,FALSE)/(G1566*10^9)</f>
        <v>0.29949543908138493</v>
      </c>
      <c r="X1566" s="45">
        <f>VLOOKUP($A1566,'LNST năm'!$A$2:$I$2000,8,FALSE)</f>
        <v>0.73514682809868637</v>
      </c>
      <c r="Y1566" s="45">
        <f>VLOOKUP($A1566,'LNST năm'!$A$2:$I$2000,9,FALSE)</f>
        <v>0.25239195680872095</v>
      </c>
      <c r="Z1566" s="46" t="e">
        <f>VLOOKUP($A1566,LNG!$A$2:$H$1999,9,FALSE)</f>
        <v>#REF!</v>
      </c>
      <c r="AA1566" s="162" t="e">
        <f>VLOOKUP($A1566,'GIÁ CP'!$A$2:$D$2000,4,FALSE)/Z1566</f>
        <v>#REF!</v>
      </c>
    </row>
    <row r="1567" spans="1:27" hidden="1">
      <c r="A1567" s="18" t="s">
        <v>528</v>
      </c>
      <c r="B1567" s="18" t="s">
        <v>2242</v>
      </c>
      <c r="C1567" s="154" t="str">
        <f>VLOOKUP(A1567,'GIÁ CP'!$K$2:$M$2000,3,FALSE)</f>
        <v xml:space="preserve">Ngân hàng </v>
      </c>
      <c r="D1567" s="43">
        <f>VLOOKUP($A1567,'Doanh thu'!$A$3:$Q$2000,9,FALSE)/1000000000</f>
        <v>0</v>
      </c>
      <c r="E1567" s="43">
        <f>VLOOKUP($A1567,'Doanh thu'!$A$3:$Q$2000,10,FALSE)/1000000000</f>
        <v>0</v>
      </c>
      <c r="F1567" s="43">
        <f>VLOOKUP($A1567,'Doanh thu'!$A$3:$Q$2000,11,FALSE)/1000000000</f>
        <v>0</v>
      </c>
      <c r="G1567" s="43">
        <f>VLOOKUP($A1567,'Doanh thu'!$A$3:$Q$2000,12,FALSE)/1000000000</f>
        <v>0</v>
      </c>
      <c r="H1567" s="43">
        <f>VLOOKUP($A1567,LNST!$A$3:$Q$1635,9,FALSE)/1000000000</f>
        <v>311.464</v>
      </c>
      <c r="I1567" s="43">
        <f>VLOOKUP($A1567,LNST!$A$3:$Q$1635,10,FALSE)/1000000000</f>
        <v>189.822</v>
      </c>
      <c r="J1567" s="43">
        <f>VLOOKUP($A1567,LNST!$A$3:$Q$1635,11,FALSE)/1000000000</f>
        <v>-651.97500000000002</v>
      </c>
      <c r="K1567" s="43">
        <f>VLOOKUP($A1567,LNST!$A$3:$Q$1635,12,FALSE)/1000000000</f>
        <v>216.04499999999999</v>
      </c>
      <c r="L1567" s="45" t="e">
        <f>VLOOKUP($A1567,'Doanh thu'!$A$3:$Q$2000,14,FALSE)</f>
        <v>#DIV/0!</v>
      </c>
      <c r="M1567" s="45" t="e">
        <f>VLOOKUP($A1567,'Doanh thu'!$A$3:$Q$2000,15,FALSE)</f>
        <v>#DIV/0!</v>
      </c>
      <c r="N1567" s="45" t="e">
        <f>VLOOKUP($A1567,'Doanh thu'!$A$3:$Q$2000,16,FALSE)</f>
        <v>#DIV/0!</v>
      </c>
      <c r="O1567" s="45" t="e">
        <f>VLOOKUP($A1567,'Doanh thu'!$A$3:$Q$2000,17,FALSE)</f>
        <v>#DIV/0!</v>
      </c>
      <c r="P1567" s="45">
        <f>VLOOKUP($A1567,LNST!$A$3:$R$1635,14,FALSE)</f>
        <v>5.4973611198030747</v>
      </c>
      <c r="Q1567" s="45">
        <f>VLOOKUP($A1567,LNST!$A$3:$R$1635,15,FALSE)</f>
        <v>3.9013679786014519</v>
      </c>
      <c r="R1567" s="45">
        <f>VLOOKUP($A1567,LNST!$A$3:$R$1635,16,FALSE)</f>
        <v>0.87139393607047255</v>
      </c>
      <c r="S1567" s="45">
        <f>VLOOKUP($A1567,LNST!$A$3:$R$1635,17,FALSE)</f>
        <v>0.43297273275982145</v>
      </c>
      <c r="T1567" s="45" t="e">
        <f>VLOOKUP($A1567,LNG!$A$2:$H$1999,4,FALSE)/(D1567*10^9)</f>
        <v>#DIV/0!</v>
      </c>
      <c r="U1567" s="45" t="e">
        <f>VLOOKUP($A1567,LNG!$A$2:$H$1999,5,FALSE)/(E1567*10^9)</f>
        <v>#DIV/0!</v>
      </c>
      <c r="V1567" s="45" t="e">
        <f>VLOOKUP($A1567,LNG!$A$2:$H$1999,6,FALSE)/(F1567*10^9)</f>
        <v>#DIV/0!</v>
      </c>
      <c r="W1567" s="45" t="e">
        <f>VLOOKUP($A1567,LNG!$A$2:$H$1999,7,FALSE)/(G1567*10^9)</f>
        <v>#DIV/0!</v>
      </c>
      <c r="X1567" s="45">
        <f>VLOOKUP($A1567,'LNST năm'!$A$2:$I$2000,8,FALSE)</f>
        <v>1.0000152078266495</v>
      </c>
      <c r="Y1567" s="45">
        <f>VLOOKUP($A1567,'LNST năm'!$A$2:$I$2000,9,FALSE)</f>
        <v>1.1363293408489583</v>
      </c>
      <c r="Z1567" s="46" t="e">
        <f>VLOOKUP($A1567,LNG!$A$2:$H$1999,9,FALSE)</f>
        <v>#REF!</v>
      </c>
      <c r="AA1567" s="162" t="e">
        <f>VLOOKUP($A1567,'GIÁ CP'!$A$2:$D$2000,4,FALSE)/Z1567</f>
        <v>#REF!</v>
      </c>
    </row>
    <row r="1568" spans="1:27">
      <c r="A1568" s="18" t="s">
        <v>348</v>
      </c>
      <c r="B1568" s="18" t="s">
        <v>2049</v>
      </c>
      <c r="C1568" s="154" t="str">
        <f>VLOOKUP(A1568,'GIÁ CP'!$K$2:$M$2000,3,FALSE)</f>
        <v xml:space="preserve">Bất động sản </v>
      </c>
      <c r="D1568" s="43">
        <f>VLOOKUP($A1568,'Doanh thu'!$A$3:$Q$2000,9,FALSE)/1000000000</f>
        <v>2142.63</v>
      </c>
      <c r="E1568" s="43">
        <f>VLOOKUP($A1568,'Doanh thu'!$A$3:$Q$2000,10,FALSE)/1000000000</f>
        <v>2251</v>
      </c>
      <c r="F1568" s="43">
        <f>VLOOKUP($A1568,'Doanh thu'!$A$3:$Q$2000,11,FALSE)/1000000000</f>
        <v>2312.326</v>
      </c>
      <c r="G1568" s="43">
        <f>VLOOKUP($A1568,'Doanh thu'!$A$3:$Q$2000,12,FALSE)/1000000000</f>
        <v>2293.6179999999999</v>
      </c>
      <c r="H1568" s="43">
        <f>VLOOKUP($A1568,LNST!$A$3:$Q$1635,9,FALSE)/1000000000</f>
        <v>1233.26</v>
      </c>
      <c r="I1568" s="43">
        <f>VLOOKUP($A1568,LNST!$A$3:$Q$1635,10,FALSE)/1000000000</f>
        <v>1376.43</v>
      </c>
      <c r="J1568" s="43">
        <f>VLOOKUP($A1568,LNST!$A$3:$Q$1635,11,FALSE)/1000000000</f>
        <v>2658.837</v>
      </c>
      <c r="K1568" s="43">
        <f>VLOOKUP($A1568,LNST!$A$3:$Q$1635,12,FALSE)/1000000000</f>
        <v>1606.2570000000001</v>
      </c>
      <c r="L1568" s="45">
        <f>VLOOKUP($A1568,'Doanh thu'!$A$3:$Q$2000,14,FALSE)</f>
        <v>-0.13554759585862652</v>
      </c>
      <c r="M1568" s="45">
        <f>VLOOKUP($A1568,'Doanh thu'!$A$3:$Q$2000,15,FALSE)</f>
        <v>8.3400674875355976E-2</v>
      </c>
      <c r="N1568" s="45">
        <f>VLOOKUP($A1568,'Doanh thu'!$A$3:$Q$2000,16,FALSE)</f>
        <v>8.6538176893737731E-2</v>
      </c>
      <c r="O1568" s="45">
        <f>VLOOKUP($A1568,'Doanh thu'!$A$3:$Q$2000,17,FALSE)</f>
        <v>7.6096543906796585E-2</v>
      </c>
      <c r="P1568" s="45">
        <f>VLOOKUP($A1568,LNST!$A$3:$R$1635,14,FALSE)</f>
        <v>0.20733844361557363</v>
      </c>
      <c r="Q1568" s="45">
        <f>VLOOKUP($A1568,LNST!$A$3:$R$1635,15,FALSE)</f>
        <v>0.51856796116504855</v>
      </c>
      <c r="R1568" s="45">
        <f>VLOOKUP($A1568,LNST!$A$3:$R$1635,16,FALSE)</f>
        <v>1.4497914002351355</v>
      </c>
      <c r="S1568" s="45">
        <f>VLOOKUP($A1568,LNST!$A$3:$R$1635,17,FALSE)</f>
        <v>0.36424301722951796</v>
      </c>
      <c r="T1568" s="45">
        <f>VLOOKUP($A1568,LNG!$A$2:$H$1999,4,FALSE)/(D1568*10^9)</f>
        <v>0.56109547612046873</v>
      </c>
      <c r="U1568" s="45">
        <f>VLOOKUP($A1568,LNG!$A$2:$H$1999,5,FALSE)/(E1568*10^9)</f>
        <v>0.52523811639271434</v>
      </c>
      <c r="V1568" s="45">
        <f>VLOOKUP($A1568,LNG!$A$2:$H$1999,6,FALSE)/(F1568*10^9)</f>
        <v>0.49172391782127606</v>
      </c>
      <c r="W1568" s="45">
        <f>VLOOKUP($A1568,LNG!$A$2:$H$1999,7,FALSE)/(G1568*10^9)</f>
        <v>0.52776268759662681</v>
      </c>
      <c r="X1568" s="45">
        <f>VLOOKUP($A1568,'LNST năm'!$A$2:$I$2000,8,FALSE)</f>
        <v>0.57379644414494924</v>
      </c>
      <c r="Y1568" s="45">
        <f>VLOOKUP($A1568,'LNST năm'!$A$2:$I$2000,9,FALSE)</f>
        <v>0.32419598634062097</v>
      </c>
      <c r="Z1568" s="46" t="e">
        <f>VLOOKUP($A1568,LNG!$A$2:$H$1999,9,FALSE)</f>
        <v>#REF!</v>
      </c>
      <c r="AA1568" s="162" t="e">
        <f>VLOOKUP($A1568,'GIÁ CP'!$A$2:$D$2000,4,FALSE)/Z1568</f>
        <v>#REF!</v>
      </c>
    </row>
    <row r="1569" spans="1:27" hidden="1">
      <c r="A1569" s="18" t="s">
        <v>530</v>
      </c>
      <c r="B1569" s="18" t="s">
        <v>2246</v>
      </c>
      <c r="C1569" s="154" t="str">
        <f>VLOOKUP(A1569,'GIÁ CP'!$K$2:$M$2000,3,FALSE)</f>
        <v xml:space="preserve">Phần cứng </v>
      </c>
      <c r="D1569" s="43">
        <f>VLOOKUP($A1569,'Doanh thu'!$A$3:$Q$2000,9,FALSE)/1000000000</f>
        <v>68.267582540000006</v>
      </c>
      <c r="E1569" s="43">
        <f>VLOOKUP($A1569,'Doanh thu'!$A$3:$Q$2000,10,FALSE)/1000000000</f>
        <v>160.363682528</v>
      </c>
      <c r="F1569" s="43">
        <f>VLOOKUP($A1569,'Doanh thu'!$A$3:$Q$2000,11,FALSE)/1000000000</f>
        <v>218.639008523</v>
      </c>
      <c r="G1569" s="43">
        <f>VLOOKUP($A1569,'Doanh thu'!$A$3:$Q$2000,12,FALSE)/1000000000</f>
        <v>45.792428205999997</v>
      </c>
      <c r="H1569" s="43">
        <f>VLOOKUP($A1569,LNST!$A$3:$Q$1635,9,FALSE)/1000000000</f>
        <v>0.90845137499999995</v>
      </c>
      <c r="I1569" s="43">
        <f>VLOOKUP($A1569,LNST!$A$3:$Q$1635,10,FALSE)/1000000000</f>
        <v>1.8565871789999999</v>
      </c>
      <c r="J1569" s="43">
        <f>VLOOKUP($A1569,LNST!$A$3:$Q$1635,11,FALSE)/1000000000</f>
        <v>1.1039213450000001</v>
      </c>
      <c r="K1569" s="43">
        <f>VLOOKUP($A1569,LNST!$A$3:$Q$1635,12,FALSE)/1000000000</f>
        <v>-1.6613030019999999</v>
      </c>
      <c r="L1569" s="45">
        <f>VLOOKUP($A1569,'Doanh thu'!$A$3:$Q$2000,14,FALSE)</f>
        <v>0.16332938271248082</v>
      </c>
      <c r="M1569" s="45">
        <f>VLOOKUP($A1569,'Doanh thu'!$A$3:$Q$2000,15,FALSE)</f>
        <v>4.0141586813133356</v>
      </c>
      <c r="N1569" s="45">
        <f>VLOOKUP($A1569,'Doanh thu'!$A$3:$Q$2000,16,FALSE)</f>
        <v>-0.42314160236249138</v>
      </c>
      <c r="O1569" s="45">
        <f>VLOOKUP($A1569,'Doanh thu'!$A$3:$Q$2000,17,FALSE)</f>
        <v>0.30414556989604741</v>
      </c>
      <c r="P1569" s="45">
        <f>VLOOKUP($A1569,LNST!$A$3:$R$1635,14,FALSE)</f>
        <v>1.1357777769552457</v>
      </c>
      <c r="Q1569" s="45">
        <f>VLOOKUP($A1569,LNST!$A$3:$R$1635,15,FALSE)</f>
        <v>2.9535639020515774</v>
      </c>
      <c r="R1569" s="45">
        <f>VLOOKUP($A1569,LNST!$A$3:$R$1635,16,FALSE)</f>
        <v>-0.86062434296408452</v>
      </c>
      <c r="S1569" s="45">
        <f>VLOOKUP($A1569,LNST!$A$3:$R$1635,17,FALSE)</f>
        <v>-2.8321064801903773</v>
      </c>
      <c r="T1569" s="45">
        <f>VLOOKUP($A1569,LNG!$A$2:$H$1999,4,FALSE)/(D1569*10^9)</f>
        <v>6.6171426055011431E-2</v>
      </c>
      <c r="U1569" s="45">
        <f>VLOOKUP($A1569,LNG!$A$2:$H$1999,5,FALSE)/(E1569*10^9)</f>
        <v>6.065856991842003E-2</v>
      </c>
      <c r="V1569" s="45">
        <f>VLOOKUP($A1569,LNG!$A$2:$H$1999,6,FALSE)/(F1569*10^9)</f>
        <v>5.6450172534978568E-2</v>
      </c>
      <c r="W1569" s="45">
        <f>VLOOKUP($A1569,LNG!$A$2:$H$1999,7,FALSE)/(G1569*10^9)</f>
        <v>0.36943760470390113</v>
      </c>
      <c r="X1569" s="45">
        <f>VLOOKUP($A1569,'LNST năm'!$A$2:$I$2000,8,FALSE)</f>
        <v>1.687435398980305</v>
      </c>
      <c r="Y1569" s="45">
        <f>VLOOKUP($A1569,'LNST năm'!$A$2:$I$2000,9,FALSE)</f>
        <v>-0.17140967463709078</v>
      </c>
      <c r="Z1569" s="46" t="e">
        <f>VLOOKUP($A1569,LNG!$A$2:$H$1999,9,FALSE)</f>
        <v>#REF!</v>
      </c>
      <c r="AA1569" s="162" t="e">
        <f>VLOOKUP($A1569,'GIÁ CP'!$A$2:$D$2000,4,FALSE)/Z1569</f>
        <v>#REF!</v>
      </c>
    </row>
    <row r="1570" spans="1:27" hidden="1">
      <c r="A1570" s="18" t="s">
        <v>1471</v>
      </c>
      <c r="B1570" s="18" t="s">
        <v>3274</v>
      </c>
      <c r="C1570" s="154" t="str">
        <f>VLOOKUP(A1570,'GIÁ CP'!$K$2:$M$2000,3,FALSE)</f>
        <v xml:space="preserve">Môi giới chứng khoán </v>
      </c>
      <c r="D1570" s="43">
        <f>VLOOKUP($A1570,'Doanh thu'!$A$3:$Q$2000,9,FALSE)/1000000000</f>
        <v>74.494611474999999</v>
      </c>
      <c r="E1570" s="43">
        <f>VLOOKUP($A1570,'Doanh thu'!$A$3:$Q$2000,10,FALSE)/1000000000</f>
        <v>147.56064770500001</v>
      </c>
      <c r="F1570" s="43">
        <f>VLOOKUP($A1570,'Doanh thu'!$A$3:$Q$2000,11,FALSE)/1000000000</f>
        <v>98.370235770999997</v>
      </c>
      <c r="G1570" s="43">
        <f>VLOOKUP($A1570,'Doanh thu'!$A$3:$Q$2000,12,FALSE)/1000000000</f>
        <v>81.142369212999995</v>
      </c>
      <c r="H1570" s="43">
        <f>VLOOKUP($A1570,LNST!$A$3:$Q$1635,9,FALSE)/1000000000</f>
        <v>17.339310075</v>
      </c>
      <c r="I1570" s="43">
        <f>VLOOKUP($A1570,LNST!$A$3:$Q$1635,10,FALSE)/1000000000</f>
        <v>71.708080367999997</v>
      </c>
      <c r="J1570" s="43">
        <f>VLOOKUP($A1570,LNST!$A$3:$Q$1635,11,FALSE)/1000000000</f>
        <v>-91.807242052999996</v>
      </c>
      <c r="K1570" s="43">
        <f>VLOOKUP($A1570,LNST!$A$3:$Q$1635,12,FALSE)/1000000000</f>
        <v>0.52857255599999997</v>
      </c>
      <c r="L1570" s="45">
        <f>VLOOKUP($A1570,'Doanh thu'!$A$3:$Q$2000,14,FALSE)</f>
        <v>0.20017880394936086</v>
      </c>
      <c r="M1570" s="45">
        <f>VLOOKUP($A1570,'Doanh thu'!$A$3:$Q$2000,15,FALSE)</f>
        <v>1.6390935927051584</v>
      </c>
      <c r="N1570" s="45">
        <f>VLOOKUP($A1570,'Doanh thu'!$A$3:$Q$2000,16,FALSE)</f>
        <v>0.81101961040196346</v>
      </c>
      <c r="O1570" s="45">
        <f>VLOOKUP($A1570,'Doanh thu'!$A$3:$Q$2000,17,FALSE)</f>
        <v>8.646565375625985E-2</v>
      </c>
      <c r="P1570" s="45">
        <f>VLOOKUP($A1570,LNST!$A$3:$R$1635,14,FALSE)</f>
        <v>0.48651129497173995</v>
      </c>
      <c r="Q1570" s="45">
        <f>VLOOKUP($A1570,LNST!$A$3:$R$1635,15,FALSE)</f>
        <v>2.3535324372380364</v>
      </c>
      <c r="R1570" s="45">
        <f>VLOOKUP($A1570,LNST!$A$3:$R$1635,16,FALSE)</f>
        <v>-86.456555241536279</v>
      </c>
      <c r="S1570" s="45">
        <f>VLOOKUP($A1570,LNST!$A$3:$R$1635,17,FALSE)</f>
        <v>-0.97754257929509869</v>
      </c>
      <c r="T1570" s="45">
        <f>VLOOKUP($A1570,LNG!$A$2:$H$1999,4,FALSE)/(D1570*10^9)</f>
        <v>0.83124430747291178</v>
      </c>
      <c r="U1570" s="45">
        <f>VLOOKUP($A1570,LNG!$A$2:$H$1999,5,FALSE)/(E1570*10^9)</f>
        <v>0.38864303528031197</v>
      </c>
      <c r="V1570" s="45">
        <f>VLOOKUP($A1570,LNG!$A$2:$H$1999,6,FALSE)/(F1570*10^9)</f>
        <v>1.0895849893509959</v>
      </c>
      <c r="W1570" s="45">
        <f>VLOOKUP($A1570,LNG!$A$2:$H$1999,7,FALSE)/(G1570*10^9)</f>
        <v>-1.2117887425851346</v>
      </c>
      <c r="X1570" s="45">
        <f>VLOOKUP($A1570,'LNST năm'!$A$2:$I$2000,8,FALSE)</f>
        <v>-0.63382859395240476</v>
      </c>
      <c r="Y1570" s="45">
        <f>VLOOKUP($A1570,'LNST năm'!$A$2:$I$2000,9,FALSE)</f>
        <v>-0.33295855257310414</v>
      </c>
      <c r="Z1570" s="46" t="e">
        <f>VLOOKUP($A1570,LNG!$A$2:$H$1999,9,FALSE)</f>
        <v>#REF!</v>
      </c>
      <c r="AA1570" s="162" t="e">
        <f>VLOOKUP($A1570,'GIÁ CP'!$A$2:$D$2000,4,FALSE)/Z1570</f>
        <v>#REF!</v>
      </c>
    </row>
    <row r="1571" spans="1:27" hidden="1">
      <c r="A1571" s="18" t="s">
        <v>2142</v>
      </c>
      <c r="B1571" s="18" t="s">
        <v>2143</v>
      </c>
      <c r="C1571" s="154" t="str">
        <f>VLOOKUP(A1571,'GIÁ CP'!$K$2:$M$2000,3,FALSE)</f>
        <v xml:space="preserve">Kho bãi, hậu cần và bảo dưỡng </v>
      </c>
      <c r="D1571" s="43">
        <f>VLOOKUP($A1571,'Doanh thu'!$A$3:$Q$2000,9,FALSE)/1000000000</f>
        <v>38.367244818000003</v>
      </c>
      <c r="E1571" s="43">
        <f>VLOOKUP($A1571,'Doanh thu'!$A$3:$Q$2000,10,FALSE)/1000000000</f>
        <v>39.95701803</v>
      </c>
      <c r="F1571" s="43">
        <f>VLOOKUP($A1571,'Doanh thu'!$A$3:$Q$2000,11,FALSE)/1000000000</f>
        <v>41.048410683999997</v>
      </c>
      <c r="G1571" s="43">
        <f>VLOOKUP($A1571,'Doanh thu'!$A$3:$Q$2000,12,FALSE)/1000000000</f>
        <v>39.995025632999997</v>
      </c>
      <c r="H1571" s="43">
        <f>VLOOKUP($A1571,LNST!$A$3:$Q$1635,9,FALSE)/1000000000</f>
        <v>4.1375528490000004</v>
      </c>
      <c r="I1571" s="43">
        <f>VLOOKUP($A1571,LNST!$A$3:$Q$1635,10,FALSE)/1000000000</f>
        <v>3.50064047</v>
      </c>
      <c r="J1571" s="43">
        <f>VLOOKUP($A1571,LNST!$A$3:$Q$1635,11,FALSE)/1000000000</f>
        <v>4.2521102720000004</v>
      </c>
      <c r="K1571" s="43">
        <f>VLOOKUP($A1571,LNST!$A$3:$Q$1635,12,FALSE)/1000000000</f>
        <v>2.3153220970000001</v>
      </c>
      <c r="L1571" s="45">
        <f>VLOOKUP($A1571,'Doanh thu'!$A$3:$Q$2000,14,FALSE)</f>
        <v>4.5903184059504602E-3</v>
      </c>
      <c r="M1571" s="45">
        <f>VLOOKUP($A1571,'Doanh thu'!$A$3:$Q$2000,15,FALSE)</f>
        <v>-6.8753350852076206E-2</v>
      </c>
      <c r="N1571" s="45">
        <f>VLOOKUP($A1571,'Doanh thu'!$A$3:$Q$2000,16,FALSE)</f>
        <v>-5.1039845257317827E-2</v>
      </c>
      <c r="O1571" s="45">
        <f>VLOOKUP($A1571,'Doanh thu'!$A$3:$Q$2000,17,FALSE)</f>
        <v>9.2698347146623575E-2</v>
      </c>
      <c r="P1571" s="45">
        <f>VLOOKUP($A1571,LNST!$A$3:$R$1635,14,FALSE)</f>
        <v>-0.15696532930834678</v>
      </c>
      <c r="Q1571" s="45">
        <f>VLOOKUP($A1571,LNST!$A$3:$R$1635,15,FALSE)</f>
        <v>-0.33316833158039488</v>
      </c>
      <c r="R1571" s="45">
        <f>VLOOKUP($A1571,LNST!$A$3:$R$1635,16,FALSE)</f>
        <v>0.28790988449339305</v>
      </c>
      <c r="S1571" s="45">
        <f>VLOOKUP($A1571,LNST!$A$3:$R$1635,17,FALSE)</f>
        <v>-0.14325597559359127</v>
      </c>
      <c r="T1571" s="45">
        <f>VLOOKUP($A1571,LNG!$A$2:$H$1999,4,FALSE)/(D1571*10^9)</f>
        <v>0.36052660605721998</v>
      </c>
      <c r="U1571" s="45">
        <f>VLOOKUP($A1571,LNG!$A$2:$H$1999,5,FALSE)/(E1571*10^9)</f>
        <v>0.43613403837883946</v>
      </c>
      <c r="V1571" s="45">
        <f>VLOOKUP($A1571,LNG!$A$2:$H$1999,6,FALSE)/(F1571*10^9)</f>
        <v>0.43340250006157827</v>
      </c>
      <c r="W1571" s="45">
        <f>VLOOKUP($A1571,LNG!$A$2:$H$1999,7,FALSE)/(G1571*10^9)</f>
        <v>0.48738268753393099</v>
      </c>
      <c r="X1571" s="45">
        <f>VLOOKUP($A1571,'LNST năm'!$A$2:$I$2000,8,FALSE)</f>
        <v>-0.10137091072950034</v>
      </c>
      <c r="Y1571" s="45">
        <f>VLOOKUP($A1571,'LNST năm'!$A$2:$I$2000,9,FALSE)</f>
        <v>-4.2978208935161355E-2</v>
      </c>
      <c r="Z1571" s="46" t="e">
        <f>VLOOKUP($A1571,LNG!$A$2:$H$1999,9,FALSE)</f>
        <v>#REF!</v>
      </c>
      <c r="AA1571" s="162" t="e">
        <f>VLOOKUP($A1571,'GIÁ CP'!$A$2:$D$2000,4,FALSE)/Z1571</f>
        <v>#REF!</v>
      </c>
    </row>
    <row r="1572" spans="1:27" hidden="1">
      <c r="A1572" s="18" t="s">
        <v>534</v>
      </c>
      <c r="B1572" s="18" t="s">
        <v>3663</v>
      </c>
      <c r="C1572" s="154" t="str">
        <f>VLOOKUP(A1572,'GIÁ CP'!$K$2:$M$2000,3,FALSE)</f>
        <v xml:space="preserve">Vật liệu xây dựng &amp; Nội thất </v>
      </c>
      <c r="D1572" s="43">
        <f>VLOOKUP($A1572,'Doanh thu'!$A$3:$Q$2000,9,FALSE)/1000000000</f>
        <v>126.733766769</v>
      </c>
      <c r="E1572" s="43">
        <f>VLOOKUP($A1572,'Doanh thu'!$A$3:$Q$2000,10,FALSE)/1000000000</f>
        <v>122.030678137</v>
      </c>
      <c r="F1572" s="43">
        <f>VLOOKUP($A1572,'Doanh thu'!$A$3:$Q$2000,11,FALSE)/1000000000</f>
        <v>104.745292303</v>
      </c>
      <c r="G1572" s="43">
        <f>VLOOKUP($A1572,'Doanh thu'!$A$3:$Q$2000,12,FALSE)/1000000000</f>
        <v>89.239213300000003</v>
      </c>
      <c r="H1572" s="43">
        <f>VLOOKUP($A1572,LNST!$A$3:$Q$1635,9,FALSE)/1000000000</f>
        <v>16.007908828000001</v>
      </c>
      <c r="I1572" s="43">
        <f>VLOOKUP($A1572,LNST!$A$3:$Q$1635,10,FALSE)/1000000000</f>
        <v>20.891676697000001</v>
      </c>
      <c r="J1572" s="43">
        <f>VLOOKUP($A1572,LNST!$A$3:$Q$1635,11,FALSE)/1000000000</f>
        <v>10.258509827999999</v>
      </c>
      <c r="K1572" s="43">
        <f>VLOOKUP($A1572,LNST!$A$3:$Q$1635,12,FALSE)/1000000000</f>
        <v>11.598217747</v>
      </c>
      <c r="L1572" s="45">
        <f>VLOOKUP($A1572,'Doanh thu'!$A$3:$Q$2000,14,FALSE)</f>
        <v>0.86956341781770541</v>
      </c>
      <c r="M1572" s="45">
        <f>VLOOKUP($A1572,'Doanh thu'!$A$3:$Q$2000,15,FALSE)</f>
        <v>0.28933278632242304</v>
      </c>
      <c r="N1572" s="45">
        <f>VLOOKUP($A1572,'Doanh thu'!$A$3:$Q$2000,16,FALSE)</f>
        <v>0.25863693901398832</v>
      </c>
      <c r="O1572" s="45">
        <f>VLOOKUP($A1572,'Doanh thu'!$A$3:$Q$2000,17,FALSE)</f>
        <v>0.23590592267575466</v>
      </c>
      <c r="P1572" s="45">
        <f>VLOOKUP($A1572,LNST!$A$3:$R$1635,14,FALSE)</f>
        <v>5.8516149036710532</v>
      </c>
      <c r="Q1572" s="45">
        <f>VLOOKUP($A1572,LNST!$A$3:$R$1635,15,FALSE)</f>
        <v>1.5289331643811819</v>
      </c>
      <c r="R1572" s="45">
        <f>VLOOKUP($A1572,LNST!$A$3:$R$1635,16,FALSE)</f>
        <v>5.662769812364373</v>
      </c>
      <c r="S1572" s="45">
        <f>VLOOKUP($A1572,LNST!$A$3:$R$1635,17,FALSE)</f>
        <v>1.3762848845458477</v>
      </c>
      <c r="T1572" s="45">
        <f>VLOOKUP($A1572,LNG!$A$2:$H$1999,4,FALSE)/(D1572*10^9)</f>
        <v>7.0855649452664454E-2</v>
      </c>
      <c r="U1572" s="45">
        <f>VLOOKUP($A1572,LNG!$A$2:$H$1999,5,FALSE)/(E1572*10^9)</f>
        <v>0.20291515332890819</v>
      </c>
      <c r="V1572" s="45">
        <f>VLOOKUP($A1572,LNG!$A$2:$H$1999,6,FALSE)/(F1572*10^9)</f>
        <v>0.27225634831879914</v>
      </c>
      <c r="W1572" s="45">
        <f>VLOOKUP($A1572,LNG!$A$2:$H$1999,7,FALSE)/(G1572*10^9)</f>
        <v>0.20215940723672873</v>
      </c>
      <c r="X1572" s="45">
        <f>VLOOKUP($A1572,'LNST năm'!$A$2:$I$2000,8,FALSE)</f>
        <v>-1</v>
      </c>
      <c r="Y1572" s="45">
        <f>VLOOKUP($A1572,'LNST năm'!$A$2:$I$2000,9,FALSE)</f>
        <v>-1</v>
      </c>
      <c r="Z1572" s="46" t="e">
        <f>VLOOKUP($A1572,LNG!$A$2:$H$1999,9,FALSE)</f>
        <v>#REF!</v>
      </c>
      <c r="AA1572" s="162" t="e">
        <f>VLOOKUP($A1572,'GIÁ CP'!$A$2:$D$2000,4,FALSE)/Z1572</f>
        <v>#REF!</v>
      </c>
    </row>
    <row r="1573" spans="1:27" hidden="1">
      <c r="A1573" s="18" t="s">
        <v>491</v>
      </c>
      <c r="B1573" s="18" t="s">
        <v>2203</v>
      </c>
      <c r="C1573" s="154" t="str">
        <f>VLOOKUP(A1573,'GIÁ CP'!$K$2:$M$2000,3,FALSE)</f>
        <v xml:space="preserve">Dược phẩm </v>
      </c>
      <c r="D1573" s="43">
        <f>VLOOKUP($A1573,'Doanh thu'!$A$3:$Q$2000,9,FALSE)/1000000000</f>
        <v>50.026327950000002</v>
      </c>
      <c r="E1573" s="43">
        <f>VLOOKUP($A1573,'Doanh thu'!$A$3:$Q$2000,10,FALSE)/1000000000</f>
        <v>59.172241092999997</v>
      </c>
      <c r="F1573" s="43">
        <f>VLOOKUP($A1573,'Doanh thu'!$A$3:$Q$2000,11,FALSE)/1000000000</f>
        <v>73.807110933999994</v>
      </c>
      <c r="G1573" s="43">
        <f>VLOOKUP($A1573,'Doanh thu'!$A$3:$Q$2000,12,FALSE)/1000000000</f>
        <v>59.869050158999997</v>
      </c>
      <c r="H1573" s="43">
        <f>VLOOKUP($A1573,LNST!$A$3:$Q$1635,9,FALSE)/1000000000</f>
        <v>1.224996403</v>
      </c>
      <c r="I1573" s="43">
        <f>VLOOKUP($A1573,LNST!$A$3:$Q$1635,10,FALSE)/1000000000</f>
        <v>3.7388067930000002</v>
      </c>
      <c r="J1573" s="43">
        <f>VLOOKUP($A1573,LNST!$A$3:$Q$1635,11,FALSE)/1000000000</f>
        <v>22.579519936000001</v>
      </c>
      <c r="K1573" s="43">
        <f>VLOOKUP($A1573,LNST!$A$3:$Q$1635,12,FALSE)/1000000000</f>
        <v>0.93545743400000003</v>
      </c>
      <c r="L1573" s="45">
        <f>VLOOKUP($A1573,'Doanh thu'!$A$3:$Q$2000,14,FALSE)</f>
        <v>4.8157457951512717E-2</v>
      </c>
      <c r="M1573" s="45">
        <f>VLOOKUP($A1573,'Doanh thu'!$A$3:$Q$2000,15,FALSE)</f>
        <v>0.11385313313500958</v>
      </c>
      <c r="N1573" s="45">
        <f>VLOOKUP($A1573,'Doanh thu'!$A$3:$Q$2000,16,FALSE)</f>
        <v>2.8146666580662824E-2</v>
      </c>
      <c r="O1573" s="45">
        <f>VLOOKUP($A1573,'Doanh thu'!$A$3:$Q$2000,17,FALSE)</f>
        <v>-1.6938988441203451E-2</v>
      </c>
      <c r="P1573" s="45">
        <f>VLOOKUP($A1573,LNST!$A$3:$R$1635,14,FALSE)</f>
        <v>-0.25692763306519223</v>
      </c>
      <c r="Q1573" s="45">
        <f>VLOOKUP($A1573,LNST!$A$3:$R$1635,15,FALSE)</f>
        <v>0.90419115613256129</v>
      </c>
      <c r="R1573" s="45">
        <f>VLOOKUP($A1573,LNST!$A$3:$R$1635,16,FALSE)</f>
        <v>6.215583817081539</v>
      </c>
      <c r="S1573" s="45">
        <f>VLOOKUP($A1573,LNST!$A$3:$R$1635,17,FALSE)</f>
        <v>-7.7842985093279041E-2</v>
      </c>
      <c r="T1573" s="45">
        <f>VLOOKUP($A1573,LNG!$A$2:$H$1999,4,FALSE)/(D1573*10^9)</f>
        <v>0.41407688207105353</v>
      </c>
      <c r="U1573" s="45">
        <f>VLOOKUP($A1573,LNG!$A$2:$H$1999,5,FALSE)/(E1573*10^9)</f>
        <v>0.27109652167454706</v>
      </c>
      <c r="V1573" s="45">
        <f>VLOOKUP($A1573,LNG!$A$2:$H$1999,6,FALSE)/(F1573*10^9)</f>
        <v>0.28660916095084937</v>
      </c>
      <c r="W1573" s="45">
        <f>VLOOKUP($A1573,LNG!$A$2:$H$1999,7,FALSE)/(G1573*10^9)</f>
        <v>0.38955363953597011</v>
      </c>
      <c r="X1573" s="45">
        <f>VLOOKUP($A1573,'LNST năm'!$A$2:$I$2000,8,FALSE)</f>
        <v>2.9601940257492436</v>
      </c>
      <c r="Y1573" s="45">
        <f>VLOOKUP($A1573,'LNST năm'!$A$2:$I$2000,9,FALSE)</f>
        <v>0.39320029792174083</v>
      </c>
      <c r="Z1573" s="46" t="e">
        <f>VLOOKUP($A1573,LNG!$A$2:$H$1999,9,FALSE)</f>
        <v>#REF!</v>
      </c>
      <c r="AA1573" s="162" t="e">
        <f>VLOOKUP($A1573,'GIÁ CP'!$A$2:$D$2000,4,FALSE)/Z1573</f>
        <v>#REF!</v>
      </c>
    </row>
    <row r="1574" spans="1:27" hidden="1">
      <c r="A1574" s="18" t="s">
        <v>293</v>
      </c>
      <c r="B1574" s="18" t="s">
        <v>1986</v>
      </c>
      <c r="C1574" s="154" t="str">
        <f>VLOOKUP(A1574,'GIÁ CP'!$K$2:$M$2000,3,FALSE)</f>
        <v xml:space="preserve">Thiết bị điện </v>
      </c>
      <c r="D1574" s="43" t="e">
        <f>VLOOKUP($A1574,'Doanh thu'!$A$3:$Q$2000,9,FALSE)/1000000000</f>
        <v>#N/A</v>
      </c>
      <c r="E1574" s="43" t="e">
        <f>VLOOKUP($A1574,'Doanh thu'!$A$3:$Q$2000,10,FALSE)/1000000000</f>
        <v>#N/A</v>
      </c>
      <c r="F1574" s="43" t="e">
        <f>VLOOKUP($A1574,'Doanh thu'!$A$3:$Q$2000,11,FALSE)/1000000000</f>
        <v>#N/A</v>
      </c>
      <c r="G1574" s="43" t="e">
        <f>VLOOKUP($A1574,'Doanh thu'!$A$3:$Q$2000,12,FALSE)/1000000000</f>
        <v>#N/A</v>
      </c>
      <c r="H1574" s="43" t="e">
        <f>VLOOKUP($A1574,LNST!$A$3:$Q$1635,9,FALSE)/1000000000</f>
        <v>#N/A</v>
      </c>
      <c r="I1574" s="43" t="e">
        <f>VLOOKUP($A1574,LNST!$A$3:$Q$1635,10,FALSE)/1000000000</f>
        <v>#N/A</v>
      </c>
      <c r="J1574" s="43" t="e">
        <f>VLOOKUP($A1574,LNST!$A$3:$Q$1635,11,FALSE)/1000000000</f>
        <v>#N/A</v>
      </c>
      <c r="K1574" s="43" t="e">
        <f>VLOOKUP($A1574,LNST!$A$3:$Q$1635,12,FALSE)/1000000000</f>
        <v>#N/A</v>
      </c>
      <c r="L1574" s="45" t="e">
        <f>VLOOKUP($A1574,'Doanh thu'!$A$3:$Q$2000,14,FALSE)</f>
        <v>#N/A</v>
      </c>
      <c r="M1574" s="45" t="e">
        <f>VLOOKUP($A1574,'Doanh thu'!$A$3:$Q$2000,15,FALSE)</f>
        <v>#N/A</v>
      </c>
      <c r="N1574" s="45" t="e">
        <f>VLOOKUP($A1574,'Doanh thu'!$A$3:$Q$2000,16,FALSE)</f>
        <v>#N/A</v>
      </c>
      <c r="O1574" s="45" t="e">
        <f>VLOOKUP($A1574,'Doanh thu'!$A$3:$Q$2000,17,FALSE)</f>
        <v>#N/A</v>
      </c>
      <c r="P1574" s="45" t="e">
        <f>VLOOKUP($A1574,LNST!$A$3:$R$1635,14,FALSE)</f>
        <v>#N/A</v>
      </c>
      <c r="Q1574" s="45" t="e">
        <f>VLOOKUP($A1574,LNST!$A$3:$R$1635,15,FALSE)</f>
        <v>#N/A</v>
      </c>
      <c r="R1574" s="45" t="e">
        <f>VLOOKUP($A1574,LNST!$A$3:$R$1635,16,FALSE)</f>
        <v>#N/A</v>
      </c>
      <c r="S1574" s="45" t="e">
        <f>VLOOKUP($A1574,LNST!$A$3:$R$1635,17,FALSE)</f>
        <v>#N/A</v>
      </c>
      <c r="T1574" s="45" t="e">
        <f>VLOOKUP($A1574,LNG!$A$2:$H$1999,4,FALSE)/(D1574*10^9)</f>
        <v>#N/A</v>
      </c>
      <c r="U1574" s="45" t="e">
        <f>VLOOKUP($A1574,LNG!$A$2:$H$1999,5,FALSE)/(E1574*10^9)</f>
        <v>#N/A</v>
      </c>
      <c r="V1574" s="45" t="e">
        <f>VLOOKUP($A1574,LNG!$A$2:$H$1999,6,FALSE)/(F1574*10^9)</f>
        <v>#N/A</v>
      </c>
      <c r="W1574" s="45" t="e">
        <f>VLOOKUP($A1574,LNG!$A$2:$H$1999,7,FALSE)/(G1574*10^9)</f>
        <v>#N/A</v>
      </c>
      <c r="X1574" s="45" t="e">
        <f>VLOOKUP($A1574,'LNST năm'!$A$2:$I$2000,8,FALSE)</f>
        <v>#N/A</v>
      </c>
      <c r="Y1574" s="45" t="e">
        <f>VLOOKUP($A1574,'LNST năm'!$A$2:$I$2000,9,FALSE)</f>
        <v>#N/A</v>
      </c>
      <c r="Z1574" s="46" t="e">
        <f>VLOOKUP($A1574,LNG!$A$2:$H$1999,9,FALSE)</f>
        <v>#N/A</v>
      </c>
      <c r="AA1574" s="162" t="e">
        <f>VLOOKUP($A1574,'GIÁ CP'!$A$2:$D$2000,4,FALSE)/Z1574</f>
        <v>#N/A</v>
      </c>
    </row>
    <row r="1575" spans="1:27" hidden="1">
      <c r="A1575" s="18" t="s">
        <v>90</v>
      </c>
      <c r="B1575" s="18" t="s">
        <v>1744</v>
      </c>
      <c r="C1575" s="154" t="str">
        <f>VLOOKUP(A1575,'GIÁ CP'!$K$2:$M$2000,3,FALSE)</f>
        <v xml:space="preserve">Bất động sản </v>
      </c>
      <c r="D1575" s="43">
        <f>VLOOKUP($A1575,'Doanh thu'!$A$3:$Q$2000,9,FALSE)/1000000000</f>
        <v>734.00684459900003</v>
      </c>
      <c r="E1575" s="43">
        <f>VLOOKUP($A1575,'Doanh thu'!$A$3:$Q$2000,10,FALSE)/1000000000</f>
        <v>1068.2886168519999</v>
      </c>
      <c r="F1575" s="43">
        <f>VLOOKUP($A1575,'Doanh thu'!$A$3:$Q$2000,11,FALSE)/1000000000</f>
        <v>1464.6608797599999</v>
      </c>
      <c r="G1575" s="43">
        <f>VLOOKUP($A1575,'Doanh thu'!$A$3:$Q$2000,12,FALSE)/1000000000</f>
        <v>1352.5510167130001</v>
      </c>
      <c r="H1575" s="43">
        <f>VLOOKUP($A1575,LNST!$A$3:$Q$1635,9,FALSE)/1000000000</f>
        <v>81.373235277999996</v>
      </c>
      <c r="I1575" s="43">
        <f>VLOOKUP($A1575,LNST!$A$3:$Q$1635,10,FALSE)/1000000000</f>
        <v>92.835032036000001</v>
      </c>
      <c r="J1575" s="43">
        <f>VLOOKUP($A1575,LNST!$A$3:$Q$1635,11,FALSE)/1000000000</f>
        <v>8.3167031980000008</v>
      </c>
      <c r="K1575" s="43">
        <f>VLOOKUP($A1575,LNST!$A$3:$Q$1635,12,FALSE)/1000000000</f>
        <v>37.926993318999997</v>
      </c>
      <c r="L1575" s="45">
        <f>VLOOKUP($A1575,'Doanh thu'!$A$3:$Q$2000,14,FALSE)</f>
        <v>-0.34809196948936344</v>
      </c>
      <c r="M1575" s="45">
        <f>VLOOKUP($A1575,'Doanh thu'!$A$3:$Q$2000,15,FALSE)</f>
        <v>5.449589245294012E-2</v>
      </c>
      <c r="N1575" s="45">
        <f>VLOOKUP($A1575,'Doanh thu'!$A$3:$Q$2000,16,FALSE)</f>
        <v>-7.985553845344423E-2</v>
      </c>
      <c r="O1575" s="45">
        <f>VLOOKUP($A1575,'Doanh thu'!$A$3:$Q$2000,17,FALSE)</f>
        <v>0.46232982357093255</v>
      </c>
      <c r="P1575" s="45">
        <f>VLOOKUP($A1575,LNST!$A$3:$R$1635,14,FALSE)</f>
        <v>1.4717623572763325</v>
      </c>
      <c r="Q1575" s="45">
        <f>VLOOKUP($A1575,LNST!$A$3:$R$1635,15,FALSE)</f>
        <v>2.0226291623227497</v>
      </c>
      <c r="R1575" s="45">
        <f>VLOOKUP($A1575,LNST!$A$3:$R$1635,16,FALSE)</f>
        <v>-0.94834957971916467</v>
      </c>
      <c r="S1575" s="45">
        <f>VLOOKUP($A1575,LNST!$A$3:$R$1635,17,FALSE)</f>
        <v>-0.21567209312041896</v>
      </c>
      <c r="T1575" s="45">
        <f>VLOOKUP($A1575,LNG!$A$2:$H$1999,4,FALSE)/(D1575*10^9)</f>
        <v>0.69517542867023996</v>
      </c>
      <c r="U1575" s="45">
        <f>VLOOKUP($A1575,LNG!$A$2:$H$1999,5,FALSE)/(E1575*10^9)</f>
        <v>0.43744692438835769</v>
      </c>
      <c r="V1575" s="45">
        <f>VLOOKUP($A1575,LNG!$A$2:$H$1999,6,FALSE)/(F1575*10^9)</f>
        <v>0.4087439785741383</v>
      </c>
      <c r="W1575" s="45">
        <f>VLOOKUP($A1575,LNG!$A$2:$H$1999,7,FALSE)/(G1575*10^9)</f>
        <v>0.52662261619676909</v>
      </c>
      <c r="X1575" s="45">
        <f>VLOOKUP($A1575,'LNST năm'!$A$2:$I$2000,8,FALSE)</f>
        <v>-1</v>
      </c>
      <c r="Y1575" s="45">
        <f>VLOOKUP($A1575,'LNST năm'!$A$2:$I$2000,9,FALSE)</f>
        <v>-1</v>
      </c>
      <c r="Z1575" s="46" t="e">
        <f>VLOOKUP($A1575,LNG!$A$2:$H$1999,9,FALSE)</f>
        <v>#REF!</v>
      </c>
      <c r="AA1575" s="162" t="e">
        <f>VLOOKUP($A1575,'GIÁ CP'!$A$2:$D$2000,4,FALSE)/Z1575</f>
        <v>#REF!</v>
      </c>
    </row>
    <row r="1576" spans="1:27" hidden="1">
      <c r="A1576" s="18" t="s">
        <v>770</v>
      </c>
      <c r="B1576" s="18" t="s">
        <v>3204</v>
      </c>
      <c r="C1576" s="154" t="str">
        <f>VLOOKUP(A1576,'GIÁ CP'!$K$2:$M$2000,3,FALSE)</f>
        <v xml:space="preserve">Kho bãi, hậu cần và bảo dưỡng </v>
      </c>
      <c r="D1576" s="43">
        <f>VLOOKUP($A1576,'Doanh thu'!$A$3:$Q$2000,9,FALSE)/1000000000</f>
        <v>275.03086429500001</v>
      </c>
      <c r="E1576" s="43">
        <f>VLOOKUP($A1576,'Doanh thu'!$A$3:$Q$2000,10,FALSE)/1000000000</f>
        <v>330.146439714</v>
      </c>
      <c r="F1576" s="43">
        <f>VLOOKUP($A1576,'Doanh thu'!$A$3:$Q$2000,11,FALSE)/1000000000</f>
        <v>357.73266837400001</v>
      </c>
      <c r="G1576" s="43">
        <f>VLOOKUP($A1576,'Doanh thu'!$A$3:$Q$2000,12,FALSE)/1000000000</f>
        <v>293.69870886500001</v>
      </c>
      <c r="H1576" s="43">
        <f>VLOOKUP($A1576,LNST!$A$3:$Q$1635,9,FALSE)/1000000000</f>
        <v>107.09377728600001</v>
      </c>
      <c r="I1576" s="43">
        <f>VLOOKUP($A1576,LNST!$A$3:$Q$1635,10,FALSE)/1000000000</f>
        <v>168.21436539800001</v>
      </c>
      <c r="J1576" s="43">
        <f>VLOOKUP($A1576,LNST!$A$3:$Q$1635,11,FALSE)/1000000000</f>
        <v>-22.393824859999999</v>
      </c>
      <c r="K1576" s="43">
        <f>VLOOKUP($A1576,LNST!$A$3:$Q$1635,12,FALSE)/1000000000</f>
        <v>143.92025698200001</v>
      </c>
      <c r="L1576" s="45">
        <f>VLOOKUP($A1576,'Doanh thu'!$A$3:$Q$2000,14,FALSE)</f>
        <v>-0.10596376905942975</v>
      </c>
      <c r="M1576" s="45">
        <f>VLOOKUP($A1576,'Doanh thu'!$A$3:$Q$2000,15,FALSE)</f>
        <v>0.34564242219498442</v>
      </c>
      <c r="N1576" s="45">
        <f>VLOOKUP($A1576,'Doanh thu'!$A$3:$Q$2000,16,FALSE)</f>
        <v>0.2263863869377212</v>
      </c>
      <c r="O1576" s="45">
        <f>VLOOKUP($A1576,'Doanh thu'!$A$3:$Q$2000,17,FALSE)</f>
        <v>0.11656480513398892</v>
      </c>
      <c r="P1576" s="45">
        <f>VLOOKUP($A1576,LNST!$A$3:$R$1635,14,FALSE)</f>
        <v>0.47444594495894948</v>
      </c>
      <c r="Q1576" s="45">
        <f>VLOOKUP($A1576,LNST!$A$3:$R$1635,15,FALSE)</f>
        <v>13.870066570953947</v>
      </c>
      <c r="R1576" s="45">
        <f>VLOOKUP($A1576,LNST!$A$3:$R$1635,16,FALSE)</f>
        <v>-1.6044969658353851</v>
      </c>
      <c r="S1576" s="45">
        <f>VLOOKUP($A1576,LNST!$A$3:$R$1635,17,FALSE)</f>
        <v>0.3014000002171992</v>
      </c>
      <c r="T1576" s="45">
        <f>VLOOKUP($A1576,LNG!$A$2:$H$1999,4,FALSE)/(D1576*10^9)</f>
        <v>0.33223570916750078</v>
      </c>
      <c r="U1576" s="45">
        <f>VLOOKUP($A1576,LNG!$A$2:$H$1999,5,FALSE)/(E1576*10^9)</f>
        <v>0.2203076035804232</v>
      </c>
      <c r="V1576" s="45">
        <f>VLOOKUP($A1576,LNG!$A$2:$H$1999,6,FALSE)/(F1576*10^9)</f>
        <v>0.37233870176694439</v>
      </c>
      <c r="W1576" s="45">
        <f>VLOOKUP($A1576,LNG!$A$2:$H$1999,7,FALSE)/(G1576*10^9)</f>
        <v>0.30364619927216718</v>
      </c>
      <c r="X1576" s="45">
        <f>VLOOKUP($A1576,'LNST năm'!$A$2:$I$2000,8,FALSE)</f>
        <v>-1</v>
      </c>
      <c r="Y1576" s="45">
        <f>VLOOKUP($A1576,'LNST năm'!$A$2:$I$2000,9,FALSE)</f>
        <v>-1</v>
      </c>
      <c r="Z1576" s="46" t="e">
        <f>VLOOKUP($A1576,LNG!$A$2:$H$1999,9,FALSE)</f>
        <v>#REF!</v>
      </c>
      <c r="AA1576" s="162" t="e">
        <f>VLOOKUP($A1576,'GIÁ CP'!$A$2:$D$2000,4,FALSE)/Z1576</f>
        <v>#REF!</v>
      </c>
    </row>
    <row r="1577" spans="1:27" hidden="1">
      <c r="A1577" s="18" t="s">
        <v>311</v>
      </c>
      <c r="B1577" s="18" t="s">
        <v>2012</v>
      </c>
      <c r="C1577" s="154" t="str">
        <f>VLOOKUP(A1577,'GIÁ CP'!$K$2:$M$2000,3,FALSE)</f>
        <v xml:space="preserve">Môi giới chứng khoán </v>
      </c>
      <c r="D1577" s="43">
        <f>VLOOKUP($A1577,'Doanh thu'!$A$3:$Q$2000,9,FALSE)/1000000000</f>
        <v>4.6853766610000003</v>
      </c>
      <c r="E1577" s="43">
        <f>VLOOKUP($A1577,'Doanh thu'!$A$3:$Q$2000,10,FALSE)/1000000000</f>
        <v>47.877267793999998</v>
      </c>
      <c r="F1577" s="43">
        <f>VLOOKUP($A1577,'Doanh thu'!$A$3:$Q$2000,11,FALSE)/1000000000</f>
        <v>-1.515590644</v>
      </c>
      <c r="G1577" s="43">
        <f>VLOOKUP($A1577,'Doanh thu'!$A$3:$Q$2000,12,FALSE)/1000000000</f>
        <v>18.013937216999999</v>
      </c>
      <c r="H1577" s="43">
        <f>VLOOKUP($A1577,LNST!$A$3:$Q$1635,9,FALSE)/1000000000</f>
        <v>-26.56796361</v>
      </c>
      <c r="I1577" s="43">
        <f>VLOOKUP($A1577,LNST!$A$3:$Q$1635,10,FALSE)/1000000000</f>
        <v>37.599524543000001</v>
      </c>
      <c r="J1577" s="43">
        <f>VLOOKUP($A1577,LNST!$A$3:$Q$1635,11,FALSE)/1000000000</f>
        <v>-22.880572135000001</v>
      </c>
      <c r="K1577" s="43">
        <f>VLOOKUP($A1577,LNST!$A$3:$Q$1635,12,FALSE)/1000000000</f>
        <v>-19.816635002999998</v>
      </c>
      <c r="L1577" s="45">
        <f>VLOOKUP($A1577,'Doanh thu'!$A$3:$Q$2000,14,FALSE)</f>
        <v>-0.89972491516489039</v>
      </c>
      <c r="M1577" s="45">
        <f>VLOOKUP($A1577,'Doanh thu'!$A$3:$Q$2000,15,FALSE)</f>
        <v>-0.16823766771400825</v>
      </c>
      <c r="N1577" s="45">
        <f>VLOOKUP($A1577,'Doanh thu'!$A$3:$Q$2000,16,FALSE)</f>
        <v>0.78113353940992247</v>
      </c>
      <c r="O1577" s="45">
        <f>VLOOKUP($A1577,'Doanh thu'!$A$3:$Q$2000,17,FALSE)</f>
        <v>-0.54766768990996573</v>
      </c>
      <c r="P1577" s="45">
        <f>VLOOKUP($A1577,LNST!$A$3:$R$1635,14,FALSE)</f>
        <v>-1.8233611386419339</v>
      </c>
      <c r="Q1577" s="45">
        <f>VLOOKUP($A1577,LNST!$A$3:$R$1635,15,FALSE)</f>
        <v>-2.7795900633293565E-2</v>
      </c>
      <c r="R1577" s="45">
        <f>VLOOKUP($A1577,LNST!$A$3:$R$1635,16,FALSE)</f>
        <v>-2.6682218241715865</v>
      </c>
      <c r="S1577" s="45">
        <f>VLOOKUP($A1577,LNST!$A$3:$R$1635,17,FALSE)</f>
        <v>-1.6055697050531836</v>
      </c>
      <c r="T1577" s="45">
        <f>VLOOKUP($A1577,LNG!$A$2:$H$1999,4,FALSE)/(D1577*10^9)</f>
        <v>8.1333877144183777</v>
      </c>
      <c r="U1577" s="45">
        <f>VLOOKUP($A1577,LNG!$A$2:$H$1999,5,FALSE)/(E1577*10^9)</f>
        <v>-0.45141154386651255</v>
      </c>
      <c r="V1577" s="45">
        <f>VLOOKUP($A1577,LNG!$A$2:$H$1999,6,FALSE)/(F1577*10^9)</f>
        <v>-28.351907060202201</v>
      </c>
      <c r="W1577" s="45">
        <f>VLOOKUP($A1577,LNG!$A$2:$H$1999,7,FALSE)/(G1577*10^9)</f>
        <v>-1.0661860754613288</v>
      </c>
      <c r="X1577" s="45">
        <f>VLOOKUP($A1577,'LNST năm'!$A$2:$I$2000,8,FALSE)</f>
        <v>-0.83423933847354603</v>
      </c>
      <c r="Y1577" s="45">
        <f>VLOOKUP($A1577,'LNST năm'!$A$2:$I$2000,9,FALSE)</f>
        <v>0.27358523371261212</v>
      </c>
      <c r="Z1577" s="46" t="e">
        <f>VLOOKUP($A1577,LNG!$A$2:$H$1999,9,FALSE)</f>
        <v>#REF!</v>
      </c>
      <c r="AA1577" s="162" t="e">
        <f>VLOOKUP($A1577,'GIÁ CP'!$A$2:$D$2000,4,FALSE)/Z1577</f>
        <v>#REF!</v>
      </c>
    </row>
    <row r="1578" spans="1:27" hidden="1">
      <c r="A1578" s="18" t="s">
        <v>516</v>
      </c>
      <c r="B1578" s="18" t="s">
        <v>2230</v>
      </c>
      <c r="C1578" s="154" t="str">
        <f>VLOOKUP(A1578,'GIÁ CP'!$K$2:$M$2000,3,FALSE)</f>
        <v xml:space="preserve">Bất động sản </v>
      </c>
      <c r="D1578" s="43">
        <f>VLOOKUP($A1578,'Doanh thu'!$A$3:$Q$2000,9,FALSE)/1000000000</f>
        <v>5.8098624389999998</v>
      </c>
      <c r="E1578" s="43">
        <f>VLOOKUP($A1578,'Doanh thu'!$A$3:$Q$2000,10,FALSE)/1000000000</f>
        <v>9.2143434059999993</v>
      </c>
      <c r="F1578" s="43">
        <f>VLOOKUP($A1578,'Doanh thu'!$A$3:$Q$2000,11,FALSE)/1000000000</f>
        <v>6.5692317029999998</v>
      </c>
      <c r="G1578" s="43">
        <f>VLOOKUP($A1578,'Doanh thu'!$A$3:$Q$2000,12,FALSE)/1000000000</f>
        <v>16.933276389</v>
      </c>
      <c r="H1578" s="43">
        <f>VLOOKUP($A1578,LNST!$A$3:$Q$1635,9,FALSE)/1000000000</f>
        <v>29.302125035</v>
      </c>
      <c r="I1578" s="43">
        <f>VLOOKUP($A1578,LNST!$A$3:$Q$1635,10,FALSE)/1000000000</f>
        <v>70.917810965000001</v>
      </c>
      <c r="J1578" s="43">
        <f>VLOOKUP($A1578,LNST!$A$3:$Q$1635,11,FALSE)/1000000000</f>
        <v>24.931842614000001</v>
      </c>
      <c r="K1578" s="43">
        <f>VLOOKUP($A1578,LNST!$A$3:$Q$1635,12,FALSE)/1000000000</f>
        <v>0.56973269900000001</v>
      </c>
      <c r="L1578" s="45">
        <f>VLOOKUP($A1578,'Doanh thu'!$A$3:$Q$2000,14,FALSE)</f>
        <v>-0.38995960980768901</v>
      </c>
      <c r="M1578" s="45">
        <f>VLOOKUP($A1578,'Doanh thu'!$A$3:$Q$2000,15,FALSE)</f>
        <v>-0.6111656118487282</v>
      </c>
      <c r="N1578" s="45">
        <f>VLOOKUP($A1578,'Doanh thu'!$A$3:$Q$2000,16,FALSE)</f>
        <v>-0.16705978650659067</v>
      </c>
      <c r="O1578" s="45">
        <f>VLOOKUP($A1578,'Doanh thu'!$A$3:$Q$2000,17,FALSE)</f>
        <v>2.4064922242576015</v>
      </c>
      <c r="P1578" s="45">
        <f>VLOOKUP($A1578,LNST!$A$3:$R$1635,14,FALSE)</f>
        <v>3.0704752140859783</v>
      </c>
      <c r="Q1578" s="45">
        <f>VLOOKUP($A1578,LNST!$A$3:$R$1635,15,FALSE)</f>
        <v>33.676754958986841</v>
      </c>
      <c r="R1578" s="45">
        <f>VLOOKUP($A1578,LNST!$A$3:$R$1635,16,FALSE)</f>
        <v>5.4806915623238366</v>
      </c>
      <c r="S1578" s="45">
        <f>VLOOKUP($A1578,LNST!$A$3:$R$1635,17,FALSE)</f>
        <v>-0.98731969014115184</v>
      </c>
      <c r="T1578" s="45">
        <f>VLOOKUP($A1578,LNG!$A$2:$H$1999,4,FALSE)/(D1578*10^9)</f>
        <v>0.31845865894863745</v>
      </c>
      <c r="U1578" s="45">
        <f>VLOOKUP($A1578,LNG!$A$2:$H$1999,5,FALSE)/(E1578*10^9)</f>
        <v>0.18257971066115483</v>
      </c>
      <c r="V1578" s="45">
        <f>VLOOKUP($A1578,LNG!$A$2:$H$1999,6,FALSE)/(F1578*10^9)</f>
        <v>0.65617561350918296</v>
      </c>
      <c r="W1578" s="45">
        <f>VLOOKUP($A1578,LNG!$A$2:$H$1999,7,FALSE)/(G1578*10^9)</f>
        <v>0.15335133345410135</v>
      </c>
      <c r="X1578" s="45">
        <f>VLOOKUP($A1578,'LNST năm'!$A$2:$I$2000,8,FALSE)</f>
        <v>3.6709055587906256</v>
      </c>
      <c r="Y1578" s="45">
        <f>VLOOKUP($A1578,'LNST năm'!$A$2:$I$2000,9,FALSE)</f>
        <v>0.47083936991245245</v>
      </c>
      <c r="Z1578" s="46" t="e">
        <f>VLOOKUP($A1578,LNG!$A$2:$H$1999,9,FALSE)</f>
        <v>#REF!</v>
      </c>
      <c r="AA1578" s="162" t="e">
        <f>VLOOKUP($A1578,'GIÁ CP'!$A$2:$D$2000,4,FALSE)/Z1578</f>
        <v>#REF!</v>
      </c>
    </row>
    <row r="1579" spans="1:27" hidden="1">
      <c r="A1579" s="18" t="s">
        <v>1352</v>
      </c>
      <c r="B1579" s="18" t="s">
        <v>3078</v>
      </c>
      <c r="C1579" s="154" t="str">
        <f>VLOOKUP(A1579,'GIÁ CP'!$K$2:$M$2000,3,FALSE)</f>
        <v xml:space="preserve">Lâm sản và Chế biến gỗ </v>
      </c>
      <c r="D1579" s="43">
        <f>VLOOKUP($A1579,'Doanh thu'!$A$3:$Q$2000,9,FALSE)/1000000000</f>
        <v>97.713182857999996</v>
      </c>
      <c r="E1579" s="43">
        <f>VLOOKUP($A1579,'Doanh thu'!$A$3:$Q$2000,10,FALSE)/1000000000</f>
        <v>82.970883860000001</v>
      </c>
      <c r="F1579" s="43">
        <f>VLOOKUP($A1579,'Doanh thu'!$A$3:$Q$2000,11,FALSE)/1000000000</f>
        <v>112.798494994</v>
      </c>
      <c r="G1579" s="43">
        <f>VLOOKUP($A1579,'Doanh thu'!$A$3:$Q$2000,12,FALSE)/1000000000</f>
        <v>135.26097329699999</v>
      </c>
      <c r="H1579" s="43">
        <f>VLOOKUP($A1579,LNST!$A$3:$Q$1635,9,FALSE)/1000000000</f>
        <v>4.1112997020000002</v>
      </c>
      <c r="I1579" s="43">
        <f>VLOOKUP($A1579,LNST!$A$3:$Q$1635,10,FALSE)/1000000000</f>
        <v>1.6047878790000001</v>
      </c>
      <c r="J1579" s="43">
        <f>VLOOKUP($A1579,LNST!$A$3:$Q$1635,11,FALSE)/1000000000</f>
        <v>19.175563698000001</v>
      </c>
      <c r="K1579" s="43">
        <f>VLOOKUP($A1579,LNST!$A$3:$Q$1635,12,FALSE)/1000000000</f>
        <v>4.4664267500000001</v>
      </c>
      <c r="L1579" s="45">
        <f>VLOOKUP($A1579,'Doanh thu'!$A$3:$Q$2000,14,FALSE)</f>
        <v>-0.36601005773600442</v>
      </c>
      <c r="M1579" s="45">
        <f>VLOOKUP($A1579,'Doanh thu'!$A$3:$Q$2000,15,FALSE)</f>
        <v>-0.2953243824254394</v>
      </c>
      <c r="N1579" s="45">
        <f>VLOOKUP($A1579,'Doanh thu'!$A$3:$Q$2000,16,FALSE)</f>
        <v>9.1145264033306597E-2</v>
      </c>
      <c r="O1579" s="45">
        <f>VLOOKUP($A1579,'Doanh thu'!$A$3:$Q$2000,17,FALSE)</f>
        <v>0.40170531013393829</v>
      </c>
      <c r="P1579" s="45">
        <f>VLOOKUP($A1579,LNST!$A$3:$R$1635,14,FALSE)</f>
        <v>-0.62526940870350267</v>
      </c>
      <c r="Q1579" s="45">
        <f>VLOOKUP($A1579,LNST!$A$3:$R$1635,15,FALSE)</f>
        <v>-0.7004927836095155</v>
      </c>
      <c r="R1579" s="45">
        <f>VLOOKUP($A1579,LNST!$A$3:$R$1635,16,FALSE)</f>
        <v>-0.45115106566757296</v>
      </c>
      <c r="S1579" s="45">
        <f>VLOOKUP($A1579,LNST!$A$3:$R$1635,17,FALSE)</f>
        <v>0.59271411216578884</v>
      </c>
      <c r="T1579" s="45">
        <f>VLOOKUP($A1579,LNG!$A$2:$H$1999,4,FALSE)/(D1579*10^9)</f>
        <v>0.14837693359215945</v>
      </c>
      <c r="U1579" s="45">
        <f>VLOOKUP($A1579,LNG!$A$2:$H$1999,5,FALSE)/(E1579*10^9)</f>
        <v>0.17444134569449432</v>
      </c>
      <c r="V1579" s="45">
        <f>VLOOKUP($A1579,LNG!$A$2:$H$1999,6,FALSE)/(F1579*10^9)</f>
        <v>0.12720711556269648</v>
      </c>
      <c r="W1579" s="45">
        <f>VLOOKUP($A1579,LNG!$A$2:$H$1999,7,FALSE)/(G1579*10^9)</f>
        <v>0.23128117791455996</v>
      </c>
      <c r="X1579" s="45">
        <f>VLOOKUP($A1579,'LNST năm'!$A$2:$I$2000,8,FALSE)</f>
        <v>-1</v>
      </c>
      <c r="Y1579" s="45">
        <f>VLOOKUP($A1579,'LNST năm'!$A$2:$I$2000,9,FALSE)</f>
        <v>-1</v>
      </c>
      <c r="Z1579" s="46" t="e">
        <f>VLOOKUP($A1579,LNG!$A$2:$H$1999,9,FALSE)</f>
        <v>#REF!</v>
      </c>
      <c r="AA1579" s="162" t="e">
        <f>VLOOKUP($A1579,'GIÁ CP'!$A$2:$D$2000,4,FALSE)/Z1579</f>
        <v>#REF!</v>
      </c>
    </row>
    <row r="1580" spans="1:27" hidden="1">
      <c r="A1580" s="18" t="s">
        <v>938</v>
      </c>
      <c r="B1580" s="18" t="s">
        <v>2716</v>
      </c>
      <c r="C1580" s="154" t="str">
        <f>VLOOKUP(A1580,'GIÁ CP'!$K$2:$M$2000,3,FALSE)</f>
        <v xml:space="preserve">Bất động sản </v>
      </c>
      <c r="D1580" s="43">
        <f>VLOOKUP($A1580,'Doanh thu'!$A$3:$Q$2000,9,FALSE)/1000000000</f>
        <v>0.37885140899999997</v>
      </c>
      <c r="E1580" s="43">
        <f>VLOOKUP($A1580,'Doanh thu'!$A$3:$Q$2000,10,FALSE)/1000000000</f>
        <v>2.8409251860000002</v>
      </c>
      <c r="F1580" s="43">
        <f>VLOOKUP($A1580,'Doanh thu'!$A$3:$Q$2000,11,FALSE)/1000000000</f>
        <v>4.3087519570000001</v>
      </c>
      <c r="G1580" s="43">
        <f>VLOOKUP($A1580,'Doanh thu'!$A$3:$Q$2000,12,FALSE)/1000000000</f>
        <v>1.1696332730000001</v>
      </c>
      <c r="H1580" s="43">
        <f>VLOOKUP($A1580,LNST!$A$3:$Q$1635,9,FALSE)/1000000000</f>
        <v>-76.034014919000001</v>
      </c>
      <c r="I1580" s="43">
        <f>VLOOKUP($A1580,LNST!$A$3:$Q$1635,10,FALSE)/1000000000</f>
        <v>-1.5714689070000001</v>
      </c>
      <c r="J1580" s="43">
        <f>VLOOKUP($A1580,LNST!$A$3:$Q$1635,11,FALSE)/1000000000</f>
        <v>-57.19892222</v>
      </c>
      <c r="K1580" s="43">
        <f>VLOOKUP($A1580,LNST!$A$3:$Q$1635,12,FALSE)/1000000000</f>
        <v>0.5980316</v>
      </c>
      <c r="L1580" s="45">
        <f>VLOOKUP($A1580,'Doanh thu'!$A$3:$Q$2000,14,FALSE)</f>
        <v>-0.92338045640609734</v>
      </c>
      <c r="M1580" s="45">
        <f>VLOOKUP($A1580,'Doanh thu'!$A$3:$Q$2000,15,FALSE)</f>
        <v>-0.88424684348293203</v>
      </c>
      <c r="N1580" s="45">
        <f>VLOOKUP($A1580,'Doanh thu'!$A$3:$Q$2000,16,FALSE)</f>
        <v>-0.54041313603811703</v>
      </c>
      <c r="O1580" s="45">
        <f>VLOOKUP($A1580,'Doanh thu'!$A$3:$Q$2000,17,FALSE)</f>
        <v>4.8141117750876035</v>
      </c>
      <c r="P1580" s="45">
        <f>VLOOKUP($A1580,LNST!$A$3:$R$1635,14,FALSE)</f>
        <v>-26.079550973764938</v>
      </c>
      <c r="Q1580" s="45">
        <f>VLOOKUP($A1580,LNST!$A$3:$R$1635,15,FALSE)</f>
        <v>-1.2915565076110906</v>
      </c>
      <c r="R1580" s="45">
        <f>VLOOKUP($A1580,LNST!$A$3:$R$1635,16,FALSE)</f>
        <v>-2.6561144137679458</v>
      </c>
      <c r="S1580" s="45">
        <f>VLOOKUP($A1580,LNST!$A$3:$R$1635,17,FALSE)</f>
        <v>1.5847053454209621</v>
      </c>
      <c r="T1580" s="45">
        <f>VLOOKUP($A1580,LNG!$A$2:$H$1999,4,FALSE)/(D1580*10^9)</f>
        <v>-0.40323978575990987</v>
      </c>
      <c r="U1580" s="45">
        <f>VLOOKUP($A1580,LNG!$A$2:$H$1999,5,FALSE)/(E1580*10^9)</f>
        <v>-0.10037507935979839</v>
      </c>
      <c r="V1580" s="45">
        <f>VLOOKUP($A1580,LNG!$A$2:$H$1999,6,FALSE)/(F1580*10^9)</f>
        <v>-6.7098554264723942E-2</v>
      </c>
      <c r="W1580" s="45">
        <f>VLOOKUP($A1580,LNG!$A$2:$H$1999,7,FALSE)/(G1580*10^9)</f>
        <v>2.2132552670635253</v>
      </c>
      <c r="X1580" s="45">
        <f>VLOOKUP($A1580,'LNST năm'!$A$2:$I$2000,8,FALSE)</f>
        <v>1</v>
      </c>
      <c r="Y1580" s="45">
        <f>VLOOKUP($A1580,'LNST năm'!$A$2:$I$2000,9,FALSE)</f>
        <v>0.25992104989487319</v>
      </c>
      <c r="Z1580" s="46" t="e">
        <f>VLOOKUP($A1580,LNG!$A$2:$H$1999,9,FALSE)</f>
        <v>#REF!</v>
      </c>
      <c r="AA1580" s="162" t="e">
        <f>VLOOKUP($A1580,'GIÁ CP'!$A$2:$D$2000,4,FALSE)/Z1580</f>
        <v>#REF!</v>
      </c>
    </row>
    <row r="1581" spans="1:27" hidden="1">
      <c r="A1581" s="18" t="s">
        <v>218</v>
      </c>
      <c r="B1581" s="18" t="s">
        <v>1896</v>
      </c>
      <c r="C1581" s="154" t="str">
        <f>VLOOKUP(A1581,'GIÁ CP'!$K$2:$M$2000,3,FALSE)</f>
        <v xml:space="preserve">Vận tải Thủy </v>
      </c>
      <c r="D1581" s="43">
        <f>VLOOKUP($A1581,'Doanh thu'!$A$3:$Q$2000,9,FALSE)/1000000000</f>
        <v>183.57256419300001</v>
      </c>
      <c r="E1581" s="43">
        <f>VLOOKUP($A1581,'Doanh thu'!$A$3:$Q$2000,10,FALSE)/1000000000</f>
        <v>190.84386655</v>
      </c>
      <c r="F1581" s="43">
        <f>VLOOKUP($A1581,'Doanh thu'!$A$3:$Q$2000,11,FALSE)/1000000000</f>
        <v>174.85414901199999</v>
      </c>
      <c r="G1581" s="43">
        <f>VLOOKUP($A1581,'Doanh thu'!$A$3:$Q$2000,12,FALSE)/1000000000</f>
        <v>187.81101117200001</v>
      </c>
      <c r="H1581" s="43">
        <f>VLOOKUP($A1581,LNST!$A$3:$Q$1635,9,FALSE)/1000000000</f>
        <v>8.3522183699999992</v>
      </c>
      <c r="I1581" s="43">
        <f>VLOOKUP($A1581,LNST!$A$3:$Q$1635,10,FALSE)/1000000000</f>
        <v>8.2354505850000006</v>
      </c>
      <c r="J1581" s="43">
        <f>VLOOKUP($A1581,LNST!$A$3:$Q$1635,11,FALSE)/1000000000</f>
        <v>1.9315968560000001</v>
      </c>
      <c r="K1581" s="43">
        <f>VLOOKUP($A1581,LNST!$A$3:$Q$1635,12,FALSE)/1000000000</f>
        <v>7.0652775500000002</v>
      </c>
      <c r="L1581" s="45">
        <f>VLOOKUP($A1581,'Doanh thu'!$A$3:$Q$2000,14,FALSE)</f>
        <v>0.12009822623112465</v>
      </c>
      <c r="M1581" s="45">
        <f>VLOOKUP($A1581,'Doanh thu'!$A$3:$Q$2000,15,FALSE)</f>
        <v>8.9573737922211599E-2</v>
      </c>
      <c r="N1581" s="45">
        <f>VLOOKUP($A1581,'Doanh thu'!$A$3:$Q$2000,16,FALSE)</f>
        <v>2.3308829357484077E-2</v>
      </c>
      <c r="O1581" s="45">
        <f>VLOOKUP($A1581,'Doanh thu'!$A$3:$Q$2000,17,FALSE)</f>
        <v>0.12768122068995827</v>
      </c>
      <c r="P1581" s="45">
        <f>VLOOKUP($A1581,LNST!$A$3:$R$1635,14,FALSE)</f>
        <v>-0.57736284515130332</v>
      </c>
      <c r="Q1581" s="45">
        <f>VLOOKUP($A1581,LNST!$A$3:$R$1635,15,FALSE)</f>
        <v>0.42791234814600937</v>
      </c>
      <c r="R1581" s="45">
        <f>VLOOKUP($A1581,LNST!$A$3:$R$1635,16,FALSE)</f>
        <v>1.6057032962177424</v>
      </c>
      <c r="S1581" s="45">
        <f>VLOOKUP($A1581,LNST!$A$3:$R$1635,17,FALSE)</f>
        <v>0.94157021464451884</v>
      </c>
      <c r="T1581" s="45">
        <f>VLOOKUP($A1581,LNG!$A$2:$H$1999,4,FALSE)/(D1581*10^9)</f>
        <v>9.1392513771073353E-2</v>
      </c>
      <c r="U1581" s="45">
        <f>VLOOKUP($A1581,LNG!$A$2:$H$1999,5,FALSE)/(E1581*10^9)</f>
        <v>0.13461146445211761</v>
      </c>
      <c r="V1581" s="45">
        <f>VLOOKUP($A1581,LNG!$A$2:$H$1999,6,FALSE)/(F1581*10^9)</f>
        <v>7.0601382179114228E-2</v>
      </c>
      <c r="W1581" s="45">
        <f>VLOOKUP($A1581,LNG!$A$2:$H$1999,7,FALSE)/(G1581*10^9)</f>
        <v>6.4063266141414457E-2</v>
      </c>
      <c r="X1581" s="45">
        <f>VLOOKUP($A1581,'LNST năm'!$A$2:$I$2000,8,FALSE)</f>
        <v>-1</v>
      </c>
      <c r="Y1581" s="45">
        <f>VLOOKUP($A1581,'LNST năm'!$A$2:$I$2000,9,FALSE)</f>
        <v>-1</v>
      </c>
      <c r="Z1581" s="46" t="e">
        <f>VLOOKUP($A1581,LNG!$A$2:$H$1999,9,FALSE)</f>
        <v>#REF!</v>
      </c>
      <c r="AA1581" s="162" t="e">
        <f>VLOOKUP($A1581,'GIÁ CP'!$A$2:$D$2000,4,FALSE)/Z1581</f>
        <v>#REF!</v>
      </c>
    </row>
    <row r="1582" spans="1:27" hidden="1">
      <c r="A1582" s="18" t="s">
        <v>462</v>
      </c>
      <c r="B1582" s="18" t="s">
        <v>2176</v>
      </c>
      <c r="C1582" s="154" t="str">
        <f>VLOOKUP(A1582,'GIÁ CP'!$K$2:$M$2000,3,FALSE)</f>
        <v xml:space="preserve">Bất động sản </v>
      </c>
      <c r="D1582" s="43">
        <f>VLOOKUP($A1582,'Doanh thu'!$A$3:$Q$2000,9,FALSE)/1000000000</f>
        <v>565.20150057000001</v>
      </c>
      <c r="E1582" s="43">
        <f>VLOOKUP($A1582,'Doanh thu'!$A$3:$Q$2000,10,FALSE)/1000000000</f>
        <v>150.54698419299999</v>
      </c>
      <c r="F1582" s="43">
        <f>VLOOKUP($A1582,'Doanh thu'!$A$3:$Q$2000,11,FALSE)/1000000000</f>
        <v>237.87305652399999</v>
      </c>
      <c r="G1582" s="43">
        <f>VLOOKUP($A1582,'Doanh thu'!$A$3:$Q$2000,12,FALSE)/1000000000</f>
        <v>12.279884110999999</v>
      </c>
      <c r="H1582" s="43">
        <f>VLOOKUP($A1582,LNST!$A$3:$Q$1635,9,FALSE)/1000000000</f>
        <v>5.6223349970000003</v>
      </c>
      <c r="I1582" s="43">
        <f>VLOOKUP($A1582,LNST!$A$3:$Q$1635,10,FALSE)/1000000000</f>
        <v>5.8603016820000002</v>
      </c>
      <c r="J1582" s="43">
        <f>VLOOKUP($A1582,LNST!$A$3:$Q$1635,11,FALSE)/1000000000</f>
        <v>-128.14335621199999</v>
      </c>
      <c r="K1582" s="43">
        <f>VLOOKUP($A1582,LNST!$A$3:$Q$1635,12,FALSE)/1000000000</f>
        <v>-4.4424592629999999</v>
      </c>
      <c r="L1582" s="45">
        <f>VLOOKUP($A1582,'Doanh thu'!$A$3:$Q$2000,14,FALSE)</f>
        <v>1.3917771925060378</v>
      </c>
      <c r="M1582" s="45">
        <f>VLOOKUP($A1582,'Doanh thu'!$A$3:$Q$2000,15,FALSE)</f>
        <v>-0.18738949892347734</v>
      </c>
      <c r="N1582" s="45">
        <f>VLOOKUP($A1582,'Doanh thu'!$A$3:$Q$2000,16,FALSE)</f>
        <v>4.2147514099631703E-2</v>
      </c>
      <c r="O1582" s="45">
        <f>VLOOKUP($A1582,'Doanh thu'!$A$3:$Q$2000,17,FALSE)</f>
        <v>-0.88306908330481904</v>
      </c>
      <c r="P1582" s="45">
        <f>VLOOKUP($A1582,LNST!$A$3:$R$1635,14,FALSE)</f>
        <v>-0.87621094388501541</v>
      </c>
      <c r="Q1582" s="45">
        <f>VLOOKUP($A1582,LNST!$A$3:$R$1635,15,FALSE)</f>
        <v>-0.78926457324799981</v>
      </c>
      <c r="R1582" s="45">
        <f>VLOOKUP($A1582,LNST!$A$3:$R$1635,16,FALSE)</f>
        <v>-18.949831098761464</v>
      </c>
      <c r="S1582" s="45">
        <f>VLOOKUP($A1582,LNST!$A$3:$R$1635,17,FALSE)</f>
        <v>-1.3564155659699511</v>
      </c>
      <c r="T1582" s="45">
        <f>VLOOKUP($A1582,LNG!$A$2:$H$1999,4,FALSE)/(D1582*10^9)</f>
        <v>8.2159551261221098E-2</v>
      </c>
      <c r="U1582" s="45">
        <f>VLOOKUP($A1582,LNG!$A$2:$H$1999,5,FALSE)/(E1582*10^9)</f>
        <v>0.90609830944287151</v>
      </c>
      <c r="V1582" s="45">
        <f>VLOOKUP($A1582,LNG!$A$2:$H$1999,6,FALSE)/(F1582*10^9)</f>
        <v>0.18517703015076764</v>
      </c>
      <c r="W1582" s="45">
        <f>VLOOKUP($A1582,LNG!$A$2:$H$1999,7,FALSE)/(G1582*10^9)</f>
        <v>4.1566893527339088</v>
      </c>
      <c r="X1582" s="45">
        <f>VLOOKUP($A1582,'LNST năm'!$A$2:$I$2000,8,FALSE)</f>
        <v>-1</v>
      </c>
      <c r="Y1582" s="45">
        <f>VLOOKUP($A1582,'LNST năm'!$A$2:$I$2000,9,FALSE)</f>
        <v>-1</v>
      </c>
      <c r="Z1582" s="46" t="e">
        <f>VLOOKUP($A1582,LNG!$A$2:$H$1999,9,FALSE)</f>
        <v>#REF!</v>
      </c>
      <c r="AA1582" s="162" t="e">
        <f>VLOOKUP($A1582,'GIÁ CP'!$A$2:$D$2000,4,FALSE)/Z1582</f>
        <v>#REF!</v>
      </c>
    </row>
    <row r="1583" spans="1:27" hidden="1">
      <c r="A1583" s="18" t="s">
        <v>223</v>
      </c>
      <c r="B1583" s="18" t="s">
        <v>1903</v>
      </c>
      <c r="C1583" s="154" t="str">
        <f>VLOOKUP(A1583,'GIÁ CP'!$K$2:$M$2000,3,FALSE)</f>
        <v xml:space="preserve">Thép và sản phẩm thép </v>
      </c>
      <c r="D1583" s="43">
        <f>VLOOKUP($A1583,'Doanh thu'!$A$3:$Q$2000,9,FALSE)/1000000000</f>
        <v>461.74786901499999</v>
      </c>
      <c r="E1583" s="43">
        <f>VLOOKUP($A1583,'Doanh thu'!$A$3:$Q$2000,10,FALSE)/1000000000</f>
        <v>202.909544885</v>
      </c>
      <c r="F1583" s="43">
        <f>VLOOKUP($A1583,'Doanh thu'!$A$3:$Q$2000,11,FALSE)/1000000000</f>
        <v>486.28351950899997</v>
      </c>
      <c r="G1583" s="43">
        <f>VLOOKUP($A1583,'Doanh thu'!$A$3:$Q$2000,12,FALSE)/1000000000</f>
        <v>0</v>
      </c>
      <c r="H1583" s="43">
        <f>VLOOKUP($A1583,LNST!$A$3:$Q$1635,9,FALSE)/1000000000</f>
        <v>-170.231862036</v>
      </c>
      <c r="I1583" s="43">
        <f>VLOOKUP($A1583,LNST!$A$3:$Q$1635,10,FALSE)/1000000000</f>
        <v>-182.48436613800001</v>
      </c>
      <c r="J1583" s="43">
        <f>VLOOKUP($A1583,LNST!$A$3:$Q$1635,11,FALSE)/1000000000</f>
        <v>-325.46151346400001</v>
      </c>
      <c r="K1583" s="43">
        <f>VLOOKUP($A1583,LNST!$A$3:$Q$1635,12,FALSE)/1000000000</f>
        <v>0</v>
      </c>
      <c r="L1583" s="45">
        <f>VLOOKUP($A1583,'Doanh thu'!$A$3:$Q$2000,14,FALSE)</f>
        <v>-0.25031387488176754</v>
      </c>
      <c r="M1583" s="45">
        <f>VLOOKUP($A1583,'Doanh thu'!$A$3:$Q$2000,15,FALSE)</f>
        <v>-0.58458206405886248</v>
      </c>
      <c r="N1583" s="45">
        <f>VLOOKUP($A1583,'Doanh thu'!$A$3:$Q$2000,16,FALSE)</f>
        <v>-0.35317935225347286</v>
      </c>
      <c r="O1583" s="45">
        <f>VLOOKUP($A1583,'Doanh thu'!$A$3:$Q$2000,17,FALSE)</f>
        <v>-1</v>
      </c>
      <c r="P1583" s="45">
        <f>VLOOKUP($A1583,LNST!$A$3:$R$1635,14,FALSE)</f>
        <v>0.39200505130761643</v>
      </c>
      <c r="Q1583" s="45">
        <f>VLOOKUP($A1583,LNST!$A$3:$R$1635,15,FALSE)</f>
        <v>0.36153782873387535</v>
      </c>
      <c r="R1583" s="45">
        <f>VLOOKUP($A1583,LNST!$A$3:$R$1635,16,FALSE)</f>
        <v>-0.63088120622788824</v>
      </c>
      <c r="S1583" s="45">
        <f>VLOOKUP($A1583,LNST!$A$3:$R$1635,17,FALSE)</f>
        <v>1</v>
      </c>
      <c r="T1583" s="45">
        <f>VLOOKUP($A1583,LNG!$A$2:$H$1999,4,FALSE)/(D1583*10^9)</f>
        <v>0.12941812556163357</v>
      </c>
      <c r="U1583" s="45">
        <f>VLOOKUP($A1583,LNG!$A$2:$H$1999,5,FALSE)/(E1583*10^9)</f>
        <v>0.23979467185033798</v>
      </c>
      <c r="V1583" s="45">
        <f>VLOOKUP($A1583,LNG!$A$2:$H$1999,6,FALSE)/(F1583*10^9)</f>
        <v>9.6521960866352789E-3</v>
      </c>
      <c r="W1583" s="45" t="e">
        <f>VLOOKUP($A1583,LNG!$A$2:$H$1999,7,FALSE)/(G1583*10^9)</f>
        <v>#DIV/0!</v>
      </c>
      <c r="X1583" s="45">
        <f>VLOOKUP($A1583,'LNST năm'!$A$2:$I$2000,8,FALSE)</f>
        <v>1</v>
      </c>
      <c r="Y1583" s="45">
        <f>VLOOKUP($A1583,'LNST năm'!$A$2:$I$2000,9,FALSE)</f>
        <v>0.25992104989487319</v>
      </c>
      <c r="Z1583" s="46" t="e">
        <f>VLOOKUP($A1583,LNG!$A$2:$H$1999,9,FALSE)</f>
        <v>#REF!</v>
      </c>
      <c r="AA1583" s="162" t="e">
        <f>VLOOKUP($A1583,'GIÁ CP'!$A$2:$D$2000,4,FALSE)/Z1583</f>
        <v>#REF!</v>
      </c>
    </row>
    <row r="1584" spans="1:27" hidden="1">
      <c r="A1584" s="18" t="s">
        <v>827</v>
      </c>
      <c r="B1584" s="18" t="s">
        <v>3120</v>
      </c>
      <c r="C1584" s="154" t="str">
        <f>VLOOKUP(A1584,'GIÁ CP'!$K$2:$M$2000,3,FALSE)</f>
        <v xml:space="preserve">Dịch vụ vận tải </v>
      </c>
      <c r="D1584" s="43">
        <f>VLOOKUP($A1584,'Doanh thu'!$A$3:$Q$2000,9,FALSE)/1000000000</f>
        <v>556.90051074799999</v>
      </c>
      <c r="E1584" s="43">
        <f>VLOOKUP($A1584,'Doanh thu'!$A$3:$Q$2000,10,FALSE)/1000000000</f>
        <v>833.46806208099997</v>
      </c>
      <c r="F1584" s="43">
        <f>VLOOKUP($A1584,'Doanh thu'!$A$3:$Q$2000,11,FALSE)/1000000000</f>
        <v>592.98616344599998</v>
      </c>
      <c r="G1584" s="43">
        <f>VLOOKUP($A1584,'Doanh thu'!$A$3:$Q$2000,12,FALSE)/1000000000</f>
        <v>644.81804179599999</v>
      </c>
      <c r="H1584" s="43">
        <f>VLOOKUP($A1584,LNST!$A$3:$Q$1635,9,FALSE)/1000000000</f>
        <v>45.017637350999998</v>
      </c>
      <c r="I1584" s="43">
        <f>VLOOKUP($A1584,LNST!$A$3:$Q$1635,10,FALSE)/1000000000</f>
        <v>69.212542534999997</v>
      </c>
      <c r="J1584" s="43">
        <f>VLOOKUP($A1584,LNST!$A$3:$Q$1635,11,FALSE)/1000000000</f>
        <v>43.867285778999999</v>
      </c>
      <c r="K1584" s="43">
        <f>VLOOKUP($A1584,LNST!$A$3:$Q$1635,12,FALSE)/1000000000</f>
        <v>75.543199611999995</v>
      </c>
      <c r="L1584" s="45">
        <f>VLOOKUP($A1584,'Doanh thu'!$A$3:$Q$2000,14,FALSE)</f>
        <v>0.54766584726329348</v>
      </c>
      <c r="M1584" s="45">
        <f>VLOOKUP($A1584,'Doanh thu'!$A$3:$Q$2000,15,FALSE)</f>
        <v>1.3205816207392269</v>
      </c>
      <c r="N1584" s="45">
        <f>VLOOKUP($A1584,'Doanh thu'!$A$3:$Q$2000,16,FALSE)</f>
        <v>-0.15560055120985838</v>
      </c>
      <c r="O1584" s="45">
        <f>VLOOKUP($A1584,'Doanh thu'!$A$3:$Q$2000,17,FALSE)</f>
        <v>0.5309161794247178</v>
      </c>
      <c r="P1584" s="45">
        <f>VLOOKUP($A1584,LNST!$A$3:$R$1635,14,FALSE)</f>
        <v>-0.23874999118729084</v>
      </c>
      <c r="Q1584" s="45">
        <f>VLOOKUP($A1584,LNST!$A$3:$R$1635,15,FALSE)</f>
        <v>4.5210934811601615E-3</v>
      </c>
      <c r="R1584" s="45">
        <f>VLOOKUP($A1584,LNST!$A$3:$R$1635,16,FALSE)</f>
        <v>0.34111667095845255</v>
      </c>
      <c r="S1584" s="45">
        <f>VLOOKUP($A1584,LNST!$A$3:$R$1635,17,FALSE)</f>
        <v>0.87089852450764083</v>
      </c>
      <c r="T1584" s="45">
        <f>VLOOKUP($A1584,LNG!$A$2:$H$1999,4,FALSE)/(D1584*10^9)</f>
        <v>0.12039475978383414</v>
      </c>
      <c r="U1584" s="45">
        <f>VLOOKUP($A1584,LNG!$A$2:$H$1999,5,FALSE)/(E1584*10^9)</f>
        <v>8.8218884544197768E-2</v>
      </c>
      <c r="V1584" s="45">
        <f>VLOOKUP($A1584,LNG!$A$2:$H$1999,6,FALSE)/(F1584*10^9)</f>
        <v>0.14386155194457337</v>
      </c>
      <c r="W1584" s="45">
        <f>VLOOKUP($A1584,LNG!$A$2:$H$1999,7,FALSE)/(G1584*10^9)</f>
        <v>0.10142553479868482</v>
      </c>
      <c r="X1584" s="45">
        <f>VLOOKUP($A1584,'LNST năm'!$A$2:$I$2000,8,FALSE)</f>
        <v>-4.015296392060768E-2</v>
      </c>
      <c r="Y1584" s="45">
        <f>VLOOKUP($A1584,'LNST năm'!$A$2:$I$2000,9,FALSE)</f>
        <v>-2.7398871245473244E-2</v>
      </c>
      <c r="Z1584" s="46" t="e">
        <f>VLOOKUP($A1584,LNG!$A$2:$H$1999,9,FALSE)</f>
        <v>#REF!</v>
      </c>
      <c r="AA1584" s="162" t="e">
        <f>VLOOKUP($A1584,'GIÁ CP'!$A$2:$D$2000,4,FALSE)/Z1584</f>
        <v>#REF!</v>
      </c>
    </row>
    <row r="1585" spans="1:27" hidden="1">
      <c r="A1585" s="18" t="s">
        <v>650</v>
      </c>
      <c r="B1585" s="18" t="s">
        <v>2011</v>
      </c>
      <c r="C1585" s="154" t="str">
        <f>VLOOKUP(A1585,'GIÁ CP'!$K$2:$M$2000,3,FALSE)</f>
        <v xml:space="preserve">Tư vấn &amp; Hỗ trợ KD </v>
      </c>
      <c r="D1585" s="43">
        <f>VLOOKUP($A1585,'Doanh thu'!$A$3:$Q$2000,9,FALSE)/1000000000</f>
        <v>215.80460501100001</v>
      </c>
      <c r="E1585" s="43">
        <f>VLOOKUP($A1585,'Doanh thu'!$A$3:$Q$2000,10,FALSE)/1000000000</f>
        <v>253.84510676400001</v>
      </c>
      <c r="F1585" s="43">
        <f>VLOOKUP($A1585,'Doanh thu'!$A$3:$Q$2000,11,FALSE)/1000000000</f>
        <v>565.06076499699998</v>
      </c>
      <c r="G1585" s="43">
        <f>VLOOKUP($A1585,'Doanh thu'!$A$3:$Q$2000,12,FALSE)/1000000000</f>
        <v>244.04255891400001</v>
      </c>
      <c r="H1585" s="43">
        <f>VLOOKUP($A1585,LNST!$A$3:$Q$1635,9,FALSE)/1000000000</f>
        <v>18.076239608000002</v>
      </c>
      <c r="I1585" s="43">
        <f>VLOOKUP($A1585,LNST!$A$3:$Q$1635,10,FALSE)/1000000000</f>
        <v>13.207278090999999</v>
      </c>
      <c r="J1585" s="43">
        <f>VLOOKUP($A1585,LNST!$A$3:$Q$1635,11,FALSE)/1000000000</f>
        <v>48.846757381000003</v>
      </c>
      <c r="K1585" s="43">
        <f>VLOOKUP($A1585,LNST!$A$3:$Q$1635,12,FALSE)/1000000000</f>
        <v>52.981823712000001</v>
      </c>
      <c r="L1585" s="45">
        <f>VLOOKUP($A1585,'Doanh thu'!$A$3:$Q$2000,14,FALSE)</f>
        <v>-0.40457814532655201</v>
      </c>
      <c r="M1585" s="45">
        <f>VLOOKUP($A1585,'Doanh thu'!$A$3:$Q$2000,15,FALSE)</f>
        <v>-0.12924250787441405</v>
      </c>
      <c r="N1585" s="45">
        <f>VLOOKUP($A1585,'Doanh thu'!$A$3:$Q$2000,16,FALSE)</f>
        <v>0.27329258351378966</v>
      </c>
      <c r="O1585" s="45">
        <f>VLOOKUP($A1585,'Doanh thu'!$A$3:$Q$2000,17,FALSE)</f>
        <v>-0.18620248385502736</v>
      </c>
      <c r="P1585" s="45">
        <f>VLOOKUP($A1585,LNST!$A$3:$R$1635,14,FALSE)</f>
        <v>0.29172943950417957</v>
      </c>
      <c r="Q1585" s="45">
        <f>VLOOKUP($A1585,LNST!$A$3:$R$1635,15,FALSE)</f>
        <v>-0.31955697415725648</v>
      </c>
      <c r="R1585" s="45">
        <f>VLOOKUP($A1585,LNST!$A$3:$R$1635,16,FALSE)</f>
        <v>1.4542770386401238</v>
      </c>
      <c r="S1585" s="45">
        <f>VLOOKUP($A1585,LNST!$A$3:$R$1635,17,FALSE)</f>
        <v>2.6525524726793366</v>
      </c>
      <c r="T1585" s="45">
        <f>VLOOKUP($A1585,LNG!$A$2:$H$1999,4,FALSE)/(D1585*10^9)</f>
        <v>0.19820168572778965</v>
      </c>
      <c r="U1585" s="45">
        <f>VLOOKUP($A1585,LNG!$A$2:$H$1999,5,FALSE)/(E1585*10^9)</f>
        <v>0.13976028224165624</v>
      </c>
      <c r="V1585" s="45">
        <f>VLOOKUP($A1585,LNG!$A$2:$H$1999,6,FALSE)/(F1585*10^9)</f>
        <v>7.1975710515338867E-2</v>
      </c>
      <c r="W1585" s="45">
        <f>VLOOKUP($A1585,LNG!$A$2:$H$1999,7,FALSE)/(G1585*10^9)</f>
        <v>0.32741975797818978</v>
      </c>
      <c r="X1585" s="45">
        <f>VLOOKUP($A1585,'LNST năm'!$A$2:$I$2000,8,FALSE)</f>
        <v>-1</v>
      </c>
      <c r="Y1585" s="45">
        <f>VLOOKUP($A1585,'LNST năm'!$A$2:$I$2000,9,FALSE)</f>
        <v>-1</v>
      </c>
      <c r="Z1585" s="46" t="e">
        <f>VLOOKUP($A1585,LNG!$A$2:$H$1999,9,FALSE)</f>
        <v>#REF!</v>
      </c>
      <c r="AA1585" s="162" t="e">
        <f>VLOOKUP($A1585,'GIÁ CP'!$A$2:$D$2000,4,FALSE)/Z1585</f>
        <v>#REF!</v>
      </c>
    </row>
    <row r="1586" spans="1:27" hidden="1">
      <c r="A1586" s="18" t="s">
        <v>1380</v>
      </c>
      <c r="B1586" s="18" t="s">
        <v>3121</v>
      </c>
      <c r="C1586" s="154" t="str">
        <f>VLOOKUP(A1586,'GIÁ CP'!$K$2:$M$2000,3,FALSE)</f>
        <v xml:space="preserve">Bất động sản </v>
      </c>
      <c r="D1586" s="43">
        <f>VLOOKUP($A1586,'Doanh thu'!$A$3:$Q$2000,9,FALSE)/1000000000</f>
        <v>0</v>
      </c>
      <c r="E1586" s="43">
        <f>VLOOKUP($A1586,'Doanh thu'!$A$3:$Q$2000,10,FALSE)/1000000000</f>
        <v>0</v>
      </c>
      <c r="F1586" s="43">
        <f>VLOOKUP($A1586,'Doanh thu'!$A$3:$Q$2000,11,FALSE)/1000000000</f>
        <v>0</v>
      </c>
      <c r="G1586" s="43">
        <f>VLOOKUP($A1586,'Doanh thu'!$A$3:$Q$2000,12,FALSE)/1000000000</f>
        <v>0</v>
      </c>
      <c r="H1586" s="43">
        <f>VLOOKUP($A1586,LNST!$A$3:$Q$1635,9,FALSE)/1000000000</f>
        <v>-0.35730253099999998</v>
      </c>
      <c r="I1586" s="43">
        <f>VLOOKUP($A1586,LNST!$A$3:$Q$1635,10,FALSE)/1000000000</f>
        <v>-0.34679517999999998</v>
      </c>
      <c r="J1586" s="43">
        <f>VLOOKUP($A1586,LNST!$A$3:$Q$1635,11,FALSE)/1000000000</f>
        <v>-0.38556742700000002</v>
      </c>
      <c r="K1586" s="43">
        <f>VLOOKUP($A1586,LNST!$A$3:$Q$1635,12,FALSE)/1000000000</f>
        <v>-0.36147392</v>
      </c>
      <c r="L1586" s="45" t="e">
        <f>VLOOKUP($A1586,'Doanh thu'!$A$3:$Q$2000,14,FALSE)</f>
        <v>#DIV/0!</v>
      </c>
      <c r="M1586" s="45" t="e">
        <f>VLOOKUP($A1586,'Doanh thu'!$A$3:$Q$2000,15,FALSE)</f>
        <v>#DIV/0!</v>
      </c>
      <c r="N1586" s="45" t="e">
        <f>VLOOKUP($A1586,'Doanh thu'!$A$3:$Q$2000,16,FALSE)</f>
        <v>#DIV/0!</v>
      </c>
      <c r="O1586" s="45" t="e">
        <f>VLOOKUP($A1586,'Doanh thu'!$A$3:$Q$2000,17,FALSE)</f>
        <v>#DIV/0!</v>
      </c>
      <c r="P1586" s="45">
        <f>VLOOKUP($A1586,LNST!$A$3:$R$1635,14,FALSE)</f>
        <v>0.13067522300674572</v>
      </c>
      <c r="Q1586" s="45">
        <f>VLOOKUP($A1586,LNST!$A$3:$R$1635,15,FALSE)</f>
        <v>0.35389045014120352</v>
      </c>
      <c r="R1586" s="45">
        <f>VLOOKUP($A1586,LNST!$A$3:$R$1635,16,FALSE)</f>
        <v>0.16360257553989574</v>
      </c>
      <c r="S1586" s="45">
        <f>VLOOKUP($A1586,LNST!$A$3:$R$1635,17,FALSE)</f>
        <v>5.5225089756628994E-2</v>
      </c>
      <c r="T1586" s="45" t="e">
        <f>VLOOKUP($A1586,LNG!$A$2:$H$1999,4,FALSE)/(D1586*10^9)</f>
        <v>#DIV/0!</v>
      </c>
      <c r="U1586" s="45" t="e">
        <f>VLOOKUP($A1586,LNG!$A$2:$H$1999,5,FALSE)/(E1586*10^9)</f>
        <v>#DIV/0!</v>
      </c>
      <c r="V1586" s="45" t="e">
        <f>VLOOKUP($A1586,LNG!$A$2:$H$1999,6,FALSE)/(F1586*10^9)</f>
        <v>#DIV/0!</v>
      </c>
      <c r="W1586" s="45" t="e">
        <f>VLOOKUP($A1586,LNG!$A$2:$H$1999,7,FALSE)/(G1586*10^9)</f>
        <v>#DIV/0!</v>
      </c>
      <c r="X1586" s="45">
        <f>VLOOKUP($A1586,'LNST năm'!$A$2:$I$2000,8,FALSE)</f>
        <v>0.19922704826787105</v>
      </c>
      <c r="Y1586" s="45">
        <f>VLOOKUP($A1586,'LNST năm'!$A$2:$I$2000,9,FALSE)</f>
        <v>0.17330252304198357</v>
      </c>
      <c r="Z1586" s="46" t="e">
        <f>VLOOKUP($A1586,LNG!$A$2:$H$1999,9,FALSE)</f>
        <v>#REF!</v>
      </c>
      <c r="AA1586" s="162" t="e">
        <f>VLOOKUP($A1586,'GIÁ CP'!$A$2:$D$2000,4,FALSE)/Z1586</f>
        <v>#REF!</v>
      </c>
    </row>
    <row r="1587" spans="1:27">
      <c r="A1587" s="18" t="s">
        <v>16</v>
      </c>
      <c r="B1587" s="18" t="s">
        <v>1667</v>
      </c>
      <c r="C1587" s="154" t="str">
        <f>VLOOKUP(A1587,'GIÁ CP'!$K$2:$M$2000,3,FALSE)</f>
        <v xml:space="preserve">Thực phẩm </v>
      </c>
      <c r="D1587" s="43" t="e">
        <f>VLOOKUP($A1587,'Doanh thu'!$A$3:$Q$2000,9,FALSE)/1000000000</f>
        <v>#N/A</v>
      </c>
      <c r="E1587" s="43" t="e">
        <f>VLOOKUP($A1587,'Doanh thu'!$A$3:$Q$2000,10,FALSE)/1000000000</f>
        <v>#N/A</v>
      </c>
      <c r="F1587" s="43" t="e">
        <f>VLOOKUP($A1587,'Doanh thu'!$A$3:$Q$2000,11,FALSE)/1000000000</f>
        <v>#N/A</v>
      </c>
      <c r="G1587" s="43" t="e">
        <f>VLOOKUP($A1587,'Doanh thu'!$A$3:$Q$2000,12,FALSE)/1000000000</f>
        <v>#N/A</v>
      </c>
      <c r="H1587" s="43" t="e">
        <f>VLOOKUP($A1587,LNST!$A$3:$Q$1635,9,FALSE)/1000000000</f>
        <v>#N/A</v>
      </c>
      <c r="I1587" s="43" t="e">
        <f>VLOOKUP($A1587,LNST!$A$3:$Q$1635,10,FALSE)/1000000000</f>
        <v>#N/A</v>
      </c>
      <c r="J1587" s="43" t="e">
        <f>VLOOKUP($A1587,LNST!$A$3:$Q$1635,11,FALSE)/1000000000</f>
        <v>#N/A</v>
      </c>
      <c r="K1587" s="43" t="e">
        <f>VLOOKUP($A1587,LNST!$A$3:$Q$1635,12,FALSE)/1000000000</f>
        <v>#N/A</v>
      </c>
      <c r="L1587" s="45" t="e">
        <f>VLOOKUP($A1587,'Doanh thu'!$A$3:$Q$2000,14,FALSE)</f>
        <v>#N/A</v>
      </c>
      <c r="M1587" s="45" t="e">
        <f>VLOOKUP($A1587,'Doanh thu'!$A$3:$Q$2000,15,FALSE)</f>
        <v>#N/A</v>
      </c>
      <c r="N1587" s="45" t="e">
        <f>VLOOKUP($A1587,'Doanh thu'!$A$3:$Q$2000,16,FALSE)</f>
        <v>#N/A</v>
      </c>
      <c r="O1587" s="45" t="e">
        <f>VLOOKUP($A1587,'Doanh thu'!$A$3:$Q$2000,17,FALSE)</f>
        <v>#N/A</v>
      </c>
      <c r="P1587" s="45" t="e">
        <f>VLOOKUP($A1587,LNST!$A$3:$R$1635,14,FALSE)</f>
        <v>#N/A</v>
      </c>
      <c r="Q1587" s="45" t="e">
        <f>VLOOKUP($A1587,LNST!$A$3:$R$1635,15,FALSE)</f>
        <v>#N/A</v>
      </c>
      <c r="R1587" s="45" t="e">
        <f>VLOOKUP($A1587,LNST!$A$3:$R$1635,16,FALSE)</f>
        <v>#N/A</v>
      </c>
      <c r="S1587" s="45" t="e">
        <f>VLOOKUP($A1587,LNST!$A$3:$R$1635,17,FALSE)</f>
        <v>#N/A</v>
      </c>
      <c r="T1587" s="45" t="e">
        <f>VLOOKUP($A1587,LNG!$A$2:$H$1999,4,FALSE)/(D1587*10^9)</f>
        <v>#N/A</v>
      </c>
      <c r="U1587" s="45" t="e">
        <f>VLOOKUP($A1587,LNG!$A$2:$H$1999,5,FALSE)/(E1587*10^9)</f>
        <v>#N/A</v>
      </c>
      <c r="V1587" s="45" t="e">
        <f>VLOOKUP($A1587,LNG!$A$2:$H$1999,6,FALSE)/(F1587*10^9)</f>
        <v>#N/A</v>
      </c>
      <c r="W1587" s="45" t="e">
        <f>VLOOKUP($A1587,LNG!$A$2:$H$1999,7,FALSE)/(G1587*10^9)</f>
        <v>#N/A</v>
      </c>
      <c r="X1587" s="45" t="e">
        <f>VLOOKUP($A1587,'LNST năm'!$A$2:$I$2000,8,FALSE)</f>
        <v>#N/A</v>
      </c>
      <c r="Y1587" s="45" t="e">
        <f>VLOOKUP($A1587,'LNST năm'!$A$2:$I$2000,9,FALSE)</f>
        <v>#N/A</v>
      </c>
      <c r="Z1587" s="46" t="e">
        <f>VLOOKUP($A1587,LNG!$A$2:$H$1999,9,FALSE)</f>
        <v>#N/A</v>
      </c>
      <c r="AA1587" s="162" t="e">
        <f>VLOOKUP($A1587,'GIÁ CP'!$A$2:$D$2000,4,FALSE)/Z1587</f>
        <v>#N/A</v>
      </c>
    </row>
    <row r="1588" spans="1:27" hidden="1">
      <c r="A1588" s="18" t="s">
        <v>265</v>
      </c>
      <c r="B1588" s="18" t="s">
        <v>1952</v>
      </c>
      <c r="C1588" s="154" t="str">
        <f>VLOOKUP(A1588,'GIÁ CP'!$K$2:$M$2000,3,FALSE)</f>
        <v xml:space="preserve">Lốp xe </v>
      </c>
      <c r="D1588" s="43">
        <f>VLOOKUP($A1588,'Doanh thu'!$A$3:$Q$2000,9,FALSE)/1000000000</f>
        <v>375.517201425</v>
      </c>
      <c r="E1588" s="43">
        <f>VLOOKUP($A1588,'Doanh thu'!$A$3:$Q$2000,10,FALSE)/1000000000</f>
        <v>279.20999317000002</v>
      </c>
      <c r="F1588" s="43">
        <f>VLOOKUP($A1588,'Doanh thu'!$A$3:$Q$2000,11,FALSE)/1000000000</f>
        <v>539.96053682599995</v>
      </c>
      <c r="G1588" s="43">
        <f>VLOOKUP($A1588,'Doanh thu'!$A$3:$Q$2000,12,FALSE)/1000000000</f>
        <v>345.92290334900002</v>
      </c>
      <c r="H1588" s="43">
        <f>VLOOKUP($A1588,LNST!$A$3:$Q$1635,9,FALSE)/1000000000</f>
        <v>8.0729278349999998</v>
      </c>
      <c r="I1588" s="43">
        <f>VLOOKUP($A1588,LNST!$A$3:$Q$1635,10,FALSE)/1000000000</f>
        <v>6.6098457159999997</v>
      </c>
      <c r="J1588" s="43">
        <f>VLOOKUP($A1588,LNST!$A$3:$Q$1635,11,FALSE)/1000000000</f>
        <v>7.2466804319999998</v>
      </c>
      <c r="K1588" s="43">
        <f>VLOOKUP($A1588,LNST!$A$3:$Q$1635,12,FALSE)/1000000000</f>
        <v>9.4067702929999992</v>
      </c>
      <c r="L1588" s="45">
        <f>VLOOKUP($A1588,'Doanh thu'!$A$3:$Q$2000,14,FALSE)</f>
        <v>0.14388490157877432</v>
      </c>
      <c r="M1588" s="45">
        <f>VLOOKUP($A1588,'Doanh thu'!$A$3:$Q$2000,15,FALSE)</f>
        <v>-1.8945029320636481E-2</v>
      </c>
      <c r="N1588" s="45">
        <f>VLOOKUP($A1588,'Doanh thu'!$A$3:$Q$2000,16,FALSE)</f>
        <v>1.2494534681102538</v>
      </c>
      <c r="O1588" s="45">
        <f>VLOOKUP($A1588,'Doanh thu'!$A$3:$Q$2000,17,FALSE)</f>
        <v>0.32482553610248643</v>
      </c>
      <c r="P1588" s="45">
        <f>VLOOKUP($A1588,LNST!$A$3:$R$1635,14,FALSE)</f>
        <v>-0.92911923260614848</v>
      </c>
      <c r="Q1588" s="45">
        <f>VLOOKUP($A1588,LNST!$A$3:$R$1635,15,FALSE)</f>
        <v>0.16207647859615087</v>
      </c>
      <c r="R1588" s="45">
        <f>VLOOKUP($A1588,LNST!$A$3:$R$1635,16,FALSE)</f>
        <v>-0.7475909046876601</v>
      </c>
      <c r="S1588" s="45">
        <f>VLOOKUP($A1588,LNST!$A$3:$R$1635,17,FALSE)</f>
        <v>2.4970911667924383</v>
      </c>
      <c r="T1588" s="45">
        <f>VLOOKUP($A1588,LNG!$A$2:$H$1999,4,FALSE)/(D1588*10^9)</f>
        <v>7.9516147089106676E-2</v>
      </c>
      <c r="U1588" s="45">
        <f>VLOOKUP($A1588,LNG!$A$2:$H$1999,5,FALSE)/(E1588*10^9)</f>
        <v>0.13612092588269017</v>
      </c>
      <c r="V1588" s="45">
        <f>VLOOKUP($A1588,LNG!$A$2:$H$1999,6,FALSE)/(F1588*10^9)</f>
        <v>6.5402503959988548E-2</v>
      </c>
      <c r="W1588" s="45">
        <f>VLOOKUP($A1588,LNG!$A$2:$H$1999,7,FALSE)/(G1588*10^9)</f>
        <v>0.11769191852245042</v>
      </c>
      <c r="X1588" s="45">
        <f>VLOOKUP($A1588,'LNST năm'!$A$2:$I$2000,8,FALSE)</f>
        <v>-0.83764622838718095</v>
      </c>
      <c r="Y1588" s="45">
        <f>VLOOKUP($A1588,'LNST năm'!$A$2:$I$2000,9,FALSE)</f>
        <v>-3.9014677856310076E-2</v>
      </c>
      <c r="Z1588" s="46" t="e">
        <f>VLOOKUP($A1588,LNG!$A$2:$H$1999,9,FALSE)</f>
        <v>#REF!</v>
      </c>
      <c r="AA1588" s="162" t="e">
        <f>VLOOKUP($A1588,'GIÁ CP'!$A$2:$D$2000,4,FALSE)/Z1588</f>
        <v>#REF!</v>
      </c>
    </row>
    <row r="1589" spans="1:27" hidden="1">
      <c r="A1589" s="18" t="s">
        <v>1474</v>
      </c>
      <c r="B1589" s="18" t="s">
        <v>1981</v>
      </c>
      <c r="C1589" s="154" t="str">
        <f>VLOOKUP(A1589,'GIÁ CP'!$K$2:$M$2000,3,FALSE)</f>
        <v xml:space="preserve">Containers &amp; Đóng gói </v>
      </c>
      <c r="D1589" s="43">
        <f>VLOOKUP($A1589,'Doanh thu'!$A$3:$Q$2000,9,FALSE)/1000000000</f>
        <v>1119.558660509</v>
      </c>
      <c r="E1589" s="43">
        <f>VLOOKUP($A1589,'Doanh thu'!$A$3:$Q$2000,10,FALSE)/1000000000</f>
        <v>1277.8896720160001</v>
      </c>
      <c r="F1589" s="43">
        <f>VLOOKUP($A1589,'Doanh thu'!$A$3:$Q$2000,11,FALSE)/1000000000</f>
        <v>1296.0078021920001</v>
      </c>
      <c r="G1589" s="43">
        <f>VLOOKUP($A1589,'Doanh thu'!$A$3:$Q$2000,12,FALSE)/1000000000</f>
        <v>1448.21172938</v>
      </c>
      <c r="H1589" s="43">
        <f>VLOOKUP($A1589,LNST!$A$3:$Q$1635,9,FALSE)/1000000000</f>
        <v>25.764020418000001</v>
      </c>
      <c r="I1589" s="43">
        <f>VLOOKUP($A1589,LNST!$A$3:$Q$1635,10,FALSE)/1000000000</f>
        <v>34.798300105999999</v>
      </c>
      <c r="J1589" s="43">
        <f>VLOOKUP($A1589,LNST!$A$3:$Q$1635,11,FALSE)/1000000000</f>
        <v>20.460544497000001</v>
      </c>
      <c r="K1589" s="43">
        <f>VLOOKUP($A1589,LNST!$A$3:$Q$1635,12,FALSE)/1000000000</f>
        <v>32.395087832999998</v>
      </c>
      <c r="L1589" s="45">
        <f>VLOOKUP($A1589,'Doanh thu'!$A$3:$Q$2000,14,FALSE)</f>
        <v>0.11285536065521541</v>
      </c>
      <c r="M1589" s="45">
        <f>VLOOKUP($A1589,'Doanh thu'!$A$3:$Q$2000,15,FALSE)</f>
        <v>0.20683672491784952</v>
      </c>
      <c r="N1589" s="45">
        <f>VLOOKUP($A1589,'Doanh thu'!$A$3:$Q$2000,16,FALSE)</f>
        <v>0.15403163101298648</v>
      </c>
      <c r="O1589" s="45">
        <f>VLOOKUP($A1589,'Doanh thu'!$A$3:$Q$2000,17,FALSE)</f>
        <v>0.36556297441152524</v>
      </c>
      <c r="P1589" s="45">
        <f>VLOOKUP($A1589,LNST!$A$3:$R$1635,14,FALSE)</f>
        <v>-0.17863898869690525</v>
      </c>
      <c r="Q1589" s="45">
        <f>VLOOKUP($A1589,LNST!$A$3:$R$1635,15,FALSE)</f>
        <v>9.7720614905105502E-2</v>
      </c>
      <c r="R1589" s="45">
        <f>VLOOKUP($A1589,LNST!$A$3:$R$1635,16,FALSE)</f>
        <v>0.33734766545866551</v>
      </c>
      <c r="S1589" s="45">
        <f>VLOOKUP($A1589,LNST!$A$3:$R$1635,17,FALSE)</f>
        <v>1.1173075941739301</v>
      </c>
      <c r="T1589" s="45">
        <f>VLOOKUP($A1589,LNG!$A$2:$H$1999,4,FALSE)/(D1589*10^9)</f>
        <v>7.7601207966629449E-2</v>
      </c>
      <c r="U1589" s="45">
        <f>VLOOKUP($A1589,LNG!$A$2:$H$1999,5,FALSE)/(E1589*10^9)</f>
        <v>7.3217053380981181E-2</v>
      </c>
      <c r="V1589" s="45">
        <f>VLOOKUP($A1589,LNG!$A$2:$H$1999,6,FALSE)/(F1589*10^9)</f>
        <v>8.0138969840563748E-2</v>
      </c>
      <c r="W1589" s="45">
        <f>VLOOKUP($A1589,LNG!$A$2:$H$1999,7,FALSE)/(G1589*10^9)</f>
        <v>7.2649903316307857E-2</v>
      </c>
      <c r="X1589" s="45">
        <f>VLOOKUP($A1589,'LNST năm'!$A$2:$I$2000,8,FALSE)</f>
        <v>-1</v>
      </c>
      <c r="Y1589" s="45">
        <f>VLOOKUP($A1589,'LNST năm'!$A$2:$I$2000,9,FALSE)</f>
        <v>-1</v>
      </c>
      <c r="Z1589" s="46" t="e">
        <f>VLOOKUP($A1589,LNG!$A$2:$H$1999,9,FALSE)</f>
        <v>#REF!</v>
      </c>
      <c r="AA1589" s="162" t="e">
        <f>VLOOKUP($A1589,'GIÁ CP'!$A$2:$D$2000,4,FALSE)/Z1589</f>
        <v>#REF!</v>
      </c>
    </row>
    <row r="1590" spans="1:27">
      <c r="A1590" s="18" t="s">
        <v>20</v>
      </c>
      <c r="B1590" s="18" t="s">
        <v>1672</v>
      </c>
      <c r="C1590" s="154" t="str">
        <f>VLOOKUP(A1590,'GIÁ CP'!$K$2:$M$2000,3,FALSE)</f>
        <v xml:space="preserve">Sản xuất bia </v>
      </c>
      <c r="D1590" s="43">
        <f>VLOOKUP($A1590,'Doanh thu'!$A$3:$Q$2000,9,FALSE)/1000000000</f>
        <v>2356.0200799139998</v>
      </c>
      <c r="E1590" s="43">
        <f>VLOOKUP($A1590,'Doanh thu'!$A$3:$Q$2000,10,FALSE)/1000000000</f>
        <v>2507.4098111049998</v>
      </c>
      <c r="F1590" s="43">
        <f>VLOOKUP($A1590,'Doanh thu'!$A$3:$Q$2000,11,FALSE)/1000000000</f>
        <v>2203.1477581590002</v>
      </c>
      <c r="G1590" s="43">
        <f>VLOOKUP($A1590,'Doanh thu'!$A$3:$Q$2000,12,FALSE)/1000000000</f>
        <v>1929.6410889609999</v>
      </c>
      <c r="H1590" s="43">
        <f>VLOOKUP($A1590,LNST!$A$3:$Q$1635,9,FALSE)/1000000000</f>
        <v>143.011122629</v>
      </c>
      <c r="I1590" s="43">
        <f>VLOOKUP($A1590,LNST!$A$3:$Q$1635,10,FALSE)/1000000000</f>
        <v>221.04132204000001</v>
      </c>
      <c r="J1590" s="43">
        <f>VLOOKUP($A1590,LNST!$A$3:$Q$1635,11,FALSE)/1000000000</f>
        <v>71.621671782000007</v>
      </c>
      <c r="K1590" s="43">
        <f>VLOOKUP($A1590,LNST!$A$3:$Q$1635,12,FALSE)/1000000000</f>
        <v>77.222524813000007</v>
      </c>
      <c r="L1590" s="45">
        <f>VLOOKUP($A1590,'Doanh thu'!$A$3:$Q$2000,14,FALSE)</f>
        <v>2.1883475974430171E-2</v>
      </c>
      <c r="M1590" s="45">
        <f>VLOOKUP($A1590,'Doanh thu'!$A$3:$Q$2000,15,FALSE)</f>
        <v>7.3719049708361087E-2</v>
      </c>
      <c r="N1590" s="45">
        <f>VLOOKUP($A1590,'Doanh thu'!$A$3:$Q$2000,16,FALSE)</f>
        <v>-2.9748494511537018E-2</v>
      </c>
      <c r="O1590" s="45">
        <f>VLOOKUP($A1590,'Doanh thu'!$A$3:$Q$2000,17,FALSE)</f>
        <v>0.32346167527709441</v>
      </c>
      <c r="P1590" s="45">
        <f>VLOOKUP($A1590,LNST!$A$3:$R$1635,14,FALSE)</f>
        <v>-7.0438994335049077E-2</v>
      </c>
      <c r="Q1590" s="45">
        <f>VLOOKUP($A1590,LNST!$A$3:$R$1635,15,FALSE)</f>
        <v>0.78134840356450619</v>
      </c>
      <c r="R1590" s="45">
        <f>VLOOKUP($A1590,LNST!$A$3:$R$1635,16,FALSE)</f>
        <v>-0.34589816255572731</v>
      </c>
      <c r="S1590" s="45">
        <f>VLOOKUP($A1590,LNST!$A$3:$R$1635,17,FALSE)</f>
        <v>1.3512883246158365</v>
      </c>
      <c r="T1590" s="45">
        <f>VLOOKUP($A1590,LNG!$A$2:$H$1999,4,FALSE)/(D1590*10^9)</f>
        <v>0.15030781146480146</v>
      </c>
      <c r="U1590" s="45">
        <f>VLOOKUP($A1590,LNG!$A$2:$H$1999,5,FALSE)/(E1590*10^9)</f>
        <v>0.27702004511176931</v>
      </c>
      <c r="V1590" s="45">
        <f>VLOOKUP($A1590,LNG!$A$2:$H$1999,6,FALSE)/(F1590*10^9)</f>
        <v>0.33538053571242793</v>
      </c>
      <c r="W1590" s="45">
        <f>VLOOKUP($A1590,LNG!$A$2:$H$1999,7,FALSE)/(G1590*10^9)</f>
        <v>0.3273087852234085</v>
      </c>
      <c r="X1590" s="45">
        <f>VLOOKUP($A1590,'LNST năm'!$A$2:$I$2000,8,FALSE)</f>
        <v>0.2638479062959268</v>
      </c>
      <c r="Y1590" s="45">
        <f>VLOOKUP($A1590,'LNST năm'!$A$2:$I$2000,9,FALSE)</f>
        <v>2.7233385850862213E-3</v>
      </c>
      <c r="Z1590" s="46" t="e">
        <f>VLOOKUP($A1590,LNG!$A$2:$H$1999,9,FALSE)</f>
        <v>#REF!</v>
      </c>
      <c r="AA1590" s="162" t="e">
        <f>VLOOKUP($A1590,'GIÁ CP'!$A$2:$D$2000,4,FALSE)/Z1590</f>
        <v>#REF!</v>
      </c>
    </row>
    <row r="1591" spans="1:27" hidden="1">
      <c r="A1591" s="18" t="s">
        <v>1041</v>
      </c>
      <c r="B1591" s="18" t="s">
        <v>2549</v>
      </c>
      <c r="C1591" s="154" t="str">
        <f>VLOOKUP(A1591,'GIÁ CP'!$K$2:$M$2000,3,FALSE)</f>
        <v xml:space="preserve">Thép và sản phẩm thép </v>
      </c>
      <c r="D1591" s="43">
        <f>VLOOKUP($A1591,'Doanh thu'!$A$3:$Q$2000,9,FALSE)/1000000000</f>
        <v>529.64962185399997</v>
      </c>
      <c r="E1591" s="43">
        <f>VLOOKUP($A1591,'Doanh thu'!$A$3:$Q$2000,10,FALSE)/1000000000</f>
        <v>544.85378886199999</v>
      </c>
      <c r="F1591" s="43">
        <f>VLOOKUP($A1591,'Doanh thu'!$A$3:$Q$2000,11,FALSE)/1000000000</f>
        <v>569.29146988800005</v>
      </c>
      <c r="G1591" s="43">
        <f>VLOOKUP($A1591,'Doanh thu'!$A$3:$Q$2000,12,FALSE)/1000000000</f>
        <v>386.91456853699998</v>
      </c>
      <c r="H1591" s="43">
        <f>VLOOKUP($A1591,LNST!$A$3:$Q$1635,9,FALSE)/1000000000</f>
        <v>-132.35248747200001</v>
      </c>
      <c r="I1591" s="43">
        <f>VLOOKUP($A1591,LNST!$A$3:$Q$1635,10,FALSE)/1000000000</f>
        <v>-17.190646764</v>
      </c>
      <c r="J1591" s="43">
        <f>VLOOKUP($A1591,LNST!$A$3:$Q$1635,11,FALSE)/1000000000</f>
        <v>-5.1139189800000002</v>
      </c>
      <c r="K1591" s="43">
        <f>VLOOKUP($A1591,LNST!$A$3:$Q$1635,12,FALSE)/1000000000</f>
        <v>-44.768150532</v>
      </c>
      <c r="L1591" s="45">
        <f>VLOOKUP($A1591,'Doanh thu'!$A$3:$Q$2000,14,FALSE)</f>
        <v>5.4475157165071064E-2</v>
      </c>
      <c r="M1591" s="45">
        <f>VLOOKUP($A1591,'Doanh thu'!$A$3:$Q$2000,15,FALSE)</f>
        <v>1.7001255793952365E-2</v>
      </c>
      <c r="N1591" s="45">
        <f>VLOOKUP($A1591,'Doanh thu'!$A$3:$Q$2000,16,FALSE)</f>
        <v>0.21973267279211806</v>
      </c>
      <c r="O1591" s="45">
        <f>VLOOKUP($A1591,'Doanh thu'!$A$3:$Q$2000,17,FALSE)</f>
        <v>-7.4933297650703348E-2</v>
      </c>
      <c r="P1591" s="45">
        <f>VLOOKUP($A1591,LNST!$A$3:$R$1635,14,FALSE)</f>
        <v>-9.2813714025949388</v>
      </c>
      <c r="Q1591" s="45">
        <f>VLOOKUP($A1591,LNST!$A$3:$R$1635,15,FALSE)</f>
        <v>0.5655446842409444</v>
      </c>
      <c r="R1591" s="45">
        <f>VLOOKUP($A1591,LNST!$A$3:$R$1635,16,FALSE)</f>
        <v>0.95302571404420677</v>
      </c>
      <c r="S1591" s="45">
        <f>VLOOKUP($A1591,LNST!$A$3:$R$1635,17,FALSE)</f>
        <v>0.11364242709720414</v>
      </c>
      <c r="T1591" s="45">
        <f>VLOOKUP($A1591,LNG!$A$2:$H$1999,4,FALSE)/(D1591*10^9)</f>
        <v>-4.233929726694214E-2</v>
      </c>
      <c r="U1591" s="45">
        <f>VLOOKUP($A1591,LNG!$A$2:$H$1999,5,FALSE)/(E1591*10^9)</f>
        <v>-0.14805201428163542</v>
      </c>
      <c r="V1591" s="45">
        <f>VLOOKUP($A1591,LNG!$A$2:$H$1999,6,FALSE)/(F1591*10^9)</f>
        <v>2.5249627755406134E-2</v>
      </c>
      <c r="W1591" s="45">
        <f>VLOOKUP($A1591,LNG!$A$2:$H$1999,7,FALSE)/(G1591*10^9)</f>
        <v>6.8650937268752432E-2</v>
      </c>
      <c r="X1591" s="45">
        <f>VLOOKUP($A1591,'LNST năm'!$A$2:$I$2000,8,FALSE)</f>
        <v>-0.27948673798307405</v>
      </c>
      <c r="Y1591" s="45">
        <f>VLOOKUP($A1591,'LNST năm'!$A$2:$I$2000,9,FALSE)</f>
        <v>-3.9804491368330646</v>
      </c>
      <c r="Z1591" s="46" t="e">
        <f>VLOOKUP($A1591,LNG!$A$2:$H$1999,9,FALSE)</f>
        <v>#REF!</v>
      </c>
      <c r="AA1591" s="162" t="e">
        <f>VLOOKUP($A1591,'GIÁ CP'!$A$2:$D$2000,4,FALSE)/Z1591</f>
        <v>#REF!</v>
      </c>
    </row>
    <row r="1592" spans="1:27" hidden="1">
      <c r="A1592" s="18" t="s">
        <v>243</v>
      </c>
      <c r="B1592" s="18" t="s">
        <v>1924</v>
      </c>
      <c r="C1592" s="154" t="str">
        <f>VLOOKUP(A1592,'GIÁ CP'!$K$2:$M$2000,3,FALSE)</f>
        <v xml:space="preserve">Sản xuất bia </v>
      </c>
      <c r="D1592" s="43">
        <f>VLOOKUP($A1592,'Doanh thu'!$A$3:$Q$2000,9,FALSE)/1000000000</f>
        <v>6804.3343147750002</v>
      </c>
      <c r="E1592" s="43">
        <f>VLOOKUP($A1592,'Doanh thu'!$A$3:$Q$2000,10,FALSE)/1000000000</f>
        <v>6436.5775779879996</v>
      </c>
      <c r="F1592" s="43">
        <f>VLOOKUP($A1592,'Doanh thu'!$A$3:$Q$2000,11,FALSE)/1000000000</f>
        <v>6836.5516943060002</v>
      </c>
      <c r="G1592" s="43">
        <f>VLOOKUP($A1592,'Doanh thu'!$A$3:$Q$2000,12,FALSE)/1000000000</f>
        <v>6457.1796255050003</v>
      </c>
      <c r="H1592" s="43">
        <f>VLOOKUP($A1592,LNST!$A$3:$Q$1635,9,FALSE)/1000000000</f>
        <v>1207.496669486</v>
      </c>
      <c r="I1592" s="43">
        <f>VLOOKUP($A1592,LNST!$A$3:$Q$1635,10,FALSE)/1000000000</f>
        <v>1360.541153913</v>
      </c>
      <c r="J1592" s="43">
        <f>VLOOKUP($A1592,LNST!$A$3:$Q$1635,11,FALSE)/1000000000</f>
        <v>1062.388614639</v>
      </c>
      <c r="K1592" s="43">
        <f>VLOOKUP($A1592,LNST!$A$3:$Q$1635,12,FALSE)/1000000000</f>
        <v>1184.8382368570001</v>
      </c>
      <c r="L1592" s="45">
        <f>VLOOKUP($A1592,'Doanh thu'!$A$3:$Q$2000,14,FALSE)</f>
        <v>-0.15853404442788485</v>
      </c>
      <c r="M1592" s="45">
        <f>VLOOKUP($A1592,'Doanh thu'!$A$3:$Q$2000,15,FALSE)</f>
        <v>-0.16082314962570518</v>
      </c>
      <c r="N1592" s="45">
        <f>VLOOKUP($A1592,'Doanh thu'!$A$3:$Q$2000,16,FALSE)</f>
        <v>-0.23464394127422666</v>
      </c>
      <c r="O1592" s="45">
        <f>VLOOKUP($A1592,'Doanh thu'!$A$3:$Q$2000,17,FALSE)</f>
        <v>0.11125127748797502</v>
      </c>
      <c r="P1592" s="45">
        <f>VLOOKUP($A1592,LNST!$A$3:$R$1635,14,FALSE)</f>
        <v>-3.2678382714035212E-2</v>
      </c>
      <c r="Q1592" s="45">
        <f>VLOOKUP($A1592,LNST!$A$3:$R$1635,15,FALSE)</f>
        <v>0.21574889033026581</v>
      </c>
      <c r="R1592" s="45">
        <f>VLOOKUP($A1592,LNST!$A$3:$R$1635,16,FALSE)</f>
        <v>0.10039800498980091</v>
      </c>
      <c r="S1592" s="45">
        <f>VLOOKUP($A1592,LNST!$A$3:$R$1635,17,FALSE)</f>
        <v>0.49390775647344703</v>
      </c>
      <c r="T1592" s="45">
        <f>VLOOKUP($A1592,LNG!$A$2:$H$1999,4,FALSE)/(D1592*10^9)</f>
        <v>0.27512819338726213</v>
      </c>
      <c r="U1592" s="45">
        <f>VLOOKUP($A1592,LNG!$A$2:$H$1999,5,FALSE)/(E1592*10^9)</f>
        <v>0.38033649963700694</v>
      </c>
      <c r="V1592" s="45">
        <f>VLOOKUP($A1592,LNG!$A$2:$H$1999,6,FALSE)/(F1592*10^9)</f>
        <v>0.34905656413591196</v>
      </c>
      <c r="W1592" s="45">
        <f>VLOOKUP($A1592,LNG!$A$2:$H$1999,7,FALSE)/(G1592*10^9)</f>
        <v>0.40173700243875787</v>
      </c>
      <c r="X1592" s="45">
        <f>VLOOKUP($A1592,'LNST năm'!$A$2:$I$2000,8,FALSE)</f>
        <v>2.1576062908089774E-2</v>
      </c>
      <c r="Y1592" s="45">
        <f>VLOOKUP($A1592,'LNST năm'!$A$2:$I$2000,9,FALSE)</f>
        <v>-5.3923238740564816E-2</v>
      </c>
      <c r="Z1592" s="46" t="e">
        <f>VLOOKUP($A1592,LNG!$A$2:$H$1999,9,FALSE)</f>
        <v>#REF!</v>
      </c>
      <c r="AA1592" s="162" t="e">
        <f>VLOOKUP($A1592,'GIÁ CP'!$A$2:$D$2000,4,FALSE)/Z1592</f>
        <v>#REF!</v>
      </c>
    </row>
    <row r="1593" spans="1:27" hidden="1">
      <c r="A1593" s="18" t="s">
        <v>560</v>
      </c>
      <c r="B1593" s="18" t="s">
        <v>2283</v>
      </c>
      <c r="C1593" s="154" t="str">
        <f>VLOOKUP(A1593,'GIÁ CP'!$K$2:$M$2000,3,FALSE)</f>
        <v xml:space="preserve">Bất động sản </v>
      </c>
      <c r="D1593" s="43">
        <f>VLOOKUP($A1593,'Doanh thu'!$A$3:$Q$2000,9,FALSE)/1000000000</f>
        <v>0</v>
      </c>
      <c r="E1593" s="43">
        <f>VLOOKUP($A1593,'Doanh thu'!$A$3:$Q$2000,10,FALSE)/1000000000</f>
        <v>0</v>
      </c>
      <c r="F1593" s="43">
        <f>VLOOKUP($A1593,'Doanh thu'!$A$3:$Q$2000,11,FALSE)/1000000000</f>
        <v>0</v>
      </c>
      <c r="G1593" s="43">
        <f>VLOOKUP($A1593,'Doanh thu'!$A$3:$Q$2000,12,FALSE)/1000000000</f>
        <v>129.16300000000001</v>
      </c>
      <c r="H1593" s="43">
        <f>VLOOKUP($A1593,LNST!$A$3:$Q$1635,9,FALSE)/1000000000</f>
        <v>-1.8488697650000001</v>
      </c>
      <c r="I1593" s="43">
        <f>VLOOKUP($A1593,LNST!$A$3:$Q$1635,10,FALSE)/1000000000</f>
        <v>4.8574427660000001</v>
      </c>
      <c r="J1593" s="43">
        <f>VLOOKUP($A1593,LNST!$A$3:$Q$1635,11,FALSE)/1000000000</f>
        <v>-1.647424011</v>
      </c>
      <c r="K1593" s="43">
        <f>VLOOKUP($A1593,LNST!$A$3:$Q$1635,12,FALSE)/1000000000</f>
        <v>-4.4474819270000001</v>
      </c>
      <c r="L1593" s="45" t="e">
        <f>VLOOKUP($A1593,'Doanh thu'!$A$3:$Q$2000,14,FALSE)</f>
        <v>#DIV/0!</v>
      </c>
      <c r="M1593" s="45" t="e">
        <f>VLOOKUP($A1593,'Doanh thu'!$A$3:$Q$2000,15,FALSE)</f>
        <v>#DIV/0!</v>
      </c>
      <c r="N1593" s="45">
        <f>VLOOKUP($A1593,'Doanh thu'!$A$3:$Q$2000,16,FALSE)</f>
        <v>-1</v>
      </c>
      <c r="O1593" s="45" t="e">
        <f>VLOOKUP($A1593,'Doanh thu'!$A$3:$Q$2000,17,FALSE)</f>
        <v>#DIV/0!</v>
      </c>
      <c r="P1593" s="45">
        <f>VLOOKUP($A1593,LNST!$A$3:$R$1635,14,FALSE)</f>
        <v>-2.6370870373882433</v>
      </c>
      <c r="Q1593" s="45">
        <f>VLOOKUP($A1593,LNST!$A$3:$R$1635,15,FALSE)</f>
        <v>6.1860967599365306</v>
      </c>
      <c r="R1593" s="45">
        <f>VLOOKUP($A1593,LNST!$A$3:$R$1635,16,FALSE)</f>
        <v>0.91634098013920307</v>
      </c>
      <c r="S1593" s="45">
        <f>VLOOKUP($A1593,LNST!$A$3:$R$1635,17,FALSE)</f>
        <v>-9.0683009988802219</v>
      </c>
      <c r="T1593" s="45" t="e">
        <f>VLOOKUP($A1593,LNG!$A$2:$H$1999,4,FALSE)/(D1593*10^9)</f>
        <v>#DIV/0!</v>
      </c>
      <c r="U1593" s="45" t="e">
        <f>VLOOKUP($A1593,LNG!$A$2:$H$1999,5,FALSE)/(E1593*10^9)</f>
        <v>#DIV/0!</v>
      </c>
      <c r="V1593" s="45" t="e">
        <f>VLOOKUP($A1593,LNG!$A$2:$H$1999,6,FALSE)/(F1593*10^9)</f>
        <v>#DIV/0!</v>
      </c>
      <c r="W1593" s="45">
        <f>VLOOKUP($A1593,LNG!$A$2:$H$1999,7,FALSE)/(G1593*10^9)</f>
        <v>0</v>
      </c>
      <c r="X1593" s="45">
        <f>VLOOKUP($A1593,'LNST năm'!$A$2:$I$2000,8,FALSE)</f>
        <v>1.1345821019563578</v>
      </c>
      <c r="Y1593" s="45">
        <f>VLOOKUP($A1593,'LNST năm'!$A$2:$I$2000,9,FALSE)</f>
        <v>0.3432970592060105</v>
      </c>
      <c r="Z1593" s="46" t="e">
        <f>VLOOKUP($A1593,LNG!$A$2:$H$1999,9,FALSE)</f>
        <v>#REF!</v>
      </c>
      <c r="AA1593" s="162" t="e">
        <f>VLOOKUP($A1593,'GIÁ CP'!$A$2:$D$2000,4,FALSE)/Z1593</f>
        <v>#REF!</v>
      </c>
    </row>
    <row r="1594" spans="1:27" hidden="1">
      <c r="A1594" s="18" t="s">
        <v>1289</v>
      </c>
      <c r="B1594" s="18" t="s">
        <v>2978</v>
      </c>
      <c r="C1594" s="154" t="str">
        <f>VLOOKUP(A1594,'GIÁ CP'!$K$2:$M$2000,3,FALSE)</f>
        <v xml:space="preserve">Máy công nghiệp </v>
      </c>
      <c r="D1594" s="43">
        <f>VLOOKUP($A1594,'Doanh thu'!$A$3:$Q$2000,9,FALSE)/1000000000</f>
        <v>359.23635301299998</v>
      </c>
      <c r="E1594" s="43">
        <f>VLOOKUP($A1594,'Doanh thu'!$A$3:$Q$2000,10,FALSE)/1000000000</f>
        <v>464.337012496</v>
      </c>
      <c r="F1594" s="43">
        <f>VLOOKUP($A1594,'Doanh thu'!$A$3:$Q$2000,11,FALSE)/1000000000</f>
        <v>476.96758575799998</v>
      </c>
      <c r="G1594" s="43">
        <f>VLOOKUP($A1594,'Doanh thu'!$A$3:$Q$2000,12,FALSE)/1000000000</f>
        <v>304.245070505</v>
      </c>
      <c r="H1594" s="43">
        <f>VLOOKUP($A1594,LNST!$A$3:$Q$1635,9,FALSE)/1000000000</f>
        <v>3.882317413</v>
      </c>
      <c r="I1594" s="43">
        <f>VLOOKUP($A1594,LNST!$A$3:$Q$1635,10,FALSE)/1000000000</f>
        <v>2.4927972289999998</v>
      </c>
      <c r="J1594" s="43">
        <f>VLOOKUP($A1594,LNST!$A$3:$Q$1635,11,FALSE)/1000000000</f>
        <v>6.6370871019999997</v>
      </c>
      <c r="K1594" s="43">
        <f>VLOOKUP($A1594,LNST!$A$3:$Q$1635,12,FALSE)/1000000000</f>
        <v>1.9415774269999999</v>
      </c>
      <c r="L1594" s="45">
        <f>VLOOKUP($A1594,'Doanh thu'!$A$3:$Q$2000,14,FALSE)</f>
        <v>-0.23221012371729818</v>
      </c>
      <c r="M1594" s="45">
        <f>VLOOKUP($A1594,'Doanh thu'!$A$3:$Q$2000,15,FALSE)</f>
        <v>0.42332826608303387</v>
      </c>
      <c r="N1594" s="45">
        <f>VLOOKUP($A1594,'Doanh thu'!$A$3:$Q$2000,16,FALSE)</f>
        <v>-3.7318239509001101E-2</v>
      </c>
      <c r="O1594" s="45">
        <f>VLOOKUP($A1594,'Doanh thu'!$A$3:$Q$2000,17,FALSE)</f>
        <v>-6.1779378092431211E-2</v>
      </c>
      <c r="P1594" s="45">
        <f>VLOOKUP($A1594,LNST!$A$3:$R$1635,14,FALSE)</f>
        <v>0.56506431819507719</v>
      </c>
      <c r="Q1594" s="45">
        <f>VLOOKUP($A1594,LNST!$A$3:$R$1635,15,FALSE)</f>
        <v>0.68917155567055832</v>
      </c>
      <c r="R1594" s="45">
        <f>VLOOKUP($A1594,LNST!$A$3:$R$1635,16,FALSE)</f>
        <v>2.7385263568924163</v>
      </c>
      <c r="S1594" s="45">
        <f>VLOOKUP($A1594,LNST!$A$3:$R$1635,17,FALSE)</f>
        <v>9.4510425733534478E-2</v>
      </c>
      <c r="T1594" s="45">
        <f>VLOOKUP($A1594,LNG!$A$2:$H$1999,4,FALSE)/(D1594*10^9)</f>
        <v>0.1250689256729374</v>
      </c>
      <c r="U1594" s="45">
        <f>VLOOKUP($A1594,LNG!$A$2:$H$1999,5,FALSE)/(E1594*10^9)</f>
        <v>8.5632543637349026E-2</v>
      </c>
      <c r="V1594" s="45">
        <f>VLOOKUP($A1594,LNG!$A$2:$H$1999,6,FALSE)/(F1594*10^9)</f>
        <v>0.10090701750416117</v>
      </c>
      <c r="W1594" s="45">
        <f>VLOOKUP($A1594,LNG!$A$2:$H$1999,7,FALSE)/(G1594*10^9)</f>
        <v>0.18580777750044419</v>
      </c>
      <c r="X1594" s="45">
        <f>VLOOKUP($A1594,'LNST năm'!$A$2:$I$2000,8,FALSE)</f>
        <v>-1</v>
      </c>
      <c r="Y1594" s="45">
        <f>VLOOKUP($A1594,'LNST năm'!$A$2:$I$2000,9,FALSE)</f>
        <v>0.25992104989487319</v>
      </c>
      <c r="Z1594" s="46" t="e">
        <f>VLOOKUP($A1594,LNG!$A$2:$H$1999,9,FALSE)</f>
        <v>#REF!</v>
      </c>
      <c r="AA1594" s="162" t="e">
        <f>VLOOKUP($A1594,'GIÁ CP'!$A$2:$D$2000,4,FALSE)/Z1594</f>
        <v>#REF!</v>
      </c>
    </row>
    <row r="1595" spans="1:27" hidden="1">
      <c r="A1595" s="18" t="s">
        <v>232</v>
      </c>
      <c r="B1595" s="18" t="s">
        <v>1914</v>
      </c>
      <c r="C1595" s="154" t="str">
        <f>VLOOKUP(A1595,'GIÁ CP'!$K$2:$M$2000,3,FALSE)</f>
        <v xml:space="preserve">Xây dựng </v>
      </c>
      <c r="D1595" s="43">
        <f>VLOOKUP($A1595,'Doanh thu'!$A$3:$Q$2000,9,FALSE)/1000000000</f>
        <v>224.77333070399999</v>
      </c>
      <c r="E1595" s="43">
        <f>VLOOKUP($A1595,'Doanh thu'!$A$3:$Q$2000,10,FALSE)/1000000000</f>
        <v>346.681890931</v>
      </c>
      <c r="F1595" s="43">
        <f>VLOOKUP($A1595,'Doanh thu'!$A$3:$Q$2000,11,FALSE)/1000000000</f>
        <v>172.56258990500001</v>
      </c>
      <c r="G1595" s="43">
        <f>VLOOKUP($A1595,'Doanh thu'!$A$3:$Q$2000,12,FALSE)/1000000000</f>
        <v>255.49314571100001</v>
      </c>
      <c r="H1595" s="43">
        <f>VLOOKUP($A1595,LNST!$A$3:$Q$1635,9,FALSE)/1000000000</f>
        <v>3.9508565949999999</v>
      </c>
      <c r="I1595" s="43">
        <f>VLOOKUP($A1595,LNST!$A$3:$Q$1635,10,FALSE)/1000000000</f>
        <v>3.7629201609999998</v>
      </c>
      <c r="J1595" s="43">
        <f>VLOOKUP($A1595,LNST!$A$3:$Q$1635,11,FALSE)/1000000000</f>
        <v>3.4225430929999998</v>
      </c>
      <c r="K1595" s="43">
        <f>VLOOKUP($A1595,LNST!$A$3:$Q$1635,12,FALSE)/1000000000</f>
        <v>3.3680537500000001</v>
      </c>
      <c r="L1595" s="45">
        <f>VLOOKUP($A1595,'Doanh thu'!$A$3:$Q$2000,14,FALSE)</f>
        <v>0.52844030810937648</v>
      </c>
      <c r="M1595" s="45">
        <f>VLOOKUP($A1595,'Doanh thu'!$A$3:$Q$2000,15,FALSE)</f>
        <v>2.0930876950886561</v>
      </c>
      <c r="N1595" s="45">
        <f>VLOOKUP($A1595,'Doanh thu'!$A$3:$Q$2000,16,FALSE)</f>
        <v>-9.6716215786602083E-3</v>
      </c>
      <c r="O1595" s="45">
        <f>VLOOKUP($A1595,'Doanh thu'!$A$3:$Q$2000,17,FALSE)</f>
        <v>0.26681959085034324</v>
      </c>
      <c r="P1595" s="45">
        <f>VLOOKUP($A1595,LNST!$A$3:$R$1635,14,FALSE)</f>
        <v>1.7348658645038162</v>
      </c>
      <c r="Q1595" s="45">
        <f>VLOOKUP($A1595,LNST!$A$3:$R$1635,15,FALSE)</f>
        <v>1.5768373623531087</v>
      </c>
      <c r="R1595" s="45">
        <f>VLOOKUP($A1595,LNST!$A$3:$R$1635,16,FALSE)</f>
        <v>-0.40516896761164295</v>
      </c>
      <c r="S1595" s="45">
        <f>VLOOKUP($A1595,LNST!$A$3:$R$1635,17,FALSE)</f>
        <v>-7.3123368750510245E-2</v>
      </c>
      <c r="T1595" s="45">
        <f>VLOOKUP($A1595,LNG!$A$2:$H$1999,4,FALSE)/(D1595*10^9)</f>
        <v>5.7677648751277275E-2</v>
      </c>
      <c r="U1595" s="45">
        <f>VLOOKUP($A1595,LNG!$A$2:$H$1999,5,FALSE)/(E1595*10^9)</f>
        <v>3.9433611874814999E-2</v>
      </c>
      <c r="V1595" s="45">
        <f>VLOOKUP($A1595,LNG!$A$2:$H$1999,6,FALSE)/(F1595*10^9)</f>
        <v>7.8392396129701558E-2</v>
      </c>
      <c r="W1595" s="45">
        <f>VLOOKUP($A1595,LNG!$A$2:$H$1999,7,FALSE)/(G1595*10^9)</f>
        <v>5.8807900001338911E-2</v>
      </c>
      <c r="X1595" s="45">
        <f>VLOOKUP($A1595,'LNST năm'!$A$2:$I$2000,8,FALSE)</f>
        <v>-1</v>
      </c>
      <c r="Y1595" s="45">
        <f>VLOOKUP($A1595,'LNST năm'!$A$2:$I$2000,9,FALSE)</f>
        <v>0.25992104989487319</v>
      </c>
      <c r="Z1595" s="46" t="e">
        <f>VLOOKUP($A1595,LNG!$A$2:$H$1999,9,FALSE)</f>
        <v>#REF!</v>
      </c>
      <c r="AA1595" s="162" t="e">
        <f>VLOOKUP($A1595,'GIÁ CP'!$A$2:$D$2000,4,FALSE)/Z1595</f>
        <v>#REF!</v>
      </c>
    </row>
    <row r="1596" spans="1:27" hidden="1">
      <c r="A1596" s="18" t="s">
        <v>263</v>
      </c>
      <c r="B1596" s="18" t="s">
        <v>1950</v>
      </c>
      <c r="C1596" s="154" t="str">
        <f>VLOOKUP(A1596,'GIÁ CP'!$K$2:$M$2000,3,FALSE)</f>
        <v xml:space="preserve">Thép và sản phẩm thép </v>
      </c>
      <c r="D1596" s="43">
        <f>VLOOKUP($A1596,'Doanh thu'!$A$3:$Q$2000,9,FALSE)/1000000000</f>
        <v>1950.8414592859999</v>
      </c>
      <c r="E1596" s="43">
        <f>VLOOKUP($A1596,'Doanh thu'!$A$3:$Q$2000,10,FALSE)/1000000000</f>
        <v>1571.234810572</v>
      </c>
      <c r="F1596" s="43">
        <f>VLOOKUP($A1596,'Doanh thu'!$A$3:$Q$2000,11,FALSE)/1000000000</f>
        <v>1638.131240941</v>
      </c>
      <c r="G1596" s="43">
        <f>VLOOKUP($A1596,'Doanh thu'!$A$3:$Q$2000,12,FALSE)/1000000000</f>
        <v>1072.535760834</v>
      </c>
      <c r="H1596" s="43">
        <f>VLOOKUP($A1596,LNST!$A$3:$Q$1635,9,FALSE)/1000000000</f>
        <v>-104.20340236200001</v>
      </c>
      <c r="I1596" s="43">
        <f>VLOOKUP($A1596,LNST!$A$3:$Q$1635,10,FALSE)/1000000000</f>
        <v>-76.141218494</v>
      </c>
      <c r="J1596" s="43">
        <f>VLOOKUP($A1596,LNST!$A$3:$Q$1635,11,FALSE)/1000000000</f>
        <v>345.90484171499998</v>
      </c>
      <c r="K1596" s="43">
        <f>VLOOKUP($A1596,LNST!$A$3:$Q$1635,12,FALSE)/1000000000</f>
        <v>18.573962523999999</v>
      </c>
      <c r="L1596" s="45">
        <f>VLOOKUP($A1596,'Doanh thu'!$A$3:$Q$2000,14,FALSE)</f>
        <v>-0.12956982286870197</v>
      </c>
      <c r="M1596" s="45">
        <f>VLOOKUP($A1596,'Doanh thu'!$A$3:$Q$2000,15,FALSE)</f>
        <v>-0.30980463818676901</v>
      </c>
      <c r="N1596" s="45">
        <f>VLOOKUP($A1596,'Doanh thu'!$A$3:$Q$2000,16,FALSE)</f>
        <v>-0.24944591956907544</v>
      </c>
      <c r="O1596" s="45">
        <f>VLOOKUP($A1596,'Doanh thu'!$A$3:$Q$2000,17,FALSE)</f>
        <v>-0.41923422153316553</v>
      </c>
      <c r="P1596" s="45">
        <f>VLOOKUP($A1596,LNST!$A$3:$R$1635,14,FALSE)</f>
        <v>-0.25884326546067554</v>
      </c>
      <c r="Q1596" s="45">
        <f>VLOOKUP($A1596,LNST!$A$3:$R$1635,15,FALSE)</f>
        <v>3.1648811909692882E-2</v>
      </c>
      <c r="R1596" s="45">
        <f>VLOOKUP($A1596,LNST!$A$3:$R$1635,16,FALSE)</f>
        <v>16.269740108044505</v>
      </c>
      <c r="S1596" s="45">
        <f>VLOOKUP($A1596,LNST!$A$3:$R$1635,17,FALSE)</f>
        <v>8.8403049814090888</v>
      </c>
      <c r="T1596" s="45">
        <f>VLOOKUP($A1596,LNG!$A$2:$H$1999,4,FALSE)/(D1596*10^9)</f>
        <v>2.1898587553924341E-2</v>
      </c>
      <c r="U1596" s="45">
        <f>VLOOKUP($A1596,LNG!$A$2:$H$1999,5,FALSE)/(E1596*10^9)</f>
        <v>-2.8949702334713914E-2</v>
      </c>
      <c r="V1596" s="45">
        <f>VLOOKUP($A1596,LNG!$A$2:$H$1999,6,FALSE)/(F1596*10^9)</f>
        <v>-1.3417356815302703E-3</v>
      </c>
      <c r="W1596" s="45">
        <f>VLOOKUP($A1596,LNG!$A$2:$H$1999,7,FALSE)/(G1596*10^9)</f>
        <v>8.4682044652175676E-3</v>
      </c>
      <c r="X1596" s="45">
        <f>VLOOKUP($A1596,'LNST năm'!$A$2:$I$2000,8,FALSE)</f>
        <v>-1</v>
      </c>
      <c r="Y1596" s="45">
        <f>VLOOKUP($A1596,'LNST năm'!$A$2:$I$2000,9,FALSE)</f>
        <v>0.25992104989487319</v>
      </c>
      <c r="Z1596" s="46" t="e">
        <f>VLOOKUP($A1596,LNG!$A$2:$H$1999,9,FALSE)</f>
        <v>#REF!</v>
      </c>
      <c r="AA1596" s="162" t="e">
        <f>VLOOKUP($A1596,'GIÁ CP'!$A$2:$D$2000,4,FALSE)/Z1596</f>
        <v>#REF!</v>
      </c>
    </row>
    <row r="1597" spans="1:27" hidden="1">
      <c r="A1597" s="18" t="s">
        <v>2731</v>
      </c>
      <c r="B1597" s="18" t="s">
        <v>2732</v>
      </c>
      <c r="C1597" s="154" t="str">
        <f>VLOOKUP(A1597,'GIÁ CP'!$K$2:$M$2000,3,FALSE)</f>
        <v xml:space="preserve">Bất động sản </v>
      </c>
      <c r="D1597" s="43">
        <f>VLOOKUP($A1597,'Doanh thu'!$A$3:$Q$2000,9,FALSE)/1000000000</f>
        <v>0</v>
      </c>
      <c r="E1597" s="43">
        <f>VLOOKUP($A1597,'Doanh thu'!$A$3:$Q$2000,10,FALSE)/1000000000</f>
        <v>0</v>
      </c>
      <c r="F1597" s="43">
        <f>VLOOKUP($A1597,'Doanh thu'!$A$3:$Q$2000,11,FALSE)/1000000000</f>
        <v>0</v>
      </c>
      <c r="G1597" s="43">
        <f>VLOOKUP($A1597,'Doanh thu'!$A$3:$Q$2000,12,FALSE)/1000000000</f>
        <v>0</v>
      </c>
      <c r="H1597" s="43">
        <f>VLOOKUP($A1597,LNST!$A$3:$Q$1635,9,FALSE)/1000000000</f>
        <v>0</v>
      </c>
      <c r="I1597" s="43">
        <f>VLOOKUP($A1597,LNST!$A$3:$Q$1635,10,FALSE)/1000000000</f>
        <v>0</v>
      </c>
      <c r="J1597" s="43">
        <f>VLOOKUP($A1597,LNST!$A$3:$Q$1635,11,FALSE)/1000000000</f>
        <v>0</v>
      </c>
      <c r="K1597" s="43">
        <f>VLOOKUP($A1597,LNST!$A$3:$Q$1635,12,FALSE)/1000000000</f>
        <v>0</v>
      </c>
      <c r="L1597" s="45" t="e">
        <f>VLOOKUP($A1597,'Doanh thu'!$A$3:$Q$2000,14,FALSE)</f>
        <v>#DIV/0!</v>
      </c>
      <c r="M1597" s="45" t="e">
        <f>VLOOKUP($A1597,'Doanh thu'!$A$3:$Q$2000,15,FALSE)</f>
        <v>#DIV/0!</v>
      </c>
      <c r="N1597" s="45" t="e">
        <f>VLOOKUP($A1597,'Doanh thu'!$A$3:$Q$2000,16,FALSE)</f>
        <v>#DIV/0!</v>
      </c>
      <c r="O1597" s="45" t="e">
        <f>VLOOKUP($A1597,'Doanh thu'!$A$3:$Q$2000,17,FALSE)</f>
        <v>#DIV/0!</v>
      </c>
      <c r="P1597" s="45" t="e">
        <f>VLOOKUP($A1597,LNST!$A$3:$R$1635,14,FALSE)</f>
        <v>#DIV/0!</v>
      </c>
      <c r="Q1597" s="45" t="e">
        <f>VLOOKUP($A1597,LNST!$A$3:$R$1635,15,FALSE)</f>
        <v>#DIV/0!</v>
      </c>
      <c r="R1597" s="45" t="e">
        <f>VLOOKUP($A1597,LNST!$A$3:$R$1635,16,FALSE)</f>
        <v>#DIV/0!</v>
      </c>
      <c r="S1597" s="45" t="e">
        <f>VLOOKUP($A1597,LNST!$A$3:$R$1635,17,FALSE)</f>
        <v>#DIV/0!</v>
      </c>
      <c r="T1597" s="45" t="e">
        <f>VLOOKUP($A1597,LNG!$A$2:$H$1999,4,FALSE)/(D1597*10^9)</f>
        <v>#DIV/0!</v>
      </c>
      <c r="U1597" s="45" t="e">
        <f>VLOOKUP($A1597,LNG!$A$2:$H$1999,5,FALSE)/(E1597*10^9)</f>
        <v>#DIV/0!</v>
      </c>
      <c r="V1597" s="45" t="e">
        <f>VLOOKUP($A1597,LNG!$A$2:$H$1999,6,FALSE)/(F1597*10^9)</f>
        <v>#DIV/0!</v>
      </c>
      <c r="W1597" s="45" t="e">
        <f>VLOOKUP($A1597,LNG!$A$2:$H$1999,7,FALSE)/(G1597*10^9)</f>
        <v>#DIV/0!</v>
      </c>
      <c r="X1597" s="45" t="e">
        <f>VLOOKUP($A1597,'LNST năm'!$A$2:$I$2000,8,FALSE)</f>
        <v>#DIV/0!</v>
      </c>
      <c r="Y1597" s="45" t="e">
        <f>VLOOKUP($A1597,'LNST năm'!$A$2:$I$2000,9,FALSE)</f>
        <v>#DIV/0!</v>
      </c>
      <c r="Z1597" s="46" t="e">
        <f>VLOOKUP($A1597,LNG!$A$2:$H$1999,9,FALSE)</f>
        <v>#REF!</v>
      </c>
      <c r="AA1597" s="162" t="e">
        <f>VLOOKUP($A1597,'GIÁ CP'!$A$2:$D$2000,4,FALSE)/Z1597</f>
        <v>#N/A</v>
      </c>
    </row>
    <row r="1598" spans="1:27" hidden="1">
      <c r="A1598" s="18" t="s">
        <v>344</v>
      </c>
      <c r="B1598" s="18" t="s">
        <v>2044</v>
      </c>
      <c r="C1598" s="154" t="str">
        <f>VLOOKUP(A1598,'GIÁ CP'!$K$2:$M$2000,3,FALSE)</f>
        <v xml:space="preserve">Khai khoáng </v>
      </c>
      <c r="D1598" s="43">
        <f>VLOOKUP($A1598,'Doanh thu'!$A$3:$Q$2000,9,FALSE)/1000000000</f>
        <v>4370.2792864490002</v>
      </c>
      <c r="E1598" s="43">
        <f>VLOOKUP($A1598,'Doanh thu'!$A$3:$Q$2000,10,FALSE)/1000000000</f>
        <v>2454.0560580319998</v>
      </c>
      <c r="F1598" s="43">
        <f>VLOOKUP($A1598,'Doanh thu'!$A$3:$Q$2000,11,FALSE)/1000000000</f>
        <v>936.57981075099997</v>
      </c>
      <c r="G1598" s="43">
        <f>VLOOKUP($A1598,'Doanh thu'!$A$3:$Q$2000,12,FALSE)/1000000000</f>
        <v>191.235536309</v>
      </c>
      <c r="H1598" s="43">
        <f>VLOOKUP($A1598,LNST!$A$3:$Q$1635,9,FALSE)/1000000000</f>
        <v>23.768567727000001</v>
      </c>
      <c r="I1598" s="43">
        <f>VLOOKUP($A1598,LNST!$A$3:$Q$1635,10,FALSE)/1000000000</f>
        <v>-228.32227887100001</v>
      </c>
      <c r="J1598" s="43">
        <f>VLOOKUP($A1598,LNST!$A$3:$Q$1635,11,FALSE)/1000000000</f>
        <v>-421.225383889</v>
      </c>
      <c r="K1598" s="43">
        <f>VLOOKUP($A1598,LNST!$A$3:$Q$1635,12,FALSE)/1000000000</f>
        <v>-31.875262599999999</v>
      </c>
      <c r="L1598" s="45">
        <f>VLOOKUP($A1598,'Doanh thu'!$A$3:$Q$2000,14,FALSE)</f>
        <v>0.32870042260575905</v>
      </c>
      <c r="M1598" s="45">
        <f>VLOOKUP($A1598,'Doanh thu'!$A$3:$Q$2000,15,FALSE)</f>
        <v>-0.29167997712870242</v>
      </c>
      <c r="N1598" s="45">
        <f>VLOOKUP($A1598,'Doanh thu'!$A$3:$Q$2000,16,FALSE)</f>
        <v>-0.85036508625925877</v>
      </c>
      <c r="O1598" s="45">
        <f>VLOOKUP($A1598,'Doanh thu'!$A$3:$Q$2000,17,FALSE)</f>
        <v>-0.95864812979434322</v>
      </c>
      <c r="P1598" s="45">
        <f>VLOOKUP($A1598,LNST!$A$3:$R$1635,14,FALSE)</f>
        <v>10.562283995450956</v>
      </c>
      <c r="Q1598" s="45">
        <f>VLOOKUP($A1598,LNST!$A$3:$R$1635,15,FALSE)</f>
        <v>-20.142354655708989</v>
      </c>
      <c r="R1598" s="45">
        <f>VLOOKUP($A1598,LNST!$A$3:$R$1635,16,FALSE)</f>
        <v>-6.0753774606236073</v>
      </c>
      <c r="S1598" s="45">
        <f>VLOOKUP($A1598,LNST!$A$3:$R$1635,17,FALSE)</f>
        <v>-2.6804544160269765</v>
      </c>
      <c r="T1598" s="45">
        <f>VLOOKUP($A1598,LNG!$A$2:$H$1999,4,FALSE)/(D1598*10^9)</f>
        <v>2.1129706213131195E-2</v>
      </c>
      <c r="U1598" s="45">
        <f>VLOOKUP($A1598,LNG!$A$2:$H$1999,5,FALSE)/(E1598*10^9)</f>
        <v>5.3109734939600341E-2</v>
      </c>
      <c r="V1598" s="45">
        <f>VLOOKUP($A1598,LNG!$A$2:$H$1999,6,FALSE)/(F1598*10^9)</f>
        <v>-5.3743612454808895E-2</v>
      </c>
      <c r="W1598" s="45">
        <f>VLOOKUP($A1598,LNG!$A$2:$H$1999,7,FALSE)/(G1598*10^9)</f>
        <v>-1.0972818537969842</v>
      </c>
      <c r="X1598" s="45">
        <f>VLOOKUP($A1598,'LNST năm'!$A$2:$I$2000,8,FALSE)</f>
        <v>-7.1437657608780238</v>
      </c>
      <c r="Y1598" s="45">
        <f>VLOOKUP($A1598,'LNST năm'!$A$2:$I$2000,9,FALSE)</f>
        <v>-3.1329572086084898</v>
      </c>
      <c r="Z1598" s="46" t="e">
        <f>VLOOKUP($A1598,LNG!$A$2:$H$1999,9,FALSE)</f>
        <v>#REF!</v>
      </c>
      <c r="AA1598" s="162" t="e">
        <f>VLOOKUP($A1598,'GIÁ CP'!$A$2:$D$2000,4,FALSE)/Z1598</f>
        <v>#REF!</v>
      </c>
    </row>
    <row r="1599" spans="1:27" hidden="1">
      <c r="A1599" s="18" t="s">
        <v>577</v>
      </c>
      <c r="B1599" s="18" t="s">
        <v>2128</v>
      </c>
      <c r="C1599" s="154" t="str">
        <f>VLOOKUP(A1599,'GIÁ CP'!$K$2:$M$2000,3,FALSE)</f>
        <v xml:space="preserve">Kho bãi, hậu cần và bảo dưỡng </v>
      </c>
      <c r="D1599" s="43">
        <f>VLOOKUP($A1599,'Doanh thu'!$A$3:$Q$2000,9,FALSE)/1000000000</f>
        <v>32.055043904999998</v>
      </c>
      <c r="E1599" s="43">
        <f>VLOOKUP($A1599,'Doanh thu'!$A$3:$Q$2000,10,FALSE)/1000000000</f>
        <v>11.678322322</v>
      </c>
      <c r="F1599" s="43">
        <f>VLOOKUP($A1599,'Doanh thu'!$A$3:$Q$2000,11,FALSE)/1000000000</f>
        <v>15.612169565</v>
      </c>
      <c r="G1599" s="43">
        <f>VLOOKUP($A1599,'Doanh thu'!$A$3:$Q$2000,12,FALSE)/1000000000</f>
        <v>2.8880048</v>
      </c>
      <c r="H1599" s="43">
        <f>VLOOKUP($A1599,LNST!$A$3:$Q$1635,9,FALSE)/1000000000</f>
        <v>5.0554744290000002</v>
      </c>
      <c r="I1599" s="43">
        <f>VLOOKUP($A1599,LNST!$A$3:$Q$1635,10,FALSE)/1000000000</f>
        <v>3.2363281700000002</v>
      </c>
      <c r="J1599" s="43">
        <f>VLOOKUP($A1599,LNST!$A$3:$Q$1635,11,FALSE)/1000000000</f>
        <v>0.73625634399999995</v>
      </c>
      <c r="K1599" s="43">
        <f>VLOOKUP($A1599,LNST!$A$3:$Q$1635,12,FALSE)/1000000000</f>
        <v>-1.0064342399999999</v>
      </c>
      <c r="L1599" s="45">
        <f>VLOOKUP($A1599,'Doanh thu'!$A$3:$Q$2000,14,FALSE)</f>
        <v>4.271199802206108</v>
      </c>
      <c r="M1599" s="45">
        <f>VLOOKUP($A1599,'Doanh thu'!$A$3:$Q$2000,15,FALSE)</f>
        <v>0.1696975758272159</v>
      </c>
      <c r="N1599" s="45">
        <f>VLOOKUP($A1599,'Doanh thu'!$A$3:$Q$2000,16,FALSE)</f>
        <v>-0.48126840388699099</v>
      </c>
      <c r="O1599" s="45">
        <f>VLOOKUP($A1599,'Doanh thu'!$A$3:$Q$2000,17,FALSE)</f>
        <v>-0.65940497232625594</v>
      </c>
      <c r="P1599" s="45">
        <f>VLOOKUP($A1599,LNST!$A$3:$R$1635,14,FALSE)</f>
        <v>18.74977037040119</v>
      </c>
      <c r="Q1599" s="45">
        <f>VLOOKUP($A1599,LNST!$A$3:$R$1635,15,FALSE)</f>
        <v>5.8376234344238238</v>
      </c>
      <c r="R1599" s="45">
        <f>VLOOKUP($A1599,LNST!$A$3:$R$1635,16,FALSE)</f>
        <v>-0.91567254983217894</v>
      </c>
      <c r="S1599" s="45">
        <f>VLOOKUP($A1599,LNST!$A$3:$R$1635,17,FALSE)</f>
        <v>-2.5847100285264553</v>
      </c>
      <c r="T1599" s="45">
        <f>VLOOKUP($A1599,LNG!$A$2:$H$1999,4,FALSE)/(D1599*10^9)</f>
        <v>7.7311539748458821E-2</v>
      </c>
      <c r="U1599" s="45">
        <f>VLOOKUP($A1599,LNG!$A$2:$H$1999,5,FALSE)/(E1599*10^9)</f>
        <v>0.74933011777853886</v>
      </c>
      <c r="V1599" s="45">
        <f>VLOOKUP($A1599,LNG!$A$2:$H$1999,6,FALSE)/(F1599*10^9)</f>
        <v>0.36464108119619953</v>
      </c>
      <c r="W1599" s="45">
        <f>VLOOKUP($A1599,LNG!$A$2:$H$1999,7,FALSE)/(G1599*10^9)</f>
        <v>0.40312127562945876</v>
      </c>
      <c r="X1599" s="45">
        <f>VLOOKUP($A1599,'LNST năm'!$A$2:$I$2000,8,FALSE)</f>
        <v>-1</v>
      </c>
      <c r="Y1599" s="45">
        <f>VLOOKUP($A1599,'LNST năm'!$A$2:$I$2000,9,FALSE)</f>
        <v>0.25992104989487319</v>
      </c>
      <c r="Z1599" s="46" t="e">
        <f>VLOOKUP($A1599,LNG!$A$2:$H$1999,9,FALSE)</f>
        <v>#REF!</v>
      </c>
      <c r="AA1599" s="162" t="e">
        <f>VLOOKUP($A1599,'GIÁ CP'!$A$2:$D$2000,4,FALSE)/Z1599</f>
        <v>#REF!</v>
      </c>
    </row>
    <row r="1600" spans="1:27">
      <c r="A1600" s="18" t="s">
        <v>3533</v>
      </c>
      <c r="B1600" s="18" t="s">
        <v>3534</v>
      </c>
      <c r="C1600" s="154" t="str">
        <f>VLOOKUP(A1600,'GIÁ CP'!$K$2:$M$2000,3,FALSE)</f>
        <v xml:space="preserve">Ngân hàng </v>
      </c>
      <c r="D1600" s="43">
        <f>VLOOKUP($A1600,'Doanh thu'!$A$3:$Q$2000,9,FALSE)/1000000000</f>
        <v>0</v>
      </c>
      <c r="E1600" s="43">
        <f>VLOOKUP($A1600,'Doanh thu'!$A$3:$Q$2000,10,FALSE)/1000000000</f>
        <v>0</v>
      </c>
      <c r="F1600" s="43">
        <f>VLOOKUP($A1600,'Doanh thu'!$A$3:$Q$2000,11,FALSE)/1000000000</f>
        <v>0</v>
      </c>
      <c r="G1600" s="43">
        <f>VLOOKUP($A1600,'Doanh thu'!$A$3:$Q$2000,12,FALSE)/1000000000</f>
        <v>0</v>
      </c>
      <c r="H1600" s="43">
        <f>VLOOKUP($A1600,LNST!$A$3:$Q$1635,9,FALSE)/1000000000</f>
        <v>135.083</v>
      </c>
      <c r="I1600" s="43">
        <f>VLOOKUP($A1600,LNST!$A$3:$Q$1635,10,FALSE)/1000000000</f>
        <v>169.70500000000001</v>
      </c>
      <c r="J1600" s="43">
        <f>VLOOKUP($A1600,LNST!$A$3:$Q$1635,11,FALSE)/1000000000</f>
        <v>217.25399999999999</v>
      </c>
      <c r="K1600" s="43">
        <f>VLOOKUP($A1600,LNST!$A$3:$Q$1635,12,FALSE)/1000000000</f>
        <v>220.36799999999999</v>
      </c>
      <c r="L1600" s="45" t="e">
        <f>VLOOKUP($A1600,'Doanh thu'!$A$3:$Q$2000,14,FALSE)</f>
        <v>#DIV/0!</v>
      </c>
      <c r="M1600" s="45" t="e">
        <f>VLOOKUP($A1600,'Doanh thu'!$A$3:$Q$2000,15,FALSE)</f>
        <v>#DIV/0!</v>
      </c>
      <c r="N1600" s="45" t="e">
        <f>VLOOKUP($A1600,'Doanh thu'!$A$3:$Q$2000,16,FALSE)</f>
        <v>#DIV/0!</v>
      </c>
      <c r="O1600" s="45" t="e">
        <f>VLOOKUP($A1600,'Doanh thu'!$A$3:$Q$2000,17,FALSE)</f>
        <v>#DIV/0!</v>
      </c>
      <c r="P1600" s="45">
        <f>VLOOKUP($A1600,LNST!$A$3:$R$1635,14,FALSE)</f>
        <v>0.77848434578824022</v>
      </c>
      <c r="Q1600" s="45">
        <f>VLOOKUP($A1600,LNST!$A$3:$R$1635,15,FALSE)</f>
        <v>1.7611369626761251</v>
      </c>
      <c r="R1600" s="45">
        <f>VLOOKUP($A1600,LNST!$A$3:$R$1635,16,FALSE)</f>
        <v>2.376970186837442</v>
      </c>
      <c r="S1600" s="45">
        <f>VLOOKUP($A1600,LNST!$A$3:$R$1635,17,FALSE)</f>
        <v>1.8775054516015304</v>
      </c>
      <c r="T1600" s="45" t="e">
        <f>VLOOKUP($A1600,LNG!$A$2:$H$1999,4,FALSE)/(D1600*10^9)</f>
        <v>#DIV/0!</v>
      </c>
      <c r="U1600" s="45" t="e">
        <f>VLOOKUP($A1600,LNG!$A$2:$H$1999,5,FALSE)/(E1600*10^9)</f>
        <v>#DIV/0!</v>
      </c>
      <c r="V1600" s="45" t="e">
        <f>VLOOKUP($A1600,LNG!$A$2:$H$1999,6,FALSE)/(F1600*10^9)</f>
        <v>#DIV/0!</v>
      </c>
      <c r="W1600" s="45" t="e">
        <f>VLOOKUP($A1600,LNG!$A$2:$H$1999,7,FALSE)/(G1600*10^9)</f>
        <v>#DIV/0!</v>
      </c>
      <c r="X1600" s="45">
        <f>VLOOKUP($A1600,'LNST năm'!$A$2:$I$2000,8,FALSE)</f>
        <v>0.80885395361430001</v>
      </c>
      <c r="Y1600" s="45">
        <f>VLOOKUP($A1600,'LNST năm'!$A$2:$I$2000,9,FALSE)</f>
        <v>0.15043472676572711</v>
      </c>
      <c r="Z1600" s="46" t="e">
        <f>VLOOKUP($A1600,LNG!$A$2:$H$1999,9,FALSE)</f>
        <v>#REF!</v>
      </c>
      <c r="AA1600" s="162" t="e">
        <f>VLOOKUP($A1600,'GIÁ CP'!$A$2:$D$2000,4,FALSE)/Z1600</f>
        <v>#REF!</v>
      </c>
    </row>
    <row r="1601" spans="1:27" hidden="1">
      <c r="A1601" s="18" t="s">
        <v>111</v>
      </c>
      <c r="B1601" s="18" t="s">
        <v>3679</v>
      </c>
      <c r="C1601" s="154" t="str">
        <f>VLOOKUP(A1601,'GIÁ CP'!$K$2:$M$2000,3,FALSE)</f>
        <v xml:space="preserve">Thiết bị điện </v>
      </c>
      <c r="D1601" s="43">
        <f>VLOOKUP($A1601,'Doanh thu'!$A$3:$Q$2000,9,FALSE)/1000000000</f>
        <v>10119.234846646999</v>
      </c>
      <c r="E1601" s="43">
        <f>VLOOKUP($A1601,'Doanh thu'!$A$3:$Q$2000,10,FALSE)/1000000000</f>
        <v>9841.1333045539996</v>
      </c>
      <c r="F1601" s="43">
        <f>VLOOKUP($A1601,'Doanh thu'!$A$3:$Q$2000,11,FALSE)/1000000000</f>
        <v>11635.803103041</v>
      </c>
      <c r="G1601" s="43">
        <f>VLOOKUP($A1601,'Doanh thu'!$A$3:$Q$2000,12,FALSE)/1000000000</f>
        <v>10721.709075577</v>
      </c>
      <c r="H1601" s="43">
        <f>VLOOKUP($A1601,LNST!$A$3:$Q$1635,9,FALSE)/1000000000</f>
        <v>656.87092644899997</v>
      </c>
      <c r="I1601" s="43">
        <f>VLOOKUP($A1601,LNST!$A$3:$Q$1635,10,FALSE)/1000000000</f>
        <v>621.93170941000005</v>
      </c>
      <c r="J1601" s="43">
        <f>VLOOKUP($A1601,LNST!$A$3:$Q$1635,11,FALSE)/1000000000</f>
        <v>-34.652979799999997</v>
      </c>
      <c r="K1601" s="43">
        <f>VLOOKUP($A1601,LNST!$A$3:$Q$1635,12,FALSE)/1000000000</f>
        <v>245.633005037</v>
      </c>
      <c r="L1601" s="45">
        <f>VLOOKUP($A1601,'Doanh thu'!$A$3:$Q$2000,14,FALSE)</f>
        <v>0.22682934925136308</v>
      </c>
      <c r="M1601" s="45">
        <f>VLOOKUP($A1601,'Doanh thu'!$A$3:$Q$2000,15,FALSE)</f>
        <v>0.13005192606080573</v>
      </c>
      <c r="N1601" s="45">
        <f>VLOOKUP($A1601,'Doanh thu'!$A$3:$Q$2000,16,FALSE)</f>
        <v>0.14802973056079732</v>
      </c>
      <c r="O1601" s="45">
        <f>VLOOKUP($A1601,'Doanh thu'!$A$3:$Q$2000,17,FALSE)</f>
        <v>0.35437414147302232</v>
      </c>
      <c r="P1601" s="45">
        <f>VLOOKUP($A1601,LNST!$A$3:$R$1635,14,FALSE)</f>
        <v>-0.22667431316636077</v>
      </c>
      <c r="Q1601" s="45">
        <f>VLOOKUP($A1601,LNST!$A$3:$R$1635,15,FALSE)</f>
        <v>5.2907916400757591</v>
      </c>
      <c r="R1601" s="45">
        <f>VLOOKUP($A1601,LNST!$A$3:$R$1635,16,FALSE)</f>
        <v>-1.0603212461368319</v>
      </c>
      <c r="S1601" s="45">
        <f>VLOOKUP($A1601,LNST!$A$3:$R$1635,17,FALSE)</f>
        <v>5.087292130985073E-2</v>
      </c>
      <c r="T1601" s="45">
        <f>VLOOKUP($A1601,LNG!$A$2:$H$1999,4,FALSE)/(D1601*10^9)</f>
        <v>0.15794064345295583</v>
      </c>
      <c r="U1601" s="45">
        <f>VLOOKUP($A1601,LNG!$A$2:$H$1999,5,FALSE)/(E1601*10^9)</f>
        <v>0.23765228780324837</v>
      </c>
      <c r="V1601" s="45">
        <f>VLOOKUP($A1601,LNG!$A$2:$H$1999,6,FALSE)/(F1601*10^9)</f>
        <v>0.15741322134183469</v>
      </c>
      <c r="W1601" s="45">
        <f>VLOOKUP($A1601,LNG!$A$2:$H$1999,7,FALSE)/(G1601*10^9)</f>
        <v>0.2469666371567259</v>
      </c>
      <c r="X1601" s="45">
        <f>VLOOKUP($A1601,'LNST năm'!$A$2:$I$2000,8,FALSE)</f>
        <v>-9.5529084733539299E-2</v>
      </c>
      <c r="Y1601" s="45">
        <f>VLOOKUP($A1601,'LNST năm'!$A$2:$I$2000,9,FALSE)</f>
        <v>0.58732799077955411</v>
      </c>
      <c r="Z1601" s="46" t="e">
        <f>VLOOKUP($A1601,LNG!$A$2:$H$1999,9,FALSE)</f>
        <v>#REF!</v>
      </c>
      <c r="AA1601" s="162" t="e">
        <f>VLOOKUP($A1601,'GIÁ CP'!$A$2:$D$2000,4,FALSE)/Z1601</f>
        <v>#REF!</v>
      </c>
    </row>
    <row r="1602" spans="1:27" hidden="1">
      <c r="A1602" s="18" t="s">
        <v>315</v>
      </c>
      <c r="B1602" s="18" t="s">
        <v>2013</v>
      </c>
      <c r="C1602" s="154" t="str">
        <f>VLOOKUP(A1602,'GIÁ CP'!$K$2:$M$2000,3,FALSE)</f>
        <v xml:space="preserve">Môi giới chứng khoán </v>
      </c>
      <c r="D1602" s="43">
        <f>VLOOKUP($A1602,'Doanh thu'!$A$3:$Q$2000,9,FALSE)/1000000000</f>
        <v>225.43006829699999</v>
      </c>
      <c r="E1602" s="43">
        <f>VLOOKUP($A1602,'Doanh thu'!$A$3:$Q$2000,10,FALSE)/1000000000</f>
        <v>375.89543677799998</v>
      </c>
      <c r="F1602" s="43">
        <f>VLOOKUP($A1602,'Doanh thu'!$A$3:$Q$2000,11,FALSE)/1000000000</f>
        <v>228.77235219600001</v>
      </c>
      <c r="G1602" s="43">
        <f>VLOOKUP($A1602,'Doanh thu'!$A$3:$Q$2000,12,FALSE)/1000000000</f>
        <v>258.69578018999999</v>
      </c>
      <c r="H1602" s="43">
        <f>VLOOKUP($A1602,LNST!$A$3:$Q$1635,9,FALSE)/1000000000</f>
        <v>52.369431642999999</v>
      </c>
      <c r="I1602" s="43">
        <f>VLOOKUP($A1602,LNST!$A$3:$Q$1635,10,FALSE)/1000000000</f>
        <v>180.747785343</v>
      </c>
      <c r="J1602" s="43">
        <f>VLOOKUP($A1602,LNST!$A$3:$Q$1635,11,FALSE)/1000000000</f>
        <v>9.7792459150000006</v>
      </c>
      <c r="K1602" s="43">
        <f>VLOOKUP($A1602,LNST!$A$3:$Q$1635,12,FALSE)/1000000000</f>
        <v>2.180241197</v>
      </c>
      <c r="L1602" s="45">
        <f>VLOOKUP($A1602,'Doanh thu'!$A$3:$Q$2000,14,FALSE)</f>
        <v>-0.28700844283784155</v>
      </c>
      <c r="M1602" s="45">
        <f>VLOOKUP($A1602,'Doanh thu'!$A$3:$Q$2000,15,FALSE)</f>
        <v>1.1655416669664744</v>
      </c>
      <c r="N1602" s="45">
        <f>VLOOKUP($A1602,'Doanh thu'!$A$3:$Q$2000,16,FALSE)</f>
        <v>-0.20499107934866315</v>
      </c>
      <c r="O1602" s="45">
        <f>VLOOKUP($A1602,'Doanh thu'!$A$3:$Q$2000,17,FALSE)</f>
        <v>0.45824737360350548</v>
      </c>
      <c r="P1602" s="45">
        <f>VLOOKUP($A1602,LNST!$A$3:$R$1635,14,FALSE)</f>
        <v>0.99857016994546099</v>
      </c>
      <c r="Q1602" s="45">
        <f>VLOOKUP($A1602,LNST!$A$3:$R$1635,15,FALSE)</f>
        <v>2.733023519855132</v>
      </c>
      <c r="R1602" s="45">
        <f>VLOOKUP($A1602,LNST!$A$3:$R$1635,16,FALSE)</f>
        <v>-0.90666707325522755</v>
      </c>
      <c r="S1602" s="45">
        <f>VLOOKUP($A1602,LNST!$A$3:$R$1635,17,FALSE)</f>
        <v>-0.94989630834200689</v>
      </c>
      <c r="T1602" s="45">
        <f>VLOOKUP($A1602,LNG!$A$2:$H$1999,4,FALSE)/(D1602*10^9)</f>
        <v>0.48157601934881161</v>
      </c>
      <c r="U1602" s="45">
        <f>VLOOKUP($A1602,LNG!$A$2:$H$1999,5,FALSE)/(E1602*10^9)</f>
        <v>0.32960912805433501</v>
      </c>
      <c r="V1602" s="45">
        <f>VLOOKUP($A1602,LNG!$A$2:$H$1999,6,FALSE)/(F1602*10^9)</f>
        <v>1.2043691518324018</v>
      </c>
      <c r="W1602" s="45">
        <f>VLOOKUP($A1602,LNG!$A$2:$H$1999,7,FALSE)/(G1602*10^9)</f>
        <v>0.36416615448774786</v>
      </c>
      <c r="X1602" s="45">
        <f>VLOOKUP($A1602,'LNST năm'!$A$2:$I$2000,8,FALSE)</f>
        <v>1.9710839675558083E-2</v>
      </c>
      <c r="Y1602" s="45">
        <f>VLOOKUP($A1602,'LNST năm'!$A$2:$I$2000,9,FALSE)</f>
        <v>0.87211091555189024</v>
      </c>
      <c r="Z1602" s="46" t="e">
        <f>VLOOKUP($A1602,LNG!$A$2:$H$1999,9,FALSE)</f>
        <v>#REF!</v>
      </c>
      <c r="AA1602" s="162" t="e">
        <f>VLOOKUP($A1602,'GIÁ CP'!$A$2:$D$2000,4,FALSE)/Z1602</f>
        <v>#REF!</v>
      </c>
    </row>
    <row r="1603" spans="1:27" hidden="1">
      <c r="A1603" s="18" t="s">
        <v>1906</v>
      </c>
      <c r="B1603" s="18" t="s">
        <v>1907</v>
      </c>
      <c r="C1603" s="154" t="str">
        <f>VLOOKUP(A1603,'GIÁ CP'!$K$2:$M$2000,3,FALSE)</f>
        <v xml:space="preserve">Phân phối hàng chuyên dụng </v>
      </c>
      <c r="D1603" s="43">
        <f>VLOOKUP($A1603,'Doanh thu'!$A$3:$Q$2000,9,FALSE)/1000000000</f>
        <v>0</v>
      </c>
      <c r="E1603" s="43">
        <f>VLOOKUP($A1603,'Doanh thu'!$A$3:$Q$2000,10,FALSE)/1000000000</f>
        <v>0</v>
      </c>
      <c r="F1603" s="43">
        <f>VLOOKUP($A1603,'Doanh thu'!$A$3:$Q$2000,11,FALSE)/1000000000</f>
        <v>-17.925942082999999</v>
      </c>
      <c r="G1603" s="43">
        <f>VLOOKUP($A1603,'Doanh thu'!$A$3:$Q$2000,12,FALSE)/1000000000</f>
        <v>0</v>
      </c>
      <c r="H1603" s="43">
        <f>VLOOKUP($A1603,LNST!$A$3:$Q$1635,9,FALSE)/1000000000</f>
        <v>-156.574301214</v>
      </c>
      <c r="I1603" s="43">
        <f>VLOOKUP($A1603,LNST!$A$3:$Q$1635,10,FALSE)/1000000000</f>
        <v>-149.968392389</v>
      </c>
      <c r="J1603" s="43">
        <f>VLOOKUP($A1603,LNST!$A$3:$Q$1635,11,FALSE)/1000000000</f>
        <v>-160.638445563</v>
      </c>
      <c r="K1603" s="43">
        <f>VLOOKUP($A1603,LNST!$A$3:$Q$1635,12,FALSE)/1000000000</f>
        <v>-146.38476895299999</v>
      </c>
      <c r="L1603" s="45">
        <f>VLOOKUP($A1603,'Doanh thu'!$A$3:$Q$2000,14,FALSE)</f>
        <v>-1</v>
      </c>
      <c r="M1603" s="45">
        <f>VLOOKUP($A1603,'Doanh thu'!$A$3:$Q$2000,15,FALSE)</f>
        <v>-1</v>
      </c>
      <c r="N1603" s="45">
        <f>VLOOKUP($A1603,'Doanh thu'!$A$3:$Q$2000,16,FALSE)</f>
        <v>-1.3008746877170325</v>
      </c>
      <c r="O1603" s="45">
        <f>VLOOKUP($A1603,'Doanh thu'!$A$3:$Q$2000,17,FALSE)</f>
        <v>-1</v>
      </c>
      <c r="P1603" s="45">
        <f>VLOOKUP($A1603,LNST!$A$3:$R$1635,14,FALSE)</f>
        <v>0.54452084172913418</v>
      </c>
      <c r="Q1603" s="45">
        <f>VLOOKUP($A1603,LNST!$A$3:$R$1635,15,FALSE)</f>
        <v>0.12834718522824157</v>
      </c>
      <c r="R1603" s="45">
        <f>VLOOKUP($A1603,LNST!$A$3:$R$1635,16,FALSE)</f>
        <v>0.30347673140664705</v>
      </c>
      <c r="S1603" s="45">
        <f>VLOOKUP($A1603,LNST!$A$3:$R$1635,17,FALSE)</f>
        <v>9.0476261476425332E-2</v>
      </c>
      <c r="T1603" s="45" t="e">
        <f>VLOOKUP($A1603,LNG!$A$2:$H$1999,4,FALSE)/(D1603*10^9)</f>
        <v>#DIV/0!</v>
      </c>
      <c r="U1603" s="45" t="e">
        <f>VLOOKUP($A1603,LNG!$A$2:$H$1999,5,FALSE)/(E1603*10^9)</f>
        <v>#DIV/0!</v>
      </c>
      <c r="V1603" s="45">
        <f>VLOOKUP($A1603,LNG!$A$2:$H$1999,6,FALSE)/(F1603*10^9)</f>
        <v>0</v>
      </c>
      <c r="W1603" s="45" t="e">
        <f>VLOOKUP($A1603,LNG!$A$2:$H$1999,7,FALSE)/(G1603*10^9)</f>
        <v>#DIV/0!</v>
      </c>
      <c r="X1603" s="45">
        <f>VLOOKUP($A1603,'LNST năm'!$A$2:$I$2000,8,FALSE)</f>
        <v>1</v>
      </c>
      <c r="Y1603" s="45">
        <f>VLOOKUP($A1603,'LNST năm'!$A$2:$I$2000,9,FALSE)</f>
        <v>0.25992104989487319</v>
      </c>
      <c r="Z1603" s="46" t="e">
        <f>VLOOKUP($A1603,LNG!$A$2:$H$1999,9,FALSE)</f>
        <v>#REF!</v>
      </c>
      <c r="AA1603" s="162" t="e">
        <f>VLOOKUP($A1603,'GIÁ CP'!$A$2:$D$2000,4,FALSE)/Z1603</f>
        <v>#REF!</v>
      </c>
    </row>
    <row r="1604" spans="1:27" hidden="1">
      <c r="A1604" s="18" t="s">
        <v>2345</v>
      </c>
      <c r="B1604" s="18" t="s">
        <v>2346</v>
      </c>
      <c r="C1604" s="154" t="str">
        <f>VLOOKUP(A1604,'GIÁ CP'!$K$2:$M$2000,3,FALSE)</f>
        <v xml:space="preserve">Bất động sản </v>
      </c>
      <c r="D1604" s="43">
        <f>VLOOKUP($A1604,'Doanh thu'!$A$3:$Q$2000,9,FALSE)/1000000000</f>
        <v>307.121829553</v>
      </c>
      <c r="E1604" s="43">
        <f>VLOOKUP($A1604,'Doanh thu'!$A$3:$Q$2000,10,FALSE)/1000000000</f>
        <v>243.795225437</v>
      </c>
      <c r="F1604" s="43">
        <f>VLOOKUP($A1604,'Doanh thu'!$A$3:$Q$2000,11,FALSE)/1000000000</f>
        <v>208.443941064</v>
      </c>
      <c r="G1604" s="43">
        <f>VLOOKUP($A1604,'Doanh thu'!$A$3:$Q$2000,12,FALSE)/1000000000</f>
        <v>238.49038681799999</v>
      </c>
      <c r="H1604" s="43">
        <f>VLOOKUP($A1604,LNST!$A$3:$Q$1635,9,FALSE)/1000000000</f>
        <v>23.360461422</v>
      </c>
      <c r="I1604" s="43">
        <f>VLOOKUP($A1604,LNST!$A$3:$Q$1635,10,FALSE)/1000000000</f>
        <v>23.686127311</v>
      </c>
      <c r="J1604" s="43">
        <f>VLOOKUP($A1604,LNST!$A$3:$Q$1635,11,FALSE)/1000000000</f>
        <v>27.297663396000001</v>
      </c>
      <c r="K1604" s="43">
        <f>VLOOKUP($A1604,LNST!$A$3:$Q$1635,12,FALSE)/1000000000</f>
        <v>30.060926449</v>
      </c>
      <c r="L1604" s="45">
        <f>VLOOKUP($A1604,'Doanh thu'!$A$3:$Q$2000,14,FALSE)</f>
        <v>0.22243894513133317</v>
      </c>
      <c r="M1604" s="45">
        <f>VLOOKUP($A1604,'Doanh thu'!$A$3:$Q$2000,15,FALSE)</f>
        <v>-5.8258078629907636E-3</v>
      </c>
      <c r="N1604" s="45">
        <f>VLOOKUP($A1604,'Doanh thu'!$A$3:$Q$2000,16,FALSE)</f>
        <v>-0.1065369062661314</v>
      </c>
      <c r="O1604" s="45">
        <f>VLOOKUP($A1604,'Doanh thu'!$A$3:$Q$2000,17,FALSE)</f>
        <v>8.8166240272632215E-2</v>
      </c>
      <c r="P1604" s="45">
        <f>VLOOKUP($A1604,LNST!$A$3:$R$1635,14,FALSE)</f>
        <v>-0.33248079720009621</v>
      </c>
      <c r="Q1604" s="45">
        <f>VLOOKUP($A1604,LNST!$A$3:$R$1635,15,FALSE)</f>
        <v>-7.7267786237848968E-2</v>
      </c>
      <c r="R1604" s="45">
        <f>VLOOKUP($A1604,LNST!$A$3:$R$1635,16,FALSE)</f>
        <v>1.3642839898538057</v>
      </c>
      <c r="S1604" s="45">
        <f>VLOOKUP($A1604,LNST!$A$3:$R$1635,17,FALSE)</f>
        <v>0.14481919135575988</v>
      </c>
      <c r="T1604" s="45">
        <f>VLOOKUP($A1604,LNG!$A$2:$H$1999,4,FALSE)/(D1604*10^9)</f>
        <v>1.834218647107878E-2</v>
      </c>
      <c r="U1604" s="45">
        <f>VLOOKUP($A1604,LNG!$A$2:$H$1999,5,FALSE)/(E1604*10^9)</f>
        <v>2.4396677196358754E-2</v>
      </c>
      <c r="V1604" s="45">
        <f>VLOOKUP($A1604,LNG!$A$2:$H$1999,6,FALSE)/(F1604*10^9)</f>
        <v>1.7797723992663071E-2</v>
      </c>
      <c r="W1604" s="45">
        <f>VLOOKUP($A1604,LNG!$A$2:$H$1999,7,FALSE)/(G1604*10^9)</f>
        <v>2.915182207031947E-2</v>
      </c>
      <c r="X1604" s="45">
        <f>VLOOKUP($A1604,'LNST năm'!$A$2:$I$2000,8,FALSE)</f>
        <v>0.20549473951744313</v>
      </c>
      <c r="Y1604" s="45">
        <f>VLOOKUP($A1604,'LNST năm'!$A$2:$I$2000,9,FALSE)</f>
        <v>-0.25345522373902285</v>
      </c>
      <c r="Z1604" s="46" t="e">
        <f>VLOOKUP($A1604,LNG!$A$2:$H$1999,9,FALSE)</f>
        <v>#REF!</v>
      </c>
      <c r="AA1604" s="162" t="e">
        <f>VLOOKUP($A1604,'GIÁ CP'!$A$2:$D$2000,4,FALSE)/Z1604</f>
        <v>#REF!</v>
      </c>
    </row>
    <row r="1605" spans="1:27" hidden="1">
      <c r="A1605" s="18" t="s">
        <v>767</v>
      </c>
      <c r="B1605" s="18" t="s">
        <v>3057</v>
      </c>
      <c r="C1605" s="154" t="str">
        <f>VLOOKUP(A1605,'GIÁ CP'!$K$2:$M$2000,3,FALSE)</f>
        <v xml:space="preserve">Môi giới chứng khoán </v>
      </c>
      <c r="D1605" s="43">
        <f>VLOOKUP($A1605,'Doanh thu'!$A$3:$Q$2000,9,FALSE)/1000000000</f>
        <v>291.07194592399998</v>
      </c>
      <c r="E1605" s="43">
        <f>VLOOKUP($A1605,'Doanh thu'!$A$3:$Q$2000,10,FALSE)/1000000000</f>
        <v>355.75661088099997</v>
      </c>
      <c r="F1605" s="43">
        <f>VLOOKUP($A1605,'Doanh thu'!$A$3:$Q$2000,11,FALSE)/1000000000</f>
        <v>390.52673166599999</v>
      </c>
      <c r="G1605" s="43">
        <f>VLOOKUP($A1605,'Doanh thu'!$A$3:$Q$2000,12,FALSE)/1000000000</f>
        <v>270.534680364</v>
      </c>
      <c r="H1605" s="43">
        <f>VLOOKUP($A1605,LNST!$A$3:$Q$1635,9,FALSE)/1000000000</f>
        <v>-105.53312442399999</v>
      </c>
      <c r="I1605" s="43">
        <f>VLOOKUP($A1605,LNST!$A$3:$Q$1635,10,FALSE)/1000000000</f>
        <v>133.46230603199999</v>
      </c>
      <c r="J1605" s="43">
        <f>VLOOKUP($A1605,LNST!$A$3:$Q$1635,11,FALSE)/1000000000</f>
        <v>97.733933696999998</v>
      </c>
      <c r="K1605" s="43">
        <f>VLOOKUP($A1605,LNST!$A$3:$Q$1635,12,FALSE)/1000000000</f>
        <v>33.732377944</v>
      </c>
      <c r="L1605" s="45">
        <f>VLOOKUP($A1605,'Doanh thu'!$A$3:$Q$2000,14,FALSE)</f>
        <v>-0.47902449109697476</v>
      </c>
      <c r="M1605" s="45">
        <f>VLOOKUP($A1605,'Doanh thu'!$A$3:$Q$2000,15,FALSE)</f>
        <v>-0.34293964050314446</v>
      </c>
      <c r="N1605" s="45">
        <f>VLOOKUP($A1605,'Doanh thu'!$A$3:$Q$2000,16,FALSE)</f>
        <v>-0.21498742618016828</v>
      </c>
      <c r="O1605" s="45">
        <f>VLOOKUP($A1605,'Doanh thu'!$A$3:$Q$2000,17,FALSE)</f>
        <v>-0.39453945714103217</v>
      </c>
      <c r="P1605" s="45">
        <f>VLOOKUP($A1605,LNST!$A$3:$R$1635,14,FALSE)</f>
        <v>-2.0491263526612555</v>
      </c>
      <c r="Q1605" s="45">
        <f>VLOOKUP($A1605,LNST!$A$3:$R$1635,15,FALSE)</f>
        <v>7.7170174605447721E-3</v>
      </c>
      <c r="R1605" s="45">
        <f>VLOOKUP($A1605,LNST!$A$3:$R$1635,16,FALSE)</f>
        <v>0.37727513297901827</v>
      </c>
      <c r="S1605" s="45">
        <f>VLOOKUP($A1605,LNST!$A$3:$R$1635,17,FALSE)</f>
        <v>5.7082817122793337</v>
      </c>
      <c r="T1605" s="45">
        <f>VLOOKUP($A1605,LNG!$A$2:$H$1999,4,FALSE)/(D1605*10^9)</f>
        <v>0.5672485508689693</v>
      </c>
      <c r="U1605" s="45">
        <f>VLOOKUP($A1605,LNG!$A$2:$H$1999,5,FALSE)/(E1605*10^9)</f>
        <v>0.14099002449958073</v>
      </c>
      <c r="V1605" s="45">
        <f>VLOOKUP($A1605,LNG!$A$2:$H$1999,6,FALSE)/(F1605*10^9)</f>
        <v>0.70566666240838194</v>
      </c>
      <c r="W1605" s="45">
        <f>VLOOKUP($A1605,LNG!$A$2:$H$1999,7,FALSE)/(G1605*10^9)</f>
        <v>1.0244990784696526</v>
      </c>
      <c r="X1605" s="45">
        <f>VLOOKUP($A1605,'LNST năm'!$A$2:$I$2000,8,FALSE)</f>
        <v>-0.6874305838084025</v>
      </c>
      <c r="Y1605" s="45">
        <f>VLOOKUP($A1605,'LNST năm'!$A$2:$I$2000,9,FALSE)</f>
        <v>-4.4117149307645542E-2</v>
      </c>
      <c r="Z1605" s="46" t="e">
        <f>VLOOKUP($A1605,LNG!$A$2:$H$1999,9,FALSE)</f>
        <v>#REF!</v>
      </c>
      <c r="AA1605" s="162" t="e">
        <f>VLOOKUP($A1605,'GIÁ CP'!$A$2:$D$2000,4,FALSE)/Z1605</f>
        <v>#REF!</v>
      </c>
    </row>
    <row r="1606" spans="1:27">
      <c r="A1606" s="18" t="s">
        <v>2146</v>
      </c>
      <c r="B1606" s="18" t="s">
        <v>2147</v>
      </c>
      <c r="C1606" s="154" t="str">
        <f>VLOOKUP(A1606,'GIÁ CP'!$K$2:$M$2000,3,FALSE)</f>
        <v xml:space="preserve">Máy công nghiệp </v>
      </c>
      <c r="D1606" s="43">
        <f>VLOOKUP($A1606,'Doanh thu'!$A$3:$Q$2000,9,FALSE)/1000000000</f>
        <v>515.059390646</v>
      </c>
      <c r="E1606" s="43">
        <f>VLOOKUP($A1606,'Doanh thu'!$A$3:$Q$2000,10,FALSE)/1000000000</f>
        <v>1095.6704355039999</v>
      </c>
      <c r="F1606" s="43">
        <f>VLOOKUP($A1606,'Doanh thu'!$A$3:$Q$2000,11,FALSE)/1000000000</f>
        <v>1476.2080016709999</v>
      </c>
      <c r="G1606" s="43">
        <f>VLOOKUP($A1606,'Doanh thu'!$A$3:$Q$2000,12,FALSE)/1000000000</f>
        <v>1010.425170152</v>
      </c>
      <c r="H1606" s="43">
        <f>VLOOKUP($A1606,LNST!$A$3:$Q$1635,9,FALSE)/1000000000</f>
        <v>-6.9212285619999996</v>
      </c>
      <c r="I1606" s="43">
        <f>VLOOKUP($A1606,LNST!$A$3:$Q$1635,10,FALSE)/1000000000</f>
        <v>4.8353466379999999</v>
      </c>
      <c r="J1606" s="43">
        <f>VLOOKUP($A1606,LNST!$A$3:$Q$1635,11,FALSE)/1000000000</f>
        <v>16.823734184999999</v>
      </c>
      <c r="K1606" s="43">
        <f>VLOOKUP($A1606,LNST!$A$3:$Q$1635,12,FALSE)/1000000000</f>
        <v>0.83605340699999997</v>
      </c>
      <c r="L1606" s="45">
        <f>VLOOKUP($A1606,'Doanh thu'!$A$3:$Q$2000,14,FALSE)</f>
        <v>-0.12739225656093223</v>
      </c>
      <c r="M1606" s="45">
        <f>VLOOKUP($A1606,'Doanh thu'!$A$3:$Q$2000,15,FALSE)</f>
        <v>0.37399385290344489</v>
      </c>
      <c r="N1606" s="45">
        <f>VLOOKUP($A1606,'Doanh thu'!$A$3:$Q$2000,16,FALSE)</f>
        <v>0.70785835723582446</v>
      </c>
      <c r="O1606" s="45">
        <f>VLOOKUP($A1606,'Doanh thu'!$A$3:$Q$2000,17,FALSE)</f>
        <v>0.70117243225237902</v>
      </c>
      <c r="P1606" s="45">
        <f>VLOOKUP($A1606,LNST!$A$3:$R$1635,14,FALSE)</f>
        <v>-3.2170901154370077</v>
      </c>
      <c r="Q1606" s="45">
        <f>VLOOKUP($A1606,LNST!$A$3:$R$1635,15,FALSE)</f>
        <v>-0.4174088101652258</v>
      </c>
      <c r="R1606" s="45">
        <f>VLOOKUP($A1606,LNST!$A$3:$R$1635,16,FALSE)</f>
        <v>2.2088977226345956</v>
      </c>
      <c r="S1606" s="45">
        <f>VLOOKUP($A1606,LNST!$A$3:$R$1635,17,FALSE)</f>
        <v>-0.83313218240541509</v>
      </c>
      <c r="T1606" s="45">
        <f>VLOOKUP($A1606,LNG!$A$2:$H$1999,4,FALSE)/(D1606*10^9)</f>
        <v>9.4859811513620912E-2</v>
      </c>
      <c r="U1606" s="45">
        <f>VLOOKUP($A1606,LNG!$A$2:$H$1999,5,FALSE)/(E1606*10^9)</f>
        <v>4.2029706516464538E-2</v>
      </c>
      <c r="V1606" s="45">
        <f>VLOOKUP($A1606,LNG!$A$2:$H$1999,6,FALSE)/(F1606*10^9)</f>
        <v>5.0988391229283676E-2</v>
      </c>
      <c r="W1606" s="45">
        <f>VLOOKUP($A1606,LNG!$A$2:$H$1999,7,FALSE)/(G1606*10^9)</f>
        <v>0.1056079594196447</v>
      </c>
      <c r="X1606" s="45">
        <f>VLOOKUP($A1606,'LNST năm'!$A$2:$I$2000,8,FALSE)</f>
        <v>0.38626641286176278</v>
      </c>
      <c r="Y1606" s="45">
        <f>VLOOKUP($A1606,'LNST năm'!$A$2:$I$2000,9,FALSE)</f>
        <v>-7.2616006614977469E-2</v>
      </c>
      <c r="Z1606" s="46" t="e">
        <f>VLOOKUP($A1606,LNG!$A$2:$H$1999,9,FALSE)</f>
        <v>#REF!</v>
      </c>
      <c r="AA1606" s="162" t="e">
        <f>VLOOKUP($A1606,'GIÁ CP'!$A$2:$D$2000,4,FALSE)/Z1606</f>
        <v>#REF!</v>
      </c>
    </row>
    <row r="1607" spans="1:27" hidden="1">
      <c r="A1607" s="18" t="s">
        <v>585</v>
      </c>
      <c r="B1607" s="18" t="s">
        <v>2301</v>
      </c>
      <c r="C1607" s="154" t="str">
        <f>VLOOKUP(A1607,'GIÁ CP'!$K$2:$M$2000,3,FALSE)</f>
        <v xml:space="preserve">Xây dựng </v>
      </c>
      <c r="D1607" s="43">
        <f>VLOOKUP($A1607,'Doanh thu'!$A$3:$Q$2000,9,FALSE)/1000000000</f>
        <v>34.280651110000001</v>
      </c>
      <c r="E1607" s="43">
        <f>VLOOKUP($A1607,'Doanh thu'!$A$3:$Q$2000,10,FALSE)/1000000000</f>
        <v>31.543326346000001</v>
      </c>
      <c r="F1607" s="43">
        <f>VLOOKUP($A1607,'Doanh thu'!$A$3:$Q$2000,11,FALSE)/1000000000</f>
        <v>30.410004544</v>
      </c>
      <c r="G1607" s="43">
        <f>VLOOKUP($A1607,'Doanh thu'!$A$3:$Q$2000,12,FALSE)/1000000000</f>
        <v>69.953916608</v>
      </c>
      <c r="H1607" s="43">
        <f>VLOOKUP($A1607,LNST!$A$3:$Q$1635,9,FALSE)/1000000000</f>
        <v>-8.9101651000000004E-2</v>
      </c>
      <c r="I1607" s="43">
        <f>VLOOKUP($A1607,LNST!$A$3:$Q$1635,10,FALSE)/1000000000</f>
        <v>-3.8115209769999998</v>
      </c>
      <c r="J1607" s="43">
        <f>VLOOKUP($A1607,LNST!$A$3:$Q$1635,11,FALSE)/1000000000</f>
        <v>2.5154309100000001</v>
      </c>
      <c r="K1607" s="43">
        <f>VLOOKUP($A1607,LNST!$A$3:$Q$1635,12,FALSE)/1000000000</f>
        <v>0.75067893200000002</v>
      </c>
      <c r="L1607" s="45">
        <f>VLOOKUP($A1607,'Doanh thu'!$A$3:$Q$2000,14,FALSE)</f>
        <v>0.31040984191936455</v>
      </c>
      <c r="M1607" s="45">
        <f>VLOOKUP($A1607,'Doanh thu'!$A$3:$Q$2000,15,FALSE)</f>
        <v>-0.24101813924773649</v>
      </c>
      <c r="N1607" s="45">
        <f>VLOOKUP($A1607,'Doanh thu'!$A$3:$Q$2000,16,FALSE)</f>
        <v>-0.46843683652396384</v>
      </c>
      <c r="O1607" s="45">
        <f>VLOOKUP($A1607,'Doanh thu'!$A$3:$Q$2000,17,FALSE)</f>
        <v>2.3750839636966394</v>
      </c>
      <c r="P1607" s="45">
        <f>VLOOKUP($A1607,LNST!$A$3:$R$1635,14,FALSE)</f>
        <v>0.99488913326761397</v>
      </c>
      <c r="Q1607" s="45">
        <f>VLOOKUP($A1607,LNST!$A$3:$R$1635,15,FALSE)</f>
        <v>-5.4091294978717235</v>
      </c>
      <c r="R1607" s="45">
        <f>VLOOKUP($A1607,LNST!$A$3:$R$1635,16,FALSE)</f>
        <v>1.2362769738757455</v>
      </c>
      <c r="S1607" s="45">
        <f>VLOOKUP($A1607,LNST!$A$3:$R$1635,17,FALSE)</f>
        <v>1.185182501133494</v>
      </c>
      <c r="T1607" s="45">
        <f>VLOOKUP($A1607,LNG!$A$2:$H$1999,4,FALSE)/(D1607*10^9)</f>
        <v>0.14449732509762706</v>
      </c>
      <c r="U1607" s="45">
        <f>VLOOKUP($A1607,LNG!$A$2:$H$1999,5,FALSE)/(E1607*10^9)</f>
        <v>7.4824302868720674E-2</v>
      </c>
      <c r="V1607" s="45">
        <f>VLOOKUP($A1607,LNG!$A$2:$H$1999,6,FALSE)/(F1607*10^9)</f>
        <v>0.41598525014018489</v>
      </c>
      <c r="W1607" s="45">
        <f>VLOOKUP($A1607,LNG!$A$2:$H$1999,7,FALSE)/(G1607*10^9)</f>
        <v>0.18884239816086668</v>
      </c>
      <c r="X1607" s="45">
        <f>VLOOKUP($A1607,'LNST năm'!$A$2:$I$2000,8,FALSE)</f>
        <v>1</v>
      </c>
      <c r="Y1607" s="45">
        <f>VLOOKUP($A1607,'LNST năm'!$A$2:$I$2000,9,FALSE)</f>
        <v>0.25992104989487319</v>
      </c>
      <c r="Z1607" s="46" t="e">
        <f>VLOOKUP($A1607,LNG!$A$2:$H$1999,9,FALSE)</f>
        <v>#REF!</v>
      </c>
      <c r="AA1607" s="162" t="e">
        <f>VLOOKUP($A1607,'GIÁ CP'!$A$2:$D$2000,4,FALSE)/Z1607</f>
        <v>#REF!</v>
      </c>
    </row>
    <row r="1608" spans="1:27" hidden="1">
      <c r="A1608" s="18" t="s">
        <v>136</v>
      </c>
      <c r="B1608" s="18" t="s">
        <v>2815</v>
      </c>
      <c r="C1608" s="154" t="str">
        <f>VLOOKUP(A1608,'GIÁ CP'!$K$2:$M$2000,3,FALSE)</f>
        <v xml:space="preserve">Thuốc lá </v>
      </c>
      <c r="D1608" s="43" t="e">
        <f>VLOOKUP($A1608,'Doanh thu'!$A$3:$Q$2000,9,FALSE)/1000000000</f>
        <v>#N/A</v>
      </c>
      <c r="E1608" s="43" t="e">
        <f>VLOOKUP($A1608,'Doanh thu'!$A$3:$Q$2000,10,FALSE)/1000000000</f>
        <v>#N/A</v>
      </c>
      <c r="F1608" s="43" t="e">
        <f>VLOOKUP($A1608,'Doanh thu'!$A$3:$Q$2000,11,FALSE)/1000000000</f>
        <v>#N/A</v>
      </c>
      <c r="G1608" s="43" t="e">
        <f>VLOOKUP($A1608,'Doanh thu'!$A$3:$Q$2000,12,FALSE)/1000000000</f>
        <v>#N/A</v>
      </c>
      <c r="H1608" s="43" t="e">
        <f>VLOOKUP($A1608,LNST!$A$3:$Q$1635,9,FALSE)/1000000000</f>
        <v>#N/A</v>
      </c>
      <c r="I1608" s="43" t="e">
        <f>VLOOKUP($A1608,LNST!$A$3:$Q$1635,10,FALSE)/1000000000</f>
        <v>#N/A</v>
      </c>
      <c r="J1608" s="43" t="e">
        <f>VLOOKUP($A1608,LNST!$A$3:$Q$1635,11,FALSE)/1000000000</f>
        <v>#N/A</v>
      </c>
      <c r="K1608" s="43" t="e">
        <f>VLOOKUP($A1608,LNST!$A$3:$Q$1635,12,FALSE)/1000000000</f>
        <v>#N/A</v>
      </c>
      <c r="L1608" s="45" t="e">
        <f>VLOOKUP($A1608,'Doanh thu'!$A$3:$Q$2000,14,FALSE)</f>
        <v>#N/A</v>
      </c>
      <c r="M1608" s="45" t="e">
        <f>VLOOKUP($A1608,'Doanh thu'!$A$3:$Q$2000,15,FALSE)</f>
        <v>#N/A</v>
      </c>
      <c r="N1608" s="45" t="e">
        <f>VLOOKUP($A1608,'Doanh thu'!$A$3:$Q$2000,16,FALSE)</f>
        <v>#N/A</v>
      </c>
      <c r="O1608" s="45" t="e">
        <f>VLOOKUP($A1608,'Doanh thu'!$A$3:$Q$2000,17,FALSE)</f>
        <v>#N/A</v>
      </c>
      <c r="P1608" s="45" t="e">
        <f>VLOOKUP($A1608,LNST!$A$3:$R$1635,14,FALSE)</f>
        <v>#N/A</v>
      </c>
      <c r="Q1608" s="45" t="e">
        <f>VLOOKUP($A1608,LNST!$A$3:$R$1635,15,FALSE)</f>
        <v>#N/A</v>
      </c>
      <c r="R1608" s="45" t="e">
        <f>VLOOKUP($A1608,LNST!$A$3:$R$1635,16,FALSE)</f>
        <v>#N/A</v>
      </c>
      <c r="S1608" s="45" t="e">
        <f>VLOOKUP($A1608,LNST!$A$3:$R$1635,17,FALSE)</f>
        <v>#N/A</v>
      </c>
      <c r="T1608" s="45" t="e">
        <f>VLOOKUP($A1608,LNG!$A$2:$H$1999,4,FALSE)/(D1608*10^9)</f>
        <v>#N/A</v>
      </c>
      <c r="U1608" s="45" t="e">
        <f>VLOOKUP($A1608,LNG!$A$2:$H$1999,5,FALSE)/(E1608*10^9)</f>
        <v>#N/A</v>
      </c>
      <c r="V1608" s="45" t="e">
        <f>VLOOKUP($A1608,LNG!$A$2:$H$1999,6,FALSE)/(F1608*10^9)</f>
        <v>#N/A</v>
      </c>
      <c r="W1608" s="45" t="e">
        <f>VLOOKUP($A1608,LNG!$A$2:$H$1999,7,FALSE)/(G1608*10^9)</f>
        <v>#N/A</v>
      </c>
      <c r="X1608" s="45" t="e">
        <f>VLOOKUP($A1608,'LNST năm'!$A$2:$I$2000,8,FALSE)</f>
        <v>#N/A</v>
      </c>
      <c r="Y1608" s="45" t="e">
        <f>VLOOKUP($A1608,'LNST năm'!$A$2:$I$2000,9,FALSE)</f>
        <v>#N/A</v>
      </c>
      <c r="Z1608" s="46" t="e">
        <f>VLOOKUP($A1608,LNG!$A$2:$H$1999,9,FALSE)</f>
        <v>#N/A</v>
      </c>
      <c r="AA1608" s="162" t="e">
        <f>VLOOKUP($A1608,'GIÁ CP'!$A$2:$D$2000,4,FALSE)/Z1608</f>
        <v>#N/A</v>
      </c>
    </row>
    <row r="1609" spans="1:27" hidden="1">
      <c r="A1609" s="18" t="s">
        <v>362</v>
      </c>
      <c r="B1609" s="18" t="s">
        <v>2064</v>
      </c>
      <c r="C1609" s="154" t="str">
        <f>VLOOKUP(A1609,'GIÁ CP'!$K$2:$M$2000,3,FALSE)</f>
        <v xml:space="preserve">Thiết bị điện </v>
      </c>
      <c r="D1609" s="43">
        <f>VLOOKUP($A1609,'Doanh thu'!$A$3:$Q$2000,9,FALSE)/1000000000</f>
        <v>1266.332272807</v>
      </c>
      <c r="E1609" s="43">
        <f>VLOOKUP($A1609,'Doanh thu'!$A$3:$Q$2000,10,FALSE)/1000000000</f>
        <v>1419.8400301060001</v>
      </c>
      <c r="F1609" s="43">
        <f>VLOOKUP($A1609,'Doanh thu'!$A$3:$Q$2000,11,FALSE)/1000000000</f>
        <v>1183.434856734</v>
      </c>
      <c r="G1609" s="43">
        <f>VLOOKUP($A1609,'Doanh thu'!$A$3:$Q$2000,12,FALSE)/1000000000</f>
        <v>0</v>
      </c>
      <c r="H1609" s="43">
        <f>VLOOKUP($A1609,LNST!$A$3:$Q$1635,9,FALSE)/1000000000</f>
        <v>16.382883246999999</v>
      </c>
      <c r="I1609" s="43">
        <f>VLOOKUP($A1609,LNST!$A$3:$Q$1635,10,FALSE)/1000000000</f>
        <v>13.894700744</v>
      </c>
      <c r="J1609" s="43">
        <f>VLOOKUP($A1609,LNST!$A$3:$Q$1635,11,FALSE)/1000000000</f>
        <v>8.9679918050000005</v>
      </c>
      <c r="K1609" s="43">
        <f>VLOOKUP($A1609,LNST!$A$3:$Q$1635,12,FALSE)/1000000000</f>
        <v>0</v>
      </c>
      <c r="L1609" s="45">
        <f>VLOOKUP($A1609,'Doanh thu'!$A$3:$Q$2000,14,FALSE)</f>
        <v>0.18050682182967626</v>
      </c>
      <c r="M1609" s="45">
        <f>VLOOKUP($A1609,'Doanh thu'!$A$3:$Q$2000,15,FALSE)</f>
        <v>2.0127709263064748</v>
      </c>
      <c r="N1609" s="45">
        <f>VLOOKUP($A1609,'Doanh thu'!$A$3:$Q$2000,16,FALSE)</f>
        <v>-0.1198899883934524</v>
      </c>
      <c r="O1609" s="45">
        <f>VLOOKUP($A1609,'Doanh thu'!$A$3:$Q$2000,17,FALSE)</f>
        <v>-1</v>
      </c>
      <c r="P1609" s="45">
        <f>VLOOKUP($A1609,LNST!$A$3:$R$1635,14,FALSE)</f>
        <v>1.350629071605205</v>
      </c>
      <c r="Q1609" s="45">
        <f>VLOOKUP($A1609,LNST!$A$3:$R$1635,15,FALSE)</f>
        <v>34.757830660051738</v>
      </c>
      <c r="R1609" s="45">
        <f>VLOOKUP($A1609,LNST!$A$3:$R$1635,16,FALSE)</f>
        <v>-0.38889889003424094</v>
      </c>
      <c r="S1609" s="45">
        <f>VLOOKUP($A1609,LNST!$A$3:$R$1635,17,FALSE)</f>
        <v>-1</v>
      </c>
      <c r="T1609" s="45">
        <f>VLOOKUP($A1609,LNG!$A$2:$H$1999,4,FALSE)/(D1609*10^9)</f>
        <v>2.916184752769721E-2</v>
      </c>
      <c r="U1609" s="45">
        <f>VLOOKUP($A1609,LNG!$A$2:$H$1999,5,FALSE)/(E1609*10^9)</f>
        <v>5.3255258201415086E-2</v>
      </c>
      <c r="V1609" s="45">
        <f>VLOOKUP($A1609,LNG!$A$2:$H$1999,6,FALSE)/(F1609*10^9)</f>
        <v>4.9471124710296847E-2</v>
      </c>
      <c r="W1609" s="45" t="e">
        <f>VLOOKUP($A1609,LNG!$A$2:$H$1999,7,FALSE)/(G1609*10^9)</f>
        <v>#DIV/0!</v>
      </c>
      <c r="X1609" s="45">
        <f>VLOOKUP($A1609,'LNST năm'!$A$2:$I$2000,8,FALSE)</f>
        <v>-1</v>
      </c>
      <c r="Y1609" s="45">
        <f>VLOOKUP($A1609,'LNST năm'!$A$2:$I$2000,9,FALSE)</f>
        <v>-1</v>
      </c>
      <c r="Z1609" s="46" t="e">
        <f>VLOOKUP($A1609,LNG!$A$2:$H$1999,9,FALSE)</f>
        <v>#REF!</v>
      </c>
      <c r="AA1609" s="162" t="e">
        <f>VLOOKUP($A1609,'GIÁ CP'!$A$2:$D$2000,4,FALSE)/Z1609</f>
        <v>#REF!</v>
      </c>
    </row>
    <row r="1610" spans="1:27">
      <c r="A1610" s="18" t="s">
        <v>272</v>
      </c>
      <c r="B1610" s="18" t="s">
        <v>1958</v>
      </c>
      <c r="C1610" s="154" t="str">
        <f>VLOOKUP(A1610,'GIÁ CP'!$K$2:$M$2000,3,FALSE)</f>
        <v xml:space="preserve">Kho bãi, hậu cần và bảo dưỡng </v>
      </c>
      <c r="D1610" s="43">
        <f>VLOOKUP($A1610,'Doanh thu'!$A$3:$Q$2000,9,FALSE)/1000000000</f>
        <v>676.896870552</v>
      </c>
      <c r="E1610" s="43">
        <f>VLOOKUP($A1610,'Doanh thu'!$A$3:$Q$2000,10,FALSE)/1000000000</f>
        <v>662.15393404199995</v>
      </c>
      <c r="F1610" s="43">
        <f>VLOOKUP($A1610,'Doanh thu'!$A$3:$Q$2000,11,FALSE)/1000000000</f>
        <v>693.261586964</v>
      </c>
      <c r="G1610" s="43">
        <f>VLOOKUP($A1610,'Doanh thu'!$A$3:$Q$2000,12,FALSE)/1000000000</f>
        <v>676.714638659</v>
      </c>
      <c r="H1610" s="43">
        <f>VLOOKUP($A1610,LNST!$A$3:$Q$1635,9,FALSE)/1000000000</f>
        <v>78.364456458999996</v>
      </c>
      <c r="I1610" s="43">
        <f>VLOOKUP($A1610,LNST!$A$3:$Q$1635,10,FALSE)/1000000000</f>
        <v>82.066541825000002</v>
      </c>
      <c r="J1610" s="43">
        <f>VLOOKUP($A1610,LNST!$A$3:$Q$1635,11,FALSE)/1000000000</f>
        <v>76.690304068000003</v>
      </c>
      <c r="K1610" s="43">
        <f>VLOOKUP($A1610,LNST!$A$3:$Q$1635,12,FALSE)/1000000000</f>
        <v>78.820834461999993</v>
      </c>
      <c r="L1610" s="45">
        <f>VLOOKUP($A1610,'Doanh thu'!$A$3:$Q$2000,14,FALSE)</f>
        <v>0.10873968116786208</v>
      </c>
      <c r="M1610" s="45">
        <f>VLOOKUP($A1610,'Doanh thu'!$A$3:$Q$2000,15,FALSE)</f>
        <v>4.6102614971106393E-4</v>
      </c>
      <c r="N1610" s="45">
        <f>VLOOKUP($A1610,'Doanh thu'!$A$3:$Q$2000,16,FALSE)</f>
        <v>-1.8283928760443876E-2</v>
      </c>
      <c r="O1610" s="45">
        <f>VLOOKUP($A1610,'Doanh thu'!$A$3:$Q$2000,17,FALSE)</f>
        <v>0.21510131266936458</v>
      </c>
      <c r="P1610" s="45">
        <f>VLOOKUP($A1610,LNST!$A$3:$R$1635,14,FALSE)</f>
        <v>0.80436925046687735</v>
      </c>
      <c r="Q1610" s="45">
        <f>VLOOKUP($A1610,LNST!$A$3:$R$1635,15,FALSE)</f>
        <v>0.50871548805207734</v>
      </c>
      <c r="R1610" s="45">
        <f>VLOOKUP($A1610,LNST!$A$3:$R$1635,16,FALSE)</f>
        <v>0.48457262015867564</v>
      </c>
      <c r="S1610" s="45">
        <f>VLOOKUP($A1610,LNST!$A$3:$R$1635,17,FALSE)</f>
        <v>0.39510936454813911</v>
      </c>
      <c r="T1610" s="45">
        <f>VLOOKUP($A1610,LNG!$A$2:$H$1999,4,FALSE)/(D1610*10^9)</f>
        <v>0.15049415947207323</v>
      </c>
      <c r="U1610" s="45">
        <f>VLOOKUP($A1610,LNG!$A$2:$H$1999,5,FALSE)/(E1610*10^9)</f>
        <v>0.19341324930779108</v>
      </c>
      <c r="V1610" s="45">
        <f>VLOOKUP($A1610,LNG!$A$2:$H$1999,6,FALSE)/(F1610*10^9)</f>
        <v>0.20107500495514791</v>
      </c>
      <c r="W1610" s="45">
        <f>VLOOKUP($A1610,LNG!$A$2:$H$1999,7,FALSE)/(G1610*10^9)</f>
        <v>0.22419763334460893</v>
      </c>
      <c r="X1610" s="45">
        <f>VLOOKUP($A1610,'LNST năm'!$A$2:$I$2000,8,FALSE)</f>
        <v>-1</v>
      </c>
      <c r="Y1610" s="45">
        <f>VLOOKUP($A1610,'LNST năm'!$A$2:$I$2000,9,FALSE)</f>
        <v>-1</v>
      </c>
      <c r="Z1610" s="46" t="e">
        <f>VLOOKUP($A1610,LNG!$A$2:$H$1999,9,FALSE)</f>
        <v>#REF!</v>
      </c>
      <c r="AA1610" s="162" t="e">
        <f>VLOOKUP($A1610,'GIÁ CP'!$A$2:$D$2000,4,FALSE)/Z1610</f>
        <v>#REF!</v>
      </c>
    </row>
    <row r="1611" spans="1:27" hidden="1">
      <c r="A1611" s="18" t="s">
        <v>464</v>
      </c>
      <c r="B1611" s="18" t="s">
        <v>2178</v>
      </c>
      <c r="C1611" s="154" t="str">
        <f>VLOOKUP(A1611,'GIÁ CP'!$K$2:$M$2000,3,FALSE)</f>
        <v xml:space="preserve">Xây dựng </v>
      </c>
      <c r="D1611" s="43">
        <f>VLOOKUP($A1611,'Doanh thu'!$A$3:$Q$2000,9,FALSE)/1000000000</f>
        <v>7.6636025730000004</v>
      </c>
      <c r="E1611" s="43">
        <f>VLOOKUP($A1611,'Doanh thu'!$A$3:$Q$2000,10,FALSE)/1000000000</f>
        <v>6.109708565</v>
      </c>
      <c r="F1611" s="43">
        <f>VLOOKUP($A1611,'Doanh thu'!$A$3:$Q$2000,11,FALSE)/1000000000</f>
        <v>7.1987616909999996</v>
      </c>
      <c r="G1611" s="43">
        <f>VLOOKUP($A1611,'Doanh thu'!$A$3:$Q$2000,12,FALSE)/1000000000</f>
        <v>5.6037365680000004</v>
      </c>
      <c r="H1611" s="43">
        <f>VLOOKUP($A1611,LNST!$A$3:$Q$1635,9,FALSE)/1000000000</f>
        <v>0.61773059500000005</v>
      </c>
      <c r="I1611" s="43">
        <f>VLOOKUP($A1611,LNST!$A$3:$Q$1635,10,FALSE)/1000000000</f>
        <v>0.40207900600000002</v>
      </c>
      <c r="J1611" s="43">
        <f>VLOOKUP($A1611,LNST!$A$3:$Q$1635,11,FALSE)/1000000000</f>
        <v>0.23495107000000001</v>
      </c>
      <c r="K1611" s="43">
        <f>VLOOKUP($A1611,LNST!$A$3:$Q$1635,12,FALSE)/1000000000</f>
        <v>0.39662656499999999</v>
      </c>
      <c r="L1611" s="45">
        <f>VLOOKUP($A1611,'Doanh thu'!$A$3:$Q$2000,14,FALSE)</f>
        <v>0.86903699693375924</v>
      </c>
      <c r="M1611" s="45">
        <f>VLOOKUP($A1611,'Doanh thu'!$A$3:$Q$2000,15,FALSE)</f>
        <v>5.1524696771665525E-2</v>
      </c>
      <c r="N1611" s="45">
        <f>VLOOKUP($A1611,'Doanh thu'!$A$3:$Q$2000,16,FALSE)</f>
        <v>-0.10306191161882085</v>
      </c>
      <c r="O1611" s="45">
        <f>VLOOKUP($A1611,'Doanh thu'!$A$3:$Q$2000,17,FALSE)</f>
        <v>0.14955692151347236</v>
      </c>
      <c r="P1611" s="45">
        <f>VLOOKUP($A1611,LNST!$A$3:$R$1635,14,FALSE)</f>
        <v>11.2137207683511</v>
      </c>
      <c r="Q1611" s="45">
        <f>VLOOKUP($A1611,LNST!$A$3:$R$1635,15,FALSE)</f>
        <v>11.501290877756766</v>
      </c>
      <c r="R1611" s="45">
        <f>VLOOKUP($A1611,LNST!$A$3:$R$1635,16,FALSE)</f>
        <v>6.3020543900033887</v>
      </c>
      <c r="S1611" s="45">
        <f>VLOOKUP($A1611,LNST!$A$3:$R$1635,17,FALSE)</f>
        <v>1.0312249394690955</v>
      </c>
      <c r="T1611" s="45">
        <f>VLOOKUP($A1611,LNG!$A$2:$H$1999,4,FALSE)/(D1611*10^9)</f>
        <v>0.17596283055582715</v>
      </c>
      <c r="U1611" s="45">
        <f>VLOOKUP($A1611,LNG!$A$2:$H$1999,5,FALSE)/(E1611*10^9)</f>
        <v>0.3143578279662182</v>
      </c>
      <c r="V1611" s="45">
        <f>VLOOKUP($A1611,LNG!$A$2:$H$1999,6,FALSE)/(F1611*10^9)</f>
        <v>0.28315108868631667</v>
      </c>
      <c r="W1611" s="45">
        <f>VLOOKUP($A1611,LNG!$A$2:$H$1999,7,FALSE)/(G1611*10^9)</f>
        <v>0.34344587484541439</v>
      </c>
      <c r="X1611" s="45">
        <f>VLOOKUP($A1611,'LNST năm'!$A$2:$I$2000,8,FALSE)</f>
        <v>4.0486815082050063</v>
      </c>
      <c r="Y1611" s="45">
        <f>VLOOKUP($A1611,'LNST năm'!$A$2:$I$2000,9,FALSE)</f>
        <v>-0.1855032750283927</v>
      </c>
      <c r="Z1611" s="46" t="e">
        <f>VLOOKUP($A1611,LNG!$A$2:$H$1999,9,FALSE)</f>
        <v>#REF!</v>
      </c>
      <c r="AA1611" s="162" t="e">
        <f>VLOOKUP($A1611,'GIÁ CP'!$A$2:$D$2000,4,FALSE)/Z1611</f>
        <v>#REF!</v>
      </c>
    </row>
    <row r="1612" spans="1:27" hidden="1">
      <c r="A1612" s="18" t="s">
        <v>39</v>
      </c>
      <c r="B1612" s="18" t="s">
        <v>1688</v>
      </c>
      <c r="C1612" s="154" t="str">
        <f>VLOOKUP(A1612,'GIÁ CP'!$K$2:$M$2000,3,FALSE)</f>
        <v xml:space="preserve">Xây dựng </v>
      </c>
      <c r="D1612" s="43">
        <f>VLOOKUP($A1612,'Doanh thu'!$A$3:$Q$2000,9,FALSE)/1000000000</f>
        <v>244.71878050800001</v>
      </c>
      <c r="E1612" s="43">
        <f>VLOOKUP($A1612,'Doanh thu'!$A$3:$Q$2000,10,FALSE)/1000000000</f>
        <v>289.36937864399999</v>
      </c>
      <c r="F1612" s="43">
        <f>VLOOKUP($A1612,'Doanh thu'!$A$3:$Q$2000,11,FALSE)/1000000000</f>
        <v>449.050321209</v>
      </c>
      <c r="G1612" s="43">
        <f>VLOOKUP($A1612,'Doanh thu'!$A$3:$Q$2000,12,FALSE)/1000000000</f>
        <v>216.93429651599999</v>
      </c>
      <c r="H1612" s="43">
        <f>VLOOKUP($A1612,LNST!$A$3:$Q$1635,9,FALSE)/1000000000</f>
        <v>3.8353927699999999</v>
      </c>
      <c r="I1612" s="43">
        <f>VLOOKUP($A1612,LNST!$A$3:$Q$1635,10,FALSE)/1000000000</f>
        <v>8.0755106669999996</v>
      </c>
      <c r="J1612" s="43">
        <f>VLOOKUP($A1612,LNST!$A$3:$Q$1635,11,FALSE)/1000000000</f>
        <v>1.572569788</v>
      </c>
      <c r="K1612" s="43">
        <f>VLOOKUP($A1612,LNST!$A$3:$Q$1635,12,FALSE)/1000000000</f>
        <v>0.87169006299999996</v>
      </c>
      <c r="L1612" s="45">
        <f>VLOOKUP($A1612,'Doanh thu'!$A$3:$Q$2000,14,FALSE)</f>
        <v>-0.12414357781768394</v>
      </c>
      <c r="M1612" s="45">
        <f>VLOOKUP($A1612,'Doanh thu'!$A$3:$Q$2000,15,FALSE)</f>
        <v>0.23263463000628395</v>
      </c>
      <c r="N1612" s="45">
        <f>VLOOKUP($A1612,'Doanh thu'!$A$3:$Q$2000,16,FALSE)</f>
        <v>1.9249239696306011E-2</v>
      </c>
      <c r="O1612" s="45">
        <f>VLOOKUP($A1612,'Doanh thu'!$A$3:$Q$2000,17,FALSE)</f>
        <v>-0.15540641713153969</v>
      </c>
      <c r="P1612" s="45">
        <f>VLOOKUP($A1612,LNST!$A$3:$R$1635,14,FALSE)</f>
        <v>-0.19414643126700359</v>
      </c>
      <c r="Q1612" s="45">
        <f>VLOOKUP($A1612,LNST!$A$3:$R$1635,15,FALSE)</f>
        <v>6.4840304591843321</v>
      </c>
      <c r="R1612" s="45">
        <f>VLOOKUP($A1612,LNST!$A$3:$R$1635,16,FALSE)</f>
        <v>-0.90890233526113573</v>
      </c>
      <c r="S1612" s="45">
        <f>VLOOKUP($A1612,LNST!$A$3:$R$1635,17,FALSE)</f>
        <v>-0.51451586784712855</v>
      </c>
      <c r="T1612" s="45">
        <f>VLOOKUP($A1612,LNG!$A$2:$H$1999,4,FALSE)/(D1612*10^9)</f>
        <v>5.6944960293084004E-2</v>
      </c>
      <c r="U1612" s="45">
        <f>VLOOKUP($A1612,LNG!$A$2:$H$1999,5,FALSE)/(E1612*10^9)</f>
        <v>4.0296960852052414E-2</v>
      </c>
      <c r="V1612" s="45">
        <f>VLOOKUP($A1612,LNG!$A$2:$H$1999,6,FALSE)/(F1612*10^9)</f>
        <v>5.8183065779034905E-2</v>
      </c>
      <c r="W1612" s="45">
        <f>VLOOKUP($A1612,LNG!$A$2:$H$1999,7,FALSE)/(G1612*10^9)</f>
        <v>-7.5557114818822968E-3</v>
      </c>
      <c r="X1612" s="45">
        <f>VLOOKUP($A1612,'LNST năm'!$A$2:$I$2000,8,FALSE)</f>
        <v>-1</v>
      </c>
      <c r="Y1612" s="45">
        <f>VLOOKUP($A1612,'LNST năm'!$A$2:$I$2000,9,FALSE)</f>
        <v>-1</v>
      </c>
      <c r="Z1612" s="46" t="e">
        <f>VLOOKUP($A1612,LNG!$A$2:$H$1999,9,FALSE)</f>
        <v>#REF!</v>
      </c>
      <c r="AA1612" s="162" t="e">
        <f>VLOOKUP($A1612,'GIÁ CP'!$A$2:$D$2000,4,FALSE)/Z1612</f>
        <v>#REF!</v>
      </c>
    </row>
    <row r="1613" spans="1:27" hidden="1">
      <c r="A1613" s="18" t="s">
        <v>11</v>
      </c>
      <c r="B1613" s="18" t="s">
        <v>1656</v>
      </c>
      <c r="C1613" s="154" t="str">
        <f>VLOOKUP(A1613,'GIÁ CP'!$K$2:$M$2000,3,FALSE)</f>
        <v xml:space="preserve">Môi giới chứng khoán </v>
      </c>
      <c r="D1613" s="43">
        <f>VLOOKUP($A1613,'Doanh thu'!$A$3:$Q$2000,9,FALSE)/1000000000</f>
        <v>161.28777141200001</v>
      </c>
      <c r="E1613" s="43">
        <f>VLOOKUP($A1613,'Doanh thu'!$A$3:$Q$2000,10,FALSE)/1000000000</f>
        <v>87.245906320000003</v>
      </c>
      <c r="F1613" s="43">
        <f>VLOOKUP($A1613,'Doanh thu'!$A$3:$Q$2000,11,FALSE)/1000000000</f>
        <v>73.528174390999993</v>
      </c>
      <c r="G1613" s="43">
        <f>VLOOKUP($A1613,'Doanh thu'!$A$3:$Q$2000,12,FALSE)/1000000000</f>
        <v>84.974653113000002</v>
      </c>
      <c r="H1613" s="43">
        <f>VLOOKUP($A1613,LNST!$A$3:$Q$1635,9,FALSE)/1000000000</f>
        <v>-6.8329540809999996</v>
      </c>
      <c r="I1613" s="43">
        <f>VLOOKUP($A1613,LNST!$A$3:$Q$1635,10,FALSE)/1000000000</f>
        <v>19.311336112999999</v>
      </c>
      <c r="J1613" s="43">
        <f>VLOOKUP($A1613,LNST!$A$3:$Q$1635,11,FALSE)/1000000000</f>
        <v>-15.837276494999999</v>
      </c>
      <c r="K1613" s="43">
        <f>VLOOKUP($A1613,LNST!$A$3:$Q$1635,12,FALSE)/1000000000</f>
        <v>6.4913739369999996</v>
      </c>
      <c r="L1613" s="45">
        <f>VLOOKUP($A1613,'Doanh thu'!$A$3:$Q$2000,14,FALSE)</f>
        <v>1.4800790530642487</v>
      </c>
      <c r="M1613" s="45">
        <f>VLOOKUP($A1613,'Doanh thu'!$A$3:$Q$2000,15,FALSE)</f>
        <v>2.3265008511234226</v>
      </c>
      <c r="N1613" s="45">
        <f>VLOOKUP($A1613,'Doanh thu'!$A$3:$Q$2000,16,FALSE)</f>
        <v>14.508252723125603</v>
      </c>
      <c r="O1613" s="45">
        <f>VLOOKUP($A1613,'Doanh thu'!$A$3:$Q$2000,17,FALSE)</f>
        <v>2.4302090224414483</v>
      </c>
      <c r="P1613" s="45">
        <f>VLOOKUP($A1613,LNST!$A$3:$R$1635,14,FALSE)</f>
        <v>-1.1569345703535014</v>
      </c>
      <c r="Q1613" s="45">
        <f>VLOOKUP($A1613,LNST!$A$3:$R$1635,15,FALSE)</f>
        <v>1.1304139093157717</v>
      </c>
      <c r="R1613" s="45">
        <f>VLOOKUP($A1613,LNST!$A$3:$R$1635,16,FALSE)</f>
        <v>0.50819376099410496</v>
      </c>
      <c r="S1613" s="45">
        <f>VLOOKUP($A1613,LNST!$A$3:$R$1635,17,FALSE)</f>
        <v>-0.26403622159470369</v>
      </c>
      <c r="T1613" s="45">
        <f>VLOOKUP($A1613,LNG!$A$2:$H$1999,4,FALSE)/(D1613*10^9)</f>
        <v>0.13225507066813461</v>
      </c>
      <c r="U1613" s="45">
        <f>VLOOKUP($A1613,LNG!$A$2:$H$1999,5,FALSE)/(E1613*10^9)</f>
        <v>0.3656732264317889</v>
      </c>
      <c r="V1613" s="45">
        <f>VLOOKUP($A1613,LNG!$A$2:$H$1999,6,FALSE)/(F1613*10^9)</f>
        <v>0.98850530081835608</v>
      </c>
      <c r="W1613" s="45">
        <f>VLOOKUP($A1613,LNG!$A$2:$H$1999,7,FALSE)/(G1613*10^9)</f>
        <v>0.77138790840173443</v>
      </c>
      <c r="X1613" s="45">
        <f>VLOOKUP($A1613,'LNST năm'!$A$2:$I$2000,8,FALSE)</f>
        <v>1.0418539713403996</v>
      </c>
      <c r="Y1613" s="45">
        <f>VLOOKUP($A1613,'LNST năm'!$A$2:$I$2000,9,FALSE)</f>
        <v>0.26592119558839422</v>
      </c>
      <c r="Z1613" s="46" t="e">
        <f>VLOOKUP($A1613,LNG!$A$2:$H$1999,9,FALSE)</f>
        <v>#REF!</v>
      </c>
      <c r="AA1613" s="162" t="e">
        <f>VLOOKUP($A1613,'GIÁ CP'!$A$2:$D$2000,4,FALSE)/Z1613</f>
        <v>#REF!</v>
      </c>
    </row>
    <row r="1614" spans="1:27" hidden="1">
      <c r="A1614" s="18" t="s">
        <v>374</v>
      </c>
      <c r="B1614" s="18" t="s">
        <v>2079</v>
      </c>
      <c r="C1614" s="154" t="str">
        <f>VLOOKUP(A1614,'GIÁ CP'!$K$2:$M$2000,3,FALSE)</f>
        <v xml:space="preserve">Khai khoáng </v>
      </c>
      <c r="D1614" s="43">
        <f>VLOOKUP($A1614,'Doanh thu'!$A$3:$Q$2000,9,FALSE)/1000000000</f>
        <v>98.058858649000001</v>
      </c>
      <c r="E1614" s="43">
        <f>VLOOKUP($A1614,'Doanh thu'!$A$3:$Q$2000,10,FALSE)/1000000000</f>
        <v>136.46031867799999</v>
      </c>
      <c r="F1614" s="43">
        <f>VLOOKUP($A1614,'Doanh thu'!$A$3:$Q$2000,11,FALSE)/1000000000</f>
        <v>123.787450918</v>
      </c>
      <c r="G1614" s="43">
        <f>VLOOKUP($A1614,'Doanh thu'!$A$3:$Q$2000,12,FALSE)/1000000000</f>
        <v>73.933476796999997</v>
      </c>
      <c r="H1614" s="43">
        <f>VLOOKUP($A1614,LNST!$A$3:$Q$1635,9,FALSE)/1000000000</f>
        <v>10.673272506</v>
      </c>
      <c r="I1614" s="43">
        <f>VLOOKUP($A1614,LNST!$A$3:$Q$1635,10,FALSE)/1000000000</f>
        <v>38.683333613000002</v>
      </c>
      <c r="J1614" s="43">
        <f>VLOOKUP($A1614,LNST!$A$3:$Q$1635,11,FALSE)/1000000000</f>
        <v>15.984180531</v>
      </c>
      <c r="K1614" s="43">
        <f>VLOOKUP($A1614,LNST!$A$3:$Q$1635,12,FALSE)/1000000000</f>
        <v>11.530292014</v>
      </c>
      <c r="L1614" s="45">
        <f>VLOOKUP($A1614,'Doanh thu'!$A$3:$Q$2000,14,FALSE)</f>
        <v>-3.3450990898386983E-2</v>
      </c>
      <c r="M1614" s="45">
        <f>VLOOKUP($A1614,'Doanh thu'!$A$3:$Q$2000,15,FALSE)</f>
        <v>-0.17963047345447433</v>
      </c>
      <c r="N1614" s="45">
        <f>VLOOKUP($A1614,'Doanh thu'!$A$3:$Q$2000,16,FALSE)</f>
        <v>-0.48127926491020689</v>
      </c>
      <c r="O1614" s="45">
        <f>VLOOKUP($A1614,'Doanh thu'!$A$3:$Q$2000,17,FALSE)</f>
        <v>2.1645023328087958</v>
      </c>
      <c r="P1614" s="45">
        <f>VLOOKUP($A1614,LNST!$A$3:$R$1635,14,FALSE)</f>
        <v>3.6369395190976901</v>
      </c>
      <c r="Q1614" s="45">
        <f>VLOOKUP($A1614,LNST!$A$3:$R$1635,15,FALSE)</f>
        <v>1.0248552846987515</v>
      </c>
      <c r="R1614" s="45">
        <f>VLOOKUP($A1614,LNST!$A$3:$R$1635,16,FALSE)</f>
        <v>-0.44898682049157279</v>
      </c>
      <c r="S1614" s="45">
        <f>VLOOKUP($A1614,LNST!$A$3:$R$1635,17,FALSE)</f>
        <v>4.8274625783098015</v>
      </c>
      <c r="T1614" s="45">
        <f>VLOOKUP($A1614,LNG!$A$2:$H$1999,4,FALSE)/(D1614*10^9)</f>
        <v>3.8717835617381194E-2</v>
      </c>
      <c r="U1614" s="45">
        <f>VLOOKUP($A1614,LNG!$A$2:$H$1999,5,FALSE)/(E1614*10^9)</f>
        <v>0.108329422635177</v>
      </c>
      <c r="V1614" s="45">
        <f>VLOOKUP($A1614,LNG!$A$2:$H$1999,6,FALSE)/(F1614*10^9)</f>
        <v>0.42301775320252338</v>
      </c>
      <c r="W1614" s="45">
        <f>VLOOKUP($A1614,LNG!$A$2:$H$1999,7,FALSE)/(G1614*10^9)</f>
        <v>0.37361332777360795</v>
      </c>
      <c r="X1614" s="45">
        <f>VLOOKUP($A1614,'LNST năm'!$A$2:$I$2000,8,FALSE)</f>
        <v>-1</v>
      </c>
      <c r="Y1614" s="45">
        <f>VLOOKUP($A1614,'LNST năm'!$A$2:$I$2000,9,FALSE)</f>
        <v>-1</v>
      </c>
      <c r="Z1614" s="46" t="e">
        <f>VLOOKUP($A1614,LNG!$A$2:$H$1999,9,FALSE)</f>
        <v>#REF!</v>
      </c>
      <c r="AA1614" s="162" t="e">
        <f>VLOOKUP($A1614,'GIÁ CP'!$A$2:$D$2000,4,FALSE)/Z1614</f>
        <v>#REF!</v>
      </c>
    </row>
    <row r="1615" spans="1:27" hidden="1">
      <c r="A1615" s="18" t="s">
        <v>254</v>
      </c>
      <c r="B1615" s="18" t="s">
        <v>1941</v>
      </c>
      <c r="C1615" s="154" t="str">
        <f>VLOOKUP(A1615,'GIÁ CP'!$K$2:$M$2000,3,FALSE)</f>
        <v xml:space="preserve">Thép và sản phẩm thép </v>
      </c>
      <c r="D1615" s="43">
        <f>VLOOKUP($A1615,'Doanh thu'!$A$3:$Q$2000,9,FALSE)/1000000000</f>
        <v>2902.5660696129999</v>
      </c>
      <c r="E1615" s="43">
        <f>VLOOKUP($A1615,'Doanh thu'!$A$3:$Q$2000,10,FALSE)/1000000000</f>
        <v>2162.0781616650002</v>
      </c>
      <c r="F1615" s="43">
        <f>VLOOKUP($A1615,'Doanh thu'!$A$3:$Q$2000,11,FALSE)/1000000000</f>
        <v>4803.9764914540001</v>
      </c>
      <c r="G1615" s="43">
        <f>VLOOKUP($A1615,'Doanh thu'!$A$3:$Q$2000,12,FALSE)/1000000000</f>
        <v>1850.5096088929999</v>
      </c>
      <c r="H1615" s="43">
        <f>VLOOKUP($A1615,LNST!$A$3:$Q$1635,9,FALSE)/1000000000</f>
        <v>12.017602084</v>
      </c>
      <c r="I1615" s="43">
        <f>VLOOKUP($A1615,LNST!$A$3:$Q$1635,10,FALSE)/1000000000</f>
        <v>4.2227261389999997</v>
      </c>
      <c r="J1615" s="43">
        <f>VLOOKUP($A1615,LNST!$A$3:$Q$1635,11,FALSE)/1000000000</f>
        <v>18.960209160000002</v>
      </c>
      <c r="K1615" s="43">
        <f>VLOOKUP($A1615,LNST!$A$3:$Q$1635,12,FALSE)/1000000000</f>
        <v>9.3894828409999995</v>
      </c>
      <c r="L1615" s="45">
        <f>VLOOKUP($A1615,'Doanh thu'!$A$3:$Q$2000,14,FALSE)</f>
        <v>9.8201583183487695E-4</v>
      </c>
      <c r="M1615" s="45">
        <f>VLOOKUP($A1615,'Doanh thu'!$A$3:$Q$2000,15,FALSE)</f>
        <v>-0.1579872639102122</v>
      </c>
      <c r="N1615" s="45">
        <f>VLOOKUP($A1615,'Doanh thu'!$A$3:$Q$2000,16,FALSE)</f>
        <v>0.22313686080680314</v>
      </c>
      <c r="O1615" s="45">
        <f>VLOOKUP($A1615,'Doanh thu'!$A$3:$Q$2000,17,FALSE)</f>
        <v>-2.4034108324057665E-2</v>
      </c>
      <c r="P1615" s="45">
        <f>VLOOKUP($A1615,LNST!$A$3:$R$1635,14,FALSE)</f>
        <v>5.4355431951620643</v>
      </c>
      <c r="Q1615" s="45">
        <f>VLOOKUP($A1615,LNST!$A$3:$R$1635,15,FALSE)</f>
        <v>-0.91407384613174558</v>
      </c>
      <c r="R1615" s="45">
        <f>VLOOKUP($A1615,LNST!$A$3:$R$1635,16,FALSE)</f>
        <v>-0.2465304022192352</v>
      </c>
      <c r="S1615" s="45">
        <f>VLOOKUP($A1615,LNST!$A$3:$R$1635,17,FALSE)</f>
        <v>-0.38157323232029505</v>
      </c>
      <c r="T1615" s="45">
        <f>VLOOKUP($A1615,LNG!$A$2:$H$1999,4,FALSE)/(D1615*10^9)</f>
        <v>7.7687955171702683E-2</v>
      </c>
      <c r="U1615" s="45">
        <f>VLOOKUP($A1615,LNG!$A$2:$H$1999,5,FALSE)/(E1615*10^9)</f>
        <v>0.1135417104842098</v>
      </c>
      <c r="V1615" s="45">
        <f>VLOOKUP($A1615,LNG!$A$2:$H$1999,6,FALSE)/(F1615*10^9)</f>
        <v>5.0346598343322876E-2</v>
      </c>
      <c r="W1615" s="45">
        <f>VLOOKUP($A1615,LNG!$A$2:$H$1999,7,FALSE)/(G1615*10^9)</f>
        <v>0.15535312723719166</v>
      </c>
      <c r="X1615" s="45">
        <f>VLOOKUP($A1615,'LNST năm'!$A$2:$I$2000,8,FALSE)</f>
        <v>-0.34134304718316166</v>
      </c>
      <c r="Y1615" s="45">
        <f>VLOOKUP($A1615,'LNST năm'!$A$2:$I$2000,9,FALSE)</f>
        <v>-9.1123143512935267E-2</v>
      </c>
      <c r="Z1615" s="46" t="e">
        <f>VLOOKUP($A1615,LNG!$A$2:$H$1999,9,FALSE)</f>
        <v>#REF!</v>
      </c>
      <c r="AA1615" s="162" t="e">
        <f>VLOOKUP($A1615,'GIÁ CP'!$A$2:$D$2000,4,FALSE)/Z1615</f>
        <v>#REF!</v>
      </c>
    </row>
    <row r="1616" spans="1:27" hidden="1">
      <c r="A1616" s="18" t="s">
        <v>419</v>
      </c>
      <c r="B1616" s="18" t="s">
        <v>2123</v>
      </c>
      <c r="C1616" s="154" t="str">
        <f>VLOOKUP(A1616,'GIÁ CP'!$K$2:$M$2000,3,FALSE)</f>
        <v xml:space="preserve">Dụng cụ y tế </v>
      </c>
      <c r="D1616" s="43">
        <f>VLOOKUP($A1616,'Doanh thu'!$A$3:$Q$2000,9,FALSE)/1000000000</f>
        <v>0</v>
      </c>
      <c r="E1616" s="43">
        <f>VLOOKUP($A1616,'Doanh thu'!$A$3:$Q$2000,10,FALSE)/1000000000</f>
        <v>0</v>
      </c>
      <c r="F1616" s="43">
        <f>VLOOKUP($A1616,'Doanh thu'!$A$3:$Q$2000,11,FALSE)/1000000000</f>
        <v>0</v>
      </c>
      <c r="G1616" s="43">
        <f>VLOOKUP($A1616,'Doanh thu'!$A$3:$Q$2000,12,FALSE)/1000000000</f>
        <v>0</v>
      </c>
      <c r="H1616" s="43">
        <f>VLOOKUP($A1616,LNST!$A$3:$Q$1635,9,FALSE)/1000000000</f>
        <v>0</v>
      </c>
      <c r="I1616" s="43">
        <f>VLOOKUP($A1616,LNST!$A$3:$Q$1635,10,FALSE)/1000000000</f>
        <v>0</v>
      </c>
      <c r="J1616" s="43">
        <f>VLOOKUP($A1616,LNST!$A$3:$Q$1635,11,FALSE)/1000000000</f>
        <v>0</v>
      </c>
      <c r="K1616" s="43">
        <f>VLOOKUP($A1616,LNST!$A$3:$Q$1635,12,FALSE)/1000000000</f>
        <v>0</v>
      </c>
      <c r="L1616" s="45" t="e">
        <f>VLOOKUP($A1616,'Doanh thu'!$A$3:$Q$2000,14,FALSE)</f>
        <v>#DIV/0!</v>
      </c>
      <c r="M1616" s="45" t="e">
        <f>VLOOKUP($A1616,'Doanh thu'!$A$3:$Q$2000,15,FALSE)</f>
        <v>#DIV/0!</v>
      </c>
      <c r="N1616" s="45" t="e">
        <f>VLOOKUP($A1616,'Doanh thu'!$A$3:$Q$2000,16,FALSE)</f>
        <v>#DIV/0!</v>
      </c>
      <c r="O1616" s="45" t="e">
        <f>VLOOKUP($A1616,'Doanh thu'!$A$3:$Q$2000,17,FALSE)</f>
        <v>#DIV/0!</v>
      </c>
      <c r="P1616" s="45" t="e">
        <f>VLOOKUP($A1616,LNST!$A$3:$R$1635,14,FALSE)</f>
        <v>#DIV/0!</v>
      </c>
      <c r="Q1616" s="45" t="e">
        <f>VLOOKUP($A1616,LNST!$A$3:$R$1635,15,FALSE)</f>
        <v>#DIV/0!</v>
      </c>
      <c r="R1616" s="45" t="e">
        <f>VLOOKUP($A1616,LNST!$A$3:$R$1635,16,FALSE)</f>
        <v>#DIV/0!</v>
      </c>
      <c r="S1616" s="45" t="e">
        <f>VLOOKUP($A1616,LNST!$A$3:$R$1635,17,FALSE)</f>
        <v>#DIV/0!</v>
      </c>
      <c r="T1616" s="45" t="e">
        <f>VLOOKUP($A1616,LNG!$A$2:$H$1999,4,FALSE)/(D1616*10^9)</f>
        <v>#DIV/0!</v>
      </c>
      <c r="U1616" s="45" t="e">
        <f>VLOOKUP($A1616,LNG!$A$2:$H$1999,5,FALSE)/(E1616*10^9)</f>
        <v>#DIV/0!</v>
      </c>
      <c r="V1616" s="45" t="e">
        <f>VLOOKUP($A1616,LNG!$A$2:$H$1999,6,FALSE)/(F1616*10^9)</f>
        <v>#DIV/0!</v>
      </c>
      <c r="W1616" s="45" t="e">
        <f>VLOOKUP($A1616,LNG!$A$2:$H$1999,7,FALSE)/(G1616*10^9)</f>
        <v>#DIV/0!</v>
      </c>
      <c r="X1616" s="45">
        <f>VLOOKUP($A1616,'LNST năm'!$A$2:$I$2000,8,FALSE)</f>
        <v>1</v>
      </c>
      <c r="Y1616" s="45">
        <f>VLOOKUP($A1616,'LNST năm'!$A$2:$I$2000,9,FALSE)</f>
        <v>0.25992104989487319</v>
      </c>
      <c r="Z1616" s="46" t="e">
        <f>VLOOKUP($A1616,LNG!$A$2:$H$1999,9,FALSE)</f>
        <v>#REF!</v>
      </c>
      <c r="AA1616" s="162" t="e">
        <f>VLOOKUP($A1616,'GIÁ CP'!$A$2:$D$2000,4,FALSE)/Z1616</f>
        <v>#REF!</v>
      </c>
    </row>
    <row r="1617" spans="1:27" hidden="1">
      <c r="A1617" s="18" t="s">
        <v>137</v>
      </c>
      <c r="B1617" s="18" t="s">
        <v>1810</v>
      </c>
      <c r="C1617" s="154" t="str">
        <f>VLOOKUP(A1617,'GIÁ CP'!$K$2:$M$2000,3,FALSE)</f>
        <v xml:space="preserve">Thép và sản phẩm thép </v>
      </c>
      <c r="D1617" s="43">
        <f>VLOOKUP($A1617,'Doanh thu'!$A$3:$Q$2000,9,FALSE)/1000000000</f>
        <v>1422.3658091269999</v>
      </c>
      <c r="E1617" s="43">
        <f>VLOOKUP($A1617,'Doanh thu'!$A$3:$Q$2000,10,FALSE)/1000000000</f>
        <v>1402.552607112</v>
      </c>
      <c r="F1617" s="43">
        <f>VLOOKUP($A1617,'Doanh thu'!$A$3:$Q$2000,11,FALSE)/1000000000</f>
        <v>1745.7289383929999</v>
      </c>
      <c r="G1617" s="43">
        <f>VLOOKUP($A1617,'Doanh thu'!$A$3:$Q$2000,12,FALSE)/1000000000</f>
        <v>2344.0214998179999</v>
      </c>
      <c r="H1617" s="43">
        <f>VLOOKUP($A1617,LNST!$A$3:$Q$1635,9,FALSE)/1000000000</f>
        <v>9.0388460360000007</v>
      </c>
      <c r="I1617" s="43">
        <f>VLOOKUP($A1617,LNST!$A$3:$Q$1635,10,FALSE)/1000000000</f>
        <v>6.8944535460000003</v>
      </c>
      <c r="J1617" s="43">
        <f>VLOOKUP($A1617,LNST!$A$3:$Q$1635,11,FALSE)/1000000000</f>
        <v>7.3054316200000002</v>
      </c>
      <c r="K1617" s="43">
        <f>VLOOKUP($A1617,LNST!$A$3:$Q$1635,12,FALSE)/1000000000</f>
        <v>13.170146615</v>
      </c>
      <c r="L1617" s="45">
        <f>VLOOKUP($A1617,'Doanh thu'!$A$3:$Q$2000,14,FALSE)</f>
        <v>0.32435912904073805</v>
      </c>
      <c r="M1617" s="45">
        <f>VLOOKUP($A1617,'Doanh thu'!$A$3:$Q$2000,15,FALSE)</f>
        <v>0.30455287418489679</v>
      </c>
      <c r="N1617" s="45">
        <f>VLOOKUP($A1617,'Doanh thu'!$A$3:$Q$2000,16,FALSE)</f>
        <v>0.38790462003470333</v>
      </c>
      <c r="O1617" s="45">
        <f>VLOOKUP($A1617,'Doanh thu'!$A$3:$Q$2000,17,FALSE)</f>
        <v>0.96335639882901503</v>
      </c>
      <c r="P1617" s="45">
        <f>VLOOKUP($A1617,LNST!$A$3:$R$1635,14,FALSE)</f>
        <v>0.61365250739874333</v>
      </c>
      <c r="Q1617" s="45">
        <f>VLOOKUP($A1617,LNST!$A$3:$R$1635,15,FALSE)</f>
        <v>0.11100140132681359</v>
      </c>
      <c r="R1617" s="45">
        <f>VLOOKUP($A1617,LNST!$A$3:$R$1635,16,FALSE)</f>
        <v>-0.28059160290221835</v>
      </c>
      <c r="S1617" s="45">
        <f>VLOOKUP($A1617,LNST!$A$3:$R$1635,17,FALSE)</f>
        <v>0.65015710360693113</v>
      </c>
      <c r="T1617" s="45">
        <f>VLOOKUP($A1617,LNG!$A$2:$H$1999,4,FALSE)/(D1617*10^9)</f>
        <v>2.028901155723949E-2</v>
      </c>
      <c r="U1617" s="45">
        <f>VLOOKUP($A1617,LNG!$A$2:$H$1999,5,FALSE)/(E1617*10^9)</f>
        <v>3.1487199167477241E-2</v>
      </c>
      <c r="V1617" s="45">
        <f>VLOOKUP($A1617,LNG!$A$2:$H$1999,6,FALSE)/(F1617*10^9)</f>
        <v>1.4461009578175889E-2</v>
      </c>
      <c r="W1617" s="45">
        <f>VLOOKUP($A1617,LNG!$A$2:$H$1999,7,FALSE)/(G1617*10^9)</f>
        <v>1.9004672514505029E-2</v>
      </c>
      <c r="X1617" s="45">
        <f>VLOOKUP($A1617,'LNST năm'!$A$2:$I$2000,8,FALSE)</f>
        <v>0.22251325631883317</v>
      </c>
      <c r="Y1617" s="45">
        <f>VLOOKUP($A1617,'LNST năm'!$A$2:$I$2000,9,FALSE)</f>
        <v>1.1540945716180135</v>
      </c>
      <c r="Z1617" s="46" t="e">
        <f>VLOOKUP($A1617,LNG!$A$2:$H$1999,9,FALSE)</f>
        <v>#REF!</v>
      </c>
      <c r="AA1617" s="162" t="e">
        <f>VLOOKUP($A1617,'GIÁ CP'!$A$2:$D$2000,4,FALSE)/Z1617</f>
        <v>#REF!</v>
      </c>
    </row>
    <row r="1618" spans="1:27" hidden="1">
      <c r="A1618" s="18" t="s">
        <v>260</v>
      </c>
      <c r="B1618" s="18" t="s">
        <v>1946</v>
      </c>
      <c r="C1618" s="154" t="str">
        <f>VLOOKUP(A1618,'GIÁ CP'!$K$2:$M$2000,3,FALSE)</f>
        <v xml:space="preserve">Bất động sản </v>
      </c>
      <c r="D1618" s="43">
        <f>VLOOKUP($A1618,'Doanh thu'!$A$3:$Q$2000,9,FALSE)/1000000000</f>
        <v>200.65108823599999</v>
      </c>
      <c r="E1618" s="43">
        <f>VLOOKUP($A1618,'Doanh thu'!$A$3:$Q$2000,10,FALSE)/1000000000</f>
        <v>26.720121561999999</v>
      </c>
      <c r="F1618" s="43">
        <f>VLOOKUP($A1618,'Doanh thu'!$A$3:$Q$2000,11,FALSE)/1000000000</f>
        <v>380.00653786800001</v>
      </c>
      <c r="G1618" s="43">
        <f>VLOOKUP($A1618,'Doanh thu'!$A$3:$Q$2000,12,FALSE)/1000000000</f>
        <v>316.75390950799999</v>
      </c>
      <c r="H1618" s="43">
        <f>VLOOKUP($A1618,LNST!$A$3:$Q$1635,9,FALSE)/1000000000</f>
        <v>103.88128292499999</v>
      </c>
      <c r="I1618" s="43">
        <f>VLOOKUP($A1618,LNST!$A$3:$Q$1635,10,FALSE)/1000000000</f>
        <v>2.8811907410000002</v>
      </c>
      <c r="J1618" s="43">
        <f>VLOOKUP($A1618,LNST!$A$3:$Q$1635,11,FALSE)/1000000000</f>
        <v>187.319925797</v>
      </c>
      <c r="K1618" s="43">
        <f>VLOOKUP($A1618,LNST!$A$3:$Q$1635,12,FALSE)/1000000000</f>
        <v>175.6292679</v>
      </c>
      <c r="L1618" s="45">
        <f>VLOOKUP($A1618,'Doanh thu'!$A$3:$Q$2000,14,FALSE)</f>
        <v>0.68879548033193816</v>
      </c>
      <c r="M1618" s="45">
        <f>VLOOKUP($A1618,'Doanh thu'!$A$3:$Q$2000,15,FALSE)</f>
        <v>-0.79061041732080162</v>
      </c>
      <c r="N1618" s="45">
        <f>VLOOKUP($A1618,'Doanh thu'!$A$3:$Q$2000,16,FALSE)</f>
        <v>0.35083582954704973</v>
      </c>
      <c r="O1618" s="45">
        <f>VLOOKUP($A1618,'Doanh thu'!$A$3:$Q$2000,17,FALSE)</f>
        <v>1.2096859703343388</v>
      </c>
      <c r="P1618" s="45">
        <f>VLOOKUP($A1618,LNST!$A$3:$R$1635,14,FALSE)</f>
        <v>0.98756302908612592</v>
      </c>
      <c r="Q1618" s="45">
        <f>VLOOKUP($A1618,LNST!$A$3:$R$1635,15,FALSE)</f>
        <v>-0.93878803870458039</v>
      </c>
      <c r="R1618" s="45">
        <f>VLOOKUP($A1618,LNST!$A$3:$R$1635,16,FALSE)</f>
        <v>0.49739564880587084</v>
      </c>
      <c r="S1618" s="45">
        <f>VLOOKUP($A1618,LNST!$A$3:$R$1635,17,FALSE)</f>
        <v>1.6120274986441034</v>
      </c>
      <c r="T1618" s="45">
        <f>VLOOKUP($A1618,LNG!$A$2:$H$1999,4,FALSE)/(D1618*10^9)</f>
        <v>0.47483156203438953</v>
      </c>
      <c r="U1618" s="45">
        <f>VLOOKUP($A1618,LNG!$A$2:$H$1999,5,FALSE)/(E1618*10^9)</f>
        <v>5.6264957502965416</v>
      </c>
      <c r="V1618" s="45">
        <f>VLOOKUP($A1618,LNG!$A$2:$H$1999,6,FALSE)/(F1618*10^9)</f>
        <v>1.8323554992147818E-2</v>
      </c>
      <c r="W1618" s="45">
        <f>VLOOKUP($A1618,LNG!$A$2:$H$1999,7,FALSE)/(G1618*10^9)</f>
        <v>0.87797215619520619</v>
      </c>
      <c r="X1618" s="45">
        <f>VLOOKUP($A1618,'LNST năm'!$A$2:$I$2000,8,FALSE)</f>
        <v>0.32581812106963681</v>
      </c>
      <c r="Y1618" s="45">
        <f>VLOOKUP($A1618,'LNST năm'!$A$2:$I$2000,9,FALSE)</f>
        <v>0.43813251060906522</v>
      </c>
      <c r="Z1618" s="46" t="e">
        <f>VLOOKUP($A1618,LNG!$A$2:$H$1999,9,FALSE)</f>
        <v>#REF!</v>
      </c>
      <c r="AA1618" s="162" t="e">
        <f>VLOOKUP($A1618,'GIÁ CP'!$A$2:$D$2000,4,FALSE)/Z1618</f>
        <v>#REF!</v>
      </c>
    </row>
    <row r="1619" spans="1:27" hidden="1">
      <c r="A1619" s="18" t="s">
        <v>823</v>
      </c>
      <c r="B1619" s="18" t="s">
        <v>2764</v>
      </c>
      <c r="C1619" s="154" t="str">
        <f>VLOOKUP(A1619,'GIÁ CP'!$K$2:$M$2000,3,FALSE)</f>
        <v xml:space="preserve">Môi giới chứng khoán </v>
      </c>
      <c r="D1619" s="43">
        <f>VLOOKUP($A1619,'Doanh thu'!$A$3:$Q$2000,9,FALSE)/1000000000</f>
        <v>52.332314506000003</v>
      </c>
      <c r="E1619" s="43">
        <f>VLOOKUP($A1619,'Doanh thu'!$A$3:$Q$2000,10,FALSE)/1000000000</f>
        <v>9.3202436409999994</v>
      </c>
      <c r="F1619" s="43">
        <f>VLOOKUP($A1619,'Doanh thu'!$A$3:$Q$2000,11,FALSE)/1000000000</f>
        <v>17.471373766999999</v>
      </c>
      <c r="G1619" s="43">
        <f>VLOOKUP($A1619,'Doanh thu'!$A$3:$Q$2000,12,FALSE)/1000000000</f>
        <v>30.662684250000002</v>
      </c>
      <c r="H1619" s="43">
        <f>VLOOKUP($A1619,LNST!$A$3:$Q$1635,9,FALSE)/1000000000</f>
        <v>44.178003963999998</v>
      </c>
      <c r="I1619" s="43">
        <f>VLOOKUP($A1619,LNST!$A$3:$Q$1635,10,FALSE)/1000000000</f>
        <v>-5.7886173459999997</v>
      </c>
      <c r="J1619" s="43">
        <f>VLOOKUP($A1619,LNST!$A$3:$Q$1635,11,FALSE)/1000000000</f>
        <v>7.6434396490000003</v>
      </c>
      <c r="K1619" s="43">
        <f>VLOOKUP($A1619,LNST!$A$3:$Q$1635,12,FALSE)/1000000000</f>
        <v>14.563495398000001</v>
      </c>
      <c r="L1619" s="45">
        <f>VLOOKUP($A1619,'Doanh thu'!$A$3:$Q$2000,14,FALSE)</f>
        <v>2.6020977955702076</v>
      </c>
      <c r="M1619" s="45">
        <f>VLOOKUP($A1619,'Doanh thu'!$A$3:$Q$2000,15,FALSE)</f>
        <v>-0.43894034905285473</v>
      </c>
      <c r="N1619" s="45">
        <f>VLOOKUP($A1619,'Doanh thu'!$A$3:$Q$2000,16,FALSE)</f>
        <v>1.8044188831798338</v>
      </c>
      <c r="O1619" s="45">
        <f>VLOOKUP($A1619,'Doanh thu'!$A$3:$Q$2000,17,FALSE)</f>
        <v>3.786140849734025</v>
      </c>
      <c r="P1619" s="45">
        <f>VLOOKUP($A1619,LNST!$A$3:$R$1635,14,FALSE)</f>
        <v>12.076263605727428</v>
      </c>
      <c r="Q1619" s="45">
        <f>VLOOKUP($A1619,LNST!$A$3:$R$1635,15,FALSE)</f>
        <v>-4.4581654062547127</v>
      </c>
      <c r="R1619" s="45">
        <f>VLOOKUP($A1619,LNST!$A$3:$R$1635,16,FALSE)</f>
        <v>1.7702253477145922</v>
      </c>
      <c r="S1619" s="45">
        <f>VLOOKUP($A1619,LNST!$A$3:$R$1635,17,FALSE)</f>
        <v>13.714274817205451</v>
      </c>
      <c r="T1619" s="45">
        <f>VLOOKUP($A1619,LNG!$A$2:$H$1999,4,FALSE)/(D1619*10^9)</f>
        <v>6.342450234299217E-2</v>
      </c>
      <c r="U1619" s="45">
        <f>VLOOKUP($A1619,LNG!$A$2:$H$1999,5,FALSE)/(E1619*10^9)</f>
        <v>5.191366750559391</v>
      </c>
      <c r="V1619" s="45">
        <f>VLOOKUP($A1619,LNG!$A$2:$H$1999,6,FALSE)/(F1619*10^9)</f>
        <v>-7.4257076879122322E-2</v>
      </c>
      <c r="W1619" s="45">
        <f>VLOOKUP($A1619,LNG!$A$2:$H$1999,7,FALSE)/(G1619*10^9)</f>
        <v>0.43766430363969194</v>
      </c>
      <c r="X1619" s="45">
        <f>VLOOKUP($A1619,'LNST năm'!$A$2:$I$2000,8,FALSE)</f>
        <v>15.283780938439721</v>
      </c>
      <c r="Y1619" s="45">
        <f>VLOOKUP($A1619,'LNST năm'!$A$2:$I$2000,9,FALSE)</f>
        <v>0.36698861361070989</v>
      </c>
      <c r="Z1619" s="46" t="e">
        <f>VLOOKUP($A1619,LNG!$A$2:$H$1999,9,FALSE)</f>
        <v>#REF!</v>
      </c>
      <c r="AA1619" s="162" t="e">
        <f>VLOOKUP($A1619,'GIÁ CP'!$A$2:$D$2000,4,FALSE)/Z1619</f>
        <v>#REF!</v>
      </c>
    </row>
    <row r="1620" spans="1:27" hidden="1">
      <c r="A1620" s="18" t="s">
        <v>266</v>
      </c>
      <c r="B1620" s="18" t="s">
        <v>1953</v>
      </c>
      <c r="C1620" s="154" t="str">
        <f>VLOOKUP(A1620,'GIÁ CP'!$K$2:$M$2000,3,FALSE)</f>
        <v xml:space="preserve">Máy công nghiệp </v>
      </c>
      <c r="D1620" s="43">
        <f>VLOOKUP($A1620,'Doanh thu'!$A$3:$Q$2000,9,FALSE)/1000000000</f>
        <v>284.14365693399998</v>
      </c>
      <c r="E1620" s="43">
        <f>VLOOKUP($A1620,'Doanh thu'!$A$3:$Q$2000,10,FALSE)/1000000000</f>
        <v>297.64164008099999</v>
      </c>
      <c r="F1620" s="43">
        <f>VLOOKUP($A1620,'Doanh thu'!$A$3:$Q$2000,11,FALSE)/1000000000</f>
        <v>477.16045018300002</v>
      </c>
      <c r="G1620" s="43">
        <f>VLOOKUP($A1620,'Doanh thu'!$A$3:$Q$2000,12,FALSE)/1000000000</f>
        <v>180.70833511399999</v>
      </c>
      <c r="H1620" s="43">
        <f>VLOOKUP($A1620,LNST!$A$3:$Q$1635,9,FALSE)/1000000000</f>
        <v>-4.596643018</v>
      </c>
      <c r="I1620" s="43">
        <f>VLOOKUP($A1620,LNST!$A$3:$Q$1635,10,FALSE)/1000000000</f>
        <v>0.18430533099999999</v>
      </c>
      <c r="J1620" s="43">
        <f>VLOOKUP($A1620,LNST!$A$3:$Q$1635,11,FALSE)/1000000000</f>
        <v>15.776966838</v>
      </c>
      <c r="K1620" s="43">
        <f>VLOOKUP($A1620,LNST!$A$3:$Q$1635,12,FALSE)/1000000000</f>
        <v>2.2938623690000002</v>
      </c>
      <c r="L1620" s="45">
        <f>VLOOKUP($A1620,'Doanh thu'!$A$3:$Q$2000,14,FALSE)</f>
        <v>0.26967044635948562</v>
      </c>
      <c r="M1620" s="45">
        <f>VLOOKUP($A1620,'Doanh thu'!$A$3:$Q$2000,15,FALSE)</f>
        <v>0.51287373843978801</v>
      </c>
      <c r="N1620" s="45">
        <f>VLOOKUP($A1620,'Doanh thu'!$A$3:$Q$2000,16,FALSE)</f>
        <v>0.21985550721115582</v>
      </c>
      <c r="O1620" s="45">
        <f>VLOOKUP($A1620,'Doanh thu'!$A$3:$Q$2000,17,FALSE)</f>
        <v>0.21627545314636454</v>
      </c>
      <c r="P1620" s="45">
        <f>VLOOKUP($A1620,LNST!$A$3:$R$1635,14,FALSE)</f>
        <v>-13.120665613919037</v>
      </c>
      <c r="Q1620" s="45">
        <f>VLOOKUP($A1620,LNST!$A$3:$R$1635,15,FALSE)</f>
        <v>-0.43953053479632415</v>
      </c>
      <c r="R1620" s="45">
        <f>VLOOKUP($A1620,LNST!$A$3:$R$1635,16,FALSE)</f>
        <v>17.516771750613739</v>
      </c>
      <c r="S1620" s="45">
        <f>VLOOKUP($A1620,LNST!$A$3:$R$1635,17,FALSE)</f>
        <v>-0.73365920887615532</v>
      </c>
      <c r="T1620" s="45">
        <f>VLOOKUP($A1620,LNG!$A$2:$H$1999,4,FALSE)/(D1620*10^9)</f>
        <v>-0.12589718730659263</v>
      </c>
      <c r="U1620" s="45">
        <f>VLOOKUP($A1620,LNG!$A$2:$H$1999,5,FALSE)/(E1620*10^9)</f>
        <v>1.131897638409452E-2</v>
      </c>
      <c r="V1620" s="45">
        <f>VLOOKUP($A1620,LNG!$A$2:$H$1999,6,FALSE)/(F1620*10^9)</f>
        <v>5.3127285633747946E-2</v>
      </c>
      <c r="W1620" s="45">
        <f>VLOOKUP($A1620,LNG!$A$2:$H$1999,7,FALSE)/(G1620*10^9)</f>
        <v>0.21679551481831377</v>
      </c>
      <c r="X1620" s="45">
        <f>VLOOKUP($A1620,'LNST năm'!$A$2:$I$2000,8,FALSE)</f>
        <v>-1</v>
      </c>
      <c r="Y1620" s="45">
        <f>VLOOKUP($A1620,'LNST năm'!$A$2:$I$2000,9,FALSE)</f>
        <v>0.25992104989487319</v>
      </c>
      <c r="Z1620" s="46" t="e">
        <f>VLOOKUP($A1620,LNG!$A$2:$H$1999,9,FALSE)</f>
        <v>#REF!</v>
      </c>
      <c r="AA1620" s="162" t="e">
        <f>VLOOKUP($A1620,'GIÁ CP'!$A$2:$D$2000,4,FALSE)/Z1620</f>
        <v>#REF!</v>
      </c>
    </row>
    <row r="1621" spans="1:27" hidden="1">
      <c r="A1621" s="18" t="s">
        <v>616</v>
      </c>
      <c r="B1621" s="18" t="s">
        <v>2329</v>
      </c>
      <c r="C1621" s="154" t="str">
        <f>VLOOKUP(A1621,'GIÁ CP'!$K$2:$M$2000,3,FALSE)</f>
        <v xml:space="preserve">Thép và sản phẩm thép </v>
      </c>
      <c r="D1621" s="43">
        <f>VLOOKUP($A1621,'Doanh thu'!$A$3:$Q$2000,9,FALSE)/1000000000</f>
        <v>46.402617403999997</v>
      </c>
      <c r="E1621" s="43">
        <f>VLOOKUP($A1621,'Doanh thu'!$A$3:$Q$2000,10,FALSE)/1000000000</f>
        <v>78.358699443000006</v>
      </c>
      <c r="F1621" s="43">
        <f>VLOOKUP($A1621,'Doanh thu'!$A$3:$Q$2000,11,FALSE)/1000000000</f>
        <v>85.266037252000004</v>
      </c>
      <c r="G1621" s="43">
        <f>VLOOKUP($A1621,'Doanh thu'!$A$3:$Q$2000,12,FALSE)/1000000000</f>
        <v>29.347156402</v>
      </c>
      <c r="H1621" s="43">
        <f>VLOOKUP($A1621,LNST!$A$3:$Q$1635,9,FALSE)/1000000000</f>
        <v>-1.0054361970000001</v>
      </c>
      <c r="I1621" s="43">
        <f>VLOOKUP($A1621,LNST!$A$3:$Q$1635,10,FALSE)/1000000000</f>
        <v>-1.448555719</v>
      </c>
      <c r="J1621" s="43">
        <f>VLOOKUP($A1621,LNST!$A$3:$Q$1635,11,FALSE)/1000000000</f>
        <v>-6.1239512229999997</v>
      </c>
      <c r="K1621" s="43">
        <f>VLOOKUP($A1621,LNST!$A$3:$Q$1635,12,FALSE)/1000000000</f>
        <v>-1.133541022</v>
      </c>
      <c r="L1621" s="45">
        <f>VLOOKUP($A1621,'Doanh thu'!$A$3:$Q$2000,14,FALSE)</f>
        <v>-0.80187771918444917</v>
      </c>
      <c r="M1621" s="45">
        <f>VLOOKUP($A1621,'Doanh thu'!$A$3:$Q$2000,15,FALSE)</f>
        <v>0.61746671363848427</v>
      </c>
      <c r="N1621" s="45">
        <f>VLOOKUP($A1621,'Doanh thu'!$A$3:$Q$2000,16,FALSE)</f>
        <v>4.3487616494301049</v>
      </c>
      <c r="O1621" s="45">
        <f>VLOOKUP($A1621,'Doanh thu'!$A$3:$Q$2000,17,FALSE)</f>
        <v>1.2538886528559772</v>
      </c>
      <c r="P1621" s="45">
        <f>VLOOKUP($A1621,LNST!$A$3:$R$1635,14,FALSE)</f>
        <v>-1.1502080904964811</v>
      </c>
      <c r="Q1621" s="45">
        <f>VLOOKUP($A1621,LNST!$A$3:$R$1635,15,FALSE)</f>
        <v>0.56468002720971844</v>
      </c>
      <c r="R1621" s="45">
        <f>VLOOKUP($A1621,LNST!$A$3:$R$1635,16,FALSE)</f>
        <v>-23.036824893519139</v>
      </c>
      <c r="S1621" s="45">
        <f>VLOOKUP($A1621,LNST!$A$3:$R$1635,17,FALSE)</f>
        <v>-2.6442109749495759E-2</v>
      </c>
      <c r="T1621" s="45">
        <f>VLOOKUP($A1621,LNG!$A$2:$H$1999,4,FALSE)/(D1621*10^9)</f>
        <v>3.3360833668545531E-2</v>
      </c>
      <c r="U1621" s="45">
        <f>VLOOKUP($A1621,LNG!$A$2:$H$1999,5,FALSE)/(E1621*10^9)</f>
        <v>4.052921889432539E-2</v>
      </c>
      <c r="V1621" s="45">
        <f>VLOOKUP($A1621,LNG!$A$2:$H$1999,6,FALSE)/(F1621*10^9)</f>
        <v>5.0711224144506344E-2</v>
      </c>
      <c r="W1621" s="45">
        <f>VLOOKUP($A1621,LNG!$A$2:$H$1999,7,FALSE)/(G1621*10^9)</f>
        <v>-7.8226231446517511E-2</v>
      </c>
      <c r="X1621" s="45">
        <f>VLOOKUP($A1621,'LNST năm'!$A$2:$I$2000,8,FALSE)</f>
        <v>-3.0845775543896736</v>
      </c>
      <c r="Y1621" s="45">
        <f>VLOOKUP($A1621,'LNST năm'!$A$2:$I$2000,9,FALSE)</f>
        <v>-8.9373097717998506E-3</v>
      </c>
      <c r="Z1621" s="46" t="e">
        <f>VLOOKUP($A1621,LNG!$A$2:$H$1999,9,FALSE)</f>
        <v>#REF!</v>
      </c>
      <c r="AA1621" s="162" t="e">
        <f>VLOOKUP($A1621,'GIÁ CP'!$A$2:$D$2000,4,FALSE)/Z1621</f>
        <v>#REF!</v>
      </c>
    </row>
    <row r="1622" spans="1:27">
      <c r="A1622" s="18" t="s">
        <v>196</v>
      </c>
      <c r="B1622" s="18" t="s">
        <v>1875</v>
      </c>
      <c r="C1622" s="154" t="str">
        <f>VLOOKUP(A1622,'GIÁ CP'!$K$2:$M$2000,3,FALSE)</f>
        <v xml:space="preserve">Bất động sản </v>
      </c>
      <c r="D1622" s="43">
        <f>VLOOKUP($A1622,'Doanh thu'!$A$3:$Q$2000,9,FALSE)/1000000000</f>
        <v>772.55591111499996</v>
      </c>
      <c r="E1622" s="43">
        <f>VLOOKUP($A1622,'Doanh thu'!$A$3:$Q$2000,10,FALSE)/1000000000</f>
        <v>1877.218621324</v>
      </c>
      <c r="F1622" s="43">
        <f>VLOOKUP($A1622,'Doanh thu'!$A$3:$Q$2000,11,FALSE)/1000000000</f>
        <v>1704.152132207</v>
      </c>
      <c r="G1622" s="43">
        <f>VLOOKUP($A1622,'Doanh thu'!$A$3:$Q$2000,12,FALSE)/1000000000</f>
        <v>1279.4011522220001</v>
      </c>
      <c r="H1622" s="43">
        <f>VLOOKUP($A1622,LNST!$A$3:$Q$1635,9,FALSE)/1000000000</f>
        <v>99.329545807000002</v>
      </c>
      <c r="I1622" s="43">
        <f>VLOOKUP($A1622,LNST!$A$3:$Q$1635,10,FALSE)/1000000000</f>
        <v>145.96293460699999</v>
      </c>
      <c r="J1622" s="43">
        <f>VLOOKUP($A1622,LNST!$A$3:$Q$1635,11,FALSE)/1000000000</f>
        <v>347.72229004100001</v>
      </c>
      <c r="K1622" s="43">
        <f>VLOOKUP($A1622,LNST!$A$3:$Q$1635,12,FALSE)/1000000000</f>
        <v>68.223693277999999</v>
      </c>
      <c r="L1622" s="45">
        <f>VLOOKUP($A1622,'Doanh thu'!$A$3:$Q$2000,14,FALSE)</f>
        <v>2.0621603153639443</v>
      </c>
      <c r="M1622" s="45">
        <f>VLOOKUP($A1622,'Doanh thu'!$A$3:$Q$2000,15,FALSE)</f>
        <v>4.0656911491725696</v>
      </c>
      <c r="N1622" s="45">
        <f>VLOOKUP($A1622,'Doanh thu'!$A$3:$Q$2000,16,FALSE)</f>
        <v>-0.73241091310479156</v>
      </c>
      <c r="O1622" s="45">
        <f>VLOOKUP($A1622,'Doanh thu'!$A$3:$Q$2000,17,FALSE)</f>
        <v>-9.1071308417628952E-3</v>
      </c>
      <c r="P1622" s="45">
        <f>VLOOKUP($A1622,LNST!$A$3:$R$1635,14,FALSE)</f>
        <v>-0.31355219924274907</v>
      </c>
      <c r="Q1622" s="45">
        <f>VLOOKUP($A1622,LNST!$A$3:$R$1635,15,FALSE)</f>
        <v>3.7869265223687609</v>
      </c>
      <c r="R1622" s="45">
        <f>VLOOKUP($A1622,LNST!$A$3:$R$1635,16,FALSE)</f>
        <v>-0.30789851848003674</v>
      </c>
      <c r="S1622" s="45">
        <f>VLOOKUP($A1622,LNST!$A$3:$R$1635,17,FALSE)</f>
        <v>-0.37037951867252578</v>
      </c>
      <c r="T1622" s="45">
        <f>VLOOKUP($A1622,LNG!$A$2:$H$1999,4,FALSE)/(D1622*10^9)</f>
        <v>0.53434590803299187</v>
      </c>
      <c r="U1622" s="45">
        <f>VLOOKUP($A1622,LNG!$A$2:$H$1999,5,FALSE)/(E1622*10^9)</f>
        <v>0.17674971260671993</v>
      </c>
      <c r="V1622" s="45">
        <f>VLOOKUP($A1622,LNG!$A$2:$H$1999,6,FALSE)/(F1622*10^9)</f>
        <v>0.48555254820201149</v>
      </c>
      <c r="W1622" s="45">
        <f>VLOOKUP($A1622,LNG!$A$2:$H$1999,7,FALSE)/(G1622*10^9)</f>
        <v>0.61373612174358161</v>
      </c>
      <c r="X1622" s="45">
        <f>VLOOKUP($A1622,'LNST năm'!$A$2:$I$2000,8,FALSE)</f>
        <v>0.35427454789499419</v>
      </c>
      <c r="Y1622" s="45">
        <f>VLOOKUP($A1622,'LNST năm'!$A$2:$I$2000,9,FALSE)</f>
        <v>8.0321994870610647E-2</v>
      </c>
      <c r="Z1622" s="46" t="e">
        <f>VLOOKUP($A1622,LNG!$A$2:$H$1999,9,FALSE)</f>
        <v>#REF!</v>
      </c>
      <c r="AA1622" s="162" t="e">
        <f>VLOOKUP($A1622,'GIÁ CP'!$A$2:$D$2000,4,FALSE)/Z1622</f>
        <v>#REF!</v>
      </c>
    </row>
    <row r="1623" spans="1:27" hidden="1">
      <c r="A1623" s="18" t="s">
        <v>423</v>
      </c>
      <c r="B1623" s="18" t="s">
        <v>2126</v>
      </c>
      <c r="C1623" s="154" t="str">
        <f>VLOOKUP(A1623,'GIÁ CP'!$K$2:$M$2000,3,FALSE)</f>
        <v xml:space="preserve">Containers &amp; Đóng gói </v>
      </c>
      <c r="D1623" s="43">
        <f>VLOOKUP($A1623,'Doanh thu'!$A$3:$Q$2000,9,FALSE)/1000000000</f>
        <v>6.3648595200000004</v>
      </c>
      <c r="E1623" s="43">
        <f>VLOOKUP($A1623,'Doanh thu'!$A$3:$Q$2000,10,FALSE)/1000000000</f>
        <v>5.8281232259999998</v>
      </c>
      <c r="F1623" s="43">
        <f>VLOOKUP($A1623,'Doanh thu'!$A$3:$Q$2000,11,FALSE)/1000000000</f>
        <v>3.928880189</v>
      </c>
      <c r="G1623" s="43">
        <f>VLOOKUP($A1623,'Doanh thu'!$A$3:$Q$2000,12,FALSE)/1000000000</f>
        <v>0</v>
      </c>
      <c r="H1623" s="43">
        <f>VLOOKUP($A1623,LNST!$A$3:$Q$1635,9,FALSE)/1000000000</f>
        <v>0.81726665700000001</v>
      </c>
      <c r="I1623" s="43">
        <f>VLOOKUP($A1623,LNST!$A$3:$Q$1635,10,FALSE)/1000000000</f>
        <v>1.83411871</v>
      </c>
      <c r="J1623" s="43">
        <f>VLOOKUP($A1623,LNST!$A$3:$Q$1635,11,FALSE)/1000000000</f>
        <v>1.063950438</v>
      </c>
      <c r="K1623" s="43">
        <f>VLOOKUP($A1623,LNST!$A$3:$Q$1635,12,FALSE)/1000000000</f>
        <v>0</v>
      </c>
      <c r="L1623" s="45">
        <f>VLOOKUP($A1623,'Doanh thu'!$A$3:$Q$2000,14,FALSE)</f>
        <v>-0.43691317456727086</v>
      </c>
      <c r="M1623" s="45">
        <f>VLOOKUP($A1623,'Doanh thu'!$A$3:$Q$2000,15,FALSE)</f>
        <v>-0.25896320775762149</v>
      </c>
      <c r="N1623" s="45">
        <f>VLOOKUP($A1623,'Doanh thu'!$A$3:$Q$2000,16,FALSE)</f>
        <v>-0.16219934747242276</v>
      </c>
      <c r="O1623" s="45">
        <f>VLOOKUP($A1623,'Doanh thu'!$A$3:$Q$2000,17,FALSE)</f>
        <v>-1</v>
      </c>
      <c r="P1623" s="45">
        <f>VLOOKUP($A1623,LNST!$A$3:$R$1635,14,FALSE)</f>
        <v>2.5044409335217974</v>
      </c>
      <c r="Q1623" s="45">
        <f>VLOOKUP($A1623,LNST!$A$3:$R$1635,15,FALSE)</f>
        <v>2.9786037036099371</v>
      </c>
      <c r="R1623" s="45">
        <f>VLOOKUP($A1623,LNST!$A$3:$R$1635,16,FALSE)</f>
        <v>2.4684484428171003</v>
      </c>
      <c r="S1623" s="45">
        <f>VLOOKUP($A1623,LNST!$A$3:$R$1635,17,FALSE)</f>
        <v>-1</v>
      </c>
      <c r="T1623" s="45">
        <f>VLOOKUP($A1623,LNG!$A$2:$H$1999,4,FALSE)/(D1623*10^9)</f>
        <v>0.4665740275442874</v>
      </c>
      <c r="U1623" s="45">
        <f>VLOOKUP($A1623,LNG!$A$2:$H$1999,5,FALSE)/(E1623*10^9)</f>
        <v>0.65060586006216337</v>
      </c>
      <c r="V1623" s="45">
        <f>VLOOKUP($A1623,LNG!$A$2:$H$1999,6,FALSE)/(F1623*10^9)</f>
        <v>1.1900370044600512</v>
      </c>
      <c r="W1623" s="45" t="e">
        <f>VLOOKUP($A1623,LNG!$A$2:$H$1999,7,FALSE)/(G1623*10^9)</f>
        <v>#DIV/0!</v>
      </c>
      <c r="X1623" s="45">
        <f>VLOOKUP($A1623,'LNST năm'!$A$2:$I$2000,8,FALSE)</f>
        <v>1</v>
      </c>
      <c r="Y1623" s="45">
        <f>VLOOKUP($A1623,'LNST năm'!$A$2:$I$2000,9,FALSE)</f>
        <v>0.25992104989487319</v>
      </c>
      <c r="Z1623" s="46" t="e">
        <f>VLOOKUP($A1623,LNG!$A$2:$H$1999,9,FALSE)</f>
        <v>#REF!</v>
      </c>
      <c r="AA1623" s="162" t="e">
        <f>VLOOKUP($A1623,'GIÁ CP'!$A$2:$D$2000,4,FALSE)/Z1623</f>
        <v>#REF!</v>
      </c>
    </row>
    <row r="1624" spans="1:27" hidden="1">
      <c r="A1624" s="18" t="s">
        <v>1608</v>
      </c>
      <c r="B1624" s="18" t="s">
        <v>1650</v>
      </c>
      <c r="C1624" s="154" t="str">
        <f>VLOOKUP(A1624,'GIÁ CP'!$K$2:$M$2000,3,FALSE)</f>
        <v xml:space="preserve">Bất động sản </v>
      </c>
      <c r="D1624" s="43">
        <f>VLOOKUP($A1624,'Doanh thu'!$A$3:$Q$2000,9,FALSE)/1000000000</f>
        <v>193.90633189600001</v>
      </c>
      <c r="E1624" s="43">
        <f>VLOOKUP($A1624,'Doanh thu'!$A$3:$Q$2000,10,FALSE)/1000000000</f>
        <v>170.36783918500001</v>
      </c>
      <c r="F1624" s="43">
        <f>VLOOKUP($A1624,'Doanh thu'!$A$3:$Q$2000,11,FALSE)/1000000000</f>
        <v>273.042314718</v>
      </c>
      <c r="G1624" s="43">
        <f>VLOOKUP($A1624,'Doanh thu'!$A$3:$Q$2000,12,FALSE)/1000000000</f>
        <v>67.263896896000006</v>
      </c>
      <c r="H1624" s="43">
        <f>VLOOKUP($A1624,LNST!$A$3:$Q$1635,9,FALSE)/1000000000</f>
        <v>80.598877823999999</v>
      </c>
      <c r="I1624" s="43">
        <f>VLOOKUP($A1624,LNST!$A$3:$Q$1635,10,FALSE)/1000000000</f>
        <v>108.996020595</v>
      </c>
      <c r="J1624" s="43">
        <f>VLOOKUP($A1624,LNST!$A$3:$Q$1635,11,FALSE)/1000000000</f>
        <v>179.33198575599999</v>
      </c>
      <c r="K1624" s="43">
        <f>VLOOKUP($A1624,LNST!$A$3:$Q$1635,12,FALSE)/1000000000</f>
        <v>5.0151023060000002</v>
      </c>
      <c r="L1624" s="45">
        <f>VLOOKUP($A1624,'Doanh thu'!$A$3:$Q$2000,14,FALSE)</f>
        <v>0.14708073769419869</v>
      </c>
      <c r="M1624" s="45">
        <f>VLOOKUP($A1624,'Doanh thu'!$A$3:$Q$2000,15,FALSE)</f>
        <v>-0.3651698049854783</v>
      </c>
      <c r="N1624" s="45">
        <f>VLOOKUP($A1624,'Doanh thu'!$A$3:$Q$2000,16,FALSE)</f>
        <v>0.67305164177004895</v>
      </c>
      <c r="O1624" s="45">
        <f>VLOOKUP($A1624,'Doanh thu'!$A$3:$Q$2000,17,FALSE)</f>
        <v>-0.64925077107465423</v>
      </c>
      <c r="P1624" s="45">
        <f>VLOOKUP($A1624,LNST!$A$3:$R$1635,14,FALSE)</f>
        <v>2.1659385335596721</v>
      </c>
      <c r="Q1624" s="45">
        <f>VLOOKUP($A1624,LNST!$A$3:$R$1635,15,FALSE)</f>
        <v>3.4866824182955027</v>
      </c>
      <c r="R1624" s="45">
        <f>VLOOKUP($A1624,LNST!$A$3:$R$1635,16,FALSE)</f>
        <v>2.7787391916949966</v>
      </c>
      <c r="S1624" s="45">
        <f>VLOOKUP($A1624,LNST!$A$3:$R$1635,17,FALSE)</f>
        <v>-0.51160870197099295</v>
      </c>
      <c r="T1624" s="45">
        <f>VLOOKUP($A1624,LNG!$A$2:$H$1999,4,FALSE)/(D1624*10^9)</f>
        <v>0.38910446107281771</v>
      </c>
      <c r="U1624" s="45">
        <f>VLOOKUP($A1624,LNG!$A$2:$H$1999,5,FALSE)/(E1624*10^9)</f>
        <v>0.97070676881931484</v>
      </c>
      <c r="V1624" s="45">
        <f>VLOOKUP($A1624,LNG!$A$2:$H$1999,6,FALSE)/(F1624*10^9)</f>
        <v>0.71197854244232417</v>
      </c>
      <c r="W1624" s="45">
        <f>VLOOKUP($A1624,LNG!$A$2:$H$1999,7,FALSE)/(G1624*10^9)</f>
        <v>2.2019859010399965</v>
      </c>
      <c r="X1624" s="45">
        <f>VLOOKUP($A1624,'LNST năm'!$A$2:$I$2000,8,FALSE)</f>
        <v>0.2746043730858706</v>
      </c>
      <c r="Y1624" s="45">
        <f>VLOOKUP($A1624,'LNST năm'!$A$2:$I$2000,9,FALSE)</f>
        <v>1.7141336728612231</v>
      </c>
      <c r="Z1624" s="46" t="e">
        <f>VLOOKUP($A1624,LNG!$A$2:$H$1999,9,FALSE)</f>
        <v>#REF!</v>
      </c>
      <c r="AA1624" s="162" t="e">
        <f>VLOOKUP($A1624,'GIÁ CP'!$A$2:$D$2000,4,FALSE)/Z1624</f>
        <v>#REF!</v>
      </c>
    </row>
    <row r="1625" spans="1:27" hidden="1">
      <c r="A1625" s="18" t="s">
        <v>188</v>
      </c>
      <c r="B1625" s="18" t="s">
        <v>1867</v>
      </c>
      <c r="C1625" s="154" t="str">
        <f>VLOOKUP(A1625,'GIÁ CP'!$K$2:$M$2000,3,FALSE)</f>
        <v xml:space="preserve">Thực phẩm </v>
      </c>
      <c r="D1625" s="43">
        <f>VLOOKUP($A1625,'Doanh thu'!$A$3:$Q$2000,9,FALSE)/1000000000</f>
        <v>18315.14</v>
      </c>
      <c r="E1625" s="43">
        <f>VLOOKUP($A1625,'Doanh thu'!$A$3:$Q$2000,10,FALSE)/1000000000</f>
        <v>21163.826000000001</v>
      </c>
      <c r="F1625" s="43">
        <f>VLOOKUP($A1625,'Doanh thu'!$A$3:$Q$2000,11,FALSE)/1000000000</f>
        <v>23245.825000000001</v>
      </c>
      <c r="G1625" s="43">
        <f>VLOOKUP($A1625,'Doanh thu'!$A$3:$Q$2000,12,FALSE)/1000000000</f>
        <v>24019.754000000001</v>
      </c>
      <c r="H1625" s="43">
        <f>VLOOKUP($A1625,LNST!$A$3:$Q$1635,9,FALSE)/1000000000</f>
        <v>1032.192</v>
      </c>
      <c r="I1625" s="43">
        <f>VLOOKUP($A1625,LNST!$A$3:$Q$1635,10,FALSE)/1000000000</f>
        <v>1208.655</v>
      </c>
      <c r="J1625" s="43">
        <f>VLOOKUP($A1625,LNST!$A$3:$Q$1635,11,FALSE)/1000000000</f>
        <v>1473.9590000000001</v>
      </c>
      <c r="K1625" s="43">
        <f>VLOOKUP($A1625,LNST!$A$3:$Q$1635,12,FALSE)/1000000000</f>
        <v>1245.7940000000001</v>
      </c>
      <c r="L1625" s="45">
        <f>VLOOKUP($A1625,'Doanh thu'!$A$3:$Q$2000,14,FALSE)</f>
        <v>-9.0355628249290415E-2</v>
      </c>
      <c r="M1625" s="45">
        <f>VLOOKUP($A1625,'Doanh thu'!$A$3:$Q$2000,15,FALSE)</f>
        <v>-1.5035629857175735E-2</v>
      </c>
      <c r="N1625" s="45">
        <f>VLOOKUP($A1625,'Doanh thu'!$A$3:$Q$2000,16,FALSE)</f>
        <v>2.3976092185148217E-2</v>
      </c>
      <c r="O1625" s="45">
        <f>VLOOKUP($A1625,'Doanh thu'!$A$3:$Q$2000,17,FALSE)</f>
        <v>0.27111929179831779</v>
      </c>
      <c r="P1625" s="45">
        <f>VLOOKUP($A1625,LNST!$A$3:$R$1635,14,FALSE)</f>
        <v>1.0537987213899562</v>
      </c>
      <c r="Q1625" s="45">
        <f>VLOOKUP($A1625,LNST!$A$3:$R$1635,15,FALSE)</f>
        <v>0.72401226124030238</v>
      </c>
      <c r="R1625" s="45">
        <f>VLOOKUP($A1625,LNST!$A$3:$R$1635,16,FALSE)</f>
        <v>1.1329112733429323</v>
      </c>
      <c r="S1625" s="45">
        <f>VLOOKUP($A1625,LNST!$A$3:$R$1635,17,FALSE)</f>
        <v>2.1659313850063531</v>
      </c>
      <c r="T1625" s="45">
        <f>VLOOKUP($A1625,LNG!$A$2:$H$1999,4,FALSE)/(D1625*10^9)</f>
        <v>0.33820342077647236</v>
      </c>
      <c r="U1625" s="45">
        <f>VLOOKUP($A1625,LNG!$A$2:$H$1999,5,FALSE)/(E1625*10^9)</f>
        <v>0.26882795199695936</v>
      </c>
      <c r="V1625" s="45">
        <f>VLOOKUP($A1625,LNG!$A$2:$H$1999,6,FALSE)/(F1625*10^9)</f>
        <v>0.27710360892762465</v>
      </c>
      <c r="W1625" s="45">
        <f>VLOOKUP($A1625,LNG!$A$2:$H$1999,7,FALSE)/(G1625*10^9)</f>
        <v>0.30206125341666695</v>
      </c>
      <c r="X1625" s="45">
        <f>VLOOKUP($A1625,'LNST năm'!$A$2:$I$2000,8,FALSE)</f>
        <v>1.0551199339289135</v>
      </c>
      <c r="Y1625" s="45">
        <f>VLOOKUP($A1625,'LNST năm'!$A$2:$I$2000,9,FALSE)</f>
        <v>4.8222281807138279E-2</v>
      </c>
      <c r="Z1625" s="46" t="e">
        <f>VLOOKUP($A1625,LNG!$A$2:$H$1999,9,FALSE)</f>
        <v>#REF!</v>
      </c>
      <c r="AA1625" s="162" t="e">
        <f>VLOOKUP($A1625,'GIÁ CP'!$A$2:$D$2000,4,FALSE)/Z1625</f>
        <v>#REF!</v>
      </c>
    </row>
    <row r="1626" spans="1:27" hidden="1">
      <c r="A1626" s="18" t="s">
        <v>817</v>
      </c>
      <c r="B1626" s="18" t="s">
        <v>2744</v>
      </c>
      <c r="C1626" s="154" t="str">
        <f>VLOOKUP(A1626,'GIÁ CP'!$K$2:$M$2000,3,FALSE)</f>
        <v xml:space="preserve">Xây dựng </v>
      </c>
      <c r="D1626" s="43">
        <f>VLOOKUP($A1626,'Doanh thu'!$A$3:$Q$2000,9,FALSE)/1000000000</f>
        <v>625.78046049099999</v>
      </c>
      <c r="E1626" s="43">
        <f>VLOOKUP($A1626,'Doanh thu'!$A$3:$Q$2000,10,FALSE)/1000000000</f>
        <v>382.34877749200001</v>
      </c>
      <c r="F1626" s="43">
        <f>VLOOKUP($A1626,'Doanh thu'!$A$3:$Q$2000,11,FALSE)/1000000000</f>
        <v>751.45885356400004</v>
      </c>
      <c r="G1626" s="43">
        <f>VLOOKUP($A1626,'Doanh thu'!$A$3:$Q$2000,12,FALSE)/1000000000</f>
        <v>159.00584624199999</v>
      </c>
      <c r="H1626" s="43">
        <f>VLOOKUP($A1626,LNST!$A$3:$Q$1635,9,FALSE)/1000000000</f>
        <v>5.6626385480000003</v>
      </c>
      <c r="I1626" s="43">
        <f>VLOOKUP($A1626,LNST!$A$3:$Q$1635,10,FALSE)/1000000000</f>
        <v>17.938580992999999</v>
      </c>
      <c r="J1626" s="43">
        <f>VLOOKUP($A1626,LNST!$A$3:$Q$1635,11,FALSE)/1000000000</f>
        <v>-15.104156492</v>
      </c>
      <c r="K1626" s="43">
        <f>VLOOKUP($A1626,LNST!$A$3:$Q$1635,12,FALSE)/1000000000</f>
        <v>15.867380354</v>
      </c>
      <c r="L1626" s="45">
        <f>VLOOKUP($A1626,'Doanh thu'!$A$3:$Q$2000,14,FALSE)</f>
        <v>0.86662930290256046</v>
      </c>
      <c r="M1626" s="45">
        <f>VLOOKUP($A1626,'Doanh thu'!$A$3:$Q$2000,15,FALSE)</f>
        <v>-1.1338066671898855E-2</v>
      </c>
      <c r="N1626" s="45">
        <f>VLOOKUP($A1626,'Doanh thu'!$A$3:$Q$2000,16,FALSE)</f>
        <v>0.34193844165489351</v>
      </c>
      <c r="O1626" s="45">
        <f>VLOOKUP($A1626,'Doanh thu'!$A$3:$Q$2000,17,FALSE)</f>
        <v>-0.16038753102430833</v>
      </c>
      <c r="P1626" s="45">
        <f>VLOOKUP($A1626,LNST!$A$3:$R$1635,14,FALSE)</f>
        <v>-0.5989193695225683</v>
      </c>
      <c r="Q1626" s="45">
        <f>VLOOKUP($A1626,LNST!$A$3:$R$1635,15,FALSE)</f>
        <v>1.3707269973986895</v>
      </c>
      <c r="R1626" s="45">
        <f>VLOOKUP($A1626,LNST!$A$3:$R$1635,16,FALSE)</f>
        <v>-0.66382818712288827</v>
      </c>
      <c r="S1626" s="45">
        <f>VLOOKUP($A1626,LNST!$A$3:$R$1635,17,FALSE)</f>
        <v>-0.12542296862867497</v>
      </c>
      <c r="T1626" s="45">
        <f>VLOOKUP($A1626,LNG!$A$2:$H$1999,4,FALSE)/(D1626*10^9)</f>
        <v>7.0806636461985317E-2</v>
      </c>
      <c r="U1626" s="45">
        <f>VLOOKUP($A1626,LNG!$A$2:$H$1999,5,FALSE)/(E1626*10^9)</f>
        <v>0.12347452543898299</v>
      </c>
      <c r="V1626" s="45">
        <f>VLOOKUP($A1626,LNG!$A$2:$H$1999,6,FALSE)/(F1626*10^9)</f>
        <v>6.4932353325243414E-2</v>
      </c>
      <c r="W1626" s="45">
        <f>VLOOKUP($A1626,LNG!$A$2:$H$1999,7,FALSE)/(G1626*10^9)</f>
        <v>0.28788869984900389</v>
      </c>
      <c r="X1626" s="45">
        <f>VLOOKUP($A1626,'LNST năm'!$A$2:$I$2000,8,FALSE)</f>
        <v>-1</v>
      </c>
      <c r="Y1626" s="45">
        <f>VLOOKUP($A1626,'LNST năm'!$A$2:$I$2000,9,FALSE)</f>
        <v>-1</v>
      </c>
      <c r="Z1626" s="46" t="e">
        <f>VLOOKUP($A1626,LNG!$A$2:$H$1999,9,FALSE)</f>
        <v>#REF!</v>
      </c>
      <c r="AA1626" s="162" t="e">
        <f>VLOOKUP($A1626,'GIÁ CP'!$A$2:$D$2000,4,FALSE)/Z1626</f>
        <v>#REF!</v>
      </c>
    </row>
    <row r="1627" spans="1:27" hidden="1">
      <c r="A1627" s="18" t="s">
        <v>580</v>
      </c>
      <c r="B1627" s="18" t="s">
        <v>2298</v>
      </c>
      <c r="C1627" s="154" t="str">
        <f>VLOOKUP(A1627,'GIÁ CP'!$K$2:$M$2000,3,FALSE)</f>
        <v xml:space="preserve">Xây dựng </v>
      </c>
      <c r="D1627" s="43">
        <f>VLOOKUP($A1627,'Doanh thu'!$A$3:$Q$2000,9,FALSE)/1000000000</f>
        <v>427.98211938100002</v>
      </c>
      <c r="E1627" s="43">
        <f>VLOOKUP($A1627,'Doanh thu'!$A$3:$Q$2000,10,FALSE)/1000000000</f>
        <v>520.91413562699995</v>
      </c>
      <c r="F1627" s="43">
        <f>VLOOKUP($A1627,'Doanh thu'!$A$3:$Q$2000,11,FALSE)/1000000000</f>
        <v>90.559854580999996</v>
      </c>
      <c r="G1627" s="43">
        <f>VLOOKUP($A1627,'Doanh thu'!$A$3:$Q$2000,12,FALSE)/1000000000</f>
        <v>224.60540265399999</v>
      </c>
      <c r="H1627" s="43">
        <f>VLOOKUP($A1627,LNST!$A$3:$Q$1635,9,FALSE)/1000000000</f>
        <v>30.988679756</v>
      </c>
      <c r="I1627" s="43">
        <f>VLOOKUP($A1627,LNST!$A$3:$Q$1635,10,FALSE)/1000000000</f>
        <v>32.005049792999998</v>
      </c>
      <c r="J1627" s="43">
        <f>VLOOKUP($A1627,LNST!$A$3:$Q$1635,11,FALSE)/1000000000</f>
        <v>11.109431622000001</v>
      </c>
      <c r="K1627" s="43">
        <f>VLOOKUP($A1627,LNST!$A$3:$Q$1635,12,FALSE)/1000000000</f>
        <v>12.084092732</v>
      </c>
      <c r="L1627" s="45">
        <f>VLOOKUP($A1627,'Doanh thu'!$A$3:$Q$2000,14,FALSE)</f>
        <v>0.28536367180841182</v>
      </c>
      <c r="M1627" s="45">
        <f>VLOOKUP($A1627,'Doanh thu'!$A$3:$Q$2000,15,FALSE)</f>
        <v>0.42938267850330547</v>
      </c>
      <c r="N1627" s="45">
        <f>VLOOKUP($A1627,'Doanh thu'!$A$3:$Q$2000,16,FALSE)</f>
        <v>-0.73234648437092276</v>
      </c>
      <c r="O1627" s="45">
        <f>VLOOKUP($A1627,'Doanh thu'!$A$3:$Q$2000,17,FALSE)</f>
        <v>-0.42122316918336894</v>
      </c>
      <c r="P1627" s="45">
        <f>VLOOKUP($A1627,LNST!$A$3:$R$1635,14,FALSE)</f>
        <v>0.61229025807989945</v>
      </c>
      <c r="Q1627" s="45">
        <f>VLOOKUP($A1627,LNST!$A$3:$R$1635,15,FALSE)</f>
        <v>3.4236493307197668</v>
      </c>
      <c r="R1627" s="45">
        <f>VLOOKUP($A1627,LNST!$A$3:$R$1635,16,FALSE)</f>
        <v>2.2414690677750979</v>
      </c>
      <c r="S1627" s="45">
        <f>VLOOKUP($A1627,LNST!$A$3:$R$1635,17,FALSE)</f>
        <v>0.38377625476518373</v>
      </c>
      <c r="T1627" s="45">
        <f>VLOOKUP($A1627,LNG!$A$2:$H$1999,4,FALSE)/(D1627*10^9)</f>
        <v>0.14629509681048514</v>
      </c>
      <c r="U1627" s="45">
        <f>VLOOKUP($A1627,LNG!$A$2:$H$1999,5,FALSE)/(E1627*10^9)</f>
        <v>0.17183176581541887</v>
      </c>
      <c r="V1627" s="45">
        <f>VLOOKUP($A1627,LNG!$A$2:$H$1999,6,FALSE)/(F1627*10^9)</f>
        <v>0.87445258814069027</v>
      </c>
      <c r="W1627" s="45">
        <f>VLOOKUP($A1627,LNG!$A$2:$H$1999,7,FALSE)/(G1627*10^9)</f>
        <v>0.35860145389768788</v>
      </c>
      <c r="X1627" s="45">
        <f>VLOOKUP($A1627,'LNST năm'!$A$2:$I$2000,8,FALSE)</f>
        <v>-1</v>
      </c>
      <c r="Y1627" s="45">
        <f>VLOOKUP($A1627,'LNST năm'!$A$2:$I$2000,9,FALSE)</f>
        <v>-1</v>
      </c>
      <c r="Z1627" s="46" t="e">
        <f>VLOOKUP($A1627,LNG!$A$2:$H$1999,9,FALSE)</f>
        <v>#REF!</v>
      </c>
      <c r="AA1627" s="162" t="e">
        <f>VLOOKUP($A1627,'GIÁ CP'!$A$2:$D$2000,4,FALSE)/Z1627</f>
        <v>#REF!</v>
      </c>
    </row>
    <row r="1628" spans="1:27" hidden="1">
      <c r="A1628" s="18" t="s">
        <v>582</v>
      </c>
      <c r="B1628" s="18" t="s">
        <v>3555</v>
      </c>
      <c r="C1628" s="154" t="str">
        <f>VLOOKUP(A1628,'GIÁ CP'!$K$2:$M$2000,3,FALSE)</f>
        <v xml:space="preserve">Xây dựng </v>
      </c>
      <c r="D1628" s="43">
        <f>VLOOKUP($A1628,'Doanh thu'!$A$3:$Q$2000,9,FALSE)/1000000000</f>
        <v>275.91309159299999</v>
      </c>
      <c r="E1628" s="43">
        <f>VLOOKUP($A1628,'Doanh thu'!$A$3:$Q$2000,10,FALSE)/1000000000</f>
        <v>201.287473256</v>
      </c>
      <c r="F1628" s="43">
        <f>VLOOKUP($A1628,'Doanh thu'!$A$3:$Q$2000,11,FALSE)/1000000000</f>
        <v>156.24123766599999</v>
      </c>
      <c r="G1628" s="43">
        <f>VLOOKUP($A1628,'Doanh thu'!$A$3:$Q$2000,12,FALSE)/1000000000</f>
        <v>126.045737902</v>
      </c>
      <c r="H1628" s="43">
        <f>VLOOKUP($A1628,LNST!$A$3:$Q$1635,9,FALSE)/1000000000</f>
        <v>8.1448870889999991</v>
      </c>
      <c r="I1628" s="43">
        <f>VLOOKUP($A1628,LNST!$A$3:$Q$1635,10,FALSE)/1000000000</f>
        <v>7.8334558919999999</v>
      </c>
      <c r="J1628" s="43">
        <f>VLOOKUP($A1628,LNST!$A$3:$Q$1635,11,FALSE)/1000000000</f>
        <v>5.1467022660000001</v>
      </c>
      <c r="K1628" s="43">
        <f>VLOOKUP($A1628,LNST!$A$3:$Q$1635,12,FALSE)/1000000000</f>
        <v>0.73785805699999996</v>
      </c>
      <c r="L1628" s="45">
        <f>VLOOKUP($A1628,'Doanh thu'!$A$3:$Q$2000,14,FALSE)</f>
        <v>-1.7570352283689219E-2</v>
      </c>
      <c r="M1628" s="45">
        <f>VLOOKUP($A1628,'Doanh thu'!$A$3:$Q$2000,15,FALSE)</f>
        <v>-0.14931666507584562</v>
      </c>
      <c r="N1628" s="45">
        <f>VLOOKUP($A1628,'Doanh thu'!$A$3:$Q$2000,16,FALSE)</f>
        <v>-0.33640356295995638</v>
      </c>
      <c r="O1628" s="45">
        <f>VLOOKUP($A1628,'Doanh thu'!$A$3:$Q$2000,17,FALSE)</f>
        <v>-0.40795639078146162</v>
      </c>
      <c r="P1628" s="45">
        <f>VLOOKUP($A1628,LNST!$A$3:$R$1635,14,FALSE)</f>
        <v>4.0456315301284986</v>
      </c>
      <c r="Q1628" s="45">
        <f>VLOOKUP($A1628,LNST!$A$3:$R$1635,15,FALSE)</f>
        <v>14.689796858939262</v>
      </c>
      <c r="R1628" s="45">
        <f>VLOOKUP($A1628,LNST!$A$3:$R$1635,16,FALSE)</f>
        <v>1.9939650004801059</v>
      </c>
      <c r="S1628" s="45">
        <f>VLOOKUP($A1628,LNST!$A$3:$R$1635,17,FALSE)</f>
        <v>1.0367812522681759</v>
      </c>
      <c r="T1628" s="45">
        <f>VLOOKUP($A1628,LNG!$A$2:$H$1999,4,FALSE)/(D1628*10^9)</f>
        <v>-8.0278719621878041E-3</v>
      </c>
      <c r="U1628" s="45">
        <f>VLOOKUP($A1628,LNG!$A$2:$H$1999,5,FALSE)/(E1628*10^9)</f>
        <v>0.12839933097142997</v>
      </c>
      <c r="V1628" s="45">
        <f>VLOOKUP($A1628,LNG!$A$2:$H$1999,6,FALSE)/(F1628*10^9)</f>
        <v>0.15385547756212561</v>
      </c>
      <c r="W1628" s="45">
        <f>VLOOKUP($A1628,LNG!$A$2:$H$1999,7,FALSE)/(G1628*10^9)</f>
        <v>0.21842246360131115</v>
      </c>
      <c r="X1628" s="45">
        <f>VLOOKUP($A1628,'LNST năm'!$A$2:$I$2000,8,FALSE)</f>
        <v>-1</v>
      </c>
      <c r="Y1628" s="45">
        <f>VLOOKUP($A1628,'LNST năm'!$A$2:$I$2000,9,FALSE)</f>
        <v>-1</v>
      </c>
      <c r="Z1628" s="46" t="e">
        <f>VLOOKUP($A1628,LNG!$A$2:$H$1999,9,FALSE)</f>
        <v>#REF!</v>
      </c>
      <c r="AA1628" s="162" t="e">
        <f>VLOOKUP($A1628,'GIÁ CP'!$A$2:$D$2000,4,FALSE)/Z1628</f>
        <v>#REF!</v>
      </c>
    </row>
    <row r="1629" spans="1:27" hidden="1">
      <c r="A1629" s="18" t="s">
        <v>625</v>
      </c>
      <c r="B1629" s="18" t="s">
        <v>3553</v>
      </c>
      <c r="C1629" s="154" t="str">
        <f>VLOOKUP(A1629,'GIÁ CP'!$K$2:$M$2000,3,FALSE)</f>
        <v xml:space="preserve">Hàng cá nhân </v>
      </c>
      <c r="D1629" s="43">
        <f>VLOOKUP($A1629,'Doanh thu'!$A$3:$Q$2000,9,FALSE)/1000000000</f>
        <v>-0.41125085</v>
      </c>
      <c r="E1629" s="43">
        <f>VLOOKUP($A1629,'Doanh thu'!$A$3:$Q$2000,10,FALSE)/1000000000</f>
        <v>0</v>
      </c>
      <c r="F1629" s="43">
        <f>VLOOKUP($A1629,'Doanh thu'!$A$3:$Q$2000,11,FALSE)/1000000000</f>
        <v>0</v>
      </c>
      <c r="G1629" s="43">
        <f>VLOOKUP($A1629,'Doanh thu'!$A$3:$Q$2000,12,FALSE)/1000000000</f>
        <v>0</v>
      </c>
      <c r="H1629" s="43">
        <f>VLOOKUP($A1629,LNST!$A$3:$Q$1635,9,FALSE)/1000000000</f>
        <v>-2.0587253159999999</v>
      </c>
      <c r="I1629" s="43">
        <f>VLOOKUP($A1629,LNST!$A$3:$Q$1635,10,FALSE)/1000000000</f>
        <v>0</v>
      </c>
      <c r="J1629" s="43">
        <f>VLOOKUP($A1629,LNST!$A$3:$Q$1635,11,FALSE)/1000000000</f>
        <v>-0.62058126199999997</v>
      </c>
      <c r="K1629" s="43">
        <f>VLOOKUP($A1629,LNST!$A$3:$Q$1635,12,FALSE)/1000000000</f>
        <v>0.14674166</v>
      </c>
      <c r="L1629" s="45">
        <f>VLOOKUP($A1629,'Doanh thu'!$A$3:$Q$2000,14,FALSE)</f>
        <v>-1.01055505162799</v>
      </c>
      <c r="M1629" s="45" t="e">
        <f>VLOOKUP($A1629,'Doanh thu'!$A$3:$Q$2000,15,FALSE)</f>
        <v>#DIV/0!</v>
      </c>
      <c r="N1629" s="45" t="e">
        <f>VLOOKUP($A1629,'Doanh thu'!$A$3:$Q$2000,16,FALSE)</f>
        <v>#DIV/0!</v>
      </c>
      <c r="O1629" s="45">
        <f>VLOOKUP($A1629,'Doanh thu'!$A$3:$Q$2000,17,FALSE)</f>
        <v>-1</v>
      </c>
      <c r="P1629" s="45">
        <f>VLOOKUP($A1629,LNST!$A$3:$R$1635,14,FALSE)</f>
        <v>-17.166679382391678</v>
      </c>
      <c r="Q1629" s="45">
        <f>VLOOKUP($A1629,LNST!$A$3:$R$1635,15,FALSE)</f>
        <v>-1</v>
      </c>
      <c r="R1629" s="45">
        <f>VLOOKUP($A1629,LNST!$A$3:$R$1635,16,FALSE)</f>
        <v>-19.249654757628093</v>
      </c>
      <c r="S1629" s="45">
        <f>VLOOKUP($A1629,LNST!$A$3:$R$1635,17,FALSE)</f>
        <v>1.7416450628469862</v>
      </c>
      <c r="T1629" s="45">
        <f>VLOOKUP($A1629,LNG!$A$2:$H$1999,4,FALSE)/(D1629*10^9)</f>
        <v>-1.6048599048488288E-3</v>
      </c>
      <c r="U1629" s="45" t="e">
        <f>VLOOKUP($A1629,LNG!$A$2:$H$1999,5,FALSE)/(E1629*10^9)</f>
        <v>#DIV/0!</v>
      </c>
      <c r="V1629" s="45" t="e">
        <f>VLOOKUP($A1629,LNG!$A$2:$H$1999,6,FALSE)/(F1629*10^9)</f>
        <v>#DIV/0!</v>
      </c>
      <c r="W1629" s="45" t="e">
        <f>VLOOKUP($A1629,LNG!$A$2:$H$1999,7,FALSE)/(G1629*10^9)</f>
        <v>#DIV/0!</v>
      </c>
      <c r="X1629" s="45">
        <f>VLOOKUP($A1629,'LNST năm'!$A$2:$I$2000,8,FALSE)</f>
        <v>-45.188217027385448</v>
      </c>
      <c r="Y1629" s="45">
        <f>VLOOKUP($A1629,'LNST năm'!$A$2:$I$2000,9,FALSE)</f>
        <v>-2.4257362167496561</v>
      </c>
      <c r="Z1629" s="46" t="e">
        <f>VLOOKUP($A1629,LNG!$A$2:$H$1999,9,FALSE)</f>
        <v>#REF!</v>
      </c>
      <c r="AA1629" s="162" t="e">
        <f>VLOOKUP($A1629,'GIÁ CP'!$A$2:$D$2000,4,FALSE)/Z1629</f>
        <v>#REF!</v>
      </c>
    </row>
    <row r="1630" spans="1:27" hidden="1">
      <c r="A1630" s="18" t="s">
        <v>507</v>
      </c>
      <c r="B1630" s="18" t="s">
        <v>2221</v>
      </c>
      <c r="C1630" s="154" t="str">
        <f>VLOOKUP(A1630,'GIÁ CP'!$K$2:$M$2000,3,FALSE)</f>
        <v xml:space="preserve">Dược phẩm </v>
      </c>
      <c r="D1630" s="43">
        <f>VLOOKUP($A1630,'Doanh thu'!$A$3:$Q$2000,9,FALSE)/1000000000</f>
        <v>33.826416451</v>
      </c>
      <c r="E1630" s="43">
        <f>VLOOKUP($A1630,'Doanh thu'!$A$3:$Q$2000,10,FALSE)/1000000000</f>
        <v>42.159753072999997</v>
      </c>
      <c r="F1630" s="43">
        <f>VLOOKUP($A1630,'Doanh thu'!$A$3:$Q$2000,11,FALSE)/1000000000</f>
        <v>39.470385239999999</v>
      </c>
      <c r="G1630" s="43">
        <f>VLOOKUP($A1630,'Doanh thu'!$A$3:$Q$2000,12,FALSE)/1000000000</f>
        <v>36.025096505999997</v>
      </c>
      <c r="H1630" s="43">
        <f>VLOOKUP($A1630,LNST!$A$3:$Q$1635,9,FALSE)/1000000000</f>
        <v>2.2691614539999998</v>
      </c>
      <c r="I1630" s="43">
        <f>VLOOKUP($A1630,LNST!$A$3:$Q$1635,10,FALSE)/1000000000</f>
        <v>5.6894912040000003</v>
      </c>
      <c r="J1630" s="43">
        <f>VLOOKUP($A1630,LNST!$A$3:$Q$1635,11,FALSE)/1000000000</f>
        <v>6.9844175890000004</v>
      </c>
      <c r="K1630" s="43">
        <f>VLOOKUP($A1630,LNST!$A$3:$Q$1635,12,FALSE)/1000000000</f>
        <v>1.0487238800000001</v>
      </c>
      <c r="L1630" s="45">
        <f>VLOOKUP($A1630,'Doanh thu'!$A$3:$Q$2000,14,FALSE)</f>
        <v>0.23527386145186946</v>
      </c>
      <c r="M1630" s="45">
        <f>VLOOKUP($A1630,'Doanh thu'!$A$3:$Q$2000,15,FALSE)</f>
        <v>0.37028246860420883</v>
      </c>
      <c r="N1630" s="45">
        <f>VLOOKUP($A1630,'Doanh thu'!$A$3:$Q$2000,16,FALSE)</f>
        <v>0.42555066820466264</v>
      </c>
      <c r="O1630" s="45">
        <f>VLOOKUP($A1630,'Doanh thu'!$A$3:$Q$2000,17,FALSE)</f>
        <v>7.8195762613905012E-2</v>
      </c>
      <c r="P1630" s="45">
        <f>VLOOKUP($A1630,LNST!$A$3:$R$1635,14,FALSE)</f>
        <v>-0.35240866392600001</v>
      </c>
      <c r="Q1630" s="45">
        <f>VLOOKUP($A1630,LNST!$A$3:$R$1635,15,FALSE)</f>
        <v>2.0798548751084653</v>
      </c>
      <c r="R1630" s="45">
        <f>VLOOKUP($A1630,LNST!$A$3:$R$1635,16,FALSE)</f>
        <v>26.526413516338305</v>
      </c>
      <c r="S1630" s="45">
        <f>VLOOKUP($A1630,LNST!$A$3:$R$1635,17,FALSE)</f>
        <v>-0.46435639327597533</v>
      </c>
      <c r="T1630" s="45">
        <f>VLOOKUP($A1630,LNG!$A$2:$H$1999,4,FALSE)/(D1630*10^9)</f>
        <v>0.28481073133938756</v>
      </c>
      <c r="U1630" s="45">
        <f>VLOOKUP($A1630,LNG!$A$2:$H$1999,5,FALSE)/(E1630*10^9)</f>
        <v>0.26828588384792318</v>
      </c>
      <c r="V1630" s="45">
        <f>VLOOKUP($A1630,LNG!$A$2:$H$1999,6,FALSE)/(F1630*10^9)</f>
        <v>0.37049739616374722</v>
      </c>
      <c r="W1630" s="45">
        <f>VLOOKUP($A1630,LNG!$A$2:$H$1999,7,FALSE)/(G1630*10^9)</f>
        <v>0.44682219428111919</v>
      </c>
      <c r="X1630" s="45">
        <f>VLOOKUP($A1630,'LNST năm'!$A$2:$I$2000,8,FALSE)</f>
        <v>1.3075162267680538</v>
      </c>
      <c r="Y1630" s="45">
        <f>VLOOKUP($A1630,'LNST năm'!$A$2:$I$2000,9,FALSE)</f>
        <v>0.41988657872785162</v>
      </c>
      <c r="Z1630" s="46" t="e">
        <f>VLOOKUP($A1630,LNG!$A$2:$H$1999,9,FALSE)</f>
        <v>#REF!</v>
      </c>
      <c r="AA1630" s="162" t="e">
        <f>VLOOKUP($A1630,'GIÁ CP'!$A$2:$D$2000,4,FALSE)/Z1630</f>
        <v>#REF!</v>
      </c>
    </row>
    <row r="1631" spans="1:27" hidden="1">
      <c r="A1631" s="18" t="s">
        <v>472</v>
      </c>
      <c r="B1631" s="18" t="s">
        <v>2144</v>
      </c>
      <c r="C1631" s="154" t="str">
        <f>VLOOKUP(A1631,'GIÁ CP'!$K$2:$M$2000,3,FALSE)</f>
        <v xml:space="preserve">Vật liệu xây dựng &amp; Nội thất </v>
      </c>
      <c r="D1631" s="43">
        <f>VLOOKUP($A1631,'Doanh thu'!$A$3:$Q$2000,9,FALSE)/1000000000</f>
        <v>2.4186136380000001</v>
      </c>
      <c r="E1631" s="43">
        <f>VLOOKUP($A1631,'Doanh thu'!$A$3:$Q$2000,10,FALSE)/1000000000</f>
        <v>2.4186136380000001</v>
      </c>
      <c r="F1631" s="43">
        <f>VLOOKUP($A1631,'Doanh thu'!$A$3:$Q$2000,11,FALSE)/1000000000</f>
        <v>2.3835136349999999</v>
      </c>
      <c r="G1631" s="43">
        <f>VLOOKUP($A1631,'Doanh thu'!$A$3:$Q$2000,12,FALSE)/1000000000</f>
        <v>1.560586362</v>
      </c>
      <c r="H1631" s="43">
        <f>VLOOKUP($A1631,LNST!$A$3:$Q$1635,9,FALSE)/1000000000</f>
        <v>-0.40390144700000002</v>
      </c>
      <c r="I1631" s="43">
        <f>VLOOKUP($A1631,LNST!$A$3:$Q$1635,10,FALSE)/1000000000</f>
        <v>-0.57600657899999996</v>
      </c>
      <c r="J1631" s="43">
        <f>VLOOKUP($A1631,LNST!$A$3:$Q$1635,11,FALSE)/1000000000</f>
        <v>1.476640473</v>
      </c>
      <c r="K1631" s="43">
        <f>VLOOKUP($A1631,LNST!$A$3:$Q$1635,12,FALSE)/1000000000</f>
        <v>-1.9038838060000001</v>
      </c>
      <c r="L1631" s="45">
        <f>VLOOKUP($A1631,'Doanh thu'!$A$3:$Q$2000,14,FALSE)</f>
        <v>-0.92771120776141724</v>
      </c>
      <c r="M1631" s="45">
        <f>VLOOKUP($A1631,'Doanh thu'!$A$3:$Q$2000,15,FALSE)</f>
        <v>-0.76476866551796585</v>
      </c>
      <c r="N1631" s="45">
        <f>VLOOKUP($A1631,'Doanh thu'!$A$3:$Q$2000,16,FALSE)</f>
        <v>0.18651189624220854</v>
      </c>
      <c r="O1631" s="45">
        <f>VLOOKUP($A1631,'Doanh thu'!$A$3:$Q$2000,17,FALSE)</f>
        <v>-0.3547599593912486</v>
      </c>
      <c r="P1631" s="45">
        <f>VLOOKUP($A1631,LNST!$A$3:$R$1635,14,FALSE)</f>
        <v>-1.0673140015064424</v>
      </c>
      <c r="Q1631" s="45">
        <f>VLOOKUP($A1631,LNST!$A$3:$R$1635,15,FALSE)</f>
        <v>0.62238371743585819</v>
      </c>
      <c r="R1631" s="45">
        <f>VLOOKUP($A1631,LNST!$A$3:$R$1635,16,FALSE)</f>
        <v>2.2000340218118093</v>
      </c>
      <c r="S1631" s="45">
        <f>VLOOKUP($A1631,LNST!$A$3:$R$1635,17,FALSE)</f>
        <v>-2.8854761004728133</v>
      </c>
      <c r="T1631" s="45">
        <f>VLOOKUP($A1631,LNG!$A$2:$H$1999,4,FALSE)/(D1631*10^9)</f>
        <v>0.55317884922965943</v>
      </c>
      <c r="U1631" s="45">
        <f>VLOOKUP($A1631,LNG!$A$2:$H$1999,5,FALSE)/(E1631*10^9)</f>
        <v>0.5767110410215921</v>
      </c>
      <c r="V1631" s="45">
        <f>VLOOKUP($A1631,LNG!$A$2:$H$1999,6,FALSE)/(F1631*10^9)</f>
        <v>0.60738676705744965</v>
      </c>
      <c r="W1631" s="45">
        <f>VLOOKUP($A1631,LNG!$A$2:$H$1999,7,FALSE)/(G1631*10^9)</f>
        <v>0.90518197031379666</v>
      </c>
      <c r="X1631" s="45">
        <f>VLOOKUP($A1631,'LNST năm'!$A$2:$I$2000,8,FALSE)</f>
        <v>-0.99824934338467186</v>
      </c>
      <c r="Y1631" s="45">
        <f>VLOOKUP($A1631,'LNST năm'!$A$2:$I$2000,9,FALSE)</f>
        <v>-0.92803144336148624</v>
      </c>
      <c r="Z1631" s="46" t="e">
        <f>VLOOKUP($A1631,LNG!$A$2:$H$1999,9,FALSE)</f>
        <v>#REF!</v>
      </c>
      <c r="AA1631" s="162" t="e">
        <f>VLOOKUP($A1631,'GIÁ CP'!$A$2:$D$2000,4,FALSE)/Z1631</f>
        <v>#REF!</v>
      </c>
    </row>
    <row r="1632" spans="1:27" hidden="1">
      <c r="A1632" s="18" t="s">
        <v>645</v>
      </c>
      <c r="B1632" s="18" t="s">
        <v>2359</v>
      </c>
      <c r="C1632" s="154" t="str">
        <f>VLOOKUP(A1632,'GIÁ CP'!$K$2:$M$2000,3,FALSE)</f>
        <v xml:space="preserve">Dịch vụ Máy tính </v>
      </c>
      <c r="D1632" s="43">
        <f>VLOOKUP($A1632,'Doanh thu'!$A$3:$Q$2000,9,FALSE)/1000000000</f>
        <v>0</v>
      </c>
      <c r="E1632" s="43">
        <f>VLOOKUP($A1632,'Doanh thu'!$A$3:$Q$2000,10,FALSE)/1000000000</f>
        <v>0</v>
      </c>
      <c r="F1632" s="43">
        <f>VLOOKUP($A1632,'Doanh thu'!$A$3:$Q$2000,11,FALSE)/1000000000</f>
        <v>0</v>
      </c>
      <c r="G1632" s="43">
        <f>VLOOKUP($A1632,'Doanh thu'!$A$3:$Q$2000,12,FALSE)/1000000000</f>
        <v>0</v>
      </c>
      <c r="H1632" s="43">
        <f>VLOOKUP($A1632,LNST!$A$3:$Q$1635,9,FALSE)/1000000000</f>
        <v>0</v>
      </c>
      <c r="I1632" s="43">
        <f>VLOOKUP($A1632,LNST!$A$3:$Q$1635,10,FALSE)/1000000000</f>
        <v>0</v>
      </c>
      <c r="J1632" s="43">
        <f>VLOOKUP($A1632,LNST!$A$3:$Q$1635,11,FALSE)/1000000000</f>
        <v>0</v>
      </c>
      <c r="K1632" s="43">
        <f>VLOOKUP($A1632,LNST!$A$3:$Q$1635,12,FALSE)/1000000000</f>
        <v>0</v>
      </c>
      <c r="L1632" s="45" t="e">
        <f>VLOOKUP($A1632,'Doanh thu'!$A$3:$Q$2000,14,FALSE)</f>
        <v>#DIV/0!</v>
      </c>
      <c r="M1632" s="45" t="e">
        <f>VLOOKUP($A1632,'Doanh thu'!$A$3:$Q$2000,15,FALSE)</f>
        <v>#DIV/0!</v>
      </c>
      <c r="N1632" s="45" t="e">
        <f>VLOOKUP($A1632,'Doanh thu'!$A$3:$Q$2000,16,FALSE)</f>
        <v>#DIV/0!</v>
      </c>
      <c r="O1632" s="45" t="e">
        <f>VLOOKUP($A1632,'Doanh thu'!$A$3:$Q$2000,17,FALSE)</f>
        <v>#DIV/0!</v>
      </c>
      <c r="P1632" s="45" t="e">
        <f>VLOOKUP($A1632,LNST!$A$3:$R$1635,14,FALSE)</f>
        <v>#DIV/0!</v>
      </c>
      <c r="Q1632" s="45" t="e">
        <f>VLOOKUP($A1632,LNST!$A$3:$R$1635,15,FALSE)</f>
        <v>#DIV/0!</v>
      </c>
      <c r="R1632" s="45" t="e">
        <f>VLOOKUP($A1632,LNST!$A$3:$R$1635,16,FALSE)</f>
        <v>#DIV/0!</v>
      </c>
      <c r="S1632" s="45" t="e">
        <f>VLOOKUP($A1632,LNST!$A$3:$R$1635,17,FALSE)</f>
        <v>#DIV/0!</v>
      </c>
      <c r="T1632" s="45" t="e">
        <f>VLOOKUP($A1632,LNG!$A$2:$H$1999,4,FALSE)/(D1632*10^9)</f>
        <v>#DIV/0!</v>
      </c>
      <c r="U1632" s="45" t="e">
        <f>VLOOKUP($A1632,LNG!$A$2:$H$1999,5,FALSE)/(E1632*10^9)</f>
        <v>#DIV/0!</v>
      </c>
      <c r="V1632" s="45" t="e">
        <f>VLOOKUP($A1632,LNG!$A$2:$H$1999,6,FALSE)/(F1632*10^9)</f>
        <v>#DIV/0!</v>
      </c>
      <c r="W1632" s="45" t="e">
        <f>VLOOKUP($A1632,LNG!$A$2:$H$1999,7,FALSE)/(G1632*10^9)</f>
        <v>#DIV/0!</v>
      </c>
      <c r="X1632" s="45">
        <f>VLOOKUP($A1632,'LNST năm'!$A$2:$I$2000,8,FALSE)</f>
        <v>1</v>
      </c>
      <c r="Y1632" s="45">
        <f>VLOOKUP($A1632,'LNST năm'!$A$2:$I$2000,9,FALSE)</f>
        <v>0.25992104989487319</v>
      </c>
      <c r="Z1632" s="46" t="e">
        <f>VLOOKUP($A1632,LNG!$A$2:$H$1999,9,FALSE)</f>
        <v>#REF!</v>
      </c>
      <c r="AA1632" s="162" t="e">
        <f>VLOOKUP($A1632,'GIÁ CP'!$A$2:$D$2000,4,FALSE)/Z1632</f>
        <v>#REF!</v>
      </c>
    </row>
    <row r="1633" spans="1:27" hidden="1">
      <c r="A1633" s="18" t="s">
        <v>1282</v>
      </c>
      <c r="B1633" s="18" t="s">
        <v>2964</v>
      </c>
      <c r="C1633" s="154" t="str">
        <f>VLOOKUP(A1633,'GIÁ CP'!$K$2:$M$2000,3,FALSE)</f>
        <v xml:space="preserve">Lâm sản và Chế biến gỗ </v>
      </c>
      <c r="D1633" s="43">
        <f>VLOOKUP($A1633,'Doanh thu'!$A$3:$Q$2000,9,FALSE)/1000000000</f>
        <v>196.553404903</v>
      </c>
      <c r="E1633" s="43">
        <f>VLOOKUP($A1633,'Doanh thu'!$A$3:$Q$2000,10,FALSE)/1000000000</f>
        <v>239.31829847200001</v>
      </c>
      <c r="F1633" s="43">
        <f>VLOOKUP($A1633,'Doanh thu'!$A$3:$Q$2000,11,FALSE)/1000000000</f>
        <v>323.04238296199998</v>
      </c>
      <c r="G1633" s="43">
        <f>VLOOKUP($A1633,'Doanh thu'!$A$3:$Q$2000,12,FALSE)/1000000000</f>
        <v>269.30969995599997</v>
      </c>
      <c r="H1633" s="43">
        <f>VLOOKUP($A1633,LNST!$A$3:$Q$1635,9,FALSE)/1000000000</f>
        <v>1.446736483</v>
      </c>
      <c r="I1633" s="43">
        <f>VLOOKUP($A1633,LNST!$A$3:$Q$1635,10,FALSE)/1000000000</f>
        <v>1.17303245</v>
      </c>
      <c r="J1633" s="43">
        <f>VLOOKUP($A1633,LNST!$A$3:$Q$1635,11,FALSE)/1000000000</f>
        <v>4.8689778869999998</v>
      </c>
      <c r="K1633" s="43">
        <f>VLOOKUP($A1633,LNST!$A$3:$Q$1635,12,FALSE)/1000000000</f>
        <v>2.059239668</v>
      </c>
      <c r="L1633" s="45">
        <f>VLOOKUP($A1633,'Doanh thu'!$A$3:$Q$2000,14,FALSE)</f>
        <v>-0.17875911324787874</v>
      </c>
      <c r="M1633" s="45">
        <f>VLOOKUP($A1633,'Doanh thu'!$A$3:$Q$2000,15,FALSE)</f>
        <v>-0.14729506038155277</v>
      </c>
      <c r="N1633" s="45">
        <f>VLOOKUP($A1633,'Doanh thu'!$A$3:$Q$2000,16,FALSE)</f>
        <v>0.11753368026334315</v>
      </c>
      <c r="O1633" s="45">
        <f>VLOOKUP($A1633,'Doanh thu'!$A$3:$Q$2000,17,FALSE)</f>
        <v>0.18318291426448843</v>
      </c>
      <c r="P1633" s="45">
        <f>VLOOKUP($A1633,LNST!$A$3:$R$1635,14,FALSE)</f>
        <v>-0.6498544141557504</v>
      </c>
      <c r="Q1633" s="45">
        <f>VLOOKUP($A1633,LNST!$A$3:$R$1635,15,FALSE)</f>
        <v>-0.84590695801610161</v>
      </c>
      <c r="R1633" s="45">
        <f>VLOOKUP($A1633,LNST!$A$3:$R$1635,16,FALSE)</f>
        <v>1.0385755781475583</v>
      </c>
      <c r="S1633" s="45">
        <f>VLOOKUP($A1633,LNST!$A$3:$R$1635,17,FALSE)</f>
        <v>2.1129401532956531</v>
      </c>
      <c r="T1633" s="45">
        <f>VLOOKUP($A1633,LNG!$A$2:$H$1999,4,FALSE)/(D1633*10^9)</f>
        <v>9.0629357506124344E-2</v>
      </c>
      <c r="U1633" s="45">
        <f>VLOOKUP($A1633,LNG!$A$2:$H$1999,5,FALSE)/(E1633*10^9)</f>
        <v>9.3314577479384875E-2</v>
      </c>
      <c r="V1633" s="45">
        <f>VLOOKUP($A1633,LNG!$A$2:$H$1999,6,FALSE)/(F1633*10^9)</f>
        <v>5.7162767580785784E-2</v>
      </c>
      <c r="W1633" s="45">
        <f>VLOOKUP($A1633,LNG!$A$2:$H$1999,7,FALSE)/(G1633*10^9)</f>
        <v>9.6655808087316789E-2</v>
      </c>
      <c r="X1633" s="45">
        <f>VLOOKUP($A1633,'LNST năm'!$A$2:$I$2000,8,FALSE)</f>
        <v>1.4040479181007191</v>
      </c>
      <c r="Y1633" s="45">
        <f>VLOOKUP($A1633,'LNST năm'!$A$2:$I$2000,9,FALSE)</f>
        <v>0.13280495705286444</v>
      </c>
      <c r="Z1633" s="46" t="e">
        <f>VLOOKUP($A1633,LNG!$A$2:$H$1999,9,FALSE)</f>
        <v>#REF!</v>
      </c>
      <c r="AA1633" s="162" t="e">
        <f>VLOOKUP($A1633,'GIÁ CP'!$A$2:$D$2000,4,FALSE)/Z1633</f>
        <v>#REF!</v>
      </c>
    </row>
    <row r="1634" spans="1:27" hidden="1">
      <c r="A1634" s="18" t="s">
        <v>1610</v>
      </c>
      <c r="B1634" s="18" t="s">
        <v>1831</v>
      </c>
      <c r="C1634" s="154" t="str">
        <f>VLOOKUP(A1634,'GIÁ CP'!$K$2:$M$2000,3,FALSE)</f>
        <v xml:space="preserve">Phần mềm </v>
      </c>
      <c r="D1634" s="43">
        <f>VLOOKUP($A1634,'Doanh thu'!$A$3:$Q$2000,9,FALSE)/1000000000</f>
        <v>286.57550177299998</v>
      </c>
      <c r="E1634" s="43">
        <f>VLOOKUP($A1634,'Doanh thu'!$A$3:$Q$2000,10,FALSE)/1000000000</f>
        <v>705.33456890900004</v>
      </c>
      <c r="F1634" s="43">
        <f>VLOOKUP($A1634,'Doanh thu'!$A$3:$Q$2000,11,FALSE)/1000000000</f>
        <v>932.651705666</v>
      </c>
      <c r="G1634" s="43">
        <f>VLOOKUP($A1634,'Doanh thu'!$A$3:$Q$2000,12,FALSE)/1000000000</f>
        <v>519.62640759600004</v>
      </c>
      <c r="H1634" s="43">
        <f>VLOOKUP($A1634,LNST!$A$3:$Q$1635,9,FALSE)/1000000000</f>
        <v>13.160591122</v>
      </c>
      <c r="I1634" s="43">
        <f>VLOOKUP($A1634,LNST!$A$3:$Q$1635,10,FALSE)/1000000000</f>
        <v>1.7565950450000001</v>
      </c>
      <c r="J1634" s="43">
        <f>VLOOKUP($A1634,LNST!$A$3:$Q$1635,11,FALSE)/1000000000</f>
        <v>12.184437581999999</v>
      </c>
      <c r="K1634" s="43">
        <f>VLOOKUP($A1634,LNST!$A$3:$Q$1635,12,FALSE)/1000000000</f>
        <v>4.8002976479999999</v>
      </c>
      <c r="L1634" s="45">
        <f>VLOOKUP($A1634,'Doanh thu'!$A$3:$Q$2000,14,FALSE)</f>
        <v>-0.58405251881091413</v>
      </c>
      <c r="M1634" s="45">
        <f>VLOOKUP($A1634,'Doanh thu'!$A$3:$Q$2000,15,FALSE)</f>
        <v>0.45190381556438664</v>
      </c>
      <c r="N1634" s="45">
        <f>VLOOKUP($A1634,'Doanh thu'!$A$3:$Q$2000,16,FALSE)</f>
        <v>2.1365668591465168</v>
      </c>
      <c r="O1634" s="45">
        <f>VLOOKUP($A1634,'Doanh thu'!$A$3:$Q$2000,17,FALSE)</f>
        <v>1.7543961980659892</v>
      </c>
      <c r="P1634" s="45">
        <f>VLOOKUP($A1634,LNST!$A$3:$R$1635,14,FALSE)</f>
        <v>-8.9031021463462034E-2</v>
      </c>
      <c r="Q1634" s="45">
        <f>VLOOKUP($A1634,LNST!$A$3:$R$1635,15,FALSE)</f>
        <v>6.8371925374481266E-2</v>
      </c>
      <c r="R1634" s="45">
        <f>VLOOKUP($A1634,LNST!$A$3:$R$1635,16,FALSE)</f>
        <v>-4.2353554650691322E-2</v>
      </c>
      <c r="S1634" s="45">
        <f>VLOOKUP($A1634,LNST!$A$3:$R$1635,17,FALSE)</f>
        <v>2.1396902320008716E-2</v>
      </c>
      <c r="T1634" s="45">
        <f>VLOOKUP($A1634,LNG!$A$2:$H$1999,4,FALSE)/(D1634*10^9)</f>
        <v>0.127329535648528</v>
      </c>
      <c r="U1634" s="45">
        <f>VLOOKUP($A1634,LNG!$A$2:$H$1999,5,FALSE)/(E1634*10^9)</f>
        <v>4.1884199824057486E-2</v>
      </c>
      <c r="V1634" s="45">
        <f>VLOOKUP($A1634,LNG!$A$2:$H$1999,6,FALSE)/(F1634*10^9)</f>
        <v>1.5074895086328203E-2</v>
      </c>
      <c r="W1634" s="45">
        <f>VLOOKUP($A1634,LNG!$A$2:$H$1999,7,FALSE)/(G1634*10^9)</f>
        <v>7.4853402578109102E-2</v>
      </c>
      <c r="X1634" s="45">
        <f>VLOOKUP($A1634,'LNST năm'!$A$2:$I$2000,8,FALSE)</f>
        <v>2.0518919274108673E-2</v>
      </c>
      <c r="Y1634" s="45">
        <f>VLOOKUP($A1634,'LNST năm'!$A$2:$I$2000,9,FALSE)</f>
        <v>0.18886430052653669</v>
      </c>
      <c r="Z1634" s="46" t="e">
        <f>VLOOKUP($A1634,LNG!$A$2:$H$1999,9,FALSE)</f>
        <v>#REF!</v>
      </c>
      <c r="AA1634" s="162" t="e">
        <f>VLOOKUP($A1634,'GIÁ CP'!$A$2:$D$2000,4,FALSE)/Z1634</f>
        <v>#REF!</v>
      </c>
    </row>
    <row r="1635" spans="1:27" hidden="1">
      <c r="A1635" s="18" t="s">
        <v>639</v>
      </c>
      <c r="B1635" s="18" t="s">
        <v>2355</v>
      </c>
      <c r="C1635" s="154" t="str">
        <f>VLOOKUP(A1635,'GIÁ CP'!$K$2:$M$2000,3,FALSE)</f>
        <v xml:space="preserve">Vật liệu xây dựng &amp; Nội thất </v>
      </c>
      <c r="D1635" s="43">
        <f>VLOOKUP($A1635,'Doanh thu'!$A$3:$Q$2000,9,FALSE)/1000000000</f>
        <v>150.03460678600001</v>
      </c>
      <c r="E1635" s="43">
        <f>VLOOKUP($A1635,'Doanh thu'!$A$3:$Q$2000,10,FALSE)/1000000000</f>
        <v>125.258516615</v>
      </c>
      <c r="F1635" s="43">
        <f>VLOOKUP($A1635,'Doanh thu'!$A$3:$Q$2000,11,FALSE)/1000000000</f>
        <v>132.225928321</v>
      </c>
      <c r="G1635" s="43">
        <f>VLOOKUP($A1635,'Doanh thu'!$A$3:$Q$2000,12,FALSE)/1000000000</f>
        <v>88.437839990000001</v>
      </c>
      <c r="H1635" s="43">
        <f>VLOOKUP($A1635,LNST!$A$3:$Q$1635,9,FALSE)/1000000000</f>
        <v>2.1706449719999998</v>
      </c>
      <c r="I1635" s="43">
        <f>VLOOKUP($A1635,LNST!$A$3:$Q$1635,10,FALSE)/1000000000</f>
        <v>3.5225839049999998</v>
      </c>
      <c r="J1635" s="43">
        <f>VLOOKUP($A1635,LNST!$A$3:$Q$1635,11,FALSE)/1000000000</f>
        <v>3.8795055000000002E-2</v>
      </c>
      <c r="K1635" s="43">
        <f>VLOOKUP($A1635,LNST!$A$3:$Q$1635,12,FALSE)/1000000000</f>
        <v>0.46477519299999998</v>
      </c>
      <c r="L1635" s="45">
        <f>VLOOKUP($A1635,'Doanh thu'!$A$3:$Q$2000,14,FALSE)</f>
        <v>2.4795147345394338E-2</v>
      </c>
      <c r="M1635" s="45">
        <f>VLOOKUP($A1635,'Doanh thu'!$A$3:$Q$2000,15,FALSE)</f>
        <v>-9.9059934060054759E-3</v>
      </c>
      <c r="N1635" s="45">
        <f>VLOOKUP($A1635,'Doanh thu'!$A$3:$Q$2000,16,FALSE)</f>
        <v>-6.0834922648133734E-2</v>
      </c>
      <c r="O1635" s="45">
        <f>VLOOKUP($A1635,'Doanh thu'!$A$3:$Q$2000,17,FALSE)</f>
        <v>1.483423832497347E-2</v>
      </c>
      <c r="P1635" s="45">
        <f>VLOOKUP($A1635,LNST!$A$3:$R$1635,14,FALSE)</f>
        <v>0.19174448427816992</v>
      </c>
      <c r="Q1635" s="45">
        <f>VLOOKUP($A1635,LNST!$A$3:$R$1635,15,FALSE)</f>
        <v>44.523346607525937</v>
      </c>
      <c r="R1635" s="45">
        <f>VLOOKUP($A1635,LNST!$A$3:$R$1635,16,FALSE)</f>
        <v>5.6900131429206739E-2</v>
      </c>
      <c r="S1635" s="45">
        <f>VLOOKUP($A1635,LNST!$A$3:$R$1635,17,FALSE)</f>
        <v>1.3352295175933517</v>
      </c>
      <c r="T1635" s="45">
        <f>VLOOKUP($A1635,LNG!$A$2:$H$1999,4,FALSE)/(D1635*10^9)</f>
        <v>1.8384753371829321E-2</v>
      </c>
      <c r="U1635" s="45">
        <f>VLOOKUP($A1635,LNG!$A$2:$H$1999,5,FALSE)/(E1635*10^9)</f>
        <v>6.8401363240908605E-2</v>
      </c>
      <c r="V1635" s="45">
        <f>VLOOKUP($A1635,LNG!$A$2:$H$1999,6,FALSE)/(F1635*10^9)</f>
        <v>4.9084514598709196E-2</v>
      </c>
      <c r="W1635" s="45">
        <f>VLOOKUP($A1635,LNG!$A$2:$H$1999,7,FALSE)/(G1635*10^9)</f>
        <v>5.1456747445602101E-2</v>
      </c>
      <c r="X1635" s="45">
        <f>VLOOKUP($A1635,'LNST năm'!$A$2:$I$2000,8,FALSE)</f>
        <v>2.3886624929035309</v>
      </c>
      <c r="Y1635" s="45">
        <f>VLOOKUP($A1635,'LNST năm'!$A$2:$I$2000,9,FALSE)</f>
        <v>-8.8659166912096188E-2</v>
      </c>
      <c r="Z1635" s="46" t="e">
        <f>VLOOKUP($A1635,LNG!$A$2:$H$1999,9,FALSE)</f>
        <v>#REF!</v>
      </c>
      <c r="AA1635" s="162" t="e">
        <f>VLOOKUP($A1635,'GIÁ CP'!$A$2:$D$2000,4,FALSE)/Z1635</f>
        <v>#REF!</v>
      </c>
    </row>
    <row r="1636" spans="1:27" hidden="1">
      <c r="A1636" s="18" t="s">
        <v>690</v>
      </c>
      <c r="B1636" s="18" t="s">
        <v>2403</v>
      </c>
      <c r="C1636" s="154" t="str">
        <f>VLOOKUP(A1636,'GIÁ CP'!$K$2:$M$2000,3,FALSE)</f>
        <v xml:space="preserve">Phần mềm </v>
      </c>
      <c r="D1636" s="43">
        <f>VLOOKUP($A1636,'Doanh thu'!$A$3:$Q$2000,9,FALSE)/1000000000</f>
        <v>4.4594550240000004</v>
      </c>
      <c r="E1636" s="43">
        <f>VLOOKUP($A1636,'Doanh thu'!$A$3:$Q$2000,10,FALSE)/1000000000</f>
        <v>1.089941802</v>
      </c>
      <c r="F1636" s="43">
        <f>VLOOKUP($A1636,'Doanh thu'!$A$3:$Q$2000,11,FALSE)/1000000000</f>
        <v>0.83074074499999995</v>
      </c>
      <c r="G1636" s="43">
        <f>VLOOKUP($A1636,'Doanh thu'!$A$3:$Q$2000,12,FALSE)/1000000000</f>
        <v>0.53549037700000002</v>
      </c>
      <c r="H1636" s="43">
        <f>VLOOKUP($A1636,LNST!$A$3:$Q$1635,9,FALSE)/1000000000</f>
        <v>5.2680635000000003E-2</v>
      </c>
      <c r="I1636" s="43">
        <f>VLOOKUP($A1636,LNST!$A$3:$Q$1635,10,FALSE)/1000000000</f>
        <v>0.2451218</v>
      </c>
      <c r="J1636" s="43">
        <f>VLOOKUP($A1636,LNST!$A$3:$Q$1635,11,FALSE)/1000000000</f>
        <v>0.39880967299999998</v>
      </c>
      <c r="K1636" s="43">
        <f>VLOOKUP($A1636,LNST!$A$3:$Q$1635,12,FALSE)/1000000000</f>
        <v>0.21079397499999999</v>
      </c>
      <c r="L1636" s="45">
        <f>VLOOKUP($A1636,'Doanh thu'!$A$3:$Q$2000,14,FALSE)</f>
        <v>2.2593412247359206</v>
      </c>
      <c r="M1636" s="45">
        <f>VLOOKUP($A1636,'Doanh thu'!$A$3:$Q$2000,15,FALSE)</f>
        <v>-0.56394289311888357</v>
      </c>
      <c r="N1636" s="45">
        <f>VLOOKUP($A1636,'Doanh thu'!$A$3:$Q$2000,16,FALSE)</f>
        <v>-0.91613686439383446</v>
      </c>
      <c r="O1636" s="45">
        <f>VLOOKUP($A1636,'Doanh thu'!$A$3:$Q$2000,17,FALSE)</f>
        <v>-0.9043312072276849</v>
      </c>
      <c r="P1636" s="45">
        <f>VLOOKUP($A1636,LNST!$A$3:$R$1635,14,FALSE)</f>
        <v>1.0099406652879277</v>
      </c>
      <c r="Q1636" s="45">
        <f>VLOOKUP($A1636,LNST!$A$3:$R$1635,15,FALSE)</f>
        <v>-0.51185666306689492</v>
      </c>
      <c r="R1636" s="45">
        <f>VLOOKUP($A1636,LNST!$A$3:$R$1635,16,FALSE)</f>
        <v>-0.9418912106715065</v>
      </c>
      <c r="S1636" s="45">
        <f>VLOOKUP($A1636,LNST!$A$3:$R$1635,17,FALSE)</f>
        <v>0.18489749331930302</v>
      </c>
      <c r="T1636" s="45">
        <f>VLOOKUP($A1636,LNG!$A$2:$H$1999,4,FALSE)/(D1636*10^9)</f>
        <v>0.95194229567366073</v>
      </c>
      <c r="U1636" s="45">
        <f>VLOOKUP($A1636,LNG!$A$2:$H$1999,5,FALSE)/(E1636*10^9)</f>
        <v>2.7318506965567324</v>
      </c>
      <c r="V1636" s="45">
        <f>VLOOKUP($A1636,LNG!$A$2:$H$1999,6,FALSE)/(F1636*10^9)</f>
        <v>1.0925154285047136</v>
      </c>
      <c r="W1636" s="45">
        <f>VLOOKUP($A1636,LNG!$A$2:$H$1999,7,FALSE)/(G1636*10^9)</f>
        <v>1.2218767471894272</v>
      </c>
      <c r="X1636" s="45">
        <f>VLOOKUP($A1636,'LNST năm'!$A$2:$I$2000,8,FALSE)</f>
        <v>0.6928571176782814</v>
      </c>
      <c r="Y1636" s="45">
        <f>VLOOKUP($A1636,'LNST năm'!$A$2:$I$2000,9,FALSE)</f>
        <v>-0.37829198969405808</v>
      </c>
      <c r="Z1636" s="46" t="e">
        <f>VLOOKUP($A1636,LNG!$A$2:$H$1999,9,FALSE)</f>
        <v>#REF!</v>
      </c>
      <c r="AA1636" s="162" t="e">
        <f>VLOOKUP($A1636,'GIÁ CP'!$A$2:$D$2000,4,FALSE)/Z1636</f>
        <v>#REF!</v>
      </c>
    </row>
    <row r="1637" spans="1:27" hidden="1">
      <c r="A1637" s="18" t="s">
        <v>481</v>
      </c>
      <c r="B1637" s="18" t="s">
        <v>2192</v>
      </c>
      <c r="C1637" s="154" t="str">
        <f>VLOOKUP(A1637,'GIÁ CP'!$K$2:$M$2000,3,FALSE)</f>
        <v xml:space="preserve">Xây dựng </v>
      </c>
      <c r="D1637" s="43">
        <f>VLOOKUP($A1637,'Doanh thu'!$A$3:$Q$2000,9,FALSE)/1000000000</f>
        <v>15.872458043</v>
      </c>
      <c r="E1637" s="43">
        <f>VLOOKUP($A1637,'Doanh thu'!$A$3:$Q$2000,10,FALSE)/1000000000</f>
        <v>1.086685704</v>
      </c>
      <c r="F1637" s="43">
        <f>VLOOKUP($A1637,'Doanh thu'!$A$3:$Q$2000,11,FALSE)/1000000000</f>
        <v>45.969778411</v>
      </c>
      <c r="G1637" s="43">
        <f>VLOOKUP($A1637,'Doanh thu'!$A$3:$Q$2000,12,FALSE)/1000000000</f>
        <v>28.229633648</v>
      </c>
      <c r="H1637" s="43">
        <f>VLOOKUP($A1637,LNST!$A$3:$Q$1635,9,FALSE)/1000000000</f>
        <v>5.025093451</v>
      </c>
      <c r="I1637" s="43">
        <f>VLOOKUP($A1637,LNST!$A$3:$Q$1635,10,FALSE)/1000000000</f>
        <v>7.494860429</v>
      </c>
      <c r="J1637" s="43">
        <f>VLOOKUP($A1637,LNST!$A$3:$Q$1635,11,FALSE)/1000000000</f>
        <v>1.118294151</v>
      </c>
      <c r="K1637" s="43">
        <f>VLOOKUP($A1637,LNST!$A$3:$Q$1635,12,FALSE)/1000000000</f>
        <v>1.5103589049999999</v>
      </c>
      <c r="L1637" s="45">
        <f>VLOOKUP($A1637,'Doanh thu'!$A$3:$Q$2000,14,FALSE)</f>
        <v>-0.26298777869898465</v>
      </c>
      <c r="M1637" s="45">
        <f>VLOOKUP($A1637,'Doanh thu'!$A$3:$Q$2000,15,FALSE)</f>
        <v>-0.94770378060118443</v>
      </c>
      <c r="N1637" s="45">
        <f>VLOOKUP($A1637,'Doanh thu'!$A$3:$Q$2000,16,FALSE)</f>
        <v>-0.35710095671447728</v>
      </c>
      <c r="O1637" s="45">
        <f>VLOOKUP($A1637,'Doanh thu'!$A$3:$Q$2000,17,FALSE)</f>
        <v>-0.11066398904060445</v>
      </c>
      <c r="P1637" s="45">
        <f>VLOOKUP($A1637,LNST!$A$3:$R$1635,14,FALSE)</f>
        <v>4.1084360417071607E-2</v>
      </c>
      <c r="Q1637" s="45">
        <f>VLOOKUP($A1637,LNST!$A$3:$R$1635,15,FALSE)</f>
        <v>4.0885719604236419E-2</v>
      </c>
      <c r="R1637" s="45">
        <f>VLOOKUP($A1637,LNST!$A$3:$R$1635,16,FALSE)</f>
        <v>3.7483469547953201E-3</v>
      </c>
      <c r="S1637" s="45">
        <f>VLOOKUP($A1637,LNST!$A$3:$R$1635,17,FALSE)</f>
        <v>-0.8221664820458483</v>
      </c>
      <c r="T1637" s="45">
        <f>VLOOKUP($A1637,LNG!$A$2:$H$1999,4,FALSE)/(D1637*10^9)</f>
        <v>1.0733627443742741</v>
      </c>
      <c r="U1637" s="45">
        <f>VLOOKUP($A1637,LNG!$A$2:$H$1999,5,FALSE)/(E1637*10^9)</f>
        <v>7.1694640237946849</v>
      </c>
      <c r="V1637" s="45">
        <f>VLOOKUP($A1637,LNG!$A$2:$H$1999,6,FALSE)/(F1637*10^9)</f>
        <v>1.5763159124269462E-2</v>
      </c>
      <c r="W1637" s="45">
        <f>VLOOKUP($A1637,LNG!$A$2:$H$1999,7,FALSE)/(G1637*10^9)</f>
        <v>0.49967425974723367</v>
      </c>
      <c r="X1637" s="45">
        <f>VLOOKUP($A1637,'LNST năm'!$A$2:$I$2000,8,FALSE)</f>
        <v>0.2891847992048423</v>
      </c>
      <c r="Y1637" s="45">
        <f>VLOOKUP($A1637,'LNST năm'!$A$2:$I$2000,9,FALSE)</f>
        <v>5.2375941260550007E-2</v>
      </c>
      <c r="Z1637" s="46" t="e">
        <f>VLOOKUP($A1637,LNG!$A$2:$H$1999,9,FALSE)</f>
        <v>#REF!</v>
      </c>
      <c r="AA1637" s="162" t="e">
        <f>VLOOKUP($A1637,'GIÁ CP'!$A$2:$D$2000,4,FALSE)/Z1637</f>
        <v>#REF!</v>
      </c>
    </row>
    <row r="1638" spans="1:27" hidden="1">
      <c r="A1638" s="18" t="s">
        <v>653</v>
      </c>
      <c r="B1638" s="18" t="s">
        <v>2369</v>
      </c>
      <c r="C1638" s="154" t="str">
        <f>VLOOKUP(A1638,'GIÁ CP'!$K$2:$M$2000,3,FALSE)</f>
        <v xml:space="preserve">Tài chính đặc biệt </v>
      </c>
      <c r="D1638" s="43">
        <f>VLOOKUP($A1638,'Doanh thu'!$A$3:$Q$2000,9,FALSE)/1000000000</f>
        <v>41.026930528999998</v>
      </c>
      <c r="E1638" s="43">
        <f>VLOOKUP($A1638,'Doanh thu'!$A$3:$Q$2000,10,FALSE)/1000000000</f>
        <v>21.109486173000001</v>
      </c>
      <c r="F1638" s="43">
        <f>VLOOKUP($A1638,'Doanh thu'!$A$3:$Q$2000,11,FALSE)/1000000000</f>
        <v>20.324653574999999</v>
      </c>
      <c r="G1638" s="43">
        <f>VLOOKUP($A1638,'Doanh thu'!$A$3:$Q$2000,12,FALSE)/1000000000</f>
        <v>26.604452398999999</v>
      </c>
      <c r="H1638" s="43">
        <f>VLOOKUP($A1638,LNST!$A$3:$Q$1635,9,FALSE)/1000000000</f>
        <v>74.203378752999996</v>
      </c>
      <c r="I1638" s="43">
        <f>VLOOKUP($A1638,LNST!$A$3:$Q$1635,10,FALSE)/1000000000</f>
        <v>0.172511532</v>
      </c>
      <c r="J1638" s="43">
        <f>VLOOKUP($A1638,LNST!$A$3:$Q$1635,11,FALSE)/1000000000</f>
        <v>-7.2454883719999996</v>
      </c>
      <c r="K1638" s="43">
        <f>VLOOKUP($A1638,LNST!$A$3:$Q$1635,12,FALSE)/1000000000</f>
        <v>-15.177799843000001</v>
      </c>
      <c r="L1638" s="45">
        <f>VLOOKUP($A1638,'Doanh thu'!$A$3:$Q$2000,14,FALSE)</f>
        <v>-0.51800828662630649</v>
      </c>
      <c r="M1638" s="45">
        <f>VLOOKUP($A1638,'Doanh thu'!$A$3:$Q$2000,15,FALSE)</f>
        <v>-0.55478344282013825</v>
      </c>
      <c r="N1638" s="45">
        <f>VLOOKUP($A1638,'Doanh thu'!$A$3:$Q$2000,16,FALSE)</f>
        <v>-0.14800808633862636</v>
      </c>
      <c r="O1638" s="45">
        <f>VLOOKUP($A1638,'Doanh thu'!$A$3:$Q$2000,17,FALSE)</f>
        <v>1.5600394829780486</v>
      </c>
      <c r="P1638" s="45">
        <f>VLOOKUP($A1638,LNST!$A$3:$R$1635,14,FALSE)</f>
        <v>-0.23199830860351398</v>
      </c>
      <c r="Q1638" s="45">
        <f>VLOOKUP($A1638,LNST!$A$3:$R$1635,15,FALSE)</f>
        <v>-0.99849592175095381</v>
      </c>
      <c r="R1638" s="45">
        <f>VLOOKUP($A1638,LNST!$A$3:$R$1635,16,FALSE)</f>
        <v>0.57981649824875803</v>
      </c>
      <c r="S1638" s="45">
        <f>VLOOKUP($A1638,LNST!$A$3:$R$1635,17,FALSE)</f>
        <v>0.65074216192693368</v>
      </c>
      <c r="T1638" s="45">
        <f>VLOOKUP($A1638,LNG!$A$2:$H$1999,4,FALSE)/(D1638*10^9)</f>
        <v>0.16337363935286761</v>
      </c>
      <c r="U1638" s="45">
        <f>VLOOKUP($A1638,LNG!$A$2:$H$1999,5,FALSE)/(E1638*10^9)</f>
        <v>0.3515262679624675</v>
      </c>
      <c r="V1638" s="45">
        <f>VLOOKUP($A1638,LNG!$A$2:$H$1999,6,FALSE)/(F1638*10^9)</f>
        <v>0.79789056084809551</v>
      </c>
      <c r="W1638" s="45">
        <f>VLOOKUP($A1638,LNG!$A$2:$H$1999,7,FALSE)/(G1638*10^9)</f>
        <v>0.61674368962455106</v>
      </c>
      <c r="X1638" s="45">
        <f>VLOOKUP($A1638,'LNST năm'!$A$2:$I$2000,8,FALSE)</f>
        <v>-1</v>
      </c>
      <c r="Y1638" s="45">
        <f>VLOOKUP($A1638,'LNST năm'!$A$2:$I$2000,9,FALSE)</f>
        <v>0.25992104989487319</v>
      </c>
      <c r="Z1638" s="46" t="e">
        <f>VLOOKUP($A1638,LNG!$A$2:$H$1999,9,FALSE)</f>
        <v>#REF!</v>
      </c>
      <c r="AA1638" s="162" t="e">
        <f>VLOOKUP($A1638,'GIÁ CP'!$A$2:$D$2000,4,FALSE)/Z1638</f>
        <v>#REF!</v>
      </c>
    </row>
    <row r="1639" spans="1:27">
      <c r="A1639" s="18" t="s">
        <v>811</v>
      </c>
      <c r="B1639" s="18" t="s">
        <v>2433</v>
      </c>
      <c r="C1639" s="154" t="str">
        <f>VLOOKUP(A1639,'GIÁ CP'!$K$2:$M$2000,3,FALSE)</f>
        <v xml:space="preserve">Kho bãi, hậu cần và bảo dưỡng </v>
      </c>
      <c r="D1639" s="43">
        <f>VLOOKUP($A1639,'Doanh thu'!$A$3:$Q$2000,9,FALSE)/1000000000</f>
        <v>6340.1277483269996</v>
      </c>
      <c r="E1639" s="43">
        <f>VLOOKUP($A1639,'Doanh thu'!$A$3:$Q$2000,10,FALSE)/1000000000</f>
        <v>6476.3966628830003</v>
      </c>
      <c r="F1639" s="43">
        <f>VLOOKUP($A1639,'Doanh thu'!$A$3:$Q$2000,11,FALSE)/1000000000</f>
        <v>6731.059509359</v>
      </c>
      <c r="G1639" s="43">
        <f>VLOOKUP($A1639,'Doanh thu'!$A$3:$Q$2000,12,FALSE)/1000000000</f>
        <v>6840.0087978720003</v>
      </c>
      <c r="H1639" s="43">
        <f>VLOOKUP($A1639,LNST!$A$3:$Q$1635,9,FALSE)/1000000000</f>
        <v>2211.7153330000001</v>
      </c>
      <c r="I1639" s="43">
        <f>VLOOKUP($A1639,LNST!$A$3:$Q$1635,10,FALSE)/1000000000</f>
        <v>2766.9994047710002</v>
      </c>
      <c r="J1639" s="43">
        <f>VLOOKUP($A1639,LNST!$A$3:$Q$1635,11,FALSE)/1000000000</f>
        <v>3123.0376672990001</v>
      </c>
      <c r="K1639" s="43">
        <f>VLOOKUP($A1639,LNST!$A$3:$Q$1635,12,FALSE)/1000000000</f>
        <v>2574.5268077969999</v>
      </c>
      <c r="L1639" s="45">
        <f>VLOOKUP($A1639,'Doanh thu'!$A$3:$Q$2000,14,FALSE)</f>
        <v>0.14549597617057183</v>
      </c>
      <c r="M1639" s="45">
        <f>VLOOKUP($A1639,'Doanh thu'!$A$3:$Q$2000,15,FALSE)</f>
        <v>0.14520282733265277</v>
      </c>
      <c r="N1639" s="45">
        <f>VLOOKUP($A1639,'Doanh thu'!$A$3:$Q$2000,16,FALSE)</f>
        <v>0.16797603567608496</v>
      </c>
      <c r="O1639" s="45">
        <f>VLOOKUP($A1639,'Doanh thu'!$A$3:$Q$2000,17,FALSE)</f>
        <v>7.7155521925445988E-2</v>
      </c>
      <c r="P1639" s="45">
        <f>VLOOKUP($A1639,LNST!$A$3:$R$1635,14,FALSE)</f>
        <v>-0.23679502049782322</v>
      </c>
      <c r="Q1639" s="45">
        <f>VLOOKUP($A1639,LNST!$A$3:$R$1635,15,FALSE)</f>
        <v>0.39902568509861658</v>
      </c>
      <c r="R1639" s="45">
        <f>VLOOKUP($A1639,LNST!$A$3:$R$1635,16,FALSE)</f>
        <v>5.8136185837632789E-2</v>
      </c>
      <c r="S1639" s="45">
        <f>VLOOKUP($A1639,LNST!$A$3:$R$1635,17,FALSE)</f>
        <v>-5.1100378426571488E-2</v>
      </c>
      <c r="T1639" s="45">
        <f>VLOOKUP($A1639,LNG!$A$2:$H$1999,4,FALSE)/(D1639*10^9)</f>
        <v>0.68587782655617213</v>
      </c>
      <c r="U1639" s="45">
        <f>VLOOKUP($A1639,LNG!$A$2:$H$1999,5,FALSE)/(E1639*10^9)</f>
        <v>0.60508190933514394</v>
      </c>
      <c r="V1639" s="45">
        <f>VLOOKUP($A1639,LNG!$A$2:$H$1999,6,FALSE)/(F1639*10^9)</f>
        <v>0.59409552889494732</v>
      </c>
      <c r="W1639" s="45">
        <f>VLOOKUP($A1639,LNG!$A$2:$H$1999,7,FALSE)/(G1639*10^9)</f>
        <v>0.48969772972325371</v>
      </c>
      <c r="X1639" s="45">
        <f>VLOOKUP($A1639,'LNST năm'!$A$2:$I$2000,8,FALSE)</f>
        <v>-1</v>
      </c>
      <c r="Y1639" s="45">
        <f>VLOOKUP($A1639,'LNST năm'!$A$2:$I$2000,9,FALSE)</f>
        <v>-1</v>
      </c>
      <c r="Z1639" s="46" t="e">
        <f>VLOOKUP($A1639,LNG!$A$2:$H$1999,9,FALSE)</f>
        <v>#REF!</v>
      </c>
      <c r="AA1639" s="162" t="e">
        <f>VLOOKUP($A1639,'GIÁ CP'!$A$2:$D$2000,4,FALSE)/Z1639</f>
        <v>#REF!</v>
      </c>
    </row>
    <row r="1640" spans="1:27" hidden="1">
      <c r="A1640" s="18" t="s">
        <v>63</v>
      </c>
      <c r="B1640" s="18" t="s">
        <v>1713</v>
      </c>
      <c r="C1640" s="154" t="str">
        <f>VLOOKUP(A1640,'GIÁ CP'!$K$2:$M$2000,3,FALSE)</f>
        <v xml:space="preserve">Bất động sản </v>
      </c>
      <c r="D1640" s="43">
        <f>VLOOKUP($A1640,'Doanh thu'!$A$3:$Q$2000,9,FALSE)/1000000000</f>
        <v>551.52249081100001</v>
      </c>
      <c r="E1640" s="43">
        <f>VLOOKUP($A1640,'Doanh thu'!$A$3:$Q$2000,10,FALSE)/1000000000</f>
        <v>101.610423686</v>
      </c>
      <c r="F1640" s="43">
        <f>VLOOKUP($A1640,'Doanh thu'!$A$3:$Q$2000,11,FALSE)/1000000000</f>
        <v>35.811843031000002</v>
      </c>
      <c r="G1640" s="43">
        <f>VLOOKUP($A1640,'Doanh thu'!$A$3:$Q$2000,12,FALSE)/1000000000</f>
        <v>44.12590032</v>
      </c>
      <c r="H1640" s="43">
        <f>VLOOKUP($A1640,LNST!$A$3:$Q$1635,9,FALSE)/1000000000</f>
        <v>206.82201357700001</v>
      </c>
      <c r="I1640" s="43">
        <f>VLOOKUP($A1640,LNST!$A$3:$Q$1635,10,FALSE)/1000000000</f>
        <v>18.298567872</v>
      </c>
      <c r="J1640" s="43">
        <f>VLOOKUP($A1640,LNST!$A$3:$Q$1635,11,FALSE)/1000000000</f>
        <v>6.4678727040000004</v>
      </c>
      <c r="K1640" s="43">
        <f>VLOOKUP($A1640,LNST!$A$3:$Q$1635,12,FALSE)/1000000000</f>
        <v>5.2938707020000004</v>
      </c>
      <c r="L1640" s="45">
        <f>VLOOKUP($A1640,'Doanh thu'!$A$3:$Q$2000,14,FALSE)</f>
        <v>19.087021250459319</v>
      </c>
      <c r="M1640" s="45">
        <f>VLOOKUP($A1640,'Doanh thu'!$A$3:$Q$2000,15,FALSE)</f>
        <v>2.7891745735921507</v>
      </c>
      <c r="N1640" s="45">
        <f>VLOOKUP($A1640,'Doanh thu'!$A$3:$Q$2000,16,FALSE)</f>
        <v>-0.86551463222174052</v>
      </c>
      <c r="O1640" s="45">
        <f>VLOOKUP($A1640,'Doanh thu'!$A$3:$Q$2000,17,FALSE)</f>
        <v>-0.52046309123559431</v>
      </c>
      <c r="P1640" s="45">
        <f>VLOOKUP($A1640,LNST!$A$3:$R$1635,14,FALSE)</f>
        <v>34.593450609169139</v>
      </c>
      <c r="Q1640" s="45">
        <f>VLOOKUP($A1640,LNST!$A$3:$R$1635,15,FALSE)</f>
        <v>6.413317223617554</v>
      </c>
      <c r="R1640" s="45">
        <f>VLOOKUP($A1640,LNST!$A$3:$R$1635,16,FALSE)</f>
        <v>-0.92886438810106053</v>
      </c>
      <c r="S1640" s="45">
        <f>VLOOKUP($A1640,LNST!$A$3:$R$1635,17,FALSE)</f>
        <v>-0.36282108906401073</v>
      </c>
      <c r="T1640" s="45">
        <f>VLOOKUP($A1640,LNG!$A$2:$H$1999,4,FALSE)/(D1640*10^9)</f>
        <v>3.40819809947542E-2</v>
      </c>
      <c r="U1640" s="45">
        <f>VLOOKUP($A1640,LNG!$A$2:$H$1999,5,FALSE)/(E1640*10^9)</f>
        <v>2.7797655749556403</v>
      </c>
      <c r="V1640" s="45">
        <f>VLOOKUP($A1640,LNG!$A$2:$H$1999,6,FALSE)/(F1640*10^9)</f>
        <v>1.2382319628904552</v>
      </c>
      <c r="W1640" s="45">
        <f>VLOOKUP($A1640,LNG!$A$2:$H$1999,7,FALSE)/(G1640*10^9)</f>
        <v>0.41607313470901663</v>
      </c>
      <c r="X1640" s="45">
        <f>VLOOKUP($A1640,'LNST năm'!$A$2:$I$2000,8,FALSE)</f>
        <v>1.7330861974452498</v>
      </c>
      <c r="Y1640" s="45">
        <f>VLOOKUP($A1640,'LNST năm'!$A$2:$I$2000,9,FALSE)</f>
        <v>1.4119426032447149</v>
      </c>
      <c r="Z1640" s="46" t="e">
        <f>VLOOKUP($A1640,LNG!$A$2:$H$1999,9,FALSE)</f>
        <v>#REF!</v>
      </c>
      <c r="AA1640" s="162" t="e">
        <f>VLOOKUP($A1640,'GIÁ CP'!$A$2:$D$2000,4,FALSE)/Z1640</f>
        <v>#REF!</v>
      </c>
    </row>
    <row r="1641" spans="1:27" hidden="1">
      <c r="A1641" s="18" t="s">
        <v>38</v>
      </c>
      <c r="B1641" s="18" t="s">
        <v>1687</v>
      </c>
      <c r="C1641" s="154" t="str">
        <f>VLOOKUP(A1641,'GIÁ CP'!$K$2:$M$2000,3,FALSE)</f>
        <v xml:space="preserve">Bất động sản </v>
      </c>
      <c r="D1641" s="43">
        <f>VLOOKUP($A1641,'Doanh thu'!$A$3:$Q$2000,9,FALSE)/1000000000</f>
        <v>131.85541977099999</v>
      </c>
      <c r="E1641" s="43">
        <f>VLOOKUP($A1641,'Doanh thu'!$A$3:$Q$2000,10,FALSE)/1000000000</f>
        <v>79.362422860999999</v>
      </c>
      <c r="F1641" s="43">
        <f>VLOOKUP($A1641,'Doanh thu'!$A$3:$Q$2000,11,FALSE)/1000000000</f>
        <v>28.378291392000001</v>
      </c>
      <c r="G1641" s="43">
        <f>VLOOKUP($A1641,'Doanh thu'!$A$3:$Q$2000,12,FALSE)/1000000000</f>
        <v>69.304635981000004</v>
      </c>
      <c r="H1641" s="43">
        <f>VLOOKUP($A1641,LNST!$A$3:$Q$1635,9,FALSE)/1000000000</f>
        <v>12.219650651</v>
      </c>
      <c r="I1641" s="43">
        <f>VLOOKUP($A1641,LNST!$A$3:$Q$1635,10,FALSE)/1000000000</f>
        <v>7.2295027850000002</v>
      </c>
      <c r="J1641" s="43">
        <f>VLOOKUP($A1641,LNST!$A$3:$Q$1635,11,FALSE)/1000000000</f>
        <v>-4.9659119240000003</v>
      </c>
      <c r="K1641" s="43">
        <f>VLOOKUP($A1641,LNST!$A$3:$Q$1635,12,FALSE)/1000000000</f>
        <v>8.214549517</v>
      </c>
      <c r="L1641" s="45">
        <f>VLOOKUP($A1641,'Doanh thu'!$A$3:$Q$2000,14,FALSE)</f>
        <v>0.48592398054787306</v>
      </c>
      <c r="M1641" s="45">
        <f>VLOOKUP($A1641,'Doanh thu'!$A$3:$Q$2000,15,FALSE)</f>
        <v>4.5067130246241116E-3</v>
      </c>
      <c r="N1641" s="45">
        <f>VLOOKUP($A1641,'Doanh thu'!$A$3:$Q$2000,16,FALSE)</f>
        <v>-0.44690227110347713</v>
      </c>
      <c r="O1641" s="45">
        <f>VLOOKUP($A1641,'Doanh thu'!$A$3:$Q$2000,17,FALSE)</f>
        <v>2.9194063407508998E-2</v>
      </c>
      <c r="P1641" s="45">
        <f>VLOOKUP($A1641,LNST!$A$3:$R$1635,14,FALSE)</f>
        <v>-1.1746157699892876E-2</v>
      </c>
      <c r="Q1641" s="45">
        <f>VLOOKUP($A1641,LNST!$A$3:$R$1635,15,FALSE)</f>
        <v>-0.45447022926755293</v>
      </c>
      <c r="R1641" s="45">
        <f>VLOOKUP($A1641,LNST!$A$3:$R$1635,16,FALSE)</f>
        <v>-2.6613239798050436</v>
      </c>
      <c r="S1641" s="45">
        <f>VLOOKUP($A1641,LNST!$A$3:$R$1635,17,FALSE)</f>
        <v>-0.41012692762854897</v>
      </c>
      <c r="T1641" s="45">
        <f>VLOOKUP($A1641,LNG!$A$2:$H$1999,4,FALSE)/(D1641*10^9)</f>
        <v>0.20901263943388826</v>
      </c>
      <c r="U1641" s="45">
        <f>VLOOKUP($A1641,LNG!$A$2:$H$1999,5,FALSE)/(E1641*10^9)</f>
        <v>0.35409983752915253</v>
      </c>
      <c r="V1641" s="45">
        <f>VLOOKUP($A1641,LNG!$A$2:$H$1999,6,FALSE)/(F1641*10^9)</f>
        <v>0.74266141420837239</v>
      </c>
      <c r="W1641" s="45">
        <f>VLOOKUP($A1641,LNG!$A$2:$H$1999,7,FALSE)/(G1641*10^9)</f>
        <v>-1.6115077183381881E-2</v>
      </c>
      <c r="X1641" s="45">
        <f>VLOOKUP($A1641,'LNST năm'!$A$2:$I$2000,8,FALSE)</f>
        <v>-0.32971949480629098</v>
      </c>
      <c r="Y1641" s="45">
        <f>VLOOKUP($A1641,'LNST năm'!$A$2:$I$2000,9,FALSE)</f>
        <v>-0.20318948534001091</v>
      </c>
      <c r="Z1641" s="46" t="e">
        <f>VLOOKUP($A1641,LNG!$A$2:$H$1999,9,FALSE)</f>
        <v>#REF!</v>
      </c>
      <c r="AA1641" s="162" t="e">
        <f>VLOOKUP($A1641,'GIÁ CP'!$A$2:$D$2000,4,FALSE)/Z1641</f>
        <v>#REF!</v>
      </c>
    </row>
    <row r="1642" spans="1:27" hidden="1">
      <c r="A1642" s="18" t="s">
        <v>649</v>
      </c>
      <c r="B1642" s="18" t="s">
        <v>2364</v>
      </c>
      <c r="C1642" s="154" t="str">
        <f>VLOOKUP(A1642,'GIÁ CP'!$K$2:$M$2000,3,FALSE)</f>
        <v xml:space="preserve">Vật liệu xây dựng &amp; Nội thất </v>
      </c>
      <c r="D1642" s="43">
        <f>VLOOKUP($A1642,'Doanh thu'!$A$3:$Q$2000,9,FALSE)/1000000000</f>
        <v>0</v>
      </c>
      <c r="E1642" s="43">
        <f>VLOOKUP($A1642,'Doanh thu'!$A$3:$Q$2000,10,FALSE)/1000000000</f>
        <v>0</v>
      </c>
      <c r="F1642" s="43">
        <f>VLOOKUP($A1642,'Doanh thu'!$A$3:$Q$2000,11,FALSE)/1000000000</f>
        <v>0</v>
      </c>
      <c r="G1642" s="43">
        <f>VLOOKUP($A1642,'Doanh thu'!$A$3:$Q$2000,12,FALSE)/1000000000</f>
        <v>0</v>
      </c>
      <c r="H1642" s="43">
        <f>VLOOKUP($A1642,LNST!$A$3:$Q$1635,9,FALSE)/1000000000</f>
        <v>0</v>
      </c>
      <c r="I1642" s="43">
        <f>VLOOKUP($A1642,LNST!$A$3:$Q$1635,10,FALSE)/1000000000</f>
        <v>0</v>
      </c>
      <c r="J1642" s="43">
        <f>VLOOKUP($A1642,LNST!$A$3:$Q$1635,11,FALSE)/1000000000</f>
        <v>0</v>
      </c>
      <c r="K1642" s="43">
        <f>VLOOKUP($A1642,LNST!$A$3:$Q$1635,12,FALSE)/1000000000</f>
        <v>0</v>
      </c>
      <c r="L1642" s="45" t="e">
        <f>VLOOKUP($A1642,'Doanh thu'!$A$3:$Q$2000,14,FALSE)</f>
        <v>#DIV/0!</v>
      </c>
      <c r="M1642" s="45" t="e">
        <f>VLOOKUP($A1642,'Doanh thu'!$A$3:$Q$2000,15,FALSE)</f>
        <v>#DIV/0!</v>
      </c>
      <c r="N1642" s="45" t="e">
        <f>VLOOKUP($A1642,'Doanh thu'!$A$3:$Q$2000,16,FALSE)</f>
        <v>#DIV/0!</v>
      </c>
      <c r="O1642" s="45" t="e">
        <f>VLOOKUP($A1642,'Doanh thu'!$A$3:$Q$2000,17,FALSE)</f>
        <v>#DIV/0!</v>
      </c>
      <c r="P1642" s="45" t="e">
        <f>VLOOKUP($A1642,LNST!$A$3:$R$1635,14,FALSE)</f>
        <v>#DIV/0!</v>
      </c>
      <c r="Q1642" s="45" t="e">
        <f>VLOOKUP($A1642,LNST!$A$3:$R$1635,15,FALSE)</f>
        <v>#DIV/0!</v>
      </c>
      <c r="R1642" s="45" t="e">
        <f>VLOOKUP($A1642,LNST!$A$3:$R$1635,16,FALSE)</f>
        <v>#DIV/0!</v>
      </c>
      <c r="S1642" s="45" t="e">
        <f>VLOOKUP($A1642,LNST!$A$3:$R$1635,17,FALSE)</f>
        <v>#DIV/0!</v>
      </c>
      <c r="T1642" s="45" t="e">
        <f>VLOOKUP($A1642,LNG!$A$2:$H$1999,4,FALSE)/(D1642*10^9)</f>
        <v>#DIV/0!</v>
      </c>
      <c r="U1642" s="45" t="e">
        <f>VLOOKUP($A1642,LNG!$A$2:$H$1999,5,FALSE)/(E1642*10^9)</f>
        <v>#DIV/0!</v>
      </c>
      <c r="V1642" s="45" t="e">
        <f>VLOOKUP($A1642,LNG!$A$2:$H$1999,6,FALSE)/(F1642*10^9)</f>
        <v>#DIV/0!</v>
      </c>
      <c r="W1642" s="45" t="e">
        <f>VLOOKUP($A1642,LNG!$A$2:$H$1999,7,FALSE)/(G1642*10^9)</f>
        <v>#DIV/0!</v>
      </c>
      <c r="X1642" s="45" t="e">
        <f>VLOOKUP($A1642,'LNST năm'!$A$2:$I$2000,8,FALSE)</f>
        <v>#DIV/0!</v>
      </c>
      <c r="Y1642" s="45">
        <f>VLOOKUP($A1642,'LNST năm'!$A$2:$I$2000,9,FALSE)</f>
        <v>0.25992104989487319</v>
      </c>
      <c r="Z1642" s="46" t="e">
        <f>VLOOKUP($A1642,LNG!$A$2:$H$1999,9,FALSE)</f>
        <v>#REF!</v>
      </c>
      <c r="AA1642" s="162" t="e">
        <f>VLOOKUP($A1642,'GIÁ CP'!$A$2:$D$2000,4,FALSE)/Z1642</f>
        <v>#REF!</v>
      </c>
    </row>
    <row r="1643" spans="1:27" hidden="1">
      <c r="A1643" s="18" t="s">
        <v>391</v>
      </c>
      <c r="B1643" s="18" t="s">
        <v>2102</v>
      </c>
      <c r="C1643" s="154" t="str">
        <f>VLOOKUP(A1643,'GIÁ CP'!$K$2:$M$2000,3,FALSE)</f>
        <v xml:space="preserve">Sản xuất ô tô </v>
      </c>
      <c r="D1643" s="43">
        <f>VLOOKUP($A1643,'Doanh thu'!$A$3:$Q$2000,9,FALSE)/1000000000</f>
        <v>22.586562957000002</v>
      </c>
      <c r="E1643" s="43">
        <f>VLOOKUP($A1643,'Doanh thu'!$A$3:$Q$2000,10,FALSE)/1000000000</f>
        <v>46.830961303000002</v>
      </c>
      <c r="F1643" s="43">
        <f>VLOOKUP($A1643,'Doanh thu'!$A$3:$Q$2000,11,FALSE)/1000000000</f>
        <v>33.264335183999997</v>
      </c>
      <c r="G1643" s="43">
        <f>VLOOKUP($A1643,'Doanh thu'!$A$3:$Q$2000,12,FALSE)/1000000000</f>
        <v>23.063403705999999</v>
      </c>
      <c r="H1643" s="43">
        <f>VLOOKUP($A1643,LNST!$A$3:$Q$1635,9,FALSE)/1000000000</f>
        <v>1.377995748</v>
      </c>
      <c r="I1643" s="43">
        <f>VLOOKUP($A1643,LNST!$A$3:$Q$1635,10,FALSE)/1000000000</f>
        <v>3.0142599410000002</v>
      </c>
      <c r="J1643" s="43">
        <f>VLOOKUP($A1643,LNST!$A$3:$Q$1635,11,FALSE)/1000000000</f>
        <v>3.940488593</v>
      </c>
      <c r="K1643" s="43">
        <f>VLOOKUP($A1643,LNST!$A$3:$Q$1635,12,FALSE)/1000000000</f>
        <v>0.142966287</v>
      </c>
      <c r="L1643" s="45">
        <f>VLOOKUP($A1643,'Doanh thu'!$A$3:$Q$2000,14,FALSE)</f>
        <v>0.41160151865338479</v>
      </c>
      <c r="M1643" s="45">
        <f>VLOOKUP($A1643,'Doanh thu'!$A$3:$Q$2000,15,FALSE)</f>
        <v>2.4549858208101365</v>
      </c>
      <c r="N1643" s="45">
        <f>VLOOKUP($A1643,'Doanh thu'!$A$3:$Q$2000,16,FALSE)</f>
        <v>7.5338472727316322E-2</v>
      </c>
      <c r="O1643" s="45">
        <f>VLOOKUP($A1643,'Doanh thu'!$A$3:$Q$2000,17,FALSE)</f>
        <v>7.083114180047588E-2</v>
      </c>
      <c r="P1643" s="45">
        <f>VLOOKUP($A1643,LNST!$A$3:$R$1635,14,FALSE)</f>
        <v>-0.30931162025980863</v>
      </c>
      <c r="Q1643" s="45">
        <f>VLOOKUP($A1643,LNST!$A$3:$R$1635,15,FALSE)</f>
        <v>2.1491546931162957</v>
      </c>
      <c r="R1643" s="45">
        <f>VLOOKUP($A1643,LNST!$A$3:$R$1635,16,FALSE)</f>
        <v>32.686604502040652</v>
      </c>
      <c r="S1643" s="45">
        <f>VLOOKUP($A1643,LNST!$A$3:$R$1635,17,FALSE)</f>
        <v>-3.2312969741778899E-2</v>
      </c>
      <c r="T1643" s="45">
        <f>VLOOKUP($A1643,LNG!$A$2:$H$1999,4,FALSE)/(D1643*10^9)</f>
        <v>0.10966879554519908</v>
      </c>
      <c r="U1643" s="45">
        <f>VLOOKUP($A1643,LNG!$A$2:$H$1999,5,FALSE)/(E1643*10^9)</f>
        <v>9.8203062291300665E-3</v>
      </c>
      <c r="V1643" s="45">
        <f>VLOOKUP($A1643,LNG!$A$2:$H$1999,6,FALSE)/(F1643*10^9)</f>
        <v>0.10280482468938316</v>
      </c>
      <c r="W1643" s="45">
        <f>VLOOKUP($A1643,LNG!$A$2:$H$1999,7,FALSE)/(G1643*10^9)</f>
        <v>0.12400794477078647</v>
      </c>
      <c r="X1643" s="45">
        <f>VLOOKUP($A1643,'LNST năm'!$A$2:$I$2000,8,FALSE)</f>
        <v>58.128653873187588</v>
      </c>
      <c r="Y1643" s="45">
        <f>VLOOKUP($A1643,'LNST năm'!$A$2:$I$2000,9,FALSE)</f>
        <v>0.90652837237750394</v>
      </c>
      <c r="Z1643" s="46" t="e">
        <f>VLOOKUP($A1643,LNG!$A$2:$H$1999,9,FALSE)</f>
        <v>#REF!</v>
      </c>
      <c r="AA1643" s="162" t="e">
        <f>VLOOKUP($A1643,'GIÁ CP'!$A$2:$D$2000,4,FALSE)/Z1643</f>
        <v>#REF!</v>
      </c>
    </row>
    <row r="1644" spans="1:27" hidden="1">
      <c r="A1644" s="18" t="s">
        <v>353</v>
      </c>
      <c r="B1644" s="18" t="s">
        <v>2054</v>
      </c>
      <c r="C1644" s="154" t="str">
        <f>VLOOKUP(A1644,'GIÁ CP'!$K$2:$M$2000,3,FALSE)</f>
        <v xml:space="preserve">Vận tải Thủy </v>
      </c>
      <c r="D1644" s="43">
        <f>VLOOKUP($A1644,'Doanh thu'!$A$3:$Q$2000,9,FALSE)/1000000000</f>
        <v>258.924368286</v>
      </c>
      <c r="E1644" s="43">
        <f>VLOOKUP($A1644,'Doanh thu'!$A$3:$Q$2000,10,FALSE)/1000000000</f>
        <v>299.03370020300002</v>
      </c>
      <c r="F1644" s="43">
        <f>VLOOKUP($A1644,'Doanh thu'!$A$3:$Q$2000,11,FALSE)/1000000000</f>
        <v>287.04222616499999</v>
      </c>
      <c r="G1644" s="43">
        <f>VLOOKUP($A1644,'Doanh thu'!$A$3:$Q$2000,12,FALSE)/1000000000</f>
        <v>272.36040686299998</v>
      </c>
      <c r="H1644" s="43">
        <f>VLOOKUP($A1644,LNST!$A$3:$Q$1635,9,FALSE)/1000000000</f>
        <v>30.849790347999999</v>
      </c>
      <c r="I1644" s="43">
        <f>VLOOKUP($A1644,LNST!$A$3:$Q$1635,10,FALSE)/1000000000</f>
        <v>28.083568755999998</v>
      </c>
      <c r="J1644" s="43">
        <f>VLOOKUP($A1644,LNST!$A$3:$Q$1635,11,FALSE)/1000000000</f>
        <v>43.165322074999999</v>
      </c>
      <c r="K1644" s="43">
        <f>VLOOKUP($A1644,LNST!$A$3:$Q$1635,12,FALSE)/1000000000</f>
        <v>30.428406471999999</v>
      </c>
      <c r="L1644" s="45">
        <f>VLOOKUP($A1644,'Doanh thu'!$A$3:$Q$2000,14,FALSE)</f>
        <v>-1.1307979411129205E-3</v>
      </c>
      <c r="M1644" s="45">
        <f>VLOOKUP($A1644,'Doanh thu'!$A$3:$Q$2000,15,FALSE)</f>
        <v>5.9621949302691626E-3</v>
      </c>
      <c r="N1644" s="45">
        <f>VLOOKUP($A1644,'Doanh thu'!$A$3:$Q$2000,16,FALSE)</f>
        <v>-2.3907022804811117E-2</v>
      </c>
      <c r="O1644" s="45">
        <f>VLOOKUP($A1644,'Doanh thu'!$A$3:$Q$2000,17,FALSE)</f>
        <v>-4.4235294535947586E-2</v>
      </c>
      <c r="P1644" s="45">
        <f>VLOOKUP($A1644,LNST!$A$3:$R$1635,14,FALSE)</f>
        <v>4.2681070219487575E-2</v>
      </c>
      <c r="Q1644" s="45">
        <f>VLOOKUP($A1644,LNST!$A$3:$R$1635,15,FALSE)</f>
        <v>0.44607691778240882</v>
      </c>
      <c r="R1644" s="45">
        <f>VLOOKUP($A1644,LNST!$A$3:$R$1635,16,FALSE)</f>
        <v>0.25656925904520028</v>
      </c>
      <c r="S1644" s="45">
        <f>VLOOKUP($A1644,LNST!$A$3:$R$1635,17,FALSE)</f>
        <v>0.57794417520067953</v>
      </c>
      <c r="T1644" s="45">
        <f>VLOOKUP($A1644,LNG!$A$2:$H$1999,4,FALSE)/(D1644*10^9)</f>
        <v>0.20421952137233068</v>
      </c>
      <c r="U1644" s="45">
        <f>VLOOKUP($A1644,LNG!$A$2:$H$1999,5,FALSE)/(E1644*10^9)</f>
        <v>0.20089192679694276</v>
      </c>
      <c r="V1644" s="45">
        <f>VLOOKUP($A1644,LNG!$A$2:$H$1999,6,FALSE)/(F1644*10^9)</f>
        <v>0.30435157970723786</v>
      </c>
      <c r="W1644" s="45">
        <f>VLOOKUP($A1644,LNG!$A$2:$H$1999,7,FALSE)/(G1644*10^9)</f>
        <v>0.2912371133440827</v>
      </c>
      <c r="X1644" s="45">
        <f>VLOOKUP($A1644,'LNST năm'!$A$2:$I$2000,8,FALSE)</f>
        <v>5.7572560712047041E-2</v>
      </c>
      <c r="Y1644" s="45">
        <f>VLOOKUP($A1644,'LNST năm'!$A$2:$I$2000,9,FALSE)</f>
        <v>0.16914216702954965</v>
      </c>
      <c r="Z1644" s="46" t="e">
        <f>VLOOKUP($A1644,LNG!$A$2:$H$1999,9,FALSE)</f>
        <v>#REF!</v>
      </c>
      <c r="AA1644" s="162" t="e">
        <f>VLOOKUP($A1644,'GIÁ CP'!$A$2:$D$2000,4,FALSE)/Z1644</f>
        <v>#REF!</v>
      </c>
    </row>
    <row r="1645" spans="1:27" hidden="1">
      <c r="A1645" s="18" t="s">
        <v>192</v>
      </c>
      <c r="B1645" s="18" t="s">
        <v>1871</v>
      </c>
      <c r="C1645" s="154" t="str">
        <f>VLOOKUP(A1645,'GIÁ CP'!$K$2:$M$2000,3,FALSE)</f>
        <v xml:space="preserve">Bất động sản </v>
      </c>
      <c r="D1645" s="43">
        <f>VLOOKUP($A1645,'Doanh thu'!$A$3:$Q$2000,9,FALSE)/1000000000</f>
        <v>9.4206545219999995</v>
      </c>
      <c r="E1645" s="43">
        <f>VLOOKUP($A1645,'Doanh thu'!$A$3:$Q$2000,10,FALSE)/1000000000</f>
        <v>6.7445453029999998</v>
      </c>
      <c r="F1645" s="43">
        <f>VLOOKUP($A1645,'Doanh thu'!$A$3:$Q$2000,11,FALSE)/1000000000</f>
        <v>5.9501927959999996</v>
      </c>
      <c r="G1645" s="43">
        <f>VLOOKUP($A1645,'Doanh thu'!$A$3:$Q$2000,12,FALSE)/1000000000</f>
        <v>3.825214903</v>
      </c>
      <c r="H1645" s="43">
        <f>VLOOKUP($A1645,LNST!$A$3:$Q$1635,9,FALSE)/1000000000</f>
        <v>0.10679702100000001</v>
      </c>
      <c r="I1645" s="43">
        <f>VLOOKUP($A1645,LNST!$A$3:$Q$1635,10,FALSE)/1000000000</f>
        <v>1.4326265</v>
      </c>
      <c r="J1645" s="43">
        <f>VLOOKUP($A1645,LNST!$A$3:$Q$1635,11,FALSE)/1000000000</f>
        <v>7.6660371639999996</v>
      </c>
      <c r="K1645" s="43">
        <f>VLOOKUP($A1645,LNST!$A$3:$Q$1635,12,FALSE)/1000000000</f>
        <v>0.231398143</v>
      </c>
      <c r="L1645" s="45">
        <f>VLOOKUP($A1645,'Doanh thu'!$A$3:$Q$2000,14,FALSE)</f>
        <v>-0.36185915920554723</v>
      </c>
      <c r="M1645" s="45">
        <f>VLOOKUP($A1645,'Doanh thu'!$A$3:$Q$2000,15,FALSE)</f>
        <v>-0.41211180766748651</v>
      </c>
      <c r="N1645" s="45">
        <f>VLOOKUP($A1645,'Doanh thu'!$A$3:$Q$2000,16,FALSE)</f>
        <v>-0.4486086981977343</v>
      </c>
      <c r="O1645" s="45">
        <f>VLOOKUP($A1645,'Doanh thu'!$A$3:$Q$2000,17,FALSE)</f>
        <v>-0.71933425626199243</v>
      </c>
      <c r="P1645" s="45">
        <f>VLOOKUP($A1645,LNST!$A$3:$R$1635,14,FALSE)</f>
        <v>-0.73454153924481191</v>
      </c>
      <c r="Q1645" s="45">
        <f>VLOOKUP($A1645,LNST!$A$3:$R$1635,15,FALSE)</f>
        <v>2.2548855744399394</v>
      </c>
      <c r="R1645" s="45">
        <f>VLOOKUP($A1645,LNST!$A$3:$R$1635,16,FALSE)</f>
        <v>283.45432399328791</v>
      </c>
      <c r="S1645" s="45">
        <f>VLOOKUP($A1645,LNST!$A$3:$R$1635,17,FALSE)</f>
        <v>0.85288555931240773</v>
      </c>
      <c r="T1645" s="45">
        <f>VLOOKUP($A1645,LNG!$A$2:$H$1999,4,FALSE)/(D1645*10^9)</f>
        <v>0.56751894271407399</v>
      </c>
      <c r="U1645" s="45">
        <f>VLOOKUP($A1645,LNG!$A$2:$H$1999,5,FALSE)/(E1645*10^9)</f>
        <v>0.41538515350380173</v>
      </c>
      <c r="V1645" s="45">
        <f>VLOOKUP($A1645,LNG!$A$2:$H$1999,6,FALSE)/(F1645*10^9)</f>
        <v>0.28798668929718491</v>
      </c>
      <c r="W1645" s="45">
        <f>VLOOKUP($A1645,LNG!$A$2:$H$1999,7,FALSE)/(G1645*10^9)</f>
        <v>-0.69413863229424944</v>
      </c>
      <c r="X1645" s="45">
        <f>VLOOKUP($A1645,'LNST năm'!$A$2:$I$2000,8,FALSE)</f>
        <v>13.49619740548432</v>
      </c>
      <c r="Y1645" s="45">
        <f>VLOOKUP($A1645,'LNST năm'!$A$2:$I$2000,9,FALSE)</f>
        <v>0.22695743959969383</v>
      </c>
      <c r="Z1645" s="46" t="e">
        <f>VLOOKUP($A1645,LNG!$A$2:$H$1999,9,FALSE)</f>
        <v>#REF!</v>
      </c>
      <c r="AA1645" s="162" t="e">
        <f>VLOOKUP($A1645,'GIÁ CP'!$A$2:$D$2000,4,FALSE)/Z1645</f>
        <v>#REF!</v>
      </c>
    </row>
    <row r="1646" spans="1:27" hidden="1">
      <c r="A1646" s="18" t="s">
        <v>122</v>
      </c>
      <c r="B1646" s="18" t="s">
        <v>1808</v>
      </c>
      <c r="C1646" s="154" t="str">
        <f>VLOOKUP(A1646,'GIÁ CP'!$K$2:$M$2000,3,FALSE)</f>
        <v xml:space="preserve">Xây dựng </v>
      </c>
      <c r="D1646" s="43">
        <f>VLOOKUP($A1646,'Doanh thu'!$A$3:$Q$2000,9,FALSE)/1000000000</f>
        <v>120.977610883</v>
      </c>
      <c r="E1646" s="43">
        <f>VLOOKUP($A1646,'Doanh thu'!$A$3:$Q$2000,10,FALSE)/1000000000</f>
        <v>208.65620934200001</v>
      </c>
      <c r="F1646" s="43">
        <f>VLOOKUP($A1646,'Doanh thu'!$A$3:$Q$2000,11,FALSE)/1000000000</f>
        <v>91.602198638999994</v>
      </c>
      <c r="G1646" s="43">
        <f>VLOOKUP($A1646,'Doanh thu'!$A$3:$Q$2000,12,FALSE)/1000000000</f>
        <v>75.847516614</v>
      </c>
      <c r="H1646" s="43">
        <f>VLOOKUP($A1646,LNST!$A$3:$Q$1635,9,FALSE)/1000000000</f>
        <v>-14.822487181</v>
      </c>
      <c r="I1646" s="43">
        <f>VLOOKUP($A1646,LNST!$A$3:$Q$1635,10,FALSE)/1000000000</f>
        <v>59.844943129000001</v>
      </c>
      <c r="J1646" s="43">
        <f>VLOOKUP($A1646,LNST!$A$3:$Q$1635,11,FALSE)/1000000000</f>
        <v>-85.688903831000005</v>
      </c>
      <c r="K1646" s="43">
        <f>VLOOKUP($A1646,LNST!$A$3:$Q$1635,12,FALSE)/1000000000</f>
        <v>-13.357552671000001</v>
      </c>
      <c r="L1646" s="45">
        <f>VLOOKUP($A1646,'Doanh thu'!$A$3:$Q$2000,14,FALSE)</f>
        <v>0.57780774887319464</v>
      </c>
      <c r="M1646" s="45">
        <f>VLOOKUP($A1646,'Doanh thu'!$A$3:$Q$2000,15,FALSE)</f>
        <v>1.2464064750111701</v>
      </c>
      <c r="N1646" s="45">
        <f>VLOOKUP($A1646,'Doanh thu'!$A$3:$Q$2000,16,FALSE)</f>
        <v>-0.22985025918779264</v>
      </c>
      <c r="O1646" s="45">
        <f>VLOOKUP($A1646,'Doanh thu'!$A$3:$Q$2000,17,FALSE)</f>
        <v>-0.37634959506330357</v>
      </c>
      <c r="P1646" s="45">
        <f>VLOOKUP($A1646,LNST!$A$3:$R$1635,14,FALSE)</f>
        <v>-0.36601646932570508</v>
      </c>
      <c r="Q1646" s="45">
        <f>VLOOKUP($A1646,LNST!$A$3:$R$1635,15,FALSE)</f>
        <v>6.9788018496378035</v>
      </c>
      <c r="R1646" s="45">
        <f>VLOOKUP($A1646,LNST!$A$3:$R$1635,16,FALSE)</f>
        <v>-11.220098504981097</v>
      </c>
      <c r="S1646" s="45">
        <f>VLOOKUP($A1646,LNST!$A$3:$R$1635,17,FALSE)</f>
        <v>-33.226201908644924</v>
      </c>
      <c r="T1646" s="45">
        <f>VLOOKUP($A1646,LNG!$A$2:$H$1999,4,FALSE)/(D1646*10^9)</f>
        <v>0.19746810410319451</v>
      </c>
      <c r="U1646" s="45">
        <f>VLOOKUP($A1646,LNG!$A$2:$H$1999,5,FALSE)/(E1646*10^9)</f>
        <v>7.2286342287940591E-2</v>
      </c>
      <c r="V1646" s="45">
        <f>VLOOKUP($A1646,LNG!$A$2:$H$1999,6,FALSE)/(F1646*10^9)</f>
        <v>1.1810577257142247</v>
      </c>
      <c r="W1646" s="45">
        <f>VLOOKUP($A1646,LNG!$A$2:$H$1999,7,FALSE)/(G1646*10^9)</f>
        <v>-6.9002107328507714E-2</v>
      </c>
      <c r="X1646" s="45">
        <f>VLOOKUP($A1646,'LNST năm'!$A$2:$I$2000,8,FALSE)</f>
        <v>-1</v>
      </c>
      <c r="Y1646" s="45">
        <f>VLOOKUP($A1646,'LNST năm'!$A$2:$I$2000,9,FALSE)</f>
        <v>0.25992104989487319</v>
      </c>
      <c r="Z1646" s="46" t="e">
        <f>VLOOKUP($A1646,LNG!$A$2:$H$1999,9,FALSE)</f>
        <v>#REF!</v>
      </c>
      <c r="AA1646" s="162" t="e">
        <f>VLOOKUP($A1646,'GIÁ CP'!$A$2:$D$2000,4,FALSE)/Z1646</f>
        <v>#REF!</v>
      </c>
    </row>
    <row r="1647" spans="1:27" hidden="1">
      <c r="A1647" s="18" t="s">
        <v>438</v>
      </c>
      <c r="B1647" s="18" t="s">
        <v>2152</v>
      </c>
      <c r="C1647" s="154" t="str">
        <f>VLOOKUP(A1647,'GIÁ CP'!$K$2:$M$2000,3,FALSE)</f>
        <v xml:space="preserve">Môi giới chứng khoán </v>
      </c>
      <c r="D1647" s="43">
        <f>VLOOKUP($A1647,'Doanh thu'!$A$3:$Q$2000,9,FALSE)/1000000000</f>
        <v>8.1653083179999992</v>
      </c>
      <c r="E1647" s="43">
        <f>VLOOKUP($A1647,'Doanh thu'!$A$3:$Q$2000,10,FALSE)/1000000000</f>
        <v>0</v>
      </c>
      <c r="F1647" s="43">
        <f>VLOOKUP($A1647,'Doanh thu'!$A$3:$Q$2000,11,FALSE)/1000000000</f>
        <v>0</v>
      </c>
      <c r="G1647" s="43">
        <f>VLOOKUP($A1647,'Doanh thu'!$A$3:$Q$2000,12,FALSE)/1000000000</f>
        <v>0</v>
      </c>
      <c r="H1647" s="43">
        <f>VLOOKUP($A1647,LNST!$A$3:$Q$1635,9,FALSE)/1000000000</f>
        <v>3.279143404</v>
      </c>
      <c r="I1647" s="43">
        <f>VLOOKUP($A1647,LNST!$A$3:$Q$1635,10,FALSE)/1000000000</f>
        <v>0</v>
      </c>
      <c r="J1647" s="43">
        <f>VLOOKUP($A1647,LNST!$A$3:$Q$1635,11,FALSE)/1000000000</f>
        <v>0</v>
      </c>
      <c r="K1647" s="43">
        <f>VLOOKUP($A1647,LNST!$A$3:$Q$1635,12,FALSE)/1000000000</f>
        <v>0</v>
      </c>
      <c r="L1647" s="45">
        <f>VLOOKUP($A1647,'Doanh thu'!$A$3:$Q$2000,14,FALSE)</f>
        <v>-6.7591204723283962E-2</v>
      </c>
      <c r="M1647" s="45">
        <f>VLOOKUP($A1647,'Doanh thu'!$A$3:$Q$2000,15,FALSE)</f>
        <v>-1</v>
      </c>
      <c r="N1647" s="45">
        <f>VLOOKUP($A1647,'Doanh thu'!$A$3:$Q$2000,16,FALSE)</f>
        <v>-1</v>
      </c>
      <c r="O1647" s="45">
        <f>VLOOKUP($A1647,'Doanh thu'!$A$3:$Q$2000,17,FALSE)</f>
        <v>-1</v>
      </c>
      <c r="P1647" s="45">
        <f>VLOOKUP($A1647,LNST!$A$3:$R$1635,14,FALSE)</f>
        <v>0.31283265350259271</v>
      </c>
      <c r="Q1647" s="45">
        <f>VLOOKUP($A1647,LNST!$A$3:$R$1635,15,FALSE)</f>
        <v>-1</v>
      </c>
      <c r="R1647" s="45">
        <f>VLOOKUP($A1647,LNST!$A$3:$R$1635,16,FALSE)</f>
        <v>-1</v>
      </c>
      <c r="S1647" s="45">
        <f>VLOOKUP($A1647,LNST!$A$3:$R$1635,17,FALSE)</f>
        <v>-1</v>
      </c>
      <c r="T1647" s="45">
        <f>VLOOKUP($A1647,LNG!$A$2:$H$1999,4,FALSE)/(D1647*10^9)</f>
        <v>0.68804524620523955</v>
      </c>
      <c r="U1647" s="45" t="e">
        <f>VLOOKUP($A1647,LNG!$A$2:$H$1999,5,FALSE)/(E1647*10^9)</f>
        <v>#DIV/0!</v>
      </c>
      <c r="V1647" s="45" t="e">
        <f>VLOOKUP($A1647,LNG!$A$2:$H$1999,6,FALSE)/(F1647*10^9)</f>
        <v>#DIV/0!</v>
      </c>
      <c r="W1647" s="45" t="e">
        <f>VLOOKUP($A1647,LNG!$A$2:$H$1999,7,FALSE)/(G1647*10^9)</f>
        <v>#DIV/0!</v>
      </c>
      <c r="X1647" s="45">
        <f>VLOOKUP($A1647,'LNST năm'!$A$2:$I$2000,8,FALSE)</f>
        <v>-1</v>
      </c>
      <c r="Y1647" s="45">
        <f>VLOOKUP($A1647,'LNST năm'!$A$2:$I$2000,9,FALSE)</f>
        <v>-1</v>
      </c>
      <c r="Z1647" s="46" t="e">
        <f>VLOOKUP($A1647,LNG!$A$2:$H$1999,9,FALSE)</f>
        <v>#REF!</v>
      </c>
      <c r="AA1647" s="162" t="e">
        <f>VLOOKUP($A1647,'GIÁ CP'!$A$2:$D$2000,4,FALSE)/Z1647</f>
        <v>#REF!</v>
      </c>
    </row>
    <row r="1648" spans="1:27" hidden="1">
      <c r="A1648" s="18" t="s">
        <v>840</v>
      </c>
      <c r="B1648" s="18" t="s">
        <v>2515</v>
      </c>
      <c r="C1648" s="154" t="str">
        <f>VLOOKUP(A1648,'GIÁ CP'!$K$2:$M$2000,3,FALSE)</f>
        <v xml:space="preserve">Sản xuất bia </v>
      </c>
      <c r="D1648" s="43">
        <f>VLOOKUP($A1648,'Doanh thu'!$A$3:$Q$2000,9,FALSE)/1000000000</f>
        <v>106.115010781</v>
      </c>
      <c r="E1648" s="43">
        <f>VLOOKUP($A1648,'Doanh thu'!$A$3:$Q$2000,10,FALSE)/1000000000</f>
        <v>103.640141481</v>
      </c>
      <c r="F1648" s="43">
        <f>VLOOKUP($A1648,'Doanh thu'!$A$3:$Q$2000,11,FALSE)/1000000000</f>
        <v>94.541419783999999</v>
      </c>
      <c r="G1648" s="43">
        <f>VLOOKUP($A1648,'Doanh thu'!$A$3:$Q$2000,12,FALSE)/1000000000</f>
        <v>64.825865715999996</v>
      </c>
      <c r="H1648" s="43">
        <f>VLOOKUP($A1648,LNST!$A$3:$Q$1635,9,FALSE)/1000000000</f>
        <v>5.252559357</v>
      </c>
      <c r="I1648" s="43">
        <f>VLOOKUP($A1648,LNST!$A$3:$Q$1635,10,FALSE)/1000000000</f>
        <v>7.7500608409999998</v>
      </c>
      <c r="J1648" s="43">
        <f>VLOOKUP($A1648,LNST!$A$3:$Q$1635,11,FALSE)/1000000000</f>
        <v>1.4307596680000001</v>
      </c>
      <c r="K1648" s="43">
        <f>VLOOKUP($A1648,LNST!$A$3:$Q$1635,12,FALSE)/1000000000</f>
        <v>-1.6689756099999999</v>
      </c>
      <c r="L1648" s="45">
        <f>VLOOKUP($A1648,'Doanh thu'!$A$3:$Q$2000,14,FALSE)</f>
        <v>0.1083753538803868</v>
      </c>
      <c r="M1648" s="45">
        <f>VLOOKUP($A1648,'Doanh thu'!$A$3:$Q$2000,15,FALSE)</f>
        <v>-0.10357796629017896</v>
      </c>
      <c r="N1648" s="45">
        <f>VLOOKUP($A1648,'Doanh thu'!$A$3:$Q$2000,16,FALSE)</f>
        <v>-0.2563853194161746</v>
      </c>
      <c r="O1648" s="45">
        <f>VLOOKUP($A1648,'Doanh thu'!$A$3:$Q$2000,17,FALSE)</f>
        <v>0.16441660834916721</v>
      </c>
      <c r="P1648" s="45">
        <f>VLOOKUP($A1648,LNST!$A$3:$R$1635,14,FALSE)</f>
        <v>0.47370591297534331</v>
      </c>
      <c r="Q1648" s="45">
        <f>VLOOKUP($A1648,LNST!$A$3:$R$1635,15,FALSE)</f>
        <v>1.069682787406343</v>
      </c>
      <c r="R1648" s="45">
        <f>VLOOKUP($A1648,LNST!$A$3:$R$1635,16,FALSE)</f>
        <v>-0.63386346227533097</v>
      </c>
      <c r="S1648" s="45">
        <f>VLOOKUP($A1648,LNST!$A$3:$R$1635,17,FALSE)</f>
        <v>0.70870529190980536</v>
      </c>
      <c r="T1648" s="45">
        <f>VLOOKUP($A1648,LNG!$A$2:$H$1999,4,FALSE)/(D1648*10^9)</f>
        <v>-2.0794463278658921E-2</v>
      </c>
      <c r="U1648" s="45">
        <f>VLOOKUP($A1648,LNG!$A$2:$H$1999,5,FALSE)/(E1648*10^9)</f>
        <v>0.11136870773295891</v>
      </c>
      <c r="V1648" s="45">
        <f>VLOOKUP($A1648,LNG!$A$2:$H$1999,6,FALSE)/(F1648*10^9)</f>
        <v>0.15760147071031849</v>
      </c>
      <c r="W1648" s="45">
        <f>VLOOKUP($A1648,LNG!$A$2:$H$1999,7,FALSE)/(G1648*10^9)</f>
        <v>8.6939361669164272E-2</v>
      </c>
      <c r="X1648" s="45">
        <f>VLOOKUP($A1648,'LNST năm'!$A$2:$I$2000,8,FALSE)</f>
        <v>0.32028834986700655</v>
      </c>
      <c r="Y1648" s="45">
        <f>VLOOKUP($A1648,'LNST năm'!$A$2:$I$2000,9,FALSE)</f>
        <v>1.3031878864727262</v>
      </c>
      <c r="Z1648" s="46" t="e">
        <f>VLOOKUP($A1648,LNG!$A$2:$H$1999,9,FALSE)</f>
        <v>#REF!</v>
      </c>
      <c r="AA1648" s="162" t="e">
        <f>VLOOKUP($A1648,'GIÁ CP'!$A$2:$D$2000,4,FALSE)/Z1648</f>
        <v>#REF!</v>
      </c>
    </row>
    <row r="1649" spans="1:27" hidden="1">
      <c r="A1649" s="18" t="s">
        <v>670</v>
      </c>
      <c r="B1649" s="18" t="s">
        <v>2384</v>
      </c>
      <c r="C1649" s="154" t="str">
        <f>VLOOKUP(A1649,'GIÁ CP'!$K$2:$M$2000,3,FALSE)</f>
        <v xml:space="preserve">Đào tạo &amp; Việc làm </v>
      </c>
      <c r="D1649" s="43">
        <f>VLOOKUP($A1649,'Doanh thu'!$A$3:$Q$2000,9,FALSE)/1000000000</f>
        <v>41.588814601999999</v>
      </c>
      <c r="E1649" s="43">
        <f>VLOOKUP($A1649,'Doanh thu'!$A$3:$Q$2000,10,FALSE)/1000000000</f>
        <v>78.663021361000006</v>
      </c>
      <c r="F1649" s="43">
        <f>VLOOKUP($A1649,'Doanh thu'!$A$3:$Q$2000,11,FALSE)/1000000000</f>
        <v>31.978684557000001</v>
      </c>
      <c r="G1649" s="43">
        <f>VLOOKUP($A1649,'Doanh thu'!$A$3:$Q$2000,12,FALSE)/1000000000</f>
        <v>155.278875793</v>
      </c>
      <c r="H1649" s="43">
        <f>VLOOKUP($A1649,LNST!$A$3:$Q$1635,9,FALSE)/1000000000</f>
        <v>1.75707977</v>
      </c>
      <c r="I1649" s="43">
        <f>VLOOKUP($A1649,LNST!$A$3:$Q$1635,10,FALSE)/1000000000</f>
        <v>31.422285386999999</v>
      </c>
      <c r="J1649" s="43">
        <f>VLOOKUP($A1649,LNST!$A$3:$Q$1635,11,FALSE)/1000000000</f>
        <v>-2.0961696939999999</v>
      </c>
      <c r="K1649" s="43">
        <f>VLOOKUP($A1649,LNST!$A$3:$Q$1635,12,FALSE)/1000000000</f>
        <v>2.9579785219999999</v>
      </c>
      <c r="L1649" s="45">
        <f>VLOOKUP($A1649,'Doanh thu'!$A$3:$Q$2000,14,FALSE)</f>
        <v>1.4252023370742</v>
      </c>
      <c r="M1649" s="45">
        <f>VLOOKUP($A1649,'Doanh thu'!$A$3:$Q$2000,15,FALSE)</f>
        <v>2.150614371574143</v>
      </c>
      <c r="N1649" s="45">
        <f>VLOOKUP($A1649,'Doanh thu'!$A$3:$Q$2000,16,FALSE)</f>
        <v>5.1049567377410758</v>
      </c>
      <c r="O1649" s="45">
        <f>VLOOKUP($A1649,'Doanh thu'!$A$3:$Q$2000,17,FALSE)</f>
        <v>4.962747086596953</v>
      </c>
      <c r="P1649" s="45">
        <f>VLOOKUP($A1649,LNST!$A$3:$R$1635,14,FALSE)</f>
        <v>1.0619359120854852</v>
      </c>
      <c r="Q1649" s="45">
        <f>VLOOKUP($A1649,LNST!$A$3:$R$1635,15,FALSE)</f>
        <v>27.887614320773725</v>
      </c>
      <c r="R1649" s="45">
        <f>VLOOKUP($A1649,LNST!$A$3:$R$1635,16,FALSE)</f>
        <v>-41.598798008743685</v>
      </c>
      <c r="S1649" s="45">
        <f>VLOOKUP($A1649,LNST!$A$3:$R$1635,17,FALSE)</f>
        <v>10.15994151182343</v>
      </c>
      <c r="T1649" s="45">
        <f>VLOOKUP($A1649,LNG!$A$2:$H$1999,4,FALSE)/(D1649*10^9)</f>
        <v>4.1040562741067377E-2</v>
      </c>
      <c r="U1649" s="45">
        <f>VLOOKUP($A1649,LNG!$A$2:$H$1999,5,FALSE)/(E1649*10^9)</f>
        <v>4.5038091681493503E-2</v>
      </c>
      <c r="V1649" s="45">
        <f>VLOOKUP($A1649,LNG!$A$2:$H$1999,6,FALSE)/(F1649*10^9)</f>
        <v>1.2596903422089689</v>
      </c>
      <c r="W1649" s="45">
        <f>VLOOKUP($A1649,LNG!$A$2:$H$1999,7,FALSE)/(G1649*10^9)</f>
        <v>3.2651400031765039E-3</v>
      </c>
      <c r="X1649" s="45">
        <f>VLOOKUP($A1649,'LNST năm'!$A$2:$I$2000,8,FALSE)</f>
        <v>-1</v>
      </c>
      <c r="Y1649" s="45">
        <f>VLOOKUP($A1649,'LNST năm'!$A$2:$I$2000,9,FALSE)</f>
        <v>-1</v>
      </c>
      <c r="Z1649" s="46" t="e">
        <f>VLOOKUP($A1649,LNG!$A$2:$H$1999,9,FALSE)</f>
        <v>#REF!</v>
      </c>
      <c r="AA1649" s="162" t="e">
        <f>VLOOKUP($A1649,'GIÁ CP'!$A$2:$D$2000,4,FALSE)/Z1649</f>
        <v>#REF!</v>
      </c>
    </row>
    <row r="1650" spans="1:27" hidden="1">
      <c r="A1650" s="18" t="s">
        <v>673</v>
      </c>
      <c r="B1650" s="18" t="s">
        <v>2386</v>
      </c>
      <c r="C1650" s="154" t="str">
        <f>VLOOKUP(A1650,'GIÁ CP'!$K$2:$M$2000,3,FALSE)</f>
        <v xml:space="preserve">Vang &amp; Rượu mạnh </v>
      </c>
      <c r="D1650" s="43">
        <f>VLOOKUP($A1650,'Doanh thu'!$A$3:$Q$2000,9,FALSE)/1000000000</f>
        <v>9.8466079890000007</v>
      </c>
      <c r="E1650" s="43">
        <f>VLOOKUP($A1650,'Doanh thu'!$A$3:$Q$2000,10,FALSE)/1000000000</f>
        <v>10.006240993</v>
      </c>
      <c r="F1650" s="43">
        <f>VLOOKUP($A1650,'Doanh thu'!$A$3:$Q$2000,11,FALSE)/1000000000</f>
        <v>38.487003584999997</v>
      </c>
      <c r="G1650" s="43">
        <f>VLOOKUP($A1650,'Doanh thu'!$A$3:$Q$2000,12,FALSE)/1000000000</f>
        <v>26.757634138</v>
      </c>
      <c r="H1650" s="43">
        <f>VLOOKUP($A1650,LNST!$A$3:$Q$1635,9,FALSE)/1000000000</f>
        <v>-0.62088983200000003</v>
      </c>
      <c r="I1650" s="43">
        <f>VLOOKUP($A1650,LNST!$A$3:$Q$1635,10,FALSE)/1000000000</f>
        <v>1.242772016</v>
      </c>
      <c r="J1650" s="43">
        <f>VLOOKUP($A1650,LNST!$A$3:$Q$1635,11,FALSE)/1000000000</f>
        <v>2.5050178910000001</v>
      </c>
      <c r="K1650" s="43">
        <f>VLOOKUP($A1650,LNST!$A$3:$Q$1635,12,FALSE)/1000000000</f>
        <v>4.7211932819999998</v>
      </c>
      <c r="L1650" s="45">
        <f>VLOOKUP($A1650,'Doanh thu'!$A$3:$Q$2000,14,FALSE)</f>
        <v>0.30565675063052938</v>
      </c>
      <c r="M1650" s="45">
        <f>VLOOKUP($A1650,'Doanh thu'!$A$3:$Q$2000,15,FALSE)</f>
        <v>0.18069335318237395</v>
      </c>
      <c r="N1650" s="45">
        <f>VLOOKUP($A1650,'Doanh thu'!$A$3:$Q$2000,16,FALSE)</f>
        <v>5.4008025372239199E-2</v>
      </c>
      <c r="O1650" s="45">
        <f>VLOOKUP($A1650,'Doanh thu'!$A$3:$Q$2000,17,FALSE)</f>
        <v>0.37650172323653075</v>
      </c>
      <c r="P1650" s="45">
        <f>VLOOKUP($A1650,LNST!$A$3:$R$1635,14,FALSE)</f>
        <v>0.4175974403508918</v>
      </c>
      <c r="Q1650" s="45">
        <f>VLOOKUP($A1650,LNST!$A$3:$R$1635,15,FALSE)</f>
        <v>2.5059268018053782</v>
      </c>
      <c r="R1650" s="45">
        <f>VLOOKUP($A1650,LNST!$A$3:$R$1635,16,FALSE)</f>
        <v>0.75524561899690801</v>
      </c>
      <c r="S1650" s="45">
        <f>VLOOKUP($A1650,LNST!$A$3:$R$1635,17,FALSE)</f>
        <v>3.9148498828786962</v>
      </c>
      <c r="T1650" s="45">
        <f>VLOOKUP($A1650,LNG!$A$2:$H$1999,4,FALSE)/(D1650*10^9)</f>
        <v>6.3350626905920998E-2</v>
      </c>
      <c r="U1650" s="45">
        <f>VLOOKUP($A1650,LNG!$A$2:$H$1999,5,FALSE)/(E1650*10^9)</f>
        <v>0.18427758528801605</v>
      </c>
      <c r="V1650" s="45">
        <f>VLOOKUP($A1650,LNG!$A$2:$H$1999,6,FALSE)/(F1650*10^9)</f>
        <v>3.6231175516700076E-2</v>
      </c>
      <c r="W1650" s="45">
        <f>VLOOKUP($A1650,LNG!$A$2:$H$1999,7,FALSE)/(G1650*10^9)</f>
        <v>0.17777451696465826</v>
      </c>
      <c r="X1650" s="45">
        <f>VLOOKUP($A1650,'LNST năm'!$A$2:$I$2000,8,FALSE)</f>
        <v>1</v>
      </c>
      <c r="Y1650" s="45">
        <f>VLOOKUP($A1650,'LNST năm'!$A$2:$I$2000,9,FALSE)</f>
        <v>0.25992104989487319</v>
      </c>
      <c r="Z1650" s="46" t="e">
        <f>VLOOKUP($A1650,LNG!$A$2:$H$1999,9,FALSE)</f>
        <v>#REF!</v>
      </c>
      <c r="AA1650" s="162" t="e">
        <f>VLOOKUP($A1650,'GIÁ CP'!$A$2:$D$2000,4,FALSE)/Z1650</f>
        <v>#REF!</v>
      </c>
    </row>
    <row r="1651" spans="1:27" hidden="1">
      <c r="A1651" s="18" t="s">
        <v>408</v>
      </c>
      <c r="B1651" s="18" t="s">
        <v>1717</v>
      </c>
      <c r="C1651" s="154" t="str">
        <f>VLOOKUP(A1651,'GIÁ CP'!$K$2:$M$2000,3,FALSE)</f>
        <v xml:space="preserve">Nuôi trồng nông &amp; hải sản </v>
      </c>
      <c r="D1651" s="43">
        <f>VLOOKUP($A1651,'Doanh thu'!$A$3:$Q$2000,9,FALSE)/1000000000</f>
        <v>3820.0958427159999</v>
      </c>
      <c r="E1651" s="43">
        <f>VLOOKUP($A1651,'Doanh thu'!$A$3:$Q$2000,10,FALSE)/1000000000</f>
        <v>4841.2457692420003</v>
      </c>
      <c r="F1651" s="43">
        <f>VLOOKUP($A1651,'Doanh thu'!$A$3:$Q$2000,11,FALSE)/1000000000</f>
        <v>2626.9785062820001</v>
      </c>
      <c r="G1651" s="43">
        <f>VLOOKUP($A1651,'Doanh thu'!$A$3:$Q$2000,12,FALSE)/1000000000</f>
        <v>4124.1778638559999</v>
      </c>
      <c r="H1651" s="43">
        <f>VLOOKUP($A1651,LNST!$A$3:$Q$1635,9,FALSE)/1000000000</f>
        <v>506.97132856000002</v>
      </c>
      <c r="I1651" s="43">
        <f>VLOOKUP($A1651,LNST!$A$3:$Q$1635,10,FALSE)/1000000000</f>
        <v>342.95556917200003</v>
      </c>
      <c r="J1651" s="43">
        <f>VLOOKUP($A1651,LNST!$A$3:$Q$1635,11,FALSE)/1000000000</f>
        <v>148.58063272999999</v>
      </c>
      <c r="K1651" s="43">
        <f>VLOOKUP($A1651,LNST!$A$3:$Q$1635,12,FALSE)/1000000000</f>
        <v>374.03846747300003</v>
      </c>
      <c r="L1651" s="45">
        <f>VLOOKUP($A1651,'Doanh thu'!$A$3:$Q$2000,14,FALSE)</f>
        <v>0.19952672615868847</v>
      </c>
      <c r="M1651" s="45">
        <f>VLOOKUP($A1651,'Doanh thu'!$A$3:$Q$2000,15,FALSE)</f>
        <v>0.37339207548551623</v>
      </c>
      <c r="N1651" s="45">
        <f>VLOOKUP($A1651,'Doanh thu'!$A$3:$Q$2000,16,FALSE)</f>
        <v>-0.27255381449366328</v>
      </c>
      <c r="O1651" s="45">
        <f>VLOOKUP($A1651,'Doanh thu'!$A$3:$Q$2000,17,FALSE)</f>
        <v>0.14263717280466923</v>
      </c>
      <c r="P1651" s="45">
        <f>VLOOKUP($A1651,LNST!$A$3:$R$1635,14,FALSE)</f>
        <v>2.4858906200997368</v>
      </c>
      <c r="Q1651" s="45">
        <f>VLOOKUP($A1651,LNST!$A$3:$R$1635,15,FALSE)</f>
        <v>9.8616385839887771E-2</v>
      </c>
      <c r="R1651" s="45">
        <f>VLOOKUP($A1651,LNST!$A$3:$R$1635,16,FALSE)</f>
        <v>-0.37798630850413156</v>
      </c>
      <c r="S1651" s="45">
        <f>VLOOKUP($A1651,LNST!$A$3:$R$1635,17,FALSE)</f>
        <v>-0.2640811337853069</v>
      </c>
      <c r="T1651" s="45">
        <f>VLOOKUP($A1651,LNG!$A$2:$H$1999,4,FALSE)/(D1651*10^9)</f>
        <v>0.21391788305133178</v>
      </c>
      <c r="U1651" s="45">
        <f>VLOOKUP($A1651,LNG!$A$2:$H$1999,5,FALSE)/(E1651*10^9)</f>
        <v>0.17042383913700404</v>
      </c>
      <c r="V1651" s="45">
        <f>VLOOKUP($A1651,LNG!$A$2:$H$1999,6,FALSE)/(F1651*10^9)</f>
        <v>0.24825714635785889</v>
      </c>
      <c r="W1651" s="45">
        <f>VLOOKUP($A1651,LNG!$A$2:$H$1999,7,FALSE)/(G1651*10^9)</f>
        <v>0.10963408247898673</v>
      </c>
      <c r="X1651" s="45">
        <f>VLOOKUP($A1651,'LNST năm'!$A$2:$I$2000,8,FALSE)</f>
        <v>0.95917283886992888</v>
      </c>
      <c r="Y1651" s="45">
        <f>VLOOKUP($A1651,'LNST năm'!$A$2:$I$2000,9,FALSE)</f>
        <v>5.6196005772035891</v>
      </c>
      <c r="Z1651" s="46" t="e">
        <f>VLOOKUP($A1651,LNG!$A$2:$H$1999,9,FALSE)</f>
        <v>#REF!</v>
      </c>
      <c r="AA1651" s="162" t="e">
        <f>VLOOKUP($A1651,'GIÁ CP'!$A$2:$D$2000,4,FALSE)/Z1651</f>
        <v>#REF!</v>
      </c>
    </row>
    <row r="1652" spans="1:27" hidden="1">
      <c r="A1652" s="18" t="s">
        <v>678</v>
      </c>
      <c r="B1652" s="18" t="s">
        <v>2391</v>
      </c>
      <c r="C1652" s="154" t="str">
        <f>VLOOKUP(A1652,'GIÁ CP'!$K$2:$M$2000,3,FALSE)</f>
        <v xml:space="preserve">Xây dựng </v>
      </c>
      <c r="D1652" s="43">
        <f>VLOOKUP($A1652,'Doanh thu'!$A$3:$Q$2000,9,FALSE)/1000000000</f>
        <v>0</v>
      </c>
      <c r="E1652" s="43">
        <f>VLOOKUP($A1652,'Doanh thu'!$A$3:$Q$2000,10,FALSE)/1000000000</f>
        <v>0</v>
      </c>
      <c r="F1652" s="43">
        <f>VLOOKUP($A1652,'Doanh thu'!$A$3:$Q$2000,11,FALSE)/1000000000</f>
        <v>0</v>
      </c>
      <c r="G1652" s="43">
        <f>VLOOKUP($A1652,'Doanh thu'!$A$3:$Q$2000,12,FALSE)/1000000000</f>
        <v>0</v>
      </c>
      <c r="H1652" s="43">
        <f>VLOOKUP($A1652,LNST!$A$3:$Q$1635,9,FALSE)/1000000000</f>
        <v>0</v>
      </c>
      <c r="I1652" s="43">
        <f>VLOOKUP($A1652,LNST!$A$3:$Q$1635,10,FALSE)/1000000000</f>
        <v>0</v>
      </c>
      <c r="J1652" s="43">
        <f>VLOOKUP($A1652,LNST!$A$3:$Q$1635,11,FALSE)/1000000000</f>
        <v>0</v>
      </c>
      <c r="K1652" s="43">
        <f>VLOOKUP($A1652,LNST!$A$3:$Q$1635,12,FALSE)/1000000000</f>
        <v>0</v>
      </c>
      <c r="L1652" s="45">
        <f>VLOOKUP($A1652,'Doanh thu'!$A$3:$Q$2000,14,FALSE)</f>
        <v>-1</v>
      </c>
      <c r="M1652" s="45">
        <f>VLOOKUP($A1652,'Doanh thu'!$A$3:$Q$2000,15,FALSE)</f>
        <v>-1</v>
      </c>
      <c r="N1652" s="45">
        <f>VLOOKUP($A1652,'Doanh thu'!$A$3:$Q$2000,16,FALSE)</f>
        <v>-1</v>
      </c>
      <c r="O1652" s="45">
        <f>VLOOKUP($A1652,'Doanh thu'!$A$3:$Q$2000,17,FALSE)</f>
        <v>-1</v>
      </c>
      <c r="P1652" s="45">
        <f>VLOOKUP($A1652,LNST!$A$3:$R$1635,14,FALSE)</f>
        <v>1</v>
      </c>
      <c r="Q1652" s="45">
        <f>VLOOKUP($A1652,LNST!$A$3:$R$1635,15,FALSE)</f>
        <v>1</v>
      </c>
      <c r="R1652" s="45">
        <f>VLOOKUP($A1652,LNST!$A$3:$R$1635,16,FALSE)</f>
        <v>1</v>
      </c>
      <c r="S1652" s="45">
        <f>VLOOKUP($A1652,LNST!$A$3:$R$1635,17,FALSE)</f>
        <v>1</v>
      </c>
      <c r="T1652" s="45" t="e">
        <f>VLOOKUP($A1652,LNG!$A$2:$H$1999,4,FALSE)/(D1652*10^9)</f>
        <v>#DIV/0!</v>
      </c>
      <c r="U1652" s="45" t="e">
        <f>VLOOKUP($A1652,LNG!$A$2:$H$1999,5,FALSE)/(E1652*10^9)</f>
        <v>#DIV/0!</v>
      </c>
      <c r="V1652" s="45" t="e">
        <f>VLOOKUP($A1652,LNG!$A$2:$H$1999,6,FALSE)/(F1652*10^9)</f>
        <v>#DIV/0!</v>
      </c>
      <c r="W1652" s="45" t="e">
        <f>VLOOKUP($A1652,LNG!$A$2:$H$1999,7,FALSE)/(G1652*10^9)</f>
        <v>#DIV/0!</v>
      </c>
      <c r="X1652" s="45">
        <f>VLOOKUP($A1652,'LNST năm'!$A$2:$I$2000,8,FALSE)</f>
        <v>1</v>
      </c>
      <c r="Y1652" s="45">
        <f>VLOOKUP($A1652,'LNST năm'!$A$2:$I$2000,9,FALSE)</f>
        <v>0.25992104989487319</v>
      </c>
      <c r="Z1652" s="46" t="e">
        <f>VLOOKUP($A1652,LNG!$A$2:$H$1999,9,FALSE)</f>
        <v>#REF!</v>
      </c>
      <c r="AA1652" s="162" t="e">
        <f>VLOOKUP($A1652,'GIÁ CP'!$A$2:$D$2000,4,FALSE)/Z1652</f>
        <v>#REF!</v>
      </c>
    </row>
    <row r="1653" spans="1:27">
      <c r="A1653" s="18" t="s">
        <v>663</v>
      </c>
      <c r="B1653" s="18" t="s">
        <v>2379</v>
      </c>
      <c r="C1653" s="154" t="str">
        <f>VLOOKUP(A1653,'GIÁ CP'!$K$2:$M$2000,3,FALSE)</f>
        <v xml:space="preserve">Tư Vấn, Định giá, Môi giới Bất động sản </v>
      </c>
      <c r="D1653" s="43">
        <f>VLOOKUP($A1653,'Doanh thu'!$A$3:$Q$2000,9,FALSE)/1000000000</f>
        <v>307.55756972500001</v>
      </c>
      <c r="E1653" s="43">
        <f>VLOOKUP($A1653,'Doanh thu'!$A$3:$Q$2000,10,FALSE)/1000000000</f>
        <v>121.466632645</v>
      </c>
      <c r="F1653" s="43">
        <f>VLOOKUP($A1653,'Doanh thu'!$A$3:$Q$2000,11,FALSE)/1000000000</f>
        <v>71.785809956999998</v>
      </c>
      <c r="G1653" s="43">
        <f>VLOOKUP($A1653,'Doanh thu'!$A$3:$Q$2000,12,FALSE)/1000000000</f>
        <v>106.283785659</v>
      </c>
      <c r="H1653" s="43">
        <f>VLOOKUP($A1653,LNST!$A$3:$Q$1635,9,FALSE)/1000000000</f>
        <v>72.759011580000006</v>
      </c>
      <c r="I1653" s="43">
        <f>VLOOKUP($A1653,LNST!$A$3:$Q$1635,10,FALSE)/1000000000</f>
        <v>9.4244783850000005</v>
      </c>
      <c r="J1653" s="43">
        <f>VLOOKUP($A1653,LNST!$A$3:$Q$1635,11,FALSE)/1000000000</f>
        <v>11.056337085999999</v>
      </c>
      <c r="K1653" s="43">
        <f>VLOOKUP($A1653,LNST!$A$3:$Q$1635,12,FALSE)/1000000000</f>
        <v>19.301989031000002</v>
      </c>
      <c r="L1653" s="45">
        <f>VLOOKUP($A1653,'Doanh thu'!$A$3:$Q$2000,14,FALSE)</f>
        <v>6.4062909890776898E-2</v>
      </c>
      <c r="M1653" s="45">
        <f>VLOOKUP($A1653,'Doanh thu'!$A$3:$Q$2000,15,FALSE)</f>
        <v>0.48902322721030383</v>
      </c>
      <c r="N1653" s="45">
        <f>VLOOKUP($A1653,'Doanh thu'!$A$3:$Q$2000,16,FALSE)</f>
        <v>-0.54394638867831258</v>
      </c>
      <c r="O1653" s="45">
        <f>VLOOKUP($A1653,'Doanh thu'!$A$3:$Q$2000,17,FALSE)</f>
        <v>-5.456820923472913E-3</v>
      </c>
      <c r="P1653" s="45">
        <f>VLOOKUP($A1653,LNST!$A$3:$R$1635,14,FALSE)</f>
        <v>0.97710584441774018</v>
      </c>
      <c r="Q1653" s="45">
        <f>VLOOKUP($A1653,LNST!$A$3:$R$1635,15,FALSE)</f>
        <v>0.50377282868274931</v>
      </c>
      <c r="R1653" s="45">
        <f>VLOOKUP($A1653,LNST!$A$3:$R$1635,16,FALSE)</f>
        <v>-0.16752832229680534</v>
      </c>
      <c r="S1653" s="45">
        <f>VLOOKUP($A1653,LNST!$A$3:$R$1635,17,FALSE)</f>
        <v>1.9581411065358536</v>
      </c>
      <c r="T1653" s="45">
        <f>VLOOKUP($A1653,LNG!$A$2:$H$1999,4,FALSE)/(D1653*10^9)</f>
        <v>6.079308991392441E-2</v>
      </c>
      <c r="U1653" s="45">
        <f>VLOOKUP($A1653,LNG!$A$2:$H$1999,5,FALSE)/(E1653*10^9)</f>
        <v>0.95164923700351089</v>
      </c>
      <c r="V1653" s="45">
        <f>VLOOKUP($A1653,LNG!$A$2:$H$1999,6,FALSE)/(F1653*10^9)</f>
        <v>0.38356019551068782</v>
      </c>
      <c r="W1653" s="45">
        <f>VLOOKUP($A1653,LNG!$A$2:$H$1999,7,FALSE)/(G1653*10^9)</f>
        <v>0.2773224298066212</v>
      </c>
      <c r="X1653" s="45">
        <f>VLOOKUP($A1653,'LNST năm'!$A$2:$I$2000,8,FALSE)</f>
        <v>0.67860033513950435</v>
      </c>
      <c r="Y1653" s="45">
        <f>VLOOKUP($A1653,'LNST năm'!$A$2:$I$2000,9,FALSE)</f>
        <v>0.14402981884906807</v>
      </c>
      <c r="Z1653" s="46" t="e">
        <f>VLOOKUP($A1653,LNG!$A$2:$H$1999,9,FALSE)</f>
        <v>#REF!</v>
      </c>
      <c r="AA1653" s="162" t="e">
        <f>VLOOKUP($A1653,'GIÁ CP'!$A$2:$D$2000,4,FALSE)/Z1653</f>
        <v>#REF!</v>
      </c>
    </row>
    <row r="1654" spans="1:27" hidden="1">
      <c r="A1654" s="18" t="s">
        <v>53</v>
      </c>
      <c r="B1654" s="18" t="s">
        <v>1702</v>
      </c>
      <c r="C1654" s="154" t="str">
        <f>VLOOKUP(A1654,'GIÁ CP'!$K$2:$M$2000,3,FALSE)</f>
        <v xml:space="preserve">Phân phối hàng chuyên dụng </v>
      </c>
      <c r="D1654" s="43">
        <f>VLOOKUP($A1654,'Doanh thu'!$A$3:$Q$2000,9,FALSE)/1000000000</f>
        <v>864.97791793500005</v>
      </c>
      <c r="E1654" s="43">
        <f>VLOOKUP($A1654,'Doanh thu'!$A$3:$Q$2000,10,FALSE)/1000000000</f>
        <v>926.18138181899997</v>
      </c>
      <c r="F1654" s="43">
        <f>VLOOKUP($A1654,'Doanh thu'!$A$3:$Q$2000,11,FALSE)/1000000000</f>
        <v>956.23791437199998</v>
      </c>
      <c r="G1654" s="43">
        <f>VLOOKUP($A1654,'Doanh thu'!$A$3:$Q$2000,12,FALSE)/1000000000</f>
        <v>1022.65521696</v>
      </c>
      <c r="H1654" s="43">
        <f>VLOOKUP($A1654,LNST!$A$3:$Q$1635,9,FALSE)/1000000000</f>
        <v>3.43352711</v>
      </c>
      <c r="I1654" s="43">
        <f>VLOOKUP($A1654,LNST!$A$3:$Q$1635,10,FALSE)/1000000000</f>
        <v>5.9906638729999999</v>
      </c>
      <c r="J1654" s="43">
        <f>VLOOKUP($A1654,LNST!$A$3:$Q$1635,11,FALSE)/1000000000</f>
        <v>16.964012955000001</v>
      </c>
      <c r="K1654" s="43">
        <f>VLOOKUP($A1654,LNST!$A$3:$Q$1635,12,FALSE)/1000000000</f>
        <v>4.4369174679999999</v>
      </c>
      <c r="L1654" s="45">
        <f>VLOOKUP($A1654,'Doanh thu'!$A$3:$Q$2000,14,FALSE)</f>
        <v>-0.20047805971339847</v>
      </c>
      <c r="M1654" s="45">
        <f>VLOOKUP($A1654,'Doanh thu'!$A$3:$Q$2000,15,FALSE)</f>
        <v>-5.5845358825611265E-2</v>
      </c>
      <c r="N1654" s="45">
        <f>VLOOKUP($A1654,'Doanh thu'!$A$3:$Q$2000,16,FALSE)</f>
        <v>-2.9319423883851364E-3</v>
      </c>
      <c r="O1654" s="45">
        <f>VLOOKUP($A1654,'Doanh thu'!$A$3:$Q$2000,17,FALSE)</f>
        <v>0.12993530447676963</v>
      </c>
      <c r="P1654" s="45">
        <f>VLOOKUP($A1654,LNST!$A$3:$R$1635,14,FALSE)</f>
        <v>-0.28804473421701571</v>
      </c>
      <c r="Q1654" s="45">
        <f>VLOOKUP($A1654,LNST!$A$3:$R$1635,15,FALSE)</f>
        <v>-0.10946893603076928</v>
      </c>
      <c r="R1654" s="45">
        <f>VLOOKUP($A1654,LNST!$A$3:$R$1635,16,FALSE)</f>
        <v>0.46509664643379389</v>
      </c>
      <c r="S1654" s="45">
        <f>VLOOKUP($A1654,LNST!$A$3:$R$1635,17,FALSE)</f>
        <v>0.72077945828111156</v>
      </c>
      <c r="T1654" s="45">
        <f>VLOOKUP($A1654,LNG!$A$2:$H$1999,4,FALSE)/(D1654*10^9)</f>
        <v>5.5543066020340072E-2</v>
      </c>
      <c r="U1654" s="45">
        <f>VLOOKUP($A1654,LNG!$A$2:$H$1999,5,FALSE)/(E1654*10^9)</f>
        <v>4.9618967965802875E-2</v>
      </c>
      <c r="V1654" s="45">
        <f>VLOOKUP($A1654,LNG!$A$2:$H$1999,6,FALSE)/(F1654*10^9)</f>
        <v>5.2710489120379823E-2</v>
      </c>
      <c r="W1654" s="45">
        <f>VLOOKUP($A1654,LNG!$A$2:$H$1999,7,FALSE)/(G1654*10^9)</f>
        <v>4.5117880726368714E-2</v>
      </c>
      <c r="X1654" s="45">
        <f>VLOOKUP($A1654,'LNST năm'!$A$2:$I$2000,8,FALSE)</f>
        <v>2.2123489886761782E-2</v>
      </c>
      <c r="Y1654" s="45">
        <f>VLOOKUP($A1654,'LNST năm'!$A$2:$I$2000,9,FALSE)</f>
        <v>1.7800802105685487</v>
      </c>
      <c r="Z1654" s="46" t="e">
        <f>VLOOKUP($A1654,LNG!$A$2:$H$1999,9,FALSE)</f>
        <v>#REF!</v>
      </c>
      <c r="AA1654" s="162" t="e">
        <f>VLOOKUP($A1654,'GIÁ CP'!$A$2:$D$2000,4,FALSE)/Z1654</f>
        <v>#REF!</v>
      </c>
    </row>
    <row r="1655" spans="1:27" hidden="1">
      <c r="A1655" s="18" t="s">
        <v>226</v>
      </c>
      <c r="B1655" s="18" t="s">
        <v>1909</v>
      </c>
      <c r="C1655" s="154" t="str">
        <f>VLOOKUP(A1655,'GIÁ CP'!$K$2:$M$2000,3,FALSE)</f>
        <v xml:space="preserve">Xây dựng </v>
      </c>
      <c r="D1655" s="43">
        <f>VLOOKUP($A1655,'Doanh thu'!$A$3:$Q$2000,9,FALSE)/1000000000</f>
        <v>1.4999999999999999E-2</v>
      </c>
      <c r="E1655" s="43">
        <f>VLOOKUP($A1655,'Doanh thu'!$A$3:$Q$2000,10,FALSE)/1000000000</f>
        <v>1.4999999999999999E-2</v>
      </c>
      <c r="F1655" s="43">
        <f>VLOOKUP($A1655,'Doanh thu'!$A$3:$Q$2000,11,FALSE)/1000000000</f>
        <v>1.4999999999999999E-2</v>
      </c>
      <c r="G1655" s="43">
        <f>VLOOKUP($A1655,'Doanh thu'!$A$3:$Q$2000,12,FALSE)/1000000000</f>
        <v>1.4999999999999999E-2</v>
      </c>
      <c r="H1655" s="43">
        <f>VLOOKUP($A1655,LNST!$A$3:$Q$1635,9,FALSE)/1000000000</f>
        <v>7.2278358340000004</v>
      </c>
      <c r="I1655" s="43">
        <f>VLOOKUP($A1655,LNST!$A$3:$Q$1635,10,FALSE)/1000000000</f>
        <v>32.807261177000001</v>
      </c>
      <c r="J1655" s="43">
        <f>VLOOKUP($A1655,LNST!$A$3:$Q$1635,11,FALSE)/1000000000</f>
        <v>4.5048032769999997</v>
      </c>
      <c r="K1655" s="43">
        <f>VLOOKUP($A1655,LNST!$A$3:$Q$1635,12,FALSE)/1000000000</f>
        <v>4.37928227</v>
      </c>
      <c r="L1655" s="45">
        <f>VLOOKUP($A1655,'Doanh thu'!$A$3:$Q$2000,14,FALSE)</f>
        <v>2.7664433500555048</v>
      </c>
      <c r="M1655" s="45">
        <f>VLOOKUP($A1655,'Doanh thu'!$A$3:$Q$2000,15,FALSE)</f>
        <v>0</v>
      </c>
      <c r="N1655" s="45">
        <f>VLOOKUP($A1655,'Doanh thu'!$A$3:$Q$2000,16,FALSE)</f>
        <v>0</v>
      </c>
      <c r="O1655" s="45">
        <f>VLOOKUP($A1655,'Doanh thu'!$A$3:$Q$2000,17,FALSE)</f>
        <v>0</v>
      </c>
      <c r="P1655" s="45">
        <f>VLOOKUP($A1655,LNST!$A$3:$R$1635,14,FALSE)</f>
        <v>-0.21386664806100109</v>
      </c>
      <c r="Q1655" s="45">
        <f>VLOOKUP($A1655,LNST!$A$3:$R$1635,15,FALSE)</f>
        <v>5.0184404786503425</v>
      </c>
      <c r="R1655" s="45">
        <f>VLOOKUP($A1655,LNST!$A$3:$R$1635,16,FALSE)</f>
        <v>0.45697237859847212</v>
      </c>
      <c r="S1655" s="45">
        <f>VLOOKUP($A1655,LNST!$A$3:$R$1635,17,FALSE)</f>
        <v>1.477340225345582E-2</v>
      </c>
      <c r="T1655" s="45">
        <f>VLOOKUP($A1655,LNG!$A$2:$H$1999,4,FALSE)/(D1655*10^9)</f>
        <v>1</v>
      </c>
      <c r="U1655" s="45">
        <f>VLOOKUP($A1655,LNG!$A$2:$H$1999,5,FALSE)/(E1655*10^9)</f>
        <v>1</v>
      </c>
      <c r="V1655" s="45">
        <f>VLOOKUP($A1655,LNG!$A$2:$H$1999,6,FALSE)/(F1655*10^9)</f>
        <v>1</v>
      </c>
      <c r="W1655" s="45">
        <f>VLOOKUP($A1655,LNG!$A$2:$H$1999,7,FALSE)/(G1655*10^9)</f>
        <v>1</v>
      </c>
      <c r="X1655" s="45">
        <f>VLOOKUP($A1655,'LNST năm'!$A$2:$I$2000,8,FALSE)</f>
        <v>1.5587529558255651</v>
      </c>
      <c r="Y1655" s="45">
        <f>VLOOKUP($A1655,'LNST năm'!$A$2:$I$2000,9,FALSE)</f>
        <v>0.42964419644399965</v>
      </c>
      <c r="Z1655" s="46" t="e">
        <f>VLOOKUP($A1655,LNG!$A$2:$H$1999,9,FALSE)</f>
        <v>#REF!</v>
      </c>
      <c r="AA1655" s="162" t="e">
        <f>VLOOKUP($A1655,'GIÁ CP'!$A$2:$D$2000,4,FALSE)/Z1655</f>
        <v>#REF!</v>
      </c>
    </row>
    <row r="1656" spans="1:27" hidden="1">
      <c r="A1656" s="18" t="s">
        <v>802</v>
      </c>
      <c r="B1656" s="18" t="s">
        <v>1670</v>
      </c>
      <c r="C1656" s="154" t="str">
        <f>VLOOKUP(A1656,'GIÁ CP'!$K$2:$M$2000,3,FALSE)</f>
        <v xml:space="preserve">Bất động sản </v>
      </c>
      <c r="D1656" s="43">
        <f>VLOOKUP($A1656,'Doanh thu'!$A$3:$Q$2000,9,FALSE)/1000000000</f>
        <v>2903.5968790269999</v>
      </c>
      <c r="E1656" s="43">
        <f>VLOOKUP($A1656,'Doanh thu'!$A$3:$Q$2000,10,FALSE)/1000000000</f>
        <v>828.38430104199995</v>
      </c>
      <c r="F1656" s="43">
        <f>VLOOKUP($A1656,'Doanh thu'!$A$3:$Q$2000,11,FALSE)/1000000000</f>
        <v>1376.454513805</v>
      </c>
      <c r="G1656" s="43">
        <f>VLOOKUP($A1656,'Doanh thu'!$A$3:$Q$2000,12,FALSE)/1000000000</f>
        <v>1104.9604665530001</v>
      </c>
      <c r="H1656" s="43">
        <f>VLOOKUP($A1656,LNST!$A$3:$Q$1635,9,FALSE)/1000000000</f>
        <v>1475.63744034</v>
      </c>
      <c r="I1656" s="43">
        <f>VLOOKUP($A1656,LNST!$A$3:$Q$1635,10,FALSE)/1000000000</f>
        <v>415.68344930000001</v>
      </c>
      <c r="J1656" s="43">
        <f>VLOOKUP($A1656,LNST!$A$3:$Q$1635,11,FALSE)/1000000000</f>
        <v>1238.878137592</v>
      </c>
      <c r="K1656" s="43">
        <f>VLOOKUP($A1656,LNST!$A$3:$Q$1635,12,FALSE)/1000000000</f>
        <v>279.56282816100003</v>
      </c>
      <c r="L1656" s="45">
        <f>VLOOKUP($A1656,'Doanh thu'!$A$3:$Q$2000,14,FALSE)</f>
        <v>1.5117223818895105</v>
      </c>
      <c r="M1656" s="45">
        <f>VLOOKUP($A1656,'Doanh thu'!$A$3:$Q$2000,15,FALSE)</f>
        <v>-0.32520688287948596</v>
      </c>
      <c r="N1656" s="45">
        <f>VLOOKUP($A1656,'Doanh thu'!$A$3:$Q$2000,16,FALSE)</f>
        <v>-0.32658801652534469</v>
      </c>
      <c r="O1656" s="45">
        <f>VLOOKUP($A1656,'Doanh thu'!$A$3:$Q$2000,17,FALSE)</f>
        <v>-0.40029780649116664</v>
      </c>
      <c r="P1656" s="45">
        <f>VLOOKUP($A1656,LNST!$A$3:$R$1635,14,FALSE)</f>
        <v>4.3982249018771125</v>
      </c>
      <c r="Q1656" s="45">
        <f>VLOOKUP($A1656,LNST!$A$3:$R$1635,15,FALSE)</f>
        <v>0.20699625648609868</v>
      </c>
      <c r="R1656" s="45">
        <f>VLOOKUP($A1656,LNST!$A$3:$R$1635,16,FALSE)</f>
        <v>-0.14632192648816425</v>
      </c>
      <c r="S1656" s="45">
        <f>VLOOKUP($A1656,LNST!$A$3:$R$1635,17,FALSE)</f>
        <v>-0.21967735874174624</v>
      </c>
      <c r="T1656" s="45">
        <f>VLOOKUP($A1656,LNG!$A$2:$H$1999,4,FALSE)/(D1656*10^9)</f>
        <v>0.24250975442223302</v>
      </c>
      <c r="U1656" s="45">
        <f>VLOOKUP($A1656,LNG!$A$2:$H$1999,5,FALSE)/(E1656*10^9)</f>
        <v>2.3033168297032476</v>
      </c>
      <c r="V1656" s="45">
        <f>VLOOKUP($A1656,LNG!$A$2:$H$1999,6,FALSE)/(F1656*10^9)</f>
        <v>0.37044964760908744</v>
      </c>
      <c r="W1656" s="45">
        <f>VLOOKUP($A1656,LNG!$A$2:$H$1999,7,FALSE)/(G1656*10^9)</f>
        <v>0.9412494475657458</v>
      </c>
      <c r="X1656" s="45">
        <f>VLOOKUP($A1656,'LNST năm'!$A$2:$I$2000,8,FALSE)</f>
        <v>0.59502482771468879</v>
      </c>
      <c r="Y1656" s="45">
        <f>VLOOKUP($A1656,'LNST năm'!$A$2:$I$2000,9,FALSE)</f>
        <v>0.27074103826680584</v>
      </c>
      <c r="Z1656" s="46" t="e">
        <f>VLOOKUP($A1656,LNG!$A$2:$H$1999,9,FALSE)</f>
        <v>#REF!</v>
      </c>
      <c r="AA1656" s="162" t="e">
        <f>VLOOKUP($A1656,'GIÁ CP'!$A$2:$D$2000,4,FALSE)/Z1656</f>
        <v>#REF!</v>
      </c>
    </row>
    <row r="1657" spans="1:27" hidden="1">
      <c r="A1657" s="18" t="s">
        <v>568</v>
      </c>
      <c r="B1657" s="18" t="s">
        <v>2288</v>
      </c>
      <c r="C1657" s="154" t="str">
        <f>VLOOKUP(A1657,'GIÁ CP'!$K$2:$M$2000,3,FALSE)</f>
        <v xml:space="preserve">Bất động sản </v>
      </c>
      <c r="D1657" s="43">
        <f>VLOOKUP($A1657,'Doanh thu'!$A$3:$Q$2000,9,FALSE)/1000000000</f>
        <v>7.6836364000000004E-2</v>
      </c>
      <c r="E1657" s="43">
        <f>VLOOKUP($A1657,'Doanh thu'!$A$3:$Q$2000,10,FALSE)/1000000000</f>
        <v>0.14501818299999999</v>
      </c>
      <c r="F1657" s="43">
        <f>VLOOKUP($A1657,'Doanh thu'!$A$3:$Q$2000,11,FALSE)/1000000000</f>
        <v>2.054395747</v>
      </c>
      <c r="G1657" s="43">
        <f>VLOOKUP($A1657,'Doanh thu'!$A$3:$Q$2000,12,FALSE)/1000000000</f>
        <v>2.56357152</v>
      </c>
      <c r="H1657" s="43">
        <f>VLOOKUP($A1657,LNST!$A$3:$Q$1635,9,FALSE)/1000000000</f>
        <v>-1.291988854</v>
      </c>
      <c r="I1657" s="43">
        <f>VLOOKUP($A1657,LNST!$A$3:$Q$1635,10,FALSE)/1000000000</f>
        <v>0.63879214900000003</v>
      </c>
      <c r="J1657" s="43">
        <f>VLOOKUP($A1657,LNST!$A$3:$Q$1635,11,FALSE)/1000000000</f>
        <v>-0.21700798600000001</v>
      </c>
      <c r="K1657" s="43">
        <f>VLOOKUP($A1657,LNST!$A$3:$Q$1635,12,FALSE)/1000000000</f>
        <v>1.2525975970000001</v>
      </c>
      <c r="L1657" s="45">
        <f>VLOOKUP($A1657,'Doanh thu'!$A$3:$Q$2000,14,FALSE)</f>
        <v>-0.58509260494682547</v>
      </c>
      <c r="M1657" s="45">
        <f>VLOOKUP($A1657,'Doanh thu'!$A$3:$Q$2000,15,FALSE)</f>
        <v>1.6621446294368303</v>
      </c>
      <c r="N1657" s="45">
        <f>VLOOKUP($A1657,'Doanh thu'!$A$3:$Q$2000,16,FALSE)</f>
        <v>97.53217011990408</v>
      </c>
      <c r="O1657" s="45">
        <f>VLOOKUP($A1657,'Doanh thu'!$A$3:$Q$2000,17,FALSE)</f>
        <v>193.20996363636363</v>
      </c>
      <c r="P1657" s="45">
        <f>VLOOKUP($A1657,LNST!$A$3:$R$1635,14,FALSE)</f>
        <v>-3.1526972353182865</v>
      </c>
      <c r="Q1657" s="45">
        <f>VLOOKUP($A1657,LNST!$A$3:$R$1635,15,FALSE)</f>
        <v>1.3606246869313863</v>
      </c>
      <c r="R1657" s="45">
        <f>VLOOKUP($A1657,LNST!$A$3:$R$1635,16,FALSE)</f>
        <v>0.98416244207626091</v>
      </c>
      <c r="S1657" s="45">
        <f>VLOOKUP($A1657,LNST!$A$3:$R$1635,17,FALSE)</f>
        <v>1.817498831265181</v>
      </c>
      <c r="T1657" s="45">
        <f>VLOOKUP($A1657,LNG!$A$2:$H$1999,4,FALSE)/(D1657*10^9)</f>
        <v>0.17179365749269448</v>
      </c>
      <c r="U1657" s="45">
        <f>VLOOKUP($A1657,LNG!$A$2:$H$1999,5,FALSE)/(E1657*10^9)</f>
        <v>1.3976281857013752E-2</v>
      </c>
      <c r="V1657" s="45">
        <f>VLOOKUP($A1657,LNG!$A$2:$H$1999,6,FALSE)/(F1657*10^9)</f>
        <v>-3.8613987161841605E-2</v>
      </c>
      <c r="W1657" s="45">
        <f>VLOOKUP($A1657,LNG!$A$2:$H$1999,7,FALSE)/(G1657*10^9)</f>
        <v>3.6093018774057843E-2</v>
      </c>
      <c r="X1657" s="45">
        <f>VLOOKUP($A1657,'LNST năm'!$A$2:$I$2000,8,FALSE)</f>
        <v>0.89523425693417591</v>
      </c>
      <c r="Y1657" s="45">
        <f>VLOOKUP($A1657,'LNST năm'!$A$2:$I$2000,9,FALSE)</f>
        <v>-4.1353327255707564</v>
      </c>
      <c r="Z1657" s="46" t="e">
        <f>VLOOKUP($A1657,LNG!$A$2:$H$1999,9,FALSE)</f>
        <v>#REF!</v>
      </c>
      <c r="AA1657" s="162" t="e">
        <f>VLOOKUP($A1657,'GIÁ CP'!$A$2:$D$2000,4,FALSE)/Z1657</f>
        <v>#REF!</v>
      </c>
    </row>
    <row r="1658" spans="1:27" hidden="1">
      <c r="A1658" s="18" t="s">
        <v>736</v>
      </c>
      <c r="B1658" s="18" t="s">
        <v>2117</v>
      </c>
      <c r="C1658" s="154" t="str">
        <f>VLOOKUP(A1658,'GIÁ CP'!$K$2:$M$2000,3,FALSE)</f>
        <v xml:space="preserve">Phân phối xăng dầu &amp; khí đốt </v>
      </c>
      <c r="D1658" s="43">
        <f>VLOOKUP($A1658,'Doanh thu'!$A$3:$Q$2000,9,FALSE)/1000000000</f>
        <v>22.369268859000002</v>
      </c>
      <c r="E1658" s="43">
        <f>VLOOKUP($A1658,'Doanh thu'!$A$3:$Q$2000,10,FALSE)/1000000000</f>
        <v>7.7215452830000002</v>
      </c>
      <c r="F1658" s="43">
        <f>VLOOKUP($A1658,'Doanh thu'!$A$3:$Q$2000,11,FALSE)/1000000000</f>
        <v>0</v>
      </c>
      <c r="G1658" s="43">
        <f>VLOOKUP($A1658,'Doanh thu'!$A$3:$Q$2000,12,FALSE)/1000000000</f>
        <v>0</v>
      </c>
      <c r="H1658" s="43">
        <f>VLOOKUP($A1658,LNST!$A$3:$Q$1635,9,FALSE)/1000000000</f>
        <v>-141.692506159</v>
      </c>
      <c r="I1658" s="43">
        <f>VLOOKUP($A1658,LNST!$A$3:$Q$1635,10,FALSE)/1000000000</f>
        <v>-46.100487641999997</v>
      </c>
      <c r="J1658" s="43">
        <f>VLOOKUP($A1658,LNST!$A$3:$Q$1635,11,FALSE)/1000000000</f>
        <v>-153.99927333900001</v>
      </c>
      <c r="K1658" s="43">
        <f>VLOOKUP($A1658,LNST!$A$3:$Q$1635,12,FALSE)/1000000000</f>
        <v>-86.987445043999998</v>
      </c>
      <c r="L1658" s="45">
        <f>VLOOKUP($A1658,'Doanh thu'!$A$3:$Q$2000,14,FALSE)</f>
        <v>-0.64452312806145351</v>
      </c>
      <c r="M1658" s="45">
        <f>VLOOKUP($A1658,'Doanh thu'!$A$3:$Q$2000,15,FALSE)</f>
        <v>-0.78829676783188918</v>
      </c>
      <c r="N1658" s="45">
        <f>VLOOKUP($A1658,'Doanh thu'!$A$3:$Q$2000,16,FALSE)</f>
        <v>-1</v>
      </c>
      <c r="O1658" s="45">
        <f>VLOOKUP($A1658,'Doanh thu'!$A$3:$Q$2000,17,FALSE)</f>
        <v>-1</v>
      </c>
      <c r="P1658" s="45">
        <f>VLOOKUP($A1658,LNST!$A$3:$R$1635,14,FALSE)</f>
        <v>-33.819453825692001</v>
      </c>
      <c r="Q1658" s="45">
        <f>VLOOKUP($A1658,LNST!$A$3:$R$1635,15,FALSE)</f>
        <v>-8.8188014890044037</v>
      </c>
      <c r="R1658" s="45">
        <f>VLOOKUP($A1658,LNST!$A$3:$R$1635,16,FALSE)</f>
        <v>-19.213133771695208</v>
      </c>
      <c r="S1658" s="45">
        <f>VLOOKUP($A1658,LNST!$A$3:$R$1635,17,FALSE)</f>
        <v>-2.3673589416556364</v>
      </c>
      <c r="T1658" s="45">
        <f>VLOOKUP($A1658,LNG!$A$2:$H$1999,4,FALSE)/(D1658*10^9)</f>
        <v>5.6749534193615551E-2</v>
      </c>
      <c r="U1658" s="45">
        <f>VLOOKUP($A1658,LNG!$A$2:$H$1999,5,FALSE)/(E1658*10^9)</f>
        <v>-3.3202090731040008</v>
      </c>
      <c r="V1658" s="45" t="e">
        <f>VLOOKUP($A1658,LNG!$A$2:$H$1999,6,FALSE)/(F1658*10^9)</f>
        <v>#DIV/0!</v>
      </c>
      <c r="W1658" s="45" t="e">
        <f>VLOOKUP($A1658,LNG!$A$2:$H$1999,7,FALSE)/(G1658*10^9)</f>
        <v>#DIV/0!</v>
      </c>
      <c r="X1658" s="45">
        <f>VLOOKUP($A1658,'LNST năm'!$A$2:$I$2000,8,FALSE)</f>
        <v>1</v>
      </c>
      <c r="Y1658" s="45">
        <f>VLOOKUP($A1658,'LNST năm'!$A$2:$I$2000,9,FALSE)</f>
        <v>-1</v>
      </c>
      <c r="Z1658" s="46" t="e">
        <f>VLOOKUP($A1658,LNG!$A$2:$H$1999,9,FALSE)</f>
        <v>#REF!</v>
      </c>
      <c r="AA1658" s="162" t="e">
        <f>VLOOKUP($A1658,'GIÁ CP'!$A$2:$D$2000,4,FALSE)/Z1658</f>
        <v>#REF!</v>
      </c>
    </row>
    <row r="1659" spans="1:27" hidden="1">
      <c r="A1659" s="18" t="s">
        <v>334</v>
      </c>
      <c r="B1659" s="18" t="s">
        <v>2034</v>
      </c>
      <c r="C1659" s="154" t="str">
        <f>VLOOKUP(A1659,'GIÁ CP'!$K$2:$M$2000,3,FALSE)</f>
        <v xml:space="preserve">Dược phẩm </v>
      </c>
      <c r="D1659" s="43">
        <f>VLOOKUP($A1659,'Doanh thu'!$A$3:$Q$2000,9,FALSE)/1000000000</f>
        <v>295.49393780600002</v>
      </c>
      <c r="E1659" s="43">
        <f>VLOOKUP($A1659,'Doanh thu'!$A$3:$Q$2000,10,FALSE)/1000000000</f>
        <v>0</v>
      </c>
      <c r="F1659" s="43">
        <f>VLOOKUP($A1659,'Doanh thu'!$A$3:$Q$2000,11,FALSE)/1000000000</f>
        <v>0</v>
      </c>
      <c r="G1659" s="43">
        <f>VLOOKUP($A1659,'Doanh thu'!$A$3:$Q$2000,12,FALSE)/1000000000</f>
        <v>0</v>
      </c>
      <c r="H1659" s="43">
        <f>VLOOKUP($A1659,LNST!$A$3:$Q$1635,9,FALSE)/1000000000</f>
        <v>5.1677066219999999</v>
      </c>
      <c r="I1659" s="43">
        <f>VLOOKUP($A1659,LNST!$A$3:$Q$1635,10,FALSE)/1000000000</f>
        <v>0</v>
      </c>
      <c r="J1659" s="43">
        <f>VLOOKUP($A1659,LNST!$A$3:$Q$1635,11,FALSE)/1000000000</f>
        <v>0</v>
      </c>
      <c r="K1659" s="43">
        <f>VLOOKUP($A1659,LNST!$A$3:$Q$1635,12,FALSE)/1000000000</f>
        <v>0</v>
      </c>
      <c r="L1659" s="45">
        <f>VLOOKUP($A1659,'Doanh thu'!$A$3:$Q$2000,14,FALSE)</f>
        <v>0.14207480291168281</v>
      </c>
      <c r="M1659" s="45">
        <f>VLOOKUP($A1659,'Doanh thu'!$A$3:$Q$2000,15,FALSE)</f>
        <v>-1</v>
      </c>
      <c r="N1659" s="45">
        <f>VLOOKUP($A1659,'Doanh thu'!$A$3:$Q$2000,16,FALSE)</f>
        <v>-1</v>
      </c>
      <c r="O1659" s="45">
        <f>VLOOKUP($A1659,'Doanh thu'!$A$3:$Q$2000,17,FALSE)</f>
        <v>-1</v>
      </c>
      <c r="P1659" s="45">
        <f>VLOOKUP($A1659,LNST!$A$3:$R$1635,14,FALSE)</f>
        <v>1.6033283627089472</v>
      </c>
      <c r="Q1659" s="45">
        <f>VLOOKUP($A1659,LNST!$A$3:$R$1635,15,FALSE)</f>
        <v>-1</v>
      </c>
      <c r="R1659" s="45">
        <f>VLOOKUP($A1659,LNST!$A$3:$R$1635,16,FALSE)</f>
        <v>-1</v>
      </c>
      <c r="S1659" s="45">
        <f>VLOOKUP($A1659,LNST!$A$3:$R$1635,17,FALSE)</f>
        <v>-1</v>
      </c>
      <c r="T1659" s="45">
        <f>VLOOKUP($A1659,LNG!$A$2:$H$1999,4,FALSE)/(D1659*10^9)</f>
        <v>8.3900512179971354E-2</v>
      </c>
      <c r="U1659" s="45" t="e">
        <f>VLOOKUP($A1659,LNG!$A$2:$H$1999,5,FALSE)/(E1659*10^9)</f>
        <v>#DIV/0!</v>
      </c>
      <c r="V1659" s="45" t="e">
        <f>VLOOKUP($A1659,LNG!$A$2:$H$1999,6,FALSE)/(F1659*10^9)</f>
        <v>#DIV/0!</v>
      </c>
      <c r="W1659" s="45" t="e">
        <f>VLOOKUP($A1659,LNG!$A$2:$H$1999,7,FALSE)/(G1659*10^9)</f>
        <v>#DIV/0!</v>
      </c>
      <c r="X1659" s="45">
        <f>VLOOKUP($A1659,'LNST năm'!$A$2:$I$2000,8,FALSE)</f>
        <v>-1</v>
      </c>
      <c r="Y1659" s="45">
        <f>VLOOKUP($A1659,'LNST năm'!$A$2:$I$2000,9,FALSE)</f>
        <v>-1</v>
      </c>
      <c r="Z1659" s="46" t="e">
        <f>VLOOKUP($A1659,LNG!$A$2:$H$1999,9,FALSE)</f>
        <v>#REF!</v>
      </c>
      <c r="AA1659" s="162" t="e">
        <f>VLOOKUP($A1659,'GIÁ CP'!$A$2:$D$2000,4,FALSE)/Z1659</f>
        <v>#REF!</v>
      </c>
    </row>
    <row r="1660" spans="1:27" hidden="1">
      <c r="A1660" s="18" t="s">
        <v>773</v>
      </c>
      <c r="B1660" s="18" t="s">
        <v>2427</v>
      </c>
      <c r="C1660" s="154" t="str">
        <f>VLOOKUP(A1660,'GIÁ CP'!$K$2:$M$2000,3,FALSE)</f>
        <v xml:space="preserve">Viễn thông di động </v>
      </c>
      <c r="D1660" s="43">
        <f>VLOOKUP($A1660,'Doanh thu'!$A$3:$Q$2000,9,FALSE)/1000000000</f>
        <v>366.327713749</v>
      </c>
      <c r="E1660" s="43">
        <f>VLOOKUP($A1660,'Doanh thu'!$A$3:$Q$2000,10,FALSE)/1000000000</f>
        <v>316.76097524199997</v>
      </c>
      <c r="F1660" s="43">
        <f>VLOOKUP($A1660,'Doanh thu'!$A$3:$Q$2000,11,FALSE)/1000000000</f>
        <v>232.245436033</v>
      </c>
      <c r="G1660" s="43">
        <f>VLOOKUP($A1660,'Doanh thu'!$A$3:$Q$2000,12,FALSE)/1000000000</f>
        <v>314.49560601000002</v>
      </c>
      <c r="H1660" s="43">
        <f>VLOOKUP($A1660,LNST!$A$3:$Q$1635,9,FALSE)/1000000000</f>
        <v>2.118367702</v>
      </c>
      <c r="I1660" s="43">
        <f>VLOOKUP($A1660,LNST!$A$3:$Q$1635,10,FALSE)/1000000000</f>
        <v>3.999630716</v>
      </c>
      <c r="J1660" s="43">
        <f>VLOOKUP($A1660,LNST!$A$3:$Q$1635,11,FALSE)/1000000000</f>
        <v>87.011171888000007</v>
      </c>
      <c r="K1660" s="43">
        <f>VLOOKUP($A1660,LNST!$A$3:$Q$1635,12,FALSE)/1000000000</f>
        <v>7.6590531310000003</v>
      </c>
      <c r="L1660" s="45">
        <f>VLOOKUP($A1660,'Doanh thu'!$A$3:$Q$2000,14,FALSE)</f>
        <v>1.5633468992871329</v>
      </c>
      <c r="M1660" s="45">
        <f>VLOOKUP($A1660,'Doanh thu'!$A$3:$Q$2000,15,FALSE)</f>
        <v>-1.3170763188597012E-3</v>
      </c>
      <c r="N1660" s="45">
        <f>VLOOKUP($A1660,'Doanh thu'!$A$3:$Q$2000,16,FALSE)</f>
        <v>-0.50210372371686063</v>
      </c>
      <c r="O1660" s="45">
        <f>VLOOKUP($A1660,'Doanh thu'!$A$3:$Q$2000,17,FALSE)</f>
        <v>-0.22366417513306944</v>
      </c>
      <c r="P1660" s="45">
        <f>VLOOKUP($A1660,LNST!$A$3:$R$1635,14,FALSE)</f>
        <v>2.2499221669053875</v>
      </c>
      <c r="Q1660" s="45">
        <f>VLOOKUP($A1660,LNST!$A$3:$R$1635,15,FALSE)</f>
        <v>-0.55062709639680607</v>
      </c>
      <c r="R1660" s="45">
        <f>VLOOKUP($A1660,LNST!$A$3:$R$1635,16,FALSE)</f>
        <v>31.779188409754461</v>
      </c>
      <c r="S1660" s="45">
        <f>VLOOKUP($A1660,LNST!$A$3:$R$1635,17,FALSE)</f>
        <v>0.38169190603177416</v>
      </c>
      <c r="T1660" s="45">
        <f>VLOOKUP($A1660,LNG!$A$2:$H$1999,4,FALSE)/(D1660*10^9)</f>
        <v>2.2305434514841714E-3</v>
      </c>
      <c r="U1660" s="45">
        <f>VLOOKUP($A1660,LNG!$A$2:$H$1999,5,FALSE)/(E1660*10^9)</f>
        <v>2.8980153830460972E-2</v>
      </c>
      <c r="V1660" s="45">
        <f>VLOOKUP($A1660,LNG!$A$2:$H$1999,6,FALSE)/(F1660*10^9)</f>
        <v>2.9574405100576635E-2</v>
      </c>
      <c r="W1660" s="45">
        <f>VLOOKUP($A1660,LNG!$A$2:$H$1999,7,FALSE)/(G1660*10^9)</f>
        <v>2.5631379745711572E-2</v>
      </c>
      <c r="X1660" s="45">
        <f>VLOOKUP($A1660,'LNST năm'!$A$2:$I$2000,8,FALSE)</f>
        <v>0.54678239813238183</v>
      </c>
      <c r="Y1660" s="45">
        <f>VLOOKUP($A1660,'LNST năm'!$A$2:$I$2000,9,FALSE)</f>
        <v>-0.7591259454529028</v>
      </c>
      <c r="Z1660" s="46" t="e">
        <f>VLOOKUP($A1660,LNG!$A$2:$H$1999,9,FALSE)</f>
        <v>#REF!</v>
      </c>
      <c r="AA1660" s="162" t="e">
        <f>VLOOKUP($A1660,'GIÁ CP'!$A$2:$D$2000,4,FALSE)/Z1660</f>
        <v>#REF!</v>
      </c>
    </row>
    <row r="1661" spans="1:27" hidden="1">
      <c r="A1661" s="18" t="s">
        <v>834</v>
      </c>
      <c r="B1661" s="18" t="s">
        <v>2488</v>
      </c>
      <c r="C1661" s="154" t="str">
        <f>VLOOKUP(A1661,'GIÁ CP'!$K$2:$M$2000,3,FALSE)</f>
        <v xml:space="preserve">Bảo hiểm phi nhân thọ </v>
      </c>
      <c r="D1661" s="43">
        <f>VLOOKUP($A1661,'Doanh thu'!$A$3:$Q$2000,9,FALSE)/1000000000</f>
        <v>316.61188249399999</v>
      </c>
      <c r="E1661" s="43">
        <f>VLOOKUP($A1661,'Doanh thu'!$A$3:$Q$2000,10,FALSE)/1000000000</f>
        <v>310.59376655099999</v>
      </c>
      <c r="F1661" s="43">
        <f>VLOOKUP($A1661,'Doanh thu'!$A$3:$Q$2000,11,FALSE)/1000000000</f>
        <v>342.13369655399998</v>
      </c>
      <c r="G1661" s="43">
        <f>VLOOKUP($A1661,'Doanh thu'!$A$3:$Q$2000,12,FALSE)/1000000000</f>
        <v>314.04953827700001</v>
      </c>
      <c r="H1661" s="43">
        <f>VLOOKUP($A1661,LNST!$A$3:$Q$1635,9,FALSE)/1000000000</f>
        <v>1.0846165590000001</v>
      </c>
      <c r="I1661" s="43">
        <f>VLOOKUP($A1661,LNST!$A$3:$Q$1635,10,FALSE)/1000000000</f>
        <v>19.337344619</v>
      </c>
      <c r="J1661" s="43">
        <f>VLOOKUP($A1661,LNST!$A$3:$Q$1635,11,FALSE)/1000000000</f>
        <v>-21.283906829999999</v>
      </c>
      <c r="K1661" s="43">
        <f>VLOOKUP($A1661,LNST!$A$3:$Q$1635,12,FALSE)/1000000000</f>
        <v>5.8087022739999998</v>
      </c>
      <c r="L1661" s="45">
        <f>VLOOKUP($A1661,'Doanh thu'!$A$3:$Q$2000,14,FALSE)</f>
        <v>-1.4559630828259501E-3</v>
      </c>
      <c r="M1661" s="45">
        <f>VLOOKUP($A1661,'Doanh thu'!$A$3:$Q$2000,15,FALSE)</f>
        <v>6.2062322558571062E-3</v>
      </c>
      <c r="N1661" s="45">
        <f>VLOOKUP($A1661,'Doanh thu'!$A$3:$Q$2000,16,FALSE)</f>
        <v>7.3858087744596179E-2</v>
      </c>
      <c r="O1661" s="45">
        <f>VLOOKUP($A1661,'Doanh thu'!$A$3:$Q$2000,17,FALSE)</f>
        <v>6.5497065104783043E-3</v>
      </c>
      <c r="P1661" s="45">
        <f>VLOOKUP($A1661,LNST!$A$3:$R$1635,14,FALSE)</f>
        <v>-0.95012969056001428</v>
      </c>
      <c r="Q1661" s="45">
        <f>VLOOKUP($A1661,LNST!$A$3:$R$1635,15,FALSE)</f>
        <v>3.0531104162121854</v>
      </c>
      <c r="R1661" s="45">
        <f>VLOOKUP($A1661,LNST!$A$3:$R$1635,16,FALSE)</f>
        <v>-2.1852579562890115</v>
      </c>
      <c r="S1661" s="45">
        <f>VLOOKUP($A1661,LNST!$A$3:$R$1635,17,FALSE)</f>
        <v>-0.82108322796114608</v>
      </c>
      <c r="T1661" s="45">
        <f>VLOOKUP($A1661,LNG!$A$2:$H$1999,4,FALSE)/(D1661*10^9)</f>
        <v>0.23882196830825808</v>
      </c>
      <c r="U1661" s="45">
        <f>VLOOKUP($A1661,LNG!$A$2:$H$1999,5,FALSE)/(E1661*10^9)</f>
        <v>0.20012251422242808</v>
      </c>
      <c r="V1661" s="45">
        <f>VLOOKUP($A1661,LNG!$A$2:$H$1999,6,FALSE)/(F1661*10^9)</f>
        <v>0.18549616183737461</v>
      </c>
      <c r="W1661" s="45">
        <f>VLOOKUP($A1661,LNG!$A$2:$H$1999,7,FALSE)/(G1661*10^9)</f>
        <v>3.2177135223446604E-2</v>
      </c>
      <c r="X1661" s="45">
        <f>VLOOKUP($A1661,'LNST năm'!$A$2:$I$2000,8,FALSE)</f>
        <v>-0.51062711660772064</v>
      </c>
      <c r="Y1661" s="45">
        <f>VLOOKUP($A1661,'LNST năm'!$A$2:$I$2000,9,FALSE)</f>
        <v>-0.28877073416314458</v>
      </c>
      <c r="Z1661" s="46" t="e">
        <f>VLOOKUP($A1661,LNG!$A$2:$H$1999,9,FALSE)</f>
        <v>#REF!</v>
      </c>
      <c r="AA1661" s="162" t="e">
        <f>VLOOKUP($A1661,'GIÁ CP'!$A$2:$D$2000,4,FALSE)/Z1661</f>
        <v>#REF!</v>
      </c>
    </row>
    <row r="1662" spans="1:27" hidden="1">
      <c r="A1662" s="18" t="s">
        <v>396</v>
      </c>
      <c r="B1662" s="18" t="s">
        <v>2615</v>
      </c>
      <c r="C1662" s="154" t="str">
        <f>VLOOKUP(A1662,'GIÁ CP'!$K$2:$M$2000,3,FALSE)</f>
        <v xml:space="preserve">Xây dựng </v>
      </c>
      <c r="D1662" s="43">
        <f>VLOOKUP($A1662,'Doanh thu'!$A$3:$Q$2000,9,FALSE)/1000000000</f>
        <v>23.472931501000001</v>
      </c>
      <c r="E1662" s="43">
        <f>VLOOKUP($A1662,'Doanh thu'!$A$3:$Q$2000,10,FALSE)/1000000000</f>
        <v>40.503412920000002</v>
      </c>
      <c r="F1662" s="43">
        <f>VLOOKUP($A1662,'Doanh thu'!$A$3:$Q$2000,11,FALSE)/1000000000</f>
        <v>54.440035817000002</v>
      </c>
      <c r="G1662" s="43">
        <f>VLOOKUP($A1662,'Doanh thu'!$A$3:$Q$2000,12,FALSE)/1000000000</f>
        <v>0</v>
      </c>
      <c r="H1662" s="43">
        <f>VLOOKUP($A1662,LNST!$A$3:$Q$1635,9,FALSE)/1000000000</f>
        <v>2.3973633009999999</v>
      </c>
      <c r="I1662" s="43">
        <f>VLOOKUP($A1662,LNST!$A$3:$Q$1635,10,FALSE)/1000000000</f>
        <v>1.4903987460000001</v>
      </c>
      <c r="J1662" s="43">
        <f>VLOOKUP($A1662,LNST!$A$3:$Q$1635,11,FALSE)/1000000000</f>
        <v>2.2919879769999998</v>
      </c>
      <c r="K1662" s="43">
        <f>VLOOKUP($A1662,LNST!$A$3:$Q$1635,12,FALSE)/1000000000</f>
        <v>0</v>
      </c>
      <c r="L1662" s="45">
        <f>VLOOKUP($A1662,'Doanh thu'!$A$3:$Q$2000,14,FALSE)</f>
        <v>-0.10006258363941176</v>
      </c>
      <c r="M1662" s="45">
        <f>VLOOKUP($A1662,'Doanh thu'!$A$3:$Q$2000,15,FALSE)</f>
        <v>0.48560668053222383</v>
      </c>
      <c r="N1662" s="45">
        <f>VLOOKUP($A1662,'Doanh thu'!$A$3:$Q$2000,16,FALSE)</f>
        <v>-0.32272729493037772</v>
      </c>
      <c r="O1662" s="45">
        <f>VLOOKUP($A1662,'Doanh thu'!$A$3:$Q$2000,17,FALSE)</f>
        <v>-1</v>
      </c>
      <c r="P1662" s="45">
        <f>VLOOKUP($A1662,LNST!$A$3:$R$1635,14,FALSE)</f>
        <v>9.3251203856015596</v>
      </c>
      <c r="Q1662" s="45">
        <f>VLOOKUP($A1662,LNST!$A$3:$R$1635,15,FALSE)</f>
        <v>3.3485123335528844</v>
      </c>
      <c r="R1662" s="45">
        <f>VLOOKUP($A1662,LNST!$A$3:$R$1635,16,FALSE)</f>
        <v>0.5100022407707514</v>
      </c>
      <c r="S1662" s="45">
        <f>VLOOKUP($A1662,LNST!$A$3:$R$1635,17,FALSE)</f>
        <v>1</v>
      </c>
      <c r="T1662" s="45">
        <f>VLOOKUP($A1662,LNG!$A$2:$H$1999,4,FALSE)/(D1662*10^9)</f>
        <v>9.5904675302447645E-2</v>
      </c>
      <c r="U1662" s="45">
        <f>VLOOKUP($A1662,LNG!$A$2:$H$1999,5,FALSE)/(E1662*10^9)</f>
        <v>0.15082223969781952</v>
      </c>
      <c r="V1662" s="45">
        <f>VLOOKUP($A1662,LNG!$A$2:$H$1999,6,FALSE)/(F1662*10^9)</f>
        <v>0.10577343480001627</v>
      </c>
      <c r="W1662" s="45" t="e">
        <f>VLOOKUP($A1662,LNG!$A$2:$H$1999,7,FALSE)/(G1662*10^9)</f>
        <v>#DIV/0!</v>
      </c>
      <c r="X1662" s="45">
        <f>VLOOKUP($A1662,'LNST năm'!$A$2:$I$2000,8,FALSE)</f>
        <v>-1</v>
      </c>
      <c r="Y1662" s="45">
        <f>VLOOKUP($A1662,'LNST năm'!$A$2:$I$2000,9,FALSE)</f>
        <v>-1</v>
      </c>
      <c r="Z1662" s="46" t="e">
        <f>VLOOKUP($A1662,LNG!$A$2:$H$1999,9,FALSE)</f>
        <v>#REF!</v>
      </c>
      <c r="AA1662" s="162" t="e">
        <f>VLOOKUP($A1662,'GIÁ CP'!$A$2:$D$2000,4,FALSE)/Z1662</f>
        <v>#REF!</v>
      </c>
    </row>
    <row r="1663" spans="1:27" hidden="1">
      <c r="A1663" s="18" t="s">
        <v>366</v>
      </c>
      <c r="B1663" s="18" t="s">
        <v>2068</v>
      </c>
      <c r="C1663" s="154" t="str">
        <f>VLOOKUP(A1663,'GIÁ CP'!$K$2:$M$2000,3,FALSE)</f>
        <v xml:space="preserve">Môi giới chứng khoán </v>
      </c>
      <c r="D1663" s="43">
        <f>VLOOKUP($A1663,'Doanh thu'!$A$3:$Q$2000,9,FALSE)/1000000000</f>
        <v>44.613805104000001</v>
      </c>
      <c r="E1663" s="43">
        <f>VLOOKUP($A1663,'Doanh thu'!$A$3:$Q$2000,10,FALSE)/1000000000</f>
        <v>98.734133498999995</v>
      </c>
      <c r="F1663" s="43">
        <f>VLOOKUP($A1663,'Doanh thu'!$A$3:$Q$2000,11,FALSE)/1000000000</f>
        <v>14.250003645</v>
      </c>
      <c r="G1663" s="43">
        <f>VLOOKUP($A1663,'Doanh thu'!$A$3:$Q$2000,12,FALSE)/1000000000</f>
        <v>15.419406911999999</v>
      </c>
      <c r="H1663" s="43">
        <f>VLOOKUP($A1663,LNST!$A$3:$Q$1635,9,FALSE)/1000000000</f>
        <v>-6.8177277649999999</v>
      </c>
      <c r="I1663" s="43">
        <f>VLOOKUP($A1663,LNST!$A$3:$Q$1635,10,FALSE)/1000000000</f>
        <v>43.519890400000001</v>
      </c>
      <c r="J1663" s="43">
        <f>VLOOKUP($A1663,LNST!$A$3:$Q$1635,11,FALSE)/1000000000</f>
        <v>-43.414324763000003</v>
      </c>
      <c r="K1663" s="43">
        <f>VLOOKUP($A1663,LNST!$A$3:$Q$1635,12,FALSE)/1000000000</f>
        <v>-29.835329256000001</v>
      </c>
      <c r="L1663" s="45">
        <f>VLOOKUP($A1663,'Doanh thu'!$A$3:$Q$2000,14,FALSE)</f>
        <v>-0.71248818221514587</v>
      </c>
      <c r="M1663" s="45">
        <f>VLOOKUP($A1663,'Doanh thu'!$A$3:$Q$2000,15,FALSE)</f>
        <v>1.3909927880537538</v>
      </c>
      <c r="N1663" s="45">
        <f>VLOOKUP($A1663,'Doanh thu'!$A$3:$Q$2000,16,FALSE)</f>
        <v>-0.19430183270450693</v>
      </c>
      <c r="O1663" s="45">
        <f>VLOOKUP($A1663,'Doanh thu'!$A$3:$Q$2000,17,FALSE)</f>
        <v>-0.34476675790372924</v>
      </c>
      <c r="P1663" s="45">
        <f>VLOOKUP($A1663,LNST!$A$3:$R$1635,14,FALSE)</f>
        <v>-1.2521982329416967</v>
      </c>
      <c r="Q1663" s="45">
        <f>VLOOKUP($A1663,LNST!$A$3:$R$1635,15,FALSE)</f>
        <v>2.0860102311210094</v>
      </c>
      <c r="R1663" s="45">
        <f>VLOOKUP($A1663,LNST!$A$3:$R$1635,16,FALSE)</f>
        <v>-0.58317656780726301</v>
      </c>
      <c r="S1663" s="45">
        <f>VLOOKUP($A1663,LNST!$A$3:$R$1635,17,FALSE)</f>
        <v>-0.19593405403952116</v>
      </c>
      <c r="T1663" s="45">
        <f>VLOOKUP($A1663,LNG!$A$2:$H$1999,4,FALSE)/(D1663*10^9)</f>
        <v>-0.61312279448559093</v>
      </c>
      <c r="U1663" s="45">
        <f>VLOOKUP($A1663,LNG!$A$2:$H$1999,5,FALSE)/(E1663*10^9)</f>
        <v>-4.0769492477905518E-2</v>
      </c>
      <c r="V1663" s="45">
        <f>VLOOKUP($A1663,LNG!$A$2:$H$1999,6,FALSE)/(F1663*10^9)</f>
        <v>4.1577690710829289</v>
      </c>
      <c r="W1663" s="45">
        <f>VLOOKUP($A1663,LNG!$A$2:$H$1999,7,FALSE)/(G1663*10^9)</f>
        <v>-3.1326045750442413</v>
      </c>
      <c r="X1663" s="45">
        <f>VLOOKUP($A1663,'LNST năm'!$A$2:$I$2000,8,FALSE)</f>
        <v>-2.3592664739470162</v>
      </c>
      <c r="Y1663" s="45">
        <f>VLOOKUP($A1663,'LNST năm'!$A$2:$I$2000,9,FALSE)</f>
        <v>0.24592024003743829</v>
      </c>
      <c r="Z1663" s="46" t="e">
        <f>VLOOKUP($A1663,LNG!$A$2:$H$1999,9,FALSE)</f>
        <v>#REF!</v>
      </c>
      <c r="AA1663" s="162" t="e">
        <f>VLOOKUP($A1663,'GIÁ CP'!$A$2:$D$2000,4,FALSE)/Z1663</f>
        <v>#REF!</v>
      </c>
    </row>
    <row r="1664" spans="1:27">
      <c r="A1664" s="18" t="s">
        <v>326</v>
      </c>
      <c r="B1664" s="18" t="s">
        <v>2029</v>
      </c>
      <c r="C1664" s="154" t="str">
        <f>VLOOKUP(A1664,'GIÁ CP'!$K$2:$M$2000,3,FALSE)</f>
        <v xml:space="preserve">Bất động sản </v>
      </c>
      <c r="D1664" s="43">
        <f>VLOOKUP($A1664,'Doanh thu'!$A$3:$Q$2000,9,FALSE)/1000000000</f>
        <v>46422.489000000001</v>
      </c>
      <c r="E1664" s="43">
        <f>VLOOKUP($A1664,'Doanh thu'!$A$3:$Q$2000,10,FALSE)/1000000000</f>
        <v>39135.103000000003</v>
      </c>
      <c r="F1664" s="43">
        <f>VLOOKUP($A1664,'Doanh thu'!$A$3:$Q$2000,11,FALSE)/1000000000</f>
        <v>162226.62</v>
      </c>
      <c r="G1664" s="43">
        <f>VLOOKUP($A1664,'Doanh thu'!$A$3:$Q$2000,12,FALSE)/1000000000</f>
        <v>104352.018</v>
      </c>
      <c r="H1664" s="43">
        <f>VLOOKUP($A1664,LNST!$A$3:$Q$1635,9,FALSE)/1000000000</f>
        <v>-940.90899999999999</v>
      </c>
      <c r="I1664" s="43">
        <f>VLOOKUP($A1664,LNST!$A$3:$Q$1635,10,FALSE)/1000000000</f>
        <v>640.18399999999997</v>
      </c>
      <c r="J1664" s="43">
        <f>VLOOKUP($A1664,LNST!$A$3:$Q$1635,11,FALSE)/1000000000</f>
        <v>4671.8959999999997</v>
      </c>
      <c r="K1664" s="43">
        <f>VLOOKUP($A1664,LNST!$A$3:$Q$1635,12,FALSE)/1000000000</f>
        <v>7276.018</v>
      </c>
      <c r="L1664" s="45">
        <f>VLOOKUP($A1664,'Doanh thu'!$A$3:$Q$2000,14,FALSE)</f>
        <v>9.6755356389287492E-2</v>
      </c>
      <c r="M1664" s="45">
        <f>VLOOKUP($A1664,'Doanh thu'!$A$3:$Q$2000,15,FALSE)</f>
        <v>-0.3773254985754419</v>
      </c>
      <c r="N1664" s="45">
        <f>VLOOKUP($A1664,'Doanh thu'!$A$3:$Q$2000,16,FALSE)</f>
        <v>1.6101421944929664</v>
      </c>
      <c r="O1664" s="45">
        <f>VLOOKUP($A1664,'Doanh thu'!$A$3:$Q$2000,17,FALSE)</f>
        <v>0.24149744467647566</v>
      </c>
      <c r="P1664" s="45">
        <f>VLOOKUP($A1664,LNST!$A$3:$R$1635,14,FALSE)</f>
        <v>0.73337929514082811</v>
      </c>
      <c r="Q1664" s="45">
        <f>VLOOKUP($A1664,LNST!$A$3:$R$1635,15,FALSE)</f>
        <v>-0.87909474793117859</v>
      </c>
      <c r="R1664" s="45">
        <f>VLOOKUP($A1664,LNST!$A$3:$R$1635,16,FALSE)</f>
        <v>1.1309194538302669</v>
      </c>
      <c r="S1664" s="45">
        <f>VLOOKUP($A1664,LNST!$A$3:$R$1635,17,FALSE)</f>
        <v>4.2594224793133108E-2</v>
      </c>
      <c r="T1664" s="45">
        <f>VLOOKUP($A1664,LNG!$A$2:$H$1999,4,FALSE)/(D1664*10^9)</f>
        <v>0.41370498251397075</v>
      </c>
      <c r="U1664" s="45">
        <f>VLOOKUP($A1664,LNG!$A$2:$H$1999,5,FALSE)/(E1664*10^9)</f>
        <v>8.7268915582003198E-2</v>
      </c>
      <c r="V1664" s="45">
        <f>VLOOKUP($A1664,LNG!$A$2:$H$1999,6,FALSE)/(F1664*10^9)</f>
        <v>-4.4936983831630098E-2</v>
      </c>
      <c r="W1664" s="45">
        <f>VLOOKUP($A1664,LNG!$A$2:$H$1999,7,FALSE)/(G1664*10^9)</f>
        <v>0.35794505670220961</v>
      </c>
      <c r="X1664" s="45">
        <f>VLOOKUP($A1664,'LNST năm'!$A$2:$I$2000,8,FALSE)</f>
        <v>0.12966675370334338</v>
      </c>
      <c r="Y1664" s="45">
        <f>VLOOKUP($A1664,'LNST năm'!$A$2:$I$2000,9,FALSE)</f>
        <v>0.15258708261077247</v>
      </c>
      <c r="Z1664" s="46" t="e">
        <f>VLOOKUP($A1664,LNG!$A$2:$H$1999,9,FALSE)</f>
        <v>#REF!</v>
      </c>
      <c r="AA1664" s="162" t="e">
        <f>VLOOKUP($A1664,'GIÁ CP'!$A$2:$D$2000,4,FALSE)/Z1664</f>
        <v>#REF!</v>
      </c>
    </row>
    <row r="1665" spans="1:27" hidden="1">
      <c r="A1665" s="18" t="s">
        <v>781</v>
      </c>
      <c r="B1665" s="18" t="s">
        <v>2702</v>
      </c>
      <c r="C1665" s="154" t="str">
        <f>VLOOKUP(A1665,'GIÁ CP'!$K$2:$M$2000,3,FALSE)</f>
        <v xml:space="preserve">Dược phẩm </v>
      </c>
      <c r="D1665" s="43">
        <f>VLOOKUP($A1665,'Doanh thu'!$A$3:$Q$2000,9,FALSE)/1000000000</f>
        <v>1400.79529086</v>
      </c>
      <c r="E1665" s="43">
        <f>VLOOKUP($A1665,'Doanh thu'!$A$3:$Q$2000,10,FALSE)/1000000000</f>
        <v>1326.9459589339999</v>
      </c>
      <c r="F1665" s="43">
        <f>VLOOKUP($A1665,'Doanh thu'!$A$3:$Q$2000,11,FALSE)/1000000000</f>
        <v>1691.2623088390001</v>
      </c>
      <c r="G1665" s="43">
        <f>VLOOKUP($A1665,'Doanh thu'!$A$3:$Q$2000,12,FALSE)/1000000000</f>
        <v>1237.438358745</v>
      </c>
      <c r="H1665" s="43">
        <f>VLOOKUP($A1665,LNST!$A$3:$Q$1635,9,FALSE)/1000000000</f>
        <v>142.206981168</v>
      </c>
      <c r="I1665" s="43">
        <f>VLOOKUP($A1665,LNST!$A$3:$Q$1635,10,FALSE)/1000000000</f>
        <v>72.563400869000006</v>
      </c>
      <c r="J1665" s="43">
        <f>VLOOKUP($A1665,LNST!$A$3:$Q$1635,11,FALSE)/1000000000</f>
        <v>331.54581372600001</v>
      </c>
      <c r="K1665" s="43">
        <f>VLOOKUP($A1665,LNST!$A$3:$Q$1635,12,FALSE)/1000000000</f>
        <v>142.03534827799999</v>
      </c>
      <c r="L1665" s="45">
        <f>VLOOKUP($A1665,'Doanh thu'!$A$3:$Q$2000,14,FALSE)</f>
        <v>-8.3972143187162507E-2</v>
      </c>
      <c r="M1665" s="45">
        <f>VLOOKUP($A1665,'Doanh thu'!$A$3:$Q$2000,15,FALSE)</f>
        <v>8.7941149301313318E-2</v>
      </c>
      <c r="N1665" s="45">
        <f>VLOOKUP($A1665,'Doanh thu'!$A$3:$Q$2000,16,FALSE)</f>
        <v>7.1727947501036907E-2</v>
      </c>
      <c r="O1665" s="45">
        <f>VLOOKUP($A1665,'Doanh thu'!$A$3:$Q$2000,17,FALSE)</f>
        <v>-4.4082919024043127E-3</v>
      </c>
      <c r="P1665" s="45">
        <f>VLOOKUP($A1665,LNST!$A$3:$R$1635,14,FALSE)</f>
        <v>-0.42738582346018905</v>
      </c>
      <c r="Q1665" s="45">
        <f>VLOOKUP($A1665,LNST!$A$3:$R$1635,15,FALSE)</f>
        <v>0.20875851100917731</v>
      </c>
      <c r="R1665" s="45">
        <f>VLOOKUP($A1665,LNST!$A$3:$R$1635,16,FALSE)</f>
        <v>9.4331173030000937</v>
      </c>
      <c r="S1665" s="45">
        <f>VLOOKUP($A1665,LNST!$A$3:$R$1635,17,FALSE)</f>
        <v>0.95557361330569635</v>
      </c>
      <c r="T1665" s="45">
        <f>VLOOKUP($A1665,LNG!$A$2:$H$1999,4,FALSE)/(D1665*10^9)</f>
        <v>9.8846096132285219E-2</v>
      </c>
      <c r="U1665" s="45">
        <f>VLOOKUP($A1665,LNG!$A$2:$H$1999,5,FALSE)/(E1665*10^9)</f>
        <v>0.10771003809063852</v>
      </c>
      <c r="V1665" s="45">
        <f>VLOOKUP($A1665,LNG!$A$2:$H$1999,6,FALSE)/(F1665*10^9)</f>
        <v>7.4433860171824975E-2</v>
      </c>
      <c r="W1665" s="45">
        <f>VLOOKUP($A1665,LNG!$A$2:$H$1999,7,FALSE)/(G1665*10^9)</f>
        <v>0.1184407714850889</v>
      </c>
      <c r="X1665" s="45">
        <f>VLOOKUP($A1665,'LNST năm'!$A$2:$I$2000,8,FALSE)</f>
        <v>-1</v>
      </c>
      <c r="Y1665" s="45">
        <f>VLOOKUP($A1665,'LNST năm'!$A$2:$I$2000,9,FALSE)</f>
        <v>-1</v>
      </c>
      <c r="Z1665" s="46" t="e">
        <f>VLOOKUP($A1665,LNG!$A$2:$H$1999,9,FALSE)</f>
        <v>#REF!</v>
      </c>
      <c r="AA1665" s="162" t="e">
        <f>VLOOKUP($A1665,'GIÁ CP'!$A$2:$D$2000,4,FALSE)/Z1665</f>
        <v>#REF!</v>
      </c>
    </row>
    <row r="1666" spans="1:27" hidden="1">
      <c r="A1666" s="18" t="s">
        <v>143</v>
      </c>
      <c r="B1666" s="18" t="s">
        <v>1817</v>
      </c>
      <c r="C1666" s="154" t="str">
        <f>VLOOKUP(A1666,'GIÁ CP'!$K$2:$M$2000,3,FALSE)</f>
        <v xml:space="preserve">Thép và sản phẩm thép </v>
      </c>
      <c r="D1666" s="43">
        <f>VLOOKUP($A1666,'Doanh thu'!$A$3:$Q$2000,9,FALSE)/1000000000</f>
        <v>9509.1817983689998</v>
      </c>
      <c r="E1666" s="43">
        <f>VLOOKUP($A1666,'Doanh thu'!$A$3:$Q$2000,10,FALSE)/1000000000</f>
        <v>8356.6179528659995</v>
      </c>
      <c r="F1666" s="43">
        <f>VLOOKUP($A1666,'Doanh thu'!$A$3:$Q$2000,11,FALSE)/1000000000</f>
        <v>8383.0722391159998</v>
      </c>
      <c r="G1666" s="43">
        <f>VLOOKUP($A1666,'Doanh thu'!$A$3:$Q$2000,12,FALSE)/1000000000</f>
        <v>8967.0690969210009</v>
      </c>
      <c r="H1666" s="43">
        <f>VLOOKUP($A1666,LNST!$A$3:$Q$1635,9,FALSE)/1000000000</f>
        <v>273.77539619499998</v>
      </c>
      <c r="I1666" s="43">
        <f>VLOOKUP($A1666,LNST!$A$3:$Q$1635,10,FALSE)/1000000000</f>
        <v>88.202714252999996</v>
      </c>
      <c r="J1666" s="43">
        <f>VLOOKUP($A1666,LNST!$A$3:$Q$1635,11,FALSE)/1000000000</f>
        <v>62.402209403999997</v>
      </c>
      <c r="K1666" s="43">
        <f>VLOOKUP($A1666,LNST!$A$3:$Q$1635,12,FALSE)/1000000000</f>
        <v>118.71311716</v>
      </c>
      <c r="L1666" s="45">
        <f>VLOOKUP($A1666,'Doanh thu'!$A$3:$Q$2000,14,FALSE)</f>
        <v>-0.12280000353963319</v>
      </c>
      <c r="M1666" s="45">
        <f>VLOOKUP($A1666,'Doanh thu'!$A$3:$Q$2000,15,FALSE)</f>
        <v>-0.17332453631766634</v>
      </c>
      <c r="N1666" s="45">
        <f>VLOOKUP($A1666,'Doanh thu'!$A$3:$Q$2000,16,FALSE)</f>
        <v>-0.1798720112110927</v>
      </c>
      <c r="O1666" s="45">
        <f>VLOOKUP($A1666,'Doanh thu'!$A$3:$Q$2000,17,FALSE)</f>
        <v>6.1147413165376002E-2</v>
      </c>
      <c r="P1666" s="45">
        <f>VLOOKUP($A1666,LNST!$A$3:$R$1635,14,FALSE)</f>
        <v>1.361226913052886E-3</v>
      </c>
      <c r="Q1666" s="45">
        <f>VLOOKUP($A1666,LNST!$A$3:$R$1635,15,FALSE)</f>
        <v>1.4864005409507286</v>
      </c>
      <c r="R1666" s="45">
        <f>VLOOKUP($A1666,LNST!$A$3:$R$1635,16,FALSE)</f>
        <v>-0.62300904956428516</v>
      </c>
      <c r="S1666" s="45">
        <f>VLOOKUP($A1666,LNST!$A$3:$R$1635,17,FALSE)</f>
        <v>-0.42792606092139263</v>
      </c>
      <c r="T1666" s="45">
        <f>VLOOKUP($A1666,LNG!$A$2:$H$1999,4,FALSE)/(D1666*10^9)</f>
        <v>0.1132230137373824</v>
      </c>
      <c r="U1666" s="45">
        <f>VLOOKUP($A1666,LNG!$A$2:$H$1999,5,FALSE)/(E1666*10^9)</f>
        <v>0.14514086905313486</v>
      </c>
      <c r="V1666" s="45">
        <f>VLOOKUP($A1666,LNG!$A$2:$H$1999,6,FALSE)/(F1666*10^9)</f>
        <v>0.12229146065847402</v>
      </c>
      <c r="W1666" s="45">
        <f>VLOOKUP($A1666,LNG!$A$2:$H$1999,7,FALSE)/(G1666*10^9)</f>
        <v>0.10466257993888506</v>
      </c>
      <c r="X1666" s="45">
        <f>VLOOKUP($A1666,'LNST năm'!$A$2:$I$2000,8,FALSE)</f>
        <v>8.942094730298171E-2</v>
      </c>
      <c r="Y1666" s="45">
        <f>VLOOKUP($A1666,'LNST năm'!$A$2:$I$2000,9,FALSE)</f>
        <v>0.37300599083450914</v>
      </c>
      <c r="Z1666" s="46" t="e">
        <f>VLOOKUP($A1666,LNG!$A$2:$H$1999,9,FALSE)</f>
        <v>#REF!</v>
      </c>
      <c r="AA1666" s="162" t="e">
        <f>VLOOKUP($A1666,'GIÁ CP'!$A$2:$D$2000,4,FALSE)/Z1666</f>
        <v>#REF!</v>
      </c>
    </row>
    <row r="1667" spans="1:27" hidden="1">
      <c r="A1667" s="18" t="s">
        <v>473</v>
      </c>
      <c r="B1667" s="18" t="s">
        <v>2185</v>
      </c>
      <c r="C1667" s="154" t="str">
        <f>VLOOKUP(A1667,'GIÁ CP'!$K$2:$M$2000,3,FALSE)</f>
        <v xml:space="preserve">Thép và sản phẩm thép </v>
      </c>
      <c r="D1667" s="43">
        <f>VLOOKUP($A1667,'Doanh thu'!$A$3:$Q$2000,9,FALSE)/1000000000</f>
        <v>1380.566274258</v>
      </c>
      <c r="E1667" s="43">
        <f>VLOOKUP($A1667,'Doanh thu'!$A$3:$Q$2000,10,FALSE)/1000000000</f>
        <v>1409.570062988</v>
      </c>
      <c r="F1667" s="43">
        <f>VLOOKUP($A1667,'Doanh thu'!$A$3:$Q$2000,11,FALSE)/1000000000</f>
        <v>1326.543374224</v>
      </c>
      <c r="G1667" s="43">
        <f>VLOOKUP($A1667,'Doanh thu'!$A$3:$Q$2000,12,FALSE)/1000000000</f>
        <v>0</v>
      </c>
      <c r="H1667" s="43">
        <f>VLOOKUP($A1667,LNST!$A$3:$Q$1635,9,FALSE)/1000000000</f>
        <v>2.6269273260000001</v>
      </c>
      <c r="I1667" s="43">
        <f>VLOOKUP($A1667,LNST!$A$3:$Q$1635,10,FALSE)/1000000000</f>
        <v>1.584778271</v>
      </c>
      <c r="J1667" s="43">
        <f>VLOOKUP($A1667,LNST!$A$3:$Q$1635,11,FALSE)/1000000000</f>
        <v>1.2495337E-2</v>
      </c>
      <c r="K1667" s="43">
        <f>VLOOKUP($A1667,LNST!$A$3:$Q$1635,12,FALSE)/1000000000</f>
        <v>0</v>
      </c>
      <c r="L1667" s="45">
        <f>VLOOKUP($A1667,'Doanh thu'!$A$3:$Q$2000,14,FALSE)</f>
        <v>0.35704805478289919</v>
      </c>
      <c r="M1667" s="45">
        <f>VLOOKUP($A1667,'Doanh thu'!$A$3:$Q$2000,15,FALSE)</f>
        <v>0.24184239979144775</v>
      </c>
      <c r="N1667" s="45">
        <f>VLOOKUP($A1667,'Doanh thu'!$A$3:$Q$2000,16,FALSE)</f>
        <v>-1.0626794645946121E-2</v>
      </c>
      <c r="O1667" s="45">
        <f>VLOOKUP($A1667,'Doanh thu'!$A$3:$Q$2000,17,FALSE)</f>
        <v>-1</v>
      </c>
      <c r="P1667" s="45">
        <f>VLOOKUP($A1667,LNST!$A$3:$R$1635,14,FALSE)</f>
        <v>2.0008839704112469</v>
      </c>
      <c r="Q1667" s="45">
        <f>VLOOKUP($A1667,LNST!$A$3:$R$1635,15,FALSE)</f>
        <v>-0.6544565871441127</v>
      </c>
      <c r="R1667" s="45">
        <f>VLOOKUP($A1667,LNST!$A$3:$R$1635,16,FALSE)</f>
        <v>-0.99235366919595125</v>
      </c>
      <c r="S1667" s="45">
        <f>VLOOKUP($A1667,LNST!$A$3:$R$1635,17,FALSE)</f>
        <v>-1</v>
      </c>
      <c r="T1667" s="45">
        <f>VLOOKUP($A1667,LNG!$A$2:$H$1999,4,FALSE)/(D1667*10^9)</f>
        <v>1.663321923342061E-2</v>
      </c>
      <c r="U1667" s="45">
        <f>VLOOKUP($A1667,LNG!$A$2:$H$1999,5,FALSE)/(E1667*10^9)</f>
        <v>2.0822059972516502E-2</v>
      </c>
      <c r="V1667" s="45">
        <f>VLOOKUP($A1667,LNG!$A$2:$H$1999,6,FALSE)/(F1667*10^9)</f>
        <v>1.4753026117557858E-2</v>
      </c>
      <c r="W1667" s="45" t="e">
        <f>VLOOKUP($A1667,LNG!$A$2:$H$1999,7,FALSE)/(G1667*10^9)</f>
        <v>#DIV/0!</v>
      </c>
      <c r="X1667" s="45">
        <f>VLOOKUP($A1667,'LNST năm'!$A$2:$I$2000,8,FALSE)</f>
        <v>-1</v>
      </c>
      <c r="Y1667" s="45">
        <f>VLOOKUP($A1667,'LNST năm'!$A$2:$I$2000,9,FALSE)</f>
        <v>-1</v>
      </c>
      <c r="Z1667" s="46" t="e">
        <f>VLOOKUP($A1667,LNG!$A$2:$H$1999,9,FALSE)</f>
        <v>#REF!</v>
      </c>
      <c r="AA1667" s="162" t="e">
        <f>VLOOKUP($A1667,'GIÁ CP'!$A$2:$D$2000,4,FALSE)/Z1667</f>
        <v>#REF!</v>
      </c>
    </row>
    <row r="1668" spans="1:27" hidden="1">
      <c r="A1668" s="18" t="s">
        <v>347</v>
      </c>
      <c r="B1668" s="18" t="s">
        <v>2048</v>
      </c>
      <c r="C1668" s="154" t="str">
        <f>VLOOKUP(A1668,'GIÁ CP'!$K$2:$M$2000,3,FALSE)</f>
        <v xml:space="preserve">Bất động sản </v>
      </c>
      <c r="D1668" s="43">
        <f>VLOOKUP($A1668,'Doanh thu'!$A$3:$Q$2000,9,FALSE)/1000000000</f>
        <v>3.1869765619999999</v>
      </c>
      <c r="E1668" s="43">
        <f>VLOOKUP($A1668,'Doanh thu'!$A$3:$Q$2000,10,FALSE)/1000000000</f>
        <v>1.0403425930000001</v>
      </c>
      <c r="F1668" s="43">
        <f>VLOOKUP($A1668,'Doanh thu'!$A$3:$Q$2000,11,FALSE)/1000000000</f>
        <v>2.355306498</v>
      </c>
      <c r="G1668" s="43">
        <f>VLOOKUP($A1668,'Doanh thu'!$A$3:$Q$2000,12,FALSE)/1000000000</f>
        <v>1.039978957</v>
      </c>
      <c r="H1668" s="43">
        <f>VLOOKUP($A1668,LNST!$A$3:$Q$1635,9,FALSE)/1000000000</f>
        <v>-9.9081635049999992</v>
      </c>
      <c r="I1668" s="43">
        <f>VLOOKUP($A1668,LNST!$A$3:$Q$1635,10,FALSE)/1000000000</f>
        <v>4.6990130999999997E-2</v>
      </c>
      <c r="J1668" s="43">
        <f>VLOOKUP($A1668,LNST!$A$3:$Q$1635,11,FALSE)/1000000000</f>
        <v>0.22269441500000001</v>
      </c>
      <c r="K1668" s="43">
        <f>VLOOKUP($A1668,LNST!$A$3:$Q$1635,12,FALSE)/1000000000</f>
        <v>5.2695363000000002E-2</v>
      </c>
      <c r="L1668" s="45">
        <f>VLOOKUP($A1668,'Doanh thu'!$A$3:$Q$2000,14,FALSE)</f>
        <v>-0.46888738377913947</v>
      </c>
      <c r="M1668" s="45">
        <f>VLOOKUP($A1668,'Doanh thu'!$A$3:$Q$2000,15,FALSE)</f>
        <v>2.8674753936720629E-2</v>
      </c>
      <c r="N1668" s="45">
        <f>VLOOKUP($A1668,'Doanh thu'!$A$3:$Q$2000,16,FALSE)</f>
        <v>1.2087709106530746</v>
      </c>
      <c r="O1668" s="45">
        <f>VLOOKUP($A1668,'Doanh thu'!$A$3:$Q$2000,17,FALSE)</f>
        <v>1.1285196949352854</v>
      </c>
      <c r="P1668" s="45">
        <f>VLOOKUP($A1668,LNST!$A$3:$R$1635,14,FALSE)</f>
        <v>-186.40828352506364</v>
      </c>
      <c r="Q1668" s="45">
        <f>VLOOKUP($A1668,LNST!$A$3:$R$1635,15,FALSE)</f>
        <v>-3.7027767336556563E-2</v>
      </c>
      <c r="R1668" s="45">
        <f>VLOOKUP($A1668,LNST!$A$3:$R$1635,16,FALSE)</f>
        <v>-0.45481752938729619</v>
      </c>
      <c r="S1668" s="45">
        <f>VLOOKUP($A1668,LNST!$A$3:$R$1635,17,FALSE)</f>
        <v>-0.99486982914824207</v>
      </c>
      <c r="T1668" s="45">
        <f>VLOOKUP($A1668,LNG!$A$2:$H$1999,4,FALSE)/(D1668*10^9)</f>
        <v>0.14590125341499138</v>
      </c>
      <c r="U1668" s="45">
        <f>VLOOKUP($A1668,LNG!$A$2:$H$1999,5,FALSE)/(E1668*10^9)</f>
        <v>2.7347510494554936</v>
      </c>
      <c r="V1668" s="45">
        <f>VLOOKUP($A1668,LNG!$A$2:$H$1999,6,FALSE)/(F1668*10^9)</f>
        <v>0.4118526615638794</v>
      </c>
      <c r="W1668" s="45">
        <f>VLOOKUP($A1668,LNG!$A$2:$H$1999,7,FALSE)/(G1668*10^9)</f>
        <v>1.5656686080428068</v>
      </c>
      <c r="X1668" s="45">
        <f>VLOOKUP($A1668,'LNST năm'!$A$2:$I$2000,8,FALSE)</f>
        <v>-1</v>
      </c>
      <c r="Y1668" s="45">
        <f>VLOOKUP($A1668,'LNST năm'!$A$2:$I$2000,9,FALSE)</f>
        <v>-1</v>
      </c>
      <c r="Z1668" s="46" t="e">
        <f>VLOOKUP($A1668,LNG!$A$2:$H$1999,9,FALSE)</f>
        <v>#REF!</v>
      </c>
      <c r="AA1668" s="162" t="e">
        <f>VLOOKUP($A1668,'GIÁ CP'!$A$2:$D$2000,4,FALSE)/Z1668</f>
        <v>#REF!</v>
      </c>
    </row>
    <row r="1669" spans="1:27" hidden="1">
      <c r="A1669" s="18" t="s">
        <v>1253</v>
      </c>
      <c r="B1669" s="18" t="s">
        <v>2920</v>
      </c>
      <c r="C1669" s="154" t="str">
        <f>VLOOKUP(A1669,'GIÁ CP'!$K$2:$M$2000,3,FALSE)</f>
        <v xml:space="preserve">Khai khoáng </v>
      </c>
      <c r="D1669" s="43">
        <f>VLOOKUP($A1669,'Doanh thu'!$A$3:$Q$2000,9,FALSE)/1000000000</f>
        <v>3921.5363223929999</v>
      </c>
      <c r="E1669" s="43">
        <f>VLOOKUP($A1669,'Doanh thu'!$A$3:$Q$2000,10,FALSE)/1000000000</f>
        <v>3867.9892011940001</v>
      </c>
      <c r="F1669" s="43">
        <f>VLOOKUP($A1669,'Doanh thu'!$A$3:$Q$2000,11,FALSE)/1000000000</f>
        <v>3702.7791421880002</v>
      </c>
      <c r="G1669" s="43">
        <f>VLOOKUP($A1669,'Doanh thu'!$A$3:$Q$2000,12,FALSE)/1000000000</f>
        <v>5233.2339342060004</v>
      </c>
      <c r="H1669" s="43">
        <f>VLOOKUP($A1669,LNST!$A$3:$Q$1635,9,FALSE)/1000000000</f>
        <v>510.51976002399999</v>
      </c>
      <c r="I1669" s="43">
        <f>VLOOKUP($A1669,LNST!$A$3:$Q$1635,10,FALSE)/1000000000</f>
        <v>594.78025716100001</v>
      </c>
      <c r="J1669" s="43">
        <f>VLOOKUP($A1669,LNST!$A$3:$Q$1635,11,FALSE)/1000000000</f>
        <v>534.02812881399996</v>
      </c>
      <c r="K1669" s="43">
        <f>VLOOKUP($A1669,LNST!$A$3:$Q$1635,12,FALSE)/1000000000</f>
        <v>978.60534455499999</v>
      </c>
      <c r="L1669" s="45">
        <f>VLOOKUP($A1669,'Doanh thu'!$A$3:$Q$2000,14,FALSE)</f>
        <v>0.1424151194002167</v>
      </c>
      <c r="M1669" s="45">
        <f>VLOOKUP($A1669,'Doanh thu'!$A$3:$Q$2000,15,FALSE)</f>
        <v>0.27603772884341171</v>
      </c>
      <c r="N1669" s="45">
        <f>VLOOKUP($A1669,'Doanh thu'!$A$3:$Q$2000,16,FALSE)</f>
        <v>1.7817730270834768E-2</v>
      </c>
      <c r="O1669" s="45">
        <f>VLOOKUP($A1669,'Doanh thu'!$A$3:$Q$2000,17,FALSE)</f>
        <v>0.70926578038207788</v>
      </c>
      <c r="P1669" s="45">
        <f>VLOOKUP($A1669,LNST!$A$3:$R$1635,14,FALSE)</f>
        <v>6.674089914715356E-2</v>
      </c>
      <c r="Q1669" s="45">
        <f>VLOOKUP($A1669,LNST!$A$3:$R$1635,15,FALSE)</f>
        <v>1.3274957215094398</v>
      </c>
      <c r="R1669" s="45">
        <f>VLOOKUP($A1669,LNST!$A$3:$R$1635,16,FALSE)</f>
        <v>0.13874388478133676</v>
      </c>
      <c r="S1669" s="45">
        <f>VLOOKUP($A1669,LNST!$A$3:$R$1635,17,FALSE)</f>
        <v>1.957233895208373</v>
      </c>
      <c r="T1669" s="45">
        <f>VLOOKUP($A1669,LNG!$A$2:$H$1999,4,FALSE)/(D1669*10^9)</f>
        <v>0.16016113764202863</v>
      </c>
      <c r="U1669" s="45">
        <f>VLOOKUP($A1669,LNG!$A$2:$H$1999,5,FALSE)/(E1669*10^9)</f>
        <v>0.2075997083513382</v>
      </c>
      <c r="V1669" s="45">
        <f>VLOOKUP($A1669,LNG!$A$2:$H$1999,6,FALSE)/(F1669*10^9)</f>
        <v>0.34509902412702997</v>
      </c>
      <c r="W1669" s="45">
        <f>VLOOKUP($A1669,LNG!$A$2:$H$1999,7,FALSE)/(G1669*10^9)</f>
        <v>0.16166087469876478</v>
      </c>
      <c r="X1669" s="45">
        <f>VLOOKUP($A1669,'LNST năm'!$A$2:$I$2000,8,FALSE)</f>
        <v>0.58569959827023299</v>
      </c>
      <c r="Y1669" s="45">
        <f>VLOOKUP($A1669,'LNST năm'!$A$2:$I$2000,9,FALSE)</f>
        <v>1.757352373509125</v>
      </c>
      <c r="Z1669" s="46" t="e">
        <f>VLOOKUP($A1669,LNG!$A$2:$H$1999,9,FALSE)</f>
        <v>#REF!</v>
      </c>
      <c r="AA1669" s="162" t="e">
        <f>VLOOKUP($A1669,'GIÁ CP'!$A$2:$D$2000,4,FALSE)/Z1669</f>
        <v>#REF!</v>
      </c>
    </row>
    <row r="1670" spans="1:27" hidden="1">
      <c r="A1670" s="18" t="s">
        <v>214</v>
      </c>
      <c r="B1670" s="18" t="s">
        <v>1892</v>
      </c>
      <c r="C1670" s="154" t="str">
        <f>VLOOKUP(A1670,'GIÁ CP'!$K$2:$M$2000,3,FALSE)</f>
        <v xml:space="preserve">Bảo hiểm phi nhân thọ </v>
      </c>
      <c r="D1670" s="43">
        <f>VLOOKUP($A1670,'Doanh thu'!$A$3:$Q$2000,9,FALSE)/1000000000</f>
        <v>936.96281598300004</v>
      </c>
      <c r="E1670" s="43">
        <f>VLOOKUP($A1670,'Doanh thu'!$A$3:$Q$2000,10,FALSE)/1000000000</f>
        <v>834.56220797799995</v>
      </c>
      <c r="F1670" s="43">
        <f>VLOOKUP($A1670,'Doanh thu'!$A$3:$Q$2000,11,FALSE)/1000000000</f>
        <v>973.53208347299994</v>
      </c>
      <c r="G1670" s="43">
        <f>VLOOKUP($A1670,'Doanh thu'!$A$3:$Q$2000,12,FALSE)/1000000000</f>
        <v>995.96599835999996</v>
      </c>
      <c r="H1670" s="43">
        <f>VLOOKUP($A1670,LNST!$A$3:$Q$1635,9,FALSE)/1000000000</f>
        <v>87.399771779000005</v>
      </c>
      <c r="I1670" s="43">
        <f>VLOOKUP($A1670,LNST!$A$3:$Q$1635,10,FALSE)/1000000000</f>
        <v>37.941428430999999</v>
      </c>
      <c r="J1670" s="43">
        <f>VLOOKUP($A1670,LNST!$A$3:$Q$1635,11,FALSE)/1000000000</f>
        <v>48.922428480999997</v>
      </c>
      <c r="K1670" s="43">
        <f>VLOOKUP($A1670,LNST!$A$3:$Q$1635,12,FALSE)/1000000000</f>
        <v>77.133809251000002</v>
      </c>
      <c r="L1670" s="45">
        <f>VLOOKUP($A1670,'Doanh thu'!$A$3:$Q$2000,14,FALSE)</f>
        <v>4.0627480329598419E-2</v>
      </c>
      <c r="M1670" s="45">
        <f>VLOOKUP($A1670,'Doanh thu'!$A$3:$Q$2000,15,FALSE)</f>
        <v>0.15642806033286061</v>
      </c>
      <c r="N1670" s="45">
        <f>VLOOKUP($A1670,'Doanh thu'!$A$3:$Q$2000,16,FALSE)</f>
        <v>7.9945085996334292E-2</v>
      </c>
      <c r="O1670" s="45">
        <f>VLOOKUP($A1670,'Doanh thu'!$A$3:$Q$2000,17,FALSE)</f>
        <v>0.11367546186956705</v>
      </c>
      <c r="P1670" s="45">
        <f>VLOOKUP($A1670,LNST!$A$3:$R$1635,14,FALSE)</f>
        <v>-2.3899860715418924E-2</v>
      </c>
      <c r="Q1670" s="45">
        <f>VLOOKUP($A1670,LNST!$A$3:$R$1635,15,FALSE)</f>
        <v>1.2164214583688788E-2</v>
      </c>
      <c r="R1670" s="45">
        <f>VLOOKUP($A1670,LNST!$A$3:$R$1635,16,FALSE)</f>
        <v>0.30424091817364246</v>
      </c>
      <c r="S1670" s="45">
        <f>VLOOKUP($A1670,LNST!$A$3:$R$1635,17,FALSE)</f>
        <v>8.2048831799157659E-2</v>
      </c>
      <c r="T1670" s="45">
        <f>VLOOKUP($A1670,LNG!$A$2:$H$1999,4,FALSE)/(D1670*10^9)</f>
        <v>0.2583402355482502</v>
      </c>
      <c r="U1670" s="45">
        <f>VLOOKUP($A1670,LNG!$A$2:$H$1999,5,FALSE)/(E1670*10^9)</f>
        <v>0.3237267911370868</v>
      </c>
      <c r="V1670" s="45">
        <f>VLOOKUP($A1670,LNG!$A$2:$H$1999,6,FALSE)/(F1670*10^9)</f>
        <v>0.16687660670148388</v>
      </c>
      <c r="W1670" s="45">
        <f>VLOOKUP($A1670,LNG!$A$2:$H$1999,7,FALSE)/(G1670*10^9)</f>
        <v>0.16457005717554102</v>
      </c>
      <c r="X1670" s="45">
        <f>VLOOKUP($A1670,'LNST năm'!$A$2:$I$2000,8,FALSE)</f>
        <v>5.7303031126129354E-2</v>
      </c>
      <c r="Y1670" s="45">
        <f>VLOOKUP($A1670,'LNST năm'!$A$2:$I$2000,9,FALSE)</f>
        <v>6.4216930668796079E-2</v>
      </c>
      <c r="Z1670" s="46" t="e">
        <f>VLOOKUP($A1670,LNG!$A$2:$H$1999,9,FALSE)</f>
        <v>#REF!</v>
      </c>
      <c r="AA1670" s="162" t="e">
        <f>VLOOKUP($A1670,'GIÁ CP'!$A$2:$D$2000,4,FALSE)/Z1670</f>
        <v>#REF!</v>
      </c>
    </row>
    <row r="1671" spans="1:27" hidden="1">
      <c r="A1671" s="18" t="s">
        <v>702</v>
      </c>
      <c r="B1671" s="18" t="s">
        <v>2415</v>
      </c>
      <c r="C1671" s="154" t="str">
        <f>VLOOKUP(A1671,'GIÁ CP'!$K$2:$M$2000,3,FALSE)</f>
        <v xml:space="preserve">Thuốc lá </v>
      </c>
      <c r="D1671" s="43">
        <f>VLOOKUP($A1671,'Doanh thu'!$A$3:$Q$2000,9,FALSE)/1000000000</f>
        <v>3.3135810000000001</v>
      </c>
      <c r="E1671" s="43">
        <f>VLOOKUP($A1671,'Doanh thu'!$A$3:$Q$2000,10,FALSE)/1000000000</f>
        <v>4.4512919999999996</v>
      </c>
      <c r="F1671" s="43">
        <f>VLOOKUP($A1671,'Doanh thu'!$A$3:$Q$2000,11,FALSE)/1000000000</f>
        <v>1.176995</v>
      </c>
      <c r="G1671" s="43">
        <f>VLOOKUP($A1671,'Doanh thu'!$A$3:$Q$2000,12,FALSE)/1000000000</f>
        <v>1.010526</v>
      </c>
      <c r="H1671" s="43">
        <f>VLOOKUP($A1671,LNST!$A$3:$Q$1635,9,FALSE)/1000000000</f>
        <v>0.38308673300000001</v>
      </c>
      <c r="I1671" s="43">
        <f>VLOOKUP($A1671,LNST!$A$3:$Q$1635,10,FALSE)/1000000000</f>
        <v>-0.18906268400000001</v>
      </c>
      <c r="J1671" s="43">
        <f>VLOOKUP($A1671,LNST!$A$3:$Q$1635,11,FALSE)/1000000000</f>
        <v>0.10700385699999999</v>
      </c>
      <c r="K1671" s="43">
        <f>VLOOKUP($A1671,LNST!$A$3:$Q$1635,12,FALSE)/1000000000</f>
        <v>-0.162470696</v>
      </c>
      <c r="L1671" s="45" t="e">
        <f>VLOOKUP($A1671,'Doanh thu'!$A$3:$Q$2000,14,FALSE)</f>
        <v>#DIV/0!</v>
      </c>
      <c r="M1671" s="45" t="e">
        <f>VLOOKUP($A1671,'Doanh thu'!$A$3:$Q$2000,15,FALSE)</f>
        <v>#DIV/0!</v>
      </c>
      <c r="N1671" s="45" t="e">
        <f>VLOOKUP($A1671,'Doanh thu'!$A$3:$Q$2000,16,FALSE)</f>
        <v>#DIV/0!</v>
      </c>
      <c r="O1671" s="45" t="e">
        <f>VLOOKUP($A1671,'Doanh thu'!$A$3:$Q$2000,17,FALSE)</f>
        <v>#DIV/0!</v>
      </c>
      <c r="P1671" s="45">
        <f>VLOOKUP($A1671,LNST!$A$3:$R$1635,14,FALSE)</f>
        <v>2.2930902804691136</v>
      </c>
      <c r="Q1671" s="45">
        <f>VLOOKUP($A1671,LNST!$A$3:$R$1635,15,FALSE)</f>
        <v>-10.306394691069098</v>
      </c>
      <c r="R1671" s="45">
        <f>VLOOKUP($A1671,LNST!$A$3:$R$1635,16,FALSE)</f>
        <v>-0.77928039756462975</v>
      </c>
      <c r="S1671" s="45">
        <f>VLOOKUP($A1671,LNST!$A$3:$R$1635,17,FALSE)</f>
        <v>-8.1151969242632571E-2</v>
      </c>
      <c r="T1671" s="45">
        <f>VLOOKUP($A1671,LNG!$A$2:$H$1999,4,FALSE)/(D1671*10^9)</f>
        <v>0</v>
      </c>
      <c r="U1671" s="45">
        <f>VLOOKUP($A1671,LNG!$A$2:$H$1999,5,FALSE)/(E1671*10^9)</f>
        <v>1.2203423185897488E-2</v>
      </c>
      <c r="V1671" s="45">
        <f>VLOOKUP($A1671,LNG!$A$2:$H$1999,6,FALSE)/(F1671*10^9)</f>
        <v>6.199856414003458E-2</v>
      </c>
      <c r="W1671" s="45">
        <f>VLOOKUP($A1671,LNG!$A$2:$H$1999,7,FALSE)/(G1671*10^9)</f>
        <v>1.9094016383546786E-2</v>
      </c>
      <c r="X1671" s="45">
        <f>VLOOKUP($A1671,'LNST năm'!$A$2:$I$2000,8,FALSE)</f>
        <v>-1</v>
      </c>
      <c r="Y1671" s="45">
        <f>VLOOKUP($A1671,'LNST năm'!$A$2:$I$2000,9,FALSE)</f>
        <v>-1</v>
      </c>
      <c r="Z1671" s="46" t="e">
        <f>VLOOKUP($A1671,LNG!$A$2:$H$1999,9,FALSE)</f>
        <v>#REF!</v>
      </c>
      <c r="AA1671" s="162" t="e">
        <f>VLOOKUP($A1671,'GIÁ CP'!$A$2:$D$2000,4,FALSE)/Z1671</f>
        <v>#REF!</v>
      </c>
    </row>
    <row r="1672" spans="1:27" hidden="1">
      <c r="A1672" s="18" t="s">
        <v>389</v>
      </c>
      <c r="B1672" s="18" t="s">
        <v>2098</v>
      </c>
      <c r="C1672" s="154" t="str">
        <f>VLOOKUP(A1672,'GIÁ CP'!$K$2:$M$2000,3,FALSE)</f>
        <v xml:space="preserve">Thiết bị điện </v>
      </c>
      <c r="D1672" s="43">
        <f>VLOOKUP($A1672,'Doanh thu'!$A$3:$Q$2000,9,FALSE)/1000000000</f>
        <v>84.645810886000007</v>
      </c>
      <c r="E1672" s="43">
        <f>VLOOKUP($A1672,'Doanh thu'!$A$3:$Q$2000,10,FALSE)/1000000000</f>
        <v>57.630210638000001</v>
      </c>
      <c r="F1672" s="43">
        <f>VLOOKUP($A1672,'Doanh thu'!$A$3:$Q$2000,11,FALSE)/1000000000</f>
        <v>114.374812979</v>
      </c>
      <c r="G1672" s="43">
        <f>VLOOKUP($A1672,'Doanh thu'!$A$3:$Q$2000,12,FALSE)/1000000000</f>
        <v>34.161665733</v>
      </c>
      <c r="H1672" s="43">
        <f>VLOOKUP($A1672,LNST!$A$3:$Q$1635,9,FALSE)/1000000000</f>
        <v>0.378391329</v>
      </c>
      <c r="I1672" s="43">
        <f>VLOOKUP($A1672,LNST!$A$3:$Q$1635,10,FALSE)/1000000000</f>
        <v>0.61580568099999999</v>
      </c>
      <c r="J1672" s="43">
        <f>VLOOKUP($A1672,LNST!$A$3:$Q$1635,11,FALSE)/1000000000</f>
        <v>3.7394521269999998</v>
      </c>
      <c r="K1672" s="43">
        <f>VLOOKUP($A1672,LNST!$A$3:$Q$1635,12,FALSE)/1000000000</f>
        <v>0.57365922400000002</v>
      </c>
      <c r="L1672" s="45">
        <f>VLOOKUP($A1672,'Doanh thu'!$A$3:$Q$2000,14,FALSE)</f>
        <v>-0.62335022138316798</v>
      </c>
      <c r="M1672" s="45">
        <f>VLOOKUP($A1672,'Doanh thu'!$A$3:$Q$2000,15,FALSE)</f>
        <v>0.19764450261548624</v>
      </c>
      <c r="N1672" s="45">
        <f>VLOOKUP($A1672,'Doanh thu'!$A$3:$Q$2000,16,FALSE)</f>
        <v>1.0494814478676544</v>
      </c>
      <c r="O1672" s="45">
        <f>VLOOKUP($A1672,'Doanh thu'!$A$3:$Q$2000,17,FALSE)</f>
        <v>-0.45490348098085959</v>
      </c>
      <c r="P1672" s="45">
        <f>VLOOKUP($A1672,LNST!$A$3:$R$1635,14,FALSE)</f>
        <v>-0.79004854284357406</v>
      </c>
      <c r="Q1672" s="45">
        <f>VLOOKUP($A1672,LNST!$A$3:$R$1635,15,FALSE)</f>
        <v>9.0204493407208486E-2</v>
      </c>
      <c r="R1672" s="45">
        <f>VLOOKUP($A1672,LNST!$A$3:$R$1635,16,FALSE)</f>
        <v>-0.10901273446229172</v>
      </c>
      <c r="S1672" s="45">
        <f>VLOOKUP($A1672,LNST!$A$3:$R$1635,17,FALSE)</f>
        <v>-0.43746445070781809</v>
      </c>
      <c r="T1672" s="45">
        <f>VLOOKUP($A1672,LNG!$A$2:$H$1999,4,FALSE)/(D1672*10^9)</f>
        <v>6.7253411851259701E-2</v>
      </c>
      <c r="U1672" s="45">
        <f>VLOOKUP($A1672,LNG!$A$2:$H$1999,5,FALSE)/(E1672*10^9)</f>
        <v>0.10735576989060111</v>
      </c>
      <c r="V1672" s="45">
        <f>VLOOKUP($A1672,LNG!$A$2:$H$1999,6,FALSE)/(F1672*10^9)</f>
        <v>4.5062262938487231E-2</v>
      </c>
      <c r="W1672" s="45">
        <f>VLOOKUP($A1672,LNG!$A$2:$H$1999,7,FALSE)/(G1672*10^9)</f>
        <v>0.24521269801278983</v>
      </c>
      <c r="X1672" s="45">
        <f>VLOOKUP($A1672,'LNST năm'!$A$2:$I$2000,8,FALSE)</f>
        <v>-0.26424044602665808</v>
      </c>
      <c r="Y1672" s="45">
        <f>VLOOKUP($A1672,'LNST năm'!$A$2:$I$2000,9,FALSE)</f>
        <v>0.46532737870720386</v>
      </c>
      <c r="Z1672" s="46" t="e">
        <f>VLOOKUP($A1672,LNG!$A$2:$H$1999,9,FALSE)</f>
        <v>#REF!</v>
      </c>
      <c r="AA1672" s="162" t="e">
        <f>VLOOKUP($A1672,'GIÁ CP'!$A$2:$D$2000,4,FALSE)/Z1672</f>
        <v>#REF!</v>
      </c>
    </row>
    <row r="1673" spans="1:27" hidden="1">
      <c r="A1673" s="18" t="s">
        <v>519</v>
      </c>
      <c r="B1673" s="18" t="s">
        <v>3501</v>
      </c>
      <c r="C1673" s="154" t="str">
        <f>VLOOKUP(A1673,'GIÁ CP'!$K$2:$M$2000,3,FALSE)</f>
        <v xml:space="preserve">Bất động sản </v>
      </c>
      <c r="D1673" s="43">
        <f>VLOOKUP($A1673,'Doanh thu'!$A$3:$Q$2000,9,FALSE)/1000000000</f>
        <v>4.2872348090000001</v>
      </c>
      <c r="E1673" s="43">
        <f>VLOOKUP($A1673,'Doanh thu'!$A$3:$Q$2000,10,FALSE)/1000000000</f>
        <v>113.645926203</v>
      </c>
      <c r="F1673" s="43">
        <f>VLOOKUP($A1673,'Doanh thu'!$A$3:$Q$2000,11,FALSE)/1000000000</f>
        <v>-33.239190557000001</v>
      </c>
      <c r="G1673" s="43">
        <f>VLOOKUP($A1673,'Doanh thu'!$A$3:$Q$2000,12,FALSE)/1000000000</f>
        <v>17.006335114999999</v>
      </c>
      <c r="H1673" s="43">
        <f>VLOOKUP($A1673,LNST!$A$3:$Q$1635,9,FALSE)/1000000000</f>
        <v>0.89980875400000004</v>
      </c>
      <c r="I1673" s="43">
        <f>VLOOKUP($A1673,LNST!$A$3:$Q$1635,10,FALSE)/1000000000</f>
        <v>23.518211472000001</v>
      </c>
      <c r="J1673" s="43">
        <f>VLOOKUP($A1673,LNST!$A$3:$Q$1635,11,FALSE)/1000000000</f>
        <v>-16.262204788999998</v>
      </c>
      <c r="K1673" s="43">
        <f>VLOOKUP($A1673,LNST!$A$3:$Q$1635,12,FALSE)/1000000000</f>
        <v>6.5551998420000004</v>
      </c>
      <c r="L1673" s="45">
        <f>VLOOKUP($A1673,'Doanh thu'!$A$3:$Q$2000,14,FALSE)</f>
        <v>2.5201573258293077</v>
      </c>
      <c r="M1673" s="45">
        <f>VLOOKUP($A1673,'Doanh thu'!$A$3:$Q$2000,15,FALSE)</f>
        <v>86.946791191766309</v>
      </c>
      <c r="N1673" s="45">
        <f>VLOOKUP($A1673,'Doanh thu'!$A$3:$Q$2000,16,FALSE)</f>
        <v>-26.465755987268569</v>
      </c>
      <c r="O1673" s="45">
        <f>VLOOKUP($A1673,'Doanh thu'!$A$3:$Q$2000,17,FALSE)</f>
        <v>1.4596934583211716</v>
      </c>
      <c r="P1673" s="45">
        <f>VLOOKUP($A1673,LNST!$A$3:$R$1635,14,FALSE)</f>
        <v>1.0690286090651289</v>
      </c>
      <c r="Q1673" s="45">
        <f>VLOOKUP($A1673,LNST!$A$3:$R$1635,15,FALSE)</f>
        <v>4.9766681471525782</v>
      </c>
      <c r="R1673" s="45">
        <f>VLOOKUP($A1673,LNST!$A$3:$R$1635,16,FALSE)</f>
        <v>0.86556696512247999</v>
      </c>
      <c r="S1673" s="45">
        <f>VLOOKUP($A1673,LNST!$A$3:$R$1635,17,FALSE)</f>
        <v>8.8715947106701591</v>
      </c>
      <c r="T1673" s="45">
        <f>VLOOKUP($A1673,LNG!$A$2:$H$1999,4,FALSE)/(D1673*10^9)</f>
        <v>1.4844827492629178</v>
      </c>
      <c r="U1673" s="45">
        <f>VLOOKUP($A1673,LNG!$A$2:$H$1999,5,FALSE)/(E1673*10^9)</f>
        <v>3.330858867953046E-2</v>
      </c>
      <c r="V1673" s="45">
        <f>VLOOKUP($A1673,LNG!$A$2:$H$1999,6,FALSE)/(F1673*10^9)</f>
        <v>-0.21063880283106137</v>
      </c>
      <c r="W1673" s="45">
        <f>VLOOKUP($A1673,LNG!$A$2:$H$1999,7,FALSE)/(G1673*10^9)</f>
        <v>7.5612018539245401E-2</v>
      </c>
      <c r="X1673" s="45">
        <f>VLOOKUP($A1673,'LNST năm'!$A$2:$I$2000,8,FALSE)</f>
        <v>1</v>
      </c>
      <c r="Y1673" s="45">
        <f>VLOOKUP($A1673,'LNST năm'!$A$2:$I$2000,9,FALSE)</f>
        <v>0.25992104989487319</v>
      </c>
      <c r="Z1673" s="46" t="e">
        <f>VLOOKUP($A1673,LNG!$A$2:$H$1999,9,FALSE)</f>
        <v>#REF!</v>
      </c>
      <c r="AA1673" s="162" t="e">
        <f>VLOOKUP($A1673,'GIÁ CP'!$A$2:$D$2000,4,FALSE)/Z1673</f>
        <v>#REF!</v>
      </c>
    </row>
    <row r="1674" spans="1:27">
      <c r="A1674" s="18" t="s">
        <v>892</v>
      </c>
      <c r="B1674" s="18" t="s">
        <v>2980</v>
      </c>
      <c r="C1674" s="154" t="str">
        <f>VLOOKUP(A1674,'GIÁ CP'!$K$2:$M$2000,3,FALSE)</f>
        <v xml:space="preserve">Dược phẩm </v>
      </c>
      <c r="D1674" s="43">
        <f>VLOOKUP($A1674,'Doanh thu'!$A$3:$Q$2000,9,FALSE)/1000000000</f>
        <v>197.535103781</v>
      </c>
      <c r="E1674" s="43">
        <f>VLOOKUP($A1674,'Doanh thu'!$A$3:$Q$2000,10,FALSE)/1000000000</f>
        <v>226.26814842799999</v>
      </c>
      <c r="F1674" s="43">
        <f>VLOOKUP($A1674,'Doanh thu'!$A$3:$Q$2000,11,FALSE)/1000000000</f>
        <v>285.48660540499998</v>
      </c>
      <c r="G1674" s="43">
        <f>VLOOKUP($A1674,'Doanh thu'!$A$3:$Q$2000,12,FALSE)/1000000000</f>
        <v>207.86280956100001</v>
      </c>
      <c r="H1674" s="43">
        <f>VLOOKUP($A1674,LNST!$A$3:$Q$1635,9,FALSE)/1000000000</f>
        <v>-16.031454425</v>
      </c>
      <c r="I1674" s="43">
        <f>VLOOKUP($A1674,LNST!$A$3:$Q$1635,10,FALSE)/1000000000</f>
        <v>-9.689311666</v>
      </c>
      <c r="J1674" s="43">
        <f>VLOOKUP($A1674,LNST!$A$3:$Q$1635,11,FALSE)/1000000000</f>
        <v>43.474702485000002</v>
      </c>
      <c r="K1674" s="43">
        <f>VLOOKUP($A1674,LNST!$A$3:$Q$1635,12,FALSE)/1000000000</f>
        <v>1.617267966</v>
      </c>
      <c r="L1674" s="45">
        <f>VLOOKUP($A1674,'Doanh thu'!$A$3:$Q$2000,14,FALSE)</f>
        <v>-0.12041677850616629</v>
      </c>
      <c r="M1674" s="45">
        <f>VLOOKUP($A1674,'Doanh thu'!$A$3:$Q$2000,15,FALSE)</f>
        <v>0.10440643082000049</v>
      </c>
      <c r="N1674" s="45">
        <f>VLOOKUP($A1674,'Doanh thu'!$A$3:$Q$2000,16,FALSE)</f>
        <v>0.16615165924029338</v>
      </c>
      <c r="O1674" s="45">
        <f>VLOOKUP($A1674,'Doanh thu'!$A$3:$Q$2000,17,FALSE)</f>
        <v>-9.4916886416894469E-2</v>
      </c>
      <c r="P1674" s="45">
        <f>VLOOKUP($A1674,LNST!$A$3:$R$1635,14,FALSE)</f>
        <v>-1.1778975337138362</v>
      </c>
      <c r="Q1674" s="45">
        <f>VLOOKUP($A1674,LNST!$A$3:$R$1635,15,FALSE)</f>
        <v>-2.4862841640910784</v>
      </c>
      <c r="R1674" s="45">
        <f>VLOOKUP($A1674,LNST!$A$3:$R$1635,16,FALSE)</f>
        <v>0.58624110021527853</v>
      </c>
      <c r="S1674" s="45">
        <f>VLOOKUP($A1674,LNST!$A$3:$R$1635,17,FALSE)</f>
        <v>1.120219864566165</v>
      </c>
      <c r="T1674" s="45">
        <f>VLOOKUP($A1674,LNG!$A$2:$H$1999,4,FALSE)/(D1674*10^9)</f>
        <v>0.26969420653993242</v>
      </c>
      <c r="U1674" s="45">
        <f>VLOOKUP($A1674,LNG!$A$2:$H$1999,5,FALSE)/(E1674*10^9)</f>
        <v>0.22294381853330963</v>
      </c>
      <c r="V1674" s="45">
        <f>VLOOKUP($A1674,LNG!$A$2:$H$1999,6,FALSE)/(F1674*10^9)</f>
        <v>0.16784075973030149</v>
      </c>
      <c r="W1674" s="45">
        <f>VLOOKUP($A1674,LNG!$A$2:$H$1999,7,FALSE)/(G1674*10^9)</f>
        <v>0.46332859632466844</v>
      </c>
      <c r="X1674" s="45">
        <f>VLOOKUP($A1674,'LNST năm'!$A$2:$I$2000,8,FALSE)</f>
        <v>-0.65921453852441414</v>
      </c>
      <c r="Y1674" s="45">
        <f>VLOOKUP($A1674,'LNST năm'!$A$2:$I$2000,9,FALSE)</f>
        <v>-0.30660470994026567</v>
      </c>
      <c r="Z1674" s="46" t="e">
        <f>VLOOKUP($A1674,LNG!$A$2:$H$1999,9,FALSE)</f>
        <v>#REF!</v>
      </c>
      <c r="AA1674" s="162" t="e">
        <f>VLOOKUP($A1674,'GIÁ CP'!$A$2:$D$2000,4,FALSE)/Z1674</f>
        <v>#REF!</v>
      </c>
    </row>
    <row r="1675" spans="1:27" hidden="1">
      <c r="A1675" s="18" t="s">
        <v>3548</v>
      </c>
      <c r="B1675" s="18" t="s">
        <v>3549</v>
      </c>
      <c r="C1675" s="154" t="str">
        <f>VLOOKUP(A1675,'GIÁ CP'!$K$2:$M$2000,3,FALSE)</f>
        <v xml:space="preserve">Nhựa, cao su &amp; sợi </v>
      </c>
      <c r="D1675" s="43">
        <f>VLOOKUP($A1675,'Doanh thu'!$A$3:$Q$2000,9,FALSE)/1000000000</f>
        <v>16.305574949</v>
      </c>
      <c r="E1675" s="43">
        <f>VLOOKUP($A1675,'Doanh thu'!$A$3:$Q$2000,10,FALSE)/1000000000</f>
        <v>46.212118756999999</v>
      </c>
      <c r="F1675" s="43">
        <f>VLOOKUP($A1675,'Doanh thu'!$A$3:$Q$2000,11,FALSE)/1000000000</f>
        <v>38.596409743999999</v>
      </c>
      <c r="G1675" s="43">
        <f>VLOOKUP($A1675,'Doanh thu'!$A$3:$Q$2000,12,FALSE)/1000000000</f>
        <v>38.036236017999997</v>
      </c>
      <c r="H1675" s="43">
        <f>VLOOKUP($A1675,LNST!$A$3:$Q$1635,9,FALSE)/1000000000</f>
        <v>0.67424589499999998</v>
      </c>
      <c r="I1675" s="43">
        <f>VLOOKUP($A1675,LNST!$A$3:$Q$1635,10,FALSE)/1000000000</f>
        <v>7.2122597349999999</v>
      </c>
      <c r="J1675" s="43">
        <f>VLOOKUP($A1675,LNST!$A$3:$Q$1635,11,FALSE)/1000000000</f>
        <v>2.9276716330000001</v>
      </c>
      <c r="K1675" s="43">
        <f>VLOOKUP($A1675,LNST!$A$3:$Q$1635,12,FALSE)/1000000000</f>
        <v>-3.8946942619999998</v>
      </c>
      <c r="L1675" s="45">
        <f>VLOOKUP($A1675,'Doanh thu'!$A$3:$Q$2000,14,FALSE)</f>
        <v>-0.15232364266128376</v>
      </c>
      <c r="M1675" s="45">
        <f>VLOOKUP($A1675,'Doanh thu'!$A$3:$Q$2000,15,FALSE)</f>
        <v>-6.005483123954982E-2</v>
      </c>
      <c r="N1675" s="45">
        <f>VLOOKUP($A1675,'Doanh thu'!$A$3:$Q$2000,16,FALSE)</f>
        <v>1.8664414722286499E-2</v>
      </c>
      <c r="O1675" s="45">
        <f>VLOOKUP($A1675,'Doanh thu'!$A$3:$Q$2000,17,FALSE)</f>
        <v>2.9340945141848884</v>
      </c>
      <c r="P1675" s="45">
        <f>VLOOKUP($A1675,LNST!$A$3:$R$1635,14,FALSE)</f>
        <v>1.128658674033068</v>
      </c>
      <c r="Q1675" s="45">
        <f>VLOOKUP($A1675,LNST!$A$3:$R$1635,15,FALSE)</f>
        <v>-0.32057319073627399</v>
      </c>
      <c r="R1675" s="45">
        <f>VLOOKUP($A1675,LNST!$A$3:$R$1635,16,FALSE)</f>
        <v>0.76461140609237299</v>
      </c>
      <c r="S1675" s="45">
        <f>VLOOKUP($A1675,LNST!$A$3:$R$1635,17,FALSE)</f>
        <v>6.3002416179591056E-2</v>
      </c>
      <c r="T1675" s="45">
        <f>VLOOKUP($A1675,LNG!$A$2:$H$1999,4,FALSE)/(D1675*10^9)</f>
        <v>-4.6821850341856354E-2</v>
      </c>
      <c r="U1675" s="45">
        <f>VLOOKUP($A1675,LNG!$A$2:$H$1999,5,FALSE)/(E1675*10^9)</f>
        <v>3.4552864269140005E-2</v>
      </c>
      <c r="V1675" s="45">
        <f>VLOOKUP($A1675,LNG!$A$2:$H$1999,6,FALSE)/(F1675*10^9)</f>
        <v>0.28223410662421533</v>
      </c>
      <c r="W1675" s="45">
        <f>VLOOKUP($A1675,LNG!$A$2:$H$1999,7,FALSE)/(G1675*10^9)</f>
        <v>0.2003526304073214</v>
      </c>
      <c r="X1675" s="45">
        <f>VLOOKUP($A1675,'LNST năm'!$A$2:$I$2000,8,FALSE)</f>
        <v>0.67796476226276725</v>
      </c>
      <c r="Y1675" s="45">
        <f>VLOOKUP($A1675,'LNST năm'!$A$2:$I$2000,9,FALSE)</f>
        <v>0.36630842041021339</v>
      </c>
      <c r="Z1675" s="46" t="e">
        <f>VLOOKUP($A1675,LNG!$A$2:$H$1999,9,FALSE)</f>
        <v>#REF!</v>
      </c>
      <c r="AA1675" s="162" t="e">
        <f>VLOOKUP($A1675,'GIÁ CP'!$A$2:$D$2000,4,FALSE)/Z1675</f>
        <v>#REF!</v>
      </c>
    </row>
    <row r="1676" spans="1:27" hidden="1">
      <c r="A1676" s="18" t="s">
        <v>1267</v>
      </c>
      <c r="B1676" s="18" t="s">
        <v>2943</v>
      </c>
      <c r="C1676" s="154" t="str">
        <f>VLOOKUP(A1676,'GIÁ CP'!$K$2:$M$2000,3,FALSE)</f>
        <v xml:space="preserve">Xây dựng </v>
      </c>
      <c r="D1676" s="43">
        <f>VLOOKUP($A1676,'Doanh thu'!$A$3:$Q$2000,9,FALSE)/1000000000</f>
        <v>477.28989218700002</v>
      </c>
      <c r="E1676" s="43">
        <f>VLOOKUP($A1676,'Doanh thu'!$A$3:$Q$2000,10,FALSE)/1000000000</f>
        <v>613.14068129899999</v>
      </c>
      <c r="F1676" s="43">
        <f>VLOOKUP($A1676,'Doanh thu'!$A$3:$Q$2000,11,FALSE)/1000000000</f>
        <v>759.49443627000005</v>
      </c>
      <c r="G1676" s="43">
        <f>VLOOKUP($A1676,'Doanh thu'!$A$3:$Q$2000,12,FALSE)/1000000000</f>
        <v>440.03754714399997</v>
      </c>
      <c r="H1676" s="43">
        <f>VLOOKUP($A1676,LNST!$A$3:$Q$1635,9,FALSE)/1000000000</f>
        <v>8.4313457869999997</v>
      </c>
      <c r="I1676" s="43">
        <f>VLOOKUP($A1676,LNST!$A$3:$Q$1635,10,FALSE)/1000000000</f>
        <v>71.109471033999995</v>
      </c>
      <c r="J1676" s="43">
        <f>VLOOKUP($A1676,LNST!$A$3:$Q$1635,11,FALSE)/1000000000</f>
        <v>25.011514183999999</v>
      </c>
      <c r="K1676" s="43">
        <f>VLOOKUP($A1676,LNST!$A$3:$Q$1635,12,FALSE)/1000000000</f>
        <v>-23.683260469</v>
      </c>
      <c r="L1676" s="45">
        <f>VLOOKUP($A1676,'Doanh thu'!$A$3:$Q$2000,14,FALSE)</f>
        <v>-9.2310957319678991E-2</v>
      </c>
      <c r="M1676" s="45">
        <f>VLOOKUP($A1676,'Doanh thu'!$A$3:$Q$2000,15,FALSE)</f>
        <v>0.57468649942302363</v>
      </c>
      <c r="N1676" s="45">
        <f>VLOOKUP($A1676,'Doanh thu'!$A$3:$Q$2000,16,FALSE)</f>
        <v>0.1385139754700522</v>
      </c>
      <c r="O1676" s="45">
        <f>VLOOKUP($A1676,'Doanh thu'!$A$3:$Q$2000,17,FALSE)</f>
        <v>3.1874647231399232E-2</v>
      </c>
      <c r="P1676" s="45">
        <f>VLOOKUP($A1676,LNST!$A$3:$R$1635,14,FALSE)</f>
        <v>1.4606106284054219</v>
      </c>
      <c r="Q1676" s="45">
        <f>VLOOKUP($A1676,LNST!$A$3:$R$1635,15,FALSE)</f>
        <v>1.2874829652681483</v>
      </c>
      <c r="R1676" s="45">
        <f>VLOOKUP($A1676,LNST!$A$3:$R$1635,16,FALSE)</f>
        <v>-0.70733027588967412</v>
      </c>
      <c r="S1676" s="45">
        <f>VLOOKUP($A1676,LNST!$A$3:$R$1635,17,FALSE)</f>
        <v>-1.7558555511001855E-2</v>
      </c>
      <c r="T1676" s="45">
        <f>VLOOKUP($A1676,LNG!$A$2:$H$1999,4,FALSE)/(D1676*10^9)</f>
        <v>0.11156300700610211</v>
      </c>
      <c r="U1676" s="45">
        <f>VLOOKUP($A1676,LNG!$A$2:$H$1999,5,FALSE)/(E1676*10^9)</f>
        <v>9.430740440104983E-2</v>
      </c>
      <c r="V1676" s="45">
        <f>VLOOKUP($A1676,LNG!$A$2:$H$1999,6,FALSE)/(F1676*10^9)</f>
        <v>6.9217494310006081E-2</v>
      </c>
      <c r="W1676" s="45">
        <f>VLOOKUP($A1676,LNG!$A$2:$H$1999,7,FALSE)/(G1676*10^9)</f>
        <v>0.18502060338354953</v>
      </c>
      <c r="X1676" s="45">
        <f>VLOOKUP($A1676,'LNST năm'!$A$2:$I$2000,8,FALSE)</f>
        <v>-1</v>
      </c>
      <c r="Y1676" s="45">
        <f>VLOOKUP($A1676,'LNST năm'!$A$2:$I$2000,9,FALSE)</f>
        <v>-1</v>
      </c>
      <c r="Z1676" s="46" t="e">
        <f>VLOOKUP($A1676,LNG!$A$2:$H$1999,9,FALSE)</f>
        <v>#REF!</v>
      </c>
      <c r="AA1676" s="162" t="e">
        <f>VLOOKUP($A1676,'GIÁ CP'!$A$2:$D$2000,4,FALSE)/Z1676</f>
        <v>#REF!</v>
      </c>
    </row>
    <row r="1677" spans="1:27" hidden="1">
      <c r="A1677" s="18" t="s">
        <v>671</v>
      </c>
      <c r="B1677" s="18" t="s">
        <v>3365</v>
      </c>
      <c r="C1677" s="154" t="str">
        <f>VLOOKUP(A1677,'GIÁ CP'!$K$2:$M$2000,3,FALSE)</f>
        <v xml:space="preserve">Bất động sản </v>
      </c>
      <c r="D1677" s="43">
        <f>VLOOKUP($A1677,'Doanh thu'!$A$3:$Q$2000,9,FALSE)/1000000000</f>
        <v>3.1583738760000002</v>
      </c>
      <c r="E1677" s="43">
        <f>VLOOKUP($A1677,'Doanh thu'!$A$3:$Q$2000,10,FALSE)/1000000000</f>
        <v>0</v>
      </c>
      <c r="F1677" s="43">
        <f>VLOOKUP($A1677,'Doanh thu'!$A$3:$Q$2000,11,FALSE)/1000000000</f>
        <v>0</v>
      </c>
      <c r="G1677" s="43">
        <f>VLOOKUP($A1677,'Doanh thu'!$A$3:$Q$2000,12,FALSE)/1000000000</f>
        <v>0</v>
      </c>
      <c r="H1677" s="43">
        <f>VLOOKUP($A1677,LNST!$A$3:$Q$1635,9,FALSE)/1000000000</f>
        <v>-5.0927177800000001</v>
      </c>
      <c r="I1677" s="43">
        <f>VLOOKUP($A1677,LNST!$A$3:$Q$1635,10,FALSE)/1000000000</f>
        <v>-11.670380164999999</v>
      </c>
      <c r="J1677" s="43">
        <f>VLOOKUP($A1677,LNST!$A$3:$Q$1635,11,FALSE)/1000000000</f>
        <v>-54.719194811999998</v>
      </c>
      <c r="K1677" s="43">
        <f>VLOOKUP($A1677,LNST!$A$3:$Q$1635,12,FALSE)/1000000000</f>
        <v>0</v>
      </c>
      <c r="L1677" s="45" t="e">
        <f>VLOOKUP($A1677,'Doanh thu'!$A$3:$Q$2000,14,FALSE)</f>
        <v>#DIV/0!</v>
      </c>
      <c r="M1677" s="45" t="e">
        <f>VLOOKUP($A1677,'Doanh thu'!$A$3:$Q$2000,15,FALSE)</f>
        <v>#DIV/0!</v>
      </c>
      <c r="N1677" s="45">
        <f>VLOOKUP($A1677,'Doanh thu'!$A$3:$Q$2000,16,FALSE)</f>
        <v>-1</v>
      </c>
      <c r="O1677" s="45" t="e">
        <f>VLOOKUP($A1677,'Doanh thu'!$A$3:$Q$2000,17,FALSE)</f>
        <v>#DIV/0!</v>
      </c>
      <c r="P1677" s="45">
        <f>VLOOKUP($A1677,LNST!$A$3:$R$1635,14,FALSE)</f>
        <v>0.17355183966738497</v>
      </c>
      <c r="Q1677" s="45">
        <f>VLOOKUP($A1677,LNST!$A$3:$R$1635,15,FALSE)</f>
        <v>-1.3026184359109969</v>
      </c>
      <c r="R1677" s="45">
        <f>VLOOKUP($A1677,LNST!$A$3:$R$1635,16,FALSE)</f>
        <v>-8.2381034192816642</v>
      </c>
      <c r="S1677" s="45">
        <f>VLOOKUP($A1677,LNST!$A$3:$R$1635,17,FALSE)</f>
        <v>1</v>
      </c>
      <c r="T1677" s="45">
        <f>VLOOKUP($A1677,LNG!$A$2:$H$1999,4,FALSE)/(D1677*10^9)</f>
        <v>0</v>
      </c>
      <c r="U1677" s="45" t="e">
        <f>VLOOKUP($A1677,LNG!$A$2:$H$1999,5,FALSE)/(E1677*10^9)</f>
        <v>#DIV/0!</v>
      </c>
      <c r="V1677" s="45" t="e">
        <f>VLOOKUP($A1677,LNG!$A$2:$H$1999,6,FALSE)/(F1677*10^9)</f>
        <v>#DIV/0!</v>
      </c>
      <c r="W1677" s="45" t="e">
        <f>VLOOKUP($A1677,LNG!$A$2:$H$1999,7,FALSE)/(G1677*10^9)</f>
        <v>#DIV/0!</v>
      </c>
      <c r="X1677" s="45">
        <f>VLOOKUP($A1677,'LNST năm'!$A$2:$I$2000,8,FALSE)</f>
        <v>1</v>
      </c>
      <c r="Y1677" s="45">
        <f>VLOOKUP($A1677,'LNST năm'!$A$2:$I$2000,9,FALSE)</f>
        <v>-1</v>
      </c>
      <c r="Z1677" s="46" t="e">
        <f>VLOOKUP($A1677,LNG!$A$2:$H$1999,9,FALSE)</f>
        <v>#REF!</v>
      </c>
      <c r="AA1677" s="162" t="e">
        <f>VLOOKUP($A1677,'GIÁ CP'!$A$2:$D$2000,4,FALSE)/Z1677</f>
        <v>#REF!</v>
      </c>
    </row>
    <row r="1678" spans="1:27" hidden="1">
      <c r="A1678" s="18" t="s">
        <v>1068</v>
      </c>
      <c r="B1678" s="18" t="s">
        <v>2594</v>
      </c>
      <c r="C1678" s="154" t="str">
        <f>VLOOKUP(A1678,'GIÁ CP'!$K$2:$M$2000,3,FALSE)</f>
        <v xml:space="preserve">Khai khoáng </v>
      </c>
      <c r="D1678" s="43">
        <f>VLOOKUP($A1678,'Doanh thu'!$A$3:$Q$2000,9,FALSE)/1000000000</f>
        <v>9.1268689399999996</v>
      </c>
      <c r="E1678" s="43">
        <f>VLOOKUP($A1678,'Doanh thu'!$A$3:$Q$2000,10,FALSE)/1000000000</f>
        <v>5.919914007</v>
      </c>
      <c r="F1678" s="43">
        <f>VLOOKUP($A1678,'Doanh thu'!$A$3:$Q$2000,11,FALSE)/1000000000</f>
        <v>21.500317671000001</v>
      </c>
      <c r="G1678" s="43">
        <f>VLOOKUP($A1678,'Doanh thu'!$A$3:$Q$2000,12,FALSE)/1000000000</f>
        <v>10.996766657</v>
      </c>
      <c r="H1678" s="43">
        <f>VLOOKUP($A1678,LNST!$A$3:$Q$1635,9,FALSE)/1000000000</f>
        <v>-4.0224415479999998</v>
      </c>
      <c r="I1678" s="43">
        <f>VLOOKUP($A1678,LNST!$A$3:$Q$1635,10,FALSE)/1000000000</f>
        <v>-5.1829352489999998</v>
      </c>
      <c r="J1678" s="43">
        <f>VLOOKUP($A1678,LNST!$A$3:$Q$1635,11,FALSE)/1000000000</f>
        <v>-4.534090076</v>
      </c>
      <c r="K1678" s="43">
        <f>VLOOKUP($A1678,LNST!$A$3:$Q$1635,12,FALSE)/1000000000</f>
        <v>-6.8308455380000002</v>
      </c>
      <c r="L1678" s="45">
        <f>VLOOKUP($A1678,'Doanh thu'!$A$3:$Q$2000,14,FALSE)</f>
        <v>1.0206038703908531</v>
      </c>
      <c r="M1678" s="45">
        <f>VLOOKUP($A1678,'Doanh thu'!$A$3:$Q$2000,15,FALSE)</f>
        <v>-0.53032661450273877</v>
      </c>
      <c r="N1678" s="45">
        <f>VLOOKUP($A1678,'Doanh thu'!$A$3:$Q$2000,16,FALSE)</f>
        <v>0.5553782921287217</v>
      </c>
      <c r="O1678" s="45">
        <f>VLOOKUP($A1678,'Doanh thu'!$A$3:$Q$2000,17,FALSE)</f>
        <v>-9.0015853786105632E-2</v>
      </c>
      <c r="P1678" s="45">
        <f>VLOOKUP($A1678,LNST!$A$3:$R$1635,14,FALSE)</f>
        <v>0.39060263422355868</v>
      </c>
      <c r="Q1678" s="45">
        <f>VLOOKUP($A1678,LNST!$A$3:$R$1635,15,FALSE)</f>
        <v>4.4157787088787377E-2</v>
      </c>
      <c r="R1678" s="45">
        <f>VLOOKUP($A1678,LNST!$A$3:$R$1635,16,FALSE)</f>
        <v>0.10935512440353055</v>
      </c>
      <c r="S1678" s="45">
        <f>VLOOKUP($A1678,LNST!$A$3:$R$1635,17,FALSE)</f>
        <v>-2.8595620202309453E-2</v>
      </c>
      <c r="T1678" s="45">
        <f>VLOOKUP($A1678,LNG!$A$2:$H$1999,4,FALSE)/(D1678*10^9)</f>
        <v>-0.2499930648724753</v>
      </c>
      <c r="U1678" s="45">
        <f>VLOOKUP($A1678,LNG!$A$2:$H$1999,5,FALSE)/(E1678*10^9)</f>
        <v>5.969368162816964E-2</v>
      </c>
      <c r="V1678" s="45">
        <f>VLOOKUP($A1678,LNG!$A$2:$H$1999,6,FALSE)/(F1678*10^9)</f>
        <v>-3.7895780028356398E-2</v>
      </c>
      <c r="W1678" s="45">
        <f>VLOOKUP($A1678,LNG!$A$2:$H$1999,7,FALSE)/(G1678*10^9)</f>
        <v>-1.5142241914718114E-2</v>
      </c>
      <c r="X1678" s="45">
        <f>VLOOKUP($A1678,'LNST năm'!$A$2:$I$2000,8,FALSE)</f>
        <v>1</v>
      </c>
      <c r="Y1678" s="45">
        <f>VLOOKUP($A1678,'LNST năm'!$A$2:$I$2000,9,FALSE)</f>
        <v>-1</v>
      </c>
      <c r="Z1678" s="46" t="e">
        <f>VLOOKUP($A1678,LNG!$A$2:$H$1999,9,FALSE)</f>
        <v>#REF!</v>
      </c>
      <c r="AA1678" s="162" t="e">
        <f>VLOOKUP($A1678,'GIÁ CP'!$A$2:$D$2000,4,FALSE)/Z1678</f>
        <v>#REF!</v>
      </c>
    </row>
    <row r="1679" spans="1:27" hidden="1">
      <c r="A1679" s="18" t="s">
        <v>1602</v>
      </c>
      <c r="B1679" s="18" t="s">
        <v>3113</v>
      </c>
      <c r="C1679" s="154" t="str">
        <f>VLOOKUP(A1679,'GIÁ CP'!$K$2:$M$2000,3,FALSE)</f>
        <v xml:space="preserve">Thiết bị và Dịch vụ Dầu khí </v>
      </c>
      <c r="D1679" s="43">
        <f>VLOOKUP($A1679,'Doanh thu'!$A$3:$Q$2000,9,FALSE)/1000000000</f>
        <v>21.719831486</v>
      </c>
      <c r="E1679" s="43">
        <f>VLOOKUP($A1679,'Doanh thu'!$A$3:$Q$2000,10,FALSE)/1000000000</f>
        <v>34.302560988000003</v>
      </c>
      <c r="F1679" s="43">
        <f>VLOOKUP($A1679,'Doanh thu'!$A$3:$Q$2000,11,FALSE)/1000000000</f>
        <v>38.679704627</v>
      </c>
      <c r="G1679" s="43">
        <f>VLOOKUP($A1679,'Doanh thu'!$A$3:$Q$2000,12,FALSE)/1000000000</f>
        <v>61.078911796</v>
      </c>
      <c r="H1679" s="43">
        <f>VLOOKUP($A1679,LNST!$A$3:$Q$1635,9,FALSE)/1000000000</f>
        <v>-0.301755092</v>
      </c>
      <c r="I1679" s="43">
        <f>VLOOKUP($A1679,LNST!$A$3:$Q$1635,10,FALSE)/1000000000</f>
        <v>-1.063505315</v>
      </c>
      <c r="J1679" s="43">
        <f>VLOOKUP($A1679,LNST!$A$3:$Q$1635,11,FALSE)/1000000000</f>
        <v>-0.12762426399999999</v>
      </c>
      <c r="K1679" s="43">
        <f>VLOOKUP($A1679,LNST!$A$3:$Q$1635,12,FALSE)/1000000000</f>
        <v>-0.50800891599999998</v>
      </c>
      <c r="L1679" s="45">
        <f>VLOOKUP($A1679,'Doanh thu'!$A$3:$Q$2000,14,FALSE)</f>
        <v>-0.3498008416398809</v>
      </c>
      <c r="M1679" s="45">
        <f>VLOOKUP($A1679,'Doanh thu'!$A$3:$Q$2000,15,FALSE)</f>
        <v>0.15310014851083958</v>
      </c>
      <c r="N1679" s="45">
        <f>VLOOKUP($A1679,'Doanh thu'!$A$3:$Q$2000,16,FALSE)</f>
        <v>-0.94666530232583568</v>
      </c>
      <c r="O1679" s="45">
        <f>VLOOKUP($A1679,'Doanh thu'!$A$3:$Q$2000,17,FALSE)</f>
        <v>1.3711464458552505</v>
      </c>
      <c r="P1679" s="45">
        <f>VLOOKUP($A1679,LNST!$A$3:$R$1635,14,FALSE)</f>
        <v>0.56692747205675909</v>
      </c>
      <c r="Q1679" s="45">
        <f>VLOOKUP($A1679,LNST!$A$3:$R$1635,15,FALSE)</f>
        <v>-2.4162466711918298</v>
      </c>
      <c r="R1679" s="45">
        <f>VLOOKUP($A1679,LNST!$A$3:$R$1635,16,FALSE)</f>
        <v>-1.0434113420413147</v>
      </c>
      <c r="S1679" s="45">
        <f>VLOOKUP($A1679,LNST!$A$3:$R$1635,17,FALSE)</f>
        <v>0.67749505398938636</v>
      </c>
      <c r="T1679" s="45">
        <f>VLOOKUP($A1679,LNG!$A$2:$H$1999,4,FALSE)/(D1679*10^9)</f>
        <v>0.2727825465781793</v>
      </c>
      <c r="U1679" s="45">
        <f>VLOOKUP($A1679,LNG!$A$2:$H$1999,5,FALSE)/(E1679*10^9)</f>
        <v>0.18400785799078073</v>
      </c>
      <c r="V1679" s="45">
        <f>VLOOKUP($A1679,LNG!$A$2:$H$1999,6,FALSE)/(F1679*10^9)</f>
        <v>8.1947304188755954E-2</v>
      </c>
      <c r="W1679" s="45">
        <f>VLOOKUP($A1679,LNG!$A$2:$H$1999,7,FALSE)/(G1679*10^9)</f>
        <v>0.15411351365327458</v>
      </c>
      <c r="X1679" s="45">
        <f>VLOOKUP($A1679,'LNST năm'!$A$2:$I$2000,8,FALSE)</f>
        <v>-13.584273427659825</v>
      </c>
      <c r="Y1679" s="45">
        <f>VLOOKUP($A1679,'LNST năm'!$A$2:$I$2000,9,FALSE)</f>
        <v>-2.8543365674506189</v>
      </c>
      <c r="Z1679" s="46" t="e">
        <f>VLOOKUP($A1679,LNG!$A$2:$H$1999,9,FALSE)</f>
        <v>#REF!</v>
      </c>
      <c r="AA1679" s="162" t="e">
        <f>VLOOKUP($A1679,'GIÁ CP'!$A$2:$D$2000,4,FALSE)/Z1679</f>
        <v>#REF!</v>
      </c>
    </row>
    <row r="1680" spans="1:27" hidden="1">
      <c r="A1680" s="18" t="s">
        <v>1341</v>
      </c>
      <c r="B1680" s="18" t="s">
        <v>3065</v>
      </c>
      <c r="C1680" s="154" t="str">
        <f>VLOOKUP(A1680,'GIÁ CP'!$K$2:$M$2000,3,FALSE)</f>
        <v xml:space="preserve">Đồ uống &amp; giải khát </v>
      </c>
      <c r="D1680" s="43">
        <f>VLOOKUP($A1680,'Doanh thu'!$A$3:$Q$2000,9,FALSE)/1000000000</f>
        <v>0</v>
      </c>
      <c r="E1680" s="43">
        <f>VLOOKUP($A1680,'Doanh thu'!$A$3:$Q$2000,10,FALSE)/1000000000</f>
        <v>0</v>
      </c>
      <c r="F1680" s="43">
        <f>VLOOKUP($A1680,'Doanh thu'!$A$3:$Q$2000,11,FALSE)/1000000000</f>
        <v>0</v>
      </c>
      <c r="G1680" s="43">
        <f>VLOOKUP($A1680,'Doanh thu'!$A$3:$Q$2000,12,FALSE)/1000000000</f>
        <v>0</v>
      </c>
      <c r="H1680" s="43">
        <f>VLOOKUP($A1680,LNST!$A$3:$Q$1635,9,FALSE)/1000000000</f>
        <v>0</v>
      </c>
      <c r="I1680" s="43">
        <f>VLOOKUP($A1680,LNST!$A$3:$Q$1635,10,FALSE)/1000000000</f>
        <v>0</v>
      </c>
      <c r="J1680" s="43">
        <f>VLOOKUP($A1680,LNST!$A$3:$Q$1635,11,FALSE)/1000000000</f>
        <v>0</v>
      </c>
      <c r="K1680" s="43">
        <f>VLOOKUP($A1680,LNST!$A$3:$Q$1635,12,FALSE)/1000000000</f>
        <v>0</v>
      </c>
      <c r="L1680" s="45" t="e">
        <f>VLOOKUP($A1680,'Doanh thu'!$A$3:$Q$2000,14,FALSE)</f>
        <v>#DIV/0!</v>
      </c>
      <c r="M1680" s="45" t="e">
        <f>VLOOKUP($A1680,'Doanh thu'!$A$3:$Q$2000,15,FALSE)</f>
        <v>#DIV/0!</v>
      </c>
      <c r="N1680" s="45" t="e">
        <f>VLOOKUP($A1680,'Doanh thu'!$A$3:$Q$2000,16,FALSE)</f>
        <v>#DIV/0!</v>
      </c>
      <c r="O1680" s="45" t="e">
        <f>VLOOKUP($A1680,'Doanh thu'!$A$3:$Q$2000,17,FALSE)</f>
        <v>#DIV/0!</v>
      </c>
      <c r="P1680" s="45" t="e">
        <f>VLOOKUP($A1680,LNST!$A$3:$R$1635,14,FALSE)</f>
        <v>#DIV/0!</v>
      </c>
      <c r="Q1680" s="45" t="e">
        <f>VLOOKUP($A1680,LNST!$A$3:$R$1635,15,FALSE)</f>
        <v>#DIV/0!</v>
      </c>
      <c r="R1680" s="45" t="e">
        <f>VLOOKUP($A1680,LNST!$A$3:$R$1635,16,FALSE)</f>
        <v>#DIV/0!</v>
      </c>
      <c r="S1680" s="45" t="e">
        <f>VLOOKUP($A1680,LNST!$A$3:$R$1635,17,FALSE)</f>
        <v>#DIV/0!</v>
      </c>
      <c r="T1680" s="45" t="e">
        <f>VLOOKUP($A1680,LNG!$A$2:$H$1999,4,FALSE)/(D1680*10^9)</f>
        <v>#DIV/0!</v>
      </c>
      <c r="U1680" s="45" t="e">
        <f>VLOOKUP($A1680,LNG!$A$2:$H$1999,5,FALSE)/(E1680*10^9)</f>
        <v>#DIV/0!</v>
      </c>
      <c r="V1680" s="45" t="e">
        <f>VLOOKUP($A1680,LNG!$A$2:$H$1999,6,FALSE)/(F1680*10^9)</f>
        <v>#DIV/0!</v>
      </c>
      <c r="W1680" s="45" t="e">
        <f>VLOOKUP($A1680,LNG!$A$2:$H$1999,7,FALSE)/(G1680*10^9)</f>
        <v>#DIV/0!</v>
      </c>
      <c r="X1680" s="45">
        <f>VLOOKUP($A1680,'LNST năm'!$A$2:$I$2000,8,FALSE)</f>
        <v>-1</v>
      </c>
      <c r="Y1680" s="45">
        <f>VLOOKUP($A1680,'LNST năm'!$A$2:$I$2000,9,FALSE)</f>
        <v>0.25992104989487319</v>
      </c>
      <c r="Z1680" s="46" t="e">
        <f>VLOOKUP($A1680,LNG!$A$2:$H$1999,9,FALSE)</f>
        <v>#REF!</v>
      </c>
      <c r="AA1680" s="162" t="e">
        <f>VLOOKUP($A1680,'GIÁ CP'!$A$2:$D$2000,4,FALSE)/Z1680</f>
        <v>#REF!</v>
      </c>
    </row>
    <row r="1681" spans="1:27" hidden="1">
      <c r="A1681" s="18" t="s">
        <v>655</v>
      </c>
      <c r="B1681" s="18" t="s">
        <v>2371</v>
      </c>
      <c r="C1681" s="154" t="str">
        <f>VLOOKUP(A1681,'GIÁ CP'!$K$2:$M$2000,3,FALSE)</f>
        <v xml:space="preserve">Vật liệu xây dựng &amp; Nội thất </v>
      </c>
      <c r="D1681" s="43">
        <f>VLOOKUP($A1681,'Doanh thu'!$A$3:$Q$2000,9,FALSE)/1000000000</f>
        <v>77.888183734999998</v>
      </c>
      <c r="E1681" s="43">
        <f>VLOOKUP($A1681,'Doanh thu'!$A$3:$Q$2000,10,FALSE)/1000000000</f>
        <v>48.342752773999997</v>
      </c>
      <c r="F1681" s="43">
        <f>VLOOKUP($A1681,'Doanh thu'!$A$3:$Q$2000,11,FALSE)/1000000000</f>
        <v>42.550034435000001</v>
      </c>
      <c r="G1681" s="43">
        <f>VLOOKUP($A1681,'Doanh thu'!$A$3:$Q$2000,12,FALSE)/1000000000</f>
        <v>0</v>
      </c>
      <c r="H1681" s="43">
        <f>VLOOKUP($A1681,LNST!$A$3:$Q$1635,9,FALSE)/1000000000</f>
        <v>0.13220273299999999</v>
      </c>
      <c r="I1681" s="43">
        <f>VLOOKUP($A1681,LNST!$A$3:$Q$1635,10,FALSE)/1000000000</f>
        <v>0.14142856600000001</v>
      </c>
      <c r="J1681" s="43">
        <f>VLOOKUP($A1681,LNST!$A$3:$Q$1635,11,FALSE)/1000000000</f>
        <v>0.19857686999999999</v>
      </c>
      <c r="K1681" s="43">
        <f>VLOOKUP($A1681,LNST!$A$3:$Q$1635,12,FALSE)/1000000000</f>
        <v>0</v>
      </c>
      <c r="L1681" s="45">
        <f>VLOOKUP($A1681,'Doanh thu'!$A$3:$Q$2000,14,FALSE)</f>
        <v>6.0043148785006259E-2</v>
      </c>
      <c r="M1681" s="45">
        <f>VLOOKUP($A1681,'Doanh thu'!$A$3:$Q$2000,15,FALSE)</f>
        <v>-0.30944388345783019</v>
      </c>
      <c r="N1681" s="45">
        <f>VLOOKUP($A1681,'Doanh thu'!$A$3:$Q$2000,16,FALSE)</f>
        <v>-0.39037429187936573</v>
      </c>
      <c r="O1681" s="45">
        <f>VLOOKUP($A1681,'Doanh thu'!$A$3:$Q$2000,17,FALSE)</f>
        <v>-1</v>
      </c>
      <c r="P1681" s="45">
        <f>VLOOKUP($A1681,LNST!$A$3:$R$1635,14,FALSE)</f>
        <v>1.1184669153186828</v>
      </c>
      <c r="Q1681" s="45">
        <f>VLOOKUP($A1681,LNST!$A$3:$R$1635,15,FALSE)</f>
        <v>-0.59683790689585292</v>
      </c>
      <c r="R1681" s="45">
        <f>VLOOKUP($A1681,LNST!$A$3:$R$1635,16,FALSE)</f>
        <v>-0.78045200885371468</v>
      </c>
      <c r="S1681" s="45">
        <f>VLOOKUP($A1681,LNST!$A$3:$R$1635,17,FALSE)</f>
        <v>-1</v>
      </c>
      <c r="T1681" s="45">
        <f>VLOOKUP($A1681,LNG!$A$2:$H$1999,4,FALSE)/(D1681*10^9)</f>
        <v>4.3890279463068803E-2</v>
      </c>
      <c r="U1681" s="45">
        <f>VLOOKUP($A1681,LNG!$A$2:$H$1999,5,FALSE)/(E1681*10^9)</f>
        <v>9.0400267924966138E-2</v>
      </c>
      <c r="V1681" s="45">
        <f>VLOOKUP($A1681,LNG!$A$2:$H$1999,6,FALSE)/(F1681*10^9)</f>
        <v>8.7043944856445565E-2</v>
      </c>
      <c r="W1681" s="45" t="e">
        <f>VLOOKUP($A1681,LNG!$A$2:$H$1999,7,FALSE)/(G1681*10^9)</f>
        <v>#DIV/0!</v>
      </c>
      <c r="X1681" s="45">
        <f>VLOOKUP($A1681,'LNST năm'!$A$2:$I$2000,8,FALSE)</f>
        <v>1.7352184178616787</v>
      </c>
      <c r="Y1681" s="45">
        <f>VLOOKUP($A1681,'LNST năm'!$A$2:$I$2000,9,FALSE)</f>
        <v>2.1529300909648521</v>
      </c>
      <c r="Z1681" s="46" t="e">
        <f>VLOOKUP($A1681,LNG!$A$2:$H$1999,9,FALSE)</f>
        <v>#REF!</v>
      </c>
      <c r="AA1681" s="162" t="e">
        <f>VLOOKUP($A1681,'GIÁ CP'!$A$2:$D$2000,4,FALSE)/Z1681</f>
        <v>#REF!</v>
      </c>
    </row>
    <row r="1682" spans="1:27" hidden="1">
      <c r="A1682" s="18" t="s">
        <v>3693</v>
      </c>
      <c r="B1682" s="18" t="s">
        <v>3694</v>
      </c>
      <c r="C1682" s="154" t="str">
        <f>VLOOKUP(A1682,'GIÁ CP'!$K$2:$M$2000,3,FALSE)</f>
        <v xml:space="preserve">Kho bãi, hậu cần và bảo dưỡng </v>
      </c>
      <c r="D1682" s="43">
        <f>VLOOKUP($A1682,'Doanh thu'!$A$3:$Q$2000,9,FALSE)/1000000000</f>
        <v>15.305487707999999</v>
      </c>
      <c r="E1682" s="43">
        <f>VLOOKUP($A1682,'Doanh thu'!$A$3:$Q$2000,10,FALSE)/1000000000</f>
        <v>43.006216260000002</v>
      </c>
      <c r="F1682" s="43">
        <f>VLOOKUP($A1682,'Doanh thu'!$A$3:$Q$2000,11,FALSE)/1000000000</f>
        <v>82.810438105000003</v>
      </c>
      <c r="G1682" s="43">
        <f>VLOOKUP($A1682,'Doanh thu'!$A$3:$Q$2000,12,FALSE)/1000000000</f>
        <v>94.887348536999994</v>
      </c>
      <c r="H1682" s="43">
        <f>VLOOKUP($A1682,LNST!$A$3:$Q$1635,9,FALSE)/1000000000</f>
        <v>-125.13075532000001</v>
      </c>
      <c r="I1682" s="43">
        <f>VLOOKUP($A1682,LNST!$A$3:$Q$1635,10,FALSE)/1000000000</f>
        <v>-131.290971864</v>
      </c>
      <c r="J1682" s="43">
        <f>VLOOKUP($A1682,LNST!$A$3:$Q$1635,11,FALSE)/1000000000</f>
        <v>-125.665157811</v>
      </c>
      <c r="K1682" s="43">
        <f>VLOOKUP($A1682,LNST!$A$3:$Q$1635,12,FALSE)/1000000000</f>
        <v>-122.705292782</v>
      </c>
      <c r="L1682" s="45" t="e">
        <f>VLOOKUP($A1682,'Doanh thu'!$A$3:$Q$2000,14,FALSE)</f>
        <v>#DIV/0!</v>
      </c>
      <c r="M1682" s="45" t="e">
        <f>VLOOKUP($A1682,'Doanh thu'!$A$3:$Q$2000,15,FALSE)</f>
        <v>#DIV/0!</v>
      </c>
      <c r="N1682" s="45">
        <f>VLOOKUP($A1682,'Doanh thu'!$A$3:$Q$2000,16,FALSE)</f>
        <v>37.049220711881027</v>
      </c>
      <c r="O1682" s="45">
        <f>VLOOKUP($A1682,'Doanh thu'!$A$3:$Q$2000,17,FALSE)</f>
        <v>5.9323141342457308</v>
      </c>
      <c r="P1682" s="45">
        <f>VLOOKUP($A1682,LNST!$A$3:$R$1635,14,FALSE)</f>
        <v>-64.021999000253174</v>
      </c>
      <c r="Q1682" s="45">
        <f>VLOOKUP($A1682,LNST!$A$3:$R$1635,15,FALSE)</f>
        <v>-14.240375338354687</v>
      </c>
      <c r="R1682" s="45">
        <f>VLOOKUP($A1682,LNST!$A$3:$R$1635,16,FALSE)</f>
        <v>-4.2789467971327317</v>
      </c>
      <c r="S1682" s="45">
        <f>VLOOKUP($A1682,LNST!$A$3:$R$1635,17,FALSE)</f>
        <v>-8.2664285854756382E-4</v>
      </c>
      <c r="T1682" s="45">
        <f>VLOOKUP($A1682,LNG!$A$2:$H$1999,4,FALSE)/(D1682*10^9)</f>
        <v>-3.4730190552644622</v>
      </c>
      <c r="U1682" s="45">
        <f>VLOOKUP($A1682,LNG!$A$2:$H$1999,5,FALSE)/(E1682*10^9)</f>
        <v>-1.3068759169886572</v>
      </c>
      <c r="V1682" s="45">
        <f>VLOOKUP($A1682,LNG!$A$2:$H$1999,6,FALSE)/(F1682*10^9)</f>
        <v>-0.63377493417500863</v>
      </c>
      <c r="W1682" s="45">
        <f>VLOOKUP($A1682,LNG!$A$2:$H$1999,7,FALSE)/(G1682*10^9)</f>
        <v>-0.31217983984924341</v>
      </c>
      <c r="X1682" s="45">
        <f>VLOOKUP($A1682,'LNST năm'!$A$2:$I$2000,8,FALSE)</f>
        <v>-28.158675809044162</v>
      </c>
      <c r="Y1682" s="45">
        <f>VLOOKUP($A1682,'LNST năm'!$A$2:$I$2000,9,FALSE)</f>
        <v>-5.8809467849117185</v>
      </c>
      <c r="Z1682" s="46" t="e">
        <f>VLOOKUP($A1682,LNG!$A$2:$H$1999,9,FALSE)</f>
        <v>#REF!</v>
      </c>
      <c r="AA1682" s="162" t="e">
        <f>VLOOKUP($A1682,'GIÁ CP'!$A$2:$D$2000,4,FALSE)/Z1682</f>
        <v>#REF!</v>
      </c>
    </row>
    <row r="1683" spans="1:27" hidden="1">
      <c r="A1683" s="18" t="s">
        <v>1514</v>
      </c>
      <c r="B1683" s="18" t="s">
        <v>3343</v>
      </c>
      <c r="C1683" s="154" t="str">
        <f>VLOOKUP(A1683,'GIÁ CP'!$K$2:$M$2000,3,FALSE)</f>
        <v xml:space="preserve">Nước </v>
      </c>
      <c r="D1683" s="43" t="e">
        <f>VLOOKUP($A1683,'Doanh thu'!$A$3:$Q$2000,9,FALSE)/1000000000</f>
        <v>#N/A</v>
      </c>
      <c r="E1683" s="43" t="e">
        <f>VLOOKUP($A1683,'Doanh thu'!$A$3:$Q$2000,10,FALSE)/1000000000</f>
        <v>#N/A</v>
      </c>
      <c r="F1683" s="43" t="e">
        <f>VLOOKUP($A1683,'Doanh thu'!$A$3:$Q$2000,11,FALSE)/1000000000</f>
        <v>#N/A</v>
      </c>
      <c r="G1683" s="43" t="e">
        <f>VLOOKUP($A1683,'Doanh thu'!$A$3:$Q$2000,12,FALSE)/1000000000</f>
        <v>#N/A</v>
      </c>
      <c r="H1683" s="43" t="e">
        <f>VLOOKUP($A1683,LNST!$A$3:$Q$1635,9,FALSE)/1000000000</f>
        <v>#N/A</v>
      </c>
      <c r="I1683" s="43" t="e">
        <f>VLOOKUP($A1683,LNST!$A$3:$Q$1635,10,FALSE)/1000000000</f>
        <v>#N/A</v>
      </c>
      <c r="J1683" s="43" t="e">
        <f>VLOOKUP($A1683,LNST!$A$3:$Q$1635,11,FALSE)/1000000000</f>
        <v>#N/A</v>
      </c>
      <c r="K1683" s="43" t="e">
        <f>VLOOKUP($A1683,LNST!$A$3:$Q$1635,12,FALSE)/1000000000</f>
        <v>#N/A</v>
      </c>
      <c r="L1683" s="45" t="e">
        <f>VLOOKUP($A1683,'Doanh thu'!$A$3:$Q$2000,14,FALSE)</f>
        <v>#N/A</v>
      </c>
      <c r="M1683" s="45" t="e">
        <f>VLOOKUP($A1683,'Doanh thu'!$A$3:$Q$2000,15,FALSE)</f>
        <v>#N/A</v>
      </c>
      <c r="N1683" s="45" t="e">
        <f>VLOOKUP($A1683,'Doanh thu'!$A$3:$Q$2000,16,FALSE)</f>
        <v>#N/A</v>
      </c>
      <c r="O1683" s="45" t="e">
        <f>VLOOKUP($A1683,'Doanh thu'!$A$3:$Q$2000,17,FALSE)</f>
        <v>#N/A</v>
      </c>
      <c r="P1683" s="45" t="e">
        <f>VLOOKUP($A1683,LNST!$A$3:$R$1635,14,FALSE)</f>
        <v>#N/A</v>
      </c>
      <c r="Q1683" s="45" t="e">
        <f>VLOOKUP($A1683,LNST!$A$3:$R$1635,15,FALSE)</f>
        <v>#N/A</v>
      </c>
      <c r="R1683" s="45" t="e">
        <f>VLOOKUP($A1683,LNST!$A$3:$R$1635,16,FALSE)</f>
        <v>#N/A</v>
      </c>
      <c r="S1683" s="45" t="e">
        <f>VLOOKUP($A1683,LNST!$A$3:$R$1635,17,FALSE)</f>
        <v>#N/A</v>
      </c>
      <c r="T1683" s="45" t="e">
        <f>VLOOKUP($A1683,LNG!$A$2:$H$1999,4,FALSE)/(D1683*10^9)</f>
        <v>#N/A</v>
      </c>
      <c r="U1683" s="45" t="e">
        <f>VLOOKUP($A1683,LNG!$A$2:$H$1999,5,FALSE)/(E1683*10^9)</f>
        <v>#N/A</v>
      </c>
      <c r="V1683" s="45" t="e">
        <f>VLOOKUP($A1683,LNG!$A$2:$H$1999,6,FALSE)/(F1683*10^9)</f>
        <v>#N/A</v>
      </c>
      <c r="W1683" s="45" t="e">
        <f>VLOOKUP($A1683,LNG!$A$2:$H$1999,7,FALSE)/(G1683*10^9)</f>
        <v>#N/A</v>
      </c>
      <c r="X1683" s="45" t="e">
        <f>VLOOKUP($A1683,'LNST năm'!$A$2:$I$2000,8,FALSE)</f>
        <v>#N/A</v>
      </c>
      <c r="Y1683" s="45" t="e">
        <f>VLOOKUP($A1683,'LNST năm'!$A$2:$I$2000,9,FALSE)</f>
        <v>#N/A</v>
      </c>
      <c r="Z1683" s="46" t="e">
        <f>VLOOKUP($A1683,LNG!$A$2:$H$1999,9,FALSE)</f>
        <v>#N/A</v>
      </c>
      <c r="AA1683" s="162" t="e">
        <f>VLOOKUP($A1683,'GIÁ CP'!$A$2:$D$2000,4,FALSE)/Z1683</f>
        <v>#N/A</v>
      </c>
    </row>
    <row r="1684" spans="1:27" hidden="1">
      <c r="A1684" s="18" t="s">
        <v>1297</v>
      </c>
      <c r="B1684" s="18" t="s">
        <v>2996</v>
      </c>
      <c r="C1684" s="154" t="str">
        <f>VLOOKUP(A1684,'GIÁ CP'!$K$2:$M$2000,3,FALSE)</f>
        <v xml:space="preserve">Khai khoáng </v>
      </c>
      <c r="D1684" s="43">
        <f>VLOOKUP($A1684,'Doanh thu'!$A$3:$Q$2000,9,FALSE)/1000000000</f>
        <v>421.34759304599999</v>
      </c>
      <c r="E1684" s="43">
        <f>VLOOKUP($A1684,'Doanh thu'!$A$3:$Q$2000,10,FALSE)/1000000000</f>
        <v>317.12822107300002</v>
      </c>
      <c r="F1684" s="43">
        <f>VLOOKUP($A1684,'Doanh thu'!$A$3:$Q$2000,11,FALSE)/1000000000</f>
        <v>343.20026979300002</v>
      </c>
      <c r="G1684" s="43">
        <f>VLOOKUP($A1684,'Doanh thu'!$A$3:$Q$2000,12,FALSE)/1000000000</f>
        <v>267.50981505700003</v>
      </c>
      <c r="H1684" s="43">
        <f>VLOOKUP($A1684,LNST!$A$3:$Q$1635,9,FALSE)/1000000000</f>
        <v>10.401347068</v>
      </c>
      <c r="I1684" s="43">
        <f>VLOOKUP($A1684,LNST!$A$3:$Q$1635,10,FALSE)/1000000000</f>
        <v>6.7034336080000001</v>
      </c>
      <c r="J1684" s="43">
        <f>VLOOKUP($A1684,LNST!$A$3:$Q$1635,11,FALSE)/1000000000</f>
        <v>-0.12280651099999999</v>
      </c>
      <c r="K1684" s="43">
        <f>VLOOKUP($A1684,LNST!$A$3:$Q$1635,12,FALSE)/1000000000</f>
        <v>10.134774049000001</v>
      </c>
      <c r="L1684" s="45">
        <f>VLOOKUP($A1684,'Doanh thu'!$A$3:$Q$2000,14,FALSE)</f>
        <v>0.14887817311580998</v>
      </c>
      <c r="M1684" s="45">
        <f>VLOOKUP($A1684,'Doanh thu'!$A$3:$Q$2000,15,FALSE)</f>
        <v>-0.17280693748808287</v>
      </c>
      <c r="N1684" s="45">
        <f>VLOOKUP($A1684,'Doanh thu'!$A$3:$Q$2000,16,FALSE)</f>
        <v>-9.9248197706709618E-2</v>
      </c>
      <c r="O1684" s="45">
        <f>VLOOKUP($A1684,'Doanh thu'!$A$3:$Q$2000,17,FALSE)</f>
        <v>-0.20554816800518211</v>
      </c>
      <c r="P1684" s="45">
        <f>VLOOKUP($A1684,LNST!$A$3:$R$1635,14,FALSE)</f>
        <v>-3.8943597419998317E-2</v>
      </c>
      <c r="Q1684" s="45">
        <f>VLOOKUP($A1684,LNST!$A$3:$R$1635,15,FALSE)</f>
        <v>-0.63308448226570591</v>
      </c>
      <c r="R1684" s="45">
        <f>VLOOKUP($A1684,LNST!$A$3:$R$1635,16,FALSE)</f>
        <v>-1.0051259408132818</v>
      </c>
      <c r="S1684" s="45">
        <f>VLOOKUP($A1684,LNST!$A$3:$R$1635,17,FALSE)</f>
        <v>-0.35155874309668428</v>
      </c>
      <c r="T1684" s="45">
        <f>VLOOKUP($A1684,LNG!$A$2:$H$1999,4,FALSE)/(D1684*10^9)</f>
        <v>0.13948289458861057</v>
      </c>
      <c r="U1684" s="45">
        <f>VLOOKUP($A1684,LNG!$A$2:$H$1999,5,FALSE)/(E1684*10^9)</f>
        <v>0.24811136459182506</v>
      </c>
      <c r="V1684" s="45">
        <f>VLOOKUP($A1684,LNG!$A$2:$H$1999,6,FALSE)/(F1684*10^9)</f>
        <v>0.13236210249892563</v>
      </c>
      <c r="W1684" s="45">
        <f>VLOOKUP($A1684,LNG!$A$2:$H$1999,7,FALSE)/(G1684*10^9)</f>
        <v>0.15028481795867477</v>
      </c>
      <c r="X1684" s="45">
        <f>VLOOKUP($A1684,'LNST năm'!$A$2:$I$2000,8,FALSE)</f>
        <v>-1</v>
      </c>
      <c r="Y1684" s="45">
        <f>VLOOKUP($A1684,'LNST năm'!$A$2:$I$2000,9,FALSE)</f>
        <v>0.25992104989487319</v>
      </c>
      <c r="Z1684" s="46" t="e">
        <f>VLOOKUP($A1684,LNG!$A$2:$H$1999,9,FALSE)</f>
        <v>#REF!</v>
      </c>
      <c r="AA1684" s="162" t="e">
        <f>VLOOKUP($A1684,'GIÁ CP'!$A$2:$D$2000,4,FALSE)/Z1684</f>
        <v>#REF!</v>
      </c>
    </row>
    <row r="1685" spans="1:27" hidden="1">
      <c r="A1685" s="18" t="s">
        <v>865</v>
      </c>
      <c r="B1685" s="18" t="s">
        <v>2885</v>
      </c>
      <c r="C1685" s="154" t="str">
        <f>VLOOKUP(A1685,'GIÁ CP'!$K$2:$M$2000,3,FALSE)</f>
        <v xml:space="preserve">Containers &amp; Đóng gói </v>
      </c>
      <c r="D1685" s="43">
        <f>VLOOKUP($A1685,'Doanh thu'!$A$3:$Q$2000,9,FALSE)/1000000000</f>
        <v>42.629117213000001</v>
      </c>
      <c r="E1685" s="43">
        <f>VLOOKUP($A1685,'Doanh thu'!$A$3:$Q$2000,10,FALSE)/1000000000</f>
        <v>117.76370852399999</v>
      </c>
      <c r="F1685" s="43">
        <f>VLOOKUP($A1685,'Doanh thu'!$A$3:$Q$2000,11,FALSE)/1000000000</f>
        <v>31.647370294000002</v>
      </c>
      <c r="G1685" s="43">
        <f>VLOOKUP($A1685,'Doanh thu'!$A$3:$Q$2000,12,FALSE)/1000000000</f>
        <v>0</v>
      </c>
      <c r="H1685" s="43">
        <f>VLOOKUP($A1685,LNST!$A$3:$Q$1635,9,FALSE)/1000000000</f>
        <v>2.5555566710000002</v>
      </c>
      <c r="I1685" s="43">
        <f>VLOOKUP($A1685,LNST!$A$3:$Q$1635,10,FALSE)/1000000000</f>
        <v>2.3633061440000001</v>
      </c>
      <c r="J1685" s="43">
        <f>VLOOKUP($A1685,LNST!$A$3:$Q$1635,11,FALSE)/1000000000</f>
        <v>11.118479214000001</v>
      </c>
      <c r="K1685" s="43">
        <f>VLOOKUP($A1685,LNST!$A$3:$Q$1635,12,FALSE)/1000000000</f>
        <v>0</v>
      </c>
      <c r="L1685" s="45">
        <f>VLOOKUP($A1685,'Doanh thu'!$A$3:$Q$2000,14,FALSE)</f>
        <v>0.15763211551721359</v>
      </c>
      <c r="M1685" s="45">
        <f>VLOOKUP($A1685,'Doanh thu'!$A$3:$Q$2000,15,FALSE)</f>
        <v>1.6798166527978193</v>
      </c>
      <c r="N1685" s="45">
        <f>VLOOKUP($A1685,'Doanh thu'!$A$3:$Q$2000,16,FALSE)</f>
        <v>-0.52342082253046707</v>
      </c>
      <c r="O1685" s="45">
        <f>VLOOKUP($A1685,'Doanh thu'!$A$3:$Q$2000,17,FALSE)</f>
        <v>-1</v>
      </c>
      <c r="P1685" s="45">
        <f>VLOOKUP($A1685,LNST!$A$3:$R$1635,14,FALSE)</f>
        <v>0.42938318427616401</v>
      </c>
      <c r="Q1685" s="45">
        <f>VLOOKUP($A1685,LNST!$A$3:$R$1635,15,FALSE)</f>
        <v>-0.53166743812363892</v>
      </c>
      <c r="R1685" s="45">
        <f>VLOOKUP($A1685,LNST!$A$3:$R$1635,16,FALSE)</f>
        <v>0.42722698148723048</v>
      </c>
      <c r="S1685" s="45">
        <f>VLOOKUP($A1685,LNST!$A$3:$R$1635,17,FALSE)</f>
        <v>1</v>
      </c>
      <c r="T1685" s="45">
        <f>VLOOKUP($A1685,LNG!$A$2:$H$1999,4,FALSE)/(D1685*10^9)</f>
        <v>0.17569701782883598</v>
      </c>
      <c r="U1685" s="45">
        <f>VLOOKUP($A1685,LNG!$A$2:$H$1999,5,FALSE)/(E1685*10^9)</f>
        <v>5.9996106173576334E-2</v>
      </c>
      <c r="V1685" s="45">
        <f>VLOOKUP($A1685,LNG!$A$2:$H$1999,6,FALSE)/(F1685*10^9)</f>
        <v>0.33261630303594919</v>
      </c>
      <c r="W1685" s="45" t="e">
        <f>VLOOKUP($A1685,LNG!$A$2:$H$1999,7,FALSE)/(G1685*10^9)</f>
        <v>#DIV/0!</v>
      </c>
      <c r="X1685" s="45">
        <f>VLOOKUP($A1685,'LNST năm'!$A$2:$I$2000,8,FALSE)</f>
        <v>-1</v>
      </c>
      <c r="Y1685" s="45">
        <f>VLOOKUP($A1685,'LNST năm'!$A$2:$I$2000,9,FALSE)</f>
        <v>0.25992104989487319</v>
      </c>
      <c r="Z1685" s="46" t="e">
        <f>VLOOKUP($A1685,LNG!$A$2:$H$1999,9,FALSE)</f>
        <v>#REF!</v>
      </c>
      <c r="AA1685" s="162" t="e">
        <f>VLOOKUP($A1685,'GIÁ CP'!$A$2:$D$2000,4,FALSE)/Z1685</f>
        <v>#REF!</v>
      </c>
    </row>
    <row r="1686" spans="1:27" hidden="1">
      <c r="A1686" s="18" t="s">
        <v>2704</v>
      </c>
      <c r="B1686" s="18" t="s">
        <v>2705</v>
      </c>
      <c r="C1686" s="154" t="str">
        <f>VLOOKUP(A1686,'GIÁ CP'!$K$2:$M$2000,3,FALSE)</f>
        <v xml:space="preserve">Nước </v>
      </c>
      <c r="D1686" s="43">
        <f>VLOOKUP($A1686,'Doanh thu'!$A$3:$Q$2000,9,FALSE)/1000000000</f>
        <v>87.893001972999997</v>
      </c>
      <c r="E1686" s="43">
        <f>VLOOKUP($A1686,'Doanh thu'!$A$3:$Q$2000,10,FALSE)/1000000000</f>
        <v>85.708333714999995</v>
      </c>
      <c r="F1686" s="43">
        <f>VLOOKUP($A1686,'Doanh thu'!$A$3:$Q$2000,11,FALSE)/1000000000</f>
        <v>84.398322433000004</v>
      </c>
      <c r="G1686" s="43">
        <f>VLOOKUP($A1686,'Doanh thu'!$A$3:$Q$2000,12,FALSE)/1000000000</f>
        <v>86.698300020000005</v>
      </c>
      <c r="H1686" s="43">
        <f>VLOOKUP($A1686,LNST!$A$3:$Q$1635,9,FALSE)/1000000000</f>
        <v>23.800987911</v>
      </c>
      <c r="I1686" s="43">
        <f>VLOOKUP($A1686,LNST!$A$3:$Q$1635,10,FALSE)/1000000000</f>
        <v>24.156269566999999</v>
      </c>
      <c r="J1686" s="43">
        <f>VLOOKUP($A1686,LNST!$A$3:$Q$1635,11,FALSE)/1000000000</f>
        <v>20.249141928</v>
      </c>
      <c r="K1686" s="43">
        <f>VLOOKUP($A1686,LNST!$A$3:$Q$1635,12,FALSE)/1000000000</f>
        <v>29.103322652999999</v>
      </c>
      <c r="L1686" s="45">
        <f>VLOOKUP($A1686,'Doanh thu'!$A$3:$Q$2000,14,FALSE)</f>
        <v>0.12590914754464663</v>
      </c>
      <c r="M1686" s="45">
        <f>VLOOKUP($A1686,'Doanh thu'!$A$3:$Q$2000,15,FALSE)</f>
        <v>0.17836625894801264</v>
      </c>
      <c r="N1686" s="45">
        <f>VLOOKUP($A1686,'Doanh thu'!$A$3:$Q$2000,16,FALSE)</f>
        <v>0.22424444553875086</v>
      </c>
      <c r="O1686" s="45">
        <f>VLOOKUP($A1686,'Doanh thu'!$A$3:$Q$2000,17,FALSE)</f>
        <v>0.10842022724830924</v>
      </c>
      <c r="P1686" s="45">
        <f>VLOOKUP($A1686,LNST!$A$3:$R$1635,14,FALSE)</f>
        <v>0.98271345583479341</v>
      </c>
      <c r="Q1686" s="45">
        <f>VLOOKUP($A1686,LNST!$A$3:$R$1635,15,FALSE)</f>
        <v>0.39416650202678605</v>
      </c>
      <c r="R1686" s="45">
        <f>VLOOKUP($A1686,LNST!$A$3:$R$1635,16,FALSE)</f>
        <v>0.31769373838030629</v>
      </c>
      <c r="S1686" s="45">
        <f>VLOOKUP($A1686,LNST!$A$3:$R$1635,17,FALSE)</f>
        <v>1.7747145984331438</v>
      </c>
      <c r="T1686" s="45">
        <f>VLOOKUP($A1686,LNG!$A$2:$H$1999,4,FALSE)/(D1686*10^9)</f>
        <v>0.5508537663541524</v>
      </c>
      <c r="U1686" s="45">
        <f>VLOOKUP($A1686,LNG!$A$2:$H$1999,5,FALSE)/(E1686*10^9)</f>
        <v>0.59324028739227952</v>
      </c>
      <c r="V1686" s="45">
        <f>VLOOKUP($A1686,LNG!$A$2:$H$1999,6,FALSE)/(F1686*10^9)</f>
        <v>0.63031703139871342</v>
      </c>
      <c r="W1686" s="45">
        <f>VLOOKUP($A1686,LNG!$A$2:$H$1999,7,FALSE)/(G1686*10^9)</f>
        <v>0.54928943355307092</v>
      </c>
      <c r="X1686" s="45">
        <f>VLOOKUP($A1686,'LNST năm'!$A$2:$I$2000,8,FALSE)</f>
        <v>0.54415526157121974</v>
      </c>
      <c r="Y1686" s="45">
        <f>VLOOKUP($A1686,'LNST năm'!$A$2:$I$2000,9,FALSE)</f>
        <v>0.92361196827779368</v>
      </c>
      <c r="Z1686" s="46" t="e">
        <f>VLOOKUP($A1686,LNG!$A$2:$H$1999,9,FALSE)</f>
        <v>#REF!</v>
      </c>
      <c r="AA1686" s="162" t="e">
        <f>VLOOKUP($A1686,'GIÁ CP'!$A$2:$D$2000,4,FALSE)/Z1686</f>
        <v>#REF!</v>
      </c>
    </row>
    <row r="1687" spans="1:27" hidden="1">
      <c r="A1687" s="18" t="s">
        <v>556</v>
      </c>
      <c r="B1687" s="18" t="s">
        <v>2280</v>
      </c>
      <c r="C1687" s="154" t="str">
        <f>VLOOKUP(A1687,'GIÁ CP'!$K$2:$M$2000,3,FALSE)</f>
        <v xml:space="preserve">Xây dựng </v>
      </c>
      <c r="D1687" s="43">
        <f>VLOOKUP($A1687,'Doanh thu'!$A$3:$Q$2000,9,FALSE)/1000000000</f>
        <v>65.547799639999994</v>
      </c>
      <c r="E1687" s="43">
        <f>VLOOKUP($A1687,'Doanh thu'!$A$3:$Q$2000,10,FALSE)/1000000000</f>
        <v>73.086607771000004</v>
      </c>
      <c r="F1687" s="43">
        <f>VLOOKUP($A1687,'Doanh thu'!$A$3:$Q$2000,11,FALSE)/1000000000</f>
        <v>359.246513956</v>
      </c>
      <c r="G1687" s="43">
        <f>VLOOKUP($A1687,'Doanh thu'!$A$3:$Q$2000,12,FALSE)/1000000000</f>
        <v>32.86298231</v>
      </c>
      <c r="H1687" s="43">
        <f>VLOOKUP($A1687,LNST!$A$3:$Q$1635,9,FALSE)/1000000000</f>
        <v>6.7668335749999997</v>
      </c>
      <c r="I1687" s="43">
        <f>VLOOKUP($A1687,LNST!$A$3:$Q$1635,10,FALSE)/1000000000</f>
        <v>0.35802658900000001</v>
      </c>
      <c r="J1687" s="43">
        <f>VLOOKUP($A1687,LNST!$A$3:$Q$1635,11,FALSE)/1000000000</f>
        <v>1.14678339</v>
      </c>
      <c r="K1687" s="43">
        <f>VLOOKUP($A1687,LNST!$A$3:$Q$1635,12,FALSE)/1000000000</f>
        <v>-7.0875892089999999</v>
      </c>
      <c r="L1687" s="45">
        <f>VLOOKUP($A1687,'Doanh thu'!$A$3:$Q$2000,14,FALSE)</f>
        <v>0.91964003147782092</v>
      </c>
      <c r="M1687" s="45">
        <f>VLOOKUP($A1687,'Doanh thu'!$A$3:$Q$2000,15,FALSE)</f>
        <v>0.69766958110350974</v>
      </c>
      <c r="N1687" s="45">
        <f>VLOOKUP($A1687,'Doanh thu'!$A$3:$Q$2000,16,FALSE)</f>
        <v>3.0394403725449726</v>
      </c>
      <c r="O1687" s="45">
        <f>VLOOKUP($A1687,'Doanh thu'!$A$3:$Q$2000,17,FALSE)</f>
        <v>0.67005708154405474</v>
      </c>
      <c r="P1687" s="45">
        <f>VLOOKUP($A1687,LNST!$A$3:$R$1635,14,FALSE)</f>
        <v>2.020870723061674</v>
      </c>
      <c r="Q1687" s="45">
        <f>VLOOKUP($A1687,LNST!$A$3:$R$1635,15,FALSE)</f>
        <v>1.0389078468531932</v>
      </c>
      <c r="R1687" s="45">
        <f>VLOOKUP($A1687,LNST!$A$3:$R$1635,16,FALSE)</f>
        <v>1.0592895191957539</v>
      </c>
      <c r="S1687" s="45">
        <f>VLOOKUP($A1687,LNST!$A$3:$R$1635,17,FALSE)</f>
        <v>-6.9195979117092354E-2</v>
      </c>
      <c r="T1687" s="45">
        <f>VLOOKUP($A1687,LNG!$A$2:$H$1999,4,FALSE)/(D1687*10^9)</f>
        <v>2.6534422689280072E-2</v>
      </c>
      <c r="U1687" s="45">
        <f>VLOOKUP($A1687,LNG!$A$2:$H$1999,5,FALSE)/(E1687*10^9)</f>
        <v>0.2199989038946745</v>
      </c>
      <c r="V1687" s="45">
        <f>VLOOKUP($A1687,LNG!$A$2:$H$1999,6,FALSE)/(F1687*10^9)</f>
        <v>2.5383706526702396E-2</v>
      </c>
      <c r="W1687" s="45">
        <f>VLOOKUP($A1687,LNG!$A$2:$H$1999,7,FALSE)/(G1687*10^9)</f>
        <v>0.73509458971558572</v>
      </c>
      <c r="X1687" s="45">
        <f>VLOOKUP($A1687,'LNST năm'!$A$2:$I$2000,8,FALSE)</f>
        <v>1</v>
      </c>
      <c r="Y1687" s="45">
        <f>VLOOKUP($A1687,'LNST năm'!$A$2:$I$2000,9,FALSE)</f>
        <v>-1</v>
      </c>
      <c r="Z1687" s="46" t="e">
        <f>VLOOKUP($A1687,LNG!$A$2:$H$1999,9,FALSE)</f>
        <v>#REF!</v>
      </c>
      <c r="AA1687" s="162" t="e">
        <f>VLOOKUP($A1687,'GIÁ CP'!$A$2:$D$2000,4,FALSE)/Z1687</f>
        <v>#REF!</v>
      </c>
    </row>
    <row r="1688" spans="1:27" hidden="1">
      <c r="A1688" s="18" t="s">
        <v>1079</v>
      </c>
      <c r="B1688" s="18" t="s">
        <v>2612</v>
      </c>
      <c r="C1688" s="154" t="str">
        <f>VLOOKUP(A1688,'GIÁ CP'!$K$2:$M$2000,3,FALSE)</f>
        <v xml:space="preserve">Môi giới chứng khoán </v>
      </c>
      <c r="D1688" s="43">
        <f>VLOOKUP($A1688,'Doanh thu'!$A$3:$Q$2000,9,FALSE)/1000000000</f>
        <v>30.206314946999999</v>
      </c>
      <c r="E1688" s="43">
        <f>VLOOKUP($A1688,'Doanh thu'!$A$3:$Q$2000,10,FALSE)/1000000000</f>
        <v>28.107598592999999</v>
      </c>
      <c r="F1688" s="43">
        <f>VLOOKUP($A1688,'Doanh thu'!$A$3:$Q$2000,11,FALSE)/1000000000</f>
        <v>18.976093554999999</v>
      </c>
      <c r="G1688" s="43">
        <f>VLOOKUP($A1688,'Doanh thu'!$A$3:$Q$2000,12,FALSE)/1000000000</f>
        <v>15.534074466</v>
      </c>
      <c r="H1688" s="43">
        <f>VLOOKUP($A1688,LNST!$A$3:$Q$1635,9,FALSE)/1000000000</f>
        <v>9.222718832</v>
      </c>
      <c r="I1688" s="43">
        <f>VLOOKUP($A1688,LNST!$A$3:$Q$1635,10,FALSE)/1000000000</f>
        <v>7.1012908540000002</v>
      </c>
      <c r="J1688" s="43">
        <f>VLOOKUP($A1688,LNST!$A$3:$Q$1635,11,FALSE)/1000000000</f>
        <v>-3.405237096</v>
      </c>
      <c r="K1688" s="43">
        <f>VLOOKUP($A1688,LNST!$A$3:$Q$1635,12,FALSE)/1000000000</f>
        <v>-8.7704739660000008</v>
      </c>
      <c r="L1688" s="45">
        <f>VLOOKUP($A1688,'Doanh thu'!$A$3:$Q$2000,14,FALSE)</f>
        <v>37.890189424095908</v>
      </c>
      <c r="M1688" s="45">
        <f>VLOOKUP($A1688,'Doanh thu'!$A$3:$Q$2000,15,FALSE)</f>
        <v>6.1409244045545668</v>
      </c>
      <c r="N1688" s="45">
        <f>VLOOKUP($A1688,'Doanh thu'!$A$3:$Q$2000,16,FALSE)</f>
        <v>2.0771695747810623</v>
      </c>
      <c r="O1688" s="45">
        <f>VLOOKUP($A1688,'Doanh thu'!$A$3:$Q$2000,17,FALSE)</f>
        <v>1.5301302120271267</v>
      </c>
      <c r="P1688" s="45">
        <f>VLOOKUP($A1688,LNST!$A$3:$R$1635,14,FALSE)</f>
        <v>3.2678107969711347</v>
      </c>
      <c r="Q1688" s="45">
        <f>VLOOKUP($A1688,LNST!$A$3:$R$1635,15,FALSE)</f>
        <v>4.5296141382115342</v>
      </c>
      <c r="R1688" s="45">
        <f>VLOOKUP($A1688,LNST!$A$3:$R$1635,16,FALSE)</f>
        <v>0.18314928388570276</v>
      </c>
      <c r="S1688" s="45">
        <f>VLOOKUP($A1688,LNST!$A$3:$R$1635,17,FALSE)</f>
        <v>-0.62303181266160435</v>
      </c>
      <c r="T1688" s="45">
        <f>VLOOKUP($A1688,LNG!$A$2:$H$1999,4,FALSE)/(D1688*10^9)</f>
        <v>-2.6608696870514027E-2</v>
      </c>
      <c r="U1688" s="45">
        <f>VLOOKUP($A1688,LNG!$A$2:$H$1999,5,FALSE)/(E1688*10^9)</f>
        <v>0.49419292975314333</v>
      </c>
      <c r="V1688" s="45">
        <f>VLOOKUP($A1688,LNG!$A$2:$H$1999,6,FALSE)/(F1688*10^9)</f>
        <v>0.67516073737021587</v>
      </c>
      <c r="W1688" s="45">
        <f>VLOOKUP($A1688,LNG!$A$2:$H$1999,7,FALSE)/(G1688*10^9)</f>
        <v>0.23662428682476228</v>
      </c>
      <c r="X1688" s="45">
        <f>VLOOKUP($A1688,'LNST năm'!$A$2:$I$2000,8,FALSE)</f>
        <v>1.5167014341460865</v>
      </c>
      <c r="Y1688" s="45">
        <f>VLOOKUP($A1688,'LNST năm'!$A$2:$I$2000,9,FALSE)</f>
        <v>-0.15939996664597667</v>
      </c>
      <c r="Z1688" s="46" t="e">
        <f>VLOOKUP($A1688,LNG!$A$2:$H$1999,9,FALSE)</f>
        <v>#REF!</v>
      </c>
      <c r="AA1688" s="162" t="e">
        <f>VLOOKUP($A1688,'GIÁ CP'!$A$2:$D$2000,4,FALSE)/Z1688</f>
        <v>#REF!</v>
      </c>
    </row>
    <row r="1689" spans="1:27" hidden="1">
      <c r="A1689" s="18" t="s">
        <v>10</v>
      </c>
      <c r="B1689" s="18" t="s">
        <v>1655</v>
      </c>
      <c r="C1689" s="154" t="str">
        <f>VLOOKUP(A1689,'GIÁ CP'!$K$2:$M$2000,3,FALSE)</f>
        <v xml:space="preserve">Công nghệ sinh học </v>
      </c>
      <c r="D1689" s="43">
        <f>VLOOKUP($A1689,'Doanh thu'!$A$3:$Q$2000,9,FALSE)/1000000000</f>
        <v>28.871481675999998</v>
      </c>
      <c r="E1689" s="43">
        <f>VLOOKUP($A1689,'Doanh thu'!$A$3:$Q$2000,10,FALSE)/1000000000</f>
        <v>31.044802791999999</v>
      </c>
      <c r="F1689" s="43">
        <f>VLOOKUP($A1689,'Doanh thu'!$A$3:$Q$2000,11,FALSE)/1000000000</f>
        <v>29.419639781000001</v>
      </c>
      <c r="G1689" s="43">
        <f>VLOOKUP($A1689,'Doanh thu'!$A$3:$Q$2000,12,FALSE)/1000000000</f>
        <v>27.947280899999999</v>
      </c>
      <c r="H1689" s="43">
        <f>VLOOKUP($A1689,LNST!$A$3:$Q$1635,9,FALSE)/1000000000</f>
        <v>-6.6126981520000001</v>
      </c>
      <c r="I1689" s="43">
        <f>VLOOKUP($A1689,LNST!$A$3:$Q$1635,10,FALSE)/1000000000</f>
        <v>-3.4405626749999998</v>
      </c>
      <c r="J1689" s="43">
        <f>VLOOKUP($A1689,LNST!$A$3:$Q$1635,11,FALSE)/1000000000</f>
        <v>-8.8837745080000001</v>
      </c>
      <c r="K1689" s="43">
        <f>VLOOKUP($A1689,LNST!$A$3:$Q$1635,12,FALSE)/1000000000</f>
        <v>-6.2901612409999998</v>
      </c>
      <c r="L1689" s="45">
        <f>VLOOKUP($A1689,'Doanh thu'!$A$3:$Q$2000,14,FALSE)</f>
        <v>-0.13495418573264339</v>
      </c>
      <c r="M1689" s="45">
        <f>VLOOKUP($A1689,'Doanh thu'!$A$3:$Q$2000,15,FALSE)</f>
        <v>-0.11579079269219256</v>
      </c>
      <c r="N1689" s="45">
        <f>VLOOKUP($A1689,'Doanh thu'!$A$3:$Q$2000,16,FALSE)</f>
        <v>-9.059849777123645E-2</v>
      </c>
      <c r="O1689" s="45">
        <f>VLOOKUP($A1689,'Doanh thu'!$A$3:$Q$2000,17,FALSE)</f>
        <v>8.0334464936792499E-2</v>
      </c>
      <c r="P1689" s="45">
        <f>VLOOKUP($A1689,LNST!$A$3:$R$1635,14,FALSE)</f>
        <v>0.20401583939997217</v>
      </c>
      <c r="Q1689" s="45">
        <f>VLOOKUP($A1689,LNST!$A$3:$R$1635,15,FALSE)</f>
        <v>-2.7007339052501766</v>
      </c>
      <c r="R1689" s="45">
        <f>VLOOKUP($A1689,LNST!$A$3:$R$1635,16,FALSE)</f>
        <v>-0.37356023426901275</v>
      </c>
      <c r="S1689" s="45">
        <f>VLOOKUP($A1689,LNST!$A$3:$R$1635,17,FALSE)</f>
        <v>0.20642922377001288</v>
      </c>
      <c r="T1689" s="45">
        <f>VLOOKUP($A1689,LNG!$A$2:$H$1999,4,FALSE)/(D1689*10^9)</f>
        <v>0.10538636673189075</v>
      </c>
      <c r="U1689" s="45">
        <f>VLOOKUP($A1689,LNG!$A$2:$H$1999,5,FALSE)/(E1689*10^9)</f>
        <v>0.17171974532155052</v>
      </c>
      <c r="V1689" s="45">
        <f>VLOOKUP($A1689,LNG!$A$2:$H$1999,6,FALSE)/(F1689*10^9)</f>
        <v>0.25215814171154483</v>
      </c>
      <c r="W1689" s="45">
        <f>VLOOKUP($A1689,LNG!$A$2:$H$1999,7,FALSE)/(G1689*10^9)</f>
        <v>0.16006542890546466</v>
      </c>
      <c r="X1689" s="45">
        <f>VLOOKUP($A1689,'LNST năm'!$A$2:$I$2000,8,FALSE)</f>
        <v>-0.28780411185065558</v>
      </c>
      <c r="Y1689" s="45">
        <f>VLOOKUP($A1689,'LNST năm'!$A$2:$I$2000,9,FALSE)</f>
        <v>-1.9941243315003767</v>
      </c>
      <c r="Z1689" s="46" t="e">
        <f>VLOOKUP($A1689,LNG!$A$2:$H$1999,9,FALSE)</f>
        <v>#REF!</v>
      </c>
      <c r="AA1689" s="162" t="e">
        <f>VLOOKUP($A1689,'GIÁ CP'!$A$2:$D$2000,4,FALSE)/Z1689</f>
        <v>#REF!</v>
      </c>
    </row>
    <row r="1690" spans="1:27" hidden="1">
      <c r="A1690" s="18" t="s">
        <v>950</v>
      </c>
      <c r="B1690" s="18" t="s">
        <v>2836</v>
      </c>
      <c r="C1690" s="154" t="str">
        <f>VLOOKUP(A1690,'GIÁ CP'!$K$2:$M$2000,3,FALSE)</f>
        <v xml:space="preserve">Bất động sản </v>
      </c>
      <c r="D1690" s="43">
        <f>VLOOKUP($A1690,'Doanh thu'!$A$3:$Q$2000,9,FALSE)/1000000000</f>
        <v>23.923346178999999</v>
      </c>
      <c r="E1690" s="43">
        <f>VLOOKUP($A1690,'Doanh thu'!$A$3:$Q$2000,10,FALSE)/1000000000</f>
        <v>4.1932523350000004</v>
      </c>
      <c r="F1690" s="43">
        <f>VLOOKUP($A1690,'Doanh thu'!$A$3:$Q$2000,11,FALSE)/1000000000</f>
        <v>7.6846136720000002</v>
      </c>
      <c r="G1690" s="43">
        <f>VLOOKUP($A1690,'Doanh thu'!$A$3:$Q$2000,12,FALSE)/1000000000</f>
        <v>15.863537134</v>
      </c>
      <c r="H1690" s="43">
        <f>VLOOKUP($A1690,LNST!$A$3:$Q$1635,9,FALSE)/1000000000</f>
        <v>6.8047664570000004</v>
      </c>
      <c r="I1690" s="43">
        <f>VLOOKUP($A1690,LNST!$A$3:$Q$1635,10,FALSE)/1000000000</f>
        <v>6.1553484660000004</v>
      </c>
      <c r="J1690" s="43">
        <f>VLOOKUP($A1690,LNST!$A$3:$Q$1635,11,FALSE)/1000000000</f>
        <v>-6.671753507</v>
      </c>
      <c r="K1690" s="43">
        <f>VLOOKUP($A1690,LNST!$A$3:$Q$1635,12,FALSE)/1000000000</f>
        <v>1.1076220489999999</v>
      </c>
      <c r="L1690" s="45">
        <f>VLOOKUP($A1690,'Doanh thu'!$A$3:$Q$2000,14,FALSE)</f>
        <v>2.1454909706558007</v>
      </c>
      <c r="M1690" s="45">
        <f>VLOOKUP($A1690,'Doanh thu'!$A$3:$Q$2000,15,FALSE)</f>
        <v>-0.79992018220380645</v>
      </c>
      <c r="N1690" s="45">
        <f>VLOOKUP($A1690,'Doanh thu'!$A$3:$Q$2000,16,FALSE)</f>
        <v>-0.56786366230434138</v>
      </c>
      <c r="O1690" s="45">
        <f>VLOOKUP($A1690,'Doanh thu'!$A$3:$Q$2000,17,FALSE)</f>
        <v>-0.26012345022731798</v>
      </c>
      <c r="P1690" s="45">
        <f>VLOOKUP($A1690,LNST!$A$3:$R$1635,14,FALSE)</f>
        <v>-0.69029902655270758</v>
      </c>
      <c r="Q1690" s="45">
        <f>VLOOKUP($A1690,LNST!$A$3:$R$1635,15,FALSE)</f>
        <v>-0.62324305641486832</v>
      </c>
      <c r="R1690" s="45">
        <f>VLOOKUP($A1690,LNST!$A$3:$R$1635,16,FALSE)</f>
        <v>-1.4499770529157032</v>
      </c>
      <c r="S1690" s="45">
        <f>VLOOKUP($A1690,LNST!$A$3:$R$1635,17,FALSE)</f>
        <v>-0.82048369223575812</v>
      </c>
      <c r="T1690" s="45">
        <f>VLOOKUP($A1690,LNG!$A$2:$H$1999,4,FALSE)/(D1690*10^9)</f>
        <v>0.35702175461129498</v>
      </c>
      <c r="U1690" s="45">
        <f>VLOOKUP($A1690,LNG!$A$2:$H$1999,5,FALSE)/(E1690*10^9)</f>
        <v>1.9686486761355368</v>
      </c>
      <c r="V1690" s="45">
        <f>VLOOKUP($A1690,LNG!$A$2:$H$1999,6,FALSE)/(F1690*10^9)</f>
        <v>1.1800227578180849</v>
      </c>
      <c r="W1690" s="45">
        <f>VLOOKUP($A1690,LNG!$A$2:$H$1999,7,FALSE)/(G1690*10^9)</f>
        <v>-0.60274805758840289</v>
      </c>
      <c r="X1690" s="45">
        <f>VLOOKUP($A1690,'LNST năm'!$A$2:$I$2000,8,FALSE)</f>
        <v>-0.85668745956730752</v>
      </c>
      <c r="Y1690" s="45">
        <f>VLOOKUP($A1690,'LNST năm'!$A$2:$I$2000,9,FALSE)</f>
        <v>-0.33798494440431914</v>
      </c>
      <c r="Z1690" s="46" t="e">
        <f>VLOOKUP($A1690,LNG!$A$2:$H$1999,9,FALSE)</f>
        <v>#REF!</v>
      </c>
      <c r="AA1690" s="162" t="e">
        <f>VLOOKUP($A1690,'GIÁ CP'!$A$2:$D$2000,4,FALSE)/Z1690</f>
        <v>#REF!</v>
      </c>
    </row>
    <row r="1691" spans="1:27" hidden="1">
      <c r="A1691" s="18" t="s">
        <v>870</v>
      </c>
      <c r="B1691" s="18" t="s">
        <v>3374</v>
      </c>
      <c r="C1691" s="154" t="str">
        <f>VLOOKUP(A1691,'GIÁ CP'!$K$2:$M$2000,3,FALSE)</f>
        <v xml:space="preserve">Phần cứng </v>
      </c>
      <c r="D1691" s="43">
        <f>VLOOKUP($A1691,'Doanh thu'!$A$3:$Q$2000,9,FALSE)/1000000000</f>
        <v>107.25939787599999</v>
      </c>
      <c r="E1691" s="43">
        <f>VLOOKUP($A1691,'Doanh thu'!$A$3:$Q$2000,10,FALSE)/1000000000</f>
        <v>119.94133151699999</v>
      </c>
      <c r="F1691" s="43">
        <f>VLOOKUP($A1691,'Doanh thu'!$A$3:$Q$2000,11,FALSE)/1000000000</f>
        <v>109.15032586700001</v>
      </c>
      <c r="G1691" s="43">
        <f>VLOOKUP($A1691,'Doanh thu'!$A$3:$Q$2000,12,FALSE)/1000000000</f>
        <v>58.519221440000003</v>
      </c>
      <c r="H1691" s="43">
        <f>VLOOKUP($A1691,LNST!$A$3:$Q$1635,9,FALSE)/1000000000</f>
        <v>-2.2676412309999998</v>
      </c>
      <c r="I1691" s="43">
        <f>VLOOKUP($A1691,LNST!$A$3:$Q$1635,10,FALSE)/1000000000</f>
        <v>0.378566556</v>
      </c>
      <c r="J1691" s="43">
        <f>VLOOKUP($A1691,LNST!$A$3:$Q$1635,11,FALSE)/1000000000</f>
        <v>71.737461245000006</v>
      </c>
      <c r="K1691" s="43">
        <f>VLOOKUP($A1691,LNST!$A$3:$Q$1635,12,FALSE)/1000000000</f>
        <v>6.2536391770000002</v>
      </c>
      <c r="L1691" s="45">
        <f>VLOOKUP($A1691,'Doanh thu'!$A$3:$Q$2000,14,FALSE)</f>
        <v>0.62372020190890642</v>
      </c>
      <c r="M1691" s="45">
        <f>VLOOKUP($A1691,'Doanh thu'!$A$3:$Q$2000,15,FALSE)</f>
        <v>0.70798299342641702</v>
      </c>
      <c r="N1691" s="45">
        <f>VLOOKUP($A1691,'Doanh thu'!$A$3:$Q$2000,16,FALSE)</f>
        <v>-3.1288568018365256E-2</v>
      </c>
      <c r="O1691" s="45">
        <f>VLOOKUP($A1691,'Doanh thu'!$A$3:$Q$2000,17,FALSE)</f>
        <v>8.0714901606756137E-2</v>
      </c>
      <c r="P1691" s="45">
        <f>VLOOKUP($A1691,LNST!$A$3:$R$1635,14,FALSE)</f>
        <v>0.64509487511313324</v>
      </c>
      <c r="Q1691" s="45">
        <f>VLOOKUP($A1691,LNST!$A$3:$R$1635,15,FALSE)</f>
        <v>1.1150583072265001</v>
      </c>
      <c r="R1691" s="45">
        <f>VLOOKUP($A1691,LNST!$A$3:$R$1635,16,FALSE)</f>
        <v>10.660036224830915</v>
      </c>
      <c r="S1691" s="45">
        <f>VLOOKUP($A1691,LNST!$A$3:$R$1635,17,FALSE)</f>
        <v>9.1281569312050337</v>
      </c>
      <c r="T1691" s="45">
        <f>VLOOKUP($A1691,LNG!$A$2:$H$1999,4,FALSE)/(D1691*10^9)</f>
        <v>0.25455096127394189</v>
      </c>
      <c r="U1691" s="45">
        <f>VLOOKUP($A1691,LNG!$A$2:$H$1999,5,FALSE)/(E1691*10^9)</f>
        <v>0.25963796327028565</v>
      </c>
      <c r="V1691" s="45">
        <f>VLOOKUP($A1691,LNG!$A$2:$H$1999,6,FALSE)/(F1691*10^9)</f>
        <v>0.25734446679734896</v>
      </c>
      <c r="W1691" s="45">
        <f>VLOOKUP($A1691,LNG!$A$2:$H$1999,7,FALSE)/(G1691*10^9)</f>
        <v>0.26229697440075855</v>
      </c>
      <c r="X1691" s="45">
        <f>VLOOKUP($A1691,'LNST năm'!$A$2:$I$2000,8,FALSE)</f>
        <v>1</v>
      </c>
      <c r="Y1691" s="45">
        <f>VLOOKUP($A1691,'LNST năm'!$A$2:$I$2000,9,FALSE)</f>
        <v>0.25992104989487319</v>
      </c>
      <c r="Z1691" s="46" t="e">
        <f>VLOOKUP($A1691,LNG!$A$2:$H$1999,9,FALSE)</f>
        <v>#REF!</v>
      </c>
      <c r="AA1691" s="162" t="e">
        <f>VLOOKUP($A1691,'GIÁ CP'!$A$2:$D$2000,4,FALSE)/Z1691</f>
        <v>#REF!</v>
      </c>
    </row>
    <row r="1692" spans="1:27" hidden="1">
      <c r="A1692" s="18" t="s">
        <v>99</v>
      </c>
      <c r="B1692" s="18" t="s">
        <v>1753</v>
      </c>
      <c r="C1692" s="154" t="str">
        <f>VLOOKUP(A1692,'GIÁ CP'!$K$2:$M$2000,3,FALSE)</f>
        <v xml:space="preserve">Vật liệu xây dựng &amp; Nội thất </v>
      </c>
      <c r="D1692" s="43">
        <f>VLOOKUP($A1692,'Doanh thu'!$A$3:$Q$2000,9,FALSE)/1000000000</f>
        <v>116.276135909</v>
      </c>
      <c r="E1692" s="43">
        <f>VLOOKUP($A1692,'Doanh thu'!$A$3:$Q$2000,10,FALSE)/1000000000</f>
        <v>93.142355191999997</v>
      </c>
      <c r="F1692" s="43">
        <f>VLOOKUP($A1692,'Doanh thu'!$A$3:$Q$2000,11,FALSE)/1000000000</f>
        <v>140.56074893600001</v>
      </c>
      <c r="G1692" s="43">
        <f>VLOOKUP($A1692,'Doanh thu'!$A$3:$Q$2000,12,FALSE)/1000000000</f>
        <v>121.936472256</v>
      </c>
      <c r="H1692" s="43">
        <f>VLOOKUP($A1692,LNST!$A$3:$Q$1635,9,FALSE)/1000000000</f>
        <v>4.359293246</v>
      </c>
      <c r="I1692" s="43">
        <f>VLOOKUP($A1692,LNST!$A$3:$Q$1635,10,FALSE)/1000000000</f>
        <v>3.6035892399999998</v>
      </c>
      <c r="J1692" s="43">
        <f>VLOOKUP($A1692,LNST!$A$3:$Q$1635,11,FALSE)/1000000000</f>
        <v>6.4043122260000001</v>
      </c>
      <c r="K1692" s="43">
        <f>VLOOKUP($A1692,LNST!$A$3:$Q$1635,12,FALSE)/1000000000</f>
        <v>4.275275637</v>
      </c>
      <c r="L1692" s="45">
        <f>VLOOKUP($A1692,'Doanh thu'!$A$3:$Q$2000,14,FALSE)</f>
        <v>-0.29695207403745894</v>
      </c>
      <c r="M1692" s="45">
        <f>VLOOKUP($A1692,'Doanh thu'!$A$3:$Q$2000,15,FALSE)</f>
        <v>-9.8721881924713775E-2</v>
      </c>
      <c r="N1692" s="45">
        <f>VLOOKUP($A1692,'Doanh thu'!$A$3:$Q$2000,16,FALSE)</f>
        <v>0.15789554414243095</v>
      </c>
      <c r="O1692" s="45">
        <f>VLOOKUP($A1692,'Doanh thu'!$A$3:$Q$2000,17,FALSE)</f>
        <v>8.8213882933904753E-2</v>
      </c>
      <c r="P1692" s="45">
        <f>VLOOKUP($A1692,LNST!$A$3:$R$1635,14,FALSE)</f>
        <v>1.4210889834591383</v>
      </c>
      <c r="Q1692" s="45">
        <f>VLOOKUP($A1692,LNST!$A$3:$R$1635,15,FALSE)</f>
        <v>-0.17350854392302453</v>
      </c>
      <c r="R1692" s="45">
        <f>VLOOKUP($A1692,LNST!$A$3:$R$1635,16,FALSE)</f>
        <v>-2.7711299429460053E-2</v>
      </c>
      <c r="S1692" s="45">
        <f>VLOOKUP($A1692,LNST!$A$3:$R$1635,17,FALSE)</f>
        <v>-2.913667614644988E-2</v>
      </c>
      <c r="T1692" s="45">
        <f>VLOOKUP($A1692,LNG!$A$2:$H$1999,4,FALSE)/(D1692*10^9)</f>
        <v>0.10341061543712088</v>
      </c>
      <c r="U1692" s="45">
        <f>VLOOKUP($A1692,LNG!$A$2:$H$1999,5,FALSE)/(E1692*10^9)</f>
        <v>0.14737259761903659</v>
      </c>
      <c r="V1692" s="45">
        <f>VLOOKUP($A1692,LNG!$A$2:$H$1999,6,FALSE)/(F1692*10^9)</f>
        <v>6.0681909448872119E-2</v>
      </c>
      <c r="W1692" s="45">
        <f>VLOOKUP($A1692,LNG!$A$2:$H$1999,7,FALSE)/(G1692*10^9)</f>
        <v>9.125500610382363E-2</v>
      </c>
      <c r="X1692" s="45">
        <f>VLOOKUP($A1692,'LNST năm'!$A$2:$I$2000,8,FALSE)</f>
        <v>-1</v>
      </c>
      <c r="Y1692" s="45">
        <f>VLOOKUP($A1692,'LNST năm'!$A$2:$I$2000,9,FALSE)</f>
        <v>-1</v>
      </c>
      <c r="Z1692" s="46" t="e">
        <f>VLOOKUP($A1692,LNG!$A$2:$H$1999,9,FALSE)</f>
        <v>#REF!</v>
      </c>
      <c r="AA1692" s="162" t="e">
        <f>VLOOKUP($A1692,'GIÁ CP'!$A$2:$D$2000,4,FALSE)/Z1692</f>
        <v>#REF!</v>
      </c>
    </row>
    <row r="1693" spans="1:27" hidden="1">
      <c r="A1693" s="18" t="s">
        <v>74</v>
      </c>
      <c r="B1693" s="18" t="s">
        <v>1728</v>
      </c>
      <c r="C1693" s="154" t="str">
        <f>VLOOKUP(A1693,'GIÁ CP'!$K$2:$M$2000,3,FALSE)</f>
        <v xml:space="preserve">Khai khoáng </v>
      </c>
      <c r="D1693" s="43">
        <f>VLOOKUP($A1693,'Doanh thu'!$A$3:$Q$2000,9,FALSE)/1000000000</f>
        <v>553.43452758800004</v>
      </c>
      <c r="E1693" s="43">
        <f>VLOOKUP($A1693,'Doanh thu'!$A$3:$Q$2000,10,FALSE)/1000000000</f>
        <v>683.80259331900004</v>
      </c>
      <c r="F1693" s="43">
        <f>VLOOKUP($A1693,'Doanh thu'!$A$3:$Q$2000,11,FALSE)/1000000000</f>
        <v>1226.4621541179999</v>
      </c>
      <c r="G1693" s="43">
        <f>VLOOKUP($A1693,'Doanh thu'!$A$3:$Q$2000,12,FALSE)/1000000000</f>
        <v>1082.355789235</v>
      </c>
      <c r="H1693" s="43">
        <f>VLOOKUP($A1693,LNST!$A$3:$Q$1635,9,FALSE)/1000000000</f>
        <v>-4.1962562959999996</v>
      </c>
      <c r="I1693" s="43">
        <f>VLOOKUP($A1693,LNST!$A$3:$Q$1635,10,FALSE)/1000000000</f>
        <v>4.7266937999999996</v>
      </c>
      <c r="J1693" s="43">
        <f>VLOOKUP($A1693,LNST!$A$3:$Q$1635,11,FALSE)/1000000000</f>
        <v>4.2062377829999997</v>
      </c>
      <c r="K1693" s="43">
        <f>VLOOKUP($A1693,LNST!$A$3:$Q$1635,12,FALSE)/1000000000</f>
        <v>2.0083141690000001</v>
      </c>
      <c r="L1693" s="45">
        <f>VLOOKUP($A1693,'Doanh thu'!$A$3:$Q$2000,14,FALSE)</f>
        <v>-0.49452222677496305</v>
      </c>
      <c r="M1693" s="45">
        <f>VLOOKUP($A1693,'Doanh thu'!$A$3:$Q$2000,15,FALSE)</f>
        <v>0.27300017175739255</v>
      </c>
      <c r="N1693" s="45">
        <f>VLOOKUP($A1693,'Doanh thu'!$A$3:$Q$2000,16,FALSE)</f>
        <v>0.50092160819052878</v>
      </c>
      <c r="O1693" s="45">
        <f>VLOOKUP($A1693,'Doanh thu'!$A$3:$Q$2000,17,FALSE)</f>
        <v>1.496499280068246</v>
      </c>
      <c r="P1693" s="45">
        <f>VLOOKUP($A1693,LNST!$A$3:$R$1635,14,FALSE)</f>
        <v>-7.3525716466555702</v>
      </c>
      <c r="Q1693" s="45">
        <f>VLOOKUP($A1693,LNST!$A$3:$R$1635,15,FALSE)</f>
        <v>20.291329211358661</v>
      </c>
      <c r="R1693" s="45">
        <f>VLOOKUP($A1693,LNST!$A$3:$R$1635,16,FALSE)</f>
        <v>5.8749921224824195</v>
      </c>
      <c r="S1693" s="45">
        <f>VLOOKUP($A1693,LNST!$A$3:$R$1635,17,FALSE)</f>
        <v>0.9646124476044966</v>
      </c>
      <c r="T1693" s="45">
        <f>VLOOKUP($A1693,LNG!$A$2:$H$1999,4,FALSE)/(D1693*10^9)</f>
        <v>7.2833989335062957E-3</v>
      </c>
      <c r="U1693" s="45">
        <f>VLOOKUP($A1693,LNG!$A$2:$H$1999,5,FALSE)/(E1693*10^9)</f>
        <v>1.3987877293027268E-2</v>
      </c>
      <c r="V1693" s="45">
        <f>VLOOKUP($A1693,LNG!$A$2:$H$1999,6,FALSE)/(F1693*10^9)</f>
        <v>7.7415409151601906E-3</v>
      </c>
      <c r="W1693" s="45">
        <f>VLOOKUP($A1693,LNG!$A$2:$H$1999,7,FALSE)/(G1693*10^9)</f>
        <v>1.3665175655829271E-2</v>
      </c>
      <c r="X1693" s="45">
        <f>VLOOKUP($A1693,'LNST năm'!$A$2:$I$2000,8,FALSE)</f>
        <v>1.3631367934220973</v>
      </c>
      <c r="Y1693" s="45">
        <f>VLOOKUP($A1693,'LNST năm'!$A$2:$I$2000,9,FALSE)</f>
        <v>0.73288221412875076</v>
      </c>
      <c r="Z1693" s="46" t="e">
        <f>VLOOKUP($A1693,LNG!$A$2:$H$1999,9,FALSE)</f>
        <v>#REF!</v>
      </c>
      <c r="AA1693" s="162" t="e">
        <f>VLOOKUP($A1693,'GIÁ CP'!$A$2:$D$2000,4,FALSE)/Z1693</f>
        <v>#REF!</v>
      </c>
    </row>
    <row r="1694" spans="1:27" hidden="1">
      <c r="A1694" s="18" t="s">
        <v>461</v>
      </c>
      <c r="B1694" s="18" t="s">
        <v>2174</v>
      </c>
      <c r="C1694" s="154" t="str">
        <f>VLOOKUP(A1694,'GIÁ CP'!$K$2:$M$2000,3,FALSE)</f>
        <v xml:space="preserve">Xây dựng </v>
      </c>
      <c r="D1694" s="43">
        <f>VLOOKUP($A1694,'Doanh thu'!$A$3:$Q$2000,9,FALSE)/1000000000</f>
        <v>1.7121501800000001</v>
      </c>
      <c r="E1694" s="43">
        <f>VLOOKUP($A1694,'Doanh thu'!$A$3:$Q$2000,10,FALSE)/1000000000</f>
        <v>1.633477453</v>
      </c>
      <c r="F1694" s="43">
        <f>VLOOKUP($A1694,'Doanh thu'!$A$3:$Q$2000,11,FALSE)/1000000000</f>
        <v>1.75306118</v>
      </c>
      <c r="G1694" s="43">
        <f>VLOOKUP($A1694,'Doanh thu'!$A$3:$Q$2000,12,FALSE)/1000000000</f>
        <v>1.413602453</v>
      </c>
      <c r="H1694" s="43">
        <f>VLOOKUP($A1694,LNST!$A$3:$Q$1635,9,FALSE)/1000000000</f>
        <v>-1.742983554</v>
      </c>
      <c r="I1694" s="43">
        <f>VLOOKUP($A1694,LNST!$A$3:$Q$1635,10,FALSE)/1000000000</f>
        <v>-2.188446377</v>
      </c>
      <c r="J1694" s="43">
        <f>VLOOKUP($A1694,LNST!$A$3:$Q$1635,11,FALSE)/1000000000</f>
        <v>25.579449740000001</v>
      </c>
      <c r="K1694" s="43">
        <f>VLOOKUP($A1694,LNST!$A$3:$Q$1635,12,FALSE)/1000000000</f>
        <v>0.404484491</v>
      </c>
      <c r="L1694" s="45">
        <f>VLOOKUP($A1694,'Doanh thu'!$A$3:$Q$2000,14,FALSE)</f>
        <v>4.1630624713677844E-2</v>
      </c>
      <c r="M1694" s="45">
        <f>VLOOKUP($A1694,'Doanh thu'!$A$3:$Q$2000,15,FALSE)</f>
        <v>-8.4915938489561041E-2</v>
      </c>
      <c r="N1694" s="45">
        <f>VLOOKUP($A1694,'Doanh thu'!$A$3:$Q$2000,16,FALSE)</f>
        <v>-0.79740205812824394</v>
      </c>
      <c r="O1694" s="45">
        <f>VLOOKUP($A1694,'Doanh thu'!$A$3:$Q$2000,17,FALSE)</f>
        <v>-2.3477729301871478E-2</v>
      </c>
      <c r="P1694" s="45">
        <f>VLOOKUP($A1694,LNST!$A$3:$R$1635,14,FALSE)</f>
        <v>0.23012324333883391</v>
      </c>
      <c r="Q1694" s="45">
        <f>VLOOKUP($A1694,LNST!$A$3:$R$1635,15,FALSE)</f>
        <v>4.2571571155042558E-2</v>
      </c>
      <c r="R1694" s="45">
        <f>VLOOKUP($A1694,LNST!$A$3:$R$1635,16,FALSE)</f>
        <v>4.8992487372747942</v>
      </c>
      <c r="S1694" s="45">
        <f>VLOOKUP($A1694,LNST!$A$3:$R$1635,17,FALSE)</f>
        <v>1.1838642750192672</v>
      </c>
      <c r="T1694" s="45">
        <f>VLOOKUP($A1694,LNG!$A$2:$H$1999,4,FALSE)/(D1694*10^9)</f>
        <v>0.31146737198018459</v>
      </c>
      <c r="U1694" s="45">
        <f>VLOOKUP($A1694,LNG!$A$2:$H$1999,5,FALSE)/(E1694*10^9)</f>
        <v>0.42370872933010112</v>
      </c>
      <c r="V1694" s="45">
        <f>VLOOKUP($A1694,LNG!$A$2:$H$1999,6,FALSE)/(F1694*10^9)</f>
        <v>0.30692472581019675</v>
      </c>
      <c r="W1694" s="45">
        <f>VLOOKUP($A1694,LNG!$A$2:$H$1999,7,FALSE)/(G1694*10^9)</f>
        <v>0.49508517229490123</v>
      </c>
      <c r="X1694" s="45">
        <f>VLOOKUP($A1694,'LNST năm'!$A$2:$I$2000,8,FALSE)</f>
        <v>-1</v>
      </c>
      <c r="Y1694" s="45">
        <f>VLOOKUP($A1694,'LNST năm'!$A$2:$I$2000,9,FALSE)</f>
        <v>-1</v>
      </c>
      <c r="Z1694" s="46" t="e">
        <f>VLOOKUP($A1694,LNG!$A$2:$H$1999,9,FALSE)</f>
        <v>#REF!</v>
      </c>
      <c r="AA1694" s="162" t="e">
        <f>VLOOKUP($A1694,'GIÁ CP'!$A$2:$D$2000,4,FALSE)/Z1694</f>
        <v>#REF!</v>
      </c>
    </row>
    <row r="1695" spans="1:27">
      <c r="A1695" s="18" t="s">
        <v>37</v>
      </c>
      <c r="B1695" s="18" t="s">
        <v>1686</v>
      </c>
      <c r="C1695" s="154" t="str">
        <f>VLOOKUP(A1695,'GIÁ CP'!$K$2:$M$2000,3,FALSE)</f>
        <v xml:space="preserve">Phân phối xăng dầu &amp; khí đốt </v>
      </c>
      <c r="D1695" s="43">
        <f>VLOOKUP($A1695,'Doanh thu'!$A$3:$Q$2000,9,FALSE)/1000000000</f>
        <v>96.205771544000001</v>
      </c>
      <c r="E1695" s="43">
        <f>VLOOKUP($A1695,'Doanh thu'!$A$3:$Q$2000,10,FALSE)/1000000000</f>
        <v>94.550876391000003</v>
      </c>
      <c r="F1695" s="43">
        <f>VLOOKUP($A1695,'Doanh thu'!$A$3:$Q$2000,11,FALSE)/1000000000</f>
        <v>99.543428555000006</v>
      </c>
      <c r="G1695" s="43">
        <f>VLOOKUP($A1695,'Doanh thu'!$A$3:$Q$2000,12,FALSE)/1000000000</f>
        <v>102.047045541</v>
      </c>
      <c r="H1695" s="43">
        <f>VLOOKUP($A1695,LNST!$A$3:$Q$1635,9,FALSE)/1000000000</f>
        <v>20.496063882000001</v>
      </c>
      <c r="I1695" s="43">
        <f>VLOOKUP($A1695,LNST!$A$3:$Q$1635,10,FALSE)/1000000000</f>
        <v>10.485891110000001</v>
      </c>
      <c r="J1695" s="43">
        <f>VLOOKUP($A1695,LNST!$A$3:$Q$1635,11,FALSE)/1000000000</f>
        <v>3.912781936</v>
      </c>
      <c r="K1695" s="43">
        <f>VLOOKUP($A1695,LNST!$A$3:$Q$1635,12,FALSE)/1000000000</f>
        <v>14.654684202</v>
      </c>
      <c r="L1695" s="45">
        <f>VLOOKUP($A1695,'Doanh thu'!$A$3:$Q$2000,14,FALSE)</f>
        <v>-0.14142256919167789</v>
      </c>
      <c r="M1695" s="45">
        <f>VLOOKUP($A1695,'Doanh thu'!$A$3:$Q$2000,15,FALSE)</f>
        <v>-0.10141439898986568</v>
      </c>
      <c r="N1695" s="45">
        <f>VLOOKUP($A1695,'Doanh thu'!$A$3:$Q$2000,16,FALSE)</f>
        <v>-1.734296583621827E-2</v>
      </c>
      <c r="O1695" s="45">
        <f>VLOOKUP($A1695,'Doanh thu'!$A$3:$Q$2000,17,FALSE)</f>
        <v>0.10874018685237798</v>
      </c>
      <c r="P1695" s="45">
        <f>VLOOKUP($A1695,LNST!$A$3:$R$1635,14,FALSE)</f>
        <v>0.4320332352984434</v>
      </c>
      <c r="Q1695" s="45">
        <f>VLOOKUP($A1695,LNST!$A$3:$R$1635,15,FALSE)</f>
        <v>0.88348435359370292</v>
      </c>
      <c r="R1695" s="45">
        <f>VLOOKUP($A1695,LNST!$A$3:$R$1635,16,FALSE)</f>
        <v>2.3838981644528379</v>
      </c>
      <c r="S1695" s="45">
        <f>VLOOKUP($A1695,LNST!$A$3:$R$1635,17,FALSE)</f>
        <v>-5.186025050202421E-2</v>
      </c>
      <c r="T1695" s="45">
        <f>VLOOKUP($A1695,LNG!$A$2:$H$1999,4,FALSE)/(D1695*10^9)</f>
        <v>9.651286680605678E-2</v>
      </c>
      <c r="U1695" s="45">
        <f>VLOOKUP($A1695,LNG!$A$2:$H$1999,5,FALSE)/(E1695*10^9)</f>
        <v>0.17807137670912845</v>
      </c>
      <c r="V1695" s="45">
        <f>VLOOKUP($A1695,LNG!$A$2:$H$1999,6,FALSE)/(F1695*10^9)</f>
        <v>0.13200360978866427</v>
      </c>
      <c r="W1695" s="45">
        <f>VLOOKUP($A1695,LNG!$A$2:$H$1999,7,FALSE)/(G1695*10^9)</f>
        <v>0.11888118782552966</v>
      </c>
      <c r="X1695" s="45">
        <f>VLOOKUP($A1695,'LNST năm'!$A$2:$I$2000,8,FALSE)</f>
        <v>0.53378402935731395</v>
      </c>
      <c r="Y1695" s="45">
        <f>VLOOKUP($A1695,'LNST năm'!$A$2:$I$2000,9,FALSE)</f>
        <v>0.26431442163799423</v>
      </c>
      <c r="Z1695" s="46" t="e">
        <f>VLOOKUP($A1695,LNG!$A$2:$H$1999,9,FALSE)</f>
        <v>#REF!</v>
      </c>
      <c r="AA1695" s="162" t="e">
        <f>VLOOKUP($A1695,'GIÁ CP'!$A$2:$D$2000,4,FALSE)/Z1695</f>
        <v>#REF!</v>
      </c>
    </row>
    <row r="1696" spans="1:27" hidden="1">
      <c r="A1696" s="18" t="s">
        <v>1612</v>
      </c>
      <c r="B1696" s="18" t="s">
        <v>2605</v>
      </c>
      <c r="C1696" s="154" t="str">
        <f>VLOOKUP(A1696,'GIÁ CP'!$K$2:$M$2000,3,FALSE)</f>
        <v xml:space="preserve">Đồ uống &amp; giải khát </v>
      </c>
      <c r="D1696" s="43">
        <f>VLOOKUP($A1696,'Doanh thu'!$A$3:$Q$2000,9,FALSE)/1000000000</f>
        <v>3.6124000000000001</v>
      </c>
      <c r="E1696" s="43">
        <f>VLOOKUP($A1696,'Doanh thu'!$A$3:$Q$2000,10,FALSE)/1000000000</f>
        <v>11.404568011</v>
      </c>
      <c r="F1696" s="43">
        <f>VLOOKUP($A1696,'Doanh thu'!$A$3:$Q$2000,11,FALSE)/1000000000</f>
        <v>6.2123990840000003</v>
      </c>
      <c r="G1696" s="43">
        <f>VLOOKUP($A1696,'Doanh thu'!$A$3:$Q$2000,12,FALSE)/1000000000</f>
        <v>2.6921664440000002</v>
      </c>
      <c r="H1696" s="43">
        <f>VLOOKUP($A1696,LNST!$A$3:$Q$1635,9,FALSE)/1000000000</f>
        <v>0.153847488</v>
      </c>
      <c r="I1696" s="43">
        <f>VLOOKUP($A1696,LNST!$A$3:$Q$1635,10,FALSE)/1000000000</f>
        <v>-0.36112303899999998</v>
      </c>
      <c r="J1696" s="43">
        <f>VLOOKUP($A1696,LNST!$A$3:$Q$1635,11,FALSE)/1000000000</f>
        <v>-4.0401696349999998</v>
      </c>
      <c r="K1696" s="43">
        <f>VLOOKUP($A1696,LNST!$A$3:$Q$1635,12,FALSE)/1000000000</f>
        <v>0.16427283100000001</v>
      </c>
      <c r="L1696" s="45">
        <f>VLOOKUP($A1696,'Doanh thu'!$A$3:$Q$2000,14,FALSE)</f>
        <v>-0.35691888634552399</v>
      </c>
      <c r="M1696" s="45">
        <f>VLOOKUP($A1696,'Doanh thu'!$A$3:$Q$2000,15,FALSE)</f>
        <v>-7.7544720579005638E-3</v>
      </c>
      <c r="N1696" s="45">
        <f>VLOOKUP($A1696,'Doanh thu'!$A$3:$Q$2000,16,FALSE)</f>
        <v>5.79720203491585E-2</v>
      </c>
      <c r="O1696" s="45">
        <f>VLOOKUP($A1696,'Doanh thu'!$A$3:$Q$2000,17,FALSE)</f>
        <v>-0.13544748717616881</v>
      </c>
      <c r="P1696" s="45">
        <f>VLOOKUP($A1696,LNST!$A$3:$R$1635,14,FALSE)</f>
        <v>1.3603899293898514</v>
      </c>
      <c r="Q1696" s="45">
        <f>VLOOKUP($A1696,LNST!$A$3:$R$1635,15,FALSE)</f>
        <v>0.73033705248242498</v>
      </c>
      <c r="R1696" s="45">
        <f>VLOOKUP($A1696,LNST!$A$3:$R$1635,16,FALSE)</f>
        <v>0.6965499068128832</v>
      </c>
      <c r="S1696" s="45">
        <f>VLOOKUP($A1696,LNST!$A$3:$R$1635,17,FALSE)</f>
        <v>1.1221306252783532</v>
      </c>
      <c r="T1696" s="45">
        <f>VLOOKUP($A1696,LNG!$A$2:$H$1999,4,FALSE)/(D1696*10^9)</f>
        <v>0.32516689486214151</v>
      </c>
      <c r="U1696" s="45">
        <f>VLOOKUP($A1696,LNG!$A$2:$H$1999,5,FALSE)/(E1696*10^9)</f>
        <v>0.10026975882795672</v>
      </c>
      <c r="V1696" s="45">
        <f>VLOOKUP($A1696,LNG!$A$2:$H$1999,6,FALSE)/(F1696*10^9)</f>
        <v>0.13076493509443701</v>
      </c>
      <c r="W1696" s="45">
        <f>VLOOKUP($A1696,LNG!$A$2:$H$1999,7,FALSE)/(G1696*10^9)</f>
        <v>3.4821289452191095E-2</v>
      </c>
      <c r="X1696" s="45">
        <f>VLOOKUP($A1696,'LNST năm'!$A$2:$I$2000,8,FALSE)</f>
        <v>0.66383353375700227</v>
      </c>
      <c r="Y1696" s="45">
        <f>VLOOKUP($A1696,'LNST năm'!$A$2:$I$2000,9,FALSE)</f>
        <v>0.18383713220546394</v>
      </c>
      <c r="Z1696" s="46" t="e">
        <f>VLOOKUP($A1696,LNG!$A$2:$H$1999,9,FALSE)</f>
        <v>#REF!</v>
      </c>
      <c r="AA1696" s="162" t="e">
        <f>VLOOKUP($A1696,'GIÁ CP'!$A$2:$D$2000,4,FALSE)/Z1696</f>
        <v>#REF!</v>
      </c>
    </row>
    <row r="1697" spans="1:27" hidden="1">
      <c r="A1697" s="18" t="s">
        <v>474</v>
      </c>
      <c r="B1697" s="18" t="s">
        <v>2186</v>
      </c>
      <c r="C1697" s="154" t="str">
        <f>VLOOKUP(A1697,'GIÁ CP'!$K$2:$M$2000,3,FALSE)</f>
        <v xml:space="preserve">Đồ gia dụng lâu bền </v>
      </c>
      <c r="D1697" s="43">
        <f>VLOOKUP($A1697,'Doanh thu'!$A$3:$Q$2000,9,FALSE)/1000000000</f>
        <v>7.881231831</v>
      </c>
      <c r="E1697" s="43">
        <f>VLOOKUP($A1697,'Doanh thu'!$A$3:$Q$2000,10,FALSE)/1000000000</f>
        <v>8.4381815870000008</v>
      </c>
      <c r="F1697" s="43">
        <f>VLOOKUP($A1697,'Doanh thu'!$A$3:$Q$2000,11,FALSE)/1000000000</f>
        <v>5.675043198</v>
      </c>
      <c r="G1697" s="43">
        <f>VLOOKUP($A1697,'Doanh thu'!$A$3:$Q$2000,12,FALSE)/1000000000</f>
        <v>7.4146497739999999</v>
      </c>
      <c r="H1697" s="43">
        <f>VLOOKUP($A1697,LNST!$A$3:$Q$1635,9,FALSE)/1000000000</f>
        <v>-1.6537347019999999</v>
      </c>
      <c r="I1697" s="43">
        <f>VLOOKUP($A1697,LNST!$A$3:$Q$1635,10,FALSE)/1000000000</f>
        <v>-0.35666171000000002</v>
      </c>
      <c r="J1697" s="43">
        <f>VLOOKUP($A1697,LNST!$A$3:$Q$1635,11,FALSE)/1000000000</f>
        <v>2.029254151</v>
      </c>
      <c r="K1697" s="43">
        <f>VLOOKUP($A1697,LNST!$A$3:$Q$1635,12,FALSE)/1000000000</f>
        <v>-0.90905024099999998</v>
      </c>
      <c r="L1697" s="45">
        <f>VLOOKUP($A1697,'Doanh thu'!$A$3:$Q$2000,14,FALSE)</f>
        <v>-0.28699350090768599</v>
      </c>
      <c r="M1697" s="45">
        <f>VLOOKUP($A1697,'Doanh thu'!$A$3:$Q$2000,15,FALSE)</f>
        <v>-0.37963368973173561</v>
      </c>
      <c r="N1697" s="45">
        <f>VLOOKUP($A1697,'Doanh thu'!$A$3:$Q$2000,16,FALSE)</f>
        <v>-0.56702822561978539</v>
      </c>
      <c r="O1697" s="45">
        <f>VLOOKUP($A1697,'Doanh thu'!$A$3:$Q$2000,17,FALSE)</f>
        <v>-0.35827389480893668</v>
      </c>
      <c r="P1697" s="45">
        <f>VLOOKUP($A1697,LNST!$A$3:$R$1635,14,FALSE)</f>
        <v>-0.32752000516900737</v>
      </c>
      <c r="Q1697" s="45">
        <f>VLOOKUP($A1697,LNST!$A$3:$R$1635,15,FALSE)</f>
        <v>-1.3311455062719231</v>
      </c>
      <c r="R1697" s="45">
        <f>VLOOKUP($A1697,LNST!$A$3:$R$1635,16,FALSE)</f>
        <v>7.8039413072358599</v>
      </c>
      <c r="S1697" s="45">
        <f>VLOOKUP($A1697,LNST!$A$3:$R$1635,17,FALSE)</f>
        <v>-4.1302825884971854</v>
      </c>
      <c r="T1697" s="45">
        <f>VLOOKUP($A1697,LNG!$A$2:$H$1999,4,FALSE)/(D1697*10^9)</f>
        <v>0.21552577851075272</v>
      </c>
      <c r="U1697" s="45">
        <f>VLOOKUP($A1697,LNG!$A$2:$H$1999,5,FALSE)/(E1697*10^9)</f>
        <v>1.1036713661563917E-2</v>
      </c>
      <c r="V1697" s="45">
        <f>VLOOKUP($A1697,LNG!$A$2:$H$1999,6,FALSE)/(F1697*10^9)</f>
        <v>0.11624262177114092</v>
      </c>
      <c r="W1697" s="45">
        <f>VLOOKUP($A1697,LNG!$A$2:$H$1999,7,FALSE)/(G1697*10^9)</f>
        <v>3.0059933077561971E-2</v>
      </c>
      <c r="X1697" s="45">
        <f>VLOOKUP($A1697,'LNST năm'!$A$2:$I$2000,8,FALSE)</f>
        <v>2.0160843524379573</v>
      </c>
      <c r="Y1697" s="45">
        <f>VLOOKUP($A1697,'LNST năm'!$A$2:$I$2000,9,FALSE)</f>
        <v>0.67175178007165481</v>
      </c>
      <c r="Z1697" s="46" t="e">
        <f>VLOOKUP($A1697,LNG!$A$2:$H$1999,9,FALSE)</f>
        <v>#REF!</v>
      </c>
      <c r="AA1697" s="162" t="e">
        <f>VLOOKUP($A1697,'GIÁ CP'!$A$2:$D$2000,4,FALSE)/Z1697</f>
        <v>#REF!</v>
      </c>
    </row>
    <row r="1698" spans="1:27" hidden="1">
      <c r="A1698" s="18" t="s">
        <v>1306</v>
      </c>
      <c r="B1698" s="18" t="s">
        <v>3007</v>
      </c>
      <c r="C1698" s="154" t="str">
        <f>VLOOKUP(A1698,'GIÁ CP'!$K$2:$M$2000,3,FALSE)</f>
        <v xml:space="preserve">Vật liệu xây dựng &amp; Nội thất </v>
      </c>
      <c r="D1698" s="43">
        <f>VLOOKUP($A1698,'Doanh thu'!$A$3:$Q$2000,9,FALSE)/1000000000</f>
        <v>181.53303768500001</v>
      </c>
      <c r="E1698" s="43">
        <f>VLOOKUP($A1698,'Doanh thu'!$A$3:$Q$2000,10,FALSE)/1000000000</f>
        <v>192.325791318</v>
      </c>
      <c r="F1698" s="43">
        <f>VLOOKUP($A1698,'Doanh thu'!$A$3:$Q$2000,11,FALSE)/1000000000</f>
        <v>221.96649490600001</v>
      </c>
      <c r="G1698" s="43">
        <f>VLOOKUP($A1698,'Doanh thu'!$A$3:$Q$2000,12,FALSE)/1000000000</f>
        <v>204.972284495</v>
      </c>
      <c r="H1698" s="43">
        <f>VLOOKUP($A1698,LNST!$A$3:$Q$1635,9,FALSE)/1000000000</f>
        <v>46.362858314</v>
      </c>
      <c r="I1698" s="43">
        <f>VLOOKUP($A1698,LNST!$A$3:$Q$1635,10,FALSE)/1000000000</f>
        <v>35.593031136</v>
      </c>
      <c r="J1698" s="43">
        <f>VLOOKUP($A1698,LNST!$A$3:$Q$1635,11,FALSE)/1000000000</f>
        <v>75.052437537000003</v>
      </c>
      <c r="K1698" s="43">
        <f>VLOOKUP($A1698,LNST!$A$3:$Q$1635,12,FALSE)/1000000000</f>
        <v>65.797139762</v>
      </c>
      <c r="L1698" s="45">
        <f>VLOOKUP($A1698,'Doanh thu'!$A$3:$Q$2000,14,FALSE)</f>
        <v>0.23243175605697639</v>
      </c>
      <c r="M1698" s="45">
        <f>VLOOKUP($A1698,'Doanh thu'!$A$3:$Q$2000,15,FALSE)</f>
        <v>0.35866982861581909</v>
      </c>
      <c r="N1698" s="45">
        <f>VLOOKUP($A1698,'Doanh thu'!$A$3:$Q$2000,16,FALSE)</f>
        <v>0.18409128308272599</v>
      </c>
      <c r="O1698" s="45">
        <f>VLOOKUP($A1698,'Doanh thu'!$A$3:$Q$2000,17,FALSE)</f>
        <v>0.35358532640537882</v>
      </c>
      <c r="P1698" s="45">
        <f>VLOOKUP($A1698,LNST!$A$3:$R$1635,14,FALSE)</f>
        <v>0.68507652006672981</v>
      </c>
      <c r="Q1698" s="45">
        <f>VLOOKUP($A1698,LNST!$A$3:$R$1635,15,FALSE)</f>
        <v>0.53908357885467373</v>
      </c>
      <c r="R1698" s="45">
        <f>VLOOKUP($A1698,LNST!$A$3:$R$1635,16,FALSE)</f>
        <v>1.9185207475368995</v>
      </c>
      <c r="S1698" s="45">
        <f>VLOOKUP($A1698,LNST!$A$3:$R$1635,17,FALSE)</f>
        <v>1.9689925279000291</v>
      </c>
      <c r="T1698" s="45">
        <f>VLOOKUP($A1698,LNG!$A$2:$H$1999,4,FALSE)/(D1698*10^9)</f>
        <v>0.20243379577973375</v>
      </c>
      <c r="U1698" s="45">
        <f>VLOOKUP($A1698,LNG!$A$2:$H$1999,5,FALSE)/(E1698*10^9)</f>
        <v>0.27329545762841578</v>
      </c>
      <c r="V1698" s="45">
        <f>VLOOKUP($A1698,LNG!$A$2:$H$1999,6,FALSE)/(F1698*10^9)</f>
        <v>0.17410824267584246</v>
      </c>
      <c r="W1698" s="45">
        <f>VLOOKUP($A1698,LNG!$A$2:$H$1999,7,FALSE)/(G1698*10^9)</f>
        <v>0.28836784041133051</v>
      </c>
      <c r="X1698" s="45">
        <f>VLOOKUP($A1698,'LNST năm'!$A$2:$I$2000,8,FALSE)</f>
        <v>-1</v>
      </c>
      <c r="Y1698" s="45">
        <f>VLOOKUP($A1698,'LNST năm'!$A$2:$I$2000,9,FALSE)</f>
        <v>-1</v>
      </c>
      <c r="Z1698" s="46" t="e">
        <f>VLOOKUP($A1698,LNG!$A$2:$H$1999,9,FALSE)</f>
        <v>#REF!</v>
      </c>
      <c r="AA1698" s="162" t="e">
        <f>VLOOKUP($A1698,'GIÁ CP'!$A$2:$D$2000,4,FALSE)/Z1698</f>
        <v>#REF!</v>
      </c>
    </row>
    <row r="1699" spans="1:27" hidden="1">
      <c r="A1699" s="18" t="s">
        <v>1306</v>
      </c>
      <c r="B1699" s="18" t="s">
        <v>3007</v>
      </c>
      <c r="C1699" s="154" t="str">
        <f>VLOOKUP(A1699,'GIÁ CP'!$K$2:$M$2000,3,FALSE)</f>
        <v xml:space="preserve">Vật liệu xây dựng &amp; Nội thất </v>
      </c>
      <c r="D1699" s="43">
        <f>VLOOKUP($A1699,'Doanh thu'!$A$3:$Q$2000,9,FALSE)/1000000000</f>
        <v>181.53303768500001</v>
      </c>
      <c r="E1699" s="43">
        <f>VLOOKUP($A1699,'Doanh thu'!$A$3:$Q$2000,10,FALSE)/1000000000</f>
        <v>192.325791318</v>
      </c>
      <c r="F1699" s="43">
        <f>VLOOKUP($A1699,'Doanh thu'!$A$3:$Q$2000,11,FALSE)/1000000000</f>
        <v>221.96649490600001</v>
      </c>
      <c r="G1699" s="43">
        <f>VLOOKUP($A1699,'Doanh thu'!$A$3:$Q$2000,12,FALSE)/1000000000</f>
        <v>204.972284495</v>
      </c>
      <c r="H1699" s="43">
        <f>VLOOKUP($A1699,LNST!$A$3:$Q$1635,9,FALSE)/1000000000</f>
        <v>46.362858314</v>
      </c>
      <c r="I1699" s="43">
        <f>VLOOKUP($A1699,LNST!$A$3:$Q$1635,10,FALSE)/1000000000</f>
        <v>35.593031136</v>
      </c>
      <c r="J1699" s="43">
        <f>VLOOKUP($A1699,LNST!$A$3:$Q$1635,11,FALSE)/1000000000</f>
        <v>75.052437537000003</v>
      </c>
      <c r="K1699" s="43">
        <f>VLOOKUP($A1699,LNST!$A$3:$Q$1635,12,FALSE)/1000000000</f>
        <v>65.797139762</v>
      </c>
      <c r="L1699" s="45">
        <f>VLOOKUP($A1699,'Doanh thu'!$A$3:$Q$2000,14,FALSE)</f>
        <v>0.23243175605697639</v>
      </c>
      <c r="M1699" s="45">
        <f>VLOOKUP($A1699,'Doanh thu'!$A$3:$Q$2000,15,FALSE)</f>
        <v>0.35866982861581909</v>
      </c>
      <c r="N1699" s="45">
        <f>VLOOKUP($A1699,'Doanh thu'!$A$3:$Q$2000,16,FALSE)</f>
        <v>0.18409128308272599</v>
      </c>
      <c r="O1699" s="45">
        <f>VLOOKUP($A1699,'Doanh thu'!$A$3:$Q$2000,17,FALSE)</f>
        <v>0.35358532640537882</v>
      </c>
      <c r="P1699" s="45">
        <f>VLOOKUP($A1699,LNST!$A$3:$R$1635,14,FALSE)</f>
        <v>0.68507652006672981</v>
      </c>
      <c r="Q1699" s="45">
        <f>VLOOKUP($A1699,LNST!$A$3:$R$1635,15,FALSE)</f>
        <v>0.53908357885467373</v>
      </c>
      <c r="R1699" s="45">
        <f>VLOOKUP($A1699,LNST!$A$3:$R$1635,16,FALSE)</f>
        <v>1.9185207475368995</v>
      </c>
      <c r="S1699" s="45">
        <f>VLOOKUP($A1699,LNST!$A$3:$R$1635,17,FALSE)</f>
        <v>1.9689925279000291</v>
      </c>
      <c r="T1699" s="45">
        <f>VLOOKUP($A1699,LNG!$A$2:$H$1999,4,FALSE)/(D1699*10^9)</f>
        <v>0.20243379577973375</v>
      </c>
      <c r="U1699" s="45">
        <f>VLOOKUP($A1699,LNG!$A$2:$H$1999,5,FALSE)/(E1699*10^9)</f>
        <v>0.27329545762841578</v>
      </c>
      <c r="V1699" s="45">
        <f>VLOOKUP($A1699,LNG!$A$2:$H$1999,6,FALSE)/(F1699*10^9)</f>
        <v>0.17410824267584246</v>
      </c>
      <c r="W1699" s="45">
        <f>VLOOKUP($A1699,LNG!$A$2:$H$1999,7,FALSE)/(G1699*10^9)</f>
        <v>0.28836784041133051</v>
      </c>
      <c r="X1699" s="45">
        <f>VLOOKUP($A1699,'LNST năm'!$A$2:$I$2000,8,FALSE)</f>
        <v>-1</v>
      </c>
      <c r="Y1699" s="45">
        <f>VLOOKUP($A1699,'LNST năm'!$A$2:$I$2000,9,FALSE)</f>
        <v>-1</v>
      </c>
      <c r="Z1699" s="46" t="e">
        <f>VLOOKUP($A1699,LNG!$A$2:$H$1999,9,FALSE)</f>
        <v>#REF!</v>
      </c>
      <c r="AA1699" s="162" t="e">
        <f>VLOOKUP($A1699,'GIÁ CP'!$A$2:$D$2000,4,FALSE)/Z1699</f>
        <v>#REF!</v>
      </c>
    </row>
    <row r="1700" spans="1:27" hidden="1">
      <c r="A1700" s="18" t="s">
        <v>431</v>
      </c>
      <c r="B1700" s="18" t="s">
        <v>2140</v>
      </c>
      <c r="C1700" s="154" t="str">
        <f>VLOOKUP(A1700,'GIÁ CP'!$K$2:$M$2000,3,FALSE)</f>
        <v xml:space="preserve">Tư Vấn, Định giá, Môi giới Bất động sản </v>
      </c>
      <c r="D1700" s="43">
        <f>VLOOKUP($A1700,'Doanh thu'!$A$3:$Q$2000,9,FALSE)/1000000000</f>
        <v>22.674600000000002</v>
      </c>
      <c r="E1700" s="43">
        <f>VLOOKUP($A1700,'Doanh thu'!$A$3:$Q$2000,10,FALSE)/1000000000</f>
        <v>0.79500000000000004</v>
      </c>
      <c r="F1700" s="43">
        <f>VLOOKUP($A1700,'Doanh thu'!$A$3:$Q$2000,11,FALSE)/1000000000</f>
        <v>11.028345</v>
      </c>
      <c r="G1700" s="43">
        <f>VLOOKUP($A1700,'Doanh thu'!$A$3:$Q$2000,12,FALSE)/1000000000</f>
        <v>4.6391999999999998</v>
      </c>
      <c r="H1700" s="43">
        <f>VLOOKUP($A1700,LNST!$A$3:$Q$1635,9,FALSE)/1000000000</f>
        <v>-3.4800275890000001</v>
      </c>
      <c r="I1700" s="43">
        <f>VLOOKUP($A1700,LNST!$A$3:$Q$1635,10,FALSE)/1000000000</f>
        <v>-3.2868632039999999</v>
      </c>
      <c r="J1700" s="43">
        <f>VLOOKUP($A1700,LNST!$A$3:$Q$1635,11,FALSE)/1000000000</f>
        <v>-3.5057310830000001</v>
      </c>
      <c r="K1700" s="43">
        <f>VLOOKUP($A1700,LNST!$A$3:$Q$1635,12,FALSE)/1000000000</f>
        <v>-3.5061430740000001</v>
      </c>
      <c r="L1700" s="45">
        <f>VLOOKUP($A1700,'Doanh thu'!$A$3:$Q$2000,14,FALSE)</f>
        <v>0.72585984501254008</v>
      </c>
      <c r="M1700" s="45">
        <f>VLOOKUP($A1700,'Doanh thu'!$A$3:$Q$2000,15,FALSE)</f>
        <v>-0.86375788319166436</v>
      </c>
      <c r="N1700" s="45">
        <f>VLOOKUP($A1700,'Doanh thu'!$A$3:$Q$2000,16,FALSE)</f>
        <v>-0.69669310113901539</v>
      </c>
      <c r="O1700" s="45">
        <f>VLOOKUP($A1700,'Doanh thu'!$A$3:$Q$2000,17,FALSE)</f>
        <v>-0.52467213114754097</v>
      </c>
      <c r="P1700" s="45">
        <f>VLOOKUP($A1700,LNST!$A$3:$R$1635,14,FALSE)</f>
        <v>-1.7541692691447321</v>
      </c>
      <c r="Q1700" s="45">
        <f>VLOOKUP($A1700,LNST!$A$3:$R$1635,15,FALSE)</f>
        <v>-1.9052402080493478</v>
      </c>
      <c r="R1700" s="45">
        <f>VLOOKUP($A1700,LNST!$A$3:$R$1635,16,FALSE)</f>
        <v>-1.4383723890118743</v>
      </c>
      <c r="S1700" s="45">
        <f>VLOOKUP($A1700,LNST!$A$3:$R$1635,17,FALSE)</f>
        <v>-0.13919049377216894</v>
      </c>
      <c r="T1700" s="45">
        <f>VLOOKUP($A1700,LNG!$A$2:$H$1999,4,FALSE)/(D1700*10^9)</f>
        <v>8.6144314783943264E-3</v>
      </c>
      <c r="U1700" s="45">
        <f>VLOOKUP($A1700,LNG!$A$2:$H$1999,5,FALSE)/(E1700*10^9)</f>
        <v>0.59187268930817605</v>
      </c>
      <c r="V1700" s="45">
        <f>VLOOKUP($A1700,LNG!$A$2:$H$1999,6,FALSE)/(F1700*10^9)</f>
        <v>2.9812984631873594E-3</v>
      </c>
      <c r="W1700" s="45">
        <f>VLOOKUP($A1700,LNG!$A$2:$H$1999,7,FALSE)/(G1700*10^9)</f>
        <v>5.4810913088463531E-2</v>
      </c>
      <c r="X1700" s="45">
        <f>VLOOKUP($A1700,'LNST năm'!$A$2:$I$2000,8,FALSE)</f>
        <v>-4.0640634522958274</v>
      </c>
      <c r="Y1700" s="45">
        <f>VLOOKUP($A1700,'LNST năm'!$A$2:$I$2000,9,FALSE)</f>
        <v>-6.9428770657480339</v>
      </c>
      <c r="Z1700" s="46" t="e">
        <f>VLOOKUP($A1700,LNG!$A$2:$H$1999,9,FALSE)</f>
        <v>#REF!</v>
      </c>
      <c r="AA1700" s="162" t="e">
        <f>VLOOKUP($A1700,'GIÁ CP'!$A$2:$D$2000,4,FALSE)/Z1700</f>
        <v>#REF!</v>
      </c>
    </row>
    <row r="1701" spans="1:27" hidden="1">
      <c r="A1701" s="18" t="s">
        <v>898</v>
      </c>
      <c r="B1701" s="18" t="s">
        <v>2905</v>
      </c>
      <c r="C1701" s="154" t="str">
        <f>VLOOKUP(A1701,'GIÁ CP'!$K$2:$M$2000,3,FALSE)</f>
        <v xml:space="preserve">Bất động sản </v>
      </c>
      <c r="D1701" s="43" t="e">
        <f>VLOOKUP($A1701,'Doanh thu'!$A$3:$Q$2000,9,FALSE)/1000000000</f>
        <v>#N/A</v>
      </c>
      <c r="E1701" s="43" t="e">
        <f>VLOOKUP($A1701,'Doanh thu'!$A$3:$Q$2000,10,FALSE)/1000000000</f>
        <v>#N/A</v>
      </c>
      <c r="F1701" s="43" t="e">
        <f>VLOOKUP($A1701,'Doanh thu'!$A$3:$Q$2000,11,FALSE)/1000000000</f>
        <v>#N/A</v>
      </c>
      <c r="G1701" s="43" t="e">
        <f>VLOOKUP($A1701,'Doanh thu'!$A$3:$Q$2000,12,FALSE)/1000000000</f>
        <v>#N/A</v>
      </c>
      <c r="H1701" s="43" t="e">
        <f>VLOOKUP($A1701,LNST!$A$3:$Q$1635,9,FALSE)/1000000000</f>
        <v>#N/A</v>
      </c>
      <c r="I1701" s="43" t="e">
        <f>VLOOKUP($A1701,LNST!$A$3:$Q$1635,10,FALSE)/1000000000</f>
        <v>#N/A</v>
      </c>
      <c r="J1701" s="43" t="e">
        <f>VLOOKUP($A1701,LNST!$A$3:$Q$1635,11,FALSE)/1000000000</f>
        <v>#N/A</v>
      </c>
      <c r="K1701" s="43" t="e">
        <f>VLOOKUP($A1701,LNST!$A$3:$Q$1635,12,FALSE)/1000000000</f>
        <v>#N/A</v>
      </c>
      <c r="L1701" s="45" t="e">
        <f>VLOOKUP($A1701,'Doanh thu'!$A$3:$Q$2000,14,FALSE)</f>
        <v>#N/A</v>
      </c>
      <c r="M1701" s="45" t="e">
        <f>VLOOKUP($A1701,'Doanh thu'!$A$3:$Q$2000,15,FALSE)</f>
        <v>#N/A</v>
      </c>
      <c r="N1701" s="45" t="e">
        <f>VLOOKUP($A1701,'Doanh thu'!$A$3:$Q$2000,16,FALSE)</f>
        <v>#N/A</v>
      </c>
      <c r="O1701" s="45" t="e">
        <f>VLOOKUP($A1701,'Doanh thu'!$A$3:$Q$2000,17,FALSE)</f>
        <v>#N/A</v>
      </c>
      <c r="P1701" s="45" t="e">
        <f>VLOOKUP($A1701,LNST!$A$3:$R$1635,14,FALSE)</f>
        <v>#N/A</v>
      </c>
      <c r="Q1701" s="45" t="e">
        <f>VLOOKUP($A1701,LNST!$A$3:$R$1635,15,FALSE)</f>
        <v>#N/A</v>
      </c>
      <c r="R1701" s="45" t="e">
        <f>VLOOKUP($A1701,LNST!$A$3:$R$1635,16,FALSE)</f>
        <v>#N/A</v>
      </c>
      <c r="S1701" s="45" t="e">
        <f>VLOOKUP($A1701,LNST!$A$3:$R$1635,17,FALSE)</f>
        <v>#N/A</v>
      </c>
      <c r="T1701" s="45" t="e">
        <f>VLOOKUP($A1701,LNG!$A$2:$H$1999,4,FALSE)/(D1701*10^9)</f>
        <v>#N/A</v>
      </c>
      <c r="U1701" s="45" t="e">
        <f>VLOOKUP($A1701,LNG!$A$2:$H$1999,5,FALSE)/(E1701*10^9)</f>
        <v>#N/A</v>
      </c>
      <c r="V1701" s="45" t="e">
        <f>VLOOKUP($A1701,LNG!$A$2:$H$1999,6,FALSE)/(F1701*10^9)</f>
        <v>#N/A</v>
      </c>
      <c r="W1701" s="45" t="e">
        <f>VLOOKUP($A1701,LNG!$A$2:$H$1999,7,FALSE)/(G1701*10^9)</f>
        <v>#N/A</v>
      </c>
      <c r="X1701" s="45" t="e">
        <f>VLOOKUP($A1701,'LNST năm'!$A$2:$I$2000,8,FALSE)</f>
        <v>#N/A</v>
      </c>
      <c r="Y1701" s="45" t="e">
        <f>VLOOKUP($A1701,'LNST năm'!$A$2:$I$2000,9,FALSE)</f>
        <v>#N/A</v>
      </c>
      <c r="Z1701" s="46" t="e">
        <f>VLOOKUP($A1701,LNG!$A$2:$H$1999,9,FALSE)</f>
        <v>#N/A</v>
      </c>
      <c r="AA1701" s="162" t="e">
        <f>VLOOKUP($A1701,'GIÁ CP'!$A$2:$D$2000,4,FALSE)/Z1701</f>
        <v>#N/A</v>
      </c>
    </row>
    <row r="1702" spans="1:27" hidden="1">
      <c r="A1702" s="18" t="s">
        <v>5</v>
      </c>
      <c r="B1702" s="18" t="s">
        <v>2443</v>
      </c>
      <c r="C1702" s="154" t="str">
        <f>VLOOKUP(A1702,'GIÁ CP'!$K$2:$M$2000,3,FALSE)</f>
        <v xml:space="preserve">Nuôi trồng nông &amp; hải sản </v>
      </c>
      <c r="D1702" s="43">
        <f>VLOOKUP($A1702,'Doanh thu'!$A$3:$Q$2000,9,FALSE)/1000000000</f>
        <v>118.361684512</v>
      </c>
      <c r="E1702" s="43">
        <f>VLOOKUP($A1702,'Doanh thu'!$A$3:$Q$2000,10,FALSE)/1000000000</f>
        <v>158.04500909000001</v>
      </c>
      <c r="F1702" s="43">
        <f>VLOOKUP($A1702,'Doanh thu'!$A$3:$Q$2000,11,FALSE)/1000000000</f>
        <v>159.81875111599999</v>
      </c>
      <c r="G1702" s="43">
        <f>VLOOKUP($A1702,'Doanh thu'!$A$3:$Q$2000,12,FALSE)/1000000000</f>
        <v>95.730974884000005</v>
      </c>
      <c r="H1702" s="43">
        <f>VLOOKUP($A1702,LNST!$A$3:$Q$1635,9,FALSE)/1000000000</f>
        <v>1.0215483889999999</v>
      </c>
      <c r="I1702" s="43">
        <f>VLOOKUP($A1702,LNST!$A$3:$Q$1635,10,FALSE)/1000000000</f>
        <v>2.8441726759999999</v>
      </c>
      <c r="J1702" s="43">
        <f>VLOOKUP($A1702,LNST!$A$3:$Q$1635,11,FALSE)/1000000000</f>
        <v>2.9475924849999999</v>
      </c>
      <c r="K1702" s="43">
        <f>VLOOKUP($A1702,LNST!$A$3:$Q$1635,12,FALSE)/1000000000</f>
        <v>-11.558839753000001</v>
      </c>
      <c r="L1702" s="45">
        <f>VLOOKUP($A1702,'Doanh thu'!$A$3:$Q$2000,14,FALSE)</f>
        <v>-8.3439834501337601E-2</v>
      </c>
      <c r="M1702" s="45">
        <f>VLOOKUP($A1702,'Doanh thu'!$A$3:$Q$2000,15,FALSE)</f>
        <v>6.4492790968064623E-2</v>
      </c>
      <c r="N1702" s="45">
        <f>VLOOKUP($A1702,'Doanh thu'!$A$3:$Q$2000,16,FALSE)</f>
        <v>0.1603469279399275</v>
      </c>
      <c r="O1702" s="45">
        <f>VLOOKUP($A1702,'Doanh thu'!$A$3:$Q$2000,17,FALSE)</f>
        <v>0.11572702613132581</v>
      </c>
      <c r="P1702" s="45">
        <f>VLOOKUP($A1702,LNST!$A$3:$R$1635,14,FALSE)</f>
        <v>2.3961174597598727</v>
      </c>
      <c r="Q1702" s="45">
        <f>VLOOKUP($A1702,LNST!$A$3:$R$1635,15,FALSE)</f>
        <v>0.19267404074228425</v>
      </c>
      <c r="R1702" s="45">
        <f>VLOOKUP($A1702,LNST!$A$3:$R$1635,16,FALSE)</f>
        <v>2.6838901459707949</v>
      </c>
      <c r="S1702" s="45">
        <f>VLOOKUP($A1702,LNST!$A$3:$R$1635,17,FALSE)</f>
        <v>-0.23953342489343238</v>
      </c>
      <c r="T1702" s="45">
        <f>VLOOKUP($A1702,LNG!$A$2:$H$1999,4,FALSE)/(D1702*10^9)</f>
        <v>2.8526651161826615E-2</v>
      </c>
      <c r="U1702" s="45">
        <f>VLOOKUP($A1702,LNG!$A$2:$H$1999,5,FALSE)/(E1702*10^9)</f>
        <v>7.1875792708716149E-2</v>
      </c>
      <c r="V1702" s="45">
        <f>VLOOKUP($A1702,LNG!$A$2:$H$1999,6,FALSE)/(F1702*10^9)</f>
        <v>9.2503238973940069E-2</v>
      </c>
      <c r="W1702" s="45">
        <f>VLOOKUP($A1702,LNG!$A$2:$H$1999,7,FALSE)/(G1702*10^9)</f>
        <v>0.1553697631202742</v>
      </c>
      <c r="X1702" s="45">
        <f>VLOOKUP($A1702,'LNST năm'!$A$2:$I$2000,8,FALSE)</f>
        <v>0.26953982088913059</v>
      </c>
      <c r="Y1702" s="45">
        <f>VLOOKUP($A1702,'LNST năm'!$A$2:$I$2000,9,FALSE)</f>
        <v>0.23172715216844164</v>
      </c>
      <c r="Z1702" s="46" t="e">
        <f>VLOOKUP($A1702,LNG!$A$2:$H$1999,9,FALSE)</f>
        <v>#REF!</v>
      </c>
      <c r="AA1702" s="162" t="e">
        <f>VLOOKUP($A1702,'GIÁ CP'!$A$2:$D$2000,4,FALSE)/Z1702</f>
        <v>#REF!</v>
      </c>
    </row>
    <row r="1703" spans="1:27" hidden="1">
      <c r="A1703" s="18" t="s">
        <v>532</v>
      </c>
      <c r="B1703" s="18" t="s">
        <v>2249</v>
      </c>
      <c r="C1703" s="154" t="str">
        <f>VLOOKUP(A1703,'GIÁ CP'!$K$2:$M$2000,3,FALSE)</f>
        <v xml:space="preserve">Phân phối xăng dầu &amp; khí đốt </v>
      </c>
      <c r="D1703" s="43">
        <f>VLOOKUP($A1703,'Doanh thu'!$A$3:$Q$2000,9,FALSE)/1000000000</f>
        <v>62.929015907</v>
      </c>
      <c r="E1703" s="43">
        <f>VLOOKUP($A1703,'Doanh thu'!$A$3:$Q$2000,10,FALSE)/1000000000</f>
        <v>83.900783622999995</v>
      </c>
      <c r="F1703" s="43">
        <f>VLOOKUP($A1703,'Doanh thu'!$A$3:$Q$2000,11,FALSE)/1000000000</f>
        <v>91.486378103999996</v>
      </c>
      <c r="G1703" s="43">
        <f>VLOOKUP($A1703,'Doanh thu'!$A$3:$Q$2000,12,FALSE)/1000000000</f>
        <v>91.686805235999998</v>
      </c>
      <c r="H1703" s="43">
        <f>VLOOKUP($A1703,LNST!$A$3:$Q$1635,9,FALSE)/1000000000</f>
        <v>-2.3121067900000001</v>
      </c>
      <c r="I1703" s="43">
        <f>VLOOKUP($A1703,LNST!$A$3:$Q$1635,10,FALSE)/1000000000</f>
        <v>0.841958447</v>
      </c>
      <c r="J1703" s="43">
        <f>VLOOKUP($A1703,LNST!$A$3:$Q$1635,11,FALSE)/1000000000</f>
        <v>-14.847857179</v>
      </c>
      <c r="K1703" s="43">
        <f>VLOOKUP($A1703,LNST!$A$3:$Q$1635,12,FALSE)/1000000000</f>
        <v>3.6735851519999998</v>
      </c>
      <c r="L1703" s="45">
        <f>VLOOKUP($A1703,'Doanh thu'!$A$3:$Q$2000,14,FALSE)</f>
        <v>-0.36288814239403655</v>
      </c>
      <c r="M1703" s="45">
        <f>VLOOKUP($A1703,'Doanh thu'!$A$3:$Q$2000,15,FALSE)</f>
        <v>-0.17081528338379132</v>
      </c>
      <c r="N1703" s="45">
        <f>VLOOKUP($A1703,'Doanh thu'!$A$3:$Q$2000,16,FALSE)</f>
        <v>0.59217155864010795</v>
      </c>
      <c r="O1703" s="45">
        <f>VLOOKUP($A1703,'Doanh thu'!$A$3:$Q$2000,17,FALSE)</f>
        <v>7.8315126676860753</v>
      </c>
      <c r="P1703" s="45">
        <f>VLOOKUP($A1703,LNST!$A$3:$R$1635,14,FALSE)</f>
        <v>0.40831069711051005</v>
      </c>
      <c r="Q1703" s="45">
        <f>VLOOKUP($A1703,LNST!$A$3:$R$1635,15,FALSE)</f>
        <v>-0.12955375273381298</v>
      </c>
      <c r="R1703" s="45">
        <f>VLOOKUP($A1703,LNST!$A$3:$R$1635,16,FALSE)</f>
        <v>-628.66599175955719</v>
      </c>
      <c r="S1703" s="45">
        <f>VLOOKUP($A1703,LNST!$A$3:$R$1635,17,FALSE)</f>
        <v>7.754207015016596</v>
      </c>
      <c r="T1703" s="45">
        <f>VLOOKUP($A1703,LNG!$A$2:$H$1999,4,FALSE)/(D1703*10^9)</f>
        <v>6.3854001800034851E-2</v>
      </c>
      <c r="U1703" s="45">
        <f>VLOOKUP($A1703,LNG!$A$2:$H$1999,5,FALSE)/(E1703*10^9)</f>
        <v>3.7213990015035787E-2</v>
      </c>
      <c r="V1703" s="45">
        <f>VLOOKUP($A1703,LNG!$A$2:$H$1999,6,FALSE)/(F1703*10^9)</f>
        <v>7.1560514479627843E-2</v>
      </c>
      <c r="W1703" s="45">
        <f>VLOOKUP($A1703,LNG!$A$2:$H$1999,7,FALSE)/(G1703*10^9)</f>
        <v>-7.8938051897114534E-3</v>
      </c>
      <c r="X1703" s="45">
        <f>VLOOKUP($A1703,'LNST năm'!$A$2:$I$2000,8,FALSE)</f>
        <v>1</v>
      </c>
      <c r="Y1703" s="45">
        <f>VLOOKUP($A1703,'LNST năm'!$A$2:$I$2000,9,FALSE)</f>
        <v>-1</v>
      </c>
      <c r="Z1703" s="46" t="e">
        <f>VLOOKUP($A1703,LNG!$A$2:$H$1999,9,FALSE)</f>
        <v>#REF!</v>
      </c>
      <c r="AA1703" s="162" t="e">
        <f>VLOOKUP($A1703,'GIÁ CP'!$A$2:$D$2000,4,FALSE)/Z1703</f>
        <v>#REF!</v>
      </c>
    </row>
    <row r="1704" spans="1:27" hidden="1">
      <c r="A1704" s="18" t="s">
        <v>961</v>
      </c>
      <c r="B1704" s="18" t="s">
        <v>3368</v>
      </c>
      <c r="C1704" s="154" t="str">
        <f>VLOOKUP(A1704,'GIÁ CP'!$K$2:$M$2000,3,FALSE)</f>
        <v xml:space="preserve">Vật liệu xây dựng &amp; Nội thất </v>
      </c>
      <c r="D1704" s="43">
        <f>VLOOKUP($A1704,'Doanh thu'!$A$3:$Q$2000,9,FALSE)/1000000000</f>
        <v>221.19019538000001</v>
      </c>
      <c r="E1704" s="43">
        <f>VLOOKUP($A1704,'Doanh thu'!$A$3:$Q$2000,10,FALSE)/1000000000</f>
        <v>184.55709604699999</v>
      </c>
      <c r="F1704" s="43">
        <f>VLOOKUP($A1704,'Doanh thu'!$A$3:$Q$2000,11,FALSE)/1000000000</f>
        <v>217.754092144</v>
      </c>
      <c r="G1704" s="43">
        <f>VLOOKUP($A1704,'Doanh thu'!$A$3:$Q$2000,12,FALSE)/1000000000</f>
        <v>175.784396233</v>
      </c>
      <c r="H1704" s="43">
        <f>VLOOKUP($A1704,LNST!$A$3:$Q$1635,9,FALSE)/1000000000</f>
        <v>8.3588795749999996</v>
      </c>
      <c r="I1704" s="43">
        <f>VLOOKUP($A1704,LNST!$A$3:$Q$1635,10,FALSE)/1000000000</f>
        <v>0.86510130600000001</v>
      </c>
      <c r="J1704" s="43">
        <f>VLOOKUP($A1704,LNST!$A$3:$Q$1635,11,FALSE)/1000000000</f>
        <v>13.038054016</v>
      </c>
      <c r="K1704" s="43">
        <f>VLOOKUP($A1704,LNST!$A$3:$Q$1635,12,FALSE)/1000000000</f>
        <v>-5.0116364019999997</v>
      </c>
      <c r="L1704" s="45">
        <f>VLOOKUP($A1704,'Doanh thu'!$A$3:$Q$2000,14,FALSE)</f>
        <v>0.11327223018608255</v>
      </c>
      <c r="M1704" s="45">
        <f>VLOOKUP($A1704,'Doanh thu'!$A$3:$Q$2000,15,FALSE)</f>
        <v>0.10563590550259701</v>
      </c>
      <c r="N1704" s="45">
        <f>VLOOKUP($A1704,'Doanh thu'!$A$3:$Q$2000,16,FALSE)</f>
        <v>-0.23635807763567912</v>
      </c>
      <c r="O1704" s="45">
        <f>VLOOKUP($A1704,'Doanh thu'!$A$3:$Q$2000,17,FALSE)</f>
        <v>-0.12820325205857203</v>
      </c>
      <c r="P1704" s="45">
        <f>VLOOKUP($A1704,LNST!$A$3:$R$1635,14,FALSE)</f>
        <v>-5.0163953704718267E-3</v>
      </c>
      <c r="Q1704" s="45">
        <f>VLOOKUP($A1704,LNST!$A$3:$R$1635,15,FALSE)</f>
        <v>1.196318193476384</v>
      </c>
      <c r="R1704" s="45">
        <f>VLOOKUP($A1704,LNST!$A$3:$R$1635,16,FALSE)</f>
        <v>-8.1087264053583075E-2</v>
      </c>
      <c r="S1704" s="45">
        <f>VLOOKUP($A1704,LNST!$A$3:$R$1635,17,FALSE)</f>
        <v>-1.8892859272384275</v>
      </c>
      <c r="T1704" s="45">
        <f>VLOOKUP($A1704,LNG!$A$2:$H$1999,4,FALSE)/(D1704*10^9)</f>
        <v>6.5352726146680973E-2</v>
      </c>
      <c r="U1704" s="45">
        <f>VLOOKUP($A1704,LNG!$A$2:$H$1999,5,FALSE)/(E1704*10^9)</f>
        <v>9.012222665642862E-2</v>
      </c>
      <c r="V1704" s="45">
        <f>VLOOKUP($A1704,LNG!$A$2:$H$1999,6,FALSE)/(F1704*10^9)</f>
        <v>3.8059986489343958E-2</v>
      </c>
      <c r="W1704" s="45">
        <f>VLOOKUP($A1704,LNG!$A$2:$H$1999,7,FALSE)/(G1704*10^9)</f>
        <v>0.12219736557008173</v>
      </c>
      <c r="X1704" s="45">
        <f>VLOOKUP($A1704,'LNST năm'!$A$2:$I$2000,8,FALSE)</f>
        <v>0.25456530407247097</v>
      </c>
      <c r="Y1704" s="45">
        <f>VLOOKUP($A1704,'LNST năm'!$A$2:$I$2000,9,FALSE)</f>
        <v>0.54462137907603658</v>
      </c>
      <c r="Z1704" s="46" t="e">
        <f>VLOOKUP($A1704,LNG!$A$2:$H$1999,9,FALSE)</f>
        <v>#REF!</v>
      </c>
      <c r="AA1704" s="162" t="e">
        <f>VLOOKUP($A1704,'GIÁ CP'!$A$2:$D$2000,4,FALSE)/Z1704</f>
        <v>#REF!</v>
      </c>
    </row>
    <row r="1705" spans="1:27" hidden="1">
      <c r="A1705" s="18" t="s">
        <v>677</v>
      </c>
      <c r="B1705" s="18" t="s">
        <v>2390</v>
      </c>
      <c r="C1705" s="154" t="str">
        <f>VLOOKUP(A1705,'GIÁ CP'!$K$2:$M$2000,3,FALSE)</f>
        <v xml:space="preserve">Xây dựng </v>
      </c>
      <c r="D1705" s="43">
        <f>VLOOKUP($A1705,'Doanh thu'!$A$3:$Q$2000,9,FALSE)/1000000000</f>
        <v>14.209218354000001</v>
      </c>
      <c r="E1705" s="43">
        <f>VLOOKUP($A1705,'Doanh thu'!$A$3:$Q$2000,10,FALSE)/1000000000</f>
        <v>24.616627399999999</v>
      </c>
      <c r="F1705" s="43">
        <f>VLOOKUP($A1705,'Doanh thu'!$A$3:$Q$2000,11,FALSE)/1000000000</f>
        <v>13.987407623999999</v>
      </c>
      <c r="G1705" s="43">
        <f>VLOOKUP($A1705,'Doanh thu'!$A$3:$Q$2000,12,FALSE)/1000000000</f>
        <v>5.0066063820000002</v>
      </c>
      <c r="H1705" s="43">
        <f>VLOOKUP($A1705,LNST!$A$3:$Q$1635,9,FALSE)/1000000000</f>
        <v>2.7493508E-2</v>
      </c>
      <c r="I1705" s="43">
        <f>VLOOKUP($A1705,LNST!$A$3:$Q$1635,10,FALSE)/1000000000</f>
        <v>-1.0141140120000001</v>
      </c>
      <c r="J1705" s="43">
        <f>VLOOKUP($A1705,LNST!$A$3:$Q$1635,11,FALSE)/1000000000</f>
        <v>0.99668456000000005</v>
      </c>
      <c r="K1705" s="43">
        <f>VLOOKUP($A1705,LNST!$A$3:$Q$1635,12,FALSE)/1000000000</f>
        <v>-0.72782812200000002</v>
      </c>
      <c r="L1705" s="45">
        <f>VLOOKUP($A1705,'Doanh thu'!$A$3:$Q$2000,14,FALSE)</f>
        <v>-0.44988676892432239</v>
      </c>
      <c r="M1705" s="45">
        <f>VLOOKUP($A1705,'Doanh thu'!$A$3:$Q$2000,15,FALSE)</f>
        <v>1.344560607154395</v>
      </c>
      <c r="N1705" s="45">
        <f>VLOOKUP($A1705,'Doanh thu'!$A$3:$Q$2000,16,FALSE)</f>
        <v>-0.47118561369609752</v>
      </c>
      <c r="O1705" s="45">
        <f>VLOOKUP($A1705,'Doanh thu'!$A$3:$Q$2000,17,FALSE)</f>
        <v>-0.2674331555031414</v>
      </c>
      <c r="P1705" s="45">
        <f>VLOOKUP($A1705,LNST!$A$3:$R$1635,14,FALSE)</f>
        <v>-0.98424337672709805</v>
      </c>
      <c r="Q1705" s="45">
        <f>VLOOKUP($A1705,LNST!$A$3:$R$1635,15,FALSE)</f>
        <v>-10.454829372662045</v>
      </c>
      <c r="R1705" s="45">
        <f>VLOOKUP($A1705,LNST!$A$3:$R$1635,16,FALSE)</f>
        <v>6.6485663722696176</v>
      </c>
      <c r="S1705" s="45">
        <f>VLOOKUP($A1705,LNST!$A$3:$R$1635,17,FALSE)</f>
        <v>-14.058245508602688</v>
      </c>
      <c r="T1705" s="45">
        <f>VLOOKUP($A1705,LNG!$A$2:$H$1999,4,FALSE)/(D1705*10^9)</f>
        <v>4.8428644198171916E-2</v>
      </c>
      <c r="U1705" s="45">
        <f>VLOOKUP($A1705,LNG!$A$2:$H$1999,5,FALSE)/(E1705*10^9)</f>
        <v>3.6385726177908514E-2</v>
      </c>
      <c r="V1705" s="45">
        <f>VLOOKUP($A1705,LNG!$A$2:$H$1999,6,FALSE)/(F1705*10^9)</f>
        <v>-4.5806838352278794E-3</v>
      </c>
      <c r="W1705" s="45">
        <f>VLOOKUP($A1705,LNG!$A$2:$H$1999,7,FALSE)/(G1705*10^9)</f>
        <v>0.34182320087171575</v>
      </c>
      <c r="X1705" s="45">
        <f>VLOOKUP($A1705,'LNST năm'!$A$2:$I$2000,8,FALSE)</f>
        <v>-0.82949137643215731</v>
      </c>
      <c r="Y1705" s="45">
        <f>VLOOKUP($A1705,'LNST năm'!$A$2:$I$2000,9,FALSE)</f>
        <v>0.26865720915946723</v>
      </c>
      <c r="Z1705" s="46" t="e">
        <f>VLOOKUP($A1705,LNG!$A$2:$H$1999,9,FALSE)</f>
        <v>#REF!</v>
      </c>
      <c r="AA1705" s="162" t="e">
        <f>VLOOKUP($A1705,'GIÁ CP'!$A$2:$D$2000,4,FALSE)/Z1705</f>
        <v>#REF!</v>
      </c>
    </row>
    <row r="1706" spans="1:27" hidden="1">
      <c r="A1706" s="18" t="s">
        <v>593</v>
      </c>
      <c r="B1706" s="18" t="s">
        <v>2309</v>
      </c>
      <c r="C1706" s="154" t="str">
        <f>VLOOKUP(A1706,'GIÁ CP'!$K$2:$M$2000,3,FALSE)</f>
        <v xml:space="preserve">Xây dựng </v>
      </c>
      <c r="D1706" s="43">
        <f>VLOOKUP($A1706,'Doanh thu'!$A$3:$Q$2000,9,FALSE)/1000000000</f>
        <v>195.214540048</v>
      </c>
      <c r="E1706" s="43">
        <f>VLOOKUP($A1706,'Doanh thu'!$A$3:$Q$2000,10,FALSE)/1000000000</f>
        <v>209.54585489600001</v>
      </c>
      <c r="F1706" s="43">
        <f>VLOOKUP($A1706,'Doanh thu'!$A$3:$Q$2000,11,FALSE)/1000000000</f>
        <v>233.02133732499999</v>
      </c>
      <c r="G1706" s="43">
        <f>VLOOKUP($A1706,'Doanh thu'!$A$3:$Q$2000,12,FALSE)/1000000000</f>
        <v>122.401469435</v>
      </c>
      <c r="H1706" s="43">
        <f>VLOOKUP($A1706,LNST!$A$3:$Q$1635,9,FALSE)/1000000000</f>
        <v>2.0745033130000001</v>
      </c>
      <c r="I1706" s="43">
        <f>VLOOKUP($A1706,LNST!$A$3:$Q$1635,10,FALSE)/1000000000</f>
        <v>6.208545537</v>
      </c>
      <c r="J1706" s="43">
        <f>VLOOKUP($A1706,LNST!$A$3:$Q$1635,11,FALSE)/1000000000</f>
        <v>54.528337030000003</v>
      </c>
      <c r="K1706" s="43">
        <f>VLOOKUP($A1706,LNST!$A$3:$Q$1635,12,FALSE)/1000000000</f>
        <v>3.1638333059999999</v>
      </c>
      <c r="L1706" s="45">
        <f>VLOOKUP($A1706,'Doanh thu'!$A$3:$Q$2000,14,FALSE)</f>
        <v>-0.16187183006718583</v>
      </c>
      <c r="M1706" s="45">
        <f>VLOOKUP($A1706,'Doanh thu'!$A$3:$Q$2000,15,FALSE)</f>
        <v>-0.31844414799774273</v>
      </c>
      <c r="N1706" s="45">
        <f>VLOOKUP($A1706,'Doanh thu'!$A$3:$Q$2000,16,FALSE)</f>
        <v>-0.31798117692067956</v>
      </c>
      <c r="O1706" s="45">
        <f>VLOOKUP($A1706,'Doanh thu'!$A$3:$Q$2000,17,FALSE)</f>
        <v>-0.11095197606998175</v>
      </c>
      <c r="P1706" s="45">
        <f>VLOOKUP($A1706,LNST!$A$3:$R$1635,14,FALSE)</f>
        <v>1.0586941213044239</v>
      </c>
      <c r="Q1706" s="45">
        <f>VLOOKUP($A1706,LNST!$A$3:$R$1635,15,FALSE)</f>
        <v>-0.25235121877184441</v>
      </c>
      <c r="R1706" s="45">
        <f>VLOOKUP($A1706,LNST!$A$3:$R$1635,16,FALSE)</f>
        <v>1.2277898897967301</v>
      </c>
      <c r="S1706" s="45">
        <f>VLOOKUP($A1706,LNST!$A$3:$R$1635,17,FALSE)</f>
        <v>4.634528747459119</v>
      </c>
      <c r="T1706" s="45">
        <f>VLOOKUP($A1706,LNG!$A$2:$H$1999,4,FALSE)/(D1706*10^9)</f>
        <v>9.7134436442785188E-2</v>
      </c>
      <c r="U1706" s="45">
        <f>VLOOKUP($A1706,LNG!$A$2:$H$1999,5,FALSE)/(E1706*10^9)</f>
        <v>0.13884723766280233</v>
      </c>
      <c r="V1706" s="45">
        <f>VLOOKUP($A1706,LNG!$A$2:$H$1999,6,FALSE)/(F1706*10^9)</f>
        <v>0.1375903874214022</v>
      </c>
      <c r="W1706" s="45">
        <f>VLOOKUP($A1706,LNG!$A$2:$H$1999,7,FALSE)/(G1706*10^9)</f>
        <v>-2.2273956918857148E-2</v>
      </c>
      <c r="X1706" s="45">
        <f>VLOOKUP($A1706,'LNST năm'!$A$2:$I$2000,8,FALSE)</f>
        <v>402.30493081135694</v>
      </c>
      <c r="Y1706" s="45">
        <f>VLOOKUP($A1706,'LNST năm'!$A$2:$I$2000,9,FALSE)</f>
        <v>0.83636542414598192</v>
      </c>
      <c r="Z1706" s="46" t="e">
        <f>VLOOKUP($A1706,LNG!$A$2:$H$1999,9,FALSE)</f>
        <v>#REF!</v>
      </c>
      <c r="AA1706" s="162" t="e">
        <f>VLOOKUP($A1706,'GIÁ CP'!$A$2:$D$2000,4,FALSE)/Z1706</f>
        <v>#REF!</v>
      </c>
    </row>
    <row r="1707" spans="1:27" hidden="1">
      <c r="A1707" s="18" t="s">
        <v>1213</v>
      </c>
      <c r="B1707" s="18" t="s">
        <v>2831</v>
      </c>
      <c r="C1707" s="154" t="str">
        <f>VLOOKUP(A1707,'GIÁ CP'!$K$2:$M$2000,3,FALSE)</f>
        <v xml:space="preserve">Vang &amp; Rượu mạnh </v>
      </c>
      <c r="D1707" s="43">
        <f>VLOOKUP($A1707,'Doanh thu'!$A$3:$Q$2000,9,FALSE)/1000000000</f>
        <v>28.530392068000001</v>
      </c>
      <c r="E1707" s="43">
        <f>VLOOKUP($A1707,'Doanh thu'!$A$3:$Q$2000,10,FALSE)/1000000000</f>
        <v>23.643260144999999</v>
      </c>
      <c r="F1707" s="43">
        <f>VLOOKUP($A1707,'Doanh thu'!$A$3:$Q$2000,11,FALSE)/1000000000</f>
        <v>33.213830012000003</v>
      </c>
      <c r="G1707" s="43">
        <f>VLOOKUP($A1707,'Doanh thu'!$A$3:$Q$2000,12,FALSE)/1000000000</f>
        <v>39.613198484000002</v>
      </c>
      <c r="H1707" s="43">
        <f>VLOOKUP($A1707,LNST!$A$3:$Q$1635,9,FALSE)/1000000000</f>
        <v>-0.28567470700000003</v>
      </c>
      <c r="I1707" s="43">
        <f>VLOOKUP($A1707,LNST!$A$3:$Q$1635,10,FALSE)/1000000000</f>
        <v>-4.3743461210000003</v>
      </c>
      <c r="J1707" s="43">
        <f>VLOOKUP($A1707,LNST!$A$3:$Q$1635,11,FALSE)/1000000000</f>
        <v>-1.459988082</v>
      </c>
      <c r="K1707" s="43">
        <f>VLOOKUP($A1707,LNST!$A$3:$Q$1635,12,FALSE)/1000000000</f>
        <v>1.951668398</v>
      </c>
      <c r="L1707" s="45">
        <f>VLOOKUP($A1707,'Doanh thu'!$A$3:$Q$2000,14,FALSE)</f>
        <v>0.26764545541859752</v>
      </c>
      <c r="M1707" s="45">
        <f>VLOOKUP($A1707,'Doanh thu'!$A$3:$Q$2000,15,FALSE)</f>
        <v>6.1752703424877174E-2</v>
      </c>
      <c r="N1707" s="45">
        <f>VLOOKUP($A1707,'Doanh thu'!$A$3:$Q$2000,16,FALSE)</f>
        <v>2.4619422507751464E-2</v>
      </c>
      <c r="O1707" s="45">
        <f>VLOOKUP($A1707,'Doanh thu'!$A$3:$Q$2000,17,FALSE)</f>
        <v>0.10612661958335116</v>
      </c>
      <c r="P1707" s="45">
        <f>VLOOKUP($A1707,LNST!$A$3:$R$1635,14,FALSE)</f>
        <v>0.90423870581179466</v>
      </c>
      <c r="Q1707" s="45">
        <f>VLOOKUP($A1707,LNST!$A$3:$R$1635,15,FALSE)</f>
        <v>0.11679451113881797</v>
      </c>
      <c r="R1707" s="45">
        <f>VLOOKUP($A1707,LNST!$A$3:$R$1635,16,FALSE)</f>
        <v>-0.51614371646096568</v>
      </c>
      <c r="S1707" s="45">
        <f>VLOOKUP($A1707,LNST!$A$3:$R$1635,17,FALSE)</f>
        <v>1.5308921454331208</v>
      </c>
      <c r="T1707" s="45">
        <f>VLOOKUP($A1707,LNG!$A$2:$H$1999,4,FALSE)/(D1707*10^9)</f>
        <v>0.43905937963081482</v>
      </c>
      <c r="U1707" s="45">
        <f>VLOOKUP($A1707,LNG!$A$2:$H$1999,5,FALSE)/(E1707*10^9)</f>
        <v>0.52654554653845942</v>
      </c>
      <c r="V1707" s="45">
        <f>VLOOKUP($A1707,LNG!$A$2:$H$1999,6,FALSE)/(F1707*10^9)</f>
        <v>0.17836014509195952</v>
      </c>
      <c r="W1707" s="45">
        <f>VLOOKUP($A1707,LNG!$A$2:$H$1999,7,FALSE)/(G1707*10^9)</f>
        <v>0.27263479737346019</v>
      </c>
      <c r="X1707" s="45">
        <f>VLOOKUP($A1707,'LNST năm'!$A$2:$I$2000,8,FALSE)</f>
        <v>0.37026334330222227</v>
      </c>
      <c r="Y1707" s="45">
        <f>VLOOKUP($A1707,'LNST năm'!$A$2:$I$2000,9,FALSE)</f>
        <v>0.18892235347808817</v>
      </c>
      <c r="Z1707" s="46" t="e">
        <f>VLOOKUP($A1707,LNG!$A$2:$H$1999,9,FALSE)</f>
        <v>#REF!</v>
      </c>
      <c r="AA1707" s="162" t="e">
        <f>VLOOKUP($A1707,'GIÁ CP'!$A$2:$D$2000,4,FALSE)/Z1707</f>
        <v>#REF!</v>
      </c>
    </row>
    <row r="1708" spans="1:27">
      <c r="A1708" s="18" t="s">
        <v>211</v>
      </c>
      <c r="B1708" s="18" t="s">
        <v>1898</v>
      </c>
      <c r="C1708" s="154" t="str">
        <f>VLOOKUP(A1708,'GIÁ CP'!$K$2:$M$2000,3,FALSE)</f>
        <v xml:space="preserve">Sản xuất và Khai thác dầu khí </v>
      </c>
      <c r="D1708" s="43">
        <f>VLOOKUP($A1708,'Doanh thu'!$A$3:$Q$2000,9,FALSE)/1000000000</f>
        <v>76538.979974578004</v>
      </c>
      <c r="E1708" s="43">
        <f>VLOOKUP($A1708,'Doanh thu'!$A$3:$Q$2000,10,FALSE)/1000000000</f>
        <v>83631.407329088004</v>
      </c>
      <c r="F1708" s="43">
        <f>VLOOKUP($A1708,'Doanh thu'!$A$3:$Q$2000,11,FALSE)/1000000000</f>
        <v>81843.097378617007</v>
      </c>
      <c r="G1708" s="43">
        <f>VLOOKUP($A1708,'Doanh thu'!$A$3:$Q$2000,12,FALSE)/1000000000</f>
        <v>98697.936100128994</v>
      </c>
      <c r="H1708" s="43">
        <f>VLOOKUP($A1708,LNST!$A$3:$Q$1635,9,FALSE)/1000000000</f>
        <v>1366.405037475</v>
      </c>
      <c r="I1708" s="43">
        <f>VLOOKUP($A1708,LNST!$A$3:$Q$1635,10,FALSE)/1000000000</f>
        <v>610.70118620000005</v>
      </c>
      <c r="J1708" s="43">
        <f>VLOOKUP($A1708,LNST!$A$3:$Q$1635,11,FALSE)/1000000000</f>
        <v>564.73924944999999</v>
      </c>
      <c r="K1708" s="43">
        <f>VLOOKUP($A1708,LNST!$A$3:$Q$1635,12,FALSE)/1000000000</f>
        <v>-762.973681188</v>
      </c>
      <c r="L1708" s="45">
        <f>VLOOKUP($A1708,'Doanh thu'!$A$3:$Q$2000,14,FALSE)</f>
        <v>4.0505493730278501E-2</v>
      </c>
      <c r="M1708" s="45">
        <f>VLOOKUP($A1708,'Doanh thu'!$A$3:$Q$2000,15,FALSE)</f>
        <v>0.30015081876835925</v>
      </c>
      <c r="N1708" s="45">
        <f>VLOOKUP($A1708,'Doanh thu'!$A$3:$Q$2000,16,FALSE)</f>
        <v>0.15227469972956531</v>
      </c>
      <c r="O1708" s="45">
        <f>VLOOKUP($A1708,'Doanh thu'!$A$3:$Q$2000,17,FALSE)</f>
        <v>0.4544125750946601</v>
      </c>
      <c r="P1708" s="45">
        <f>VLOOKUP($A1708,LNST!$A$3:$R$1635,14,FALSE)</f>
        <v>0.13330443409635334</v>
      </c>
      <c r="Q1708" s="45">
        <f>VLOOKUP($A1708,LNST!$A$3:$R$1635,15,FALSE)</f>
        <v>8.2706824822477305</v>
      </c>
      <c r="R1708" s="45">
        <f>VLOOKUP($A1708,LNST!$A$3:$R$1635,16,FALSE)</f>
        <v>3.5700112664844984E-2</v>
      </c>
      <c r="S1708" s="45">
        <f>VLOOKUP($A1708,LNST!$A$3:$R$1635,17,FALSE)</f>
        <v>-6.7188079917477275</v>
      </c>
      <c r="T1708" s="45">
        <f>VLOOKUP($A1708,LNG!$A$2:$H$1999,4,FALSE)/(D1708*10^9)</f>
        <v>4.8496888984016877E-2</v>
      </c>
      <c r="U1708" s="45">
        <f>VLOOKUP($A1708,LNG!$A$2:$H$1999,5,FALSE)/(E1708*10^9)</f>
        <v>6.1557113235776277E-2</v>
      </c>
      <c r="V1708" s="45">
        <f>VLOOKUP($A1708,LNG!$A$2:$H$1999,6,FALSE)/(F1708*10^9)</f>
        <v>5.4972946311517369E-2</v>
      </c>
      <c r="W1708" s="45">
        <f>VLOOKUP($A1708,LNG!$A$2:$H$1999,7,FALSE)/(G1708*10^9)</f>
        <v>4.8162854008431358E-2</v>
      </c>
      <c r="X1708" s="45">
        <f>VLOOKUP($A1708,'LNST năm'!$A$2:$I$2000,8,FALSE)</f>
        <v>-6.7005053063572156E-2</v>
      </c>
      <c r="Y1708" s="45">
        <f>VLOOKUP($A1708,'LNST năm'!$A$2:$I$2000,9,FALSE)</f>
        <v>0.22975635191170962</v>
      </c>
      <c r="Z1708" s="46" t="e">
        <f>VLOOKUP($A1708,LNG!$A$2:$H$1999,9,FALSE)</f>
        <v>#REF!</v>
      </c>
      <c r="AA1708" s="162" t="e">
        <f>VLOOKUP($A1708,'GIÁ CP'!$A$2:$D$2000,4,FALSE)/Z1708</f>
        <v>#REF!</v>
      </c>
    </row>
    <row r="1709" spans="1:27">
      <c r="A1709" s="18" t="s">
        <v>176</v>
      </c>
      <c r="B1709" s="18" t="s">
        <v>1855</v>
      </c>
      <c r="C1709" s="154" t="str">
        <f>VLOOKUP(A1709,'GIÁ CP'!$K$2:$M$2000,3,FALSE)</f>
        <v xml:space="preserve">Xây dựng </v>
      </c>
      <c r="D1709" s="43">
        <f>VLOOKUP($A1709,'Doanh thu'!$A$3:$Q$2000,9,FALSE)/1000000000</f>
        <v>642.03536762099998</v>
      </c>
      <c r="E1709" s="43">
        <f>VLOOKUP($A1709,'Doanh thu'!$A$3:$Q$2000,10,FALSE)/1000000000</f>
        <v>671.54476209799998</v>
      </c>
      <c r="F1709" s="43">
        <f>VLOOKUP($A1709,'Doanh thu'!$A$3:$Q$2000,11,FALSE)/1000000000</f>
        <v>649.70003917999998</v>
      </c>
      <c r="G1709" s="43">
        <f>VLOOKUP($A1709,'Doanh thu'!$A$3:$Q$2000,12,FALSE)/1000000000</f>
        <v>695.59018647599999</v>
      </c>
      <c r="H1709" s="43">
        <f>VLOOKUP($A1709,LNST!$A$3:$Q$1635,9,FALSE)/1000000000</f>
        <v>149.55905037900001</v>
      </c>
      <c r="I1709" s="43">
        <f>VLOOKUP($A1709,LNST!$A$3:$Q$1635,10,FALSE)/1000000000</f>
        <v>105.764016232</v>
      </c>
      <c r="J1709" s="43">
        <f>VLOOKUP($A1709,LNST!$A$3:$Q$1635,11,FALSE)/1000000000</f>
        <v>99.646587385999993</v>
      </c>
      <c r="K1709" s="43">
        <f>VLOOKUP($A1709,LNST!$A$3:$Q$1635,12,FALSE)/1000000000</f>
        <v>58.269435127999998</v>
      </c>
      <c r="L1709" s="45">
        <f>VLOOKUP($A1709,'Doanh thu'!$A$3:$Q$2000,14,FALSE)</f>
        <v>4.5156192852807989E-2</v>
      </c>
      <c r="M1709" s="45">
        <f>VLOOKUP($A1709,'Doanh thu'!$A$3:$Q$2000,15,FALSE)</f>
        <v>0.11191628889910357</v>
      </c>
      <c r="N1709" s="45">
        <f>VLOOKUP($A1709,'Doanh thu'!$A$3:$Q$2000,16,FALSE)</f>
        <v>5.6397410231706864E-2</v>
      </c>
      <c r="O1709" s="45">
        <f>VLOOKUP($A1709,'Doanh thu'!$A$3:$Q$2000,17,FALSE)</f>
        <v>9.5494248911581231E-2</v>
      </c>
      <c r="P1709" s="45">
        <f>VLOOKUP($A1709,LNST!$A$3:$R$1635,14,FALSE)</f>
        <v>-0.37613490466581095</v>
      </c>
      <c r="Q1709" s="45">
        <f>VLOOKUP($A1709,LNST!$A$3:$R$1635,15,FALSE)</f>
        <v>0.38632868278682664</v>
      </c>
      <c r="R1709" s="45">
        <f>VLOOKUP($A1709,LNST!$A$3:$R$1635,16,FALSE)</f>
        <v>-0.74486487221859399</v>
      </c>
      <c r="S1709" s="45">
        <f>VLOOKUP($A1709,LNST!$A$3:$R$1635,17,FALSE)</f>
        <v>-0.6250614021063452</v>
      </c>
      <c r="T1709" s="45">
        <f>VLOOKUP($A1709,LNG!$A$2:$H$1999,4,FALSE)/(D1709*10^9)</f>
        <v>0.63764105148279926</v>
      </c>
      <c r="U1709" s="45">
        <f>VLOOKUP($A1709,LNG!$A$2:$H$1999,5,FALSE)/(E1709*10^9)</f>
        <v>0.61313220677598412</v>
      </c>
      <c r="V1709" s="45">
        <f>VLOOKUP($A1709,LNG!$A$2:$H$1999,6,FALSE)/(F1709*10^9)</f>
        <v>0.61768689510239716</v>
      </c>
      <c r="W1709" s="45">
        <f>VLOOKUP($A1709,LNG!$A$2:$H$1999,7,FALSE)/(G1709*10^9)</f>
        <v>0.60885350068062305</v>
      </c>
      <c r="X1709" s="45">
        <f>VLOOKUP($A1709,'LNST năm'!$A$2:$I$2000,8,FALSE)</f>
        <v>-1</v>
      </c>
      <c r="Y1709" s="45">
        <f>VLOOKUP($A1709,'LNST năm'!$A$2:$I$2000,9,FALSE)</f>
        <v>-1</v>
      </c>
      <c r="Z1709" s="46" t="e">
        <f>VLOOKUP($A1709,LNG!$A$2:$H$1999,9,FALSE)</f>
        <v>#REF!</v>
      </c>
      <c r="AA1709" s="162" t="e">
        <f>VLOOKUP($A1709,'GIÁ CP'!$A$2:$D$2000,4,FALSE)/Z1709</f>
        <v>#REF!</v>
      </c>
    </row>
    <row r="1710" spans="1:27" hidden="1">
      <c r="A1710" s="18"/>
      <c r="B1710" s="18"/>
      <c r="C1710" s="154"/>
      <c r="D1710" s="43"/>
      <c r="E1710" s="43"/>
      <c r="F1710" s="43"/>
      <c r="G1710" s="43"/>
      <c r="H1710" s="43"/>
      <c r="I1710" s="43"/>
      <c r="J1710" s="43" t="e">
        <f>VLOOKUP($A1710,LNST!$A$3:$Q$1635,11,FALSE)/1000000000</f>
        <v>#N/A</v>
      </c>
      <c r="K1710" s="43" t="e">
        <f>VLOOKUP($A1710,LNST!$A$3:$Q$1635,12,FALSE)/1000000000</f>
        <v>#N/A</v>
      </c>
      <c r="L1710" s="45" t="e">
        <f>VLOOKUP($A1710,'Doanh thu'!$A$3:$Q$2000,14,FALSE)</f>
        <v>#N/A</v>
      </c>
      <c r="M1710" s="45" t="e">
        <f>VLOOKUP($A1710,'Doanh thu'!$A$3:$Q$2000,15,FALSE)</f>
        <v>#N/A</v>
      </c>
      <c r="N1710" s="45" t="e">
        <f>VLOOKUP($A1710,'Doanh thu'!$A$3:$Q$2000,16,FALSE)</f>
        <v>#N/A</v>
      </c>
      <c r="O1710" s="45" t="e">
        <f>VLOOKUP($A1710,'Doanh thu'!$A$3:$Q$2000,17,FALSE)</f>
        <v>#N/A</v>
      </c>
      <c r="P1710" s="45" t="e">
        <f>VLOOKUP($A1710,LNST!$A$3:$R$1635,14,FALSE)</f>
        <v>#N/A</v>
      </c>
      <c r="Q1710" s="45" t="e">
        <f>VLOOKUP($A1710,LNST!$A$3:$R$1635,15,FALSE)</f>
        <v>#N/A</v>
      </c>
      <c r="R1710" s="45" t="e">
        <f>VLOOKUP($A1710,LNST!$A$3:$R$1635,16,FALSE)</f>
        <v>#N/A</v>
      </c>
      <c r="S1710" s="45" t="e">
        <f>VLOOKUP($A1710,LNST!$A$3:$R$1635,17,FALSE)</f>
        <v>#N/A</v>
      </c>
      <c r="T1710" s="45" t="e">
        <f>VLOOKUP($A1710,LNG!$A$2:$H$1999,4,FALSE)/(D1710*10^9)</f>
        <v>#N/A</v>
      </c>
      <c r="U1710" s="45" t="e">
        <f>VLOOKUP($A1710,LNG!$A$2:$H$1999,5,FALSE)/(E1710*10^9)</f>
        <v>#N/A</v>
      </c>
      <c r="V1710" s="45" t="e">
        <f>VLOOKUP($A1710,LNG!$A$2:$H$1999,6,FALSE)/(F1710*10^9)</f>
        <v>#N/A</v>
      </c>
      <c r="W1710" s="45" t="e">
        <f>VLOOKUP($A1710,LNG!$A$2:$H$1999,7,FALSE)/(G1710*10^9)</f>
        <v>#N/A</v>
      </c>
      <c r="X1710" s="45" t="e">
        <f>VLOOKUP($A1710,'LNST năm'!$A$2:$I$2000,8,FALSE)</f>
        <v>#N/A</v>
      </c>
      <c r="Y1710" s="45" t="e">
        <f>VLOOKUP($A1710,'LNST năm'!$A$2:$I$2000,9,FALSE)</f>
        <v>#N/A</v>
      </c>
      <c r="Z1710" s="46" t="e">
        <f>VLOOKUP($A1710,LNG!$A$2:$H$1999,9,FALSE)</f>
        <v>#N/A</v>
      </c>
      <c r="AA1710" s="162" t="e">
        <f>VLOOKUP($A1710,'GIÁ CP'!$A$2:$D$2000,4,FALSE)/Z1710</f>
        <v>#N/A</v>
      </c>
    </row>
    <row r="1711" spans="1:27" hidden="1">
      <c r="A1711" s="18"/>
      <c r="B1711" s="18"/>
      <c r="C1711" s="154"/>
      <c r="D1711" s="43"/>
      <c r="E1711" s="43"/>
      <c r="F1711" s="43"/>
      <c r="G1711" s="43"/>
      <c r="H1711" s="43"/>
      <c r="I1711" s="43"/>
      <c r="J1711" s="43" t="e">
        <f>VLOOKUP($A1711,LNST!$A$3:$Q$1635,11,FALSE)/1000000000</f>
        <v>#N/A</v>
      </c>
      <c r="K1711" s="43" t="e">
        <f>VLOOKUP($A1711,LNST!$A$3:$Q$1635,12,FALSE)/1000000000</f>
        <v>#N/A</v>
      </c>
      <c r="L1711" s="45" t="e">
        <f>VLOOKUP($A1711,'Doanh thu'!$A$3:$Q$2000,14,FALSE)</f>
        <v>#N/A</v>
      </c>
      <c r="M1711" s="45" t="e">
        <f>VLOOKUP($A1711,'Doanh thu'!$A$3:$Q$2000,15,FALSE)</f>
        <v>#N/A</v>
      </c>
      <c r="N1711" s="45" t="e">
        <f>VLOOKUP($A1711,'Doanh thu'!$A$3:$Q$2000,16,FALSE)</f>
        <v>#N/A</v>
      </c>
      <c r="O1711" s="45" t="e">
        <f>VLOOKUP($A1711,'Doanh thu'!$A$3:$Q$2000,17,FALSE)</f>
        <v>#N/A</v>
      </c>
      <c r="P1711" s="45" t="e">
        <f>VLOOKUP($A1711,LNST!$A$3:$R$1635,14,FALSE)</f>
        <v>#N/A</v>
      </c>
      <c r="Q1711" s="45" t="e">
        <f>VLOOKUP($A1711,LNST!$A$3:$R$1635,15,FALSE)</f>
        <v>#N/A</v>
      </c>
      <c r="R1711" s="45" t="e">
        <f>VLOOKUP($A1711,LNST!$A$3:$R$1635,16,FALSE)</f>
        <v>#N/A</v>
      </c>
      <c r="S1711" s="45" t="e">
        <f>VLOOKUP($A1711,LNST!$A$3:$R$1635,17,FALSE)</f>
        <v>#N/A</v>
      </c>
      <c r="T1711" s="45" t="e">
        <f>VLOOKUP($A1711,LNG!$A$2:$H$1999,4,FALSE)/(D1711*10^9)</f>
        <v>#N/A</v>
      </c>
      <c r="U1711" s="45" t="e">
        <f>VLOOKUP($A1711,LNG!$A$2:$H$1999,5,FALSE)/(E1711*10^9)</f>
        <v>#N/A</v>
      </c>
      <c r="V1711" s="45" t="e">
        <f>VLOOKUP($A1711,LNG!$A$2:$H$1999,6,FALSE)/(F1711*10^9)</f>
        <v>#N/A</v>
      </c>
      <c r="W1711" s="45" t="e">
        <f>VLOOKUP($A1711,LNG!$A$2:$H$1999,7,FALSE)/(G1711*10^9)</f>
        <v>#N/A</v>
      </c>
      <c r="X1711" s="45" t="e">
        <f>VLOOKUP($A1711,'LNST năm'!$A$2:$I$2000,8,FALSE)</f>
        <v>#N/A</v>
      </c>
      <c r="Y1711" s="45" t="e">
        <f>VLOOKUP($A1711,'LNST năm'!$A$2:$I$2000,9,FALSE)</f>
        <v>#N/A</v>
      </c>
      <c r="Z1711" s="46" t="e">
        <f>VLOOKUP($A1711,LNG!$A$2:$H$1999,9,FALSE)</f>
        <v>#N/A</v>
      </c>
      <c r="AA1711" s="162" t="e">
        <f>VLOOKUP($A1711,'GIÁ CP'!$A$2:$D$2000,4,FALSE)/Z1711</f>
        <v>#N/A</v>
      </c>
    </row>
    <row r="1712" spans="1:27" hidden="1">
      <c r="A1712" s="18"/>
      <c r="B1712" s="18"/>
      <c r="C1712" s="154"/>
      <c r="D1712" s="43"/>
      <c r="E1712" s="43"/>
      <c r="F1712" s="43"/>
      <c r="G1712" s="43"/>
      <c r="H1712" s="43"/>
      <c r="I1712" s="43"/>
      <c r="J1712" s="43" t="e">
        <f>VLOOKUP($A1712,LNST!$A$3:$Q$1635,11,FALSE)/1000000000</f>
        <v>#N/A</v>
      </c>
      <c r="K1712" s="43" t="e">
        <f>VLOOKUP($A1712,LNST!$A$3:$Q$1635,12,FALSE)/1000000000</f>
        <v>#N/A</v>
      </c>
      <c r="L1712" s="45" t="e">
        <f>VLOOKUP($A1712,'Doanh thu'!$A$3:$Q$2000,14,FALSE)</f>
        <v>#N/A</v>
      </c>
      <c r="M1712" s="45" t="e">
        <f>VLOOKUP($A1712,'Doanh thu'!$A$3:$Q$2000,15,FALSE)</f>
        <v>#N/A</v>
      </c>
      <c r="N1712" s="45" t="e">
        <f>VLOOKUP($A1712,'Doanh thu'!$A$3:$Q$2000,16,FALSE)</f>
        <v>#N/A</v>
      </c>
      <c r="O1712" s="45" t="e">
        <f>VLOOKUP($A1712,'Doanh thu'!$A$3:$Q$2000,17,FALSE)</f>
        <v>#N/A</v>
      </c>
      <c r="P1712" s="45" t="e">
        <f>VLOOKUP($A1712,LNST!$A$3:$R$1635,14,FALSE)</f>
        <v>#N/A</v>
      </c>
      <c r="Q1712" s="45" t="e">
        <f>VLOOKUP($A1712,LNST!$A$3:$R$1635,15,FALSE)</f>
        <v>#N/A</v>
      </c>
      <c r="R1712" s="45" t="e">
        <f>VLOOKUP($A1712,LNST!$A$3:$R$1635,16,FALSE)</f>
        <v>#N/A</v>
      </c>
      <c r="S1712" s="45" t="e">
        <f>VLOOKUP($A1712,LNST!$A$3:$R$1635,17,FALSE)</f>
        <v>#N/A</v>
      </c>
      <c r="T1712" s="45" t="e">
        <f>VLOOKUP($A1712,LNG!$A$2:$H$1999,4,FALSE)/(D1712*10^9)</f>
        <v>#N/A</v>
      </c>
      <c r="U1712" s="45" t="e">
        <f>VLOOKUP($A1712,LNG!$A$2:$H$1999,5,FALSE)/(E1712*10^9)</f>
        <v>#N/A</v>
      </c>
      <c r="V1712" s="45" t="e">
        <f>VLOOKUP($A1712,LNG!$A$2:$H$1999,6,FALSE)/(F1712*10^9)</f>
        <v>#N/A</v>
      </c>
      <c r="W1712" s="45" t="e">
        <f>VLOOKUP($A1712,LNG!$A$2:$H$1999,7,FALSE)/(G1712*10^9)</f>
        <v>#N/A</v>
      </c>
      <c r="X1712" s="45" t="e">
        <f>VLOOKUP($A1712,'LNST năm'!$A$2:$I$2000,8,FALSE)</f>
        <v>#N/A</v>
      </c>
      <c r="Y1712" s="45" t="e">
        <f>VLOOKUP($A1712,'LNST năm'!$A$2:$I$2000,9,FALSE)</f>
        <v>#N/A</v>
      </c>
      <c r="Z1712" s="46" t="e">
        <f>VLOOKUP($A1712,LNG!$A$2:$H$1999,9,FALSE)</f>
        <v>#N/A</v>
      </c>
      <c r="AA1712" s="162" t="e">
        <f>VLOOKUP($A1712,'GIÁ CP'!$A$2:$D$2000,4,FALSE)/Z1712</f>
        <v>#N/A</v>
      </c>
    </row>
    <row r="1713" spans="1:27" hidden="1">
      <c r="A1713" s="18"/>
      <c r="B1713" s="18"/>
      <c r="C1713" s="154"/>
      <c r="D1713" s="43"/>
      <c r="E1713" s="43"/>
      <c r="F1713" s="43"/>
      <c r="G1713" s="43"/>
      <c r="H1713" s="43"/>
      <c r="I1713" s="43"/>
      <c r="J1713" s="43" t="e">
        <f>VLOOKUP($A1713,LNST!$A$3:$Q$1635,11,FALSE)/1000000000</f>
        <v>#N/A</v>
      </c>
      <c r="K1713" s="43" t="e">
        <f>VLOOKUP($A1713,LNST!$A$3:$Q$1635,12,FALSE)/1000000000</f>
        <v>#N/A</v>
      </c>
      <c r="L1713" s="45" t="e">
        <f>VLOOKUP($A1713,'Doanh thu'!$A$3:$Q$2000,14,FALSE)</f>
        <v>#N/A</v>
      </c>
      <c r="M1713" s="45" t="e">
        <f>VLOOKUP($A1713,'Doanh thu'!$A$3:$Q$2000,15,FALSE)</f>
        <v>#N/A</v>
      </c>
      <c r="N1713" s="45" t="e">
        <f>VLOOKUP($A1713,'Doanh thu'!$A$3:$Q$2000,16,FALSE)</f>
        <v>#N/A</v>
      </c>
      <c r="O1713" s="45" t="e">
        <f>VLOOKUP($A1713,'Doanh thu'!$A$3:$Q$2000,17,FALSE)</f>
        <v>#N/A</v>
      </c>
      <c r="P1713" s="45" t="e">
        <f>VLOOKUP($A1713,LNST!$A$3:$R$1635,14,FALSE)</f>
        <v>#N/A</v>
      </c>
      <c r="Q1713" s="45" t="e">
        <f>VLOOKUP($A1713,LNST!$A$3:$R$1635,15,FALSE)</f>
        <v>#N/A</v>
      </c>
      <c r="R1713" s="45" t="e">
        <f>VLOOKUP($A1713,LNST!$A$3:$R$1635,16,FALSE)</f>
        <v>#N/A</v>
      </c>
      <c r="S1713" s="45" t="e">
        <f>VLOOKUP($A1713,LNST!$A$3:$R$1635,17,FALSE)</f>
        <v>#N/A</v>
      </c>
      <c r="T1713" s="45" t="e">
        <f>VLOOKUP($A1713,LNG!$A$2:$H$1999,4,FALSE)/(D1713*10^9)</f>
        <v>#N/A</v>
      </c>
      <c r="U1713" s="45" t="e">
        <f>VLOOKUP($A1713,LNG!$A$2:$H$1999,5,FALSE)/(E1713*10^9)</f>
        <v>#N/A</v>
      </c>
      <c r="V1713" s="45" t="e">
        <f>VLOOKUP($A1713,LNG!$A$2:$H$1999,6,FALSE)/(F1713*10^9)</f>
        <v>#N/A</v>
      </c>
      <c r="W1713" s="45" t="e">
        <f>VLOOKUP($A1713,LNG!$A$2:$H$1999,7,FALSE)/(G1713*10^9)</f>
        <v>#N/A</v>
      </c>
      <c r="X1713" s="45" t="e">
        <f>VLOOKUP($A1713,'LNST năm'!$A$2:$I$2000,8,FALSE)</f>
        <v>#N/A</v>
      </c>
      <c r="Y1713" s="45" t="e">
        <f>VLOOKUP($A1713,'LNST năm'!$A$2:$I$2000,9,FALSE)</f>
        <v>#N/A</v>
      </c>
      <c r="Z1713" s="46" t="e">
        <f>VLOOKUP($A1713,LNG!$A$2:$H$1999,9,FALSE)</f>
        <v>#N/A</v>
      </c>
      <c r="AA1713" s="162" t="e">
        <f>VLOOKUP($A1713,'GIÁ CP'!$A$2:$D$2000,4,FALSE)/Z1713</f>
        <v>#N/A</v>
      </c>
    </row>
    <row r="1714" spans="1:27" hidden="1">
      <c r="A1714" s="18"/>
      <c r="B1714" s="18"/>
      <c r="C1714" s="154"/>
      <c r="D1714" s="43"/>
      <c r="E1714" s="43"/>
      <c r="F1714" s="43"/>
      <c r="G1714" s="43"/>
      <c r="H1714" s="43"/>
      <c r="I1714" s="43"/>
      <c r="J1714" s="43" t="e">
        <f>VLOOKUP($A1714,LNST!$A$3:$Q$1635,11,FALSE)/1000000000</f>
        <v>#N/A</v>
      </c>
      <c r="K1714" s="43" t="e">
        <f>VLOOKUP($A1714,LNST!$A$3:$Q$1635,12,FALSE)/1000000000</f>
        <v>#N/A</v>
      </c>
      <c r="L1714" s="45" t="e">
        <f>VLOOKUP($A1714,'Doanh thu'!$A$3:$Q$2000,14,FALSE)</f>
        <v>#N/A</v>
      </c>
      <c r="M1714" s="45" t="e">
        <f>VLOOKUP($A1714,'Doanh thu'!$A$3:$Q$2000,15,FALSE)</f>
        <v>#N/A</v>
      </c>
      <c r="N1714" s="45" t="e">
        <f>VLOOKUP($A1714,'Doanh thu'!$A$3:$Q$2000,16,FALSE)</f>
        <v>#N/A</v>
      </c>
      <c r="O1714" s="45" t="e">
        <f>VLOOKUP($A1714,'Doanh thu'!$A$3:$Q$2000,17,FALSE)</f>
        <v>#N/A</v>
      </c>
      <c r="P1714" s="45" t="e">
        <f>VLOOKUP($A1714,LNST!$A$3:$R$1635,14,FALSE)</f>
        <v>#N/A</v>
      </c>
      <c r="Q1714" s="45" t="e">
        <f>VLOOKUP($A1714,LNST!$A$3:$R$1635,15,FALSE)</f>
        <v>#N/A</v>
      </c>
      <c r="R1714" s="45" t="e">
        <f>VLOOKUP($A1714,LNST!$A$3:$R$1635,16,FALSE)</f>
        <v>#N/A</v>
      </c>
      <c r="S1714" s="45" t="e">
        <f>VLOOKUP($A1714,LNST!$A$3:$R$1635,17,FALSE)</f>
        <v>#N/A</v>
      </c>
      <c r="T1714" s="45" t="e">
        <f>VLOOKUP($A1714,LNG!$A$2:$H$1999,4,FALSE)/(D1714*10^9)</f>
        <v>#N/A</v>
      </c>
      <c r="U1714" s="45" t="e">
        <f>VLOOKUP($A1714,LNG!$A$2:$H$1999,5,FALSE)/(E1714*10^9)</f>
        <v>#N/A</v>
      </c>
      <c r="V1714" s="45" t="e">
        <f>VLOOKUP($A1714,LNG!$A$2:$H$1999,6,FALSE)/(F1714*10^9)</f>
        <v>#N/A</v>
      </c>
      <c r="W1714" s="45" t="e">
        <f>VLOOKUP($A1714,LNG!$A$2:$H$1999,7,FALSE)/(G1714*10^9)</f>
        <v>#N/A</v>
      </c>
      <c r="X1714" s="45" t="e">
        <f>VLOOKUP($A1714,'LNST năm'!$A$2:$I$2000,8,FALSE)</f>
        <v>#N/A</v>
      </c>
      <c r="Y1714" s="45" t="e">
        <f>VLOOKUP($A1714,'LNST năm'!$A$2:$I$2000,9,FALSE)</f>
        <v>#N/A</v>
      </c>
      <c r="Z1714" s="46" t="e">
        <f>VLOOKUP($A1714,LNG!$A$2:$H$1999,9,FALSE)</f>
        <v>#N/A</v>
      </c>
      <c r="AA1714" s="162" t="e">
        <f>VLOOKUP($A1714,'GIÁ CP'!$A$2:$D$2000,4,FALSE)/Z1714</f>
        <v>#N/A</v>
      </c>
    </row>
    <row r="1715" spans="1:27" hidden="1">
      <c r="A1715" s="18"/>
      <c r="B1715" s="18"/>
      <c r="C1715" s="154"/>
      <c r="D1715" s="43"/>
      <c r="E1715" s="43"/>
      <c r="F1715" s="43"/>
      <c r="G1715" s="43"/>
      <c r="H1715" s="43"/>
      <c r="I1715" s="43"/>
      <c r="J1715" s="43" t="e">
        <f>VLOOKUP($A1715,LNST!$A$3:$Q$1635,11,FALSE)/1000000000</f>
        <v>#N/A</v>
      </c>
      <c r="K1715" s="43" t="e">
        <f>VLOOKUP($A1715,LNST!$A$3:$Q$1635,12,FALSE)/1000000000</f>
        <v>#N/A</v>
      </c>
      <c r="L1715" s="45" t="e">
        <f>VLOOKUP($A1715,'Doanh thu'!$A$3:$Q$2000,14,FALSE)</f>
        <v>#N/A</v>
      </c>
      <c r="M1715" s="45" t="e">
        <f>VLOOKUP($A1715,'Doanh thu'!$A$3:$Q$2000,15,FALSE)</f>
        <v>#N/A</v>
      </c>
      <c r="N1715" s="45" t="e">
        <f>VLOOKUP($A1715,'Doanh thu'!$A$3:$Q$2000,16,FALSE)</f>
        <v>#N/A</v>
      </c>
      <c r="O1715" s="45" t="e">
        <f>VLOOKUP($A1715,'Doanh thu'!$A$3:$Q$2000,17,FALSE)</f>
        <v>#N/A</v>
      </c>
      <c r="P1715" s="45" t="e">
        <f>VLOOKUP($A1715,LNST!$A$3:$R$1635,14,FALSE)</f>
        <v>#N/A</v>
      </c>
      <c r="Q1715" s="45" t="e">
        <f>VLOOKUP($A1715,LNST!$A$3:$R$1635,15,FALSE)</f>
        <v>#N/A</v>
      </c>
      <c r="R1715" s="45" t="e">
        <f>VLOOKUP($A1715,LNST!$A$3:$R$1635,16,FALSE)</f>
        <v>#N/A</v>
      </c>
      <c r="S1715" s="45" t="e">
        <f>VLOOKUP($A1715,LNST!$A$3:$R$1635,17,FALSE)</f>
        <v>#N/A</v>
      </c>
      <c r="T1715" s="45" t="e">
        <f>VLOOKUP($A1715,LNG!$A$2:$H$1999,4,FALSE)/(D1715*10^9)</f>
        <v>#N/A</v>
      </c>
      <c r="U1715" s="45" t="e">
        <f>VLOOKUP($A1715,LNG!$A$2:$H$1999,5,FALSE)/(E1715*10^9)</f>
        <v>#N/A</v>
      </c>
      <c r="V1715" s="45" t="e">
        <f>VLOOKUP($A1715,LNG!$A$2:$H$1999,6,FALSE)/(F1715*10^9)</f>
        <v>#N/A</v>
      </c>
      <c r="W1715" s="45" t="e">
        <f>VLOOKUP($A1715,LNG!$A$2:$H$1999,7,FALSE)/(G1715*10^9)</f>
        <v>#N/A</v>
      </c>
      <c r="X1715" s="45" t="e">
        <f>VLOOKUP($A1715,'LNST năm'!$A$2:$I$2000,8,FALSE)</f>
        <v>#N/A</v>
      </c>
      <c r="Y1715" s="45" t="e">
        <f>VLOOKUP($A1715,'LNST năm'!$A$2:$I$2000,9,FALSE)</f>
        <v>#N/A</v>
      </c>
      <c r="Z1715" s="46" t="e">
        <f>VLOOKUP($A1715,LNG!$A$2:$H$1999,9,FALSE)</f>
        <v>#N/A</v>
      </c>
      <c r="AA1715" s="162" t="e">
        <f>VLOOKUP($A1715,'GIÁ CP'!$A$2:$D$2000,4,FALSE)/Z1715</f>
        <v>#N/A</v>
      </c>
    </row>
    <row r="1716" spans="1:27" hidden="1">
      <c r="A1716" s="18"/>
      <c r="B1716" s="18"/>
      <c r="C1716" s="154"/>
      <c r="D1716" s="43"/>
      <c r="E1716" s="43"/>
      <c r="F1716" s="43"/>
      <c r="G1716" s="43"/>
      <c r="H1716" s="43"/>
      <c r="I1716" s="43"/>
      <c r="J1716" s="43" t="e">
        <f>VLOOKUP($A1716,LNST!$A$3:$Q$1635,11,FALSE)/1000000000</f>
        <v>#N/A</v>
      </c>
      <c r="K1716" s="43" t="e">
        <f>VLOOKUP($A1716,LNST!$A$3:$Q$1635,12,FALSE)/1000000000</f>
        <v>#N/A</v>
      </c>
      <c r="L1716" s="45" t="e">
        <f>VLOOKUP($A1716,'Doanh thu'!$A$3:$Q$2000,14,FALSE)</f>
        <v>#N/A</v>
      </c>
      <c r="M1716" s="45" t="e">
        <f>VLOOKUP($A1716,'Doanh thu'!$A$3:$Q$2000,15,FALSE)</f>
        <v>#N/A</v>
      </c>
      <c r="N1716" s="45" t="e">
        <f>VLOOKUP($A1716,'Doanh thu'!$A$3:$Q$2000,16,FALSE)</f>
        <v>#N/A</v>
      </c>
      <c r="O1716" s="45" t="e">
        <f>VLOOKUP($A1716,'Doanh thu'!$A$3:$Q$2000,17,FALSE)</f>
        <v>#N/A</v>
      </c>
      <c r="P1716" s="45" t="e">
        <f>VLOOKUP($A1716,LNST!$A$3:$R$1635,14,FALSE)</f>
        <v>#N/A</v>
      </c>
      <c r="Q1716" s="45" t="e">
        <f>VLOOKUP($A1716,LNST!$A$3:$R$1635,15,FALSE)</f>
        <v>#N/A</v>
      </c>
      <c r="R1716" s="45" t="e">
        <f>VLOOKUP($A1716,LNST!$A$3:$R$1635,16,FALSE)</f>
        <v>#N/A</v>
      </c>
      <c r="S1716" s="45" t="e">
        <f>VLOOKUP($A1716,LNST!$A$3:$R$1635,17,FALSE)</f>
        <v>#N/A</v>
      </c>
      <c r="T1716" s="45" t="e">
        <f>VLOOKUP($A1716,LNG!$A$2:$H$1999,4,FALSE)/(D1716*10^9)</f>
        <v>#N/A</v>
      </c>
      <c r="U1716" s="45" t="e">
        <f>VLOOKUP($A1716,LNG!$A$2:$H$1999,5,FALSE)/(E1716*10^9)</f>
        <v>#N/A</v>
      </c>
      <c r="V1716" s="45" t="e">
        <f>VLOOKUP($A1716,LNG!$A$2:$H$1999,6,FALSE)/(F1716*10^9)</f>
        <v>#N/A</v>
      </c>
      <c r="W1716" s="45" t="e">
        <f>VLOOKUP($A1716,LNG!$A$2:$H$1999,7,FALSE)/(G1716*10^9)</f>
        <v>#N/A</v>
      </c>
      <c r="X1716" s="45" t="e">
        <f>VLOOKUP($A1716,'LNST năm'!$A$2:$I$2000,8,FALSE)</f>
        <v>#N/A</v>
      </c>
      <c r="Y1716" s="45" t="e">
        <f>VLOOKUP($A1716,'LNST năm'!$A$2:$I$2000,9,FALSE)</f>
        <v>#N/A</v>
      </c>
      <c r="Z1716" s="46" t="e">
        <f>VLOOKUP($A1716,LNG!$A$2:$H$1999,9,FALSE)</f>
        <v>#N/A</v>
      </c>
      <c r="AA1716" s="162" t="e">
        <f>VLOOKUP($A1716,'GIÁ CP'!$A$2:$D$2000,4,FALSE)/Z1716</f>
        <v>#N/A</v>
      </c>
    </row>
    <row r="1717" spans="1:27" hidden="1">
      <c r="A1717" s="18"/>
      <c r="B1717" s="18"/>
      <c r="C1717" s="154"/>
      <c r="D1717" s="43"/>
      <c r="E1717" s="43"/>
      <c r="F1717" s="43"/>
      <c r="G1717" s="43"/>
      <c r="H1717" s="43"/>
      <c r="I1717" s="43"/>
      <c r="J1717" s="43" t="e">
        <f>VLOOKUP($A1717,LNST!$A$3:$Q$1635,11,FALSE)/1000000000</f>
        <v>#N/A</v>
      </c>
      <c r="K1717" s="43" t="e">
        <f>VLOOKUP($A1717,LNST!$A$3:$Q$1635,12,FALSE)/1000000000</f>
        <v>#N/A</v>
      </c>
      <c r="L1717" s="45" t="e">
        <f>VLOOKUP($A1717,'Doanh thu'!$A$3:$Q$2000,14,FALSE)</f>
        <v>#N/A</v>
      </c>
      <c r="M1717" s="45" t="e">
        <f>VLOOKUP($A1717,'Doanh thu'!$A$3:$Q$2000,15,FALSE)</f>
        <v>#N/A</v>
      </c>
      <c r="N1717" s="45" t="e">
        <f>VLOOKUP($A1717,'Doanh thu'!$A$3:$Q$2000,16,FALSE)</f>
        <v>#N/A</v>
      </c>
      <c r="O1717" s="45" t="e">
        <f>VLOOKUP($A1717,'Doanh thu'!$A$3:$Q$2000,17,FALSE)</f>
        <v>#N/A</v>
      </c>
      <c r="P1717" s="45" t="e">
        <f>VLOOKUP($A1717,LNST!$A$3:$R$1635,14,FALSE)</f>
        <v>#N/A</v>
      </c>
      <c r="Q1717" s="45" t="e">
        <f>VLOOKUP($A1717,LNST!$A$3:$R$1635,15,FALSE)</f>
        <v>#N/A</v>
      </c>
      <c r="R1717" s="45" t="e">
        <f>VLOOKUP($A1717,LNST!$A$3:$R$1635,16,FALSE)</f>
        <v>#N/A</v>
      </c>
      <c r="S1717" s="45" t="e">
        <f>VLOOKUP($A1717,LNST!$A$3:$R$1635,17,FALSE)</f>
        <v>#N/A</v>
      </c>
      <c r="T1717" s="45" t="e">
        <f>VLOOKUP($A1717,LNG!$A$2:$H$1999,4,FALSE)/(D1717*10^9)</f>
        <v>#N/A</v>
      </c>
      <c r="U1717" s="45" t="e">
        <f>VLOOKUP($A1717,LNG!$A$2:$H$1999,5,FALSE)/(E1717*10^9)</f>
        <v>#N/A</v>
      </c>
      <c r="V1717" s="45" t="e">
        <f>VLOOKUP($A1717,LNG!$A$2:$H$1999,6,FALSE)/(F1717*10^9)</f>
        <v>#N/A</v>
      </c>
      <c r="W1717" s="45" t="e">
        <f>VLOOKUP($A1717,LNG!$A$2:$H$1999,7,FALSE)/(G1717*10^9)</f>
        <v>#N/A</v>
      </c>
      <c r="X1717" s="45" t="e">
        <f>VLOOKUP($A1717,'LNST năm'!$A$2:$I$2000,8,FALSE)</f>
        <v>#N/A</v>
      </c>
      <c r="Y1717" s="45" t="e">
        <f>VLOOKUP($A1717,'LNST năm'!$A$2:$I$2000,9,FALSE)</f>
        <v>#N/A</v>
      </c>
      <c r="Z1717" s="46" t="e">
        <f>VLOOKUP($A1717,LNG!$A$2:$H$1999,9,FALSE)</f>
        <v>#N/A</v>
      </c>
      <c r="AA1717" s="162" t="e">
        <f>VLOOKUP($A1717,'GIÁ CP'!$A$2:$D$2000,4,FALSE)/Z1717</f>
        <v>#N/A</v>
      </c>
    </row>
    <row r="1718" spans="1:27" hidden="1">
      <c r="A1718" s="18"/>
      <c r="B1718" s="18"/>
      <c r="C1718" s="154"/>
      <c r="D1718" s="43"/>
      <c r="E1718" s="43"/>
      <c r="F1718" s="43"/>
      <c r="G1718" s="43"/>
      <c r="H1718" s="43"/>
      <c r="I1718" s="43"/>
      <c r="J1718" s="43" t="e">
        <f>VLOOKUP($A1718,LNST!$A$3:$Q$1635,11,FALSE)/1000000000</f>
        <v>#N/A</v>
      </c>
      <c r="K1718" s="43" t="e">
        <f>VLOOKUP($A1718,LNST!$A$3:$Q$1635,12,FALSE)/1000000000</f>
        <v>#N/A</v>
      </c>
      <c r="L1718" s="45" t="e">
        <f>VLOOKUP($A1718,'Doanh thu'!$A$3:$Q$2000,14,FALSE)</f>
        <v>#N/A</v>
      </c>
      <c r="M1718" s="45" t="e">
        <f>VLOOKUP($A1718,'Doanh thu'!$A$3:$Q$2000,15,FALSE)</f>
        <v>#N/A</v>
      </c>
      <c r="N1718" s="45" t="e">
        <f>VLOOKUP($A1718,'Doanh thu'!$A$3:$Q$2000,16,FALSE)</f>
        <v>#N/A</v>
      </c>
      <c r="O1718" s="45" t="e">
        <f>VLOOKUP($A1718,'Doanh thu'!$A$3:$Q$2000,17,FALSE)</f>
        <v>#N/A</v>
      </c>
      <c r="P1718" s="45" t="e">
        <f>VLOOKUP($A1718,LNST!$A$3:$R$1635,14,FALSE)</f>
        <v>#N/A</v>
      </c>
      <c r="Q1718" s="45" t="e">
        <f>VLOOKUP($A1718,LNST!$A$3:$R$1635,15,FALSE)</f>
        <v>#N/A</v>
      </c>
      <c r="R1718" s="45" t="e">
        <f>VLOOKUP($A1718,LNST!$A$3:$R$1635,16,FALSE)</f>
        <v>#N/A</v>
      </c>
      <c r="S1718" s="45" t="e">
        <f>VLOOKUP($A1718,LNST!$A$3:$R$1635,17,FALSE)</f>
        <v>#N/A</v>
      </c>
      <c r="T1718" s="45" t="e">
        <f>VLOOKUP($A1718,LNG!$A$2:$H$1999,4,FALSE)/(D1718*10^9)</f>
        <v>#N/A</v>
      </c>
      <c r="U1718" s="45" t="e">
        <f>VLOOKUP($A1718,LNG!$A$2:$H$1999,5,FALSE)/(E1718*10^9)</f>
        <v>#N/A</v>
      </c>
      <c r="V1718" s="45" t="e">
        <f>VLOOKUP($A1718,LNG!$A$2:$H$1999,6,FALSE)/(F1718*10^9)</f>
        <v>#N/A</v>
      </c>
      <c r="W1718" s="45" t="e">
        <f>VLOOKUP($A1718,LNG!$A$2:$H$1999,7,FALSE)/(G1718*10^9)</f>
        <v>#N/A</v>
      </c>
      <c r="X1718" s="45" t="e">
        <f>VLOOKUP($A1718,'LNST năm'!$A$2:$I$2000,8,FALSE)</f>
        <v>#N/A</v>
      </c>
      <c r="Y1718" s="45" t="e">
        <f>VLOOKUP($A1718,'LNST năm'!$A$2:$I$2000,9,FALSE)</f>
        <v>#N/A</v>
      </c>
      <c r="Z1718" s="46" t="e">
        <f>VLOOKUP($A1718,LNG!$A$2:$H$1999,9,FALSE)</f>
        <v>#N/A</v>
      </c>
      <c r="AA1718" s="162" t="e">
        <f>VLOOKUP($A1718,'GIÁ CP'!$A$2:$D$2000,4,FALSE)/Z1718</f>
        <v>#N/A</v>
      </c>
    </row>
    <row r="1719" spans="1:27" hidden="1">
      <c r="A1719" s="18"/>
      <c r="B1719" s="18"/>
      <c r="C1719" s="154"/>
      <c r="D1719" s="43"/>
      <c r="E1719" s="43"/>
      <c r="F1719" s="43"/>
      <c r="G1719" s="43"/>
      <c r="H1719" s="43"/>
      <c r="I1719" s="43"/>
      <c r="J1719" s="43" t="e">
        <f>VLOOKUP($A1719,LNST!$A$3:$Q$1635,11,FALSE)/1000000000</f>
        <v>#N/A</v>
      </c>
      <c r="K1719" s="43" t="e">
        <f>VLOOKUP($A1719,LNST!$A$3:$Q$1635,12,FALSE)/1000000000</f>
        <v>#N/A</v>
      </c>
      <c r="L1719" s="45" t="e">
        <f>VLOOKUP($A1719,'Doanh thu'!$A$3:$Q$2000,14,FALSE)</f>
        <v>#N/A</v>
      </c>
      <c r="M1719" s="45" t="e">
        <f>VLOOKUP($A1719,'Doanh thu'!$A$3:$Q$2000,15,FALSE)</f>
        <v>#N/A</v>
      </c>
      <c r="N1719" s="45" t="e">
        <f>VLOOKUP($A1719,'Doanh thu'!$A$3:$Q$2000,16,FALSE)</f>
        <v>#N/A</v>
      </c>
      <c r="O1719" s="45" t="e">
        <f>VLOOKUP($A1719,'Doanh thu'!$A$3:$Q$2000,17,FALSE)</f>
        <v>#N/A</v>
      </c>
      <c r="P1719" s="45" t="e">
        <f>VLOOKUP($A1719,LNST!$A$3:$R$1635,14,FALSE)</f>
        <v>#N/A</v>
      </c>
      <c r="Q1719" s="45" t="e">
        <f>VLOOKUP($A1719,LNST!$A$3:$R$1635,15,FALSE)</f>
        <v>#N/A</v>
      </c>
      <c r="R1719" s="45" t="e">
        <f>VLOOKUP($A1719,LNST!$A$3:$R$1635,16,FALSE)</f>
        <v>#N/A</v>
      </c>
      <c r="S1719" s="45" t="e">
        <f>VLOOKUP($A1719,LNST!$A$3:$R$1635,17,FALSE)</f>
        <v>#N/A</v>
      </c>
      <c r="T1719" s="45" t="e">
        <f>VLOOKUP($A1719,LNG!$A$2:$H$1999,4,FALSE)/(D1719*10^9)</f>
        <v>#N/A</v>
      </c>
      <c r="U1719" s="45" t="e">
        <f>VLOOKUP($A1719,LNG!$A$2:$H$1999,5,FALSE)/(E1719*10^9)</f>
        <v>#N/A</v>
      </c>
      <c r="V1719" s="45" t="e">
        <f>VLOOKUP($A1719,LNG!$A$2:$H$1999,6,FALSE)/(F1719*10^9)</f>
        <v>#N/A</v>
      </c>
      <c r="W1719" s="45" t="e">
        <f>VLOOKUP($A1719,LNG!$A$2:$H$1999,7,FALSE)/(G1719*10^9)</f>
        <v>#N/A</v>
      </c>
      <c r="X1719" s="45" t="e">
        <f>VLOOKUP($A1719,'LNST năm'!$A$2:$I$2000,8,FALSE)</f>
        <v>#N/A</v>
      </c>
      <c r="Y1719" s="45" t="e">
        <f>VLOOKUP($A1719,'LNST năm'!$A$2:$I$2000,9,FALSE)</f>
        <v>#N/A</v>
      </c>
      <c r="Z1719" s="46" t="e">
        <f>VLOOKUP($A1719,LNG!$A$2:$H$1999,9,FALSE)</f>
        <v>#N/A</v>
      </c>
      <c r="AA1719" s="162" t="e">
        <f>VLOOKUP($A1719,'GIÁ CP'!$A$2:$D$2000,4,FALSE)/Z1719</f>
        <v>#N/A</v>
      </c>
    </row>
    <row r="1720" spans="1:27" hidden="1">
      <c r="A1720" s="18"/>
      <c r="B1720" s="18"/>
      <c r="C1720" s="154"/>
      <c r="D1720" s="43"/>
      <c r="E1720" s="43"/>
      <c r="F1720" s="43"/>
      <c r="G1720" s="43"/>
      <c r="H1720" s="43"/>
      <c r="I1720" s="43"/>
      <c r="J1720" s="43" t="e">
        <f>VLOOKUP($A1720,LNST!$A$3:$Q$1635,11,FALSE)/1000000000</f>
        <v>#N/A</v>
      </c>
      <c r="K1720" s="43" t="e">
        <f>VLOOKUP($A1720,LNST!$A$3:$Q$1635,12,FALSE)/1000000000</f>
        <v>#N/A</v>
      </c>
      <c r="L1720" s="45" t="e">
        <f>VLOOKUP($A1720,'Doanh thu'!$A$3:$Q$2000,14,FALSE)</f>
        <v>#N/A</v>
      </c>
      <c r="M1720" s="45" t="e">
        <f>VLOOKUP($A1720,'Doanh thu'!$A$3:$Q$2000,15,FALSE)</f>
        <v>#N/A</v>
      </c>
      <c r="N1720" s="45" t="e">
        <f>VLOOKUP($A1720,'Doanh thu'!$A$3:$Q$2000,16,FALSE)</f>
        <v>#N/A</v>
      </c>
      <c r="O1720" s="45" t="e">
        <f>VLOOKUP($A1720,'Doanh thu'!$A$3:$Q$2000,17,FALSE)</f>
        <v>#N/A</v>
      </c>
      <c r="P1720" s="45" t="e">
        <f>VLOOKUP($A1720,LNST!$A$3:$R$1635,14,FALSE)</f>
        <v>#N/A</v>
      </c>
      <c r="Q1720" s="45" t="e">
        <f>VLOOKUP($A1720,LNST!$A$3:$R$1635,15,FALSE)</f>
        <v>#N/A</v>
      </c>
      <c r="R1720" s="45" t="e">
        <f>VLOOKUP($A1720,LNST!$A$3:$R$1635,16,FALSE)</f>
        <v>#N/A</v>
      </c>
      <c r="S1720" s="45" t="e">
        <f>VLOOKUP($A1720,LNST!$A$3:$R$1635,17,FALSE)</f>
        <v>#N/A</v>
      </c>
      <c r="T1720" s="45" t="e">
        <f>VLOOKUP($A1720,LNG!$A$2:$H$1999,4,FALSE)/(D1720*10^9)</f>
        <v>#N/A</v>
      </c>
      <c r="U1720" s="45" t="e">
        <f>VLOOKUP($A1720,LNG!$A$2:$H$1999,5,FALSE)/(E1720*10^9)</f>
        <v>#N/A</v>
      </c>
      <c r="V1720" s="45" t="e">
        <f>VLOOKUP($A1720,LNG!$A$2:$H$1999,6,FALSE)/(F1720*10^9)</f>
        <v>#N/A</v>
      </c>
      <c r="W1720" s="45" t="e">
        <f>VLOOKUP($A1720,LNG!$A$2:$H$1999,7,FALSE)/(G1720*10^9)</f>
        <v>#N/A</v>
      </c>
      <c r="X1720" s="45" t="e">
        <f>VLOOKUP($A1720,'LNST năm'!$A$2:$I$2000,8,FALSE)</f>
        <v>#N/A</v>
      </c>
      <c r="Y1720" s="45" t="e">
        <f>VLOOKUP($A1720,'LNST năm'!$A$2:$I$2000,9,FALSE)</f>
        <v>#N/A</v>
      </c>
      <c r="Z1720" s="46" t="e">
        <f>VLOOKUP($A1720,LNG!$A$2:$H$1999,9,FALSE)</f>
        <v>#N/A</v>
      </c>
      <c r="AA1720" s="162" t="e">
        <f>VLOOKUP($A1720,'GIÁ CP'!$A$2:$D$2000,4,FALSE)/Z1720</f>
        <v>#N/A</v>
      </c>
    </row>
    <row r="1721" spans="1:27" hidden="1">
      <c r="A1721" s="18"/>
      <c r="B1721" s="18"/>
      <c r="C1721" s="154"/>
      <c r="D1721" s="43"/>
      <c r="E1721" s="43"/>
      <c r="F1721" s="43"/>
      <c r="G1721" s="43"/>
      <c r="H1721" s="43"/>
      <c r="I1721" s="43"/>
      <c r="J1721" s="43" t="e">
        <f>VLOOKUP($A1721,LNST!$A$3:$Q$1635,11,FALSE)/1000000000</f>
        <v>#N/A</v>
      </c>
      <c r="K1721" s="43" t="e">
        <f>VLOOKUP($A1721,LNST!$A$3:$Q$1635,12,FALSE)/1000000000</f>
        <v>#N/A</v>
      </c>
      <c r="L1721" s="45" t="e">
        <f>VLOOKUP($A1721,'Doanh thu'!$A$3:$Q$2000,14,FALSE)</f>
        <v>#N/A</v>
      </c>
      <c r="M1721" s="45" t="e">
        <f>VLOOKUP($A1721,'Doanh thu'!$A$3:$Q$2000,15,FALSE)</f>
        <v>#N/A</v>
      </c>
      <c r="N1721" s="45" t="e">
        <f>VLOOKUP($A1721,'Doanh thu'!$A$3:$Q$2000,16,FALSE)</f>
        <v>#N/A</v>
      </c>
      <c r="O1721" s="45" t="e">
        <f>VLOOKUP($A1721,'Doanh thu'!$A$3:$Q$2000,17,FALSE)</f>
        <v>#N/A</v>
      </c>
      <c r="P1721" s="45" t="e">
        <f>VLOOKUP($A1721,LNST!$A$3:$R$1635,14,FALSE)</f>
        <v>#N/A</v>
      </c>
      <c r="Q1721" s="45" t="e">
        <f>VLOOKUP($A1721,LNST!$A$3:$R$1635,15,FALSE)</f>
        <v>#N/A</v>
      </c>
      <c r="R1721" s="45" t="e">
        <f>VLOOKUP($A1721,LNST!$A$3:$R$1635,16,FALSE)</f>
        <v>#N/A</v>
      </c>
      <c r="S1721" s="45" t="e">
        <f>VLOOKUP($A1721,LNST!$A$3:$R$1635,17,FALSE)</f>
        <v>#N/A</v>
      </c>
      <c r="T1721" s="45" t="e">
        <f>VLOOKUP($A1721,LNG!$A$2:$H$1999,4,FALSE)/(D1721*10^9)</f>
        <v>#N/A</v>
      </c>
      <c r="U1721" s="45" t="e">
        <f>VLOOKUP($A1721,LNG!$A$2:$H$1999,5,FALSE)/(E1721*10^9)</f>
        <v>#N/A</v>
      </c>
      <c r="V1721" s="45" t="e">
        <f>VLOOKUP($A1721,LNG!$A$2:$H$1999,6,FALSE)/(F1721*10^9)</f>
        <v>#N/A</v>
      </c>
      <c r="W1721" s="45" t="e">
        <f>VLOOKUP($A1721,LNG!$A$2:$H$1999,7,FALSE)/(G1721*10^9)</f>
        <v>#N/A</v>
      </c>
      <c r="X1721" s="45" t="e">
        <f>VLOOKUP($A1721,'LNST năm'!$A$2:$I$2000,8,FALSE)</f>
        <v>#N/A</v>
      </c>
      <c r="Y1721" s="45" t="e">
        <f>VLOOKUP($A1721,'LNST năm'!$A$2:$I$2000,9,FALSE)</f>
        <v>#N/A</v>
      </c>
      <c r="Z1721" s="46" t="e">
        <f>VLOOKUP($A1721,LNG!$A$2:$H$1999,9,FALSE)</f>
        <v>#N/A</v>
      </c>
      <c r="AA1721" s="162" t="e">
        <f>VLOOKUP($A1721,'GIÁ CP'!$A$2:$D$2000,4,FALSE)/Z1721</f>
        <v>#N/A</v>
      </c>
    </row>
    <row r="1722" spans="1:27" hidden="1">
      <c r="A1722" s="18"/>
      <c r="B1722" s="18"/>
      <c r="C1722" s="154"/>
      <c r="D1722" s="43"/>
      <c r="E1722" s="43"/>
      <c r="F1722" s="43"/>
      <c r="G1722" s="43"/>
      <c r="H1722" s="43"/>
      <c r="I1722" s="43"/>
      <c r="J1722" s="43" t="e">
        <f>VLOOKUP($A1722,LNST!$A$3:$Q$1635,11,FALSE)/1000000000</f>
        <v>#N/A</v>
      </c>
      <c r="K1722" s="43" t="e">
        <f>VLOOKUP($A1722,LNST!$A$3:$Q$1635,12,FALSE)/1000000000</f>
        <v>#N/A</v>
      </c>
      <c r="L1722" s="45" t="e">
        <f>VLOOKUP($A1722,'Doanh thu'!$A$3:$Q$2000,14,FALSE)</f>
        <v>#N/A</v>
      </c>
      <c r="M1722" s="45" t="e">
        <f>VLOOKUP($A1722,'Doanh thu'!$A$3:$Q$2000,15,FALSE)</f>
        <v>#N/A</v>
      </c>
      <c r="N1722" s="45" t="e">
        <f>VLOOKUP($A1722,'Doanh thu'!$A$3:$Q$2000,16,FALSE)</f>
        <v>#N/A</v>
      </c>
      <c r="O1722" s="45" t="e">
        <f>VLOOKUP($A1722,'Doanh thu'!$A$3:$Q$2000,17,FALSE)</f>
        <v>#N/A</v>
      </c>
      <c r="P1722" s="45" t="e">
        <f>VLOOKUP($A1722,LNST!$A$3:$R$1635,14,FALSE)</f>
        <v>#N/A</v>
      </c>
      <c r="Q1722" s="45" t="e">
        <f>VLOOKUP($A1722,LNST!$A$3:$R$1635,15,FALSE)</f>
        <v>#N/A</v>
      </c>
      <c r="R1722" s="45" t="e">
        <f>VLOOKUP($A1722,LNST!$A$3:$R$1635,16,FALSE)</f>
        <v>#N/A</v>
      </c>
      <c r="S1722" s="45" t="e">
        <f>VLOOKUP($A1722,LNST!$A$3:$R$1635,17,FALSE)</f>
        <v>#N/A</v>
      </c>
      <c r="T1722" s="45" t="e">
        <f>VLOOKUP($A1722,LNG!$A$2:$H$1999,4,FALSE)/(D1722*10^9)</f>
        <v>#N/A</v>
      </c>
      <c r="U1722" s="45" t="e">
        <f>VLOOKUP($A1722,LNG!$A$2:$H$1999,5,FALSE)/(E1722*10^9)</f>
        <v>#N/A</v>
      </c>
      <c r="V1722" s="45" t="e">
        <f>VLOOKUP($A1722,LNG!$A$2:$H$1999,6,FALSE)/(F1722*10^9)</f>
        <v>#N/A</v>
      </c>
      <c r="W1722" s="45" t="e">
        <f>VLOOKUP($A1722,LNG!$A$2:$H$1999,7,FALSE)/(G1722*10^9)</f>
        <v>#N/A</v>
      </c>
      <c r="X1722" s="45" t="e">
        <f>VLOOKUP($A1722,'LNST năm'!$A$2:$I$2000,8,FALSE)</f>
        <v>#N/A</v>
      </c>
      <c r="Y1722" s="45" t="e">
        <f>VLOOKUP($A1722,'LNST năm'!$A$2:$I$2000,9,FALSE)</f>
        <v>#N/A</v>
      </c>
      <c r="Z1722" s="46" t="e">
        <f>VLOOKUP($A1722,LNG!$A$2:$H$1999,9,FALSE)</f>
        <v>#N/A</v>
      </c>
      <c r="AA1722" s="162" t="e">
        <f>VLOOKUP($A1722,'GIÁ CP'!$A$2:$D$2000,4,FALSE)/Z1722</f>
        <v>#N/A</v>
      </c>
    </row>
    <row r="1723" spans="1:27" hidden="1">
      <c r="A1723" s="18"/>
      <c r="B1723" s="18"/>
      <c r="C1723" s="154"/>
      <c r="D1723" s="43"/>
      <c r="E1723" s="43"/>
      <c r="F1723" s="43"/>
      <c r="G1723" s="43"/>
      <c r="H1723" s="43"/>
      <c r="I1723" s="43"/>
      <c r="J1723" s="43" t="e">
        <f>VLOOKUP($A1723,LNST!$A$3:$Q$1635,11,FALSE)/1000000000</f>
        <v>#N/A</v>
      </c>
      <c r="K1723" s="43" t="e">
        <f>VLOOKUP($A1723,LNST!$A$3:$Q$1635,12,FALSE)/1000000000</f>
        <v>#N/A</v>
      </c>
      <c r="L1723" s="45" t="e">
        <f>VLOOKUP($A1723,'Doanh thu'!$A$3:$Q$2000,14,FALSE)</f>
        <v>#N/A</v>
      </c>
      <c r="M1723" s="45" t="e">
        <f>VLOOKUP($A1723,'Doanh thu'!$A$3:$Q$2000,15,FALSE)</f>
        <v>#N/A</v>
      </c>
      <c r="N1723" s="45" t="e">
        <f>VLOOKUP($A1723,'Doanh thu'!$A$3:$Q$2000,16,FALSE)</f>
        <v>#N/A</v>
      </c>
      <c r="O1723" s="45" t="e">
        <f>VLOOKUP($A1723,'Doanh thu'!$A$3:$Q$2000,17,FALSE)</f>
        <v>#N/A</v>
      </c>
      <c r="P1723" s="45" t="e">
        <f>VLOOKUP($A1723,LNST!$A$3:$R$1635,14,FALSE)</f>
        <v>#N/A</v>
      </c>
      <c r="Q1723" s="45" t="e">
        <f>VLOOKUP($A1723,LNST!$A$3:$R$1635,15,FALSE)</f>
        <v>#N/A</v>
      </c>
      <c r="R1723" s="45" t="e">
        <f>VLOOKUP($A1723,LNST!$A$3:$R$1635,16,FALSE)</f>
        <v>#N/A</v>
      </c>
      <c r="S1723" s="45" t="e">
        <f>VLOOKUP($A1723,LNST!$A$3:$R$1635,17,FALSE)</f>
        <v>#N/A</v>
      </c>
      <c r="T1723" s="45" t="e">
        <f>VLOOKUP($A1723,LNG!$A$2:$H$1999,4,FALSE)/(D1723*10^9)</f>
        <v>#N/A</v>
      </c>
      <c r="U1723" s="45" t="e">
        <f>VLOOKUP($A1723,LNG!$A$2:$H$1999,5,FALSE)/(E1723*10^9)</f>
        <v>#N/A</v>
      </c>
      <c r="V1723" s="45" t="e">
        <f>VLOOKUP($A1723,LNG!$A$2:$H$1999,6,FALSE)/(F1723*10^9)</f>
        <v>#N/A</v>
      </c>
      <c r="W1723" s="45" t="e">
        <f>VLOOKUP($A1723,LNG!$A$2:$H$1999,7,FALSE)/(G1723*10^9)</f>
        <v>#N/A</v>
      </c>
      <c r="X1723" s="45" t="e">
        <f>VLOOKUP($A1723,'LNST năm'!$A$2:$I$2000,8,FALSE)</f>
        <v>#N/A</v>
      </c>
      <c r="Y1723" s="45" t="e">
        <f>VLOOKUP($A1723,'LNST năm'!$A$2:$I$2000,9,FALSE)</f>
        <v>#N/A</v>
      </c>
      <c r="Z1723" s="46" t="e">
        <f>VLOOKUP($A1723,LNG!$A$2:$H$1999,9,FALSE)</f>
        <v>#N/A</v>
      </c>
      <c r="AA1723" s="162" t="e">
        <f>VLOOKUP($A1723,'GIÁ CP'!$A$2:$D$2000,4,FALSE)/Z1723</f>
        <v>#N/A</v>
      </c>
    </row>
    <row r="1724" spans="1:27" hidden="1">
      <c r="A1724" s="18" t="s">
        <v>484</v>
      </c>
      <c r="B1724" s="18" t="s">
        <v>2196</v>
      </c>
      <c r="C1724" s="154" t="e">
        <f>VLOOKUP(A1724,'GIÁ CP'!$K$2:$M$2000,3,FALSE)</f>
        <v>#N/A</v>
      </c>
      <c r="D1724" s="43">
        <f>VLOOKUP($A1724,'Doanh thu'!$A$3:$Q$2000,9,FALSE)/1000000000</f>
        <v>0</v>
      </c>
      <c r="E1724" s="43">
        <f>VLOOKUP($A1724,'Doanh thu'!$A$3:$Q$2000,10,FALSE)/1000000000</f>
        <v>0</v>
      </c>
      <c r="F1724" s="43">
        <f>VLOOKUP($A1724,'Doanh thu'!$A$3:$Q$2000,11,FALSE)/1000000000</f>
        <v>0</v>
      </c>
      <c r="G1724" s="43">
        <f>VLOOKUP($A1724,'Doanh thu'!$A$3:$Q$2000,12,FALSE)/1000000000</f>
        <v>0</v>
      </c>
      <c r="H1724" s="43">
        <f>VLOOKUP($A1724,LNST!$A$3:$Q$1635,9,FALSE)/1000000000</f>
        <v>0</v>
      </c>
      <c r="I1724" s="43">
        <f>VLOOKUP($A1724,LNST!$A$3:$Q$1635,10,FALSE)/1000000000</f>
        <v>0</v>
      </c>
      <c r="J1724" s="43">
        <f>VLOOKUP($A1724,LNST!$A$3:$Q$1635,11,FALSE)/1000000000</f>
        <v>0</v>
      </c>
      <c r="K1724" s="43">
        <f>VLOOKUP($A1724,LNST!$A$3:$Q$1635,12,FALSE)/1000000000</f>
        <v>0</v>
      </c>
      <c r="L1724" s="45" t="e">
        <f>VLOOKUP($A1724,'Doanh thu'!$A$3:$Q$2000,14,FALSE)</f>
        <v>#DIV/0!</v>
      </c>
      <c r="M1724" s="45">
        <f>VLOOKUP($A1724,'Doanh thu'!$A$3:$Q$2000,15,FALSE)</f>
        <v>-1</v>
      </c>
      <c r="N1724" s="45">
        <f>VLOOKUP($A1724,'Doanh thu'!$A$3:$Q$2000,16,FALSE)</f>
        <v>-1</v>
      </c>
      <c r="O1724" s="45" t="e">
        <f>VLOOKUP($A1724,'Doanh thu'!$A$3:$Q$2000,17,FALSE)</f>
        <v>#DIV/0!</v>
      </c>
      <c r="P1724" s="45" t="e">
        <f>VLOOKUP($A1724,LNST!$A$3:$R$1635,14,FALSE)</f>
        <v>#DIV/0!</v>
      </c>
      <c r="Q1724" s="45">
        <f>VLOOKUP($A1724,LNST!$A$3:$R$1635,15,FALSE)</f>
        <v>1</v>
      </c>
      <c r="R1724" s="45">
        <f>VLOOKUP($A1724,LNST!$A$3:$R$1635,16,FALSE)</f>
        <v>1</v>
      </c>
      <c r="S1724" s="45" t="e">
        <f>VLOOKUP($A1724,LNST!$A$3:$R$1635,17,FALSE)</f>
        <v>#DIV/0!</v>
      </c>
      <c r="T1724" s="45" t="e">
        <f>VLOOKUP($A1724,LNG!$A$2:$H$1999,4,FALSE)/(D1724*10^9)</f>
        <v>#DIV/0!</v>
      </c>
      <c r="U1724" s="45" t="e">
        <f>VLOOKUP($A1724,LNG!$A$2:$H$1999,5,FALSE)/(E1724*10^9)</f>
        <v>#DIV/0!</v>
      </c>
      <c r="V1724" s="45" t="e">
        <f>VLOOKUP($A1724,LNG!$A$2:$H$1999,6,FALSE)/(F1724*10^9)</f>
        <v>#DIV/0!</v>
      </c>
      <c r="W1724" s="45" t="e">
        <f>VLOOKUP($A1724,LNG!$A$2:$H$1999,7,FALSE)/(G1724*10^9)</f>
        <v>#DIV/0!</v>
      </c>
      <c r="X1724" s="45">
        <f>VLOOKUP($A1724,'LNST năm'!$A$2:$I$2000,8,FALSE)</f>
        <v>1</v>
      </c>
      <c r="Y1724" s="45">
        <f>VLOOKUP($A1724,'LNST năm'!$A$2:$I$2000,9,FALSE)</f>
        <v>0.25992104989487319</v>
      </c>
      <c r="Z1724" s="46" t="e">
        <f>VLOOKUP($A1724,LNG!$A$2:$H$1999,9,FALSE)</f>
        <v>#REF!</v>
      </c>
      <c r="AA1724" s="162" t="e">
        <f>VLOOKUP($A1724,'GIÁ CP'!$A$2:$D$2000,4,FALSE)/Z1724</f>
        <v>#REF!</v>
      </c>
    </row>
    <row r="1725" spans="1:27" hidden="1">
      <c r="A1725" s="18" t="s">
        <v>934</v>
      </c>
      <c r="B1725" s="18" t="s">
        <v>2523</v>
      </c>
      <c r="C1725" s="154" t="str">
        <f>VLOOKUP(A1725,'GIÁ CP'!$K$2:$M$2000,3,FALSE)</f>
        <v xml:space="preserve">Thiết bị điện </v>
      </c>
      <c r="D1725" s="43">
        <f>VLOOKUP($A1725,'Doanh thu'!$A$3:$Q$2000,9,FALSE)/1000000000</f>
        <v>5.4946967329999996</v>
      </c>
      <c r="E1725" s="43">
        <f>VLOOKUP($A1725,'Doanh thu'!$A$3:$Q$2000,10,FALSE)/1000000000</f>
        <v>4.9689564150000001</v>
      </c>
      <c r="F1725" s="43">
        <f>VLOOKUP($A1725,'Doanh thu'!$A$3:$Q$2000,11,FALSE)/1000000000</f>
        <v>249.61067995600001</v>
      </c>
      <c r="G1725" s="43">
        <f>VLOOKUP($A1725,'Doanh thu'!$A$3:$Q$2000,12,FALSE)/1000000000</f>
        <v>39.678339526999999</v>
      </c>
      <c r="H1725" s="43">
        <f>VLOOKUP($A1725,LNST!$A$3:$Q$1635,9,FALSE)/1000000000</f>
        <v>10.269676306999999</v>
      </c>
      <c r="I1725" s="43">
        <f>VLOOKUP($A1725,LNST!$A$3:$Q$1635,10,FALSE)/1000000000</f>
        <v>10.760487208000001</v>
      </c>
      <c r="J1725" s="43">
        <f>VLOOKUP($A1725,LNST!$A$3:$Q$1635,11,FALSE)/1000000000</f>
        <v>154.34863553299999</v>
      </c>
      <c r="K1725" s="43">
        <f>VLOOKUP($A1725,LNST!$A$3:$Q$1635,12,FALSE)/1000000000</f>
        <v>29.294831501000001</v>
      </c>
      <c r="L1725" s="45">
        <f>VLOOKUP($A1725,'Doanh thu'!$A$3:$Q$2000,14,FALSE)</f>
        <v>-0.99547428252061509</v>
      </c>
      <c r="M1725" s="45">
        <f>VLOOKUP($A1725,'Doanh thu'!$A$3:$Q$2000,15,FALSE)</f>
        <v>-0.97701812775066399</v>
      </c>
      <c r="N1725" s="45">
        <f>VLOOKUP($A1725,'Doanh thu'!$A$3:$Q$2000,16,FALSE)</f>
        <v>-0.35036239551227161</v>
      </c>
      <c r="O1725" s="45">
        <f>VLOOKUP($A1725,'Doanh thu'!$A$3:$Q$2000,17,FALSE)</f>
        <v>2.2969459033543194</v>
      </c>
      <c r="P1725" s="45">
        <f>VLOOKUP($A1725,LNST!$A$3:$R$1635,14,FALSE)</f>
        <v>-0.97428115013306904</v>
      </c>
      <c r="Q1725" s="45">
        <f>VLOOKUP($A1725,LNST!$A$3:$R$1635,15,FALSE)</f>
        <v>-0.88566733782878393</v>
      </c>
      <c r="R1725" s="45">
        <f>VLOOKUP($A1725,LNST!$A$3:$R$1635,16,FALSE)</f>
        <v>-0.28461921257200995</v>
      </c>
      <c r="S1725" s="45">
        <f>VLOOKUP($A1725,LNST!$A$3:$R$1635,17,FALSE)</f>
        <v>1.7442358293209641</v>
      </c>
      <c r="T1725" s="45">
        <f>VLOOKUP($A1725,LNG!$A$2:$H$1999,4,FALSE)/(D1725*10^9)</f>
        <v>1.0118944986731444</v>
      </c>
      <c r="U1725" s="45">
        <f>VLOOKUP($A1725,LNG!$A$2:$H$1999,5,FALSE)/(E1725*10^9)</f>
        <v>0.90296177633105679</v>
      </c>
      <c r="V1725" s="45">
        <f>VLOOKUP($A1725,LNG!$A$2:$H$1999,6,FALSE)/(F1725*10^9)</f>
        <v>1.1055660232512683E-2</v>
      </c>
      <c r="W1725" s="45">
        <f>VLOOKUP($A1725,LNG!$A$2:$H$1999,7,FALSE)/(G1725*10^9)</f>
        <v>4.8808069954696114</v>
      </c>
      <c r="X1725" s="45">
        <f>VLOOKUP($A1725,'LNST năm'!$A$2:$I$2000,8,FALSE)</f>
        <v>-0.73722025378055123</v>
      </c>
      <c r="Y1725" s="45">
        <f>VLOOKUP($A1725,'LNST năm'!$A$2:$I$2000,9,FALSE)</f>
        <v>3.7872046868338494</v>
      </c>
      <c r="Z1725" s="46" t="e">
        <f>VLOOKUP($A1725,LNG!$A$2:$H$1999,9,FALSE)</f>
        <v>#REF!</v>
      </c>
      <c r="AA1725" s="162" t="e">
        <f>VLOOKUP($A1725,'GIÁ CP'!$A$2:$D$2000,4,FALSE)/Z1725</f>
        <v>#REF!</v>
      </c>
    </row>
    <row r="1726" spans="1:27" hidden="1">
      <c r="A1726" s="18" t="s">
        <v>150</v>
      </c>
      <c r="B1726" s="18" t="s">
        <v>1825</v>
      </c>
      <c r="C1726" s="154" t="str">
        <f>VLOOKUP(A1726,'GIÁ CP'!$K$2:$M$2000,3,FALSE)</f>
        <v xml:space="preserve">Xây dựng </v>
      </c>
      <c r="D1726" s="43">
        <f>VLOOKUP($A1726,'Doanh thu'!$A$3:$Q$2000,9,FALSE)/1000000000</f>
        <v>0</v>
      </c>
      <c r="E1726" s="43">
        <f>VLOOKUP($A1726,'Doanh thu'!$A$3:$Q$2000,10,FALSE)/1000000000</f>
        <v>0</v>
      </c>
      <c r="F1726" s="43">
        <f>VLOOKUP($A1726,'Doanh thu'!$A$3:$Q$2000,11,FALSE)/1000000000</f>
        <v>0</v>
      </c>
      <c r="G1726" s="43">
        <f>VLOOKUP($A1726,'Doanh thu'!$A$3:$Q$2000,12,FALSE)/1000000000</f>
        <v>0</v>
      </c>
      <c r="H1726" s="43">
        <f>VLOOKUP($A1726,LNST!$A$3:$Q$1635,9,FALSE)/1000000000</f>
        <v>0</v>
      </c>
      <c r="I1726" s="43">
        <f>VLOOKUP($A1726,LNST!$A$3:$Q$1635,10,FALSE)/1000000000</f>
        <v>0</v>
      </c>
      <c r="J1726" s="43">
        <f>VLOOKUP($A1726,LNST!$A$3:$Q$1635,11,FALSE)/1000000000</f>
        <v>0</v>
      </c>
      <c r="K1726" s="43">
        <f>VLOOKUP($A1726,LNST!$A$3:$Q$1635,12,FALSE)/1000000000</f>
        <v>0</v>
      </c>
      <c r="L1726" s="45" t="e">
        <f>VLOOKUP($A1726,'Doanh thu'!$A$3:$Q$2000,14,FALSE)</f>
        <v>#DIV/0!</v>
      </c>
      <c r="M1726" s="45" t="e">
        <f>VLOOKUP($A1726,'Doanh thu'!$A$3:$Q$2000,15,FALSE)</f>
        <v>#DIV/0!</v>
      </c>
      <c r="N1726" s="45" t="e">
        <f>VLOOKUP($A1726,'Doanh thu'!$A$3:$Q$2000,16,FALSE)</f>
        <v>#DIV/0!</v>
      </c>
      <c r="O1726" s="45" t="e">
        <f>VLOOKUP($A1726,'Doanh thu'!$A$3:$Q$2000,17,FALSE)</f>
        <v>#DIV/0!</v>
      </c>
      <c r="P1726" s="45" t="e">
        <f>VLOOKUP($A1726,LNST!$A$3:$R$1635,14,FALSE)</f>
        <v>#DIV/0!</v>
      </c>
      <c r="Q1726" s="45" t="e">
        <f>VLOOKUP($A1726,LNST!$A$3:$R$1635,15,FALSE)</f>
        <v>#DIV/0!</v>
      </c>
      <c r="R1726" s="45" t="e">
        <f>VLOOKUP($A1726,LNST!$A$3:$R$1635,16,FALSE)</f>
        <v>#DIV/0!</v>
      </c>
      <c r="S1726" s="45" t="e">
        <f>VLOOKUP($A1726,LNST!$A$3:$R$1635,17,FALSE)</f>
        <v>#DIV/0!</v>
      </c>
      <c r="T1726" s="45" t="e">
        <f>VLOOKUP($A1726,LNG!$A$2:$H$1999,4,FALSE)/(D1726*10^9)</f>
        <v>#DIV/0!</v>
      </c>
      <c r="U1726" s="45" t="e">
        <f>VLOOKUP($A1726,LNG!$A$2:$H$1999,5,FALSE)/(E1726*10^9)</f>
        <v>#DIV/0!</v>
      </c>
      <c r="V1726" s="45" t="e">
        <f>VLOOKUP($A1726,LNG!$A$2:$H$1999,6,FALSE)/(F1726*10^9)</f>
        <v>#DIV/0!</v>
      </c>
      <c r="W1726" s="45" t="e">
        <f>VLOOKUP($A1726,LNG!$A$2:$H$1999,7,FALSE)/(G1726*10^9)</f>
        <v>#DIV/0!</v>
      </c>
      <c r="X1726" s="45">
        <f>VLOOKUP($A1726,'LNST năm'!$A$2:$I$2000,8,FALSE)</f>
        <v>1</v>
      </c>
      <c r="Y1726" s="45">
        <f>VLOOKUP($A1726,'LNST năm'!$A$2:$I$2000,9,FALSE)</f>
        <v>-1</v>
      </c>
      <c r="Z1726" s="46" t="e">
        <f>VLOOKUP($A1726,LNG!$A$2:$H$1999,9,FALSE)</f>
        <v>#REF!</v>
      </c>
      <c r="AA1726" s="162" t="e">
        <f>VLOOKUP($A1726,'GIÁ CP'!$A$2:$D$2000,4,FALSE)/Z1726</f>
        <v>#REF!</v>
      </c>
    </row>
    <row r="1727" spans="1:27" hidden="1">
      <c r="A1727" s="18" t="s">
        <v>138</v>
      </c>
      <c r="B1727" s="18" t="s">
        <v>1811</v>
      </c>
      <c r="C1727" s="154" t="str">
        <f>VLOOKUP(A1727,'GIÁ CP'!$K$2:$M$2000,3,FALSE)</f>
        <v xml:space="preserve">Nuôi trồng nông &amp; hải sản </v>
      </c>
      <c r="D1727" s="43">
        <f>VLOOKUP($A1727,'Doanh thu'!$A$3:$Q$2000,9,FALSE)/1000000000</f>
        <v>117.470555</v>
      </c>
      <c r="E1727" s="43">
        <f>VLOOKUP($A1727,'Doanh thu'!$A$3:$Q$2000,10,FALSE)/1000000000</f>
        <v>214.42477199999999</v>
      </c>
      <c r="F1727" s="43">
        <f>VLOOKUP($A1727,'Doanh thu'!$A$3:$Q$2000,11,FALSE)/1000000000</f>
        <v>246.396288</v>
      </c>
      <c r="G1727" s="43">
        <f>VLOOKUP($A1727,'Doanh thu'!$A$3:$Q$2000,12,FALSE)/1000000000</f>
        <v>125.55515200000001</v>
      </c>
      <c r="H1727" s="43">
        <f>VLOOKUP($A1727,LNST!$A$3:$Q$1635,9,FALSE)/1000000000</f>
        <v>-174.433144</v>
      </c>
      <c r="I1727" s="43">
        <f>VLOOKUP($A1727,LNST!$A$3:$Q$1635,10,FALSE)/1000000000</f>
        <v>-118.944228</v>
      </c>
      <c r="J1727" s="43">
        <f>VLOOKUP($A1727,LNST!$A$3:$Q$1635,11,FALSE)/1000000000</f>
        <v>-609.21952099999999</v>
      </c>
      <c r="K1727" s="43">
        <f>VLOOKUP($A1727,LNST!$A$3:$Q$1635,12,FALSE)/1000000000</f>
        <v>-62.117216999999997</v>
      </c>
      <c r="L1727" s="45">
        <f>VLOOKUP($A1727,'Doanh thu'!$A$3:$Q$2000,14,FALSE)</f>
        <v>1.1896931312519758</v>
      </c>
      <c r="M1727" s="45">
        <f>VLOOKUP($A1727,'Doanh thu'!$A$3:$Q$2000,15,FALSE)</f>
        <v>0.52296365284724511</v>
      </c>
      <c r="N1727" s="45">
        <f>VLOOKUP($A1727,'Doanh thu'!$A$3:$Q$2000,16,FALSE)</f>
        <v>0.20809056712891177</v>
      </c>
      <c r="O1727" s="45">
        <f>VLOOKUP($A1727,'Doanh thu'!$A$3:$Q$2000,17,FALSE)</f>
        <v>0.26419636019223008</v>
      </c>
      <c r="P1727" s="45">
        <f>VLOOKUP($A1727,LNST!$A$3:$R$1635,14,FALSE)</f>
        <v>0.44875093330713461</v>
      </c>
      <c r="Q1727" s="45">
        <f>VLOOKUP($A1727,LNST!$A$3:$R$1635,15,FALSE)</f>
        <v>0.34784103166543623</v>
      </c>
      <c r="R1727" s="45">
        <f>VLOOKUP($A1727,LNST!$A$3:$R$1635,16,FALSE)</f>
        <v>0.17223840906396096</v>
      </c>
      <c r="S1727" s="45">
        <f>VLOOKUP($A1727,LNST!$A$3:$R$1635,17,FALSE)</f>
        <v>0.26458194405273139</v>
      </c>
      <c r="T1727" s="45">
        <f>VLOOKUP($A1727,LNG!$A$2:$H$1999,4,FALSE)/(D1727*10^9)</f>
        <v>0.29011226685700087</v>
      </c>
      <c r="U1727" s="45">
        <f>VLOOKUP($A1727,LNG!$A$2:$H$1999,5,FALSE)/(E1727*10^9)</f>
        <v>3.6604669911926034E-2</v>
      </c>
      <c r="V1727" s="45">
        <f>VLOOKUP($A1727,LNG!$A$2:$H$1999,6,FALSE)/(F1727*10^9)</f>
        <v>2.5958787983039744E-2</v>
      </c>
      <c r="W1727" s="45">
        <f>VLOOKUP($A1727,LNG!$A$2:$H$1999,7,FALSE)/(G1727*10^9)</f>
        <v>0.82106975586314446</v>
      </c>
      <c r="X1727" s="45">
        <f>VLOOKUP($A1727,'LNST năm'!$A$2:$I$2000,8,FALSE)</f>
        <v>0.236223944031245</v>
      </c>
      <c r="Y1727" s="45">
        <f>VLOOKUP($A1727,'LNST năm'!$A$2:$I$2000,9,FALSE)</f>
        <v>0.19959379180731451</v>
      </c>
      <c r="Z1727" s="46" t="e">
        <f>VLOOKUP($A1727,LNG!$A$2:$H$1999,9,FALSE)</f>
        <v>#REF!</v>
      </c>
      <c r="AA1727" s="162" t="e">
        <f>VLOOKUP($A1727,'GIÁ CP'!$A$2:$D$2000,4,FALSE)/Z1727</f>
        <v>#REF!</v>
      </c>
    </row>
    <row r="1728" spans="1:27" hidden="1">
      <c r="A1728" s="18" t="s">
        <v>831</v>
      </c>
      <c r="B1728" s="18" t="s">
        <v>2898</v>
      </c>
      <c r="C1728" s="154" t="str">
        <f>VLOOKUP(A1728,'GIÁ CP'!$K$2:$M$2000,3,FALSE)</f>
        <v xml:space="preserve">Máy công nghiệp </v>
      </c>
      <c r="D1728" s="43">
        <f>VLOOKUP($A1728,'Doanh thu'!$A$3:$Q$2000,9,FALSE)/1000000000</f>
        <v>432.33833321200001</v>
      </c>
      <c r="E1728" s="43">
        <f>VLOOKUP($A1728,'Doanh thu'!$A$3:$Q$2000,10,FALSE)/1000000000</f>
        <v>441.01171270499998</v>
      </c>
      <c r="F1728" s="43">
        <f>VLOOKUP($A1728,'Doanh thu'!$A$3:$Q$2000,11,FALSE)/1000000000</f>
        <v>736.36977993200003</v>
      </c>
      <c r="G1728" s="43">
        <f>VLOOKUP($A1728,'Doanh thu'!$A$3:$Q$2000,12,FALSE)/1000000000</f>
        <v>393.68038743900001</v>
      </c>
      <c r="H1728" s="43">
        <f>VLOOKUP($A1728,LNST!$A$3:$Q$1635,9,FALSE)/1000000000</f>
        <v>0.78411738499999994</v>
      </c>
      <c r="I1728" s="43">
        <f>VLOOKUP($A1728,LNST!$A$3:$Q$1635,10,FALSE)/1000000000</f>
        <v>7.8124974999999999E-2</v>
      </c>
      <c r="J1728" s="43">
        <f>VLOOKUP($A1728,LNST!$A$3:$Q$1635,11,FALSE)/1000000000</f>
        <v>2.7192813899999999</v>
      </c>
      <c r="K1728" s="43">
        <f>VLOOKUP($A1728,LNST!$A$3:$Q$1635,12,FALSE)/1000000000</f>
        <v>0.79354039300000001</v>
      </c>
      <c r="L1728" s="45">
        <f>VLOOKUP($A1728,'Doanh thu'!$A$3:$Q$2000,14,FALSE)</f>
        <v>-0.10873855172173759</v>
      </c>
      <c r="M1728" s="45">
        <f>VLOOKUP($A1728,'Doanh thu'!$A$3:$Q$2000,15,FALSE)</f>
        <v>0.14127282207257563</v>
      </c>
      <c r="N1728" s="45">
        <f>VLOOKUP($A1728,'Doanh thu'!$A$3:$Q$2000,16,FALSE)</f>
        <v>-0.17478440335753095</v>
      </c>
      <c r="O1728" s="45">
        <f>VLOOKUP($A1728,'Doanh thu'!$A$3:$Q$2000,17,FALSE)</f>
        <v>-0.10241841806929269</v>
      </c>
      <c r="P1728" s="45">
        <f>VLOOKUP($A1728,LNST!$A$3:$R$1635,14,FALSE)</f>
        <v>-8.7052454912050353E-2</v>
      </c>
      <c r="Q1728" s="45">
        <f>VLOOKUP($A1728,LNST!$A$3:$R$1635,15,FALSE)</f>
        <v>-0.20419824294453651</v>
      </c>
      <c r="R1728" s="45">
        <f>VLOOKUP($A1728,LNST!$A$3:$R$1635,16,FALSE)</f>
        <v>0.16866762760600601</v>
      </c>
      <c r="S1728" s="45">
        <f>VLOOKUP($A1728,LNST!$A$3:$R$1635,17,FALSE)</f>
        <v>0.14731800192857303</v>
      </c>
      <c r="T1728" s="45">
        <f>VLOOKUP($A1728,LNG!$A$2:$H$1999,4,FALSE)/(D1728*10^9)</f>
        <v>3.0818080814190879E-2</v>
      </c>
      <c r="U1728" s="45">
        <f>VLOOKUP($A1728,LNG!$A$2:$H$1999,5,FALSE)/(E1728*10^9)</f>
        <v>3.3513794090286597E-2</v>
      </c>
      <c r="V1728" s="45">
        <f>VLOOKUP($A1728,LNG!$A$2:$H$1999,6,FALSE)/(F1728*10^9)</f>
        <v>1.443280196259742E-2</v>
      </c>
      <c r="W1728" s="45">
        <f>VLOOKUP($A1728,LNG!$A$2:$H$1999,7,FALSE)/(G1728*10^9)</f>
        <v>6.8321141228219279E-2</v>
      </c>
      <c r="X1728" s="45">
        <f>VLOOKUP($A1728,'LNST năm'!$A$2:$I$2000,8,FALSE)</f>
        <v>0.19495182992995599</v>
      </c>
      <c r="Y1728" s="45">
        <f>VLOOKUP($A1728,'LNST năm'!$A$2:$I$2000,9,FALSE)</f>
        <v>-0.14307609605966154</v>
      </c>
      <c r="Z1728" s="46" t="e">
        <f>VLOOKUP($A1728,LNG!$A$2:$H$1999,9,FALSE)</f>
        <v>#REF!</v>
      </c>
      <c r="AA1728" s="162" t="e">
        <f>VLOOKUP($A1728,'GIÁ CP'!$A$2:$D$2000,4,FALSE)/Z1728</f>
        <v>#REF!</v>
      </c>
    </row>
    <row r="1729" spans="1:27" hidden="1">
      <c r="A1729" s="18" t="s">
        <v>562</v>
      </c>
      <c r="B1729" s="18" t="s">
        <v>2285</v>
      </c>
      <c r="C1729" s="154" t="str">
        <f>VLOOKUP(A1729,'GIÁ CP'!$K$2:$M$2000,3,FALSE)</f>
        <v xml:space="preserve">Thiết bị và Dịch vụ Dầu khí </v>
      </c>
      <c r="D1729" s="43">
        <f>VLOOKUP($A1729,'Doanh thu'!$A$3:$Q$2000,9,FALSE)/1000000000</f>
        <v>1072.8550920390001</v>
      </c>
      <c r="E1729" s="43">
        <f>VLOOKUP($A1729,'Doanh thu'!$A$3:$Q$2000,10,FALSE)/1000000000</f>
        <v>1511.299818168</v>
      </c>
      <c r="F1729" s="43">
        <f>VLOOKUP($A1729,'Doanh thu'!$A$3:$Q$2000,11,FALSE)/1000000000</f>
        <v>1550.2792801390001</v>
      </c>
      <c r="G1729" s="43">
        <f>VLOOKUP($A1729,'Doanh thu'!$A$3:$Q$2000,12,FALSE)/1000000000</f>
        <v>1211.713453177</v>
      </c>
      <c r="H1729" s="43">
        <f>VLOOKUP($A1729,LNST!$A$3:$Q$1635,9,FALSE)/1000000000</f>
        <v>5.0892369689999999</v>
      </c>
      <c r="I1729" s="43">
        <f>VLOOKUP($A1729,LNST!$A$3:$Q$1635,10,FALSE)/1000000000</f>
        <v>9.0588719209999997</v>
      </c>
      <c r="J1729" s="43">
        <f>VLOOKUP($A1729,LNST!$A$3:$Q$1635,11,FALSE)/1000000000</f>
        <v>15.648781586</v>
      </c>
      <c r="K1729" s="43">
        <f>VLOOKUP($A1729,LNST!$A$3:$Q$1635,12,FALSE)/1000000000</f>
        <v>2.3619366319999999</v>
      </c>
      <c r="L1729" s="45">
        <f>VLOOKUP($A1729,'Doanh thu'!$A$3:$Q$2000,14,FALSE)</f>
        <v>0.34686070911812694</v>
      </c>
      <c r="M1729" s="45">
        <f>VLOOKUP($A1729,'Doanh thu'!$A$3:$Q$2000,15,FALSE)</f>
        <v>1.0156041128131965</v>
      </c>
      <c r="N1729" s="45">
        <f>VLOOKUP($A1729,'Doanh thu'!$A$3:$Q$2000,16,FALSE)</f>
        <v>0.53027896349615489</v>
      </c>
      <c r="O1729" s="45">
        <f>VLOOKUP($A1729,'Doanh thu'!$A$3:$Q$2000,17,FALSE)</f>
        <v>0.22065186974190651</v>
      </c>
      <c r="P1729" s="45">
        <f>VLOOKUP($A1729,LNST!$A$3:$R$1635,14,FALSE)</f>
        <v>2.1444344683442944</v>
      </c>
      <c r="Q1729" s="45">
        <f>VLOOKUP($A1729,LNST!$A$3:$R$1635,15,FALSE)</f>
        <v>7.0300194447745321</v>
      </c>
      <c r="R1729" s="45">
        <f>VLOOKUP($A1729,LNST!$A$3:$R$1635,16,FALSE)</f>
        <v>3.9957262531268407</v>
      </c>
      <c r="S1729" s="45">
        <f>VLOOKUP($A1729,LNST!$A$3:$R$1635,17,FALSE)</f>
        <v>-0.11443346927832902</v>
      </c>
      <c r="T1729" s="45">
        <f>VLOOKUP($A1729,LNG!$A$2:$H$1999,4,FALSE)/(D1729*10^9)</f>
        <v>5.412980194802388E-2</v>
      </c>
      <c r="U1729" s="45">
        <f>VLOOKUP($A1729,LNG!$A$2:$H$1999,5,FALSE)/(E1729*10^9)</f>
        <v>5.2663582886206976E-2</v>
      </c>
      <c r="V1729" s="45">
        <f>VLOOKUP($A1729,LNG!$A$2:$H$1999,6,FALSE)/(F1729*10^9)</f>
        <v>5.5486953798600282E-2</v>
      </c>
      <c r="W1729" s="45">
        <f>VLOOKUP($A1729,LNG!$A$2:$H$1999,7,FALSE)/(G1729*10^9)</f>
        <v>9.9442178761878233E-2</v>
      </c>
      <c r="X1729" s="45">
        <f>VLOOKUP($A1729,'LNST năm'!$A$2:$I$2000,8,FALSE)</f>
        <v>-1</v>
      </c>
      <c r="Y1729" s="45">
        <f>VLOOKUP($A1729,'LNST năm'!$A$2:$I$2000,9,FALSE)</f>
        <v>-1</v>
      </c>
      <c r="Z1729" s="46" t="e">
        <f>VLOOKUP($A1729,LNG!$A$2:$H$1999,9,FALSE)</f>
        <v>#REF!</v>
      </c>
      <c r="AA1729" s="162" t="e">
        <f>VLOOKUP($A1729,'GIÁ CP'!$A$2:$D$2000,4,FALSE)/Z1729</f>
        <v>#REF!</v>
      </c>
    </row>
    <row r="1730" spans="1:27" hidden="1">
      <c r="A1730" s="18" t="s">
        <v>1371</v>
      </c>
      <c r="B1730" s="18" t="s">
        <v>3104</v>
      </c>
      <c r="C1730" s="154" t="str">
        <f>VLOOKUP(A1730,'GIÁ CP'!$K$2:$M$2000,3,FALSE)</f>
        <v xml:space="preserve">Vật liệu xây dựng &amp; Nội thất </v>
      </c>
      <c r="D1730" s="43">
        <f>VLOOKUP($A1730,'Doanh thu'!$A$3:$Q$2000,9,FALSE)/1000000000</f>
        <v>39.524660975000003</v>
      </c>
      <c r="E1730" s="43">
        <f>VLOOKUP($A1730,'Doanh thu'!$A$3:$Q$2000,10,FALSE)/1000000000</f>
        <v>34.761390257000002</v>
      </c>
      <c r="F1730" s="43">
        <f>VLOOKUP($A1730,'Doanh thu'!$A$3:$Q$2000,11,FALSE)/1000000000</f>
        <v>39.016569437000001</v>
      </c>
      <c r="G1730" s="43">
        <f>VLOOKUP($A1730,'Doanh thu'!$A$3:$Q$2000,12,FALSE)/1000000000</f>
        <v>32.413973986999999</v>
      </c>
      <c r="H1730" s="43">
        <f>VLOOKUP($A1730,LNST!$A$3:$Q$1635,9,FALSE)/1000000000</f>
        <v>-15.743659903999999</v>
      </c>
      <c r="I1730" s="43">
        <f>VLOOKUP($A1730,LNST!$A$3:$Q$1635,10,FALSE)/1000000000</f>
        <v>-7.0833746550000001</v>
      </c>
      <c r="J1730" s="43">
        <f>VLOOKUP($A1730,LNST!$A$3:$Q$1635,11,FALSE)/1000000000</f>
        <v>-11.010411358000001</v>
      </c>
      <c r="K1730" s="43">
        <f>VLOOKUP($A1730,LNST!$A$3:$Q$1635,12,FALSE)/1000000000</f>
        <v>-9.0141069609999995</v>
      </c>
      <c r="L1730" s="45">
        <f>VLOOKUP($A1730,'Doanh thu'!$A$3:$Q$2000,14,FALSE)</f>
        <v>-7.1432990815706841E-4</v>
      </c>
      <c r="M1730" s="45">
        <f>VLOOKUP($A1730,'Doanh thu'!$A$3:$Q$2000,15,FALSE)</f>
        <v>-4.2587198440848253E-2</v>
      </c>
      <c r="N1730" s="45">
        <f>VLOOKUP($A1730,'Doanh thu'!$A$3:$Q$2000,16,FALSE)</f>
        <v>-0.22013194255535137</v>
      </c>
      <c r="O1730" s="45">
        <f>VLOOKUP($A1730,'Doanh thu'!$A$3:$Q$2000,17,FALSE)</f>
        <v>-0.18168159679470156</v>
      </c>
      <c r="P1730" s="45">
        <f>VLOOKUP($A1730,LNST!$A$3:$R$1635,14,FALSE)</f>
        <v>-0.80826420015608591</v>
      </c>
      <c r="Q1730" s="45">
        <f>VLOOKUP($A1730,LNST!$A$3:$R$1635,15,FALSE)</f>
        <v>2.4670710402832519E-2</v>
      </c>
      <c r="R1730" s="45">
        <f>VLOOKUP($A1730,LNST!$A$3:$R$1635,16,FALSE)</f>
        <v>0.13109455405309042</v>
      </c>
      <c r="S1730" s="45">
        <f>VLOOKUP($A1730,LNST!$A$3:$R$1635,17,FALSE)</f>
        <v>-6.0341439909207879E-2</v>
      </c>
      <c r="T1730" s="45">
        <f>VLOOKUP($A1730,LNG!$A$2:$H$1999,4,FALSE)/(D1730*10^9)</f>
        <v>-4.7842999518606245E-2</v>
      </c>
      <c r="U1730" s="45">
        <f>VLOOKUP($A1730,LNG!$A$2:$H$1999,5,FALSE)/(E1730*10^9)</f>
        <v>-4.2648061686815404E-2</v>
      </c>
      <c r="V1730" s="45">
        <f>VLOOKUP($A1730,LNG!$A$2:$H$1999,6,FALSE)/(F1730*10^9)</f>
        <v>-8.0043500622030347E-3</v>
      </c>
      <c r="W1730" s="45">
        <f>VLOOKUP($A1730,LNG!$A$2:$H$1999,7,FALSE)/(G1730*10^9)</f>
        <v>-4.0672905350289591E-2</v>
      </c>
      <c r="X1730" s="45">
        <f>VLOOKUP($A1730,'LNST năm'!$A$2:$I$2000,8,FALSE)</f>
        <v>-16.678128192550776</v>
      </c>
      <c r="Y1730" s="45">
        <f>VLOOKUP($A1730,'LNST năm'!$A$2:$I$2000,9,FALSE)</f>
        <v>6.4043831120472516E-2</v>
      </c>
      <c r="Z1730" s="46" t="e">
        <f>VLOOKUP($A1730,LNG!$A$2:$H$1999,9,FALSE)</f>
        <v>#REF!</v>
      </c>
      <c r="AA1730" s="162" t="e">
        <f>VLOOKUP($A1730,'GIÁ CP'!$A$2:$D$2000,4,FALSE)/Z1730</f>
        <v>#REF!</v>
      </c>
    </row>
    <row r="1731" spans="1:27" hidden="1">
      <c r="A1731" s="18" t="s">
        <v>494</v>
      </c>
      <c r="B1731" s="18" t="s">
        <v>2206</v>
      </c>
      <c r="C1731" s="154" t="str">
        <f>VLOOKUP(A1731,'GIÁ CP'!$K$2:$M$2000,3,FALSE)</f>
        <v xml:space="preserve">Máy công nghiệp </v>
      </c>
      <c r="D1731" s="43">
        <f>VLOOKUP($A1731,'Doanh thu'!$A$3:$Q$2000,9,FALSE)/1000000000</f>
        <v>0</v>
      </c>
      <c r="E1731" s="43">
        <f>VLOOKUP($A1731,'Doanh thu'!$A$3:$Q$2000,10,FALSE)/1000000000</f>
        <v>0</v>
      </c>
      <c r="F1731" s="43">
        <f>VLOOKUP($A1731,'Doanh thu'!$A$3:$Q$2000,11,FALSE)/1000000000</f>
        <v>0</v>
      </c>
      <c r="G1731" s="43">
        <f>VLOOKUP($A1731,'Doanh thu'!$A$3:$Q$2000,12,FALSE)/1000000000</f>
        <v>0</v>
      </c>
      <c r="H1731" s="43">
        <f>VLOOKUP($A1731,LNST!$A$3:$Q$1635,9,FALSE)/1000000000</f>
        <v>0</v>
      </c>
      <c r="I1731" s="43">
        <f>VLOOKUP($A1731,LNST!$A$3:$Q$1635,10,FALSE)/1000000000</f>
        <v>0</v>
      </c>
      <c r="J1731" s="43">
        <f>VLOOKUP($A1731,LNST!$A$3:$Q$1635,11,FALSE)/1000000000</f>
        <v>0</v>
      </c>
      <c r="K1731" s="43">
        <f>VLOOKUP($A1731,LNST!$A$3:$Q$1635,12,FALSE)/1000000000</f>
        <v>0</v>
      </c>
      <c r="L1731" s="45" t="e">
        <f>VLOOKUP($A1731,'Doanh thu'!$A$3:$Q$2000,14,FALSE)</f>
        <v>#DIV/0!</v>
      </c>
      <c r="M1731" s="45" t="e">
        <f>VLOOKUP($A1731,'Doanh thu'!$A$3:$Q$2000,15,FALSE)</f>
        <v>#DIV/0!</v>
      </c>
      <c r="N1731" s="45" t="e">
        <f>VLOOKUP($A1731,'Doanh thu'!$A$3:$Q$2000,16,FALSE)</f>
        <v>#DIV/0!</v>
      </c>
      <c r="O1731" s="45" t="e">
        <f>VLOOKUP($A1731,'Doanh thu'!$A$3:$Q$2000,17,FALSE)</f>
        <v>#DIV/0!</v>
      </c>
      <c r="P1731" s="45" t="e">
        <f>VLOOKUP($A1731,LNST!$A$3:$R$1635,14,FALSE)</f>
        <v>#DIV/0!</v>
      </c>
      <c r="Q1731" s="45" t="e">
        <f>VLOOKUP($A1731,LNST!$A$3:$R$1635,15,FALSE)</f>
        <v>#DIV/0!</v>
      </c>
      <c r="R1731" s="45" t="e">
        <f>VLOOKUP($A1731,LNST!$A$3:$R$1635,16,FALSE)</f>
        <v>#DIV/0!</v>
      </c>
      <c r="S1731" s="45" t="e">
        <f>VLOOKUP($A1731,LNST!$A$3:$R$1635,17,FALSE)</f>
        <v>#DIV/0!</v>
      </c>
      <c r="T1731" s="45" t="e">
        <f>VLOOKUP($A1731,LNG!$A$2:$H$1999,4,FALSE)/(D1731*10^9)</f>
        <v>#DIV/0!</v>
      </c>
      <c r="U1731" s="45" t="e">
        <f>VLOOKUP($A1731,LNG!$A$2:$H$1999,5,FALSE)/(E1731*10^9)</f>
        <v>#DIV/0!</v>
      </c>
      <c r="V1731" s="45" t="e">
        <f>VLOOKUP($A1731,LNG!$A$2:$H$1999,6,FALSE)/(F1731*10^9)</f>
        <v>#DIV/0!</v>
      </c>
      <c r="W1731" s="45" t="e">
        <f>VLOOKUP($A1731,LNG!$A$2:$H$1999,7,FALSE)/(G1731*10^9)</f>
        <v>#DIV/0!</v>
      </c>
      <c r="X1731" s="45">
        <f>VLOOKUP($A1731,'LNST năm'!$A$2:$I$2000,8,FALSE)</f>
        <v>1</v>
      </c>
      <c r="Y1731" s="45">
        <f>VLOOKUP($A1731,'LNST năm'!$A$2:$I$2000,9,FALSE)</f>
        <v>0.25992104989487319</v>
      </c>
      <c r="Z1731" s="46" t="e">
        <f>VLOOKUP($A1731,LNG!$A$2:$H$1999,9,FALSE)</f>
        <v>#REF!</v>
      </c>
      <c r="AA1731" s="162" t="e">
        <f>VLOOKUP($A1731,'GIÁ CP'!$A$2:$D$2000,4,FALSE)/Z1731</f>
        <v>#REF!</v>
      </c>
    </row>
    <row r="1732" spans="1:27" hidden="1">
      <c r="A1732" s="18" t="s">
        <v>608</v>
      </c>
      <c r="B1732" s="18" t="s">
        <v>2322</v>
      </c>
      <c r="C1732" s="154" t="str">
        <f>VLOOKUP(A1732,'GIÁ CP'!$K$2:$M$2000,3,FALSE)</f>
        <v xml:space="preserve">Xây dựng </v>
      </c>
      <c r="D1732" s="43" t="e">
        <f>VLOOKUP($A1732,'Doanh thu'!$A$3:$Q$2000,9,FALSE)/1000000000</f>
        <v>#N/A</v>
      </c>
      <c r="E1732" s="43" t="e">
        <f>VLOOKUP($A1732,'Doanh thu'!$A$3:$Q$2000,10,FALSE)/1000000000</f>
        <v>#N/A</v>
      </c>
      <c r="F1732" s="43" t="e">
        <f>VLOOKUP($A1732,'Doanh thu'!$A$3:$Q$2000,11,FALSE)/1000000000</f>
        <v>#N/A</v>
      </c>
      <c r="G1732" s="43" t="e">
        <f>VLOOKUP($A1732,'Doanh thu'!$A$3:$Q$2000,12,FALSE)/1000000000</f>
        <v>#N/A</v>
      </c>
      <c r="H1732" s="43" t="e">
        <f>VLOOKUP($A1732,LNST!$A$3:$Q$1635,9,FALSE)/1000000000</f>
        <v>#N/A</v>
      </c>
      <c r="I1732" s="43" t="e">
        <f>VLOOKUP($A1732,LNST!$A$3:$Q$1635,10,FALSE)/1000000000</f>
        <v>#N/A</v>
      </c>
      <c r="J1732" s="43" t="e">
        <f>VLOOKUP($A1732,LNST!$A$3:$Q$1635,11,FALSE)/1000000000</f>
        <v>#N/A</v>
      </c>
      <c r="K1732" s="43" t="e">
        <f>VLOOKUP($A1732,LNST!$A$3:$Q$1635,12,FALSE)/1000000000</f>
        <v>#N/A</v>
      </c>
      <c r="L1732" s="45" t="e">
        <f>VLOOKUP($A1732,'Doanh thu'!$A$3:$Q$2000,14,FALSE)</f>
        <v>#N/A</v>
      </c>
      <c r="M1732" s="45" t="e">
        <f>VLOOKUP($A1732,'Doanh thu'!$A$3:$Q$2000,15,FALSE)</f>
        <v>#N/A</v>
      </c>
      <c r="N1732" s="45" t="e">
        <f>VLOOKUP($A1732,'Doanh thu'!$A$3:$Q$2000,16,FALSE)</f>
        <v>#N/A</v>
      </c>
      <c r="O1732" s="45" t="e">
        <f>VLOOKUP($A1732,'Doanh thu'!$A$3:$Q$2000,17,FALSE)</f>
        <v>#N/A</v>
      </c>
      <c r="P1732" s="45" t="e">
        <f>VLOOKUP($A1732,LNST!$A$3:$R$1635,14,FALSE)</f>
        <v>#N/A</v>
      </c>
      <c r="Q1732" s="45" t="e">
        <f>VLOOKUP($A1732,LNST!$A$3:$R$1635,15,FALSE)</f>
        <v>#N/A</v>
      </c>
      <c r="R1732" s="45" t="e">
        <f>VLOOKUP($A1732,LNST!$A$3:$R$1635,16,FALSE)</f>
        <v>#N/A</v>
      </c>
      <c r="S1732" s="45" t="e">
        <f>VLOOKUP($A1732,LNST!$A$3:$R$1635,17,FALSE)</f>
        <v>#N/A</v>
      </c>
      <c r="T1732" s="45" t="e">
        <f>VLOOKUP($A1732,LNG!$A$2:$H$1999,4,FALSE)/(D1732*10^9)</f>
        <v>#N/A</v>
      </c>
      <c r="U1732" s="45" t="e">
        <f>VLOOKUP($A1732,LNG!$A$2:$H$1999,5,FALSE)/(E1732*10^9)</f>
        <v>#N/A</v>
      </c>
      <c r="V1732" s="45" t="e">
        <f>VLOOKUP($A1732,LNG!$A$2:$H$1999,6,FALSE)/(F1732*10^9)</f>
        <v>#N/A</v>
      </c>
      <c r="W1732" s="45" t="e">
        <f>VLOOKUP($A1732,LNG!$A$2:$H$1999,7,FALSE)/(G1732*10^9)</f>
        <v>#N/A</v>
      </c>
      <c r="X1732" s="45" t="e">
        <f>VLOOKUP($A1732,'LNST năm'!$A$2:$I$2000,8,FALSE)</f>
        <v>#DIV/0!</v>
      </c>
      <c r="Y1732" s="45">
        <f>VLOOKUP($A1732,'LNST năm'!$A$2:$I$2000,9,FALSE)</f>
        <v>0.25992104989487319</v>
      </c>
      <c r="Z1732" s="46" t="e">
        <f>VLOOKUP($A1732,LNG!$A$2:$H$1999,9,FALSE)</f>
        <v>#N/A</v>
      </c>
      <c r="AA1732" s="162" t="e">
        <f>VLOOKUP($A1732,'GIÁ CP'!$A$2:$D$2000,4,FALSE)/Z1732</f>
        <v>#N/A</v>
      </c>
    </row>
    <row r="1733" spans="1:27" hidden="1">
      <c r="A1733" s="18" t="s">
        <v>1588</v>
      </c>
      <c r="B1733" s="18" t="s">
        <v>3455</v>
      </c>
      <c r="C1733" s="154" t="str">
        <f>VLOOKUP(A1733,'GIÁ CP'!$K$2:$M$2000,3,FALSE)</f>
        <v xml:space="preserve">Vật liệu xây dựng &amp; Nội thất </v>
      </c>
      <c r="AA1733" s="162" t="e">
        <f>VLOOKUP($A1733,'GIÁ CP'!$A$2:$D$2000,4,FALSE)/Z1733</f>
        <v>#DIV/0!</v>
      </c>
    </row>
    <row r="1734" spans="1:27" hidden="1">
      <c r="A1734" s="18" t="s">
        <v>1078</v>
      </c>
      <c r="B1734" s="18" t="s">
        <v>2611</v>
      </c>
      <c r="C1734" s="154" t="str">
        <f>VLOOKUP(A1734,'GIÁ CP'!$K$2:$M$2000,3,FALSE)</f>
        <v xml:space="preserve">Vật liệu xây dựng &amp; Nội thất </v>
      </c>
      <c r="AA1734" s="162" t="e">
        <f>VLOOKUP($A1734,'GIÁ CP'!$A$2:$D$2000,4,FALSE)/Z1734</f>
        <v>#DIV/0!</v>
      </c>
    </row>
    <row r="1735" spans="1:27" hidden="1">
      <c r="A1735" s="18" t="s">
        <v>856</v>
      </c>
      <c r="B1735" s="18" t="s">
        <v>3456</v>
      </c>
      <c r="C1735" s="154" t="str">
        <f>VLOOKUP(A1735,'GIÁ CP'!$K$2:$M$2000,3,FALSE)</f>
        <v xml:space="preserve">Hàng cá nhân </v>
      </c>
      <c r="AA1735" s="162" t="e">
        <f>VLOOKUP($A1735,'GIÁ CP'!$A$2:$D$2000,4,FALSE)/Z1735</f>
        <v>#DIV/0!</v>
      </c>
    </row>
    <row r="1736" spans="1:27" hidden="1">
      <c r="A1736" s="18" t="s">
        <v>1585</v>
      </c>
      <c r="B1736" s="18" t="s">
        <v>3452</v>
      </c>
      <c r="C1736" s="154" t="str">
        <f>VLOOKUP(A1736,'GIÁ CP'!$K$2:$M$2000,3,FALSE)</f>
        <v xml:space="preserve">Thiết bị gia dụng </v>
      </c>
      <c r="AA1736" s="162" t="e">
        <f>VLOOKUP($A1736,'GIÁ CP'!$A$2:$D$2000,4,FALSE)/Z1736</f>
        <v>#DIV/0!</v>
      </c>
    </row>
    <row r="1737" spans="1:27" hidden="1">
      <c r="A1737" s="18" t="s">
        <v>3502</v>
      </c>
      <c r="B1737" s="18" t="s">
        <v>3503</v>
      </c>
      <c r="C1737" s="154" t="str">
        <f>VLOOKUP(A1737,'GIÁ CP'!$K$2:$M$2000,3,FALSE)</f>
        <v xml:space="preserve">Sản xuất &amp; Phân phối Điện </v>
      </c>
      <c r="AA1737" s="162" t="e">
        <f>VLOOKUP($A1737,'GIÁ CP'!$A$2:$D$2000,4,FALSE)/Z1737</f>
        <v>#DIV/0!</v>
      </c>
    </row>
    <row r="1738" spans="1:27" hidden="1">
      <c r="A1738" s="18" t="s">
        <v>1589</v>
      </c>
      <c r="B1738" s="18" t="s">
        <v>3459</v>
      </c>
      <c r="C1738" s="154" t="str">
        <f>VLOOKUP(A1738,'GIÁ CP'!$K$2:$M$2000,3,FALSE)</f>
        <v xml:space="preserve">Vật liệu xây dựng &amp; Nội thất </v>
      </c>
      <c r="AA1738" s="162" t="e">
        <f>VLOOKUP($A1738,'GIÁ CP'!$A$2:$D$2000,4,FALSE)/Z1738</f>
        <v>#DIV/0!</v>
      </c>
    </row>
    <row r="1739" spans="1:27" hidden="1">
      <c r="A1739" s="18" t="s">
        <v>731</v>
      </c>
      <c r="B1739" s="18" t="s">
        <v>2055</v>
      </c>
      <c r="C1739" s="154" t="str">
        <f>VLOOKUP(A1739,'GIÁ CP'!$K$2:$M$2000,3,FALSE)</f>
        <v xml:space="preserve">Khai khoáng </v>
      </c>
      <c r="AA1739" s="162" t="e">
        <f>VLOOKUP($A1739,'GIÁ CP'!$A$2:$D$2000,4,FALSE)/Z1739</f>
        <v>#DIV/0!</v>
      </c>
    </row>
    <row r="1740" spans="1:27" hidden="1">
      <c r="A1740" s="18" t="s">
        <v>354</v>
      </c>
      <c r="B1740" s="18" t="s">
        <v>2056</v>
      </c>
      <c r="C1740" s="154" t="str">
        <f>VLOOKUP(A1740,'GIÁ CP'!$K$2:$M$2000,3,FALSE)</f>
        <v xml:space="preserve">Giải trí &amp; Truyền thông </v>
      </c>
      <c r="AA1740" s="162" t="e">
        <f>VLOOKUP($A1740,'GIÁ CP'!$A$2:$D$2000,4,FALSE)/Z1740</f>
        <v>#DIV/0!</v>
      </c>
    </row>
    <row r="1741" spans="1:27" hidden="1">
      <c r="A1741" s="18" t="s">
        <v>1591</v>
      </c>
      <c r="B1741" s="18" t="s">
        <v>3461</v>
      </c>
      <c r="C1741" s="154" t="str">
        <f>VLOOKUP(A1741,'GIÁ CP'!$K$2:$M$2000,3,FALSE)</f>
        <v xml:space="preserve">Dụng cụ y tế </v>
      </c>
      <c r="AA1741" s="162" t="e">
        <f>VLOOKUP($A1741,'GIÁ CP'!$A$2:$D$2000,4,FALSE)/Z1741</f>
        <v>#DIV/0!</v>
      </c>
    </row>
    <row r="1742" spans="1:27" hidden="1">
      <c r="A1742" s="18" t="s">
        <v>1355</v>
      </c>
      <c r="B1742" s="18" t="s">
        <v>3081</v>
      </c>
      <c r="C1742" s="154" t="e">
        <f>VLOOKUP(A1742,'GIÁ CP'!$K$2:$M$2000,3,FALSE)</f>
        <v>#N/A</v>
      </c>
      <c r="AA1742" s="162" t="e">
        <f>VLOOKUP($A1742,'GIÁ CP'!$A$2:$D$2000,4,FALSE)/Z1742</f>
        <v>#N/A</v>
      </c>
    </row>
    <row r="1743" spans="1:27" hidden="1">
      <c r="A1743" s="18" t="s">
        <v>1389</v>
      </c>
      <c r="B1743" s="18" t="s">
        <v>3133</v>
      </c>
      <c r="C1743" s="154" t="e">
        <f>VLOOKUP(A1743,'GIÁ CP'!$K$2:$M$2000,3,FALSE)</f>
        <v>#N/A</v>
      </c>
      <c r="AA1743" s="162" t="e">
        <f>VLOOKUP($A1743,'GIÁ CP'!$A$2:$D$2000,4,FALSE)/Z1743</f>
        <v>#N/A</v>
      </c>
    </row>
    <row r="1744" spans="1:27" hidden="1">
      <c r="A1744" s="18" t="s">
        <v>845</v>
      </c>
      <c r="B1744" s="18" t="s">
        <v>3342</v>
      </c>
      <c r="C1744" s="154" t="e">
        <f>VLOOKUP(A1744,'GIÁ CP'!$K$2:$M$2000,3,FALSE)</f>
        <v>#N/A</v>
      </c>
      <c r="AA1744" s="162" t="e">
        <f>VLOOKUP($A1744,'GIÁ CP'!$A$2:$D$2000,4,FALSE)/Z1744</f>
        <v>#N/A</v>
      </c>
    </row>
    <row r="1745" spans="1:27" hidden="1">
      <c r="A1745" s="18" t="s">
        <v>1590</v>
      </c>
      <c r="B1745" s="18" t="s">
        <v>3460</v>
      </c>
      <c r="C1745"/>
      <c r="AA1745" s="162" t="e">
        <f>VLOOKUP($A1745,'GIÁ CP'!$A$2:$D$2000,4,FALSE)/Z1745</f>
        <v>#N/A</v>
      </c>
    </row>
    <row r="1746" spans="1:27" hidden="1">
      <c r="A1746" s="18" t="s">
        <v>1590</v>
      </c>
      <c r="B1746" s="18" t="s">
        <v>3460</v>
      </c>
      <c r="C1746"/>
      <c r="AA1746" s="162" t="e">
        <f>VLOOKUP($A1746,'GIÁ CP'!$A$2:$D$2000,4,FALSE)/Z1746</f>
        <v>#N/A</v>
      </c>
    </row>
    <row r="1747" spans="1:27" hidden="1">
      <c r="A1747" s="18" t="s">
        <v>1591</v>
      </c>
      <c r="B1747" s="18" t="s">
        <v>3461</v>
      </c>
      <c r="C1747"/>
      <c r="AA1747" s="162" t="e">
        <f>VLOOKUP($A1747,'GIÁ CP'!$A$2:$D$2000,4,FALSE)/Z1747</f>
        <v>#DIV/0!</v>
      </c>
    </row>
    <row r="1748" spans="1:27" hidden="1">
      <c r="A1748" s="18" t="s">
        <v>3502</v>
      </c>
      <c r="B1748" s="18" t="s">
        <v>3503</v>
      </c>
      <c r="C1748"/>
      <c r="AA1748" s="162" t="e">
        <f>VLOOKUP($A1748,'GIÁ CP'!$A$2:$D$2000,4,FALSE)/Z1748</f>
        <v>#DIV/0!</v>
      </c>
    </row>
    <row r="1749" spans="1:27" hidden="1">
      <c r="A1749" s="18" t="s">
        <v>1589</v>
      </c>
      <c r="B1749" s="18" t="s">
        <v>3459</v>
      </c>
      <c r="C1749"/>
      <c r="AA1749" s="162" t="e">
        <f>VLOOKUP($A1749,'GIÁ CP'!$A$2:$D$2000,4,FALSE)/Z1749</f>
        <v>#DIV/0!</v>
      </c>
    </row>
    <row r="1750" spans="1:27" hidden="1">
      <c r="A1750" s="18" t="s">
        <v>731</v>
      </c>
      <c r="B1750" s="18" t="s">
        <v>2055</v>
      </c>
      <c r="C1750"/>
      <c r="AA1750" s="162" t="e">
        <f>VLOOKUP($A1750,'GIÁ CP'!$A$2:$D$2000,4,FALSE)/Z1750</f>
        <v>#DIV/0!</v>
      </c>
    </row>
    <row r="1751" spans="1:27" hidden="1">
      <c r="A1751" s="18" t="s">
        <v>354</v>
      </c>
      <c r="B1751" s="18" t="s">
        <v>2056</v>
      </c>
      <c r="C1751"/>
      <c r="AA1751" s="162" t="e">
        <f>VLOOKUP($A1751,'GIÁ CP'!$A$2:$D$2000,4,FALSE)/Z1751</f>
        <v>#DIV/0!</v>
      </c>
    </row>
    <row r="1752" spans="1:27" hidden="1">
      <c r="A1752" s="18" t="s">
        <v>1590</v>
      </c>
      <c r="B1752" s="18" t="s">
        <v>3460</v>
      </c>
      <c r="C1752"/>
      <c r="AA1752" s="162" t="e">
        <f>VLOOKUP($A1752,'GIÁ CP'!$A$2:$D$2000,4,FALSE)/Z1752</f>
        <v>#N/A</v>
      </c>
    </row>
    <row r="1753" spans="1:27" hidden="1">
      <c r="A1753" s="18" t="s">
        <v>1591</v>
      </c>
      <c r="B1753" s="18" t="s">
        <v>3461</v>
      </c>
      <c r="C1753"/>
      <c r="AA1753" s="162" t="e">
        <f>VLOOKUP($A1753,'GIÁ CP'!$A$2:$D$2000,4,FALSE)/Z1753</f>
        <v>#DIV/0!</v>
      </c>
    </row>
    <row r="1754" spans="1:27" hidden="1">
      <c r="A1754" s="18" t="s">
        <v>966</v>
      </c>
      <c r="B1754" s="18" t="s">
        <v>2430</v>
      </c>
      <c r="C1754"/>
      <c r="AA1754" s="162" t="e">
        <f>VLOOKUP($A1754,'GIÁ CP'!$A$2:$D$2000,4,FALSE)/Z1754</f>
        <v>#N/A</v>
      </c>
    </row>
    <row r="1755" spans="1:27" hidden="1">
      <c r="A1755" s="18" t="s">
        <v>982</v>
      </c>
      <c r="B1755" s="18" t="s">
        <v>2455</v>
      </c>
      <c r="C1755"/>
      <c r="AA1755" s="162" t="e">
        <f>VLOOKUP($A1755,'GIÁ CP'!$A$2:$D$2000,4,FALSE)/Z1755</f>
        <v>#N/A</v>
      </c>
    </row>
    <row r="1756" spans="1:27" hidden="1">
      <c r="A1756" s="18" t="s">
        <v>1178</v>
      </c>
      <c r="B1756" s="18" t="s">
        <v>2772</v>
      </c>
      <c r="C1756"/>
      <c r="AA1756" s="162" t="e">
        <f>VLOOKUP($A1756,'GIÁ CP'!$A$2:$D$2000,4,FALSE)/Z1756</f>
        <v>#N/A</v>
      </c>
    </row>
    <row r="1757" spans="1:27" hidden="1">
      <c r="A1757" s="18" t="s">
        <v>1181</v>
      </c>
      <c r="B1757" s="18" t="s">
        <v>2777</v>
      </c>
      <c r="C1757"/>
      <c r="AA1757" s="162" t="e">
        <f>VLOOKUP($A1757,'GIÁ CP'!$A$2:$D$2000,4,FALSE)/Z1757</f>
        <v>#N/A</v>
      </c>
    </row>
    <row r="1758" spans="1:27" hidden="1">
      <c r="A1758" s="18" t="s">
        <v>1083</v>
      </c>
      <c r="B1758" s="18" t="s">
        <v>2620</v>
      </c>
      <c r="C1758"/>
      <c r="AA1758" s="162" t="e">
        <f>VLOOKUP($A1758,'GIÁ CP'!$A$2:$D$2000,4,FALSE)/Z1758</f>
        <v>#N/A</v>
      </c>
    </row>
    <row r="1759" spans="1:27" hidden="1">
      <c r="A1759" s="18" t="s">
        <v>1216</v>
      </c>
      <c r="B1759" s="18" t="s">
        <v>2839</v>
      </c>
      <c r="C1759"/>
      <c r="AA1759" s="162" t="e">
        <f>VLOOKUP($A1759,'GIÁ CP'!$A$2:$D$2000,4,FALSE)/Z1759</f>
        <v>#N/A</v>
      </c>
    </row>
    <row r="1760" spans="1:27" hidden="1">
      <c r="A1760" s="18" t="s">
        <v>1254</v>
      </c>
      <c r="B1760" s="18" t="s">
        <v>2921</v>
      </c>
      <c r="C1760"/>
      <c r="AA1760" s="162" t="e">
        <f>VLOOKUP($A1760,'GIÁ CP'!$A$2:$D$2000,4,FALSE)/Z1760</f>
        <v>#N/A</v>
      </c>
    </row>
    <row r="1761" spans="1:27" hidden="1">
      <c r="A1761" s="18" t="s">
        <v>1442</v>
      </c>
      <c r="B1761" s="18" t="s">
        <v>3223</v>
      </c>
      <c r="C1761"/>
      <c r="AA1761" s="162" t="e">
        <f>VLOOKUP($A1761,'GIÁ CP'!$A$2:$D$2000,4,FALSE)/Z1761</f>
        <v>#N/A</v>
      </c>
    </row>
    <row r="1762" spans="1:27" hidden="1">
      <c r="A1762" s="18" t="s">
        <v>1374</v>
      </c>
      <c r="B1762" s="18" t="s">
        <v>3107</v>
      </c>
      <c r="C1762"/>
      <c r="AA1762" s="162" t="e">
        <f>VLOOKUP($A1762,'GIÁ CP'!$A$2:$D$2000,4,FALSE)/Z1762</f>
        <v>#N/A</v>
      </c>
    </row>
    <row r="1763" spans="1:27" hidden="1">
      <c r="A1763" s="18" t="s">
        <v>1404</v>
      </c>
      <c r="B1763" s="18" t="s">
        <v>3155</v>
      </c>
      <c r="C1763"/>
      <c r="AA1763" s="162" t="e">
        <f>VLOOKUP($A1763,'GIÁ CP'!$A$2:$D$2000,4,FALSE)/Z1763</f>
        <v>#N/A</v>
      </c>
    </row>
    <row r="1764" spans="1:27" hidden="1">
      <c r="A1764" s="18" t="s">
        <v>1427</v>
      </c>
      <c r="B1764" s="18" t="s">
        <v>3191</v>
      </c>
      <c r="C1764"/>
      <c r="AA1764" s="162" t="e">
        <f>VLOOKUP($A1764,'GIÁ CP'!$A$2:$D$2000,4,FALSE)/Z1764</f>
        <v>#N/A</v>
      </c>
    </row>
    <row r="1765" spans="1:27" hidden="1">
      <c r="A1765" s="18" t="s">
        <v>1126</v>
      </c>
      <c r="B1765" s="18" t="s">
        <v>2684</v>
      </c>
      <c r="C1765"/>
      <c r="AA1765" s="162" t="e">
        <f>VLOOKUP($A1765,'GIÁ CP'!$A$2:$D$2000,4,FALSE)/Z1765</f>
        <v>#N/A</v>
      </c>
    </row>
    <row r="1766" spans="1:27" hidden="1">
      <c r="A1766" s="18" t="s">
        <v>1456</v>
      </c>
      <c r="B1766" s="18" t="s">
        <v>3254</v>
      </c>
      <c r="C1766"/>
      <c r="AA1766" s="162" t="e">
        <f>VLOOKUP($A1766,'GIÁ CP'!$A$2:$D$2000,4,FALSE)/Z1766</f>
        <v>#N/A</v>
      </c>
    </row>
    <row r="1767" spans="1:27" hidden="1">
      <c r="A1767" s="18" t="s">
        <v>1507</v>
      </c>
      <c r="B1767" s="18" t="s">
        <v>3333</v>
      </c>
      <c r="C1767"/>
      <c r="AA1767" s="162" t="e">
        <f>VLOOKUP($A1767,'GIÁ CP'!$A$2:$D$2000,4,FALSE)/Z1767</f>
        <v>#N/A</v>
      </c>
    </row>
  </sheetData>
  <autoFilter ref="A2:AA1767" xr:uid="{00000000-0009-0000-0000-000005000000}">
    <filterColumn colId="18">
      <customFilters>
        <customFilter operator="greaterThan" val="0"/>
      </customFilters>
    </filterColumn>
    <filterColumn colId="25">
      <customFilters>
        <customFilter operator="greaterThan" val="1000"/>
      </customFilters>
    </filterColumn>
    <sortState xmlns:xlrd2="http://schemas.microsoft.com/office/spreadsheetml/2017/richdata2" ref="A327:AA1709">
      <sortCondition ref="AA2:AA1767"/>
    </sortState>
  </autoFilter>
  <mergeCells count="6">
    <mergeCell ref="X1:Y1"/>
    <mergeCell ref="L1:O1"/>
    <mergeCell ref="P1:S1"/>
    <mergeCell ref="D1:G1"/>
    <mergeCell ref="H1:K1"/>
    <mergeCell ref="T1:W1"/>
  </mergeCells>
  <phoneticPr fontId="20" type="noConversion"/>
  <conditionalFormatting sqref="L3:Y1732">
    <cfRule type="cellIs" dxfId="11" priority="4" stopIfTrue="1" operator="lessThan">
      <formula>0</formula>
    </cfRule>
    <cfRule type="cellIs" dxfId="10" priority="5" stopIfTrue="1" operator="between">
      <formula>0</formula>
      <formula>0.25</formula>
    </cfRule>
    <cfRule type="cellIs" dxfId="9" priority="6" stopIfTrue="1" operator="between">
      <formula>0.25</formula>
      <formula>0.5</formula>
    </cfRule>
    <cfRule type="cellIs" dxfId="8" priority="7" stopIfTrue="1" operator="between">
      <formula>0.5</formula>
      <formula>1</formula>
    </cfRule>
    <cfRule type="cellIs" dxfId="7" priority="8" stopIfTrue="1" operator="greaterThan">
      <formula>1</formula>
    </cfRule>
    <cfRule type="containsErrors" dxfId="6" priority="9" stopIfTrue="1">
      <formula>ISERROR(L3)</formula>
    </cfRule>
  </conditionalFormatting>
  <pageMargins left="0.7" right="0.7" top="0.75" bottom="0.75" header="0.3" footer="0.3"/>
  <pageSetup orientation="portrait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672"/>
  <sheetViews>
    <sheetView workbookViewId="0">
      <selection activeCell="D19" sqref="D19"/>
    </sheetView>
  </sheetViews>
  <sheetFormatPr baseColWidth="10" defaultColWidth="8.83203125" defaultRowHeight="15"/>
  <cols>
    <col min="4" max="4" width="30.83203125" customWidth="1"/>
  </cols>
  <sheetData>
    <row r="1" spans="1:4" ht="68">
      <c r="A1" s="180" t="s">
        <v>4189</v>
      </c>
      <c r="B1" s="180" t="s">
        <v>4190</v>
      </c>
      <c r="C1" s="180" t="s">
        <v>815</v>
      </c>
      <c r="D1" s="180" t="s">
        <v>4325</v>
      </c>
    </row>
    <row r="2" spans="1:4">
      <c r="A2" s="190" t="s">
        <v>488</v>
      </c>
      <c r="B2" s="190" t="s">
        <v>4328</v>
      </c>
      <c r="C2" s="190" t="s">
        <v>2058</v>
      </c>
      <c r="D2" s="190"/>
    </row>
    <row r="3" spans="1:4">
      <c r="A3" s="190" t="s">
        <v>965</v>
      </c>
      <c r="B3" s="190" t="s">
        <v>4329</v>
      </c>
      <c r="C3" s="190" t="s">
        <v>1641</v>
      </c>
      <c r="D3" s="191">
        <v>679.74369285</v>
      </c>
    </row>
    <row r="4" spans="1:4">
      <c r="A4" s="190" t="s">
        <v>879</v>
      </c>
      <c r="B4" s="190" t="s">
        <v>4330</v>
      </c>
      <c r="C4" s="190" t="s">
        <v>2424</v>
      </c>
      <c r="D4" s="191">
        <v>2991.4230011739132</v>
      </c>
    </row>
    <row r="5" spans="1:4">
      <c r="A5" s="190" t="s">
        <v>404</v>
      </c>
      <c r="B5" s="190" t="s">
        <v>4331</v>
      </c>
      <c r="C5" s="190" t="s">
        <v>2058</v>
      </c>
      <c r="D5" s="191">
        <v>257.8587246183514</v>
      </c>
    </row>
    <row r="6" spans="1:4">
      <c r="A6" s="190" t="s">
        <v>551</v>
      </c>
      <c r="B6" s="190" t="s">
        <v>4332</v>
      </c>
      <c r="C6" s="190" t="s">
        <v>2058</v>
      </c>
      <c r="D6" s="191">
        <v>266.48600286659126</v>
      </c>
    </row>
    <row r="7" spans="1:4">
      <c r="A7" s="190" t="s">
        <v>137</v>
      </c>
      <c r="B7" s="190" t="s">
        <v>4333</v>
      </c>
      <c r="C7" s="190" t="s">
        <v>1641</v>
      </c>
      <c r="D7" s="191">
        <v>1333.6585769472006</v>
      </c>
    </row>
    <row r="8" spans="1:4">
      <c r="A8" s="190" t="s">
        <v>795</v>
      </c>
      <c r="B8" s="190" t="s">
        <v>4334</v>
      </c>
      <c r="C8" s="190" t="s">
        <v>2424</v>
      </c>
      <c r="D8" s="191">
        <v>2557.1776611700002</v>
      </c>
    </row>
    <row r="9" spans="1:4">
      <c r="A9" s="190" t="s">
        <v>4116</v>
      </c>
      <c r="B9" s="190" t="s">
        <v>4335</v>
      </c>
      <c r="C9" s="190" t="s">
        <v>2424</v>
      </c>
      <c r="D9" s="191">
        <v>744.54473388313818</v>
      </c>
    </row>
    <row r="10" spans="1:4">
      <c r="A10" s="190" t="s">
        <v>661</v>
      </c>
      <c r="B10" s="190" t="s">
        <v>4331</v>
      </c>
      <c r="C10" s="190" t="s">
        <v>2058</v>
      </c>
      <c r="D10" s="191">
        <v>496.72152633333332</v>
      </c>
    </row>
    <row r="11" spans="1:4">
      <c r="A11" s="190" t="s">
        <v>512</v>
      </c>
      <c r="B11" s="190" t="s">
        <v>4336</v>
      </c>
      <c r="C11" s="190" t="s">
        <v>2058</v>
      </c>
      <c r="D11" s="191">
        <v>1009.989446723117</v>
      </c>
    </row>
    <row r="12" spans="1:4">
      <c r="A12" s="190" t="s">
        <v>666</v>
      </c>
      <c r="B12" s="190" t="s">
        <v>4331</v>
      </c>
      <c r="C12" s="190" t="s">
        <v>2058</v>
      </c>
      <c r="D12" s="191">
        <v>48.884850495950928</v>
      </c>
    </row>
    <row r="13" spans="1:4">
      <c r="A13" s="190" t="s">
        <v>1597</v>
      </c>
      <c r="B13" s="190" t="s">
        <v>4337</v>
      </c>
      <c r="C13" s="190" t="s">
        <v>2424</v>
      </c>
      <c r="D13" s="191">
        <v>63.747187583333336</v>
      </c>
    </row>
    <row r="14" spans="1:4">
      <c r="A14" s="190" t="s">
        <v>1573</v>
      </c>
      <c r="B14" s="190" t="s">
        <v>4338</v>
      </c>
      <c r="C14" s="190" t="s">
        <v>2424</v>
      </c>
      <c r="D14" s="191">
        <v>136.62811576923076</v>
      </c>
    </row>
    <row r="15" spans="1:4">
      <c r="A15" s="190" t="s">
        <v>1410</v>
      </c>
      <c r="B15" s="190" t="s">
        <v>4339</v>
      </c>
      <c r="C15" s="190" t="s">
        <v>2424</v>
      </c>
      <c r="D15" s="191">
        <v>639.62043733333337</v>
      </c>
    </row>
    <row r="16" spans="1:4">
      <c r="A16" s="190" t="s">
        <v>587</v>
      </c>
      <c r="B16" s="190" t="s">
        <v>4340</v>
      </c>
      <c r="C16" s="190" t="s">
        <v>2424</v>
      </c>
      <c r="D16" s="191">
        <v>-773.00854156570426</v>
      </c>
    </row>
    <row r="17" spans="1:4">
      <c r="A17" s="190" t="s">
        <v>618</v>
      </c>
      <c r="B17" s="190" t="s">
        <v>4341</v>
      </c>
      <c r="C17" s="190" t="s">
        <v>2058</v>
      </c>
      <c r="D17" s="191">
        <v>1144.7261028740363</v>
      </c>
    </row>
    <row r="18" spans="1:4">
      <c r="A18" s="190" t="s">
        <v>84</v>
      </c>
      <c r="B18" s="190" t="s">
        <v>4339</v>
      </c>
      <c r="C18" s="190" t="s">
        <v>1641</v>
      </c>
      <c r="D18" s="191">
        <v>5001.0018713684212</v>
      </c>
    </row>
    <row r="19" spans="1:4">
      <c r="A19" s="190" t="s">
        <v>654</v>
      </c>
      <c r="B19" s="190" t="s">
        <v>4336</v>
      </c>
      <c r="C19" s="190" t="s">
        <v>2058</v>
      </c>
      <c r="D19" s="191">
        <v>1756.0813855185027</v>
      </c>
    </row>
    <row r="20" spans="1:4">
      <c r="A20" s="190" t="s">
        <v>1064</v>
      </c>
      <c r="B20" s="190" t="s">
        <v>4342</v>
      </c>
      <c r="C20" s="190" t="s">
        <v>2424</v>
      </c>
      <c r="D20" s="191">
        <v>3887.2509970322581</v>
      </c>
    </row>
    <row r="21" spans="1:4">
      <c r="A21" s="190" t="s">
        <v>1075</v>
      </c>
      <c r="B21" s="190" t="s">
        <v>4343</v>
      </c>
      <c r="C21" s="190" t="s">
        <v>2424</v>
      </c>
      <c r="D21" s="191">
        <v>179.41999848792335</v>
      </c>
    </row>
    <row r="22" spans="1:4">
      <c r="A22" s="190" t="s">
        <v>228</v>
      </c>
      <c r="B22" s="190" t="s">
        <v>4344</v>
      </c>
      <c r="C22" s="190" t="s">
        <v>1641</v>
      </c>
      <c r="D22" s="191">
        <v>1110.3579118846717</v>
      </c>
    </row>
    <row r="23" spans="1:4">
      <c r="A23" s="190" t="s">
        <v>1230</v>
      </c>
      <c r="B23" s="190" t="s">
        <v>4345</v>
      </c>
      <c r="C23" s="190" t="s">
        <v>2424</v>
      </c>
      <c r="D23" s="191">
        <v>3592.2777789996398</v>
      </c>
    </row>
    <row r="24" spans="1:4">
      <c r="A24" s="190" t="s">
        <v>1330</v>
      </c>
      <c r="B24" s="190" t="s">
        <v>4346</v>
      </c>
      <c r="C24" s="190" t="s">
        <v>2424</v>
      </c>
      <c r="D24" s="190"/>
    </row>
    <row r="25" spans="1:4">
      <c r="A25" s="190" t="s">
        <v>3540</v>
      </c>
      <c r="B25" s="190" t="s">
        <v>4345</v>
      </c>
      <c r="C25" s="190" t="s">
        <v>2058</v>
      </c>
      <c r="D25" s="191">
        <v>4155.2365259764701</v>
      </c>
    </row>
    <row r="26" spans="1:4">
      <c r="A26" s="190" t="s">
        <v>1419</v>
      </c>
      <c r="B26" s="190" t="s">
        <v>4347</v>
      </c>
      <c r="C26" s="190" t="s">
        <v>2424</v>
      </c>
      <c r="D26" s="191">
        <v>269.47581491727033</v>
      </c>
    </row>
    <row r="27" spans="1:4">
      <c r="A27" s="190" t="s">
        <v>1459</v>
      </c>
      <c r="B27" s="190" t="s">
        <v>4348</v>
      </c>
      <c r="C27" s="190" t="s">
        <v>2424</v>
      </c>
      <c r="D27" s="191">
        <v>-126.71920551959114</v>
      </c>
    </row>
    <row r="28" spans="1:4">
      <c r="A28" s="190" t="s">
        <v>1021</v>
      </c>
      <c r="B28" s="190" t="s">
        <v>4349</v>
      </c>
      <c r="C28" s="190" t="s">
        <v>2424</v>
      </c>
      <c r="D28" s="191">
        <v>-160.39363046666668</v>
      </c>
    </row>
    <row r="29" spans="1:4">
      <c r="A29" s="190" t="s">
        <v>1477</v>
      </c>
      <c r="B29" s="190" t="s">
        <v>4350</v>
      </c>
      <c r="C29" s="190" t="s">
        <v>2424</v>
      </c>
      <c r="D29" s="190"/>
    </row>
    <row r="30" spans="1:4">
      <c r="A30" s="190" t="s">
        <v>890</v>
      </c>
      <c r="B30" s="190" t="s">
        <v>4351</v>
      </c>
      <c r="C30" s="190" t="s">
        <v>2424</v>
      </c>
      <c r="D30" s="191">
        <v>9552.2311205215428</v>
      </c>
    </row>
    <row r="31" spans="1:4">
      <c r="A31" s="190" t="s">
        <v>434</v>
      </c>
      <c r="B31" s="190" t="s">
        <v>4352</v>
      </c>
      <c r="C31" s="190" t="s">
        <v>2058</v>
      </c>
      <c r="D31" s="191">
        <v>2079.880448297301</v>
      </c>
    </row>
    <row r="32" spans="1:4">
      <c r="A32" s="190" t="s">
        <v>3968</v>
      </c>
      <c r="B32" s="190" t="s">
        <v>4351</v>
      </c>
      <c r="C32" s="190" t="s">
        <v>2424</v>
      </c>
      <c r="D32" s="191">
        <v>-43.455670791916269</v>
      </c>
    </row>
    <row r="33" spans="1:4">
      <c r="A33" s="190" t="s">
        <v>667</v>
      </c>
      <c r="B33" s="190" t="s">
        <v>4331</v>
      </c>
      <c r="C33" s="190" t="s">
        <v>2058</v>
      </c>
      <c r="D33" s="191">
        <v>965.91919133333329</v>
      </c>
    </row>
    <row r="34" spans="1:4">
      <c r="A34" s="190" t="s">
        <v>265</v>
      </c>
      <c r="B34" s="190" t="s">
        <v>4353</v>
      </c>
      <c r="C34" s="190" t="s">
        <v>1641</v>
      </c>
      <c r="D34" s="191">
        <v>1116.6237878504105</v>
      </c>
    </row>
    <row r="35" spans="1:4">
      <c r="A35" s="190" t="s">
        <v>1151</v>
      </c>
      <c r="B35" s="190" t="s">
        <v>4335</v>
      </c>
      <c r="C35" s="190" t="s">
        <v>2424</v>
      </c>
      <c r="D35" s="191">
        <v>-1063.9552271349046</v>
      </c>
    </row>
    <row r="36" spans="1:4">
      <c r="A36" s="190" t="s">
        <v>1405</v>
      </c>
      <c r="B36" s="190" t="s">
        <v>4354</v>
      </c>
      <c r="C36" s="190" t="s">
        <v>2424</v>
      </c>
      <c r="D36" s="191">
        <v>6436.2617131730058</v>
      </c>
    </row>
    <row r="37" spans="1:4">
      <c r="A37" s="190" t="s">
        <v>660</v>
      </c>
      <c r="B37" s="190" t="s">
        <v>4355</v>
      </c>
      <c r="C37" s="190" t="s">
        <v>2058</v>
      </c>
      <c r="D37" s="191">
        <v>3935.4102760548058</v>
      </c>
    </row>
    <row r="38" spans="1:4">
      <c r="A38" s="190" t="s">
        <v>1324</v>
      </c>
      <c r="B38" s="190" t="s">
        <v>4356</v>
      </c>
      <c r="C38" s="190" t="s">
        <v>2424</v>
      </c>
      <c r="D38" s="191">
        <v>-10430.791319871441</v>
      </c>
    </row>
    <row r="39" spans="1:4">
      <c r="A39" s="190" t="s">
        <v>239</v>
      </c>
      <c r="B39" s="190" t="s">
        <v>4357</v>
      </c>
      <c r="C39" s="190" t="s">
        <v>2424</v>
      </c>
      <c r="D39" s="191">
        <v>334.26874142179639</v>
      </c>
    </row>
    <row r="40" spans="1:4">
      <c r="A40" s="190" t="s">
        <v>358</v>
      </c>
      <c r="B40" s="190" t="s">
        <v>4328</v>
      </c>
      <c r="C40" s="190" t="s">
        <v>2058</v>
      </c>
      <c r="D40" s="191">
        <v>2843.0897571001647</v>
      </c>
    </row>
    <row r="41" spans="1:4">
      <c r="A41" s="190" t="s">
        <v>883</v>
      </c>
      <c r="B41" s="190" t="s">
        <v>4358</v>
      </c>
      <c r="C41" s="190" t="s">
        <v>2424</v>
      </c>
      <c r="D41" s="191">
        <v>5950.3919227752058</v>
      </c>
    </row>
    <row r="42" spans="1:4">
      <c r="A42" s="190" t="s">
        <v>1581</v>
      </c>
      <c r="B42" s="190" t="s">
        <v>4359</v>
      </c>
      <c r="C42" s="190" t="s">
        <v>2424</v>
      </c>
      <c r="D42" s="190"/>
    </row>
    <row r="43" spans="1:4">
      <c r="A43" s="190" t="s">
        <v>2425</v>
      </c>
      <c r="B43" s="190" t="s">
        <v>4360</v>
      </c>
      <c r="C43" s="190" t="s">
        <v>2424</v>
      </c>
      <c r="D43" s="191">
        <v>605.32953941673645</v>
      </c>
    </row>
    <row r="44" spans="1:4">
      <c r="A44" s="190" t="s">
        <v>3</v>
      </c>
      <c r="B44" s="190" t="s">
        <v>4361</v>
      </c>
      <c r="C44" s="190" t="s">
        <v>1641</v>
      </c>
      <c r="D44" s="191">
        <v>465.15757983907673</v>
      </c>
    </row>
    <row r="45" spans="1:4">
      <c r="A45" s="190" t="s">
        <v>1042</v>
      </c>
      <c r="B45" s="190" t="s">
        <v>4362</v>
      </c>
      <c r="C45" s="190" t="s">
        <v>2424</v>
      </c>
      <c r="D45" s="191">
        <v>589.01598231341518</v>
      </c>
    </row>
    <row r="46" spans="1:4">
      <c r="A46" s="190" t="s">
        <v>394</v>
      </c>
      <c r="B46" s="190" t="s">
        <v>4363</v>
      </c>
      <c r="C46" s="190" t="s">
        <v>2058</v>
      </c>
      <c r="D46" s="191">
        <v>1254.8852962795672</v>
      </c>
    </row>
    <row r="47" spans="1:4">
      <c r="A47" s="190" t="s">
        <v>68</v>
      </c>
      <c r="B47" s="190" t="s">
        <v>4364</v>
      </c>
      <c r="C47" s="190" t="s">
        <v>1641</v>
      </c>
      <c r="D47" s="191">
        <v>-100.24211179661623</v>
      </c>
    </row>
    <row r="48" spans="1:4">
      <c r="A48" s="190" t="s">
        <v>4280</v>
      </c>
      <c r="B48" s="190" t="s">
        <v>4365</v>
      </c>
      <c r="C48" s="190" t="s">
        <v>2424</v>
      </c>
      <c r="D48" s="191">
        <v>5636.8781673799576</v>
      </c>
    </row>
    <row r="49" spans="1:4">
      <c r="A49" s="190" t="s">
        <v>1105</v>
      </c>
      <c r="B49" s="190" t="s">
        <v>4366</v>
      </c>
      <c r="C49" s="190" t="s">
        <v>2424</v>
      </c>
      <c r="D49" s="191">
        <v>816.63357967670834</v>
      </c>
    </row>
    <row r="50" spans="1:4">
      <c r="A50" s="190" t="s">
        <v>1106</v>
      </c>
      <c r="B50" s="190" t="s">
        <v>4364</v>
      </c>
      <c r="C50" s="190" t="s">
        <v>2424</v>
      </c>
      <c r="D50" s="191">
        <v>1647.0423038671956</v>
      </c>
    </row>
    <row r="51" spans="1:4">
      <c r="A51" s="190" t="s">
        <v>414</v>
      </c>
      <c r="B51" s="190" t="s">
        <v>4364</v>
      </c>
      <c r="C51" s="190" t="s">
        <v>2058</v>
      </c>
      <c r="D51" s="191">
        <v>457.1235913761513</v>
      </c>
    </row>
    <row r="52" spans="1:4">
      <c r="A52" s="190" t="s">
        <v>416</v>
      </c>
      <c r="B52" s="190" t="s">
        <v>4331</v>
      </c>
      <c r="C52" s="190" t="s">
        <v>2058</v>
      </c>
      <c r="D52" s="191">
        <v>928.96777160314093</v>
      </c>
    </row>
    <row r="53" spans="1:4">
      <c r="A53" s="190" t="s">
        <v>1110</v>
      </c>
      <c r="B53" s="190" t="s">
        <v>4331</v>
      </c>
      <c r="C53" s="190" t="s">
        <v>2424</v>
      </c>
      <c r="D53" s="191">
        <v>5033.8287635555553</v>
      </c>
    </row>
    <row r="54" spans="1:4">
      <c r="A54" s="190" t="s">
        <v>123</v>
      </c>
      <c r="B54" s="190" t="s">
        <v>4367</v>
      </c>
      <c r="C54" s="190" t="s">
        <v>1641</v>
      </c>
      <c r="D54" s="191">
        <v>-837.94694461090239</v>
      </c>
    </row>
    <row r="55" spans="1:4">
      <c r="A55" s="190" t="s">
        <v>885</v>
      </c>
      <c r="B55" s="190" t="s">
        <v>4339</v>
      </c>
      <c r="C55" s="190" t="s">
        <v>1641</v>
      </c>
      <c r="D55" s="191">
        <v>2253.4372025115099</v>
      </c>
    </row>
    <row r="56" spans="1:4">
      <c r="A56" s="190" t="s">
        <v>1250</v>
      </c>
      <c r="B56" s="190" t="s">
        <v>4346</v>
      </c>
      <c r="C56" s="190" t="s">
        <v>2424</v>
      </c>
      <c r="D56" s="191">
        <v>3134.2336274102977</v>
      </c>
    </row>
    <row r="57" spans="1:4">
      <c r="A57" s="190" t="s">
        <v>482</v>
      </c>
      <c r="B57" s="190" t="s">
        <v>4340</v>
      </c>
      <c r="C57" s="190" t="s">
        <v>2058</v>
      </c>
      <c r="D57" s="191">
        <v>3646.2640279111015</v>
      </c>
    </row>
    <row r="58" spans="1:4">
      <c r="A58" s="190" t="s">
        <v>493</v>
      </c>
      <c r="B58" s="190" t="s">
        <v>4340</v>
      </c>
      <c r="C58" s="190" t="s">
        <v>2058</v>
      </c>
      <c r="D58" s="191">
        <v>219.51958821430895</v>
      </c>
    </row>
    <row r="59" spans="1:4">
      <c r="A59" s="190" t="s">
        <v>508</v>
      </c>
      <c r="B59" s="190" t="s">
        <v>4351</v>
      </c>
      <c r="C59" s="190" t="s">
        <v>2424</v>
      </c>
      <c r="D59" s="191">
        <v>-42.045465396836086</v>
      </c>
    </row>
    <row r="60" spans="1:4">
      <c r="A60" s="190" t="s">
        <v>192</v>
      </c>
      <c r="B60" s="190" t="s">
        <v>4368</v>
      </c>
      <c r="C60" s="190" t="s">
        <v>1641</v>
      </c>
      <c r="D60" s="191">
        <v>94.21803257484703</v>
      </c>
    </row>
    <row r="61" spans="1:4">
      <c r="A61" s="190" t="s">
        <v>1606</v>
      </c>
      <c r="B61" s="190" t="s">
        <v>4364</v>
      </c>
      <c r="C61" s="190" t="s">
        <v>2424</v>
      </c>
      <c r="D61" s="190"/>
    </row>
    <row r="62" spans="1:4">
      <c r="A62" s="190" t="s">
        <v>763</v>
      </c>
      <c r="B62" s="190" t="s">
        <v>4369</v>
      </c>
      <c r="C62" s="190" t="s">
        <v>2058</v>
      </c>
      <c r="D62" s="191">
        <v>3092.3036807692306</v>
      </c>
    </row>
    <row r="63" spans="1:4">
      <c r="A63" s="190" t="s">
        <v>541</v>
      </c>
      <c r="B63" s="190" t="s">
        <v>4339</v>
      </c>
      <c r="C63" s="190" t="s">
        <v>2058</v>
      </c>
      <c r="D63" s="191">
        <v>1073.2968184868992</v>
      </c>
    </row>
    <row r="64" spans="1:4">
      <c r="A64" s="190" t="s">
        <v>564</v>
      </c>
      <c r="B64" s="190" t="s">
        <v>4370</v>
      </c>
      <c r="C64" s="190" t="s">
        <v>2424</v>
      </c>
      <c r="D64" s="191">
        <v>80.178428960000005</v>
      </c>
    </row>
    <row r="65" spans="1:4">
      <c r="A65" s="190" t="s">
        <v>571</v>
      </c>
      <c r="B65" s="190" t="s">
        <v>4362</v>
      </c>
      <c r="C65" s="190" t="s">
        <v>2424</v>
      </c>
      <c r="D65" s="191">
        <v>-55.696551483636142</v>
      </c>
    </row>
    <row r="66" spans="1:4">
      <c r="A66" s="190" t="s">
        <v>233</v>
      </c>
      <c r="B66" s="190" t="s">
        <v>4362</v>
      </c>
      <c r="C66" s="190" t="s">
        <v>2424</v>
      </c>
      <c r="D66" s="191">
        <v>83.911948850000002</v>
      </c>
    </row>
    <row r="67" spans="1:4">
      <c r="A67" s="190" t="s">
        <v>1416</v>
      </c>
      <c r="B67" s="190" t="s">
        <v>4339</v>
      </c>
      <c r="C67" s="190" t="s">
        <v>2424</v>
      </c>
      <c r="D67" s="191">
        <v>4471.2614468182737</v>
      </c>
    </row>
    <row r="68" spans="1:4">
      <c r="A68" s="190" t="s">
        <v>245</v>
      </c>
      <c r="B68" s="190" t="s">
        <v>4331</v>
      </c>
      <c r="C68" s="190" t="s">
        <v>1641</v>
      </c>
      <c r="D68" s="191">
        <v>2800.6648106693906</v>
      </c>
    </row>
    <row r="69" spans="1:4">
      <c r="A69" s="190" t="s">
        <v>255</v>
      </c>
      <c r="B69" s="190" t="s">
        <v>4339</v>
      </c>
      <c r="C69" s="190" t="s">
        <v>1641</v>
      </c>
      <c r="D69" s="191">
        <v>3188.2124684130499</v>
      </c>
    </row>
    <row r="70" spans="1:4">
      <c r="A70" s="190" t="s">
        <v>257</v>
      </c>
      <c r="B70" s="190" t="s">
        <v>4346</v>
      </c>
      <c r="C70" s="190" t="s">
        <v>2424</v>
      </c>
      <c r="D70" s="191">
        <v>724.1218025066263</v>
      </c>
    </row>
    <row r="71" spans="1:4">
      <c r="A71" s="190" t="s">
        <v>896</v>
      </c>
      <c r="B71" s="190" t="s">
        <v>4330</v>
      </c>
      <c r="C71" s="190" t="s">
        <v>2424</v>
      </c>
      <c r="D71" s="191">
        <v>2013.0160051212122</v>
      </c>
    </row>
    <row r="72" spans="1:4">
      <c r="A72" s="190" t="s">
        <v>1486</v>
      </c>
      <c r="B72" s="190" t="s">
        <v>4371</v>
      </c>
      <c r="C72" s="190" t="s">
        <v>2424</v>
      </c>
      <c r="D72" s="191">
        <v>5569.8147858333332</v>
      </c>
    </row>
    <row r="73" spans="1:4">
      <c r="A73" s="190" t="s">
        <v>631</v>
      </c>
      <c r="B73" s="190" t="s">
        <v>4372</v>
      </c>
      <c r="C73" s="190" t="s">
        <v>2058</v>
      </c>
      <c r="D73" s="191">
        <v>-301.75431326191955</v>
      </c>
    </row>
    <row r="74" spans="1:4">
      <c r="A74" s="190" t="s">
        <v>636</v>
      </c>
      <c r="B74" s="190" t="s">
        <v>4345</v>
      </c>
      <c r="C74" s="190" t="s">
        <v>2058</v>
      </c>
      <c r="D74" s="191">
        <v>1138.4724498670369</v>
      </c>
    </row>
    <row r="75" spans="1:4">
      <c r="A75" s="190" t="s">
        <v>1506</v>
      </c>
      <c r="B75" s="190" t="s">
        <v>4372</v>
      </c>
      <c r="C75" s="190" t="s">
        <v>2424</v>
      </c>
      <c r="D75" s="191">
        <v>-2.2312129527559055</v>
      </c>
    </row>
    <row r="76" spans="1:4">
      <c r="A76" s="190" t="s">
        <v>327</v>
      </c>
      <c r="B76" s="190" t="s">
        <v>4373</v>
      </c>
      <c r="C76" s="190" t="s">
        <v>1641</v>
      </c>
      <c r="D76" s="191">
        <v>2086.9466864285714</v>
      </c>
    </row>
    <row r="77" spans="1:4">
      <c r="A77" s="190" t="s">
        <v>321</v>
      </c>
      <c r="B77" s="190" t="s">
        <v>4330</v>
      </c>
      <c r="C77" s="190" t="s">
        <v>1641</v>
      </c>
      <c r="D77" s="191">
        <v>18885.70834291635</v>
      </c>
    </row>
    <row r="78" spans="1:4">
      <c r="A78" s="190" t="s">
        <v>804</v>
      </c>
      <c r="B78" s="190" t="s">
        <v>4339</v>
      </c>
      <c r="C78" s="190" t="s">
        <v>2424</v>
      </c>
      <c r="D78" s="191">
        <v>6043.7858768202632</v>
      </c>
    </row>
    <row r="79" spans="1:4">
      <c r="A79" s="190" t="s">
        <v>961</v>
      </c>
      <c r="B79" s="190" t="s">
        <v>4347</v>
      </c>
      <c r="C79" s="190" t="s">
        <v>2424</v>
      </c>
      <c r="D79" s="191">
        <v>659.42295751978895</v>
      </c>
    </row>
    <row r="80" spans="1:4">
      <c r="A80" s="190" t="s">
        <v>329</v>
      </c>
      <c r="B80" s="190" t="s">
        <v>4364</v>
      </c>
      <c r="C80" s="190" t="s">
        <v>1641</v>
      </c>
      <c r="D80" s="191">
        <v>2788.9683850651204</v>
      </c>
    </row>
    <row r="81" spans="1:4">
      <c r="A81" s="190" t="s">
        <v>268</v>
      </c>
      <c r="B81" s="190" t="s">
        <v>4374</v>
      </c>
      <c r="C81" s="190" t="s">
        <v>1641</v>
      </c>
      <c r="D81" s="191">
        <v>860.42668465470172</v>
      </c>
    </row>
    <row r="82" spans="1:4">
      <c r="A82" s="190" t="s">
        <v>1542</v>
      </c>
      <c r="B82" s="190" t="s">
        <v>4370</v>
      </c>
      <c r="C82" s="190" t="s">
        <v>2424</v>
      </c>
      <c r="D82" s="191">
        <v>1484.9462061860465</v>
      </c>
    </row>
    <row r="83" spans="1:4">
      <c r="A83" s="190" t="s">
        <v>694</v>
      </c>
      <c r="B83" s="190" t="s">
        <v>4375</v>
      </c>
      <c r="C83" s="190" t="s">
        <v>2058</v>
      </c>
      <c r="D83" s="191">
        <v>4099.0841413198805</v>
      </c>
    </row>
    <row r="84" spans="1:4">
      <c r="A84" s="190" t="s">
        <v>379</v>
      </c>
      <c r="B84" s="190" t="s">
        <v>4347</v>
      </c>
      <c r="C84" s="190" t="s">
        <v>2058</v>
      </c>
      <c r="D84" s="191">
        <v>511.31192576313902</v>
      </c>
    </row>
    <row r="85" spans="1:4">
      <c r="A85" s="190" t="s">
        <v>1318</v>
      </c>
      <c r="B85" s="190" t="s">
        <v>4346</v>
      </c>
      <c r="C85" s="190" t="s">
        <v>2424</v>
      </c>
      <c r="D85" s="191">
        <v>908.01387891006812</v>
      </c>
    </row>
    <row r="86" spans="1:4">
      <c r="A86" s="190" t="s">
        <v>665</v>
      </c>
      <c r="B86" s="190" t="s">
        <v>4331</v>
      </c>
      <c r="C86" s="190" t="s">
        <v>2058</v>
      </c>
      <c r="D86" s="191">
        <v>293.10403303317344</v>
      </c>
    </row>
    <row r="87" spans="1:4">
      <c r="A87" s="190" t="s">
        <v>290</v>
      </c>
      <c r="B87" s="190" t="s">
        <v>4331</v>
      </c>
      <c r="C87" s="190" t="s">
        <v>1641</v>
      </c>
      <c r="D87" s="191">
        <v>166.96900629428563</v>
      </c>
    </row>
    <row r="88" spans="1:4">
      <c r="A88" s="190" t="s">
        <v>1396</v>
      </c>
      <c r="B88" s="190" t="s">
        <v>4339</v>
      </c>
      <c r="C88" s="190" t="s">
        <v>2424</v>
      </c>
      <c r="D88" s="191">
        <v>4268.7850389870364</v>
      </c>
    </row>
    <row r="89" spans="1:4">
      <c r="A89" s="190" t="s">
        <v>977</v>
      </c>
      <c r="B89" s="190" t="s">
        <v>4344</v>
      </c>
      <c r="C89" s="190" t="s">
        <v>2424</v>
      </c>
      <c r="D89" s="191">
        <v>5747.9393147027913</v>
      </c>
    </row>
    <row r="90" spans="1:4">
      <c r="A90" s="190" t="s">
        <v>753</v>
      </c>
      <c r="B90" s="190" t="s">
        <v>4360</v>
      </c>
      <c r="C90" s="190" t="s">
        <v>2058</v>
      </c>
      <c r="D90" s="191">
        <v>-945.21564545346553</v>
      </c>
    </row>
    <row r="91" spans="1:4">
      <c r="A91" s="190" t="s">
        <v>3512</v>
      </c>
      <c r="B91" s="190" t="s">
        <v>4364</v>
      </c>
      <c r="C91" s="190" t="s">
        <v>2424</v>
      </c>
      <c r="D91" s="191">
        <v>4868.0728829459931</v>
      </c>
    </row>
    <row r="92" spans="1:4">
      <c r="A92" s="190" t="s">
        <v>1418</v>
      </c>
      <c r="B92" s="190" t="s">
        <v>4339</v>
      </c>
      <c r="C92" s="190" t="s">
        <v>2424</v>
      </c>
      <c r="D92" s="191">
        <v>3320.7036021771405</v>
      </c>
    </row>
    <row r="93" spans="1:4">
      <c r="A93" s="190" t="s">
        <v>2704</v>
      </c>
      <c r="B93" s="190" t="s">
        <v>4346</v>
      </c>
      <c r="C93" s="190" t="s">
        <v>2424</v>
      </c>
      <c r="D93" s="191">
        <v>3098.1675031091372</v>
      </c>
    </row>
    <row r="94" spans="1:4">
      <c r="A94" s="190" t="s">
        <v>752</v>
      </c>
      <c r="B94" s="190" t="s">
        <v>4376</v>
      </c>
      <c r="C94" s="190" t="s">
        <v>1641</v>
      </c>
      <c r="D94" s="191">
        <v>3351.5681203478198</v>
      </c>
    </row>
    <row r="95" spans="1:4">
      <c r="A95" s="190" t="s">
        <v>187</v>
      </c>
      <c r="B95" s="190" t="s">
        <v>4359</v>
      </c>
      <c r="C95" s="190" t="s">
        <v>1641</v>
      </c>
      <c r="D95" s="191">
        <v>4124.4319580106794</v>
      </c>
    </row>
    <row r="96" spans="1:4">
      <c r="A96" s="190" t="s">
        <v>517</v>
      </c>
      <c r="B96" s="190" t="s">
        <v>4331</v>
      </c>
      <c r="C96" s="190" t="s">
        <v>2058</v>
      </c>
      <c r="D96" s="191">
        <v>487.42260703117591</v>
      </c>
    </row>
    <row r="97" spans="1:4">
      <c r="A97" s="190" t="s">
        <v>969</v>
      </c>
      <c r="B97" s="190" t="s">
        <v>4377</v>
      </c>
      <c r="C97" s="190" t="s">
        <v>1641</v>
      </c>
      <c r="D97" s="191">
        <v>3049.5035798844178</v>
      </c>
    </row>
    <row r="98" spans="1:4">
      <c r="A98" s="190" t="s">
        <v>1313</v>
      </c>
      <c r="B98" s="190" t="s">
        <v>4346</v>
      </c>
      <c r="C98" s="190" t="s">
        <v>2424</v>
      </c>
      <c r="D98" s="191">
        <v>1820.248719047619</v>
      </c>
    </row>
    <row r="99" spans="1:4">
      <c r="A99" s="190" t="s">
        <v>1543</v>
      </c>
      <c r="B99" s="190" t="s">
        <v>4378</v>
      </c>
      <c r="C99" s="190" t="s">
        <v>2424</v>
      </c>
      <c r="D99" s="191">
        <v>350.44374641860463</v>
      </c>
    </row>
    <row r="100" spans="1:4">
      <c r="A100" s="190" t="s">
        <v>1469</v>
      </c>
      <c r="B100" s="190" t="s">
        <v>4379</v>
      </c>
      <c r="C100" s="190" t="s">
        <v>2424</v>
      </c>
      <c r="D100" s="191">
        <v>6829.2905549417746</v>
      </c>
    </row>
    <row r="101" spans="1:4">
      <c r="A101" s="190" t="s">
        <v>352</v>
      </c>
      <c r="B101" s="190" t="s">
        <v>4338</v>
      </c>
      <c r="C101" s="190" t="s">
        <v>1641</v>
      </c>
      <c r="D101" s="191">
        <v>1580.3998721831233</v>
      </c>
    </row>
    <row r="102" spans="1:4">
      <c r="A102" s="190" t="s">
        <v>300</v>
      </c>
      <c r="B102" s="190" t="s">
        <v>4380</v>
      </c>
      <c r="C102" s="190" t="s">
        <v>1641</v>
      </c>
      <c r="D102" s="191">
        <v>2142.2276791183422</v>
      </c>
    </row>
    <row r="103" spans="1:4">
      <c r="A103" s="190" t="s">
        <v>672</v>
      </c>
      <c r="B103" s="190" t="s">
        <v>4381</v>
      </c>
      <c r="C103" s="190" t="s">
        <v>2058</v>
      </c>
      <c r="D103" s="191">
        <v>4083.1173951750002</v>
      </c>
    </row>
    <row r="104" spans="1:4">
      <c r="A104" s="190" t="s">
        <v>679</v>
      </c>
      <c r="B104" s="190" t="s">
        <v>4340</v>
      </c>
      <c r="C104" s="190" t="s">
        <v>2424</v>
      </c>
      <c r="D104" s="191">
        <v>235.33459385294586</v>
      </c>
    </row>
    <row r="105" spans="1:4">
      <c r="A105" s="190" t="s">
        <v>324</v>
      </c>
      <c r="B105" s="190" t="s">
        <v>4382</v>
      </c>
      <c r="C105" s="190" t="s">
        <v>1641</v>
      </c>
      <c r="D105" s="191">
        <v>8132.7063655372931</v>
      </c>
    </row>
    <row r="106" spans="1:4">
      <c r="A106" s="190" t="s">
        <v>299</v>
      </c>
      <c r="B106" s="190" t="s">
        <v>4339</v>
      </c>
      <c r="C106" s="190" t="s">
        <v>1641</v>
      </c>
      <c r="D106" s="191">
        <v>4724.7020145571432</v>
      </c>
    </row>
    <row r="107" spans="1:4">
      <c r="A107" s="190" t="s">
        <v>1261</v>
      </c>
      <c r="B107" s="190" t="s">
        <v>4383</v>
      </c>
      <c r="C107" s="190" t="s">
        <v>2424</v>
      </c>
      <c r="D107" s="191">
        <v>1563.3819196944266</v>
      </c>
    </row>
    <row r="108" spans="1:4">
      <c r="A108" s="190" t="s">
        <v>1552</v>
      </c>
      <c r="B108" s="190" t="s">
        <v>4384</v>
      </c>
      <c r="C108" s="190" t="s">
        <v>2424</v>
      </c>
      <c r="D108" s="191">
        <v>91.630503121367937</v>
      </c>
    </row>
    <row r="109" spans="1:4">
      <c r="A109" s="190" t="s">
        <v>550</v>
      </c>
      <c r="B109" s="190" t="s">
        <v>4362</v>
      </c>
      <c r="C109" s="190" t="s">
        <v>2058</v>
      </c>
      <c r="D109" s="191">
        <v>1092.3731161999999</v>
      </c>
    </row>
    <row r="110" spans="1:4">
      <c r="A110" s="190" t="s">
        <v>50</v>
      </c>
      <c r="B110" s="190" t="s">
        <v>4385</v>
      </c>
      <c r="C110" s="190" t="s">
        <v>1641</v>
      </c>
      <c r="D110" s="191">
        <v>1286.7698689481549</v>
      </c>
    </row>
    <row r="111" spans="1:4">
      <c r="A111" s="190" t="s">
        <v>3693</v>
      </c>
      <c r="B111" s="190" t="s">
        <v>4359</v>
      </c>
      <c r="C111" s="190" t="s">
        <v>2424</v>
      </c>
      <c r="D111" s="191">
        <v>-1413.9836912521009</v>
      </c>
    </row>
    <row r="112" spans="1:4">
      <c r="A112" s="190" t="s">
        <v>3849</v>
      </c>
      <c r="B112" s="190" t="s">
        <v>4386</v>
      </c>
      <c r="C112" s="190" t="s">
        <v>2058</v>
      </c>
      <c r="D112" s="191">
        <v>369.19275183720498</v>
      </c>
    </row>
    <row r="113" spans="1:4">
      <c r="A113" s="190" t="s">
        <v>1370</v>
      </c>
      <c r="B113" s="190" t="s">
        <v>4380</v>
      </c>
      <c r="C113" s="190" t="s">
        <v>2424</v>
      </c>
      <c r="D113" s="191">
        <v>946.91944612500004</v>
      </c>
    </row>
    <row r="114" spans="1:4">
      <c r="A114" s="190" t="s">
        <v>240</v>
      </c>
      <c r="B114" s="190" t="s">
        <v>4387</v>
      </c>
      <c r="C114" s="190" t="s">
        <v>1641</v>
      </c>
      <c r="D114" s="191">
        <v>264.95133080128909</v>
      </c>
    </row>
    <row r="115" spans="1:4">
      <c r="A115" s="190" t="s">
        <v>839</v>
      </c>
      <c r="B115" s="190" t="s">
        <v>4331</v>
      </c>
      <c r="C115" s="190" t="s">
        <v>2424</v>
      </c>
      <c r="D115" s="191">
        <v>311.87761036363634</v>
      </c>
    </row>
    <row r="116" spans="1:4">
      <c r="A116" s="190" t="s">
        <v>1315</v>
      </c>
      <c r="B116" s="190" t="s">
        <v>4339</v>
      </c>
      <c r="C116" s="190" t="s">
        <v>2424</v>
      </c>
      <c r="D116" s="191">
        <v>4348.0397687440645</v>
      </c>
    </row>
    <row r="117" spans="1:4">
      <c r="A117" s="190" t="s">
        <v>568</v>
      </c>
      <c r="B117" s="190" t="s">
        <v>4368</v>
      </c>
      <c r="C117" s="190" t="s">
        <v>2424</v>
      </c>
      <c r="D117" s="191">
        <v>7.6478581200000004</v>
      </c>
    </row>
    <row r="118" spans="1:4">
      <c r="A118" s="190" t="s">
        <v>1417</v>
      </c>
      <c r="B118" s="190" t="s">
        <v>4388</v>
      </c>
      <c r="C118" s="190" t="s">
        <v>2424</v>
      </c>
      <c r="D118" s="191">
        <v>-27.578737595737596</v>
      </c>
    </row>
    <row r="119" spans="1:4">
      <c r="A119" s="190" t="s">
        <v>3548</v>
      </c>
      <c r="B119" s="190" t="s">
        <v>4354</v>
      </c>
      <c r="C119" s="190" t="s">
        <v>2424</v>
      </c>
      <c r="D119" s="191">
        <v>387.32436399672611</v>
      </c>
    </row>
    <row r="120" spans="1:4">
      <c r="A120" s="190" t="s">
        <v>501</v>
      </c>
      <c r="B120" s="190" t="s">
        <v>4345</v>
      </c>
      <c r="C120" s="190" t="s">
        <v>2058</v>
      </c>
      <c r="D120" s="191">
        <v>17.943277283793165</v>
      </c>
    </row>
    <row r="121" spans="1:4">
      <c r="A121" s="190" t="s">
        <v>3558</v>
      </c>
      <c r="B121" s="190" t="s">
        <v>4336</v>
      </c>
      <c r="C121" s="190" t="s">
        <v>2058</v>
      </c>
      <c r="D121" s="191">
        <v>1881.7031022149556</v>
      </c>
    </row>
    <row r="122" spans="1:4">
      <c r="A122" s="190" t="s">
        <v>626</v>
      </c>
      <c r="B122" s="190" t="s">
        <v>4351</v>
      </c>
      <c r="C122" s="190" t="s">
        <v>2058</v>
      </c>
      <c r="D122" s="191">
        <v>1800.3594651179917</v>
      </c>
    </row>
    <row r="123" spans="1:4">
      <c r="A123" s="190" t="s">
        <v>976</v>
      </c>
      <c r="B123" s="190" t="s">
        <v>4335</v>
      </c>
      <c r="C123" s="190" t="s">
        <v>1641</v>
      </c>
      <c r="D123" s="191">
        <v>4883.2872803235232</v>
      </c>
    </row>
    <row r="124" spans="1:4">
      <c r="A124" s="190" t="s">
        <v>994</v>
      </c>
      <c r="B124" s="190" t="s">
        <v>4346</v>
      </c>
      <c r="C124" s="190" t="s">
        <v>2424</v>
      </c>
      <c r="D124" s="191">
        <v>3443.9721299191028</v>
      </c>
    </row>
    <row r="125" spans="1:4">
      <c r="A125" s="190" t="s">
        <v>248</v>
      </c>
      <c r="B125" s="190" t="s">
        <v>4386</v>
      </c>
      <c r="C125" s="190" t="s">
        <v>1641</v>
      </c>
      <c r="D125" s="191">
        <v>2217.067760685311</v>
      </c>
    </row>
    <row r="126" spans="1:4">
      <c r="A126" s="190" t="s">
        <v>582</v>
      </c>
      <c r="B126" s="190" t="s">
        <v>4362</v>
      </c>
      <c r="C126" s="190" t="s">
        <v>2058</v>
      </c>
      <c r="D126" s="191">
        <v>520.54531676190481</v>
      </c>
    </row>
    <row r="127" spans="1:4">
      <c r="A127" s="190" t="s">
        <v>142</v>
      </c>
      <c r="B127" s="190" t="s">
        <v>4354</v>
      </c>
      <c r="C127" s="190" t="s">
        <v>1641</v>
      </c>
      <c r="D127" s="191">
        <v>1348.0820428381564</v>
      </c>
    </row>
    <row r="128" spans="1:4">
      <c r="A128" s="190" t="s">
        <v>569</v>
      </c>
      <c r="B128" s="190" t="s">
        <v>4386</v>
      </c>
      <c r="C128" s="190" t="s">
        <v>2058</v>
      </c>
      <c r="D128" s="191">
        <v>966.72835102066847</v>
      </c>
    </row>
    <row r="129" spans="1:4">
      <c r="A129" s="190" t="s">
        <v>1594</v>
      </c>
      <c r="B129" s="190" t="s">
        <v>4362</v>
      </c>
      <c r="C129" s="190" t="s">
        <v>2424</v>
      </c>
      <c r="D129" s="191">
        <v>1237.5561555333334</v>
      </c>
    </row>
    <row r="130" spans="1:4">
      <c r="A130" s="190" t="s">
        <v>1347</v>
      </c>
      <c r="B130" s="190" t="s">
        <v>4386</v>
      </c>
      <c r="C130" s="190" t="s">
        <v>2424</v>
      </c>
      <c r="D130" s="191">
        <v>96.23552209848485</v>
      </c>
    </row>
    <row r="131" spans="1:4">
      <c r="A131" s="190" t="s">
        <v>681</v>
      </c>
      <c r="B131" s="190" t="s">
        <v>4380</v>
      </c>
      <c r="C131" s="190" t="s">
        <v>2058</v>
      </c>
      <c r="D131" s="191">
        <v>2204.4442253577276</v>
      </c>
    </row>
    <row r="132" spans="1:4">
      <c r="A132" s="190" t="s">
        <v>267</v>
      </c>
      <c r="B132" s="190" t="s">
        <v>4339</v>
      </c>
      <c r="C132" s="190" t="s">
        <v>1641</v>
      </c>
      <c r="D132" s="191">
        <v>4139.3306637914693</v>
      </c>
    </row>
    <row r="133" spans="1:4">
      <c r="A133" s="190" t="s">
        <v>597</v>
      </c>
      <c r="B133" s="190" t="s">
        <v>4389</v>
      </c>
      <c r="C133" s="190" t="s">
        <v>2058</v>
      </c>
      <c r="D133" s="191">
        <v>3673.4536406961925</v>
      </c>
    </row>
    <row r="134" spans="1:4">
      <c r="A134" s="190" t="s">
        <v>1632</v>
      </c>
      <c r="B134" s="190" t="s">
        <v>4368</v>
      </c>
      <c r="C134" s="190" t="s">
        <v>1641</v>
      </c>
      <c r="D134" s="191">
        <v>456.21280479252863</v>
      </c>
    </row>
    <row r="135" spans="1:4">
      <c r="A135" s="190" t="s">
        <v>565</v>
      </c>
      <c r="B135" s="190" t="s">
        <v>4366</v>
      </c>
      <c r="C135" s="190" t="s">
        <v>2058</v>
      </c>
      <c r="D135" s="191">
        <v>1327.9826630588236</v>
      </c>
    </row>
    <row r="136" spans="1:4">
      <c r="A136" s="190" t="s">
        <v>1014</v>
      </c>
      <c r="B136" s="190" t="s">
        <v>4390</v>
      </c>
      <c r="C136" s="190" t="s">
        <v>2424</v>
      </c>
      <c r="D136" s="191">
        <v>161.82080033057852</v>
      </c>
    </row>
    <row r="137" spans="1:4">
      <c r="A137" s="190" t="s">
        <v>828</v>
      </c>
      <c r="B137" s="190" t="s">
        <v>4391</v>
      </c>
      <c r="C137" s="190" t="s">
        <v>2424</v>
      </c>
      <c r="D137" s="191">
        <v>124.20835052241749</v>
      </c>
    </row>
    <row r="138" spans="1:4">
      <c r="A138" s="190" t="s">
        <v>554</v>
      </c>
      <c r="B138" s="190" t="s">
        <v>4382</v>
      </c>
      <c r="C138" s="190" t="s">
        <v>2058</v>
      </c>
      <c r="D138" s="191">
        <v>1631.4923837599999</v>
      </c>
    </row>
    <row r="139" spans="1:4">
      <c r="A139" s="190" t="s">
        <v>747</v>
      </c>
      <c r="B139" s="190" t="s">
        <v>4339</v>
      </c>
      <c r="C139" s="190" t="s">
        <v>1641</v>
      </c>
      <c r="D139" s="191">
        <v>3262.5066909555499</v>
      </c>
    </row>
    <row r="140" spans="1:4">
      <c r="A140" s="190" t="s">
        <v>208</v>
      </c>
      <c r="B140" s="190" t="s">
        <v>4380</v>
      </c>
      <c r="C140" s="190" t="s">
        <v>1641</v>
      </c>
      <c r="D140" s="191">
        <v>8059.8468301556604</v>
      </c>
    </row>
    <row r="141" spans="1:4">
      <c r="A141" s="190" t="s">
        <v>1030</v>
      </c>
      <c r="B141" s="190" t="s">
        <v>4392</v>
      </c>
      <c r="C141" s="190" t="s">
        <v>2424</v>
      </c>
      <c r="D141" s="191">
        <v>1061.1426179046825</v>
      </c>
    </row>
    <row r="142" spans="1:4">
      <c r="A142" s="190" t="s">
        <v>1077</v>
      </c>
      <c r="B142" s="190" t="s">
        <v>4380</v>
      </c>
      <c r="C142" s="190" t="s">
        <v>2424</v>
      </c>
      <c r="D142" s="191">
        <v>67.828236597726345</v>
      </c>
    </row>
    <row r="143" spans="1:4">
      <c r="A143" s="190" t="s">
        <v>1239</v>
      </c>
      <c r="B143" s="190" t="s">
        <v>4354</v>
      </c>
      <c r="C143" s="190" t="s">
        <v>2424</v>
      </c>
      <c r="D143" s="191">
        <v>1131.9876036000001</v>
      </c>
    </row>
    <row r="144" spans="1:4">
      <c r="A144" s="190" t="s">
        <v>1253</v>
      </c>
      <c r="B144" s="190" t="s">
        <v>4371</v>
      </c>
      <c r="C144" s="190" t="s">
        <v>2058</v>
      </c>
      <c r="D144" s="191">
        <v>13089.66745277</v>
      </c>
    </row>
    <row r="145" spans="1:4">
      <c r="A145" s="190" t="s">
        <v>1078</v>
      </c>
      <c r="B145" s="190" t="s">
        <v>4347</v>
      </c>
      <c r="C145" s="190" t="s">
        <v>2424</v>
      </c>
      <c r="D145" s="191">
        <v>509.16699152000001</v>
      </c>
    </row>
    <row r="146" spans="1:4">
      <c r="A146" s="190" t="s">
        <v>478</v>
      </c>
      <c r="B146" s="190" t="s">
        <v>4393</v>
      </c>
      <c r="C146" s="190" t="s">
        <v>2058</v>
      </c>
      <c r="D146" s="191">
        <v>1524.0348124260356</v>
      </c>
    </row>
    <row r="147" spans="1:4">
      <c r="A147" s="190" t="s">
        <v>848</v>
      </c>
      <c r="B147" s="190" t="s">
        <v>4334</v>
      </c>
      <c r="C147" s="190" t="s">
        <v>2424</v>
      </c>
      <c r="D147" s="191">
        <v>1811.4986523333334</v>
      </c>
    </row>
    <row r="148" spans="1:4">
      <c r="A148" s="190" t="s">
        <v>528</v>
      </c>
      <c r="B148" s="190" t="s">
        <v>4394</v>
      </c>
      <c r="C148" s="190" t="s">
        <v>2058</v>
      </c>
      <c r="D148" s="191">
        <v>33.957647227005957</v>
      </c>
    </row>
    <row r="149" spans="1:4">
      <c r="A149" s="190" t="s">
        <v>841</v>
      </c>
      <c r="B149" s="190" t="s">
        <v>4395</v>
      </c>
      <c r="C149" s="190" t="s">
        <v>2424</v>
      </c>
      <c r="D149" s="191">
        <v>858.78113554838944</v>
      </c>
    </row>
    <row r="150" spans="1:4">
      <c r="A150" s="190" t="s">
        <v>780</v>
      </c>
      <c r="B150" s="190" t="s">
        <v>4339</v>
      </c>
      <c r="C150" s="190" t="s">
        <v>2424</v>
      </c>
      <c r="D150" s="191">
        <v>2356.6729446511113</v>
      </c>
    </row>
    <row r="151" spans="1:4">
      <c r="A151" s="190" t="s">
        <v>822</v>
      </c>
      <c r="B151" s="190" t="s">
        <v>4339</v>
      </c>
      <c r="C151" s="190" t="s">
        <v>2424</v>
      </c>
      <c r="D151" s="191">
        <v>1757.549685812354</v>
      </c>
    </row>
    <row r="152" spans="1:4">
      <c r="A152" s="190" t="s">
        <v>1473</v>
      </c>
      <c r="B152" s="190" t="s">
        <v>4395</v>
      </c>
      <c r="C152" s="190" t="s">
        <v>2424</v>
      </c>
      <c r="D152" s="191">
        <v>577.6944844863732</v>
      </c>
    </row>
    <row r="153" spans="1:4">
      <c r="A153" s="190" t="s">
        <v>696</v>
      </c>
      <c r="B153" s="190" t="s">
        <v>4396</v>
      </c>
      <c r="C153" s="190" t="s">
        <v>2058</v>
      </c>
      <c r="D153" s="191">
        <v>1909.0917985210272</v>
      </c>
    </row>
    <row r="154" spans="1:4">
      <c r="A154" s="190" t="s">
        <v>710</v>
      </c>
      <c r="B154" s="190" t="s">
        <v>4351</v>
      </c>
      <c r="C154" s="190" t="s">
        <v>2058</v>
      </c>
      <c r="D154" s="191">
        <v>2455.950052637681</v>
      </c>
    </row>
    <row r="155" spans="1:4">
      <c r="A155" s="190" t="s">
        <v>105</v>
      </c>
      <c r="B155" s="190" t="s">
        <v>4373</v>
      </c>
      <c r="C155" s="190" t="s">
        <v>2424</v>
      </c>
      <c r="D155" s="191">
        <v>-2990.4369061399998</v>
      </c>
    </row>
    <row r="156" spans="1:4">
      <c r="A156" s="190" t="s">
        <v>291</v>
      </c>
      <c r="B156" s="190" t="s">
        <v>4362</v>
      </c>
      <c r="C156" s="190" t="s">
        <v>2424</v>
      </c>
      <c r="D156" s="191">
        <v>-295.64493972342115</v>
      </c>
    </row>
    <row r="157" spans="1:4">
      <c r="A157" s="190" t="s">
        <v>575</v>
      </c>
      <c r="B157" s="190" t="s">
        <v>4345</v>
      </c>
      <c r="C157" s="190" t="s">
        <v>2058</v>
      </c>
      <c r="D157" s="191">
        <v>1496.1765562962962</v>
      </c>
    </row>
    <row r="158" spans="1:4">
      <c r="A158" s="190" t="s">
        <v>454</v>
      </c>
      <c r="B158" s="190" t="s">
        <v>4347</v>
      </c>
      <c r="C158" s="190" t="s">
        <v>2058</v>
      </c>
      <c r="D158" s="191">
        <v>323.25898609221451</v>
      </c>
    </row>
    <row r="159" spans="1:4">
      <c r="A159" s="190" t="s">
        <v>3701</v>
      </c>
      <c r="B159" s="190" t="s">
        <v>4397</v>
      </c>
      <c r="C159" s="190" t="s">
        <v>1641</v>
      </c>
      <c r="D159" s="191">
        <v>3520.724693776252</v>
      </c>
    </row>
    <row r="160" spans="1:4">
      <c r="A160" s="190" t="s">
        <v>1541</v>
      </c>
      <c r="B160" s="190" t="s">
        <v>4380</v>
      </c>
      <c r="C160" s="190" t="s">
        <v>2424</v>
      </c>
      <c r="D160" s="191">
        <v>6135.6786248686367</v>
      </c>
    </row>
    <row r="161" spans="1:4">
      <c r="A161" s="190" t="s">
        <v>817</v>
      </c>
      <c r="B161" s="190" t="s">
        <v>4362</v>
      </c>
      <c r="C161" s="190" t="s">
        <v>2424</v>
      </c>
      <c r="D161" s="191">
        <v>234.84917507451223</v>
      </c>
    </row>
    <row r="162" spans="1:4">
      <c r="A162" s="190" t="s">
        <v>4010</v>
      </c>
      <c r="B162" s="190" t="s">
        <v>4331</v>
      </c>
      <c r="C162" s="190" t="s">
        <v>1641</v>
      </c>
      <c r="D162" s="191">
        <v>1017.079408599009</v>
      </c>
    </row>
    <row r="163" spans="1:4">
      <c r="A163" s="190" t="s">
        <v>1155</v>
      </c>
      <c r="B163" s="190" t="s">
        <v>4398</v>
      </c>
      <c r="C163" s="190" t="s">
        <v>2424</v>
      </c>
      <c r="D163" s="191">
        <v>4790.9414733061858</v>
      </c>
    </row>
    <row r="164" spans="1:4">
      <c r="A164" s="190" t="s">
        <v>855</v>
      </c>
      <c r="B164" s="190" t="s">
        <v>4399</v>
      </c>
      <c r="C164" s="190" t="s">
        <v>2424</v>
      </c>
      <c r="D164" s="191">
        <v>318.17216459999997</v>
      </c>
    </row>
    <row r="165" spans="1:4">
      <c r="A165" s="190" t="s">
        <v>1592</v>
      </c>
      <c r="B165" s="190" t="s">
        <v>4337</v>
      </c>
      <c r="C165" s="190" t="s">
        <v>2424</v>
      </c>
      <c r="D165" s="191">
        <v>-400.77026813008013</v>
      </c>
    </row>
    <row r="166" spans="1:4">
      <c r="A166" s="190" t="s">
        <v>1503</v>
      </c>
      <c r="B166" s="190" t="s">
        <v>4349</v>
      </c>
      <c r="C166" s="190" t="s">
        <v>2424</v>
      </c>
      <c r="D166" s="191">
        <v>1361.4625342057345</v>
      </c>
    </row>
    <row r="167" spans="1:4">
      <c r="A167" s="190" t="s">
        <v>912</v>
      </c>
      <c r="B167" s="190" t="s">
        <v>4397</v>
      </c>
      <c r="C167" s="190" t="s">
        <v>2058</v>
      </c>
      <c r="D167" s="191">
        <v>1379.7601220142858</v>
      </c>
    </row>
    <row r="168" spans="1:4">
      <c r="A168" s="190" t="s">
        <v>368</v>
      </c>
      <c r="B168" s="190" t="s">
        <v>4400</v>
      </c>
      <c r="C168" s="190" t="s">
        <v>2058</v>
      </c>
      <c r="D168" s="191">
        <v>191.35947342857142</v>
      </c>
    </row>
    <row r="169" spans="1:4">
      <c r="A169" s="190" t="s">
        <v>987</v>
      </c>
      <c r="B169" s="190" t="s">
        <v>4339</v>
      </c>
      <c r="C169" s="190" t="s">
        <v>2424</v>
      </c>
      <c r="D169" s="191">
        <v>3456.3631130298741</v>
      </c>
    </row>
    <row r="170" spans="1:4">
      <c r="A170" s="190" t="s">
        <v>995</v>
      </c>
      <c r="B170" s="190" t="s">
        <v>4346</v>
      </c>
      <c r="C170" s="190" t="s">
        <v>2424</v>
      </c>
      <c r="D170" s="191">
        <v>1001.4071882965463</v>
      </c>
    </row>
    <row r="171" spans="1:4">
      <c r="A171" s="190" t="s">
        <v>202</v>
      </c>
      <c r="B171" s="190" t="s">
        <v>4392</v>
      </c>
      <c r="C171" s="190" t="s">
        <v>1641</v>
      </c>
      <c r="D171" s="191">
        <v>273.82263118232044</v>
      </c>
    </row>
    <row r="172" spans="1:4">
      <c r="A172" s="190" t="s">
        <v>395</v>
      </c>
      <c r="B172" s="190" t="s">
        <v>4368</v>
      </c>
      <c r="C172" s="190" t="s">
        <v>2058</v>
      </c>
      <c r="D172" s="191">
        <v>1295.4055267072126</v>
      </c>
    </row>
    <row r="173" spans="1:4">
      <c r="A173" s="190" t="s">
        <v>401</v>
      </c>
      <c r="B173" s="190" t="s">
        <v>4395</v>
      </c>
      <c r="C173" s="190" t="s">
        <v>2058</v>
      </c>
      <c r="D173" s="191">
        <v>4037.207105877334</v>
      </c>
    </row>
    <row r="174" spans="1:4">
      <c r="A174" s="190" t="s">
        <v>1093</v>
      </c>
      <c r="B174" s="190" t="s">
        <v>4362</v>
      </c>
      <c r="C174" s="190" t="s">
        <v>2424</v>
      </c>
      <c r="D174" s="191">
        <v>1463.9171334736043</v>
      </c>
    </row>
    <row r="175" spans="1:4">
      <c r="A175" s="190" t="s">
        <v>74</v>
      </c>
      <c r="B175" s="190" t="s">
        <v>4371</v>
      </c>
      <c r="C175" s="190" t="s">
        <v>1641</v>
      </c>
      <c r="D175" s="191">
        <v>195.30484835416246</v>
      </c>
    </row>
    <row r="176" spans="1:4">
      <c r="A176" s="190" t="s">
        <v>87</v>
      </c>
      <c r="B176" s="190" t="s">
        <v>4372</v>
      </c>
      <c r="C176" s="190" t="s">
        <v>1641</v>
      </c>
      <c r="D176" s="191">
        <v>-2411.8834192102177</v>
      </c>
    </row>
    <row r="177" spans="1:4">
      <c r="A177" s="190" t="s">
        <v>125</v>
      </c>
      <c r="B177" s="190" t="s">
        <v>4362</v>
      </c>
      <c r="C177" s="190" t="s">
        <v>1641</v>
      </c>
      <c r="D177" s="191">
        <v>-470.68097205128203</v>
      </c>
    </row>
    <row r="178" spans="1:4">
      <c r="A178" s="190" t="s">
        <v>301</v>
      </c>
      <c r="B178" s="190" t="s">
        <v>4401</v>
      </c>
      <c r="C178" s="190" t="s">
        <v>1641</v>
      </c>
      <c r="D178" s="191">
        <v>1653.9761680005249</v>
      </c>
    </row>
    <row r="179" spans="1:4">
      <c r="A179" s="190" t="s">
        <v>217</v>
      </c>
      <c r="B179" s="190" t="s">
        <v>4386</v>
      </c>
      <c r="C179" s="190" t="s">
        <v>1641</v>
      </c>
      <c r="D179" s="191">
        <v>23.265805713843378</v>
      </c>
    </row>
    <row r="180" spans="1:4">
      <c r="A180" s="190" t="s">
        <v>555</v>
      </c>
      <c r="B180" s="190" t="s">
        <v>4360</v>
      </c>
      <c r="C180" s="190" t="s">
        <v>2058</v>
      </c>
      <c r="D180" s="191">
        <v>1038.8744932346056</v>
      </c>
    </row>
    <row r="181" spans="1:4">
      <c r="A181" s="190" t="s">
        <v>1</v>
      </c>
      <c r="B181" s="190" t="s">
        <v>4402</v>
      </c>
      <c r="C181" s="190" t="s">
        <v>1641</v>
      </c>
      <c r="D181" s="191">
        <v>289.5217966733332</v>
      </c>
    </row>
    <row r="182" spans="1:4">
      <c r="A182" s="190" t="s">
        <v>842</v>
      </c>
      <c r="B182" s="190" t="s">
        <v>4380</v>
      </c>
      <c r="C182" s="190" t="s">
        <v>2424</v>
      </c>
      <c r="D182" s="191">
        <v>6167.0225331673919</v>
      </c>
    </row>
    <row r="183" spans="1:4">
      <c r="A183" s="190" t="s">
        <v>1140</v>
      </c>
      <c r="B183" s="190" t="s">
        <v>4339</v>
      </c>
      <c r="C183" s="190" t="s">
        <v>2424</v>
      </c>
      <c r="D183" s="191">
        <v>1476.3274961014549</v>
      </c>
    </row>
    <row r="184" spans="1:4">
      <c r="A184" s="190" t="s">
        <v>938</v>
      </c>
      <c r="B184" s="190" t="s">
        <v>4392</v>
      </c>
      <c r="C184" s="190" t="s">
        <v>2424</v>
      </c>
      <c r="D184" s="191">
        <v>-1461.213750487515</v>
      </c>
    </row>
    <row r="185" spans="1:4">
      <c r="A185" s="190" t="s">
        <v>28</v>
      </c>
      <c r="B185" s="190" t="s">
        <v>4403</v>
      </c>
      <c r="C185" s="190" t="s">
        <v>1641</v>
      </c>
      <c r="D185" s="191">
        <v>1716.0792253121353</v>
      </c>
    </row>
    <row r="186" spans="1:4">
      <c r="A186" s="190" t="s">
        <v>45</v>
      </c>
      <c r="B186" s="190" t="s">
        <v>4404</v>
      </c>
      <c r="C186" s="190" t="s">
        <v>1641</v>
      </c>
      <c r="D186" s="191">
        <v>6746.741363329842</v>
      </c>
    </row>
    <row r="187" spans="1:4">
      <c r="A187" s="190" t="s">
        <v>47</v>
      </c>
      <c r="B187" s="190" t="s">
        <v>4380</v>
      </c>
      <c r="C187" s="190" t="s">
        <v>1641</v>
      </c>
      <c r="D187" s="191">
        <v>2963.4556416764708</v>
      </c>
    </row>
    <row r="188" spans="1:4">
      <c r="A188" s="190" t="s">
        <v>398</v>
      </c>
      <c r="B188" s="190" t="s">
        <v>4395</v>
      </c>
      <c r="C188" s="190" t="s">
        <v>2058</v>
      </c>
      <c r="D188" s="191">
        <v>1907.1815798557693</v>
      </c>
    </row>
    <row r="189" spans="1:4">
      <c r="A189" s="190" t="s">
        <v>62</v>
      </c>
      <c r="B189" s="190" t="s">
        <v>4381</v>
      </c>
      <c r="C189" s="190" t="s">
        <v>1641</v>
      </c>
      <c r="D189" s="191">
        <v>1129.6708140634485</v>
      </c>
    </row>
    <row r="190" spans="1:4">
      <c r="A190" s="190" t="s">
        <v>23</v>
      </c>
      <c r="B190" s="190" t="s">
        <v>4364</v>
      </c>
      <c r="C190" s="190" t="s">
        <v>1641</v>
      </c>
      <c r="D190" s="191">
        <v>3082.1350270573603</v>
      </c>
    </row>
    <row r="191" spans="1:4">
      <c r="A191" s="190" t="s">
        <v>295</v>
      </c>
      <c r="B191" s="190" t="s">
        <v>4405</v>
      </c>
      <c r="C191" s="190" t="s">
        <v>1641</v>
      </c>
      <c r="D191" s="191">
        <v>4213.4974897333332</v>
      </c>
    </row>
    <row r="192" spans="1:4">
      <c r="A192" s="190" t="s">
        <v>897</v>
      </c>
      <c r="B192" s="190" t="s">
        <v>4328</v>
      </c>
      <c r="C192" s="190" t="s">
        <v>2424</v>
      </c>
      <c r="D192" s="191">
        <v>9224.6817533161447</v>
      </c>
    </row>
    <row r="193" spans="1:4">
      <c r="A193" s="190" t="s">
        <v>612</v>
      </c>
      <c r="B193" s="190" t="s">
        <v>4328</v>
      </c>
      <c r="C193" s="190" t="s">
        <v>2058</v>
      </c>
      <c r="D193" s="191">
        <v>-408.57532622020432</v>
      </c>
    </row>
    <row r="194" spans="1:4">
      <c r="A194" s="190" t="s">
        <v>370</v>
      </c>
      <c r="B194" s="190" t="s">
        <v>4347</v>
      </c>
      <c r="C194" s="190" t="s">
        <v>2058</v>
      </c>
      <c r="D194" s="191">
        <v>639.9715787327068</v>
      </c>
    </row>
    <row r="195" spans="1:4">
      <c r="A195" s="190" t="s">
        <v>4202</v>
      </c>
      <c r="B195" s="190" t="s">
        <v>4336</v>
      </c>
      <c r="C195" s="190" t="s">
        <v>2058</v>
      </c>
      <c r="D195" s="191">
        <v>930.99967044589607</v>
      </c>
    </row>
    <row r="196" spans="1:4">
      <c r="A196" s="190" t="s">
        <v>406</v>
      </c>
      <c r="B196" s="190" t="s">
        <v>4328</v>
      </c>
      <c r="C196" s="190" t="s">
        <v>2058</v>
      </c>
      <c r="D196" s="191">
        <v>2234.2378466260302</v>
      </c>
    </row>
    <row r="197" spans="1:4">
      <c r="A197" s="190" t="s">
        <v>825</v>
      </c>
      <c r="B197" s="190" t="s">
        <v>4378</v>
      </c>
      <c r="C197" s="190" t="s">
        <v>1641</v>
      </c>
      <c r="D197" s="191">
        <v>1733.9348275714285</v>
      </c>
    </row>
    <row r="198" spans="1:4">
      <c r="A198" s="190" t="s">
        <v>1574</v>
      </c>
      <c r="B198" s="190" t="s">
        <v>4337</v>
      </c>
      <c r="C198" s="190" t="s">
        <v>2424</v>
      </c>
      <c r="D198" s="191">
        <v>-334.99092595671647</v>
      </c>
    </row>
    <row r="199" spans="1:4">
      <c r="A199" s="190" t="s">
        <v>749</v>
      </c>
      <c r="B199" s="190" t="s">
        <v>4406</v>
      </c>
      <c r="C199" s="190" t="s">
        <v>1641</v>
      </c>
      <c r="D199" s="191">
        <v>2632.6421293780395</v>
      </c>
    </row>
    <row r="200" spans="1:4">
      <c r="A200" s="190" t="s">
        <v>156</v>
      </c>
      <c r="B200" s="190" t="s">
        <v>4364</v>
      </c>
      <c r="C200" s="190" t="s">
        <v>1641</v>
      </c>
      <c r="D200" s="191">
        <v>2316.069632084138</v>
      </c>
    </row>
    <row r="201" spans="1:4">
      <c r="A201" s="190" t="s">
        <v>1149</v>
      </c>
      <c r="B201" s="190" t="s">
        <v>4378</v>
      </c>
      <c r="C201" s="190" t="s">
        <v>2424</v>
      </c>
      <c r="D201" s="191">
        <v>25.812254091680813</v>
      </c>
    </row>
    <row r="202" spans="1:4">
      <c r="A202" s="190" t="s">
        <v>1184</v>
      </c>
      <c r="B202" s="190" t="s">
        <v>4351</v>
      </c>
      <c r="C202" s="190" t="s">
        <v>2424</v>
      </c>
      <c r="D202" s="191">
        <v>7786.1108873049452</v>
      </c>
    </row>
    <row r="203" spans="1:4">
      <c r="A203" s="190" t="s">
        <v>851</v>
      </c>
      <c r="B203" s="190" t="s">
        <v>4394</v>
      </c>
      <c r="C203" s="190" t="s">
        <v>1641</v>
      </c>
      <c r="D203" s="191">
        <v>3437.7720001589432</v>
      </c>
    </row>
    <row r="204" spans="1:4">
      <c r="A204" s="190" t="s">
        <v>1383</v>
      </c>
      <c r="B204" s="190" t="s">
        <v>4346</v>
      </c>
      <c r="C204" s="190" t="s">
        <v>2424</v>
      </c>
      <c r="D204" s="191">
        <v>676.34638984021797</v>
      </c>
    </row>
    <row r="205" spans="1:4">
      <c r="A205" s="190" t="s">
        <v>791</v>
      </c>
      <c r="B205" s="190" t="s">
        <v>4371</v>
      </c>
      <c r="C205" s="190" t="s">
        <v>2424</v>
      </c>
      <c r="D205" s="191">
        <v>700.08977391332428</v>
      </c>
    </row>
    <row r="206" spans="1:4">
      <c r="A206" s="190" t="s">
        <v>502</v>
      </c>
      <c r="B206" s="190" t="s">
        <v>4336</v>
      </c>
      <c r="C206" s="190" t="s">
        <v>2058</v>
      </c>
      <c r="D206" s="191">
        <v>1387.6247701853356</v>
      </c>
    </row>
    <row r="207" spans="1:4">
      <c r="A207" s="190" t="s">
        <v>3766</v>
      </c>
      <c r="B207" s="190" t="s">
        <v>4383</v>
      </c>
      <c r="C207" s="190" t="s">
        <v>2424</v>
      </c>
      <c r="D207" s="191">
        <v>4531.1079209260815</v>
      </c>
    </row>
    <row r="208" spans="1:4">
      <c r="A208" s="190" t="s">
        <v>340</v>
      </c>
      <c r="B208" s="190" t="s">
        <v>4339</v>
      </c>
      <c r="C208" s="190" t="s">
        <v>1641</v>
      </c>
      <c r="D208" s="191">
        <v>2648.5410247276495</v>
      </c>
    </row>
    <row r="209" spans="1:4">
      <c r="A209" s="190" t="s">
        <v>380</v>
      </c>
      <c r="B209" s="190" t="s">
        <v>4346</v>
      </c>
      <c r="C209" s="190" t="s">
        <v>2058</v>
      </c>
      <c r="D209" s="191">
        <v>4713.5958011752136</v>
      </c>
    </row>
    <row r="210" spans="1:4">
      <c r="A210" s="190" t="s">
        <v>432</v>
      </c>
      <c r="B210" s="190" t="s">
        <v>4364</v>
      </c>
      <c r="C210" s="190" t="s">
        <v>2058</v>
      </c>
      <c r="D210" s="191">
        <v>7766.8574521139208</v>
      </c>
    </row>
    <row r="211" spans="1:4">
      <c r="A211" s="190" t="s">
        <v>88</v>
      </c>
      <c r="B211" s="190" t="s">
        <v>4389</v>
      </c>
      <c r="C211" s="190" t="s">
        <v>1641</v>
      </c>
      <c r="D211" s="191">
        <v>1885.6408595871842</v>
      </c>
    </row>
    <row r="212" spans="1:4">
      <c r="A212" s="190" t="s">
        <v>1169</v>
      </c>
      <c r="B212" s="190" t="s">
        <v>4345</v>
      </c>
      <c r="C212" s="190" t="s">
        <v>2424</v>
      </c>
      <c r="D212" s="191">
        <v>1653.0217097938073</v>
      </c>
    </row>
    <row r="213" spans="1:4">
      <c r="A213" s="190" t="s">
        <v>3201</v>
      </c>
      <c r="B213" s="190" t="s">
        <v>4394</v>
      </c>
      <c r="C213" s="190" t="s">
        <v>2424</v>
      </c>
      <c r="D213" s="191">
        <v>313.76055675358685</v>
      </c>
    </row>
    <row r="214" spans="1:4">
      <c r="A214" s="190" t="s">
        <v>1610</v>
      </c>
      <c r="B214" s="190" t="s">
        <v>4398</v>
      </c>
      <c r="C214" s="190" t="s">
        <v>1641</v>
      </c>
      <c r="D214" s="191">
        <v>991.20464182072396</v>
      </c>
    </row>
    <row r="215" spans="1:4">
      <c r="A215" s="190" t="s">
        <v>545</v>
      </c>
      <c r="B215" s="190" t="s">
        <v>4355</v>
      </c>
      <c r="C215" s="190" t="s">
        <v>2058</v>
      </c>
      <c r="D215" s="191">
        <v>2039.6919080952382</v>
      </c>
    </row>
    <row r="216" spans="1:4">
      <c r="A216" s="190" t="s">
        <v>801</v>
      </c>
      <c r="B216" s="190" t="s">
        <v>4407</v>
      </c>
      <c r="C216" s="190" t="s">
        <v>2424</v>
      </c>
      <c r="D216" s="191">
        <v>2647.1427946831554</v>
      </c>
    </row>
    <row r="217" spans="1:4">
      <c r="A217" s="190" t="s">
        <v>583</v>
      </c>
      <c r="B217" s="190" t="s">
        <v>4352</v>
      </c>
      <c r="C217" s="190" t="s">
        <v>2424</v>
      </c>
      <c r="D217" s="191">
        <v>2260.4689526851112</v>
      </c>
    </row>
    <row r="218" spans="1:4">
      <c r="A218" s="190" t="s">
        <v>366</v>
      </c>
      <c r="B218" s="190" t="s">
        <v>4360</v>
      </c>
      <c r="C218" s="190" t="s">
        <v>2058</v>
      </c>
      <c r="D218" s="191">
        <v>-440.33122149397593</v>
      </c>
    </row>
    <row r="219" spans="1:4">
      <c r="A219" s="190" t="s">
        <v>102</v>
      </c>
      <c r="B219" s="190" t="s">
        <v>4375</v>
      </c>
      <c r="C219" s="190" t="s">
        <v>1641</v>
      </c>
      <c r="D219" s="191">
        <v>57.031907952199788</v>
      </c>
    </row>
    <row r="220" spans="1:4">
      <c r="A220" s="190" t="s">
        <v>518</v>
      </c>
      <c r="B220" s="190" t="s">
        <v>4408</v>
      </c>
      <c r="C220" s="190" t="s">
        <v>2058</v>
      </c>
      <c r="D220" s="191">
        <v>6488.2128577279764</v>
      </c>
    </row>
    <row r="221" spans="1:4">
      <c r="A221" s="190" t="s">
        <v>212</v>
      </c>
      <c r="B221" s="190" t="s">
        <v>4409</v>
      </c>
      <c r="C221" s="190" t="s">
        <v>1641</v>
      </c>
      <c r="D221" s="191">
        <v>1863.2364148000759</v>
      </c>
    </row>
    <row r="222" spans="1:4">
      <c r="A222" s="190" t="s">
        <v>316</v>
      </c>
      <c r="B222" s="190" t="s">
        <v>4387</v>
      </c>
      <c r="C222" s="190" t="s">
        <v>1641</v>
      </c>
      <c r="D222" s="191">
        <v>4095.8205001782562</v>
      </c>
    </row>
    <row r="223" spans="1:4">
      <c r="A223" s="190" t="s">
        <v>38</v>
      </c>
      <c r="B223" s="190" t="s">
        <v>4368</v>
      </c>
      <c r="C223" s="190" t="s">
        <v>1641</v>
      </c>
      <c r="D223" s="191">
        <v>380.95419328556432</v>
      </c>
    </row>
    <row r="224" spans="1:4">
      <c r="A224" s="190" t="s">
        <v>51</v>
      </c>
      <c r="B224" s="190" t="s">
        <v>4402</v>
      </c>
      <c r="C224" s="190" t="s">
        <v>1641</v>
      </c>
      <c r="D224" s="191">
        <v>715.07348967835696</v>
      </c>
    </row>
    <row r="225" spans="1:4">
      <c r="A225" s="190" t="s">
        <v>30</v>
      </c>
      <c r="B225" s="190" t="s">
        <v>4339</v>
      </c>
      <c r="C225" s="190" t="s">
        <v>1641</v>
      </c>
      <c r="D225" s="191">
        <v>954.23612387080561</v>
      </c>
    </row>
    <row r="226" spans="1:4">
      <c r="A226" s="190" t="s">
        <v>1072</v>
      </c>
      <c r="B226" s="190" t="s">
        <v>4346</v>
      </c>
      <c r="C226" s="190" t="s">
        <v>2424</v>
      </c>
      <c r="D226" s="191">
        <v>1242.7323268254061</v>
      </c>
    </row>
    <row r="227" spans="1:4">
      <c r="A227" s="190" t="s">
        <v>789</v>
      </c>
      <c r="B227" s="190" t="s">
        <v>4385</v>
      </c>
      <c r="C227" s="190" t="s">
        <v>2424</v>
      </c>
      <c r="D227" s="191">
        <v>-140.55286196584265</v>
      </c>
    </row>
    <row r="228" spans="1:4">
      <c r="A228" s="190" t="s">
        <v>367</v>
      </c>
      <c r="B228" s="190" t="s">
        <v>4410</v>
      </c>
      <c r="C228" s="190" t="s">
        <v>2058</v>
      </c>
      <c r="D228" s="191">
        <v>2100.9850633966757</v>
      </c>
    </row>
    <row r="229" spans="1:4">
      <c r="A229" s="190" t="s">
        <v>1276</v>
      </c>
      <c r="B229" s="190" t="s">
        <v>4351</v>
      </c>
      <c r="C229" s="190" t="s">
        <v>2424</v>
      </c>
      <c r="D229" s="191">
        <v>5636.7162056550715</v>
      </c>
    </row>
    <row r="230" spans="1:4">
      <c r="A230" s="190" t="s">
        <v>408</v>
      </c>
      <c r="B230" s="190" t="s">
        <v>4411</v>
      </c>
      <c r="C230" s="190" t="s">
        <v>1641</v>
      </c>
      <c r="D230" s="191">
        <v>3566.2896156579859</v>
      </c>
    </row>
    <row r="231" spans="1:4">
      <c r="A231" s="190" t="s">
        <v>500</v>
      </c>
      <c r="B231" s="190" t="s">
        <v>4329</v>
      </c>
      <c r="C231" s="190" t="s">
        <v>2058</v>
      </c>
      <c r="D231" s="191">
        <v>1084.1413488493704</v>
      </c>
    </row>
    <row r="232" spans="1:4">
      <c r="A232" s="190" t="s">
        <v>546</v>
      </c>
      <c r="B232" s="190" t="s">
        <v>4348</v>
      </c>
      <c r="C232" s="190" t="s">
        <v>2058</v>
      </c>
      <c r="D232" s="191">
        <v>4470.6986727710901</v>
      </c>
    </row>
    <row r="233" spans="1:4">
      <c r="A233" s="190" t="s">
        <v>559</v>
      </c>
      <c r="B233" s="190" t="s">
        <v>4334</v>
      </c>
      <c r="C233" s="190" t="s">
        <v>2058</v>
      </c>
      <c r="D233" s="191">
        <v>2866.2268837015476</v>
      </c>
    </row>
    <row r="234" spans="1:4">
      <c r="A234" s="190" t="s">
        <v>89</v>
      </c>
      <c r="B234" s="190" t="s">
        <v>4380</v>
      </c>
      <c r="C234" s="190" t="s">
        <v>1641</v>
      </c>
      <c r="D234" s="191">
        <v>8397.9396963500003</v>
      </c>
    </row>
    <row r="235" spans="1:4">
      <c r="A235" s="190" t="s">
        <v>850</v>
      </c>
      <c r="B235" s="190" t="s">
        <v>4372</v>
      </c>
      <c r="C235" s="190" t="s">
        <v>1641</v>
      </c>
      <c r="D235" s="191">
        <v>-1357.1425492262561</v>
      </c>
    </row>
    <row r="236" spans="1:4">
      <c r="A236" s="190" t="s">
        <v>765</v>
      </c>
      <c r="B236" s="190" t="s">
        <v>4334</v>
      </c>
      <c r="C236" s="190" t="s">
        <v>2424</v>
      </c>
      <c r="D236" s="191">
        <v>7.7718219710409864</v>
      </c>
    </row>
    <row r="237" spans="1:4">
      <c r="A237" s="190" t="s">
        <v>729</v>
      </c>
      <c r="B237" s="190" t="s">
        <v>4368</v>
      </c>
      <c r="C237" s="190" t="s">
        <v>1641</v>
      </c>
      <c r="D237" s="191">
        <v>32.814033866320493</v>
      </c>
    </row>
    <row r="238" spans="1:4">
      <c r="A238" s="190" t="s">
        <v>567</v>
      </c>
      <c r="B238" s="190" t="s">
        <v>4407</v>
      </c>
      <c r="C238" s="190" t="s">
        <v>2058</v>
      </c>
      <c r="D238" s="191">
        <v>5640.0729729754075</v>
      </c>
    </row>
    <row r="239" spans="1:4">
      <c r="A239" s="190" t="s">
        <v>166</v>
      </c>
      <c r="B239" s="190" t="s">
        <v>4351</v>
      </c>
      <c r="C239" s="190" t="s">
        <v>1641</v>
      </c>
      <c r="D239" s="191">
        <v>90.888675806365043</v>
      </c>
    </row>
    <row r="240" spans="1:4">
      <c r="A240" s="190" t="s">
        <v>3814</v>
      </c>
      <c r="B240" s="190" t="s">
        <v>4368</v>
      </c>
      <c r="C240" s="190" t="s">
        <v>1641</v>
      </c>
      <c r="D240" s="191">
        <v>110.94514484454918</v>
      </c>
    </row>
    <row r="241" spans="1:4">
      <c r="A241" s="190" t="s">
        <v>652</v>
      </c>
      <c r="B241" s="190" t="s">
        <v>4370</v>
      </c>
      <c r="C241" s="190" t="s">
        <v>2058</v>
      </c>
      <c r="D241" s="191">
        <v>2203.7166930726612</v>
      </c>
    </row>
    <row r="242" spans="1:4">
      <c r="A242" s="190" t="s">
        <v>811</v>
      </c>
      <c r="B242" s="190" t="s">
        <v>4412</v>
      </c>
      <c r="C242" s="190" t="s">
        <v>2424</v>
      </c>
      <c r="D242" s="191">
        <v>3538.8407426435083</v>
      </c>
    </row>
    <row r="243" spans="1:4">
      <c r="A243" s="190" t="s">
        <v>443</v>
      </c>
      <c r="B243" s="190" t="s">
        <v>4371</v>
      </c>
      <c r="C243" s="190" t="s">
        <v>2058</v>
      </c>
      <c r="D243" s="191">
        <v>33081.00555238095</v>
      </c>
    </row>
    <row r="244" spans="1:4">
      <c r="A244" s="190" t="s">
        <v>533</v>
      </c>
      <c r="B244" s="190" t="s">
        <v>4359</v>
      </c>
      <c r="C244" s="190" t="s">
        <v>2058</v>
      </c>
      <c r="D244" s="191">
        <v>1205.7102486229126</v>
      </c>
    </row>
    <row r="245" spans="1:4">
      <c r="A245" s="190" t="s">
        <v>788</v>
      </c>
      <c r="B245" s="190" t="s">
        <v>4339</v>
      </c>
      <c r="C245" s="190" t="s">
        <v>2424</v>
      </c>
      <c r="D245" s="191">
        <v>784.76304921999997</v>
      </c>
    </row>
    <row r="246" spans="1:4">
      <c r="A246" s="190" t="s">
        <v>1210</v>
      </c>
      <c r="B246" s="190" t="s">
        <v>4413</v>
      </c>
      <c r="C246" s="190" t="s">
        <v>2424</v>
      </c>
      <c r="D246" s="191">
        <v>3365.7681389333334</v>
      </c>
    </row>
    <row r="247" spans="1:4">
      <c r="A247" s="190" t="s">
        <v>1604</v>
      </c>
      <c r="B247" s="190" t="s">
        <v>4354</v>
      </c>
      <c r="C247" s="190" t="s">
        <v>2424</v>
      </c>
      <c r="D247" s="191">
        <v>1294.2440271501926</v>
      </c>
    </row>
    <row r="248" spans="1:4">
      <c r="A248" s="190" t="s">
        <v>1068</v>
      </c>
      <c r="B248" s="190" t="s">
        <v>4371</v>
      </c>
      <c r="C248" s="190" t="s">
        <v>2424</v>
      </c>
      <c r="D248" s="191">
        <v>-1069.1129894374999</v>
      </c>
    </row>
    <row r="249" spans="1:4">
      <c r="A249" s="190" t="s">
        <v>514</v>
      </c>
      <c r="B249" s="190" t="s">
        <v>4346</v>
      </c>
      <c r="C249" s="190" t="s">
        <v>2058</v>
      </c>
      <c r="D249" s="191">
        <v>2611.9432630275228</v>
      </c>
    </row>
    <row r="250" spans="1:4">
      <c r="A250" s="190" t="s">
        <v>191</v>
      </c>
      <c r="B250" s="190" t="s">
        <v>4391</v>
      </c>
      <c r="C250" s="190" t="s">
        <v>1641</v>
      </c>
      <c r="D250" s="191">
        <v>1790.0273591933981</v>
      </c>
    </row>
    <row r="251" spans="1:4">
      <c r="A251" s="190" t="s">
        <v>540</v>
      </c>
      <c r="B251" s="190" t="s">
        <v>4380</v>
      </c>
      <c r="C251" s="190" t="s">
        <v>2424</v>
      </c>
      <c r="D251" s="191">
        <v>3023.8259641729874</v>
      </c>
    </row>
    <row r="252" spans="1:4">
      <c r="A252" s="190" t="s">
        <v>1237</v>
      </c>
      <c r="B252" s="190" t="s">
        <v>4405</v>
      </c>
      <c r="C252" s="190" t="s">
        <v>2058</v>
      </c>
      <c r="D252" s="191">
        <v>2548.6412023946882</v>
      </c>
    </row>
    <row r="253" spans="1:4">
      <c r="A253" s="190" t="s">
        <v>481</v>
      </c>
      <c r="B253" s="190" t="s">
        <v>4368</v>
      </c>
      <c r="C253" s="190" t="s">
        <v>2058</v>
      </c>
      <c r="D253" s="191">
        <v>490.89252097786357</v>
      </c>
    </row>
    <row r="254" spans="1:4">
      <c r="A254" s="190" t="s">
        <v>172</v>
      </c>
      <c r="B254" s="190" t="s">
        <v>4361</v>
      </c>
      <c r="C254" s="190" t="s">
        <v>1641</v>
      </c>
      <c r="D254" s="191">
        <v>2992.2573852</v>
      </c>
    </row>
    <row r="255" spans="1:4">
      <c r="A255" s="190" t="s">
        <v>1598</v>
      </c>
      <c r="B255" s="190" t="s">
        <v>4411</v>
      </c>
      <c r="C255" s="190" t="s">
        <v>2424</v>
      </c>
      <c r="D255" s="191">
        <v>1668.1404984263224</v>
      </c>
    </row>
    <row r="256" spans="1:4">
      <c r="A256" s="190" t="s">
        <v>513</v>
      </c>
      <c r="B256" s="190" t="s">
        <v>4339</v>
      </c>
      <c r="C256" s="190" t="s">
        <v>2058</v>
      </c>
      <c r="D256" s="191">
        <v>595.49224662858035</v>
      </c>
    </row>
    <row r="257" spans="1:4">
      <c r="A257" s="190" t="s">
        <v>535</v>
      </c>
      <c r="B257" s="190" t="s">
        <v>4392</v>
      </c>
      <c r="C257" s="190" t="s">
        <v>2424</v>
      </c>
      <c r="D257" s="191">
        <v>75.729584799999998</v>
      </c>
    </row>
    <row r="258" spans="1:4">
      <c r="A258" s="190" t="s">
        <v>536</v>
      </c>
      <c r="B258" s="190" t="s">
        <v>4362</v>
      </c>
      <c r="C258" s="190" t="s">
        <v>2058</v>
      </c>
      <c r="D258" s="191">
        <v>-135.55106180000001</v>
      </c>
    </row>
    <row r="259" spans="1:4">
      <c r="A259" s="190" t="s">
        <v>516</v>
      </c>
      <c r="B259" s="190" t="s">
        <v>4368</v>
      </c>
      <c r="C259" s="190" t="s">
        <v>2058</v>
      </c>
      <c r="D259" s="191">
        <v>1754.4673811564987</v>
      </c>
    </row>
    <row r="260" spans="1:4">
      <c r="A260" s="190" t="s">
        <v>805</v>
      </c>
      <c r="B260" s="190" t="s">
        <v>4389</v>
      </c>
      <c r="C260" s="190" t="s">
        <v>1641</v>
      </c>
      <c r="D260" s="191">
        <v>1237.9513146046529</v>
      </c>
    </row>
    <row r="261" spans="1:4">
      <c r="A261" s="190" t="s">
        <v>537</v>
      </c>
      <c r="B261" s="190" t="s">
        <v>4409</v>
      </c>
      <c r="C261" s="190" t="s">
        <v>2058</v>
      </c>
      <c r="D261" s="191">
        <v>2324.7718313565724</v>
      </c>
    </row>
    <row r="262" spans="1:4">
      <c r="A262" s="190" t="s">
        <v>957</v>
      </c>
      <c r="B262" s="190" t="s">
        <v>4339</v>
      </c>
      <c r="C262" s="190" t="s">
        <v>1641</v>
      </c>
      <c r="D262" s="191">
        <v>3875.9835849367805</v>
      </c>
    </row>
    <row r="263" spans="1:4">
      <c r="A263" s="190" t="s">
        <v>1365</v>
      </c>
      <c r="B263" s="190" t="s">
        <v>4373</v>
      </c>
      <c r="C263" s="190" t="s">
        <v>2424</v>
      </c>
      <c r="D263" s="191">
        <v>6504.680505660499</v>
      </c>
    </row>
    <row r="264" spans="1:4">
      <c r="A264" s="190" t="s">
        <v>527</v>
      </c>
      <c r="B264" s="190" t="s">
        <v>4414</v>
      </c>
      <c r="C264" s="190" t="s">
        <v>2058</v>
      </c>
      <c r="D264" s="191">
        <v>6053.3541250370827</v>
      </c>
    </row>
    <row r="265" spans="1:4">
      <c r="A265" s="190" t="s">
        <v>1377</v>
      </c>
      <c r="B265" s="190" t="s">
        <v>4359</v>
      </c>
      <c r="C265" s="190" t="s">
        <v>2058</v>
      </c>
      <c r="D265" s="191">
        <v>4077.6963105676791</v>
      </c>
    </row>
    <row r="266" spans="1:4">
      <c r="A266" s="190" t="s">
        <v>1525</v>
      </c>
      <c r="B266" s="190" t="s">
        <v>4346</v>
      </c>
      <c r="C266" s="190" t="s">
        <v>2424</v>
      </c>
      <c r="D266" s="191">
        <v>3210.5515507866198</v>
      </c>
    </row>
    <row r="267" spans="1:4">
      <c r="A267" s="190" t="s">
        <v>1537</v>
      </c>
      <c r="B267" s="190" t="s">
        <v>4364</v>
      </c>
      <c r="C267" s="190" t="s">
        <v>2424</v>
      </c>
      <c r="D267" s="191">
        <v>1159.7342205625</v>
      </c>
    </row>
    <row r="268" spans="1:4">
      <c r="A268" s="190" t="s">
        <v>1345</v>
      </c>
      <c r="B268" s="190" t="s">
        <v>4386</v>
      </c>
      <c r="C268" s="190" t="s">
        <v>1641</v>
      </c>
      <c r="D268" s="191">
        <v>1195.8569233362205</v>
      </c>
    </row>
    <row r="269" spans="1:4">
      <c r="A269" s="190" t="s">
        <v>1387</v>
      </c>
      <c r="B269" s="190" t="s">
        <v>4362</v>
      </c>
      <c r="C269" s="190" t="s">
        <v>2424</v>
      </c>
      <c r="D269" s="191">
        <v>-1298.6841894666666</v>
      </c>
    </row>
    <row r="270" spans="1:4">
      <c r="A270" s="190" t="s">
        <v>232</v>
      </c>
      <c r="B270" s="190" t="s">
        <v>4362</v>
      </c>
      <c r="C270" s="190" t="s">
        <v>2424</v>
      </c>
      <c r="D270" s="191">
        <v>241.84023853333332</v>
      </c>
    </row>
    <row r="271" spans="1:4">
      <c r="A271" s="190" t="s">
        <v>566</v>
      </c>
      <c r="B271" s="190" t="s">
        <v>4409</v>
      </c>
      <c r="C271" s="190" t="s">
        <v>2058</v>
      </c>
      <c r="D271" s="191">
        <v>396.04143484999997</v>
      </c>
    </row>
    <row r="272" spans="1:4">
      <c r="A272" s="190" t="s">
        <v>328</v>
      </c>
      <c r="B272" s="190" t="s">
        <v>4375</v>
      </c>
      <c r="C272" s="190" t="s">
        <v>1641</v>
      </c>
      <c r="D272" s="191">
        <v>11.8220350004796</v>
      </c>
    </row>
    <row r="273" spans="1:4">
      <c r="A273" s="190" t="s">
        <v>345</v>
      </c>
      <c r="B273" s="190" t="s">
        <v>4368</v>
      </c>
      <c r="C273" s="190" t="s">
        <v>1641</v>
      </c>
      <c r="D273" s="191">
        <v>-218.34216489893853</v>
      </c>
    </row>
    <row r="274" spans="1:4">
      <c r="A274" s="190" t="s">
        <v>446</v>
      </c>
      <c r="B274" s="190" t="s">
        <v>4339</v>
      </c>
      <c r="C274" s="190" t="s">
        <v>2058</v>
      </c>
      <c r="D274" s="191">
        <v>2042.1904349544523</v>
      </c>
    </row>
    <row r="275" spans="1:4">
      <c r="A275" s="190" t="s">
        <v>480</v>
      </c>
      <c r="B275" s="190" t="s">
        <v>4348</v>
      </c>
      <c r="C275" s="190" t="s">
        <v>2424</v>
      </c>
      <c r="D275" s="191">
        <v>-562.90479111111108</v>
      </c>
    </row>
    <row r="276" spans="1:4">
      <c r="A276" s="190" t="s">
        <v>238</v>
      </c>
      <c r="B276" s="190" t="s">
        <v>4415</v>
      </c>
      <c r="C276" s="190" t="s">
        <v>1641</v>
      </c>
      <c r="D276" s="191">
        <v>4859.0877315978078</v>
      </c>
    </row>
    <row r="277" spans="1:4">
      <c r="A277" s="190" t="s">
        <v>907</v>
      </c>
      <c r="B277" s="190" t="s">
        <v>4363</v>
      </c>
      <c r="C277" s="190" t="s">
        <v>2424</v>
      </c>
      <c r="D277" s="191">
        <v>5528.9490031352871</v>
      </c>
    </row>
    <row r="278" spans="1:4">
      <c r="A278" s="190" t="s">
        <v>819</v>
      </c>
      <c r="B278" s="190" t="s">
        <v>4360</v>
      </c>
      <c r="C278" s="190" t="s">
        <v>2424</v>
      </c>
      <c r="D278" s="191">
        <v>-6.6981224029313626</v>
      </c>
    </row>
    <row r="279" spans="1:4">
      <c r="A279" s="190" t="s">
        <v>1243</v>
      </c>
      <c r="B279" s="190" t="s">
        <v>4402</v>
      </c>
      <c r="C279" s="190" t="s">
        <v>2424</v>
      </c>
      <c r="D279" s="191">
        <v>-12516.416684365739</v>
      </c>
    </row>
    <row r="280" spans="1:4">
      <c r="A280" s="190" t="s">
        <v>31</v>
      </c>
      <c r="B280" s="190" t="s">
        <v>4416</v>
      </c>
      <c r="C280" s="190" t="s">
        <v>1641</v>
      </c>
      <c r="D280" s="191">
        <v>9657.5636832592591</v>
      </c>
    </row>
    <row r="281" spans="1:4">
      <c r="A281" s="190" t="s">
        <v>13</v>
      </c>
      <c r="B281" s="190" t="s">
        <v>4402</v>
      </c>
      <c r="C281" s="190" t="s">
        <v>1641</v>
      </c>
      <c r="D281" s="191">
        <v>412.17286660747806</v>
      </c>
    </row>
    <row r="282" spans="1:4">
      <c r="A282" s="190" t="s">
        <v>1438</v>
      </c>
      <c r="B282" s="190" t="s">
        <v>4340</v>
      </c>
      <c r="C282" s="190" t="s">
        <v>2424</v>
      </c>
      <c r="D282" s="191">
        <v>3936.9761184322419</v>
      </c>
    </row>
    <row r="283" spans="1:4">
      <c r="A283" s="190" t="s">
        <v>727</v>
      </c>
      <c r="B283" s="190" t="s">
        <v>4388</v>
      </c>
      <c r="C283" s="190" t="s">
        <v>1641</v>
      </c>
      <c r="D283" s="191">
        <v>5996.1483346806654</v>
      </c>
    </row>
    <row r="284" spans="1:4">
      <c r="A284" s="190" t="s">
        <v>619</v>
      </c>
      <c r="B284" s="190" t="s">
        <v>4364</v>
      </c>
      <c r="C284" s="190" t="s">
        <v>2058</v>
      </c>
      <c r="D284" s="191">
        <v>24.589418047619048</v>
      </c>
    </row>
    <row r="285" spans="1:4">
      <c r="A285" s="190" t="s">
        <v>275</v>
      </c>
      <c r="B285" s="190" t="s">
        <v>4367</v>
      </c>
      <c r="C285" s="190" t="s">
        <v>1641</v>
      </c>
      <c r="D285" s="191">
        <v>1286.8824211433923</v>
      </c>
    </row>
    <row r="286" spans="1:4">
      <c r="A286" s="190" t="s">
        <v>280</v>
      </c>
      <c r="B286" s="190" t="s">
        <v>4394</v>
      </c>
      <c r="C286" s="190" t="s">
        <v>1641</v>
      </c>
      <c r="D286" s="191">
        <v>3670.9664759053994</v>
      </c>
    </row>
    <row r="287" spans="1:4">
      <c r="A287" s="190" t="s">
        <v>684</v>
      </c>
      <c r="B287" s="190" t="s">
        <v>4391</v>
      </c>
      <c r="C287" s="190" t="s">
        <v>2058</v>
      </c>
      <c r="D287" s="191">
        <v>124.33828632422254</v>
      </c>
    </row>
    <row r="288" spans="1:4">
      <c r="A288" s="190" t="s">
        <v>226</v>
      </c>
      <c r="B288" s="190" t="s">
        <v>4417</v>
      </c>
      <c r="C288" s="190" t="s">
        <v>1641</v>
      </c>
      <c r="D288" s="191">
        <v>1519.6245631472336</v>
      </c>
    </row>
    <row r="289" spans="1:4">
      <c r="A289" s="190" t="s">
        <v>294</v>
      </c>
      <c r="B289" s="190" t="s">
        <v>4334</v>
      </c>
      <c r="C289" s="190" t="s">
        <v>1641</v>
      </c>
      <c r="D289" s="191">
        <v>3590.5944638968795</v>
      </c>
    </row>
    <row r="290" spans="1:4">
      <c r="A290" s="190" t="s">
        <v>590</v>
      </c>
      <c r="B290" s="190" t="s">
        <v>4375</v>
      </c>
      <c r="C290" s="190" t="s">
        <v>2058</v>
      </c>
      <c r="D290" s="191">
        <v>903.91347721991622</v>
      </c>
    </row>
    <row r="291" spans="1:4">
      <c r="A291" s="190" t="s">
        <v>3893</v>
      </c>
      <c r="B291" s="190" t="s">
        <v>4418</v>
      </c>
      <c r="C291" s="190" t="s">
        <v>2058</v>
      </c>
      <c r="D291" s="191">
        <v>-38.487115912225761</v>
      </c>
    </row>
    <row r="292" spans="1:4">
      <c r="A292" s="190" t="s">
        <v>4107</v>
      </c>
      <c r="B292" s="190" t="s">
        <v>4340</v>
      </c>
      <c r="C292" s="190" t="s">
        <v>1641</v>
      </c>
      <c r="D292" s="191">
        <v>778.88206939498866</v>
      </c>
    </row>
    <row r="293" spans="1:4">
      <c r="A293" s="190" t="s">
        <v>314</v>
      </c>
      <c r="B293" s="190" t="s">
        <v>4419</v>
      </c>
      <c r="C293" s="190" t="s">
        <v>1641</v>
      </c>
      <c r="D293" s="191">
        <v>-134.44751671797809</v>
      </c>
    </row>
    <row r="294" spans="1:4">
      <c r="A294" s="190" t="s">
        <v>315</v>
      </c>
      <c r="B294" s="190" t="s">
        <v>4360</v>
      </c>
      <c r="C294" s="190" t="s">
        <v>1641</v>
      </c>
      <c r="D294" s="191">
        <v>1091.9590473560904</v>
      </c>
    </row>
    <row r="295" spans="1:4">
      <c r="A295" s="190" t="s">
        <v>1578</v>
      </c>
      <c r="B295" s="190" t="s">
        <v>4362</v>
      </c>
      <c r="C295" s="190" t="s">
        <v>2424</v>
      </c>
      <c r="D295" s="191">
        <v>-12258.822907600001</v>
      </c>
    </row>
    <row r="296" spans="1:4">
      <c r="A296" s="190" t="s">
        <v>4261</v>
      </c>
      <c r="B296" s="190" t="s">
        <v>4368</v>
      </c>
      <c r="C296" s="190" t="s">
        <v>2424</v>
      </c>
      <c r="D296" s="191">
        <v>74.006938329207983</v>
      </c>
    </row>
    <row r="297" spans="1:4">
      <c r="A297" s="190" t="s">
        <v>1082</v>
      </c>
      <c r="B297" s="190" t="s">
        <v>4346</v>
      </c>
      <c r="C297" s="190" t="s">
        <v>2424</v>
      </c>
      <c r="D297" s="191">
        <v>2523.0730901071429</v>
      </c>
    </row>
    <row r="298" spans="1:4">
      <c r="A298" s="190" t="s">
        <v>374</v>
      </c>
      <c r="B298" s="190" t="s">
        <v>4371</v>
      </c>
      <c r="C298" s="190" t="s">
        <v>2058</v>
      </c>
      <c r="D298" s="191">
        <v>3274.5297327983744</v>
      </c>
    </row>
    <row r="299" spans="1:4">
      <c r="A299" s="190" t="s">
        <v>3009</v>
      </c>
      <c r="B299" s="190" t="s">
        <v>4394</v>
      </c>
      <c r="C299" s="190" t="s">
        <v>1641</v>
      </c>
      <c r="D299" s="191">
        <v>2632.7560732424727</v>
      </c>
    </row>
    <row r="300" spans="1:4">
      <c r="A300" s="190" t="s">
        <v>894</v>
      </c>
      <c r="B300" s="190" t="s">
        <v>4356</v>
      </c>
      <c r="C300" s="190" t="s">
        <v>2424</v>
      </c>
      <c r="D300" s="191">
        <v>2264.6171520130506</v>
      </c>
    </row>
    <row r="301" spans="1:4">
      <c r="A301" s="190" t="s">
        <v>82</v>
      </c>
      <c r="B301" s="190" t="s">
        <v>4353</v>
      </c>
      <c r="C301" s="190" t="s">
        <v>1641</v>
      </c>
      <c r="D301" s="191">
        <v>810.94044741501523</v>
      </c>
    </row>
    <row r="302" spans="1:4">
      <c r="A302" s="190" t="s">
        <v>350</v>
      </c>
      <c r="B302" s="190" t="s">
        <v>4339</v>
      </c>
      <c r="C302" s="190" t="s">
        <v>1641</v>
      </c>
      <c r="D302" s="191">
        <v>3651.3814912786229</v>
      </c>
    </row>
    <row r="303" spans="1:4">
      <c r="A303" s="190" t="s">
        <v>705</v>
      </c>
      <c r="B303" s="190" t="s">
        <v>4391</v>
      </c>
      <c r="C303" s="190" t="s">
        <v>2058</v>
      </c>
      <c r="D303" s="191">
        <v>21.030795172729334</v>
      </c>
    </row>
    <row r="304" spans="1:4">
      <c r="A304" s="190" t="s">
        <v>81</v>
      </c>
      <c r="B304" s="190" t="s">
        <v>4420</v>
      </c>
      <c r="C304" s="190" t="s">
        <v>1641</v>
      </c>
      <c r="D304" s="191">
        <v>386.62992936441913</v>
      </c>
    </row>
    <row r="305" spans="1:4">
      <c r="A305" s="190" t="s">
        <v>241</v>
      </c>
      <c r="B305" s="190" t="s">
        <v>4419</v>
      </c>
      <c r="C305" s="190" t="s">
        <v>1641</v>
      </c>
      <c r="D305" s="191">
        <v>557.09537572209933</v>
      </c>
    </row>
    <row r="306" spans="1:4">
      <c r="A306" s="190" t="s">
        <v>1657</v>
      </c>
      <c r="B306" s="190" t="s">
        <v>4389</v>
      </c>
      <c r="C306" s="190" t="s">
        <v>1641</v>
      </c>
      <c r="D306" s="191">
        <v>879.87892080025438</v>
      </c>
    </row>
    <row r="307" spans="1:4">
      <c r="A307" s="190" t="s">
        <v>436</v>
      </c>
      <c r="B307" s="190" t="s">
        <v>4421</v>
      </c>
      <c r="C307" s="190" t="s">
        <v>2058</v>
      </c>
      <c r="D307" s="191">
        <v>4155.6615024015373</v>
      </c>
    </row>
    <row r="308" spans="1:4">
      <c r="A308" s="190" t="s">
        <v>1177</v>
      </c>
      <c r="B308" s="190" t="s">
        <v>4388</v>
      </c>
      <c r="C308" s="190" t="s">
        <v>2424</v>
      </c>
      <c r="D308" s="191">
        <v>82.076310437499998</v>
      </c>
    </row>
    <row r="309" spans="1:4">
      <c r="A309" s="190" t="s">
        <v>3569</v>
      </c>
      <c r="B309" s="190" t="s">
        <v>4394</v>
      </c>
      <c r="C309" s="190" t="s">
        <v>1641</v>
      </c>
      <c r="D309" s="191">
        <v>1758.4742033016505</v>
      </c>
    </row>
    <row r="310" spans="1:4">
      <c r="A310" s="190" t="s">
        <v>463</v>
      </c>
      <c r="B310" s="190" t="s">
        <v>4334</v>
      </c>
      <c r="C310" s="190" t="s">
        <v>2058</v>
      </c>
      <c r="D310" s="191">
        <v>2323.9101638756169</v>
      </c>
    </row>
    <row r="311" spans="1:4">
      <c r="A311" s="190" t="s">
        <v>1415</v>
      </c>
      <c r="B311" s="190" t="s">
        <v>4422</v>
      </c>
      <c r="C311" s="190" t="s">
        <v>2424</v>
      </c>
      <c r="D311" s="191">
        <v>404.01412296787692</v>
      </c>
    </row>
    <row r="312" spans="1:4">
      <c r="A312" s="190" t="s">
        <v>4148</v>
      </c>
      <c r="B312" s="190" t="s">
        <v>4423</v>
      </c>
      <c r="C312" s="190" t="s">
        <v>2424</v>
      </c>
      <c r="D312" s="191">
        <v>5878.0317598111124</v>
      </c>
    </row>
    <row r="313" spans="1:4">
      <c r="A313" s="190" t="s">
        <v>1041</v>
      </c>
      <c r="B313" s="190" t="s">
        <v>4372</v>
      </c>
      <c r="C313" s="190" t="s">
        <v>2424</v>
      </c>
      <c r="D313" s="191">
        <v>-4638.6571641044957</v>
      </c>
    </row>
    <row r="314" spans="1:4">
      <c r="A314" s="190" t="s">
        <v>673</v>
      </c>
      <c r="B314" s="190" t="s">
        <v>4424</v>
      </c>
      <c r="C314" s="190" t="s">
        <v>2058</v>
      </c>
      <c r="D314" s="191">
        <v>535.44470493922756</v>
      </c>
    </row>
    <row r="315" spans="1:4">
      <c r="A315" s="190" t="s">
        <v>580</v>
      </c>
      <c r="B315" s="190" t="s">
        <v>4340</v>
      </c>
      <c r="C315" s="190" t="s">
        <v>2058</v>
      </c>
      <c r="D315" s="191">
        <v>828.01506909587522</v>
      </c>
    </row>
    <row r="316" spans="1:4">
      <c r="A316" s="190" t="s">
        <v>347</v>
      </c>
      <c r="B316" s="190" t="s">
        <v>4368</v>
      </c>
      <c r="C316" s="190" t="s">
        <v>1641</v>
      </c>
      <c r="D316" s="191">
        <v>-192.02592859999999</v>
      </c>
    </row>
    <row r="317" spans="1:4">
      <c r="A317" s="190" t="s">
        <v>1247</v>
      </c>
      <c r="B317" s="190" t="s">
        <v>4378</v>
      </c>
      <c r="C317" s="190" t="s">
        <v>2424</v>
      </c>
      <c r="D317" s="191">
        <v>604.07379016909158</v>
      </c>
    </row>
    <row r="318" spans="1:4">
      <c r="A318" s="190" t="s">
        <v>204</v>
      </c>
      <c r="B318" s="190" t="s">
        <v>4364</v>
      </c>
      <c r="C318" s="190" t="s">
        <v>1641</v>
      </c>
      <c r="D318" s="191">
        <v>1740.7992693372639</v>
      </c>
    </row>
    <row r="319" spans="1:4">
      <c r="A319" s="190" t="s">
        <v>871</v>
      </c>
      <c r="B319" s="190" t="s">
        <v>4425</v>
      </c>
      <c r="C319" s="190" t="s">
        <v>2424</v>
      </c>
      <c r="D319" s="191">
        <v>4015.2207924259783</v>
      </c>
    </row>
    <row r="320" spans="1:4">
      <c r="A320" s="190" t="s">
        <v>1584</v>
      </c>
      <c r="B320" s="190" t="s">
        <v>4331</v>
      </c>
      <c r="C320" s="190" t="s">
        <v>2424</v>
      </c>
      <c r="D320" s="191">
        <v>1338.3214219814349</v>
      </c>
    </row>
    <row r="321" spans="1:4">
      <c r="A321" s="190" t="s">
        <v>593</v>
      </c>
      <c r="B321" s="190" t="s">
        <v>4340</v>
      </c>
      <c r="C321" s="190" t="s">
        <v>2424</v>
      </c>
      <c r="D321" s="191">
        <v>1609.1884319104577</v>
      </c>
    </row>
    <row r="322" spans="1:4">
      <c r="A322" s="190" t="s">
        <v>158</v>
      </c>
      <c r="B322" s="190" t="s">
        <v>4368</v>
      </c>
      <c r="C322" s="190" t="s">
        <v>1641</v>
      </c>
      <c r="D322" s="191">
        <v>492.79489355344992</v>
      </c>
    </row>
    <row r="323" spans="1:4">
      <c r="A323" s="190" t="s">
        <v>110</v>
      </c>
      <c r="B323" s="190" t="s">
        <v>4419</v>
      </c>
      <c r="C323" s="190" t="s">
        <v>1641</v>
      </c>
      <c r="D323" s="191">
        <v>3039.2335953908023</v>
      </c>
    </row>
    <row r="324" spans="1:4">
      <c r="A324" s="190" t="s">
        <v>629</v>
      </c>
      <c r="B324" s="190" t="s">
        <v>4426</v>
      </c>
      <c r="C324" s="190" t="s">
        <v>2058</v>
      </c>
      <c r="D324" s="191">
        <v>193.54329444444446</v>
      </c>
    </row>
    <row r="325" spans="1:4">
      <c r="A325" s="190" t="s">
        <v>869</v>
      </c>
      <c r="B325" s="190" t="s">
        <v>4346</v>
      </c>
      <c r="C325" s="190" t="s">
        <v>2424</v>
      </c>
      <c r="D325" s="191">
        <v>2307.7025672762657</v>
      </c>
    </row>
    <row r="326" spans="1:4">
      <c r="A326" s="190" t="s">
        <v>17</v>
      </c>
      <c r="B326" s="190" t="s">
        <v>4362</v>
      </c>
      <c r="C326" s="190" t="s">
        <v>1641</v>
      </c>
      <c r="D326" s="191">
        <v>2442.3581138285713</v>
      </c>
    </row>
    <row r="327" spans="1:4">
      <c r="A327" s="190" t="s">
        <v>860</v>
      </c>
      <c r="B327" s="190" t="s">
        <v>4394</v>
      </c>
      <c r="C327" s="190" t="s">
        <v>2058</v>
      </c>
      <c r="D327" s="191">
        <v>1188.8743643892149</v>
      </c>
    </row>
    <row r="328" spans="1:4">
      <c r="A328" s="190" t="s">
        <v>3506</v>
      </c>
      <c r="B328" s="190" t="s">
        <v>4407</v>
      </c>
      <c r="C328" s="190" t="s">
        <v>2424</v>
      </c>
      <c r="D328" s="191">
        <v>327.38142753</v>
      </c>
    </row>
    <row r="329" spans="1:4">
      <c r="A329" s="190" t="s">
        <v>128</v>
      </c>
      <c r="B329" s="190" t="s">
        <v>4414</v>
      </c>
      <c r="C329" s="190" t="s">
        <v>1641</v>
      </c>
      <c r="D329" s="191">
        <v>523.72781500900896</v>
      </c>
    </row>
    <row r="330" spans="1:4">
      <c r="A330" s="190" t="s">
        <v>25</v>
      </c>
      <c r="B330" s="190" t="s">
        <v>4371</v>
      </c>
      <c r="C330" s="190" t="s">
        <v>1641</v>
      </c>
      <c r="D330" s="191">
        <v>976.50512151173723</v>
      </c>
    </row>
    <row r="331" spans="1:4">
      <c r="A331" s="190" t="s">
        <v>1013</v>
      </c>
      <c r="B331" s="190" t="s">
        <v>4360</v>
      </c>
      <c r="C331" s="190" t="s">
        <v>2424</v>
      </c>
      <c r="D331" s="191">
        <v>749.57312315538366</v>
      </c>
    </row>
    <row r="332" spans="1:4">
      <c r="A332" s="190" t="s">
        <v>307</v>
      </c>
      <c r="B332" s="190" t="s">
        <v>4389</v>
      </c>
      <c r="C332" s="190" t="s">
        <v>1641</v>
      </c>
      <c r="D332" s="191">
        <v>341.28709708225438</v>
      </c>
    </row>
    <row r="333" spans="1:4">
      <c r="A333" s="190" t="s">
        <v>686</v>
      </c>
      <c r="B333" s="190" t="s">
        <v>4360</v>
      </c>
      <c r="C333" s="190" t="s">
        <v>2058</v>
      </c>
      <c r="D333" s="191">
        <v>40.145906149118275</v>
      </c>
    </row>
    <row r="334" spans="1:4">
      <c r="A334" s="190" t="s">
        <v>433</v>
      </c>
      <c r="B334" s="190" t="s">
        <v>4350</v>
      </c>
      <c r="C334" s="190" t="s">
        <v>2058</v>
      </c>
      <c r="D334" s="191">
        <v>1468.3507814411507</v>
      </c>
    </row>
    <row r="335" spans="1:4">
      <c r="A335" s="190" t="s">
        <v>3947</v>
      </c>
      <c r="B335" s="190" t="s">
        <v>4422</v>
      </c>
      <c r="C335" s="190" t="s">
        <v>2424</v>
      </c>
      <c r="D335" s="191">
        <v>-2396.7251548073409</v>
      </c>
    </row>
    <row r="336" spans="1:4">
      <c r="A336" s="190" t="s">
        <v>807</v>
      </c>
      <c r="B336" s="190" t="s">
        <v>4427</v>
      </c>
      <c r="C336" s="190" t="s">
        <v>2424</v>
      </c>
      <c r="D336" s="191">
        <v>5742.8794377611375</v>
      </c>
    </row>
    <row r="337" spans="1:4">
      <c r="A337" s="190" t="s">
        <v>700</v>
      </c>
      <c r="B337" s="190" t="s">
        <v>4428</v>
      </c>
      <c r="C337" s="190" t="s">
        <v>2058</v>
      </c>
      <c r="D337" s="191">
        <v>1276.1768659103941</v>
      </c>
    </row>
    <row r="338" spans="1:4">
      <c r="A338" s="190" t="s">
        <v>644</v>
      </c>
      <c r="B338" s="190" t="s">
        <v>4387</v>
      </c>
      <c r="C338" s="190" t="s">
        <v>2058</v>
      </c>
      <c r="D338" s="191">
        <v>90.108622218137185</v>
      </c>
    </row>
    <row r="339" spans="1:4">
      <c r="A339" s="190" t="s">
        <v>698</v>
      </c>
      <c r="B339" s="190" t="s">
        <v>4396</v>
      </c>
      <c r="C339" s="190" t="s">
        <v>2058</v>
      </c>
      <c r="D339" s="191">
        <v>1275.5925247251323</v>
      </c>
    </row>
    <row r="340" spans="1:4">
      <c r="A340" s="190" t="s">
        <v>3496</v>
      </c>
      <c r="B340" s="190" t="s">
        <v>4429</v>
      </c>
      <c r="C340" s="190" t="s">
        <v>2424</v>
      </c>
      <c r="D340" s="191">
        <v>-8170.2310019249999</v>
      </c>
    </row>
    <row r="341" spans="1:4">
      <c r="A341" s="190" t="s">
        <v>858</v>
      </c>
      <c r="B341" s="190" t="s">
        <v>4339</v>
      </c>
      <c r="C341" s="190" t="s">
        <v>1641</v>
      </c>
      <c r="D341" s="191">
        <v>3476.5714170889064</v>
      </c>
    </row>
    <row r="342" spans="1:4">
      <c r="A342" s="190" t="s">
        <v>129</v>
      </c>
      <c r="B342" s="190" t="s">
        <v>4360</v>
      </c>
      <c r="C342" s="190" t="s">
        <v>1641</v>
      </c>
      <c r="D342" s="191">
        <v>1150.6162893668536</v>
      </c>
    </row>
    <row r="343" spans="1:4">
      <c r="A343" s="190" t="s">
        <v>1131</v>
      </c>
      <c r="B343" s="190" t="s">
        <v>4339</v>
      </c>
      <c r="C343" s="190" t="s">
        <v>2058</v>
      </c>
      <c r="D343" s="191">
        <v>1227.8088790448021</v>
      </c>
    </row>
    <row r="344" spans="1:4">
      <c r="A344" s="190" t="s">
        <v>356</v>
      </c>
      <c r="B344" s="190" t="s">
        <v>4394</v>
      </c>
      <c r="C344" s="190" t="s">
        <v>1641</v>
      </c>
      <c r="D344" s="191">
        <v>3166.8110737959028</v>
      </c>
    </row>
    <row r="345" spans="1:4">
      <c r="A345" s="190" t="s">
        <v>543</v>
      </c>
      <c r="B345" s="190" t="s">
        <v>4430</v>
      </c>
      <c r="C345" s="190" t="s">
        <v>2058</v>
      </c>
      <c r="D345" s="191">
        <v>67.539358004918114</v>
      </c>
    </row>
    <row r="346" spans="1:4">
      <c r="A346" s="190" t="s">
        <v>332</v>
      </c>
      <c r="B346" s="190" t="s">
        <v>4382</v>
      </c>
      <c r="C346" s="190" t="s">
        <v>1641</v>
      </c>
      <c r="D346" s="191">
        <v>1218.6862756120079</v>
      </c>
    </row>
    <row r="347" spans="1:4">
      <c r="A347" s="190" t="s">
        <v>348</v>
      </c>
      <c r="B347" s="190" t="s">
        <v>4376</v>
      </c>
      <c r="C347" s="190" t="s">
        <v>1641</v>
      </c>
      <c r="D347" s="191">
        <v>3025.4487970284058</v>
      </c>
    </row>
    <row r="348" spans="1:4">
      <c r="A348" s="190" t="s">
        <v>787</v>
      </c>
      <c r="B348" s="190" t="s">
        <v>4354</v>
      </c>
      <c r="C348" s="190" t="s">
        <v>1641</v>
      </c>
      <c r="D348" s="191">
        <v>1596.1638067367501</v>
      </c>
    </row>
    <row r="349" spans="1:4">
      <c r="A349" s="190" t="s">
        <v>1217</v>
      </c>
      <c r="B349" s="190" t="s">
        <v>4346</v>
      </c>
      <c r="C349" s="190" t="s">
        <v>2424</v>
      </c>
      <c r="D349" s="191">
        <v>2157.1650054563629</v>
      </c>
    </row>
    <row r="350" spans="1:4">
      <c r="A350" s="190" t="s">
        <v>790</v>
      </c>
      <c r="B350" s="190" t="s">
        <v>4394</v>
      </c>
      <c r="C350" s="190" t="s">
        <v>2424</v>
      </c>
      <c r="D350" s="191">
        <v>1061.2552476959122</v>
      </c>
    </row>
    <row r="351" spans="1:4">
      <c r="A351" s="190" t="s">
        <v>1046</v>
      </c>
      <c r="B351" s="190" t="s">
        <v>4380</v>
      </c>
      <c r="C351" s="190" t="s">
        <v>2058</v>
      </c>
      <c r="D351" s="191">
        <v>1390.8691946880497</v>
      </c>
    </row>
    <row r="352" spans="1:4">
      <c r="A352" s="190" t="s">
        <v>52</v>
      </c>
      <c r="B352" s="190" t="s">
        <v>4409</v>
      </c>
      <c r="C352" s="190" t="s">
        <v>1641</v>
      </c>
      <c r="D352" s="191">
        <v>2041.4904328855807</v>
      </c>
    </row>
    <row r="353" spans="1:4">
      <c r="A353" s="190" t="s">
        <v>119</v>
      </c>
      <c r="B353" s="190" t="s">
        <v>4359</v>
      </c>
      <c r="C353" s="190" t="s">
        <v>1641</v>
      </c>
      <c r="D353" s="191">
        <v>6851.4568373967295</v>
      </c>
    </row>
    <row r="354" spans="1:4">
      <c r="A354" s="190" t="s">
        <v>278</v>
      </c>
      <c r="B354" s="190" t="s">
        <v>4363</v>
      </c>
      <c r="C354" s="190" t="s">
        <v>1641</v>
      </c>
      <c r="D354" s="191">
        <v>6587.2434385555553</v>
      </c>
    </row>
    <row r="355" spans="1:4">
      <c r="A355" s="190" t="s">
        <v>19</v>
      </c>
      <c r="B355" s="190" t="s">
        <v>4366</v>
      </c>
      <c r="C355" s="190" t="s">
        <v>1641</v>
      </c>
      <c r="D355" s="191">
        <v>5972.9894957830684</v>
      </c>
    </row>
    <row r="356" spans="1:4">
      <c r="A356" s="190" t="s">
        <v>388</v>
      </c>
      <c r="B356" s="190" t="s">
        <v>4368</v>
      </c>
      <c r="C356" s="190" t="s">
        <v>2058</v>
      </c>
      <c r="D356" s="191">
        <v>354.06077266140193</v>
      </c>
    </row>
    <row r="357" spans="1:4">
      <c r="A357" s="190" t="s">
        <v>723</v>
      </c>
      <c r="B357" s="190" t="s">
        <v>4383</v>
      </c>
      <c r="C357" s="190" t="s">
        <v>1641</v>
      </c>
      <c r="D357" s="191">
        <v>187.80520207985697</v>
      </c>
    </row>
    <row r="358" spans="1:4">
      <c r="A358" s="190" t="s">
        <v>411</v>
      </c>
      <c r="B358" s="190" t="s">
        <v>4331</v>
      </c>
      <c r="C358" s="190" t="s">
        <v>1641</v>
      </c>
      <c r="D358" s="191">
        <v>1932.7401262070662</v>
      </c>
    </row>
    <row r="359" spans="1:4">
      <c r="A359" s="190" t="s">
        <v>72</v>
      </c>
      <c r="B359" s="190" t="s">
        <v>4367</v>
      </c>
      <c r="C359" s="190" t="s">
        <v>1641</v>
      </c>
      <c r="D359" s="191">
        <v>4707.4534940893063</v>
      </c>
    </row>
    <row r="360" spans="1:4">
      <c r="A360" s="190" t="s">
        <v>73</v>
      </c>
      <c r="B360" s="190" t="s">
        <v>4364</v>
      </c>
      <c r="C360" s="190" t="s">
        <v>1641</v>
      </c>
      <c r="D360" s="191">
        <v>6897.2744889748928</v>
      </c>
    </row>
    <row r="361" spans="1:4">
      <c r="A361" s="190" t="s">
        <v>77</v>
      </c>
      <c r="B361" s="190" t="s">
        <v>4397</v>
      </c>
      <c r="C361" s="190" t="s">
        <v>1641</v>
      </c>
      <c r="D361" s="191">
        <v>1332.6540064986864</v>
      </c>
    </row>
    <row r="362" spans="1:4">
      <c r="A362" s="190" t="s">
        <v>79</v>
      </c>
      <c r="B362" s="190" t="s">
        <v>4366</v>
      </c>
      <c r="C362" s="190" t="s">
        <v>1641</v>
      </c>
      <c r="D362" s="191">
        <v>1868.0157798561145</v>
      </c>
    </row>
    <row r="363" spans="1:4">
      <c r="A363" s="190" t="s">
        <v>4123</v>
      </c>
      <c r="B363" s="190" t="s">
        <v>4360</v>
      </c>
      <c r="C363" s="190" t="s">
        <v>1641</v>
      </c>
      <c r="D363" s="191">
        <v>538.84443387698809</v>
      </c>
    </row>
    <row r="364" spans="1:4">
      <c r="A364" s="190" t="s">
        <v>114</v>
      </c>
      <c r="B364" s="190" t="s">
        <v>4380</v>
      </c>
      <c r="C364" s="190" t="s">
        <v>1641</v>
      </c>
      <c r="D364" s="191">
        <v>4424.197489301102</v>
      </c>
    </row>
    <row r="365" spans="1:4">
      <c r="A365" s="190" t="s">
        <v>118</v>
      </c>
      <c r="B365" s="190" t="s">
        <v>4335</v>
      </c>
      <c r="C365" s="190" t="s">
        <v>1641</v>
      </c>
      <c r="D365" s="191">
        <v>2294.2009396734052</v>
      </c>
    </row>
    <row r="366" spans="1:4">
      <c r="A366" s="190" t="s">
        <v>124</v>
      </c>
      <c r="B366" s="190" t="s">
        <v>4383</v>
      </c>
      <c r="C366" s="190" t="s">
        <v>1641</v>
      </c>
      <c r="D366" s="191">
        <v>124.32416386047043</v>
      </c>
    </row>
    <row r="367" spans="1:4">
      <c r="A367" s="190" t="s">
        <v>130</v>
      </c>
      <c r="B367" s="190" t="s">
        <v>4394</v>
      </c>
      <c r="C367" s="190" t="s">
        <v>1641</v>
      </c>
      <c r="D367" s="191">
        <v>3407.6592178585302</v>
      </c>
    </row>
    <row r="368" spans="1:4">
      <c r="A368" s="190" t="s">
        <v>724</v>
      </c>
      <c r="B368" s="190" t="s">
        <v>4367</v>
      </c>
      <c r="C368" s="190" t="s">
        <v>1641</v>
      </c>
      <c r="D368" s="191">
        <v>566.70518064009798</v>
      </c>
    </row>
    <row r="369" spans="1:4">
      <c r="A369" s="190" t="s">
        <v>12</v>
      </c>
      <c r="B369" s="190" t="s">
        <v>4389</v>
      </c>
      <c r="C369" s="190" t="s">
        <v>1641</v>
      </c>
      <c r="D369" s="191">
        <v>1774.3966418372008</v>
      </c>
    </row>
    <row r="370" spans="1:4">
      <c r="A370" s="190" t="s">
        <v>140</v>
      </c>
      <c r="B370" s="190" t="s">
        <v>4372</v>
      </c>
      <c r="C370" s="190" t="s">
        <v>1641</v>
      </c>
      <c r="D370" s="191">
        <v>2749.395665962089</v>
      </c>
    </row>
    <row r="371" spans="1:4">
      <c r="A371" s="190" t="s">
        <v>996</v>
      </c>
      <c r="B371" s="190" t="s">
        <v>4339</v>
      </c>
      <c r="C371" s="190" t="s">
        <v>2424</v>
      </c>
      <c r="D371" s="191">
        <v>2615.2621768939393</v>
      </c>
    </row>
    <row r="372" spans="1:4">
      <c r="A372" s="190" t="s">
        <v>162</v>
      </c>
      <c r="B372" s="190" t="s">
        <v>4334</v>
      </c>
      <c r="C372" s="190" t="s">
        <v>1641</v>
      </c>
      <c r="D372" s="191">
        <v>1640.5987477372546</v>
      </c>
    </row>
    <row r="373" spans="1:4">
      <c r="A373" s="190" t="s">
        <v>179</v>
      </c>
      <c r="B373" s="190" t="s">
        <v>4408</v>
      </c>
      <c r="C373" s="190" t="s">
        <v>1641</v>
      </c>
      <c r="D373" s="191">
        <v>3083.1466506018519</v>
      </c>
    </row>
    <row r="374" spans="1:4">
      <c r="A374" s="190" t="s">
        <v>183</v>
      </c>
      <c r="B374" s="190" t="s">
        <v>4394</v>
      </c>
      <c r="C374" s="190" t="s">
        <v>1641</v>
      </c>
      <c r="D374" s="191">
        <v>3442.1740922703716</v>
      </c>
    </row>
    <row r="375" spans="1:4">
      <c r="A375" s="190" t="s">
        <v>783</v>
      </c>
      <c r="B375" s="190" t="s">
        <v>4407</v>
      </c>
      <c r="C375" s="190" t="s">
        <v>1641</v>
      </c>
      <c r="D375" s="191">
        <v>1544.4482120512607</v>
      </c>
    </row>
    <row r="376" spans="1:4">
      <c r="A376" s="190" t="s">
        <v>520</v>
      </c>
      <c r="B376" s="190" t="s">
        <v>4366</v>
      </c>
      <c r="C376" s="190" t="s">
        <v>2058</v>
      </c>
      <c r="D376" s="191">
        <v>9788.9875614540724</v>
      </c>
    </row>
    <row r="377" spans="1:4">
      <c r="A377" s="190" t="s">
        <v>201</v>
      </c>
      <c r="B377" s="190" t="s">
        <v>4368</v>
      </c>
      <c r="C377" s="190" t="s">
        <v>1641</v>
      </c>
      <c r="D377" s="191">
        <v>210.13997766845193</v>
      </c>
    </row>
    <row r="378" spans="1:4">
      <c r="A378" s="190" t="s">
        <v>203</v>
      </c>
      <c r="B378" s="190" t="s">
        <v>4405</v>
      </c>
      <c r="C378" s="190" t="s">
        <v>1641</v>
      </c>
      <c r="D378" s="191">
        <v>183.68508245561694</v>
      </c>
    </row>
    <row r="379" spans="1:4">
      <c r="A379" s="190" t="s">
        <v>215</v>
      </c>
      <c r="B379" s="190" t="s">
        <v>4389</v>
      </c>
      <c r="C379" s="190" t="s">
        <v>1641</v>
      </c>
      <c r="D379" s="191">
        <v>277.34813136960111</v>
      </c>
    </row>
    <row r="380" spans="1:4">
      <c r="A380" s="190" t="s">
        <v>827</v>
      </c>
      <c r="B380" s="190" t="s">
        <v>4359</v>
      </c>
      <c r="C380" s="190" t="s">
        <v>1641</v>
      </c>
      <c r="D380" s="191">
        <v>2252.9907516265866</v>
      </c>
    </row>
    <row r="381" spans="1:4">
      <c r="A381" s="190" t="s">
        <v>725</v>
      </c>
      <c r="B381" s="190" t="s">
        <v>4412</v>
      </c>
      <c r="C381" s="190" t="s">
        <v>1641</v>
      </c>
      <c r="D381" s="191">
        <v>7950.8824257472961</v>
      </c>
    </row>
    <row r="382" spans="1:4">
      <c r="A382" s="190" t="s">
        <v>726</v>
      </c>
      <c r="B382" s="190" t="s">
        <v>4412</v>
      </c>
      <c r="C382" s="190" t="s">
        <v>1641</v>
      </c>
      <c r="D382" s="191">
        <v>6008.1215672026328</v>
      </c>
    </row>
    <row r="383" spans="1:4">
      <c r="A383" s="190" t="s">
        <v>261</v>
      </c>
      <c r="B383" s="190" t="s">
        <v>4431</v>
      </c>
      <c r="C383" s="190" t="s">
        <v>1641</v>
      </c>
      <c r="D383" s="191">
        <v>860.04391821268632</v>
      </c>
    </row>
    <row r="384" spans="1:4">
      <c r="A384" s="190" t="s">
        <v>270</v>
      </c>
      <c r="B384" s="190" t="s">
        <v>4350</v>
      </c>
      <c r="C384" s="190" t="s">
        <v>1641</v>
      </c>
      <c r="D384" s="191">
        <v>-285.05899073834968</v>
      </c>
    </row>
    <row r="385" spans="1:4">
      <c r="A385" s="190" t="s">
        <v>282</v>
      </c>
      <c r="B385" s="190" t="s">
        <v>4351</v>
      </c>
      <c r="C385" s="190" t="s">
        <v>1641</v>
      </c>
      <c r="D385" s="191">
        <v>2288.8120835330596</v>
      </c>
    </row>
    <row r="386" spans="1:4">
      <c r="A386" s="190" t="s">
        <v>288</v>
      </c>
      <c r="B386" s="190" t="s">
        <v>4368</v>
      </c>
      <c r="C386" s="190" t="s">
        <v>1641</v>
      </c>
      <c r="D386" s="191">
        <v>971.94218371040984</v>
      </c>
    </row>
    <row r="387" spans="1:4">
      <c r="A387" s="190" t="s">
        <v>730</v>
      </c>
      <c r="B387" s="190" t="s">
        <v>4346</v>
      </c>
      <c r="C387" s="190" t="s">
        <v>1641</v>
      </c>
      <c r="D387" s="191">
        <v>1695.659521431143</v>
      </c>
    </row>
    <row r="388" spans="1:4">
      <c r="A388" s="190" t="s">
        <v>627</v>
      </c>
      <c r="B388" s="190" t="s">
        <v>4402</v>
      </c>
      <c r="C388" s="190" t="s">
        <v>2058</v>
      </c>
      <c r="D388" s="191">
        <v>8866.2324959236466</v>
      </c>
    </row>
    <row r="389" spans="1:4">
      <c r="A389" s="190" t="s">
        <v>298</v>
      </c>
      <c r="B389" s="190" t="s">
        <v>4333</v>
      </c>
      <c r="C389" s="190" t="s">
        <v>1641</v>
      </c>
      <c r="D389" s="191">
        <v>75.64138843568729</v>
      </c>
    </row>
    <row r="390" spans="1:4">
      <c r="A390" s="190" t="s">
        <v>1492</v>
      </c>
      <c r="B390" s="190" t="s">
        <v>4396</v>
      </c>
      <c r="C390" s="190" t="s">
        <v>2058</v>
      </c>
      <c r="D390" s="191">
        <v>3275.5157667779267</v>
      </c>
    </row>
    <row r="391" spans="1:4">
      <c r="A391" s="190" t="s">
        <v>306</v>
      </c>
      <c r="B391" s="190" t="s">
        <v>4394</v>
      </c>
      <c r="C391" s="190" t="s">
        <v>1641</v>
      </c>
      <c r="D391" s="191">
        <v>2660.7355022872389</v>
      </c>
    </row>
    <row r="392" spans="1:4">
      <c r="A392" s="190" t="s">
        <v>2529</v>
      </c>
      <c r="B392" s="190" t="s">
        <v>4394</v>
      </c>
      <c r="C392" s="190" t="s">
        <v>2424</v>
      </c>
      <c r="D392" s="191">
        <v>845.54782384588123</v>
      </c>
    </row>
    <row r="393" spans="1:4">
      <c r="A393" s="190" t="s">
        <v>3380</v>
      </c>
      <c r="B393" s="190" t="s">
        <v>4360</v>
      </c>
      <c r="C393" s="190" t="s">
        <v>2058</v>
      </c>
      <c r="D393" s="191">
        <v>1019.9669035246068</v>
      </c>
    </row>
    <row r="394" spans="1:4">
      <c r="A394" s="190" t="s">
        <v>330</v>
      </c>
      <c r="B394" s="190" t="s">
        <v>4406</v>
      </c>
      <c r="C394" s="190" t="s">
        <v>1641</v>
      </c>
      <c r="D394" s="191">
        <v>4218.237366823334</v>
      </c>
    </row>
    <row r="395" spans="1:4">
      <c r="A395" s="190" t="s">
        <v>339</v>
      </c>
      <c r="B395" s="190" t="s">
        <v>4384</v>
      </c>
      <c r="C395" s="190" t="s">
        <v>1641</v>
      </c>
      <c r="D395" s="191">
        <v>4914.1905375379902</v>
      </c>
    </row>
    <row r="396" spans="1:4">
      <c r="A396" s="190" t="s">
        <v>343</v>
      </c>
      <c r="B396" s="190" t="s">
        <v>4394</v>
      </c>
      <c r="C396" s="190" t="s">
        <v>1641</v>
      </c>
      <c r="D396" s="191">
        <v>3314.0830845265409</v>
      </c>
    </row>
    <row r="397" spans="1:4">
      <c r="A397" s="190" t="s">
        <v>547</v>
      </c>
      <c r="B397" s="190" t="s">
        <v>4338</v>
      </c>
      <c r="C397" s="190" t="s">
        <v>2058</v>
      </c>
      <c r="D397" s="191">
        <v>1068.105031774051</v>
      </c>
    </row>
    <row r="398" spans="1:4">
      <c r="A398" s="190" t="s">
        <v>474</v>
      </c>
      <c r="B398" s="190" t="s">
        <v>4420</v>
      </c>
      <c r="C398" s="190" t="s">
        <v>2058</v>
      </c>
      <c r="D398" s="191">
        <v>-56.065200249999997</v>
      </c>
    </row>
    <row r="399" spans="1:4">
      <c r="A399" s="190" t="s">
        <v>946</v>
      </c>
      <c r="B399" s="190" t="s">
        <v>4366</v>
      </c>
      <c r="C399" s="190" t="s">
        <v>2424</v>
      </c>
      <c r="D399" s="191">
        <v>4335.1404746564058</v>
      </c>
    </row>
    <row r="400" spans="1:4">
      <c r="A400" s="190" t="s">
        <v>1352</v>
      </c>
      <c r="B400" s="190" t="s">
        <v>4397</v>
      </c>
      <c r="C400" s="190" t="s">
        <v>2424</v>
      </c>
      <c r="D400" s="191">
        <v>1147.3857771636365</v>
      </c>
    </row>
    <row r="401" spans="1:4">
      <c r="A401" s="190" t="s">
        <v>6</v>
      </c>
      <c r="B401" s="190" t="s">
        <v>4378</v>
      </c>
      <c r="C401" s="190" t="s">
        <v>2424</v>
      </c>
      <c r="D401" s="191">
        <v>-5421.3340677472524</v>
      </c>
    </row>
    <row r="402" spans="1:4">
      <c r="A402" s="190" t="s">
        <v>391</v>
      </c>
      <c r="B402" s="190" t="s">
        <v>4410</v>
      </c>
      <c r="C402" s="190" t="s">
        <v>2058</v>
      </c>
      <c r="D402" s="191">
        <v>1659.18849463437</v>
      </c>
    </row>
    <row r="403" spans="1:4">
      <c r="A403" s="190" t="s">
        <v>1099</v>
      </c>
      <c r="B403" s="190" t="s">
        <v>4391</v>
      </c>
      <c r="C403" s="190" t="s">
        <v>2424</v>
      </c>
      <c r="D403" s="191">
        <v>-2343.8384983099436</v>
      </c>
    </row>
    <row r="404" spans="1:4">
      <c r="A404" s="190" t="s">
        <v>4208</v>
      </c>
      <c r="B404" s="190" t="s">
        <v>4391</v>
      </c>
      <c r="C404" s="190" t="s">
        <v>2424</v>
      </c>
      <c r="D404" s="191">
        <v>-0.82980027826086955</v>
      </c>
    </row>
    <row r="405" spans="1:4">
      <c r="A405" s="190" t="s">
        <v>820</v>
      </c>
      <c r="B405" s="190" t="s">
        <v>4354</v>
      </c>
      <c r="C405" s="190" t="s">
        <v>2424</v>
      </c>
      <c r="D405" s="191">
        <v>2457.2040721038252</v>
      </c>
    </row>
    <row r="406" spans="1:4">
      <c r="A406" s="190" t="s">
        <v>781</v>
      </c>
      <c r="B406" s="190" t="s">
        <v>4364</v>
      </c>
      <c r="C406" s="190" t="s">
        <v>2424</v>
      </c>
      <c r="D406" s="191">
        <v>3409.2970067088609</v>
      </c>
    </row>
    <row r="407" spans="1:4">
      <c r="A407" s="190" t="s">
        <v>115</v>
      </c>
      <c r="B407" s="190" t="s">
        <v>4356</v>
      </c>
      <c r="C407" s="190" t="s">
        <v>1641</v>
      </c>
      <c r="D407" s="191">
        <v>1387.2667070169682</v>
      </c>
    </row>
    <row r="408" spans="1:4">
      <c r="A408" s="190" t="s">
        <v>469</v>
      </c>
      <c r="B408" s="190" t="s">
        <v>4402</v>
      </c>
      <c r="C408" s="190" t="s">
        <v>2058</v>
      </c>
      <c r="D408" s="191">
        <v>3024.3090646953437</v>
      </c>
    </row>
    <row r="409" spans="1:4">
      <c r="A409" s="190" t="s">
        <v>1361</v>
      </c>
      <c r="B409" s="190" t="s">
        <v>4429</v>
      </c>
      <c r="C409" s="190" t="s">
        <v>2424</v>
      </c>
      <c r="D409" s="191">
        <v>2758.0362132919254</v>
      </c>
    </row>
    <row r="410" spans="1:4">
      <c r="A410" s="190" t="s">
        <v>562</v>
      </c>
      <c r="B410" s="190" t="s">
        <v>4432</v>
      </c>
      <c r="C410" s="190" t="s">
        <v>2058</v>
      </c>
      <c r="D410" s="191">
        <v>396.07167680879917</v>
      </c>
    </row>
    <row r="411" spans="1:4">
      <c r="A411" s="190" t="s">
        <v>607</v>
      </c>
      <c r="B411" s="190" t="s">
        <v>4402</v>
      </c>
      <c r="C411" s="190" t="s">
        <v>2058</v>
      </c>
      <c r="D411" s="191">
        <v>665.01270734578486</v>
      </c>
    </row>
    <row r="412" spans="1:4">
      <c r="A412" s="190" t="s">
        <v>657</v>
      </c>
      <c r="B412" s="190" t="s">
        <v>4331</v>
      </c>
      <c r="C412" s="190" t="s">
        <v>2058</v>
      </c>
      <c r="D412" s="191">
        <v>1134.2430762289446</v>
      </c>
    </row>
    <row r="413" spans="1:4">
      <c r="A413" s="190" t="s">
        <v>3738</v>
      </c>
      <c r="B413" s="190" t="s">
        <v>4347</v>
      </c>
      <c r="C413" s="190" t="s">
        <v>1641</v>
      </c>
      <c r="D413" s="191">
        <v>1101.5055163030304</v>
      </c>
    </row>
    <row r="414" spans="1:4">
      <c r="A414" s="190" t="s">
        <v>709</v>
      </c>
      <c r="B414" s="190" t="s">
        <v>4360</v>
      </c>
      <c r="C414" s="190" t="s">
        <v>2058</v>
      </c>
      <c r="D414" s="191">
        <v>1090.3819335188866</v>
      </c>
    </row>
    <row r="415" spans="1:4">
      <c r="A415" s="190" t="s">
        <v>655</v>
      </c>
      <c r="B415" s="190" t="s">
        <v>4347</v>
      </c>
      <c r="C415" s="190" t="s">
        <v>2058</v>
      </c>
      <c r="D415" s="191">
        <v>85.820558142857138</v>
      </c>
    </row>
    <row r="416" spans="1:4">
      <c r="A416" s="190" t="s">
        <v>37</v>
      </c>
      <c r="B416" s="190" t="s">
        <v>4386</v>
      </c>
      <c r="C416" s="190" t="s">
        <v>1641</v>
      </c>
      <c r="D416" s="191">
        <v>2118.5704006389565</v>
      </c>
    </row>
    <row r="417" spans="1:4">
      <c r="A417" s="190" t="s">
        <v>152</v>
      </c>
      <c r="B417" s="190" t="s">
        <v>4347</v>
      </c>
      <c r="C417" s="190" t="s">
        <v>2424</v>
      </c>
      <c r="D417" s="191">
        <v>-1069.2424697262509</v>
      </c>
    </row>
    <row r="418" spans="1:4">
      <c r="A418" s="190" t="s">
        <v>932</v>
      </c>
      <c r="B418" s="190" t="s">
        <v>4382</v>
      </c>
      <c r="C418" s="190" t="s">
        <v>2058</v>
      </c>
      <c r="D418" s="191">
        <v>2486.1590479582146</v>
      </c>
    </row>
    <row r="419" spans="1:4">
      <c r="A419" s="190" t="s">
        <v>4246</v>
      </c>
      <c r="B419" s="190" t="s">
        <v>4414</v>
      </c>
      <c r="C419" s="190" t="s">
        <v>2424</v>
      </c>
      <c r="D419" s="191">
        <v>1776.4219229189189</v>
      </c>
    </row>
    <row r="420" spans="1:4">
      <c r="A420" s="190" t="s">
        <v>646</v>
      </c>
      <c r="B420" s="190" t="s">
        <v>4331</v>
      </c>
      <c r="C420" s="190" t="s">
        <v>2424</v>
      </c>
      <c r="D420" s="191">
        <v>1.9081190492133142</v>
      </c>
    </row>
    <row r="421" spans="1:4">
      <c r="A421" s="190" t="s">
        <v>877</v>
      </c>
      <c r="B421" s="190" t="s">
        <v>4380</v>
      </c>
      <c r="C421" s="190" t="s">
        <v>2424</v>
      </c>
      <c r="D421" s="191">
        <v>684.15992701960784</v>
      </c>
    </row>
    <row r="422" spans="1:4">
      <c r="A422" s="190" t="s">
        <v>1179</v>
      </c>
      <c r="B422" s="190" t="s">
        <v>4376</v>
      </c>
      <c r="C422" s="190" t="s">
        <v>2424</v>
      </c>
      <c r="D422" s="191">
        <v>2128.112108514295</v>
      </c>
    </row>
    <row r="423" spans="1:4">
      <c r="A423" s="190" t="s">
        <v>751</v>
      </c>
      <c r="B423" s="190" t="s">
        <v>4339</v>
      </c>
      <c r="C423" s="190" t="s">
        <v>2058</v>
      </c>
      <c r="D423" s="191">
        <v>6102.3606344090331</v>
      </c>
    </row>
    <row r="424" spans="1:4">
      <c r="A424" s="190" t="s">
        <v>78</v>
      </c>
      <c r="B424" s="190" t="s">
        <v>4364</v>
      </c>
      <c r="C424" s="190" t="s">
        <v>1641</v>
      </c>
      <c r="D424" s="191">
        <v>5882.8755785658414</v>
      </c>
    </row>
    <row r="425" spans="1:4">
      <c r="A425" s="190" t="s">
        <v>382</v>
      </c>
      <c r="B425" s="190" t="s">
        <v>4341</v>
      </c>
      <c r="C425" s="190" t="s">
        <v>2058</v>
      </c>
      <c r="D425" s="191">
        <v>326.91245866588758</v>
      </c>
    </row>
    <row r="426" spans="1:4">
      <c r="A426" s="190" t="s">
        <v>803</v>
      </c>
      <c r="B426" s="190" t="s">
        <v>4398</v>
      </c>
      <c r="C426" s="190" t="s">
        <v>2424</v>
      </c>
      <c r="D426" s="191">
        <v>3656.7196069033453</v>
      </c>
    </row>
    <row r="427" spans="1:4">
      <c r="A427" s="190" t="s">
        <v>413</v>
      </c>
      <c r="B427" s="190" t="s">
        <v>4420</v>
      </c>
      <c r="C427" s="190" t="s">
        <v>2058</v>
      </c>
      <c r="D427" s="191">
        <v>1357.8159114852194</v>
      </c>
    </row>
    <row r="428" spans="1:4">
      <c r="A428" s="190" t="s">
        <v>3561</v>
      </c>
      <c r="B428" s="190" t="s">
        <v>4372</v>
      </c>
      <c r="C428" s="190" t="s">
        <v>2424</v>
      </c>
      <c r="D428" s="191">
        <v>147.06399035394935</v>
      </c>
    </row>
    <row r="429" spans="1:4">
      <c r="A429" s="190" t="s">
        <v>462</v>
      </c>
      <c r="B429" s="190" t="s">
        <v>4368</v>
      </c>
      <c r="C429" s="190" t="s">
        <v>2058</v>
      </c>
      <c r="D429" s="191">
        <v>-698.04048691098058</v>
      </c>
    </row>
    <row r="430" spans="1:4">
      <c r="A430" s="190" t="s">
        <v>831</v>
      </c>
      <c r="B430" s="190" t="s">
        <v>4336</v>
      </c>
      <c r="C430" s="190" t="s">
        <v>2424</v>
      </c>
      <c r="D430" s="191">
        <v>165.34681441261887</v>
      </c>
    </row>
    <row r="431" spans="1:4">
      <c r="A431" s="190" t="s">
        <v>139</v>
      </c>
      <c r="B431" s="190" t="s">
        <v>4392</v>
      </c>
      <c r="C431" s="190" t="s">
        <v>2424</v>
      </c>
      <c r="D431" s="191">
        <v>2784.0885855726115</v>
      </c>
    </row>
    <row r="432" spans="1:4">
      <c r="A432" s="190" t="s">
        <v>1457</v>
      </c>
      <c r="B432" s="190" t="s">
        <v>4346</v>
      </c>
      <c r="C432" s="190" t="s">
        <v>2424</v>
      </c>
      <c r="D432" s="191">
        <v>1587.50519307882</v>
      </c>
    </row>
    <row r="433" spans="1:4">
      <c r="A433" s="190" t="s">
        <v>542</v>
      </c>
      <c r="B433" s="190" t="s">
        <v>4332</v>
      </c>
      <c r="C433" s="190" t="s">
        <v>2058</v>
      </c>
      <c r="D433" s="191">
        <v>6057.3037832981954</v>
      </c>
    </row>
    <row r="434" spans="1:4">
      <c r="A434" s="190" t="s">
        <v>525</v>
      </c>
      <c r="B434" s="190" t="s">
        <v>4382</v>
      </c>
      <c r="C434" s="190" t="s">
        <v>2058</v>
      </c>
      <c r="D434" s="191">
        <v>2144.8162695833335</v>
      </c>
    </row>
    <row r="435" spans="1:4">
      <c r="A435" s="190" t="s">
        <v>630</v>
      </c>
      <c r="B435" s="190" t="s">
        <v>4336</v>
      </c>
      <c r="C435" s="190" t="s">
        <v>2058</v>
      </c>
      <c r="D435" s="191">
        <v>4142.2867706495144</v>
      </c>
    </row>
    <row r="436" spans="1:4">
      <c r="A436" s="190" t="s">
        <v>3524</v>
      </c>
      <c r="B436" s="190" t="s">
        <v>4384</v>
      </c>
      <c r="C436" s="190" t="s">
        <v>2424</v>
      </c>
      <c r="D436" s="191">
        <v>5091.6812390946234</v>
      </c>
    </row>
    <row r="437" spans="1:4">
      <c r="A437" s="190" t="s">
        <v>786</v>
      </c>
      <c r="B437" s="190" t="s">
        <v>4402</v>
      </c>
      <c r="C437" s="190" t="s">
        <v>2424</v>
      </c>
      <c r="D437" s="191">
        <v>1641.2990308463443</v>
      </c>
    </row>
    <row r="438" spans="1:4">
      <c r="A438" s="190" t="s">
        <v>919</v>
      </c>
      <c r="B438" s="190" t="s">
        <v>4362</v>
      </c>
      <c r="C438" s="190" t="s">
        <v>2424</v>
      </c>
      <c r="D438" s="191">
        <v>1791.9714767333332</v>
      </c>
    </row>
    <row r="439" spans="1:4">
      <c r="A439" s="190" t="s">
        <v>3943</v>
      </c>
      <c r="B439" s="190" t="s">
        <v>4360</v>
      </c>
      <c r="C439" s="190" t="s">
        <v>2424</v>
      </c>
      <c r="D439" s="191">
        <v>1667.4702368264952</v>
      </c>
    </row>
    <row r="440" spans="1:4">
      <c r="A440" s="190" t="s">
        <v>852</v>
      </c>
      <c r="B440" s="190" t="s">
        <v>4372</v>
      </c>
      <c r="C440" s="190" t="s">
        <v>2424</v>
      </c>
      <c r="D440" s="191">
        <v>277.57860840000001</v>
      </c>
    </row>
    <row r="441" spans="1:4">
      <c r="A441" s="190" t="s">
        <v>3961</v>
      </c>
      <c r="B441" s="190" t="s">
        <v>4397</v>
      </c>
      <c r="C441" s="190" t="s">
        <v>2424</v>
      </c>
      <c r="D441" s="191">
        <v>227.37117641666666</v>
      </c>
    </row>
    <row r="442" spans="1:4">
      <c r="A442" s="190" t="s">
        <v>65</v>
      </c>
      <c r="B442" s="190" t="s">
        <v>4392</v>
      </c>
      <c r="C442" s="190" t="s">
        <v>1641</v>
      </c>
      <c r="D442" s="191">
        <v>-820.12725131828984</v>
      </c>
    </row>
    <row r="443" spans="1:4">
      <c r="A443" s="190" t="s">
        <v>3773</v>
      </c>
      <c r="B443" s="190" t="s">
        <v>4360</v>
      </c>
      <c r="C443" s="190" t="s">
        <v>2424</v>
      </c>
      <c r="D443" s="191">
        <v>122.577873475</v>
      </c>
    </row>
    <row r="444" spans="1:4">
      <c r="A444" s="190" t="s">
        <v>1380</v>
      </c>
      <c r="B444" s="190" t="s">
        <v>4433</v>
      </c>
      <c r="C444" s="190" t="s">
        <v>2424</v>
      </c>
      <c r="D444" s="191">
        <v>-27.9566740818283</v>
      </c>
    </row>
    <row r="445" spans="1:4">
      <c r="A445" s="190" t="s">
        <v>69</v>
      </c>
      <c r="B445" s="190" t="s">
        <v>4366</v>
      </c>
      <c r="C445" s="190" t="s">
        <v>1641</v>
      </c>
      <c r="D445" s="191">
        <v>4412.9044711673596</v>
      </c>
    </row>
    <row r="446" spans="1:4">
      <c r="A446" s="190" t="s">
        <v>214</v>
      </c>
      <c r="B446" s="190" t="s">
        <v>4407</v>
      </c>
      <c r="C446" s="190" t="s">
        <v>1641</v>
      </c>
      <c r="D446" s="191">
        <v>2266.9495153133189</v>
      </c>
    </row>
    <row r="447" spans="1:4">
      <c r="A447" s="190" t="s">
        <v>400</v>
      </c>
      <c r="B447" s="190" t="s">
        <v>4335</v>
      </c>
      <c r="C447" s="190" t="s">
        <v>2058</v>
      </c>
      <c r="D447" s="191">
        <v>0.55949772528775221</v>
      </c>
    </row>
    <row r="448" spans="1:4">
      <c r="A448" s="190" t="s">
        <v>731</v>
      </c>
      <c r="B448" s="190" t="s">
        <v>4434</v>
      </c>
      <c r="C448" s="190" t="s">
        <v>1641</v>
      </c>
      <c r="D448" s="191">
        <v>1041.4021130071073</v>
      </c>
    </row>
    <row r="449" spans="1:4">
      <c r="A449" s="190" t="s">
        <v>4013</v>
      </c>
      <c r="B449" s="190" t="s">
        <v>4368</v>
      </c>
      <c r="C449" s="190" t="s">
        <v>1641</v>
      </c>
      <c r="D449" s="191">
        <v>2151.8040422888889</v>
      </c>
    </row>
    <row r="450" spans="1:4">
      <c r="A450" s="190" t="s">
        <v>682</v>
      </c>
      <c r="B450" s="190" t="s">
        <v>4372</v>
      </c>
      <c r="C450" s="190" t="s">
        <v>2058</v>
      </c>
      <c r="D450" s="191">
        <v>3597.6412639555961</v>
      </c>
    </row>
    <row r="451" spans="1:4">
      <c r="A451" s="190" t="s">
        <v>813</v>
      </c>
      <c r="B451" s="190" t="s">
        <v>4435</v>
      </c>
      <c r="C451" s="190" t="s">
        <v>1641</v>
      </c>
      <c r="D451" s="191">
        <v>3076.6383933883544</v>
      </c>
    </row>
    <row r="452" spans="1:4">
      <c r="A452" s="190" t="s">
        <v>662</v>
      </c>
      <c r="B452" s="190" t="s">
        <v>4331</v>
      </c>
      <c r="C452" s="190" t="s">
        <v>2058</v>
      </c>
      <c r="D452" s="191">
        <v>200.13775654276972</v>
      </c>
    </row>
    <row r="453" spans="1:4">
      <c r="A453" s="190" t="s">
        <v>821</v>
      </c>
      <c r="B453" s="190" t="s">
        <v>4362</v>
      </c>
      <c r="C453" s="190" t="s">
        <v>2424</v>
      </c>
      <c r="D453" s="191">
        <v>111.07288142</v>
      </c>
    </row>
    <row r="454" spans="1:4">
      <c r="A454" s="190" t="s">
        <v>1443</v>
      </c>
      <c r="B454" s="190" t="s">
        <v>4339</v>
      </c>
      <c r="C454" s="190" t="s">
        <v>2424</v>
      </c>
      <c r="D454" s="191">
        <v>3050.7274654027055</v>
      </c>
    </row>
    <row r="455" spans="1:4">
      <c r="A455" s="190" t="s">
        <v>1608</v>
      </c>
      <c r="B455" s="190" t="s">
        <v>4368</v>
      </c>
      <c r="C455" s="190" t="s">
        <v>1641</v>
      </c>
      <c r="D455" s="191">
        <v>2300.7838657062589</v>
      </c>
    </row>
    <row r="456" spans="1:4">
      <c r="A456" s="190" t="s">
        <v>972</v>
      </c>
      <c r="B456" s="190" t="s">
        <v>4364</v>
      </c>
      <c r="C456" s="190" t="s">
        <v>2424</v>
      </c>
      <c r="D456" s="191">
        <v>1713.6417508381426</v>
      </c>
    </row>
    <row r="457" spans="1:4">
      <c r="A457" s="190" t="s">
        <v>409</v>
      </c>
      <c r="B457" s="190" t="s">
        <v>4436</v>
      </c>
      <c r="C457" s="190" t="s">
        <v>1641</v>
      </c>
      <c r="D457" s="191">
        <v>1230.9479618352073</v>
      </c>
    </row>
    <row r="458" spans="1:4">
      <c r="A458" s="190" t="s">
        <v>1961</v>
      </c>
      <c r="B458" s="190" t="s">
        <v>4373</v>
      </c>
      <c r="C458" s="190" t="s">
        <v>1641</v>
      </c>
      <c r="D458" s="191">
        <v>47.321706824495685</v>
      </c>
    </row>
    <row r="459" spans="1:4">
      <c r="A459" s="190" t="s">
        <v>184</v>
      </c>
      <c r="B459" s="190" t="s">
        <v>4395</v>
      </c>
      <c r="C459" s="190" t="s">
        <v>2424</v>
      </c>
      <c r="D459" s="191">
        <v>-148.00937905859749</v>
      </c>
    </row>
    <row r="460" spans="1:4">
      <c r="A460" s="190" t="s">
        <v>934</v>
      </c>
      <c r="B460" s="190" t="s">
        <v>4387</v>
      </c>
      <c r="C460" s="190" t="s">
        <v>2424</v>
      </c>
      <c r="D460" s="191">
        <v>8186.9452219599998</v>
      </c>
    </row>
    <row r="461" spans="1:4">
      <c r="A461" s="190" t="s">
        <v>44</v>
      </c>
      <c r="B461" s="190" t="s">
        <v>4345</v>
      </c>
      <c r="C461" s="190" t="s">
        <v>1641</v>
      </c>
      <c r="D461" s="191">
        <v>188.9409163451466</v>
      </c>
    </row>
    <row r="462" spans="1:4">
      <c r="A462" s="190" t="s">
        <v>218</v>
      </c>
      <c r="B462" s="190" t="s">
        <v>4356</v>
      </c>
      <c r="C462" s="190" t="s">
        <v>1641</v>
      </c>
      <c r="D462" s="191">
        <v>1028.2025649861944</v>
      </c>
    </row>
    <row r="463" spans="1:4">
      <c r="A463" s="190" t="s">
        <v>14</v>
      </c>
      <c r="B463" s="190" t="s">
        <v>4409</v>
      </c>
      <c r="C463" s="190" t="s">
        <v>1641</v>
      </c>
      <c r="D463" s="191">
        <v>1501.2440123127381</v>
      </c>
    </row>
    <row r="464" spans="1:4">
      <c r="A464" s="190" t="s">
        <v>4276</v>
      </c>
      <c r="B464" s="190" t="s">
        <v>4356</v>
      </c>
      <c r="C464" s="190" t="s">
        <v>2424</v>
      </c>
      <c r="D464" s="191">
        <v>5237.9358920798104</v>
      </c>
    </row>
    <row r="465" spans="1:4">
      <c r="A465" s="190" t="s">
        <v>34</v>
      </c>
      <c r="B465" s="190" t="s">
        <v>4345</v>
      </c>
      <c r="C465" s="190" t="s">
        <v>1641</v>
      </c>
      <c r="D465" s="191">
        <v>1160.8141400924669</v>
      </c>
    </row>
    <row r="466" spans="1:4">
      <c r="A466" s="190" t="s">
        <v>3713</v>
      </c>
      <c r="B466" s="190" t="s">
        <v>4411</v>
      </c>
      <c r="C466" s="190" t="s">
        <v>1641</v>
      </c>
      <c r="D466" s="191">
        <v>658.42266644622623</v>
      </c>
    </row>
    <row r="467" spans="1:4">
      <c r="A467" s="190" t="s">
        <v>43</v>
      </c>
      <c r="B467" s="190" t="s">
        <v>4362</v>
      </c>
      <c r="C467" s="190" t="s">
        <v>1641</v>
      </c>
      <c r="D467" s="191">
        <v>2128.1805357869985</v>
      </c>
    </row>
    <row r="468" spans="1:4">
      <c r="A468" s="190" t="s">
        <v>2697</v>
      </c>
      <c r="B468" s="190" t="s">
        <v>4364</v>
      </c>
      <c r="C468" s="190" t="s">
        <v>2424</v>
      </c>
      <c r="D468" s="191">
        <v>8615.2550206906853</v>
      </c>
    </row>
    <row r="469" spans="1:4">
      <c r="A469" s="190" t="s">
        <v>4269</v>
      </c>
      <c r="B469" s="190" t="s">
        <v>4411</v>
      </c>
      <c r="C469" s="190" t="s">
        <v>1641</v>
      </c>
      <c r="D469" s="190"/>
    </row>
    <row r="470" spans="1:4">
      <c r="A470" s="190" t="s">
        <v>1319</v>
      </c>
      <c r="B470" s="190" t="s">
        <v>4339</v>
      </c>
      <c r="C470" s="190" t="s">
        <v>2424</v>
      </c>
      <c r="D470" s="191">
        <v>1004.1834675555556</v>
      </c>
    </row>
    <row r="471" spans="1:4">
      <c r="A471" s="190" t="s">
        <v>258</v>
      </c>
      <c r="B471" s="190" t="s">
        <v>4339</v>
      </c>
      <c r="C471" s="190" t="s">
        <v>1641</v>
      </c>
      <c r="D471" s="191">
        <v>2467.5133706732104</v>
      </c>
    </row>
    <row r="472" spans="1:4">
      <c r="A472" s="190" t="s">
        <v>1544</v>
      </c>
      <c r="B472" s="190" t="s">
        <v>4354</v>
      </c>
      <c r="C472" s="190" t="s">
        <v>2424</v>
      </c>
      <c r="D472" s="191">
        <v>-61.178333093333336</v>
      </c>
    </row>
    <row r="473" spans="1:4">
      <c r="A473" s="190" t="s">
        <v>944</v>
      </c>
      <c r="B473" s="190" t="s">
        <v>4388</v>
      </c>
      <c r="C473" s="190" t="s">
        <v>2424</v>
      </c>
      <c r="D473" s="191">
        <v>1508.6873854222222</v>
      </c>
    </row>
    <row r="474" spans="1:4">
      <c r="A474" s="190" t="s">
        <v>449</v>
      </c>
      <c r="B474" s="190" t="s">
        <v>4336</v>
      </c>
      <c r="C474" s="190" t="s">
        <v>2058</v>
      </c>
      <c r="D474" s="191">
        <v>3104.8936753947905</v>
      </c>
    </row>
    <row r="475" spans="1:4">
      <c r="A475" s="190" t="s">
        <v>610</v>
      </c>
      <c r="B475" s="190" t="s">
        <v>4393</v>
      </c>
      <c r="C475" s="190" t="s">
        <v>2058</v>
      </c>
      <c r="D475" s="191">
        <v>29288.992298159355</v>
      </c>
    </row>
    <row r="476" spans="1:4">
      <c r="A476" s="190" t="s">
        <v>1562</v>
      </c>
      <c r="B476" s="190" t="s">
        <v>4359</v>
      </c>
      <c r="C476" s="190" t="s">
        <v>2424</v>
      </c>
      <c r="D476" s="191">
        <v>-1373.4050898977905</v>
      </c>
    </row>
    <row r="477" spans="1:4">
      <c r="A477" s="190" t="s">
        <v>954</v>
      </c>
      <c r="B477" s="190" t="s">
        <v>4437</v>
      </c>
      <c r="C477" s="190" t="s">
        <v>2424</v>
      </c>
      <c r="D477" s="191">
        <v>3976.3328546969306</v>
      </c>
    </row>
    <row r="478" spans="1:4">
      <c r="A478" s="190" t="s">
        <v>1165</v>
      </c>
      <c r="B478" s="190" t="s">
        <v>4346</v>
      </c>
      <c r="C478" s="190" t="s">
        <v>2424</v>
      </c>
      <c r="D478" s="191">
        <v>791.6119903888889</v>
      </c>
    </row>
    <row r="479" spans="1:4">
      <c r="A479" s="190" t="s">
        <v>1634</v>
      </c>
      <c r="B479" s="190" t="s">
        <v>4390</v>
      </c>
      <c r="C479" s="190" t="s">
        <v>2058</v>
      </c>
      <c r="D479" s="191">
        <v>2972.6988809098539</v>
      </c>
    </row>
    <row r="480" spans="1:4">
      <c r="A480" s="190" t="s">
        <v>80</v>
      </c>
      <c r="B480" s="190" t="s">
        <v>4354</v>
      </c>
      <c r="C480" s="190" t="s">
        <v>1641</v>
      </c>
      <c r="D480" s="191">
        <v>3776.53952112754</v>
      </c>
    </row>
    <row r="481" spans="1:4">
      <c r="A481" s="190" t="s">
        <v>572</v>
      </c>
      <c r="B481" s="190" t="s">
        <v>4391</v>
      </c>
      <c r="C481" s="190" t="s">
        <v>2058</v>
      </c>
      <c r="D481" s="191">
        <v>4153.1770279730463</v>
      </c>
    </row>
    <row r="482" spans="1:4">
      <c r="A482" s="190" t="s">
        <v>1201</v>
      </c>
      <c r="B482" s="190" t="s">
        <v>4404</v>
      </c>
      <c r="C482" s="190" t="s">
        <v>2424</v>
      </c>
      <c r="D482" s="191">
        <v>1429.0733751018824</v>
      </c>
    </row>
    <row r="483" spans="1:4">
      <c r="A483" s="190" t="s">
        <v>335</v>
      </c>
      <c r="B483" s="190" t="s">
        <v>4360</v>
      </c>
      <c r="C483" s="190" t="s">
        <v>1641</v>
      </c>
      <c r="D483" s="191">
        <v>1435.2562851393143</v>
      </c>
    </row>
    <row r="484" spans="1:4">
      <c r="A484" s="190" t="s">
        <v>86</v>
      </c>
      <c r="B484" s="190" t="s">
        <v>4368</v>
      </c>
      <c r="C484" s="190" t="s">
        <v>1641</v>
      </c>
      <c r="D484" s="191">
        <v>134.53823535790383</v>
      </c>
    </row>
    <row r="485" spans="1:4">
      <c r="A485" s="190" t="s">
        <v>1022</v>
      </c>
      <c r="B485" s="190" t="s">
        <v>4388</v>
      </c>
      <c r="C485" s="190" t="s">
        <v>2424</v>
      </c>
      <c r="D485" s="191">
        <v>2130.8134724444444</v>
      </c>
    </row>
    <row r="486" spans="1:4">
      <c r="A486" s="190" t="s">
        <v>939</v>
      </c>
      <c r="B486" s="190" t="s">
        <v>4402</v>
      </c>
      <c r="C486" s="190" t="s">
        <v>2424</v>
      </c>
      <c r="D486" s="191">
        <v>-230.42809268368862</v>
      </c>
    </row>
    <row r="487" spans="1:4">
      <c r="A487" s="190" t="s">
        <v>639</v>
      </c>
      <c r="B487" s="190" t="s">
        <v>4438</v>
      </c>
      <c r="C487" s="190" t="s">
        <v>2058</v>
      </c>
      <c r="D487" s="191">
        <v>1032.7998541666666</v>
      </c>
    </row>
    <row r="488" spans="1:4">
      <c r="A488" s="190" t="s">
        <v>656</v>
      </c>
      <c r="B488" s="190" t="s">
        <v>4398</v>
      </c>
      <c r="C488" s="190" t="s">
        <v>2058</v>
      </c>
      <c r="D488" s="191">
        <v>-21.909374223326157</v>
      </c>
    </row>
    <row r="489" spans="1:4">
      <c r="A489" s="190" t="s">
        <v>1479</v>
      </c>
      <c r="B489" s="190" t="s">
        <v>4346</v>
      </c>
      <c r="C489" s="190" t="s">
        <v>2424</v>
      </c>
      <c r="D489" s="191">
        <v>1931.5103371193043</v>
      </c>
    </row>
    <row r="490" spans="1:4">
      <c r="A490" s="190" t="s">
        <v>113</v>
      </c>
      <c r="B490" s="190" t="s">
        <v>4351</v>
      </c>
      <c r="C490" s="190" t="s">
        <v>2424</v>
      </c>
      <c r="D490" s="191">
        <v>-667.1289427370624</v>
      </c>
    </row>
    <row r="491" spans="1:4">
      <c r="A491" s="190" t="s">
        <v>369</v>
      </c>
      <c r="B491" s="190" t="s">
        <v>4341</v>
      </c>
      <c r="C491" s="190" t="s">
        <v>2058</v>
      </c>
      <c r="D491" s="191">
        <v>1191.9227523333334</v>
      </c>
    </row>
    <row r="492" spans="1:4">
      <c r="A492" s="190" t="s">
        <v>840</v>
      </c>
      <c r="B492" s="190" t="s">
        <v>4388</v>
      </c>
      <c r="C492" s="190" t="s">
        <v>2424</v>
      </c>
      <c r="D492" s="191">
        <v>1021.15234048</v>
      </c>
    </row>
    <row r="493" spans="1:4">
      <c r="A493" s="190" t="s">
        <v>435</v>
      </c>
      <c r="B493" s="190" t="s">
        <v>4388</v>
      </c>
      <c r="C493" s="190" t="s">
        <v>2058</v>
      </c>
      <c r="D493" s="191">
        <v>1740.0069182499999</v>
      </c>
    </row>
    <row r="494" spans="1:4">
      <c r="A494" s="190" t="s">
        <v>3489</v>
      </c>
      <c r="B494" s="190" t="s">
        <v>4394</v>
      </c>
      <c r="C494" s="190" t="s">
        <v>1641</v>
      </c>
      <c r="D494" s="191">
        <v>1099.3616871704746</v>
      </c>
    </row>
    <row r="495" spans="1:4">
      <c r="A495" s="190" t="s">
        <v>3719</v>
      </c>
      <c r="B495" s="190" t="s">
        <v>4368</v>
      </c>
      <c r="C495" s="190" t="s">
        <v>2058</v>
      </c>
      <c r="D495" s="191">
        <v>9730.3191475690383</v>
      </c>
    </row>
    <row r="496" spans="1:4">
      <c r="A496" s="190" t="s">
        <v>287</v>
      </c>
      <c r="B496" s="190" t="s">
        <v>4386</v>
      </c>
      <c r="C496" s="190" t="s">
        <v>1641</v>
      </c>
      <c r="D496" s="191">
        <v>192.03226623722335</v>
      </c>
    </row>
    <row r="497" spans="1:4">
      <c r="A497" s="190" t="s">
        <v>173</v>
      </c>
      <c r="B497" s="190" t="s">
        <v>4345</v>
      </c>
      <c r="C497" s="190" t="s">
        <v>1641</v>
      </c>
      <c r="D497" s="191">
        <v>705.13424879082447</v>
      </c>
    </row>
    <row r="498" spans="1:4">
      <c r="A498" s="190" t="s">
        <v>663</v>
      </c>
      <c r="B498" s="190" t="s">
        <v>4368</v>
      </c>
      <c r="C498" s="190" t="s">
        <v>2058</v>
      </c>
      <c r="D498" s="191">
        <v>813.07964734384518</v>
      </c>
    </row>
    <row r="499" spans="1:4">
      <c r="A499" s="190" t="s">
        <v>221</v>
      </c>
      <c r="B499" s="190" t="s">
        <v>4426</v>
      </c>
      <c r="C499" s="190" t="s">
        <v>1641</v>
      </c>
      <c r="D499" s="191">
        <v>171.15763650982359</v>
      </c>
    </row>
    <row r="500" spans="1:4">
      <c r="A500" s="190" t="s">
        <v>963</v>
      </c>
      <c r="B500" s="190" t="s">
        <v>4328</v>
      </c>
      <c r="C500" s="190" t="s">
        <v>2424</v>
      </c>
      <c r="D500" s="191">
        <v>1220.3044672977198</v>
      </c>
    </row>
    <row r="501" spans="1:4">
      <c r="A501" s="190" t="s">
        <v>620</v>
      </c>
      <c r="B501" s="190" t="s">
        <v>4345</v>
      </c>
      <c r="C501" s="190" t="s">
        <v>2058</v>
      </c>
      <c r="D501" s="191">
        <v>2136.6445456753809</v>
      </c>
    </row>
    <row r="502" spans="1:4">
      <c r="A502" s="190" t="s">
        <v>589</v>
      </c>
      <c r="B502" s="190" t="s">
        <v>4439</v>
      </c>
      <c r="C502" s="190" t="s">
        <v>2058</v>
      </c>
      <c r="D502" s="191">
        <v>203.07570391349458</v>
      </c>
    </row>
    <row r="503" spans="1:4">
      <c r="A503" s="190" t="s">
        <v>4318</v>
      </c>
      <c r="B503" s="190" t="s">
        <v>4360</v>
      </c>
      <c r="C503" s="190" t="s">
        <v>2424</v>
      </c>
      <c r="D503" s="191">
        <v>1016.8079508627134</v>
      </c>
    </row>
    <row r="504" spans="1:4">
      <c r="A504" s="190" t="s">
        <v>304</v>
      </c>
      <c r="B504" s="190" t="s">
        <v>4376</v>
      </c>
      <c r="C504" s="190" t="s">
        <v>1641</v>
      </c>
      <c r="D504" s="191">
        <v>1057.6661876190476</v>
      </c>
    </row>
    <row r="505" spans="1:4">
      <c r="A505" s="190" t="s">
        <v>346</v>
      </c>
      <c r="B505" s="190" t="s">
        <v>4368</v>
      </c>
      <c r="C505" s="190" t="s">
        <v>1641</v>
      </c>
      <c r="D505" s="191">
        <v>864.71809687159816</v>
      </c>
    </row>
    <row r="506" spans="1:4">
      <c r="A506" s="190" t="s">
        <v>3819</v>
      </c>
      <c r="B506" s="190" t="s">
        <v>4427</v>
      </c>
      <c r="C506" s="190" t="s">
        <v>1641</v>
      </c>
      <c r="D506" s="191">
        <v>255.25525441666667</v>
      </c>
    </row>
    <row r="507" spans="1:4">
      <c r="A507" s="190" t="s">
        <v>1047</v>
      </c>
      <c r="B507" s="190" t="s">
        <v>4380</v>
      </c>
      <c r="C507" s="190" t="s">
        <v>2424</v>
      </c>
      <c r="D507" s="191">
        <v>188.74512377106743</v>
      </c>
    </row>
    <row r="508" spans="1:4">
      <c r="A508" s="190" t="s">
        <v>276</v>
      </c>
      <c r="B508" s="190" t="s">
        <v>4334</v>
      </c>
      <c r="C508" s="190" t="s">
        <v>1641</v>
      </c>
      <c r="D508" s="191">
        <v>5353.2291663710557</v>
      </c>
    </row>
    <row r="509" spans="1:4">
      <c r="A509" s="190" t="s">
        <v>3846</v>
      </c>
      <c r="B509" s="190" t="s">
        <v>4440</v>
      </c>
      <c r="C509" s="190" t="s">
        <v>2424</v>
      </c>
      <c r="D509" s="191">
        <v>12372.869478480001</v>
      </c>
    </row>
    <row r="510" spans="1:4">
      <c r="A510" s="190" t="s">
        <v>337</v>
      </c>
      <c r="B510" s="190" t="s">
        <v>4337</v>
      </c>
      <c r="C510" s="190" t="s">
        <v>1641</v>
      </c>
      <c r="D510" s="191">
        <v>97.176027457700826</v>
      </c>
    </row>
    <row r="511" spans="1:4">
      <c r="A511" s="190" t="s">
        <v>242</v>
      </c>
      <c r="B511" s="190" t="s">
        <v>4339</v>
      </c>
      <c r="C511" s="190" t="s">
        <v>1641</v>
      </c>
      <c r="D511" s="191">
        <v>2746.2752245431557</v>
      </c>
    </row>
    <row r="512" spans="1:4">
      <c r="A512" s="190" t="s">
        <v>55</v>
      </c>
      <c r="B512" s="190" t="s">
        <v>4353</v>
      </c>
      <c r="C512" s="190" t="s">
        <v>1641</v>
      </c>
      <c r="D512" s="191">
        <v>474.25712295907152</v>
      </c>
    </row>
    <row r="513" spans="1:4">
      <c r="A513" s="190" t="s">
        <v>3721</v>
      </c>
      <c r="B513" s="190" t="s">
        <v>4389</v>
      </c>
      <c r="C513" s="190" t="s">
        <v>2058</v>
      </c>
      <c r="D513" s="191">
        <v>743.58693739520152</v>
      </c>
    </row>
    <row r="514" spans="1:4">
      <c r="A514" s="190" t="s">
        <v>1284</v>
      </c>
      <c r="B514" s="190" t="s">
        <v>4340</v>
      </c>
      <c r="C514" s="190" t="s">
        <v>2424</v>
      </c>
      <c r="D514" s="191">
        <v>39.582623225806451</v>
      </c>
    </row>
    <row r="515" spans="1:4">
      <c r="A515" s="190" t="s">
        <v>4274</v>
      </c>
      <c r="B515" s="190" t="s">
        <v>4360</v>
      </c>
      <c r="C515" s="190" t="s">
        <v>1641</v>
      </c>
      <c r="D515" s="191">
        <v>1986.1918221008</v>
      </c>
    </row>
    <row r="516" spans="1:4">
      <c r="A516" s="190" t="s">
        <v>1607</v>
      </c>
      <c r="B516" s="190" t="s">
        <v>4402</v>
      </c>
      <c r="C516" s="190" t="s">
        <v>2424</v>
      </c>
      <c r="D516" s="191">
        <v>1856.199709126716</v>
      </c>
    </row>
    <row r="517" spans="1:4">
      <c r="A517" s="190" t="s">
        <v>57</v>
      </c>
      <c r="B517" s="190" t="s">
        <v>4331</v>
      </c>
      <c r="C517" s="190" t="s">
        <v>1641</v>
      </c>
      <c r="D517" s="191">
        <v>7916.5274997548368</v>
      </c>
    </row>
    <row r="518" spans="1:4">
      <c r="A518" s="190" t="s">
        <v>122</v>
      </c>
      <c r="B518" s="190" t="s">
        <v>4339</v>
      </c>
      <c r="C518" s="190" t="s">
        <v>1641</v>
      </c>
      <c r="D518" s="191">
        <v>-703.83780580103621</v>
      </c>
    </row>
    <row r="519" spans="1:4">
      <c r="A519" s="190" t="s">
        <v>772</v>
      </c>
      <c r="B519" s="190" t="s">
        <v>4422</v>
      </c>
      <c r="C519" s="190" t="s">
        <v>2424</v>
      </c>
      <c r="D519" s="191">
        <v>1966.3866861071403</v>
      </c>
    </row>
    <row r="520" spans="1:4">
      <c r="A520" s="190" t="s">
        <v>675</v>
      </c>
      <c r="B520" s="190" t="s">
        <v>4340</v>
      </c>
      <c r="C520" s="190" t="s">
        <v>2424</v>
      </c>
      <c r="D520" s="191">
        <v>-676.08040208190346</v>
      </c>
    </row>
    <row r="521" spans="1:4">
      <c r="A521" s="190" t="s">
        <v>4272</v>
      </c>
      <c r="B521" s="190" t="s">
        <v>4360</v>
      </c>
      <c r="C521" s="190" t="s">
        <v>1641</v>
      </c>
      <c r="D521" s="191">
        <v>1675.2625390984967</v>
      </c>
    </row>
    <row r="522" spans="1:4">
      <c r="A522" s="190" t="s">
        <v>54</v>
      </c>
      <c r="B522" s="190" t="s">
        <v>4352</v>
      </c>
      <c r="C522" s="190" t="s">
        <v>1641</v>
      </c>
      <c r="D522" s="191">
        <v>543.89838182077801</v>
      </c>
    </row>
    <row r="523" spans="1:4">
      <c r="A523" s="190" t="s">
        <v>70</v>
      </c>
      <c r="B523" s="190" t="s">
        <v>4350</v>
      </c>
      <c r="C523" s="190" t="s">
        <v>1641</v>
      </c>
      <c r="D523" s="191">
        <v>2901.0672605436484</v>
      </c>
    </row>
    <row r="524" spans="1:4">
      <c r="A524" s="190" t="s">
        <v>126</v>
      </c>
      <c r="B524" s="190" t="s">
        <v>4427</v>
      </c>
      <c r="C524" s="190" t="s">
        <v>1641</v>
      </c>
      <c r="D524" s="191">
        <v>49.563525712675116</v>
      </c>
    </row>
    <row r="525" spans="1:4">
      <c r="A525" s="190" t="s">
        <v>1015</v>
      </c>
      <c r="B525" s="190" t="s">
        <v>4346</v>
      </c>
      <c r="C525" s="190" t="s">
        <v>2424</v>
      </c>
      <c r="D525" s="191">
        <v>966.42801764747662</v>
      </c>
    </row>
    <row r="526" spans="1:4">
      <c r="A526" s="190" t="s">
        <v>452</v>
      </c>
      <c r="B526" s="190" t="s">
        <v>4396</v>
      </c>
      <c r="C526" s="190" t="s">
        <v>2058</v>
      </c>
      <c r="D526" s="191">
        <v>2030.0464723564392</v>
      </c>
    </row>
    <row r="527" spans="1:4">
      <c r="A527" s="190" t="s">
        <v>210</v>
      </c>
      <c r="B527" s="190" t="s">
        <v>4350</v>
      </c>
      <c r="C527" s="190" t="s">
        <v>1641</v>
      </c>
      <c r="D527" s="191">
        <v>2757.6054384914783</v>
      </c>
    </row>
    <row r="528" spans="1:4">
      <c r="A528" s="190" t="s">
        <v>27</v>
      </c>
      <c r="B528" s="190" t="s">
        <v>4414</v>
      </c>
      <c r="C528" s="190" t="s">
        <v>1641</v>
      </c>
      <c r="D528" s="191">
        <v>15218.254837832423</v>
      </c>
    </row>
    <row r="529" spans="1:4">
      <c r="A529" s="190" t="s">
        <v>109</v>
      </c>
      <c r="B529" s="190" t="s">
        <v>4409</v>
      </c>
      <c r="C529" s="190" t="s">
        <v>1641</v>
      </c>
      <c r="D529" s="191">
        <v>4808.3934536579718</v>
      </c>
    </row>
    <row r="530" spans="1:4">
      <c r="A530" s="190" t="s">
        <v>4267</v>
      </c>
      <c r="B530" s="190" t="s">
        <v>4381</v>
      </c>
      <c r="C530" s="190" t="s">
        <v>1641</v>
      </c>
      <c r="D530" s="191">
        <v>212.96501899550563</v>
      </c>
    </row>
    <row r="531" spans="1:4">
      <c r="A531" s="190" t="s">
        <v>3245</v>
      </c>
      <c r="B531" s="190" t="s">
        <v>4388</v>
      </c>
      <c r="C531" s="190" t="s">
        <v>2424</v>
      </c>
      <c r="D531" s="191">
        <v>149.66436535</v>
      </c>
    </row>
    <row r="532" spans="1:4">
      <c r="A532" s="190" t="s">
        <v>24</v>
      </c>
      <c r="B532" s="190" t="s">
        <v>4346</v>
      </c>
      <c r="C532" s="190" t="s">
        <v>1641</v>
      </c>
      <c r="D532" s="191">
        <v>4806.7147101334613</v>
      </c>
    </row>
    <row r="533" spans="1:4">
      <c r="A533" s="190" t="s">
        <v>3930</v>
      </c>
      <c r="B533" s="190" t="s">
        <v>4427</v>
      </c>
      <c r="C533" s="190" t="s">
        <v>1641</v>
      </c>
      <c r="D533" s="191">
        <v>21443.290528641115</v>
      </c>
    </row>
    <row r="534" spans="1:4">
      <c r="A534" s="190" t="s">
        <v>1490</v>
      </c>
      <c r="B534" s="190" t="s">
        <v>4346</v>
      </c>
      <c r="C534" s="190" t="s">
        <v>2424</v>
      </c>
      <c r="D534" s="191">
        <v>1376.6895001875</v>
      </c>
    </row>
    <row r="535" spans="1:4">
      <c r="A535" s="190" t="s">
        <v>3984</v>
      </c>
      <c r="B535" s="190" t="s">
        <v>4336</v>
      </c>
      <c r="C535" s="190" t="s">
        <v>2424</v>
      </c>
      <c r="D535" s="191">
        <v>-88.683711823579301</v>
      </c>
    </row>
    <row r="536" spans="1:4">
      <c r="A536" s="190" t="s">
        <v>1353</v>
      </c>
      <c r="B536" s="190" t="s">
        <v>4363</v>
      </c>
      <c r="C536" s="190" t="s">
        <v>2424</v>
      </c>
      <c r="D536" s="191">
        <v>407.30069335874254</v>
      </c>
    </row>
    <row r="537" spans="1:4">
      <c r="A537" s="190" t="s">
        <v>264</v>
      </c>
      <c r="B537" s="190" t="s">
        <v>4364</v>
      </c>
      <c r="C537" s="190" t="s">
        <v>1641</v>
      </c>
      <c r="D537" s="191">
        <v>-118.30964415395788</v>
      </c>
    </row>
    <row r="538" spans="1:4">
      <c r="A538" s="190" t="s">
        <v>250</v>
      </c>
      <c r="B538" s="190" t="s">
        <v>4429</v>
      </c>
      <c r="C538" s="190" t="s">
        <v>1641</v>
      </c>
      <c r="D538" s="191">
        <v>3873.246211485226</v>
      </c>
    </row>
    <row r="539" spans="1:4">
      <c r="A539" s="190" t="s">
        <v>699</v>
      </c>
      <c r="B539" s="190" t="s">
        <v>4429</v>
      </c>
      <c r="C539" s="190" t="s">
        <v>2058</v>
      </c>
      <c r="D539" s="191">
        <v>1628.0021628085183</v>
      </c>
    </row>
    <row r="540" spans="1:4">
      <c r="A540" s="190" t="s">
        <v>611</v>
      </c>
      <c r="B540" s="190" t="s">
        <v>4428</v>
      </c>
      <c r="C540" s="190" t="s">
        <v>2058</v>
      </c>
      <c r="D540" s="191">
        <v>6304.2338093315402</v>
      </c>
    </row>
    <row r="541" spans="1:4">
      <c r="A541" s="190" t="s">
        <v>1232</v>
      </c>
      <c r="B541" s="190" t="s">
        <v>4330</v>
      </c>
      <c r="C541" s="190" t="s">
        <v>2424</v>
      </c>
      <c r="D541" s="191">
        <v>1678.7180022003881</v>
      </c>
    </row>
    <row r="542" spans="1:4">
      <c r="A542" s="190" t="s">
        <v>1333</v>
      </c>
      <c r="B542" s="190" t="s">
        <v>4364</v>
      </c>
      <c r="C542" s="190" t="s">
        <v>2424</v>
      </c>
      <c r="D542" s="190"/>
    </row>
    <row r="543" spans="1:4">
      <c r="A543" s="190" t="s">
        <v>697</v>
      </c>
      <c r="B543" s="190" t="s">
        <v>4441</v>
      </c>
      <c r="C543" s="190" t="s">
        <v>2058</v>
      </c>
      <c r="D543" s="191">
        <v>2340.7402395995427</v>
      </c>
    </row>
    <row r="544" spans="1:4">
      <c r="A544" s="190" t="s">
        <v>421</v>
      </c>
      <c r="B544" s="190" t="s">
        <v>4380</v>
      </c>
      <c r="C544" s="190" t="s">
        <v>2058</v>
      </c>
      <c r="D544" s="191">
        <v>4131.9513149494951</v>
      </c>
    </row>
    <row r="545" spans="1:4">
      <c r="A545" s="190" t="s">
        <v>4238</v>
      </c>
      <c r="B545" s="190" t="s">
        <v>4360</v>
      </c>
      <c r="C545" s="190" t="s">
        <v>1641</v>
      </c>
      <c r="D545" s="191">
        <v>2517.8906153078883</v>
      </c>
    </row>
    <row r="546" spans="1:4">
      <c r="A546" s="190" t="s">
        <v>3754</v>
      </c>
      <c r="B546" s="190" t="s">
        <v>4415</v>
      </c>
      <c r="C546" s="190" t="s">
        <v>1641</v>
      </c>
      <c r="D546" s="191">
        <v>9248.4782692651479</v>
      </c>
    </row>
    <row r="547" spans="1:4">
      <c r="A547" s="190" t="s">
        <v>244</v>
      </c>
      <c r="B547" s="190" t="s">
        <v>4393</v>
      </c>
      <c r="C547" s="190" t="s">
        <v>1641</v>
      </c>
      <c r="D547" s="191">
        <v>877.17004084781888</v>
      </c>
    </row>
    <row r="548" spans="1:4">
      <c r="A548" s="190" t="s">
        <v>111</v>
      </c>
      <c r="B548" s="190" t="s">
        <v>4415</v>
      </c>
      <c r="C548" s="190" t="s">
        <v>1641</v>
      </c>
      <c r="D548" s="191">
        <v>1650.9135614550828</v>
      </c>
    </row>
    <row r="549" spans="1:4">
      <c r="A549" s="190" t="s">
        <v>3681</v>
      </c>
      <c r="B549" s="190" t="s">
        <v>4383</v>
      </c>
      <c r="C549" s="190" t="s">
        <v>2424</v>
      </c>
      <c r="D549" s="191">
        <v>2230.5764363172625</v>
      </c>
    </row>
    <row r="550" spans="1:4">
      <c r="A550" s="190" t="s">
        <v>603</v>
      </c>
      <c r="B550" s="190" t="s">
        <v>4394</v>
      </c>
      <c r="C550" s="190" t="s">
        <v>1641</v>
      </c>
      <c r="D550" s="191">
        <v>2653.6120807708021</v>
      </c>
    </row>
    <row r="551" spans="1:4">
      <c r="A551" s="190" t="s">
        <v>143</v>
      </c>
      <c r="B551" s="190" t="s">
        <v>4372</v>
      </c>
      <c r="C551" s="190" t="s">
        <v>1641</v>
      </c>
      <c r="D551" s="191">
        <v>874.57151216847308</v>
      </c>
    </row>
    <row r="552" spans="1:4">
      <c r="A552" s="190" t="s">
        <v>344</v>
      </c>
      <c r="B552" s="190" t="s">
        <v>4442</v>
      </c>
      <c r="C552" s="190" t="s">
        <v>1641</v>
      </c>
      <c r="D552" s="191">
        <v>-7438.2036028060202</v>
      </c>
    </row>
    <row r="553" spans="1:4">
      <c r="A553" s="190" t="s">
        <v>319</v>
      </c>
      <c r="B553" s="190" t="s">
        <v>4366</v>
      </c>
      <c r="C553" s="190" t="s">
        <v>1641</v>
      </c>
      <c r="D553" s="191">
        <v>5577.5078529209395</v>
      </c>
    </row>
    <row r="554" spans="1:4">
      <c r="A554" s="190" t="s">
        <v>846</v>
      </c>
      <c r="B554" s="190" t="s">
        <v>4388</v>
      </c>
      <c r="C554" s="190" t="s">
        <v>2424</v>
      </c>
      <c r="D554" s="191">
        <v>2293.6079608</v>
      </c>
    </row>
    <row r="555" spans="1:4">
      <c r="A555" s="190" t="s">
        <v>175</v>
      </c>
      <c r="B555" s="190" t="s">
        <v>4368</v>
      </c>
      <c r="C555" s="190" t="s">
        <v>1641</v>
      </c>
      <c r="D555" s="191">
        <v>251.11619788880932</v>
      </c>
    </row>
    <row r="556" spans="1:4">
      <c r="A556" s="190" t="s">
        <v>227</v>
      </c>
      <c r="B556" s="190" t="s">
        <v>4368</v>
      </c>
      <c r="C556" s="190" t="s">
        <v>1641</v>
      </c>
      <c r="D556" s="191">
        <v>26.36050882</v>
      </c>
    </row>
    <row r="557" spans="1:4">
      <c r="A557" s="190" t="s">
        <v>83</v>
      </c>
      <c r="B557" s="190" t="s">
        <v>4368</v>
      </c>
      <c r="C557" s="190" t="s">
        <v>1641</v>
      </c>
      <c r="D557" s="191">
        <v>132.96062772596852</v>
      </c>
    </row>
    <row r="558" spans="1:4">
      <c r="A558" s="190" t="s">
        <v>263</v>
      </c>
      <c r="B558" s="190" t="s">
        <v>4333</v>
      </c>
      <c r="C558" s="190" t="s">
        <v>1641</v>
      </c>
      <c r="D558" s="191">
        <v>2673.7131469050896</v>
      </c>
    </row>
    <row r="559" spans="1:4">
      <c r="A559" s="190" t="s">
        <v>412</v>
      </c>
      <c r="B559" s="190" t="s">
        <v>4440</v>
      </c>
      <c r="C559" s="190" t="s">
        <v>1641</v>
      </c>
      <c r="D559" s="191">
        <v>6910.5142012929527</v>
      </c>
    </row>
    <row r="560" spans="1:4">
      <c r="A560" s="190" t="s">
        <v>256</v>
      </c>
      <c r="B560" s="190" t="s">
        <v>4389</v>
      </c>
      <c r="C560" s="190" t="s">
        <v>1641</v>
      </c>
      <c r="D560" s="191">
        <v>164.46959410120397</v>
      </c>
    </row>
    <row r="561" spans="1:4">
      <c r="A561" s="190" t="s">
        <v>22</v>
      </c>
      <c r="B561" s="190" t="s">
        <v>4394</v>
      </c>
      <c r="C561" s="190" t="s">
        <v>1641</v>
      </c>
      <c r="D561" s="191">
        <v>4239.6220514074212</v>
      </c>
    </row>
    <row r="562" spans="1:4">
      <c r="A562" s="190" t="s">
        <v>1011</v>
      </c>
      <c r="B562" s="190" t="s">
        <v>4442</v>
      </c>
      <c r="C562" s="190" t="s">
        <v>2424</v>
      </c>
      <c r="D562" s="191">
        <v>901.63818991466837</v>
      </c>
    </row>
    <row r="563" spans="1:4">
      <c r="A563" s="190" t="s">
        <v>222</v>
      </c>
      <c r="B563" s="190" t="s">
        <v>4443</v>
      </c>
      <c r="C563" s="190" t="s">
        <v>1641</v>
      </c>
      <c r="D563" s="191">
        <v>10605.845924459652</v>
      </c>
    </row>
    <row r="564" spans="1:4">
      <c r="A564" s="190" t="s">
        <v>376</v>
      </c>
      <c r="B564" s="190" t="s">
        <v>4341</v>
      </c>
      <c r="C564" s="190" t="s">
        <v>2058</v>
      </c>
      <c r="D564" s="191">
        <v>451.67383000000001</v>
      </c>
    </row>
    <row r="565" spans="1:4">
      <c r="A565" s="190" t="s">
        <v>886</v>
      </c>
      <c r="B565" s="190" t="s">
        <v>4339</v>
      </c>
      <c r="C565" s="190" t="s">
        <v>2424</v>
      </c>
      <c r="D565" s="191">
        <v>2531.7205523180478</v>
      </c>
    </row>
    <row r="566" spans="1:4">
      <c r="A566" s="190" t="s">
        <v>891</v>
      </c>
      <c r="B566" s="190" t="s">
        <v>4402</v>
      </c>
      <c r="C566" s="190" t="s">
        <v>2424</v>
      </c>
      <c r="D566" s="190"/>
    </row>
    <row r="567" spans="1:4">
      <c r="A567" s="190" t="s">
        <v>1066</v>
      </c>
      <c r="B567" s="190" t="s">
        <v>4391</v>
      </c>
      <c r="C567" s="190" t="s">
        <v>2424</v>
      </c>
      <c r="D567" s="191">
        <v>2817.9020343137254</v>
      </c>
    </row>
    <row r="568" spans="1:4">
      <c r="A568" s="190" t="s">
        <v>49</v>
      </c>
      <c r="B568" s="190" t="s">
        <v>4434</v>
      </c>
      <c r="C568" s="190" t="s">
        <v>1641</v>
      </c>
      <c r="D568" s="191">
        <v>1729.665789800184</v>
      </c>
    </row>
    <row r="569" spans="1:4">
      <c r="A569" s="190" t="s">
        <v>3897</v>
      </c>
      <c r="B569" s="190" t="s">
        <v>4402</v>
      </c>
      <c r="C569" s="190" t="s">
        <v>2424</v>
      </c>
      <c r="D569" s="191">
        <v>737.19647381368202</v>
      </c>
    </row>
    <row r="570" spans="1:4">
      <c r="A570" s="190" t="s">
        <v>1079</v>
      </c>
      <c r="B570" s="190" t="s">
        <v>4360</v>
      </c>
      <c r="C570" s="190" t="s">
        <v>2424</v>
      </c>
      <c r="D570" s="191">
        <v>246.92253714285715</v>
      </c>
    </row>
    <row r="571" spans="1:4">
      <c r="A571" s="190" t="s">
        <v>71</v>
      </c>
      <c r="B571" s="190" t="s">
        <v>4444</v>
      </c>
      <c r="C571" s="190" t="s">
        <v>1641</v>
      </c>
      <c r="D571" s="191">
        <v>7576.0146930549645</v>
      </c>
    </row>
    <row r="572" spans="1:4">
      <c r="A572" s="190" t="s">
        <v>76</v>
      </c>
      <c r="B572" s="190" t="s">
        <v>4368</v>
      </c>
      <c r="C572" s="190" t="s">
        <v>1641</v>
      </c>
      <c r="D572" s="191">
        <v>847.81824120949079</v>
      </c>
    </row>
    <row r="573" spans="1:4">
      <c r="A573" s="190" t="s">
        <v>417</v>
      </c>
      <c r="B573" s="190" t="s">
        <v>4349</v>
      </c>
      <c r="C573" s="190" t="s">
        <v>2058</v>
      </c>
      <c r="D573" s="191">
        <v>136.57912266821444</v>
      </c>
    </row>
    <row r="574" spans="1:4">
      <c r="A574" s="190" t="s">
        <v>67</v>
      </c>
      <c r="B574" s="190" t="s">
        <v>4415</v>
      </c>
      <c r="C574" s="190" t="s">
        <v>1641</v>
      </c>
      <c r="D574" s="191">
        <v>2795.7098605989981</v>
      </c>
    </row>
    <row r="575" spans="1:4">
      <c r="A575" s="190" t="s">
        <v>916</v>
      </c>
      <c r="B575" s="190" t="s">
        <v>4360</v>
      </c>
      <c r="C575" s="190" t="s">
        <v>1641</v>
      </c>
      <c r="D575" s="191">
        <v>1002.4039535491632</v>
      </c>
    </row>
    <row r="576" spans="1:4">
      <c r="A576" s="190" t="s">
        <v>3887</v>
      </c>
      <c r="B576" s="190" t="s">
        <v>4364</v>
      </c>
      <c r="C576" s="190" t="s">
        <v>2058</v>
      </c>
      <c r="D576" s="191">
        <v>591.79013813378003</v>
      </c>
    </row>
    <row r="577" spans="1:4">
      <c r="A577" s="190" t="s">
        <v>90</v>
      </c>
      <c r="B577" s="190" t="s">
        <v>4368</v>
      </c>
      <c r="C577" s="190" t="s">
        <v>1641</v>
      </c>
      <c r="D577" s="191">
        <v>198.17969907427371</v>
      </c>
    </row>
    <row r="578" spans="1:4">
      <c r="A578" s="190" t="s">
        <v>4145</v>
      </c>
      <c r="B578" s="190" t="s">
        <v>4389</v>
      </c>
      <c r="C578" s="190" t="s">
        <v>2424</v>
      </c>
      <c r="D578" s="191">
        <v>412.91076955538477</v>
      </c>
    </row>
    <row r="579" spans="1:4">
      <c r="A579" s="190" t="s">
        <v>93</v>
      </c>
      <c r="B579" s="190" t="s">
        <v>4369</v>
      </c>
      <c r="C579" s="190" t="s">
        <v>1641</v>
      </c>
      <c r="D579" s="191">
        <v>1140.4422197256374</v>
      </c>
    </row>
    <row r="580" spans="1:4">
      <c r="A580" s="190" t="s">
        <v>1163</v>
      </c>
      <c r="B580" s="190" t="s">
        <v>4445</v>
      </c>
      <c r="C580" s="190" t="s">
        <v>2424</v>
      </c>
      <c r="D580" s="191">
        <v>-505.36792093012701</v>
      </c>
    </row>
    <row r="581" spans="1:4">
      <c r="A581" s="190" t="s">
        <v>2146</v>
      </c>
      <c r="B581" s="190" t="s">
        <v>4410</v>
      </c>
      <c r="C581" s="190" t="s">
        <v>2058</v>
      </c>
      <c r="D581" s="191">
        <v>752.36206146810309</v>
      </c>
    </row>
    <row r="582" spans="1:4">
      <c r="A582" s="190" t="s">
        <v>823</v>
      </c>
      <c r="B582" s="190" t="s">
        <v>4360</v>
      </c>
      <c r="C582" s="190" t="s">
        <v>2424</v>
      </c>
      <c r="D582" s="191">
        <v>469.09750044106357</v>
      </c>
    </row>
    <row r="583" spans="1:4">
      <c r="A583" s="190" t="s">
        <v>131</v>
      </c>
      <c r="B583" s="190" t="s">
        <v>4368</v>
      </c>
      <c r="C583" s="190" t="s">
        <v>1641</v>
      </c>
      <c r="D583" s="191">
        <v>3418.52372293398</v>
      </c>
    </row>
    <row r="584" spans="1:4">
      <c r="A584" s="190" t="s">
        <v>133</v>
      </c>
      <c r="B584" s="190" t="s">
        <v>4427</v>
      </c>
      <c r="C584" s="190" t="s">
        <v>1641</v>
      </c>
      <c r="D584" s="191">
        <v>8162.2462209258611</v>
      </c>
    </row>
    <row r="585" spans="1:4">
      <c r="A585" s="190" t="s">
        <v>3982</v>
      </c>
      <c r="B585" s="190" t="s">
        <v>4446</v>
      </c>
      <c r="C585" s="190" t="s">
        <v>2424</v>
      </c>
      <c r="D585" s="191">
        <v>2111.5811050952379</v>
      </c>
    </row>
    <row r="586" spans="1:4">
      <c r="A586" s="190" t="s">
        <v>3743</v>
      </c>
      <c r="B586" s="190" t="s">
        <v>4444</v>
      </c>
      <c r="C586" s="190" t="s">
        <v>2058</v>
      </c>
      <c r="D586" s="191">
        <v>596.67714421738549</v>
      </c>
    </row>
    <row r="587" spans="1:4">
      <c r="A587" s="190" t="s">
        <v>138</v>
      </c>
      <c r="B587" s="190" t="s">
        <v>4335</v>
      </c>
      <c r="C587" s="190" t="s">
        <v>2424</v>
      </c>
      <c r="D587" s="191">
        <v>-870.24556438007016</v>
      </c>
    </row>
    <row r="588" spans="1:4">
      <c r="A588" s="190" t="s">
        <v>453</v>
      </c>
      <c r="B588" s="190" t="s">
        <v>4384</v>
      </c>
      <c r="C588" s="190" t="s">
        <v>2424</v>
      </c>
      <c r="D588" s="191">
        <v>295.34123121621622</v>
      </c>
    </row>
    <row r="589" spans="1:4">
      <c r="A589" s="190" t="s">
        <v>121</v>
      </c>
      <c r="B589" s="190" t="s">
        <v>4368</v>
      </c>
      <c r="C589" s="190" t="s">
        <v>1641</v>
      </c>
      <c r="D589" s="191">
        <v>380.60513767199382</v>
      </c>
    </row>
    <row r="590" spans="1:4">
      <c r="A590" s="190" t="s">
        <v>141</v>
      </c>
      <c r="B590" s="190" t="s">
        <v>4368</v>
      </c>
      <c r="C590" s="190" t="s">
        <v>1641</v>
      </c>
      <c r="D590" s="191">
        <v>122.23092349748606</v>
      </c>
    </row>
    <row r="591" spans="1:4">
      <c r="A591" s="190" t="s">
        <v>60</v>
      </c>
      <c r="B591" s="190" t="s">
        <v>4345</v>
      </c>
      <c r="C591" s="190" t="s">
        <v>1641</v>
      </c>
      <c r="D591" s="191">
        <v>2212.4902222138203</v>
      </c>
    </row>
    <row r="592" spans="1:4">
      <c r="A592" s="190" t="s">
        <v>835</v>
      </c>
      <c r="B592" s="190" t="s">
        <v>4373</v>
      </c>
      <c r="C592" s="190" t="s">
        <v>1641</v>
      </c>
      <c r="D592" s="191">
        <v>9001.8215627835543</v>
      </c>
    </row>
    <row r="593" spans="1:4">
      <c r="A593" s="190" t="s">
        <v>738</v>
      </c>
      <c r="B593" s="190" t="s">
        <v>4417</v>
      </c>
      <c r="C593" s="190" t="s">
        <v>1641</v>
      </c>
      <c r="D593" s="191">
        <v>-70.948813053075042</v>
      </c>
    </row>
    <row r="594" spans="1:4">
      <c r="A594" s="190" t="s">
        <v>740</v>
      </c>
      <c r="B594" s="190" t="s">
        <v>4417</v>
      </c>
      <c r="C594" s="190" t="s">
        <v>1641</v>
      </c>
      <c r="D594" s="191">
        <v>942.68838954902253</v>
      </c>
    </row>
    <row r="595" spans="1:4">
      <c r="A595" s="190" t="s">
        <v>750</v>
      </c>
      <c r="B595" s="190" t="s">
        <v>4380</v>
      </c>
      <c r="C595" s="190" t="s">
        <v>1641</v>
      </c>
      <c r="D595" s="191">
        <v>2957.8492560843479</v>
      </c>
    </row>
    <row r="596" spans="1:4">
      <c r="A596" s="190" t="s">
        <v>464</v>
      </c>
      <c r="B596" s="190" t="s">
        <v>4370</v>
      </c>
      <c r="C596" s="190" t="s">
        <v>2058</v>
      </c>
      <c r="D596" s="191">
        <v>516.05851125000004</v>
      </c>
    </row>
    <row r="597" spans="1:4">
      <c r="A597" s="190" t="s">
        <v>159</v>
      </c>
      <c r="B597" s="190" t="s">
        <v>4428</v>
      </c>
      <c r="C597" s="190" t="s">
        <v>1641</v>
      </c>
      <c r="D597" s="191">
        <v>2764.1182104387963</v>
      </c>
    </row>
    <row r="598" spans="1:4">
      <c r="A598" s="190" t="s">
        <v>466</v>
      </c>
      <c r="B598" s="190" t="s">
        <v>4348</v>
      </c>
      <c r="C598" s="190" t="s">
        <v>2058</v>
      </c>
      <c r="D598" s="191">
        <v>189.09947679739901</v>
      </c>
    </row>
    <row r="599" spans="1:4">
      <c r="A599" s="190" t="s">
        <v>163</v>
      </c>
      <c r="B599" s="190" t="s">
        <v>4423</v>
      </c>
      <c r="C599" s="190" t="s">
        <v>1641</v>
      </c>
      <c r="D599" s="191">
        <v>2108.4875412653187</v>
      </c>
    </row>
    <row r="600" spans="1:4">
      <c r="A600" s="190" t="s">
        <v>473</v>
      </c>
      <c r="B600" s="190" t="s">
        <v>4391</v>
      </c>
      <c r="C600" s="190" t="s">
        <v>2058</v>
      </c>
      <c r="D600" s="191">
        <v>467.12531775050013</v>
      </c>
    </row>
    <row r="601" spans="1:4">
      <c r="A601" s="190" t="s">
        <v>491</v>
      </c>
      <c r="B601" s="190" t="s">
        <v>4364</v>
      </c>
      <c r="C601" s="190" t="s">
        <v>2058</v>
      </c>
      <c r="D601" s="191">
        <v>1520.6415676734496</v>
      </c>
    </row>
    <row r="602" spans="1:4">
      <c r="A602" s="190" t="s">
        <v>904</v>
      </c>
      <c r="B602" s="190" t="s">
        <v>4346</v>
      </c>
      <c r="C602" s="190" t="s">
        <v>2424</v>
      </c>
      <c r="D602" s="191">
        <v>1013.1065547842639</v>
      </c>
    </row>
    <row r="603" spans="1:4">
      <c r="A603" s="190" t="s">
        <v>3485</v>
      </c>
      <c r="B603" s="190" t="s">
        <v>4394</v>
      </c>
      <c r="C603" s="190" t="s">
        <v>1641</v>
      </c>
      <c r="D603" s="191">
        <v>1883.6990384615385</v>
      </c>
    </row>
    <row r="604" spans="1:4">
      <c r="A604" s="190" t="s">
        <v>190</v>
      </c>
      <c r="B604" s="190" t="s">
        <v>4447</v>
      </c>
      <c r="C604" s="190" t="s">
        <v>1641</v>
      </c>
      <c r="D604" s="191">
        <v>3555.6084927742049</v>
      </c>
    </row>
    <row r="605" spans="1:4">
      <c r="A605" s="190" t="s">
        <v>510</v>
      </c>
      <c r="B605" s="190" t="s">
        <v>4420</v>
      </c>
      <c r="C605" s="190" t="s">
        <v>2058</v>
      </c>
      <c r="D605" s="191">
        <v>812.63424133148033</v>
      </c>
    </row>
    <row r="606" spans="1:4">
      <c r="A606" s="190" t="s">
        <v>522</v>
      </c>
      <c r="B606" s="190" t="s">
        <v>4362</v>
      </c>
      <c r="C606" s="190" t="s">
        <v>1641</v>
      </c>
      <c r="D606" s="191">
        <v>703.00697705449591</v>
      </c>
    </row>
    <row r="607" spans="1:4">
      <c r="A607" s="190" t="s">
        <v>530</v>
      </c>
      <c r="B607" s="190" t="s">
        <v>4398</v>
      </c>
      <c r="C607" s="190" t="s">
        <v>2058</v>
      </c>
      <c r="D607" s="191">
        <v>270.90624384790931</v>
      </c>
    </row>
    <row r="608" spans="1:4">
      <c r="A608" s="190" t="s">
        <v>767</v>
      </c>
      <c r="B608" s="190" t="s">
        <v>4360</v>
      </c>
      <c r="C608" s="190" t="s">
        <v>1641</v>
      </c>
      <c r="D608" s="191">
        <v>255.46978395703894</v>
      </c>
    </row>
    <row r="609" spans="1:4">
      <c r="A609" s="190" t="s">
        <v>531</v>
      </c>
      <c r="B609" s="190" t="s">
        <v>4355</v>
      </c>
      <c r="C609" s="190" t="s">
        <v>2058</v>
      </c>
      <c r="D609" s="191">
        <v>1614.7973095620475</v>
      </c>
    </row>
    <row r="610" spans="1:4">
      <c r="A610" s="190" t="s">
        <v>3533</v>
      </c>
      <c r="B610" s="190" t="s">
        <v>4394</v>
      </c>
      <c r="C610" s="190" t="s">
        <v>2424</v>
      </c>
      <c r="D610" s="191">
        <v>1063.1766063446389</v>
      </c>
    </row>
    <row r="611" spans="1:4">
      <c r="A611" s="190" t="s">
        <v>757</v>
      </c>
      <c r="B611" s="190" t="s">
        <v>4389</v>
      </c>
      <c r="C611" s="190" t="s">
        <v>2058</v>
      </c>
      <c r="D611" s="191">
        <v>180.06194651651148</v>
      </c>
    </row>
    <row r="612" spans="1:4">
      <c r="A612" s="190" t="s">
        <v>544</v>
      </c>
      <c r="B612" s="190" t="s">
        <v>4364</v>
      </c>
      <c r="C612" s="190" t="s">
        <v>2058</v>
      </c>
      <c r="D612" s="191">
        <v>8843.250151592707</v>
      </c>
    </row>
    <row r="613" spans="1:4">
      <c r="A613" s="190" t="s">
        <v>1358</v>
      </c>
      <c r="B613" s="190" t="s">
        <v>4346</v>
      </c>
      <c r="C613" s="190" t="s">
        <v>2424</v>
      </c>
      <c r="D613" s="191">
        <v>2025.7529086297729</v>
      </c>
    </row>
    <row r="614" spans="1:4">
      <c r="A614" s="190" t="s">
        <v>743</v>
      </c>
      <c r="B614" s="190" t="s">
        <v>4339</v>
      </c>
      <c r="C614" s="190" t="s">
        <v>1641</v>
      </c>
      <c r="D614" s="191">
        <v>1036.9306643039993</v>
      </c>
    </row>
    <row r="615" spans="1:4">
      <c r="A615" s="190" t="s">
        <v>230</v>
      </c>
      <c r="B615" s="190" t="s">
        <v>4356</v>
      </c>
      <c r="C615" s="190" t="s">
        <v>1641</v>
      </c>
      <c r="D615" s="191">
        <v>2429.63160194491</v>
      </c>
    </row>
    <row r="616" spans="1:4">
      <c r="A616" s="190" t="s">
        <v>1395</v>
      </c>
      <c r="B616" s="190" t="s">
        <v>4346</v>
      </c>
      <c r="C616" s="190" t="s">
        <v>2424</v>
      </c>
      <c r="D616" s="191">
        <v>2007.1859919000001</v>
      </c>
    </row>
    <row r="617" spans="1:4">
      <c r="A617" s="190" t="s">
        <v>247</v>
      </c>
      <c r="B617" s="190" t="s">
        <v>4368</v>
      </c>
      <c r="C617" s="190" t="s">
        <v>1641</v>
      </c>
      <c r="D617" s="191">
        <v>203.92511708147049</v>
      </c>
    </row>
    <row r="618" spans="1:4">
      <c r="A618" s="190" t="s">
        <v>254</v>
      </c>
      <c r="B618" s="190" t="s">
        <v>4348</v>
      </c>
      <c r="C618" s="190" t="s">
        <v>1641</v>
      </c>
      <c r="D618" s="191">
        <v>261.88075924289632</v>
      </c>
    </row>
    <row r="619" spans="1:4">
      <c r="A619" s="190" t="s">
        <v>605</v>
      </c>
      <c r="B619" s="190" t="s">
        <v>4360</v>
      </c>
      <c r="C619" s="190" t="s">
        <v>2058</v>
      </c>
      <c r="D619" s="191">
        <v>1458.9262388018922</v>
      </c>
    </row>
    <row r="620" spans="1:4">
      <c r="A620" s="190" t="s">
        <v>812</v>
      </c>
      <c r="B620" s="190" t="s">
        <v>4334</v>
      </c>
      <c r="C620" s="190" t="s">
        <v>1641</v>
      </c>
      <c r="D620" s="191">
        <v>5392.3120359988352</v>
      </c>
    </row>
    <row r="621" spans="1:4">
      <c r="A621" s="190" t="s">
        <v>260</v>
      </c>
      <c r="B621" s="190" t="s">
        <v>4368</v>
      </c>
      <c r="C621" s="190" t="s">
        <v>1641</v>
      </c>
      <c r="D621" s="191">
        <v>1578.9963491062174</v>
      </c>
    </row>
    <row r="622" spans="1:4">
      <c r="A622" s="190" t="s">
        <v>745</v>
      </c>
      <c r="B622" s="190" t="s">
        <v>4334</v>
      </c>
      <c r="C622" s="190" t="s">
        <v>1641</v>
      </c>
      <c r="D622" s="191">
        <v>1308.981854963798</v>
      </c>
    </row>
    <row r="623" spans="1:4">
      <c r="A623" s="190" t="s">
        <v>701</v>
      </c>
      <c r="B623" s="190" t="s">
        <v>4387</v>
      </c>
      <c r="C623" s="190" t="s">
        <v>2058</v>
      </c>
      <c r="D623" s="191">
        <v>1255.0757773241789</v>
      </c>
    </row>
    <row r="624" spans="1:4">
      <c r="A624" s="190" t="s">
        <v>1474</v>
      </c>
      <c r="B624" s="190" t="s">
        <v>4389</v>
      </c>
      <c r="C624" s="190" t="s">
        <v>1641</v>
      </c>
      <c r="D624" s="191">
        <v>1213.0673889509892</v>
      </c>
    </row>
    <row r="625" spans="1:4">
      <c r="A625" s="190" t="s">
        <v>641</v>
      </c>
      <c r="B625" s="190" t="s">
        <v>4351</v>
      </c>
      <c r="C625" s="190" t="s">
        <v>2058</v>
      </c>
      <c r="D625" s="191">
        <v>3185.3688633342581</v>
      </c>
    </row>
    <row r="626" spans="1:4">
      <c r="A626" s="190" t="s">
        <v>305</v>
      </c>
      <c r="B626" s="190" t="s">
        <v>4371</v>
      </c>
      <c r="C626" s="190" t="s">
        <v>1641</v>
      </c>
      <c r="D626" s="191">
        <v>328.94307619607844</v>
      </c>
    </row>
    <row r="627" spans="1:4">
      <c r="A627" s="190" t="s">
        <v>4158</v>
      </c>
      <c r="B627" s="190" t="s">
        <v>4448</v>
      </c>
      <c r="C627" s="190" t="s">
        <v>2424</v>
      </c>
      <c r="D627" s="191">
        <v>1584.5471344303799</v>
      </c>
    </row>
    <row r="628" spans="1:4">
      <c r="A628" s="190" t="s">
        <v>310</v>
      </c>
      <c r="B628" s="190" t="s">
        <v>4354</v>
      </c>
      <c r="C628" s="190" t="s">
        <v>1641</v>
      </c>
      <c r="D628" s="191">
        <v>9329.7877675666659</v>
      </c>
    </row>
    <row r="629" spans="1:4">
      <c r="A629" s="190" t="s">
        <v>2006</v>
      </c>
      <c r="B629" s="190" t="s">
        <v>4339</v>
      </c>
      <c r="C629" s="190" t="s">
        <v>1641</v>
      </c>
      <c r="D629" s="191">
        <v>1391.9589550040655</v>
      </c>
    </row>
    <row r="630" spans="1:4">
      <c r="A630" s="190" t="s">
        <v>676</v>
      </c>
      <c r="B630" s="190" t="s">
        <v>4340</v>
      </c>
      <c r="C630" s="190" t="s">
        <v>2058</v>
      </c>
      <c r="D630" s="191">
        <v>-643.1910397058823</v>
      </c>
    </row>
    <row r="631" spans="1:4">
      <c r="A631" s="190" t="s">
        <v>677</v>
      </c>
      <c r="B631" s="190" t="s">
        <v>4340</v>
      </c>
      <c r="C631" s="190" t="s">
        <v>2058</v>
      </c>
      <c r="D631" s="191">
        <v>-223.89414035667107</v>
      </c>
    </row>
    <row r="632" spans="1:4">
      <c r="A632" s="190" t="s">
        <v>325</v>
      </c>
      <c r="B632" s="190" t="s">
        <v>4402</v>
      </c>
      <c r="C632" s="190" t="s">
        <v>1641</v>
      </c>
      <c r="D632" s="191">
        <v>6644.477254453991</v>
      </c>
    </row>
    <row r="633" spans="1:4">
      <c r="A633" s="190" t="s">
        <v>338</v>
      </c>
      <c r="B633" s="190" t="s">
        <v>4396</v>
      </c>
      <c r="C633" s="190" t="s">
        <v>1641</v>
      </c>
      <c r="D633" s="191">
        <v>3770.6238850189529</v>
      </c>
    </row>
    <row r="634" spans="1:4">
      <c r="A634" s="190" t="s">
        <v>349</v>
      </c>
      <c r="B634" s="190" t="s">
        <v>4380</v>
      </c>
      <c r="C634" s="190" t="s">
        <v>1641</v>
      </c>
      <c r="D634" s="191">
        <v>731.06382449153386</v>
      </c>
    </row>
    <row r="635" spans="1:4">
      <c r="A635" s="190" t="s">
        <v>354</v>
      </c>
      <c r="B635" s="190" t="s">
        <v>4449</v>
      </c>
      <c r="C635" s="190" t="s">
        <v>1641</v>
      </c>
      <c r="D635" s="191">
        <v>316.36161659598656</v>
      </c>
    </row>
    <row r="636" spans="1:4">
      <c r="A636" s="190" t="s">
        <v>0</v>
      </c>
      <c r="B636" s="190" t="s">
        <v>4389</v>
      </c>
      <c r="C636" s="190" t="s">
        <v>1641</v>
      </c>
      <c r="D636" s="191">
        <v>1222.4755120583434</v>
      </c>
    </row>
    <row r="637" spans="1:4">
      <c r="A637" s="190" t="s">
        <v>1643</v>
      </c>
      <c r="B637" s="190" t="s">
        <v>4351</v>
      </c>
      <c r="C637" s="190" t="s">
        <v>1641</v>
      </c>
      <c r="D637" s="191">
        <v>207.00246586009428</v>
      </c>
    </row>
    <row r="638" spans="1:4">
      <c r="A638" s="190" t="s">
        <v>2</v>
      </c>
      <c r="B638" s="190" t="s">
        <v>4402</v>
      </c>
      <c r="C638" s="190" t="s">
        <v>1641</v>
      </c>
      <c r="D638" s="191">
        <v>13424.660916119941</v>
      </c>
    </row>
    <row r="639" spans="1:4">
      <c r="A639" s="190" t="s">
        <v>1609</v>
      </c>
      <c r="B639" s="190" t="s">
        <v>4449</v>
      </c>
      <c r="C639" s="190" t="s">
        <v>1641</v>
      </c>
      <c r="D639" s="191">
        <v>1108.7813627647333</v>
      </c>
    </row>
    <row r="640" spans="1:4">
      <c r="A640" s="190" t="s">
        <v>7</v>
      </c>
      <c r="B640" s="190" t="s">
        <v>4360</v>
      </c>
      <c r="C640" s="190" t="s">
        <v>1641</v>
      </c>
      <c r="D640" s="191">
        <v>669.62836387817333</v>
      </c>
    </row>
    <row r="641" spans="1:4">
      <c r="A641" s="190" t="s">
        <v>9</v>
      </c>
      <c r="B641" s="190" t="s">
        <v>4402</v>
      </c>
      <c r="C641" s="190" t="s">
        <v>1641</v>
      </c>
      <c r="D641" s="191">
        <v>3991.7238167513751</v>
      </c>
    </row>
    <row r="642" spans="1:4">
      <c r="A642" s="190" t="s">
        <v>11</v>
      </c>
      <c r="B642" s="190" t="s">
        <v>4360</v>
      </c>
      <c r="C642" s="190" t="s">
        <v>1641</v>
      </c>
      <c r="D642" s="191">
        <v>14.007925367180651</v>
      </c>
    </row>
    <row r="643" spans="1:4">
      <c r="A643" s="190" t="s">
        <v>4007</v>
      </c>
      <c r="B643" s="190" t="s">
        <v>4366</v>
      </c>
      <c r="C643" s="190" t="s">
        <v>2424</v>
      </c>
      <c r="D643" s="191">
        <v>824.86654675327156</v>
      </c>
    </row>
    <row r="644" spans="1:4">
      <c r="A644" s="190" t="s">
        <v>802</v>
      </c>
      <c r="B644" s="190" t="s">
        <v>4334</v>
      </c>
      <c r="C644" s="190" t="s">
        <v>1641</v>
      </c>
      <c r="D644" s="191">
        <v>3306.4594321497584</v>
      </c>
    </row>
    <row r="645" spans="1:4">
      <c r="A645" s="190" t="s">
        <v>21</v>
      </c>
      <c r="B645" s="190" t="s">
        <v>4407</v>
      </c>
      <c r="C645" s="190" t="s">
        <v>1641</v>
      </c>
      <c r="D645" s="191">
        <v>2354.5828930145699</v>
      </c>
    </row>
    <row r="646" spans="1:4">
      <c r="A646" s="190" t="s">
        <v>26</v>
      </c>
      <c r="B646" s="190" t="s">
        <v>4407</v>
      </c>
      <c r="C646" s="190" t="s">
        <v>1641</v>
      </c>
      <c r="D646" s="191">
        <v>1658.5519134522917</v>
      </c>
    </row>
    <row r="647" spans="1:4">
      <c r="A647" s="190" t="s">
        <v>29</v>
      </c>
      <c r="B647" s="190" t="s">
        <v>4360</v>
      </c>
      <c r="C647" s="190" t="s">
        <v>1641</v>
      </c>
      <c r="D647" s="191">
        <v>2043.3563244512707</v>
      </c>
    </row>
    <row r="648" spans="1:4">
      <c r="A648" s="190" t="s">
        <v>774</v>
      </c>
      <c r="B648" s="190" t="s">
        <v>4450</v>
      </c>
      <c r="C648" s="190" t="s">
        <v>1641</v>
      </c>
      <c r="D648" s="191">
        <v>2612.1078085490885</v>
      </c>
    </row>
    <row r="649" spans="1:4">
      <c r="A649" s="190" t="s">
        <v>381</v>
      </c>
      <c r="B649" s="190" t="s">
        <v>4360</v>
      </c>
      <c r="C649" s="190" t="s">
        <v>2058</v>
      </c>
      <c r="D649" s="191">
        <v>2830.2638181266811</v>
      </c>
    </row>
    <row r="650" spans="1:4">
      <c r="A650" s="190" t="s">
        <v>32</v>
      </c>
      <c r="B650" s="190" t="s">
        <v>4451</v>
      </c>
      <c r="C650" s="190" t="s">
        <v>1641</v>
      </c>
      <c r="D650" s="191">
        <v>3992.7538425940015</v>
      </c>
    </row>
    <row r="651" spans="1:4">
      <c r="A651" s="190" t="s">
        <v>706</v>
      </c>
      <c r="B651" s="190" t="s">
        <v>4347</v>
      </c>
      <c r="C651" s="190" t="s">
        <v>2058</v>
      </c>
      <c r="D651" s="191">
        <v>3480.6782482499998</v>
      </c>
    </row>
    <row r="652" spans="1:4">
      <c r="A652" s="190" t="s">
        <v>56</v>
      </c>
      <c r="B652" s="190" t="s">
        <v>4440</v>
      </c>
      <c r="C652" s="190" t="s">
        <v>1641</v>
      </c>
      <c r="D652" s="191">
        <v>1804.9330437011215</v>
      </c>
    </row>
    <row r="653" spans="1:4">
      <c r="A653" s="190" t="s">
        <v>58</v>
      </c>
      <c r="B653" s="190" t="s">
        <v>4427</v>
      </c>
      <c r="C653" s="190" t="s">
        <v>1641</v>
      </c>
      <c r="D653" s="191">
        <v>102.58577255100602</v>
      </c>
    </row>
    <row r="654" spans="1:4">
      <c r="A654" s="190" t="s">
        <v>59</v>
      </c>
      <c r="B654" s="190" t="s">
        <v>4394</v>
      </c>
      <c r="C654" s="190" t="s">
        <v>1641</v>
      </c>
      <c r="D654" s="191">
        <v>4905.7366546026014</v>
      </c>
    </row>
    <row r="655" spans="1:4">
      <c r="A655" s="190" t="s">
        <v>808</v>
      </c>
      <c r="B655" s="190" t="s">
        <v>4452</v>
      </c>
      <c r="C655" s="190" t="s">
        <v>1641</v>
      </c>
      <c r="D655" s="191">
        <v>5489.2898152227335</v>
      </c>
    </row>
    <row r="656" spans="1:4">
      <c r="A656" s="190" t="s">
        <v>61</v>
      </c>
      <c r="B656" s="190" t="s">
        <v>4360</v>
      </c>
      <c r="C656" s="190" t="s">
        <v>1641</v>
      </c>
      <c r="D656" s="191">
        <v>2525.8883795841411</v>
      </c>
    </row>
    <row r="657" spans="1:4">
      <c r="A657" s="190" t="s">
        <v>63</v>
      </c>
      <c r="B657" s="190" t="s">
        <v>4368</v>
      </c>
      <c r="C657" s="190" t="s">
        <v>1641</v>
      </c>
      <c r="D657" s="191">
        <v>7828.2995557265494</v>
      </c>
    </row>
    <row r="658" spans="1:4">
      <c r="A658" s="190" t="s">
        <v>85</v>
      </c>
      <c r="B658" s="190" t="s">
        <v>4425</v>
      </c>
      <c r="C658" s="190" t="s">
        <v>1641</v>
      </c>
      <c r="D658" s="191">
        <v>6003.9075567186947</v>
      </c>
    </row>
    <row r="659" spans="1:4">
      <c r="A659" s="190" t="s">
        <v>426</v>
      </c>
      <c r="B659" s="190" t="s">
        <v>4380</v>
      </c>
      <c r="C659" s="190" t="s">
        <v>2058</v>
      </c>
      <c r="D659" s="191">
        <v>2592.3724995736529</v>
      </c>
    </row>
    <row r="660" spans="1:4">
      <c r="A660" s="190" t="s">
        <v>3668</v>
      </c>
      <c r="B660" s="190" t="s">
        <v>4383</v>
      </c>
      <c r="C660" s="190" t="s">
        <v>1641</v>
      </c>
      <c r="D660" s="191">
        <v>871.94774385690334</v>
      </c>
    </row>
    <row r="661" spans="1:4">
      <c r="A661" s="190" t="s">
        <v>92</v>
      </c>
      <c r="B661" s="190" t="s">
        <v>4394</v>
      </c>
      <c r="C661" s="190" t="s">
        <v>1641</v>
      </c>
      <c r="D661" s="191">
        <v>401.35380324377331</v>
      </c>
    </row>
    <row r="662" spans="1:4">
      <c r="A662" s="190" t="s">
        <v>95</v>
      </c>
      <c r="B662" s="190" t="s">
        <v>4453</v>
      </c>
      <c r="C662" s="190" t="s">
        <v>1641</v>
      </c>
      <c r="D662" s="191">
        <v>935.35000644238835</v>
      </c>
    </row>
    <row r="663" spans="1:4">
      <c r="A663" s="190" t="s">
        <v>764</v>
      </c>
      <c r="B663" s="190" t="s">
        <v>4454</v>
      </c>
      <c r="C663" s="190" t="s">
        <v>1641</v>
      </c>
      <c r="D663" s="191">
        <v>1210.2674056333656</v>
      </c>
    </row>
    <row r="664" spans="1:4">
      <c r="A664" s="190" t="s">
        <v>96</v>
      </c>
      <c r="B664" s="190" t="s">
        <v>4383</v>
      </c>
      <c r="C664" s="190" t="s">
        <v>1641</v>
      </c>
      <c r="D664" s="191">
        <v>398.7671651605811</v>
      </c>
    </row>
    <row r="665" spans="1:4">
      <c r="A665" s="190" t="s">
        <v>4212</v>
      </c>
      <c r="B665" s="190" t="s">
        <v>4455</v>
      </c>
      <c r="C665" s="190" t="s">
        <v>2424</v>
      </c>
      <c r="D665" s="190"/>
    </row>
    <row r="666" spans="1:4">
      <c r="A666" s="190" t="s">
        <v>99</v>
      </c>
      <c r="B666" s="190" t="s">
        <v>4361</v>
      </c>
      <c r="C666" s="190" t="s">
        <v>1641</v>
      </c>
      <c r="D666" s="191">
        <v>403.28425330025169</v>
      </c>
    </row>
    <row r="667" spans="1:4">
      <c r="A667" s="190" t="s">
        <v>100</v>
      </c>
      <c r="B667" s="190" t="s">
        <v>4456</v>
      </c>
      <c r="C667" s="190" t="s">
        <v>1641</v>
      </c>
      <c r="D667" s="191">
        <v>441.31843899165904</v>
      </c>
    </row>
    <row r="668" spans="1:4">
      <c r="A668" s="190" t="s">
        <v>104</v>
      </c>
      <c r="B668" s="190" t="s">
        <v>4402</v>
      </c>
      <c r="C668" s="190" t="s">
        <v>1641</v>
      </c>
      <c r="D668" s="191">
        <v>5503.9510613492757</v>
      </c>
    </row>
    <row r="669" spans="1:4">
      <c r="A669" s="190" t="s">
        <v>106</v>
      </c>
      <c r="B669" s="190" t="s">
        <v>4422</v>
      </c>
      <c r="C669" s="190" t="s">
        <v>1641</v>
      </c>
      <c r="D669" s="191">
        <v>5687.7941457545576</v>
      </c>
    </row>
    <row r="670" spans="1:4">
      <c r="A670" s="190" t="s">
        <v>107</v>
      </c>
      <c r="B670" s="190" t="s">
        <v>4385</v>
      </c>
      <c r="C670" s="190" t="s">
        <v>1641</v>
      </c>
      <c r="D670" s="191">
        <v>5368.4350203023414</v>
      </c>
    </row>
    <row r="671" spans="1:4">
      <c r="A671" s="190" t="s">
        <v>108</v>
      </c>
      <c r="B671" s="190" t="s">
        <v>4360</v>
      </c>
      <c r="C671" s="190" t="s">
        <v>1641</v>
      </c>
      <c r="D671" s="191">
        <v>1165.0939155526287</v>
      </c>
    </row>
    <row r="672" spans="1:4">
      <c r="A672" s="190" t="s">
        <v>3816</v>
      </c>
      <c r="B672" s="190" t="s">
        <v>4372</v>
      </c>
      <c r="C672" s="190" t="s">
        <v>2424</v>
      </c>
      <c r="D672" s="191">
        <v>1753.3101177956094</v>
      </c>
    </row>
    <row r="673" spans="1:4">
      <c r="A673" s="190" t="s">
        <v>762</v>
      </c>
      <c r="B673" s="190" t="s">
        <v>4339</v>
      </c>
      <c r="C673" s="190" t="s">
        <v>1641</v>
      </c>
      <c r="D673" s="191">
        <v>1498.5875889625811</v>
      </c>
    </row>
    <row r="674" spans="1:4">
      <c r="A674" s="190" t="s">
        <v>2142</v>
      </c>
      <c r="B674" s="190" t="s">
        <v>4380</v>
      </c>
      <c r="C674" s="190" t="s">
        <v>2058</v>
      </c>
      <c r="D674" s="191">
        <v>558.1342285718506</v>
      </c>
    </row>
    <row r="675" spans="1:4">
      <c r="A675" s="190" t="s">
        <v>112</v>
      </c>
      <c r="B675" s="190" t="s">
        <v>4351</v>
      </c>
      <c r="C675" s="190" t="s">
        <v>1641</v>
      </c>
      <c r="D675" s="191">
        <v>382.28318506895602</v>
      </c>
    </row>
    <row r="676" spans="1:4">
      <c r="A676" s="190" t="s">
        <v>132</v>
      </c>
      <c r="B676" s="190" t="s">
        <v>4415</v>
      </c>
      <c r="C676" s="190" t="s">
        <v>1641</v>
      </c>
      <c r="D676" s="191">
        <v>1798.2197338309759</v>
      </c>
    </row>
    <row r="677" spans="1:4">
      <c r="A677" s="190" t="s">
        <v>1198</v>
      </c>
      <c r="B677" s="190" t="s">
        <v>4345</v>
      </c>
      <c r="C677" s="190" t="s">
        <v>1641</v>
      </c>
      <c r="D677" s="191">
        <v>1122.9569883887732</v>
      </c>
    </row>
    <row r="678" spans="1:4">
      <c r="A678" s="190" t="s">
        <v>901</v>
      </c>
      <c r="B678" s="190" t="s">
        <v>4339</v>
      </c>
      <c r="C678" s="190" t="s">
        <v>2424</v>
      </c>
      <c r="D678" s="191">
        <v>3390.7650904883953</v>
      </c>
    </row>
    <row r="679" spans="1:4">
      <c r="A679" s="190" t="s">
        <v>135</v>
      </c>
      <c r="B679" s="190" t="s">
        <v>4335</v>
      </c>
      <c r="C679" s="190" t="s">
        <v>1641</v>
      </c>
      <c r="D679" s="191">
        <v>105.64693175937386</v>
      </c>
    </row>
    <row r="680" spans="1:4">
      <c r="A680" s="190" t="s">
        <v>144</v>
      </c>
      <c r="B680" s="190" t="s">
        <v>4347</v>
      </c>
      <c r="C680" s="190" t="s">
        <v>1641</v>
      </c>
      <c r="D680" s="191">
        <v>945.39132407250668</v>
      </c>
    </row>
    <row r="681" spans="1:4">
      <c r="A681" s="190" t="s">
        <v>145</v>
      </c>
      <c r="B681" s="190" t="s">
        <v>4345</v>
      </c>
      <c r="C681" s="190" t="s">
        <v>1641</v>
      </c>
      <c r="D681" s="191">
        <v>5629.1540153191281</v>
      </c>
    </row>
    <row r="682" spans="1:4">
      <c r="A682" s="190" t="s">
        <v>146</v>
      </c>
      <c r="B682" s="190" t="s">
        <v>4427</v>
      </c>
      <c r="C682" s="190" t="s">
        <v>1641</v>
      </c>
      <c r="D682" s="191">
        <v>2281.062492</v>
      </c>
    </row>
    <row r="683" spans="1:4">
      <c r="A683" s="190" t="s">
        <v>739</v>
      </c>
      <c r="B683" s="190" t="s">
        <v>4331</v>
      </c>
      <c r="C683" s="190" t="s">
        <v>1641</v>
      </c>
      <c r="D683" s="191">
        <v>2444.5072022576687</v>
      </c>
    </row>
    <row r="684" spans="1:4">
      <c r="A684" s="190" t="s">
        <v>458</v>
      </c>
      <c r="B684" s="190" t="s">
        <v>4362</v>
      </c>
      <c r="C684" s="190" t="s">
        <v>2058</v>
      </c>
      <c r="D684" s="191">
        <v>459.68640549965448</v>
      </c>
    </row>
    <row r="685" spans="1:4">
      <c r="A685" s="190" t="s">
        <v>793</v>
      </c>
      <c r="B685" s="190" t="s">
        <v>4334</v>
      </c>
      <c r="C685" s="190" t="s">
        <v>2058</v>
      </c>
      <c r="D685" s="191">
        <v>4898.8517349472777</v>
      </c>
    </row>
    <row r="686" spans="1:4">
      <c r="A686" s="190" t="s">
        <v>154</v>
      </c>
      <c r="B686" s="190" t="s">
        <v>4402</v>
      </c>
      <c r="C686" s="190" t="s">
        <v>1641</v>
      </c>
      <c r="D686" s="191">
        <v>520.66560464606948</v>
      </c>
    </row>
    <row r="687" spans="1:4">
      <c r="A687" s="190" t="s">
        <v>155</v>
      </c>
      <c r="B687" s="190" t="s">
        <v>4331</v>
      </c>
      <c r="C687" s="190" t="s">
        <v>1641</v>
      </c>
      <c r="D687" s="191">
        <v>1042.259343713301</v>
      </c>
    </row>
    <row r="688" spans="1:4">
      <c r="A688" s="190" t="s">
        <v>467</v>
      </c>
      <c r="B688" s="190" t="s">
        <v>4360</v>
      </c>
      <c r="C688" s="190" t="s">
        <v>2058</v>
      </c>
      <c r="D688" s="191">
        <v>189.15409550073778</v>
      </c>
    </row>
    <row r="689" spans="1:4">
      <c r="A689" s="190" t="s">
        <v>160</v>
      </c>
      <c r="B689" s="190" t="s">
        <v>4457</v>
      </c>
      <c r="C689" s="190" t="s">
        <v>1641</v>
      </c>
      <c r="D689" s="191">
        <v>327.6524787326768</v>
      </c>
    </row>
    <row r="690" spans="1:4">
      <c r="A690" s="190" t="s">
        <v>164</v>
      </c>
      <c r="B690" s="190" t="s">
        <v>4368</v>
      </c>
      <c r="C690" s="190" t="s">
        <v>1641</v>
      </c>
      <c r="D690" s="191">
        <v>1073.6906675126936</v>
      </c>
    </row>
    <row r="691" spans="1:4">
      <c r="A691" s="190" t="s">
        <v>3691</v>
      </c>
      <c r="B691" s="190" t="s">
        <v>4383</v>
      </c>
      <c r="C691" s="190" t="s">
        <v>1641</v>
      </c>
      <c r="D691" s="191">
        <v>148.52507864398385</v>
      </c>
    </row>
    <row r="692" spans="1:4">
      <c r="A692" s="190" t="s">
        <v>755</v>
      </c>
      <c r="B692" s="190" t="s">
        <v>4368</v>
      </c>
      <c r="C692" s="190" t="s">
        <v>1641</v>
      </c>
      <c r="D692" s="191">
        <v>87.735130818553017</v>
      </c>
    </row>
    <row r="693" spans="1:4">
      <c r="A693" s="190" t="s">
        <v>168</v>
      </c>
      <c r="B693" s="190" t="s">
        <v>4444</v>
      </c>
      <c r="C693" s="190" t="s">
        <v>1641</v>
      </c>
      <c r="D693" s="191">
        <v>1325.9211630106026</v>
      </c>
    </row>
    <row r="694" spans="1:4">
      <c r="A694" s="190" t="s">
        <v>487</v>
      </c>
      <c r="B694" s="190" t="s">
        <v>4366</v>
      </c>
      <c r="C694" s="190" t="s">
        <v>2058</v>
      </c>
      <c r="D694" s="191">
        <v>1147.0576675403433</v>
      </c>
    </row>
    <row r="695" spans="1:4">
      <c r="A695" s="190" t="s">
        <v>177</v>
      </c>
      <c r="B695" s="190" t="s">
        <v>4334</v>
      </c>
      <c r="C695" s="190" t="s">
        <v>1641</v>
      </c>
      <c r="D695" s="191">
        <v>340.87251431634013</v>
      </c>
    </row>
    <row r="696" spans="1:4">
      <c r="A696" s="190" t="s">
        <v>492</v>
      </c>
      <c r="B696" s="190" t="s">
        <v>4340</v>
      </c>
      <c r="C696" s="190" t="s">
        <v>2058</v>
      </c>
      <c r="D696" s="191">
        <v>7332.356325625</v>
      </c>
    </row>
    <row r="697" spans="1:4">
      <c r="A697" s="190" t="s">
        <v>178</v>
      </c>
      <c r="B697" s="190" t="s">
        <v>4334</v>
      </c>
      <c r="C697" s="190" t="s">
        <v>1641</v>
      </c>
      <c r="D697" s="191">
        <v>5889.701658901532</v>
      </c>
    </row>
    <row r="698" spans="1:4">
      <c r="A698" s="190" t="s">
        <v>768</v>
      </c>
      <c r="B698" s="190" t="s">
        <v>4394</v>
      </c>
      <c r="C698" s="190" t="s">
        <v>1641</v>
      </c>
      <c r="D698" s="191">
        <v>3738.4028779873183</v>
      </c>
    </row>
    <row r="699" spans="1:4">
      <c r="A699" s="190" t="s">
        <v>637</v>
      </c>
      <c r="B699" s="190" t="s">
        <v>4360</v>
      </c>
      <c r="C699" s="190" t="s">
        <v>2058</v>
      </c>
      <c r="D699" s="191">
        <v>1728.6060134639727</v>
      </c>
    </row>
    <row r="700" spans="1:4">
      <c r="A700" s="190" t="s">
        <v>810</v>
      </c>
      <c r="B700" s="190" t="s">
        <v>4423</v>
      </c>
      <c r="C700" s="190" t="s">
        <v>1641</v>
      </c>
      <c r="D700" s="191">
        <v>5298.661405260671</v>
      </c>
    </row>
    <row r="701" spans="1:4">
      <c r="A701" s="190" t="s">
        <v>741</v>
      </c>
      <c r="B701" s="190" t="s">
        <v>4351</v>
      </c>
      <c r="C701" s="190" t="s">
        <v>1641</v>
      </c>
      <c r="D701" s="191">
        <v>5431.4461398679105</v>
      </c>
    </row>
    <row r="702" spans="1:4">
      <c r="A702" s="190" t="s">
        <v>188</v>
      </c>
      <c r="B702" s="190" t="s">
        <v>4415</v>
      </c>
      <c r="C702" s="190" t="s">
        <v>1641</v>
      </c>
      <c r="D702" s="191">
        <v>3262.4967695734435</v>
      </c>
    </row>
    <row r="703" spans="1:4">
      <c r="A703" s="190" t="s">
        <v>509</v>
      </c>
      <c r="B703" s="190" t="s">
        <v>4362</v>
      </c>
      <c r="C703" s="190" t="s">
        <v>2058</v>
      </c>
      <c r="D703" s="191">
        <v>202.8619560347318</v>
      </c>
    </row>
    <row r="704" spans="1:4">
      <c r="A704" s="190" t="s">
        <v>189</v>
      </c>
      <c r="B704" s="190" t="s">
        <v>4385</v>
      </c>
      <c r="C704" s="190" t="s">
        <v>1641</v>
      </c>
      <c r="D704" s="191">
        <v>5585.7348846212881</v>
      </c>
    </row>
    <row r="705" spans="1:4">
      <c r="A705" s="190" t="s">
        <v>193</v>
      </c>
      <c r="B705" s="190" t="s">
        <v>4412</v>
      </c>
      <c r="C705" s="190" t="s">
        <v>1641</v>
      </c>
      <c r="D705" s="191">
        <v>16374.638643245295</v>
      </c>
    </row>
    <row r="706" spans="1:4">
      <c r="A706" s="190" t="s">
        <v>195</v>
      </c>
      <c r="B706" s="190" t="s">
        <v>4372</v>
      </c>
      <c r="C706" s="190" t="s">
        <v>1641</v>
      </c>
      <c r="D706" s="191">
        <v>344.19012685724744</v>
      </c>
    </row>
    <row r="707" spans="1:4">
      <c r="A707" s="190" t="s">
        <v>196</v>
      </c>
      <c r="B707" s="190" t="s">
        <v>4368</v>
      </c>
      <c r="C707" s="190" t="s">
        <v>1641</v>
      </c>
      <c r="D707" s="191">
        <v>1363.1045783914278</v>
      </c>
    </row>
    <row r="708" spans="1:4">
      <c r="A708" s="190" t="s">
        <v>197</v>
      </c>
      <c r="B708" s="190" t="s">
        <v>4444</v>
      </c>
      <c r="C708" s="190" t="s">
        <v>1641</v>
      </c>
      <c r="D708" s="191">
        <v>7809.9007651459851</v>
      </c>
    </row>
    <row r="709" spans="1:4">
      <c r="A709" s="190" t="s">
        <v>199</v>
      </c>
      <c r="B709" s="190" t="s">
        <v>4374</v>
      </c>
      <c r="C709" s="190" t="s">
        <v>1641</v>
      </c>
      <c r="D709" s="191">
        <v>12715.498475975099</v>
      </c>
    </row>
    <row r="710" spans="1:4">
      <c r="A710" s="190" t="s">
        <v>602</v>
      </c>
      <c r="B710" s="190" t="s">
        <v>4458</v>
      </c>
      <c r="C710" s="190" t="s">
        <v>2058</v>
      </c>
      <c r="D710" s="191">
        <v>196.9751490291342</v>
      </c>
    </row>
    <row r="711" spans="1:4">
      <c r="A711" s="190" t="s">
        <v>526</v>
      </c>
      <c r="B711" s="190" t="s">
        <v>4404</v>
      </c>
      <c r="C711" s="190" t="s">
        <v>2058</v>
      </c>
      <c r="D711" s="191">
        <v>2242.150719206199</v>
      </c>
    </row>
    <row r="712" spans="1:4">
      <c r="A712" s="190" t="s">
        <v>200</v>
      </c>
      <c r="B712" s="190" t="s">
        <v>4339</v>
      </c>
      <c r="C712" s="190" t="s">
        <v>1641</v>
      </c>
      <c r="D712" s="191">
        <v>4423.0799560459409</v>
      </c>
    </row>
    <row r="713" spans="1:4">
      <c r="A713" s="190" t="s">
        <v>472</v>
      </c>
      <c r="B713" s="190" t="s">
        <v>4352</v>
      </c>
      <c r="C713" s="190" t="s">
        <v>2058</v>
      </c>
      <c r="D713" s="191">
        <v>-1284.1306334554899</v>
      </c>
    </row>
    <row r="714" spans="1:4">
      <c r="A714" s="190" t="s">
        <v>198</v>
      </c>
      <c r="B714" s="190" t="s">
        <v>4368</v>
      </c>
      <c r="C714" s="190" t="s">
        <v>1641</v>
      </c>
      <c r="D714" s="191">
        <v>1383.6150899779104</v>
      </c>
    </row>
    <row r="715" spans="1:4">
      <c r="A715" s="190" t="s">
        <v>3487</v>
      </c>
      <c r="B715" s="190" t="s">
        <v>4394</v>
      </c>
      <c r="C715" s="190" t="s">
        <v>1641</v>
      </c>
      <c r="D715" s="191">
        <v>1604.4792916356425</v>
      </c>
    </row>
    <row r="716" spans="1:4">
      <c r="A716" s="190" t="s">
        <v>776</v>
      </c>
      <c r="B716" s="190" t="s">
        <v>4386</v>
      </c>
      <c r="C716" s="190" t="s">
        <v>2424</v>
      </c>
      <c r="D716" s="191">
        <v>892.25983169886376</v>
      </c>
    </row>
    <row r="717" spans="1:4">
      <c r="A717" s="190" t="s">
        <v>205</v>
      </c>
      <c r="B717" s="190" t="s">
        <v>4387</v>
      </c>
      <c r="C717" s="190" t="s">
        <v>1641</v>
      </c>
      <c r="D717" s="191">
        <v>1587.4299737611518</v>
      </c>
    </row>
    <row r="718" spans="1:4">
      <c r="A718" s="190" t="s">
        <v>206</v>
      </c>
      <c r="B718" s="190" t="s">
        <v>4344</v>
      </c>
      <c r="C718" s="190" t="s">
        <v>1641</v>
      </c>
      <c r="D718" s="191">
        <v>5506.1384626468589</v>
      </c>
    </row>
    <row r="719" spans="1:4">
      <c r="A719" s="190" t="s">
        <v>563</v>
      </c>
      <c r="B719" s="190" t="s">
        <v>4366</v>
      </c>
      <c r="C719" s="190" t="s">
        <v>2058</v>
      </c>
      <c r="D719" s="191">
        <v>2940.8752728999998</v>
      </c>
    </row>
    <row r="720" spans="1:4">
      <c r="A720" s="190" t="s">
        <v>209</v>
      </c>
      <c r="B720" s="190" t="s">
        <v>4368</v>
      </c>
      <c r="C720" s="190" t="s">
        <v>1641</v>
      </c>
      <c r="D720" s="191">
        <v>598.14745031074722</v>
      </c>
    </row>
    <row r="721" spans="1:4">
      <c r="A721" s="190" t="s">
        <v>216</v>
      </c>
      <c r="B721" s="190" t="s">
        <v>4354</v>
      </c>
      <c r="C721" s="190" t="s">
        <v>1641</v>
      </c>
      <c r="D721" s="191">
        <v>4885.3249397977988</v>
      </c>
    </row>
    <row r="722" spans="1:4">
      <c r="A722" s="190" t="s">
        <v>224</v>
      </c>
      <c r="B722" s="190" t="s">
        <v>4339</v>
      </c>
      <c r="C722" s="190" t="s">
        <v>1641</v>
      </c>
      <c r="D722" s="191">
        <v>650.57584558924418</v>
      </c>
    </row>
    <row r="723" spans="1:4">
      <c r="A723" s="190" t="s">
        <v>2273</v>
      </c>
      <c r="B723" s="190" t="s">
        <v>4441</v>
      </c>
      <c r="C723" s="190" t="s">
        <v>2058</v>
      </c>
      <c r="D723" s="191">
        <v>2576.2337427394637</v>
      </c>
    </row>
    <row r="724" spans="1:4">
      <c r="A724" s="190" t="s">
        <v>225</v>
      </c>
      <c r="B724" s="190" t="s">
        <v>4419</v>
      </c>
      <c r="C724" s="190" t="s">
        <v>1641</v>
      </c>
      <c r="D724" s="191">
        <v>6648.2215596990882</v>
      </c>
    </row>
    <row r="725" spans="1:4">
      <c r="A725" s="190" t="s">
        <v>561</v>
      </c>
      <c r="B725" s="190" t="s">
        <v>4432</v>
      </c>
      <c r="C725" s="190" t="s">
        <v>2058</v>
      </c>
      <c r="D725" s="191">
        <v>3556.7220872890821</v>
      </c>
    </row>
    <row r="726" spans="1:4">
      <c r="A726" s="190" t="s">
        <v>229</v>
      </c>
      <c r="B726" s="190" t="s">
        <v>4459</v>
      </c>
      <c r="C726" s="190" t="s">
        <v>1641</v>
      </c>
      <c r="D726" s="191">
        <v>2144.2189713439702</v>
      </c>
    </row>
    <row r="727" spans="1:4">
      <c r="A727" s="190" t="s">
        <v>570</v>
      </c>
      <c r="B727" s="190" t="s">
        <v>4432</v>
      </c>
      <c r="C727" s="190" t="s">
        <v>2058</v>
      </c>
      <c r="D727" s="191">
        <v>3780.8158252810476</v>
      </c>
    </row>
    <row r="728" spans="1:4">
      <c r="A728" s="190" t="s">
        <v>1382</v>
      </c>
      <c r="B728" s="190" t="s">
        <v>4362</v>
      </c>
      <c r="C728" s="190" t="s">
        <v>2424</v>
      </c>
      <c r="D728" s="191">
        <v>51.007676863929603</v>
      </c>
    </row>
    <row r="729" spans="1:4">
      <c r="A729" s="190" t="s">
        <v>235</v>
      </c>
      <c r="B729" s="190" t="s">
        <v>4368</v>
      </c>
      <c r="C729" s="190" t="s">
        <v>1641</v>
      </c>
      <c r="D729" s="191">
        <v>637.41842289254271</v>
      </c>
    </row>
    <row r="730" spans="1:4">
      <c r="A730" s="190" t="s">
        <v>800</v>
      </c>
      <c r="B730" s="190" t="s">
        <v>4384</v>
      </c>
      <c r="C730" s="190" t="s">
        <v>2424</v>
      </c>
      <c r="D730" s="191">
        <v>6139.8633726050239</v>
      </c>
    </row>
    <row r="731" spans="1:4">
      <c r="A731" s="190" t="s">
        <v>4002</v>
      </c>
      <c r="B731" s="190" t="s">
        <v>4381</v>
      </c>
      <c r="C731" s="190" t="s">
        <v>1641</v>
      </c>
      <c r="D731" s="191">
        <v>818.94044837777778</v>
      </c>
    </row>
    <row r="732" spans="1:4">
      <c r="A732" s="190" t="s">
        <v>243</v>
      </c>
      <c r="B732" s="190" t="s">
        <v>4388</v>
      </c>
      <c r="C732" s="190" t="s">
        <v>1641</v>
      </c>
      <c r="D732" s="191">
        <v>3754.4097503735279</v>
      </c>
    </row>
    <row r="733" spans="1:4">
      <c r="A733" s="190" t="s">
        <v>581</v>
      </c>
      <c r="B733" s="190" t="s">
        <v>4390</v>
      </c>
      <c r="C733" s="190" t="s">
        <v>2058</v>
      </c>
      <c r="D733" s="191">
        <v>4039.8644461212675</v>
      </c>
    </row>
    <row r="734" spans="1:4">
      <c r="A734" s="190" t="s">
        <v>3953</v>
      </c>
      <c r="B734" s="190" t="s">
        <v>4342</v>
      </c>
      <c r="C734" s="190" t="s">
        <v>1641</v>
      </c>
      <c r="D734" s="191">
        <v>618.93310905050066</v>
      </c>
    </row>
    <row r="735" spans="1:4">
      <c r="A735" s="190" t="s">
        <v>251</v>
      </c>
      <c r="B735" s="190" t="s">
        <v>4334</v>
      </c>
      <c r="C735" s="190" t="s">
        <v>1641</v>
      </c>
      <c r="D735" s="191">
        <v>916.23187558569782</v>
      </c>
    </row>
    <row r="736" spans="1:4">
      <c r="A736" s="190" t="s">
        <v>266</v>
      </c>
      <c r="B736" s="190" t="s">
        <v>4417</v>
      </c>
      <c r="C736" s="190" t="s">
        <v>1641</v>
      </c>
      <c r="D736" s="191">
        <v>404.25549641013436</v>
      </c>
    </row>
    <row r="737" spans="1:4">
      <c r="A737" s="190" t="s">
        <v>269</v>
      </c>
      <c r="B737" s="190" t="s">
        <v>4360</v>
      </c>
      <c r="C737" s="190" t="s">
        <v>1641</v>
      </c>
      <c r="D737" s="191">
        <v>1822.4920034237982</v>
      </c>
    </row>
    <row r="738" spans="1:4">
      <c r="A738" s="190" t="s">
        <v>271</v>
      </c>
      <c r="B738" s="190" t="s">
        <v>4394</v>
      </c>
      <c r="C738" s="190" t="s">
        <v>1641</v>
      </c>
      <c r="D738" s="191">
        <v>2454.2671487043767</v>
      </c>
    </row>
    <row r="739" spans="1:4">
      <c r="A739" s="190" t="s">
        <v>41</v>
      </c>
      <c r="B739" s="190" t="s">
        <v>4373</v>
      </c>
      <c r="C739" s="190" t="s">
        <v>1641</v>
      </c>
      <c r="D739" s="191">
        <v>-143.11218516885828</v>
      </c>
    </row>
    <row r="740" spans="1:4">
      <c r="A740" s="190" t="s">
        <v>134</v>
      </c>
      <c r="B740" s="190" t="s">
        <v>4427</v>
      </c>
      <c r="C740" s="190" t="s">
        <v>1641</v>
      </c>
      <c r="D740" s="191">
        <v>213.10029254895466</v>
      </c>
    </row>
    <row r="741" spans="1:4">
      <c r="A741" s="190" t="s">
        <v>1471</v>
      </c>
      <c r="B741" s="190" t="s">
        <v>4360</v>
      </c>
      <c r="C741" s="190" t="s">
        <v>1641</v>
      </c>
      <c r="D741" s="191">
        <v>-97.656142981129264</v>
      </c>
    </row>
    <row r="742" spans="1:4">
      <c r="A742" s="190" t="s">
        <v>281</v>
      </c>
      <c r="B742" s="190" t="s">
        <v>4429</v>
      </c>
      <c r="C742" s="190" t="s">
        <v>1641</v>
      </c>
      <c r="D742" s="191">
        <v>5363.1411708816731</v>
      </c>
    </row>
    <row r="743" spans="1:4">
      <c r="A743" s="190" t="s">
        <v>284</v>
      </c>
      <c r="B743" s="190" t="s">
        <v>4381</v>
      </c>
      <c r="C743" s="190" t="s">
        <v>1641</v>
      </c>
      <c r="D743" s="191">
        <v>42.035493141661505</v>
      </c>
    </row>
    <row r="744" spans="1:4">
      <c r="A744" s="190" t="s">
        <v>286</v>
      </c>
      <c r="B744" s="190" t="s">
        <v>4368</v>
      </c>
      <c r="C744" s="190" t="s">
        <v>1641</v>
      </c>
      <c r="D744" s="191">
        <v>2078.6491653409626</v>
      </c>
    </row>
    <row r="745" spans="1:4">
      <c r="A745" s="190" t="s">
        <v>292</v>
      </c>
      <c r="B745" s="190" t="s">
        <v>4361</v>
      </c>
      <c r="C745" s="190" t="s">
        <v>1641</v>
      </c>
      <c r="D745" s="191">
        <v>5179.230201715668</v>
      </c>
    </row>
    <row r="746" spans="1:4">
      <c r="A746" s="190" t="s">
        <v>297</v>
      </c>
      <c r="B746" s="190" t="s">
        <v>4460</v>
      </c>
      <c r="C746" s="190" t="s">
        <v>1641</v>
      </c>
      <c r="D746" s="191">
        <v>5007.1309207016302</v>
      </c>
    </row>
    <row r="747" spans="1:4">
      <c r="A747" s="190" t="s">
        <v>3491</v>
      </c>
      <c r="B747" s="190" t="s">
        <v>4358</v>
      </c>
      <c r="C747" s="190" t="s">
        <v>1641</v>
      </c>
      <c r="D747" s="191">
        <v>-631.51515543923369</v>
      </c>
    </row>
    <row r="748" spans="1:4">
      <c r="A748" s="190" t="s">
        <v>650</v>
      </c>
      <c r="B748" s="190" t="s">
        <v>4370</v>
      </c>
      <c r="C748" s="190" t="s">
        <v>1641</v>
      </c>
      <c r="D748" s="191">
        <v>1971.2669717286626</v>
      </c>
    </row>
    <row r="749" spans="1:4">
      <c r="A749" s="190" t="s">
        <v>320</v>
      </c>
      <c r="B749" s="190" t="s">
        <v>4394</v>
      </c>
      <c r="C749" s="190" t="s">
        <v>1641</v>
      </c>
      <c r="D749" s="191">
        <v>4301.0288930222014</v>
      </c>
    </row>
    <row r="750" spans="1:4">
      <c r="A750" s="190" t="s">
        <v>322</v>
      </c>
      <c r="B750" s="190" t="s">
        <v>4360</v>
      </c>
      <c r="C750" s="190" t="s">
        <v>1641</v>
      </c>
      <c r="D750" s="191">
        <v>1209.2839671498343</v>
      </c>
    </row>
    <row r="751" spans="1:4">
      <c r="A751" s="190" t="s">
        <v>323</v>
      </c>
      <c r="B751" s="190" t="s">
        <v>4360</v>
      </c>
      <c r="C751" s="190" t="s">
        <v>1641</v>
      </c>
      <c r="D751" s="191">
        <v>865.84839882352946</v>
      </c>
    </row>
    <row r="752" spans="1:4">
      <c r="A752" s="190" t="s">
        <v>680</v>
      </c>
      <c r="B752" s="190" t="s">
        <v>4381</v>
      </c>
      <c r="C752" s="190" t="s">
        <v>1641</v>
      </c>
      <c r="D752" s="191">
        <v>2895.7961885379727</v>
      </c>
    </row>
    <row r="753" spans="1:4">
      <c r="A753" s="190" t="s">
        <v>194</v>
      </c>
      <c r="B753" s="190" t="s">
        <v>4368</v>
      </c>
      <c r="C753" s="190" t="s">
        <v>1641</v>
      </c>
      <c r="D753" s="191">
        <v>15766.192175738697</v>
      </c>
    </row>
    <row r="754" spans="1:4">
      <c r="A754" s="190" t="s">
        <v>792</v>
      </c>
      <c r="B754" s="190" t="s">
        <v>4394</v>
      </c>
      <c r="C754" s="190" t="s">
        <v>1641</v>
      </c>
      <c r="D754" s="191">
        <v>2229.7721116337375</v>
      </c>
    </row>
    <row r="755" spans="1:4">
      <c r="A755" s="190" t="s">
        <v>326</v>
      </c>
      <c r="B755" s="190" t="s">
        <v>4415</v>
      </c>
      <c r="C755" s="190" t="s">
        <v>1641</v>
      </c>
      <c r="D755" s="191">
        <v>1506.0711456908987</v>
      </c>
    </row>
    <row r="756" spans="1:4">
      <c r="A756" s="190" t="s">
        <v>331</v>
      </c>
      <c r="B756" s="190" t="s">
        <v>4359</v>
      </c>
      <c r="C756" s="190" t="s">
        <v>1641</v>
      </c>
      <c r="D756" s="191">
        <v>1031.5115824098284</v>
      </c>
    </row>
    <row r="757" spans="1:4">
      <c r="A757" s="190" t="s">
        <v>687</v>
      </c>
      <c r="B757" s="190" t="s">
        <v>4381</v>
      </c>
      <c r="C757" s="190" t="s">
        <v>2058</v>
      </c>
      <c r="D757" s="191">
        <v>1202.2736419353314</v>
      </c>
    </row>
    <row r="758" spans="1:4">
      <c r="A758" s="190" t="s">
        <v>688</v>
      </c>
      <c r="B758" s="190" t="s">
        <v>4360</v>
      </c>
      <c r="C758" s="190" t="s">
        <v>1641</v>
      </c>
      <c r="D758" s="191">
        <v>2112.4520828266209</v>
      </c>
    </row>
    <row r="759" spans="1:4">
      <c r="A759" s="190" t="s">
        <v>341</v>
      </c>
      <c r="B759" s="190" t="s">
        <v>4461</v>
      </c>
      <c r="C759" s="190" t="s">
        <v>1641</v>
      </c>
      <c r="D759" s="191">
        <v>459.07202147352416</v>
      </c>
    </row>
    <row r="760" spans="1:4">
      <c r="A760" s="190" t="s">
        <v>342</v>
      </c>
      <c r="B760" s="190" t="s">
        <v>4359</v>
      </c>
      <c r="C760" s="190" t="s">
        <v>1641</v>
      </c>
      <c r="D760" s="191">
        <v>2592.3145347785712</v>
      </c>
    </row>
    <row r="761" spans="1:4">
      <c r="A761" s="190" t="s">
        <v>4187</v>
      </c>
      <c r="B761" s="190" t="s">
        <v>4392</v>
      </c>
      <c r="C761" s="190" t="s">
        <v>1641</v>
      </c>
      <c r="D761" s="191">
        <v>1404.848307796904</v>
      </c>
    </row>
    <row r="762" spans="1:4">
      <c r="A762" s="190" t="s">
        <v>779</v>
      </c>
      <c r="B762" s="190" t="s">
        <v>4334</v>
      </c>
      <c r="C762" s="190" t="s">
        <v>2424</v>
      </c>
      <c r="D762" s="191">
        <v>1196.8934340580536</v>
      </c>
    </row>
    <row r="763" spans="1:4">
      <c r="A763" s="190" t="s">
        <v>351</v>
      </c>
      <c r="B763" s="190" t="s">
        <v>4340</v>
      </c>
      <c r="C763" s="190" t="s">
        <v>1641</v>
      </c>
      <c r="D763" s="191">
        <v>3021.2930960514614</v>
      </c>
    </row>
    <row r="764" spans="1:4">
      <c r="A764" s="190" t="s">
        <v>353</v>
      </c>
      <c r="B764" s="190" t="s">
        <v>4359</v>
      </c>
      <c r="C764" s="190" t="s">
        <v>1641</v>
      </c>
      <c r="D764" s="191">
        <v>1659.3541997984491</v>
      </c>
    </row>
    <row r="765" spans="1:4">
      <c r="A765" s="190" t="s">
        <v>806</v>
      </c>
      <c r="B765" s="190" t="s">
        <v>4388</v>
      </c>
      <c r="C765" s="190" t="s">
        <v>2424</v>
      </c>
      <c r="D765" s="191">
        <v>7624.079820551724</v>
      </c>
    </row>
    <row r="766" spans="1:4">
      <c r="A766" s="190" t="s">
        <v>3926</v>
      </c>
      <c r="B766" s="190" t="s">
        <v>4389</v>
      </c>
      <c r="C766" s="190" t="s">
        <v>2058</v>
      </c>
      <c r="D766" s="191">
        <v>821.01136663582167</v>
      </c>
    </row>
    <row r="767" spans="1:4">
      <c r="A767" s="190" t="s">
        <v>66</v>
      </c>
      <c r="B767" s="190" t="s">
        <v>4373</v>
      </c>
      <c r="C767" s="190" t="s">
        <v>1641</v>
      </c>
      <c r="D767" s="191">
        <v>1299.315922746867</v>
      </c>
    </row>
    <row r="768" spans="1:4">
      <c r="A768" s="190" t="s">
        <v>632</v>
      </c>
      <c r="B768" s="190" t="s">
        <v>4368</v>
      </c>
      <c r="C768" s="190" t="s">
        <v>2058</v>
      </c>
      <c r="D768" s="191">
        <v>222.32559425975009</v>
      </c>
    </row>
    <row r="769" spans="1:4">
      <c r="A769" s="190" t="s">
        <v>3727</v>
      </c>
      <c r="B769" s="190" t="s">
        <v>4454</v>
      </c>
      <c r="C769" s="190" t="s">
        <v>2424</v>
      </c>
      <c r="D769" s="191">
        <v>15994.552039728103</v>
      </c>
    </row>
    <row r="770" spans="1:4">
      <c r="A770" s="190" t="s">
        <v>635</v>
      </c>
      <c r="B770" s="190" t="s">
        <v>4458</v>
      </c>
      <c r="C770" s="190" t="s">
        <v>2058</v>
      </c>
      <c r="D770" s="191">
        <v>499.80701595118813</v>
      </c>
    </row>
    <row r="771" spans="1:4">
      <c r="A771" s="190" t="s">
        <v>296</v>
      </c>
      <c r="B771" s="190" t="s">
        <v>4397</v>
      </c>
      <c r="C771" s="190" t="s">
        <v>1641</v>
      </c>
      <c r="D771" s="191">
        <v>1172.5868200575251</v>
      </c>
    </row>
    <row r="772" spans="1:4">
      <c r="A772" s="190" t="s">
        <v>311</v>
      </c>
      <c r="B772" s="190" t="s">
        <v>4360</v>
      </c>
      <c r="C772" s="190" t="s">
        <v>1641</v>
      </c>
      <c r="D772" s="191">
        <v>-290.18699974291962</v>
      </c>
    </row>
    <row r="773" spans="1:4">
      <c r="A773" s="190" t="s">
        <v>313</v>
      </c>
      <c r="B773" s="190" t="s">
        <v>4382</v>
      </c>
      <c r="C773" s="190" t="s">
        <v>1641</v>
      </c>
      <c r="D773" s="191">
        <v>-154.47816831774327</v>
      </c>
    </row>
    <row r="774" spans="1:4">
      <c r="A774" s="190" t="s">
        <v>461</v>
      </c>
      <c r="B774" s="190" t="s">
        <v>4362</v>
      </c>
      <c r="C774" s="190" t="s">
        <v>2058</v>
      </c>
      <c r="D774" s="191">
        <v>1259.9141156954245</v>
      </c>
    </row>
    <row r="775" spans="1:4">
      <c r="A775" s="190" t="s">
        <v>359</v>
      </c>
      <c r="B775" s="190" t="s">
        <v>4380</v>
      </c>
      <c r="C775" s="190" t="s">
        <v>2058</v>
      </c>
      <c r="D775" s="191">
        <v>198.66062275362319</v>
      </c>
    </row>
    <row r="776" spans="1:4">
      <c r="A776" s="190" t="s">
        <v>262</v>
      </c>
      <c r="B776" s="190" t="s">
        <v>4398</v>
      </c>
      <c r="C776" s="190" t="s">
        <v>1641</v>
      </c>
      <c r="D776" s="191">
        <v>747.68748389659311</v>
      </c>
    </row>
    <row r="777" spans="1:4">
      <c r="A777" s="190" t="s">
        <v>468</v>
      </c>
      <c r="B777" s="190" t="s">
        <v>4391</v>
      </c>
      <c r="C777" s="190" t="s">
        <v>2058</v>
      </c>
      <c r="D777" s="191">
        <v>-710.42664064762403</v>
      </c>
    </row>
    <row r="778" spans="1:4">
      <c r="A778" s="190" t="s">
        <v>219</v>
      </c>
      <c r="B778" s="190" t="s">
        <v>4386</v>
      </c>
      <c r="C778" s="190" t="s">
        <v>1641</v>
      </c>
      <c r="D778" s="191">
        <v>538.80539136095479</v>
      </c>
    </row>
    <row r="779" spans="1:4">
      <c r="A779" s="190" t="s">
        <v>854</v>
      </c>
      <c r="B779" s="190" t="s">
        <v>4368</v>
      </c>
      <c r="C779" s="190" t="s">
        <v>2424</v>
      </c>
      <c r="D779" s="191">
        <v>-2920.6572036578946</v>
      </c>
    </row>
    <row r="780" spans="1:4">
      <c r="A780" s="190" t="s">
        <v>1630</v>
      </c>
      <c r="B780" s="190" t="s">
        <v>4382</v>
      </c>
      <c r="C780" s="190" t="s">
        <v>1641</v>
      </c>
      <c r="D780" s="191">
        <v>-6430.840562675</v>
      </c>
    </row>
    <row r="781" spans="1:4">
      <c r="A781" s="190" t="s">
        <v>91</v>
      </c>
      <c r="B781" s="190" t="s">
        <v>4391</v>
      </c>
      <c r="C781" s="190" t="s">
        <v>1641</v>
      </c>
      <c r="D781" s="191">
        <v>93.863457272727274</v>
      </c>
    </row>
    <row r="782" spans="1:4">
      <c r="A782" s="190" t="s">
        <v>101</v>
      </c>
      <c r="B782" s="190" t="s">
        <v>4376</v>
      </c>
      <c r="C782" s="190" t="s">
        <v>1641</v>
      </c>
      <c r="D782" s="191">
        <v>5437.8757255947467</v>
      </c>
    </row>
    <row r="783" spans="1:4">
      <c r="A783" s="190" t="s">
        <v>511</v>
      </c>
      <c r="B783" s="190" t="s">
        <v>4380</v>
      </c>
      <c r="C783" s="190" t="s">
        <v>2058</v>
      </c>
      <c r="D783" s="191">
        <v>1240.5340030766085</v>
      </c>
    </row>
    <row r="784" spans="1:4">
      <c r="A784" s="190" t="s">
        <v>450</v>
      </c>
      <c r="B784" s="190" t="s">
        <v>4331</v>
      </c>
      <c r="C784" s="190" t="s">
        <v>2058</v>
      </c>
      <c r="D784" s="191">
        <v>531.52737386486513</v>
      </c>
    </row>
    <row r="785" spans="1:4">
      <c r="A785" s="190" t="s">
        <v>171</v>
      </c>
      <c r="B785" s="190" t="s">
        <v>4335</v>
      </c>
      <c r="C785" s="190" t="s">
        <v>1641</v>
      </c>
      <c r="D785" s="191">
        <v>2793.8093606922871</v>
      </c>
    </row>
    <row r="786" spans="1:4">
      <c r="A786" s="190" t="s">
        <v>926</v>
      </c>
      <c r="B786" s="190" t="s">
        <v>4346</v>
      </c>
      <c r="C786" s="190" t="s">
        <v>2424</v>
      </c>
      <c r="D786" s="191">
        <v>2566.3251165706743</v>
      </c>
    </row>
    <row r="787" spans="1:4">
      <c r="A787" s="190" t="s">
        <v>186</v>
      </c>
      <c r="B787" s="190" t="s">
        <v>4444</v>
      </c>
      <c r="C787" s="190" t="s">
        <v>1641</v>
      </c>
      <c r="D787" s="191">
        <v>6407.0849775893548</v>
      </c>
    </row>
    <row r="788" spans="1:4">
      <c r="A788" s="190" t="s">
        <v>10</v>
      </c>
      <c r="B788" s="190" t="s">
        <v>4462</v>
      </c>
      <c r="C788" s="190" t="s">
        <v>2424</v>
      </c>
      <c r="D788" s="191">
        <v>-1266.0194330326137</v>
      </c>
    </row>
    <row r="789" spans="1:4">
      <c r="A789" s="190" t="s">
        <v>389</v>
      </c>
      <c r="B789" s="190" t="s">
        <v>4395</v>
      </c>
      <c r="C789" s="190" t="s">
        <v>2058</v>
      </c>
      <c r="D789" s="191">
        <v>685.48666424999999</v>
      </c>
    </row>
    <row r="790" spans="1:4">
      <c r="A790" s="190" t="s">
        <v>35</v>
      </c>
      <c r="B790" s="190" t="s">
        <v>4362</v>
      </c>
      <c r="C790" s="190" t="s">
        <v>1641</v>
      </c>
      <c r="D790" s="191">
        <v>1603.8165981876366</v>
      </c>
    </row>
    <row r="791" spans="1:4">
      <c r="A791" s="190" t="s">
        <v>1335</v>
      </c>
      <c r="B791" s="190" t="s">
        <v>4373</v>
      </c>
      <c r="C791" s="190" t="s">
        <v>2424</v>
      </c>
      <c r="D791" s="191">
        <v>1599.4237263829787</v>
      </c>
    </row>
    <row r="792" spans="1:4">
      <c r="A792" s="190" t="s">
        <v>289</v>
      </c>
      <c r="B792" s="190" t="s">
        <v>4346</v>
      </c>
      <c r="C792" s="190" t="s">
        <v>1641</v>
      </c>
      <c r="D792" s="191">
        <v>6943.5129757647055</v>
      </c>
    </row>
    <row r="793" spans="1:4">
      <c r="A793" s="190" t="s">
        <v>816</v>
      </c>
      <c r="B793" s="190" t="s">
        <v>4359</v>
      </c>
      <c r="C793" s="190" t="s">
        <v>2424</v>
      </c>
      <c r="D793" s="191">
        <v>4014.4399318000001</v>
      </c>
    </row>
    <row r="794" spans="1:4">
      <c r="A794" s="190" t="s">
        <v>1241</v>
      </c>
      <c r="B794" s="190" t="s">
        <v>4339</v>
      </c>
      <c r="C794" s="190" t="s">
        <v>2424</v>
      </c>
      <c r="D794" s="191">
        <v>1998.4042818888888</v>
      </c>
    </row>
    <row r="795" spans="1:4">
      <c r="A795" s="190" t="s">
        <v>1556</v>
      </c>
      <c r="B795" s="190" t="s">
        <v>4346</v>
      </c>
      <c r="C795" s="190" t="s">
        <v>2424</v>
      </c>
      <c r="D795" s="191">
        <v>2604.3388138062282</v>
      </c>
    </row>
    <row r="796" spans="1:4">
      <c r="A796" s="190" t="s">
        <v>773</v>
      </c>
      <c r="B796" s="190" t="s">
        <v>4463</v>
      </c>
      <c r="C796" s="190" t="s">
        <v>2424</v>
      </c>
      <c r="D796" s="191">
        <v>4943.2646739418315</v>
      </c>
    </row>
    <row r="797" spans="1:4">
      <c r="A797" s="190" t="s">
        <v>5</v>
      </c>
      <c r="B797" s="190" t="s">
        <v>4402</v>
      </c>
      <c r="C797" s="190" t="s">
        <v>2424</v>
      </c>
      <c r="D797" s="191">
        <v>-168.8214012842451</v>
      </c>
    </row>
    <row r="798" spans="1:4">
      <c r="A798" s="190" t="s">
        <v>728</v>
      </c>
      <c r="B798" s="190" t="s">
        <v>4360</v>
      </c>
      <c r="C798" s="190" t="s">
        <v>2424</v>
      </c>
      <c r="D798" s="190"/>
    </row>
    <row r="799" spans="1:4">
      <c r="A799" s="190" t="s">
        <v>1659</v>
      </c>
      <c r="B799" s="190" t="s">
        <v>4412</v>
      </c>
      <c r="C799" s="190" t="s">
        <v>1641</v>
      </c>
      <c r="D799" s="191">
        <v>1249.2215970297805</v>
      </c>
    </row>
    <row r="800" spans="1:4">
      <c r="A800" s="190" t="s">
        <v>640</v>
      </c>
      <c r="B800" s="190" t="s">
        <v>4334</v>
      </c>
      <c r="C800" s="190" t="s">
        <v>2058</v>
      </c>
      <c r="D800" s="191">
        <v>4708.6409962195121</v>
      </c>
    </row>
    <row r="801" spans="1:4">
      <c r="A801" s="190" t="s">
        <v>20</v>
      </c>
      <c r="B801" s="190" t="s">
        <v>4388</v>
      </c>
      <c r="C801" s="190" t="s">
        <v>1641</v>
      </c>
      <c r="D801" s="191">
        <v>2207.0095231578948</v>
      </c>
    </row>
    <row r="802" spans="1:4">
      <c r="A802" s="190" t="s">
        <v>943</v>
      </c>
      <c r="B802" s="190" t="s">
        <v>4351</v>
      </c>
      <c r="C802" s="190" t="s">
        <v>2424</v>
      </c>
      <c r="D802" s="191">
        <v>5031.6859331804299</v>
      </c>
    </row>
    <row r="803" spans="1:4">
      <c r="A803" s="190" t="s">
        <v>372</v>
      </c>
      <c r="B803" s="190" t="s">
        <v>4328</v>
      </c>
      <c r="C803" s="190" t="s">
        <v>2058</v>
      </c>
      <c r="D803" s="191">
        <v>1667.9297753333333</v>
      </c>
    </row>
    <row r="804" spans="1:4">
      <c r="A804" s="190" t="s">
        <v>3966</v>
      </c>
      <c r="B804" s="190" t="s">
        <v>4407</v>
      </c>
      <c r="C804" s="190" t="s">
        <v>2424</v>
      </c>
      <c r="D804" s="191">
        <v>463.03045780999997</v>
      </c>
    </row>
    <row r="805" spans="1:4">
      <c r="A805" s="190" t="s">
        <v>3483</v>
      </c>
      <c r="B805" s="190" t="s">
        <v>4397</v>
      </c>
      <c r="C805" s="190" t="s">
        <v>1641</v>
      </c>
      <c r="D805" s="191">
        <v>126.53477221165714</v>
      </c>
    </row>
    <row r="806" spans="1:4">
      <c r="A806" s="190" t="s">
        <v>834</v>
      </c>
      <c r="B806" s="190" t="s">
        <v>4407</v>
      </c>
      <c r="C806" s="190" t="s">
        <v>2424</v>
      </c>
      <c r="D806" s="191">
        <v>82.446666482442836</v>
      </c>
    </row>
    <row r="807" spans="1:4">
      <c r="A807" s="190" t="s">
        <v>737</v>
      </c>
      <c r="B807" s="190" t="s">
        <v>4346</v>
      </c>
      <c r="C807" s="190" t="s">
        <v>2058</v>
      </c>
      <c r="D807" s="191">
        <v>4240.9966265263156</v>
      </c>
    </row>
    <row r="808" spans="1:4">
      <c r="A808" s="190" t="s">
        <v>1009</v>
      </c>
      <c r="B808" s="190" t="s">
        <v>4386</v>
      </c>
      <c r="C808" s="190" t="s">
        <v>2424</v>
      </c>
      <c r="D808" s="191">
        <v>1529.049723994661</v>
      </c>
    </row>
    <row r="809" spans="1:4">
      <c r="A809" s="190" t="s">
        <v>1018</v>
      </c>
      <c r="B809" s="190" t="s">
        <v>4354</v>
      </c>
      <c r="C809" s="190" t="s">
        <v>2424</v>
      </c>
      <c r="D809" s="191">
        <v>1426.3096478133334</v>
      </c>
    </row>
    <row r="810" spans="1:4">
      <c r="A810" s="190" t="s">
        <v>1024</v>
      </c>
      <c r="B810" s="190" t="s">
        <v>4361</v>
      </c>
      <c r="C810" s="190" t="s">
        <v>2424</v>
      </c>
      <c r="D810" s="191">
        <v>-2237.7031038874643</v>
      </c>
    </row>
    <row r="811" spans="1:4">
      <c r="A811" s="190" t="s">
        <v>766</v>
      </c>
      <c r="B811" s="190" t="s">
        <v>4345</v>
      </c>
      <c r="C811" s="190" t="s">
        <v>2424</v>
      </c>
      <c r="D811" s="191">
        <v>198.16178404146328</v>
      </c>
    </row>
    <row r="812" spans="1:4">
      <c r="A812" s="190" t="s">
        <v>1611</v>
      </c>
      <c r="B812" s="190" t="s">
        <v>4402</v>
      </c>
      <c r="C812" s="190" t="s">
        <v>2424</v>
      </c>
      <c r="D812" s="191">
        <v>2450.1426929692466</v>
      </c>
    </row>
    <row r="813" spans="1:4">
      <c r="A813" s="190" t="s">
        <v>837</v>
      </c>
      <c r="B813" s="190" t="s">
        <v>4329</v>
      </c>
      <c r="C813" s="190" t="s">
        <v>2424</v>
      </c>
      <c r="D813" s="191">
        <v>19.158030143088478</v>
      </c>
    </row>
    <row r="814" spans="1:4">
      <c r="A814" s="190" t="s">
        <v>625</v>
      </c>
      <c r="B814" s="190" t="s">
        <v>4344</v>
      </c>
      <c r="C814" s="190" t="s">
        <v>2058</v>
      </c>
      <c r="D814" s="190"/>
    </row>
    <row r="815" spans="1:4">
      <c r="A815" s="190" t="s">
        <v>1057</v>
      </c>
      <c r="B815" s="190" t="s">
        <v>4330</v>
      </c>
      <c r="C815" s="190" t="s">
        <v>2424</v>
      </c>
      <c r="D815" s="191">
        <v>1429.6319308300394</v>
      </c>
    </row>
    <row r="816" spans="1:4">
      <c r="A816" s="190" t="s">
        <v>42</v>
      </c>
      <c r="B816" s="190" t="s">
        <v>4339</v>
      </c>
      <c r="C816" s="190" t="s">
        <v>1641</v>
      </c>
      <c r="D816" s="191">
        <v>2722.7647639249385</v>
      </c>
    </row>
    <row r="817" spans="1:4">
      <c r="A817" s="190" t="s">
        <v>48</v>
      </c>
      <c r="B817" s="190" t="s">
        <v>4346</v>
      </c>
      <c r="C817" s="190" t="s">
        <v>1641</v>
      </c>
      <c r="D817" s="191">
        <v>4515.8849093846156</v>
      </c>
    </row>
    <row r="818" spans="1:4">
      <c r="A818" s="190" t="s">
        <v>861</v>
      </c>
      <c r="B818" s="190" t="s">
        <v>4329</v>
      </c>
      <c r="C818" s="190" t="s">
        <v>2424</v>
      </c>
      <c r="D818" s="191">
        <v>2441.9103340762126</v>
      </c>
    </row>
    <row r="819" spans="1:4">
      <c r="A819" s="190" t="s">
        <v>1067</v>
      </c>
      <c r="B819" s="190" t="s">
        <v>4423</v>
      </c>
      <c r="C819" s="190" t="s">
        <v>2424</v>
      </c>
      <c r="D819" s="191">
        <v>36300.257533456788</v>
      </c>
    </row>
    <row r="820" spans="1:4">
      <c r="A820" s="190" t="s">
        <v>669</v>
      </c>
      <c r="B820" s="190" t="s">
        <v>4464</v>
      </c>
      <c r="C820" s="190" t="s">
        <v>2058</v>
      </c>
      <c r="D820" s="191">
        <v>7237.0989061818182</v>
      </c>
    </row>
    <row r="821" spans="1:4">
      <c r="A821" s="190" t="s">
        <v>392</v>
      </c>
      <c r="B821" s="190" t="s">
        <v>4340</v>
      </c>
      <c r="C821" s="190" t="s">
        <v>2058</v>
      </c>
      <c r="D821" s="191">
        <v>1249.4827926136923</v>
      </c>
    </row>
    <row r="822" spans="1:4">
      <c r="A822" s="190" t="s">
        <v>53</v>
      </c>
      <c r="B822" s="190" t="s">
        <v>4386</v>
      </c>
      <c r="C822" s="190" t="s">
        <v>1641</v>
      </c>
      <c r="D822" s="191">
        <v>2182.9851622746523</v>
      </c>
    </row>
    <row r="823" spans="1:4">
      <c r="A823" s="190" t="s">
        <v>393</v>
      </c>
      <c r="B823" s="190" t="s">
        <v>4382</v>
      </c>
      <c r="C823" s="190" t="s">
        <v>2058</v>
      </c>
      <c r="D823" s="191">
        <v>2171.6326403365056</v>
      </c>
    </row>
    <row r="824" spans="1:4">
      <c r="A824" s="190" t="s">
        <v>2609</v>
      </c>
      <c r="B824" s="190" t="s">
        <v>4380</v>
      </c>
      <c r="C824" s="190" t="s">
        <v>2424</v>
      </c>
      <c r="D824" s="191">
        <v>1852.5208398445536</v>
      </c>
    </row>
    <row r="825" spans="1:4">
      <c r="A825" s="190" t="s">
        <v>405</v>
      </c>
      <c r="B825" s="190" t="s">
        <v>4368</v>
      </c>
      <c r="C825" s="190" t="s">
        <v>2058</v>
      </c>
      <c r="D825" s="191">
        <v>885.69072341568778</v>
      </c>
    </row>
    <row r="826" spans="1:4">
      <c r="A826" s="190" t="s">
        <v>410</v>
      </c>
      <c r="B826" s="190" t="s">
        <v>4456</v>
      </c>
      <c r="C826" s="190" t="s">
        <v>2058</v>
      </c>
      <c r="D826" s="191">
        <v>372.80866770534976</v>
      </c>
    </row>
    <row r="827" spans="1:4">
      <c r="A827" s="190" t="s">
        <v>1112</v>
      </c>
      <c r="B827" s="190" t="s">
        <v>4351</v>
      </c>
      <c r="C827" s="190" t="s">
        <v>2424</v>
      </c>
      <c r="D827" s="191">
        <v>3179.2114870450519</v>
      </c>
    </row>
    <row r="828" spans="1:4">
      <c r="A828" s="190" t="s">
        <v>3514</v>
      </c>
      <c r="B828" s="190" t="s">
        <v>4366</v>
      </c>
      <c r="C828" s="190" t="s">
        <v>2424</v>
      </c>
      <c r="D828" s="191">
        <v>1805.43082568</v>
      </c>
    </row>
    <row r="829" spans="1:4">
      <c r="A829" s="190" t="s">
        <v>418</v>
      </c>
      <c r="B829" s="190" t="s">
        <v>4339</v>
      </c>
      <c r="C829" s="190" t="s">
        <v>2058</v>
      </c>
      <c r="D829" s="191">
        <v>5362.4878579598098</v>
      </c>
    </row>
    <row r="830" spans="1:4">
      <c r="A830" s="190" t="s">
        <v>1114</v>
      </c>
      <c r="B830" s="190" t="s">
        <v>4444</v>
      </c>
      <c r="C830" s="190" t="s">
        <v>2424</v>
      </c>
      <c r="D830" s="191">
        <v>-2234.4519105501013</v>
      </c>
    </row>
    <row r="831" spans="1:4">
      <c r="A831" s="190" t="s">
        <v>915</v>
      </c>
      <c r="B831" s="190" t="s">
        <v>4339</v>
      </c>
      <c r="C831" s="190" t="s">
        <v>2424</v>
      </c>
      <c r="D831" s="191">
        <v>2425.3110185677083</v>
      </c>
    </row>
    <row r="832" spans="1:4">
      <c r="A832" s="190" t="s">
        <v>936</v>
      </c>
      <c r="B832" s="190" t="s">
        <v>4346</v>
      </c>
      <c r="C832" s="190" t="s">
        <v>2424</v>
      </c>
      <c r="D832" s="191">
        <v>2260.8628654083332</v>
      </c>
    </row>
    <row r="833" spans="1:4">
      <c r="A833" s="190" t="s">
        <v>1121</v>
      </c>
      <c r="B833" s="190" t="s">
        <v>4436</v>
      </c>
      <c r="C833" s="190" t="s">
        <v>2424</v>
      </c>
      <c r="D833" s="191">
        <v>4954.8678053291387</v>
      </c>
    </row>
    <row r="834" spans="1:4">
      <c r="A834" s="190" t="s">
        <v>1122</v>
      </c>
      <c r="B834" s="190" t="s">
        <v>4364</v>
      </c>
      <c r="C834" s="190" t="s">
        <v>2424</v>
      </c>
      <c r="D834" s="191">
        <v>-712.27723330000003</v>
      </c>
    </row>
    <row r="835" spans="1:4">
      <c r="A835" s="190" t="s">
        <v>947</v>
      </c>
      <c r="B835" s="190" t="s">
        <v>4425</v>
      </c>
      <c r="C835" s="190" t="s">
        <v>2424</v>
      </c>
      <c r="D835" s="191">
        <v>-494.76752163728895</v>
      </c>
    </row>
    <row r="836" spans="1:4">
      <c r="A836" s="190" t="s">
        <v>425</v>
      </c>
      <c r="B836" s="190" t="s">
        <v>4417</v>
      </c>
      <c r="C836" s="190" t="s">
        <v>2058</v>
      </c>
      <c r="D836" s="191">
        <v>71.128269157950271</v>
      </c>
    </row>
    <row r="837" spans="1:4">
      <c r="A837" s="190" t="s">
        <v>1130</v>
      </c>
      <c r="B837" s="190" t="s">
        <v>4352</v>
      </c>
      <c r="C837" s="190" t="s">
        <v>2424</v>
      </c>
      <c r="D837" s="191">
        <v>-2271.4529214999998</v>
      </c>
    </row>
    <row r="838" spans="1:4">
      <c r="A838" s="190" t="s">
        <v>937</v>
      </c>
      <c r="B838" s="190" t="s">
        <v>4364</v>
      </c>
      <c r="C838" s="190" t="s">
        <v>2058</v>
      </c>
      <c r="D838" s="191">
        <v>1924.8522219670394</v>
      </c>
    </row>
    <row r="839" spans="1:4">
      <c r="A839" s="190" t="s">
        <v>784</v>
      </c>
      <c r="B839" s="190" t="s">
        <v>4376</v>
      </c>
      <c r="C839" s="190" t="s">
        <v>2424</v>
      </c>
      <c r="D839" s="191">
        <v>15.982349801316648</v>
      </c>
    </row>
    <row r="840" spans="1:4">
      <c r="A840" s="190" t="s">
        <v>1153</v>
      </c>
      <c r="B840" s="190" t="s">
        <v>4426</v>
      </c>
      <c r="C840" s="190" t="s">
        <v>2424</v>
      </c>
      <c r="D840" s="191">
        <v>4776.9631225031299</v>
      </c>
    </row>
    <row r="841" spans="1:4">
      <c r="A841" s="190" t="s">
        <v>3889</v>
      </c>
      <c r="B841" s="190" t="s">
        <v>4364</v>
      </c>
      <c r="C841" s="190" t="s">
        <v>2424</v>
      </c>
      <c r="D841" s="191">
        <v>39.487847892398122</v>
      </c>
    </row>
    <row r="842" spans="1:4">
      <c r="A842" s="190" t="s">
        <v>1166</v>
      </c>
      <c r="B842" s="190" t="s">
        <v>4339</v>
      </c>
      <c r="C842" s="190" t="s">
        <v>2424</v>
      </c>
      <c r="D842" s="191">
        <v>3955.3162513129332</v>
      </c>
    </row>
    <row r="843" spans="1:4">
      <c r="A843" s="190" t="s">
        <v>116</v>
      </c>
      <c r="B843" s="190" t="s">
        <v>4397</v>
      </c>
      <c r="C843" s="190" t="s">
        <v>1641</v>
      </c>
      <c r="D843" s="191">
        <v>661.55759013224827</v>
      </c>
    </row>
    <row r="844" spans="1:4">
      <c r="A844" s="190" t="s">
        <v>3522</v>
      </c>
      <c r="B844" s="190" t="s">
        <v>4376</v>
      </c>
      <c r="C844" s="190" t="s">
        <v>2424</v>
      </c>
      <c r="D844" s="191">
        <v>161.50167916666666</v>
      </c>
    </row>
    <row r="845" spans="1:4">
      <c r="A845" s="190" t="s">
        <v>439</v>
      </c>
      <c r="B845" s="190" t="s">
        <v>4361</v>
      </c>
      <c r="C845" s="190" t="s">
        <v>2058</v>
      </c>
      <c r="D845" s="191">
        <v>5647.2830817972163</v>
      </c>
    </row>
    <row r="846" spans="1:4">
      <c r="A846" s="190" t="s">
        <v>2800</v>
      </c>
      <c r="B846" s="190" t="s">
        <v>4392</v>
      </c>
      <c r="C846" s="190" t="s">
        <v>2424</v>
      </c>
      <c r="D846" s="191">
        <v>-835.47281699999996</v>
      </c>
    </row>
    <row r="847" spans="1:4">
      <c r="A847" s="190" t="s">
        <v>444</v>
      </c>
      <c r="B847" s="190" t="s">
        <v>4413</v>
      </c>
      <c r="C847" s="190" t="s">
        <v>2058</v>
      </c>
      <c r="D847" s="191">
        <v>3456.8287179908675</v>
      </c>
    </row>
    <row r="848" spans="1:4">
      <c r="A848" s="190" t="s">
        <v>447</v>
      </c>
      <c r="B848" s="190" t="s">
        <v>4329</v>
      </c>
      <c r="C848" s="190" t="s">
        <v>2424</v>
      </c>
      <c r="D848" s="191">
        <v>-1131.3894677013463</v>
      </c>
    </row>
    <row r="849" spans="1:4">
      <c r="A849" s="190" t="s">
        <v>1211</v>
      </c>
      <c r="B849" s="190" t="s">
        <v>4351</v>
      </c>
      <c r="C849" s="190" t="s">
        <v>2424</v>
      </c>
      <c r="D849" s="191">
        <v>3938.0555307015884</v>
      </c>
    </row>
    <row r="850" spans="1:4">
      <c r="A850" s="190" t="s">
        <v>1213</v>
      </c>
      <c r="B850" s="190" t="s">
        <v>4424</v>
      </c>
      <c r="C850" s="190" t="s">
        <v>2424</v>
      </c>
      <c r="D850" s="191">
        <v>-208.41702559999999</v>
      </c>
    </row>
    <row r="851" spans="1:4">
      <c r="A851" s="190" t="s">
        <v>950</v>
      </c>
      <c r="B851" s="190" t="s">
        <v>4334</v>
      </c>
      <c r="C851" s="190" t="s">
        <v>2424</v>
      </c>
      <c r="D851" s="191">
        <v>123.26639108333333</v>
      </c>
    </row>
    <row r="852" spans="1:4">
      <c r="A852" s="190" t="s">
        <v>1637</v>
      </c>
      <c r="B852" s="190" t="s">
        <v>4377</v>
      </c>
      <c r="C852" s="190" t="s">
        <v>2424</v>
      </c>
      <c r="D852" s="191">
        <v>3708.6386901199508</v>
      </c>
    </row>
    <row r="853" spans="1:4">
      <c r="A853" s="190" t="s">
        <v>147</v>
      </c>
      <c r="B853" s="190" t="s">
        <v>4376</v>
      </c>
      <c r="C853" s="190" t="s">
        <v>2424</v>
      </c>
      <c r="D853" s="191">
        <v>-386.70968875</v>
      </c>
    </row>
    <row r="854" spans="1:4">
      <c r="A854" s="190" t="s">
        <v>148</v>
      </c>
      <c r="B854" s="190" t="s">
        <v>4359</v>
      </c>
      <c r="C854" s="190" t="s">
        <v>1641</v>
      </c>
      <c r="D854" s="191">
        <v>1335.9566022588522</v>
      </c>
    </row>
    <row r="855" spans="1:4">
      <c r="A855" s="190" t="s">
        <v>149</v>
      </c>
      <c r="B855" s="190" t="s">
        <v>4362</v>
      </c>
      <c r="C855" s="190" t="s">
        <v>1641</v>
      </c>
      <c r="D855" s="191">
        <v>378.43382739999998</v>
      </c>
    </row>
    <row r="856" spans="1:4">
      <c r="A856" s="190" t="s">
        <v>1226</v>
      </c>
      <c r="B856" s="190" t="s">
        <v>4351</v>
      </c>
      <c r="C856" s="190" t="s">
        <v>2424</v>
      </c>
      <c r="D856" s="191">
        <v>4157.5662855166283</v>
      </c>
    </row>
    <row r="857" spans="1:4">
      <c r="A857" s="190" t="s">
        <v>460</v>
      </c>
      <c r="B857" s="190" t="s">
        <v>4440</v>
      </c>
      <c r="C857" s="190" t="s">
        <v>2058</v>
      </c>
      <c r="D857" s="191">
        <v>4133.47621671256</v>
      </c>
    </row>
    <row r="858" spans="1:4">
      <c r="A858" s="190" t="s">
        <v>887</v>
      </c>
      <c r="B858" s="190" t="s">
        <v>4346</v>
      </c>
      <c r="C858" s="190" t="s">
        <v>2424</v>
      </c>
      <c r="D858" s="191">
        <v>1628.7492617442751</v>
      </c>
    </row>
    <row r="859" spans="1:4">
      <c r="A859" s="190" t="s">
        <v>865</v>
      </c>
      <c r="B859" s="190" t="s">
        <v>4396</v>
      </c>
      <c r="C859" s="190" t="s">
        <v>2424</v>
      </c>
      <c r="D859" s="191">
        <v>976.18668541666671</v>
      </c>
    </row>
    <row r="860" spans="1:4">
      <c r="A860" s="190" t="s">
        <v>165</v>
      </c>
      <c r="B860" s="190" t="s">
        <v>4339</v>
      </c>
      <c r="C860" s="190" t="s">
        <v>1641</v>
      </c>
      <c r="D860" s="191">
        <v>1466.0908924107966</v>
      </c>
    </row>
    <row r="861" spans="1:4">
      <c r="A861" s="190" t="s">
        <v>668</v>
      </c>
      <c r="B861" s="190" t="s">
        <v>4456</v>
      </c>
      <c r="C861" s="190" t="s">
        <v>1641</v>
      </c>
      <c r="D861" s="191">
        <v>6018.1048232762942</v>
      </c>
    </row>
    <row r="862" spans="1:4">
      <c r="A862" s="190" t="s">
        <v>930</v>
      </c>
      <c r="B862" s="190" t="s">
        <v>4445</v>
      </c>
      <c r="C862" s="190" t="s">
        <v>2424</v>
      </c>
      <c r="D862" s="191">
        <v>3242.4490098958331</v>
      </c>
    </row>
    <row r="863" spans="1:4">
      <c r="A863" s="190" t="s">
        <v>170</v>
      </c>
      <c r="B863" s="190" t="s">
        <v>4456</v>
      </c>
      <c r="C863" s="190" t="s">
        <v>1641</v>
      </c>
      <c r="D863" s="191">
        <v>3976.9277832482126</v>
      </c>
    </row>
    <row r="864" spans="1:4">
      <c r="A864" s="190" t="s">
        <v>1262</v>
      </c>
      <c r="B864" s="190" t="s">
        <v>4346</v>
      </c>
      <c r="C864" s="190" t="s">
        <v>2424</v>
      </c>
      <c r="D864" s="191">
        <v>2693.5894736885248</v>
      </c>
    </row>
    <row r="865" spans="1:4">
      <c r="A865" s="190" t="s">
        <v>489</v>
      </c>
      <c r="B865" s="190" t="s">
        <v>4417</v>
      </c>
      <c r="C865" s="190" t="s">
        <v>2058</v>
      </c>
      <c r="D865" s="191">
        <v>94.454332658864161</v>
      </c>
    </row>
    <row r="866" spans="1:4">
      <c r="A866" s="190" t="s">
        <v>176</v>
      </c>
      <c r="B866" s="190" t="s">
        <v>4345</v>
      </c>
      <c r="C866" s="190" t="s">
        <v>1641</v>
      </c>
      <c r="D866" s="191">
        <v>1948.0436012236403</v>
      </c>
    </row>
    <row r="867" spans="1:4">
      <c r="A867" s="190" t="s">
        <v>952</v>
      </c>
      <c r="B867" s="190" t="s">
        <v>4340</v>
      </c>
      <c r="C867" s="190" t="s">
        <v>2424</v>
      </c>
      <c r="D867" s="191">
        <v>6974.5495894920441</v>
      </c>
    </row>
    <row r="868" spans="1:4">
      <c r="A868" s="190" t="s">
        <v>180</v>
      </c>
      <c r="B868" s="190" t="s">
        <v>4417</v>
      </c>
      <c r="C868" s="190" t="s">
        <v>1641</v>
      </c>
      <c r="D868" s="191">
        <v>1369.2623869889298</v>
      </c>
    </row>
    <row r="869" spans="1:4">
      <c r="A869" s="190" t="s">
        <v>3563</v>
      </c>
      <c r="B869" s="190" t="s">
        <v>4418</v>
      </c>
      <c r="C869" s="190" t="s">
        <v>2424</v>
      </c>
      <c r="D869" s="191">
        <v>1554.1377639166667</v>
      </c>
    </row>
    <row r="870" spans="1:4">
      <c r="A870" s="190" t="s">
        <v>3909</v>
      </c>
      <c r="B870" s="190" t="s">
        <v>4368</v>
      </c>
      <c r="C870" s="190" t="s">
        <v>2424</v>
      </c>
      <c r="D870" s="191">
        <v>276.65539618888891</v>
      </c>
    </row>
    <row r="871" spans="1:4">
      <c r="A871" s="190" t="s">
        <v>182</v>
      </c>
      <c r="B871" s="190" t="s">
        <v>4393</v>
      </c>
      <c r="C871" s="190" t="s">
        <v>1641</v>
      </c>
      <c r="D871" s="191">
        <v>1181.3639924412555</v>
      </c>
    </row>
    <row r="872" spans="1:4">
      <c r="A872" s="190" t="s">
        <v>3528</v>
      </c>
      <c r="B872" s="190" t="s">
        <v>4384</v>
      </c>
      <c r="C872" s="190" t="s">
        <v>1641</v>
      </c>
      <c r="D872" s="191">
        <v>2255.131307490909</v>
      </c>
    </row>
    <row r="873" spans="1:4">
      <c r="A873" s="190" t="s">
        <v>185</v>
      </c>
      <c r="B873" s="190" t="s">
        <v>4348</v>
      </c>
      <c r="C873" s="190" t="s">
        <v>1641</v>
      </c>
      <c r="D873" s="191">
        <v>315.86762088405919</v>
      </c>
    </row>
    <row r="874" spans="1:4">
      <c r="A874" s="190" t="s">
        <v>1282</v>
      </c>
      <c r="B874" s="190" t="s">
        <v>4397</v>
      </c>
      <c r="C874" s="190" t="s">
        <v>2424</v>
      </c>
      <c r="D874" s="191">
        <v>173.24194671024455</v>
      </c>
    </row>
    <row r="875" spans="1:4">
      <c r="A875" s="190" t="s">
        <v>504</v>
      </c>
      <c r="B875" s="190" t="s">
        <v>4333</v>
      </c>
      <c r="C875" s="190" t="s">
        <v>2058</v>
      </c>
      <c r="D875" s="191">
        <v>727.12218853333331</v>
      </c>
    </row>
    <row r="876" spans="1:4">
      <c r="A876" s="190" t="s">
        <v>892</v>
      </c>
      <c r="B876" s="190" t="s">
        <v>4364</v>
      </c>
      <c r="C876" s="190" t="s">
        <v>2424</v>
      </c>
      <c r="D876" s="191">
        <v>766.62319678144343</v>
      </c>
    </row>
    <row r="877" spans="1:4">
      <c r="A877" s="190" t="s">
        <v>507</v>
      </c>
      <c r="B877" s="190" t="s">
        <v>4364</v>
      </c>
      <c r="C877" s="190" t="s">
        <v>2058</v>
      </c>
      <c r="D877" s="191">
        <v>3196.2222277999999</v>
      </c>
    </row>
    <row r="878" spans="1:4">
      <c r="A878" s="190" t="s">
        <v>1297</v>
      </c>
      <c r="B878" s="190" t="s">
        <v>4442</v>
      </c>
      <c r="C878" s="190" t="s">
        <v>2424</v>
      </c>
      <c r="D878" s="191">
        <v>246.26159194099844</v>
      </c>
    </row>
    <row r="879" spans="1:4">
      <c r="A879" s="190" t="s">
        <v>1304</v>
      </c>
      <c r="B879" s="190" t="s">
        <v>4410</v>
      </c>
      <c r="C879" s="190" t="s">
        <v>2424</v>
      </c>
      <c r="D879" s="191">
        <v>1733.7179607333333</v>
      </c>
    </row>
    <row r="880" spans="1:4">
      <c r="A880" s="190" t="s">
        <v>1306</v>
      </c>
      <c r="B880" s="190" t="s">
        <v>4444</v>
      </c>
      <c r="C880" s="190" t="s">
        <v>2424</v>
      </c>
      <c r="D880" s="191">
        <v>2228.0546674900002</v>
      </c>
    </row>
    <row r="881" spans="1:4">
      <c r="A881" s="190" t="s">
        <v>1310</v>
      </c>
      <c r="B881" s="190" t="s">
        <v>4346</v>
      </c>
      <c r="C881" s="190" t="s">
        <v>2424</v>
      </c>
      <c r="D881" s="191">
        <v>543.71527716684625</v>
      </c>
    </row>
    <row r="882" spans="1:4">
      <c r="A882" s="190" t="s">
        <v>906</v>
      </c>
      <c r="B882" s="190" t="s">
        <v>4346</v>
      </c>
      <c r="C882" s="190" t="s">
        <v>2424</v>
      </c>
      <c r="D882" s="191">
        <v>1317.8621558053474</v>
      </c>
    </row>
    <row r="883" spans="1:4">
      <c r="A883" s="190" t="s">
        <v>3059</v>
      </c>
      <c r="B883" s="190" t="s">
        <v>4372</v>
      </c>
      <c r="C883" s="190" t="s">
        <v>2424</v>
      </c>
      <c r="D883" s="191">
        <v>586.88364724694156</v>
      </c>
    </row>
    <row r="884" spans="1:4">
      <c r="A884" s="190" t="s">
        <v>1340</v>
      </c>
      <c r="B884" s="190" t="s">
        <v>4389</v>
      </c>
      <c r="C884" s="190" t="s">
        <v>2424</v>
      </c>
      <c r="D884" s="191">
        <v>1191.954975846756</v>
      </c>
    </row>
    <row r="885" spans="1:4">
      <c r="A885" s="190" t="s">
        <v>213</v>
      </c>
      <c r="B885" s="190" t="s">
        <v>4409</v>
      </c>
      <c r="C885" s="190" t="s">
        <v>1641</v>
      </c>
      <c r="D885" s="191">
        <v>2356.6648799076975</v>
      </c>
    </row>
    <row r="886" spans="1:4">
      <c r="A886" s="190" t="s">
        <v>539</v>
      </c>
      <c r="B886" s="190" t="s">
        <v>4362</v>
      </c>
      <c r="C886" s="190" t="s">
        <v>1641</v>
      </c>
      <c r="D886" s="191">
        <v>471.24870820322201</v>
      </c>
    </row>
    <row r="887" spans="1:4">
      <c r="A887" s="190" t="s">
        <v>1349</v>
      </c>
      <c r="B887" s="190" t="s">
        <v>4362</v>
      </c>
      <c r="C887" s="190" t="s">
        <v>2424</v>
      </c>
      <c r="D887" s="191">
        <v>2246.1821361878451</v>
      </c>
    </row>
    <row r="888" spans="1:4">
      <c r="A888" s="190" t="s">
        <v>742</v>
      </c>
      <c r="B888" s="190" t="s">
        <v>4387</v>
      </c>
      <c r="C888" s="190" t="s">
        <v>2058</v>
      </c>
      <c r="D888" s="191">
        <v>4702.5654866733266</v>
      </c>
    </row>
    <row r="889" spans="1:4">
      <c r="A889" s="190" t="s">
        <v>953</v>
      </c>
      <c r="B889" s="190" t="s">
        <v>4442</v>
      </c>
      <c r="C889" s="190" t="s">
        <v>2058</v>
      </c>
      <c r="D889" s="191">
        <v>1897.1181644285714</v>
      </c>
    </row>
    <row r="890" spans="1:4">
      <c r="A890" s="190" t="s">
        <v>889</v>
      </c>
      <c r="B890" s="190" t="s">
        <v>4345</v>
      </c>
      <c r="C890" s="190" t="s">
        <v>2424</v>
      </c>
      <c r="D890" s="191">
        <v>50.911315020000004</v>
      </c>
    </row>
    <row r="891" spans="1:4">
      <c r="A891" s="190" t="s">
        <v>552</v>
      </c>
      <c r="B891" s="190" t="s">
        <v>4359</v>
      </c>
      <c r="C891" s="190" t="s">
        <v>2058</v>
      </c>
      <c r="D891" s="191">
        <v>1017.8098833333333</v>
      </c>
    </row>
    <row r="892" spans="1:4">
      <c r="A892" s="190" t="s">
        <v>553</v>
      </c>
      <c r="B892" s="190" t="s">
        <v>4350</v>
      </c>
      <c r="C892" s="190" t="s">
        <v>2058</v>
      </c>
      <c r="D892" s="191">
        <v>3380.2738252170179</v>
      </c>
    </row>
    <row r="893" spans="1:4">
      <c r="A893" s="190" t="s">
        <v>830</v>
      </c>
      <c r="B893" s="190" t="s">
        <v>4429</v>
      </c>
      <c r="C893" s="190" t="s">
        <v>2424</v>
      </c>
      <c r="D893" s="191">
        <v>282.69354455000001</v>
      </c>
    </row>
    <row r="894" spans="1:4">
      <c r="A894" s="190" t="s">
        <v>557</v>
      </c>
      <c r="B894" s="190" t="s">
        <v>4407</v>
      </c>
      <c r="C894" s="190" t="s">
        <v>2058</v>
      </c>
      <c r="D894" s="191">
        <v>2389.1066971958012</v>
      </c>
    </row>
    <row r="895" spans="1:4">
      <c r="A895" s="190" t="s">
        <v>1125</v>
      </c>
      <c r="B895" s="190" t="s">
        <v>4391</v>
      </c>
      <c r="C895" s="190" t="s">
        <v>2424</v>
      </c>
      <c r="D895" s="191">
        <v>-96.103812700000006</v>
      </c>
    </row>
    <row r="896" spans="1:4">
      <c r="A896" s="190" t="s">
        <v>1376</v>
      </c>
      <c r="B896" s="190" t="s">
        <v>4332</v>
      </c>
      <c r="C896" s="190" t="s">
        <v>2424</v>
      </c>
      <c r="D896" s="191">
        <v>785.28554417647058</v>
      </c>
    </row>
    <row r="897" spans="1:4">
      <c r="A897" s="190" t="s">
        <v>560</v>
      </c>
      <c r="B897" s="190" t="s">
        <v>4368</v>
      </c>
      <c r="C897" s="190" t="s">
        <v>2058</v>
      </c>
      <c r="D897" s="191">
        <v>-87.115078386060844</v>
      </c>
    </row>
    <row r="898" spans="1:4">
      <c r="A898" s="190" t="s">
        <v>231</v>
      </c>
      <c r="B898" s="190" t="s">
        <v>4362</v>
      </c>
      <c r="C898" s="190" t="s">
        <v>2424</v>
      </c>
      <c r="D898" s="191">
        <v>3.1448033666666668</v>
      </c>
    </row>
    <row r="899" spans="1:4">
      <c r="A899" s="190" t="s">
        <v>234</v>
      </c>
      <c r="B899" s="190" t="s">
        <v>4382</v>
      </c>
      <c r="C899" s="190" t="s">
        <v>2424</v>
      </c>
      <c r="D899" s="191">
        <v>-1130.7631978934119</v>
      </c>
    </row>
    <row r="900" spans="1:4">
      <c r="A900" s="190" t="s">
        <v>573</v>
      </c>
      <c r="B900" s="190" t="s">
        <v>4347</v>
      </c>
      <c r="C900" s="190" t="s">
        <v>2424</v>
      </c>
      <c r="D900" s="191">
        <v>644.60416949209105</v>
      </c>
    </row>
    <row r="901" spans="1:4">
      <c r="A901" s="190" t="s">
        <v>4000</v>
      </c>
      <c r="B901" s="190" t="s">
        <v>4380</v>
      </c>
      <c r="C901" s="190" t="s">
        <v>1641</v>
      </c>
      <c r="D901" s="191">
        <v>3932.5710402017326</v>
      </c>
    </row>
    <row r="902" spans="1:4">
      <c r="A902" s="190" t="s">
        <v>574</v>
      </c>
      <c r="B902" s="190" t="s">
        <v>4328</v>
      </c>
      <c r="C902" s="190" t="s">
        <v>2058</v>
      </c>
      <c r="D902" s="191">
        <v>4860.8417570987658</v>
      </c>
    </row>
    <row r="903" spans="1:4">
      <c r="A903" s="190" t="s">
        <v>576</v>
      </c>
      <c r="B903" s="190" t="s">
        <v>4368</v>
      </c>
      <c r="C903" s="190" t="s">
        <v>2058</v>
      </c>
      <c r="D903" s="191">
        <v>566.62834744330178</v>
      </c>
    </row>
    <row r="904" spans="1:4">
      <c r="A904" s="190" t="s">
        <v>246</v>
      </c>
      <c r="B904" s="190" t="s">
        <v>4330</v>
      </c>
      <c r="C904" s="190" t="s">
        <v>2424</v>
      </c>
      <c r="D904" s="191">
        <v>-8241.3383865085088</v>
      </c>
    </row>
    <row r="905" spans="1:4">
      <c r="A905" s="190" t="s">
        <v>586</v>
      </c>
      <c r="B905" s="190" t="s">
        <v>4340</v>
      </c>
      <c r="C905" s="190" t="s">
        <v>2058</v>
      </c>
      <c r="D905" s="191">
        <v>916.02589838217511</v>
      </c>
    </row>
    <row r="906" spans="1:4">
      <c r="A906" s="190" t="s">
        <v>1426</v>
      </c>
      <c r="B906" s="190" t="s">
        <v>4340</v>
      </c>
      <c r="C906" s="190" t="s">
        <v>2424</v>
      </c>
      <c r="D906" s="191">
        <v>-662.79591623439603</v>
      </c>
    </row>
    <row r="907" spans="1:4">
      <c r="A907" s="190" t="s">
        <v>592</v>
      </c>
      <c r="B907" s="190" t="s">
        <v>4377</v>
      </c>
      <c r="C907" s="190" t="s">
        <v>2058</v>
      </c>
      <c r="D907" s="191">
        <v>2955.7476778697132</v>
      </c>
    </row>
    <row r="908" spans="1:4">
      <c r="A908" s="190" t="s">
        <v>595</v>
      </c>
      <c r="B908" s="190" t="s">
        <v>4339</v>
      </c>
      <c r="C908" s="190" t="s">
        <v>2058</v>
      </c>
      <c r="D908" s="191">
        <v>4342.0091569776205</v>
      </c>
    </row>
    <row r="909" spans="1:4">
      <c r="A909" s="190" t="s">
        <v>596</v>
      </c>
      <c r="B909" s="190" t="s">
        <v>4328</v>
      </c>
      <c r="C909" s="190" t="s">
        <v>2058</v>
      </c>
      <c r="D909" s="191">
        <v>3899.6799716344185</v>
      </c>
    </row>
    <row r="910" spans="1:4">
      <c r="A910" s="190" t="s">
        <v>249</v>
      </c>
      <c r="B910" s="190" t="s">
        <v>4366</v>
      </c>
      <c r="C910" s="190" t="s">
        <v>1641</v>
      </c>
      <c r="D910" s="191">
        <v>736.6905081333025</v>
      </c>
    </row>
    <row r="911" spans="1:4">
      <c r="A911" s="190" t="s">
        <v>3565</v>
      </c>
      <c r="B911" s="190" t="s">
        <v>4351</v>
      </c>
      <c r="C911" s="190" t="s">
        <v>2424</v>
      </c>
      <c r="D911" s="191">
        <v>-1256.1402773217146</v>
      </c>
    </row>
    <row r="912" spans="1:4">
      <c r="A912" s="190" t="s">
        <v>770</v>
      </c>
      <c r="B912" s="190" t="s">
        <v>4380</v>
      </c>
      <c r="C912" s="190" t="s">
        <v>2424</v>
      </c>
      <c r="D912" s="191">
        <v>1834.6917236181014</v>
      </c>
    </row>
    <row r="913" spans="1:4">
      <c r="A913" s="190" t="s">
        <v>252</v>
      </c>
      <c r="B913" s="190" t="s">
        <v>4398</v>
      </c>
      <c r="C913" s="190" t="s">
        <v>1641</v>
      </c>
      <c r="D913" s="191">
        <v>-129.33641191074724</v>
      </c>
    </row>
    <row r="914" spans="1:4">
      <c r="A914" s="190" t="s">
        <v>253</v>
      </c>
      <c r="B914" s="190" t="s">
        <v>4348</v>
      </c>
      <c r="C914" s="190" t="s">
        <v>1641</v>
      </c>
      <c r="D914" s="191">
        <v>485.17745175837143</v>
      </c>
    </row>
    <row r="915" spans="1:4">
      <c r="A915" s="190" t="s">
        <v>604</v>
      </c>
      <c r="B915" s="190" t="s">
        <v>4331</v>
      </c>
      <c r="C915" s="190" t="s">
        <v>2058</v>
      </c>
      <c r="D915" s="191">
        <v>-0.62266365604051144</v>
      </c>
    </row>
    <row r="916" spans="1:4">
      <c r="A916" s="190" t="s">
        <v>895</v>
      </c>
      <c r="B916" s="190" t="s">
        <v>4376</v>
      </c>
      <c r="C916" s="190" t="s">
        <v>2424</v>
      </c>
      <c r="D916" s="191">
        <v>736.03821278999999</v>
      </c>
    </row>
    <row r="917" spans="1:4">
      <c r="A917" s="190" t="s">
        <v>796</v>
      </c>
      <c r="B917" s="190" t="s">
        <v>4334</v>
      </c>
      <c r="C917" s="190" t="s">
        <v>2424</v>
      </c>
      <c r="D917" s="191">
        <v>3163.8979662186534</v>
      </c>
    </row>
    <row r="918" spans="1:4">
      <c r="A918" s="190" t="s">
        <v>1444</v>
      </c>
      <c r="B918" s="190" t="s">
        <v>4373</v>
      </c>
      <c r="C918" s="190" t="s">
        <v>2424</v>
      </c>
      <c r="D918" s="191">
        <v>1492.4498355537073</v>
      </c>
    </row>
    <row r="919" spans="1:4">
      <c r="A919" s="190" t="s">
        <v>1445</v>
      </c>
      <c r="B919" s="190" t="s">
        <v>4402</v>
      </c>
      <c r="C919" s="190" t="s">
        <v>2424</v>
      </c>
      <c r="D919" s="191">
        <v>917.37100758333338</v>
      </c>
    </row>
    <row r="920" spans="1:4">
      <c r="A920" s="190" t="s">
        <v>615</v>
      </c>
      <c r="B920" s="190" t="s">
        <v>4410</v>
      </c>
      <c r="C920" s="190" t="s">
        <v>2058</v>
      </c>
      <c r="D920" s="191">
        <v>-63.863040496274373</v>
      </c>
    </row>
    <row r="921" spans="1:4">
      <c r="A921" s="190" t="s">
        <v>3683</v>
      </c>
      <c r="B921" s="190" t="s">
        <v>4368</v>
      </c>
      <c r="C921" s="190" t="s">
        <v>2424</v>
      </c>
      <c r="D921" s="191">
        <v>-347.97699789333331</v>
      </c>
    </row>
    <row r="922" spans="1:4">
      <c r="A922" s="190" t="s">
        <v>616</v>
      </c>
      <c r="B922" s="190" t="s">
        <v>4342</v>
      </c>
      <c r="C922" s="190" t="s">
        <v>2058</v>
      </c>
      <c r="D922" s="191">
        <v>-1962.9164847052346</v>
      </c>
    </row>
    <row r="923" spans="1:4">
      <c r="A923" s="190" t="s">
        <v>272</v>
      </c>
      <c r="B923" s="190" t="s">
        <v>4380</v>
      </c>
      <c r="C923" s="190" t="s">
        <v>1641</v>
      </c>
      <c r="D923" s="191">
        <v>3215.5861790452614</v>
      </c>
    </row>
    <row r="924" spans="1:4">
      <c r="A924" s="190" t="s">
        <v>402</v>
      </c>
      <c r="B924" s="190" t="s">
        <v>4331</v>
      </c>
      <c r="C924" s="190" t="s">
        <v>2424</v>
      </c>
      <c r="D924" s="191">
        <v>2054.7139285171493</v>
      </c>
    </row>
    <row r="925" spans="1:4">
      <c r="A925" s="190" t="s">
        <v>1460</v>
      </c>
      <c r="B925" s="190" t="s">
        <v>4339</v>
      </c>
      <c r="C925" s="190" t="s">
        <v>2424</v>
      </c>
      <c r="D925" s="191">
        <v>3562.6810735579829</v>
      </c>
    </row>
    <row r="926" spans="1:4">
      <c r="A926" s="190" t="s">
        <v>844</v>
      </c>
      <c r="B926" s="190" t="s">
        <v>4359</v>
      </c>
      <c r="C926" s="190" t="s">
        <v>2424</v>
      </c>
      <c r="D926" s="191">
        <v>4778.4306563785394</v>
      </c>
    </row>
    <row r="927" spans="1:4">
      <c r="A927" s="190" t="s">
        <v>1599</v>
      </c>
      <c r="B927" s="190" t="s">
        <v>4334</v>
      </c>
      <c r="C927" s="190" t="s">
        <v>2058</v>
      </c>
      <c r="D927" s="191">
        <v>7010.7895731999997</v>
      </c>
    </row>
    <row r="928" spans="1:4">
      <c r="A928" s="190" t="s">
        <v>285</v>
      </c>
      <c r="B928" s="190" t="s">
        <v>4349</v>
      </c>
      <c r="C928" s="190" t="s">
        <v>1641</v>
      </c>
      <c r="D928" s="191">
        <v>1707.8377058961526</v>
      </c>
    </row>
    <row r="929" spans="1:4">
      <c r="A929" s="190" t="s">
        <v>922</v>
      </c>
      <c r="B929" s="190" t="s">
        <v>4372</v>
      </c>
      <c r="C929" s="190" t="s">
        <v>2424</v>
      </c>
      <c r="D929" s="191">
        <v>723.73152445896835</v>
      </c>
    </row>
    <row r="930" spans="1:4">
      <c r="A930" s="190" t="s">
        <v>2345</v>
      </c>
      <c r="B930" s="190" t="s">
        <v>4368</v>
      </c>
      <c r="C930" s="190" t="s">
        <v>2058</v>
      </c>
      <c r="D930" s="191">
        <v>271.18230174312845</v>
      </c>
    </row>
    <row r="931" spans="1:4">
      <c r="A931" s="190" t="s">
        <v>1484</v>
      </c>
      <c r="B931" s="190" t="s">
        <v>4372</v>
      </c>
      <c r="C931" s="190" t="s">
        <v>2424</v>
      </c>
      <c r="D931" s="191">
        <v>137.13004889968906</v>
      </c>
    </row>
    <row r="932" spans="1:4">
      <c r="A932" s="190" t="s">
        <v>633</v>
      </c>
      <c r="B932" s="190" t="s">
        <v>4359</v>
      </c>
      <c r="C932" s="190" t="s">
        <v>2058</v>
      </c>
      <c r="D932" s="191">
        <v>561.39966465116277</v>
      </c>
    </row>
    <row r="933" spans="1:4">
      <c r="A933" s="190" t="s">
        <v>638</v>
      </c>
      <c r="B933" s="190" t="s">
        <v>4386</v>
      </c>
      <c r="C933" s="190" t="s">
        <v>2058</v>
      </c>
      <c r="D933" s="191">
        <v>854.09196830645158</v>
      </c>
    </row>
    <row r="934" spans="1:4">
      <c r="A934" s="190" t="s">
        <v>843</v>
      </c>
      <c r="B934" s="190" t="s">
        <v>4372</v>
      </c>
      <c r="C934" s="190" t="s">
        <v>2424</v>
      </c>
      <c r="D934" s="191">
        <v>344.3474970519602</v>
      </c>
    </row>
    <row r="935" spans="1:4">
      <c r="A935" s="190" t="s">
        <v>3707</v>
      </c>
      <c r="B935" s="190" t="s">
        <v>4429</v>
      </c>
      <c r="C935" s="190" t="s">
        <v>2424</v>
      </c>
      <c r="D935" s="191">
        <v>22599.814905243438</v>
      </c>
    </row>
    <row r="936" spans="1:4">
      <c r="A936" s="190" t="s">
        <v>643</v>
      </c>
      <c r="B936" s="190" t="s">
        <v>4389</v>
      </c>
      <c r="C936" s="190" t="s">
        <v>2058</v>
      </c>
      <c r="D936" s="191">
        <v>3695.0002377148007</v>
      </c>
    </row>
    <row r="937" spans="1:4">
      <c r="A937" s="190" t="s">
        <v>308</v>
      </c>
      <c r="B937" s="190" t="s">
        <v>4364</v>
      </c>
      <c r="C937" s="190" t="s">
        <v>1641</v>
      </c>
      <c r="D937" s="191">
        <v>6502.9434971172868</v>
      </c>
    </row>
    <row r="938" spans="1:4">
      <c r="A938" s="190" t="s">
        <v>4224</v>
      </c>
      <c r="B938" s="190" t="s">
        <v>4465</v>
      </c>
      <c r="C938" s="190" t="s">
        <v>2424</v>
      </c>
      <c r="D938" s="191">
        <v>582.06923966646355</v>
      </c>
    </row>
    <row r="939" spans="1:4">
      <c r="A939" s="190" t="s">
        <v>1350</v>
      </c>
      <c r="B939" s="190" t="s">
        <v>4360</v>
      </c>
      <c r="C939" s="190" t="s">
        <v>2424</v>
      </c>
      <c r="D939" s="191">
        <v>409.60369805644393</v>
      </c>
    </row>
    <row r="940" spans="1:4">
      <c r="A940" s="190" t="s">
        <v>647</v>
      </c>
      <c r="B940" s="190" t="s">
        <v>4381</v>
      </c>
      <c r="C940" s="190" t="s">
        <v>2058</v>
      </c>
      <c r="D940" s="191">
        <v>1099.7372634217027</v>
      </c>
    </row>
    <row r="941" spans="1:4">
      <c r="A941" s="190" t="s">
        <v>651</v>
      </c>
      <c r="B941" s="190" t="s">
        <v>4370</v>
      </c>
      <c r="C941" s="190" t="s">
        <v>2058</v>
      </c>
      <c r="D941" s="191">
        <v>1742.6135187236619</v>
      </c>
    </row>
    <row r="942" spans="1:4">
      <c r="A942" s="190" t="s">
        <v>876</v>
      </c>
      <c r="B942" s="190" t="s">
        <v>4372</v>
      </c>
      <c r="C942" s="190" t="s">
        <v>2424</v>
      </c>
      <c r="D942" s="191">
        <v>906.88272371976404</v>
      </c>
    </row>
    <row r="943" spans="1:4">
      <c r="A943" s="190" t="s">
        <v>318</v>
      </c>
      <c r="B943" s="190" t="s">
        <v>4339</v>
      </c>
      <c r="C943" s="190" t="s">
        <v>1641</v>
      </c>
      <c r="D943" s="191">
        <v>13018.093422771084</v>
      </c>
    </row>
    <row r="944" spans="1:4">
      <c r="A944" s="190" t="s">
        <v>1520</v>
      </c>
      <c r="B944" s="190" t="s">
        <v>4364</v>
      </c>
      <c r="C944" s="190" t="s">
        <v>2424</v>
      </c>
      <c r="D944" s="191">
        <v>190.48020589649619</v>
      </c>
    </row>
    <row r="945" spans="1:4">
      <c r="A945" s="190" t="s">
        <v>4185</v>
      </c>
      <c r="B945" s="190" t="s">
        <v>4402</v>
      </c>
      <c r="C945" s="190" t="s">
        <v>2424</v>
      </c>
      <c r="D945" s="191">
        <v>163.88418214689264</v>
      </c>
    </row>
    <row r="946" spans="1:4">
      <c r="A946" s="190" t="s">
        <v>658</v>
      </c>
      <c r="B946" s="190" t="s">
        <v>4362</v>
      </c>
      <c r="C946" s="190" t="s">
        <v>2058</v>
      </c>
      <c r="D946" s="191">
        <v>73.301954059358877</v>
      </c>
    </row>
    <row r="947" spans="1:4">
      <c r="A947" s="190" t="s">
        <v>674</v>
      </c>
      <c r="B947" s="190" t="s">
        <v>4340</v>
      </c>
      <c r="C947" s="190" t="s">
        <v>2058</v>
      </c>
      <c r="D947" s="191">
        <v>492.79230806841019</v>
      </c>
    </row>
    <row r="948" spans="1:4">
      <c r="A948" s="190" t="s">
        <v>1538</v>
      </c>
      <c r="B948" s="190" t="s">
        <v>4359</v>
      </c>
      <c r="C948" s="190" t="s">
        <v>2424</v>
      </c>
      <c r="D948" s="191">
        <v>306.19122615141498</v>
      </c>
    </row>
    <row r="949" spans="1:4">
      <c r="A949" s="190" t="s">
        <v>771</v>
      </c>
      <c r="B949" s="190" t="s">
        <v>4351</v>
      </c>
      <c r="C949" s="190" t="s">
        <v>2424</v>
      </c>
      <c r="D949" s="191">
        <v>1843.3678124420001</v>
      </c>
    </row>
    <row r="950" spans="1:4">
      <c r="A950" s="190" t="s">
        <v>748</v>
      </c>
      <c r="B950" s="190" t="s">
        <v>4364</v>
      </c>
      <c r="C950" s="190" t="s">
        <v>2058</v>
      </c>
      <c r="D950" s="191">
        <v>650.30967366441439</v>
      </c>
    </row>
    <row r="951" spans="1:4">
      <c r="A951" s="190" t="s">
        <v>683</v>
      </c>
      <c r="B951" s="190" t="s">
        <v>4352</v>
      </c>
      <c r="C951" s="190" t="s">
        <v>2058</v>
      </c>
      <c r="D951" s="191">
        <v>1474.43133764</v>
      </c>
    </row>
    <row r="952" spans="1:4">
      <c r="A952" s="190" t="s">
        <v>690</v>
      </c>
      <c r="B952" s="190" t="s">
        <v>4418</v>
      </c>
      <c r="C952" s="190" t="s">
        <v>2058</v>
      </c>
      <c r="D952" s="191">
        <v>227.07882665548215</v>
      </c>
    </row>
    <row r="953" spans="1:4">
      <c r="A953" s="190" t="s">
        <v>962</v>
      </c>
      <c r="B953" s="190" t="s">
        <v>4444</v>
      </c>
      <c r="C953" s="190" t="s">
        <v>2424</v>
      </c>
      <c r="D953" s="191">
        <v>6786.7627182550896</v>
      </c>
    </row>
    <row r="954" spans="1:4">
      <c r="A954" s="190" t="s">
        <v>1554</v>
      </c>
      <c r="B954" s="190" t="s">
        <v>4359</v>
      </c>
      <c r="C954" s="190" t="s">
        <v>2424</v>
      </c>
      <c r="D954" s="191">
        <v>458.94556581531168</v>
      </c>
    </row>
    <row r="955" spans="1:4">
      <c r="A955" s="190" t="s">
        <v>692</v>
      </c>
      <c r="B955" s="190" t="s">
        <v>4380</v>
      </c>
      <c r="C955" s="190" t="s">
        <v>2058</v>
      </c>
      <c r="D955" s="191">
        <v>1750.9230405555556</v>
      </c>
    </row>
    <row r="956" spans="1:4">
      <c r="A956" s="190" t="s">
        <v>1567</v>
      </c>
      <c r="B956" s="190" t="s">
        <v>4378</v>
      </c>
      <c r="C956" s="190" t="s">
        <v>2424</v>
      </c>
      <c r="D956" s="191">
        <v>59.070145603999997</v>
      </c>
    </row>
    <row r="957" spans="1:4">
      <c r="A957" s="190" t="s">
        <v>874</v>
      </c>
      <c r="B957" s="190" t="s">
        <v>4411</v>
      </c>
      <c r="C957" s="190" t="s">
        <v>2424</v>
      </c>
      <c r="D957" s="191">
        <v>1056.8934665933291</v>
      </c>
    </row>
    <row r="958" spans="1:4">
      <c r="A958" s="190" t="s">
        <v>708</v>
      </c>
      <c r="B958" s="190" t="s">
        <v>4466</v>
      </c>
      <c r="C958" s="190" t="s">
        <v>2058</v>
      </c>
      <c r="D958" s="191">
        <v>27938.214184356028</v>
      </c>
    </row>
    <row r="959" spans="1:4">
      <c r="A959" s="190" t="s">
        <v>1585</v>
      </c>
      <c r="B959" s="190" t="s">
        <v>4397</v>
      </c>
      <c r="C959" s="190" t="s">
        <v>2424</v>
      </c>
      <c r="D959" s="191">
        <v>3084.5602145448511</v>
      </c>
    </row>
    <row r="960" spans="1:4">
      <c r="A960" s="190" t="s">
        <v>3502</v>
      </c>
      <c r="B960" s="190" t="s">
        <v>4339</v>
      </c>
      <c r="C960" s="190" t="s">
        <v>2424</v>
      </c>
      <c r="D960" s="191">
        <v>2035.9124483999999</v>
      </c>
    </row>
    <row r="961" spans="1:4">
      <c r="A961" s="190" t="s">
        <v>856</v>
      </c>
      <c r="B961" s="190" t="s">
        <v>4408</v>
      </c>
      <c r="C961" s="190" t="s">
        <v>2424</v>
      </c>
      <c r="D961" s="191">
        <v>81.5411251129796</v>
      </c>
    </row>
    <row r="962" spans="1:4">
      <c r="A962" s="190" t="s">
        <v>303</v>
      </c>
      <c r="B962" s="190" t="s">
        <v>4354</v>
      </c>
      <c r="C962" s="190" t="s">
        <v>1641</v>
      </c>
      <c r="D962" s="191">
        <v>2798.4313197922079</v>
      </c>
    </row>
    <row r="963" spans="1:4">
      <c r="A963" s="190" t="s">
        <v>407</v>
      </c>
      <c r="B963" s="190" t="s">
        <v>4328</v>
      </c>
      <c r="C963" s="190" t="s">
        <v>2058</v>
      </c>
      <c r="D963" s="191">
        <v>1244.6015870938661</v>
      </c>
    </row>
    <row r="964" spans="1:4">
      <c r="A964" s="190" t="s">
        <v>1371</v>
      </c>
      <c r="B964" s="190" t="s">
        <v>4347</v>
      </c>
      <c r="C964" s="190" t="s">
        <v>2424</v>
      </c>
      <c r="D964" s="191">
        <v>-3532.4659261699335</v>
      </c>
    </row>
    <row r="965" spans="1:4">
      <c r="A965" s="190" t="s">
        <v>927</v>
      </c>
      <c r="B965" s="190" t="s">
        <v>4362</v>
      </c>
      <c r="C965" s="190" t="s">
        <v>2424</v>
      </c>
      <c r="D965" s="191">
        <v>1050.5614038380281</v>
      </c>
    </row>
    <row r="966" spans="1:4">
      <c r="A966" s="190" t="s">
        <v>1612</v>
      </c>
      <c r="B966" s="190" t="s">
        <v>4335</v>
      </c>
      <c r="C966" s="190" t="s">
        <v>2424</v>
      </c>
      <c r="D966" s="191">
        <v>-356.00231335801311</v>
      </c>
    </row>
    <row r="967" spans="1:4">
      <c r="A967" s="190" t="s">
        <v>1379</v>
      </c>
      <c r="B967" s="190" t="s">
        <v>4340</v>
      </c>
      <c r="C967" s="190" t="s">
        <v>2424</v>
      </c>
      <c r="D967" s="191">
        <v>-417.30959180952379</v>
      </c>
    </row>
    <row r="968" spans="1:4">
      <c r="A968" s="190" t="s">
        <v>1242</v>
      </c>
      <c r="B968" s="190" t="s">
        <v>4380</v>
      </c>
      <c r="C968" s="190" t="s">
        <v>2424</v>
      </c>
      <c r="D968" s="191">
        <v>5931.6532896842664</v>
      </c>
    </row>
    <row r="969" spans="1:4">
      <c r="A969" s="190" t="s">
        <v>4</v>
      </c>
      <c r="B969" s="190" t="s">
        <v>4402</v>
      </c>
      <c r="C969" s="190" t="s">
        <v>1641</v>
      </c>
      <c r="D969" s="191">
        <v>700.16186542643504</v>
      </c>
    </row>
    <row r="970" spans="1:4">
      <c r="A970" s="190" t="s">
        <v>1478</v>
      </c>
      <c r="B970" s="190" t="s">
        <v>4329</v>
      </c>
      <c r="C970" s="190" t="s">
        <v>2424</v>
      </c>
      <c r="D970" s="191">
        <v>1516.8076453557981</v>
      </c>
    </row>
    <row r="971" spans="1:4">
      <c r="A971" s="190" t="s">
        <v>415</v>
      </c>
      <c r="B971" s="190" t="s">
        <v>4347</v>
      </c>
      <c r="C971" s="190" t="s">
        <v>2424</v>
      </c>
      <c r="D971" s="191">
        <v>156.41547635751189</v>
      </c>
    </row>
    <row r="972" spans="1:4">
      <c r="A972" s="190" t="s">
        <v>1633</v>
      </c>
      <c r="B972" s="190" t="s">
        <v>4364</v>
      </c>
      <c r="C972" s="190" t="s">
        <v>2058</v>
      </c>
      <c r="D972" s="191">
        <v>1577.7244965350524</v>
      </c>
    </row>
    <row r="973" spans="1:4">
      <c r="A973" s="190" t="s">
        <v>1616</v>
      </c>
      <c r="B973" s="190" t="s">
        <v>4340</v>
      </c>
      <c r="C973" s="190" t="s">
        <v>2424</v>
      </c>
      <c r="D973" s="191">
        <v>-5888.5235949999997</v>
      </c>
    </row>
    <row r="974" spans="1:4">
      <c r="A974" s="190" t="s">
        <v>863</v>
      </c>
      <c r="B974" s="190" t="s">
        <v>4389</v>
      </c>
      <c r="C974" s="190" t="s">
        <v>2424</v>
      </c>
      <c r="D974" s="191">
        <v>1129.9452072794809</v>
      </c>
    </row>
    <row r="975" spans="1:4">
      <c r="A975" s="190" t="s">
        <v>1051</v>
      </c>
      <c r="B975" s="190" t="s">
        <v>4436</v>
      </c>
      <c r="C975" s="190" t="s">
        <v>2424</v>
      </c>
      <c r="D975" s="191">
        <v>2076.9684541540355</v>
      </c>
    </row>
    <row r="976" spans="1:4">
      <c r="A976" s="190" t="s">
        <v>430</v>
      </c>
      <c r="B976" s="190" t="s">
        <v>4363</v>
      </c>
      <c r="C976" s="190" t="s">
        <v>2058</v>
      </c>
      <c r="D976" s="191">
        <v>4098.5455683999999</v>
      </c>
    </row>
    <row r="977" spans="1:4">
      <c r="A977" s="190" t="s">
        <v>814</v>
      </c>
      <c r="B977" s="190" t="s">
        <v>4334</v>
      </c>
      <c r="C977" s="190" t="s">
        <v>1641</v>
      </c>
      <c r="D977" s="191">
        <v>12165.238870490726</v>
      </c>
    </row>
    <row r="978" spans="1:4">
      <c r="A978" s="190" t="s">
        <v>386</v>
      </c>
      <c r="B978" s="190" t="s">
        <v>4397</v>
      </c>
      <c r="C978" s="190" t="s">
        <v>2058</v>
      </c>
      <c r="D978" s="191">
        <v>4951.1034443060653</v>
      </c>
    </row>
    <row r="979" spans="1:4">
      <c r="A979" s="190" t="s">
        <v>1267</v>
      </c>
      <c r="B979" s="190" t="s">
        <v>4331</v>
      </c>
      <c r="C979" s="190" t="s">
        <v>2424</v>
      </c>
      <c r="D979" s="191">
        <v>898.54522817777774</v>
      </c>
    </row>
    <row r="980" spans="1:4">
      <c r="A980" s="190" t="s">
        <v>3176</v>
      </c>
      <c r="B980" s="190" t="s">
        <v>4354</v>
      </c>
      <c r="C980" s="190" t="s">
        <v>2424</v>
      </c>
      <c r="D980" s="191">
        <v>312.18232077736513</v>
      </c>
    </row>
    <row r="981" spans="1:4">
      <c r="A981" s="190" t="s">
        <v>900</v>
      </c>
      <c r="B981" s="190" t="s">
        <v>4346</v>
      </c>
      <c r="C981" s="190" t="s">
        <v>2424</v>
      </c>
      <c r="D981" s="191">
        <v>2652.8108867053779</v>
      </c>
    </row>
    <row r="982" spans="1:4">
      <c r="A982" s="190" t="s">
        <v>1549</v>
      </c>
      <c r="B982" s="190" t="s">
        <v>4340</v>
      </c>
      <c r="C982" s="190" t="s">
        <v>2424</v>
      </c>
      <c r="D982" s="191">
        <v>342.69158304405829</v>
      </c>
    </row>
    <row r="983" spans="1:4">
      <c r="A983" s="190" t="s">
        <v>624</v>
      </c>
      <c r="B983" s="190" t="s">
        <v>4351</v>
      </c>
      <c r="C983" s="190" t="s">
        <v>2058</v>
      </c>
      <c r="D983" s="191">
        <v>862.02951930183679</v>
      </c>
    </row>
    <row r="984" spans="1:4">
      <c r="A984" s="190" t="s">
        <v>917</v>
      </c>
      <c r="B984" s="190" t="s">
        <v>4346</v>
      </c>
      <c r="C984" s="190" t="s">
        <v>2424</v>
      </c>
      <c r="D984" s="191">
        <v>1718.5234949174264</v>
      </c>
    </row>
    <row r="985" spans="1:4">
      <c r="A985" s="190" t="s">
        <v>459</v>
      </c>
      <c r="B985" s="190" t="s">
        <v>4375</v>
      </c>
      <c r="C985" s="190" t="s">
        <v>2424</v>
      </c>
      <c r="D985" s="191">
        <v>342.58327772893773</v>
      </c>
    </row>
    <row r="986" spans="1:4">
      <c r="A986" s="190" t="s">
        <v>1364</v>
      </c>
      <c r="B986" s="190" t="s">
        <v>4386</v>
      </c>
      <c r="C986" s="190" t="s">
        <v>2424</v>
      </c>
      <c r="D986" s="191">
        <v>829.86279558117485</v>
      </c>
    </row>
    <row r="987" spans="1:4">
      <c r="A987" s="190" t="s">
        <v>420</v>
      </c>
      <c r="B987" s="190" t="s">
        <v>4415</v>
      </c>
      <c r="C987" s="190" t="s">
        <v>2058</v>
      </c>
      <c r="D987" s="191">
        <v>1217.9494735217049</v>
      </c>
    </row>
    <row r="988" spans="1:4">
      <c r="A988" s="190" t="s">
        <v>1325</v>
      </c>
      <c r="B988" s="190" t="s">
        <v>4346</v>
      </c>
      <c r="C988" s="190" t="s">
        <v>2424</v>
      </c>
      <c r="D988" s="191">
        <v>751.51725330704153</v>
      </c>
    </row>
    <row r="989" spans="1:4">
      <c r="A989" s="190" t="s">
        <v>910</v>
      </c>
      <c r="B989" s="190" t="s">
        <v>4335</v>
      </c>
      <c r="C989" s="190" t="s">
        <v>2424</v>
      </c>
      <c r="D989" s="191">
        <v>-1361.6500510578887</v>
      </c>
    </row>
    <row r="990" spans="1:4">
      <c r="A990" s="190" t="s">
        <v>499</v>
      </c>
      <c r="B990" s="190" t="s">
        <v>4352</v>
      </c>
      <c r="C990" s="190" t="s">
        <v>2058</v>
      </c>
      <c r="D990" s="191">
        <v>692.7692111146855</v>
      </c>
    </row>
    <row r="991" spans="1:4">
      <c r="A991" s="190" t="s">
        <v>1602</v>
      </c>
      <c r="B991" s="190" t="s">
        <v>4386</v>
      </c>
      <c r="C991" s="190" t="s">
        <v>2424</v>
      </c>
      <c r="D991" s="191">
        <v>-153.40408005</v>
      </c>
    </row>
    <row r="992" spans="1:4">
      <c r="A992" s="190" t="s">
        <v>317</v>
      </c>
      <c r="B992" s="190" t="s">
        <v>4331</v>
      </c>
      <c r="C992" s="190" t="s">
        <v>2424</v>
      </c>
      <c r="D992" s="191">
        <v>-1697.2289578747191</v>
      </c>
    </row>
    <row r="993" spans="1:4">
      <c r="A993" s="190" t="s">
        <v>664</v>
      </c>
      <c r="B993" s="190" t="s">
        <v>4331</v>
      </c>
      <c r="C993" s="190" t="s">
        <v>2058</v>
      </c>
      <c r="D993" s="191">
        <v>3172.7340208730348</v>
      </c>
    </row>
    <row r="994" spans="1:4">
      <c r="A994" s="190" t="s">
        <v>2195</v>
      </c>
      <c r="B994" s="190" t="s">
        <v>4362</v>
      </c>
      <c r="C994" s="190" t="s">
        <v>2058</v>
      </c>
      <c r="D994" s="191">
        <v>29404.529500555556</v>
      </c>
    </row>
    <row r="995" spans="1:4">
      <c r="A995" s="190" t="s">
        <v>483</v>
      </c>
      <c r="B995" s="190" t="s">
        <v>4340</v>
      </c>
      <c r="C995" s="190" t="s">
        <v>2424</v>
      </c>
      <c r="D995" s="191">
        <v>-305.71493788196886</v>
      </c>
    </row>
    <row r="996" spans="1:4">
      <c r="A996" s="190" t="s">
        <v>538</v>
      </c>
      <c r="B996" s="190" t="s">
        <v>4461</v>
      </c>
      <c r="C996" s="190" t="s">
        <v>2058</v>
      </c>
      <c r="D996" s="191">
        <v>714.78579348332642</v>
      </c>
    </row>
    <row r="997" spans="1:4">
      <c r="A997" s="190" t="s">
        <v>465</v>
      </c>
      <c r="B997" s="190" t="s">
        <v>4341</v>
      </c>
      <c r="C997" s="190" t="s">
        <v>2058</v>
      </c>
      <c r="D997" s="191">
        <v>4694.1134448518515</v>
      </c>
    </row>
    <row r="998" spans="1:4">
      <c r="A998" s="190" t="s">
        <v>3885</v>
      </c>
      <c r="B998" s="190" t="s">
        <v>4467</v>
      </c>
      <c r="C998" s="190" t="s">
        <v>2424</v>
      </c>
      <c r="D998" s="191">
        <v>1611.2332885124995</v>
      </c>
    </row>
    <row r="999" spans="1:4">
      <c r="A999" s="190" t="s">
        <v>704</v>
      </c>
      <c r="B999" s="190" t="s">
        <v>4352</v>
      </c>
      <c r="C999" s="190" t="s">
        <v>2424</v>
      </c>
      <c r="D999" s="191">
        <v>364.06451550000003</v>
      </c>
    </row>
    <row r="1000" spans="1:4">
      <c r="A1000" s="190" t="s">
        <v>442</v>
      </c>
      <c r="B1000" s="190" t="s">
        <v>4328</v>
      </c>
      <c r="C1000" s="190" t="s">
        <v>2058</v>
      </c>
      <c r="D1000" s="191">
        <v>-60.907456000000003</v>
      </c>
    </row>
    <row r="1001" spans="1:4">
      <c r="A1001" s="190" t="s">
        <v>448</v>
      </c>
      <c r="B1001" s="190" t="s">
        <v>4335</v>
      </c>
      <c r="C1001" s="190" t="s">
        <v>2058</v>
      </c>
      <c r="D1001" s="191">
        <v>160.91507420017544</v>
      </c>
    </row>
    <row r="1002" spans="1:4">
      <c r="A1002" s="190" t="s">
        <v>431</v>
      </c>
      <c r="B1002" s="190" t="s">
        <v>4391</v>
      </c>
      <c r="C1002" s="190" t="s">
        <v>2058</v>
      </c>
      <c r="D1002" s="191">
        <v>-540.15189154310747</v>
      </c>
    </row>
    <row r="1003" spans="1:4">
      <c r="A1003" s="190" t="s">
        <v>1154</v>
      </c>
      <c r="B1003" s="190" t="s">
        <v>4347</v>
      </c>
      <c r="C1003" s="190" t="s">
        <v>2424</v>
      </c>
      <c r="D1003" s="191">
        <v>933.12511566141734</v>
      </c>
    </row>
    <row r="1004" spans="1:4">
      <c r="A1004" s="190" t="s">
        <v>1143</v>
      </c>
      <c r="B1004" s="190" t="s">
        <v>4435</v>
      </c>
      <c r="C1004" s="190" t="s">
        <v>2424</v>
      </c>
      <c r="D1004" s="191">
        <v>3310.7673759871691</v>
      </c>
    </row>
    <row r="1005" spans="1:4">
      <c r="A1005" s="190" t="s">
        <v>428</v>
      </c>
      <c r="B1005" s="190" t="s">
        <v>4328</v>
      </c>
      <c r="C1005" s="190" t="s">
        <v>2058</v>
      </c>
      <c r="D1005" s="191">
        <v>721.57925014730699</v>
      </c>
    </row>
    <row r="1006" spans="1:4">
      <c r="A1006" s="190" t="s">
        <v>1255</v>
      </c>
      <c r="B1006" s="190" t="s">
        <v>4378</v>
      </c>
      <c r="C1006" s="190" t="s">
        <v>2424</v>
      </c>
      <c r="D1006" s="191">
        <v>986.02725504610385</v>
      </c>
    </row>
    <row r="1007" spans="1:4">
      <c r="A1007" s="190" t="s">
        <v>1570</v>
      </c>
      <c r="B1007" s="190" t="s">
        <v>4359</v>
      </c>
      <c r="C1007" s="190" t="s">
        <v>2424</v>
      </c>
      <c r="D1007" s="191">
        <v>3584.5952496760947</v>
      </c>
    </row>
    <row r="1008" spans="1:4">
      <c r="A1008" s="190" t="s">
        <v>653</v>
      </c>
      <c r="B1008" s="190" t="s">
        <v>4365</v>
      </c>
      <c r="C1008" s="190" t="s">
        <v>2058</v>
      </c>
      <c r="D1008" s="191">
        <v>246.19592956497476</v>
      </c>
    </row>
    <row r="1009" spans="1:4">
      <c r="A1009" s="190" t="s">
        <v>283</v>
      </c>
      <c r="B1009" s="190" t="s">
        <v>4396</v>
      </c>
      <c r="C1009" s="190" t="s">
        <v>1641</v>
      </c>
      <c r="D1009" s="191">
        <v>1300.8663031021542</v>
      </c>
    </row>
    <row r="1010" spans="1:4">
      <c r="A1010" s="190" t="s">
        <v>948</v>
      </c>
      <c r="B1010" s="190" t="s">
        <v>4344</v>
      </c>
      <c r="C1010" s="190" t="s">
        <v>2424</v>
      </c>
      <c r="D1010" s="191">
        <v>-2165.9738230344828</v>
      </c>
    </row>
    <row r="1011" spans="1:4">
      <c r="A1011" s="190" t="s">
        <v>3899</v>
      </c>
      <c r="B1011" s="190" t="s">
        <v>4425</v>
      </c>
      <c r="C1011" s="190" t="s">
        <v>2424</v>
      </c>
      <c r="D1011" s="191">
        <v>317.55027969637405</v>
      </c>
    </row>
    <row r="1012" spans="1:4">
      <c r="A1012" s="190" t="s">
        <v>3504</v>
      </c>
      <c r="B1012" s="190" t="s">
        <v>4394</v>
      </c>
      <c r="C1012" s="190" t="s">
        <v>2424</v>
      </c>
      <c r="D1012" s="191">
        <v>2713.5519269604456</v>
      </c>
    </row>
    <row r="1013" spans="1:4">
      <c r="A1013" s="190" t="s">
        <v>1116</v>
      </c>
      <c r="B1013" s="190" t="s">
        <v>4346</v>
      </c>
      <c r="C1013" s="190" t="s">
        <v>2424</v>
      </c>
      <c r="D1013" s="191">
        <v>4037.6127514599088</v>
      </c>
    </row>
    <row r="1014" spans="1:4">
      <c r="A1014" s="190" t="s">
        <v>1101</v>
      </c>
      <c r="B1014" s="190" t="s">
        <v>4359</v>
      </c>
      <c r="C1014" s="190" t="s">
        <v>2424</v>
      </c>
      <c r="D1014" s="191">
        <v>7310.5975798750978</v>
      </c>
    </row>
    <row r="1015" spans="1:4">
      <c r="A1015" s="190" t="s">
        <v>396</v>
      </c>
      <c r="B1015" s="190" t="s">
        <v>4345</v>
      </c>
      <c r="C1015" s="190" t="s">
        <v>2424</v>
      </c>
      <c r="D1015" s="191">
        <v>877.83033215035186</v>
      </c>
    </row>
    <row r="1016" spans="1:4">
      <c r="A1016" s="190" t="s">
        <v>4155</v>
      </c>
      <c r="B1016" s="190" t="s">
        <v>4367</v>
      </c>
      <c r="C1016" s="190" t="s">
        <v>2424</v>
      </c>
      <c r="D1016" s="191">
        <v>1017.6622555479144</v>
      </c>
    </row>
    <row r="1017" spans="1:4">
      <c r="A1017" s="190" t="s">
        <v>1071</v>
      </c>
      <c r="B1017" s="190" t="s">
        <v>4380</v>
      </c>
      <c r="C1017" s="190" t="s">
        <v>2424</v>
      </c>
      <c r="D1017" s="191">
        <v>734.98495479844962</v>
      </c>
    </row>
    <row r="1018" spans="1:4">
      <c r="A1018" s="190" t="s">
        <v>1288</v>
      </c>
      <c r="B1018" s="190" t="s">
        <v>4442</v>
      </c>
      <c r="C1018" s="190" t="s">
        <v>2058</v>
      </c>
      <c r="D1018" s="191">
        <v>171.56266486651859</v>
      </c>
    </row>
    <row r="1019" spans="1:4">
      <c r="A1019" s="190" t="s">
        <v>4257</v>
      </c>
      <c r="B1019" s="190" t="s">
        <v>4427</v>
      </c>
      <c r="C1019" s="190" t="s">
        <v>2424</v>
      </c>
      <c r="D1019" s="190"/>
    </row>
    <row r="1020" spans="1:4">
      <c r="A1020" s="190" t="s">
        <v>1381</v>
      </c>
      <c r="B1020" s="190" t="s">
        <v>4362</v>
      </c>
      <c r="C1020" s="190" t="s">
        <v>2424</v>
      </c>
      <c r="D1020" s="191">
        <v>3410.1683902333334</v>
      </c>
    </row>
    <row r="1021" spans="1:4">
      <c r="A1021" s="190" t="s">
        <v>423</v>
      </c>
      <c r="B1021" s="190" t="s">
        <v>4355</v>
      </c>
      <c r="C1021" s="190" t="s">
        <v>2424</v>
      </c>
      <c r="D1021" s="191">
        <v>1880.8271293713794</v>
      </c>
    </row>
    <row r="1022" spans="1:4">
      <c r="A1022" s="190" t="s">
        <v>1039</v>
      </c>
      <c r="B1022" s="190" t="s">
        <v>4402</v>
      </c>
      <c r="C1022" s="190" t="s">
        <v>2424</v>
      </c>
      <c r="D1022" s="191">
        <v>-134.81059058524579</v>
      </c>
    </row>
    <row r="1023" spans="1:4">
      <c r="A1023" s="190" t="s">
        <v>2081</v>
      </c>
      <c r="B1023" s="190" t="s">
        <v>4402</v>
      </c>
      <c r="C1023" s="190" t="s">
        <v>2058</v>
      </c>
      <c r="D1023" s="191">
        <v>1556.3952114399403</v>
      </c>
    </row>
    <row r="1024" spans="1:4">
      <c r="A1024" s="190" t="s">
        <v>893</v>
      </c>
      <c r="B1024" s="190" t="s">
        <v>4397</v>
      </c>
      <c r="C1024" s="190" t="s">
        <v>1641</v>
      </c>
      <c r="D1024" s="191">
        <v>2008.2039528688183</v>
      </c>
    </row>
    <row r="1025" spans="1:4">
      <c r="A1025" s="190" t="s">
        <v>1587</v>
      </c>
      <c r="B1025" s="190" t="s">
        <v>4362</v>
      </c>
      <c r="C1025" s="190" t="s">
        <v>2424</v>
      </c>
      <c r="D1025" s="191">
        <v>346.10526375199106</v>
      </c>
    </row>
    <row r="1026" spans="1:4">
      <c r="A1026" s="190" t="s">
        <v>1289</v>
      </c>
      <c r="B1026" s="190" t="s">
        <v>4395</v>
      </c>
      <c r="C1026" s="190" t="s">
        <v>2424</v>
      </c>
      <c r="D1026" s="191">
        <v>104.13387375300634</v>
      </c>
    </row>
    <row r="1027" spans="1:4">
      <c r="A1027" s="190" t="s">
        <v>671</v>
      </c>
      <c r="B1027" s="190" t="s">
        <v>4368</v>
      </c>
      <c r="C1027" s="190" t="s">
        <v>2424</v>
      </c>
      <c r="D1027" s="191">
        <v>-368.80206836190479</v>
      </c>
    </row>
    <row r="1028" spans="1:4">
      <c r="A1028" s="190" t="s">
        <v>157</v>
      </c>
      <c r="B1028" s="190" t="s">
        <v>4334</v>
      </c>
      <c r="C1028" s="190" t="s">
        <v>2424</v>
      </c>
      <c r="D1028" s="191">
        <v>85.190905245890775</v>
      </c>
    </row>
    <row r="1029" spans="1:4">
      <c r="A1029" s="190" t="s">
        <v>361</v>
      </c>
      <c r="B1029" s="190" t="s">
        <v>4442</v>
      </c>
      <c r="C1029" s="190" t="s">
        <v>2058</v>
      </c>
      <c r="D1029" s="191">
        <v>1503.020135485697</v>
      </c>
    </row>
    <row r="1030" spans="1:4">
      <c r="A1030" s="190" t="s">
        <v>360</v>
      </c>
      <c r="B1030" s="190" t="s">
        <v>4389</v>
      </c>
      <c r="C1030" s="190" t="s">
        <v>2058</v>
      </c>
      <c r="D1030" s="191">
        <v>1967.3880280488343</v>
      </c>
    </row>
    <row r="1031" spans="1:4">
      <c r="A1031" s="190" t="s">
        <v>127</v>
      </c>
      <c r="B1031" s="190" t="s">
        <v>4331</v>
      </c>
      <c r="C1031" s="190" t="s">
        <v>2424</v>
      </c>
      <c r="D1031" s="191">
        <v>721.62344600769438</v>
      </c>
    </row>
    <row r="1032" spans="1:4">
      <c r="A1032" s="190" t="s">
        <v>1174</v>
      </c>
      <c r="B1032" s="190" t="s">
        <v>4362</v>
      </c>
      <c r="C1032" s="190" t="s">
        <v>2424</v>
      </c>
      <c r="D1032" s="191">
        <v>454.04367215416028</v>
      </c>
    </row>
    <row r="1033" spans="1:4">
      <c r="A1033" s="190" t="s">
        <v>881</v>
      </c>
      <c r="B1033" s="190" t="s">
        <v>4341</v>
      </c>
      <c r="C1033" s="190" t="s">
        <v>2424</v>
      </c>
      <c r="D1033" s="191">
        <v>303.67696503000002</v>
      </c>
    </row>
    <row r="1034" spans="1:4">
      <c r="A1034" s="190" t="s">
        <v>223</v>
      </c>
      <c r="B1034" s="190" t="s">
        <v>4372</v>
      </c>
      <c r="C1034" s="190" t="s">
        <v>2424</v>
      </c>
      <c r="D1034" s="191">
        <v>-3006.616997332977</v>
      </c>
    </row>
    <row r="1035" spans="1:4">
      <c r="A1035" s="190" t="s">
        <v>456</v>
      </c>
      <c r="B1035" s="190" t="s">
        <v>4386</v>
      </c>
      <c r="C1035" s="190" t="s">
        <v>2058</v>
      </c>
      <c r="D1035" s="191">
        <v>1787.0899297351218</v>
      </c>
    </row>
    <row r="1036" spans="1:4">
      <c r="A1036" s="190" t="s">
        <v>1104</v>
      </c>
      <c r="B1036" s="190" t="s">
        <v>4345</v>
      </c>
      <c r="C1036" s="190" t="s">
        <v>2424</v>
      </c>
      <c r="D1036" s="191">
        <v>-95.004168848101273</v>
      </c>
    </row>
    <row r="1037" spans="1:4">
      <c r="A1037" s="190" t="s">
        <v>440</v>
      </c>
      <c r="B1037" s="190" t="s">
        <v>4332</v>
      </c>
      <c r="C1037" s="190" t="s">
        <v>2058</v>
      </c>
      <c r="D1037" s="191">
        <v>154.17528200219701</v>
      </c>
    </row>
    <row r="1038" spans="1:4">
      <c r="A1038" s="190" t="s">
        <v>670</v>
      </c>
      <c r="B1038" s="190" t="s">
        <v>4439</v>
      </c>
      <c r="C1038" s="190" t="s">
        <v>2058</v>
      </c>
      <c r="D1038" s="191">
        <v>2612.3540576666664</v>
      </c>
    </row>
    <row r="1039" spans="1:4">
      <c r="A1039" s="190" t="s">
        <v>1906</v>
      </c>
      <c r="B1039" s="190" t="s">
        <v>4386</v>
      </c>
      <c r="C1039" s="190" t="s">
        <v>2424</v>
      </c>
      <c r="D1039" s="191">
        <v>-4978.4326828341937</v>
      </c>
    </row>
    <row r="1040" spans="1:4">
      <c r="A1040" s="190" t="s">
        <v>591</v>
      </c>
      <c r="B1040" s="190" t="s">
        <v>4341</v>
      </c>
      <c r="C1040" s="190" t="s">
        <v>2058</v>
      </c>
      <c r="D1040" s="191">
        <v>-4550.3074345091027</v>
      </c>
    </row>
    <row r="1041" spans="1:4">
      <c r="A1041" s="190" t="s">
        <v>1220</v>
      </c>
      <c r="B1041" s="190" t="s">
        <v>4351</v>
      </c>
      <c r="C1041" s="190" t="s">
        <v>2424</v>
      </c>
      <c r="D1041" s="191">
        <v>392.8902363902439</v>
      </c>
    </row>
    <row r="1042" spans="1:4">
      <c r="A1042" s="190" t="s">
        <v>441</v>
      </c>
      <c r="B1042" s="190" t="s">
        <v>4377</v>
      </c>
      <c r="C1042" s="190" t="s">
        <v>2058</v>
      </c>
      <c r="D1042" s="191">
        <v>892.9458962758905</v>
      </c>
    </row>
    <row r="1043" spans="1:4">
      <c r="A1043" s="190" t="s">
        <v>628</v>
      </c>
      <c r="B1043" s="190" t="s">
        <v>4388</v>
      </c>
      <c r="C1043" s="190" t="s">
        <v>2058</v>
      </c>
      <c r="D1043" s="191">
        <v>373.20808914471178</v>
      </c>
    </row>
    <row r="1044" spans="1:4">
      <c r="A1044" s="190" t="s">
        <v>3991</v>
      </c>
      <c r="B1044" s="190" t="s">
        <v>4388</v>
      </c>
      <c r="C1044" s="190" t="s">
        <v>2424</v>
      </c>
      <c r="D1044" s="191">
        <v>2081.8240845058581</v>
      </c>
    </row>
    <row r="1045" spans="1:4">
      <c r="A1045" s="190" t="s">
        <v>476</v>
      </c>
      <c r="B1045" s="190" t="s">
        <v>4371</v>
      </c>
      <c r="C1045" s="190" t="s">
        <v>2424</v>
      </c>
      <c r="D1045" s="191">
        <v>197.36533016666667</v>
      </c>
    </row>
    <row r="1046" spans="1:4">
      <c r="A1046" s="190" t="s">
        <v>558</v>
      </c>
      <c r="B1046" s="190" t="s">
        <v>4359</v>
      </c>
      <c r="C1046" s="190" t="s">
        <v>2058</v>
      </c>
      <c r="D1046" s="191">
        <v>1944.7930323275862</v>
      </c>
    </row>
    <row r="1047" spans="1:4">
      <c r="A1047" s="190" t="s">
        <v>829</v>
      </c>
      <c r="B1047" s="190" t="s">
        <v>4468</v>
      </c>
      <c r="C1047" s="190" t="s">
        <v>2424</v>
      </c>
      <c r="D1047" s="191">
        <v>204.29761367935038</v>
      </c>
    </row>
    <row r="1048" spans="1:4">
      <c r="A1048" s="190" t="s">
        <v>3842</v>
      </c>
      <c r="B1048" s="190" t="s">
        <v>4383</v>
      </c>
      <c r="C1048" s="190" t="s">
        <v>2424</v>
      </c>
      <c r="D1048" s="191">
        <v>-771.25035764999996</v>
      </c>
    </row>
    <row r="1049" spans="1:4">
      <c r="A1049" s="190" t="s">
        <v>648</v>
      </c>
      <c r="B1049" s="190" t="s">
        <v>4433</v>
      </c>
      <c r="C1049" s="190" t="s">
        <v>2058</v>
      </c>
      <c r="D1049" s="191">
        <v>6649.0031051089554</v>
      </c>
    </row>
    <row r="1050" spans="1:4">
      <c r="A1050" s="190" t="s">
        <v>838</v>
      </c>
      <c r="B1050" s="190" t="s">
        <v>4386</v>
      </c>
      <c r="C1050" s="190" t="s">
        <v>2424</v>
      </c>
      <c r="D1050" s="191">
        <v>562.31224757048255</v>
      </c>
    </row>
    <row r="1051" spans="1:4">
      <c r="A1051" s="190" t="s">
        <v>702</v>
      </c>
      <c r="B1051" s="190" t="s">
        <v>4469</v>
      </c>
      <c r="C1051" s="190" t="s">
        <v>2058</v>
      </c>
      <c r="D1051" s="191">
        <v>13.083540877192982</v>
      </c>
    </row>
    <row r="1052" spans="1:4">
      <c r="A1052" s="190" t="s">
        <v>438</v>
      </c>
      <c r="B1052" s="190" t="s">
        <v>4360</v>
      </c>
      <c r="C1052" s="190" t="s">
        <v>2058</v>
      </c>
      <c r="D1052" s="190"/>
    </row>
    <row r="1053" spans="1:4">
      <c r="A1053" s="190" t="s">
        <v>1385</v>
      </c>
      <c r="B1053" s="190" t="s">
        <v>4334</v>
      </c>
      <c r="C1053" s="190" t="s">
        <v>2424</v>
      </c>
      <c r="D1053" s="191">
        <v>28.662171600000001</v>
      </c>
    </row>
    <row r="1054" spans="1:4">
      <c r="A1054" s="190" t="s">
        <v>1509</v>
      </c>
      <c r="B1054" s="190" t="s">
        <v>4370</v>
      </c>
      <c r="C1054" s="190" t="s">
        <v>2424</v>
      </c>
      <c r="D1054" s="191">
        <v>5627.2142755477917</v>
      </c>
    </row>
    <row r="1055" spans="1:4">
      <c r="A1055" s="190" t="s">
        <v>577</v>
      </c>
      <c r="B1055" s="190" t="s">
        <v>4380</v>
      </c>
      <c r="C1055" s="190" t="s">
        <v>2058</v>
      </c>
      <c r="D1055" s="191">
        <v>813.81154115427478</v>
      </c>
    </row>
    <row r="1056" spans="1:4">
      <c r="A1056" s="190" t="s">
        <v>336</v>
      </c>
      <c r="B1056" s="190" t="s">
        <v>4340</v>
      </c>
      <c r="C1056" s="190" t="s">
        <v>1641</v>
      </c>
      <c r="D1056" s="191">
        <v>797.55304511779275</v>
      </c>
    </row>
    <row r="1057" spans="1:4">
      <c r="A1057" s="190" t="s">
        <v>1561</v>
      </c>
      <c r="B1057" s="190" t="s">
        <v>4364</v>
      </c>
      <c r="C1057" s="190" t="s">
        <v>2424</v>
      </c>
      <c r="D1057" s="191">
        <v>520.20068965109817</v>
      </c>
    </row>
    <row r="1058" spans="1:4">
      <c r="A1058" s="190" t="s">
        <v>385</v>
      </c>
      <c r="B1058" s="190" t="s">
        <v>4344</v>
      </c>
      <c r="C1058" s="190" t="s">
        <v>2058</v>
      </c>
      <c r="D1058" s="191">
        <v>388.93300859999999</v>
      </c>
    </row>
    <row r="1059" spans="1:4">
      <c r="A1059" s="190" t="s">
        <v>3723</v>
      </c>
      <c r="B1059" s="190" t="s">
        <v>4368</v>
      </c>
      <c r="C1059" s="190" t="s">
        <v>2424</v>
      </c>
      <c r="D1059" s="191">
        <v>2286.2456384896868</v>
      </c>
    </row>
    <row r="1060" spans="1:4">
      <c r="A1060" s="190" t="s">
        <v>279</v>
      </c>
      <c r="B1060" s="190" t="s">
        <v>4339</v>
      </c>
      <c r="C1060" s="190" t="s">
        <v>1641</v>
      </c>
      <c r="D1060" s="191">
        <v>3026.6312682677167</v>
      </c>
    </row>
    <row r="1061" spans="1:4">
      <c r="A1061" s="190" t="s">
        <v>355</v>
      </c>
      <c r="B1061" s="190" t="s">
        <v>4329</v>
      </c>
      <c r="C1061" s="190" t="s">
        <v>2058</v>
      </c>
      <c r="D1061" s="191">
        <v>-311.22686691754922</v>
      </c>
    </row>
    <row r="1062" spans="1:4">
      <c r="A1062" s="190" t="s">
        <v>4182</v>
      </c>
      <c r="B1062" s="190" t="s">
        <v>4368</v>
      </c>
      <c r="C1062" s="190" t="s">
        <v>2424</v>
      </c>
      <c r="D1062" s="191">
        <v>388.44347668333336</v>
      </c>
    </row>
    <row r="1063" spans="1:4">
      <c r="A1063" s="190" t="s">
        <v>236</v>
      </c>
      <c r="B1063" s="190" t="s">
        <v>4420</v>
      </c>
      <c r="C1063" s="190" t="s">
        <v>1641</v>
      </c>
      <c r="D1063" s="191">
        <v>15336.424920327787</v>
      </c>
    </row>
    <row r="1064" spans="1:4">
      <c r="A1064" s="190" t="s">
        <v>383</v>
      </c>
      <c r="B1064" s="190" t="s">
        <v>4362</v>
      </c>
      <c r="C1064" s="190" t="s">
        <v>2058</v>
      </c>
      <c r="D1064" s="191">
        <v>653.16669064186635</v>
      </c>
    </row>
    <row r="1065" spans="1:4">
      <c r="A1065" s="190" t="s">
        <v>617</v>
      </c>
      <c r="B1065" s="190" t="s">
        <v>4328</v>
      </c>
      <c r="C1065" s="190" t="s">
        <v>2058</v>
      </c>
      <c r="D1065" s="191">
        <v>1874.0205693024307</v>
      </c>
    </row>
    <row r="1066" spans="1:4">
      <c r="A1066" s="190" t="s">
        <v>39</v>
      </c>
      <c r="B1066" s="190" t="s">
        <v>4362</v>
      </c>
      <c r="C1066" s="190" t="s">
        <v>1641</v>
      </c>
      <c r="D1066" s="191">
        <v>289.52453297740664</v>
      </c>
    </row>
    <row r="1067" spans="1:4">
      <c r="A1067" s="190" t="s">
        <v>302</v>
      </c>
      <c r="B1067" s="190" t="s">
        <v>4391</v>
      </c>
      <c r="C1067" s="190" t="s">
        <v>2424</v>
      </c>
      <c r="D1067" s="191">
        <v>-1302.4441381511076</v>
      </c>
    </row>
    <row r="1068" spans="1:4">
      <c r="A1068" s="190" t="s">
        <v>691</v>
      </c>
      <c r="B1068" s="190" t="s">
        <v>4456</v>
      </c>
      <c r="C1068" s="190" t="s">
        <v>2058</v>
      </c>
      <c r="D1068" s="191">
        <v>-335.67234120326293</v>
      </c>
    </row>
    <row r="1069" spans="1:4">
      <c r="A1069" s="190" t="s">
        <v>578</v>
      </c>
      <c r="B1069" s="190" t="s">
        <v>4340</v>
      </c>
      <c r="C1069" s="190" t="s">
        <v>2058</v>
      </c>
      <c r="D1069" s="191">
        <v>10095.8366768</v>
      </c>
    </row>
    <row r="1070" spans="1:4">
      <c r="A1070" s="190" t="s">
        <v>598</v>
      </c>
      <c r="B1070" s="190" t="s">
        <v>4390</v>
      </c>
      <c r="C1070" s="190" t="s">
        <v>2058</v>
      </c>
      <c r="D1070" s="191">
        <v>17992.679178547143</v>
      </c>
    </row>
    <row r="1071" spans="1:4">
      <c r="A1071" s="190" t="s">
        <v>736</v>
      </c>
      <c r="B1071" s="190" t="s">
        <v>4409</v>
      </c>
      <c r="C1071" s="190" t="s">
        <v>2058</v>
      </c>
      <c r="D1071" s="191">
        <v>-5583.81848645233</v>
      </c>
    </row>
    <row r="1072" spans="1:4">
      <c r="A1072" s="190" t="s">
        <v>588</v>
      </c>
      <c r="B1072" s="190" t="s">
        <v>4340</v>
      </c>
      <c r="C1072" s="190" t="s">
        <v>2058</v>
      </c>
      <c r="D1072" s="191">
        <v>875.25556525676234</v>
      </c>
    </row>
    <row r="1073" spans="1:4">
      <c r="A1073" s="190" t="s">
        <v>75</v>
      </c>
      <c r="B1073" s="190" t="s">
        <v>4391</v>
      </c>
      <c r="C1073" s="190" t="s">
        <v>2424</v>
      </c>
      <c r="D1073" s="191">
        <v>67.943134827652827</v>
      </c>
    </row>
    <row r="1074" spans="1:4">
      <c r="A1074" s="190" t="s">
        <v>584</v>
      </c>
      <c r="B1074" s="190" t="s">
        <v>4340</v>
      </c>
      <c r="C1074" s="190" t="s">
        <v>2424</v>
      </c>
      <c r="D1074" s="191">
        <v>525.02992893004875</v>
      </c>
    </row>
    <row r="1075" spans="1:4">
      <c r="A1075" s="190" t="s">
        <v>1577</v>
      </c>
      <c r="B1075" s="190" t="s">
        <v>4359</v>
      </c>
      <c r="C1075" s="190" t="s">
        <v>2424</v>
      </c>
      <c r="D1075" s="191">
        <v>-1684.9338893391914</v>
      </c>
    </row>
    <row r="1076" spans="1:4">
      <c r="A1076" s="190" t="s">
        <v>211</v>
      </c>
      <c r="B1076" s="190" t="s">
        <v>4386</v>
      </c>
      <c r="C1076" s="190" t="s">
        <v>1641</v>
      </c>
      <c r="D1076" s="191">
        <v>2105.5222984618663</v>
      </c>
    </row>
    <row r="1077" spans="1:4">
      <c r="A1077" s="190" t="s">
        <v>1400</v>
      </c>
      <c r="B1077" s="190" t="s">
        <v>4345</v>
      </c>
      <c r="C1077" s="190" t="s">
        <v>2424</v>
      </c>
      <c r="D1077" s="191">
        <v>52.836557585403213</v>
      </c>
    </row>
    <row r="1078" spans="1:4">
      <c r="A1078" s="190" t="s">
        <v>3768</v>
      </c>
      <c r="B1078" s="190" t="s">
        <v>4370</v>
      </c>
      <c r="C1078" s="190" t="s">
        <v>2424</v>
      </c>
      <c r="D1078" s="191">
        <v>7230.7060191999999</v>
      </c>
    </row>
    <row r="1079" spans="1:4">
      <c r="A1079" s="190" t="s">
        <v>2131</v>
      </c>
      <c r="B1079" s="190" t="s">
        <v>4377</v>
      </c>
      <c r="C1079" s="190" t="s">
        <v>2424</v>
      </c>
      <c r="D1079" s="191">
        <v>-91.163581178571434</v>
      </c>
    </row>
    <row r="1080" spans="1:4">
      <c r="A1080" s="190" t="s">
        <v>594</v>
      </c>
      <c r="B1080" s="190" t="s">
        <v>4331</v>
      </c>
      <c r="C1080" s="190" t="s">
        <v>2058</v>
      </c>
      <c r="D1080" s="191">
        <v>1151.0166344500001</v>
      </c>
    </row>
    <row r="1081" spans="1:4">
      <c r="A1081" s="190" t="s">
        <v>362</v>
      </c>
      <c r="B1081" s="190" t="s">
        <v>4331</v>
      </c>
      <c r="C1081" s="190" t="s">
        <v>2058</v>
      </c>
      <c r="D1081" s="191">
        <v>619.10777335889566</v>
      </c>
    </row>
    <row r="1082" spans="1:4">
      <c r="A1082" s="190" t="s">
        <v>534</v>
      </c>
      <c r="B1082" s="190" t="s">
        <v>4361</v>
      </c>
      <c r="C1082" s="190" t="s">
        <v>2058</v>
      </c>
      <c r="D1082" s="191">
        <v>5840.5191821396702</v>
      </c>
    </row>
    <row r="1083" spans="1:4">
      <c r="A1083" s="190" t="s">
        <v>532</v>
      </c>
      <c r="B1083" s="190" t="s">
        <v>4409</v>
      </c>
      <c r="C1083" s="190" t="s">
        <v>2424</v>
      </c>
      <c r="D1083" s="191">
        <v>-893.58247853736088</v>
      </c>
    </row>
    <row r="1084" spans="1:4">
      <c r="A1084" s="190" t="s">
        <v>207</v>
      </c>
      <c r="B1084" s="190" t="s">
        <v>4415</v>
      </c>
      <c r="C1084" s="190" t="s">
        <v>1641</v>
      </c>
      <c r="D1084" s="191">
        <v>3055.5228402681005</v>
      </c>
    </row>
    <row r="1085" spans="1:4">
      <c r="A1085" s="190" t="s">
        <v>3929</v>
      </c>
      <c r="B1085" s="190" t="s">
        <v>4335</v>
      </c>
      <c r="C1085" s="190" t="s">
        <v>2424</v>
      </c>
      <c r="D1085" s="191">
        <v>1013.459772266736</v>
      </c>
    </row>
    <row r="1086" spans="1:4">
      <c r="A1086" s="190" t="s">
        <v>599</v>
      </c>
      <c r="B1086" s="190" t="s">
        <v>4328</v>
      </c>
      <c r="C1086" s="190" t="s">
        <v>2058</v>
      </c>
      <c r="D1086" s="191">
        <v>-144.18389438535741</v>
      </c>
    </row>
    <row r="1087" spans="1:4">
      <c r="A1087" s="190" t="s">
        <v>15</v>
      </c>
      <c r="B1087" s="190" t="s">
        <v>4371</v>
      </c>
      <c r="C1087" s="190" t="s">
        <v>2424</v>
      </c>
      <c r="D1087" s="191">
        <v>2345.1310641261498</v>
      </c>
    </row>
    <row r="1088" spans="1:4">
      <c r="A1088" s="190" t="s">
        <v>1491</v>
      </c>
      <c r="B1088" s="190" t="s">
        <v>4329</v>
      </c>
      <c r="C1088" s="190" t="s">
        <v>2424</v>
      </c>
      <c r="D1088" s="191">
        <v>-7.8148039053254434</v>
      </c>
    </row>
    <row r="1089" spans="1:4">
      <c r="A1089" s="190" t="s">
        <v>273</v>
      </c>
      <c r="B1089" s="190" t="s">
        <v>4427</v>
      </c>
      <c r="C1089" s="190" t="s">
        <v>1641</v>
      </c>
      <c r="D1089" s="191">
        <v>4812.3320904605125</v>
      </c>
    </row>
    <row r="1090" spans="1:4">
      <c r="A1090" s="190" t="s">
        <v>364</v>
      </c>
      <c r="B1090" s="190" t="s">
        <v>4368</v>
      </c>
      <c r="C1090" s="190" t="s">
        <v>2058</v>
      </c>
      <c r="D1090" s="191">
        <v>210.59234616831154</v>
      </c>
    </row>
    <row r="1091" spans="1:4">
      <c r="A1091" s="190" t="s">
        <v>549</v>
      </c>
      <c r="B1091" s="190" t="s">
        <v>4364</v>
      </c>
      <c r="C1091" s="190" t="s">
        <v>2058</v>
      </c>
      <c r="D1091" s="191">
        <v>2108.4897049326528</v>
      </c>
    </row>
    <row r="1092" spans="1:4">
      <c r="A1092" s="190" t="s">
        <v>519</v>
      </c>
      <c r="B1092" s="190" t="s">
        <v>4383</v>
      </c>
      <c r="C1092" s="190" t="s">
        <v>2058</v>
      </c>
      <c r="D1092" s="191">
        <v>95.228833521916002</v>
      </c>
    </row>
    <row r="1093" spans="1:4">
      <c r="A1093" s="190" t="s">
        <v>951</v>
      </c>
      <c r="B1093" s="190" t="s">
        <v>4340</v>
      </c>
      <c r="C1093" s="190" t="s">
        <v>2424</v>
      </c>
      <c r="D1093" s="191">
        <v>107.02515981308555</v>
      </c>
    </row>
    <row r="1094" spans="1:4">
      <c r="A1094" s="190" t="s">
        <v>523</v>
      </c>
      <c r="B1094" s="190" t="s">
        <v>4352</v>
      </c>
      <c r="C1094" s="190" t="s">
        <v>2058</v>
      </c>
      <c r="D1094" s="191">
        <v>1757.6092258466265</v>
      </c>
    </row>
    <row r="1095" spans="1:4">
      <c r="A1095" s="190" t="s">
        <v>390</v>
      </c>
      <c r="B1095" s="190" t="s">
        <v>4428</v>
      </c>
      <c r="C1095" s="190" t="s">
        <v>2058</v>
      </c>
      <c r="D1095" s="191">
        <v>763.09025024925222</v>
      </c>
    </row>
    <row r="1096" spans="1:4">
      <c r="A1096" s="190" t="s">
        <v>609</v>
      </c>
      <c r="B1096" s="190" t="s">
        <v>4340</v>
      </c>
      <c r="C1096" s="190" t="s">
        <v>2058</v>
      </c>
      <c r="D1096" s="191">
        <v>3513.2503141249999</v>
      </c>
    </row>
    <row r="1097" spans="1:4">
      <c r="A1097" s="190" t="s">
        <v>259</v>
      </c>
      <c r="B1097" s="190" t="s">
        <v>4335</v>
      </c>
      <c r="C1097" s="190" t="s">
        <v>2424</v>
      </c>
      <c r="D1097" s="191">
        <v>-418.35138749999999</v>
      </c>
    </row>
    <row r="1098" spans="1:4">
      <c r="A1098" s="190" t="s">
        <v>3703</v>
      </c>
      <c r="B1098" s="190" t="s">
        <v>4372</v>
      </c>
      <c r="C1098" s="190" t="s">
        <v>2424</v>
      </c>
      <c r="D1098" s="191">
        <v>19.16352096</v>
      </c>
    </row>
    <row r="1099" spans="1:4">
      <c r="A1099" s="190" t="s">
        <v>1098</v>
      </c>
      <c r="B1099" s="190" t="s">
        <v>4419</v>
      </c>
      <c r="C1099" s="190" t="s">
        <v>2424</v>
      </c>
      <c r="D1099" s="190"/>
    </row>
    <row r="1100" spans="1:4">
      <c r="A1100" s="190" t="s">
        <v>797</v>
      </c>
      <c r="B1100" s="190" t="s">
        <v>4402</v>
      </c>
      <c r="C1100" s="190" t="s">
        <v>2424</v>
      </c>
      <c r="D1100" s="191">
        <v>1305.1102274260584</v>
      </c>
    </row>
    <row r="1101" spans="1:4">
      <c r="A1101" s="190" t="s">
        <v>1102</v>
      </c>
      <c r="B1101" s="190" t="s">
        <v>4364</v>
      </c>
      <c r="C1101" s="190" t="s">
        <v>2424</v>
      </c>
      <c r="D1101" s="191">
        <v>253.52562563200439</v>
      </c>
    </row>
    <row r="1102" spans="1:4">
      <c r="A1102" s="190" t="s">
        <v>1307</v>
      </c>
      <c r="B1102" s="190" t="s">
        <v>4429</v>
      </c>
      <c r="C1102" s="190" t="s">
        <v>2424</v>
      </c>
      <c r="D1102" s="191">
        <v>1621.6723892042899</v>
      </c>
    </row>
    <row r="1103" spans="1:4">
      <c r="A1103" s="190" t="s">
        <v>403</v>
      </c>
      <c r="B1103" s="190" t="s">
        <v>4391</v>
      </c>
      <c r="C1103" s="190" t="s">
        <v>2424</v>
      </c>
      <c r="D1103" s="191">
        <v>-296.93037213378278</v>
      </c>
    </row>
    <row r="1104" spans="1:4">
      <c r="A1104" s="190" t="s">
        <v>97</v>
      </c>
      <c r="B1104" s="190" t="s">
        <v>4331</v>
      </c>
      <c r="C1104" s="190" t="s">
        <v>2424</v>
      </c>
      <c r="D1104" s="191">
        <v>-857.35334708812263</v>
      </c>
    </row>
    <row r="1105" spans="1:4">
      <c r="A1105" s="190" t="s">
        <v>600</v>
      </c>
      <c r="B1105" s="190" t="s">
        <v>4392</v>
      </c>
      <c r="C1105" s="190" t="s">
        <v>2058</v>
      </c>
      <c r="D1105" s="191">
        <v>1266.0555743644907</v>
      </c>
    </row>
    <row r="1106" spans="1:4">
      <c r="A1106" s="190" t="s">
        <v>1035</v>
      </c>
      <c r="B1106" s="190" t="s">
        <v>4368</v>
      </c>
      <c r="C1106" s="190" t="s">
        <v>2424</v>
      </c>
      <c r="D1106" s="191">
        <v>726.2356841720333</v>
      </c>
    </row>
    <row r="1107" spans="1:4">
      <c r="A1107" s="190" t="s">
        <v>1631</v>
      </c>
      <c r="B1107" s="190" t="s">
        <v>4426</v>
      </c>
      <c r="C1107" s="190" t="s">
        <v>2424</v>
      </c>
      <c r="D1107" s="191">
        <v>1751.4031466153847</v>
      </c>
    </row>
    <row r="1108" spans="1:4">
      <c r="A1108" s="190" t="s">
        <v>975</v>
      </c>
      <c r="B1108" s="190" t="s">
        <v>4410</v>
      </c>
      <c r="C1108" s="190" t="s">
        <v>2424</v>
      </c>
      <c r="D1108" s="191">
        <v>365.35256399999997</v>
      </c>
    </row>
    <row r="1109" spans="1:4">
      <c r="A1109" s="190" t="s">
        <v>1045</v>
      </c>
      <c r="B1109" s="190" t="s">
        <v>4380</v>
      </c>
      <c r="C1109" s="190" t="s">
        <v>2424</v>
      </c>
      <c r="D1109" s="191">
        <v>1758.0997195833334</v>
      </c>
    </row>
    <row r="1110" spans="1:4">
      <c r="A1110" s="190" t="s">
        <v>470</v>
      </c>
      <c r="B1110" s="190" t="s">
        <v>4372</v>
      </c>
      <c r="C1110" s="190" t="s">
        <v>2058</v>
      </c>
      <c r="D1110" s="191">
        <v>1552.6889288005575</v>
      </c>
    </row>
    <row r="1111" spans="1:4">
      <c r="A1111" s="190" t="s">
        <v>497</v>
      </c>
      <c r="B1111" s="190" t="s">
        <v>4429</v>
      </c>
      <c r="C1111" s="190" t="s">
        <v>2058</v>
      </c>
      <c r="D1111" s="191">
        <v>1172.2253937002672</v>
      </c>
    </row>
    <row r="1112" spans="1:4">
      <c r="A1112" s="190" t="s">
        <v>498</v>
      </c>
      <c r="B1112" s="190" t="s">
        <v>4437</v>
      </c>
      <c r="C1112" s="190" t="s">
        <v>2058</v>
      </c>
      <c r="D1112" s="191">
        <v>2026.4471377091504</v>
      </c>
    </row>
    <row r="1113" spans="1:4">
      <c r="A1113" s="190" t="s">
        <v>3281</v>
      </c>
      <c r="B1113" s="190" t="s">
        <v>4381</v>
      </c>
      <c r="C1113" s="190" t="s">
        <v>2424</v>
      </c>
      <c r="D1113" s="191">
        <v>165.62413939999999</v>
      </c>
    </row>
    <row r="1114" spans="1:4">
      <c r="A1114" s="190" t="s">
        <v>1292</v>
      </c>
      <c r="B1114" s="190" t="s">
        <v>4351</v>
      </c>
      <c r="C1114" s="190" t="s">
        <v>2424</v>
      </c>
      <c r="D1114" s="191">
        <v>8052.4168583987439</v>
      </c>
    </row>
    <row r="1115" spans="1:4">
      <c r="A1115" s="190" t="s">
        <v>495</v>
      </c>
      <c r="B1115" s="190" t="s">
        <v>4417</v>
      </c>
      <c r="C1115" s="190" t="s">
        <v>2424</v>
      </c>
      <c r="D1115" s="191">
        <v>-1043.6796332122992</v>
      </c>
    </row>
    <row r="1116" spans="1:4">
      <c r="A1116" s="190" t="s">
        <v>1434</v>
      </c>
      <c r="B1116" s="190" t="s">
        <v>4359</v>
      </c>
      <c r="C1116" s="190" t="s">
        <v>2424</v>
      </c>
      <c r="D1116" s="191">
        <v>830.01372884882107</v>
      </c>
    </row>
    <row r="1117" spans="1:4">
      <c r="A1117" s="190" t="s">
        <v>746</v>
      </c>
      <c r="B1117" s="190" t="s">
        <v>4378</v>
      </c>
      <c r="C1117" s="190" t="s">
        <v>2424</v>
      </c>
      <c r="D1117" s="191">
        <v>-328.40153308914552</v>
      </c>
    </row>
    <row r="1118" spans="1:4">
      <c r="A1118" s="190" t="s">
        <v>445</v>
      </c>
      <c r="B1118" s="190" t="s">
        <v>4349</v>
      </c>
      <c r="C1118" s="190" t="s">
        <v>2424</v>
      </c>
      <c r="D1118" s="191">
        <v>-1932.8084464354069</v>
      </c>
    </row>
    <row r="1119" spans="1:4">
      <c r="A1119" s="190" t="s">
        <v>870</v>
      </c>
      <c r="B1119" s="190" t="s">
        <v>4387</v>
      </c>
      <c r="C1119" s="190" t="s">
        <v>2424</v>
      </c>
      <c r="D1119" s="191">
        <v>1389.6825945662101</v>
      </c>
    </row>
    <row r="1120" spans="1:4">
      <c r="A1120" s="190" t="s">
        <v>529</v>
      </c>
      <c r="B1120" s="190" t="s">
        <v>4413</v>
      </c>
      <c r="C1120" s="190" t="s">
        <v>2058</v>
      </c>
      <c r="D1120" s="191">
        <v>372.34964791499999</v>
      </c>
    </row>
    <row r="1121" spans="1:4">
      <c r="A1121" s="190" t="s">
        <v>174</v>
      </c>
      <c r="B1121" s="190" t="s">
        <v>4371</v>
      </c>
      <c r="C1121" s="190" t="s">
        <v>2424</v>
      </c>
      <c r="D1121" s="191">
        <v>-113.58748172001009</v>
      </c>
    </row>
    <row r="1122" spans="1:4">
      <c r="A1122" s="190" t="s">
        <v>548</v>
      </c>
      <c r="B1122" s="190" t="s">
        <v>4370</v>
      </c>
      <c r="C1122" s="190" t="s">
        <v>2058</v>
      </c>
      <c r="D1122" s="191">
        <v>685.1095785</v>
      </c>
    </row>
    <row r="1123" spans="1:4">
      <c r="A1123" s="190" t="s">
        <v>477</v>
      </c>
      <c r="B1123" s="190" t="s">
        <v>4428</v>
      </c>
      <c r="C1123" s="190" t="s">
        <v>2058</v>
      </c>
      <c r="D1123" s="191">
        <v>1859.3856253817578</v>
      </c>
    </row>
    <row r="1124" spans="1:4">
      <c r="A1124" s="190" t="s">
        <v>1317</v>
      </c>
      <c r="B1124" s="190" t="s">
        <v>4351</v>
      </c>
      <c r="C1124" s="190" t="s">
        <v>2424</v>
      </c>
      <c r="D1124" s="191">
        <v>-304.71118299232734</v>
      </c>
    </row>
    <row r="1125" spans="1:4">
      <c r="A1125" s="190" t="s">
        <v>387</v>
      </c>
      <c r="B1125" s="190" t="s">
        <v>4396</v>
      </c>
      <c r="C1125" s="190" t="s">
        <v>2058</v>
      </c>
      <c r="D1125" s="191">
        <v>2483.9752513425301</v>
      </c>
    </row>
    <row r="1126" spans="1:4">
      <c r="A1126" s="190" t="s">
        <v>809</v>
      </c>
      <c r="B1126" s="190" t="s">
        <v>4345</v>
      </c>
      <c r="C1126" s="190" t="s">
        <v>2424</v>
      </c>
      <c r="D1126" s="191">
        <v>-1745.2807443439983</v>
      </c>
    </row>
    <row r="1127" spans="1:4">
      <c r="A1127" s="190" t="s">
        <v>853</v>
      </c>
      <c r="B1127" s="190" t="s">
        <v>4362</v>
      </c>
      <c r="C1127" s="190" t="s">
        <v>2424</v>
      </c>
      <c r="D1127" s="191">
        <v>76.863646819987366</v>
      </c>
    </row>
    <row r="1128" spans="1:4">
      <c r="A1128" s="190" t="s">
        <v>695</v>
      </c>
      <c r="B1128" s="190" t="s">
        <v>4336</v>
      </c>
      <c r="C1128" s="190" t="s">
        <v>2058</v>
      </c>
      <c r="D1128" s="191">
        <v>5393.4115243333335</v>
      </c>
    </row>
    <row r="1129" spans="1:4">
      <c r="A1129" s="190" t="s">
        <v>556</v>
      </c>
      <c r="B1129" s="190" t="s">
        <v>4362</v>
      </c>
      <c r="C1129" s="190" t="s">
        <v>2058</v>
      </c>
      <c r="D1129" s="191">
        <v>328.54946219999999</v>
      </c>
    </row>
    <row r="1130" spans="1:4">
      <c r="A1130" s="190" t="s">
        <v>689</v>
      </c>
      <c r="B1130" s="190" t="s">
        <v>4427</v>
      </c>
      <c r="C1130" s="190" t="s">
        <v>2424</v>
      </c>
      <c r="D1130" s="191">
        <v>-2761.1767632138594</v>
      </c>
    </row>
    <row r="1131" spans="1:4">
      <c r="A1131" s="190" t="s">
        <v>1539</v>
      </c>
      <c r="B1131" s="190" t="s">
        <v>4396</v>
      </c>
      <c r="C1131" s="190" t="s">
        <v>2424</v>
      </c>
      <c r="D1131" s="191">
        <v>1419.8225569333333</v>
      </c>
    </row>
    <row r="1132" spans="1:4">
      <c r="A1132" s="190" t="s">
        <v>933</v>
      </c>
      <c r="B1132" s="190" t="s">
        <v>4395</v>
      </c>
      <c r="C1132" s="190" t="s">
        <v>2424</v>
      </c>
      <c r="D1132" s="191">
        <v>914.97899581666661</v>
      </c>
    </row>
    <row r="1133" spans="1:4">
      <c r="A1133" s="190" t="s">
        <v>744</v>
      </c>
      <c r="B1133" s="190" t="s">
        <v>4395</v>
      </c>
      <c r="C1133" s="190" t="s">
        <v>2058</v>
      </c>
      <c r="D1133" s="191">
        <v>838.04593358084412</v>
      </c>
    </row>
    <row r="1134" spans="1:4">
      <c r="A1134" s="190" t="s">
        <v>585</v>
      </c>
      <c r="B1134" s="190" t="s">
        <v>4340</v>
      </c>
      <c r="C1134" s="190" t="s">
        <v>2424</v>
      </c>
      <c r="D1134" s="191">
        <v>-521.56138543689326</v>
      </c>
    </row>
    <row r="1135" spans="1:4">
      <c r="A1135" s="190" t="s">
        <v>363</v>
      </c>
      <c r="B1135" s="190" t="s">
        <v>4457</v>
      </c>
      <c r="C1135" s="190" t="s">
        <v>2058</v>
      </c>
      <c r="D1135" s="191">
        <v>-409.75782833157837</v>
      </c>
    </row>
    <row r="1136" spans="1:4">
      <c r="A1136" s="190" t="s">
        <v>4136</v>
      </c>
      <c r="B1136" s="190" t="s">
        <v>4446</v>
      </c>
      <c r="C1136" s="190" t="s">
        <v>2424</v>
      </c>
      <c r="D1136" s="191">
        <v>-1498.6527828287672</v>
      </c>
    </row>
    <row r="1137" spans="1:4">
      <c r="A1137" s="190" t="s">
        <v>429</v>
      </c>
      <c r="B1137" s="190" t="s">
        <v>4328</v>
      </c>
      <c r="C1137" s="190" t="s">
        <v>2058</v>
      </c>
      <c r="D1137" s="191">
        <v>1927.4507130681818</v>
      </c>
    </row>
    <row r="1138" spans="1:4">
      <c r="A1138" s="190" t="s">
        <v>181</v>
      </c>
      <c r="B1138" s="190" t="s">
        <v>4386</v>
      </c>
      <c r="C1138" s="190" t="s">
        <v>2424</v>
      </c>
      <c r="D1138" s="191">
        <v>-223.07024839450807</v>
      </c>
    </row>
    <row r="1139" spans="1:4">
      <c r="A1139" s="190" t="s">
        <v>334</v>
      </c>
      <c r="B1139" s="190" t="s">
        <v>4436</v>
      </c>
      <c r="C1139" s="190" t="s">
        <v>1641</v>
      </c>
      <c r="D1139" s="191">
        <v>1803.5334569322242</v>
      </c>
    </row>
    <row r="1140" spans="1:4">
      <c r="A1140" s="190" t="s">
        <v>678</v>
      </c>
      <c r="B1140" s="190" t="s">
        <v>4340</v>
      </c>
      <c r="C1140" s="190" t="s">
        <v>2424</v>
      </c>
      <c r="D1140" s="191">
        <v>-12369.565731666667</v>
      </c>
    </row>
    <row r="1141" spans="1:4">
      <c r="A1141" s="190" t="s">
        <v>457</v>
      </c>
      <c r="B1141" s="190" t="s">
        <v>4470</v>
      </c>
      <c r="C1141" s="190" t="s">
        <v>2424</v>
      </c>
      <c r="D1141" s="191">
        <v>-1394.5666400776952</v>
      </c>
    </row>
    <row r="1142" spans="1:4">
      <c r="A1142" s="190" t="s">
        <v>1348</v>
      </c>
      <c r="B1142" s="190" t="s">
        <v>4386</v>
      </c>
      <c r="C1142" s="190" t="s">
        <v>2424</v>
      </c>
      <c r="D1142" s="190"/>
    </row>
    <row r="1143" spans="1:4">
      <c r="A1143" s="190" t="s">
        <v>167</v>
      </c>
      <c r="B1143" s="190" t="s">
        <v>4370</v>
      </c>
      <c r="C1143" s="190" t="s">
        <v>2424</v>
      </c>
      <c r="D1143" s="191">
        <v>-4551.6216098245686</v>
      </c>
    </row>
    <row r="1144" spans="1:4">
      <c r="A1144" s="190" t="s">
        <v>18</v>
      </c>
      <c r="B1144" s="190" t="s">
        <v>4415</v>
      </c>
      <c r="C1144" s="190" t="s">
        <v>1641</v>
      </c>
      <c r="D1144" s="191">
        <v>458.99339137768078</v>
      </c>
    </row>
    <row r="1145" spans="1:4">
      <c r="A1145" s="190" t="s">
        <v>309</v>
      </c>
      <c r="B1145" s="190" t="s">
        <v>4362</v>
      </c>
      <c r="C1145" s="190" t="s">
        <v>1641</v>
      </c>
      <c r="D1145" s="191">
        <v>211.77884102127004</v>
      </c>
    </row>
    <row r="1146" spans="1:4">
      <c r="A1146" s="190" t="s">
        <v>1589</v>
      </c>
      <c r="B1146" s="190" t="s">
        <v>4347</v>
      </c>
      <c r="C1146" s="190" t="s">
        <v>2424</v>
      </c>
      <c r="D1146" s="190"/>
    </row>
    <row r="1147" spans="1:4">
      <c r="A1147" s="190" t="s">
        <v>427</v>
      </c>
      <c r="B1147" s="190" t="s">
        <v>4379</v>
      </c>
      <c r="C1147" s="190" t="s">
        <v>2424</v>
      </c>
      <c r="D1147" s="191">
        <v>-42.805863804291526</v>
      </c>
    </row>
    <row r="1148" spans="1:4">
      <c r="A1148" s="190" t="s">
        <v>3985</v>
      </c>
      <c r="B1148" s="190" t="s">
        <v>4368</v>
      </c>
      <c r="C1148" s="190" t="s">
        <v>2424</v>
      </c>
      <c r="D1148" s="191">
        <v>546.86211548965809</v>
      </c>
    </row>
    <row r="1149" spans="1:4">
      <c r="A1149" s="190" t="s">
        <v>357</v>
      </c>
      <c r="B1149" s="190" t="s">
        <v>4371</v>
      </c>
      <c r="C1149" s="190" t="s">
        <v>2424</v>
      </c>
      <c r="D1149" s="191">
        <v>-193.37633184313725</v>
      </c>
    </row>
    <row r="1150" spans="1:4">
      <c r="A1150" s="190" t="s">
        <v>485</v>
      </c>
      <c r="B1150" s="190" t="s">
        <v>4417</v>
      </c>
      <c r="C1150" s="190" t="s">
        <v>2424</v>
      </c>
      <c r="D1150" s="191">
        <v>-7407.9538745017289</v>
      </c>
    </row>
    <row r="1151" spans="1:4">
      <c r="A1151" s="190" t="s">
        <v>1572</v>
      </c>
      <c r="B1151" s="190" t="s">
        <v>4381</v>
      </c>
      <c r="C1151" s="190" t="s">
        <v>2424</v>
      </c>
      <c r="D1151" s="191">
        <v>-4301.9277238750001</v>
      </c>
    </row>
    <row r="1152" spans="1:4">
      <c r="A1152" s="190" t="s">
        <v>64</v>
      </c>
      <c r="B1152" s="190" t="s">
        <v>4414</v>
      </c>
      <c r="C1152" s="190" t="s">
        <v>2424</v>
      </c>
      <c r="D1152" s="191">
        <v>-10954.816518661057</v>
      </c>
    </row>
    <row r="1153" spans="1:4">
      <c r="A1153" s="190" t="s">
        <v>613</v>
      </c>
      <c r="B1153" s="190" t="s">
        <v>4442</v>
      </c>
      <c r="C1153" s="190" t="s">
        <v>2424</v>
      </c>
      <c r="D1153" s="191">
        <v>-2529.62211549212</v>
      </c>
    </row>
    <row r="1154" spans="1:4">
      <c r="A1154" s="190" t="s">
        <v>1017</v>
      </c>
      <c r="B1154" s="190" t="s">
        <v>4388</v>
      </c>
      <c r="C1154" s="190" t="s">
        <v>2424</v>
      </c>
      <c r="D1154" s="191">
        <v>-230.07407189655171</v>
      </c>
    </row>
    <row r="1155" spans="1:4">
      <c r="A1155" s="190" t="s">
        <v>237</v>
      </c>
      <c r="B1155" s="190" t="s">
        <v>4389</v>
      </c>
      <c r="C1155" s="190" t="s">
        <v>2424</v>
      </c>
      <c r="D1155" s="191">
        <v>-4271.3642697730011</v>
      </c>
    </row>
    <row r="1156" spans="1:4">
      <c r="A1156" s="190" t="s">
        <v>486</v>
      </c>
      <c r="B1156" s="190" t="s">
        <v>4417</v>
      </c>
      <c r="C1156" s="190" t="s">
        <v>2424</v>
      </c>
      <c r="D1156" s="191">
        <v>-14092.044482066867</v>
      </c>
    </row>
    <row r="1157" spans="1:4">
      <c r="A1157" s="190" t="s">
        <v>799</v>
      </c>
      <c r="B1157" s="190" t="s">
        <v>4378</v>
      </c>
      <c r="C1157" s="190" t="s">
        <v>2424</v>
      </c>
      <c r="D1157" s="191">
        <v>8.0476357277512296</v>
      </c>
    </row>
    <row r="1158" spans="1:4">
      <c r="A1158" s="190" t="s">
        <v>484</v>
      </c>
      <c r="B1158" s="190" t="s">
        <v>4417</v>
      </c>
      <c r="C1158" s="190" t="s">
        <v>2424</v>
      </c>
      <c r="D1158" s="191">
        <v>-2364.8028191428571</v>
      </c>
    </row>
    <row r="1159" spans="1:4">
      <c r="A1159" s="190" t="s">
        <v>1496</v>
      </c>
      <c r="B1159" s="190" t="s">
        <v>4346</v>
      </c>
      <c r="C1159" s="190" t="s">
        <v>2424</v>
      </c>
      <c r="D1159" s="191">
        <v>649.45216506962788</v>
      </c>
    </row>
    <row r="1160" spans="1:4">
      <c r="A1160" s="190" t="s">
        <v>1494</v>
      </c>
      <c r="B1160" s="190" t="s">
        <v>4471</v>
      </c>
      <c r="C1160" s="190" t="s">
        <v>2424</v>
      </c>
      <c r="D1160" s="191">
        <v>4979.9799243999996</v>
      </c>
    </row>
    <row r="1161" spans="1:4">
      <c r="A1161" s="190" t="s">
        <v>1010</v>
      </c>
      <c r="B1161" s="190" t="s">
        <v>4351</v>
      </c>
      <c r="C1161" s="190" t="s">
        <v>2424</v>
      </c>
      <c r="D1161" s="191">
        <v>2410.7097736205592</v>
      </c>
    </row>
    <row r="1162" spans="1:4">
      <c r="A1162" s="190" t="s">
        <v>1207</v>
      </c>
      <c r="B1162" s="190" t="s">
        <v>4387</v>
      </c>
      <c r="C1162" s="190" t="s">
        <v>2424</v>
      </c>
      <c r="D1162" s="191">
        <v>1645.1358749230581</v>
      </c>
    </row>
    <row r="1163" spans="1:4">
      <c r="A1163" s="190" t="s">
        <v>1000</v>
      </c>
      <c r="B1163" s="190" t="s">
        <v>4388</v>
      </c>
      <c r="C1163" s="190" t="s">
        <v>2424</v>
      </c>
      <c r="D1163" s="191">
        <v>297.29846219043083</v>
      </c>
    </row>
    <row r="1164" spans="1:4">
      <c r="A1164" s="190" t="s">
        <v>826</v>
      </c>
      <c r="B1164" s="190" t="s">
        <v>4338</v>
      </c>
      <c r="C1164" s="190" t="s">
        <v>2424</v>
      </c>
      <c r="D1164" s="191">
        <v>1089.8966461666666</v>
      </c>
    </row>
    <row r="1165" spans="1:4">
      <c r="A1165" s="190" t="s">
        <v>964</v>
      </c>
      <c r="B1165" s="190" t="s">
        <v>4345</v>
      </c>
      <c r="C1165" s="190" t="s">
        <v>2424</v>
      </c>
      <c r="D1165" s="191">
        <v>-287.5783200648969</v>
      </c>
    </row>
    <row r="1166" spans="1:4">
      <c r="A1166" s="190" t="s">
        <v>1182</v>
      </c>
      <c r="B1166" s="190" t="s">
        <v>4331</v>
      </c>
      <c r="C1166" s="190" t="s">
        <v>2424</v>
      </c>
      <c r="D1166" s="191">
        <v>3.1961506091090142</v>
      </c>
    </row>
    <row r="1167" spans="1:4">
      <c r="A1167" s="190" t="s">
        <v>1512</v>
      </c>
      <c r="B1167" s="190" t="s">
        <v>4375</v>
      </c>
      <c r="C1167" s="190" t="s">
        <v>2424</v>
      </c>
      <c r="D1167" s="191">
        <v>735.87146083333334</v>
      </c>
    </row>
    <row r="1168" spans="1:4">
      <c r="A1168" s="190" t="s">
        <v>794</v>
      </c>
      <c r="B1168" s="190" t="s">
        <v>4399</v>
      </c>
      <c r="C1168" s="190" t="s">
        <v>2424</v>
      </c>
      <c r="D1168" s="191">
        <v>3142.6172259999998</v>
      </c>
    </row>
    <row r="1169" spans="1:4">
      <c r="A1169" s="190" t="s">
        <v>1557</v>
      </c>
      <c r="B1169" s="190" t="s">
        <v>4401</v>
      </c>
      <c r="C1169" s="190" t="s">
        <v>2424</v>
      </c>
      <c r="D1169" s="191">
        <v>1756.163178888889</v>
      </c>
    </row>
    <row r="1170" spans="1:4">
      <c r="A1170" s="190" t="s">
        <v>1073</v>
      </c>
      <c r="B1170" s="190" t="s">
        <v>4364</v>
      </c>
      <c r="C1170" s="190" t="s">
        <v>2424</v>
      </c>
      <c r="D1170" s="191">
        <v>3472.1416146581519</v>
      </c>
    </row>
    <row r="1171" spans="1:4">
      <c r="A1171" s="190" t="s">
        <v>1559</v>
      </c>
      <c r="B1171" s="190" t="s">
        <v>4368</v>
      </c>
      <c r="C1171" s="190" t="s">
        <v>2424</v>
      </c>
      <c r="D1171" s="191">
        <v>22.100202698083937</v>
      </c>
    </row>
    <row r="1172" spans="1:4">
      <c r="A1172" s="190" t="s">
        <v>1540</v>
      </c>
      <c r="B1172" s="190" t="s">
        <v>4372</v>
      </c>
      <c r="C1172" s="190" t="s">
        <v>2424</v>
      </c>
      <c r="D1172" s="191">
        <v>1870.2374981434625</v>
      </c>
    </row>
    <row r="1173" spans="1:4">
      <c r="A1173" s="190" t="s">
        <v>1338</v>
      </c>
      <c r="B1173" s="190" t="s">
        <v>4329</v>
      </c>
      <c r="C1173" s="190" t="s">
        <v>2424</v>
      </c>
      <c r="D1173" s="191">
        <v>43.83672</v>
      </c>
    </row>
    <row r="1174" spans="1:4">
      <c r="A1174" s="190" t="s">
        <v>1576</v>
      </c>
      <c r="B1174" s="190" t="s">
        <v>4349</v>
      </c>
      <c r="C1174" s="190" t="s">
        <v>2424</v>
      </c>
      <c r="D1174" s="191">
        <v>1251.8659167015519</v>
      </c>
    </row>
    <row r="1175" spans="1:4">
      <c r="A1175" s="190" t="s">
        <v>1580</v>
      </c>
      <c r="B1175" s="190" t="s">
        <v>4364</v>
      </c>
      <c r="C1175" s="190" t="s">
        <v>2424</v>
      </c>
      <c r="D1175" s="191">
        <v>-5601.094412141465</v>
      </c>
    </row>
    <row r="1176" spans="1:4">
      <c r="A1176" s="190" t="s">
        <v>3445</v>
      </c>
      <c r="B1176" s="190" t="s">
        <v>4386</v>
      </c>
      <c r="C1176" s="190" t="s">
        <v>2424</v>
      </c>
      <c r="D1176" s="191">
        <v>852.86250044079009</v>
      </c>
    </row>
    <row r="1177" spans="1:4">
      <c r="A1177" s="190" t="s">
        <v>1162</v>
      </c>
      <c r="B1177" s="190" t="s">
        <v>4448</v>
      </c>
      <c r="C1177" s="190" t="s">
        <v>2424</v>
      </c>
      <c r="D1177" s="191">
        <v>599.36466499999995</v>
      </c>
    </row>
    <row r="1178" spans="1:4">
      <c r="A1178" s="190" t="s">
        <v>1086</v>
      </c>
      <c r="B1178" s="190" t="s">
        <v>4352</v>
      </c>
      <c r="C1178" s="190" t="s">
        <v>2424</v>
      </c>
      <c r="D1178" s="191">
        <v>-2018.6604698230999</v>
      </c>
    </row>
    <row r="1179" spans="1:4">
      <c r="A1179" s="190" t="s">
        <v>921</v>
      </c>
      <c r="B1179" s="190" t="s">
        <v>4339</v>
      </c>
      <c r="C1179" s="190" t="s">
        <v>2424</v>
      </c>
      <c r="D1179" s="191">
        <v>4164.9699544349942</v>
      </c>
    </row>
    <row r="1180" spans="1:4">
      <c r="A1180" s="190" t="s">
        <v>1303</v>
      </c>
      <c r="B1180" s="190" t="s">
        <v>4364</v>
      </c>
      <c r="C1180" s="190" t="s">
        <v>2424</v>
      </c>
      <c r="D1180" s="191">
        <v>2150.1707489095811</v>
      </c>
    </row>
    <row r="1181" spans="1:4">
      <c r="A1181" s="190" t="s">
        <v>1394</v>
      </c>
      <c r="B1181" s="190" t="s">
        <v>4472</v>
      </c>
      <c r="C1181" s="190" t="s">
        <v>2424</v>
      </c>
      <c r="D1181" s="191">
        <v>454.87563735294117</v>
      </c>
    </row>
    <row r="1182" spans="1:4">
      <c r="A1182" s="190" t="s">
        <v>3546</v>
      </c>
      <c r="B1182" s="190" t="s">
        <v>4380</v>
      </c>
      <c r="C1182" s="190" t="s">
        <v>2424</v>
      </c>
      <c r="D1182" s="191">
        <v>20.715173968253968</v>
      </c>
    </row>
    <row r="1183" spans="1:4">
      <c r="A1183" s="190" t="s">
        <v>1323</v>
      </c>
      <c r="B1183" s="190" t="s">
        <v>4346</v>
      </c>
      <c r="C1183" s="190" t="s">
        <v>2424</v>
      </c>
      <c r="D1183" s="191">
        <v>7589.6108069874945</v>
      </c>
    </row>
    <row r="1184" spans="1:4">
      <c r="A1184" s="190" t="s">
        <v>958</v>
      </c>
      <c r="B1184" s="190" t="s">
        <v>4343</v>
      </c>
      <c r="C1184" s="190" t="s">
        <v>2424</v>
      </c>
      <c r="D1184" s="191">
        <v>-2085.194407777778</v>
      </c>
    </row>
    <row r="1185" spans="1:4">
      <c r="A1185" s="190" t="s">
        <v>1141</v>
      </c>
      <c r="B1185" s="190" t="s">
        <v>4361</v>
      </c>
      <c r="C1185" s="190" t="s">
        <v>2424</v>
      </c>
      <c r="D1185" s="191">
        <v>1046.8830790588468</v>
      </c>
    </row>
    <row r="1186" spans="1:4">
      <c r="A1186" s="190" t="s">
        <v>945</v>
      </c>
      <c r="B1186" s="190" t="s">
        <v>4346</v>
      </c>
      <c r="C1186" s="190" t="s">
        <v>2424</v>
      </c>
      <c r="D1186" s="191">
        <v>294.32272481481482</v>
      </c>
    </row>
    <row r="1187" spans="1:4">
      <c r="A1187" s="190" t="s">
        <v>992</v>
      </c>
      <c r="B1187" s="190" t="s">
        <v>4473</v>
      </c>
      <c r="C1187" s="190" t="s">
        <v>2424</v>
      </c>
      <c r="D1187" s="191">
        <v>710.48860010204078</v>
      </c>
    </row>
    <row r="1188" spans="1:4">
      <c r="A1188" s="190" t="s">
        <v>967</v>
      </c>
      <c r="B1188" s="190" t="s">
        <v>4361</v>
      </c>
      <c r="C1188" s="190" t="s">
        <v>2424</v>
      </c>
      <c r="D1188" s="191">
        <v>4874.288802768865</v>
      </c>
    </row>
    <row r="1189" spans="1:4">
      <c r="A1189" s="190" t="s">
        <v>1472</v>
      </c>
      <c r="B1189" s="190" t="s">
        <v>4402</v>
      </c>
      <c r="C1189" s="190" t="s">
        <v>2424</v>
      </c>
      <c r="D1189" s="191">
        <v>32.5618579</v>
      </c>
    </row>
    <row r="1190" spans="1:4">
      <c r="A1190" s="190" t="s">
        <v>833</v>
      </c>
      <c r="B1190" s="190" t="s">
        <v>4391</v>
      </c>
      <c r="C1190" s="190" t="s">
        <v>2424</v>
      </c>
      <c r="D1190" s="191">
        <v>-607.37976990719847</v>
      </c>
    </row>
    <row r="1191" spans="1:4">
      <c r="A1191" s="190" t="s">
        <v>1111</v>
      </c>
      <c r="B1191" s="190" t="s">
        <v>4433</v>
      </c>
      <c r="C1191" s="190" t="s">
        <v>2424</v>
      </c>
      <c r="D1191" s="191">
        <v>1987.0251642363212</v>
      </c>
    </row>
    <row r="1192" spans="1:4">
      <c r="A1192" s="190" t="s">
        <v>798</v>
      </c>
      <c r="B1192" s="190" t="s">
        <v>4369</v>
      </c>
      <c r="C1192" s="190" t="s">
        <v>2424</v>
      </c>
      <c r="D1192" s="191">
        <v>2874.2827609992892</v>
      </c>
    </row>
    <row r="1193" spans="1:4">
      <c r="A1193" s="190" t="s">
        <v>1119</v>
      </c>
      <c r="B1193" s="190" t="s">
        <v>4382</v>
      </c>
      <c r="C1193" s="190" t="s">
        <v>2424</v>
      </c>
      <c r="D1193" s="191">
        <v>471.72934670000001</v>
      </c>
    </row>
    <row r="1194" spans="1:4">
      <c r="A1194" s="190" t="s">
        <v>649</v>
      </c>
      <c r="B1194" s="190" t="s">
        <v>4332</v>
      </c>
      <c r="C1194" s="190" t="s">
        <v>2424</v>
      </c>
      <c r="D1194" s="191">
        <v>-138.76099169348589</v>
      </c>
    </row>
    <row r="1195" spans="1:4">
      <c r="A1195" s="190" t="s">
        <v>1565</v>
      </c>
      <c r="B1195" s="190" t="s">
        <v>4346</v>
      </c>
      <c r="C1195" s="190" t="s">
        <v>2424</v>
      </c>
      <c r="D1195" s="191">
        <v>910.21560272676902</v>
      </c>
    </row>
    <row r="1196" spans="1:4">
      <c r="A1196" s="190" t="s">
        <v>1225</v>
      </c>
      <c r="B1196" s="190" t="s">
        <v>4331</v>
      </c>
      <c r="C1196" s="190" t="s">
        <v>2424</v>
      </c>
      <c r="D1196" s="191">
        <v>8.2108521333333329</v>
      </c>
    </row>
    <row r="1197" spans="1:4">
      <c r="A1197" s="190" t="s">
        <v>1176</v>
      </c>
      <c r="B1197" s="190" t="s">
        <v>4355</v>
      </c>
      <c r="C1197" s="190" t="s">
        <v>2424</v>
      </c>
      <c r="D1197" s="191">
        <v>2218.1287093047681</v>
      </c>
    </row>
    <row r="1198" spans="1:4">
      <c r="A1198" s="190" t="s">
        <v>1186</v>
      </c>
      <c r="B1198" s="190" t="s">
        <v>4362</v>
      </c>
      <c r="C1198" s="190" t="s">
        <v>2424</v>
      </c>
      <c r="D1198" s="191">
        <v>9269.6184503333334</v>
      </c>
    </row>
    <row r="1199" spans="1:4">
      <c r="A1199" s="190" t="s">
        <v>1530</v>
      </c>
      <c r="B1199" s="190" t="s">
        <v>4370</v>
      </c>
      <c r="C1199" s="190" t="s">
        <v>2424</v>
      </c>
      <c r="D1199" s="191">
        <v>328.49718000000001</v>
      </c>
    </row>
    <row r="1200" spans="1:4">
      <c r="A1200" s="190" t="s">
        <v>1454</v>
      </c>
      <c r="B1200" s="190" t="s">
        <v>4349</v>
      </c>
      <c r="C1200" s="190" t="s">
        <v>2424</v>
      </c>
      <c r="D1200" s="191">
        <v>-101.72578249999999</v>
      </c>
    </row>
    <row r="1201" spans="1:4">
      <c r="A1201" s="190" t="s">
        <v>1342</v>
      </c>
      <c r="B1201" s="190" t="s">
        <v>4391</v>
      </c>
      <c r="C1201" s="190" t="s">
        <v>2424</v>
      </c>
      <c r="D1201" s="191">
        <v>-2548.0387045918369</v>
      </c>
    </row>
    <row r="1202" spans="1:4">
      <c r="A1202" s="190" t="s">
        <v>1564</v>
      </c>
      <c r="B1202" s="190" t="s">
        <v>4470</v>
      </c>
      <c r="C1202" s="190" t="s">
        <v>2424</v>
      </c>
      <c r="D1202" s="191">
        <v>5929.1444045630715</v>
      </c>
    </row>
    <row r="1203" spans="1:4">
      <c r="A1203" s="190" t="s">
        <v>1331</v>
      </c>
      <c r="B1203" s="190" t="s">
        <v>4411</v>
      </c>
      <c r="C1203" s="190" t="s">
        <v>2424</v>
      </c>
      <c r="D1203" s="191">
        <v>940.34567907729797</v>
      </c>
    </row>
    <row r="1204" spans="1:4">
      <c r="A1204" s="190" t="s">
        <v>1430</v>
      </c>
      <c r="B1204" s="190" t="s">
        <v>4395</v>
      </c>
      <c r="C1204" s="190" t="s">
        <v>2424</v>
      </c>
      <c r="D1204" s="191">
        <v>1964.857801923077</v>
      </c>
    </row>
    <row r="1205" spans="1:4">
      <c r="A1205" s="190" t="s">
        <v>1002</v>
      </c>
      <c r="B1205" s="190" t="s">
        <v>4364</v>
      </c>
      <c r="C1205" s="190" t="s">
        <v>2424</v>
      </c>
      <c r="D1205" s="191">
        <v>703.39765620066657</v>
      </c>
    </row>
    <row r="1206" spans="1:4">
      <c r="A1206" s="190" t="s">
        <v>1235</v>
      </c>
      <c r="B1206" s="190" t="s">
        <v>4439</v>
      </c>
      <c r="C1206" s="190" t="s">
        <v>2424</v>
      </c>
      <c r="D1206" s="191">
        <v>338.67728901340354</v>
      </c>
    </row>
    <row r="1207" spans="1:4">
      <c r="A1207" s="190" t="s">
        <v>1534</v>
      </c>
      <c r="B1207" s="190" t="s">
        <v>4351</v>
      </c>
      <c r="C1207" s="190" t="s">
        <v>2424</v>
      </c>
      <c r="D1207" s="191">
        <v>1257.4990053438016</v>
      </c>
    </row>
    <row r="1208" spans="1:4">
      <c r="A1208" s="190" t="s">
        <v>998</v>
      </c>
      <c r="B1208" s="190" t="s">
        <v>4335</v>
      </c>
      <c r="C1208" s="190" t="s">
        <v>2424</v>
      </c>
      <c r="D1208" s="191">
        <v>137.10714438793045</v>
      </c>
    </row>
    <row r="1209" spans="1:4">
      <c r="A1209" s="190" t="s">
        <v>1268</v>
      </c>
      <c r="B1209" s="190" t="s">
        <v>4346</v>
      </c>
      <c r="C1209" s="190" t="s">
        <v>2424</v>
      </c>
      <c r="D1209" s="191">
        <v>5341.1567100000002</v>
      </c>
    </row>
    <row r="1210" spans="1:4">
      <c r="A1210" s="190" t="s">
        <v>1446</v>
      </c>
      <c r="B1210" s="190" t="s">
        <v>4402</v>
      </c>
      <c r="C1210" s="190" t="s">
        <v>2424</v>
      </c>
      <c r="D1210" s="191">
        <v>-1910.2149790999999</v>
      </c>
    </row>
    <row r="1211" spans="1:4">
      <c r="A1211" s="190" t="s">
        <v>1391</v>
      </c>
      <c r="B1211" s="190" t="s">
        <v>4474</v>
      </c>
      <c r="C1211" s="190" t="s">
        <v>2424</v>
      </c>
      <c r="D1211" s="191">
        <v>5285.239277389277</v>
      </c>
    </row>
    <row r="1212" spans="1:4">
      <c r="A1212" s="190" t="s">
        <v>3520</v>
      </c>
      <c r="B1212" s="190" t="s">
        <v>4410</v>
      </c>
      <c r="C1212" s="190" t="s">
        <v>2424</v>
      </c>
      <c r="D1212" s="191">
        <v>664.71339395351913</v>
      </c>
    </row>
    <row r="1213" spans="1:4">
      <c r="A1213" s="190" t="s">
        <v>1196</v>
      </c>
      <c r="B1213" s="190" t="s">
        <v>4380</v>
      </c>
      <c r="C1213" s="190" t="s">
        <v>2424</v>
      </c>
      <c r="D1213" s="191">
        <v>1858.9638291666668</v>
      </c>
    </row>
    <row r="1214" spans="1:4">
      <c r="A1214" s="190" t="s">
        <v>1188</v>
      </c>
      <c r="B1214" s="190" t="s">
        <v>4472</v>
      </c>
      <c r="C1214" s="190" t="s">
        <v>2424</v>
      </c>
      <c r="D1214" s="191">
        <v>2079.0915193333335</v>
      </c>
    </row>
    <row r="1215" spans="1:4">
      <c r="A1215" s="190" t="s">
        <v>1440</v>
      </c>
      <c r="B1215" s="190" t="s">
        <v>4402</v>
      </c>
      <c r="C1215" s="190" t="s">
        <v>2424</v>
      </c>
      <c r="D1215" s="191">
        <v>3329.2244982000002</v>
      </c>
    </row>
    <row r="1216" spans="1:4">
      <c r="A1216" s="190" t="s">
        <v>959</v>
      </c>
      <c r="B1216" s="190" t="s">
        <v>4377</v>
      </c>
      <c r="C1216" s="190" t="s">
        <v>2424</v>
      </c>
      <c r="D1216" s="191">
        <v>7028.8070671171645</v>
      </c>
    </row>
    <row r="1217" spans="1:4">
      <c r="A1217" s="190" t="s">
        <v>1467</v>
      </c>
      <c r="B1217" s="190" t="s">
        <v>4346</v>
      </c>
      <c r="C1217" s="190" t="s">
        <v>2424</v>
      </c>
      <c r="D1217" s="191">
        <v>1835.1076008</v>
      </c>
    </row>
    <row r="1218" spans="1:4">
      <c r="A1218" s="190" t="s">
        <v>1257</v>
      </c>
      <c r="B1218" s="190" t="s">
        <v>4362</v>
      </c>
      <c r="C1218" s="190" t="s">
        <v>2424</v>
      </c>
      <c r="D1218" s="191">
        <v>228.90594181132121</v>
      </c>
    </row>
    <row r="1219" spans="1:4">
      <c r="A1219" s="190" t="s">
        <v>1595</v>
      </c>
      <c r="B1219" s="190" t="s">
        <v>4475</v>
      </c>
      <c r="C1219" s="190" t="s">
        <v>2424</v>
      </c>
      <c r="D1219" s="191">
        <v>-368.9354032</v>
      </c>
    </row>
    <row r="1220" spans="1:4">
      <c r="A1220" s="190" t="s">
        <v>496</v>
      </c>
      <c r="B1220" s="190" t="s">
        <v>4345</v>
      </c>
      <c r="C1220" s="190" t="s">
        <v>2424</v>
      </c>
      <c r="D1220" s="191">
        <v>-160.52219478609626</v>
      </c>
    </row>
    <row r="1221" spans="1:4">
      <c r="A1221" s="190" t="s">
        <v>1511</v>
      </c>
      <c r="B1221" s="190" t="s">
        <v>4370</v>
      </c>
      <c r="C1221" s="190" t="s">
        <v>2424</v>
      </c>
      <c r="D1221" s="191">
        <v>6685.5134115884111</v>
      </c>
    </row>
    <row r="1222" spans="1:4">
      <c r="A1222" s="190" t="s">
        <v>451</v>
      </c>
      <c r="B1222" s="190" t="s">
        <v>4352</v>
      </c>
      <c r="C1222" s="190" t="s">
        <v>2424</v>
      </c>
      <c r="D1222" s="191">
        <v>-14215.311732614598</v>
      </c>
    </row>
    <row r="1223" spans="1:4">
      <c r="A1223" s="190" t="s">
        <v>1228</v>
      </c>
      <c r="B1223" s="190" t="s">
        <v>4470</v>
      </c>
      <c r="C1223" s="190" t="s">
        <v>2424</v>
      </c>
      <c r="D1223" s="191">
        <v>1131.7478522222223</v>
      </c>
    </row>
    <row r="1224" spans="1:4">
      <c r="A1224" s="190" t="s">
        <v>1269</v>
      </c>
      <c r="B1224" s="190" t="s">
        <v>4362</v>
      </c>
      <c r="C1224" s="190" t="s">
        <v>2424</v>
      </c>
      <c r="D1224" s="191">
        <v>101.36432000000001</v>
      </c>
    </row>
    <row r="1225" spans="1:4">
      <c r="A1225" s="190" t="s">
        <v>1620</v>
      </c>
      <c r="B1225" s="190" t="s">
        <v>4331</v>
      </c>
      <c r="C1225" s="190" t="s">
        <v>2424</v>
      </c>
      <c r="D1225" s="191">
        <v>1111.8131205</v>
      </c>
    </row>
    <row r="1226" spans="1:4">
      <c r="A1226" s="190" t="s">
        <v>1398</v>
      </c>
      <c r="B1226" s="190" t="s">
        <v>4465</v>
      </c>
      <c r="C1226" s="190" t="s">
        <v>2424</v>
      </c>
      <c r="D1226" s="191">
        <v>-1540.8469432056686</v>
      </c>
    </row>
    <row r="1227" spans="1:4">
      <c r="A1227" s="190" t="s">
        <v>1532</v>
      </c>
      <c r="B1227" s="190" t="s">
        <v>4336</v>
      </c>
      <c r="C1227" s="190" t="s">
        <v>2424</v>
      </c>
      <c r="D1227" s="191">
        <v>5929.6087529519245</v>
      </c>
    </row>
    <row r="1228" spans="1:4">
      <c r="A1228" s="190" t="s">
        <v>1089</v>
      </c>
      <c r="B1228" s="190" t="s">
        <v>4427</v>
      </c>
      <c r="C1228" s="190" t="s">
        <v>2424</v>
      </c>
      <c r="D1228" s="191">
        <v>1209.283566904762</v>
      </c>
    </row>
    <row r="1229" spans="1:4">
      <c r="A1229" s="190" t="s">
        <v>1124</v>
      </c>
      <c r="B1229" s="190" t="s">
        <v>4364</v>
      </c>
      <c r="C1229" s="190" t="s">
        <v>2424</v>
      </c>
      <c r="D1229" s="191">
        <v>2763.4199242669192</v>
      </c>
    </row>
    <row r="1230" spans="1:4">
      <c r="A1230" s="190" t="s">
        <v>1107</v>
      </c>
      <c r="B1230" s="190" t="s">
        <v>4364</v>
      </c>
      <c r="C1230" s="190" t="s">
        <v>2424</v>
      </c>
      <c r="D1230" s="191">
        <v>2440.9665917436296</v>
      </c>
    </row>
    <row r="1231" spans="1:4">
      <c r="A1231" s="190" t="s">
        <v>1167</v>
      </c>
      <c r="B1231" s="190" t="s">
        <v>4476</v>
      </c>
      <c r="C1231" s="190" t="s">
        <v>2424</v>
      </c>
      <c r="D1231" s="191">
        <v>-539.11579666666671</v>
      </c>
    </row>
    <row r="1232" spans="1:4">
      <c r="A1232" s="190" t="s">
        <v>924</v>
      </c>
      <c r="B1232" s="190" t="s">
        <v>4362</v>
      </c>
      <c r="C1232" s="190" t="s">
        <v>2424</v>
      </c>
      <c r="D1232" s="191">
        <v>312.80433399999998</v>
      </c>
    </row>
    <row r="1233" spans="1:4">
      <c r="A1233" s="190" t="s">
        <v>1622</v>
      </c>
      <c r="B1233" s="190" t="s">
        <v>4373</v>
      </c>
      <c r="C1233" s="190" t="s">
        <v>2424</v>
      </c>
      <c r="D1233" s="191">
        <v>-9064.2796669090912</v>
      </c>
    </row>
    <row r="1234" spans="1:4">
      <c r="A1234" s="190" t="s">
        <v>1341</v>
      </c>
      <c r="B1234" s="190" t="s">
        <v>4330</v>
      </c>
      <c r="C1234" s="190" t="s">
        <v>2424</v>
      </c>
      <c r="D1234" s="191">
        <v>69.160961333333333</v>
      </c>
    </row>
    <row r="1235" spans="1:4">
      <c r="A1235" s="190" t="s">
        <v>940</v>
      </c>
      <c r="B1235" s="190" t="s">
        <v>4470</v>
      </c>
      <c r="C1235" s="190" t="s">
        <v>2424</v>
      </c>
      <c r="D1235" s="191">
        <v>7246.6167633333334</v>
      </c>
    </row>
    <row r="1236" spans="1:4">
      <c r="A1236" s="190" t="s">
        <v>1137</v>
      </c>
      <c r="B1236" s="190" t="s">
        <v>4392</v>
      </c>
      <c r="C1236" s="190" t="s">
        <v>2424</v>
      </c>
      <c r="D1236" s="191">
        <v>3.5149756183834864</v>
      </c>
    </row>
    <row r="1237" spans="1:4">
      <c r="A1237" s="190" t="s">
        <v>375</v>
      </c>
      <c r="B1237" s="190" t="s">
        <v>4402</v>
      </c>
      <c r="C1237" s="190" t="s">
        <v>2424</v>
      </c>
      <c r="D1237" s="191">
        <v>370.34170921739133</v>
      </c>
    </row>
    <row r="1238" spans="1:4">
      <c r="A1238" s="190" t="s">
        <v>1025</v>
      </c>
      <c r="B1238" s="190" t="s">
        <v>4388</v>
      </c>
      <c r="C1238" s="190" t="s">
        <v>2424</v>
      </c>
      <c r="D1238" s="191">
        <v>128.23726113366061</v>
      </c>
    </row>
    <row r="1239" spans="1:4">
      <c r="A1239" s="190" t="s">
        <v>935</v>
      </c>
      <c r="B1239" s="190" t="s">
        <v>4472</v>
      </c>
      <c r="C1239" s="190" t="s">
        <v>2424</v>
      </c>
      <c r="D1239" s="191">
        <v>990.55047440072053</v>
      </c>
    </row>
    <row r="1240" spans="1:4">
      <c r="A1240" s="190" t="s">
        <v>1019</v>
      </c>
      <c r="B1240" s="190" t="s">
        <v>4472</v>
      </c>
      <c r="C1240" s="190" t="s">
        <v>2424</v>
      </c>
      <c r="D1240" s="191">
        <v>3259.3937614901088</v>
      </c>
    </row>
    <row r="1241" spans="1:4">
      <c r="A1241" s="190" t="s">
        <v>1582</v>
      </c>
      <c r="B1241" s="190" t="s">
        <v>4351</v>
      </c>
      <c r="C1241" s="190" t="s">
        <v>2424</v>
      </c>
      <c r="D1241" s="191">
        <v>3656.4782638000001</v>
      </c>
    </row>
    <row r="1242" spans="1:4">
      <c r="A1242" s="190" t="s">
        <v>1420</v>
      </c>
      <c r="B1242" s="190" t="s">
        <v>4343</v>
      </c>
      <c r="C1242" s="190" t="s">
        <v>2424</v>
      </c>
      <c r="D1242" s="191">
        <v>2196.4894277560461</v>
      </c>
    </row>
    <row r="1243" spans="1:4">
      <c r="A1243" s="190" t="s">
        <v>2586</v>
      </c>
      <c r="B1243" s="190" t="s">
        <v>4342</v>
      </c>
      <c r="C1243" s="190" t="s">
        <v>2424</v>
      </c>
      <c r="D1243" s="191">
        <v>899.33665566666662</v>
      </c>
    </row>
    <row r="1244" spans="1:4">
      <c r="A1244" s="190" t="s">
        <v>960</v>
      </c>
      <c r="B1244" s="190" t="s">
        <v>4410</v>
      </c>
      <c r="C1244" s="190" t="s">
        <v>2424</v>
      </c>
      <c r="D1244" s="191">
        <v>12.207149841269841</v>
      </c>
    </row>
    <row r="1245" spans="1:4">
      <c r="A1245" s="190" t="s">
        <v>832</v>
      </c>
      <c r="B1245" s="190" t="s">
        <v>4422</v>
      </c>
      <c r="C1245" s="190" t="s">
        <v>2424</v>
      </c>
      <c r="D1245" s="191">
        <v>1956.4903378502786</v>
      </c>
    </row>
    <row r="1246" spans="1:4">
      <c r="A1246" s="190" t="s">
        <v>1499</v>
      </c>
      <c r="B1246" s="190" t="s">
        <v>4331</v>
      </c>
      <c r="C1246" s="190" t="s">
        <v>2424</v>
      </c>
      <c r="D1246" s="191">
        <v>27.501173452963229</v>
      </c>
    </row>
    <row r="1247" spans="1:4">
      <c r="A1247" s="190" t="s">
        <v>1510</v>
      </c>
      <c r="B1247" s="190" t="s">
        <v>4370</v>
      </c>
      <c r="C1247" s="190" t="s">
        <v>2424</v>
      </c>
      <c r="D1247" s="191">
        <v>80.925986492831797</v>
      </c>
    </row>
    <row r="1248" spans="1:4">
      <c r="A1248" s="190" t="s">
        <v>1504</v>
      </c>
      <c r="B1248" s="190" t="s">
        <v>4351</v>
      </c>
      <c r="C1248" s="190" t="s">
        <v>2424</v>
      </c>
      <c r="D1248" s="191">
        <v>928.32526307692308</v>
      </c>
    </row>
    <row r="1249" spans="1:4">
      <c r="A1249" s="190" t="s">
        <v>1515</v>
      </c>
      <c r="B1249" s="190" t="s">
        <v>4364</v>
      </c>
      <c r="C1249" s="190" t="s">
        <v>2424</v>
      </c>
      <c r="D1249" s="191">
        <v>1931.8172406907083</v>
      </c>
    </row>
    <row r="1250" spans="1:4">
      <c r="A1250" s="190" t="s">
        <v>1296</v>
      </c>
      <c r="B1250" s="190" t="s">
        <v>4477</v>
      </c>
      <c r="C1250" s="190" t="s">
        <v>2424</v>
      </c>
      <c r="D1250" s="191">
        <v>796.14664567841692</v>
      </c>
    </row>
    <row r="1251" spans="1:4">
      <c r="A1251" s="190" t="s">
        <v>1516</v>
      </c>
      <c r="B1251" s="190" t="s">
        <v>4472</v>
      </c>
      <c r="C1251" s="190" t="s">
        <v>2424</v>
      </c>
      <c r="D1251" s="191">
        <v>-1202.1503402827702</v>
      </c>
    </row>
    <row r="1252" spans="1:4">
      <c r="A1252" s="190" t="s">
        <v>1536</v>
      </c>
      <c r="B1252" s="190" t="s">
        <v>4331</v>
      </c>
      <c r="C1252" s="190" t="s">
        <v>2424</v>
      </c>
      <c r="D1252" s="191">
        <v>-11.234012878157092</v>
      </c>
    </row>
    <row r="1253" spans="1:4">
      <c r="A1253" s="190" t="s">
        <v>1517</v>
      </c>
      <c r="B1253" s="190" t="s">
        <v>4387</v>
      </c>
      <c r="C1253" s="190" t="s">
        <v>2424</v>
      </c>
      <c r="D1253" s="191">
        <v>1342.1513924777491</v>
      </c>
    </row>
    <row r="1254" spans="1:4">
      <c r="A1254" s="190" t="s">
        <v>1558</v>
      </c>
      <c r="B1254" s="190" t="s">
        <v>4402</v>
      </c>
      <c r="C1254" s="190" t="s">
        <v>2424</v>
      </c>
      <c r="D1254" s="191">
        <v>-21.321565894156986</v>
      </c>
    </row>
    <row r="1255" spans="1:4">
      <c r="A1255" s="190" t="s">
        <v>862</v>
      </c>
      <c r="B1255" s="190" t="s">
        <v>4362</v>
      </c>
      <c r="C1255" s="190" t="s">
        <v>2424</v>
      </c>
      <c r="D1255" s="191">
        <v>507.46081479999998</v>
      </c>
    </row>
    <row r="1256" spans="1:4">
      <c r="A1256" s="190" t="s">
        <v>1519</v>
      </c>
      <c r="B1256" s="190" t="s">
        <v>4475</v>
      </c>
      <c r="C1256" s="190" t="s">
        <v>2424</v>
      </c>
      <c r="D1256" s="191">
        <v>4178.2225876470584</v>
      </c>
    </row>
    <row r="1257" spans="1:4">
      <c r="A1257" s="190" t="s">
        <v>1639</v>
      </c>
      <c r="B1257" s="190" t="s">
        <v>4340</v>
      </c>
      <c r="C1257" s="190" t="s">
        <v>2424</v>
      </c>
      <c r="D1257" s="191">
        <v>1449.716833</v>
      </c>
    </row>
    <row r="1258" spans="1:4">
      <c r="A1258" s="190" t="s">
        <v>1521</v>
      </c>
      <c r="B1258" s="190" t="s">
        <v>4370</v>
      </c>
      <c r="C1258" s="190" t="s">
        <v>2424</v>
      </c>
      <c r="D1258" s="191">
        <v>128.81419563636365</v>
      </c>
    </row>
    <row r="1259" spans="1:4">
      <c r="A1259" s="190" t="s">
        <v>1560</v>
      </c>
      <c r="B1259" s="190" t="s">
        <v>4449</v>
      </c>
      <c r="C1259" s="190" t="s">
        <v>2424</v>
      </c>
      <c r="D1259" s="191">
        <v>30580.142232976421</v>
      </c>
    </row>
    <row r="1260" spans="1:4">
      <c r="A1260" s="190" t="s">
        <v>1190</v>
      </c>
      <c r="B1260" s="190" t="s">
        <v>4345</v>
      </c>
      <c r="C1260" s="190" t="s">
        <v>2424</v>
      </c>
      <c r="D1260" s="191">
        <v>964.69233978021975</v>
      </c>
    </row>
    <row r="1261" spans="1:4">
      <c r="A1261" s="190" t="s">
        <v>1545</v>
      </c>
      <c r="B1261" s="190" t="s">
        <v>4347</v>
      </c>
      <c r="C1261" s="190" t="s">
        <v>2424</v>
      </c>
      <c r="D1261" s="191">
        <v>-788.85808546666669</v>
      </c>
    </row>
    <row r="1262" spans="1:4">
      <c r="A1262" s="190" t="s">
        <v>1286</v>
      </c>
      <c r="B1262" s="190" t="s">
        <v>4351</v>
      </c>
      <c r="C1262" s="190" t="s">
        <v>2424</v>
      </c>
      <c r="D1262" s="191">
        <v>2574.1303806982114</v>
      </c>
    </row>
    <row r="1263" spans="1:4">
      <c r="A1263" s="190" t="s">
        <v>1283</v>
      </c>
      <c r="B1263" s="190" t="s">
        <v>4473</v>
      </c>
      <c r="C1263" s="190" t="s">
        <v>2424</v>
      </c>
      <c r="D1263" s="191">
        <v>8513.5645615586782</v>
      </c>
    </row>
    <row r="1264" spans="1:4">
      <c r="A1264" s="190" t="s">
        <v>1290</v>
      </c>
      <c r="B1264" s="190" t="s">
        <v>4475</v>
      </c>
      <c r="C1264" s="190" t="s">
        <v>2424</v>
      </c>
      <c r="D1264" s="191">
        <v>3022.7374092431987</v>
      </c>
    </row>
    <row r="1265" spans="1:4">
      <c r="A1265" s="190" t="s">
        <v>1291</v>
      </c>
      <c r="B1265" s="190" t="s">
        <v>4411</v>
      </c>
      <c r="C1265" s="190" t="s">
        <v>2424</v>
      </c>
      <c r="D1265" s="191">
        <v>-8471.9042352500001</v>
      </c>
    </row>
    <row r="1266" spans="1:4">
      <c r="A1266" s="190" t="s">
        <v>1294</v>
      </c>
      <c r="B1266" s="190" t="s">
        <v>4475</v>
      </c>
      <c r="C1266" s="190" t="s">
        <v>2424</v>
      </c>
      <c r="D1266" s="191">
        <v>1324.6432839003744</v>
      </c>
    </row>
    <row r="1267" spans="1:4">
      <c r="A1267" s="190" t="s">
        <v>1295</v>
      </c>
      <c r="B1267" s="190" t="s">
        <v>4475</v>
      </c>
      <c r="C1267" s="190" t="s">
        <v>2424</v>
      </c>
      <c r="D1267" s="191">
        <v>831.80434233168057</v>
      </c>
    </row>
    <row r="1268" spans="1:4">
      <c r="A1268" s="190" t="s">
        <v>150</v>
      </c>
      <c r="B1268" s="190" t="s">
        <v>4331</v>
      </c>
      <c r="C1268" s="190" t="s">
        <v>2424</v>
      </c>
      <c r="D1268" s="191">
        <v>31.907281980779093</v>
      </c>
    </row>
    <row r="1269" spans="1:4">
      <c r="A1269" s="190" t="s">
        <v>1299</v>
      </c>
      <c r="B1269" s="190" t="s">
        <v>4409</v>
      </c>
      <c r="C1269" s="190" t="s">
        <v>2424</v>
      </c>
      <c r="D1269" s="191">
        <v>218.36715587301586</v>
      </c>
    </row>
    <row r="1270" spans="1:4">
      <c r="A1270" s="190" t="s">
        <v>1300</v>
      </c>
      <c r="B1270" s="190" t="s">
        <v>4475</v>
      </c>
      <c r="C1270" s="190" t="s">
        <v>2424</v>
      </c>
      <c r="D1270" s="191">
        <v>2251.779986465911</v>
      </c>
    </row>
    <row r="1271" spans="1:4">
      <c r="A1271" s="190" t="s">
        <v>1301</v>
      </c>
      <c r="B1271" s="190" t="s">
        <v>4472</v>
      </c>
      <c r="C1271" s="190" t="s">
        <v>2424</v>
      </c>
      <c r="D1271" s="191">
        <v>139.09148516666667</v>
      </c>
    </row>
    <row r="1272" spans="1:4">
      <c r="A1272" s="190" t="s">
        <v>384</v>
      </c>
      <c r="B1272" s="190" t="s">
        <v>4345</v>
      </c>
      <c r="C1272" s="190" t="s">
        <v>2424</v>
      </c>
      <c r="D1272" s="191">
        <v>33.584883453919879</v>
      </c>
    </row>
    <row r="1273" spans="1:4">
      <c r="A1273" s="190" t="s">
        <v>3851</v>
      </c>
      <c r="B1273" s="190" t="s">
        <v>4346</v>
      </c>
      <c r="C1273" s="190" t="s">
        <v>2424</v>
      </c>
      <c r="D1273" s="190"/>
    </row>
    <row r="1274" spans="1:4">
      <c r="A1274" s="190" t="s">
        <v>888</v>
      </c>
      <c r="B1274" s="190" t="s">
        <v>4437</v>
      </c>
      <c r="C1274" s="190" t="s">
        <v>2424</v>
      </c>
      <c r="D1274" s="191">
        <v>1512.9976112028141</v>
      </c>
    </row>
    <row r="1275" spans="1:4">
      <c r="A1275" s="190" t="s">
        <v>1309</v>
      </c>
      <c r="B1275" s="190" t="s">
        <v>4475</v>
      </c>
      <c r="C1275" s="190" t="s">
        <v>2424</v>
      </c>
      <c r="D1275" s="191">
        <v>490.10500248092711</v>
      </c>
    </row>
    <row r="1276" spans="1:4">
      <c r="A1276" s="190" t="s">
        <v>1293</v>
      </c>
      <c r="B1276" s="190" t="s">
        <v>4475</v>
      </c>
      <c r="C1276" s="190" t="s">
        <v>2424</v>
      </c>
      <c r="D1276" s="191">
        <v>1071.3690381526333</v>
      </c>
    </row>
    <row r="1277" spans="1:4">
      <c r="A1277" s="190" t="s">
        <v>836</v>
      </c>
      <c r="B1277" s="190" t="s">
        <v>4342</v>
      </c>
      <c r="C1277" s="190" t="s">
        <v>2424</v>
      </c>
      <c r="D1277" s="191">
        <v>396.00107415196965</v>
      </c>
    </row>
    <row r="1278" spans="1:4">
      <c r="A1278" s="190" t="s">
        <v>1260</v>
      </c>
      <c r="B1278" s="190" t="s">
        <v>4417</v>
      </c>
      <c r="C1278" s="190" t="s">
        <v>2424</v>
      </c>
      <c r="D1278" s="191">
        <v>464.01334414576195</v>
      </c>
    </row>
    <row r="1279" spans="1:4">
      <c r="A1279" s="190" t="s">
        <v>1337</v>
      </c>
      <c r="B1279" s="190" t="s">
        <v>4349</v>
      </c>
      <c r="C1279" s="190" t="s">
        <v>2424</v>
      </c>
      <c r="D1279" s="191">
        <v>626.85926717647055</v>
      </c>
    </row>
    <row r="1280" spans="1:4">
      <c r="A1280" s="190" t="s">
        <v>1465</v>
      </c>
      <c r="B1280" s="190" t="s">
        <v>4335</v>
      </c>
      <c r="C1280" s="190" t="s">
        <v>2424</v>
      </c>
      <c r="D1280" s="191">
        <v>861.38346708475603</v>
      </c>
    </row>
    <row r="1281" spans="1:4">
      <c r="A1281" s="190" t="s">
        <v>1522</v>
      </c>
      <c r="B1281" s="190" t="s">
        <v>4475</v>
      </c>
      <c r="C1281" s="190" t="s">
        <v>2424</v>
      </c>
      <c r="D1281" s="191">
        <v>3423.2650564285714</v>
      </c>
    </row>
    <row r="1282" spans="1:4">
      <c r="A1282" s="190" t="s">
        <v>1100</v>
      </c>
      <c r="B1282" s="190" t="s">
        <v>4429</v>
      </c>
      <c r="C1282" s="190" t="s">
        <v>2424</v>
      </c>
      <c r="D1282" s="191">
        <v>1544.0444236111111</v>
      </c>
    </row>
    <row r="1283" spans="1:4">
      <c r="A1283" s="190" t="s">
        <v>1029</v>
      </c>
      <c r="B1283" s="190" t="s">
        <v>4475</v>
      </c>
      <c r="C1283" s="190" t="s">
        <v>2424</v>
      </c>
      <c r="D1283" s="191">
        <v>2372.0875641666667</v>
      </c>
    </row>
    <row r="1284" spans="1:4">
      <c r="A1284" s="190" t="s">
        <v>974</v>
      </c>
      <c r="B1284" s="190" t="s">
        <v>4442</v>
      </c>
      <c r="C1284" s="190" t="s">
        <v>2424</v>
      </c>
      <c r="D1284" s="191">
        <v>1641.2076773226138</v>
      </c>
    </row>
    <row r="1285" spans="1:4">
      <c r="A1285" s="190" t="s">
        <v>1147</v>
      </c>
      <c r="B1285" s="190" t="s">
        <v>4445</v>
      </c>
      <c r="C1285" s="190" t="s">
        <v>2424</v>
      </c>
      <c r="D1285" s="191">
        <v>19643.491127567566</v>
      </c>
    </row>
    <row r="1286" spans="1:4">
      <c r="A1286" s="190" t="s">
        <v>1271</v>
      </c>
      <c r="B1286" s="190" t="s">
        <v>4331</v>
      </c>
      <c r="C1286" s="190" t="s">
        <v>2424</v>
      </c>
      <c r="D1286" s="191">
        <v>991.06109472727269</v>
      </c>
    </row>
    <row r="1287" spans="1:4">
      <c r="A1287" s="190" t="s">
        <v>1356</v>
      </c>
      <c r="B1287" s="190" t="s">
        <v>4376</v>
      </c>
      <c r="C1287" s="190" t="s">
        <v>2424</v>
      </c>
      <c r="D1287" s="191">
        <v>-34.762234800000002</v>
      </c>
    </row>
    <row r="1288" spans="1:4">
      <c r="A1288" s="190" t="s">
        <v>1363</v>
      </c>
      <c r="B1288" s="190" t="s">
        <v>4386</v>
      </c>
      <c r="C1288" s="190" t="s">
        <v>2424</v>
      </c>
      <c r="D1288" s="191">
        <v>313.05439963302751</v>
      </c>
    </row>
    <row r="1289" spans="1:4">
      <c r="A1289" s="190" t="s">
        <v>1498</v>
      </c>
      <c r="B1289" s="190" t="s">
        <v>4381</v>
      </c>
      <c r="C1289" s="190" t="s">
        <v>2424</v>
      </c>
      <c r="D1289" s="191">
        <v>-3068.313805595817</v>
      </c>
    </row>
    <row r="1290" spans="1:4">
      <c r="A1290" s="190" t="s">
        <v>1495</v>
      </c>
      <c r="B1290" s="190" t="s">
        <v>4397</v>
      </c>
      <c r="C1290" s="190" t="s">
        <v>2424</v>
      </c>
      <c r="D1290" s="191">
        <v>1687.3833944444445</v>
      </c>
    </row>
    <row r="1291" spans="1:4">
      <c r="A1291" s="190" t="s">
        <v>1285</v>
      </c>
      <c r="B1291" s="190" t="s">
        <v>4478</v>
      </c>
      <c r="C1291" s="190" t="s">
        <v>2424</v>
      </c>
      <c r="D1291" s="191">
        <v>526.52439333333336</v>
      </c>
    </row>
    <row r="1292" spans="1:4">
      <c r="A1292" s="190" t="s">
        <v>1527</v>
      </c>
      <c r="B1292" s="190" t="s">
        <v>4338</v>
      </c>
      <c r="C1292" s="190" t="s">
        <v>2424</v>
      </c>
      <c r="D1292" s="191">
        <v>665.64807068965513</v>
      </c>
    </row>
    <row r="1293" spans="1:4">
      <c r="A1293" s="190" t="s">
        <v>1628</v>
      </c>
      <c r="B1293" s="190" t="s">
        <v>4475</v>
      </c>
      <c r="C1293" s="190" t="s">
        <v>2424</v>
      </c>
      <c r="D1293" s="191">
        <v>1745.0476359516617</v>
      </c>
    </row>
    <row r="1294" spans="1:4">
      <c r="A1294" s="190" t="s">
        <v>1482</v>
      </c>
      <c r="B1294" s="190" t="s">
        <v>4346</v>
      </c>
      <c r="C1294" s="190" t="s">
        <v>2424</v>
      </c>
      <c r="D1294" s="191">
        <v>1666.5925974389756</v>
      </c>
    </row>
    <row r="1295" spans="1:4">
      <c r="A1295" s="190" t="s">
        <v>1109</v>
      </c>
      <c r="B1295" s="190" t="s">
        <v>4400</v>
      </c>
      <c r="C1295" s="190" t="s">
        <v>2424</v>
      </c>
      <c r="D1295" s="191">
        <v>-910.74552010413208</v>
      </c>
    </row>
    <row r="1296" spans="1:4">
      <c r="A1296" s="190" t="s">
        <v>1547</v>
      </c>
      <c r="B1296" s="190" t="s">
        <v>4442</v>
      </c>
      <c r="C1296" s="190" t="s">
        <v>2424</v>
      </c>
      <c r="D1296" s="191">
        <v>2383.5099488000001</v>
      </c>
    </row>
    <row r="1297" spans="1:4">
      <c r="A1297" s="190" t="s">
        <v>1408</v>
      </c>
      <c r="B1297" s="190" t="s">
        <v>4340</v>
      </c>
      <c r="C1297" s="190" t="s">
        <v>2424</v>
      </c>
      <c r="D1297" s="191">
        <v>-692.41410680000001</v>
      </c>
    </row>
    <row r="1298" spans="1:4">
      <c r="A1298" s="190" t="s">
        <v>3932</v>
      </c>
      <c r="B1298" s="190" t="s">
        <v>4382</v>
      </c>
      <c r="C1298" s="190" t="s">
        <v>2424</v>
      </c>
      <c r="D1298" s="191">
        <v>297.42639474999999</v>
      </c>
    </row>
    <row r="1299" spans="1:4">
      <c r="A1299" s="190" t="s">
        <v>899</v>
      </c>
      <c r="B1299" s="190" t="s">
        <v>4328</v>
      </c>
      <c r="C1299" s="190" t="s">
        <v>2424</v>
      </c>
      <c r="D1299" s="191">
        <v>706.83202947761686</v>
      </c>
    </row>
    <row r="1300" spans="1:4">
      <c r="A1300" s="190" t="s">
        <v>1229</v>
      </c>
      <c r="B1300" s="190" t="s">
        <v>4331</v>
      </c>
      <c r="C1300" s="190" t="s">
        <v>2424</v>
      </c>
      <c r="D1300" s="191">
        <v>82.602612750000006</v>
      </c>
    </row>
    <row r="1301" spans="1:4">
      <c r="A1301" s="190" t="s">
        <v>920</v>
      </c>
      <c r="B1301" s="190" t="s">
        <v>4347</v>
      </c>
      <c r="C1301" s="190" t="s">
        <v>2424</v>
      </c>
      <c r="D1301" s="191">
        <v>-319.84170704225352</v>
      </c>
    </row>
    <row r="1302" spans="1:4">
      <c r="A1302" s="190" t="s">
        <v>942</v>
      </c>
      <c r="B1302" s="190" t="s">
        <v>4476</v>
      </c>
      <c r="C1302" s="190" t="s">
        <v>2424</v>
      </c>
      <c r="D1302" s="191">
        <v>5827.8214099999996</v>
      </c>
    </row>
    <row r="1303" spans="1:4">
      <c r="A1303" s="190" t="s">
        <v>1433</v>
      </c>
      <c r="B1303" s="190" t="s">
        <v>4335</v>
      </c>
      <c r="C1303" s="190" t="s">
        <v>2424</v>
      </c>
      <c r="D1303" s="191">
        <v>2027.5166905952381</v>
      </c>
    </row>
    <row r="1304" spans="1:4">
      <c r="A1304" s="190" t="s">
        <v>1450</v>
      </c>
      <c r="B1304" s="190" t="s">
        <v>4359</v>
      </c>
      <c r="C1304" s="190" t="s">
        <v>2424</v>
      </c>
      <c r="D1304" s="191">
        <v>971.30276018381153</v>
      </c>
    </row>
    <row r="1305" spans="1:4">
      <c r="A1305" s="190" t="s">
        <v>3317</v>
      </c>
      <c r="B1305" s="190" t="s">
        <v>4471</v>
      </c>
      <c r="C1305" s="190" t="s">
        <v>2424</v>
      </c>
      <c r="D1305" s="191">
        <v>2486.7411240960787</v>
      </c>
    </row>
    <row r="1306" spans="1:4">
      <c r="A1306" s="190" t="s">
        <v>1399</v>
      </c>
      <c r="B1306" s="190" t="s">
        <v>4419</v>
      </c>
      <c r="C1306" s="190" t="s">
        <v>2424</v>
      </c>
      <c r="D1306" s="191">
        <v>316.9406864580418</v>
      </c>
    </row>
    <row r="1307" spans="1:4">
      <c r="A1307" s="190" t="s">
        <v>1062</v>
      </c>
      <c r="B1307" s="190" t="s">
        <v>4362</v>
      </c>
      <c r="C1307" s="190" t="s">
        <v>2424</v>
      </c>
      <c r="D1307" s="191">
        <v>29.250385698569858</v>
      </c>
    </row>
    <row r="1308" spans="1:4">
      <c r="A1308" s="190" t="s">
        <v>1568</v>
      </c>
      <c r="B1308" s="190" t="s">
        <v>4359</v>
      </c>
      <c r="C1308" s="190" t="s">
        <v>2424</v>
      </c>
      <c r="D1308" s="191">
        <v>-3401.6572171314742</v>
      </c>
    </row>
    <row r="1309" spans="1:4">
      <c r="A1309" s="190" t="s">
        <v>1074</v>
      </c>
      <c r="B1309" s="190" t="s">
        <v>4370</v>
      </c>
      <c r="C1309" s="190" t="s">
        <v>2424</v>
      </c>
      <c r="D1309" s="191">
        <v>2003.2540372727274</v>
      </c>
    </row>
    <row r="1310" spans="1:4">
      <c r="A1310" s="190" t="s">
        <v>1627</v>
      </c>
      <c r="B1310" s="190" t="s">
        <v>4370</v>
      </c>
      <c r="C1310" s="190" t="s">
        <v>2424</v>
      </c>
      <c r="D1310" s="191">
        <v>212.94221694599628</v>
      </c>
    </row>
    <row r="1311" spans="1:4">
      <c r="A1311" s="190" t="s">
        <v>847</v>
      </c>
      <c r="B1311" s="190" t="s">
        <v>4391</v>
      </c>
      <c r="C1311" s="190" t="s">
        <v>2424</v>
      </c>
      <c r="D1311" s="191">
        <v>3627.1722991792644</v>
      </c>
    </row>
    <row r="1312" spans="1:4">
      <c r="A1312" s="190" t="s">
        <v>1139</v>
      </c>
      <c r="B1312" s="190" t="s">
        <v>4479</v>
      </c>
      <c r="C1312" s="190" t="s">
        <v>2424</v>
      </c>
      <c r="D1312" s="191">
        <v>42.316150919117646</v>
      </c>
    </row>
    <row r="1313" spans="1:4">
      <c r="A1313" s="190" t="s">
        <v>1027</v>
      </c>
      <c r="B1313" s="190" t="s">
        <v>4352</v>
      </c>
      <c r="C1313" s="190" t="s">
        <v>2424</v>
      </c>
      <c r="D1313" s="191">
        <v>-1844.4892630076406</v>
      </c>
    </row>
    <row r="1314" spans="1:4">
      <c r="A1314" s="190" t="s">
        <v>968</v>
      </c>
      <c r="B1314" s="190" t="s">
        <v>4362</v>
      </c>
      <c r="C1314" s="190" t="s">
        <v>2424</v>
      </c>
      <c r="D1314" s="191">
        <v>7.4769379999999996</v>
      </c>
    </row>
    <row r="1315" spans="1:4">
      <c r="A1315" s="190" t="s">
        <v>1501</v>
      </c>
      <c r="B1315" s="190" t="s">
        <v>4337</v>
      </c>
      <c r="C1315" s="190" t="s">
        <v>2424</v>
      </c>
      <c r="D1315" s="191">
        <v>746.20815934065934</v>
      </c>
    </row>
    <row r="1316" spans="1:4">
      <c r="A1316" s="190" t="s">
        <v>918</v>
      </c>
      <c r="B1316" s="190" t="s">
        <v>4440</v>
      </c>
      <c r="C1316" s="190" t="s">
        <v>2424</v>
      </c>
      <c r="D1316" s="191">
        <v>742.23240869047618</v>
      </c>
    </row>
    <row r="1317" spans="1:4">
      <c r="A1317" s="190" t="s">
        <v>875</v>
      </c>
      <c r="B1317" s="190" t="s">
        <v>4375</v>
      </c>
      <c r="C1317" s="190" t="s">
        <v>2424</v>
      </c>
      <c r="D1317" s="191">
        <v>6.285736941176471</v>
      </c>
    </row>
    <row r="1318" spans="1:4">
      <c r="A1318" s="190" t="s">
        <v>579</v>
      </c>
      <c r="B1318" s="190" t="s">
        <v>4347</v>
      </c>
      <c r="C1318" s="190" t="s">
        <v>2424</v>
      </c>
      <c r="D1318" s="191">
        <v>7571.5256487654324</v>
      </c>
    </row>
    <row r="1319" spans="1:4">
      <c r="A1319" s="190" t="s">
        <v>1591</v>
      </c>
      <c r="B1319" s="190" t="s">
        <v>4410</v>
      </c>
      <c r="C1319" s="190" t="s">
        <v>2424</v>
      </c>
      <c r="D1319" s="191">
        <v>2134.2757964285715</v>
      </c>
    </row>
    <row r="1320" spans="1:4">
      <c r="A1320" s="190" t="s">
        <v>1277</v>
      </c>
      <c r="B1320" s="190" t="s">
        <v>4475</v>
      </c>
      <c r="C1320" s="190" t="s">
        <v>2424</v>
      </c>
      <c r="D1320" s="191">
        <v>231.73455582608696</v>
      </c>
    </row>
    <row r="1321" spans="1:4">
      <c r="A1321" s="190" t="s">
        <v>1359</v>
      </c>
      <c r="B1321" s="190" t="s">
        <v>4386</v>
      </c>
      <c r="C1321" s="190" t="s">
        <v>2424</v>
      </c>
      <c r="D1321" s="191">
        <v>988.72263377226341</v>
      </c>
    </row>
    <row r="1322" spans="1:4">
      <c r="A1322" s="190" t="s">
        <v>1023</v>
      </c>
      <c r="B1322" s="190" t="s">
        <v>4382</v>
      </c>
      <c r="C1322" s="190" t="s">
        <v>2424</v>
      </c>
      <c r="D1322" s="191">
        <v>272.20118681634204</v>
      </c>
    </row>
    <row r="1323" spans="1:4">
      <c r="A1323" s="190" t="s">
        <v>1493</v>
      </c>
      <c r="B1323" s="190" t="s">
        <v>4346</v>
      </c>
      <c r="C1323" s="190" t="s">
        <v>2424</v>
      </c>
      <c r="D1323" s="191">
        <v>2319.208351184172</v>
      </c>
    </row>
    <row r="1324" spans="1:4">
      <c r="A1324" s="190" t="s">
        <v>1026</v>
      </c>
      <c r="B1324" s="190" t="s">
        <v>4355</v>
      </c>
      <c r="C1324" s="190" t="s">
        <v>2424</v>
      </c>
      <c r="D1324" s="191">
        <v>203.23325966386554</v>
      </c>
    </row>
    <row r="1325" spans="1:4">
      <c r="A1325" s="190" t="s">
        <v>1070</v>
      </c>
      <c r="B1325" s="190" t="s">
        <v>4390</v>
      </c>
      <c r="C1325" s="190" t="s">
        <v>2424</v>
      </c>
      <c r="D1325" s="191">
        <v>4358.2213750000001</v>
      </c>
    </row>
    <row r="1326" spans="1:4">
      <c r="A1326" s="190" t="s">
        <v>1233</v>
      </c>
      <c r="B1326" s="190" t="s">
        <v>4470</v>
      </c>
      <c r="C1326" s="190" t="s">
        <v>2424</v>
      </c>
      <c r="D1326" s="191">
        <v>2138.0144005774237</v>
      </c>
    </row>
    <row r="1327" spans="1:4">
      <c r="A1327" s="190" t="s">
        <v>991</v>
      </c>
      <c r="B1327" s="190" t="s">
        <v>4388</v>
      </c>
      <c r="C1327" s="190" t="s">
        <v>2424</v>
      </c>
      <c r="D1327" s="191">
        <v>367.17835000000002</v>
      </c>
    </row>
    <row r="1328" spans="1:4">
      <c r="A1328" s="190" t="s">
        <v>923</v>
      </c>
      <c r="B1328" s="190" t="s">
        <v>4409</v>
      </c>
      <c r="C1328" s="190" t="s">
        <v>2424</v>
      </c>
      <c r="D1328" s="191">
        <v>57.638171979166664</v>
      </c>
    </row>
    <row r="1329" spans="1:4">
      <c r="A1329" s="190" t="s">
        <v>3298</v>
      </c>
      <c r="B1329" s="190" t="s">
        <v>4355</v>
      </c>
      <c r="C1329" s="190" t="s">
        <v>2424</v>
      </c>
      <c r="D1329" s="191">
        <v>2843.4893644736844</v>
      </c>
    </row>
    <row r="1330" spans="1:4">
      <c r="A1330" s="190" t="s">
        <v>1044</v>
      </c>
      <c r="B1330" s="190" t="s">
        <v>4347</v>
      </c>
      <c r="C1330" s="190" t="s">
        <v>2424</v>
      </c>
      <c r="D1330" s="191">
        <v>10896.900796561749</v>
      </c>
    </row>
    <row r="1331" spans="1:4">
      <c r="A1331" s="190" t="s">
        <v>1529</v>
      </c>
      <c r="B1331" s="190" t="s">
        <v>4371</v>
      </c>
      <c r="C1331" s="190" t="s">
        <v>2424</v>
      </c>
      <c r="D1331" s="191">
        <v>-178.7802322</v>
      </c>
    </row>
    <row r="1332" spans="1:4">
      <c r="A1332" s="190" t="s">
        <v>955</v>
      </c>
      <c r="B1332" s="190" t="s">
        <v>4346</v>
      </c>
      <c r="C1332" s="190" t="s">
        <v>2424</v>
      </c>
      <c r="D1332" s="191">
        <v>901.22103970000001</v>
      </c>
    </row>
    <row r="1333" spans="1:4">
      <c r="A1333" s="190" t="s">
        <v>1588</v>
      </c>
      <c r="B1333" s="190" t="s">
        <v>4361</v>
      </c>
      <c r="C1333" s="190" t="s">
        <v>2424</v>
      </c>
      <c r="D1333" s="191">
        <v>-564.10217124999997</v>
      </c>
    </row>
    <row r="1334" spans="1:4">
      <c r="A1334" s="190" t="s">
        <v>993</v>
      </c>
      <c r="B1334" s="190" t="s">
        <v>4336</v>
      </c>
      <c r="C1334" s="190" t="s">
        <v>2424</v>
      </c>
      <c r="D1334" s="191">
        <v>3649.0951745614034</v>
      </c>
    </row>
    <row r="1335" spans="1:4">
      <c r="A1335" s="190" t="s">
        <v>857</v>
      </c>
      <c r="B1335" s="190" t="s">
        <v>4386</v>
      </c>
      <c r="C1335" s="190" t="s">
        <v>2424</v>
      </c>
      <c r="D1335" s="191">
        <v>152.31136280898878</v>
      </c>
    </row>
    <row r="1336" spans="1:4">
      <c r="A1336" s="190" t="s">
        <v>1453</v>
      </c>
      <c r="B1336" s="190" t="s">
        <v>4471</v>
      </c>
      <c r="C1336" s="190" t="s">
        <v>2424</v>
      </c>
      <c r="D1336" s="191">
        <v>8390.217848765622</v>
      </c>
    </row>
    <row r="1337" spans="1:4">
      <c r="A1337" s="190" t="s">
        <v>1508</v>
      </c>
      <c r="B1337" s="190" t="s">
        <v>4380</v>
      </c>
      <c r="C1337" s="190" t="s">
        <v>2424</v>
      </c>
      <c r="D1337" s="191">
        <v>3244.5871462962964</v>
      </c>
    </row>
    <row r="1338" spans="1:4">
      <c r="A1338" s="190" t="s">
        <v>1481</v>
      </c>
      <c r="B1338" s="190" t="s">
        <v>4472</v>
      </c>
      <c r="C1338" s="190" t="s">
        <v>2424</v>
      </c>
      <c r="D1338" s="191">
        <v>857.57505693206667</v>
      </c>
    </row>
    <row r="1339" spans="1:4">
      <c r="A1339" s="190" t="s">
        <v>2651</v>
      </c>
      <c r="B1339" s="190" t="s">
        <v>4368</v>
      </c>
      <c r="C1339" s="190" t="s">
        <v>2424</v>
      </c>
      <c r="D1339" s="191">
        <v>2368.4256574060319</v>
      </c>
    </row>
    <row r="1340" spans="1:4">
      <c r="A1340" s="190" t="s">
        <v>1048</v>
      </c>
      <c r="B1340" s="190" t="s">
        <v>4370</v>
      </c>
      <c r="C1340" s="190" t="s">
        <v>2424</v>
      </c>
      <c r="D1340" s="191">
        <v>5202.0385683333334</v>
      </c>
    </row>
    <row r="1341" spans="1:4">
      <c r="A1341" s="190" t="s">
        <v>1032</v>
      </c>
      <c r="B1341" s="190" t="s">
        <v>4373</v>
      </c>
      <c r="C1341" s="190" t="s">
        <v>2424</v>
      </c>
      <c r="D1341" s="191">
        <v>3381.511004</v>
      </c>
    </row>
    <row r="1342" spans="1:4">
      <c r="A1342" s="190" t="s">
        <v>903</v>
      </c>
      <c r="B1342" s="190" t="s">
        <v>4371</v>
      </c>
      <c r="C1342" s="190" t="s">
        <v>2424</v>
      </c>
      <c r="D1342" s="191">
        <v>-1039.8943312192098</v>
      </c>
    </row>
    <row r="1343" spans="1:4">
      <c r="A1343" s="190" t="s">
        <v>1375</v>
      </c>
      <c r="B1343" s="190" t="s">
        <v>4340</v>
      </c>
      <c r="C1343" s="190" t="s">
        <v>2424</v>
      </c>
      <c r="D1343" s="191">
        <v>263.83437166666664</v>
      </c>
    </row>
    <row r="1344" spans="1:4">
      <c r="A1344" s="190" t="s">
        <v>1390</v>
      </c>
      <c r="B1344" s="190" t="s">
        <v>4362</v>
      </c>
      <c r="C1344" s="190" t="s">
        <v>2424</v>
      </c>
      <c r="D1344" s="191">
        <v>1186.9964405505002</v>
      </c>
    </row>
    <row r="1345" spans="1:4">
      <c r="A1345" s="190" t="s">
        <v>983</v>
      </c>
      <c r="B1345" s="190" t="s">
        <v>4402</v>
      </c>
      <c r="C1345" s="190" t="s">
        <v>2424</v>
      </c>
      <c r="D1345" s="191">
        <v>-5.683218030536338</v>
      </c>
    </row>
    <row r="1346" spans="1:4">
      <c r="A1346" s="190" t="s">
        <v>1373</v>
      </c>
      <c r="B1346" s="190" t="s">
        <v>4386</v>
      </c>
      <c r="C1346" s="190" t="s">
        <v>2424</v>
      </c>
      <c r="D1346" s="191">
        <v>882.31890970562608</v>
      </c>
    </row>
    <row r="1347" spans="1:4">
      <c r="A1347" s="190" t="s">
        <v>1036</v>
      </c>
      <c r="B1347" s="190" t="s">
        <v>4413</v>
      </c>
      <c r="C1347" s="190" t="s">
        <v>2424</v>
      </c>
      <c r="D1347" s="191">
        <v>1856.1922394366197</v>
      </c>
    </row>
    <row r="1348" spans="1:4">
      <c r="A1348" s="190" t="s">
        <v>1372</v>
      </c>
      <c r="B1348" s="190" t="s">
        <v>4351</v>
      </c>
      <c r="C1348" s="190" t="s">
        <v>2424</v>
      </c>
      <c r="D1348" s="191">
        <v>9351.5766489831749</v>
      </c>
    </row>
    <row r="1349" spans="1:4">
      <c r="A1349" s="190" t="s">
        <v>1158</v>
      </c>
      <c r="B1349" s="190" t="s">
        <v>4445</v>
      </c>
      <c r="C1349" s="190" t="s">
        <v>2424</v>
      </c>
      <c r="D1349" s="191">
        <v>8410.6374818799195</v>
      </c>
    </row>
    <row r="1350" spans="1:4">
      <c r="A1350" s="190" t="s">
        <v>1369</v>
      </c>
      <c r="B1350" s="190" t="s">
        <v>4411</v>
      </c>
      <c r="C1350" s="190" t="s">
        <v>2424</v>
      </c>
      <c r="D1350" s="191">
        <v>691.92059335449733</v>
      </c>
    </row>
    <row r="1351" spans="1:4">
      <c r="A1351" s="190" t="s">
        <v>1187</v>
      </c>
      <c r="B1351" s="190" t="s">
        <v>4370</v>
      </c>
      <c r="C1351" s="190" t="s">
        <v>2424</v>
      </c>
      <c r="D1351" s="191">
        <v>328.57219727272729</v>
      </c>
    </row>
    <row r="1352" spans="1:4">
      <c r="A1352" s="190" t="s">
        <v>1245</v>
      </c>
      <c r="B1352" s="190" t="s">
        <v>4371</v>
      </c>
      <c r="C1352" s="190" t="s">
        <v>2424</v>
      </c>
      <c r="D1352" s="191">
        <v>768.15684212500003</v>
      </c>
    </row>
    <row r="1353" spans="1:4">
      <c r="A1353" s="190" t="s">
        <v>1362</v>
      </c>
      <c r="B1353" s="190" t="s">
        <v>4362</v>
      </c>
      <c r="C1353" s="190" t="s">
        <v>2424</v>
      </c>
      <c r="D1353" s="191">
        <v>293.77428607995972</v>
      </c>
    </row>
    <row r="1354" spans="1:4">
      <c r="A1354" s="190" t="s">
        <v>2076</v>
      </c>
      <c r="B1354" s="190" t="s">
        <v>4392</v>
      </c>
      <c r="C1354" s="190" t="s">
        <v>2424</v>
      </c>
      <c r="D1354" s="191">
        <v>223.22477055555555</v>
      </c>
    </row>
    <row r="1355" spans="1:4">
      <c r="A1355" s="190" t="s">
        <v>878</v>
      </c>
      <c r="B1355" s="190" t="s">
        <v>4352</v>
      </c>
      <c r="C1355" s="190" t="s">
        <v>2424</v>
      </c>
      <c r="D1355" s="191">
        <v>3836.9175533333332</v>
      </c>
    </row>
    <row r="1356" spans="1:4">
      <c r="A1356" s="190" t="s">
        <v>941</v>
      </c>
      <c r="B1356" s="190" t="s">
        <v>4344</v>
      </c>
      <c r="C1356" s="190" t="s">
        <v>2424</v>
      </c>
      <c r="D1356" s="191">
        <v>1670.3300682407407</v>
      </c>
    </row>
    <row r="1357" spans="1:4">
      <c r="A1357" s="190" t="s">
        <v>824</v>
      </c>
      <c r="B1357" s="190" t="s">
        <v>4397</v>
      </c>
      <c r="C1357" s="190" t="s">
        <v>2424</v>
      </c>
      <c r="D1357" s="191">
        <v>961.264974017094</v>
      </c>
    </row>
    <row r="1358" spans="1:4">
      <c r="A1358" s="190" t="s">
        <v>978</v>
      </c>
      <c r="B1358" s="190" t="s">
        <v>4410</v>
      </c>
      <c r="C1358" s="190" t="s">
        <v>2424</v>
      </c>
      <c r="D1358" s="191">
        <v>2167.2214625000001</v>
      </c>
    </row>
    <row r="1359" spans="1:4">
      <c r="A1359" s="190" t="s">
        <v>1236</v>
      </c>
      <c r="B1359" s="190" t="s">
        <v>4395</v>
      </c>
      <c r="C1359" s="190" t="s">
        <v>2424</v>
      </c>
      <c r="D1359" s="191">
        <v>1941.5416206011864</v>
      </c>
    </row>
    <row r="1360" spans="1:4">
      <c r="A1360" s="190" t="s">
        <v>1161</v>
      </c>
      <c r="B1360" s="190" t="s">
        <v>4386</v>
      </c>
      <c r="C1360" s="190" t="s">
        <v>2424</v>
      </c>
      <c r="D1360" s="191">
        <v>1683.0978166924849</v>
      </c>
    </row>
    <row r="1361" spans="1:4">
      <c r="A1361" s="190" t="s">
        <v>1180</v>
      </c>
      <c r="B1361" s="190" t="s">
        <v>4362</v>
      </c>
      <c r="C1361" s="190" t="s">
        <v>2424</v>
      </c>
      <c r="D1361" s="191">
        <v>-908.36762060397552</v>
      </c>
    </row>
    <row r="1362" spans="1:4">
      <c r="A1362" s="190" t="s">
        <v>1586</v>
      </c>
      <c r="B1362" s="190" t="s">
        <v>4340</v>
      </c>
      <c r="C1362" s="190" t="s">
        <v>2424</v>
      </c>
      <c r="D1362" s="191">
        <v>950.235409</v>
      </c>
    </row>
    <row r="1363" spans="1:4">
      <c r="A1363" s="190" t="s">
        <v>1204</v>
      </c>
      <c r="B1363" s="190" t="s">
        <v>4388</v>
      </c>
      <c r="C1363" s="190" t="s">
        <v>2424</v>
      </c>
      <c r="D1363" s="191">
        <v>36007.289528478963</v>
      </c>
    </row>
    <row r="1364" spans="1:4">
      <c r="A1364" s="190" t="s">
        <v>908</v>
      </c>
      <c r="B1364" s="190" t="s">
        <v>4377</v>
      </c>
      <c r="C1364" s="190" t="s">
        <v>2424</v>
      </c>
      <c r="D1364" s="191">
        <v>11343.241257890899</v>
      </c>
    </row>
    <row r="1365" spans="1:4">
      <c r="A1365" s="190" t="s">
        <v>971</v>
      </c>
      <c r="B1365" s="190" t="s">
        <v>4351</v>
      </c>
      <c r="C1365" s="190" t="s">
        <v>2424</v>
      </c>
      <c r="D1365" s="191">
        <v>2219.9064713349917</v>
      </c>
    </row>
    <row r="1366" spans="1:4">
      <c r="A1366" s="190" t="s">
        <v>1212</v>
      </c>
      <c r="B1366" s="190" t="s">
        <v>4389</v>
      </c>
      <c r="C1366" s="190" t="s">
        <v>2424</v>
      </c>
      <c r="D1366" s="191">
        <v>606.0288114</v>
      </c>
    </row>
    <row r="1367" spans="1:4">
      <c r="A1367" s="190" t="s">
        <v>973</v>
      </c>
      <c r="B1367" s="190" t="s">
        <v>4390</v>
      </c>
      <c r="C1367" s="190" t="s">
        <v>2424</v>
      </c>
      <c r="D1367" s="191">
        <v>12895.646803796297</v>
      </c>
    </row>
    <row r="1368" spans="1:4">
      <c r="A1368" s="190" t="s">
        <v>3980</v>
      </c>
      <c r="B1368" s="190" t="s">
        <v>4446</v>
      </c>
      <c r="C1368" s="190" t="s">
        <v>2424</v>
      </c>
      <c r="D1368" s="190"/>
    </row>
    <row r="1369" spans="1:4">
      <c r="A1369" s="190" t="s">
        <v>1555</v>
      </c>
      <c r="B1369" s="190" t="s">
        <v>4475</v>
      </c>
      <c r="C1369" s="190" t="s">
        <v>2424</v>
      </c>
      <c r="D1369" s="191">
        <v>1370.0662927836545</v>
      </c>
    </row>
    <row r="1370" spans="1:4">
      <c r="A1370" s="190" t="s">
        <v>1518</v>
      </c>
      <c r="B1370" s="190" t="s">
        <v>4475</v>
      </c>
      <c r="C1370" s="190" t="s">
        <v>2424</v>
      </c>
      <c r="D1370" s="191">
        <v>1039.0576156714453</v>
      </c>
    </row>
    <row r="1371" spans="1:4">
      <c r="A1371" s="190" t="s">
        <v>365</v>
      </c>
      <c r="B1371" s="190" t="s">
        <v>4430</v>
      </c>
      <c r="C1371" s="190" t="s">
        <v>2424</v>
      </c>
      <c r="D1371" s="191">
        <v>-952.91015617724304</v>
      </c>
    </row>
    <row r="1372" spans="1:4">
      <c r="A1372" s="190" t="s">
        <v>979</v>
      </c>
      <c r="B1372" s="190" t="s">
        <v>4402</v>
      </c>
      <c r="C1372" s="190" t="s">
        <v>2424</v>
      </c>
      <c r="D1372" s="191">
        <v>-15449.416775454545</v>
      </c>
    </row>
    <row r="1373" spans="1:4">
      <c r="A1373" s="190" t="s">
        <v>2367</v>
      </c>
      <c r="B1373" s="190" t="s">
        <v>4426</v>
      </c>
      <c r="C1373" s="190" t="s">
        <v>2424</v>
      </c>
      <c r="D1373" s="191">
        <v>-100.318603</v>
      </c>
    </row>
    <row r="1374" spans="1:4">
      <c r="A1374" s="190" t="s">
        <v>1336</v>
      </c>
      <c r="B1374" s="190" t="s">
        <v>4346</v>
      </c>
      <c r="C1374" s="190" t="s">
        <v>2424</v>
      </c>
      <c r="D1374" s="191">
        <v>474.97033886709841</v>
      </c>
    </row>
    <row r="1375" spans="1:4">
      <c r="A1375" s="190" t="s">
        <v>1535</v>
      </c>
      <c r="B1375" s="190" t="s">
        <v>4372</v>
      </c>
      <c r="C1375" s="190" t="s">
        <v>2424</v>
      </c>
      <c r="D1375" s="191">
        <v>1007.4356245929664</v>
      </c>
    </row>
    <row r="1376" spans="1:4">
      <c r="A1376" s="190" t="s">
        <v>1489</v>
      </c>
      <c r="B1376" s="190" t="s">
        <v>4380</v>
      </c>
      <c r="C1376" s="190" t="s">
        <v>2424</v>
      </c>
      <c r="D1376" s="191">
        <v>2373.7491804225351</v>
      </c>
    </row>
    <row r="1377" spans="1:4">
      <c r="A1377" s="190" t="s">
        <v>1483</v>
      </c>
      <c r="B1377" s="190" t="s">
        <v>4350</v>
      </c>
      <c r="C1377" s="190" t="s">
        <v>2424</v>
      </c>
      <c r="D1377" s="191">
        <v>-4793.0205233074539</v>
      </c>
    </row>
    <row r="1378" spans="1:4">
      <c r="A1378" s="190" t="s">
        <v>999</v>
      </c>
      <c r="B1378" s="190" t="s">
        <v>4388</v>
      </c>
      <c r="C1378" s="190" t="s">
        <v>2424</v>
      </c>
      <c r="D1378" s="191">
        <v>999.51152734570996</v>
      </c>
    </row>
    <row r="1379" spans="1:4">
      <c r="A1379" s="190" t="s">
        <v>1439</v>
      </c>
      <c r="B1379" s="190" t="s">
        <v>4330</v>
      </c>
      <c r="C1379" s="190" t="s">
        <v>2424</v>
      </c>
      <c r="D1379" s="191">
        <v>524.23808359999998</v>
      </c>
    </row>
    <row r="1380" spans="1:4">
      <c r="A1380" s="190" t="s">
        <v>3271</v>
      </c>
      <c r="B1380" s="190" t="s">
        <v>4368</v>
      </c>
      <c r="C1380" s="190" t="s">
        <v>2424</v>
      </c>
      <c r="D1380" s="191">
        <v>351.42254863523573</v>
      </c>
    </row>
    <row r="1381" spans="1:4">
      <c r="A1381" s="190" t="s">
        <v>1449</v>
      </c>
      <c r="B1381" s="190" t="s">
        <v>4476</v>
      </c>
      <c r="C1381" s="190" t="s">
        <v>2424</v>
      </c>
      <c r="D1381" s="191">
        <v>-3539.7037288572028</v>
      </c>
    </row>
    <row r="1382" spans="1:4">
      <c r="A1382" s="190" t="s">
        <v>1004</v>
      </c>
      <c r="B1382" s="190" t="s">
        <v>4349</v>
      </c>
      <c r="C1382" s="190" t="s">
        <v>2424</v>
      </c>
      <c r="D1382" s="191">
        <v>179.71861319999999</v>
      </c>
    </row>
    <row r="1383" spans="1:4">
      <c r="A1383" s="190" t="s">
        <v>1005</v>
      </c>
      <c r="B1383" s="190" t="s">
        <v>4378</v>
      </c>
      <c r="C1383" s="190" t="s">
        <v>2424</v>
      </c>
      <c r="D1383" s="191">
        <v>3625.4399225000002</v>
      </c>
    </row>
    <row r="1384" spans="1:4">
      <c r="A1384" s="190" t="s">
        <v>1008</v>
      </c>
      <c r="B1384" s="190" t="s">
        <v>4475</v>
      </c>
      <c r="C1384" s="190" t="s">
        <v>2424</v>
      </c>
      <c r="D1384" s="191">
        <v>2192.8497174279405</v>
      </c>
    </row>
    <row r="1385" spans="1:4">
      <c r="A1385" s="190" t="s">
        <v>3029</v>
      </c>
      <c r="B1385" s="190" t="s">
        <v>4351</v>
      </c>
      <c r="C1385" s="190" t="s">
        <v>2424</v>
      </c>
      <c r="D1385" s="191">
        <v>1999.5362485714286</v>
      </c>
    </row>
    <row r="1386" spans="1:4">
      <c r="A1386" s="190" t="s">
        <v>1339</v>
      </c>
      <c r="B1386" s="190" t="s">
        <v>4369</v>
      </c>
      <c r="C1386" s="190" t="s">
        <v>2424</v>
      </c>
      <c r="D1386" s="191">
        <v>1140.5925464371978</v>
      </c>
    </row>
    <row r="1387" spans="1:4">
      <c r="A1387" s="190" t="s">
        <v>1020</v>
      </c>
      <c r="B1387" s="190" t="s">
        <v>4388</v>
      </c>
      <c r="C1387" s="190" t="s">
        <v>2424</v>
      </c>
      <c r="D1387" s="191">
        <v>1039.4360436666666</v>
      </c>
    </row>
    <row r="1388" spans="1:4">
      <c r="A1388" s="190" t="s">
        <v>1316</v>
      </c>
      <c r="B1388" s="190" t="s">
        <v>4364</v>
      </c>
      <c r="C1388" s="190" t="s">
        <v>2424</v>
      </c>
      <c r="D1388" s="191">
        <v>1444.9496160360361</v>
      </c>
    </row>
    <row r="1389" spans="1:4">
      <c r="A1389" s="190" t="s">
        <v>1159</v>
      </c>
      <c r="B1389" s="190" t="s">
        <v>4368</v>
      </c>
      <c r="C1389" s="190" t="s">
        <v>2424</v>
      </c>
      <c r="D1389" s="191">
        <v>23957.599675706424</v>
      </c>
    </row>
    <row r="1390" spans="1:4">
      <c r="A1390" s="190" t="s">
        <v>1414</v>
      </c>
      <c r="B1390" s="190" t="s">
        <v>4388</v>
      </c>
      <c r="C1390" s="190" t="s">
        <v>2424</v>
      </c>
      <c r="D1390" s="191">
        <v>1021.4482589523809</v>
      </c>
    </row>
    <row r="1391" spans="1:4">
      <c r="A1391" s="190" t="s">
        <v>1423</v>
      </c>
      <c r="B1391" s="190" t="s">
        <v>4340</v>
      </c>
      <c r="C1391" s="190" t="s">
        <v>2424</v>
      </c>
      <c r="D1391" s="191">
        <v>-270.10370273584908</v>
      </c>
    </row>
    <row r="1392" spans="1:4">
      <c r="A1392" s="190" t="s">
        <v>1049</v>
      </c>
      <c r="B1392" s="190" t="s">
        <v>4352</v>
      </c>
      <c r="C1392" s="190" t="s">
        <v>2424</v>
      </c>
      <c r="D1392" s="191">
        <v>592.28802529127006</v>
      </c>
    </row>
    <row r="1393" spans="1:4">
      <c r="A1393" s="190" t="s">
        <v>1052</v>
      </c>
      <c r="B1393" s="190" t="s">
        <v>4362</v>
      </c>
      <c r="C1393" s="190" t="s">
        <v>2424</v>
      </c>
      <c r="D1393" s="191">
        <v>589.45068066832573</v>
      </c>
    </row>
    <row r="1394" spans="1:4">
      <c r="A1394" s="190" t="s">
        <v>1354</v>
      </c>
      <c r="B1394" s="190" t="s">
        <v>4346</v>
      </c>
      <c r="C1394" s="190" t="s">
        <v>2424</v>
      </c>
      <c r="D1394" s="191">
        <v>2177.6040141111112</v>
      </c>
    </row>
    <row r="1395" spans="1:4">
      <c r="A1395" s="190" t="s">
        <v>3535</v>
      </c>
      <c r="B1395" s="190" t="s">
        <v>4370</v>
      </c>
      <c r="C1395" s="190" t="s">
        <v>2424</v>
      </c>
      <c r="D1395" s="191">
        <v>188.19339753086419</v>
      </c>
    </row>
    <row r="1396" spans="1:4">
      <c r="A1396" s="190" t="s">
        <v>3510</v>
      </c>
      <c r="B1396" s="190" t="s">
        <v>4375</v>
      </c>
      <c r="C1396" s="190" t="s">
        <v>2424</v>
      </c>
      <c r="D1396" s="191">
        <v>812.98360749999995</v>
      </c>
    </row>
    <row r="1397" spans="1:4">
      <c r="A1397" s="190" t="s">
        <v>1397</v>
      </c>
      <c r="B1397" s="190" t="s">
        <v>4380</v>
      </c>
      <c r="C1397" s="190" t="s">
        <v>2424</v>
      </c>
      <c r="D1397" s="191">
        <v>2982.21824777445</v>
      </c>
    </row>
    <row r="1398" spans="1:4">
      <c r="A1398" s="190" t="s">
        <v>1058</v>
      </c>
      <c r="B1398" s="190" t="s">
        <v>4391</v>
      </c>
      <c r="C1398" s="190" t="s">
        <v>2424</v>
      </c>
      <c r="D1398" s="191">
        <v>88.741245538400392</v>
      </c>
    </row>
    <row r="1399" spans="1:4">
      <c r="A1399" s="190" t="s">
        <v>1059</v>
      </c>
      <c r="B1399" s="190" t="s">
        <v>4362</v>
      </c>
      <c r="C1399" s="190" t="s">
        <v>2424</v>
      </c>
      <c r="D1399" s="191">
        <v>1397.195422309743</v>
      </c>
    </row>
    <row r="1400" spans="1:4">
      <c r="A1400" s="190" t="s">
        <v>785</v>
      </c>
      <c r="B1400" s="190" t="s">
        <v>4368</v>
      </c>
      <c r="C1400" s="190" t="s">
        <v>2424</v>
      </c>
      <c r="D1400" s="191">
        <v>-456.19716749999998</v>
      </c>
    </row>
    <row r="1401" spans="1:4">
      <c r="A1401" s="190" t="s">
        <v>1061</v>
      </c>
      <c r="B1401" s="190" t="s">
        <v>4376</v>
      </c>
      <c r="C1401" s="190" t="s">
        <v>2424</v>
      </c>
      <c r="D1401" s="191">
        <v>2213.5135993537965</v>
      </c>
    </row>
    <row r="1402" spans="1:4">
      <c r="A1402" s="190" t="s">
        <v>866</v>
      </c>
      <c r="B1402" s="190" t="s">
        <v>4475</v>
      </c>
      <c r="C1402" s="190" t="s">
        <v>2424</v>
      </c>
      <c r="D1402" s="191">
        <v>6527.7415346493863</v>
      </c>
    </row>
    <row r="1403" spans="1:4">
      <c r="A1403" s="190" t="s">
        <v>1060</v>
      </c>
      <c r="B1403" s="190" t="s">
        <v>4397</v>
      </c>
      <c r="C1403" s="190" t="s">
        <v>2424</v>
      </c>
      <c r="D1403" s="191">
        <v>54.146635062472555</v>
      </c>
    </row>
    <row r="1404" spans="1:4">
      <c r="A1404" s="190" t="s">
        <v>882</v>
      </c>
      <c r="B1404" s="190" t="s">
        <v>4380</v>
      </c>
      <c r="C1404" s="190" t="s">
        <v>2424</v>
      </c>
      <c r="D1404" s="191">
        <v>948.88947328456811</v>
      </c>
    </row>
    <row r="1405" spans="1:4">
      <c r="A1405" s="190" t="s">
        <v>1069</v>
      </c>
      <c r="B1405" s="190" t="s">
        <v>4410</v>
      </c>
      <c r="C1405" s="190" t="s">
        <v>2424</v>
      </c>
      <c r="D1405" s="191">
        <v>62.063442269810089</v>
      </c>
    </row>
    <row r="1406" spans="1:4">
      <c r="A1406" s="190" t="s">
        <v>3764</v>
      </c>
      <c r="B1406" s="190" t="s">
        <v>4449</v>
      </c>
      <c r="C1406" s="190" t="s">
        <v>2424</v>
      </c>
      <c r="D1406" s="191">
        <v>335.99111390000002</v>
      </c>
    </row>
    <row r="1407" spans="1:4">
      <c r="A1407" s="190" t="s">
        <v>1360</v>
      </c>
      <c r="B1407" s="190" t="s">
        <v>4480</v>
      </c>
      <c r="C1407" s="190" t="s">
        <v>2424</v>
      </c>
      <c r="D1407" s="191">
        <v>2687.652718888889</v>
      </c>
    </row>
    <row r="1408" spans="1:4">
      <c r="A1408" s="190" t="s">
        <v>949</v>
      </c>
      <c r="B1408" s="190" t="s">
        <v>4355</v>
      </c>
      <c r="C1408" s="190" t="s">
        <v>2424</v>
      </c>
      <c r="D1408" s="191">
        <v>2488.410225855846</v>
      </c>
    </row>
    <row r="1409" spans="1:4">
      <c r="A1409" s="190" t="s">
        <v>1435</v>
      </c>
      <c r="B1409" s="190" t="s">
        <v>4359</v>
      </c>
      <c r="C1409" s="190" t="s">
        <v>2424</v>
      </c>
      <c r="D1409" s="191">
        <v>1057.0284226891438</v>
      </c>
    </row>
    <row r="1410" spans="1:4">
      <c r="A1410" s="190" t="s">
        <v>2467</v>
      </c>
      <c r="B1410" s="190" t="s">
        <v>4341</v>
      </c>
      <c r="C1410" s="190" t="s">
        <v>2424</v>
      </c>
      <c r="D1410" s="191">
        <v>256.18549346365018</v>
      </c>
    </row>
    <row r="1411" spans="1:4">
      <c r="A1411" s="190" t="s">
        <v>1076</v>
      </c>
      <c r="B1411" s="190" t="s">
        <v>4481</v>
      </c>
      <c r="C1411" s="190" t="s">
        <v>2424</v>
      </c>
      <c r="D1411" s="191">
        <v>2310.6352772727273</v>
      </c>
    </row>
    <row r="1412" spans="1:4">
      <c r="A1412" s="190" t="s">
        <v>1638</v>
      </c>
      <c r="B1412" s="190" t="s">
        <v>4386</v>
      </c>
      <c r="C1412" s="190" t="s">
        <v>2424</v>
      </c>
      <c r="D1412" s="191">
        <v>2089.9718415582793</v>
      </c>
    </row>
    <row r="1413" spans="1:4">
      <c r="A1413" s="190" t="s">
        <v>873</v>
      </c>
      <c r="B1413" s="190" t="s">
        <v>4362</v>
      </c>
      <c r="C1413" s="190" t="s">
        <v>2424</v>
      </c>
      <c r="D1413" s="191">
        <v>1615.2948977391304</v>
      </c>
    </row>
    <row r="1414" spans="1:4">
      <c r="A1414" s="190" t="s">
        <v>1091</v>
      </c>
      <c r="B1414" s="190" t="s">
        <v>4364</v>
      </c>
      <c r="C1414" s="190" t="s">
        <v>2424</v>
      </c>
      <c r="D1414" s="191">
        <v>2893.7773627100346</v>
      </c>
    </row>
    <row r="1415" spans="1:4">
      <c r="A1415" s="190" t="s">
        <v>914</v>
      </c>
      <c r="B1415" s="190" t="s">
        <v>4331</v>
      </c>
      <c r="C1415" s="190" t="s">
        <v>2424</v>
      </c>
      <c r="D1415" s="191">
        <v>-290.20851636988971</v>
      </c>
    </row>
    <row r="1416" spans="1:4">
      <c r="A1416" s="190" t="s">
        <v>1094</v>
      </c>
      <c r="B1416" s="190" t="s">
        <v>4351</v>
      </c>
      <c r="C1416" s="190" t="s">
        <v>2424</v>
      </c>
      <c r="D1416" s="191">
        <v>1807.5076175868821</v>
      </c>
    </row>
    <row r="1417" spans="1:4">
      <c r="A1417" s="190" t="s">
        <v>1095</v>
      </c>
      <c r="B1417" s="190" t="s">
        <v>4479</v>
      </c>
      <c r="C1417" s="190" t="s">
        <v>2424</v>
      </c>
      <c r="D1417" s="191">
        <v>169.73063298611112</v>
      </c>
    </row>
    <row r="1418" spans="1:4">
      <c r="A1418" s="190" t="s">
        <v>1097</v>
      </c>
      <c r="B1418" s="190" t="s">
        <v>4381</v>
      </c>
      <c r="C1418" s="190" t="s">
        <v>2424</v>
      </c>
      <c r="D1418" s="191">
        <v>18.41070723076923</v>
      </c>
    </row>
    <row r="1419" spans="1:4">
      <c r="A1419" s="190" t="s">
        <v>1575</v>
      </c>
      <c r="B1419" s="190" t="s">
        <v>4373</v>
      </c>
      <c r="C1419" s="190" t="s">
        <v>2424</v>
      </c>
      <c r="D1419" s="191">
        <v>10389.384032246646</v>
      </c>
    </row>
    <row r="1420" spans="1:4">
      <c r="A1420" s="190" t="s">
        <v>1487</v>
      </c>
      <c r="B1420" s="190" t="s">
        <v>4397</v>
      </c>
      <c r="C1420" s="190" t="s">
        <v>2424</v>
      </c>
      <c r="D1420" s="191">
        <v>2167.2283820391003</v>
      </c>
    </row>
    <row r="1421" spans="1:4">
      <c r="A1421" s="190" t="s">
        <v>1497</v>
      </c>
      <c r="B1421" s="190" t="s">
        <v>4359</v>
      </c>
      <c r="C1421" s="190" t="s">
        <v>2424</v>
      </c>
      <c r="D1421" s="191">
        <v>5090.7804126741521</v>
      </c>
    </row>
    <row r="1422" spans="1:4">
      <c r="A1422" s="190" t="s">
        <v>1103</v>
      </c>
      <c r="B1422" s="190" t="s">
        <v>4348</v>
      </c>
      <c r="C1422" s="190" t="s">
        <v>2424</v>
      </c>
      <c r="D1422" s="191">
        <v>2752.1259014035086</v>
      </c>
    </row>
    <row r="1423" spans="1:4">
      <c r="A1423" s="190" t="s">
        <v>419</v>
      </c>
      <c r="B1423" s="190" t="s">
        <v>4473</v>
      </c>
      <c r="C1423" s="190" t="s">
        <v>2424</v>
      </c>
      <c r="D1423" s="191">
        <v>-10355.661630056329</v>
      </c>
    </row>
    <row r="1424" spans="1:4">
      <c r="A1424" s="190" t="s">
        <v>1120</v>
      </c>
      <c r="B1424" s="190" t="s">
        <v>4429</v>
      </c>
      <c r="C1424" s="190" t="s">
        <v>2424</v>
      </c>
      <c r="D1424" s="191">
        <v>2636.0758866089682</v>
      </c>
    </row>
    <row r="1425" spans="1:4">
      <c r="A1425" s="190" t="s">
        <v>1115</v>
      </c>
      <c r="B1425" s="190" t="s">
        <v>4380</v>
      </c>
      <c r="C1425" s="190" t="s">
        <v>2424</v>
      </c>
      <c r="D1425" s="191">
        <v>1703.137935962877</v>
      </c>
    </row>
    <row r="1426" spans="1:4">
      <c r="A1426" s="190" t="s">
        <v>956</v>
      </c>
      <c r="B1426" s="190" t="s">
        <v>4475</v>
      </c>
      <c r="C1426" s="190" t="s">
        <v>2424</v>
      </c>
      <c r="D1426" s="191">
        <v>1069.8260825</v>
      </c>
    </row>
    <row r="1427" spans="1:4">
      <c r="A1427" s="190" t="s">
        <v>1614</v>
      </c>
      <c r="B1427" s="190" t="s">
        <v>4400</v>
      </c>
      <c r="C1427" s="190" t="s">
        <v>2424</v>
      </c>
      <c r="D1427" s="191">
        <v>1263.9607036193891</v>
      </c>
    </row>
    <row r="1428" spans="1:4">
      <c r="A1428" s="190" t="s">
        <v>1134</v>
      </c>
      <c r="B1428" s="190" t="s">
        <v>4386</v>
      </c>
      <c r="C1428" s="190" t="s">
        <v>2424</v>
      </c>
      <c r="D1428" s="191">
        <v>320.95828267864408</v>
      </c>
    </row>
    <row r="1429" spans="1:4">
      <c r="A1429" s="190" t="s">
        <v>925</v>
      </c>
      <c r="B1429" s="190" t="s">
        <v>4361</v>
      </c>
      <c r="C1429" s="190" t="s">
        <v>2424</v>
      </c>
      <c r="D1429" s="191">
        <v>1260.8024288043073</v>
      </c>
    </row>
    <row r="1430" spans="1:4">
      <c r="A1430" s="190" t="s">
        <v>1367</v>
      </c>
      <c r="B1430" s="190" t="s">
        <v>4402</v>
      </c>
      <c r="C1430" s="190" t="s">
        <v>2424</v>
      </c>
      <c r="D1430" s="191">
        <v>392.70976000000002</v>
      </c>
    </row>
    <row r="1431" spans="1:4">
      <c r="A1431" s="190" t="s">
        <v>1321</v>
      </c>
      <c r="B1431" s="190" t="s">
        <v>4346</v>
      </c>
      <c r="C1431" s="190" t="s">
        <v>2424</v>
      </c>
      <c r="D1431" s="191">
        <v>1868.7211413629286</v>
      </c>
    </row>
    <row r="1432" spans="1:4">
      <c r="A1432" s="190" t="s">
        <v>1311</v>
      </c>
      <c r="B1432" s="190" t="s">
        <v>4328</v>
      </c>
      <c r="C1432" s="190" t="s">
        <v>2424</v>
      </c>
      <c r="D1432" s="191">
        <v>2996.2554942000002</v>
      </c>
    </row>
    <row r="1433" spans="1:4">
      <c r="A1433" s="190" t="s">
        <v>990</v>
      </c>
      <c r="B1433" s="190" t="s">
        <v>4482</v>
      </c>
      <c r="C1433" s="190" t="s">
        <v>2424</v>
      </c>
      <c r="D1433" s="191">
        <v>811.34994099999994</v>
      </c>
    </row>
    <row r="1434" spans="1:4">
      <c r="A1434" s="190" t="s">
        <v>1308</v>
      </c>
      <c r="B1434" s="190" t="s">
        <v>4370</v>
      </c>
      <c r="C1434" s="190" t="s">
        <v>2424</v>
      </c>
      <c r="D1434" s="191">
        <v>1970.5333114638447</v>
      </c>
    </row>
    <row r="1435" spans="1:4">
      <c r="A1435" s="190" t="s">
        <v>3831</v>
      </c>
      <c r="B1435" s="190" t="s">
        <v>4364</v>
      </c>
      <c r="C1435" s="190" t="s">
        <v>2424</v>
      </c>
      <c r="D1435" s="191">
        <v>322.24919247702036</v>
      </c>
    </row>
    <row r="1436" spans="1:4">
      <c r="A1436" s="190" t="s">
        <v>1566</v>
      </c>
      <c r="B1436" s="190" t="s">
        <v>4375</v>
      </c>
      <c r="C1436" s="190" t="s">
        <v>2424</v>
      </c>
      <c r="D1436" s="191">
        <v>3377.8345968140729</v>
      </c>
    </row>
    <row r="1437" spans="1:4">
      <c r="A1437" s="190" t="s">
        <v>1135</v>
      </c>
      <c r="B1437" s="190" t="s">
        <v>4340</v>
      </c>
      <c r="C1437" s="190" t="s">
        <v>2424</v>
      </c>
      <c r="D1437" s="191">
        <v>3986.474721108742</v>
      </c>
    </row>
    <row r="1438" spans="1:4">
      <c r="A1438" s="190" t="s">
        <v>1600</v>
      </c>
      <c r="B1438" s="190" t="s">
        <v>4362</v>
      </c>
      <c r="C1438" s="190" t="s">
        <v>2424</v>
      </c>
      <c r="D1438" s="191">
        <v>706.16342599999996</v>
      </c>
    </row>
    <row r="1439" spans="1:4">
      <c r="A1439" s="190" t="s">
        <v>1305</v>
      </c>
      <c r="B1439" s="190" t="s">
        <v>4475</v>
      </c>
      <c r="C1439" s="190" t="s">
        <v>2424</v>
      </c>
      <c r="D1439" s="191">
        <v>1827.8354948148149</v>
      </c>
    </row>
    <row r="1440" spans="1:4">
      <c r="A1440" s="190" t="s">
        <v>1142</v>
      </c>
      <c r="B1440" s="190" t="s">
        <v>4387</v>
      </c>
      <c r="C1440" s="190" t="s">
        <v>2424</v>
      </c>
      <c r="D1440" s="191">
        <v>4124.1179519999996</v>
      </c>
    </row>
    <row r="1441" spans="1:4">
      <c r="A1441" s="190" t="s">
        <v>503</v>
      </c>
      <c r="B1441" s="190" t="s">
        <v>4417</v>
      </c>
      <c r="C1441" s="190" t="s">
        <v>2424</v>
      </c>
      <c r="D1441" s="191">
        <v>-4801.0698935311875</v>
      </c>
    </row>
    <row r="1442" spans="1:4">
      <c r="A1442" s="190" t="s">
        <v>1152</v>
      </c>
      <c r="B1442" s="190" t="s">
        <v>4378</v>
      </c>
      <c r="C1442" s="190" t="s">
        <v>2424</v>
      </c>
      <c r="D1442" s="191">
        <v>677.90074133333337</v>
      </c>
    </row>
    <row r="1443" spans="1:4">
      <c r="A1443" s="190" t="s">
        <v>1548</v>
      </c>
      <c r="B1443" s="190" t="s">
        <v>4337</v>
      </c>
      <c r="C1443" s="190" t="s">
        <v>2424</v>
      </c>
      <c r="D1443" s="191">
        <v>-776.13829975728152</v>
      </c>
    </row>
    <row r="1444" spans="1:4">
      <c r="A1444" s="190" t="s">
        <v>1281</v>
      </c>
      <c r="B1444" s="190" t="s">
        <v>4475</v>
      </c>
      <c r="C1444" s="190" t="s">
        <v>2424</v>
      </c>
      <c r="D1444" s="191">
        <v>1826.5948541666667</v>
      </c>
    </row>
    <row r="1445" spans="1:4">
      <c r="A1445" s="190" t="s">
        <v>1273</v>
      </c>
      <c r="B1445" s="190" t="s">
        <v>4391</v>
      </c>
      <c r="C1445" s="190" t="s">
        <v>2424</v>
      </c>
      <c r="D1445" s="191">
        <v>-3958.2093338403201</v>
      </c>
    </row>
    <row r="1446" spans="1:4">
      <c r="A1446" s="190" t="s">
        <v>2997</v>
      </c>
      <c r="B1446" s="190" t="s">
        <v>4399</v>
      </c>
      <c r="C1446" s="190" t="s">
        <v>2424</v>
      </c>
      <c r="D1446" s="191">
        <v>102.3656019925269</v>
      </c>
    </row>
    <row r="1447" spans="1:4">
      <c r="A1447" s="190" t="s">
        <v>1579</v>
      </c>
      <c r="B1447" s="190" t="s">
        <v>4370</v>
      </c>
      <c r="C1447" s="190" t="s">
        <v>2424</v>
      </c>
      <c r="D1447" s="191">
        <v>424.13391638888891</v>
      </c>
    </row>
    <row r="1448" spans="1:4">
      <c r="A1448" s="190" t="s">
        <v>1171</v>
      </c>
      <c r="B1448" s="190" t="s">
        <v>4367</v>
      </c>
      <c r="C1448" s="190" t="s">
        <v>2424</v>
      </c>
      <c r="D1448" s="191">
        <v>4085.2293016001586</v>
      </c>
    </row>
    <row r="1449" spans="1:4">
      <c r="A1449" s="190" t="s">
        <v>1172</v>
      </c>
      <c r="B1449" s="190" t="s">
        <v>4340</v>
      </c>
      <c r="C1449" s="190" t="s">
        <v>2424</v>
      </c>
      <c r="D1449" s="191">
        <v>66.344499999999996</v>
      </c>
    </row>
    <row r="1450" spans="1:4">
      <c r="A1450" s="190" t="s">
        <v>909</v>
      </c>
      <c r="B1450" s="190" t="s">
        <v>4362</v>
      </c>
      <c r="C1450" s="190" t="s">
        <v>2424</v>
      </c>
      <c r="D1450" s="191">
        <v>2720.0768673684211</v>
      </c>
    </row>
    <row r="1451" spans="1:4">
      <c r="A1451" s="190" t="s">
        <v>1183</v>
      </c>
      <c r="B1451" s="190" t="s">
        <v>4368</v>
      </c>
      <c r="C1451" s="190" t="s">
        <v>2424</v>
      </c>
      <c r="D1451" s="191">
        <v>640.08398109999996</v>
      </c>
    </row>
    <row r="1452" spans="1:4">
      <c r="A1452" s="190" t="s">
        <v>1157</v>
      </c>
      <c r="B1452" s="190" t="s">
        <v>4483</v>
      </c>
      <c r="C1452" s="190" t="s">
        <v>2424</v>
      </c>
      <c r="D1452" s="191">
        <v>-147.68271399329348</v>
      </c>
    </row>
    <row r="1453" spans="1:4">
      <c r="A1453" s="190" t="s">
        <v>884</v>
      </c>
      <c r="B1453" s="190" t="s">
        <v>4364</v>
      </c>
      <c r="C1453" s="190" t="s">
        <v>2424</v>
      </c>
      <c r="D1453" s="191">
        <v>1251.0124229723372</v>
      </c>
    </row>
    <row r="1454" spans="1:4">
      <c r="A1454" s="190" t="s">
        <v>1189</v>
      </c>
      <c r="B1454" s="190" t="s">
        <v>4425</v>
      </c>
      <c r="C1454" s="190" t="s">
        <v>2424</v>
      </c>
      <c r="D1454" s="191">
        <v>1406.7150968276248</v>
      </c>
    </row>
    <row r="1455" spans="1:4">
      <c r="A1455" s="190" t="s">
        <v>1191</v>
      </c>
      <c r="B1455" s="190" t="s">
        <v>4386</v>
      </c>
      <c r="C1455" s="190" t="s">
        <v>2424</v>
      </c>
      <c r="D1455" s="191">
        <v>298.44428067763567</v>
      </c>
    </row>
    <row r="1456" spans="1:4">
      <c r="A1456" s="190" t="s">
        <v>1194</v>
      </c>
      <c r="B1456" s="190" t="s">
        <v>4329</v>
      </c>
      <c r="C1456" s="190" t="s">
        <v>2424</v>
      </c>
      <c r="D1456" s="191">
        <v>-11626.180176377953</v>
      </c>
    </row>
    <row r="1457" spans="1:4">
      <c r="A1457" s="190" t="s">
        <v>1583</v>
      </c>
      <c r="B1457" s="190" t="s">
        <v>4347</v>
      </c>
      <c r="C1457" s="190" t="s">
        <v>2424</v>
      </c>
      <c r="D1457" s="191">
        <v>72.529102095607428</v>
      </c>
    </row>
    <row r="1458" spans="1:4">
      <c r="A1458" s="190" t="s">
        <v>913</v>
      </c>
      <c r="B1458" s="190" t="s">
        <v>4364</v>
      </c>
      <c r="C1458" s="190" t="s">
        <v>2424</v>
      </c>
      <c r="D1458" s="191">
        <v>-945.75949149999997</v>
      </c>
    </row>
    <row r="1459" spans="1:4">
      <c r="A1459" s="190" t="s">
        <v>1156</v>
      </c>
      <c r="B1459" s="190" t="s">
        <v>4397</v>
      </c>
      <c r="C1459" s="190" t="s">
        <v>2424</v>
      </c>
      <c r="D1459" s="191">
        <v>122.01902433333333</v>
      </c>
    </row>
    <row r="1460" spans="1:4">
      <c r="A1460" s="190" t="s">
        <v>1251</v>
      </c>
      <c r="B1460" s="190" t="s">
        <v>4387</v>
      </c>
      <c r="C1460" s="190" t="s">
        <v>2424</v>
      </c>
      <c r="D1460" s="191">
        <v>663.35093224489799</v>
      </c>
    </row>
    <row r="1461" spans="1:4">
      <c r="A1461" s="190" t="s">
        <v>2956</v>
      </c>
      <c r="B1461" s="190" t="s">
        <v>4376</v>
      </c>
      <c r="C1461" s="190" t="s">
        <v>2424</v>
      </c>
      <c r="D1461" s="191">
        <v>7849.6587956061903</v>
      </c>
    </row>
    <row r="1462" spans="1:4">
      <c r="A1462" s="190" t="s">
        <v>849</v>
      </c>
      <c r="B1462" s="190" t="s">
        <v>4331</v>
      </c>
      <c r="C1462" s="190" t="s">
        <v>2424</v>
      </c>
      <c r="D1462" s="191">
        <v>441.1407387278245</v>
      </c>
    </row>
    <row r="1463" spans="1:4">
      <c r="A1463" s="190" t="s">
        <v>1357</v>
      </c>
      <c r="B1463" s="190" t="s">
        <v>4428</v>
      </c>
      <c r="C1463" s="190" t="s">
        <v>2424</v>
      </c>
      <c r="D1463" s="191">
        <v>97.744734412955466</v>
      </c>
    </row>
    <row r="1464" spans="1:4">
      <c r="A1464" s="190" t="s">
        <v>479</v>
      </c>
      <c r="B1464" s="190" t="s">
        <v>4340</v>
      </c>
      <c r="C1464" s="190" t="s">
        <v>2424</v>
      </c>
      <c r="D1464" s="191">
        <v>-8105.9750791878168</v>
      </c>
    </row>
    <row r="1465" spans="1:4">
      <c r="A1465" s="190" t="s">
        <v>1615</v>
      </c>
      <c r="B1465" s="190" t="s">
        <v>4475</v>
      </c>
      <c r="C1465" s="190" t="s">
        <v>2424</v>
      </c>
      <c r="D1465" s="191">
        <v>-434.55727451260447</v>
      </c>
    </row>
    <row r="1466" spans="1:4">
      <c r="A1466" s="190" t="s">
        <v>455</v>
      </c>
      <c r="B1466" s="190" t="s">
        <v>4371</v>
      </c>
      <c r="C1466" s="190" t="s">
        <v>2424</v>
      </c>
      <c r="D1466" s="191">
        <v>170.13099921052631</v>
      </c>
    </row>
    <row r="1467" spans="1:4">
      <c r="A1467" s="190" t="s">
        <v>1164</v>
      </c>
      <c r="B1467" s="190" t="s">
        <v>4484</v>
      </c>
      <c r="C1467" s="190" t="s">
        <v>2424</v>
      </c>
      <c r="D1467" s="191">
        <v>-1323.9340273333332</v>
      </c>
    </row>
    <row r="1468" spans="1:4">
      <c r="A1468" s="190" t="s">
        <v>1218</v>
      </c>
      <c r="B1468" s="190" t="s">
        <v>4376</v>
      </c>
      <c r="C1468" s="190" t="s">
        <v>2424</v>
      </c>
      <c r="D1468" s="191">
        <v>3682.1810777167739</v>
      </c>
    </row>
    <row r="1469" spans="1:4">
      <c r="A1469" s="190" t="s">
        <v>1526</v>
      </c>
      <c r="B1469" s="190" t="s">
        <v>4479</v>
      </c>
      <c r="C1469" s="190" t="s">
        <v>2424</v>
      </c>
      <c r="D1469" s="191">
        <v>197.02581569767443</v>
      </c>
    </row>
    <row r="1470" spans="1:4">
      <c r="A1470" s="190" t="s">
        <v>685</v>
      </c>
      <c r="B1470" s="190" t="s">
        <v>4428</v>
      </c>
      <c r="C1470" s="190" t="s">
        <v>2424</v>
      </c>
      <c r="D1470" s="191">
        <v>61.40229892097674</v>
      </c>
    </row>
    <row r="1471" spans="1:4">
      <c r="A1471" s="190" t="s">
        <v>1209</v>
      </c>
      <c r="B1471" s="190" t="s">
        <v>4466</v>
      </c>
      <c r="C1471" s="190" t="s">
        <v>2424</v>
      </c>
      <c r="D1471" s="191">
        <v>1220.178518631579</v>
      </c>
    </row>
    <row r="1472" spans="1:4">
      <c r="A1472" s="190" t="s">
        <v>1240</v>
      </c>
      <c r="B1472" s="190" t="s">
        <v>4359</v>
      </c>
      <c r="C1472" s="190" t="s">
        <v>2424</v>
      </c>
      <c r="D1472" s="191">
        <v>-13690.24714125</v>
      </c>
    </row>
    <row r="1473" spans="1:4">
      <c r="A1473" s="190" t="s">
        <v>931</v>
      </c>
      <c r="B1473" s="190" t="s">
        <v>4364</v>
      </c>
      <c r="C1473" s="190" t="s">
        <v>2424</v>
      </c>
      <c r="D1473" s="191">
        <v>16178.786755030182</v>
      </c>
    </row>
    <row r="1474" spans="1:4">
      <c r="A1474" s="190" t="s">
        <v>1432</v>
      </c>
      <c r="B1474" s="190" t="s">
        <v>4347</v>
      </c>
      <c r="C1474" s="190" t="s">
        <v>2424</v>
      </c>
      <c r="D1474" s="191">
        <v>-697.12412511111108</v>
      </c>
    </row>
    <row r="1475" spans="1:4">
      <c r="A1475" s="190" t="s">
        <v>1208</v>
      </c>
      <c r="B1475" s="190" t="s">
        <v>4333</v>
      </c>
      <c r="C1475" s="190" t="s">
        <v>2424</v>
      </c>
      <c r="D1475" s="191">
        <v>1285.0670496666667</v>
      </c>
    </row>
    <row r="1476" spans="1:4">
      <c r="A1476" s="190" t="s">
        <v>1148</v>
      </c>
      <c r="B1476" s="190" t="s">
        <v>4344</v>
      </c>
      <c r="C1476" s="190" t="s">
        <v>2424</v>
      </c>
      <c r="D1476" s="191">
        <v>89.482271420567486</v>
      </c>
    </row>
    <row r="1477" spans="1:4">
      <c r="A1477" s="190" t="s">
        <v>1123</v>
      </c>
      <c r="B1477" s="190" t="s">
        <v>4364</v>
      </c>
      <c r="C1477" s="190" t="s">
        <v>2424</v>
      </c>
      <c r="D1477" s="191">
        <v>8648.1150156666663</v>
      </c>
    </row>
    <row r="1478" spans="1:4">
      <c r="A1478" s="190" t="s">
        <v>1085</v>
      </c>
      <c r="B1478" s="190" t="s">
        <v>4381</v>
      </c>
      <c r="C1478" s="190" t="s">
        <v>2424</v>
      </c>
      <c r="D1478" s="191">
        <v>-1151.1602819898469</v>
      </c>
    </row>
    <row r="1479" spans="1:4">
      <c r="A1479" s="190" t="s">
        <v>1259</v>
      </c>
      <c r="B1479" s="190" t="s">
        <v>4417</v>
      </c>
      <c r="C1479" s="190" t="s">
        <v>2424</v>
      </c>
      <c r="D1479" s="191">
        <v>-1783.5493852083334</v>
      </c>
    </row>
    <row r="1480" spans="1:4">
      <c r="A1480" s="190" t="s">
        <v>1080</v>
      </c>
      <c r="B1480" s="190" t="s">
        <v>4345</v>
      </c>
      <c r="C1480" s="190" t="s">
        <v>2424</v>
      </c>
      <c r="D1480" s="191">
        <v>158.27091967095453</v>
      </c>
    </row>
    <row r="1481" spans="1:4">
      <c r="A1481" s="190" t="s">
        <v>3750</v>
      </c>
      <c r="B1481" s="190" t="s">
        <v>4335</v>
      </c>
      <c r="C1481" s="190" t="s">
        <v>2424</v>
      </c>
      <c r="D1481" s="191">
        <v>-253.65196461482833</v>
      </c>
    </row>
    <row r="1482" spans="1:4">
      <c r="A1482" s="190" t="s">
        <v>1502</v>
      </c>
      <c r="B1482" s="190" t="s">
        <v>4465</v>
      </c>
      <c r="C1482" s="190" t="s">
        <v>2424</v>
      </c>
      <c r="D1482" s="191">
        <v>2164.2143928304217</v>
      </c>
    </row>
    <row r="1483" spans="1:4">
      <c r="A1483" s="190" t="s">
        <v>494</v>
      </c>
      <c r="B1483" s="190" t="s">
        <v>4417</v>
      </c>
      <c r="C1483" s="190" t="s">
        <v>2424</v>
      </c>
      <c r="D1483" s="191">
        <v>-4214.5700938</v>
      </c>
    </row>
    <row r="1484" spans="1:4">
      <c r="A1484" s="190" t="s">
        <v>872</v>
      </c>
      <c r="B1484" s="190" t="s">
        <v>4370</v>
      </c>
      <c r="C1484" s="190" t="s">
        <v>2424</v>
      </c>
      <c r="D1484" s="191">
        <v>2770.5269061932831</v>
      </c>
    </row>
    <row r="1485" spans="1:4">
      <c r="A1485" s="190" t="s">
        <v>1270</v>
      </c>
      <c r="B1485" s="190" t="s">
        <v>4405</v>
      </c>
      <c r="C1485" s="190" t="s">
        <v>2424</v>
      </c>
      <c r="D1485" s="191">
        <v>1072.0382139999999</v>
      </c>
    </row>
    <row r="1486" spans="1:4">
      <c r="A1486" s="190" t="s">
        <v>1272</v>
      </c>
      <c r="B1486" s="190" t="s">
        <v>4335</v>
      </c>
      <c r="C1486" s="190" t="s">
        <v>2424</v>
      </c>
      <c r="D1486" s="191">
        <v>104.34205201488639</v>
      </c>
    </row>
    <row r="1487" spans="1:4">
      <c r="A1487" s="190" t="s">
        <v>997</v>
      </c>
      <c r="B1487" s="190" t="s">
        <v>4361</v>
      </c>
      <c r="C1487" s="190" t="s">
        <v>2424</v>
      </c>
      <c r="D1487" s="191">
        <v>100.253652</v>
      </c>
    </row>
    <row r="1488" spans="1:4">
      <c r="A1488" s="190" t="s">
        <v>1063</v>
      </c>
      <c r="B1488" s="190" t="s">
        <v>4348</v>
      </c>
      <c r="C1488" s="190" t="s">
        <v>2424</v>
      </c>
      <c r="D1488" s="191">
        <v>12535.643339345985</v>
      </c>
    </row>
    <row r="1489" spans="1:4">
      <c r="A1489" s="190" t="s">
        <v>867</v>
      </c>
      <c r="B1489" s="190" t="s">
        <v>4362</v>
      </c>
      <c r="C1489" s="190" t="s">
        <v>2424</v>
      </c>
      <c r="D1489" s="191">
        <v>89.513865585746558</v>
      </c>
    </row>
    <row r="1490" spans="1:4">
      <c r="A1490" s="190" t="s">
        <v>1412</v>
      </c>
      <c r="B1490" s="190" t="s">
        <v>4429</v>
      </c>
      <c r="C1490" s="190" t="s">
        <v>2424</v>
      </c>
      <c r="D1490" s="191">
        <v>525.45345186522263</v>
      </c>
    </row>
    <row r="1491" spans="1:4">
      <c r="A1491" s="190" t="s">
        <v>645</v>
      </c>
      <c r="B1491" s="190" t="s">
        <v>4417</v>
      </c>
      <c r="C1491" s="190" t="s">
        <v>2424</v>
      </c>
      <c r="D1491" s="191">
        <v>-175.72663770833333</v>
      </c>
    </row>
    <row r="1492" spans="1:4">
      <c r="A1492" s="190" t="s">
        <v>1366</v>
      </c>
      <c r="B1492" s="190" t="s">
        <v>4331</v>
      </c>
      <c r="C1492" s="190" t="s">
        <v>2424</v>
      </c>
      <c r="D1492" s="191">
        <v>-63.670089511569628</v>
      </c>
    </row>
    <row r="1493" spans="1:4">
      <c r="A1493" s="190" t="s">
        <v>3518</v>
      </c>
      <c r="B1493" s="190" t="s">
        <v>4339</v>
      </c>
      <c r="C1493" s="190" t="s">
        <v>2424</v>
      </c>
      <c r="D1493" s="191">
        <v>770.33699391003256</v>
      </c>
    </row>
    <row r="1494" spans="1:4">
      <c r="A1494" s="190" t="s">
        <v>521</v>
      </c>
      <c r="B1494" s="190" t="s">
        <v>4402</v>
      </c>
      <c r="C1494" s="190" t="s">
        <v>2424</v>
      </c>
      <c r="D1494" s="191">
        <v>-2787.8480903570398</v>
      </c>
    </row>
    <row r="1495" spans="1:4">
      <c r="A1495" s="190" t="s">
        <v>1351</v>
      </c>
      <c r="B1495" s="190" t="s">
        <v>4370</v>
      </c>
      <c r="C1495" s="190" t="s">
        <v>2424</v>
      </c>
      <c r="D1495" s="191">
        <v>5.942901</v>
      </c>
    </row>
    <row r="1496" spans="1:4">
      <c r="A1496" s="190" t="s">
        <v>902</v>
      </c>
      <c r="B1496" s="190" t="s">
        <v>4479</v>
      </c>
      <c r="C1496" s="190" t="s">
        <v>2424</v>
      </c>
      <c r="D1496" s="191">
        <v>91.891656093244436</v>
      </c>
    </row>
    <row r="1497" spans="1:4">
      <c r="A1497" s="190" t="s">
        <v>1175</v>
      </c>
      <c r="B1497" s="190" t="s">
        <v>4424</v>
      </c>
      <c r="C1497" s="190" t="s">
        <v>2424</v>
      </c>
      <c r="D1497" s="191">
        <v>-108.57489948026902</v>
      </c>
    </row>
    <row r="1498" spans="1:4">
      <c r="A1498" s="190" t="s">
        <v>1436</v>
      </c>
      <c r="B1498" s="190" t="s">
        <v>4362</v>
      </c>
      <c r="C1498" s="190" t="s">
        <v>2424</v>
      </c>
      <c r="D1498" s="191">
        <v>-6592.2547188148146</v>
      </c>
    </row>
    <row r="1499" spans="1:4">
      <c r="A1499" s="190" t="s">
        <v>1401</v>
      </c>
      <c r="B1499" s="190" t="s">
        <v>4362</v>
      </c>
      <c r="C1499" s="190" t="s">
        <v>2424</v>
      </c>
      <c r="D1499" s="191">
        <v>264.37214505574627</v>
      </c>
    </row>
    <row r="1500" spans="1:4">
      <c r="A1500" s="190" t="s">
        <v>634</v>
      </c>
      <c r="B1500" s="190" t="s">
        <v>4331</v>
      </c>
      <c r="C1500" s="190" t="s">
        <v>2424</v>
      </c>
      <c r="D1500" s="191">
        <v>-44378.189793158985</v>
      </c>
    </row>
    <row r="1501" spans="1:4">
      <c r="A1501" s="190" t="s">
        <v>2243</v>
      </c>
      <c r="B1501" s="190" t="s">
        <v>4391</v>
      </c>
      <c r="C1501" s="190" t="s">
        <v>2424</v>
      </c>
      <c r="D1501" s="191">
        <v>323.57336863636363</v>
      </c>
    </row>
    <row r="1502" spans="1:4">
      <c r="A1502" s="190" t="s">
        <v>505</v>
      </c>
      <c r="B1502" s="190" t="s">
        <v>4348</v>
      </c>
      <c r="C1502" s="190" t="s">
        <v>2424</v>
      </c>
      <c r="D1502" s="191">
        <v>4273.4973971485588</v>
      </c>
    </row>
    <row r="1503" spans="1:4">
      <c r="A1503" s="190" t="s">
        <v>1274</v>
      </c>
      <c r="B1503" s="190" t="s">
        <v>4340</v>
      </c>
      <c r="C1503" s="190" t="s">
        <v>2424</v>
      </c>
      <c r="D1503" s="191">
        <v>-960.19885957261226</v>
      </c>
    </row>
    <row r="1504" spans="1:4">
      <c r="A1504" s="190" t="s">
        <v>1215</v>
      </c>
      <c r="B1504" s="190" t="s">
        <v>4422</v>
      </c>
      <c r="C1504" s="190" t="s">
        <v>2424</v>
      </c>
      <c r="D1504" s="191">
        <v>2610.5749406950522</v>
      </c>
    </row>
    <row r="1505" spans="1:4">
      <c r="A1505" s="190" t="s">
        <v>1266</v>
      </c>
      <c r="B1505" s="190" t="s">
        <v>4362</v>
      </c>
      <c r="C1505" s="190" t="s">
        <v>2424</v>
      </c>
      <c r="D1505" s="191">
        <v>166.68530915529385</v>
      </c>
    </row>
    <row r="1506" spans="1:4">
      <c r="A1506" s="190" t="s">
        <v>818</v>
      </c>
      <c r="B1506" s="190" t="s">
        <v>4402</v>
      </c>
      <c r="C1506" s="190" t="s">
        <v>2424</v>
      </c>
      <c r="D1506" s="191">
        <v>-3.4423538636363635</v>
      </c>
    </row>
    <row r="1507" spans="1:4">
      <c r="A1507" s="190" t="s">
        <v>707</v>
      </c>
      <c r="B1507" s="190" t="s">
        <v>4362</v>
      </c>
      <c r="C1507" s="190" t="s">
        <v>2424</v>
      </c>
      <c r="D1507" s="191">
        <v>2187.9038326937525</v>
      </c>
    </row>
    <row r="1508" spans="1:4">
      <c r="A1508" s="190" t="s">
        <v>1320</v>
      </c>
      <c r="B1508" s="190" t="s">
        <v>4391</v>
      </c>
      <c r="C1508" s="190" t="s">
        <v>2424</v>
      </c>
      <c r="D1508" s="191">
        <v>1634.7343609628986</v>
      </c>
    </row>
    <row r="1509" spans="1:4">
      <c r="A1509" s="190" t="s">
        <v>864</v>
      </c>
      <c r="B1509" s="190" t="s">
        <v>4393</v>
      </c>
      <c r="C1509" s="190" t="s">
        <v>2424</v>
      </c>
      <c r="D1509" s="191">
        <v>14183.652529177916</v>
      </c>
    </row>
    <row r="1510" spans="1:4">
      <c r="A1510" s="190" t="s">
        <v>1264</v>
      </c>
      <c r="B1510" s="190" t="s">
        <v>4347</v>
      </c>
      <c r="C1510" s="190" t="s">
        <v>2424</v>
      </c>
      <c r="D1510" s="191">
        <v>-7688.3366025580754</v>
      </c>
    </row>
    <row r="1511" spans="1:4">
      <c r="A1511" s="190" t="s">
        <v>1563</v>
      </c>
      <c r="B1511" s="190" t="s">
        <v>4340</v>
      </c>
      <c r="C1511" s="190" t="s">
        <v>2424</v>
      </c>
      <c r="D1511" s="191">
        <v>-499.48901902222224</v>
      </c>
    </row>
    <row r="1512" spans="1:4">
      <c r="A1512" s="190" t="s">
        <v>1160</v>
      </c>
      <c r="B1512" s="190" t="s">
        <v>4373</v>
      </c>
      <c r="C1512" s="190" t="s">
        <v>2424</v>
      </c>
      <c r="D1512" s="191">
        <v>-530.10300972222217</v>
      </c>
    </row>
    <row r="1513" spans="1:4">
      <c r="A1513" s="190" t="s">
        <v>1203</v>
      </c>
      <c r="B1513" s="190" t="s">
        <v>4372</v>
      </c>
      <c r="C1513" s="190" t="s">
        <v>2424</v>
      </c>
      <c r="D1513" s="191">
        <v>-3928.3699459533309</v>
      </c>
    </row>
    <row r="1514" spans="1:4">
      <c r="A1514" s="190" t="s">
        <v>1170</v>
      </c>
      <c r="B1514" s="190" t="s">
        <v>4349</v>
      </c>
      <c r="C1514" s="190" t="s">
        <v>2424</v>
      </c>
      <c r="D1514" s="191">
        <v>-3812.8186628508379</v>
      </c>
    </row>
    <row r="1515" spans="1:4">
      <c r="A1515" s="190" t="s">
        <v>1329</v>
      </c>
      <c r="B1515" s="190" t="s">
        <v>4389</v>
      </c>
      <c r="C1515" s="190" t="s">
        <v>2424</v>
      </c>
      <c r="D1515" s="191">
        <v>-292.40402013703107</v>
      </c>
    </row>
    <row r="1516" spans="1:4">
      <c r="A1516" s="190" t="s">
        <v>988</v>
      </c>
      <c r="B1516" s="190" t="s">
        <v>4402</v>
      </c>
      <c r="C1516" s="190" t="s">
        <v>2424</v>
      </c>
      <c r="D1516" s="191">
        <v>-2469.0705516867415</v>
      </c>
    </row>
    <row r="1517" spans="1:4">
      <c r="A1517" s="190" t="s">
        <v>515</v>
      </c>
      <c r="B1517" s="190" t="s">
        <v>4411</v>
      </c>
      <c r="C1517" s="190" t="s">
        <v>2424</v>
      </c>
      <c r="D1517" s="191">
        <v>-873.05699939181557</v>
      </c>
    </row>
    <row r="1518" spans="1:4">
      <c r="A1518" s="190" t="s">
        <v>1452</v>
      </c>
      <c r="B1518" s="190" t="s">
        <v>4331</v>
      </c>
      <c r="C1518" s="190" t="s">
        <v>2424</v>
      </c>
      <c r="D1518" s="191">
        <v>-60707.710010800001</v>
      </c>
    </row>
    <row r="1519" spans="1:4">
      <c r="A1519" s="190" t="s">
        <v>397</v>
      </c>
      <c r="B1519" s="190" t="s">
        <v>4345</v>
      </c>
      <c r="C1519" s="190" t="s">
        <v>2424</v>
      </c>
      <c r="D1519" s="191">
        <v>-2316.5138908439599</v>
      </c>
    </row>
    <row r="1520" spans="1:4">
      <c r="A1520" s="190" t="s">
        <v>1424</v>
      </c>
      <c r="B1520" s="190" t="s">
        <v>4345</v>
      </c>
      <c r="C1520" s="190" t="s">
        <v>2424</v>
      </c>
      <c r="D1520" s="191">
        <v>-6656.6603735714289</v>
      </c>
    </row>
    <row r="1521" spans="1:4">
      <c r="A1521" s="190" t="s">
        <v>1551</v>
      </c>
      <c r="B1521" s="190" t="s">
        <v>4389</v>
      </c>
      <c r="C1521" s="190" t="s">
        <v>2424</v>
      </c>
      <c r="D1521" s="191">
        <v>-5983.8504648750004</v>
      </c>
    </row>
    <row r="1522" spans="1:4">
      <c r="A1522" s="154" t="s">
        <v>679</v>
      </c>
      <c r="B1522" s="154" t="s">
        <v>2392</v>
      </c>
      <c r="C1522" s="154" t="s">
        <v>4171</v>
      </c>
      <c r="D1522" s="179">
        <v>235.34</v>
      </c>
    </row>
    <row r="1523" spans="1:4">
      <c r="A1523" s="154" t="s">
        <v>807</v>
      </c>
      <c r="B1523" s="154" t="s">
        <v>3373</v>
      </c>
      <c r="C1523" s="154" t="s">
        <v>4171</v>
      </c>
      <c r="D1523" s="179">
        <v>5379.66</v>
      </c>
    </row>
    <row r="1524" spans="1:4">
      <c r="A1524" s="154" t="s">
        <v>870</v>
      </c>
      <c r="B1524" s="154" t="s">
        <v>3374</v>
      </c>
      <c r="C1524" s="154" t="s">
        <v>4171</v>
      </c>
      <c r="D1524" s="179">
        <v>1389.68</v>
      </c>
    </row>
    <row r="1525" spans="1:4">
      <c r="A1525" s="154" t="s">
        <v>871</v>
      </c>
      <c r="B1525" s="154" t="s">
        <v>3970</v>
      </c>
      <c r="C1525" s="154" t="s">
        <v>4171</v>
      </c>
      <c r="D1525" s="179">
        <v>4015.16</v>
      </c>
    </row>
    <row r="1526" spans="1:4">
      <c r="A1526" s="154" t="s">
        <v>1536</v>
      </c>
      <c r="B1526" s="154" t="s">
        <v>3376</v>
      </c>
      <c r="C1526" s="154" t="s">
        <v>4171</v>
      </c>
      <c r="D1526" s="179">
        <v>1138.82</v>
      </c>
    </row>
    <row r="1527" spans="1:4">
      <c r="A1527" s="154" t="s">
        <v>1537</v>
      </c>
      <c r="B1527" s="154" t="s">
        <v>3377</v>
      </c>
      <c r="C1527" s="154" t="s">
        <v>4171</v>
      </c>
      <c r="D1527" s="179">
        <v>1177.8499999999999</v>
      </c>
    </row>
    <row r="1528" spans="1:4">
      <c r="A1528" s="154" t="s">
        <v>1538</v>
      </c>
      <c r="B1528" s="154" t="s">
        <v>3378</v>
      </c>
      <c r="C1528" s="154" t="s">
        <v>4171</v>
      </c>
      <c r="D1528" s="179">
        <v>403.44</v>
      </c>
    </row>
    <row r="1529" spans="1:4">
      <c r="A1529" s="154" t="s">
        <v>1539</v>
      </c>
      <c r="B1529" s="154" t="s">
        <v>3379</v>
      </c>
      <c r="C1529" s="154" t="s">
        <v>4171</v>
      </c>
      <c r="D1529" s="179">
        <v>1419.82</v>
      </c>
    </row>
    <row r="1530" spans="1:4">
      <c r="A1530" s="154" t="s">
        <v>890</v>
      </c>
      <c r="B1530" s="154" t="s">
        <v>3382</v>
      </c>
      <c r="C1530" s="154" t="s">
        <v>4171</v>
      </c>
      <c r="D1530" s="179">
        <v>9600.7900000000009</v>
      </c>
    </row>
    <row r="1531" spans="1:4">
      <c r="A1531" s="154" t="s">
        <v>803</v>
      </c>
      <c r="B1531" s="154" t="s">
        <v>3383</v>
      </c>
      <c r="C1531" s="154" t="s">
        <v>4171</v>
      </c>
      <c r="D1531" s="179">
        <v>3056.26</v>
      </c>
    </row>
    <row r="1532" spans="1:4">
      <c r="A1532" s="154" t="s">
        <v>1540</v>
      </c>
      <c r="B1532" s="154" t="s">
        <v>3916</v>
      </c>
      <c r="C1532" s="154" t="s">
        <v>4171</v>
      </c>
      <c r="D1532" s="179">
        <v>1889.9</v>
      </c>
    </row>
    <row r="1533" spans="1:4">
      <c r="A1533" s="154" t="s">
        <v>1541</v>
      </c>
      <c r="B1533" s="154" t="s">
        <v>3385</v>
      </c>
      <c r="C1533" s="154" t="s">
        <v>4171</v>
      </c>
      <c r="D1533" s="179">
        <v>6135.68</v>
      </c>
    </row>
    <row r="1534" spans="1:4">
      <c r="A1534" s="154" t="s">
        <v>771</v>
      </c>
      <c r="B1534" s="154" t="s">
        <v>3386</v>
      </c>
      <c r="C1534" s="154" t="s">
        <v>4171</v>
      </c>
      <c r="D1534" s="179">
        <v>1703.31</v>
      </c>
    </row>
    <row r="1535" spans="1:4">
      <c r="A1535" s="154" t="s">
        <v>1542</v>
      </c>
      <c r="B1535" s="154" t="s">
        <v>3387</v>
      </c>
      <c r="C1535" s="154" t="s">
        <v>4171</v>
      </c>
      <c r="D1535" s="179">
        <v>1238.01</v>
      </c>
    </row>
    <row r="1536" spans="1:4">
      <c r="A1536" s="154" t="s">
        <v>854</v>
      </c>
      <c r="B1536" s="154" t="s">
        <v>3388</v>
      </c>
      <c r="C1536" s="154" t="s">
        <v>4171</v>
      </c>
      <c r="D1536" s="179">
        <v>-2947.22</v>
      </c>
    </row>
    <row r="1537" spans="1:4">
      <c r="A1537" s="154" t="s">
        <v>1543</v>
      </c>
      <c r="B1537" s="154" t="s">
        <v>3389</v>
      </c>
      <c r="C1537" s="154" t="s">
        <v>4171</v>
      </c>
      <c r="D1537" s="179">
        <v>322.63</v>
      </c>
    </row>
    <row r="1538" spans="1:4">
      <c r="A1538" s="154" t="s">
        <v>1544</v>
      </c>
      <c r="B1538" s="154" t="s">
        <v>3658</v>
      </c>
      <c r="C1538" s="154" t="s">
        <v>4171</v>
      </c>
      <c r="D1538" s="179">
        <v>-31.18</v>
      </c>
    </row>
    <row r="1539" spans="1:4">
      <c r="A1539" s="154" t="s">
        <v>1545</v>
      </c>
      <c r="B1539" s="154" t="s">
        <v>3391</v>
      </c>
      <c r="C1539" s="154" t="s">
        <v>4171</v>
      </c>
      <c r="D1539" s="179">
        <v>-400.82</v>
      </c>
    </row>
    <row r="1540" spans="1:4">
      <c r="A1540" s="154" t="s">
        <v>685</v>
      </c>
      <c r="B1540" s="154" t="s">
        <v>2397</v>
      </c>
      <c r="C1540" s="154" t="s">
        <v>4171</v>
      </c>
      <c r="D1540" s="179">
        <v>69.95</v>
      </c>
    </row>
    <row r="1541" spans="1:4">
      <c r="A1541" s="154" t="s">
        <v>1547</v>
      </c>
      <c r="B1541" s="154" t="s">
        <v>3394</v>
      </c>
      <c r="C1541" s="154" t="s">
        <v>4171</v>
      </c>
      <c r="D1541" s="179">
        <v>1036.8800000000001</v>
      </c>
    </row>
    <row r="1542" spans="1:4">
      <c r="A1542" s="154" t="s">
        <v>877</v>
      </c>
      <c r="B1542" s="154" t="s">
        <v>3395</v>
      </c>
      <c r="C1542" s="154" t="s">
        <v>4171</v>
      </c>
      <c r="D1542" s="179">
        <v>457.25</v>
      </c>
    </row>
    <row r="1543" spans="1:4">
      <c r="A1543" s="154" t="s">
        <v>1548</v>
      </c>
      <c r="B1543" s="154" t="s">
        <v>3396</v>
      </c>
      <c r="C1543" s="154" t="s">
        <v>4171</v>
      </c>
      <c r="D1543" s="179">
        <v>-274.88</v>
      </c>
    </row>
    <row r="1544" spans="1:4">
      <c r="A1544" s="154" t="s">
        <v>1549</v>
      </c>
      <c r="B1544" s="154" t="s">
        <v>3397</v>
      </c>
      <c r="C1544" s="154" t="s">
        <v>4171</v>
      </c>
      <c r="D1544" s="179">
        <v>265.14</v>
      </c>
    </row>
    <row r="1545" spans="1:4">
      <c r="A1545" s="154" t="s">
        <v>689</v>
      </c>
      <c r="B1545" s="154" t="s">
        <v>3784</v>
      </c>
      <c r="C1545" s="154" t="s">
        <v>4171</v>
      </c>
      <c r="D1545" s="179">
        <v>-2762.21</v>
      </c>
    </row>
    <row r="1546" spans="1:4">
      <c r="A1546" s="154" t="s">
        <v>1551</v>
      </c>
      <c r="B1546" s="154" t="s">
        <v>3399</v>
      </c>
      <c r="C1546" s="154" t="s">
        <v>4171</v>
      </c>
      <c r="D1546" s="179">
        <v>-5983.85</v>
      </c>
    </row>
    <row r="1547" spans="1:4">
      <c r="A1547" s="154" t="s">
        <v>962</v>
      </c>
      <c r="B1547" s="154" t="s">
        <v>3400</v>
      </c>
      <c r="C1547" s="154" t="s">
        <v>4171</v>
      </c>
      <c r="D1547" s="179">
        <v>6786.76</v>
      </c>
    </row>
    <row r="1548" spans="1:4">
      <c r="A1548" s="154" t="s">
        <v>1552</v>
      </c>
      <c r="B1548" s="154" t="s">
        <v>3401</v>
      </c>
      <c r="C1548" s="154" t="s">
        <v>4171</v>
      </c>
      <c r="D1548" s="179">
        <v>2.27</v>
      </c>
    </row>
    <row r="1549" spans="1:4">
      <c r="A1549" s="154" t="s">
        <v>1554</v>
      </c>
      <c r="B1549" s="154" t="s">
        <v>3664</v>
      </c>
      <c r="C1549" s="154" t="s">
        <v>4171</v>
      </c>
      <c r="D1549" s="179">
        <v>458.95</v>
      </c>
    </row>
    <row r="1550" spans="1:4">
      <c r="A1550" s="154" t="s">
        <v>1555</v>
      </c>
      <c r="B1550" s="154" t="s">
        <v>3404</v>
      </c>
      <c r="C1550" s="154" t="s">
        <v>4171</v>
      </c>
      <c r="D1550" s="179">
        <v>294.35000000000002</v>
      </c>
    </row>
    <row r="1551" spans="1:4">
      <c r="A1551" s="154" t="s">
        <v>4290</v>
      </c>
      <c r="B1551" s="154" t="s">
        <v>4291</v>
      </c>
      <c r="C1551" s="154" t="s">
        <v>4171</v>
      </c>
      <c r="D1551" s="179">
        <v>478.4</v>
      </c>
    </row>
    <row r="1552" spans="1:4">
      <c r="A1552" s="154" t="s">
        <v>1556</v>
      </c>
      <c r="B1552" s="154" t="s">
        <v>3405</v>
      </c>
      <c r="C1552" s="154" t="s">
        <v>4171</v>
      </c>
      <c r="D1552" s="179">
        <v>2594.77</v>
      </c>
    </row>
    <row r="1553" spans="1:4">
      <c r="A1553" s="154" t="s">
        <v>1557</v>
      </c>
      <c r="B1553" s="154" t="s">
        <v>4162</v>
      </c>
      <c r="C1553" s="154" t="s">
        <v>4171</v>
      </c>
      <c r="D1553" s="179">
        <v>1324.64</v>
      </c>
    </row>
    <row r="1554" spans="1:4">
      <c r="A1554" s="154" t="s">
        <v>923</v>
      </c>
      <c r="B1554" s="154" t="s">
        <v>3407</v>
      </c>
      <c r="C1554" s="154" t="s">
        <v>4171</v>
      </c>
      <c r="D1554" s="179">
        <v>-2723.7</v>
      </c>
    </row>
    <row r="1555" spans="1:4">
      <c r="A1555" s="154" t="s">
        <v>3980</v>
      </c>
      <c r="B1555" s="154" t="s">
        <v>3981</v>
      </c>
      <c r="C1555" s="154" t="s">
        <v>4171</v>
      </c>
      <c r="D1555" s="179">
        <v>618.04</v>
      </c>
    </row>
    <row r="1556" spans="1:4">
      <c r="A1556" s="154" t="s">
        <v>3546</v>
      </c>
      <c r="B1556" s="154" t="s">
        <v>3942</v>
      </c>
      <c r="C1556" s="154" t="s">
        <v>4171</v>
      </c>
      <c r="D1556" s="179">
        <v>104.37</v>
      </c>
    </row>
    <row r="1557" spans="1:4">
      <c r="A1557" s="154" t="s">
        <v>816</v>
      </c>
      <c r="B1557" s="154" t="s">
        <v>3408</v>
      </c>
      <c r="C1557" s="154" t="s">
        <v>4171</v>
      </c>
      <c r="D1557" s="179">
        <v>1273.08</v>
      </c>
    </row>
    <row r="1558" spans="1:4">
      <c r="A1558" s="154" t="s">
        <v>963</v>
      </c>
      <c r="B1558" s="154" t="s">
        <v>3409</v>
      </c>
      <c r="C1558" s="154" t="s">
        <v>4171</v>
      </c>
      <c r="D1558" s="179">
        <v>1218.3399999999999</v>
      </c>
    </row>
    <row r="1559" spans="1:4">
      <c r="A1559" s="154" t="s">
        <v>1558</v>
      </c>
      <c r="B1559" s="154" t="s">
        <v>3410</v>
      </c>
      <c r="C1559" s="154" t="s">
        <v>4171</v>
      </c>
      <c r="D1559" s="179">
        <v>272.29000000000002</v>
      </c>
    </row>
    <row r="1560" spans="1:4">
      <c r="A1560" s="154" t="s">
        <v>1559</v>
      </c>
      <c r="B1560" s="154" t="s">
        <v>3411</v>
      </c>
      <c r="C1560" s="154" t="s">
        <v>4171</v>
      </c>
      <c r="D1560" s="179">
        <v>-192.26</v>
      </c>
    </row>
    <row r="1561" spans="1:4">
      <c r="A1561" s="154" t="s">
        <v>863</v>
      </c>
      <c r="B1561" s="154" t="s">
        <v>3412</v>
      </c>
      <c r="C1561" s="154" t="s">
        <v>4171</v>
      </c>
      <c r="D1561" s="179">
        <v>918.57</v>
      </c>
    </row>
    <row r="1562" spans="1:4">
      <c r="A1562" s="154" t="s">
        <v>1560</v>
      </c>
      <c r="B1562" s="154" t="s">
        <v>3413</v>
      </c>
      <c r="C1562" s="154" t="s">
        <v>4171</v>
      </c>
      <c r="D1562" s="179">
        <v>18160.98</v>
      </c>
    </row>
    <row r="1563" spans="1:4">
      <c r="A1563" s="154" t="s">
        <v>1561</v>
      </c>
      <c r="B1563" s="154" t="s">
        <v>3414</v>
      </c>
      <c r="C1563" s="154" t="s">
        <v>4171</v>
      </c>
      <c r="D1563" s="179">
        <v>520.20000000000005</v>
      </c>
    </row>
    <row r="1564" spans="1:4">
      <c r="A1564" s="154" t="s">
        <v>3947</v>
      </c>
      <c r="B1564" s="154" t="s">
        <v>4229</v>
      </c>
      <c r="C1564" s="154" t="s">
        <v>4171</v>
      </c>
      <c r="D1564" s="179">
        <v>-9015.3700000000008</v>
      </c>
    </row>
    <row r="1565" spans="1:4">
      <c r="A1565" s="154" t="s">
        <v>1562</v>
      </c>
      <c r="B1565" s="154" t="s">
        <v>3416</v>
      </c>
      <c r="C1565" s="154" t="s">
        <v>4171</v>
      </c>
      <c r="D1565" s="179">
        <v>-1373.41</v>
      </c>
    </row>
    <row r="1566" spans="1:4">
      <c r="A1566" s="154" t="s">
        <v>1563</v>
      </c>
      <c r="B1566" s="154" t="s">
        <v>3417</v>
      </c>
      <c r="C1566" s="154" t="s">
        <v>4171</v>
      </c>
      <c r="D1566" s="179">
        <v>1032.57</v>
      </c>
    </row>
    <row r="1567" spans="1:4">
      <c r="A1567" s="154" t="s">
        <v>1564</v>
      </c>
      <c r="B1567" s="154" t="s">
        <v>3418</v>
      </c>
      <c r="C1567" s="154" t="s">
        <v>4171</v>
      </c>
      <c r="D1567" s="179">
        <v>955.28</v>
      </c>
    </row>
    <row r="1568" spans="1:4">
      <c r="A1568" s="154" t="s">
        <v>1565</v>
      </c>
      <c r="B1568" s="154" t="s">
        <v>3419</v>
      </c>
      <c r="C1568" s="154" t="s">
        <v>4171</v>
      </c>
      <c r="D1568" s="179">
        <v>673.56</v>
      </c>
    </row>
    <row r="1569" spans="1:4">
      <c r="A1569" s="154" t="s">
        <v>1566</v>
      </c>
      <c r="B1569" s="154" t="s">
        <v>3420</v>
      </c>
      <c r="C1569" s="154" t="s">
        <v>4171</v>
      </c>
      <c r="D1569" s="179">
        <v>2756.92</v>
      </c>
    </row>
    <row r="1570" spans="1:4">
      <c r="A1570" s="154" t="s">
        <v>779</v>
      </c>
      <c r="B1570" s="154" t="s">
        <v>3421</v>
      </c>
      <c r="C1570" s="154" t="s">
        <v>4171</v>
      </c>
      <c r="D1570" s="179">
        <v>1196.8900000000001</v>
      </c>
    </row>
    <row r="1571" spans="1:4">
      <c r="A1571" s="154" t="s">
        <v>964</v>
      </c>
      <c r="B1571" s="154" t="s">
        <v>3422</v>
      </c>
      <c r="C1571" s="154" t="s">
        <v>4171</v>
      </c>
      <c r="D1571" s="179">
        <v>312.18</v>
      </c>
    </row>
    <row r="1572" spans="1:4">
      <c r="A1572" s="154" t="s">
        <v>1567</v>
      </c>
      <c r="B1572" s="154" t="s">
        <v>3423</v>
      </c>
      <c r="C1572" s="154" t="s">
        <v>4171</v>
      </c>
      <c r="D1572" s="179">
        <v>56.82</v>
      </c>
    </row>
    <row r="1573" spans="1:4">
      <c r="A1573" s="154" t="s">
        <v>1568</v>
      </c>
      <c r="B1573" s="154" t="s">
        <v>3424</v>
      </c>
      <c r="C1573" s="154" t="s">
        <v>4171</v>
      </c>
      <c r="D1573" s="179">
        <v>-4488.32</v>
      </c>
    </row>
    <row r="1574" spans="1:4">
      <c r="A1574" s="154" t="s">
        <v>874</v>
      </c>
      <c r="B1574" s="154" t="s">
        <v>3425</v>
      </c>
      <c r="C1574" s="154" t="s">
        <v>4171</v>
      </c>
      <c r="D1574" s="179">
        <v>1014.35</v>
      </c>
    </row>
    <row r="1575" spans="1:4">
      <c r="A1575" s="154" t="s">
        <v>1570</v>
      </c>
      <c r="B1575" s="154" t="s">
        <v>3875</v>
      </c>
      <c r="C1575" s="154" t="s">
        <v>4171</v>
      </c>
      <c r="D1575" s="179">
        <v>3584.6</v>
      </c>
    </row>
    <row r="1576" spans="1:4">
      <c r="A1576" s="154" t="s">
        <v>1572</v>
      </c>
      <c r="B1576" s="154" t="s">
        <v>3429</v>
      </c>
      <c r="C1576" s="154" t="s">
        <v>4171</v>
      </c>
      <c r="D1576" s="179">
        <v>-2139.5100000000002</v>
      </c>
    </row>
    <row r="1577" spans="1:4">
      <c r="A1577" s="154" t="s">
        <v>1597</v>
      </c>
      <c r="B1577" s="154" t="s">
        <v>3430</v>
      </c>
      <c r="C1577" s="154" t="s">
        <v>4171</v>
      </c>
      <c r="D1577" s="179">
        <v>99.58</v>
      </c>
    </row>
    <row r="1578" spans="1:4">
      <c r="A1578" s="154" t="s">
        <v>1573</v>
      </c>
      <c r="B1578" s="154" t="s">
        <v>3787</v>
      </c>
      <c r="C1578" s="154" t="s">
        <v>4171</v>
      </c>
      <c r="D1578" s="179">
        <v>136.62</v>
      </c>
    </row>
    <row r="1579" spans="1:4">
      <c r="A1579" s="154" t="s">
        <v>1574</v>
      </c>
      <c r="B1579" s="154" t="s">
        <v>3432</v>
      </c>
      <c r="C1579" s="154" t="s">
        <v>4171</v>
      </c>
      <c r="D1579" s="179">
        <v>-487.82</v>
      </c>
    </row>
    <row r="1580" spans="1:4">
      <c r="A1580" s="154" t="s">
        <v>1575</v>
      </c>
      <c r="B1580" s="154" t="s">
        <v>3433</v>
      </c>
      <c r="C1580" s="154" t="s">
        <v>4171</v>
      </c>
      <c r="D1580" s="179">
        <v>1479.21</v>
      </c>
    </row>
    <row r="1581" spans="1:4">
      <c r="A1581" s="154" t="s">
        <v>872</v>
      </c>
      <c r="B1581" s="154" t="s">
        <v>3434</v>
      </c>
      <c r="C1581" s="154" t="s">
        <v>4171</v>
      </c>
      <c r="D1581" s="179">
        <v>3868.08</v>
      </c>
    </row>
    <row r="1582" spans="1:4">
      <c r="A1582" s="154" t="s">
        <v>1576</v>
      </c>
      <c r="B1582" s="154" t="s">
        <v>3435</v>
      </c>
      <c r="C1582" s="154" t="s">
        <v>4171</v>
      </c>
      <c r="D1582" s="179">
        <v>-105.13</v>
      </c>
    </row>
    <row r="1583" spans="1:4">
      <c r="A1583" s="154" t="s">
        <v>3548</v>
      </c>
      <c r="B1583" s="154" t="s">
        <v>3549</v>
      </c>
      <c r="C1583" s="154" t="s">
        <v>4171</v>
      </c>
      <c r="D1583" s="179">
        <v>405.08</v>
      </c>
    </row>
    <row r="1584" spans="1:4">
      <c r="A1584" s="154" t="s">
        <v>1592</v>
      </c>
      <c r="B1584" s="154" t="s">
        <v>3437</v>
      </c>
      <c r="C1584" s="154" t="s">
        <v>4171</v>
      </c>
      <c r="D1584" s="179">
        <v>53.06</v>
      </c>
    </row>
    <row r="1585" spans="1:4">
      <c r="A1585" s="154" t="s">
        <v>704</v>
      </c>
      <c r="B1585" s="154" t="s">
        <v>3813</v>
      </c>
      <c r="C1585" s="154" t="s">
        <v>4171</v>
      </c>
      <c r="D1585" s="179">
        <v>364.06</v>
      </c>
    </row>
    <row r="1586" spans="1:4">
      <c r="A1586" s="154" t="s">
        <v>1577</v>
      </c>
      <c r="B1586" s="154" t="s">
        <v>3438</v>
      </c>
      <c r="C1586" s="154" t="s">
        <v>4171</v>
      </c>
      <c r="D1586" s="179">
        <v>-1684.93</v>
      </c>
    </row>
    <row r="1587" spans="1:4">
      <c r="A1587" s="154" t="s">
        <v>3773</v>
      </c>
      <c r="B1587" s="154" t="s">
        <v>3774</v>
      </c>
      <c r="C1587" s="154" t="s">
        <v>4171</v>
      </c>
      <c r="D1587" s="179">
        <v>386.2</v>
      </c>
    </row>
    <row r="1588" spans="1:4">
      <c r="A1588" s="154" t="s">
        <v>3994</v>
      </c>
      <c r="B1588" s="154" t="s">
        <v>3995</v>
      </c>
      <c r="C1588" s="154" t="s">
        <v>4171</v>
      </c>
      <c r="D1588" s="179"/>
    </row>
    <row r="1589" spans="1:4">
      <c r="A1589" s="154" t="s">
        <v>1578</v>
      </c>
      <c r="B1589" s="154" t="s">
        <v>3439</v>
      </c>
      <c r="C1589" s="154" t="s">
        <v>4171</v>
      </c>
      <c r="D1589" s="179">
        <v>-11665.98</v>
      </c>
    </row>
    <row r="1590" spans="1:4">
      <c r="A1590" s="154" t="s">
        <v>3440</v>
      </c>
      <c r="B1590" s="154" t="s">
        <v>3441</v>
      </c>
      <c r="C1590" s="154" t="s">
        <v>4171</v>
      </c>
      <c r="D1590" s="179"/>
    </row>
    <row r="1591" spans="1:4">
      <c r="A1591" s="154" t="s">
        <v>1639</v>
      </c>
      <c r="B1591" s="154" t="s">
        <v>3442</v>
      </c>
      <c r="C1591" s="154" t="s">
        <v>4171</v>
      </c>
      <c r="D1591" s="179">
        <v>-2918.22</v>
      </c>
    </row>
    <row r="1592" spans="1:4">
      <c r="A1592" s="154" t="s">
        <v>1579</v>
      </c>
      <c r="B1592" s="154" t="s">
        <v>3443</v>
      </c>
      <c r="C1592" s="154" t="s">
        <v>4171</v>
      </c>
      <c r="D1592" s="179">
        <v>646.61</v>
      </c>
    </row>
    <row r="1593" spans="1:4">
      <c r="A1593" s="154" t="s">
        <v>707</v>
      </c>
      <c r="B1593" s="154" t="s">
        <v>2419</v>
      </c>
      <c r="C1593" s="154" t="s">
        <v>4171</v>
      </c>
      <c r="D1593" s="179">
        <v>-3106.95</v>
      </c>
    </row>
    <row r="1594" spans="1:4">
      <c r="A1594" s="154" t="s">
        <v>1580</v>
      </c>
      <c r="B1594" s="154" t="s">
        <v>3444</v>
      </c>
      <c r="C1594" s="154" t="s">
        <v>4171</v>
      </c>
      <c r="D1594" s="179">
        <v>108.86</v>
      </c>
    </row>
    <row r="1595" spans="1:4">
      <c r="A1595" s="154" t="s">
        <v>3445</v>
      </c>
      <c r="B1595" s="154" t="s">
        <v>3446</v>
      </c>
      <c r="C1595" s="154" t="s">
        <v>4171</v>
      </c>
      <c r="D1595" s="179">
        <v>728.08</v>
      </c>
    </row>
    <row r="1596" spans="1:4">
      <c r="A1596" s="154" t="s">
        <v>806</v>
      </c>
      <c r="B1596" s="154" t="s">
        <v>3447</v>
      </c>
      <c r="C1596" s="154" t="s">
        <v>4171</v>
      </c>
      <c r="D1596" s="179">
        <v>7624.08</v>
      </c>
    </row>
    <row r="1597" spans="1:4">
      <c r="A1597" s="154" t="s">
        <v>1581</v>
      </c>
      <c r="B1597" s="154" t="s">
        <v>3448</v>
      </c>
      <c r="C1597" s="154" t="s">
        <v>4171</v>
      </c>
      <c r="D1597" s="179">
        <v>992.51</v>
      </c>
    </row>
    <row r="1598" spans="1:4">
      <c r="A1598" s="154" t="s">
        <v>1582</v>
      </c>
      <c r="B1598" s="154" t="s">
        <v>3449</v>
      </c>
      <c r="C1598" s="154" t="s">
        <v>4171</v>
      </c>
      <c r="D1598" s="179">
        <v>5387.37</v>
      </c>
    </row>
    <row r="1599" spans="1:4">
      <c r="A1599" s="154" t="s">
        <v>1583</v>
      </c>
      <c r="B1599" s="154" t="s">
        <v>3450</v>
      </c>
      <c r="C1599" s="154" t="s">
        <v>4171</v>
      </c>
      <c r="D1599" s="179">
        <v>-1007.13</v>
      </c>
    </row>
    <row r="1600" spans="1:4">
      <c r="A1600" s="154" t="s">
        <v>1584</v>
      </c>
      <c r="B1600" s="154" t="s">
        <v>3451</v>
      </c>
      <c r="C1600" s="154" t="s">
        <v>4171</v>
      </c>
      <c r="D1600" s="179">
        <v>1338.32</v>
      </c>
    </row>
    <row r="1601" spans="1:4">
      <c r="A1601" s="154" t="s">
        <v>1585</v>
      </c>
      <c r="B1601" s="154" t="s">
        <v>3452</v>
      </c>
      <c r="C1601" s="154" t="s">
        <v>4171</v>
      </c>
      <c r="D1601" s="179">
        <v>3098.88</v>
      </c>
    </row>
    <row r="1602" spans="1:4">
      <c r="A1602" s="154" t="s">
        <v>1586</v>
      </c>
      <c r="B1602" s="154" t="s">
        <v>3453</v>
      </c>
      <c r="C1602" s="154" t="s">
        <v>4171</v>
      </c>
      <c r="D1602" s="179">
        <v>3680.53</v>
      </c>
    </row>
    <row r="1603" spans="1:4">
      <c r="A1603" s="154" t="s">
        <v>1587</v>
      </c>
      <c r="B1603" s="154" t="s">
        <v>3454</v>
      </c>
      <c r="C1603" s="154" t="s">
        <v>4171</v>
      </c>
      <c r="D1603" s="179">
        <v>346.11</v>
      </c>
    </row>
    <row r="1604" spans="1:4">
      <c r="A1604" s="154" t="s">
        <v>1588</v>
      </c>
      <c r="B1604" s="154" t="s">
        <v>3455</v>
      </c>
      <c r="C1604" s="154" t="s">
        <v>4171</v>
      </c>
      <c r="D1604" s="179">
        <v>1029.04</v>
      </c>
    </row>
    <row r="1605" spans="1:4">
      <c r="A1605" s="154" t="s">
        <v>3502</v>
      </c>
      <c r="B1605" s="154" t="s">
        <v>3503</v>
      </c>
      <c r="C1605" s="154" t="s">
        <v>4171</v>
      </c>
      <c r="D1605" s="179">
        <v>2035.91</v>
      </c>
    </row>
    <row r="1606" spans="1:4">
      <c r="A1606" s="154" t="s">
        <v>856</v>
      </c>
      <c r="B1606" s="154" t="s">
        <v>3456</v>
      </c>
      <c r="C1606" s="154" t="s">
        <v>4171</v>
      </c>
      <c r="D1606" s="179">
        <v>81.540000000000006</v>
      </c>
    </row>
    <row r="1607" spans="1:4">
      <c r="A1607" s="154" t="s">
        <v>1589</v>
      </c>
      <c r="B1607" s="154" t="s">
        <v>3812</v>
      </c>
      <c r="C1607" s="154" t="s">
        <v>4171</v>
      </c>
      <c r="D1607" s="179">
        <v>646.72</v>
      </c>
    </row>
    <row r="1608" spans="1:4">
      <c r="A1608" s="154" t="s">
        <v>1591</v>
      </c>
      <c r="B1608" s="154" t="s">
        <v>3461</v>
      </c>
      <c r="C1608" s="154" t="s">
        <v>4171</v>
      </c>
      <c r="D1608" s="179">
        <v>1343.7</v>
      </c>
    </row>
    <row r="1609" spans="1:4">
      <c r="A1609" s="154"/>
      <c r="B1609" s="154"/>
      <c r="C1609" s="154"/>
      <c r="D1609" s="179"/>
    </row>
    <row r="1610" spans="1:4">
      <c r="A1610" s="154"/>
      <c r="B1610" s="154"/>
      <c r="C1610" s="154"/>
      <c r="D1610" s="179"/>
    </row>
    <row r="1611" spans="1:4">
      <c r="A1611" s="154"/>
      <c r="B1611" s="154"/>
      <c r="C1611" s="154"/>
      <c r="D1611" s="179"/>
    </row>
    <row r="1612" spans="1:4">
      <c r="A1612" s="154"/>
      <c r="B1612" s="154"/>
      <c r="C1612" s="154"/>
      <c r="D1612" s="179"/>
    </row>
    <row r="1613" spans="1:4">
      <c r="A1613" s="154"/>
      <c r="B1613" s="154"/>
      <c r="C1613" s="154"/>
      <c r="D1613" s="179"/>
    </row>
    <row r="1614" spans="1:4">
      <c r="A1614" s="154"/>
      <c r="B1614" s="154"/>
      <c r="C1614" s="154"/>
      <c r="D1614" s="179"/>
    </row>
    <row r="1615" spans="1:4">
      <c r="A1615" s="154"/>
      <c r="B1615" s="154"/>
      <c r="C1615" s="154"/>
      <c r="D1615" s="179"/>
    </row>
    <row r="1616" spans="1:4">
      <c r="A1616" s="154"/>
      <c r="B1616" s="154"/>
      <c r="C1616" s="154"/>
      <c r="D1616" s="179"/>
    </row>
    <row r="1617" spans="1:4">
      <c r="A1617" s="154"/>
      <c r="B1617" s="154"/>
      <c r="C1617" s="154"/>
      <c r="D1617" s="179"/>
    </row>
    <row r="1618" spans="1:4">
      <c r="A1618" s="154"/>
      <c r="B1618" s="154"/>
      <c r="C1618" s="154"/>
      <c r="D1618" s="179"/>
    </row>
    <row r="1619" spans="1:4">
      <c r="A1619" s="154"/>
      <c r="B1619" s="154"/>
      <c r="C1619" s="154"/>
      <c r="D1619" s="179"/>
    </row>
    <row r="1620" spans="1:4">
      <c r="A1620" s="154"/>
      <c r="B1620" s="154"/>
      <c r="C1620" s="154"/>
      <c r="D1620" s="179"/>
    </row>
    <row r="1621" spans="1:4">
      <c r="A1621" s="154"/>
      <c r="B1621" s="154"/>
      <c r="C1621" s="154"/>
      <c r="D1621" s="179"/>
    </row>
    <row r="1622" spans="1:4">
      <c r="A1622" s="154"/>
      <c r="B1622" s="154"/>
      <c r="C1622" s="154"/>
      <c r="D1622" s="179"/>
    </row>
    <row r="1623" spans="1:4">
      <c r="A1623" s="154"/>
      <c r="B1623" s="154"/>
      <c r="C1623" s="154"/>
      <c r="D1623" s="179"/>
    </row>
    <row r="1624" spans="1:4">
      <c r="A1624" s="154"/>
      <c r="B1624" s="154"/>
      <c r="C1624" s="154"/>
      <c r="D1624" s="179"/>
    </row>
    <row r="1625" spans="1:4">
      <c r="A1625" s="154"/>
      <c r="B1625" s="154"/>
      <c r="C1625" s="154"/>
      <c r="D1625" s="179"/>
    </row>
    <row r="1626" spans="1:4">
      <c r="A1626" s="154"/>
      <c r="B1626" s="154"/>
      <c r="C1626" s="154"/>
      <c r="D1626" s="179"/>
    </row>
    <row r="1627" spans="1:4">
      <c r="A1627" s="154"/>
      <c r="B1627" s="154"/>
      <c r="C1627" s="154"/>
      <c r="D1627" s="179"/>
    </row>
    <row r="1628" spans="1:4">
      <c r="A1628" s="154"/>
      <c r="B1628" s="154"/>
      <c r="C1628" s="154"/>
      <c r="D1628" s="179"/>
    </row>
    <row r="1629" spans="1:4">
      <c r="A1629" s="154"/>
      <c r="B1629" s="154"/>
      <c r="C1629" s="154"/>
      <c r="D1629" s="179"/>
    </row>
    <row r="1630" spans="1:4">
      <c r="A1630" s="154"/>
      <c r="B1630" s="154"/>
      <c r="C1630" s="154"/>
      <c r="D1630" s="179"/>
    </row>
    <row r="1631" spans="1:4">
      <c r="A1631" s="154"/>
      <c r="B1631" s="154"/>
      <c r="C1631" s="154"/>
      <c r="D1631" s="179"/>
    </row>
    <row r="1632" spans="1:4">
      <c r="A1632" s="154"/>
      <c r="B1632" s="154"/>
      <c r="C1632" s="154"/>
      <c r="D1632" s="179"/>
    </row>
    <row r="1633" spans="1:4">
      <c r="A1633" s="154"/>
      <c r="B1633" s="154"/>
      <c r="C1633" s="154"/>
      <c r="D1633" s="179"/>
    </row>
    <row r="1634" spans="1:4">
      <c r="A1634" s="154"/>
      <c r="B1634" s="154"/>
      <c r="C1634" s="154"/>
      <c r="D1634" s="179"/>
    </row>
    <row r="1635" spans="1:4">
      <c r="A1635" s="154"/>
      <c r="B1635" s="154"/>
      <c r="C1635" s="154"/>
      <c r="D1635" s="179"/>
    </row>
    <row r="1636" spans="1:4">
      <c r="A1636" s="154"/>
      <c r="B1636" s="154"/>
      <c r="C1636" s="154"/>
      <c r="D1636" s="179"/>
    </row>
    <row r="1637" spans="1:4">
      <c r="A1637" s="154"/>
      <c r="B1637" s="154"/>
      <c r="C1637" s="154"/>
      <c r="D1637" s="179"/>
    </row>
    <row r="1638" spans="1:4">
      <c r="A1638" s="154"/>
      <c r="B1638" s="154"/>
      <c r="C1638" s="154"/>
      <c r="D1638" s="179"/>
    </row>
    <row r="1639" spans="1:4">
      <c r="A1639" s="154"/>
      <c r="B1639" s="154"/>
      <c r="C1639" s="154"/>
      <c r="D1639" s="179"/>
    </row>
    <row r="1640" spans="1:4">
      <c r="A1640" s="154"/>
      <c r="B1640" s="154"/>
      <c r="C1640" s="154"/>
      <c r="D1640" s="179"/>
    </row>
    <row r="1641" spans="1:4">
      <c r="A1641" s="154"/>
      <c r="B1641" s="154"/>
      <c r="C1641" s="154"/>
      <c r="D1641" s="179"/>
    </row>
    <row r="1642" spans="1:4">
      <c r="A1642" s="154"/>
      <c r="B1642" s="154"/>
      <c r="C1642" s="154"/>
      <c r="D1642" s="179"/>
    </row>
    <row r="1643" spans="1:4">
      <c r="A1643" s="154"/>
      <c r="B1643" s="154"/>
      <c r="C1643" s="154"/>
      <c r="D1643" s="179"/>
    </row>
    <row r="1644" spans="1:4">
      <c r="A1644" s="154"/>
      <c r="B1644" s="154"/>
      <c r="C1644" s="154"/>
      <c r="D1644" s="179"/>
    </row>
    <row r="1645" spans="1:4">
      <c r="A1645" s="154"/>
      <c r="B1645" s="154"/>
      <c r="C1645" s="154"/>
      <c r="D1645" s="179"/>
    </row>
    <row r="1646" spans="1:4">
      <c r="A1646" s="154"/>
      <c r="B1646" s="154"/>
      <c r="C1646" s="154"/>
      <c r="D1646" s="179"/>
    </row>
    <row r="1647" spans="1:4">
      <c r="A1647" s="154"/>
      <c r="B1647" s="154"/>
      <c r="C1647" s="154"/>
      <c r="D1647" s="179"/>
    </row>
    <row r="1648" spans="1:4">
      <c r="A1648" s="154"/>
      <c r="B1648" s="154"/>
      <c r="C1648" s="154"/>
      <c r="D1648" s="179"/>
    </row>
    <row r="1649" spans="1:4">
      <c r="A1649" s="154"/>
      <c r="B1649" s="154"/>
      <c r="C1649" s="154"/>
      <c r="D1649" s="179"/>
    </row>
    <row r="1650" spans="1:4">
      <c r="A1650" s="154"/>
      <c r="B1650" s="154"/>
      <c r="C1650" s="154"/>
      <c r="D1650" s="179"/>
    </row>
    <row r="1651" spans="1:4">
      <c r="A1651" s="154"/>
      <c r="B1651" s="154"/>
      <c r="C1651" s="154"/>
      <c r="D1651" s="179"/>
    </row>
    <row r="1652" spans="1:4">
      <c r="A1652" s="154"/>
      <c r="B1652" s="154"/>
      <c r="C1652" s="154"/>
      <c r="D1652" s="179"/>
    </row>
    <row r="1653" spans="1:4">
      <c r="A1653" s="154"/>
      <c r="B1653" s="154"/>
      <c r="C1653" s="154"/>
      <c r="D1653" s="179"/>
    </row>
    <row r="1654" spans="1:4">
      <c r="A1654" s="154"/>
      <c r="B1654" s="154"/>
      <c r="C1654" s="154"/>
      <c r="D1654" s="179"/>
    </row>
    <row r="1655" spans="1:4">
      <c r="A1655" s="154"/>
      <c r="B1655" s="154"/>
      <c r="C1655" s="154"/>
      <c r="D1655" s="179"/>
    </row>
    <row r="1656" spans="1:4">
      <c r="A1656" s="154"/>
      <c r="B1656" s="154"/>
      <c r="C1656" s="154"/>
      <c r="D1656" s="179"/>
    </row>
    <row r="1657" spans="1:4">
      <c r="A1657" s="154"/>
      <c r="B1657" s="154"/>
      <c r="C1657" s="154"/>
      <c r="D1657" s="179"/>
    </row>
    <row r="1658" spans="1:4">
      <c r="A1658" s="154"/>
      <c r="B1658" s="154"/>
      <c r="C1658" s="154"/>
      <c r="D1658" s="179"/>
    </row>
    <row r="1659" spans="1:4">
      <c r="A1659" s="154"/>
      <c r="B1659" s="154"/>
      <c r="C1659" s="154"/>
      <c r="D1659" s="179"/>
    </row>
    <row r="1660" spans="1:4">
      <c r="A1660" s="154"/>
      <c r="B1660" s="154"/>
      <c r="C1660" s="154"/>
      <c r="D1660" s="179"/>
    </row>
    <row r="1661" spans="1:4">
      <c r="A1661" s="154"/>
      <c r="B1661" s="154"/>
      <c r="C1661" s="154"/>
      <c r="D1661" s="179"/>
    </row>
    <row r="1662" spans="1:4">
      <c r="A1662" s="154"/>
      <c r="B1662" s="154"/>
      <c r="C1662" s="154"/>
      <c r="D1662" s="179"/>
    </row>
    <row r="1663" spans="1:4">
      <c r="A1663" s="18"/>
      <c r="B1663" s="18"/>
      <c r="C1663" s="18"/>
      <c r="D1663" s="19"/>
    </row>
    <row r="1664" spans="1:4">
      <c r="A1664" s="18"/>
      <c r="B1664" s="18"/>
      <c r="C1664" s="18"/>
      <c r="D1664" s="19"/>
    </row>
    <row r="1665" spans="1:4">
      <c r="A1665" s="18"/>
      <c r="B1665" s="18"/>
      <c r="C1665" s="18"/>
      <c r="D1665" s="19"/>
    </row>
    <row r="1666" spans="1:4">
      <c r="A1666" s="18"/>
      <c r="B1666" s="18"/>
      <c r="C1666" s="18"/>
      <c r="D1666" s="19"/>
    </row>
    <row r="1667" spans="1:4">
      <c r="A1667" s="18"/>
      <c r="B1667" s="18"/>
      <c r="C1667" s="18"/>
      <c r="D1667" s="19"/>
    </row>
    <row r="1668" spans="1:4">
      <c r="A1668" s="18"/>
      <c r="B1668" s="18"/>
      <c r="C1668" s="18"/>
      <c r="D1668" s="19"/>
    </row>
    <row r="1669" spans="1:4">
      <c r="A1669" s="18"/>
      <c r="B1669" s="18"/>
      <c r="C1669" s="18"/>
      <c r="D1669" s="19"/>
    </row>
    <row r="1670" spans="1:4">
      <c r="A1670" s="18"/>
      <c r="B1670" s="18"/>
      <c r="C1670" s="18"/>
      <c r="D1670" s="19"/>
    </row>
    <row r="1671" spans="1:4">
      <c r="A1671" s="18"/>
      <c r="B1671" s="18"/>
      <c r="C1671" s="18"/>
      <c r="D1671" s="19"/>
    </row>
    <row r="1672" spans="1:4">
      <c r="A1672" s="18"/>
      <c r="B1672" s="18"/>
      <c r="C1672" s="18"/>
      <c r="D1672" s="1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677"/>
  <sheetViews>
    <sheetView workbookViewId="0">
      <selection activeCell="F9" sqref="F9"/>
    </sheetView>
  </sheetViews>
  <sheetFormatPr baseColWidth="10" defaultColWidth="8.83203125" defaultRowHeight="15"/>
  <cols>
    <col min="1" max="1" width="11.33203125" bestFit="1" customWidth="1"/>
    <col min="2" max="2" width="48.5" bestFit="1" customWidth="1"/>
    <col min="4" max="4" width="35.6640625" customWidth="1"/>
  </cols>
  <sheetData>
    <row r="1" spans="1:4" ht="72.75" customHeight="1">
      <c r="A1" s="180" t="s">
        <v>4189</v>
      </c>
      <c r="B1" s="180" t="s">
        <v>4190</v>
      </c>
      <c r="C1" s="180" t="s">
        <v>815</v>
      </c>
      <c r="D1" s="180" t="s">
        <v>4322</v>
      </c>
    </row>
    <row r="2" spans="1:4">
      <c r="A2" s="154" t="s">
        <v>0</v>
      </c>
      <c r="B2" s="154" t="s">
        <v>1640</v>
      </c>
      <c r="C2" s="154" t="s">
        <v>1641</v>
      </c>
      <c r="D2" s="179">
        <v>393742730</v>
      </c>
    </row>
    <row r="3" spans="1:4">
      <c r="A3" s="154" t="s">
        <v>1</v>
      </c>
      <c r="B3" s="154" t="s">
        <v>1642</v>
      </c>
      <c r="C3" s="154" t="s">
        <v>1641</v>
      </c>
      <c r="D3" s="179">
        <v>10451182</v>
      </c>
    </row>
    <row r="4" spans="1:4">
      <c r="A4" s="154" t="s">
        <v>1643</v>
      </c>
      <c r="B4" s="154" t="s">
        <v>3881</v>
      </c>
      <c r="C4" s="154" t="s">
        <v>1641</v>
      </c>
      <c r="D4" s="179">
        <v>70819103</v>
      </c>
    </row>
    <row r="5" spans="1:4">
      <c r="A5" s="154" t="s">
        <v>965</v>
      </c>
      <c r="B5" s="154" t="s">
        <v>2429</v>
      </c>
      <c r="C5" s="154" t="s">
        <v>1641</v>
      </c>
      <c r="D5" s="179">
        <v>20000000</v>
      </c>
    </row>
    <row r="6" spans="1:4">
      <c r="A6" s="154" t="s">
        <v>1630</v>
      </c>
      <c r="B6" s="154" t="s">
        <v>1645</v>
      </c>
      <c r="C6" s="154" t="s">
        <v>1641</v>
      </c>
      <c r="D6" s="179">
        <v>80000000</v>
      </c>
    </row>
    <row r="7" spans="1:4">
      <c r="A7" s="154" t="s">
        <v>2</v>
      </c>
      <c r="B7" s="154" t="s">
        <v>1646</v>
      </c>
      <c r="C7" s="154" t="s">
        <v>1641</v>
      </c>
      <c r="D7" s="179">
        <v>11777257</v>
      </c>
    </row>
    <row r="8" spans="1:4">
      <c r="A8" s="154" t="s">
        <v>356</v>
      </c>
      <c r="B8" s="154" t="s">
        <v>356</v>
      </c>
      <c r="C8" s="154" t="s">
        <v>1641</v>
      </c>
      <c r="D8" s="179">
        <v>5136656599</v>
      </c>
    </row>
    <row r="9" spans="1:4">
      <c r="A9" s="154" t="s">
        <v>3</v>
      </c>
      <c r="B9" s="154" t="s">
        <v>1647</v>
      </c>
      <c r="C9" s="154" t="s">
        <v>1641</v>
      </c>
      <c r="D9" s="179">
        <v>104999993</v>
      </c>
    </row>
    <row r="10" spans="1:4">
      <c r="A10" s="154" t="s">
        <v>3701</v>
      </c>
      <c r="B10" s="154" t="s">
        <v>3702</v>
      </c>
      <c r="C10" s="154" t="s">
        <v>1641</v>
      </c>
      <c r="D10" s="179">
        <v>150787946</v>
      </c>
    </row>
    <row r="11" spans="1:4">
      <c r="A11" s="154" t="s">
        <v>4</v>
      </c>
      <c r="B11" s="154" t="s">
        <v>1648</v>
      </c>
      <c r="C11" s="154" t="s">
        <v>1641</v>
      </c>
      <c r="D11" s="179">
        <v>50159019</v>
      </c>
    </row>
    <row r="12" spans="1:4">
      <c r="A12" s="154" t="s">
        <v>1609</v>
      </c>
      <c r="B12" s="154" t="s">
        <v>2434</v>
      </c>
      <c r="C12" s="154" t="s">
        <v>1641</v>
      </c>
      <c r="D12" s="179">
        <v>21380521</v>
      </c>
    </row>
    <row r="13" spans="1:4">
      <c r="A13" s="154" t="s">
        <v>969</v>
      </c>
      <c r="B13" s="154" t="s">
        <v>2435</v>
      </c>
      <c r="C13" s="154" t="s">
        <v>1641</v>
      </c>
      <c r="D13" s="179">
        <v>23039850</v>
      </c>
    </row>
    <row r="14" spans="1:4">
      <c r="A14" s="154" t="s">
        <v>66</v>
      </c>
      <c r="B14" s="154" t="s">
        <v>1649</v>
      </c>
      <c r="C14" s="154" t="s">
        <v>1641</v>
      </c>
      <c r="D14" s="179">
        <v>76394727</v>
      </c>
    </row>
    <row r="15" spans="1:4">
      <c r="A15" s="154" t="s">
        <v>825</v>
      </c>
      <c r="B15" s="154" t="s">
        <v>4172</v>
      </c>
      <c r="C15" s="154" t="s">
        <v>1641</v>
      </c>
      <c r="D15" s="179">
        <v>35000000</v>
      </c>
    </row>
    <row r="16" spans="1:4">
      <c r="A16" s="154" t="s">
        <v>1608</v>
      </c>
      <c r="B16" s="154" t="s">
        <v>1650</v>
      </c>
      <c r="C16" s="154" t="s">
        <v>1641</v>
      </c>
      <c r="D16" s="179">
        <v>162528081</v>
      </c>
    </row>
    <row r="17" spans="1:4">
      <c r="A17" s="154" t="s">
        <v>7</v>
      </c>
      <c r="B17" s="154" t="s">
        <v>1652</v>
      </c>
      <c r="C17" s="154" t="s">
        <v>1641</v>
      </c>
      <c r="D17" s="179">
        <v>228311776</v>
      </c>
    </row>
    <row r="18" spans="1:4">
      <c r="A18" s="154" t="s">
        <v>976</v>
      </c>
      <c r="B18" s="154" t="s">
        <v>2449</v>
      </c>
      <c r="C18" s="154" t="s">
        <v>1641</v>
      </c>
      <c r="D18" s="179">
        <v>24003708</v>
      </c>
    </row>
    <row r="19" spans="1:4">
      <c r="A19" s="154" t="s">
        <v>9</v>
      </c>
      <c r="B19" s="154" t="s">
        <v>1654</v>
      </c>
      <c r="C19" s="154" t="s">
        <v>1641</v>
      </c>
      <c r="D19" s="179">
        <v>266255750</v>
      </c>
    </row>
    <row r="20" spans="1:4">
      <c r="A20" s="154" t="s">
        <v>11</v>
      </c>
      <c r="B20" s="154" t="s">
        <v>1656</v>
      </c>
      <c r="C20" s="154" t="s">
        <v>1641</v>
      </c>
      <c r="D20" s="179">
        <v>223621942</v>
      </c>
    </row>
    <row r="21" spans="1:4">
      <c r="A21" s="154" t="s">
        <v>1657</v>
      </c>
      <c r="B21" s="154" t="s">
        <v>1658</v>
      </c>
      <c r="C21" s="154" t="s">
        <v>1641</v>
      </c>
      <c r="D21" s="179">
        <v>243884268</v>
      </c>
    </row>
    <row r="22" spans="1:4">
      <c r="A22" s="154" t="s">
        <v>1659</v>
      </c>
      <c r="B22" s="154" t="s">
        <v>1660</v>
      </c>
      <c r="C22" s="154" t="s">
        <v>1641</v>
      </c>
      <c r="D22" s="179">
        <v>90784669</v>
      </c>
    </row>
    <row r="23" spans="1:4">
      <c r="A23" s="154" t="s">
        <v>13</v>
      </c>
      <c r="B23" s="154" t="s">
        <v>1661</v>
      </c>
      <c r="C23" s="154" t="s">
        <v>1641</v>
      </c>
      <c r="D23" s="179">
        <v>407194183</v>
      </c>
    </row>
    <row r="24" spans="1:4">
      <c r="A24" s="154" t="s">
        <v>14</v>
      </c>
      <c r="B24" s="154" t="s">
        <v>1662</v>
      </c>
      <c r="C24" s="154" t="s">
        <v>1641</v>
      </c>
      <c r="D24" s="179">
        <v>37339542</v>
      </c>
    </row>
    <row r="25" spans="1:4">
      <c r="A25" s="154" t="s">
        <v>278</v>
      </c>
      <c r="B25" s="154" t="s">
        <v>1663</v>
      </c>
      <c r="C25" s="154" t="s">
        <v>1641</v>
      </c>
      <c r="D25" s="179">
        <v>45000000</v>
      </c>
    </row>
    <row r="26" spans="1:4">
      <c r="A26" s="154" t="s">
        <v>1665</v>
      </c>
      <c r="B26" s="154" t="s">
        <v>1666</v>
      </c>
      <c r="C26" s="154" t="s">
        <v>1641</v>
      </c>
      <c r="D26" s="179">
        <v>15000000</v>
      </c>
    </row>
    <row r="27" spans="1:4">
      <c r="A27" s="154" t="s">
        <v>3713</v>
      </c>
      <c r="B27" s="154" t="s">
        <v>3714</v>
      </c>
      <c r="C27" s="154" t="s">
        <v>1641</v>
      </c>
      <c r="D27" s="179">
        <v>304021642</v>
      </c>
    </row>
    <row r="28" spans="1:4">
      <c r="A28" s="154" t="s">
        <v>17</v>
      </c>
      <c r="B28" s="154" t="s">
        <v>1668</v>
      </c>
      <c r="C28" s="154" t="s">
        <v>1641</v>
      </c>
      <c r="D28" s="179">
        <v>35000000</v>
      </c>
    </row>
    <row r="29" spans="1:4">
      <c r="A29" s="154" t="s">
        <v>18</v>
      </c>
      <c r="B29" s="154" t="s">
        <v>1669</v>
      </c>
      <c r="C29" s="154" t="s">
        <v>1641</v>
      </c>
      <c r="D29" s="179">
        <v>880210644</v>
      </c>
    </row>
    <row r="30" spans="1:4">
      <c r="A30" s="154" t="s">
        <v>802</v>
      </c>
      <c r="B30" s="154" t="s">
        <v>4231</v>
      </c>
      <c r="C30" s="154" t="s">
        <v>1641</v>
      </c>
      <c r="D30" s="179">
        <v>1035000000</v>
      </c>
    </row>
    <row r="31" spans="1:4">
      <c r="A31" s="154" t="s">
        <v>19</v>
      </c>
      <c r="B31" s="154" t="s">
        <v>1671</v>
      </c>
      <c r="C31" s="154" t="s">
        <v>1641</v>
      </c>
      <c r="D31" s="179">
        <v>57167993</v>
      </c>
    </row>
    <row r="32" spans="1:4">
      <c r="A32" s="154" t="s">
        <v>20</v>
      </c>
      <c r="B32" s="154" t="s">
        <v>1672</v>
      </c>
      <c r="C32" s="154" t="s">
        <v>1641</v>
      </c>
      <c r="D32" s="179">
        <v>231800000</v>
      </c>
    </row>
    <row r="33" spans="1:4">
      <c r="A33" s="154" t="s">
        <v>21</v>
      </c>
      <c r="B33" s="154" t="s">
        <v>1673</v>
      </c>
      <c r="C33" s="154" t="s">
        <v>1641</v>
      </c>
      <c r="D33" s="179">
        <v>202067057</v>
      </c>
    </row>
    <row r="34" spans="1:4">
      <c r="A34" s="154" t="s">
        <v>22</v>
      </c>
      <c r="B34" s="154" t="s">
        <v>1674</v>
      </c>
      <c r="C34" s="154" t="s">
        <v>1641</v>
      </c>
      <c r="D34" s="179">
        <v>7280065210</v>
      </c>
    </row>
    <row r="35" spans="1:4">
      <c r="A35" s="154" t="s">
        <v>3483</v>
      </c>
      <c r="B35" s="154" t="s">
        <v>3484</v>
      </c>
      <c r="C35" s="154" t="s">
        <v>1641</v>
      </c>
      <c r="D35" s="179">
        <v>71609020</v>
      </c>
    </row>
    <row r="36" spans="1:4">
      <c r="A36" s="154" t="s">
        <v>25</v>
      </c>
      <c r="B36" s="154" t="s">
        <v>1675</v>
      </c>
      <c r="C36" s="154" t="s">
        <v>1641</v>
      </c>
      <c r="D36" s="179">
        <v>12392630</v>
      </c>
    </row>
    <row r="37" spans="1:4">
      <c r="A37" s="154" t="s">
        <v>26</v>
      </c>
      <c r="B37" s="154" t="s">
        <v>1676</v>
      </c>
      <c r="C37" s="154" t="s">
        <v>1641</v>
      </c>
      <c r="D37" s="179">
        <v>150547626</v>
      </c>
    </row>
    <row r="38" spans="1:4">
      <c r="A38" s="154" t="s">
        <v>27</v>
      </c>
      <c r="B38" s="154" t="s">
        <v>1677</v>
      </c>
      <c r="C38" s="154" t="s">
        <v>1641</v>
      </c>
      <c r="D38" s="179">
        <v>81860938</v>
      </c>
    </row>
    <row r="39" spans="1:4">
      <c r="A39" s="154" t="s">
        <v>28</v>
      </c>
      <c r="B39" s="154" t="s">
        <v>1678</v>
      </c>
      <c r="C39" s="154" t="s">
        <v>1641</v>
      </c>
      <c r="D39" s="179">
        <v>12374997</v>
      </c>
    </row>
    <row r="40" spans="1:4">
      <c r="A40" s="154" t="s">
        <v>29</v>
      </c>
      <c r="B40" s="154" t="s">
        <v>1679</v>
      </c>
      <c r="C40" s="154" t="s">
        <v>1641</v>
      </c>
      <c r="D40" s="179">
        <v>245365943</v>
      </c>
    </row>
    <row r="41" spans="1:4">
      <c r="A41" s="154" t="s">
        <v>774</v>
      </c>
      <c r="B41" s="154" t="s">
        <v>4164</v>
      </c>
      <c r="C41" s="154" t="s">
        <v>1641</v>
      </c>
      <c r="D41" s="179">
        <v>5007299686</v>
      </c>
    </row>
    <row r="42" spans="1:4">
      <c r="A42" s="154" t="s">
        <v>30</v>
      </c>
      <c r="B42" s="154" t="s">
        <v>1680</v>
      </c>
      <c r="C42" s="154" t="s">
        <v>1641</v>
      </c>
      <c r="D42" s="179">
        <v>60485600</v>
      </c>
    </row>
    <row r="43" spans="1:4">
      <c r="A43" s="154" t="s">
        <v>31</v>
      </c>
      <c r="B43" s="154" t="s">
        <v>1681</v>
      </c>
      <c r="C43" s="154" t="s">
        <v>1641</v>
      </c>
      <c r="D43" s="179">
        <v>13500000</v>
      </c>
    </row>
    <row r="44" spans="1:4">
      <c r="A44" s="154" t="s">
        <v>32</v>
      </c>
      <c r="B44" s="154" t="s">
        <v>33</v>
      </c>
      <c r="C44" s="154" t="s">
        <v>1641</v>
      </c>
      <c r="D44" s="179">
        <v>742322764</v>
      </c>
    </row>
    <row r="45" spans="1:4">
      <c r="A45" s="154" t="s">
        <v>24</v>
      </c>
      <c r="B45" s="154" t="s">
        <v>1682</v>
      </c>
      <c r="C45" s="154" t="s">
        <v>1641</v>
      </c>
      <c r="D45" s="179">
        <v>219928644</v>
      </c>
    </row>
    <row r="46" spans="1:4">
      <c r="A46" s="154" t="s">
        <v>34</v>
      </c>
      <c r="B46" s="154" t="s">
        <v>4232</v>
      </c>
      <c r="C46" s="154" t="s">
        <v>1641</v>
      </c>
      <c r="D46" s="179">
        <v>30058290</v>
      </c>
    </row>
    <row r="47" spans="1:4">
      <c r="A47" s="154" t="s">
        <v>35</v>
      </c>
      <c r="B47" s="154" t="s">
        <v>1684</v>
      </c>
      <c r="C47" s="154" t="s">
        <v>1641</v>
      </c>
      <c r="D47" s="179">
        <v>36342269</v>
      </c>
    </row>
    <row r="48" spans="1:4">
      <c r="A48" s="154" t="s">
        <v>4010</v>
      </c>
      <c r="B48" s="154" t="s">
        <v>4011</v>
      </c>
      <c r="C48" s="154" t="s">
        <v>1641</v>
      </c>
      <c r="D48" s="179">
        <v>41054987</v>
      </c>
    </row>
    <row r="49" spans="1:4">
      <c r="A49" s="154" t="s">
        <v>37</v>
      </c>
      <c r="B49" s="154" t="s">
        <v>1686</v>
      </c>
      <c r="C49" s="154" t="s">
        <v>1641</v>
      </c>
      <c r="D49" s="179">
        <v>23388140</v>
      </c>
    </row>
    <row r="50" spans="1:4">
      <c r="A50" s="154" t="s">
        <v>38</v>
      </c>
      <c r="B50" s="154" t="s">
        <v>4121</v>
      </c>
      <c r="C50" s="154" t="s">
        <v>1641</v>
      </c>
      <c r="D50" s="179">
        <v>59581418</v>
      </c>
    </row>
    <row r="51" spans="1:4">
      <c r="A51" s="154" t="s">
        <v>39</v>
      </c>
      <c r="B51" s="154" t="s">
        <v>1688</v>
      </c>
      <c r="C51" s="154" t="s">
        <v>1641</v>
      </c>
      <c r="D51" s="179">
        <v>105545322</v>
      </c>
    </row>
    <row r="52" spans="1:4">
      <c r="A52" s="154" t="s">
        <v>42</v>
      </c>
      <c r="B52" s="154" t="s">
        <v>1690</v>
      </c>
      <c r="C52" s="154" t="s">
        <v>1641</v>
      </c>
      <c r="D52" s="179">
        <v>157658076</v>
      </c>
    </row>
    <row r="53" spans="1:4">
      <c r="A53" s="154" t="s">
        <v>43</v>
      </c>
      <c r="B53" s="154" t="s">
        <v>1691</v>
      </c>
      <c r="C53" s="154" t="s">
        <v>1641</v>
      </c>
      <c r="D53" s="179">
        <v>51039947</v>
      </c>
    </row>
    <row r="54" spans="1:4">
      <c r="A54" s="154" t="s">
        <v>44</v>
      </c>
      <c r="B54" s="154" t="s">
        <v>1692</v>
      </c>
      <c r="C54" s="154" t="s">
        <v>1641</v>
      </c>
      <c r="D54" s="179">
        <v>671985291</v>
      </c>
    </row>
    <row r="55" spans="1:4">
      <c r="A55" s="154" t="s">
        <v>1632</v>
      </c>
      <c r="B55" s="154" t="s">
        <v>4193</v>
      </c>
      <c r="C55" s="154" t="s">
        <v>1641</v>
      </c>
      <c r="D55" s="179">
        <v>161807526</v>
      </c>
    </row>
    <row r="56" spans="1:4">
      <c r="A56" s="154" t="s">
        <v>45</v>
      </c>
      <c r="B56" s="154" t="s">
        <v>1694</v>
      </c>
      <c r="C56" s="154" t="s">
        <v>1641</v>
      </c>
      <c r="D56" s="179">
        <v>26207583</v>
      </c>
    </row>
    <row r="57" spans="1:4">
      <c r="A57" s="154" t="s">
        <v>47</v>
      </c>
      <c r="B57" s="154" t="s">
        <v>1696</v>
      </c>
      <c r="C57" s="154" t="s">
        <v>1641</v>
      </c>
      <c r="D57" s="179">
        <v>34000000</v>
      </c>
    </row>
    <row r="58" spans="1:4">
      <c r="A58" s="154" t="s">
        <v>48</v>
      </c>
      <c r="B58" s="154" t="s">
        <v>1697</v>
      </c>
      <c r="C58" s="154" t="s">
        <v>1641</v>
      </c>
      <c r="D58" s="179">
        <v>13000000</v>
      </c>
    </row>
    <row r="59" spans="1:4">
      <c r="A59" s="154" t="s">
        <v>49</v>
      </c>
      <c r="B59" s="154" t="s">
        <v>3915</v>
      </c>
      <c r="C59" s="154" t="s">
        <v>1641</v>
      </c>
      <c r="D59" s="179">
        <v>232900908</v>
      </c>
    </row>
    <row r="60" spans="1:4">
      <c r="A60" s="154" t="s">
        <v>50</v>
      </c>
      <c r="B60" s="154" t="s">
        <v>1699</v>
      </c>
      <c r="C60" s="154" t="s">
        <v>1641</v>
      </c>
      <c r="D60" s="179">
        <v>18155868</v>
      </c>
    </row>
    <row r="61" spans="1:4">
      <c r="A61" s="154" t="s">
        <v>51</v>
      </c>
      <c r="B61" s="154" t="s">
        <v>1700</v>
      </c>
      <c r="C61" s="154" t="s">
        <v>1641</v>
      </c>
      <c r="D61" s="179">
        <v>101898990</v>
      </c>
    </row>
    <row r="62" spans="1:4">
      <c r="A62" s="154" t="s">
        <v>52</v>
      </c>
      <c r="B62" s="154" t="s">
        <v>1701</v>
      </c>
      <c r="C62" s="154" t="s">
        <v>1641</v>
      </c>
      <c r="D62" s="179">
        <v>35099298</v>
      </c>
    </row>
    <row r="63" spans="1:4">
      <c r="A63" s="154" t="s">
        <v>53</v>
      </c>
      <c r="B63" s="154" t="s">
        <v>4296</v>
      </c>
      <c r="C63" s="154" t="s">
        <v>1641</v>
      </c>
      <c r="D63" s="179">
        <v>14120628</v>
      </c>
    </row>
    <row r="64" spans="1:4">
      <c r="A64" s="154" t="s">
        <v>54</v>
      </c>
      <c r="B64" s="154" t="s">
        <v>1703</v>
      </c>
      <c r="C64" s="154" t="s">
        <v>1641</v>
      </c>
      <c r="D64" s="179">
        <v>106699924</v>
      </c>
    </row>
    <row r="65" spans="1:4">
      <c r="A65" s="154" t="s">
        <v>723</v>
      </c>
      <c r="B65" s="154" t="s">
        <v>1704</v>
      </c>
      <c r="C65" s="154" t="s">
        <v>1641</v>
      </c>
      <c r="D65" s="179">
        <v>463678426</v>
      </c>
    </row>
    <row r="66" spans="1:4">
      <c r="A66" s="154" t="s">
        <v>3814</v>
      </c>
      <c r="B66" s="154" t="s">
        <v>3815</v>
      </c>
      <c r="C66" s="154" t="s">
        <v>1641</v>
      </c>
      <c r="D66" s="179">
        <v>687399875</v>
      </c>
    </row>
    <row r="67" spans="1:4">
      <c r="A67" s="154" t="s">
        <v>55</v>
      </c>
      <c r="B67" s="154" t="s">
        <v>1705</v>
      </c>
      <c r="C67" s="154" t="s">
        <v>1641</v>
      </c>
      <c r="D67" s="179">
        <v>103625262</v>
      </c>
    </row>
    <row r="68" spans="1:4">
      <c r="A68" s="154" t="s">
        <v>56</v>
      </c>
      <c r="B68" s="154" t="s">
        <v>1706</v>
      </c>
      <c r="C68" s="154" t="s">
        <v>1641</v>
      </c>
      <c r="D68" s="179">
        <v>110499910</v>
      </c>
    </row>
    <row r="69" spans="1:4">
      <c r="A69" s="154" t="s">
        <v>57</v>
      </c>
      <c r="B69" s="154" t="s">
        <v>1707</v>
      </c>
      <c r="C69" s="154" t="s">
        <v>1641</v>
      </c>
      <c r="D69" s="179">
        <v>111825424</v>
      </c>
    </row>
    <row r="70" spans="1:4">
      <c r="A70" s="154" t="s">
        <v>58</v>
      </c>
      <c r="B70" s="154" t="s">
        <v>1708</v>
      </c>
      <c r="C70" s="154" t="s">
        <v>1641</v>
      </c>
      <c r="D70" s="179">
        <v>95653859</v>
      </c>
    </row>
    <row r="71" spans="1:4">
      <c r="A71" s="154" t="s">
        <v>59</v>
      </c>
      <c r="B71" s="154" t="s">
        <v>1709</v>
      </c>
      <c r="C71" s="154" t="s">
        <v>1641</v>
      </c>
      <c r="D71" s="179">
        <v>7766944637</v>
      </c>
    </row>
    <row r="72" spans="1:4">
      <c r="A72" s="154" t="s">
        <v>60</v>
      </c>
      <c r="B72" s="154" t="s">
        <v>1710</v>
      </c>
      <c r="C72" s="154" t="s">
        <v>1641</v>
      </c>
      <c r="D72" s="179">
        <v>62999997</v>
      </c>
    </row>
    <row r="73" spans="1:4">
      <c r="A73" s="154" t="s">
        <v>808</v>
      </c>
      <c r="B73" s="154" t="s">
        <v>2618</v>
      </c>
      <c r="C73" s="154" t="s">
        <v>1641</v>
      </c>
      <c r="D73" s="179">
        <v>114385879</v>
      </c>
    </row>
    <row r="74" spans="1:4">
      <c r="A74" s="154" t="s">
        <v>61</v>
      </c>
      <c r="B74" s="154" t="s">
        <v>1711</v>
      </c>
      <c r="C74" s="154" t="s">
        <v>1641</v>
      </c>
      <c r="D74" s="179">
        <v>212693438</v>
      </c>
    </row>
    <row r="75" spans="1:4">
      <c r="A75" s="154" t="s">
        <v>62</v>
      </c>
      <c r="B75" s="154" t="s">
        <v>1712</v>
      </c>
      <c r="C75" s="154" t="s">
        <v>1641</v>
      </c>
      <c r="D75" s="179">
        <v>36690887</v>
      </c>
    </row>
    <row r="76" spans="1:4">
      <c r="A76" s="154" t="s">
        <v>63</v>
      </c>
      <c r="B76" s="154" t="s">
        <v>1713</v>
      </c>
      <c r="C76" s="154" t="s">
        <v>1641</v>
      </c>
      <c r="D76" s="179">
        <v>30259742</v>
      </c>
    </row>
    <row r="77" spans="1:4">
      <c r="A77" s="154" t="s">
        <v>65</v>
      </c>
      <c r="B77" s="154" t="s">
        <v>1715</v>
      </c>
      <c r="C77" s="154" t="s">
        <v>1641</v>
      </c>
      <c r="D77" s="179">
        <v>84200000</v>
      </c>
    </row>
    <row r="78" spans="1:4">
      <c r="A78" s="154" t="s">
        <v>228</v>
      </c>
      <c r="B78" s="154" t="s">
        <v>1716</v>
      </c>
      <c r="C78" s="154" t="s">
        <v>1641</v>
      </c>
      <c r="D78" s="179">
        <v>69228341</v>
      </c>
    </row>
    <row r="79" spans="1:4">
      <c r="A79" s="154" t="s">
        <v>408</v>
      </c>
      <c r="B79" s="154" t="s">
        <v>1717</v>
      </c>
      <c r="C79" s="154" t="s">
        <v>1641</v>
      </c>
      <c r="D79" s="179">
        <v>384866667</v>
      </c>
    </row>
    <row r="80" spans="1:4">
      <c r="A80" s="154" t="s">
        <v>23</v>
      </c>
      <c r="B80" s="154" t="s">
        <v>1718</v>
      </c>
      <c r="C80" s="154" t="s">
        <v>1641</v>
      </c>
      <c r="D80" s="179">
        <v>94489262</v>
      </c>
    </row>
    <row r="81" spans="1:4">
      <c r="A81" s="154" t="s">
        <v>409</v>
      </c>
      <c r="B81" s="154" t="s">
        <v>1719</v>
      </c>
      <c r="C81" s="154" t="s">
        <v>1641</v>
      </c>
      <c r="D81" s="179">
        <v>21967262</v>
      </c>
    </row>
    <row r="82" spans="1:4">
      <c r="A82" s="154" t="s">
        <v>411</v>
      </c>
      <c r="B82" s="154" t="s">
        <v>4194</v>
      </c>
      <c r="C82" s="154" t="s">
        <v>1641</v>
      </c>
      <c r="D82" s="179">
        <v>98235704</v>
      </c>
    </row>
    <row r="83" spans="1:4">
      <c r="A83" s="154" t="s">
        <v>68</v>
      </c>
      <c r="B83" s="154" t="s">
        <v>1721</v>
      </c>
      <c r="C83" s="154" t="s">
        <v>1641</v>
      </c>
      <c r="D83" s="179">
        <v>73041030</v>
      </c>
    </row>
    <row r="84" spans="1:4">
      <c r="A84" s="154" t="s">
        <v>69</v>
      </c>
      <c r="B84" s="154" t="s">
        <v>1722</v>
      </c>
      <c r="C84" s="154" t="s">
        <v>1641</v>
      </c>
      <c r="D84" s="179">
        <v>529400000</v>
      </c>
    </row>
    <row r="85" spans="1:4">
      <c r="A85" s="154" t="s">
        <v>412</v>
      </c>
      <c r="B85" s="154" t="s">
        <v>1723</v>
      </c>
      <c r="C85" s="154" t="s">
        <v>1641</v>
      </c>
      <c r="D85" s="179">
        <v>379778413</v>
      </c>
    </row>
    <row r="86" spans="1:4">
      <c r="A86" s="154" t="s">
        <v>70</v>
      </c>
      <c r="B86" s="154" t="s">
        <v>1724</v>
      </c>
      <c r="C86" s="154" t="s">
        <v>1641</v>
      </c>
      <c r="D86" s="179">
        <v>221168700</v>
      </c>
    </row>
    <row r="87" spans="1:4">
      <c r="A87" s="154" t="s">
        <v>71</v>
      </c>
      <c r="B87" s="154" t="s">
        <v>1725</v>
      </c>
      <c r="C87" s="154" t="s">
        <v>1641</v>
      </c>
      <c r="D87" s="179">
        <v>14721073</v>
      </c>
    </row>
    <row r="88" spans="1:4">
      <c r="A88" s="154" t="s">
        <v>72</v>
      </c>
      <c r="B88" s="154" t="s">
        <v>1726</v>
      </c>
      <c r="C88" s="154" t="s">
        <v>1641</v>
      </c>
      <c r="D88" s="179">
        <v>96591206</v>
      </c>
    </row>
    <row r="89" spans="1:4">
      <c r="A89" s="154" t="s">
        <v>73</v>
      </c>
      <c r="B89" s="154" t="s">
        <v>1727</v>
      </c>
      <c r="C89" s="154" t="s">
        <v>1641</v>
      </c>
      <c r="D89" s="179">
        <v>130746071</v>
      </c>
    </row>
    <row r="90" spans="1:4">
      <c r="A90" s="154" t="s">
        <v>74</v>
      </c>
      <c r="B90" s="154" t="s">
        <v>1728</v>
      </c>
      <c r="C90" s="154" t="s">
        <v>1641</v>
      </c>
      <c r="D90" s="179">
        <v>34535699</v>
      </c>
    </row>
    <row r="91" spans="1:4">
      <c r="A91" s="154" t="s">
        <v>76</v>
      </c>
      <c r="B91" s="154" t="s">
        <v>1729</v>
      </c>
      <c r="C91" s="154" t="s">
        <v>1641</v>
      </c>
      <c r="D91" s="179">
        <v>796431191</v>
      </c>
    </row>
    <row r="92" spans="1:4">
      <c r="A92" s="154" t="s">
        <v>77</v>
      </c>
      <c r="B92" s="154" t="s">
        <v>1730</v>
      </c>
      <c r="C92" s="154" t="s">
        <v>1641</v>
      </c>
      <c r="D92" s="179">
        <v>299309720</v>
      </c>
    </row>
    <row r="93" spans="1:4">
      <c r="A93" s="154" t="s">
        <v>78</v>
      </c>
      <c r="B93" s="154" t="s">
        <v>1731</v>
      </c>
      <c r="C93" s="154" t="s">
        <v>1641</v>
      </c>
      <c r="D93" s="179">
        <v>34727465</v>
      </c>
    </row>
    <row r="94" spans="1:4">
      <c r="A94" s="154" t="s">
        <v>67</v>
      </c>
      <c r="B94" s="154" t="s">
        <v>3733</v>
      </c>
      <c r="C94" s="154" t="s">
        <v>1641</v>
      </c>
      <c r="D94" s="179">
        <v>118587096</v>
      </c>
    </row>
    <row r="95" spans="1:4">
      <c r="A95" s="154" t="s">
        <v>79</v>
      </c>
      <c r="B95" s="154" t="s">
        <v>3977</v>
      </c>
      <c r="C95" s="154" t="s">
        <v>1641</v>
      </c>
      <c r="D95" s="179">
        <v>679925021</v>
      </c>
    </row>
    <row r="96" spans="1:4">
      <c r="A96" s="154" t="s">
        <v>80</v>
      </c>
      <c r="B96" s="154" t="s">
        <v>1734</v>
      </c>
      <c r="C96" s="154" t="s">
        <v>1641</v>
      </c>
      <c r="D96" s="179">
        <v>86885932</v>
      </c>
    </row>
    <row r="97" spans="1:4">
      <c r="A97" s="154" t="s">
        <v>81</v>
      </c>
      <c r="B97" s="154" t="s">
        <v>3960</v>
      </c>
      <c r="C97" s="154" t="s">
        <v>1641</v>
      </c>
      <c r="D97" s="179">
        <v>27558066</v>
      </c>
    </row>
    <row r="98" spans="1:4">
      <c r="A98" s="154" t="s">
        <v>82</v>
      </c>
      <c r="B98" s="154" t="s">
        <v>1736</v>
      </c>
      <c r="C98" s="154" t="s">
        <v>1641</v>
      </c>
      <c r="D98" s="179">
        <v>154429283</v>
      </c>
    </row>
    <row r="99" spans="1:4">
      <c r="A99" s="154" t="s">
        <v>83</v>
      </c>
      <c r="B99" s="154" t="s">
        <v>1737</v>
      </c>
      <c r="C99" s="154" t="s">
        <v>1641</v>
      </c>
      <c r="D99" s="179">
        <v>123707866</v>
      </c>
    </row>
    <row r="100" spans="1:4">
      <c r="A100" s="154" t="s">
        <v>84</v>
      </c>
      <c r="B100" s="154" t="s">
        <v>1738</v>
      </c>
      <c r="C100" s="154" t="s">
        <v>1641</v>
      </c>
      <c r="D100" s="179">
        <v>9500000</v>
      </c>
    </row>
    <row r="101" spans="1:4">
      <c r="A101" s="154" t="s">
        <v>916</v>
      </c>
      <c r="B101" s="154" t="s">
        <v>3688</v>
      </c>
      <c r="C101" s="154" t="s">
        <v>1641</v>
      </c>
      <c r="D101" s="179">
        <v>278471711</v>
      </c>
    </row>
    <row r="102" spans="1:4">
      <c r="A102" s="154" t="s">
        <v>4123</v>
      </c>
      <c r="B102" s="154" t="s">
        <v>4124</v>
      </c>
      <c r="C102" s="154" t="s">
        <v>1641</v>
      </c>
      <c r="D102" s="179">
        <v>428249806</v>
      </c>
    </row>
    <row r="103" spans="1:4">
      <c r="A103" s="154" t="s">
        <v>85</v>
      </c>
      <c r="B103" s="154" t="s">
        <v>1739</v>
      </c>
      <c r="C103" s="154" t="s">
        <v>1641</v>
      </c>
      <c r="D103" s="179">
        <v>12083009</v>
      </c>
    </row>
    <row r="104" spans="1:4">
      <c r="A104" s="154" t="s">
        <v>86</v>
      </c>
      <c r="B104" s="154" t="s">
        <v>1740</v>
      </c>
      <c r="C104" s="154" t="s">
        <v>1641</v>
      </c>
      <c r="D104" s="179">
        <v>19504499</v>
      </c>
    </row>
    <row r="105" spans="1:4">
      <c r="A105" s="154" t="s">
        <v>87</v>
      </c>
      <c r="B105" s="154" t="s">
        <v>1741</v>
      </c>
      <c r="C105" s="154" t="s">
        <v>1641</v>
      </c>
      <c r="D105" s="179">
        <v>60630984</v>
      </c>
    </row>
    <row r="106" spans="1:4">
      <c r="A106" s="154" t="s">
        <v>88</v>
      </c>
      <c r="B106" s="154" t="s">
        <v>3795</v>
      </c>
      <c r="C106" s="154" t="s">
        <v>1641</v>
      </c>
      <c r="D106" s="179">
        <v>8151820</v>
      </c>
    </row>
    <row r="107" spans="1:4">
      <c r="A107" s="154" t="s">
        <v>89</v>
      </c>
      <c r="B107" s="154" t="s">
        <v>1743</v>
      </c>
      <c r="C107" s="154" t="s">
        <v>1641</v>
      </c>
      <c r="D107" s="179">
        <v>40000000</v>
      </c>
    </row>
    <row r="108" spans="1:4">
      <c r="A108" s="154" t="s">
        <v>90</v>
      </c>
      <c r="B108" s="154" t="s">
        <v>1744</v>
      </c>
      <c r="C108" s="154" t="s">
        <v>1641</v>
      </c>
      <c r="D108" s="179">
        <v>1112384189</v>
      </c>
    </row>
    <row r="109" spans="1:4">
      <c r="A109" s="154" t="s">
        <v>3668</v>
      </c>
      <c r="B109" s="154" t="s">
        <v>3669</v>
      </c>
      <c r="C109" s="154" t="s">
        <v>1641</v>
      </c>
      <c r="D109" s="179">
        <v>579103124</v>
      </c>
    </row>
    <row r="110" spans="1:4">
      <c r="A110" s="154" t="s">
        <v>91</v>
      </c>
      <c r="B110" s="154" t="s">
        <v>3797</v>
      </c>
      <c r="C110" s="154" t="s">
        <v>1641</v>
      </c>
      <c r="D110" s="179">
        <v>9900000</v>
      </c>
    </row>
    <row r="111" spans="1:4">
      <c r="A111" s="154" t="s">
        <v>1746</v>
      </c>
      <c r="B111" s="154" t="s">
        <v>3677</v>
      </c>
      <c r="C111" s="154" t="s">
        <v>1641</v>
      </c>
      <c r="D111" s="179">
        <v>177000000</v>
      </c>
    </row>
    <row r="112" spans="1:4">
      <c r="A112" s="154" t="s">
        <v>92</v>
      </c>
      <c r="B112" s="154" t="s">
        <v>1748</v>
      </c>
      <c r="C112" s="154" t="s">
        <v>1641</v>
      </c>
      <c r="D112" s="179">
        <v>1862720607</v>
      </c>
    </row>
    <row r="113" spans="1:4">
      <c r="A113" s="154" t="s">
        <v>93</v>
      </c>
      <c r="B113" s="154" t="s">
        <v>3880</v>
      </c>
      <c r="C113" s="154" t="s">
        <v>1641</v>
      </c>
      <c r="D113" s="179">
        <v>110051943</v>
      </c>
    </row>
    <row r="114" spans="1:4">
      <c r="A114" s="154" t="s">
        <v>95</v>
      </c>
      <c r="B114" s="154" t="s">
        <v>1751</v>
      </c>
      <c r="C114" s="154" t="s">
        <v>1641</v>
      </c>
      <c r="D114" s="179">
        <v>41979773</v>
      </c>
    </row>
    <row r="115" spans="1:4">
      <c r="A115" s="154" t="s">
        <v>764</v>
      </c>
      <c r="B115" s="154" t="s">
        <v>4233</v>
      </c>
      <c r="C115" s="154" t="s">
        <v>1641</v>
      </c>
      <c r="D115" s="179">
        <v>760565802</v>
      </c>
    </row>
    <row r="116" spans="1:4">
      <c r="A116" s="154" t="s">
        <v>96</v>
      </c>
      <c r="B116" s="154" t="s">
        <v>1752</v>
      </c>
      <c r="C116" s="154" t="s">
        <v>1641</v>
      </c>
      <c r="D116" s="179">
        <v>215249836</v>
      </c>
    </row>
    <row r="117" spans="1:4">
      <c r="A117" s="154" t="s">
        <v>99</v>
      </c>
      <c r="B117" s="154" t="s">
        <v>4195</v>
      </c>
      <c r="C117" s="154" t="s">
        <v>1641</v>
      </c>
      <c r="D117" s="179">
        <v>46226626</v>
      </c>
    </row>
    <row r="118" spans="1:4">
      <c r="A118" s="154" t="s">
        <v>100</v>
      </c>
      <c r="B118" s="154" t="s">
        <v>1754</v>
      </c>
      <c r="C118" s="154" t="s">
        <v>1641</v>
      </c>
      <c r="D118" s="179">
        <v>157439005</v>
      </c>
    </row>
    <row r="119" spans="1:4">
      <c r="A119" s="154" t="s">
        <v>101</v>
      </c>
      <c r="B119" s="154" t="s">
        <v>1755</v>
      </c>
      <c r="C119" s="154" t="s">
        <v>1641</v>
      </c>
      <c r="D119" s="179">
        <v>38623488</v>
      </c>
    </row>
    <row r="120" spans="1:4">
      <c r="A120" s="154" t="s">
        <v>729</v>
      </c>
      <c r="B120" s="154" t="s">
        <v>1756</v>
      </c>
      <c r="C120" s="154" t="s">
        <v>1641</v>
      </c>
      <c r="D120" s="179">
        <v>70669620</v>
      </c>
    </row>
    <row r="121" spans="1:4">
      <c r="A121" s="154" t="s">
        <v>102</v>
      </c>
      <c r="B121" s="154" t="s">
        <v>1757</v>
      </c>
      <c r="C121" s="154" t="s">
        <v>1641</v>
      </c>
      <c r="D121" s="179">
        <v>339933034</v>
      </c>
    </row>
    <row r="122" spans="1:4">
      <c r="A122" s="154" t="s">
        <v>104</v>
      </c>
      <c r="B122" s="154" t="s">
        <v>1759</v>
      </c>
      <c r="C122" s="154" t="s">
        <v>1641</v>
      </c>
      <c r="D122" s="179">
        <v>65388889</v>
      </c>
    </row>
    <row r="123" spans="1:4">
      <c r="A123" s="154" t="s">
        <v>106</v>
      </c>
      <c r="B123" s="154" t="s">
        <v>1760</v>
      </c>
      <c r="C123" s="154" t="s">
        <v>1641</v>
      </c>
      <c r="D123" s="179">
        <v>1703507121</v>
      </c>
    </row>
    <row r="124" spans="1:4">
      <c r="A124" s="154" t="s">
        <v>107</v>
      </c>
      <c r="B124" s="154" t="s">
        <v>1761</v>
      </c>
      <c r="C124" s="154" t="s">
        <v>1641</v>
      </c>
      <c r="D124" s="179">
        <v>170301785</v>
      </c>
    </row>
    <row r="125" spans="1:4">
      <c r="A125" s="154" t="s">
        <v>108</v>
      </c>
      <c r="B125" s="154" t="s">
        <v>1763</v>
      </c>
      <c r="C125" s="154" t="s">
        <v>1641</v>
      </c>
      <c r="D125" s="179">
        <v>346498009</v>
      </c>
    </row>
    <row r="126" spans="1:4">
      <c r="A126" s="154" t="s">
        <v>3715</v>
      </c>
      <c r="B126" s="154" t="s">
        <v>3716</v>
      </c>
      <c r="C126" s="154" t="s">
        <v>1641</v>
      </c>
      <c r="D126" s="179">
        <v>19900800</v>
      </c>
    </row>
    <row r="127" spans="1:4">
      <c r="A127" s="154" t="s">
        <v>3919</v>
      </c>
      <c r="B127" s="154" t="s">
        <v>3920</v>
      </c>
      <c r="C127" s="154" t="s">
        <v>1641</v>
      </c>
      <c r="D127" s="179">
        <v>20060000</v>
      </c>
    </row>
    <row r="128" spans="1:4">
      <c r="A128" s="154" t="s">
        <v>3997</v>
      </c>
      <c r="B128" s="154" t="s">
        <v>4141</v>
      </c>
      <c r="C128" s="154" t="s">
        <v>1641</v>
      </c>
      <c r="D128" s="179">
        <v>17280000</v>
      </c>
    </row>
    <row r="129" spans="1:4">
      <c r="A129" s="154" t="s">
        <v>1768</v>
      </c>
      <c r="B129" s="154" t="s">
        <v>4142</v>
      </c>
      <c r="C129" s="154" t="s">
        <v>1641</v>
      </c>
      <c r="D129" s="179">
        <v>5000000</v>
      </c>
    </row>
    <row r="130" spans="1:4">
      <c r="A130" s="154" t="s">
        <v>4125</v>
      </c>
      <c r="B130" s="154" t="s">
        <v>4126</v>
      </c>
      <c r="C130" s="154" t="s">
        <v>1641</v>
      </c>
      <c r="D130" s="179">
        <v>3900000</v>
      </c>
    </row>
    <row r="131" spans="1:4">
      <c r="A131" s="154" t="s">
        <v>3971</v>
      </c>
      <c r="B131" s="154" t="s">
        <v>4297</v>
      </c>
      <c r="C131" s="154" t="s">
        <v>1641</v>
      </c>
      <c r="D131" s="179">
        <v>3700000</v>
      </c>
    </row>
    <row r="132" spans="1:4">
      <c r="A132" s="154" t="s">
        <v>3921</v>
      </c>
      <c r="B132" s="154" t="s">
        <v>3922</v>
      </c>
      <c r="C132" s="154" t="s">
        <v>1641</v>
      </c>
      <c r="D132" s="179">
        <v>25100000</v>
      </c>
    </row>
    <row r="133" spans="1:4">
      <c r="A133" s="154" t="s">
        <v>3951</v>
      </c>
      <c r="B133" s="154" t="s">
        <v>3952</v>
      </c>
      <c r="C133" s="154" t="s">
        <v>1641</v>
      </c>
      <c r="D133" s="179">
        <v>4300000</v>
      </c>
    </row>
    <row r="134" spans="1:4">
      <c r="A134" s="154" t="s">
        <v>3717</v>
      </c>
      <c r="B134" s="154" t="s">
        <v>4298</v>
      </c>
      <c r="C134" s="154" t="s">
        <v>1641</v>
      </c>
      <c r="D134" s="179">
        <v>5000000</v>
      </c>
    </row>
    <row r="135" spans="1:4">
      <c r="A135" s="154" t="s">
        <v>3735</v>
      </c>
      <c r="B135" s="154" t="s">
        <v>3736</v>
      </c>
      <c r="C135" s="154" t="s">
        <v>1641</v>
      </c>
      <c r="D135" s="179">
        <v>190900000</v>
      </c>
    </row>
    <row r="136" spans="1:4">
      <c r="A136" s="154" t="s">
        <v>3923</v>
      </c>
      <c r="B136" s="154" t="s">
        <v>3936</v>
      </c>
      <c r="C136" s="154" t="s">
        <v>1641</v>
      </c>
      <c r="D136" s="179">
        <v>16200000</v>
      </c>
    </row>
    <row r="137" spans="1:4">
      <c r="A137" s="154" t="s">
        <v>4112</v>
      </c>
      <c r="B137" s="154" t="s">
        <v>4113</v>
      </c>
      <c r="C137" s="154" t="s">
        <v>1641</v>
      </c>
      <c r="D137" s="179">
        <v>5400000</v>
      </c>
    </row>
    <row r="138" spans="1:4">
      <c r="A138" s="154" t="s">
        <v>1770</v>
      </c>
      <c r="B138" s="154" t="s">
        <v>3689</v>
      </c>
      <c r="C138" s="154" t="s">
        <v>1641</v>
      </c>
      <c r="D138" s="179">
        <v>34100000</v>
      </c>
    </row>
    <row r="139" spans="1:4">
      <c r="A139" s="154" t="s">
        <v>3954</v>
      </c>
      <c r="B139" s="154" t="s">
        <v>3955</v>
      </c>
      <c r="C139" s="154" t="s">
        <v>1641</v>
      </c>
      <c r="D139" s="179">
        <v>19300000</v>
      </c>
    </row>
    <row r="140" spans="1:4">
      <c r="A140" s="154" t="s">
        <v>1772</v>
      </c>
      <c r="B140" s="154" t="s">
        <v>1773</v>
      </c>
      <c r="C140" s="154" t="s">
        <v>1641</v>
      </c>
      <c r="D140" s="179">
        <v>9900000</v>
      </c>
    </row>
    <row r="141" spans="1:4">
      <c r="A141" s="154" t="s">
        <v>1774</v>
      </c>
      <c r="B141" s="154" t="s">
        <v>1775</v>
      </c>
      <c r="C141" s="154" t="s">
        <v>1641</v>
      </c>
      <c r="D141" s="179">
        <v>5200000</v>
      </c>
    </row>
    <row r="142" spans="1:4">
      <c r="A142" s="154" t="s">
        <v>1776</v>
      </c>
      <c r="B142" s="154" t="s">
        <v>1777</v>
      </c>
      <c r="C142" s="154" t="s">
        <v>1641</v>
      </c>
      <c r="D142" s="179">
        <v>18800000</v>
      </c>
    </row>
    <row r="143" spans="1:4">
      <c r="A143" s="154" t="s">
        <v>4165</v>
      </c>
      <c r="B143" s="154" t="s">
        <v>4166</v>
      </c>
      <c r="C143" s="154" t="s">
        <v>1641</v>
      </c>
      <c r="D143" s="179">
        <v>7100000</v>
      </c>
    </row>
    <row r="144" spans="1:4">
      <c r="A144" s="154" t="s">
        <v>4234</v>
      </c>
      <c r="B144" s="154" t="s">
        <v>4235</v>
      </c>
      <c r="C144" s="154" t="s">
        <v>1641</v>
      </c>
      <c r="D144" s="179">
        <v>5600000</v>
      </c>
    </row>
    <row r="145" spans="1:4">
      <c r="A145" s="154" t="s">
        <v>1778</v>
      </c>
      <c r="B145" s="154" t="s">
        <v>3678</v>
      </c>
      <c r="C145" s="154" t="s">
        <v>1641</v>
      </c>
      <c r="D145" s="179">
        <v>328100000</v>
      </c>
    </row>
    <row r="146" spans="1:4">
      <c r="A146" s="154" t="s">
        <v>1780</v>
      </c>
      <c r="B146" s="154" t="s">
        <v>3737</v>
      </c>
      <c r="C146" s="154" t="s">
        <v>1641</v>
      </c>
      <c r="D146" s="179">
        <v>26800000</v>
      </c>
    </row>
    <row r="147" spans="1:4">
      <c r="A147" s="154" t="s">
        <v>109</v>
      </c>
      <c r="B147" s="154" t="s">
        <v>1783</v>
      </c>
      <c r="C147" s="154" t="s">
        <v>1641</v>
      </c>
      <c r="D147" s="179">
        <v>2412949756</v>
      </c>
    </row>
    <row r="148" spans="1:4">
      <c r="A148" s="154" t="s">
        <v>110</v>
      </c>
      <c r="B148" s="154" t="s">
        <v>1784</v>
      </c>
      <c r="C148" s="154" t="s">
        <v>1641</v>
      </c>
      <c r="D148" s="179">
        <v>24650191</v>
      </c>
    </row>
    <row r="149" spans="1:4">
      <c r="A149" s="154" t="s">
        <v>3754</v>
      </c>
      <c r="B149" s="154" t="s">
        <v>3755</v>
      </c>
      <c r="C149" s="154" t="s">
        <v>1641</v>
      </c>
      <c r="D149" s="179">
        <v>365999956</v>
      </c>
    </row>
    <row r="150" spans="1:4">
      <c r="A150" s="154" t="s">
        <v>762</v>
      </c>
      <c r="B150" s="154" t="s">
        <v>1785</v>
      </c>
      <c r="C150" s="154" t="s">
        <v>1641</v>
      </c>
      <c r="D150" s="179">
        <v>358308371</v>
      </c>
    </row>
    <row r="151" spans="1:4">
      <c r="A151" s="154" t="s">
        <v>4267</v>
      </c>
      <c r="B151" s="154" t="s">
        <v>4299</v>
      </c>
      <c r="C151" s="154" t="s">
        <v>1641</v>
      </c>
      <c r="D151" s="179">
        <v>890000000</v>
      </c>
    </row>
    <row r="152" spans="1:4">
      <c r="A152" s="154" t="s">
        <v>111</v>
      </c>
      <c r="B152" s="154" t="s">
        <v>3679</v>
      </c>
      <c r="C152" s="154" t="s">
        <v>1641</v>
      </c>
      <c r="D152" s="179">
        <v>902398948</v>
      </c>
    </row>
    <row r="153" spans="1:4">
      <c r="A153" s="154" t="s">
        <v>858</v>
      </c>
      <c r="B153" s="154" t="s">
        <v>2750</v>
      </c>
      <c r="C153" s="154" t="s">
        <v>1641</v>
      </c>
      <c r="D153" s="179">
        <v>47662500</v>
      </c>
    </row>
    <row r="154" spans="1:4">
      <c r="A154" s="154" t="s">
        <v>112</v>
      </c>
      <c r="B154" s="154" t="s">
        <v>1787</v>
      </c>
      <c r="C154" s="154" t="s">
        <v>1641</v>
      </c>
      <c r="D154" s="179">
        <v>101596218</v>
      </c>
    </row>
    <row r="155" spans="1:4">
      <c r="A155" s="154" t="s">
        <v>114</v>
      </c>
      <c r="B155" s="154" t="s">
        <v>1789</v>
      </c>
      <c r="C155" s="154" t="s">
        <v>1641</v>
      </c>
      <c r="D155" s="179">
        <v>426495109</v>
      </c>
    </row>
    <row r="156" spans="1:4">
      <c r="A156" s="154" t="s">
        <v>3738</v>
      </c>
      <c r="B156" s="154" t="s">
        <v>3739</v>
      </c>
      <c r="C156" s="154" t="s">
        <v>1641</v>
      </c>
      <c r="D156" s="179">
        <v>16500000</v>
      </c>
    </row>
    <row r="157" spans="1:4">
      <c r="A157" s="154" t="s">
        <v>115</v>
      </c>
      <c r="B157" s="154" t="s">
        <v>3962</v>
      </c>
      <c r="C157" s="154" t="s">
        <v>1641</v>
      </c>
      <c r="D157" s="179">
        <v>67517050</v>
      </c>
    </row>
    <row r="158" spans="1:4">
      <c r="A158" s="154" t="s">
        <v>116</v>
      </c>
      <c r="B158" s="154" t="s">
        <v>1791</v>
      </c>
      <c r="C158" s="154" t="s">
        <v>1641</v>
      </c>
      <c r="D158" s="179">
        <v>9830000</v>
      </c>
    </row>
    <row r="159" spans="1:4">
      <c r="A159" s="154" t="s">
        <v>787</v>
      </c>
      <c r="B159" s="154" t="s">
        <v>1793</v>
      </c>
      <c r="C159" s="154" t="s">
        <v>1641</v>
      </c>
      <c r="D159" s="179">
        <v>4000000000</v>
      </c>
    </row>
    <row r="160" spans="1:4">
      <c r="A160" s="154" t="s">
        <v>118</v>
      </c>
      <c r="B160" s="154" t="s">
        <v>1794</v>
      </c>
      <c r="C160" s="154" t="s">
        <v>1641</v>
      </c>
      <c r="D160" s="179">
        <v>1267399283</v>
      </c>
    </row>
    <row r="161" spans="1:4">
      <c r="A161" s="154" t="s">
        <v>119</v>
      </c>
      <c r="B161" s="154" t="s">
        <v>1795</v>
      </c>
      <c r="C161" s="154" t="s">
        <v>1641</v>
      </c>
      <c r="D161" s="179">
        <v>188340401</v>
      </c>
    </row>
    <row r="162" spans="1:4">
      <c r="A162" s="154" t="s">
        <v>123</v>
      </c>
      <c r="B162" s="154" t="s">
        <v>1797</v>
      </c>
      <c r="C162" s="154" t="s">
        <v>1641</v>
      </c>
      <c r="D162" s="179">
        <v>110942302</v>
      </c>
    </row>
    <row r="163" spans="1:4">
      <c r="A163" s="154" t="s">
        <v>124</v>
      </c>
      <c r="B163" s="154" t="s">
        <v>1798</v>
      </c>
      <c r="C163" s="154" t="s">
        <v>1641</v>
      </c>
      <c r="D163" s="179">
        <v>95684090</v>
      </c>
    </row>
    <row r="164" spans="1:4">
      <c r="A164" s="154" t="s">
        <v>125</v>
      </c>
      <c r="B164" s="154" t="s">
        <v>1799</v>
      </c>
      <c r="C164" s="154" t="s">
        <v>1641</v>
      </c>
      <c r="D164" s="179">
        <v>7800000</v>
      </c>
    </row>
    <row r="165" spans="1:4">
      <c r="A165" s="154" t="s">
        <v>126</v>
      </c>
      <c r="B165" s="154" t="s">
        <v>1800</v>
      </c>
      <c r="C165" s="154" t="s">
        <v>1641</v>
      </c>
      <c r="D165" s="179">
        <v>107439681</v>
      </c>
    </row>
    <row r="166" spans="1:4">
      <c r="A166" s="154" t="s">
        <v>128</v>
      </c>
      <c r="B166" s="154" t="s">
        <v>1802</v>
      </c>
      <c r="C166" s="154" t="s">
        <v>1641</v>
      </c>
      <c r="D166" s="179">
        <v>36958816</v>
      </c>
    </row>
    <row r="167" spans="1:4">
      <c r="A167" s="154" t="s">
        <v>129</v>
      </c>
      <c r="B167" s="154" t="s">
        <v>3948</v>
      </c>
      <c r="C167" s="154" t="s">
        <v>1641</v>
      </c>
      <c r="D167" s="179">
        <v>1079956671</v>
      </c>
    </row>
    <row r="168" spans="1:4">
      <c r="A168" s="154" t="s">
        <v>130</v>
      </c>
      <c r="B168" s="154" t="s">
        <v>1804</v>
      </c>
      <c r="C168" s="154" t="s">
        <v>1641</v>
      </c>
      <c r="D168" s="179">
        <v>5005276323</v>
      </c>
    </row>
    <row r="169" spans="1:4">
      <c r="A169" s="154" t="s">
        <v>131</v>
      </c>
      <c r="B169" s="154" t="s">
        <v>1805</v>
      </c>
      <c r="C169" s="154" t="s">
        <v>1641</v>
      </c>
      <c r="D169" s="179">
        <v>199754571</v>
      </c>
    </row>
    <row r="170" spans="1:4">
      <c r="A170" s="154" t="s">
        <v>132</v>
      </c>
      <c r="B170" s="154" t="s">
        <v>1806</v>
      </c>
      <c r="C170" s="154" t="s">
        <v>1641</v>
      </c>
      <c r="D170" s="179">
        <v>369963035</v>
      </c>
    </row>
    <row r="171" spans="1:4">
      <c r="A171" s="154" t="s">
        <v>724</v>
      </c>
      <c r="B171" s="154" t="s">
        <v>4127</v>
      </c>
      <c r="C171" s="154" t="s">
        <v>1641</v>
      </c>
      <c r="D171" s="179">
        <v>86554343</v>
      </c>
    </row>
    <row r="172" spans="1:4">
      <c r="A172" s="154" t="s">
        <v>133</v>
      </c>
      <c r="B172" s="154" t="s">
        <v>1807</v>
      </c>
      <c r="C172" s="154" t="s">
        <v>1641</v>
      </c>
      <c r="D172" s="179">
        <v>431985968</v>
      </c>
    </row>
    <row r="173" spans="1:4">
      <c r="A173" s="154" t="s">
        <v>1198</v>
      </c>
      <c r="B173" s="154" t="s">
        <v>2805</v>
      </c>
      <c r="C173" s="154" t="s">
        <v>1641</v>
      </c>
      <c r="D173" s="179">
        <v>547166296</v>
      </c>
    </row>
    <row r="174" spans="1:4">
      <c r="A174" s="154" t="s">
        <v>122</v>
      </c>
      <c r="B174" s="154" t="s">
        <v>1808</v>
      </c>
      <c r="C174" s="154" t="s">
        <v>1641</v>
      </c>
      <c r="D174" s="179">
        <v>76756321</v>
      </c>
    </row>
    <row r="175" spans="1:4">
      <c r="A175" s="154" t="s">
        <v>12</v>
      </c>
      <c r="B175" s="154" t="s">
        <v>1809</v>
      </c>
      <c r="C175" s="154" t="s">
        <v>1641</v>
      </c>
      <c r="D175" s="179">
        <v>73663016</v>
      </c>
    </row>
    <row r="176" spans="1:4">
      <c r="A176" s="154" t="s">
        <v>137</v>
      </c>
      <c r="B176" s="154" t="s">
        <v>1810</v>
      </c>
      <c r="C176" s="154" t="s">
        <v>1641</v>
      </c>
      <c r="D176" s="179">
        <v>27299999</v>
      </c>
    </row>
    <row r="177" spans="1:4">
      <c r="A177" s="154" t="s">
        <v>885</v>
      </c>
      <c r="B177" s="154" t="s">
        <v>2821</v>
      </c>
      <c r="C177" s="154" t="s">
        <v>1641</v>
      </c>
      <c r="D177" s="179">
        <v>235232210</v>
      </c>
    </row>
    <row r="178" spans="1:4">
      <c r="A178" s="154" t="s">
        <v>4269</v>
      </c>
      <c r="B178" s="154" t="s">
        <v>4300</v>
      </c>
      <c r="C178" s="154" t="s">
        <v>1641</v>
      </c>
      <c r="D178" s="179">
        <v>285000000</v>
      </c>
    </row>
    <row r="179" spans="1:4">
      <c r="A179" s="154" t="s">
        <v>140</v>
      </c>
      <c r="B179" s="154" t="s">
        <v>1813</v>
      </c>
      <c r="C179" s="154" t="s">
        <v>1641</v>
      </c>
      <c r="D179" s="179">
        <v>7675465855</v>
      </c>
    </row>
    <row r="180" spans="1:4">
      <c r="A180" s="154" t="s">
        <v>121</v>
      </c>
      <c r="B180" s="154" t="s">
        <v>1814</v>
      </c>
      <c r="C180" s="154" t="s">
        <v>1641</v>
      </c>
      <c r="D180" s="179">
        <v>304168581</v>
      </c>
    </row>
    <row r="181" spans="1:4">
      <c r="A181" s="154" t="s">
        <v>141</v>
      </c>
      <c r="B181" s="154" t="s">
        <v>1815</v>
      </c>
      <c r="C181" s="154" t="s">
        <v>1641</v>
      </c>
      <c r="D181" s="179">
        <v>626599274</v>
      </c>
    </row>
    <row r="182" spans="1:4">
      <c r="A182" s="154" t="s">
        <v>142</v>
      </c>
      <c r="B182" s="154" t="s">
        <v>1816</v>
      </c>
      <c r="C182" s="154" t="s">
        <v>1641</v>
      </c>
      <c r="D182" s="179">
        <v>30206622</v>
      </c>
    </row>
    <row r="183" spans="1:4">
      <c r="A183" s="154" t="s">
        <v>143</v>
      </c>
      <c r="B183" s="154" t="s">
        <v>1817</v>
      </c>
      <c r="C183" s="154" t="s">
        <v>1641</v>
      </c>
      <c r="D183" s="179">
        <v>620982309</v>
      </c>
    </row>
    <row r="184" spans="1:4">
      <c r="A184" s="154" t="s">
        <v>135</v>
      </c>
      <c r="B184" s="154" t="s">
        <v>1818</v>
      </c>
      <c r="C184" s="154" t="s">
        <v>1641</v>
      </c>
      <c r="D184" s="179">
        <v>38567363</v>
      </c>
    </row>
    <row r="185" spans="1:4">
      <c r="A185" s="154" t="s">
        <v>144</v>
      </c>
      <c r="B185" s="154" t="s">
        <v>3879</v>
      </c>
      <c r="C185" s="154" t="s">
        <v>1641</v>
      </c>
      <c r="D185" s="179">
        <v>381589911</v>
      </c>
    </row>
    <row r="186" spans="1:4">
      <c r="A186" s="154" t="s">
        <v>835</v>
      </c>
      <c r="B186" s="154" t="s">
        <v>2850</v>
      </c>
      <c r="C186" s="154" t="s">
        <v>1641</v>
      </c>
      <c r="D186" s="179">
        <v>36002708</v>
      </c>
    </row>
    <row r="187" spans="1:4">
      <c r="A187" s="154" t="s">
        <v>145</v>
      </c>
      <c r="B187" s="154" t="s">
        <v>1820</v>
      </c>
      <c r="C187" s="154" t="s">
        <v>1641</v>
      </c>
      <c r="D187" s="179">
        <v>24949200</v>
      </c>
    </row>
    <row r="188" spans="1:4">
      <c r="A188" s="154" t="s">
        <v>146</v>
      </c>
      <c r="B188" s="154" t="s">
        <v>1821</v>
      </c>
      <c r="C188" s="154" t="s">
        <v>1641</v>
      </c>
      <c r="D188" s="179">
        <v>12000000</v>
      </c>
    </row>
    <row r="189" spans="1:4">
      <c r="A189" s="154" t="s">
        <v>738</v>
      </c>
      <c r="B189" s="154" t="s">
        <v>1822</v>
      </c>
      <c r="C189" s="154" t="s">
        <v>1641</v>
      </c>
      <c r="D189" s="179">
        <v>89116411</v>
      </c>
    </row>
    <row r="190" spans="1:4">
      <c r="A190" s="154" t="s">
        <v>148</v>
      </c>
      <c r="B190" s="154" t="s">
        <v>1823</v>
      </c>
      <c r="C190" s="154" t="s">
        <v>1641</v>
      </c>
      <c r="D190" s="179">
        <v>13104000</v>
      </c>
    </row>
    <row r="191" spans="1:4">
      <c r="A191" s="154" t="s">
        <v>149</v>
      </c>
      <c r="B191" s="154" t="s">
        <v>1824</v>
      </c>
      <c r="C191" s="154" t="s">
        <v>1641</v>
      </c>
      <c r="D191" s="179">
        <v>10000000</v>
      </c>
    </row>
    <row r="192" spans="1:4">
      <c r="A192" s="154" t="s">
        <v>739</v>
      </c>
      <c r="B192" s="154" t="s">
        <v>1826</v>
      </c>
      <c r="C192" s="154" t="s">
        <v>1641</v>
      </c>
      <c r="D192" s="179">
        <v>30242878</v>
      </c>
    </row>
    <row r="193" spans="1:4">
      <c r="A193" s="154" t="s">
        <v>740</v>
      </c>
      <c r="B193" s="154" t="s">
        <v>1827</v>
      </c>
      <c r="C193" s="154" t="s">
        <v>1641</v>
      </c>
      <c r="D193" s="179">
        <v>63489334</v>
      </c>
    </row>
    <row r="194" spans="1:4">
      <c r="A194" s="154" t="s">
        <v>749</v>
      </c>
      <c r="B194" s="154" t="s">
        <v>1828</v>
      </c>
      <c r="C194" s="154" t="s">
        <v>1641</v>
      </c>
      <c r="D194" s="179">
        <v>3111498211</v>
      </c>
    </row>
    <row r="195" spans="1:4">
      <c r="A195" s="154" t="s">
        <v>1610</v>
      </c>
      <c r="B195" s="154" t="s">
        <v>1831</v>
      </c>
      <c r="C195" s="154" t="s">
        <v>1641</v>
      </c>
      <c r="D195" s="179">
        <v>32185000</v>
      </c>
    </row>
    <row r="196" spans="1:4">
      <c r="A196" s="154" t="s">
        <v>154</v>
      </c>
      <c r="B196" s="154" t="s">
        <v>4196</v>
      </c>
      <c r="C196" s="154" t="s">
        <v>1641</v>
      </c>
      <c r="D196" s="179">
        <v>273172668</v>
      </c>
    </row>
    <row r="197" spans="1:4">
      <c r="A197" s="154" t="s">
        <v>155</v>
      </c>
      <c r="B197" s="154" t="s">
        <v>1833</v>
      </c>
      <c r="C197" s="154" t="s">
        <v>1641</v>
      </c>
      <c r="D197" s="179">
        <v>629580640</v>
      </c>
    </row>
    <row r="198" spans="1:4">
      <c r="A198" s="154" t="s">
        <v>750</v>
      </c>
      <c r="B198" s="154" t="s">
        <v>1834</v>
      </c>
      <c r="C198" s="154" t="s">
        <v>1641</v>
      </c>
      <c r="D198" s="179">
        <v>38199492</v>
      </c>
    </row>
    <row r="199" spans="1:4">
      <c r="A199" s="154" t="s">
        <v>156</v>
      </c>
      <c r="B199" s="154" t="s">
        <v>4301</v>
      </c>
      <c r="C199" s="154" t="s">
        <v>1641</v>
      </c>
      <c r="D199" s="179">
        <v>154008962</v>
      </c>
    </row>
    <row r="200" spans="1:4">
      <c r="A200" s="154" t="s">
        <v>158</v>
      </c>
      <c r="B200" s="154" t="s">
        <v>1837</v>
      </c>
      <c r="C200" s="154" t="s">
        <v>1641</v>
      </c>
      <c r="D200" s="179">
        <v>95935049</v>
      </c>
    </row>
    <row r="201" spans="1:4">
      <c r="A201" s="154" t="s">
        <v>159</v>
      </c>
      <c r="B201" s="154" t="s">
        <v>4236</v>
      </c>
      <c r="C201" s="154" t="s">
        <v>1641</v>
      </c>
      <c r="D201" s="179">
        <v>26172807</v>
      </c>
    </row>
    <row r="202" spans="1:4">
      <c r="A202" s="154" t="s">
        <v>160</v>
      </c>
      <c r="B202" s="154" t="s">
        <v>4271</v>
      </c>
      <c r="C202" s="154" t="s">
        <v>1641</v>
      </c>
      <c r="D202" s="179">
        <v>112500171</v>
      </c>
    </row>
    <row r="203" spans="1:4">
      <c r="A203" s="154" t="s">
        <v>162</v>
      </c>
      <c r="B203" s="154" t="s">
        <v>1840</v>
      </c>
      <c r="C203" s="154" t="s">
        <v>1641</v>
      </c>
      <c r="D203" s="179">
        <v>941754759</v>
      </c>
    </row>
    <row r="204" spans="1:4">
      <c r="A204" s="154" t="s">
        <v>163</v>
      </c>
      <c r="B204" s="154" t="s">
        <v>1841</v>
      </c>
      <c r="C204" s="154" t="s">
        <v>1641</v>
      </c>
      <c r="D204" s="179">
        <v>289806316</v>
      </c>
    </row>
    <row r="205" spans="1:4">
      <c r="A205" s="154" t="s">
        <v>164</v>
      </c>
      <c r="B205" s="154" t="s">
        <v>1842</v>
      </c>
      <c r="C205" s="154" t="s">
        <v>1641</v>
      </c>
      <c r="D205" s="179">
        <v>1122214899</v>
      </c>
    </row>
    <row r="206" spans="1:4">
      <c r="A206" s="154" t="s">
        <v>3691</v>
      </c>
      <c r="B206" s="154" t="s">
        <v>3777</v>
      </c>
      <c r="C206" s="154" t="s">
        <v>1641</v>
      </c>
      <c r="D206" s="179">
        <v>449435205</v>
      </c>
    </row>
    <row r="207" spans="1:4">
      <c r="A207" s="154" t="s">
        <v>165</v>
      </c>
      <c r="B207" s="154" t="s">
        <v>1843</v>
      </c>
      <c r="C207" s="154" t="s">
        <v>1641</v>
      </c>
      <c r="D207" s="179">
        <v>60376746</v>
      </c>
    </row>
    <row r="208" spans="1:4">
      <c r="A208" s="154" t="s">
        <v>851</v>
      </c>
      <c r="B208" s="154" t="s">
        <v>3949</v>
      </c>
      <c r="C208" s="154" t="s">
        <v>1641</v>
      </c>
      <c r="D208" s="179">
        <v>578370526</v>
      </c>
    </row>
    <row r="209" spans="1:4">
      <c r="A209" s="154" t="s">
        <v>166</v>
      </c>
      <c r="B209" s="154" t="s">
        <v>1844</v>
      </c>
      <c r="C209" s="154" t="s">
        <v>1641</v>
      </c>
      <c r="D209" s="179">
        <v>56877807</v>
      </c>
    </row>
    <row r="210" spans="1:4">
      <c r="A210" s="154" t="s">
        <v>755</v>
      </c>
      <c r="B210" s="154" t="s">
        <v>1845</v>
      </c>
      <c r="C210" s="154" t="s">
        <v>1641</v>
      </c>
      <c r="D210" s="179">
        <v>216481335</v>
      </c>
    </row>
    <row r="211" spans="1:4">
      <c r="A211" s="154" t="s">
        <v>168</v>
      </c>
      <c r="B211" s="154" t="s">
        <v>1847</v>
      </c>
      <c r="C211" s="154" t="s">
        <v>1641</v>
      </c>
      <c r="D211" s="179">
        <v>114443703</v>
      </c>
    </row>
    <row r="212" spans="1:4">
      <c r="A212" s="154" t="s">
        <v>170</v>
      </c>
      <c r="B212" s="154" t="s">
        <v>1848</v>
      </c>
      <c r="C212" s="154" t="s">
        <v>1641</v>
      </c>
      <c r="D212" s="179">
        <v>9790000</v>
      </c>
    </row>
    <row r="213" spans="1:4">
      <c r="A213" s="154" t="s">
        <v>171</v>
      </c>
      <c r="B213" s="154" t="s">
        <v>1849</v>
      </c>
      <c r="C213" s="154" t="s">
        <v>1641</v>
      </c>
      <c r="D213" s="179">
        <v>15228019</v>
      </c>
    </row>
    <row r="214" spans="1:4">
      <c r="A214" s="154" t="s">
        <v>172</v>
      </c>
      <c r="B214" s="154" t="s">
        <v>1850</v>
      </c>
      <c r="C214" s="154" t="s">
        <v>1641</v>
      </c>
      <c r="D214" s="179">
        <v>50000000</v>
      </c>
    </row>
    <row r="215" spans="1:4">
      <c r="A215" s="154" t="s">
        <v>173</v>
      </c>
      <c r="B215" s="154" t="s">
        <v>3818</v>
      </c>
      <c r="C215" s="154" t="s">
        <v>1641</v>
      </c>
      <c r="D215" s="179">
        <v>206602129</v>
      </c>
    </row>
    <row r="216" spans="1:4">
      <c r="A216" s="154" t="s">
        <v>175</v>
      </c>
      <c r="B216" s="154" t="s">
        <v>1853</v>
      </c>
      <c r="C216" s="154" t="s">
        <v>1641</v>
      </c>
      <c r="D216" s="179">
        <v>255615849</v>
      </c>
    </row>
    <row r="217" spans="1:4">
      <c r="A217" s="154" t="s">
        <v>176</v>
      </c>
      <c r="B217" s="154" t="s">
        <v>1855</v>
      </c>
      <c r="C217" s="154" t="s">
        <v>1641</v>
      </c>
      <c r="D217" s="179">
        <v>212130308</v>
      </c>
    </row>
    <row r="218" spans="1:4">
      <c r="A218" s="154" t="s">
        <v>177</v>
      </c>
      <c r="B218" s="154" t="s">
        <v>1856</v>
      </c>
      <c r="C218" s="154" t="s">
        <v>1641</v>
      </c>
      <c r="D218" s="179">
        <v>51497100</v>
      </c>
    </row>
    <row r="219" spans="1:4">
      <c r="A219" s="154" t="s">
        <v>178</v>
      </c>
      <c r="B219" s="154" t="s">
        <v>1857</v>
      </c>
      <c r="C219" s="154" t="s">
        <v>1641</v>
      </c>
      <c r="D219" s="179">
        <v>50012010</v>
      </c>
    </row>
    <row r="220" spans="1:4">
      <c r="A220" s="154" t="s">
        <v>179</v>
      </c>
      <c r="B220" s="154" t="s">
        <v>4237</v>
      </c>
      <c r="C220" s="154" t="s">
        <v>1641</v>
      </c>
      <c r="D220" s="179">
        <v>64800000</v>
      </c>
    </row>
    <row r="221" spans="1:4">
      <c r="A221" s="154" t="s">
        <v>180</v>
      </c>
      <c r="B221" s="154" t="s">
        <v>1859</v>
      </c>
      <c r="C221" s="154" t="s">
        <v>1641</v>
      </c>
      <c r="D221" s="179">
        <v>9388682</v>
      </c>
    </row>
    <row r="222" spans="1:4">
      <c r="A222" s="154" t="s">
        <v>768</v>
      </c>
      <c r="B222" s="154" t="s">
        <v>4128</v>
      </c>
      <c r="C222" s="154" t="s">
        <v>1641</v>
      </c>
      <c r="D222" s="179">
        <v>2987282100</v>
      </c>
    </row>
    <row r="223" spans="1:4">
      <c r="A223" s="154" t="s">
        <v>182</v>
      </c>
      <c r="B223" s="154" t="s">
        <v>1861</v>
      </c>
      <c r="C223" s="154" t="s">
        <v>1641</v>
      </c>
      <c r="D223" s="179">
        <v>90026592</v>
      </c>
    </row>
    <row r="224" spans="1:4">
      <c r="A224" s="154" t="s">
        <v>183</v>
      </c>
      <c r="B224" s="154" t="s">
        <v>1862</v>
      </c>
      <c r="C224" s="154" t="s">
        <v>1641</v>
      </c>
      <c r="D224" s="179">
        <v>8054999909</v>
      </c>
    </row>
    <row r="225" spans="1:4">
      <c r="A225" s="154" t="s">
        <v>810</v>
      </c>
      <c r="B225" s="154" t="s">
        <v>2960</v>
      </c>
      <c r="C225" s="154" t="s">
        <v>1641</v>
      </c>
      <c r="D225" s="179">
        <v>1294460962</v>
      </c>
    </row>
    <row r="226" spans="1:4">
      <c r="A226" s="154" t="s">
        <v>3528</v>
      </c>
      <c r="B226" s="154" t="s">
        <v>3529</v>
      </c>
      <c r="C226" s="154" t="s">
        <v>1641</v>
      </c>
      <c r="D226" s="179">
        <v>110000000</v>
      </c>
    </row>
    <row r="227" spans="1:4">
      <c r="A227" s="154" t="s">
        <v>185</v>
      </c>
      <c r="B227" s="154" t="s">
        <v>1864</v>
      </c>
      <c r="C227" s="154" t="s">
        <v>1641</v>
      </c>
      <c r="D227" s="179">
        <v>19868149</v>
      </c>
    </row>
    <row r="228" spans="1:4">
      <c r="A228" s="154" t="s">
        <v>186</v>
      </c>
      <c r="B228" s="154" t="s">
        <v>1865</v>
      </c>
      <c r="C228" s="154" t="s">
        <v>1641</v>
      </c>
      <c r="D228" s="179">
        <v>10324781</v>
      </c>
    </row>
    <row r="229" spans="1:4">
      <c r="A229" s="154" t="s">
        <v>187</v>
      </c>
      <c r="B229" s="154" t="s">
        <v>756</v>
      </c>
      <c r="C229" s="154" t="s">
        <v>1641</v>
      </c>
      <c r="D229" s="179">
        <v>43476198</v>
      </c>
    </row>
    <row r="230" spans="1:4">
      <c r="A230" s="154" t="s">
        <v>783</v>
      </c>
      <c r="B230" s="154" t="s">
        <v>2979</v>
      </c>
      <c r="C230" s="154" t="s">
        <v>1641</v>
      </c>
      <c r="D230" s="179">
        <v>211503463</v>
      </c>
    </row>
    <row r="231" spans="1:4">
      <c r="A231" s="154" t="s">
        <v>3485</v>
      </c>
      <c r="B231" s="154" t="s">
        <v>3486</v>
      </c>
      <c r="C231" s="154" t="s">
        <v>1641</v>
      </c>
      <c r="D231" s="179">
        <v>3120000000</v>
      </c>
    </row>
    <row r="232" spans="1:4">
      <c r="A232" s="154" t="s">
        <v>741</v>
      </c>
      <c r="B232" s="154" t="s">
        <v>1866</v>
      </c>
      <c r="C232" s="154" t="s">
        <v>1641</v>
      </c>
      <c r="D232" s="179">
        <v>112521020</v>
      </c>
    </row>
    <row r="233" spans="1:4">
      <c r="A233" s="154" t="s">
        <v>188</v>
      </c>
      <c r="B233" s="154" t="s">
        <v>1867</v>
      </c>
      <c r="C233" s="154" t="s">
        <v>1641</v>
      </c>
      <c r="D233" s="179">
        <v>1445915457</v>
      </c>
    </row>
    <row r="234" spans="1:4">
      <c r="A234" s="154" t="s">
        <v>189</v>
      </c>
      <c r="B234" s="154" t="s">
        <v>1868</v>
      </c>
      <c r="C234" s="154" t="s">
        <v>1641</v>
      </c>
      <c r="D234" s="179">
        <v>1468423529</v>
      </c>
    </row>
    <row r="235" spans="1:4">
      <c r="A235" s="154" t="s">
        <v>3009</v>
      </c>
      <c r="B235" s="154" t="s">
        <v>3010</v>
      </c>
      <c r="C235" s="154" t="s">
        <v>1641</v>
      </c>
      <c r="D235" s="179">
        <v>1715686480</v>
      </c>
    </row>
    <row r="236" spans="1:4">
      <c r="A236" s="154" t="s">
        <v>190</v>
      </c>
      <c r="B236" s="154" t="s">
        <v>1869</v>
      </c>
      <c r="C236" s="154" t="s">
        <v>1641</v>
      </c>
      <c r="D236" s="179">
        <v>61181992</v>
      </c>
    </row>
    <row r="237" spans="1:4">
      <c r="A237" s="154" t="s">
        <v>191</v>
      </c>
      <c r="B237" s="154" t="s">
        <v>1870</v>
      </c>
      <c r="C237" s="154" t="s">
        <v>1641</v>
      </c>
      <c r="D237" s="179">
        <v>7999980</v>
      </c>
    </row>
    <row r="238" spans="1:4">
      <c r="A238" s="154" t="s">
        <v>192</v>
      </c>
      <c r="B238" s="154" t="s">
        <v>1871</v>
      </c>
      <c r="C238" s="154" t="s">
        <v>1641</v>
      </c>
      <c r="D238" s="179">
        <v>100159795</v>
      </c>
    </row>
    <row r="239" spans="1:4">
      <c r="A239" s="154" t="s">
        <v>193</v>
      </c>
      <c r="B239" s="154" t="s">
        <v>1872</v>
      </c>
      <c r="C239" s="154" t="s">
        <v>1641</v>
      </c>
      <c r="D239" s="179">
        <v>26165732</v>
      </c>
    </row>
    <row r="240" spans="1:4">
      <c r="A240" s="154" t="s">
        <v>522</v>
      </c>
      <c r="B240" s="154" t="s">
        <v>2235</v>
      </c>
      <c r="C240" s="154" t="s">
        <v>1641</v>
      </c>
      <c r="D240" s="179">
        <v>64788945</v>
      </c>
    </row>
    <row r="241" spans="1:4">
      <c r="A241" s="154" t="s">
        <v>805</v>
      </c>
      <c r="B241" s="154" t="s">
        <v>1873</v>
      </c>
      <c r="C241" s="154" t="s">
        <v>1641</v>
      </c>
      <c r="D241" s="179">
        <v>112964000</v>
      </c>
    </row>
    <row r="242" spans="1:4">
      <c r="A242" s="154" t="s">
        <v>893</v>
      </c>
      <c r="B242" s="154" t="s">
        <v>3786</v>
      </c>
      <c r="C242" s="154" t="s">
        <v>1641</v>
      </c>
      <c r="D242" s="179">
        <v>24003698</v>
      </c>
    </row>
    <row r="243" spans="1:4">
      <c r="A243" s="154" t="s">
        <v>195</v>
      </c>
      <c r="B243" s="154" t="s">
        <v>1874</v>
      </c>
      <c r="C243" s="154" t="s">
        <v>1641</v>
      </c>
      <c r="D243" s="179">
        <v>447570881</v>
      </c>
    </row>
    <row r="244" spans="1:4">
      <c r="A244" s="154" t="s">
        <v>196</v>
      </c>
      <c r="B244" s="154" t="s">
        <v>1875</v>
      </c>
      <c r="C244" s="154" t="s">
        <v>1641</v>
      </c>
      <c r="D244" s="179">
        <v>485097383</v>
      </c>
    </row>
    <row r="245" spans="1:4">
      <c r="A245" s="154" t="s">
        <v>197</v>
      </c>
      <c r="B245" s="154" t="s">
        <v>1876</v>
      </c>
      <c r="C245" s="154" t="s">
        <v>1641</v>
      </c>
      <c r="D245" s="179">
        <v>21920000</v>
      </c>
    </row>
    <row r="246" spans="1:4">
      <c r="A246" s="154" t="s">
        <v>3819</v>
      </c>
      <c r="B246" s="154" t="s">
        <v>3937</v>
      </c>
      <c r="C246" s="154" t="s">
        <v>1641</v>
      </c>
      <c r="D246" s="179">
        <v>24000000</v>
      </c>
    </row>
    <row r="247" spans="1:4">
      <c r="A247" s="154" t="s">
        <v>199</v>
      </c>
      <c r="B247" s="154" t="s">
        <v>1877</v>
      </c>
      <c r="C247" s="154" t="s">
        <v>1641</v>
      </c>
      <c r="D247" s="179">
        <v>17574516</v>
      </c>
    </row>
    <row r="248" spans="1:4">
      <c r="A248" s="154" t="s">
        <v>200</v>
      </c>
      <c r="B248" s="154" t="s">
        <v>1878</v>
      </c>
      <c r="C248" s="154" t="s">
        <v>1641</v>
      </c>
      <c r="D248" s="179">
        <v>287876029</v>
      </c>
    </row>
    <row r="249" spans="1:4">
      <c r="A249" s="154" t="s">
        <v>814</v>
      </c>
      <c r="B249" s="154" t="s">
        <v>3047</v>
      </c>
      <c r="C249" s="154" t="s">
        <v>1641</v>
      </c>
      <c r="D249" s="179">
        <v>23999980</v>
      </c>
    </row>
    <row r="250" spans="1:4">
      <c r="A250" s="154" t="s">
        <v>201</v>
      </c>
      <c r="B250" s="154" t="s">
        <v>1879</v>
      </c>
      <c r="C250" s="154" t="s">
        <v>1641</v>
      </c>
      <c r="D250" s="179">
        <v>121979900</v>
      </c>
    </row>
    <row r="251" spans="1:4">
      <c r="A251" s="154" t="s">
        <v>198</v>
      </c>
      <c r="B251" s="154" t="s">
        <v>3998</v>
      </c>
      <c r="C251" s="154" t="s">
        <v>1641</v>
      </c>
      <c r="D251" s="179">
        <v>2234496474</v>
      </c>
    </row>
    <row r="252" spans="1:4">
      <c r="A252" s="154" t="s">
        <v>202</v>
      </c>
      <c r="B252" s="154" t="s">
        <v>1881</v>
      </c>
      <c r="C252" s="154" t="s">
        <v>1641</v>
      </c>
      <c r="D252" s="179">
        <v>90500000</v>
      </c>
    </row>
    <row r="253" spans="1:4">
      <c r="A253" s="154" t="s">
        <v>3487</v>
      </c>
      <c r="B253" s="154" t="s">
        <v>3488</v>
      </c>
      <c r="C253" s="154" t="s">
        <v>1641</v>
      </c>
      <c r="D253" s="179">
        <v>2663052284</v>
      </c>
    </row>
    <row r="254" spans="1:4">
      <c r="A254" s="154" t="s">
        <v>203</v>
      </c>
      <c r="B254" s="154" t="s">
        <v>1882</v>
      </c>
      <c r="C254" s="154" t="s">
        <v>1641</v>
      </c>
      <c r="D254" s="179">
        <v>299999999</v>
      </c>
    </row>
    <row r="255" spans="1:4">
      <c r="A255" s="154" t="s">
        <v>204</v>
      </c>
      <c r="B255" s="154" t="s">
        <v>1883</v>
      </c>
      <c r="C255" s="154" t="s">
        <v>1641</v>
      </c>
      <c r="D255" s="179">
        <v>64050892</v>
      </c>
    </row>
    <row r="256" spans="1:4">
      <c r="A256" s="154" t="s">
        <v>767</v>
      </c>
      <c r="B256" s="154" t="s">
        <v>3057</v>
      </c>
      <c r="C256" s="154" t="s">
        <v>1641</v>
      </c>
      <c r="D256" s="179">
        <v>623930904</v>
      </c>
    </row>
    <row r="257" spans="1:4">
      <c r="A257" s="154" t="s">
        <v>205</v>
      </c>
      <c r="B257" s="154" t="s">
        <v>1884</v>
      </c>
      <c r="C257" s="154" t="s">
        <v>1641</v>
      </c>
      <c r="D257" s="179">
        <v>69707328</v>
      </c>
    </row>
    <row r="258" spans="1:4">
      <c r="A258" s="154" t="s">
        <v>206</v>
      </c>
      <c r="B258" s="154" t="s">
        <v>1885</v>
      </c>
      <c r="C258" s="154" t="s">
        <v>1641</v>
      </c>
      <c r="D258" s="179">
        <v>208894750</v>
      </c>
    </row>
    <row r="259" spans="1:4">
      <c r="A259" s="154" t="s">
        <v>207</v>
      </c>
      <c r="B259" s="154" t="s">
        <v>3781</v>
      </c>
      <c r="C259" s="154" t="s">
        <v>1641</v>
      </c>
      <c r="D259" s="179">
        <v>411285343</v>
      </c>
    </row>
    <row r="260" spans="1:4">
      <c r="A260" s="154" t="s">
        <v>208</v>
      </c>
      <c r="B260" s="154" t="s">
        <v>1887</v>
      </c>
      <c r="C260" s="154" t="s">
        <v>1641</v>
      </c>
      <c r="D260" s="179">
        <v>55565820</v>
      </c>
    </row>
    <row r="261" spans="1:4">
      <c r="A261" s="154" t="s">
        <v>209</v>
      </c>
      <c r="B261" s="154" t="s">
        <v>1888</v>
      </c>
      <c r="C261" s="154" t="s">
        <v>1641</v>
      </c>
      <c r="D261" s="179">
        <v>997809379</v>
      </c>
    </row>
    <row r="262" spans="1:4">
      <c r="A262" s="154" t="s">
        <v>1345</v>
      </c>
      <c r="B262" s="154" t="s">
        <v>3848</v>
      </c>
      <c r="C262" s="154" t="s">
        <v>1641</v>
      </c>
      <c r="D262" s="179">
        <v>79314926</v>
      </c>
    </row>
    <row r="263" spans="1:4">
      <c r="A263" s="154" t="s">
        <v>210</v>
      </c>
      <c r="B263" s="154" t="s">
        <v>3989</v>
      </c>
      <c r="C263" s="154" t="s">
        <v>1641</v>
      </c>
      <c r="D263" s="179">
        <v>106722131</v>
      </c>
    </row>
    <row r="264" spans="1:4">
      <c r="A264" s="154" t="s">
        <v>212</v>
      </c>
      <c r="B264" s="154" t="s">
        <v>1890</v>
      </c>
      <c r="C264" s="154" t="s">
        <v>1641</v>
      </c>
      <c r="D264" s="179">
        <v>60339285</v>
      </c>
    </row>
    <row r="265" spans="1:4">
      <c r="A265" s="154" t="s">
        <v>213</v>
      </c>
      <c r="B265" s="154" t="s">
        <v>1891</v>
      </c>
      <c r="C265" s="154" t="s">
        <v>1641</v>
      </c>
      <c r="D265" s="179">
        <v>98997311</v>
      </c>
    </row>
    <row r="266" spans="1:4">
      <c r="A266" s="154" t="s">
        <v>214</v>
      </c>
      <c r="B266" s="154" t="s">
        <v>1892</v>
      </c>
      <c r="C266" s="154" t="s">
        <v>1641</v>
      </c>
      <c r="D266" s="179">
        <v>110896796</v>
      </c>
    </row>
    <row r="267" spans="1:4">
      <c r="A267" s="154" t="s">
        <v>957</v>
      </c>
      <c r="B267" s="154" t="s">
        <v>3074</v>
      </c>
      <c r="C267" s="154" t="s">
        <v>1641</v>
      </c>
      <c r="D267" s="179">
        <v>1123468046</v>
      </c>
    </row>
    <row r="268" spans="1:4">
      <c r="A268" s="154" t="s">
        <v>539</v>
      </c>
      <c r="B268" s="154" t="s">
        <v>3999</v>
      </c>
      <c r="C268" s="154" t="s">
        <v>1641</v>
      </c>
      <c r="D268" s="179">
        <v>50681927</v>
      </c>
    </row>
    <row r="269" spans="1:4">
      <c r="A269" s="154" t="s">
        <v>216</v>
      </c>
      <c r="B269" s="154" t="s">
        <v>1894</v>
      </c>
      <c r="C269" s="154" t="s">
        <v>1641</v>
      </c>
      <c r="D269" s="179">
        <v>135499198</v>
      </c>
    </row>
    <row r="270" spans="1:4">
      <c r="A270" s="154" t="s">
        <v>217</v>
      </c>
      <c r="B270" s="154" t="s">
        <v>1895</v>
      </c>
      <c r="C270" s="154" t="s">
        <v>1641</v>
      </c>
      <c r="D270" s="179">
        <v>14210225</v>
      </c>
    </row>
    <row r="271" spans="1:4">
      <c r="A271" s="154" t="s">
        <v>218</v>
      </c>
      <c r="B271" s="154" t="s">
        <v>1896</v>
      </c>
      <c r="C271" s="154" t="s">
        <v>1641</v>
      </c>
      <c r="D271" s="179">
        <v>24882785</v>
      </c>
    </row>
    <row r="272" spans="1:4">
      <c r="A272" s="154" t="s">
        <v>215</v>
      </c>
      <c r="B272" s="154" t="s">
        <v>1897</v>
      </c>
      <c r="C272" s="154" t="s">
        <v>1641</v>
      </c>
      <c r="D272" s="179">
        <v>89999847</v>
      </c>
    </row>
    <row r="273" spans="1:4">
      <c r="A273" s="154" t="s">
        <v>211</v>
      </c>
      <c r="B273" s="154" t="s">
        <v>1898</v>
      </c>
      <c r="C273" s="154" t="s">
        <v>1641</v>
      </c>
      <c r="D273" s="179">
        <v>1270592235</v>
      </c>
    </row>
    <row r="274" spans="1:4">
      <c r="A274" s="154" t="s">
        <v>219</v>
      </c>
      <c r="B274" s="154" t="s">
        <v>1900</v>
      </c>
      <c r="C274" s="154" t="s">
        <v>1641</v>
      </c>
      <c r="D274" s="179">
        <v>46336278</v>
      </c>
    </row>
    <row r="275" spans="1:4">
      <c r="A275" s="154" t="s">
        <v>221</v>
      </c>
      <c r="B275" s="154" t="s">
        <v>1901</v>
      </c>
      <c r="C275" s="154" t="s">
        <v>1641</v>
      </c>
      <c r="D275" s="179">
        <v>10799351</v>
      </c>
    </row>
    <row r="276" spans="1:4">
      <c r="A276" s="154" t="s">
        <v>222</v>
      </c>
      <c r="B276" s="154" t="s">
        <v>1902</v>
      </c>
      <c r="C276" s="154" t="s">
        <v>1641</v>
      </c>
      <c r="D276" s="179">
        <v>511723660</v>
      </c>
    </row>
    <row r="277" spans="1:4">
      <c r="A277" s="154" t="s">
        <v>743</v>
      </c>
      <c r="B277" s="154" t="s">
        <v>1904</v>
      </c>
      <c r="C277" s="154" t="s">
        <v>1641</v>
      </c>
      <c r="D277" s="179">
        <v>3067845688</v>
      </c>
    </row>
    <row r="278" spans="1:4">
      <c r="A278" s="154" t="s">
        <v>224</v>
      </c>
      <c r="B278" s="154" t="s">
        <v>1905</v>
      </c>
      <c r="C278" s="154" t="s">
        <v>1641</v>
      </c>
      <c r="D278" s="179">
        <v>320613054</v>
      </c>
    </row>
    <row r="279" spans="1:4">
      <c r="A279" s="154" t="s">
        <v>225</v>
      </c>
      <c r="B279" s="154" t="s">
        <v>1908</v>
      </c>
      <c r="C279" s="154" t="s">
        <v>1641</v>
      </c>
      <c r="D279" s="179">
        <v>80326084</v>
      </c>
    </row>
    <row r="280" spans="1:4">
      <c r="A280" s="154" t="s">
        <v>226</v>
      </c>
      <c r="B280" s="154" t="s">
        <v>3864</v>
      </c>
      <c r="C280" s="154" t="s">
        <v>1641</v>
      </c>
      <c r="D280" s="179">
        <v>32191624</v>
      </c>
    </row>
    <row r="281" spans="1:4">
      <c r="A281" s="154" t="s">
        <v>227</v>
      </c>
      <c r="B281" s="154" t="s">
        <v>4161</v>
      </c>
      <c r="C281" s="154" t="s">
        <v>1641</v>
      </c>
      <c r="D281" s="179">
        <v>100000000</v>
      </c>
    </row>
    <row r="282" spans="1:4">
      <c r="A282" s="154" t="s">
        <v>229</v>
      </c>
      <c r="B282" s="154" t="s">
        <v>1911</v>
      </c>
      <c r="C282" s="154" t="s">
        <v>1641</v>
      </c>
      <c r="D282" s="179">
        <v>555880006</v>
      </c>
    </row>
    <row r="283" spans="1:4">
      <c r="A283" s="154" t="s">
        <v>827</v>
      </c>
      <c r="B283" s="154" t="s">
        <v>3120</v>
      </c>
      <c r="C283" s="154" t="s">
        <v>1641</v>
      </c>
      <c r="D283" s="179">
        <v>103702452</v>
      </c>
    </row>
    <row r="284" spans="1:4">
      <c r="A284" s="154" t="s">
        <v>230</v>
      </c>
      <c r="B284" s="154" t="s">
        <v>1912</v>
      </c>
      <c r="C284" s="154" t="s">
        <v>1641</v>
      </c>
      <c r="D284" s="179">
        <v>469931235</v>
      </c>
    </row>
    <row r="285" spans="1:4">
      <c r="A285" s="154" t="s">
        <v>235</v>
      </c>
      <c r="B285" s="154" t="s">
        <v>1917</v>
      </c>
      <c r="C285" s="154" t="s">
        <v>1641</v>
      </c>
      <c r="D285" s="179">
        <v>275129141</v>
      </c>
    </row>
    <row r="286" spans="1:4">
      <c r="A286" s="154" t="s">
        <v>4000</v>
      </c>
      <c r="B286" s="154" t="s">
        <v>4001</v>
      </c>
      <c r="C286" s="154" t="s">
        <v>1641</v>
      </c>
      <c r="D286" s="179">
        <v>40409950</v>
      </c>
    </row>
    <row r="287" spans="1:4">
      <c r="A287" s="154" t="s">
        <v>236</v>
      </c>
      <c r="B287" s="154" t="s">
        <v>3804</v>
      </c>
      <c r="C287" s="154" t="s">
        <v>1641</v>
      </c>
      <c r="D287" s="179">
        <v>23547419</v>
      </c>
    </row>
    <row r="288" spans="1:4">
      <c r="A288" s="154" t="s">
        <v>238</v>
      </c>
      <c r="B288" s="154" t="s">
        <v>1920</v>
      </c>
      <c r="C288" s="154" t="s">
        <v>1641</v>
      </c>
      <c r="D288" s="179">
        <v>541658139</v>
      </c>
    </row>
    <row r="289" spans="1:4">
      <c r="A289" s="154" t="s">
        <v>4002</v>
      </c>
      <c r="B289" s="154" t="s">
        <v>4167</v>
      </c>
      <c r="C289" s="154" t="s">
        <v>1641</v>
      </c>
      <c r="D289" s="179">
        <v>45000000</v>
      </c>
    </row>
    <row r="290" spans="1:4">
      <c r="A290" s="154" t="s">
        <v>267</v>
      </c>
      <c r="B290" s="154" t="s">
        <v>1923</v>
      </c>
      <c r="C290" s="154" t="s">
        <v>1641</v>
      </c>
      <c r="D290" s="179">
        <v>42200000</v>
      </c>
    </row>
    <row r="291" spans="1:4">
      <c r="A291" s="154" t="s">
        <v>243</v>
      </c>
      <c r="B291" s="154" t="s">
        <v>1924</v>
      </c>
      <c r="C291" s="154" t="s">
        <v>1641</v>
      </c>
      <c r="D291" s="179">
        <v>1282562372</v>
      </c>
    </row>
    <row r="292" spans="1:4">
      <c r="A292" s="154" t="s">
        <v>240</v>
      </c>
      <c r="B292" s="154" t="s">
        <v>1925</v>
      </c>
      <c r="C292" s="154" t="s">
        <v>1641</v>
      </c>
      <c r="D292" s="179">
        <v>379960971</v>
      </c>
    </row>
    <row r="293" spans="1:4">
      <c r="A293" s="154" t="s">
        <v>241</v>
      </c>
      <c r="B293" s="154" t="s">
        <v>1926</v>
      </c>
      <c r="C293" s="154" t="s">
        <v>1641</v>
      </c>
      <c r="D293" s="179">
        <v>26033470</v>
      </c>
    </row>
    <row r="294" spans="1:4">
      <c r="A294" s="154" t="s">
        <v>242</v>
      </c>
      <c r="B294" s="154" t="s">
        <v>1927</v>
      </c>
      <c r="C294" s="154" t="s">
        <v>1641</v>
      </c>
      <c r="D294" s="179">
        <v>60488261</v>
      </c>
    </row>
    <row r="295" spans="1:4">
      <c r="A295" s="154" t="s">
        <v>3953</v>
      </c>
      <c r="B295" s="154" t="s">
        <v>4003</v>
      </c>
      <c r="C295" s="154" t="s">
        <v>1641</v>
      </c>
      <c r="D295" s="179">
        <v>49999963</v>
      </c>
    </row>
    <row r="296" spans="1:4">
      <c r="A296" s="154" t="s">
        <v>244</v>
      </c>
      <c r="B296" s="154" t="s">
        <v>1928</v>
      </c>
      <c r="C296" s="154" t="s">
        <v>1641</v>
      </c>
      <c r="D296" s="179">
        <v>906419344</v>
      </c>
    </row>
    <row r="297" spans="1:4">
      <c r="A297" s="154" t="s">
        <v>256</v>
      </c>
      <c r="B297" s="154" t="s">
        <v>1929</v>
      </c>
      <c r="C297" s="154" t="s">
        <v>1641</v>
      </c>
      <c r="D297" s="179">
        <v>28690058</v>
      </c>
    </row>
    <row r="298" spans="1:4">
      <c r="A298" s="154" t="s">
        <v>245</v>
      </c>
      <c r="B298" s="154" t="s">
        <v>1930</v>
      </c>
      <c r="C298" s="154" t="s">
        <v>1641</v>
      </c>
      <c r="D298" s="179">
        <v>14983499</v>
      </c>
    </row>
    <row r="299" spans="1:4">
      <c r="A299" s="154" t="s">
        <v>247</v>
      </c>
      <c r="B299" s="154" t="s">
        <v>3990</v>
      </c>
      <c r="C299" s="154" t="s">
        <v>1641</v>
      </c>
      <c r="D299" s="179">
        <v>430595036</v>
      </c>
    </row>
    <row r="300" spans="1:4">
      <c r="A300" s="154" t="s">
        <v>725</v>
      </c>
      <c r="B300" s="154" t="s">
        <v>1933</v>
      </c>
      <c r="C300" s="154" t="s">
        <v>1641</v>
      </c>
      <c r="D300" s="179">
        <v>94886982</v>
      </c>
    </row>
    <row r="301" spans="1:4">
      <c r="A301" s="154" t="s">
        <v>248</v>
      </c>
      <c r="B301" s="154" t="s">
        <v>1934</v>
      </c>
      <c r="C301" s="154" t="s">
        <v>1641</v>
      </c>
      <c r="D301" s="179">
        <v>11291459</v>
      </c>
    </row>
    <row r="302" spans="1:4">
      <c r="A302" s="154" t="s">
        <v>249</v>
      </c>
      <c r="B302" s="154" t="s">
        <v>1935</v>
      </c>
      <c r="C302" s="154" t="s">
        <v>1641</v>
      </c>
      <c r="D302" s="179">
        <v>47897333</v>
      </c>
    </row>
    <row r="303" spans="1:4">
      <c r="A303" s="154" t="s">
        <v>250</v>
      </c>
      <c r="B303" s="154" t="s">
        <v>1936</v>
      </c>
      <c r="C303" s="154" t="s">
        <v>1641</v>
      </c>
      <c r="D303" s="179">
        <v>24312034</v>
      </c>
    </row>
    <row r="304" spans="1:4">
      <c r="A304" s="154" t="s">
        <v>726</v>
      </c>
      <c r="B304" s="154" t="s">
        <v>1937</v>
      </c>
      <c r="C304" s="154" t="s">
        <v>1641</v>
      </c>
      <c r="D304" s="179">
        <v>33498591</v>
      </c>
    </row>
    <row r="305" spans="1:4">
      <c r="A305" s="154" t="s">
        <v>251</v>
      </c>
      <c r="B305" s="154" t="s">
        <v>1938</v>
      </c>
      <c r="C305" s="154" t="s">
        <v>1641</v>
      </c>
      <c r="D305" s="179">
        <v>69874989</v>
      </c>
    </row>
    <row r="306" spans="1:4">
      <c r="A306" s="154" t="s">
        <v>252</v>
      </c>
      <c r="B306" s="154" t="s">
        <v>1939</v>
      </c>
      <c r="C306" s="154" t="s">
        <v>1641</v>
      </c>
      <c r="D306" s="179">
        <v>148003208</v>
      </c>
    </row>
    <row r="307" spans="1:4">
      <c r="A307" s="154" t="s">
        <v>253</v>
      </c>
      <c r="B307" s="154" t="s">
        <v>1940</v>
      </c>
      <c r="C307" s="154" t="s">
        <v>1641</v>
      </c>
      <c r="D307" s="179">
        <v>35118632</v>
      </c>
    </row>
    <row r="308" spans="1:4">
      <c r="A308" s="154" t="s">
        <v>603</v>
      </c>
      <c r="B308" s="154" t="s">
        <v>603</v>
      </c>
      <c r="C308" s="154" t="s">
        <v>1641</v>
      </c>
      <c r="D308" s="179">
        <v>5053074222</v>
      </c>
    </row>
    <row r="309" spans="1:4">
      <c r="A309" s="154" t="s">
        <v>254</v>
      </c>
      <c r="B309" s="154" t="s">
        <v>3941</v>
      </c>
      <c r="C309" s="154" t="s">
        <v>1641</v>
      </c>
      <c r="D309" s="179">
        <v>169949549</v>
      </c>
    </row>
    <row r="310" spans="1:4">
      <c r="A310" s="154" t="s">
        <v>255</v>
      </c>
      <c r="B310" s="154" t="s">
        <v>1942</v>
      </c>
      <c r="C310" s="154" t="s">
        <v>1641</v>
      </c>
      <c r="D310" s="179">
        <v>101206352</v>
      </c>
    </row>
    <row r="311" spans="1:4">
      <c r="A311" s="154" t="s">
        <v>812</v>
      </c>
      <c r="B311" s="154" t="s">
        <v>3213</v>
      </c>
      <c r="C311" s="154" t="s">
        <v>1641</v>
      </c>
      <c r="D311" s="179">
        <v>242112943</v>
      </c>
    </row>
    <row r="312" spans="1:4">
      <c r="A312" s="154" t="s">
        <v>258</v>
      </c>
      <c r="B312" s="154" t="s">
        <v>1944</v>
      </c>
      <c r="C312" s="154" t="s">
        <v>1641</v>
      </c>
      <c r="D312" s="179">
        <v>68998620</v>
      </c>
    </row>
    <row r="313" spans="1:4">
      <c r="A313" s="154" t="s">
        <v>260</v>
      </c>
      <c r="B313" s="154" t="s">
        <v>4114</v>
      </c>
      <c r="C313" s="154" t="s">
        <v>1641</v>
      </c>
      <c r="D313" s="179">
        <v>297474828</v>
      </c>
    </row>
    <row r="314" spans="1:4">
      <c r="A314" s="154" t="s">
        <v>261</v>
      </c>
      <c r="B314" s="154" t="s">
        <v>1947</v>
      </c>
      <c r="C314" s="154" t="s">
        <v>1641</v>
      </c>
      <c r="D314" s="179">
        <v>66497697</v>
      </c>
    </row>
    <row r="315" spans="1:4">
      <c r="A315" s="154" t="s">
        <v>262</v>
      </c>
      <c r="B315" s="154" t="s">
        <v>1948</v>
      </c>
      <c r="C315" s="154" t="s">
        <v>1641</v>
      </c>
      <c r="D315" s="179">
        <v>20352836</v>
      </c>
    </row>
    <row r="316" spans="1:4">
      <c r="A316" s="154" t="s">
        <v>727</v>
      </c>
      <c r="B316" s="154" t="s">
        <v>1949</v>
      </c>
      <c r="C316" s="154" t="s">
        <v>1641</v>
      </c>
      <c r="D316" s="179">
        <v>29846648</v>
      </c>
    </row>
    <row r="317" spans="1:4">
      <c r="A317" s="154" t="s">
        <v>263</v>
      </c>
      <c r="B317" s="154" t="s">
        <v>3805</v>
      </c>
      <c r="C317" s="154" t="s">
        <v>1641</v>
      </c>
      <c r="D317" s="179">
        <v>73606837</v>
      </c>
    </row>
    <row r="318" spans="1:4">
      <c r="A318" s="154" t="s">
        <v>264</v>
      </c>
      <c r="B318" s="154" t="s">
        <v>1951</v>
      </c>
      <c r="C318" s="154" t="s">
        <v>1641</v>
      </c>
      <c r="D318" s="179">
        <v>13770000</v>
      </c>
    </row>
    <row r="319" spans="1:4">
      <c r="A319" s="154" t="s">
        <v>265</v>
      </c>
      <c r="B319" s="154" t="s">
        <v>1952</v>
      </c>
      <c r="C319" s="154" t="s">
        <v>1641</v>
      </c>
      <c r="D319" s="179">
        <v>28063368</v>
      </c>
    </row>
    <row r="320" spans="1:4">
      <c r="A320" s="154" t="s">
        <v>266</v>
      </c>
      <c r="B320" s="154" t="s">
        <v>1953</v>
      </c>
      <c r="C320" s="154" t="s">
        <v>1641</v>
      </c>
      <c r="D320" s="179">
        <v>33786780</v>
      </c>
    </row>
    <row r="321" spans="1:4">
      <c r="A321" s="154" t="s">
        <v>3489</v>
      </c>
      <c r="B321" s="154" t="s">
        <v>3490</v>
      </c>
      <c r="C321" s="154" t="s">
        <v>1641</v>
      </c>
      <c r="D321" s="179">
        <v>2845000000</v>
      </c>
    </row>
    <row r="322" spans="1:4">
      <c r="A322" s="154" t="s">
        <v>268</v>
      </c>
      <c r="B322" s="154" t="s">
        <v>1954</v>
      </c>
      <c r="C322" s="154" t="s">
        <v>1641</v>
      </c>
      <c r="D322" s="179">
        <v>13271785</v>
      </c>
    </row>
    <row r="323" spans="1:4">
      <c r="A323" s="154" t="s">
        <v>269</v>
      </c>
      <c r="B323" s="154" t="s">
        <v>1955</v>
      </c>
      <c r="C323" s="154" t="s">
        <v>1641</v>
      </c>
      <c r="D323" s="179">
        <v>2491097752</v>
      </c>
    </row>
    <row r="324" spans="1:4">
      <c r="A324" s="154" t="s">
        <v>270</v>
      </c>
      <c r="B324" s="154" t="s">
        <v>4129</v>
      </c>
      <c r="C324" s="154" t="s">
        <v>1641</v>
      </c>
      <c r="D324" s="179">
        <v>25720902</v>
      </c>
    </row>
    <row r="325" spans="1:4">
      <c r="A325" s="154" t="s">
        <v>271</v>
      </c>
      <c r="B325" s="154" t="s">
        <v>1957</v>
      </c>
      <c r="C325" s="154" t="s">
        <v>1641</v>
      </c>
      <c r="D325" s="179">
        <v>1885215716</v>
      </c>
    </row>
    <row r="326" spans="1:4">
      <c r="A326" s="154" t="s">
        <v>272</v>
      </c>
      <c r="B326" s="154" t="s">
        <v>1958</v>
      </c>
      <c r="C326" s="154" t="s">
        <v>1641</v>
      </c>
      <c r="D326" s="179">
        <v>98253357</v>
      </c>
    </row>
    <row r="327" spans="1:4">
      <c r="A327" s="154" t="s">
        <v>41</v>
      </c>
      <c r="B327" s="154" t="s">
        <v>1959</v>
      </c>
      <c r="C327" s="154" t="s">
        <v>1641</v>
      </c>
      <c r="D327" s="179">
        <v>140123130</v>
      </c>
    </row>
    <row r="328" spans="1:4">
      <c r="A328" s="154" t="s">
        <v>273</v>
      </c>
      <c r="B328" s="154" t="s">
        <v>1960</v>
      </c>
      <c r="C328" s="154" t="s">
        <v>1641</v>
      </c>
      <c r="D328" s="179">
        <v>93267789</v>
      </c>
    </row>
    <row r="329" spans="1:4">
      <c r="A329" s="154" t="s">
        <v>1961</v>
      </c>
      <c r="B329" s="154" t="s">
        <v>1962</v>
      </c>
      <c r="C329" s="154" t="s">
        <v>1641</v>
      </c>
      <c r="D329" s="179">
        <v>27605908</v>
      </c>
    </row>
    <row r="330" spans="1:4">
      <c r="A330" s="154" t="s">
        <v>275</v>
      </c>
      <c r="B330" s="154" t="s">
        <v>1964</v>
      </c>
      <c r="C330" s="154" t="s">
        <v>1641</v>
      </c>
      <c r="D330" s="179">
        <v>17310978</v>
      </c>
    </row>
    <row r="331" spans="1:4">
      <c r="A331" s="154" t="s">
        <v>745</v>
      </c>
      <c r="B331" s="154" t="s">
        <v>1965</v>
      </c>
      <c r="C331" s="154" t="s">
        <v>1641</v>
      </c>
      <c r="D331" s="179">
        <v>179985863</v>
      </c>
    </row>
    <row r="332" spans="1:4">
      <c r="A332" s="154" t="s">
        <v>276</v>
      </c>
      <c r="B332" s="154" t="s">
        <v>1966</v>
      </c>
      <c r="C332" s="154" t="s">
        <v>1641</v>
      </c>
      <c r="D332" s="179">
        <v>27344540</v>
      </c>
    </row>
    <row r="333" spans="1:4">
      <c r="A333" s="154" t="s">
        <v>4013</v>
      </c>
      <c r="B333" s="154" t="s">
        <v>4014</v>
      </c>
      <c r="C333" s="154" t="s">
        <v>1641</v>
      </c>
      <c r="D333" s="179">
        <v>360000000</v>
      </c>
    </row>
    <row r="334" spans="1:4">
      <c r="A334" s="154" t="s">
        <v>279</v>
      </c>
      <c r="B334" s="154" t="s">
        <v>1968</v>
      </c>
      <c r="C334" s="154" t="s">
        <v>1641</v>
      </c>
      <c r="D334" s="179">
        <v>63500000</v>
      </c>
    </row>
    <row r="335" spans="1:4">
      <c r="A335" s="154" t="s">
        <v>280</v>
      </c>
      <c r="B335" s="154" t="s">
        <v>1969</v>
      </c>
      <c r="C335" s="154" t="s">
        <v>1641</v>
      </c>
      <c r="D335" s="179">
        <v>7086240414</v>
      </c>
    </row>
    <row r="336" spans="1:4">
      <c r="A336" s="154" t="s">
        <v>309</v>
      </c>
      <c r="B336" s="154" t="s">
        <v>4160</v>
      </c>
      <c r="C336" s="154" t="s">
        <v>1641</v>
      </c>
      <c r="D336" s="179">
        <v>335820641</v>
      </c>
    </row>
    <row r="337" spans="1:4">
      <c r="A337" s="154" t="s">
        <v>134</v>
      </c>
      <c r="B337" s="154" t="s">
        <v>1971</v>
      </c>
      <c r="C337" s="154" t="s">
        <v>1641</v>
      </c>
      <c r="D337" s="179">
        <v>912109224</v>
      </c>
    </row>
    <row r="338" spans="1:4">
      <c r="A338" s="154" t="s">
        <v>1471</v>
      </c>
      <c r="B338" s="154" t="s">
        <v>3274</v>
      </c>
      <c r="C338" s="154" t="s">
        <v>1641</v>
      </c>
      <c r="D338" s="179">
        <v>115620964</v>
      </c>
    </row>
    <row r="339" spans="1:4">
      <c r="A339" s="154" t="s">
        <v>281</v>
      </c>
      <c r="B339" s="154" t="s">
        <v>1972</v>
      </c>
      <c r="C339" s="154" t="s">
        <v>1641</v>
      </c>
      <c r="D339" s="179">
        <v>30158436</v>
      </c>
    </row>
    <row r="340" spans="1:4">
      <c r="A340" s="154" t="s">
        <v>282</v>
      </c>
      <c r="B340" s="154" t="s">
        <v>1973</v>
      </c>
      <c r="C340" s="154" t="s">
        <v>1641</v>
      </c>
      <c r="D340" s="179">
        <v>112038755</v>
      </c>
    </row>
    <row r="341" spans="1:4">
      <c r="A341" s="154" t="s">
        <v>283</v>
      </c>
      <c r="B341" s="154" t="s">
        <v>4302</v>
      </c>
      <c r="C341" s="154" t="s">
        <v>1641</v>
      </c>
      <c r="D341" s="179">
        <v>31320622</v>
      </c>
    </row>
    <row r="342" spans="1:4">
      <c r="A342" s="154" t="s">
        <v>284</v>
      </c>
      <c r="B342" s="154" t="s">
        <v>1975</v>
      </c>
      <c r="C342" s="154" t="s">
        <v>1641</v>
      </c>
      <c r="D342" s="179">
        <v>45425142</v>
      </c>
    </row>
    <row r="343" spans="1:4">
      <c r="A343" s="154" t="s">
        <v>285</v>
      </c>
      <c r="B343" s="154" t="s">
        <v>1976</v>
      </c>
      <c r="C343" s="154" t="s">
        <v>1641</v>
      </c>
      <c r="D343" s="179">
        <v>12788000</v>
      </c>
    </row>
    <row r="344" spans="1:4">
      <c r="A344" s="154" t="s">
        <v>4238</v>
      </c>
      <c r="B344" s="154" t="s">
        <v>4239</v>
      </c>
      <c r="C344" s="154" t="s">
        <v>1641</v>
      </c>
      <c r="D344" s="179">
        <v>2311583496</v>
      </c>
    </row>
    <row r="345" spans="1:4">
      <c r="A345" s="154" t="s">
        <v>286</v>
      </c>
      <c r="B345" s="154" t="s">
        <v>1977</v>
      </c>
      <c r="C345" s="154" t="s">
        <v>1641</v>
      </c>
      <c r="D345" s="179">
        <v>127228000</v>
      </c>
    </row>
    <row r="346" spans="1:4">
      <c r="A346" s="154" t="s">
        <v>287</v>
      </c>
      <c r="B346" s="154" t="s">
        <v>3699</v>
      </c>
      <c r="C346" s="154" t="s">
        <v>1641</v>
      </c>
      <c r="D346" s="179">
        <v>24211190</v>
      </c>
    </row>
    <row r="347" spans="1:4">
      <c r="A347" s="154" t="s">
        <v>288</v>
      </c>
      <c r="B347" s="154" t="s">
        <v>1979</v>
      </c>
      <c r="C347" s="154" t="s">
        <v>1641</v>
      </c>
      <c r="D347" s="179">
        <v>112652767</v>
      </c>
    </row>
    <row r="348" spans="1:4">
      <c r="A348" s="154" t="s">
        <v>730</v>
      </c>
      <c r="B348" s="154" t="s">
        <v>1980</v>
      </c>
      <c r="C348" s="154" t="s">
        <v>1641</v>
      </c>
      <c r="D348" s="179">
        <v>111100000</v>
      </c>
    </row>
    <row r="349" spans="1:4">
      <c r="A349" s="154" t="s">
        <v>1474</v>
      </c>
      <c r="B349" s="154" t="s">
        <v>1981</v>
      </c>
      <c r="C349" s="154" t="s">
        <v>1641</v>
      </c>
      <c r="D349" s="179">
        <v>93699574</v>
      </c>
    </row>
    <row r="350" spans="1:4">
      <c r="A350" s="154" t="s">
        <v>289</v>
      </c>
      <c r="B350" s="154" t="s">
        <v>1982</v>
      </c>
      <c r="C350" s="154" t="s">
        <v>1641</v>
      </c>
      <c r="D350" s="179">
        <v>8500000</v>
      </c>
    </row>
    <row r="351" spans="1:4">
      <c r="A351" s="154" t="s">
        <v>290</v>
      </c>
      <c r="B351" s="154" t="s">
        <v>4293</v>
      </c>
      <c r="C351" s="154" t="s">
        <v>1641</v>
      </c>
      <c r="D351" s="179">
        <v>120806562</v>
      </c>
    </row>
    <row r="352" spans="1:4">
      <c r="A352" s="154" t="s">
        <v>292</v>
      </c>
      <c r="B352" s="154" t="s">
        <v>1985</v>
      </c>
      <c r="C352" s="154" t="s">
        <v>1641</v>
      </c>
      <c r="D352" s="179">
        <v>31129907</v>
      </c>
    </row>
    <row r="353" spans="1:4">
      <c r="A353" s="154" t="s">
        <v>294</v>
      </c>
      <c r="B353" s="154" t="s">
        <v>1987</v>
      </c>
      <c r="C353" s="154" t="s">
        <v>1641</v>
      </c>
      <c r="D353" s="179">
        <v>65007857</v>
      </c>
    </row>
    <row r="354" spans="1:4">
      <c r="A354" s="154" t="s">
        <v>295</v>
      </c>
      <c r="B354" s="154" t="s">
        <v>1988</v>
      </c>
      <c r="C354" s="154" t="s">
        <v>1641</v>
      </c>
      <c r="D354" s="179">
        <v>30000000</v>
      </c>
    </row>
    <row r="355" spans="1:4">
      <c r="A355" s="154" t="s">
        <v>296</v>
      </c>
      <c r="B355" s="154" t="s">
        <v>1989</v>
      </c>
      <c r="C355" s="154" t="s">
        <v>1641</v>
      </c>
      <c r="D355" s="179">
        <v>77741356</v>
      </c>
    </row>
    <row r="356" spans="1:4">
      <c r="A356" s="154" t="s">
        <v>297</v>
      </c>
      <c r="B356" s="154" t="s">
        <v>1990</v>
      </c>
      <c r="C356" s="154" t="s">
        <v>1641</v>
      </c>
      <c r="D356" s="179">
        <v>96528340</v>
      </c>
    </row>
    <row r="357" spans="1:4">
      <c r="A357" s="154" t="s">
        <v>298</v>
      </c>
      <c r="B357" s="154" t="s">
        <v>1991</v>
      </c>
      <c r="C357" s="154" t="s">
        <v>1641</v>
      </c>
      <c r="D357" s="179">
        <v>112320017</v>
      </c>
    </row>
    <row r="358" spans="1:4">
      <c r="A358" s="154" t="s">
        <v>299</v>
      </c>
      <c r="B358" s="154" t="s">
        <v>1992</v>
      </c>
      <c r="C358" s="154" t="s">
        <v>1641</v>
      </c>
      <c r="D358" s="179">
        <v>70000000</v>
      </c>
    </row>
    <row r="359" spans="1:4">
      <c r="A359" s="154" t="s">
        <v>300</v>
      </c>
      <c r="B359" s="154" t="s">
        <v>1993</v>
      </c>
      <c r="C359" s="154" t="s">
        <v>1641</v>
      </c>
      <c r="D359" s="179">
        <v>172722568</v>
      </c>
    </row>
    <row r="360" spans="1:4">
      <c r="A360" s="154" t="s">
        <v>301</v>
      </c>
      <c r="B360" s="154" t="s">
        <v>1994</v>
      </c>
      <c r="C360" s="154" t="s">
        <v>1641</v>
      </c>
      <c r="D360" s="179">
        <v>36877980</v>
      </c>
    </row>
    <row r="361" spans="1:4">
      <c r="A361" s="154" t="s">
        <v>752</v>
      </c>
      <c r="B361" s="154" t="s">
        <v>4110</v>
      </c>
      <c r="C361" s="154" t="s">
        <v>1641</v>
      </c>
      <c r="D361" s="179">
        <v>60095480</v>
      </c>
    </row>
    <row r="362" spans="1:4">
      <c r="A362" s="154" t="s">
        <v>303</v>
      </c>
      <c r="B362" s="154" t="s">
        <v>1997</v>
      </c>
      <c r="C362" s="154" t="s">
        <v>1641</v>
      </c>
      <c r="D362" s="179">
        <v>19250000</v>
      </c>
    </row>
    <row r="363" spans="1:4">
      <c r="A363" s="154" t="s">
        <v>3491</v>
      </c>
      <c r="B363" s="154" t="s">
        <v>4130</v>
      </c>
      <c r="C363" s="154" t="s">
        <v>1641</v>
      </c>
      <c r="D363" s="179">
        <v>165751943</v>
      </c>
    </row>
    <row r="364" spans="1:4">
      <c r="A364" s="154" t="s">
        <v>304</v>
      </c>
      <c r="B364" s="154" t="s">
        <v>1998</v>
      </c>
      <c r="C364" s="154" t="s">
        <v>1641</v>
      </c>
      <c r="D364" s="179">
        <v>52500000</v>
      </c>
    </row>
    <row r="365" spans="1:4">
      <c r="A365" s="154" t="s">
        <v>305</v>
      </c>
      <c r="B365" s="154" t="s">
        <v>3730</v>
      </c>
      <c r="C365" s="154" t="s">
        <v>1641</v>
      </c>
      <c r="D365" s="179">
        <v>51000000</v>
      </c>
    </row>
    <row r="366" spans="1:4">
      <c r="A366" s="154" t="s">
        <v>306</v>
      </c>
      <c r="B366" s="154" t="s">
        <v>3950</v>
      </c>
      <c r="C366" s="154" t="s">
        <v>1641</v>
      </c>
      <c r="D366" s="179">
        <v>2774046873</v>
      </c>
    </row>
    <row r="367" spans="1:4">
      <c r="A367" s="154" t="s">
        <v>307</v>
      </c>
      <c r="B367" s="154" t="s">
        <v>2001</v>
      </c>
      <c r="C367" s="154" t="s">
        <v>1641</v>
      </c>
      <c r="D367" s="179">
        <v>16816956</v>
      </c>
    </row>
    <row r="368" spans="1:4">
      <c r="A368" s="154" t="s">
        <v>308</v>
      </c>
      <c r="B368" s="154" t="s">
        <v>2002</v>
      </c>
      <c r="C368" s="154" t="s">
        <v>1641</v>
      </c>
      <c r="D368" s="179">
        <v>41450540</v>
      </c>
    </row>
    <row r="369" spans="1:4">
      <c r="A369" s="154" t="s">
        <v>310</v>
      </c>
      <c r="B369" s="154" t="s">
        <v>2003</v>
      </c>
      <c r="C369" s="154" t="s">
        <v>1641</v>
      </c>
      <c r="D369" s="179">
        <v>30000000</v>
      </c>
    </row>
    <row r="370" spans="1:4">
      <c r="A370" s="154" t="s">
        <v>4107</v>
      </c>
      <c r="B370" s="154" t="s">
        <v>4108</v>
      </c>
      <c r="C370" s="154" t="s">
        <v>1641</v>
      </c>
      <c r="D370" s="179">
        <v>40424994</v>
      </c>
    </row>
    <row r="371" spans="1:4">
      <c r="A371" s="154" t="s">
        <v>313</v>
      </c>
      <c r="B371" s="154" t="s">
        <v>2005</v>
      </c>
      <c r="C371" s="154" t="s">
        <v>1641</v>
      </c>
      <c r="D371" s="179">
        <v>196858925</v>
      </c>
    </row>
    <row r="372" spans="1:4">
      <c r="A372" s="154" t="s">
        <v>2006</v>
      </c>
      <c r="B372" s="154" t="s">
        <v>2007</v>
      </c>
      <c r="C372" s="154" t="s">
        <v>1641</v>
      </c>
      <c r="D372" s="179">
        <v>178559087</v>
      </c>
    </row>
    <row r="373" spans="1:4">
      <c r="A373" s="154" t="s">
        <v>747</v>
      </c>
      <c r="B373" s="154" t="s">
        <v>2009</v>
      </c>
      <c r="C373" s="154" t="s">
        <v>1641</v>
      </c>
      <c r="D373" s="179">
        <v>28490400</v>
      </c>
    </row>
    <row r="374" spans="1:4">
      <c r="A374" s="154" t="s">
        <v>314</v>
      </c>
      <c r="B374" s="154" t="s">
        <v>2010</v>
      </c>
      <c r="C374" s="154" t="s">
        <v>1641</v>
      </c>
      <c r="D374" s="179">
        <v>393532434</v>
      </c>
    </row>
    <row r="375" spans="1:4">
      <c r="A375" s="154" t="s">
        <v>650</v>
      </c>
      <c r="B375" s="154" t="s">
        <v>2011</v>
      </c>
      <c r="C375" s="154" t="s">
        <v>1641</v>
      </c>
      <c r="D375" s="179">
        <v>67526165</v>
      </c>
    </row>
    <row r="376" spans="1:4">
      <c r="A376" s="154" t="s">
        <v>311</v>
      </c>
      <c r="B376" s="154" t="s">
        <v>4240</v>
      </c>
      <c r="C376" s="154" t="s">
        <v>1641</v>
      </c>
      <c r="D376" s="179">
        <v>109121519</v>
      </c>
    </row>
    <row r="377" spans="1:4">
      <c r="A377" s="154" t="s">
        <v>315</v>
      </c>
      <c r="B377" s="154" t="s">
        <v>2013</v>
      </c>
      <c r="C377" s="154" t="s">
        <v>1641</v>
      </c>
      <c r="D377" s="179">
        <v>224439917</v>
      </c>
    </row>
    <row r="378" spans="1:4">
      <c r="A378" s="154" t="s">
        <v>327</v>
      </c>
      <c r="B378" s="154" t="s">
        <v>2014</v>
      </c>
      <c r="C378" s="154" t="s">
        <v>1641</v>
      </c>
      <c r="D378" s="179">
        <v>21000000</v>
      </c>
    </row>
    <row r="379" spans="1:4">
      <c r="A379" s="154" t="s">
        <v>316</v>
      </c>
      <c r="B379" s="154" t="s">
        <v>3808</v>
      </c>
      <c r="C379" s="154" t="s">
        <v>1641</v>
      </c>
      <c r="D379" s="179">
        <v>30680582</v>
      </c>
    </row>
    <row r="380" spans="1:4">
      <c r="A380" s="154" t="s">
        <v>318</v>
      </c>
      <c r="B380" s="154" t="s">
        <v>3810</v>
      </c>
      <c r="C380" s="154" t="s">
        <v>1641</v>
      </c>
      <c r="D380" s="179">
        <v>8300000</v>
      </c>
    </row>
    <row r="381" spans="1:4">
      <c r="A381" s="154" t="s">
        <v>3569</v>
      </c>
      <c r="B381" s="154" t="s">
        <v>3570</v>
      </c>
      <c r="C381" s="154" t="s">
        <v>1641</v>
      </c>
      <c r="D381" s="179">
        <v>816360672</v>
      </c>
    </row>
    <row r="382" spans="1:4">
      <c r="A382" s="154" t="s">
        <v>850</v>
      </c>
      <c r="B382" s="154" t="s">
        <v>4303</v>
      </c>
      <c r="C382" s="154" t="s">
        <v>1641</v>
      </c>
      <c r="D382" s="179">
        <v>15187322</v>
      </c>
    </row>
    <row r="383" spans="1:4">
      <c r="A383" s="154" t="s">
        <v>320</v>
      </c>
      <c r="B383" s="154" t="s">
        <v>2019</v>
      </c>
      <c r="C383" s="154" t="s">
        <v>1641</v>
      </c>
      <c r="D383" s="179">
        <v>8355675094</v>
      </c>
    </row>
    <row r="384" spans="1:4">
      <c r="A384" s="154" t="s">
        <v>321</v>
      </c>
      <c r="B384" s="154" t="s">
        <v>3963</v>
      </c>
      <c r="C384" s="154" t="s">
        <v>1641</v>
      </c>
      <c r="D384" s="179">
        <v>26579135</v>
      </c>
    </row>
    <row r="385" spans="1:4">
      <c r="A385" s="154" t="s">
        <v>668</v>
      </c>
      <c r="B385" s="154" t="s">
        <v>2383</v>
      </c>
      <c r="C385" s="154" t="s">
        <v>1641</v>
      </c>
      <c r="D385" s="179">
        <v>646468336</v>
      </c>
    </row>
    <row r="386" spans="1:4">
      <c r="A386" s="154" t="s">
        <v>322</v>
      </c>
      <c r="B386" s="154" t="s">
        <v>3959</v>
      </c>
      <c r="C386" s="154" t="s">
        <v>1641</v>
      </c>
      <c r="D386" s="179">
        <v>1147631925</v>
      </c>
    </row>
    <row r="387" spans="1:4">
      <c r="A387" s="154" t="s">
        <v>4272</v>
      </c>
      <c r="B387" s="154" t="s">
        <v>4273</v>
      </c>
      <c r="C387" s="154" t="s">
        <v>1641</v>
      </c>
      <c r="D387" s="179">
        <v>2434919704</v>
      </c>
    </row>
    <row r="388" spans="1:4">
      <c r="A388" s="154" t="s">
        <v>329</v>
      </c>
      <c r="B388" s="154" t="s">
        <v>2022</v>
      </c>
      <c r="C388" s="154" t="s">
        <v>1641</v>
      </c>
      <c r="D388" s="179">
        <v>22083392</v>
      </c>
    </row>
    <row r="389" spans="1:4">
      <c r="A389" s="154" t="s">
        <v>323</v>
      </c>
      <c r="B389" s="154" t="s">
        <v>2023</v>
      </c>
      <c r="C389" s="154" t="s">
        <v>1641</v>
      </c>
      <c r="D389" s="179">
        <v>272000000</v>
      </c>
    </row>
    <row r="390" spans="1:4">
      <c r="A390" s="154" t="s">
        <v>324</v>
      </c>
      <c r="B390" s="154" t="s">
        <v>2024</v>
      </c>
      <c r="C390" s="154" t="s">
        <v>1641</v>
      </c>
      <c r="D390" s="179">
        <v>41712614</v>
      </c>
    </row>
    <row r="391" spans="1:4">
      <c r="A391" s="154" t="s">
        <v>680</v>
      </c>
      <c r="B391" s="154" t="s">
        <v>2025</v>
      </c>
      <c r="C391" s="154" t="s">
        <v>1641</v>
      </c>
      <c r="D391" s="179">
        <v>448350000</v>
      </c>
    </row>
    <row r="392" spans="1:4">
      <c r="A392" s="154" t="s">
        <v>325</v>
      </c>
      <c r="B392" s="154" t="s">
        <v>2026</v>
      </c>
      <c r="C392" s="154" t="s">
        <v>1641</v>
      </c>
      <c r="D392" s="179">
        <v>224453159</v>
      </c>
    </row>
    <row r="393" spans="1:4">
      <c r="A393" s="154" t="s">
        <v>194</v>
      </c>
      <c r="B393" s="154" t="s">
        <v>2027</v>
      </c>
      <c r="C393" s="154" t="s">
        <v>1641</v>
      </c>
      <c r="D393" s="179">
        <v>4107412004</v>
      </c>
    </row>
    <row r="394" spans="1:4">
      <c r="A394" s="154" t="s">
        <v>792</v>
      </c>
      <c r="B394" s="154" t="s">
        <v>2028</v>
      </c>
      <c r="C394" s="154" t="s">
        <v>1641</v>
      </c>
      <c r="D394" s="179">
        <v>3404005710</v>
      </c>
    </row>
    <row r="395" spans="1:4">
      <c r="A395" s="154" t="s">
        <v>326</v>
      </c>
      <c r="B395" s="154" t="s">
        <v>2029</v>
      </c>
      <c r="C395" s="154" t="s">
        <v>1641</v>
      </c>
      <c r="D395" s="179">
        <v>7706031024</v>
      </c>
    </row>
    <row r="396" spans="1:4">
      <c r="A396" s="154" t="s">
        <v>328</v>
      </c>
      <c r="B396" s="154" t="s">
        <v>3934</v>
      </c>
      <c r="C396" s="154" t="s">
        <v>1641</v>
      </c>
      <c r="D396" s="179">
        <v>40836069</v>
      </c>
    </row>
    <row r="397" spans="1:4">
      <c r="A397" s="154" t="s">
        <v>331</v>
      </c>
      <c r="B397" s="154" t="s">
        <v>2031</v>
      </c>
      <c r="C397" s="154" t="s">
        <v>1641</v>
      </c>
      <c r="D397" s="179">
        <v>68470941</v>
      </c>
    </row>
    <row r="398" spans="1:4">
      <c r="A398" s="154" t="s">
        <v>688</v>
      </c>
      <c r="B398" s="154" t="s">
        <v>2401</v>
      </c>
      <c r="C398" s="154" t="s">
        <v>1641</v>
      </c>
      <c r="D398" s="179">
        <v>2450287772</v>
      </c>
    </row>
    <row r="399" spans="1:4">
      <c r="A399" s="154" t="s">
        <v>330</v>
      </c>
      <c r="B399" s="154" t="s">
        <v>2033</v>
      </c>
      <c r="C399" s="154" t="s">
        <v>1641</v>
      </c>
      <c r="D399" s="179">
        <v>591611334</v>
      </c>
    </row>
    <row r="400" spans="1:4">
      <c r="A400" s="154" t="s">
        <v>334</v>
      </c>
      <c r="B400" s="154" t="s">
        <v>2034</v>
      </c>
      <c r="C400" s="154" t="s">
        <v>1641</v>
      </c>
      <c r="D400" s="179">
        <v>15440268</v>
      </c>
    </row>
    <row r="401" spans="1:4">
      <c r="A401" s="154" t="s">
        <v>335</v>
      </c>
      <c r="B401" s="154" t="s">
        <v>2035</v>
      </c>
      <c r="C401" s="154" t="s">
        <v>1641</v>
      </c>
      <c r="D401" s="179">
        <v>1522299908</v>
      </c>
    </row>
    <row r="402" spans="1:4">
      <c r="A402" s="154" t="s">
        <v>336</v>
      </c>
      <c r="B402" s="154" t="s">
        <v>2036</v>
      </c>
      <c r="C402" s="154" t="s">
        <v>1641</v>
      </c>
      <c r="D402" s="179">
        <v>82055233</v>
      </c>
    </row>
    <row r="403" spans="1:4">
      <c r="A403" s="154" t="s">
        <v>337</v>
      </c>
      <c r="B403" s="154" t="s">
        <v>2037</v>
      </c>
      <c r="C403" s="154" t="s">
        <v>1641</v>
      </c>
      <c r="D403" s="179">
        <v>97276608</v>
      </c>
    </row>
    <row r="404" spans="1:4">
      <c r="A404" s="154" t="s">
        <v>338</v>
      </c>
      <c r="B404" s="154" t="s">
        <v>4131</v>
      </c>
      <c r="C404" s="154" t="s">
        <v>1641</v>
      </c>
      <c r="D404" s="179">
        <v>14140487</v>
      </c>
    </row>
    <row r="405" spans="1:4">
      <c r="A405" s="154" t="s">
        <v>339</v>
      </c>
      <c r="B405" s="154" t="s">
        <v>2039</v>
      </c>
      <c r="C405" s="154" t="s">
        <v>1641</v>
      </c>
      <c r="D405" s="179">
        <v>2089955445</v>
      </c>
    </row>
    <row r="406" spans="1:4">
      <c r="A406" s="154" t="s">
        <v>341</v>
      </c>
      <c r="B406" s="154" t="s">
        <v>2040</v>
      </c>
      <c r="C406" s="154" t="s">
        <v>1641</v>
      </c>
      <c r="D406" s="179">
        <v>67859192</v>
      </c>
    </row>
    <row r="407" spans="1:4">
      <c r="A407" s="154" t="s">
        <v>342</v>
      </c>
      <c r="B407" s="154" t="s">
        <v>2041</v>
      </c>
      <c r="C407" s="154" t="s">
        <v>1641</v>
      </c>
      <c r="D407" s="179">
        <v>140000000</v>
      </c>
    </row>
    <row r="408" spans="1:4">
      <c r="A408" s="154" t="s">
        <v>343</v>
      </c>
      <c r="B408" s="154" t="s">
        <v>2042</v>
      </c>
      <c r="C408" s="154" t="s">
        <v>1641</v>
      </c>
      <c r="D408" s="179">
        <v>7933923601</v>
      </c>
    </row>
    <row r="409" spans="1:4">
      <c r="A409" s="154" t="s">
        <v>340</v>
      </c>
      <c r="B409" s="154" t="s">
        <v>2043</v>
      </c>
      <c r="C409" s="154" t="s">
        <v>1641</v>
      </c>
      <c r="D409" s="179">
        <v>106589629</v>
      </c>
    </row>
    <row r="410" spans="1:4">
      <c r="A410" s="154" t="s">
        <v>344</v>
      </c>
      <c r="B410" s="154" t="s">
        <v>2044</v>
      </c>
      <c r="C410" s="154" t="s">
        <v>1641</v>
      </c>
      <c r="D410" s="179">
        <v>88415751</v>
      </c>
    </row>
    <row r="411" spans="1:4">
      <c r="A411" s="154" t="s">
        <v>345</v>
      </c>
      <c r="B411" s="154" t="s">
        <v>2045</v>
      </c>
      <c r="C411" s="154" t="s">
        <v>1641</v>
      </c>
      <c r="D411" s="179">
        <v>95357800</v>
      </c>
    </row>
    <row r="412" spans="1:4">
      <c r="A412" s="154" t="s">
        <v>346</v>
      </c>
      <c r="B412" s="154" t="s">
        <v>2046</v>
      </c>
      <c r="C412" s="154" t="s">
        <v>1641</v>
      </c>
      <c r="D412" s="179">
        <v>320049577</v>
      </c>
    </row>
    <row r="413" spans="1:4">
      <c r="A413" s="154" t="s">
        <v>4187</v>
      </c>
      <c r="B413" s="154" t="s">
        <v>4188</v>
      </c>
      <c r="C413" s="154" t="s">
        <v>1641</v>
      </c>
      <c r="D413" s="179">
        <v>1793300377</v>
      </c>
    </row>
    <row r="414" spans="1:4">
      <c r="A414" s="154" t="s">
        <v>332</v>
      </c>
      <c r="B414" s="154" t="s">
        <v>2047</v>
      </c>
      <c r="C414" s="154" t="s">
        <v>1641</v>
      </c>
      <c r="D414" s="179">
        <v>24460792</v>
      </c>
    </row>
    <row r="415" spans="1:4">
      <c r="A415" s="154" t="s">
        <v>4274</v>
      </c>
      <c r="B415" s="154" t="s">
        <v>4275</v>
      </c>
      <c r="C415" s="154" t="s">
        <v>1641</v>
      </c>
      <c r="D415" s="179">
        <v>1875000000</v>
      </c>
    </row>
    <row r="416" spans="1:4">
      <c r="A416" s="154" t="s">
        <v>347</v>
      </c>
      <c r="B416" s="154" t="s">
        <v>2048</v>
      </c>
      <c r="C416" s="154" t="s">
        <v>1641</v>
      </c>
      <c r="D416" s="179">
        <v>50000000</v>
      </c>
    </row>
    <row r="417" spans="1:4">
      <c r="A417" s="154" t="s">
        <v>348</v>
      </c>
      <c r="B417" s="154" t="s">
        <v>2049</v>
      </c>
      <c r="C417" s="154" t="s">
        <v>1641</v>
      </c>
      <c r="D417" s="179">
        <v>2272318410</v>
      </c>
    </row>
    <row r="418" spans="1:4">
      <c r="A418" s="154" t="s">
        <v>349</v>
      </c>
      <c r="B418" s="154" t="s">
        <v>2050</v>
      </c>
      <c r="C418" s="154" t="s">
        <v>1641</v>
      </c>
      <c r="D418" s="179">
        <v>374370362</v>
      </c>
    </row>
    <row r="419" spans="1:4">
      <c r="A419" s="154" t="s">
        <v>350</v>
      </c>
      <c r="B419" s="154" t="s">
        <v>2051</v>
      </c>
      <c r="C419" s="154" t="s">
        <v>1641</v>
      </c>
      <c r="D419" s="179">
        <v>236241246</v>
      </c>
    </row>
    <row r="420" spans="1:4">
      <c r="A420" s="154" t="s">
        <v>351</v>
      </c>
      <c r="B420" s="154" t="s">
        <v>3811</v>
      </c>
      <c r="C420" s="154" t="s">
        <v>1641</v>
      </c>
      <c r="D420" s="179">
        <v>13199997</v>
      </c>
    </row>
    <row r="421" spans="1:4">
      <c r="A421" s="154" t="s">
        <v>352</v>
      </c>
      <c r="B421" s="154" t="s">
        <v>2053</v>
      </c>
      <c r="C421" s="154" t="s">
        <v>1641</v>
      </c>
      <c r="D421" s="179">
        <v>10804520</v>
      </c>
    </row>
    <row r="422" spans="1:4">
      <c r="A422" s="154" t="s">
        <v>353</v>
      </c>
      <c r="B422" s="154" t="s">
        <v>2054</v>
      </c>
      <c r="C422" s="154" t="s">
        <v>1641</v>
      </c>
      <c r="D422" s="179">
        <v>79866666</v>
      </c>
    </row>
    <row r="423" spans="1:4">
      <c r="A423" s="154" t="s">
        <v>813</v>
      </c>
      <c r="B423" s="154" t="s">
        <v>3436</v>
      </c>
      <c r="C423" s="154" t="s">
        <v>1641</v>
      </c>
      <c r="D423" s="179">
        <v>172931920</v>
      </c>
    </row>
    <row r="424" spans="1:4">
      <c r="A424" s="154" t="s">
        <v>3930</v>
      </c>
      <c r="B424" s="154" t="s">
        <v>3931</v>
      </c>
      <c r="C424" s="154" t="s">
        <v>1641</v>
      </c>
      <c r="D424" s="179">
        <v>21525000</v>
      </c>
    </row>
    <row r="425" spans="1:4">
      <c r="A425" s="154" t="s">
        <v>731</v>
      </c>
      <c r="B425" s="154" t="s">
        <v>2055</v>
      </c>
      <c r="C425" s="154" t="s">
        <v>1641</v>
      </c>
      <c r="D425" s="179">
        <v>32174525</v>
      </c>
    </row>
    <row r="426" spans="1:4">
      <c r="A426" s="154" t="s">
        <v>354</v>
      </c>
      <c r="B426" s="154" t="s">
        <v>2056</v>
      </c>
      <c r="C426" s="154" t="s">
        <v>1641</v>
      </c>
      <c r="D426" s="179">
        <v>191802035</v>
      </c>
    </row>
    <row r="427" spans="1:4">
      <c r="A427" s="154" t="s">
        <v>355</v>
      </c>
      <c r="B427" s="154" t="s">
        <v>2057</v>
      </c>
      <c r="C427" s="154" t="s">
        <v>2058</v>
      </c>
      <c r="D427" s="179">
        <v>68987661</v>
      </c>
    </row>
    <row r="428" spans="1:4">
      <c r="A428" s="154" t="s">
        <v>358</v>
      </c>
      <c r="B428" s="154" t="s">
        <v>2061</v>
      </c>
      <c r="C428" s="154" t="s">
        <v>2058</v>
      </c>
      <c r="D428" s="179">
        <v>3977936</v>
      </c>
    </row>
    <row r="429" spans="1:4">
      <c r="A429" s="154" t="s">
        <v>360</v>
      </c>
      <c r="B429" s="154" t="s">
        <v>2062</v>
      </c>
      <c r="C429" s="154" t="s">
        <v>2058</v>
      </c>
      <c r="D429" s="179">
        <v>5736709</v>
      </c>
    </row>
    <row r="430" spans="1:4">
      <c r="A430" s="154" t="s">
        <v>361</v>
      </c>
      <c r="B430" s="154" t="s">
        <v>2063</v>
      </c>
      <c r="C430" s="154" t="s">
        <v>2058</v>
      </c>
      <c r="D430" s="179">
        <v>4274990</v>
      </c>
    </row>
    <row r="431" spans="1:4">
      <c r="A431" s="154" t="s">
        <v>362</v>
      </c>
      <c r="B431" s="154" t="s">
        <v>3788</v>
      </c>
      <c r="C431" s="154" t="s">
        <v>2058</v>
      </c>
      <c r="D431" s="179">
        <v>65200000</v>
      </c>
    </row>
    <row r="432" spans="1:4">
      <c r="A432" s="154" t="s">
        <v>363</v>
      </c>
      <c r="B432" s="154" t="s">
        <v>2065</v>
      </c>
      <c r="C432" s="154" t="s">
        <v>2058</v>
      </c>
      <c r="D432" s="179">
        <v>131105650</v>
      </c>
    </row>
    <row r="433" spans="1:4">
      <c r="A433" s="154" t="s">
        <v>364</v>
      </c>
      <c r="B433" s="154" t="s">
        <v>3975</v>
      </c>
      <c r="C433" s="154" t="s">
        <v>2058</v>
      </c>
      <c r="D433" s="179">
        <v>84083976</v>
      </c>
    </row>
    <row r="434" spans="1:4">
      <c r="A434" s="154" t="s">
        <v>366</v>
      </c>
      <c r="B434" s="154" t="s">
        <v>2068</v>
      </c>
      <c r="C434" s="154" t="s">
        <v>2058</v>
      </c>
      <c r="D434" s="179">
        <v>83000000</v>
      </c>
    </row>
    <row r="435" spans="1:4">
      <c r="A435" s="154" t="s">
        <v>367</v>
      </c>
      <c r="B435" s="154" t="s">
        <v>2069</v>
      </c>
      <c r="C435" s="154" t="s">
        <v>2058</v>
      </c>
      <c r="D435" s="179">
        <v>3111283</v>
      </c>
    </row>
    <row r="436" spans="1:4">
      <c r="A436" s="154" t="s">
        <v>368</v>
      </c>
      <c r="B436" s="154" t="s">
        <v>4119</v>
      </c>
      <c r="C436" s="154" t="s">
        <v>2058</v>
      </c>
      <c r="D436" s="179">
        <v>3500000</v>
      </c>
    </row>
    <row r="437" spans="1:4">
      <c r="A437" s="154" t="s">
        <v>860</v>
      </c>
      <c r="B437" s="154" t="s">
        <v>2463</v>
      </c>
      <c r="C437" s="154" t="s">
        <v>2058</v>
      </c>
      <c r="D437" s="179">
        <v>1072140201</v>
      </c>
    </row>
    <row r="438" spans="1:4">
      <c r="A438" s="154" t="s">
        <v>640</v>
      </c>
      <c r="B438" s="154" t="s">
        <v>2072</v>
      </c>
      <c r="C438" s="154" t="s">
        <v>2058</v>
      </c>
      <c r="D438" s="179">
        <v>8200000</v>
      </c>
    </row>
    <row r="439" spans="1:4">
      <c r="A439" s="154" t="s">
        <v>369</v>
      </c>
      <c r="B439" s="154" t="s">
        <v>2073</v>
      </c>
      <c r="C439" s="154" t="s">
        <v>2058</v>
      </c>
      <c r="D439" s="179">
        <v>6000000</v>
      </c>
    </row>
    <row r="440" spans="1:4">
      <c r="A440" s="154" t="s">
        <v>370</v>
      </c>
      <c r="B440" s="154" t="s">
        <v>2074</v>
      </c>
      <c r="C440" s="154" t="s">
        <v>2058</v>
      </c>
      <c r="D440" s="179">
        <v>123209812</v>
      </c>
    </row>
    <row r="441" spans="1:4">
      <c r="A441" s="154" t="s">
        <v>1634</v>
      </c>
      <c r="B441" s="154" t="s">
        <v>2075</v>
      </c>
      <c r="C441" s="154" t="s">
        <v>2058</v>
      </c>
      <c r="D441" s="179">
        <v>37964770</v>
      </c>
    </row>
    <row r="442" spans="1:4">
      <c r="A442" s="154" t="s">
        <v>3924</v>
      </c>
      <c r="B442" s="154" t="s">
        <v>3925</v>
      </c>
      <c r="C442" s="154" t="s">
        <v>2058</v>
      </c>
      <c r="D442" s="179">
        <v>21500000</v>
      </c>
    </row>
    <row r="443" spans="1:4">
      <c r="A443" s="154" t="s">
        <v>372</v>
      </c>
      <c r="B443" s="154" t="s">
        <v>2078</v>
      </c>
      <c r="C443" s="154" t="s">
        <v>2058</v>
      </c>
      <c r="D443" s="179">
        <v>3000000</v>
      </c>
    </row>
    <row r="444" spans="1:4">
      <c r="A444" s="154" t="s">
        <v>374</v>
      </c>
      <c r="B444" s="154" t="s">
        <v>2079</v>
      </c>
      <c r="C444" s="154" t="s">
        <v>2058</v>
      </c>
      <c r="D444" s="179">
        <v>23475456</v>
      </c>
    </row>
    <row r="445" spans="1:4">
      <c r="A445" s="154" t="s">
        <v>2081</v>
      </c>
      <c r="B445" s="154" t="s">
        <v>4132</v>
      </c>
      <c r="C445" s="154" t="s">
        <v>2058</v>
      </c>
      <c r="D445" s="179">
        <v>31249394</v>
      </c>
    </row>
    <row r="446" spans="1:4">
      <c r="A446" s="154" t="s">
        <v>376</v>
      </c>
      <c r="B446" s="154" t="s">
        <v>2083</v>
      </c>
      <c r="C446" s="154" t="s">
        <v>2058</v>
      </c>
      <c r="D446" s="179">
        <v>3800000</v>
      </c>
    </row>
    <row r="447" spans="1:4">
      <c r="A447" s="154" t="s">
        <v>379</v>
      </c>
      <c r="B447" s="154" t="s">
        <v>2086</v>
      </c>
      <c r="C447" s="154" t="s">
        <v>2058</v>
      </c>
      <c r="D447" s="179">
        <v>123559858</v>
      </c>
    </row>
    <row r="448" spans="1:4">
      <c r="A448" s="154" t="s">
        <v>380</v>
      </c>
      <c r="B448" s="154" t="s">
        <v>2087</v>
      </c>
      <c r="C448" s="154" t="s">
        <v>2058</v>
      </c>
      <c r="D448" s="179">
        <v>9360000</v>
      </c>
    </row>
    <row r="449" spans="1:4">
      <c r="A449" s="154" t="s">
        <v>381</v>
      </c>
      <c r="B449" s="154" t="s">
        <v>2088</v>
      </c>
      <c r="C449" s="154" t="s">
        <v>2058</v>
      </c>
      <c r="D449" s="179">
        <v>72200145</v>
      </c>
    </row>
    <row r="450" spans="1:4">
      <c r="A450" s="154" t="s">
        <v>382</v>
      </c>
      <c r="B450" s="154" t="s">
        <v>2089</v>
      </c>
      <c r="C450" s="154" t="s">
        <v>2058</v>
      </c>
      <c r="D450" s="179">
        <v>3012040</v>
      </c>
    </row>
    <row r="451" spans="1:4">
      <c r="A451" s="154" t="s">
        <v>383</v>
      </c>
      <c r="B451" s="154" t="s">
        <v>4005</v>
      </c>
      <c r="C451" s="154" t="s">
        <v>2058</v>
      </c>
      <c r="D451" s="179">
        <v>61799972</v>
      </c>
    </row>
    <row r="452" spans="1:4">
      <c r="A452" s="154" t="s">
        <v>359</v>
      </c>
      <c r="B452" s="154" t="s">
        <v>2092</v>
      </c>
      <c r="C452" s="154" t="s">
        <v>2058</v>
      </c>
      <c r="D452" s="179">
        <v>13800000</v>
      </c>
    </row>
    <row r="453" spans="1:4">
      <c r="A453" s="154" t="s">
        <v>385</v>
      </c>
      <c r="B453" s="154" t="s">
        <v>2093</v>
      </c>
      <c r="C453" s="154" t="s">
        <v>2058</v>
      </c>
      <c r="D453" s="179">
        <v>5000000</v>
      </c>
    </row>
    <row r="454" spans="1:4">
      <c r="A454" s="154" t="s">
        <v>386</v>
      </c>
      <c r="B454" s="154" t="s">
        <v>2094</v>
      </c>
      <c r="C454" s="154" t="s">
        <v>2058</v>
      </c>
      <c r="D454" s="179">
        <v>15269965</v>
      </c>
    </row>
    <row r="455" spans="1:4">
      <c r="A455" s="154" t="s">
        <v>3893</v>
      </c>
      <c r="B455" s="154" t="s">
        <v>3894</v>
      </c>
      <c r="C455" s="154" t="s">
        <v>2058</v>
      </c>
      <c r="D455" s="179">
        <v>5565004</v>
      </c>
    </row>
    <row r="456" spans="1:4">
      <c r="A456" s="154" t="s">
        <v>1046</v>
      </c>
      <c r="B456" s="154" t="s">
        <v>2559</v>
      </c>
      <c r="C456" s="154" t="s">
        <v>2058</v>
      </c>
      <c r="D456" s="179">
        <v>24453617</v>
      </c>
    </row>
    <row r="457" spans="1:4">
      <c r="A457" s="154" t="s">
        <v>421</v>
      </c>
      <c r="B457" s="154" t="s">
        <v>2095</v>
      </c>
      <c r="C457" s="154" t="s">
        <v>2058</v>
      </c>
      <c r="D457" s="179">
        <v>99000000</v>
      </c>
    </row>
    <row r="458" spans="1:4">
      <c r="A458" s="154" t="s">
        <v>388</v>
      </c>
      <c r="B458" s="154" t="s">
        <v>2096</v>
      </c>
      <c r="C458" s="154" t="s">
        <v>2058</v>
      </c>
      <c r="D458" s="179">
        <v>567416075</v>
      </c>
    </row>
    <row r="459" spans="1:4">
      <c r="A459" s="154" t="s">
        <v>625</v>
      </c>
      <c r="B459" s="154" t="s">
        <v>3976</v>
      </c>
      <c r="C459" s="154" t="s">
        <v>2058</v>
      </c>
      <c r="D459" s="179">
        <v>6050000</v>
      </c>
    </row>
    <row r="460" spans="1:4">
      <c r="A460" s="154" t="s">
        <v>394</v>
      </c>
      <c r="B460" s="154" t="s">
        <v>2097</v>
      </c>
      <c r="C460" s="154" t="s">
        <v>2058</v>
      </c>
      <c r="D460" s="179">
        <v>18661243</v>
      </c>
    </row>
    <row r="461" spans="1:4">
      <c r="A461" s="154" t="s">
        <v>389</v>
      </c>
      <c r="B461" s="154" t="s">
        <v>2098</v>
      </c>
      <c r="C461" s="154" t="s">
        <v>2058</v>
      </c>
      <c r="D461" s="179">
        <v>8000000</v>
      </c>
    </row>
    <row r="462" spans="1:4">
      <c r="A462" s="154" t="s">
        <v>390</v>
      </c>
      <c r="B462" s="154" t="s">
        <v>2099</v>
      </c>
      <c r="C462" s="154" t="s">
        <v>2058</v>
      </c>
      <c r="D462" s="179">
        <v>4012000</v>
      </c>
    </row>
    <row r="463" spans="1:4">
      <c r="A463" s="154" t="s">
        <v>706</v>
      </c>
      <c r="B463" s="154" t="s">
        <v>2100</v>
      </c>
      <c r="C463" s="154" t="s">
        <v>2058</v>
      </c>
      <c r="D463" s="179">
        <v>12000000</v>
      </c>
    </row>
    <row r="464" spans="1:4">
      <c r="A464" s="154" t="s">
        <v>669</v>
      </c>
      <c r="B464" s="154" t="s">
        <v>2101</v>
      </c>
      <c r="C464" s="154" t="s">
        <v>2058</v>
      </c>
      <c r="D464" s="179">
        <v>11000000</v>
      </c>
    </row>
    <row r="465" spans="1:4">
      <c r="A465" s="154" t="s">
        <v>391</v>
      </c>
      <c r="B465" s="154" t="s">
        <v>2102</v>
      </c>
      <c r="C465" s="154" t="s">
        <v>2058</v>
      </c>
      <c r="D465" s="179">
        <v>5108347</v>
      </c>
    </row>
    <row r="466" spans="1:4">
      <c r="A466" s="154" t="s">
        <v>392</v>
      </c>
      <c r="B466" s="154" t="s">
        <v>3964</v>
      </c>
      <c r="C466" s="154" t="s">
        <v>2058</v>
      </c>
      <c r="D466" s="179">
        <v>25452500</v>
      </c>
    </row>
    <row r="467" spans="1:4">
      <c r="A467" s="154" t="s">
        <v>393</v>
      </c>
      <c r="B467" s="154" t="s">
        <v>2104</v>
      </c>
      <c r="C467" s="154" t="s">
        <v>2058</v>
      </c>
      <c r="D467" s="179">
        <v>4081450</v>
      </c>
    </row>
    <row r="468" spans="1:4">
      <c r="A468" s="154" t="s">
        <v>395</v>
      </c>
      <c r="B468" s="154" t="s">
        <v>2105</v>
      </c>
      <c r="C468" s="154" t="s">
        <v>2058</v>
      </c>
      <c r="D468" s="179">
        <v>41149264</v>
      </c>
    </row>
    <row r="469" spans="1:4">
      <c r="A469" s="154" t="s">
        <v>3558</v>
      </c>
      <c r="B469" s="154" t="s">
        <v>3559</v>
      </c>
      <c r="C469" s="154" t="s">
        <v>2058</v>
      </c>
      <c r="D469" s="179">
        <v>42846773</v>
      </c>
    </row>
    <row r="470" spans="1:4">
      <c r="A470" s="154" t="s">
        <v>398</v>
      </c>
      <c r="B470" s="154" t="s">
        <v>2106</v>
      </c>
      <c r="C470" s="154" t="s">
        <v>2058</v>
      </c>
      <c r="D470" s="179">
        <v>20800000</v>
      </c>
    </row>
    <row r="471" spans="1:4">
      <c r="A471" s="154" t="s">
        <v>400</v>
      </c>
      <c r="B471" s="154" t="s">
        <v>4304</v>
      </c>
      <c r="C471" s="154" t="s">
        <v>2058</v>
      </c>
      <c r="D471" s="179">
        <v>12099992</v>
      </c>
    </row>
    <row r="472" spans="1:4">
      <c r="A472" s="154" t="s">
        <v>401</v>
      </c>
      <c r="B472" s="154" t="s">
        <v>4197</v>
      </c>
      <c r="C472" s="154" t="s">
        <v>2058</v>
      </c>
      <c r="D472" s="179">
        <v>4697351</v>
      </c>
    </row>
    <row r="473" spans="1:4">
      <c r="A473" s="154" t="s">
        <v>404</v>
      </c>
      <c r="B473" s="154" t="s">
        <v>2112</v>
      </c>
      <c r="C473" s="154" t="s">
        <v>2058</v>
      </c>
      <c r="D473" s="179">
        <v>2553771</v>
      </c>
    </row>
    <row r="474" spans="1:4">
      <c r="A474" s="154" t="s">
        <v>405</v>
      </c>
      <c r="B474" s="154" t="s">
        <v>2113</v>
      </c>
      <c r="C474" s="154" t="s">
        <v>2058</v>
      </c>
      <c r="D474" s="179">
        <v>8218456</v>
      </c>
    </row>
    <row r="475" spans="1:4">
      <c r="A475" s="154" t="s">
        <v>406</v>
      </c>
      <c r="B475" s="154" t="s">
        <v>2114</v>
      </c>
      <c r="C475" s="154" t="s">
        <v>2058</v>
      </c>
      <c r="D475" s="179">
        <v>4659200</v>
      </c>
    </row>
    <row r="476" spans="1:4">
      <c r="A476" s="154" t="s">
        <v>407</v>
      </c>
      <c r="B476" s="154" t="s">
        <v>2115</v>
      </c>
      <c r="C476" s="154" t="s">
        <v>2058</v>
      </c>
      <c r="D476" s="179">
        <v>1925658</v>
      </c>
    </row>
    <row r="477" spans="1:4">
      <c r="A477" s="154" t="s">
        <v>410</v>
      </c>
      <c r="B477" s="154" t="s">
        <v>2116</v>
      </c>
      <c r="C477" s="154" t="s">
        <v>2058</v>
      </c>
      <c r="D477" s="179">
        <v>11304699</v>
      </c>
    </row>
    <row r="478" spans="1:4">
      <c r="A478" s="154" t="s">
        <v>736</v>
      </c>
      <c r="B478" s="154" t="s">
        <v>2117</v>
      </c>
      <c r="C478" s="154" t="s">
        <v>2058</v>
      </c>
      <c r="D478" s="179">
        <v>79839886</v>
      </c>
    </row>
    <row r="479" spans="1:4">
      <c r="A479" s="154" t="s">
        <v>413</v>
      </c>
      <c r="B479" s="154" t="s">
        <v>2118</v>
      </c>
      <c r="C479" s="154" t="s">
        <v>2058</v>
      </c>
      <c r="D479" s="179">
        <v>9492200</v>
      </c>
    </row>
    <row r="480" spans="1:4">
      <c r="A480" s="154" t="s">
        <v>414</v>
      </c>
      <c r="B480" s="154" t="s">
        <v>2119</v>
      </c>
      <c r="C480" s="154" t="s">
        <v>2058</v>
      </c>
      <c r="D480" s="179">
        <v>90574038</v>
      </c>
    </row>
    <row r="481" spans="1:4">
      <c r="A481" s="154" t="s">
        <v>416</v>
      </c>
      <c r="B481" s="154" t="s">
        <v>2120</v>
      </c>
      <c r="C481" s="154" t="s">
        <v>2058</v>
      </c>
      <c r="D481" s="179">
        <v>6894164</v>
      </c>
    </row>
    <row r="482" spans="1:4">
      <c r="A482" s="154" t="s">
        <v>417</v>
      </c>
      <c r="B482" s="154" t="s">
        <v>3710</v>
      </c>
      <c r="C482" s="154" t="s">
        <v>2058</v>
      </c>
      <c r="D482" s="179">
        <v>180600387</v>
      </c>
    </row>
    <row r="483" spans="1:4">
      <c r="A483" s="154" t="s">
        <v>418</v>
      </c>
      <c r="B483" s="154" t="s">
        <v>2122</v>
      </c>
      <c r="C483" s="154" t="s">
        <v>2058</v>
      </c>
      <c r="D483" s="179">
        <v>10034681</v>
      </c>
    </row>
    <row r="484" spans="1:4">
      <c r="A484" s="154" t="s">
        <v>420</v>
      </c>
      <c r="B484" s="154" t="s">
        <v>4198</v>
      </c>
      <c r="C484" s="154" t="s">
        <v>2058</v>
      </c>
      <c r="D484" s="179">
        <v>140966036</v>
      </c>
    </row>
    <row r="485" spans="1:4">
      <c r="A485" s="154" t="s">
        <v>432</v>
      </c>
      <c r="B485" s="154" t="s">
        <v>2125</v>
      </c>
      <c r="C485" s="154" t="s">
        <v>2058</v>
      </c>
      <c r="D485" s="179">
        <v>21499933</v>
      </c>
    </row>
    <row r="486" spans="1:4">
      <c r="A486" s="154" t="s">
        <v>577</v>
      </c>
      <c r="B486" s="154" t="s">
        <v>2128</v>
      </c>
      <c r="C486" s="154" t="s">
        <v>2058</v>
      </c>
      <c r="D486" s="179">
        <v>10669730</v>
      </c>
    </row>
    <row r="487" spans="1:4">
      <c r="A487" s="154" t="s">
        <v>425</v>
      </c>
      <c r="B487" s="154" t="s">
        <v>2129</v>
      </c>
      <c r="C487" s="154" t="s">
        <v>2058</v>
      </c>
      <c r="D487" s="179">
        <v>32219000</v>
      </c>
    </row>
    <row r="488" spans="1:4">
      <c r="A488" s="154" t="s">
        <v>559</v>
      </c>
      <c r="B488" s="154" t="s">
        <v>2130</v>
      </c>
      <c r="C488" s="154" t="s">
        <v>2058</v>
      </c>
      <c r="D488" s="179">
        <v>66686055</v>
      </c>
    </row>
    <row r="489" spans="1:4">
      <c r="A489" s="154" t="s">
        <v>937</v>
      </c>
      <c r="B489" s="154" t="s">
        <v>2691</v>
      </c>
      <c r="C489" s="154" t="s">
        <v>2058</v>
      </c>
      <c r="D489" s="179">
        <v>9605318</v>
      </c>
    </row>
    <row r="490" spans="1:4">
      <c r="A490" s="154" t="s">
        <v>1131</v>
      </c>
      <c r="B490" s="154" t="s">
        <v>2695</v>
      </c>
      <c r="C490" s="154" t="s">
        <v>2058</v>
      </c>
      <c r="D490" s="179">
        <v>682767475</v>
      </c>
    </row>
    <row r="491" spans="1:4">
      <c r="A491" s="154" t="s">
        <v>3887</v>
      </c>
      <c r="B491" s="154" t="s">
        <v>3888</v>
      </c>
      <c r="C491" s="154" t="s">
        <v>2058</v>
      </c>
      <c r="D491" s="179">
        <v>47057787</v>
      </c>
    </row>
    <row r="492" spans="1:4">
      <c r="A492" s="154" t="s">
        <v>426</v>
      </c>
      <c r="B492" s="154" t="s">
        <v>2133</v>
      </c>
      <c r="C492" s="154" t="s">
        <v>2058</v>
      </c>
      <c r="D492" s="179">
        <v>59910133</v>
      </c>
    </row>
    <row r="493" spans="1:4">
      <c r="A493" s="154" t="s">
        <v>428</v>
      </c>
      <c r="B493" s="154" t="s">
        <v>2136</v>
      </c>
      <c r="C493" s="154" t="s">
        <v>2058</v>
      </c>
      <c r="D493" s="179">
        <v>9965584</v>
      </c>
    </row>
    <row r="494" spans="1:4">
      <c r="A494" s="154" t="s">
        <v>429</v>
      </c>
      <c r="B494" s="154" t="s">
        <v>2137</v>
      </c>
      <c r="C494" s="154" t="s">
        <v>2058</v>
      </c>
      <c r="D494" s="179">
        <v>1760000</v>
      </c>
    </row>
    <row r="495" spans="1:4">
      <c r="A495" s="154" t="s">
        <v>430</v>
      </c>
      <c r="B495" s="154" t="s">
        <v>2138</v>
      </c>
      <c r="C495" s="154" t="s">
        <v>2058</v>
      </c>
      <c r="D495" s="179">
        <v>15000000</v>
      </c>
    </row>
    <row r="496" spans="1:4">
      <c r="A496" s="154" t="s">
        <v>753</v>
      </c>
      <c r="B496" s="154" t="s">
        <v>4199</v>
      </c>
      <c r="C496" s="154" t="s">
        <v>2058</v>
      </c>
      <c r="D496" s="179">
        <v>164800618</v>
      </c>
    </row>
    <row r="497" spans="1:4">
      <c r="A497" s="154" t="s">
        <v>431</v>
      </c>
      <c r="B497" s="154" t="s">
        <v>2140</v>
      </c>
      <c r="C497" s="154" t="s">
        <v>2058</v>
      </c>
      <c r="D497" s="179">
        <v>24715958</v>
      </c>
    </row>
    <row r="498" spans="1:4">
      <c r="A498" s="154" t="s">
        <v>737</v>
      </c>
      <c r="B498" s="154" t="s">
        <v>2141</v>
      </c>
      <c r="C498" s="154" t="s">
        <v>2058</v>
      </c>
      <c r="D498" s="179">
        <v>9500000</v>
      </c>
    </row>
    <row r="499" spans="1:4">
      <c r="A499" s="154" t="s">
        <v>2142</v>
      </c>
      <c r="B499" s="154" t="s">
        <v>2143</v>
      </c>
      <c r="C499" s="154" t="s">
        <v>2058</v>
      </c>
      <c r="D499" s="179">
        <v>25451988</v>
      </c>
    </row>
    <row r="500" spans="1:4">
      <c r="A500" s="154" t="s">
        <v>472</v>
      </c>
      <c r="B500" s="154" t="s">
        <v>4241</v>
      </c>
      <c r="C500" s="154" t="s">
        <v>2058</v>
      </c>
      <c r="D500" s="179">
        <v>31434237</v>
      </c>
    </row>
    <row r="501" spans="1:4">
      <c r="A501" s="154" t="s">
        <v>433</v>
      </c>
      <c r="B501" s="154" t="s">
        <v>2145</v>
      </c>
      <c r="C501" s="154" t="s">
        <v>2058</v>
      </c>
      <c r="D501" s="179">
        <v>9326742</v>
      </c>
    </row>
    <row r="502" spans="1:4">
      <c r="A502" s="154" t="s">
        <v>2146</v>
      </c>
      <c r="B502" s="154" t="s">
        <v>3987</v>
      </c>
      <c r="C502" s="154" t="s">
        <v>2058</v>
      </c>
      <c r="D502" s="179">
        <v>19999999</v>
      </c>
    </row>
    <row r="503" spans="1:4">
      <c r="A503" s="154" t="s">
        <v>434</v>
      </c>
      <c r="B503" s="154" t="s">
        <v>2148</v>
      </c>
      <c r="C503" s="154" t="s">
        <v>2058</v>
      </c>
      <c r="D503" s="179">
        <v>9034451</v>
      </c>
    </row>
    <row r="504" spans="1:4">
      <c r="A504" s="154" t="s">
        <v>435</v>
      </c>
      <c r="B504" s="154" t="s">
        <v>2149</v>
      </c>
      <c r="C504" s="154" t="s">
        <v>2058</v>
      </c>
      <c r="D504" s="179">
        <v>4000000</v>
      </c>
    </row>
    <row r="505" spans="1:4">
      <c r="A505" s="154" t="s">
        <v>436</v>
      </c>
      <c r="B505" s="154" t="s">
        <v>2150</v>
      </c>
      <c r="C505" s="154" t="s">
        <v>2058</v>
      </c>
      <c r="D505" s="179">
        <v>3123000</v>
      </c>
    </row>
    <row r="506" spans="1:4">
      <c r="A506" s="154" t="s">
        <v>438</v>
      </c>
      <c r="B506" s="154" t="s">
        <v>2152</v>
      </c>
      <c r="C506" s="154" t="s">
        <v>2058</v>
      </c>
      <c r="D506" s="179">
        <v>32999980</v>
      </c>
    </row>
    <row r="507" spans="1:4">
      <c r="A507" s="154" t="s">
        <v>439</v>
      </c>
      <c r="B507" s="154" t="s">
        <v>2153</v>
      </c>
      <c r="C507" s="154" t="s">
        <v>2058</v>
      </c>
      <c r="D507" s="179">
        <v>6518547</v>
      </c>
    </row>
    <row r="508" spans="1:4">
      <c r="A508" s="154" t="s">
        <v>440</v>
      </c>
      <c r="B508" s="154" t="s">
        <v>4006</v>
      </c>
      <c r="C508" s="154" t="s">
        <v>2058</v>
      </c>
      <c r="D508" s="179">
        <v>2016385</v>
      </c>
    </row>
    <row r="509" spans="1:4">
      <c r="A509" s="154" t="s">
        <v>441</v>
      </c>
      <c r="B509" s="154" t="s">
        <v>2155</v>
      </c>
      <c r="C509" s="154" t="s">
        <v>2058</v>
      </c>
      <c r="D509" s="179">
        <v>27599967</v>
      </c>
    </row>
    <row r="510" spans="1:4">
      <c r="A510" s="154" t="s">
        <v>442</v>
      </c>
      <c r="B510" s="154" t="s">
        <v>2156</v>
      </c>
      <c r="C510" s="154" t="s">
        <v>2058</v>
      </c>
      <c r="D510" s="179">
        <v>5000000</v>
      </c>
    </row>
    <row r="511" spans="1:4">
      <c r="A511" s="154" t="s">
        <v>443</v>
      </c>
      <c r="B511" s="154" t="s">
        <v>2157</v>
      </c>
      <c r="C511" s="154" t="s">
        <v>2058</v>
      </c>
      <c r="D511" s="179">
        <v>12600000</v>
      </c>
    </row>
    <row r="512" spans="1:4">
      <c r="A512" s="154" t="s">
        <v>444</v>
      </c>
      <c r="B512" s="154" t="s">
        <v>2158</v>
      </c>
      <c r="C512" s="154" t="s">
        <v>2058</v>
      </c>
      <c r="D512" s="179">
        <v>16425000</v>
      </c>
    </row>
    <row r="513" spans="1:4">
      <c r="A513" s="154" t="s">
        <v>446</v>
      </c>
      <c r="B513" s="154" t="s">
        <v>2161</v>
      </c>
      <c r="C513" s="154" t="s">
        <v>2058</v>
      </c>
      <c r="D513" s="179">
        <v>20999900</v>
      </c>
    </row>
    <row r="514" spans="1:4">
      <c r="A514" s="154" t="s">
        <v>448</v>
      </c>
      <c r="B514" s="154" t="s">
        <v>4169</v>
      </c>
      <c r="C514" s="154" t="s">
        <v>2058</v>
      </c>
      <c r="D514" s="179">
        <v>33335029</v>
      </c>
    </row>
    <row r="515" spans="1:4">
      <c r="A515" s="154" t="s">
        <v>449</v>
      </c>
      <c r="B515" s="154" t="s">
        <v>2164</v>
      </c>
      <c r="C515" s="154" t="s">
        <v>2058</v>
      </c>
      <c r="D515" s="179">
        <v>25415199</v>
      </c>
    </row>
    <row r="516" spans="1:4">
      <c r="A516" s="154" t="s">
        <v>450</v>
      </c>
      <c r="B516" s="154" t="s">
        <v>2165</v>
      </c>
      <c r="C516" s="154" t="s">
        <v>2058</v>
      </c>
      <c r="D516" s="179">
        <v>54999961</v>
      </c>
    </row>
    <row r="517" spans="1:4">
      <c r="A517" s="154" t="s">
        <v>452</v>
      </c>
      <c r="B517" s="154" t="s">
        <v>2167</v>
      </c>
      <c r="C517" s="154" t="s">
        <v>2058</v>
      </c>
      <c r="D517" s="179">
        <v>13842229</v>
      </c>
    </row>
    <row r="518" spans="1:4">
      <c r="A518" s="154" t="s">
        <v>3743</v>
      </c>
      <c r="B518" s="154" t="s">
        <v>3744</v>
      </c>
      <c r="C518" s="154" t="s">
        <v>2058</v>
      </c>
      <c r="D518" s="179">
        <v>5612444</v>
      </c>
    </row>
    <row r="519" spans="1:4">
      <c r="A519" s="154" t="s">
        <v>454</v>
      </c>
      <c r="B519" s="154" t="s">
        <v>2168</v>
      </c>
      <c r="C519" s="154" t="s">
        <v>2058</v>
      </c>
      <c r="D519" s="179">
        <v>71997731</v>
      </c>
    </row>
    <row r="520" spans="1:4">
      <c r="A520" s="154" t="s">
        <v>456</v>
      </c>
      <c r="B520" s="154" t="s">
        <v>2170</v>
      </c>
      <c r="C520" s="154" t="s">
        <v>2058</v>
      </c>
      <c r="D520" s="179">
        <v>16499993</v>
      </c>
    </row>
    <row r="521" spans="1:4">
      <c r="A521" s="154" t="s">
        <v>458</v>
      </c>
      <c r="B521" s="154" t="s">
        <v>4200</v>
      </c>
      <c r="C521" s="154" t="s">
        <v>2058</v>
      </c>
      <c r="D521" s="179">
        <v>1068285581</v>
      </c>
    </row>
    <row r="522" spans="1:4">
      <c r="A522" s="154" t="s">
        <v>460</v>
      </c>
      <c r="B522" s="154" t="s">
        <v>2173</v>
      </c>
      <c r="C522" s="154" t="s">
        <v>2058</v>
      </c>
      <c r="D522" s="179">
        <v>27470046</v>
      </c>
    </row>
    <row r="523" spans="1:4">
      <c r="A523" s="154" t="s">
        <v>461</v>
      </c>
      <c r="B523" s="154" t="s">
        <v>2174</v>
      </c>
      <c r="C523" s="154" t="s">
        <v>2058</v>
      </c>
      <c r="D523" s="179">
        <v>17572000</v>
      </c>
    </row>
    <row r="524" spans="1:4">
      <c r="A524" s="154" t="s">
        <v>793</v>
      </c>
      <c r="B524" s="154" t="s">
        <v>2175</v>
      </c>
      <c r="C524" s="154" t="s">
        <v>2058</v>
      </c>
      <c r="D524" s="179">
        <v>379498823</v>
      </c>
    </row>
    <row r="525" spans="1:4">
      <c r="A525" s="154" t="s">
        <v>462</v>
      </c>
      <c r="B525" s="154" t="s">
        <v>3785</v>
      </c>
      <c r="C525" s="154" t="s">
        <v>2058</v>
      </c>
      <c r="D525" s="179">
        <v>173490193</v>
      </c>
    </row>
    <row r="526" spans="1:4">
      <c r="A526" s="154" t="s">
        <v>463</v>
      </c>
      <c r="B526" s="154" t="s">
        <v>2177</v>
      </c>
      <c r="C526" s="154" t="s">
        <v>2058</v>
      </c>
      <c r="D526" s="179">
        <v>47421881</v>
      </c>
    </row>
    <row r="527" spans="1:4">
      <c r="A527" s="154" t="s">
        <v>464</v>
      </c>
      <c r="B527" s="154" t="s">
        <v>2178</v>
      </c>
      <c r="C527" s="154" t="s">
        <v>2058</v>
      </c>
      <c r="D527" s="179">
        <v>3200000</v>
      </c>
    </row>
    <row r="528" spans="1:4">
      <c r="A528" s="154" t="s">
        <v>465</v>
      </c>
      <c r="B528" s="154" t="s">
        <v>2179</v>
      </c>
      <c r="C528" s="154" t="s">
        <v>2058</v>
      </c>
      <c r="D528" s="179">
        <v>27000000</v>
      </c>
    </row>
    <row r="529" spans="1:4">
      <c r="A529" s="154" t="s">
        <v>1237</v>
      </c>
      <c r="B529" s="154" t="s">
        <v>2892</v>
      </c>
      <c r="C529" s="154" t="s">
        <v>2058</v>
      </c>
      <c r="D529" s="179">
        <v>213835775</v>
      </c>
    </row>
    <row r="530" spans="1:4">
      <c r="A530" s="154" t="s">
        <v>466</v>
      </c>
      <c r="B530" s="154" t="s">
        <v>2180</v>
      </c>
      <c r="C530" s="154" t="s">
        <v>2058</v>
      </c>
      <c r="D530" s="179">
        <v>31843305</v>
      </c>
    </row>
    <row r="531" spans="1:4">
      <c r="A531" s="154" t="s">
        <v>467</v>
      </c>
      <c r="B531" s="154" t="s">
        <v>3956</v>
      </c>
      <c r="C531" s="154" t="s">
        <v>2058</v>
      </c>
      <c r="D531" s="179">
        <v>104923336</v>
      </c>
    </row>
    <row r="532" spans="1:4">
      <c r="A532" s="154" t="s">
        <v>468</v>
      </c>
      <c r="B532" s="154" t="s">
        <v>3940</v>
      </c>
      <c r="C532" s="154" t="s">
        <v>2058</v>
      </c>
      <c r="D532" s="179">
        <v>7596981</v>
      </c>
    </row>
    <row r="533" spans="1:4">
      <c r="A533" s="154" t="s">
        <v>469</v>
      </c>
      <c r="B533" s="154" t="s">
        <v>2182</v>
      </c>
      <c r="C533" s="154" t="s">
        <v>2058</v>
      </c>
      <c r="D533" s="179">
        <v>13904571</v>
      </c>
    </row>
    <row r="534" spans="1:4">
      <c r="A534" s="154" t="s">
        <v>470</v>
      </c>
      <c r="B534" s="154" t="s">
        <v>3746</v>
      </c>
      <c r="C534" s="154" t="s">
        <v>2058</v>
      </c>
      <c r="D534" s="179">
        <v>5199816</v>
      </c>
    </row>
    <row r="535" spans="1:4">
      <c r="A535" s="154" t="s">
        <v>473</v>
      </c>
      <c r="B535" s="154" t="s">
        <v>2185</v>
      </c>
      <c r="C535" s="154" t="s">
        <v>2058</v>
      </c>
      <c r="D535" s="179">
        <v>9846562</v>
      </c>
    </row>
    <row r="536" spans="1:4">
      <c r="A536" s="154" t="s">
        <v>474</v>
      </c>
      <c r="B536" s="154" t="s">
        <v>2186</v>
      </c>
      <c r="C536" s="154" t="s">
        <v>2058</v>
      </c>
      <c r="D536" s="179">
        <v>12000000</v>
      </c>
    </row>
    <row r="537" spans="1:4">
      <c r="A537" s="154" t="s">
        <v>3719</v>
      </c>
      <c r="B537" s="154" t="s">
        <v>4133</v>
      </c>
      <c r="C537" s="154" t="s">
        <v>2058</v>
      </c>
      <c r="D537" s="179">
        <v>899787308</v>
      </c>
    </row>
    <row r="538" spans="1:4">
      <c r="A538" s="154" t="s">
        <v>477</v>
      </c>
      <c r="B538" s="154" t="s">
        <v>2188</v>
      </c>
      <c r="C538" s="154" t="s">
        <v>2058</v>
      </c>
      <c r="D538" s="179">
        <v>5992020</v>
      </c>
    </row>
    <row r="539" spans="1:4">
      <c r="A539" s="154" t="s">
        <v>1253</v>
      </c>
      <c r="B539" s="154" t="s">
        <v>2920</v>
      </c>
      <c r="C539" s="154" t="s">
        <v>2058</v>
      </c>
      <c r="D539" s="179">
        <v>200000000</v>
      </c>
    </row>
    <row r="540" spans="1:4">
      <c r="A540" s="154" t="s">
        <v>478</v>
      </c>
      <c r="B540" s="154" t="s">
        <v>2189</v>
      </c>
      <c r="C540" s="154" t="s">
        <v>2058</v>
      </c>
      <c r="D540" s="179">
        <v>5070000</v>
      </c>
    </row>
    <row r="541" spans="1:4">
      <c r="A541" s="154" t="s">
        <v>481</v>
      </c>
      <c r="B541" s="154" t="s">
        <v>2192</v>
      </c>
      <c r="C541" s="154" t="s">
        <v>2058</v>
      </c>
      <c r="D541" s="179">
        <v>30859315</v>
      </c>
    </row>
    <row r="542" spans="1:4">
      <c r="A542" s="154" t="s">
        <v>482</v>
      </c>
      <c r="B542" s="154" t="s">
        <v>2193</v>
      </c>
      <c r="C542" s="154" t="s">
        <v>2058</v>
      </c>
      <c r="D542" s="179">
        <v>45739793</v>
      </c>
    </row>
    <row r="543" spans="1:4">
      <c r="A543" s="154" t="s">
        <v>2195</v>
      </c>
      <c r="B543" s="154" t="s">
        <v>3500</v>
      </c>
      <c r="C543" s="154" t="s">
        <v>2058</v>
      </c>
      <c r="D543" s="179">
        <v>10800000</v>
      </c>
    </row>
    <row r="544" spans="1:4">
      <c r="A544" s="154" t="s">
        <v>487</v>
      </c>
      <c r="B544" s="154" t="s">
        <v>2199</v>
      </c>
      <c r="C544" s="154" t="s">
        <v>2058</v>
      </c>
      <c r="D544" s="179">
        <v>112856400</v>
      </c>
    </row>
    <row r="545" spans="1:4">
      <c r="A545" s="154" t="s">
        <v>488</v>
      </c>
      <c r="B545" s="154" t="s">
        <v>4170</v>
      </c>
      <c r="C545" s="154" t="s">
        <v>2058</v>
      </c>
      <c r="D545" s="179">
        <v>3100000</v>
      </c>
    </row>
    <row r="546" spans="1:4">
      <c r="A546" s="154" t="s">
        <v>489</v>
      </c>
      <c r="B546" s="154" t="s">
        <v>2201</v>
      </c>
      <c r="C546" s="154" t="s">
        <v>2058</v>
      </c>
      <c r="D546" s="179">
        <v>1499945</v>
      </c>
    </row>
    <row r="547" spans="1:4">
      <c r="A547" s="154" t="s">
        <v>491</v>
      </c>
      <c r="B547" s="154" t="s">
        <v>2203</v>
      </c>
      <c r="C547" s="154" t="s">
        <v>2058</v>
      </c>
      <c r="D547" s="179">
        <v>18728135</v>
      </c>
    </row>
    <row r="548" spans="1:4">
      <c r="A548" s="154" t="s">
        <v>492</v>
      </c>
      <c r="B548" s="154" t="s">
        <v>2204</v>
      </c>
      <c r="C548" s="154" t="s">
        <v>2058</v>
      </c>
      <c r="D548" s="179">
        <v>14400000</v>
      </c>
    </row>
    <row r="549" spans="1:4">
      <c r="A549" s="154" t="s">
        <v>493</v>
      </c>
      <c r="B549" s="154" t="s">
        <v>2205</v>
      </c>
      <c r="C549" s="154" t="s">
        <v>2058</v>
      </c>
      <c r="D549" s="179">
        <v>94220661</v>
      </c>
    </row>
    <row r="550" spans="1:4">
      <c r="A550" s="154" t="s">
        <v>497</v>
      </c>
      <c r="B550" s="154" t="s">
        <v>4201</v>
      </c>
      <c r="C550" s="154" t="s">
        <v>2058</v>
      </c>
      <c r="D550" s="179">
        <v>43956069</v>
      </c>
    </row>
    <row r="551" spans="1:4">
      <c r="A551" s="154" t="s">
        <v>498</v>
      </c>
      <c r="B551" s="154" t="s">
        <v>2210</v>
      </c>
      <c r="C551" s="154" t="s">
        <v>2058</v>
      </c>
      <c r="D551" s="179">
        <v>4267683</v>
      </c>
    </row>
    <row r="552" spans="1:4">
      <c r="A552" s="154" t="s">
        <v>684</v>
      </c>
      <c r="B552" s="154" t="s">
        <v>2211</v>
      </c>
      <c r="C552" s="154" t="s">
        <v>2058</v>
      </c>
      <c r="D552" s="179">
        <v>120218540</v>
      </c>
    </row>
    <row r="553" spans="1:4">
      <c r="A553" s="154" t="s">
        <v>637</v>
      </c>
      <c r="B553" s="154" t="s">
        <v>2212</v>
      </c>
      <c r="C553" s="154" t="s">
        <v>2058</v>
      </c>
      <c r="D553" s="179">
        <v>1000933410</v>
      </c>
    </row>
    <row r="554" spans="1:4">
      <c r="A554" s="154" t="s">
        <v>499</v>
      </c>
      <c r="B554" s="154" t="s">
        <v>2213</v>
      </c>
      <c r="C554" s="154" t="s">
        <v>2058</v>
      </c>
      <c r="D554" s="179">
        <v>4986124</v>
      </c>
    </row>
    <row r="555" spans="1:4">
      <c r="A555" s="154" t="s">
        <v>500</v>
      </c>
      <c r="B555" s="154" t="s">
        <v>3918</v>
      </c>
      <c r="C555" s="154" t="s">
        <v>2058</v>
      </c>
      <c r="D555" s="179">
        <v>10777838</v>
      </c>
    </row>
    <row r="556" spans="1:4">
      <c r="A556" s="154" t="s">
        <v>501</v>
      </c>
      <c r="B556" s="154" t="s">
        <v>2215</v>
      </c>
      <c r="C556" s="154" t="s">
        <v>2058</v>
      </c>
      <c r="D556" s="179">
        <v>4103929</v>
      </c>
    </row>
    <row r="557" spans="1:4">
      <c r="A557" s="154" t="s">
        <v>502</v>
      </c>
      <c r="B557" s="154" t="s">
        <v>2216</v>
      </c>
      <c r="C557" s="154" t="s">
        <v>2058</v>
      </c>
      <c r="D557" s="179">
        <v>21418346</v>
      </c>
    </row>
    <row r="558" spans="1:4">
      <c r="A558" s="154" t="s">
        <v>3822</v>
      </c>
      <c r="B558" s="154" t="s">
        <v>3823</v>
      </c>
      <c r="C558" s="154" t="s">
        <v>2058</v>
      </c>
      <c r="D558" s="179">
        <v>15000000</v>
      </c>
    </row>
    <row r="559" spans="1:4">
      <c r="A559" s="154" t="s">
        <v>1633</v>
      </c>
      <c r="B559" s="154" t="s">
        <v>2217</v>
      </c>
      <c r="C559" s="154" t="s">
        <v>2058</v>
      </c>
      <c r="D559" s="179">
        <v>12410000</v>
      </c>
    </row>
    <row r="560" spans="1:4">
      <c r="A560" s="154" t="s">
        <v>504</v>
      </c>
      <c r="B560" s="154" t="s">
        <v>2218</v>
      </c>
      <c r="C560" s="154" t="s">
        <v>2058</v>
      </c>
      <c r="D560" s="179">
        <v>15000000</v>
      </c>
    </row>
    <row r="561" spans="1:4">
      <c r="A561" s="154" t="s">
        <v>1288</v>
      </c>
      <c r="B561" s="154" t="s">
        <v>2977</v>
      </c>
      <c r="C561" s="154" t="s">
        <v>2058</v>
      </c>
      <c r="D561" s="179">
        <v>8547445</v>
      </c>
    </row>
    <row r="562" spans="1:4">
      <c r="A562" s="154" t="s">
        <v>507</v>
      </c>
      <c r="B562" s="154" t="s">
        <v>2221</v>
      </c>
      <c r="C562" s="154" t="s">
        <v>2058</v>
      </c>
      <c r="D562" s="179">
        <v>5000000</v>
      </c>
    </row>
    <row r="563" spans="1:4">
      <c r="A563" s="154" t="s">
        <v>509</v>
      </c>
      <c r="B563" s="154" t="s">
        <v>2223</v>
      </c>
      <c r="C563" s="154" t="s">
        <v>2058</v>
      </c>
      <c r="D563" s="179">
        <v>113604220</v>
      </c>
    </row>
    <row r="564" spans="1:4">
      <c r="A564" s="154" t="s">
        <v>953</v>
      </c>
      <c r="B564" s="154" t="s">
        <v>2224</v>
      </c>
      <c r="C564" s="154" t="s">
        <v>2058</v>
      </c>
      <c r="D564" s="179">
        <v>105000000</v>
      </c>
    </row>
    <row r="565" spans="1:4">
      <c r="A565" s="154" t="s">
        <v>510</v>
      </c>
      <c r="B565" s="154" t="s">
        <v>2225</v>
      </c>
      <c r="C565" s="154" t="s">
        <v>2058</v>
      </c>
      <c r="D565" s="179">
        <v>57930349</v>
      </c>
    </row>
    <row r="566" spans="1:4">
      <c r="A566" s="154" t="s">
        <v>511</v>
      </c>
      <c r="B566" s="154" t="s">
        <v>2226</v>
      </c>
      <c r="C566" s="154" t="s">
        <v>2058</v>
      </c>
      <c r="D566" s="179">
        <v>21517200</v>
      </c>
    </row>
    <row r="567" spans="1:4">
      <c r="A567" s="154" t="s">
        <v>512</v>
      </c>
      <c r="B567" s="154" t="s">
        <v>2227</v>
      </c>
      <c r="C567" s="154" t="s">
        <v>2058</v>
      </c>
      <c r="D567" s="179">
        <v>36999124</v>
      </c>
    </row>
    <row r="568" spans="1:4">
      <c r="A568" s="154" t="s">
        <v>513</v>
      </c>
      <c r="B568" s="154" t="s">
        <v>2228</v>
      </c>
      <c r="C568" s="154" t="s">
        <v>2058</v>
      </c>
      <c r="D568" s="179">
        <v>12865500</v>
      </c>
    </row>
    <row r="569" spans="1:4">
      <c r="A569" s="154" t="s">
        <v>514</v>
      </c>
      <c r="B569" s="154" t="s">
        <v>2229</v>
      </c>
      <c r="C569" s="154" t="s">
        <v>2058</v>
      </c>
      <c r="D569" s="179">
        <v>10900000</v>
      </c>
    </row>
    <row r="570" spans="1:4">
      <c r="A570" s="154" t="s">
        <v>516</v>
      </c>
      <c r="B570" s="154" t="s">
        <v>2230</v>
      </c>
      <c r="C570" s="154" t="s">
        <v>2058</v>
      </c>
      <c r="D570" s="179">
        <v>71657936</v>
      </c>
    </row>
    <row r="571" spans="1:4">
      <c r="A571" s="154" t="s">
        <v>517</v>
      </c>
      <c r="B571" s="154" t="s">
        <v>2231</v>
      </c>
      <c r="C571" s="154" t="s">
        <v>2058</v>
      </c>
      <c r="D571" s="179">
        <v>9587557</v>
      </c>
    </row>
    <row r="572" spans="1:4">
      <c r="A572" s="154" t="s">
        <v>518</v>
      </c>
      <c r="B572" s="154" t="s">
        <v>2232</v>
      </c>
      <c r="C572" s="154" t="s">
        <v>2058</v>
      </c>
      <c r="D572" s="179">
        <v>22398374</v>
      </c>
    </row>
    <row r="573" spans="1:4">
      <c r="A573" s="154" t="s">
        <v>520</v>
      </c>
      <c r="B573" s="154" t="s">
        <v>2233</v>
      </c>
      <c r="C573" s="154" t="s">
        <v>2058</v>
      </c>
      <c r="D573" s="179">
        <v>15731260</v>
      </c>
    </row>
    <row r="574" spans="1:4">
      <c r="A574" s="154" t="s">
        <v>523</v>
      </c>
      <c r="B574" s="154" t="s">
        <v>2236</v>
      </c>
      <c r="C574" s="154" t="s">
        <v>2058</v>
      </c>
      <c r="D574" s="179">
        <v>3041542</v>
      </c>
    </row>
    <row r="575" spans="1:4">
      <c r="A575" s="154" t="s">
        <v>519</v>
      </c>
      <c r="B575" s="154" t="s">
        <v>4242</v>
      </c>
      <c r="C575" s="154" t="s">
        <v>2058</v>
      </c>
      <c r="D575" s="179">
        <v>92597762</v>
      </c>
    </row>
    <row r="576" spans="1:4">
      <c r="A576" s="154" t="s">
        <v>602</v>
      </c>
      <c r="B576" s="154" t="s">
        <v>2238</v>
      </c>
      <c r="C576" s="154" t="s">
        <v>2058</v>
      </c>
      <c r="D576" s="179">
        <v>20693437</v>
      </c>
    </row>
    <row r="577" spans="1:4">
      <c r="A577" s="154" t="s">
        <v>526</v>
      </c>
      <c r="B577" s="154" t="s">
        <v>2239</v>
      </c>
      <c r="C577" s="154" t="s">
        <v>2058</v>
      </c>
      <c r="D577" s="179">
        <v>11202003</v>
      </c>
    </row>
    <row r="578" spans="1:4">
      <c r="A578" s="154" t="s">
        <v>751</v>
      </c>
      <c r="B578" s="154" t="s">
        <v>2240</v>
      </c>
      <c r="C578" s="154" t="s">
        <v>2058</v>
      </c>
      <c r="D578" s="179">
        <v>10802053</v>
      </c>
    </row>
    <row r="579" spans="1:4">
      <c r="A579" s="154" t="s">
        <v>527</v>
      </c>
      <c r="B579" s="154" t="s">
        <v>2241</v>
      </c>
      <c r="C579" s="154" t="s">
        <v>2058</v>
      </c>
      <c r="D579" s="179">
        <v>171038220</v>
      </c>
    </row>
    <row r="580" spans="1:4">
      <c r="A580" s="154" t="s">
        <v>528</v>
      </c>
      <c r="B580" s="154" t="s">
        <v>2242</v>
      </c>
      <c r="C580" s="154" t="s">
        <v>2058</v>
      </c>
      <c r="D580" s="179">
        <v>1924632751</v>
      </c>
    </row>
    <row r="581" spans="1:4">
      <c r="A581" s="154" t="s">
        <v>529</v>
      </c>
      <c r="B581" s="154" t="s">
        <v>2245</v>
      </c>
      <c r="C581" s="154" t="s">
        <v>2058</v>
      </c>
      <c r="D581" s="179">
        <v>200000000</v>
      </c>
    </row>
    <row r="582" spans="1:4">
      <c r="A582" s="154" t="s">
        <v>530</v>
      </c>
      <c r="B582" s="154" t="s">
        <v>2246</v>
      </c>
      <c r="C582" s="154" t="s">
        <v>2058</v>
      </c>
      <c r="D582" s="179">
        <v>7893658</v>
      </c>
    </row>
    <row r="583" spans="1:4">
      <c r="A583" s="154" t="s">
        <v>531</v>
      </c>
      <c r="B583" s="154" t="s">
        <v>2247</v>
      </c>
      <c r="C583" s="154" t="s">
        <v>2058</v>
      </c>
      <c r="D583" s="179">
        <v>4799516</v>
      </c>
    </row>
    <row r="584" spans="1:4">
      <c r="A584" s="154" t="s">
        <v>563</v>
      </c>
      <c r="B584" s="154" t="s">
        <v>2248</v>
      </c>
      <c r="C584" s="154" t="s">
        <v>2058</v>
      </c>
      <c r="D584" s="179">
        <v>10000000</v>
      </c>
    </row>
    <row r="585" spans="1:4">
      <c r="A585" s="154" t="s">
        <v>3926</v>
      </c>
      <c r="B585" s="154" t="s">
        <v>4305</v>
      </c>
      <c r="C585" s="154" t="s">
        <v>2058</v>
      </c>
      <c r="D585" s="179">
        <v>25409893</v>
      </c>
    </row>
    <row r="586" spans="1:4">
      <c r="A586" s="154" t="s">
        <v>533</v>
      </c>
      <c r="B586" s="154" t="s">
        <v>4115</v>
      </c>
      <c r="C586" s="154" t="s">
        <v>2058</v>
      </c>
      <c r="D586" s="179">
        <v>80035493</v>
      </c>
    </row>
    <row r="587" spans="1:4">
      <c r="A587" s="154" t="s">
        <v>534</v>
      </c>
      <c r="B587" s="154" t="s">
        <v>3663</v>
      </c>
      <c r="C587" s="154" t="s">
        <v>2058</v>
      </c>
      <c r="D587" s="179">
        <v>8909981</v>
      </c>
    </row>
    <row r="588" spans="1:4">
      <c r="A588" s="154" t="s">
        <v>536</v>
      </c>
      <c r="B588" s="154" t="s">
        <v>2253</v>
      </c>
      <c r="C588" s="154" t="s">
        <v>2058</v>
      </c>
      <c r="D588" s="179">
        <v>5000000</v>
      </c>
    </row>
    <row r="589" spans="1:4">
      <c r="A589" s="154" t="s">
        <v>757</v>
      </c>
      <c r="B589" s="154" t="s">
        <v>2254</v>
      </c>
      <c r="C589" s="154" t="s">
        <v>2058</v>
      </c>
      <c r="D589" s="179">
        <v>9464859</v>
      </c>
    </row>
    <row r="590" spans="1:4">
      <c r="A590" s="154" t="s">
        <v>537</v>
      </c>
      <c r="B590" s="154" t="s">
        <v>2255</v>
      </c>
      <c r="C590" s="154" t="s">
        <v>2058</v>
      </c>
      <c r="D590" s="179">
        <v>49998794</v>
      </c>
    </row>
    <row r="591" spans="1:4">
      <c r="A591" s="154" t="s">
        <v>538</v>
      </c>
      <c r="B591" s="154" t="s">
        <v>2256</v>
      </c>
      <c r="C591" s="154" t="s">
        <v>2058</v>
      </c>
      <c r="D591" s="179">
        <v>9241801</v>
      </c>
    </row>
    <row r="592" spans="1:4">
      <c r="A592" s="154" t="s">
        <v>742</v>
      </c>
      <c r="B592" s="154" t="s">
        <v>2257</v>
      </c>
      <c r="C592" s="154" t="s">
        <v>2058</v>
      </c>
      <c r="D592" s="179">
        <v>7253911</v>
      </c>
    </row>
    <row r="593" spans="1:4">
      <c r="A593" s="154" t="s">
        <v>763</v>
      </c>
      <c r="B593" s="154" t="s">
        <v>2259</v>
      </c>
      <c r="C593" s="154" t="s">
        <v>2058</v>
      </c>
      <c r="D593" s="179">
        <v>3900000</v>
      </c>
    </row>
    <row r="594" spans="1:4">
      <c r="A594" s="154" t="s">
        <v>541</v>
      </c>
      <c r="B594" s="154" t="s">
        <v>2260</v>
      </c>
      <c r="C594" s="154" t="s">
        <v>2058</v>
      </c>
      <c r="D594" s="179">
        <v>33339891</v>
      </c>
    </row>
    <row r="595" spans="1:4">
      <c r="A595" s="154" t="s">
        <v>542</v>
      </c>
      <c r="B595" s="154" t="s">
        <v>2261</v>
      </c>
      <c r="C595" s="154" t="s">
        <v>2058</v>
      </c>
      <c r="D595" s="179">
        <v>7326861</v>
      </c>
    </row>
    <row r="596" spans="1:4">
      <c r="A596" s="154" t="s">
        <v>543</v>
      </c>
      <c r="B596" s="154" t="s">
        <v>2262</v>
      </c>
      <c r="C596" s="154" t="s">
        <v>2058</v>
      </c>
      <c r="D596" s="179">
        <v>80797566</v>
      </c>
    </row>
    <row r="597" spans="1:4">
      <c r="A597" s="154" t="s">
        <v>525</v>
      </c>
      <c r="B597" s="154" t="s">
        <v>2263</v>
      </c>
      <c r="C597" s="154" t="s">
        <v>2058</v>
      </c>
      <c r="D597" s="179">
        <v>12000000</v>
      </c>
    </row>
    <row r="598" spans="1:4">
      <c r="A598" s="154" t="s">
        <v>544</v>
      </c>
      <c r="B598" s="154" t="s">
        <v>2264</v>
      </c>
      <c r="C598" s="154" t="s">
        <v>2058</v>
      </c>
      <c r="D598" s="179">
        <v>9332573</v>
      </c>
    </row>
    <row r="599" spans="1:4">
      <c r="A599" s="154" t="s">
        <v>545</v>
      </c>
      <c r="B599" s="154" t="s">
        <v>2265</v>
      </c>
      <c r="C599" s="154" t="s">
        <v>2058</v>
      </c>
      <c r="D599" s="179">
        <v>4200000</v>
      </c>
    </row>
    <row r="600" spans="1:4">
      <c r="A600" s="154" t="s">
        <v>546</v>
      </c>
      <c r="B600" s="154" t="s">
        <v>2266</v>
      </c>
      <c r="C600" s="154" t="s">
        <v>2058</v>
      </c>
      <c r="D600" s="179">
        <v>7201772</v>
      </c>
    </row>
    <row r="601" spans="1:4">
      <c r="A601" s="154" t="s">
        <v>547</v>
      </c>
      <c r="B601" s="154" t="s">
        <v>2267</v>
      </c>
      <c r="C601" s="154" t="s">
        <v>2058</v>
      </c>
      <c r="D601" s="179">
        <v>19430006</v>
      </c>
    </row>
    <row r="602" spans="1:4">
      <c r="A602" s="154" t="s">
        <v>548</v>
      </c>
      <c r="B602" s="154" t="s">
        <v>2268</v>
      </c>
      <c r="C602" s="154" t="s">
        <v>2058</v>
      </c>
      <c r="D602" s="179">
        <v>3600000</v>
      </c>
    </row>
    <row r="603" spans="1:4">
      <c r="A603" s="154" t="s">
        <v>549</v>
      </c>
      <c r="B603" s="154" t="s">
        <v>2269</v>
      </c>
      <c r="C603" s="154" t="s">
        <v>2058</v>
      </c>
      <c r="D603" s="179">
        <v>8799991</v>
      </c>
    </row>
    <row r="604" spans="1:4">
      <c r="A604" s="154" t="s">
        <v>550</v>
      </c>
      <c r="B604" s="154" t="s">
        <v>2270</v>
      </c>
      <c r="C604" s="154" t="s">
        <v>2058</v>
      </c>
      <c r="D604" s="179">
        <v>15000000</v>
      </c>
    </row>
    <row r="605" spans="1:4">
      <c r="A605" s="154" t="s">
        <v>3849</v>
      </c>
      <c r="B605" s="154" t="s">
        <v>3850</v>
      </c>
      <c r="C605" s="154" t="s">
        <v>2058</v>
      </c>
      <c r="D605" s="179">
        <v>19644923</v>
      </c>
    </row>
    <row r="606" spans="1:4">
      <c r="A606" s="154" t="s">
        <v>569</v>
      </c>
      <c r="B606" s="154" t="s">
        <v>2271</v>
      </c>
      <c r="C606" s="154" t="s">
        <v>2058</v>
      </c>
      <c r="D606" s="179">
        <v>9343974</v>
      </c>
    </row>
    <row r="607" spans="1:4">
      <c r="A607" s="154" t="s">
        <v>551</v>
      </c>
      <c r="B607" s="154" t="s">
        <v>2272</v>
      </c>
      <c r="C607" s="154" t="s">
        <v>2058</v>
      </c>
      <c r="D607" s="179">
        <v>6199698</v>
      </c>
    </row>
    <row r="608" spans="1:4">
      <c r="A608" s="154" t="s">
        <v>2273</v>
      </c>
      <c r="B608" s="154" t="s">
        <v>2274</v>
      </c>
      <c r="C608" s="154" t="s">
        <v>2058</v>
      </c>
      <c r="D608" s="179">
        <v>104400000</v>
      </c>
    </row>
    <row r="609" spans="1:4">
      <c r="A609" s="154" t="s">
        <v>552</v>
      </c>
      <c r="B609" s="154" t="s">
        <v>2275</v>
      </c>
      <c r="C609" s="154" t="s">
        <v>2058</v>
      </c>
      <c r="D609" s="179">
        <v>7200000</v>
      </c>
    </row>
    <row r="610" spans="1:4">
      <c r="A610" s="154" t="s">
        <v>553</v>
      </c>
      <c r="B610" s="154" t="s">
        <v>2276</v>
      </c>
      <c r="C610" s="154" t="s">
        <v>2058</v>
      </c>
      <c r="D610" s="179">
        <v>51827894</v>
      </c>
    </row>
    <row r="611" spans="1:4">
      <c r="A611" s="154" t="s">
        <v>554</v>
      </c>
      <c r="B611" s="154" t="s">
        <v>3866</v>
      </c>
      <c r="C611" s="154" t="s">
        <v>2058</v>
      </c>
      <c r="D611" s="179">
        <v>12500000</v>
      </c>
    </row>
    <row r="612" spans="1:4">
      <c r="A612" s="154" t="s">
        <v>555</v>
      </c>
      <c r="B612" s="154" t="s">
        <v>2278</v>
      </c>
      <c r="C612" s="154" t="s">
        <v>2058</v>
      </c>
      <c r="D612" s="179">
        <v>59841300</v>
      </c>
    </row>
    <row r="613" spans="1:4">
      <c r="A613" s="154" t="s">
        <v>565</v>
      </c>
      <c r="B613" s="154" t="s">
        <v>2279</v>
      </c>
      <c r="C613" s="154" t="s">
        <v>2058</v>
      </c>
      <c r="D613" s="179">
        <v>17000000</v>
      </c>
    </row>
    <row r="614" spans="1:4">
      <c r="A614" s="154" t="s">
        <v>556</v>
      </c>
      <c r="B614" s="154" t="s">
        <v>2280</v>
      </c>
      <c r="C614" s="154" t="s">
        <v>2058</v>
      </c>
      <c r="D614" s="179">
        <v>19999933</v>
      </c>
    </row>
    <row r="615" spans="1:4">
      <c r="A615" s="154" t="s">
        <v>557</v>
      </c>
      <c r="B615" s="154" t="s">
        <v>2281</v>
      </c>
      <c r="C615" s="154" t="s">
        <v>2058</v>
      </c>
      <c r="D615" s="179">
        <v>120592129</v>
      </c>
    </row>
    <row r="616" spans="1:4">
      <c r="A616" s="154" t="s">
        <v>558</v>
      </c>
      <c r="B616" s="154" t="s">
        <v>2282</v>
      </c>
      <c r="C616" s="154" t="s">
        <v>2058</v>
      </c>
      <c r="D616" s="179">
        <v>5568000</v>
      </c>
    </row>
    <row r="617" spans="1:4">
      <c r="A617" s="154" t="s">
        <v>1377</v>
      </c>
      <c r="B617" s="154" t="s">
        <v>3114</v>
      </c>
      <c r="C617" s="154" t="s">
        <v>2058</v>
      </c>
      <c r="D617" s="179">
        <v>6432453</v>
      </c>
    </row>
    <row r="618" spans="1:4">
      <c r="A618" s="154" t="s">
        <v>560</v>
      </c>
      <c r="B618" s="154" t="s">
        <v>2283</v>
      </c>
      <c r="C618" s="154" t="s">
        <v>2058</v>
      </c>
      <c r="D618" s="179">
        <v>36868800</v>
      </c>
    </row>
    <row r="619" spans="1:4">
      <c r="A619" s="154" t="s">
        <v>561</v>
      </c>
      <c r="B619" s="154" t="s">
        <v>2284</v>
      </c>
      <c r="C619" s="154" t="s">
        <v>2058</v>
      </c>
      <c r="D619" s="179">
        <v>21599998</v>
      </c>
    </row>
    <row r="620" spans="1:4">
      <c r="A620" s="154" t="s">
        <v>562</v>
      </c>
      <c r="B620" s="154" t="s">
        <v>2285</v>
      </c>
      <c r="C620" s="154" t="s">
        <v>2058</v>
      </c>
      <c r="D620" s="179">
        <v>81194463</v>
      </c>
    </row>
    <row r="621" spans="1:4">
      <c r="A621" s="154" t="s">
        <v>566</v>
      </c>
      <c r="B621" s="154" t="s">
        <v>2286</v>
      </c>
      <c r="C621" s="154" t="s">
        <v>2058</v>
      </c>
      <c r="D621" s="179">
        <v>39998522</v>
      </c>
    </row>
    <row r="622" spans="1:4">
      <c r="A622" s="154" t="s">
        <v>567</v>
      </c>
      <c r="B622" s="154" t="s">
        <v>4294</v>
      </c>
      <c r="C622" s="154" t="s">
        <v>2058</v>
      </c>
      <c r="D622" s="179">
        <v>234241867</v>
      </c>
    </row>
    <row r="623" spans="1:4">
      <c r="A623" s="154" t="s">
        <v>570</v>
      </c>
      <c r="B623" s="154" t="s">
        <v>2289</v>
      </c>
      <c r="C623" s="154" t="s">
        <v>2058</v>
      </c>
      <c r="D623" s="179">
        <v>511420099</v>
      </c>
    </row>
    <row r="624" spans="1:4">
      <c r="A624" s="154" t="s">
        <v>2290</v>
      </c>
      <c r="B624" s="154" t="s">
        <v>2291</v>
      </c>
      <c r="C624" s="154" t="s">
        <v>2058</v>
      </c>
      <c r="D624" s="179">
        <v>15000000</v>
      </c>
    </row>
    <row r="625" spans="1:4">
      <c r="A625" s="154" t="s">
        <v>572</v>
      </c>
      <c r="B625" s="154" t="s">
        <v>2292</v>
      </c>
      <c r="C625" s="154" t="s">
        <v>2058</v>
      </c>
      <c r="D625" s="179">
        <v>6629489</v>
      </c>
    </row>
    <row r="626" spans="1:4">
      <c r="A626" s="154" t="s">
        <v>574</v>
      </c>
      <c r="B626" s="154" t="s">
        <v>2293</v>
      </c>
      <c r="C626" s="154" t="s">
        <v>2058</v>
      </c>
      <c r="D626" s="179">
        <v>3240000</v>
      </c>
    </row>
    <row r="627" spans="1:4">
      <c r="A627" s="154" t="s">
        <v>575</v>
      </c>
      <c r="B627" s="154" t="s">
        <v>2294</v>
      </c>
      <c r="C627" s="154" t="s">
        <v>2058</v>
      </c>
      <c r="D627" s="179">
        <v>2700000</v>
      </c>
    </row>
    <row r="628" spans="1:4">
      <c r="A628" s="154" t="s">
        <v>576</v>
      </c>
      <c r="B628" s="154" t="s">
        <v>2295</v>
      </c>
      <c r="C628" s="154" t="s">
        <v>2058</v>
      </c>
      <c r="D628" s="179">
        <v>14135751</v>
      </c>
    </row>
    <row r="629" spans="1:4">
      <c r="A629" s="154" t="s">
        <v>578</v>
      </c>
      <c r="B629" s="154" t="s">
        <v>2296</v>
      </c>
      <c r="C629" s="154" t="s">
        <v>2058</v>
      </c>
      <c r="D629" s="179">
        <v>10000000</v>
      </c>
    </row>
    <row r="630" spans="1:4">
      <c r="A630" s="154" t="s">
        <v>580</v>
      </c>
      <c r="B630" s="154" t="s">
        <v>2298</v>
      </c>
      <c r="C630" s="154" t="s">
        <v>2058</v>
      </c>
      <c r="D630" s="179">
        <v>104088992</v>
      </c>
    </row>
    <row r="631" spans="1:4">
      <c r="A631" s="154" t="s">
        <v>581</v>
      </c>
      <c r="B631" s="154" t="s">
        <v>2299</v>
      </c>
      <c r="C631" s="154" t="s">
        <v>2058</v>
      </c>
      <c r="D631" s="179">
        <v>12046590</v>
      </c>
    </row>
    <row r="632" spans="1:4">
      <c r="A632" s="154" t="s">
        <v>3540</v>
      </c>
      <c r="B632" s="154" t="s">
        <v>3541</v>
      </c>
      <c r="C632" s="154" t="s">
        <v>2058</v>
      </c>
      <c r="D632" s="179">
        <v>85000000</v>
      </c>
    </row>
    <row r="633" spans="1:4">
      <c r="A633" s="154" t="s">
        <v>582</v>
      </c>
      <c r="B633" s="154" t="s">
        <v>3938</v>
      </c>
      <c r="C633" s="154" t="s">
        <v>2058</v>
      </c>
      <c r="D633" s="179">
        <v>42000000</v>
      </c>
    </row>
    <row r="634" spans="1:4">
      <c r="A634" s="154" t="s">
        <v>586</v>
      </c>
      <c r="B634" s="154" t="s">
        <v>2302</v>
      </c>
      <c r="C634" s="154" t="s">
        <v>2058</v>
      </c>
      <c r="D634" s="179">
        <v>25999848</v>
      </c>
    </row>
    <row r="635" spans="1:4">
      <c r="A635" s="154" t="s">
        <v>588</v>
      </c>
      <c r="B635" s="154" t="s">
        <v>2304</v>
      </c>
      <c r="C635" s="154" t="s">
        <v>2058</v>
      </c>
      <c r="D635" s="179">
        <v>34234000</v>
      </c>
    </row>
    <row r="636" spans="1:4">
      <c r="A636" s="154" t="s">
        <v>589</v>
      </c>
      <c r="B636" s="154" t="s">
        <v>2305</v>
      </c>
      <c r="C636" s="154" t="s">
        <v>2058</v>
      </c>
      <c r="D636" s="179">
        <v>26205990</v>
      </c>
    </row>
    <row r="637" spans="1:4">
      <c r="A637" s="154" t="s">
        <v>590</v>
      </c>
      <c r="B637" s="154" t="s">
        <v>2306</v>
      </c>
      <c r="C637" s="154" t="s">
        <v>2058</v>
      </c>
      <c r="D637" s="179">
        <v>2609648</v>
      </c>
    </row>
    <row r="638" spans="1:4">
      <c r="A638" s="154" t="s">
        <v>591</v>
      </c>
      <c r="B638" s="154" t="s">
        <v>2307</v>
      </c>
      <c r="C638" s="154" t="s">
        <v>2058</v>
      </c>
      <c r="D638" s="179">
        <v>10139997</v>
      </c>
    </row>
    <row r="639" spans="1:4">
      <c r="A639" s="154" t="s">
        <v>592</v>
      </c>
      <c r="B639" s="154" t="s">
        <v>2308</v>
      </c>
      <c r="C639" s="154" t="s">
        <v>2058</v>
      </c>
      <c r="D639" s="179">
        <v>3036436</v>
      </c>
    </row>
    <row r="640" spans="1:4">
      <c r="A640" s="154" t="s">
        <v>594</v>
      </c>
      <c r="B640" s="154" t="s">
        <v>2310</v>
      </c>
      <c r="C640" s="154" t="s">
        <v>2058</v>
      </c>
      <c r="D640" s="179">
        <v>20000000</v>
      </c>
    </row>
    <row r="641" spans="1:4">
      <c r="A641" s="154" t="s">
        <v>595</v>
      </c>
      <c r="B641" s="154" t="s">
        <v>2311</v>
      </c>
      <c r="C641" s="154" t="s">
        <v>2058</v>
      </c>
      <c r="D641" s="179">
        <v>31999969</v>
      </c>
    </row>
    <row r="642" spans="1:4">
      <c r="A642" s="154" t="s">
        <v>596</v>
      </c>
      <c r="B642" s="154" t="s">
        <v>2312</v>
      </c>
      <c r="C642" s="154" t="s">
        <v>2058</v>
      </c>
      <c r="D642" s="179">
        <v>9271800</v>
      </c>
    </row>
    <row r="643" spans="1:4">
      <c r="A643" s="154" t="s">
        <v>597</v>
      </c>
      <c r="B643" s="154" t="s">
        <v>2313</v>
      </c>
      <c r="C643" s="154" t="s">
        <v>2058</v>
      </c>
      <c r="D643" s="179">
        <v>2864150</v>
      </c>
    </row>
    <row r="644" spans="1:4">
      <c r="A644" s="154" t="s">
        <v>598</v>
      </c>
      <c r="B644" s="154" t="s">
        <v>2314</v>
      </c>
      <c r="C644" s="154" t="s">
        <v>2058</v>
      </c>
      <c r="D644" s="179">
        <v>7147580</v>
      </c>
    </row>
    <row r="645" spans="1:4">
      <c r="A645" s="154" t="s">
        <v>599</v>
      </c>
      <c r="B645" s="154" t="s">
        <v>2315</v>
      </c>
      <c r="C645" s="154" t="s">
        <v>2058</v>
      </c>
      <c r="D645" s="179">
        <v>4043000</v>
      </c>
    </row>
    <row r="646" spans="1:4">
      <c r="A646" s="154" t="s">
        <v>600</v>
      </c>
      <c r="B646" s="154" t="s">
        <v>2316</v>
      </c>
      <c r="C646" s="154" t="s">
        <v>2058</v>
      </c>
      <c r="D646" s="179">
        <v>12364100</v>
      </c>
    </row>
    <row r="647" spans="1:4">
      <c r="A647" s="154" t="s">
        <v>744</v>
      </c>
      <c r="B647" s="154" t="s">
        <v>2317</v>
      </c>
      <c r="C647" s="154" t="s">
        <v>2058</v>
      </c>
      <c r="D647" s="179">
        <v>65003919</v>
      </c>
    </row>
    <row r="648" spans="1:4">
      <c r="A648" s="154" t="s">
        <v>604</v>
      </c>
      <c r="B648" s="154" t="s">
        <v>2318</v>
      </c>
      <c r="C648" s="154" t="s">
        <v>2058</v>
      </c>
      <c r="D648" s="179">
        <v>129607147</v>
      </c>
    </row>
    <row r="649" spans="1:4">
      <c r="A649" s="154" t="s">
        <v>605</v>
      </c>
      <c r="B649" s="154" t="s">
        <v>2319</v>
      </c>
      <c r="C649" s="154" t="s">
        <v>2058</v>
      </c>
      <c r="D649" s="179">
        <v>899462220</v>
      </c>
    </row>
    <row r="650" spans="1:4">
      <c r="A650" s="154" t="s">
        <v>607</v>
      </c>
      <c r="B650" s="154" t="s">
        <v>2321</v>
      </c>
      <c r="C650" s="154" t="s">
        <v>2058</v>
      </c>
      <c r="D650" s="179">
        <v>43471706</v>
      </c>
    </row>
    <row r="651" spans="1:4">
      <c r="A651" s="154" t="s">
        <v>609</v>
      </c>
      <c r="B651" s="154" t="s">
        <v>2323</v>
      </c>
      <c r="C651" s="154" t="s">
        <v>2058</v>
      </c>
      <c r="D651" s="179">
        <v>40000000</v>
      </c>
    </row>
    <row r="652" spans="1:4">
      <c r="A652" s="154" t="s">
        <v>610</v>
      </c>
      <c r="B652" s="154" t="s">
        <v>2324</v>
      </c>
      <c r="C652" s="154" t="s">
        <v>2058</v>
      </c>
      <c r="D652" s="179">
        <v>9791945</v>
      </c>
    </row>
    <row r="653" spans="1:4">
      <c r="A653" s="154" t="s">
        <v>612</v>
      </c>
      <c r="B653" s="154" t="s">
        <v>2325</v>
      </c>
      <c r="C653" s="154" t="s">
        <v>2058</v>
      </c>
      <c r="D653" s="179">
        <v>4405000</v>
      </c>
    </row>
    <row r="654" spans="1:4">
      <c r="A654" s="154" t="s">
        <v>611</v>
      </c>
      <c r="B654" s="154" t="s">
        <v>2326</v>
      </c>
      <c r="C654" s="154" t="s">
        <v>2058</v>
      </c>
      <c r="D654" s="179">
        <v>6560739</v>
      </c>
    </row>
    <row r="655" spans="1:4">
      <c r="A655" s="154" t="s">
        <v>932</v>
      </c>
      <c r="B655" s="154" t="s">
        <v>3227</v>
      </c>
      <c r="C655" s="154" t="s">
        <v>2058</v>
      </c>
      <c r="D655" s="179">
        <v>10530000</v>
      </c>
    </row>
    <row r="656" spans="1:4">
      <c r="A656" s="154" t="s">
        <v>615</v>
      </c>
      <c r="B656" s="154" t="s">
        <v>2328</v>
      </c>
      <c r="C656" s="154" t="s">
        <v>2058</v>
      </c>
      <c r="D656" s="179">
        <v>43199974</v>
      </c>
    </row>
    <row r="657" spans="1:4">
      <c r="A657" s="154" t="s">
        <v>616</v>
      </c>
      <c r="B657" s="154" t="s">
        <v>2329</v>
      </c>
      <c r="C657" s="154" t="s">
        <v>2058</v>
      </c>
      <c r="D657" s="179">
        <v>4947477</v>
      </c>
    </row>
    <row r="658" spans="1:4">
      <c r="A658" s="154" t="s">
        <v>617</v>
      </c>
      <c r="B658" s="154" t="s">
        <v>4157</v>
      </c>
      <c r="C658" s="154" t="s">
        <v>2058</v>
      </c>
      <c r="D658" s="179">
        <v>5665530</v>
      </c>
    </row>
    <row r="659" spans="1:4">
      <c r="A659" s="154" t="s">
        <v>618</v>
      </c>
      <c r="B659" s="154" t="s">
        <v>2331</v>
      </c>
      <c r="C659" s="154" t="s">
        <v>2058</v>
      </c>
      <c r="D659" s="179">
        <v>8022063</v>
      </c>
    </row>
    <row r="660" spans="1:4">
      <c r="A660" s="154" t="s">
        <v>619</v>
      </c>
      <c r="B660" s="154" t="s">
        <v>2332</v>
      </c>
      <c r="C660" s="154" t="s">
        <v>2058</v>
      </c>
      <c r="D660" s="179">
        <v>21000000</v>
      </c>
    </row>
    <row r="661" spans="1:4">
      <c r="A661" s="154" t="s">
        <v>1599</v>
      </c>
      <c r="B661" s="154" t="s">
        <v>2333</v>
      </c>
      <c r="C661" s="154" t="s">
        <v>2058</v>
      </c>
      <c r="D661" s="179">
        <v>30000000</v>
      </c>
    </row>
    <row r="662" spans="1:4">
      <c r="A662" s="154" t="s">
        <v>620</v>
      </c>
      <c r="B662" s="154" t="s">
        <v>2334</v>
      </c>
      <c r="C662" s="154" t="s">
        <v>2058</v>
      </c>
      <c r="D662" s="179">
        <v>12419787</v>
      </c>
    </row>
    <row r="663" spans="1:4">
      <c r="A663" s="154" t="s">
        <v>4202</v>
      </c>
      <c r="B663" s="154" t="s">
        <v>4203</v>
      </c>
      <c r="C663" s="154" t="s">
        <v>2058</v>
      </c>
      <c r="D663" s="179">
        <v>61935202</v>
      </c>
    </row>
    <row r="664" spans="1:4">
      <c r="A664" s="154" t="s">
        <v>624</v>
      </c>
      <c r="B664" s="154" t="s">
        <v>2341</v>
      </c>
      <c r="C664" s="154" t="s">
        <v>2058</v>
      </c>
      <c r="D664" s="179">
        <v>23896534</v>
      </c>
    </row>
    <row r="665" spans="1:4">
      <c r="A665" s="154" t="s">
        <v>626</v>
      </c>
      <c r="B665" s="154" t="s">
        <v>2342</v>
      </c>
      <c r="C665" s="154" t="s">
        <v>2058</v>
      </c>
      <c r="D665" s="179">
        <v>5702940</v>
      </c>
    </row>
    <row r="666" spans="1:4">
      <c r="A666" s="154" t="s">
        <v>627</v>
      </c>
      <c r="B666" s="154" t="s">
        <v>4134</v>
      </c>
      <c r="C666" s="154" t="s">
        <v>2058</v>
      </c>
      <c r="D666" s="179">
        <v>16829994</v>
      </c>
    </row>
    <row r="667" spans="1:4">
      <c r="A667" s="154" t="s">
        <v>628</v>
      </c>
      <c r="B667" s="154" t="s">
        <v>2344</v>
      </c>
      <c r="C667" s="154" t="s">
        <v>2058</v>
      </c>
      <c r="D667" s="179">
        <v>11424570</v>
      </c>
    </row>
    <row r="668" spans="1:4">
      <c r="A668" s="154" t="s">
        <v>2345</v>
      </c>
      <c r="B668" s="154" t="s">
        <v>2346</v>
      </c>
      <c r="C668" s="154" t="s">
        <v>2058</v>
      </c>
      <c r="D668" s="179">
        <v>384999972</v>
      </c>
    </row>
    <row r="669" spans="1:4">
      <c r="A669" s="154" t="s">
        <v>629</v>
      </c>
      <c r="B669" s="154" t="s">
        <v>2347</v>
      </c>
      <c r="C669" s="154" t="s">
        <v>2058</v>
      </c>
      <c r="D669" s="179">
        <v>2700000</v>
      </c>
    </row>
    <row r="670" spans="1:4">
      <c r="A670" s="154" t="s">
        <v>630</v>
      </c>
      <c r="B670" s="154" t="s">
        <v>2348</v>
      </c>
      <c r="C670" s="154" t="s">
        <v>2058</v>
      </c>
      <c r="D670" s="179">
        <v>24569052</v>
      </c>
    </row>
    <row r="671" spans="1:4">
      <c r="A671" s="154" t="s">
        <v>632</v>
      </c>
      <c r="B671" s="154" t="s">
        <v>2349</v>
      </c>
      <c r="C671" s="154" t="s">
        <v>2058</v>
      </c>
      <c r="D671" s="179">
        <v>193606205</v>
      </c>
    </row>
    <row r="672" spans="1:4">
      <c r="A672" s="154" t="s">
        <v>633</v>
      </c>
      <c r="B672" s="154" t="s">
        <v>3867</v>
      </c>
      <c r="C672" s="154" t="s">
        <v>2058</v>
      </c>
      <c r="D672" s="179">
        <v>8600000</v>
      </c>
    </row>
    <row r="673" spans="1:4">
      <c r="A673" s="154" t="s">
        <v>635</v>
      </c>
      <c r="B673" s="154" t="s">
        <v>2352</v>
      </c>
      <c r="C673" s="154" t="s">
        <v>2058</v>
      </c>
      <c r="D673" s="179">
        <v>46881398</v>
      </c>
    </row>
    <row r="674" spans="1:4">
      <c r="A674" s="154" t="s">
        <v>695</v>
      </c>
      <c r="B674" s="154" t="s">
        <v>2353</v>
      </c>
      <c r="C674" s="154" t="s">
        <v>2058</v>
      </c>
      <c r="D674" s="179">
        <v>15000000</v>
      </c>
    </row>
    <row r="675" spans="1:4">
      <c r="A675" s="154" t="s">
        <v>638</v>
      </c>
      <c r="B675" s="154" t="s">
        <v>2354</v>
      </c>
      <c r="C675" s="154" t="s">
        <v>2058</v>
      </c>
      <c r="D675" s="179">
        <v>12400000</v>
      </c>
    </row>
    <row r="676" spans="1:4">
      <c r="A676" s="154" t="s">
        <v>639</v>
      </c>
      <c r="B676" s="154" t="s">
        <v>2355</v>
      </c>
      <c r="C676" s="154" t="s">
        <v>2058</v>
      </c>
      <c r="D676" s="179">
        <v>6000000</v>
      </c>
    </row>
    <row r="677" spans="1:4">
      <c r="A677" s="154" t="s">
        <v>641</v>
      </c>
      <c r="B677" s="154" t="s">
        <v>3807</v>
      </c>
      <c r="C677" s="154" t="s">
        <v>2058</v>
      </c>
      <c r="D677" s="179">
        <v>128731266</v>
      </c>
    </row>
    <row r="678" spans="1:4">
      <c r="A678" s="154" t="s">
        <v>1492</v>
      </c>
      <c r="B678" s="154" t="s">
        <v>3312</v>
      </c>
      <c r="C678" s="154" t="s">
        <v>2058</v>
      </c>
      <c r="D678" s="179">
        <v>9207842</v>
      </c>
    </row>
    <row r="679" spans="1:4">
      <c r="A679" s="154" t="s">
        <v>643</v>
      </c>
      <c r="B679" s="154" t="s">
        <v>3556</v>
      </c>
      <c r="C679" s="154" t="s">
        <v>2058</v>
      </c>
      <c r="D679" s="179">
        <v>62886282</v>
      </c>
    </row>
    <row r="680" spans="1:4">
      <c r="A680" s="154" t="s">
        <v>644</v>
      </c>
      <c r="B680" s="154" t="s">
        <v>2358</v>
      </c>
      <c r="C680" s="154" t="s">
        <v>2058</v>
      </c>
      <c r="D680" s="179">
        <v>6745480</v>
      </c>
    </row>
    <row r="681" spans="1:4">
      <c r="A681" s="154" t="s">
        <v>647</v>
      </c>
      <c r="B681" s="154" t="s">
        <v>2360</v>
      </c>
      <c r="C681" s="154" t="s">
        <v>2058</v>
      </c>
      <c r="D681" s="179">
        <v>5940528</v>
      </c>
    </row>
    <row r="682" spans="1:4">
      <c r="A682" s="154" t="s">
        <v>631</v>
      </c>
      <c r="B682" s="154" t="s">
        <v>2361</v>
      </c>
      <c r="C682" s="154" t="s">
        <v>2058</v>
      </c>
      <c r="D682" s="179">
        <v>37374846</v>
      </c>
    </row>
    <row r="683" spans="1:4">
      <c r="A683" s="154" t="s">
        <v>636</v>
      </c>
      <c r="B683" s="154" t="s">
        <v>2362</v>
      </c>
      <c r="C683" s="154" t="s">
        <v>2058</v>
      </c>
      <c r="D683" s="179">
        <v>41853700</v>
      </c>
    </row>
    <row r="684" spans="1:4">
      <c r="A684" s="154" t="s">
        <v>648</v>
      </c>
      <c r="B684" s="154" t="s">
        <v>2363</v>
      </c>
      <c r="C684" s="154" t="s">
        <v>2058</v>
      </c>
      <c r="D684" s="179">
        <v>4570210</v>
      </c>
    </row>
    <row r="685" spans="1:4">
      <c r="A685" s="154" t="s">
        <v>651</v>
      </c>
      <c r="B685" s="154" t="s">
        <v>2365</v>
      </c>
      <c r="C685" s="154" t="s">
        <v>2058</v>
      </c>
      <c r="D685" s="179">
        <v>9517289</v>
      </c>
    </row>
    <row r="686" spans="1:4">
      <c r="A686" s="154" t="s">
        <v>652</v>
      </c>
      <c r="B686" s="154" t="s">
        <v>2366</v>
      </c>
      <c r="C686" s="154" t="s">
        <v>2058</v>
      </c>
      <c r="D686" s="179">
        <v>19781493</v>
      </c>
    </row>
    <row r="687" spans="1:4">
      <c r="A687" s="154" t="s">
        <v>653</v>
      </c>
      <c r="B687" s="154" t="s">
        <v>4243</v>
      </c>
      <c r="C687" s="154" t="s">
        <v>2058</v>
      </c>
      <c r="D687" s="179">
        <v>96155570</v>
      </c>
    </row>
    <row r="688" spans="1:4">
      <c r="A688" s="154" t="s">
        <v>654</v>
      </c>
      <c r="B688" s="154" t="s">
        <v>2370</v>
      </c>
      <c r="C688" s="154" t="s">
        <v>2058</v>
      </c>
      <c r="D688" s="179">
        <v>44962864</v>
      </c>
    </row>
    <row r="689" spans="1:4">
      <c r="A689" s="154" t="s">
        <v>655</v>
      </c>
      <c r="B689" s="154" t="s">
        <v>2371</v>
      </c>
      <c r="C689" s="154" t="s">
        <v>2058</v>
      </c>
      <c r="D689" s="179">
        <v>7000000</v>
      </c>
    </row>
    <row r="690" spans="1:4">
      <c r="A690" s="154" t="s">
        <v>656</v>
      </c>
      <c r="B690" s="154" t="s">
        <v>3958</v>
      </c>
      <c r="C690" s="154" t="s">
        <v>2058</v>
      </c>
      <c r="D690" s="179">
        <v>42617632</v>
      </c>
    </row>
    <row r="691" spans="1:4">
      <c r="A691" s="154" t="s">
        <v>657</v>
      </c>
      <c r="B691" s="154" t="s">
        <v>2373</v>
      </c>
      <c r="C691" s="154" t="s">
        <v>2058</v>
      </c>
      <c r="D691" s="179">
        <v>11636000</v>
      </c>
    </row>
    <row r="692" spans="1:4">
      <c r="A692" s="154" t="s">
        <v>658</v>
      </c>
      <c r="B692" s="154" t="s">
        <v>2374</v>
      </c>
      <c r="C692" s="154" t="s">
        <v>2058</v>
      </c>
      <c r="D692" s="179">
        <v>11999789</v>
      </c>
    </row>
    <row r="693" spans="1:4">
      <c r="A693" s="154" t="s">
        <v>660</v>
      </c>
      <c r="B693" s="154" t="s">
        <v>2376</v>
      </c>
      <c r="C693" s="154" t="s">
        <v>2058</v>
      </c>
      <c r="D693" s="179">
        <v>7499960</v>
      </c>
    </row>
    <row r="694" spans="1:4">
      <c r="A694" s="154" t="s">
        <v>661</v>
      </c>
      <c r="B694" s="154" t="s">
        <v>2377</v>
      </c>
      <c r="C694" s="154" t="s">
        <v>2058</v>
      </c>
      <c r="D694" s="179">
        <v>12000000</v>
      </c>
    </row>
    <row r="695" spans="1:4">
      <c r="A695" s="154" t="s">
        <v>662</v>
      </c>
      <c r="B695" s="154" t="s">
        <v>2378</v>
      </c>
      <c r="C695" s="154" t="s">
        <v>2058</v>
      </c>
      <c r="D695" s="179">
        <v>75645525</v>
      </c>
    </row>
    <row r="696" spans="1:4">
      <c r="A696" s="154" t="s">
        <v>663</v>
      </c>
      <c r="B696" s="154" t="s">
        <v>2379</v>
      </c>
      <c r="C696" s="154" t="s">
        <v>2058</v>
      </c>
      <c r="D696" s="179">
        <v>138414258</v>
      </c>
    </row>
    <row r="697" spans="1:4">
      <c r="A697" s="154" t="s">
        <v>664</v>
      </c>
      <c r="B697" s="154" t="s">
        <v>2380</v>
      </c>
      <c r="C697" s="154" t="s">
        <v>2058</v>
      </c>
      <c r="D697" s="179">
        <v>10840877</v>
      </c>
    </row>
    <row r="698" spans="1:4">
      <c r="A698" s="154" t="s">
        <v>665</v>
      </c>
      <c r="B698" s="154" t="s">
        <v>3557</v>
      </c>
      <c r="C698" s="154" t="s">
        <v>2058</v>
      </c>
      <c r="D698" s="179">
        <v>96090556</v>
      </c>
    </row>
    <row r="699" spans="1:4">
      <c r="A699" s="154" t="s">
        <v>666</v>
      </c>
      <c r="B699" s="154" t="s">
        <v>2381</v>
      </c>
      <c r="C699" s="154" t="s">
        <v>2058</v>
      </c>
      <c r="D699" s="179">
        <v>16695200</v>
      </c>
    </row>
    <row r="700" spans="1:4">
      <c r="A700" s="154" t="s">
        <v>667</v>
      </c>
      <c r="B700" s="154" t="s">
        <v>2382</v>
      </c>
      <c r="C700" s="154" t="s">
        <v>2058</v>
      </c>
      <c r="D700" s="179">
        <v>24000000</v>
      </c>
    </row>
    <row r="701" spans="1:4">
      <c r="A701" s="154" t="s">
        <v>670</v>
      </c>
      <c r="B701" s="154" t="s">
        <v>4109</v>
      </c>
      <c r="C701" s="154" t="s">
        <v>2058</v>
      </c>
      <c r="D701" s="179">
        <v>12000000</v>
      </c>
    </row>
    <row r="702" spans="1:4">
      <c r="A702" s="154" t="s">
        <v>672</v>
      </c>
      <c r="B702" s="154" t="s">
        <v>2385</v>
      </c>
      <c r="C702" s="154" t="s">
        <v>2058</v>
      </c>
      <c r="D702" s="179">
        <v>160000000</v>
      </c>
    </row>
    <row r="703" spans="1:4">
      <c r="A703" s="154" t="s">
        <v>673</v>
      </c>
      <c r="B703" s="154" t="s">
        <v>2386</v>
      </c>
      <c r="C703" s="154" t="s">
        <v>2058</v>
      </c>
      <c r="D703" s="179">
        <v>14657150</v>
      </c>
    </row>
    <row r="704" spans="1:4">
      <c r="A704" s="154" t="s">
        <v>674</v>
      </c>
      <c r="B704" s="154" t="s">
        <v>2387</v>
      </c>
      <c r="C704" s="154" t="s">
        <v>2058</v>
      </c>
      <c r="D704" s="179">
        <v>5931280</v>
      </c>
    </row>
    <row r="705" spans="1:4">
      <c r="A705" s="154" t="s">
        <v>676</v>
      </c>
      <c r="B705" s="154" t="s">
        <v>2389</v>
      </c>
      <c r="C705" s="154" t="s">
        <v>2058</v>
      </c>
      <c r="D705" s="179">
        <v>3400000</v>
      </c>
    </row>
    <row r="706" spans="1:4">
      <c r="A706" s="154" t="s">
        <v>677</v>
      </c>
      <c r="B706" s="154" t="s">
        <v>2390</v>
      </c>
      <c r="C706" s="154" t="s">
        <v>2058</v>
      </c>
      <c r="D706" s="179">
        <v>3028000</v>
      </c>
    </row>
    <row r="707" spans="1:4">
      <c r="A707" s="154" t="s">
        <v>3380</v>
      </c>
      <c r="B707" s="154" t="s">
        <v>3381</v>
      </c>
      <c r="C707" s="154" t="s">
        <v>2058</v>
      </c>
      <c r="D707" s="179">
        <v>139967442</v>
      </c>
    </row>
    <row r="708" spans="1:4">
      <c r="A708" s="154" t="s">
        <v>681</v>
      </c>
      <c r="B708" s="154" t="s">
        <v>2393</v>
      </c>
      <c r="C708" s="154" t="s">
        <v>2058</v>
      </c>
      <c r="D708" s="179">
        <v>7825922</v>
      </c>
    </row>
    <row r="709" spans="1:4">
      <c r="A709" s="154" t="s">
        <v>682</v>
      </c>
      <c r="B709" s="154" t="s">
        <v>2394</v>
      </c>
      <c r="C709" s="154" t="s">
        <v>2058</v>
      </c>
      <c r="D709" s="179">
        <v>61524155</v>
      </c>
    </row>
    <row r="710" spans="1:4">
      <c r="A710" s="154" t="s">
        <v>748</v>
      </c>
      <c r="B710" s="154" t="s">
        <v>2395</v>
      </c>
      <c r="C710" s="154" t="s">
        <v>2058</v>
      </c>
      <c r="D710" s="179">
        <v>33139996</v>
      </c>
    </row>
    <row r="711" spans="1:4">
      <c r="A711" s="154" t="s">
        <v>683</v>
      </c>
      <c r="B711" s="154" t="s">
        <v>2396</v>
      </c>
      <c r="C711" s="154" t="s">
        <v>2058</v>
      </c>
      <c r="D711" s="179">
        <v>25000000</v>
      </c>
    </row>
    <row r="712" spans="1:4">
      <c r="A712" s="154" t="s">
        <v>912</v>
      </c>
      <c r="B712" s="154" t="s">
        <v>2398</v>
      </c>
      <c r="C712" s="154" t="s">
        <v>2058</v>
      </c>
      <c r="D712" s="179">
        <v>350000000</v>
      </c>
    </row>
    <row r="713" spans="1:4">
      <c r="A713" s="154" t="s">
        <v>686</v>
      </c>
      <c r="B713" s="154" t="s">
        <v>3965</v>
      </c>
      <c r="C713" s="154" t="s">
        <v>2058</v>
      </c>
      <c r="D713" s="179">
        <v>45133300</v>
      </c>
    </row>
    <row r="714" spans="1:4">
      <c r="A714" s="154" t="s">
        <v>687</v>
      </c>
      <c r="B714" s="154" t="s">
        <v>2400</v>
      </c>
      <c r="C714" s="154" t="s">
        <v>2058</v>
      </c>
      <c r="D714" s="179">
        <v>68801326</v>
      </c>
    </row>
    <row r="715" spans="1:4">
      <c r="A715" s="154" t="s">
        <v>690</v>
      </c>
      <c r="B715" s="154" t="s">
        <v>2403</v>
      </c>
      <c r="C715" s="154" t="s">
        <v>2058</v>
      </c>
      <c r="D715" s="179">
        <v>3995996</v>
      </c>
    </row>
    <row r="716" spans="1:4">
      <c r="A716" s="154" t="s">
        <v>691</v>
      </c>
      <c r="B716" s="154" t="s">
        <v>2404</v>
      </c>
      <c r="C716" s="154" t="s">
        <v>2058</v>
      </c>
      <c r="D716" s="179">
        <v>28747017</v>
      </c>
    </row>
    <row r="717" spans="1:4">
      <c r="A717" s="154" t="s">
        <v>692</v>
      </c>
      <c r="B717" s="154" t="s">
        <v>2406</v>
      </c>
      <c r="C717" s="154" t="s">
        <v>2058</v>
      </c>
      <c r="D717" s="179">
        <v>8999998</v>
      </c>
    </row>
    <row r="718" spans="1:4">
      <c r="A718" s="154" t="s">
        <v>694</v>
      </c>
      <c r="B718" s="154" t="s">
        <v>2407</v>
      </c>
      <c r="C718" s="154" t="s">
        <v>2058</v>
      </c>
      <c r="D718" s="179">
        <v>20999112</v>
      </c>
    </row>
    <row r="719" spans="1:4">
      <c r="A719" s="154" t="s">
        <v>696</v>
      </c>
      <c r="B719" s="154" t="s">
        <v>2408</v>
      </c>
      <c r="C719" s="154" t="s">
        <v>2058</v>
      </c>
      <c r="D719" s="179">
        <v>31700380</v>
      </c>
    </row>
    <row r="720" spans="1:4">
      <c r="A720" s="154" t="s">
        <v>697</v>
      </c>
      <c r="B720" s="154" t="s">
        <v>2409</v>
      </c>
      <c r="C720" s="154" t="s">
        <v>2058</v>
      </c>
      <c r="D720" s="179">
        <v>200630248</v>
      </c>
    </row>
    <row r="721" spans="1:4">
      <c r="A721" s="154" t="s">
        <v>698</v>
      </c>
      <c r="B721" s="154" t="s">
        <v>2410</v>
      </c>
      <c r="C721" s="154" t="s">
        <v>2058</v>
      </c>
      <c r="D721" s="179">
        <v>16644097</v>
      </c>
    </row>
    <row r="722" spans="1:4">
      <c r="A722" s="154" t="s">
        <v>699</v>
      </c>
      <c r="B722" s="154" t="s">
        <v>2411</v>
      </c>
      <c r="C722" s="154" t="s">
        <v>2058</v>
      </c>
      <c r="D722" s="179">
        <v>14096486</v>
      </c>
    </row>
    <row r="723" spans="1:4">
      <c r="A723" s="154" t="s">
        <v>387</v>
      </c>
      <c r="B723" s="154" t="s">
        <v>2412</v>
      </c>
      <c r="C723" s="154" t="s">
        <v>2058</v>
      </c>
      <c r="D723" s="179">
        <v>5032475</v>
      </c>
    </row>
    <row r="724" spans="1:4">
      <c r="A724" s="154" t="s">
        <v>700</v>
      </c>
      <c r="B724" s="154" t="s">
        <v>2413</v>
      </c>
      <c r="C724" s="154" t="s">
        <v>2058</v>
      </c>
      <c r="D724" s="179">
        <v>4529143</v>
      </c>
    </row>
    <row r="725" spans="1:4">
      <c r="A725" s="154" t="s">
        <v>701</v>
      </c>
      <c r="B725" s="154" t="s">
        <v>2414</v>
      </c>
      <c r="C725" s="154" t="s">
        <v>2058</v>
      </c>
      <c r="D725" s="179">
        <v>10899989</v>
      </c>
    </row>
    <row r="726" spans="1:4">
      <c r="A726" s="154" t="s">
        <v>702</v>
      </c>
      <c r="B726" s="154" t="s">
        <v>2415</v>
      </c>
      <c r="C726" s="154" t="s">
        <v>2058</v>
      </c>
      <c r="D726" s="179">
        <v>11400000</v>
      </c>
    </row>
    <row r="727" spans="1:4">
      <c r="A727" s="154" t="s">
        <v>705</v>
      </c>
      <c r="B727" s="154" t="s">
        <v>2418</v>
      </c>
      <c r="C727" s="154" t="s">
        <v>2058</v>
      </c>
      <c r="D727" s="179">
        <v>31199825</v>
      </c>
    </row>
    <row r="728" spans="1:4">
      <c r="A728" s="154" t="s">
        <v>3721</v>
      </c>
      <c r="B728" s="154" t="s">
        <v>3722</v>
      </c>
      <c r="C728" s="154" t="s">
        <v>2058</v>
      </c>
      <c r="D728" s="179">
        <v>76159833</v>
      </c>
    </row>
    <row r="729" spans="1:4">
      <c r="A729" s="154" t="s">
        <v>708</v>
      </c>
      <c r="B729" s="154" t="s">
        <v>2420</v>
      </c>
      <c r="C729" s="154" t="s">
        <v>2058</v>
      </c>
      <c r="D729" s="179">
        <v>2999967</v>
      </c>
    </row>
    <row r="730" spans="1:4">
      <c r="A730" s="154" t="s">
        <v>709</v>
      </c>
      <c r="B730" s="154" t="s">
        <v>2421</v>
      </c>
      <c r="C730" s="154" t="s">
        <v>2058</v>
      </c>
      <c r="D730" s="179">
        <v>50300000</v>
      </c>
    </row>
    <row r="731" spans="1:4">
      <c r="A731" s="154" t="s">
        <v>710</v>
      </c>
      <c r="B731" s="154" t="s">
        <v>2422</v>
      </c>
      <c r="C731" s="154" t="s">
        <v>2058</v>
      </c>
      <c r="D731" s="179">
        <v>17250000</v>
      </c>
    </row>
    <row r="732" spans="1:4">
      <c r="A732" s="154" t="s">
        <v>942</v>
      </c>
      <c r="B732" s="154" t="s">
        <v>2423</v>
      </c>
      <c r="C732" s="154" t="s">
        <v>4171</v>
      </c>
      <c r="D732" s="179">
        <v>6800000</v>
      </c>
    </row>
    <row r="733" spans="1:4">
      <c r="A733" s="154" t="s">
        <v>3984</v>
      </c>
      <c r="B733" s="154" t="s">
        <v>3996</v>
      </c>
      <c r="C733" s="154" t="s">
        <v>4171</v>
      </c>
      <c r="D733" s="179">
        <v>117900000</v>
      </c>
    </row>
    <row r="734" spans="1:4">
      <c r="A734" s="154" t="s">
        <v>4244</v>
      </c>
      <c r="B734" s="154" t="s">
        <v>4245</v>
      </c>
      <c r="C734" s="154" t="s">
        <v>4171</v>
      </c>
      <c r="D734" s="179">
        <v>65000000</v>
      </c>
    </row>
    <row r="735" spans="1:4">
      <c r="A735" s="154" t="s">
        <v>2425</v>
      </c>
      <c r="B735" s="154" t="s">
        <v>2426</v>
      </c>
      <c r="C735" s="154" t="s">
        <v>4171</v>
      </c>
      <c r="D735" s="179">
        <v>229999521</v>
      </c>
    </row>
    <row r="736" spans="1:4">
      <c r="A736" s="154" t="s">
        <v>3504</v>
      </c>
      <c r="B736" s="154" t="s">
        <v>3505</v>
      </c>
      <c r="C736" s="154" t="s">
        <v>4171</v>
      </c>
      <c r="D736" s="179">
        <v>1397208685</v>
      </c>
    </row>
    <row r="737" spans="1:4">
      <c r="A737" s="154" t="s">
        <v>773</v>
      </c>
      <c r="B737" s="154" t="s">
        <v>2427</v>
      </c>
      <c r="C737" s="154" t="s">
        <v>4171</v>
      </c>
      <c r="D737" s="179">
        <v>20389000</v>
      </c>
    </row>
    <row r="738" spans="1:4">
      <c r="A738" s="154" t="s">
        <v>801</v>
      </c>
      <c r="B738" s="154" t="s">
        <v>2428</v>
      </c>
      <c r="C738" s="154" t="s">
        <v>4171</v>
      </c>
      <c r="D738" s="179">
        <v>101347632</v>
      </c>
    </row>
    <row r="739" spans="1:4">
      <c r="A739" s="154" t="s">
        <v>3943</v>
      </c>
      <c r="B739" s="154" t="s">
        <v>3944</v>
      </c>
      <c r="C739" s="154" t="s">
        <v>4171</v>
      </c>
      <c r="D739" s="179">
        <v>101150000</v>
      </c>
    </row>
    <row r="740" spans="1:4">
      <c r="A740" s="154" t="s">
        <v>967</v>
      </c>
      <c r="B740" s="154" t="s">
        <v>2431</v>
      </c>
      <c r="C740" s="154" t="s">
        <v>4171</v>
      </c>
      <c r="D740" s="179">
        <v>3050781</v>
      </c>
    </row>
    <row r="741" spans="1:4">
      <c r="A741" s="154" t="s">
        <v>357</v>
      </c>
      <c r="B741" s="154" t="s">
        <v>2060</v>
      </c>
      <c r="C741" s="154" t="s">
        <v>4171</v>
      </c>
      <c r="D741" s="179">
        <v>51000000</v>
      </c>
    </row>
    <row r="742" spans="1:4">
      <c r="A742" s="154" t="s">
        <v>968</v>
      </c>
      <c r="B742" s="154" t="s">
        <v>2432</v>
      </c>
      <c r="C742" s="154" t="s">
        <v>4171</v>
      </c>
      <c r="D742" s="179">
        <v>5400000</v>
      </c>
    </row>
    <row r="743" spans="1:4">
      <c r="A743" s="154" t="s">
        <v>811</v>
      </c>
      <c r="B743" s="154" t="s">
        <v>2433</v>
      </c>
      <c r="C743" s="154" t="s">
        <v>4171</v>
      </c>
      <c r="D743" s="179">
        <v>3582324023</v>
      </c>
    </row>
    <row r="744" spans="1:4">
      <c r="A744" s="154" t="s">
        <v>971</v>
      </c>
      <c r="B744" s="154" t="s">
        <v>3780</v>
      </c>
      <c r="C744" s="154" t="s">
        <v>4171</v>
      </c>
      <c r="D744" s="179">
        <v>4863386</v>
      </c>
    </row>
    <row r="745" spans="1:4">
      <c r="A745" s="154" t="s">
        <v>5</v>
      </c>
      <c r="B745" s="154" t="s">
        <v>2443</v>
      </c>
      <c r="C745" s="154" t="s">
        <v>4171</v>
      </c>
      <c r="D745" s="179">
        <v>28109743</v>
      </c>
    </row>
    <row r="746" spans="1:4">
      <c r="A746" s="154" t="s">
        <v>6</v>
      </c>
      <c r="B746" s="154" t="s">
        <v>1651</v>
      </c>
      <c r="C746" s="154" t="s">
        <v>4171</v>
      </c>
      <c r="D746" s="179">
        <v>18200000</v>
      </c>
    </row>
    <row r="747" spans="1:4">
      <c r="A747" s="154" t="s">
        <v>972</v>
      </c>
      <c r="B747" s="154" t="s">
        <v>2444</v>
      </c>
      <c r="C747" s="154" t="s">
        <v>4171</v>
      </c>
      <c r="D747" s="179">
        <v>30607558</v>
      </c>
    </row>
    <row r="748" spans="1:4">
      <c r="A748" s="154" t="s">
        <v>973</v>
      </c>
      <c r="B748" s="154" t="s">
        <v>2445</v>
      </c>
      <c r="C748" s="154" t="s">
        <v>4171</v>
      </c>
      <c r="D748" s="179">
        <v>10800000</v>
      </c>
    </row>
    <row r="749" spans="1:4">
      <c r="A749" s="154" t="s">
        <v>3506</v>
      </c>
      <c r="B749" s="154" t="s">
        <v>4204</v>
      </c>
      <c r="C749" s="154" t="s">
        <v>4171</v>
      </c>
      <c r="D749" s="179">
        <v>100000000</v>
      </c>
    </row>
    <row r="750" spans="1:4">
      <c r="A750" s="154" t="s">
        <v>4148</v>
      </c>
      <c r="B750" s="154" t="s">
        <v>4149</v>
      </c>
      <c r="C750" s="154" t="s">
        <v>4171</v>
      </c>
      <c r="D750" s="179">
        <v>170601298</v>
      </c>
    </row>
    <row r="751" spans="1:4">
      <c r="A751" s="154" t="s">
        <v>4276</v>
      </c>
      <c r="B751" s="154" t="s">
        <v>4277</v>
      </c>
      <c r="C751" s="154" t="s">
        <v>4171</v>
      </c>
      <c r="D751" s="179">
        <v>51203334</v>
      </c>
    </row>
    <row r="752" spans="1:4">
      <c r="A752" s="154" t="s">
        <v>974</v>
      </c>
      <c r="B752" s="154" t="s">
        <v>4205</v>
      </c>
      <c r="C752" s="154" t="s">
        <v>4171</v>
      </c>
      <c r="D752" s="179">
        <v>9618358</v>
      </c>
    </row>
    <row r="753" spans="1:4">
      <c r="A753" s="154" t="s">
        <v>975</v>
      </c>
      <c r="B753" s="154" t="s">
        <v>2447</v>
      </c>
      <c r="C753" s="154" t="s">
        <v>4171</v>
      </c>
      <c r="D753" s="179">
        <v>13000000</v>
      </c>
    </row>
    <row r="754" spans="1:4">
      <c r="A754" s="154" t="s">
        <v>933</v>
      </c>
      <c r="B754" s="154" t="s">
        <v>4135</v>
      </c>
      <c r="C754" s="154" t="s">
        <v>4171</v>
      </c>
      <c r="D754" s="179">
        <v>60000000</v>
      </c>
    </row>
    <row r="755" spans="1:4">
      <c r="A755" s="154" t="s">
        <v>4278</v>
      </c>
      <c r="B755" s="154" t="s">
        <v>2320</v>
      </c>
      <c r="C755" s="154" t="s">
        <v>4171</v>
      </c>
      <c r="D755" s="179">
        <v>23999264</v>
      </c>
    </row>
    <row r="756" spans="1:4">
      <c r="A756" s="154" t="s">
        <v>10</v>
      </c>
      <c r="B756" s="154" t="s">
        <v>1655</v>
      </c>
      <c r="C756" s="154" t="s">
        <v>4171</v>
      </c>
      <c r="D756" s="179">
        <v>19905025</v>
      </c>
    </row>
    <row r="757" spans="1:4">
      <c r="A757" s="154" t="s">
        <v>977</v>
      </c>
      <c r="B757" s="154" t="s">
        <v>2450</v>
      </c>
      <c r="C757" s="154" t="s">
        <v>4171</v>
      </c>
      <c r="D757" s="179">
        <v>32747339</v>
      </c>
    </row>
    <row r="758" spans="1:4">
      <c r="A758" s="154" t="s">
        <v>978</v>
      </c>
      <c r="B758" s="154" t="s">
        <v>2451</v>
      </c>
      <c r="C758" s="154" t="s">
        <v>4171</v>
      </c>
      <c r="D758" s="179">
        <v>1200000</v>
      </c>
    </row>
    <row r="759" spans="1:4">
      <c r="A759" s="154" t="s">
        <v>365</v>
      </c>
      <c r="B759" s="154" t="s">
        <v>2067</v>
      </c>
      <c r="C759" s="154" t="s">
        <v>4171</v>
      </c>
      <c r="D759" s="179">
        <v>4724632</v>
      </c>
    </row>
    <row r="760" spans="1:4">
      <c r="A760" s="154" t="s">
        <v>979</v>
      </c>
      <c r="B760" s="154" t="s">
        <v>2452</v>
      </c>
      <c r="C760" s="154" t="s">
        <v>4171</v>
      </c>
      <c r="D760" s="179">
        <v>8800000</v>
      </c>
    </row>
    <row r="761" spans="1:4">
      <c r="A761" s="154" t="s">
        <v>728</v>
      </c>
      <c r="B761" s="154" t="s">
        <v>4227</v>
      </c>
      <c r="C761" s="154" t="s">
        <v>4171</v>
      </c>
      <c r="D761" s="179">
        <v>96922509</v>
      </c>
    </row>
    <row r="762" spans="1:4">
      <c r="A762" s="154" t="s">
        <v>983</v>
      </c>
      <c r="B762" s="154" t="s">
        <v>2456</v>
      </c>
      <c r="C762" s="154" t="s">
        <v>4171</v>
      </c>
      <c r="D762" s="179">
        <v>11999998</v>
      </c>
    </row>
    <row r="763" spans="1:4">
      <c r="A763" s="154" t="s">
        <v>15</v>
      </c>
      <c r="B763" s="154" t="s">
        <v>4279</v>
      </c>
      <c r="C763" s="154" t="s">
        <v>4171</v>
      </c>
      <c r="D763" s="179">
        <v>15220000</v>
      </c>
    </row>
    <row r="764" spans="1:4">
      <c r="A764" s="154" t="s">
        <v>987</v>
      </c>
      <c r="B764" s="154" t="s">
        <v>2460</v>
      </c>
      <c r="C764" s="154" t="s">
        <v>4171</v>
      </c>
      <c r="D764" s="179">
        <v>75052052</v>
      </c>
    </row>
    <row r="765" spans="1:4">
      <c r="A765" s="154" t="s">
        <v>988</v>
      </c>
      <c r="B765" s="154" t="s">
        <v>2461</v>
      </c>
      <c r="C765" s="154" t="s">
        <v>4171</v>
      </c>
      <c r="D765" s="179">
        <v>43338000</v>
      </c>
    </row>
    <row r="766" spans="1:4">
      <c r="A766" s="154" t="s">
        <v>4007</v>
      </c>
      <c r="B766" s="154" t="s">
        <v>4008</v>
      </c>
      <c r="C766" s="154" t="s">
        <v>4171</v>
      </c>
      <c r="D766" s="179">
        <v>17679982</v>
      </c>
    </row>
    <row r="767" spans="1:4">
      <c r="A767" s="154" t="s">
        <v>990</v>
      </c>
      <c r="B767" s="154" t="s">
        <v>2464</v>
      </c>
      <c r="C767" s="154" t="s">
        <v>4171</v>
      </c>
      <c r="D767" s="179">
        <v>2000000</v>
      </c>
    </row>
    <row r="768" spans="1:4">
      <c r="A768" s="154" t="s">
        <v>2467</v>
      </c>
      <c r="B768" s="154" t="s">
        <v>2468</v>
      </c>
      <c r="C768" s="154" t="s">
        <v>4171</v>
      </c>
      <c r="D768" s="179">
        <v>2047932</v>
      </c>
    </row>
    <row r="769" spans="1:4">
      <c r="A769" s="154" t="s">
        <v>991</v>
      </c>
      <c r="B769" s="154" t="s">
        <v>2469</v>
      </c>
      <c r="C769" s="154" t="s">
        <v>4171</v>
      </c>
      <c r="D769" s="179">
        <v>2000000</v>
      </c>
    </row>
    <row r="770" spans="1:4">
      <c r="A770" s="154" t="s">
        <v>992</v>
      </c>
      <c r="B770" s="154" t="s">
        <v>2470</v>
      </c>
      <c r="C770" s="154" t="s">
        <v>4171</v>
      </c>
      <c r="D770" s="179">
        <v>19600000</v>
      </c>
    </row>
    <row r="771" spans="1:4">
      <c r="A771" s="154" t="s">
        <v>3703</v>
      </c>
      <c r="B771" s="154" t="s">
        <v>3704</v>
      </c>
      <c r="C771" s="154" t="s">
        <v>4171</v>
      </c>
      <c r="D771" s="179">
        <v>50000000</v>
      </c>
    </row>
    <row r="772" spans="1:4">
      <c r="A772" s="154" t="s">
        <v>993</v>
      </c>
      <c r="B772" s="154" t="s">
        <v>2471</v>
      </c>
      <c r="C772" s="154" t="s">
        <v>4171</v>
      </c>
      <c r="D772" s="179">
        <v>5700000</v>
      </c>
    </row>
    <row r="773" spans="1:4">
      <c r="A773" s="154" t="s">
        <v>913</v>
      </c>
      <c r="B773" s="154" t="s">
        <v>2474</v>
      </c>
      <c r="C773" s="154" t="s">
        <v>4171</v>
      </c>
      <c r="D773" s="179">
        <v>6000000</v>
      </c>
    </row>
    <row r="774" spans="1:4">
      <c r="A774" s="154" t="s">
        <v>3985</v>
      </c>
      <c r="B774" s="154" t="s">
        <v>3986</v>
      </c>
      <c r="C774" s="154" t="s">
        <v>4171</v>
      </c>
      <c r="D774" s="179">
        <v>473799913</v>
      </c>
    </row>
    <row r="775" spans="1:4">
      <c r="A775" s="154" t="s">
        <v>2076</v>
      </c>
      <c r="B775" s="154" t="s">
        <v>4206</v>
      </c>
      <c r="C775" s="154" t="s">
        <v>4171</v>
      </c>
      <c r="D775" s="179">
        <v>1800000</v>
      </c>
    </row>
    <row r="776" spans="1:4">
      <c r="A776" s="154" t="s">
        <v>943</v>
      </c>
      <c r="B776" s="154" t="s">
        <v>2475</v>
      </c>
      <c r="C776" s="154" t="s">
        <v>4171</v>
      </c>
      <c r="D776" s="179">
        <v>24799920</v>
      </c>
    </row>
    <row r="777" spans="1:4">
      <c r="A777" s="154" t="s">
        <v>829</v>
      </c>
      <c r="B777" s="154" t="s">
        <v>2476</v>
      </c>
      <c r="C777" s="154" t="s">
        <v>4171</v>
      </c>
      <c r="D777" s="179">
        <v>38595400</v>
      </c>
    </row>
    <row r="778" spans="1:4">
      <c r="A778" s="154" t="s">
        <v>994</v>
      </c>
      <c r="B778" s="154" t="s">
        <v>2477</v>
      </c>
      <c r="C778" s="154" t="s">
        <v>4171</v>
      </c>
      <c r="D778" s="179">
        <v>12410800</v>
      </c>
    </row>
    <row r="779" spans="1:4">
      <c r="A779" s="154" t="s">
        <v>826</v>
      </c>
      <c r="B779" s="154" t="s">
        <v>2478</v>
      </c>
      <c r="C779" s="154" t="s">
        <v>4171</v>
      </c>
      <c r="D779" s="179">
        <v>6000000</v>
      </c>
    </row>
    <row r="780" spans="1:4">
      <c r="A780" s="154" t="s">
        <v>4136</v>
      </c>
      <c r="B780" s="154" t="s">
        <v>4137</v>
      </c>
      <c r="C780" s="154" t="s">
        <v>4171</v>
      </c>
      <c r="D780" s="179">
        <v>730000000</v>
      </c>
    </row>
    <row r="781" spans="1:4">
      <c r="A781" s="154" t="s">
        <v>995</v>
      </c>
      <c r="B781" s="154" t="s">
        <v>2479</v>
      </c>
      <c r="C781" s="154" t="s">
        <v>4171</v>
      </c>
      <c r="D781" s="179">
        <v>18149446</v>
      </c>
    </row>
    <row r="782" spans="1:4">
      <c r="A782" s="154" t="s">
        <v>996</v>
      </c>
      <c r="B782" s="154" t="s">
        <v>2480</v>
      </c>
      <c r="C782" s="154" t="s">
        <v>4171</v>
      </c>
      <c r="D782" s="179">
        <v>66000000</v>
      </c>
    </row>
    <row r="783" spans="1:4">
      <c r="A783" s="154" t="s">
        <v>997</v>
      </c>
      <c r="B783" s="154" t="s">
        <v>2481</v>
      </c>
      <c r="C783" s="154" t="s">
        <v>4171</v>
      </c>
      <c r="D783" s="179">
        <v>4500000</v>
      </c>
    </row>
    <row r="784" spans="1:4">
      <c r="A784" s="154" t="s">
        <v>998</v>
      </c>
      <c r="B784" s="154" t="s">
        <v>2482</v>
      </c>
      <c r="C784" s="154" t="s">
        <v>4171</v>
      </c>
      <c r="D784" s="179">
        <v>8935643</v>
      </c>
    </row>
    <row r="785" spans="1:4">
      <c r="A785" s="154" t="s">
        <v>4173</v>
      </c>
      <c r="B785" s="154" t="s">
        <v>4174</v>
      </c>
      <c r="C785" s="154" t="s">
        <v>4171</v>
      </c>
      <c r="D785" s="179">
        <v>6000000</v>
      </c>
    </row>
    <row r="786" spans="1:4">
      <c r="A786" s="154" t="s">
        <v>3966</v>
      </c>
      <c r="B786" s="154" t="s">
        <v>3967</v>
      </c>
      <c r="C786" s="154" t="s">
        <v>4171</v>
      </c>
      <c r="D786" s="179">
        <v>100000000</v>
      </c>
    </row>
    <row r="787" spans="1:4">
      <c r="A787" s="154" t="s">
        <v>999</v>
      </c>
      <c r="B787" s="154" t="s">
        <v>2483</v>
      </c>
      <c r="C787" s="154" t="s">
        <v>4171</v>
      </c>
      <c r="D787" s="179">
        <v>3986000</v>
      </c>
    </row>
    <row r="788" spans="1:4">
      <c r="A788" s="154" t="s">
        <v>1000</v>
      </c>
      <c r="B788" s="154" t="s">
        <v>2484</v>
      </c>
      <c r="C788" s="154" t="s">
        <v>4171</v>
      </c>
      <c r="D788" s="179">
        <v>9179290</v>
      </c>
    </row>
    <row r="789" spans="1:4">
      <c r="A789" s="154" t="s">
        <v>3723</v>
      </c>
      <c r="B789" s="154" t="s">
        <v>4207</v>
      </c>
      <c r="C789" s="154" t="s">
        <v>4171</v>
      </c>
      <c r="D789" s="179">
        <v>31074219</v>
      </c>
    </row>
    <row r="790" spans="1:4">
      <c r="A790" s="154" t="s">
        <v>1002</v>
      </c>
      <c r="B790" s="154" t="s">
        <v>2486</v>
      </c>
      <c r="C790" s="154" t="s">
        <v>4171</v>
      </c>
      <c r="D790" s="179">
        <v>8551500</v>
      </c>
    </row>
    <row r="791" spans="1:4">
      <c r="A791" s="154" t="s">
        <v>375</v>
      </c>
      <c r="B791" s="154" t="s">
        <v>2080</v>
      </c>
      <c r="C791" s="154" t="s">
        <v>4171</v>
      </c>
      <c r="D791" s="179">
        <v>11499999</v>
      </c>
    </row>
    <row r="792" spans="1:4">
      <c r="A792" s="154" t="s">
        <v>834</v>
      </c>
      <c r="B792" s="154" t="s">
        <v>2488</v>
      </c>
      <c r="C792" s="154" t="s">
        <v>4171</v>
      </c>
      <c r="D792" s="179">
        <v>59999474</v>
      </c>
    </row>
    <row r="793" spans="1:4">
      <c r="A793" s="154" t="s">
        <v>1004</v>
      </c>
      <c r="B793" s="154" t="s">
        <v>2489</v>
      </c>
      <c r="C793" s="154" t="s">
        <v>4171</v>
      </c>
      <c r="D793" s="179">
        <v>5000000</v>
      </c>
    </row>
    <row r="794" spans="1:4">
      <c r="A794" s="154" t="s">
        <v>1005</v>
      </c>
      <c r="B794" s="154" t="s">
        <v>2490</v>
      </c>
      <c r="C794" s="154" t="s">
        <v>4171</v>
      </c>
      <c r="D794" s="179">
        <v>4000000</v>
      </c>
    </row>
    <row r="795" spans="1:4">
      <c r="A795" s="154" t="s">
        <v>1008</v>
      </c>
      <c r="B795" s="154" t="s">
        <v>2493</v>
      </c>
      <c r="C795" s="154" t="s">
        <v>4171</v>
      </c>
      <c r="D795" s="179">
        <v>2753280</v>
      </c>
    </row>
    <row r="796" spans="1:4">
      <c r="A796" s="154" t="s">
        <v>1009</v>
      </c>
      <c r="B796" s="154" t="s">
        <v>2494</v>
      </c>
      <c r="C796" s="154" t="s">
        <v>4171</v>
      </c>
      <c r="D796" s="179">
        <v>15848063</v>
      </c>
    </row>
    <row r="797" spans="1:4">
      <c r="A797" s="154" t="s">
        <v>1010</v>
      </c>
      <c r="B797" s="154" t="s">
        <v>2495</v>
      </c>
      <c r="C797" s="154" t="s">
        <v>4171</v>
      </c>
      <c r="D797" s="179">
        <v>5292000</v>
      </c>
    </row>
    <row r="798" spans="1:4">
      <c r="A798" s="154" t="s">
        <v>1011</v>
      </c>
      <c r="B798" s="154" t="s">
        <v>2496</v>
      </c>
      <c r="C798" s="154" t="s">
        <v>4171</v>
      </c>
      <c r="D798" s="179">
        <v>104999978</v>
      </c>
    </row>
    <row r="799" spans="1:4">
      <c r="A799" s="154" t="s">
        <v>4175</v>
      </c>
      <c r="B799" s="154" t="s">
        <v>4176</v>
      </c>
      <c r="C799" s="154" t="s">
        <v>4171</v>
      </c>
      <c r="D799" s="179">
        <v>8023932</v>
      </c>
    </row>
    <row r="800" spans="1:4">
      <c r="A800" s="154" t="s">
        <v>1013</v>
      </c>
      <c r="B800" s="154" t="s">
        <v>2498</v>
      </c>
      <c r="C800" s="154" t="s">
        <v>4171</v>
      </c>
      <c r="D800" s="179">
        <v>203932652</v>
      </c>
    </row>
    <row r="801" spans="1:4">
      <c r="A801" s="154" t="s">
        <v>1014</v>
      </c>
      <c r="B801" s="154" t="s">
        <v>2499</v>
      </c>
      <c r="C801" s="154" t="s">
        <v>4171</v>
      </c>
      <c r="D801" s="179">
        <v>24200000</v>
      </c>
    </row>
    <row r="802" spans="1:4">
      <c r="A802" s="154" t="s">
        <v>1015</v>
      </c>
      <c r="B802" s="154" t="s">
        <v>2500</v>
      </c>
      <c r="C802" s="154" t="s">
        <v>4171</v>
      </c>
      <c r="D802" s="179">
        <v>37549391</v>
      </c>
    </row>
    <row r="803" spans="1:4">
      <c r="A803" s="154" t="s">
        <v>809</v>
      </c>
      <c r="B803" s="154" t="s">
        <v>2501</v>
      </c>
      <c r="C803" s="154" t="s">
        <v>4171</v>
      </c>
      <c r="D803" s="179">
        <v>59246800</v>
      </c>
    </row>
    <row r="804" spans="1:4">
      <c r="A804" s="154" t="s">
        <v>1017</v>
      </c>
      <c r="B804" s="154" t="s">
        <v>2505</v>
      </c>
      <c r="C804" s="154" t="s">
        <v>4171</v>
      </c>
      <c r="D804" s="179">
        <v>5800000</v>
      </c>
    </row>
    <row r="805" spans="1:4">
      <c r="A805" s="154" t="s">
        <v>4246</v>
      </c>
      <c r="B805" s="154" t="s">
        <v>4247</v>
      </c>
      <c r="C805" s="154" t="s">
        <v>4171</v>
      </c>
      <c r="D805" s="179">
        <v>18500000</v>
      </c>
    </row>
    <row r="806" spans="1:4">
      <c r="A806" s="154" t="s">
        <v>1018</v>
      </c>
      <c r="B806" s="154" t="s">
        <v>2508</v>
      </c>
      <c r="C806" s="154" t="s">
        <v>4171</v>
      </c>
      <c r="D806" s="179">
        <v>112500000</v>
      </c>
    </row>
    <row r="807" spans="1:4">
      <c r="A807" s="154" t="s">
        <v>1019</v>
      </c>
      <c r="B807" s="154" t="s">
        <v>2509</v>
      </c>
      <c r="C807" s="154" t="s">
        <v>4171</v>
      </c>
      <c r="D807" s="179">
        <v>4541950</v>
      </c>
    </row>
    <row r="808" spans="1:4">
      <c r="A808" s="154" t="s">
        <v>886</v>
      </c>
      <c r="B808" s="154" t="s">
        <v>2510</v>
      </c>
      <c r="C808" s="154" t="s">
        <v>4171</v>
      </c>
      <c r="D808" s="179">
        <v>66850975</v>
      </c>
    </row>
    <row r="809" spans="1:4">
      <c r="A809" s="154" t="s">
        <v>1020</v>
      </c>
      <c r="B809" s="154" t="s">
        <v>2511</v>
      </c>
      <c r="C809" s="154" t="s">
        <v>4171</v>
      </c>
      <c r="D809" s="179">
        <v>3000000</v>
      </c>
    </row>
    <row r="810" spans="1:4">
      <c r="A810" s="154" t="s">
        <v>1021</v>
      </c>
      <c r="B810" s="154" t="s">
        <v>2512</v>
      </c>
      <c r="C810" s="154" t="s">
        <v>4171</v>
      </c>
      <c r="D810" s="179">
        <v>60000000</v>
      </c>
    </row>
    <row r="811" spans="1:4">
      <c r="A811" s="154" t="s">
        <v>1022</v>
      </c>
      <c r="B811" s="154" t="s">
        <v>2513</v>
      </c>
      <c r="C811" s="154" t="s">
        <v>4171</v>
      </c>
      <c r="D811" s="179">
        <v>18000000</v>
      </c>
    </row>
    <row r="812" spans="1:4">
      <c r="A812" s="154" t="s">
        <v>944</v>
      </c>
      <c r="B812" s="154" t="s">
        <v>2514</v>
      </c>
      <c r="C812" s="154" t="s">
        <v>4171</v>
      </c>
      <c r="D812" s="179">
        <v>45000000</v>
      </c>
    </row>
    <row r="813" spans="1:4">
      <c r="A813" s="154" t="s">
        <v>840</v>
      </c>
      <c r="B813" s="154" t="s">
        <v>2515</v>
      </c>
      <c r="C813" s="154" t="s">
        <v>4171</v>
      </c>
      <c r="D813" s="179">
        <v>12500000</v>
      </c>
    </row>
    <row r="814" spans="1:4">
      <c r="A814" s="154" t="s">
        <v>846</v>
      </c>
      <c r="B814" s="154" t="s">
        <v>2516</v>
      </c>
      <c r="C814" s="154" t="s">
        <v>4171</v>
      </c>
      <c r="D814" s="179">
        <v>45000000</v>
      </c>
    </row>
    <row r="815" spans="1:4">
      <c r="A815" s="154" t="s">
        <v>1023</v>
      </c>
      <c r="B815" s="154" t="s">
        <v>2518</v>
      </c>
      <c r="C815" s="154" t="s">
        <v>4171</v>
      </c>
      <c r="D815" s="179">
        <v>10000106</v>
      </c>
    </row>
    <row r="816" spans="1:4">
      <c r="A816" s="154" t="s">
        <v>1024</v>
      </c>
      <c r="B816" s="154" t="s">
        <v>2519</v>
      </c>
      <c r="C816" s="154" t="s">
        <v>4171</v>
      </c>
      <c r="D816" s="179">
        <v>32905510</v>
      </c>
    </row>
    <row r="817" spans="1:4">
      <c r="A817" s="154" t="s">
        <v>1025</v>
      </c>
      <c r="B817" s="154" t="s">
        <v>2520</v>
      </c>
      <c r="C817" s="154" t="s">
        <v>4171</v>
      </c>
      <c r="D817" s="179">
        <v>7691226</v>
      </c>
    </row>
    <row r="818" spans="1:4">
      <c r="A818" s="154" t="s">
        <v>925</v>
      </c>
      <c r="B818" s="154" t="s">
        <v>2521</v>
      </c>
      <c r="C818" s="154" t="s">
        <v>4171</v>
      </c>
      <c r="D818" s="179">
        <v>6412291</v>
      </c>
    </row>
    <row r="819" spans="1:4">
      <c r="A819" s="154" t="s">
        <v>1026</v>
      </c>
      <c r="B819" s="154" t="s">
        <v>2522</v>
      </c>
      <c r="C819" s="154" t="s">
        <v>4171</v>
      </c>
      <c r="D819" s="179">
        <v>1190000</v>
      </c>
    </row>
    <row r="820" spans="1:4">
      <c r="A820" s="154" t="s">
        <v>934</v>
      </c>
      <c r="B820" s="154" t="s">
        <v>3790</v>
      </c>
      <c r="C820" s="154" t="s">
        <v>4171</v>
      </c>
      <c r="D820" s="179">
        <v>25000000</v>
      </c>
    </row>
    <row r="821" spans="1:4">
      <c r="A821" s="154" t="s">
        <v>1027</v>
      </c>
      <c r="B821" s="154" t="s">
        <v>2524</v>
      </c>
      <c r="C821" s="154" t="s">
        <v>4171</v>
      </c>
      <c r="D821" s="179">
        <v>4396762</v>
      </c>
    </row>
    <row r="822" spans="1:4">
      <c r="A822" s="154" t="s">
        <v>1029</v>
      </c>
      <c r="B822" s="154" t="s">
        <v>2526</v>
      </c>
      <c r="C822" s="154" t="s">
        <v>4171</v>
      </c>
      <c r="D822" s="179">
        <v>3600000</v>
      </c>
    </row>
    <row r="823" spans="1:4">
      <c r="A823" s="154" t="s">
        <v>1030</v>
      </c>
      <c r="B823" s="154" t="s">
        <v>2527</v>
      </c>
      <c r="C823" s="154" t="s">
        <v>4171</v>
      </c>
      <c r="D823" s="179">
        <v>24956600</v>
      </c>
    </row>
    <row r="824" spans="1:4">
      <c r="A824" s="154" t="s">
        <v>2529</v>
      </c>
      <c r="B824" s="154" t="s">
        <v>4009</v>
      </c>
      <c r="C824" s="154" t="s">
        <v>4171</v>
      </c>
      <c r="D824" s="179">
        <v>640820000</v>
      </c>
    </row>
    <row r="825" spans="1:4">
      <c r="A825" s="154" t="s">
        <v>836</v>
      </c>
      <c r="B825" s="154" t="s">
        <v>2531</v>
      </c>
      <c r="C825" s="154" t="s">
        <v>4171</v>
      </c>
      <c r="D825" s="179">
        <v>9750948</v>
      </c>
    </row>
    <row r="826" spans="1:4">
      <c r="A826" s="154" t="s">
        <v>3681</v>
      </c>
      <c r="B826" s="154" t="s">
        <v>3682</v>
      </c>
      <c r="C826" s="154" t="s">
        <v>4171</v>
      </c>
      <c r="D826" s="179">
        <v>89411287</v>
      </c>
    </row>
    <row r="827" spans="1:4">
      <c r="A827" s="154" t="s">
        <v>1032</v>
      </c>
      <c r="B827" s="154" t="s">
        <v>2532</v>
      </c>
      <c r="C827" s="154" t="s">
        <v>4171</v>
      </c>
      <c r="D827" s="179">
        <v>5000000</v>
      </c>
    </row>
    <row r="828" spans="1:4">
      <c r="A828" s="154" t="s">
        <v>945</v>
      </c>
      <c r="B828" s="154" t="s">
        <v>3791</v>
      </c>
      <c r="C828" s="154" t="s">
        <v>4171</v>
      </c>
      <c r="D828" s="179">
        <v>2700000</v>
      </c>
    </row>
    <row r="829" spans="1:4">
      <c r="A829" s="154" t="s">
        <v>926</v>
      </c>
      <c r="B829" s="154" t="s">
        <v>2534</v>
      </c>
      <c r="C829" s="154" t="s">
        <v>4171</v>
      </c>
      <c r="D829" s="179">
        <v>100007569</v>
      </c>
    </row>
    <row r="830" spans="1:4">
      <c r="A830" s="154" t="s">
        <v>1035</v>
      </c>
      <c r="B830" s="154" t="s">
        <v>2537</v>
      </c>
      <c r="C830" s="154" t="s">
        <v>4171</v>
      </c>
      <c r="D830" s="179">
        <v>18138647</v>
      </c>
    </row>
    <row r="831" spans="1:4">
      <c r="A831" s="154" t="s">
        <v>1036</v>
      </c>
      <c r="B831" s="154" t="s">
        <v>2538</v>
      </c>
      <c r="C831" s="154" t="s">
        <v>4171</v>
      </c>
      <c r="D831" s="179">
        <v>3550000</v>
      </c>
    </row>
    <row r="832" spans="1:4">
      <c r="A832" s="154" t="s">
        <v>766</v>
      </c>
      <c r="B832" s="154" t="s">
        <v>2540</v>
      </c>
      <c r="C832" s="154" t="s">
        <v>4171</v>
      </c>
      <c r="D832" s="179">
        <v>357300754</v>
      </c>
    </row>
    <row r="833" spans="1:4">
      <c r="A833" s="154" t="s">
        <v>384</v>
      </c>
      <c r="B833" s="154" t="s">
        <v>3792</v>
      </c>
      <c r="C833" s="154" t="s">
        <v>4171</v>
      </c>
      <c r="D833" s="179">
        <v>5312920</v>
      </c>
    </row>
    <row r="834" spans="1:4">
      <c r="A834" s="154" t="s">
        <v>1039</v>
      </c>
      <c r="B834" s="154" t="s">
        <v>2543</v>
      </c>
      <c r="C834" s="154" t="s">
        <v>4171</v>
      </c>
      <c r="D834" s="179">
        <v>8799927</v>
      </c>
    </row>
    <row r="835" spans="1:4">
      <c r="A835" s="154" t="s">
        <v>2544</v>
      </c>
      <c r="B835" s="154" t="s">
        <v>3917</v>
      </c>
      <c r="C835" s="154" t="s">
        <v>4171</v>
      </c>
      <c r="D835" s="179">
        <v>6600000</v>
      </c>
    </row>
    <row r="836" spans="1:4">
      <c r="A836" s="154" t="s">
        <v>891</v>
      </c>
      <c r="B836" s="154" t="s">
        <v>2547</v>
      </c>
      <c r="C836" s="154" t="s">
        <v>4171</v>
      </c>
      <c r="D836" s="179">
        <v>13873760</v>
      </c>
    </row>
    <row r="837" spans="1:4">
      <c r="A837" s="154" t="s">
        <v>1041</v>
      </c>
      <c r="B837" s="154" t="s">
        <v>2549</v>
      </c>
      <c r="C837" s="154" t="s">
        <v>4171</v>
      </c>
      <c r="D837" s="179">
        <v>43006366</v>
      </c>
    </row>
    <row r="838" spans="1:4">
      <c r="A838" s="154" t="s">
        <v>864</v>
      </c>
      <c r="B838" s="154" t="s">
        <v>2550</v>
      </c>
      <c r="C838" s="154" t="s">
        <v>4171</v>
      </c>
      <c r="D838" s="179">
        <v>5291868</v>
      </c>
    </row>
    <row r="839" spans="1:4">
      <c r="A839" s="154" t="s">
        <v>2551</v>
      </c>
      <c r="B839" s="154" t="s">
        <v>2552</v>
      </c>
      <c r="C839" s="154" t="s">
        <v>4171</v>
      </c>
      <c r="D839" s="179">
        <v>12000000</v>
      </c>
    </row>
    <row r="840" spans="1:4">
      <c r="A840" s="154" t="s">
        <v>1042</v>
      </c>
      <c r="B840" s="154" t="s">
        <v>2553</v>
      </c>
      <c r="C840" s="154" t="s">
        <v>4171</v>
      </c>
      <c r="D840" s="179">
        <v>397906100</v>
      </c>
    </row>
    <row r="841" spans="1:4">
      <c r="A841" s="154" t="s">
        <v>1611</v>
      </c>
      <c r="B841" s="154" t="s">
        <v>3868</v>
      </c>
      <c r="C841" s="154" t="s">
        <v>4171</v>
      </c>
      <c r="D841" s="179">
        <v>18110619</v>
      </c>
    </row>
    <row r="842" spans="1:4">
      <c r="A842" s="154" t="s">
        <v>3895</v>
      </c>
      <c r="B842" s="154" t="s">
        <v>3896</v>
      </c>
      <c r="C842" s="154" t="s">
        <v>4171</v>
      </c>
      <c r="D842" s="179">
        <v>1300000</v>
      </c>
    </row>
    <row r="843" spans="1:4">
      <c r="A843" s="154" t="s">
        <v>1044</v>
      </c>
      <c r="B843" s="154" t="s">
        <v>2557</v>
      </c>
      <c r="C843" s="154" t="s">
        <v>4171</v>
      </c>
      <c r="D843" s="179">
        <v>6199896</v>
      </c>
    </row>
    <row r="844" spans="1:4">
      <c r="A844" s="154" t="s">
        <v>1045</v>
      </c>
      <c r="B844" s="154" t="s">
        <v>2558</v>
      </c>
      <c r="C844" s="154" t="s">
        <v>4171</v>
      </c>
      <c r="D844" s="179">
        <v>2400000</v>
      </c>
    </row>
    <row r="845" spans="1:4">
      <c r="A845" s="154" t="s">
        <v>3945</v>
      </c>
      <c r="B845" s="154" t="s">
        <v>3946</v>
      </c>
      <c r="C845" s="154" t="s">
        <v>4171</v>
      </c>
      <c r="D845" s="179">
        <v>6915019</v>
      </c>
    </row>
    <row r="846" spans="1:4">
      <c r="A846" s="154" t="s">
        <v>1047</v>
      </c>
      <c r="B846" s="154" t="s">
        <v>2560</v>
      </c>
      <c r="C846" s="154" t="s">
        <v>4171</v>
      </c>
      <c r="D846" s="179">
        <v>28480000</v>
      </c>
    </row>
    <row r="847" spans="1:4">
      <c r="A847" s="154" t="s">
        <v>1048</v>
      </c>
      <c r="B847" s="154" t="s">
        <v>2561</v>
      </c>
      <c r="C847" s="154" t="s">
        <v>4171</v>
      </c>
      <c r="D847" s="179">
        <v>1800000</v>
      </c>
    </row>
    <row r="848" spans="1:4">
      <c r="A848" s="154" t="s">
        <v>1049</v>
      </c>
      <c r="B848" s="154" t="s">
        <v>2562</v>
      </c>
      <c r="C848" s="154" t="s">
        <v>4171</v>
      </c>
      <c r="D848" s="179">
        <v>3464911</v>
      </c>
    </row>
    <row r="849" spans="1:4">
      <c r="A849" s="154" t="s">
        <v>828</v>
      </c>
      <c r="B849" s="154" t="s">
        <v>2564</v>
      </c>
      <c r="C849" s="154" t="s">
        <v>4171</v>
      </c>
      <c r="D849" s="179">
        <v>31504975</v>
      </c>
    </row>
    <row r="850" spans="1:4">
      <c r="A850" s="154" t="s">
        <v>1051</v>
      </c>
      <c r="B850" s="154" t="s">
        <v>2565</v>
      </c>
      <c r="C850" s="154" t="s">
        <v>4171</v>
      </c>
      <c r="D850" s="179">
        <v>18208800</v>
      </c>
    </row>
    <row r="851" spans="1:4">
      <c r="A851" s="154" t="s">
        <v>1052</v>
      </c>
      <c r="B851" s="154" t="s">
        <v>3869</v>
      </c>
      <c r="C851" s="154" t="s">
        <v>4171</v>
      </c>
      <c r="D851" s="179">
        <v>2133271</v>
      </c>
    </row>
    <row r="852" spans="1:4">
      <c r="A852" s="154" t="s">
        <v>837</v>
      </c>
      <c r="B852" s="154" t="s">
        <v>2572</v>
      </c>
      <c r="C852" s="154" t="s">
        <v>4171</v>
      </c>
      <c r="D852" s="179">
        <v>21712440</v>
      </c>
    </row>
    <row r="853" spans="1:4">
      <c r="A853" s="154" t="s">
        <v>3510</v>
      </c>
      <c r="B853" s="154" t="s">
        <v>3511</v>
      </c>
      <c r="C853" s="154" t="s">
        <v>4171</v>
      </c>
      <c r="D853" s="179">
        <v>3000000</v>
      </c>
    </row>
    <row r="854" spans="1:4">
      <c r="A854" s="154" t="s">
        <v>1057</v>
      </c>
      <c r="B854" s="154" t="s">
        <v>2574</v>
      </c>
      <c r="C854" s="154" t="s">
        <v>4171</v>
      </c>
      <c r="D854" s="179">
        <v>12650000</v>
      </c>
    </row>
    <row r="855" spans="1:4">
      <c r="A855" s="154" t="s">
        <v>1058</v>
      </c>
      <c r="B855" s="154" t="s">
        <v>3776</v>
      </c>
      <c r="C855" s="154" t="s">
        <v>4171</v>
      </c>
      <c r="D855" s="179">
        <v>9499956</v>
      </c>
    </row>
    <row r="856" spans="1:4">
      <c r="A856" s="154" t="s">
        <v>1059</v>
      </c>
      <c r="B856" s="154" t="s">
        <v>2580</v>
      </c>
      <c r="C856" s="154" t="s">
        <v>4171</v>
      </c>
      <c r="D856" s="179">
        <v>3732450</v>
      </c>
    </row>
    <row r="857" spans="1:4">
      <c r="A857" s="154" t="s">
        <v>1060</v>
      </c>
      <c r="B857" s="154" t="s">
        <v>2581</v>
      </c>
      <c r="C857" s="154" t="s">
        <v>4171</v>
      </c>
      <c r="D857" s="179">
        <v>6731596</v>
      </c>
    </row>
    <row r="858" spans="1:4">
      <c r="A858" s="154" t="s">
        <v>927</v>
      </c>
      <c r="B858" s="154" t="s">
        <v>2582</v>
      </c>
      <c r="C858" s="154" t="s">
        <v>4171</v>
      </c>
      <c r="D858" s="179">
        <v>28400000</v>
      </c>
    </row>
    <row r="859" spans="1:4">
      <c r="A859" s="154" t="s">
        <v>867</v>
      </c>
      <c r="B859" s="154" t="s">
        <v>3883</v>
      </c>
      <c r="C859" s="154" t="s">
        <v>4171</v>
      </c>
      <c r="D859" s="179">
        <v>2699922</v>
      </c>
    </row>
    <row r="860" spans="1:4">
      <c r="A860" s="154" t="s">
        <v>1061</v>
      </c>
      <c r="B860" s="154" t="s">
        <v>3794</v>
      </c>
      <c r="C860" s="154" t="s">
        <v>4171</v>
      </c>
      <c r="D860" s="179">
        <v>928500</v>
      </c>
    </row>
    <row r="861" spans="1:4">
      <c r="A861" s="154" t="s">
        <v>1062</v>
      </c>
      <c r="B861" s="154" t="s">
        <v>2585</v>
      </c>
      <c r="C861" s="154" t="s">
        <v>4171</v>
      </c>
      <c r="D861" s="179">
        <v>4545000</v>
      </c>
    </row>
    <row r="862" spans="1:4">
      <c r="A862" s="154" t="s">
        <v>2586</v>
      </c>
      <c r="B862" s="154" t="s">
        <v>2587</v>
      </c>
      <c r="C862" s="154" t="s">
        <v>4171</v>
      </c>
      <c r="D862" s="179">
        <v>3000000</v>
      </c>
    </row>
    <row r="863" spans="1:4">
      <c r="A863" s="154" t="s">
        <v>1063</v>
      </c>
      <c r="B863" s="154" t="s">
        <v>2588</v>
      </c>
      <c r="C863" s="154" t="s">
        <v>4171</v>
      </c>
      <c r="D863" s="179">
        <v>3286404</v>
      </c>
    </row>
    <row r="864" spans="1:4">
      <c r="A864" s="154" t="s">
        <v>1064</v>
      </c>
      <c r="B864" s="154" t="s">
        <v>2589</v>
      </c>
      <c r="C864" s="154" t="s">
        <v>4171</v>
      </c>
      <c r="D864" s="179">
        <v>31000000</v>
      </c>
    </row>
    <row r="865" spans="1:4">
      <c r="A865" s="154" t="s">
        <v>4306</v>
      </c>
      <c r="B865" s="154" t="s">
        <v>4307</v>
      </c>
      <c r="C865" s="154" t="s">
        <v>4171</v>
      </c>
      <c r="D865" s="179">
        <v>91600000</v>
      </c>
    </row>
    <row r="866" spans="1:4">
      <c r="A866" s="154" t="s">
        <v>861</v>
      </c>
      <c r="B866" s="154" t="s">
        <v>4177</v>
      </c>
      <c r="C866" s="154" t="s">
        <v>4171</v>
      </c>
      <c r="D866" s="179">
        <v>86600000</v>
      </c>
    </row>
    <row r="867" spans="1:4">
      <c r="A867" s="154" t="s">
        <v>1066</v>
      </c>
      <c r="B867" s="154" t="s">
        <v>2592</v>
      </c>
      <c r="C867" s="154" t="s">
        <v>4171</v>
      </c>
      <c r="D867" s="179">
        <v>11220000</v>
      </c>
    </row>
    <row r="868" spans="1:4">
      <c r="A868" s="154" t="s">
        <v>1067</v>
      </c>
      <c r="B868" s="154" t="s">
        <v>2593</v>
      </c>
      <c r="C868" s="154" t="s">
        <v>4171</v>
      </c>
      <c r="D868" s="179">
        <v>8100000</v>
      </c>
    </row>
    <row r="869" spans="1:4">
      <c r="A869" s="154" t="s">
        <v>1068</v>
      </c>
      <c r="B869" s="154" t="s">
        <v>2594</v>
      </c>
      <c r="C869" s="154" t="s">
        <v>4171</v>
      </c>
      <c r="D869" s="179">
        <v>16000000</v>
      </c>
    </row>
    <row r="870" spans="1:4">
      <c r="A870" s="154" t="s">
        <v>1069</v>
      </c>
      <c r="B870" s="154" t="s">
        <v>2595</v>
      </c>
      <c r="C870" s="154" t="s">
        <v>4171</v>
      </c>
      <c r="D870" s="179">
        <v>1432578</v>
      </c>
    </row>
    <row r="871" spans="1:4">
      <c r="A871" s="154" t="s">
        <v>3897</v>
      </c>
      <c r="B871" s="154" t="s">
        <v>3935</v>
      </c>
      <c r="C871" s="154" t="s">
        <v>4171</v>
      </c>
      <c r="D871" s="179">
        <v>97899998</v>
      </c>
    </row>
    <row r="872" spans="1:4">
      <c r="A872" s="154" t="s">
        <v>1070</v>
      </c>
      <c r="B872" s="154" t="s">
        <v>2596</v>
      </c>
      <c r="C872" s="154" t="s">
        <v>4171</v>
      </c>
      <c r="D872" s="179">
        <v>4800000</v>
      </c>
    </row>
    <row r="873" spans="1:4">
      <c r="A873" s="154" t="s">
        <v>1071</v>
      </c>
      <c r="B873" s="154" t="s">
        <v>2597</v>
      </c>
      <c r="C873" s="154" t="s">
        <v>4171</v>
      </c>
      <c r="D873" s="179">
        <v>32405415</v>
      </c>
    </row>
    <row r="874" spans="1:4">
      <c r="A874" s="154" t="s">
        <v>832</v>
      </c>
      <c r="B874" s="154" t="s">
        <v>2598</v>
      </c>
      <c r="C874" s="154" t="s">
        <v>4171</v>
      </c>
      <c r="D874" s="179">
        <v>7277780</v>
      </c>
    </row>
    <row r="875" spans="1:4">
      <c r="A875" s="154" t="s">
        <v>1072</v>
      </c>
      <c r="B875" s="154" t="s">
        <v>2599</v>
      </c>
      <c r="C875" s="154" t="s">
        <v>4171</v>
      </c>
      <c r="D875" s="179">
        <v>15534900</v>
      </c>
    </row>
    <row r="876" spans="1:4">
      <c r="A876" s="154" t="s">
        <v>3750</v>
      </c>
      <c r="B876" s="154" t="s">
        <v>3877</v>
      </c>
      <c r="C876" s="154" t="s">
        <v>4171</v>
      </c>
      <c r="D876" s="179">
        <v>3415555</v>
      </c>
    </row>
    <row r="877" spans="1:4">
      <c r="A877" s="154" t="s">
        <v>1073</v>
      </c>
      <c r="B877" s="154" t="s">
        <v>2600</v>
      </c>
      <c r="C877" s="154" t="s">
        <v>4171</v>
      </c>
      <c r="D877" s="179">
        <v>11364325</v>
      </c>
    </row>
    <row r="878" spans="1:4">
      <c r="A878" s="154" t="s">
        <v>1074</v>
      </c>
      <c r="B878" s="154" t="s">
        <v>2601</v>
      </c>
      <c r="C878" s="154" t="s">
        <v>4171</v>
      </c>
      <c r="D878" s="179">
        <v>8800000</v>
      </c>
    </row>
    <row r="879" spans="1:4">
      <c r="A879" s="154" t="s">
        <v>1075</v>
      </c>
      <c r="B879" s="154" t="s">
        <v>3826</v>
      </c>
      <c r="C879" s="154" t="s">
        <v>4171</v>
      </c>
      <c r="D879" s="179">
        <v>65380283</v>
      </c>
    </row>
    <row r="880" spans="1:4">
      <c r="A880" s="154" t="s">
        <v>1612</v>
      </c>
      <c r="B880" s="154" t="s">
        <v>2605</v>
      </c>
      <c r="C880" s="154" t="s">
        <v>4171</v>
      </c>
      <c r="D880" s="179">
        <v>23627990</v>
      </c>
    </row>
    <row r="881" spans="1:4">
      <c r="A881" s="154" t="s">
        <v>1076</v>
      </c>
      <c r="B881" s="154" t="s">
        <v>2606</v>
      </c>
      <c r="C881" s="154" t="s">
        <v>4171</v>
      </c>
      <c r="D881" s="179">
        <v>4400000</v>
      </c>
    </row>
    <row r="882" spans="1:4">
      <c r="A882" s="154" t="s">
        <v>1077</v>
      </c>
      <c r="B882" s="154" t="s">
        <v>2607</v>
      </c>
      <c r="C882" s="154" t="s">
        <v>4171</v>
      </c>
      <c r="D882" s="179">
        <v>36505000</v>
      </c>
    </row>
    <row r="883" spans="1:4">
      <c r="A883" s="154" t="s">
        <v>2609</v>
      </c>
      <c r="B883" s="154" t="s">
        <v>2610</v>
      </c>
      <c r="C883" s="154" t="s">
        <v>4171</v>
      </c>
      <c r="D883" s="179">
        <v>75049936</v>
      </c>
    </row>
    <row r="884" spans="1:4">
      <c r="A884" s="154" t="s">
        <v>1078</v>
      </c>
      <c r="B884" s="154" t="s">
        <v>2611</v>
      </c>
      <c r="C884" s="154" t="s">
        <v>4171</v>
      </c>
      <c r="D884" s="179">
        <v>25000000</v>
      </c>
    </row>
    <row r="885" spans="1:4">
      <c r="A885" s="154" t="s">
        <v>1079</v>
      </c>
      <c r="B885" s="154" t="s">
        <v>2612</v>
      </c>
      <c r="C885" s="154" t="s">
        <v>4171</v>
      </c>
      <c r="D885" s="179">
        <v>16800000</v>
      </c>
    </row>
    <row r="886" spans="1:4">
      <c r="A886" s="154" t="s">
        <v>1080</v>
      </c>
      <c r="B886" s="154" t="s">
        <v>2613</v>
      </c>
      <c r="C886" s="154" t="s">
        <v>4171</v>
      </c>
      <c r="D886" s="179">
        <v>8799756</v>
      </c>
    </row>
    <row r="887" spans="1:4">
      <c r="A887" s="154" t="s">
        <v>396</v>
      </c>
      <c r="B887" s="154" t="s">
        <v>2615</v>
      </c>
      <c r="C887" s="154" t="s">
        <v>4171</v>
      </c>
      <c r="D887" s="179">
        <v>6105759</v>
      </c>
    </row>
    <row r="888" spans="1:4">
      <c r="A888" s="154" t="s">
        <v>397</v>
      </c>
      <c r="B888" s="154" t="s">
        <v>2616</v>
      </c>
      <c r="C888" s="154" t="s">
        <v>4171</v>
      </c>
      <c r="D888" s="179">
        <v>9542381</v>
      </c>
    </row>
    <row r="889" spans="1:4">
      <c r="A889" s="154" t="s">
        <v>399</v>
      </c>
      <c r="B889" s="154" t="s">
        <v>3657</v>
      </c>
      <c r="C889" s="154" t="s">
        <v>4171</v>
      </c>
      <c r="D889" s="179">
        <v>15799926</v>
      </c>
    </row>
    <row r="890" spans="1:4">
      <c r="A890" s="154" t="s">
        <v>1082</v>
      </c>
      <c r="B890" s="154" t="s">
        <v>2619</v>
      </c>
      <c r="C890" s="154" t="s">
        <v>4171</v>
      </c>
      <c r="D890" s="179">
        <v>28000000</v>
      </c>
    </row>
    <row r="891" spans="1:4">
      <c r="A891" s="154" t="s">
        <v>402</v>
      </c>
      <c r="B891" s="154" t="s">
        <v>2110</v>
      </c>
      <c r="C891" s="154" t="s">
        <v>4171</v>
      </c>
      <c r="D891" s="179">
        <v>100406740</v>
      </c>
    </row>
    <row r="892" spans="1:4">
      <c r="A892" s="154" t="s">
        <v>403</v>
      </c>
      <c r="B892" s="154" t="s">
        <v>2111</v>
      </c>
      <c r="C892" s="154" t="s">
        <v>4171</v>
      </c>
      <c r="D892" s="179">
        <v>29699991</v>
      </c>
    </row>
    <row r="893" spans="1:4">
      <c r="A893" s="154" t="s">
        <v>1085</v>
      </c>
      <c r="B893" s="154" t="s">
        <v>2622</v>
      </c>
      <c r="C893" s="154" t="s">
        <v>4171</v>
      </c>
      <c r="D893" s="179">
        <v>9046425</v>
      </c>
    </row>
    <row r="894" spans="1:4">
      <c r="A894" s="154" t="s">
        <v>1086</v>
      </c>
      <c r="B894" s="154" t="s">
        <v>3661</v>
      </c>
      <c r="C894" s="154" t="s">
        <v>4171</v>
      </c>
      <c r="D894" s="179">
        <v>1004974</v>
      </c>
    </row>
    <row r="895" spans="1:4">
      <c r="A895" s="154" t="s">
        <v>64</v>
      </c>
      <c r="B895" s="154" t="s">
        <v>1714</v>
      </c>
      <c r="C895" s="154" t="s">
        <v>4171</v>
      </c>
      <c r="D895" s="179">
        <v>60312128</v>
      </c>
    </row>
    <row r="896" spans="1:4">
      <c r="A896" s="154" t="s">
        <v>3512</v>
      </c>
      <c r="B896" s="154" t="s">
        <v>3513</v>
      </c>
      <c r="C896" s="154" t="s">
        <v>4171</v>
      </c>
      <c r="D896" s="179">
        <v>20938000</v>
      </c>
    </row>
    <row r="897" spans="1:4">
      <c r="A897" s="154" t="s">
        <v>1089</v>
      </c>
      <c r="B897" s="154" t="s">
        <v>2626</v>
      </c>
      <c r="C897" s="154" t="s">
        <v>4171</v>
      </c>
      <c r="D897" s="179">
        <v>4200000</v>
      </c>
    </row>
    <row r="898" spans="1:4">
      <c r="A898" s="154" t="s">
        <v>1091</v>
      </c>
      <c r="B898" s="154" t="s">
        <v>2628</v>
      </c>
      <c r="C898" s="154" t="s">
        <v>4171</v>
      </c>
      <c r="D898" s="179">
        <v>1941584</v>
      </c>
    </row>
    <row r="899" spans="1:4">
      <c r="A899" s="154" t="s">
        <v>914</v>
      </c>
      <c r="B899" s="154" t="s">
        <v>2630</v>
      </c>
      <c r="C899" s="154" t="s">
        <v>4171</v>
      </c>
      <c r="D899" s="179">
        <v>4504337</v>
      </c>
    </row>
    <row r="900" spans="1:4">
      <c r="A900" s="154" t="s">
        <v>1093</v>
      </c>
      <c r="B900" s="154" t="s">
        <v>2631</v>
      </c>
      <c r="C900" s="154" t="s">
        <v>4171</v>
      </c>
      <c r="D900" s="179">
        <v>52998891</v>
      </c>
    </row>
    <row r="901" spans="1:4">
      <c r="A901" s="154" t="s">
        <v>1094</v>
      </c>
      <c r="B901" s="154" t="s">
        <v>2632</v>
      </c>
      <c r="C901" s="154" t="s">
        <v>4171</v>
      </c>
      <c r="D901" s="179">
        <v>6824996</v>
      </c>
    </row>
    <row r="902" spans="1:4">
      <c r="A902" s="154" t="s">
        <v>1095</v>
      </c>
      <c r="B902" s="154" t="s">
        <v>2633</v>
      </c>
      <c r="C902" s="154" t="s">
        <v>4171</v>
      </c>
      <c r="D902" s="179">
        <v>2880000</v>
      </c>
    </row>
    <row r="903" spans="1:4">
      <c r="A903" s="154" t="s">
        <v>1097</v>
      </c>
      <c r="B903" s="154" t="s">
        <v>2635</v>
      </c>
      <c r="C903" s="154" t="s">
        <v>4171</v>
      </c>
      <c r="D903" s="179">
        <v>6500000</v>
      </c>
    </row>
    <row r="904" spans="1:4">
      <c r="A904" s="154" t="s">
        <v>1098</v>
      </c>
      <c r="B904" s="154" t="s">
        <v>4248</v>
      </c>
      <c r="C904" s="154" t="s">
        <v>4171</v>
      </c>
      <c r="D904" s="179">
        <v>60309533</v>
      </c>
    </row>
    <row r="905" spans="1:4">
      <c r="A905" s="154" t="s">
        <v>1099</v>
      </c>
      <c r="B905" s="154" t="s">
        <v>2637</v>
      </c>
      <c r="C905" s="154" t="s">
        <v>4171</v>
      </c>
      <c r="D905" s="179">
        <v>27223647</v>
      </c>
    </row>
    <row r="906" spans="1:4">
      <c r="A906" s="154" t="s">
        <v>4280</v>
      </c>
      <c r="B906" s="154" t="s">
        <v>4281</v>
      </c>
      <c r="C906" s="154" t="s">
        <v>4171</v>
      </c>
      <c r="D906" s="179">
        <v>31201143</v>
      </c>
    </row>
    <row r="907" spans="1:4">
      <c r="A907" s="154" t="s">
        <v>3961</v>
      </c>
      <c r="B907" s="154" t="s">
        <v>4122</v>
      </c>
      <c r="C907" s="154" t="s">
        <v>4171</v>
      </c>
      <c r="D907" s="179">
        <v>12000000</v>
      </c>
    </row>
    <row r="908" spans="1:4">
      <c r="A908" s="154" t="s">
        <v>1100</v>
      </c>
      <c r="B908" s="154" t="s">
        <v>2638</v>
      </c>
      <c r="C908" s="154" t="s">
        <v>4171</v>
      </c>
      <c r="D908" s="179">
        <v>3600000</v>
      </c>
    </row>
    <row r="909" spans="1:4">
      <c r="A909" s="154" t="s">
        <v>1101</v>
      </c>
      <c r="B909" s="154" t="s">
        <v>2639</v>
      </c>
      <c r="C909" s="154" t="s">
        <v>4171</v>
      </c>
      <c r="D909" s="179">
        <v>12244492</v>
      </c>
    </row>
    <row r="910" spans="1:4">
      <c r="A910" s="154" t="s">
        <v>1102</v>
      </c>
      <c r="B910" s="154" t="s">
        <v>2640</v>
      </c>
      <c r="C910" s="154" t="s">
        <v>4171</v>
      </c>
      <c r="D910" s="179">
        <v>16116383</v>
      </c>
    </row>
    <row r="911" spans="1:4">
      <c r="A911" s="154" t="s">
        <v>946</v>
      </c>
      <c r="B911" s="154" t="s">
        <v>2641</v>
      </c>
      <c r="C911" s="154" t="s">
        <v>4171</v>
      </c>
      <c r="D911" s="179">
        <v>146109900</v>
      </c>
    </row>
    <row r="912" spans="1:4">
      <c r="A912" s="154" t="s">
        <v>1103</v>
      </c>
      <c r="B912" s="154" t="s">
        <v>2642</v>
      </c>
      <c r="C912" s="154" t="s">
        <v>4171</v>
      </c>
      <c r="D912" s="179">
        <v>11400000</v>
      </c>
    </row>
    <row r="913" spans="1:4">
      <c r="A913" s="154" t="s">
        <v>3496</v>
      </c>
      <c r="B913" s="154" t="s">
        <v>3497</v>
      </c>
      <c r="C913" s="154" t="s">
        <v>4171</v>
      </c>
      <c r="D913" s="179">
        <v>80000000</v>
      </c>
    </row>
    <row r="914" spans="1:4">
      <c r="A914" s="154" t="s">
        <v>1104</v>
      </c>
      <c r="B914" s="154" t="s">
        <v>2643</v>
      </c>
      <c r="C914" s="154" t="s">
        <v>4171</v>
      </c>
      <c r="D914" s="179">
        <v>79000000</v>
      </c>
    </row>
    <row r="915" spans="1:4">
      <c r="A915" s="154" t="s">
        <v>1105</v>
      </c>
      <c r="B915" s="154" t="s">
        <v>2644</v>
      </c>
      <c r="C915" s="154" t="s">
        <v>4171</v>
      </c>
      <c r="D915" s="179">
        <v>272200000</v>
      </c>
    </row>
    <row r="916" spans="1:4">
      <c r="A916" s="154" t="s">
        <v>1106</v>
      </c>
      <c r="B916" s="154" t="s">
        <v>2645</v>
      </c>
      <c r="C916" s="154" t="s">
        <v>4171</v>
      </c>
      <c r="D916" s="179">
        <v>35995929</v>
      </c>
    </row>
    <row r="917" spans="1:4">
      <c r="A917" s="154" t="s">
        <v>1107</v>
      </c>
      <c r="B917" s="154" t="s">
        <v>2646</v>
      </c>
      <c r="C917" s="154" t="s">
        <v>4171</v>
      </c>
      <c r="D917" s="179">
        <v>6290900</v>
      </c>
    </row>
    <row r="918" spans="1:4">
      <c r="A918" s="154" t="s">
        <v>2647</v>
      </c>
      <c r="B918" s="154" t="s">
        <v>2648</v>
      </c>
      <c r="C918" s="154" t="s">
        <v>4171</v>
      </c>
      <c r="D918" s="179">
        <v>1950000</v>
      </c>
    </row>
    <row r="919" spans="1:4">
      <c r="A919" s="154" t="s">
        <v>75</v>
      </c>
      <c r="B919" s="154" t="s">
        <v>2649</v>
      </c>
      <c r="C919" s="154" t="s">
        <v>4171</v>
      </c>
      <c r="D919" s="179">
        <v>26084560</v>
      </c>
    </row>
    <row r="920" spans="1:4">
      <c r="A920" s="154" t="s">
        <v>415</v>
      </c>
      <c r="B920" s="154" t="s">
        <v>2650</v>
      </c>
      <c r="C920" s="154" t="s">
        <v>4171</v>
      </c>
      <c r="D920" s="179">
        <v>15622552</v>
      </c>
    </row>
    <row r="921" spans="1:4">
      <c r="A921" s="154" t="s">
        <v>2651</v>
      </c>
      <c r="B921" s="154" t="s">
        <v>2652</v>
      </c>
      <c r="C921" s="154" t="s">
        <v>4171</v>
      </c>
      <c r="D921" s="179">
        <v>2288540</v>
      </c>
    </row>
    <row r="922" spans="1:4">
      <c r="A922" s="154" t="s">
        <v>4208</v>
      </c>
      <c r="B922" s="154" t="s">
        <v>4209</v>
      </c>
      <c r="C922" s="154" t="s">
        <v>4171</v>
      </c>
      <c r="D922" s="179">
        <v>14375000</v>
      </c>
    </row>
    <row r="923" spans="1:4">
      <c r="A923" s="154" t="s">
        <v>1109</v>
      </c>
      <c r="B923" s="154" t="s">
        <v>2655</v>
      </c>
      <c r="C923" s="154" t="s">
        <v>4171</v>
      </c>
      <c r="D923" s="179">
        <v>9307415</v>
      </c>
    </row>
    <row r="924" spans="1:4">
      <c r="A924" s="154" t="s">
        <v>1110</v>
      </c>
      <c r="B924" s="154" t="s">
        <v>2656</v>
      </c>
      <c r="C924" s="154" t="s">
        <v>4171</v>
      </c>
      <c r="D924" s="179">
        <v>4500000</v>
      </c>
    </row>
    <row r="925" spans="1:4">
      <c r="A925" s="154" t="s">
        <v>1111</v>
      </c>
      <c r="B925" s="154" t="s">
        <v>2657</v>
      </c>
      <c r="C925" s="154" t="s">
        <v>4171</v>
      </c>
      <c r="D925" s="179">
        <v>2500056</v>
      </c>
    </row>
    <row r="926" spans="1:4">
      <c r="A926" s="154" t="s">
        <v>1112</v>
      </c>
      <c r="B926" s="154" t="s">
        <v>2658</v>
      </c>
      <c r="C926" s="154" t="s">
        <v>4171</v>
      </c>
      <c r="D926" s="179">
        <v>15411100</v>
      </c>
    </row>
    <row r="927" spans="1:4">
      <c r="A927" s="154" t="s">
        <v>2659</v>
      </c>
      <c r="B927" s="154" t="s">
        <v>2660</v>
      </c>
      <c r="C927" s="154" t="s">
        <v>4171</v>
      </c>
      <c r="D927" s="179">
        <v>2500000</v>
      </c>
    </row>
    <row r="928" spans="1:4">
      <c r="A928" s="154" t="s">
        <v>3514</v>
      </c>
      <c r="B928" s="154" t="s">
        <v>3515</v>
      </c>
      <c r="C928" s="154" t="s">
        <v>4171</v>
      </c>
      <c r="D928" s="179">
        <v>12500000</v>
      </c>
    </row>
    <row r="929" spans="1:4">
      <c r="A929" s="154" t="s">
        <v>3932</v>
      </c>
      <c r="B929" s="154" t="s">
        <v>3928</v>
      </c>
      <c r="C929" s="154" t="s">
        <v>4171</v>
      </c>
      <c r="D929" s="179">
        <v>4000000</v>
      </c>
    </row>
    <row r="930" spans="1:4">
      <c r="A930" s="154" t="s">
        <v>900</v>
      </c>
      <c r="B930" s="154" t="s">
        <v>2661</v>
      </c>
      <c r="C930" s="154" t="s">
        <v>4171</v>
      </c>
      <c r="D930" s="179">
        <v>56329567</v>
      </c>
    </row>
    <row r="931" spans="1:4">
      <c r="A931" s="154" t="s">
        <v>1114</v>
      </c>
      <c r="B931" s="154" t="s">
        <v>2663</v>
      </c>
      <c r="C931" s="154" t="s">
        <v>4171</v>
      </c>
      <c r="D931" s="179">
        <v>12834000</v>
      </c>
    </row>
    <row r="932" spans="1:4">
      <c r="A932" s="154" t="s">
        <v>935</v>
      </c>
      <c r="B932" s="154" t="s">
        <v>2664</v>
      </c>
      <c r="C932" s="154" t="s">
        <v>4171</v>
      </c>
      <c r="D932" s="179">
        <v>5773600</v>
      </c>
    </row>
    <row r="933" spans="1:4">
      <c r="A933" s="154" t="s">
        <v>915</v>
      </c>
      <c r="B933" s="154" t="s">
        <v>2665</v>
      </c>
      <c r="C933" s="154" t="s">
        <v>4171</v>
      </c>
      <c r="D933" s="179">
        <v>422400000</v>
      </c>
    </row>
    <row r="934" spans="1:4">
      <c r="A934" s="154" t="s">
        <v>1115</v>
      </c>
      <c r="B934" s="154" t="s">
        <v>2666</v>
      </c>
      <c r="C934" s="154" t="s">
        <v>4171</v>
      </c>
      <c r="D934" s="179">
        <v>4310000</v>
      </c>
    </row>
    <row r="935" spans="1:4">
      <c r="A935" s="154" t="s">
        <v>419</v>
      </c>
      <c r="B935" s="154" t="s">
        <v>2123</v>
      </c>
      <c r="C935" s="154" t="s">
        <v>4171</v>
      </c>
      <c r="D935" s="179">
        <v>5253070</v>
      </c>
    </row>
    <row r="936" spans="1:4">
      <c r="A936" s="154" t="s">
        <v>1116</v>
      </c>
      <c r="B936" s="154" t="s">
        <v>2667</v>
      </c>
      <c r="C936" s="154" t="s">
        <v>4171</v>
      </c>
      <c r="D936" s="179">
        <v>57964061</v>
      </c>
    </row>
    <row r="937" spans="1:4">
      <c r="A937" s="154" t="s">
        <v>1614</v>
      </c>
      <c r="B937" s="154" t="s">
        <v>2670</v>
      </c>
      <c r="C937" s="154" t="s">
        <v>4171</v>
      </c>
      <c r="D937" s="179">
        <v>7280925</v>
      </c>
    </row>
    <row r="938" spans="1:4">
      <c r="A938" s="154" t="s">
        <v>936</v>
      </c>
      <c r="B938" s="154" t="s">
        <v>2671</v>
      </c>
      <c r="C938" s="154" t="s">
        <v>4171</v>
      </c>
      <c r="D938" s="179">
        <v>120000000</v>
      </c>
    </row>
    <row r="939" spans="1:4">
      <c r="A939" s="154" t="s">
        <v>3498</v>
      </c>
      <c r="B939" s="154" t="s">
        <v>3499</v>
      </c>
      <c r="C939" s="154" t="s">
        <v>4171</v>
      </c>
      <c r="D939" s="179">
        <v>2100000</v>
      </c>
    </row>
    <row r="940" spans="1:4">
      <c r="A940" s="154" t="s">
        <v>1119</v>
      </c>
      <c r="B940" s="154" t="s">
        <v>2673</v>
      </c>
      <c r="C940" s="154" t="s">
        <v>4171</v>
      </c>
      <c r="D940" s="179">
        <v>10000000</v>
      </c>
    </row>
    <row r="941" spans="1:4">
      <c r="A941" s="154" t="s">
        <v>1120</v>
      </c>
      <c r="B941" s="154" t="s">
        <v>2674</v>
      </c>
      <c r="C941" s="154" t="s">
        <v>4171</v>
      </c>
      <c r="D941" s="179">
        <v>4719950</v>
      </c>
    </row>
    <row r="942" spans="1:4">
      <c r="A942" s="154" t="s">
        <v>1121</v>
      </c>
      <c r="B942" s="154" t="s">
        <v>2675</v>
      </c>
      <c r="C942" s="154" t="s">
        <v>4171</v>
      </c>
      <c r="D942" s="179">
        <v>20979000</v>
      </c>
    </row>
    <row r="943" spans="1:4">
      <c r="A943" s="154" t="s">
        <v>1122</v>
      </c>
      <c r="B943" s="154" t="s">
        <v>2676</v>
      </c>
      <c r="C943" s="154" t="s">
        <v>4171</v>
      </c>
      <c r="D943" s="179">
        <v>20000000</v>
      </c>
    </row>
    <row r="944" spans="1:4">
      <c r="A944" s="154" t="s">
        <v>423</v>
      </c>
      <c r="B944" s="154" t="s">
        <v>2126</v>
      </c>
      <c r="C944" s="154" t="s">
        <v>4171</v>
      </c>
      <c r="D944" s="179">
        <v>2237280</v>
      </c>
    </row>
    <row r="945" spans="1:4">
      <c r="A945" s="154" t="s">
        <v>1123</v>
      </c>
      <c r="B945" s="154" t="s">
        <v>2677</v>
      </c>
      <c r="C945" s="154" t="s">
        <v>4171</v>
      </c>
      <c r="D945" s="179">
        <v>3000000</v>
      </c>
    </row>
    <row r="946" spans="1:4">
      <c r="A946" s="154" t="s">
        <v>1124</v>
      </c>
      <c r="B946" s="154" t="s">
        <v>2678</v>
      </c>
      <c r="C946" s="154" t="s">
        <v>4171</v>
      </c>
      <c r="D946" s="179">
        <v>3000010</v>
      </c>
    </row>
    <row r="947" spans="1:4">
      <c r="A947" s="154" t="s">
        <v>1604</v>
      </c>
      <c r="B947" s="154" t="s">
        <v>2679</v>
      </c>
      <c r="C947" s="154" t="s">
        <v>4171</v>
      </c>
      <c r="D947" s="179">
        <v>155800000</v>
      </c>
    </row>
    <row r="948" spans="1:4">
      <c r="A948" s="154" t="s">
        <v>820</v>
      </c>
      <c r="B948" s="154" t="s">
        <v>2680</v>
      </c>
      <c r="C948" s="154" t="s">
        <v>4171</v>
      </c>
      <c r="D948" s="179">
        <v>73200000</v>
      </c>
    </row>
    <row r="949" spans="1:4">
      <c r="A949" s="154" t="s">
        <v>3899</v>
      </c>
      <c r="B949" s="154" t="s">
        <v>3900</v>
      </c>
      <c r="C949" s="154" t="s">
        <v>4171</v>
      </c>
      <c r="D949" s="179">
        <v>58399756</v>
      </c>
    </row>
    <row r="950" spans="1:4">
      <c r="A950" s="154" t="s">
        <v>1125</v>
      </c>
      <c r="B950" s="154" t="s">
        <v>3696</v>
      </c>
      <c r="C950" s="154" t="s">
        <v>4171</v>
      </c>
      <c r="D950" s="179">
        <v>30000000</v>
      </c>
    </row>
    <row r="951" spans="1:4">
      <c r="A951" s="154" t="s">
        <v>4210</v>
      </c>
      <c r="B951" s="154" t="s">
        <v>4282</v>
      </c>
      <c r="C951" s="154" t="s">
        <v>4171</v>
      </c>
      <c r="D951" s="179">
        <v>35000000</v>
      </c>
    </row>
    <row r="952" spans="1:4">
      <c r="A952" s="154" t="s">
        <v>947</v>
      </c>
      <c r="B952" s="154" t="s">
        <v>2683</v>
      </c>
      <c r="C952" s="154" t="s">
        <v>4171</v>
      </c>
      <c r="D952" s="179">
        <v>118684000</v>
      </c>
    </row>
    <row r="953" spans="1:4">
      <c r="A953" s="154" t="s">
        <v>1130</v>
      </c>
      <c r="B953" s="154" t="s">
        <v>2688</v>
      </c>
      <c r="C953" s="154" t="s">
        <v>4171</v>
      </c>
      <c r="D953" s="179">
        <v>10000000</v>
      </c>
    </row>
    <row r="954" spans="1:4">
      <c r="A954" s="154" t="s">
        <v>3518</v>
      </c>
      <c r="B954" s="154" t="s">
        <v>3519</v>
      </c>
      <c r="C954" s="154" t="s">
        <v>4171</v>
      </c>
      <c r="D954" s="179">
        <v>50725887</v>
      </c>
    </row>
    <row r="955" spans="1:4">
      <c r="A955" s="154" t="s">
        <v>3831</v>
      </c>
      <c r="B955" s="154" t="s">
        <v>3832</v>
      </c>
      <c r="C955" s="154" t="s">
        <v>4171</v>
      </c>
      <c r="D955" s="179">
        <v>7467221</v>
      </c>
    </row>
    <row r="956" spans="1:4">
      <c r="A956" s="154" t="s">
        <v>784</v>
      </c>
      <c r="B956" s="154" t="s">
        <v>2692</v>
      </c>
      <c r="C956" s="154" t="s">
        <v>4171</v>
      </c>
      <c r="D956" s="179">
        <v>13488800</v>
      </c>
    </row>
    <row r="957" spans="1:4">
      <c r="A957" s="154" t="s">
        <v>2697</v>
      </c>
      <c r="B957" s="154" t="s">
        <v>2698</v>
      </c>
      <c r="C957" s="154" t="s">
        <v>4171</v>
      </c>
      <c r="D957" s="179">
        <v>32458084</v>
      </c>
    </row>
    <row r="958" spans="1:4">
      <c r="A958" s="154" t="s">
        <v>4308</v>
      </c>
      <c r="B958" s="154" t="s">
        <v>4309</v>
      </c>
      <c r="C958" s="154" t="s">
        <v>4171</v>
      </c>
      <c r="D958" s="179">
        <v>80000000</v>
      </c>
    </row>
    <row r="959" spans="1:4">
      <c r="A959" s="154" t="s">
        <v>1615</v>
      </c>
      <c r="B959" s="154" t="s">
        <v>2700</v>
      </c>
      <c r="C959" s="154" t="s">
        <v>4171</v>
      </c>
      <c r="D959" s="179">
        <v>5601200</v>
      </c>
    </row>
    <row r="960" spans="1:4">
      <c r="A960" s="154" t="s">
        <v>1134</v>
      </c>
      <c r="B960" s="154" t="s">
        <v>2701</v>
      </c>
      <c r="C960" s="154" t="s">
        <v>4171</v>
      </c>
      <c r="D960" s="179">
        <v>10793670</v>
      </c>
    </row>
    <row r="961" spans="1:4">
      <c r="A961" s="154" t="s">
        <v>2131</v>
      </c>
      <c r="B961" s="154" t="s">
        <v>2132</v>
      </c>
      <c r="C961" s="154" t="s">
        <v>4171</v>
      </c>
      <c r="D961" s="179">
        <v>28000000</v>
      </c>
    </row>
    <row r="962" spans="1:4">
      <c r="A962" s="154" t="s">
        <v>781</v>
      </c>
      <c r="B962" s="154" t="s">
        <v>2702</v>
      </c>
      <c r="C962" s="154" t="s">
        <v>4171</v>
      </c>
      <c r="D962" s="179">
        <v>237000000</v>
      </c>
    </row>
    <row r="963" spans="1:4">
      <c r="A963" s="154" t="s">
        <v>4211</v>
      </c>
      <c r="B963" s="154" t="s">
        <v>4283</v>
      </c>
      <c r="C963" s="154" t="s">
        <v>4171</v>
      </c>
      <c r="D963" s="179">
        <v>279300</v>
      </c>
    </row>
    <row r="964" spans="1:4">
      <c r="A964" s="154" t="s">
        <v>1135</v>
      </c>
      <c r="B964" s="154" t="s">
        <v>2703</v>
      </c>
      <c r="C964" s="154" t="s">
        <v>4171</v>
      </c>
      <c r="D964" s="179">
        <v>2345000</v>
      </c>
    </row>
    <row r="965" spans="1:4">
      <c r="A965" s="154" t="s">
        <v>2704</v>
      </c>
      <c r="B965" s="154" t="s">
        <v>2705</v>
      </c>
      <c r="C965" s="154" t="s">
        <v>4171</v>
      </c>
      <c r="D965" s="179">
        <v>31520000</v>
      </c>
    </row>
    <row r="966" spans="1:4">
      <c r="A966" s="154" t="s">
        <v>869</v>
      </c>
      <c r="B966" s="154" t="s">
        <v>2706</v>
      </c>
      <c r="C966" s="154" t="s">
        <v>4171</v>
      </c>
      <c r="D966" s="179">
        <v>25918130</v>
      </c>
    </row>
    <row r="967" spans="1:4">
      <c r="A967" s="154" t="s">
        <v>1137</v>
      </c>
      <c r="B967" s="154" t="s">
        <v>3796</v>
      </c>
      <c r="C967" s="154" t="s">
        <v>4171</v>
      </c>
      <c r="D967" s="179">
        <v>3957900</v>
      </c>
    </row>
    <row r="968" spans="1:4">
      <c r="A968" s="154" t="s">
        <v>427</v>
      </c>
      <c r="B968" s="154" t="s">
        <v>2134</v>
      </c>
      <c r="C968" s="154" t="s">
        <v>4171</v>
      </c>
      <c r="D968" s="179">
        <v>5395985</v>
      </c>
    </row>
    <row r="969" spans="1:4">
      <c r="A969" s="154" t="s">
        <v>1616</v>
      </c>
      <c r="B969" s="154" t="s">
        <v>2711</v>
      </c>
      <c r="C969" s="154" t="s">
        <v>4171</v>
      </c>
      <c r="D969" s="179">
        <v>1200000</v>
      </c>
    </row>
    <row r="970" spans="1:4">
      <c r="A970" s="154" t="s">
        <v>1600</v>
      </c>
      <c r="B970" s="154" t="s">
        <v>2712</v>
      </c>
      <c r="C970" s="154" t="s">
        <v>4171</v>
      </c>
      <c r="D970" s="179">
        <v>5000000</v>
      </c>
    </row>
    <row r="971" spans="1:4">
      <c r="A971" s="154" t="s">
        <v>4145</v>
      </c>
      <c r="B971" s="154" t="s">
        <v>4146</v>
      </c>
      <c r="C971" s="154" t="s">
        <v>4171</v>
      </c>
      <c r="D971" s="179">
        <v>29999985</v>
      </c>
    </row>
    <row r="972" spans="1:4">
      <c r="A972" s="154" t="s">
        <v>1139</v>
      </c>
      <c r="B972" s="154" t="s">
        <v>2714</v>
      </c>
      <c r="C972" s="154" t="s">
        <v>4171</v>
      </c>
      <c r="D972" s="179">
        <v>10880000</v>
      </c>
    </row>
    <row r="973" spans="1:4">
      <c r="A973" s="154" t="s">
        <v>4178</v>
      </c>
      <c r="B973" s="154" t="s">
        <v>4179</v>
      </c>
      <c r="C973" s="154" t="s">
        <v>4171</v>
      </c>
      <c r="D973" s="179">
        <v>7600000</v>
      </c>
    </row>
    <row r="974" spans="1:4">
      <c r="A974" s="154" t="s">
        <v>1140</v>
      </c>
      <c r="B974" s="154" t="s">
        <v>2715</v>
      </c>
      <c r="C974" s="154" t="s">
        <v>4171</v>
      </c>
      <c r="D974" s="179">
        <v>36677145</v>
      </c>
    </row>
    <row r="975" spans="1:4">
      <c r="A975" s="154" t="s">
        <v>938</v>
      </c>
      <c r="B975" s="154" t="s">
        <v>2716</v>
      </c>
      <c r="C975" s="154" t="s">
        <v>4171</v>
      </c>
      <c r="D975" s="179">
        <v>45407161</v>
      </c>
    </row>
    <row r="976" spans="1:4">
      <c r="A976" s="154" t="s">
        <v>1141</v>
      </c>
      <c r="B976" s="154" t="s">
        <v>2717</v>
      </c>
      <c r="C976" s="154" t="s">
        <v>4171</v>
      </c>
      <c r="D976" s="179">
        <v>3780298</v>
      </c>
    </row>
    <row r="977" spans="1:4">
      <c r="A977" s="154" t="s">
        <v>1142</v>
      </c>
      <c r="B977" s="154" t="s">
        <v>2718</v>
      </c>
      <c r="C977" s="154" t="s">
        <v>4171</v>
      </c>
      <c r="D977" s="179">
        <v>3000000</v>
      </c>
    </row>
    <row r="978" spans="1:4">
      <c r="A978" s="154" t="s">
        <v>1143</v>
      </c>
      <c r="B978" s="154" t="s">
        <v>2719</v>
      </c>
      <c r="C978" s="154" t="s">
        <v>4171</v>
      </c>
      <c r="D978" s="179">
        <v>20999440</v>
      </c>
    </row>
    <row r="979" spans="1:4">
      <c r="A979" s="154" t="s">
        <v>2722</v>
      </c>
      <c r="B979" s="154" t="s">
        <v>2723</v>
      </c>
      <c r="C979" s="154" t="s">
        <v>4171</v>
      </c>
      <c r="D979" s="179">
        <v>65200000</v>
      </c>
    </row>
    <row r="980" spans="1:4">
      <c r="A980" s="154" t="s">
        <v>4212</v>
      </c>
      <c r="B980" s="154" t="s">
        <v>4228</v>
      </c>
      <c r="C980" s="154" t="s">
        <v>4171</v>
      </c>
      <c r="D980" s="179">
        <v>110125951</v>
      </c>
    </row>
    <row r="981" spans="1:4">
      <c r="A981" s="154" t="s">
        <v>1147</v>
      </c>
      <c r="B981" s="154" t="s">
        <v>2726</v>
      </c>
      <c r="C981" s="154" t="s">
        <v>4171</v>
      </c>
      <c r="D981" s="179">
        <v>3700000</v>
      </c>
    </row>
    <row r="982" spans="1:4">
      <c r="A982" s="154" t="s">
        <v>1148</v>
      </c>
      <c r="B982" s="154" t="s">
        <v>2727</v>
      </c>
      <c r="C982" s="154" t="s">
        <v>4171</v>
      </c>
      <c r="D982" s="179">
        <v>5997040</v>
      </c>
    </row>
    <row r="983" spans="1:4">
      <c r="A983" s="154" t="s">
        <v>1149</v>
      </c>
      <c r="B983" s="154" t="s">
        <v>2728</v>
      </c>
      <c r="C983" s="154" t="s">
        <v>4171</v>
      </c>
      <c r="D983" s="179">
        <v>29450000</v>
      </c>
    </row>
    <row r="984" spans="1:4">
      <c r="A984" s="154" t="s">
        <v>1151</v>
      </c>
      <c r="B984" s="154" t="s">
        <v>2730</v>
      </c>
      <c r="C984" s="154" t="s">
        <v>4171</v>
      </c>
      <c r="D984" s="179">
        <v>14676300</v>
      </c>
    </row>
    <row r="985" spans="1:4">
      <c r="A985" s="154" t="s">
        <v>2731</v>
      </c>
      <c r="B985" s="154" t="s">
        <v>2732</v>
      </c>
      <c r="C985" s="154" t="s">
        <v>4171</v>
      </c>
      <c r="D985" s="179">
        <v>416000000</v>
      </c>
    </row>
    <row r="986" spans="1:4">
      <c r="A986" s="154" t="s">
        <v>1152</v>
      </c>
      <c r="B986" s="154" t="s">
        <v>2733</v>
      </c>
      <c r="C986" s="154" t="s">
        <v>4171</v>
      </c>
      <c r="D986" s="179">
        <v>3000000</v>
      </c>
    </row>
    <row r="987" spans="1:4">
      <c r="A987" s="154" t="s">
        <v>1153</v>
      </c>
      <c r="B987" s="154" t="s">
        <v>2734</v>
      </c>
      <c r="C987" s="154" t="s">
        <v>4171</v>
      </c>
      <c r="D987" s="179">
        <v>12751462</v>
      </c>
    </row>
    <row r="988" spans="1:4">
      <c r="A988" s="154" t="s">
        <v>1154</v>
      </c>
      <c r="B988" s="154" t="s">
        <v>2735</v>
      </c>
      <c r="C988" s="154" t="s">
        <v>4171</v>
      </c>
      <c r="D988" s="179">
        <v>127000000</v>
      </c>
    </row>
    <row r="989" spans="1:4">
      <c r="A989" s="154" t="s">
        <v>897</v>
      </c>
      <c r="B989" s="154" t="s">
        <v>2736</v>
      </c>
      <c r="C989" s="154" t="s">
        <v>4171</v>
      </c>
      <c r="D989" s="179">
        <v>18419884</v>
      </c>
    </row>
    <row r="990" spans="1:4">
      <c r="A990" s="154" t="s">
        <v>1155</v>
      </c>
      <c r="B990" s="154" t="s">
        <v>2737</v>
      </c>
      <c r="C990" s="154" t="s">
        <v>4171</v>
      </c>
      <c r="D990" s="179">
        <v>738763463</v>
      </c>
    </row>
    <row r="991" spans="1:4">
      <c r="A991" s="154" t="s">
        <v>1156</v>
      </c>
      <c r="B991" s="154" t="s">
        <v>3870</v>
      </c>
      <c r="C991" s="154" t="s">
        <v>4171</v>
      </c>
      <c r="D991" s="179">
        <v>3000000</v>
      </c>
    </row>
    <row r="992" spans="1:4">
      <c r="A992" s="154" t="s">
        <v>824</v>
      </c>
      <c r="B992" s="154" t="s">
        <v>2739</v>
      </c>
      <c r="C992" s="154" t="s">
        <v>4171</v>
      </c>
      <c r="D992" s="179">
        <v>11700000</v>
      </c>
    </row>
    <row r="993" spans="1:4">
      <c r="A993" s="154" t="s">
        <v>1157</v>
      </c>
      <c r="B993" s="154" t="s">
        <v>2740</v>
      </c>
      <c r="C993" s="154" t="s">
        <v>4171</v>
      </c>
      <c r="D993" s="179">
        <v>5624966</v>
      </c>
    </row>
    <row r="994" spans="1:4">
      <c r="A994" s="154" t="s">
        <v>1158</v>
      </c>
      <c r="B994" s="154" t="s">
        <v>2741</v>
      </c>
      <c r="C994" s="154" t="s">
        <v>4171</v>
      </c>
      <c r="D994" s="179">
        <v>7079853</v>
      </c>
    </row>
    <row r="995" spans="1:4">
      <c r="A995" s="154" t="s">
        <v>1159</v>
      </c>
      <c r="B995" s="154" t="s">
        <v>2742</v>
      </c>
      <c r="C995" s="154" t="s">
        <v>4171</v>
      </c>
      <c r="D995" s="179">
        <v>3937790</v>
      </c>
    </row>
    <row r="996" spans="1:4">
      <c r="A996" s="154" t="s">
        <v>105</v>
      </c>
      <c r="B996" s="154" t="s">
        <v>1762</v>
      </c>
      <c r="C996" s="154" t="s">
        <v>4171</v>
      </c>
      <c r="D996" s="179">
        <v>50000000</v>
      </c>
    </row>
    <row r="997" spans="1:4">
      <c r="A997" s="154" t="s">
        <v>3901</v>
      </c>
      <c r="B997" s="154" t="s">
        <v>3902</v>
      </c>
      <c r="C997" s="154" t="s">
        <v>4171</v>
      </c>
      <c r="D997" s="179">
        <v>282200</v>
      </c>
    </row>
    <row r="998" spans="1:4">
      <c r="A998" s="154" t="s">
        <v>1160</v>
      </c>
      <c r="B998" s="154" t="s">
        <v>2743</v>
      </c>
      <c r="C998" s="154" t="s">
        <v>4171</v>
      </c>
      <c r="D998" s="179">
        <v>14400000</v>
      </c>
    </row>
    <row r="999" spans="1:4">
      <c r="A999" s="154" t="s">
        <v>3903</v>
      </c>
      <c r="B999" s="154" t="s">
        <v>3904</v>
      </c>
      <c r="C999" s="154" t="s">
        <v>4171</v>
      </c>
      <c r="D999" s="179">
        <v>1509750</v>
      </c>
    </row>
    <row r="1000" spans="1:4">
      <c r="A1000" s="154" t="s">
        <v>817</v>
      </c>
      <c r="B1000" s="154" t="s">
        <v>2744</v>
      </c>
      <c r="C1000" s="154" t="s">
        <v>4171</v>
      </c>
      <c r="D1000" s="179">
        <v>103745067</v>
      </c>
    </row>
    <row r="1001" spans="1:4">
      <c r="A1001" s="154" t="s">
        <v>1161</v>
      </c>
      <c r="B1001" s="154" t="s">
        <v>2745</v>
      </c>
      <c r="C1001" s="154" t="s">
        <v>4171</v>
      </c>
      <c r="D1001" s="179">
        <v>4039147</v>
      </c>
    </row>
    <row r="1002" spans="1:4">
      <c r="A1002" s="154" t="s">
        <v>3929</v>
      </c>
      <c r="B1002" s="154" t="s">
        <v>3939</v>
      </c>
      <c r="C1002" s="154" t="s">
        <v>4171</v>
      </c>
      <c r="D1002" s="179">
        <v>43246471</v>
      </c>
    </row>
    <row r="1003" spans="1:4">
      <c r="A1003" s="154" t="s">
        <v>3816</v>
      </c>
      <c r="B1003" s="154" t="s">
        <v>3817</v>
      </c>
      <c r="C1003" s="154" t="s">
        <v>4171</v>
      </c>
      <c r="D1003" s="179">
        <v>149098851</v>
      </c>
    </row>
    <row r="1004" spans="1:4">
      <c r="A1004" s="154" t="s">
        <v>4310</v>
      </c>
      <c r="B1004" s="154" t="s">
        <v>4311</v>
      </c>
      <c r="C1004" s="154" t="s">
        <v>4171</v>
      </c>
      <c r="D1004" s="179">
        <v>16600000</v>
      </c>
    </row>
    <row r="1005" spans="1:4">
      <c r="A1005" s="154" t="s">
        <v>3670</v>
      </c>
      <c r="B1005" s="154" t="s">
        <v>3671</v>
      </c>
      <c r="C1005" s="154" t="s">
        <v>4171</v>
      </c>
      <c r="D1005" s="179">
        <v>1186644367</v>
      </c>
    </row>
    <row r="1006" spans="1:4">
      <c r="A1006" s="154" t="s">
        <v>1162</v>
      </c>
      <c r="B1006" s="154" t="s">
        <v>2748</v>
      </c>
      <c r="C1006" s="154" t="s">
        <v>4171</v>
      </c>
      <c r="D1006" s="179">
        <v>2200000</v>
      </c>
    </row>
    <row r="1007" spans="1:4">
      <c r="A1007" s="154" t="s">
        <v>1163</v>
      </c>
      <c r="B1007" s="154" t="s">
        <v>2749</v>
      </c>
      <c r="C1007" s="154" t="s">
        <v>4171</v>
      </c>
      <c r="D1007" s="179">
        <v>29388589</v>
      </c>
    </row>
    <row r="1008" spans="1:4">
      <c r="A1008" s="154" t="s">
        <v>3520</v>
      </c>
      <c r="B1008" s="154" t="s">
        <v>3521</v>
      </c>
      <c r="C1008" s="154" t="s">
        <v>4171</v>
      </c>
      <c r="D1008" s="179">
        <v>11498920</v>
      </c>
    </row>
    <row r="1009" spans="1:4">
      <c r="A1009" s="154" t="s">
        <v>1164</v>
      </c>
      <c r="B1009" s="154" t="s">
        <v>2751</v>
      </c>
      <c r="C1009" s="154" t="s">
        <v>4171</v>
      </c>
      <c r="D1009" s="179">
        <v>10500000</v>
      </c>
    </row>
    <row r="1010" spans="1:4">
      <c r="A1010" s="154" t="s">
        <v>1165</v>
      </c>
      <c r="B1010" s="154" t="s">
        <v>3712</v>
      </c>
      <c r="C1010" s="154" t="s">
        <v>4171</v>
      </c>
      <c r="D1010" s="179">
        <v>18000000</v>
      </c>
    </row>
    <row r="1011" spans="1:4">
      <c r="A1011" s="154" t="s">
        <v>113</v>
      </c>
      <c r="B1011" s="154" t="s">
        <v>1788</v>
      </c>
      <c r="C1011" s="154" t="s">
        <v>4171</v>
      </c>
      <c r="D1011" s="179">
        <v>32950999</v>
      </c>
    </row>
    <row r="1012" spans="1:4">
      <c r="A1012" s="154" t="s">
        <v>878</v>
      </c>
      <c r="B1012" s="154" t="s">
        <v>2753</v>
      </c>
      <c r="C1012" s="154" t="s">
        <v>4171</v>
      </c>
      <c r="D1012" s="179">
        <v>9000000</v>
      </c>
    </row>
    <row r="1013" spans="1:4">
      <c r="A1013" s="154" t="s">
        <v>3889</v>
      </c>
      <c r="B1013" s="154" t="s">
        <v>3890</v>
      </c>
      <c r="C1013" s="154" t="s">
        <v>4171</v>
      </c>
      <c r="D1013" s="179">
        <v>54072143</v>
      </c>
    </row>
    <row r="1014" spans="1:4">
      <c r="A1014" s="154" t="s">
        <v>1166</v>
      </c>
      <c r="B1014" s="154" t="s">
        <v>2755</v>
      </c>
      <c r="C1014" s="154" t="s">
        <v>4171</v>
      </c>
      <c r="D1014" s="179">
        <v>28562000</v>
      </c>
    </row>
    <row r="1015" spans="1:4">
      <c r="A1015" s="154" t="s">
        <v>1167</v>
      </c>
      <c r="B1015" s="154" t="s">
        <v>2756</v>
      </c>
      <c r="C1015" s="154" t="s">
        <v>4171</v>
      </c>
      <c r="D1015" s="179">
        <v>9300000</v>
      </c>
    </row>
    <row r="1016" spans="1:4">
      <c r="A1016" s="154" t="s">
        <v>1169</v>
      </c>
      <c r="B1016" s="154" t="s">
        <v>2759</v>
      </c>
      <c r="C1016" s="154" t="s">
        <v>4171</v>
      </c>
      <c r="D1016" s="179">
        <v>28499764</v>
      </c>
    </row>
    <row r="1017" spans="1:4">
      <c r="A1017" s="154" t="s">
        <v>1170</v>
      </c>
      <c r="B1017" s="154" t="s">
        <v>2760</v>
      </c>
      <c r="C1017" s="154" t="s">
        <v>4171</v>
      </c>
      <c r="D1017" s="179">
        <v>43503000</v>
      </c>
    </row>
    <row r="1018" spans="1:4">
      <c r="A1018" s="154" t="s">
        <v>4312</v>
      </c>
      <c r="B1018" s="154" t="s">
        <v>4313</v>
      </c>
      <c r="C1018" s="154" t="s">
        <v>4171</v>
      </c>
      <c r="D1018" s="179">
        <v>35000000</v>
      </c>
    </row>
    <row r="1019" spans="1:4">
      <c r="A1019" s="154" t="s">
        <v>1171</v>
      </c>
      <c r="B1019" s="154" t="s">
        <v>2761</v>
      </c>
      <c r="C1019" s="154" t="s">
        <v>4171</v>
      </c>
      <c r="D1019" s="179">
        <v>11605100</v>
      </c>
    </row>
    <row r="1020" spans="1:4">
      <c r="A1020" s="154" t="s">
        <v>1172</v>
      </c>
      <c r="B1020" s="154" t="s">
        <v>2762</v>
      </c>
      <c r="C1020" s="154" t="s">
        <v>4171</v>
      </c>
      <c r="D1020" s="179">
        <v>1060000</v>
      </c>
    </row>
    <row r="1021" spans="1:4">
      <c r="A1021" s="154" t="s">
        <v>823</v>
      </c>
      <c r="B1021" s="154" t="s">
        <v>2764</v>
      </c>
      <c r="C1021" s="154" t="s">
        <v>4171</v>
      </c>
      <c r="D1021" s="179">
        <v>129176390</v>
      </c>
    </row>
    <row r="1022" spans="1:4">
      <c r="A1022" s="154" t="s">
        <v>948</v>
      </c>
      <c r="B1022" s="154" t="s">
        <v>2765</v>
      </c>
      <c r="C1022" s="154" t="s">
        <v>4171</v>
      </c>
      <c r="D1022" s="179">
        <v>14500000</v>
      </c>
    </row>
    <row r="1023" spans="1:4">
      <c r="A1023" s="154" t="s">
        <v>847</v>
      </c>
      <c r="B1023" s="154" t="s">
        <v>3871</v>
      </c>
      <c r="C1023" s="154" t="s">
        <v>4171</v>
      </c>
      <c r="D1023" s="179">
        <v>14457048</v>
      </c>
    </row>
    <row r="1024" spans="1:4">
      <c r="A1024" s="154" t="s">
        <v>1174</v>
      </c>
      <c r="B1024" s="154" t="s">
        <v>2767</v>
      </c>
      <c r="C1024" s="154" t="s">
        <v>4171</v>
      </c>
      <c r="D1024" s="179">
        <v>141048000</v>
      </c>
    </row>
    <row r="1025" spans="1:4">
      <c r="A1025" s="154" t="s">
        <v>1175</v>
      </c>
      <c r="B1025" s="154" t="s">
        <v>2768</v>
      </c>
      <c r="C1025" s="154" t="s">
        <v>4171</v>
      </c>
      <c r="D1025" s="179">
        <v>3297860</v>
      </c>
    </row>
    <row r="1026" spans="1:4">
      <c r="A1026" s="154" t="s">
        <v>127</v>
      </c>
      <c r="B1026" s="154" t="s">
        <v>1801</v>
      </c>
      <c r="C1026" s="154" t="s">
        <v>4171</v>
      </c>
      <c r="D1026" s="179">
        <v>347213270</v>
      </c>
    </row>
    <row r="1027" spans="1:4">
      <c r="A1027" s="154" t="s">
        <v>1176</v>
      </c>
      <c r="B1027" s="154" t="s">
        <v>2770</v>
      </c>
      <c r="C1027" s="154" t="s">
        <v>4171</v>
      </c>
      <c r="D1027" s="179">
        <v>1904400</v>
      </c>
    </row>
    <row r="1028" spans="1:4">
      <c r="A1028" s="154" t="s">
        <v>1177</v>
      </c>
      <c r="B1028" s="154" t="s">
        <v>2771</v>
      </c>
      <c r="C1028" s="154" t="s">
        <v>4171</v>
      </c>
      <c r="D1028" s="179">
        <v>16000000</v>
      </c>
    </row>
    <row r="1029" spans="1:4">
      <c r="A1029" s="154" t="s">
        <v>1620</v>
      </c>
      <c r="B1029" s="154" t="s">
        <v>2773</v>
      </c>
      <c r="C1029" s="154" t="s">
        <v>4171</v>
      </c>
      <c r="D1029" s="179">
        <v>8000000</v>
      </c>
    </row>
    <row r="1030" spans="1:4">
      <c r="A1030" s="154" t="s">
        <v>1179</v>
      </c>
      <c r="B1030" s="154" t="s">
        <v>2774</v>
      </c>
      <c r="C1030" s="154" t="s">
        <v>4171</v>
      </c>
      <c r="D1030" s="179">
        <v>20685717</v>
      </c>
    </row>
    <row r="1031" spans="1:4">
      <c r="A1031" s="154" t="s">
        <v>1180</v>
      </c>
      <c r="B1031" s="154" t="s">
        <v>2776</v>
      </c>
      <c r="C1031" s="154" t="s">
        <v>4171</v>
      </c>
      <c r="D1031" s="179">
        <v>5232000</v>
      </c>
    </row>
    <row r="1032" spans="1:4">
      <c r="A1032" s="154" t="s">
        <v>3834</v>
      </c>
      <c r="B1032" s="154" t="s">
        <v>3835</v>
      </c>
      <c r="C1032" s="154" t="s">
        <v>4171</v>
      </c>
      <c r="D1032" s="179">
        <v>10007312</v>
      </c>
    </row>
    <row r="1033" spans="1:4">
      <c r="A1033" s="154" t="s">
        <v>1182</v>
      </c>
      <c r="B1033" s="154" t="s">
        <v>2778</v>
      </c>
      <c r="C1033" s="154" t="s">
        <v>4171</v>
      </c>
      <c r="D1033" s="179">
        <v>8962353</v>
      </c>
    </row>
    <row r="1034" spans="1:4">
      <c r="A1034" s="154" t="s">
        <v>3522</v>
      </c>
      <c r="B1034" s="154" t="s">
        <v>3523</v>
      </c>
      <c r="C1034" s="154" t="s">
        <v>4171</v>
      </c>
      <c r="D1034" s="179">
        <v>15120000</v>
      </c>
    </row>
    <row r="1035" spans="1:4">
      <c r="A1035" s="154" t="s">
        <v>1183</v>
      </c>
      <c r="B1035" s="154" t="s">
        <v>2779</v>
      </c>
      <c r="C1035" s="154" t="s">
        <v>4171</v>
      </c>
      <c r="D1035" s="179">
        <v>10000000</v>
      </c>
    </row>
    <row r="1036" spans="1:4">
      <c r="A1036" s="154" t="s">
        <v>1184</v>
      </c>
      <c r="B1036" s="154" t="s">
        <v>3872</v>
      </c>
      <c r="C1036" s="154" t="s">
        <v>4171</v>
      </c>
      <c r="D1036" s="179">
        <v>20096259</v>
      </c>
    </row>
    <row r="1037" spans="1:4">
      <c r="A1037" s="154" t="s">
        <v>884</v>
      </c>
      <c r="B1037" s="154" t="s">
        <v>2782</v>
      </c>
      <c r="C1037" s="154" t="s">
        <v>4171</v>
      </c>
      <c r="D1037" s="179">
        <v>9934418</v>
      </c>
    </row>
    <row r="1038" spans="1:4">
      <c r="A1038" s="154" t="s">
        <v>917</v>
      </c>
      <c r="B1038" s="154" t="s">
        <v>2785</v>
      </c>
      <c r="C1038" s="154" t="s">
        <v>4171</v>
      </c>
      <c r="D1038" s="179">
        <v>31882470</v>
      </c>
    </row>
    <row r="1039" spans="1:4">
      <c r="A1039" s="154" t="s">
        <v>1186</v>
      </c>
      <c r="B1039" s="154" t="s">
        <v>2786</v>
      </c>
      <c r="C1039" s="154" t="s">
        <v>4171</v>
      </c>
      <c r="D1039" s="179">
        <v>6000000</v>
      </c>
    </row>
    <row r="1040" spans="1:4">
      <c r="A1040" s="154" t="s">
        <v>1187</v>
      </c>
      <c r="B1040" s="154" t="s">
        <v>2787</v>
      </c>
      <c r="C1040" s="154" t="s">
        <v>4171</v>
      </c>
      <c r="D1040" s="179">
        <v>4400000</v>
      </c>
    </row>
    <row r="1041" spans="1:4">
      <c r="A1041" s="154" t="s">
        <v>1188</v>
      </c>
      <c r="B1041" s="154" t="s">
        <v>2789</v>
      </c>
      <c r="C1041" s="154" t="s">
        <v>4171</v>
      </c>
      <c r="D1041" s="179">
        <v>6000000</v>
      </c>
    </row>
    <row r="1042" spans="1:4">
      <c r="A1042" s="154" t="s">
        <v>1189</v>
      </c>
      <c r="B1042" s="154" t="s">
        <v>2790</v>
      </c>
      <c r="C1042" s="154" t="s">
        <v>4171</v>
      </c>
      <c r="D1042" s="179">
        <v>9294650</v>
      </c>
    </row>
    <row r="1043" spans="1:4">
      <c r="A1043" s="154" t="s">
        <v>1190</v>
      </c>
      <c r="B1043" s="154" t="s">
        <v>2791</v>
      </c>
      <c r="C1043" s="154" t="s">
        <v>4171</v>
      </c>
      <c r="D1043" s="179">
        <v>9100000</v>
      </c>
    </row>
    <row r="1044" spans="1:4">
      <c r="A1044" s="154" t="s">
        <v>1191</v>
      </c>
      <c r="B1044" s="154" t="s">
        <v>2792</v>
      </c>
      <c r="C1044" s="154" t="s">
        <v>4171</v>
      </c>
      <c r="D1044" s="179">
        <v>10198105</v>
      </c>
    </row>
    <row r="1045" spans="1:4">
      <c r="A1045" s="154" t="s">
        <v>1194</v>
      </c>
      <c r="B1045" s="154" t="s">
        <v>2795</v>
      </c>
      <c r="C1045" s="154" t="s">
        <v>4171</v>
      </c>
      <c r="D1045" s="179">
        <v>1270000</v>
      </c>
    </row>
    <row r="1046" spans="1:4">
      <c r="A1046" s="154" t="s">
        <v>2800</v>
      </c>
      <c r="B1046" s="154" t="s">
        <v>2801</v>
      </c>
      <c r="C1046" s="154" t="s">
        <v>4171</v>
      </c>
      <c r="D1046" s="179">
        <v>20000000</v>
      </c>
    </row>
    <row r="1047" spans="1:4">
      <c r="A1047" s="154" t="s">
        <v>4249</v>
      </c>
      <c r="B1047" s="154" t="s">
        <v>4250</v>
      </c>
      <c r="C1047" s="154" t="s">
        <v>4171</v>
      </c>
      <c r="D1047" s="179">
        <v>10000000</v>
      </c>
    </row>
    <row r="1048" spans="1:4">
      <c r="A1048" s="154" t="s">
        <v>445</v>
      </c>
      <c r="B1048" s="154" t="s">
        <v>2159</v>
      </c>
      <c r="C1048" s="154" t="s">
        <v>4171</v>
      </c>
      <c r="D1048" s="179">
        <v>34896354</v>
      </c>
    </row>
    <row r="1049" spans="1:4">
      <c r="A1049" s="154" t="s">
        <v>3836</v>
      </c>
      <c r="B1049" s="154" t="s">
        <v>3837</v>
      </c>
      <c r="C1049" s="154" t="s">
        <v>4171</v>
      </c>
      <c r="D1049" s="179">
        <v>8805631</v>
      </c>
    </row>
    <row r="1050" spans="1:4">
      <c r="A1050" s="154" t="s">
        <v>1196</v>
      </c>
      <c r="B1050" s="154" t="s">
        <v>2803</v>
      </c>
      <c r="C1050" s="154" t="s">
        <v>4171</v>
      </c>
      <c r="D1050" s="179">
        <v>1440000</v>
      </c>
    </row>
    <row r="1051" spans="1:4">
      <c r="A1051" s="154" t="s">
        <v>3982</v>
      </c>
      <c r="B1051" s="154" t="s">
        <v>3983</v>
      </c>
      <c r="C1051" s="154" t="s">
        <v>4171</v>
      </c>
      <c r="D1051" s="179">
        <v>42000000</v>
      </c>
    </row>
    <row r="1052" spans="1:4">
      <c r="A1052" s="154" t="s">
        <v>1201</v>
      </c>
      <c r="B1052" s="154" t="s">
        <v>4151</v>
      </c>
      <c r="C1052" s="154" t="s">
        <v>4171</v>
      </c>
      <c r="D1052" s="179">
        <v>12853052</v>
      </c>
    </row>
    <row r="1053" spans="1:4">
      <c r="A1053" s="154" t="s">
        <v>447</v>
      </c>
      <c r="B1053" s="154" t="s">
        <v>2162</v>
      </c>
      <c r="C1053" s="154" t="s">
        <v>4171</v>
      </c>
      <c r="D1053" s="179">
        <v>51599999</v>
      </c>
    </row>
    <row r="1054" spans="1:4">
      <c r="A1054" s="154" t="s">
        <v>1203</v>
      </c>
      <c r="B1054" s="154" t="s">
        <v>2812</v>
      </c>
      <c r="C1054" s="154" t="s">
        <v>4171</v>
      </c>
      <c r="D1054" s="179">
        <v>34442993</v>
      </c>
    </row>
    <row r="1055" spans="1:4">
      <c r="A1055" s="154" t="s">
        <v>1204</v>
      </c>
      <c r="B1055" s="154" t="s">
        <v>2813</v>
      </c>
      <c r="C1055" s="154" t="s">
        <v>4171</v>
      </c>
      <c r="D1055" s="179">
        <v>3090000</v>
      </c>
    </row>
    <row r="1056" spans="1:4">
      <c r="A1056" s="154" t="s">
        <v>3973</v>
      </c>
      <c r="B1056" s="154" t="s">
        <v>3974</v>
      </c>
      <c r="C1056" s="154" t="s">
        <v>4171</v>
      </c>
      <c r="D1056" s="179">
        <v>9999947</v>
      </c>
    </row>
    <row r="1057" spans="1:4">
      <c r="A1057" s="154" t="s">
        <v>1207</v>
      </c>
      <c r="B1057" s="154" t="s">
        <v>2817</v>
      </c>
      <c r="C1057" s="154" t="s">
        <v>4171</v>
      </c>
      <c r="D1057" s="179">
        <v>11169125</v>
      </c>
    </row>
    <row r="1058" spans="1:4">
      <c r="A1058" s="154" t="s">
        <v>1622</v>
      </c>
      <c r="B1058" s="154" t="s">
        <v>2818</v>
      </c>
      <c r="C1058" s="154" t="s">
        <v>4171</v>
      </c>
      <c r="D1058" s="179">
        <v>5500000</v>
      </c>
    </row>
    <row r="1059" spans="1:4">
      <c r="A1059" s="154" t="s">
        <v>451</v>
      </c>
      <c r="B1059" s="154" t="s">
        <v>3662</v>
      </c>
      <c r="C1059" s="154" t="s">
        <v>4171</v>
      </c>
      <c r="D1059" s="179">
        <v>999905</v>
      </c>
    </row>
    <row r="1060" spans="1:4">
      <c r="A1060" s="154" t="s">
        <v>4143</v>
      </c>
      <c r="B1060" s="154" t="s">
        <v>4213</v>
      </c>
      <c r="C1060" s="154" t="s">
        <v>4171</v>
      </c>
      <c r="D1060" s="179">
        <v>6964075</v>
      </c>
    </row>
    <row r="1061" spans="1:4">
      <c r="A1061" s="154" t="s">
        <v>1208</v>
      </c>
      <c r="B1061" s="154" t="s">
        <v>2819</v>
      </c>
      <c r="C1061" s="154" t="s">
        <v>4171</v>
      </c>
      <c r="D1061" s="179">
        <v>9000000</v>
      </c>
    </row>
    <row r="1062" spans="1:4">
      <c r="A1062" s="154" t="s">
        <v>849</v>
      </c>
      <c r="B1062" s="154" t="s">
        <v>2820</v>
      </c>
      <c r="C1062" s="154" t="s">
        <v>4171</v>
      </c>
      <c r="D1062" s="179">
        <v>10919830</v>
      </c>
    </row>
    <row r="1063" spans="1:4">
      <c r="A1063" s="154" t="s">
        <v>1209</v>
      </c>
      <c r="B1063" s="154" t="s">
        <v>2822</v>
      </c>
      <c r="C1063" s="154" t="s">
        <v>4171</v>
      </c>
      <c r="D1063" s="179">
        <v>9500000</v>
      </c>
    </row>
    <row r="1064" spans="1:4">
      <c r="A1064" s="154" t="s">
        <v>2823</v>
      </c>
      <c r="B1064" s="154" t="s">
        <v>2824</v>
      </c>
      <c r="C1064" s="154" t="s">
        <v>4171</v>
      </c>
      <c r="D1064" s="179">
        <v>68800000</v>
      </c>
    </row>
    <row r="1065" spans="1:4">
      <c r="A1065" s="154" t="s">
        <v>788</v>
      </c>
      <c r="B1065" s="154" t="s">
        <v>2825</v>
      </c>
      <c r="C1065" s="154" t="s">
        <v>4171</v>
      </c>
      <c r="D1065" s="179">
        <v>500000000</v>
      </c>
    </row>
    <row r="1066" spans="1:4">
      <c r="A1066" s="154" t="s">
        <v>1210</v>
      </c>
      <c r="B1066" s="154" t="s">
        <v>2827</v>
      </c>
      <c r="C1066" s="154" t="s">
        <v>4171</v>
      </c>
      <c r="D1066" s="179">
        <v>30000000</v>
      </c>
    </row>
    <row r="1067" spans="1:4">
      <c r="A1067" s="154" t="s">
        <v>138</v>
      </c>
      <c r="B1067" s="154" t="s">
        <v>1811</v>
      </c>
      <c r="C1067" s="154" t="s">
        <v>4171</v>
      </c>
      <c r="D1067" s="179">
        <v>1108553895</v>
      </c>
    </row>
    <row r="1068" spans="1:4">
      <c r="A1068" s="154" t="s">
        <v>1211</v>
      </c>
      <c r="B1068" s="154" t="s">
        <v>2828</v>
      </c>
      <c r="C1068" s="154" t="s">
        <v>4171</v>
      </c>
      <c r="D1068" s="179">
        <v>23777800</v>
      </c>
    </row>
    <row r="1069" spans="1:4">
      <c r="A1069" s="154" t="s">
        <v>453</v>
      </c>
      <c r="B1069" s="154" t="s">
        <v>2829</v>
      </c>
      <c r="C1069" s="154" t="s">
        <v>4171</v>
      </c>
      <c r="D1069" s="179">
        <v>44400000</v>
      </c>
    </row>
    <row r="1070" spans="1:4">
      <c r="A1070" s="154" t="s">
        <v>1212</v>
      </c>
      <c r="B1070" s="154" t="s">
        <v>2830</v>
      </c>
      <c r="C1070" s="154" t="s">
        <v>4171</v>
      </c>
      <c r="D1070" s="179">
        <v>5000000</v>
      </c>
    </row>
    <row r="1071" spans="1:4">
      <c r="A1071" s="154" t="s">
        <v>1213</v>
      </c>
      <c r="B1071" s="154" t="s">
        <v>2831</v>
      </c>
      <c r="C1071" s="154" t="s">
        <v>4171</v>
      </c>
      <c r="D1071" s="179">
        <v>20000000</v>
      </c>
    </row>
    <row r="1072" spans="1:4">
      <c r="A1072" s="154" t="s">
        <v>139</v>
      </c>
      <c r="B1072" s="154" t="s">
        <v>1812</v>
      </c>
      <c r="C1072" s="154" t="s">
        <v>4171</v>
      </c>
      <c r="D1072" s="179">
        <v>7999937</v>
      </c>
    </row>
    <row r="1073" spans="1:4">
      <c r="A1073" s="154" t="s">
        <v>949</v>
      </c>
      <c r="B1073" s="154" t="s">
        <v>2833</v>
      </c>
      <c r="C1073" s="154" t="s">
        <v>4171</v>
      </c>
      <c r="D1073" s="179">
        <v>3657200</v>
      </c>
    </row>
    <row r="1074" spans="1:4">
      <c r="A1074" s="154" t="s">
        <v>901</v>
      </c>
      <c r="B1074" s="154" t="s">
        <v>2834</v>
      </c>
      <c r="C1074" s="154" t="s">
        <v>4171</v>
      </c>
      <c r="D1074" s="179">
        <v>8306590</v>
      </c>
    </row>
    <row r="1075" spans="1:4">
      <c r="A1075" s="154" t="s">
        <v>918</v>
      </c>
      <c r="B1075" s="154" t="s">
        <v>2835</v>
      </c>
      <c r="C1075" s="154" t="s">
        <v>4171</v>
      </c>
      <c r="D1075" s="179">
        <v>8400000</v>
      </c>
    </row>
    <row r="1076" spans="1:4">
      <c r="A1076" s="154" t="s">
        <v>950</v>
      </c>
      <c r="B1076" s="154" t="s">
        <v>2836</v>
      </c>
      <c r="C1076" s="154" t="s">
        <v>4171</v>
      </c>
      <c r="D1076" s="179">
        <v>60000000</v>
      </c>
    </row>
    <row r="1077" spans="1:4">
      <c r="A1077" s="154" t="s">
        <v>455</v>
      </c>
      <c r="B1077" s="154" t="s">
        <v>2169</v>
      </c>
      <c r="C1077" s="154" t="s">
        <v>4171</v>
      </c>
      <c r="D1077" s="179">
        <v>3800000</v>
      </c>
    </row>
    <row r="1078" spans="1:4">
      <c r="A1078" s="154" t="s">
        <v>4251</v>
      </c>
      <c r="B1078" s="154" t="s">
        <v>4252</v>
      </c>
      <c r="C1078" s="154" t="s">
        <v>4171</v>
      </c>
      <c r="D1078" s="179">
        <v>5807417</v>
      </c>
    </row>
    <row r="1079" spans="1:4">
      <c r="A1079" s="154" t="s">
        <v>908</v>
      </c>
      <c r="B1079" s="154" t="s">
        <v>2837</v>
      </c>
      <c r="C1079" s="154" t="s">
        <v>4171</v>
      </c>
      <c r="D1079" s="179">
        <v>7960436</v>
      </c>
    </row>
    <row r="1080" spans="1:4">
      <c r="A1080" s="154" t="s">
        <v>1215</v>
      </c>
      <c r="B1080" s="154" t="s">
        <v>2838</v>
      </c>
      <c r="C1080" s="154" t="s">
        <v>4171</v>
      </c>
      <c r="D1080" s="179">
        <v>11386659</v>
      </c>
    </row>
    <row r="1081" spans="1:4">
      <c r="A1081" s="154" t="s">
        <v>1217</v>
      </c>
      <c r="B1081" s="154" t="s">
        <v>2840</v>
      </c>
      <c r="C1081" s="154" t="s">
        <v>4171</v>
      </c>
      <c r="D1081" s="179">
        <v>74206940</v>
      </c>
    </row>
    <row r="1082" spans="1:4">
      <c r="A1082" s="154" t="s">
        <v>1218</v>
      </c>
      <c r="B1082" s="154" t="s">
        <v>2841</v>
      </c>
      <c r="C1082" s="154" t="s">
        <v>4171</v>
      </c>
      <c r="D1082" s="179">
        <v>6338400</v>
      </c>
    </row>
    <row r="1083" spans="1:4">
      <c r="A1083" s="154" t="s">
        <v>902</v>
      </c>
      <c r="B1083" s="154" t="s">
        <v>2843</v>
      </c>
      <c r="C1083" s="154" t="s">
        <v>4171</v>
      </c>
      <c r="D1083" s="179">
        <v>7872727</v>
      </c>
    </row>
    <row r="1084" spans="1:4">
      <c r="A1084" s="154" t="s">
        <v>1220</v>
      </c>
      <c r="B1084" s="154" t="s">
        <v>2845</v>
      </c>
      <c r="C1084" s="154" t="s">
        <v>4171</v>
      </c>
      <c r="D1084" s="179">
        <v>20500000</v>
      </c>
    </row>
    <row r="1085" spans="1:4">
      <c r="A1085" s="154" t="s">
        <v>1637</v>
      </c>
      <c r="B1085" s="154" t="s">
        <v>2846</v>
      </c>
      <c r="C1085" s="154" t="s">
        <v>4171</v>
      </c>
      <c r="D1085" s="179">
        <v>12027086</v>
      </c>
    </row>
    <row r="1086" spans="1:4">
      <c r="A1086" s="154" t="s">
        <v>3561</v>
      </c>
      <c r="B1086" s="154" t="s">
        <v>4214</v>
      </c>
      <c r="C1086" s="154" t="s">
        <v>4171</v>
      </c>
      <c r="D1086" s="179">
        <v>30749994</v>
      </c>
    </row>
    <row r="1087" spans="1:4">
      <c r="A1087" s="154" t="s">
        <v>2847</v>
      </c>
      <c r="B1087" s="154" t="s">
        <v>2848</v>
      </c>
      <c r="C1087" s="154" t="s">
        <v>4171</v>
      </c>
      <c r="D1087" s="179">
        <v>5000000</v>
      </c>
    </row>
    <row r="1088" spans="1:4">
      <c r="A1088" s="154" t="s">
        <v>951</v>
      </c>
      <c r="B1088" s="154" t="s">
        <v>2849</v>
      </c>
      <c r="C1088" s="154" t="s">
        <v>4171</v>
      </c>
      <c r="D1088" s="179">
        <v>22638165</v>
      </c>
    </row>
    <row r="1089" spans="1:4">
      <c r="A1089" s="154" t="s">
        <v>789</v>
      </c>
      <c r="B1089" s="154" t="s">
        <v>2852</v>
      </c>
      <c r="C1089" s="154" t="s">
        <v>4171</v>
      </c>
      <c r="D1089" s="179">
        <v>219958600</v>
      </c>
    </row>
    <row r="1090" spans="1:4">
      <c r="A1090" s="154" t="s">
        <v>457</v>
      </c>
      <c r="B1090" s="154" t="s">
        <v>2171</v>
      </c>
      <c r="C1090" s="154" t="s">
        <v>4171</v>
      </c>
      <c r="D1090" s="179">
        <v>91804980</v>
      </c>
    </row>
    <row r="1091" spans="1:4">
      <c r="A1091" s="154" t="s">
        <v>2854</v>
      </c>
      <c r="B1091" s="154" t="s">
        <v>2855</v>
      </c>
      <c r="C1091" s="154" t="s">
        <v>4171</v>
      </c>
      <c r="D1091" s="179">
        <v>14000000</v>
      </c>
    </row>
    <row r="1092" spans="1:4">
      <c r="A1092" s="154" t="s">
        <v>147</v>
      </c>
      <c r="B1092" s="154" t="s">
        <v>2856</v>
      </c>
      <c r="C1092" s="154" t="s">
        <v>4171</v>
      </c>
      <c r="D1092" s="179">
        <v>20000000</v>
      </c>
    </row>
    <row r="1093" spans="1:4">
      <c r="A1093" s="154" t="s">
        <v>150</v>
      </c>
      <c r="B1093" s="154" t="s">
        <v>1825</v>
      </c>
      <c r="C1093" s="154" t="s">
        <v>4171</v>
      </c>
      <c r="D1093" s="179">
        <v>9999944</v>
      </c>
    </row>
    <row r="1094" spans="1:4">
      <c r="A1094" s="154" t="s">
        <v>919</v>
      </c>
      <c r="B1094" s="154" t="s">
        <v>2859</v>
      </c>
      <c r="C1094" s="154" t="s">
        <v>4171</v>
      </c>
      <c r="D1094" s="179">
        <v>15000000</v>
      </c>
    </row>
    <row r="1095" spans="1:4">
      <c r="A1095" s="154" t="s">
        <v>1225</v>
      </c>
      <c r="B1095" s="154" t="s">
        <v>2860</v>
      </c>
      <c r="C1095" s="154" t="s">
        <v>4171</v>
      </c>
      <c r="D1095" s="179">
        <v>7500000</v>
      </c>
    </row>
    <row r="1096" spans="1:4">
      <c r="A1096" s="154" t="s">
        <v>1226</v>
      </c>
      <c r="B1096" s="154" t="s">
        <v>2861</v>
      </c>
      <c r="C1096" s="154" t="s">
        <v>4171</v>
      </c>
      <c r="D1096" s="179">
        <v>19511389</v>
      </c>
    </row>
    <row r="1097" spans="1:4">
      <c r="A1097" s="154" t="s">
        <v>459</v>
      </c>
      <c r="B1097" s="154" t="s">
        <v>2864</v>
      </c>
      <c r="C1097" s="154" t="s">
        <v>4171</v>
      </c>
      <c r="D1097" s="179">
        <v>13650000</v>
      </c>
    </row>
    <row r="1098" spans="1:4">
      <c r="A1098" s="154" t="s">
        <v>152</v>
      </c>
      <c r="B1098" s="154" t="s">
        <v>1829</v>
      </c>
      <c r="C1098" s="154" t="s">
        <v>4171</v>
      </c>
      <c r="D1098" s="179">
        <v>41525250</v>
      </c>
    </row>
    <row r="1099" spans="1:4">
      <c r="A1099" s="154" t="s">
        <v>2866</v>
      </c>
      <c r="B1099" s="154" t="s">
        <v>2867</v>
      </c>
      <c r="C1099" s="154" t="s">
        <v>4171</v>
      </c>
      <c r="D1099" s="179">
        <v>1000000</v>
      </c>
    </row>
    <row r="1100" spans="1:4">
      <c r="A1100" s="154" t="s">
        <v>887</v>
      </c>
      <c r="B1100" s="154" t="s">
        <v>4180</v>
      </c>
      <c r="C1100" s="154" t="s">
        <v>4171</v>
      </c>
      <c r="D1100" s="179">
        <v>87383000</v>
      </c>
    </row>
    <row r="1101" spans="1:4">
      <c r="A1101" s="154" t="s">
        <v>1228</v>
      </c>
      <c r="B1101" s="154" t="s">
        <v>2870</v>
      </c>
      <c r="C1101" s="154" t="s">
        <v>4171</v>
      </c>
      <c r="D1101" s="179">
        <v>9000000</v>
      </c>
    </row>
    <row r="1102" spans="1:4">
      <c r="A1102" s="154" t="s">
        <v>909</v>
      </c>
      <c r="B1102" s="154" t="s">
        <v>2871</v>
      </c>
      <c r="C1102" s="154" t="s">
        <v>4171</v>
      </c>
      <c r="D1102" s="179">
        <v>3800000</v>
      </c>
    </row>
    <row r="1103" spans="1:4">
      <c r="A1103" s="154" t="s">
        <v>939</v>
      </c>
      <c r="B1103" s="154" t="s">
        <v>4152</v>
      </c>
      <c r="C1103" s="154" t="s">
        <v>4171</v>
      </c>
      <c r="D1103" s="179">
        <v>12807000</v>
      </c>
    </row>
    <row r="1104" spans="1:4">
      <c r="A1104" s="154" t="s">
        <v>1229</v>
      </c>
      <c r="B1104" s="154" t="s">
        <v>2873</v>
      </c>
      <c r="C1104" s="154" t="s">
        <v>4171</v>
      </c>
      <c r="D1104" s="179">
        <v>4000000</v>
      </c>
    </row>
    <row r="1105" spans="1:4">
      <c r="A1105" s="154" t="s">
        <v>4153</v>
      </c>
      <c r="B1105" s="154" t="s">
        <v>4154</v>
      </c>
      <c r="C1105" s="154" t="s">
        <v>4171</v>
      </c>
      <c r="D1105" s="179">
        <v>9879506</v>
      </c>
    </row>
    <row r="1106" spans="1:4">
      <c r="A1106" s="154" t="s">
        <v>1230</v>
      </c>
      <c r="B1106" s="154" t="s">
        <v>2874</v>
      </c>
      <c r="C1106" s="154" t="s">
        <v>4171</v>
      </c>
      <c r="D1106" s="179">
        <v>30599923</v>
      </c>
    </row>
    <row r="1107" spans="1:4">
      <c r="A1107" s="154" t="s">
        <v>3524</v>
      </c>
      <c r="B1107" s="154" t="s">
        <v>4138</v>
      </c>
      <c r="C1107" s="154" t="s">
        <v>4171</v>
      </c>
      <c r="D1107" s="179">
        <v>61804472</v>
      </c>
    </row>
    <row r="1108" spans="1:4">
      <c r="A1108" s="154" t="s">
        <v>1232</v>
      </c>
      <c r="B1108" s="154" t="s">
        <v>2880</v>
      </c>
      <c r="C1108" s="154" t="s">
        <v>4171</v>
      </c>
      <c r="D1108" s="179">
        <v>87140984</v>
      </c>
    </row>
    <row r="1109" spans="1:4">
      <c r="A1109" s="154" t="s">
        <v>1233</v>
      </c>
      <c r="B1109" s="154" t="s">
        <v>2881</v>
      </c>
      <c r="C1109" s="154" t="s">
        <v>4171</v>
      </c>
      <c r="D1109" s="179">
        <v>2141928</v>
      </c>
    </row>
    <row r="1110" spans="1:4">
      <c r="A1110" s="154" t="s">
        <v>910</v>
      </c>
      <c r="B1110" s="154" t="s">
        <v>2883</v>
      </c>
      <c r="C1110" s="154" t="s">
        <v>4171</v>
      </c>
      <c r="D1110" s="179">
        <v>19641431</v>
      </c>
    </row>
    <row r="1111" spans="1:4">
      <c r="A1111" s="154" t="s">
        <v>1235</v>
      </c>
      <c r="B1111" s="154" t="s">
        <v>3873</v>
      </c>
      <c r="C1111" s="154" t="s">
        <v>4171</v>
      </c>
      <c r="D1111" s="179">
        <v>6079071</v>
      </c>
    </row>
    <row r="1112" spans="1:4">
      <c r="A1112" s="154" t="s">
        <v>865</v>
      </c>
      <c r="B1112" s="154" t="s">
        <v>2885</v>
      </c>
      <c r="C1112" s="154" t="s">
        <v>4171</v>
      </c>
      <c r="D1112" s="179">
        <v>36000000</v>
      </c>
    </row>
    <row r="1113" spans="1:4">
      <c r="A1113" s="154" t="s">
        <v>1236</v>
      </c>
      <c r="B1113" s="154" t="s">
        <v>2886</v>
      </c>
      <c r="C1113" s="154" t="s">
        <v>4171</v>
      </c>
      <c r="D1113" s="179">
        <v>3599948</v>
      </c>
    </row>
    <row r="1114" spans="1:4">
      <c r="A1114" s="154" t="s">
        <v>940</v>
      </c>
      <c r="B1114" s="154" t="s">
        <v>2889</v>
      </c>
      <c r="C1114" s="154" t="s">
        <v>4171</v>
      </c>
      <c r="D1114" s="179">
        <v>1200000</v>
      </c>
    </row>
    <row r="1115" spans="1:4">
      <c r="A1115" s="154" t="s">
        <v>1239</v>
      </c>
      <c r="B1115" s="154" t="s">
        <v>2894</v>
      </c>
      <c r="C1115" s="154" t="s">
        <v>4171</v>
      </c>
      <c r="D1115" s="179">
        <v>17500000</v>
      </c>
    </row>
    <row r="1116" spans="1:4">
      <c r="A1116" s="154" t="s">
        <v>1240</v>
      </c>
      <c r="B1116" s="154" t="s">
        <v>2895</v>
      </c>
      <c r="C1116" s="154" t="s">
        <v>4171</v>
      </c>
      <c r="D1116" s="179">
        <v>8800000</v>
      </c>
    </row>
    <row r="1117" spans="1:4">
      <c r="A1117" s="154" t="s">
        <v>1241</v>
      </c>
      <c r="B1117" s="154" t="s">
        <v>2896</v>
      </c>
      <c r="C1117" s="154" t="s">
        <v>4171</v>
      </c>
      <c r="D1117" s="179">
        <v>45000000</v>
      </c>
    </row>
    <row r="1118" spans="1:4">
      <c r="A1118" s="154" t="s">
        <v>1242</v>
      </c>
      <c r="B1118" s="154" t="s">
        <v>2897</v>
      </c>
      <c r="C1118" s="154" t="s">
        <v>4171</v>
      </c>
      <c r="D1118" s="179">
        <v>15008492</v>
      </c>
    </row>
    <row r="1119" spans="1:4">
      <c r="A1119" s="154" t="s">
        <v>157</v>
      </c>
      <c r="B1119" s="154" t="s">
        <v>1836</v>
      </c>
      <c r="C1119" s="154" t="s">
        <v>4171</v>
      </c>
      <c r="D1119" s="179">
        <v>938321575</v>
      </c>
    </row>
    <row r="1120" spans="1:4">
      <c r="A1120" s="154" t="s">
        <v>831</v>
      </c>
      <c r="B1120" s="154" t="s">
        <v>2898</v>
      </c>
      <c r="C1120" s="154" t="s">
        <v>4171</v>
      </c>
      <c r="D1120" s="179">
        <v>26459924</v>
      </c>
    </row>
    <row r="1121" spans="1:4">
      <c r="A1121" s="154" t="s">
        <v>1243</v>
      </c>
      <c r="B1121" s="154" t="s">
        <v>2899</v>
      </c>
      <c r="C1121" s="154" t="s">
        <v>4171</v>
      </c>
      <c r="D1121" s="179">
        <v>15043161</v>
      </c>
    </row>
    <row r="1122" spans="1:4">
      <c r="A1122" s="154" t="s">
        <v>1245</v>
      </c>
      <c r="B1122" s="154" t="s">
        <v>2902</v>
      </c>
      <c r="C1122" s="154" t="s">
        <v>4171</v>
      </c>
      <c r="D1122" s="179">
        <v>8000000</v>
      </c>
    </row>
    <row r="1123" spans="1:4">
      <c r="A1123" s="154" t="s">
        <v>1247</v>
      </c>
      <c r="B1123" s="154" t="s">
        <v>2904</v>
      </c>
      <c r="C1123" s="154" t="s">
        <v>4171</v>
      </c>
      <c r="D1123" s="179">
        <v>25430000</v>
      </c>
    </row>
    <row r="1124" spans="1:4">
      <c r="A1124" s="154" t="s">
        <v>903</v>
      </c>
      <c r="B1124" s="154" t="s">
        <v>2907</v>
      </c>
      <c r="C1124" s="154" t="s">
        <v>4171</v>
      </c>
      <c r="D1124" s="179">
        <v>3262818</v>
      </c>
    </row>
    <row r="1125" spans="1:4">
      <c r="A1125" s="154" t="s">
        <v>1250</v>
      </c>
      <c r="B1125" s="154" t="s">
        <v>2909</v>
      </c>
      <c r="C1125" s="154" t="s">
        <v>4171</v>
      </c>
      <c r="D1125" s="179">
        <v>28599996</v>
      </c>
    </row>
    <row r="1126" spans="1:4">
      <c r="A1126" s="154" t="s">
        <v>4284</v>
      </c>
      <c r="B1126" s="154" t="s">
        <v>4285</v>
      </c>
      <c r="C1126" s="154" t="s">
        <v>4171</v>
      </c>
      <c r="D1126" s="179">
        <v>5000000</v>
      </c>
    </row>
    <row r="1127" spans="1:4">
      <c r="A1127" s="154" t="s">
        <v>1251</v>
      </c>
      <c r="B1127" s="154" t="s">
        <v>2910</v>
      </c>
      <c r="C1127" s="154" t="s">
        <v>4171</v>
      </c>
      <c r="D1127" s="179">
        <v>9800000</v>
      </c>
    </row>
    <row r="1128" spans="1:4">
      <c r="A1128" s="154" t="s">
        <v>3526</v>
      </c>
      <c r="B1128" s="154" t="s">
        <v>3527</v>
      </c>
      <c r="C1128" s="154" t="s">
        <v>4171</v>
      </c>
      <c r="D1128" s="179">
        <v>4281600</v>
      </c>
    </row>
    <row r="1129" spans="1:4">
      <c r="A1129" s="154" t="s">
        <v>167</v>
      </c>
      <c r="B1129" s="154" t="s">
        <v>3933</v>
      </c>
      <c r="C1129" s="154" t="s">
        <v>4171</v>
      </c>
      <c r="D1129" s="179">
        <v>60867241</v>
      </c>
    </row>
    <row r="1130" spans="1:4">
      <c r="A1130" s="154" t="s">
        <v>476</v>
      </c>
      <c r="B1130" s="154" t="s">
        <v>2187</v>
      </c>
      <c r="C1130" s="154" t="s">
        <v>4171</v>
      </c>
      <c r="D1130" s="179">
        <v>30000000</v>
      </c>
    </row>
    <row r="1131" spans="1:4">
      <c r="A1131" s="154" t="s">
        <v>2918</v>
      </c>
      <c r="B1131" s="154" t="s">
        <v>2919</v>
      </c>
      <c r="C1131" s="154" t="s">
        <v>4171</v>
      </c>
      <c r="D1131" s="179">
        <v>49432337</v>
      </c>
    </row>
    <row r="1132" spans="1:4">
      <c r="A1132" s="154" t="s">
        <v>1255</v>
      </c>
      <c r="B1132" s="154" t="s">
        <v>2922</v>
      </c>
      <c r="C1132" s="154" t="s">
        <v>4171</v>
      </c>
      <c r="D1132" s="179">
        <v>36473833</v>
      </c>
    </row>
    <row r="1133" spans="1:4">
      <c r="A1133" s="154" t="s">
        <v>930</v>
      </c>
      <c r="B1133" s="154" t="s">
        <v>2923</v>
      </c>
      <c r="C1133" s="154" t="s">
        <v>4171</v>
      </c>
      <c r="D1133" s="179">
        <v>19200000</v>
      </c>
    </row>
    <row r="1134" spans="1:4">
      <c r="A1134" s="154" t="s">
        <v>479</v>
      </c>
      <c r="B1134" s="154" t="s">
        <v>2190</v>
      </c>
      <c r="C1134" s="154" t="s">
        <v>4171</v>
      </c>
      <c r="D1134" s="179">
        <v>2955000</v>
      </c>
    </row>
    <row r="1135" spans="1:4">
      <c r="A1135" s="154" t="s">
        <v>480</v>
      </c>
      <c r="B1135" s="154" t="s">
        <v>2191</v>
      </c>
      <c r="C1135" s="154" t="s">
        <v>4171</v>
      </c>
      <c r="D1135" s="179">
        <v>49500000</v>
      </c>
    </row>
    <row r="1136" spans="1:4">
      <c r="A1136" s="154" t="s">
        <v>1257</v>
      </c>
      <c r="B1136" s="154" t="s">
        <v>2929</v>
      </c>
      <c r="C1136" s="154" t="s">
        <v>4171</v>
      </c>
      <c r="D1136" s="179">
        <v>6738871</v>
      </c>
    </row>
    <row r="1137" spans="1:4">
      <c r="A1137" s="154" t="s">
        <v>483</v>
      </c>
      <c r="B1137" s="154" t="s">
        <v>2194</v>
      </c>
      <c r="C1137" s="154" t="s">
        <v>4171</v>
      </c>
      <c r="D1137" s="179">
        <v>3265155</v>
      </c>
    </row>
    <row r="1138" spans="1:4">
      <c r="A1138" s="154" t="s">
        <v>484</v>
      </c>
      <c r="B1138" s="154" t="s">
        <v>2196</v>
      </c>
      <c r="C1138" s="154" t="s">
        <v>4171</v>
      </c>
      <c r="D1138" s="179">
        <v>3500000</v>
      </c>
    </row>
    <row r="1139" spans="1:4">
      <c r="A1139" s="154" t="s">
        <v>1259</v>
      </c>
      <c r="B1139" s="154" t="s">
        <v>2931</v>
      </c>
      <c r="C1139" s="154" t="s">
        <v>4171</v>
      </c>
      <c r="D1139" s="179">
        <v>4800000</v>
      </c>
    </row>
    <row r="1140" spans="1:4">
      <c r="A1140" s="154" t="s">
        <v>485</v>
      </c>
      <c r="B1140" s="154" t="s">
        <v>2197</v>
      </c>
      <c r="C1140" s="154" t="s">
        <v>4171</v>
      </c>
      <c r="D1140" s="179">
        <v>7576200</v>
      </c>
    </row>
    <row r="1141" spans="1:4">
      <c r="A1141" s="154" t="s">
        <v>486</v>
      </c>
      <c r="B1141" s="154" t="s">
        <v>2198</v>
      </c>
      <c r="C1141" s="154" t="s">
        <v>4171</v>
      </c>
      <c r="D1141" s="179">
        <v>8298243</v>
      </c>
    </row>
    <row r="1142" spans="1:4">
      <c r="A1142" s="154" t="s">
        <v>1260</v>
      </c>
      <c r="B1142" s="154" t="s">
        <v>2932</v>
      </c>
      <c r="C1142" s="154" t="s">
        <v>4171</v>
      </c>
      <c r="D1142" s="179">
        <v>8279361</v>
      </c>
    </row>
    <row r="1143" spans="1:4">
      <c r="A1143" s="154" t="s">
        <v>1261</v>
      </c>
      <c r="B1143" s="154" t="s">
        <v>2933</v>
      </c>
      <c r="C1143" s="154" t="s">
        <v>4171</v>
      </c>
      <c r="D1143" s="179">
        <v>27359969</v>
      </c>
    </row>
    <row r="1144" spans="1:4">
      <c r="A1144" s="154" t="s">
        <v>1262</v>
      </c>
      <c r="B1144" s="154" t="s">
        <v>2934</v>
      </c>
      <c r="C1144" s="154" t="s">
        <v>4171</v>
      </c>
      <c r="D1144" s="179">
        <v>12200000</v>
      </c>
    </row>
    <row r="1145" spans="1:4">
      <c r="A1145" s="154" t="s">
        <v>1264</v>
      </c>
      <c r="B1145" s="154" t="s">
        <v>2936</v>
      </c>
      <c r="C1145" s="154" t="s">
        <v>4171</v>
      </c>
      <c r="D1145" s="179">
        <v>5838999</v>
      </c>
    </row>
    <row r="1146" spans="1:4">
      <c r="A1146" s="154" t="s">
        <v>174</v>
      </c>
      <c r="B1146" s="154" t="s">
        <v>1852</v>
      </c>
      <c r="C1146" s="154" t="s">
        <v>4171</v>
      </c>
      <c r="D1146" s="179">
        <v>24632809</v>
      </c>
    </row>
    <row r="1147" spans="1:4">
      <c r="A1147" s="154" t="s">
        <v>904</v>
      </c>
      <c r="B1147" s="154" t="s">
        <v>2940</v>
      </c>
      <c r="C1147" s="154" t="s">
        <v>4171</v>
      </c>
      <c r="D1147" s="179">
        <v>78800000</v>
      </c>
    </row>
    <row r="1148" spans="1:4">
      <c r="A1148" s="154" t="s">
        <v>97</v>
      </c>
      <c r="B1148" s="154" t="s">
        <v>1854</v>
      </c>
      <c r="C1148" s="154" t="s">
        <v>4171</v>
      </c>
      <c r="D1148" s="179">
        <v>26100000</v>
      </c>
    </row>
    <row r="1149" spans="1:4">
      <c r="A1149" s="154" t="s">
        <v>1266</v>
      </c>
      <c r="B1149" s="154" t="s">
        <v>2941</v>
      </c>
      <c r="C1149" s="154" t="s">
        <v>4171</v>
      </c>
      <c r="D1149" s="179">
        <v>5026600</v>
      </c>
    </row>
    <row r="1150" spans="1:4">
      <c r="A1150" s="154" t="s">
        <v>1267</v>
      </c>
      <c r="B1150" s="154" t="s">
        <v>2943</v>
      </c>
      <c r="C1150" s="154" t="s">
        <v>4171</v>
      </c>
      <c r="D1150" s="179">
        <v>90000000</v>
      </c>
    </row>
    <row r="1151" spans="1:4">
      <c r="A1151" s="154" t="s">
        <v>1268</v>
      </c>
      <c r="B1151" s="154" t="s">
        <v>2944</v>
      </c>
      <c r="C1151" s="154" t="s">
        <v>4171</v>
      </c>
      <c r="D1151" s="179">
        <v>2500000</v>
      </c>
    </row>
    <row r="1152" spans="1:4">
      <c r="A1152" s="154" t="s">
        <v>952</v>
      </c>
      <c r="B1152" s="154" t="s">
        <v>2945</v>
      </c>
      <c r="C1152" s="154" t="s">
        <v>4171</v>
      </c>
      <c r="D1152" s="179">
        <v>79726104</v>
      </c>
    </row>
    <row r="1153" spans="1:4">
      <c r="A1153" s="154" t="s">
        <v>1269</v>
      </c>
      <c r="B1153" s="154" t="s">
        <v>2946</v>
      </c>
      <c r="C1153" s="154" t="s">
        <v>4171</v>
      </c>
      <c r="D1153" s="179">
        <v>5150000</v>
      </c>
    </row>
    <row r="1154" spans="1:4">
      <c r="A1154" s="154" t="s">
        <v>494</v>
      </c>
      <c r="B1154" s="154" t="s">
        <v>2206</v>
      </c>
      <c r="C1154" s="154" t="s">
        <v>4171</v>
      </c>
      <c r="D1154" s="179">
        <v>5000000</v>
      </c>
    </row>
    <row r="1155" spans="1:4">
      <c r="A1155" s="154" t="s">
        <v>1270</v>
      </c>
      <c r="B1155" s="154" t="s">
        <v>2947</v>
      </c>
      <c r="C1155" s="154" t="s">
        <v>4171</v>
      </c>
      <c r="D1155" s="179">
        <v>1500000</v>
      </c>
    </row>
    <row r="1156" spans="1:4">
      <c r="A1156" s="154" t="s">
        <v>181</v>
      </c>
      <c r="B1156" s="154" t="s">
        <v>4253</v>
      </c>
      <c r="C1156" s="154" t="s">
        <v>4171</v>
      </c>
      <c r="D1156" s="179">
        <v>25629995</v>
      </c>
    </row>
    <row r="1157" spans="1:4">
      <c r="A1157" s="154" t="s">
        <v>1271</v>
      </c>
      <c r="B1157" s="154" t="s">
        <v>2949</v>
      </c>
      <c r="C1157" s="154" t="s">
        <v>4171</v>
      </c>
      <c r="D1157" s="179">
        <v>5500000</v>
      </c>
    </row>
    <row r="1158" spans="1:4">
      <c r="A1158" s="154" t="s">
        <v>1272</v>
      </c>
      <c r="B1158" s="154" t="s">
        <v>2950</v>
      </c>
      <c r="C1158" s="154" t="s">
        <v>4171</v>
      </c>
      <c r="D1158" s="179">
        <v>8230067</v>
      </c>
    </row>
    <row r="1159" spans="1:4">
      <c r="A1159" s="154" t="s">
        <v>495</v>
      </c>
      <c r="B1159" s="154" t="s">
        <v>2207</v>
      </c>
      <c r="C1159" s="154" t="s">
        <v>4171</v>
      </c>
      <c r="D1159" s="179">
        <v>5149791</v>
      </c>
    </row>
    <row r="1160" spans="1:4">
      <c r="A1160" s="154" t="s">
        <v>3563</v>
      </c>
      <c r="B1160" s="154" t="s">
        <v>3564</v>
      </c>
      <c r="C1160" s="154" t="s">
        <v>4171</v>
      </c>
      <c r="D1160" s="179">
        <v>12000000</v>
      </c>
    </row>
    <row r="1161" spans="1:4">
      <c r="A1161" s="154" t="s">
        <v>1273</v>
      </c>
      <c r="B1161" s="154" t="s">
        <v>2951</v>
      </c>
      <c r="C1161" s="154" t="s">
        <v>4171</v>
      </c>
      <c r="D1161" s="179">
        <v>1893200</v>
      </c>
    </row>
    <row r="1162" spans="1:4">
      <c r="A1162" s="154" t="s">
        <v>3909</v>
      </c>
      <c r="B1162" s="154" t="s">
        <v>3910</v>
      </c>
      <c r="C1162" s="154" t="s">
        <v>4171</v>
      </c>
      <c r="D1162" s="179">
        <v>90000000</v>
      </c>
    </row>
    <row r="1163" spans="1:4">
      <c r="A1163" s="154" t="s">
        <v>1274</v>
      </c>
      <c r="B1163" s="154" t="s">
        <v>2952</v>
      </c>
      <c r="C1163" s="154" t="s">
        <v>4171</v>
      </c>
      <c r="D1163" s="179">
        <v>4586000</v>
      </c>
    </row>
    <row r="1164" spans="1:4">
      <c r="A1164" s="154" t="s">
        <v>799</v>
      </c>
      <c r="B1164" s="154" t="s">
        <v>2953</v>
      </c>
      <c r="C1164" s="154" t="s">
        <v>4171</v>
      </c>
      <c r="D1164" s="179">
        <v>100741465</v>
      </c>
    </row>
    <row r="1165" spans="1:4">
      <c r="A1165" s="154" t="s">
        <v>3840</v>
      </c>
      <c r="B1165" s="154" t="s">
        <v>3841</v>
      </c>
      <c r="C1165" s="154" t="s">
        <v>4171</v>
      </c>
      <c r="D1165" s="179">
        <v>1781200</v>
      </c>
    </row>
    <row r="1166" spans="1:4">
      <c r="A1166" s="154" t="s">
        <v>496</v>
      </c>
      <c r="B1166" s="154" t="s">
        <v>3801</v>
      </c>
      <c r="C1166" s="154" t="s">
        <v>4171</v>
      </c>
      <c r="D1166" s="179">
        <v>14960000</v>
      </c>
    </row>
    <row r="1167" spans="1:4">
      <c r="A1167" s="154" t="s">
        <v>1276</v>
      </c>
      <c r="B1167" s="154" t="s">
        <v>4215</v>
      </c>
      <c r="C1167" s="154" t="s">
        <v>4171</v>
      </c>
      <c r="D1167" s="179">
        <v>31750756</v>
      </c>
    </row>
    <row r="1168" spans="1:4">
      <c r="A1168" s="154" t="s">
        <v>2956</v>
      </c>
      <c r="B1168" s="154" t="s">
        <v>2957</v>
      </c>
      <c r="C1168" s="154" t="s">
        <v>4171</v>
      </c>
      <c r="D1168" s="179">
        <v>10050392</v>
      </c>
    </row>
    <row r="1169" spans="1:4">
      <c r="A1169" s="154" t="s">
        <v>1277</v>
      </c>
      <c r="B1169" s="154" t="s">
        <v>2958</v>
      </c>
      <c r="C1169" s="154" t="s">
        <v>4171</v>
      </c>
      <c r="D1169" s="179">
        <v>5750000</v>
      </c>
    </row>
    <row r="1170" spans="1:4">
      <c r="A1170" s="154" t="s">
        <v>3988</v>
      </c>
      <c r="B1170" s="154" t="s">
        <v>4216</v>
      </c>
      <c r="C1170" s="154" t="s">
        <v>4171</v>
      </c>
      <c r="D1170" s="179">
        <v>3800000</v>
      </c>
    </row>
    <row r="1171" spans="1:4">
      <c r="A1171" s="154" t="s">
        <v>184</v>
      </c>
      <c r="B1171" s="154" t="s">
        <v>3732</v>
      </c>
      <c r="C1171" s="154" t="s">
        <v>4171</v>
      </c>
      <c r="D1171" s="179">
        <v>52050000</v>
      </c>
    </row>
    <row r="1172" spans="1:4">
      <c r="A1172" s="154" t="s">
        <v>1281</v>
      </c>
      <c r="B1172" s="154" t="s">
        <v>2963</v>
      </c>
      <c r="C1172" s="154" t="s">
        <v>4171</v>
      </c>
      <c r="D1172" s="179">
        <v>1200000</v>
      </c>
    </row>
    <row r="1173" spans="1:4">
      <c r="A1173" s="154" t="s">
        <v>1282</v>
      </c>
      <c r="B1173" s="154" t="s">
        <v>2964</v>
      </c>
      <c r="C1173" s="154" t="s">
        <v>4171</v>
      </c>
      <c r="D1173" s="179">
        <v>55113595</v>
      </c>
    </row>
    <row r="1174" spans="1:4">
      <c r="A1174" s="154" t="s">
        <v>503</v>
      </c>
      <c r="B1174" s="154" t="s">
        <v>2966</v>
      </c>
      <c r="C1174" s="154" t="s">
        <v>4171</v>
      </c>
      <c r="D1174" s="179">
        <v>8353620</v>
      </c>
    </row>
    <row r="1175" spans="1:4">
      <c r="A1175" s="154" t="s">
        <v>1283</v>
      </c>
      <c r="B1175" s="154" t="s">
        <v>2967</v>
      </c>
      <c r="C1175" s="154" t="s">
        <v>4171</v>
      </c>
      <c r="D1175" s="179">
        <v>4086077</v>
      </c>
    </row>
    <row r="1176" spans="1:4">
      <c r="A1176" s="154" t="s">
        <v>1284</v>
      </c>
      <c r="B1176" s="154" t="s">
        <v>2969</v>
      </c>
      <c r="C1176" s="154" t="s">
        <v>4171</v>
      </c>
      <c r="D1176" s="179">
        <v>18600000</v>
      </c>
    </row>
    <row r="1177" spans="1:4">
      <c r="A1177" s="154" t="s">
        <v>798</v>
      </c>
      <c r="B1177" s="154" t="s">
        <v>2970</v>
      </c>
      <c r="C1177" s="154" t="s">
        <v>4171</v>
      </c>
      <c r="D1177" s="179">
        <v>7062979</v>
      </c>
    </row>
    <row r="1178" spans="1:4">
      <c r="A1178" s="154" t="s">
        <v>1285</v>
      </c>
      <c r="B1178" s="154" t="s">
        <v>2971</v>
      </c>
      <c r="C1178" s="154" t="s">
        <v>4171</v>
      </c>
      <c r="D1178" s="179">
        <v>10800000</v>
      </c>
    </row>
    <row r="1179" spans="1:4">
      <c r="A1179" s="154" t="s">
        <v>1286</v>
      </c>
      <c r="B1179" s="154" t="s">
        <v>2972</v>
      </c>
      <c r="C1179" s="154" t="s">
        <v>4171</v>
      </c>
      <c r="D1179" s="179">
        <v>8999622</v>
      </c>
    </row>
    <row r="1180" spans="1:4">
      <c r="A1180" s="154" t="s">
        <v>3842</v>
      </c>
      <c r="B1180" s="154" t="s">
        <v>3843</v>
      </c>
      <c r="C1180" s="154" t="s">
        <v>4171</v>
      </c>
      <c r="D1180" s="179">
        <v>20000000</v>
      </c>
    </row>
    <row r="1181" spans="1:4">
      <c r="A1181" s="154" t="s">
        <v>848</v>
      </c>
      <c r="B1181" s="154" t="s">
        <v>2973</v>
      </c>
      <c r="C1181" s="154" t="s">
        <v>4171</v>
      </c>
      <c r="D1181" s="179">
        <v>24000000</v>
      </c>
    </row>
    <row r="1182" spans="1:4">
      <c r="A1182" s="154" t="s">
        <v>505</v>
      </c>
      <c r="B1182" s="154" t="s">
        <v>2219</v>
      </c>
      <c r="C1182" s="154" t="s">
        <v>4171</v>
      </c>
      <c r="D1182" s="179">
        <v>5288623</v>
      </c>
    </row>
    <row r="1183" spans="1:4">
      <c r="A1183" s="154" t="s">
        <v>1289</v>
      </c>
      <c r="B1183" s="154" t="s">
        <v>2978</v>
      </c>
      <c r="C1183" s="154" t="s">
        <v>4171</v>
      </c>
      <c r="D1183" s="179">
        <v>141991500</v>
      </c>
    </row>
    <row r="1184" spans="1:4">
      <c r="A1184" s="154" t="s">
        <v>892</v>
      </c>
      <c r="B1184" s="154" t="s">
        <v>2980</v>
      </c>
      <c r="C1184" s="154" t="s">
        <v>4171</v>
      </c>
      <c r="D1184" s="179">
        <v>25268221</v>
      </c>
    </row>
    <row r="1185" spans="1:4">
      <c r="A1185" s="154" t="s">
        <v>1290</v>
      </c>
      <c r="B1185" s="154" t="s">
        <v>2981</v>
      </c>
      <c r="C1185" s="154" t="s">
        <v>4171</v>
      </c>
      <c r="D1185" s="179">
        <v>4171175</v>
      </c>
    </row>
    <row r="1186" spans="1:4">
      <c r="A1186" s="154" t="s">
        <v>1291</v>
      </c>
      <c r="B1186" s="154" t="s">
        <v>2982</v>
      </c>
      <c r="C1186" s="154" t="s">
        <v>4171</v>
      </c>
      <c r="D1186" s="179">
        <v>4000000</v>
      </c>
    </row>
    <row r="1187" spans="1:4">
      <c r="A1187" s="154" t="s">
        <v>1598</v>
      </c>
      <c r="B1187" s="154" t="s">
        <v>2985</v>
      </c>
      <c r="C1187" s="154" t="s">
        <v>4171</v>
      </c>
      <c r="D1187" s="179">
        <v>340316858</v>
      </c>
    </row>
    <row r="1188" spans="1:4">
      <c r="A1188" s="154" t="s">
        <v>1292</v>
      </c>
      <c r="B1188" s="154" t="s">
        <v>2986</v>
      </c>
      <c r="C1188" s="154" t="s">
        <v>4171</v>
      </c>
      <c r="D1188" s="179">
        <v>20000000</v>
      </c>
    </row>
    <row r="1189" spans="1:4">
      <c r="A1189" s="154" t="s">
        <v>1293</v>
      </c>
      <c r="B1189" s="154" t="s">
        <v>2987</v>
      </c>
      <c r="C1189" s="154" t="s">
        <v>4171</v>
      </c>
      <c r="D1189" s="179">
        <v>2194475</v>
      </c>
    </row>
    <row r="1190" spans="1:4">
      <c r="A1190" s="154" t="s">
        <v>797</v>
      </c>
      <c r="B1190" s="154" t="s">
        <v>2988</v>
      </c>
      <c r="C1190" s="154" t="s">
        <v>4171</v>
      </c>
      <c r="D1190" s="179">
        <v>401093000</v>
      </c>
    </row>
    <row r="1191" spans="1:4">
      <c r="A1191" s="154" t="s">
        <v>508</v>
      </c>
      <c r="B1191" s="154" t="s">
        <v>3729</v>
      </c>
      <c r="C1191" s="154" t="s">
        <v>4171</v>
      </c>
      <c r="D1191" s="179">
        <v>17107164</v>
      </c>
    </row>
    <row r="1192" spans="1:4">
      <c r="A1192" s="154" t="s">
        <v>1294</v>
      </c>
      <c r="B1192" s="154" t="s">
        <v>2989</v>
      </c>
      <c r="C1192" s="154" t="s">
        <v>4171</v>
      </c>
      <c r="D1192" s="179">
        <v>6143000</v>
      </c>
    </row>
    <row r="1193" spans="1:4">
      <c r="A1193" s="154" t="s">
        <v>1295</v>
      </c>
      <c r="B1193" s="154" t="s">
        <v>2990</v>
      </c>
      <c r="C1193" s="154" t="s">
        <v>4171</v>
      </c>
      <c r="D1193" s="179">
        <v>3675675</v>
      </c>
    </row>
    <row r="1194" spans="1:4">
      <c r="A1194" s="154" t="s">
        <v>866</v>
      </c>
      <c r="B1194" s="154" t="s">
        <v>2991</v>
      </c>
      <c r="C1194" s="154" t="s">
        <v>4171</v>
      </c>
      <c r="D1194" s="179">
        <v>8212014</v>
      </c>
    </row>
    <row r="1195" spans="1:4">
      <c r="A1195" s="154" t="s">
        <v>1296</v>
      </c>
      <c r="B1195" s="154" t="s">
        <v>2992</v>
      </c>
      <c r="C1195" s="154" t="s">
        <v>4171</v>
      </c>
      <c r="D1195" s="179">
        <v>6792372</v>
      </c>
    </row>
    <row r="1196" spans="1:4">
      <c r="A1196" s="154" t="s">
        <v>791</v>
      </c>
      <c r="B1196" s="154" t="s">
        <v>2993</v>
      </c>
      <c r="C1196" s="154" t="s">
        <v>4171</v>
      </c>
      <c r="D1196" s="179">
        <v>1099829520</v>
      </c>
    </row>
    <row r="1197" spans="1:4">
      <c r="A1197" s="154" t="s">
        <v>4217</v>
      </c>
      <c r="B1197" s="154" t="s">
        <v>4218</v>
      </c>
      <c r="C1197" s="154" t="s">
        <v>4171</v>
      </c>
      <c r="D1197" s="179">
        <v>3793993</v>
      </c>
    </row>
    <row r="1198" spans="1:4">
      <c r="A1198" s="154" t="s">
        <v>2994</v>
      </c>
      <c r="B1198" s="154" t="s">
        <v>2995</v>
      </c>
      <c r="C1198" s="154" t="s">
        <v>4171</v>
      </c>
      <c r="D1198" s="179">
        <v>4600000</v>
      </c>
    </row>
    <row r="1199" spans="1:4">
      <c r="A1199" s="154" t="s">
        <v>1297</v>
      </c>
      <c r="B1199" s="154" t="s">
        <v>2996</v>
      </c>
      <c r="C1199" s="154" t="s">
        <v>4171</v>
      </c>
      <c r="D1199" s="179">
        <v>110113591</v>
      </c>
    </row>
    <row r="1200" spans="1:4">
      <c r="A1200" s="154" t="s">
        <v>2997</v>
      </c>
      <c r="B1200" s="154" t="s">
        <v>2998</v>
      </c>
      <c r="C1200" s="154" t="s">
        <v>4171</v>
      </c>
      <c r="D1200" s="179">
        <v>6278259</v>
      </c>
    </row>
    <row r="1201" spans="1:4">
      <c r="A1201" s="154" t="s">
        <v>1299</v>
      </c>
      <c r="B1201" s="154" t="s">
        <v>3000</v>
      </c>
      <c r="C1201" s="154" t="s">
        <v>4171</v>
      </c>
      <c r="D1201" s="179">
        <v>10450000</v>
      </c>
    </row>
    <row r="1202" spans="1:4">
      <c r="A1202" s="154" t="s">
        <v>1300</v>
      </c>
      <c r="B1202" s="154" t="s">
        <v>3001</v>
      </c>
      <c r="C1202" s="154" t="s">
        <v>4171</v>
      </c>
      <c r="D1202" s="179">
        <v>4787910</v>
      </c>
    </row>
    <row r="1203" spans="1:4">
      <c r="A1203" s="154" t="s">
        <v>1301</v>
      </c>
      <c r="B1203" s="154" t="s">
        <v>3002</v>
      </c>
      <c r="C1203" s="154" t="s">
        <v>4171</v>
      </c>
      <c r="D1203" s="179">
        <v>6000000</v>
      </c>
    </row>
    <row r="1204" spans="1:4">
      <c r="A1204" s="154" t="s">
        <v>1303</v>
      </c>
      <c r="B1204" s="154" t="s">
        <v>3004</v>
      </c>
      <c r="C1204" s="154" t="s">
        <v>4171</v>
      </c>
      <c r="D1204" s="179">
        <v>7450806</v>
      </c>
    </row>
    <row r="1205" spans="1:4">
      <c r="A1205" s="154" t="s">
        <v>1304</v>
      </c>
      <c r="B1205" s="154" t="s">
        <v>3005</v>
      </c>
      <c r="C1205" s="154" t="s">
        <v>4171</v>
      </c>
      <c r="D1205" s="179">
        <v>15000000</v>
      </c>
    </row>
    <row r="1206" spans="1:4">
      <c r="A1206" s="154" t="s">
        <v>1305</v>
      </c>
      <c r="B1206" s="154" t="s">
        <v>3006</v>
      </c>
      <c r="C1206" s="154" t="s">
        <v>4171</v>
      </c>
      <c r="D1206" s="179">
        <v>5400000</v>
      </c>
    </row>
    <row r="1207" spans="1:4">
      <c r="A1207" s="154" t="s">
        <v>1306</v>
      </c>
      <c r="B1207" s="154" t="s">
        <v>4150</v>
      </c>
      <c r="C1207" s="154" t="s">
        <v>4171</v>
      </c>
      <c r="D1207" s="179">
        <v>100000000</v>
      </c>
    </row>
    <row r="1208" spans="1:4">
      <c r="A1208" s="154" t="s">
        <v>1307</v>
      </c>
      <c r="B1208" s="154" t="s">
        <v>3530</v>
      </c>
      <c r="C1208" s="154" t="s">
        <v>4171</v>
      </c>
      <c r="D1208" s="179">
        <v>1200588000</v>
      </c>
    </row>
    <row r="1209" spans="1:4">
      <c r="A1209" s="154" t="s">
        <v>4155</v>
      </c>
      <c r="B1209" s="154" t="s">
        <v>4156</v>
      </c>
      <c r="C1209" s="154" t="s">
        <v>4171</v>
      </c>
      <c r="D1209" s="179">
        <v>116506574</v>
      </c>
    </row>
    <row r="1210" spans="1:4">
      <c r="A1210" s="154" t="s">
        <v>1308</v>
      </c>
      <c r="B1210" s="154" t="s">
        <v>3011</v>
      </c>
      <c r="C1210" s="154" t="s">
        <v>4171</v>
      </c>
      <c r="D1210" s="179">
        <v>2835000</v>
      </c>
    </row>
    <row r="1211" spans="1:4">
      <c r="A1211" s="154" t="s">
        <v>888</v>
      </c>
      <c r="B1211" s="154" t="s">
        <v>4254</v>
      </c>
      <c r="C1211" s="154" t="s">
        <v>4171</v>
      </c>
      <c r="D1211" s="179">
        <v>8315482</v>
      </c>
    </row>
    <row r="1212" spans="1:4">
      <c r="A1212" s="154" t="s">
        <v>1309</v>
      </c>
      <c r="B1212" s="154" t="s">
        <v>3013</v>
      </c>
      <c r="C1212" s="154" t="s">
        <v>4171</v>
      </c>
      <c r="D1212" s="179">
        <v>3669999</v>
      </c>
    </row>
    <row r="1213" spans="1:4">
      <c r="A1213" s="154" t="s">
        <v>1310</v>
      </c>
      <c r="B1213" s="154" t="s">
        <v>3014</v>
      </c>
      <c r="C1213" s="154" t="s">
        <v>4171</v>
      </c>
      <c r="D1213" s="179">
        <v>37385983</v>
      </c>
    </row>
    <row r="1214" spans="1:4">
      <c r="A1214" s="154" t="s">
        <v>1311</v>
      </c>
      <c r="B1214" s="154" t="s">
        <v>3015</v>
      </c>
      <c r="C1214" s="154" t="s">
        <v>4171</v>
      </c>
      <c r="D1214" s="179">
        <v>5000000</v>
      </c>
    </row>
    <row r="1215" spans="1:4">
      <c r="A1215" s="154" t="s">
        <v>1313</v>
      </c>
      <c r="B1215" s="154" t="s">
        <v>3017</v>
      </c>
      <c r="C1215" s="154" t="s">
        <v>4171</v>
      </c>
      <c r="D1215" s="179">
        <v>29400000</v>
      </c>
    </row>
    <row r="1216" spans="1:4">
      <c r="A1216" s="154" t="s">
        <v>3885</v>
      </c>
      <c r="B1216" s="154" t="s">
        <v>3886</v>
      </c>
      <c r="C1216" s="154" t="s">
        <v>4171</v>
      </c>
      <c r="D1216" s="179">
        <v>119784325</v>
      </c>
    </row>
    <row r="1217" spans="1:4">
      <c r="A1217" s="154" t="s">
        <v>954</v>
      </c>
      <c r="B1217" s="154" t="s">
        <v>3019</v>
      </c>
      <c r="C1217" s="154" t="s">
        <v>4171</v>
      </c>
      <c r="D1217" s="179">
        <v>17948210</v>
      </c>
    </row>
    <row r="1218" spans="1:4">
      <c r="A1218" s="154" t="s">
        <v>1315</v>
      </c>
      <c r="B1218" s="154" t="s">
        <v>3020</v>
      </c>
      <c r="C1218" s="154" t="s">
        <v>4171</v>
      </c>
      <c r="D1218" s="179">
        <v>49993960</v>
      </c>
    </row>
    <row r="1219" spans="1:4">
      <c r="A1219" s="154" t="s">
        <v>931</v>
      </c>
      <c r="B1219" s="154" t="s">
        <v>3021</v>
      </c>
      <c r="C1219" s="154" t="s">
        <v>4171</v>
      </c>
      <c r="D1219" s="179">
        <v>5964000</v>
      </c>
    </row>
    <row r="1220" spans="1:4">
      <c r="A1220" s="154" t="s">
        <v>515</v>
      </c>
      <c r="B1220" s="154" t="s">
        <v>3022</v>
      </c>
      <c r="C1220" s="154" t="s">
        <v>4171</v>
      </c>
      <c r="D1220" s="179">
        <v>7853800</v>
      </c>
    </row>
    <row r="1221" spans="1:4">
      <c r="A1221" s="154" t="s">
        <v>1316</v>
      </c>
      <c r="B1221" s="154" t="s">
        <v>3023</v>
      </c>
      <c r="C1221" s="154" t="s">
        <v>4171</v>
      </c>
      <c r="D1221" s="179">
        <v>11100000</v>
      </c>
    </row>
    <row r="1222" spans="1:4">
      <c r="A1222" s="154" t="s">
        <v>1317</v>
      </c>
      <c r="B1222" s="154" t="s">
        <v>3024</v>
      </c>
      <c r="C1222" s="154" t="s">
        <v>4171</v>
      </c>
      <c r="D1222" s="179">
        <v>15639976</v>
      </c>
    </row>
    <row r="1223" spans="1:4">
      <c r="A1223" s="154" t="s">
        <v>1318</v>
      </c>
      <c r="B1223" s="154" t="s">
        <v>3025</v>
      </c>
      <c r="C1223" s="154" t="s">
        <v>4171</v>
      </c>
      <c r="D1223" s="179">
        <v>34228048</v>
      </c>
    </row>
    <row r="1224" spans="1:4">
      <c r="A1224" s="154" t="s">
        <v>1319</v>
      </c>
      <c r="B1224" s="154" t="s">
        <v>3026</v>
      </c>
      <c r="C1224" s="154" t="s">
        <v>4171</v>
      </c>
      <c r="D1224" s="179">
        <v>40500000</v>
      </c>
    </row>
    <row r="1225" spans="1:4">
      <c r="A1225" s="154" t="s">
        <v>521</v>
      </c>
      <c r="B1225" s="154" t="s">
        <v>2234</v>
      </c>
      <c r="C1225" s="154" t="s">
        <v>4171</v>
      </c>
      <c r="D1225" s="179">
        <v>2299854</v>
      </c>
    </row>
    <row r="1226" spans="1:4">
      <c r="A1226" s="154" t="s">
        <v>4286</v>
      </c>
      <c r="B1226" s="154" t="s">
        <v>4287</v>
      </c>
      <c r="C1226" s="154" t="s">
        <v>4171</v>
      </c>
      <c r="D1226" s="179">
        <v>5200000</v>
      </c>
    </row>
    <row r="1227" spans="1:4">
      <c r="A1227" s="154" t="s">
        <v>1320</v>
      </c>
      <c r="B1227" s="154" t="s">
        <v>4314</v>
      </c>
      <c r="C1227" s="154" t="s">
        <v>4171</v>
      </c>
      <c r="D1227" s="179">
        <v>5480112</v>
      </c>
    </row>
    <row r="1228" spans="1:4">
      <c r="A1228" s="154" t="s">
        <v>3029</v>
      </c>
      <c r="B1228" s="154" t="s">
        <v>3030</v>
      </c>
      <c r="C1228" s="154" t="s">
        <v>4171</v>
      </c>
      <c r="D1228" s="179">
        <v>5224917</v>
      </c>
    </row>
    <row r="1229" spans="1:4">
      <c r="A1229" s="154" t="s">
        <v>1321</v>
      </c>
      <c r="B1229" s="154" t="s">
        <v>3031</v>
      </c>
      <c r="C1229" s="154" t="s">
        <v>4171</v>
      </c>
      <c r="D1229" s="179">
        <v>5009800</v>
      </c>
    </row>
    <row r="1230" spans="1:4">
      <c r="A1230" s="154" t="s">
        <v>1323</v>
      </c>
      <c r="B1230" s="154" t="s">
        <v>3036</v>
      </c>
      <c r="C1230" s="154" t="s">
        <v>4171</v>
      </c>
      <c r="D1230" s="179">
        <v>9490841</v>
      </c>
    </row>
    <row r="1231" spans="1:4">
      <c r="A1231" s="154" t="s">
        <v>1324</v>
      </c>
      <c r="B1231" s="154" t="s">
        <v>3037</v>
      </c>
      <c r="C1231" s="154" t="s">
        <v>4171</v>
      </c>
      <c r="D1231" s="179">
        <v>19525932</v>
      </c>
    </row>
    <row r="1232" spans="1:4">
      <c r="A1232" s="154" t="s">
        <v>1325</v>
      </c>
      <c r="B1232" s="154" t="s">
        <v>3038</v>
      </c>
      <c r="C1232" s="154" t="s">
        <v>4171</v>
      </c>
      <c r="D1232" s="179">
        <v>17230204</v>
      </c>
    </row>
    <row r="1233" spans="1:4">
      <c r="A1233" s="154" t="s">
        <v>906</v>
      </c>
      <c r="B1233" s="154" t="s">
        <v>3039</v>
      </c>
      <c r="C1233" s="154" t="s">
        <v>4171</v>
      </c>
      <c r="D1233" s="179">
        <v>50831593</v>
      </c>
    </row>
    <row r="1234" spans="1:4">
      <c r="A1234" s="154" t="s">
        <v>1329</v>
      </c>
      <c r="B1234" s="154" t="s">
        <v>3043</v>
      </c>
      <c r="C1234" s="154" t="s">
        <v>4171</v>
      </c>
      <c r="D1234" s="179">
        <v>8639208</v>
      </c>
    </row>
    <row r="1235" spans="1:4">
      <c r="A1235" s="154" t="s">
        <v>1330</v>
      </c>
      <c r="B1235" s="154" t="s">
        <v>3044</v>
      </c>
      <c r="C1235" s="154" t="s">
        <v>4171</v>
      </c>
      <c r="D1235" s="179">
        <v>12499731</v>
      </c>
    </row>
    <row r="1236" spans="1:4">
      <c r="A1236" s="154" t="s">
        <v>1331</v>
      </c>
      <c r="B1236" s="154" t="s">
        <v>3045</v>
      </c>
      <c r="C1236" s="154" t="s">
        <v>4171</v>
      </c>
      <c r="D1236" s="179">
        <v>10263942</v>
      </c>
    </row>
    <row r="1237" spans="1:4">
      <c r="A1237" s="154" t="s">
        <v>1333</v>
      </c>
      <c r="B1237" s="154" t="s">
        <v>3048</v>
      </c>
      <c r="C1237" s="154" t="s">
        <v>4171</v>
      </c>
      <c r="D1237" s="179">
        <v>15000000</v>
      </c>
    </row>
    <row r="1238" spans="1:4">
      <c r="A1238" s="154" t="s">
        <v>1335</v>
      </c>
      <c r="B1238" s="154" t="s">
        <v>3050</v>
      </c>
      <c r="C1238" s="154" t="s">
        <v>4171</v>
      </c>
      <c r="D1238" s="179">
        <v>23500000</v>
      </c>
    </row>
    <row r="1239" spans="1:4">
      <c r="A1239" s="154" t="s">
        <v>955</v>
      </c>
      <c r="B1239" s="154" t="s">
        <v>3051</v>
      </c>
      <c r="C1239" s="154" t="s">
        <v>4171</v>
      </c>
      <c r="D1239" s="179">
        <v>10000000</v>
      </c>
    </row>
    <row r="1240" spans="1:4">
      <c r="A1240" s="154" t="s">
        <v>956</v>
      </c>
      <c r="B1240" s="154" t="s">
        <v>3052</v>
      </c>
      <c r="C1240" s="154" t="s">
        <v>4171</v>
      </c>
      <c r="D1240" s="179">
        <v>6000000</v>
      </c>
    </row>
    <row r="1241" spans="1:4">
      <c r="A1241" s="154" t="s">
        <v>1336</v>
      </c>
      <c r="B1241" s="154" t="s">
        <v>3053</v>
      </c>
      <c r="C1241" s="154" t="s">
        <v>4171</v>
      </c>
      <c r="D1241" s="179">
        <v>10963000</v>
      </c>
    </row>
    <row r="1242" spans="1:4">
      <c r="A1242" s="154" t="s">
        <v>1337</v>
      </c>
      <c r="B1242" s="154" t="s">
        <v>3054</v>
      </c>
      <c r="C1242" s="154" t="s">
        <v>4171</v>
      </c>
      <c r="D1242" s="179">
        <v>8500000</v>
      </c>
    </row>
    <row r="1243" spans="1:4">
      <c r="A1243" s="154" t="s">
        <v>2243</v>
      </c>
      <c r="B1243" s="154" t="s">
        <v>2244</v>
      </c>
      <c r="C1243" s="154" t="s">
        <v>4171</v>
      </c>
      <c r="D1243" s="179">
        <v>6600000</v>
      </c>
    </row>
    <row r="1244" spans="1:4">
      <c r="A1244" s="154" t="s">
        <v>3764</v>
      </c>
      <c r="B1244" s="154" t="s">
        <v>3765</v>
      </c>
      <c r="C1244" s="154" t="s">
        <v>4171</v>
      </c>
      <c r="D1244" s="179">
        <v>10000000</v>
      </c>
    </row>
    <row r="1245" spans="1:4">
      <c r="A1245" s="154" t="s">
        <v>776</v>
      </c>
      <c r="B1245" s="154" t="s">
        <v>3055</v>
      </c>
      <c r="C1245" s="154" t="s">
        <v>4171</v>
      </c>
      <c r="D1245" s="179">
        <v>1034229500</v>
      </c>
    </row>
    <row r="1246" spans="1:4">
      <c r="A1246" s="154" t="s">
        <v>1338</v>
      </c>
      <c r="B1246" s="154" t="s">
        <v>3056</v>
      </c>
      <c r="C1246" s="154" t="s">
        <v>4171</v>
      </c>
      <c r="D1246" s="179">
        <v>5500000</v>
      </c>
    </row>
    <row r="1247" spans="1:4">
      <c r="A1247" s="154" t="s">
        <v>1339</v>
      </c>
      <c r="B1247" s="154" t="s">
        <v>3058</v>
      </c>
      <c r="C1247" s="154" t="s">
        <v>4171</v>
      </c>
      <c r="D1247" s="179">
        <v>4235290</v>
      </c>
    </row>
    <row r="1248" spans="1:4">
      <c r="A1248" s="154" t="s">
        <v>3693</v>
      </c>
      <c r="B1248" s="154" t="s">
        <v>3694</v>
      </c>
      <c r="C1248" s="154" t="s">
        <v>4171</v>
      </c>
      <c r="D1248" s="179">
        <v>357000000</v>
      </c>
    </row>
    <row r="1249" spans="1:4">
      <c r="A1249" s="154" t="s">
        <v>3059</v>
      </c>
      <c r="B1249" s="154" t="s">
        <v>3060</v>
      </c>
      <c r="C1249" s="154" t="s">
        <v>4171</v>
      </c>
      <c r="D1249" s="179">
        <v>28049968</v>
      </c>
    </row>
    <row r="1250" spans="1:4">
      <c r="A1250" s="154" t="s">
        <v>3846</v>
      </c>
      <c r="B1250" s="154" t="s">
        <v>3847</v>
      </c>
      <c r="C1250" s="154" t="s">
        <v>4171</v>
      </c>
      <c r="D1250" s="179">
        <v>25000000</v>
      </c>
    </row>
    <row r="1251" spans="1:4">
      <c r="A1251" s="154" t="s">
        <v>1606</v>
      </c>
      <c r="B1251" s="154" t="s">
        <v>3061</v>
      </c>
      <c r="C1251" s="154" t="s">
        <v>4171</v>
      </c>
      <c r="D1251" s="179">
        <v>116698448</v>
      </c>
    </row>
    <row r="1252" spans="1:4">
      <c r="A1252" s="154" t="s">
        <v>1340</v>
      </c>
      <c r="B1252" s="154" t="s">
        <v>4219</v>
      </c>
      <c r="C1252" s="154" t="s">
        <v>4171</v>
      </c>
      <c r="D1252" s="179">
        <v>17522284</v>
      </c>
    </row>
    <row r="1253" spans="1:4">
      <c r="A1253" s="154" t="s">
        <v>873</v>
      </c>
      <c r="B1253" s="154" t="s">
        <v>3064</v>
      </c>
      <c r="C1253" s="154" t="s">
        <v>4171</v>
      </c>
      <c r="D1253" s="179">
        <v>11500000</v>
      </c>
    </row>
    <row r="1254" spans="1:4">
      <c r="A1254" s="154" t="s">
        <v>1341</v>
      </c>
      <c r="B1254" s="154" t="s">
        <v>3065</v>
      </c>
      <c r="C1254" s="154" t="s">
        <v>4171</v>
      </c>
      <c r="D1254" s="179">
        <v>3000000</v>
      </c>
    </row>
    <row r="1255" spans="1:4">
      <c r="A1255" s="154" t="s">
        <v>532</v>
      </c>
      <c r="B1255" s="154" t="s">
        <v>2249</v>
      </c>
      <c r="C1255" s="154" t="s">
        <v>4171</v>
      </c>
      <c r="D1255" s="179">
        <v>18870000</v>
      </c>
    </row>
    <row r="1256" spans="1:4">
      <c r="A1256" s="154" t="s">
        <v>1342</v>
      </c>
      <c r="B1256" s="154" t="s">
        <v>3066</v>
      </c>
      <c r="C1256" s="154" t="s">
        <v>4171</v>
      </c>
      <c r="D1256" s="179">
        <v>3920000</v>
      </c>
    </row>
    <row r="1257" spans="1:4">
      <c r="A1257" s="154" t="s">
        <v>535</v>
      </c>
      <c r="B1257" s="154" t="s">
        <v>2252</v>
      </c>
      <c r="C1257" s="154" t="s">
        <v>4171</v>
      </c>
      <c r="D1257" s="179">
        <v>15000000</v>
      </c>
    </row>
    <row r="1258" spans="1:4">
      <c r="A1258" s="154" t="s">
        <v>1347</v>
      </c>
      <c r="B1258" s="154" t="s">
        <v>3071</v>
      </c>
      <c r="C1258" s="154" t="s">
        <v>4171</v>
      </c>
      <c r="D1258" s="179">
        <v>248877470</v>
      </c>
    </row>
    <row r="1259" spans="1:4">
      <c r="A1259" s="154" t="s">
        <v>1348</v>
      </c>
      <c r="B1259" s="154" t="s">
        <v>3072</v>
      </c>
      <c r="C1259" s="154" t="s">
        <v>4171</v>
      </c>
      <c r="D1259" s="179">
        <v>4965514</v>
      </c>
    </row>
    <row r="1260" spans="1:4">
      <c r="A1260" s="154" t="s">
        <v>821</v>
      </c>
      <c r="B1260" s="154" t="s">
        <v>3073</v>
      </c>
      <c r="C1260" s="154" t="s">
        <v>4171</v>
      </c>
      <c r="D1260" s="179">
        <v>50000000</v>
      </c>
    </row>
    <row r="1261" spans="1:4">
      <c r="A1261" s="154" t="s">
        <v>3533</v>
      </c>
      <c r="B1261" s="154" t="s">
        <v>3534</v>
      </c>
      <c r="C1261" s="154" t="s">
        <v>4171</v>
      </c>
      <c r="D1261" s="179">
        <v>681587608</v>
      </c>
    </row>
    <row r="1262" spans="1:4">
      <c r="A1262" s="154" t="s">
        <v>1349</v>
      </c>
      <c r="B1262" s="154" t="s">
        <v>3075</v>
      </c>
      <c r="C1262" s="154" t="s">
        <v>4171</v>
      </c>
      <c r="D1262" s="179">
        <v>18100000</v>
      </c>
    </row>
    <row r="1263" spans="1:4">
      <c r="A1263" s="154" t="s">
        <v>540</v>
      </c>
      <c r="B1263" s="154" t="s">
        <v>2258</v>
      </c>
      <c r="C1263" s="154" t="s">
        <v>4171</v>
      </c>
      <c r="D1263" s="179">
        <v>326960000</v>
      </c>
    </row>
    <row r="1264" spans="1:4">
      <c r="A1264" s="154" t="s">
        <v>1350</v>
      </c>
      <c r="B1264" s="154" t="s">
        <v>3076</v>
      </c>
      <c r="C1264" s="154" t="s">
        <v>4171</v>
      </c>
      <c r="D1264" s="179">
        <v>200009329</v>
      </c>
    </row>
    <row r="1265" spans="1:4">
      <c r="A1265" s="154" t="s">
        <v>1351</v>
      </c>
      <c r="B1265" s="154" t="s">
        <v>3077</v>
      </c>
      <c r="C1265" s="154" t="s">
        <v>4171</v>
      </c>
      <c r="D1265" s="179">
        <v>4000000</v>
      </c>
    </row>
    <row r="1266" spans="1:4">
      <c r="A1266" s="154" t="s">
        <v>1352</v>
      </c>
      <c r="B1266" s="154" t="s">
        <v>3078</v>
      </c>
      <c r="C1266" s="154" t="s">
        <v>4171</v>
      </c>
      <c r="D1266" s="179">
        <v>27500000</v>
      </c>
    </row>
    <row r="1267" spans="1:4">
      <c r="A1267" s="154" t="s">
        <v>1353</v>
      </c>
      <c r="B1267" s="154" t="s">
        <v>3079</v>
      </c>
      <c r="C1267" s="154" t="s">
        <v>4171</v>
      </c>
      <c r="D1267" s="179">
        <v>17324942</v>
      </c>
    </row>
    <row r="1268" spans="1:4">
      <c r="A1268" s="154" t="s">
        <v>1354</v>
      </c>
      <c r="B1268" s="154" t="s">
        <v>3080</v>
      </c>
      <c r="C1268" s="154" t="s">
        <v>4171</v>
      </c>
      <c r="D1268" s="179">
        <v>9000000</v>
      </c>
    </row>
    <row r="1269" spans="1:4">
      <c r="A1269" s="154" t="s">
        <v>1356</v>
      </c>
      <c r="B1269" s="154" t="s">
        <v>4181</v>
      </c>
      <c r="C1269" s="154" t="s">
        <v>4171</v>
      </c>
      <c r="D1269" s="179">
        <v>10000000</v>
      </c>
    </row>
    <row r="1270" spans="1:4">
      <c r="A1270" s="154" t="s">
        <v>3535</v>
      </c>
      <c r="B1270" s="154" t="s">
        <v>3536</v>
      </c>
      <c r="C1270" s="154" t="s">
        <v>4171</v>
      </c>
      <c r="D1270" s="179">
        <v>1215000</v>
      </c>
    </row>
    <row r="1271" spans="1:4">
      <c r="A1271" s="154" t="s">
        <v>1638</v>
      </c>
      <c r="B1271" s="154" t="s">
        <v>3083</v>
      </c>
      <c r="C1271" s="154" t="s">
        <v>4171</v>
      </c>
      <c r="D1271" s="179">
        <v>7192550</v>
      </c>
    </row>
    <row r="1272" spans="1:4">
      <c r="A1272" s="154" t="s">
        <v>958</v>
      </c>
      <c r="B1272" s="154" t="s">
        <v>3084</v>
      </c>
      <c r="C1272" s="154" t="s">
        <v>4171</v>
      </c>
      <c r="D1272" s="179">
        <v>1800000</v>
      </c>
    </row>
    <row r="1273" spans="1:4">
      <c r="A1273" s="154" t="s">
        <v>1357</v>
      </c>
      <c r="B1273" s="154" t="s">
        <v>3085</v>
      </c>
      <c r="C1273" s="154" t="s">
        <v>4171</v>
      </c>
      <c r="D1273" s="179">
        <v>4940000</v>
      </c>
    </row>
    <row r="1274" spans="1:4">
      <c r="A1274" s="154" t="s">
        <v>1358</v>
      </c>
      <c r="B1274" s="154" t="s">
        <v>3086</v>
      </c>
      <c r="C1274" s="154" t="s">
        <v>4171</v>
      </c>
      <c r="D1274" s="179">
        <v>49999832</v>
      </c>
    </row>
    <row r="1275" spans="1:4">
      <c r="A1275" s="154" t="s">
        <v>1359</v>
      </c>
      <c r="B1275" s="154" t="s">
        <v>3087</v>
      </c>
      <c r="C1275" s="154" t="s">
        <v>4171</v>
      </c>
      <c r="D1275" s="179">
        <v>6666666</v>
      </c>
    </row>
    <row r="1276" spans="1:4">
      <c r="A1276" s="154" t="s">
        <v>1360</v>
      </c>
      <c r="B1276" s="154" t="s">
        <v>3088</v>
      </c>
      <c r="C1276" s="154" t="s">
        <v>4171</v>
      </c>
      <c r="D1276" s="179">
        <v>9000000</v>
      </c>
    </row>
    <row r="1277" spans="1:4">
      <c r="A1277" s="154" t="s">
        <v>1361</v>
      </c>
      <c r="B1277" s="154" t="s">
        <v>3089</v>
      </c>
      <c r="C1277" s="154" t="s">
        <v>4171</v>
      </c>
      <c r="D1277" s="179">
        <v>16100000</v>
      </c>
    </row>
    <row r="1278" spans="1:4">
      <c r="A1278" s="154" t="s">
        <v>1362</v>
      </c>
      <c r="B1278" s="154" t="s">
        <v>3090</v>
      </c>
      <c r="C1278" s="154" t="s">
        <v>4171</v>
      </c>
      <c r="D1278" s="179">
        <v>9282272</v>
      </c>
    </row>
    <row r="1279" spans="1:4">
      <c r="A1279" s="154" t="s">
        <v>1363</v>
      </c>
      <c r="B1279" s="154" t="s">
        <v>4255</v>
      </c>
      <c r="C1279" s="154" t="s">
        <v>4171</v>
      </c>
      <c r="D1279" s="179">
        <v>10900000</v>
      </c>
    </row>
    <row r="1280" spans="1:4">
      <c r="A1280" s="154" t="s">
        <v>223</v>
      </c>
      <c r="B1280" s="154" t="s">
        <v>1903</v>
      </c>
      <c r="C1280" s="154" t="s">
        <v>4171</v>
      </c>
      <c r="D1280" s="179">
        <v>278543546</v>
      </c>
    </row>
    <row r="1281" spans="1:4">
      <c r="A1281" s="154" t="s">
        <v>894</v>
      </c>
      <c r="B1281" s="154" t="s">
        <v>4256</v>
      </c>
      <c r="C1281" s="154" t="s">
        <v>4171</v>
      </c>
      <c r="D1281" s="179">
        <v>45999965</v>
      </c>
    </row>
    <row r="1282" spans="1:4">
      <c r="A1282" s="154" t="s">
        <v>1364</v>
      </c>
      <c r="B1282" s="154" t="s">
        <v>3093</v>
      </c>
      <c r="C1282" s="154" t="s">
        <v>4171</v>
      </c>
      <c r="D1282" s="179">
        <v>12499612</v>
      </c>
    </row>
    <row r="1283" spans="1:4">
      <c r="A1283" s="154" t="s">
        <v>1365</v>
      </c>
      <c r="B1283" s="154" t="s">
        <v>3094</v>
      </c>
      <c r="C1283" s="154" t="s">
        <v>4171</v>
      </c>
      <c r="D1283" s="179">
        <v>74670891</v>
      </c>
    </row>
    <row r="1284" spans="1:4">
      <c r="A1284" s="154" t="s">
        <v>1366</v>
      </c>
      <c r="B1284" s="154" t="s">
        <v>3095</v>
      </c>
      <c r="C1284" s="154" t="s">
        <v>4171</v>
      </c>
      <c r="D1284" s="179">
        <v>48290629</v>
      </c>
    </row>
    <row r="1285" spans="1:4">
      <c r="A1285" s="154" t="s">
        <v>1594</v>
      </c>
      <c r="B1285" s="154" t="s">
        <v>3096</v>
      </c>
      <c r="C1285" s="154" t="s">
        <v>4171</v>
      </c>
      <c r="D1285" s="179">
        <v>30000000</v>
      </c>
    </row>
    <row r="1286" spans="1:4">
      <c r="A1286" s="154" t="s">
        <v>1367</v>
      </c>
      <c r="B1286" s="154" t="s">
        <v>3097</v>
      </c>
      <c r="C1286" s="154" t="s">
        <v>4171</v>
      </c>
      <c r="D1286" s="179">
        <v>3000000</v>
      </c>
    </row>
    <row r="1287" spans="1:4">
      <c r="A1287" s="154" t="s">
        <v>881</v>
      </c>
      <c r="B1287" s="154" t="s">
        <v>3098</v>
      </c>
      <c r="C1287" s="154" t="s">
        <v>4171</v>
      </c>
      <c r="D1287" s="179">
        <v>300000000</v>
      </c>
    </row>
    <row r="1288" spans="1:4">
      <c r="A1288" s="154" t="s">
        <v>889</v>
      </c>
      <c r="B1288" s="154" t="s">
        <v>3099</v>
      </c>
      <c r="C1288" s="154" t="s">
        <v>4171</v>
      </c>
      <c r="D1288" s="179">
        <v>50000000</v>
      </c>
    </row>
    <row r="1289" spans="1:4">
      <c r="A1289" s="154" t="s">
        <v>1368</v>
      </c>
      <c r="B1289" s="154" t="s">
        <v>3100</v>
      </c>
      <c r="C1289" s="154" t="s">
        <v>4171</v>
      </c>
      <c r="D1289" s="179">
        <v>35000000</v>
      </c>
    </row>
    <row r="1290" spans="1:4">
      <c r="A1290" s="154" t="s">
        <v>1906</v>
      </c>
      <c r="B1290" s="154" t="s">
        <v>1907</v>
      </c>
      <c r="C1290" s="154" t="s">
        <v>4171</v>
      </c>
      <c r="D1290" s="179">
        <v>126169780</v>
      </c>
    </row>
    <row r="1291" spans="1:4">
      <c r="A1291" s="154" t="s">
        <v>1369</v>
      </c>
      <c r="B1291" s="154" t="s">
        <v>3101</v>
      </c>
      <c r="C1291" s="154" t="s">
        <v>4171</v>
      </c>
      <c r="D1291" s="179">
        <v>11812500</v>
      </c>
    </row>
    <row r="1292" spans="1:4">
      <c r="A1292" s="154" t="s">
        <v>1370</v>
      </c>
      <c r="B1292" s="154" t="s">
        <v>3102</v>
      </c>
      <c r="C1292" s="154" t="s">
        <v>4171</v>
      </c>
      <c r="D1292" s="179">
        <v>40000000</v>
      </c>
    </row>
    <row r="1293" spans="1:4">
      <c r="A1293" s="154" t="s">
        <v>830</v>
      </c>
      <c r="B1293" s="154" t="s">
        <v>3103</v>
      </c>
      <c r="C1293" s="154" t="s">
        <v>4171</v>
      </c>
      <c r="D1293" s="179">
        <v>40000000</v>
      </c>
    </row>
    <row r="1294" spans="1:4">
      <c r="A1294" s="154" t="s">
        <v>1371</v>
      </c>
      <c r="B1294" s="154" t="s">
        <v>3104</v>
      </c>
      <c r="C1294" s="154" t="s">
        <v>4171</v>
      </c>
      <c r="D1294" s="179">
        <v>12130776</v>
      </c>
    </row>
    <row r="1295" spans="1:4">
      <c r="A1295" s="154" t="s">
        <v>1372</v>
      </c>
      <c r="B1295" s="154" t="s">
        <v>3105</v>
      </c>
      <c r="C1295" s="154" t="s">
        <v>4171</v>
      </c>
      <c r="D1295" s="179">
        <v>4996185</v>
      </c>
    </row>
    <row r="1296" spans="1:4">
      <c r="A1296" s="154" t="s">
        <v>1373</v>
      </c>
      <c r="B1296" s="154" t="s">
        <v>3106</v>
      </c>
      <c r="C1296" s="154" t="s">
        <v>4171</v>
      </c>
      <c r="D1296" s="179">
        <v>3503164</v>
      </c>
    </row>
    <row r="1297" spans="1:4">
      <c r="A1297" s="154" t="s">
        <v>4257</v>
      </c>
      <c r="B1297" s="154" t="s">
        <v>4258</v>
      </c>
      <c r="C1297" s="154" t="s">
        <v>4171</v>
      </c>
      <c r="D1297" s="179">
        <v>35200000</v>
      </c>
    </row>
    <row r="1298" spans="1:4">
      <c r="A1298" s="154" t="s">
        <v>1375</v>
      </c>
      <c r="B1298" s="154" t="s">
        <v>3110</v>
      </c>
      <c r="C1298" s="154" t="s">
        <v>4171</v>
      </c>
      <c r="D1298" s="179">
        <v>1200000</v>
      </c>
    </row>
    <row r="1299" spans="1:4">
      <c r="A1299" s="154" t="s">
        <v>899</v>
      </c>
      <c r="B1299" s="154" t="s">
        <v>3111</v>
      </c>
      <c r="C1299" s="154" t="s">
        <v>4171</v>
      </c>
      <c r="D1299" s="179">
        <v>6671367</v>
      </c>
    </row>
    <row r="1300" spans="1:4">
      <c r="A1300" s="154" t="s">
        <v>1376</v>
      </c>
      <c r="B1300" s="154" t="s">
        <v>3112</v>
      </c>
      <c r="C1300" s="154" t="s">
        <v>4171</v>
      </c>
      <c r="D1300" s="179">
        <v>16493172</v>
      </c>
    </row>
    <row r="1301" spans="1:4">
      <c r="A1301" s="154" t="s">
        <v>1602</v>
      </c>
      <c r="B1301" s="154" t="s">
        <v>3113</v>
      </c>
      <c r="C1301" s="154" t="s">
        <v>4171</v>
      </c>
      <c r="D1301" s="179">
        <v>20000000</v>
      </c>
    </row>
    <row r="1302" spans="1:4">
      <c r="A1302" s="154" t="s">
        <v>564</v>
      </c>
      <c r="B1302" s="154" t="s">
        <v>3116</v>
      </c>
      <c r="C1302" s="154" t="s">
        <v>4171</v>
      </c>
      <c r="D1302" s="179">
        <v>25000000</v>
      </c>
    </row>
    <row r="1303" spans="1:4">
      <c r="A1303" s="154" t="s">
        <v>1379</v>
      </c>
      <c r="B1303" s="154" t="s">
        <v>3117</v>
      </c>
      <c r="C1303" s="154" t="s">
        <v>4171</v>
      </c>
      <c r="D1303" s="179">
        <v>21000000</v>
      </c>
    </row>
    <row r="1304" spans="1:4">
      <c r="A1304" s="154" t="s">
        <v>568</v>
      </c>
      <c r="B1304" s="154" t="s">
        <v>4288</v>
      </c>
      <c r="C1304" s="154" t="s">
        <v>4171</v>
      </c>
      <c r="D1304" s="179">
        <v>50000000</v>
      </c>
    </row>
    <row r="1305" spans="1:4">
      <c r="A1305" s="154" t="s">
        <v>841</v>
      </c>
      <c r="B1305" s="154" t="s">
        <v>3118</v>
      </c>
      <c r="C1305" s="154" t="s">
        <v>4171</v>
      </c>
      <c r="D1305" s="179">
        <v>38638600</v>
      </c>
    </row>
    <row r="1306" spans="1:4">
      <c r="A1306" s="154" t="s">
        <v>857</v>
      </c>
      <c r="B1306" s="154" t="s">
        <v>3119</v>
      </c>
      <c r="C1306" s="154" t="s">
        <v>4171</v>
      </c>
      <c r="D1306" s="179">
        <v>8900000</v>
      </c>
    </row>
    <row r="1307" spans="1:4">
      <c r="A1307" s="154" t="s">
        <v>1380</v>
      </c>
      <c r="B1307" s="154" t="s">
        <v>3121</v>
      </c>
      <c r="C1307" s="154" t="s">
        <v>4171</v>
      </c>
      <c r="D1307" s="179">
        <v>51906713</v>
      </c>
    </row>
    <row r="1308" spans="1:4">
      <c r="A1308" s="154" t="s">
        <v>1381</v>
      </c>
      <c r="B1308" s="154" t="s">
        <v>3122</v>
      </c>
      <c r="C1308" s="154" t="s">
        <v>4171</v>
      </c>
      <c r="D1308" s="179">
        <v>30000000</v>
      </c>
    </row>
    <row r="1309" spans="1:4">
      <c r="A1309" s="154" t="s">
        <v>571</v>
      </c>
      <c r="B1309" s="154" t="s">
        <v>3874</v>
      </c>
      <c r="C1309" s="154" t="s">
        <v>4171</v>
      </c>
      <c r="D1309" s="179">
        <v>399997029</v>
      </c>
    </row>
    <row r="1310" spans="1:4">
      <c r="A1310" s="154" t="s">
        <v>1382</v>
      </c>
      <c r="B1310" s="154" t="s">
        <v>3124</v>
      </c>
      <c r="C1310" s="154" t="s">
        <v>4171</v>
      </c>
      <c r="D1310" s="179">
        <v>59489787</v>
      </c>
    </row>
    <row r="1311" spans="1:4">
      <c r="A1311" s="154" t="s">
        <v>785</v>
      </c>
      <c r="B1311" s="154" t="s">
        <v>3125</v>
      </c>
      <c r="C1311" s="154" t="s">
        <v>4171</v>
      </c>
      <c r="D1311" s="179">
        <v>10000000</v>
      </c>
    </row>
    <row r="1312" spans="1:4">
      <c r="A1312" s="154" t="s">
        <v>1383</v>
      </c>
      <c r="B1312" s="154" t="s">
        <v>3126</v>
      </c>
      <c r="C1312" s="154" t="s">
        <v>4171</v>
      </c>
      <c r="D1312" s="179">
        <v>38363579</v>
      </c>
    </row>
    <row r="1313" spans="1:4">
      <c r="A1313" s="154" t="s">
        <v>1385</v>
      </c>
      <c r="B1313" s="154" t="s">
        <v>3802</v>
      </c>
      <c r="C1313" s="154" t="s">
        <v>4171</v>
      </c>
      <c r="D1313" s="179">
        <v>15000000</v>
      </c>
    </row>
    <row r="1314" spans="1:4">
      <c r="A1314" s="154" t="s">
        <v>231</v>
      </c>
      <c r="B1314" s="154" t="s">
        <v>1913</v>
      </c>
      <c r="C1314" s="154" t="s">
        <v>4171</v>
      </c>
      <c r="D1314" s="179">
        <v>30000000</v>
      </c>
    </row>
    <row r="1315" spans="1:4">
      <c r="A1315" s="154" t="s">
        <v>765</v>
      </c>
      <c r="B1315" s="154" t="s">
        <v>3130</v>
      </c>
      <c r="C1315" s="154" t="s">
        <v>4171</v>
      </c>
      <c r="D1315" s="179">
        <v>175997700</v>
      </c>
    </row>
    <row r="1316" spans="1:4">
      <c r="A1316" s="154" t="s">
        <v>1387</v>
      </c>
      <c r="B1316" s="154" t="s">
        <v>3131</v>
      </c>
      <c r="C1316" s="154" t="s">
        <v>4171</v>
      </c>
      <c r="D1316" s="179">
        <v>15000000</v>
      </c>
    </row>
    <row r="1317" spans="1:4">
      <c r="A1317" s="154" t="s">
        <v>232</v>
      </c>
      <c r="B1317" s="154" t="s">
        <v>1914</v>
      </c>
      <c r="C1317" s="154" t="s">
        <v>4171</v>
      </c>
      <c r="D1317" s="179">
        <v>59999998</v>
      </c>
    </row>
    <row r="1318" spans="1:4">
      <c r="A1318" s="154" t="s">
        <v>233</v>
      </c>
      <c r="B1318" s="154" t="s">
        <v>1915</v>
      </c>
      <c r="C1318" s="154" t="s">
        <v>4171</v>
      </c>
      <c r="D1318" s="179">
        <v>20000000</v>
      </c>
    </row>
    <row r="1319" spans="1:4">
      <c r="A1319" s="154" t="s">
        <v>234</v>
      </c>
      <c r="B1319" s="154" t="s">
        <v>1916</v>
      </c>
      <c r="C1319" s="154" t="s">
        <v>4171</v>
      </c>
      <c r="D1319" s="179">
        <v>69329928</v>
      </c>
    </row>
    <row r="1320" spans="1:4">
      <c r="A1320" s="154" t="s">
        <v>1390</v>
      </c>
      <c r="B1320" s="154" t="s">
        <v>4220</v>
      </c>
      <c r="C1320" s="154" t="s">
        <v>4171</v>
      </c>
      <c r="D1320" s="179">
        <v>1329700</v>
      </c>
    </row>
    <row r="1321" spans="1:4">
      <c r="A1321" s="154" t="s">
        <v>1391</v>
      </c>
      <c r="B1321" s="154" t="s">
        <v>3135</v>
      </c>
      <c r="C1321" s="154" t="s">
        <v>4171</v>
      </c>
      <c r="D1321" s="179">
        <v>7979400</v>
      </c>
    </row>
    <row r="1322" spans="1:4">
      <c r="A1322" s="154" t="s">
        <v>573</v>
      </c>
      <c r="B1322" s="154" t="s">
        <v>3138</v>
      </c>
      <c r="C1322" s="154" t="s">
        <v>4171</v>
      </c>
      <c r="D1322" s="179">
        <v>59932000</v>
      </c>
    </row>
    <row r="1323" spans="1:4">
      <c r="A1323" s="154" t="s">
        <v>800</v>
      </c>
      <c r="B1323" s="154" t="s">
        <v>3139</v>
      </c>
      <c r="C1323" s="154" t="s">
        <v>4171</v>
      </c>
      <c r="D1323" s="179">
        <v>367648153</v>
      </c>
    </row>
    <row r="1324" spans="1:4">
      <c r="A1324" s="154" t="s">
        <v>1627</v>
      </c>
      <c r="B1324" s="154" t="s">
        <v>3539</v>
      </c>
      <c r="C1324" s="154" t="s">
        <v>4171</v>
      </c>
      <c r="D1324" s="179">
        <v>3222000</v>
      </c>
    </row>
    <row r="1325" spans="1:4">
      <c r="A1325" s="154" t="s">
        <v>1394</v>
      </c>
      <c r="B1325" s="154" t="s">
        <v>3140</v>
      </c>
      <c r="C1325" s="154" t="s">
        <v>4171</v>
      </c>
      <c r="D1325" s="179">
        <v>6800000</v>
      </c>
    </row>
    <row r="1326" spans="1:4">
      <c r="A1326" s="154" t="s">
        <v>1395</v>
      </c>
      <c r="B1326" s="154" t="s">
        <v>3141</v>
      </c>
      <c r="C1326" s="154" t="s">
        <v>4171</v>
      </c>
      <c r="D1326" s="179">
        <v>20000000</v>
      </c>
    </row>
    <row r="1327" spans="1:4">
      <c r="A1327" s="154" t="s">
        <v>1396</v>
      </c>
      <c r="B1327" s="154" t="s">
        <v>3142</v>
      </c>
      <c r="C1327" s="154" t="s">
        <v>4171</v>
      </c>
      <c r="D1327" s="179">
        <v>18583100</v>
      </c>
    </row>
    <row r="1328" spans="1:4">
      <c r="A1328" s="154" t="s">
        <v>1397</v>
      </c>
      <c r="B1328" s="154" t="s">
        <v>3143</v>
      </c>
      <c r="C1328" s="154" t="s">
        <v>4171</v>
      </c>
      <c r="D1328" s="179">
        <v>10792275</v>
      </c>
    </row>
    <row r="1329" spans="1:4">
      <c r="A1329" s="154" t="s">
        <v>780</v>
      </c>
      <c r="B1329" s="154" t="s">
        <v>3144</v>
      </c>
      <c r="C1329" s="154" t="s">
        <v>4171</v>
      </c>
      <c r="D1329" s="179">
        <v>450000000</v>
      </c>
    </row>
    <row r="1330" spans="1:4">
      <c r="A1330" s="154" t="s">
        <v>1398</v>
      </c>
      <c r="B1330" s="154" t="s">
        <v>3145</v>
      </c>
      <c r="C1330" s="154" t="s">
        <v>4171</v>
      </c>
      <c r="D1330" s="179">
        <v>5921841</v>
      </c>
    </row>
    <row r="1331" spans="1:4">
      <c r="A1331" s="154" t="s">
        <v>1399</v>
      </c>
      <c r="B1331" s="154" t="s">
        <v>3884</v>
      </c>
      <c r="C1331" s="154" t="s">
        <v>4171</v>
      </c>
      <c r="D1331" s="179">
        <v>9903708</v>
      </c>
    </row>
    <row r="1332" spans="1:4">
      <c r="A1332" s="154" t="s">
        <v>1400</v>
      </c>
      <c r="B1332" s="154" t="s">
        <v>4259</v>
      </c>
      <c r="C1332" s="154" t="s">
        <v>4171</v>
      </c>
      <c r="D1332" s="179">
        <v>32064749</v>
      </c>
    </row>
    <row r="1333" spans="1:4">
      <c r="A1333" s="154" t="s">
        <v>1401</v>
      </c>
      <c r="B1333" s="154" t="s">
        <v>3148</v>
      </c>
      <c r="C1333" s="154" t="s">
        <v>4171</v>
      </c>
      <c r="D1333" s="179">
        <v>4849832</v>
      </c>
    </row>
    <row r="1334" spans="1:4">
      <c r="A1334" s="154" t="s">
        <v>237</v>
      </c>
      <c r="B1334" s="154" t="s">
        <v>1919</v>
      </c>
      <c r="C1334" s="154" t="s">
        <v>4171</v>
      </c>
      <c r="D1334" s="179">
        <v>49069803</v>
      </c>
    </row>
    <row r="1335" spans="1:4">
      <c r="A1335" s="154" t="s">
        <v>3151</v>
      </c>
      <c r="B1335" s="154" t="s">
        <v>3152</v>
      </c>
      <c r="C1335" s="154" t="s">
        <v>4171</v>
      </c>
      <c r="D1335" s="179">
        <v>2818032</v>
      </c>
    </row>
    <row r="1336" spans="1:4">
      <c r="A1336" s="154" t="s">
        <v>4182</v>
      </c>
      <c r="B1336" s="154" t="s">
        <v>4183</v>
      </c>
      <c r="C1336" s="154" t="s">
        <v>4171</v>
      </c>
      <c r="D1336" s="179">
        <v>200000000</v>
      </c>
    </row>
    <row r="1337" spans="1:4">
      <c r="A1337" s="154" t="s">
        <v>239</v>
      </c>
      <c r="B1337" s="154" t="s">
        <v>1921</v>
      </c>
      <c r="C1337" s="154" t="s">
        <v>4171</v>
      </c>
      <c r="D1337" s="179">
        <v>70368754</v>
      </c>
    </row>
    <row r="1338" spans="1:4">
      <c r="A1338" s="154" t="s">
        <v>1405</v>
      </c>
      <c r="B1338" s="154" t="s">
        <v>3158</v>
      </c>
      <c r="C1338" s="154" t="s">
        <v>4171</v>
      </c>
      <c r="D1338" s="179">
        <v>87945000</v>
      </c>
    </row>
    <row r="1339" spans="1:4">
      <c r="A1339" s="154" t="s">
        <v>1408</v>
      </c>
      <c r="B1339" s="154" t="s">
        <v>3161</v>
      </c>
      <c r="C1339" s="154" t="s">
        <v>4171</v>
      </c>
      <c r="D1339" s="179">
        <v>5000000</v>
      </c>
    </row>
    <row r="1340" spans="1:4">
      <c r="A1340" s="154" t="s">
        <v>1410</v>
      </c>
      <c r="B1340" s="154" t="s">
        <v>3163</v>
      </c>
      <c r="C1340" s="154" t="s">
        <v>4171</v>
      </c>
      <c r="D1340" s="179">
        <v>12000000</v>
      </c>
    </row>
    <row r="1341" spans="1:4">
      <c r="A1341" s="154" t="s">
        <v>579</v>
      </c>
      <c r="B1341" s="154" t="s">
        <v>2297</v>
      </c>
      <c r="C1341" s="154" t="s">
        <v>4171</v>
      </c>
      <c r="D1341" s="179">
        <v>6480000</v>
      </c>
    </row>
    <row r="1342" spans="1:4">
      <c r="A1342" s="154" t="s">
        <v>882</v>
      </c>
      <c r="B1342" s="154" t="s">
        <v>3165</v>
      </c>
      <c r="C1342" s="154" t="s">
        <v>4171</v>
      </c>
      <c r="D1342" s="179">
        <v>3950900</v>
      </c>
    </row>
    <row r="1343" spans="1:4">
      <c r="A1343" s="154" t="s">
        <v>1412</v>
      </c>
      <c r="B1343" s="154" t="s">
        <v>3168</v>
      </c>
      <c r="C1343" s="154" t="s">
        <v>4171</v>
      </c>
      <c r="D1343" s="179">
        <v>8310000</v>
      </c>
    </row>
    <row r="1344" spans="1:4">
      <c r="A1344" s="154" t="s">
        <v>907</v>
      </c>
      <c r="B1344" s="154" t="s">
        <v>3170</v>
      </c>
      <c r="C1344" s="154" t="s">
        <v>4171</v>
      </c>
      <c r="D1344" s="179">
        <v>133451910</v>
      </c>
    </row>
    <row r="1345" spans="1:4">
      <c r="A1345" s="154" t="s">
        <v>1414</v>
      </c>
      <c r="B1345" s="154" t="s">
        <v>3171</v>
      </c>
      <c r="C1345" s="154" t="s">
        <v>4171</v>
      </c>
      <c r="D1345" s="179">
        <v>10500000</v>
      </c>
    </row>
    <row r="1346" spans="1:4">
      <c r="A1346" s="154" t="s">
        <v>3991</v>
      </c>
      <c r="B1346" s="154" t="s">
        <v>3992</v>
      </c>
      <c r="C1346" s="154" t="s">
        <v>4171</v>
      </c>
      <c r="D1346" s="179">
        <v>87524536</v>
      </c>
    </row>
    <row r="1347" spans="1:4">
      <c r="A1347" s="154" t="s">
        <v>4221</v>
      </c>
      <c r="B1347" s="154" t="s">
        <v>4222</v>
      </c>
      <c r="C1347" s="154" t="s">
        <v>4171</v>
      </c>
      <c r="D1347" s="179">
        <v>11969000</v>
      </c>
    </row>
    <row r="1348" spans="1:4">
      <c r="A1348" s="154" t="s">
        <v>1415</v>
      </c>
      <c r="B1348" s="154" t="s">
        <v>3172</v>
      </c>
      <c r="C1348" s="154" t="s">
        <v>4171</v>
      </c>
      <c r="D1348" s="179">
        <v>13916480</v>
      </c>
    </row>
    <row r="1349" spans="1:4">
      <c r="A1349" s="154" t="s">
        <v>1416</v>
      </c>
      <c r="B1349" s="154" t="s">
        <v>3173</v>
      </c>
      <c r="C1349" s="154" t="s">
        <v>4171</v>
      </c>
      <c r="D1349" s="179">
        <v>124225000</v>
      </c>
    </row>
    <row r="1350" spans="1:4">
      <c r="A1350" s="154" t="s">
        <v>1417</v>
      </c>
      <c r="B1350" s="154" t="s">
        <v>3174</v>
      </c>
      <c r="C1350" s="154" t="s">
        <v>4171</v>
      </c>
      <c r="D1350" s="179">
        <v>12012000</v>
      </c>
    </row>
    <row r="1351" spans="1:4">
      <c r="A1351" s="154" t="s">
        <v>1418</v>
      </c>
      <c r="B1351" s="154" t="s">
        <v>3175</v>
      </c>
      <c r="C1351" s="154" t="s">
        <v>4171</v>
      </c>
      <c r="D1351" s="179">
        <v>45044953</v>
      </c>
    </row>
    <row r="1352" spans="1:4">
      <c r="A1352" s="154" t="s">
        <v>3176</v>
      </c>
      <c r="B1352" s="154" t="s">
        <v>3177</v>
      </c>
      <c r="C1352" s="154" t="s">
        <v>4171</v>
      </c>
      <c r="D1352" s="179">
        <v>81396192</v>
      </c>
    </row>
    <row r="1353" spans="1:4">
      <c r="A1353" s="154" t="s">
        <v>819</v>
      </c>
      <c r="B1353" s="154" t="s">
        <v>4223</v>
      </c>
      <c r="C1353" s="154" t="s">
        <v>4171</v>
      </c>
      <c r="D1353" s="179">
        <v>146607600</v>
      </c>
    </row>
    <row r="1354" spans="1:4">
      <c r="A1354" s="154" t="s">
        <v>920</v>
      </c>
      <c r="B1354" s="154" t="s">
        <v>3551</v>
      </c>
      <c r="C1354" s="154" t="s">
        <v>4171</v>
      </c>
      <c r="D1354" s="179">
        <v>4792500</v>
      </c>
    </row>
    <row r="1355" spans="1:4">
      <c r="A1355" s="154" t="s">
        <v>246</v>
      </c>
      <c r="B1355" s="154" t="s">
        <v>1931</v>
      </c>
      <c r="C1355" s="154" t="s">
        <v>4171</v>
      </c>
      <c r="D1355" s="179">
        <v>8477640</v>
      </c>
    </row>
    <row r="1356" spans="1:4">
      <c r="A1356" s="154" t="s">
        <v>1419</v>
      </c>
      <c r="B1356" s="154" t="s">
        <v>3181</v>
      </c>
      <c r="C1356" s="154" t="s">
        <v>4171</v>
      </c>
      <c r="D1356" s="179">
        <v>57839000</v>
      </c>
    </row>
    <row r="1357" spans="1:4">
      <c r="A1357" s="154" t="s">
        <v>583</v>
      </c>
      <c r="B1357" s="154" t="s">
        <v>3182</v>
      </c>
      <c r="C1357" s="154" t="s">
        <v>4171</v>
      </c>
      <c r="D1357" s="179">
        <v>32407875</v>
      </c>
    </row>
    <row r="1358" spans="1:4">
      <c r="A1358" s="154" t="s">
        <v>1420</v>
      </c>
      <c r="B1358" s="154" t="s">
        <v>3183</v>
      </c>
      <c r="C1358" s="154" t="s">
        <v>4171</v>
      </c>
      <c r="D1358" s="179">
        <v>4064700</v>
      </c>
    </row>
    <row r="1359" spans="1:4">
      <c r="A1359" s="154" t="s">
        <v>584</v>
      </c>
      <c r="B1359" s="154" t="s">
        <v>2300</v>
      </c>
      <c r="C1359" s="154" t="s">
        <v>4171</v>
      </c>
      <c r="D1359" s="179">
        <v>14423536</v>
      </c>
    </row>
    <row r="1360" spans="1:4">
      <c r="A1360" s="154" t="s">
        <v>822</v>
      </c>
      <c r="B1360" s="154" t="s">
        <v>3186</v>
      </c>
      <c r="C1360" s="154" t="s">
        <v>4171</v>
      </c>
      <c r="D1360" s="179">
        <v>15999356</v>
      </c>
    </row>
    <row r="1361" spans="1:4">
      <c r="A1361" s="154" t="s">
        <v>585</v>
      </c>
      <c r="B1361" s="154" t="s">
        <v>2301</v>
      </c>
      <c r="C1361" s="154" t="s">
        <v>4171</v>
      </c>
      <c r="D1361" s="179">
        <v>10300000</v>
      </c>
    </row>
    <row r="1362" spans="1:4">
      <c r="A1362" s="154" t="s">
        <v>587</v>
      </c>
      <c r="B1362" s="154" t="s">
        <v>2303</v>
      </c>
      <c r="C1362" s="154" t="s">
        <v>4171</v>
      </c>
      <c r="D1362" s="179">
        <v>34771611</v>
      </c>
    </row>
    <row r="1363" spans="1:4">
      <c r="A1363" s="154" t="s">
        <v>1423</v>
      </c>
      <c r="B1363" s="154" t="s">
        <v>3187</v>
      </c>
      <c r="C1363" s="154" t="s">
        <v>4171</v>
      </c>
      <c r="D1363" s="179">
        <v>10600000</v>
      </c>
    </row>
    <row r="1364" spans="1:4">
      <c r="A1364" s="154" t="s">
        <v>1424</v>
      </c>
      <c r="B1364" s="154" t="s">
        <v>3188</v>
      </c>
      <c r="C1364" s="154" t="s">
        <v>4171</v>
      </c>
      <c r="D1364" s="179">
        <v>2800000</v>
      </c>
    </row>
    <row r="1365" spans="1:4">
      <c r="A1365" s="154" t="s">
        <v>1426</v>
      </c>
      <c r="B1365" s="154" t="s">
        <v>3190</v>
      </c>
      <c r="C1365" s="154" t="s">
        <v>4171</v>
      </c>
      <c r="D1365" s="179">
        <v>16007334</v>
      </c>
    </row>
    <row r="1366" spans="1:4">
      <c r="A1366" s="154" t="s">
        <v>1430</v>
      </c>
      <c r="B1366" s="154" t="s">
        <v>3194</v>
      </c>
      <c r="C1366" s="154" t="s">
        <v>4171</v>
      </c>
      <c r="D1366" s="179">
        <v>3119988</v>
      </c>
    </row>
    <row r="1367" spans="1:4">
      <c r="A1367" s="154" t="s">
        <v>833</v>
      </c>
      <c r="B1367" s="154" t="s">
        <v>3195</v>
      </c>
      <c r="C1367" s="154" t="s">
        <v>4171</v>
      </c>
      <c r="D1367" s="179">
        <v>11114472</v>
      </c>
    </row>
    <row r="1368" spans="1:4">
      <c r="A1368" s="154" t="s">
        <v>593</v>
      </c>
      <c r="B1368" s="154" t="s">
        <v>2309</v>
      </c>
      <c r="C1368" s="154" t="s">
        <v>4171</v>
      </c>
      <c r="D1368" s="179">
        <v>42732311</v>
      </c>
    </row>
    <row r="1369" spans="1:4">
      <c r="A1369" s="154" t="s">
        <v>794</v>
      </c>
      <c r="B1369" s="154" t="s">
        <v>3196</v>
      </c>
      <c r="C1369" s="154" t="s">
        <v>4171</v>
      </c>
      <c r="D1369" s="179">
        <v>10000000</v>
      </c>
    </row>
    <row r="1370" spans="1:4">
      <c r="A1370" s="154" t="s">
        <v>1432</v>
      </c>
      <c r="B1370" s="154" t="s">
        <v>3198</v>
      </c>
      <c r="C1370" s="154" t="s">
        <v>4171</v>
      </c>
      <c r="D1370" s="179">
        <v>4500000</v>
      </c>
    </row>
    <row r="1371" spans="1:4">
      <c r="A1371" s="154" t="s">
        <v>786</v>
      </c>
      <c r="B1371" s="154" t="s">
        <v>3199</v>
      </c>
      <c r="C1371" s="154" t="s">
        <v>4171</v>
      </c>
      <c r="D1371" s="179">
        <v>124990500</v>
      </c>
    </row>
    <row r="1372" spans="1:4">
      <c r="A1372" s="154" t="s">
        <v>1433</v>
      </c>
      <c r="B1372" s="154" t="s">
        <v>3200</v>
      </c>
      <c r="C1372" s="154" t="s">
        <v>4171</v>
      </c>
      <c r="D1372" s="179">
        <v>8400000</v>
      </c>
    </row>
    <row r="1373" spans="1:4">
      <c r="A1373" s="154" t="s">
        <v>3201</v>
      </c>
      <c r="B1373" s="154" t="s">
        <v>3202</v>
      </c>
      <c r="C1373" s="154" t="s">
        <v>4171</v>
      </c>
      <c r="D1373" s="179">
        <v>360819732</v>
      </c>
    </row>
    <row r="1374" spans="1:4">
      <c r="A1374" s="154" t="s">
        <v>3565</v>
      </c>
      <c r="B1374" s="154" t="s">
        <v>4260</v>
      </c>
      <c r="C1374" s="154" t="s">
        <v>4171</v>
      </c>
      <c r="D1374" s="179">
        <v>75464700</v>
      </c>
    </row>
    <row r="1375" spans="1:4">
      <c r="A1375" s="154" t="s">
        <v>770</v>
      </c>
      <c r="B1375" s="154" t="s">
        <v>3204</v>
      </c>
      <c r="C1375" s="154" t="s">
        <v>4171</v>
      </c>
      <c r="D1375" s="179">
        <v>216294961</v>
      </c>
    </row>
    <row r="1376" spans="1:4">
      <c r="A1376" s="154" t="s">
        <v>1434</v>
      </c>
      <c r="B1376" s="154" t="s">
        <v>3205</v>
      </c>
      <c r="C1376" s="154" t="s">
        <v>4171</v>
      </c>
      <c r="D1376" s="179">
        <v>14420000</v>
      </c>
    </row>
    <row r="1377" spans="1:4">
      <c r="A1377" s="154" t="s">
        <v>3206</v>
      </c>
      <c r="B1377" s="154" t="s">
        <v>3207</v>
      </c>
      <c r="C1377" s="154" t="s">
        <v>4171</v>
      </c>
      <c r="D1377" s="179">
        <v>6101493</v>
      </c>
    </row>
    <row r="1378" spans="1:4">
      <c r="A1378" s="154" t="s">
        <v>1435</v>
      </c>
      <c r="B1378" s="154" t="s">
        <v>3208</v>
      </c>
      <c r="C1378" s="154" t="s">
        <v>4171</v>
      </c>
      <c r="D1378" s="179">
        <v>4309550</v>
      </c>
    </row>
    <row r="1379" spans="1:4">
      <c r="A1379" s="154" t="s">
        <v>1436</v>
      </c>
      <c r="B1379" s="154" t="s">
        <v>3209</v>
      </c>
      <c r="C1379" s="154" t="s">
        <v>4171</v>
      </c>
      <c r="D1379" s="179">
        <v>27000000</v>
      </c>
    </row>
    <row r="1380" spans="1:4">
      <c r="A1380" s="154" t="s">
        <v>895</v>
      </c>
      <c r="B1380" s="154" t="s">
        <v>3211</v>
      </c>
      <c r="C1380" s="154" t="s">
        <v>4171</v>
      </c>
      <c r="D1380" s="179">
        <v>100000000</v>
      </c>
    </row>
    <row r="1381" spans="1:4">
      <c r="A1381" s="154" t="s">
        <v>1595</v>
      </c>
      <c r="B1381" s="154" t="s">
        <v>3212</v>
      </c>
      <c r="C1381" s="154" t="s">
        <v>4171</v>
      </c>
      <c r="D1381" s="179">
        <v>10000000</v>
      </c>
    </row>
    <row r="1382" spans="1:4">
      <c r="A1382" s="154" t="s">
        <v>257</v>
      </c>
      <c r="B1382" s="154" t="s">
        <v>1943</v>
      </c>
      <c r="C1382" s="154" t="s">
        <v>4171</v>
      </c>
      <c r="D1382" s="179">
        <v>64522104</v>
      </c>
    </row>
    <row r="1383" spans="1:4">
      <c r="A1383" s="154" t="s">
        <v>959</v>
      </c>
      <c r="B1383" s="154" t="s">
        <v>4012</v>
      </c>
      <c r="C1383" s="154" t="s">
        <v>4171</v>
      </c>
      <c r="D1383" s="179">
        <v>3464178</v>
      </c>
    </row>
    <row r="1384" spans="1:4">
      <c r="A1384" s="154" t="s">
        <v>259</v>
      </c>
      <c r="B1384" s="154" t="s">
        <v>1945</v>
      </c>
      <c r="C1384" s="154" t="s">
        <v>4171</v>
      </c>
      <c r="D1384" s="179">
        <v>79200000</v>
      </c>
    </row>
    <row r="1385" spans="1:4">
      <c r="A1385" s="154" t="s">
        <v>1438</v>
      </c>
      <c r="B1385" s="154" t="s">
        <v>3215</v>
      </c>
      <c r="C1385" s="154" t="s">
        <v>4171</v>
      </c>
      <c r="D1385" s="179">
        <v>449537112</v>
      </c>
    </row>
    <row r="1386" spans="1:4">
      <c r="A1386" s="154" t="s">
        <v>862</v>
      </c>
      <c r="B1386" s="154" t="s">
        <v>4315</v>
      </c>
      <c r="C1386" s="154" t="s">
        <v>4171</v>
      </c>
      <c r="D1386" s="179">
        <v>5000000</v>
      </c>
    </row>
    <row r="1387" spans="1:4">
      <c r="A1387" s="154" t="s">
        <v>896</v>
      </c>
      <c r="B1387" s="154" t="s">
        <v>3217</v>
      </c>
      <c r="C1387" s="154" t="s">
        <v>4171</v>
      </c>
      <c r="D1387" s="179">
        <v>33000000</v>
      </c>
    </row>
    <row r="1388" spans="1:4">
      <c r="A1388" s="154" t="s">
        <v>1439</v>
      </c>
      <c r="B1388" s="154" t="s">
        <v>3218</v>
      </c>
      <c r="C1388" s="154" t="s">
        <v>4171</v>
      </c>
      <c r="D1388" s="179">
        <v>5000000</v>
      </c>
    </row>
    <row r="1389" spans="1:4">
      <c r="A1389" s="154" t="s">
        <v>879</v>
      </c>
      <c r="B1389" s="154" t="s">
        <v>3219</v>
      </c>
      <c r="C1389" s="154" t="s">
        <v>4171</v>
      </c>
      <c r="D1389" s="179">
        <v>23000000</v>
      </c>
    </row>
    <row r="1390" spans="1:4">
      <c r="A1390" s="154" t="s">
        <v>4261</v>
      </c>
      <c r="B1390" s="154" t="s">
        <v>4262</v>
      </c>
      <c r="C1390" s="154" t="s">
        <v>4171</v>
      </c>
      <c r="D1390" s="179">
        <v>78573095</v>
      </c>
    </row>
    <row r="1391" spans="1:4">
      <c r="A1391" s="154" t="s">
        <v>1440</v>
      </c>
      <c r="B1391" s="154" t="s">
        <v>3220</v>
      </c>
      <c r="C1391" s="154" t="s">
        <v>4171</v>
      </c>
      <c r="D1391" s="179">
        <v>4995100</v>
      </c>
    </row>
    <row r="1392" spans="1:4">
      <c r="A1392" s="154" t="s">
        <v>796</v>
      </c>
      <c r="B1392" s="154" t="s">
        <v>3221</v>
      </c>
      <c r="C1392" s="154" t="s">
        <v>4171</v>
      </c>
      <c r="D1392" s="179">
        <v>376491800</v>
      </c>
    </row>
    <row r="1393" spans="1:4">
      <c r="A1393" s="154" t="s">
        <v>1443</v>
      </c>
      <c r="B1393" s="154" t="s">
        <v>3224</v>
      </c>
      <c r="C1393" s="154" t="s">
        <v>4171</v>
      </c>
      <c r="D1393" s="179">
        <v>20623000</v>
      </c>
    </row>
    <row r="1394" spans="1:4">
      <c r="A1394" s="154" t="s">
        <v>1444</v>
      </c>
      <c r="B1394" s="154" t="s">
        <v>3226</v>
      </c>
      <c r="C1394" s="154" t="s">
        <v>4171</v>
      </c>
      <c r="D1394" s="179">
        <v>13300087</v>
      </c>
    </row>
    <row r="1395" spans="1:4">
      <c r="A1395" s="154" t="s">
        <v>1445</v>
      </c>
      <c r="B1395" s="154" t="s">
        <v>3228</v>
      </c>
      <c r="C1395" s="154" t="s">
        <v>4171</v>
      </c>
      <c r="D1395" s="179">
        <v>12000000</v>
      </c>
    </row>
    <row r="1396" spans="1:4">
      <c r="A1396" s="154" t="s">
        <v>1446</v>
      </c>
      <c r="B1396" s="154" t="s">
        <v>3229</v>
      </c>
      <c r="C1396" s="154" t="s">
        <v>4171</v>
      </c>
      <c r="D1396" s="179">
        <v>10000000</v>
      </c>
    </row>
    <row r="1397" spans="1:4">
      <c r="A1397" s="154" t="s">
        <v>613</v>
      </c>
      <c r="B1397" s="154" t="s">
        <v>3993</v>
      </c>
      <c r="C1397" s="154" t="s">
        <v>4171</v>
      </c>
      <c r="D1397" s="179">
        <v>16815000</v>
      </c>
    </row>
    <row r="1398" spans="1:4">
      <c r="A1398" s="154" t="s">
        <v>941</v>
      </c>
      <c r="B1398" s="154" t="s">
        <v>3233</v>
      </c>
      <c r="C1398" s="154" t="s">
        <v>4171</v>
      </c>
      <c r="D1398" s="179">
        <v>10800000</v>
      </c>
    </row>
    <row r="1399" spans="1:4">
      <c r="A1399" s="154" t="s">
        <v>875</v>
      </c>
      <c r="B1399" s="154" t="s">
        <v>3235</v>
      </c>
      <c r="C1399" s="154" t="s">
        <v>4171</v>
      </c>
      <c r="D1399" s="179">
        <v>8500000</v>
      </c>
    </row>
    <row r="1400" spans="1:4">
      <c r="A1400" s="154" t="s">
        <v>1449</v>
      </c>
      <c r="B1400" s="154" t="s">
        <v>3239</v>
      </c>
      <c r="C1400" s="154" t="s">
        <v>4171</v>
      </c>
      <c r="D1400" s="179">
        <v>3106850</v>
      </c>
    </row>
    <row r="1401" spans="1:4">
      <c r="A1401" s="154" t="s">
        <v>1450</v>
      </c>
      <c r="B1401" s="154" t="s">
        <v>3240</v>
      </c>
      <c r="C1401" s="154" t="s">
        <v>4171</v>
      </c>
      <c r="D1401" s="179">
        <v>4981190</v>
      </c>
    </row>
    <row r="1402" spans="1:4">
      <c r="A1402" s="154" t="s">
        <v>3683</v>
      </c>
      <c r="B1402" s="154" t="s">
        <v>3684</v>
      </c>
      <c r="C1402" s="154" t="s">
        <v>4171</v>
      </c>
      <c r="D1402" s="179">
        <v>375000000</v>
      </c>
    </row>
    <row r="1403" spans="1:4">
      <c r="A1403" s="154" t="s">
        <v>818</v>
      </c>
      <c r="B1403" s="154" t="s">
        <v>3241</v>
      </c>
      <c r="C1403" s="154" t="s">
        <v>4171</v>
      </c>
      <c r="D1403" s="179">
        <v>39600000</v>
      </c>
    </row>
    <row r="1404" spans="1:4">
      <c r="A1404" s="154" t="s">
        <v>3242</v>
      </c>
      <c r="B1404" s="154" t="s">
        <v>3243</v>
      </c>
      <c r="C1404" s="154" t="s">
        <v>4171</v>
      </c>
      <c r="D1404" s="179">
        <v>4000000</v>
      </c>
    </row>
    <row r="1405" spans="1:4">
      <c r="A1405" s="154" t="s">
        <v>3245</v>
      </c>
      <c r="B1405" s="154" t="s">
        <v>3246</v>
      </c>
      <c r="C1405" s="154" t="s">
        <v>4171</v>
      </c>
      <c r="D1405" s="179">
        <v>20000000</v>
      </c>
    </row>
    <row r="1406" spans="1:4">
      <c r="A1406" s="154" t="s">
        <v>1631</v>
      </c>
      <c r="B1406" s="154" t="s">
        <v>4289</v>
      </c>
      <c r="C1406" s="154" t="s">
        <v>4171</v>
      </c>
      <c r="D1406" s="179">
        <v>19500000</v>
      </c>
    </row>
    <row r="1407" spans="1:4">
      <c r="A1407" s="154" t="s">
        <v>1452</v>
      </c>
      <c r="B1407" s="154" t="s">
        <v>3248</v>
      </c>
      <c r="C1407" s="154" t="s">
        <v>4171</v>
      </c>
      <c r="D1407" s="179">
        <v>15000000</v>
      </c>
    </row>
    <row r="1408" spans="1:4">
      <c r="A1408" s="154" t="s">
        <v>1453</v>
      </c>
      <c r="B1408" s="154" t="s">
        <v>3251</v>
      </c>
      <c r="C1408" s="154" t="s">
        <v>4171</v>
      </c>
      <c r="D1408" s="179">
        <v>2744257</v>
      </c>
    </row>
    <row r="1409" spans="1:4">
      <c r="A1409" s="154" t="s">
        <v>1454</v>
      </c>
      <c r="B1409" s="154" t="s">
        <v>3252</v>
      </c>
      <c r="C1409" s="154" t="s">
        <v>4171</v>
      </c>
      <c r="D1409" s="179">
        <v>8000000</v>
      </c>
    </row>
    <row r="1410" spans="1:4">
      <c r="A1410" s="154" t="s">
        <v>1457</v>
      </c>
      <c r="B1410" s="154" t="s">
        <v>3255</v>
      </c>
      <c r="C1410" s="154" t="s">
        <v>4171</v>
      </c>
      <c r="D1410" s="179">
        <v>15863133</v>
      </c>
    </row>
    <row r="1411" spans="1:4">
      <c r="A1411" s="154" t="s">
        <v>1459</v>
      </c>
      <c r="B1411" s="154" t="s">
        <v>3257</v>
      </c>
      <c r="C1411" s="154" t="s">
        <v>4171</v>
      </c>
      <c r="D1411" s="179">
        <v>29350000</v>
      </c>
    </row>
    <row r="1412" spans="1:4">
      <c r="A1412" s="154" t="s">
        <v>1460</v>
      </c>
      <c r="B1412" s="154" t="s">
        <v>3258</v>
      </c>
      <c r="C1412" s="154" t="s">
        <v>4171</v>
      </c>
      <c r="D1412" s="179">
        <v>14820662</v>
      </c>
    </row>
    <row r="1413" spans="1:4">
      <c r="A1413" s="154" t="s">
        <v>844</v>
      </c>
      <c r="B1413" s="154" t="s">
        <v>3260</v>
      </c>
      <c r="C1413" s="154" t="s">
        <v>4171</v>
      </c>
      <c r="D1413" s="179">
        <v>67100000</v>
      </c>
    </row>
    <row r="1414" spans="1:4">
      <c r="A1414" s="154" t="s">
        <v>855</v>
      </c>
      <c r="B1414" s="154" t="s">
        <v>3261</v>
      </c>
      <c r="C1414" s="154" t="s">
        <v>4171</v>
      </c>
      <c r="D1414" s="179">
        <v>30000000</v>
      </c>
    </row>
    <row r="1415" spans="1:4">
      <c r="A1415" s="154" t="s">
        <v>3766</v>
      </c>
      <c r="B1415" s="154" t="s">
        <v>3767</v>
      </c>
      <c r="C1415" s="154" t="s">
        <v>4171</v>
      </c>
      <c r="D1415" s="179">
        <v>54898000</v>
      </c>
    </row>
    <row r="1416" spans="1:4">
      <c r="A1416" s="154" t="s">
        <v>924</v>
      </c>
      <c r="B1416" s="154" t="s">
        <v>3264</v>
      </c>
      <c r="C1416" s="154" t="s">
        <v>4171</v>
      </c>
      <c r="D1416" s="179">
        <v>3000000</v>
      </c>
    </row>
    <row r="1417" spans="1:4">
      <c r="A1417" s="154" t="s">
        <v>3979</v>
      </c>
      <c r="B1417" s="154" t="s">
        <v>4147</v>
      </c>
      <c r="C1417" s="154" t="s">
        <v>4171</v>
      </c>
      <c r="D1417" s="179">
        <v>6500000</v>
      </c>
    </row>
    <row r="1418" spans="1:4">
      <c r="A1418" s="154" t="s">
        <v>1465</v>
      </c>
      <c r="B1418" s="154" t="s">
        <v>3266</v>
      </c>
      <c r="C1418" s="154" t="s">
        <v>4171</v>
      </c>
      <c r="D1418" s="179">
        <v>1613690</v>
      </c>
    </row>
    <row r="1419" spans="1:4">
      <c r="A1419" s="154" t="s">
        <v>746</v>
      </c>
      <c r="B1419" s="154" t="s">
        <v>2335</v>
      </c>
      <c r="C1419" s="154" t="s">
        <v>4171</v>
      </c>
      <c r="D1419" s="179">
        <v>78319777</v>
      </c>
    </row>
    <row r="1420" spans="1:4">
      <c r="A1420" s="154" t="s">
        <v>1467</v>
      </c>
      <c r="B1420" s="154" t="s">
        <v>3268</v>
      </c>
      <c r="C1420" s="154" t="s">
        <v>4171</v>
      </c>
      <c r="D1420" s="179">
        <v>5000000</v>
      </c>
    </row>
    <row r="1421" spans="1:4">
      <c r="A1421" s="154" t="s">
        <v>1468</v>
      </c>
      <c r="B1421" s="154" t="s">
        <v>3269</v>
      </c>
      <c r="C1421" s="154" t="s">
        <v>4171</v>
      </c>
      <c r="D1421" s="179">
        <v>1250000</v>
      </c>
    </row>
    <row r="1422" spans="1:4">
      <c r="A1422" s="154" t="s">
        <v>1469</v>
      </c>
      <c r="B1422" s="154" t="s">
        <v>3270</v>
      </c>
      <c r="C1422" s="154" t="s">
        <v>4171</v>
      </c>
      <c r="D1422" s="179">
        <v>32418392</v>
      </c>
    </row>
    <row r="1423" spans="1:4">
      <c r="A1423" s="154" t="s">
        <v>3271</v>
      </c>
      <c r="B1423" s="154" t="s">
        <v>3272</v>
      </c>
      <c r="C1423" s="154" t="s">
        <v>4171</v>
      </c>
      <c r="D1423" s="179">
        <v>8060000</v>
      </c>
    </row>
    <row r="1424" spans="1:4">
      <c r="A1424" s="154" t="s">
        <v>3851</v>
      </c>
      <c r="B1424" s="154" t="s">
        <v>3852</v>
      </c>
      <c r="C1424" s="154" t="s">
        <v>4171</v>
      </c>
      <c r="D1424" s="179">
        <v>9836000</v>
      </c>
    </row>
    <row r="1425" spans="1:4">
      <c r="A1425" s="154" t="s">
        <v>1472</v>
      </c>
      <c r="B1425" s="154" t="s">
        <v>3275</v>
      </c>
      <c r="C1425" s="154" t="s">
        <v>4171</v>
      </c>
      <c r="D1425" s="179">
        <v>10000000</v>
      </c>
    </row>
    <row r="1426" spans="1:4">
      <c r="A1426" s="154" t="s">
        <v>1473</v>
      </c>
      <c r="B1426" s="154" t="s">
        <v>3276</v>
      </c>
      <c r="C1426" s="154" t="s">
        <v>4171</v>
      </c>
      <c r="D1426" s="179">
        <v>23850000</v>
      </c>
    </row>
    <row r="1427" spans="1:4">
      <c r="A1427" s="154" t="s">
        <v>3277</v>
      </c>
      <c r="B1427" s="154" t="s">
        <v>3278</v>
      </c>
      <c r="C1427" s="154" t="s">
        <v>4171</v>
      </c>
      <c r="D1427" s="179">
        <v>5881356</v>
      </c>
    </row>
    <row r="1428" spans="1:4">
      <c r="A1428" s="154" t="s">
        <v>842</v>
      </c>
      <c r="B1428" s="154" t="s">
        <v>3279</v>
      </c>
      <c r="C1428" s="154" t="s">
        <v>4171</v>
      </c>
      <c r="D1428" s="179">
        <v>19991020</v>
      </c>
    </row>
    <row r="1429" spans="1:4">
      <c r="A1429" s="154" t="s">
        <v>921</v>
      </c>
      <c r="B1429" s="154" t="s">
        <v>3280</v>
      </c>
      <c r="C1429" s="154" t="s">
        <v>4171</v>
      </c>
      <c r="D1429" s="179">
        <v>8230000</v>
      </c>
    </row>
    <row r="1430" spans="1:4">
      <c r="A1430" s="154" t="s">
        <v>3281</v>
      </c>
      <c r="B1430" s="154" t="s">
        <v>3282</v>
      </c>
      <c r="C1430" s="154" t="s">
        <v>4171</v>
      </c>
      <c r="D1430" s="179">
        <v>37500000</v>
      </c>
    </row>
    <row r="1431" spans="1:4">
      <c r="A1431" s="154" t="s">
        <v>922</v>
      </c>
      <c r="B1431" s="154" t="s">
        <v>3283</v>
      </c>
      <c r="C1431" s="154" t="s">
        <v>4171</v>
      </c>
      <c r="D1431" s="179">
        <v>12225393</v>
      </c>
    </row>
    <row r="1432" spans="1:4">
      <c r="A1432" s="154" t="s">
        <v>3768</v>
      </c>
      <c r="B1432" s="154" t="s">
        <v>3769</v>
      </c>
      <c r="C1432" s="154" t="s">
        <v>4171</v>
      </c>
      <c r="D1432" s="179">
        <v>12500000</v>
      </c>
    </row>
    <row r="1433" spans="1:4">
      <c r="A1433" s="154" t="s">
        <v>291</v>
      </c>
      <c r="B1433" s="154" t="s">
        <v>3957</v>
      </c>
      <c r="C1433" s="154" t="s">
        <v>4171</v>
      </c>
      <c r="D1433" s="179">
        <v>27299990</v>
      </c>
    </row>
    <row r="1434" spans="1:4">
      <c r="A1434" s="154" t="s">
        <v>1477</v>
      </c>
      <c r="B1434" s="154" t="s">
        <v>3286</v>
      </c>
      <c r="C1434" s="154" t="s">
        <v>4171</v>
      </c>
      <c r="D1434" s="179">
        <v>13093825</v>
      </c>
    </row>
    <row r="1435" spans="1:4">
      <c r="A1435" s="154" t="s">
        <v>1478</v>
      </c>
      <c r="B1435" s="154" t="s">
        <v>3287</v>
      </c>
      <c r="C1435" s="154" t="s">
        <v>4171</v>
      </c>
      <c r="D1435" s="179">
        <v>13539226</v>
      </c>
    </row>
    <row r="1436" spans="1:4">
      <c r="A1436" s="154" t="s">
        <v>3968</v>
      </c>
      <c r="B1436" s="154" t="s">
        <v>3969</v>
      </c>
      <c r="C1436" s="154" t="s">
        <v>4171</v>
      </c>
      <c r="D1436" s="179">
        <v>12152800</v>
      </c>
    </row>
    <row r="1437" spans="1:4">
      <c r="A1437" s="154" t="s">
        <v>1479</v>
      </c>
      <c r="B1437" s="154" t="s">
        <v>3288</v>
      </c>
      <c r="C1437" s="154" t="s">
        <v>4171</v>
      </c>
      <c r="D1437" s="179">
        <v>32995411</v>
      </c>
    </row>
    <row r="1438" spans="1:4">
      <c r="A1438" s="154" t="s">
        <v>3289</v>
      </c>
      <c r="B1438" s="154" t="s">
        <v>3290</v>
      </c>
      <c r="C1438" s="154" t="s">
        <v>4171</v>
      </c>
      <c r="D1438" s="179">
        <v>2500000</v>
      </c>
    </row>
    <row r="1439" spans="1:4">
      <c r="A1439" s="154" t="s">
        <v>1607</v>
      </c>
      <c r="B1439" s="154" t="s">
        <v>3291</v>
      </c>
      <c r="C1439" s="154" t="s">
        <v>4171</v>
      </c>
      <c r="D1439" s="179">
        <v>21610785</v>
      </c>
    </row>
    <row r="1440" spans="1:4">
      <c r="A1440" s="154" t="s">
        <v>1481</v>
      </c>
      <c r="B1440" s="154" t="s">
        <v>3293</v>
      </c>
      <c r="C1440" s="154" t="s">
        <v>4171</v>
      </c>
      <c r="D1440" s="179">
        <v>3297790</v>
      </c>
    </row>
    <row r="1441" spans="1:4">
      <c r="A1441" s="154" t="s">
        <v>1482</v>
      </c>
      <c r="B1441" s="154" t="s">
        <v>3294</v>
      </c>
      <c r="C1441" s="154" t="s">
        <v>4171</v>
      </c>
      <c r="D1441" s="179">
        <v>4998000</v>
      </c>
    </row>
    <row r="1442" spans="1:4">
      <c r="A1442" s="154" t="s">
        <v>795</v>
      </c>
      <c r="B1442" s="154" t="s">
        <v>3295</v>
      </c>
      <c r="C1442" s="154" t="s">
        <v>4171</v>
      </c>
      <c r="D1442" s="179">
        <v>200000000</v>
      </c>
    </row>
    <row r="1443" spans="1:4">
      <c r="A1443" s="154" t="s">
        <v>1483</v>
      </c>
      <c r="B1443" s="154" t="s">
        <v>3296</v>
      </c>
      <c r="C1443" s="154" t="s">
        <v>4171</v>
      </c>
      <c r="D1443" s="179">
        <v>9569900</v>
      </c>
    </row>
    <row r="1444" spans="1:4">
      <c r="A1444" s="154" t="s">
        <v>3727</v>
      </c>
      <c r="B1444" s="154" t="s">
        <v>3728</v>
      </c>
      <c r="C1444" s="154" t="s">
        <v>4171</v>
      </c>
      <c r="D1444" s="179">
        <v>91178331</v>
      </c>
    </row>
    <row r="1445" spans="1:4">
      <c r="A1445" s="154" t="s">
        <v>1484</v>
      </c>
      <c r="B1445" s="154" t="s">
        <v>3297</v>
      </c>
      <c r="C1445" s="154" t="s">
        <v>4171</v>
      </c>
      <c r="D1445" s="179">
        <v>183988900</v>
      </c>
    </row>
    <row r="1446" spans="1:4">
      <c r="A1446" s="154" t="s">
        <v>3298</v>
      </c>
      <c r="B1446" s="154" t="s">
        <v>3299</v>
      </c>
      <c r="C1446" s="154" t="s">
        <v>4171</v>
      </c>
      <c r="D1446" s="179">
        <v>3800000</v>
      </c>
    </row>
    <row r="1447" spans="1:4">
      <c r="A1447" s="154" t="s">
        <v>634</v>
      </c>
      <c r="B1447" s="154" t="s">
        <v>2351</v>
      </c>
      <c r="C1447" s="154" t="s">
        <v>4171</v>
      </c>
      <c r="D1447" s="179">
        <v>15024712</v>
      </c>
    </row>
    <row r="1448" spans="1:4">
      <c r="A1448" s="154" t="s">
        <v>3824</v>
      </c>
      <c r="B1448" s="154" t="s">
        <v>3825</v>
      </c>
      <c r="C1448" s="154" t="s">
        <v>4171</v>
      </c>
      <c r="D1448" s="179">
        <v>1500000</v>
      </c>
    </row>
    <row r="1449" spans="1:4">
      <c r="A1449" s="154" t="s">
        <v>853</v>
      </c>
      <c r="B1449" s="154" t="s">
        <v>3300</v>
      </c>
      <c r="C1449" s="154" t="s">
        <v>4171</v>
      </c>
      <c r="D1449" s="179">
        <v>15333338</v>
      </c>
    </row>
    <row r="1450" spans="1:4">
      <c r="A1450" s="154" t="s">
        <v>838</v>
      </c>
      <c r="B1450" s="154" t="s">
        <v>3302</v>
      </c>
      <c r="C1450" s="154" t="s">
        <v>4171</v>
      </c>
      <c r="D1450" s="179">
        <v>236579900</v>
      </c>
    </row>
    <row r="1451" spans="1:4">
      <c r="A1451" s="154" t="s">
        <v>1486</v>
      </c>
      <c r="B1451" s="154" t="s">
        <v>3304</v>
      </c>
      <c r="C1451" s="154" t="s">
        <v>4171</v>
      </c>
      <c r="D1451" s="179">
        <v>18000000</v>
      </c>
    </row>
    <row r="1452" spans="1:4">
      <c r="A1452" s="154" t="s">
        <v>1487</v>
      </c>
      <c r="B1452" s="154" t="s">
        <v>3305</v>
      </c>
      <c r="C1452" s="154" t="s">
        <v>4171</v>
      </c>
      <c r="D1452" s="179">
        <v>4662350</v>
      </c>
    </row>
    <row r="1453" spans="1:4">
      <c r="A1453" s="154" t="s">
        <v>302</v>
      </c>
      <c r="B1453" s="154" t="s">
        <v>1996</v>
      </c>
      <c r="C1453" s="154" t="s">
        <v>4171</v>
      </c>
      <c r="D1453" s="179">
        <v>49231310</v>
      </c>
    </row>
    <row r="1454" spans="1:4">
      <c r="A1454" s="154" t="s">
        <v>843</v>
      </c>
      <c r="B1454" s="154" t="s">
        <v>3306</v>
      </c>
      <c r="C1454" s="154" t="s">
        <v>4171</v>
      </c>
      <c r="D1454" s="179">
        <v>29428877</v>
      </c>
    </row>
    <row r="1455" spans="1:4">
      <c r="A1455" s="154" t="s">
        <v>1489</v>
      </c>
      <c r="B1455" s="154" t="s">
        <v>3308</v>
      </c>
      <c r="C1455" s="154" t="s">
        <v>4171</v>
      </c>
      <c r="D1455" s="179">
        <v>7100000</v>
      </c>
    </row>
    <row r="1456" spans="1:4">
      <c r="A1456" s="154" t="s">
        <v>852</v>
      </c>
      <c r="B1456" s="154" t="s">
        <v>3309</v>
      </c>
      <c r="C1456" s="154" t="s">
        <v>4171</v>
      </c>
      <c r="D1456" s="179">
        <v>20000000</v>
      </c>
    </row>
    <row r="1457" spans="1:4">
      <c r="A1457" s="154" t="s">
        <v>4158</v>
      </c>
      <c r="B1457" s="154" t="s">
        <v>4159</v>
      </c>
      <c r="C1457" s="154" t="s">
        <v>4171</v>
      </c>
      <c r="D1457" s="179">
        <v>23700000</v>
      </c>
    </row>
    <row r="1458" spans="1:4">
      <c r="A1458" s="154" t="s">
        <v>1490</v>
      </c>
      <c r="B1458" s="154" t="s">
        <v>3310</v>
      </c>
      <c r="C1458" s="154" t="s">
        <v>4171</v>
      </c>
      <c r="D1458" s="179">
        <v>16000000</v>
      </c>
    </row>
    <row r="1459" spans="1:4">
      <c r="A1459" s="154" t="s">
        <v>1491</v>
      </c>
      <c r="B1459" s="154" t="s">
        <v>3311</v>
      </c>
      <c r="C1459" s="154" t="s">
        <v>4171</v>
      </c>
      <c r="D1459" s="179">
        <v>25350000</v>
      </c>
    </row>
    <row r="1460" spans="1:4">
      <c r="A1460" s="154" t="s">
        <v>3707</v>
      </c>
      <c r="B1460" s="154" t="s">
        <v>3708</v>
      </c>
      <c r="C1460" s="154" t="s">
        <v>4171</v>
      </c>
      <c r="D1460" s="179">
        <v>44999681</v>
      </c>
    </row>
    <row r="1461" spans="1:4">
      <c r="A1461" s="154" t="s">
        <v>1493</v>
      </c>
      <c r="B1461" s="154" t="s">
        <v>3313</v>
      </c>
      <c r="C1461" s="154" t="s">
        <v>4171</v>
      </c>
      <c r="D1461" s="179">
        <v>7978051</v>
      </c>
    </row>
    <row r="1462" spans="1:4">
      <c r="A1462" s="154" t="s">
        <v>1494</v>
      </c>
      <c r="B1462" s="154" t="s">
        <v>3314</v>
      </c>
      <c r="C1462" s="154" t="s">
        <v>4171</v>
      </c>
      <c r="D1462" s="179">
        <v>5000000</v>
      </c>
    </row>
    <row r="1463" spans="1:4">
      <c r="A1463" s="154" t="s">
        <v>1495</v>
      </c>
      <c r="B1463" s="154" t="s">
        <v>3315</v>
      </c>
      <c r="C1463" s="154" t="s">
        <v>4171</v>
      </c>
      <c r="D1463" s="179">
        <v>3599980</v>
      </c>
    </row>
    <row r="1464" spans="1:4">
      <c r="A1464" s="154" t="s">
        <v>1496</v>
      </c>
      <c r="B1464" s="154" t="s">
        <v>3316</v>
      </c>
      <c r="C1464" s="154" t="s">
        <v>4171</v>
      </c>
      <c r="D1464" s="179">
        <v>8933200</v>
      </c>
    </row>
    <row r="1465" spans="1:4">
      <c r="A1465" s="154" t="s">
        <v>3317</v>
      </c>
      <c r="B1465" s="154" t="s">
        <v>3318</v>
      </c>
      <c r="C1465" s="154" t="s">
        <v>4171</v>
      </c>
      <c r="D1465" s="179">
        <v>4592490</v>
      </c>
    </row>
    <row r="1466" spans="1:4">
      <c r="A1466" s="154" t="s">
        <v>1497</v>
      </c>
      <c r="B1466" s="154" t="s">
        <v>3319</v>
      </c>
      <c r="C1466" s="154" t="s">
        <v>4171</v>
      </c>
      <c r="D1466" s="179">
        <v>7511934</v>
      </c>
    </row>
    <row r="1467" spans="1:4">
      <c r="A1467" s="154" t="s">
        <v>1498</v>
      </c>
      <c r="B1467" s="154" t="s">
        <v>3675</v>
      </c>
      <c r="C1467" s="154" t="s">
        <v>4171</v>
      </c>
      <c r="D1467" s="179">
        <v>10972768</v>
      </c>
    </row>
    <row r="1468" spans="1:4">
      <c r="A1468" s="154" t="s">
        <v>4224</v>
      </c>
      <c r="B1468" s="154" t="s">
        <v>4225</v>
      </c>
      <c r="C1468" s="154" t="s">
        <v>4171</v>
      </c>
      <c r="D1468" s="179">
        <v>130368970</v>
      </c>
    </row>
    <row r="1469" spans="1:4">
      <c r="A1469" s="154" t="s">
        <v>1499</v>
      </c>
      <c r="B1469" s="154" t="s">
        <v>3321</v>
      </c>
      <c r="C1469" s="154" t="s">
        <v>4171</v>
      </c>
      <c r="D1469" s="179">
        <v>3851880</v>
      </c>
    </row>
    <row r="1470" spans="1:4">
      <c r="A1470" s="154" t="s">
        <v>1501</v>
      </c>
      <c r="B1470" s="154" t="s">
        <v>3323</v>
      </c>
      <c r="C1470" s="154" t="s">
        <v>4171</v>
      </c>
      <c r="D1470" s="179">
        <v>1274000</v>
      </c>
    </row>
    <row r="1471" spans="1:4">
      <c r="A1471" s="154" t="s">
        <v>1502</v>
      </c>
      <c r="B1471" s="154" t="s">
        <v>3324</v>
      </c>
      <c r="C1471" s="154" t="s">
        <v>4171</v>
      </c>
      <c r="D1471" s="179">
        <v>3074100</v>
      </c>
    </row>
    <row r="1472" spans="1:4">
      <c r="A1472" s="154" t="s">
        <v>1503</v>
      </c>
      <c r="B1472" s="154" t="s">
        <v>3325</v>
      </c>
      <c r="C1472" s="154" t="s">
        <v>4171</v>
      </c>
      <c r="D1472" s="179">
        <v>74797400</v>
      </c>
    </row>
    <row r="1473" spans="1:4">
      <c r="A1473" s="154" t="s">
        <v>645</v>
      </c>
      <c r="B1473" s="154" t="s">
        <v>2359</v>
      </c>
      <c r="C1473" s="154" t="s">
        <v>4171</v>
      </c>
      <c r="D1473" s="179">
        <v>4800000</v>
      </c>
    </row>
    <row r="1474" spans="1:4">
      <c r="A1474" s="154" t="s">
        <v>4116</v>
      </c>
      <c r="B1474" s="154" t="s">
        <v>4117</v>
      </c>
      <c r="C1474" s="154" t="s">
        <v>4171</v>
      </c>
      <c r="D1474" s="179">
        <v>22805789</v>
      </c>
    </row>
    <row r="1475" spans="1:4">
      <c r="A1475" s="154" t="s">
        <v>646</v>
      </c>
      <c r="B1475" s="154" t="s">
        <v>2008</v>
      </c>
      <c r="C1475" s="154" t="s">
        <v>4171</v>
      </c>
      <c r="D1475" s="179">
        <v>101509583</v>
      </c>
    </row>
    <row r="1476" spans="1:4">
      <c r="A1476" s="154" t="s">
        <v>883</v>
      </c>
      <c r="B1476" s="154" t="s">
        <v>3326</v>
      </c>
      <c r="C1476" s="154" t="s">
        <v>4171</v>
      </c>
      <c r="D1476" s="179">
        <v>15552000</v>
      </c>
    </row>
    <row r="1477" spans="1:4">
      <c r="A1477" s="154" t="s">
        <v>1504</v>
      </c>
      <c r="B1477" s="154" t="s">
        <v>3327</v>
      </c>
      <c r="C1477" s="154" t="s">
        <v>4171</v>
      </c>
      <c r="D1477" s="179">
        <v>3400000</v>
      </c>
    </row>
    <row r="1478" spans="1:4">
      <c r="A1478" s="154" t="s">
        <v>772</v>
      </c>
      <c r="B1478" s="154" t="s">
        <v>3328</v>
      </c>
      <c r="C1478" s="154" t="s">
        <v>4171</v>
      </c>
      <c r="D1478" s="179">
        <v>36727500</v>
      </c>
    </row>
    <row r="1479" spans="1:4">
      <c r="A1479" s="154" t="s">
        <v>1506</v>
      </c>
      <c r="B1479" s="154" t="s">
        <v>3330</v>
      </c>
      <c r="C1479" s="154" t="s">
        <v>4171</v>
      </c>
      <c r="D1479" s="179">
        <v>50800000</v>
      </c>
    </row>
    <row r="1480" spans="1:4">
      <c r="A1480" s="154" t="s">
        <v>649</v>
      </c>
      <c r="B1480" s="154" t="s">
        <v>2364</v>
      </c>
      <c r="C1480" s="154" t="s">
        <v>4171</v>
      </c>
      <c r="D1480" s="179">
        <v>7570444</v>
      </c>
    </row>
    <row r="1481" spans="1:4">
      <c r="A1481" s="154" t="s">
        <v>1508</v>
      </c>
      <c r="B1481" s="154" t="s">
        <v>3334</v>
      </c>
      <c r="C1481" s="154" t="s">
        <v>4171</v>
      </c>
      <c r="D1481" s="179">
        <v>5375079</v>
      </c>
    </row>
    <row r="1482" spans="1:4">
      <c r="A1482" s="154" t="s">
        <v>1509</v>
      </c>
      <c r="B1482" s="154" t="s">
        <v>3335</v>
      </c>
      <c r="C1482" s="154" t="s">
        <v>4171</v>
      </c>
      <c r="D1482" s="179">
        <v>26691319</v>
      </c>
    </row>
    <row r="1483" spans="1:4">
      <c r="A1483" s="154" t="s">
        <v>2367</v>
      </c>
      <c r="B1483" s="154" t="s">
        <v>4226</v>
      </c>
      <c r="C1483" s="154" t="s">
        <v>4171</v>
      </c>
      <c r="D1483" s="179">
        <v>3000000</v>
      </c>
    </row>
    <row r="1484" spans="1:4">
      <c r="A1484" s="154" t="s">
        <v>960</v>
      </c>
      <c r="B1484" s="154" t="s">
        <v>3336</v>
      </c>
      <c r="C1484" s="154" t="s">
        <v>4171</v>
      </c>
      <c r="D1484" s="179">
        <v>6300000</v>
      </c>
    </row>
    <row r="1485" spans="1:4">
      <c r="A1485" s="154" t="s">
        <v>1510</v>
      </c>
      <c r="B1485" s="154" t="s">
        <v>3337</v>
      </c>
      <c r="C1485" s="154" t="s">
        <v>4171</v>
      </c>
      <c r="D1485" s="179">
        <v>2029589</v>
      </c>
    </row>
    <row r="1486" spans="1:4">
      <c r="A1486" s="154" t="s">
        <v>1511</v>
      </c>
      <c r="B1486" s="154" t="s">
        <v>3338</v>
      </c>
      <c r="C1486" s="154" t="s">
        <v>4171</v>
      </c>
      <c r="D1486" s="179">
        <v>4004000</v>
      </c>
    </row>
    <row r="1487" spans="1:4">
      <c r="A1487" s="154" t="s">
        <v>1512</v>
      </c>
      <c r="B1487" s="154" t="s">
        <v>3339</v>
      </c>
      <c r="C1487" s="154" t="s">
        <v>4171</v>
      </c>
      <c r="D1487" s="179">
        <v>2400000</v>
      </c>
    </row>
    <row r="1488" spans="1:4">
      <c r="A1488" s="154" t="s">
        <v>876</v>
      </c>
      <c r="B1488" s="154" t="s">
        <v>3340</v>
      </c>
      <c r="C1488" s="154" t="s">
        <v>4171</v>
      </c>
      <c r="D1488" s="179">
        <v>678000000</v>
      </c>
    </row>
    <row r="1489" spans="1:4">
      <c r="A1489" s="154" t="s">
        <v>1515</v>
      </c>
      <c r="B1489" s="154" t="s">
        <v>3344</v>
      </c>
      <c r="C1489" s="154" t="s">
        <v>4171</v>
      </c>
      <c r="D1489" s="179">
        <v>1702600</v>
      </c>
    </row>
    <row r="1490" spans="1:4">
      <c r="A1490" s="154" t="s">
        <v>1516</v>
      </c>
      <c r="B1490" s="154" t="s">
        <v>3345</v>
      </c>
      <c r="C1490" s="154" t="s">
        <v>4171</v>
      </c>
      <c r="D1490" s="179">
        <v>5344345</v>
      </c>
    </row>
    <row r="1491" spans="1:4">
      <c r="A1491" s="154" t="s">
        <v>317</v>
      </c>
      <c r="B1491" s="154" t="s">
        <v>4263</v>
      </c>
      <c r="C1491" s="154" t="s">
        <v>4171</v>
      </c>
      <c r="D1491" s="179">
        <v>34706000</v>
      </c>
    </row>
    <row r="1492" spans="1:4">
      <c r="A1492" s="154" t="s">
        <v>839</v>
      </c>
      <c r="B1492" s="154" t="s">
        <v>3346</v>
      </c>
      <c r="C1492" s="154" t="s">
        <v>4171</v>
      </c>
      <c r="D1492" s="179">
        <v>16500000</v>
      </c>
    </row>
    <row r="1493" spans="1:4">
      <c r="A1493" s="154" t="s">
        <v>1628</v>
      </c>
      <c r="B1493" s="154" t="s">
        <v>3347</v>
      </c>
      <c r="C1493" s="154" t="s">
        <v>4171</v>
      </c>
      <c r="D1493" s="179">
        <v>6516600</v>
      </c>
    </row>
    <row r="1494" spans="1:4">
      <c r="A1494" s="154" t="s">
        <v>1517</v>
      </c>
      <c r="B1494" s="154" t="s">
        <v>3348</v>
      </c>
      <c r="C1494" s="154" t="s">
        <v>4171</v>
      </c>
      <c r="D1494" s="179">
        <v>2438100</v>
      </c>
    </row>
    <row r="1495" spans="1:4">
      <c r="A1495" s="154" t="s">
        <v>4316</v>
      </c>
      <c r="B1495" s="154" t="s">
        <v>4317</v>
      </c>
      <c r="C1495" s="154" t="s">
        <v>4171</v>
      </c>
      <c r="D1495" s="179">
        <v>72000000</v>
      </c>
    </row>
    <row r="1496" spans="1:4">
      <c r="A1496" s="154" t="s">
        <v>1518</v>
      </c>
      <c r="B1496" s="154" t="s">
        <v>3349</v>
      </c>
      <c r="C1496" s="154" t="s">
        <v>4171</v>
      </c>
      <c r="D1496" s="179">
        <v>1841617</v>
      </c>
    </row>
    <row r="1497" spans="1:4">
      <c r="A1497" s="154" t="s">
        <v>1519</v>
      </c>
      <c r="B1497" s="154" t="s">
        <v>3350</v>
      </c>
      <c r="C1497" s="154" t="s">
        <v>4171</v>
      </c>
      <c r="D1497" s="179">
        <v>3400000</v>
      </c>
    </row>
    <row r="1498" spans="1:4">
      <c r="A1498" s="154" t="s">
        <v>1520</v>
      </c>
      <c r="B1498" s="154" t="s">
        <v>3351</v>
      </c>
      <c r="C1498" s="154" t="s">
        <v>4171</v>
      </c>
      <c r="D1498" s="179">
        <v>13294641</v>
      </c>
    </row>
    <row r="1499" spans="1:4">
      <c r="A1499" s="154" t="s">
        <v>4318</v>
      </c>
      <c r="B1499" s="154" t="s">
        <v>4319</v>
      </c>
      <c r="C1499" s="154" t="s">
        <v>4171</v>
      </c>
      <c r="D1499" s="179">
        <v>32057100</v>
      </c>
    </row>
    <row r="1500" spans="1:4">
      <c r="A1500" s="154" t="s">
        <v>1521</v>
      </c>
      <c r="B1500" s="154" t="s">
        <v>3352</v>
      </c>
      <c r="C1500" s="154" t="s">
        <v>4171</v>
      </c>
      <c r="D1500" s="179">
        <v>5500000</v>
      </c>
    </row>
    <row r="1501" spans="1:4">
      <c r="A1501" s="154" t="s">
        <v>1522</v>
      </c>
      <c r="B1501" s="154" t="s">
        <v>3353</v>
      </c>
      <c r="C1501" s="154" t="s">
        <v>4171</v>
      </c>
      <c r="D1501" s="179">
        <v>5600000</v>
      </c>
    </row>
    <row r="1502" spans="1:4">
      <c r="A1502" s="154" t="s">
        <v>3544</v>
      </c>
      <c r="B1502" s="154" t="s">
        <v>3545</v>
      </c>
      <c r="C1502" s="154" t="s">
        <v>4171</v>
      </c>
      <c r="D1502" s="179">
        <v>3000000</v>
      </c>
    </row>
    <row r="1503" spans="1:4">
      <c r="A1503" s="154" t="s">
        <v>4185</v>
      </c>
      <c r="B1503" s="154" t="s">
        <v>4186</v>
      </c>
      <c r="C1503" s="154" t="s">
        <v>4171</v>
      </c>
      <c r="D1503" s="179">
        <v>35399968</v>
      </c>
    </row>
    <row r="1504" spans="1:4">
      <c r="A1504" s="154" t="s">
        <v>3356</v>
      </c>
      <c r="B1504" s="154" t="s">
        <v>3357</v>
      </c>
      <c r="C1504" s="154" t="s">
        <v>4171</v>
      </c>
      <c r="D1504" s="179">
        <v>7970000</v>
      </c>
    </row>
    <row r="1505" spans="1:4">
      <c r="A1505" s="154" t="s">
        <v>319</v>
      </c>
      <c r="B1505" s="154" t="s">
        <v>2018</v>
      </c>
      <c r="C1505" s="154" t="s">
        <v>4171</v>
      </c>
      <c r="D1505" s="179">
        <v>37665348</v>
      </c>
    </row>
    <row r="1506" spans="1:4">
      <c r="A1506" s="154" t="s">
        <v>1525</v>
      </c>
      <c r="B1506" s="154" t="s">
        <v>3358</v>
      </c>
      <c r="C1506" s="154" t="s">
        <v>4171</v>
      </c>
      <c r="D1506" s="179">
        <v>47999995</v>
      </c>
    </row>
    <row r="1507" spans="1:4">
      <c r="A1507" s="154" t="s">
        <v>790</v>
      </c>
      <c r="B1507" s="154" t="s">
        <v>3359</v>
      </c>
      <c r="C1507" s="154" t="s">
        <v>4171</v>
      </c>
      <c r="D1507" s="179">
        <v>1076897384</v>
      </c>
    </row>
    <row r="1508" spans="1:4">
      <c r="A1508" s="154" t="s">
        <v>1526</v>
      </c>
      <c r="B1508" s="154" t="s">
        <v>3360</v>
      </c>
      <c r="C1508" s="154" t="s">
        <v>4171</v>
      </c>
      <c r="D1508" s="179">
        <v>8600000</v>
      </c>
    </row>
    <row r="1509" spans="1:4">
      <c r="A1509" s="154" t="s">
        <v>1527</v>
      </c>
      <c r="B1509" s="154" t="s">
        <v>3361</v>
      </c>
      <c r="C1509" s="154" t="s">
        <v>4171</v>
      </c>
      <c r="D1509" s="179">
        <v>2900000</v>
      </c>
    </row>
    <row r="1510" spans="1:4">
      <c r="A1510" s="154" t="s">
        <v>4320</v>
      </c>
      <c r="B1510" s="154" t="s">
        <v>4321</v>
      </c>
      <c r="C1510" s="154" t="s">
        <v>4171</v>
      </c>
      <c r="D1510" s="179">
        <v>3200000</v>
      </c>
    </row>
    <row r="1511" spans="1:4">
      <c r="A1511" s="154" t="s">
        <v>1529</v>
      </c>
      <c r="B1511" s="154" t="s">
        <v>3363</v>
      </c>
      <c r="C1511" s="154" t="s">
        <v>4171</v>
      </c>
      <c r="D1511" s="179">
        <v>5000000</v>
      </c>
    </row>
    <row r="1512" spans="1:4">
      <c r="A1512" s="154" t="s">
        <v>804</v>
      </c>
      <c r="B1512" s="154" t="s">
        <v>3364</v>
      </c>
      <c r="C1512" s="154" t="s">
        <v>4171</v>
      </c>
      <c r="D1512" s="179">
        <v>83789658</v>
      </c>
    </row>
    <row r="1513" spans="1:4">
      <c r="A1513" s="154" t="s">
        <v>671</v>
      </c>
      <c r="B1513" s="154" t="s">
        <v>3365</v>
      </c>
      <c r="C1513" s="154" t="s">
        <v>4171</v>
      </c>
      <c r="D1513" s="179">
        <v>210000000</v>
      </c>
    </row>
    <row r="1514" spans="1:4">
      <c r="A1514" s="154" t="s">
        <v>1530</v>
      </c>
      <c r="B1514" s="154" t="s">
        <v>3366</v>
      </c>
      <c r="C1514" s="154" t="s">
        <v>4171</v>
      </c>
      <c r="D1514" s="179">
        <v>1100000</v>
      </c>
    </row>
    <row r="1515" spans="1:4">
      <c r="A1515" s="154" t="s">
        <v>961</v>
      </c>
      <c r="B1515" s="154" t="s">
        <v>3368</v>
      </c>
      <c r="C1515" s="154" t="s">
        <v>4171</v>
      </c>
      <c r="D1515" s="179">
        <v>26530000</v>
      </c>
    </row>
    <row r="1516" spans="1:4">
      <c r="A1516" s="154" t="s">
        <v>1532</v>
      </c>
      <c r="B1516" s="154" t="s">
        <v>3369</v>
      </c>
      <c r="C1516" s="154" t="s">
        <v>4171</v>
      </c>
      <c r="D1516" s="179">
        <v>8678238</v>
      </c>
    </row>
    <row r="1517" spans="1:4">
      <c r="A1517" s="154" t="s">
        <v>4139</v>
      </c>
      <c r="B1517" s="154" t="s">
        <v>4140</v>
      </c>
      <c r="C1517" s="154" t="s">
        <v>4171</v>
      </c>
      <c r="D1517" s="179">
        <v>5774992</v>
      </c>
    </row>
    <row r="1518" spans="1:4">
      <c r="A1518" s="154" t="s">
        <v>1534</v>
      </c>
      <c r="B1518" s="154" t="s">
        <v>3371</v>
      </c>
      <c r="C1518" s="154" t="s">
        <v>4171</v>
      </c>
      <c r="D1518" s="179">
        <v>3286730</v>
      </c>
    </row>
    <row r="1519" spans="1:4">
      <c r="A1519" s="154" t="s">
        <v>1535</v>
      </c>
      <c r="B1519" s="154" t="s">
        <v>3372</v>
      </c>
      <c r="C1519" s="154" t="s">
        <v>4171</v>
      </c>
      <c r="D1519" s="179">
        <v>1965440</v>
      </c>
    </row>
    <row r="1520" spans="1:4">
      <c r="A1520" s="154" t="s">
        <v>675</v>
      </c>
      <c r="B1520" s="154" t="s">
        <v>2388</v>
      </c>
      <c r="C1520" s="154" t="s">
        <v>4171</v>
      </c>
      <c r="D1520" s="179">
        <v>2098080</v>
      </c>
    </row>
    <row r="1521" spans="1:4">
      <c r="A1521" s="154" t="s">
        <v>678</v>
      </c>
      <c r="B1521" s="154" t="s">
        <v>2391</v>
      </c>
      <c r="C1521" s="154" t="s">
        <v>4171</v>
      </c>
      <c r="D1521" s="179">
        <v>1800000</v>
      </c>
    </row>
    <row r="1522" spans="1:4">
      <c r="A1522" s="154" t="s">
        <v>679</v>
      </c>
      <c r="B1522" s="154" t="s">
        <v>2392</v>
      </c>
      <c r="C1522" s="154" t="s">
        <v>4171</v>
      </c>
      <c r="D1522" s="179">
        <v>12023613</v>
      </c>
    </row>
    <row r="1523" spans="1:4">
      <c r="A1523" s="154" t="s">
        <v>807</v>
      </c>
      <c r="B1523" s="154" t="s">
        <v>3373</v>
      </c>
      <c r="C1523" s="154" t="s">
        <v>4171</v>
      </c>
      <c r="D1523" s="179">
        <v>1328800000</v>
      </c>
    </row>
    <row r="1524" spans="1:4">
      <c r="A1524" s="154" t="s">
        <v>870</v>
      </c>
      <c r="B1524" s="154" t="s">
        <v>3374</v>
      </c>
      <c r="C1524" s="154" t="s">
        <v>4171</v>
      </c>
      <c r="D1524" s="179">
        <v>43800000</v>
      </c>
    </row>
    <row r="1525" spans="1:4">
      <c r="A1525" s="154" t="s">
        <v>871</v>
      </c>
      <c r="B1525" s="154" t="s">
        <v>3970</v>
      </c>
      <c r="C1525" s="154" t="s">
        <v>4171</v>
      </c>
      <c r="D1525" s="179">
        <v>166601050</v>
      </c>
    </row>
    <row r="1526" spans="1:4">
      <c r="A1526" s="154" t="s">
        <v>1536</v>
      </c>
      <c r="B1526" s="154" t="s">
        <v>3376</v>
      </c>
      <c r="C1526" s="154" t="s">
        <v>4171</v>
      </c>
      <c r="D1526" s="179">
        <v>49426166</v>
      </c>
    </row>
    <row r="1527" spans="1:4">
      <c r="A1527" s="154" t="s">
        <v>1537</v>
      </c>
      <c r="B1527" s="154" t="s">
        <v>3377</v>
      </c>
      <c r="C1527" s="154" t="s">
        <v>4171</v>
      </c>
      <c r="D1527" s="179">
        <v>16000000</v>
      </c>
    </row>
    <row r="1528" spans="1:4">
      <c r="A1528" s="154" t="s">
        <v>1538</v>
      </c>
      <c r="B1528" s="154" t="s">
        <v>3378</v>
      </c>
      <c r="C1528" s="154" t="s">
        <v>4171</v>
      </c>
      <c r="D1528" s="179">
        <v>33801062</v>
      </c>
    </row>
    <row r="1529" spans="1:4">
      <c r="A1529" s="154" t="s">
        <v>1539</v>
      </c>
      <c r="B1529" s="154" t="s">
        <v>3379</v>
      </c>
      <c r="C1529" s="154" t="s">
        <v>4171</v>
      </c>
      <c r="D1529" s="179">
        <v>15000000</v>
      </c>
    </row>
    <row r="1530" spans="1:4">
      <c r="A1530" s="154" t="s">
        <v>890</v>
      </c>
      <c r="B1530" s="154" t="s">
        <v>3382</v>
      </c>
      <c r="C1530" s="154" t="s">
        <v>4171</v>
      </c>
      <c r="D1530" s="179">
        <v>44100000</v>
      </c>
    </row>
    <row r="1531" spans="1:4">
      <c r="A1531" s="154" t="s">
        <v>803</v>
      </c>
      <c r="B1531" s="154" t="s">
        <v>3383</v>
      </c>
      <c r="C1531" s="154" t="s">
        <v>4171</v>
      </c>
      <c r="D1531" s="179">
        <v>3043811200</v>
      </c>
    </row>
    <row r="1532" spans="1:4">
      <c r="A1532" s="154" t="s">
        <v>1540</v>
      </c>
      <c r="B1532" s="154" t="s">
        <v>3916</v>
      </c>
      <c r="C1532" s="154" t="s">
        <v>4171</v>
      </c>
      <c r="D1532" s="179">
        <v>9325155</v>
      </c>
    </row>
    <row r="1533" spans="1:4">
      <c r="A1533" s="154" t="s">
        <v>1541</v>
      </c>
      <c r="B1533" s="154" t="s">
        <v>3385</v>
      </c>
      <c r="C1533" s="154" t="s">
        <v>4171</v>
      </c>
      <c r="D1533" s="179">
        <v>82224959</v>
      </c>
    </row>
    <row r="1534" spans="1:4">
      <c r="A1534" s="154" t="s">
        <v>771</v>
      </c>
      <c r="B1534" s="154" t="s">
        <v>3386</v>
      </c>
      <c r="C1534" s="154" t="s">
        <v>4171</v>
      </c>
      <c r="D1534" s="179">
        <v>500000000</v>
      </c>
    </row>
    <row r="1535" spans="1:4">
      <c r="A1535" s="154" t="s">
        <v>1542</v>
      </c>
      <c r="B1535" s="154" t="s">
        <v>3387</v>
      </c>
      <c r="C1535" s="154" t="s">
        <v>4171</v>
      </c>
      <c r="D1535" s="179">
        <v>35774448</v>
      </c>
    </row>
    <row r="1536" spans="1:4">
      <c r="A1536" s="154" t="s">
        <v>854</v>
      </c>
      <c r="B1536" s="154" t="s">
        <v>3388</v>
      </c>
      <c r="C1536" s="154" t="s">
        <v>4171</v>
      </c>
      <c r="D1536" s="179">
        <v>38000000</v>
      </c>
    </row>
    <row r="1537" spans="1:4">
      <c r="A1537" s="154" t="s">
        <v>1543</v>
      </c>
      <c r="B1537" s="154" t="s">
        <v>3389</v>
      </c>
      <c r="C1537" s="154" t="s">
        <v>4171</v>
      </c>
      <c r="D1537" s="179">
        <v>21500000</v>
      </c>
    </row>
    <row r="1538" spans="1:4">
      <c r="A1538" s="154" t="s">
        <v>1544</v>
      </c>
      <c r="B1538" s="154" t="s">
        <v>3658</v>
      </c>
      <c r="C1538" s="154" t="s">
        <v>4171</v>
      </c>
      <c r="D1538" s="179">
        <v>150000000</v>
      </c>
    </row>
    <row r="1539" spans="1:4">
      <c r="A1539" s="154" t="s">
        <v>1545</v>
      </c>
      <c r="B1539" s="154" t="s">
        <v>3391</v>
      </c>
      <c r="C1539" s="154" t="s">
        <v>4171</v>
      </c>
      <c r="D1539" s="179">
        <v>7500000</v>
      </c>
    </row>
    <row r="1540" spans="1:4">
      <c r="A1540" s="154" t="s">
        <v>685</v>
      </c>
      <c r="B1540" s="154" t="s">
        <v>2397</v>
      </c>
      <c r="C1540" s="154" t="s">
        <v>4171</v>
      </c>
      <c r="D1540" s="179">
        <v>5061244</v>
      </c>
    </row>
    <row r="1541" spans="1:4">
      <c r="A1541" s="154" t="s">
        <v>1547</v>
      </c>
      <c r="B1541" s="154" t="s">
        <v>3394</v>
      </c>
      <c r="C1541" s="154" t="s">
        <v>4171</v>
      </c>
      <c r="D1541" s="179">
        <v>1250000</v>
      </c>
    </row>
    <row r="1542" spans="1:4">
      <c r="A1542" s="154" t="s">
        <v>877</v>
      </c>
      <c r="B1542" s="154" t="s">
        <v>3395</v>
      </c>
      <c r="C1542" s="154" t="s">
        <v>4171</v>
      </c>
      <c r="D1542" s="179">
        <v>25500000</v>
      </c>
    </row>
    <row r="1543" spans="1:4">
      <c r="A1543" s="154" t="s">
        <v>1548</v>
      </c>
      <c r="B1543" s="154" t="s">
        <v>3396</v>
      </c>
      <c r="C1543" s="154" t="s">
        <v>4171</v>
      </c>
      <c r="D1543" s="179">
        <v>8240000</v>
      </c>
    </row>
    <row r="1544" spans="1:4">
      <c r="A1544" s="154" t="s">
        <v>1549</v>
      </c>
      <c r="B1544" s="154" t="s">
        <v>3397</v>
      </c>
      <c r="C1544" s="154" t="s">
        <v>4171</v>
      </c>
      <c r="D1544" s="179">
        <v>58018600</v>
      </c>
    </row>
    <row r="1545" spans="1:4">
      <c r="A1545" s="154" t="s">
        <v>689</v>
      </c>
      <c r="B1545" s="154" t="s">
        <v>3784</v>
      </c>
      <c r="C1545" s="154" t="s">
        <v>4171</v>
      </c>
      <c r="D1545" s="179">
        <v>19279000</v>
      </c>
    </row>
    <row r="1546" spans="1:4">
      <c r="A1546" s="154" t="s">
        <v>1551</v>
      </c>
      <c r="B1546" s="154" t="s">
        <v>3399</v>
      </c>
      <c r="C1546" s="154" t="s">
        <v>4171</v>
      </c>
      <c r="D1546" s="179">
        <v>8000000</v>
      </c>
    </row>
    <row r="1547" spans="1:4">
      <c r="A1547" s="154" t="s">
        <v>962</v>
      </c>
      <c r="B1547" s="154" t="s">
        <v>3400</v>
      </c>
      <c r="C1547" s="154" t="s">
        <v>4171</v>
      </c>
      <c r="D1547" s="179">
        <v>46720560</v>
      </c>
    </row>
    <row r="1548" spans="1:4">
      <c r="A1548" s="154" t="s">
        <v>1552</v>
      </c>
      <c r="B1548" s="154" t="s">
        <v>3401</v>
      </c>
      <c r="C1548" s="154" t="s">
        <v>4171</v>
      </c>
      <c r="D1548" s="179">
        <v>212491611</v>
      </c>
    </row>
    <row r="1549" spans="1:4">
      <c r="A1549" s="154" t="s">
        <v>1554</v>
      </c>
      <c r="B1549" s="154" t="s">
        <v>3664</v>
      </c>
      <c r="C1549" s="154" t="s">
        <v>4171</v>
      </c>
      <c r="D1549" s="179">
        <v>14162130</v>
      </c>
    </row>
    <row r="1550" spans="1:4">
      <c r="A1550" s="154" t="s">
        <v>1555</v>
      </c>
      <c r="B1550" s="154" t="s">
        <v>3404</v>
      </c>
      <c r="C1550" s="154" t="s">
        <v>4171</v>
      </c>
      <c r="D1550" s="179">
        <v>3536222</v>
      </c>
    </row>
    <row r="1551" spans="1:4">
      <c r="A1551" s="154" t="s">
        <v>4290</v>
      </c>
      <c r="B1551" s="154" t="s">
        <v>4291</v>
      </c>
      <c r="C1551" s="154" t="s">
        <v>4171</v>
      </c>
      <c r="D1551" s="179">
        <v>24500000</v>
      </c>
    </row>
    <row r="1552" spans="1:4">
      <c r="A1552" s="154" t="s">
        <v>1556</v>
      </c>
      <c r="B1552" s="154" t="s">
        <v>3405</v>
      </c>
      <c r="C1552" s="154" t="s">
        <v>4171</v>
      </c>
      <c r="D1552" s="179">
        <v>28900000</v>
      </c>
    </row>
    <row r="1553" spans="1:4">
      <c r="A1553" s="154" t="s">
        <v>1557</v>
      </c>
      <c r="B1553" s="154" t="s">
        <v>4162</v>
      </c>
      <c r="C1553" s="154" t="s">
        <v>4171</v>
      </c>
      <c r="D1553" s="179">
        <v>2700000</v>
      </c>
    </row>
    <row r="1554" spans="1:4">
      <c r="A1554" s="154" t="s">
        <v>923</v>
      </c>
      <c r="B1554" s="154" t="s">
        <v>3407</v>
      </c>
      <c r="C1554" s="154" t="s">
        <v>4171</v>
      </c>
      <c r="D1554" s="179">
        <v>9600000</v>
      </c>
    </row>
    <row r="1555" spans="1:4">
      <c r="A1555" s="154" t="s">
        <v>3980</v>
      </c>
      <c r="B1555" s="154" t="s">
        <v>3981</v>
      </c>
      <c r="C1555" s="154" t="s">
        <v>4171</v>
      </c>
      <c r="D1555" s="179">
        <v>7909952</v>
      </c>
    </row>
    <row r="1556" spans="1:4">
      <c r="A1556" s="154" t="s">
        <v>3546</v>
      </c>
      <c r="B1556" s="154" t="s">
        <v>3942</v>
      </c>
      <c r="C1556" s="154" t="s">
        <v>4171</v>
      </c>
      <c r="D1556" s="179">
        <v>6142500</v>
      </c>
    </row>
    <row r="1557" spans="1:4">
      <c r="A1557" s="154" t="s">
        <v>816</v>
      </c>
      <c r="B1557" s="154" t="s">
        <v>3408</v>
      </c>
      <c r="C1557" s="154" t="s">
        <v>4171</v>
      </c>
      <c r="D1557" s="179">
        <v>33999960</v>
      </c>
    </row>
    <row r="1558" spans="1:4">
      <c r="A1558" s="154" t="s">
        <v>963</v>
      </c>
      <c r="B1558" s="154" t="s">
        <v>3409</v>
      </c>
      <c r="C1558" s="154" t="s">
        <v>4171</v>
      </c>
      <c r="D1558" s="179">
        <v>67894960</v>
      </c>
    </row>
    <row r="1559" spans="1:4">
      <c r="A1559" s="154" t="s">
        <v>1558</v>
      </c>
      <c r="B1559" s="154" t="s">
        <v>3410</v>
      </c>
      <c r="C1559" s="154" t="s">
        <v>4171</v>
      </c>
      <c r="D1559" s="179">
        <v>8023071</v>
      </c>
    </row>
    <row r="1560" spans="1:4">
      <c r="A1560" s="154" t="s">
        <v>1559</v>
      </c>
      <c r="B1560" s="154" t="s">
        <v>3411</v>
      </c>
      <c r="C1560" s="154" t="s">
        <v>4171</v>
      </c>
      <c r="D1560" s="179">
        <v>10357276</v>
      </c>
    </row>
    <row r="1561" spans="1:4">
      <c r="A1561" s="154" t="s">
        <v>863</v>
      </c>
      <c r="B1561" s="154" t="s">
        <v>3412</v>
      </c>
      <c r="C1561" s="154" t="s">
        <v>4171</v>
      </c>
      <c r="D1561" s="179">
        <v>19428913</v>
      </c>
    </row>
    <row r="1562" spans="1:4">
      <c r="A1562" s="154" t="s">
        <v>1560</v>
      </c>
      <c r="B1562" s="154" t="s">
        <v>3413</v>
      </c>
      <c r="C1562" s="154" t="s">
        <v>4171</v>
      </c>
      <c r="D1562" s="179">
        <v>3227644</v>
      </c>
    </row>
    <row r="1563" spans="1:4">
      <c r="A1563" s="154" t="s">
        <v>1561</v>
      </c>
      <c r="B1563" s="154" t="s">
        <v>3414</v>
      </c>
      <c r="C1563" s="154" t="s">
        <v>4171</v>
      </c>
      <c r="D1563" s="179">
        <v>16249956</v>
      </c>
    </row>
    <row r="1564" spans="1:4">
      <c r="A1564" s="154" t="s">
        <v>3947</v>
      </c>
      <c r="B1564" s="154" t="s">
        <v>4229</v>
      </c>
      <c r="C1564" s="154" t="s">
        <v>4171</v>
      </c>
      <c r="D1564" s="179">
        <v>29726465</v>
      </c>
    </row>
    <row r="1565" spans="1:4">
      <c r="A1565" s="154" t="s">
        <v>1562</v>
      </c>
      <c r="B1565" s="154" t="s">
        <v>3416</v>
      </c>
      <c r="C1565" s="154" t="s">
        <v>4171</v>
      </c>
      <c r="D1565" s="179">
        <v>15076177</v>
      </c>
    </row>
    <row r="1566" spans="1:4">
      <c r="A1566" s="154" t="s">
        <v>1563</v>
      </c>
      <c r="B1566" s="154" t="s">
        <v>3417</v>
      </c>
      <c r="C1566" s="154" t="s">
        <v>4171</v>
      </c>
      <c r="D1566" s="179">
        <v>5625000</v>
      </c>
    </row>
    <row r="1567" spans="1:4">
      <c r="A1567" s="154" t="s">
        <v>1564</v>
      </c>
      <c r="B1567" s="154" t="s">
        <v>3418</v>
      </c>
      <c r="C1567" s="154" t="s">
        <v>4171</v>
      </c>
      <c r="D1567" s="179">
        <v>10067078</v>
      </c>
    </row>
    <row r="1568" spans="1:4">
      <c r="A1568" s="154" t="s">
        <v>1565</v>
      </c>
      <c r="B1568" s="154" t="s">
        <v>3419</v>
      </c>
      <c r="C1568" s="154" t="s">
        <v>4171</v>
      </c>
      <c r="D1568" s="179">
        <v>11168676</v>
      </c>
    </row>
    <row r="1569" spans="1:4">
      <c r="A1569" s="154" t="s">
        <v>1566</v>
      </c>
      <c r="B1569" s="154" t="s">
        <v>3420</v>
      </c>
      <c r="C1569" s="154" t="s">
        <v>4171</v>
      </c>
      <c r="D1569" s="179">
        <v>3599580</v>
      </c>
    </row>
    <row r="1570" spans="1:4">
      <c r="A1570" s="154" t="s">
        <v>779</v>
      </c>
      <c r="B1570" s="154" t="s">
        <v>3421</v>
      </c>
      <c r="C1570" s="154" t="s">
        <v>4171</v>
      </c>
      <c r="D1570" s="179">
        <v>25894868</v>
      </c>
    </row>
    <row r="1571" spans="1:4">
      <c r="A1571" s="154" t="s">
        <v>964</v>
      </c>
      <c r="B1571" s="154" t="s">
        <v>3422</v>
      </c>
      <c r="C1571" s="154" t="s">
        <v>4171</v>
      </c>
      <c r="D1571" s="179">
        <v>8937250</v>
      </c>
    </row>
    <row r="1572" spans="1:4">
      <c r="A1572" s="154" t="s">
        <v>1567</v>
      </c>
      <c r="B1572" s="154" t="s">
        <v>3423</v>
      </c>
      <c r="C1572" s="154" t="s">
        <v>4171</v>
      </c>
      <c r="D1572" s="179">
        <v>500000000</v>
      </c>
    </row>
    <row r="1573" spans="1:4">
      <c r="A1573" s="154" t="s">
        <v>1568</v>
      </c>
      <c r="B1573" s="154" t="s">
        <v>3424</v>
      </c>
      <c r="C1573" s="154" t="s">
        <v>4171</v>
      </c>
      <c r="D1573" s="179">
        <v>11044000</v>
      </c>
    </row>
    <row r="1574" spans="1:4">
      <c r="A1574" s="154" t="s">
        <v>874</v>
      </c>
      <c r="B1574" s="154" t="s">
        <v>3425</v>
      </c>
      <c r="C1574" s="154" t="s">
        <v>4171</v>
      </c>
      <c r="D1574" s="179">
        <v>80904500</v>
      </c>
    </row>
    <row r="1575" spans="1:4">
      <c r="A1575" s="154" t="s">
        <v>1570</v>
      </c>
      <c r="B1575" s="154" t="s">
        <v>3875</v>
      </c>
      <c r="C1575" s="154" t="s">
        <v>4171</v>
      </c>
      <c r="D1575" s="179">
        <v>68999337</v>
      </c>
    </row>
    <row r="1576" spans="1:4">
      <c r="A1576" s="154" t="s">
        <v>1572</v>
      </c>
      <c r="B1576" s="154" t="s">
        <v>3429</v>
      </c>
      <c r="C1576" s="154" t="s">
        <v>4171</v>
      </c>
      <c r="D1576" s="179">
        <v>8000000</v>
      </c>
    </row>
    <row r="1577" spans="1:4">
      <c r="A1577" s="154" t="s">
        <v>1597</v>
      </c>
      <c r="B1577" s="154" t="s">
        <v>3430</v>
      </c>
      <c r="C1577" s="154" t="s">
        <v>4171</v>
      </c>
      <c r="D1577" s="179">
        <v>24000000</v>
      </c>
    </row>
    <row r="1578" spans="1:4">
      <c r="A1578" s="154" t="s">
        <v>1573</v>
      </c>
      <c r="B1578" s="154" t="s">
        <v>3787</v>
      </c>
      <c r="C1578" s="154" t="s">
        <v>4171</v>
      </c>
      <c r="D1578" s="179">
        <v>15600000</v>
      </c>
    </row>
    <row r="1579" spans="1:4">
      <c r="A1579" s="154" t="s">
        <v>1574</v>
      </c>
      <c r="B1579" s="154" t="s">
        <v>3432</v>
      </c>
      <c r="C1579" s="154" t="s">
        <v>4171</v>
      </c>
      <c r="D1579" s="179">
        <v>18644500</v>
      </c>
    </row>
    <row r="1580" spans="1:4">
      <c r="A1580" s="154" t="s">
        <v>1575</v>
      </c>
      <c r="B1580" s="154" t="s">
        <v>3433</v>
      </c>
      <c r="C1580" s="154" t="s">
        <v>4171</v>
      </c>
      <c r="D1580" s="179">
        <v>4279763</v>
      </c>
    </row>
    <row r="1581" spans="1:4">
      <c r="A1581" s="154" t="s">
        <v>872</v>
      </c>
      <c r="B1581" s="154" t="s">
        <v>3434</v>
      </c>
      <c r="C1581" s="154" t="s">
        <v>4171</v>
      </c>
      <c r="D1581" s="179">
        <v>9383230</v>
      </c>
    </row>
    <row r="1582" spans="1:4">
      <c r="A1582" s="154" t="s">
        <v>1576</v>
      </c>
      <c r="B1582" s="154" t="s">
        <v>3435</v>
      </c>
      <c r="C1582" s="154" t="s">
        <v>4171</v>
      </c>
      <c r="D1582" s="179">
        <v>3279797</v>
      </c>
    </row>
    <row r="1583" spans="1:4">
      <c r="A1583" s="154" t="s">
        <v>3548</v>
      </c>
      <c r="B1583" s="154" t="s">
        <v>3549</v>
      </c>
      <c r="C1583" s="154" t="s">
        <v>4171</v>
      </c>
      <c r="D1583" s="179">
        <v>17081791</v>
      </c>
    </row>
    <row r="1584" spans="1:4">
      <c r="A1584" s="154" t="s">
        <v>1592</v>
      </c>
      <c r="B1584" s="154" t="s">
        <v>3437</v>
      </c>
      <c r="C1584" s="154" t="s">
        <v>4171</v>
      </c>
      <c r="D1584" s="179">
        <v>65913567</v>
      </c>
    </row>
    <row r="1585" spans="1:4">
      <c r="A1585" s="154" t="s">
        <v>704</v>
      </c>
      <c r="B1585" s="154" t="s">
        <v>3813</v>
      </c>
      <c r="C1585" s="154" t="s">
        <v>4171</v>
      </c>
      <c r="D1585" s="179">
        <v>2000000</v>
      </c>
    </row>
    <row r="1586" spans="1:4">
      <c r="A1586" s="154" t="s">
        <v>1577</v>
      </c>
      <c r="B1586" s="154" t="s">
        <v>3438</v>
      </c>
      <c r="C1586" s="154" t="s">
        <v>4171</v>
      </c>
      <c r="D1586" s="179">
        <v>20972321</v>
      </c>
    </row>
    <row r="1587" spans="1:4">
      <c r="A1587" s="154" t="s">
        <v>3773</v>
      </c>
      <c r="B1587" s="154" t="s">
        <v>3774</v>
      </c>
      <c r="C1587" s="154" t="s">
        <v>4171</v>
      </c>
      <c r="D1587" s="179">
        <v>200000000</v>
      </c>
    </row>
    <row r="1588" spans="1:4">
      <c r="A1588" s="154" t="s">
        <v>3994</v>
      </c>
      <c r="B1588" s="154" t="s">
        <v>3995</v>
      </c>
      <c r="C1588" s="154" t="s">
        <v>4171</v>
      </c>
      <c r="D1588" s="179">
        <v>134483869</v>
      </c>
    </row>
    <row r="1589" spans="1:4">
      <c r="A1589" s="154" t="s">
        <v>1578</v>
      </c>
      <c r="B1589" s="154" t="s">
        <v>3439</v>
      </c>
      <c r="C1589" s="154" t="s">
        <v>4171</v>
      </c>
      <c r="D1589" s="179">
        <v>55000000</v>
      </c>
    </row>
    <row r="1590" spans="1:4">
      <c r="A1590" s="154" t="s">
        <v>3440</v>
      </c>
      <c r="B1590" s="154" t="s">
        <v>3441</v>
      </c>
      <c r="C1590" s="154" t="s">
        <v>4171</v>
      </c>
      <c r="D1590" s="179">
        <v>1000000</v>
      </c>
    </row>
    <row r="1591" spans="1:4">
      <c r="A1591" s="154" t="s">
        <v>1639</v>
      </c>
      <c r="B1591" s="154" t="s">
        <v>3442</v>
      </c>
      <c r="C1591" s="154" t="s">
        <v>4171</v>
      </c>
      <c r="D1591" s="179">
        <v>2000000</v>
      </c>
    </row>
    <row r="1592" spans="1:4">
      <c r="A1592" s="154" t="s">
        <v>1579</v>
      </c>
      <c r="B1592" s="154" t="s">
        <v>3443</v>
      </c>
      <c r="C1592" s="154" t="s">
        <v>4171</v>
      </c>
      <c r="D1592" s="179">
        <v>3600000</v>
      </c>
    </row>
    <row r="1593" spans="1:4">
      <c r="A1593" s="154" t="s">
        <v>707</v>
      </c>
      <c r="B1593" s="154" t="s">
        <v>2419</v>
      </c>
      <c r="C1593" s="154" t="s">
        <v>4171</v>
      </c>
      <c r="D1593" s="179">
        <v>4049006</v>
      </c>
    </row>
    <row r="1594" spans="1:4">
      <c r="A1594" s="154" t="s">
        <v>1580</v>
      </c>
      <c r="B1594" s="154" t="s">
        <v>3444</v>
      </c>
      <c r="C1594" s="154" t="s">
        <v>4171</v>
      </c>
      <c r="D1594" s="179">
        <v>3591000</v>
      </c>
    </row>
    <row r="1595" spans="1:4">
      <c r="A1595" s="154" t="s">
        <v>3445</v>
      </c>
      <c r="B1595" s="154" t="s">
        <v>3446</v>
      </c>
      <c r="C1595" s="154" t="s">
        <v>4171</v>
      </c>
      <c r="D1595" s="179">
        <v>6011932</v>
      </c>
    </row>
    <row r="1596" spans="1:4">
      <c r="A1596" s="154" t="s">
        <v>806</v>
      </c>
      <c r="B1596" s="154" t="s">
        <v>3447</v>
      </c>
      <c r="C1596" s="154" t="s">
        <v>4171</v>
      </c>
      <c r="D1596" s="179">
        <v>14500000</v>
      </c>
    </row>
    <row r="1597" spans="1:4">
      <c r="A1597" s="154" t="s">
        <v>1581</v>
      </c>
      <c r="B1597" s="154" t="s">
        <v>3448</v>
      </c>
      <c r="C1597" s="154" t="s">
        <v>4171</v>
      </c>
      <c r="D1597" s="179">
        <v>17500000</v>
      </c>
    </row>
    <row r="1598" spans="1:4">
      <c r="A1598" s="154" t="s">
        <v>1582</v>
      </c>
      <c r="B1598" s="154" t="s">
        <v>3449</v>
      </c>
      <c r="C1598" s="154" t="s">
        <v>4171</v>
      </c>
      <c r="D1598" s="179">
        <v>5000000</v>
      </c>
    </row>
    <row r="1599" spans="1:4">
      <c r="A1599" s="154" t="s">
        <v>1583</v>
      </c>
      <c r="B1599" s="154" t="s">
        <v>3450</v>
      </c>
      <c r="C1599" s="154" t="s">
        <v>4171</v>
      </c>
      <c r="D1599" s="179">
        <v>1340877</v>
      </c>
    </row>
    <row r="1600" spans="1:4">
      <c r="A1600" s="154" t="s">
        <v>1584</v>
      </c>
      <c r="B1600" s="154" t="s">
        <v>3451</v>
      </c>
      <c r="C1600" s="154" t="s">
        <v>4171</v>
      </c>
      <c r="D1600" s="179">
        <v>27026907</v>
      </c>
    </row>
    <row r="1601" spans="1:4">
      <c r="A1601" s="154" t="s">
        <v>1585</v>
      </c>
      <c r="B1601" s="154" t="s">
        <v>3452</v>
      </c>
      <c r="C1601" s="154" t="s">
        <v>4171</v>
      </c>
      <c r="D1601" s="179">
        <v>21086500</v>
      </c>
    </row>
    <row r="1602" spans="1:4">
      <c r="A1602" s="154" t="s">
        <v>1586</v>
      </c>
      <c r="B1602" s="154" t="s">
        <v>3453</v>
      </c>
      <c r="C1602" s="154" t="s">
        <v>4171</v>
      </c>
      <c r="D1602" s="179">
        <v>3000000</v>
      </c>
    </row>
    <row r="1603" spans="1:4">
      <c r="A1603" s="154" t="s">
        <v>1587</v>
      </c>
      <c r="B1603" s="154" t="s">
        <v>3454</v>
      </c>
      <c r="C1603" s="154" t="s">
        <v>4171</v>
      </c>
      <c r="D1603" s="179">
        <v>71403929</v>
      </c>
    </row>
    <row r="1604" spans="1:4">
      <c r="A1604" s="154" t="s">
        <v>1588</v>
      </c>
      <c r="B1604" s="154" t="s">
        <v>3455</v>
      </c>
      <c r="C1604" s="154" t="s">
        <v>4171</v>
      </c>
      <c r="D1604" s="179">
        <v>4000000</v>
      </c>
    </row>
    <row r="1605" spans="1:4">
      <c r="A1605" s="154" t="s">
        <v>3502</v>
      </c>
      <c r="B1605" s="154" t="s">
        <v>3503</v>
      </c>
      <c r="C1605" s="154" t="s">
        <v>4171</v>
      </c>
      <c r="D1605" s="179">
        <v>15000000</v>
      </c>
    </row>
    <row r="1606" spans="1:4">
      <c r="A1606" s="154" t="s">
        <v>856</v>
      </c>
      <c r="B1606" s="154" t="s">
        <v>3456</v>
      </c>
      <c r="C1606" s="154" t="s">
        <v>4171</v>
      </c>
      <c r="D1606" s="179">
        <v>12972475</v>
      </c>
    </row>
    <row r="1607" spans="1:4">
      <c r="A1607" s="154" t="s">
        <v>1589</v>
      </c>
      <c r="B1607" s="154" t="s">
        <v>3812</v>
      </c>
      <c r="C1607" s="154" t="s">
        <v>4171</v>
      </c>
      <c r="D1607" s="179">
        <v>11774180</v>
      </c>
    </row>
    <row r="1608" spans="1:4">
      <c r="A1608" s="154" t="s">
        <v>1591</v>
      </c>
      <c r="B1608" s="154" t="s">
        <v>3461</v>
      </c>
      <c r="C1608" s="154" t="s">
        <v>4171</v>
      </c>
      <c r="D1608" s="179">
        <v>9548000</v>
      </c>
    </row>
    <row r="1609" spans="1:4">
      <c r="A1609" s="154"/>
      <c r="B1609" s="154"/>
      <c r="C1609" s="154"/>
      <c r="D1609" s="179"/>
    </row>
    <row r="1610" spans="1:4">
      <c r="A1610" s="154"/>
      <c r="B1610" s="154"/>
      <c r="C1610" s="154"/>
      <c r="D1610" s="179"/>
    </row>
    <row r="1611" spans="1:4">
      <c r="A1611" s="154"/>
      <c r="B1611" s="154"/>
      <c r="C1611" s="154"/>
      <c r="D1611" s="179"/>
    </row>
    <row r="1612" spans="1:4">
      <c r="A1612" s="154"/>
      <c r="B1612" s="154"/>
      <c r="C1612" s="154"/>
      <c r="D1612" s="179"/>
    </row>
    <row r="1613" spans="1:4">
      <c r="A1613" s="154"/>
      <c r="B1613" s="154"/>
      <c r="C1613" s="154"/>
      <c r="D1613" s="179"/>
    </row>
    <row r="1614" spans="1:4">
      <c r="A1614" s="154"/>
      <c r="B1614" s="154"/>
      <c r="C1614" s="154"/>
      <c r="D1614" s="179"/>
    </row>
    <row r="1615" spans="1:4">
      <c r="A1615" s="154"/>
      <c r="B1615" s="154"/>
      <c r="C1615" s="154"/>
      <c r="D1615" s="179"/>
    </row>
    <row r="1616" spans="1:4">
      <c r="A1616" s="154"/>
      <c r="B1616" s="154"/>
      <c r="C1616" s="154"/>
      <c r="D1616" s="179"/>
    </row>
    <row r="1617" spans="1:4">
      <c r="A1617" s="154"/>
      <c r="B1617" s="154"/>
      <c r="C1617" s="154"/>
      <c r="D1617" s="179"/>
    </row>
    <row r="1618" spans="1:4">
      <c r="A1618" s="154"/>
      <c r="B1618" s="154"/>
      <c r="C1618" s="154"/>
      <c r="D1618" s="179"/>
    </row>
    <row r="1619" spans="1:4">
      <c r="A1619" s="154"/>
      <c r="B1619" s="154"/>
      <c r="C1619" s="154"/>
      <c r="D1619" s="179"/>
    </row>
    <row r="1620" spans="1:4">
      <c r="A1620" s="154"/>
      <c r="B1620" s="154"/>
      <c r="C1620" s="154"/>
      <c r="D1620" s="179"/>
    </row>
    <row r="1621" spans="1:4">
      <c r="A1621" s="154"/>
      <c r="B1621" s="154"/>
      <c r="C1621" s="154"/>
      <c r="D1621" s="179"/>
    </row>
    <row r="1622" spans="1:4">
      <c r="A1622" s="154"/>
      <c r="B1622" s="154"/>
      <c r="C1622" s="154"/>
      <c r="D1622" s="179"/>
    </row>
    <row r="1623" spans="1:4">
      <c r="A1623" s="154"/>
      <c r="B1623" s="154"/>
      <c r="C1623" s="154"/>
      <c r="D1623" s="179"/>
    </row>
    <row r="1624" spans="1:4">
      <c r="A1624" s="154"/>
      <c r="B1624" s="154"/>
      <c r="C1624" s="154"/>
      <c r="D1624" s="179"/>
    </row>
    <row r="1625" spans="1:4">
      <c r="A1625" s="154"/>
      <c r="B1625" s="154"/>
      <c r="C1625" s="154"/>
      <c r="D1625" s="179"/>
    </row>
    <row r="1626" spans="1:4">
      <c r="A1626" s="154"/>
      <c r="B1626" s="154"/>
      <c r="C1626" s="154"/>
      <c r="D1626" s="179"/>
    </row>
    <row r="1627" spans="1:4">
      <c r="A1627" s="154"/>
      <c r="B1627" s="154"/>
      <c r="C1627" s="154"/>
      <c r="D1627" s="179"/>
    </row>
    <row r="1628" spans="1:4">
      <c r="A1628" s="154"/>
      <c r="B1628" s="154"/>
      <c r="C1628" s="154"/>
      <c r="D1628" s="179"/>
    </row>
    <row r="1629" spans="1:4">
      <c r="A1629" s="154"/>
      <c r="B1629" s="154"/>
      <c r="C1629" s="154"/>
      <c r="D1629" s="179"/>
    </row>
    <row r="1630" spans="1:4">
      <c r="A1630" s="154"/>
      <c r="B1630" s="154"/>
      <c r="C1630" s="154"/>
      <c r="D1630" s="179"/>
    </row>
    <row r="1631" spans="1:4">
      <c r="A1631" s="154"/>
      <c r="B1631" s="154"/>
      <c r="C1631" s="154"/>
      <c r="D1631" s="179"/>
    </row>
    <row r="1632" spans="1:4">
      <c r="A1632" s="154"/>
      <c r="B1632" s="154"/>
      <c r="C1632" s="154"/>
      <c r="D1632" s="179"/>
    </row>
    <row r="1633" spans="1:4">
      <c r="A1633" s="154"/>
      <c r="B1633" s="154"/>
      <c r="C1633" s="154"/>
      <c r="D1633" s="179"/>
    </row>
    <row r="1634" spans="1:4">
      <c r="A1634" s="154"/>
      <c r="B1634" s="154"/>
      <c r="C1634" s="154"/>
      <c r="D1634" s="179"/>
    </row>
    <row r="1635" spans="1:4">
      <c r="A1635" s="154"/>
      <c r="B1635" s="154"/>
      <c r="C1635" s="154"/>
      <c r="D1635" s="179"/>
    </row>
    <row r="1636" spans="1:4">
      <c r="A1636" s="154"/>
      <c r="B1636" s="154"/>
      <c r="C1636" s="154"/>
      <c r="D1636" s="179"/>
    </row>
    <row r="1637" spans="1:4">
      <c r="A1637" s="154"/>
      <c r="B1637" s="154"/>
      <c r="C1637" s="154"/>
      <c r="D1637" s="179"/>
    </row>
    <row r="1638" spans="1:4">
      <c r="A1638" s="154"/>
      <c r="B1638" s="154"/>
      <c r="C1638" s="154"/>
      <c r="D1638" s="179"/>
    </row>
    <row r="1639" spans="1:4">
      <c r="A1639" s="154"/>
      <c r="B1639" s="154"/>
      <c r="C1639" s="154"/>
      <c r="D1639" s="179"/>
    </row>
    <row r="1640" spans="1:4">
      <c r="A1640" s="154"/>
      <c r="B1640" s="154"/>
      <c r="C1640" s="154"/>
      <c r="D1640" s="179"/>
    </row>
    <row r="1641" spans="1:4">
      <c r="A1641" s="154"/>
      <c r="B1641" s="154"/>
      <c r="C1641" s="154"/>
      <c r="D1641" s="179"/>
    </row>
    <row r="1642" spans="1:4">
      <c r="A1642" s="154"/>
      <c r="B1642" s="154"/>
      <c r="C1642" s="154"/>
      <c r="D1642" s="179"/>
    </row>
    <row r="1643" spans="1:4">
      <c r="A1643" s="154"/>
      <c r="B1643" s="154"/>
      <c r="C1643" s="154"/>
      <c r="D1643" s="179"/>
    </row>
    <row r="1644" spans="1:4">
      <c r="A1644" s="154"/>
      <c r="B1644" s="154"/>
      <c r="C1644" s="154"/>
      <c r="D1644" s="179"/>
    </row>
    <row r="1645" spans="1:4">
      <c r="A1645" s="154"/>
      <c r="B1645" s="154"/>
      <c r="C1645" s="154"/>
      <c r="D1645" s="179"/>
    </row>
    <row r="1646" spans="1:4">
      <c r="A1646" s="154"/>
      <c r="B1646" s="154"/>
      <c r="C1646" s="154"/>
      <c r="D1646" s="179"/>
    </row>
    <row r="1647" spans="1:4">
      <c r="A1647" s="154"/>
      <c r="B1647" s="154"/>
      <c r="C1647" s="154"/>
      <c r="D1647" s="179"/>
    </row>
    <row r="1648" spans="1:4">
      <c r="A1648" s="154"/>
      <c r="B1648" s="154"/>
      <c r="C1648" s="154"/>
      <c r="D1648" s="179"/>
    </row>
    <row r="1649" spans="1:4">
      <c r="A1649" s="154"/>
      <c r="B1649" s="154"/>
      <c r="C1649" s="154"/>
      <c r="D1649" s="179"/>
    </row>
    <row r="1650" spans="1:4">
      <c r="A1650" s="154"/>
      <c r="B1650" s="154"/>
      <c r="C1650" s="154"/>
      <c r="D1650" s="179"/>
    </row>
    <row r="1651" spans="1:4">
      <c r="A1651" s="154"/>
      <c r="B1651" s="154"/>
      <c r="C1651" s="154"/>
      <c r="D1651" s="179"/>
    </row>
    <row r="1652" spans="1:4">
      <c r="A1652" s="154"/>
      <c r="B1652" s="154"/>
      <c r="C1652" s="154"/>
      <c r="D1652" s="179"/>
    </row>
    <row r="1653" spans="1:4">
      <c r="A1653" s="154"/>
      <c r="B1653" s="154"/>
      <c r="C1653" s="154"/>
      <c r="D1653" s="179"/>
    </row>
    <row r="1654" spans="1:4">
      <c r="A1654" s="154"/>
      <c r="B1654" s="154"/>
      <c r="C1654" s="154"/>
      <c r="D1654" s="179"/>
    </row>
    <row r="1655" spans="1:4">
      <c r="A1655" s="154"/>
      <c r="B1655" s="154"/>
      <c r="C1655" s="154"/>
      <c r="D1655" s="179"/>
    </row>
    <row r="1656" spans="1:4">
      <c r="A1656" s="154"/>
      <c r="B1656" s="154"/>
      <c r="C1656" s="154"/>
      <c r="D1656" s="179"/>
    </row>
    <row r="1657" spans="1:4">
      <c r="A1657" s="154"/>
      <c r="B1657" s="154"/>
      <c r="C1657" s="154"/>
      <c r="D1657" s="179"/>
    </row>
    <row r="1658" spans="1:4">
      <c r="A1658" s="154"/>
      <c r="B1658" s="154"/>
      <c r="C1658" s="154"/>
      <c r="D1658" s="179"/>
    </row>
    <row r="1659" spans="1:4">
      <c r="A1659" s="154"/>
      <c r="B1659" s="154"/>
      <c r="C1659" s="154"/>
      <c r="D1659" s="179"/>
    </row>
    <row r="1660" spans="1:4">
      <c r="A1660" s="154"/>
      <c r="B1660" s="154"/>
      <c r="C1660" s="154"/>
      <c r="D1660" s="179"/>
    </row>
    <row r="1661" spans="1:4">
      <c r="A1661" s="154"/>
      <c r="B1661" s="154"/>
      <c r="C1661" s="154"/>
      <c r="D1661" s="179"/>
    </row>
    <row r="1662" spans="1:4">
      <c r="A1662" s="154"/>
      <c r="B1662" s="154"/>
      <c r="C1662" s="154"/>
      <c r="D1662" s="179"/>
    </row>
    <row r="1663" spans="1:4">
      <c r="A1663" s="18"/>
      <c r="B1663" s="18"/>
      <c r="C1663" s="18"/>
      <c r="D1663" s="19"/>
    </row>
    <row r="1664" spans="1:4">
      <c r="A1664" s="18"/>
      <c r="B1664" s="18"/>
      <c r="C1664" s="18"/>
      <c r="D1664" s="19"/>
    </row>
    <row r="1665" spans="1:4">
      <c r="A1665" s="18"/>
      <c r="B1665" s="18"/>
      <c r="C1665" s="18"/>
      <c r="D1665" s="19"/>
    </row>
    <row r="1666" spans="1:4">
      <c r="A1666" s="18"/>
      <c r="B1666" s="18"/>
      <c r="C1666" s="18"/>
      <c r="D1666" s="19"/>
    </row>
    <row r="1667" spans="1:4">
      <c r="A1667" s="18"/>
      <c r="B1667" s="18"/>
      <c r="C1667" s="18"/>
      <c r="D1667" s="19"/>
    </row>
    <row r="1668" spans="1:4">
      <c r="A1668" s="18"/>
      <c r="B1668" s="18"/>
      <c r="C1668" s="18"/>
      <c r="D1668" s="19"/>
    </row>
    <row r="1669" spans="1:4">
      <c r="A1669" s="18"/>
      <c r="B1669" s="18"/>
      <c r="C1669" s="18"/>
      <c r="D1669" s="19"/>
    </row>
    <row r="1670" spans="1:4">
      <c r="A1670" s="18"/>
      <c r="B1670" s="18"/>
      <c r="C1670" s="18"/>
      <c r="D1670" s="19"/>
    </row>
    <row r="1671" spans="1:4">
      <c r="A1671" s="18"/>
      <c r="B1671" s="18"/>
      <c r="C1671" s="18"/>
      <c r="D1671" s="19"/>
    </row>
    <row r="1672" spans="1:4">
      <c r="A1672" s="18"/>
      <c r="B1672" s="18"/>
      <c r="C1672" s="18"/>
      <c r="D1672" s="19"/>
    </row>
    <row r="1673" spans="1:4">
      <c r="A1673" s="18"/>
      <c r="B1673" s="18"/>
      <c r="C1673" s="18"/>
      <c r="D1673" s="19"/>
    </row>
    <row r="1674" spans="1:4">
      <c r="A1674" s="18"/>
      <c r="B1674" s="18"/>
      <c r="C1674" s="18"/>
      <c r="D1674" s="19"/>
    </row>
    <row r="1675" spans="1:4">
      <c r="A1675" s="18"/>
      <c r="B1675" s="18"/>
      <c r="C1675" s="18"/>
      <c r="D1675" s="19"/>
    </row>
    <row r="1676" spans="1:4">
      <c r="A1676" s="18"/>
      <c r="B1676" s="18"/>
      <c r="C1676" s="18"/>
      <c r="D1676" s="19"/>
    </row>
    <row r="1677" spans="1:4">
      <c r="A1677" s="18"/>
      <c r="B1677" s="18"/>
      <c r="C1677" s="18"/>
      <c r="D1677" s="1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U1766"/>
  <sheetViews>
    <sheetView workbookViewId="0">
      <selection activeCell="F11" sqref="F11"/>
    </sheetView>
  </sheetViews>
  <sheetFormatPr baseColWidth="10" defaultColWidth="8.83203125" defaultRowHeight="15"/>
  <cols>
    <col min="1" max="1" width="9.1640625" style="20"/>
    <col min="2" max="2" width="42.5" style="20" bestFit="1" customWidth="1"/>
    <col min="3" max="3" width="11.6640625" style="20" customWidth="1"/>
    <col min="4" max="4" width="53.33203125" style="20" customWidth="1"/>
    <col min="11" max="11" width="9.1640625" style="20"/>
    <col min="12" max="12" width="42.5" style="20" bestFit="1" customWidth="1"/>
  </cols>
  <sheetData>
    <row r="1" spans="1:21" ht="16">
      <c r="K1" s="24" t="s">
        <v>3476</v>
      </c>
      <c r="L1" s="24" t="s">
        <v>712</v>
      </c>
    </row>
    <row r="2" spans="1:21" ht="51">
      <c r="A2" s="180" t="s">
        <v>4189</v>
      </c>
      <c r="B2" s="180" t="s">
        <v>4190</v>
      </c>
      <c r="C2" s="180" t="s">
        <v>815</v>
      </c>
      <c r="D2" s="180" t="s">
        <v>4323</v>
      </c>
      <c r="K2" t="s">
        <v>3761</v>
      </c>
      <c r="L2" t="s">
        <v>3762</v>
      </c>
      <c r="M2" t="s">
        <v>3709</v>
      </c>
      <c r="S2" t="s">
        <v>3761</v>
      </c>
      <c r="T2" t="s">
        <v>3762</v>
      </c>
      <c r="U2" t="s">
        <v>3709</v>
      </c>
    </row>
    <row r="3" spans="1:21">
      <c r="A3" s="190" t="s">
        <v>1039</v>
      </c>
      <c r="B3" s="190" t="s">
        <v>4402</v>
      </c>
      <c r="C3" s="190" t="s">
        <v>2424</v>
      </c>
      <c r="D3" s="191">
        <v>500</v>
      </c>
      <c r="K3" t="s">
        <v>3829</v>
      </c>
      <c r="L3" t="s">
        <v>3830</v>
      </c>
      <c r="M3" t="s">
        <v>4017</v>
      </c>
      <c r="S3" t="s">
        <v>3829</v>
      </c>
      <c r="T3" t="s">
        <v>3830</v>
      </c>
      <c r="U3" t="s">
        <v>4017</v>
      </c>
    </row>
    <row r="4" spans="1:21">
      <c r="A4" s="190" t="s">
        <v>3569</v>
      </c>
      <c r="B4" s="190" t="s">
        <v>4394</v>
      </c>
      <c r="C4" s="190" t="s">
        <v>1641</v>
      </c>
      <c r="D4" s="191">
        <v>10150</v>
      </c>
      <c r="K4" t="s">
        <v>3849</v>
      </c>
      <c r="L4" t="s">
        <v>3850</v>
      </c>
      <c r="M4" t="s">
        <v>4018</v>
      </c>
      <c r="S4" t="s">
        <v>3849</v>
      </c>
      <c r="T4" t="s">
        <v>3850</v>
      </c>
      <c r="U4" t="s">
        <v>4018</v>
      </c>
    </row>
    <row r="5" spans="1:21">
      <c r="A5" s="190" t="s">
        <v>593</v>
      </c>
      <c r="B5" s="190" t="s">
        <v>4340</v>
      </c>
      <c r="C5" s="190" t="s">
        <v>2424</v>
      </c>
      <c r="D5" s="191">
        <v>4300</v>
      </c>
      <c r="K5" t="s">
        <v>3851</v>
      </c>
      <c r="L5" t="s">
        <v>3852</v>
      </c>
      <c r="M5" t="s">
        <v>3709</v>
      </c>
      <c r="S5" t="s">
        <v>3851</v>
      </c>
      <c r="T5" t="s">
        <v>3852</v>
      </c>
      <c r="U5" t="s">
        <v>3709</v>
      </c>
    </row>
    <row r="6" spans="1:21">
      <c r="A6" s="190" t="s">
        <v>594</v>
      </c>
      <c r="B6" s="190" t="s">
        <v>4331</v>
      </c>
      <c r="C6" s="190" t="s">
        <v>2058</v>
      </c>
      <c r="D6" s="191">
        <v>8300</v>
      </c>
      <c r="K6" t="s">
        <v>3846</v>
      </c>
      <c r="L6" t="s">
        <v>3847</v>
      </c>
      <c r="M6" t="s">
        <v>3709</v>
      </c>
      <c r="S6" t="s">
        <v>3846</v>
      </c>
      <c r="T6" t="s">
        <v>3847</v>
      </c>
      <c r="U6" t="s">
        <v>3709</v>
      </c>
    </row>
    <row r="7" spans="1:21">
      <c r="A7" s="190" t="s">
        <v>786</v>
      </c>
      <c r="B7" s="190" t="s">
        <v>4402</v>
      </c>
      <c r="C7" s="190" t="s">
        <v>2424</v>
      </c>
      <c r="D7" s="191">
        <v>47000</v>
      </c>
      <c r="K7" t="s">
        <v>3853</v>
      </c>
      <c r="L7" t="s">
        <v>3854</v>
      </c>
      <c r="M7" t="s">
        <v>4019</v>
      </c>
      <c r="S7" t="s">
        <v>3853</v>
      </c>
      <c r="T7" t="s">
        <v>3854</v>
      </c>
      <c r="U7" t="s">
        <v>4019</v>
      </c>
    </row>
    <row r="8" spans="1:21">
      <c r="A8" s="190" t="s">
        <v>595</v>
      </c>
      <c r="B8" s="190" t="s">
        <v>4339</v>
      </c>
      <c r="C8" s="190" t="s">
        <v>2058</v>
      </c>
      <c r="D8" s="191">
        <v>42000</v>
      </c>
      <c r="K8" t="s">
        <v>3752</v>
      </c>
      <c r="L8" t="s">
        <v>3753</v>
      </c>
      <c r="M8" t="s">
        <v>4020</v>
      </c>
      <c r="S8" t="s">
        <v>3752</v>
      </c>
      <c r="T8" t="s">
        <v>3753</v>
      </c>
      <c r="U8" t="s">
        <v>4020</v>
      </c>
    </row>
    <row r="9" spans="1:21">
      <c r="A9" s="190" t="s">
        <v>596</v>
      </c>
      <c r="B9" s="190" t="s">
        <v>4328</v>
      </c>
      <c r="C9" s="190" t="s">
        <v>2058</v>
      </c>
      <c r="D9" s="191">
        <v>17800</v>
      </c>
      <c r="K9" t="s">
        <v>3819</v>
      </c>
      <c r="L9" t="s">
        <v>3820</v>
      </c>
      <c r="M9" t="s">
        <v>4021</v>
      </c>
      <c r="S9" t="s">
        <v>3819</v>
      </c>
      <c r="T9" t="s">
        <v>3820</v>
      </c>
      <c r="U9" t="s">
        <v>4021</v>
      </c>
    </row>
    <row r="10" spans="1:21">
      <c r="A10" s="190" t="s">
        <v>248</v>
      </c>
      <c r="B10" s="190" t="s">
        <v>4386</v>
      </c>
      <c r="C10" s="190" t="s">
        <v>1641</v>
      </c>
      <c r="D10" s="191">
        <v>18000</v>
      </c>
      <c r="K10" t="s">
        <v>3561</v>
      </c>
      <c r="L10" t="s">
        <v>3562</v>
      </c>
      <c r="M10" t="s">
        <v>4022</v>
      </c>
      <c r="S10" t="s">
        <v>3561</v>
      </c>
      <c r="T10" t="s">
        <v>3562</v>
      </c>
      <c r="U10" t="s">
        <v>4022</v>
      </c>
    </row>
    <row r="11" spans="1:21">
      <c r="A11" s="190" t="s">
        <v>249</v>
      </c>
      <c r="B11" s="190" t="s">
        <v>4366</v>
      </c>
      <c r="C11" s="190" t="s">
        <v>1641</v>
      </c>
      <c r="D11" s="191">
        <v>11000</v>
      </c>
      <c r="K11" t="s">
        <v>3665</v>
      </c>
      <c r="L11" t="s">
        <v>3731</v>
      </c>
      <c r="M11" t="s">
        <v>4023</v>
      </c>
      <c r="S11" t="s">
        <v>3665</v>
      </c>
      <c r="T11" t="s">
        <v>3731</v>
      </c>
      <c r="U11" t="s">
        <v>4023</v>
      </c>
    </row>
    <row r="12" spans="1:21">
      <c r="A12" s="190" t="s">
        <v>250</v>
      </c>
      <c r="B12" s="190" t="s">
        <v>4429</v>
      </c>
      <c r="C12" s="190" t="s">
        <v>1641</v>
      </c>
      <c r="D12" s="191">
        <v>28000</v>
      </c>
      <c r="K12" t="s">
        <v>3667</v>
      </c>
      <c r="L12" t="s">
        <v>3685</v>
      </c>
      <c r="M12" t="s">
        <v>4024</v>
      </c>
      <c r="S12" t="s">
        <v>3667</v>
      </c>
      <c r="T12" t="s">
        <v>3685</v>
      </c>
      <c r="U12" t="s">
        <v>4024</v>
      </c>
    </row>
    <row r="13" spans="1:21">
      <c r="A13" s="190" t="s">
        <v>597</v>
      </c>
      <c r="B13" s="190" t="s">
        <v>4389</v>
      </c>
      <c r="C13" s="190" t="s">
        <v>2058</v>
      </c>
      <c r="D13" s="191">
        <v>15800</v>
      </c>
      <c r="K13" t="s">
        <v>3558</v>
      </c>
      <c r="L13" t="s">
        <v>3559</v>
      </c>
      <c r="M13" t="s">
        <v>4025</v>
      </c>
      <c r="S13" t="s">
        <v>3558</v>
      </c>
      <c r="T13" t="s">
        <v>3559</v>
      </c>
      <c r="U13" t="s">
        <v>4025</v>
      </c>
    </row>
    <row r="14" spans="1:21">
      <c r="A14" s="190" t="s">
        <v>598</v>
      </c>
      <c r="B14" s="190" t="s">
        <v>4390</v>
      </c>
      <c r="C14" s="190" t="s">
        <v>2058</v>
      </c>
      <c r="D14" s="191">
        <v>109000</v>
      </c>
      <c r="K14" t="s">
        <v>3681</v>
      </c>
      <c r="L14" t="s">
        <v>3682</v>
      </c>
      <c r="M14" t="s">
        <v>4026</v>
      </c>
      <c r="S14" t="s">
        <v>3681</v>
      </c>
      <c r="T14" t="s">
        <v>3682</v>
      </c>
      <c r="U14" t="s">
        <v>4026</v>
      </c>
    </row>
    <row r="15" spans="1:21">
      <c r="A15" s="190" t="s">
        <v>599</v>
      </c>
      <c r="B15" s="190" t="s">
        <v>4328</v>
      </c>
      <c r="C15" s="190" t="s">
        <v>2058</v>
      </c>
      <c r="D15" s="191">
        <v>19700</v>
      </c>
      <c r="K15" t="s">
        <v>3565</v>
      </c>
      <c r="L15" t="s">
        <v>3566</v>
      </c>
      <c r="M15" t="s">
        <v>4027</v>
      </c>
      <c r="S15" t="s">
        <v>3565</v>
      </c>
      <c r="T15" t="s">
        <v>3566</v>
      </c>
      <c r="U15" t="s">
        <v>4027</v>
      </c>
    </row>
    <row r="16" spans="1:21">
      <c r="A16" s="190" t="s">
        <v>600</v>
      </c>
      <c r="B16" s="190" t="s">
        <v>4392</v>
      </c>
      <c r="C16" s="190" t="s">
        <v>2058</v>
      </c>
      <c r="D16" s="191">
        <v>24200</v>
      </c>
      <c r="K16" t="s">
        <v>3686</v>
      </c>
      <c r="L16" t="s">
        <v>3687</v>
      </c>
      <c r="M16" t="s">
        <v>4028</v>
      </c>
      <c r="S16" t="s">
        <v>3686</v>
      </c>
      <c r="T16" t="s">
        <v>3687</v>
      </c>
      <c r="U16" t="s">
        <v>4028</v>
      </c>
    </row>
    <row r="17" spans="1:21">
      <c r="A17" s="190" t="s">
        <v>3565</v>
      </c>
      <c r="B17" s="190" t="s">
        <v>4351</v>
      </c>
      <c r="C17" s="190" t="s">
        <v>2424</v>
      </c>
      <c r="D17" s="191">
        <v>10500</v>
      </c>
      <c r="K17" t="s">
        <v>3707</v>
      </c>
      <c r="L17" t="s">
        <v>3708</v>
      </c>
      <c r="M17" t="s">
        <v>4029</v>
      </c>
      <c r="S17" t="s">
        <v>3707</v>
      </c>
      <c r="T17" t="s">
        <v>3708</v>
      </c>
      <c r="U17" t="s">
        <v>4029</v>
      </c>
    </row>
    <row r="18" spans="1:21">
      <c r="A18" s="190" t="s">
        <v>726</v>
      </c>
      <c r="B18" s="190" t="s">
        <v>4412</v>
      </c>
      <c r="C18" s="190" t="s">
        <v>1641</v>
      </c>
      <c r="D18" s="191">
        <v>52800</v>
      </c>
      <c r="K18" t="s">
        <v>3721</v>
      </c>
      <c r="L18" t="s">
        <v>3722</v>
      </c>
      <c r="M18" t="s">
        <v>4030</v>
      </c>
      <c r="S18" t="s">
        <v>3721</v>
      </c>
      <c r="T18" t="s">
        <v>3722</v>
      </c>
      <c r="U18" t="s">
        <v>4030</v>
      </c>
    </row>
    <row r="19" spans="1:21">
      <c r="A19" s="190" t="s">
        <v>770</v>
      </c>
      <c r="B19" s="190" t="s">
        <v>4380</v>
      </c>
      <c r="C19" s="190" t="s">
        <v>2424</v>
      </c>
      <c r="D19" s="191">
        <v>24100</v>
      </c>
      <c r="K19" t="s">
        <v>3683</v>
      </c>
      <c r="L19" t="s">
        <v>3684</v>
      </c>
      <c r="M19" t="s">
        <v>4031</v>
      </c>
      <c r="S19" t="s">
        <v>3683</v>
      </c>
      <c r="T19" t="s">
        <v>3684</v>
      </c>
      <c r="U19" t="s">
        <v>4031</v>
      </c>
    </row>
    <row r="20" spans="1:21">
      <c r="A20" s="190" t="s">
        <v>251</v>
      </c>
      <c r="B20" s="190" t="s">
        <v>4334</v>
      </c>
      <c r="C20" s="190" t="s">
        <v>1641</v>
      </c>
      <c r="D20" s="191">
        <v>15200</v>
      </c>
      <c r="K20" t="s">
        <v>3703</v>
      </c>
      <c r="L20" t="s">
        <v>3704</v>
      </c>
      <c r="M20" t="s">
        <v>4022</v>
      </c>
      <c r="S20" t="s">
        <v>3703</v>
      </c>
      <c r="T20" t="s">
        <v>3704</v>
      </c>
      <c r="U20" t="s">
        <v>4022</v>
      </c>
    </row>
    <row r="21" spans="1:21">
      <c r="A21" s="190" t="s">
        <v>252</v>
      </c>
      <c r="B21" s="190" t="s">
        <v>4398</v>
      </c>
      <c r="C21" s="190" t="s">
        <v>1641</v>
      </c>
      <c r="D21" s="191">
        <v>15300</v>
      </c>
      <c r="K21" t="s">
        <v>3715</v>
      </c>
      <c r="L21" t="s">
        <v>3716</v>
      </c>
      <c r="M21" t="s">
        <v>4032</v>
      </c>
      <c r="S21" t="s">
        <v>3715</v>
      </c>
      <c r="T21" t="s">
        <v>3716</v>
      </c>
      <c r="U21" t="s">
        <v>4032</v>
      </c>
    </row>
    <row r="22" spans="1:21">
      <c r="A22" s="190" t="s">
        <v>744</v>
      </c>
      <c r="B22" s="190" t="s">
        <v>4395</v>
      </c>
      <c r="C22" s="190" t="s">
        <v>2058</v>
      </c>
      <c r="D22" s="191">
        <v>6000</v>
      </c>
      <c r="K22" t="s">
        <v>3717</v>
      </c>
      <c r="L22" t="s">
        <v>3718</v>
      </c>
      <c r="M22" t="s">
        <v>4032</v>
      </c>
      <c r="S22" t="s">
        <v>3717</v>
      </c>
      <c r="T22" t="s">
        <v>3718</v>
      </c>
      <c r="U22" t="s">
        <v>4032</v>
      </c>
    </row>
    <row r="23" spans="1:21">
      <c r="A23" s="190" t="s">
        <v>254</v>
      </c>
      <c r="B23" s="190" t="s">
        <v>4348</v>
      </c>
      <c r="C23" s="190" t="s">
        <v>1641</v>
      </c>
      <c r="D23" s="191">
        <v>14700</v>
      </c>
      <c r="K23" t="s">
        <v>3725</v>
      </c>
      <c r="L23" t="s">
        <v>3726</v>
      </c>
      <c r="M23" t="s">
        <v>4026</v>
      </c>
      <c r="S23" t="s">
        <v>3725</v>
      </c>
      <c r="T23" t="s">
        <v>3726</v>
      </c>
      <c r="U23" t="s">
        <v>4026</v>
      </c>
    </row>
    <row r="24" spans="1:21">
      <c r="A24" s="190" t="s">
        <v>604</v>
      </c>
      <c r="B24" s="190" t="s">
        <v>4331</v>
      </c>
      <c r="C24" s="190" t="s">
        <v>2058</v>
      </c>
      <c r="D24" s="191">
        <v>3700</v>
      </c>
      <c r="K24" t="s">
        <v>3738</v>
      </c>
      <c r="L24" t="s">
        <v>3739</v>
      </c>
      <c r="M24" t="s">
        <v>4033</v>
      </c>
      <c r="S24" t="s">
        <v>3738</v>
      </c>
      <c r="T24" t="s">
        <v>3739</v>
      </c>
      <c r="U24" t="s">
        <v>4033</v>
      </c>
    </row>
    <row r="25" spans="1:21">
      <c r="A25" s="190" t="s">
        <v>255</v>
      </c>
      <c r="B25" s="190" t="s">
        <v>4339</v>
      </c>
      <c r="C25" s="190" t="s">
        <v>1641</v>
      </c>
      <c r="D25" s="191">
        <v>34300</v>
      </c>
      <c r="K25" t="s">
        <v>3723</v>
      </c>
      <c r="L25" t="s">
        <v>3724</v>
      </c>
      <c r="M25" t="s">
        <v>4026</v>
      </c>
      <c r="S25" t="s">
        <v>3723</v>
      </c>
      <c r="T25" t="s">
        <v>3724</v>
      </c>
      <c r="U25" t="s">
        <v>4026</v>
      </c>
    </row>
    <row r="26" spans="1:21">
      <c r="A26" s="190" t="s">
        <v>895</v>
      </c>
      <c r="B26" s="190" t="s">
        <v>4376</v>
      </c>
      <c r="C26" s="190" t="s">
        <v>2424</v>
      </c>
      <c r="D26" s="191">
        <v>15000</v>
      </c>
      <c r="K26" t="s">
        <v>3750</v>
      </c>
      <c r="L26" t="s">
        <v>3751</v>
      </c>
      <c r="M26" t="s">
        <v>4023</v>
      </c>
      <c r="S26" t="s">
        <v>3750</v>
      </c>
      <c r="T26" t="s">
        <v>3751</v>
      </c>
      <c r="U26" t="s">
        <v>4023</v>
      </c>
    </row>
    <row r="27" spans="1:21">
      <c r="A27" s="190" t="s">
        <v>257</v>
      </c>
      <c r="B27" s="190" t="s">
        <v>4346</v>
      </c>
      <c r="C27" s="190" t="s">
        <v>2424</v>
      </c>
      <c r="D27" s="191">
        <v>16000</v>
      </c>
      <c r="K27" t="s">
        <v>3735</v>
      </c>
      <c r="L27" t="s">
        <v>3736</v>
      </c>
      <c r="M27" t="s">
        <v>4032</v>
      </c>
      <c r="S27" t="s">
        <v>3735</v>
      </c>
      <c r="T27" t="s">
        <v>3736</v>
      </c>
      <c r="U27" t="s">
        <v>4032</v>
      </c>
    </row>
    <row r="28" spans="1:21">
      <c r="A28" s="190" t="s">
        <v>812</v>
      </c>
      <c r="B28" s="190" t="s">
        <v>4334</v>
      </c>
      <c r="C28" s="190" t="s">
        <v>1641</v>
      </c>
      <c r="D28" s="191">
        <v>59500</v>
      </c>
      <c r="K28" t="s">
        <v>3764</v>
      </c>
      <c r="L28" t="s">
        <v>3765</v>
      </c>
      <c r="M28" t="s">
        <v>4034</v>
      </c>
      <c r="S28" t="s">
        <v>3764</v>
      </c>
      <c r="T28" t="s">
        <v>3765</v>
      </c>
      <c r="U28" t="s">
        <v>4034</v>
      </c>
    </row>
    <row r="29" spans="1:21">
      <c r="A29" s="190" t="s">
        <v>607</v>
      </c>
      <c r="B29" s="190" t="s">
        <v>4402</v>
      </c>
      <c r="C29" s="190" t="s">
        <v>2058</v>
      </c>
      <c r="D29" s="191">
        <v>11600</v>
      </c>
      <c r="K29" t="s">
        <v>3743</v>
      </c>
      <c r="L29" t="s">
        <v>3744</v>
      </c>
      <c r="M29" t="s">
        <v>4033</v>
      </c>
      <c r="S29" t="s">
        <v>3743</v>
      </c>
      <c r="T29" t="s">
        <v>3744</v>
      </c>
      <c r="U29" t="s">
        <v>4033</v>
      </c>
    </row>
    <row r="30" spans="1:21">
      <c r="A30" s="190" t="s">
        <v>258</v>
      </c>
      <c r="B30" s="190" t="s">
        <v>4339</v>
      </c>
      <c r="C30" s="190" t="s">
        <v>1641</v>
      </c>
      <c r="D30" s="191">
        <v>13950</v>
      </c>
      <c r="K30" t="s">
        <v>3842</v>
      </c>
      <c r="L30" t="s">
        <v>3843</v>
      </c>
      <c r="M30" t="s">
        <v>4031</v>
      </c>
      <c r="S30" t="s">
        <v>3842</v>
      </c>
      <c r="T30" t="s">
        <v>3843</v>
      </c>
      <c r="U30" t="s">
        <v>4031</v>
      </c>
    </row>
    <row r="31" spans="1:21">
      <c r="A31" s="190" t="s">
        <v>609</v>
      </c>
      <c r="B31" s="190" t="s">
        <v>4340</v>
      </c>
      <c r="C31" s="190" t="s">
        <v>2058</v>
      </c>
      <c r="D31" s="191">
        <v>14200</v>
      </c>
      <c r="K31" t="s">
        <v>3827</v>
      </c>
      <c r="L31" t="s">
        <v>3828</v>
      </c>
      <c r="M31" t="s">
        <v>4028</v>
      </c>
      <c r="S31" t="s">
        <v>3827</v>
      </c>
      <c r="T31" t="s">
        <v>3828</v>
      </c>
      <c r="U31" t="s">
        <v>4028</v>
      </c>
    </row>
    <row r="32" spans="1:21">
      <c r="A32" s="190" t="s">
        <v>259</v>
      </c>
      <c r="B32" s="190" t="s">
        <v>4335</v>
      </c>
      <c r="C32" s="190" t="s">
        <v>2424</v>
      </c>
      <c r="D32" s="190"/>
      <c r="K32" t="s">
        <v>3563</v>
      </c>
      <c r="L32" t="s">
        <v>3564</v>
      </c>
      <c r="M32" t="s">
        <v>4035</v>
      </c>
      <c r="S32" t="s">
        <v>3563</v>
      </c>
      <c r="T32" t="s">
        <v>3564</v>
      </c>
      <c r="U32" t="s">
        <v>4035</v>
      </c>
    </row>
    <row r="33" spans="1:21">
      <c r="A33" s="190" t="s">
        <v>1438</v>
      </c>
      <c r="B33" s="190" t="s">
        <v>4340</v>
      </c>
      <c r="C33" s="190" t="s">
        <v>2424</v>
      </c>
      <c r="D33" s="191">
        <v>21000</v>
      </c>
      <c r="K33" t="s">
        <v>0</v>
      </c>
      <c r="L33" t="s">
        <v>1640</v>
      </c>
      <c r="M33" t="s">
        <v>4030</v>
      </c>
      <c r="S33" t="s">
        <v>0</v>
      </c>
      <c r="T33" t="s">
        <v>1640</v>
      </c>
      <c r="U33" t="s">
        <v>4030</v>
      </c>
    </row>
    <row r="34" spans="1:21">
      <c r="A34" s="190" t="s">
        <v>260</v>
      </c>
      <c r="B34" s="190" t="s">
        <v>4368</v>
      </c>
      <c r="C34" s="190" t="s">
        <v>1641</v>
      </c>
      <c r="D34" s="191">
        <v>57000</v>
      </c>
      <c r="K34" t="s">
        <v>1</v>
      </c>
      <c r="L34" t="s">
        <v>1642</v>
      </c>
      <c r="M34" t="s">
        <v>4023</v>
      </c>
      <c r="S34" t="s">
        <v>1</v>
      </c>
      <c r="T34" t="s">
        <v>1642</v>
      </c>
      <c r="U34" t="s">
        <v>4023</v>
      </c>
    </row>
    <row r="35" spans="1:21">
      <c r="A35" s="190" t="s">
        <v>261</v>
      </c>
      <c r="B35" s="190" t="s">
        <v>4431</v>
      </c>
      <c r="C35" s="190" t="s">
        <v>1641</v>
      </c>
      <c r="D35" s="191">
        <v>9500</v>
      </c>
      <c r="K35" t="s">
        <v>1643</v>
      </c>
      <c r="L35" t="s">
        <v>1644</v>
      </c>
      <c r="M35" t="s">
        <v>4027</v>
      </c>
      <c r="S35" t="s">
        <v>1643</v>
      </c>
      <c r="T35" t="s">
        <v>1644</v>
      </c>
      <c r="U35" t="s">
        <v>4027</v>
      </c>
    </row>
    <row r="36" spans="1:21">
      <c r="A36" s="190" t="s">
        <v>896</v>
      </c>
      <c r="B36" s="190" t="s">
        <v>4330</v>
      </c>
      <c r="C36" s="190" t="s">
        <v>2424</v>
      </c>
      <c r="D36" s="191">
        <v>24000</v>
      </c>
      <c r="K36" t="s">
        <v>355</v>
      </c>
      <c r="L36" t="s">
        <v>2057</v>
      </c>
      <c r="M36" t="s">
        <v>4031</v>
      </c>
      <c r="S36" t="s">
        <v>355</v>
      </c>
      <c r="T36" t="s">
        <v>2057</v>
      </c>
      <c r="U36" t="s">
        <v>4031</v>
      </c>
    </row>
    <row r="37" spans="1:21">
      <c r="A37" s="190" t="s">
        <v>879</v>
      </c>
      <c r="B37" s="190" t="s">
        <v>4330</v>
      </c>
      <c r="C37" s="190" t="s">
        <v>2424</v>
      </c>
      <c r="D37" s="191">
        <v>26200</v>
      </c>
      <c r="K37" t="s">
        <v>3504</v>
      </c>
      <c r="L37" t="s">
        <v>3505</v>
      </c>
      <c r="M37" t="s">
        <v>4036</v>
      </c>
      <c r="S37" t="s">
        <v>3504</v>
      </c>
      <c r="T37" t="s">
        <v>3505</v>
      </c>
      <c r="U37" t="s">
        <v>4036</v>
      </c>
    </row>
    <row r="38" spans="1:21">
      <c r="A38" s="190" t="s">
        <v>4261</v>
      </c>
      <c r="B38" s="190" t="s">
        <v>4368</v>
      </c>
      <c r="C38" s="190" t="s">
        <v>2424</v>
      </c>
      <c r="D38" s="191">
        <v>10000</v>
      </c>
      <c r="K38" t="s">
        <v>801</v>
      </c>
      <c r="L38" t="s">
        <v>2428</v>
      </c>
      <c r="M38" t="s">
        <v>4037</v>
      </c>
      <c r="S38" t="s">
        <v>801</v>
      </c>
      <c r="T38" t="s">
        <v>2428</v>
      </c>
      <c r="U38" t="s">
        <v>4037</v>
      </c>
    </row>
    <row r="39" spans="1:21">
      <c r="A39" s="190" t="s">
        <v>610</v>
      </c>
      <c r="B39" s="190" t="s">
        <v>4393</v>
      </c>
      <c r="C39" s="190" t="s">
        <v>2058</v>
      </c>
      <c r="D39" s="191">
        <v>150900</v>
      </c>
      <c r="K39" t="s">
        <v>965</v>
      </c>
      <c r="L39" t="s">
        <v>2429</v>
      </c>
      <c r="M39" t="s">
        <v>4038</v>
      </c>
      <c r="S39" t="s">
        <v>965</v>
      </c>
      <c r="T39" t="s">
        <v>2429</v>
      </c>
      <c r="U39" t="s">
        <v>4038</v>
      </c>
    </row>
    <row r="40" spans="1:21">
      <c r="A40" s="190" t="s">
        <v>262</v>
      </c>
      <c r="B40" s="190" t="s">
        <v>4398</v>
      </c>
      <c r="C40" s="190" t="s">
        <v>1641</v>
      </c>
      <c r="D40" s="191">
        <v>8850</v>
      </c>
      <c r="K40" t="s">
        <v>1630</v>
      </c>
      <c r="L40" t="s">
        <v>1645</v>
      </c>
      <c r="M40" t="s">
        <v>4039</v>
      </c>
      <c r="S40" t="s">
        <v>1630</v>
      </c>
      <c r="T40" t="s">
        <v>1645</v>
      </c>
      <c r="U40" t="s">
        <v>4039</v>
      </c>
    </row>
    <row r="41" spans="1:21">
      <c r="A41" s="190" t="s">
        <v>727</v>
      </c>
      <c r="B41" s="190" t="s">
        <v>4388</v>
      </c>
      <c r="C41" s="190" t="s">
        <v>1641</v>
      </c>
      <c r="D41" s="191">
        <v>39800</v>
      </c>
      <c r="K41" t="s">
        <v>2</v>
      </c>
      <c r="L41" t="s">
        <v>1646</v>
      </c>
      <c r="M41" t="s">
        <v>4023</v>
      </c>
      <c r="S41" t="s">
        <v>2</v>
      </c>
      <c r="T41" t="s">
        <v>1646</v>
      </c>
      <c r="U41" t="s">
        <v>4023</v>
      </c>
    </row>
    <row r="42" spans="1:21">
      <c r="A42" s="190" t="s">
        <v>263</v>
      </c>
      <c r="B42" s="190" t="s">
        <v>4333</v>
      </c>
      <c r="C42" s="190" t="s">
        <v>1641</v>
      </c>
      <c r="D42" s="191">
        <v>11900</v>
      </c>
      <c r="K42" t="s">
        <v>356</v>
      </c>
      <c r="L42" t="s">
        <v>2059</v>
      </c>
      <c r="M42" t="s">
        <v>4036</v>
      </c>
      <c r="S42" t="s">
        <v>356</v>
      </c>
      <c r="T42" t="s">
        <v>2059</v>
      </c>
      <c r="U42" t="s">
        <v>4036</v>
      </c>
    </row>
    <row r="43" spans="1:21">
      <c r="A43" s="190" t="s">
        <v>612</v>
      </c>
      <c r="B43" s="190" t="s">
        <v>4328</v>
      </c>
      <c r="C43" s="190" t="s">
        <v>2058</v>
      </c>
      <c r="D43" s="191">
        <v>8600</v>
      </c>
      <c r="K43" t="s">
        <v>3</v>
      </c>
      <c r="L43" t="s">
        <v>1647</v>
      </c>
      <c r="M43" t="s">
        <v>4033</v>
      </c>
      <c r="S43" t="s">
        <v>3</v>
      </c>
      <c r="T43" t="s">
        <v>1647</v>
      </c>
      <c r="U43" t="s">
        <v>4033</v>
      </c>
    </row>
    <row r="44" spans="1:21">
      <c r="A44" s="190" t="s">
        <v>611</v>
      </c>
      <c r="B44" s="190" t="s">
        <v>4428</v>
      </c>
      <c r="C44" s="190" t="s">
        <v>2058</v>
      </c>
      <c r="D44" s="191">
        <v>9800</v>
      </c>
      <c r="K44" t="s">
        <v>967</v>
      </c>
      <c r="L44" t="s">
        <v>2431</v>
      </c>
      <c r="M44" t="s">
        <v>4033</v>
      </c>
      <c r="S44" t="s">
        <v>967</v>
      </c>
      <c r="T44" t="s">
        <v>2431</v>
      </c>
      <c r="U44" t="s">
        <v>4033</v>
      </c>
    </row>
    <row r="45" spans="1:21">
      <c r="A45" s="190" t="s">
        <v>796</v>
      </c>
      <c r="B45" s="190" t="s">
        <v>4334</v>
      </c>
      <c r="C45" s="190" t="s">
        <v>2424</v>
      </c>
      <c r="D45" s="191">
        <v>29900</v>
      </c>
      <c r="K45" t="s">
        <v>4</v>
      </c>
      <c r="L45" t="s">
        <v>1648</v>
      </c>
      <c r="M45" t="s">
        <v>4023</v>
      </c>
      <c r="S45" t="s">
        <v>4</v>
      </c>
      <c r="T45" t="s">
        <v>1648</v>
      </c>
      <c r="U45" t="s">
        <v>4023</v>
      </c>
    </row>
    <row r="46" spans="1:21">
      <c r="A46" s="190" t="s">
        <v>1443</v>
      </c>
      <c r="B46" s="190" t="s">
        <v>4339</v>
      </c>
      <c r="C46" s="190" t="s">
        <v>2424</v>
      </c>
      <c r="D46" s="191">
        <v>24500</v>
      </c>
      <c r="K46" t="s">
        <v>357</v>
      </c>
      <c r="L46" t="s">
        <v>2060</v>
      </c>
      <c r="M46" t="s">
        <v>4040</v>
      </c>
      <c r="S46" t="s">
        <v>357</v>
      </c>
      <c r="T46" t="s">
        <v>2060</v>
      </c>
      <c r="U46" t="s">
        <v>4040</v>
      </c>
    </row>
    <row r="47" spans="1:21">
      <c r="A47" s="190" t="s">
        <v>1444</v>
      </c>
      <c r="B47" s="190" t="s">
        <v>4373</v>
      </c>
      <c r="C47" s="190" t="s">
        <v>2424</v>
      </c>
      <c r="D47" s="191">
        <v>15000</v>
      </c>
      <c r="K47" t="s">
        <v>968</v>
      </c>
      <c r="L47" t="s">
        <v>2432</v>
      </c>
      <c r="M47" t="s">
        <v>4041</v>
      </c>
      <c r="S47" t="s">
        <v>968</v>
      </c>
      <c r="T47" t="s">
        <v>2432</v>
      </c>
      <c r="U47" t="s">
        <v>4041</v>
      </c>
    </row>
    <row r="48" spans="1:21">
      <c r="A48" s="190" t="s">
        <v>932</v>
      </c>
      <c r="B48" s="190" t="s">
        <v>4382</v>
      </c>
      <c r="C48" s="190" t="s">
        <v>2058</v>
      </c>
      <c r="D48" s="191">
        <v>11300</v>
      </c>
      <c r="K48" t="s">
        <v>811</v>
      </c>
      <c r="L48" t="s">
        <v>2433</v>
      </c>
      <c r="M48" t="s">
        <v>4028</v>
      </c>
      <c r="S48" t="s">
        <v>811</v>
      </c>
      <c r="T48" t="s">
        <v>2433</v>
      </c>
      <c r="U48" t="s">
        <v>4028</v>
      </c>
    </row>
    <row r="49" spans="1:21">
      <c r="A49" s="190" t="s">
        <v>1445</v>
      </c>
      <c r="B49" s="190" t="s">
        <v>4402</v>
      </c>
      <c r="C49" s="190" t="s">
        <v>2424</v>
      </c>
      <c r="D49" s="191">
        <v>8500</v>
      </c>
      <c r="K49" t="s">
        <v>358</v>
      </c>
      <c r="L49" t="s">
        <v>2061</v>
      </c>
      <c r="M49" t="s">
        <v>4042</v>
      </c>
      <c r="S49" t="s">
        <v>358</v>
      </c>
      <c r="T49" t="s">
        <v>2061</v>
      </c>
      <c r="U49" t="s">
        <v>4042</v>
      </c>
    </row>
    <row r="50" spans="1:21">
      <c r="A50" s="190" t="s">
        <v>264</v>
      </c>
      <c r="B50" s="190" t="s">
        <v>4364</v>
      </c>
      <c r="C50" s="190" t="s">
        <v>1641</v>
      </c>
      <c r="D50" s="191">
        <v>9030</v>
      </c>
      <c r="K50" t="s">
        <v>969</v>
      </c>
      <c r="L50" t="s">
        <v>2435</v>
      </c>
      <c r="M50" t="s">
        <v>4033</v>
      </c>
      <c r="S50" t="s">
        <v>969</v>
      </c>
      <c r="T50" t="s">
        <v>2435</v>
      </c>
      <c r="U50" t="s">
        <v>4033</v>
      </c>
    </row>
    <row r="51" spans="1:21">
      <c r="A51" s="190" t="s">
        <v>615</v>
      </c>
      <c r="B51" s="190" t="s">
        <v>4410</v>
      </c>
      <c r="C51" s="190" t="s">
        <v>2058</v>
      </c>
      <c r="D51" s="191">
        <v>1800</v>
      </c>
      <c r="K51" t="s">
        <v>825</v>
      </c>
      <c r="L51" t="s">
        <v>2437</v>
      </c>
      <c r="M51" t="s">
        <v>4043</v>
      </c>
      <c r="S51" t="s">
        <v>825</v>
      </c>
      <c r="T51" t="s">
        <v>2437</v>
      </c>
      <c r="U51" t="s">
        <v>4043</v>
      </c>
    </row>
    <row r="52" spans="1:21">
      <c r="A52" s="190" t="s">
        <v>265</v>
      </c>
      <c r="B52" s="190" t="s">
        <v>4353</v>
      </c>
      <c r="C52" s="190" t="s">
        <v>1641</v>
      </c>
      <c r="D52" s="191">
        <v>54900</v>
      </c>
      <c r="K52" t="s">
        <v>2439</v>
      </c>
      <c r="L52" t="s">
        <v>2440</v>
      </c>
      <c r="M52" t="s">
        <v>4027</v>
      </c>
      <c r="S52" t="s">
        <v>2439</v>
      </c>
      <c r="T52" t="s">
        <v>2440</v>
      </c>
      <c r="U52" t="s">
        <v>4027</v>
      </c>
    </row>
    <row r="53" spans="1:21">
      <c r="A53" s="190" t="s">
        <v>266</v>
      </c>
      <c r="B53" s="190" t="s">
        <v>4417</v>
      </c>
      <c r="C53" s="190" t="s">
        <v>1641</v>
      </c>
      <c r="D53" s="191">
        <v>7080</v>
      </c>
      <c r="K53" t="s">
        <v>5</v>
      </c>
      <c r="L53" t="s">
        <v>2443</v>
      </c>
      <c r="M53" t="s">
        <v>4023</v>
      </c>
      <c r="S53" t="s">
        <v>5</v>
      </c>
      <c r="T53" t="s">
        <v>2443</v>
      </c>
      <c r="U53" t="s">
        <v>4023</v>
      </c>
    </row>
    <row r="54" spans="1:21">
      <c r="A54" s="190" t="s">
        <v>268</v>
      </c>
      <c r="B54" s="190" t="s">
        <v>4374</v>
      </c>
      <c r="C54" s="190" t="s">
        <v>1641</v>
      </c>
      <c r="D54" s="191">
        <v>28600</v>
      </c>
      <c r="K54" t="s">
        <v>1063</v>
      </c>
      <c r="L54" t="s">
        <v>2588</v>
      </c>
      <c r="M54" t="s">
        <v>4021</v>
      </c>
      <c r="S54" t="s">
        <v>1063</v>
      </c>
      <c r="T54" t="s">
        <v>2588</v>
      </c>
      <c r="U54" t="s">
        <v>4021</v>
      </c>
    </row>
    <row r="55" spans="1:21">
      <c r="A55" s="190" t="s">
        <v>3683</v>
      </c>
      <c r="B55" s="190" t="s">
        <v>4368</v>
      </c>
      <c r="C55" s="190" t="s">
        <v>2424</v>
      </c>
      <c r="D55" s="191">
        <v>67900</v>
      </c>
      <c r="K55" t="s">
        <v>972</v>
      </c>
      <c r="L55" t="s">
        <v>2444</v>
      </c>
      <c r="M55" t="s">
        <v>4044</v>
      </c>
      <c r="S55" t="s">
        <v>972</v>
      </c>
      <c r="T55" t="s">
        <v>2444</v>
      </c>
      <c r="U55" t="s">
        <v>4044</v>
      </c>
    </row>
    <row r="56" spans="1:21">
      <c r="A56" s="190" t="s">
        <v>616</v>
      </c>
      <c r="B56" s="190" t="s">
        <v>4342</v>
      </c>
      <c r="C56" s="190" t="s">
        <v>2058</v>
      </c>
      <c r="D56" s="191">
        <v>5200</v>
      </c>
      <c r="K56" t="s">
        <v>6</v>
      </c>
      <c r="L56" t="s">
        <v>1651</v>
      </c>
      <c r="M56" t="s">
        <v>4024</v>
      </c>
      <c r="S56" t="s">
        <v>6</v>
      </c>
      <c r="T56" t="s">
        <v>1651</v>
      </c>
      <c r="U56" t="s">
        <v>4024</v>
      </c>
    </row>
    <row r="57" spans="1:21">
      <c r="A57" s="190" t="s">
        <v>270</v>
      </c>
      <c r="B57" s="190" t="s">
        <v>4350</v>
      </c>
      <c r="C57" s="190" t="s">
        <v>1641</v>
      </c>
      <c r="D57" s="191">
        <v>3190</v>
      </c>
      <c r="K57" t="s">
        <v>359</v>
      </c>
      <c r="L57" t="s">
        <v>2092</v>
      </c>
      <c r="M57" t="s">
        <v>4028</v>
      </c>
      <c r="S57" t="s">
        <v>359</v>
      </c>
      <c r="T57" t="s">
        <v>2092</v>
      </c>
      <c r="U57" t="s">
        <v>4028</v>
      </c>
    </row>
    <row r="58" spans="1:21">
      <c r="A58" s="190" t="s">
        <v>617</v>
      </c>
      <c r="B58" s="190" t="s">
        <v>4328</v>
      </c>
      <c r="C58" s="190" t="s">
        <v>2058</v>
      </c>
      <c r="D58" s="191">
        <v>14400</v>
      </c>
      <c r="K58" t="s">
        <v>799</v>
      </c>
      <c r="L58" t="s">
        <v>2953</v>
      </c>
      <c r="M58" t="s">
        <v>4045</v>
      </c>
      <c r="S58" t="s">
        <v>799</v>
      </c>
      <c r="T58" t="s">
        <v>2953</v>
      </c>
      <c r="U58" t="s">
        <v>4045</v>
      </c>
    </row>
    <row r="59" spans="1:21">
      <c r="A59" s="190" t="s">
        <v>3245</v>
      </c>
      <c r="B59" s="190" t="s">
        <v>4388</v>
      </c>
      <c r="C59" s="190" t="s">
        <v>2424</v>
      </c>
      <c r="D59" s="191">
        <v>6800</v>
      </c>
      <c r="K59" t="s">
        <v>7</v>
      </c>
      <c r="L59" t="s">
        <v>1652</v>
      </c>
      <c r="M59" t="s">
        <v>4046</v>
      </c>
      <c r="S59" t="s">
        <v>7</v>
      </c>
      <c r="T59" t="s">
        <v>1652</v>
      </c>
      <c r="U59" t="s">
        <v>4046</v>
      </c>
    </row>
    <row r="60" spans="1:21">
      <c r="A60" s="190" t="s">
        <v>272</v>
      </c>
      <c r="B60" s="190" t="s">
        <v>4380</v>
      </c>
      <c r="C60" s="190" t="s">
        <v>1641</v>
      </c>
      <c r="D60" s="191">
        <v>38000</v>
      </c>
      <c r="K60" t="s">
        <v>1608</v>
      </c>
      <c r="L60" t="s">
        <v>1650</v>
      </c>
      <c r="M60" t="s">
        <v>4031</v>
      </c>
      <c r="S60" t="s">
        <v>1608</v>
      </c>
      <c r="T60" t="s">
        <v>1650</v>
      </c>
      <c r="U60" t="s">
        <v>4031</v>
      </c>
    </row>
    <row r="61" spans="1:21">
      <c r="A61" s="190" t="s">
        <v>1631</v>
      </c>
      <c r="B61" s="190" t="s">
        <v>4426</v>
      </c>
      <c r="C61" s="190" t="s">
        <v>2424</v>
      </c>
      <c r="D61" s="191">
        <v>21600</v>
      </c>
      <c r="K61" t="s">
        <v>973</v>
      </c>
      <c r="L61" t="s">
        <v>2445</v>
      </c>
      <c r="M61" t="s">
        <v>4043</v>
      </c>
      <c r="S61" t="s">
        <v>973</v>
      </c>
      <c r="T61" t="s">
        <v>2445</v>
      </c>
      <c r="U61" t="s">
        <v>4043</v>
      </c>
    </row>
    <row r="62" spans="1:21">
      <c r="A62" s="190" t="s">
        <v>41</v>
      </c>
      <c r="B62" s="190" t="s">
        <v>4373</v>
      </c>
      <c r="C62" s="190" t="s">
        <v>1641</v>
      </c>
      <c r="D62" s="191">
        <v>13200</v>
      </c>
      <c r="K62" t="s">
        <v>2544</v>
      </c>
      <c r="L62" t="s">
        <v>2545</v>
      </c>
      <c r="M62" t="s">
        <v>4023</v>
      </c>
      <c r="S62" t="s">
        <v>2544</v>
      </c>
      <c r="T62" t="s">
        <v>2545</v>
      </c>
      <c r="U62" t="s">
        <v>4023</v>
      </c>
    </row>
    <row r="63" spans="1:21">
      <c r="A63" s="190" t="s">
        <v>618</v>
      </c>
      <c r="B63" s="190" t="s">
        <v>4341</v>
      </c>
      <c r="C63" s="190" t="s">
        <v>2058</v>
      </c>
      <c r="D63" s="191">
        <v>7500</v>
      </c>
      <c r="K63" t="s">
        <v>971</v>
      </c>
      <c r="L63" t="s">
        <v>3780</v>
      </c>
      <c r="M63" t="s">
        <v>4027</v>
      </c>
      <c r="S63" t="s">
        <v>971</v>
      </c>
      <c r="T63" t="s">
        <v>3780</v>
      </c>
      <c r="U63" t="s">
        <v>4027</v>
      </c>
    </row>
    <row r="64" spans="1:21">
      <c r="A64" s="190" t="s">
        <v>1457</v>
      </c>
      <c r="B64" s="190" t="s">
        <v>4346</v>
      </c>
      <c r="C64" s="190" t="s">
        <v>2424</v>
      </c>
      <c r="D64" s="191">
        <v>30000</v>
      </c>
      <c r="K64" t="s">
        <v>2441</v>
      </c>
      <c r="L64" t="s">
        <v>2442</v>
      </c>
      <c r="M64" t="s">
        <v>4047</v>
      </c>
      <c r="S64" t="s">
        <v>2441</v>
      </c>
      <c r="T64" t="s">
        <v>2442</v>
      </c>
      <c r="U64" t="s">
        <v>4047</v>
      </c>
    </row>
    <row r="65" spans="1:21">
      <c r="A65" s="190" t="s">
        <v>273</v>
      </c>
      <c r="B65" s="190" t="s">
        <v>4427</v>
      </c>
      <c r="C65" s="190" t="s">
        <v>1641</v>
      </c>
      <c r="D65" s="191">
        <v>16700</v>
      </c>
      <c r="K65" t="s">
        <v>360</v>
      </c>
      <c r="L65" t="s">
        <v>2062</v>
      </c>
      <c r="M65" t="s">
        <v>4042</v>
      </c>
      <c r="S65" t="s">
        <v>360</v>
      </c>
      <c r="T65" t="s">
        <v>2062</v>
      </c>
      <c r="U65" t="s">
        <v>4042</v>
      </c>
    </row>
    <row r="66" spans="1:21">
      <c r="A66" s="190" t="s">
        <v>1961</v>
      </c>
      <c r="B66" s="190" t="s">
        <v>4373</v>
      </c>
      <c r="C66" s="190" t="s">
        <v>1641</v>
      </c>
      <c r="D66" s="191">
        <v>3550</v>
      </c>
      <c r="K66" t="s">
        <v>974</v>
      </c>
      <c r="L66" t="s">
        <v>2446</v>
      </c>
      <c r="M66" t="s">
        <v>4040</v>
      </c>
      <c r="S66" t="s">
        <v>974</v>
      </c>
      <c r="T66" t="s">
        <v>2446</v>
      </c>
      <c r="U66" t="s">
        <v>4040</v>
      </c>
    </row>
    <row r="67" spans="1:21">
      <c r="A67" s="190" t="s">
        <v>1459</v>
      </c>
      <c r="B67" s="190" t="s">
        <v>4348</v>
      </c>
      <c r="C67" s="190" t="s">
        <v>2424</v>
      </c>
      <c r="D67" s="191">
        <v>5200</v>
      </c>
      <c r="K67" t="s">
        <v>361</v>
      </c>
      <c r="L67" t="s">
        <v>2063</v>
      </c>
      <c r="M67" t="s">
        <v>4040</v>
      </c>
      <c r="S67" t="s">
        <v>361</v>
      </c>
      <c r="T67" t="s">
        <v>2063</v>
      </c>
      <c r="U67" t="s">
        <v>4040</v>
      </c>
    </row>
    <row r="68" spans="1:21">
      <c r="A68" s="190" t="s">
        <v>619</v>
      </c>
      <c r="B68" s="190" t="s">
        <v>4364</v>
      </c>
      <c r="C68" s="190" t="s">
        <v>2058</v>
      </c>
      <c r="D68" s="191">
        <v>2100</v>
      </c>
      <c r="K68" t="s">
        <v>8</v>
      </c>
      <c r="L68" t="s">
        <v>1653</v>
      </c>
      <c r="M68" t="s">
        <v>4031</v>
      </c>
      <c r="S68" t="s">
        <v>8</v>
      </c>
      <c r="T68" t="s">
        <v>1653</v>
      </c>
      <c r="U68" t="s">
        <v>4031</v>
      </c>
    </row>
    <row r="69" spans="1:21">
      <c r="A69" s="190" t="s">
        <v>275</v>
      </c>
      <c r="B69" s="190" t="s">
        <v>4367</v>
      </c>
      <c r="C69" s="190" t="s">
        <v>1641</v>
      </c>
      <c r="D69" s="191">
        <v>10800</v>
      </c>
      <c r="K69" t="s">
        <v>362</v>
      </c>
      <c r="L69" t="s">
        <v>3788</v>
      </c>
      <c r="M69" t="s">
        <v>4048</v>
      </c>
      <c r="S69" t="s">
        <v>362</v>
      </c>
      <c r="T69" t="s">
        <v>3788</v>
      </c>
      <c r="U69" t="s">
        <v>4048</v>
      </c>
    </row>
    <row r="70" spans="1:21">
      <c r="A70" s="190" t="s">
        <v>844</v>
      </c>
      <c r="B70" s="190" t="s">
        <v>4359</v>
      </c>
      <c r="C70" s="190" t="s">
        <v>2424</v>
      </c>
      <c r="D70" s="191">
        <v>25400</v>
      </c>
      <c r="K70" t="s">
        <v>975</v>
      </c>
      <c r="L70" t="s">
        <v>2447</v>
      </c>
      <c r="M70" t="s">
        <v>4044</v>
      </c>
      <c r="S70" t="s">
        <v>975</v>
      </c>
      <c r="T70" t="s">
        <v>2447</v>
      </c>
      <c r="U70" t="s">
        <v>4044</v>
      </c>
    </row>
    <row r="71" spans="1:21">
      <c r="A71" s="190" t="s">
        <v>1599</v>
      </c>
      <c r="B71" s="190" t="s">
        <v>4334</v>
      </c>
      <c r="C71" s="190" t="s">
        <v>2058</v>
      </c>
      <c r="D71" s="191">
        <v>43000</v>
      </c>
      <c r="K71" t="s">
        <v>363</v>
      </c>
      <c r="L71" t="s">
        <v>2065</v>
      </c>
      <c r="M71" t="s">
        <v>4044</v>
      </c>
      <c r="S71" t="s">
        <v>363</v>
      </c>
      <c r="T71" t="s">
        <v>2065</v>
      </c>
      <c r="U71" t="s">
        <v>4044</v>
      </c>
    </row>
    <row r="72" spans="1:21">
      <c r="A72" s="190" t="s">
        <v>745</v>
      </c>
      <c r="B72" s="190" t="s">
        <v>4334</v>
      </c>
      <c r="C72" s="190" t="s">
        <v>1641</v>
      </c>
      <c r="D72" s="191">
        <v>25700</v>
      </c>
      <c r="K72" t="s">
        <v>3701</v>
      </c>
      <c r="L72" t="s">
        <v>3702</v>
      </c>
      <c r="M72" t="s">
        <v>4049</v>
      </c>
      <c r="S72" t="s">
        <v>3701</v>
      </c>
      <c r="T72" t="s">
        <v>3702</v>
      </c>
      <c r="U72" t="s">
        <v>4049</v>
      </c>
    </row>
    <row r="73" spans="1:21">
      <c r="A73" s="190" t="s">
        <v>855</v>
      </c>
      <c r="B73" s="190" t="s">
        <v>4399</v>
      </c>
      <c r="C73" s="190" t="s">
        <v>2424</v>
      </c>
      <c r="D73" s="191">
        <v>8000</v>
      </c>
      <c r="K73" t="s">
        <v>976</v>
      </c>
      <c r="L73" t="s">
        <v>2449</v>
      </c>
      <c r="M73" t="s">
        <v>4024</v>
      </c>
      <c r="S73" t="s">
        <v>976</v>
      </c>
      <c r="T73" t="s">
        <v>2449</v>
      </c>
      <c r="U73" t="s">
        <v>4024</v>
      </c>
    </row>
    <row r="74" spans="1:21">
      <c r="A74" s="190" t="s">
        <v>3766</v>
      </c>
      <c r="B74" s="190" t="s">
        <v>4383</v>
      </c>
      <c r="C74" s="190" t="s">
        <v>2424</v>
      </c>
      <c r="D74" s="191">
        <v>41900</v>
      </c>
      <c r="K74" t="s">
        <v>1665</v>
      </c>
      <c r="L74" t="s">
        <v>1666</v>
      </c>
      <c r="M74" t="s">
        <v>4023</v>
      </c>
      <c r="S74" t="s">
        <v>1665</v>
      </c>
      <c r="T74" t="s">
        <v>1666</v>
      </c>
      <c r="U74" t="s">
        <v>4023</v>
      </c>
    </row>
    <row r="75" spans="1:21">
      <c r="A75" s="190" t="s">
        <v>276</v>
      </c>
      <c r="B75" s="190" t="s">
        <v>4334</v>
      </c>
      <c r="C75" s="190" t="s">
        <v>1641</v>
      </c>
      <c r="D75" s="191">
        <v>53000</v>
      </c>
      <c r="K75" t="s">
        <v>9</v>
      </c>
      <c r="L75" t="s">
        <v>1654</v>
      </c>
      <c r="M75" t="s">
        <v>4023</v>
      </c>
      <c r="S75" t="s">
        <v>9</v>
      </c>
      <c r="T75" t="s">
        <v>1654</v>
      </c>
      <c r="U75" t="s">
        <v>4023</v>
      </c>
    </row>
    <row r="76" spans="1:21">
      <c r="A76" s="190" t="s">
        <v>620</v>
      </c>
      <c r="B76" s="190" t="s">
        <v>4345</v>
      </c>
      <c r="C76" s="190" t="s">
        <v>2058</v>
      </c>
      <c r="D76" s="191">
        <v>11500</v>
      </c>
      <c r="K76" t="s">
        <v>10</v>
      </c>
      <c r="L76" t="s">
        <v>1655</v>
      </c>
      <c r="M76" t="s">
        <v>4050</v>
      </c>
      <c r="S76" t="s">
        <v>10</v>
      </c>
      <c r="T76" t="s">
        <v>1655</v>
      </c>
      <c r="U76" t="s">
        <v>4050</v>
      </c>
    </row>
    <row r="77" spans="1:21">
      <c r="A77" s="190" t="s">
        <v>4013</v>
      </c>
      <c r="B77" s="190" t="s">
        <v>4368</v>
      </c>
      <c r="C77" s="190" t="s">
        <v>1641</v>
      </c>
      <c r="D77" s="191">
        <v>42650</v>
      </c>
      <c r="K77" t="s">
        <v>977</v>
      </c>
      <c r="L77" t="s">
        <v>2450</v>
      </c>
      <c r="M77" t="s">
        <v>4024</v>
      </c>
      <c r="S77" t="s">
        <v>977</v>
      </c>
      <c r="T77" t="s">
        <v>2450</v>
      </c>
      <c r="U77" t="s">
        <v>4024</v>
      </c>
    </row>
    <row r="78" spans="1:21">
      <c r="A78" s="190" t="s">
        <v>279</v>
      </c>
      <c r="B78" s="190" t="s">
        <v>4339</v>
      </c>
      <c r="C78" s="190" t="s">
        <v>1641</v>
      </c>
      <c r="D78" s="191">
        <v>33450</v>
      </c>
      <c r="K78" t="s">
        <v>11</v>
      </c>
      <c r="L78" t="s">
        <v>1656</v>
      </c>
      <c r="M78" t="s">
        <v>4046</v>
      </c>
      <c r="S78" t="s">
        <v>11</v>
      </c>
      <c r="T78" t="s">
        <v>1656</v>
      </c>
      <c r="U78" t="s">
        <v>4046</v>
      </c>
    </row>
    <row r="79" spans="1:21">
      <c r="A79" s="190" t="s">
        <v>1469</v>
      </c>
      <c r="B79" s="190" t="s">
        <v>4379</v>
      </c>
      <c r="C79" s="190" t="s">
        <v>2424</v>
      </c>
      <c r="D79" s="191">
        <v>118000</v>
      </c>
      <c r="K79" t="s">
        <v>1657</v>
      </c>
      <c r="L79" t="s">
        <v>1658</v>
      </c>
      <c r="M79" t="s">
        <v>4051</v>
      </c>
      <c r="S79" t="s">
        <v>1657</v>
      </c>
      <c r="T79" t="s">
        <v>1658</v>
      </c>
      <c r="U79" t="s">
        <v>4051</v>
      </c>
    </row>
    <row r="80" spans="1:21">
      <c r="A80" s="190" t="s">
        <v>134</v>
      </c>
      <c r="B80" s="190" t="s">
        <v>4427</v>
      </c>
      <c r="C80" s="190" t="s">
        <v>1641</v>
      </c>
      <c r="D80" s="191">
        <v>16600</v>
      </c>
      <c r="K80" t="s">
        <v>364</v>
      </c>
      <c r="L80" t="s">
        <v>2066</v>
      </c>
      <c r="M80" t="s">
        <v>4031</v>
      </c>
      <c r="S80" t="s">
        <v>364</v>
      </c>
      <c r="T80" t="s">
        <v>2066</v>
      </c>
      <c r="U80" t="s">
        <v>4031</v>
      </c>
    </row>
    <row r="81" spans="1:21">
      <c r="A81" s="190" t="s">
        <v>1473</v>
      </c>
      <c r="B81" s="190" t="s">
        <v>4395</v>
      </c>
      <c r="C81" s="190" t="s">
        <v>2424</v>
      </c>
      <c r="D81" s="191">
        <v>3000</v>
      </c>
      <c r="K81" t="s">
        <v>978</v>
      </c>
      <c r="L81" t="s">
        <v>2451</v>
      </c>
      <c r="M81" t="s">
        <v>4021</v>
      </c>
      <c r="S81" t="s">
        <v>978</v>
      </c>
      <c r="T81" t="s">
        <v>2451</v>
      </c>
      <c r="U81" t="s">
        <v>4021</v>
      </c>
    </row>
    <row r="82" spans="1:21">
      <c r="A82" s="190" t="s">
        <v>281</v>
      </c>
      <c r="B82" s="190" t="s">
        <v>4429</v>
      </c>
      <c r="C82" s="190" t="s">
        <v>1641</v>
      </c>
      <c r="D82" s="191">
        <v>34650</v>
      </c>
      <c r="K82" t="s">
        <v>365</v>
      </c>
      <c r="L82" t="s">
        <v>2067</v>
      </c>
      <c r="M82" t="s">
        <v>4045</v>
      </c>
      <c r="S82" t="s">
        <v>365</v>
      </c>
      <c r="T82" t="s">
        <v>2067</v>
      </c>
      <c r="U82" t="s">
        <v>4045</v>
      </c>
    </row>
    <row r="83" spans="1:21">
      <c r="A83" s="190" t="s">
        <v>282</v>
      </c>
      <c r="B83" s="190" t="s">
        <v>4351</v>
      </c>
      <c r="C83" s="190" t="s">
        <v>1641</v>
      </c>
      <c r="D83" s="191">
        <v>22700</v>
      </c>
      <c r="K83" t="s">
        <v>366</v>
      </c>
      <c r="L83" t="s">
        <v>2068</v>
      </c>
      <c r="M83" t="s">
        <v>4046</v>
      </c>
      <c r="S83" t="s">
        <v>366</v>
      </c>
      <c r="T83" t="s">
        <v>2068</v>
      </c>
      <c r="U83" t="s">
        <v>4046</v>
      </c>
    </row>
    <row r="84" spans="1:21">
      <c r="A84" s="190" t="s">
        <v>283</v>
      </c>
      <c r="B84" s="190" t="s">
        <v>4396</v>
      </c>
      <c r="C84" s="190" t="s">
        <v>1641</v>
      </c>
      <c r="D84" s="191">
        <v>15850</v>
      </c>
      <c r="K84" t="s">
        <v>12</v>
      </c>
      <c r="L84" t="s">
        <v>1809</v>
      </c>
      <c r="M84" t="s">
        <v>4030</v>
      </c>
      <c r="S84" t="s">
        <v>12</v>
      </c>
      <c r="T84" t="s">
        <v>1809</v>
      </c>
      <c r="U84" t="s">
        <v>4030</v>
      </c>
    </row>
    <row r="85" spans="1:21">
      <c r="A85" s="190" t="s">
        <v>284</v>
      </c>
      <c r="B85" s="190" t="s">
        <v>4381</v>
      </c>
      <c r="C85" s="190" t="s">
        <v>1641</v>
      </c>
      <c r="D85" s="191">
        <v>2470</v>
      </c>
      <c r="K85" t="s">
        <v>367</v>
      </c>
      <c r="L85" t="s">
        <v>2069</v>
      </c>
      <c r="M85" t="s">
        <v>4052</v>
      </c>
      <c r="S85" t="s">
        <v>367</v>
      </c>
      <c r="T85" t="s">
        <v>2069</v>
      </c>
      <c r="U85" t="s">
        <v>4052</v>
      </c>
    </row>
    <row r="86" spans="1:21">
      <c r="A86" s="190" t="s">
        <v>285</v>
      </c>
      <c r="B86" s="190" t="s">
        <v>4349</v>
      </c>
      <c r="C86" s="190" t="s">
        <v>1641</v>
      </c>
      <c r="D86" s="191">
        <v>19000</v>
      </c>
      <c r="K86" t="s">
        <v>981</v>
      </c>
      <c r="L86" t="s">
        <v>2454</v>
      </c>
      <c r="M86" t="s">
        <v>4053</v>
      </c>
      <c r="S86" t="s">
        <v>981</v>
      </c>
      <c r="T86" t="s">
        <v>2454</v>
      </c>
      <c r="U86" t="s">
        <v>4053</v>
      </c>
    </row>
    <row r="87" spans="1:21">
      <c r="A87" s="190" t="s">
        <v>842</v>
      </c>
      <c r="B87" s="190" t="s">
        <v>4380</v>
      </c>
      <c r="C87" s="190" t="s">
        <v>2424</v>
      </c>
      <c r="D87" s="191">
        <v>32200.000000000004</v>
      </c>
      <c r="K87" t="s">
        <v>942</v>
      </c>
      <c r="L87" t="s">
        <v>2423</v>
      </c>
      <c r="M87" t="s">
        <v>4054</v>
      </c>
      <c r="S87" t="s">
        <v>942</v>
      </c>
      <c r="T87" t="s">
        <v>2423</v>
      </c>
      <c r="U87" t="s">
        <v>4054</v>
      </c>
    </row>
    <row r="88" spans="1:21">
      <c r="A88" s="190" t="s">
        <v>4202</v>
      </c>
      <c r="B88" s="190" t="s">
        <v>4336</v>
      </c>
      <c r="C88" s="190" t="s">
        <v>2058</v>
      </c>
      <c r="D88" s="191">
        <v>7000</v>
      </c>
      <c r="K88" t="s">
        <v>1659</v>
      </c>
      <c r="L88" t="s">
        <v>1660</v>
      </c>
      <c r="M88" t="s">
        <v>4028</v>
      </c>
      <c r="S88" t="s">
        <v>1659</v>
      </c>
      <c r="T88" t="s">
        <v>1660</v>
      </c>
      <c r="U88" t="s">
        <v>4028</v>
      </c>
    </row>
    <row r="89" spans="1:21">
      <c r="A89" s="190" t="s">
        <v>286</v>
      </c>
      <c r="B89" s="190" t="s">
        <v>4368</v>
      </c>
      <c r="C89" s="190" t="s">
        <v>1641</v>
      </c>
      <c r="D89" s="191">
        <v>11000</v>
      </c>
      <c r="K89" t="s">
        <v>13</v>
      </c>
      <c r="L89" t="s">
        <v>1661</v>
      </c>
      <c r="M89" t="s">
        <v>4023</v>
      </c>
      <c r="S89" t="s">
        <v>13</v>
      </c>
      <c r="T89" t="s">
        <v>1661</v>
      </c>
      <c r="U89" t="s">
        <v>4023</v>
      </c>
    </row>
    <row r="90" spans="1:21">
      <c r="A90" s="190" t="s">
        <v>3281</v>
      </c>
      <c r="B90" s="190" t="s">
        <v>4381</v>
      </c>
      <c r="C90" s="190" t="s">
        <v>2424</v>
      </c>
      <c r="D90" s="191">
        <v>9100</v>
      </c>
      <c r="K90" t="s">
        <v>14</v>
      </c>
      <c r="L90" t="s">
        <v>1662</v>
      </c>
      <c r="M90" t="s">
        <v>4018</v>
      </c>
      <c r="S90" t="s">
        <v>14</v>
      </c>
      <c r="T90" t="s">
        <v>1662</v>
      </c>
      <c r="U90" t="s">
        <v>4018</v>
      </c>
    </row>
    <row r="91" spans="1:21">
      <c r="A91" s="190" t="s">
        <v>287</v>
      </c>
      <c r="B91" s="190" t="s">
        <v>4386</v>
      </c>
      <c r="C91" s="190" t="s">
        <v>1641</v>
      </c>
      <c r="D91" s="191">
        <v>2610</v>
      </c>
      <c r="K91" t="s">
        <v>983</v>
      </c>
      <c r="L91" t="s">
        <v>2456</v>
      </c>
      <c r="M91" t="s">
        <v>4023</v>
      </c>
      <c r="S91" t="s">
        <v>983</v>
      </c>
      <c r="T91" t="s">
        <v>2456</v>
      </c>
      <c r="U91" t="s">
        <v>4023</v>
      </c>
    </row>
    <row r="92" spans="1:21">
      <c r="A92" s="190" t="s">
        <v>288</v>
      </c>
      <c r="B92" s="190" t="s">
        <v>4368</v>
      </c>
      <c r="C92" s="190" t="s">
        <v>1641</v>
      </c>
      <c r="D92" s="191">
        <v>4000</v>
      </c>
      <c r="K92" t="s">
        <v>15</v>
      </c>
      <c r="L92" t="s">
        <v>1664</v>
      </c>
      <c r="M92" t="s">
        <v>4040</v>
      </c>
      <c r="S92" t="s">
        <v>15</v>
      </c>
      <c r="T92" t="s">
        <v>1664</v>
      </c>
      <c r="U92" t="s">
        <v>4040</v>
      </c>
    </row>
    <row r="93" spans="1:21">
      <c r="A93" s="190" t="s">
        <v>730</v>
      </c>
      <c r="B93" s="190" t="s">
        <v>4346</v>
      </c>
      <c r="C93" s="190" t="s">
        <v>1641</v>
      </c>
      <c r="D93" s="191">
        <v>57200</v>
      </c>
      <c r="K93" t="s">
        <v>984</v>
      </c>
      <c r="L93" t="s">
        <v>2457</v>
      </c>
      <c r="M93" t="s">
        <v>4041</v>
      </c>
      <c r="S93" t="s">
        <v>984</v>
      </c>
      <c r="T93" t="s">
        <v>2457</v>
      </c>
      <c r="U93" t="s">
        <v>4041</v>
      </c>
    </row>
    <row r="94" spans="1:21">
      <c r="A94" s="190" t="s">
        <v>1474</v>
      </c>
      <c r="B94" s="190" t="s">
        <v>4389</v>
      </c>
      <c r="C94" s="190" t="s">
        <v>1641</v>
      </c>
      <c r="D94" s="191">
        <v>29850</v>
      </c>
      <c r="K94" t="s">
        <v>368</v>
      </c>
      <c r="L94" t="s">
        <v>3779</v>
      </c>
      <c r="M94" t="s">
        <v>4055</v>
      </c>
      <c r="S94" t="s">
        <v>368</v>
      </c>
      <c r="T94" t="s">
        <v>3779</v>
      </c>
      <c r="U94" t="s">
        <v>4055</v>
      </c>
    </row>
    <row r="95" spans="1:21">
      <c r="A95" s="190" t="s">
        <v>922</v>
      </c>
      <c r="B95" s="190" t="s">
        <v>4372</v>
      </c>
      <c r="C95" s="190" t="s">
        <v>2424</v>
      </c>
      <c r="D95" s="191">
        <v>8200</v>
      </c>
      <c r="K95" t="s">
        <v>988</v>
      </c>
      <c r="L95" t="s">
        <v>2461</v>
      </c>
      <c r="M95" t="s">
        <v>4023</v>
      </c>
      <c r="S95" t="s">
        <v>988</v>
      </c>
      <c r="T95" t="s">
        <v>2461</v>
      </c>
      <c r="U95" t="s">
        <v>4023</v>
      </c>
    </row>
    <row r="96" spans="1:21">
      <c r="A96" s="190" t="s">
        <v>624</v>
      </c>
      <c r="B96" s="190" t="s">
        <v>4351</v>
      </c>
      <c r="C96" s="190" t="s">
        <v>2058</v>
      </c>
      <c r="D96" s="191">
        <v>7600</v>
      </c>
      <c r="K96" t="s">
        <v>987</v>
      </c>
      <c r="L96" t="s">
        <v>2460</v>
      </c>
      <c r="M96" t="s">
        <v>4056</v>
      </c>
      <c r="S96" t="s">
        <v>987</v>
      </c>
      <c r="T96" t="s">
        <v>2460</v>
      </c>
      <c r="U96" t="s">
        <v>4056</v>
      </c>
    </row>
    <row r="97" spans="1:21">
      <c r="A97" s="190" t="s">
        <v>289</v>
      </c>
      <c r="B97" s="190" t="s">
        <v>4346</v>
      </c>
      <c r="C97" s="190" t="s">
        <v>1641</v>
      </c>
      <c r="D97" s="191">
        <v>49000</v>
      </c>
      <c r="K97" t="s">
        <v>989</v>
      </c>
      <c r="L97" t="s">
        <v>2462</v>
      </c>
      <c r="M97" t="s">
        <v>4041</v>
      </c>
      <c r="S97" t="s">
        <v>989</v>
      </c>
      <c r="T97" t="s">
        <v>2462</v>
      </c>
      <c r="U97" t="s">
        <v>4041</v>
      </c>
    </row>
    <row r="98" spans="1:21">
      <c r="A98" s="190" t="s">
        <v>3768</v>
      </c>
      <c r="B98" s="190" t="s">
        <v>4370</v>
      </c>
      <c r="C98" s="190" t="s">
        <v>2424</v>
      </c>
      <c r="D98" s="191">
        <v>60000</v>
      </c>
      <c r="K98" t="s">
        <v>3713</v>
      </c>
      <c r="L98" t="s">
        <v>3714</v>
      </c>
      <c r="M98" t="s">
        <v>4023</v>
      </c>
      <c r="S98" t="s">
        <v>3713</v>
      </c>
      <c r="T98" t="s">
        <v>3714</v>
      </c>
      <c r="U98" t="s">
        <v>4023</v>
      </c>
    </row>
    <row r="99" spans="1:21">
      <c r="A99" s="190" t="s">
        <v>290</v>
      </c>
      <c r="B99" s="190" t="s">
        <v>4331</v>
      </c>
      <c r="C99" s="190" t="s">
        <v>1641</v>
      </c>
      <c r="D99" s="191">
        <v>6530</v>
      </c>
      <c r="K99" t="s">
        <v>990</v>
      </c>
      <c r="L99" t="s">
        <v>2464</v>
      </c>
      <c r="M99" t="s">
        <v>4051</v>
      </c>
      <c r="S99" t="s">
        <v>990</v>
      </c>
      <c r="T99" t="s">
        <v>2464</v>
      </c>
      <c r="U99" t="s">
        <v>4051</v>
      </c>
    </row>
    <row r="100" spans="1:21">
      <c r="A100" s="190" t="s">
        <v>626</v>
      </c>
      <c r="B100" s="190" t="s">
        <v>4351</v>
      </c>
      <c r="C100" s="190" t="s">
        <v>2058</v>
      </c>
      <c r="D100" s="191">
        <v>29200</v>
      </c>
      <c r="K100" t="s">
        <v>2465</v>
      </c>
      <c r="L100" t="s">
        <v>2466</v>
      </c>
      <c r="M100" t="s">
        <v>4040</v>
      </c>
      <c r="S100" t="s">
        <v>2465</v>
      </c>
      <c r="T100" t="s">
        <v>2466</v>
      </c>
      <c r="U100" t="s">
        <v>4040</v>
      </c>
    </row>
    <row r="101" spans="1:21">
      <c r="A101" s="190" t="s">
        <v>627</v>
      </c>
      <c r="B101" s="190" t="s">
        <v>4402</v>
      </c>
      <c r="C101" s="190" t="s">
        <v>2058</v>
      </c>
      <c r="D101" s="191">
        <v>50000</v>
      </c>
      <c r="K101" t="s">
        <v>2076</v>
      </c>
      <c r="L101" t="s">
        <v>3789</v>
      </c>
      <c r="M101" t="s">
        <v>4057</v>
      </c>
      <c r="S101" t="s">
        <v>2076</v>
      </c>
      <c r="T101" t="s">
        <v>3789</v>
      </c>
      <c r="U101" t="s">
        <v>4057</v>
      </c>
    </row>
    <row r="102" spans="1:21">
      <c r="A102" s="190" t="s">
        <v>1478</v>
      </c>
      <c r="B102" s="190" t="s">
        <v>4329</v>
      </c>
      <c r="C102" s="190" t="s">
        <v>2424</v>
      </c>
      <c r="D102" s="191">
        <v>6600</v>
      </c>
      <c r="K102" t="s">
        <v>2081</v>
      </c>
      <c r="L102" t="s">
        <v>2082</v>
      </c>
      <c r="M102" t="s">
        <v>4024</v>
      </c>
      <c r="S102" t="s">
        <v>2081</v>
      </c>
      <c r="T102" t="s">
        <v>2082</v>
      </c>
      <c r="U102" t="s">
        <v>4024</v>
      </c>
    </row>
    <row r="103" spans="1:21">
      <c r="A103" s="190" t="s">
        <v>628</v>
      </c>
      <c r="B103" s="190" t="s">
        <v>4388</v>
      </c>
      <c r="C103" s="190" t="s">
        <v>2058</v>
      </c>
      <c r="D103" s="191">
        <v>9500</v>
      </c>
      <c r="K103" t="s">
        <v>1018</v>
      </c>
      <c r="L103" t="s">
        <v>2508</v>
      </c>
      <c r="M103" t="s">
        <v>4030</v>
      </c>
      <c r="S103" t="s">
        <v>1018</v>
      </c>
      <c r="T103" t="s">
        <v>2508</v>
      </c>
      <c r="U103" t="s">
        <v>4030</v>
      </c>
    </row>
    <row r="104" spans="1:21">
      <c r="A104" s="190" t="s">
        <v>2345</v>
      </c>
      <c r="B104" s="190" t="s">
        <v>4368</v>
      </c>
      <c r="C104" s="190" t="s">
        <v>2058</v>
      </c>
      <c r="D104" s="191">
        <v>34800</v>
      </c>
      <c r="K104" t="s">
        <v>1603</v>
      </c>
      <c r="L104" t="s">
        <v>2548</v>
      </c>
      <c r="M104" t="s">
        <v>4058</v>
      </c>
      <c r="S104" t="s">
        <v>1603</v>
      </c>
      <c r="T104" t="s">
        <v>2548</v>
      </c>
      <c r="U104" t="s">
        <v>4058</v>
      </c>
    </row>
    <row r="105" spans="1:21">
      <c r="A105" s="190" t="s">
        <v>292</v>
      </c>
      <c r="B105" s="190" t="s">
        <v>4361</v>
      </c>
      <c r="C105" s="190" t="s">
        <v>1641</v>
      </c>
      <c r="D105" s="191">
        <v>43650</v>
      </c>
      <c r="K105" t="s">
        <v>1007</v>
      </c>
      <c r="L105" t="s">
        <v>2492</v>
      </c>
      <c r="M105" t="s">
        <v>4017</v>
      </c>
      <c r="S105" t="s">
        <v>1007</v>
      </c>
      <c r="T105" t="s">
        <v>2492</v>
      </c>
      <c r="U105" t="s">
        <v>4017</v>
      </c>
    </row>
    <row r="106" spans="1:21">
      <c r="A106" s="190" t="s">
        <v>3968</v>
      </c>
      <c r="B106" s="190" t="s">
        <v>4351</v>
      </c>
      <c r="C106" s="190" t="s">
        <v>2424</v>
      </c>
      <c r="D106" s="191">
        <v>8200</v>
      </c>
      <c r="K106" t="s">
        <v>16</v>
      </c>
      <c r="L106" t="s">
        <v>1667</v>
      </c>
      <c r="M106" t="s">
        <v>4024</v>
      </c>
      <c r="S106" t="s">
        <v>16</v>
      </c>
      <c r="T106" t="s">
        <v>1667</v>
      </c>
      <c r="U106" t="s">
        <v>4024</v>
      </c>
    </row>
    <row r="107" spans="1:21">
      <c r="A107" s="190" t="s">
        <v>1607</v>
      </c>
      <c r="B107" s="190" t="s">
        <v>4402</v>
      </c>
      <c r="C107" s="190" t="s">
        <v>2424</v>
      </c>
      <c r="D107" s="191">
        <v>9000</v>
      </c>
      <c r="K107" t="s">
        <v>962</v>
      </c>
      <c r="L107" t="s">
        <v>3400</v>
      </c>
      <c r="M107" t="s">
        <v>4033</v>
      </c>
      <c r="S107" t="s">
        <v>962</v>
      </c>
      <c r="T107" t="s">
        <v>3400</v>
      </c>
      <c r="U107" t="s">
        <v>4033</v>
      </c>
    </row>
    <row r="108" spans="1:21">
      <c r="A108" s="190" t="s">
        <v>629</v>
      </c>
      <c r="B108" s="190" t="s">
        <v>4426</v>
      </c>
      <c r="C108" s="190" t="s">
        <v>2058</v>
      </c>
      <c r="D108" s="191">
        <v>9100</v>
      </c>
      <c r="K108" t="s">
        <v>2467</v>
      </c>
      <c r="L108" t="s">
        <v>2468</v>
      </c>
      <c r="M108" t="s">
        <v>4051</v>
      </c>
      <c r="S108" t="s">
        <v>2467</v>
      </c>
      <c r="T108" t="s">
        <v>2468</v>
      </c>
      <c r="U108" t="s">
        <v>4051</v>
      </c>
    </row>
    <row r="109" spans="1:21">
      <c r="A109" s="190" t="s">
        <v>630</v>
      </c>
      <c r="B109" s="190" t="s">
        <v>4336</v>
      </c>
      <c r="C109" s="190" t="s">
        <v>2058</v>
      </c>
      <c r="D109" s="191">
        <v>8800</v>
      </c>
      <c r="K109" t="s">
        <v>369</v>
      </c>
      <c r="L109" t="s">
        <v>2073</v>
      </c>
      <c r="M109" t="s">
        <v>4051</v>
      </c>
      <c r="S109" t="s">
        <v>369</v>
      </c>
      <c r="T109" t="s">
        <v>2073</v>
      </c>
      <c r="U109" t="s">
        <v>4051</v>
      </c>
    </row>
    <row r="110" spans="1:21">
      <c r="A110" s="190" t="s">
        <v>795</v>
      </c>
      <c r="B110" s="190" t="s">
        <v>4334</v>
      </c>
      <c r="C110" s="190" t="s">
        <v>2424</v>
      </c>
      <c r="D110" s="191">
        <v>20000</v>
      </c>
      <c r="K110" t="s">
        <v>992</v>
      </c>
      <c r="L110" t="s">
        <v>2470</v>
      </c>
      <c r="M110" t="s">
        <v>4053</v>
      </c>
      <c r="S110" t="s">
        <v>992</v>
      </c>
      <c r="T110" t="s">
        <v>2470</v>
      </c>
      <c r="U110" t="s">
        <v>4053</v>
      </c>
    </row>
    <row r="111" spans="1:21">
      <c r="A111" s="190" t="s">
        <v>632</v>
      </c>
      <c r="B111" s="190" t="s">
        <v>4368</v>
      </c>
      <c r="C111" s="190" t="s">
        <v>2058</v>
      </c>
      <c r="D111" s="191">
        <v>6500</v>
      </c>
      <c r="K111" t="s">
        <v>993</v>
      </c>
      <c r="L111" t="s">
        <v>2471</v>
      </c>
      <c r="M111" t="s">
        <v>4025</v>
      </c>
      <c r="S111" t="s">
        <v>993</v>
      </c>
      <c r="T111" t="s">
        <v>2471</v>
      </c>
      <c r="U111" t="s">
        <v>4025</v>
      </c>
    </row>
    <row r="112" spans="1:21">
      <c r="A112" s="190" t="s">
        <v>294</v>
      </c>
      <c r="B112" s="190" t="s">
        <v>4334</v>
      </c>
      <c r="C112" s="190" t="s">
        <v>1641</v>
      </c>
      <c r="D112" s="191">
        <v>18150</v>
      </c>
      <c r="K112" t="s">
        <v>370</v>
      </c>
      <c r="L112" t="s">
        <v>2074</v>
      </c>
      <c r="M112" t="s">
        <v>4033</v>
      </c>
      <c r="S112" t="s">
        <v>370</v>
      </c>
      <c r="T112" t="s">
        <v>2074</v>
      </c>
      <c r="U112" t="s">
        <v>4033</v>
      </c>
    </row>
    <row r="113" spans="1:21">
      <c r="A113" s="190" t="s">
        <v>1484</v>
      </c>
      <c r="B113" s="190" t="s">
        <v>4372</v>
      </c>
      <c r="C113" s="190" t="s">
        <v>2424</v>
      </c>
      <c r="D113" s="191">
        <v>4800</v>
      </c>
      <c r="K113" t="s">
        <v>17</v>
      </c>
      <c r="L113" t="s">
        <v>1668</v>
      </c>
      <c r="M113" t="s">
        <v>4041</v>
      </c>
      <c r="S113" t="s">
        <v>17</v>
      </c>
      <c r="T113" t="s">
        <v>1668</v>
      </c>
      <c r="U113" t="s">
        <v>4041</v>
      </c>
    </row>
    <row r="114" spans="1:21">
      <c r="A114" s="190" t="s">
        <v>295</v>
      </c>
      <c r="B114" s="190" t="s">
        <v>4405</v>
      </c>
      <c r="C114" s="190" t="s">
        <v>1641</v>
      </c>
      <c r="D114" s="191">
        <v>41000</v>
      </c>
      <c r="K114" t="s">
        <v>18</v>
      </c>
      <c r="L114" t="s">
        <v>1669</v>
      </c>
      <c r="M114" t="s">
        <v>4059</v>
      </c>
      <c r="S114" t="s">
        <v>18</v>
      </c>
      <c r="T114" t="s">
        <v>1669</v>
      </c>
      <c r="U114" t="s">
        <v>4059</v>
      </c>
    </row>
    <row r="115" spans="1:21">
      <c r="A115" s="190" t="s">
        <v>633</v>
      </c>
      <c r="B115" s="190" t="s">
        <v>4359</v>
      </c>
      <c r="C115" s="190" t="s">
        <v>2058</v>
      </c>
      <c r="D115" s="191">
        <v>12400</v>
      </c>
      <c r="K115" t="s">
        <v>913</v>
      </c>
      <c r="L115" t="s">
        <v>2474</v>
      </c>
      <c r="M115" t="s">
        <v>4044</v>
      </c>
      <c r="S115" t="s">
        <v>913</v>
      </c>
      <c r="T115" t="s">
        <v>2474</v>
      </c>
      <c r="U115" t="s">
        <v>4044</v>
      </c>
    </row>
    <row r="116" spans="1:21">
      <c r="A116" s="190" t="s">
        <v>635</v>
      </c>
      <c r="B116" s="190" t="s">
        <v>4458</v>
      </c>
      <c r="C116" s="190" t="s">
        <v>2058</v>
      </c>
      <c r="D116" s="191">
        <v>11800</v>
      </c>
      <c r="K116" t="s">
        <v>371</v>
      </c>
      <c r="L116" t="s">
        <v>2077</v>
      </c>
      <c r="M116" t="s">
        <v>4042</v>
      </c>
      <c r="S116" t="s">
        <v>371</v>
      </c>
      <c r="T116" t="s">
        <v>2077</v>
      </c>
      <c r="U116" t="s">
        <v>4042</v>
      </c>
    </row>
    <row r="117" spans="1:21">
      <c r="A117" s="190" t="s">
        <v>853</v>
      </c>
      <c r="B117" s="190" t="s">
        <v>4362</v>
      </c>
      <c r="C117" s="190" t="s">
        <v>2424</v>
      </c>
      <c r="D117" s="191">
        <v>11800</v>
      </c>
      <c r="K117" t="s">
        <v>1306</v>
      </c>
      <c r="L117" t="s">
        <v>3007</v>
      </c>
      <c r="M117" t="s">
        <v>4033</v>
      </c>
      <c r="S117" t="s">
        <v>1306</v>
      </c>
      <c r="T117" t="s">
        <v>3007</v>
      </c>
      <c r="U117" t="s">
        <v>4033</v>
      </c>
    </row>
    <row r="118" spans="1:21">
      <c r="A118" s="190" t="s">
        <v>296</v>
      </c>
      <c r="B118" s="190" t="s">
        <v>4397</v>
      </c>
      <c r="C118" s="190" t="s">
        <v>1641</v>
      </c>
      <c r="D118" s="191">
        <v>8400</v>
      </c>
      <c r="K118" t="s">
        <v>1306</v>
      </c>
      <c r="L118" t="s">
        <v>3007</v>
      </c>
      <c r="M118" t="s">
        <v>4033</v>
      </c>
      <c r="S118" t="s">
        <v>1306</v>
      </c>
      <c r="T118" t="s">
        <v>3007</v>
      </c>
      <c r="U118" t="s">
        <v>4033</v>
      </c>
    </row>
    <row r="119" spans="1:21">
      <c r="A119" s="190" t="s">
        <v>297</v>
      </c>
      <c r="B119" s="190" t="s">
        <v>4460</v>
      </c>
      <c r="C119" s="190" t="s">
        <v>1641</v>
      </c>
      <c r="D119" s="191">
        <v>50200</v>
      </c>
      <c r="K119" t="s">
        <v>19</v>
      </c>
      <c r="L119" t="s">
        <v>1671</v>
      </c>
      <c r="M119" t="s">
        <v>4045</v>
      </c>
      <c r="S119" t="s">
        <v>19</v>
      </c>
      <c r="T119" t="s">
        <v>1671</v>
      </c>
      <c r="U119" t="s">
        <v>4045</v>
      </c>
    </row>
    <row r="120" spans="1:21">
      <c r="A120" s="190" t="s">
        <v>838</v>
      </c>
      <c r="B120" s="190" t="s">
        <v>4386</v>
      </c>
      <c r="C120" s="190" t="s">
        <v>2424</v>
      </c>
      <c r="D120" s="191">
        <v>6800</v>
      </c>
      <c r="K120" t="s">
        <v>943</v>
      </c>
      <c r="L120" t="s">
        <v>2475</v>
      </c>
      <c r="M120" t="s">
        <v>4027</v>
      </c>
      <c r="S120" t="s">
        <v>943</v>
      </c>
      <c r="T120" t="s">
        <v>2475</v>
      </c>
      <c r="U120" t="s">
        <v>4027</v>
      </c>
    </row>
    <row r="121" spans="1:21">
      <c r="A121" s="190" t="s">
        <v>638</v>
      </c>
      <c r="B121" s="190" t="s">
        <v>4386</v>
      </c>
      <c r="C121" s="190" t="s">
        <v>2058</v>
      </c>
      <c r="D121" s="191">
        <v>7900</v>
      </c>
      <c r="K121" t="s">
        <v>886</v>
      </c>
      <c r="L121" t="s">
        <v>2510</v>
      </c>
      <c r="M121" t="s">
        <v>4056</v>
      </c>
      <c r="S121" t="s">
        <v>886</v>
      </c>
      <c r="T121" t="s">
        <v>2510</v>
      </c>
      <c r="U121" t="s">
        <v>4056</v>
      </c>
    </row>
    <row r="122" spans="1:21">
      <c r="A122" s="190" t="s">
        <v>1486</v>
      </c>
      <c r="B122" s="190" t="s">
        <v>4371</v>
      </c>
      <c r="C122" s="190" t="s">
        <v>2424</v>
      </c>
      <c r="D122" s="191">
        <v>70000</v>
      </c>
      <c r="K122" t="s">
        <v>881</v>
      </c>
      <c r="L122" t="s">
        <v>3098</v>
      </c>
      <c r="M122" t="s">
        <v>4023</v>
      </c>
      <c r="S122" t="s">
        <v>881</v>
      </c>
      <c r="T122" t="s">
        <v>3098</v>
      </c>
      <c r="U122" t="s">
        <v>4023</v>
      </c>
    </row>
    <row r="123" spans="1:21">
      <c r="A123" s="190" t="s">
        <v>299</v>
      </c>
      <c r="B123" s="190" t="s">
        <v>4339</v>
      </c>
      <c r="C123" s="190" t="s">
        <v>1641</v>
      </c>
      <c r="D123" s="191">
        <v>46150</v>
      </c>
      <c r="K123" t="s">
        <v>994</v>
      </c>
      <c r="L123" t="s">
        <v>2477</v>
      </c>
      <c r="M123" t="s">
        <v>4017</v>
      </c>
      <c r="S123" t="s">
        <v>994</v>
      </c>
      <c r="T123" t="s">
        <v>2477</v>
      </c>
      <c r="U123" t="s">
        <v>4017</v>
      </c>
    </row>
    <row r="124" spans="1:21">
      <c r="A124" s="190" t="s">
        <v>300</v>
      </c>
      <c r="B124" s="190" t="s">
        <v>4380</v>
      </c>
      <c r="C124" s="190" t="s">
        <v>1641</v>
      </c>
      <c r="D124" s="191">
        <v>39800</v>
      </c>
      <c r="K124" t="s">
        <v>372</v>
      </c>
      <c r="L124" t="s">
        <v>2078</v>
      </c>
      <c r="M124" t="s">
        <v>4042</v>
      </c>
      <c r="S124" t="s">
        <v>372</v>
      </c>
      <c r="T124" t="s">
        <v>2078</v>
      </c>
      <c r="U124" t="s">
        <v>4042</v>
      </c>
    </row>
    <row r="125" spans="1:21">
      <c r="A125" s="190" t="s">
        <v>639</v>
      </c>
      <c r="B125" s="190" t="s">
        <v>4438</v>
      </c>
      <c r="C125" s="190" t="s">
        <v>2058</v>
      </c>
      <c r="D125" s="191">
        <v>8500</v>
      </c>
      <c r="K125" t="s">
        <v>826</v>
      </c>
      <c r="L125" t="s">
        <v>2478</v>
      </c>
      <c r="M125" t="s">
        <v>4060</v>
      </c>
      <c r="S125" t="s">
        <v>826</v>
      </c>
      <c r="T125" t="s">
        <v>2478</v>
      </c>
      <c r="U125" t="s">
        <v>4060</v>
      </c>
    </row>
    <row r="126" spans="1:21">
      <c r="A126" s="190" t="s">
        <v>752</v>
      </c>
      <c r="B126" s="190" t="s">
        <v>4376</v>
      </c>
      <c r="C126" s="190" t="s">
        <v>1641</v>
      </c>
      <c r="D126" s="191">
        <v>14200</v>
      </c>
      <c r="K126" t="s">
        <v>1313</v>
      </c>
      <c r="L126" t="s">
        <v>3017</v>
      </c>
      <c r="M126" t="s">
        <v>4017</v>
      </c>
      <c r="S126" t="s">
        <v>1313</v>
      </c>
      <c r="T126" t="s">
        <v>3017</v>
      </c>
      <c r="U126" t="s">
        <v>4017</v>
      </c>
    </row>
    <row r="127" spans="1:21">
      <c r="A127" s="190" t="s">
        <v>302</v>
      </c>
      <c r="B127" s="190" t="s">
        <v>4391</v>
      </c>
      <c r="C127" s="190" t="s">
        <v>2424</v>
      </c>
      <c r="D127" s="190"/>
      <c r="K127" t="s">
        <v>995</v>
      </c>
      <c r="L127" t="s">
        <v>2479</v>
      </c>
      <c r="M127" t="s">
        <v>4017</v>
      </c>
      <c r="S127" t="s">
        <v>995</v>
      </c>
      <c r="T127" t="s">
        <v>2479</v>
      </c>
      <c r="U127" t="s">
        <v>4017</v>
      </c>
    </row>
    <row r="128" spans="1:21">
      <c r="A128" s="190" t="s">
        <v>843</v>
      </c>
      <c r="B128" s="190" t="s">
        <v>4372</v>
      </c>
      <c r="C128" s="190" t="s">
        <v>2424</v>
      </c>
      <c r="D128" s="191">
        <v>9000</v>
      </c>
      <c r="K128" t="s">
        <v>996</v>
      </c>
      <c r="L128" t="s">
        <v>2480</v>
      </c>
      <c r="M128" t="s">
        <v>4056</v>
      </c>
      <c r="S128" t="s">
        <v>996</v>
      </c>
      <c r="T128" t="s">
        <v>2480</v>
      </c>
      <c r="U128" t="s">
        <v>4056</v>
      </c>
    </row>
    <row r="129" spans="1:21">
      <c r="A129" s="190" t="s">
        <v>303</v>
      </c>
      <c r="B129" s="190" t="s">
        <v>4354</v>
      </c>
      <c r="C129" s="190" t="s">
        <v>1641</v>
      </c>
      <c r="D129" s="191">
        <v>32000</v>
      </c>
      <c r="K129" t="s">
        <v>997</v>
      </c>
      <c r="L129" t="s">
        <v>2481</v>
      </c>
      <c r="M129" t="s">
        <v>4033</v>
      </c>
      <c r="S129" t="s">
        <v>997</v>
      </c>
      <c r="T129" t="s">
        <v>2481</v>
      </c>
      <c r="U129" t="s">
        <v>4033</v>
      </c>
    </row>
    <row r="130" spans="1:21">
      <c r="A130" s="190" t="s">
        <v>641</v>
      </c>
      <c r="B130" s="190" t="s">
        <v>4351</v>
      </c>
      <c r="C130" s="190" t="s">
        <v>2058</v>
      </c>
      <c r="D130" s="191">
        <v>19600</v>
      </c>
      <c r="K130" t="s">
        <v>999</v>
      </c>
      <c r="L130" t="s">
        <v>2483</v>
      </c>
      <c r="M130" t="s">
        <v>4061</v>
      </c>
      <c r="S130" t="s">
        <v>999</v>
      </c>
      <c r="T130" t="s">
        <v>2483</v>
      </c>
      <c r="U130" t="s">
        <v>4061</v>
      </c>
    </row>
    <row r="131" spans="1:21">
      <c r="A131" s="190" t="s">
        <v>3491</v>
      </c>
      <c r="B131" s="190" t="s">
        <v>4358</v>
      </c>
      <c r="C131" s="190" t="s">
        <v>1641</v>
      </c>
      <c r="D131" s="191">
        <v>10050</v>
      </c>
      <c r="K131" t="s">
        <v>20</v>
      </c>
      <c r="L131" t="s">
        <v>1672</v>
      </c>
      <c r="M131" t="s">
        <v>4061</v>
      </c>
      <c r="S131" t="s">
        <v>20</v>
      </c>
      <c r="T131" t="s">
        <v>1672</v>
      </c>
      <c r="U131" t="s">
        <v>4061</v>
      </c>
    </row>
    <row r="132" spans="1:21">
      <c r="A132" s="190" t="s">
        <v>304</v>
      </c>
      <c r="B132" s="190" t="s">
        <v>4376</v>
      </c>
      <c r="C132" s="190" t="s">
        <v>1641</v>
      </c>
      <c r="D132" s="191">
        <v>4860</v>
      </c>
      <c r="K132" t="s">
        <v>1000</v>
      </c>
      <c r="L132" t="s">
        <v>2484</v>
      </c>
      <c r="M132" t="s">
        <v>4061</v>
      </c>
      <c r="S132" t="s">
        <v>1000</v>
      </c>
      <c r="T132" t="s">
        <v>2484</v>
      </c>
      <c r="U132" t="s">
        <v>4061</v>
      </c>
    </row>
    <row r="133" spans="1:21">
      <c r="A133" s="190" t="s">
        <v>852</v>
      </c>
      <c r="B133" s="190" t="s">
        <v>4372</v>
      </c>
      <c r="C133" s="190" t="s">
        <v>2424</v>
      </c>
      <c r="D133" s="191">
        <v>3500</v>
      </c>
      <c r="K133" t="s">
        <v>1001</v>
      </c>
      <c r="L133" t="s">
        <v>2485</v>
      </c>
      <c r="M133" t="s">
        <v>4041</v>
      </c>
      <c r="S133" t="s">
        <v>1001</v>
      </c>
      <c r="T133" t="s">
        <v>2485</v>
      </c>
      <c r="U133" t="s">
        <v>4041</v>
      </c>
    </row>
    <row r="134" spans="1:21">
      <c r="A134" s="190" t="s">
        <v>305</v>
      </c>
      <c r="B134" s="190" t="s">
        <v>4371</v>
      </c>
      <c r="C134" s="190" t="s">
        <v>1641</v>
      </c>
      <c r="D134" s="191">
        <v>10050</v>
      </c>
      <c r="K134" t="s">
        <v>21</v>
      </c>
      <c r="L134" t="s">
        <v>1673</v>
      </c>
      <c r="M134" t="s">
        <v>4037</v>
      </c>
      <c r="S134" t="s">
        <v>21</v>
      </c>
      <c r="T134" t="s">
        <v>1673</v>
      </c>
      <c r="U134" t="s">
        <v>4037</v>
      </c>
    </row>
    <row r="135" spans="1:21">
      <c r="A135" s="190" t="s">
        <v>4158</v>
      </c>
      <c r="B135" s="190" t="s">
        <v>4448</v>
      </c>
      <c r="C135" s="190" t="s">
        <v>2424</v>
      </c>
      <c r="D135" s="191">
        <v>15500</v>
      </c>
      <c r="K135" t="s">
        <v>22</v>
      </c>
      <c r="L135" t="s">
        <v>1674</v>
      </c>
      <c r="M135" t="s">
        <v>4036</v>
      </c>
      <c r="S135" t="s">
        <v>22</v>
      </c>
      <c r="T135" t="s">
        <v>1674</v>
      </c>
      <c r="U135" t="s">
        <v>4036</v>
      </c>
    </row>
    <row r="136" spans="1:21">
      <c r="A136" s="190" t="s">
        <v>1490</v>
      </c>
      <c r="B136" s="190" t="s">
        <v>4346</v>
      </c>
      <c r="C136" s="190" t="s">
        <v>2424</v>
      </c>
      <c r="D136" s="191">
        <v>12700</v>
      </c>
      <c r="K136" t="s">
        <v>802</v>
      </c>
      <c r="L136" t="s">
        <v>1670</v>
      </c>
      <c r="M136" t="s">
        <v>4031</v>
      </c>
      <c r="S136" t="s">
        <v>802</v>
      </c>
      <c r="T136" t="s">
        <v>1670</v>
      </c>
      <c r="U136" t="s">
        <v>4031</v>
      </c>
    </row>
    <row r="137" spans="1:21">
      <c r="A137" s="190" t="s">
        <v>3707</v>
      </c>
      <c r="B137" s="190" t="s">
        <v>4429</v>
      </c>
      <c r="C137" s="190" t="s">
        <v>2424</v>
      </c>
      <c r="D137" s="191">
        <v>193300</v>
      </c>
      <c r="K137" t="s">
        <v>1005</v>
      </c>
      <c r="L137" t="s">
        <v>2490</v>
      </c>
      <c r="M137" t="s">
        <v>4024</v>
      </c>
      <c r="S137" t="s">
        <v>1005</v>
      </c>
      <c r="T137" t="s">
        <v>2490</v>
      </c>
      <c r="U137" t="s">
        <v>4024</v>
      </c>
    </row>
    <row r="138" spans="1:21">
      <c r="A138" s="190" t="s">
        <v>1492</v>
      </c>
      <c r="B138" s="190" t="s">
        <v>4396</v>
      </c>
      <c r="C138" s="190" t="s">
        <v>2058</v>
      </c>
      <c r="D138" s="191">
        <v>16800</v>
      </c>
      <c r="K138" t="s">
        <v>23</v>
      </c>
      <c r="L138" t="s">
        <v>1718</v>
      </c>
      <c r="M138" t="s">
        <v>4044</v>
      </c>
      <c r="S138" t="s">
        <v>23</v>
      </c>
      <c r="T138" t="s">
        <v>1718</v>
      </c>
      <c r="U138" t="s">
        <v>4044</v>
      </c>
    </row>
    <row r="139" spans="1:21">
      <c r="A139" s="190" t="s">
        <v>307</v>
      </c>
      <c r="B139" s="190" t="s">
        <v>4389</v>
      </c>
      <c r="C139" s="190" t="s">
        <v>1641</v>
      </c>
      <c r="D139" s="191">
        <v>11050</v>
      </c>
      <c r="K139" t="s">
        <v>998</v>
      </c>
      <c r="L139" t="s">
        <v>2482</v>
      </c>
      <c r="M139" t="s">
        <v>4058</v>
      </c>
      <c r="S139" t="s">
        <v>998</v>
      </c>
      <c r="T139" t="s">
        <v>2482</v>
      </c>
      <c r="U139" t="s">
        <v>4058</v>
      </c>
    </row>
    <row r="140" spans="1:21">
      <c r="A140" s="190" t="s">
        <v>643</v>
      </c>
      <c r="B140" s="190" t="s">
        <v>4389</v>
      </c>
      <c r="C140" s="190" t="s">
        <v>2058</v>
      </c>
      <c r="D140" s="191">
        <v>10100</v>
      </c>
      <c r="K140" t="s">
        <v>373</v>
      </c>
      <c r="L140" t="s">
        <v>3680</v>
      </c>
      <c r="M140" t="s">
        <v>4031</v>
      </c>
      <c r="S140" t="s">
        <v>373</v>
      </c>
      <c r="T140" t="s">
        <v>3680</v>
      </c>
      <c r="U140" t="s">
        <v>4031</v>
      </c>
    </row>
    <row r="141" spans="1:21">
      <c r="A141" s="190" t="s">
        <v>308</v>
      </c>
      <c r="B141" s="190" t="s">
        <v>4364</v>
      </c>
      <c r="C141" s="190" t="s">
        <v>1641</v>
      </c>
      <c r="D141" s="191">
        <v>80000</v>
      </c>
      <c r="K141" t="s">
        <v>1002</v>
      </c>
      <c r="L141" t="s">
        <v>2486</v>
      </c>
      <c r="M141" t="s">
        <v>4044</v>
      </c>
      <c r="S141" t="s">
        <v>1002</v>
      </c>
      <c r="T141" t="s">
        <v>2486</v>
      </c>
      <c r="U141" t="s">
        <v>4044</v>
      </c>
    </row>
    <row r="142" spans="1:21">
      <c r="A142" s="190" t="s">
        <v>310</v>
      </c>
      <c r="B142" s="190" t="s">
        <v>4354</v>
      </c>
      <c r="C142" s="190" t="s">
        <v>1641</v>
      </c>
      <c r="D142" s="191">
        <v>73400</v>
      </c>
      <c r="K142" t="s">
        <v>24</v>
      </c>
      <c r="L142" t="s">
        <v>1682</v>
      </c>
      <c r="M142" t="s">
        <v>4017</v>
      </c>
      <c r="S142" t="s">
        <v>24</v>
      </c>
      <c r="T142" t="s">
        <v>1682</v>
      </c>
      <c r="U142" t="s">
        <v>4017</v>
      </c>
    </row>
    <row r="143" spans="1:21">
      <c r="A143" s="190" t="s">
        <v>1479</v>
      </c>
      <c r="B143" s="190" t="s">
        <v>4346</v>
      </c>
      <c r="C143" s="190" t="s">
        <v>2424</v>
      </c>
      <c r="D143" s="190"/>
      <c r="K143" t="s">
        <v>374</v>
      </c>
      <c r="L143" t="s">
        <v>2079</v>
      </c>
      <c r="M143" t="s">
        <v>4040</v>
      </c>
      <c r="S143" t="s">
        <v>374</v>
      </c>
      <c r="T143" t="s">
        <v>2079</v>
      </c>
      <c r="U143" t="s">
        <v>4040</v>
      </c>
    </row>
    <row r="144" spans="1:21">
      <c r="A144" s="190" t="s">
        <v>4224</v>
      </c>
      <c r="B144" s="190" t="s">
        <v>4465</v>
      </c>
      <c r="C144" s="190" t="s">
        <v>2424</v>
      </c>
      <c r="D144" s="191">
        <v>13000</v>
      </c>
      <c r="K144" t="s">
        <v>3483</v>
      </c>
      <c r="L144" t="s">
        <v>3484</v>
      </c>
      <c r="M144" t="s">
        <v>4053</v>
      </c>
      <c r="S144" t="s">
        <v>3483</v>
      </c>
      <c r="T144" t="s">
        <v>3484</v>
      </c>
      <c r="U144" t="s">
        <v>4053</v>
      </c>
    </row>
    <row r="145" spans="1:21">
      <c r="A145" s="190" t="s">
        <v>4107</v>
      </c>
      <c r="B145" s="190" t="s">
        <v>4340</v>
      </c>
      <c r="C145" s="190" t="s">
        <v>1641</v>
      </c>
      <c r="D145" s="191">
        <v>15300</v>
      </c>
      <c r="K145" t="s">
        <v>375</v>
      </c>
      <c r="L145" t="s">
        <v>2080</v>
      </c>
      <c r="M145" t="s">
        <v>4023</v>
      </c>
      <c r="S145" t="s">
        <v>375</v>
      </c>
      <c r="T145" t="s">
        <v>2080</v>
      </c>
      <c r="U145" t="s">
        <v>4023</v>
      </c>
    </row>
    <row r="146" spans="1:21">
      <c r="A146" s="190" t="s">
        <v>644</v>
      </c>
      <c r="B146" s="190" t="s">
        <v>4387</v>
      </c>
      <c r="C146" s="190" t="s">
        <v>2058</v>
      </c>
      <c r="D146" s="191">
        <v>19900</v>
      </c>
      <c r="K146" t="s">
        <v>834</v>
      </c>
      <c r="L146" t="s">
        <v>2488</v>
      </c>
      <c r="M146" t="s">
        <v>4037</v>
      </c>
      <c r="S146" t="s">
        <v>834</v>
      </c>
      <c r="T146" t="s">
        <v>2488</v>
      </c>
      <c r="U146" t="s">
        <v>4037</v>
      </c>
    </row>
    <row r="147" spans="1:21">
      <c r="A147" s="190" t="s">
        <v>313</v>
      </c>
      <c r="B147" s="190" t="s">
        <v>4382</v>
      </c>
      <c r="C147" s="190" t="s">
        <v>1641</v>
      </c>
      <c r="D147" s="191">
        <v>2330</v>
      </c>
      <c r="K147" t="s">
        <v>848</v>
      </c>
      <c r="L147" t="s">
        <v>2973</v>
      </c>
      <c r="M147" t="s">
        <v>4031</v>
      </c>
      <c r="S147" t="s">
        <v>848</v>
      </c>
      <c r="T147" t="s">
        <v>2973</v>
      </c>
      <c r="U147" t="s">
        <v>4031</v>
      </c>
    </row>
    <row r="148" spans="1:21">
      <c r="A148" s="190" t="s">
        <v>1503</v>
      </c>
      <c r="B148" s="190" t="s">
        <v>4349</v>
      </c>
      <c r="C148" s="190" t="s">
        <v>2424</v>
      </c>
      <c r="D148" s="191">
        <v>31500</v>
      </c>
      <c r="K148" t="s">
        <v>1129</v>
      </c>
      <c r="L148" t="s">
        <v>2687</v>
      </c>
      <c r="M148" t="s">
        <v>4047</v>
      </c>
      <c r="S148" t="s">
        <v>1129</v>
      </c>
      <c r="T148" t="s">
        <v>2687</v>
      </c>
      <c r="U148" t="s">
        <v>4047</v>
      </c>
    </row>
    <row r="149" spans="1:21">
      <c r="A149" s="190" t="s">
        <v>4116</v>
      </c>
      <c r="B149" s="190" t="s">
        <v>4335</v>
      </c>
      <c r="C149" s="190" t="s">
        <v>2424</v>
      </c>
      <c r="D149" s="191">
        <v>6000</v>
      </c>
      <c r="K149" t="s">
        <v>25</v>
      </c>
      <c r="L149" t="s">
        <v>1675</v>
      </c>
      <c r="M149" t="s">
        <v>4040</v>
      </c>
      <c r="S149" t="s">
        <v>25</v>
      </c>
      <c r="T149" t="s">
        <v>1675</v>
      </c>
      <c r="U149" t="s">
        <v>4040</v>
      </c>
    </row>
    <row r="150" spans="1:21">
      <c r="A150" s="190" t="s">
        <v>2006</v>
      </c>
      <c r="B150" s="190" t="s">
        <v>4339</v>
      </c>
      <c r="C150" s="190" t="s">
        <v>1641</v>
      </c>
      <c r="D150" s="191">
        <v>10700</v>
      </c>
      <c r="K150" t="s">
        <v>1008</v>
      </c>
      <c r="L150" t="s">
        <v>2493</v>
      </c>
      <c r="M150" t="s">
        <v>4047</v>
      </c>
      <c r="S150" t="s">
        <v>1008</v>
      </c>
      <c r="T150" t="s">
        <v>2493</v>
      </c>
      <c r="U150" t="s">
        <v>4047</v>
      </c>
    </row>
    <row r="151" spans="1:21">
      <c r="A151" s="190" t="s">
        <v>647</v>
      </c>
      <c r="B151" s="190" t="s">
        <v>4381</v>
      </c>
      <c r="C151" s="190" t="s">
        <v>2058</v>
      </c>
      <c r="D151" s="191">
        <v>9000</v>
      </c>
      <c r="K151" t="s">
        <v>1009</v>
      </c>
      <c r="L151" t="s">
        <v>2494</v>
      </c>
      <c r="M151" t="s">
        <v>4018</v>
      </c>
      <c r="S151" t="s">
        <v>1009</v>
      </c>
      <c r="T151" t="s">
        <v>2494</v>
      </c>
      <c r="U151" t="s">
        <v>4018</v>
      </c>
    </row>
    <row r="152" spans="1:21">
      <c r="A152" s="190" t="s">
        <v>883</v>
      </c>
      <c r="B152" s="190" t="s">
        <v>4358</v>
      </c>
      <c r="C152" s="190" t="s">
        <v>2424</v>
      </c>
      <c r="D152" s="191">
        <v>103800</v>
      </c>
      <c r="K152" t="s">
        <v>26</v>
      </c>
      <c r="L152" t="s">
        <v>1676</v>
      </c>
      <c r="M152" t="s">
        <v>4037</v>
      </c>
      <c r="S152" t="s">
        <v>26</v>
      </c>
      <c r="T152" t="s">
        <v>1676</v>
      </c>
      <c r="U152" t="s">
        <v>4037</v>
      </c>
    </row>
    <row r="153" spans="1:21">
      <c r="A153" s="190" t="s">
        <v>314</v>
      </c>
      <c r="B153" s="190" t="s">
        <v>4419</v>
      </c>
      <c r="C153" s="190" t="s">
        <v>1641</v>
      </c>
      <c r="D153" s="191">
        <v>2540</v>
      </c>
      <c r="K153" t="s">
        <v>1010</v>
      </c>
      <c r="L153" t="s">
        <v>2495</v>
      </c>
      <c r="M153" t="s">
        <v>4027</v>
      </c>
      <c r="S153" t="s">
        <v>1010</v>
      </c>
      <c r="T153" t="s">
        <v>2495</v>
      </c>
      <c r="U153" t="s">
        <v>4027</v>
      </c>
    </row>
    <row r="154" spans="1:21">
      <c r="A154" s="190" t="s">
        <v>631</v>
      </c>
      <c r="B154" s="190" t="s">
        <v>4372</v>
      </c>
      <c r="C154" s="190" t="s">
        <v>2058</v>
      </c>
      <c r="D154" s="191">
        <v>2300</v>
      </c>
      <c r="K154" t="s">
        <v>1011</v>
      </c>
      <c r="L154" t="s">
        <v>2496</v>
      </c>
      <c r="M154" t="s">
        <v>4040</v>
      </c>
      <c r="S154" t="s">
        <v>1011</v>
      </c>
      <c r="T154" t="s">
        <v>2496</v>
      </c>
      <c r="U154" t="s">
        <v>4040</v>
      </c>
    </row>
    <row r="155" spans="1:21">
      <c r="A155" s="190" t="s">
        <v>636</v>
      </c>
      <c r="B155" s="190" t="s">
        <v>4345</v>
      </c>
      <c r="C155" s="190" t="s">
        <v>2058</v>
      </c>
      <c r="D155" s="191">
        <v>8600</v>
      </c>
      <c r="K155" t="s">
        <v>1012</v>
      </c>
      <c r="L155" t="s">
        <v>2497</v>
      </c>
      <c r="M155" t="s">
        <v>4041</v>
      </c>
      <c r="S155" t="s">
        <v>1012</v>
      </c>
      <c r="T155" t="s">
        <v>2497</v>
      </c>
      <c r="U155" t="s">
        <v>4041</v>
      </c>
    </row>
    <row r="156" spans="1:21">
      <c r="A156" s="190" t="s">
        <v>772</v>
      </c>
      <c r="B156" s="190" t="s">
        <v>4422</v>
      </c>
      <c r="C156" s="190" t="s">
        <v>2424</v>
      </c>
      <c r="D156" s="191">
        <v>14800</v>
      </c>
      <c r="K156" t="s">
        <v>27</v>
      </c>
      <c r="L156" t="s">
        <v>1677</v>
      </c>
      <c r="M156" t="s">
        <v>4033</v>
      </c>
      <c r="S156" t="s">
        <v>27</v>
      </c>
      <c r="T156" t="s">
        <v>1677</v>
      </c>
      <c r="U156" t="s">
        <v>4033</v>
      </c>
    </row>
    <row r="157" spans="1:21">
      <c r="A157" s="190" t="s">
        <v>1506</v>
      </c>
      <c r="B157" s="190" t="s">
        <v>4372</v>
      </c>
      <c r="C157" s="190" t="s">
        <v>2424</v>
      </c>
      <c r="D157" s="191">
        <v>11400</v>
      </c>
      <c r="K157" t="s">
        <v>1013</v>
      </c>
      <c r="L157" t="s">
        <v>2498</v>
      </c>
      <c r="M157" t="s">
        <v>4046</v>
      </c>
      <c r="S157" t="s">
        <v>1013</v>
      </c>
      <c r="T157" t="s">
        <v>2498</v>
      </c>
      <c r="U157" t="s">
        <v>4046</v>
      </c>
    </row>
    <row r="158" spans="1:21">
      <c r="A158" s="190" t="s">
        <v>648</v>
      </c>
      <c r="B158" s="190" t="s">
        <v>4433</v>
      </c>
      <c r="C158" s="190" t="s">
        <v>2058</v>
      </c>
      <c r="D158" s="191">
        <v>33200</v>
      </c>
      <c r="K158" t="s">
        <v>1277</v>
      </c>
      <c r="L158" t="s">
        <v>2958</v>
      </c>
      <c r="M158" t="s">
        <v>4047</v>
      </c>
      <c r="S158" t="s">
        <v>1277</v>
      </c>
      <c r="T158" t="s">
        <v>2958</v>
      </c>
      <c r="U158" t="s">
        <v>4047</v>
      </c>
    </row>
    <row r="159" spans="1:21">
      <c r="A159" s="190" t="s">
        <v>650</v>
      </c>
      <c r="B159" s="190" t="s">
        <v>4370</v>
      </c>
      <c r="C159" s="190" t="s">
        <v>1641</v>
      </c>
      <c r="D159" s="191">
        <v>32549.999999999996</v>
      </c>
      <c r="K159" t="s">
        <v>1015</v>
      </c>
      <c r="L159" t="s">
        <v>2500</v>
      </c>
      <c r="M159" t="s">
        <v>4017</v>
      </c>
      <c r="S159" t="s">
        <v>1015</v>
      </c>
      <c r="T159" t="s">
        <v>2500</v>
      </c>
      <c r="U159" t="s">
        <v>4017</v>
      </c>
    </row>
    <row r="160" spans="1:21">
      <c r="A160" s="190" t="s">
        <v>651</v>
      </c>
      <c r="B160" s="190" t="s">
        <v>4370</v>
      </c>
      <c r="C160" s="190" t="s">
        <v>2058</v>
      </c>
      <c r="D160" s="191">
        <v>16700</v>
      </c>
      <c r="K160" t="s">
        <v>809</v>
      </c>
      <c r="L160" t="s">
        <v>2501</v>
      </c>
      <c r="M160" t="s">
        <v>4041</v>
      </c>
      <c r="S160" t="s">
        <v>809</v>
      </c>
      <c r="T160" t="s">
        <v>2501</v>
      </c>
      <c r="U160" t="s">
        <v>4041</v>
      </c>
    </row>
    <row r="161" spans="1:21">
      <c r="A161" s="190" t="s">
        <v>652</v>
      </c>
      <c r="B161" s="190" t="s">
        <v>4370</v>
      </c>
      <c r="C161" s="190" t="s">
        <v>2058</v>
      </c>
      <c r="D161" s="191">
        <v>13500</v>
      </c>
      <c r="K161" t="s">
        <v>376</v>
      </c>
      <c r="L161" t="s">
        <v>2083</v>
      </c>
      <c r="M161" t="s">
        <v>4051</v>
      </c>
      <c r="S161" t="s">
        <v>376</v>
      </c>
      <c r="T161" t="s">
        <v>2083</v>
      </c>
      <c r="U161" t="s">
        <v>4051</v>
      </c>
    </row>
    <row r="162" spans="1:21">
      <c r="A162" s="190" t="s">
        <v>653</v>
      </c>
      <c r="B162" s="190" t="s">
        <v>4365</v>
      </c>
      <c r="C162" s="190" t="s">
        <v>2058</v>
      </c>
      <c r="D162" s="191">
        <v>7600</v>
      </c>
      <c r="K162" t="s">
        <v>2502</v>
      </c>
      <c r="L162" t="s">
        <v>2503</v>
      </c>
      <c r="M162" t="s">
        <v>4017</v>
      </c>
      <c r="S162" t="s">
        <v>2502</v>
      </c>
      <c r="T162" t="s">
        <v>2503</v>
      </c>
      <c r="U162" t="s">
        <v>4017</v>
      </c>
    </row>
    <row r="163" spans="1:21">
      <c r="A163" s="190" t="s">
        <v>654</v>
      </c>
      <c r="B163" s="190" t="s">
        <v>4336</v>
      </c>
      <c r="C163" s="190" t="s">
        <v>2058</v>
      </c>
      <c r="D163" s="191">
        <v>10100</v>
      </c>
      <c r="K163" t="s">
        <v>28</v>
      </c>
      <c r="L163" t="s">
        <v>1678</v>
      </c>
      <c r="M163" t="s">
        <v>4030</v>
      </c>
      <c r="S163" t="s">
        <v>28</v>
      </c>
      <c r="T163" t="s">
        <v>1678</v>
      </c>
      <c r="U163" t="s">
        <v>4030</v>
      </c>
    </row>
    <row r="164" spans="1:21">
      <c r="A164" s="190" t="s">
        <v>876</v>
      </c>
      <c r="B164" s="190" t="s">
        <v>4372</v>
      </c>
      <c r="C164" s="190" t="s">
        <v>2424</v>
      </c>
      <c r="D164" s="191">
        <v>9300</v>
      </c>
      <c r="K164" t="s">
        <v>1019</v>
      </c>
      <c r="L164" t="s">
        <v>2509</v>
      </c>
      <c r="M164" t="s">
        <v>4047</v>
      </c>
      <c r="S164" t="s">
        <v>1019</v>
      </c>
      <c r="T164" t="s">
        <v>2509</v>
      </c>
      <c r="U164" t="s">
        <v>4047</v>
      </c>
    </row>
    <row r="165" spans="1:21">
      <c r="A165" s="190" t="s">
        <v>327</v>
      </c>
      <c r="B165" s="190" t="s">
        <v>4373</v>
      </c>
      <c r="C165" s="190" t="s">
        <v>1641</v>
      </c>
      <c r="D165" s="191">
        <v>16450</v>
      </c>
      <c r="K165" t="s">
        <v>1574</v>
      </c>
      <c r="L165" t="s">
        <v>3432</v>
      </c>
      <c r="M165" t="s">
        <v>4062</v>
      </c>
      <c r="S165" t="s">
        <v>1574</v>
      </c>
      <c r="T165" t="s">
        <v>3432</v>
      </c>
      <c r="U165" t="s">
        <v>4062</v>
      </c>
    </row>
    <row r="166" spans="1:21">
      <c r="A166" s="190" t="s">
        <v>655</v>
      </c>
      <c r="B166" s="190" t="s">
        <v>4347</v>
      </c>
      <c r="C166" s="190" t="s">
        <v>2058</v>
      </c>
      <c r="D166" s="191">
        <v>4400</v>
      </c>
      <c r="K166" t="s">
        <v>377</v>
      </c>
      <c r="L166" t="s">
        <v>2084</v>
      </c>
      <c r="M166" t="s">
        <v>4039</v>
      </c>
      <c r="S166" t="s">
        <v>377</v>
      </c>
      <c r="T166" t="s">
        <v>2084</v>
      </c>
      <c r="U166" t="s">
        <v>4039</v>
      </c>
    </row>
    <row r="167" spans="1:21">
      <c r="A167" s="190" t="s">
        <v>316</v>
      </c>
      <c r="B167" s="190" t="s">
        <v>4387</v>
      </c>
      <c r="C167" s="190" t="s">
        <v>1641</v>
      </c>
      <c r="D167" s="191">
        <v>18450</v>
      </c>
      <c r="K167" t="s">
        <v>840</v>
      </c>
      <c r="L167" t="s">
        <v>2515</v>
      </c>
      <c r="M167" t="s">
        <v>4061</v>
      </c>
      <c r="S167" t="s">
        <v>840</v>
      </c>
      <c r="T167" t="s">
        <v>2515</v>
      </c>
      <c r="U167" t="s">
        <v>4061</v>
      </c>
    </row>
    <row r="168" spans="1:21">
      <c r="A168" s="190" t="s">
        <v>317</v>
      </c>
      <c r="B168" s="190" t="s">
        <v>4331</v>
      </c>
      <c r="C168" s="190" t="s">
        <v>2424</v>
      </c>
      <c r="D168" s="191">
        <v>3100</v>
      </c>
      <c r="K168" t="s">
        <v>29</v>
      </c>
      <c r="L168" t="s">
        <v>1679</v>
      </c>
      <c r="M168" t="s">
        <v>4046</v>
      </c>
      <c r="S168" t="s">
        <v>29</v>
      </c>
      <c r="T168" t="s">
        <v>1679</v>
      </c>
      <c r="U168" t="s">
        <v>4046</v>
      </c>
    </row>
    <row r="169" spans="1:21">
      <c r="A169" s="190" t="s">
        <v>839</v>
      </c>
      <c r="B169" s="190" t="s">
        <v>4331</v>
      </c>
      <c r="C169" s="190" t="s">
        <v>2424</v>
      </c>
      <c r="D169" s="191">
        <v>7200</v>
      </c>
      <c r="K169" t="s">
        <v>774</v>
      </c>
      <c r="L169" t="s">
        <v>2517</v>
      </c>
      <c r="M169" t="s">
        <v>4063</v>
      </c>
      <c r="S169" t="s">
        <v>774</v>
      </c>
      <c r="T169" t="s">
        <v>2517</v>
      </c>
      <c r="U169" t="s">
        <v>4063</v>
      </c>
    </row>
    <row r="170" spans="1:21">
      <c r="A170" s="190" t="s">
        <v>318</v>
      </c>
      <c r="B170" s="190" t="s">
        <v>4339</v>
      </c>
      <c r="C170" s="190" t="s">
        <v>1641</v>
      </c>
      <c r="D170" s="191">
        <v>66300</v>
      </c>
      <c r="K170" t="s">
        <v>378</v>
      </c>
      <c r="L170" t="s">
        <v>2085</v>
      </c>
      <c r="M170" t="s">
        <v>4042</v>
      </c>
      <c r="S170" t="s">
        <v>378</v>
      </c>
      <c r="T170" t="s">
        <v>2085</v>
      </c>
      <c r="U170" t="s">
        <v>4042</v>
      </c>
    </row>
    <row r="171" spans="1:21">
      <c r="A171" s="190" t="s">
        <v>656</v>
      </c>
      <c r="B171" s="190" t="s">
        <v>4398</v>
      </c>
      <c r="C171" s="190" t="s">
        <v>2058</v>
      </c>
      <c r="D171" s="191">
        <v>7500</v>
      </c>
      <c r="K171" t="s">
        <v>1024</v>
      </c>
      <c r="L171" t="s">
        <v>2519</v>
      </c>
      <c r="M171" t="s">
        <v>4033</v>
      </c>
      <c r="S171" t="s">
        <v>1024</v>
      </c>
      <c r="T171" t="s">
        <v>2519</v>
      </c>
      <c r="U171" t="s">
        <v>4033</v>
      </c>
    </row>
    <row r="172" spans="1:21">
      <c r="A172" s="190" t="s">
        <v>657</v>
      </c>
      <c r="B172" s="190" t="s">
        <v>4331</v>
      </c>
      <c r="C172" s="190" t="s">
        <v>2058</v>
      </c>
      <c r="D172" s="191">
        <v>11000</v>
      </c>
      <c r="K172" t="s">
        <v>1026</v>
      </c>
      <c r="L172" t="s">
        <v>2522</v>
      </c>
      <c r="M172" t="s">
        <v>4051</v>
      </c>
      <c r="S172" t="s">
        <v>1026</v>
      </c>
      <c r="T172" t="s">
        <v>2522</v>
      </c>
      <c r="U172" t="s">
        <v>4051</v>
      </c>
    </row>
    <row r="173" spans="1:21">
      <c r="A173" s="190" t="s">
        <v>658</v>
      </c>
      <c r="B173" s="190" t="s">
        <v>4362</v>
      </c>
      <c r="C173" s="190" t="s">
        <v>2058</v>
      </c>
      <c r="D173" s="191">
        <v>5900</v>
      </c>
      <c r="K173" t="s">
        <v>934</v>
      </c>
      <c r="L173" t="s">
        <v>3790</v>
      </c>
      <c r="M173" t="s">
        <v>4048</v>
      </c>
      <c r="S173" t="s">
        <v>934</v>
      </c>
      <c r="T173" t="s">
        <v>3790</v>
      </c>
      <c r="U173" t="s">
        <v>4048</v>
      </c>
    </row>
    <row r="174" spans="1:21">
      <c r="A174" s="190" t="s">
        <v>1525</v>
      </c>
      <c r="B174" s="190" t="s">
        <v>4346</v>
      </c>
      <c r="C174" s="190" t="s">
        <v>2424</v>
      </c>
      <c r="D174" s="191">
        <v>33500</v>
      </c>
      <c r="K174" t="s">
        <v>1027</v>
      </c>
      <c r="L174" t="s">
        <v>2524</v>
      </c>
      <c r="M174" t="s">
        <v>4033</v>
      </c>
      <c r="S174" t="s">
        <v>1027</v>
      </c>
      <c r="T174" t="s">
        <v>2524</v>
      </c>
      <c r="U174" t="s">
        <v>4033</v>
      </c>
    </row>
    <row r="175" spans="1:21">
      <c r="A175" s="190" t="s">
        <v>660</v>
      </c>
      <c r="B175" s="190" t="s">
        <v>4355</v>
      </c>
      <c r="C175" s="190" t="s">
        <v>2058</v>
      </c>
      <c r="D175" s="191">
        <v>20400</v>
      </c>
      <c r="K175" t="s">
        <v>30</v>
      </c>
      <c r="L175" t="s">
        <v>1680</v>
      </c>
      <c r="M175" t="s">
        <v>4056</v>
      </c>
      <c r="S175" t="s">
        <v>30</v>
      </c>
      <c r="T175" t="s">
        <v>1680</v>
      </c>
      <c r="U175" t="s">
        <v>4056</v>
      </c>
    </row>
    <row r="176" spans="1:21">
      <c r="A176" s="190" t="s">
        <v>661</v>
      </c>
      <c r="B176" s="190" t="s">
        <v>4331</v>
      </c>
      <c r="C176" s="190" t="s">
        <v>2058</v>
      </c>
      <c r="D176" s="191">
        <v>14900</v>
      </c>
      <c r="K176" t="s">
        <v>379</v>
      </c>
      <c r="L176" t="s">
        <v>2086</v>
      </c>
      <c r="M176" t="s">
        <v>4033</v>
      </c>
      <c r="S176" t="s">
        <v>379</v>
      </c>
      <c r="T176" t="s">
        <v>2086</v>
      </c>
      <c r="U176" t="s">
        <v>4033</v>
      </c>
    </row>
    <row r="177" spans="1:21">
      <c r="A177" s="190" t="s">
        <v>662</v>
      </c>
      <c r="B177" s="190" t="s">
        <v>4331</v>
      </c>
      <c r="C177" s="190" t="s">
        <v>2058</v>
      </c>
      <c r="D177" s="191">
        <v>4700</v>
      </c>
      <c r="K177" t="s">
        <v>31</v>
      </c>
      <c r="L177" t="s">
        <v>1681</v>
      </c>
      <c r="M177" t="s">
        <v>4019</v>
      </c>
      <c r="S177" t="s">
        <v>31</v>
      </c>
      <c r="T177" t="s">
        <v>1681</v>
      </c>
      <c r="U177" t="s">
        <v>4019</v>
      </c>
    </row>
    <row r="178" spans="1:21">
      <c r="A178" s="190" t="s">
        <v>663</v>
      </c>
      <c r="B178" s="190" t="s">
        <v>4368</v>
      </c>
      <c r="C178" s="190" t="s">
        <v>2058</v>
      </c>
      <c r="D178" s="191">
        <v>26200</v>
      </c>
      <c r="K178" t="s">
        <v>925</v>
      </c>
      <c r="L178" t="s">
        <v>2521</v>
      </c>
      <c r="M178" t="s">
        <v>4033</v>
      </c>
      <c r="S178" t="s">
        <v>925</v>
      </c>
      <c r="T178" t="s">
        <v>2521</v>
      </c>
      <c r="U178" t="s">
        <v>4033</v>
      </c>
    </row>
    <row r="179" spans="1:21">
      <c r="A179" s="190" t="s">
        <v>664</v>
      </c>
      <c r="B179" s="190" t="s">
        <v>4331</v>
      </c>
      <c r="C179" s="190" t="s">
        <v>2058</v>
      </c>
      <c r="D179" s="191">
        <v>22400</v>
      </c>
      <c r="K179" t="s">
        <v>1030</v>
      </c>
      <c r="L179" t="s">
        <v>2527</v>
      </c>
      <c r="M179" t="s">
        <v>4062</v>
      </c>
      <c r="S179" t="s">
        <v>1030</v>
      </c>
      <c r="T179" t="s">
        <v>2527</v>
      </c>
      <c r="U179" t="s">
        <v>4062</v>
      </c>
    </row>
    <row r="180" spans="1:21">
      <c r="A180" s="190" t="s">
        <v>665</v>
      </c>
      <c r="B180" s="190" t="s">
        <v>4331</v>
      </c>
      <c r="C180" s="190" t="s">
        <v>2058</v>
      </c>
      <c r="D180" s="191">
        <v>7900</v>
      </c>
      <c r="K180" t="s">
        <v>1029</v>
      </c>
      <c r="L180" t="s">
        <v>2526</v>
      </c>
      <c r="M180" t="s">
        <v>4041</v>
      </c>
      <c r="S180" t="s">
        <v>1029</v>
      </c>
      <c r="T180" t="s">
        <v>2526</v>
      </c>
      <c r="U180" t="s">
        <v>4041</v>
      </c>
    </row>
    <row r="181" spans="1:21">
      <c r="A181" s="190" t="s">
        <v>666</v>
      </c>
      <c r="B181" s="190" t="s">
        <v>4331</v>
      </c>
      <c r="C181" s="190" t="s">
        <v>2058</v>
      </c>
      <c r="D181" s="191">
        <v>4600</v>
      </c>
      <c r="K181" t="s">
        <v>380</v>
      </c>
      <c r="L181" t="s">
        <v>2087</v>
      </c>
      <c r="M181" t="s">
        <v>4017</v>
      </c>
      <c r="S181" t="s">
        <v>380</v>
      </c>
      <c r="T181" t="s">
        <v>2087</v>
      </c>
      <c r="U181" t="s">
        <v>4017</v>
      </c>
    </row>
    <row r="182" spans="1:21">
      <c r="A182" s="190" t="s">
        <v>850</v>
      </c>
      <c r="B182" s="190" t="s">
        <v>4372</v>
      </c>
      <c r="C182" s="190" t="s">
        <v>1641</v>
      </c>
      <c r="D182" s="191">
        <v>7000</v>
      </c>
      <c r="K182" t="s">
        <v>1004</v>
      </c>
      <c r="L182" t="s">
        <v>2489</v>
      </c>
      <c r="M182" t="s">
        <v>4062</v>
      </c>
      <c r="S182" t="s">
        <v>1004</v>
      </c>
      <c r="T182" t="s">
        <v>2489</v>
      </c>
      <c r="U182" t="s">
        <v>4062</v>
      </c>
    </row>
    <row r="183" spans="1:21">
      <c r="A183" s="190" t="s">
        <v>667</v>
      </c>
      <c r="B183" s="190" t="s">
        <v>4331</v>
      </c>
      <c r="C183" s="190" t="s">
        <v>2058</v>
      </c>
      <c r="D183" s="191">
        <v>10200</v>
      </c>
      <c r="K183" t="s">
        <v>836</v>
      </c>
      <c r="L183" t="s">
        <v>2531</v>
      </c>
      <c r="M183" t="s">
        <v>4022</v>
      </c>
      <c r="S183" t="s">
        <v>836</v>
      </c>
      <c r="T183" t="s">
        <v>2531</v>
      </c>
      <c r="U183" t="s">
        <v>4022</v>
      </c>
    </row>
    <row r="184" spans="1:21">
      <c r="A184" s="190" t="s">
        <v>321</v>
      </c>
      <c r="B184" s="190" t="s">
        <v>4330</v>
      </c>
      <c r="C184" s="190" t="s">
        <v>1641</v>
      </c>
      <c r="D184" s="191">
        <v>299900</v>
      </c>
      <c r="K184" t="s">
        <v>32</v>
      </c>
      <c r="L184" t="s">
        <v>33</v>
      </c>
      <c r="M184" t="s">
        <v>4064</v>
      </c>
      <c r="S184" t="s">
        <v>32</v>
      </c>
      <c r="T184" t="s">
        <v>33</v>
      </c>
      <c r="U184" t="s">
        <v>4064</v>
      </c>
    </row>
    <row r="185" spans="1:21">
      <c r="A185" s="190" t="s">
        <v>668</v>
      </c>
      <c r="B185" s="190" t="s">
        <v>4456</v>
      </c>
      <c r="C185" s="190" t="s">
        <v>1641</v>
      </c>
      <c r="D185" s="191">
        <v>21800</v>
      </c>
      <c r="K185" t="s">
        <v>1032</v>
      </c>
      <c r="L185" t="s">
        <v>2532</v>
      </c>
      <c r="M185" t="s">
        <v>4053</v>
      </c>
      <c r="S185" t="s">
        <v>1032</v>
      </c>
      <c r="T185" t="s">
        <v>2532</v>
      </c>
      <c r="U185" t="s">
        <v>4053</v>
      </c>
    </row>
    <row r="186" spans="1:21">
      <c r="A186" s="190" t="s">
        <v>670</v>
      </c>
      <c r="B186" s="190" t="s">
        <v>4439</v>
      </c>
      <c r="C186" s="190" t="s">
        <v>2058</v>
      </c>
      <c r="D186" s="191">
        <v>8100</v>
      </c>
      <c r="K186" t="s">
        <v>3491</v>
      </c>
      <c r="L186" t="s">
        <v>3492</v>
      </c>
      <c r="M186" t="s">
        <v>4065</v>
      </c>
      <c r="S186" t="s">
        <v>3491</v>
      </c>
      <c r="T186" t="s">
        <v>3492</v>
      </c>
      <c r="U186" t="s">
        <v>4065</v>
      </c>
    </row>
    <row r="187" spans="1:21">
      <c r="A187" s="190" t="s">
        <v>804</v>
      </c>
      <c r="B187" s="190" t="s">
        <v>4339</v>
      </c>
      <c r="C187" s="190" t="s">
        <v>2424</v>
      </c>
      <c r="D187" s="191">
        <v>23900</v>
      </c>
      <c r="K187" t="s">
        <v>381</v>
      </c>
      <c r="L187" t="s">
        <v>2088</v>
      </c>
      <c r="M187" t="s">
        <v>4046</v>
      </c>
      <c r="S187" t="s">
        <v>381</v>
      </c>
      <c r="T187" t="s">
        <v>2088</v>
      </c>
      <c r="U187" t="s">
        <v>4046</v>
      </c>
    </row>
    <row r="188" spans="1:21">
      <c r="A188" s="190" t="s">
        <v>671</v>
      </c>
      <c r="B188" s="190" t="s">
        <v>4368</v>
      </c>
      <c r="C188" s="190" t="s">
        <v>2424</v>
      </c>
      <c r="D188" s="191">
        <v>42000</v>
      </c>
      <c r="K188" t="s">
        <v>945</v>
      </c>
      <c r="L188" t="s">
        <v>3791</v>
      </c>
      <c r="M188" t="s">
        <v>4017</v>
      </c>
      <c r="S188" t="s">
        <v>945</v>
      </c>
      <c r="T188" t="s">
        <v>3791</v>
      </c>
      <c r="U188" t="s">
        <v>4017</v>
      </c>
    </row>
    <row r="189" spans="1:21">
      <c r="A189" s="190" t="s">
        <v>672</v>
      </c>
      <c r="B189" s="190" t="s">
        <v>4381</v>
      </c>
      <c r="C189" s="190" t="s">
        <v>2058</v>
      </c>
      <c r="D189" s="191">
        <v>38800</v>
      </c>
      <c r="K189" t="s">
        <v>926</v>
      </c>
      <c r="L189" t="s">
        <v>2534</v>
      </c>
      <c r="M189" t="s">
        <v>4017</v>
      </c>
      <c r="S189" t="s">
        <v>926</v>
      </c>
      <c r="T189" t="s">
        <v>2534</v>
      </c>
      <c r="U189" t="s">
        <v>4017</v>
      </c>
    </row>
    <row r="190" spans="1:21">
      <c r="A190" s="190" t="s">
        <v>961</v>
      </c>
      <c r="B190" s="190" t="s">
        <v>4347</v>
      </c>
      <c r="C190" s="190" t="s">
        <v>2424</v>
      </c>
      <c r="D190" s="191">
        <v>8500</v>
      </c>
      <c r="K190" t="s">
        <v>3508</v>
      </c>
      <c r="L190" t="s">
        <v>3509</v>
      </c>
      <c r="M190" t="s">
        <v>4041</v>
      </c>
      <c r="S190" t="s">
        <v>3508</v>
      </c>
      <c r="T190" t="s">
        <v>3509</v>
      </c>
      <c r="U190" t="s">
        <v>4041</v>
      </c>
    </row>
    <row r="191" spans="1:21">
      <c r="A191" s="190" t="s">
        <v>673</v>
      </c>
      <c r="B191" s="190" t="s">
        <v>4424</v>
      </c>
      <c r="C191" s="190" t="s">
        <v>2058</v>
      </c>
      <c r="D191" s="191">
        <v>13000</v>
      </c>
      <c r="K191" t="s">
        <v>382</v>
      </c>
      <c r="L191" t="s">
        <v>2089</v>
      </c>
      <c r="M191" t="s">
        <v>4051</v>
      </c>
      <c r="S191" t="s">
        <v>382</v>
      </c>
      <c r="T191" t="s">
        <v>2089</v>
      </c>
      <c r="U191" t="s">
        <v>4051</v>
      </c>
    </row>
    <row r="192" spans="1:21">
      <c r="A192" s="190" t="s">
        <v>329</v>
      </c>
      <c r="B192" s="190" t="s">
        <v>4364</v>
      </c>
      <c r="C192" s="190" t="s">
        <v>1641</v>
      </c>
      <c r="D192" s="191">
        <v>53000</v>
      </c>
      <c r="K192" t="s">
        <v>1209</v>
      </c>
      <c r="L192" t="s">
        <v>2822</v>
      </c>
      <c r="M192" t="s">
        <v>4028</v>
      </c>
      <c r="S192" t="s">
        <v>1209</v>
      </c>
      <c r="T192" t="s">
        <v>2822</v>
      </c>
      <c r="U192" t="s">
        <v>4028</v>
      </c>
    </row>
    <row r="193" spans="1:21">
      <c r="A193" s="190" t="s">
        <v>674</v>
      </c>
      <c r="B193" s="190" t="s">
        <v>4340</v>
      </c>
      <c r="C193" s="190" t="s">
        <v>2058</v>
      </c>
      <c r="D193" s="191">
        <v>3300</v>
      </c>
      <c r="K193" t="s">
        <v>383</v>
      </c>
      <c r="L193" t="s">
        <v>2090</v>
      </c>
      <c r="M193" t="s">
        <v>4041</v>
      </c>
      <c r="S193" t="s">
        <v>383</v>
      </c>
      <c r="T193" t="s">
        <v>2090</v>
      </c>
      <c r="U193" t="s">
        <v>4041</v>
      </c>
    </row>
    <row r="194" spans="1:21">
      <c r="A194" s="190" t="s">
        <v>675</v>
      </c>
      <c r="B194" s="190" t="s">
        <v>4340</v>
      </c>
      <c r="C194" s="190" t="s">
        <v>2424</v>
      </c>
      <c r="D194" s="191">
        <v>7200</v>
      </c>
      <c r="K194" t="s">
        <v>1035</v>
      </c>
      <c r="L194" t="s">
        <v>2537</v>
      </c>
      <c r="M194" t="s">
        <v>4031</v>
      </c>
      <c r="S194" t="s">
        <v>1035</v>
      </c>
      <c r="T194" t="s">
        <v>2537</v>
      </c>
      <c r="U194" t="s">
        <v>4031</v>
      </c>
    </row>
    <row r="195" spans="1:21">
      <c r="A195" s="190" t="s">
        <v>676</v>
      </c>
      <c r="B195" s="190" t="s">
        <v>4340</v>
      </c>
      <c r="C195" s="190" t="s">
        <v>2058</v>
      </c>
      <c r="D195" s="191">
        <v>6800</v>
      </c>
      <c r="K195" t="s">
        <v>1036</v>
      </c>
      <c r="L195" t="s">
        <v>2538</v>
      </c>
      <c r="M195" t="s">
        <v>4024</v>
      </c>
      <c r="S195" t="s">
        <v>1036</v>
      </c>
      <c r="T195" t="s">
        <v>2538</v>
      </c>
      <c r="U195" t="s">
        <v>4024</v>
      </c>
    </row>
    <row r="196" spans="1:21">
      <c r="A196" s="190" t="s">
        <v>677</v>
      </c>
      <c r="B196" s="190" t="s">
        <v>4340</v>
      </c>
      <c r="C196" s="190" t="s">
        <v>2058</v>
      </c>
      <c r="D196" s="191">
        <v>260000</v>
      </c>
      <c r="K196" t="s">
        <v>2994</v>
      </c>
      <c r="L196" t="s">
        <v>2995</v>
      </c>
      <c r="M196" t="s">
        <v>4041</v>
      </c>
      <c r="S196" t="s">
        <v>2994</v>
      </c>
      <c r="T196" t="s">
        <v>2995</v>
      </c>
      <c r="U196" t="s">
        <v>4041</v>
      </c>
    </row>
    <row r="197" spans="1:21">
      <c r="A197" s="190" t="s">
        <v>679</v>
      </c>
      <c r="B197" s="190" t="s">
        <v>4340</v>
      </c>
      <c r="C197" s="190" t="s">
        <v>2424</v>
      </c>
      <c r="D197" s="191">
        <v>3500</v>
      </c>
      <c r="K197" t="s">
        <v>34</v>
      </c>
      <c r="L197" t="s">
        <v>1683</v>
      </c>
      <c r="M197" t="s">
        <v>4041</v>
      </c>
      <c r="S197" t="s">
        <v>34</v>
      </c>
      <c r="T197" t="s">
        <v>1683</v>
      </c>
      <c r="U197" t="s">
        <v>4041</v>
      </c>
    </row>
    <row r="198" spans="1:21">
      <c r="A198" s="190" t="s">
        <v>807</v>
      </c>
      <c r="B198" s="190" t="s">
        <v>4427</v>
      </c>
      <c r="C198" s="190" t="s">
        <v>2424</v>
      </c>
      <c r="D198" s="191">
        <v>33600</v>
      </c>
      <c r="K198" t="s">
        <v>35</v>
      </c>
      <c r="L198" t="s">
        <v>1684</v>
      </c>
      <c r="M198" t="s">
        <v>4041</v>
      </c>
      <c r="S198" t="s">
        <v>35</v>
      </c>
      <c r="T198" t="s">
        <v>1684</v>
      </c>
      <c r="U198" t="s">
        <v>4041</v>
      </c>
    </row>
    <row r="199" spans="1:21">
      <c r="A199" s="190" t="s">
        <v>870</v>
      </c>
      <c r="B199" s="190" t="s">
        <v>4387</v>
      </c>
      <c r="C199" s="190" t="s">
        <v>2424</v>
      </c>
      <c r="D199" s="191">
        <v>23900</v>
      </c>
      <c r="K199" t="s">
        <v>1499</v>
      </c>
      <c r="L199" t="s">
        <v>3321</v>
      </c>
      <c r="M199" t="s">
        <v>4041</v>
      </c>
      <c r="S199" t="s">
        <v>1499</v>
      </c>
      <c r="T199" t="s">
        <v>3321</v>
      </c>
      <c r="U199" t="s">
        <v>4041</v>
      </c>
    </row>
    <row r="200" spans="1:21">
      <c r="A200" s="190" t="s">
        <v>871</v>
      </c>
      <c r="B200" s="190" t="s">
        <v>4425</v>
      </c>
      <c r="C200" s="190" t="s">
        <v>2424</v>
      </c>
      <c r="D200" s="191">
        <v>93500</v>
      </c>
      <c r="K200" t="s">
        <v>384</v>
      </c>
      <c r="L200" t="s">
        <v>3792</v>
      </c>
      <c r="M200" t="s">
        <v>4041</v>
      </c>
      <c r="S200" t="s">
        <v>384</v>
      </c>
      <c r="T200" t="s">
        <v>3792</v>
      </c>
      <c r="U200" t="s">
        <v>4041</v>
      </c>
    </row>
    <row r="201" spans="1:21">
      <c r="A201" s="190" t="s">
        <v>1537</v>
      </c>
      <c r="B201" s="190" t="s">
        <v>4364</v>
      </c>
      <c r="C201" s="190" t="s">
        <v>2424</v>
      </c>
      <c r="D201" s="191">
        <v>15000</v>
      </c>
      <c r="K201" t="s">
        <v>1039</v>
      </c>
      <c r="L201" t="s">
        <v>2543</v>
      </c>
      <c r="M201" t="s">
        <v>4023</v>
      </c>
      <c r="S201" t="s">
        <v>1039</v>
      </c>
      <c r="T201" t="s">
        <v>2543</v>
      </c>
      <c r="U201" t="s">
        <v>4023</v>
      </c>
    </row>
    <row r="202" spans="1:21">
      <c r="A202" s="190" t="s">
        <v>1538</v>
      </c>
      <c r="B202" s="190" t="s">
        <v>4359</v>
      </c>
      <c r="C202" s="190" t="s">
        <v>2424</v>
      </c>
      <c r="D202" s="191">
        <v>104000</v>
      </c>
      <c r="K202" t="s">
        <v>1612</v>
      </c>
      <c r="L202" t="s">
        <v>2605</v>
      </c>
      <c r="M202" t="s">
        <v>4058</v>
      </c>
      <c r="S202" t="s">
        <v>1612</v>
      </c>
      <c r="T202" t="s">
        <v>2605</v>
      </c>
      <c r="U202" t="s">
        <v>4058</v>
      </c>
    </row>
    <row r="203" spans="1:21">
      <c r="A203" s="190" t="s">
        <v>324</v>
      </c>
      <c r="B203" s="190" t="s">
        <v>4382</v>
      </c>
      <c r="C203" s="190" t="s">
        <v>1641</v>
      </c>
      <c r="D203" s="191">
        <v>50200</v>
      </c>
      <c r="K203" t="s">
        <v>1057</v>
      </c>
      <c r="L203" t="s">
        <v>2574</v>
      </c>
      <c r="M203" t="s">
        <v>4058</v>
      </c>
      <c r="S203" t="s">
        <v>1057</v>
      </c>
      <c r="T203" t="s">
        <v>2574</v>
      </c>
      <c r="U203" t="s">
        <v>4058</v>
      </c>
    </row>
    <row r="204" spans="1:21">
      <c r="A204" s="190" t="s">
        <v>1539</v>
      </c>
      <c r="B204" s="190" t="s">
        <v>4396</v>
      </c>
      <c r="C204" s="190" t="s">
        <v>2424</v>
      </c>
      <c r="D204" s="191">
        <v>11200</v>
      </c>
      <c r="K204" t="s">
        <v>2575</v>
      </c>
      <c r="L204" t="s">
        <v>2576</v>
      </c>
      <c r="M204" t="s">
        <v>4018</v>
      </c>
      <c r="S204" t="s">
        <v>2575</v>
      </c>
      <c r="T204" t="s">
        <v>2576</v>
      </c>
      <c r="U204" t="s">
        <v>4018</v>
      </c>
    </row>
    <row r="205" spans="1:21">
      <c r="A205" s="190" t="s">
        <v>680</v>
      </c>
      <c r="B205" s="190" t="s">
        <v>4381</v>
      </c>
      <c r="C205" s="190" t="s">
        <v>1641</v>
      </c>
      <c r="D205" s="191">
        <v>45100</v>
      </c>
      <c r="K205" t="s">
        <v>385</v>
      </c>
      <c r="L205" t="s">
        <v>2093</v>
      </c>
      <c r="M205" t="s">
        <v>4024</v>
      </c>
      <c r="S205" t="s">
        <v>385</v>
      </c>
      <c r="T205" t="s">
        <v>2093</v>
      </c>
      <c r="U205" t="s">
        <v>4024</v>
      </c>
    </row>
    <row r="206" spans="1:21">
      <c r="A206" s="190" t="s">
        <v>890</v>
      </c>
      <c r="B206" s="190" t="s">
        <v>4351</v>
      </c>
      <c r="C206" s="190" t="s">
        <v>2424</v>
      </c>
      <c r="D206" s="191">
        <v>41200</v>
      </c>
      <c r="K206" t="s">
        <v>1047</v>
      </c>
      <c r="L206" t="s">
        <v>2560</v>
      </c>
      <c r="M206" t="s">
        <v>4028</v>
      </c>
      <c r="S206" t="s">
        <v>1047</v>
      </c>
      <c r="T206" t="s">
        <v>2560</v>
      </c>
      <c r="U206" t="s">
        <v>4028</v>
      </c>
    </row>
    <row r="207" spans="1:21">
      <c r="A207" s="190" t="s">
        <v>803</v>
      </c>
      <c r="B207" s="190" t="s">
        <v>4398</v>
      </c>
      <c r="C207" s="190" t="s">
        <v>2424</v>
      </c>
      <c r="D207" s="191">
        <v>84800</v>
      </c>
      <c r="K207" t="s">
        <v>386</v>
      </c>
      <c r="L207" t="s">
        <v>2094</v>
      </c>
      <c r="M207" t="s">
        <v>4066</v>
      </c>
      <c r="S207" t="s">
        <v>386</v>
      </c>
      <c r="T207" t="s">
        <v>2094</v>
      </c>
      <c r="U207" t="s">
        <v>4066</v>
      </c>
    </row>
    <row r="208" spans="1:21">
      <c r="A208" s="190" t="s">
        <v>681</v>
      </c>
      <c r="B208" s="190" t="s">
        <v>4380</v>
      </c>
      <c r="C208" s="190" t="s">
        <v>2058</v>
      </c>
      <c r="D208" s="191">
        <v>25600</v>
      </c>
      <c r="K208" t="s">
        <v>1611</v>
      </c>
      <c r="L208" t="s">
        <v>2555</v>
      </c>
      <c r="M208" t="s">
        <v>4023</v>
      </c>
      <c r="S208" t="s">
        <v>1611</v>
      </c>
      <c r="T208" t="s">
        <v>2555</v>
      </c>
      <c r="U208" t="s">
        <v>4023</v>
      </c>
    </row>
    <row r="209" spans="1:21">
      <c r="A209" s="190" t="s">
        <v>1541</v>
      </c>
      <c r="B209" s="190" t="s">
        <v>4380</v>
      </c>
      <c r="C209" s="190" t="s">
        <v>2424</v>
      </c>
      <c r="D209" s="191">
        <v>70100</v>
      </c>
      <c r="K209" t="s">
        <v>1190</v>
      </c>
      <c r="L209" t="s">
        <v>2791</v>
      </c>
      <c r="M209" t="s">
        <v>4041</v>
      </c>
      <c r="S209" t="s">
        <v>1190</v>
      </c>
      <c r="T209" t="s">
        <v>2791</v>
      </c>
      <c r="U209" t="s">
        <v>4041</v>
      </c>
    </row>
    <row r="210" spans="1:21">
      <c r="A210" s="190" t="s">
        <v>682</v>
      </c>
      <c r="B210" s="190" t="s">
        <v>4372</v>
      </c>
      <c r="C210" s="190" t="s">
        <v>2058</v>
      </c>
      <c r="D210" s="191">
        <v>23700</v>
      </c>
      <c r="K210" t="s">
        <v>36</v>
      </c>
      <c r="L210" t="s">
        <v>1685</v>
      </c>
      <c r="M210" t="s">
        <v>4067</v>
      </c>
      <c r="S210" t="s">
        <v>36</v>
      </c>
      <c r="T210" t="s">
        <v>1685</v>
      </c>
      <c r="U210" t="s">
        <v>4067</v>
      </c>
    </row>
    <row r="211" spans="1:21">
      <c r="A211" s="190" t="s">
        <v>771</v>
      </c>
      <c r="B211" s="190" t="s">
        <v>4351</v>
      </c>
      <c r="C211" s="190" t="s">
        <v>2424</v>
      </c>
      <c r="D211" s="191">
        <v>11800</v>
      </c>
      <c r="K211" t="s">
        <v>1072</v>
      </c>
      <c r="L211" t="s">
        <v>2599</v>
      </c>
      <c r="M211" t="s">
        <v>4017</v>
      </c>
      <c r="S211" t="s">
        <v>1072</v>
      </c>
      <c r="T211" t="s">
        <v>2599</v>
      </c>
      <c r="U211" t="s">
        <v>4017</v>
      </c>
    </row>
    <row r="212" spans="1:21">
      <c r="A212" s="190" t="s">
        <v>1542</v>
      </c>
      <c r="B212" s="190" t="s">
        <v>4370</v>
      </c>
      <c r="C212" s="190" t="s">
        <v>2424</v>
      </c>
      <c r="D212" s="191">
        <v>58100</v>
      </c>
      <c r="K212" t="s">
        <v>1245</v>
      </c>
      <c r="L212" t="s">
        <v>2902</v>
      </c>
      <c r="M212" t="s">
        <v>4040</v>
      </c>
      <c r="S212" t="s">
        <v>1245</v>
      </c>
      <c r="T212" t="s">
        <v>2902</v>
      </c>
      <c r="U212" t="s">
        <v>4040</v>
      </c>
    </row>
    <row r="213" spans="1:21">
      <c r="A213" s="190" t="s">
        <v>325</v>
      </c>
      <c r="B213" s="190" t="s">
        <v>4402</v>
      </c>
      <c r="C213" s="190" t="s">
        <v>1641</v>
      </c>
      <c r="D213" s="191">
        <v>61000</v>
      </c>
      <c r="K213" t="s">
        <v>864</v>
      </c>
      <c r="L213" t="s">
        <v>2550</v>
      </c>
      <c r="M213" t="s">
        <v>4024</v>
      </c>
      <c r="S213" t="s">
        <v>864</v>
      </c>
      <c r="T213" t="s">
        <v>2550</v>
      </c>
      <c r="U213" t="s">
        <v>4024</v>
      </c>
    </row>
    <row r="214" spans="1:21">
      <c r="A214" s="190" t="s">
        <v>854</v>
      </c>
      <c r="B214" s="190" t="s">
        <v>4368</v>
      </c>
      <c r="C214" s="190" t="s">
        <v>2424</v>
      </c>
      <c r="D214" s="191">
        <v>3600</v>
      </c>
      <c r="K214" t="s">
        <v>37</v>
      </c>
      <c r="L214" t="s">
        <v>1686</v>
      </c>
      <c r="M214" t="s">
        <v>4018</v>
      </c>
      <c r="S214" t="s">
        <v>37</v>
      </c>
      <c r="T214" t="s">
        <v>1686</v>
      </c>
      <c r="U214" t="s">
        <v>4018</v>
      </c>
    </row>
    <row r="215" spans="1:21">
      <c r="A215" s="190" t="s">
        <v>1543</v>
      </c>
      <c r="B215" s="190" t="s">
        <v>4378</v>
      </c>
      <c r="C215" s="190" t="s">
        <v>2424</v>
      </c>
      <c r="D215" s="191">
        <v>2300</v>
      </c>
      <c r="K215" t="s">
        <v>38</v>
      </c>
      <c r="L215" t="s">
        <v>3793</v>
      </c>
      <c r="M215" t="s">
        <v>4031</v>
      </c>
      <c r="S215" t="s">
        <v>38</v>
      </c>
      <c r="T215" t="s">
        <v>3793</v>
      </c>
      <c r="U215" t="s">
        <v>4031</v>
      </c>
    </row>
    <row r="216" spans="1:21">
      <c r="A216" s="190" t="s">
        <v>1544</v>
      </c>
      <c r="B216" s="190" t="s">
        <v>4354</v>
      </c>
      <c r="C216" s="190" t="s">
        <v>2424</v>
      </c>
      <c r="D216" s="191">
        <v>1600</v>
      </c>
      <c r="K216" t="s">
        <v>387</v>
      </c>
      <c r="L216" t="s">
        <v>2412</v>
      </c>
      <c r="M216" t="s">
        <v>4028</v>
      </c>
      <c r="S216" t="s">
        <v>387</v>
      </c>
      <c r="T216" t="s">
        <v>2412</v>
      </c>
      <c r="U216" t="s">
        <v>4028</v>
      </c>
    </row>
    <row r="217" spans="1:21">
      <c r="A217" s="190" t="s">
        <v>683</v>
      </c>
      <c r="B217" s="190" t="s">
        <v>4352</v>
      </c>
      <c r="C217" s="190" t="s">
        <v>2058</v>
      </c>
      <c r="D217" s="191">
        <v>10500</v>
      </c>
      <c r="K217" t="s">
        <v>1044</v>
      </c>
      <c r="L217" t="s">
        <v>2557</v>
      </c>
      <c r="M217" t="s">
        <v>4033</v>
      </c>
      <c r="S217" t="s">
        <v>1044</v>
      </c>
      <c r="T217" t="s">
        <v>2557</v>
      </c>
      <c r="U217" t="s">
        <v>4033</v>
      </c>
    </row>
    <row r="218" spans="1:21">
      <c r="A218" s="190" t="s">
        <v>194</v>
      </c>
      <c r="B218" s="190" t="s">
        <v>4368</v>
      </c>
      <c r="C218" s="190" t="s">
        <v>1641</v>
      </c>
      <c r="D218" s="191">
        <v>161000</v>
      </c>
      <c r="K218" t="s">
        <v>1046</v>
      </c>
      <c r="L218" t="s">
        <v>2559</v>
      </c>
      <c r="M218" t="s">
        <v>4028</v>
      </c>
      <c r="S218" t="s">
        <v>1046</v>
      </c>
      <c r="T218" t="s">
        <v>2559</v>
      </c>
      <c r="U218" t="s">
        <v>4028</v>
      </c>
    </row>
    <row r="219" spans="1:21">
      <c r="A219" s="190" t="s">
        <v>326</v>
      </c>
      <c r="B219" s="190" t="s">
        <v>4415</v>
      </c>
      <c r="C219" s="190" t="s">
        <v>1641</v>
      </c>
      <c r="D219" s="191">
        <v>223000</v>
      </c>
      <c r="K219" t="s">
        <v>39</v>
      </c>
      <c r="L219" t="s">
        <v>1688</v>
      </c>
      <c r="M219" t="s">
        <v>4041</v>
      </c>
      <c r="S219" t="s">
        <v>39</v>
      </c>
      <c r="T219" t="s">
        <v>1688</v>
      </c>
      <c r="U219" t="s">
        <v>4041</v>
      </c>
    </row>
    <row r="220" spans="1:21">
      <c r="A220" s="190" t="s">
        <v>328</v>
      </c>
      <c r="B220" s="190" t="s">
        <v>4375</v>
      </c>
      <c r="C220" s="190" t="s">
        <v>1641</v>
      </c>
      <c r="D220" s="191">
        <v>4900</v>
      </c>
      <c r="K220" t="s">
        <v>1050</v>
      </c>
      <c r="L220" t="s">
        <v>2563</v>
      </c>
      <c r="M220" t="s">
        <v>4047</v>
      </c>
      <c r="S220" t="s">
        <v>1050</v>
      </c>
      <c r="T220" t="s">
        <v>2563</v>
      </c>
      <c r="U220" t="s">
        <v>4047</v>
      </c>
    </row>
    <row r="221" spans="1:21">
      <c r="A221" s="190" t="s">
        <v>912</v>
      </c>
      <c r="B221" s="190" t="s">
        <v>4397</v>
      </c>
      <c r="C221" s="190" t="s">
        <v>2058</v>
      </c>
      <c r="D221" s="191">
        <v>15700</v>
      </c>
      <c r="K221" t="s">
        <v>1049</v>
      </c>
      <c r="L221" t="s">
        <v>2562</v>
      </c>
      <c r="M221" t="s">
        <v>4033</v>
      </c>
      <c r="S221" t="s">
        <v>1049</v>
      </c>
      <c r="T221" t="s">
        <v>2562</v>
      </c>
      <c r="U221" t="s">
        <v>4033</v>
      </c>
    </row>
    <row r="222" spans="1:21">
      <c r="A222" s="190" t="s">
        <v>877</v>
      </c>
      <c r="B222" s="190" t="s">
        <v>4380</v>
      </c>
      <c r="C222" s="190" t="s">
        <v>2424</v>
      </c>
      <c r="D222" s="191">
        <v>15300</v>
      </c>
      <c r="K222" t="s">
        <v>828</v>
      </c>
      <c r="L222" t="s">
        <v>2564</v>
      </c>
      <c r="M222" t="s">
        <v>4041</v>
      </c>
      <c r="S222" t="s">
        <v>828</v>
      </c>
      <c r="T222" t="s">
        <v>2564</v>
      </c>
      <c r="U222" t="s">
        <v>4041</v>
      </c>
    </row>
    <row r="223" spans="1:21">
      <c r="A223" s="190" t="s">
        <v>331</v>
      </c>
      <c r="B223" s="190" t="s">
        <v>4359</v>
      </c>
      <c r="C223" s="190" t="s">
        <v>1641</v>
      </c>
      <c r="D223" s="191">
        <v>11400</v>
      </c>
      <c r="K223" t="s">
        <v>40</v>
      </c>
      <c r="L223" t="s">
        <v>1689</v>
      </c>
      <c r="M223" t="s">
        <v>4041</v>
      </c>
      <c r="S223" t="s">
        <v>40</v>
      </c>
      <c r="T223" t="s">
        <v>1689</v>
      </c>
      <c r="U223" t="s">
        <v>4041</v>
      </c>
    </row>
    <row r="224" spans="1:21">
      <c r="A224" s="190" t="s">
        <v>687</v>
      </c>
      <c r="B224" s="190" t="s">
        <v>4381</v>
      </c>
      <c r="C224" s="190" t="s">
        <v>2058</v>
      </c>
      <c r="D224" s="191">
        <v>24900</v>
      </c>
      <c r="K224" t="s">
        <v>837</v>
      </c>
      <c r="L224" t="s">
        <v>2572</v>
      </c>
      <c r="M224" t="s">
        <v>4019</v>
      </c>
      <c r="S224" t="s">
        <v>837</v>
      </c>
      <c r="T224" t="s">
        <v>2572</v>
      </c>
      <c r="U224" t="s">
        <v>4019</v>
      </c>
    </row>
    <row r="225" spans="1:21">
      <c r="A225" s="190" t="s">
        <v>1549</v>
      </c>
      <c r="B225" s="190" t="s">
        <v>4340</v>
      </c>
      <c r="C225" s="190" t="s">
        <v>2424</v>
      </c>
      <c r="D225" s="191">
        <v>30000</v>
      </c>
      <c r="K225" t="s">
        <v>723</v>
      </c>
      <c r="L225" t="s">
        <v>1704</v>
      </c>
      <c r="M225" t="s">
        <v>4031</v>
      </c>
      <c r="S225" t="s">
        <v>723</v>
      </c>
      <c r="T225" t="s">
        <v>1704</v>
      </c>
      <c r="U225" t="s">
        <v>4031</v>
      </c>
    </row>
    <row r="226" spans="1:21">
      <c r="A226" s="190" t="s">
        <v>330</v>
      </c>
      <c r="B226" s="190" t="s">
        <v>4406</v>
      </c>
      <c r="C226" s="190" t="s">
        <v>1641</v>
      </c>
      <c r="D226" s="191">
        <v>170500</v>
      </c>
      <c r="K226" t="s">
        <v>41</v>
      </c>
      <c r="L226" t="s">
        <v>1959</v>
      </c>
      <c r="M226" t="s">
        <v>4027</v>
      </c>
      <c r="S226" t="s">
        <v>41</v>
      </c>
      <c r="T226" t="s">
        <v>1959</v>
      </c>
      <c r="U226" t="s">
        <v>4027</v>
      </c>
    </row>
    <row r="227" spans="1:21">
      <c r="A227" s="190" t="s">
        <v>689</v>
      </c>
      <c r="B227" s="190" t="s">
        <v>4427</v>
      </c>
      <c r="C227" s="190" t="s">
        <v>2424</v>
      </c>
      <c r="D227" s="191">
        <v>1000</v>
      </c>
      <c r="K227" t="s">
        <v>388</v>
      </c>
      <c r="L227" t="s">
        <v>2096</v>
      </c>
      <c r="M227" t="s">
        <v>4031</v>
      </c>
      <c r="S227" t="s">
        <v>388</v>
      </c>
      <c r="T227" t="s">
        <v>2096</v>
      </c>
      <c r="U227" t="s">
        <v>4031</v>
      </c>
    </row>
    <row r="228" spans="1:21">
      <c r="A228" s="190" t="s">
        <v>690</v>
      </c>
      <c r="B228" s="190" t="s">
        <v>4418</v>
      </c>
      <c r="C228" s="190" t="s">
        <v>2058</v>
      </c>
      <c r="D228" s="191">
        <v>9000</v>
      </c>
      <c r="K228" t="s">
        <v>1515</v>
      </c>
      <c r="L228" t="s">
        <v>3344</v>
      </c>
      <c r="M228" t="s">
        <v>4044</v>
      </c>
      <c r="S228" t="s">
        <v>1515</v>
      </c>
      <c r="T228" t="s">
        <v>3344</v>
      </c>
      <c r="U228" t="s">
        <v>4044</v>
      </c>
    </row>
    <row r="229" spans="1:21">
      <c r="A229" s="190" t="s">
        <v>962</v>
      </c>
      <c r="B229" s="190" t="s">
        <v>4444</v>
      </c>
      <c r="C229" s="190" t="s">
        <v>2424</v>
      </c>
      <c r="D229" s="191">
        <v>46000</v>
      </c>
      <c r="K229" t="s">
        <v>3510</v>
      </c>
      <c r="L229" t="s">
        <v>3511</v>
      </c>
      <c r="M229" t="s">
        <v>4035</v>
      </c>
      <c r="S229" t="s">
        <v>3510</v>
      </c>
      <c r="T229" t="s">
        <v>3511</v>
      </c>
      <c r="U229" t="s">
        <v>4035</v>
      </c>
    </row>
    <row r="230" spans="1:21">
      <c r="A230" s="190" t="s">
        <v>1552</v>
      </c>
      <c r="B230" s="190" t="s">
        <v>4384</v>
      </c>
      <c r="C230" s="190" t="s">
        <v>2424</v>
      </c>
      <c r="D230" s="191">
        <v>13300</v>
      </c>
      <c r="K230" t="s">
        <v>1059</v>
      </c>
      <c r="L230" t="s">
        <v>2580</v>
      </c>
      <c r="M230" t="s">
        <v>4041</v>
      </c>
      <c r="S230" t="s">
        <v>1059</v>
      </c>
      <c r="T230" t="s">
        <v>2580</v>
      </c>
      <c r="U230" t="s">
        <v>4041</v>
      </c>
    </row>
    <row r="231" spans="1:21">
      <c r="A231" s="190" t="s">
        <v>1554</v>
      </c>
      <c r="B231" s="190" t="s">
        <v>4359</v>
      </c>
      <c r="C231" s="190" t="s">
        <v>2424</v>
      </c>
      <c r="D231" s="191">
        <v>7600</v>
      </c>
      <c r="K231" t="s">
        <v>1060</v>
      </c>
      <c r="L231" t="s">
        <v>2581</v>
      </c>
      <c r="M231" t="s">
        <v>4033</v>
      </c>
      <c r="S231" t="s">
        <v>1060</v>
      </c>
      <c r="T231" t="s">
        <v>2581</v>
      </c>
      <c r="U231" t="s">
        <v>4033</v>
      </c>
    </row>
    <row r="232" spans="1:21">
      <c r="A232" s="190" t="s">
        <v>1556</v>
      </c>
      <c r="B232" s="190" t="s">
        <v>4346</v>
      </c>
      <c r="C232" s="190" t="s">
        <v>2424</v>
      </c>
      <c r="D232" s="191">
        <v>42500</v>
      </c>
      <c r="K232" t="s">
        <v>861</v>
      </c>
      <c r="L232" t="s">
        <v>2591</v>
      </c>
      <c r="M232" t="s">
        <v>4024</v>
      </c>
      <c r="S232" t="s">
        <v>861</v>
      </c>
      <c r="T232" t="s">
        <v>2591</v>
      </c>
      <c r="U232" t="s">
        <v>4024</v>
      </c>
    </row>
    <row r="233" spans="1:21">
      <c r="A233" s="190" t="s">
        <v>691</v>
      </c>
      <c r="B233" s="190" t="s">
        <v>4456</v>
      </c>
      <c r="C233" s="190" t="s">
        <v>2058</v>
      </c>
      <c r="D233" s="191">
        <v>4100</v>
      </c>
      <c r="K233" t="s">
        <v>42</v>
      </c>
      <c r="L233" t="s">
        <v>1690</v>
      </c>
      <c r="M233" t="s">
        <v>4056</v>
      </c>
      <c r="S233" t="s">
        <v>42</v>
      </c>
      <c r="T233" t="s">
        <v>1690</v>
      </c>
      <c r="U233" t="s">
        <v>4056</v>
      </c>
    </row>
    <row r="234" spans="1:21">
      <c r="A234" s="190" t="s">
        <v>692</v>
      </c>
      <c r="B234" s="190" t="s">
        <v>4380</v>
      </c>
      <c r="C234" s="190" t="s">
        <v>2058</v>
      </c>
      <c r="D234" s="191">
        <v>60000</v>
      </c>
      <c r="K234" t="s">
        <v>867</v>
      </c>
      <c r="L234" t="s">
        <v>2583</v>
      </c>
      <c r="M234" t="s">
        <v>4041</v>
      </c>
      <c r="S234" t="s">
        <v>867</v>
      </c>
      <c r="T234" t="s">
        <v>2583</v>
      </c>
      <c r="U234" t="s">
        <v>4041</v>
      </c>
    </row>
    <row r="235" spans="1:21">
      <c r="A235" s="190" t="s">
        <v>816</v>
      </c>
      <c r="B235" s="190" t="s">
        <v>4359</v>
      </c>
      <c r="C235" s="190" t="s">
        <v>2424</v>
      </c>
      <c r="D235" s="191">
        <v>20600</v>
      </c>
      <c r="K235" t="s">
        <v>1061</v>
      </c>
      <c r="L235" t="s">
        <v>3794</v>
      </c>
      <c r="M235" t="s">
        <v>4041</v>
      </c>
      <c r="S235" t="s">
        <v>1061</v>
      </c>
      <c r="T235" t="s">
        <v>3794</v>
      </c>
      <c r="U235" t="s">
        <v>4041</v>
      </c>
    </row>
    <row r="236" spans="1:21">
      <c r="A236" s="190" t="s">
        <v>963</v>
      </c>
      <c r="B236" s="190" t="s">
        <v>4328</v>
      </c>
      <c r="C236" s="190" t="s">
        <v>2424</v>
      </c>
      <c r="D236" s="191">
        <v>14600</v>
      </c>
      <c r="K236" t="s">
        <v>1053</v>
      </c>
      <c r="L236" t="s">
        <v>2569</v>
      </c>
      <c r="M236" t="s">
        <v>4041</v>
      </c>
      <c r="S236" t="s">
        <v>1053</v>
      </c>
      <c r="T236" t="s">
        <v>2569</v>
      </c>
      <c r="U236" t="s">
        <v>4041</v>
      </c>
    </row>
    <row r="237" spans="1:21">
      <c r="A237" s="190" t="s">
        <v>694</v>
      </c>
      <c r="B237" s="190" t="s">
        <v>4375</v>
      </c>
      <c r="C237" s="190" t="s">
        <v>2058</v>
      </c>
      <c r="D237" s="191">
        <v>36000</v>
      </c>
      <c r="K237" t="s">
        <v>1055</v>
      </c>
      <c r="L237" t="s">
        <v>2571</v>
      </c>
      <c r="M237" t="s">
        <v>4041</v>
      </c>
      <c r="S237" t="s">
        <v>1055</v>
      </c>
      <c r="T237" t="s">
        <v>2571</v>
      </c>
      <c r="U237" t="s">
        <v>4041</v>
      </c>
    </row>
    <row r="238" spans="1:21">
      <c r="A238" s="190" t="s">
        <v>696</v>
      </c>
      <c r="B238" s="190" t="s">
        <v>4396</v>
      </c>
      <c r="C238" s="190" t="s">
        <v>2058</v>
      </c>
      <c r="D238" s="191">
        <v>15000</v>
      </c>
      <c r="K238" t="s">
        <v>766</v>
      </c>
      <c r="L238" t="s">
        <v>2540</v>
      </c>
      <c r="M238" t="s">
        <v>4041</v>
      </c>
      <c r="S238" t="s">
        <v>766</v>
      </c>
      <c r="T238" t="s">
        <v>2540</v>
      </c>
      <c r="U238" t="s">
        <v>4041</v>
      </c>
    </row>
    <row r="239" spans="1:21">
      <c r="A239" s="190" t="s">
        <v>337</v>
      </c>
      <c r="B239" s="190" t="s">
        <v>4337</v>
      </c>
      <c r="C239" s="190" t="s">
        <v>1641</v>
      </c>
      <c r="D239" s="191">
        <v>6800</v>
      </c>
      <c r="K239" t="s">
        <v>1034</v>
      </c>
      <c r="L239" t="s">
        <v>2536</v>
      </c>
      <c r="M239" t="s">
        <v>4041</v>
      </c>
      <c r="S239" t="s">
        <v>1034</v>
      </c>
      <c r="T239" t="s">
        <v>2536</v>
      </c>
      <c r="U239" t="s">
        <v>4041</v>
      </c>
    </row>
    <row r="240" spans="1:21">
      <c r="A240" s="190" t="s">
        <v>338</v>
      </c>
      <c r="B240" s="190" t="s">
        <v>4396</v>
      </c>
      <c r="C240" s="190" t="s">
        <v>1641</v>
      </c>
      <c r="D240" s="191">
        <v>18950</v>
      </c>
      <c r="K240" t="s">
        <v>43</v>
      </c>
      <c r="L240" t="s">
        <v>1691</v>
      </c>
      <c r="M240" t="s">
        <v>4041</v>
      </c>
      <c r="S240" t="s">
        <v>43</v>
      </c>
      <c r="T240" t="s">
        <v>1691</v>
      </c>
      <c r="U240" t="s">
        <v>4041</v>
      </c>
    </row>
    <row r="241" spans="1:21">
      <c r="A241" s="190" t="s">
        <v>339</v>
      </c>
      <c r="B241" s="190" t="s">
        <v>4384</v>
      </c>
      <c r="C241" s="190" t="s">
        <v>1641</v>
      </c>
      <c r="D241" s="191">
        <v>60600</v>
      </c>
      <c r="K241" t="s">
        <v>44</v>
      </c>
      <c r="L241" t="s">
        <v>1692</v>
      </c>
      <c r="M241" t="s">
        <v>4041</v>
      </c>
      <c r="S241" t="s">
        <v>44</v>
      </c>
      <c r="T241" t="s">
        <v>1692</v>
      </c>
      <c r="U241" t="s">
        <v>4041</v>
      </c>
    </row>
    <row r="242" spans="1:21">
      <c r="A242" s="190" t="s">
        <v>863</v>
      </c>
      <c r="B242" s="190" t="s">
        <v>4389</v>
      </c>
      <c r="C242" s="190" t="s">
        <v>2424</v>
      </c>
      <c r="D242" s="191">
        <v>18400</v>
      </c>
      <c r="K242" t="s">
        <v>1632</v>
      </c>
      <c r="L242" t="s">
        <v>1693</v>
      </c>
      <c r="M242" t="s">
        <v>4026</v>
      </c>
      <c r="S242" t="s">
        <v>1632</v>
      </c>
      <c r="T242" t="s">
        <v>1693</v>
      </c>
      <c r="U242" t="s">
        <v>4026</v>
      </c>
    </row>
    <row r="243" spans="1:21">
      <c r="A243" s="190" t="s">
        <v>341</v>
      </c>
      <c r="B243" s="190" t="s">
        <v>4461</v>
      </c>
      <c r="C243" s="190" t="s">
        <v>1641</v>
      </c>
      <c r="D243" s="191">
        <v>7710</v>
      </c>
      <c r="K243" t="s">
        <v>1062</v>
      </c>
      <c r="L243" t="s">
        <v>2585</v>
      </c>
      <c r="M243" t="s">
        <v>4041</v>
      </c>
      <c r="S243" t="s">
        <v>1062</v>
      </c>
      <c r="T243" t="s">
        <v>2585</v>
      </c>
      <c r="U243" t="s">
        <v>4041</v>
      </c>
    </row>
    <row r="244" spans="1:21">
      <c r="A244" s="190" t="s">
        <v>698</v>
      </c>
      <c r="B244" s="190" t="s">
        <v>4396</v>
      </c>
      <c r="C244" s="190" t="s">
        <v>2058</v>
      </c>
      <c r="D244" s="191">
        <v>24500</v>
      </c>
      <c r="K244" t="s">
        <v>1041</v>
      </c>
      <c r="L244" t="s">
        <v>2549</v>
      </c>
      <c r="M244" t="s">
        <v>4022</v>
      </c>
      <c r="S244" t="s">
        <v>1041</v>
      </c>
      <c r="T244" t="s">
        <v>2549</v>
      </c>
      <c r="U244" t="s">
        <v>4022</v>
      </c>
    </row>
    <row r="245" spans="1:21">
      <c r="A245" s="190" t="s">
        <v>1561</v>
      </c>
      <c r="B245" s="190" t="s">
        <v>4364</v>
      </c>
      <c r="C245" s="190" t="s">
        <v>2424</v>
      </c>
      <c r="D245" s="191">
        <v>4200</v>
      </c>
      <c r="K245" t="s">
        <v>389</v>
      </c>
      <c r="L245" t="s">
        <v>2098</v>
      </c>
      <c r="M245" t="s">
        <v>4048</v>
      </c>
      <c r="S245" t="s">
        <v>389</v>
      </c>
      <c r="T245" t="s">
        <v>2098</v>
      </c>
      <c r="U245" t="s">
        <v>4048</v>
      </c>
    </row>
    <row r="246" spans="1:21">
      <c r="A246" s="190" t="s">
        <v>3947</v>
      </c>
      <c r="B246" s="190" t="s">
        <v>4422</v>
      </c>
      <c r="C246" s="190" t="s">
        <v>2424</v>
      </c>
      <c r="D246" s="191">
        <v>370000</v>
      </c>
      <c r="K246" t="s">
        <v>2586</v>
      </c>
      <c r="L246" t="s">
        <v>2587</v>
      </c>
      <c r="M246" t="s">
        <v>4022</v>
      </c>
      <c r="S246" t="s">
        <v>2586</v>
      </c>
      <c r="T246" t="s">
        <v>2587</v>
      </c>
      <c r="U246" t="s">
        <v>4022</v>
      </c>
    </row>
    <row r="247" spans="1:21">
      <c r="A247" s="190" t="s">
        <v>342</v>
      </c>
      <c r="B247" s="190" t="s">
        <v>4359</v>
      </c>
      <c r="C247" s="190" t="s">
        <v>1641</v>
      </c>
      <c r="D247" s="191">
        <v>12350</v>
      </c>
      <c r="K247" t="s">
        <v>1064</v>
      </c>
      <c r="L247" t="s">
        <v>2589</v>
      </c>
      <c r="M247" t="s">
        <v>4021</v>
      </c>
      <c r="S247" t="s">
        <v>1064</v>
      </c>
      <c r="T247" t="s">
        <v>2589</v>
      </c>
      <c r="U247" t="s">
        <v>4021</v>
      </c>
    </row>
    <row r="248" spans="1:21">
      <c r="A248" s="190" t="s">
        <v>1562</v>
      </c>
      <c r="B248" s="190" t="s">
        <v>4359</v>
      </c>
      <c r="C248" s="190" t="s">
        <v>2424</v>
      </c>
      <c r="D248" s="191">
        <v>2100</v>
      </c>
      <c r="K248" t="s">
        <v>1069</v>
      </c>
      <c r="L248" t="s">
        <v>2595</v>
      </c>
      <c r="M248" t="s">
        <v>4021</v>
      </c>
      <c r="S248" t="s">
        <v>1069</v>
      </c>
      <c r="T248" t="s">
        <v>2595</v>
      </c>
      <c r="U248" t="s">
        <v>4021</v>
      </c>
    </row>
    <row r="249" spans="1:21">
      <c r="A249" s="190" t="s">
        <v>340</v>
      </c>
      <c r="B249" s="190" t="s">
        <v>4339</v>
      </c>
      <c r="C249" s="190" t="s">
        <v>1641</v>
      </c>
      <c r="D249" s="191">
        <v>24050</v>
      </c>
      <c r="K249" t="s">
        <v>390</v>
      </c>
      <c r="L249" t="s">
        <v>2099</v>
      </c>
      <c r="M249" t="s">
        <v>4068</v>
      </c>
      <c r="S249" t="s">
        <v>390</v>
      </c>
      <c r="T249" t="s">
        <v>2099</v>
      </c>
      <c r="U249" t="s">
        <v>4068</v>
      </c>
    </row>
    <row r="250" spans="1:21">
      <c r="A250" s="190" t="s">
        <v>344</v>
      </c>
      <c r="B250" s="190" t="s">
        <v>4442</v>
      </c>
      <c r="C250" s="190" t="s">
        <v>1641</v>
      </c>
      <c r="D250" s="191">
        <v>3540</v>
      </c>
      <c r="K250" t="s">
        <v>45</v>
      </c>
      <c r="L250" t="s">
        <v>1694</v>
      </c>
      <c r="M250" t="s">
        <v>4069</v>
      </c>
      <c r="S250" t="s">
        <v>45</v>
      </c>
      <c r="T250" t="s">
        <v>1694</v>
      </c>
      <c r="U250" t="s">
        <v>4069</v>
      </c>
    </row>
    <row r="251" spans="1:21">
      <c r="A251" s="190" t="s">
        <v>345</v>
      </c>
      <c r="B251" s="190" t="s">
        <v>4368</v>
      </c>
      <c r="C251" s="190" t="s">
        <v>1641</v>
      </c>
      <c r="D251" s="191">
        <v>4150</v>
      </c>
      <c r="K251" t="s">
        <v>1609</v>
      </c>
      <c r="L251" t="s">
        <v>2434</v>
      </c>
      <c r="M251" t="s">
        <v>4070</v>
      </c>
      <c r="S251" t="s">
        <v>1609</v>
      </c>
      <c r="T251" t="s">
        <v>2434</v>
      </c>
      <c r="U251" t="s">
        <v>4070</v>
      </c>
    </row>
    <row r="252" spans="1:21">
      <c r="A252" s="190" t="s">
        <v>346</v>
      </c>
      <c r="B252" s="190" t="s">
        <v>4368</v>
      </c>
      <c r="C252" s="190" t="s">
        <v>1641</v>
      </c>
      <c r="D252" s="191">
        <v>60100</v>
      </c>
      <c r="K252" t="s">
        <v>46</v>
      </c>
      <c r="L252" t="s">
        <v>1695</v>
      </c>
      <c r="M252" t="s">
        <v>4031</v>
      </c>
      <c r="S252" t="s">
        <v>46</v>
      </c>
      <c r="T252" t="s">
        <v>1695</v>
      </c>
      <c r="U252" t="s">
        <v>4031</v>
      </c>
    </row>
    <row r="253" spans="1:21">
      <c r="A253" s="190" t="s">
        <v>4187</v>
      </c>
      <c r="B253" s="190" t="s">
        <v>4392</v>
      </c>
      <c r="C253" s="190" t="s">
        <v>1641</v>
      </c>
      <c r="D253" s="191">
        <v>89000</v>
      </c>
      <c r="K253" t="s">
        <v>47</v>
      </c>
      <c r="L253" t="s">
        <v>1696</v>
      </c>
      <c r="M253" t="s">
        <v>4028</v>
      </c>
      <c r="S253" t="s">
        <v>47</v>
      </c>
      <c r="T253" t="s">
        <v>1696</v>
      </c>
      <c r="U253" t="s">
        <v>4028</v>
      </c>
    </row>
    <row r="254" spans="1:21">
      <c r="A254" s="190" t="s">
        <v>332</v>
      </c>
      <c r="B254" s="190" t="s">
        <v>4382</v>
      </c>
      <c r="C254" s="190" t="s">
        <v>1641</v>
      </c>
      <c r="D254" s="191">
        <v>8850</v>
      </c>
      <c r="K254" t="s">
        <v>1067</v>
      </c>
      <c r="L254" t="s">
        <v>2593</v>
      </c>
      <c r="M254" t="s">
        <v>4024</v>
      </c>
      <c r="S254" t="s">
        <v>1067</v>
      </c>
      <c r="T254" t="s">
        <v>2593</v>
      </c>
      <c r="U254" t="s">
        <v>4024</v>
      </c>
    </row>
    <row r="255" spans="1:21">
      <c r="A255" s="190" t="s">
        <v>347</v>
      </c>
      <c r="B255" s="190" t="s">
        <v>4368</v>
      </c>
      <c r="C255" s="190" t="s">
        <v>1641</v>
      </c>
      <c r="D255" s="191">
        <v>13000</v>
      </c>
      <c r="K255" t="s">
        <v>48</v>
      </c>
      <c r="L255" t="s">
        <v>1697</v>
      </c>
      <c r="M255" t="s">
        <v>4017</v>
      </c>
      <c r="S255" t="s">
        <v>48</v>
      </c>
      <c r="T255" t="s">
        <v>1697</v>
      </c>
      <c r="U255" t="s">
        <v>4017</v>
      </c>
    </row>
    <row r="256" spans="1:21">
      <c r="A256" s="190" t="s">
        <v>348</v>
      </c>
      <c r="B256" s="190" t="s">
        <v>4376</v>
      </c>
      <c r="C256" s="190" t="s">
        <v>1641</v>
      </c>
      <c r="D256" s="191">
        <v>33600</v>
      </c>
      <c r="K256" t="s">
        <v>1511</v>
      </c>
      <c r="L256" t="s">
        <v>3338</v>
      </c>
      <c r="M256" t="s">
        <v>4041</v>
      </c>
      <c r="S256" t="s">
        <v>1511</v>
      </c>
      <c r="T256" t="s">
        <v>3338</v>
      </c>
      <c r="U256" t="s">
        <v>4041</v>
      </c>
    </row>
    <row r="257" spans="1:21">
      <c r="A257" s="190" t="s">
        <v>779</v>
      </c>
      <c r="B257" s="190" t="s">
        <v>4334</v>
      </c>
      <c r="C257" s="190" t="s">
        <v>2424</v>
      </c>
      <c r="D257" s="191">
        <v>17000</v>
      </c>
      <c r="K257" t="s">
        <v>391</v>
      </c>
      <c r="L257" t="s">
        <v>2102</v>
      </c>
      <c r="M257" t="s">
        <v>4071</v>
      </c>
      <c r="S257" t="s">
        <v>391</v>
      </c>
      <c r="T257" t="s">
        <v>2102</v>
      </c>
      <c r="U257" t="s">
        <v>4071</v>
      </c>
    </row>
    <row r="258" spans="1:21">
      <c r="A258" s="190" t="s">
        <v>699</v>
      </c>
      <c r="B258" s="190" t="s">
        <v>4429</v>
      </c>
      <c r="C258" s="190" t="s">
        <v>2058</v>
      </c>
      <c r="D258" s="191">
        <v>19000</v>
      </c>
      <c r="K258" t="s">
        <v>3727</v>
      </c>
      <c r="L258" t="s">
        <v>3728</v>
      </c>
      <c r="M258" t="s">
        <v>4072</v>
      </c>
      <c r="S258" t="s">
        <v>3727</v>
      </c>
      <c r="T258" t="s">
        <v>3728</v>
      </c>
      <c r="U258" t="s">
        <v>4072</v>
      </c>
    </row>
    <row r="259" spans="1:21">
      <c r="A259" s="190" t="s">
        <v>349</v>
      </c>
      <c r="B259" s="190" t="s">
        <v>4380</v>
      </c>
      <c r="C259" s="190" t="s">
        <v>1641</v>
      </c>
      <c r="D259" s="191">
        <v>22600</v>
      </c>
      <c r="K259" t="s">
        <v>49</v>
      </c>
      <c r="L259" t="s">
        <v>1698</v>
      </c>
      <c r="M259" t="s">
        <v>4073</v>
      </c>
      <c r="S259" t="s">
        <v>49</v>
      </c>
      <c r="T259" t="s">
        <v>1698</v>
      </c>
      <c r="U259" t="s">
        <v>4073</v>
      </c>
    </row>
    <row r="260" spans="1:21">
      <c r="A260" s="190" t="s">
        <v>1567</v>
      </c>
      <c r="B260" s="190" t="s">
        <v>4378</v>
      </c>
      <c r="C260" s="190" t="s">
        <v>2424</v>
      </c>
      <c r="D260" s="191">
        <v>26300</v>
      </c>
      <c r="K260" t="s">
        <v>1068</v>
      </c>
      <c r="L260" t="s">
        <v>2594</v>
      </c>
      <c r="M260" t="s">
        <v>4040</v>
      </c>
      <c r="S260" t="s">
        <v>1068</v>
      </c>
      <c r="T260" t="s">
        <v>2594</v>
      </c>
      <c r="U260" t="s">
        <v>4040</v>
      </c>
    </row>
    <row r="261" spans="1:21">
      <c r="A261" s="190" t="s">
        <v>350</v>
      </c>
      <c r="B261" s="190" t="s">
        <v>4339</v>
      </c>
      <c r="C261" s="190" t="s">
        <v>1641</v>
      </c>
      <c r="D261" s="191">
        <v>43450</v>
      </c>
      <c r="K261" t="s">
        <v>1066</v>
      </c>
      <c r="L261" t="s">
        <v>2592</v>
      </c>
      <c r="M261" t="s">
        <v>4033</v>
      </c>
      <c r="S261" t="s">
        <v>1066</v>
      </c>
      <c r="T261" t="s">
        <v>2592</v>
      </c>
      <c r="U261" t="s">
        <v>4033</v>
      </c>
    </row>
    <row r="262" spans="1:21">
      <c r="A262" s="190" t="s">
        <v>351</v>
      </c>
      <c r="B262" s="190" t="s">
        <v>4340</v>
      </c>
      <c r="C262" s="190" t="s">
        <v>1641</v>
      </c>
      <c r="D262" s="191">
        <v>26500</v>
      </c>
      <c r="K262" t="s">
        <v>1071</v>
      </c>
      <c r="L262" t="s">
        <v>2597</v>
      </c>
      <c r="M262" t="s">
        <v>4028</v>
      </c>
      <c r="S262" t="s">
        <v>1071</v>
      </c>
      <c r="T262" t="s">
        <v>2597</v>
      </c>
      <c r="U262" t="s">
        <v>4028</v>
      </c>
    </row>
    <row r="263" spans="1:21">
      <c r="A263" s="190" t="s">
        <v>387</v>
      </c>
      <c r="B263" s="190" t="s">
        <v>4396</v>
      </c>
      <c r="C263" s="190" t="s">
        <v>2058</v>
      </c>
      <c r="D263" s="191">
        <v>14600</v>
      </c>
      <c r="K263" t="s">
        <v>392</v>
      </c>
      <c r="L263" t="s">
        <v>3741</v>
      </c>
      <c r="M263" t="s">
        <v>4035</v>
      </c>
      <c r="S263" t="s">
        <v>392</v>
      </c>
      <c r="T263" t="s">
        <v>3741</v>
      </c>
      <c r="U263" t="s">
        <v>4035</v>
      </c>
    </row>
    <row r="264" spans="1:21">
      <c r="A264" s="190" t="s">
        <v>874</v>
      </c>
      <c r="B264" s="190" t="s">
        <v>4411</v>
      </c>
      <c r="C264" s="190" t="s">
        <v>2424</v>
      </c>
      <c r="D264" s="191">
        <v>14100</v>
      </c>
      <c r="K264" t="s">
        <v>891</v>
      </c>
      <c r="L264" t="s">
        <v>2547</v>
      </c>
      <c r="M264" t="s">
        <v>4023</v>
      </c>
      <c r="S264" t="s">
        <v>891</v>
      </c>
      <c r="T264" t="s">
        <v>2547</v>
      </c>
      <c r="U264" t="s">
        <v>4023</v>
      </c>
    </row>
    <row r="265" spans="1:21">
      <c r="A265" s="190" t="s">
        <v>1570</v>
      </c>
      <c r="B265" s="190" t="s">
        <v>4359</v>
      </c>
      <c r="C265" s="190" t="s">
        <v>2424</v>
      </c>
      <c r="D265" s="191">
        <v>3000</v>
      </c>
      <c r="K265" t="s">
        <v>832</v>
      </c>
      <c r="L265" t="s">
        <v>2598</v>
      </c>
      <c r="M265" t="s">
        <v>4074</v>
      </c>
      <c r="S265" t="s">
        <v>832</v>
      </c>
      <c r="T265" t="s">
        <v>2598</v>
      </c>
      <c r="U265" t="s">
        <v>4074</v>
      </c>
    </row>
    <row r="266" spans="1:21">
      <c r="A266" s="190" t="s">
        <v>1572</v>
      </c>
      <c r="B266" s="190" t="s">
        <v>4381</v>
      </c>
      <c r="C266" s="190" t="s">
        <v>2424</v>
      </c>
      <c r="D266" s="191">
        <v>1600</v>
      </c>
      <c r="K266" t="s">
        <v>50</v>
      </c>
      <c r="L266" t="s">
        <v>1699</v>
      </c>
      <c r="M266" t="s">
        <v>4019</v>
      </c>
      <c r="S266" t="s">
        <v>50</v>
      </c>
      <c r="T266" t="s">
        <v>1699</v>
      </c>
      <c r="U266" t="s">
        <v>4019</v>
      </c>
    </row>
    <row r="267" spans="1:21">
      <c r="A267" s="190" t="s">
        <v>352</v>
      </c>
      <c r="B267" s="190" t="s">
        <v>4338</v>
      </c>
      <c r="C267" s="190" t="s">
        <v>1641</v>
      </c>
      <c r="D267" s="191">
        <v>13900</v>
      </c>
      <c r="K267" t="s">
        <v>51</v>
      </c>
      <c r="L267" t="s">
        <v>1700</v>
      </c>
      <c r="M267" t="s">
        <v>4023</v>
      </c>
      <c r="S267" t="s">
        <v>51</v>
      </c>
      <c r="T267" t="s">
        <v>1700</v>
      </c>
      <c r="U267" t="s">
        <v>4023</v>
      </c>
    </row>
    <row r="268" spans="1:21">
      <c r="A268" s="190" t="s">
        <v>700</v>
      </c>
      <c r="B268" s="190" t="s">
        <v>4428</v>
      </c>
      <c r="C268" s="190" t="s">
        <v>2058</v>
      </c>
      <c r="D268" s="191">
        <v>13100</v>
      </c>
      <c r="K268" t="s">
        <v>2577</v>
      </c>
      <c r="L268" t="s">
        <v>2578</v>
      </c>
      <c r="M268" t="s">
        <v>4019</v>
      </c>
      <c r="S268" t="s">
        <v>2577</v>
      </c>
      <c r="T268" t="s">
        <v>2578</v>
      </c>
      <c r="U268" t="s">
        <v>4019</v>
      </c>
    </row>
    <row r="269" spans="1:21">
      <c r="A269" s="190" t="s">
        <v>1597</v>
      </c>
      <c r="B269" s="190" t="s">
        <v>4337</v>
      </c>
      <c r="C269" s="190" t="s">
        <v>2424</v>
      </c>
      <c r="D269" s="191">
        <v>5600</v>
      </c>
      <c r="K269" t="s">
        <v>1073</v>
      </c>
      <c r="L269" t="s">
        <v>2600</v>
      </c>
      <c r="M269" t="s">
        <v>4044</v>
      </c>
      <c r="S269" t="s">
        <v>1073</v>
      </c>
      <c r="T269" t="s">
        <v>2600</v>
      </c>
      <c r="U269" t="s">
        <v>4044</v>
      </c>
    </row>
    <row r="270" spans="1:21">
      <c r="A270" s="190" t="s">
        <v>1573</v>
      </c>
      <c r="B270" s="190" t="s">
        <v>4338</v>
      </c>
      <c r="C270" s="190" t="s">
        <v>2424</v>
      </c>
      <c r="D270" s="191">
        <v>7400</v>
      </c>
      <c r="K270" t="s">
        <v>52</v>
      </c>
      <c r="L270" t="s">
        <v>1701</v>
      </c>
      <c r="M270" t="s">
        <v>4018</v>
      </c>
      <c r="S270" t="s">
        <v>52</v>
      </c>
      <c r="T270" t="s">
        <v>1701</v>
      </c>
      <c r="U270" t="s">
        <v>4018</v>
      </c>
    </row>
    <row r="271" spans="1:21">
      <c r="A271" s="190" t="s">
        <v>1574</v>
      </c>
      <c r="B271" s="190" t="s">
        <v>4337</v>
      </c>
      <c r="C271" s="190" t="s">
        <v>2424</v>
      </c>
      <c r="D271" s="191">
        <v>3900</v>
      </c>
      <c r="K271" t="s">
        <v>1075</v>
      </c>
      <c r="L271" t="s">
        <v>3826</v>
      </c>
      <c r="M271" t="s">
        <v>4041</v>
      </c>
      <c r="S271" t="s">
        <v>1075</v>
      </c>
      <c r="T271" t="s">
        <v>3826</v>
      </c>
      <c r="U271" t="s">
        <v>4041</v>
      </c>
    </row>
    <row r="272" spans="1:21">
      <c r="A272" s="190" t="s">
        <v>701</v>
      </c>
      <c r="B272" s="190" t="s">
        <v>4387</v>
      </c>
      <c r="C272" s="190" t="s">
        <v>2058</v>
      </c>
      <c r="D272" s="191">
        <v>8600</v>
      </c>
      <c r="K272" t="s">
        <v>1042</v>
      </c>
      <c r="L272" t="s">
        <v>2553</v>
      </c>
      <c r="M272" t="s">
        <v>4041</v>
      </c>
      <c r="S272" t="s">
        <v>1042</v>
      </c>
      <c r="T272" t="s">
        <v>2553</v>
      </c>
      <c r="U272" t="s">
        <v>4041</v>
      </c>
    </row>
    <row r="273" spans="1:21">
      <c r="A273" s="190" t="s">
        <v>702</v>
      </c>
      <c r="B273" s="190" t="s">
        <v>4469</v>
      </c>
      <c r="C273" s="190" t="s">
        <v>2058</v>
      </c>
      <c r="D273" s="191">
        <v>3600</v>
      </c>
      <c r="K273" t="s">
        <v>1051</v>
      </c>
      <c r="L273" t="s">
        <v>2565</v>
      </c>
      <c r="M273" t="s">
        <v>4044</v>
      </c>
      <c r="S273" t="s">
        <v>1051</v>
      </c>
      <c r="T273" t="s">
        <v>2565</v>
      </c>
      <c r="U273" t="s">
        <v>4044</v>
      </c>
    </row>
    <row r="274" spans="1:21">
      <c r="A274" s="190" t="s">
        <v>353</v>
      </c>
      <c r="B274" s="190" t="s">
        <v>4359</v>
      </c>
      <c r="C274" s="190" t="s">
        <v>1641</v>
      </c>
      <c r="D274" s="191">
        <v>11950</v>
      </c>
      <c r="K274" t="s">
        <v>53</v>
      </c>
      <c r="L274" t="s">
        <v>1702</v>
      </c>
      <c r="M274" t="s">
        <v>4039</v>
      </c>
      <c r="S274" t="s">
        <v>53</v>
      </c>
      <c r="T274" t="s">
        <v>1702</v>
      </c>
      <c r="U274" t="s">
        <v>4039</v>
      </c>
    </row>
    <row r="275" spans="1:21">
      <c r="A275" s="190" t="s">
        <v>813</v>
      </c>
      <c r="B275" s="190" t="s">
        <v>4435</v>
      </c>
      <c r="C275" s="190" t="s">
        <v>1641</v>
      </c>
      <c r="D275" s="191">
        <v>63200</v>
      </c>
      <c r="K275" t="s">
        <v>1473</v>
      </c>
      <c r="L275" t="s">
        <v>3276</v>
      </c>
      <c r="M275" t="s">
        <v>4041</v>
      </c>
      <c r="S275" t="s">
        <v>1473</v>
      </c>
      <c r="T275" t="s">
        <v>3276</v>
      </c>
      <c r="U275" t="s">
        <v>4041</v>
      </c>
    </row>
    <row r="276" spans="1:21">
      <c r="A276" s="190" t="s">
        <v>3548</v>
      </c>
      <c r="B276" s="190" t="s">
        <v>4354</v>
      </c>
      <c r="C276" s="190" t="s">
        <v>2424</v>
      </c>
      <c r="D276" s="191">
        <v>6000</v>
      </c>
      <c r="K276" t="s">
        <v>1070</v>
      </c>
      <c r="L276" t="s">
        <v>2596</v>
      </c>
      <c r="M276" t="s">
        <v>4024</v>
      </c>
      <c r="S276" t="s">
        <v>1070</v>
      </c>
      <c r="T276" t="s">
        <v>2596</v>
      </c>
      <c r="U276" t="s">
        <v>4024</v>
      </c>
    </row>
    <row r="277" spans="1:21">
      <c r="A277" s="190" t="s">
        <v>1592</v>
      </c>
      <c r="B277" s="190" t="s">
        <v>4337</v>
      </c>
      <c r="C277" s="190" t="s">
        <v>2424</v>
      </c>
      <c r="D277" s="191">
        <v>10300</v>
      </c>
      <c r="K277" t="s">
        <v>1230</v>
      </c>
      <c r="L277" t="s">
        <v>2874</v>
      </c>
      <c r="M277" t="s">
        <v>4041</v>
      </c>
      <c r="S277" t="s">
        <v>1230</v>
      </c>
      <c r="T277" t="s">
        <v>2874</v>
      </c>
      <c r="U277" t="s">
        <v>4041</v>
      </c>
    </row>
    <row r="278" spans="1:21">
      <c r="A278" s="190" t="s">
        <v>704</v>
      </c>
      <c r="B278" s="190" t="s">
        <v>4352</v>
      </c>
      <c r="C278" s="190" t="s">
        <v>2424</v>
      </c>
      <c r="D278" s="191">
        <v>4200</v>
      </c>
      <c r="K278" t="s">
        <v>1074</v>
      </c>
      <c r="L278" t="s">
        <v>2601</v>
      </c>
      <c r="M278" t="s">
        <v>4041</v>
      </c>
      <c r="S278" t="s">
        <v>1074</v>
      </c>
      <c r="T278" t="s">
        <v>2601</v>
      </c>
      <c r="U278" t="s">
        <v>4041</v>
      </c>
    </row>
    <row r="279" spans="1:21">
      <c r="A279" s="190" t="s">
        <v>705</v>
      </c>
      <c r="B279" s="190" t="s">
        <v>4391</v>
      </c>
      <c r="C279" s="190" t="s">
        <v>2058</v>
      </c>
      <c r="D279" s="191">
        <v>14800</v>
      </c>
      <c r="K279" t="s">
        <v>393</v>
      </c>
      <c r="L279" t="s">
        <v>2104</v>
      </c>
      <c r="M279" t="s">
        <v>4045</v>
      </c>
      <c r="S279" t="s">
        <v>393</v>
      </c>
      <c r="T279" t="s">
        <v>2104</v>
      </c>
      <c r="U279" t="s">
        <v>4045</v>
      </c>
    </row>
    <row r="280" spans="1:21">
      <c r="A280" s="190" t="s">
        <v>1577</v>
      </c>
      <c r="B280" s="190" t="s">
        <v>4359</v>
      </c>
      <c r="C280" s="190" t="s">
        <v>2424</v>
      </c>
      <c r="D280" s="191">
        <v>6000</v>
      </c>
      <c r="K280" t="s">
        <v>1121</v>
      </c>
      <c r="L280" t="s">
        <v>2675</v>
      </c>
      <c r="M280" t="s">
        <v>4044</v>
      </c>
      <c r="S280" t="s">
        <v>1121</v>
      </c>
      <c r="T280" t="s">
        <v>2675</v>
      </c>
      <c r="U280" t="s">
        <v>4044</v>
      </c>
    </row>
    <row r="281" spans="1:21">
      <c r="A281" s="190" t="s">
        <v>3721</v>
      </c>
      <c r="B281" s="190" t="s">
        <v>4389</v>
      </c>
      <c r="C281" s="190" t="s">
        <v>2058</v>
      </c>
      <c r="D281" s="191">
        <v>20700</v>
      </c>
      <c r="K281" t="s">
        <v>2697</v>
      </c>
      <c r="L281" t="s">
        <v>2698</v>
      </c>
      <c r="M281" t="s">
        <v>4044</v>
      </c>
      <c r="S281" t="s">
        <v>2697</v>
      </c>
      <c r="T281" t="s">
        <v>2698</v>
      </c>
      <c r="U281" t="s">
        <v>4044</v>
      </c>
    </row>
    <row r="282" spans="1:21">
      <c r="A282" s="190" t="s">
        <v>1578</v>
      </c>
      <c r="B282" s="190" t="s">
        <v>4362</v>
      </c>
      <c r="C282" s="190" t="s">
        <v>2424</v>
      </c>
      <c r="D282" s="191">
        <v>2900</v>
      </c>
      <c r="K282" t="s">
        <v>1076</v>
      </c>
      <c r="L282" t="s">
        <v>2606</v>
      </c>
      <c r="M282" t="s">
        <v>4075</v>
      </c>
      <c r="S282" t="s">
        <v>1076</v>
      </c>
      <c r="T282" t="s">
        <v>2606</v>
      </c>
      <c r="U282" t="s">
        <v>4075</v>
      </c>
    </row>
    <row r="283" spans="1:21">
      <c r="A283" s="190" t="s">
        <v>3930</v>
      </c>
      <c r="B283" s="190" t="s">
        <v>4427</v>
      </c>
      <c r="C283" s="190" t="s">
        <v>1641</v>
      </c>
      <c r="D283" s="191">
        <v>111400</v>
      </c>
      <c r="K283" t="s">
        <v>1077</v>
      </c>
      <c r="L283" t="s">
        <v>2607</v>
      </c>
      <c r="M283" t="s">
        <v>4028</v>
      </c>
      <c r="S283" t="s">
        <v>1077</v>
      </c>
      <c r="T283" t="s">
        <v>2607</v>
      </c>
      <c r="U283" t="s">
        <v>4028</v>
      </c>
    </row>
    <row r="284" spans="1:21">
      <c r="A284" s="190" t="s">
        <v>708</v>
      </c>
      <c r="B284" s="190" t="s">
        <v>4466</v>
      </c>
      <c r="C284" s="190" t="s">
        <v>2058</v>
      </c>
      <c r="D284" s="191">
        <v>272600</v>
      </c>
      <c r="K284" t="s">
        <v>394</v>
      </c>
      <c r="L284" t="s">
        <v>2097</v>
      </c>
      <c r="M284" t="s">
        <v>4028</v>
      </c>
      <c r="S284" t="s">
        <v>394</v>
      </c>
      <c r="T284" t="s">
        <v>2097</v>
      </c>
      <c r="U284" t="s">
        <v>4028</v>
      </c>
    </row>
    <row r="285" spans="1:21">
      <c r="A285" s="190" t="s">
        <v>806</v>
      </c>
      <c r="B285" s="190" t="s">
        <v>4388</v>
      </c>
      <c r="C285" s="190" t="s">
        <v>2424</v>
      </c>
      <c r="D285" s="191">
        <v>53400</v>
      </c>
      <c r="K285" t="s">
        <v>54</v>
      </c>
      <c r="L285" t="s">
        <v>1703</v>
      </c>
      <c r="M285" t="s">
        <v>4033</v>
      </c>
      <c r="S285" t="s">
        <v>54</v>
      </c>
      <c r="T285" t="s">
        <v>1703</v>
      </c>
      <c r="U285" t="s">
        <v>4033</v>
      </c>
    </row>
    <row r="286" spans="1:21">
      <c r="A286" s="190" t="s">
        <v>1581</v>
      </c>
      <c r="B286" s="190" t="s">
        <v>4359</v>
      </c>
      <c r="C286" s="190" t="s">
        <v>2424</v>
      </c>
      <c r="D286" s="191">
        <v>10000</v>
      </c>
      <c r="K286" t="s">
        <v>395</v>
      </c>
      <c r="L286" t="s">
        <v>2105</v>
      </c>
      <c r="M286" t="s">
        <v>4031</v>
      </c>
      <c r="S286" t="s">
        <v>395</v>
      </c>
      <c r="T286" t="s">
        <v>2105</v>
      </c>
      <c r="U286" t="s">
        <v>4031</v>
      </c>
    </row>
    <row r="287" spans="1:21">
      <c r="A287" s="190" t="s">
        <v>710</v>
      </c>
      <c r="B287" s="190" t="s">
        <v>4351</v>
      </c>
      <c r="C287" s="190" t="s">
        <v>2058</v>
      </c>
      <c r="D287" s="191">
        <v>12100</v>
      </c>
      <c r="K287" t="s">
        <v>770</v>
      </c>
      <c r="L287" t="s">
        <v>3204</v>
      </c>
      <c r="M287" t="s">
        <v>4028</v>
      </c>
      <c r="S287" t="s">
        <v>770</v>
      </c>
      <c r="T287" t="s">
        <v>3204</v>
      </c>
      <c r="U287" t="s">
        <v>4028</v>
      </c>
    </row>
    <row r="288" spans="1:21">
      <c r="A288" s="190" t="s">
        <v>1584</v>
      </c>
      <c r="B288" s="190" t="s">
        <v>4331</v>
      </c>
      <c r="C288" s="190" t="s">
        <v>2424</v>
      </c>
      <c r="D288" s="191">
        <v>16200</v>
      </c>
      <c r="K288" t="s">
        <v>55</v>
      </c>
      <c r="L288" t="s">
        <v>1705</v>
      </c>
      <c r="M288" t="s">
        <v>4076</v>
      </c>
      <c r="S288" t="s">
        <v>55</v>
      </c>
      <c r="T288" t="s">
        <v>1705</v>
      </c>
      <c r="U288" t="s">
        <v>4076</v>
      </c>
    </row>
    <row r="289" spans="1:21">
      <c r="A289" s="190" t="s">
        <v>1585</v>
      </c>
      <c r="B289" s="190" t="s">
        <v>4397</v>
      </c>
      <c r="C289" s="190" t="s">
        <v>2424</v>
      </c>
      <c r="D289" s="191">
        <v>16500</v>
      </c>
      <c r="K289" t="s">
        <v>56</v>
      </c>
      <c r="L289" t="s">
        <v>1706</v>
      </c>
      <c r="M289" t="s">
        <v>4045</v>
      </c>
      <c r="S289" t="s">
        <v>56</v>
      </c>
      <c r="T289" t="s">
        <v>1706</v>
      </c>
      <c r="U289" t="s">
        <v>4045</v>
      </c>
    </row>
    <row r="290" spans="1:21">
      <c r="A290" s="190" t="s">
        <v>1587</v>
      </c>
      <c r="B290" s="190" t="s">
        <v>4362</v>
      </c>
      <c r="C290" s="190" t="s">
        <v>2424</v>
      </c>
      <c r="D290" s="191">
        <v>9000</v>
      </c>
      <c r="K290" t="s">
        <v>1080</v>
      </c>
      <c r="L290" t="s">
        <v>2613</v>
      </c>
      <c r="M290" t="s">
        <v>4041</v>
      </c>
      <c r="S290" t="s">
        <v>1080</v>
      </c>
      <c r="T290" t="s">
        <v>2613</v>
      </c>
      <c r="U290" t="s">
        <v>4041</v>
      </c>
    </row>
    <row r="291" spans="1:21">
      <c r="A291" s="190" t="s">
        <v>3502</v>
      </c>
      <c r="B291" s="190" t="s">
        <v>4339</v>
      </c>
      <c r="C291" s="190" t="s">
        <v>2424</v>
      </c>
      <c r="D291" s="191">
        <v>15200</v>
      </c>
      <c r="K291" t="s">
        <v>396</v>
      </c>
      <c r="L291" t="s">
        <v>2615</v>
      </c>
      <c r="M291" t="s">
        <v>4041</v>
      </c>
      <c r="S291" t="s">
        <v>396</v>
      </c>
      <c r="T291" t="s">
        <v>2615</v>
      </c>
      <c r="U291" t="s">
        <v>4041</v>
      </c>
    </row>
    <row r="292" spans="1:21">
      <c r="A292" s="190" t="s">
        <v>856</v>
      </c>
      <c r="B292" s="190" t="s">
        <v>4408</v>
      </c>
      <c r="C292" s="190" t="s">
        <v>2424</v>
      </c>
      <c r="D292" s="191">
        <v>15000</v>
      </c>
      <c r="K292" t="s">
        <v>397</v>
      </c>
      <c r="L292" t="s">
        <v>2616</v>
      </c>
      <c r="M292" t="s">
        <v>4041</v>
      </c>
      <c r="S292" t="s">
        <v>397</v>
      </c>
      <c r="T292" t="s">
        <v>2616</v>
      </c>
      <c r="U292" t="s">
        <v>4041</v>
      </c>
    </row>
    <row r="293" spans="1:21">
      <c r="A293" s="190" t="s">
        <v>731</v>
      </c>
      <c r="B293" s="190" t="s">
        <v>4434</v>
      </c>
      <c r="C293" s="190" t="s">
        <v>1641</v>
      </c>
      <c r="D293" s="191">
        <v>10300</v>
      </c>
      <c r="K293" t="s">
        <v>398</v>
      </c>
      <c r="L293" t="s">
        <v>2106</v>
      </c>
      <c r="M293" t="s">
        <v>4021</v>
      </c>
      <c r="S293" t="s">
        <v>398</v>
      </c>
      <c r="T293" t="s">
        <v>2106</v>
      </c>
      <c r="U293" t="s">
        <v>4021</v>
      </c>
    </row>
    <row r="294" spans="1:21">
      <c r="A294" s="190" t="s">
        <v>354</v>
      </c>
      <c r="B294" s="190" t="s">
        <v>4449</v>
      </c>
      <c r="C294" s="190" t="s">
        <v>1641</v>
      </c>
      <c r="D294" s="191">
        <v>9810</v>
      </c>
      <c r="K294" t="s">
        <v>399</v>
      </c>
      <c r="L294" t="s">
        <v>3657</v>
      </c>
      <c r="M294" t="s">
        <v>4062</v>
      </c>
      <c r="S294" t="s">
        <v>399</v>
      </c>
      <c r="T294" t="s">
        <v>3657</v>
      </c>
      <c r="U294" t="s">
        <v>4062</v>
      </c>
    </row>
    <row r="295" spans="1:21">
      <c r="A295" s="190" t="s">
        <v>356</v>
      </c>
      <c r="B295" s="190" t="s">
        <v>4394</v>
      </c>
      <c r="C295" s="190" t="s">
        <v>1641</v>
      </c>
      <c r="D295" s="191">
        <v>22750</v>
      </c>
      <c r="K295" t="s">
        <v>2551</v>
      </c>
      <c r="L295" t="s">
        <v>2552</v>
      </c>
      <c r="M295" t="s">
        <v>4065</v>
      </c>
      <c r="S295" t="s">
        <v>2551</v>
      </c>
      <c r="T295" t="s">
        <v>2552</v>
      </c>
      <c r="U295" t="s">
        <v>4065</v>
      </c>
    </row>
    <row r="296" spans="1:21">
      <c r="A296" s="190" t="s">
        <v>860</v>
      </c>
      <c r="B296" s="190" t="s">
        <v>4394</v>
      </c>
      <c r="C296" s="190" t="s">
        <v>2058</v>
      </c>
      <c r="D296" s="191">
        <v>11200</v>
      </c>
      <c r="K296" t="s">
        <v>57</v>
      </c>
      <c r="L296" t="s">
        <v>1707</v>
      </c>
      <c r="M296" t="s">
        <v>4041</v>
      </c>
      <c r="S296" t="s">
        <v>57</v>
      </c>
      <c r="T296" t="s">
        <v>1707</v>
      </c>
      <c r="U296" t="s">
        <v>4041</v>
      </c>
    </row>
    <row r="297" spans="1:21">
      <c r="A297" s="190" t="s">
        <v>22</v>
      </c>
      <c r="B297" s="190" t="s">
        <v>4394</v>
      </c>
      <c r="C297" s="190" t="s">
        <v>1641</v>
      </c>
      <c r="D297" s="191">
        <v>41500</v>
      </c>
      <c r="K297" t="s">
        <v>58</v>
      </c>
      <c r="L297" t="s">
        <v>1708</v>
      </c>
      <c r="M297" t="s">
        <v>4071</v>
      </c>
      <c r="S297" t="s">
        <v>58</v>
      </c>
      <c r="T297" t="s">
        <v>1708</v>
      </c>
      <c r="U297" t="s">
        <v>4071</v>
      </c>
    </row>
    <row r="298" spans="1:21">
      <c r="A298" s="190" t="s">
        <v>2529</v>
      </c>
      <c r="B298" s="190" t="s">
        <v>4394</v>
      </c>
      <c r="C298" s="190" t="s">
        <v>2424</v>
      </c>
      <c r="D298" s="191">
        <v>12900</v>
      </c>
      <c r="K298" t="s">
        <v>59</v>
      </c>
      <c r="L298" t="s">
        <v>1709</v>
      </c>
      <c r="M298" t="s">
        <v>4036</v>
      </c>
      <c r="S298" t="s">
        <v>59</v>
      </c>
      <c r="T298" t="s">
        <v>1709</v>
      </c>
      <c r="U298" t="s">
        <v>4036</v>
      </c>
    </row>
    <row r="299" spans="1:21">
      <c r="A299" s="190" t="s">
        <v>59</v>
      </c>
      <c r="B299" s="190" t="s">
        <v>4394</v>
      </c>
      <c r="C299" s="190" t="s">
        <v>1641</v>
      </c>
      <c r="D299" s="191">
        <v>35600</v>
      </c>
      <c r="K299" t="s">
        <v>1169</v>
      </c>
      <c r="L299" t="s">
        <v>2759</v>
      </c>
      <c r="M299" t="s">
        <v>4041</v>
      </c>
      <c r="S299" t="s">
        <v>1169</v>
      </c>
      <c r="T299" t="s">
        <v>2759</v>
      </c>
      <c r="U299" t="s">
        <v>4041</v>
      </c>
    </row>
    <row r="300" spans="1:21">
      <c r="A300" s="190" t="s">
        <v>92</v>
      </c>
      <c r="B300" s="190" t="s">
        <v>4394</v>
      </c>
      <c r="C300" s="190" t="s">
        <v>1641</v>
      </c>
      <c r="D300" s="191">
        <v>22750</v>
      </c>
      <c r="K300" t="s">
        <v>60</v>
      </c>
      <c r="L300" t="s">
        <v>1710</v>
      </c>
      <c r="M300" t="s">
        <v>4041</v>
      </c>
      <c r="S300" t="s">
        <v>60</v>
      </c>
      <c r="T300" t="s">
        <v>1710</v>
      </c>
      <c r="U300" t="s">
        <v>4041</v>
      </c>
    </row>
    <row r="301" spans="1:21">
      <c r="A301" s="190" t="s">
        <v>764</v>
      </c>
      <c r="B301" s="190" t="s">
        <v>4454</v>
      </c>
      <c r="C301" s="190" t="s">
        <v>1641</v>
      </c>
      <c r="D301" s="191">
        <v>13300</v>
      </c>
      <c r="K301" t="s">
        <v>1610</v>
      </c>
      <c r="L301" t="s">
        <v>1831</v>
      </c>
      <c r="M301" t="s">
        <v>4074</v>
      </c>
      <c r="S301" t="s">
        <v>1610</v>
      </c>
      <c r="T301" t="s">
        <v>1831</v>
      </c>
      <c r="U301" t="s">
        <v>4074</v>
      </c>
    </row>
    <row r="302" spans="1:21">
      <c r="A302" s="190" t="s">
        <v>130</v>
      </c>
      <c r="B302" s="190" t="s">
        <v>4394</v>
      </c>
      <c r="C302" s="190" t="s">
        <v>1641</v>
      </c>
      <c r="D302" s="191">
        <v>26900</v>
      </c>
      <c r="K302" t="s">
        <v>1081</v>
      </c>
      <c r="L302" t="s">
        <v>2617</v>
      </c>
      <c r="M302" t="s">
        <v>4041</v>
      </c>
      <c r="S302" t="s">
        <v>1081</v>
      </c>
      <c r="T302" t="s">
        <v>2617</v>
      </c>
      <c r="U302" t="s">
        <v>4041</v>
      </c>
    </row>
    <row r="303" spans="1:21">
      <c r="A303" s="190" t="s">
        <v>851</v>
      </c>
      <c r="B303" s="190" t="s">
        <v>4394</v>
      </c>
      <c r="C303" s="190" t="s">
        <v>1641</v>
      </c>
      <c r="D303" s="191">
        <v>14000</v>
      </c>
      <c r="K303" t="s">
        <v>400</v>
      </c>
      <c r="L303" t="s">
        <v>2108</v>
      </c>
      <c r="M303" t="s">
        <v>4058</v>
      </c>
      <c r="S303" t="s">
        <v>400</v>
      </c>
      <c r="T303" t="s">
        <v>2108</v>
      </c>
      <c r="U303" t="s">
        <v>4058</v>
      </c>
    </row>
    <row r="304" spans="1:21">
      <c r="A304" s="190" t="s">
        <v>768</v>
      </c>
      <c r="B304" s="190" t="s">
        <v>4394</v>
      </c>
      <c r="C304" s="190" t="s">
        <v>1641</v>
      </c>
      <c r="D304" s="191">
        <v>52800</v>
      </c>
      <c r="K304" t="s">
        <v>808</v>
      </c>
      <c r="L304" t="s">
        <v>2618</v>
      </c>
      <c r="M304" t="s">
        <v>4041</v>
      </c>
      <c r="S304" t="s">
        <v>808</v>
      </c>
      <c r="T304" t="s">
        <v>2618</v>
      </c>
      <c r="U304" t="s">
        <v>4041</v>
      </c>
    </row>
    <row r="305" spans="1:21">
      <c r="A305" s="190" t="s">
        <v>183</v>
      </c>
      <c r="B305" s="190" t="s">
        <v>4394</v>
      </c>
      <c r="C305" s="190" t="s">
        <v>1641</v>
      </c>
      <c r="D305" s="191">
        <v>26000</v>
      </c>
      <c r="K305" t="s">
        <v>61</v>
      </c>
      <c r="L305" t="s">
        <v>1711</v>
      </c>
      <c r="M305" t="s">
        <v>4046</v>
      </c>
      <c r="S305" t="s">
        <v>61</v>
      </c>
      <c r="T305" t="s">
        <v>1711</v>
      </c>
      <c r="U305" t="s">
        <v>4046</v>
      </c>
    </row>
    <row r="306" spans="1:21">
      <c r="A306" s="190" t="s">
        <v>3485</v>
      </c>
      <c r="B306" s="190" t="s">
        <v>4394</v>
      </c>
      <c r="C306" s="190" t="s">
        <v>1641</v>
      </c>
      <c r="D306" s="191">
        <v>13500</v>
      </c>
      <c r="K306" t="s">
        <v>401</v>
      </c>
      <c r="L306" t="s">
        <v>2109</v>
      </c>
      <c r="M306" t="s">
        <v>4021</v>
      </c>
      <c r="S306" t="s">
        <v>401</v>
      </c>
      <c r="T306" t="s">
        <v>2109</v>
      </c>
      <c r="U306" t="s">
        <v>4021</v>
      </c>
    </row>
    <row r="307" spans="1:21">
      <c r="A307" s="190" t="s">
        <v>3487</v>
      </c>
      <c r="B307" s="190" t="s">
        <v>4394</v>
      </c>
      <c r="C307" s="190" t="s">
        <v>1641</v>
      </c>
      <c r="D307" s="191">
        <v>11550</v>
      </c>
      <c r="K307" t="s">
        <v>1506</v>
      </c>
      <c r="L307" t="s">
        <v>3330</v>
      </c>
      <c r="M307" t="s">
        <v>4022</v>
      </c>
      <c r="S307" t="s">
        <v>1506</v>
      </c>
      <c r="T307" t="s">
        <v>3330</v>
      </c>
      <c r="U307" t="s">
        <v>4022</v>
      </c>
    </row>
    <row r="308" spans="1:21">
      <c r="A308" s="190" t="s">
        <v>3533</v>
      </c>
      <c r="B308" s="190" t="s">
        <v>4394</v>
      </c>
      <c r="C308" s="190" t="s">
        <v>2424</v>
      </c>
      <c r="D308" s="191">
        <v>11400</v>
      </c>
      <c r="K308" t="s">
        <v>1082</v>
      </c>
      <c r="L308" t="s">
        <v>2619</v>
      </c>
      <c r="M308" t="s">
        <v>4017</v>
      </c>
      <c r="S308" t="s">
        <v>1082</v>
      </c>
      <c r="T308" t="s">
        <v>2619</v>
      </c>
      <c r="U308" t="s">
        <v>4017</v>
      </c>
    </row>
    <row r="309" spans="1:21">
      <c r="A309" s="190" t="s">
        <v>3201</v>
      </c>
      <c r="B309" s="190" t="s">
        <v>4394</v>
      </c>
      <c r="C309" s="190" t="s">
        <v>2424</v>
      </c>
      <c r="D309" s="191">
        <v>12200</v>
      </c>
      <c r="K309" t="s">
        <v>402</v>
      </c>
      <c r="L309" t="s">
        <v>2110</v>
      </c>
      <c r="M309" t="s">
        <v>4041</v>
      </c>
      <c r="S309" t="s">
        <v>402</v>
      </c>
      <c r="T309" t="s">
        <v>2110</v>
      </c>
      <c r="U309" t="s">
        <v>4041</v>
      </c>
    </row>
    <row r="310" spans="1:21">
      <c r="A310" s="190" t="s">
        <v>603</v>
      </c>
      <c r="B310" s="190" t="s">
        <v>4394</v>
      </c>
      <c r="C310" s="190" t="s">
        <v>1641</v>
      </c>
      <c r="D310" s="191">
        <v>14150</v>
      </c>
      <c r="K310" t="s">
        <v>986</v>
      </c>
      <c r="L310" t="s">
        <v>2459</v>
      </c>
      <c r="M310" t="s">
        <v>4023</v>
      </c>
      <c r="S310" t="s">
        <v>986</v>
      </c>
      <c r="T310" t="s">
        <v>2459</v>
      </c>
      <c r="U310" t="s">
        <v>4023</v>
      </c>
    </row>
    <row r="311" spans="1:21">
      <c r="A311" s="190" t="s">
        <v>3489</v>
      </c>
      <c r="B311" s="190" t="s">
        <v>4394</v>
      </c>
      <c r="C311" s="190" t="s">
        <v>1641</v>
      </c>
      <c r="D311" s="191">
        <v>16700</v>
      </c>
      <c r="K311" t="s">
        <v>403</v>
      </c>
      <c r="L311" t="s">
        <v>2111</v>
      </c>
      <c r="M311" t="s">
        <v>4077</v>
      </c>
      <c r="S311" t="s">
        <v>403</v>
      </c>
      <c r="T311" t="s">
        <v>2111</v>
      </c>
      <c r="U311" t="s">
        <v>4077</v>
      </c>
    </row>
    <row r="312" spans="1:21">
      <c r="A312" s="190" t="s">
        <v>271</v>
      </c>
      <c r="B312" s="190" t="s">
        <v>4394</v>
      </c>
      <c r="C312" s="190" t="s">
        <v>1641</v>
      </c>
      <c r="D312" s="191">
        <v>72200</v>
      </c>
      <c r="K312" t="s">
        <v>62</v>
      </c>
      <c r="L312" t="s">
        <v>1712</v>
      </c>
      <c r="M312" t="s">
        <v>4033</v>
      </c>
      <c r="S312" t="s">
        <v>62</v>
      </c>
      <c r="T312" t="s">
        <v>1712</v>
      </c>
      <c r="U312" t="s">
        <v>4033</v>
      </c>
    </row>
    <row r="313" spans="1:21">
      <c r="A313" s="190" t="s">
        <v>280</v>
      </c>
      <c r="B313" s="190" t="s">
        <v>4394</v>
      </c>
      <c r="C313" s="190" t="s">
        <v>1641</v>
      </c>
      <c r="D313" s="191">
        <v>33800</v>
      </c>
      <c r="K313" t="s">
        <v>404</v>
      </c>
      <c r="L313" t="s">
        <v>2112</v>
      </c>
      <c r="M313" t="s">
        <v>4041</v>
      </c>
      <c r="S313" t="s">
        <v>404</v>
      </c>
      <c r="T313" t="s">
        <v>2112</v>
      </c>
      <c r="U313" t="s">
        <v>4041</v>
      </c>
    </row>
    <row r="314" spans="1:21">
      <c r="A314" s="190" t="s">
        <v>3727</v>
      </c>
      <c r="B314" s="190" t="s">
        <v>4454</v>
      </c>
      <c r="C314" s="190" t="s">
        <v>2424</v>
      </c>
      <c r="D314" s="191">
        <v>129500</v>
      </c>
      <c r="K314" t="s">
        <v>1085</v>
      </c>
      <c r="L314" t="s">
        <v>2622</v>
      </c>
      <c r="M314" t="s">
        <v>4033</v>
      </c>
      <c r="S314" t="s">
        <v>1085</v>
      </c>
      <c r="T314" t="s">
        <v>2622</v>
      </c>
      <c r="U314" t="s">
        <v>4033</v>
      </c>
    </row>
    <row r="315" spans="1:21">
      <c r="A315" s="190" t="s">
        <v>306</v>
      </c>
      <c r="B315" s="190" t="s">
        <v>4394</v>
      </c>
      <c r="C315" s="190" t="s">
        <v>1641</v>
      </c>
      <c r="D315" s="191">
        <v>15750</v>
      </c>
      <c r="K315" t="s">
        <v>405</v>
      </c>
      <c r="L315" t="s">
        <v>2113</v>
      </c>
      <c r="M315" t="s">
        <v>4031</v>
      </c>
      <c r="S315" t="s">
        <v>405</v>
      </c>
      <c r="T315" t="s">
        <v>2113</v>
      </c>
      <c r="U315" t="s">
        <v>4031</v>
      </c>
    </row>
    <row r="316" spans="1:21">
      <c r="A316" s="190" t="s">
        <v>790</v>
      </c>
      <c r="B316" s="190" t="s">
        <v>4394</v>
      </c>
      <c r="C316" s="190" t="s">
        <v>2424</v>
      </c>
      <c r="D316" s="191">
        <v>13400</v>
      </c>
      <c r="K316" t="s">
        <v>63</v>
      </c>
      <c r="L316" t="s">
        <v>1713</v>
      </c>
      <c r="M316" t="s">
        <v>4031</v>
      </c>
      <c r="S316" t="s">
        <v>63</v>
      </c>
      <c r="T316" t="s">
        <v>1713</v>
      </c>
      <c r="U316" t="s">
        <v>4031</v>
      </c>
    </row>
    <row r="317" spans="1:21">
      <c r="A317" s="190" t="s">
        <v>320</v>
      </c>
      <c r="B317" s="190" t="s">
        <v>4394</v>
      </c>
      <c r="C317" s="190" t="s">
        <v>1641</v>
      </c>
      <c r="D317" s="191">
        <v>60300</v>
      </c>
      <c r="K317" t="s">
        <v>1086</v>
      </c>
      <c r="L317" t="s">
        <v>3661</v>
      </c>
      <c r="M317" t="s">
        <v>4033</v>
      </c>
      <c r="S317" t="s">
        <v>1086</v>
      </c>
      <c r="T317" t="s">
        <v>3661</v>
      </c>
      <c r="U317" t="s">
        <v>4033</v>
      </c>
    </row>
    <row r="318" spans="1:21">
      <c r="A318" s="190" t="s">
        <v>792</v>
      </c>
      <c r="B318" s="190" t="s">
        <v>4394</v>
      </c>
      <c r="C318" s="190" t="s">
        <v>1641</v>
      </c>
      <c r="D318" s="191">
        <v>15950</v>
      </c>
      <c r="K318" t="s">
        <v>1097</v>
      </c>
      <c r="L318" t="s">
        <v>2635</v>
      </c>
      <c r="M318" t="s">
        <v>4033</v>
      </c>
      <c r="S318" t="s">
        <v>1097</v>
      </c>
      <c r="T318" t="s">
        <v>2635</v>
      </c>
      <c r="U318" t="s">
        <v>4033</v>
      </c>
    </row>
    <row r="319" spans="1:21">
      <c r="A319" s="190" t="s">
        <v>343</v>
      </c>
      <c r="B319" s="190" t="s">
        <v>4394</v>
      </c>
      <c r="C319" s="190" t="s">
        <v>1641</v>
      </c>
      <c r="D319" s="191">
        <v>27800</v>
      </c>
      <c r="K319" t="s">
        <v>406</v>
      </c>
      <c r="L319" t="s">
        <v>2114</v>
      </c>
      <c r="M319" t="s">
        <v>4042</v>
      </c>
      <c r="S319" t="s">
        <v>406</v>
      </c>
      <c r="T319" t="s">
        <v>2114</v>
      </c>
      <c r="U319" t="s">
        <v>4042</v>
      </c>
    </row>
    <row r="320" spans="1:21">
      <c r="A320" s="190" t="s">
        <v>528</v>
      </c>
      <c r="B320" s="190" t="s">
        <v>4394</v>
      </c>
      <c r="C320" s="190" t="s">
        <v>2058</v>
      </c>
      <c r="D320" s="191">
        <v>10800</v>
      </c>
      <c r="K320" t="s">
        <v>407</v>
      </c>
      <c r="L320" t="s">
        <v>2115</v>
      </c>
      <c r="M320" t="s">
        <v>4042</v>
      </c>
      <c r="S320" t="s">
        <v>407</v>
      </c>
      <c r="T320" t="s">
        <v>2115</v>
      </c>
      <c r="U320" t="s">
        <v>4042</v>
      </c>
    </row>
    <row r="321" spans="1:21">
      <c r="A321" s="190" t="s">
        <v>728</v>
      </c>
      <c r="B321" s="190" t="s">
        <v>4360</v>
      </c>
      <c r="C321" s="190" t="s">
        <v>2424</v>
      </c>
      <c r="D321" s="190"/>
      <c r="K321" t="s">
        <v>64</v>
      </c>
      <c r="L321" t="s">
        <v>1714</v>
      </c>
      <c r="M321" t="s">
        <v>4030</v>
      </c>
      <c r="S321" t="s">
        <v>64</v>
      </c>
      <c r="T321" t="s">
        <v>1714</v>
      </c>
      <c r="U321" t="s">
        <v>4030</v>
      </c>
    </row>
    <row r="322" spans="1:21">
      <c r="A322" s="190" t="s">
        <v>4257</v>
      </c>
      <c r="B322" s="190" t="s">
        <v>4427</v>
      </c>
      <c r="C322" s="190" t="s">
        <v>2424</v>
      </c>
      <c r="D322" s="191">
        <v>12200</v>
      </c>
      <c r="K322" t="s">
        <v>1094</v>
      </c>
      <c r="L322" t="s">
        <v>2632</v>
      </c>
      <c r="M322" t="s">
        <v>4027</v>
      </c>
      <c r="S322" t="s">
        <v>1094</v>
      </c>
      <c r="T322" t="s">
        <v>2632</v>
      </c>
      <c r="U322" t="s">
        <v>4027</v>
      </c>
    </row>
    <row r="323" spans="1:21">
      <c r="A323" s="190" t="s">
        <v>4269</v>
      </c>
      <c r="B323" s="190" t="s">
        <v>4411</v>
      </c>
      <c r="C323" s="190" t="s">
        <v>1641</v>
      </c>
      <c r="D323" s="191">
        <v>38000</v>
      </c>
      <c r="K323" t="s">
        <v>65</v>
      </c>
      <c r="L323" t="s">
        <v>1715</v>
      </c>
      <c r="M323" t="s">
        <v>4057</v>
      </c>
      <c r="S323" t="s">
        <v>65</v>
      </c>
      <c r="T323" t="s">
        <v>1715</v>
      </c>
      <c r="U323" t="s">
        <v>4057</v>
      </c>
    </row>
    <row r="324" spans="1:21">
      <c r="A324" s="190" t="s">
        <v>4306</v>
      </c>
      <c r="B324" s="190" t="s">
        <v>4334</v>
      </c>
      <c r="C324" s="190" t="s">
        <v>2424</v>
      </c>
      <c r="D324" s="191">
        <v>27100</v>
      </c>
      <c r="K324" t="s">
        <v>1604</v>
      </c>
      <c r="L324" t="s">
        <v>2679</v>
      </c>
      <c r="M324" t="s">
        <v>4030</v>
      </c>
      <c r="S324" t="s">
        <v>1604</v>
      </c>
      <c r="T324" t="s">
        <v>2679</v>
      </c>
      <c r="U324" t="s">
        <v>4030</v>
      </c>
    </row>
    <row r="325" spans="1:21">
      <c r="A325" s="190" t="s">
        <v>4290</v>
      </c>
      <c r="B325" s="190" t="s">
        <v>4372</v>
      </c>
      <c r="C325" s="190" t="s">
        <v>2424</v>
      </c>
      <c r="D325" s="191">
        <v>15600</v>
      </c>
      <c r="K325" t="s">
        <v>820</v>
      </c>
      <c r="L325" t="s">
        <v>2680</v>
      </c>
      <c r="M325" t="s">
        <v>4030</v>
      </c>
      <c r="S325" t="s">
        <v>820</v>
      </c>
      <c r="T325" t="s">
        <v>2680</v>
      </c>
      <c r="U325" t="s">
        <v>4030</v>
      </c>
    </row>
    <row r="326" spans="1:21">
      <c r="A326" s="190" t="s">
        <v>4310</v>
      </c>
      <c r="B326" s="190" t="s">
        <v>4331</v>
      </c>
      <c r="C326" s="190" t="s">
        <v>2424</v>
      </c>
      <c r="D326" s="191">
        <v>18200</v>
      </c>
      <c r="K326" t="s">
        <v>1628</v>
      </c>
      <c r="L326" t="s">
        <v>3347</v>
      </c>
      <c r="M326" t="s">
        <v>4047</v>
      </c>
      <c r="S326" t="s">
        <v>1628</v>
      </c>
      <c r="T326" t="s">
        <v>3347</v>
      </c>
      <c r="U326" t="s">
        <v>4047</v>
      </c>
    </row>
    <row r="327" spans="1:21">
      <c r="A327" s="190" t="s">
        <v>686</v>
      </c>
      <c r="B327" s="190" t="s">
        <v>4360</v>
      </c>
      <c r="C327" s="190" t="s">
        <v>2058</v>
      </c>
      <c r="D327" s="191">
        <v>4600</v>
      </c>
      <c r="K327" t="s">
        <v>2704</v>
      </c>
      <c r="L327" t="s">
        <v>2705</v>
      </c>
      <c r="M327" t="s">
        <v>4017</v>
      </c>
      <c r="S327" t="s">
        <v>2704</v>
      </c>
      <c r="T327" t="s">
        <v>2705</v>
      </c>
      <c r="U327" t="s">
        <v>4017</v>
      </c>
    </row>
    <row r="328" spans="1:21">
      <c r="A328" s="190" t="s">
        <v>4212</v>
      </c>
      <c r="B328" s="190" t="s">
        <v>4455</v>
      </c>
      <c r="C328" s="190" t="s">
        <v>2424</v>
      </c>
      <c r="D328" s="191">
        <v>151000</v>
      </c>
      <c r="K328" t="s">
        <v>1105</v>
      </c>
      <c r="L328" t="s">
        <v>2644</v>
      </c>
      <c r="M328" t="s">
        <v>4045</v>
      </c>
      <c r="S328" t="s">
        <v>1105</v>
      </c>
      <c r="T328" t="s">
        <v>2644</v>
      </c>
      <c r="U328" t="s">
        <v>4045</v>
      </c>
    </row>
    <row r="329" spans="1:21">
      <c r="A329" s="190" t="s">
        <v>4210</v>
      </c>
      <c r="B329" s="190" t="s">
        <v>4345</v>
      </c>
      <c r="C329" s="190" t="s">
        <v>2424</v>
      </c>
      <c r="D329" s="191">
        <v>17400</v>
      </c>
      <c r="K329" t="s">
        <v>66</v>
      </c>
      <c r="L329" t="s">
        <v>1649</v>
      </c>
      <c r="M329" t="s">
        <v>4027</v>
      </c>
      <c r="S329" t="s">
        <v>66</v>
      </c>
      <c r="T329" t="s">
        <v>1649</v>
      </c>
      <c r="U329" t="s">
        <v>4027</v>
      </c>
    </row>
    <row r="330" spans="1:21">
      <c r="A330" s="190" t="s">
        <v>2425</v>
      </c>
      <c r="B330" s="190" t="s">
        <v>4360</v>
      </c>
      <c r="C330" s="190" t="s">
        <v>2424</v>
      </c>
      <c r="D330" s="191">
        <v>8400</v>
      </c>
      <c r="K330" t="s">
        <v>3512</v>
      </c>
      <c r="L330" t="s">
        <v>3513</v>
      </c>
      <c r="M330" t="s">
        <v>4044</v>
      </c>
      <c r="S330" t="s">
        <v>3512</v>
      </c>
      <c r="T330" t="s">
        <v>3513</v>
      </c>
      <c r="U330" t="s">
        <v>4044</v>
      </c>
    </row>
    <row r="331" spans="1:21">
      <c r="A331" s="190" t="s">
        <v>3943</v>
      </c>
      <c r="B331" s="190" t="s">
        <v>4360</v>
      </c>
      <c r="C331" s="190" t="s">
        <v>2424</v>
      </c>
      <c r="D331" s="191">
        <v>10600</v>
      </c>
      <c r="K331" t="s">
        <v>935</v>
      </c>
      <c r="L331" t="s">
        <v>2664</v>
      </c>
      <c r="M331" t="s">
        <v>4047</v>
      </c>
      <c r="S331" t="s">
        <v>935</v>
      </c>
      <c r="T331" t="s">
        <v>2664</v>
      </c>
      <c r="U331" t="s">
        <v>4047</v>
      </c>
    </row>
    <row r="332" spans="1:21">
      <c r="A332" s="190" t="s">
        <v>7</v>
      </c>
      <c r="B332" s="190" t="s">
        <v>4360</v>
      </c>
      <c r="C332" s="190" t="s">
        <v>1641</v>
      </c>
      <c r="D332" s="191">
        <v>14650</v>
      </c>
      <c r="K332" t="s">
        <v>1089</v>
      </c>
      <c r="L332" t="s">
        <v>2626</v>
      </c>
      <c r="M332" t="s">
        <v>4078</v>
      </c>
      <c r="S332" t="s">
        <v>1089</v>
      </c>
      <c r="T332" t="s">
        <v>2626</v>
      </c>
      <c r="U332" t="s">
        <v>4078</v>
      </c>
    </row>
    <row r="333" spans="1:21">
      <c r="A333" s="190" t="s">
        <v>11</v>
      </c>
      <c r="B333" s="190" t="s">
        <v>4360</v>
      </c>
      <c r="C333" s="190" t="s">
        <v>1641</v>
      </c>
      <c r="D333" s="191">
        <v>4860</v>
      </c>
      <c r="K333" t="s">
        <v>67</v>
      </c>
      <c r="L333" t="s">
        <v>3733</v>
      </c>
      <c r="M333" t="s">
        <v>4041</v>
      </c>
      <c r="S333" t="s">
        <v>67</v>
      </c>
      <c r="T333" t="s">
        <v>3733</v>
      </c>
      <c r="U333" t="s">
        <v>4041</v>
      </c>
    </row>
    <row r="334" spans="1:21">
      <c r="A334" s="190" t="s">
        <v>366</v>
      </c>
      <c r="B334" s="190" t="s">
        <v>4360</v>
      </c>
      <c r="C334" s="190" t="s">
        <v>2058</v>
      </c>
      <c r="D334" s="191">
        <v>5700</v>
      </c>
      <c r="K334" t="s">
        <v>408</v>
      </c>
      <c r="L334" t="s">
        <v>1717</v>
      </c>
      <c r="M334" t="s">
        <v>4023</v>
      </c>
      <c r="S334" t="s">
        <v>408</v>
      </c>
      <c r="T334" t="s">
        <v>1717</v>
      </c>
      <c r="U334" t="s">
        <v>4023</v>
      </c>
    </row>
    <row r="335" spans="1:21">
      <c r="A335" s="190" t="s">
        <v>1013</v>
      </c>
      <c r="B335" s="190" t="s">
        <v>4360</v>
      </c>
      <c r="C335" s="190" t="s">
        <v>2424</v>
      </c>
      <c r="D335" s="191">
        <v>15200</v>
      </c>
      <c r="K335" t="s">
        <v>1090</v>
      </c>
      <c r="L335" t="s">
        <v>2627</v>
      </c>
      <c r="M335" t="s">
        <v>4062</v>
      </c>
      <c r="S335" t="s">
        <v>1090</v>
      </c>
      <c r="T335" t="s">
        <v>2627</v>
      </c>
      <c r="U335" t="s">
        <v>4062</v>
      </c>
    </row>
    <row r="336" spans="1:21">
      <c r="A336" s="190" t="s">
        <v>29</v>
      </c>
      <c r="B336" s="190" t="s">
        <v>4360</v>
      </c>
      <c r="C336" s="190" t="s">
        <v>1641</v>
      </c>
      <c r="D336" s="191">
        <v>35050</v>
      </c>
      <c r="K336" t="s">
        <v>921</v>
      </c>
      <c r="L336" t="s">
        <v>3280</v>
      </c>
      <c r="M336" t="s">
        <v>4056</v>
      </c>
      <c r="S336" t="s">
        <v>921</v>
      </c>
      <c r="T336" t="s">
        <v>3280</v>
      </c>
      <c r="U336" t="s">
        <v>4056</v>
      </c>
    </row>
    <row r="337" spans="1:21">
      <c r="A337" s="190" t="s">
        <v>381</v>
      </c>
      <c r="B337" s="190" t="s">
        <v>4360</v>
      </c>
      <c r="C337" s="190" t="s">
        <v>2058</v>
      </c>
      <c r="D337" s="191">
        <v>26200</v>
      </c>
      <c r="K337" t="s">
        <v>1091</v>
      </c>
      <c r="L337" t="s">
        <v>2628</v>
      </c>
      <c r="M337" t="s">
        <v>4044</v>
      </c>
      <c r="S337" t="s">
        <v>1091</v>
      </c>
      <c r="T337" t="s">
        <v>2628</v>
      </c>
      <c r="U337" t="s">
        <v>4044</v>
      </c>
    </row>
    <row r="338" spans="1:21">
      <c r="A338" s="190" t="s">
        <v>1079</v>
      </c>
      <c r="B338" s="190" t="s">
        <v>4360</v>
      </c>
      <c r="C338" s="190" t="s">
        <v>2424</v>
      </c>
      <c r="D338" s="191">
        <v>16200</v>
      </c>
      <c r="K338" t="s">
        <v>409</v>
      </c>
      <c r="L338" t="s">
        <v>1719</v>
      </c>
      <c r="M338" t="s">
        <v>4044</v>
      </c>
      <c r="S338" t="s">
        <v>409</v>
      </c>
      <c r="T338" t="s">
        <v>1719</v>
      </c>
      <c r="U338" t="s">
        <v>4044</v>
      </c>
    </row>
    <row r="339" spans="1:21">
      <c r="A339" s="190" t="s">
        <v>61</v>
      </c>
      <c r="B339" s="190" t="s">
        <v>4360</v>
      </c>
      <c r="C339" s="190" t="s">
        <v>1641</v>
      </c>
      <c r="D339" s="191">
        <v>27300</v>
      </c>
      <c r="K339" t="s">
        <v>1092</v>
      </c>
      <c r="L339" t="s">
        <v>2629</v>
      </c>
      <c r="M339" t="s">
        <v>4017</v>
      </c>
      <c r="S339" t="s">
        <v>1092</v>
      </c>
      <c r="T339" t="s">
        <v>2629</v>
      </c>
      <c r="U339" t="s">
        <v>4017</v>
      </c>
    </row>
    <row r="340" spans="1:21">
      <c r="A340" s="190" t="s">
        <v>916</v>
      </c>
      <c r="B340" s="190" t="s">
        <v>4360</v>
      </c>
      <c r="C340" s="190" t="s">
        <v>1641</v>
      </c>
      <c r="D340" s="191">
        <v>12800</v>
      </c>
      <c r="K340" t="s">
        <v>410</v>
      </c>
      <c r="L340" t="s">
        <v>2116</v>
      </c>
      <c r="M340" t="s">
        <v>4041</v>
      </c>
      <c r="S340" t="s">
        <v>410</v>
      </c>
      <c r="T340" t="s">
        <v>2116</v>
      </c>
      <c r="U340" t="s">
        <v>4041</v>
      </c>
    </row>
    <row r="341" spans="1:21">
      <c r="A341" s="190" t="s">
        <v>4123</v>
      </c>
      <c r="B341" s="190" t="s">
        <v>4360</v>
      </c>
      <c r="C341" s="190" t="s">
        <v>1641</v>
      </c>
      <c r="D341" s="191">
        <v>22500</v>
      </c>
      <c r="K341" t="s">
        <v>411</v>
      </c>
      <c r="L341" t="s">
        <v>1720</v>
      </c>
      <c r="M341" t="s">
        <v>4041</v>
      </c>
      <c r="S341" t="s">
        <v>411</v>
      </c>
      <c r="T341" t="s">
        <v>1720</v>
      </c>
      <c r="U341" t="s">
        <v>4041</v>
      </c>
    </row>
    <row r="342" spans="1:21">
      <c r="A342" s="190" t="s">
        <v>753</v>
      </c>
      <c r="B342" s="190" t="s">
        <v>4360</v>
      </c>
      <c r="C342" s="190" t="s">
        <v>2058</v>
      </c>
      <c r="D342" s="191">
        <v>4600</v>
      </c>
      <c r="K342" t="s">
        <v>68</v>
      </c>
      <c r="L342" t="s">
        <v>1721</v>
      </c>
      <c r="M342" t="s">
        <v>4044</v>
      </c>
      <c r="S342" t="s">
        <v>68</v>
      </c>
      <c r="T342" t="s">
        <v>1721</v>
      </c>
      <c r="U342" t="s">
        <v>4044</v>
      </c>
    </row>
    <row r="343" spans="1:21">
      <c r="A343" s="190" t="s">
        <v>108</v>
      </c>
      <c r="B343" s="190" t="s">
        <v>4360</v>
      </c>
      <c r="C343" s="190" t="s">
        <v>1641</v>
      </c>
      <c r="D343" s="191">
        <v>26400</v>
      </c>
      <c r="K343" t="s">
        <v>69</v>
      </c>
      <c r="L343" t="s">
        <v>1722</v>
      </c>
      <c r="M343" t="s">
        <v>4045</v>
      </c>
      <c r="S343" t="s">
        <v>69</v>
      </c>
      <c r="T343" t="s">
        <v>1722</v>
      </c>
      <c r="U343" t="s">
        <v>4045</v>
      </c>
    </row>
    <row r="344" spans="1:21">
      <c r="A344" s="190" t="s">
        <v>823</v>
      </c>
      <c r="B344" s="190" t="s">
        <v>4360</v>
      </c>
      <c r="C344" s="190" t="s">
        <v>2424</v>
      </c>
      <c r="D344" s="191">
        <v>10000</v>
      </c>
      <c r="K344" t="s">
        <v>1098</v>
      </c>
      <c r="L344" t="s">
        <v>2636</v>
      </c>
      <c r="M344" t="s">
        <v>4079</v>
      </c>
      <c r="S344" t="s">
        <v>1098</v>
      </c>
      <c r="T344" t="s">
        <v>2636</v>
      </c>
      <c r="U344" t="s">
        <v>4079</v>
      </c>
    </row>
    <row r="345" spans="1:21">
      <c r="A345" s="190" t="s">
        <v>129</v>
      </c>
      <c r="B345" s="190" t="s">
        <v>4360</v>
      </c>
      <c r="C345" s="190" t="s">
        <v>1641</v>
      </c>
      <c r="D345" s="191">
        <v>27550</v>
      </c>
      <c r="K345" t="s">
        <v>1099</v>
      </c>
      <c r="L345" t="s">
        <v>2637</v>
      </c>
      <c r="M345" t="s">
        <v>4033</v>
      </c>
      <c r="S345" t="s">
        <v>1099</v>
      </c>
      <c r="T345" t="s">
        <v>2637</v>
      </c>
      <c r="U345" t="s">
        <v>4033</v>
      </c>
    </row>
    <row r="346" spans="1:21">
      <c r="A346" s="190" t="s">
        <v>467</v>
      </c>
      <c r="B346" s="190" t="s">
        <v>4360</v>
      </c>
      <c r="C346" s="190" t="s">
        <v>2058</v>
      </c>
      <c r="D346" s="191">
        <v>6700</v>
      </c>
      <c r="K346" t="s">
        <v>1526</v>
      </c>
      <c r="L346" t="s">
        <v>3360</v>
      </c>
      <c r="M346" t="s">
        <v>4040</v>
      </c>
      <c r="S346" t="s">
        <v>1526</v>
      </c>
      <c r="T346" t="s">
        <v>3360</v>
      </c>
      <c r="U346" t="s">
        <v>4040</v>
      </c>
    </row>
    <row r="347" spans="1:21">
      <c r="A347" s="190" t="s">
        <v>637</v>
      </c>
      <c r="B347" s="190" t="s">
        <v>4360</v>
      </c>
      <c r="C347" s="190" t="s">
        <v>2058</v>
      </c>
      <c r="D347" s="191">
        <v>19500</v>
      </c>
      <c r="K347" t="s">
        <v>1101</v>
      </c>
      <c r="L347" t="s">
        <v>2639</v>
      </c>
      <c r="M347" t="s">
        <v>4080</v>
      </c>
      <c r="S347" t="s">
        <v>1101</v>
      </c>
      <c r="T347" t="s">
        <v>2639</v>
      </c>
      <c r="U347" t="s">
        <v>4080</v>
      </c>
    </row>
    <row r="348" spans="1:21">
      <c r="A348" s="190" t="s">
        <v>767</v>
      </c>
      <c r="B348" s="190" t="s">
        <v>4360</v>
      </c>
      <c r="C348" s="190" t="s">
        <v>1641</v>
      </c>
      <c r="D348" s="191">
        <v>13600</v>
      </c>
      <c r="K348" t="s">
        <v>1102</v>
      </c>
      <c r="L348" t="s">
        <v>2640</v>
      </c>
      <c r="M348" t="s">
        <v>4044</v>
      </c>
      <c r="S348" t="s">
        <v>1102</v>
      </c>
      <c r="T348" t="s">
        <v>2640</v>
      </c>
      <c r="U348" t="s">
        <v>4044</v>
      </c>
    </row>
    <row r="349" spans="1:21">
      <c r="A349" s="190" t="s">
        <v>1350</v>
      </c>
      <c r="B349" s="190" t="s">
        <v>4360</v>
      </c>
      <c r="C349" s="190" t="s">
        <v>2424</v>
      </c>
      <c r="D349" s="191">
        <v>9600</v>
      </c>
      <c r="K349" t="s">
        <v>946</v>
      </c>
      <c r="L349" t="s">
        <v>2641</v>
      </c>
      <c r="M349" t="s">
        <v>4045</v>
      </c>
      <c r="S349" t="s">
        <v>946</v>
      </c>
      <c r="T349" t="s">
        <v>2641</v>
      </c>
      <c r="U349" t="s">
        <v>4045</v>
      </c>
    </row>
    <row r="350" spans="1:21">
      <c r="A350" s="190" t="s">
        <v>555</v>
      </c>
      <c r="B350" s="190" t="s">
        <v>4360</v>
      </c>
      <c r="C350" s="190" t="s">
        <v>2058</v>
      </c>
      <c r="D350" s="191">
        <v>8500</v>
      </c>
      <c r="K350" t="s">
        <v>1093</v>
      </c>
      <c r="L350" t="s">
        <v>2631</v>
      </c>
      <c r="M350" t="s">
        <v>4041</v>
      </c>
      <c r="S350" t="s">
        <v>1093</v>
      </c>
      <c r="T350" t="s">
        <v>2631</v>
      </c>
      <c r="U350" t="s">
        <v>4041</v>
      </c>
    </row>
    <row r="351" spans="1:21">
      <c r="A351" s="190" t="s">
        <v>819</v>
      </c>
      <c r="B351" s="190" t="s">
        <v>4360</v>
      </c>
      <c r="C351" s="190" t="s">
        <v>2424</v>
      </c>
      <c r="D351" s="191">
        <v>5000</v>
      </c>
      <c r="K351" t="s">
        <v>1112</v>
      </c>
      <c r="L351" t="s">
        <v>2658</v>
      </c>
      <c r="M351" t="s">
        <v>4027</v>
      </c>
      <c r="S351" t="s">
        <v>1112</v>
      </c>
      <c r="T351" t="s">
        <v>2658</v>
      </c>
      <c r="U351" t="s">
        <v>4027</v>
      </c>
    </row>
    <row r="352" spans="1:21">
      <c r="A352" s="190" t="s">
        <v>605</v>
      </c>
      <c r="B352" s="190" t="s">
        <v>4360</v>
      </c>
      <c r="C352" s="190" t="s">
        <v>2058</v>
      </c>
      <c r="D352" s="191">
        <v>17700</v>
      </c>
      <c r="K352" t="s">
        <v>3496</v>
      </c>
      <c r="L352" t="s">
        <v>3497</v>
      </c>
      <c r="M352" t="s">
        <v>4041</v>
      </c>
      <c r="S352" t="s">
        <v>3496</v>
      </c>
      <c r="T352" t="s">
        <v>3497</v>
      </c>
      <c r="U352" t="s">
        <v>4041</v>
      </c>
    </row>
    <row r="353" spans="1:21">
      <c r="A353" s="190" t="s">
        <v>269</v>
      </c>
      <c r="B353" s="190" t="s">
        <v>4360</v>
      </c>
      <c r="C353" s="190" t="s">
        <v>1641</v>
      </c>
      <c r="D353" s="191">
        <v>28300</v>
      </c>
      <c r="K353" t="s">
        <v>412</v>
      </c>
      <c r="L353" t="s">
        <v>1723</v>
      </c>
      <c r="M353" t="s">
        <v>4045</v>
      </c>
      <c r="S353" t="s">
        <v>412</v>
      </c>
      <c r="T353" t="s">
        <v>1723</v>
      </c>
      <c r="U353" t="s">
        <v>4045</v>
      </c>
    </row>
    <row r="354" spans="1:21">
      <c r="A354" s="190" t="s">
        <v>1471</v>
      </c>
      <c r="B354" s="190" t="s">
        <v>4360</v>
      </c>
      <c r="C354" s="190" t="s">
        <v>1641</v>
      </c>
      <c r="D354" s="191">
        <v>11100</v>
      </c>
      <c r="K354" t="s">
        <v>1104</v>
      </c>
      <c r="L354" t="s">
        <v>2643</v>
      </c>
      <c r="M354" t="s">
        <v>4041</v>
      </c>
      <c r="S354" t="s">
        <v>1104</v>
      </c>
      <c r="T354" t="s">
        <v>2643</v>
      </c>
      <c r="U354" t="s">
        <v>4041</v>
      </c>
    </row>
    <row r="355" spans="1:21">
      <c r="A355" s="190" t="s">
        <v>4238</v>
      </c>
      <c r="B355" s="190" t="s">
        <v>4360</v>
      </c>
      <c r="C355" s="190" t="s">
        <v>1641</v>
      </c>
      <c r="D355" s="191">
        <v>50300</v>
      </c>
      <c r="K355" t="s">
        <v>70</v>
      </c>
      <c r="L355" t="s">
        <v>1724</v>
      </c>
      <c r="M355" t="s">
        <v>4039</v>
      </c>
      <c r="S355" t="s">
        <v>70</v>
      </c>
      <c r="T355" t="s">
        <v>1724</v>
      </c>
      <c r="U355" t="s">
        <v>4039</v>
      </c>
    </row>
    <row r="356" spans="1:21">
      <c r="A356" s="190" t="s">
        <v>311</v>
      </c>
      <c r="B356" s="190" t="s">
        <v>4360</v>
      </c>
      <c r="C356" s="190" t="s">
        <v>1641</v>
      </c>
      <c r="D356" s="191">
        <v>7590</v>
      </c>
      <c r="K356" t="s">
        <v>71</v>
      </c>
      <c r="L356" t="s">
        <v>1725</v>
      </c>
      <c r="M356" t="s">
        <v>4033</v>
      </c>
      <c r="S356" t="s">
        <v>71</v>
      </c>
      <c r="T356" t="s">
        <v>1725</v>
      </c>
      <c r="U356" t="s">
        <v>4033</v>
      </c>
    </row>
    <row r="357" spans="1:21">
      <c r="A357" s="190" t="s">
        <v>315</v>
      </c>
      <c r="B357" s="190" t="s">
        <v>4360</v>
      </c>
      <c r="C357" s="190" t="s">
        <v>1641</v>
      </c>
      <c r="D357" s="191">
        <v>13300</v>
      </c>
      <c r="K357" t="s">
        <v>72</v>
      </c>
      <c r="L357" t="s">
        <v>1726</v>
      </c>
      <c r="M357" t="s">
        <v>4066</v>
      </c>
      <c r="S357" t="s">
        <v>72</v>
      </c>
      <c r="T357" t="s">
        <v>1726</v>
      </c>
      <c r="U357" t="s">
        <v>4066</v>
      </c>
    </row>
    <row r="358" spans="1:21">
      <c r="A358" s="190" t="s">
        <v>4318</v>
      </c>
      <c r="B358" s="190" t="s">
        <v>4360</v>
      </c>
      <c r="C358" s="190" t="s">
        <v>2424</v>
      </c>
      <c r="D358" s="191">
        <v>26500</v>
      </c>
      <c r="K358" t="s">
        <v>73</v>
      </c>
      <c r="L358" t="s">
        <v>1727</v>
      </c>
      <c r="M358" t="s">
        <v>4044</v>
      </c>
      <c r="S358" t="s">
        <v>73</v>
      </c>
      <c r="T358" t="s">
        <v>1727</v>
      </c>
      <c r="U358" t="s">
        <v>4044</v>
      </c>
    </row>
    <row r="359" spans="1:21">
      <c r="A359" s="190" t="s">
        <v>322</v>
      </c>
      <c r="B359" s="190" t="s">
        <v>4360</v>
      </c>
      <c r="C359" s="190" t="s">
        <v>1641</v>
      </c>
      <c r="D359" s="191">
        <v>25700</v>
      </c>
      <c r="K359" t="s">
        <v>74</v>
      </c>
      <c r="L359" t="s">
        <v>1728</v>
      </c>
      <c r="M359" t="s">
        <v>4040</v>
      </c>
      <c r="S359" t="s">
        <v>74</v>
      </c>
      <c r="T359" t="s">
        <v>1728</v>
      </c>
      <c r="U359" t="s">
        <v>4040</v>
      </c>
    </row>
    <row r="360" spans="1:21">
      <c r="A360" s="190" t="s">
        <v>4272</v>
      </c>
      <c r="B360" s="190" t="s">
        <v>4360</v>
      </c>
      <c r="C360" s="190" t="s">
        <v>1641</v>
      </c>
      <c r="D360" s="191">
        <v>34300</v>
      </c>
      <c r="K360" t="s">
        <v>413</v>
      </c>
      <c r="L360" t="s">
        <v>2118</v>
      </c>
      <c r="M360" t="s">
        <v>4048</v>
      </c>
      <c r="S360" t="s">
        <v>413</v>
      </c>
      <c r="T360" t="s">
        <v>2118</v>
      </c>
      <c r="U360" t="s">
        <v>4048</v>
      </c>
    </row>
    <row r="361" spans="1:21">
      <c r="A361" s="190" t="s">
        <v>323</v>
      </c>
      <c r="B361" s="190" t="s">
        <v>4360</v>
      </c>
      <c r="C361" s="190" t="s">
        <v>1641</v>
      </c>
      <c r="D361" s="191">
        <v>13700</v>
      </c>
      <c r="K361" t="s">
        <v>414</v>
      </c>
      <c r="L361" t="s">
        <v>2119</v>
      </c>
      <c r="M361" t="s">
        <v>4081</v>
      </c>
      <c r="S361" t="s">
        <v>414</v>
      </c>
      <c r="T361" t="s">
        <v>2119</v>
      </c>
      <c r="U361" t="s">
        <v>4081</v>
      </c>
    </row>
    <row r="362" spans="1:21">
      <c r="A362" s="190" t="s">
        <v>3380</v>
      </c>
      <c r="B362" s="190" t="s">
        <v>4360</v>
      </c>
      <c r="C362" s="190" t="s">
        <v>2058</v>
      </c>
      <c r="D362" s="191">
        <v>12900</v>
      </c>
      <c r="K362" t="s">
        <v>1088</v>
      </c>
      <c r="L362" t="s">
        <v>2625</v>
      </c>
      <c r="M362" t="s">
        <v>4062</v>
      </c>
      <c r="S362" t="s">
        <v>1088</v>
      </c>
      <c r="T362" t="s">
        <v>2625</v>
      </c>
      <c r="U362" t="s">
        <v>4062</v>
      </c>
    </row>
    <row r="363" spans="1:21">
      <c r="A363" s="190" t="s">
        <v>688</v>
      </c>
      <c r="B363" s="190" t="s">
        <v>4360</v>
      </c>
      <c r="C363" s="190" t="s">
        <v>1641</v>
      </c>
      <c r="D363" s="191">
        <v>19350</v>
      </c>
      <c r="K363" t="s">
        <v>3498</v>
      </c>
      <c r="L363" t="s">
        <v>3499</v>
      </c>
      <c r="M363" t="s">
        <v>4031</v>
      </c>
      <c r="S363" t="s">
        <v>3498</v>
      </c>
      <c r="T363" t="s">
        <v>3499</v>
      </c>
      <c r="U363" t="s">
        <v>4031</v>
      </c>
    </row>
    <row r="364" spans="1:21">
      <c r="A364" s="190" t="s">
        <v>335</v>
      </c>
      <c r="B364" s="190" t="s">
        <v>4360</v>
      </c>
      <c r="C364" s="190" t="s">
        <v>1641</v>
      </c>
      <c r="D364" s="191">
        <v>16450</v>
      </c>
      <c r="K364" t="s">
        <v>75</v>
      </c>
      <c r="L364" t="s">
        <v>2649</v>
      </c>
      <c r="M364" t="s">
        <v>4041</v>
      </c>
      <c r="S364" t="s">
        <v>75</v>
      </c>
      <c r="T364" t="s">
        <v>2649</v>
      </c>
      <c r="U364" t="s">
        <v>4041</v>
      </c>
    </row>
    <row r="365" spans="1:21">
      <c r="A365" s="190" t="s">
        <v>4274</v>
      </c>
      <c r="B365" s="190" t="s">
        <v>4360</v>
      </c>
      <c r="C365" s="190" t="s">
        <v>1641</v>
      </c>
      <c r="D365" s="191">
        <v>27650</v>
      </c>
      <c r="K365" t="s">
        <v>914</v>
      </c>
      <c r="L365" t="s">
        <v>2630</v>
      </c>
      <c r="M365" t="s">
        <v>4041</v>
      </c>
      <c r="S365" t="s">
        <v>914</v>
      </c>
      <c r="T365" t="s">
        <v>2630</v>
      </c>
      <c r="U365" t="s">
        <v>4041</v>
      </c>
    </row>
    <row r="366" spans="1:21">
      <c r="A366" s="190" t="s">
        <v>3773</v>
      </c>
      <c r="B366" s="190" t="s">
        <v>4360</v>
      </c>
      <c r="C366" s="190" t="s">
        <v>2424</v>
      </c>
      <c r="D366" s="191">
        <v>15600</v>
      </c>
      <c r="K366" t="s">
        <v>415</v>
      </c>
      <c r="L366" t="s">
        <v>2650</v>
      </c>
      <c r="M366" t="s">
        <v>4041</v>
      </c>
      <c r="S366" t="s">
        <v>415</v>
      </c>
      <c r="T366" t="s">
        <v>2650</v>
      </c>
      <c r="U366" t="s">
        <v>4041</v>
      </c>
    </row>
    <row r="367" spans="1:21">
      <c r="A367" s="190" t="s">
        <v>709</v>
      </c>
      <c r="B367" s="190" t="s">
        <v>4360</v>
      </c>
      <c r="C367" s="190" t="s">
        <v>2058</v>
      </c>
      <c r="D367" s="191">
        <v>6100</v>
      </c>
      <c r="K367" t="s">
        <v>747</v>
      </c>
      <c r="L367" t="s">
        <v>2009</v>
      </c>
      <c r="M367" t="s">
        <v>4056</v>
      </c>
      <c r="S367" t="s">
        <v>747</v>
      </c>
      <c r="T367" t="s">
        <v>2009</v>
      </c>
      <c r="U367" t="s">
        <v>4056</v>
      </c>
    </row>
    <row r="368" spans="1:21">
      <c r="A368" s="190" t="s">
        <v>801</v>
      </c>
      <c r="B368" s="190" t="s">
        <v>4407</v>
      </c>
      <c r="C368" s="190" t="s">
        <v>2424</v>
      </c>
      <c r="D368" s="191">
        <v>19500</v>
      </c>
      <c r="K368" t="s">
        <v>76</v>
      </c>
      <c r="L368" t="s">
        <v>1729</v>
      </c>
      <c r="M368" t="s">
        <v>4031</v>
      </c>
      <c r="S368" t="s">
        <v>76</v>
      </c>
      <c r="T368" t="s">
        <v>1729</v>
      </c>
      <c r="U368" t="s">
        <v>4031</v>
      </c>
    </row>
    <row r="369" spans="1:21">
      <c r="A369" s="190" t="s">
        <v>3506</v>
      </c>
      <c r="B369" s="190" t="s">
        <v>4407</v>
      </c>
      <c r="C369" s="190" t="s">
        <v>2424</v>
      </c>
      <c r="D369" s="191">
        <v>9200</v>
      </c>
      <c r="K369" t="s">
        <v>416</v>
      </c>
      <c r="L369" t="s">
        <v>2120</v>
      </c>
      <c r="M369" t="s">
        <v>4041</v>
      </c>
      <c r="S369" t="s">
        <v>416</v>
      </c>
      <c r="T369" t="s">
        <v>2120</v>
      </c>
      <c r="U369" t="s">
        <v>4041</v>
      </c>
    </row>
    <row r="370" spans="1:21">
      <c r="A370" s="190" t="s">
        <v>3966</v>
      </c>
      <c r="B370" s="190" t="s">
        <v>4407</v>
      </c>
      <c r="C370" s="190" t="s">
        <v>2424</v>
      </c>
      <c r="D370" s="191">
        <v>8100</v>
      </c>
      <c r="K370" t="s">
        <v>417</v>
      </c>
      <c r="L370" t="s">
        <v>3710</v>
      </c>
      <c r="M370" t="s">
        <v>4028</v>
      </c>
      <c r="S370" t="s">
        <v>417</v>
      </c>
      <c r="T370" t="s">
        <v>3710</v>
      </c>
      <c r="U370" t="s">
        <v>4028</v>
      </c>
    </row>
    <row r="371" spans="1:21">
      <c r="A371" s="190" t="s">
        <v>21</v>
      </c>
      <c r="B371" s="190" t="s">
        <v>4407</v>
      </c>
      <c r="C371" s="190" t="s">
        <v>1641</v>
      </c>
      <c r="D371" s="191">
        <v>23600</v>
      </c>
      <c r="K371" t="s">
        <v>1109</v>
      </c>
      <c r="L371" t="s">
        <v>2655</v>
      </c>
      <c r="M371" t="s">
        <v>4057</v>
      </c>
      <c r="S371" t="s">
        <v>1109</v>
      </c>
      <c r="T371" t="s">
        <v>2655</v>
      </c>
      <c r="U371" t="s">
        <v>4057</v>
      </c>
    </row>
    <row r="372" spans="1:21">
      <c r="A372" s="190" t="s">
        <v>834</v>
      </c>
      <c r="B372" s="190" t="s">
        <v>4407</v>
      </c>
      <c r="C372" s="190" t="s">
        <v>2424</v>
      </c>
      <c r="D372" s="191">
        <v>8900</v>
      </c>
      <c r="K372" t="s">
        <v>77</v>
      </c>
      <c r="L372" t="s">
        <v>1730</v>
      </c>
      <c r="M372" t="s">
        <v>4049</v>
      </c>
      <c r="S372" t="s">
        <v>77</v>
      </c>
      <c r="T372" t="s">
        <v>1730</v>
      </c>
      <c r="U372" t="s">
        <v>4049</v>
      </c>
    </row>
    <row r="373" spans="1:21">
      <c r="A373" s="190" t="s">
        <v>26</v>
      </c>
      <c r="B373" s="190" t="s">
        <v>4407</v>
      </c>
      <c r="C373" s="190" t="s">
        <v>1641</v>
      </c>
      <c r="D373" s="191">
        <v>14450</v>
      </c>
      <c r="K373" t="s">
        <v>1110</v>
      </c>
      <c r="L373" t="s">
        <v>2656</v>
      </c>
      <c r="M373" t="s">
        <v>4031</v>
      </c>
      <c r="S373" t="s">
        <v>1110</v>
      </c>
      <c r="T373" t="s">
        <v>2656</v>
      </c>
      <c r="U373" t="s">
        <v>4031</v>
      </c>
    </row>
    <row r="374" spans="1:21">
      <c r="A374" s="190" t="s">
        <v>32</v>
      </c>
      <c r="B374" s="190" t="s">
        <v>4451</v>
      </c>
      <c r="C374" s="190" t="s">
        <v>1641</v>
      </c>
      <c r="D374" s="191">
        <v>63700</v>
      </c>
      <c r="K374" t="s">
        <v>1615</v>
      </c>
      <c r="L374" t="s">
        <v>2700</v>
      </c>
      <c r="M374" t="s">
        <v>4047</v>
      </c>
      <c r="S374" t="s">
        <v>1615</v>
      </c>
      <c r="T374" t="s">
        <v>2700</v>
      </c>
      <c r="U374" t="s">
        <v>4047</v>
      </c>
    </row>
    <row r="375" spans="1:21">
      <c r="A375" s="190" t="s">
        <v>783</v>
      </c>
      <c r="B375" s="190" t="s">
        <v>4407</v>
      </c>
      <c r="C375" s="190" t="s">
        <v>1641</v>
      </c>
      <c r="D375" s="191">
        <v>17350</v>
      </c>
      <c r="K375" t="s">
        <v>78</v>
      </c>
      <c r="L375" t="s">
        <v>1731</v>
      </c>
      <c r="M375" t="s">
        <v>4044</v>
      </c>
      <c r="S375" t="s">
        <v>78</v>
      </c>
      <c r="T375" t="s">
        <v>1731</v>
      </c>
      <c r="U375" t="s">
        <v>4044</v>
      </c>
    </row>
    <row r="376" spans="1:21">
      <c r="A376" s="190" t="s">
        <v>214</v>
      </c>
      <c r="B376" s="190" t="s">
        <v>4407</v>
      </c>
      <c r="C376" s="190" t="s">
        <v>1641</v>
      </c>
      <c r="D376" s="191">
        <v>19500</v>
      </c>
      <c r="K376" t="s">
        <v>1331</v>
      </c>
      <c r="L376" t="s">
        <v>3045</v>
      </c>
      <c r="M376" t="s">
        <v>4023</v>
      </c>
      <c r="S376" t="s">
        <v>1331</v>
      </c>
      <c r="T376" t="s">
        <v>3045</v>
      </c>
      <c r="U376" t="s">
        <v>4023</v>
      </c>
    </row>
    <row r="377" spans="1:21">
      <c r="A377" s="190" t="s">
        <v>2273</v>
      </c>
      <c r="B377" s="190" t="s">
        <v>4441</v>
      </c>
      <c r="C377" s="190" t="s">
        <v>2058</v>
      </c>
      <c r="D377" s="191">
        <v>25000</v>
      </c>
      <c r="K377" t="s">
        <v>418</v>
      </c>
      <c r="L377" t="s">
        <v>2122</v>
      </c>
      <c r="M377" t="s">
        <v>4056</v>
      </c>
      <c r="S377" t="s">
        <v>418</v>
      </c>
      <c r="T377" t="s">
        <v>2122</v>
      </c>
      <c r="U377" t="s">
        <v>4056</v>
      </c>
    </row>
    <row r="378" spans="1:21">
      <c r="A378" s="190" t="s">
        <v>557</v>
      </c>
      <c r="B378" s="190" t="s">
        <v>4407</v>
      </c>
      <c r="C378" s="190" t="s">
        <v>2058</v>
      </c>
      <c r="D378" s="191">
        <v>27200</v>
      </c>
      <c r="K378" t="s">
        <v>936</v>
      </c>
      <c r="L378" t="s">
        <v>2671</v>
      </c>
      <c r="M378" t="s">
        <v>4017</v>
      </c>
      <c r="S378" t="s">
        <v>936</v>
      </c>
      <c r="T378" t="s">
        <v>2671</v>
      </c>
      <c r="U378" t="s">
        <v>4017</v>
      </c>
    </row>
    <row r="379" spans="1:21">
      <c r="A379" s="190" t="s">
        <v>567</v>
      </c>
      <c r="B379" s="190" t="s">
        <v>4407</v>
      </c>
      <c r="C379" s="190" t="s">
        <v>2058</v>
      </c>
      <c r="D379" s="191">
        <v>79500</v>
      </c>
      <c r="K379" t="s">
        <v>915</v>
      </c>
      <c r="L379" t="s">
        <v>2665</v>
      </c>
      <c r="M379" t="s">
        <v>4056</v>
      </c>
      <c r="S379" t="s">
        <v>915</v>
      </c>
      <c r="T379" t="s">
        <v>2665</v>
      </c>
      <c r="U379" t="s">
        <v>4056</v>
      </c>
    </row>
    <row r="380" spans="1:21">
      <c r="A380" s="190" t="s">
        <v>697</v>
      </c>
      <c r="B380" s="190" t="s">
        <v>4441</v>
      </c>
      <c r="C380" s="190" t="s">
        <v>2058</v>
      </c>
      <c r="D380" s="191">
        <v>20700</v>
      </c>
      <c r="K380" t="s">
        <v>1115</v>
      </c>
      <c r="L380" t="s">
        <v>2666</v>
      </c>
      <c r="M380" t="s">
        <v>4028</v>
      </c>
      <c r="S380" t="s">
        <v>1115</v>
      </c>
      <c r="T380" t="s">
        <v>2666</v>
      </c>
      <c r="U380" t="s">
        <v>4028</v>
      </c>
    </row>
    <row r="381" spans="1:21">
      <c r="A381" s="190" t="s">
        <v>1657</v>
      </c>
      <c r="B381" s="190" t="s">
        <v>4389</v>
      </c>
      <c r="C381" s="190" t="s">
        <v>1641</v>
      </c>
      <c r="D381" s="191">
        <v>5700</v>
      </c>
      <c r="K381" t="s">
        <v>419</v>
      </c>
      <c r="L381" t="s">
        <v>2123</v>
      </c>
      <c r="M381" t="s">
        <v>4082</v>
      </c>
      <c r="S381" t="s">
        <v>419</v>
      </c>
      <c r="T381" t="s">
        <v>2123</v>
      </c>
      <c r="U381" t="s">
        <v>4082</v>
      </c>
    </row>
    <row r="382" spans="1:21">
      <c r="A382" s="190" t="s">
        <v>1009</v>
      </c>
      <c r="B382" s="190" t="s">
        <v>4386</v>
      </c>
      <c r="C382" s="190" t="s">
        <v>2424</v>
      </c>
      <c r="D382" s="191">
        <v>7900</v>
      </c>
      <c r="K382" t="s">
        <v>1114</v>
      </c>
      <c r="L382" t="s">
        <v>2663</v>
      </c>
      <c r="M382" t="s">
        <v>4033</v>
      </c>
      <c r="S382" t="s">
        <v>1114</v>
      </c>
      <c r="T382" t="s">
        <v>2663</v>
      </c>
      <c r="U382" t="s">
        <v>4033</v>
      </c>
    </row>
    <row r="383" spans="1:21">
      <c r="A383" s="190" t="s">
        <v>1024</v>
      </c>
      <c r="B383" s="190" t="s">
        <v>4361</v>
      </c>
      <c r="C383" s="190" t="s">
        <v>2424</v>
      </c>
      <c r="D383" s="190"/>
      <c r="K383" t="s">
        <v>1116</v>
      </c>
      <c r="L383" t="s">
        <v>2667</v>
      </c>
      <c r="M383" t="s">
        <v>4017</v>
      </c>
      <c r="S383" t="s">
        <v>1116</v>
      </c>
      <c r="T383" t="s">
        <v>2667</v>
      </c>
      <c r="U383" t="s">
        <v>4017</v>
      </c>
    </row>
    <row r="384" spans="1:21">
      <c r="A384" s="190" t="s">
        <v>110</v>
      </c>
      <c r="B384" s="190" t="s">
        <v>4419</v>
      </c>
      <c r="C384" s="190" t="s">
        <v>1641</v>
      </c>
      <c r="D384" s="191">
        <v>18300</v>
      </c>
      <c r="K384" t="s">
        <v>420</v>
      </c>
      <c r="L384" t="s">
        <v>3742</v>
      </c>
      <c r="M384" t="s">
        <v>4033</v>
      </c>
      <c r="S384" t="s">
        <v>420</v>
      </c>
      <c r="T384" t="s">
        <v>3742</v>
      </c>
      <c r="U384" t="s">
        <v>4033</v>
      </c>
    </row>
    <row r="385" spans="1:21">
      <c r="A385" s="190" t="s">
        <v>1333</v>
      </c>
      <c r="B385" s="190" t="s">
        <v>4364</v>
      </c>
      <c r="C385" s="190" t="s">
        <v>2424</v>
      </c>
      <c r="D385" s="191">
        <v>12000</v>
      </c>
      <c r="K385" t="s">
        <v>421</v>
      </c>
      <c r="L385" t="s">
        <v>2095</v>
      </c>
      <c r="M385" t="s">
        <v>4028</v>
      </c>
      <c r="S385" t="s">
        <v>421</v>
      </c>
      <c r="T385" t="s">
        <v>2095</v>
      </c>
      <c r="U385" t="s">
        <v>4028</v>
      </c>
    </row>
    <row r="386" spans="1:21">
      <c r="A386" s="190" t="s">
        <v>536</v>
      </c>
      <c r="B386" s="190" t="s">
        <v>4362</v>
      </c>
      <c r="C386" s="190" t="s">
        <v>2058</v>
      </c>
      <c r="D386" s="191">
        <v>10600</v>
      </c>
      <c r="K386" t="s">
        <v>916</v>
      </c>
      <c r="L386" t="s">
        <v>3688</v>
      </c>
      <c r="M386" t="s">
        <v>4046</v>
      </c>
      <c r="S386" t="s">
        <v>916</v>
      </c>
      <c r="T386" t="s">
        <v>3688</v>
      </c>
      <c r="U386" t="s">
        <v>4046</v>
      </c>
    </row>
    <row r="387" spans="1:21">
      <c r="A387" s="190" t="s">
        <v>253</v>
      </c>
      <c r="B387" s="190" t="s">
        <v>4348</v>
      </c>
      <c r="C387" s="190" t="s">
        <v>1641</v>
      </c>
      <c r="D387" s="191">
        <v>3930</v>
      </c>
      <c r="K387" t="s">
        <v>1614</v>
      </c>
      <c r="L387" t="s">
        <v>2670</v>
      </c>
      <c r="M387" t="s">
        <v>4083</v>
      </c>
      <c r="S387" t="s">
        <v>1614</v>
      </c>
      <c r="T387" t="s">
        <v>2670</v>
      </c>
      <c r="U387" t="s">
        <v>4083</v>
      </c>
    </row>
    <row r="388" spans="1:21">
      <c r="A388" s="190" t="s">
        <v>301</v>
      </c>
      <c r="B388" s="190" t="s">
        <v>4401</v>
      </c>
      <c r="C388" s="190" t="s">
        <v>1641</v>
      </c>
      <c r="D388" s="191">
        <v>11650</v>
      </c>
      <c r="K388" t="s">
        <v>1119</v>
      </c>
      <c r="L388" t="s">
        <v>2673</v>
      </c>
      <c r="M388" t="s">
        <v>4045</v>
      </c>
      <c r="S388" t="s">
        <v>1119</v>
      </c>
      <c r="T388" t="s">
        <v>2673</v>
      </c>
      <c r="U388" t="s">
        <v>4045</v>
      </c>
    </row>
    <row r="389" spans="1:21">
      <c r="A389" s="190" t="s">
        <v>4185</v>
      </c>
      <c r="B389" s="190" t="s">
        <v>4402</v>
      </c>
      <c r="C389" s="190" t="s">
        <v>2424</v>
      </c>
      <c r="D389" s="191">
        <v>1000</v>
      </c>
      <c r="K389" t="s">
        <v>1020</v>
      </c>
      <c r="L389" t="s">
        <v>2511</v>
      </c>
      <c r="M389" t="s">
        <v>4061</v>
      </c>
      <c r="S389" t="s">
        <v>1020</v>
      </c>
      <c r="T389" t="s">
        <v>2511</v>
      </c>
      <c r="U389" t="s">
        <v>4061</v>
      </c>
    </row>
    <row r="390" spans="1:21">
      <c r="A390" s="190" t="s">
        <v>360</v>
      </c>
      <c r="B390" s="190" t="s">
        <v>4389</v>
      </c>
      <c r="C390" s="190" t="s">
        <v>2058</v>
      </c>
      <c r="D390" s="191">
        <v>12200</v>
      </c>
      <c r="K390" t="s">
        <v>3514</v>
      </c>
      <c r="L390" t="s">
        <v>3515</v>
      </c>
      <c r="M390" t="s">
        <v>4023</v>
      </c>
      <c r="S390" t="s">
        <v>3514</v>
      </c>
      <c r="T390" t="s">
        <v>3515</v>
      </c>
      <c r="U390" t="s">
        <v>4023</v>
      </c>
    </row>
    <row r="391" spans="1:21">
      <c r="A391" s="190" t="s">
        <v>1035</v>
      </c>
      <c r="B391" s="190" t="s">
        <v>4368</v>
      </c>
      <c r="C391" s="190" t="s">
        <v>2424</v>
      </c>
      <c r="D391" s="191">
        <v>16900</v>
      </c>
      <c r="K391" t="s">
        <v>2877</v>
      </c>
      <c r="L391" t="s">
        <v>2878</v>
      </c>
      <c r="M391" t="s">
        <v>4043</v>
      </c>
      <c r="S391" t="s">
        <v>2877</v>
      </c>
      <c r="T391" t="s">
        <v>2878</v>
      </c>
      <c r="U391" t="s">
        <v>4043</v>
      </c>
    </row>
    <row r="392" spans="1:21">
      <c r="A392" s="190" t="s">
        <v>937</v>
      </c>
      <c r="B392" s="190" t="s">
        <v>4364</v>
      </c>
      <c r="C392" s="190" t="s">
        <v>2058</v>
      </c>
      <c r="D392" s="191">
        <v>15300</v>
      </c>
      <c r="K392" t="s">
        <v>1120</v>
      </c>
      <c r="L392" t="s">
        <v>2674</v>
      </c>
      <c r="M392" t="s">
        <v>4084</v>
      </c>
      <c r="S392" t="s">
        <v>1120</v>
      </c>
      <c r="T392" t="s">
        <v>2674</v>
      </c>
      <c r="U392" t="s">
        <v>4084</v>
      </c>
    </row>
    <row r="393" spans="1:21">
      <c r="A393" s="190" t="s">
        <v>127</v>
      </c>
      <c r="B393" s="190" t="s">
        <v>4331</v>
      </c>
      <c r="C393" s="190" t="s">
        <v>2424</v>
      </c>
      <c r="D393" s="191">
        <v>5100</v>
      </c>
      <c r="K393" t="s">
        <v>1052</v>
      </c>
      <c r="L393" t="s">
        <v>3749</v>
      </c>
      <c r="M393" t="s">
        <v>4033</v>
      </c>
      <c r="S393" t="s">
        <v>1052</v>
      </c>
      <c r="T393" t="s">
        <v>3749</v>
      </c>
      <c r="U393" t="s">
        <v>4033</v>
      </c>
    </row>
    <row r="394" spans="1:21">
      <c r="A394" s="190" t="s">
        <v>152</v>
      </c>
      <c r="B394" s="190" t="s">
        <v>4347</v>
      </c>
      <c r="C394" s="190" t="s">
        <v>2424</v>
      </c>
      <c r="D394" s="191">
        <v>2400</v>
      </c>
      <c r="K394" t="s">
        <v>3516</v>
      </c>
      <c r="L394" t="s">
        <v>3517</v>
      </c>
      <c r="M394" t="s">
        <v>4030</v>
      </c>
      <c r="S394" t="s">
        <v>3516</v>
      </c>
      <c r="T394" t="s">
        <v>3517</v>
      </c>
      <c r="U394" t="s">
        <v>4030</v>
      </c>
    </row>
    <row r="395" spans="1:21">
      <c r="A395" s="190" t="s">
        <v>493</v>
      </c>
      <c r="B395" s="190" t="s">
        <v>4340</v>
      </c>
      <c r="C395" s="190" t="s">
        <v>2058</v>
      </c>
      <c r="D395" s="191">
        <v>3700</v>
      </c>
      <c r="K395" t="s">
        <v>869</v>
      </c>
      <c r="L395" t="s">
        <v>2706</v>
      </c>
      <c r="M395" t="s">
        <v>4017</v>
      </c>
      <c r="S395" t="s">
        <v>869</v>
      </c>
      <c r="T395" t="s">
        <v>2706</v>
      </c>
      <c r="U395" t="s">
        <v>4017</v>
      </c>
    </row>
    <row r="396" spans="1:21">
      <c r="A396" s="190" t="s">
        <v>684</v>
      </c>
      <c r="B396" s="190" t="s">
        <v>4391</v>
      </c>
      <c r="C396" s="190" t="s">
        <v>2058</v>
      </c>
      <c r="D396" s="191">
        <v>2700</v>
      </c>
      <c r="K396" t="s">
        <v>423</v>
      </c>
      <c r="L396" t="s">
        <v>2126</v>
      </c>
      <c r="M396" t="s">
        <v>4051</v>
      </c>
      <c r="S396" t="s">
        <v>423</v>
      </c>
      <c r="T396" t="s">
        <v>2126</v>
      </c>
      <c r="U396" t="s">
        <v>4051</v>
      </c>
    </row>
    <row r="397" spans="1:21">
      <c r="A397" s="190" t="s">
        <v>517</v>
      </c>
      <c r="B397" s="190" t="s">
        <v>4331</v>
      </c>
      <c r="C397" s="190" t="s">
        <v>2058</v>
      </c>
      <c r="D397" s="191">
        <v>6700</v>
      </c>
      <c r="K397" t="s">
        <v>1138</v>
      </c>
      <c r="L397" t="s">
        <v>2713</v>
      </c>
      <c r="M397" t="s">
        <v>4056</v>
      </c>
      <c r="S397" t="s">
        <v>1138</v>
      </c>
      <c r="T397" t="s">
        <v>2713</v>
      </c>
      <c r="U397" t="s">
        <v>4056</v>
      </c>
    </row>
    <row r="398" spans="1:21">
      <c r="A398" s="190" t="s">
        <v>746</v>
      </c>
      <c r="B398" s="190" t="s">
        <v>4378</v>
      </c>
      <c r="C398" s="190" t="s">
        <v>2424</v>
      </c>
      <c r="D398" s="191">
        <v>3400</v>
      </c>
      <c r="K398" t="s">
        <v>79</v>
      </c>
      <c r="L398" t="s">
        <v>3734</v>
      </c>
      <c r="M398" t="s">
        <v>4045</v>
      </c>
      <c r="S398" t="s">
        <v>79</v>
      </c>
      <c r="T398" t="s">
        <v>3734</v>
      </c>
      <c r="U398" t="s">
        <v>4045</v>
      </c>
    </row>
    <row r="399" spans="1:21">
      <c r="A399" s="190" t="s">
        <v>1477</v>
      </c>
      <c r="B399" s="190" t="s">
        <v>4350</v>
      </c>
      <c r="C399" s="190" t="s">
        <v>2424</v>
      </c>
      <c r="D399" s="191">
        <v>6500</v>
      </c>
      <c r="K399" t="s">
        <v>1124</v>
      </c>
      <c r="L399" t="s">
        <v>2678</v>
      </c>
      <c r="M399" t="s">
        <v>4044</v>
      </c>
      <c r="S399" t="s">
        <v>1124</v>
      </c>
      <c r="T399" t="s">
        <v>2678</v>
      </c>
      <c r="U399" t="s">
        <v>4044</v>
      </c>
    </row>
    <row r="400" spans="1:21">
      <c r="A400" s="190" t="s">
        <v>747</v>
      </c>
      <c r="B400" s="190" t="s">
        <v>4339</v>
      </c>
      <c r="C400" s="190" t="s">
        <v>1641</v>
      </c>
      <c r="D400" s="191">
        <v>33900</v>
      </c>
      <c r="K400" t="s">
        <v>80</v>
      </c>
      <c r="L400" t="s">
        <v>1734</v>
      </c>
      <c r="M400" t="s">
        <v>4030</v>
      </c>
      <c r="S400" t="s">
        <v>80</v>
      </c>
      <c r="T400" t="s">
        <v>1734</v>
      </c>
      <c r="U400" t="s">
        <v>4030</v>
      </c>
    </row>
    <row r="401" spans="1:21">
      <c r="A401" s="190" t="s">
        <v>1520</v>
      </c>
      <c r="B401" s="190" t="s">
        <v>4364</v>
      </c>
      <c r="C401" s="190" t="s">
        <v>2424</v>
      </c>
      <c r="D401" s="191">
        <v>6300</v>
      </c>
      <c r="K401" t="s">
        <v>424</v>
      </c>
      <c r="L401" t="s">
        <v>2127</v>
      </c>
      <c r="M401" t="s">
        <v>4022</v>
      </c>
      <c r="S401" t="s">
        <v>424</v>
      </c>
      <c r="T401" t="s">
        <v>2127</v>
      </c>
      <c r="U401" t="s">
        <v>4022</v>
      </c>
    </row>
    <row r="402" spans="1:21">
      <c r="A402" s="190" t="s">
        <v>748</v>
      </c>
      <c r="B402" s="190" t="s">
        <v>4364</v>
      </c>
      <c r="C402" s="190" t="s">
        <v>2058</v>
      </c>
      <c r="D402" s="191">
        <v>3300</v>
      </c>
      <c r="K402" t="s">
        <v>1122</v>
      </c>
      <c r="L402" t="s">
        <v>2676</v>
      </c>
      <c r="M402" t="s">
        <v>4044</v>
      </c>
      <c r="S402" t="s">
        <v>1122</v>
      </c>
      <c r="T402" t="s">
        <v>2676</v>
      </c>
      <c r="U402" t="s">
        <v>4044</v>
      </c>
    </row>
    <row r="403" spans="1:21">
      <c r="A403" s="190" t="s">
        <v>646</v>
      </c>
      <c r="B403" s="190" t="s">
        <v>4331</v>
      </c>
      <c r="C403" s="190" t="s">
        <v>2424</v>
      </c>
      <c r="D403" s="190"/>
      <c r="K403" t="s">
        <v>81</v>
      </c>
      <c r="L403" t="s">
        <v>1735</v>
      </c>
      <c r="M403" t="s">
        <v>4079</v>
      </c>
      <c r="S403" t="s">
        <v>81</v>
      </c>
      <c r="T403" t="s">
        <v>1735</v>
      </c>
      <c r="U403" t="s">
        <v>4079</v>
      </c>
    </row>
    <row r="404" spans="1:21">
      <c r="A404" s="190" t="s">
        <v>291</v>
      </c>
      <c r="B404" s="190" t="s">
        <v>4362</v>
      </c>
      <c r="C404" s="190" t="s">
        <v>2424</v>
      </c>
      <c r="D404" s="190"/>
      <c r="K404" t="s">
        <v>82</v>
      </c>
      <c r="L404" t="s">
        <v>1736</v>
      </c>
      <c r="M404" t="s">
        <v>4076</v>
      </c>
      <c r="S404" t="s">
        <v>82</v>
      </c>
      <c r="T404" t="s">
        <v>1736</v>
      </c>
      <c r="U404" t="s">
        <v>4076</v>
      </c>
    </row>
    <row r="405" spans="1:21">
      <c r="A405" s="190" t="s">
        <v>3504</v>
      </c>
      <c r="B405" s="190" t="s">
        <v>4394</v>
      </c>
      <c r="C405" s="190" t="s">
        <v>2424</v>
      </c>
      <c r="D405" s="191">
        <v>15200</v>
      </c>
      <c r="K405" t="s">
        <v>83</v>
      </c>
      <c r="L405" t="s">
        <v>1737</v>
      </c>
      <c r="M405" t="s">
        <v>4031</v>
      </c>
      <c r="S405" t="s">
        <v>83</v>
      </c>
      <c r="T405" t="s">
        <v>1737</v>
      </c>
      <c r="U405" t="s">
        <v>4031</v>
      </c>
    </row>
    <row r="406" spans="1:21">
      <c r="A406" s="190" t="s">
        <v>3009</v>
      </c>
      <c r="B406" s="190" t="s">
        <v>4394</v>
      </c>
      <c r="C406" s="190" t="s">
        <v>1641</v>
      </c>
      <c r="D406" s="191">
        <v>12500</v>
      </c>
      <c r="K406" t="s">
        <v>84</v>
      </c>
      <c r="L406" t="s">
        <v>1738</v>
      </c>
      <c r="M406" t="s">
        <v>4056</v>
      </c>
      <c r="S406" t="s">
        <v>84</v>
      </c>
      <c r="T406" t="s">
        <v>1738</v>
      </c>
      <c r="U406" t="s">
        <v>4056</v>
      </c>
    </row>
    <row r="407" spans="1:21">
      <c r="A407" s="190" t="s">
        <v>1491</v>
      </c>
      <c r="B407" s="190" t="s">
        <v>4329</v>
      </c>
      <c r="C407" s="190" t="s">
        <v>2424</v>
      </c>
      <c r="D407" s="190"/>
      <c r="K407" t="s">
        <v>85</v>
      </c>
      <c r="L407" t="s">
        <v>1739</v>
      </c>
      <c r="M407" t="s">
        <v>4083</v>
      </c>
      <c r="S407" t="s">
        <v>85</v>
      </c>
      <c r="T407" t="s">
        <v>1739</v>
      </c>
      <c r="U407" t="s">
        <v>4083</v>
      </c>
    </row>
    <row r="408" spans="1:21">
      <c r="A408" s="190" t="s">
        <v>837</v>
      </c>
      <c r="B408" s="190" t="s">
        <v>4329</v>
      </c>
      <c r="C408" s="190" t="s">
        <v>2424</v>
      </c>
      <c r="D408" s="191">
        <v>1600</v>
      </c>
      <c r="K408" t="s">
        <v>425</v>
      </c>
      <c r="L408" t="s">
        <v>2129</v>
      </c>
      <c r="M408" t="s">
        <v>4042</v>
      </c>
      <c r="S408" t="s">
        <v>425</v>
      </c>
      <c r="T408" t="s">
        <v>2129</v>
      </c>
      <c r="U408" t="s">
        <v>4042</v>
      </c>
    </row>
    <row r="409" spans="1:21">
      <c r="A409" s="190" t="s">
        <v>403</v>
      </c>
      <c r="B409" s="190" t="s">
        <v>4391</v>
      </c>
      <c r="C409" s="190" t="s">
        <v>2424</v>
      </c>
      <c r="D409" s="191">
        <v>1000</v>
      </c>
      <c r="K409" t="s">
        <v>1127</v>
      </c>
      <c r="L409" t="s">
        <v>2685</v>
      </c>
      <c r="M409" t="s">
        <v>4085</v>
      </c>
      <c r="S409" t="s">
        <v>1127</v>
      </c>
      <c r="T409" t="s">
        <v>2685</v>
      </c>
      <c r="U409" t="s">
        <v>4085</v>
      </c>
    </row>
    <row r="410" spans="1:21">
      <c r="A410" s="190" t="s">
        <v>77</v>
      </c>
      <c r="B410" s="190" t="s">
        <v>4397</v>
      </c>
      <c r="C410" s="190" t="s">
        <v>1641</v>
      </c>
      <c r="D410" s="191">
        <v>2620</v>
      </c>
      <c r="K410" t="s">
        <v>1393</v>
      </c>
      <c r="L410" t="s">
        <v>3137</v>
      </c>
      <c r="M410" t="s">
        <v>4028</v>
      </c>
      <c r="S410" t="s">
        <v>1393</v>
      </c>
      <c r="T410" t="s">
        <v>3137</v>
      </c>
      <c r="U410" t="s">
        <v>4028</v>
      </c>
    </row>
    <row r="411" spans="1:21">
      <c r="A411" s="190" t="s">
        <v>1122</v>
      </c>
      <c r="B411" s="190" t="s">
        <v>4364</v>
      </c>
      <c r="C411" s="190" t="s">
        <v>2424</v>
      </c>
      <c r="D411" s="191">
        <v>4700</v>
      </c>
      <c r="K411" t="s">
        <v>1128</v>
      </c>
      <c r="L411" t="s">
        <v>2686</v>
      </c>
      <c r="M411" t="s">
        <v>4028</v>
      </c>
      <c r="S411" t="s">
        <v>1128</v>
      </c>
      <c r="T411" t="s">
        <v>2686</v>
      </c>
      <c r="U411" t="s">
        <v>4028</v>
      </c>
    </row>
    <row r="412" spans="1:21">
      <c r="A412" s="190" t="s">
        <v>458</v>
      </c>
      <c r="B412" s="190" t="s">
        <v>4362</v>
      </c>
      <c r="C412" s="190" t="s">
        <v>2058</v>
      </c>
      <c r="D412" s="191">
        <v>15700</v>
      </c>
      <c r="K412" t="s">
        <v>86</v>
      </c>
      <c r="L412" t="s">
        <v>1740</v>
      </c>
      <c r="M412" t="s">
        <v>4031</v>
      </c>
      <c r="S412" t="s">
        <v>86</v>
      </c>
      <c r="T412" t="s">
        <v>1740</v>
      </c>
      <c r="U412" t="s">
        <v>4031</v>
      </c>
    </row>
    <row r="413" spans="1:21">
      <c r="A413" s="190" t="s">
        <v>157</v>
      </c>
      <c r="B413" s="190" t="s">
        <v>4334</v>
      </c>
      <c r="C413" s="190" t="s">
        <v>2424</v>
      </c>
      <c r="D413" s="190"/>
      <c r="K413" t="s">
        <v>829</v>
      </c>
      <c r="L413" t="s">
        <v>2476</v>
      </c>
      <c r="M413" t="s">
        <v>4033</v>
      </c>
      <c r="S413" t="s">
        <v>829</v>
      </c>
      <c r="T413" t="s">
        <v>2476</v>
      </c>
      <c r="U413" t="s">
        <v>4033</v>
      </c>
    </row>
    <row r="414" spans="1:21">
      <c r="A414" s="190" t="s">
        <v>491</v>
      </c>
      <c r="B414" s="190" t="s">
        <v>4364</v>
      </c>
      <c r="C414" s="190" t="s">
        <v>2058</v>
      </c>
      <c r="D414" s="191">
        <v>7900</v>
      </c>
      <c r="K414" t="s">
        <v>1130</v>
      </c>
      <c r="L414" t="s">
        <v>2688</v>
      </c>
      <c r="M414" t="s">
        <v>4033</v>
      </c>
      <c r="S414" t="s">
        <v>1130</v>
      </c>
      <c r="T414" t="s">
        <v>2688</v>
      </c>
      <c r="U414" t="s">
        <v>4033</v>
      </c>
    </row>
    <row r="415" spans="1:21">
      <c r="A415" s="190" t="s">
        <v>186</v>
      </c>
      <c r="B415" s="190" t="s">
        <v>4444</v>
      </c>
      <c r="C415" s="190" t="s">
        <v>1641</v>
      </c>
      <c r="D415" s="191">
        <v>36300</v>
      </c>
      <c r="K415" t="s">
        <v>3518</v>
      </c>
      <c r="L415" t="s">
        <v>3519</v>
      </c>
      <c r="M415" t="s">
        <v>4056</v>
      </c>
      <c r="S415" t="s">
        <v>3518</v>
      </c>
      <c r="T415" t="s">
        <v>3519</v>
      </c>
      <c r="U415" t="s">
        <v>4056</v>
      </c>
    </row>
    <row r="416" spans="1:21">
      <c r="A416" s="190" t="s">
        <v>3885</v>
      </c>
      <c r="B416" s="190" t="s">
        <v>4467</v>
      </c>
      <c r="C416" s="190" t="s">
        <v>2424</v>
      </c>
      <c r="D416" s="191">
        <v>10800</v>
      </c>
      <c r="K416" t="s">
        <v>868</v>
      </c>
      <c r="L416" t="s">
        <v>2968</v>
      </c>
      <c r="M416" t="s">
        <v>4079</v>
      </c>
      <c r="S416" t="s">
        <v>868</v>
      </c>
      <c r="T416" t="s">
        <v>2968</v>
      </c>
      <c r="U416" t="s">
        <v>4079</v>
      </c>
    </row>
    <row r="417" spans="1:21">
      <c r="A417" s="190" t="s">
        <v>204</v>
      </c>
      <c r="B417" s="190" t="s">
        <v>4364</v>
      </c>
      <c r="C417" s="190" t="s">
        <v>1641</v>
      </c>
      <c r="D417" s="191">
        <v>23000</v>
      </c>
      <c r="K417" t="s">
        <v>784</v>
      </c>
      <c r="L417" t="s">
        <v>2692</v>
      </c>
      <c r="M417" t="s">
        <v>4057</v>
      </c>
      <c r="S417" t="s">
        <v>784</v>
      </c>
      <c r="T417" t="s">
        <v>2692</v>
      </c>
      <c r="U417" t="s">
        <v>4057</v>
      </c>
    </row>
    <row r="418" spans="1:21">
      <c r="A418" s="190" t="s">
        <v>210</v>
      </c>
      <c r="B418" s="190" t="s">
        <v>4350</v>
      </c>
      <c r="C418" s="190" t="s">
        <v>1641</v>
      </c>
      <c r="D418" s="191">
        <v>47800</v>
      </c>
      <c r="K418" t="s">
        <v>87</v>
      </c>
      <c r="L418" t="s">
        <v>1741</v>
      </c>
      <c r="M418" t="s">
        <v>4022</v>
      </c>
      <c r="S418" t="s">
        <v>87</v>
      </c>
      <c r="T418" t="s">
        <v>1741</v>
      </c>
      <c r="U418" t="s">
        <v>4022</v>
      </c>
    </row>
    <row r="419" spans="1:21">
      <c r="A419" s="190" t="s">
        <v>1594</v>
      </c>
      <c r="B419" s="190" t="s">
        <v>4362</v>
      </c>
      <c r="C419" s="190" t="s">
        <v>2424</v>
      </c>
      <c r="D419" s="190"/>
      <c r="K419" t="s">
        <v>1132</v>
      </c>
      <c r="L419" t="s">
        <v>2696</v>
      </c>
      <c r="M419" t="s">
        <v>4053</v>
      </c>
      <c r="S419" t="s">
        <v>1132</v>
      </c>
      <c r="T419" t="s">
        <v>2696</v>
      </c>
      <c r="U419" t="s">
        <v>4053</v>
      </c>
    </row>
    <row r="420" spans="1:21">
      <c r="A420" s="190" t="s">
        <v>889</v>
      </c>
      <c r="B420" s="190" t="s">
        <v>4345</v>
      </c>
      <c r="C420" s="190" t="s">
        <v>2424</v>
      </c>
      <c r="D420" s="191">
        <v>5400</v>
      </c>
      <c r="K420" t="s">
        <v>1388</v>
      </c>
      <c r="L420" t="s">
        <v>3132</v>
      </c>
      <c r="M420" t="s">
        <v>4047</v>
      </c>
      <c r="S420" t="s">
        <v>1388</v>
      </c>
      <c r="T420" t="s">
        <v>3132</v>
      </c>
      <c r="U420" t="s">
        <v>4047</v>
      </c>
    </row>
    <row r="421" spans="1:21">
      <c r="A421" s="190" t="s">
        <v>4182</v>
      </c>
      <c r="B421" s="190" t="s">
        <v>4368</v>
      </c>
      <c r="C421" s="190" t="s">
        <v>2424</v>
      </c>
      <c r="D421" s="191">
        <v>38500</v>
      </c>
      <c r="K421" t="s">
        <v>88</v>
      </c>
      <c r="L421" t="s">
        <v>3795</v>
      </c>
      <c r="M421" t="s">
        <v>4030</v>
      </c>
      <c r="S421" t="s">
        <v>88</v>
      </c>
      <c r="T421" t="s">
        <v>3795</v>
      </c>
      <c r="U421" t="s">
        <v>4030</v>
      </c>
    </row>
    <row r="422" spans="1:21">
      <c r="A422" s="190" t="s">
        <v>1460</v>
      </c>
      <c r="B422" s="190" t="s">
        <v>4339</v>
      </c>
      <c r="C422" s="190" t="s">
        <v>2424</v>
      </c>
      <c r="D422" s="190"/>
      <c r="K422" t="s">
        <v>2693</v>
      </c>
      <c r="L422" t="s">
        <v>2694</v>
      </c>
      <c r="M422" t="s">
        <v>4041</v>
      </c>
      <c r="S422" t="s">
        <v>2693</v>
      </c>
      <c r="T422" t="s">
        <v>2694</v>
      </c>
      <c r="U422" t="s">
        <v>4041</v>
      </c>
    </row>
    <row r="423" spans="1:21">
      <c r="A423" s="190" t="s">
        <v>298</v>
      </c>
      <c r="B423" s="190" t="s">
        <v>4333</v>
      </c>
      <c r="C423" s="190" t="s">
        <v>1641</v>
      </c>
      <c r="D423" s="191">
        <v>4610</v>
      </c>
      <c r="K423" t="s">
        <v>1133</v>
      </c>
      <c r="L423" t="s">
        <v>2699</v>
      </c>
      <c r="M423" t="s">
        <v>4056</v>
      </c>
      <c r="S423" t="s">
        <v>1133</v>
      </c>
      <c r="T423" t="s">
        <v>2699</v>
      </c>
      <c r="U423" t="s">
        <v>4056</v>
      </c>
    </row>
    <row r="424" spans="1:21">
      <c r="A424" s="190" t="s">
        <v>0</v>
      </c>
      <c r="B424" s="190" t="s">
        <v>4389</v>
      </c>
      <c r="C424" s="190" t="s">
        <v>1641</v>
      </c>
      <c r="D424" s="191">
        <v>7140</v>
      </c>
      <c r="K424" t="s">
        <v>1305</v>
      </c>
      <c r="L424" t="s">
        <v>3006</v>
      </c>
      <c r="M424" t="s">
        <v>4047</v>
      </c>
      <c r="S424" t="s">
        <v>1305</v>
      </c>
      <c r="T424" t="s">
        <v>3006</v>
      </c>
      <c r="U424" t="s">
        <v>4047</v>
      </c>
    </row>
    <row r="425" spans="1:21">
      <c r="A425" s="190" t="s">
        <v>3984</v>
      </c>
      <c r="B425" s="190" t="s">
        <v>4336</v>
      </c>
      <c r="C425" s="190" t="s">
        <v>2424</v>
      </c>
      <c r="D425" s="191">
        <v>3100</v>
      </c>
      <c r="K425" t="s">
        <v>1286</v>
      </c>
      <c r="L425" t="s">
        <v>2972</v>
      </c>
      <c r="M425" t="s">
        <v>4027</v>
      </c>
      <c r="S425" t="s">
        <v>1286</v>
      </c>
      <c r="T425" t="s">
        <v>2972</v>
      </c>
      <c r="U425" t="s">
        <v>4027</v>
      </c>
    </row>
    <row r="426" spans="1:21">
      <c r="A426" s="190" t="s">
        <v>1</v>
      </c>
      <c r="B426" s="190" t="s">
        <v>4402</v>
      </c>
      <c r="C426" s="190" t="s">
        <v>1641</v>
      </c>
      <c r="D426" s="191">
        <v>7150</v>
      </c>
      <c r="K426" t="s">
        <v>2647</v>
      </c>
      <c r="L426" t="s">
        <v>2648</v>
      </c>
      <c r="M426" t="s">
        <v>4057</v>
      </c>
      <c r="S426" t="s">
        <v>2647</v>
      </c>
      <c r="T426" t="s">
        <v>2648</v>
      </c>
      <c r="U426" t="s">
        <v>4057</v>
      </c>
    </row>
    <row r="427" spans="1:21">
      <c r="A427" s="190" t="s">
        <v>1643</v>
      </c>
      <c r="B427" s="190" t="s">
        <v>4351</v>
      </c>
      <c r="C427" s="190" t="s">
        <v>1641</v>
      </c>
      <c r="D427" s="191">
        <v>2890</v>
      </c>
      <c r="K427" t="s">
        <v>1134</v>
      </c>
      <c r="L427" t="s">
        <v>2701</v>
      </c>
      <c r="M427" t="s">
        <v>4028</v>
      </c>
      <c r="S427" t="s">
        <v>1134</v>
      </c>
      <c r="T427" t="s">
        <v>2701</v>
      </c>
      <c r="U427" t="s">
        <v>4028</v>
      </c>
    </row>
    <row r="428" spans="1:21">
      <c r="A428" s="190" t="s">
        <v>355</v>
      </c>
      <c r="B428" s="190" t="s">
        <v>4329</v>
      </c>
      <c r="C428" s="190" t="s">
        <v>2058</v>
      </c>
      <c r="D428" s="191">
        <v>6800</v>
      </c>
      <c r="K428" t="s">
        <v>2131</v>
      </c>
      <c r="L428" t="s">
        <v>2132</v>
      </c>
      <c r="M428" t="s">
        <v>4033</v>
      </c>
      <c r="S428" t="s">
        <v>2131</v>
      </c>
      <c r="T428" t="s">
        <v>2132</v>
      </c>
      <c r="U428" t="s">
        <v>4033</v>
      </c>
    </row>
    <row r="429" spans="1:21">
      <c r="A429" s="190" t="s">
        <v>773</v>
      </c>
      <c r="B429" s="190" t="s">
        <v>4463</v>
      </c>
      <c r="C429" s="190" t="s">
        <v>2424</v>
      </c>
      <c r="D429" s="191">
        <v>10600</v>
      </c>
      <c r="K429" t="s">
        <v>89</v>
      </c>
      <c r="L429" t="s">
        <v>1743</v>
      </c>
      <c r="M429" t="s">
        <v>4028</v>
      </c>
      <c r="S429" t="s">
        <v>89</v>
      </c>
      <c r="T429" t="s">
        <v>1743</v>
      </c>
      <c r="U429" t="s">
        <v>4028</v>
      </c>
    </row>
    <row r="430" spans="1:21">
      <c r="A430" s="190" t="s">
        <v>965</v>
      </c>
      <c r="B430" s="190" t="s">
        <v>4329</v>
      </c>
      <c r="C430" s="190" t="s">
        <v>1641</v>
      </c>
      <c r="D430" s="191">
        <v>13100</v>
      </c>
      <c r="K430" t="s">
        <v>1125</v>
      </c>
      <c r="L430" t="s">
        <v>3696</v>
      </c>
      <c r="M430" t="s">
        <v>4033</v>
      </c>
      <c r="S430" t="s">
        <v>1125</v>
      </c>
      <c r="T430" t="s">
        <v>3696</v>
      </c>
      <c r="U430" t="s">
        <v>4033</v>
      </c>
    </row>
    <row r="431" spans="1:21">
      <c r="A431" s="190" t="s">
        <v>1630</v>
      </c>
      <c r="B431" s="190" t="s">
        <v>4382</v>
      </c>
      <c r="C431" s="190" t="s">
        <v>1641</v>
      </c>
      <c r="D431" s="191">
        <v>2850</v>
      </c>
      <c r="K431" t="s">
        <v>1135</v>
      </c>
      <c r="L431" t="s">
        <v>2703</v>
      </c>
      <c r="M431" t="s">
        <v>4041</v>
      </c>
      <c r="S431" t="s">
        <v>1135</v>
      </c>
      <c r="T431" t="s">
        <v>2703</v>
      </c>
      <c r="U431" t="s">
        <v>4041</v>
      </c>
    </row>
    <row r="432" spans="1:21">
      <c r="A432" s="190" t="s">
        <v>2</v>
      </c>
      <c r="B432" s="190" t="s">
        <v>4402</v>
      </c>
      <c r="C432" s="190" t="s">
        <v>1641</v>
      </c>
      <c r="D432" s="191">
        <v>56400</v>
      </c>
      <c r="K432" t="s">
        <v>90</v>
      </c>
      <c r="L432" t="s">
        <v>1744</v>
      </c>
      <c r="M432" t="s">
        <v>4031</v>
      </c>
      <c r="S432" t="s">
        <v>90</v>
      </c>
      <c r="T432" t="s">
        <v>1744</v>
      </c>
      <c r="U432" t="s">
        <v>4031</v>
      </c>
    </row>
    <row r="433" spans="1:21">
      <c r="A433" s="190" t="s">
        <v>3</v>
      </c>
      <c r="B433" s="190" t="s">
        <v>4361</v>
      </c>
      <c r="C433" s="190" t="s">
        <v>1641</v>
      </c>
      <c r="D433" s="191">
        <v>12800</v>
      </c>
      <c r="K433" t="s">
        <v>1137</v>
      </c>
      <c r="L433" t="s">
        <v>3796</v>
      </c>
      <c r="M433" t="s">
        <v>4057</v>
      </c>
      <c r="S433" t="s">
        <v>1137</v>
      </c>
      <c r="T433" t="s">
        <v>3796</v>
      </c>
      <c r="U433" t="s">
        <v>4057</v>
      </c>
    </row>
    <row r="434" spans="1:21">
      <c r="A434" s="190" t="s">
        <v>3701</v>
      </c>
      <c r="B434" s="190" t="s">
        <v>4397</v>
      </c>
      <c r="C434" s="190" t="s">
        <v>1641</v>
      </c>
      <c r="D434" s="191">
        <v>34000</v>
      </c>
      <c r="K434" t="s">
        <v>426</v>
      </c>
      <c r="L434" t="s">
        <v>2133</v>
      </c>
      <c r="M434" t="s">
        <v>4028</v>
      </c>
      <c r="S434" t="s">
        <v>426</v>
      </c>
      <c r="T434" t="s">
        <v>2133</v>
      </c>
      <c r="U434" t="s">
        <v>4028</v>
      </c>
    </row>
    <row r="435" spans="1:21">
      <c r="A435" s="190" t="s">
        <v>4</v>
      </c>
      <c r="B435" s="190" t="s">
        <v>4402</v>
      </c>
      <c r="C435" s="190" t="s">
        <v>1641</v>
      </c>
      <c r="D435" s="191">
        <v>12950</v>
      </c>
      <c r="K435" t="s">
        <v>3668</v>
      </c>
      <c r="L435" t="s">
        <v>3669</v>
      </c>
      <c r="M435" t="s">
        <v>4026</v>
      </c>
      <c r="S435" t="s">
        <v>3668</v>
      </c>
      <c r="T435" t="s">
        <v>3669</v>
      </c>
      <c r="U435" t="s">
        <v>4026</v>
      </c>
    </row>
    <row r="436" spans="1:21">
      <c r="A436" s="190" t="s">
        <v>811</v>
      </c>
      <c r="B436" s="190" t="s">
        <v>4412</v>
      </c>
      <c r="C436" s="190" t="s">
        <v>2424</v>
      </c>
      <c r="D436" s="191">
        <v>44000</v>
      </c>
      <c r="K436" t="s">
        <v>91</v>
      </c>
      <c r="L436" t="s">
        <v>3797</v>
      </c>
      <c r="M436" t="s">
        <v>4033</v>
      </c>
      <c r="S436" t="s">
        <v>91</v>
      </c>
      <c r="T436" t="s">
        <v>3797</v>
      </c>
      <c r="U436" t="s">
        <v>4033</v>
      </c>
    </row>
    <row r="437" spans="1:21">
      <c r="A437" s="190" t="s">
        <v>358</v>
      </c>
      <c r="B437" s="190" t="s">
        <v>4328</v>
      </c>
      <c r="C437" s="190" t="s">
        <v>2058</v>
      </c>
      <c r="D437" s="191">
        <v>18400</v>
      </c>
      <c r="K437" t="s">
        <v>427</v>
      </c>
      <c r="L437" t="s">
        <v>2134</v>
      </c>
      <c r="M437" t="s">
        <v>4021</v>
      </c>
      <c r="S437" t="s">
        <v>427</v>
      </c>
      <c r="T437" t="s">
        <v>2134</v>
      </c>
      <c r="U437" t="s">
        <v>4021</v>
      </c>
    </row>
    <row r="438" spans="1:21">
      <c r="A438" s="190" t="s">
        <v>1609</v>
      </c>
      <c r="B438" s="190" t="s">
        <v>4449</v>
      </c>
      <c r="C438" s="190" t="s">
        <v>1641</v>
      </c>
      <c r="D438" s="191">
        <v>9000</v>
      </c>
      <c r="K438" t="s">
        <v>1774</v>
      </c>
      <c r="L438" t="s">
        <v>1775</v>
      </c>
      <c r="M438" t="s">
        <v>4032</v>
      </c>
      <c r="S438" t="s">
        <v>1774</v>
      </c>
      <c r="T438" t="s">
        <v>1775</v>
      </c>
      <c r="U438" t="s">
        <v>4032</v>
      </c>
    </row>
    <row r="439" spans="1:21">
      <c r="A439" s="190" t="s">
        <v>969</v>
      </c>
      <c r="B439" s="190" t="s">
        <v>4377</v>
      </c>
      <c r="C439" s="190" t="s">
        <v>1641</v>
      </c>
      <c r="D439" s="191">
        <v>23500</v>
      </c>
      <c r="K439" t="s">
        <v>1746</v>
      </c>
      <c r="L439" t="s">
        <v>3677</v>
      </c>
      <c r="M439" t="s">
        <v>4032</v>
      </c>
      <c r="S439" t="s">
        <v>1746</v>
      </c>
      <c r="T439" t="s">
        <v>3677</v>
      </c>
      <c r="U439" t="s">
        <v>4032</v>
      </c>
    </row>
    <row r="440" spans="1:21">
      <c r="A440" s="190" t="s">
        <v>66</v>
      </c>
      <c r="B440" s="190" t="s">
        <v>4373</v>
      </c>
      <c r="C440" s="190" t="s">
        <v>1641</v>
      </c>
      <c r="D440" s="191">
        <v>8870</v>
      </c>
      <c r="K440" t="s">
        <v>428</v>
      </c>
      <c r="L440" t="s">
        <v>2136</v>
      </c>
      <c r="M440" t="s">
        <v>4042</v>
      </c>
      <c r="S440" t="s">
        <v>428</v>
      </c>
      <c r="T440" t="s">
        <v>2136</v>
      </c>
      <c r="U440" t="s">
        <v>4042</v>
      </c>
    </row>
    <row r="441" spans="1:21">
      <c r="A441" s="190" t="s">
        <v>825</v>
      </c>
      <c r="B441" s="190" t="s">
        <v>4378</v>
      </c>
      <c r="C441" s="190" t="s">
        <v>1641</v>
      </c>
      <c r="D441" s="191">
        <v>10400</v>
      </c>
      <c r="K441" t="s">
        <v>1600</v>
      </c>
      <c r="L441" t="s">
        <v>2712</v>
      </c>
      <c r="M441" t="s">
        <v>4041</v>
      </c>
      <c r="S441" t="s">
        <v>1600</v>
      </c>
      <c r="T441" t="s">
        <v>2712</v>
      </c>
      <c r="U441" t="s">
        <v>4041</v>
      </c>
    </row>
    <row r="442" spans="1:21">
      <c r="A442" s="190" t="s">
        <v>5</v>
      </c>
      <c r="B442" s="190" t="s">
        <v>4402</v>
      </c>
      <c r="C442" s="190" t="s">
        <v>2424</v>
      </c>
      <c r="D442" s="191">
        <v>1800</v>
      </c>
      <c r="K442" t="s">
        <v>429</v>
      </c>
      <c r="L442" t="s">
        <v>2137</v>
      </c>
      <c r="M442" t="s">
        <v>4042</v>
      </c>
      <c r="S442" t="s">
        <v>429</v>
      </c>
      <c r="T442" t="s">
        <v>2137</v>
      </c>
      <c r="U442" t="s">
        <v>4042</v>
      </c>
    </row>
    <row r="443" spans="1:21">
      <c r="A443" s="190" t="s">
        <v>1608</v>
      </c>
      <c r="B443" s="190" t="s">
        <v>4368</v>
      </c>
      <c r="C443" s="190" t="s">
        <v>1641</v>
      </c>
      <c r="D443" s="191">
        <v>12150</v>
      </c>
      <c r="K443" t="s">
        <v>1139</v>
      </c>
      <c r="L443" t="s">
        <v>2714</v>
      </c>
      <c r="M443" t="s">
        <v>4031</v>
      </c>
      <c r="S443" t="s">
        <v>1139</v>
      </c>
      <c r="T443" t="s">
        <v>2714</v>
      </c>
      <c r="U443" t="s">
        <v>4031</v>
      </c>
    </row>
    <row r="444" spans="1:21">
      <c r="A444" s="190" t="s">
        <v>6</v>
      </c>
      <c r="B444" s="190" t="s">
        <v>4378</v>
      </c>
      <c r="C444" s="190" t="s">
        <v>2424</v>
      </c>
      <c r="D444" s="191">
        <v>2300</v>
      </c>
      <c r="K444" t="s">
        <v>92</v>
      </c>
      <c r="L444" t="s">
        <v>1748</v>
      </c>
      <c r="M444" t="s">
        <v>4036</v>
      </c>
      <c r="S444" t="s">
        <v>92</v>
      </c>
      <c r="T444" t="s">
        <v>1748</v>
      </c>
      <c r="U444" t="s">
        <v>4036</v>
      </c>
    </row>
    <row r="445" spans="1:21">
      <c r="A445" s="190" t="s">
        <v>972</v>
      </c>
      <c r="B445" s="190" t="s">
        <v>4364</v>
      </c>
      <c r="C445" s="190" t="s">
        <v>2424</v>
      </c>
      <c r="D445" s="191">
        <v>37500</v>
      </c>
      <c r="K445" t="s">
        <v>430</v>
      </c>
      <c r="L445" t="s">
        <v>2138</v>
      </c>
      <c r="M445" t="s">
        <v>4042</v>
      </c>
      <c r="S445" t="s">
        <v>430</v>
      </c>
      <c r="T445" t="s">
        <v>2138</v>
      </c>
      <c r="U445" t="s">
        <v>4042</v>
      </c>
    </row>
    <row r="446" spans="1:21">
      <c r="A446" s="190" t="s">
        <v>4148</v>
      </c>
      <c r="B446" s="190" t="s">
        <v>4423</v>
      </c>
      <c r="C446" s="190" t="s">
        <v>2424</v>
      </c>
      <c r="D446" s="191">
        <v>45300</v>
      </c>
      <c r="K446" t="s">
        <v>93</v>
      </c>
      <c r="L446" t="s">
        <v>1749</v>
      </c>
      <c r="M446" t="s">
        <v>4068</v>
      </c>
      <c r="S446" t="s">
        <v>93</v>
      </c>
      <c r="T446" t="s">
        <v>1749</v>
      </c>
      <c r="U446" t="s">
        <v>4068</v>
      </c>
    </row>
    <row r="447" spans="1:21">
      <c r="A447" s="190" t="s">
        <v>4276</v>
      </c>
      <c r="B447" s="190" t="s">
        <v>4356</v>
      </c>
      <c r="C447" s="190" t="s">
        <v>2424</v>
      </c>
      <c r="D447" s="191">
        <v>23000</v>
      </c>
      <c r="K447" t="s">
        <v>94</v>
      </c>
      <c r="L447" t="s">
        <v>1750</v>
      </c>
      <c r="M447" t="s">
        <v>4048</v>
      </c>
      <c r="S447" t="s">
        <v>94</v>
      </c>
      <c r="T447" t="s">
        <v>1750</v>
      </c>
      <c r="U447" t="s">
        <v>4048</v>
      </c>
    </row>
    <row r="448" spans="1:21">
      <c r="A448" s="190" t="s">
        <v>361</v>
      </c>
      <c r="B448" s="190" t="s">
        <v>4442</v>
      </c>
      <c r="C448" s="190" t="s">
        <v>2058</v>
      </c>
      <c r="D448" s="191">
        <v>12400</v>
      </c>
      <c r="K448" t="s">
        <v>1141</v>
      </c>
      <c r="L448" t="s">
        <v>2717</v>
      </c>
      <c r="M448" t="s">
        <v>4048</v>
      </c>
      <c r="S448" t="s">
        <v>1141</v>
      </c>
      <c r="T448" t="s">
        <v>2717</v>
      </c>
      <c r="U448" t="s">
        <v>4048</v>
      </c>
    </row>
    <row r="449" spans="1:21">
      <c r="A449" s="190" t="s">
        <v>362</v>
      </c>
      <c r="B449" s="190" t="s">
        <v>4331</v>
      </c>
      <c r="C449" s="190" t="s">
        <v>2058</v>
      </c>
      <c r="D449" s="191">
        <v>7200</v>
      </c>
      <c r="K449" t="s">
        <v>1142</v>
      </c>
      <c r="L449" t="s">
        <v>2718</v>
      </c>
      <c r="M449" t="s">
        <v>4048</v>
      </c>
      <c r="S449" t="s">
        <v>1142</v>
      </c>
      <c r="T449" t="s">
        <v>2718</v>
      </c>
      <c r="U449" t="s">
        <v>4048</v>
      </c>
    </row>
    <row r="450" spans="1:21">
      <c r="A450" s="190" t="s">
        <v>975</v>
      </c>
      <c r="B450" s="190" t="s">
        <v>4410</v>
      </c>
      <c r="C450" s="190" t="s">
        <v>2424</v>
      </c>
      <c r="D450" s="191">
        <v>12000</v>
      </c>
      <c r="K450" t="s">
        <v>1143</v>
      </c>
      <c r="L450" t="s">
        <v>2719</v>
      </c>
      <c r="M450" t="s">
        <v>4086</v>
      </c>
      <c r="S450" t="s">
        <v>1143</v>
      </c>
      <c r="T450" t="s">
        <v>2719</v>
      </c>
      <c r="U450" t="s">
        <v>4086</v>
      </c>
    </row>
    <row r="451" spans="1:21">
      <c r="A451" s="190" t="s">
        <v>933</v>
      </c>
      <c r="B451" s="190" t="s">
        <v>4395</v>
      </c>
      <c r="C451" s="190" t="s">
        <v>2424</v>
      </c>
      <c r="D451" s="191">
        <v>9700</v>
      </c>
      <c r="K451" t="s">
        <v>1144</v>
      </c>
      <c r="L451" t="s">
        <v>2720</v>
      </c>
      <c r="M451" t="s">
        <v>4058</v>
      </c>
      <c r="S451" t="s">
        <v>1144</v>
      </c>
      <c r="T451" t="s">
        <v>2720</v>
      </c>
      <c r="U451" t="s">
        <v>4058</v>
      </c>
    </row>
    <row r="452" spans="1:21">
      <c r="A452" s="190" t="s">
        <v>363</v>
      </c>
      <c r="B452" s="190" t="s">
        <v>4457</v>
      </c>
      <c r="C452" s="190" t="s">
        <v>2058</v>
      </c>
      <c r="D452" s="191">
        <v>1700</v>
      </c>
      <c r="K452" t="s">
        <v>2722</v>
      </c>
      <c r="L452" t="s">
        <v>2723</v>
      </c>
      <c r="M452" t="s">
        <v>4028</v>
      </c>
      <c r="S452" t="s">
        <v>2722</v>
      </c>
      <c r="T452" t="s">
        <v>2723</v>
      </c>
      <c r="U452" t="s">
        <v>4028</v>
      </c>
    </row>
    <row r="453" spans="1:21">
      <c r="A453" s="190" t="s">
        <v>976</v>
      </c>
      <c r="B453" s="190" t="s">
        <v>4335</v>
      </c>
      <c r="C453" s="190" t="s">
        <v>1641</v>
      </c>
      <c r="D453" s="191">
        <v>33500</v>
      </c>
      <c r="K453" t="s">
        <v>1776</v>
      </c>
      <c r="L453" t="s">
        <v>1777</v>
      </c>
      <c r="M453" t="s">
        <v>4032</v>
      </c>
      <c r="S453" t="s">
        <v>1776</v>
      </c>
      <c r="T453" t="s">
        <v>1777</v>
      </c>
      <c r="U453" t="s">
        <v>4032</v>
      </c>
    </row>
    <row r="454" spans="1:21">
      <c r="A454" s="190" t="s">
        <v>9</v>
      </c>
      <c r="B454" s="190" t="s">
        <v>4402</v>
      </c>
      <c r="C454" s="190" t="s">
        <v>1641</v>
      </c>
      <c r="D454" s="191">
        <v>23250</v>
      </c>
      <c r="K454" t="s">
        <v>95</v>
      </c>
      <c r="L454" t="s">
        <v>1751</v>
      </c>
      <c r="M454" t="s">
        <v>4027</v>
      </c>
      <c r="S454" t="s">
        <v>95</v>
      </c>
      <c r="T454" t="s">
        <v>1751</v>
      </c>
      <c r="U454" t="s">
        <v>4027</v>
      </c>
    </row>
    <row r="455" spans="1:21">
      <c r="A455" s="190" t="s">
        <v>10</v>
      </c>
      <c r="B455" s="190" t="s">
        <v>4462</v>
      </c>
      <c r="C455" s="190" t="s">
        <v>2424</v>
      </c>
      <c r="D455" s="191">
        <v>6000</v>
      </c>
      <c r="K455" t="s">
        <v>96</v>
      </c>
      <c r="L455" t="s">
        <v>1752</v>
      </c>
      <c r="M455" t="s">
        <v>4041</v>
      </c>
      <c r="S455" t="s">
        <v>96</v>
      </c>
      <c r="T455" t="s">
        <v>1752</v>
      </c>
      <c r="U455" t="s">
        <v>4041</v>
      </c>
    </row>
    <row r="456" spans="1:21">
      <c r="A456" s="190" t="s">
        <v>977</v>
      </c>
      <c r="B456" s="190" t="s">
        <v>4344</v>
      </c>
      <c r="C456" s="190" t="s">
        <v>2424</v>
      </c>
      <c r="D456" s="191">
        <v>48000</v>
      </c>
      <c r="K456" t="s">
        <v>764</v>
      </c>
      <c r="L456" t="s">
        <v>2724</v>
      </c>
      <c r="M456" t="s">
        <v>4087</v>
      </c>
      <c r="S456" t="s">
        <v>764</v>
      </c>
      <c r="T456" t="s">
        <v>2724</v>
      </c>
      <c r="U456" t="s">
        <v>4087</v>
      </c>
    </row>
    <row r="457" spans="1:21">
      <c r="A457" s="190" t="s">
        <v>364</v>
      </c>
      <c r="B457" s="190" t="s">
        <v>4368</v>
      </c>
      <c r="C457" s="190" t="s">
        <v>2058</v>
      </c>
      <c r="D457" s="191">
        <v>5500</v>
      </c>
      <c r="K457" t="s">
        <v>1140</v>
      </c>
      <c r="L457" t="s">
        <v>2715</v>
      </c>
      <c r="M457" t="s">
        <v>4041</v>
      </c>
      <c r="S457" t="s">
        <v>1140</v>
      </c>
      <c r="T457" t="s">
        <v>2715</v>
      </c>
      <c r="U457" t="s">
        <v>4041</v>
      </c>
    </row>
    <row r="458" spans="1:21">
      <c r="A458" s="190" t="s">
        <v>367</v>
      </c>
      <c r="B458" s="190" t="s">
        <v>4410</v>
      </c>
      <c r="C458" s="190" t="s">
        <v>2058</v>
      </c>
      <c r="D458" s="191">
        <v>46800</v>
      </c>
      <c r="K458" t="s">
        <v>97</v>
      </c>
      <c r="L458" t="s">
        <v>1854</v>
      </c>
      <c r="M458" t="s">
        <v>4031</v>
      </c>
      <c r="S458" t="s">
        <v>97</v>
      </c>
      <c r="T458" t="s">
        <v>1854</v>
      </c>
      <c r="U458" t="s">
        <v>4031</v>
      </c>
    </row>
    <row r="459" spans="1:21">
      <c r="A459" s="190" t="s">
        <v>1659</v>
      </c>
      <c r="B459" s="190" t="s">
        <v>4412</v>
      </c>
      <c r="C459" s="190" t="s">
        <v>1641</v>
      </c>
      <c r="D459" s="191">
        <v>17100</v>
      </c>
      <c r="K459" t="s">
        <v>1153</v>
      </c>
      <c r="L459" t="s">
        <v>2734</v>
      </c>
      <c r="M459" t="s">
        <v>4042</v>
      </c>
      <c r="S459" t="s">
        <v>1153</v>
      </c>
      <c r="T459" t="s">
        <v>2734</v>
      </c>
      <c r="U459" t="s">
        <v>4042</v>
      </c>
    </row>
    <row r="460" spans="1:21">
      <c r="A460" s="190" t="s">
        <v>13</v>
      </c>
      <c r="B460" s="190" t="s">
        <v>4402</v>
      </c>
      <c r="C460" s="190" t="s">
        <v>1641</v>
      </c>
      <c r="D460" s="191">
        <v>6200</v>
      </c>
      <c r="K460" t="s">
        <v>98</v>
      </c>
      <c r="L460" t="s">
        <v>1922</v>
      </c>
      <c r="M460" t="s">
        <v>4041</v>
      </c>
      <c r="S460" t="s">
        <v>98</v>
      </c>
      <c r="T460" t="s">
        <v>1922</v>
      </c>
      <c r="U460" t="s">
        <v>4041</v>
      </c>
    </row>
    <row r="461" spans="1:21">
      <c r="A461" s="190" t="s">
        <v>14</v>
      </c>
      <c r="B461" s="190" t="s">
        <v>4409</v>
      </c>
      <c r="C461" s="190" t="s">
        <v>1641</v>
      </c>
      <c r="D461" s="191">
        <v>7750</v>
      </c>
      <c r="K461" t="s">
        <v>1146</v>
      </c>
      <c r="L461" t="s">
        <v>2725</v>
      </c>
      <c r="M461" t="s">
        <v>4079</v>
      </c>
      <c r="S461" t="s">
        <v>1146</v>
      </c>
      <c r="T461" t="s">
        <v>2725</v>
      </c>
      <c r="U461" t="s">
        <v>4079</v>
      </c>
    </row>
    <row r="462" spans="1:21">
      <c r="A462" s="190" t="s">
        <v>278</v>
      </c>
      <c r="B462" s="190" t="s">
        <v>4363</v>
      </c>
      <c r="C462" s="190" t="s">
        <v>1641</v>
      </c>
      <c r="D462" s="191">
        <v>72000</v>
      </c>
      <c r="K462" t="s">
        <v>99</v>
      </c>
      <c r="L462" t="s">
        <v>1753</v>
      </c>
      <c r="M462" t="s">
        <v>4033</v>
      </c>
      <c r="S462" t="s">
        <v>99</v>
      </c>
      <c r="T462" t="s">
        <v>1753</v>
      </c>
      <c r="U462" t="s">
        <v>4033</v>
      </c>
    </row>
    <row r="463" spans="1:21">
      <c r="A463" s="190" t="s">
        <v>368</v>
      </c>
      <c r="B463" s="190" t="s">
        <v>4400</v>
      </c>
      <c r="C463" s="190" t="s">
        <v>2058</v>
      </c>
      <c r="D463" s="191">
        <v>27400</v>
      </c>
      <c r="K463" t="s">
        <v>100</v>
      </c>
      <c r="L463" t="s">
        <v>1754</v>
      </c>
      <c r="M463" t="s">
        <v>4041</v>
      </c>
      <c r="S463" t="s">
        <v>100</v>
      </c>
      <c r="T463" t="s">
        <v>1754</v>
      </c>
      <c r="U463" t="s">
        <v>4041</v>
      </c>
    </row>
    <row r="464" spans="1:21">
      <c r="A464" s="190" t="s">
        <v>987</v>
      </c>
      <c r="B464" s="190" t="s">
        <v>4339</v>
      </c>
      <c r="C464" s="190" t="s">
        <v>2424</v>
      </c>
      <c r="D464" s="191">
        <v>46000</v>
      </c>
      <c r="K464" t="s">
        <v>101</v>
      </c>
      <c r="L464" t="s">
        <v>1755</v>
      </c>
      <c r="M464" t="s">
        <v>4031</v>
      </c>
      <c r="S464" t="s">
        <v>101</v>
      </c>
      <c r="T464" t="s">
        <v>1755</v>
      </c>
      <c r="U464" t="s">
        <v>4031</v>
      </c>
    </row>
    <row r="465" spans="1:21">
      <c r="A465" s="190" t="s">
        <v>4007</v>
      </c>
      <c r="B465" s="190" t="s">
        <v>4366</v>
      </c>
      <c r="C465" s="190" t="s">
        <v>2424</v>
      </c>
      <c r="D465" s="191">
        <v>9900</v>
      </c>
      <c r="K465" t="s">
        <v>1150</v>
      </c>
      <c r="L465" t="s">
        <v>2729</v>
      </c>
      <c r="M465" t="s">
        <v>4023</v>
      </c>
      <c r="S465" t="s">
        <v>1150</v>
      </c>
      <c r="T465" t="s">
        <v>2729</v>
      </c>
      <c r="U465" t="s">
        <v>4023</v>
      </c>
    </row>
    <row r="466" spans="1:21">
      <c r="A466" s="190" t="s">
        <v>3713</v>
      </c>
      <c r="B466" s="190" t="s">
        <v>4411</v>
      </c>
      <c r="C466" s="190" t="s">
        <v>1641</v>
      </c>
      <c r="D466" s="191">
        <v>35450</v>
      </c>
      <c r="K466" t="s">
        <v>1154</v>
      </c>
      <c r="L466" t="s">
        <v>2735</v>
      </c>
      <c r="M466" t="s">
        <v>4033</v>
      </c>
      <c r="S466" t="s">
        <v>1154</v>
      </c>
      <c r="T466" t="s">
        <v>2735</v>
      </c>
      <c r="U466" t="s">
        <v>4033</v>
      </c>
    </row>
    <row r="467" spans="1:21">
      <c r="A467" s="190" t="s">
        <v>640</v>
      </c>
      <c r="B467" s="190" t="s">
        <v>4334</v>
      </c>
      <c r="C467" s="190" t="s">
        <v>2058</v>
      </c>
      <c r="D467" s="191">
        <v>33300</v>
      </c>
      <c r="K467" t="s">
        <v>431</v>
      </c>
      <c r="L467" t="s">
        <v>2140</v>
      </c>
      <c r="M467" t="s">
        <v>4026</v>
      </c>
      <c r="S467" t="s">
        <v>431</v>
      </c>
      <c r="T467" t="s">
        <v>2140</v>
      </c>
      <c r="U467" t="s">
        <v>4026</v>
      </c>
    </row>
    <row r="468" spans="1:21">
      <c r="A468" s="190" t="s">
        <v>369</v>
      </c>
      <c r="B468" s="190" t="s">
        <v>4341</v>
      </c>
      <c r="C468" s="190" t="s">
        <v>2058</v>
      </c>
      <c r="D468" s="191">
        <v>13000</v>
      </c>
      <c r="K468" t="s">
        <v>729</v>
      </c>
      <c r="L468" t="s">
        <v>1756</v>
      </c>
      <c r="M468" t="s">
        <v>4031</v>
      </c>
      <c r="S468" t="s">
        <v>729</v>
      </c>
      <c r="T468" t="s">
        <v>1756</v>
      </c>
      <c r="U468" t="s">
        <v>4031</v>
      </c>
    </row>
    <row r="469" spans="1:21">
      <c r="A469" s="190" t="s">
        <v>992</v>
      </c>
      <c r="B469" s="190" t="s">
        <v>4473</v>
      </c>
      <c r="C469" s="190" t="s">
        <v>2424</v>
      </c>
      <c r="D469" s="191">
        <v>11000</v>
      </c>
      <c r="K469" t="s">
        <v>1157</v>
      </c>
      <c r="L469" t="s">
        <v>2740</v>
      </c>
      <c r="M469" t="s">
        <v>4078</v>
      </c>
      <c r="S469" t="s">
        <v>1157</v>
      </c>
      <c r="T469" t="s">
        <v>2740</v>
      </c>
      <c r="U469" t="s">
        <v>4078</v>
      </c>
    </row>
    <row r="470" spans="1:21">
      <c r="A470" s="190" t="s">
        <v>3703</v>
      </c>
      <c r="B470" s="190" t="s">
        <v>4372</v>
      </c>
      <c r="C470" s="190" t="s">
        <v>2424</v>
      </c>
      <c r="D470" s="191">
        <v>21500</v>
      </c>
      <c r="K470" t="s">
        <v>102</v>
      </c>
      <c r="L470" t="s">
        <v>1757</v>
      </c>
      <c r="M470" t="s">
        <v>4059</v>
      </c>
      <c r="S470" t="s">
        <v>102</v>
      </c>
      <c r="T470" t="s">
        <v>1757</v>
      </c>
      <c r="U470" t="s">
        <v>4059</v>
      </c>
    </row>
    <row r="471" spans="1:21">
      <c r="A471" s="190" t="s">
        <v>370</v>
      </c>
      <c r="B471" s="190" t="s">
        <v>4347</v>
      </c>
      <c r="C471" s="190" t="s">
        <v>2058</v>
      </c>
      <c r="D471" s="191">
        <v>7100</v>
      </c>
      <c r="K471" t="s">
        <v>103</v>
      </c>
      <c r="L471" t="s">
        <v>1758</v>
      </c>
      <c r="M471" t="s">
        <v>4031</v>
      </c>
      <c r="S471" t="s">
        <v>103</v>
      </c>
      <c r="T471" t="s">
        <v>1758</v>
      </c>
      <c r="U471" t="s">
        <v>4031</v>
      </c>
    </row>
    <row r="472" spans="1:21">
      <c r="A472" s="190" t="s">
        <v>17</v>
      </c>
      <c r="B472" s="190" t="s">
        <v>4362</v>
      </c>
      <c r="C472" s="190" t="s">
        <v>1641</v>
      </c>
      <c r="D472" s="191">
        <v>10850</v>
      </c>
      <c r="K472" t="s">
        <v>2731</v>
      </c>
      <c r="L472" t="s">
        <v>2732</v>
      </c>
      <c r="M472" t="s">
        <v>4031</v>
      </c>
      <c r="S472" t="s">
        <v>2731</v>
      </c>
      <c r="T472" t="s">
        <v>2732</v>
      </c>
      <c r="U472" t="s">
        <v>4031</v>
      </c>
    </row>
    <row r="473" spans="1:21">
      <c r="A473" s="190" t="s">
        <v>1634</v>
      </c>
      <c r="B473" s="190" t="s">
        <v>4390</v>
      </c>
      <c r="C473" s="190" t="s">
        <v>2058</v>
      </c>
      <c r="D473" s="191">
        <v>42800</v>
      </c>
      <c r="K473" t="s">
        <v>728</v>
      </c>
      <c r="L473" t="s">
        <v>2070</v>
      </c>
      <c r="M473" t="s">
        <v>4046</v>
      </c>
      <c r="S473" t="s">
        <v>728</v>
      </c>
      <c r="T473" t="s">
        <v>2070</v>
      </c>
      <c r="U473" t="s">
        <v>4046</v>
      </c>
    </row>
    <row r="474" spans="1:21">
      <c r="A474" s="190" t="s">
        <v>802</v>
      </c>
      <c r="B474" s="190" t="s">
        <v>4334</v>
      </c>
      <c r="C474" s="190" t="s">
        <v>1641</v>
      </c>
      <c r="D474" s="191">
        <v>52000</v>
      </c>
      <c r="K474" t="s">
        <v>104</v>
      </c>
      <c r="L474" t="s">
        <v>1759</v>
      </c>
      <c r="M474" t="s">
        <v>4023</v>
      </c>
      <c r="S474" t="s">
        <v>104</v>
      </c>
      <c r="T474" t="s">
        <v>1759</v>
      </c>
      <c r="U474" t="s">
        <v>4023</v>
      </c>
    </row>
    <row r="475" spans="1:21">
      <c r="A475" s="190" t="s">
        <v>943</v>
      </c>
      <c r="B475" s="190" t="s">
        <v>4351</v>
      </c>
      <c r="C475" s="190" t="s">
        <v>2424</v>
      </c>
      <c r="D475" s="191">
        <v>36000</v>
      </c>
      <c r="K475" t="s">
        <v>897</v>
      </c>
      <c r="L475" t="s">
        <v>2736</v>
      </c>
      <c r="M475" t="s">
        <v>4070</v>
      </c>
      <c r="S475" t="s">
        <v>897</v>
      </c>
      <c r="T475" t="s">
        <v>2736</v>
      </c>
      <c r="U475" t="s">
        <v>4070</v>
      </c>
    </row>
    <row r="476" spans="1:21">
      <c r="A476" s="190" t="s">
        <v>829</v>
      </c>
      <c r="B476" s="190" t="s">
        <v>4468</v>
      </c>
      <c r="C476" s="190" t="s">
        <v>2424</v>
      </c>
      <c r="D476" s="191">
        <v>9400</v>
      </c>
      <c r="K476" t="s">
        <v>1147</v>
      </c>
      <c r="L476" t="s">
        <v>2726</v>
      </c>
      <c r="M476" t="s">
        <v>4021</v>
      </c>
      <c r="S476" t="s">
        <v>1147</v>
      </c>
      <c r="T476" t="s">
        <v>2726</v>
      </c>
      <c r="U476" t="s">
        <v>4021</v>
      </c>
    </row>
    <row r="477" spans="1:21">
      <c r="A477" s="190" t="s">
        <v>994</v>
      </c>
      <c r="B477" s="190" t="s">
        <v>4346</v>
      </c>
      <c r="C477" s="190" t="s">
        <v>2424</v>
      </c>
      <c r="D477" s="191">
        <v>26300</v>
      </c>
      <c r="K477" t="s">
        <v>1149</v>
      </c>
      <c r="L477" t="s">
        <v>2728</v>
      </c>
      <c r="M477" t="s">
        <v>4024</v>
      </c>
      <c r="S477" t="s">
        <v>1149</v>
      </c>
      <c r="T477" t="s">
        <v>2728</v>
      </c>
      <c r="U477" t="s">
        <v>4024</v>
      </c>
    </row>
    <row r="478" spans="1:21">
      <c r="A478" s="190" t="s">
        <v>372</v>
      </c>
      <c r="B478" s="190" t="s">
        <v>4328</v>
      </c>
      <c r="C478" s="190" t="s">
        <v>2058</v>
      </c>
      <c r="D478" s="191">
        <v>25500</v>
      </c>
      <c r="K478" t="s">
        <v>824</v>
      </c>
      <c r="L478" t="s">
        <v>2739</v>
      </c>
      <c r="M478" t="s">
        <v>4049</v>
      </c>
      <c r="S478" t="s">
        <v>824</v>
      </c>
      <c r="T478" t="s">
        <v>2739</v>
      </c>
      <c r="U478" t="s">
        <v>4049</v>
      </c>
    </row>
    <row r="479" spans="1:21">
      <c r="A479" s="190" t="s">
        <v>19</v>
      </c>
      <c r="B479" s="190" t="s">
        <v>4366</v>
      </c>
      <c r="C479" s="190" t="s">
        <v>1641</v>
      </c>
      <c r="D479" s="191">
        <v>63400</v>
      </c>
      <c r="K479" t="s">
        <v>432</v>
      </c>
      <c r="L479" t="s">
        <v>2125</v>
      </c>
      <c r="M479" t="s">
        <v>4044</v>
      </c>
      <c r="S479" t="s">
        <v>432</v>
      </c>
      <c r="T479" t="s">
        <v>2125</v>
      </c>
      <c r="U479" t="s">
        <v>4044</v>
      </c>
    </row>
    <row r="480" spans="1:21">
      <c r="A480" s="190" t="s">
        <v>995</v>
      </c>
      <c r="B480" s="190" t="s">
        <v>4346</v>
      </c>
      <c r="C480" s="190" t="s">
        <v>2424</v>
      </c>
      <c r="D480" s="191">
        <v>16000</v>
      </c>
      <c r="K480" t="s">
        <v>105</v>
      </c>
      <c r="L480" t="s">
        <v>1762</v>
      </c>
      <c r="M480" t="s">
        <v>4027</v>
      </c>
      <c r="S480" t="s">
        <v>105</v>
      </c>
      <c r="T480" t="s">
        <v>1762</v>
      </c>
      <c r="U480" t="s">
        <v>4027</v>
      </c>
    </row>
    <row r="481" spans="1:21">
      <c r="A481" s="190" t="s">
        <v>996</v>
      </c>
      <c r="B481" s="190" t="s">
        <v>4339</v>
      </c>
      <c r="C481" s="190" t="s">
        <v>2424</v>
      </c>
      <c r="D481" s="191">
        <v>22000</v>
      </c>
      <c r="K481" t="s">
        <v>106</v>
      </c>
      <c r="L481" t="s">
        <v>1760</v>
      </c>
      <c r="M481" t="s">
        <v>4074</v>
      </c>
      <c r="S481" t="s">
        <v>106</v>
      </c>
      <c r="T481" t="s">
        <v>1760</v>
      </c>
      <c r="U481" t="s">
        <v>4074</v>
      </c>
    </row>
    <row r="482" spans="1:21">
      <c r="A482" s="190" t="s">
        <v>20</v>
      </c>
      <c r="B482" s="190" t="s">
        <v>4388</v>
      </c>
      <c r="C482" s="190" t="s">
        <v>1641</v>
      </c>
      <c r="D482" s="191">
        <v>29000</v>
      </c>
      <c r="K482" t="s">
        <v>107</v>
      </c>
      <c r="L482" t="s">
        <v>1761</v>
      </c>
      <c r="M482" t="s">
        <v>4039</v>
      </c>
      <c r="S482" t="s">
        <v>107</v>
      </c>
      <c r="T482" t="s">
        <v>1761</v>
      </c>
      <c r="U482" t="s">
        <v>4039</v>
      </c>
    </row>
    <row r="483" spans="1:21">
      <c r="A483" s="190" t="s">
        <v>3723</v>
      </c>
      <c r="B483" s="190" t="s">
        <v>4368</v>
      </c>
      <c r="C483" s="190" t="s">
        <v>2424</v>
      </c>
      <c r="D483" s="191">
        <v>7000</v>
      </c>
      <c r="K483" t="s">
        <v>108</v>
      </c>
      <c r="L483" t="s">
        <v>1763</v>
      </c>
      <c r="M483" t="s">
        <v>4046</v>
      </c>
      <c r="S483" t="s">
        <v>108</v>
      </c>
      <c r="T483" t="s">
        <v>1763</v>
      </c>
      <c r="U483" t="s">
        <v>4046</v>
      </c>
    </row>
    <row r="484" spans="1:21">
      <c r="A484" s="190" t="s">
        <v>374</v>
      </c>
      <c r="B484" s="190" t="s">
        <v>4371</v>
      </c>
      <c r="C484" s="190" t="s">
        <v>2058</v>
      </c>
      <c r="D484" s="191">
        <v>21300</v>
      </c>
      <c r="K484" t="s">
        <v>1156</v>
      </c>
      <c r="L484" t="s">
        <v>2738</v>
      </c>
      <c r="M484" t="s">
        <v>4049</v>
      </c>
      <c r="S484" t="s">
        <v>1156</v>
      </c>
      <c r="T484" t="s">
        <v>2738</v>
      </c>
      <c r="U484" t="s">
        <v>4049</v>
      </c>
    </row>
    <row r="485" spans="1:21">
      <c r="A485" s="190" t="s">
        <v>3483</v>
      </c>
      <c r="B485" s="190" t="s">
        <v>4397</v>
      </c>
      <c r="C485" s="190" t="s">
        <v>1641</v>
      </c>
      <c r="D485" s="191">
        <v>2530</v>
      </c>
      <c r="K485" t="s">
        <v>1158</v>
      </c>
      <c r="L485" t="s">
        <v>2741</v>
      </c>
      <c r="M485" t="s">
        <v>4021</v>
      </c>
      <c r="S485" t="s">
        <v>1158</v>
      </c>
      <c r="T485" t="s">
        <v>2741</v>
      </c>
      <c r="U485" t="s">
        <v>4021</v>
      </c>
    </row>
    <row r="486" spans="1:21">
      <c r="A486" s="190" t="s">
        <v>25</v>
      </c>
      <c r="B486" s="190" t="s">
        <v>4371</v>
      </c>
      <c r="C486" s="190" t="s">
        <v>1641</v>
      </c>
      <c r="D486" s="191">
        <v>13000</v>
      </c>
      <c r="K486" t="s">
        <v>1155</v>
      </c>
      <c r="L486" t="s">
        <v>2737</v>
      </c>
      <c r="M486" t="s">
        <v>4088</v>
      </c>
      <c r="S486" t="s">
        <v>1155</v>
      </c>
      <c r="T486" t="s">
        <v>2737</v>
      </c>
      <c r="U486" t="s">
        <v>4088</v>
      </c>
    </row>
    <row r="487" spans="1:21">
      <c r="A487" s="190" t="s">
        <v>1011</v>
      </c>
      <c r="B487" s="190" t="s">
        <v>4442</v>
      </c>
      <c r="C487" s="190" t="s">
        <v>2424</v>
      </c>
      <c r="D487" s="191">
        <v>9600</v>
      </c>
      <c r="K487" t="s">
        <v>1159</v>
      </c>
      <c r="L487" t="s">
        <v>2742</v>
      </c>
      <c r="M487" t="s">
        <v>4089</v>
      </c>
      <c r="S487" t="s">
        <v>1159</v>
      </c>
      <c r="T487" t="s">
        <v>2742</v>
      </c>
      <c r="U487" t="s">
        <v>4089</v>
      </c>
    </row>
    <row r="488" spans="1:21">
      <c r="A488" s="190" t="s">
        <v>27</v>
      </c>
      <c r="B488" s="190" t="s">
        <v>4414</v>
      </c>
      <c r="C488" s="190" t="s">
        <v>1641</v>
      </c>
      <c r="D488" s="191">
        <v>158000</v>
      </c>
      <c r="K488" t="s">
        <v>1770</v>
      </c>
      <c r="L488" t="s">
        <v>3689</v>
      </c>
      <c r="M488" t="s">
        <v>4032</v>
      </c>
      <c r="S488" t="s">
        <v>1770</v>
      </c>
      <c r="T488" t="s">
        <v>3689</v>
      </c>
      <c r="U488" t="s">
        <v>4032</v>
      </c>
    </row>
    <row r="489" spans="1:21">
      <c r="A489" s="190" t="s">
        <v>1014</v>
      </c>
      <c r="B489" s="190" t="s">
        <v>4390</v>
      </c>
      <c r="C489" s="190" t="s">
        <v>2424</v>
      </c>
      <c r="D489" s="191">
        <v>4000</v>
      </c>
      <c r="K489" t="s">
        <v>1772</v>
      </c>
      <c r="L489" t="s">
        <v>1773</v>
      </c>
      <c r="M489" t="s">
        <v>4032</v>
      </c>
      <c r="S489" t="s">
        <v>1772</v>
      </c>
      <c r="T489" t="s">
        <v>1773</v>
      </c>
      <c r="U489" t="s">
        <v>4032</v>
      </c>
    </row>
    <row r="490" spans="1:21">
      <c r="A490" s="190" t="s">
        <v>2081</v>
      </c>
      <c r="B490" s="190" t="s">
        <v>4402</v>
      </c>
      <c r="C490" s="190" t="s">
        <v>2058</v>
      </c>
      <c r="D490" s="191">
        <v>5700</v>
      </c>
      <c r="K490" t="s">
        <v>1778</v>
      </c>
      <c r="L490" t="s">
        <v>3678</v>
      </c>
      <c r="M490" t="s">
        <v>4032</v>
      </c>
      <c r="S490" t="s">
        <v>1778</v>
      </c>
      <c r="T490" t="s">
        <v>3678</v>
      </c>
      <c r="U490" t="s">
        <v>4032</v>
      </c>
    </row>
    <row r="491" spans="1:21">
      <c r="A491" s="190" t="s">
        <v>1015</v>
      </c>
      <c r="B491" s="190" t="s">
        <v>4346</v>
      </c>
      <c r="C491" s="190" t="s">
        <v>2424</v>
      </c>
      <c r="D491" s="191">
        <v>17000</v>
      </c>
      <c r="K491" t="s">
        <v>1780</v>
      </c>
      <c r="L491" t="s">
        <v>3737</v>
      </c>
      <c r="M491" t="s">
        <v>4032</v>
      </c>
      <c r="S491" t="s">
        <v>1780</v>
      </c>
      <c r="T491" t="s">
        <v>3737</v>
      </c>
      <c r="U491" t="s">
        <v>4032</v>
      </c>
    </row>
    <row r="492" spans="1:21">
      <c r="A492" s="190" t="s">
        <v>376</v>
      </c>
      <c r="B492" s="190" t="s">
        <v>4341</v>
      </c>
      <c r="C492" s="190" t="s">
        <v>2058</v>
      </c>
      <c r="D492" s="191">
        <v>12500</v>
      </c>
      <c r="K492" t="s">
        <v>1160</v>
      </c>
      <c r="L492" t="s">
        <v>2743</v>
      </c>
      <c r="M492" t="s">
        <v>4027</v>
      </c>
      <c r="S492" t="s">
        <v>1160</v>
      </c>
      <c r="T492" t="s">
        <v>2743</v>
      </c>
      <c r="U492" t="s">
        <v>4027</v>
      </c>
    </row>
    <row r="493" spans="1:21">
      <c r="A493" s="190" t="s">
        <v>4246</v>
      </c>
      <c r="B493" s="190" t="s">
        <v>4414</v>
      </c>
      <c r="C493" s="190" t="s">
        <v>2424</v>
      </c>
      <c r="D493" s="191">
        <v>16600</v>
      </c>
      <c r="K493" t="s">
        <v>754</v>
      </c>
      <c r="L493" t="s">
        <v>3798</v>
      </c>
      <c r="M493" t="s">
        <v>4033</v>
      </c>
      <c r="S493" t="s">
        <v>754</v>
      </c>
      <c r="T493" t="s">
        <v>3798</v>
      </c>
      <c r="U493" t="s">
        <v>4033</v>
      </c>
    </row>
    <row r="494" spans="1:21">
      <c r="A494" s="190" t="s">
        <v>28</v>
      </c>
      <c r="B494" s="190" t="s">
        <v>4403</v>
      </c>
      <c r="C494" s="190" t="s">
        <v>1641</v>
      </c>
      <c r="D494" s="191">
        <v>12350</v>
      </c>
      <c r="K494" t="s">
        <v>1276</v>
      </c>
      <c r="L494" s="157">
        <v>44691</v>
      </c>
      <c r="M494" t="s">
        <v>4027</v>
      </c>
      <c r="S494" t="s">
        <v>1276</v>
      </c>
      <c r="T494" s="157">
        <v>44691</v>
      </c>
      <c r="U494" t="s">
        <v>4027</v>
      </c>
    </row>
    <row r="495" spans="1:21">
      <c r="A495" s="190" t="s">
        <v>1018</v>
      </c>
      <c r="B495" s="190" t="s">
        <v>4354</v>
      </c>
      <c r="C495" s="190" t="s">
        <v>2424</v>
      </c>
      <c r="D495" s="191">
        <v>16500</v>
      </c>
      <c r="K495" t="s">
        <v>109</v>
      </c>
      <c r="L495" t="s">
        <v>1783</v>
      </c>
      <c r="M495" t="s">
        <v>4018</v>
      </c>
      <c r="S495" t="s">
        <v>109</v>
      </c>
      <c r="T495" t="s">
        <v>1783</v>
      </c>
      <c r="U495" t="s">
        <v>4018</v>
      </c>
    </row>
    <row r="496" spans="1:21">
      <c r="A496" s="190" t="s">
        <v>886</v>
      </c>
      <c r="B496" s="190" t="s">
        <v>4339</v>
      </c>
      <c r="C496" s="190" t="s">
        <v>2424</v>
      </c>
      <c r="D496" s="191">
        <v>19700</v>
      </c>
      <c r="K496" t="s">
        <v>2529</v>
      </c>
      <c r="L496" t="s">
        <v>2530</v>
      </c>
      <c r="M496" t="s">
        <v>4036</v>
      </c>
      <c r="S496" t="s">
        <v>2529</v>
      </c>
      <c r="T496" t="s">
        <v>2530</v>
      </c>
      <c r="U496" t="s">
        <v>4036</v>
      </c>
    </row>
    <row r="497" spans="1:21">
      <c r="A497" s="190" t="s">
        <v>1021</v>
      </c>
      <c r="B497" s="190" t="s">
        <v>4349</v>
      </c>
      <c r="C497" s="190" t="s">
        <v>2424</v>
      </c>
      <c r="D497" s="191">
        <v>17500</v>
      </c>
      <c r="K497" t="s">
        <v>110</v>
      </c>
      <c r="L497" t="s">
        <v>1784</v>
      </c>
      <c r="M497" t="s">
        <v>4079</v>
      </c>
      <c r="S497" t="s">
        <v>110</v>
      </c>
      <c r="T497" t="s">
        <v>1784</v>
      </c>
      <c r="U497" t="s">
        <v>4079</v>
      </c>
    </row>
    <row r="498" spans="1:21">
      <c r="A498" s="190" t="s">
        <v>1022</v>
      </c>
      <c r="B498" s="190" t="s">
        <v>4388</v>
      </c>
      <c r="C498" s="190" t="s">
        <v>2424</v>
      </c>
      <c r="D498" s="191">
        <v>17000</v>
      </c>
      <c r="K498" t="s">
        <v>737</v>
      </c>
      <c r="L498" t="s">
        <v>2141</v>
      </c>
      <c r="M498" t="s">
        <v>4017</v>
      </c>
      <c r="S498" t="s">
        <v>737</v>
      </c>
      <c r="T498" t="s">
        <v>2141</v>
      </c>
      <c r="U498" t="s">
        <v>4017</v>
      </c>
    </row>
    <row r="499" spans="1:21">
      <c r="A499" s="190" t="s">
        <v>944</v>
      </c>
      <c r="B499" s="190" t="s">
        <v>4388</v>
      </c>
      <c r="C499" s="190" t="s">
        <v>2424</v>
      </c>
      <c r="D499" s="191">
        <v>12600</v>
      </c>
      <c r="K499" t="s">
        <v>111</v>
      </c>
      <c r="L499" t="s">
        <v>3679</v>
      </c>
      <c r="M499" t="s">
        <v>4048</v>
      </c>
      <c r="S499" t="s">
        <v>111</v>
      </c>
      <c r="T499" t="s">
        <v>3679</v>
      </c>
      <c r="U499" t="s">
        <v>4048</v>
      </c>
    </row>
    <row r="500" spans="1:21">
      <c r="A500" s="190" t="s">
        <v>840</v>
      </c>
      <c r="B500" s="190" t="s">
        <v>4388</v>
      </c>
      <c r="C500" s="190" t="s">
        <v>2424</v>
      </c>
      <c r="D500" s="191">
        <v>11000</v>
      </c>
      <c r="K500" t="s">
        <v>3754</v>
      </c>
      <c r="L500" t="s">
        <v>3755</v>
      </c>
      <c r="M500" t="s">
        <v>4048</v>
      </c>
      <c r="S500" t="s">
        <v>3754</v>
      </c>
      <c r="T500" t="s">
        <v>3755</v>
      </c>
      <c r="U500" t="s">
        <v>4048</v>
      </c>
    </row>
    <row r="501" spans="1:21">
      <c r="A501" s="190" t="s">
        <v>846</v>
      </c>
      <c r="B501" s="190" t="s">
        <v>4388</v>
      </c>
      <c r="C501" s="190" t="s">
        <v>2424</v>
      </c>
      <c r="D501" s="191">
        <v>18500</v>
      </c>
      <c r="K501" t="s">
        <v>2746</v>
      </c>
      <c r="L501" t="s">
        <v>2747</v>
      </c>
      <c r="M501" t="s">
        <v>4039</v>
      </c>
      <c r="S501" t="s">
        <v>2746</v>
      </c>
      <c r="T501" t="s">
        <v>2747</v>
      </c>
      <c r="U501" t="s">
        <v>4039</v>
      </c>
    </row>
    <row r="502" spans="1:21">
      <c r="A502" s="190" t="s">
        <v>774</v>
      </c>
      <c r="B502" s="190" t="s">
        <v>4450</v>
      </c>
      <c r="C502" s="190" t="s">
        <v>1641</v>
      </c>
      <c r="D502" s="191">
        <v>27750</v>
      </c>
      <c r="K502" t="s">
        <v>3670</v>
      </c>
      <c r="L502" t="s">
        <v>3671</v>
      </c>
      <c r="M502" t="s">
        <v>4056</v>
      </c>
      <c r="S502" t="s">
        <v>3670</v>
      </c>
      <c r="T502" t="s">
        <v>3671</v>
      </c>
      <c r="U502" t="s">
        <v>4056</v>
      </c>
    </row>
    <row r="503" spans="1:21">
      <c r="A503" s="190" t="s">
        <v>934</v>
      </c>
      <c r="B503" s="190" t="s">
        <v>4387</v>
      </c>
      <c r="C503" s="190" t="s">
        <v>2424</v>
      </c>
      <c r="D503" s="191">
        <v>20900</v>
      </c>
      <c r="K503" t="s">
        <v>957</v>
      </c>
      <c r="L503" t="s">
        <v>3074</v>
      </c>
      <c r="M503" t="s">
        <v>4056</v>
      </c>
      <c r="S503" t="s">
        <v>957</v>
      </c>
      <c r="T503" t="s">
        <v>3074</v>
      </c>
      <c r="U503" t="s">
        <v>4056</v>
      </c>
    </row>
    <row r="504" spans="1:21">
      <c r="A504" s="190" t="s">
        <v>30</v>
      </c>
      <c r="B504" s="190" t="s">
        <v>4339</v>
      </c>
      <c r="C504" s="190" t="s">
        <v>1641</v>
      </c>
      <c r="D504" s="191">
        <v>8400</v>
      </c>
      <c r="K504" t="s">
        <v>1162</v>
      </c>
      <c r="L504" t="s">
        <v>2748</v>
      </c>
      <c r="M504" t="s">
        <v>4030</v>
      </c>
      <c r="S504" t="s">
        <v>1162</v>
      </c>
      <c r="T504" t="s">
        <v>2748</v>
      </c>
      <c r="U504" t="s">
        <v>4030</v>
      </c>
    </row>
    <row r="505" spans="1:21">
      <c r="A505" s="190" t="s">
        <v>379</v>
      </c>
      <c r="B505" s="190" t="s">
        <v>4347</v>
      </c>
      <c r="C505" s="190" t="s">
        <v>2058</v>
      </c>
      <c r="D505" s="191">
        <v>5100</v>
      </c>
      <c r="K505" t="s">
        <v>1163</v>
      </c>
      <c r="L505" t="s">
        <v>2749</v>
      </c>
      <c r="M505" t="s">
        <v>4071</v>
      </c>
      <c r="S505" t="s">
        <v>1163</v>
      </c>
      <c r="T505" t="s">
        <v>2749</v>
      </c>
      <c r="U505" t="s">
        <v>4071</v>
      </c>
    </row>
    <row r="506" spans="1:21">
      <c r="A506" s="190" t="s">
        <v>31</v>
      </c>
      <c r="B506" s="190" t="s">
        <v>4416</v>
      </c>
      <c r="C506" s="190" t="s">
        <v>1641</v>
      </c>
      <c r="D506" s="191">
        <v>40800</v>
      </c>
      <c r="K506" t="s">
        <v>858</v>
      </c>
      <c r="L506" t="s">
        <v>2750</v>
      </c>
      <c r="M506" t="s">
        <v>4056</v>
      </c>
      <c r="S506" t="s">
        <v>858</v>
      </c>
      <c r="T506" t="s">
        <v>2750</v>
      </c>
      <c r="U506" t="s">
        <v>4056</v>
      </c>
    </row>
    <row r="507" spans="1:21">
      <c r="A507" s="190" t="s">
        <v>1030</v>
      </c>
      <c r="B507" s="190" t="s">
        <v>4392</v>
      </c>
      <c r="C507" s="190" t="s">
        <v>2424</v>
      </c>
      <c r="D507" s="191">
        <v>17500</v>
      </c>
      <c r="K507" t="s">
        <v>1151</v>
      </c>
      <c r="L507" t="s">
        <v>2730</v>
      </c>
      <c r="M507" t="s">
        <v>4058</v>
      </c>
      <c r="S507" t="s">
        <v>1151</v>
      </c>
      <c r="T507" t="s">
        <v>2730</v>
      </c>
      <c r="U507" t="s">
        <v>4058</v>
      </c>
    </row>
    <row r="508" spans="1:21">
      <c r="A508" s="190" t="s">
        <v>380</v>
      </c>
      <c r="B508" s="190" t="s">
        <v>4346</v>
      </c>
      <c r="C508" s="190" t="s">
        <v>2058</v>
      </c>
      <c r="D508" s="191">
        <v>71000</v>
      </c>
      <c r="K508" t="s">
        <v>1165</v>
      </c>
      <c r="L508" t="s">
        <v>3712</v>
      </c>
      <c r="M508" t="s">
        <v>4017</v>
      </c>
      <c r="S508" t="s">
        <v>1165</v>
      </c>
      <c r="T508" t="s">
        <v>3712</v>
      </c>
      <c r="U508" t="s">
        <v>4017</v>
      </c>
    </row>
    <row r="509" spans="1:21">
      <c r="A509" s="190" t="s">
        <v>3681</v>
      </c>
      <c r="B509" s="190" t="s">
        <v>4383</v>
      </c>
      <c r="C509" s="190" t="s">
        <v>2424</v>
      </c>
      <c r="D509" s="191">
        <v>14900</v>
      </c>
      <c r="K509" t="s">
        <v>112</v>
      </c>
      <c r="L509" t="s">
        <v>1787</v>
      </c>
      <c r="M509" t="s">
        <v>4027</v>
      </c>
      <c r="S509" t="s">
        <v>112</v>
      </c>
      <c r="T509" t="s">
        <v>1787</v>
      </c>
      <c r="U509" t="s">
        <v>4027</v>
      </c>
    </row>
    <row r="510" spans="1:21">
      <c r="A510" s="190" t="s">
        <v>24</v>
      </c>
      <c r="B510" s="190" t="s">
        <v>4346</v>
      </c>
      <c r="C510" s="190" t="s">
        <v>1641</v>
      </c>
      <c r="D510" s="191">
        <v>44000</v>
      </c>
      <c r="K510" t="s">
        <v>1164</v>
      </c>
      <c r="L510" t="s">
        <v>2751</v>
      </c>
      <c r="M510" t="s">
        <v>4090</v>
      </c>
      <c r="S510" t="s">
        <v>1164</v>
      </c>
      <c r="T510" t="s">
        <v>2751</v>
      </c>
      <c r="U510" t="s">
        <v>4090</v>
      </c>
    </row>
    <row r="511" spans="1:21">
      <c r="A511" s="190" t="s">
        <v>926</v>
      </c>
      <c r="B511" s="190" t="s">
        <v>4346</v>
      </c>
      <c r="C511" s="190" t="s">
        <v>2424</v>
      </c>
      <c r="D511" s="191">
        <v>34000</v>
      </c>
      <c r="K511" t="s">
        <v>762</v>
      </c>
      <c r="L511" t="s">
        <v>1785</v>
      </c>
      <c r="M511" t="s">
        <v>4056</v>
      </c>
      <c r="S511" t="s">
        <v>762</v>
      </c>
      <c r="T511" t="s">
        <v>1785</v>
      </c>
      <c r="U511" t="s">
        <v>4056</v>
      </c>
    </row>
    <row r="512" spans="1:21">
      <c r="A512" s="190" t="s">
        <v>382</v>
      </c>
      <c r="B512" s="190" t="s">
        <v>4341</v>
      </c>
      <c r="C512" s="190" t="s">
        <v>2058</v>
      </c>
      <c r="D512" s="191">
        <v>13500</v>
      </c>
      <c r="K512" t="s">
        <v>433</v>
      </c>
      <c r="L512" t="s">
        <v>2145</v>
      </c>
      <c r="M512" t="s">
        <v>4060</v>
      </c>
      <c r="S512" t="s">
        <v>433</v>
      </c>
      <c r="T512" t="s">
        <v>2145</v>
      </c>
      <c r="U512" t="s">
        <v>4060</v>
      </c>
    </row>
    <row r="513" spans="1:21">
      <c r="A513" s="190" t="s">
        <v>34</v>
      </c>
      <c r="B513" s="190" t="s">
        <v>4345</v>
      </c>
      <c r="C513" s="190" t="s">
        <v>1641</v>
      </c>
      <c r="D513" s="191">
        <v>14150</v>
      </c>
      <c r="K513" t="s">
        <v>2146</v>
      </c>
      <c r="L513" t="s">
        <v>2147</v>
      </c>
      <c r="M513" t="s">
        <v>4021</v>
      </c>
      <c r="S513" t="s">
        <v>2146</v>
      </c>
      <c r="T513" t="s">
        <v>2147</v>
      </c>
      <c r="U513" t="s">
        <v>4021</v>
      </c>
    </row>
    <row r="514" spans="1:21">
      <c r="A514" s="190" t="s">
        <v>35</v>
      </c>
      <c r="B514" s="190" t="s">
        <v>4362</v>
      </c>
      <c r="C514" s="190" t="s">
        <v>1641</v>
      </c>
      <c r="D514" s="191">
        <v>9320</v>
      </c>
      <c r="K514" t="s">
        <v>113</v>
      </c>
      <c r="L514" t="s">
        <v>1788</v>
      </c>
      <c r="M514" t="s">
        <v>4027</v>
      </c>
      <c r="S514" t="s">
        <v>113</v>
      </c>
      <c r="T514" t="s">
        <v>1788</v>
      </c>
      <c r="U514" t="s">
        <v>4027</v>
      </c>
    </row>
    <row r="515" spans="1:21">
      <c r="A515" s="190" t="s">
        <v>766</v>
      </c>
      <c r="B515" s="190" t="s">
        <v>4345</v>
      </c>
      <c r="C515" s="190" t="s">
        <v>2424</v>
      </c>
      <c r="D515" s="191">
        <v>6900</v>
      </c>
      <c r="K515" t="s">
        <v>114</v>
      </c>
      <c r="L515" t="s">
        <v>1789</v>
      </c>
      <c r="M515" t="s">
        <v>4028</v>
      </c>
      <c r="S515" t="s">
        <v>114</v>
      </c>
      <c r="T515" t="s">
        <v>1789</v>
      </c>
      <c r="U515" t="s">
        <v>4028</v>
      </c>
    </row>
    <row r="516" spans="1:21">
      <c r="A516" s="190" t="s">
        <v>383</v>
      </c>
      <c r="B516" s="190" t="s">
        <v>4362</v>
      </c>
      <c r="C516" s="190" t="s">
        <v>2058</v>
      </c>
      <c r="D516" s="191">
        <v>16000</v>
      </c>
      <c r="K516" t="s">
        <v>434</v>
      </c>
      <c r="L516" t="s">
        <v>2148</v>
      </c>
      <c r="M516" t="s">
        <v>4033</v>
      </c>
      <c r="S516" t="s">
        <v>434</v>
      </c>
      <c r="T516" t="s">
        <v>2148</v>
      </c>
      <c r="U516" t="s">
        <v>4033</v>
      </c>
    </row>
    <row r="517" spans="1:21">
      <c r="A517" s="190" t="s">
        <v>359</v>
      </c>
      <c r="B517" s="190" t="s">
        <v>4380</v>
      </c>
      <c r="C517" s="190" t="s">
        <v>2058</v>
      </c>
      <c r="D517" s="191">
        <v>7000</v>
      </c>
      <c r="K517" t="s">
        <v>2142</v>
      </c>
      <c r="L517" t="s">
        <v>2143</v>
      </c>
      <c r="M517" t="s">
        <v>4028</v>
      </c>
      <c r="S517" t="s">
        <v>2142</v>
      </c>
      <c r="T517" t="s">
        <v>2143</v>
      </c>
      <c r="U517" t="s">
        <v>4028</v>
      </c>
    </row>
    <row r="518" spans="1:21">
      <c r="A518" s="190" t="s">
        <v>385</v>
      </c>
      <c r="B518" s="190" t="s">
        <v>4344</v>
      </c>
      <c r="C518" s="190" t="s">
        <v>2058</v>
      </c>
      <c r="D518" s="191">
        <v>27000</v>
      </c>
      <c r="K518" t="s">
        <v>1166</v>
      </c>
      <c r="L518" t="s">
        <v>2755</v>
      </c>
      <c r="M518" t="s">
        <v>4056</v>
      </c>
      <c r="S518" t="s">
        <v>1166</v>
      </c>
      <c r="T518" t="s">
        <v>2755</v>
      </c>
      <c r="U518" t="s">
        <v>4056</v>
      </c>
    </row>
    <row r="519" spans="1:21">
      <c r="A519" s="190" t="s">
        <v>386</v>
      </c>
      <c r="B519" s="190" t="s">
        <v>4397</v>
      </c>
      <c r="C519" s="190" t="s">
        <v>2058</v>
      </c>
      <c r="D519" s="191">
        <v>44400</v>
      </c>
      <c r="K519" t="s">
        <v>115</v>
      </c>
      <c r="L519" t="s">
        <v>1790</v>
      </c>
      <c r="M519" t="s">
        <v>4080</v>
      </c>
      <c r="S519" t="s">
        <v>115</v>
      </c>
      <c r="T519" t="s">
        <v>1790</v>
      </c>
      <c r="U519" t="s">
        <v>4080</v>
      </c>
    </row>
    <row r="520" spans="1:21">
      <c r="A520" s="190" t="s">
        <v>3893</v>
      </c>
      <c r="B520" s="190" t="s">
        <v>4418</v>
      </c>
      <c r="C520" s="190" t="s">
        <v>2058</v>
      </c>
      <c r="D520" s="191">
        <v>15000</v>
      </c>
      <c r="K520" t="s">
        <v>116</v>
      </c>
      <c r="L520" t="s">
        <v>1791</v>
      </c>
      <c r="M520" t="s">
        <v>4049</v>
      </c>
      <c r="S520" t="s">
        <v>116</v>
      </c>
      <c r="T520" t="s">
        <v>1791</v>
      </c>
      <c r="U520" t="s">
        <v>4049</v>
      </c>
    </row>
    <row r="521" spans="1:21">
      <c r="A521" s="190" t="s">
        <v>891</v>
      </c>
      <c r="B521" s="190" t="s">
        <v>4402</v>
      </c>
      <c r="C521" s="190" t="s">
        <v>2424</v>
      </c>
      <c r="D521" s="191">
        <v>14000</v>
      </c>
      <c r="K521" t="s">
        <v>1100</v>
      </c>
      <c r="L521" t="s">
        <v>2638</v>
      </c>
      <c r="M521" t="s">
        <v>4028</v>
      </c>
      <c r="S521" t="s">
        <v>1100</v>
      </c>
      <c r="T521" t="s">
        <v>2638</v>
      </c>
      <c r="U521" t="s">
        <v>4028</v>
      </c>
    </row>
    <row r="522" spans="1:21">
      <c r="A522" s="190" t="s">
        <v>1041</v>
      </c>
      <c r="B522" s="190" t="s">
        <v>4372</v>
      </c>
      <c r="C522" s="190" t="s">
        <v>2424</v>
      </c>
      <c r="D522" s="191">
        <v>13900</v>
      </c>
      <c r="K522" t="s">
        <v>1168</v>
      </c>
      <c r="L522" t="s">
        <v>2757</v>
      </c>
      <c r="M522" t="s">
        <v>4041</v>
      </c>
      <c r="S522" t="s">
        <v>1168</v>
      </c>
      <c r="T522" t="s">
        <v>2757</v>
      </c>
      <c r="U522" t="s">
        <v>4041</v>
      </c>
    </row>
    <row r="523" spans="1:21">
      <c r="A523" s="190" t="s">
        <v>1042</v>
      </c>
      <c r="B523" s="190" t="s">
        <v>4362</v>
      </c>
      <c r="C523" s="190" t="s">
        <v>2424</v>
      </c>
      <c r="D523" s="191">
        <v>37000</v>
      </c>
      <c r="K523" t="s">
        <v>1170</v>
      </c>
      <c r="L523" t="s">
        <v>2760</v>
      </c>
      <c r="M523" t="s">
        <v>4083</v>
      </c>
      <c r="S523" t="s">
        <v>1170</v>
      </c>
      <c r="T523" t="s">
        <v>2760</v>
      </c>
      <c r="U523" t="s">
        <v>4083</v>
      </c>
    </row>
    <row r="524" spans="1:21">
      <c r="A524" s="190" t="s">
        <v>1611</v>
      </c>
      <c r="B524" s="190" t="s">
        <v>4402</v>
      </c>
      <c r="C524" s="190" t="s">
        <v>2424</v>
      </c>
      <c r="D524" s="191">
        <v>15000</v>
      </c>
      <c r="K524" t="s">
        <v>1172</v>
      </c>
      <c r="L524" t="s">
        <v>2762</v>
      </c>
      <c r="M524" t="s">
        <v>4041</v>
      </c>
      <c r="S524" t="s">
        <v>1172</v>
      </c>
      <c r="T524" t="s">
        <v>2762</v>
      </c>
      <c r="U524" t="s">
        <v>4041</v>
      </c>
    </row>
    <row r="525" spans="1:21">
      <c r="A525" s="190" t="s">
        <v>4010</v>
      </c>
      <c r="B525" s="190" t="s">
        <v>4331</v>
      </c>
      <c r="C525" s="190" t="s">
        <v>1641</v>
      </c>
      <c r="D525" s="191">
        <v>8100</v>
      </c>
      <c r="K525" t="s">
        <v>742</v>
      </c>
      <c r="L525" t="s">
        <v>2257</v>
      </c>
      <c r="M525" t="s">
        <v>4067</v>
      </c>
      <c r="S525" t="s">
        <v>742</v>
      </c>
      <c r="T525" t="s">
        <v>2257</v>
      </c>
      <c r="U525" t="s">
        <v>4067</v>
      </c>
    </row>
    <row r="526" spans="1:21">
      <c r="A526" s="190" t="s">
        <v>37</v>
      </c>
      <c r="B526" s="190" t="s">
        <v>4386</v>
      </c>
      <c r="C526" s="190" t="s">
        <v>1641</v>
      </c>
      <c r="D526" s="191">
        <v>19000</v>
      </c>
      <c r="K526" t="s">
        <v>1620</v>
      </c>
      <c r="L526" t="s">
        <v>2773</v>
      </c>
      <c r="M526" t="s">
        <v>4041</v>
      </c>
      <c r="S526" t="s">
        <v>1620</v>
      </c>
      <c r="T526" t="s">
        <v>2773</v>
      </c>
      <c r="U526" t="s">
        <v>4041</v>
      </c>
    </row>
    <row r="527" spans="1:21">
      <c r="A527" s="190" t="s">
        <v>38</v>
      </c>
      <c r="B527" s="190" t="s">
        <v>4368</v>
      </c>
      <c r="C527" s="190" t="s">
        <v>1641</v>
      </c>
      <c r="D527" s="191">
        <v>4880</v>
      </c>
      <c r="K527" t="s">
        <v>1601</v>
      </c>
      <c r="L527" t="s">
        <v>2775</v>
      </c>
      <c r="M527" t="s">
        <v>4027</v>
      </c>
      <c r="S527" t="s">
        <v>1601</v>
      </c>
      <c r="T527" t="s">
        <v>2775</v>
      </c>
      <c r="U527" t="s">
        <v>4027</v>
      </c>
    </row>
    <row r="528" spans="1:21">
      <c r="A528" s="190" t="s">
        <v>1046</v>
      </c>
      <c r="B528" s="190" t="s">
        <v>4380</v>
      </c>
      <c r="C528" s="190" t="s">
        <v>2058</v>
      </c>
      <c r="D528" s="191">
        <v>14100</v>
      </c>
      <c r="K528" t="s">
        <v>1179</v>
      </c>
      <c r="L528" t="s">
        <v>2774</v>
      </c>
      <c r="M528" t="s">
        <v>4041</v>
      </c>
      <c r="S528" t="s">
        <v>1179</v>
      </c>
      <c r="T528" t="s">
        <v>2774</v>
      </c>
      <c r="U528" t="s">
        <v>4041</v>
      </c>
    </row>
    <row r="529" spans="1:21">
      <c r="A529" s="190" t="s">
        <v>1047</v>
      </c>
      <c r="B529" s="190" t="s">
        <v>4380</v>
      </c>
      <c r="C529" s="190" t="s">
        <v>2424</v>
      </c>
      <c r="D529" s="191">
        <v>8900</v>
      </c>
      <c r="K529" t="s">
        <v>435</v>
      </c>
      <c r="L529" t="s">
        <v>2149</v>
      </c>
      <c r="M529" t="s">
        <v>4061</v>
      </c>
      <c r="S529" t="s">
        <v>435</v>
      </c>
      <c r="T529" t="s">
        <v>2149</v>
      </c>
      <c r="U529" t="s">
        <v>4061</v>
      </c>
    </row>
    <row r="530" spans="1:21">
      <c r="A530" s="190" t="s">
        <v>39</v>
      </c>
      <c r="B530" s="190" t="s">
        <v>4362</v>
      </c>
      <c r="C530" s="190" t="s">
        <v>1641</v>
      </c>
      <c r="D530" s="191">
        <v>20400</v>
      </c>
      <c r="K530" t="s">
        <v>884</v>
      </c>
      <c r="L530" t="s">
        <v>2782</v>
      </c>
      <c r="M530" t="s">
        <v>4044</v>
      </c>
      <c r="S530" t="s">
        <v>884</v>
      </c>
      <c r="T530" t="s">
        <v>2782</v>
      </c>
      <c r="U530" t="s">
        <v>4044</v>
      </c>
    </row>
    <row r="531" spans="1:21">
      <c r="A531" s="190" t="s">
        <v>421</v>
      </c>
      <c r="B531" s="190" t="s">
        <v>4380</v>
      </c>
      <c r="C531" s="190" t="s">
        <v>2058</v>
      </c>
      <c r="D531" s="191">
        <v>29700</v>
      </c>
      <c r="K531" t="s">
        <v>118</v>
      </c>
      <c r="L531" t="s">
        <v>1794</v>
      </c>
      <c r="M531" t="s">
        <v>4023</v>
      </c>
      <c r="S531" t="s">
        <v>118</v>
      </c>
      <c r="T531" t="s">
        <v>1794</v>
      </c>
      <c r="U531" t="s">
        <v>4023</v>
      </c>
    </row>
    <row r="532" spans="1:21">
      <c r="A532" s="190" t="s">
        <v>828</v>
      </c>
      <c r="B532" s="190" t="s">
        <v>4391</v>
      </c>
      <c r="C532" s="190" t="s">
        <v>2424</v>
      </c>
      <c r="D532" s="191">
        <v>1500</v>
      </c>
      <c r="K532" t="s">
        <v>119</v>
      </c>
      <c r="L532" t="s">
        <v>1795</v>
      </c>
      <c r="M532" t="s">
        <v>4028</v>
      </c>
      <c r="S532" t="s">
        <v>119</v>
      </c>
      <c r="T532" t="s">
        <v>1795</v>
      </c>
      <c r="U532" t="s">
        <v>4028</v>
      </c>
    </row>
    <row r="533" spans="1:21">
      <c r="A533" s="190" t="s">
        <v>1051</v>
      </c>
      <c r="B533" s="190" t="s">
        <v>4436</v>
      </c>
      <c r="C533" s="190" t="s">
        <v>2424</v>
      </c>
      <c r="D533" s="191">
        <v>13700</v>
      </c>
      <c r="K533" t="s">
        <v>120</v>
      </c>
      <c r="L533" t="s">
        <v>1796</v>
      </c>
      <c r="M533" t="s">
        <v>4045</v>
      </c>
      <c r="S533" t="s">
        <v>120</v>
      </c>
      <c r="T533" t="s">
        <v>1796</v>
      </c>
      <c r="U533" t="s">
        <v>4045</v>
      </c>
    </row>
    <row r="534" spans="1:21">
      <c r="A534" s="190" t="s">
        <v>388</v>
      </c>
      <c r="B534" s="190" t="s">
        <v>4368</v>
      </c>
      <c r="C534" s="190" t="s">
        <v>2058</v>
      </c>
      <c r="D534" s="191">
        <v>17300</v>
      </c>
      <c r="K534" t="s">
        <v>3834</v>
      </c>
      <c r="L534" t="s">
        <v>3835</v>
      </c>
      <c r="M534" t="s">
        <v>4024</v>
      </c>
      <c r="S534" t="s">
        <v>3834</v>
      </c>
      <c r="T534" t="s">
        <v>3835</v>
      </c>
      <c r="U534" t="s">
        <v>4024</v>
      </c>
    </row>
    <row r="535" spans="1:21">
      <c r="A535" s="190" t="s">
        <v>625</v>
      </c>
      <c r="B535" s="190" t="s">
        <v>4344</v>
      </c>
      <c r="C535" s="190" t="s">
        <v>2058</v>
      </c>
      <c r="D535" s="191">
        <v>7200</v>
      </c>
      <c r="K535" t="s">
        <v>121</v>
      </c>
      <c r="L535" t="s">
        <v>1814</v>
      </c>
      <c r="M535" t="s">
        <v>4031</v>
      </c>
      <c r="S535" t="s">
        <v>121</v>
      </c>
      <c r="T535" t="s">
        <v>1814</v>
      </c>
      <c r="U535" t="s">
        <v>4031</v>
      </c>
    </row>
    <row r="536" spans="1:21">
      <c r="A536" s="190" t="s">
        <v>1057</v>
      </c>
      <c r="B536" s="190" t="s">
        <v>4330</v>
      </c>
      <c r="C536" s="190" t="s">
        <v>2424</v>
      </c>
      <c r="D536" s="191">
        <v>17200</v>
      </c>
      <c r="K536" t="s">
        <v>122</v>
      </c>
      <c r="L536" t="s">
        <v>1808</v>
      </c>
      <c r="M536" t="s">
        <v>4041</v>
      </c>
      <c r="S536" t="s">
        <v>122</v>
      </c>
      <c r="T536" t="s">
        <v>1808</v>
      </c>
      <c r="U536" t="s">
        <v>4041</v>
      </c>
    </row>
    <row r="537" spans="1:21">
      <c r="A537" s="190" t="s">
        <v>42</v>
      </c>
      <c r="B537" s="190" t="s">
        <v>4339</v>
      </c>
      <c r="C537" s="190" t="s">
        <v>1641</v>
      </c>
      <c r="D537" s="191">
        <v>28100</v>
      </c>
      <c r="K537" t="s">
        <v>1213</v>
      </c>
      <c r="L537" t="s">
        <v>2831</v>
      </c>
      <c r="M537" t="s">
        <v>4091</v>
      </c>
      <c r="S537" t="s">
        <v>1213</v>
      </c>
      <c r="T537" t="s">
        <v>2831</v>
      </c>
      <c r="U537" t="s">
        <v>4091</v>
      </c>
    </row>
    <row r="538" spans="1:21">
      <c r="A538" s="190" t="s">
        <v>927</v>
      </c>
      <c r="B538" s="190" t="s">
        <v>4362</v>
      </c>
      <c r="C538" s="190" t="s">
        <v>2424</v>
      </c>
      <c r="D538" s="191">
        <v>10900</v>
      </c>
      <c r="K538" t="s">
        <v>1204</v>
      </c>
      <c r="L538" t="s">
        <v>2813</v>
      </c>
      <c r="M538" t="s">
        <v>4061</v>
      </c>
      <c r="S538" t="s">
        <v>1204</v>
      </c>
      <c r="T538" t="s">
        <v>2813</v>
      </c>
      <c r="U538" t="s">
        <v>4061</v>
      </c>
    </row>
    <row r="539" spans="1:21">
      <c r="A539" s="190" t="s">
        <v>394</v>
      </c>
      <c r="B539" s="190" t="s">
        <v>4363</v>
      </c>
      <c r="C539" s="190" t="s">
        <v>2058</v>
      </c>
      <c r="D539" s="191">
        <v>9700</v>
      </c>
      <c r="K539" t="s">
        <v>1622</v>
      </c>
      <c r="L539" t="s">
        <v>2818</v>
      </c>
      <c r="M539" t="s">
        <v>4027</v>
      </c>
      <c r="S539" t="s">
        <v>1622</v>
      </c>
      <c r="T539" t="s">
        <v>2818</v>
      </c>
      <c r="U539" t="s">
        <v>4027</v>
      </c>
    </row>
    <row r="540" spans="1:21">
      <c r="A540" s="190" t="s">
        <v>43</v>
      </c>
      <c r="B540" s="190" t="s">
        <v>4362</v>
      </c>
      <c r="C540" s="190" t="s">
        <v>1641</v>
      </c>
      <c r="D540" s="191">
        <v>6300</v>
      </c>
      <c r="K540" t="s">
        <v>847</v>
      </c>
      <c r="L540" t="s">
        <v>2766</v>
      </c>
      <c r="M540" t="s">
        <v>4033</v>
      </c>
      <c r="S540" t="s">
        <v>847</v>
      </c>
      <c r="T540" t="s">
        <v>2766</v>
      </c>
      <c r="U540" t="s">
        <v>4033</v>
      </c>
    </row>
    <row r="541" spans="1:21">
      <c r="A541" s="190" t="s">
        <v>44</v>
      </c>
      <c r="B541" s="190" t="s">
        <v>4345</v>
      </c>
      <c r="C541" s="190" t="s">
        <v>1641</v>
      </c>
      <c r="D541" s="191">
        <v>19700</v>
      </c>
      <c r="K541" t="s">
        <v>1198</v>
      </c>
      <c r="L541" t="s">
        <v>2805</v>
      </c>
      <c r="M541" t="s">
        <v>4041</v>
      </c>
      <c r="S541" t="s">
        <v>1198</v>
      </c>
      <c r="T541" t="s">
        <v>2805</v>
      </c>
      <c r="U541" t="s">
        <v>4041</v>
      </c>
    </row>
    <row r="542" spans="1:21">
      <c r="A542" s="190" t="s">
        <v>389</v>
      </c>
      <c r="B542" s="190" t="s">
        <v>4395</v>
      </c>
      <c r="C542" s="190" t="s">
        <v>2058</v>
      </c>
      <c r="D542" s="191">
        <v>18000</v>
      </c>
      <c r="K542" t="s">
        <v>2425</v>
      </c>
      <c r="L542" t="s">
        <v>2426</v>
      </c>
      <c r="M542" t="s">
        <v>4046</v>
      </c>
      <c r="S542" t="s">
        <v>2425</v>
      </c>
      <c r="T542" t="s">
        <v>2426</v>
      </c>
      <c r="U542" t="s">
        <v>4046</v>
      </c>
    </row>
    <row r="543" spans="1:21">
      <c r="A543" s="190" t="s">
        <v>1064</v>
      </c>
      <c r="B543" s="190" t="s">
        <v>4342</v>
      </c>
      <c r="C543" s="190" t="s">
        <v>2424</v>
      </c>
      <c r="D543" s="191">
        <v>24800</v>
      </c>
      <c r="K543" t="s">
        <v>991</v>
      </c>
      <c r="L543" t="s">
        <v>2469</v>
      </c>
      <c r="M543" t="s">
        <v>4061</v>
      </c>
      <c r="S543" t="s">
        <v>991</v>
      </c>
      <c r="T543" t="s">
        <v>2469</v>
      </c>
      <c r="U543" t="s">
        <v>4061</v>
      </c>
    </row>
    <row r="544" spans="1:21">
      <c r="A544" s="190" t="s">
        <v>1632</v>
      </c>
      <c r="B544" s="190" t="s">
        <v>4368</v>
      </c>
      <c r="C544" s="190" t="s">
        <v>1641</v>
      </c>
      <c r="D544" s="191">
        <v>7990</v>
      </c>
      <c r="K544" t="s">
        <v>1174</v>
      </c>
      <c r="L544" t="s">
        <v>2767</v>
      </c>
      <c r="M544" t="s">
        <v>4041</v>
      </c>
      <c r="S544" t="s">
        <v>1174</v>
      </c>
      <c r="T544" t="s">
        <v>2767</v>
      </c>
      <c r="U544" t="s">
        <v>4041</v>
      </c>
    </row>
    <row r="545" spans="1:21">
      <c r="A545" s="190" t="s">
        <v>390</v>
      </c>
      <c r="B545" s="190" t="s">
        <v>4428</v>
      </c>
      <c r="C545" s="190" t="s">
        <v>2058</v>
      </c>
      <c r="D545" s="191">
        <v>17200</v>
      </c>
      <c r="K545" t="s">
        <v>3522</v>
      </c>
      <c r="L545" t="s">
        <v>3523</v>
      </c>
      <c r="M545" t="s">
        <v>4031</v>
      </c>
      <c r="S545" t="s">
        <v>3522</v>
      </c>
      <c r="T545" t="s">
        <v>3523</v>
      </c>
      <c r="U545" t="s">
        <v>4031</v>
      </c>
    </row>
    <row r="546" spans="1:21">
      <c r="A546" s="190" t="s">
        <v>45</v>
      </c>
      <c r="B546" s="190" t="s">
        <v>4404</v>
      </c>
      <c r="C546" s="190" t="s">
        <v>1641</v>
      </c>
      <c r="D546" s="191">
        <v>54700</v>
      </c>
      <c r="K546" t="s">
        <v>1212</v>
      </c>
      <c r="L546" t="s">
        <v>2830</v>
      </c>
      <c r="M546" t="s">
        <v>4030</v>
      </c>
      <c r="S546" t="s">
        <v>1212</v>
      </c>
      <c r="T546" t="s">
        <v>2830</v>
      </c>
      <c r="U546" t="s">
        <v>4030</v>
      </c>
    </row>
    <row r="547" spans="1:21">
      <c r="A547" s="190" t="s">
        <v>706</v>
      </c>
      <c r="B547" s="190" t="s">
        <v>4347</v>
      </c>
      <c r="C547" s="190" t="s">
        <v>2058</v>
      </c>
      <c r="D547" s="191">
        <v>23100</v>
      </c>
      <c r="K547" t="s">
        <v>1220</v>
      </c>
      <c r="L547" t="s">
        <v>2845</v>
      </c>
      <c r="M547" t="s">
        <v>4027</v>
      </c>
      <c r="S547" t="s">
        <v>1220</v>
      </c>
      <c r="T547" t="s">
        <v>2845</v>
      </c>
      <c r="U547" t="s">
        <v>4027</v>
      </c>
    </row>
    <row r="548" spans="1:21">
      <c r="A548" s="190" t="s">
        <v>47</v>
      </c>
      <c r="B548" s="190" t="s">
        <v>4380</v>
      </c>
      <c r="C548" s="190" t="s">
        <v>1641</v>
      </c>
      <c r="D548" s="191">
        <v>29800</v>
      </c>
      <c r="K548" t="s">
        <v>123</v>
      </c>
      <c r="L548" t="s">
        <v>1797</v>
      </c>
      <c r="M548" t="s">
        <v>4066</v>
      </c>
      <c r="S548" t="s">
        <v>123</v>
      </c>
      <c r="T548" t="s">
        <v>1797</v>
      </c>
      <c r="U548" t="s">
        <v>4066</v>
      </c>
    </row>
    <row r="549" spans="1:21">
      <c r="A549" s="190" t="s">
        <v>669</v>
      </c>
      <c r="B549" s="190" t="s">
        <v>4464</v>
      </c>
      <c r="C549" s="190" t="s">
        <v>2058</v>
      </c>
      <c r="D549" s="191">
        <v>76000</v>
      </c>
      <c r="K549" t="s">
        <v>789</v>
      </c>
      <c r="L549" t="s">
        <v>2852</v>
      </c>
      <c r="M549" t="s">
        <v>4019</v>
      </c>
      <c r="S549" t="s">
        <v>789</v>
      </c>
      <c r="T549" t="s">
        <v>2852</v>
      </c>
      <c r="U549" t="s">
        <v>4019</v>
      </c>
    </row>
    <row r="550" spans="1:21">
      <c r="A550" s="190" t="s">
        <v>48</v>
      </c>
      <c r="B550" s="190" t="s">
        <v>4346</v>
      </c>
      <c r="C550" s="190" t="s">
        <v>1641</v>
      </c>
      <c r="D550" s="191">
        <v>44550</v>
      </c>
      <c r="K550" t="s">
        <v>124</v>
      </c>
      <c r="L550" t="s">
        <v>1798</v>
      </c>
      <c r="M550" t="s">
        <v>4031</v>
      </c>
      <c r="S550" t="s">
        <v>124</v>
      </c>
      <c r="T550" t="s">
        <v>1798</v>
      </c>
      <c r="U550" t="s">
        <v>4031</v>
      </c>
    </row>
    <row r="551" spans="1:21">
      <c r="A551" s="190" t="s">
        <v>861</v>
      </c>
      <c r="B551" s="190" t="s">
        <v>4329</v>
      </c>
      <c r="C551" s="190" t="s">
        <v>2424</v>
      </c>
      <c r="D551" s="191">
        <v>14800</v>
      </c>
      <c r="K551" t="s">
        <v>125</v>
      </c>
      <c r="L551" t="s">
        <v>1799</v>
      </c>
      <c r="M551" t="s">
        <v>4041</v>
      </c>
      <c r="S551" t="s">
        <v>125</v>
      </c>
      <c r="T551" t="s">
        <v>1799</v>
      </c>
      <c r="U551" t="s">
        <v>4041</v>
      </c>
    </row>
    <row r="552" spans="1:21">
      <c r="A552" s="190" t="s">
        <v>391</v>
      </c>
      <c r="B552" s="190" t="s">
        <v>4410</v>
      </c>
      <c r="C552" s="190" t="s">
        <v>2058</v>
      </c>
      <c r="D552" s="191">
        <v>9100</v>
      </c>
      <c r="K552" t="s">
        <v>1189</v>
      </c>
      <c r="L552" t="s">
        <v>2790</v>
      </c>
      <c r="M552" t="s">
        <v>4083</v>
      </c>
      <c r="S552" t="s">
        <v>1189</v>
      </c>
      <c r="T552" t="s">
        <v>2790</v>
      </c>
      <c r="U552" t="s">
        <v>4083</v>
      </c>
    </row>
    <row r="553" spans="1:21">
      <c r="A553" s="190" t="s">
        <v>1066</v>
      </c>
      <c r="B553" s="190" t="s">
        <v>4391</v>
      </c>
      <c r="C553" s="190" t="s">
        <v>2424</v>
      </c>
      <c r="D553" s="191">
        <v>19100</v>
      </c>
      <c r="K553" t="s">
        <v>436</v>
      </c>
      <c r="L553" t="s">
        <v>2150</v>
      </c>
      <c r="M553" t="s">
        <v>4061</v>
      </c>
      <c r="S553" t="s">
        <v>436</v>
      </c>
      <c r="T553" t="s">
        <v>2150</v>
      </c>
      <c r="U553" t="s">
        <v>4061</v>
      </c>
    </row>
    <row r="554" spans="1:21">
      <c r="A554" s="190" t="s">
        <v>1067</v>
      </c>
      <c r="B554" s="190" t="s">
        <v>4423</v>
      </c>
      <c r="C554" s="190" t="s">
        <v>2424</v>
      </c>
      <c r="D554" s="191">
        <v>389000</v>
      </c>
      <c r="K554" t="s">
        <v>3520</v>
      </c>
      <c r="L554" t="s">
        <v>3521</v>
      </c>
      <c r="M554" t="s">
        <v>4041</v>
      </c>
      <c r="S554" t="s">
        <v>3520</v>
      </c>
      <c r="T554" t="s">
        <v>3521</v>
      </c>
      <c r="U554" t="s">
        <v>4041</v>
      </c>
    </row>
    <row r="555" spans="1:21">
      <c r="A555" s="190" t="s">
        <v>49</v>
      </c>
      <c r="B555" s="190" t="s">
        <v>4434</v>
      </c>
      <c r="C555" s="190" t="s">
        <v>1641</v>
      </c>
      <c r="D555" s="191">
        <v>27000</v>
      </c>
      <c r="K555" t="s">
        <v>1175</v>
      </c>
      <c r="L555" t="s">
        <v>2768</v>
      </c>
      <c r="M555" t="s">
        <v>4091</v>
      </c>
      <c r="S555" t="s">
        <v>1175</v>
      </c>
      <c r="T555" t="s">
        <v>2768</v>
      </c>
      <c r="U555" t="s">
        <v>4091</v>
      </c>
    </row>
    <row r="556" spans="1:21">
      <c r="A556" s="190" t="s">
        <v>1068</v>
      </c>
      <c r="B556" s="190" t="s">
        <v>4371</v>
      </c>
      <c r="C556" s="190" t="s">
        <v>2424</v>
      </c>
      <c r="D556" s="191">
        <v>600</v>
      </c>
      <c r="K556" t="s">
        <v>1195</v>
      </c>
      <c r="L556" t="s">
        <v>2802</v>
      </c>
      <c r="M556" t="s">
        <v>4017</v>
      </c>
      <c r="S556" t="s">
        <v>1195</v>
      </c>
      <c r="T556" t="s">
        <v>2802</v>
      </c>
      <c r="U556" t="s">
        <v>4017</v>
      </c>
    </row>
    <row r="557" spans="1:21">
      <c r="A557" s="190" t="s">
        <v>3897</v>
      </c>
      <c r="B557" s="190" t="s">
        <v>4402</v>
      </c>
      <c r="C557" s="190" t="s">
        <v>2424</v>
      </c>
      <c r="D557" s="191">
        <v>17100</v>
      </c>
      <c r="K557" t="s">
        <v>1224</v>
      </c>
      <c r="L557" t="s">
        <v>2858</v>
      </c>
      <c r="M557" t="s">
        <v>4017</v>
      </c>
      <c r="S557" t="s">
        <v>1224</v>
      </c>
      <c r="T557" t="s">
        <v>2858</v>
      </c>
      <c r="U557" t="s">
        <v>4017</v>
      </c>
    </row>
    <row r="558" spans="1:21">
      <c r="A558" s="190" t="s">
        <v>1071</v>
      </c>
      <c r="B558" s="190" t="s">
        <v>4380</v>
      </c>
      <c r="C558" s="190" t="s">
        <v>2424</v>
      </c>
      <c r="D558" s="190"/>
      <c r="K558" t="s">
        <v>126</v>
      </c>
      <c r="L558" t="s">
        <v>1800</v>
      </c>
      <c r="M558" t="s">
        <v>4071</v>
      </c>
      <c r="S558" t="s">
        <v>126</v>
      </c>
      <c r="T558" t="s">
        <v>1800</v>
      </c>
      <c r="U558" t="s">
        <v>4071</v>
      </c>
    </row>
    <row r="559" spans="1:21">
      <c r="A559" s="190" t="s">
        <v>392</v>
      </c>
      <c r="B559" s="190" t="s">
        <v>4340</v>
      </c>
      <c r="C559" s="190" t="s">
        <v>2058</v>
      </c>
      <c r="D559" s="191">
        <v>6500</v>
      </c>
      <c r="K559" t="s">
        <v>127</v>
      </c>
      <c r="L559" t="s">
        <v>1801</v>
      </c>
      <c r="M559" t="s">
        <v>4041</v>
      </c>
      <c r="S559" t="s">
        <v>127</v>
      </c>
      <c r="T559" t="s">
        <v>1801</v>
      </c>
      <c r="U559" t="s">
        <v>4041</v>
      </c>
    </row>
    <row r="560" spans="1:21">
      <c r="A560" s="190" t="s">
        <v>50</v>
      </c>
      <c r="B560" s="190" t="s">
        <v>4385</v>
      </c>
      <c r="C560" s="190" t="s">
        <v>1641</v>
      </c>
      <c r="D560" s="191">
        <v>7780</v>
      </c>
      <c r="K560" t="s">
        <v>1176</v>
      </c>
      <c r="L560" t="s">
        <v>2770</v>
      </c>
      <c r="M560" t="s">
        <v>4051</v>
      </c>
      <c r="S560" t="s">
        <v>1176</v>
      </c>
      <c r="T560" t="s">
        <v>2770</v>
      </c>
      <c r="U560" t="s">
        <v>4051</v>
      </c>
    </row>
    <row r="561" spans="1:21">
      <c r="A561" s="190" t="s">
        <v>1072</v>
      </c>
      <c r="B561" s="190" t="s">
        <v>4346</v>
      </c>
      <c r="C561" s="190" t="s">
        <v>2424</v>
      </c>
      <c r="D561" s="191">
        <v>13000</v>
      </c>
      <c r="K561" t="s">
        <v>1177</v>
      </c>
      <c r="L561" t="s">
        <v>2771</v>
      </c>
      <c r="M561" t="s">
        <v>4061</v>
      </c>
      <c r="S561" t="s">
        <v>1177</v>
      </c>
      <c r="T561" t="s">
        <v>2771</v>
      </c>
      <c r="U561" t="s">
        <v>4061</v>
      </c>
    </row>
    <row r="562" spans="1:21">
      <c r="A562" s="190" t="s">
        <v>51</v>
      </c>
      <c r="B562" s="190" t="s">
        <v>4402</v>
      </c>
      <c r="C562" s="190" t="s">
        <v>1641</v>
      </c>
      <c r="D562" s="191">
        <v>5830</v>
      </c>
      <c r="K562" t="s">
        <v>438</v>
      </c>
      <c r="L562" t="s">
        <v>2152</v>
      </c>
      <c r="M562" t="s">
        <v>4046</v>
      </c>
      <c r="S562" t="s">
        <v>438</v>
      </c>
      <c r="T562" t="s">
        <v>2152</v>
      </c>
      <c r="U562" t="s">
        <v>4046</v>
      </c>
    </row>
    <row r="563" spans="1:21">
      <c r="A563" s="190" t="s">
        <v>52</v>
      </c>
      <c r="B563" s="190" t="s">
        <v>4409</v>
      </c>
      <c r="C563" s="190" t="s">
        <v>1641</v>
      </c>
      <c r="D563" s="191">
        <v>22500</v>
      </c>
      <c r="K563" t="s">
        <v>439</v>
      </c>
      <c r="L563" t="s">
        <v>2153</v>
      </c>
      <c r="M563" t="s">
        <v>4033</v>
      </c>
      <c r="S563" t="s">
        <v>439</v>
      </c>
      <c r="T563" t="s">
        <v>2153</v>
      </c>
      <c r="U563" t="s">
        <v>4033</v>
      </c>
    </row>
    <row r="564" spans="1:21">
      <c r="A564" s="190" t="s">
        <v>1075</v>
      </c>
      <c r="B564" s="190" t="s">
        <v>4343</v>
      </c>
      <c r="C564" s="190" t="s">
        <v>2424</v>
      </c>
      <c r="D564" s="191">
        <v>6100</v>
      </c>
      <c r="K564" t="s">
        <v>1584</v>
      </c>
      <c r="L564" t="s">
        <v>3451</v>
      </c>
      <c r="M564" t="s">
        <v>4031</v>
      </c>
      <c r="S564" t="s">
        <v>1584</v>
      </c>
      <c r="T564" t="s">
        <v>3451</v>
      </c>
      <c r="U564" t="s">
        <v>4031</v>
      </c>
    </row>
    <row r="565" spans="1:21">
      <c r="A565" s="190" t="s">
        <v>53</v>
      </c>
      <c r="B565" s="190" t="s">
        <v>4386</v>
      </c>
      <c r="C565" s="190" t="s">
        <v>1641</v>
      </c>
      <c r="D565" s="191">
        <v>34500</v>
      </c>
      <c r="K565" t="s">
        <v>128</v>
      </c>
      <c r="L565" t="s">
        <v>1802</v>
      </c>
      <c r="M565" t="s">
        <v>4030</v>
      </c>
      <c r="S565" t="s">
        <v>128</v>
      </c>
      <c r="T565" t="s">
        <v>1802</v>
      </c>
      <c r="U565" t="s">
        <v>4030</v>
      </c>
    </row>
    <row r="566" spans="1:21">
      <c r="A566" s="190" t="s">
        <v>1612</v>
      </c>
      <c r="B566" s="190" t="s">
        <v>4335</v>
      </c>
      <c r="C566" s="190" t="s">
        <v>2424</v>
      </c>
      <c r="D566" s="191">
        <v>9000</v>
      </c>
      <c r="K566" t="s">
        <v>1180</v>
      </c>
      <c r="L566" t="s">
        <v>2776</v>
      </c>
      <c r="M566" t="s">
        <v>4041</v>
      </c>
      <c r="S566" t="s">
        <v>1180</v>
      </c>
      <c r="T566" t="s">
        <v>2776</v>
      </c>
      <c r="U566" t="s">
        <v>4041</v>
      </c>
    </row>
    <row r="567" spans="1:21">
      <c r="A567" s="190" t="s">
        <v>393</v>
      </c>
      <c r="B567" s="190" t="s">
        <v>4382</v>
      </c>
      <c r="C567" s="190" t="s">
        <v>2058</v>
      </c>
      <c r="D567" s="191">
        <v>17600</v>
      </c>
      <c r="K567" t="s">
        <v>129</v>
      </c>
      <c r="L567" t="s">
        <v>1803</v>
      </c>
      <c r="M567" t="s">
        <v>4046</v>
      </c>
      <c r="S567" t="s">
        <v>129</v>
      </c>
      <c r="T567" t="s">
        <v>1803</v>
      </c>
      <c r="U567" t="s">
        <v>4046</v>
      </c>
    </row>
    <row r="568" spans="1:21">
      <c r="A568" s="190" t="s">
        <v>1077</v>
      </c>
      <c r="B568" s="190" t="s">
        <v>4380</v>
      </c>
      <c r="C568" s="190" t="s">
        <v>2424</v>
      </c>
      <c r="D568" s="191">
        <v>4900</v>
      </c>
      <c r="K568" t="s">
        <v>951</v>
      </c>
      <c r="L568" t="s">
        <v>2849</v>
      </c>
      <c r="M568" t="s">
        <v>4056</v>
      </c>
      <c r="S568" t="s">
        <v>951</v>
      </c>
      <c r="T568" t="s">
        <v>2849</v>
      </c>
      <c r="U568" t="s">
        <v>4056</v>
      </c>
    </row>
    <row r="569" spans="1:21">
      <c r="A569" s="190" t="s">
        <v>2609</v>
      </c>
      <c r="B569" s="190" t="s">
        <v>4380</v>
      </c>
      <c r="C569" s="190" t="s">
        <v>2424</v>
      </c>
      <c r="D569" s="191">
        <v>31100</v>
      </c>
      <c r="K569" t="s">
        <v>440</v>
      </c>
      <c r="L569" t="s">
        <v>3821</v>
      </c>
      <c r="M569" t="s">
        <v>4084</v>
      </c>
      <c r="S569" t="s">
        <v>440</v>
      </c>
      <c r="T569" t="s">
        <v>3821</v>
      </c>
      <c r="U569" t="s">
        <v>4084</v>
      </c>
    </row>
    <row r="570" spans="1:21">
      <c r="A570" s="190" t="s">
        <v>1078</v>
      </c>
      <c r="B570" s="190" t="s">
        <v>4347</v>
      </c>
      <c r="C570" s="190" t="s">
        <v>2424</v>
      </c>
      <c r="D570" s="191">
        <v>6500</v>
      </c>
      <c r="K570" t="s">
        <v>441</v>
      </c>
      <c r="L570" t="s">
        <v>2155</v>
      </c>
      <c r="M570" t="s">
        <v>4033</v>
      </c>
      <c r="S570" t="s">
        <v>441</v>
      </c>
      <c r="T570" t="s">
        <v>2155</v>
      </c>
      <c r="U570" t="s">
        <v>4033</v>
      </c>
    </row>
    <row r="571" spans="1:21">
      <c r="A571" s="190" t="s">
        <v>54</v>
      </c>
      <c r="B571" s="190" t="s">
        <v>4352</v>
      </c>
      <c r="C571" s="190" t="s">
        <v>1641</v>
      </c>
      <c r="D571" s="191">
        <v>8480</v>
      </c>
      <c r="K571" t="s">
        <v>130</v>
      </c>
      <c r="L571" t="s">
        <v>1804</v>
      </c>
      <c r="M571" t="s">
        <v>4036</v>
      </c>
      <c r="S571" t="s">
        <v>130</v>
      </c>
      <c r="T571" t="s">
        <v>1804</v>
      </c>
      <c r="U571" t="s">
        <v>4036</v>
      </c>
    </row>
    <row r="572" spans="1:21">
      <c r="A572" s="190" t="s">
        <v>723</v>
      </c>
      <c r="B572" s="190" t="s">
        <v>4383</v>
      </c>
      <c r="C572" s="190" t="s">
        <v>1641</v>
      </c>
      <c r="D572" s="191">
        <v>7350</v>
      </c>
      <c r="K572" t="s">
        <v>131</v>
      </c>
      <c r="L572" t="s">
        <v>1805</v>
      </c>
      <c r="M572" t="s">
        <v>4031</v>
      </c>
      <c r="S572" t="s">
        <v>131</v>
      </c>
      <c r="T572" t="s">
        <v>1805</v>
      </c>
      <c r="U572" t="s">
        <v>4031</v>
      </c>
    </row>
    <row r="573" spans="1:21">
      <c r="A573" s="190" t="s">
        <v>3814</v>
      </c>
      <c r="B573" s="190" t="s">
        <v>4368</v>
      </c>
      <c r="C573" s="190" t="s">
        <v>1641</v>
      </c>
      <c r="D573" s="191">
        <v>28000</v>
      </c>
      <c r="K573" t="s">
        <v>132</v>
      </c>
      <c r="L573" t="s">
        <v>1806</v>
      </c>
      <c r="M573" t="s">
        <v>4031</v>
      </c>
      <c r="S573" t="s">
        <v>132</v>
      </c>
      <c r="T573" t="s">
        <v>1806</v>
      </c>
      <c r="U573" t="s">
        <v>4031</v>
      </c>
    </row>
    <row r="574" spans="1:21">
      <c r="A574" s="190" t="s">
        <v>395</v>
      </c>
      <c r="B574" s="190" t="s">
        <v>4368</v>
      </c>
      <c r="C574" s="190" t="s">
        <v>2058</v>
      </c>
      <c r="D574" s="191">
        <v>14200</v>
      </c>
      <c r="K574" t="s">
        <v>1184</v>
      </c>
      <c r="L574" t="s">
        <v>3758</v>
      </c>
      <c r="M574" t="s">
        <v>4027</v>
      </c>
      <c r="S574" t="s">
        <v>1184</v>
      </c>
      <c r="T574" t="s">
        <v>3758</v>
      </c>
      <c r="U574" t="s">
        <v>4027</v>
      </c>
    </row>
    <row r="575" spans="1:21">
      <c r="A575" s="190" t="s">
        <v>55</v>
      </c>
      <c r="B575" s="190" t="s">
        <v>4353</v>
      </c>
      <c r="C575" s="190" t="s">
        <v>1641</v>
      </c>
      <c r="D575" s="191">
        <v>11850</v>
      </c>
      <c r="K575" t="s">
        <v>1185</v>
      </c>
      <c r="L575" t="s">
        <v>2781</v>
      </c>
      <c r="M575" t="s">
        <v>4051</v>
      </c>
      <c r="S575" t="s">
        <v>1185</v>
      </c>
      <c r="T575" t="s">
        <v>2781</v>
      </c>
      <c r="U575" t="s">
        <v>4051</v>
      </c>
    </row>
    <row r="576" spans="1:21">
      <c r="A576" s="190" t="s">
        <v>3558</v>
      </c>
      <c r="B576" s="190" t="s">
        <v>4336</v>
      </c>
      <c r="C576" s="190" t="s">
        <v>2058</v>
      </c>
      <c r="D576" s="191">
        <v>13600</v>
      </c>
      <c r="K576" t="s">
        <v>1106</v>
      </c>
      <c r="L576" t="s">
        <v>2645</v>
      </c>
      <c r="M576" t="s">
        <v>4044</v>
      </c>
      <c r="S576" t="s">
        <v>1106</v>
      </c>
      <c r="T576" t="s">
        <v>2645</v>
      </c>
      <c r="U576" t="s">
        <v>4044</v>
      </c>
    </row>
    <row r="577" spans="1:21">
      <c r="A577" s="190" t="s">
        <v>56</v>
      </c>
      <c r="B577" s="190" t="s">
        <v>4440</v>
      </c>
      <c r="C577" s="190" t="s">
        <v>1641</v>
      </c>
      <c r="D577" s="191">
        <v>25850</v>
      </c>
      <c r="K577" t="s">
        <v>2783</v>
      </c>
      <c r="L577" t="s">
        <v>2784</v>
      </c>
      <c r="M577" t="s">
        <v>4023</v>
      </c>
      <c r="S577" t="s">
        <v>2783</v>
      </c>
      <c r="T577" t="s">
        <v>2784</v>
      </c>
      <c r="U577" t="s">
        <v>4023</v>
      </c>
    </row>
    <row r="578" spans="1:21">
      <c r="A578" s="190" t="s">
        <v>398</v>
      </c>
      <c r="B578" s="190" t="s">
        <v>4395</v>
      </c>
      <c r="C578" s="190" t="s">
        <v>2058</v>
      </c>
      <c r="D578" s="191">
        <v>17600</v>
      </c>
      <c r="K578" t="s">
        <v>3759</v>
      </c>
      <c r="L578" t="s">
        <v>3760</v>
      </c>
      <c r="M578" t="s">
        <v>4044</v>
      </c>
      <c r="S578" t="s">
        <v>3759</v>
      </c>
      <c r="T578" t="s">
        <v>3760</v>
      </c>
      <c r="U578" t="s">
        <v>4044</v>
      </c>
    </row>
    <row r="579" spans="1:21">
      <c r="A579" s="190" t="s">
        <v>57</v>
      </c>
      <c r="B579" s="190" t="s">
        <v>4331</v>
      </c>
      <c r="C579" s="190" t="s">
        <v>1641</v>
      </c>
      <c r="D579" s="191">
        <v>76000</v>
      </c>
      <c r="K579" t="s">
        <v>917</v>
      </c>
      <c r="L579" t="s">
        <v>2785</v>
      </c>
      <c r="M579" t="s">
        <v>4017</v>
      </c>
      <c r="S579" t="s">
        <v>917</v>
      </c>
      <c r="T579" t="s">
        <v>2785</v>
      </c>
      <c r="U579" t="s">
        <v>4017</v>
      </c>
    </row>
    <row r="580" spans="1:21">
      <c r="A580" s="190" t="s">
        <v>58</v>
      </c>
      <c r="B580" s="190" t="s">
        <v>4427</v>
      </c>
      <c r="C580" s="190" t="s">
        <v>1641</v>
      </c>
      <c r="D580" s="191">
        <v>18100</v>
      </c>
      <c r="K580" t="s">
        <v>1186</v>
      </c>
      <c r="L580" t="s">
        <v>2786</v>
      </c>
      <c r="M580" t="s">
        <v>4038</v>
      </c>
      <c r="S580" t="s">
        <v>1186</v>
      </c>
      <c r="T580" t="s">
        <v>2786</v>
      </c>
      <c r="U580" t="s">
        <v>4038</v>
      </c>
    </row>
    <row r="581" spans="1:21">
      <c r="A581" s="190" t="s">
        <v>60</v>
      </c>
      <c r="B581" s="190" t="s">
        <v>4345</v>
      </c>
      <c r="C581" s="190" t="s">
        <v>1641</v>
      </c>
      <c r="D581" s="191">
        <v>21500</v>
      </c>
      <c r="K581" t="s">
        <v>3824</v>
      </c>
      <c r="L581" t="s">
        <v>3825</v>
      </c>
      <c r="M581" t="s">
        <v>4038</v>
      </c>
      <c r="S581" t="s">
        <v>3824</v>
      </c>
      <c r="T581" t="s">
        <v>3825</v>
      </c>
      <c r="U581" t="s">
        <v>4038</v>
      </c>
    </row>
    <row r="582" spans="1:21">
      <c r="A582" s="190" t="s">
        <v>400</v>
      </c>
      <c r="B582" s="190" t="s">
        <v>4335</v>
      </c>
      <c r="C582" s="190" t="s">
        <v>2058</v>
      </c>
      <c r="D582" s="191">
        <v>6100</v>
      </c>
      <c r="K582" t="s">
        <v>1187</v>
      </c>
      <c r="L582" t="s">
        <v>2787</v>
      </c>
      <c r="M582" t="s">
        <v>4041</v>
      </c>
      <c r="S582" t="s">
        <v>1187</v>
      </c>
      <c r="T582" t="s">
        <v>2787</v>
      </c>
      <c r="U582" t="s">
        <v>4041</v>
      </c>
    </row>
    <row r="583" spans="1:21">
      <c r="A583" s="190" t="s">
        <v>808</v>
      </c>
      <c r="B583" s="190" t="s">
        <v>4452</v>
      </c>
      <c r="C583" s="190" t="s">
        <v>1641</v>
      </c>
      <c r="D583" s="191">
        <v>82300</v>
      </c>
      <c r="K583" t="s">
        <v>1205</v>
      </c>
      <c r="L583" t="s">
        <v>2814</v>
      </c>
      <c r="M583" t="s">
        <v>4041</v>
      </c>
      <c r="S583" t="s">
        <v>1205</v>
      </c>
      <c r="T583" t="s">
        <v>2814</v>
      </c>
      <c r="U583" t="s">
        <v>4041</v>
      </c>
    </row>
    <row r="584" spans="1:21">
      <c r="A584" s="190" t="s">
        <v>401</v>
      </c>
      <c r="B584" s="190" t="s">
        <v>4395</v>
      </c>
      <c r="C584" s="190" t="s">
        <v>2058</v>
      </c>
      <c r="D584" s="191">
        <v>16900</v>
      </c>
      <c r="K584" t="s">
        <v>928</v>
      </c>
      <c r="L584" t="s">
        <v>2788</v>
      </c>
      <c r="M584" t="s">
        <v>4048</v>
      </c>
      <c r="S584" t="s">
        <v>928</v>
      </c>
      <c r="T584" t="s">
        <v>2788</v>
      </c>
      <c r="U584" t="s">
        <v>4048</v>
      </c>
    </row>
    <row r="585" spans="1:21">
      <c r="A585" s="190" t="s">
        <v>1082</v>
      </c>
      <c r="B585" s="190" t="s">
        <v>4346</v>
      </c>
      <c r="C585" s="190" t="s">
        <v>2424</v>
      </c>
      <c r="D585" s="191">
        <v>25000</v>
      </c>
      <c r="K585" t="s">
        <v>1188</v>
      </c>
      <c r="L585" t="s">
        <v>2789</v>
      </c>
      <c r="M585" t="s">
        <v>4047</v>
      </c>
      <c r="S585" t="s">
        <v>1188</v>
      </c>
      <c r="T585" t="s">
        <v>2789</v>
      </c>
      <c r="U585" t="s">
        <v>4047</v>
      </c>
    </row>
    <row r="586" spans="1:21">
      <c r="A586" s="190" t="s">
        <v>402</v>
      </c>
      <c r="B586" s="190" t="s">
        <v>4331</v>
      </c>
      <c r="C586" s="190" t="s">
        <v>2424</v>
      </c>
      <c r="D586" s="191">
        <v>5300</v>
      </c>
      <c r="K586" t="s">
        <v>442</v>
      </c>
      <c r="L586" t="s">
        <v>2156</v>
      </c>
      <c r="M586" t="s">
        <v>4042</v>
      </c>
      <c r="S586" t="s">
        <v>442</v>
      </c>
      <c r="T586" t="s">
        <v>2156</v>
      </c>
      <c r="U586" t="s">
        <v>4042</v>
      </c>
    </row>
    <row r="587" spans="1:21">
      <c r="A587" s="190" t="s">
        <v>62</v>
      </c>
      <c r="B587" s="190" t="s">
        <v>4381</v>
      </c>
      <c r="C587" s="190" t="s">
        <v>1641</v>
      </c>
      <c r="D587" s="191">
        <v>26850</v>
      </c>
      <c r="K587" t="s">
        <v>1191</v>
      </c>
      <c r="L587" t="s">
        <v>2792</v>
      </c>
      <c r="M587" t="s">
        <v>4018</v>
      </c>
      <c r="S587" t="s">
        <v>1191</v>
      </c>
      <c r="T587" t="s">
        <v>2792</v>
      </c>
      <c r="U587" t="s">
        <v>4018</v>
      </c>
    </row>
    <row r="588" spans="1:21">
      <c r="A588" s="190" t="s">
        <v>404</v>
      </c>
      <c r="B588" s="190" t="s">
        <v>4331</v>
      </c>
      <c r="C588" s="190" t="s">
        <v>2058</v>
      </c>
      <c r="D588" s="191">
        <v>10000</v>
      </c>
      <c r="K588" t="s">
        <v>1194</v>
      </c>
      <c r="L588" t="s">
        <v>2795</v>
      </c>
      <c r="M588" t="s">
        <v>4019</v>
      </c>
      <c r="S588" t="s">
        <v>1194</v>
      </c>
      <c r="T588" t="s">
        <v>2795</v>
      </c>
      <c r="U588" t="s">
        <v>4019</v>
      </c>
    </row>
    <row r="589" spans="1:21">
      <c r="A589" s="190" t="s">
        <v>405</v>
      </c>
      <c r="B589" s="190" t="s">
        <v>4368</v>
      </c>
      <c r="C589" s="190" t="s">
        <v>2058</v>
      </c>
      <c r="D589" s="191">
        <v>12000</v>
      </c>
      <c r="K589" t="s">
        <v>443</v>
      </c>
      <c r="L589" t="s">
        <v>2157</v>
      </c>
      <c r="M589" t="s">
        <v>4040</v>
      </c>
      <c r="S589" t="s">
        <v>443</v>
      </c>
      <c r="T589" t="s">
        <v>2157</v>
      </c>
      <c r="U589" t="s">
        <v>4040</v>
      </c>
    </row>
    <row r="590" spans="1:21">
      <c r="A590" s="190" t="s">
        <v>63</v>
      </c>
      <c r="B590" s="190" t="s">
        <v>4368</v>
      </c>
      <c r="C590" s="190" t="s">
        <v>1641</v>
      </c>
      <c r="D590" s="191">
        <v>34550</v>
      </c>
      <c r="K590" t="s">
        <v>2800</v>
      </c>
      <c r="L590" t="s">
        <v>2801</v>
      </c>
      <c r="M590" t="s">
        <v>4062</v>
      </c>
      <c r="S590" t="s">
        <v>2800</v>
      </c>
      <c r="T590" t="s">
        <v>2801</v>
      </c>
      <c r="U590" t="s">
        <v>4062</v>
      </c>
    </row>
    <row r="591" spans="1:21">
      <c r="A591" s="190" t="s">
        <v>406</v>
      </c>
      <c r="B591" s="190" t="s">
        <v>4328</v>
      </c>
      <c r="C591" s="190" t="s">
        <v>2058</v>
      </c>
      <c r="D591" s="191">
        <v>16000</v>
      </c>
      <c r="K591" t="s">
        <v>444</v>
      </c>
      <c r="L591" t="s">
        <v>2158</v>
      </c>
      <c r="M591" t="s">
        <v>4024</v>
      </c>
      <c r="S591" t="s">
        <v>444</v>
      </c>
      <c r="T591" t="s">
        <v>2158</v>
      </c>
      <c r="U591" t="s">
        <v>4024</v>
      </c>
    </row>
    <row r="592" spans="1:21">
      <c r="A592" s="190" t="s">
        <v>407</v>
      </c>
      <c r="B592" s="190" t="s">
        <v>4328</v>
      </c>
      <c r="C592" s="190" t="s">
        <v>2058</v>
      </c>
      <c r="D592" s="191">
        <v>15000</v>
      </c>
      <c r="K592" t="s">
        <v>445</v>
      </c>
      <c r="L592" t="s">
        <v>2159</v>
      </c>
      <c r="M592" t="s">
        <v>4062</v>
      </c>
      <c r="S592" t="s">
        <v>445</v>
      </c>
      <c r="T592" t="s">
        <v>2159</v>
      </c>
      <c r="U592" t="s">
        <v>4062</v>
      </c>
    </row>
    <row r="593" spans="1:21">
      <c r="A593" s="190" t="s">
        <v>65</v>
      </c>
      <c r="B593" s="190" t="s">
        <v>4392</v>
      </c>
      <c r="C593" s="190" t="s">
        <v>1641</v>
      </c>
      <c r="D593" s="191">
        <v>2690</v>
      </c>
      <c r="K593" t="s">
        <v>1196</v>
      </c>
      <c r="L593" t="s">
        <v>2803</v>
      </c>
      <c r="M593" t="s">
        <v>4028</v>
      </c>
      <c r="S593" t="s">
        <v>1196</v>
      </c>
      <c r="T593" t="s">
        <v>2803</v>
      </c>
      <c r="U593" t="s">
        <v>4028</v>
      </c>
    </row>
    <row r="594" spans="1:21">
      <c r="A594" s="190" t="s">
        <v>3512</v>
      </c>
      <c r="B594" s="190" t="s">
        <v>4364</v>
      </c>
      <c r="C594" s="190" t="s">
        <v>2424</v>
      </c>
      <c r="D594" s="191">
        <v>34500</v>
      </c>
      <c r="K594" t="s">
        <v>724</v>
      </c>
      <c r="L594" t="s">
        <v>2160</v>
      </c>
      <c r="M594" t="s">
        <v>4066</v>
      </c>
      <c r="S594" t="s">
        <v>724</v>
      </c>
      <c r="T594" t="s">
        <v>2160</v>
      </c>
      <c r="U594" t="s">
        <v>4066</v>
      </c>
    </row>
    <row r="595" spans="1:21">
      <c r="A595" s="190" t="s">
        <v>228</v>
      </c>
      <c r="B595" s="190" t="s">
        <v>4344</v>
      </c>
      <c r="C595" s="190" t="s">
        <v>1641</v>
      </c>
      <c r="D595" s="191">
        <v>8000</v>
      </c>
      <c r="K595" t="s">
        <v>1197</v>
      </c>
      <c r="L595" t="s">
        <v>2804</v>
      </c>
      <c r="M595" t="s">
        <v>4085</v>
      </c>
      <c r="S595" t="s">
        <v>1197</v>
      </c>
      <c r="T595" t="s">
        <v>2804</v>
      </c>
      <c r="U595" t="s">
        <v>4085</v>
      </c>
    </row>
    <row r="596" spans="1:21">
      <c r="A596" s="190" t="s">
        <v>408</v>
      </c>
      <c r="B596" s="190" t="s">
        <v>4411</v>
      </c>
      <c r="C596" s="190" t="s">
        <v>1641</v>
      </c>
      <c r="D596" s="191">
        <v>22450</v>
      </c>
      <c r="K596" t="s">
        <v>133</v>
      </c>
      <c r="L596" t="s">
        <v>1807</v>
      </c>
      <c r="M596" t="s">
        <v>4071</v>
      </c>
      <c r="S596" t="s">
        <v>133</v>
      </c>
      <c r="T596" t="s">
        <v>1807</v>
      </c>
      <c r="U596" t="s">
        <v>4071</v>
      </c>
    </row>
    <row r="597" spans="1:21">
      <c r="A597" s="190" t="s">
        <v>23</v>
      </c>
      <c r="B597" s="190" t="s">
        <v>4364</v>
      </c>
      <c r="C597" s="190" t="s">
        <v>1641</v>
      </c>
      <c r="D597" s="191">
        <v>49400</v>
      </c>
      <c r="K597" t="s">
        <v>134</v>
      </c>
      <c r="L597" t="s">
        <v>1971</v>
      </c>
      <c r="M597" t="s">
        <v>4071</v>
      </c>
      <c r="S597" t="s">
        <v>134</v>
      </c>
      <c r="T597" t="s">
        <v>1971</v>
      </c>
      <c r="U597" t="s">
        <v>4071</v>
      </c>
    </row>
    <row r="598" spans="1:21">
      <c r="A598" s="190" t="s">
        <v>409</v>
      </c>
      <c r="B598" s="190" t="s">
        <v>4436</v>
      </c>
      <c r="C598" s="190" t="s">
        <v>1641</v>
      </c>
      <c r="D598" s="191">
        <v>11500</v>
      </c>
      <c r="K598" t="s">
        <v>135</v>
      </c>
      <c r="L598" t="s">
        <v>1818</v>
      </c>
      <c r="M598" t="s">
        <v>4024</v>
      </c>
      <c r="S598" t="s">
        <v>135</v>
      </c>
      <c r="T598" t="s">
        <v>1818</v>
      </c>
      <c r="U598" t="s">
        <v>4024</v>
      </c>
    </row>
    <row r="599" spans="1:21">
      <c r="A599" s="190" t="s">
        <v>410</v>
      </c>
      <c r="B599" s="190" t="s">
        <v>4456</v>
      </c>
      <c r="C599" s="190" t="s">
        <v>2058</v>
      </c>
      <c r="D599" s="191">
        <v>6000</v>
      </c>
      <c r="K599" t="s">
        <v>1199</v>
      </c>
      <c r="L599" t="s">
        <v>2806</v>
      </c>
      <c r="M599" t="s">
        <v>4074</v>
      </c>
      <c r="S599" t="s">
        <v>1199</v>
      </c>
      <c r="T599" t="s">
        <v>2806</v>
      </c>
      <c r="U599" t="s">
        <v>4074</v>
      </c>
    </row>
    <row r="600" spans="1:21">
      <c r="A600" s="190" t="s">
        <v>411</v>
      </c>
      <c r="B600" s="190" t="s">
        <v>4331</v>
      </c>
      <c r="C600" s="190" t="s">
        <v>1641</v>
      </c>
      <c r="D600" s="191">
        <v>8770</v>
      </c>
      <c r="K600" t="s">
        <v>950</v>
      </c>
      <c r="L600" t="s">
        <v>2836</v>
      </c>
      <c r="M600" t="s">
        <v>4031</v>
      </c>
      <c r="S600" t="s">
        <v>950</v>
      </c>
      <c r="T600" t="s">
        <v>2836</v>
      </c>
      <c r="U600" t="s">
        <v>4031</v>
      </c>
    </row>
    <row r="601" spans="1:21">
      <c r="A601" s="190" t="s">
        <v>1093</v>
      </c>
      <c r="B601" s="190" t="s">
        <v>4362</v>
      </c>
      <c r="C601" s="190" t="s">
        <v>2424</v>
      </c>
      <c r="D601" s="191">
        <v>32800</v>
      </c>
      <c r="K601" t="s">
        <v>446</v>
      </c>
      <c r="L601" t="s">
        <v>2161</v>
      </c>
      <c r="M601" t="s">
        <v>4056</v>
      </c>
      <c r="S601" t="s">
        <v>446</v>
      </c>
      <c r="T601" t="s">
        <v>2161</v>
      </c>
      <c r="U601" t="s">
        <v>4056</v>
      </c>
    </row>
    <row r="602" spans="1:21">
      <c r="A602" s="190" t="s">
        <v>68</v>
      </c>
      <c r="B602" s="190" t="s">
        <v>4364</v>
      </c>
      <c r="C602" s="190" t="s">
        <v>1641</v>
      </c>
      <c r="D602" s="191">
        <v>37800</v>
      </c>
      <c r="K602" t="s">
        <v>447</v>
      </c>
      <c r="L602" t="s">
        <v>2162</v>
      </c>
      <c r="M602" t="s">
        <v>4024</v>
      </c>
      <c r="S602" t="s">
        <v>447</v>
      </c>
      <c r="T602" t="s">
        <v>2162</v>
      </c>
      <c r="U602" t="s">
        <v>4024</v>
      </c>
    </row>
    <row r="603" spans="1:21">
      <c r="A603" s="190" t="s">
        <v>69</v>
      </c>
      <c r="B603" s="190" t="s">
        <v>4366</v>
      </c>
      <c r="C603" s="190" t="s">
        <v>1641</v>
      </c>
      <c r="D603" s="191">
        <v>42900</v>
      </c>
      <c r="K603" t="s">
        <v>1202</v>
      </c>
      <c r="L603" t="s">
        <v>2811</v>
      </c>
      <c r="M603" t="s">
        <v>4051</v>
      </c>
      <c r="S603" t="s">
        <v>1202</v>
      </c>
      <c r="T603" t="s">
        <v>2811</v>
      </c>
      <c r="U603" t="s">
        <v>4051</v>
      </c>
    </row>
    <row r="604" spans="1:21">
      <c r="A604" s="190" t="s">
        <v>1099</v>
      </c>
      <c r="B604" s="190" t="s">
        <v>4391</v>
      </c>
      <c r="C604" s="190" t="s">
        <v>2424</v>
      </c>
      <c r="D604" s="191">
        <v>600</v>
      </c>
      <c r="K604" t="s">
        <v>448</v>
      </c>
      <c r="L604" t="s">
        <v>2163</v>
      </c>
      <c r="M604" t="s">
        <v>4058</v>
      </c>
      <c r="S604" t="s">
        <v>448</v>
      </c>
      <c r="T604" t="s">
        <v>2163</v>
      </c>
      <c r="U604" t="s">
        <v>4058</v>
      </c>
    </row>
    <row r="605" spans="1:21">
      <c r="A605" s="190" t="s">
        <v>4280</v>
      </c>
      <c r="B605" s="190" t="s">
        <v>4365</v>
      </c>
      <c r="C605" s="190" t="s">
        <v>2424</v>
      </c>
      <c r="D605" s="191">
        <v>150000</v>
      </c>
      <c r="K605" t="s">
        <v>1203</v>
      </c>
      <c r="L605" t="s">
        <v>2812</v>
      </c>
      <c r="M605" t="s">
        <v>4022</v>
      </c>
      <c r="S605" t="s">
        <v>1203</v>
      </c>
      <c r="T605" t="s">
        <v>2812</v>
      </c>
      <c r="U605" t="s">
        <v>4022</v>
      </c>
    </row>
    <row r="606" spans="1:21">
      <c r="A606" s="190" t="s">
        <v>3961</v>
      </c>
      <c r="B606" s="190" t="s">
        <v>4397</v>
      </c>
      <c r="C606" s="190" t="s">
        <v>2424</v>
      </c>
      <c r="D606" s="191">
        <v>9300</v>
      </c>
      <c r="K606" t="s">
        <v>449</v>
      </c>
      <c r="L606" t="s">
        <v>2164</v>
      </c>
      <c r="M606" t="s">
        <v>4025</v>
      </c>
      <c r="S606" t="s">
        <v>449</v>
      </c>
      <c r="T606" t="s">
        <v>2164</v>
      </c>
      <c r="U606" t="s">
        <v>4025</v>
      </c>
    </row>
    <row r="607" spans="1:21">
      <c r="A607" s="190" t="s">
        <v>736</v>
      </c>
      <c r="B607" s="190" t="s">
        <v>4409</v>
      </c>
      <c r="C607" s="190" t="s">
        <v>2058</v>
      </c>
      <c r="D607" s="191">
        <v>700</v>
      </c>
      <c r="K607" t="s">
        <v>450</v>
      </c>
      <c r="L607" t="s">
        <v>2165</v>
      </c>
      <c r="M607" t="s">
        <v>4031</v>
      </c>
      <c r="S607" t="s">
        <v>450</v>
      </c>
      <c r="T607" t="s">
        <v>2165</v>
      </c>
      <c r="U607" t="s">
        <v>4031</v>
      </c>
    </row>
    <row r="608" spans="1:21">
      <c r="A608" s="190" t="s">
        <v>1101</v>
      </c>
      <c r="B608" s="190" t="s">
        <v>4359</v>
      </c>
      <c r="C608" s="190" t="s">
        <v>2424</v>
      </c>
      <c r="D608" s="191">
        <v>1900</v>
      </c>
      <c r="K608" t="s">
        <v>136</v>
      </c>
      <c r="L608" t="s">
        <v>2815</v>
      </c>
      <c r="M608" t="s">
        <v>4069</v>
      </c>
      <c r="S608" t="s">
        <v>136</v>
      </c>
      <c r="T608" t="s">
        <v>2815</v>
      </c>
      <c r="U608" t="s">
        <v>4069</v>
      </c>
    </row>
    <row r="609" spans="1:21">
      <c r="A609" s="190" t="s">
        <v>1102</v>
      </c>
      <c r="B609" s="190" t="s">
        <v>4364</v>
      </c>
      <c r="C609" s="190" t="s">
        <v>2424</v>
      </c>
      <c r="D609" s="191">
        <v>7500</v>
      </c>
      <c r="K609" t="s">
        <v>1206</v>
      </c>
      <c r="L609" t="s">
        <v>2816</v>
      </c>
      <c r="M609" t="s">
        <v>4085</v>
      </c>
      <c r="S609" t="s">
        <v>1206</v>
      </c>
      <c r="T609" t="s">
        <v>2816</v>
      </c>
      <c r="U609" t="s">
        <v>4085</v>
      </c>
    </row>
    <row r="610" spans="1:21">
      <c r="A610" s="190" t="s">
        <v>946</v>
      </c>
      <c r="B610" s="190" t="s">
        <v>4366</v>
      </c>
      <c r="C610" s="190" t="s">
        <v>2424</v>
      </c>
      <c r="D610" s="191">
        <v>26400</v>
      </c>
      <c r="K610" t="s">
        <v>1207</v>
      </c>
      <c r="L610" t="s">
        <v>2817</v>
      </c>
      <c r="M610" t="s">
        <v>4067</v>
      </c>
      <c r="S610" t="s">
        <v>1207</v>
      </c>
      <c r="T610" t="s">
        <v>2817</v>
      </c>
      <c r="U610" t="s">
        <v>4067</v>
      </c>
    </row>
    <row r="611" spans="1:21">
      <c r="A611" s="190" t="s">
        <v>3496</v>
      </c>
      <c r="B611" s="190" t="s">
        <v>4429</v>
      </c>
      <c r="C611" s="190" t="s">
        <v>2424</v>
      </c>
      <c r="D611" s="191">
        <v>500</v>
      </c>
      <c r="K611" t="s">
        <v>451</v>
      </c>
      <c r="L611" t="s">
        <v>3662</v>
      </c>
      <c r="M611" t="s">
        <v>4033</v>
      </c>
      <c r="S611" t="s">
        <v>451</v>
      </c>
      <c r="T611" t="s">
        <v>3662</v>
      </c>
      <c r="U611" t="s">
        <v>4033</v>
      </c>
    </row>
    <row r="612" spans="1:21">
      <c r="A612" s="190" t="s">
        <v>412</v>
      </c>
      <c r="B612" s="190" t="s">
        <v>4440</v>
      </c>
      <c r="C612" s="190" t="s">
        <v>1641</v>
      </c>
      <c r="D612" s="191">
        <v>48600</v>
      </c>
      <c r="K612" t="s">
        <v>137</v>
      </c>
      <c r="L612" t="s">
        <v>1810</v>
      </c>
      <c r="M612" t="s">
        <v>4022</v>
      </c>
      <c r="S612" t="s">
        <v>137</v>
      </c>
      <c r="T612" t="s">
        <v>1810</v>
      </c>
      <c r="U612" t="s">
        <v>4022</v>
      </c>
    </row>
    <row r="613" spans="1:21">
      <c r="A613" s="190" t="s">
        <v>70</v>
      </c>
      <c r="B613" s="190" t="s">
        <v>4350</v>
      </c>
      <c r="C613" s="190" t="s">
        <v>1641</v>
      </c>
      <c r="D613" s="191">
        <v>41500</v>
      </c>
      <c r="K613" t="s">
        <v>849</v>
      </c>
      <c r="L613" t="s">
        <v>2820</v>
      </c>
      <c r="M613" t="s">
        <v>4041</v>
      </c>
      <c r="S613" t="s">
        <v>849</v>
      </c>
      <c r="T613" t="s">
        <v>2820</v>
      </c>
      <c r="U613" t="s">
        <v>4041</v>
      </c>
    </row>
    <row r="614" spans="1:21">
      <c r="A614" s="190" t="s">
        <v>71</v>
      </c>
      <c r="B614" s="190" t="s">
        <v>4444</v>
      </c>
      <c r="C614" s="190" t="s">
        <v>1641</v>
      </c>
      <c r="D614" s="191">
        <v>45300</v>
      </c>
      <c r="K614" t="s">
        <v>1208</v>
      </c>
      <c r="L614" t="s">
        <v>2819</v>
      </c>
      <c r="M614" t="s">
        <v>4022</v>
      </c>
      <c r="S614" t="s">
        <v>1208</v>
      </c>
      <c r="T614" t="s">
        <v>2819</v>
      </c>
      <c r="U614" t="s">
        <v>4022</v>
      </c>
    </row>
    <row r="615" spans="1:21">
      <c r="A615" s="190" t="s">
        <v>1105</v>
      </c>
      <c r="B615" s="190" t="s">
        <v>4366</v>
      </c>
      <c r="C615" s="190" t="s">
        <v>2424</v>
      </c>
      <c r="D615" s="191">
        <v>13000</v>
      </c>
      <c r="K615" t="s">
        <v>452</v>
      </c>
      <c r="L615" t="s">
        <v>2167</v>
      </c>
      <c r="M615" t="s">
        <v>4084</v>
      </c>
      <c r="S615" t="s">
        <v>452</v>
      </c>
      <c r="T615" t="s">
        <v>2167</v>
      </c>
      <c r="U615" t="s">
        <v>4084</v>
      </c>
    </row>
    <row r="616" spans="1:21">
      <c r="A616" s="190" t="s">
        <v>72</v>
      </c>
      <c r="B616" s="190" t="s">
        <v>4367</v>
      </c>
      <c r="C616" s="190" t="s">
        <v>1641</v>
      </c>
      <c r="D616" s="191">
        <v>36850</v>
      </c>
      <c r="K616" t="s">
        <v>1003</v>
      </c>
      <c r="L616" t="s">
        <v>2487</v>
      </c>
      <c r="M616" t="s">
        <v>4024</v>
      </c>
      <c r="S616" t="s">
        <v>1003</v>
      </c>
      <c r="T616" t="s">
        <v>2487</v>
      </c>
      <c r="U616" t="s">
        <v>4024</v>
      </c>
    </row>
    <row r="617" spans="1:21">
      <c r="A617" s="190" t="s">
        <v>1106</v>
      </c>
      <c r="B617" s="190" t="s">
        <v>4364</v>
      </c>
      <c r="C617" s="190" t="s">
        <v>2424</v>
      </c>
      <c r="D617" s="191">
        <v>28300</v>
      </c>
      <c r="K617" t="s">
        <v>1095</v>
      </c>
      <c r="L617" t="s">
        <v>2633</v>
      </c>
      <c r="M617" t="s">
        <v>4026</v>
      </c>
      <c r="S617" t="s">
        <v>1095</v>
      </c>
      <c r="T617" t="s">
        <v>2633</v>
      </c>
      <c r="U617" t="s">
        <v>4026</v>
      </c>
    </row>
    <row r="618" spans="1:21">
      <c r="A618" s="190" t="s">
        <v>73</v>
      </c>
      <c r="B618" s="190" t="s">
        <v>4364</v>
      </c>
      <c r="C618" s="190" t="s">
        <v>1641</v>
      </c>
      <c r="D618" s="191">
        <v>97200</v>
      </c>
      <c r="K618" t="s">
        <v>2823</v>
      </c>
      <c r="L618" t="s">
        <v>2824</v>
      </c>
      <c r="M618" t="s">
        <v>4033</v>
      </c>
      <c r="S618" t="s">
        <v>2823</v>
      </c>
      <c r="T618" t="s">
        <v>2824</v>
      </c>
      <c r="U618" t="s">
        <v>4033</v>
      </c>
    </row>
    <row r="619" spans="1:21">
      <c r="A619" s="190" t="s">
        <v>74</v>
      </c>
      <c r="B619" s="190" t="s">
        <v>4371</v>
      </c>
      <c r="C619" s="190" t="s">
        <v>1641</v>
      </c>
      <c r="D619" s="191">
        <v>6700</v>
      </c>
      <c r="K619" t="s">
        <v>948</v>
      </c>
      <c r="L619" t="s">
        <v>2765</v>
      </c>
      <c r="M619" t="s">
        <v>4024</v>
      </c>
      <c r="S619" t="s">
        <v>948</v>
      </c>
      <c r="T619" t="s">
        <v>2765</v>
      </c>
      <c r="U619" t="s">
        <v>4024</v>
      </c>
    </row>
    <row r="620" spans="1:21">
      <c r="A620" s="190" t="s">
        <v>413</v>
      </c>
      <c r="B620" s="190" t="s">
        <v>4420</v>
      </c>
      <c r="C620" s="190" t="s">
        <v>2058</v>
      </c>
      <c r="D620" s="191">
        <v>11500</v>
      </c>
      <c r="K620" t="s">
        <v>138</v>
      </c>
      <c r="L620" t="s">
        <v>1811</v>
      </c>
      <c r="M620" t="s">
        <v>4023</v>
      </c>
      <c r="S620" t="s">
        <v>138</v>
      </c>
      <c r="T620" t="s">
        <v>1811</v>
      </c>
      <c r="U620" t="s">
        <v>4023</v>
      </c>
    </row>
    <row r="621" spans="1:21">
      <c r="A621" s="190" t="s">
        <v>414</v>
      </c>
      <c r="B621" s="190" t="s">
        <v>4364</v>
      </c>
      <c r="C621" s="190" t="s">
        <v>2058</v>
      </c>
      <c r="D621" s="191">
        <v>70000</v>
      </c>
      <c r="K621" t="s">
        <v>885</v>
      </c>
      <c r="L621" t="s">
        <v>2821</v>
      </c>
      <c r="M621" t="s">
        <v>4056</v>
      </c>
      <c r="S621" t="s">
        <v>885</v>
      </c>
      <c r="T621" t="s">
        <v>2821</v>
      </c>
      <c r="U621" t="s">
        <v>4056</v>
      </c>
    </row>
    <row r="622" spans="1:21">
      <c r="A622" s="190" t="s">
        <v>415</v>
      </c>
      <c r="B622" s="190" t="s">
        <v>4347</v>
      </c>
      <c r="C622" s="190" t="s">
        <v>2424</v>
      </c>
      <c r="D622" s="191">
        <v>4000</v>
      </c>
      <c r="K622" t="s">
        <v>453</v>
      </c>
      <c r="L622" t="s">
        <v>2829</v>
      </c>
      <c r="M622" t="s">
        <v>4024</v>
      </c>
      <c r="S622" t="s">
        <v>453</v>
      </c>
      <c r="T622" t="s">
        <v>2829</v>
      </c>
      <c r="U622" t="s">
        <v>4024</v>
      </c>
    </row>
    <row r="623" spans="1:21">
      <c r="A623" s="190" t="s">
        <v>76</v>
      </c>
      <c r="B623" s="190" t="s">
        <v>4368</v>
      </c>
      <c r="C623" s="190" t="s">
        <v>1641</v>
      </c>
      <c r="D623" s="191">
        <v>14450</v>
      </c>
      <c r="K623" t="s">
        <v>1107</v>
      </c>
      <c r="L623" t="s">
        <v>2646</v>
      </c>
      <c r="M623" t="s">
        <v>4044</v>
      </c>
      <c r="S623" t="s">
        <v>1107</v>
      </c>
      <c r="T623" t="s">
        <v>2646</v>
      </c>
      <c r="U623" t="s">
        <v>4044</v>
      </c>
    </row>
    <row r="624" spans="1:21">
      <c r="A624" s="190" t="s">
        <v>416</v>
      </c>
      <c r="B624" s="190" t="s">
        <v>4331</v>
      </c>
      <c r="C624" s="190" t="s">
        <v>2058</v>
      </c>
      <c r="D624" s="191">
        <v>9000</v>
      </c>
      <c r="K624" t="s">
        <v>929</v>
      </c>
      <c r="L624" t="s">
        <v>2842</v>
      </c>
      <c r="M624" t="s">
        <v>4062</v>
      </c>
      <c r="S624" t="s">
        <v>929</v>
      </c>
      <c r="T624" t="s">
        <v>2842</v>
      </c>
      <c r="U624" t="s">
        <v>4062</v>
      </c>
    </row>
    <row r="625" spans="1:21">
      <c r="A625" s="190" t="s">
        <v>4208</v>
      </c>
      <c r="B625" s="190" t="s">
        <v>4391</v>
      </c>
      <c r="C625" s="190" t="s">
        <v>2424</v>
      </c>
      <c r="D625" s="191">
        <v>9800</v>
      </c>
      <c r="K625" t="s">
        <v>1214</v>
      </c>
      <c r="L625" t="s">
        <v>2832</v>
      </c>
      <c r="M625" t="s">
        <v>4062</v>
      </c>
      <c r="S625" t="s">
        <v>1214</v>
      </c>
      <c r="T625" t="s">
        <v>2832</v>
      </c>
      <c r="U625" t="s">
        <v>4062</v>
      </c>
    </row>
    <row r="626" spans="1:21">
      <c r="A626" s="190" t="s">
        <v>417</v>
      </c>
      <c r="B626" s="190" t="s">
        <v>4349</v>
      </c>
      <c r="C626" s="190" t="s">
        <v>2058</v>
      </c>
      <c r="D626" s="191">
        <v>5400</v>
      </c>
      <c r="K626" t="s">
        <v>1503</v>
      </c>
      <c r="L626" t="s">
        <v>3325</v>
      </c>
      <c r="M626" t="s">
        <v>4062</v>
      </c>
      <c r="S626" t="s">
        <v>1503</v>
      </c>
      <c r="T626" t="s">
        <v>3325</v>
      </c>
      <c r="U626" t="s">
        <v>4062</v>
      </c>
    </row>
    <row r="627" spans="1:21">
      <c r="A627" s="190" t="s">
        <v>1110</v>
      </c>
      <c r="B627" s="190" t="s">
        <v>4331</v>
      </c>
      <c r="C627" s="190" t="s">
        <v>2424</v>
      </c>
      <c r="D627" s="191">
        <v>13600</v>
      </c>
      <c r="K627" t="s">
        <v>3836</v>
      </c>
      <c r="L627" t="s">
        <v>3837</v>
      </c>
      <c r="M627" t="s">
        <v>4042</v>
      </c>
      <c r="S627" t="s">
        <v>3836</v>
      </c>
      <c r="T627" t="s">
        <v>3837</v>
      </c>
      <c r="U627" t="s">
        <v>4042</v>
      </c>
    </row>
    <row r="628" spans="1:21">
      <c r="A628" s="190" t="s">
        <v>1112</v>
      </c>
      <c r="B628" s="190" t="s">
        <v>4351</v>
      </c>
      <c r="C628" s="190" t="s">
        <v>2424</v>
      </c>
      <c r="D628" s="191">
        <v>19700</v>
      </c>
      <c r="K628" t="s">
        <v>1201</v>
      </c>
      <c r="L628" t="s">
        <v>2808</v>
      </c>
      <c r="M628" t="s">
        <v>4069</v>
      </c>
      <c r="S628" t="s">
        <v>1201</v>
      </c>
      <c r="T628" t="s">
        <v>2808</v>
      </c>
      <c r="U628" t="s">
        <v>4069</v>
      </c>
    </row>
    <row r="629" spans="1:21">
      <c r="A629" s="190" t="s">
        <v>78</v>
      </c>
      <c r="B629" s="190" t="s">
        <v>4364</v>
      </c>
      <c r="C629" s="190" t="s">
        <v>1641</v>
      </c>
      <c r="D629" s="191">
        <v>58900</v>
      </c>
      <c r="K629" t="s">
        <v>454</v>
      </c>
      <c r="L629" t="s">
        <v>2168</v>
      </c>
      <c r="M629" t="s">
        <v>4033</v>
      </c>
      <c r="S629" t="s">
        <v>454</v>
      </c>
      <c r="T629" t="s">
        <v>2168</v>
      </c>
      <c r="U629" t="s">
        <v>4033</v>
      </c>
    </row>
    <row r="630" spans="1:21">
      <c r="A630" s="190" t="s">
        <v>3514</v>
      </c>
      <c r="B630" s="190" t="s">
        <v>4366</v>
      </c>
      <c r="C630" s="190" t="s">
        <v>2424</v>
      </c>
      <c r="D630" s="191">
        <v>9300</v>
      </c>
      <c r="K630" t="s">
        <v>139</v>
      </c>
      <c r="L630" t="s">
        <v>1812</v>
      </c>
      <c r="M630" t="s">
        <v>4062</v>
      </c>
      <c r="S630" t="s">
        <v>139</v>
      </c>
      <c r="T630" t="s">
        <v>1812</v>
      </c>
      <c r="U630" t="s">
        <v>4062</v>
      </c>
    </row>
    <row r="631" spans="1:21">
      <c r="A631" s="190" t="s">
        <v>900</v>
      </c>
      <c r="B631" s="190" t="s">
        <v>4346</v>
      </c>
      <c r="C631" s="190" t="s">
        <v>2424</v>
      </c>
      <c r="D631" s="191">
        <v>24200</v>
      </c>
      <c r="K631" t="s">
        <v>949</v>
      </c>
      <c r="L631" t="s">
        <v>2833</v>
      </c>
      <c r="M631" t="s">
        <v>4051</v>
      </c>
      <c r="S631" t="s">
        <v>949</v>
      </c>
      <c r="T631" t="s">
        <v>2833</v>
      </c>
      <c r="U631" t="s">
        <v>4051</v>
      </c>
    </row>
    <row r="632" spans="1:21">
      <c r="A632" s="190" t="s">
        <v>418</v>
      </c>
      <c r="B632" s="190" t="s">
        <v>4339</v>
      </c>
      <c r="C632" s="190" t="s">
        <v>2058</v>
      </c>
      <c r="D632" s="191">
        <v>51000</v>
      </c>
      <c r="K632" t="s">
        <v>823</v>
      </c>
      <c r="L632" t="s">
        <v>2764</v>
      </c>
      <c r="M632" t="s">
        <v>4046</v>
      </c>
      <c r="S632" t="s">
        <v>823</v>
      </c>
      <c r="T632" t="s">
        <v>2764</v>
      </c>
      <c r="U632" t="s">
        <v>4046</v>
      </c>
    </row>
    <row r="633" spans="1:21">
      <c r="A633" s="190" t="s">
        <v>1114</v>
      </c>
      <c r="B633" s="190" t="s">
        <v>4444</v>
      </c>
      <c r="C633" s="190" t="s">
        <v>2424</v>
      </c>
      <c r="D633" s="191">
        <v>7400</v>
      </c>
      <c r="K633" t="s">
        <v>1045</v>
      </c>
      <c r="L633" t="s">
        <v>2558</v>
      </c>
      <c r="M633" t="s">
        <v>4028</v>
      </c>
      <c r="S633" t="s">
        <v>1045</v>
      </c>
      <c r="T633" t="s">
        <v>2558</v>
      </c>
      <c r="U633" t="s">
        <v>4028</v>
      </c>
    </row>
    <row r="634" spans="1:21">
      <c r="A634" s="190" t="s">
        <v>915</v>
      </c>
      <c r="B634" s="190" t="s">
        <v>4339</v>
      </c>
      <c r="C634" s="190" t="s">
        <v>2424</v>
      </c>
      <c r="D634" s="191">
        <v>39300</v>
      </c>
      <c r="K634" t="s">
        <v>901</v>
      </c>
      <c r="L634" t="s">
        <v>2834</v>
      </c>
      <c r="M634" t="s">
        <v>4056</v>
      </c>
      <c r="S634" t="s">
        <v>901</v>
      </c>
      <c r="T634" t="s">
        <v>2834</v>
      </c>
      <c r="U634" t="s">
        <v>4056</v>
      </c>
    </row>
    <row r="635" spans="1:21">
      <c r="A635" s="190" t="s">
        <v>1116</v>
      </c>
      <c r="B635" s="190" t="s">
        <v>4346</v>
      </c>
      <c r="C635" s="190" t="s">
        <v>2424</v>
      </c>
      <c r="D635" s="191">
        <v>5700</v>
      </c>
      <c r="K635" t="s">
        <v>140</v>
      </c>
      <c r="L635" t="s">
        <v>1813</v>
      </c>
      <c r="M635" t="s">
        <v>4022</v>
      </c>
      <c r="S635" t="s">
        <v>140</v>
      </c>
      <c r="T635" t="s">
        <v>1813</v>
      </c>
      <c r="U635" t="s">
        <v>4022</v>
      </c>
    </row>
    <row r="636" spans="1:21">
      <c r="A636" s="190" t="s">
        <v>420</v>
      </c>
      <c r="B636" s="190" t="s">
        <v>4415</v>
      </c>
      <c r="C636" s="190" t="s">
        <v>2058</v>
      </c>
      <c r="D636" s="191">
        <v>19200</v>
      </c>
      <c r="K636" t="s">
        <v>918</v>
      </c>
      <c r="L636" t="s">
        <v>2835</v>
      </c>
      <c r="M636" t="s">
        <v>4045</v>
      </c>
      <c r="S636" t="s">
        <v>918</v>
      </c>
      <c r="T636" t="s">
        <v>2835</v>
      </c>
      <c r="U636" t="s">
        <v>4045</v>
      </c>
    </row>
    <row r="637" spans="1:21">
      <c r="A637" s="190" t="s">
        <v>936</v>
      </c>
      <c r="B637" s="190" t="s">
        <v>4346</v>
      </c>
      <c r="C637" s="190" t="s">
        <v>2424</v>
      </c>
      <c r="D637" s="191">
        <v>30200</v>
      </c>
      <c r="K637" t="s">
        <v>455</v>
      </c>
      <c r="L637" t="s">
        <v>2169</v>
      </c>
      <c r="M637" t="s">
        <v>4040</v>
      </c>
      <c r="S637" t="s">
        <v>455</v>
      </c>
      <c r="T637" t="s">
        <v>2169</v>
      </c>
      <c r="U637" t="s">
        <v>4040</v>
      </c>
    </row>
    <row r="638" spans="1:21">
      <c r="A638" s="190" t="s">
        <v>1121</v>
      </c>
      <c r="B638" s="190" t="s">
        <v>4436</v>
      </c>
      <c r="C638" s="190" t="s">
        <v>2424</v>
      </c>
      <c r="D638" s="191">
        <v>31100</v>
      </c>
      <c r="K638" t="s">
        <v>908</v>
      </c>
      <c r="L638" t="s">
        <v>2837</v>
      </c>
      <c r="M638" t="s">
        <v>4033</v>
      </c>
      <c r="S638" t="s">
        <v>908</v>
      </c>
      <c r="T638" t="s">
        <v>2837</v>
      </c>
      <c r="U638" t="s">
        <v>4033</v>
      </c>
    </row>
    <row r="639" spans="1:21">
      <c r="A639" s="190" t="s">
        <v>432</v>
      </c>
      <c r="B639" s="190" t="s">
        <v>4364</v>
      </c>
      <c r="C639" s="190" t="s">
        <v>2058</v>
      </c>
      <c r="D639" s="191">
        <v>59400</v>
      </c>
      <c r="K639" t="s">
        <v>1123</v>
      </c>
      <c r="L639" t="s">
        <v>2677</v>
      </c>
      <c r="M639" t="s">
        <v>4044</v>
      </c>
      <c r="S639" t="s">
        <v>1123</v>
      </c>
      <c r="T639" t="s">
        <v>2677</v>
      </c>
      <c r="U639" t="s">
        <v>4044</v>
      </c>
    </row>
    <row r="640" spans="1:21">
      <c r="A640" s="190" t="s">
        <v>67</v>
      </c>
      <c r="B640" s="190" t="s">
        <v>4415</v>
      </c>
      <c r="C640" s="190" t="s">
        <v>1641</v>
      </c>
      <c r="D640" s="191">
        <v>41700</v>
      </c>
      <c r="K640" t="s">
        <v>1215</v>
      </c>
      <c r="L640" t="s">
        <v>2838</v>
      </c>
      <c r="M640" t="s">
        <v>4074</v>
      </c>
      <c r="S640" t="s">
        <v>1215</v>
      </c>
      <c r="T640" t="s">
        <v>2838</v>
      </c>
      <c r="U640" t="s">
        <v>4074</v>
      </c>
    </row>
    <row r="641" spans="1:21">
      <c r="A641" s="190" t="s">
        <v>79</v>
      </c>
      <c r="B641" s="190" t="s">
        <v>4366</v>
      </c>
      <c r="C641" s="190" t="s">
        <v>1641</v>
      </c>
      <c r="D641" s="191">
        <v>26400</v>
      </c>
      <c r="K641" t="s">
        <v>1508</v>
      </c>
      <c r="L641" t="s">
        <v>3334</v>
      </c>
      <c r="M641" t="s">
        <v>4028</v>
      </c>
      <c r="S641" t="s">
        <v>1508</v>
      </c>
      <c r="T641" t="s">
        <v>3334</v>
      </c>
      <c r="U641" t="s">
        <v>4028</v>
      </c>
    </row>
    <row r="642" spans="1:21">
      <c r="A642" s="190" t="s">
        <v>80</v>
      </c>
      <c r="B642" s="190" t="s">
        <v>4354</v>
      </c>
      <c r="C642" s="190" t="s">
        <v>1641</v>
      </c>
      <c r="D642" s="191">
        <v>41750</v>
      </c>
      <c r="K642" t="s">
        <v>1217</v>
      </c>
      <c r="L642" t="s">
        <v>2840</v>
      </c>
      <c r="M642" t="s">
        <v>4017</v>
      </c>
      <c r="S642" t="s">
        <v>1217</v>
      </c>
      <c r="T642" t="s">
        <v>2840</v>
      </c>
      <c r="U642" t="s">
        <v>4017</v>
      </c>
    </row>
    <row r="643" spans="1:21">
      <c r="A643" s="190" t="s">
        <v>81</v>
      </c>
      <c r="B643" s="190" t="s">
        <v>4420</v>
      </c>
      <c r="C643" s="190" t="s">
        <v>1641</v>
      </c>
      <c r="D643" s="191">
        <v>11200</v>
      </c>
      <c r="K643" t="s">
        <v>141</v>
      </c>
      <c r="L643" t="s">
        <v>1815</v>
      </c>
      <c r="M643" t="s">
        <v>4031</v>
      </c>
      <c r="S643" t="s">
        <v>141</v>
      </c>
      <c r="T643" t="s">
        <v>1815</v>
      </c>
      <c r="U643" t="s">
        <v>4031</v>
      </c>
    </row>
    <row r="644" spans="1:21">
      <c r="A644" s="190" t="s">
        <v>82</v>
      </c>
      <c r="B644" s="190" t="s">
        <v>4353</v>
      </c>
      <c r="C644" s="190" t="s">
        <v>1641</v>
      </c>
      <c r="D644" s="191">
        <v>12500</v>
      </c>
      <c r="K644" t="s">
        <v>1218</v>
      </c>
      <c r="L644" t="s">
        <v>2841</v>
      </c>
      <c r="M644" t="s">
        <v>4031</v>
      </c>
      <c r="S644" t="s">
        <v>1218</v>
      </c>
      <c r="T644" t="s">
        <v>2841</v>
      </c>
      <c r="U644" t="s">
        <v>4031</v>
      </c>
    </row>
    <row r="645" spans="1:21">
      <c r="A645" s="190" t="s">
        <v>1604</v>
      </c>
      <c r="B645" s="190" t="s">
        <v>4354</v>
      </c>
      <c r="C645" s="190" t="s">
        <v>2424</v>
      </c>
      <c r="D645" s="191">
        <v>8600</v>
      </c>
      <c r="K645" t="s">
        <v>142</v>
      </c>
      <c r="L645" t="s">
        <v>1816</v>
      </c>
      <c r="M645" t="s">
        <v>4030</v>
      </c>
      <c r="S645" t="s">
        <v>142</v>
      </c>
      <c r="T645" t="s">
        <v>1816</v>
      </c>
      <c r="U645" t="s">
        <v>4030</v>
      </c>
    </row>
    <row r="646" spans="1:21">
      <c r="A646" s="190" t="s">
        <v>83</v>
      </c>
      <c r="B646" s="190" t="s">
        <v>4368</v>
      </c>
      <c r="C646" s="190" t="s">
        <v>1641</v>
      </c>
      <c r="D646" s="191">
        <v>2250</v>
      </c>
      <c r="K646" t="s">
        <v>902</v>
      </c>
      <c r="L646" t="s">
        <v>2843</v>
      </c>
      <c r="M646" t="s">
        <v>4038</v>
      </c>
      <c r="S646" t="s">
        <v>902</v>
      </c>
      <c r="T646" t="s">
        <v>2843</v>
      </c>
      <c r="U646" t="s">
        <v>4038</v>
      </c>
    </row>
    <row r="647" spans="1:21">
      <c r="A647" s="190" t="s">
        <v>820</v>
      </c>
      <c r="B647" s="190" t="s">
        <v>4354</v>
      </c>
      <c r="C647" s="190" t="s">
        <v>2424</v>
      </c>
      <c r="D647" s="191">
        <v>14100</v>
      </c>
      <c r="K647" t="s">
        <v>143</v>
      </c>
      <c r="L647" t="s">
        <v>1817</v>
      </c>
      <c r="M647" t="s">
        <v>4022</v>
      </c>
      <c r="S647" t="s">
        <v>143</v>
      </c>
      <c r="T647" t="s">
        <v>1817</v>
      </c>
      <c r="U647" t="s">
        <v>4022</v>
      </c>
    </row>
    <row r="648" spans="1:21">
      <c r="A648" s="190" t="s">
        <v>84</v>
      </c>
      <c r="B648" s="190" t="s">
        <v>4339</v>
      </c>
      <c r="C648" s="190" t="s">
        <v>1641</v>
      </c>
      <c r="D648" s="191">
        <v>45100</v>
      </c>
      <c r="K648" t="s">
        <v>1219</v>
      </c>
      <c r="L648" t="s">
        <v>2844</v>
      </c>
      <c r="M648" t="s">
        <v>4045</v>
      </c>
      <c r="S648" t="s">
        <v>1219</v>
      </c>
      <c r="T648" t="s">
        <v>2844</v>
      </c>
      <c r="U648" t="s">
        <v>4045</v>
      </c>
    </row>
    <row r="649" spans="1:21">
      <c r="A649" s="190" t="s">
        <v>577</v>
      </c>
      <c r="B649" s="190" t="s">
        <v>4380</v>
      </c>
      <c r="C649" s="190" t="s">
        <v>2058</v>
      </c>
      <c r="D649" s="191">
        <v>4700</v>
      </c>
      <c r="K649" t="s">
        <v>1637</v>
      </c>
      <c r="L649" t="s">
        <v>2846</v>
      </c>
      <c r="M649" t="s">
        <v>4033</v>
      </c>
      <c r="S649" t="s">
        <v>1637</v>
      </c>
      <c r="T649" t="s">
        <v>2846</v>
      </c>
      <c r="U649" t="s">
        <v>4033</v>
      </c>
    </row>
    <row r="650" spans="1:21">
      <c r="A650" s="190" t="s">
        <v>3899</v>
      </c>
      <c r="B650" s="190" t="s">
        <v>4425</v>
      </c>
      <c r="C650" s="190" t="s">
        <v>2424</v>
      </c>
      <c r="D650" s="191">
        <v>13700</v>
      </c>
      <c r="K650" t="s">
        <v>144</v>
      </c>
      <c r="L650" t="s">
        <v>1819</v>
      </c>
      <c r="M650" t="s">
        <v>4033</v>
      </c>
      <c r="S650" t="s">
        <v>144</v>
      </c>
      <c r="T650" t="s">
        <v>1819</v>
      </c>
      <c r="U650" t="s">
        <v>4033</v>
      </c>
    </row>
    <row r="651" spans="1:21">
      <c r="A651" s="190" t="s">
        <v>1125</v>
      </c>
      <c r="B651" s="190" t="s">
        <v>4391</v>
      </c>
      <c r="C651" s="190" t="s">
        <v>2424</v>
      </c>
      <c r="D651" s="191">
        <v>6800</v>
      </c>
      <c r="K651" t="s">
        <v>2847</v>
      </c>
      <c r="L651" t="s">
        <v>2848</v>
      </c>
      <c r="M651" t="s">
        <v>4041</v>
      </c>
      <c r="S651" t="s">
        <v>2847</v>
      </c>
      <c r="T651" t="s">
        <v>2848</v>
      </c>
      <c r="U651" t="s">
        <v>4041</v>
      </c>
    </row>
    <row r="652" spans="1:21">
      <c r="A652" s="190" t="s">
        <v>85</v>
      </c>
      <c r="B652" s="190" t="s">
        <v>4425</v>
      </c>
      <c r="C652" s="190" t="s">
        <v>1641</v>
      </c>
      <c r="D652" s="191">
        <v>38650</v>
      </c>
      <c r="K652" t="s">
        <v>456</v>
      </c>
      <c r="L652" t="s">
        <v>2170</v>
      </c>
      <c r="M652" t="s">
        <v>4018</v>
      </c>
      <c r="S652" t="s">
        <v>456</v>
      </c>
      <c r="T652" t="s">
        <v>2170</v>
      </c>
      <c r="U652" t="s">
        <v>4018</v>
      </c>
    </row>
    <row r="653" spans="1:21">
      <c r="A653" s="190" t="s">
        <v>947</v>
      </c>
      <c r="B653" s="190" t="s">
        <v>4425</v>
      </c>
      <c r="C653" s="190" t="s">
        <v>2424</v>
      </c>
      <c r="D653" s="191">
        <v>12800</v>
      </c>
      <c r="K653" t="s">
        <v>835</v>
      </c>
      <c r="L653" t="s">
        <v>2850</v>
      </c>
      <c r="M653" t="s">
        <v>4027</v>
      </c>
      <c r="S653" t="s">
        <v>835</v>
      </c>
      <c r="T653" t="s">
        <v>2850</v>
      </c>
      <c r="U653" t="s">
        <v>4027</v>
      </c>
    </row>
    <row r="654" spans="1:21">
      <c r="A654" s="190" t="s">
        <v>425</v>
      </c>
      <c r="B654" s="190" t="s">
        <v>4417</v>
      </c>
      <c r="C654" s="190" t="s">
        <v>2058</v>
      </c>
      <c r="D654" s="191">
        <v>4200</v>
      </c>
      <c r="K654" t="s">
        <v>145</v>
      </c>
      <c r="L654" t="s">
        <v>1820</v>
      </c>
      <c r="M654" t="s">
        <v>4041</v>
      </c>
      <c r="S654" t="s">
        <v>145</v>
      </c>
      <c r="T654" t="s">
        <v>1820</v>
      </c>
      <c r="U654" t="s">
        <v>4041</v>
      </c>
    </row>
    <row r="655" spans="1:21">
      <c r="A655" s="190" t="s">
        <v>86</v>
      </c>
      <c r="B655" s="190" t="s">
        <v>4368</v>
      </c>
      <c r="C655" s="190" t="s">
        <v>1641</v>
      </c>
      <c r="D655" s="191">
        <v>3470</v>
      </c>
      <c r="K655" t="s">
        <v>738</v>
      </c>
      <c r="L655" t="s">
        <v>1822</v>
      </c>
      <c r="M655" t="s">
        <v>4031</v>
      </c>
      <c r="S655" t="s">
        <v>738</v>
      </c>
      <c r="T655" t="s">
        <v>1822</v>
      </c>
      <c r="U655" t="s">
        <v>4031</v>
      </c>
    </row>
    <row r="656" spans="1:21">
      <c r="A656" s="190" t="s">
        <v>1130</v>
      </c>
      <c r="B656" s="190" t="s">
        <v>4352</v>
      </c>
      <c r="C656" s="190" t="s">
        <v>2424</v>
      </c>
      <c r="D656" s="191">
        <v>4500</v>
      </c>
      <c r="K656" t="s">
        <v>146</v>
      </c>
      <c r="L656" t="s">
        <v>1821</v>
      </c>
      <c r="M656" t="s">
        <v>4071</v>
      </c>
      <c r="S656" t="s">
        <v>146</v>
      </c>
      <c r="T656" t="s">
        <v>1821</v>
      </c>
      <c r="U656" t="s">
        <v>4071</v>
      </c>
    </row>
    <row r="657" spans="1:21">
      <c r="A657" s="190" t="s">
        <v>559</v>
      </c>
      <c r="B657" s="190" t="s">
        <v>4334</v>
      </c>
      <c r="C657" s="190" t="s">
        <v>2058</v>
      </c>
      <c r="D657" s="191">
        <v>14900</v>
      </c>
      <c r="K657" t="s">
        <v>457</v>
      </c>
      <c r="L657" t="s">
        <v>2171</v>
      </c>
      <c r="M657" t="s">
        <v>4042</v>
      </c>
      <c r="S657" t="s">
        <v>457</v>
      </c>
      <c r="T657" t="s">
        <v>2171</v>
      </c>
      <c r="U657" t="s">
        <v>4042</v>
      </c>
    </row>
    <row r="658" spans="1:21">
      <c r="A658" s="190" t="s">
        <v>784</v>
      </c>
      <c r="B658" s="190" t="s">
        <v>4376</v>
      </c>
      <c r="C658" s="190" t="s">
        <v>2424</v>
      </c>
      <c r="D658" s="191">
        <v>1900</v>
      </c>
      <c r="K658" t="s">
        <v>1222</v>
      </c>
      <c r="L658" t="s">
        <v>2853</v>
      </c>
      <c r="M658" t="s">
        <v>4085</v>
      </c>
      <c r="S658" t="s">
        <v>1222</v>
      </c>
      <c r="T658" t="s">
        <v>2853</v>
      </c>
      <c r="U658" t="s">
        <v>4085</v>
      </c>
    </row>
    <row r="659" spans="1:21">
      <c r="A659" s="190" t="s">
        <v>1131</v>
      </c>
      <c r="B659" s="190" t="s">
        <v>4339</v>
      </c>
      <c r="C659" s="190" t="s">
        <v>2058</v>
      </c>
      <c r="D659" s="191">
        <v>11600</v>
      </c>
      <c r="K659" t="s">
        <v>2854</v>
      </c>
      <c r="L659" t="s">
        <v>2855</v>
      </c>
      <c r="M659" t="s">
        <v>4022</v>
      </c>
      <c r="S659" t="s">
        <v>2854</v>
      </c>
      <c r="T659" t="s">
        <v>2855</v>
      </c>
      <c r="U659" t="s">
        <v>4022</v>
      </c>
    </row>
    <row r="660" spans="1:21">
      <c r="A660" s="190" t="s">
        <v>87</v>
      </c>
      <c r="B660" s="190" t="s">
        <v>4372</v>
      </c>
      <c r="C660" s="190" t="s">
        <v>1641</v>
      </c>
      <c r="D660" s="191">
        <v>11500</v>
      </c>
      <c r="K660" t="s">
        <v>147</v>
      </c>
      <c r="L660" t="s">
        <v>2856</v>
      </c>
      <c r="M660" t="s">
        <v>4019</v>
      </c>
      <c r="S660" t="s">
        <v>147</v>
      </c>
      <c r="T660" t="s">
        <v>2856</v>
      </c>
      <c r="U660" t="s">
        <v>4019</v>
      </c>
    </row>
    <row r="661" spans="1:21">
      <c r="A661" s="190" t="s">
        <v>2697</v>
      </c>
      <c r="B661" s="190" t="s">
        <v>4364</v>
      </c>
      <c r="C661" s="190" t="s">
        <v>2424</v>
      </c>
      <c r="D661" s="191">
        <v>108500</v>
      </c>
      <c r="K661" t="s">
        <v>148</v>
      </c>
      <c r="L661" t="s">
        <v>1823</v>
      </c>
      <c r="M661" t="s">
        <v>4080</v>
      </c>
      <c r="S661" t="s">
        <v>148</v>
      </c>
      <c r="T661" t="s">
        <v>1823</v>
      </c>
      <c r="U661" t="s">
        <v>4080</v>
      </c>
    </row>
    <row r="662" spans="1:21">
      <c r="A662" s="190" t="s">
        <v>88</v>
      </c>
      <c r="B662" s="190" t="s">
        <v>4389</v>
      </c>
      <c r="C662" s="190" t="s">
        <v>1641</v>
      </c>
      <c r="D662" s="191">
        <v>17650</v>
      </c>
      <c r="K662" t="s">
        <v>149</v>
      </c>
      <c r="L662" t="s">
        <v>1824</v>
      </c>
      <c r="M662" t="s">
        <v>4041</v>
      </c>
      <c r="S662" t="s">
        <v>149</v>
      </c>
      <c r="T662" t="s">
        <v>1824</v>
      </c>
      <c r="U662" t="s">
        <v>4041</v>
      </c>
    </row>
    <row r="663" spans="1:21">
      <c r="A663" s="190" t="s">
        <v>2131</v>
      </c>
      <c r="B663" s="190" t="s">
        <v>4377</v>
      </c>
      <c r="C663" s="190" t="s">
        <v>2424</v>
      </c>
      <c r="D663" s="191">
        <v>1200</v>
      </c>
      <c r="K663" t="s">
        <v>150</v>
      </c>
      <c r="L663" t="s">
        <v>1825</v>
      </c>
      <c r="M663" t="s">
        <v>4041</v>
      </c>
      <c r="S663" t="s">
        <v>150</v>
      </c>
      <c r="T663" t="s">
        <v>1825</v>
      </c>
      <c r="U663" t="s">
        <v>4041</v>
      </c>
    </row>
    <row r="664" spans="1:21">
      <c r="A664" s="190" t="s">
        <v>3887</v>
      </c>
      <c r="B664" s="190" t="s">
        <v>4364</v>
      </c>
      <c r="C664" s="190" t="s">
        <v>2058</v>
      </c>
      <c r="D664" s="191">
        <v>7000</v>
      </c>
      <c r="K664" t="s">
        <v>919</v>
      </c>
      <c r="L664" t="s">
        <v>2859</v>
      </c>
      <c r="M664" t="s">
        <v>4041</v>
      </c>
      <c r="S664" t="s">
        <v>919</v>
      </c>
      <c r="T664" t="s">
        <v>2859</v>
      </c>
      <c r="U664" t="s">
        <v>4041</v>
      </c>
    </row>
    <row r="665" spans="1:21">
      <c r="A665" s="190" t="s">
        <v>781</v>
      </c>
      <c r="B665" s="190" t="s">
        <v>4364</v>
      </c>
      <c r="C665" s="190" t="s">
        <v>2424</v>
      </c>
      <c r="D665" s="191">
        <v>20600</v>
      </c>
      <c r="K665" t="s">
        <v>1182</v>
      </c>
      <c r="L665" t="s">
        <v>2778</v>
      </c>
      <c r="M665" t="s">
        <v>4031</v>
      </c>
      <c r="S665" t="s">
        <v>1182</v>
      </c>
      <c r="T665" t="s">
        <v>2778</v>
      </c>
      <c r="U665" t="s">
        <v>4031</v>
      </c>
    </row>
    <row r="666" spans="1:21">
      <c r="A666" s="190" t="s">
        <v>89</v>
      </c>
      <c r="B666" s="190" t="s">
        <v>4380</v>
      </c>
      <c r="C666" s="190" t="s">
        <v>1641</v>
      </c>
      <c r="D666" s="191">
        <v>75200</v>
      </c>
      <c r="K666" t="s">
        <v>1225</v>
      </c>
      <c r="L666" t="s">
        <v>2860</v>
      </c>
      <c r="M666" t="s">
        <v>4031</v>
      </c>
      <c r="S666" t="s">
        <v>1225</v>
      </c>
      <c r="T666" t="s">
        <v>2860</v>
      </c>
      <c r="U666" t="s">
        <v>4031</v>
      </c>
    </row>
    <row r="667" spans="1:21">
      <c r="A667" s="190" t="s">
        <v>2704</v>
      </c>
      <c r="B667" s="190" t="s">
        <v>4346</v>
      </c>
      <c r="C667" s="190" t="s">
        <v>2424</v>
      </c>
      <c r="D667" s="191">
        <v>18900</v>
      </c>
      <c r="K667" t="s">
        <v>1183</v>
      </c>
      <c r="L667" t="s">
        <v>2779</v>
      </c>
      <c r="M667" t="s">
        <v>4031</v>
      </c>
      <c r="S667" t="s">
        <v>1183</v>
      </c>
      <c r="T667" t="s">
        <v>2779</v>
      </c>
      <c r="U667" t="s">
        <v>4031</v>
      </c>
    </row>
    <row r="668" spans="1:21">
      <c r="A668" s="190" t="s">
        <v>869</v>
      </c>
      <c r="B668" s="190" t="s">
        <v>4346</v>
      </c>
      <c r="C668" s="190" t="s">
        <v>2424</v>
      </c>
      <c r="D668" s="191">
        <v>19500</v>
      </c>
      <c r="K668" t="s">
        <v>887</v>
      </c>
      <c r="L668" t="s">
        <v>2868</v>
      </c>
      <c r="M668" t="s">
        <v>4017</v>
      </c>
      <c r="S668" t="s">
        <v>887</v>
      </c>
      <c r="T668" t="s">
        <v>2868</v>
      </c>
      <c r="U668" t="s">
        <v>4017</v>
      </c>
    </row>
    <row r="669" spans="1:21">
      <c r="A669" s="190" t="s">
        <v>90</v>
      </c>
      <c r="B669" s="190" t="s">
        <v>4368</v>
      </c>
      <c r="C669" s="190" t="s">
        <v>1641</v>
      </c>
      <c r="D669" s="191">
        <v>15700</v>
      </c>
      <c r="K669" t="s">
        <v>1211</v>
      </c>
      <c r="L669" t="s">
        <v>2828</v>
      </c>
      <c r="M669" t="s">
        <v>4027</v>
      </c>
      <c r="S669" t="s">
        <v>1211</v>
      </c>
      <c r="T669" t="s">
        <v>2828</v>
      </c>
      <c r="U669" t="s">
        <v>4027</v>
      </c>
    </row>
    <row r="670" spans="1:21">
      <c r="A670" s="190" t="s">
        <v>426</v>
      </c>
      <c r="B670" s="190" t="s">
        <v>4380</v>
      </c>
      <c r="C670" s="190" t="s">
        <v>2058</v>
      </c>
      <c r="D670" s="191">
        <v>15000</v>
      </c>
      <c r="K670" t="s">
        <v>1226</v>
      </c>
      <c r="L670" t="s">
        <v>2861</v>
      </c>
      <c r="M670" t="s">
        <v>4027</v>
      </c>
      <c r="S670" t="s">
        <v>1226</v>
      </c>
      <c r="T670" t="s">
        <v>2861</v>
      </c>
      <c r="U670" t="s">
        <v>4027</v>
      </c>
    </row>
    <row r="671" spans="1:21">
      <c r="A671" s="190" t="s">
        <v>3668</v>
      </c>
      <c r="B671" s="190" t="s">
        <v>4383</v>
      </c>
      <c r="C671" s="190" t="s">
        <v>1641</v>
      </c>
      <c r="D671" s="191">
        <v>7670</v>
      </c>
      <c r="K671" t="s">
        <v>3814</v>
      </c>
      <c r="L671" t="s">
        <v>3815</v>
      </c>
      <c r="M671" t="s">
        <v>4026</v>
      </c>
      <c r="S671" t="s">
        <v>3814</v>
      </c>
      <c r="T671" t="s">
        <v>3815</v>
      </c>
      <c r="U671" t="s">
        <v>4026</v>
      </c>
    </row>
    <row r="672" spans="1:21">
      <c r="A672" s="190" t="s">
        <v>91</v>
      </c>
      <c r="B672" s="190" t="s">
        <v>4391</v>
      </c>
      <c r="C672" s="190" t="s">
        <v>1641</v>
      </c>
      <c r="D672" s="191">
        <v>3910</v>
      </c>
      <c r="K672" t="s">
        <v>458</v>
      </c>
      <c r="L672" t="s">
        <v>3745</v>
      </c>
      <c r="M672" t="s">
        <v>4041</v>
      </c>
      <c r="S672" t="s">
        <v>458</v>
      </c>
      <c r="T672" t="s">
        <v>3745</v>
      </c>
      <c r="U672" t="s">
        <v>4041</v>
      </c>
    </row>
    <row r="673" spans="1:21">
      <c r="A673" s="190" t="s">
        <v>1616</v>
      </c>
      <c r="B673" s="190" t="s">
        <v>4340</v>
      </c>
      <c r="C673" s="190" t="s">
        <v>2424</v>
      </c>
      <c r="D673" s="191">
        <v>4700</v>
      </c>
      <c r="K673" t="s">
        <v>1210</v>
      </c>
      <c r="L673" t="s">
        <v>2827</v>
      </c>
      <c r="M673" t="s">
        <v>4024</v>
      </c>
      <c r="S673" t="s">
        <v>1210</v>
      </c>
      <c r="T673" t="s">
        <v>2827</v>
      </c>
      <c r="U673" t="s">
        <v>4024</v>
      </c>
    </row>
    <row r="674" spans="1:21">
      <c r="A674" s="190" t="s">
        <v>4145</v>
      </c>
      <c r="B674" s="190" t="s">
        <v>4389</v>
      </c>
      <c r="C674" s="190" t="s">
        <v>2424</v>
      </c>
      <c r="D674" s="191">
        <v>30700</v>
      </c>
      <c r="K674" t="s">
        <v>459</v>
      </c>
      <c r="L674" t="s">
        <v>2864</v>
      </c>
      <c r="M674" t="s">
        <v>4023</v>
      </c>
      <c r="S674" t="s">
        <v>459</v>
      </c>
      <c r="T674" t="s">
        <v>2864</v>
      </c>
      <c r="U674" t="s">
        <v>4023</v>
      </c>
    </row>
    <row r="675" spans="1:21">
      <c r="A675" s="190" t="s">
        <v>1140</v>
      </c>
      <c r="B675" s="190" t="s">
        <v>4339</v>
      </c>
      <c r="C675" s="190" t="s">
        <v>2424</v>
      </c>
      <c r="D675" s="191">
        <v>24700</v>
      </c>
      <c r="K675" t="s">
        <v>740</v>
      </c>
      <c r="L675" t="s">
        <v>1827</v>
      </c>
      <c r="M675" t="s">
        <v>4041</v>
      </c>
      <c r="S675" t="s">
        <v>740</v>
      </c>
      <c r="T675" t="s">
        <v>1827</v>
      </c>
      <c r="U675" t="s">
        <v>4041</v>
      </c>
    </row>
    <row r="676" spans="1:21">
      <c r="A676" s="190" t="s">
        <v>430</v>
      </c>
      <c r="B676" s="190" t="s">
        <v>4363</v>
      </c>
      <c r="C676" s="190" t="s">
        <v>2058</v>
      </c>
      <c r="D676" s="191">
        <v>20800</v>
      </c>
      <c r="K676" t="s">
        <v>151</v>
      </c>
      <c r="L676" t="s">
        <v>2865</v>
      </c>
      <c r="M676" t="s">
        <v>4023</v>
      </c>
      <c r="S676" t="s">
        <v>151</v>
      </c>
      <c r="T676" t="s">
        <v>2865</v>
      </c>
      <c r="U676" t="s">
        <v>4023</v>
      </c>
    </row>
    <row r="677" spans="1:21">
      <c r="A677" s="190" t="s">
        <v>938</v>
      </c>
      <c r="B677" s="190" t="s">
        <v>4392</v>
      </c>
      <c r="C677" s="190" t="s">
        <v>2424</v>
      </c>
      <c r="D677" s="191">
        <v>2400</v>
      </c>
      <c r="K677" t="s">
        <v>460</v>
      </c>
      <c r="L677" t="s">
        <v>2173</v>
      </c>
      <c r="M677" t="s">
        <v>4045</v>
      </c>
      <c r="S677" t="s">
        <v>460</v>
      </c>
      <c r="T677" t="s">
        <v>2173</v>
      </c>
      <c r="U677" t="s">
        <v>4045</v>
      </c>
    </row>
    <row r="678" spans="1:21">
      <c r="A678" s="190" t="s">
        <v>93</v>
      </c>
      <c r="B678" s="190" t="s">
        <v>4369</v>
      </c>
      <c r="C678" s="190" t="s">
        <v>1641</v>
      </c>
      <c r="D678" s="191">
        <v>16700</v>
      </c>
      <c r="K678" t="s">
        <v>152</v>
      </c>
      <c r="L678" t="s">
        <v>1829</v>
      </c>
      <c r="M678" t="s">
        <v>4033</v>
      </c>
      <c r="S678" t="s">
        <v>152</v>
      </c>
      <c r="T678" t="s">
        <v>1829</v>
      </c>
      <c r="U678" t="s">
        <v>4033</v>
      </c>
    </row>
    <row r="679" spans="1:21">
      <c r="A679" s="190" t="s">
        <v>1143</v>
      </c>
      <c r="B679" s="190" t="s">
        <v>4435</v>
      </c>
      <c r="C679" s="190" t="s">
        <v>2424</v>
      </c>
      <c r="D679" s="191">
        <v>19100</v>
      </c>
      <c r="K679" t="s">
        <v>2866</v>
      </c>
      <c r="L679" t="s">
        <v>2867</v>
      </c>
      <c r="M679" t="s">
        <v>4041</v>
      </c>
      <c r="S679" t="s">
        <v>2866</v>
      </c>
      <c r="T679" t="s">
        <v>2867</v>
      </c>
      <c r="U679" t="s">
        <v>4041</v>
      </c>
    </row>
    <row r="680" spans="1:21">
      <c r="A680" s="190" t="s">
        <v>95</v>
      </c>
      <c r="B680" s="190" t="s">
        <v>4453</v>
      </c>
      <c r="C680" s="190" t="s">
        <v>1641</v>
      </c>
      <c r="D680" s="191">
        <v>10100</v>
      </c>
      <c r="K680">
        <v>0</v>
      </c>
      <c r="L680" t="s">
        <v>3500</v>
      </c>
      <c r="M680" t="s">
        <v>4041</v>
      </c>
      <c r="S680">
        <v>0</v>
      </c>
      <c r="T680" t="s">
        <v>3500</v>
      </c>
      <c r="U680" t="s">
        <v>4041</v>
      </c>
    </row>
    <row r="681" spans="1:21">
      <c r="A681" s="190" t="s">
        <v>96</v>
      </c>
      <c r="B681" s="190" t="s">
        <v>4383</v>
      </c>
      <c r="C681" s="190" t="s">
        <v>1641</v>
      </c>
      <c r="D681" s="191">
        <v>6360</v>
      </c>
      <c r="K681" t="s">
        <v>153</v>
      </c>
      <c r="L681" t="s">
        <v>1830</v>
      </c>
      <c r="M681" t="s">
        <v>4059</v>
      </c>
      <c r="S681" t="s">
        <v>153</v>
      </c>
      <c r="T681" t="s">
        <v>1830</v>
      </c>
      <c r="U681" t="s">
        <v>4059</v>
      </c>
    </row>
    <row r="682" spans="1:21">
      <c r="A682" s="190" t="s">
        <v>99</v>
      </c>
      <c r="B682" s="190" t="s">
        <v>4361</v>
      </c>
      <c r="C682" s="190" t="s">
        <v>1641</v>
      </c>
      <c r="D682" s="191">
        <v>3190</v>
      </c>
      <c r="K682" t="s">
        <v>909</v>
      </c>
      <c r="L682" t="s">
        <v>2871</v>
      </c>
      <c r="M682" t="s">
        <v>4041</v>
      </c>
      <c r="S682" t="s">
        <v>909</v>
      </c>
      <c r="T682" t="s">
        <v>2871</v>
      </c>
      <c r="U682" t="s">
        <v>4041</v>
      </c>
    </row>
    <row r="683" spans="1:21">
      <c r="A683" s="190" t="s">
        <v>100</v>
      </c>
      <c r="B683" s="190" t="s">
        <v>4456</v>
      </c>
      <c r="C683" s="190" t="s">
        <v>1641</v>
      </c>
      <c r="D683" s="191">
        <v>13200</v>
      </c>
      <c r="K683" t="s">
        <v>750</v>
      </c>
      <c r="L683" t="s">
        <v>1834</v>
      </c>
      <c r="M683" t="s">
        <v>4028</v>
      </c>
      <c r="S683" t="s">
        <v>750</v>
      </c>
      <c r="T683" t="s">
        <v>1834</v>
      </c>
      <c r="U683" t="s">
        <v>4028</v>
      </c>
    </row>
    <row r="684" spans="1:21">
      <c r="A684" s="190" t="s">
        <v>1149</v>
      </c>
      <c r="B684" s="190" t="s">
        <v>4378</v>
      </c>
      <c r="C684" s="190" t="s">
        <v>2424</v>
      </c>
      <c r="D684" s="191">
        <v>4100</v>
      </c>
      <c r="K684" t="s">
        <v>939</v>
      </c>
      <c r="L684" t="s">
        <v>3799</v>
      </c>
      <c r="M684" t="s">
        <v>4023</v>
      </c>
      <c r="S684" t="s">
        <v>939</v>
      </c>
      <c r="T684" t="s">
        <v>3799</v>
      </c>
      <c r="U684" t="s">
        <v>4023</v>
      </c>
    </row>
    <row r="685" spans="1:21">
      <c r="A685" s="190" t="s">
        <v>101</v>
      </c>
      <c r="B685" s="190" t="s">
        <v>4376</v>
      </c>
      <c r="C685" s="190" t="s">
        <v>1641</v>
      </c>
      <c r="D685" s="191">
        <v>18900</v>
      </c>
      <c r="K685" t="s">
        <v>461</v>
      </c>
      <c r="L685" t="s">
        <v>2174</v>
      </c>
      <c r="M685" t="s">
        <v>4041</v>
      </c>
      <c r="S685" t="s">
        <v>461</v>
      </c>
      <c r="T685" t="s">
        <v>2174</v>
      </c>
      <c r="U685" t="s">
        <v>4041</v>
      </c>
    </row>
    <row r="686" spans="1:21">
      <c r="A686" s="190" t="s">
        <v>1151</v>
      </c>
      <c r="B686" s="190" t="s">
        <v>4335</v>
      </c>
      <c r="C686" s="190" t="s">
        <v>2424</v>
      </c>
      <c r="D686" s="191">
        <v>4100</v>
      </c>
      <c r="K686" t="s">
        <v>1229</v>
      </c>
      <c r="L686" t="s">
        <v>2873</v>
      </c>
      <c r="M686" t="s">
        <v>4041</v>
      </c>
      <c r="S686" t="s">
        <v>1229</v>
      </c>
      <c r="T686" t="s">
        <v>2873</v>
      </c>
      <c r="U686" t="s">
        <v>4041</v>
      </c>
    </row>
    <row r="687" spans="1:21">
      <c r="A687" s="190" t="s">
        <v>1153</v>
      </c>
      <c r="B687" s="190" t="s">
        <v>4426</v>
      </c>
      <c r="C687" s="190" t="s">
        <v>2424</v>
      </c>
      <c r="D687" s="191">
        <v>35000</v>
      </c>
      <c r="K687" t="s">
        <v>880</v>
      </c>
      <c r="L687" t="s">
        <v>2554</v>
      </c>
      <c r="M687" t="s">
        <v>4041</v>
      </c>
      <c r="S687" t="s">
        <v>880</v>
      </c>
      <c r="T687" t="s">
        <v>2554</v>
      </c>
      <c r="U687" t="s">
        <v>4041</v>
      </c>
    </row>
    <row r="688" spans="1:21">
      <c r="A688" s="190" t="s">
        <v>1154</v>
      </c>
      <c r="B688" s="190" t="s">
        <v>4347</v>
      </c>
      <c r="C688" s="190" t="s">
        <v>2424</v>
      </c>
      <c r="D688" s="191">
        <v>19100</v>
      </c>
      <c r="K688" t="s">
        <v>154</v>
      </c>
      <c r="L688" t="s">
        <v>1832</v>
      </c>
      <c r="M688" t="s">
        <v>4023</v>
      </c>
      <c r="S688" t="s">
        <v>154</v>
      </c>
      <c r="T688" t="s">
        <v>1832</v>
      </c>
      <c r="U688" t="s">
        <v>4023</v>
      </c>
    </row>
    <row r="689" spans="1:21">
      <c r="A689" s="190" t="s">
        <v>431</v>
      </c>
      <c r="B689" s="190" t="s">
        <v>4391</v>
      </c>
      <c r="C689" s="190" t="s">
        <v>2058</v>
      </c>
      <c r="D689" s="191">
        <v>1800</v>
      </c>
      <c r="K689" t="s">
        <v>793</v>
      </c>
      <c r="L689" t="s">
        <v>2175</v>
      </c>
      <c r="M689" t="s">
        <v>4031</v>
      </c>
      <c r="S689" t="s">
        <v>793</v>
      </c>
      <c r="T689" t="s">
        <v>2175</v>
      </c>
      <c r="U689" t="s">
        <v>4031</v>
      </c>
    </row>
    <row r="690" spans="1:21">
      <c r="A690" s="190" t="s">
        <v>729</v>
      </c>
      <c r="B690" s="190" t="s">
        <v>4368</v>
      </c>
      <c r="C690" s="190" t="s">
        <v>1641</v>
      </c>
      <c r="D690" s="191">
        <v>5740</v>
      </c>
      <c r="K690" t="s">
        <v>1279</v>
      </c>
      <c r="L690" t="s">
        <v>3763</v>
      </c>
      <c r="M690" t="s">
        <v>4033</v>
      </c>
      <c r="S690" t="s">
        <v>1279</v>
      </c>
      <c r="T690" t="s">
        <v>3763</v>
      </c>
      <c r="U690" t="s">
        <v>4033</v>
      </c>
    </row>
    <row r="691" spans="1:21">
      <c r="A691" s="190" t="s">
        <v>102</v>
      </c>
      <c r="B691" s="190" t="s">
        <v>4375</v>
      </c>
      <c r="C691" s="190" t="s">
        <v>1641</v>
      </c>
      <c r="D691" s="191">
        <v>4200</v>
      </c>
      <c r="K691" t="s">
        <v>462</v>
      </c>
      <c r="L691" t="s">
        <v>3785</v>
      </c>
      <c r="M691" t="s">
        <v>4031</v>
      </c>
      <c r="S691" t="s">
        <v>462</v>
      </c>
      <c r="T691" t="s">
        <v>3785</v>
      </c>
      <c r="U691" t="s">
        <v>4031</v>
      </c>
    </row>
    <row r="692" spans="1:21">
      <c r="A692" s="190" t="s">
        <v>104</v>
      </c>
      <c r="B692" s="190" t="s">
        <v>4402</v>
      </c>
      <c r="C692" s="190" t="s">
        <v>1641</v>
      </c>
      <c r="D692" s="191">
        <v>36200</v>
      </c>
      <c r="K692" t="s">
        <v>3524</v>
      </c>
      <c r="L692" t="s">
        <v>3525</v>
      </c>
      <c r="M692" t="s">
        <v>4024</v>
      </c>
      <c r="S692" t="s">
        <v>3524</v>
      </c>
      <c r="T692" t="s">
        <v>3525</v>
      </c>
      <c r="U692" t="s">
        <v>4024</v>
      </c>
    </row>
    <row r="693" spans="1:21">
      <c r="A693" s="190" t="s">
        <v>897</v>
      </c>
      <c r="B693" s="190" t="s">
        <v>4328</v>
      </c>
      <c r="C693" s="190" t="s">
        <v>2424</v>
      </c>
      <c r="D693" s="191">
        <v>67500</v>
      </c>
      <c r="K693" t="s">
        <v>463</v>
      </c>
      <c r="L693" t="s">
        <v>2177</v>
      </c>
      <c r="M693" t="s">
        <v>4031</v>
      </c>
      <c r="S693" t="s">
        <v>463</v>
      </c>
      <c r="T693" t="s">
        <v>2177</v>
      </c>
      <c r="U693" t="s">
        <v>4031</v>
      </c>
    </row>
    <row r="694" spans="1:21">
      <c r="A694" s="190" t="s">
        <v>1155</v>
      </c>
      <c r="B694" s="190" t="s">
        <v>4398</v>
      </c>
      <c r="C694" s="190" t="s">
        <v>2424</v>
      </c>
      <c r="D694" s="191">
        <v>81500</v>
      </c>
      <c r="K694" t="s">
        <v>1232</v>
      </c>
      <c r="L694" t="s">
        <v>2880</v>
      </c>
      <c r="M694" t="s">
        <v>4058</v>
      </c>
      <c r="S694" t="s">
        <v>1232</v>
      </c>
      <c r="T694" t="s">
        <v>2880</v>
      </c>
      <c r="U694" t="s">
        <v>4058</v>
      </c>
    </row>
    <row r="695" spans="1:21">
      <c r="A695" s="190" t="s">
        <v>106</v>
      </c>
      <c r="B695" s="190" t="s">
        <v>4422</v>
      </c>
      <c r="C695" s="190" t="s">
        <v>1641</v>
      </c>
      <c r="D695" s="191">
        <v>70000</v>
      </c>
      <c r="K695" t="s">
        <v>1233</v>
      </c>
      <c r="L695" t="s">
        <v>2881</v>
      </c>
      <c r="M695" t="s">
        <v>4042</v>
      </c>
      <c r="S695" t="s">
        <v>1233</v>
      </c>
      <c r="T695" t="s">
        <v>2881</v>
      </c>
      <c r="U695" t="s">
        <v>4042</v>
      </c>
    </row>
    <row r="696" spans="1:21">
      <c r="A696" s="190" t="s">
        <v>107</v>
      </c>
      <c r="B696" s="190" t="s">
        <v>4385</v>
      </c>
      <c r="C696" s="190" t="s">
        <v>1641</v>
      </c>
      <c r="D696" s="191">
        <v>138000</v>
      </c>
      <c r="K696" t="s">
        <v>155</v>
      </c>
      <c r="L696" t="s">
        <v>1833</v>
      </c>
      <c r="M696" t="s">
        <v>4031</v>
      </c>
      <c r="S696" t="s">
        <v>155</v>
      </c>
      <c r="T696" t="s">
        <v>1833</v>
      </c>
      <c r="U696" t="s">
        <v>4031</v>
      </c>
    </row>
    <row r="697" spans="1:21">
      <c r="A697" s="190" t="s">
        <v>105</v>
      </c>
      <c r="B697" s="190" t="s">
        <v>4373</v>
      </c>
      <c r="C697" s="190" t="s">
        <v>2424</v>
      </c>
      <c r="D697" s="191">
        <v>500</v>
      </c>
      <c r="K697" t="s">
        <v>910</v>
      </c>
      <c r="L697" t="s">
        <v>2883</v>
      </c>
      <c r="M697" t="s">
        <v>4023</v>
      </c>
      <c r="S697" t="s">
        <v>910</v>
      </c>
      <c r="T697" t="s">
        <v>2883</v>
      </c>
      <c r="U697" t="s">
        <v>4023</v>
      </c>
    </row>
    <row r="698" spans="1:21">
      <c r="A698" s="190" t="s">
        <v>817</v>
      </c>
      <c r="B698" s="190" t="s">
        <v>4362</v>
      </c>
      <c r="C698" s="190" t="s">
        <v>2424</v>
      </c>
      <c r="D698" s="191">
        <v>11000</v>
      </c>
      <c r="K698" t="s">
        <v>1235</v>
      </c>
      <c r="L698" t="s">
        <v>3775</v>
      </c>
      <c r="M698" t="s">
        <v>4035</v>
      </c>
      <c r="S698" t="s">
        <v>1235</v>
      </c>
      <c r="T698" t="s">
        <v>3775</v>
      </c>
      <c r="U698" t="s">
        <v>4035</v>
      </c>
    </row>
    <row r="699" spans="1:21">
      <c r="A699" s="190" t="s">
        <v>109</v>
      </c>
      <c r="B699" s="190" t="s">
        <v>4409</v>
      </c>
      <c r="C699" s="190" t="s">
        <v>1641</v>
      </c>
      <c r="D699" s="191">
        <v>73600</v>
      </c>
      <c r="K699" t="s">
        <v>1236</v>
      </c>
      <c r="L699" t="s">
        <v>2886</v>
      </c>
      <c r="M699" t="s">
        <v>4021</v>
      </c>
      <c r="S699" t="s">
        <v>1236</v>
      </c>
      <c r="T699" t="s">
        <v>2886</v>
      </c>
      <c r="U699" t="s">
        <v>4021</v>
      </c>
    </row>
    <row r="700" spans="1:21">
      <c r="A700" s="190" t="s">
        <v>3929</v>
      </c>
      <c r="B700" s="190" t="s">
        <v>4335</v>
      </c>
      <c r="C700" s="190" t="s">
        <v>2424</v>
      </c>
      <c r="D700" s="191">
        <v>19000</v>
      </c>
      <c r="K700" t="s">
        <v>2887</v>
      </c>
      <c r="L700" t="s">
        <v>2888</v>
      </c>
      <c r="M700" t="s">
        <v>4021</v>
      </c>
      <c r="S700" t="s">
        <v>2887</v>
      </c>
      <c r="T700" t="s">
        <v>2888</v>
      </c>
      <c r="U700" t="s">
        <v>4021</v>
      </c>
    </row>
    <row r="701" spans="1:21">
      <c r="A701" s="190" t="s">
        <v>3816</v>
      </c>
      <c r="B701" s="190" t="s">
        <v>4372</v>
      </c>
      <c r="C701" s="190" t="s">
        <v>2424</v>
      </c>
      <c r="D701" s="191">
        <v>13900</v>
      </c>
      <c r="K701" t="s">
        <v>156</v>
      </c>
      <c r="L701" t="s">
        <v>1835</v>
      </c>
      <c r="M701" t="s">
        <v>4044</v>
      </c>
      <c r="S701" t="s">
        <v>156</v>
      </c>
      <c r="T701" t="s">
        <v>1835</v>
      </c>
      <c r="U701" t="s">
        <v>4044</v>
      </c>
    </row>
    <row r="702" spans="1:21">
      <c r="A702" s="190" t="s">
        <v>737</v>
      </c>
      <c r="B702" s="190" t="s">
        <v>4346</v>
      </c>
      <c r="C702" s="190" t="s">
        <v>2058</v>
      </c>
      <c r="D702" s="191">
        <v>32500</v>
      </c>
      <c r="K702" t="s">
        <v>940</v>
      </c>
      <c r="L702" t="s">
        <v>2889</v>
      </c>
      <c r="M702" t="s">
        <v>4042</v>
      </c>
      <c r="S702" t="s">
        <v>940</v>
      </c>
      <c r="T702" t="s">
        <v>2889</v>
      </c>
      <c r="U702" t="s">
        <v>4042</v>
      </c>
    </row>
    <row r="703" spans="1:21">
      <c r="A703" s="190" t="s">
        <v>3754</v>
      </c>
      <c r="B703" s="190" t="s">
        <v>4415</v>
      </c>
      <c r="C703" s="190" t="s">
        <v>1641</v>
      </c>
      <c r="D703" s="191">
        <v>133000</v>
      </c>
      <c r="K703" t="s">
        <v>1228</v>
      </c>
      <c r="L703" t="s">
        <v>2870</v>
      </c>
      <c r="M703" t="s">
        <v>4042</v>
      </c>
      <c r="S703" t="s">
        <v>1228</v>
      </c>
      <c r="T703" t="s">
        <v>2870</v>
      </c>
      <c r="U703" t="s">
        <v>4042</v>
      </c>
    </row>
    <row r="704" spans="1:21">
      <c r="A704" s="190" t="s">
        <v>762</v>
      </c>
      <c r="B704" s="190" t="s">
        <v>4339</v>
      </c>
      <c r="C704" s="190" t="s">
        <v>1641</v>
      </c>
      <c r="D704" s="191">
        <v>14250</v>
      </c>
      <c r="K704" t="s">
        <v>464</v>
      </c>
      <c r="L704" t="s">
        <v>2178</v>
      </c>
      <c r="M704" t="s">
        <v>4041</v>
      </c>
      <c r="S704" t="s">
        <v>464</v>
      </c>
      <c r="T704" t="s">
        <v>2178</v>
      </c>
      <c r="U704" t="s">
        <v>4041</v>
      </c>
    </row>
    <row r="705" spans="1:21">
      <c r="A705" s="190" t="s">
        <v>4267</v>
      </c>
      <c r="B705" s="190" t="s">
        <v>4381</v>
      </c>
      <c r="C705" s="190" t="s">
        <v>1641</v>
      </c>
      <c r="D705" s="191">
        <v>34750</v>
      </c>
      <c r="K705" t="s">
        <v>736</v>
      </c>
      <c r="L705" t="s">
        <v>2117</v>
      </c>
      <c r="M705" t="s">
        <v>4018</v>
      </c>
      <c r="S705" t="s">
        <v>736</v>
      </c>
      <c r="T705" t="s">
        <v>2117</v>
      </c>
      <c r="U705" t="s">
        <v>4018</v>
      </c>
    </row>
    <row r="706" spans="1:21">
      <c r="A706" s="190" t="s">
        <v>111</v>
      </c>
      <c r="B706" s="190" t="s">
        <v>4415</v>
      </c>
      <c r="C706" s="190" t="s">
        <v>1641</v>
      </c>
      <c r="D706" s="191">
        <v>34100</v>
      </c>
      <c r="K706" t="s">
        <v>465</v>
      </c>
      <c r="L706" t="s">
        <v>2179</v>
      </c>
      <c r="M706" t="s">
        <v>4051</v>
      </c>
      <c r="S706" t="s">
        <v>465</v>
      </c>
      <c r="T706" t="s">
        <v>2179</v>
      </c>
      <c r="U706" t="s">
        <v>4051</v>
      </c>
    </row>
    <row r="707" spans="1:21">
      <c r="A707" s="190" t="s">
        <v>1163</v>
      </c>
      <c r="B707" s="190" t="s">
        <v>4445</v>
      </c>
      <c r="C707" s="190" t="s">
        <v>2424</v>
      </c>
      <c r="D707" s="191">
        <v>2000</v>
      </c>
      <c r="K707" t="s">
        <v>3673</v>
      </c>
      <c r="L707" t="s">
        <v>3674</v>
      </c>
      <c r="M707" t="s">
        <v>4042</v>
      </c>
      <c r="S707" t="s">
        <v>3673</v>
      </c>
      <c r="T707" t="s">
        <v>3674</v>
      </c>
      <c r="U707" t="s">
        <v>4042</v>
      </c>
    </row>
    <row r="708" spans="1:21">
      <c r="A708" s="190" t="s">
        <v>858</v>
      </c>
      <c r="B708" s="190" t="s">
        <v>4339</v>
      </c>
      <c r="C708" s="190" t="s">
        <v>1641</v>
      </c>
      <c r="D708" s="191">
        <v>27000</v>
      </c>
      <c r="K708" t="s">
        <v>1239</v>
      </c>
      <c r="L708" t="s">
        <v>2894</v>
      </c>
      <c r="M708" t="s">
        <v>4030</v>
      </c>
      <c r="S708" t="s">
        <v>1239</v>
      </c>
      <c r="T708" t="s">
        <v>2894</v>
      </c>
      <c r="U708" t="s">
        <v>4030</v>
      </c>
    </row>
    <row r="709" spans="1:21">
      <c r="A709" s="190" t="s">
        <v>2142</v>
      </c>
      <c r="B709" s="190" t="s">
        <v>4380</v>
      </c>
      <c r="C709" s="190" t="s">
        <v>2058</v>
      </c>
      <c r="D709" s="191">
        <v>13200</v>
      </c>
      <c r="K709" t="s">
        <v>865</v>
      </c>
      <c r="L709" t="s">
        <v>2885</v>
      </c>
      <c r="M709" t="s">
        <v>4051</v>
      </c>
      <c r="S709" t="s">
        <v>865</v>
      </c>
      <c r="T709" t="s">
        <v>2885</v>
      </c>
      <c r="U709" t="s">
        <v>4051</v>
      </c>
    </row>
    <row r="710" spans="1:21">
      <c r="A710" s="190" t="s">
        <v>112</v>
      </c>
      <c r="B710" s="190" t="s">
        <v>4351</v>
      </c>
      <c r="C710" s="190" t="s">
        <v>1641</v>
      </c>
      <c r="D710" s="191">
        <v>13000</v>
      </c>
      <c r="K710" t="s">
        <v>1237</v>
      </c>
      <c r="L710" t="s">
        <v>2892</v>
      </c>
      <c r="M710" t="s">
        <v>4038</v>
      </c>
      <c r="S710" t="s">
        <v>1237</v>
      </c>
      <c r="T710" t="s">
        <v>2892</v>
      </c>
      <c r="U710" t="s">
        <v>4038</v>
      </c>
    </row>
    <row r="711" spans="1:21">
      <c r="A711" s="190" t="s">
        <v>472</v>
      </c>
      <c r="B711" s="190" t="s">
        <v>4352</v>
      </c>
      <c r="C711" s="190" t="s">
        <v>2058</v>
      </c>
      <c r="D711" s="191">
        <v>1600</v>
      </c>
      <c r="K711" t="s">
        <v>1240</v>
      </c>
      <c r="L711" t="s">
        <v>2895</v>
      </c>
      <c r="M711" t="s">
        <v>4080</v>
      </c>
      <c r="S711" t="s">
        <v>1240</v>
      </c>
      <c r="T711" t="s">
        <v>2895</v>
      </c>
      <c r="U711" t="s">
        <v>4080</v>
      </c>
    </row>
    <row r="712" spans="1:21">
      <c r="A712" s="190" t="s">
        <v>433</v>
      </c>
      <c r="B712" s="190" t="s">
        <v>4350</v>
      </c>
      <c r="C712" s="190" t="s">
        <v>2058</v>
      </c>
      <c r="D712" s="191">
        <v>29700</v>
      </c>
      <c r="K712" t="s">
        <v>1242</v>
      </c>
      <c r="L712" t="s">
        <v>2897</v>
      </c>
      <c r="M712" t="s">
        <v>4028</v>
      </c>
      <c r="S712" t="s">
        <v>1242</v>
      </c>
      <c r="T712" t="s">
        <v>2897</v>
      </c>
      <c r="U712" t="s">
        <v>4028</v>
      </c>
    </row>
    <row r="713" spans="1:21">
      <c r="A713" s="190" t="s">
        <v>1165</v>
      </c>
      <c r="B713" s="190" t="s">
        <v>4346</v>
      </c>
      <c r="C713" s="190" t="s">
        <v>2424</v>
      </c>
      <c r="D713" s="191">
        <v>13800</v>
      </c>
      <c r="K713" t="s">
        <v>157</v>
      </c>
      <c r="L713" t="s">
        <v>1836</v>
      </c>
      <c r="M713" t="s">
        <v>4031</v>
      </c>
      <c r="S713" t="s">
        <v>157</v>
      </c>
      <c r="T713" t="s">
        <v>1836</v>
      </c>
      <c r="U713" t="s">
        <v>4031</v>
      </c>
    </row>
    <row r="714" spans="1:21">
      <c r="A714" s="190" t="s">
        <v>2146</v>
      </c>
      <c r="B714" s="190" t="s">
        <v>4410</v>
      </c>
      <c r="C714" s="190" t="s">
        <v>2058</v>
      </c>
      <c r="D714" s="191">
        <v>57000</v>
      </c>
      <c r="K714" t="s">
        <v>831</v>
      </c>
      <c r="L714" t="s">
        <v>2898</v>
      </c>
      <c r="M714" t="s">
        <v>4021</v>
      </c>
      <c r="S714" t="s">
        <v>831</v>
      </c>
      <c r="T714" t="s">
        <v>2898</v>
      </c>
      <c r="U714" t="s">
        <v>4021</v>
      </c>
    </row>
    <row r="715" spans="1:21">
      <c r="A715" s="190" t="s">
        <v>113</v>
      </c>
      <c r="B715" s="190" t="s">
        <v>4351</v>
      </c>
      <c r="C715" s="190" t="s">
        <v>2424</v>
      </c>
      <c r="D715" s="191">
        <v>4700</v>
      </c>
      <c r="K715" t="s">
        <v>158</v>
      </c>
      <c r="L715" t="s">
        <v>1837</v>
      </c>
      <c r="M715" t="s">
        <v>4031</v>
      </c>
      <c r="S715" t="s">
        <v>158</v>
      </c>
      <c r="T715" t="s">
        <v>1837</v>
      </c>
      <c r="U715" t="s">
        <v>4031</v>
      </c>
    </row>
    <row r="716" spans="1:21">
      <c r="A716" s="190" t="s">
        <v>114</v>
      </c>
      <c r="B716" s="190" t="s">
        <v>4380</v>
      </c>
      <c r="C716" s="190" t="s">
        <v>1641</v>
      </c>
      <c r="D716" s="191">
        <v>79700</v>
      </c>
      <c r="K716" t="s">
        <v>159</v>
      </c>
      <c r="L716" t="s">
        <v>1838</v>
      </c>
      <c r="M716" t="s">
        <v>4092</v>
      </c>
      <c r="S716" t="s">
        <v>159</v>
      </c>
      <c r="T716" t="s">
        <v>1838</v>
      </c>
      <c r="U716" t="s">
        <v>4092</v>
      </c>
    </row>
    <row r="717" spans="1:21">
      <c r="A717" s="190" t="s">
        <v>3738</v>
      </c>
      <c r="B717" s="190" t="s">
        <v>4347</v>
      </c>
      <c r="C717" s="190" t="s">
        <v>1641</v>
      </c>
      <c r="D717" s="191">
        <v>7840</v>
      </c>
      <c r="K717" t="s">
        <v>466</v>
      </c>
      <c r="L717" t="s">
        <v>2180</v>
      </c>
      <c r="M717" t="s">
        <v>4022</v>
      </c>
      <c r="S717" t="s">
        <v>466</v>
      </c>
      <c r="T717" t="s">
        <v>2180</v>
      </c>
      <c r="U717" t="s">
        <v>4022</v>
      </c>
    </row>
    <row r="718" spans="1:21">
      <c r="A718" s="190" t="s">
        <v>434</v>
      </c>
      <c r="B718" s="190" t="s">
        <v>4352</v>
      </c>
      <c r="C718" s="190" t="s">
        <v>2058</v>
      </c>
      <c r="D718" s="191">
        <v>16100.000000000002</v>
      </c>
      <c r="K718" t="s">
        <v>467</v>
      </c>
      <c r="L718" t="s">
        <v>3690</v>
      </c>
      <c r="M718" t="s">
        <v>4046</v>
      </c>
      <c r="S718" t="s">
        <v>467</v>
      </c>
      <c r="T718" t="s">
        <v>3690</v>
      </c>
      <c r="U718" t="s">
        <v>4046</v>
      </c>
    </row>
    <row r="719" spans="1:21">
      <c r="A719" s="190" t="s">
        <v>3889</v>
      </c>
      <c r="B719" s="190" t="s">
        <v>4364</v>
      </c>
      <c r="C719" s="190" t="s">
        <v>2424</v>
      </c>
      <c r="D719" s="191">
        <v>1900</v>
      </c>
      <c r="K719" t="s">
        <v>160</v>
      </c>
      <c r="L719" t="s">
        <v>3740</v>
      </c>
      <c r="M719" t="s">
        <v>4077</v>
      </c>
      <c r="S719" t="s">
        <v>160</v>
      </c>
      <c r="T719" t="s">
        <v>3740</v>
      </c>
      <c r="U719" t="s">
        <v>4077</v>
      </c>
    </row>
    <row r="720" spans="1:21">
      <c r="A720" s="190" t="s">
        <v>1166</v>
      </c>
      <c r="B720" s="190" t="s">
        <v>4339</v>
      </c>
      <c r="C720" s="190" t="s">
        <v>2424</v>
      </c>
      <c r="D720" s="191">
        <v>29800</v>
      </c>
      <c r="K720" t="s">
        <v>161</v>
      </c>
      <c r="L720" t="s">
        <v>2900</v>
      </c>
      <c r="M720" t="s">
        <v>4031</v>
      </c>
      <c r="S720" t="s">
        <v>161</v>
      </c>
      <c r="T720" t="s">
        <v>2900</v>
      </c>
      <c r="U720" t="s">
        <v>4031</v>
      </c>
    </row>
    <row r="721" spans="1:21">
      <c r="A721" s="190" t="s">
        <v>115</v>
      </c>
      <c r="B721" s="190" t="s">
        <v>4356</v>
      </c>
      <c r="C721" s="190" t="s">
        <v>1641</v>
      </c>
      <c r="D721" s="191">
        <v>11200</v>
      </c>
      <c r="K721" t="s">
        <v>162</v>
      </c>
      <c r="L721" t="s">
        <v>1840</v>
      </c>
      <c r="M721" t="s">
        <v>4031</v>
      </c>
      <c r="S721" t="s">
        <v>162</v>
      </c>
      <c r="T721" t="s">
        <v>1840</v>
      </c>
      <c r="U721" t="s">
        <v>4031</v>
      </c>
    </row>
    <row r="722" spans="1:21">
      <c r="A722" s="190" t="s">
        <v>116</v>
      </c>
      <c r="B722" s="190" t="s">
        <v>4397</v>
      </c>
      <c r="C722" s="190" t="s">
        <v>1641</v>
      </c>
      <c r="D722" s="191">
        <v>8400</v>
      </c>
      <c r="K722" t="s">
        <v>1246</v>
      </c>
      <c r="L722" t="s">
        <v>2903</v>
      </c>
      <c r="M722" t="s">
        <v>4033</v>
      </c>
      <c r="S722" t="s">
        <v>1246</v>
      </c>
      <c r="T722" t="s">
        <v>2903</v>
      </c>
      <c r="U722" t="s">
        <v>4033</v>
      </c>
    </row>
    <row r="723" spans="1:21">
      <c r="A723" s="190" t="s">
        <v>1169</v>
      </c>
      <c r="B723" s="190" t="s">
        <v>4345</v>
      </c>
      <c r="C723" s="190" t="s">
        <v>2424</v>
      </c>
      <c r="D723" s="191">
        <v>11100</v>
      </c>
      <c r="K723" t="s">
        <v>163</v>
      </c>
      <c r="L723" t="s">
        <v>1841</v>
      </c>
      <c r="M723" t="s">
        <v>4024</v>
      </c>
      <c r="S723" t="s">
        <v>163</v>
      </c>
      <c r="T723" t="s">
        <v>1841</v>
      </c>
      <c r="U723" t="s">
        <v>4024</v>
      </c>
    </row>
    <row r="724" spans="1:21">
      <c r="A724" s="190" t="s">
        <v>787</v>
      </c>
      <c r="B724" s="190" t="s">
        <v>4354</v>
      </c>
      <c r="C724" s="190" t="s">
        <v>1641</v>
      </c>
      <c r="D724" s="191">
        <v>34750</v>
      </c>
      <c r="K724" t="s">
        <v>164</v>
      </c>
      <c r="L724" t="s">
        <v>1842</v>
      </c>
      <c r="M724" t="s">
        <v>4031</v>
      </c>
      <c r="S724" t="s">
        <v>164</v>
      </c>
      <c r="T724" t="s">
        <v>1842</v>
      </c>
      <c r="U724" t="s">
        <v>4031</v>
      </c>
    </row>
    <row r="725" spans="1:21">
      <c r="A725" s="190" t="s">
        <v>435</v>
      </c>
      <c r="B725" s="190" t="s">
        <v>4388</v>
      </c>
      <c r="C725" s="190" t="s">
        <v>2058</v>
      </c>
      <c r="D725" s="191">
        <v>14000</v>
      </c>
      <c r="K725" t="s">
        <v>468</v>
      </c>
      <c r="L725" t="s">
        <v>3554</v>
      </c>
      <c r="M725" t="s">
        <v>4041</v>
      </c>
      <c r="S725" t="s">
        <v>468</v>
      </c>
      <c r="T725" t="s">
        <v>3554</v>
      </c>
      <c r="U725" t="s">
        <v>4041</v>
      </c>
    </row>
    <row r="726" spans="1:21">
      <c r="A726" s="190" t="s">
        <v>948</v>
      </c>
      <c r="B726" s="190" t="s">
        <v>4344</v>
      </c>
      <c r="C726" s="190" t="s">
        <v>2424</v>
      </c>
      <c r="D726" s="191">
        <v>17100</v>
      </c>
      <c r="K726" t="s">
        <v>1255</v>
      </c>
      <c r="L726" t="s">
        <v>2922</v>
      </c>
      <c r="M726" t="s">
        <v>4062</v>
      </c>
      <c r="S726" t="s">
        <v>1255</v>
      </c>
      <c r="T726" t="s">
        <v>2922</v>
      </c>
      <c r="U726" t="s">
        <v>4062</v>
      </c>
    </row>
    <row r="727" spans="1:21">
      <c r="A727" s="190" t="s">
        <v>118</v>
      </c>
      <c r="B727" s="190" t="s">
        <v>4335</v>
      </c>
      <c r="C727" s="190" t="s">
        <v>1641</v>
      </c>
      <c r="D727" s="191">
        <v>16450</v>
      </c>
      <c r="K727" t="s">
        <v>898</v>
      </c>
      <c r="L727" t="s">
        <v>2905</v>
      </c>
      <c r="M727" t="s">
        <v>4031</v>
      </c>
      <c r="S727" t="s">
        <v>898</v>
      </c>
      <c r="T727" t="s">
        <v>2905</v>
      </c>
      <c r="U727" t="s">
        <v>4031</v>
      </c>
    </row>
    <row r="728" spans="1:21">
      <c r="A728" s="190" t="s">
        <v>119</v>
      </c>
      <c r="B728" s="190" t="s">
        <v>4359</v>
      </c>
      <c r="C728" s="190" t="s">
        <v>1641</v>
      </c>
      <c r="D728" s="191">
        <v>56400</v>
      </c>
      <c r="K728" t="s">
        <v>3691</v>
      </c>
      <c r="L728" t="s">
        <v>3777</v>
      </c>
      <c r="M728" t="s">
        <v>4031</v>
      </c>
      <c r="S728" t="s">
        <v>3691</v>
      </c>
      <c r="T728" t="s">
        <v>3777</v>
      </c>
      <c r="U728" t="s">
        <v>4031</v>
      </c>
    </row>
    <row r="729" spans="1:21">
      <c r="A729" s="190" t="s">
        <v>1174</v>
      </c>
      <c r="B729" s="190" t="s">
        <v>4362</v>
      </c>
      <c r="C729" s="190" t="s">
        <v>2424</v>
      </c>
      <c r="D729" s="191">
        <v>8400</v>
      </c>
      <c r="K729" t="s">
        <v>1250</v>
      </c>
      <c r="L729" t="s">
        <v>2909</v>
      </c>
      <c r="M729" t="s">
        <v>4017</v>
      </c>
      <c r="S729" t="s">
        <v>1250</v>
      </c>
      <c r="T729" t="s">
        <v>2909</v>
      </c>
      <c r="U729" t="s">
        <v>4017</v>
      </c>
    </row>
    <row r="730" spans="1:21">
      <c r="A730" s="190" t="s">
        <v>123</v>
      </c>
      <c r="B730" s="190" t="s">
        <v>4367</v>
      </c>
      <c r="C730" s="190" t="s">
        <v>1641</v>
      </c>
      <c r="D730" s="191">
        <v>6980</v>
      </c>
      <c r="K730" t="s">
        <v>1248</v>
      </c>
      <c r="L730" t="s">
        <v>2906</v>
      </c>
      <c r="M730" t="s">
        <v>4040</v>
      </c>
      <c r="S730" t="s">
        <v>1248</v>
      </c>
      <c r="T730" t="s">
        <v>2906</v>
      </c>
      <c r="U730" t="s">
        <v>4040</v>
      </c>
    </row>
    <row r="731" spans="1:21">
      <c r="A731" s="190" t="s">
        <v>124</v>
      </c>
      <c r="B731" s="190" t="s">
        <v>4383</v>
      </c>
      <c r="C731" s="190" t="s">
        <v>1641</v>
      </c>
      <c r="D731" s="191">
        <v>3430</v>
      </c>
      <c r="K731" t="s">
        <v>1249</v>
      </c>
      <c r="L731" t="s">
        <v>2908</v>
      </c>
      <c r="M731" t="s">
        <v>4033</v>
      </c>
      <c r="S731" t="s">
        <v>1249</v>
      </c>
      <c r="T731" t="s">
        <v>2908</v>
      </c>
      <c r="U731" t="s">
        <v>4033</v>
      </c>
    </row>
    <row r="732" spans="1:21">
      <c r="A732" s="190" t="s">
        <v>125</v>
      </c>
      <c r="B732" s="190" t="s">
        <v>4362</v>
      </c>
      <c r="C732" s="190" t="s">
        <v>1641</v>
      </c>
      <c r="D732" s="191">
        <v>7900</v>
      </c>
      <c r="K732" t="s">
        <v>165</v>
      </c>
      <c r="L732" t="s">
        <v>1843</v>
      </c>
      <c r="M732" t="s">
        <v>4056</v>
      </c>
      <c r="S732" t="s">
        <v>165</v>
      </c>
      <c r="T732" t="s">
        <v>1843</v>
      </c>
      <c r="U732" t="s">
        <v>4056</v>
      </c>
    </row>
    <row r="733" spans="1:21">
      <c r="A733" s="190" t="s">
        <v>436</v>
      </c>
      <c r="B733" s="190" t="s">
        <v>4421</v>
      </c>
      <c r="C733" s="190" t="s">
        <v>2058</v>
      </c>
      <c r="D733" s="191">
        <v>31000</v>
      </c>
      <c r="K733" t="s">
        <v>2927</v>
      </c>
      <c r="L733" t="s">
        <v>2928</v>
      </c>
      <c r="M733" t="s">
        <v>4017</v>
      </c>
      <c r="S733" t="s">
        <v>2927</v>
      </c>
      <c r="T733" t="s">
        <v>2928</v>
      </c>
      <c r="U733" t="s">
        <v>4017</v>
      </c>
    </row>
    <row r="734" spans="1:21">
      <c r="A734" s="190" t="s">
        <v>126</v>
      </c>
      <c r="B734" s="190" t="s">
        <v>4427</v>
      </c>
      <c r="C734" s="190" t="s">
        <v>1641</v>
      </c>
      <c r="D734" s="191">
        <v>10100</v>
      </c>
      <c r="K734" t="s">
        <v>1247</v>
      </c>
      <c r="L734" t="s">
        <v>2904</v>
      </c>
      <c r="M734" t="s">
        <v>4019</v>
      </c>
      <c r="S734" t="s">
        <v>1247</v>
      </c>
      <c r="T734" t="s">
        <v>2904</v>
      </c>
      <c r="U734" t="s">
        <v>4019</v>
      </c>
    </row>
    <row r="735" spans="1:21">
      <c r="A735" s="190" t="s">
        <v>1177</v>
      </c>
      <c r="B735" s="190" t="s">
        <v>4388</v>
      </c>
      <c r="C735" s="190" t="s">
        <v>2424</v>
      </c>
      <c r="D735" s="191">
        <v>6000</v>
      </c>
      <c r="K735" t="s">
        <v>469</v>
      </c>
      <c r="L735" t="s">
        <v>2182</v>
      </c>
      <c r="M735" t="s">
        <v>4023</v>
      </c>
      <c r="S735" t="s">
        <v>469</v>
      </c>
      <c r="T735" t="s">
        <v>2182</v>
      </c>
      <c r="U735" t="s">
        <v>4023</v>
      </c>
    </row>
    <row r="736" spans="1:21">
      <c r="A736" s="190" t="s">
        <v>1179</v>
      </c>
      <c r="B736" s="190" t="s">
        <v>4376</v>
      </c>
      <c r="C736" s="190" t="s">
        <v>2424</v>
      </c>
      <c r="D736" s="191">
        <v>26000</v>
      </c>
      <c r="K736" t="s">
        <v>470</v>
      </c>
      <c r="L736" t="s">
        <v>3746</v>
      </c>
      <c r="M736" t="s">
        <v>4022</v>
      </c>
      <c r="S736" t="s">
        <v>470</v>
      </c>
      <c r="T736" t="s">
        <v>3746</v>
      </c>
      <c r="U736" t="s">
        <v>4022</v>
      </c>
    </row>
    <row r="737" spans="1:21">
      <c r="A737" s="190" t="s">
        <v>439</v>
      </c>
      <c r="B737" s="190" t="s">
        <v>4361</v>
      </c>
      <c r="C737" s="190" t="s">
        <v>2058</v>
      </c>
      <c r="D737" s="191">
        <v>25500</v>
      </c>
      <c r="K737" t="s">
        <v>851</v>
      </c>
      <c r="L737" t="s">
        <v>2911</v>
      </c>
      <c r="M737" t="s">
        <v>4036</v>
      </c>
      <c r="S737" t="s">
        <v>851</v>
      </c>
      <c r="T737" t="s">
        <v>2911</v>
      </c>
      <c r="U737" t="s">
        <v>4036</v>
      </c>
    </row>
    <row r="738" spans="1:21">
      <c r="A738" s="190" t="s">
        <v>128</v>
      </c>
      <c r="B738" s="190" t="s">
        <v>4414</v>
      </c>
      <c r="C738" s="190" t="s">
        <v>1641</v>
      </c>
      <c r="D738" s="191">
        <v>7950</v>
      </c>
      <c r="K738" t="s">
        <v>471</v>
      </c>
      <c r="L738" t="s">
        <v>2184</v>
      </c>
      <c r="M738" t="s">
        <v>4083</v>
      </c>
      <c r="S738" t="s">
        <v>471</v>
      </c>
      <c r="T738" t="s">
        <v>2184</v>
      </c>
      <c r="U738" t="s">
        <v>4083</v>
      </c>
    </row>
    <row r="739" spans="1:21">
      <c r="A739" s="190" t="s">
        <v>440</v>
      </c>
      <c r="B739" s="190" t="s">
        <v>4332</v>
      </c>
      <c r="C739" s="190" t="s">
        <v>2058</v>
      </c>
      <c r="D739" s="191">
        <v>10600</v>
      </c>
      <c r="K739" t="s">
        <v>1624</v>
      </c>
      <c r="L739" t="s">
        <v>2912</v>
      </c>
      <c r="M739" t="s">
        <v>4093</v>
      </c>
      <c r="S739" t="s">
        <v>1624</v>
      </c>
      <c r="T739" t="s">
        <v>2912</v>
      </c>
      <c r="U739" t="s">
        <v>4093</v>
      </c>
    </row>
    <row r="740" spans="1:21">
      <c r="A740" s="190" t="s">
        <v>3522</v>
      </c>
      <c r="B740" s="190" t="s">
        <v>4376</v>
      </c>
      <c r="C740" s="190" t="s">
        <v>2424</v>
      </c>
      <c r="D740" s="191">
        <v>9000</v>
      </c>
      <c r="K740" t="s">
        <v>3838</v>
      </c>
      <c r="L740" t="s">
        <v>3839</v>
      </c>
      <c r="M740" t="s">
        <v>4062</v>
      </c>
      <c r="S740" t="s">
        <v>3838</v>
      </c>
      <c r="T740" t="s">
        <v>3839</v>
      </c>
      <c r="U740" t="s">
        <v>4062</v>
      </c>
    </row>
    <row r="741" spans="1:21">
      <c r="A741" s="190" t="s">
        <v>441</v>
      </c>
      <c r="B741" s="190" t="s">
        <v>4377</v>
      </c>
      <c r="C741" s="190" t="s">
        <v>2058</v>
      </c>
      <c r="D741" s="191">
        <v>6800</v>
      </c>
      <c r="K741" t="s">
        <v>472</v>
      </c>
      <c r="L741" t="s">
        <v>2144</v>
      </c>
      <c r="M741" t="s">
        <v>4033</v>
      </c>
      <c r="S741" t="s">
        <v>472</v>
      </c>
      <c r="T741" t="s">
        <v>2144</v>
      </c>
      <c r="U741" t="s">
        <v>4033</v>
      </c>
    </row>
    <row r="742" spans="1:21">
      <c r="A742" s="190" t="s">
        <v>131</v>
      </c>
      <c r="B742" s="190" t="s">
        <v>4368</v>
      </c>
      <c r="C742" s="190" t="s">
        <v>1641</v>
      </c>
      <c r="D742" s="191">
        <v>18550</v>
      </c>
      <c r="K742" t="s">
        <v>166</v>
      </c>
      <c r="L742" t="s">
        <v>1844</v>
      </c>
      <c r="M742" t="s">
        <v>4027</v>
      </c>
      <c r="S742" t="s">
        <v>166</v>
      </c>
      <c r="T742" t="s">
        <v>1844</v>
      </c>
      <c r="U742" t="s">
        <v>4027</v>
      </c>
    </row>
    <row r="743" spans="1:21">
      <c r="A743" s="190" t="s">
        <v>132</v>
      </c>
      <c r="B743" s="190" t="s">
        <v>4415</v>
      </c>
      <c r="C743" s="190" t="s">
        <v>1641</v>
      </c>
      <c r="D743" s="191">
        <v>24850</v>
      </c>
      <c r="K743" t="s">
        <v>473</v>
      </c>
      <c r="L743" t="s">
        <v>2185</v>
      </c>
      <c r="M743" t="s">
        <v>4022</v>
      </c>
      <c r="S743" t="s">
        <v>473</v>
      </c>
      <c r="T743" t="s">
        <v>2185</v>
      </c>
      <c r="U743" t="s">
        <v>4022</v>
      </c>
    </row>
    <row r="744" spans="1:21">
      <c r="A744" s="190" t="s">
        <v>1184</v>
      </c>
      <c r="B744" s="190" t="s">
        <v>4351</v>
      </c>
      <c r="C744" s="190" t="s">
        <v>2424</v>
      </c>
      <c r="D744" s="191">
        <v>35600</v>
      </c>
      <c r="K744" t="s">
        <v>2925</v>
      </c>
      <c r="L744" t="s">
        <v>2926</v>
      </c>
      <c r="M744" t="s">
        <v>4017</v>
      </c>
      <c r="S744" t="s">
        <v>2925</v>
      </c>
      <c r="T744" t="s">
        <v>2926</v>
      </c>
      <c r="U744" t="s">
        <v>4017</v>
      </c>
    </row>
    <row r="745" spans="1:21">
      <c r="A745" s="190" t="s">
        <v>917</v>
      </c>
      <c r="B745" s="190" t="s">
        <v>4346</v>
      </c>
      <c r="C745" s="190" t="s">
        <v>2424</v>
      </c>
      <c r="D745" s="191">
        <v>17000</v>
      </c>
      <c r="K745" t="s">
        <v>755</v>
      </c>
      <c r="L745" t="s">
        <v>1845</v>
      </c>
      <c r="M745" t="s">
        <v>4031</v>
      </c>
      <c r="S745" t="s">
        <v>755</v>
      </c>
      <c r="T745" t="s">
        <v>1845</v>
      </c>
      <c r="U745" t="s">
        <v>4031</v>
      </c>
    </row>
    <row r="746" spans="1:21">
      <c r="A746" s="190" t="s">
        <v>443</v>
      </c>
      <c r="B746" s="190" t="s">
        <v>4371</v>
      </c>
      <c r="C746" s="190" t="s">
        <v>2058</v>
      </c>
      <c r="D746" s="191">
        <v>177700</v>
      </c>
      <c r="K746" t="s">
        <v>167</v>
      </c>
      <c r="L746" t="s">
        <v>1846</v>
      </c>
      <c r="M746" t="s">
        <v>4033</v>
      </c>
      <c r="S746" t="s">
        <v>167</v>
      </c>
      <c r="T746" t="s">
        <v>1846</v>
      </c>
      <c r="U746" t="s">
        <v>4033</v>
      </c>
    </row>
    <row r="747" spans="1:21">
      <c r="A747" s="190" t="s">
        <v>2800</v>
      </c>
      <c r="B747" s="190" t="s">
        <v>4392</v>
      </c>
      <c r="C747" s="190" t="s">
        <v>2424</v>
      </c>
      <c r="D747" s="191">
        <v>12100</v>
      </c>
      <c r="K747" t="s">
        <v>168</v>
      </c>
      <c r="L747" t="s">
        <v>1847</v>
      </c>
      <c r="M747" t="s">
        <v>4040</v>
      </c>
      <c r="S747" t="s">
        <v>168</v>
      </c>
      <c r="T747" t="s">
        <v>1847</v>
      </c>
      <c r="U747" t="s">
        <v>4040</v>
      </c>
    </row>
    <row r="748" spans="1:21">
      <c r="A748" s="190" t="s">
        <v>444</v>
      </c>
      <c r="B748" s="190" t="s">
        <v>4413</v>
      </c>
      <c r="C748" s="190" t="s">
        <v>2058</v>
      </c>
      <c r="D748" s="191">
        <v>78900</v>
      </c>
      <c r="K748" t="s">
        <v>474</v>
      </c>
      <c r="L748" t="s">
        <v>2186</v>
      </c>
      <c r="M748" t="s">
        <v>4094</v>
      </c>
      <c r="S748" t="s">
        <v>474</v>
      </c>
      <c r="T748" t="s">
        <v>2186</v>
      </c>
      <c r="U748" t="s">
        <v>4094</v>
      </c>
    </row>
    <row r="749" spans="1:21">
      <c r="A749" s="190" t="s">
        <v>445</v>
      </c>
      <c r="B749" s="190" t="s">
        <v>4349</v>
      </c>
      <c r="C749" s="190" t="s">
        <v>2424</v>
      </c>
      <c r="D749" s="191">
        <v>800</v>
      </c>
      <c r="K749" t="s">
        <v>169</v>
      </c>
      <c r="L749" t="s">
        <v>2916</v>
      </c>
      <c r="M749" t="s">
        <v>4040</v>
      </c>
      <c r="S749" t="s">
        <v>169</v>
      </c>
      <c r="T749" t="s">
        <v>2916</v>
      </c>
      <c r="U749" t="s">
        <v>4040</v>
      </c>
    </row>
    <row r="750" spans="1:21">
      <c r="A750" s="190" t="s">
        <v>724</v>
      </c>
      <c r="B750" s="190" t="s">
        <v>4367</v>
      </c>
      <c r="C750" s="190" t="s">
        <v>1641</v>
      </c>
      <c r="D750" s="191">
        <v>13950</v>
      </c>
      <c r="K750" t="s">
        <v>903</v>
      </c>
      <c r="L750" t="s">
        <v>2907</v>
      </c>
      <c r="M750" t="s">
        <v>4040</v>
      </c>
      <c r="S750" t="s">
        <v>903</v>
      </c>
      <c r="T750" t="s">
        <v>2907</v>
      </c>
      <c r="U750" t="s">
        <v>4040</v>
      </c>
    </row>
    <row r="751" spans="1:21">
      <c r="A751" s="190" t="s">
        <v>133</v>
      </c>
      <c r="B751" s="190" t="s">
        <v>4427</v>
      </c>
      <c r="C751" s="190" t="s">
        <v>1641</v>
      </c>
      <c r="D751" s="191">
        <v>12800</v>
      </c>
      <c r="K751" t="s">
        <v>1270</v>
      </c>
      <c r="L751" t="s">
        <v>2947</v>
      </c>
      <c r="M751" t="s">
        <v>4040</v>
      </c>
      <c r="S751" t="s">
        <v>1270</v>
      </c>
      <c r="T751" t="s">
        <v>2947</v>
      </c>
      <c r="U751" t="s">
        <v>4040</v>
      </c>
    </row>
    <row r="752" spans="1:21">
      <c r="A752" s="190" t="s">
        <v>1198</v>
      </c>
      <c r="B752" s="190" t="s">
        <v>4345</v>
      </c>
      <c r="C752" s="190" t="s">
        <v>1641</v>
      </c>
      <c r="D752" s="191">
        <v>12150</v>
      </c>
      <c r="K752" t="s">
        <v>476</v>
      </c>
      <c r="L752" t="s">
        <v>2187</v>
      </c>
      <c r="M752" t="s">
        <v>4040</v>
      </c>
      <c r="S752" t="s">
        <v>476</v>
      </c>
      <c r="T752" t="s">
        <v>2187</v>
      </c>
      <c r="U752" t="s">
        <v>4040</v>
      </c>
    </row>
    <row r="753" spans="1:21">
      <c r="A753" s="190" t="s">
        <v>122</v>
      </c>
      <c r="B753" s="190" t="s">
        <v>4339</v>
      </c>
      <c r="C753" s="190" t="s">
        <v>1641</v>
      </c>
      <c r="D753" s="191">
        <v>4250</v>
      </c>
      <c r="K753" t="s">
        <v>2918</v>
      </c>
      <c r="L753" t="s">
        <v>2919</v>
      </c>
      <c r="M753" t="s">
        <v>4040</v>
      </c>
      <c r="S753" t="s">
        <v>2918</v>
      </c>
      <c r="T753" t="s">
        <v>2919</v>
      </c>
      <c r="U753" t="s">
        <v>4040</v>
      </c>
    </row>
    <row r="754" spans="1:21">
      <c r="A754" s="190" t="s">
        <v>12</v>
      </c>
      <c r="B754" s="190" t="s">
        <v>4389</v>
      </c>
      <c r="C754" s="190" t="s">
        <v>1641</v>
      </c>
      <c r="D754" s="191">
        <v>6310</v>
      </c>
      <c r="K754" t="s">
        <v>477</v>
      </c>
      <c r="L754" t="s">
        <v>2188</v>
      </c>
      <c r="M754" t="s">
        <v>4068</v>
      </c>
      <c r="S754" t="s">
        <v>477</v>
      </c>
      <c r="T754" t="s">
        <v>2188</v>
      </c>
      <c r="U754" t="s">
        <v>4068</v>
      </c>
    </row>
    <row r="755" spans="1:21">
      <c r="A755" s="190" t="s">
        <v>3982</v>
      </c>
      <c r="B755" s="190" t="s">
        <v>4446</v>
      </c>
      <c r="C755" s="190" t="s">
        <v>2424</v>
      </c>
      <c r="D755" s="191">
        <v>8600</v>
      </c>
      <c r="K755" t="s">
        <v>1253</v>
      </c>
      <c r="L755" t="s">
        <v>2920</v>
      </c>
      <c r="M755" t="s">
        <v>4040</v>
      </c>
      <c r="S755" t="s">
        <v>1253</v>
      </c>
      <c r="T755" t="s">
        <v>2920</v>
      </c>
      <c r="U755" t="s">
        <v>4040</v>
      </c>
    </row>
    <row r="756" spans="1:21">
      <c r="A756" s="190" t="s">
        <v>1201</v>
      </c>
      <c r="B756" s="190" t="s">
        <v>4404</v>
      </c>
      <c r="C756" s="190" t="s">
        <v>2424</v>
      </c>
      <c r="D756" s="191">
        <v>6600</v>
      </c>
      <c r="K756" t="s">
        <v>930</v>
      </c>
      <c r="L756" t="s">
        <v>2923</v>
      </c>
      <c r="M756" t="s">
        <v>4022</v>
      </c>
      <c r="S756" t="s">
        <v>930</v>
      </c>
      <c r="T756" t="s">
        <v>2923</v>
      </c>
      <c r="U756" t="s">
        <v>4022</v>
      </c>
    </row>
    <row r="757" spans="1:21">
      <c r="A757" s="190" t="s">
        <v>446</v>
      </c>
      <c r="B757" s="190" t="s">
        <v>4339</v>
      </c>
      <c r="C757" s="190" t="s">
        <v>2058</v>
      </c>
      <c r="D757" s="191">
        <v>28900</v>
      </c>
      <c r="K757" t="s">
        <v>478</v>
      </c>
      <c r="L757" t="s">
        <v>2189</v>
      </c>
      <c r="M757" t="s">
        <v>4024</v>
      </c>
      <c r="S757" t="s">
        <v>478</v>
      </c>
      <c r="T757" t="s">
        <v>2189</v>
      </c>
      <c r="U757" t="s">
        <v>4024</v>
      </c>
    </row>
    <row r="758" spans="1:21">
      <c r="A758" s="190" t="s">
        <v>447</v>
      </c>
      <c r="B758" s="190" t="s">
        <v>4329</v>
      </c>
      <c r="C758" s="190" t="s">
        <v>2424</v>
      </c>
      <c r="D758" s="191">
        <v>500</v>
      </c>
      <c r="K758" t="s">
        <v>479</v>
      </c>
      <c r="L758" t="s">
        <v>2190</v>
      </c>
      <c r="M758" t="s">
        <v>4041</v>
      </c>
      <c r="S758" t="s">
        <v>479</v>
      </c>
      <c r="T758" t="s">
        <v>2190</v>
      </c>
      <c r="U758" t="s">
        <v>4041</v>
      </c>
    </row>
    <row r="759" spans="1:21">
      <c r="A759" s="190" t="s">
        <v>448</v>
      </c>
      <c r="B759" s="190" t="s">
        <v>4335</v>
      </c>
      <c r="C759" s="190" t="s">
        <v>2058</v>
      </c>
      <c r="D759" s="191">
        <v>22000</v>
      </c>
      <c r="K759" t="s">
        <v>1256</v>
      </c>
      <c r="L759" t="s">
        <v>2924</v>
      </c>
      <c r="M759" t="s">
        <v>4047</v>
      </c>
      <c r="S759" t="s">
        <v>1256</v>
      </c>
      <c r="T759" t="s">
        <v>2924</v>
      </c>
      <c r="U759" t="s">
        <v>4047</v>
      </c>
    </row>
    <row r="760" spans="1:21">
      <c r="A760" s="190" t="s">
        <v>449</v>
      </c>
      <c r="B760" s="190" t="s">
        <v>4336</v>
      </c>
      <c r="C760" s="190" t="s">
        <v>2058</v>
      </c>
      <c r="D760" s="191">
        <v>11800</v>
      </c>
      <c r="K760" t="s">
        <v>480</v>
      </c>
      <c r="L760" t="s">
        <v>2191</v>
      </c>
      <c r="M760" t="s">
        <v>4022</v>
      </c>
      <c r="S760" t="s">
        <v>480</v>
      </c>
      <c r="T760" t="s">
        <v>2191</v>
      </c>
      <c r="U760" t="s">
        <v>4022</v>
      </c>
    </row>
    <row r="761" spans="1:21">
      <c r="A761" s="190" t="s">
        <v>450</v>
      </c>
      <c r="B761" s="190" t="s">
        <v>4331</v>
      </c>
      <c r="C761" s="190" t="s">
        <v>2058</v>
      </c>
      <c r="D761" s="191">
        <v>15900</v>
      </c>
      <c r="K761" t="s">
        <v>170</v>
      </c>
      <c r="L761" t="s">
        <v>1848</v>
      </c>
      <c r="M761" t="s">
        <v>4021</v>
      </c>
      <c r="S761" t="s">
        <v>170</v>
      </c>
      <c r="T761" t="s">
        <v>1848</v>
      </c>
      <c r="U761" t="s">
        <v>4021</v>
      </c>
    </row>
    <row r="762" spans="1:21">
      <c r="A762" s="190" t="s">
        <v>137</v>
      </c>
      <c r="B762" s="190" t="s">
        <v>4333</v>
      </c>
      <c r="C762" s="190" t="s">
        <v>1641</v>
      </c>
      <c r="D762" s="191">
        <v>11400</v>
      </c>
      <c r="K762" t="s">
        <v>481</v>
      </c>
      <c r="L762" t="s">
        <v>2192</v>
      </c>
      <c r="M762" t="s">
        <v>4041</v>
      </c>
      <c r="S762" t="s">
        <v>481</v>
      </c>
      <c r="T762" t="s">
        <v>2192</v>
      </c>
      <c r="U762" t="s">
        <v>4041</v>
      </c>
    </row>
    <row r="763" spans="1:21">
      <c r="A763" s="190" t="s">
        <v>452</v>
      </c>
      <c r="B763" s="190" t="s">
        <v>4396</v>
      </c>
      <c r="C763" s="190" t="s">
        <v>2058</v>
      </c>
      <c r="D763" s="191">
        <v>15000</v>
      </c>
      <c r="K763" t="s">
        <v>482</v>
      </c>
      <c r="L763" t="s">
        <v>2193</v>
      </c>
      <c r="M763" t="s">
        <v>4041</v>
      </c>
      <c r="S763" t="s">
        <v>482</v>
      </c>
      <c r="T763" t="s">
        <v>2193</v>
      </c>
      <c r="U763" t="s">
        <v>4041</v>
      </c>
    </row>
    <row r="764" spans="1:21">
      <c r="A764" s="190" t="s">
        <v>3743</v>
      </c>
      <c r="B764" s="190" t="s">
        <v>4444</v>
      </c>
      <c r="C764" s="190" t="s">
        <v>2058</v>
      </c>
      <c r="D764" s="191">
        <v>9700</v>
      </c>
      <c r="K764" t="s">
        <v>483</v>
      </c>
      <c r="L764" t="s">
        <v>2194</v>
      </c>
      <c r="M764" t="s">
        <v>4021</v>
      </c>
      <c r="S764" t="s">
        <v>483</v>
      </c>
      <c r="T764" t="s">
        <v>2194</v>
      </c>
      <c r="U764" t="s">
        <v>4021</v>
      </c>
    </row>
    <row r="765" spans="1:21">
      <c r="A765" s="190" t="s">
        <v>885</v>
      </c>
      <c r="B765" s="190" t="s">
        <v>4339</v>
      </c>
      <c r="C765" s="190" t="s">
        <v>1641</v>
      </c>
      <c r="D765" s="191">
        <v>21700</v>
      </c>
      <c r="K765">
        <v>3</v>
      </c>
      <c r="L765" t="s">
        <v>2196</v>
      </c>
      <c r="M765" t="s">
        <v>4021</v>
      </c>
      <c r="S765">
        <v>3</v>
      </c>
      <c r="T765" t="s">
        <v>2196</v>
      </c>
      <c r="U765" t="s">
        <v>4021</v>
      </c>
    </row>
    <row r="766" spans="1:21">
      <c r="A766" s="190" t="s">
        <v>788</v>
      </c>
      <c r="B766" s="190" t="s">
        <v>4339</v>
      </c>
      <c r="C766" s="190" t="s">
        <v>2424</v>
      </c>
      <c r="D766" s="191">
        <v>10700</v>
      </c>
      <c r="K766">
        <v>4</v>
      </c>
      <c r="L766" t="s">
        <v>2930</v>
      </c>
      <c r="M766" t="s">
        <v>4021</v>
      </c>
      <c r="S766">
        <v>4</v>
      </c>
      <c r="T766" t="s">
        <v>2930</v>
      </c>
      <c r="U766" t="s">
        <v>4021</v>
      </c>
    </row>
    <row r="767" spans="1:21">
      <c r="A767" s="190" t="s">
        <v>1210</v>
      </c>
      <c r="B767" s="190" t="s">
        <v>4413</v>
      </c>
      <c r="C767" s="190" t="s">
        <v>2424</v>
      </c>
      <c r="D767" s="191">
        <v>25000</v>
      </c>
      <c r="K767">
        <v>5</v>
      </c>
      <c r="L767" t="s">
        <v>2931</v>
      </c>
      <c r="M767" t="s">
        <v>4041</v>
      </c>
      <c r="S767">
        <v>5</v>
      </c>
      <c r="T767" t="s">
        <v>2931</v>
      </c>
      <c r="U767" t="s">
        <v>4041</v>
      </c>
    </row>
    <row r="768" spans="1:21">
      <c r="A768" s="190" t="s">
        <v>138</v>
      </c>
      <c r="B768" s="190" t="s">
        <v>4335</v>
      </c>
      <c r="C768" s="190" t="s">
        <v>2424</v>
      </c>
      <c r="D768" s="191">
        <v>7400</v>
      </c>
      <c r="K768" t="s">
        <v>485</v>
      </c>
      <c r="L768" t="s">
        <v>2197</v>
      </c>
      <c r="M768" t="s">
        <v>4021</v>
      </c>
      <c r="S768" t="s">
        <v>485</v>
      </c>
      <c r="T768" t="s">
        <v>2197</v>
      </c>
      <c r="U768" t="s">
        <v>4021</v>
      </c>
    </row>
    <row r="769" spans="1:21">
      <c r="A769" s="190" t="s">
        <v>1211</v>
      </c>
      <c r="B769" s="190" t="s">
        <v>4351</v>
      </c>
      <c r="C769" s="190" t="s">
        <v>2424</v>
      </c>
      <c r="D769" s="191">
        <v>30100</v>
      </c>
      <c r="K769" t="s">
        <v>486</v>
      </c>
      <c r="L769" t="s">
        <v>2198</v>
      </c>
      <c r="M769" t="s">
        <v>4021</v>
      </c>
      <c r="S769" t="s">
        <v>486</v>
      </c>
      <c r="T769" t="s">
        <v>2198</v>
      </c>
      <c r="U769" t="s">
        <v>4021</v>
      </c>
    </row>
    <row r="770" spans="1:21">
      <c r="A770" s="190" t="s">
        <v>453</v>
      </c>
      <c r="B770" s="190" t="s">
        <v>4384</v>
      </c>
      <c r="C770" s="190" t="s">
        <v>2424</v>
      </c>
      <c r="D770" s="191">
        <v>7600</v>
      </c>
      <c r="K770" t="s">
        <v>1260</v>
      </c>
      <c r="L770" t="s">
        <v>2932</v>
      </c>
      <c r="M770" t="s">
        <v>4021</v>
      </c>
      <c r="S770" t="s">
        <v>1260</v>
      </c>
      <c r="T770" t="s">
        <v>2932</v>
      </c>
      <c r="U770" t="s">
        <v>4021</v>
      </c>
    </row>
    <row r="771" spans="1:21">
      <c r="A771" s="190" t="s">
        <v>1213</v>
      </c>
      <c r="B771" s="190" t="s">
        <v>4424</v>
      </c>
      <c r="C771" s="190" t="s">
        <v>2424</v>
      </c>
      <c r="D771" s="190"/>
      <c r="K771" t="s">
        <v>171</v>
      </c>
      <c r="L771" t="s">
        <v>1849</v>
      </c>
      <c r="M771" t="s">
        <v>4024</v>
      </c>
      <c r="S771" t="s">
        <v>171</v>
      </c>
      <c r="T771" t="s">
        <v>1849</v>
      </c>
      <c r="U771" t="s">
        <v>4024</v>
      </c>
    </row>
    <row r="772" spans="1:21">
      <c r="A772" s="190" t="s">
        <v>454</v>
      </c>
      <c r="B772" s="190" t="s">
        <v>4347</v>
      </c>
      <c r="C772" s="190" t="s">
        <v>2058</v>
      </c>
      <c r="D772" s="191">
        <v>4100</v>
      </c>
      <c r="K772" t="s">
        <v>1271</v>
      </c>
      <c r="L772" t="s">
        <v>2949</v>
      </c>
      <c r="M772" t="s">
        <v>4021</v>
      </c>
      <c r="S772" t="s">
        <v>1271</v>
      </c>
      <c r="T772" t="s">
        <v>2949</v>
      </c>
      <c r="U772" t="s">
        <v>4021</v>
      </c>
    </row>
    <row r="773" spans="1:21">
      <c r="A773" s="190" t="s">
        <v>139</v>
      </c>
      <c r="B773" s="190" t="s">
        <v>4392</v>
      </c>
      <c r="C773" s="190" t="s">
        <v>2424</v>
      </c>
      <c r="D773" s="191">
        <v>21300</v>
      </c>
      <c r="K773" t="s">
        <v>2651</v>
      </c>
      <c r="L773" t="s">
        <v>2652</v>
      </c>
      <c r="M773" t="s">
        <v>4019</v>
      </c>
      <c r="S773" t="s">
        <v>2651</v>
      </c>
      <c r="T773" t="s">
        <v>2652</v>
      </c>
      <c r="U773" t="s">
        <v>4019</v>
      </c>
    </row>
    <row r="774" spans="1:21">
      <c r="A774" s="190" t="s">
        <v>901</v>
      </c>
      <c r="B774" s="190" t="s">
        <v>4339</v>
      </c>
      <c r="C774" s="190" t="s">
        <v>2424</v>
      </c>
      <c r="D774" s="191">
        <v>16200</v>
      </c>
      <c r="K774" t="s">
        <v>487</v>
      </c>
      <c r="L774" t="s">
        <v>2199</v>
      </c>
      <c r="M774" t="s">
        <v>4045</v>
      </c>
      <c r="S774" t="s">
        <v>487</v>
      </c>
      <c r="T774" t="s">
        <v>2199</v>
      </c>
      <c r="U774" t="s">
        <v>4045</v>
      </c>
    </row>
    <row r="775" spans="1:21">
      <c r="A775" s="190" t="s">
        <v>140</v>
      </c>
      <c r="B775" s="190" t="s">
        <v>4372</v>
      </c>
      <c r="C775" s="190" t="s">
        <v>1641</v>
      </c>
      <c r="D775" s="191">
        <v>27000</v>
      </c>
      <c r="K775" t="s">
        <v>1262</v>
      </c>
      <c r="L775" t="s">
        <v>2934</v>
      </c>
      <c r="M775" t="s">
        <v>4017</v>
      </c>
      <c r="S775" t="s">
        <v>1262</v>
      </c>
      <c r="T775" t="s">
        <v>2934</v>
      </c>
      <c r="U775" t="s">
        <v>4017</v>
      </c>
    </row>
    <row r="776" spans="1:21">
      <c r="A776" s="190" t="s">
        <v>950</v>
      </c>
      <c r="B776" s="190" t="s">
        <v>4334</v>
      </c>
      <c r="C776" s="190" t="s">
        <v>2424</v>
      </c>
      <c r="D776" s="191">
        <v>17600</v>
      </c>
      <c r="K776" t="s">
        <v>1263</v>
      </c>
      <c r="L776" t="s">
        <v>2935</v>
      </c>
      <c r="M776" t="s">
        <v>4019</v>
      </c>
      <c r="S776" t="s">
        <v>1263</v>
      </c>
      <c r="T776" t="s">
        <v>2935</v>
      </c>
      <c r="U776" t="s">
        <v>4019</v>
      </c>
    </row>
    <row r="777" spans="1:21">
      <c r="A777" s="190" t="s">
        <v>1217</v>
      </c>
      <c r="B777" s="190" t="s">
        <v>4346</v>
      </c>
      <c r="C777" s="190" t="s">
        <v>2424</v>
      </c>
      <c r="D777" s="191">
        <v>23700</v>
      </c>
      <c r="K777" t="s">
        <v>488</v>
      </c>
      <c r="L777" t="s">
        <v>3800</v>
      </c>
      <c r="M777" t="s">
        <v>4042</v>
      </c>
      <c r="S777" t="s">
        <v>488</v>
      </c>
      <c r="T777" t="s">
        <v>3800</v>
      </c>
      <c r="U777" t="s">
        <v>4042</v>
      </c>
    </row>
    <row r="778" spans="1:21">
      <c r="A778" s="190" t="s">
        <v>121</v>
      </c>
      <c r="B778" s="190" t="s">
        <v>4368</v>
      </c>
      <c r="C778" s="190" t="s">
        <v>1641</v>
      </c>
      <c r="D778" s="191">
        <v>4590</v>
      </c>
      <c r="K778" t="s">
        <v>172</v>
      </c>
      <c r="L778" t="s">
        <v>1850</v>
      </c>
      <c r="M778" t="s">
        <v>4033</v>
      </c>
      <c r="S778" t="s">
        <v>172</v>
      </c>
      <c r="T778" t="s">
        <v>1850</v>
      </c>
      <c r="U778" t="s">
        <v>4033</v>
      </c>
    </row>
    <row r="779" spans="1:21">
      <c r="A779" s="190" t="s">
        <v>141</v>
      </c>
      <c r="B779" s="190" t="s">
        <v>4368</v>
      </c>
      <c r="C779" s="190" t="s">
        <v>1641</v>
      </c>
      <c r="D779" s="191">
        <v>2490</v>
      </c>
      <c r="K779" t="s">
        <v>1264</v>
      </c>
      <c r="L779" t="s">
        <v>2936</v>
      </c>
      <c r="M779" t="s">
        <v>4033</v>
      </c>
      <c r="S779" t="s">
        <v>1264</v>
      </c>
      <c r="T779" t="s">
        <v>2936</v>
      </c>
      <c r="U779" t="s">
        <v>4033</v>
      </c>
    </row>
    <row r="780" spans="1:21">
      <c r="A780" s="190" t="s">
        <v>142</v>
      </c>
      <c r="B780" s="190" t="s">
        <v>4354</v>
      </c>
      <c r="C780" s="190" t="s">
        <v>1641</v>
      </c>
      <c r="D780" s="191">
        <v>42100</v>
      </c>
      <c r="K780" t="s">
        <v>489</v>
      </c>
      <c r="L780" t="s">
        <v>2201</v>
      </c>
      <c r="M780" t="s">
        <v>4041</v>
      </c>
      <c r="S780" t="s">
        <v>489</v>
      </c>
      <c r="T780" t="s">
        <v>2201</v>
      </c>
      <c r="U780" t="s">
        <v>4041</v>
      </c>
    </row>
    <row r="781" spans="1:21">
      <c r="A781" s="190" t="s">
        <v>143</v>
      </c>
      <c r="B781" s="190" t="s">
        <v>4372</v>
      </c>
      <c r="C781" s="190" t="s">
        <v>1641</v>
      </c>
      <c r="D781" s="191">
        <v>12100</v>
      </c>
      <c r="K781" t="s">
        <v>173</v>
      </c>
      <c r="L781" t="s">
        <v>3818</v>
      </c>
      <c r="M781" t="s">
        <v>4041</v>
      </c>
      <c r="S781" t="s">
        <v>173</v>
      </c>
      <c r="T781" t="s">
        <v>3818</v>
      </c>
      <c r="U781" t="s">
        <v>4041</v>
      </c>
    </row>
    <row r="782" spans="1:21">
      <c r="A782" s="190" t="s">
        <v>135</v>
      </c>
      <c r="B782" s="190" t="s">
        <v>4335</v>
      </c>
      <c r="C782" s="190" t="s">
        <v>1641</v>
      </c>
      <c r="D782" s="191">
        <v>4980</v>
      </c>
      <c r="K782" t="s">
        <v>1273</v>
      </c>
      <c r="L782" t="s">
        <v>2951</v>
      </c>
      <c r="M782" t="s">
        <v>4021</v>
      </c>
      <c r="S782" t="s">
        <v>1273</v>
      </c>
      <c r="T782" t="s">
        <v>2951</v>
      </c>
      <c r="U782" t="s">
        <v>4021</v>
      </c>
    </row>
    <row r="783" spans="1:21">
      <c r="A783" s="190" t="s">
        <v>1220</v>
      </c>
      <c r="B783" s="190" t="s">
        <v>4351</v>
      </c>
      <c r="C783" s="190" t="s">
        <v>2424</v>
      </c>
      <c r="D783" s="191">
        <v>6600</v>
      </c>
      <c r="K783" t="s">
        <v>174</v>
      </c>
      <c r="L783" t="s">
        <v>1852</v>
      </c>
      <c r="M783" t="s">
        <v>4040</v>
      </c>
      <c r="S783" t="s">
        <v>174</v>
      </c>
      <c r="T783" t="s">
        <v>1852</v>
      </c>
      <c r="U783" t="s">
        <v>4040</v>
      </c>
    </row>
    <row r="784" spans="1:21">
      <c r="A784" s="190" t="s">
        <v>1637</v>
      </c>
      <c r="B784" s="190" t="s">
        <v>4377</v>
      </c>
      <c r="C784" s="190" t="s">
        <v>2424</v>
      </c>
      <c r="D784" s="191">
        <v>15800</v>
      </c>
      <c r="K784" t="s">
        <v>490</v>
      </c>
      <c r="L784" t="s">
        <v>2202</v>
      </c>
      <c r="M784" t="s">
        <v>4041</v>
      </c>
      <c r="S784" t="s">
        <v>490</v>
      </c>
      <c r="T784" t="s">
        <v>2202</v>
      </c>
      <c r="U784" t="s">
        <v>4041</v>
      </c>
    </row>
    <row r="785" spans="1:21">
      <c r="A785" s="190" t="s">
        <v>3561</v>
      </c>
      <c r="B785" s="190" t="s">
        <v>4372</v>
      </c>
      <c r="C785" s="190" t="s">
        <v>2424</v>
      </c>
      <c r="D785" s="191">
        <v>4400</v>
      </c>
      <c r="K785" t="s">
        <v>1265</v>
      </c>
      <c r="L785" t="s">
        <v>2937</v>
      </c>
      <c r="M785" t="s">
        <v>4017</v>
      </c>
      <c r="S785" t="s">
        <v>1265</v>
      </c>
      <c r="T785" t="s">
        <v>2937</v>
      </c>
      <c r="U785" t="s">
        <v>4017</v>
      </c>
    </row>
    <row r="786" spans="1:21">
      <c r="A786" s="190" t="s">
        <v>144</v>
      </c>
      <c r="B786" s="190" t="s">
        <v>4347</v>
      </c>
      <c r="C786" s="190" t="s">
        <v>1641</v>
      </c>
      <c r="D786" s="191">
        <v>14350</v>
      </c>
      <c r="K786" t="s">
        <v>1275</v>
      </c>
      <c r="L786" t="s">
        <v>2954</v>
      </c>
      <c r="M786" t="s">
        <v>4017</v>
      </c>
      <c r="S786" t="s">
        <v>1275</v>
      </c>
      <c r="T786" t="s">
        <v>2954</v>
      </c>
      <c r="U786" t="s">
        <v>4017</v>
      </c>
    </row>
    <row r="787" spans="1:21">
      <c r="A787" s="190" t="s">
        <v>456</v>
      </c>
      <c r="B787" s="190" t="s">
        <v>4386</v>
      </c>
      <c r="C787" s="190" t="s">
        <v>2058</v>
      </c>
      <c r="D787" s="191">
        <v>33800</v>
      </c>
      <c r="K787" t="s">
        <v>175</v>
      </c>
      <c r="L787" t="s">
        <v>1853</v>
      </c>
      <c r="M787" t="s">
        <v>4026</v>
      </c>
      <c r="S787" t="s">
        <v>175</v>
      </c>
      <c r="T787" t="s">
        <v>1853</v>
      </c>
      <c r="U787" t="s">
        <v>4026</v>
      </c>
    </row>
    <row r="788" spans="1:21">
      <c r="A788" s="190" t="s">
        <v>951</v>
      </c>
      <c r="B788" s="190" t="s">
        <v>4340</v>
      </c>
      <c r="C788" s="190" t="s">
        <v>2424</v>
      </c>
      <c r="D788" s="191">
        <v>3200</v>
      </c>
      <c r="K788" t="s">
        <v>491</v>
      </c>
      <c r="L788" t="s">
        <v>2203</v>
      </c>
      <c r="M788" t="s">
        <v>4044</v>
      </c>
      <c r="S788" t="s">
        <v>491</v>
      </c>
      <c r="T788" t="s">
        <v>2203</v>
      </c>
      <c r="U788" t="s">
        <v>4044</v>
      </c>
    </row>
    <row r="789" spans="1:21">
      <c r="A789" s="190" t="s">
        <v>835</v>
      </c>
      <c r="B789" s="190" t="s">
        <v>4373</v>
      </c>
      <c r="C789" s="190" t="s">
        <v>1641</v>
      </c>
      <c r="D789" s="191">
        <v>41450</v>
      </c>
      <c r="K789" t="s">
        <v>904</v>
      </c>
      <c r="L789" t="s">
        <v>2940</v>
      </c>
      <c r="M789" t="s">
        <v>4017</v>
      </c>
      <c r="S789" t="s">
        <v>904</v>
      </c>
      <c r="T789" t="s">
        <v>2940</v>
      </c>
      <c r="U789" t="s">
        <v>4017</v>
      </c>
    </row>
    <row r="790" spans="1:21">
      <c r="A790" s="190" t="s">
        <v>145</v>
      </c>
      <c r="B790" s="190" t="s">
        <v>4345</v>
      </c>
      <c r="C790" s="190" t="s">
        <v>1641</v>
      </c>
      <c r="D790" s="191">
        <v>23700</v>
      </c>
      <c r="K790" t="s">
        <v>1605</v>
      </c>
      <c r="L790" t="s">
        <v>2942</v>
      </c>
      <c r="M790" t="s">
        <v>4027</v>
      </c>
      <c r="S790" t="s">
        <v>1605</v>
      </c>
      <c r="T790" t="s">
        <v>2942</v>
      </c>
      <c r="U790" t="s">
        <v>4027</v>
      </c>
    </row>
    <row r="791" spans="1:21">
      <c r="A791" s="190" t="s">
        <v>146</v>
      </c>
      <c r="B791" s="190" t="s">
        <v>4427</v>
      </c>
      <c r="C791" s="190" t="s">
        <v>1641</v>
      </c>
      <c r="D791" s="191">
        <v>21650</v>
      </c>
      <c r="K791" t="s">
        <v>176</v>
      </c>
      <c r="L791" t="s">
        <v>1855</v>
      </c>
      <c r="M791" t="s">
        <v>4041</v>
      </c>
      <c r="S791" t="s">
        <v>176</v>
      </c>
      <c r="T791" t="s">
        <v>1855</v>
      </c>
      <c r="U791" t="s">
        <v>4041</v>
      </c>
    </row>
    <row r="792" spans="1:21">
      <c r="A792" s="190" t="s">
        <v>789</v>
      </c>
      <c r="B792" s="190" t="s">
        <v>4385</v>
      </c>
      <c r="C792" s="190" t="s">
        <v>2424</v>
      </c>
      <c r="D792" s="191">
        <v>9300</v>
      </c>
      <c r="K792" t="s">
        <v>177</v>
      </c>
      <c r="L792" t="s">
        <v>1856</v>
      </c>
      <c r="M792" t="s">
        <v>4031</v>
      </c>
      <c r="S792" t="s">
        <v>177</v>
      </c>
      <c r="T792" t="s">
        <v>1856</v>
      </c>
      <c r="U792" t="s">
        <v>4031</v>
      </c>
    </row>
    <row r="793" spans="1:21">
      <c r="A793" s="190" t="s">
        <v>738</v>
      </c>
      <c r="B793" s="190" t="s">
        <v>4417</v>
      </c>
      <c r="C793" s="190" t="s">
        <v>1641</v>
      </c>
      <c r="D793" s="191">
        <v>7940</v>
      </c>
      <c r="K793" t="s">
        <v>492</v>
      </c>
      <c r="L793" t="s">
        <v>2204</v>
      </c>
      <c r="M793" t="s">
        <v>4041</v>
      </c>
      <c r="S793" t="s">
        <v>492</v>
      </c>
      <c r="T793" t="s">
        <v>2204</v>
      </c>
      <c r="U793" t="s">
        <v>4041</v>
      </c>
    </row>
    <row r="794" spans="1:21">
      <c r="A794" s="190" t="s">
        <v>147</v>
      </c>
      <c r="B794" s="190" t="s">
        <v>4376</v>
      </c>
      <c r="C794" s="190" t="s">
        <v>2424</v>
      </c>
      <c r="D794" s="191">
        <v>1600</v>
      </c>
      <c r="K794" t="s">
        <v>178</v>
      </c>
      <c r="L794" t="s">
        <v>1857</v>
      </c>
      <c r="M794" t="s">
        <v>4031</v>
      </c>
      <c r="S794" t="s">
        <v>178</v>
      </c>
      <c r="T794" t="s">
        <v>1857</v>
      </c>
      <c r="U794" t="s">
        <v>4031</v>
      </c>
    </row>
    <row r="795" spans="1:21">
      <c r="A795" s="190" t="s">
        <v>148</v>
      </c>
      <c r="B795" s="190" t="s">
        <v>4359</v>
      </c>
      <c r="C795" s="190" t="s">
        <v>1641</v>
      </c>
      <c r="D795" s="191">
        <v>14150</v>
      </c>
      <c r="K795" t="s">
        <v>1267</v>
      </c>
      <c r="L795" t="s">
        <v>2943</v>
      </c>
      <c r="M795" t="s">
        <v>4041</v>
      </c>
      <c r="S795" t="s">
        <v>1267</v>
      </c>
      <c r="T795" t="s">
        <v>2943</v>
      </c>
      <c r="U795" t="s">
        <v>4041</v>
      </c>
    </row>
    <row r="796" spans="1:21">
      <c r="A796" s="190" t="s">
        <v>149</v>
      </c>
      <c r="B796" s="190" t="s">
        <v>4362</v>
      </c>
      <c r="C796" s="190" t="s">
        <v>1641</v>
      </c>
      <c r="D796" s="191">
        <v>6800</v>
      </c>
      <c r="K796" t="s">
        <v>1257</v>
      </c>
      <c r="L796" t="s">
        <v>2929</v>
      </c>
      <c r="M796" t="s">
        <v>4041</v>
      </c>
      <c r="S796" t="s">
        <v>1257</v>
      </c>
      <c r="T796" t="s">
        <v>2929</v>
      </c>
      <c r="U796" t="s">
        <v>4041</v>
      </c>
    </row>
    <row r="797" spans="1:21">
      <c r="A797" s="190" t="s">
        <v>919</v>
      </c>
      <c r="B797" s="190" t="s">
        <v>4362</v>
      </c>
      <c r="C797" s="190" t="s">
        <v>2424</v>
      </c>
      <c r="D797" s="191">
        <v>10000</v>
      </c>
      <c r="K797" t="s">
        <v>1266</v>
      </c>
      <c r="L797" t="s">
        <v>2941</v>
      </c>
      <c r="M797" t="s">
        <v>4041</v>
      </c>
      <c r="S797" t="s">
        <v>1266</v>
      </c>
      <c r="T797" t="s">
        <v>2941</v>
      </c>
      <c r="U797" t="s">
        <v>4041</v>
      </c>
    </row>
    <row r="798" spans="1:21">
      <c r="A798" s="190" t="s">
        <v>739</v>
      </c>
      <c r="B798" s="190" t="s">
        <v>4331</v>
      </c>
      <c r="C798" s="190" t="s">
        <v>1641</v>
      </c>
      <c r="D798" s="191">
        <v>13300</v>
      </c>
      <c r="K798" t="s">
        <v>493</v>
      </c>
      <c r="L798" t="s">
        <v>2205</v>
      </c>
      <c r="M798" t="s">
        <v>4041</v>
      </c>
      <c r="S798" t="s">
        <v>493</v>
      </c>
      <c r="T798" t="s">
        <v>2205</v>
      </c>
      <c r="U798" t="s">
        <v>4041</v>
      </c>
    </row>
    <row r="799" spans="1:21">
      <c r="A799" s="190" t="s">
        <v>1226</v>
      </c>
      <c r="B799" s="190" t="s">
        <v>4351</v>
      </c>
      <c r="C799" s="190" t="s">
        <v>2424</v>
      </c>
      <c r="D799" s="191">
        <v>29000</v>
      </c>
      <c r="K799" t="s">
        <v>952</v>
      </c>
      <c r="L799" t="s">
        <v>2945</v>
      </c>
      <c r="M799" t="s">
        <v>4021</v>
      </c>
      <c r="S799" t="s">
        <v>952</v>
      </c>
      <c r="T799" t="s">
        <v>2945</v>
      </c>
      <c r="U799" t="s">
        <v>4021</v>
      </c>
    </row>
    <row r="800" spans="1:21">
      <c r="A800" s="190" t="s">
        <v>740</v>
      </c>
      <c r="B800" s="190" t="s">
        <v>4417</v>
      </c>
      <c r="C800" s="190" t="s">
        <v>1641</v>
      </c>
      <c r="D800" s="191">
        <v>11500</v>
      </c>
      <c r="K800" t="s">
        <v>1261</v>
      </c>
      <c r="L800" t="s">
        <v>2933</v>
      </c>
      <c r="M800" t="s">
        <v>4041</v>
      </c>
      <c r="S800" t="s">
        <v>1261</v>
      </c>
      <c r="T800" t="s">
        <v>2933</v>
      </c>
      <c r="U800" t="s">
        <v>4041</v>
      </c>
    </row>
    <row r="801" spans="1:21">
      <c r="A801" s="190" t="s">
        <v>749</v>
      </c>
      <c r="B801" s="190" t="s">
        <v>4406</v>
      </c>
      <c r="C801" s="190" t="s">
        <v>1641</v>
      </c>
      <c r="D801" s="191">
        <v>21600</v>
      </c>
      <c r="K801" t="s">
        <v>933</v>
      </c>
      <c r="L801" t="s">
        <v>2448</v>
      </c>
      <c r="M801" t="s">
        <v>4041</v>
      </c>
      <c r="S801" t="s">
        <v>933</v>
      </c>
      <c r="T801" t="s">
        <v>2448</v>
      </c>
      <c r="U801" t="s">
        <v>4041</v>
      </c>
    </row>
    <row r="802" spans="1:21">
      <c r="A802" s="190" t="s">
        <v>460</v>
      </c>
      <c r="B802" s="190" t="s">
        <v>4440</v>
      </c>
      <c r="C802" s="190" t="s">
        <v>2058</v>
      </c>
      <c r="D802" s="191">
        <v>27800</v>
      </c>
      <c r="K802" t="s">
        <v>179</v>
      </c>
      <c r="L802" t="s">
        <v>1858</v>
      </c>
      <c r="M802" t="s">
        <v>4053</v>
      </c>
      <c r="S802" t="s">
        <v>179</v>
      </c>
      <c r="T802" t="s">
        <v>1858</v>
      </c>
      <c r="U802" t="s">
        <v>4053</v>
      </c>
    </row>
    <row r="803" spans="1:21">
      <c r="A803" s="190" t="s">
        <v>887</v>
      </c>
      <c r="B803" s="190" t="s">
        <v>4346</v>
      </c>
      <c r="C803" s="190" t="s">
        <v>2424</v>
      </c>
      <c r="D803" s="191">
        <v>14900</v>
      </c>
      <c r="K803" t="s">
        <v>1268</v>
      </c>
      <c r="L803" t="s">
        <v>2944</v>
      </c>
      <c r="M803" t="s">
        <v>4017</v>
      </c>
      <c r="S803" t="s">
        <v>1268</v>
      </c>
      <c r="T803" t="s">
        <v>2944</v>
      </c>
      <c r="U803" t="s">
        <v>4017</v>
      </c>
    </row>
    <row r="804" spans="1:21">
      <c r="A804" s="190" t="s">
        <v>939</v>
      </c>
      <c r="B804" s="190" t="s">
        <v>4402</v>
      </c>
      <c r="C804" s="190" t="s">
        <v>2424</v>
      </c>
      <c r="D804" s="191">
        <v>2900</v>
      </c>
      <c r="K804" t="s">
        <v>1269</v>
      </c>
      <c r="L804" t="s">
        <v>2946</v>
      </c>
      <c r="M804" t="s">
        <v>4041</v>
      </c>
      <c r="S804" t="s">
        <v>1269</v>
      </c>
      <c r="T804" t="s">
        <v>2946</v>
      </c>
      <c r="U804" t="s">
        <v>4041</v>
      </c>
    </row>
    <row r="805" spans="1:21">
      <c r="A805" s="190" t="s">
        <v>461</v>
      </c>
      <c r="B805" s="190" t="s">
        <v>4362</v>
      </c>
      <c r="C805" s="190" t="s">
        <v>2058</v>
      </c>
      <c r="D805" s="191">
        <v>19400</v>
      </c>
      <c r="K805" t="s">
        <v>494</v>
      </c>
      <c r="L805" t="s">
        <v>2206</v>
      </c>
      <c r="M805" t="s">
        <v>4021</v>
      </c>
      <c r="S805" t="s">
        <v>494</v>
      </c>
      <c r="T805" t="s">
        <v>2206</v>
      </c>
      <c r="U805" t="s">
        <v>4021</v>
      </c>
    </row>
    <row r="806" spans="1:21">
      <c r="A806" s="190" t="s">
        <v>1230</v>
      </c>
      <c r="B806" s="190" t="s">
        <v>4345</v>
      </c>
      <c r="C806" s="190" t="s">
        <v>2424</v>
      </c>
      <c r="D806" s="191">
        <v>30300</v>
      </c>
      <c r="K806" t="s">
        <v>180</v>
      </c>
      <c r="L806" t="s">
        <v>1859</v>
      </c>
      <c r="M806" t="s">
        <v>4041</v>
      </c>
      <c r="S806" t="s">
        <v>180</v>
      </c>
      <c r="T806" t="s">
        <v>1859</v>
      </c>
      <c r="U806" t="s">
        <v>4041</v>
      </c>
    </row>
    <row r="807" spans="1:21">
      <c r="A807" s="190" t="s">
        <v>1610</v>
      </c>
      <c r="B807" s="190" t="s">
        <v>4398</v>
      </c>
      <c r="C807" s="190" t="s">
        <v>1641</v>
      </c>
      <c r="D807" s="191">
        <v>18000</v>
      </c>
      <c r="K807" t="s">
        <v>181</v>
      </c>
      <c r="L807" t="s">
        <v>3711</v>
      </c>
      <c r="M807" t="s">
        <v>4018</v>
      </c>
      <c r="S807" t="s">
        <v>181</v>
      </c>
      <c r="T807" t="s">
        <v>3711</v>
      </c>
      <c r="U807" t="s">
        <v>4018</v>
      </c>
    </row>
    <row r="808" spans="1:21">
      <c r="A808" s="190" t="s">
        <v>793</v>
      </c>
      <c r="B808" s="190" t="s">
        <v>4334</v>
      </c>
      <c r="C808" s="190" t="s">
        <v>2058</v>
      </c>
      <c r="D808" s="191">
        <v>44800</v>
      </c>
      <c r="K808" t="s">
        <v>1272</v>
      </c>
      <c r="L808" t="s">
        <v>2950</v>
      </c>
      <c r="M808" t="s">
        <v>4030</v>
      </c>
      <c r="S808" t="s">
        <v>1272</v>
      </c>
      <c r="T808" t="s">
        <v>2950</v>
      </c>
      <c r="U808" t="s">
        <v>4030</v>
      </c>
    </row>
    <row r="809" spans="1:21">
      <c r="A809" s="190" t="s">
        <v>154</v>
      </c>
      <c r="B809" s="190" t="s">
        <v>4402</v>
      </c>
      <c r="C809" s="190" t="s">
        <v>1641</v>
      </c>
      <c r="D809" s="191">
        <v>6280</v>
      </c>
      <c r="K809" t="s">
        <v>495</v>
      </c>
      <c r="L809" t="s">
        <v>2207</v>
      </c>
      <c r="M809" t="s">
        <v>4021</v>
      </c>
      <c r="S809" t="s">
        <v>495</v>
      </c>
      <c r="T809" t="s">
        <v>2207</v>
      </c>
      <c r="U809" t="s">
        <v>4021</v>
      </c>
    </row>
    <row r="810" spans="1:21">
      <c r="A810" s="190" t="s">
        <v>462</v>
      </c>
      <c r="B810" s="190" t="s">
        <v>4368</v>
      </c>
      <c r="C810" s="190" t="s">
        <v>2058</v>
      </c>
      <c r="D810" s="191">
        <v>3800</v>
      </c>
      <c r="K810" t="s">
        <v>182</v>
      </c>
      <c r="L810" t="s">
        <v>1861</v>
      </c>
      <c r="M810" t="s">
        <v>4024</v>
      </c>
      <c r="S810" t="s">
        <v>182</v>
      </c>
      <c r="T810" t="s">
        <v>1861</v>
      </c>
      <c r="U810" t="s">
        <v>4024</v>
      </c>
    </row>
    <row r="811" spans="1:21">
      <c r="A811" s="190" t="s">
        <v>3524</v>
      </c>
      <c r="B811" s="190" t="s">
        <v>4384</v>
      </c>
      <c r="C811" s="190" t="s">
        <v>2424</v>
      </c>
      <c r="D811" s="191">
        <v>282000</v>
      </c>
      <c r="K811" t="s">
        <v>1274</v>
      </c>
      <c r="L811" t="s">
        <v>2952</v>
      </c>
      <c r="M811" t="s">
        <v>4092</v>
      </c>
      <c r="S811" t="s">
        <v>1274</v>
      </c>
      <c r="T811" t="s">
        <v>2952</v>
      </c>
      <c r="U811" t="s">
        <v>4092</v>
      </c>
    </row>
    <row r="812" spans="1:21">
      <c r="A812" s="190" t="s">
        <v>463</v>
      </c>
      <c r="B812" s="190" t="s">
        <v>4334</v>
      </c>
      <c r="C812" s="190" t="s">
        <v>2058</v>
      </c>
      <c r="D812" s="191">
        <v>23200</v>
      </c>
      <c r="K812" t="s">
        <v>496</v>
      </c>
      <c r="L812" t="s">
        <v>3801</v>
      </c>
      <c r="M812" t="s">
        <v>4041</v>
      </c>
      <c r="S812" t="s">
        <v>496</v>
      </c>
      <c r="T812" t="s">
        <v>3801</v>
      </c>
      <c r="U812" t="s">
        <v>4041</v>
      </c>
    </row>
    <row r="813" spans="1:21">
      <c r="A813" s="190" t="s">
        <v>1232</v>
      </c>
      <c r="B813" s="190" t="s">
        <v>4330</v>
      </c>
      <c r="C813" s="190" t="s">
        <v>2424</v>
      </c>
      <c r="D813" s="191">
        <v>17100</v>
      </c>
      <c r="K813" t="s">
        <v>768</v>
      </c>
      <c r="L813" t="s">
        <v>1860</v>
      </c>
      <c r="M813" t="s">
        <v>4036</v>
      </c>
      <c r="S813" t="s">
        <v>768</v>
      </c>
      <c r="T813" t="s">
        <v>1860</v>
      </c>
      <c r="U813" t="s">
        <v>4036</v>
      </c>
    </row>
    <row r="814" spans="1:21">
      <c r="A814" s="190" t="s">
        <v>155</v>
      </c>
      <c r="B814" s="190" t="s">
        <v>4331</v>
      </c>
      <c r="C814" s="190" t="s">
        <v>1641</v>
      </c>
      <c r="D814" s="191">
        <v>10100</v>
      </c>
      <c r="K814" t="s">
        <v>497</v>
      </c>
      <c r="L814" t="s">
        <v>2209</v>
      </c>
      <c r="M814" t="s">
        <v>4078</v>
      </c>
      <c r="S814" t="s">
        <v>497</v>
      </c>
      <c r="T814" t="s">
        <v>2209</v>
      </c>
      <c r="U814" t="s">
        <v>4078</v>
      </c>
    </row>
    <row r="815" spans="1:21">
      <c r="A815" s="190" t="s">
        <v>910</v>
      </c>
      <c r="B815" s="190" t="s">
        <v>4335</v>
      </c>
      <c r="C815" s="190" t="s">
        <v>2424</v>
      </c>
      <c r="D815" s="191">
        <v>5200</v>
      </c>
      <c r="K815" t="s">
        <v>2956</v>
      </c>
      <c r="L815" t="s">
        <v>2957</v>
      </c>
      <c r="M815" t="s">
        <v>4048</v>
      </c>
      <c r="S815" t="s">
        <v>2956</v>
      </c>
      <c r="T815" t="s">
        <v>2957</v>
      </c>
      <c r="U815" t="s">
        <v>4048</v>
      </c>
    </row>
    <row r="816" spans="1:21">
      <c r="A816" s="190" t="s">
        <v>750</v>
      </c>
      <c r="B816" s="190" t="s">
        <v>4380</v>
      </c>
      <c r="C816" s="190" t="s">
        <v>1641</v>
      </c>
      <c r="D816" s="191">
        <v>21850</v>
      </c>
      <c r="K816" t="s">
        <v>3822</v>
      </c>
      <c r="L816" t="s">
        <v>3823</v>
      </c>
      <c r="M816" t="s">
        <v>4021</v>
      </c>
      <c r="S816" t="s">
        <v>3822</v>
      </c>
      <c r="T816" t="s">
        <v>3823</v>
      </c>
      <c r="U816" t="s">
        <v>4021</v>
      </c>
    </row>
    <row r="817" spans="1:21">
      <c r="A817" s="190" t="s">
        <v>865</v>
      </c>
      <c r="B817" s="190" t="s">
        <v>4396</v>
      </c>
      <c r="C817" s="190" t="s">
        <v>2424</v>
      </c>
      <c r="D817" s="191">
        <v>23800</v>
      </c>
      <c r="K817" t="s">
        <v>498</v>
      </c>
      <c r="L817" t="s">
        <v>2210</v>
      </c>
      <c r="M817" t="s">
        <v>4062</v>
      </c>
      <c r="S817" t="s">
        <v>498</v>
      </c>
      <c r="T817" t="s">
        <v>2210</v>
      </c>
      <c r="U817" t="s">
        <v>4062</v>
      </c>
    </row>
    <row r="818" spans="1:21">
      <c r="A818" s="190" t="s">
        <v>156</v>
      </c>
      <c r="B818" s="190" t="s">
        <v>4364</v>
      </c>
      <c r="C818" s="190" t="s">
        <v>1641</v>
      </c>
      <c r="D818" s="191">
        <v>46850</v>
      </c>
      <c r="K818" t="s">
        <v>183</v>
      </c>
      <c r="L818" t="s">
        <v>1862</v>
      </c>
      <c r="M818" t="s">
        <v>4036</v>
      </c>
      <c r="S818" t="s">
        <v>183</v>
      </c>
      <c r="T818" t="s">
        <v>1862</v>
      </c>
      <c r="U818" t="s">
        <v>4036</v>
      </c>
    </row>
    <row r="819" spans="1:21">
      <c r="A819" s="190" t="s">
        <v>464</v>
      </c>
      <c r="B819" s="190" t="s">
        <v>4370</v>
      </c>
      <c r="C819" s="190" t="s">
        <v>2058</v>
      </c>
      <c r="D819" s="191">
        <v>13000</v>
      </c>
      <c r="K819" t="s">
        <v>499</v>
      </c>
      <c r="L819" t="s">
        <v>2213</v>
      </c>
      <c r="M819" t="s">
        <v>4033</v>
      </c>
      <c r="S819" t="s">
        <v>499</v>
      </c>
      <c r="T819" t="s">
        <v>2213</v>
      </c>
      <c r="U819" t="s">
        <v>4033</v>
      </c>
    </row>
    <row r="820" spans="1:21">
      <c r="A820" s="190" t="s">
        <v>465</v>
      </c>
      <c r="B820" s="190" t="s">
        <v>4341</v>
      </c>
      <c r="C820" s="190" t="s">
        <v>2058</v>
      </c>
      <c r="D820" s="191">
        <v>39700</v>
      </c>
      <c r="K820" t="s">
        <v>500</v>
      </c>
      <c r="L820" t="s">
        <v>2214</v>
      </c>
      <c r="M820" t="s">
        <v>4024</v>
      </c>
      <c r="S820" t="s">
        <v>500</v>
      </c>
      <c r="T820" t="s">
        <v>2214</v>
      </c>
      <c r="U820" t="s">
        <v>4024</v>
      </c>
    </row>
    <row r="821" spans="1:21">
      <c r="A821" s="190" t="s">
        <v>1237</v>
      </c>
      <c r="B821" s="190" t="s">
        <v>4405</v>
      </c>
      <c r="C821" s="190" t="s">
        <v>2058</v>
      </c>
      <c r="D821" s="191">
        <v>14700</v>
      </c>
      <c r="K821" t="s">
        <v>184</v>
      </c>
      <c r="L821" t="s">
        <v>3732</v>
      </c>
      <c r="M821" t="s">
        <v>4041</v>
      </c>
      <c r="S821" t="s">
        <v>184</v>
      </c>
      <c r="T821" t="s">
        <v>3732</v>
      </c>
      <c r="U821" t="s">
        <v>4041</v>
      </c>
    </row>
    <row r="822" spans="1:21">
      <c r="A822" s="190" t="s">
        <v>1239</v>
      </c>
      <c r="B822" s="190" t="s">
        <v>4354</v>
      </c>
      <c r="C822" s="190" t="s">
        <v>2424</v>
      </c>
      <c r="D822" s="191">
        <v>4700</v>
      </c>
      <c r="K822" t="s">
        <v>3528</v>
      </c>
      <c r="L822" t="s">
        <v>3529</v>
      </c>
      <c r="M822" t="s">
        <v>4024</v>
      </c>
      <c r="S822" t="s">
        <v>3528</v>
      </c>
      <c r="T822" t="s">
        <v>3529</v>
      </c>
      <c r="U822" t="s">
        <v>4024</v>
      </c>
    </row>
    <row r="823" spans="1:21">
      <c r="A823" s="190" t="s">
        <v>1241</v>
      </c>
      <c r="B823" s="190" t="s">
        <v>4339</v>
      </c>
      <c r="C823" s="190" t="s">
        <v>2424</v>
      </c>
      <c r="D823" s="191">
        <v>24500</v>
      </c>
      <c r="K823" t="s">
        <v>501</v>
      </c>
      <c r="L823" t="s">
        <v>2215</v>
      </c>
      <c r="M823" t="s">
        <v>4041</v>
      </c>
      <c r="S823" t="s">
        <v>501</v>
      </c>
      <c r="T823" t="s">
        <v>2215</v>
      </c>
      <c r="U823" t="s">
        <v>4041</v>
      </c>
    </row>
    <row r="824" spans="1:21">
      <c r="A824" s="190" t="s">
        <v>1242</v>
      </c>
      <c r="B824" s="190" t="s">
        <v>4380</v>
      </c>
      <c r="C824" s="190" t="s">
        <v>2424</v>
      </c>
      <c r="D824" s="191">
        <v>37000</v>
      </c>
      <c r="K824" t="s">
        <v>185</v>
      </c>
      <c r="L824" t="s">
        <v>1864</v>
      </c>
      <c r="M824" t="s">
        <v>4051</v>
      </c>
      <c r="S824" t="s">
        <v>185</v>
      </c>
      <c r="T824" t="s">
        <v>1864</v>
      </c>
      <c r="U824" t="s">
        <v>4051</v>
      </c>
    </row>
    <row r="825" spans="1:21">
      <c r="A825" s="190" t="s">
        <v>158</v>
      </c>
      <c r="B825" s="190" t="s">
        <v>4368</v>
      </c>
      <c r="C825" s="190" t="s">
        <v>1641</v>
      </c>
      <c r="D825" s="191">
        <v>11750</v>
      </c>
      <c r="K825" t="s">
        <v>1281</v>
      </c>
      <c r="L825" t="s">
        <v>2963</v>
      </c>
      <c r="M825" t="s">
        <v>4047</v>
      </c>
      <c r="S825" t="s">
        <v>1281</v>
      </c>
      <c r="T825" t="s">
        <v>2963</v>
      </c>
      <c r="U825" t="s">
        <v>4047</v>
      </c>
    </row>
    <row r="826" spans="1:21">
      <c r="A826" s="190" t="s">
        <v>159</v>
      </c>
      <c r="B826" s="190" t="s">
        <v>4428</v>
      </c>
      <c r="C826" s="190" t="s">
        <v>1641</v>
      </c>
      <c r="D826" s="191">
        <v>16149.999999999998</v>
      </c>
      <c r="K826" t="s">
        <v>502</v>
      </c>
      <c r="L826" t="s">
        <v>2216</v>
      </c>
      <c r="M826" t="s">
        <v>4025</v>
      </c>
      <c r="S826" t="s">
        <v>502</v>
      </c>
      <c r="T826" t="s">
        <v>2216</v>
      </c>
      <c r="U826" t="s">
        <v>4025</v>
      </c>
    </row>
    <row r="827" spans="1:21">
      <c r="A827" s="190" t="s">
        <v>466</v>
      </c>
      <c r="B827" s="190" t="s">
        <v>4348</v>
      </c>
      <c r="C827" s="190" t="s">
        <v>2058</v>
      </c>
      <c r="D827" s="191">
        <v>2700</v>
      </c>
      <c r="K827" t="s">
        <v>1282</v>
      </c>
      <c r="L827" t="s">
        <v>2964</v>
      </c>
      <c r="M827" t="s">
        <v>4049</v>
      </c>
      <c r="S827" t="s">
        <v>1282</v>
      </c>
      <c r="T827" t="s">
        <v>2964</v>
      </c>
      <c r="U827" t="s">
        <v>4049</v>
      </c>
    </row>
    <row r="828" spans="1:21">
      <c r="A828" s="190" t="s">
        <v>831</v>
      </c>
      <c r="B828" s="190" t="s">
        <v>4336</v>
      </c>
      <c r="C828" s="190" t="s">
        <v>2424</v>
      </c>
      <c r="D828" s="191">
        <v>3900</v>
      </c>
      <c r="K828" t="s">
        <v>186</v>
      </c>
      <c r="L828" t="s">
        <v>1865</v>
      </c>
      <c r="M828" t="s">
        <v>4033</v>
      </c>
      <c r="S828" t="s">
        <v>186</v>
      </c>
      <c r="T828" t="s">
        <v>1865</v>
      </c>
      <c r="U828" t="s">
        <v>4033</v>
      </c>
    </row>
    <row r="829" spans="1:21">
      <c r="A829" s="190" t="s">
        <v>1243</v>
      </c>
      <c r="B829" s="190" t="s">
        <v>4402</v>
      </c>
      <c r="C829" s="190" t="s">
        <v>2424</v>
      </c>
      <c r="D829" s="191">
        <v>1400</v>
      </c>
      <c r="K829" t="s">
        <v>503</v>
      </c>
      <c r="L829" t="s">
        <v>2966</v>
      </c>
      <c r="M829" t="s">
        <v>4041</v>
      </c>
      <c r="S829" t="s">
        <v>503</v>
      </c>
      <c r="T829" t="s">
        <v>2966</v>
      </c>
      <c r="U829" t="s">
        <v>4041</v>
      </c>
    </row>
    <row r="830" spans="1:21">
      <c r="A830" s="190" t="s">
        <v>160</v>
      </c>
      <c r="B830" s="190" t="s">
        <v>4457</v>
      </c>
      <c r="C830" s="190" t="s">
        <v>1641</v>
      </c>
      <c r="D830" s="191">
        <v>3830</v>
      </c>
      <c r="K830" t="s">
        <v>1633</v>
      </c>
      <c r="L830" t="s">
        <v>2217</v>
      </c>
      <c r="M830" t="s">
        <v>4044</v>
      </c>
      <c r="S830" t="s">
        <v>1633</v>
      </c>
      <c r="T830" t="s">
        <v>2217</v>
      </c>
      <c r="U830" t="s">
        <v>4044</v>
      </c>
    </row>
    <row r="831" spans="1:21">
      <c r="A831" s="190" t="s">
        <v>162</v>
      </c>
      <c r="B831" s="190" t="s">
        <v>4334</v>
      </c>
      <c r="C831" s="190" t="s">
        <v>1641</v>
      </c>
      <c r="D831" s="191">
        <v>32500</v>
      </c>
      <c r="K831" t="s">
        <v>1283</v>
      </c>
      <c r="L831" t="s">
        <v>2967</v>
      </c>
      <c r="M831" t="s">
        <v>4082</v>
      </c>
      <c r="S831" t="s">
        <v>1283</v>
      </c>
      <c r="T831" t="s">
        <v>2967</v>
      </c>
      <c r="U831" t="s">
        <v>4082</v>
      </c>
    </row>
    <row r="832" spans="1:21">
      <c r="A832" s="190" t="s">
        <v>163</v>
      </c>
      <c r="B832" s="190" t="s">
        <v>4423</v>
      </c>
      <c r="C832" s="190" t="s">
        <v>1641</v>
      </c>
      <c r="D832" s="191">
        <v>47700</v>
      </c>
      <c r="K832" t="s">
        <v>504</v>
      </c>
      <c r="L832" t="s">
        <v>2218</v>
      </c>
      <c r="M832" t="s">
        <v>4022</v>
      </c>
      <c r="S832" t="s">
        <v>504</v>
      </c>
      <c r="T832" t="s">
        <v>2218</v>
      </c>
      <c r="U832" t="s">
        <v>4022</v>
      </c>
    </row>
    <row r="833" spans="1:21">
      <c r="A833" s="190" t="s">
        <v>164</v>
      </c>
      <c r="B833" s="190" t="s">
        <v>4368</v>
      </c>
      <c r="C833" s="190" t="s">
        <v>1641</v>
      </c>
      <c r="D833" s="191">
        <v>23750</v>
      </c>
      <c r="K833" t="s">
        <v>1296</v>
      </c>
      <c r="L833" t="s">
        <v>2992</v>
      </c>
      <c r="M833" t="s">
        <v>4077</v>
      </c>
      <c r="S833" t="s">
        <v>1296</v>
      </c>
      <c r="T833" t="s">
        <v>2992</v>
      </c>
      <c r="U833" t="s">
        <v>4077</v>
      </c>
    </row>
    <row r="834" spans="1:21">
      <c r="A834" s="190" t="s">
        <v>468</v>
      </c>
      <c r="B834" s="190" t="s">
        <v>4391</v>
      </c>
      <c r="C834" s="190" t="s">
        <v>2058</v>
      </c>
      <c r="D834" s="191">
        <v>27500</v>
      </c>
      <c r="K834" t="s">
        <v>1284</v>
      </c>
      <c r="L834" t="s">
        <v>2969</v>
      </c>
      <c r="M834" t="s">
        <v>4041</v>
      </c>
      <c r="S834" t="s">
        <v>1284</v>
      </c>
      <c r="T834" t="s">
        <v>2969</v>
      </c>
      <c r="U834" t="s">
        <v>4041</v>
      </c>
    </row>
    <row r="835" spans="1:21">
      <c r="A835" s="190" t="s">
        <v>1247</v>
      </c>
      <c r="B835" s="190" t="s">
        <v>4378</v>
      </c>
      <c r="C835" s="190" t="s">
        <v>2424</v>
      </c>
      <c r="D835" s="191">
        <v>5600</v>
      </c>
      <c r="K835" t="s">
        <v>798</v>
      </c>
      <c r="L835" t="s">
        <v>2970</v>
      </c>
      <c r="M835" t="s">
        <v>4095</v>
      </c>
      <c r="S835" t="s">
        <v>798</v>
      </c>
      <c r="T835" t="s">
        <v>2970</v>
      </c>
      <c r="U835" t="s">
        <v>4095</v>
      </c>
    </row>
    <row r="836" spans="1:21">
      <c r="A836" s="190" t="s">
        <v>3691</v>
      </c>
      <c r="B836" s="190" t="s">
        <v>4383</v>
      </c>
      <c r="C836" s="190" t="s">
        <v>1641</v>
      </c>
      <c r="D836" s="191">
        <v>5300</v>
      </c>
      <c r="K836" t="s">
        <v>187</v>
      </c>
      <c r="L836" t="s">
        <v>756</v>
      </c>
      <c r="M836" t="s">
        <v>4084</v>
      </c>
      <c r="S836" t="s">
        <v>187</v>
      </c>
      <c r="T836" t="s">
        <v>756</v>
      </c>
      <c r="U836" t="s">
        <v>4084</v>
      </c>
    </row>
    <row r="837" spans="1:21">
      <c r="A837" s="190" t="s">
        <v>165</v>
      </c>
      <c r="B837" s="190" t="s">
        <v>4339</v>
      </c>
      <c r="C837" s="190" t="s">
        <v>1641</v>
      </c>
      <c r="D837" s="191">
        <v>10350</v>
      </c>
      <c r="K837" t="s">
        <v>1243</v>
      </c>
      <c r="L837" t="s">
        <v>2899</v>
      </c>
      <c r="M837" t="s">
        <v>4023</v>
      </c>
      <c r="S837" t="s">
        <v>1243</v>
      </c>
      <c r="T837" t="s">
        <v>2899</v>
      </c>
      <c r="U837" t="s">
        <v>4023</v>
      </c>
    </row>
    <row r="838" spans="1:21">
      <c r="A838" s="190" t="s">
        <v>469</v>
      </c>
      <c r="B838" s="190" t="s">
        <v>4402</v>
      </c>
      <c r="C838" s="190" t="s">
        <v>2058</v>
      </c>
      <c r="D838" s="191">
        <v>14600</v>
      </c>
      <c r="K838" t="s">
        <v>505</v>
      </c>
      <c r="L838" t="s">
        <v>2219</v>
      </c>
      <c r="M838" t="s">
        <v>4022</v>
      </c>
      <c r="S838" t="s">
        <v>505</v>
      </c>
      <c r="T838" t="s">
        <v>2219</v>
      </c>
      <c r="U838" t="s">
        <v>4022</v>
      </c>
    </row>
    <row r="839" spans="1:21">
      <c r="A839" s="190" t="s">
        <v>1250</v>
      </c>
      <c r="B839" s="190" t="s">
        <v>4346</v>
      </c>
      <c r="C839" s="190" t="s">
        <v>2424</v>
      </c>
      <c r="D839" s="191">
        <v>33500</v>
      </c>
      <c r="K839" t="s">
        <v>1288</v>
      </c>
      <c r="L839" t="s">
        <v>2977</v>
      </c>
      <c r="M839" t="s">
        <v>4040</v>
      </c>
      <c r="S839" t="s">
        <v>1288</v>
      </c>
      <c r="T839" t="s">
        <v>2977</v>
      </c>
      <c r="U839" t="s">
        <v>4040</v>
      </c>
    </row>
    <row r="840" spans="1:21">
      <c r="A840" s="190" t="s">
        <v>470</v>
      </c>
      <c r="B840" s="190" t="s">
        <v>4372</v>
      </c>
      <c r="C840" s="190" t="s">
        <v>2058</v>
      </c>
      <c r="D840" s="191">
        <v>6000</v>
      </c>
      <c r="K840" t="s">
        <v>1278</v>
      </c>
      <c r="L840" t="s">
        <v>2959</v>
      </c>
      <c r="M840" t="s">
        <v>4040</v>
      </c>
      <c r="S840" t="s">
        <v>1278</v>
      </c>
      <c r="T840" t="s">
        <v>2959</v>
      </c>
      <c r="U840" t="s">
        <v>4040</v>
      </c>
    </row>
    <row r="841" spans="1:21">
      <c r="A841" s="190" t="s">
        <v>166</v>
      </c>
      <c r="B841" s="190" t="s">
        <v>4351</v>
      </c>
      <c r="C841" s="190" t="s">
        <v>1641</v>
      </c>
      <c r="D841" s="191">
        <v>2720</v>
      </c>
      <c r="K841" t="s">
        <v>1289</v>
      </c>
      <c r="L841" t="s">
        <v>2978</v>
      </c>
      <c r="M841" t="s">
        <v>4021</v>
      </c>
      <c r="S841" t="s">
        <v>1289</v>
      </c>
      <c r="T841" t="s">
        <v>2978</v>
      </c>
      <c r="U841" t="s">
        <v>4021</v>
      </c>
    </row>
    <row r="842" spans="1:21">
      <c r="A842" s="190" t="s">
        <v>473</v>
      </c>
      <c r="B842" s="190" t="s">
        <v>4391</v>
      </c>
      <c r="C842" s="190" t="s">
        <v>2058</v>
      </c>
      <c r="D842" s="191">
        <v>9700</v>
      </c>
      <c r="K842" t="s">
        <v>506</v>
      </c>
      <c r="L842" t="s">
        <v>2220</v>
      </c>
      <c r="M842" t="s">
        <v>4040</v>
      </c>
      <c r="S842" t="s">
        <v>506</v>
      </c>
      <c r="T842" t="s">
        <v>2220</v>
      </c>
      <c r="U842" t="s">
        <v>4040</v>
      </c>
    </row>
    <row r="843" spans="1:21">
      <c r="A843" s="190" t="s">
        <v>755</v>
      </c>
      <c r="B843" s="190" t="s">
        <v>4368</v>
      </c>
      <c r="C843" s="190" t="s">
        <v>1641</v>
      </c>
      <c r="D843" s="191">
        <v>38700</v>
      </c>
      <c r="K843" t="s">
        <v>783</v>
      </c>
      <c r="L843" t="s">
        <v>2979</v>
      </c>
      <c r="M843" t="s">
        <v>4037</v>
      </c>
      <c r="S843" t="s">
        <v>783</v>
      </c>
      <c r="T843" t="s">
        <v>2979</v>
      </c>
      <c r="U843" t="s">
        <v>4037</v>
      </c>
    </row>
    <row r="844" spans="1:21">
      <c r="A844" s="190" t="s">
        <v>168</v>
      </c>
      <c r="B844" s="190" t="s">
        <v>4444</v>
      </c>
      <c r="C844" s="190" t="s">
        <v>1641</v>
      </c>
      <c r="D844" s="191">
        <v>15900</v>
      </c>
      <c r="K844" t="s">
        <v>2659</v>
      </c>
      <c r="L844" t="s">
        <v>2660</v>
      </c>
      <c r="M844" t="s">
        <v>4044</v>
      </c>
      <c r="S844" t="s">
        <v>2659</v>
      </c>
      <c r="T844" t="s">
        <v>2660</v>
      </c>
      <c r="U844" t="s">
        <v>4044</v>
      </c>
    </row>
    <row r="845" spans="1:21">
      <c r="A845" s="190" t="s">
        <v>474</v>
      </c>
      <c r="B845" s="190" t="s">
        <v>4420</v>
      </c>
      <c r="C845" s="190" t="s">
        <v>2058</v>
      </c>
      <c r="D845" s="191">
        <v>4100</v>
      </c>
      <c r="K845" t="s">
        <v>1297</v>
      </c>
      <c r="L845" t="s">
        <v>2996</v>
      </c>
      <c r="M845" t="s">
        <v>4040</v>
      </c>
      <c r="S845" t="s">
        <v>1297</v>
      </c>
      <c r="T845" t="s">
        <v>2996</v>
      </c>
      <c r="U845" t="s">
        <v>4040</v>
      </c>
    </row>
    <row r="846" spans="1:21">
      <c r="A846" s="190" t="s">
        <v>3719</v>
      </c>
      <c r="B846" s="190" t="s">
        <v>4368</v>
      </c>
      <c r="C846" s="190" t="s">
        <v>2058</v>
      </c>
      <c r="D846" s="191">
        <v>81400</v>
      </c>
      <c r="K846" t="s">
        <v>1291</v>
      </c>
      <c r="L846" t="s">
        <v>2982</v>
      </c>
      <c r="M846" t="s">
        <v>4023</v>
      </c>
      <c r="S846" t="s">
        <v>1291</v>
      </c>
      <c r="T846" t="s">
        <v>2982</v>
      </c>
      <c r="U846" t="s">
        <v>4023</v>
      </c>
    </row>
    <row r="847" spans="1:21">
      <c r="A847" s="190" t="s">
        <v>477</v>
      </c>
      <c r="B847" s="190" t="s">
        <v>4428</v>
      </c>
      <c r="C847" s="190" t="s">
        <v>2058</v>
      </c>
      <c r="D847" s="191">
        <v>13500</v>
      </c>
      <c r="K847" t="s">
        <v>892</v>
      </c>
      <c r="L847" t="s">
        <v>2980</v>
      </c>
      <c r="M847" t="s">
        <v>4044</v>
      </c>
      <c r="S847" t="s">
        <v>892</v>
      </c>
      <c r="T847" t="s">
        <v>2980</v>
      </c>
      <c r="U847" t="s">
        <v>4044</v>
      </c>
    </row>
    <row r="848" spans="1:21">
      <c r="A848" s="190" t="s">
        <v>1253</v>
      </c>
      <c r="B848" s="190" t="s">
        <v>4371</v>
      </c>
      <c r="C848" s="190" t="s">
        <v>2058</v>
      </c>
      <c r="D848" s="191">
        <v>152000</v>
      </c>
      <c r="K848" t="s">
        <v>507</v>
      </c>
      <c r="L848" t="s">
        <v>2221</v>
      </c>
      <c r="M848" t="s">
        <v>4044</v>
      </c>
      <c r="S848" t="s">
        <v>507</v>
      </c>
      <c r="T848" t="s">
        <v>2221</v>
      </c>
      <c r="U848" t="s">
        <v>4044</v>
      </c>
    </row>
    <row r="849" spans="1:21">
      <c r="A849" s="190" t="s">
        <v>1255</v>
      </c>
      <c r="B849" s="190" t="s">
        <v>4378</v>
      </c>
      <c r="C849" s="190" t="s">
        <v>2424</v>
      </c>
      <c r="D849" s="191">
        <v>9200</v>
      </c>
      <c r="K849" t="s">
        <v>1290</v>
      </c>
      <c r="L849" t="s">
        <v>2981</v>
      </c>
      <c r="M849" t="s">
        <v>4047</v>
      </c>
      <c r="S849" t="s">
        <v>1290</v>
      </c>
      <c r="T849" t="s">
        <v>2981</v>
      </c>
      <c r="U849" t="s">
        <v>4047</v>
      </c>
    </row>
    <row r="850" spans="1:21">
      <c r="A850" s="190" t="s">
        <v>930</v>
      </c>
      <c r="B850" s="190" t="s">
        <v>4445</v>
      </c>
      <c r="C850" s="190" t="s">
        <v>2424</v>
      </c>
      <c r="D850" s="191">
        <v>21100</v>
      </c>
      <c r="K850" t="s">
        <v>1598</v>
      </c>
      <c r="L850" t="s">
        <v>2985</v>
      </c>
      <c r="M850" t="s">
        <v>4024</v>
      </c>
      <c r="S850" t="s">
        <v>1598</v>
      </c>
      <c r="T850" t="s">
        <v>2985</v>
      </c>
      <c r="U850" t="s">
        <v>4024</v>
      </c>
    </row>
    <row r="851" spans="1:21">
      <c r="A851" s="190" t="s">
        <v>478</v>
      </c>
      <c r="B851" s="190" t="s">
        <v>4393</v>
      </c>
      <c r="C851" s="190" t="s">
        <v>2058</v>
      </c>
      <c r="D851" s="191">
        <v>21700</v>
      </c>
      <c r="K851" t="s">
        <v>797</v>
      </c>
      <c r="L851" t="s">
        <v>2988</v>
      </c>
      <c r="M851" t="s">
        <v>4023</v>
      </c>
      <c r="S851" t="s">
        <v>797</v>
      </c>
      <c r="T851" t="s">
        <v>2988</v>
      </c>
      <c r="U851" t="s">
        <v>4023</v>
      </c>
    </row>
    <row r="852" spans="1:21">
      <c r="A852" s="190" t="s">
        <v>480</v>
      </c>
      <c r="B852" s="190" t="s">
        <v>4348</v>
      </c>
      <c r="C852" s="190" t="s">
        <v>2424</v>
      </c>
      <c r="D852" s="191">
        <v>1200</v>
      </c>
      <c r="K852" t="s">
        <v>508</v>
      </c>
      <c r="L852" t="s">
        <v>3729</v>
      </c>
      <c r="M852" t="s">
        <v>4027</v>
      </c>
      <c r="S852" t="s">
        <v>508</v>
      </c>
      <c r="T852" t="s">
        <v>3729</v>
      </c>
      <c r="U852" t="s">
        <v>4027</v>
      </c>
    </row>
    <row r="853" spans="1:21">
      <c r="A853" s="190" t="s">
        <v>170</v>
      </c>
      <c r="B853" s="190" t="s">
        <v>4456</v>
      </c>
      <c r="C853" s="190" t="s">
        <v>1641</v>
      </c>
      <c r="D853" s="191">
        <v>26850</v>
      </c>
      <c r="K853" t="s">
        <v>1294</v>
      </c>
      <c r="L853" t="s">
        <v>2989</v>
      </c>
      <c r="M853" t="s">
        <v>4047</v>
      </c>
      <c r="S853" t="s">
        <v>1294</v>
      </c>
      <c r="T853" t="s">
        <v>2989</v>
      </c>
      <c r="U853" t="s">
        <v>4047</v>
      </c>
    </row>
    <row r="854" spans="1:21">
      <c r="A854" s="190" t="s">
        <v>481</v>
      </c>
      <c r="B854" s="190" t="s">
        <v>4368</v>
      </c>
      <c r="C854" s="190" t="s">
        <v>2058</v>
      </c>
      <c r="D854" s="191">
        <v>23100</v>
      </c>
      <c r="K854" t="s">
        <v>1295</v>
      </c>
      <c r="L854" t="s">
        <v>2990</v>
      </c>
      <c r="M854" t="s">
        <v>4047</v>
      </c>
      <c r="S854" t="s">
        <v>1295</v>
      </c>
      <c r="T854" t="s">
        <v>2990</v>
      </c>
      <c r="U854" t="s">
        <v>4047</v>
      </c>
    </row>
    <row r="855" spans="1:21">
      <c r="A855" s="190" t="s">
        <v>482</v>
      </c>
      <c r="B855" s="190" t="s">
        <v>4340</v>
      </c>
      <c r="C855" s="190" t="s">
        <v>2058</v>
      </c>
      <c r="D855" s="191">
        <v>22800</v>
      </c>
      <c r="K855" t="s">
        <v>3485</v>
      </c>
      <c r="L855" t="s">
        <v>3486</v>
      </c>
      <c r="M855" t="s">
        <v>4036</v>
      </c>
      <c r="S855" t="s">
        <v>3485</v>
      </c>
      <c r="T855" t="s">
        <v>3486</v>
      </c>
      <c r="U855" t="s">
        <v>4036</v>
      </c>
    </row>
    <row r="856" spans="1:21">
      <c r="A856" s="190" t="s">
        <v>483</v>
      </c>
      <c r="B856" s="190" t="s">
        <v>4340</v>
      </c>
      <c r="C856" s="190" t="s">
        <v>2424</v>
      </c>
      <c r="D856" s="191">
        <v>2500</v>
      </c>
      <c r="K856" t="s">
        <v>810</v>
      </c>
      <c r="L856" t="s">
        <v>2960</v>
      </c>
      <c r="M856" t="s">
        <v>4024</v>
      </c>
      <c r="S856" t="s">
        <v>810</v>
      </c>
      <c r="T856" t="s">
        <v>2960</v>
      </c>
      <c r="U856" t="s">
        <v>4024</v>
      </c>
    </row>
    <row r="857" spans="1:21">
      <c r="A857" s="190" t="s">
        <v>2195</v>
      </c>
      <c r="B857" s="190" t="s">
        <v>4362</v>
      </c>
      <c r="C857" s="190" t="s">
        <v>2058</v>
      </c>
      <c r="D857" s="191">
        <v>68100</v>
      </c>
      <c r="K857" t="s">
        <v>188</v>
      </c>
      <c r="L857" t="s">
        <v>1867</v>
      </c>
      <c r="M857" t="s">
        <v>4024</v>
      </c>
      <c r="S857" t="s">
        <v>188</v>
      </c>
      <c r="T857" t="s">
        <v>1867</v>
      </c>
      <c r="U857" t="s">
        <v>4024</v>
      </c>
    </row>
    <row r="858" spans="1:21">
      <c r="A858" s="190" t="s">
        <v>171</v>
      </c>
      <c r="B858" s="190" t="s">
        <v>4335</v>
      </c>
      <c r="C858" s="190" t="s">
        <v>1641</v>
      </c>
      <c r="D858" s="191">
        <v>16800</v>
      </c>
      <c r="K858" t="s">
        <v>791</v>
      </c>
      <c r="L858" t="s">
        <v>2993</v>
      </c>
      <c r="M858" t="s">
        <v>4040</v>
      </c>
      <c r="S858" t="s">
        <v>791</v>
      </c>
      <c r="T858" t="s">
        <v>2993</v>
      </c>
      <c r="U858" t="s">
        <v>4040</v>
      </c>
    </row>
    <row r="859" spans="1:21">
      <c r="A859" s="190" t="s">
        <v>1261</v>
      </c>
      <c r="B859" s="190" t="s">
        <v>4383</v>
      </c>
      <c r="C859" s="190" t="s">
        <v>2424</v>
      </c>
      <c r="D859" s="191">
        <v>11400</v>
      </c>
      <c r="K859" t="s">
        <v>509</v>
      </c>
      <c r="L859" t="s">
        <v>2223</v>
      </c>
      <c r="M859" t="s">
        <v>4041</v>
      </c>
      <c r="S859" t="s">
        <v>509</v>
      </c>
      <c r="T859" t="s">
        <v>2223</v>
      </c>
      <c r="U859" t="s">
        <v>4041</v>
      </c>
    </row>
    <row r="860" spans="1:21">
      <c r="A860" s="190" t="s">
        <v>487</v>
      </c>
      <c r="B860" s="190" t="s">
        <v>4366</v>
      </c>
      <c r="C860" s="190" t="s">
        <v>2058</v>
      </c>
      <c r="D860" s="191">
        <v>15400</v>
      </c>
      <c r="K860" t="s">
        <v>1298</v>
      </c>
      <c r="L860" t="s">
        <v>2999</v>
      </c>
      <c r="M860" t="s">
        <v>4057</v>
      </c>
      <c r="S860" t="s">
        <v>1298</v>
      </c>
      <c r="T860" t="s">
        <v>2999</v>
      </c>
      <c r="U860" t="s">
        <v>4057</v>
      </c>
    </row>
    <row r="861" spans="1:21">
      <c r="A861" s="190" t="s">
        <v>1262</v>
      </c>
      <c r="B861" s="190" t="s">
        <v>4346</v>
      </c>
      <c r="C861" s="190" t="s">
        <v>2424</v>
      </c>
      <c r="D861" s="191">
        <v>31900</v>
      </c>
      <c r="K861" t="s">
        <v>1299</v>
      </c>
      <c r="L861" t="s">
        <v>3000</v>
      </c>
      <c r="M861" t="s">
        <v>4018</v>
      </c>
      <c r="S861" t="s">
        <v>1299</v>
      </c>
      <c r="T861" t="s">
        <v>3000</v>
      </c>
      <c r="U861" t="s">
        <v>4018</v>
      </c>
    </row>
    <row r="862" spans="1:21">
      <c r="A862" s="190" t="s">
        <v>488</v>
      </c>
      <c r="B862" s="190" t="s">
        <v>4328</v>
      </c>
      <c r="C862" s="190" t="s">
        <v>2058</v>
      </c>
      <c r="D862" s="191">
        <v>29800</v>
      </c>
      <c r="K862" t="s">
        <v>1300</v>
      </c>
      <c r="L862" t="s">
        <v>3001</v>
      </c>
      <c r="M862" t="s">
        <v>4047</v>
      </c>
      <c r="S862" t="s">
        <v>1300</v>
      </c>
      <c r="T862" t="s">
        <v>3001</v>
      </c>
      <c r="U862" t="s">
        <v>4047</v>
      </c>
    </row>
    <row r="863" spans="1:21">
      <c r="A863" s="190" t="s">
        <v>172</v>
      </c>
      <c r="B863" s="190" t="s">
        <v>4361</v>
      </c>
      <c r="C863" s="190" t="s">
        <v>1641</v>
      </c>
      <c r="D863" s="191">
        <v>28050</v>
      </c>
      <c r="K863" t="s">
        <v>1301</v>
      </c>
      <c r="L863" t="s">
        <v>3002</v>
      </c>
      <c r="M863" t="s">
        <v>4047</v>
      </c>
      <c r="S863" t="s">
        <v>1301</v>
      </c>
      <c r="T863" t="s">
        <v>3002</v>
      </c>
      <c r="U863" t="s">
        <v>4047</v>
      </c>
    </row>
    <row r="864" spans="1:21">
      <c r="A864" s="190" t="s">
        <v>489</v>
      </c>
      <c r="B864" s="190" t="s">
        <v>4417</v>
      </c>
      <c r="C864" s="190" t="s">
        <v>2058</v>
      </c>
      <c r="D864" s="190"/>
      <c r="K864" t="s">
        <v>1309</v>
      </c>
      <c r="L864" t="s">
        <v>3013</v>
      </c>
      <c r="M864" t="s">
        <v>4047</v>
      </c>
      <c r="S864" t="s">
        <v>1309</v>
      </c>
      <c r="T864" t="s">
        <v>3013</v>
      </c>
      <c r="U864" t="s">
        <v>4047</v>
      </c>
    </row>
    <row r="865" spans="1:21">
      <c r="A865" s="190" t="s">
        <v>173</v>
      </c>
      <c r="B865" s="190" t="s">
        <v>4345</v>
      </c>
      <c r="C865" s="190" t="s">
        <v>1641</v>
      </c>
      <c r="D865" s="191">
        <v>9550</v>
      </c>
      <c r="K865" t="s">
        <v>1303</v>
      </c>
      <c r="L865" t="s">
        <v>3004</v>
      </c>
      <c r="M865" t="s">
        <v>4044</v>
      </c>
      <c r="S865" t="s">
        <v>1303</v>
      </c>
      <c r="T865" t="s">
        <v>3004</v>
      </c>
      <c r="U865" t="s">
        <v>4044</v>
      </c>
    </row>
    <row r="866" spans="1:21">
      <c r="A866" s="190" t="s">
        <v>174</v>
      </c>
      <c r="B866" s="190" t="s">
        <v>4371</v>
      </c>
      <c r="C866" s="190" t="s">
        <v>2424</v>
      </c>
      <c r="D866" s="191">
        <v>800</v>
      </c>
      <c r="K866" t="s">
        <v>189</v>
      </c>
      <c r="L866" t="s">
        <v>1868</v>
      </c>
      <c r="M866" t="s">
        <v>4039</v>
      </c>
      <c r="S866" t="s">
        <v>189</v>
      </c>
      <c r="T866" t="s">
        <v>1868</v>
      </c>
      <c r="U866" t="s">
        <v>4039</v>
      </c>
    </row>
    <row r="867" spans="1:21">
      <c r="A867" s="190" t="s">
        <v>175</v>
      </c>
      <c r="B867" s="190" t="s">
        <v>4368</v>
      </c>
      <c r="C867" s="190" t="s">
        <v>1641</v>
      </c>
      <c r="D867" s="191">
        <v>3190</v>
      </c>
      <c r="K867" t="s">
        <v>3009</v>
      </c>
      <c r="L867" t="s">
        <v>3010</v>
      </c>
      <c r="M867" t="s">
        <v>4036</v>
      </c>
      <c r="S867" t="s">
        <v>3009</v>
      </c>
      <c r="T867" t="s">
        <v>3010</v>
      </c>
      <c r="U867" t="s">
        <v>4036</v>
      </c>
    </row>
    <row r="868" spans="1:21">
      <c r="A868" s="190" t="s">
        <v>904</v>
      </c>
      <c r="B868" s="190" t="s">
        <v>4346</v>
      </c>
      <c r="C868" s="190" t="s">
        <v>2424</v>
      </c>
      <c r="D868" s="191">
        <v>28000</v>
      </c>
      <c r="K868" t="s">
        <v>1316</v>
      </c>
      <c r="L868" t="s">
        <v>3023</v>
      </c>
      <c r="M868" t="s">
        <v>4044</v>
      </c>
      <c r="S868" t="s">
        <v>1316</v>
      </c>
      <c r="T868" t="s">
        <v>3023</v>
      </c>
      <c r="U868" t="s">
        <v>4044</v>
      </c>
    </row>
    <row r="869" spans="1:21">
      <c r="A869" s="190" t="s">
        <v>97</v>
      </c>
      <c r="B869" s="190" t="s">
        <v>4331</v>
      </c>
      <c r="C869" s="190" t="s">
        <v>2424</v>
      </c>
      <c r="D869" s="191">
        <v>5300</v>
      </c>
      <c r="K869" t="s">
        <v>190</v>
      </c>
      <c r="L869" t="s">
        <v>1869</v>
      </c>
      <c r="M869" t="s">
        <v>4058</v>
      </c>
      <c r="S869" t="s">
        <v>190</v>
      </c>
      <c r="T869" t="s">
        <v>1869</v>
      </c>
      <c r="U869" t="s">
        <v>4058</v>
      </c>
    </row>
    <row r="870" spans="1:21">
      <c r="A870" s="190" t="s">
        <v>176</v>
      </c>
      <c r="B870" s="190" t="s">
        <v>4345</v>
      </c>
      <c r="C870" s="190" t="s">
        <v>1641</v>
      </c>
      <c r="D870" s="191">
        <v>64800</v>
      </c>
      <c r="K870" t="s">
        <v>510</v>
      </c>
      <c r="L870" t="s">
        <v>2225</v>
      </c>
      <c r="M870" t="s">
        <v>4067</v>
      </c>
      <c r="S870" t="s">
        <v>510</v>
      </c>
      <c r="T870" t="s">
        <v>2225</v>
      </c>
      <c r="U870" t="s">
        <v>4067</v>
      </c>
    </row>
    <row r="871" spans="1:21">
      <c r="A871" s="190" t="s">
        <v>177</v>
      </c>
      <c r="B871" s="190" t="s">
        <v>4334</v>
      </c>
      <c r="C871" s="190" t="s">
        <v>1641</v>
      </c>
      <c r="D871" s="191">
        <v>6240</v>
      </c>
      <c r="K871" t="s">
        <v>3029</v>
      </c>
      <c r="L871" t="s">
        <v>3030</v>
      </c>
      <c r="M871" t="s">
        <v>4027</v>
      </c>
      <c r="S871" t="s">
        <v>3029</v>
      </c>
      <c r="T871" t="s">
        <v>3030</v>
      </c>
      <c r="U871" t="s">
        <v>4027</v>
      </c>
    </row>
    <row r="872" spans="1:21">
      <c r="A872" s="190" t="s">
        <v>492</v>
      </c>
      <c r="B872" s="190" t="s">
        <v>4340</v>
      </c>
      <c r="C872" s="190" t="s">
        <v>2058</v>
      </c>
      <c r="D872" s="191">
        <v>96700</v>
      </c>
      <c r="K872" t="s">
        <v>1308</v>
      </c>
      <c r="L872" t="s">
        <v>3011</v>
      </c>
      <c r="M872" t="s">
        <v>4041</v>
      </c>
      <c r="S872" t="s">
        <v>1308</v>
      </c>
      <c r="T872" t="s">
        <v>3011</v>
      </c>
      <c r="U872" t="s">
        <v>4041</v>
      </c>
    </row>
    <row r="873" spans="1:21">
      <c r="A873" s="190" t="s">
        <v>178</v>
      </c>
      <c r="B873" s="190" t="s">
        <v>4334</v>
      </c>
      <c r="C873" s="190" t="s">
        <v>1641</v>
      </c>
      <c r="D873" s="191">
        <v>28000</v>
      </c>
      <c r="K873" t="s">
        <v>3526</v>
      </c>
      <c r="L873" t="s">
        <v>3527</v>
      </c>
      <c r="M873" t="s">
        <v>4040</v>
      </c>
      <c r="S873" t="s">
        <v>3526</v>
      </c>
      <c r="T873" t="s">
        <v>3527</v>
      </c>
      <c r="U873" t="s">
        <v>4040</v>
      </c>
    </row>
    <row r="874" spans="1:21">
      <c r="A874" s="190" t="s">
        <v>1267</v>
      </c>
      <c r="B874" s="190" t="s">
        <v>4331</v>
      </c>
      <c r="C874" s="190" t="s">
        <v>2424</v>
      </c>
      <c r="D874" s="191">
        <v>29100</v>
      </c>
      <c r="K874" t="s">
        <v>1152</v>
      </c>
      <c r="L874" t="s">
        <v>2733</v>
      </c>
      <c r="M874" t="s">
        <v>4043</v>
      </c>
      <c r="S874" t="s">
        <v>1152</v>
      </c>
      <c r="T874" t="s">
        <v>2733</v>
      </c>
      <c r="U874" t="s">
        <v>4043</v>
      </c>
    </row>
    <row r="875" spans="1:21">
      <c r="A875" s="190" t="s">
        <v>179</v>
      </c>
      <c r="B875" s="190" t="s">
        <v>4408</v>
      </c>
      <c r="C875" s="190" t="s">
        <v>1641</v>
      </c>
      <c r="D875" s="191">
        <v>30700</v>
      </c>
      <c r="K875" t="s">
        <v>511</v>
      </c>
      <c r="L875" t="s">
        <v>2226</v>
      </c>
      <c r="M875" t="s">
        <v>4028</v>
      </c>
      <c r="S875" t="s">
        <v>511</v>
      </c>
      <c r="T875" t="s">
        <v>2226</v>
      </c>
      <c r="U875" t="s">
        <v>4028</v>
      </c>
    </row>
    <row r="876" spans="1:21">
      <c r="A876" s="190" t="s">
        <v>952</v>
      </c>
      <c r="B876" s="190" t="s">
        <v>4340</v>
      </c>
      <c r="C876" s="190" t="s">
        <v>2424</v>
      </c>
      <c r="D876" s="191">
        <v>20800</v>
      </c>
      <c r="K876" t="s">
        <v>1333</v>
      </c>
      <c r="L876" t="s">
        <v>3048</v>
      </c>
      <c r="M876" t="s">
        <v>4044</v>
      </c>
      <c r="S876" t="s">
        <v>1333</v>
      </c>
      <c r="T876" t="s">
        <v>3048</v>
      </c>
      <c r="U876" t="s">
        <v>4044</v>
      </c>
    </row>
    <row r="877" spans="1:21">
      <c r="A877" s="190" t="s">
        <v>180</v>
      </c>
      <c r="B877" s="190" t="s">
        <v>4417</v>
      </c>
      <c r="C877" s="190" t="s">
        <v>1641</v>
      </c>
      <c r="D877" s="191">
        <v>13550</v>
      </c>
      <c r="K877" t="s">
        <v>860</v>
      </c>
      <c r="L877" t="s">
        <v>2463</v>
      </c>
      <c r="M877" t="s">
        <v>4036</v>
      </c>
      <c r="S877" t="s">
        <v>860</v>
      </c>
      <c r="T877" t="s">
        <v>2463</v>
      </c>
      <c r="U877" t="s">
        <v>4036</v>
      </c>
    </row>
    <row r="878" spans="1:21">
      <c r="A878" s="190" t="s">
        <v>3563</v>
      </c>
      <c r="B878" s="190" t="s">
        <v>4418</v>
      </c>
      <c r="C878" s="190" t="s">
        <v>2424</v>
      </c>
      <c r="D878" s="191">
        <v>7900</v>
      </c>
      <c r="K878" t="s">
        <v>888</v>
      </c>
      <c r="L878" t="s">
        <v>3012</v>
      </c>
      <c r="M878" t="s">
        <v>4028</v>
      </c>
      <c r="S878" t="s">
        <v>888</v>
      </c>
      <c r="T878" t="s">
        <v>3012</v>
      </c>
      <c r="U878" t="s">
        <v>4028</v>
      </c>
    </row>
    <row r="879" spans="1:21">
      <c r="A879" s="190" t="s">
        <v>3909</v>
      </c>
      <c r="B879" s="190" t="s">
        <v>4368</v>
      </c>
      <c r="C879" s="190" t="s">
        <v>2424</v>
      </c>
      <c r="D879" s="191">
        <v>34900</v>
      </c>
      <c r="K879" t="s">
        <v>191</v>
      </c>
      <c r="L879" t="s">
        <v>1870</v>
      </c>
      <c r="M879" t="s">
        <v>4033</v>
      </c>
      <c r="S879" t="s">
        <v>191</v>
      </c>
      <c r="T879" t="s">
        <v>1870</v>
      </c>
      <c r="U879" t="s">
        <v>4033</v>
      </c>
    </row>
    <row r="880" spans="1:21">
      <c r="A880" s="190" t="s">
        <v>182</v>
      </c>
      <c r="B880" s="190" t="s">
        <v>4393</v>
      </c>
      <c r="C880" s="190" t="s">
        <v>1641</v>
      </c>
      <c r="D880" s="191">
        <v>8320</v>
      </c>
      <c r="K880" t="s">
        <v>1537</v>
      </c>
      <c r="L880" t="s">
        <v>3377</v>
      </c>
      <c r="M880" t="s">
        <v>4045</v>
      </c>
      <c r="S880" t="s">
        <v>1537</v>
      </c>
      <c r="T880" t="s">
        <v>3377</v>
      </c>
      <c r="U880" t="s">
        <v>4045</v>
      </c>
    </row>
    <row r="881" spans="1:21">
      <c r="A881" s="190" t="s">
        <v>1276</v>
      </c>
      <c r="B881" s="190" t="s">
        <v>4351</v>
      </c>
      <c r="C881" s="190" t="s">
        <v>2424</v>
      </c>
      <c r="D881" s="191">
        <v>22100</v>
      </c>
      <c r="K881" t="s">
        <v>1310</v>
      </c>
      <c r="L881" t="s">
        <v>3014</v>
      </c>
      <c r="M881" t="s">
        <v>4017</v>
      </c>
      <c r="S881" t="s">
        <v>1310</v>
      </c>
      <c r="T881" t="s">
        <v>3014</v>
      </c>
      <c r="U881" t="s">
        <v>4017</v>
      </c>
    </row>
    <row r="882" spans="1:21">
      <c r="A882" s="190" t="s">
        <v>497</v>
      </c>
      <c r="B882" s="190" t="s">
        <v>4429</v>
      </c>
      <c r="C882" s="190" t="s">
        <v>2058</v>
      </c>
      <c r="D882" s="191">
        <v>13500</v>
      </c>
      <c r="K882" t="s">
        <v>192</v>
      </c>
      <c r="L882" t="s">
        <v>1871</v>
      </c>
      <c r="M882" t="s">
        <v>4031</v>
      </c>
      <c r="S882" t="s">
        <v>192</v>
      </c>
      <c r="T882" t="s">
        <v>1871</v>
      </c>
      <c r="U882" t="s">
        <v>4031</v>
      </c>
    </row>
    <row r="883" spans="1:21">
      <c r="A883" s="190" t="s">
        <v>498</v>
      </c>
      <c r="B883" s="190" t="s">
        <v>4437</v>
      </c>
      <c r="C883" s="190" t="s">
        <v>2058</v>
      </c>
      <c r="D883" s="191">
        <v>35000</v>
      </c>
      <c r="K883" t="s">
        <v>512</v>
      </c>
      <c r="L883" t="s">
        <v>2227</v>
      </c>
      <c r="M883" t="s">
        <v>4025</v>
      </c>
      <c r="S883" t="s">
        <v>512</v>
      </c>
      <c r="T883" t="s">
        <v>2227</v>
      </c>
      <c r="U883" t="s">
        <v>4025</v>
      </c>
    </row>
    <row r="884" spans="1:21">
      <c r="A884" s="190" t="s">
        <v>499</v>
      </c>
      <c r="B884" s="190" t="s">
        <v>4352</v>
      </c>
      <c r="C884" s="190" t="s">
        <v>2058</v>
      </c>
      <c r="D884" s="191">
        <v>13700</v>
      </c>
      <c r="K884" t="s">
        <v>1311</v>
      </c>
      <c r="L884" t="s">
        <v>3015</v>
      </c>
      <c r="M884" t="s">
        <v>4042</v>
      </c>
      <c r="S884" t="s">
        <v>1311</v>
      </c>
      <c r="T884" t="s">
        <v>3015</v>
      </c>
      <c r="U884" t="s">
        <v>4042</v>
      </c>
    </row>
    <row r="885" spans="1:21">
      <c r="A885" s="190" t="s">
        <v>500</v>
      </c>
      <c r="B885" s="190" t="s">
        <v>4329</v>
      </c>
      <c r="C885" s="190" t="s">
        <v>2058</v>
      </c>
      <c r="D885" s="191">
        <v>8000</v>
      </c>
      <c r="K885" t="s">
        <v>513</v>
      </c>
      <c r="L885" t="s">
        <v>2228</v>
      </c>
      <c r="M885" t="s">
        <v>4056</v>
      </c>
      <c r="S885" t="s">
        <v>513</v>
      </c>
      <c r="T885" t="s">
        <v>2228</v>
      </c>
      <c r="U885" t="s">
        <v>4056</v>
      </c>
    </row>
    <row r="886" spans="1:21">
      <c r="A886" s="190" t="s">
        <v>184</v>
      </c>
      <c r="B886" s="190" t="s">
        <v>4395</v>
      </c>
      <c r="C886" s="190" t="s">
        <v>2424</v>
      </c>
      <c r="D886" s="191">
        <v>2500</v>
      </c>
      <c r="K886" t="s">
        <v>514</v>
      </c>
      <c r="L886" t="s">
        <v>2229</v>
      </c>
      <c r="M886" t="s">
        <v>4017</v>
      </c>
      <c r="S886" t="s">
        <v>514</v>
      </c>
      <c r="T886" t="s">
        <v>2229</v>
      </c>
      <c r="U886" t="s">
        <v>4017</v>
      </c>
    </row>
    <row r="887" spans="1:21">
      <c r="A887" s="190" t="s">
        <v>810</v>
      </c>
      <c r="B887" s="190" t="s">
        <v>4423</v>
      </c>
      <c r="C887" s="190" t="s">
        <v>1641</v>
      </c>
      <c r="D887" s="191">
        <v>126000</v>
      </c>
      <c r="K887" t="s">
        <v>954</v>
      </c>
      <c r="L887" t="s">
        <v>3019</v>
      </c>
      <c r="M887" t="s">
        <v>4024</v>
      </c>
      <c r="S887" t="s">
        <v>954</v>
      </c>
      <c r="T887" t="s">
        <v>3019</v>
      </c>
      <c r="U887" t="s">
        <v>4024</v>
      </c>
    </row>
    <row r="888" spans="1:21">
      <c r="A888" s="190" t="s">
        <v>3528</v>
      </c>
      <c r="B888" s="190" t="s">
        <v>4384</v>
      </c>
      <c r="C888" s="190" t="s">
        <v>1641</v>
      </c>
      <c r="D888" s="191">
        <v>28500</v>
      </c>
      <c r="K888" t="s">
        <v>193</v>
      </c>
      <c r="L888" t="s">
        <v>1872</v>
      </c>
      <c r="M888" t="s">
        <v>4028</v>
      </c>
      <c r="S888" t="s">
        <v>193</v>
      </c>
      <c r="T888" t="s">
        <v>1872</v>
      </c>
      <c r="U888" t="s">
        <v>4028</v>
      </c>
    </row>
    <row r="889" spans="1:21">
      <c r="A889" s="190" t="s">
        <v>501</v>
      </c>
      <c r="B889" s="190" t="s">
        <v>4345</v>
      </c>
      <c r="C889" s="190" t="s">
        <v>2058</v>
      </c>
      <c r="D889" s="191">
        <v>5300</v>
      </c>
      <c r="K889" t="s">
        <v>1315</v>
      </c>
      <c r="L889" t="s">
        <v>3020</v>
      </c>
      <c r="M889" t="s">
        <v>4056</v>
      </c>
      <c r="S889" t="s">
        <v>1315</v>
      </c>
      <c r="T889" t="s">
        <v>3020</v>
      </c>
      <c r="U889" t="s">
        <v>4056</v>
      </c>
    </row>
    <row r="890" spans="1:21">
      <c r="A890" s="190" t="s">
        <v>185</v>
      </c>
      <c r="B890" s="190" t="s">
        <v>4348</v>
      </c>
      <c r="C890" s="190" t="s">
        <v>1641</v>
      </c>
      <c r="D890" s="191">
        <v>27100</v>
      </c>
      <c r="K890" t="s">
        <v>931</v>
      </c>
      <c r="L890" t="s">
        <v>3021</v>
      </c>
      <c r="M890" t="s">
        <v>4044</v>
      </c>
      <c r="S890" t="s">
        <v>931</v>
      </c>
      <c r="T890" t="s">
        <v>3021</v>
      </c>
      <c r="U890" t="s">
        <v>4044</v>
      </c>
    </row>
    <row r="891" spans="1:21">
      <c r="A891" s="190" t="s">
        <v>502</v>
      </c>
      <c r="B891" s="190" t="s">
        <v>4336</v>
      </c>
      <c r="C891" s="190" t="s">
        <v>2058</v>
      </c>
      <c r="D891" s="191">
        <v>9600</v>
      </c>
      <c r="K891" t="s">
        <v>1293</v>
      </c>
      <c r="L891" t="s">
        <v>2987</v>
      </c>
      <c r="M891" t="s">
        <v>4047</v>
      </c>
      <c r="S891" t="s">
        <v>1293</v>
      </c>
      <c r="T891" t="s">
        <v>2987</v>
      </c>
      <c r="U891" t="s">
        <v>4047</v>
      </c>
    </row>
    <row r="892" spans="1:21">
      <c r="A892" s="190" t="s">
        <v>1282</v>
      </c>
      <c r="B892" s="190" t="s">
        <v>4397</v>
      </c>
      <c r="C892" s="190" t="s">
        <v>2424</v>
      </c>
      <c r="D892" s="191">
        <v>4700</v>
      </c>
      <c r="K892" t="s">
        <v>515</v>
      </c>
      <c r="L892" t="s">
        <v>3022</v>
      </c>
      <c r="M892" t="s">
        <v>4024</v>
      </c>
      <c r="S892" t="s">
        <v>515</v>
      </c>
      <c r="T892" t="s">
        <v>3022</v>
      </c>
      <c r="U892" t="s">
        <v>4024</v>
      </c>
    </row>
    <row r="893" spans="1:21">
      <c r="A893" s="190" t="s">
        <v>1633</v>
      </c>
      <c r="B893" s="190" t="s">
        <v>4364</v>
      </c>
      <c r="C893" s="190" t="s">
        <v>2058</v>
      </c>
      <c r="D893" s="191">
        <v>18400</v>
      </c>
      <c r="K893" t="s">
        <v>788</v>
      </c>
      <c r="L893" t="s">
        <v>2825</v>
      </c>
      <c r="M893" t="s">
        <v>4056</v>
      </c>
      <c r="S893" t="s">
        <v>788</v>
      </c>
      <c r="T893" t="s">
        <v>2825</v>
      </c>
      <c r="U893" t="s">
        <v>4056</v>
      </c>
    </row>
    <row r="894" spans="1:21">
      <c r="A894" s="190" t="s">
        <v>504</v>
      </c>
      <c r="B894" s="190" t="s">
        <v>4333</v>
      </c>
      <c r="C894" s="190" t="s">
        <v>2058</v>
      </c>
      <c r="D894" s="191">
        <v>7700</v>
      </c>
      <c r="K894" t="s">
        <v>516</v>
      </c>
      <c r="L894" t="s">
        <v>2230</v>
      </c>
      <c r="M894" t="s">
        <v>4031</v>
      </c>
      <c r="S894" t="s">
        <v>516</v>
      </c>
      <c r="T894" t="s">
        <v>2230</v>
      </c>
      <c r="U894" t="s">
        <v>4031</v>
      </c>
    </row>
    <row r="895" spans="1:21">
      <c r="A895" s="190" t="s">
        <v>1284</v>
      </c>
      <c r="B895" s="190" t="s">
        <v>4340</v>
      </c>
      <c r="C895" s="190" t="s">
        <v>2424</v>
      </c>
      <c r="D895" s="190"/>
      <c r="K895" t="s">
        <v>1318</v>
      </c>
      <c r="L895" t="s">
        <v>3025</v>
      </c>
      <c r="M895" t="s">
        <v>4017</v>
      </c>
      <c r="S895" t="s">
        <v>1318</v>
      </c>
      <c r="T895" t="s">
        <v>3025</v>
      </c>
      <c r="U895" t="s">
        <v>4017</v>
      </c>
    </row>
    <row r="896" spans="1:21">
      <c r="A896" s="190" t="s">
        <v>3842</v>
      </c>
      <c r="B896" s="190" t="s">
        <v>4383</v>
      </c>
      <c r="C896" s="190" t="s">
        <v>2424</v>
      </c>
      <c r="D896" s="191">
        <v>4900</v>
      </c>
      <c r="K896" t="s">
        <v>517</v>
      </c>
      <c r="L896" t="s">
        <v>2231</v>
      </c>
      <c r="M896" t="s">
        <v>4033</v>
      </c>
      <c r="S896" t="s">
        <v>517</v>
      </c>
      <c r="T896" t="s">
        <v>2231</v>
      </c>
      <c r="U896" t="s">
        <v>4033</v>
      </c>
    </row>
    <row r="897" spans="1:21">
      <c r="A897" s="190" t="s">
        <v>848</v>
      </c>
      <c r="B897" s="190" t="s">
        <v>4334</v>
      </c>
      <c r="C897" s="190" t="s">
        <v>2424</v>
      </c>
      <c r="D897" s="191">
        <v>26600</v>
      </c>
      <c r="K897" t="s">
        <v>1319</v>
      </c>
      <c r="L897" t="s">
        <v>3026</v>
      </c>
      <c r="M897" t="s">
        <v>4041</v>
      </c>
      <c r="S897" t="s">
        <v>1319</v>
      </c>
      <c r="T897" t="s">
        <v>3026</v>
      </c>
      <c r="U897" t="s">
        <v>4041</v>
      </c>
    </row>
    <row r="898" spans="1:21">
      <c r="A898" s="190" t="s">
        <v>187</v>
      </c>
      <c r="B898" s="190" t="s">
        <v>4359</v>
      </c>
      <c r="C898" s="190" t="s">
        <v>1641</v>
      </c>
      <c r="D898" s="191">
        <v>9740</v>
      </c>
      <c r="K898" t="s">
        <v>518</v>
      </c>
      <c r="L898" t="s">
        <v>2232</v>
      </c>
      <c r="M898" t="s">
        <v>4053</v>
      </c>
      <c r="S898" t="s">
        <v>518</v>
      </c>
      <c r="T898" t="s">
        <v>2232</v>
      </c>
      <c r="U898" t="s">
        <v>4053</v>
      </c>
    </row>
    <row r="899" spans="1:21">
      <c r="A899" s="190" t="s">
        <v>1288</v>
      </c>
      <c r="B899" s="190" t="s">
        <v>4442</v>
      </c>
      <c r="C899" s="190" t="s">
        <v>2058</v>
      </c>
      <c r="D899" s="191">
        <v>11400</v>
      </c>
      <c r="K899" t="s">
        <v>519</v>
      </c>
      <c r="L899" t="s">
        <v>3501</v>
      </c>
      <c r="M899" t="s">
        <v>4031</v>
      </c>
      <c r="S899" t="s">
        <v>519</v>
      </c>
      <c r="T899" t="s">
        <v>3501</v>
      </c>
      <c r="U899" t="s">
        <v>4031</v>
      </c>
    </row>
    <row r="900" spans="1:21">
      <c r="A900" s="190" t="s">
        <v>1289</v>
      </c>
      <c r="B900" s="190" t="s">
        <v>4395</v>
      </c>
      <c r="C900" s="190" t="s">
        <v>2424</v>
      </c>
      <c r="D900" s="191">
        <v>8000</v>
      </c>
      <c r="K900" t="s">
        <v>520</v>
      </c>
      <c r="L900" t="s">
        <v>2233</v>
      </c>
      <c r="M900" t="s">
        <v>4045</v>
      </c>
      <c r="S900" t="s">
        <v>520</v>
      </c>
      <c r="T900" t="s">
        <v>2233</v>
      </c>
      <c r="U900" t="s">
        <v>4045</v>
      </c>
    </row>
    <row r="901" spans="1:21">
      <c r="A901" s="190" t="s">
        <v>892</v>
      </c>
      <c r="B901" s="190" t="s">
        <v>4364</v>
      </c>
      <c r="C901" s="190" t="s">
        <v>2424</v>
      </c>
      <c r="D901" s="191">
        <v>26100</v>
      </c>
      <c r="K901" t="s">
        <v>521</v>
      </c>
      <c r="L901" t="s">
        <v>2234</v>
      </c>
      <c r="M901" t="s">
        <v>4023</v>
      </c>
      <c r="S901" t="s">
        <v>521</v>
      </c>
      <c r="T901" t="s">
        <v>2234</v>
      </c>
      <c r="U901" t="s">
        <v>4023</v>
      </c>
    </row>
    <row r="902" spans="1:21">
      <c r="A902" s="190" t="s">
        <v>507</v>
      </c>
      <c r="B902" s="190" t="s">
        <v>4364</v>
      </c>
      <c r="C902" s="190" t="s">
        <v>2058</v>
      </c>
      <c r="D902" s="191">
        <v>17700</v>
      </c>
      <c r="K902" t="s">
        <v>522</v>
      </c>
      <c r="L902" t="s">
        <v>2235</v>
      </c>
      <c r="M902" t="s">
        <v>4041</v>
      </c>
      <c r="S902" t="s">
        <v>522</v>
      </c>
      <c r="T902" t="s">
        <v>2235</v>
      </c>
      <c r="U902" t="s">
        <v>4041</v>
      </c>
    </row>
    <row r="903" spans="1:21">
      <c r="A903" s="190" t="s">
        <v>1598</v>
      </c>
      <c r="B903" s="190" t="s">
        <v>4411</v>
      </c>
      <c r="C903" s="190" t="s">
        <v>2424</v>
      </c>
      <c r="D903" s="191">
        <v>31900</v>
      </c>
      <c r="K903" t="s">
        <v>1292</v>
      </c>
      <c r="L903" t="s">
        <v>2986</v>
      </c>
      <c r="M903" t="s">
        <v>4027</v>
      </c>
      <c r="S903" t="s">
        <v>1292</v>
      </c>
      <c r="T903" t="s">
        <v>2986</v>
      </c>
      <c r="U903" t="s">
        <v>4027</v>
      </c>
    </row>
    <row r="904" spans="1:21">
      <c r="A904" s="190" t="s">
        <v>1292</v>
      </c>
      <c r="B904" s="190" t="s">
        <v>4351</v>
      </c>
      <c r="C904" s="190" t="s">
        <v>2424</v>
      </c>
      <c r="D904" s="191">
        <v>29300</v>
      </c>
      <c r="K904" t="s">
        <v>1529</v>
      </c>
      <c r="L904" t="s">
        <v>3363</v>
      </c>
      <c r="M904" t="s">
        <v>4041</v>
      </c>
      <c r="S904" t="s">
        <v>1529</v>
      </c>
      <c r="T904" t="s">
        <v>3363</v>
      </c>
      <c r="U904" t="s">
        <v>4041</v>
      </c>
    </row>
    <row r="905" spans="1:21">
      <c r="A905" s="190" t="s">
        <v>797</v>
      </c>
      <c r="B905" s="190" t="s">
        <v>4402</v>
      </c>
      <c r="C905" s="190" t="s">
        <v>2424</v>
      </c>
      <c r="D905" s="191">
        <v>16200</v>
      </c>
      <c r="K905" t="s">
        <v>523</v>
      </c>
      <c r="L905" t="s">
        <v>2236</v>
      </c>
      <c r="M905" t="s">
        <v>4033</v>
      </c>
      <c r="S905" t="s">
        <v>523</v>
      </c>
      <c r="T905" t="s">
        <v>2236</v>
      </c>
      <c r="U905" t="s">
        <v>4033</v>
      </c>
    </row>
    <row r="906" spans="1:21">
      <c r="A906" s="190" t="s">
        <v>508</v>
      </c>
      <c r="B906" s="190" t="s">
        <v>4351</v>
      </c>
      <c r="C906" s="190" t="s">
        <v>2424</v>
      </c>
      <c r="D906" s="191">
        <v>700</v>
      </c>
      <c r="K906" t="s">
        <v>805</v>
      </c>
      <c r="L906" t="s">
        <v>1873</v>
      </c>
      <c r="M906" t="s">
        <v>4030</v>
      </c>
      <c r="S906" t="s">
        <v>805</v>
      </c>
      <c r="T906" t="s">
        <v>1873</v>
      </c>
      <c r="U906" t="s">
        <v>4030</v>
      </c>
    </row>
    <row r="907" spans="1:21">
      <c r="A907" s="190" t="s">
        <v>741</v>
      </c>
      <c r="B907" s="190" t="s">
        <v>4351</v>
      </c>
      <c r="C907" s="190" t="s">
        <v>1641</v>
      </c>
      <c r="D907" s="191">
        <v>36300</v>
      </c>
      <c r="K907" t="s">
        <v>194</v>
      </c>
      <c r="L907" t="s">
        <v>2027</v>
      </c>
      <c r="M907" t="s">
        <v>4031</v>
      </c>
      <c r="S907" t="s">
        <v>194</v>
      </c>
      <c r="T907" t="s">
        <v>2027</v>
      </c>
      <c r="U907" t="s">
        <v>4031</v>
      </c>
    </row>
    <row r="908" spans="1:21">
      <c r="A908" s="190" t="s">
        <v>188</v>
      </c>
      <c r="B908" s="190" t="s">
        <v>4415</v>
      </c>
      <c r="C908" s="190" t="s">
        <v>1641</v>
      </c>
      <c r="D908" s="191">
        <v>77500</v>
      </c>
      <c r="K908" t="s">
        <v>524</v>
      </c>
      <c r="L908" t="s">
        <v>2237</v>
      </c>
      <c r="M908" t="s">
        <v>4051</v>
      </c>
      <c r="S908" t="s">
        <v>524</v>
      </c>
      <c r="T908" t="s">
        <v>2237</v>
      </c>
      <c r="U908" t="s">
        <v>4051</v>
      </c>
    </row>
    <row r="909" spans="1:21">
      <c r="A909" s="190" t="s">
        <v>791</v>
      </c>
      <c r="B909" s="190" t="s">
        <v>4371</v>
      </c>
      <c r="C909" s="190" t="s">
        <v>2424</v>
      </c>
      <c r="D909" s="191">
        <v>41000</v>
      </c>
      <c r="K909" t="s">
        <v>893</v>
      </c>
      <c r="L909" t="s">
        <v>3786</v>
      </c>
      <c r="M909" t="s">
        <v>4096</v>
      </c>
      <c r="S909" t="s">
        <v>893</v>
      </c>
      <c r="T909" t="s">
        <v>3786</v>
      </c>
      <c r="U909" t="s">
        <v>4096</v>
      </c>
    </row>
    <row r="910" spans="1:21">
      <c r="A910" s="190" t="s">
        <v>509</v>
      </c>
      <c r="B910" s="190" t="s">
        <v>4362</v>
      </c>
      <c r="C910" s="190" t="s">
        <v>2058</v>
      </c>
      <c r="D910" s="191">
        <v>8300</v>
      </c>
      <c r="K910" t="s">
        <v>1320</v>
      </c>
      <c r="L910" t="s">
        <v>3028</v>
      </c>
      <c r="M910" t="s">
        <v>4093</v>
      </c>
      <c r="S910" t="s">
        <v>1320</v>
      </c>
      <c r="T910" t="s">
        <v>3028</v>
      </c>
      <c r="U910" t="s">
        <v>4093</v>
      </c>
    </row>
    <row r="911" spans="1:21">
      <c r="A911" s="190" t="s">
        <v>1297</v>
      </c>
      <c r="B911" s="190" t="s">
        <v>4442</v>
      </c>
      <c r="C911" s="190" t="s">
        <v>2424</v>
      </c>
      <c r="D911" s="191">
        <v>12900</v>
      </c>
      <c r="K911" t="s">
        <v>195</v>
      </c>
      <c r="L911" t="s">
        <v>1874</v>
      </c>
      <c r="M911" t="s">
        <v>4022</v>
      </c>
      <c r="S911" t="s">
        <v>195</v>
      </c>
      <c r="T911" t="s">
        <v>1874</v>
      </c>
      <c r="U911" t="s">
        <v>4022</v>
      </c>
    </row>
    <row r="912" spans="1:21">
      <c r="A912" s="190" t="s">
        <v>1304</v>
      </c>
      <c r="B912" s="190" t="s">
        <v>4410</v>
      </c>
      <c r="C912" s="190" t="s">
        <v>2424</v>
      </c>
      <c r="D912" s="191">
        <v>10000</v>
      </c>
      <c r="K912" t="s">
        <v>196</v>
      </c>
      <c r="L912" t="s">
        <v>1875</v>
      </c>
      <c r="M912" t="s">
        <v>4031</v>
      </c>
      <c r="S912" t="s">
        <v>196</v>
      </c>
      <c r="T912" t="s">
        <v>1875</v>
      </c>
      <c r="U912" t="s">
        <v>4031</v>
      </c>
    </row>
    <row r="913" spans="1:21">
      <c r="A913" s="190" t="s">
        <v>953</v>
      </c>
      <c r="B913" s="190" t="s">
        <v>4442</v>
      </c>
      <c r="C913" s="190" t="s">
        <v>2058</v>
      </c>
      <c r="D913" s="191">
        <v>16600</v>
      </c>
      <c r="K913" t="s">
        <v>1321</v>
      </c>
      <c r="L913" t="s">
        <v>3031</v>
      </c>
      <c r="M913" t="s">
        <v>4017</v>
      </c>
      <c r="S913" t="s">
        <v>1321</v>
      </c>
      <c r="T913" t="s">
        <v>3031</v>
      </c>
      <c r="U913" t="s">
        <v>4017</v>
      </c>
    </row>
    <row r="914" spans="1:21">
      <c r="A914" s="190" t="s">
        <v>1306</v>
      </c>
      <c r="B914" s="190" t="s">
        <v>4444</v>
      </c>
      <c r="C914" s="190" t="s">
        <v>2424</v>
      </c>
      <c r="D914" s="191">
        <v>13900</v>
      </c>
      <c r="K914" t="s">
        <v>197</v>
      </c>
      <c r="L914" t="s">
        <v>1876</v>
      </c>
      <c r="M914" t="s">
        <v>4033</v>
      </c>
      <c r="S914" t="s">
        <v>197</v>
      </c>
      <c r="T914" t="s">
        <v>1876</v>
      </c>
      <c r="U914" t="s">
        <v>4033</v>
      </c>
    </row>
    <row r="915" spans="1:21">
      <c r="A915" s="190" t="s">
        <v>1307</v>
      </c>
      <c r="B915" s="190" t="s">
        <v>4429</v>
      </c>
      <c r="C915" s="190" t="s">
        <v>2424</v>
      </c>
      <c r="D915" s="191">
        <v>58900</v>
      </c>
      <c r="K915" t="s">
        <v>782</v>
      </c>
      <c r="L915" t="s">
        <v>3034</v>
      </c>
      <c r="M915" t="s">
        <v>4030</v>
      </c>
      <c r="S915" t="s">
        <v>782</v>
      </c>
      <c r="T915" t="s">
        <v>3034</v>
      </c>
      <c r="U915" t="s">
        <v>4030</v>
      </c>
    </row>
    <row r="916" spans="1:21">
      <c r="A916" s="190" t="s">
        <v>189</v>
      </c>
      <c r="B916" s="190" t="s">
        <v>4385</v>
      </c>
      <c r="C916" s="190" t="s">
        <v>1641</v>
      </c>
      <c r="D916" s="191">
        <v>83500</v>
      </c>
      <c r="K916" t="s">
        <v>1323</v>
      </c>
      <c r="L916" t="s">
        <v>3036</v>
      </c>
      <c r="M916" t="s">
        <v>4017</v>
      </c>
      <c r="S916" t="s">
        <v>1323</v>
      </c>
      <c r="T916" t="s">
        <v>3036</v>
      </c>
      <c r="U916" t="s">
        <v>4017</v>
      </c>
    </row>
    <row r="917" spans="1:21">
      <c r="A917" s="190" t="s">
        <v>4155</v>
      </c>
      <c r="B917" s="190" t="s">
        <v>4367</v>
      </c>
      <c r="C917" s="190" t="s">
        <v>2424</v>
      </c>
      <c r="D917" s="191">
        <v>12800</v>
      </c>
      <c r="K917" t="s">
        <v>1324</v>
      </c>
      <c r="L917" t="s">
        <v>3037</v>
      </c>
      <c r="M917" t="s">
        <v>4080</v>
      </c>
      <c r="S917" t="s">
        <v>1324</v>
      </c>
      <c r="T917" t="s">
        <v>3037</v>
      </c>
      <c r="U917" t="s">
        <v>4080</v>
      </c>
    </row>
    <row r="918" spans="1:21">
      <c r="A918" s="190" t="s">
        <v>190</v>
      </c>
      <c r="B918" s="190" t="s">
        <v>4447</v>
      </c>
      <c r="C918" s="190" t="s">
        <v>1641</v>
      </c>
      <c r="D918" s="191">
        <v>50100</v>
      </c>
      <c r="K918" t="s">
        <v>198</v>
      </c>
      <c r="L918" t="s">
        <v>1880</v>
      </c>
      <c r="M918" t="s">
        <v>4031</v>
      </c>
      <c r="S918" t="s">
        <v>198</v>
      </c>
      <c r="T918" t="s">
        <v>1880</v>
      </c>
      <c r="U918" t="s">
        <v>4031</v>
      </c>
    </row>
    <row r="919" spans="1:21">
      <c r="A919" s="190" t="s">
        <v>510</v>
      </c>
      <c r="B919" s="190" t="s">
        <v>4420</v>
      </c>
      <c r="C919" s="190" t="s">
        <v>2058</v>
      </c>
      <c r="D919" s="191">
        <v>8400</v>
      </c>
      <c r="K919" t="s">
        <v>525</v>
      </c>
      <c r="L919" t="s">
        <v>2263</v>
      </c>
      <c r="M919" t="s">
        <v>4045</v>
      </c>
      <c r="S919" t="s">
        <v>525</v>
      </c>
      <c r="T919" t="s">
        <v>2263</v>
      </c>
      <c r="U919" t="s">
        <v>4045</v>
      </c>
    </row>
    <row r="920" spans="1:21">
      <c r="A920" s="190" t="s">
        <v>511</v>
      </c>
      <c r="B920" s="190" t="s">
        <v>4380</v>
      </c>
      <c r="C920" s="190" t="s">
        <v>2058</v>
      </c>
      <c r="D920" s="191">
        <v>11000</v>
      </c>
      <c r="K920" t="s">
        <v>1325</v>
      </c>
      <c r="L920" t="s">
        <v>3038</v>
      </c>
      <c r="M920" t="s">
        <v>4017</v>
      </c>
      <c r="S920" t="s">
        <v>1325</v>
      </c>
      <c r="T920" t="s">
        <v>3038</v>
      </c>
      <c r="U920" t="s">
        <v>4017</v>
      </c>
    </row>
    <row r="921" spans="1:21">
      <c r="A921" s="190" t="s">
        <v>191</v>
      </c>
      <c r="B921" s="190" t="s">
        <v>4391</v>
      </c>
      <c r="C921" s="190" t="s">
        <v>1641</v>
      </c>
      <c r="D921" s="191">
        <v>16950</v>
      </c>
      <c r="K921" t="s">
        <v>1326</v>
      </c>
      <c r="L921" t="s">
        <v>3040</v>
      </c>
      <c r="M921" t="s">
        <v>4017</v>
      </c>
      <c r="S921" t="s">
        <v>1326</v>
      </c>
      <c r="T921" t="s">
        <v>3040</v>
      </c>
      <c r="U921" t="s">
        <v>4017</v>
      </c>
    </row>
    <row r="922" spans="1:21">
      <c r="A922" s="190" t="s">
        <v>1310</v>
      </c>
      <c r="B922" s="190" t="s">
        <v>4346</v>
      </c>
      <c r="C922" s="190" t="s">
        <v>2424</v>
      </c>
      <c r="D922" s="191">
        <v>10000</v>
      </c>
      <c r="K922" t="s">
        <v>1327</v>
      </c>
      <c r="L922" t="s">
        <v>3041</v>
      </c>
      <c r="M922" t="s">
        <v>4017</v>
      </c>
      <c r="S922" t="s">
        <v>1327</v>
      </c>
      <c r="T922" t="s">
        <v>3041</v>
      </c>
      <c r="U922" t="s">
        <v>4017</v>
      </c>
    </row>
    <row r="923" spans="1:21">
      <c r="A923" s="190" t="s">
        <v>192</v>
      </c>
      <c r="B923" s="190" t="s">
        <v>4368</v>
      </c>
      <c r="C923" s="190" t="s">
        <v>1641</v>
      </c>
      <c r="D923" s="191">
        <v>17950</v>
      </c>
      <c r="K923" t="s">
        <v>1328</v>
      </c>
      <c r="L923" t="s">
        <v>3042</v>
      </c>
      <c r="M923" t="s">
        <v>4017</v>
      </c>
      <c r="S923" t="s">
        <v>1328</v>
      </c>
      <c r="T923" t="s">
        <v>3042</v>
      </c>
      <c r="U923" t="s">
        <v>4017</v>
      </c>
    </row>
    <row r="924" spans="1:21">
      <c r="A924" s="190" t="s">
        <v>512</v>
      </c>
      <c r="B924" s="190" t="s">
        <v>4336</v>
      </c>
      <c r="C924" s="190" t="s">
        <v>2058</v>
      </c>
      <c r="D924" s="191">
        <v>9000</v>
      </c>
      <c r="K924" t="s">
        <v>199</v>
      </c>
      <c r="L924" t="s">
        <v>1877</v>
      </c>
      <c r="M924" t="s">
        <v>4023</v>
      </c>
      <c r="S924" t="s">
        <v>199</v>
      </c>
      <c r="T924" t="s">
        <v>1877</v>
      </c>
      <c r="U924" t="s">
        <v>4023</v>
      </c>
    </row>
    <row r="925" spans="1:21">
      <c r="A925" s="190" t="s">
        <v>513</v>
      </c>
      <c r="B925" s="190" t="s">
        <v>4339</v>
      </c>
      <c r="C925" s="190" t="s">
        <v>2058</v>
      </c>
      <c r="D925" s="191">
        <v>7600</v>
      </c>
      <c r="K925" t="s">
        <v>1906</v>
      </c>
      <c r="L925" t="s">
        <v>1907</v>
      </c>
      <c r="M925" t="s">
        <v>4039</v>
      </c>
      <c r="S925" t="s">
        <v>1906</v>
      </c>
      <c r="T925" t="s">
        <v>1907</v>
      </c>
      <c r="U925" t="s">
        <v>4039</v>
      </c>
    </row>
    <row r="926" spans="1:21">
      <c r="A926" s="190" t="s">
        <v>1313</v>
      </c>
      <c r="B926" s="190" t="s">
        <v>4346</v>
      </c>
      <c r="C926" s="190" t="s">
        <v>2424</v>
      </c>
      <c r="D926" s="191">
        <v>15000</v>
      </c>
      <c r="K926" t="s">
        <v>526</v>
      </c>
      <c r="L926" t="s">
        <v>2239</v>
      </c>
      <c r="M926" t="s">
        <v>4069</v>
      </c>
      <c r="S926" t="s">
        <v>526</v>
      </c>
      <c r="T926" t="s">
        <v>2239</v>
      </c>
      <c r="U926" t="s">
        <v>4069</v>
      </c>
    </row>
    <row r="927" spans="1:21">
      <c r="A927" s="190" t="s">
        <v>514</v>
      </c>
      <c r="B927" s="190" t="s">
        <v>4346</v>
      </c>
      <c r="C927" s="190" t="s">
        <v>2058</v>
      </c>
      <c r="D927" s="191">
        <v>34100</v>
      </c>
      <c r="K927" t="s">
        <v>200</v>
      </c>
      <c r="L927" t="s">
        <v>1878</v>
      </c>
      <c r="M927" t="s">
        <v>4056</v>
      </c>
      <c r="S927" t="s">
        <v>200</v>
      </c>
      <c r="T927" t="s">
        <v>1878</v>
      </c>
      <c r="U927" t="s">
        <v>4056</v>
      </c>
    </row>
    <row r="928" spans="1:21">
      <c r="A928" s="190" t="s">
        <v>954</v>
      </c>
      <c r="B928" s="190" t="s">
        <v>4437</v>
      </c>
      <c r="C928" s="190" t="s">
        <v>2424</v>
      </c>
      <c r="D928" s="191">
        <v>41000</v>
      </c>
      <c r="K928" t="s">
        <v>1332</v>
      </c>
      <c r="L928" t="s">
        <v>3046</v>
      </c>
      <c r="M928" t="s">
        <v>4031</v>
      </c>
      <c r="S928" t="s">
        <v>1332</v>
      </c>
      <c r="T928" t="s">
        <v>3046</v>
      </c>
      <c r="U928" t="s">
        <v>4031</v>
      </c>
    </row>
    <row r="929" spans="1:21">
      <c r="A929" s="190" t="s">
        <v>193</v>
      </c>
      <c r="B929" s="190" t="s">
        <v>4412</v>
      </c>
      <c r="C929" s="190" t="s">
        <v>1641</v>
      </c>
      <c r="D929" s="191">
        <v>92400</v>
      </c>
      <c r="K929" t="s">
        <v>814</v>
      </c>
      <c r="L929" t="s">
        <v>3047</v>
      </c>
      <c r="M929" t="s">
        <v>4031</v>
      </c>
      <c r="S929" t="s">
        <v>814</v>
      </c>
      <c r="T929" t="s">
        <v>3047</v>
      </c>
      <c r="U929" t="s">
        <v>4031</v>
      </c>
    </row>
    <row r="930" spans="1:21">
      <c r="A930" s="190" t="s">
        <v>1315</v>
      </c>
      <c r="B930" s="190" t="s">
        <v>4339</v>
      </c>
      <c r="C930" s="190" t="s">
        <v>2424</v>
      </c>
      <c r="D930" s="191">
        <v>36000</v>
      </c>
      <c r="K930" t="s">
        <v>1335</v>
      </c>
      <c r="L930" t="s">
        <v>3050</v>
      </c>
      <c r="M930" t="s">
        <v>4027</v>
      </c>
      <c r="S930" t="s">
        <v>1335</v>
      </c>
      <c r="T930" t="s">
        <v>3050</v>
      </c>
      <c r="U930" t="s">
        <v>4027</v>
      </c>
    </row>
    <row r="931" spans="1:21">
      <c r="A931" s="190" t="s">
        <v>516</v>
      </c>
      <c r="B931" s="190" t="s">
        <v>4368</v>
      </c>
      <c r="C931" s="190" t="s">
        <v>2058</v>
      </c>
      <c r="D931" s="191">
        <v>10500</v>
      </c>
      <c r="K931" t="s">
        <v>201</v>
      </c>
      <c r="L931" t="s">
        <v>1879</v>
      </c>
      <c r="M931" t="s">
        <v>4031</v>
      </c>
      <c r="S931" t="s">
        <v>201</v>
      </c>
      <c r="T931" t="s">
        <v>1879</v>
      </c>
      <c r="U931" t="s">
        <v>4031</v>
      </c>
    </row>
    <row r="932" spans="1:21">
      <c r="A932" s="190" t="s">
        <v>1317</v>
      </c>
      <c r="B932" s="190" t="s">
        <v>4351</v>
      </c>
      <c r="C932" s="190" t="s">
        <v>2424</v>
      </c>
      <c r="D932" s="191">
        <v>4700</v>
      </c>
      <c r="K932" t="s">
        <v>527</v>
      </c>
      <c r="L932" t="s">
        <v>2241</v>
      </c>
      <c r="M932" t="s">
        <v>4033</v>
      </c>
      <c r="S932" t="s">
        <v>527</v>
      </c>
      <c r="T932" t="s">
        <v>2241</v>
      </c>
      <c r="U932" t="s">
        <v>4033</v>
      </c>
    </row>
    <row r="933" spans="1:21">
      <c r="A933" s="190" t="s">
        <v>1318</v>
      </c>
      <c r="B933" s="190" t="s">
        <v>4346</v>
      </c>
      <c r="C933" s="190" t="s">
        <v>2424</v>
      </c>
      <c r="D933" s="191">
        <v>14500</v>
      </c>
      <c r="K933" t="s">
        <v>956</v>
      </c>
      <c r="L933" t="s">
        <v>3052</v>
      </c>
      <c r="M933" t="s">
        <v>4047</v>
      </c>
      <c r="S933" t="s">
        <v>956</v>
      </c>
      <c r="T933" t="s">
        <v>3052</v>
      </c>
      <c r="U933" t="s">
        <v>4047</v>
      </c>
    </row>
    <row r="934" spans="1:21">
      <c r="A934" s="190" t="s">
        <v>1319</v>
      </c>
      <c r="B934" s="190" t="s">
        <v>4339</v>
      </c>
      <c r="C934" s="190" t="s">
        <v>2424</v>
      </c>
      <c r="D934" s="191">
        <v>6900</v>
      </c>
      <c r="K934" t="s">
        <v>955</v>
      </c>
      <c r="L934" t="s">
        <v>3051</v>
      </c>
      <c r="M934" t="s">
        <v>4017</v>
      </c>
      <c r="S934" t="s">
        <v>955</v>
      </c>
      <c r="T934" t="s">
        <v>3051</v>
      </c>
      <c r="U934" t="s">
        <v>4017</v>
      </c>
    </row>
    <row r="935" spans="1:21">
      <c r="A935" s="190" t="s">
        <v>518</v>
      </c>
      <c r="B935" s="190" t="s">
        <v>4408</v>
      </c>
      <c r="C935" s="190" t="s">
        <v>2058</v>
      </c>
      <c r="D935" s="191">
        <v>66300</v>
      </c>
      <c r="K935" t="s">
        <v>528</v>
      </c>
      <c r="L935" t="s">
        <v>2242</v>
      </c>
      <c r="M935" t="s">
        <v>4036</v>
      </c>
      <c r="S935" t="s">
        <v>528</v>
      </c>
      <c r="T935" t="s">
        <v>2242</v>
      </c>
      <c r="U935" t="s">
        <v>4036</v>
      </c>
    </row>
    <row r="936" spans="1:21">
      <c r="A936" s="190" t="s">
        <v>520</v>
      </c>
      <c r="B936" s="190" t="s">
        <v>4366</v>
      </c>
      <c r="C936" s="190" t="s">
        <v>2058</v>
      </c>
      <c r="D936" s="191">
        <v>58000</v>
      </c>
      <c r="K936" t="s">
        <v>202</v>
      </c>
      <c r="L936" t="s">
        <v>1881</v>
      </c>
      <c r="M936" t="s">
        <v>4031</v>
      </c>
      <c r="S936" t="s">
        <v>202</v>
      </c>
      <c r="T936" t="s">
        <v>1881</v>
      </c>
      <c r="U936" t="s">
        <v>4031</v>
      </c>
    </row>
    <row r="937" spans="1:21">
      <c r="A937" s="190" t="s">
        <v>522</v>
      </c>
      <c r="B937" s="190" t="s">
        <v>4362</v>
      </c>
      <c r="C937" s="190" t="s">
        <v>1641</v>
      </c>
      <c r="D937" s="191">
        <v>12600</v>
      </c>
      <c r="K937" t="s">
        <v>3840</v>
      </c>
      <c r="L937" t="s">
        <v>3841</v>
      </c>
      <c r="M937" t="s">
        <v>4049</v>
      </c>
      <c r="S937" t="s">
        <v>3840</v>
      </c>
      <c r="T937" t="s">
        <v>3841</v>
      </c>
      <c r="U937" t="s">
        <v>4049</v>
      </c>
    </row>
    <row r="938" spans="1:21">
      <c r="A938" s="190" t="s">
        <v>523</v>
      </c>
      <c r="B938" s="190" t="s">
        <v>4352</v>
      </c>
      <c r="C938" s="190" t="s">
        <v>2058</v>
      </c>
      <c r="D938" s="191">
        <v>22500</v>
      </c>
      <c r="K938" t="s">
        <v>1337</v>
      </c>
      <c r="L938" t="s">
        <v>3054</v>
      </c>
      <c r="M938" t="s">
        <v>4062</v>
      </c>
      <c r="S938" t="s">
        <v>1337</v>
      </c>
      <c r="T938" t="s">
        <v>3054</v>
      </c>
      <c r="U938" t="s">
        <v>4062</v>
      </c>
    </row>
    <row r="939" spans="1:21">
      <c r="A939" s="190" t="s">
        <v>805</v>
      </c>
      <c r="B939" s="190" t="s">
        <v>4389</v>
      </c>
      <c r="C939" s="190" t="s">
        <v>1641</v>
      </c>
      <c r="D939" s="191">
        <v>10450</v>
      </c>
      <c r="K939" t="s">
        <v>2243</v>
      </c>
      <c r="L939" t="s">
        <v>2244</v>
      </c>
      <c r="M939" t="s">
        <v>4033</v>
      </c>
      <c r="S939" t="s">
        <v>2243</v>
      </c>
      <c r="T939" t="s">
        <v>2244</v>
      </c>
      <c r="U939" t="s">
        <v>4033</v>
      </c>
    </row>
    <row r="940" spans="1:21">
      <c r="A940" s="190" t="s">
        <v>893</v>
      </c>
      <c r="B940" s="190" t="s">
        <v>4397</v>
      </c>
      <c r="C940" s="190" t="s">
        <v>1641</v>
      </c>
      <c r="D940" s="191">
        <v>15650</v>
      </c>
      <c r="K940" t="s">
        <v>3487</v>
      </c>
      <c r="L940" t="s">
        <v>3488</v>
      </c>
      <c r="M940" t="s">
        <v>4036</v>
      </c>
      <c r="S940" t="s">
        <v>3487</v>
      </c>
      <c r="T940" t="s">
        <v>3488</v>
      </c>
      <c r="U940" t="s">
        <v>4036</v>
      </c>
    </row>
    <row r="941" spans="1:21">
      <c r="A941" s="190" t="s">
        <v>195</v>
      </c>
      <c r="B941" s="190" t="s">
        <v>4372</v>
      </c>
      <c r="C941" s="190" t="s">
        <v>1641</v>
      </c>
      <c r="D941" s="191">
        <v>13800</v>
      </c>
      <c r="K941" t="s">
        <v>529</v>
      </c>
      <c r="L941" t="s">
        <v>2245</v>
      </c>
      <c r="M941" t="s">
        <v>4024</v>
      </c>
      <c r="S941" t="s">
        <v>529</v>
      </c>
      <c r="T941" t="s">
        <v>2245</v>
      </c>
      <c r="U941" t="s">
        <v>4024</v>
      </c>
    </row>
    <row r="942" spans="1:21">
      <c r="A942" s="190" t="s">
        <v>196</v>
      </c>
      <c r="B942" s="190" t="s">
        <v>4368</v>
      </c>
      <c r="C942" s="190" t="s">
        <v>1641</v>
      </c>
      <c r="D942" s="191">
        <v>26400</v>
      </c>
      <c r="K942" t="s">
        <v>753</v>
      </c>
      <c r="L942" t="s">
        <v>2139</v>
      </c>
      <c r="M942" t="s">
        <v>4046</v>
      </c>
      <c r="S942" t="s">
        <v>753</v>
      </c>
      <c r="T942" t="s">
        <v>2139</v>
      </c>
      <c r="U942" t="s">
        <v>4046</v>
      </c>
    </row>
    <row r="943" spans="1:21">
      <c r="A943" s="190" t="s">
        <v>197</v>
      </c>
      <c r="B943" s="190" t="s">
        <v>4444</v>
      </c>
      <c r="C943" s="190" t="s">
        <v>1641</v>
      </c>
      <c r="D943" s="191">
        <v>44800</v>
      </c>
      <c r="K943" t="s">
        <v>203</v>
      </c>
      <c r="L943" t="s">
        <v>1882</v>
      </c>
      <c r="M943" t="s">
        <v>4059</v>
      </c>
      <c r="S943" t="s">
        <v>203</v>
      </c>
      <c r="T943" t="s">
        <v>1882</v>
      </c>
      <c r="U943" t="s">
        <v>4059</v>
      </c>
    </row>
    <row r="944" spans="1:21">
      <c r="A944" s="190" t="s">
        <v>3819</v>
      </c>
      <c r="B944" s="190" t="s">
        <v>4427</v>
      </c>
      <c r="C944" s="190" t="s">
        <v>1641</v>
      </c>
      <c r="D944" s="191">
        <v>5350</v>
      </c>
      <c r="K944" t="s">
        <v>1493</v>
      </c>
      <c r="L944" t="s">
        <v>3313</v>
      </c>
      <c r="M944" t="s">
        <v>4017</v>
      </c>
      <c r="S944" t="s">
        <v>1493</v>
      </c>
      <c r="T944" t="s">
        <v>3313</v>
      </c>
      <c r="U944" t="s">
        <v>4017</v>
      </c>
    </row>
    <row r="945" spans="1:21">
      <c r="A945" s="190" t="s">
        <v>1324</v>
      </c>
      <c r="B945" s="190" t="s">
        <v>4356</v>
      </c>
      <c r="C945" s="190" t="s">
        <v>2424</v>
      </c>
      <c r="D945" s="191">
        <v>900</v>
      </c>
      <c r="K945" t="s">
        <v>530</v>
      </c>
      <c r="L945" t="s">
        <v>2246</v>
      </c>
      <c r="M945" t="s">
        <v>4092</v>
      </c>
      <c r="S945" t="s">
        <v>530</v>
      </c>
      <c r="T945" t="s">
        <v>2246</v>
      </c>
      <c r="U945" t="s">
        <v>4092</v>
      </c>
    </row>
    <row r="946" spans="1:21">
      <c r="A946" s="190" t="s">
        <v>1325</v>
      </c>
      <c r="B946" s="190" t="s">
        <v>4346</v>
      </c>
      <c r="C946" s="190" t="s">
        <v>2424</v>
      </c>
      <c r="D946" s="191">
        <v>10100</v>
      </c>
      <c r="K946" t="s">
        <v>1338</v>
      </c>
      <c r="L946" t="s">
        <v>3056</v>
      </c>
      <c r="M946" t="s">
        <v>4083</v>
      </c>
      <c r="S946" t="s">
        <v>1338</v>
      </c>
      <c r="T946" t="s">
        <v>3056</v>
      </c>
      <c r="U946" t="s">
        <v>4083</v>
      </c>
    </row>
    <row r="947" spans="1:21">
      <c r="A947" s="190" t="s">
        <v>906</v>
      </c>
      <c r="B947" s="190" t="s">
        <v>4346</v>
      </c>
      <c r="C947" s="190" t="s">
        <v>2424</v>
      </c>
      <c r="D947" s="191">
        <v>12000</v>
      </c>
      <c r="K947" t="s">
        <v>204</v>
      </c>
      <c r="L947" t="s">
        <v>1883</v>
      </c>
      <c r="M947" t="s">
        <v>4044</v>
      </c>
      <c r="S947" t="s">
        <v>204</v>
      </c>
      <c r="T947" t="s">
        <v>1883</v>
      </c>
      <c r="U947" t="s">
        <v>4044</v>
      </c>
    </row>
    <row r="948" spans="1:21">
      <c r="A948" s="190" t="s">
        <v>519</v>
      </c>
      <c r="B948" s="190" t="s">
        <v>4383</v>
      </c>
      <c r="C948" s="190" t="s">
        <v>2058</v>
      </c>
      <c r="D948" s="191">
        <v>6400</v>
      </c>
      <c r="K948" t="s">
        <v>767</v>
      </c>
      <c r="L948" t="s">
        <v>3057</v>
      </c>
      <c r="M948" t="s">
        <v>4046</v>
      </c>
      <c r="S948" t="s">
        <v>767</v>
      </c>
      <c r="T948" t="s">
        <v>3057</v>
      </c>
      <c r="U948" t="s">
        <v>4046</v>
      </c>
    </row>
    <row r="949" spans="1:21">
      <c r="A949" s="190" t="s">
        <v>199</v>
      </c>
      <c r="B949" s="190" t="s">
        <v>4374</v>
      </c>
      <c r="C949" s="190" t="s">
        <v>1641</v>
      </c>
      <c r="D949" s="191">
        <v>77000</v>
      </c>
      <c r="K949" t="s">
        <v>205</v>
      </c>
      <c r="L949" t="s">
        <v>1884</v>
      </c>
      <c r="M949" t="s">
        <v>4067</v>
      </c>
      <c r="S949" t="s">
        <v>205</v>
      </c>
      <c r="T949" t="s">
        <v>1884</v>
      </c>
      <c r="U949" t="s">
        <v>4067</v>
      </c>
    </row>
    <row r="950" spans="1:21">
      <c r="A950" s="190" t="s">
        <v>602</v>
      </c>
      <c r="B950" s="190" t="s">
        <v>4458</v>
      </c>
      <c r="C950" s="190" t="s">
        <v>2058</v>
      </c>
      <c r="D950" s="191">
        <v>5200</v>
      </c>
      <c r="K950" t="s">
        <v>1339</v>
      </c>
      <c r="L950" t="s">
        <v>3058</v>
      </c>
      <c r="M950" t="s">
        <v>4088</v>
      </c>
      <c r="S950" t="s">
        <v>1339</v>
      </c>
      <c r="T950" t="s">
        <v>3058</v>
      </c>
      <c r="U950" t="s">
        <v>4088</v>
      </c>
    </row>
    <row r="951" spans="1:21">
      <c r="A951" s="190" t="s">
        <v>1330</v>
      </c>
      <c r="B951" s="190" t="s">
        <v>4346</v>
      </c>
      <c r="C951" s="190" t="s">
        <v>2424</v>
      </c>
      <c r="D951" s="191">
        <v>18000</v>
      </c>
      <c r="K951" t="s">
        <v>206</v>
      </c>
      <c r="L951" t="s">
        <v>1885</v>
      </c>
      <c r="M951" t="s">
        <v>4024</v>
      </c>
      <c r="S951" t="s">
        <v>206</v>
      </c>
      <c r="T951" t="s">
        <v>1885</v>
      </c>
      <c r="U951" t="s">
        <v>4024</v>
      </c>
    </row>
    <row r="952" spans="1:21">
      <c r="A952" s="190" t="s">
        <v>526</v>
      </c>
      <c r="B952" s="190" t="s">
        <v>4404</v>
      </c>
      <c r="C952" s="190" t="s">
        <v>2058</v>
      </c>
      <c r="D952" s="191">
        <v>12400</v>
      </c>
      <c r="K952" t="s">
        <v>3693</v>
      </c>
      <c r="L952" t="s">
        <v>3694</v>
      </c>
      <c r="M952" t="s">
        <v>4028</v>
      </c>
      <c r="S952" t="s">
        <v>3693</v>
      </c>
      <c r="T952" t="s">
        <v>3694</v>
      </c>
      <c r="U952" t="s">
        <v>4028</v>
      </c>
    </row>
    <row r="953" spans="1:21">
      <c r="A953" s="190" t="s">
        <v>200</v>
      </c>
      <c r="B953" s="190" t="s">
        <v>4339</v>
      </c>
      <c r="C953" s="190" t="s">
        <v>1641</v>
      </c>
      <c r="D953" s="191">
        <v>23100</v>
      </c>
      <c r="K953" t="s">
        <v>3059</v>
      </c>
      <c r="L953" t="s">
        <v>3060</v>
      </c>
      <c r="M953" t="s">
        <v>4022</v>
      </c>
      <c r="S953" t="s">
        <v>3059</v>
      </c>
      <c r="T953" t="s">
        <v>3060</v>
      </c>
      <c r="U953" t="s">
        <v>4022</v>
      </c>
    </row>
    <row r="954" spans="1:21">
      <c r="A954" s="190" t="s">
        <v>814</v>
      </c>
      <c r="B954" s="190" t="s">
        <v>4334</v>
      </c>
      <c r="C954" s="190" t="s">
        <v>1641</v>
      </c>
      <c r="D954" s="191">
        <v>139200</v>
      </c>
      <c r="K954" t="s">
        <v>531</v>
      </c>
      <c r="L954" t="s">
        <v>2247</v>
      </c>
      <c r="M954" t="s">
        <v>4051</v>
      </c>
      <c r="S954" t="s">
        <v>531</v>
      </c>
      <c r="T954" t="s">
        <v>2247</v>
      </c>
      <c r="U954" t="s">
        <v>4051</v>
      </c>
    </row>
    <row r="955" spans="1:21">
      <c r="A955" s="190" t="s">
        <v>751</v>
      </c>
      <c r="B955" s="190" t="s">
        <v>4339</v>
      </c>
      <c r="C955" s="190" t="s">
        <v>2058</v>
      </c>
      <c r="D955" s="191">
        <v>58500</v>
      </c>
      <c r="K955" t="s">
        <v>207</v>
      </c>
      <c r="L955" t="s">
        <v>3781</v>
      </c>
      <c r="M955" t="s">
        <v>4041</v>
      </c>
      <c r="S955" t="s">
        <v>207</v>
      </c>
      <c r="T955" t="s">
        <v>3781</v>
      </c>
      <c r="U955" t="s">
        <v>4041</v>
      </c>
    </row>
    <row r="956" spans="1:21">
      <c r="A956" s="190" t="s">
        <v>201</v>
      </c>
      <c r="B956" s="190" t="s">
        <v>4368</v>
      </c>
      <c r="C956" s="190" t="s">
        <v>1641</v>
      </c>
      <c r="D956" s="191">
        <v>15900</v>
      </c>
      <c r="K956" t="s">
        <v>873</v>
      </c>
      <c r="L956" t="s">
        <v>3064</v>
      </c>
      <c r="M956" t="s">
        <v>4041</v>
      </c>
      <c r="S956" t="s">
        <v>873</v>
      </c>
      <c r="T956" t="s">
        <v>3064</v>
      </c>
      <c r="U956" t="s">
        <v>4041</v>
      </c>
    </row>
    <row r="957" spans="1:21">
      <c r="A957" s="190" t="s">
        <v>527</v>
      </c>
      <c r="B957" s="190" t="s">
        <v>4414</v>
      </c>
      <c r="C957" s="190" t="s">
        <v>2058</v>
      </c>
      <c r="D957" s="191">
        <v>61600</v>
      </c>
      <c r="K957" t="s">
        <v>532</v>
      </c>
      <c r="L957" t="s">
        <v>2249</v>
      </c>
      <c r="M957" t="s">
        <v>4018</v>
      </c>
      <c r="S957" t="s">
        <v>532</v>
      </c>
      <c r="T957" t="s">
        <v>2249</v>
      </c>
      <c r="U957" t="s">
        <v>4018</v>
      </c>
    </row>
    <row r="958" spans="1:21">
      <c r="A958" s="190" t="s">
        <v>1335</v>
      </c>
      <c r="B958" s="190" t="s">
        <v>4373</v>
      </c>
      <c r="C958" s="190" t="s">
        <v>2424</v>
      </c>
      <c r="D958" s="191">
        <v>10300</v>
      </c>
      <c r="K958" t="s">
        <v>1342</v>
      </c>
      <c r="L958" t="s">
        <v>3066</v>
      </c>
      <c r="M958" t="s">
        <v>4033</v>
      </c>
      <c r="S958" t="s">
        <v>1342</v>
      </c>
      <c r="T958" t="s">
        <v>3066</v>
      </c>
      <c r="U958" t="s">
        <v>4033</v>
      </c>
    </row>
    <row r="959" spans="1:21">
      <c r="A959" s="190" t="s">
        <v>198</v>
      </c>
      <c r="B959" s="190" t="s">
        <v>4368</v>
      </c>
      <c r="C959" s="190" t="s">
        <v>1641</v>
      </c>
      <c r="D959" s="191">
        <v>16800</v>
      </c>
      <c r="K959" t="s">
        <v>1079</v>
      </c>
      <c r="L959" t="s">
        <v>2612</v>
      </c>
      <c r="M959" t="s">
        <v>4046</v>
      </c>
      <c r="S959" t="s">
        <v>1079</v>
      </c>
      <c r="T959" t="s">
        <v>2612</v>
      </c>
      <c r="U959" t="s">
        <v>4046</v>
      </c>
    </row>
    <row r="960" spans="1:21">
      <c r="A960" s="190" t="s">
        <v>202</v>
      </c>
      <c r="B960" s="190" t="s">
        <v>4392</v>
      </c>
      <c r="C960" s="190" t="s">
        <v>1641</v>
      </c>
      <c r="D960" s="191">
        <v>7610</v>
      </c>
      <c r="K960" t="s">
        <v>533</v>
      </c>
      <c r="L960" t="s">
        <v>2250</v>
      </c>
      <c r="M960" t="s">
        <v>4084</v>
      </c>
      <c r="S960" t="s">
        <v>533</v>
      </c>
      <c r="T960" t="s">
        <v>2250</v>
      </c>
      <c r="U960" t="s">
        <v>4084</v>
      </c>
    </row>
    <row r="961" spans="1:21">
      <c r="A961" s="190" t="s">
        <v>529</v>
      </c>
      <c r="B961" s="190" t="s">
        <v>4413</v>
      </c>
      <c r="C961" s="190" t="s">
        <v>2058</v>
      </c>
      <c r="D961" s="191">
        <v>5600</v>
      </c>
      <c r="K961" t="s">
        <v>534</v>
      </c>
      <c r="L961" t="s">
        <v>3663</v>
      </c>
      <c r="M961" t="s">
        <v>4033</v>
      </c>
      <c r="S961" t="s">
        <v>534</v>
      </c>
      <c r="T961" t="s">
        <v>3663</v>
      </c>
      <c r="U961" t="s">
        <v>4033</v>
      </c>
    </row>
    <row r="962" spans="1:21">
      <c r="A962" s="190" t="s">
        <v>203</v>
      </c>
      <c r="B962" s="190" t="s">
        <v>4405</v>
      </c>
      <c r="C962" s="190" t="s">
        <v>1641</v>
      </c>
      <c r="D962" s="191">
        <v>2940</v>
      </c>
      <c r="K962" t="s">
        <v>535</v>
      </c>
      <c r="L962" t="s">
        <v>2252</v>
      </c>
      <c r="M962" t="s">
        <v>4062</v>
      </c>
      <c r="S962" t="s">
        <v>535</v>
      </c>
      <c r="T962" t="s">
        <v>2252</v>
      </c>
      <c r="U962" t="s">
        <v>4062</v>
      </c>
    </row>
    <row r="963" spans="1:21">
      <c r="A963" s="190" t="s">
        <v>776</v>
      </c>
      <c r="B963" s="190" t="s">
        <v>4386</v>
      </c>
      <c r="C963" s="190" t="s">
        <v>2424</v>
      </c>
      <c r="D963" s="191">
        <v>14200</v>
      </c>
      <c r="K963" t="s">
        <v>208</v>
      </c>
      <c r="L963" t="s">
        <v>1887</v>
      </c>
      <c r="M963" t="s">
        <v>4028</v>
      </c>
      <c r="S963" t="s">
        <v>208</v>
      </c>
      <c r="T963" t="s">
        <v>1887</v>
      </c>
      <c r="U963" t="s">
        <v>4028</v>
      </c>
    </row>
    <row r="964" spans="1:21">
      <c r="A964" s="190" t="s">
        <v>530</v>
      </c>
      <c r="B964" s="190" t="s">
        <v>4398</v>
      </c>
      <c r="C964" s="190" t="s">
        <v>2058</v>
      </c>
      <c r="D964" s="191">
        <v>11500</v>
      </c>
      <c r="K964" t="s">
        <v>209</v>
      </c>
      <c r="L964" t="s">
        <v>1888</v>
      </c>
      <c r="M964" t="s">
        <v>4031</v>
      </c>
      <c r="S964" t="s">
        <v>209</v>
      </c>
      <c r="T964" t="s">
        <v>1888</v>
      </c>
      <c r="U964" t="s">
        <v>4031</v>
      </c>
    </row>
    <row r="965" spans="1:21">
      <c r="A965" s="190" t="s">
        <v>205</v>
      </c>
      <c r="B965" s="190" t="s">
        <v>4387</v>
      </c>
      <c r="C965" s="190" t="s">
        <v>1641</v>
      </c>
      <c r="D965" s="191">
        <v>22100</v>
      </c>
      <c r="K965" t="s">
        <v>1345</v>
      </c>
      <c r="L965" t="s">
        <v>3848</v>
      </c>
      <c r="M965" t="s">
        <v>4080</v>
      </c>
      <c r="S965" t="s">
        <v>1345</v>
      </c>
      <c r="T965" t="s">
        <v>3848</v>
      </c>
      <c r="U965" t="s">
        <v>4080</v>
      </c>
    </row>
    <row r="966" spans="1:21">
      <c r="A966" s="190" t="s">
        <v>206</v>
      </c>
      <c r="B966" s="190" t="s">
        <v>4344</v>
      </c>
      <c r="C966" s="190" t="s">
        <v>1641</v>
      </c>
      <c r="D966" s="191">
        <v>32800</v>
      </c>
      <c r="K966" t="s">
        <v>1346</v>
      </c>
      <c r="L966" t="s">
        <v>3070</v>
      </c>
      <c r="M966" t="s">
        <v>4021</v>
      </c>
      <c r="S966" t="s">
        <v>1346</v>
      </c>
      <c r="T966" t="s">
        <v>3070</v>
      </c>
      <c r="U966" t="s">
        <v>4021</v>
      </c>
    </row>
    <row r="967" spans="1:21">
      <c r="A967" s="190" t="s">
        <v>3693</v>
      </c>
      <c r="B967" s="190" t="s">
        <v>4359</v>
      </c>
      <c r="C967" s="190" t="s">
        <v>2424</v>
      </c>
      <c r="D967" s="191">
        <v>26000</v>
      </c>
      <c r="K967" t="s">
        <v>1348</v>
      </c>
      <c r="L967" t="s">
        <v>3072</v>
      </c>
      <c r="M967" t="s">
        <v>4029</v>
      </c>
      <c r="S967" t="s">
        <v>1348</v>
      </c>
      <c r="T967" t="s">
        <v>3072</v>
      </c>
      <c r="U967" t="s">
        <v>4029</v>
      </c>
    </row>
    <row r="968" spans="1:21">
      <c r="A968" s="190" t="s">
        <v>3059</v>
      </c>
      <c r="B968" s="190" t="s">
        <v>4372</v>
      </c>
      <c r="C968" s="190" t="s">
        <v>2424</v>
      </c>
      <c r="D968" s="191">
        <v>2600</v>
      </c>
      <c r="K968" t="s">
        <v>536</v>
      </c>
      <c r="L968" t="s">
        <v>2253</v>
      </c>
      <c r="M968" t="s">
        <v>4041</v>
      </c>
      <c r="S968" t="s">
        <v>536</v>
      </c>
      <c r="T968" t="s">
        <v>2253</v>
      </c>
      <c r="U968" t="s">
        <v>4041</v>
      </c>
    </row>
    <row r="969" spans="1:21">
      <c r="A969" s="190" t="s">
        <v>3846</v>
      </c>
      <c r="B969" s="190" t="s">
        <v>4440</v>
      </c>
      <c r="C969" s="190" t="s">
        <v>2424</v>
      </c>
      <c r="D969" s="191">
        <v>66300</v>
      </c>
      <c r="K969" t="s">
        <v>210</v>
      </c>
      <c r="L969" t="s">
        <v>3778</v>
      </c>
      <c r="M969" t="s">
        <v>4039</v>
      </c>
      <c r="S969" t="s">
        <v>210</v>
      </c>
      <c r="T969" t="s">
        <v>3778</v>
      </c>
      <c r="U969" t="s">
        <v>4039</v>
      </c>
    </row>
    <row r="970" spans="1:21">
      <c r="A970" s="190" t="s">
        <v>1606</v>
      </c>
      <c r="B970" s="190" t="s">
        <v>4364</v>
      </c>
      <c r="C970" s="190" t="s">
        <v>2424</v>
      </c>
      <c r="D970" s="191">
        <v>5800</v>
      </c>
      <c r="K970" t="s">
        <v>1341</v>
      </c>
      <c r="L970" t="s">
        <v>3065</v>
      </c>
      <c r="M970" t="s">
        <v>4058</v>
      </c>
      <c r="S970" t="s">
        <v>1341</v>
      </c>
      <c r="T970" t="s">
        <v>3065</v>
      </c>
      <c r="U970" t="s">
        <v>4058</v>
      </c>
    </row>
    <row r="971" spans="1:21">
      <c r="A971" s="190" t="s">
        <v>531</v>
      </c>
      <c r="B971" s="190" t="s">
        <v>4355</v>
      </c>
      <c r="C971" s="190" t="s">
        <v>2058</v>
      </c>
      <c r="D971" s="191">
        <v>12400</v>
      </c>
      <c r="K971" t="s">
        <v>1347</v>
      </c>
      <c r="L971" t="s">
        <v>3071</v>
      </c>
      <c r="M971" t="s">
        <v>4018</v>
      </c>
      <c r="S971" t="s">
        <v>1347</v>
      </c>
      <c r="T971" t="s">
        <v>3071</v>
      </c>
      <c r="U971" t="s">
        <v>4018</v>
      </c>
    </row>
    <row r="972" spans="1:21">
      <c r="A972" s="190" t="s">
        <v>1340</v>
      </c>
      <c r="B972" s="190" t="s">
        <v>4389</v>
      </c>
      <c r="C972" s="190" t="s">
        <v>2424</v>
      </c>
      <c r="D972" s="191">
        <v>14900</v>
      </c>
      <c r="K972" t="s">
        <v>1602</v>
      </c>
      <c r="L972" t="s">
        <v>3113</v>
      </c>
      <c r="M972" t="s">
        <v>4029</v>
      </c>
      <c r="S972" t="s">
        <v>1602</v>
      </c>
      <c r="T972" t="s">
        <v>3113</v>
      </c>
      <c r="U972" t="s">
        <v>4029</v>
      </c>
    </row>
    <row r="973" spans="1:21">
      <c r="A973" s="190" t="s">
        <v>563</v>
      </c>
      <c r="B973" s="190" t="s">
        <v>4366</v>
      </c>
      <c r="C973" s="190" t="s">
        <v>2058</v>
      </c>
      <c r="D973" s="191">
        <v>19700</v>
      </c>
      <c r="K973" t="s">
        <v>211</v>
      </c>
      <c r="L973" t="s">
        <v>1898</v>
      </c>
      <c r="M973" t="s">
        <v>4063</v>
      </c>
      <c r="S973" t="s">
        <v>211</v>
      </c>
      <c r="T973" t="s">
        <v>1898</v>
      </c>
      <c r="U973" t="s">
        <v>4063</v>
      </c>
    </row>
    <row r="974" spans="1:21">
      <c r="A974" s="190" t="s">
        <v>532</v>
      </c>
      <c r="B974" s="190" t="s">
        <v>4409</v>
      </c>
      <c r="C974" s="190" t="s">
        <v>2424</v>
      </c>
      <c r="D974" s="191">
        <v>2300</v>
      </c>
      <c r="K974" t="s">
        <v>821</v>
      </c>
      <c r="L974" t="s">
        <v>3073</v>
      </c>
      <c r="M974" t="s">
        <v>4031</v>
      </c>
      <c r="S974" t="s">
        <v>821</v>
      </c>
      <c r="T974" t="s">
        <v>3073</v>
      </c>
      <c r="U974" t="s">
        <v>4031</v>
      </c>
    </row>
    <row r="975" spans="1:21">
      <c r="A975" s="190" t="s">
        <v>3926</v>
      </c>
      <c r="B975" s="190" t="s">
        <v>4389</v>
      </c>
      <c r="C975" s="190" t="s">
        <v>2058</v>
      </c>
      <c r="D975" s="191">
        <v>22000</v>
      </c>
      <c r="K975" t="s">
        <v>3533</v>
      </c>
      <c r="L975" t="s">
        <v>3534</v>
      </c>
      <c r="M975" t="s">
        <v>4036</v>
      </c>
      <c r="S975" t="s">
        <v>3533</v>
      </c>
      <c r="T975" t="s">
        <v>3534</v>
      </c>
      <c r="U975" t="s">
        <v>4036</v>
      </c>
    </row>
    <row r="976" spans="1:21">
      <c r="A976" s="190" t="s">
        <v>533</v>
      </c>
      <c r="B976" s="190" t="s">
        <v>4359</v>
      </c>
      <c r="C976" s="190" t="s">
        <v>2058</v>
      </c>
      <c r="D976" s="191">
        <v>10300</v>
      </c>
      <c r="K976" t="s">
        <v>212</v>
      </c>
      <c r="L976" t="s">
        <v>1890</v>
      </c>
      <c r="M976" t="s">
        <v>4018</v>
      </c>
      <c r="S976" t="s">
        <v>212</v>
      </c>
      <c r="T976" t="s">
        <v>1890</v>
      </c>
      <c r="U976" t="s">
        <v>4018</v>
      </c>
    </row>
    <row r="977" spans="1:21">
      <c r="A977" s="190" t="s">
        <v>534</v>
      </c>
      <c r="B977" s="190" t="s">
        <v>4361</v>
      </c>
      <c r="C977" s="190" t="s">
        <v>2058</v>
      </c>
      <c r="D977" s="191">
        <v>19400</v>
      </c>
      <c r="K977" t="s">
        <v>213</v>
      </c>
      <c r="L977" t="s">
        <v>1891</v>
      </c>
      <c r="M977" t="s">
        <v>4018</v>
      </c>
      <c r="S977" t="s">
        <v>213</v>
      </c>
      <c r="T977" t="s">
        <v>1891</v>
      </c>
      <c r="U977" t="s">
        <v>4018</v>
      </c>
    </row>
    <row r="978" spans="1:21">
      <c r="A978" s="190" t="s">
        <v>535</v>
      </c>
      <c r="B978" s="190" t="s">
        <v>4392</v>
      </c>
      <c r="C978" s="190" t="s">
        <v>2424</v>
      </c>
      <c r="D978" s="191">
        <v>4900</v>
      </c>
      <c r="K978" t="s">
        <v>214</v>
      </c>
      <c r="L978" t="s">
        <v>1892</v>
      </c>
      <c r="M978" t="s">
        <v>4037</v>
      </c>
      <c r="S978" t="s">
        <v>214</v>
      </c>
      <c r="T978" t="s">
        <v>1892</v>
      </c>
      <c r="U978" t="s">
        <v>4037</v>
      </c>
    </row>
    <row r="979" spans="1:21">
      <c r="A979" s="190" t="s">
        <v>208</v>
      </c>
      <c r="B979" s="190" t="s">
        <v>4380</v>
      </c>
      <c r="C979" s="190" t="s">
        <v>1641</v>
      </c>
      <c r="D979" s="191">
        <v>106300</v>
      </c>
      <c r="K979" t="s">
        <v>757</v>
      </c>
      <c r="L979" t="s">
        <v>2254</v>
      </c>
      <c r="M979" t="s">
        <v>4030</v>
      </c>
      <c r="S979" t="s">
        <v>757</v>
      </c>
      <c r="T979" t="s">
        <v>2254</v>
      </c>
      <c r="U979" t="s">
        <v>4030</v>
      </c>
    </row>
    <row r="980" spans="1:21">
      <c r="A980" s="190" t="s">
        <v>209</v>
      </c>
      <c r="B980" s="190" t="s">
        <v>4368</v>
      </c>
      <c r="C980" s="190" t="s">
        <v>1641</v>
      </c>
      <c r="D980" s="191">
        <v>16350.000000000002</v>
      </c>
      <c r="K980" t="s">
        <v>537</v>
      </c>
      <c r="L980" t="s">
        <v>2255</v>
      </c>
      <c r="M980" t="s">
        <v>4018</v>
      </c>
      <c r="S980" t="s">
        <v>537</v>
      </c>
      <c r="T980" t="s">
        <v>2255</v>
      </c>
      <c r="U980" t="s">
        <v>4018</v>
      </c>
    </row>
    <row r="981" spans="1:21">
      <c r="A981" s="190" t="s">
        <v>1345</v>
      </c>
      <c r="B981" s="190" t="s">
        <v>4386</v>
      </c>
      <c r="C981" s="190" t="s">
        <v>1641</v>
      </c>
      <c r="D981" s="191">
        <v>9190</v>
      </c>
      <c r="K981" t="s">
        <v>538</v>
      </c>
      <c r="L981" t="s">
        <v>2256</v>
      </c>
      <c r="M981" t="s">
        <v>4062</v>
      </c>
      <c r="S981" t="s">
        <v>538</v>
      </c>
      <c r="T981" t="s">
        <v>2256</v>
      </c>
      <c r="U981" t="s">
        <v>4062</v>
      </c>
    </row>
    <row r="982" spans="1:21">
      <c r="A982" s="190" t="s">
        <v>1347</v>
      </c>
      <c r="B982" s="190" t="s">
        <v>4386</v>
      </c>
      <c r="C982" s="190" t="s">
        <v>2424</v>
      </c>
      <c r="D982" s="191">
        <v>4200</v>
      </c>
      <c r="K982" t="s">
        <v>215</v>
      </c>
      <c r="L982" t="s">
        <v>1897</v>
      </c>
      <c r="M982" t="s">
        <v>4030</v>
      </c>
      <c r="S982" t="s">
        <v>215</v>
      </c>
      <c r="T982" t="s">
        <v>1897</v>
      </c>
      <c r="U982" t="s">
        <v>4030</v>
      </c>
    </row>
    <row r="983" spans="1:21">
      <c r="A983" s="190" t="s">
        <v>821</v>
      </c>
      <c r="B983" s="190" t="s">
        <v>4362</v>
      </c>
      <c r="C983" s="190" t="s">
        <v>2424</v>
      </c>
      <c r="D983" s="191">
        <v>2100</v>
      </c>
      <c r="K983" t="s">
        <v>1606</v>
      </c>
      <c r="L983" t="s">
        <v>3061</v>
      </c>
      <c r="M983" t="s">
        <v>4044</v>
      </c>
      <c r="S983" t="s">
        <v>1606</v>
      </c>
      <c r="T983" t="s">
        <v>3061</v>
      </c>
      <c r="U983" t="s">
        <v>4044</v>
      </c>
    </row>
    <row r="984" spans="1:21">
      <c r="A984" s="190" t="s">
        <v>212</v>
      </c>
      <c r="B984" s="190" t="s">
        <v>4409</v>
      </c>
      <c r="C984" s="190" t="s">
        <v>1641</v>
      </c>
      <c r="D984" s="191">
        <v>13500</v>
      </c>
      <c r="K984" t="s">
        <v>539</v>
      </c>
      <c r="L984" t="s">
        <v>1893</v>
      </c>
      <c r="M984" t="s">
        <v>4041</v>
      </c>
      <c r="S984" t="s">
        <v>539</v>
      </c>
      <c r="T984" t="s">
        <v>1893</v>
      </c>
      <c r="U984" t="s">
        <v>4041</v>
      </c>
    </row>
    <row r="985" spans="1:21">
      <c r="A985" s="190" t="s">
        <v>213</v>
      </c>
      <c r="B985" s="190" t="s">
        <v>4409</v>
      </c>
      <c r="C985" s="190" t="s">
        <v>1641</v>
      </c>
      <c r="D985" s="191">
        <v>22500</v>
      </c>
      <c r="K985" t="s">
        <v>1349</v>
      </c>
      <c r="L985" t="s">
        <v>3075</v>
      </c>
      <c r="M985" t="s">
        <v>4041</v>
      </c>
      <c r="S985" t="s">
        <v>1349</v>
      </c>
      <c r="T985" t="s">
        <v>3075</v>
      </c>
      <c r="U985" t="s">
        <v>4041</v>
      </c>
    </row>
    <row r="986" spans="1:21">
      <c r="A986" s="190" t="s">
        <v>757</v>
      </c>
      <c r="B986" s="190" t="s">
        <v>4389</v>
      </c>
      <c r="C986" s="190" t="s">
        <v>2058</v>
      </c>
      <c r="D986" s="191">
        <v>7300</v>
      </c>
      <c r="K986" t="s">
        <v>540</v>
      </c>
      <c r="L986" t="s">
        <v>2258</v>
      </c>
      <c r="M986" t="s">
        <v>4028</v>
      </c>
      <c r="S986" t="s">
        <v>540</v>
      </c>
      <c r="T986" t="s">
        <v>2258</v>
      </c>
      <c r="U986" t="s">
        <v>4028</v>
      </c>
    </row>
    <row r="987" spans="1:21">
      <c r="A987" s="190" t="s">
        <v>537</v>
      </c>
      <c r="B987" s="190" t="s">
        <v>4409</v>
      </c>
      <c r="C987" s="190" t="s">
        <v>2058</v>
      </c>
      <c r="D987" s="191">
        <v>52000</v>
      </c>
      <c r="K987" t="s">
        <v>216</v>
      </c>
      <c r="L987" t="s">
        <v>1894</v>
      </c>
      <c r="M987" t="s">
        <v>4030</v>
      </c>
      <c r="S987" t="s">
        <v>216</v>
      </c>
      <c r="T987" t="s">
        <v>1894</v>
      </c>
      <c r="U987" t="s">
        <v>4030</v>
      </c>
    </row>
    <row r="988" spans="1:21">
      <c r="A988" s="190" t="s">
        <v>538</v>
      </c>
      <c r="B988" s="190" t="s">
        <v>4461</v>
      </c>
      <c r="C988" s="190" t="s">
        <v>2058</v>
      </c>
      <c r="D988" s="191">
        <v>6900</v>
      </c>
      <c r="K988" t="s">
        <v>1350</v>
      </c>
      <c r="L988" t="s">
        <v>3076</v>
      </c>
      <c r="M988" t="s">
        <v>4046</v>
      </c>
      <c r="S988" t="s">
        <v>1350</v>
      </c>
      <c r="T988" t="s">
        <v>3076</v>
      </c>
      <c r="U988" t="s">
        <v>4046</v>
      </c>
    </row>
    <row r="989" spans="1:21">
      <c r="A989" s="190" t="s">
        <v>957</v>
      </c>
      <c r="B989" s="190" t="s">
        <v>4339</v>
      </c>
      <c r="C989" s="190" t="s">
        <v>1641</v>
      </c>
      <c r="D989" s="191">
        <v>23550</v>
      </c>
      <c r="K989" t="s">
        <v>763</v>
      </c>
      <c r="L989" t="s">
        <v>2259</v>
      </c>
      <c r="M989" t="s">
        <v>4088</v>
      </c>
      <c r="S989" t="s">
        <v>763</v>
      </c>
      <c r="T989" t="s">
        <v>2259</v>
      </c>
      <c r="U989" t="s">
        <v>4088</v>
      </c>
    </row>
    <row r="990" spans="1:21">
      <c r="A990" s="190" t="s">
        <v>539</v>
      </c>
      <c r="B990" s="190" t="s">
        <v>4362</v>
      </c>
      <c r="C990" s="190" t="s">
        <v>1641</v>
      </c>
      <c r="D990" s="191">
        <v>4960</v>
      </c>
      <c r="K990" t="s">
        <v>541</v>
      </c>
      <c r="L990" t="s">
        <v>2260</v>
      </c>
      <c r="M990" t="s">
        <v>4056</v>
      </c>
      <c r="S990" t="s">
        <v>541</v>
      </c>
      <c r="T990" t="s">
        <v>2260</v>
      </c>
      <c r="U990" t="s">
        <v>4056</v>
      </c>
    </row>
    <row r="991" spans="1:21">
      <c r="A991" s="190" t="s">
        <v>1349</v>
      </c>
      <c r="B991" s="190" t="s">
        <v>4362</v>
      </c>
      <c r="C991" s="190" t="s">
        <v>2424</v>
      </c>
      <c r="D991" s="191">
        <v>4800</v>
      </c>
      <c r="K991" t="s">
        <v>1351</v>
      </c>
      <c r="L991" t="s">
        <v>3077</v>
      </c>
      <c r="M991" t="s">
        <v>4041</v>
      </c>
      <c r="S991" t="s">
        <v>1351</v>
      </c>
      <c r="T991" t="s">
        <v>3077</v>
      </c>
      <c r="U991" t="s">
        <v>4041</v>
      </c>
    </row>
    <row r="992" spans="1:21">
      <c r="A992" s="190" t="s">
        <v>742</v>
      </c>
      <c r="B992" s="190" t="s">
        <v>4387</v>
      </c>
      <c r="C992" s="190" t="s">
        <v>2058</v>
      </c>
      <c r="D992" s="191">
        <v>60000</v>
      </c>
      <c r="K992" t="s">
        <v>1352</v>
      </c>
      <c r="L992" t="s">
        <v>3078</v>
      </c>
      <c r="M992" t="s">
        <v>4049</v>
      </c>
      <c r="S992" t="s">
        <v>1352</v>
      </c>
      <c r="T992" t="s">
        <v>3078</v>
      </c>
      <c r="U992" t="s">
        <v>4049</v>
      </c>
    </row>
    <row r="993" spans="1:21">
      <c r="A993" s="190" t="s">
        <v>540</v>
      </c>
      <c r="B993" s="190" t="s">
        <v>4380</v>
      </c>
      <c r="C993" s="190" t="s">
        <v>2424</v>
      </c>
      <c r="D993" s="191">
        <v>35000</v>
      </c>
      <c r="K993" t="s">
        <v>938</v>
      </c>
      <c r="L993" t="s">
        <v>2716</v>
      </c>
      <c r="M993" t="s">
        <v>4031</v>
      </c>
      <c r="S993" t="s">
        <v>938</v>
      </c>
      <c r="T993" t="s">
        <v>2716</v>
      </c>
      <c r="U993" t="s">
        <v>4031</v>
      </c>
    </row>
    <row r="994" spans="1:21">
      <c r="A994" s="190" t="s">
        <v>216</v>
      </c>
      <c r="B994" s="190" t="s">
        <v>4354</v>
      </c>
      <c r="C994" s="190" t="s">
        <v>1641</v>
      </c>
      <c r="D994" s="191">
        <v>62700</v>
      </c>
      <c r="K994" t="s">
        <v>217</v>
      </c>
      <c r="L994" t="s">
        <v>1895</v>
      </c>
      <c r="M994" t="s">
        <v>4019</v>
      </c>
      <c r="S994" t="s">
        <v>217</v>
      </c>
      <c r="T994" t="s">
        <v>1895</v>
      </c>
      <c r="U994" t="s">
        <v>4019</v>
      </c>
    </row>
    <row r="995" spans="1:21">
      <c r="A995" s="190" t="s">
        <v>763</v>
      </c>
      <c r="B995" s="190" t="s">
        <v>4369</v>
      </c>
      <c r="C995" s="190" t="s">
        <v>2058</v>
      </c>
      <c r="D995" s="191">
        <v>24600</v>
      </c>
      <c r="K995" t="s">
        <v>1353</v>
      </c>
      <c r="L995" t="s">
        <v>3079</v>
      </c>
      <c r="M995" t="s">
        <v>4026</v>
      </c>
      <c r="S995" t="s">
        <v>1353</v>
      </c>
      <c r="T995" t="s">
        <v>3079</v>
      </c>
      <c r="U995" t="s">
        <v>4026</v>
      </c>
    </row>
    <row r="996" spans="1:21">
      <c r="A996" s="190" t="s">
        <v>541</v>
      </c>
      <c r="B996" s="190" t="s">
        <v>4339</v>
      </c>
      <c r="C996" s="190" t="s">
        <v>2058</v>
      </c>
      <c r="D996" s="191">
        <v>16400</v>
      </c>
      <c r="K996" t="s">
        <v>542</v>
      </c>
      <c r="L996" t="s">
        <v>2261</v>
      </c>
      <c r="M996" t="s">
        <v>4018</v>
      </c>
      <c r="S996" t="s">
        <v>542</v>
      </c>
      <c r="T996" t="s">
        <v>2261</v>
      </c>
      <c r="U996" t="s">
        <v>4018</v>
      </c>
    </row>
    <row r="997" spans="1:21">
      <c r="A997" s="190" t="s">
        <v>1352</v>
      </c>
      <c r="B997" s="190" t="s">
        <v>4397</v>
      </c>
      <c r="C997" s="190" t="s">
        <v>2424</v>
      </c>
      <c r="D997" s="191">
        <v>12000</v>
      </c>
      <c r="K997" t="s">
        <v>1354</v>
      </c>
      <c r="L997" t="s">
        <v>3080</v>
      </c>
      <c r="M997" t="s">
        <v>4017</v>
      </c>
      <c r="S997" t="s">
        <v>1354</v>
      </c>
      <c r="T997" t="s">
        <v>3080</v>
      </c>
      <c r="U997" t="s">
        <v>4017</v>
      </c>
    </row>
    <row r="998" spans="1:21">
      <c r="A998" s="190" t="s">
        <v>217</v>
      </c>
      <c r="B998" s="190" t="s">
        <v>4386</v>
      </c>
      <c r="C998" s="190" t="s">
        <v>1641</v>
      </c>
      <c r="D998" s="191">
        <v>7960</v>
      </c>
      <c r="K998" t="s">
        <v>218</v>
      </c>
      <c r="L998" t="s">
        <v>1896</v>
      </c>
      <c r="M998" t="s">
        <v>4080</v>
      </c>
      <c r="S998" t="s">
        <v>218</v>
      </c>
      <c r="T998" t="s">
        <v>1896</v>
      </c>
      <c r="U998" t="s">
        <v>4080</v>
      </c>
    </row>
    <row r="999" spans="1:21">
      <c r="A999" s="190" t="s">
        <v>1353</v>
      </c>
      <c r="B999" s="190" t="s">
        <v>4363</v>
      </c>
      <c r="C999" s="190" t="s">
        <v>2424</v>
      </c>
      <c r="D999" s="191">
        <v>7500</v>
      </c>
      <c r="K999" t="s">
        <v>1356</v>
      </c>
      <c r="L999" t="s">
        <v>3082</v>
      </c>
      <c r="M999" t="s">
        <v>4031</v>
      </c>
      <c r="S999" t="s">
        <v>1356</v>
      </c>
      <c r="T999" t="s">
        <v>3082</v>
      </c>
      <c r="U999" t="s">
        <v>4031</v>
      </c>
    </row>
    <row r="1000" spans="1:21">
      <c r="A1000" s="190" t="s">
        <v>542</v>
      </c>
      <c r="B1000" s="190" t="s">
        <v>4332</v>
      </c>
      <c r="C1000" s="190" t="s">
        <v>2058</v>
      </c>
      <c r="D1000" s="191">
        <v>29800</v>
      </c>
      <c r="K1000" t="s">
        <v>543</v>
      </c>
      <c r="L1000" t="s">
        <v>2262</v>
      </c>
      <c r="M1000" t="s">
        <v>4045</v>
      </c>
      <c r="S1000" t="s">
        <v>543</v>
      </c>
      <c r="T1000" t="s">
        <v>2262</v>
      </c>
      <c r="U1000" t="s">
        <v>4045</v>
      </c>
    </row>
    <row r="1001" spans="1:21">
      <c r="A1001" s="190" t="s">
        <v>218</v>
      </c>
      <c r="B1001" s="190" t="s">
        <v>4356</v>
      </c>
      <c r="C1001" s="190" t="s">
        <v>1641</v>
      </c>
      <c r="D1001" s="191">
        <v>8350</v>
      </c>
      <c r="K1001" t="s">
        <v>1638</v>
      </c>
      <c r="L1001" t="s">
        <v>3083</v>
      </c>
      <c r="M1001" t="s">
        <v>4028</v>
      </c>
      <c r="S1001" t="s">
        <v>1638</v>
      </c>
      <c r="T1001" t="s">
        <v>3083</v>
      </c>
      <c r="U1001" t="s">
        <v>4028</v>
      </c>
    </row>
    <row r="1002" spans="1:21">
      <c r="A1002" s="190" t="s">
        <v>543</v>
      </c>
      <c r="B1002" s="190" t="s">
        <v>4430</v>
      </c>
      <c r="C1002" s="190" t="s">
        <v>2058</v>
      </c>
      <c r="D1002" s="191">
        <v>21300</v>
      </c>
      <c r="K1002" t="s">
        <v>3535</v>
      </c>
      <c r="L1002" t="s">
        <v>3536</v>
      </c>
      <c r="M1002" t="s">
        <v>4041</v>
      </c>
      <c r="S1002" t="s">
        <v>3535</v>
      </c>
      <c r="T1002" t="s">
        <v>3536</v>
      </c>
      <c r="U1002" t="s">
        <v>4041</v>
      </c>
    </row>
    <row r="1003" spans="1:21">
      <c r="A1003" s="190" t="s">
        <v>215</v>
      </c>
      <c r="B1003" s="190" t="s">
        <v>4389</v>
      </c>
      <c r="C1003" s="190" t="s">
        <v>1641</v>
      </c>
      <c r="D1003" s="191">
        <v>4300</v>
      </c>
      <c r="K1003" t="s">
        <v>544</v>
      </c>
      <c r="L1003" t="s">
        <v>2264</v>
      </c>
      <c r="M1003" t="s">
        <v>4044</v>
      </c>
      <c r="S1003" t="s">
        <v>544</v>
      </c>
      <c r="T1003" t="s">
        <v>2264</v>
      </c>
      <c r="U1003" t="s">
        <v>4044</v>
      </c>
    </row>
    <row r="1004" spans="1:21">
      <c r="A1004" s="190" t="s">
        <v>211</v>
      </c>
      <c r="B1004" s="190" t="s">
        <v>4386</v>
      </c>
      <c r="C1004" s="190" t="s">
        <v>1641</v>
      </c>
      <c r="D1004" s="191">
        <v>36800</v>
      </c>
      <c r="K1004" t="s">
        <v>219</v>
      </c>
      <c r="L1004" t="s">
        <v>1900</v>
      </c>
      <c r="M1004" t="s">
        <v>4018</v>
      </c>
      <c r="S1004" t="s">
        <v>219</v>
      </c>
      <c r="T1004" t="s">
        <v>1900</v>
      </c>
      <c r="U1004" t="s">
        <v>4018</v>
      </c>
    </row>
    <row r="1005" spans="1:21">
      <c r="A1005" s="190" t="s">
        <v>525</v>
      </c>
      <c r="B1005" s="190" t="s">
        <v>4382</v>
      </c>
      <c r="C1005" s="190" t="s">
        <v>2058</v>
      </c>
      <c r="D1005" s="191">
        <v>11500</v>
      </c>
      <c r="K1005" t="s">
        <v>958</v>
      </c>
      <c r="L1005" t="s">
        <v>3084</v>
      </c>
      <c r="M1005" t="s">
        <v>4068</v>
      </c>
      <c r="S1005" t="s">
        <v>958</v>
      </c>
      <c r="T1005" t="s">
        <v>3084</v>
      </c>
      <c r="U1005" t="s">
        <v>4068</v>
      </c>
    </row>
    <row r="1006" spans="1:21">
      <c r="A1006" s="190" t="s">
        <v>544</v>
      </c>
      <c r="B1006" s="190" t="s">
        <v>4364</v>
      </c>
      <c r="C1006" s="190" t="s">
        <v>2058</v>
      </c>
      <c r="D1006" s="191">
        <v>140000</v>
      </c>
      <c r="K1006" t="s">
        <v>545</v>
      </c>
      <c r="L1006" t="s">
        <v>2265</v>
      </c>
      <c r="M1006" t="s">
        <v>4051</v>
      </c>
      <c r="S1006" t="s">
        <v>545</v>
      </c>
      <c r="T1006" t="s">
        <v>2265</v>
      </c>
      <c r="U1006" t="s">
        <v>4051</v>
      </c>
    </row>
    <row r="1007" spans="1:21">
      <c r="A1007" s="190" t="s">
        <v>219</v>
      </c>
      <c r="B1007" s="190" t="s">
        <v>4386</v>
      </c>
      <c r="C1007" s="190" t="s">
        <v>1641</v>
      </c>
      <c r="D1007" s="191">
        <v>6790</v>
      </c>
      <c r="K1007" t="s">
        <v>546</v>
      </c>
      <c r="L1007" t="s">
        <v>2266</v>
      </c>
      <c r="M1007" t="s">
        <v>4021</v>
      </c>
      <c r="S1007" t="s">
        <v>546</v>
      </c>
      <c r="T1007" t="s">
        <v>2266</v>
      </c>
      <c r="U1007" t="s">
        <v>4021</v>
      </c>
    </row>
    <row r="1008" spans="1:21">
      <c r="A1008" s="190" t="s">
        <v>545</v>
      </c>
      <c r="B1008" s="190" t="s">
        <v>4355</v>
      </c>
      <c r="C1008" s="190" t="s">
        <v>2058</v>
      </c>
      <c r="D1008" s="191">
        <v>12200</v>
      </c>
      <c r="K1008" t="s">
        <v>1357</v>
      </c>
      <c r="L1008" t="s">
        <v>3085</v>
      </c>
      <c r="M1008" t="s">
        <v>4068</v>
      </c>
      <c r="S1008" t="s">
        <v>1357</v>
      </c>
      <c r="T1008" t="s">
        <v>3085</v>
      </c>
      <c r="U1008" t="s">
        <v>4068</v>
      </c>
    </row>
    <row r="1009" spans="1:21">
      <c r="A1009" s="190" t="s">
        <v>546</v>
      </c>
      <c r="B1009" s="190" t="s">
        <v>4348</v>
      </c>
      <c r="C1009" s="190" t="s">
        <v>2058</v>
      </c>
      <c r="D1009" s="191">
        <v>35200</v>
      </c>
      <c r="K1009" t="s">
        <v>1358</v>
      </c>
      <c r="L1009" t="s">
        <v>3086</v>
      </c>
      <c r="M1009" t="s">
        <v>4017</v>
      </c>
      <c r="S1009" t="s">
        <v>1358</v>
      </c>
      <c r="T1009" t="s">
        <v>3086</v>
      </c>
      <c r="U1009" t="s">
        <v>4017</v>
      </c>
    </row>
    <row r="1010" spans="1:21">
      <c r="A1010" s="190" t="s">
        <v>1358</v>
      </c>
      <c r="B1010" s="190" t="s">
        <v>4346</v>
      </c>
      <c r="C1010" s="190" t="s">
        <v>2424</v>
      </c>
      <c r="D1010" s="191">
        <v>36000</v>
      </c>
      <c r="K1010" t="s">
        <v>221</v>
      </c>
      <c r="L1010" t="s">
        <v>1901</v>
      </c>
      <c r="M1010" t="s">
        <v>4042</v>
      </c>
      <c r="S1010" t="s">
        <v>221</v>
      </c>
      <c r="T1010" t="s">
        <v>1901</v>
      </c>
      <c r="U1010" t="s">
        <v>4042</v>
      </c>
    </row>
    <row r="1011" spans="1:21">
      <c r="A1011" s="190" t="s">
        <v>221</v>
      </c>
      <c r="B1011" s="190" t="s">
        <v>4426</v>
      </c>
      <c r="C1011" s="190" t="s">
        <v>1641</v>
      </c>
      <c r="D1011" s="191">
        <v>29000</v>
      </c>
      <c r="K1011" t="s">
        <v>1360</v>
      </c>
      <c r="L1011" t="s">
        <v>3088</v>
      </c>
      <c r="M1011" t="s">
        <v>4019</v>
      </c>
      <c r="S1011" t="s">
        <v>1360</v>
      </c>
      <c r="T1011" t="s">
        <v>3088</v>
      </c>
      <c r="U1011" t="s">
        <v>4019</v>
      </c>
    </row>
    <row r="1012" spans="1:21">
      <c r="A1012" s="190" t="s">
        <v>222</v>
      </c>
      <c r="B1012" s="190" t="s">
        <v>4443</v>
      </c>
      <c r="C1012" s="190" t="s">
        <v>1641</v>
      </c>
      <c r="D1012" s="191">
        <v>69100</v>
      </c>
      <c r="K1012" t="s">
        <v>1359</v>
      </c>
      <c r="L1012" t="s">
        <v>3087</v>
      </c>
      <c r="M1012" t="s">
        <v>4018</v>
      </c>
      <c r="S1012" t="s">
        <v>1359</v>
      </c>
      <c r="T1012" t="s">
        <v>3087</v>
      </c>
      <c r="U1012" t="s">
        <v>4018</v>
      </c>
    </row>
    <row r="1013" spans="1:21">
      <c r="A1013" s="190" t="s">
        <v>1361</v>
      </c>
      <c r="B1013" s="190" t="s">
        <v>4429</v>
      </c>
      <c r="C1013" s="190" t="s">
        <v>2424</v>
      </c>
      <c r="D1013" s="191">
        <v>19500</v>
      </c>
      <c r="K1013" t="s">
        <v>222</v>
      </c>
      <c r="L1013" t="s">
        <v>1902</v>
      </c>
      <c r="M1013" t="s">
        <v>4053</v>
      </c>
      <c r="S1013" t="s">
        <v>222</v>
      </c>
      <c r="T1013" t="s">
        <v>1902</v>
      </c>
      <c r="U1013" t="s">
        <v>4053</v>
      </c>
    </row>
    <row r="1014" spans="1:21">
      <c r="A1014" s="190" t="s">
        <v>894</v>
      </c>
      <c r="B1014" s="190" t="s">
        <v>4356</v>
      </c>
      <c r="C1014" s="190" t="s">
        <v>2424</v>
      </c>
      <c r="D1014" s="191">
        <v>15100</v>
      </c>
      <c r="K1014" t="s">
        <v>1361</v>
      </c>
      <c r="L1014" t="s">
        <v>3089</v>
      </c>
      <c r="M1014" t="s">
        <v>4080</v>
      </c>
      <c r="S1014" t="s">
        <v>1361</v>
      </c>
      <c r="T1014" t="s">
        <v>3089</v>
      </c>
      <c r="U1014" t="s">
        <v>4080</v>
      </c>
    </row>
    <row r="1015" spans="1:21">
      <c r="A1015" s="190" t="s">
        <v>547</v>
      </c>
      <c r="B1015" s="190" t="s">
        <v>4338</v>
      </c>
      <c r="C1015" s="190" t="s">
        <v>2058</v>
      </c>
      <c r="D1015" s="191">
        <v>21000</v>
      </c>
      <c r="K1015" t="s">
        <v>1362</v>
      </c>
      <c r="L1015" t="s">
        <v>3090</v>
      </c>
      <c r="M1015" t="s">
        <v>4041</v>
      </c>
      <c r="S1015" t="s">
        <v>1362</v>
      </c>
      <c r="T1015" t="s">
        <v>3090</v>
      </c>
      <c r="U1015" t="s">
        <v>4041</v>
      </c>
    </row>
    <row r="1016" spans="1:21">
      <c r="A1016" s="190" t="s">
        <v>1364</v>
      </c>
      <c r="B1016" s="190" t="s">
        <v>4386</v>
      </c>
      <c r="C1016" s="190" t="s">
        <v>2424</v>
      </c>
      <c r="D1016" s="191">
        <v>7400</v>
      </c>
      <c r="K1016" t="s">
        <v>1363</v>
      </c>
      <c r="L1016" t="s">
        <v>3091</v>
      </c>
      <c r="M1016" t="s">
        <v>4018</v>
      </c>
      <c r="S1016" t="s">
        <v>1363</v>
      </c>
      <c r="T1016" t="s">
        <v>3091</v>
      </c>
      <c r="U1016" t="s">
        <v>4018</v>
      </c>
    </row>
    <row r="1017" spans="1:21">
      <c r="A1017" s="190" t="s">
        <v>743</v>
      </c>
      <c r="B1017" s="190" t="s">
        <v>4339</v>
      </c>
      <c r="C1017" s="190" t="s">
        <v>1641</v>
      </c>
      <c r="D1017" s="191">
        <v>13950</v>
      </c>
      <c r="K1017" t="s">
        <v>223</v>
      </c>
      <c r="L1017" t="s">
        <v>1903</v>
      </c>
      <c r="M1017" t="s">
        <v>4022</v>
      </c>
      <c r="S1017" t="s">
        <v>223</v>
      </c>
      <c r="T1017" t="s">
        <v>1903</v>
      </c>
      <c r="U1017" t="s">
        <v>4022</v>
      </c>
    </row>
    <row r="1018" spans="1:21">
      <c r="A1018" s="190" t="s">
        <v>224</v>
      </c>
      <c r="B1018" s="190" t="s">
        <v>4339</v>
      </c>
      <c r="C1018" s="190" t="s">
        <v>1641</v>
      </c>
      <c r="D1018" s="191">
        <v>9750</v>
      </c>
      <c r="K1018" t="s">
        <v>547</v>
      </c>
      <c r="L1018" t="s">
        <v>2267</v>
      </c>
      <c r="M1018" t="s">
        <v>4092</v>
      </c>
      <c r="S1018" t="s">
        <v>547</v>
      </c>
      <c r="T1018" t="s">
        <v>2267</v>
      </c>
      <c r="U1018" t="s">
        <v>4092</v>
      </c>
    </row>
    <row r="1019" spans="1:21">
      <c r="A1019" s="190" t="s">
        <v>548</v>
      </c>
      <c r="B1019" s="190" t="s">
        <v>4370</v>
      </c>
      <c r="C1019" s="190" t="s">
        <v>2058</v>
      </c>
      <c r="D1019" s="191">
        <v>11500</v>
      </c>
      <c r="K1019" t="s">
        <v>1364</v>
      </c>
      <c r="L1019" t="s">
        <v>3093</v>
      </c>
      <c r="M1019" t="s">
        <v>4018</v>
      </c>
      <c r="S1019" t="s">
        <v>1364</v>
      </c>
      <c r="T1019" t="s">
        <v>3093</v>
      </c>
      <c r="U1019" t="s">
        <v>4018</v>
      </c>
    </row>
    <row r="1020" spans="1:21">
      <c r="A1020" s="190" t="s">
        <v>1365</v>
      </c>
      <c r="B1020" s="190" t="s">
        <v>4373</v>
      </c>
      <c r="C1020" s="190" t="s">
        <v>2424</v>
      </c>
      <c r="D1020" s="191">
        <v>27400</v>
      </c>
      <c r="K1020" t="s">
        <v>900</v>
      </c>
      <c r="L1020" t="s">
        <v>2661</v>
      </c>
      <c r="M1020" t="s">
        <v>4017</v>
      </c>
      <c r="S1020" t="s">
        <v>900</v>
      </c>
      <c r="T1020" t="s">
        <v>2661</v>
      </c>
      <c r="U1020" t="s">
        <v>4017</v>
      </c>
    </row>
    <row r="1021" spans="1:21">
      <c r="A1021" s="190" t="s">
        <v>549</v>
      </c>
      <c r="B1021" s="190" t="s">
        <v>4364</v>
      </c>
      <c r="C1021" s="190" t="s">
        <v>2058</v>
      </c>
      <c r="D1021" s="191">
        <v>18700</v>
      </c>
      <c r="K1021" t="s">
        <v>224</v>
      </c>
      <c r="L1021" t="s">
        <v>1905</v>
      </c>
      <c r="M1021" t="s">
        <v>4056</v>
      </c>
      <c r="S1021" t="s">
        <v>224</v>
      </c>
      <c r="T1021" t="s">
        <v>1905</v>
      </c>
      <c r="U1021" t="s">
        <v>4056</v>
      </c>
    </row>
    <row r="1022" spans="1:21">
      <c r="A1022" s="190" t="s">
        <v>550</v>
      </c>
      <c r="B1022" s="190" t="s">
        <v>4362</v>
      </c>
      <c r="C1022" s="190" t="s">
        <v>2058</v>
      </c>
      <c r="D1022" s="191">
        <v>10000</v>
      </c>
      <c r="K1022" t="s">
        <v>548</v>
      </c>
      <c r="L1022" t="s">
        <v>2268</v>
      </c>
      <c r="M1022" t="s">
        <v>4038</v>
      </c>
      <c r="S1022" t="s">
        <v>548</v>
      </c>
      <c r="T1022" t="s">
        <v>2268</v>
      </c>
      <c r="U1022" t="s">
        <v>4038</v>
      </c>
    </row>
    <row r="1023" spans="1:21">
      <c r="A1023" s="190" t="s">
        <v>3849</v>
      </c>
      <c r="B1023" s="190" t="s">
        <v>4386</v>
      </c>
      <c r="C1023" s="190" t="s">
        <v>2058</v>
      </c>
      <c r="D1023" s="191">
        <v>15500</v>
      </c>
      <c r="K1023" t="s">
        <v>1365</v>
      </c>
      <c r="L1023" t="s">
        <v>3094</v>
      </c>
      <c r="M1023" t="s">
        <v>4027</v>
      </c>
      <c r="S1023" t="s">
        <v>1365</v>
      </c>
      <c r="T1023" t="s">
        <v>3094</v>
      </c>
      <c r="U1023" t="s">
        <v>4027</v>
      </c>
    </row>
    <row r="1024" spans="1:21">
      <c r="A1024" s="190" t="s">
        <v>569</v>
      </c>
      <c r="B1024" s="190" t="s">
        <v>4386</v>
      </c>
      <c r="C1024" s="190" t="s">
        <v>2058</v>
      </c>
      <c r="D1024" s="191">
        <v>9200</v>
      </c>
      <c r="K1024" t="s">
        <v>1366</v>
      </c>
      <c r="L1024" t="s">
        <v>3095</v>
      </c>
      <c r="M1024" t="s">
        <v>4031</v>
      </c>
      <c r="S1024" t="s">
        <v>1366</v>
      </c>
      <c r="T1024" t="s">
        <v>3095</v>
      </c>
      <c r="U1024" t="s">
        <v>4031</v>
      </c>
    </row>
    <row r="1025" spans="1:21">
      <c r="A1025" s="190" t="s">
        <v>551</v>
      </c>
      <c r="B1025" s="190" t="s">
        <v>4332</v>
      </c>
      <c r="C1025" s="190" t="s">
        <v>2058</v>
      </c>
      <c r="D1025" s="191">
        <v>11100</v>
      </c>
      <c r="K1025" t="s">
        <v>549</v>
      </c>
      <c r="L1025" t="s">
        <v>2269</v>
      </c>
      <c r="M1025" t="s">
        <v>4044</v>
      </c>
      <c r="S1025" t="s">
        <v>549</v>
      </c>
      <c r="T1025" t="s">
        <v>2269</v>
      </c>
      <c r="U1025" t="s">
        <v>4044</v>
      </c>
    </row>
    <row r="1026" spans="1:21">
      <c r="A1026" s="190" t="s">
        <v>881</v>
      </c>
      <c r="B1026" s="190" t="s">
        <v>4341</v>
      </c>
      <c r="C1026" s="190" t="s">
        <v>2424</v>
      </c>
      <c r="D1026" s="191">
        <v>9500</v>
      </c>
      <c r="K1026" t="s">
        <v>550</v>
      </c>
      <c r="L1026" t="s">
        <v>2270</v>
      </c>
      <c r="M1026" t="s">
        <v>4038</v>
      </c>
      <c r="S1026" t="s">
        <v>550</v>
      </c>
      <c r="T1026" t="s">
        <v>2270</v>
      </c>
      <c r="U1026" t="s">
        <v>4038</v>
      </c>
    </row>
    <row r="1027" spans="1:21">
      <c r="A1027" s="190" t="s">
        <v>552</v>
      </c>
      <c r="B1027" s="190" t="s">
        <v>4359</v>
      </c>
      <c r="C1027" s="190" t="s">
        <v>2058</v>
      </c>
      <c r="D1027" s="191">
        <v>11200</v>
      </c>
      <c r="K1027" t="s">
        <v>551</v>
      </c>
      <c r="L1027" t="s">
        <v>2272</v>
      </c>
      <c r="M1027" t="s">
        <v>4084</v>
      </c>
      <c r="S1027" t="s">
        <v>551</v>
      </c>
      <c r="T1027" t="s">
        <v>2272</v>
      </c>
      <c r="U1027" t="s">
        <v>4084</v>
      </c>
    </row>
    <row r="1028" spans="1:21">
      <c r="A1028" s="190" t="s">
        <v>553</v>
      </c>
      <c r="B1028" s="190" t="s">
        <v>4350</v>
      </c>
      <c r="C1028" s="190" t="s">
        <v>2058</v>
      </c>
      <c r="D1028" s="191">
        <v>17600</v>
      </c>
      <c r="K1028" t="s">
        <v>1367</v>
      </c>
      <c r="L1028" t="s">
        <v>3097</v>
      </c>
      <c r="M1028" t="s">
        <v>4024</v>
      </c>
      <c r="S1028" t="s">
        <v>1367</v>
      </c>
      <c r="T1028" t="s">
        <v>3097</v>
      </c>
      <c r="U1028" t="s">
        <v>4024</v>
      </c>
    </row>
    <row r="1029" spans="1:21">
      <c r="A1029" s="190" t="s">
        <v>554</v>
      </c>
      <c r="B1029" s="190" t="s">
        <v>4382</v>
      </c>
      <c r="C1029" s="190" t="s">
        <v>2058</v>
      </c>
      <c r="D1029" s="191">
        <v>11100</v>
      </c>
      <c r="K1029" t="s">
        <v>889</v>
      </c>
      <c r="L1029" t="s">
        <v>3099</v>
      </c>
      <c r="M1029" t="s">
        <v>4041</v>
      </c>
      <c r="S1029" t="s">
        <v>889</v>
      </c>
      <c r="T1029" t="s">
        <v>3099</v>
      </c>
      <c r="U1029" t="s">
        <v>4041</v>
      </c>
    </row>
    <row r="1030" spans="1:21">
      <c r="A1030" s="190" t="s">
        <v>1906</v>
      </c>
      <c r="B1030" s="190" t="s">
        <v>4386</v>
      </c>
      <c r="C1030" s="190" t="s">
        <v>2424</v>
      </c>
      <c r="D1030" s="190"/>
      <c r="K1030" t="s">
        <v>552</v>
      </c>
      <c r="L1030" t="s">
        <v>2275</v>
      </c>
      <c r="M1030" t="s">
        <v>4084</v>
      </c>
      <c r="S1030" t="s">
        <v>552</v>
      </c>
      <c r="T1030" t="s">
        <v>2275</v>
      </c>
      <c r="U1030" t="s">
        <v>4084</v>
      </c>
    </row>
    <row r="1031" spans="1:21">
      <c r="A1031" s="190" t="s">
        <v>1370</v>
      </c>
      <c r="B1031" s="190" t="s">
        <v>4380</v>
      </c>
      <c r="C1031" s="190" t="s">
        <v>2424</v>
      </c>
      <c r="D1031" s="191">
        <v>8200</v>
      </c>
      <c r="K1031" t="s">
        <v>1023</v>
      </c>
      <c r="L1031" t="s">
        <v>2518</v>
      </c>
      <c r="M1031" t="s">
        <v>4045</v>
      </c>
      <c r="S1031" t="s">
        <v>1023</v>
      </c>
      <c r="T1031" t="s">
        <v>2518</v>
      </c>
      <c r="U1031" t="s">
        <v>4045</v>
      </c>
    </row>
    <row r="1032" spans="1:21">
      <c r="A1032" s="190" t="s">
        <v>830</v>
      </c>
      <c r="B1032" s="190" t="s">
        <v>4429</v>
      </c>
      <c r="C1032" s="190" t="s">
        <v>2424</v>
      </c>
      <c r="D1032" s="191">
        <v>18800</v>
      </c>
      <c r="K1032" t="s">
        <v>553</v>
      </c>
      <c r="L1032" t="s">
        <v>2276</v>
      </c>
      <c r="M1032" t="s">
        <v>4039</v>
      </c>
      <c r="S1032" t="s">
        <v>553</v>
      </c>
      <c r="T1032" t="s">
        <v>2276</v>
      </c>
      <c r="U1032" t="s">
        <v>4039</v>
      </c>
    </row>
    <row r="1033" spans="1:21">
      <c r="A1033" s="190" t="s">
        <v>565</v>
      </c>
      <c r="B1033" s="190" t="s">
        <v>4366</v>
      </c>
      <c r="C1033" s="190" t="s">
        <v>2058</v>
      </c>
      <c r="D1033" s="191">
        <v>8000</v>
      </c>
      <c r="K1033" t="s">
        <v>554</v>
      </c>
      <c r="L1033" t="s">
        <v>3747</v>
      </c>
      <c r="M1033" t="s">
        <v>4045</v>
      </c>
      <c r="S1033" t="s">
        <v>554</v>
      </c>
      <c r="T1033" t="s">
        <v>3747</v>
      </c>
      <c r="U1033" t="s">
        <v>4045</v>
      </c>
    </row>
    <row r="1034" spans="1:21">
      <c r="A1034" s="190" t="s">
        <v>225</v>
      </c>
      <c r="B1034" s="190" t="s">
        <v>4419</v>
      </c>
      <c r="C1034" s="190" t="s">
        <v>1641</v>
      </c>
      <c r="D1034" s="191">
        <v>51000</v>
      </c>
      <c r="K1034" t="s">
        <v>1368</v>
      </c>
      <c r="L1034" t="s">
        <v>3100</v>
      </c>
      <c r="M1034" t="s">
        <v>4041</v>
      </c>
      <c r="S1034" t="s">
        <v>1368</v>
      </c>
      <c r="T1034" t="s">
        <v>3100</v>
      </c>
      <c r="U1034" t="s">
        <v>4041</v>
      </c>
    </row>
    <row r="1035" spans="1:21">
      <c r="A1035" s="190" t="s">
        <v>226</v>
      </c>
      <c r="B1035" s="190" t="s">
        <v>4417</v>
      </c>
      <c r="C1035" s="190" t="s">
        <v>1641</v>
      </c>
      <c r="D1035" s="191">
        <v>6960</v>
      </c>
      <c r="K1035" t="s">
        <v>555</v>
      </c>
      <c r="L1035" t="s">
        <v>2278</v>
      </c>
      <c r="M1035" t="s">
        <v>4046</v>
      </c>
      <c r="S1035" t="s">
        <v>555</v>
      </c>
      <c r="T1035" t="s">
        <v>2278</v>
      </c>
      <c r="U1035" t="s">
        <v>4046</v>
      </c>
    </row>
    <row r="1036" spans="1:21">
      <c r="A1036" s="190" t="s">
        <v>556</v>
      </c>
      <c r="B1036" s="190" t="s">
        <v>4362</v>
      </c>
      <c r="C1036" s="190" t="s">
        <v>2058</v>
      </c>
      <c r="D1036" s="191">
        <v>6100</v>
      </c>
      <c r="K1036" t="s">
        <v>1369</v>
      </c>
      <c r="L1036" t="s">
        <v>3101</v>
      </c>
      <c r="M1036" t="s">
        <v>4023</v>
      </c>
      <c r="S1036" t="s">
        <v>1369</v>
      </c>
      <c r="T1036" t="s">
        <v>3101</v>
      </c>
      <c r="U1036" t="s">
        <v>4023</v>
      </c>
    </row>
    <row r="1037" spans="1:21">
      <c r="A1037" s="190" t="s">
        <v>1371</v>
      </c>
      <c r="B1037" s="190" t="s">
        <v>4347</v>
      </c>
      <c r="C1037" s="190" t="s">
        <v>2424</v>
      </c>
      <c r="D1037" s="191">
        <v>5700</v>
      </c>
      <c r="K1037" t="s">
        <v>830</v>
      </c>
      <c r="L1037" t="s">
        <v>3103</v>
      </c>
      <c r="M1037" t="s">
        <v>4084</v>
      </c>
      <c r="S1037" t="s">
        <v>830</v>
      </c>
      <c r="T1037" t="s">
        <v>3103</v>
      </c>
      <c r="U1037" t="s">
        <v>4084</v>
      </c>
    </row>
    <row r="1038" spans="1:21">
      <c r="A1038" s="190" t="s">
        <v>227</v>
      </c>
      <c r="B1038" s="190" t="s">
        <v>4368</v>
      </c>
      <c r="C1038" s="190" t="s">
        <v>1641</v>
      </c>
      <c r="D1038" s="191">
        <v>2650</v>
      </c>
      <c r="K1038" t="s">
        <v>225</v>
      </c>
      <c r="L1038" t="s">
        <v>1908</v>
      </c>
      <c r="M1038" t="s">
        <v>4049</v>
      </c>
      <c r="S1038" t="s">
        <v>225</v>
      </c>
      <c r="T1038" t="s">
        <v>1908</v>
      </c>
      <c r="U1038" t="s">
        <v>4049</v>
      </c>
    </row>
    <row r="1039" spans="1:21">
      <c r="A1039" s="190" t="s">
        <v>558</v>
      </c>
      <c r="B1039" s="190" t="s">
        <v>4359</v>
      </c>
      <c r="C1039" s="190" t="s">
        <v>2058</v>
      </c>
      <c r="D1039" s="191">
        <v>9400</v>
      </c>
      <c r="K1039" t="s">
        <v>1161</v>
      </c>
      <c r="L1039" t="s">
        <v>2745</v>
      </c>
      <c r="M1039" t="s">
        <v>4018</v>
      </c>
      <c r="S1039" t="s">
        <v>1161</v>
      </c>
      <c r="T1039" t="s">
        <v>2745</v>
      </c>
      <c r="U1039" t="s">
        <v>4018</v>
      </c>
    </row>
    <row r="1040" spans="1:21">
      <c r="A1040" s="190" t="s">
        <v>1376</v>
      </c>
      <c r="B1040" s="190" t="s">
        <v>4332</v>
      </c>
      <c r="C1040" s="190" t="s">
        <v>2424</v>
      </c>
      <c r="D1040" s="191">
        <v>11200</v>
      </c>
      <c r="K1040" t="s">
        <v>226</v>
      </c>
      <c r="L1040" t="s">
        <v>3863</v>
      </c>
      <c r="M1040" t="s">
        <v>4041</v>
      </c>
      <c r="S1040" t="s">
        <v>226</v>
      </c>
      <c r="T1040" t="s">
        <v>3863</v>
      </c>
      <c r="U1040" t="s">
        <v>4041</v>
      </c>
    </row>
    <row r="1041" spans="1:21">
      <c r="A1041" s="190" t="s">
        <v>1602</v>
      </c>
      <c r="B1041" s="190" t="s">
        <v>4386</v>
      </c>
      <c r="C1041" s="190" t="s">
        <v>2424</v>
      </c>
      <c r="D1041" s="191">
        <v>5200</v>
      </c>
      <c r="K1041" t="s">
        <v>1371</v>
      </c>
      <c r="L1041" t="s">
        <v>3104</v>
      </c>
      <c r="M1041" t="s">
        <v>4033</v>
      </c>
      <c r="S1041" t="s">
        <v>1371</v>
      </c>
      <c r="T1041" t="s">
        <v>3104</v>
      </c>
      <c r="U1041" t="s">
        <v>4033</v>
      </c>
    </row>
    <row r="1042" spans="1:21">
      <c r="A1042" s="190" t="s">
        <v>1377</v>
      </c>
      <c r="B1042" s="190" t="s">
        <v>4359</v>
      </c>
      <c r="C1042" s="190" t="s">
        <v>2058</v>
      </c>
      <c r="D1042" s="191">
        <v>22500</v>
      </c>
      <c r="K1042" t="s">
        <v>1375</v>
      </c>
      <c r="L1042" t="s">
        <v>3110</v>
      </c>
      <c r="M1042" t="s">
        <v>4041</v>
      </c>
      <c r="S1042" t="s">
        <v>1375</v>
      </c>
      <c r="T1042" t="s">
        <v>3110</v>
      </c>
      <c r="U1042" t="s">
        <v>4041</v>
      </c>
    </row>
    <row r="1043" spans="1:21">
      <c r="A1043" s="190" t="s">
        <v>560</v>
      </c>
      <c r="B1043" s="190" t="s">
        <v>4368</v>
      </c>
      <c r="C1043" s="190" t="s">
        <v>2058</v>
      </c>
      <c r="D1043" s="191">
        <v>2100</v>
      </c>
      <c r="K1043" t="s">
        <v>3719</v>
      </c>
      <c r="L1043" t="s">
        <v>3720</v>
      </c>
      <c r="M1043" t="s">
        <v>4031</v>
      </c>
      <c r="S1043" t="s">
        <v>3719</v>
      </c>
      <c r="T1043" t="s">
        <v>3720</v>
      </c>
      <c r="U1043" t="s">
        <v>4031</v>
      </c>
    </row>
    <row r="1044" spans="1:21">
      <c r="A1044" s="190" t="s">
        <v>561</v>
      </c>
      <c r="B1044" s="190" t="s">
        <v>4432</v>
      </c>
      <c r="C1044" s="190" t="s">
        <v>2058</v>
      </c>
      <c r="D1044" s="191">
        <v>27300</v>
      </c>
      <c r="K1044" t="s">
        <v>556</v>
      </c>
      <c r="L1044" t="s">
        <v>2280</v>
      </c>
      <c r="M1044" t="s">
        <v>4041</v>
      </c>
      <c r="S1044" t="s">
        <v>556</v>
      </c>
      <c r="T1044" t="s">
        <v>2280</v>
      </c>
      <c r="U1044" t="s">
        <v>4041</v>
      </c>
    </row>
    <row r="1045" spans="1:21">
      <c r="A1045" s="190" t="s">
        <v>562</v>
      </c>
      <c r="B1045" s="190" t="s">
        <v>4432</v>
      </c>
      <c r="C1045" s="190" t="s">
        <v>2058</v>
      </c>
      <c r="D1045" s="191">
        <v>14800</v>
      </c>
      <c r="K1045" t="s">
        <v>1372</v>
      </c>
      <c r="L1045" t="s">
        <v>3105</v>
      </c>
      <c r="M1045" t="s">
        <v>4027</v>
      </c>
      <c r="S1045" t="s">
        <v>1372</v>
      </c>
      <c r="T1045" t="s">
        <v>3105</v>
      </c>
      <c r="U1045" t="s">
        <v>4027</v>
      </c>
    </row>
    <row r="1046" spans="1:21">
      <c r="A1046" s="190" t="s">
        <v>229</v>
      </c>
      <c r="B1046" s="190" t="s">
        <v>4459</v>
      </c>
      <c r="C1046" s="190" t="s">
        <v>1641</v>
      </c>
      <c r="D1046" s="191">
        <v>31350</v>
      </c>
      <c r="K1046" t="s">
        <v>1373</v>
      </c>
      <c r="L1046" t="s">
        <v>3106</v>
      </c>
      <c r="M1046" t="s">
        <v>4018</v>
      </c>
      <c r="S1046" t="s">
        <v>1373</v>
      </c>
      <c r="T1046" t="s">
        <v>3106</v>
      </c>
      <c r="U1046" t="s">
        <v>4018</v>
      </c>
    </row>
    <row r="1047" spans="1:21">
      <c r="A1047" s="190" t="s">
        <v>564</v>
      </c>
      <c r="B1047" s="190" t="s">
        <v>4370</v>
      </c>
      <c r="C1047" s="190" t="s">
        <v>2424</v>
      </c>
      <c r="D1047" s="191">
        <v>2500</v>
      </c>
      <c r="K1047" t="s">
        <v>557</v>
      </c>
      <c r="L1047" t="s">
        <v>2281</v>
      </c>
      <c r="M1047" t="s">
        <v>4037</v>
      </c>
      <c r="S1047" t="s">
        <v>557</v>
      </c>
      <c r="T1047" t="s">
        <v>2281</v>
      </c>
      <c r="U1047" t="s">
        <v>4037</v>
      </c>
    </row>
    <row r="1048" spans="1:21">
      <c r="A1048" s="190" t="s">
        <v>566</v>
      </c>
      <c r="B1048" s="190" t="s">
        <v>4409</v>
      </c>
      <c r="C1048" s="190" t="s">
        <v>2058</v>
      </c>
      <c r="D1048" s="191">
        <v>6200</v>
      </c>
      <c r="K1048" t="s">
        <v>227</v>
      </c>
      <c r="L1048" t="s">
        <v>3783</v>
      </c>
      <c r="M1048" t="s">
        <v>4031</v>
      </c>
      <c r="S1048" t="s">
        <v>227</v>
      </c>
      <c r="T1048" t="s">
        <v>3783</v>
      </c>
      <c r="U1048" t="s">
        <v>4031</v>
      </c>
    </row>
    <row r="1049" spans="1:21">
      <c r="A1049" s="190" t="s">
        <v>1379</v>
      </c>
      <c r="B1049" s="190" t="s">
        <v>4340</v>
      </c>
      <c r="C1049" s="190" t="s">
        <v>2424</v>
      </c>
      <c r="D1049" s="191">
        <v>700</v>
      </c>
      <c r="K1049" t="s">
        <v>3108</v>
      </c>
      <c r="L1049" t="s">
        <v>3109</v>
      </c>
      <c r="M1049" t="s">
        <v>4031</v>
      </c>
      <c r="S1049" t="s">
        <v>3108</v>
      </c>
      <c r="T1049" t="s">
        <v>3109</v>
      </c>
      <c r="U1049" t="s">
        <v>4031</v>
      </c>
    </row>
    <row r="1050" spans="1:21">
      <c r="A1050" s="190" t="s">
        <v>568</v>
      </c>
      <c r="B1050" s="190" t="s">
        <v>4368</v>
      </c>
      <c r="C1050" s="190" t="s">
        <v>2424</v>
      </c>
      <c r="D1050" s="191">
        <v>2600</v>
      </c>
      <c r="K1050" t="s">
        <v>899</v>
      </c>
      <c r="L1050" t="s">
        <v>3111</v>
      </c>
      <c r="M1050" t="s">
        <v>4088</v>
      </c>
      <c r="S1050" t="s">
        <v>899</v>
      </c>
      <c r="T1050" t="s">
        <v>3111</v>
      </c>
      <c r="U1050" t="s">
        <v>4088</v>
      </c>
    </row>
    <row r="1051" spans="1:21">
      <c r="A1051" s="190" t="s">
        <v>841</v>
      </c>
      <c r="B1051" s="190" t="s">
        <v>4395</v>
      </c>
      <c r="C1051" s="190" t="s">
        <v>2424</v>
      </c>
      <c r="D1051" s="191">
        <v>19700</v>
      </c>
      <c r="K1051" t="s">
        <v>558</v>
      </c>
      <c r="L1051" t="s">
        <v>2282</v>
      </c>
      <c r="M1051" t="s">
        <v>4084</v>
      </c>
      <c r="S1051" t="s">
        <v>558</v>
      </c>
      <c r="T1051" t="s">
        <v>2282</v>
      </c>
      <c r="U1051" t="s">
        <v>4084</v>
      </c>
    </row>
    <row r="1052" spans="1:21">
      <c r="A1052" s="190" t="s">
        <v>827</v>
      </c>
      <c r="B1052" s="190" t="s">
        <v>4359</v>
      </c>
      <c r="C1052" s="190" t="s">
        <v>1641</v>
      </c>
      <c r="D1052" s="191">
        <v>17750</v>
      </c>
      <c r="K1052" t="s">
        <v>894</v>
      </c>
      <c r="L1052" t="s">
        <v>3092</v>
      </c>
      <c r="M1052" t="s">
        <v>4029</v>
      </c>
      <c r="S1052" t="s">
        <v>894</v>
      </c>
      <c r="T1052" t="s">
        <v>3092</v>
      </c>
      <c r="U1052" t="s">
        <v>4029</v>
      </c>
    </row>
    <row r="1053" spans="1:21">
      <c r="A1053" s="190" t="s">
        <v>1380</v>
      </c>
      <c r="B1053" s="190" t="s">
        <v>4433</v>
      </c>
      <c r="C1053" s="190" t="s">
        <v>2424</v>
      </c>
      <c r="D1053" s="191">
        <v>1100</v>
      </c>
      <c r="K1053" t="s">
        <v>1370</v>
      </c>
      <c r="L1053" t="s">
        <v>3102</v>
      </c>
      <c r="M1053" t="s">
        <v>4028</v>
      </c>
      <c r="S1053" t="s">
        <v>1370</v>
      </c>
      <c r="T1053" t="s">
        <v>3102</v>
      </c>
      <c r="U1053" t="s">
        <v>4028</v>
      </c>
    </row>
    <row r="1054" spans="1:21">
      <c r="A1054" s="190" t="s">
        <v>570</v>
      </c>
      <c r="B1054" s="190" t="s">
        <v>4432</v>
      </c>
      <c r="C1054" s="190" t="s">
        <v>2058</v>
      </c>
      <c r="D1054" s="191">
        <v>39700</v>
      </c>
      <c r="K1054" t="s">
        <v>1377</v>
      </c>
      <c r="L1054" t="s">
        <v>3114</v>
      </c>
      <c r="M1054" t="s">
        <v>4084</v>
      </c>
      <c r="S1054" t="s">
        <v>1377</v>
      </c>
      <c r="T1054" t="s">
        <v>3114</v>
      </c>
      <c r="U1054" t="s">
        <v>4084</v>
      </c>
    </row>
    <row r="1055" spans="1:21">
      <c r="A1055" s="190" t="s">
        <v>230</v>
      </c>
      <c r="B1055" s="190" t="s">
        <v>4356</v>
      </c>
      <c r="C1055" s="190" t="s">
        <v>1641</v>
      </c>
      <c r="D1055" s="191">
        <v>22700</v>
      </c>
      <c r="K1055" t="s">
        <v>1376</v>
      </c>
      <c r="L1055" t="s">
        <v>3112</v>
      </c>
      <c r="M1055" t="s">
        <v>4084</v>
      </c>
      <c r="S1055" t="s">
        <v>1376</v>
      </c>
      <c r="T1055" t="s">
        <v>3112</v>
      </c>
      <c r="U1055" t="s">
        <v>4084</v>
      </c>
    </row>
    <row r="1056" spans="1:21">
      <c r="A1056" s="190" t="s">
        <v>1381</v>
      </c>
      <c r="B1056" s="190" t="s">
        <v>4362</v>
      </c>
      <c r="C1056" s="190" t="s">
        <v>2424</v>
      </c>
      <c r="D1056" s="191">
        <v>1600</v>
      </c>
      <c r="K1056" t="s">
        <v>947</v>
      </c>
      <c r="L1056" t="s">
        <v>2683</v>
      </c>
      <c r="M1056" t="s">
        <v>4062</v>
      </c>
      <c r="S1056" t="s">
        <v>947</v>
      </c>
      <c r="T1056" t="s">
        <v>2683</v>
      </c>
      <c r="U1056" t="s">
        <v>4062</v>
      </c>
    </row>
    <row r="1057" spans="1:21">
      <c r="A1057" s="190" t="s">
        <v>571</v>
      </c>
      <c r="B1057" s="190" t="s">
        <v>4362</v>
      </c>
      <c r="C1057" s="190" t="s">
        <v>2424</v>
      </c>
      <c r="D1057" s="191">
        <v>1700</v>
      </c>
      <c r="K1057" t="s">
        <v>559</v>
      </c>
      <c r="L1057" t="s">
        <v>2130</v>
      </c>
      <c r="M1057" t="s">
        <v>4041</v>
      </c>
      <c r="S1057" t="s">
        <v>559</v>
      </c>
      <c r="T1057" t="s">
        <v>2130</v>
      </c>
      <c r="U1057" t="s">
        <v>4041</v>
      </c>
    </row>
    <row r="1058" spans="1:21">
      <c r="A1058" s="190" t="s">
        <v>1382</v>
      </c>
      <c r="B1058" s="190" t="s">
        <v>4362</v>
      </c>
      <c r="C1058" s="190" t="s">
        <v>2424</v>
      </c>
      <c r="D1058" s="191">
        <v>2100</v>
      </c>
      <c r="K1058" t="s">
        <v>228</v>
      </c>
      <c r="L1058" t="s">
        <v>1716</v>
      </c>
      <c r="M1058" t="s">
        <v>4023</v>
      </c>
      <c r="S1058" t="s">
        <v>228</v>
      </c>
      <c r="T1058" t="s">
        <v>1716</v>
      </c>
      <c r="U1058" t="s">
        <v>4023</v>
      </c>
    </row>
    <row r="1059" spans="1:21">
      <c r="A1059" s="190" t="s">
        <v>1383</v>
      </c>
      <c r="B1059" s="190" t="s">
        <v>4346</v>
      </c>
      <c r="C1059" s="190" t="s">
        <v>2424</v>
      </c>
      <c r="D1059" s="191">
        <v>11200</v>
      </c>
      <c r="K1059" t="s">
        <v>560</v>
      </c>
      <c r="L1059" t="s">
        <v>2283</v>
      </c>
      <c r="M1059" t="s">
        <v>4031</v>
      </c>
      <c r="S1059" t="s">
        <v>560</v>
      </c>
      <c r="T1059" t="s">
        <v>2283</v>
      </c>
      <c r="U1059" t="s">
        <v>4031</v>
      </c>
    </row>
    <row r="1060" spans="1:21">
      <c r="A1060" s="190" t="s">
        <v>231</v>
      </c>
      <c r="B1060" s="190" t="s">
        <v>4362</v>
      </c>
      <c r="C1060" s="190" t="s">
        <v>2424</v>
      </c>
      <c r="D1060" s="191">
        <v>800</v>
      </c>
      <c r="K1060" t="s">
        <v>1378</v>
      </c>
      <c r="L1060" t="s">
        <v>3115</v>
      </c>
      <c r="M1060" t="s">
        <v>4041</v>
      </c>
      <c r="S1060" t="s">
        <v>1378</v>
      </c>
      <c r="T1060" t="s">
        <v>3115</v>
      </c>
      <c r="U1060" t="s">
        <v>4041</v>
      </c>
    </row>
    <row r="1061" spans="1:21">
      <c r="A1061" s="190" t="s">
        <v>765</v>
      </c>
      <c r="B1061" s="190" t="s">
        <v>4334</v>
      </c>
      <c r="C1061" s="190" t="s">
        <v>2424</v>
      </c>
      <c r="D1061" s="191">
        <v>13800</v>
      </c>
      <c r="K1061" t="s">
        <v>561</v>
      </c>
      <c r="L1061" t="s">
        <v>2284</v>
      </c>
      <c r="M1061" t="s">
        <v>4029</v>
      </c>
      <c r="S1061" t="s">
        <v>561</v>
      </c>
      <c r="T1061" t="s">
        <v>2284</v>
      </c>
      <c r="U1061" t="s">
        <v>4029</v>
      </c>
    </row>
    <row r="1062" spans="1:21">
      <c r="A1062" s="190" t="s">
        <v>1387</v>
      </c>
      <c r="B1062" s="190" t="s">
        <v>4362</v>
      </c>
      <c r="C1062" s="190" t="s">
        <v>2424</v>
      </c>
      <c r="D1062" s="191">
        <v>600</v>
      </c>
      <c r="K1062" t="s">
        <v>778</v>
      </c>
      <c r="L1062" t="s">
        <v>3062</v>
      </c>
      <c r="M1062" t="s">
        <v>4056</v>
      </c>
      <c r="S1062" t="s">
        <v>778</v>
      </c>
      <c r="T1062" t="s">
        <v>3062</v>
      </c>
      <c r="U1062" t="s">
        <v>4056</v>
      </c>
    </row>
    <row r="1063" spans="1:21">
      <c r="A1063" s="190" t="s">
        <v>232</v>
      </c>
      <c r="B1063" s="190" t="s">
        <v>4362</v>
      </c>
      <c r="C1063" s="190" t="s">
        <v>2424</v>
      </c>
      <c r="D1063" s="191">
        <v>2800</v>
      </c>
      <c r="K1063" t="s">
        <v>1340</v>
      </c>
      <c r="L1063" t="s">
        <v>3063</v>
      </c>
      <c r="M1063" t="s">
        <v>4041</v>
      </c>
      <c r="S1063" t="s">
        <v>1340</v>
      </c>
      <c r="T1063" t="s">
        <v>3063</v>
      </c>
      <c r="U1063" t="s">
        <v>4041</v>
      </c>
    </row>
    <row r="1064" spans="1:21">
      <c r="A1064" s="190" t="s">
        <v>233</v>
      </c>
      <c r="B1064" s="190" t="s">
        <v>4362</v>
      </c>
      <c r="C1064" s="190" t="s">
        <v>2424</v>
      </c>
      <c r="D1064" s="191">
        <v>1600</v>
      </c>
      <c r="K1064" t="s">
        <v>562</v>
      </c>
      <c r="L1064" t="s">
        <v>2285</v>
      </c>
      <c r="M1064" t="s">
        <v>4029</v>
      </c>
      <c r="S1064" t="s">
        <v>562</v>
      </c>
      <c r="T1064" t="s">
        <v>2285</v>
      </c>
      <c r="U1064" t="s">
        <v>4029</v>
      </c>
    </row>
    <row r="1065" spans="1:21">
      <c r="A1065" s="190" t="s">
        <v>234</v>
      </c>
      <c r="B1065" s="190" t="s">
        <v>4382</v>
      </c>
      <c r="C1065" s="190" t="s">
        <v>2424</v>
      </c>
      <c r="D1065" s="191">
        <v>600</v>
      </c>
      <c r="K1065" t="s">
        <v>563</v>
      </c>
      <c r="L1065" t="s">
        <v>2248</v>
      </c>
      <c r="M1065" t="s">
        <v>4045</v>
      </c>
      <c r="S1065" t="s">
        <v>563</v>
      </c>
      <c r="T1065" t="s">
        <v>2248</v>
      </c>
      <c r="U1065" t="s">
        <v>4045</v>
      </c>
    </row>
    <row r="1066" spans="1:21">
      <c r="A1066" s="190" t="s">
        <v>235</v>
      </c>
      <c r="B1066" s="190" t="s">
        <v>4368</v>
      </c>
      <c r="C1066" s="190" t="s">
        <v>1641</v>
      </c>
      <c r="D1066" s="191">
        <v>13550</v>
      </c>
      <c r="K1066" t="s">
        <v>2290</v>
      </c>
      <c r="L1066" t="s">
        <v>2291</v>
      </c>
      <c r="M1066" t="s">
        <v>4041</v>
      </c>
      <c r="S1066" t="s">
        <v>2290</v>
      </c>
      <c r="T1066" t="s">
        <v>2291</v>
      </c>
      <c r="U1066" t="s">
        <v>4041</v>
      </c>
    </row>
    <row r="1067" spans="1:21">
      <c r="A1067" s="190" t="s">
        <v>572</v>
      </c>
      <c r="B1067" s="190" t="s">
        <v>4391</v>
      </c>
      <c r="C1067" s="190" t="s">
        <v>2058</v>
      </c>
      <c r="D1067" s="191">
        <v>54000</v>
      </c>
      <c r="K1067" t="s">
        <v>841</v>
      </c>
      <c r="L1067" t="s">
        <v>3118</v>
      </c>
      <c r="M1067" t="s">
        <v>4052</v>
      </c>
      <c r="S1067" t="s">
        <v>841</v>
      </c>
      <c r="T1067" t="s">
        <v>3118</v>
      </c>
      <c r="U1067" t="s">
        <v>4052</v>
      </c>
    </row>
    <row r="1068" spans="1:21">
      <c r="A1068" s="190" t="s">
        <v>573</v>
      </c>
      <c r="B1068" s="190" t="s">
        <v>4347</v>
      </c>
      <c r="C1068" s="190" t="s">
        <v>2424</v>
      </c>
      <c r="D1068" s="191">
        <v>5500</v>
      </c>
      <c r="K1068" t="s">
        <v>1386</v>
      </c>
      <c r="L1068" t="s">
        <v>3129</v>
      </c>
      <c r="M1068" t="s">
        <v>4031</v>
      </c>
      <c r="S1068" t="s">
        <v>1386</v>
      </c>
      <c r="T1068" t="s">
        <v>3129</v>
      </c>
      <c r="U1068" t="s">
        <v>4031</v>
      </c>
    </row>
    <row r="1069" spans="1:21">
      <c r="A1069" s="190" t="s">
        <v>4000</v>
      </c>
      <c r="B1069" s="190" t="s">
        <v>4380</v>
      </c>
      <c r="C1069" s="190" t="s">
        <v>1641</v>
      </c>
      <c r="D1069" s="191">
        <v>33800</v>
      </c>
      <c r="K1069" t="s">
        <v>1379</v>
      </c>
      <c r="L1069" t="s">
        <v>3117</v>
      </c>
      <c r="M1069" t="s">
        <v>4041</v>
      </c>
      <c r="S1069" t="s">
        <v>1379</v>
      </c>
      <c r="T1069" t="s">
        <v>3117</v>
      </c>
      <c r="U1069" t="s">
        <v>4041</v>
      </c>
    </row>
    <row r="1070" spans="1:21">
      <c r="A1070" s="190" t="s">
        <v>800</v>
      </c>
      <c r="B1070" s="190" t="s">
        <v>4384</v>
      </c>
      <c r="C1070" s="190" t="s">
        <v>2424</v>
      </c>
      <c r="D1070" s="191">
        <v>48000</v>
      </c>
      <c r="K1070" t="s">
        <v>229</v>
      </c>
      <c r="L1070" t="s">
        <v>1911</v>
      </c>
      <c r="M1070" t="s">
        <v>4029</v>
      </c>
      <c r="S1070" t="s">
        <v>229</v>
      </c>
      <c r="T1070" t="s">
        <v>1911</v>
      </c>
      <c r="U1070" t="s">
        <v>4029</v>
      </c>
    </row>
    <row r="1071" spans="1:21">
      <c r="A1071" s="190" t="s">
        <v>1395</v>
      </c>
      <c r="B1071" s="190" t="s">
        <v>4346</v>
      </c>
      <c r="C1071" s="190" t="s">
        <v>2424</v>
      </c>
      <c r="D1071" s="191">
        <v>15500</v>
      </c>
      <c r="K1071" t="s">
        <v>1343</v>
      </c>
      <c r="L1071" t="s">
        <v>3067</v>
      </c>
      <c r="M1071" t="s">
        <v>4045</v>
      </c>
      <c r="S1071" t="s">
        <v>1343</v>
      </c>
      <c r="T1071" t="s">
        <v>3067</v>
      </c>
      <c r="U1071" t="s">
        <v>4045</v>
      </c>
    </row>
    <row r="1072" spans="1:21">
      <c r="A1072" s="190" t="s">
        <v>1396</v>
      </c>
      <c r="B1072" s="190" t="s">
        <v>4339</v>
      </c>
      <c r="C1072" s="190" t="s">
        <v>2424</v>
      </c>
      <c r="D1072" s="191">
        <v>34700</v>
      </c>
      <c r="K1072" t="s">
        <v>564</v>
      </c>
      <c r="L1072" t="s">
        <v>3116</v>
      </c>
      <c r="M1072" t="s">
        <v>4029</v>
      </c>
      <c r="S1072" t="s">
        <v>564</v>
      </c>
      <c r="T1072" t="s">
        <v>3116</v>
      </c>
      <c r="U1072" t="s">
        <v>4029</v>
      </c>
    </row>
    <row r="1073" spans="1:21">
      <c r="A1073" s="190" t="s">
        <v>574</v>
      </c>
      <c r="B1073" s="190" t="s">
        <v>4328</v>
      </c>
      <c r="C1073" s="190" t="s">
        <v>2058</v>
      </c>
      <c r="D1073" s="191">
        <v>40700</v>
      </c>
      <c r="K1073" t="s">
        <v>565</v>
      </c>
      <c r="L1073" t="s">
        <v>2279</v>
      </c>
      <c r="M1073" t="s">
        <v>4045</v>
      </c>
      <c r="S1073" t="s">
        <v>565</v>
      </c>
      <c r="T1073" t="s">
        <v>2279</v>
      </c>
      <c r="U1073" t="s">
        <v>4045</v>
      </c>
    </row>
    <row r="1074" spans="1:21">
      <c r="A1074" s="190" t="s">
        <v>575</v>
      </c>
      <c r="B1074" s="190" t="s">
        <v>4345</v>
      </c>
      <c r="C1074" s="190" t="s">
        <v>2058</v>
      </c>
      <c r="D1074" s="191">
        <v>35000</v>
      </c>
      <c r="K1074" t="s">
        <v>566</v>
      </c>
      <c r="L1074" t="s">
        <v>2286</v>
      </c>
      <c r="M1074" t="s">
        <v>4018</v>
      </c>
      <c r="S1074" t="s">
        <v>566</v>
      </c>
      <c r="T1074" t="s">
        <v>2286</v>
      </c>
      <c r="U1074" t="s">
        <v>4018</v>
      </c>
    </row>
    <row r="1075" spans="1:21">
      <c r="A1075" s="190" t="s">
        <v>780</v>
      </c>
      <c r="B1075" s="190" t="s">
        <v>4339</v>
      </c>
      <c r="C1075" s="190" t="s">
        <v>2424</v>
      </c>
      <c r="D1075" s="191">
        <v>12200</v>
      </c>
      <c r="K1075" t="s">
        <v>567</v>
      </c>
      <c r="L1075" t="s">
        <v>2287</v>
      </c>
      <c r="M1075" t="s">
        <v>4037</v>
      </c>
      <c r="S1075" t="s">
        <v>567</v>
      </c>
      <c r="T1075" t="s">
        <v>2287</v>
      </c>
      <c r="U1075" t="s">
        <v>4037</v>
      </c>
    </row>
    <row r="1076" spans="1:21">
      <c r="A1076" s="190" t="s">
        <v>236</v>
      </c>
      <c r="B1076" s="190" t="s">
        <v>4420</v>
      </c>
      <c r="C1076" s="190" t="s">
        <v>1641</v>
      </c>
      <c r="D1076" s="191">
        <v>85600</v>
      </c>
      <c r="K1076" t="s">
        <v>1402</v>
      </c>
      <c r="L1076" t="s">
        <v>3153</v>
      </c>
      <c r="M1076" t="s">
        <v>4034</v>
      </c>
      <c r="S1076" t="s">
        <v>1402</v>
      </c>
      <c r="T1076" t="s">
        <v>3153</v>
      </c>
      <c r="U1076" t="s">
        <v>4034</v>
      </c>
    </row>
    <row r="1077" spans="1:21">
      <c r="A1077" s="190" t="s">
        <v>1400</v>
      </c>
      <c r="B1077" s="190" t="s">
        <v>4345</v>
      </c>
      <c r="C1077" s="190" t="s">
        <v>2424</v>
      </c>
      <c r="D1077" s="191">
        <v>17700</v>
      </c>
      <c r="K1077" t="s">
        <v>2273</v>
      </c>
      <c r="L1077" t="s">
        <v>2274</v>
      </c>
      <c r="M1077" t="s">
        <v>4097</v>
      </c>
      <c r="S1077" t="s">
        <v>2273</v>
      </c>
      <c r="T1077" t="s">
        <v>2274</v>
      </c>
      <c r="U1077" t="s">
        <v>4097</v>
      </c>
    </row>
    <row r="1078" spans="1:21">
      <c r="A1078" s="190" t="s">
        <v>576</v>
      </c>
      <c r="B1078" s="190" t="s">
        <v>4368</v>
      </c>
      <c r="C1078" s="190" t="s">
        <v>2058</v>
      </c>
      <c r="D1078" s="191">
        <v>11900</v>
      </c>
      <c r="K1078" t="s">
        <v>568</v>
      </c>
      <c r="L1078" t="s">
        <v>2288</v>
      </c>
      <c r="M1078" t="s">
        <v>4031</v>
      </c>
      <c r="S1078" t="s">
        <v>568</v>
      </c>
      <c r="T1078" t="s">
        <v>2288</v>
      </c>
      <c r="U1078" t="s">
        <v>4031</v>
      </c>
    </row>
    <row r="1079" spans="1:21">
      <c r="A1079" s="190" t="s">
        <v>238</v>
      </c>
      <c r="B1079" s="190" t="s">
        <v>4415</v>
      </c>
      <c r="C1079" s="190" t="s">
        <v>1641</v>
      </c>
      <c r="D1079" s="191">
        <v>61100</v>
      </c>
      <c r="K1079" t="s">
        <v>776</v>
      </c>
      <c r="L1079" t="s">
        <v>3055</v>
      </c>
      <c r="M1079" t="s">
        <v>4063</v>
      </c>
      <c r="S1079" t="s">
        <v>776</v>
      </c>
      <c r="T1079" t="s">
        <v>3055</v>
      </c>
      <c r="U1079" t="s">
        <v>4063</v>
      </c>
    </row>
    <row r="1080" spans="1:21">
      <c r="A1080" s="190" t="s">
        <v>239</v>
      </c>
      <c r="B1080" s="190" t="s">
        <v>4357</v>
      </c>
      <c r="C1080" s="190" t="s">
        <v>2424</v>
      </c>
      <c r="D1080" s="191">
        <v>9000</v>
      </c>
      <c r="K1080" t="s">
        <v>569</v>
      </c>
      <c r="L1080" t="s">
        <v>2271</v>
      </c>
      <c r="M1080" t="s">
        <v>4018</v>
      </c>
      <c r="S1080" t="s">
        <v>569</v>
      </c>
      <c r="T1080" t="s">
        <v>2271</v>
      </c>
      <c r="U1080" t="s">
        <v>4018</v>
      </c>
    </row>
    <row r="1081" spans="1:21">
      <c r="A1081" s="190" t="s">
        <v>1405</v>
      </c>
      <c r="B1081" s="190" t="s">
        <v>4354</v>
      </c>
      <c r="C1081" s="190" t="s">
        <v>2424</v>
      </c>
      <c r="D1081" s="191">
        <v>29100</v>
      </c>
      <c r="K1081" t="s">
        <v>743</v>
      </c>
      <c r="L1081" t="s">
        <v>1904</v>
      </c>
      <c r="M1081" t="s">
        <v>4056</v>
      </c>
      <c r="S1081" t="s">
        <v>743</v>
      </c>
      <c r="T1081" t="s">
        <v>1904</v>
      </c>
      <c r="U1081" t="s">
        <v>4056</v>
      </c>
    </row>
    <row r="1082" spans="1:21">
      <c r="A1082" s="190" t="s">
        <v>4002</v>
      </c>
      <c r="B1082" s="190" t="s">
        <v>4381</v>
      </c>
      <c r="C1082" s="190" t="s">
        <v>1641</v>
      </c>
      <c r="D1082" s="191">
        <v>10050</v>
      </c>
      <c r="K1082" t="s">
        <v>1380</v>
      </c>
      <c r="L1082" t="s">
        <v>3121</v>
      </c>
      <c r="M1082" t="s">
        <v>4031</v>
      </c>
      <c r="S1082" t="s">
        <v>1380</v>
      </c>
      <c r="T1082" t="s">
        <v>3121</v>
      </c>
      <c r="U1082" t="s">
        <v>4031</v>
      </c>
    </row>
    <row r="1083" spans="1:21">
      <c r="A1083" s="190" t="s">
        <v>267</v>
      </c>
      <c r="B1083" s="190" t="s">
        <v>4339</v>
      </c>
      <c r="C1083" s="190" t="s">
        <v>1641</v>
      </c>
      <c r="D1083" s="191">
        <v>32000</v>
      </c>
      <c r="K1083" t="s">
        <v>570</v>
      </c>
      <c r="L1083" t="s">
        <v>2289</v>
      </c>
      <c r="M1083" t="s">
        <v>4029</v>
      </c>
      <c r="S1083" t="s">
        <v>570</v>
      </c>
      <c r="T1083" t="s">
        <v>2289</v>
      </c>
      <c r="U1083" t="s">
        <v>4029</v>
      </c>
    </row>
    <row r="1084" spans="1:21">
      <c r="A1084" s="190" t="s">
        <v>578</v>
      </c>
      <c r="B1084" s="190" t="s">
        <v>4340</v>
      </c>
      <c r="C1084" s="190" t="s">
        <v>2058</v>
      </c>
      <c r="D1084" s="191">
        <v>67000</v>
      </c>
      <c r="K1084" t="s">
        <v>1382</v>
      </c>
      <c r="L1084" t="s">
        <v>3124</v>
      </c>
      <c r="M1084" t="s">
        <v>4041</v>
      </c>
      <c r="S1084" t="s">
        <v>1382</v>
      </c>
      <c r="T1084" t="s">
        <v>3124</v>
      </c>
      <c r="U1084" t="s">
        <v>4041</v>
      </c>
    </row>
    <row r="1085" spans="1:21">
      <c r="A1085" s="190" t="s">
        <v>1410</v>
      </c>
      <c r="B1085" s="190" t="s">
        <v>4339</v>
      </c>
      <c r="C1085" s="190" t="s">
        <v>2424</v>
      </c>
      <c r="D1085" s="191">
        <v>7100</v>
      </c>
      <c r="K1085" t="s">
        <v>230</v>
      </c>
      <c r="L1085" t="s">
        <v>1912</v>
      </c>
      <c r="M1085" t="s">
        <v>4080</v>
      </c>
      <c r="S1085" t="s">
        <v>230</v>
      </c>
      <c r="T1085" t="s">
        <v>1912</v>
      </c>
      <c r="U1085" t="s">
        <v>4080</v>
      </c>
    </row>
    <row r="1086" spans="1:21">
      <c r="A1086" s="190" t="s">
        <v>580</v>
      </c>
      <c r="B1086" s="190" t="s">
        <v>4340</v>
      </c>
      <c r="C1086" s="190" t="s">
        <v>2058</v>
      </c>
      <c r="D1086" s="191">
        <v>10000</v>
      </c>
      <c r="K1086" t="s">
        <v>827</v>
      </c>
      <c r="L1086" t="s">
        <v>3120</v>
      </c>
      <c r="M1086" t="s">
        <v>4084</v>
      </c>
      <c r="S1086" t="s">
        <v>827</v>
      </c>
      <c r="T1086" t="s">
        <v>3120</v>
      </c>
      <c r="U1086" t="s">
        <v>4084</v>
      </c>
    </row>
    <row r="1087" spans="1:21">
      <c r="A1087" s="190" t="s">
        <v>243</v>
      </c>
      <c r="B1087" s="190" t="s">
        <v>4388</v>
      </c>
      <c r="C1087" s="190" t="s">
        <v>1641</v>
      </c>
      <c r="D1087" s="191">
        <v>47600</v>
      </c>
      <c r="K1087" t="s">
        <v>1381</v>
      </c>
      <c r="L1087" t="s">
        <v>3122</v>
      </c>
      <c r="M1087" t="s">
        <v>4041</v>
      </c>
      <c r="S1087" t="s">
        <v>1381</v>
      </c>
      <c r="T1087" t="s">
        <v>3122</v>
      </c>
      <c r="U1087" t="s">
        <v>4041</v>
      </c>
    </row>
    <row r="1088" spans="1:21">
      <c r="A1088" s="190" t="s">
        <v>581</v>
      </c>
      <c r="B1088" s="190" t="s">
        <v>4390</v>
      </c>
      <c r="C1088" s="190" t="s">
        <v>2058</v>
      </c>
      <c r="D1088" s="191">
        <v>52500</v>
      </c>
      <c r="K1088" t="s">
        <v>571</v>
      </c>
      <c r="L1088" t="s">
        <v>3782</v>
      </c>
      <c r="M1088" t="s">
        <v>4041</v>
      </c>
      <c r="S1088" t="s">
        <v>571</v>
      </c>
      <c r="T1088" t="s">
        <v>3782</v>
      </c>
      <c r="U1088" t="s">
        <v>4041</v>
      </c>
    </row>
    <row r="1089" spans="1:21">
      <c r="A1089" s="190" t="s">
        <v>240</v>
      </c>
      <c r="B1089" s="190" t="s">
        <v>4387</v>
      </c>
      <c r="C1089" s="190" t="s">
        <v>1641</v>
      </c>
      <c r="D1089" s="191">
        <v>6550</v>
      </c>
      <c r="K1089" t="s">
        <v>785</v>
      </c>
      <c r="L1089" t="s">
        <v>3125</v>
      </c>
      <c r="M1089" t="s">
        <v>4031</v>
      </c>
      <c r="S1089" t="s">
        <v>785</v>
      </c>
      <c r="T1089" t="s">
        <v>3125</v>
      </c>
      <c r="U1089" t="s">
        <v>4031</v>
      </c>
    </row>
    <row r="1090" spans="1:21">
      <c r="A1090" s="190" t="s">
        <v>907</v>
      </c>
      <c r="B1090" s="190" t="s">
        <v>4363</v>
      </c>
      <c r="C1090" s="190" t="s">
        <v>2424</v>
      </c>
      <c r="D1090" s="191">
        <v>35800</v>
      </c>
      <c r="K1090" t="s">
        <v>1384</v>
      </c>
      <c r="L1090" t="s">
        <v>3127</v>
      </c>
      <c r="M1090" t="s">
        <v>4033</v>
      </c>
      <c r="S1090" t="s">
        <v>1384</v>
      </c>
      <c r="T1090" t="s">
        <v>3127</v>
      </c>
      <c r="U1090" t="s">
        <v>4033</v>
      </c>
    </row>
    <row r="1091" spans="1:21">
      <c r="A1091" s="190" t="s">
        <v>241</v>
      </c>
      <c r="B1091" s="190" t="s">
        <v>4419</v>
      </c>
      <c r="C1091" s="190" t="s">
        <v>1641</v>
      </c>
      <c r="D1091" s="191">
        <v>15300</v>
      </c>
      <c r="K1091" t="s">
        <v>1385</v>
      </c>
      <c r="L1091" t="s">
        <v>3802</v>
      </c>
      <c r="M1091" t="s">
        <v>4031</v>
      </c>
      <c r="S1091" t="s">
        <v>1385</v>
      </c>
      <c r="T1091" t="s">
        <v>3802</v>
      </c>
      <c r="U1091" t="s">
        <v>4031</v>
      </c>
    </row>
    <row r="1092" spans="1:21">
      <c r="A1092" s="190" t="s">
        <v>242</v>
      </c>
      <c r="B1092" s="190" t="s">
        <v>4339</v>
      </c>
      <c r="C1092" s="190" t="s">
        <v>1641</v>
      </c>
      <c r="D1092" s="191">
        <v>28400</v>
      </c>
      <c r="K1092" t="s">
        <v>231</v>
      </c>
      <c r="L1092" t="s">
        <v>1913</v>
      </c>
      <c r="M1092" t="s">
        <v>4041</v>
      </c>
      <c r="S1092" t="s">
        <v>231</v>
      </c>
      <c r="T1092" t="s">
        <v>1913</v>
      </c>
      <c r="U1092" t="s">
        <v>4041</v>
      </c>
    </row>
    <row r="1093" spans="1:21">
      <c r="A1093" s="190" t="s">
        <v>3991</v>
      </c>
      <c r="B1093" s="190" t="s">
        <v>4388</v>
      </c>
      <c r="C1093" s="190" t="s">
        <v>2424</v>
      </c>
      <c r="D1093" s="191">
        <v>18500</v>
      </c>
      <c r="K1093" t="s">
        <v>765</v>
      </c>
      <c r="L1093" t="s">
        <v>3130</v>
      </c>
      <c r="M1093" t="s">
        <v>4031</v>
      </c>
      <c r="S1093" t="s">
        <v>765</v>
      </c>
      <c r="T1093" t="s">
        <v>3130</v>
      </c>
      <c r="U1093" t="s">
        <v>4031</v>
      </c>
    </row>
    <row r="1094" spans="1:21">
      <c r="A1094" s="190" t="s">
        <v>1415</v>
      </c>
      <c r="B1094" s="190" t="s">
        <v>4422</v>
      </c>
      <c r="C1094" s="190" t="s">
        <v>2424</v>
      </c>
      <c r="D1094" s="191">
        <v>7300</v>
      </c>
      <c r="K1094" t="s">
        <v>1387</v>
      </c>
      <c r="L1094" t="s">
        <v>3131</v>
      </c>
      <c r="M1094" t="s">
        <v>4041</v>
      </c>
      <c r="S1094" t="s">
        <v>1387</v>
      </c>
      <c r="T1094" t="s">
        <v>3131</v>
      </c>
      <c r="U1094" t="s">
        <v>4041</v>
      </c>
    </row>
    <row r="1095" spans="1:21">
      <c r="A1095" s="190" t="s">
        <v>3953</v>
      </c>
      <c r="B1095" s="190" t="s">
        <v>4342</v>
      </c>
      <c r="C1095" s="190" t="s">
        <v>1641</v>
      </c>
      <c r="D1095" s="191">
        <v>11900</v>
      </c>
      <c r="K1095" t="s">
        <v>232</v>
      </c>
      <c r="L1095" t="s">
        <v>1914</v>
      </c>
      <c r="M1095" t="s">
        <v>4041</v>
      </c>
      <c r="S1095" t="s">
        <v>232</v>
      </c>
      <c r="T1095" t="s">
        <v>1914</v>
      </c>
      <c r="U1095" t="s">
        <v>4041</v>
      </c>
    </row>
    <row r="1096" spans="1:21">
      <c r="A1096" s="190" t="s">
        <v>1416</v>
      </c>
      <c r="B1096" s="190" t="s">
        <v>4339</v>
      </c>
      <c r="C1096" s="190" t="s">
        <v>2424</v>
      </c>
      <c r="D1096" s="191">
        <v>41900</v>
      </c>
      <c r="K1096" t="s">
        <v>233</v>
      </c>
      <c r="L1096" t="s">
        <v>1915</v>
      </c>
      <c r="M1096" t="s">
        <v>4041</v>
      </c>
      <c r="S1096" t="s">
        <v>233</v>
      </c>
      <c r="T1096" t="s">
        <v>1915</v>
      </c>
      <c r="U1096" t="s">
        <v>4041</v>
      </c>
    </row>
    <row r="1097" spans="1:21">
      <c r="A1097" s="190" t="s">
        <v>1417</v>
      </c>
      <c r="B1097" s="190" t="s">
        <v>4388</v>
      </c>
      <c r="C1097" s="190" t="s">
        <v>2424</v>
      </c>
      <c r="D1097" s="191">
        <v>5800</v>
      </c>
      <c r="K1097" t="s">
        <v>1383</v>
      </c>
      <c r="L1097" t="s">
        <v>3126</v>
      </c>
      <c r="M1097" t="s">
        <v>4017</v>
      </c>
      <c r="S1097" t="s">
        <v>1383</v>
      </c>
      <c r="T1097" t="s">
        <v>3126</v>
      </c>
      <c r="U1097" t="s">
        <v>4017</v>
      </c>
    </row>
    <row r="1098" spans="1:21">
      <c r="A1098" s="190" t="s">
        <v>1418</v>
      </c>
      <c r="B1098" s="190" t="s">
        <v>4339</v>
      </c>
      <c r="C1098" s="190" t="s">
        <v>2424</v>
      </c>
      <c r="D1098" s="191">
        <v>34500</v>
      </c>
      <c r="K1098" t="s">
        <v>1017</v>
      </c>
      <c r="L1098" t="s">
        <v>2505</v>
      </c>
      <c r="M1098" t="s">
        <v>4061</v>
      </c>
      <c r="S1098" t="s">
        <v>1017</v>
      </c>
      <c r="T1098" t="s">
        <v>2505</v>
      </c>
      <c r="U1098" t="s">
        <v>4061</v>
      </c>
    </row>
    <row r="1099" spans="1:21">
      <c r="A1099" s="190" t="s">
        <v>3176</v>
      </c>
      <c r="B1099" s="190" t="s">
        <v>4354</v>
      </c>
      <c r="C1099" s="190" t="s">
        <v>2424</v>
      </c>
      <c r="D1099" s="191">
        <v>8200</v>
      </c>
      <c r="K1099" t="s">
        <v>234</v>
      </c>
      <c r="L1099" t="s">
        <v>1916</v>
      </c>
      <c r="M1099" t="s">
        <v>4045</v>
      </c>
      <c r="S1099" t="s">
        <v>234</v>
      </c>
      <c r="T1099" t="s">
        <v>1916</v>
      </c>
      <c r="U1099" t="s">
        <v>4045</v>
      </c>
    </row>
    <row r="1100" spans="1:21">
      <c r="A1100" s="190" t="s">
        <v>244</v>
      </c>
      <c r="B1100" s="190" t="s">
        <v>4393</v>
      </c>
      <c r="C1100" s="190" t="s">
        <v>1641</v>
      </c>
      <c r="D1100" s="191">
        <v>20400</v>
      </c>
      <c r="K1100" t="s">
        <v>1390</v>
      </c>
      <c r="L1100" t="s">
        <v>3803</v>
      </c>
      <c r="M1100" t="s">
        <v>4041</v>
      </c>
      <c r="S1100" t="s">
        <v>1390</v>
      </c>
      <c r="T1100" t="s">
        <v>3803</v>
      </c>
      <c r="U1100" t="s">
        <v>4041</v>
      </c>
    </row>
    <row r="1101" spans="1:21">
      <c r="A1101" s="190" t="s">
        <v>256</v>
      </c>
      <c r="B1101" s="190" t="s">
        <v>4389</v>
      </c>
      <c r="C1101" s="190" t="s">
        <v>1641</v>
      </c>
      <c r="D1101" s="191">
        <v>6850</v>
      </c>
      <c r="K1101" t="s">
        <v>235</v>
      </c>
      <c r="L1101" t="s">
        <v>1917</v>
      </c>
      <c r="M1101" t="s">
        <v>4031</v>
      </c>
      <c r="S1101" t="s">
        <v>235</v>
      </c>
      <c r="T1101" t="s">
        <v>1917</v>
      </c>
      <c r="U1101" t="s">
        <v>4031</v>
      </c>
    </row>
    <row r="1102" spans="1:21">
      <c r="A1102" s="190" t="s">
        <v>245</v>
      </c>
      <c r="B1102" s="190" t="s">
        <v>4331</v>
      </c>
      <c r="C1102" s="190" t="s">
        <v>1641</v>
      </c>
      <c r="D1102" s="191">
        <v>15950</v>
      </c>
      <c r="K1102" t="s">
        <v>572</v>
      </c>
      <c r="L1102" t="s">
        <v>2292</v>
      </c>
      <c r="M1102" t="s">
        <v>4098</v>
      </c>
      <c r="S1102" t="s">
        <v>572</v>
      </c>
      <c r="T1102" t="s">
        <v>2292</v>
      </c>
      <c r="U1102" t="s">
        <v>4098</v>
      </c>
    </row>
    <row r="1103" spans="1:21">
      <c r="A1103" s="190" t="s">
        <v>246</v>
      </c>
      <c r="B1103" s="190" t="s">
        <v>4330</v>
      </c>
      <c r="C1103" s="190" t="s">
        <v>2424</v>
      </c>
      <c r="D1103" s="191">
        <v>12000</v>
      </c>
      <c r="K1103" t="s">
        <v>1391</v>
      </c>
      <c r="L1103" t="s">
        <v>3135</v>
      </c>
      <c r="M1103" t="s">
        <v>4058</v>
      </c>
      <c r="S1103" t="s">
        <v>1391</v>
      </c>
      <c r="T1103" t="s">
        <v>3135</v>
      </c>
      <c r="U1103" t="s">
        <v>4058</v>
      </c>
    </row>
    <row r="1104" spans="1:21">
      <c r="A1104" s="190" t="s">
        <v>3540</v>
      </c>
      <c r="B1104" s="190" t="s">
        <v>4345</v>
      </c>
      <c r="C1104" s="190" t="s">
        <v>2058</v>
      </c>
      <c r="D1104" s="191">
        <v>68800</v>
      </c>
      <c r="K1104" t="s">
        <v>1392</v>
      </c>
      <c r="L1104" t="s">
        <v>3136</v>
      </c>
      <c r="M1104" t="s">
        <v>4041</v>
      </c>
      <c r="S1104" t="s">
        <v>1392</v>
      </c>
      <c r="T1104" t="s">
        <v>3136</v>
      </c>
      <c r="U1104" t="s">
        <v>4041</v>
      </c>
    </row>
    <row r="1105" spans="1:21">
      <c r="A1105" s="190" t="s">
        <v>582</v>
      </c>
      <c r="B1105" s="190" t="s">
        <v>4362</v>
      </c>
      <c r="C1105" s="190" t="s">
        <v>2058</v>
      </c>
      <c r="D1105" s="191">
        <v>12400</v>
      </c>
      <c r="K1105" t="s">
        <v>573</v>
      </c>
      <c r="L1105" t="s">
        <v>3138</v>
      </c>
      <c r="M1105" t="s">
        <v>4033</v>
      </c>
      <c r="S1105" t="s">
        <v>573</v>
      </c>
      <c r="T1105" t="s">
        <v>3138</v>
      </c>
      <c r="U1105" t="s">
        <v>4033</v>
      </c>
    </row>
    <row r="1106" spans="1:21">
      <c r="A1106" s="190" t="s">
        <v>1419</v>
      </c>
      <c r="B1106" s="190" t="s">
        <v>4347</v>
      </c>
      <c r="C1106" s="190" t="s">
        <v>2424</v>
      </c>
      <c r="D1106" s="191">
        <v>2800</v>
      </c>
      <c r="K1106" t="s">
        <v>866</v>
      </c>
      <c r="L1106" t="s">
        <v>2991</v>
      </c>
      <c r="M1106" t="s">
        <v>4047</v>
      </c>
      <c r="S1106" t="s">
        <v>866</v>
      </c>
      <c r="T1106" t="s">
        <v>2991</v>
      </c>
      <c r="U1106" t="s">
        <v>4047</v>
      </c>
    </row>
    <row r="1107" spans="1:21">
      <c r="A1107" s="190" t="s">
        <v>583</v>
      </c>
      <c r="B1107" s="190" t="s">
        <v>4352</v>
      </c>
      <c r="C1107" s="190" t="s">
        <v>2424</v>
      </c>
      <c r="D1107" s="191">
        <v>21800</v>
      </c>
      <c r="K1107" t="s">
        <v>1397</v>
      </c>
      <c r="L1107" t="s">
        <v>3143</v>
      </c>
      <c r="M1107" t="s">
        <v>4028</v>
      </c>
      <c r="S1107" t="s">
        <v>1397</v>
      </c>
      <c r="T1107" t="s">
        <v>3143</v>
      </c>
      <c r="U1107" t="s">
        <v>4028</v>
      </c>
    </row>
    <row r="1108" spans="1:21">
      <c r="A1108" s="190" t="s">
        <v>247</v>
      </c>
      <c r="B1108" s="190" t="s">
        <v>4368</v>
      </c>
      <c r="C1108" s="190" t="s">
        <v>1641</v>
      </c>
      <c r="D1108" s="191">
        <v>5660</v>
      </c>
      <c r="K1108" t="s">
        <v>2609</v>
      </c>
      <c r="L1108" t="s">
        <v>2610</v>
      </c>
      <c r="M1108" t="s">
        <v>4023</v>
      </c>
      <c r="S1108" t="s">
        <v>2609</v>
      </c>
      <c r="T1108" t="s">
        <v>2610</v>
      </c>
      <c r="U1108" t="s">
        <v>4023</v>
      </c>
    </row>
    <row r="1109" spans="1:21">
      <c r="A1109" s="190" t="s">
        <v>725</v>
      </c>
      <c r="B1109" s="190" t="s">
        <v>4412</v>
      </c>
      <c r="C1109" s="190" t="s">
        <v>1641</v>
      </c>
      <c r="D1109" s="191">
        <v>51900</v>
      </c>
      <c r="K1109" t="s">
        <v>1594</v>
      </c>
      <c r="L1109" t="s">
        <v>3096</v>
      </c>
      <c r="M1109" t="s">
        <v>4028</v>
      </c>
      <c r="S1109" t="s">
        <v>1594</v>
      </c>
      <c r="T1109" t="s">
        <v>3096</v>
      </c>
      <c r="U1109" t="s">
        <v>4028</v>
      </c>
    </row>
    <row r="1110" spans="1:21">
      <c r="A1110" s="190" t="s">
        <v>584</v>
      </c>
      <c r="B1110" s="190" t="s">
        <v>4340</v>
      </c>
      <c r="C1110" s="190" t="s">
        <v>2424</v>
      </c>
      <c r="D1110" s="191">
        <v>6100</v>
      </c>
      <c r="K1110" t="s">
        <v>800</v>
      </c>
      <c r="L1110" t="s">
        <v>3139</v>
      </c>
      <c r="M1110" t="s">
        <v>4024</v>
      </c>
      <c r="S1110" t="s">
        <v>800</v>
      </c>
      <c r="T1110" t="s">
        <v>3139</v>
      </c>
      <c r="U1110" t="s">
        <v>4024</v>
      </c>
    </row>
    <row r="1111" spans="1:21">
      <c r="A1111" s="190" t="s">
        <v>822</v>
      </c>
      <c r="B1111" s="190" t="s">
        <v>4339</v>
      </c>
      <c r="C1111" s="190" t="s">
        <v>2424</v>
      </c>
      <c r="D1111" s="191">
        <v>8500</v>
      </c>
      <c r="K1111" t="s">
        <v>1627</v>
      </c>
      <c r="L1111" t="s">
        <v>3539</v>
      </c>
      <c r="M1111" t="s">
        <v>4041</v>
      </c>
      <c r="S1111" t="s">
        <v>1627</v>
      </c>
      <c r="T1111" t="s">
        <v>3539</v>
      </c>
      <c r="U1111" t="s">
        <v>4041</v>
      </c>
    </row>
    <row r="1112" spans="1:21">
      <c r="A1112" s="190" t="s">
        <v>585</v>
      </c>
      <c r="B1112" s="190" t="s">
        <v>4340</v>
      </c>
      <c r="C1112" s="190" t="s">
        <v>2424</v>
      </c>
      <c r="D1112" s="191">
        <v>1800</v>
      </c>
      <c r="K1112" t="s">
        <v>780</v>
      </c>
      <c r="L1112" t="s">
        <v>3144</v>
      </c>
      <c r="M1112" t="s">
        <v>4056</v>
      </c>
      <c r="S1112" t="s">
        <v>780</v>
      </c>
      <c r="T1112" t="s">
        <v>3144</v>
      </c>
      <c r="U1112" t="s">
        <v>4056</v>
      </c>
    </row>
    <row r="1113" spans="1:21">
      <c r="A1113" s="190" t="s">
        <v>586</v>
      </c>
      <c r="B1113" s="190" t="s">
        <v>4340</v>
      </c>
      <c r="C1113" s="190" t="s">
        <v>2058</v>
      </c>
      <c r="D1113" s="191">
        <v>7300</v>
      </c>
      <c r="K1113" t="s">
        <v>1394</v>
      </c>
      <c r="L1113" t="s">
        <v>3140</v>
      </c>
      <c r="M1113" t="s">
        <v>4047</v>
      </c>
      <c r="S1113" t="s">
        <v>1394</v>
      </c>
      <c r="T1113" t="s">
        <v>3140</v>
      </c>
      <c r="U1113" t="s">
        <v>4047</v>
      </c>
    </row>
    <row r="1114" spans="1:21">
      <c r="A1114" s="190" t="s">
        <v>587</v>
      </c>
      <c r="B1114" s="190" t="s">
        <v>4340</v>
      </c>
      <c r="C1114" s="190" t="s">
        <v>2424</v>
      </c>
      <c r="D1114" s="191">
        <v>2000</v>
      </c>
      <c r="K1114" t="s">
        <v>1395</v>
      </c>
      <c r="L1114" t="s">
        <v>3141</v>
      </c>
      <c r="M1114" t="s">
        <v>4017</v>
      </c>
      <c r="S1114" t="s">
        <v>1395</v>
      </c>
      <c r="T1114" t="s">
        <v>3141</v>
      </c>
      <c r="U1114" t="s">
        <v>4017</v>
      </c>
    </row>
    <row r="1115" spans="1:21">
      <c r="A1115" s="190" t="s">
        <v>588</v>
      </c>
      <c r="B1115" s="190" t="s">
        <v>4340</v>
      </c>
      <c r="C1115" s="190" t="s">
        <v>2058</v>
      </c>
      <c r="D1115" s="191">
        <v>11000</v>
      </c>
      <c r="K1115" t="s">
        <v>1396</v>
      </c>
      <c r="L1115" t="s">
        <v>3142</v>
      </c>
      <c r="M1115" t="s">
        <v>4056</v>
      </c>
      <c r="S1115" t="s">
        <v>1396</v>
      </c>
      <c r="T1115" t="s">
        <v>3142</v>
      </c>
      <c r="U1115" t="s">
        <v>4056</v>
      </c>
    </row>
    <row r="1116" spans="1:21">
      <c r="A1116" s="190" t="s">
        <v>589</v>
      </c>
      <c r="B1116" s="190" t="s">
        <v>4439</v>
      </c>
      <c r="C1116" s="190" t="s">
        <v>2058</v>
      </c>
      <c r="D1116" s="191">
        <v>1500</v>
      </c>
      <c r="K1116" t="s">
        <v>574</v>
      </c>
      <c r="L1116" t="s">
        <v>2293</v>
      </c>
      <c r="M1116" t="s">
        <v>4042</v>
      </c>
      <c r="S1116" t="s">
        <v>574</v>
      </c>
      <c r="T1116" t="s">
        <v>2293</v>
      </c>
      <c r="U1116" t="s">
        <v>4042</v>
      </c>
    </row>
    <row r="1117" spans="1:21">
      <c r="A1117" s="190" t="s">
        <v>590</v>
      </c>
      <c r="B1117" s="190" t="s">
        <v>4375</v>
      </c>
      <c r="C1117" s="190" t="s">
        <v>2058</v>
      </c>
      <c r="D1117" s="191">
        <v>6900</v>
      </c>
      <c r="K1117" t="s">
        <v>575</v>
      </c>
      <c r="L1117" t="s">
        <v>2294</v>
      </c>
      <c r="M1117" t="s">
        <v>4041</v>
      </c>
      <c r="S1117" t="s">
        <v>575</v>
      </c>
      <c r="T1117" t="s">
        <v>2294</v>
      </c>
      <c r="U1117" t="s">
        <v>4041</v>
      </c>
    </row>
    <row r="1118" spans="1:21">
      <c r="A1118" s="190" t="s">
        <v>1426</v>
      </c>
      <c r="B1118" s="190" t="s">
        <v>4340</v>
      </c>
      <c r="C1118" s="190" t="s">
        <v>2424</v>
      </c>
      <c r="D1118" s="191">
        <v>1300</v>
      </c>
      <c r="K1118" t="s">
        <v>906</v>
      </c>
      <c r="L1118" t="s">
        <v>3039</v>
      </c>
      <c r="M1118" t="s">
        <v>4017</v>
      </c>
      <c r="S1118" t="s">
        <v>906</v>
      </c>
      <c r="T1118" t="s">
        <v>3039</v>
      </c>
      <c r="U1118" t="s">
        <v>4017</v>
      </c>
    </row>
    <row r="1119" spans="1:21">
      <c r="A1119" s="190" t="s">
        <v>592</v>
      </c>
      <c r="B1119" s="190" t="s">
        <v>4377</v>
      </c>
      <c r="C1119" s="190" t="s">
        <v>2058</v>
      </c>
      <c r="D1119" s="191">
        <v>18700</v>
      </c>
      <c r="K1119" t="s">
        <v>236</v>
      </c>
      <c r="L1119" t="s">
        <v>3804</v>
      </c>
      <c r="M1119" t="s">
        <v>4079</v>
      </c>
      <c r="S1119" t="s">
        <v>236</v>
      </c>
      <c r="T1119" t="s">
        <v>3804</v>
      </c>
      <c r="U1119" t="s">
        <v>4079</v>
      </c>
    </row>
    <row r="1120" spans="1:21">
      <c r="A1120" s="190" t="s">
        <v>809</v>
      </c>
      <c r="B1120" s="190" t="s">
        <v>4345</v>
      </c>
      <c r="C1120" s="190" t="s">
        <v>2424</v>
      </c>
      <c r="D1120" s="191">
        <v>1900</v>
      </c>
      <c r="K1120" t="s">
        <v>1398</v>
      </c>
      <c r="L1120" t="s">
        <v>3145</v>
      </c>
      <c r="M1120" t="s">
        <v>4084</v>
      </c>
      <c r="S1120" t="s">
        <v>1398</v>
      </c>
      <c r="T1120" t="s">
        <v>3145</v>
      </c>
      <c r="U1120" t="s">
        <v>4084</v>
      </c>
    </row>
    <row r="1121" spans="1:21">
      <c r="A1121" s="190" t="s">
        <v>15</v>
      </c>
      <c r="B1121" s="190" t="s">
        <v>4371</v>
      </c>
      <c r="C1121" s="190" t="s">
        <v>2424</v>
      </c>
      <c r="D1121" s="191">
        <v>6800</v>
      </c>
      <c r="K1121" t="s">
        <v>1400</v>
      </c>
      <c r="L1121" t="s">
        <v>3147</v>
      </c>
      <c r="M1121" t="s">
        <v>4041</v>
      </c>
      <c r="S1121" t="s">
        <v>1400</v>
      </c>
      <c r="T1121" t="s">
        <v>3147</v>
      </c>
      <c r="U1121" t="s">
        <v>4041</v>
      </c>
    </row>
    <row r="1122" spans="1:21">
      <c r="A1122" s="190" t="s">
        <v>423</v>
      </c>
      <c r="B1122" s="190" t="s">
        <v>4355</v>
      </c>
      <c r="C1122" s="190" t="s">
        <v>2424</v>
      </c>
      <c r="D1122" s="191">
        <v>7800</v>
      </c>
      <c r="K1122" t="s">
        <v>1401</v>
      </c>
      <c r="L1122" t="s">
        <v>3148</v>
      </c>
      <c r="M1122" t="s">
        <v>4041</v>
      </c>
      <c r="S1122" t="s">
        <v>1401</v>
      </c>
      <c r="T1122" t="s">
        <v>3148</v>
      </c>
      <c r="U1122" t="s">
        <v>4041</v>
      </c>
    </row>
    <row r="1123" spans="1:21">
      <c r="A1123" s="190" t="s">
        <v>438</v>
      </c>
      <c r="B1123" s="190" t="s">
        <v>4360</v>
      </c>
      <c r="C1123" s="190" t="s">
        <v>2058</v>
      </c>
      <c r="D1123" s="191">
        <v>4000</v>
      </c>
      <c r="K1123" t="s">
        <v>576</v>
      </c>
      <c r="L1123" t="s">
        <v>2295</v>
      </c>
      <c r="M1123" t="s">
        <v>4031</v>
      </c>
      <c r="S1123" t="s">
        <v>576</v>
      </c>
      <c r="T1123" t="s">
        <v>2295</v>
      </c>
      <c r="U1123" t="s">
        <v>4031</v>
      </c>
    </row>
    <row r="1124" spans="1:21">
      <c r="A1124" s="190" t="s">
        <v>591</v>
      </c>
      <c r="B1124" s="190" t="s">
        <v>4341</v>
      </c>
      <c r="C1124" s="190" t="s">
        <v>2058</v>
      </c>
      <c r="D1124" s="191">
        <v>10900</v>
      </c>
      <c r="K1124" t="s">
        <v>237</v>
      </c>
      <c r="L1124" t="s">
        <v>1919</v>
      </c>
      <c r="M1124" t="s">
        <v>4030</v>
      </c>
      <c r="S1124" t="s">
        <v>237</v>
      </c>
      <c r="T1124" t="s">
        <v>1919</v>
      </c>
      <c r="U1124" t="s">
        <v>4030</v>
      </c>
    </row>
    <row r="1125" spans="1:21">
      <c r="A1125" s="190" t="s">
        <v>695</v>
      </c>
      <c r="B1125" s="190" t="s">
        <v>4336</v>
      </c>
      <c r="C1125" s="190" t="s">
        <v>2058</v>
      </c>
      <c r="D1125" s="191">
        <v>54200</v>
      </c>
      <c r="K1125" t="s">
        <v>3149</v>
      </c>
      <c r="L1125" t="s">
        <v>3150</v>
      </c>
      <c r="M1125" t="s">
        <v>4021</v>
      </c>
      <c r="S1125" t="s">
        <v>3149</v>
      </c>
      <c r="T1125" t="s">
        <v>3150</v>
      </c>
      <c r="U1125" t="s">
        <v>4021</v>
      </c>
    </row>
    <row r="1126" spans="1:21">
      <c r="A1126" s="190" t="s">
        <v>459</v>
      </c>
      <c r="B1126" s="190" t="s">
        <v>4375</v>
      </c>
      <c r="C1126" s="190" t="s">
        <v>2424</v>
      </c>
      <c r="D1126" s="191">
        <v>6100</v>
      </c>
      <c r="K1126" t="s">
        <v>238</v>
      </c>
      <c r="L1126" t="s">
        <v>1920</v>
      </c>
      <c r="M1126" t="s">
        <v>4021</v>
      </c>
      <c r="S1126" t="s">
        <v>238</v>
      </c>
      <c r="T1126" t="s">
        <v>1920</v>
      </c>
      <c r="U1126" t="s">
        <v>4021</v>
      </c>
    </row>
    <row r="1127" spans="1:21">
      <c r="A1127" s="190" t="s">
        <v>1434</v>
      </c>
      <c r="B1127" s="190" t="s">
        <v>4359</v>
      </c>
      <c r="C1127" s="190" t="s">
        <v>2424</v>
      </c>
      <c r="D1127" s="191">
        <v>13200</v>
      </c>
      <c r="K1127" t="s">
        <v>3151</v>
      </c>
      <c r="L1127" t="s">
        <v>3152</v>
      </c>
      <c r="M1127" t="s">
        <v>4041</v>
      </c>
      <c r="S1127" t="s">
        <v>3151</v>
      </c>
      <c r="T1127" t="s">
        <v>3152</v>
      </c>
      <c r="U1127" t="s">
        <v>4041</v>
      </c>
    </row>
    <row r="1128" spans="1:21">
      <c r="A1128" s="190" t="s">
        <v>1385</v>
      </c>
      <c r="B1128" s="190" t="s">
        <v>4334</v>
      </c>
      <c r="C1128" s="190" t="s">
        <v>2424</v>
      </c>
      <c r="D1128" s="191">
        <v>800</v>
      </c>
      <c r="K1128" t="s">
        <v>3271</v>
      </c>
      <c r="L1128" t="s">
        <v>3272</v>
      </c>
      <c r="M1128" t="s">
        <v>4031</v>
      </c>
      <c r="S1128" t="s">
        <v>3271</v>
      </c>
      <c r="T1128" t="s">
        <v>3272</v>
      </c>
      <c r="U1128" t="s">
        <v>4031</v>
      </c>
    </row>
    <row r="1129" spans="1:21">
      <c r="A1129" s="190" t="s">
        <v>207</v>
      </c>
      <c r="B1129" s="190" t="s">
        <v>4415</v>
      </c>
      <c r="C1129" s="190" t="s">
        <v>1641</v>
      </c>
      <c r="D1129" s="191">
        <v>18650</v>
      </c>
      <c r="K1129" t="s">
        <v>239</v>
      </c>
      <c r="L1129" t="s">
        <v>1921</v>
      </c>
      <c r="M1129" t="s">
        <v>4083</v>
      </c>
      <c r="S1129" t="s">
        <v>239</v>
      </c>
      <c r="T1129" t="s">
        <v>1921</v>
      </c>
      <c r="U1129" t="s">
        <v>4083</v>
      </c>
    </row>
    <row r="1130" spans="1:21">
      <c r="A1130" s="190" t="s">
        <v>396</v>
      </c>
      <c r="B1130" s="190" t="s">
        <v>4345</v>
      </c>
      <c r="C1130" s="190" t="s">
        <v>2424</v>
      </c>
      <c r="D1130" s="191">
        <v>10000</v>
      </c>
      <c r="K1130" t="s">
        <v>577</v>
      </c>
      <c r="L1130" t="s">
        <v>2128</v>
      </c>
      <c r="M1130" t="s">
        <v>4028</v>
      </c>
      <c r="S1130" t="s">
        <v>577</v>
      </c>
      <c r="T1130" t="s">
        <v>2128</v>
      </c>
      <c r="U1130" t="s">
        <v>4028</v>
      </c>
    </row>
    <row r="1131" spans="1:21">
      <c r="A1131" s="190" t="s">
        <v>1509</v>
      </c>
      <c r="B1131" s="190" t="s">
        <v>4370</v>
      </c>
      <c r="C1131" s="190" t="s">
        <v>2424</v>
      </c>
      <c r="D1131" s="191">
        <v>23100</v>
      </c>
      <c r="K1131" t="s">
        <v>3156</v>
      </c>
      <c r="L1131" t="s">
        <v>3157</v>
      </c>
      <c r="M1131" t="s">
        <v>4025</v>
      </c>
      <c r="S1131" t="s">
        <v>3156</v>
      </c>
      <c r="T1131" t="s">
        <v>3157</v>
      </c>
      <c r="U1131" t="s">
        <v>4025</v>
      </c>
    </row>
    <row r="1132" spans="1:21">
      <c r="A1132" s="190" t="s">
        <v>476</v>
      </c>
      <c r="B1132" s="190" t="s">
        <v>4371</v>
      </c>
      <c r="C1132" s="190" t="s">
        <v>2424</v>
      </c>
      <c r="D1132" s="191">
        <v>1200</v>
      </c>
      <c r="K1132" t="s">
        <v>1399</v>
      </c>
      <c r="L1132" t="s">
        <v>3146</v>
      </c>
      <c r="M1132" t="s">
        <v>4030</v>
      </c>
      <c r="S1132" t="s">
        <v>1399</v>
      </c>
      <c r="T1132" t="s">
        <v>3146</v>
      </c>
      <c r="U1132" t="s">
        <v>4030</v>
      </c>
    </row>
    <row r="1133" spans="1:21">
      <c r="A1133" s="190" t="s">
        <v>336</v>
      </c>
      <c r="B1133" s="190" t="s">
        <v>4340</v>
      </c>
      <c r="C1133" s="190" t="s">
        <v>1641</v>
      </c>
      <c r="D1133" s="191">
        <v>2990</v>
      </c>
      <c r="K1133" t="s">
        <v>1408</v>
      </c>
      <c r="L1133" t="s">
        <v>3161</v>
      </c>
      <c r="M1133" t="s">
        <v>4041</v>
      </c>
      <c r="S1133" t="s">
        <v>1408</v>
      </c>
      <c r="T1133" t="s">
        <v>3161</v>
      </c>
      <c r="U1133" t="s">
        <v>4041</v>
      </c>
    </row>
    <row r="1134" spans="1:21">
      <c r="A1134" s="190" t="s">
        <v>428</v>
      </c>
      <c r="B1134" s="190" t="s">
        <v>4328</v>
      </c>
      <c r="C1134" s="190" t="s">
        <v>2058</v>
      </c>
      <c r="D1134" s="191">
        <v>10600</v>
      </c>
      <c r="K1134" t="s">
        <v>1409</v>
      </c>
      <c r="L1134" t="s">
        <v>3162</v>
      </c>
      <c r="M1134" t="s">
        <v>4041</v>
      </c>
      <c r="S1134" t="s">
        <v>1409</v>
      </c>
      <c r="T1134" t="s">
        <v>3162</v>
      </c>
      <c r="U1134" t="s">
        <v>4041</v>
      </c>
    </row>
    <row r="1135" spans="1:21">
      <c r="A1135" s="190" t="s">
        <v>495</v>
      </c>
      <c r="B1135" s="190" t="s">
        <v>4417</v>
      </c>
      <c r="C1135" s="190" t="s">
        <v>2424</v>
      </c>
      <c r="D1135" s="191">
        <v>500</v>
      </c>
      <c r="K1135" t="s">
        <v>578</v>
      </c>
      <c r="L1135" t="s">
        <v>2296</v>
      </c>
      <c r="M1135" t="s">
        <v>4041</v>
      </c>
      <c r="S1135" t="s">
        <v>578</v>
      </c>
      <c r="T1135" t="s">
        <v>2296</v>
      </c>
      <c r="U1135" t="s">
        <v>4041</v>
      </c>
    </row>
    <row r="1136" spans="1:21">
      <c r="A1136" s="190" t="s">
        <v>442</v>
      </c>
      <c r="B1136" s="190" t="s">
        <v>4328</v>
      </c>
      <c r="C1136" s="190" t="s">
        <v>2058</v>
      </c>
      <c r="D1136" s="191">
        <v>7000</v>
      </c>
      <c r="K1136" t="s">
        <v>1410</v>
      </c>
      <c r="L1136" t="s">
        <v>3163</v>
      </c>
      <c r="M1136" t="s">
        <v>4041</v>
      </c>
      <c r="S1136" t="s">
        <v>1410</v>
      </c>
      <c r="T1136" t="s">
        <v>3163</v>
      </c>
      <c r="U1136" t="s">
        <v>4041</v>
      </c>
    </row>
    <row r="1137" spans="1:21">
      <c r="A1137" s="190" t="s">
        <v>223</v>
      </c>
      <c r="B1137" s="190" t="s">
        <v>4372</v>
      </c>
      <c r="C1137" s="190" t="s">
        <v>2424</v>
      </c>
      <c r="D1137" s="191">
        <v>3700</v>
      </c>
      <c r="K1137" t="s">
        <v>579</v>
      </c>
      <c r="L1137" t="s">
        <v>2297</v>
      </c>
      <c r="M1137" t="s">
        <v>4041</v>
      </c>
      <c r="S1137" t="s">
        <v>579</v>
      </c>
      <c r="T1137" t="s">
        <v>2297</v>
      </c>
      <c r="U1137" t="s">
        <v>4041</v>
      </c>
    </row>
    <row r="1138" spans="1:21">
      <c r="A1138" s="190" t="s">
        <v>1098</v>
      </c>
      <c r="B1138" s="190" t="s">
        <v>4419</v>
      </c>
      <c r="C1138" s="190" t="s">
        <v>2424</v>
      </c>
      <c r="D1138" s="191">
        <v>800</v>
      </c>
      <c r="K1138" t="s">
        <v>1411</v>
      </c>
      <c r="L1138" t="s">
        <v>3164</v>
      </c>
      <c r="M1138" t="s">
        <v>4041</v>
      </c>
      <c r="S1138" t="s">
        <v>1411</v>
      </c>
      <c r="T1138" t="s">
        <v>3164</v>
      </c>
      <c r="U1138" t="s">
        <v>4041</v>
      </c>
    </row>
    <row r="1139" spans="1:21">
      <c r="A1139" s="190" t="s">
        <v>1045</v>
      </c>
      <c r="B1139" s="190" t="s">
        <v>4380</v>
      </c>
      <c r="C1139" s="190" t="s">
        <v>2424</v>
      </c>
      <c r="D1139" s="191">
        <v>15800</v>
      </c>
      <c r="K1139" t="s">
        <v>580</v>
      </c>
      <c r="L1139" t="s">
        <v>2298</v>
      </c>
      <c r="M1139" t="s">
        <v>4041</v>
      </c>
      <c r="S1139" t="s">
        <v>580</v>
      </c>
      <c r="T1139" t="s">
        <v>2298</v>
      </c>
      <c r="U1139" t="s">
        <v>4041</v>
      </c>
    </row>
    <row r="1140" spans="1:21">
      <c r="A1140" s="190" t="s">
        <v>75</v>
      </c>
      <c r="B1140" s="190" t="s">
        <v>4391</v>
      </c>
      <c r="C1140" s="190" t="s">
        <v>2424</v>
      </c>
      <c r="D1140" s="191">
        <v>1000</v>
      </c>
      <c r="K1140" t="s">
        <v>1022</v>
      </c>
      <c r="L1140" t="s">
        <v>2513</v>
      </c>
      <c r="M1140" t="s">
        <v>4061</v>
      </c>
      <c r="S1140" t="s">
        <v>1022</v>
      </c>
      <c r="T1140" t="s">
        <v>2513</v>
      </c>
      <c r="U1140" t="s">
        <v>4061</v>
      </c>
    </row>
    <row r="1141" spans="1:21">
      <c r="A1141" s="190" t="s">
        <v>1104</v>
      </c>
      <c r="B1141" s="190" t="s">
        <v>4345</v>
      </c>
      <c r="C1141" s="190" t="s">
        <v>2424</v>
      </c>
      <c r="D1141" s="191">
        <v>4100</v>
      </c>
      <c r="K1141" t="s">
        <v>846</v>
      </c>
      <c r="L1141" t="s">
        <v>2516</v>
      </c>
      <c r="M1141" t="s">
        <v>4061</v>
      </c>
      <c r="S1141" t="s">
        <v>846</v>
      </c>
      <c r="T1141" t="s">
        <v>2516</v>
      </c>
      <c r="U1141" t="s">
        <v>4061</v>
      </c>
    </row>
    <row r="1142" spans="1:21">
      <c r="A1142" s="190" t="s">
        <v>181</v>
      </c>
      <c r="B1142" s="190" t="s">
        <v>4386</v>
      </c>
      <c r="C1142" s="190" t="s">
        <v>2424</v>
      </c>
      <c r="D1142" s="191">
        <v>1300</v>
      </c>
      <c r="K1142" t="s">
        <v>3166</v>
      </c>
      <c r="L1142" t="s">
        <v>3167</v>
      </c>
      <c r="M1142" t="s">
        <v>4019</v>
      </c>
      <c r="S1142" t="s">
        <v>3166</v>
      </c>
      <c r="T1142" t="s">
        <v>3167</v>
      </c>
      <c r="U1142" t="s">
        <v>4019</v>
      </c>
    </row>
    <row r="1143" spans="1:21">
      <c r="A1143" s="190" t="s">
        <v>429</v>
      </c>
      <c r="B1143" s="190" t="s">
        <v>4328</v>
      </c>
      <c r="C1143" s="190" t="s">
        <v>2058</v>
      </c>
      <c r="D1143" s="191">
        <v>9400</v>
      </c>
      <c r="K1143" t="s">
        <v>581</v>
      </c>
      <c r="L1143" t="s">
        <v>2299</v>
      </c>
      <c r="M1143" t="s">
        <v>4024</v>
      </c>
      <c r="S1143" t="s">
        <v>581</v>
      </c>
      <c r="T1143" t="s">
        <v>2299</v>
      </c>
      <c r="U1143" t="s">
        <v>4024</v>
      </c>
    </row>
    <row r="1144" spans="1:21">
      <c r="A1144" s="190" t="s">
        <v>4136</v>
      </c>
      <c r="B1144" s="190" t="s">
        <v>4446</v>
      </c>
      <c r="C1144" s="190" t="s">
        <v>2424</v>
      </c>
      <c r="D1144" s="191">
        <v>3400</v>
      </c>
      <c r="K1144" t="s">
        <v>726</v>
      </c>
      <c r="L1144" t="s">
        <v>1937</v>
      </c>
      <c r="M1144" t="s">
        <v>4028</v>
      </c>
      <c r="S1144" t="s">
        <v>726</v>
      </c>
      <c r="T1144" t="s">
        <v>1937</v>
      </c>
      <c r="U1144" t="s">
        <v>4028</v>
      </c>
    </row>
    <row r="1145" spans="1:21">
      <c r="A1145" s="190" t="s">
        <v>334</v>
      </c>
      <c r="B1145" s="190" t="s">
        <v>4436</v>
      </c>
      <c r="C1145" s="190" t="s">
        <v>1641</v>
      </c>
      <c r="D1145" s="191">
        <v>14400</v>
      </c>
      <c r="K1145" t="s">
        <v>1412</v>
      </c>
      <c r="L1145" t="s">
        <v>3168</v>
      </c>
      <c r="M1145" t="s">
        <v>4028</v>
      </c>
      <c r="S1145" t="s">
        <v>1412</v>
      </c>
      <c r="T1145" t="s">
        <v>3168</v>
      </c>
      <c r="U1145" t="s">
        <v>4028</v>
      </c>
    </row>
    <row r="1146" spans="1:21">
      <c r="A1146" s="190" t="s">
        <v>167</v>
      </c>
      <c r="B1146" s="190" t="s">
        <v>4370</v>
      </c>
      <c r="C1146" s="190" t="s">
        <v>2424</v>
      </c>
      <c r="D1146" s="190"/>
      <c r="K1146" t="s">
        <v>240</v>
      </c>
      <c r="L1146" t="s">
        <v>1925</v>
      </c>
      <c r="M1146" t="s">
        <v>4068</v>
      </c>
      <c r="S1146" t="s">
        <v>240</v>
      </c>
      <c r="T1146" t="s">
        <v>1925</v>
      </c>
      <c r="U1146" t="s">
        <v>4068</v>
      </c>
    </row>
    <row r="1147" spans="1:21">
      <c r="A1147" s="190" t="s">
        <v>1348</v>
      </c>
      <c r="B1147" s="190" t="s">
        <v>4386</v>
      </c>
      <c r="C1147" s="190" t="s">
        <v>2424</v>
      </c>
      <c r="D1147" s="191">
        <v>41500</v>
      </c>
      <c r="K1147" t="s">
        <v>879</v>
      </c>
      <c r="L1147" t="s">
        <v>3219</v>
      </c>
      <c r="M1147" t="s">
        <v>4058</v>
      </c>
      <c r="S1147" t="s">
        <v>879</v>
      </c>
      <c r="T1147" t="s">
        <v>3219</v>
      </c>
      <c r="U1147" t="s">
        <v>4058</v>
      </c>
    </row>
    <row r="1148" spans="1:21">
      <c r="A1148" s="190" t="s">
        <v>457</v>
      </c>
      <c r="B1148" s="190" t="s">
        <v>4470</v>
      </c>
      <c r="C1148" s="190" t="s">
        <v>2424</v>
      </c>
      <c r="D1148" s="191">
        <v>1100</v>
      </c>
      <c r="K1148" t="s">
        <v>896</v>
      </c>
      <c r="L1148" t="s">
        <v>3217</v>
      </c>
      <c r="M1148" t="s">
        <v>4058</v>
      </c>
      <c r="S1148" t="s">
        <v>896</v>
      </c>
      <c r="T1148" t="s">
        <v>3217</v>
      </c>
      <c r="U1148" t="s">
        <v>4058</v>
      </c>
    </row>
    <row r="1149" spans="1:21">
      <c r="A1149" s="190" t="s">
        <v>678</v>
      </c>
      <c r="B1149" s="190" t="s">
        <v>4340</v>
      </c>
      <c r="C1149" s="190" t="s">
        <v>2424</v>
      </c>
      <c r="D1149" s="191">
        <v>1500</v>
      </c>
      <c r="K1149" t="s">
        <v>1413</v>
      </c>
      <c r="L1149" t="s">
        <v>3169</v>
      </c>
      <c r="M1149" t="s">
        <v>4042</v>
      </c>
      <c r="S1149" t="s">
        <v>1413</v>
      </c>
      <c r="T1149" t="s">
        <v>3169</v>
      </c>
      <c r="U1149" t="s">
        <v>4042</v>
      </c>
    </row>
    <row r="1150" spans="1:21">
      <c r="A1150" s="190" t="s">
        <v>485</v>
      </c>
      <c r="B1150" s="190" t="s">
        <v>4417</v>
      </c>
      <c r="C1150" s="190" t="s">
        <v>2424</v>
      </c>
      <c r="D1150" s="191">
        <v>1200</v>
      </c>
      <c r="K1150" t="s">
        <v>775</v>
      </c>
      <c r="L1150" t="s">
        <v>3225</v>
      </c>
      <c r="M1150" t="s">
        <v>4051</v>
      </c>
      <c r="S1150" t="s">
        <v>775</v>
      </c>
      <c r="T1150" t="s">
        <v>3225</v>
      </c>
      <c r="U1150" t="s">
        <v>4051</v>
      </c>
    </row>
    <row r="1151" spans="1:21">
      <c r="A1151" s="190" t="s">
        <v>309</v>
      </c>
      <c r="B1151" s="190" t="s">
        <v>4362</v>
      </c>
      <c r="C1151" s="190" t="s">
        <v>1641</v>
      </c>
      <c r="D1151" s="191">
        <v>1890</v>
      </c>
      <c r="K1151" t="s">
        <v>979</v>
      </c>
      <c r="L1151" t="s">
        <v>2452</v>
      </c>
      <c r="M1151" t="s">
        <v>4023</v>
      </c>
      <c r="S1151" t="s">
        <v>979</v>
      </c>
      <c r="T1151" t="s">
        <v>2452</v>
      </c>
      <c r="U1151" t="s">
        <v>4023</v>
      </c>
    </row>
    <row r="1152" spans="1:21">
      <c r="A1152" s="190" t="s">
        <v>18</v>
      </c>
      <c r="B1152" s="190" t="s">
        <v>4415</v>
      </c>
      <c r="C1152" s="190" t="s">
        <v>1641</v>
      </c>
      <c r="D1152" s="191">
        <v>2530</v>
      </c>
      <c r="K1152" t="s">
        <v>927</v>
      </c>
      <c r="L1152" t="s">
        <v>2582</v>
      </c>
      <c r="M1152" t="s">
        <v>4020</v>
      </c>
      <c r="S1152" t="s">
        <v>927</v>
      </c>
      <c r="T1152" t="s">
        <v>2582</v>
      </c>
      <c r="U1152" t="s">
        <v>4020</v>
      </c>
    </row>
    <row r="1153" spans="1:21">
      <c r="A1153" s="190" t="s">
        <v>357</v>
      </c>
      <c r="B1153" s="190" t="s">
        <v>4371</v>
      </c>
      <c r="C1153" s="190" t="s">
        <v>2424</v>
      </c>
      <c r="D1153" s="191">
        <v>600</v>
      </c>
      <c r="K1153" t="s">
        <v>907</v>
      </c>
      <c r="L1153" t="s">
        <v>3170</v>
      </c>
      <c r="M1153" t="s">
        <v>4039</v>
      </c>
      <c r="S1153" t="s">
        <v>907</v>
      </c>
      <c r="T1153" t="s">
        <v>3170</v>
      </c>
      <c r="U1153" t="s">
        <v>4039</v>
      </c>
    </row>
    <row r="1154" spans="1:21">
      <c r="A1154" s="190" t="s">
        <v>3985</v>
      </c>
      <c r="B1154" s="190" t="s">
        <v>4368</v>
      </c>
      <c r="C1154" s="190" t="s">
        <v>2424</v>
      </c>
      <c r="D1154" s="191">
        <v>1100</v>
      </c>
      <c r="K1154" t="s">
        <v>944</v>
      </c>
      <c r="L1154" t="s">
        <v>2514</v>
      </c>
      <c r="M1154" t="s">
        <v>4061</v>
      </c>
      <c r="S1154" t="s">
        <v>944</v>
      </c>
      <c r="T1154" t="s">
        <v>2514</v>
      </c>
      <c r="U1154" t="s">
        <v>4061</v>
      </c>
    </row>
    <row r="1155" spans="1:21">
      <c r="A1155" s="190" t="s">
        <v>427</v>
      </c>
      <c r="B1155" s="190" t="s">
        <v>4379</v>
      </c>
      <c r="C1155" s="190" t="s">
        <v>2424</v>
      </c>
      <c r="D1155" s="190"/>
      <c r="K1155" t="s">
        <v>882</v>
      </c>
      <c r="L1155" t="s">
        <v>3165</v>
      </c>
      <c r="M1155" t="s">
        <v>4028</v>
      </c>
      <c r="S1155" t="s">
        <v>882</v>
      </c>
      <c r="T1155" t="s">
        <v>3165</v>
      </c>
      <c r="U1155" t="s">
        <v>4028</v>
      </c>
    </row>
    <row r="1156" spans="1:21">
      <c r="A1156" s="190" t="s">
        <v>1589</v>
      </c>
      <c r="B1156" s="190" t="s">
        <v>4347</v>
      </c>
      <c r="C1156" s="190" t="s">
        <v>2424</v>
      </c>
      <c r="D1156" s="191">
        <v>6600</v>
      </c>
      <c r="K1156" t="s">
        <v>241</v>
      </c>
      <c r="L1156" t="s">
        <v>1926</v>
      </c>
      <c r="M1156" t="s">
        <v>4049</v>
      </c>
      <c r="S1156" t="s">
        <v>241</v>
      </c>
      <c r="T1156" t="s">
        <v>1926</v>
      </c>
      <c r="U1156" t="s">
        <v>4049</v>
      </c>
    </row>
    <row r="1157" spans="1:21">
      <c r="A1157" s="190" t="s">
        <v>64</v>
      </c>
      <c r="B1157" s="190" t="s">
        <v>4414</v>
      </c>
      <c r="C1157" s="190" t="s">
        <v>2424</v>
      </c>
      <c r="D1157" s="190"/>
      <c r="K1157" t="s">
        <v>963</v>
      </c>
      <c r="L1157" t="s">
        <v>3409</v>
      </c>
      <c r="M1157" t="s">
        <v>4042</v>
      </c>
      <c r="S1157" t="s">
        <v>963</v>
      </c>
      <c r="T1157" t="s">
        <v>3409</v>
      </c>
      <c r="U1157" t="s">
        <v>4042</v>
      </c>
    </row>
    <row r="1158" spans="1:21">
      <c r="A1158" s="190" t="s">
        <v>237</v>
      </c>
      <c r="B1158" s="190" t="s">
        <v>4389</v>
      </c>
      <c r="C1158" s="190" t="s">
        <v>2424</v>
      </c>
      <c r="D1158" s="190"/>
      <c r="K1158" t="s">
        <v>242</v>
      </c>
      <c r="L1158" t="s">
        <v>1927</v>
      </c>
      <c r="M1158" t="s">
        <v>4056</v>
      </c>
      <c r="S1158" t="s">
        <v>242</v>
      </c>
      <c r="T1158" t="s">
        <v>1927</v>
      </c>
      <c r="U1158" t="s">
        <v>4056</v>
      </c>
    </row>
    <row r="1159" spans="1:21">
      <c r="A1159" s="190" t="s">
        <v>613</v>
      </c>
      <c r="B1159" s="190" t="s">
        <v>4442</v>
      </c>
      <c r="C1159" s="190" t="s">
        <v>2424</v>
      </c>
      <c r="D1159" s="190"/>
      <c r="K1159" t="s">
        <v>243</v>
      </c>
      <c r="L1159" t="s">
        <v>1924</v>
      </c>
      <c r="M1159" t="s">
        <v>4061</v>
      </c>
      <c r="S1159" t="s">
        <v>243</v>
      </c>
      <c r="T1159" t="s">
        <v>1924</v>
      </c>
      <c r="U1159" t="s">
        <v>4061</v>
      </c>
    </row>
    <row r="1160" spans="1:21">
      <c r="A1160" s="190" t="s">
        <v>1017</v>
      </c>
      <c r="B1160" s="190" t="s">
        <v>4388</v>
      </c>
      <c r="C1160" s="190" t="s">
        <v>2424</v>
      </c>
      <c r="D1160" s="191">
        <v>3600</v>
      </c>
      <c r="K1160" t="s">
        <v>1415</v>
      </c>
      <c r="L1160" t="s">
        <v>3172</v>
      </c>
      <c r="M1160" t="s">
        <v>4074</v>
      </c>
      <c r="S1160" t="s">
        <v>1415</v>
      </c>
      <c r="T1160" t="s">
        <v>3172</v>
      </c>
      <c r="U1160" t="s">
        <v>4074</v>
      </c>
    </row>
    <row r="1161" spans="1:21">
      <c r="A1161" s="190" t="s">
        <v>484</v>
      </c>
      <c r="B1161" s="190" t="s">
        <v>4417</v>
      </c>
      <c r="C1161" s="190" t="s">
        <v>2424</v>
      </c>
      <c r="D1161" s="191">
        <v>3000</v>
      </c>
      <c r="K1161" t="s">
        <v>1416</v>
      </c>
      <c r="L1161" t="s">
        <v>3173</v>
      </c>
      <c r="M1161" t="s">
        <v>4056</v>
      </c>
      <c r="S1161" t="s">
        <v>1416</v>
      </c>
      <c r="T1161" t="s">
        <v>3173</v>
      </c>
      <c r="U1161" t="s">
        <v>4056</v>
      </c>
    </row>
    <row r="1162" spans="1:21">
      <c r="A1162" s="190" t="s">
        <v>486</v>
      </c>
      <c r="B1162" s="190" t="s">
        <v>4417</v>
      </c>
      <c r="C1162" s="190" t="s">
        <v>2424</v>
      </c>
      <c r="D1162" s="191">
        <v>2700</v>
      </c>
      <c r="K1162" t="s">
        <v>1417</v>
      </c>
      <c r="L1162" t="s">
        <v>3174</v>
      </c>
      <c r="M1162" t="s">
        <v>4061</v>
      </c>
      <c r="S1162" t="s">
        <v>1417</v>
      </c>
      <c r="T1162" t="s">
        <v>3174</v>
      </c>
      <c r="U1162" t="s">
        <v>4061</v>
      </c>
    </row>
    <row r="1163" spans="1:21">
      <c r="A1163" s="190" t="s">
        <v>799</v>
      </c>
      <c r="B1163" s="190" t="s">
        <v>4378</v>
      </c>
      <c r="C1163" s="190" t="s">
        <v>2424</v>
      </c>
      <c r="D1163" s="191">
        <v>6100</v>
      </c>
      <c r="K1163" t="s">
        <v>1418</v>
      </c>
      <c r="L1163" t="s">
        <v>3175</v>
      </c>
      <c r="M1163" t="s">
        <v>4041</v>
      </c>
      <c r="S1163" t="s">
        <v>1418</v>
      </c>
      <c r="T1163" t="s">
        <v>3175</v>
      </c>
      <c r="U1163" t="s">
        <v>4041</v>
      </c>
    </row>
    <row r="1164" spans="1:21">
      <c r="A1164" s="190" t="s">
        <v>1579</v>
      </c>
      <c r="B1164" s="190" t="s">
        <v>4370</v>
      </c>
      <c r="C1164" s="190" t="s">
        <v>2424</v>
      </c>
      <c r="D1164" s="191">
        <v>15000</v>
      </c>
      <c r="K1164" t="s">
        <v>819</v>
      </c>
      <c r="L1164" t="s">
        <v>3178</v>
      </c>
      <c r="M1164" t="s">
        <v>4046</v>
      </c>
      <c r="S1164" t="s">
        <v>819</v>
      </c>
      <c r="T1164" t="s">
        <v>3178</v>
      </c>
      <c r="U1164" t="s">
        <v>4046</v>
      </c>
    </row>
    <row r="1165" spans="1:21">
      <c r="A1165" s="190" t="s">
        <v>1308</v>
      </c>
      <c r="B1165" s="190" t="s">
        <v>4370</v>
      </c>
      <c r="C1165" s="190" t="s">
        <v>2424</v>
      </c>
      <c r="D1165" s="190"/>
      <c r="K1165" t="s">
        <v>3242</v>
      </c>
      <c r="L1165" t="s">
        <v>3243</v>
      </c>
      <c r="M1165" t="s">
        <v>4061</v>
      </c>
      <c r="S1165" t="s">
        <v>3242</v>
      </c>
      <c r="T1165" t="s">
        <v>3243</v>
      </c>
      <c r="U1165" t="s">
        <v>4061</v>
      </c>
    </row>
    <row r="1166" spans="1:21">
      <c r="A1166" s="190" t="s">
        <v>847</v>
      </c>
      <c r="B1166" s="190" t="s">
        <v>4391</v>
      </c>
      <c r="C1166" s="190" t="s">
        <v>2424</v>
      </c>
      <c r="D1166" s="191">
        <v>42000</v>
      </c>
      <c r="K1166" t="s">
        <v>244</v>
      </c>
      <c r="L1166" t="s">
        <v>1928</v>
      </c>
      <c r="M1166" t="s">
        <v>4024</v>
      </c>
      <c r="S1166" t="s">
        <v>244</v>
      </c>
      <c r="T1166" t="s">
        <v>1928</v>
      </c>
      <c r="U1166" t="s">
        <v>4024</v>
      </c>
    </row>
    <row r="1167" spans="1:21">
      <c r="A1167" s="190" t="s">
        <v>3445</v>
      </c>
      <c r="B1167" s="190" t="s">
        <v>4386</v>
      </c>
      <c r="C1167" s="190" t="s">
        <v>2424</v>
      </c>
      <c r="D1167" s="191">
        <v>57700</v>
      </c>
      <c r="K1167" t="s">
        <v>245</v>
      </c>
      <c r="L1167" t="s">
        <v>1930</v>
      </c>
      <c r="M1167" t="s">
        <v>4041</v>
      </c>
      <c r="S1167" t="s">
        <v>245</v>
      </c>
      <c r="T1167" t="s">
        <v>1930</v>
      </c>
      <c r="U1167" t="s">
        <v>4041</v>
      </c>
    </row>
    <row r="1168" spans="1:21">
      <c r="A1168" s="190" t="s">
        <v>1390</v>
      </c>
      <c r="B1168" s="190" t="s">
        <v>4362</v>
      </c>
      <c r="C1168" s="190" t="s">
        <v>2424</v>
      </c>
      <c r="D1168" s="191">
        <v>21000</v>
      </c>
      <c r="K1168" t="s">
        <v>3179</v>
      </c>
      <c r="L1168" t="s">
        <v>3180</v>
      </c>
      <c r="M1168" t="s">
        <v>4049</v>
      </c>
      <c r="S1168" t="s">
        <v>3179</v>
      </c>
      <c r="T1168" t="s">
        <v>3180</v>
      </c>
      <c r="U1168" t="s">
        <v>4049</v>
      </c>
    </row>
    <row r="1169" spans="1:21">
      <c r="A1169" s="190" t="s">
        <v>1501</v>
      </c>
      <c r="B1169" s="190" t="s">
        <v>4337</v>
      </c>
      <c r="C1169" s="190" t="s">
        <v>2424</v>
      </c>
      <c r="D1169" s="191">
        <v>4200</v>
      </c>
      <c r="K1169" t="s">
        <v>920</v>
      </c>
      <c r="L1169" t="s">
        <v>3551</v>
      </c>
      <c r="M1169" t="s">
        <v>4033</v>
      </c>
      <c r="S1169" t="s">
        <v>920</v>
      </c>
      <c r="T1169" t="s">
        <v>3551</v>
      </c>
      <c r="U1169" t="s">
        <v>4033</v>
      </c>
    </row>
    <row r="1170" spans="1:21">
      <c r="A1170" s="190" t="s">
        <v>888</v>
      </c>
      <c r="B1170" s="190" t="s">
        <v>4437</v>
      </c>
      <c r="C1170" s="190" t="s">
        <v>2424</v>
      </c>
      <c r="D1170" s="191">
        <v>31100</v>
      </c>
      <c r="K1170" t="s">
        <v>246</v>
      </c>
      <c r="L1170" t="s">
        <v>1931</v>
      </c>
      <c r="M1170" t="s">
        <v>4058</v>
      </c>
      <c r="S1170" t="s">
        <v>246</v>
      </c>
      <c r="T1170" t="s">
        <v>1931</v>
      </c>
      <c r="U1170" t="s">
        <v>4058</v>
      </c>
    </row>
    <row r="1171" spans="1:21">
      <c r="A1171" s="190" t="s">
        <v>1309</v>
      </c>
      <c r="B1171" s="190" t="s">
        <v>4475</v>
      </c>
      <c r="C1171" s="190" t="s">
        <v>2424</v>
      </c>
      <c r="D1171" s="191">
        <v>7000</v>
      </c>
      <c r="K1171" t="s">
        <v>3540</v>
      </c>
      <c r="L1171" t="s">
        <v>3541</v>
      </c>
      <c r="M1171" t="s">
        <v>4041</v>
      </c>
      <c r="S1171" t="s">
        <v>3540</v>
      </c>
      <c r="T1171" t="s">
        <v>3541</v>
      </c>
      <c r="U1171" t="s">
        <v>4041</v>
      </c>
    </row>
    <row r="1172" spans="1:21">
      <c r="A1172" s="190" t="s">
        <v>978</v>
      </c>
      <c r="B1172" s="190" t="s">
        <v>4410</v>
      </c>
      <c r="C1172" s="190" t="s">
        <v>2424</v>
      </c>
      <c r="D1172" s="191">
        <v>14500</v>
      </c>
      <c r="K1172" t="s">
        <v>582</v>
      </c>
      <c r="L1172" t="s">
        <v>3555</v>
      </c>
      <c r="M1172" t="s">
        <v>4041</v>
      </c>
      <c r="S1172" t="s">
        <v>582</v>
      </c>
      <c r="T1172" t="s">
        <v>3555</v>
      </c>
      <c r="U1172" t="s">
        <v>4041</v>
      </c>
    </row>
    <row r="1173" spans="1:21">
      <c r="A1173" s="190" t="s">
        <v>365</v>
      </c>
      <c r="B1173" s="190" t="s">
        <v>4430</v>
      </c>
      <c r="C1173" s="190" t="s">
        <v>2424</v>
      </c>
      <c r="D1173" s="191">
        <v>4400</v>
      </c>
      <c r="K1173" t="s">
        <v>895</v>
      </c>
      <c r="L1173" t="s">
        <v>3211</v>
      </c>
      <c r="M1173" t="s">
        <v>4031</v>
      </c>
      <c r="S1173" t="s">
        <v>895</v>
      </c>
      <c r="T1173" t="s">
        <v>3211</v>
      </c>
      <c r="U1173" t="s">
        <v>4031</v>
      </c>
    </row>
    <row r="1174" spans="1:21">
      <c r="A1174" s="190" t="s">
        <v>979</v>
      </c>
      <c r="B1174" s="190" t="s">
        <v>4402</v>
      </c>
      <c r="C1174" s="190" t="s">
        <v>2424</v>
      </c>
      <c r="D1174" s="191">
        <v>2400</v>
      </c>
      <c r="K1174" t="s">
        <v>1419</v>
      </c>
      <c r="L1174" t="s">
        <v>3181</v>
      </c>
      <c r="M1174" t="s">
        <v>4033</v>
      </c>
      <c r="S1174" t="s">
        <v>1419</v>
      </c>
      <c r="T1174" t="s">
        <v>3181</v>
      </c>
      <c r="U1174" t="s">
        <v>4033</v>
      </c>
    </row>
    <row r="1175" spans="1:21">
      <c r="A1175" s="190" t="s">
        <v>1502</v>
      </c>
      <c r="B1175" s="190" t="s">
        <v>4465</v>
      </c>
      <c r="C1175" s="190" t="s">
        <v>2424</v>
      </c>
      <c r="D1175" s="191">
        <v>10000</v>
      </c>
      <c r="K1175" t="s">
        <v>583</v>
      </c>
      <c r="L1175" t="s">
        <v>3182</v>
      </c>
      <c r="M1175" t="s">
        <v>4033</v>
      </c>
      <c r="S1175" t="s">
        <v>583</v>
      </c>
      <c r="T1175" t="s">
        <v>3182</v>
      </c>
      <c r="U1175" t="s">
        <v>4033</v>
      </c>
    </row>
    <row r="1176" spans="1:21">
      <c r="A1176" s="190" t="s">
        <v>1176</v>
      </c>
      <c r="B1176" s="190" t="s">
        <v>4355</v>
      </c>
      <c r="C1176" s="190" t="s">
        <v>2424</v>
      </c>
      <c r="D1176" s="191">
        <v>19000</v>
      </c>
      <c r="K1176" t="s">
        <v>1420</v>
      </c>
      <c r="L1176" t="s">
        <v>3183</v>
      </c>
      <c r="M1176" t="s">
        <v>4021</v>
      </c>
      <c r="S1176" t="s">
        <v>1420</v>
      </c>
      <c r="T1176" t="s">
        <v>3183</v>
      </c>
      <c r="U1176" t="s">
        <v>4021</v>
      </c>
    </row>
    <row r="1177" spans="1:21">
      <c r="A1177" s="190" t="s">
        <v>1453</v>
      </c>
      <c r="B1177" s="190" t="s">
        <v>4471</v>
      </c>
      <c r="C1177" s="190" t="s">
        <v>2424</v>
      </c>
      <c r="D1177" s="190"/>
      <c r="K1177" t="s">
        <v>247</v>
      </c>
      <c r="L1177" t="s">
        <v>1932</v>
      </c>
      <c r="M1177" t="s">
        <v>4031</v>
      </c>
      <c r="S1177" t="s">
        <v>247</v>
      </c>
      <c r="T1177" t="s">
        <v>1932</v>
      </c>
      <c r="U1177" t="s">
        <v>4031</v>
      </c>
    </row>
    <row r="1178" spans="1:21">
      <c r="A1178" s="190" t="s">
        <v>1620</v>
      </c>
      <c r="B1178" s="190" t="s">
        <v>4331</v>
      </c>
      <c r="C1178" s="190" t="s">
        <v>2424</v>
      </c>
      <c r="D1178" s="191">
        <v>13400</v>
      </c>
      <c r="K1178" t="s">
        <v>725</v>
      </c>
      <c r="L1178" t="s">
        <v>1933</v>
      </c>
      <c r="M1178" t="s">
        <v>4099</v>
      </c>
      <c r="S1178" t="s">
        <v>725</v>
      </c>
      <c r="T1178" t="s">
        <v>1933</v>
      </c>
      <c r="U1178" t="s">
        <v>4099</v>
      </c>
    </row>
    <row r="1179" spans="1:21">
      <c r="A1179" s="190" t="s">
        <v>983</v>
      </c>
      <c r="B1179" s="190" t="s">
        <v>4402</v>
      </c>
      <c r="C1179" s="190" t="s">
        <v>2424</v>
      </c>
      <c r="D1179" s="191">
        <v>400</v>
      </c>
      <c r="K1179" t="s">
        <v>1421</v>
      </c>
      <c r="L1179" t="s">
        <v>3184</v>
      </c>
      <c r="M1179" t="s">
        <v>4078</v>
      </c>
      <c r="S1179" t="s">
        <v>1421</v>
      </c>
      <c r="T1179" t="s">
        <v>3184</v>
      </c>
      <c r="U1179" t="s">
        <v>4078</v>
      </c>
    </row>
    <row r="1180" spans="1:21">
      <c r="A1180" s="190" t="s">
        <v>1454</v>
      </c>
      <c r="B1180" s="190" t="s">
        <v>4349</v>
      </c>
      <c r="C1180" s="190" t="s">
        <v>2424</v>
      </c>
      <c r="D1180" s="191">
        <v>900</v>
      </c>
      <c r="K1180" t="s">
        <v>1422</v>
      </c>
      <c r="L1180" t="s">
        <v>3185</v>
      </c>
      <c r="M1180" t="s">
        <v>4041</v>
      </c>
      <c r="S1180" t="s">
        <v>1422</v>
      </c>
      <c r="T1180" t="s">
        <v>3185</v>
      </c>
      <c r="U1180" t="s">
        <v>4041</v>
      </c>
    </row>
    <row r="1181" spans="1:21">
      <c r="A1181" s="190" t="s">
        <v>1540</v>
      </c>
      <c r="B1181" s="190" t="s">
        <v>4372</v>
      </c>
      <c r="C1181" s="190" t="s">
        <v>2424</v>
      </c>
      <c r="D1181" s="191">
        <v>18500</v>
      </c>
      <c r="K1181" t="s">
        <v>584</v>
      </c>
      <c r="L1181" t="s">
        <v>2300</v>
      </c>
      <c r="M1181" t="s">
        <v>4041</v>
      </c>
      <c r="S1181" t="s">
        <v>584</v>
      </c>
      <c r="T1181" t="s">
        <v>2300</v>
      </c>
      <c r="U1181" t="s">
        <v>4041</v>
      </c>
    </row>
    <row r="1182" spans="1:21">
      <c r="A1182" s="190" t="s">
        <v>1311</v>
      </c>
      <c r="B1182" s="190" t="s">
        <v>4328</v>
      </c>
      <c r="C1182" s="190" t="s">
        <v>2424</v>
      </c>
      <c r="D1182" s="191">
        <v>9600</v>
      </c>
      <c r="K1182" t="s">
        <v>822</v>
      </c>
      <c r="L1182" t="s">
        <v>3186</v>
      </c>
      <c r="M1182" t="s">
        <v>4041</v>
      </c>
      <c r="S1182" t="s">
        <v>822</v>
      </c>
      <c r="T1182" t="s">
        <v>3186</v>
      </c>
      <c r="U1182" t="s">
        <v>4041</v>
      </c>
    </row>
    <row r="1183" spans="1:21">
      <c r="A1183" s="190" t="s">
        <v>1180</v>
      </c>
      <c r="B1183" s="190" t="s">
        <v>4362</v>
      </c>
      <c r="C1183" s="190" t="s">
        <v>2424</v>
      </c>
      <c r="D1183" s="191">
        <v>7500</v>
      </c>
      <c r="K1183" t="s">
        <v>585</v>
      </c>
      <c r="L1183" t="s">
        <v>2301</v>
      </c>
      <c r="M1183" t="s">
        <v>4041</v>
      </c>
      <c r="S1183" t="s">
        <v>585</v>
      </c>
      <c r="T1183" t="s">
        <v>2301</v>
      </c>
      <c r="U1183" t="s">
        <v>4041</v>
      </c>
    </row>
    <row r="1184" spans="1:21">
      <c r="A1184" s="190" t="s">
        <v>990</v>
      </c>
      <c r="B1184" s="190" t="s">
        <v>4482</v>
      </c>
      <c r="C1184" s="190" t="s">
        <v>2424</v>
      </c>
      <c r="D1184" s="191">
        <v>7100</v>
      </c>
      <c r="K1184" t="s">
        <v>586</v>
      </c>
      <c r="L1184" t="s">
        <v>2302</v>
      </c>
      <c r="M1184" t="s">
        <v>4041</v>
      </c>
      <c r="S1184" t="s">
        <v>586</v>
      </c>
      <c r="T1184" t="s">
        <v>2302</v>
      </c>
      <c r="U1184" t="s">
        <v>4041</v>
      </c>
    </row>
    <row r="1185" spans="1:21">
      <c r="A1185" s="190" t="s">
        <v>1627</v>
      </c>
      <c r="B1185" s="190" t="s">
        <v>4370</v>
      </c>
      <c r="C1185" s="190" t="s">
        <v>2424</v>
      </c>
      <c r="D1185" s="191">
        <v>10000</v>
      </c>
      <c r="K1185" t="s">
        <v>587</v>
      </c>
      <c r="L1185" t="s">
        <v>2303</v>
      </c>
      <c r="M1185" t="s">
        <v>4041</v>
      </c>
      <c r="S1185" t="s">
        <v>587</v>
      </c>
      <c r="T1185" t="s">
        <v>2303</v>
      </c>
      <c r="U1185" t="s">
        <v>4041</v>
      </c>
    </row>
    <row r="1186" spans="1:21">
      <c r="A1186" s="190" t="s">
        <v>2467</v>
      </c>
      <c r="B1186" s="190" t="s">
        <v>4341</v>
      </c>
      <c r="C1186" s="190" t="s">
        <v>2424</v>
      </c>
      <c r="D1186" s="191">
        <v>9800</v>
      </c>
      <c r="K1186" t="s">
        <v>1423</v>
      </c>
      <c r="L1186" t="s">
        <v>3187</v>
      </c>
      <c r="M1186" t="s">
        <v>4041</v>
      </c>
      <c r="S1186" t="s">
        <v>1423</v>
      </c>
      <c r="T1186" t="s">
        <v>3187</v>
      </c>
      <c r="U1186" t="s">
        <v>4041</v>
      </c>
    </row>
    <row r="1187" spans="1:21">
      <c r="A1187" s="190" t="s">
        <v>991</v>
      </c>
      <c r="B1187" s="190" t="s">
        <v>4388</v>
      </c>
      <c r="C1187" s="190" t="s">
        <v>2424</v>
      </c>
      <c r="D1187" s="191">
        <v>8500</v>
      </c>
      <c r="K1187" t="s">
        <v>1424</v>
      </c>
      <c r="L1187" t="s">
        <v>3188</v>
      </c>
      <c r="M1187" t="s">
        <v>4041</v>
      </c>
      <c r="S1187" t="s">
        <v>1424</v>
      </c>
      <c r="T1187" t="s">
        <v>3188</v>
      </c>
      <c r="U1187" t="s">
        <v>4041</v>
      </c>
    </row>
    <row r="1188" spans="1:21">
      <c r="A1188" s="190" t="s">
        <v>1182</v>
      </c>
      <c r="B1188" s="190" t="s">
        <v>4331</v>
      </c>
      <c r="C1188" s="190" t="s">
        <v>2424</v>
      </c>
      <c r="D1188" s="191">
        <v>10000</v>
      </c>
      <c r="K1188" t="s">
        <v>588</v>
      </c>
      <c r="L1188" t="s">
        <v>2304</v>
      </c>
      <c r="M1188" t="s">
        <v>4041</v>
      </c>
      <c r="S1188" t="s">
        <v>588</v>
      </c>
      <c r="T1188" t="s">
        <v>2304</v>
      </c>
      <c r="U1188" t="s">
        <v>4041</v>
      </c>
    </row>
    <row r="1189" spans="1:21">
      <c r="A1189" s="190" t="s">
        <v>1394</v>
      </c>
      <c r="B1189" s="190" t="s">
        <v>4472</v>
      </c>
      <c r="C1189" s="190" t="s">
        <v>2424</v>
      </c>
      <c r="D1189" s="191">
        <v>10000</v>
      </c>
      <c r="K1189" t="s">
        <v>589</v>
      </c>
      <c r="L1189" t="s">
        <v>2305</v>
      </c>
      <c r="M1189" t="s">
        <v>4035</v>
      </c>
      <c r="S1189" t="s">
        <v>589</v>
      </c>
      <c r="T1189" t="s">
        <v>2305</v>
      </c>
      <c r="U1189" t="s">
        <v>4035</v>
      </c>
    </row>
    <row r="1190" spans="1:21">
      <c r="A1190" s="190" t="s">
        <v>1183</v>
      </c>
      <c r="B1190" s="190" t="s">
        <v>4368</v>
      </c>
      <c r="C1190" s="190" t="s">
        <v>2424</v>
      </c>
      <c r="D1190" s="191">
        <v>6900</v>
      </c>
      <c r="K1190" t="s">
        <v>1425</v>
      </c>
      <c r="L1190" t="s">
        <v>3189</v>
      </c>
      <c r="M1190" t="s">
        <v>4041</v>
      </c>
      <c r="S1190" t="s">
        <v>1425</v>
      </c>
      <c r="T1190" t="s">
        <v>3189</v>
      </c>
      <c r="U1190" t="s">
        <v>4041</v>
      </c>
    </row>
    <row r="1191" spans="1:21">
      <c r="A1191" s="190" t="s">
        <v>993</v>
      </c>
      <c r="B1191" s="190" t="s">
        <v>4336</v>
      </c>
      <c r="C1191" s="190" t="s">
        <v>2424</v>
      </c>
      <c r="D1191" s="191">
        <v>2200</v>
      </c>
      <c r="K1191" t="s">
        <v>590</v>
      </c>
      <c r="L1191" t="s">
        <v>2306</v>
      </c>
      <c r="M1191" t="s">
        <v>4038</v>
      </c>
      <c r="S1191" t="s">
        <v>590</v>
      </c>
      <c r="T1191" t="s">
        <v>2306</v>
      </c>
      <c r="U1191" t="s">
        <v>4038</v>
      </c>
    </row>
    <row r="1192" spans="1:21">
      <c r="A1192" s="190" t="s">
        <v>1397</v>
      </c>
      <c r="B1192" s="190" t="s">
        <v>4380</v>
      </c>
      <c r="C1192" s="190" t="s">
        <v>2424</v>
      </c>
      <c r="D1192" s="191">
        <v>25500</v>
      </c>
      <c r="K1192" t="s">
        <v>1426</v>
      </c>
      <c r="L1192" t="s">
        <v>3190</v>
      </c>
      <c r="M1192" t="s">
        <v>4041</v>
      </c>
      <c r="S1192" t="s">
        <v>1426</v>
      </c>
      <c r="T1192" t="s">
        <v>3190</v>
      </c>
      <c r="U1192" t="s">
        <v>4041</v>
      </c>
    </row>
    <row r="1193" spans="1:21">
      <c r="A1193" s="190" t="s">
        <v>479</v>
      </c>
      <c r="B1193" s="190" t="s">
        <v>4340</v>
      </c>
      <c r="C1193" s="190" t="s">
        <v>2424</v>
      </c>
      <c r="D1193" s="190"/>
      <c r="K1193" t="s">
        <v>591</v>
      </c>
      <c r="L1193" t="s">
        <v>2307</v>
      </c>
      <c r="M1193" t="s">
        <v>4051</v>
      </c>
      <c r="S1193" t="s">
        <v>591</v>
      </c>
      <c r="T1193" t="s">
        <v>2307</v>
      </c>
      <c r="U1193" t="s">
        <v>4051</v>
      </c>
    </row>
    <row r="1194" spans="1:21">
      <c r="A1194" s="190" t="s">
        <v>2076</v>
      </c>
      <c r="B1194" s="190" t="s">
        <v>4392</v>
      </c>
      <c r="C1194" s="190" t="s">
        <v>2424</v>
      </c>
      <c r="D1194" s="190"/>
      <c r="K1194" t="s">
        <v>1428</v>
      </c>
      <c r="L1194" t="s">
        <v>3192</v>
      </c>
      <c r="M1194" t="s">
        <v>4041</v>
      </c>
      <c r="S1194" t="s">
        <v>1428</v>
      </c>
      <c r="T1194" t="s">
        <v>3192</v>
      </c>
      <c r="U1194" t="s">
        <v>4041</v>
      </c>
    </row>
    <row r="1195" spans="1:21">
      <c r="A1195" s="190" t="s">
        <v>884</v>
      </c>
      <c r="B1195" s="190" t="s">
        <v>4364</v>
      </c>
      <c r="C1195" s="190" t="s">
        <v>2424</v>
      </c>
      <c r="D1195" s="191">
        <v>26000</v>
      </c>
      <c r="K1195" t="s">
        <v>1429</v>
      </c>
      <c r="L1195" t="s">
        <v>3193</v>
      </c>
      <c r="M1195" t="s">
        <v>4041</v>
      </c>
      <c r="S1195" t="s">
        <v>1429</v>
      </c>
      <c r="T1195" t="s">
        <v>3193</v>
      </c>
      <c r="U1195" t="s">
        <v>4041</v>
      </c>
    </row>
    <row r="1196" spans="1:21">
      <c r="A1196" s="190" t="s">
        <v>1564</v>
      </c>
      <c r="B1196" s="190" t="s">
        <v>4470</v>
      </c>
      <c r="C1196" s="190" t="s">
        <v>2424</v>
      </c>
      <c r="D1196" s="191">
        <v>7400</v>
      </c>
      <c r="K1196" t="s">
        <v>1430</v>
      </c>
      <c r="L1196" t="s">
        <v>3194</v>
      </c>
      <c r="M1196" t="s">
        <v>4021</v>
      </c>
      <c r="S1196" t="s">
        <v>1430</v>
      </c>
      <c r="T1196" t="s">
        <v>3194</v>
      </c>
      <c r="U1196" t="s">
        <v>4021</v>
      </c>
    </row>
    <row r="1197" spans="1:21">
      <c r="A1197" s="190" t="s">
        <v>1186</v>
      </c>
      <c r="B1197" s="190" t="s">
        <v>4362</v>
      </c>
      <c r="C1197" s="190" t="s">
        <v>2424</v>
      </c>
      <c r="D1197" s="191">
        <v>63000</v>
      </c>
      <c r="K1197" t="s">
        <v>592</v>
      </c>
      <c r="L1197" t="s">
        <v>2308</v>
      </c>
      <c r="M1197" t="s">
        <v>4033</v>
      </c>
      <c r="S1197" t="s">
        <v>592</v>
      </c>
      <c r="T1197" t="s">
        <v>2308</v>
      </c>
      <c r="U1197" t="s">
        <v>4033</v>
      </c>
    </row>
    <row r="1198" spans="1:21">
      <c r="A1198" s="190" t="s">
        <v>1187</v>
      </c>
      <c r="B1198" s="190" t="s">
        <v>4370</v>
      </c>
      <c r="C1198" s="190" t="s">
        <v>2424</v>
      </c>
      <c r="D1198" s="191">
        <v>14100</v>
      </c>
      <c r="K1198" t="s">
        <v>833</v>
      </c>
      <c r="L1198" t="s">
        <v>3195</v>
      </c>
      <c r="M1198" t="s">
        <v>4033</v>
      </c>
      <c r="S1198" t="s">
        <v>833</v>
      </c>
      <c r="T1198" t="s">
        <v>3195</v>
      </c>
      <c r="U1198" t="s">
        <v>4033</v>
      </c>
    </row>
    <row r="1199" spans="1:21">
      <c r="A1199" s="190" t="s">
        <v>826</v>
      </c>
      <c r="B1199" s="190" t="s">
        <v>4338</v>
      </c>
      <c r="C1199" s="190" t="s">
        <v>2424</v>
      </c>
      <c r="D1199" s="191">
        <v>18300</v>
      </c>
      <c r="K1199" t="s">
        <v>1586</v>
      </c>
      <c r="L1199" t="s">
        <v>3453</v>
      </c>
      <c r="M1199" t="s">
        <v>4041</v>
      </c>
      <c r="S1199" t="s">
        <v>1586</v>
      </c>
      <c r="T1199" t="s">
        <v>3453</v>
      </c>
      <c r="U1199" t="s">
        <v>4041</v>
      </c>
    </row>
    <row r="1200" spans="1:21">
      <c r="A1200" s="190" t="s">
        <v>1188</v>
      </c>
      <c r="B1200" s="190" t="s">
        <v>4472</v>
      </c>
      <c r="C1200" s="190" t="s">
        <v>2424</v>
      </c>
      <c r="D1200" s="191">
        <v>14500</v>
      </c>
      <c r="K1200" t="s">
        <v>593</v>
      </c>
      <c r="L1200" t="s">
        <v>2309</v>
      </c>
      <c r="M1200" t="s">
        <v>4041</v>
      </c>
      <c r="S1200" t="s">
        <v>593</v>
      </c>
      <c r="T1200" t="s">
        <v>2309</v>
      </c>
      <c r="U1200" t="s">
        <v>4041</v>
      </c>
    </row>
    <row r="1201" spans="1:21">
      <c r="A1201" s="190" t="s">
        <v>1189</v>
      </c>
      <c r="B1201" s="190" t="s">
        <v>4425</v>
      </c>
      <c r="C1201" s="190" t="s">
        <v>2424</v>
      </c>
      <c r="D1201" s="191">
        <v>23500</v>
      </c>
      <c r="K1201" t="s">
        <v>594</v>
      </c>
      <c r="L1201" t="s">
        <v>2310</v>
      </c>
      <c r="M1201" t="s">
        <v>4041</v>
      </c>
      <c r="S1201" t="s">
        <v>594</v>
      </c>
      <c r="T1201" t="s">
        <v>2310</v>
      </c>
      <c r="U1201" t="s">
        <v>4041</v>
      </c>
    </row>
    <row r="1202" spans="1:21">
      <c r="A1202" s="190" t="s">
        <v>997</v>
      </c>
      <c r="B1202" s="190" t="s">
        <v>4361</v>
      </c>
      <c r="C1202" s="190" t="s">
        <v>2424</v>
      </c>
      <c r="D1202" s="191">
        <v>1100</v>
      </c>
      <c r="K1202" t="s">
        <v>794</v>
      </c>
      <c r="L1202" t="s">
        <v>3196</v>
      </c>
      <c r="M1202" t="s">
        <v>4047</v>
      </c>
      <c r="S1202" t="s">
        <v>794</v>
      </c>
      <c r="T1202" t="s">
        <v>3196</v>
      </c>
      <c r="U1202" t="s">
        <v>4047</v>
      </c>
    </row>
    <row r="1203" spans="1:21">
      <c r="A1203" s="190" t="s">
        <v>998</v>
      </c>
      <c r="B1203" s="190" t="s">
        <v>4335</v>
      </c>
      <c r="C1203" s="190" t="s">
        <v>2424</v>
      </c>
      <c r="D1203" s="190"/>
      <c r="K1203" t="s">
        <v>1431</v>
      </c>
      <c r="L1203" t="s">
        <v>3197</v>
      </c>
      <c r="M1203" t="s">
        <v>4041</v>
      </c>
      <c r="S1203" t="s">
        <v>1431</v>
      </c>
      <c r="T1203" t="s">
        <v>3197</v>
      </c>
      <c r="U1203" t="s">
        <v>4041</v>
      </c>
    </row>
    <row r="1204" spans="1:21">
      <c r="A1204" s="190" t="s">
        <v>999</v>
      </c>
      <c r="B1204" s="190" t="s">
        <v>4388</v>
      </c>
      <c r="C1204" s="190" t="s">
        <v>2424</v>
      </c>
      <c r="D1204" s="191">
        <v>14000</v>
      </c>
      <c r="K1204" t="s">
        <v>1432</v>
      </c>
      <c r="L1204" t="s">
        <v>3198</v>
      </c>
      <c r="M1204" t="s">
        <v>4033</v>
      </c>
      <c r="S1204" t="s">
        <v>1432</v>
      </c>
      <c r="T1204" t="s">
        <v>3198</v>
      </c>
      <c r="U1204" t="s">
        <v>4033</v>
      </c>
    </row>
    <row r="1205" spans="1:21">
      <c r="A1205" s="190" t="s">
        <v>1190</v>
      </c>
      <c r="B1205" s="190" t="s">
        <v>4345</v>
      </c>
      <c r="C1205" s="190" t="s">
        <v>2424</v>
      </c>
      <c r="D1205" s="191">
        <v>10100</v>
      </c>
      <c r="K1205" t="s">
        <v>3489</v>
      </c>
      <c r="L1205" t="s">
        <v>3490</v>
      </c>
      <c r="M1205" t="s">
        <v>4036</v>
      </c>
      <c r="S1205" t="s">
        <v>3489</v>
      </c>
      <c r="T1205" t="s">
        <v>3490</v>
      </c>
      <c r="U1205" t="s">
        <v>4036</v>
      </c>
    </row>
    <row r="1206" spans="1:21">
      <c r="A1206" s="190" t="s">
        <v>1000</v>
      </c>
      <c r="B1206" s="190" t="s">
        <v>4388</v>
      </c>
      <c r="C1206" s="190" t="s">
        <v>2424</v>
      </c>
      <c r="D1206" s="191">
        <v>8000</v>
      </c>
      <c r="K1206" t="s">
        <v>786</v>
      </c>
      <c r="L1206" t="s">
        <v>3199</v>
      </c>
      <c r="M1206" t="s">
        <v>4023</v>
      </c>
      <c r="S1206" t="s">
        <v>786</v>
      </c>
      <c r="T1206" t="s">
        <v>3199</v>
      </c>
      <c r="U1206" t="s">
        <v>4023</v>
      </c>
    </row>
    <row r="1207" spans="1:21">
      <c r="A1207" s="190" t="s">
        <v>1191</v>
      </c>
      <c r="B1207" s="190" t="s">
        <v>4386</v>
      </c>
      <c r="C1207" s="190" t="s">
        <v>2424</v>
      </c>
      <c r="D1207" s="191">
        <v>7700</v>
      </c>
      <c r="K1207" t="s">
        <v>941</v>
      </c>
      <c r="L1207" t="s">
        <v>3233</v>
      </c>
      <c r="M1207" t="s">
        <v>4023</v>
      </c>
      <c r="S1207" t="s">
        <v>941</v>
      </c>
      <c r="T1207" t="s">
        <v>3233</v>
      </c>
      <c r="U1207" t="s">
        <v>4023</v>
      </c>
    </row>
    <row r="1208" spans="1:21">
      <c r="A1208" s="190" t="s">
        <v>1002</v>
      </c>
      <c r="B1208" s="190" t="s">
        <v>4364</v>
      </c>
      <c r="C1208" s="190" t="s">
        <v>2424</v>
      </c>
      <c r="D1208" s="191">
        <v>13000</v>
      </c>
      <c r="K1208" t="s">
        <v>595</v>
      </c>
      <c r="L1208" t="s">
        <v>2311</v>
      </c>
      <c r="M1208" t="s">
        <v>4056</v>
      </c>
      <c r="S1208" t="s">
        <v>595</v>
      </c>
      <c r="T1208" t="s">
        <v>2311</v>
      </c>
      <c r="U1208" t="s">
        <v>4056</v>
      </c>
    </row>
    <row r="1209" spans="1:21">
      <c r="A1209" s="190" t="s">
        <v>1316</v>
      </c>
      <c r="B1209" s="190" t="s">
        <v>4364</v>
      </c>
      <c r="C1209" s="190" t="s">
        <v>2424</v>
      </c>
      <c r="D1209" s="191">
        <v>22500</v>
      </c>
      <c r="K1209" t="s">
        <v>596</v>
      </c>
      <c r="L1209" t="s">
        <v>2312</v>
      </c>
      <c r="M1209" t="s">
        <v>4042</v>
      </c>
      <c r="S1209" t="s">
        <v>596</v>
      </c>
      <c r="T1209" t="s">
        <v>2312</v>
      </c>
      <c r="U1209" t="s">
        <v>4042</v>
      </c>
    </row>
    <row r="1210" spans="1:21">
      <c r="A1210" s="190" t="s">
        <v>375</v>
      </c>
      <c r="B1210" s="190" t="s">
        <v>4402</v>
      </c>
      <c r="C1210" s="190" t="s">
        <v>2424</v>
      </c>
      <c r="D1210" s="191">
        <v>2200</v>
      </c>
      <c r="K1210" t="s">
        <v>1433</v>
      </c>
      <c r="L1210" t="s">
        <v>3200</v>
      </c>
      <c r="M1210" t="s">
        <v>4030</v>
      </c>
      <c r="S1210" t="s">
        <v>1433</v>
      </c>
      <c r="T1210" t="s">
        <v>3200</v>
      </c>
      <c r="U1210" t="s">
        <v>4030</v>
      </c>
    </row>
    <row r="1211" spans="1:21">
      <c r="A1211" s="190" t="s">
        <v>1004</v>
      </c>
      <c r="B1211" s="190" t="s">
        <v>4349</v>
      </c>
      <c r="C1211" s="190" t="s">
        <v>2424</v>
      </c>
      <c r="D1211" s="191">
        <v>6600</v>
      </c>
      <c r="K1211" t="s">
        <v>248</v>
      </c>
      <c r="L1211" t="s">
        <v>1934</v>
      </c>
      <c r="M1211" t="s">
        <v>4018</v>
      </c>
      <c r="S1211" t="s">
        <v>248</v>
      </c>
      <c r="T1211" t="s">
        <v>1934</v>
      </c>
      <c r="U1211" t="s">
        <v>4018</v>
      </c>
    </row>
    <row r="1212" spans="1:21">
      <c r="A1212" s="190" t="s">
        <v>1005</v>
      </c>
      <c r="B1212" s="190" t="s">
        <v>4378</v>
      </c>
      <c r="C1212" s="190" t="s">
        <v>2424</v>
      </c>
      <c r="D1212" s="191">
        <v>22100</v>
      </c>
      <c r="K1212" t="s">
        <v>249</v>
      </c>
      <c r="L1212" t="s">
        <v>1935</v>
      </c>
      <c r="M1212" t="s">
        <v>4045</v>
      </c>
      <c r="S1212" t="s">
        <v>249</v>
      </c>
      <c r="T1212" t="s">
        <v>1935</v>
      </c>
      <c r="U1212" t="s">
        <v>4045</v>
      </c>
    </row>
    <row r="1213" spans="1:21">
      <c r="A1213" s="190" t="s">
        <v>1565</v>
      </c>
      <c r="B1213" s="190" t="s">
        <v>4346</v>
      </c>
      <c r="C1213" s="190" t="s">
        <v>2424</v>
      </c>
      <c r="D1213" s="190"/>
      <c r="K1213" t="s">
        <v>250</v>
      </c>
      <c r="L1213" t="s">
        <v>1936</v>
      </c>
      <c r="M1213" t="s">
        <v>4080</v>
      </c>
      <c r="S1213" t="s">
        <v>250</v>
      </c>
      <c r="T1213" t="s">
        <v>1936</v>
      </c>
      <c r="U1213" t="s">
        <v>4080</v>
      </c>
    </row>
    <row r="1214" spans="1:21">
      <c r="A1214" s="190" t="s">
        <v>1008</v>
      </c>
      <c r="B1214" s="190" t="s">
        <v>4475</v>
      </c>
      <c r="C1214" s="190" t="s">
        <v>2424</v>
      </c>
      <c r="D1214" s="191">
        <v>6900</v>
      </c>
      <c r="K1214" t="s">
        <v>597</v>
      </c>
      <c r="L1214" t="s">
        <v>2313</v>
      </c>
      <c r="M1214" t="s">
        <v>4052</v>
      </c>
      <c r="S1214" t="s">
        <v>597</v>
      </c>
      <c r="T1214" t="s">
        <v>2313</v>
      </c>
      <c r="U1214" t="s">
        <v>4052</v>
      </c>
    </row>
    <row r="1215" spans="1:21">
      <c r="A1215" s="190" t="s">
        <v>1010</v>
      </c>
      <c r="B1215" s="190" t="s">
        <v>4351</v>
      </c>
      <c r="C1215" s="190" t="s">
        <v>2424</v>
      </c>
      <c r="D1215" s="191">
        <v>20000</v>
      </c>
      <c r="K1215" t="s">
        <v>3201</v>
      </c>
      <c r="L1215" t="s">
        <v>3202</v>
      </c>
      <c r="M1215" t="s">
        <v>4036</v>
      </c>
      <c r="S1215" t="s">
        <v>3201</v>
      </c>
      <c r="T1215" t="s">
        <v>3202</v>
      </c>
      <c r="U1215" t="s">
        <v>4036</v>
      </c>
    </row>
    <row r="1216" spans="1:21">
      <c r="A1216" s="190" t="s">
        <v>1398</v>
      </c>
      <c r="B1216" s="190" t="s">
        <v>4465</v>
      </c>
      <c r="C1216" s="190" t="s">
        <v>2424</v>
      </c>
      <c r="D1216" s="191">
        <v>17400</v>
      </c>
      <c r="K1216" t="s">
        <v>1021</v>
      </c>
      <c r="L1216" t="s">
        <v>2512</v>
      </c>
      <c r="M1216" t="s">
        <v>4062</v>
      </c>
      <c r="S1216" t="s">
        <v>1021</v>
      </c>
      <c r="T1216" t="s">
        <v>2512</v>
      </c>
      <c r="U1216" t="s">
        <v>4062</v>
      </c>
    </row>
    <row r="1217" spans="1:21">
      <c r="A1217" s="190" t="s">
        <v>1196</v>
      </c>
      <c r="B1217" s="190" t="s">
        <v>4380</v>
      </c>
      <c r="C1217" s="190" t="s">
        <v>2424</v>
      </c>
      <c r="D1217" s="190"/>
      <c r="K1217" t="s">
        <v>598</v>
      </c>
      <c r="L1217" t="s">
        <v>2314</v>
      </c>
      <c r="M1217" t="s">
        <v>4024</v>
      </c>
      <c r="S1217" t="s">
        <v>598</v>
      </c>
      <c r="T1217" t="s">
        <v>2314</v>
      </c>
      <c r="U1217" t="s">
        <v>4024</v>
      </c>
    </row>
    <row r="1218" spans="1:21">
      <c r="A1218" s="190" t="s">
        <v>1399</v>
      </c>
      <c r="B1218" s="190" t="s">
        <v>4419</v>
      </c>
      <c r="C1218" s="190" t="s">
        <v>2424</v>
      </c>
      <c r="D1218" s="191">
        <v>6200</v>
      </c>
      <c r="K1218" t="s">
        <v>599</v>
      </c>
      <c r="L1218" t="s">
        <v>2315</v>
      </c>
      <c r="M1218" t="s">
        <v>4042</v>
      </c>
      <c r="S1218" t="s">
        <v>599</v>
      </c>
      <c r="T1218" t="s">
        <v>2315</v>
      </c>
      <c r="U1218" t="s">
        <v>4042</v>
      </c>
    </row>
    <row r="1219" spans="1:21">
      <c r="A1219" s="190" t="s">
        <v>1504</v>
      </c>
      <c r="B1219" s="190" t="s">
        <v>4351</v>
      </c>
      <c r="C1219" s="190" t="s">
        <v>2424</v>
      </c>
      <c r="D1219" s="191">
        <v>11300</v>
      </c>
      <c r="K1219" t="s">
        <v>600</v>
      </c>
      <c r="L1219" t="s">
        <v>2316</v>
      </c>
      <c r="M1219" t="s">
        <v>4057</v>
      </c>
      <c r="S1219" t="s">
        <v>600</v>
      </c>
      <c r="T1219" t="s">
        <v>2316</v>
      </c>
      <c r="U1219" t="s">
        <v>4057</v>
      </c>
    </row>
    <row r="1220" spans="1:21">
      <c r="A1220" s="190" t="s">
        <v>1566</v>
      </c>
      <c r="B1220" s="190" t="s">
        <v>4375</v>
      </c>
      <c r="C1220" s="190" t="s">
        <v>2424</v>
      </c>
      <c r="D1220" s="191">
        <v>18000</v>
      </c>
      <c r="K1220" t="s">
        <v>601</v>
      </c>
      <c r="L1220" t="s">
        <v>3203</v>
      </c>
      <c r="M1220" t="s">
        <v>4024</v>
      </c>
      <c r="S1220" t="s">
        <v>601</v>
      </c>
      <c r="T1220" t="s">
        <v>3203</v>
      </c>
      <c r="U1220" t="s">
        <v>4024</v>
      </c>
    </row>
    <row r="1221" spans="1:21">
      <c r="A1221" s="190" t="s">
        <v>931</v>
      </c>
      <c r="B1221" s="190" t="s">
        <v>4364</v>
      </c>
      <c r="C1221" s="190" t="s">
        <v>2424</v>
      </c>
      <c r="D1221" s="191">
        <v>160000</v>
      </c>
      <c r="K1221" t="s">
        <v>1329</v>
      </c>
      <c r="L1221" t="s">
        <v>3043</v>
      </c>
      <c r="M1221" t="s">
        <v>4030</v>
      </c>
      <c r="S1221" t="s">
        <v>1329</v>
      </c>
      <c r="T1221" t="s">
        <v>3043</v>
      </c>
      <c r="U1221" t="s">
        <v>4030</v>
      </c>
    </row>
    <row r="1222" spans="1:21">
      <c r="A1222" s="190" t="s">
        <v>1019</v>
      </c>
      <c r="B1222" s="190" t="s">
        <v>4472</v>
      </c>
      <c r="C1222" s="190" t="s">
        <v>2424</v>
      </c>
      <c r="D1222" s="191">
        <v>24100</v>
      </c>
      <c r="K1222" t="s">
        <v>251</v>
      </c>
      <c r="L1222" t="s">
        <v>1938</v>
      </c>
      <c r="M1222" t="s">
        <v>4031</v>
      </c>
      <c r="S1222" t="s">
        <v>251</v>
      </c>
      <c r="T1222" t="s">
        <v>1938</v>
      </c>
      <c r="U1222" t="s">
        <v>4031</v>
      </c>
    </row>
    <row r="1223" spans="1:21">
      <c r="A1223" s="190" t="s">
        <v>3029</v>
      </c>
      <c r="B1223" s="190" t="s">
        <v>4351</v>
      </c>
      <c r="C1223" s="190" t="s">
        <v>2424</v>
      </c>
      <c r="D1223" s="191">
        <v>13200</v>
      </c>
      <c r="K1223" t="s">
        <v>1448</v>
      </c>
      <c r="L1223" t="s">
        <v>3236</v>
      </c>
      <c r="M1223" t="s">
        <v>4062</v>
      </c>
      <c r="S1223" t="s">
        <v>1448</v>
      </c>
      <c r="T1223" t="s">
        <v>3236</v>
      </c>
      <c r="U1223" t="s">
        <v>4062</v>
      </c>
    </row>
    <row r="1224" spans="1:21">
      <c r="A1224" s="190" t="s">
        <v>1020</v>
      </c>
      <c r="B1224" s="190" t="s">
        <v>4388</v>
      </c>
      <c r="C1224" s="190" t="s">
        <v>2424</v>
      </c>
      <c r="D1224" s="191">
        <v>23000</v>
      </c>
      <c r="K1224" t="s">
        <v>1434</v>
      </c>
      <c r="L1224" t="s">
        <v>3205</v>
      </c>
      <c r="M1224" t="s">
        <v>4080</v>
      </c>
      <c r="S1224" t="s">
        <v>1434</v>
      </c>
      <c r="T1224" t="s">
        <v>3205</v>
      </c>
      <c r="U1224" t="s">
        <v>4080</v>
      </c>
    </row>
    <row r="1225" spans="1:21">
      <c r="A1225" s="190" t="s">
        <v>1582</v>
      </c>
      <c r="B1225" s="190" t="s">
        <v>4351</v>
      </c>
      <c r="C1225" s="190" t="s">
        <v>2424</v>
      </c>
      <c r="D1225" s="191">
        <v>15000</v>
      </c>
      <c r="K1225" t="s">
        <v>252</v>
      </c>
      <c r="L1225" t="s">
        <v>1939</v>
      </c>
      <c r="M1225" t="s">
        <v>4100</v>
      </c>
      <c r="S1225" t="s">
        <v>252</v>
      </c>
      <c r="T1225" t="s">
        <v>1939</v>
      </c>
      <c r="U1225" t="s">
        <v>4100</v>
      </c>
    </row>
    <row r="1226" spans="1:21">
      <c r="A1226" s="190" t="s">
        <v>1583</v>
      </c>
      <c r="B1226" s="190" t="s">
        <v>4347</v>
      </c>
      <c r="C1226" s="190" t="s">
        <v>2424</v>
      </c>
      <c r="D1226" s="190"/>
      <c r="K1226" t="s">
        <v>812</v>
      </c>
      <c r="L1226" t="s">
        <v>3213</v>
      </c>
      <c r="M1226" t="s">
        <v>4031</v>
      </c>
      <c r="S1226" t="s">
        <v>812</v>
      </c>
      <c r="T1226" t="s">
        <v>3213</v>
      </c>
      <c r="U1226" t="s">
        <v>4031</v>
      </c>
    </row>
    <row r="1227" spans="1:21">
      <c r="A1227" s="190" t="s">
        <v>1204</v>
      </c>
      <c r="B1227" s="190" t="s">
        <v>4388</v>
      </c>
      <c r="C1227" s="190" t="s">
        <v>2424</v>
      </c>
      <c r="D1227" s="191">
        <v>400000</v>
      </c>
      <c r="K1227" t="s">
        <v>1494</v>
      </c>
      <c r="L1227" t="s">
        <v>3314</v>
      </c>
      <c r="M1227" t="s">
        <v>4062</v>
      </c>
      <c r="S1227" t="s">
        <v>1494</v>
      </c>
      <c r="T1227" t="s">
        <v>3314</v>
      </c>
      <c r="U1227" t="s">
        <v>4062</v>
      </c>
    </row>
    <row r="1228" spans="1:21">
      <c r="A1228" s="190" t="s">
        <v>1321</v>
      </c>
      <c r="B1228" s="190" t="s">
        <v>4346</v>
      </c>
      <c r="C1228" s="190" t="s">
        <v>2424</v>
      </c>
      <c r="D1228" s="191">
        <v>6800</v>
      </c>
      <c r="K1228" t="s">
        <v>253</v>
      </c>
      <c r="L1228" t="s">
        <v>1940</v>
      </c>
      <c r="M1228" t="s">
        <v>4022</v>
      </c>
      <c r="S1228" t="s">
        <v>253</v>
      </c>
      <c r="T1228" t="s">
        <v>1940</v>
      </c>
      <c r="U1228" t="s">
        <v>4022</v>
      </c>
    </row>
    <row r="1229" spans="1:21">
      <c r="A1229" s="190" t="s">
        <v>924</v>
      </c>
      <c r="B1229" s="190" t="s">
        <v>4362</v>
      </c>
      <c r="C1229" s="190" t="s">
        <v>2424</v>
      </c>
      <c r="D1229" s="191">
        <v>5700</v>
      </c>
      <c r="K1229" t="s">
        <v>602</v>
      </c>
      <c r="L1229" t="s">
        <v>2238</v>
      </c>
      <c r="M1229" t="s">
        <v>4101</v>
      </c>
      <c r="S1229" t="s">
        <v>602</v>
      </c>
      <c r="T1229" t="s">
        <v>2238</v>
      </c>
      <c r="U1229" t="s">
        <v>4101</v>
      </c>
    </row>
    <row r="1230" spans="1:21">
      <c r="A1230" s="190" t="s">
        <v>1207</v>
      </c>
      <c r="B1230" s="190" t="s">
        <v>4387</v>
      </c>
      <c r="C1230" s="190" t="s">
        <v>2424</v>
      </c>
      <c r="D1230" s="191">
        <v>29000</v>
      </c>
      <c r="K1230" t="s">
        <v>603</v>
      </c>
      <c r="L1230" t="s">
        <v>603</v>
      </c>
      <c r="M1230" t="s">
        <v>4036</v>
      </c>
      <c r="S1230" t="s">
        <v>603</v>
      </c>
      <c r="T1230" t="s">
        <v>603</v>
      </c>
      <c r="U1230" t="s">
        <v>4036</v>
      </c>
    </row>
    <row r="1231" spans="1:21">
      <c r="A1231" s="190" t="s">
        <v>1023</v>
      </c>
      <c r="B1231" s="190" t="s">
        <v>4382</v>
      </c>
      <c r="C1231" s="190" t="s">
        <v>2424</v>
      </c>
      <c r="D1231" s="191">
        <v>11300</v>
      </c>
      <c r="K1231" t="s">
        <v>1435</v>
      </c>
      <c r="L1231" t="s">
        <v>3208</v>
      </c>
      <c r="M1231" t="s">
        <v>4080</v>
      </c>
      <c r="S1231" t="s">
        <v>1435</v>
      </c>
      <c r="T1231" t="s">
        <v>3208</v>
      </c>
      <c r="U1231" t="s">
        <v>4080</v>
      </c>
    </row>
    <row r="1232" spans="1:21">
      <c r="A1232" s="190" t="s">
        <v>1025</v>
      </c>
      <c r="B1232" s="190" t="s">
        <v>4388</v>
      </c>
      <c r="C1232" s="190" t="s">
        <v>2424</v>
      </c>
      <c r="D1232" s="191">
        <v>4300</v>
      </c>
      <c r="K1232" t="s">
        <v>1436</v>
      </c>
      <c r="L1232" t="s">
        <v>3209</v>
      </c>
      <c r="M1232" t="s">
        <v>4041</v>
      </c>
      <c r="S1232" t="s">
        <v>1436</v>
      </c>
      <c r="T1232" t="s">
        <v>3209</v>
      </c>
      <c r="U1232" t="s">
        <v>4041</v>
      </c>
    </row>
    <row r="1233" spans="1:21">
      <c r="A1233" s="190" t="s">
        <v>925</v>
      </c>
      <c r="B1233" s="190" t="s">
        <v>4361</v>
      </c>
      <c r="C1233" s="190" t="s">
        <v>2424</v>
      </c>
      <c r="D1233" s="191">
        <v>21900</v>
      </c>
      <c r="K1233" t="s">
        <v>741</v>
      </c>
      <c r="L1233" t="s">
        <v>1866</v>
      </c>
      <c r="M1233" t="s">
        <v>4027</v>
      </c>
      <c r="S1233" t="s">
        <v>741</v>
      </c>
      <c r="T1233" t="s">
        <v>1866</v>
      </c>
      <c r="U1233" t="s">
        <v>4027</v>
      </c>
    </row>
    <row r="1234" spans="1:21">
      <c r="A1234" s="190" t="s">
        <v>1026</v>
      </c>
      <c r="B1234" s="190" t="s">
        <v>4355</v>
      </c>
      <c r="C1234" s="190" t="s">
        <v>2424</v>
      </c>
      <c r="D1234" s="191">
        <v>8700</v>
      </c>
      <c r="K1234" t="s">
        <v>254</v>
      </c>
      <c r="L1234" t="s">
        <v>1941</v>
      </c>
      <c r="M1234" t="s">
        <v>4022</v>
      </c>
      <c r="S1234" t="s">
        <v>254</v>
      </c>
      <c r="T1234" t="s">
        <v>1941</v>
      </c>
      <c r="U1234" t="s">
        <v>4022</v>
      </c>
    </row>
    <row r="1235" spans="1:21">
      <c r="A1235" s="190" t="s">
        <v>1622</v>
      </c>
      <c r="B1235" s="190" t="s">
        <v>4373</v>
      </c>
      <c r="C1235" s="190" t="s">
        <v>2424</v>
      </c>
      <c r="D1235" s="190"/>
      <c r="K1235" t="s">
        <v>604</v>
      </c>
      <c r="L1235" t="s">
        <v>2318</v>
      </c>
      <c r="M1235" t="s">
        <v>4041</v>
      </c>
      <c r="S1235" t="s">
        <v>604</v>
      </c>
      <c r="T1235" t="s">
        <v>2318</v>
      </c>
      <c r="U1235" t="s">
        <v>4041</v>
      </c>
    </row>
    <row r="1236" spans="1:21">
      <c r="A1236" s="190" t="s">
        <v>1027</v>
      </c>
      <c r="B1236" s="190" t="s">
        <v>4352</v>
      </c>
      <c r="C1236" s="190" t="s">
        <v>2424</v>
      </c>
      <c r="D1236" s="191">
        <v>2600</v>
      </c>
      <c r="K1236" t="s">
        <v>255</v>
      </c>
      <c r="L1236" t="s">
        <v>1942</v>
      </c>
      <c r="M1236" t="s">
        <v>4056</v>
      </c>
      <c r="S1236" t="s">
        <v>255</v>
      </c>
      <c r="T1236" t="s">
        <v>1942</v>
      </c>
      <c r="U1236" t="s">
        <v>4056</v>
      </c>
    </row>
    <row r="1237" spans="1:21">
      <c r="A1237" s="190" t="s">
        <v>1323</v>
      </c>
      <c r="B1237" s="190" t="s">
        <v>4346</v>
      </c>
      <c r="C1237" s="190" t="s">
        <v>2424</v>
      </c>
      <c r="D1237" s="191">
        <v>59000</v>
      </c>
      <c r="K1237" t="s">
        <v>605</v>
      </c>
      <c r="L1237" t="s">
        <v>2319</v>
      </c>
      <c r="M1237" t="s">
        <v>4046</v>
      </c>
      <c r="S1237" t="s">
        <v>605</v>
      </c>
      <c r="T1237" t="s">
        <v>2319</v>
      </c>
      <c r="U1237" t="s">
        <v>4046</v>
      </c>
    </row>
    <row r="1238" spans="1:21">
      <c r="A1238" s="190" t="s">
        <v>1208</v>
      </c>
      <c r="B1238" s="190" t="s">
        <v>4333</v>
      </c>
      <c r="C1238" s="190" t="s">
        <v>2424</v>
      </c>
      <c r="D1238" s="191">
        <v>4700</v>
      </c>
      <c r="K1238" t="s">
        <v>1437</v>
      </c>
      <c r="L1238" t="s">
        <v>3210</v>
      </c>
      <c r="M1238" t="s">
        <v>4062</v>
      </c>
      <c r="S1238" t="s">
        <v>1437</v>
      </c>
      <c r="T1238" t="s">
        <v>3210</v>
      </c>
      <c r="U1238" t="s">
        <v>4062</v>
      </c>
    </row>
    <row r="1239" spans="1:21">
      <c r="A1239" s="190" t="s">
        <v>1408</v>
      </c>
      <c r="B1239" s="190" t="s">
        <v>4340</v>
      </c>
      <c r="C1239" s="190" t="s">
        <v>2424</v>
      </c>
      <c r="D1239" s="191">
        <v>1800</v>
      </c>
      <c r="K1239" t="s">
        <v>256</v>
      </c>
      <c r="L1239" t="s">
        <v>1929</v>
      </c>
      <c r="M1239" t="s">
        <v>4039</v>
      </c>
      <c r="S1239" t="s">
        <v>256</v>
      </c>
      <c r="T1239" t="s">
        <v>1929</v>
      </c>
      <c r="U1239" t="s">
        <v>4039</v>
      </c>
    </row>
    <row r="1240" spans="1:21">
      <c r="A1240" s="190" t="s">
        <v>1029</v>
      </c>
      <c r="B1240" s="190" t="s">
        <v>4475</v>
      </c>
      <c r="C1240" s="190" t="s">
        <v>2424</v>
      </c>
      <c r="D1240" s="191">
        <v>15300</v>
      </c>
      <c r="K1240" t="s">
        <v>606</v>
      </c>
      <c r="L1240" t="s">
        <v>2320</v>
      </c>
      <c r="M1240" t="s">
        <v>4041</v>
      </c>
      <c r="S1240" t="s">
        <v>606</v>
      </c>
      <c r="T1240" t="s">
        <v>2320</v>
      </c>
      <c r="U1240" t="s">
        <v>4041</v>
      </c>
    </row>
    <row r="1241" spans="1:21">
      <c r="A1241" s="190" t="s">
        <v>1545</v>
      </c>
      <c r="B1241" s="190" t="s">
        <v>4347</v>
      </c>
      <c r="C1241" s="190" t="s">
        <v>2424</v>
      </c>
      <c r="D1241" s="191">
        <v>2400</v>
      </c>
      <c r="K1241" t="s">
        <v>745</v>
      </c>
      <c r="L1241" t="s">
        <v>1965</v>
      </c>
      <c r="M1241" t="s">
        <v>4031</v>
      </c>
      <c r="S1241" t="s">
        <v>745</v>
      </c>
      <c r="T1241" t="s">
        <v>1965</v>
      </c>
      <c r="U1241" t="s">
        <v>4031</v>
      </c>
    </row>
    <row r="1242" spans="1:21">
      <c r="A1242" s="190" t="s">
        <v>849</v>
      </c>
      <c r="B1242" s="190" t="s">
        <v>4331</v>
      </c>
      <c r="C1242" s="190" t="s">
        <v>2424</v>
      </c>
      <c r="D1242" s="191">
        <v>34500</v>
      </c>
      <c r="K1242" t="s">
        <v>257</v>
      </c>
      <c r="L1242" t="s">
        <v>1943</v>
      </c>
      <c r="M1242" t="s">
        <v>4041</v>
      </c>
      <c r="S1242" t="s">
        <v>257</v>
      </c>
      <c r="T1242" t="s">
        <v>1943</v>
      </c>
      <c r="U1242" t="s">
        <v>4041</v>
      </c>
    </row>
    <row r="1243" spans="1:21">
      <c r="A1243" s="190" t="s">
        <v>836</v>
      </c>
      <c r="B1243" s="190" t="s">
        <v>4342</v>
      </c>
      <c r="C1243" s="190" t="s">
        <v>2424</v>
      </c>
      <c r="D1243" s="191">
        <v>2800</v>
      </c>
      <c r="K1243" t="s">
        <v>959</v>
      </c>
      <c r="L1243" t="s">
        <v>3214</v>
      </c>
      <c r="M1243" t="s">
        <v>4045</v>
      </c>
      <c r="S1243" t="s">
        <v>959</v>
      </c>
      <c r="T1243" t="s">
        <v>3214</v>
      </c>
      <c r="U1243" t="s">
        <v>4045</v>
      </c>
    </row>
    <row r="1244" spans="1:21">
      <c r="A1244" s="190" t="s">
        <v>1508</v>
      </c>
      <c r="B1244" s="190" t="s">
        <v>4380</v>
      </c>
      <c r="C1244" s="190" t="s">
        <v>2424</v>
      </c>
      <c r="D1244" s="191">
        <v>21900</v>
      </c>
      <c r="K1244" t="s">
        <v>607</v>
      </c>
      <c r="L1244" t="s">
        <v>2321</v>
      </c>
      <c r="M1244" t="s">
        <v>4023</v>
      </c>
      <c r="S1244" t="s">
        <v>607</v>
      </c>
      <c r="T1244" t="s">
        <v>2321</v>
      </c>
      <c r="U1244" t="s">
        <v>4023</v>
      </c>
    </row>
    <row r="1245" spans="1:21">
      <c r="A1245" s="190" t="s">
        <v>1032</v>
      </c>
      <c r="B1245" s="190" t="s">
        <v>4373</v>
      </c>
      <c r="C1245" s="190" t="s">
        <v>2424</v>
      </c>
      <c r="D1245" s="191">
        <v>15700</v>
      </c>
      <c r="K1245" t="s">
        <v>608</v>
      </c>
      <c r="L1245" t="s">
        <v>2322</v>
      </c>
      <c r="M1245" t="s">
        <v>4041</v>
      </c>
      <c r="S1245" t="s">
        <v>608</v>
      </c>
      <c r="T1245" t="s">
        <v>2322</v>
      </c>
      <c r="U1245" t="s">
        <v>4041</v>
      </c>
    </row>
    <row r="1246" spans="1:21">
      <c r="A1246" s="190" t="s">
        <v>945</v>
      </c>
      <c r="B1246" s="190" t="s">
        <v>4346</v>
      </c>
      <c r="C1246" s="190" t="s">
        <v>2424</v>
      </c>
      <c r="D1246" s="191">
        <v>12900</v>
      </c>
      <c r="K1246" t="s">
        <v>258</v>
      </c>
      <c r="L1246" t="s">
        <v>1944</v>
      </c>
      <c r="M1246" t="s">
        <v>4056</v>
      </c>
      <c r="S1246" t="s">
        <v>258</v>
      </c>
      <c r="T1246" t="s">
        <v>1944</v>
      </c>
      <c r="U1246" t="s">
        <v>4056</v>
      </c>
    </row>
    <row r="1247" spans="1:21">
      <c r="A1247" s="190" t="s">
        <v>1209</v>
      </c>
      <c r="B1247" s="190" t="s">
        <v>4466</v>
      </c>
      <c r="C1247" s="190" t="s">
        <v>2424</v>
      </c>
      <c r="D1247" s="191">
        <v>12100</v>
      </c>
      <c r="K1247" t="s">
        <v>609</v>
      </c>
      <c r="L1247" t="s">
        <v>2323</v>
      </c>
      <c r="M1247" t="s">
        <v>4041</v>
      </c>
      <c r="S1247" t="s">
        <v>609</v>
      </c>
      <c r="T1247" t="s">
        <v>2323</v>
      </c>
      <c r="U1247" t="s">
        <v>4041</v>
      </c>
    </row>
    <row r="1248" spans="1:21">
      <c r="A1248" s="190" t="s">
        <v>1465</v>
      </c>
      <c r="B1248" s="190" t="s">
        <v>4335</v>
      </c>
      <c r="C1248" s="190" t="s">
        <v>2424</v>
      </c>
      <c r="D1248" s="191">
        <v>44000</v>
      </c>
      <c r="K1248" t="s">
        <v>259</v>
      </c>
      <c r="L1248" t="s">
        <v>1945</v>
      </c>
      <c r="M1248" t="s">
        <v>4045</v>
      </c>
      <c r="S1248" t="s">
        <v>259</v>
      </c>
      <c r="T1248" t="s">
        <v>1945</v>
      </c>
      <c r="U1248" t="s">
        <v>4045</v>
      </c>
    </row>
    <row r="1249" spans="1:21">
      <c r="A1249" s="190" t="s">
        <v>579</v>
      </c>
      <c r="B1249" s="190" t="s">
        <v>4347</v>
      </c>
      <c r="C1249" s="190" t="s">
        <v>2424</v>
      </c>
      <c r="D1249" s="191">
        <v>16300</v>
      </c>
      <c r="K1249" t="s">
        <v>862</v>
      </c>
      <c r="L1249" t="s">
        <v>3216</v>
      </c>
      <c r="M1249" t="s">
        <v>4041</v>
      </c>
      <c r="S1249" t="s">
        <v>862</v>
      </c>
      <c r="T1249" t="s">
        <v>3216</v>
      </c>
      <c r="U1249" t="s">
        <v>4041</v>
      </c>
    </row>
    <row r="1250" spans="1:21">
      <c r="A1250" s="190" t="s">
        <v>1036</v>
      </c>
      <c r="B1250" s="190" t="s">
        <v>4413</v>
      </c>
      <c r="C1250" s="190" t="s">
        <v>2424</v>
      </c>
      <c r="D1250" s="191">
        <v>19700</v>
      </c>
      <c r="K1250" t="s">
        <v>260</v>
      </c>
      <c r="L1250" t="s">
        <v>1946</v>
      </c>
      <c r="M1250" t="s">
        <v>4031</v>
      </c>
      <c r="S1250" t="s">
        <v>260</v>
      </c>
      <c r="T1250" t="s">
        <v>1946</v>
      </c>
      <c r="U1250" t="s">
        <v>4031</v>
      </c>
    </row>
    <row r="1251" spans="1:21">
      <c r="A1251" s="190" t="s">
        <v>1467</v>
      </c>
      <c r="B1251" s="190" t="s">
        <v>4346</v>
      </c>
      <c r="C1251" s="190" t="s">
        <v>2424</v>
      </c>
      <c r="D1251" s="191">
        <v>13100</v>
      </c>
      <c r="K1251" t="s">
        <v>261</v>
      </c>
      <c r="L1251" t="s">
        <v>1947</v>
      </c>
      <c r="M1251" t="s">
        <v>4062</v>
      </c>
      <c r="S1251" t="s">
        <v>261</v>
      </c>
      <c r="T1251" t="s">
        <v>1947</v>
      </c>
      <c r="U1251" t="s">
        <v>4062</v>
      </c>
    </row>
    <row r="1252" spans="1:21">
      <c r="A1252" s="190" t="s">
        <v>1212</v>
      </c>
      <c r="B1252" s="190" t="s">
        <v>4389</v>
      </c>
      <c r="C1252" s="190" t="s">
        <v>2424</v>
      </c>
      <c r="D1252" s="191">
        <v>30000</v>
      </c>
      <c r="K1252" t="s">
        <v>1439</v>
      </c>
      <c r="L1252" t="s">
        <v>3218</v>
      </c>
      <c r="M1252" t="s">
        <v>4058</v>
      </c>
      <c r="S1252" t="s">
        <v>1439</v>
      </c>
      <c r="T1252" t="s">
        <v>3218</v>
      </c>
      <c r="U1252" t="s">
        <v>4058</v>
      </c>
    </row>
    <row r="1253" spans="1:21">
      <c r="A1253" s="190" t="s">
        <v>384</v>
      </c>
      <c r="B1253" s="190" t="s">
        <v>4345</v>
      </c>
      <c r="C1253" s="190" t="s">
        <v>2424</v>
      </c>
      <c r="D1253" s="191">
        <v>4100</v>
      </c>
      <c r="K1253" t="s">
        <v>610</v>
      </c>
      <c r="L1253" t="s">
        <v>2324</v>
      </c>
      <c r="M1253" t="s">
        <v>4024</v>
      </c>
      <c r="S1253" t="s">
        <v>610</v>
      </c>
      <c r="T1253" t="s">
        <v>2324</v>
      </c>
      <c r="U1253" t="s">
        <v>4024</v>
      </c>
    </row>
    <row r="1254" spans="1:21">
      <c r="A1254" s="190" t="s">
        <v>882</v>
      </c>
      <c r="B1254" s="190" t="s">
        <v>4380</v>
      </c>
      <c r="C1254" s="190" t="s">
        <v>2424</v>
      </c>
      <c r="D1254" s="191">
        <v>12800</v>
      </c>
      <c r="K1254" t="s">
        <v>262</v>
      </c>
      <c r="L1254" t="s">
        <v>1948</v>
      </c>
      <c r="M1254" t="s">
        <v>4052</v>
      </c>
      <c r="S1254" t="s">
        <v>262</v>
      </c>
      <c r="T1254" t="s">
        <v>1948</v>
      </c>
      <c r="U1254" t="s">
        <v>4052</v>
      </c>
    </row>
    <row r="1255" spans="1:21">
      <c r="A1255" s="190" t="s">
        <v>1331</v>
      </c>
      <c r="B1255" s="190" t="s">
        <v>4411</v>
      </c>
      <c r="C1255" s="190" t="s">
        <v>2424</v>
      </c>
      <c r="D1255" s="190"/>
      <c r="K1255" t="s">
        <v>727</v>
      </c>
      <c r="L1255" t="s">
        <v>1949</v>
      </c>
      <c r="M1255" t="s">
        <v>4061</v>
      </c>
      <c r="S1255" t="s">
        <v>727</v>
      </c>
      <c r="T1255" t="s">
        <v>1949</v>
      </c>
      <c r="U1255" t="s">
        <v>4061</v>
      </c>
    </row>
    <row r="1256" spans="1:21">
      <c r="A1256" s="190" t="s">
        <v>949</v>
      </c>
      <c r="B1256" s="190" t="s">
        <v>4355</v>
      </c>
      <c r="C1256" s="190" t="s">
        <v>2424</v>
      </c>
      <c r="D1256" s="191">
        <v>20800</v>
      </c>
      <c r="K1256" t="s">
        <v>263</v>
      </c>
      <c r="L1256" t="s">
        <v>3805</v>
      </c>
      <c r="M1256" t="s">
        <v>4022</v>
      </c>
      <c r="S1256" t="s">
        <v>263</v>
      </c>
      <c r="T1256" t="s">
        <v>3805</v>
      </c>
      <c r="U1256" t="s">
        <v>4022</v>
      </c>
    </row>
    <row r="1257" spans="1:21">
      <c r="A1257" s="190" t="s">
        <v>1412</v>
      </c>
      <c r="B1257" s="190" t="s">
        <v>4429</v>
      </c>
      <c r="C1257" s="190" t="s">
        <v>2424</v>
      </c>
      <c r="D1257" s="191">
        <v>2300</v>
      </c>
      <c r="K1257" t="s">
        <v>611</v>
      </c>
      <c r="L1257" t="s">
        <v>2326</v>
      </c>
      <c r="M1257" t="s">
        <v>4068</v>
      </c>
      <c r="S1257" t="s">
        <v>611</v>
      </c>
      <c r="T1257" t="s">
        <v>2326</v>
      </c>
      <c r="U1257" t="s">
        <v>4068</v>
      </c>
    </row>
    <row r="1258" spans="1:21">
      <c r="A1258" s="190" t="s">
        <v>3271</v>
      </c>
      <c r="B1258" s="190" t="s">
        <v>4368</v>
      </c>
      <c r="C1258" s="190" t="s">
        <v>2424</v>
      </c>
      <c r="D1258" s="191">
        <v>7200</v>
      </c>
      <c r="K1258" t="s">
        <v>1440</v>
      </c>
      <c r="L1258" t="s">
        <v>3220</v>
      </c>
      <c r="M1258" t="s">
        <v>4023</v>
      </c>
      <c r="S1258" t="s">
        <v>1440</v>
      </c>
      <c r="T1258" t="s">
        <v>3220</v>
      </c>
      <c r="U1258" t="s">
        <v>4023</v>
      </c>
    </row>
    <row r="1259" spans="1:21">
      <c r="A1259" s="190" t="s">
        <v>918</v>
      </c>
      <c r="B1259" s="190" t="s">
        <v>4440</v>
      </c>
      <c r="C1259" s="190" t="s">
        <v>2424</v>
      </c>
      <c r="D1259" s="191">
        <v>12500</v>
      </c>
      <c r="K1259" t="s">
        <v>612</v>
      </c>
      <c r="L1259" t="s">
        <v>2325</v>
      </c>
      <c r="M1259" t="s">
        <v>4042</v>
      </c>
      <c r="S1259" t="s">
        <v>612</v>
      </c>
      <c r="T1259" t="s">
        <v>2325</v>
      </c>
      <c r="U1259" t="s">
        <v>4042</v>
      </c>
    </row>
    <row r="1260" spans="1:21">
      <c r="A1260" s="190" t="s">
        <v>3851</v>
      </c>
      <c r="B1260" s="190" t="s">
        <v>4346</v>
      </c>
      <c r="C1260" s="190" t="s">
        <v>2424</v>
      </c>
      <c r="D1260" s="190"/>
      <c r="K1260" t="s">
        <v>1595</v>
      </c>
      <c r="L1260" t="s">
        <v>3212</v>
      </c>
      <c r="M1260" t="s">
        <v>4041</v>
      </c>
      <c r="S1260" t="s">
        <v>1595</v>
      </c>
      <c r="T1260" t="s">
        <v>3212</v>
      </c>
      <c r="U1260" t="s">
        <v>4041</v>
      </c>
    </row>
    <row r="1261" spans="1:21">
      <c r="A1261" s="190" t="s">
        <v>455</v>
      </c>
      <c r="B1261" s="190" t="s">
        <v>4371</v>
      </c>
      <c r="C1261" s="190" t="s">
        <v>2424</v>
      </c>
      <c r="D1261" s="191">
        <v>6300</v>
      </c>
      <c r="K1261" t="s">
        <v>796</v>
      </c>
      <c r="L1261" t="s">
        <v>3221</v>
      </c>
      <c r="M1261" t="s">
        <v>4041</v>
      </c>
      <c r="S1261" t="s">
        <v>796</v>
      </c>
      <c r="T1261" t="s">
        <v>3221</v>
      </c>
      <c r="U1261" t="s">
        <v>4041</v>
      </c>
    </row>
    <row r="1262" spans="1:21">
      <c r="A1262" s="190" t="s">
        <v>908</v>
      </c>
      <c r="B1262" s="190" t="s">
        <v>4377</v>
      </c>
      <c r="C1262" s="190" t="s">
        <v>2424</v>
      </c>
      <c r="D1262" s="191">
        <v>78000</v>
      </c>
      <c r="K1262" t="s">
        <v>3766</v>
      </c>
      <c r="L1262" t="s">
        <v>3767</v>
      </c>
      <c r="M1262" t="s">
        <v>4031</v>
      </c>
      <c r="S1262" t="s">
        <v>3766</v>
      </c>
      <c r="T1262" t="s">
        <v>3767</v>
      </c>
      <c r="U1262" t="s">
        <v>4031</v>
      </c>
    </row>
    <row r="1263" spans="1:21">
      <c r="A1263" s="190" t="s">
        <v>1044</v>
      </c>
      <c r="B1263" s="190" t="s">
        <v>4347</v>
      </c>
      <c r="C1263" s="190" t="s">
        <v>2424</v>
      </c>
      <c r="D1263" s="191">
        <v>34200</v>
      </c>
      <c r="K1263" t="s">
        <v>1438</v>
      </c>
      <c r="L1263" t="s">
        <v>3215</v>
      </c>
      <c r="M1263" t="s">
        <v>4041</v>
      </c>
      <c r="S1263" t="s">
        <v>1438</v>
      </c>
      <c r="T1263" t="s">
        <v>3215</v>
      </c>
      <c r="U1263" t="s">
        <v>4041</v>
      </c>
    </row>
    <row r="1264" spans="1:21">
      <c r="A1264" s="190" t="s">
        <v>1414</v>
      </c>
      <c r="B1264" s="190" t="s">
        <v>4388</v>
      </c>
      <c r="C1264" s="190" t="s">
        <v>2424</v>
      </c>
      <c r="D1264" s="191">
        <v>7500</v>
      </c>
      <c r="K1264" t="s">
        <v>744</v>
      </c>
      <c r="L1264" t="s">
        <v>2317</v>
      </c>
      <c r="M1264" t="s">
        <v>4094</v>
      </c>
      <c r="S1264" t="s">
        <v>744</v>
      </c>
      <c r="T1264" t="s">
        <v>2317</v>
      </c>
      <c r="U1264" t="s">
        <v>4094</v>
      </c>
    </row>
    <row r="1265" spans="1:21">
      <c r="A1265" s="190" t="s">
        <v>1048</v>
      </c>
      <c r="B1265" s="190" t="s">
        <v>4370</v>
      </c>
      <c r="C1265" s="190" t="s">
        <v>2424</v>
      </c>
      <c r="D1265" s="191">
        <v>70000</v>
      </c>
      <c r="K1265" t="s">
        <v>3176</v>
      </c>
      <c r="L1265" t="s">
        <v>3177</v>
      </c>
      <c r="M1265" t="s">
        <v>4030</v>
      </c>
      <c r="S1265" t="s">
        <v>3176</v>
      </c>
      <c r="T1265" t="s">
        <v>3177</v>
      </c>
      <c r="U1265" t="s">
        <v>4030</v>
      </c>
    </row>
    <row r="1266" spans="1:21">
      <c r="A1266" s="190" t="s">
        <v>1049</v>
      </c>
      <c r="B1266" s="190" t="s">
        <v>4352</v>
      </c>
      <c r="C1266" s="190" t="s">
        <v>2424</v>
      </c>
      <c r="D1266" s="190"/>
      <c r="K1266" t="s">
        <v>1330</v>
      </c>
      <c r="L1266" t="s">
        <v>3044</v>
      </c>
      <c r="M1266" t="s">
        <v>4017</v>
      </c>
      <c r="S1266" t="s">
        <v>1330</v>
      </c>
      <c r="T1266" t="s">
        <v>3044</v>
      </c>
      <c r="U1266" t="s">
        <v>4017</v>
      </c>
    </row>
    <row r="1267" spans="1:21">
      <c r="A1267" s="190" t="s">
        <v>1218</v>
      </c>
      <c r="B1267" s="190" t="s">
        <v>4376</v>
      </c>
      <c r="C1267" s="190" t="s">
        <v>2424</v>
      </c>
      <c r="D1267" s="191">
        <v>43000</v>
      </c>
      <c r="K1267" t="s">
        <v>1444</v>
      </c>
      <c r="L1267" t="s">
        <v>3226</v>
      </c>
      <c r="M1267" t="s">
        <v>4027</v>
      </c>
      <c r="S1267" t="s">
        <v>1444</v>
      </c>
      <c r="T1267" t="s">
        <v>3226</v>
      </c>
      <c r="U1267" t="s">
        <v>4027</v>
      </c>
    </row>
    <row r="1268" spans="1:21">
      <c r="A1268" s="190" t="s">
        <v>955</v>
      </c>
      <c r="B1268" s="190" t="s">
        <v>4346</v>
      </c>
      <c r="C1268" s="190" t="s">
        <v>2424</v>
      </c>
      <c r="D1268" s="191">
        <v>20000</v>
      </c>
      <c r="K1268" t="s">
        <v>932</v>
      </c>
      <c r="L1268" t="s">
        <v>3227</v>
      </c>
      <c r="M1268" t="s">
        <v>4045</v>
      </c>
      <c r="S1268" t="s">
        <v>932</v>
      </c>
      <c r="T1268" t="s">
        <v>3227</v>
      </c>
      <c r="U1268" t="s">
        <v>4045</v>
      </c>
    </row>
    <row r="1269" spans="1:21">
      <c r="A1269" s="190" t="s">
        <v>956</v>
      </c>
      <c r="B1269" s="190" t="s">
        <v>4475</v>
      </c>
      <c r="C1269" s="190" t="s">
        <v>2424</v>
      </c>
      <c r="D1269" s="191">
        <v>10200</v>
      </c>
      <c r="K1269" t="s">
        <v>1445</v>
      </c>
      <c r="L1269" t="s">
        <v>3228</v>
      </c>
      <c r="M1269" t="s">
        <v>4023</v>
      </c>
      <c r="S1269" t="s">
        <v>1445</v>
      </c>
      <c r="T1269" t="s">
        <v>3228</v>
      </c>
      <c r="U1269" t="s">
        <v>4023</v>
      </c>
    </row>
    <row r="1270" spans="1:21">
      <c r="A1270" s="190" t="s">
        <v>1052</v>
      </c>
      <c r="B1270" s="190" t="s">
        <v>4362</v>
      </c>
      <c r="C1270" s="190" t="s">
        <v>2424</v>
      </c>
      <c r="D1270" s="191">
        <v>4800</v>
      </c>
      <c r="K1270" t="s">
        <v>1446</v>
      </c>
      <c r="L1270" t="s">
        <v>3229</v>
      </c>
      <c r="M1270" t="s">
        <v>4023</v>
      </c>
      <c r="S1270" t="s">
        <v>1446</v>
      </c>
      <c r="T1270" t="s">
        <v>3229</v>
      </c>
      <c r="U1270" t="s">
        <v>4023</v>
      </c>
    </row>
    <row r="1271" spans="1:21">
      <c r="A1271" s="190" t="s">
        <v>1472</v>
      </c>
      <c r="B1271" s="190" t="s">
        <v>4402</v>
      </c>
      <c r="C1271" s="190" t="s">
        <v>2424</v>
      </c>
      <c r="D1271" s="191">
        <v>3600</v>
      </c>
      <c r="K1271" t="s">
        <v>1443</v>
      </c>
      <c r="L1271" t="s">
        <v>3224</v>
      </c>
      <c r="M1271" t="s">
        <v>4056</v>
      </c>
      <c r="S1271" t="s">
        <v>1443</v>
      </c>
      <c r="T1271" t="s">
        <v>3224</v>
      </c>
      <c r="U1271" t="s">
        <v>4056</v>
      </c>
    </row>
    <row r="1272" spans="1:21">
      <c r="A1272" s="190" t="s">
        <v>1336</v>
      </c>
      <c r="B1272" s="190" t="s">
        <v>4346</v>
      </c>
      <c r="C1272" s="190" t="s">
        <v>2424</v>
      </c>
      <c r="D1272" s="191">
        <v>39000</v>
      </c>
      <c r="K1272" t="s">
        <v>613</v>
      </c>
      <c r="L1272" t="s">
        <v>2327</v>
      </c>
      <c r="M1272" t="s">
        <v>4040</v>
      </c>
      <c r="S1272" t="s">
        <v>613</v>
      </c>
      <c r="T1272" t="s">
        <v>2327</v>
      </c>
      <c r="U1272" t="s">
        <v>4040</v>
      </c>
    </row>
    <row r="1273" spans="1:21">
      <c r="A1273" s="190" t="s">
        <v>3510</v>
      </c>
      <c r="B1273" s="190" t="s">
        <v>4375</v>
      </c>
      <c r="C1273" s="190" t="s">
        <v>2424</v>
      </c>
      <c r="D1273" s="191">
        <v>10300</v>
      </c>
      <c r="K1273" t="s">
        <v>264</v>
      </c>
      <c r="L1273" t="s">
        <v>1951</v>
      </c>
      <c r="M1273" t="s">
        <v>4044</v>
      </c>
      <c r="S1273" t="s">
        <v>264</v>
      </c>
      <c r="T1273" t="s">
        <v>1951</v>
      </c>
      <c r="U1273" t="s">
        <v>4044</v>
      </c>
    </row>
    <row r="1274" spans="1:21">
      <c r="A1274" s="190" t="s">
        <v>964</v>
      </c>
      <c r="B1274" s="190" t="s">
        <v>4345</v>
      </c>
      <c r="C1274" s="190" t="s">
        <v>2424</v>
      </c>
      <c r="D1274" s="191">
        <v>8000</v>
      </c>
      <c r="K1274" t="s">
        <v>1241</v>
      </c>
      <c r="L1274" t="s">
        <v>2896</v>
      </c>
      <c r="M1274" t="s">
        <v>4056</v>
      </c>
      <c r="S1274" t="s">
        <v>1241</v>
      </c>
      <c r="T1274" t="s">
        <v>2896</v>
      </c>
      <c r="U1274" t="s">
        <v>4056</v>
      </c>
    </row>
    <row r="1275" spans="1:21">
      <c r="A1275" s="190" t="s">
        <v>1058</v>
      </c>
      <c r="B1275" s="190" t="s">
        <v>4391</v>
      </c>
      <c r="C1275" s="190" t="s">
        <v>2424</v>
      </c>
      <c r="D1275" s="191">
        <v>3100</v>
      </c>
      <c r="K1275" t="s">
        <v>614</v>
      </c>
      <c r="L1275" t="s">
        <v>3230</v>
      </c>
      <c r="M1275" t="s">
        <v>4051</v>
      </c>
      <c r="S1275" t="s">
        <v>614</v>
      </c>
      <c r="T1275" t="s">
        <v>3230</v>
      </c>
      <c r="U1275" t="s">
        <v>4051</v>
      </c>
    </row>
    <row r="1276" spans="1:21">
      <c r="A1276" s="190" t="s">
        <v>1059</v>
      </c>
      <c r="B1276" s="190" t="s">
        <v>4362</v>
      </c>
      <c r="C1276" s="190" t="s">
        <v>2424</v>
      </c>
      <c r="D1276" s="191">
        <v>11800</v>
      </c>
      <c r="K1276" t="s">
        <v>1447</v>
      </c>
      <c r="L1276" t="s">
        <v>3234</v>
      </c>
      <c r="M1276" t="s">
        <v>4040</v>
      </c>
      <c r="S1276" t="s">
        <v>1447</v>
      </c>
      <c r="T1276" t="s">
        <v>3234</v>
      </c>
      <c r="U1276" t="s">
        <v>4040</v>
      </c>
    </row>
    <row r="1277" spans="1:21">
      <c r="A1277" s="190" t="s">
        <v>1060</v>
      </c>
      <c r="B1277" s="190" t="s">
        <v>4397</v>
      </c>
      <c r="C1277" s="190" t="s">
        <v>2424</v>
      </c>
      <c r="D1277" s="191">
        <v>6000</v>
      </c>
      <c r="K1277" t="s">
        <v>615</v>
      </c>
      <c r="L1277" t="s">
        <v>2328</v>
      </c>
      <c r="M1277" t="s">
        <v>4074</v>
      </c>
      <c r="S1277" t="s">
        <v>615</v>
      </c>
      <c r="T1277" t="s">
        <v>2328</v>
      </c>
      <c r="U1277" t="s">
        <v>4074</v>
      </c>
    </row>
    <row r="1278" spans="1:21">
      <c r="A1278" s="190" t="s">
        <v>1337</v>
      </c>
      <c r="B1278" s="190" t="s">
        <v>4349</v>
      </c>
      <c r="C1278" s="190" t="s">
        <v>2424</v>
      </c>
      <c r="D1278" s="190"/>
      <c r="K1278" t="s">
        <v>875</v>
      </c>
      <c r="L1278" t="s">
        <v>3235</v>
      </c>
      <c r="M1278" t="s">
        <v>4074</v>
      </c>
      <c r="S1278" t="s">
        <v>875</v>
      </c>
      <c r="T1278" t="s">
        <v>3235</v>
      </c>
      <c r="U1278" t="s">
        <v>4074</v>
      </c>
    </row>
    <row r="1279" spans="1:21">
      <c r="A1279" s="190" t="s">
        <v>2367</v>
      </c>
      <c r="B1279" s="190" t="s">
        <v>4426</v>
      </c>
      <c r="C1279" s="190" t="s">
        <v>2424</v>
      </c>
      <c r="D1279" s="191">
        <v>6500</v>
      </c>
      <c r="K1279" t="s">
        <v>265</v>
      </c>
      <c r="L1279" t="s">
        <v>1952</v>
      </c>
      <c r="M1279" t="s">
        <v>4076</v>
      </c>
      <c r="S1279" t="s">
        <v>265</v>
      </c>
      <c r="T1279" t="s">
        <v>1952</v>
      </c>
      <c r="U1279" t="s">
        <v>4076</v>
      </c>
    </row>
    <row r="1280" spans="1:21">
      <c r="A1280" s="190" t="s">
        <v>867</v>
      </c>
      <c r="B1280" s="190" t="s">
        <v>4362</v>
      </c>
      <c r="C1280" s="190" t="s">
        <v>2424</v>
      </c>
      <c r="D1280" s="191">
        <v>3600</v>
      </c>
      <c r="K1280" t="s">
        <v>266</v>
      </c>
      <c r="L1280" t="s">
        <v>1953</v>
      </c>
      <c r="M1280" t="s">
        <v>4021</v>
      </c>
      <c r="S1280" t="s">
        <v>266</v>
      </c>
      <c r="T1280" t="s">
        <v>1953</v>
      </c>
      <c r="U1280" t="s">
        <v>4021</v>
      </c>
    </row>
    <row r="1281" spans="1:21">
      <c r="A1281" s="190" t="s">
        <v>3764</v>
      </c>
      <c r="B1281" s="190" t="s">
        <v>4449</v>
      </c>
      <c r="C1281" s="190" t="s">
        <v>2424</v>
      </c>
      <c r="D1281" s="191">
        <v>45900</v>
      </c>
      <c r="K1281" t="s">
        <v>1502</v>
      </c>
      <c r="L1281" t="s">
        <v>3324</v>
      </c>
      <c r="M1281" t="s">
        <v>4028</v>
      </c>
      <c r="S1281" t="s">
        <v>1502</v>
      </c>
      <c r="T1281" t="s">
        <v>3324</v>
      </c>
      <c r="U1281" t="s">
        <v>4028</v>
      </c>
    </row>
    <row r="1282" spans="1:21">
      <c r="A1282" s="190" t="s">
        <v>1061</v>
      </c>
      <c r="B1282" s="190" t="s">
        <v>4376</v>
      </c>
      <c r="C1282" s="190" t="s">
        <v>2424</v>
      </c>
      <c r="D1282" s="191">
        <v>10500</v>
      </c>
      <c r="K1282" t="s">
        <v>267</v>
      </c>
      <c r="L1282" t="s">
        <v>1923</v>
      </c>
      <c r="M1282" t="s">
        <v>4056</v>
      </c>
      <c r="S1282" t="s">
        <v>267</v>
      </c>
      <c r="T1282" t="s">
        <v>1923</v>
      </c>
      <c r="U1282" t="s">
        <v>4056</v>
      </c>
    </row>
    <row r="1283" spans="1:21">
      <c r="A1283" s="190" t="s">
        <v>960</v>
      </c>
      <c r="B1283" s="190" t="s">
        <v>4410</v>
      </c>
      <c r="C1283" s="190" t="s">
        <v>2424</v>
      </c>
      <c r="D1283" s="191">
        <v>14000</v>
      </c>
      <c r="K1283" t="s">
        <v>268</v>
      </c>
      <c r="L1283" t="s">
        <v>1954</v>
      </c>
      <c r="M1283" t="s">
        <v>4023</v>
      </c>
      <c r="S1283" t="s">
        <v>268</v>
      </c>
      <c r="T1283" t="s">
        <v>1954</v>
      </c>
      <c r="U1283" t="s">
        <v>4023</v>
      </c>
    </row>
    <row r="1284" spans="1:21">
      <c r="A1284" s="190" t="s">
        <v>1586</v>
      </c>
      <c r="B1284" s="190" t="s">
        <v>4340</v>
      </c>
      <c r="C1284" s="190" t="s">
        <v>2424</v>
      </c>
      <c r="D1284" s="191">
        <v>15000</v>
      </c>
      <c r="K1284" t="s">
        <v>1449</v>
      </c>
      <c r="L1284" t="s">
        <v>3239</v>
      </c>
      <c r="M1284" t="s">
        <v>4054</v>
      </c>
      <c r="S1284" t="s">
        <v>1449</v>
      </c>
      <c r="T1284" t="s">
        <v>3239</v>
      </c>
      <c r="U1284" t="s">
        <v>4054</v>
      </c>
    </row>
    <row r="1285" spans="1:21">
      <c r="A1285" s="190" t="s">
        <v>1062</v>
      </c>
      <c r="B1285" s="190" t="s">
        <v>4362</v>
      </c>
      <c r="C1285" s="190" t="s">
        <v>2424</v>
      </c>
      <c r="D1285" s="191">
        <v>2100</v>
      </c>
      <c r="K1285" t="s">
        <v>1450</v>
      </c>
      <c r="L1285" t="s">
        <v>3240</v>
      </c>
      <c r="M1285" t="s">
        <v>4080</v>
      </c>
      <c r="S1285" t="s">
        <v>1450</v>
      </c>
      <c r="T1285" t="s">
        <v>3240</v>
      </c>
      <c r="U1285" t="s">
        <v>4080</v>
      </c>
    </row>
    <row r="1286" spans="1:21">
      <c r="A1286" s="190" t="s">
        <v>685</v>
      </c>
      <c r="B1286" s="190" t="s">
        <v>4428</v>
      </c>
      <c r="C1286" s="190" t="s">
        <v>2424</v>
      </c>
      <c r="D1286" s="191">
        <v>6500</v>
      </c>
      <c r="K1286" t="s">
        <v>269</v>
      </c>
      <c r="L1286" t="s">
        <v>1955</v>
      </c>
      <c r="M1286" t="s">
        <v>4046</v>
      </c>
      <c r="S1286" t="s">
        <v>269</v>
      </c>
      <c r="T1286" t="s">
        <v>1955</v>
      </c>
      <c r="U1286" t="s">
        <v>4046</v>
      </c>
    </row>
    <row r="1287" spans="1:21">
      <c r="A1287" s="190" t="s">
        <v>2586</v>
      </c>
      <c r="B1287" s="190" t="s">
        <v>4342</v>
      </c>
      <c r="C1287" s="190" t="s">
        <v>2424</v>
      </c>
      <c r="D1287" s="191">
        <v>5000</v>
      </c>
      <c r="K1287" t="s">
        <v>616</v>
      </c>
      <c r="L1287" t="s">
        <v>2329</v>
      </c>
      <c r="M1287" t="s">
        <v>4022</v>
      </c>
      <c r="S1287" t="s">
        <v>616</v>
      </c>
      <c r="T1287" t="s">
        <v>2329</v>
      </c>
      <c r="U1287" t="s">
        <v>4022</v>
      </c>
    </row>
    <row r="1288" spans="1:21">
      <c r="A1288" s="190" t="s">
        <v>1063</v>
      </c>
      <c r="B1288" s="190" t="s">
        <v>4348</v>
      </c>
      <c r="C1288" s="190" t="s">
        <v>2424</v>
      </c>
      <c r="D1288" s="191">
        <v>66500</v>
      </c>
      <c r="K1288" t="s">
        <v>818</v>
      </c>
      <c r="L1288" t="s">
        <v>3241</v>
      </c>
      <c r="M1288" t="s">
        <v>4023</v>
      </c>
      <c r="S1288" t="s">
        <v>818</v>
      </c>
      <c r="T1288" t="s">
        <v>3241</v>
      </c>
      <c r="U1288" t="s">
        <v>4023</v>
      </c>
    </row>
    <row r="1289" spans="1:21">
      <c r="A1289" s="190" t="s">
        <v>1338</v>
      </c>
      <c r="B1289" s="190" t="s">
        <v>4329</v>
      </c>
      <c r="C1289" s="190" t="s">
        <v>2424</v>
      </c>
      <c r="D1289" s="191">
        <v>5000</v>
      </c>
      <c r="K1289" t="s">
        <v>1451</v>
      </c>
      <c r="L1289" t="s">
        <v>3244</v>
      </c>
      <c r="M1289" t="s">
        <v>4047</v>
      </c>
      <c r="S1289" t="s">
        <v>1451</v>
      </c>
      <c r="T1289" t="s">
        <v>3244</v>
      </c>
      <c r="U1289" t="s">
        <v>4047</v>
      </c>
    </row>
    <row r="1290" spans="1:21">
      <c r="A1290" s="190" t="s">
        <v>1511</v>
      </c>
      <c r="B1290" s="190" t="s">
        <v>4370</v>
      </c>
      <c r="C1290" s="190" t="s">
        <v>2424</v>
      </c>
      <c r="D1290" s="191">
        <v>80000</v>
      </c>
      <c r="K1290" t="s">
        <v>270</v>
      </c>
      <c r="L1290" t="s">
        <v>1956</v>
      </c>
      <c r="M1290" t="s">
        <v>4102</v>
      </c>
      <c r="S1290" t="s">
        <v>270</v>
      </c>
      <c r="T1290" t="s">
        <v>1956</v>
      </c>
      <c r="U1290" t="s">
        <v>4102</v>
      </c>
    </row>
    <row r="1291" spans="1:21">
      <c r="A1291" s="190" t="s">
        <v>1339</v>
      </c>
      <c r="B1291" s="190" t="s">
        <v>4369</v>
      </c>
      <c r="C1291" s="190" t="s">
        <v>2424</v>
      </c>
      <c r="D1291" s="191">
        <v>13600</v>
      </c>
      <c r="K1291" t="s">
        <v>271</v>
      </c>
      <c r="L1291" t="s">
        <v>1957</v>
      </c>
      <c r="M1291" t="s">
        <v>4036</v>
      </c>
      <c r="S1291" t="s">
        <v>271</v>
      </c>
      <c r="T1291" t="s">
        <v>1957</v>
      </c>
      <c r="U1291" t="s">
        <v>4036</v>
      </c>
    </row>
    <row r="1292" spans="1:21">
      <c r="A1292" s="190" t="s">
        <v>1512</v>
      </c>
      <c r="B1292" s="190" t="s">
        <v>4375</v>
      </c>
      <c r="C1292" s="190" t="s">
        <v>2424</v>
      </c>
      <c r="D1292" s="191">
        <v>7200</v>
      </c>
      <c r="K1292" t="s">
        <v>617</v>
      </c>
      <c r="L1292" t="s">
        <v>3806</v>
      </c>
      <c r="M1292" t="s">
        <v>4042</v>
      </c>
      <c r="S1292" t="s">
        <v>617</v>
      </c>
      <c r="T1292" t="s">
        <v>3806</v>
      </c>
      <c r="U1292" t="s">
        <v>4042</v>
      </c>
    </row>
    <row r="1293" spans="1:21">
      <c r="A1293" s="190" t="s">
        <v>1568</v>
      </c>
      <c r="B1293" s="190" t="s">
        <v>4359</v>
      </c>
      <c r="C1293" s="190" t="s">
        <v>2424</v>
      </c>
      <c r="D1293" s="191">
        <v>1500</v>
      </c>
      <c r="K1293" t="s">
        <v>272</v>
      </c>
      <c r="L1293" t="s">
        <v>1958</v>
      </c>
      <c r="M1293" t="s">
        <v>4028</v>
      </c>
      <c r="S1293" t="s">
        <v>272</v>
      </c>
      <c r="T1293" t="s">
        <v>1958</v>
      </c>
      <c r="U1293" t="s">
        <v>4028</v>
      </c>
    </row>
    <row r="1294" spans="1:21">
      <c r="A1294" s="190" t="s">
        <v>921</v>
      </c>
      <c r="B1294" s="190" t="s">
        <v>4339</v>
      </c>
      <c r="C1294" s="190" t="s">
        <v>2424</v>
      </c>
      <c r="D1294" s="191">
        <v>40400</v>
      </c>
      <c r="K1294" t="s">
        <v>1452</v>
      </c>
      <c r="L1294" t="s">
        <v>3248</v>
      </c>
      <c r="M1294" t="s">
        <v>4031</v>
      </c>
      <c r="S1294" t="s">
        <v>1452</v>
      </c>
      <c r="T1294" t="s">
        <v>3248</v>
      </c>
      <c r="U1294" t="s">
        <v>4031</v>
      </c>
    </row>
    <row r="1295" spans="1:21">
      <c r="A1295" s="190" t="s">
        <v>150</v>
      </c>
      <c r="B1295" s="190" t="s">
        <v>4331</v>
      </c>
      <c r="C1295" s="190" t="s">
        <v>2424</v>
      </c>
      <c r="D1295" s="191">
        <v>2900</v>
      </c>
      <c r="K1295" t="s">
        <v>618</v>
      </c>
      <c r="L1295" t="s">
        <v>2331</v>
      </c>
      <c r="M1295" t="s">
        <v>4051</v>
      </c>
      <c r="S1295" t="s">
        <v>618</v>
      </c>
      <c r="T1295" t="s">
        <v>2331</v>
      </c>
      <c r="U1295" t="s">
        <v>4051</v>
      </c>
    </row>
    <row r="1296" spans="1:21">
      <c r="A1296" s="190" t="s">
        <v>920</v>
      </c>
      <c r="B1296" s="190" t="s">
        <v>4347</v>
      </c>
      <c r="C1296" s="190" t="s">
        <v>2424</v>
      </c>
      <c r="D1296" s="191">
        <v>2200</v>
      </c>
      <c r="K1296" t="s">
        <v>1453</v>
      </c>
      <c r="L1296" t="s">
        <v>3251</v>
      </c>
      <c r="M1296" t="s">
        <v>4084</v>
      </c>
      <c r="S1296" t="s">
        <v>1453</v>
      </c>
      <c r="T1296" t="s">
        <v>3251</v>
      </c>
      <c r="U1296" t="s">
        <v>4084</v>
      </c>
    </row>
    <row r="1297" spans="1:21">
      <c r="A1297" s="190" t="s">
        <v>1225</v>
      </c>
      <c r="B1297" s="190" t="s">
        <v>4331</v>
      </c>
      <c r="C1297" s="190" t="s">
        <v>2424</v>
      </c>
      <c r="D1297" s="191">
        <v>4500</v>
      </c>
      <c r="K1297" t="s">
        <v>1454</v>
      </c>
      <c r="L1297" t="s">
        <v>3252</v>
      </c>
      <c r="M1297" t="s">
        <v>4062</v>
      </c>
      <c r="S1297" t="s">
        <v>1454</v>
      </c>
      <c r="T1297" t="s">
        <v>3252</v>
      </c>
      <c r="U1297" t="s">
        <v>4062</v>
      </c>
    </row>
    <row r="1298" spans="1:21">
      <c r="A1298" s="190" t="s">
        <v>1547</v>
      </c>
      <c r="B1298" s="190" t="s">
        <v>4442</v>
      </c>
      <c r="C1298" s="190" t="s">
        <v>2424</v>
      </c>
      <c r="D1298" s="191">
        <v>10100</v>
      </c>
      <c r="K1298" t="s">
        <v>1457</v>
      </c>
      <c r="L1298" t="s">
        <v>3255</v>
      </c>
      <c r="M1298" t="s">
        <v>4017</v>
      </c>
      <c r="S1298" t="s">
        <v>1457</v>
      </c>
      <c r="T1298" t="s">
        <v>3255</v>
      </c>
      <c r="U1298" t="s">
        <v>4017</v>
      </c>
    </row>
    <row r="1299" spans="1:21">
      <c r="A1299" s="190" t="s">
        <v>1515</v>
      </c>
      <c r="B1299" s="190" t="s">
        <v>4364</v>
      </c>
      <c r="C1299" s="190" t="s">
        <v>2424</v>
      </c>
      <c r="D1299" s="191">
        <v>13000</v>
      </c>
      <c r="K1299" t="s">
        <v>273</v>
      </c>
      <c r="L1299" t="s">
        <v>1960</v>
      </c>
      <c r="M1299" t="s">
        <v>4071</v>
      </c>
      <c r="S1299" t="s">
        <v>273</v>
      </c>
      <c r="T1299" t="s">
        <v>1960</v>
      </c>
      <c r="U1299" t="s">
        <v>4071</v>
      </c>
    </row>
    <row r="1300" spans="1:21">
      <c r="A1300" s="190" t="s">
        <v>1069</v>
      </c>
      <c r="B1300" s="190" t="s">
        <v>4410</v>
      </c>
      <c r="C1300" s="190" t="s">
        <v>2424</v>
      </c>
      <c r="D1300" s="190"/>
      <c r="K1300" t="s">
        <v>1961</v>
      </c>
      <c r="L1300" t="s">
        <v>1962</v>
      </c>
      <c r="M1300" t="s">
        <v>4027</v>
      </c>
      <c r="S1300" t="s">
        <v>1961</v>
      </c>
      <c r="T1300" t="s">
        <v>1962</v>
      </c>
      <c r="U1300" t="s">
        <v>4027</v>
      </c>
    </row>
    <row r="1301" spans="1:21">
      <c r="A1301" s="190" t="s">
        <v>1070</v>
      </c>
      <c r="B1301" s="190" t="s">
        <v>4390</v>
      </c>
      <c r="C1301" s="190" t="s">
        <v>2424</v>
      </c>
      <c r="D1301" s="191">
        <v>68500</v>
      </c>
      <c r="K1301" t="s">
        <v>1459</v>
      </c>
      <c r="L1301" t="s">
        <v>3257</v>
      </c>
      <c r="M1301" t="s">
        <v>4098</v>
      </c>
      <c r="S1301" t="s">
        <v>1459</v>
      </c>
      <c r="T1301" t="s">
        <v>3257</v>
      </c>
      <c r="U1301" t="s">
        <v>4098</v>
      </c>
    </row>
    <row r="1302" spans="1:21">
      <c r="A1302" s="190" t="s">
        <v>873</v>
      </c>
      <c r="B1302" s="190" t="s">
        <v>4362</v>
      </c>
      <c r="C1302" s="190" t="s">
        <v>2424</v>
      </c>
      <c r="D1302" s="191">
        <v>35100</v>
      </c>
      <c r="K1302" t="s">
        <v>1460</v>
      </c>
      <c r="L1302" t="s">
        <v>3258</v>
      </c>
      <c r="M1302" t="s">
        <v>4056</v>
      </c>
      <c r="S1302" t="s">
        <v>1460</v>
      </c>
      <c r="T1302" t="s">
        <v>3258</v>
      </c>
      <c r="U1302" t="s">
        <v>4056</v>
      </c>
    </row>
    <row r="1303" spans="1:21">
      <c r="A1303" s="190" t="s">
        <v>1588</v>
      </c>
      <c r="B1303" s="190" t="s">
        <v>4361</v>
      </c>
      <c r="C1303" s="190" t="s">
        <v>2424</v>
      </c>
      <c r="D1303" s="191">
        <v>6000</v>
      </c>
      <c r="K1303" t="s">
        <v>274</v>
      </c>
      <c r="L1303" t="s">
        <v>1963</v>
      </c>
      <c r="M1303" t="s">
        <v>4051</v>
      </c>
      <c r="S1303" t="s">
        <v>274</v>
      </c>
      <c r="T1303" t="s">
        <v>1963</v>
      </c>
      <c r="U1303" t="s">
        <v>4051</v>
      </c>
    </row>
    <row r="1304" spans="1:21">
      <c r="A1304" s="190" t="s">
        <v>832</v>
      </c>
      <c r="B1304" s="190" t="s">
        <v>4422</v>
      </c>
      <c r="C1304" s="190" t="s">
        <v>2424</v>
      </c>
      <c r="D1304" s="191">
        <v>13000</v>
      </c>
      <c r="K1304" t="s">
        <v>619</v>
      </c>
      <c r="L1304" t="s">
        <v>2332</v>
      </c>
      <c r="M1304" t="s">
        <v>4041</v>
      </c>
      <c r="S1304" t="s">
        <v>619</v>
      </c>
      <c r="T1304" t="s">
        <v>2332</v>
      </c>
      <c r="U1304" t="s">
        <v>4041</v>
      </c>
    </row>
    <row r="1305" spans="1:21">
      <c r="A1305" s="190" t="s">
        <v>1228</v>
      </c>
      <c r="B1305" s="190" t="s">
        <v>4470</v>
      </c>
      <c r="C1305" s="190" t="s">
        <v>2424</v>
      </c>
      <c r="D1305" s="191">
        <v>5400</v>
      </c>
      <c r="K1305" t="s">
        <v>275</v>
      </c>
      <c r="L1305" t="s">
        <v>1964</v>
      </c>
      <c r="M1305" t="s">
        <v>4066</v>
      </c>
      <c r="S1305" t="s">
        <v>275</v>
      </c>
      <c r="T1305" t="s">
        <v>1964</v>
      </c>
      <c r="U1305" t="s">
        <v>4066</v>
      </c>
    </row>
    <row r="1306" spans="1:21">
      <c r="A1306" s="190" t="s">
        <v>909</v>
      </c>
      <c r="B1306" s="190" t="s">
        <v>4362</v>
      </c>
      <c r="C1306" s="190" t="s">
        <v>2424</v>
      </c>
      <c r="D1306" s="191">
        <v>37400</v>
      </c>
      <c r="K1306" t="s">
        <v>844</v>
      </c>
      <c r="L1306" t="s">
        <v>3260</v>
      </c>
      <c r="M1306" t="s">
        <v>4080</v>
      </c>
      <c r="S1306" t="s">
        <v>844</v>
      </c>
      <c r="T1306" t="s">
        <v>3260</v>
      </c>
      <c r="U1306" t="s">
        <v>4080</v>
      </c>
    </row>
    <row r="1307" spans="1:21">
      <c r="A1307" s="190" t="s">
        <v>1341</v>
      </c>
      <c r="B1307" s="190" t="s">
        <v>4330</v>
      </c>
      <c r="C1307" s="190" t="s">
        <v>2424</v>
      </c>
      <c r="D1307" s="191">
        <v>3700</v>
      </c>
      <c r="K1307" t="s">
        <v>855</v>
      </c>
      <c r="L1307" t="s">
        <v>3261</v>
      </c>
      <c r="M1307" t="s">
        <v>4047</v>
      </c>
      <c r="S1307" t="s">
        <v>855</v>
      </c>
      <c r="T1307" t="s">
        <v>3261</v>
      </c>
      <c r="U1307" t="s">
        <v>4047</v>
      </c>
    </row>
    <row r="1308" spans="1:21">
      <c r="A1308" s="190" t="s">
        <v>3750</v>
      </c>
      <c r="B1308" s="190" t="s">
        <v>4335</v>
      </c>
      <c r="C1308" s="190" t="s">
        <v>2424</v>
      </c>
      <c r="D1308" s="190"/>
      <c r="K1308" t="s">
        <v>276</v>
      </c>
      <c r="L1308" t="s">
        <v>1966</v>
      </c>
      <c r="M1308" t="s">
        <v>4031</v>
      </c>
      <c r="S1308" t="s">
        <v>276</v>
      </c>
      <c r="T1308" t="s">
        <v>1966</v>
      </c>
      <c r="U1308" t="s">
        <v>4031</v>
      </c>
    </row>
    <row r="1309" spans="1:21">
      <c r="A1309" s="190" t="s">
        <v>1073</v>
      </c>
      <c r="B1309" s="190" t="s">
        <v>4364</v>
      </c>
      <c r="C1309" s="190" t="s">
        <v>2424</v>
      </c>
      <c r="D1309" s="191">
        <v>32500</v>
      </c>
      <c r="K1309" t="s">
        <v>1599</v>
      </c>
      <c r="L1309" t="s">
        <v>2333</v>
      </c>
      <c r="M1309" t="s">
        <v>4031</v>
      </c>
      <c r="S1309" t="s">
        <v>1599</v>
      </c>
      <c r="T1309" t="s">
        <v>2333</v>
      </c>
      <c r="U1309" t="s">
        <v>4031</v>
      </c>
    </row>
    <row r="1310" spans="1:21">
      <c r="A1310" s="190" t="s">
        <v>1516</v>
      </c>
      <c r="B1310" s="190" t="s">
        <v>4472</v>
      </c>
      <c r="C1310" s="190" t="s">
        <v>2424</v>
      </c>
      <c r="D1310" s="191">
        <v>7000</v>
      </c>
      <c r="K1310" t="s">
        <v>1463</v>
      </c>
      <c r="L1310" t="s">
        <v>3263</v>
      </c>
      <c r="M1310" t="s">
        <v>4041</v>
      </c>
      <c r="S1310" t="s">
        <v>1463</v>
      </c>
      <c r="T1310" t="s">
        <v>3263</v>
      </c>
      <c r="U1310" t="s">
        <v>4041</v>
      </c>
    </row>
    <row r="1311" spans="1:21">
      <c r="A1311" s="190" t="s">
        <v>1074</v>
      </c>
      <c r="B1311" s="190" t="s">
        <v>4370</v>
      </c>
      <c r="C1311" s="190" t="s">
        <v>2424</v>
      </c>
      <c r="D1311" s="191">
        <v>52500</v>
      </c>
      <c r="K1311" t="s">
        <v>924</v>
      </c>
      <c r="L1311" t="s">
        <v>3264</v>
      </c>
      <c r="M1311" t="s">
        <v>4041</v>
      </c>
      <c r="S1311" t="s">
        <v>924</v>
      </c>
      <c r="T1311" t="s">
        <v>3264</v>
      </c>
      <c r="U1311" t="s">
        <v>4041</v>
      </c>
    </row>
    <row r="1312" spans="1:21">
      <c r="A1312" s="190" t="s">
        <v>1229</v>
      </c>
      <c r="B1312" s="190" t="s">
        <v>4331</v>
      </c>
      <c r="C1312" s="190" t="s">
        <v>2424</v>
      </c>
      <c r="D1312" s="191">
        <v>8500</v>
      </c>
      <c r="K1312" t="s">
        <v>620</v>
      </c>
      <c r="L1312" t="s">
        <v>2334</v>
      </c>
      <c r="M1312" t="s">
        <v>4041</v>
      </c>
      <c r="S1312" t="s">
        <v>620</v>
      </c>
      <c r="T1312" t="s">
        <v>2334</v>
      </c>
      <c r="U1312" t="s">
        <v>4041</v>
      </c>
    </row>
    <row r="1313" spans="1:21">
      <c r="A1313" s="190" t="s">
        <v>1420</v>
      </c>
      <c r="B1313" s="190" t="s">
        <v>4343</v>
      </c>
      <c r="C1313" s="190" t="s">
        <v>2424</v>
      </c>
      <c r="D1313" s="191">
        <v>5400</v>
      </c>
      <c r="K1313" t="s">
        <v>277</v>
      </c>
      <c r="L1313" t="s">
        <v>1967</v>
      </c>
      <c r="M1313" t="s">
        <v>4024</v>
      </c>
      <c r="S1313" t="s">
        <v>277</v>
      </c>
      <c r="T1313" t="s">
        <v>1967</v>
      </c>
      <c r="U1313" t="s">
        <v>4024</v>
      </c>
    </row>
    <row r="1314" spans="1:21">
      <c r="A1314" s="190" t="s">
        <v>1342</v>
      </c>
      <c r="B1314" s="190" t="s">
        <v>4391</v>
      </c>
      <c r="C1314" s="190" t="s">
        <v>2424</v>
      </c>
      <c r="D1314" s="191">
        <v>13000</v>
      </c>
      <c r="K1314" t="s">
        <v>1464</v>
      </c>
      <c r="L1314" t="s">
        <v>3265</v>
      </c>
      <c r="M1314" t="s">
        <v>4060</v>
      </c>
      <c r="S1314" t="s">
        <v>1464</v>
      </c>
      <c r="T1314" t="s">
        <v>3265</v>
      </c>
      <c r="U1314" t="s">
        <v>4060</v>
      </c>
    </row>
    <row r="1315" spans="1:21">
      <c r="A1315" s="190" t="s">
        <v>1548</v>
      </c>
      <c r="B1315" s="190" t="s">
        <v>4337</v>
      </c>
      <c r="C1315" s="190" t="s">
        <v>2424</v>
      </c>
      <c r="D1315" s="191">
        <v>3100</v>
      </c>
      <c r="K1315" t="s">
        <v>3298</v>
      </c>
      <c r="L1315" t="s">
        <v>3299</v>
      </c>
      <c r="M1315" t="s">
        <v>4051</v>
      </c>
      <c r="S1315" t="s">
        <v>3298</v>
      </c>
      <c r="T1315" t="s">
        <v>3299</v>
      </c>
      <c r="U1315" t="s">
        <v>4051</v>
      </c>
    </row>
    <row r="1316" spans="1:21">
      <c r="A1316" s="190" t="s">
        <v>1076</v>
      </c>
      <c r="B1316" s="190" t="s">
        <v>4481</v>
      </c>
      <c r="C1316" s="190" t="s">
        <v>2424</v>
      </c>
      <c r="D1316" s="190"/>
      <c r="K1316" t="s">
        <v>1466</v>
      </c>
      <c r="L1316" t="s">
        <v>3267</v>
      </c>
      <c r="M1316" t="s">
        <v>4047</v>
      </c>
      <c r="S1316" t="s">
        <v>1466</v>
      </c>
      <c r="T1316" t="s">
        <v>3267</v>
      </c>
      <c r="U1316" t="s">
        <v>4047</v>
      </c>
    </row>
    <row r="1317" spans="1:21">
      <c r="A1317" s="190" t="s">
        <v>1391</v>
      </c>
      <c r="B1317" s="190" t="s">
        <v>4474</v>
      </c>
      <c r="C1317" s="190" t="s">
        <v>2424</v>
      </c>
      <c r="D1317" s="191">
        <v>35600</v>
      </c>
      <c r="K1317" t="s">
        <v>278</v>
      </c>
      <c r="L1317" t="s">
        <v>1663</v>
      </c>
      <c r="M1317" t="s">
        <v>4039</v>
      </c>
      <c r="S1317" t="s">
        <v>278</v>
      </c>
      <c r="T1317" t="s">
        <v>1663</v>
      </c>
      <c r="U1317" t="s">
        <v>4039</v>
      </c>
    </row>
    <row r="1318" spans="1:21">
      <c r="A1318" s="190" t="s">
        <v>1628</v>
      </c>
      <c r="B1318" s="190" t="s">
        <v>4475</v>
      </c>
      <c r="C1318" s="190" t="s">
        <v>2424</v>
      </c>
      <c r="D1318" s="191">
        <v>29900</v>
      </c>
      <c r="K1318" t="s">
        <v>1467</v>
      </c>
      <c r="L1318" t="s">
        <v>3268</v>
      </c>
      <c r="M1318" t="s">
        <v>4017</v>
      </c>
      <c r="S1318" t="s">
        <v>1467</v>
      </c>
      <c r="T1318" t="s">
        <v>3268</v>
      </c>
      <c r="U1318" t="s">
        <v>4017</v>
      </c>
    </row>
    <row r="1319" spans="1:21">
      <c r="A1319" s="190" t="s">
        <v>1517</v>
      </c>
      <c r="B1319" s="190" t="s">
        <v>4387</v>
      </c>
      <c r="C1319" s="190" t="s">
        <v>2424</v>
      </c>
      <c r="D1319" s="190"/>
      <c r="K1319" t="s">
        <v>1468</v>
      </c>
      <c r="L1319" t="s">
        <v>3269</v>
      </c>
      <c r="M1319" t="s">
        <v>4051</v>
      </c>
      <c r="S1319" t="s">
        <v>1468</v>
      </c>
      <c r="T1319" t="s">
        <v>3269</v>
      </c>
      <c r="U1319" t="s">
        <v>4051</v>
      </c>
    </row>
    <row r="1320" spans="1:21">
      <c r="A1320" s="190" t="s">
        <v>1518</v>
      </c>
      <c r="B1320" s="190" t="s">
        <v>4475</v>
      </c>
      <c r="C1320" s="190" t="s">
        <v>2424</v>
      </c>
      <c r="D1320" s="190"/>
      <c r="K1320" t="s">
        <v>279</v>
      </c>
      <c r="L1320" t="s">
        <v>1968</v>
      </c>
      <c r="M1320" t="s">
        <v>4056</v>
      </c>
      <c r="S1320" t="s">
        <v>279</v>
      </c>
      <c r="T1320" t="s">
        <v>1968</v>
      </c>
      <c r="U1320" t="s">
        <v>4056</v>
      </c>
    </row>
    <row r="1321" spans="1:21">
      <c r="A1321" s="190" t="s">
        <v>1233</v>
      </c>
      <c r="B1321" s="190" t="s">
        <v>4470</v>
      </c>
      <c r="C1321" s="190" t="s">
        <v>2424</v>
      </c>
      <c r="D1321" s="191">
        <v>7900</v>
      </c>
      <c r="K1321" t="s">
        <v>1469</v>
      </c>
      <c r="L1321" t="s">
        <v>3270</v>
      </c>
      <c r="M1321" t="s">
        <v>4048</v>
      </c>
      <c r="S1321" t="s">
        <v>1469</v>
      </c>
      <c r="T1321" t="s">
        <v>3270</v>
      </c>
      <c r="U1321" t="s">
        <v>4048</v>
      </c>
    </row>
    <row r="1322" spans="1:21">
      <c r="A1322" s="190" t="s">
        <v>1423</v>
      </c>
      <c r="B1322" s="190" t="s">
        <v>4340</v>
      </c>
      <c r="C1322" s="190" t="s">
        <v>2424</v>
      </c>
      <c r="D1322" s="191">
        <v>2900</v>
      </c>
      <c r="K1322" t="s">
        <v>3567</v>
      </c>
      <c r="L1322" t="s">
        <v>3568</v>
      </c>
      <c r="M1322" t="s">
        <v>4028</v>
      </c>
      <c r="S1322" t="s">
        <v>3567</v>
      </c>
      <c r="T1322" t="s">
        <v>3568</v>
      </c>
      <c r="U1322" t="s">
        <v>4028</v>
      </c>
    </row>
    <row r="1323" spans="1:21">
      <c r="A1323" s="190" t="s">
        <v>1235</v>
      </c>
      <c r="B1323" s="190" t="s">
        <v>4439</v>
      </c>
      <c r="C1323" s="190" t="s">
        <v>2424</v>
      </c>
      <c r="D1323" s="191">
        <v>6800</v>
      </c>
      <c r="K1323" t="s">
        <v>3567</v>
      </c>
      <c r="L1323" t="s">
        <v>3568</v>
      </c>
      <c r="M1323" t="s">
        <v>4028</v>
      </c>
      <c r="S1323" t="s">
        <v>3567</v>
      </c>
      <c r="T1323" t="s">
        <v>3568</v>
      </c>
      <c r="U1323" t="s">
        <v>4028</v>
      </c>
    </row>
    <row r="1324" spans="1:21">
      <c r="A1324" s="190" t="s">
        <v>1080</v>
      </c>
      <c r="B1324" s="190" t="s">
        <v>4345</v>
      </c>
      <c r="C1324" s="190" t="s">
        <v>2424</v>
      </c>
      <c r="D1324" s="191">
        <v>8100</v>
      </c>
      <c r="K1324" t="s">
        <v>1405</v>
      </c>
      <c r="L1324" t="s">
        <v>3158</v>
      </c>
      <c r="M1324" t="s">
        <v>4030</v>
      </c>
      <c r="S1324" t="s">
        <v>1405</v>
      </c>
      <c r="T1324" t="s">
        <v>3158</v>
      </c>
      <c r="U1324" t="s">
        <v>4030</v>
      </c>
    </row>
    <row r="1325" spans="1:21">
      <c r="A1325" s="190" t="s">
        <v>1519</v>
      </c>
      <c r="B1325" s="190" t="s">
        <v>4475</v>
      </c>
      <c r="C1325" s="190" t="s">
        <v>2424</v>
      </c>
      <c r="D1325" s="191">
        <v>22200</v>
      </c>
      <c r="K1325" t="s">
        <v>1470</v>
      </c>
      <c r="L1325" t="s">
        <v>3273</v>
      </c>
      <c r="M1325" t="s">
        <v>4041</v>
      </c>
      <c r="S1325" t="s">
        <v>1470</v>
      </c>
      <c r="T1325" t="s">
        <v>3273</v>
      </c>
      <c r="U1325" t="s">
        <v>4041</v>
      </c>
    </row>
    <row r="1326" spans="1:21">
      <c r="A1326" s="190" t="s">
        <v>1236</v>
      </c>
      <c r="B1326" s="190" t="s">
        <v>4395</v>
      </c>
      <c r="C1326" s="190" t="s">
        <v>2424</v>
      </c>
      <c r="D1326" s="191">
        <v>45000</v>
      </c>
      <c r="K1326" t="s">
        <v>621</v>
      </c>
      <c r="L1326" t="s">
        <v>2336</v>
      </c>
      <c r="M1326" t="s">
        <v>4033</v>
      </c>
      <c r="S1326" t="s">
        <v>621</v>
      </c>
      <c r="T1326" t="s">
        <v>2336</v>
      </c>
      <c r="U1326" t="s">
        <v>4033</v>
      </c>
    </row>
    <row r="1327" spans="1:21">
      <c r="A1327" s="190" t="s">
        <v>1521</v>
      </c>
      <c r="B1327" s="190" t="s">
        <v>4370</v>
      </c>
      <c r="C1327" s="190" t="s">
        <v>2424</v>
      </c>
      <c r="D1327" s="191">
        <v>10300</v>
      </c>
      <c r="K1327" t="s">
        <v>622</v>
      </c>
      <c r="L1327" t="s">
        <v>2337</v>
      </c>
      <c r="M1327" t="s">
        <v>4025</v>
      </c>
      <c r="S1327" t="s">
        <v>622</v>
      </c>
      <c r="T1327" t="s">
        <v>2337</v>
      </c>
      <c r="U1327" t="s">
        <v>4025</v>
      </c>
    </row>
    <row r="1328" spans="1:21">
      <c r="A1328" s="190" t="s">
        <v>940</v>
      </c>
      <c r="B1328" s="190" t="s">
        <v>4470</v>
      </c>
      <c r="C1328" s="190" t="s">
        <v>2424</v>
      </c>
      <c r="D1328" s="191">
        <v>43700</v>
      </c>
      <c r="K1328" t="s">
        <v>280</v>
      </c>
      <c r="L1328" t="s">
        <v>1969</v>
      </c>
      <c r="M1328" t="s">
        <v>4036</v>
      </c>
      <c r="S1328" t="s">
        <v>280</v>
      </c>
      <c r="T1328" t="s">
        <v>1969</v>
      </c>
      <c r="U1328" t="s">
        <v>4036</v>
      </c>
    </row>
    <row r="1329" spans="1:21">
      <c r="A1329" s="190" t="s">
        <v>1522</v>
      </c>
      <c r="B1329" s="190" t="s">
        <v>4475</v>
      </c>
      <c r="C1329" s="190" t="s">
        <v>2424</v>
      </c>
      <c r="D1329" s="191">
        <v>17000</v>
      </c>
      <c r="K1329" t="s">
        <v>281</v>
      </c>
      <c r="L1329" t="s">
        <v>1972</v>
      </c>
      <c r="M1329" t="s">
        <v>4084</v>
      </c>
      <c r="S1329" t="s">
        <v>281</v>
      </c>
      <c r="T1329" t="s">
        <v>1972</v>
      </c>
      <c r="U1329" t="s">
        <v>4084</v>
      </c>
    </row>
    <row r="1330" spans="1:21">
      <c r="A1330" s="190" t="s">
        <v>1430</v>
      </c>
      <c r="B1330" s="190" t="s">
        <v>4395</v>
      </c>
      <c r="C1330" s="190" t="s">
        <v>2424</v>
      </c>
      <c r="D1330" s="191">
        <v>15500</v>
      </c>
      <c r="K1330" t="s">
        <v>282</v>
      </c>
      <c r="L1330" t="s">
        <v>1973</v>
      </c>
      <c r="M1330" t="s">
        <v>4027</v>
      </c>
      <c r="S1330" t="s">
        <v>282</v>
      </c>
      <c r="T1330" t="s">
        <v>1973</v>
      </c>
      <c r="U1330" t="s">
        <v>4027</v>
      </c>
    </row>
    <row r="1331" spans="1:21">
      <c r="A1331" s="190" t="s">
        <v>1240</v>
      </c>
      <c r="B1331" s="190" t="s">
        <v>4359</v>
      </c>
      <c r="C1331" s="190" t="s">
        <v>2424</v>
      </c>
      <c r="D1331" s="191">
        <v>9000</v>
      </c>
      <c r="K1331" t="s">
        <v>283</v>
      </c>
      <c r="L1331" t="s">
        <v>1974</v>
      </c>
      <c r="M1331" t="s">
        <v>4084</v>
      </c>
      <c r="S1331" t="s">
        <v>283</v>
      </c>
      <c r="T1331" t="s">
        <v>1974</v>
      </c>
      <c r="U1331" t="s">
        <v>4084</v>
      </c>
    </row>
    <row r="1332" spans="1:21">
      <c r="A1332" s="190" t="s">
        <v>649</v>
      </c>
      <c r="B1332" s="190" t="s">
        <v>4332</v>
      </c>
      <c r="C1332" s="190" t="s">
        <v>2424</v>
      </c>
      <c r="D1332" s="190"/>
      <c r="K1332" t="s">
        <v>284</v>
      </c>
      <c r="L1332" t="s">
        <v>1975</v>
      </c>
      <c r="M1332" t="s">
        <v>4033</v>
      </c>
      <c r="S1332" t="s">
        <v>284</v>
      </c>
      <c r="T1332" t="s">
        <v>1975</v>
      </c>
      <c r="U1332" t="s">
        <v>4033</v>
      </c>
    </row>
    <row r="1333" spans="1:21">
      <c r="A1333" s="190" t="s">
        <v>833</v>
      </c>
      <c r="B1333" s="190" t="s">
        <v>4391</v>
      </c>
      <c r="C1333" s="190" t="s">
        <v>2424</v>
      </c>
      <c r="D1333" s="191">
        <v>700</v>
      </c>
      <c r="K1333" t="s">
        <v>1768</v>
      </c>
      <c r="L1333" t="s">
        <v>1769</v>
      </c>
      <c r="M1333" t="s">
        <v>4032</v>
      </c>
      <c r="S1333" t="s">
        <v>1768</v>
      </c>
      <c r="T1333" t="s">
        <v>1769</v>
      </c>
      <c r="U1333" t="s">
        <v>4032</v>
      </c>
    </row>
    <row r="1334" spans="1:21">
      <c r="A1334" s="190" t="s">
        <v>1085</v>
      </c>
      <c r="B1334" s="190" t="s">
        <v>4381</v>
      </c>
      <c r="C1334" s="190" t="s">
        <v>2424</v>
      </c>
      <c r="D1334" s="191">
        <v>1200</v>
      </c>
      <c r="K1334" t="s">
        <v>1471</v>
      </c>
      <c r="L1334" t="s">
        <v>3274</v>
      </c>
      <c r="M1334" t="s">
        <v>4046</v>
      </c>
      <c r="S1334" t="s">
        <v>1471</v>
      </c>
      <c r="T1334" t="s">
        <v>3274</v>
      </c>
      <c r="U1334" t="s">
        <v>4046</v>
      </c>
    </row>
    <row r="1335" spans="1:21">
      <c r="A1335" s="190" t="s">
        <v>1591</v>
      </c>
      <c r="B1335" s="190" t="s">
        <v>4410</v>
      </c>
      <c r="C1335" s="190" t="s">
        <v>2424</v>
      </c>
      <c r="D1335" s="191">
        <v>24000</v>
      </c>
      <c r="K1335" t="s">
        <v>285</v>
      </c>
      <c r="L1335" t="s">
        <v>1976</v>
      </c>
      <c r="M1335" t="s">
        <v>4062</v>
      </c>
      <c r="S1335" t="s">
        <v>285</v>
      </c>
      <c r="T1335" t="s">
        <v>1976</v>
      </c>
      <c r="U1335" t="s">
        <v>4062</v>
      </c>
    </row>
    <row r="1336" spans="1:21">
      <c r="A1336" s="190" t="s">
        <v>1495</v>
      </c>
      <c r="B1336" s="190" t="s">
        <v>4397</v>
      </c>
      <c r="C1336" s="190" t="s">
        <v>2424</v>
      </c>
      <c r="D1336" s="190"/>
      <c r="K1336" t="s">
        <v>817</v>
      </c>
      <c r="L1336" t="s">
        <v>2744</v>
      </c>
      <c r="M1336" t="s">
        <v>4041</v>
      </c>
      <c r="S1336" t="s">
        <v>817</v>
      </c>
      <c r="T1336" t="s">
        <v>2744</v>
      </c>
      <c r="U1336" t="s">
        <v>4041</v>
      </c>
    </row>
    <row r="1337" spans="1:21">
      <c r="A1337" s="190" t="s">
        <v>1086</v>
      </c>
      <c r="B1337" s="190" t="s">
        <v>4352</v>
      </c>
      <c r="C1337" s="190" t="s">
        <v>2424</v>
      </c>
      <c r="D1337" s="191">
        <v>6300</v>
      </c>
      <c r="K1337" t="s">
        <v>842</v>
      </c>
      <c r="L1337" t="s">
        <v>3279</v>
      </c>
      <c r="M1337" t="s">
        <v>4028</v>
      </c>
      <c r="S1337" t="s">
        <v>842</v>
      </c>
      <c r="T1337" t="s">
        <v>3279</v>
      </c>
      <c r="U1337" t="s">
        <v>4028</v>
      </c>
    </row>
    <row r="1338" spans="1:21">
      <c r="A1338" s="190" t="s">
        <v>794</v>
      </c>
      <c r="B1338" s="190" t="s">
        <v>4399</v>
      </c>
      <c r="C1338" s="190" t="s">
        <v>2424</v>
      </c>
      <c r="D1338" s="191">
        <v>32200.000000000004</v>
      </c>
      <c r="K1338" t="s">
        <v>3245</v>
      </c>
      <c r="L1338" t="s">
        <v>3246</v>
      </c>
      <c r="M1338" t="s">
        <v>4061</v>
      </c>
      <c r="S1338" t="s">
        <v>3245</v>
      </c>
      <c r="T1338" t="s">
        <v>3246</v>
      </c>
      <c r="U1338" t="s">
        <v>4061</v>
      </c>
    </row>
    <row r="1339" spans="1:21">
      <c r="A1339" s="190" t="s">
        <v>1432</v>
      </c>
      <c r="B1339" s="190" t="s">
        <v>4347</v>
      </c>
      <c r="C1339" s="190" t="s">
        <v>2424</v>
      </c>
      <c r="D1339" s="191">
        <v>800</v>
      </c>
      <c r="K1339" t="s">
        <v>286</v>
      </c>
      <c r="L1339" t="s">
        <v>1977</v>
      </c>
      <c r="M1339" t="s">
        <v>4026</v>
      </c>
      <c r="S1339" t="s">
        <v>286</v>
      </c>
      <c r="T1339" t="s">
        <v>1977</v>
      </c>
      <c r="U1339" t="s">
        <v>4026</v>
      </c>
    </row>
    <row r="1340" spans="1:21">
      <c r="A1340" s="190" t="s">
        <v>1526</v>
      </c>
      <c r="B1340" s="190" t="s">
        <v>4479</v>
      </c>
      <c r="C1340" s="190" t="s">
        <v>2424</v>
      </c>
      <c r="D1340" s="190"/>
      <c r="K1340" t="s">
        <v>804</v>
      </c>
      <c r="L1340" t="s">
        <v>3364</v>
      </c>
      <c r="M1340" t="s">
        <v>4041</v>
      </c>
      <c r="S1340" t="s">
        <v>804</v>
      </c>
      <c r="T1340" t="s">
        <v>3364</v>
      </c>
      <c r="U1340" t="s">
        <v>4041</v>
      </c>
    </row>
    <row r="1341" spans="1:21">
      <c r="A1341" s="190" t="s">
        <v>1089</v>
      </c>
      <c r="B1341" s="190" t="s">
        <v>4427</v>
      </c>
      <c r="C1341" s="190" t="s">
        <v>2424</v>
      </c>
      <c r="D1341" s="191">
        <v>10000</v>
      </c>
      <c r="K1341" t="s">
        <v>1167</v>
      </c>
      <c r="L1341" t="s">
        <v>2756</v>
      </c>
      <c r="M1341" t="s">
        <v>4054</v>
      </c>
      <c r="S1341" t="s">
        <v>1167</v>
      </c>
      <c r="T1341" t="s">
        <v>2756</v>
      </c>
      <c r="U1341" t="s">
        <v>4054</v>
      </c>
    </row>
    <row r="1342" spans="1:21">
      <c r="A1342" s="190" t="s">
        <v>1527</v>
      </c>
      <c r="B1342" s="190" t="s">
        <v>4338</v>
      </c>
      <c r="C1342" s="190" t="s">
        <v>2424</v>
      </c>
      <c r="D1342" s="191">
        <v>15200</v>
      </c>
      <c r="K1342" t="s">
        <v>287</v>
      </c>
      <c r="L1342" t="s">
        <v>3699</v>
      </c>
      <c r="M1342" t="s">
        <v>4018</v>
      </c>
      <c r="S1342" t="s">
        <v>287</v>
      </c>
      <c r="T1342" t="s">
        <v>3699</v>
      </c>
      <c r="U1342" t="s">
        <v>4018</v>
      </c>
    </row>
    <row r="1343" spans="1:21">
      <c r="A1343" s="190" t="s">
        <v>1245</v>
      </c>
      <c r="B1343" s="190" t="s">
        <v>4371</v>
      </c>
      <c r="C1343" s="190" t="s">
        <v>2424</v>
      </c>
      <c r="D1343" s="191">
        <v>12000</v>
      </c>
      <c r="K1343" t="s">
        <v>288</v>
      </c>
      <c r="L1343" t="s">
        <v>1979</v>
      </c>
      <c r="M1343" t="s">
        <v>4031</v>
      </c>
      <c r="S1343" t="s">
        <v>288</v>
      </c>
      <c r="T1343" t="s">
        <v>1979</v>
      </c>
      <c r="U1343" t="s">
        <v>4031</v>
      </c>
    </row>
    <row r="1344" spans="1:21">
      <c r="A1344" s="190" t="s">
        <v>1481</v>
      </c>
      <c r="B1344" s="190" t="s">
        <v>4472</v>
      </c>
      <c r="C1344" s="190" t="s">
        <v>2424</v>
      </c>
      <c r="D1344" s="191">
        <v>10000</v>
      </c>
      <c r="K1344" t="s">
        <v>883</v>
      </c>
      <c r="L1344" t="s">
        <v>3326</v>
      </c>
      <c r="M1344" t="s">
        <v>4065</v>
      </c>
      <c r="S1344" t="s">
        <v>883</v>
      </c>
      <c r="T1344" t="s">
        <v>3326</v>
      </c>
      <c r="U1344" t="s">
        <v>4065</v>
      </c>
    </row>
    <row r="1345" spans="1:21">
      <c r="A1345" s="190" t="s">
        <v>1433</v>
      </c>
      <c r="B1345" s="190" t="s">
        <v>4335</v>
      </c>
      <c r="C1345" s="190" t="s">
        <v>2424</v>
      </c>
      <c r="D1345" s="191">
        <v>15000</v>
      </c>
      <c r="K1345" t="s">
        <v>730</v>
      </c>
      <c r="L1345" t="s">
        <v>1980</v>
      </c>
      <c r="M1345" t="s">
        <v>4017</v>
      </c>
      <c r="S1345" t="s">
        <v>730</v>
      </c>
      <c r="T1345" t="s">
        <v>1980</v>
      </c>
      <c r="U1345" t="s">
        <v>4017</v>
      </c>
    </row>
    <row r="1346" spans="1:21">
      <c r="A1346" s="190" t="s">
        <v>914</v>
      </c>
      <c r="B1346" s="190" t="s">
        <v>4331</v>
      </c>
      <c r="C1346" s="190" t="s">
        <v>2424</v>
      </c>
      <c r="D1346" s="191">
        <v>8700</v>
      </c>
      <c r="K1346" t="s">
        <v>623</v>
      </c>
      <c r="L1346" t="s">
        <v>2340</v>
      </c>
      <c r="M1346" t="s">
        <v>4025</v>
      </c>
      <c r="S1346" t="s">
        <v>623</v>
      </c>
      <c r="T1346" t="s">
        <v>2340</v>
      </c>
      <c r="U1346" t="s">
        <v>4025</v>
      </c>
    </row>
    <row r="1347" spans="1:21">
      <c r="A1347" s="190" t="s">
        <v>1482</v>
      </c>
      <c r="B1347" s="190" t="s">
        <v>4346</v>
      </c>
      <c r="C1347" s="190" t="s">
        <v>2424</v>
      </c>
      <c r="D1347" s="191">
        <v>17000</v>
      </c>
      <c r="K1347" t="s">
        <v>751</v>
      </c>
      <c r="L1347" t="s">
        <v>2240</v>
      </c>
      <c r="M1347" t="s">
        <v>4056</v>
      </c>
      <c r="S1347" t="s">
        <v>751</v>
      </c>
      <c r="T1347" t="s">
        <v>2240</v>
      </c>
      <c r="U1347" t="s">
        <v>4056</v>
      </c>
    </row>
    <row r="1348" spans="1:21">
      <c r="A1348" s="190" t="s">
        <v>1354</v>
      </c>
      <c r="B1348" s="190" t="s">
        <v>4346</v>
      </c>
      <c r="C1348" s="190" t="s">
        <v>2424</v>
      </c>
      <c r="D1348" s="191">
        <v>21000</v>
      </c>
      <c r="K1348" t="s">
        <v>1474</v>
      </c>
      <c r="L1348" t="s">
        <v>1981</v>
      </c>
      <c r="M1348" t="s">
        <v>4051</v>
      </c>
      <c r="S1348" t="s">
        <v>1474</v>
      </c>
      <c r="T1348" t="s">
        <v>1981</v>
      </c>
      <c r="U1348" t="s">
        <v>4051</v>
      </c>
    </row>
    <row r="1349" spans="1:21">
      <c r="A1349" s="190" t="s">
        <v>903</v>
      </c>
      <c r="B1349" s="190" t="s">
        <v>4371</v>
      </c>
      <c r="C1349" s="190" t="s">
        <v>2424</v>
      </c>
      <c r="D1349" s="191">
        <v>20000</v>
      </c>
      <c r="K1349" t="s">
        <v>922</v>
      </c>
      <c r="L1349" t="s">
        <v>3283</v>
      </c>
      <c r="M1349" t="s">
        <v>4022</v>
      </c>
      <c r="S1349" t="s">
        <v>922</v>
      </c>
      <c r="T1349" t="s">
        <v>3283</v>
      </c>
      <c r="U1349" t="s">
        <v>4022</v>
      </c>
    </row>
    <row r="1350" spans="1:21">
      <c r="A1350" s="190" t="s">
        <v>1094</v>
      </c>
      <c r="B1350" s="190" t="s">
        <v>4351</v>
      </c>
      <c r="C1350" s="190" t="s">
        <v>2424</v>
      </c>
      <c r="D1350" s="191">
        <v>26000</v>
      </c>
      <c r="K1350" t="s">
        <v>624</v>
      </c>
      <c r="L1350" t="s">
        <v>2341</v>
      </c>
      <c r="M1350" t="s">
        <v>4027</v>
      </c>
      <c r="S1350" t="s">
        <v>624</v>
      </c>
      <c r="T1350" t="s">
        <v>2341</v>
      </c>
      <c r="U1350" t="s">
        <v>4027</v>
      </c>
    </row>
    <row r="1351" spans="1:21">
      <c r="A1351" s="190" t="s">
        <v>1095</v>
      </c>
      <c r="B1351" s="190" t="s">
        <v>4479</v>
      </c>
      <c r="C1351" s="190" t="s">
        <v>2424</v>
      </c>
      <c r="D1351" s="191">
        <v>10000</v>
      </c>
      <c r="K1351" t="s">
        <v>289</v>
      </c>
      <c r="L1351" t="s">
        <v>1982</v>
      </c>
      <c r="M1351" t="s">
        <v>4017</v>
      </c>
      <c r="S1351" t="s">
        <v>289</v>
      </c>
      <c r="T1351" t="s">
        <v>1982</v>
      </c>
      <c r="U1351" t="s">
        <v>4017</v>
      </c>
    </row>
    <row r="1352" spans="1:21">
      <c r="A1352" s="190" t="s">
        <v>1356</v>
      </c>
      <c r="B1352" s="190" t="s">
        <v>4376</v>
      </c>
      <c r="C1352" s="190" t="s">
        <v>2424</v>
      </c>
      <c r="D1352" s="191">
        <v>6100</v>
      </c>
      <c r="K1352" t="s">
        <v>625</v>
      </c>
      <c r="L1352" t="s">
        <v>3553</v>
      </c>
      <c r="M1352" t="s">
        <v>4053</v>
      </c>
      <c r="S1352" t="s">
        <v>625</v>
      </c>
      <c r="T1352" t="s">
        <v>3553</v>
      </c>
      <c r="U1352" t="s">
        <v>4053</v>
      </c>
    </row>
    <row r="1353" spans="1:21">
      <c r="A1353" s="190" t="s">
        <v>1097</v>
      </c>
      <c r="B1353" s="190" t="s">
        <v>4381</v>
      </c>
      <c r="C1353" s="190" t="s">
        <v>2424</v>
      </c>
      <c r="D1353" s="191">
        <v>4300</v>
      </c>
      <c r="K1353" t="s">
        <v>3768</v>
      </c>
      <c r="L1353" t="s">
        <v>3769</v>
      </c>
      <c r="M1353" t="s">
        <v>4041</v>
      </c>
      <c r="S1353" t="s">
        <v>3768</v>
      </c>
      <c r="T1353" t="s">
        <v>3769</v>
      </c>
      <c r="U1353" t="s">
        <v>4041</v>
      </c>
    </row>
    <row r="1354" spans="1:21">
      <c r="A1354" s="190" t="s">
        <v>1483</v>
      </c>
      <c r="B1354" s="190" t="s">
        <v>4350</v>
      </c>
      <c r="C1354" s="190" t="s">
        <v>2424</v>
      </c>
      <c r="D1354" s="191">
        <v>3400</v>
      </c>
      <c r="K1354" t="s">
        <v>290</v>
      </c>
      <c r="L1354" t="s">
        <v>1983</v>
      </c>
      <c r="M1354" t="s">
        <v>4031</v>
      </c>
      <c r="S1354" t="s">
        <v>290</v>
      </c>
      <c r="T1354" t="s">
        <v>1983</v>
      </c>
      <c r="U1354" t="s">
        <v>4031</v>
      </c>
    </row>
    <row r="1355" spans="1:21">
      <c r="A1355" s="190" t="s">
        <v>3535</v>
      </c>
      <c r="B1355" s="190" t="s">
        <v>4370</v>
      </c>
      <c r="C1355" s="190" t="s">
        <v>2424</v>
      </c>
      <c r="D1355" s="191">
        <v>62500</v>
      </c>
      <c r="K1355" t="s">
        <v>1476</v>
      </c>
      <c r="L1355" t="s">
        <v>3285</v>
      </c>
      <c r="M1355" t="s">
        <v>4041</v>
      </c>
      <c r="S1355" t="s">
        <v>1476</v>
      </c>
      <c r="T1355" t="s">
        <v>3285</v>
      </c>
      <c r="U1355" t="s">
        <v>4041</v>
      </c>
    </row>
    <row r="1356" spans="1:21">
      <c r="A1356" s="190" t="s">
        <v>1251</v>
      </c>
      <c r="B1356" s="190" t="s">
        <v>4387</v>
      </c>
      <c r="C1356" s="190" t="s">
        <v>2424</v>
      </c>
      <c r="D1356" s="191">
        <v>10000</v>
      </c>
      <c r="K1356" t="s">
        <v>626</v>
      </c>
      <c r="L1356" t="s">
        <v>2342</v>
      </c>
      <c r="M1356" t="s">
        <v>4027</v>
      </c>
      <c r="S1356" t="s">
        <v>626</v>
      </c>
      <c r="T1356" t="s">
        <v>2342</v>
      </c>
      <c r="U1356" t="s">
        <v>4027</v>
      </c>
    </row>
    <row r="1357" spans="1:21">
      <c r="A1357" s="190" t="s">
        <v>1638</v>
      </c>
      <c r="B1357" s="190" t="s">
        <v>4386</v>
      </c>
      <c r="C1357" s="190" t="s">
        <v>2424</v>
      </c>
      <c r="D1357" s="191">
        <v>4000</v>
      </c>
      <c r="K1357" t="s">
        <v>627</v>
      </c>
      <c r="L1357" t="s">
        <v>2343</v>
      </c>
      <c r="M1357" t="s">
        <v>4024</v>
      </c>
      <c r="S1357" t="s">
        <v>627</v>
      </c>
      <c r="T1357" t="s">
        <v>2343</v>
      </c>
      <c r="U1357" t="s">
        <v>4024</v>
      </c>
    </row>
    <row r="1358" spans="1:21">
      <c r="A1358" s="190" t="s">
        <v>1100</v>
      </c>
      <c r="B1358" s="190" t="s">
        <v>4429</v>
      </c>
      <c r="C1358" s="190" t="s">
        <v>2424</v>
      </c>
      <c r="D1358" s="191">
        <v>4300</v>
      </c>
      <c r="K1358" t="s">
        <v>291</v>
      </c>
      <c r="L1358" t="s">
        <v>3695</v>
      </c>
      <c r="M1358" t="s">
        <v>4041</v>
      </c>
      <c r="S1358" t="s">
        <v>291</v>
      </c>
      <c r="T1358" t="s">
        <v>3695</v>
      </c>
      <c r="U1358" t="s">
        <v>4041</v>
      </c>
    </row>
    <row r="1359" spans="1:21">
      <c r="A1359" s="190" t="s">
        <v>1555</v>
      </c>
      <c r="B1359" s="190" t="s">
        <v>4475</v>
      </c>
      <c r="C1359" s="190" t="s">
        <v>2424</v>
      </c>
      <c r="D1359" s="190"/>
      <c r="K1359" t="s">
        <v>1477</v>
      </c>
      <c r="L1359" t="s">
        <v>3286</v>
      </c>
      <c r="M1359" t="s">
        <v>4067</v>
      </c>
      <c r="S1359" t="s">
        <v>1477</v>
      </c>
      <c r="T1359" t="s">
        <v>3286</v>
      </c>
      <c r="U1359" t="s">
        <v>4067</v>
      </c>
    </row>
    <row r="1360" spans="1:21">
      <c r="A1360" s="190" t="s">
        <v>1580</v>
      </c>
      <c r="B1360" s="190" t="s">
        <v>4364</v>
      </c>
      <c r="C1360" s="190" t="s">
        <v>2424</v>
      </c>
      <c r="D1360" s="190"/>
      <c r="K1360" t="s">
        <v>1478</v>
      </c>
      <c r="L1360" t="s">
        <v>3287</v>
      </c>
      <c r="M1360" t="s">
        <v>4043</v>
      </c>
      <c r="S1360" t="s">
        <v>1478</v>
      </c>
      <c r="T1360" t="s">
        <v>3287</v>
      </c>
      <c r="U1360" t="s">
        <v>4043</v>
      </c>
    </row>
    <row r="1361" spans="1:21">
      <c r="A1361" s="190" t="s">
        <v>1557</v>
      </c>
      <c r="B1361" s="190" t="s">
        <v>4401</v>
      </c>
      <c r="C1361" s="190" t="s">
        <v>2424</v>
      </c>
      <c r="D1361" s="190"/>
      <c r="K1361" t="s">
        <v>2997</v>
      </c>
      <c r="L1361" t="s">
        <v>2998</v>
      </c>
      <c r="M1361" t="s">
        <v>4047</v>
      </c>
      <c r="S1361" t="s">
        <v>2997</v>
      </c>
      <c r="T1361" t="s">
        <v>2998</v>
      </c>
      <c r="U1361" t="s">
        <v>4047</v>
      </c>
    </row>
    <row r="1362" spans="1:21">
      <c r="A1362" s="190" t="s">
        <v>1103</v>
      </c>
      <c r="B1362" s="190" t="s">
        <v>4348</v>
      </c>
      <c r="C1362" s="190" t="s">
        <v>2424</v>
      </c>
      <c r="D1362" s="191">
        <v>31000</v>
      </c>
      <c r="K1362" t="s">
        <v>838</v>
      </c>
      <c r="L1362" t="s">
        <v>3302</v>
      </c>
      <c r="M1362" t="s">
        <v>4018</v>
      </c>
      <c r="S1362" t="s">
        <v>838</v>
      </c>
      <c r="T1362" t="s">
        <v>3302</v>
      </c>
      <c r="U1362" t="s">
        <v>4018</v>
      </c>
    </row>
    <row r="1363" spans="1:21">
      <c r="A1363" s="190" t="s">
        <v>1510</v>
      </c>
      <c r="B1363" s="190" t="s">
        <v>4370</v>
      </c>
      <c r="C1363" s="190" t="s">
        <v>2424</v>
      </c>
      <c r="D1363" s="190"/>
      <c r="K1363" t="s">
        <v>838</v>
      </c>
      <c r="L1363" t="s">
        <v>3302</v>
      </c>
      <c r="M1363" t="s">
        <v>4018</v>
      </c>
      <c r="S1363" t="s">
        <v>838</v>
      </c>
      <c r="T1363" t="s">
        <v>3302</v>
      </c>
      <c r="U1363" t="s">
        <v>4018</v>
      </c>
    </row>
    <row r="1364" spans="1:21">
      <c r="A1364" s="190" t="s">
        <v>1157</v>
      </c>
      <c r="B1364" s="190" t="s">
        <v>4483</v>
      </c>
      <c r="C1364" s="190" t="s">
        <v>2424</v>
      </c>
      <c r="D1364" s="191">
        <v>12500</v>
      </c>
      <c r="K1364" t="s">
        <v>3277</v>
      </c>
      <c r="L1364" t="s">
        <v>3278</v>
      </c>
      <c r="M1364" t="s">
        <v>4025</v>
      </c>
      <c r="S1364" t="s">
        <v>3277</v>
      </c>
      <c r="T1364" t="s">
        <v>3278</v>
      </c>
      <c r="U1364" t="s">
        <v>4025</v>
      </c>
    </row>
    <row r="1365" spans="1:21">
      <c r="A1365" s="190" t="s">
        <v>1091</v>
      </c>
      <c r="B1365" s="190" t="s">
        <v>4364</v>
      </c>
      <c r="C1365" s="190" t="s">
        <v>2424</v>
      </c>
      <c r="D1365" s="191">
        <v>28900</v>
      </c>
      <c r="K1365" t="s">
        <v>2338</v>
      </c>
      <c r="L1365" t="s">
        <v>3748</v>
      </c>
      <c r="M1365" t="s">
        <v>4041</v>
      </c>
      <c r="S1365" t="s">
        <v>2338</v>
      </c>
      <c r="T1365" t="s">
        <v>3748</v>
      </c>
      <c r="U1365" t="s">
        <v>4041</v>
      </c>
    </row>
    <row r="1366" spans="1:21">
      <c r="A1366" s="190" t="s">
        <v>1194</v>
      </c>
      <c r="B1366" s="190" t="s">
        <v>4329</v>
      </c>
      <c r="C1366" s="190" t="s">
        <v>2424</v>
      </c>
      <c r="D1366" s="191">
        <v>5600</v>
      </c>
      <c r="K1366" t="s">
        <v>1479</v>
      </c>
      <c r="L1366" t="s">
        <v>3288</v>
      </c>
      <c r="M1366" t="s">
        <v>4017</v>
      </c>
      <c r="S1366" t="s">
        <v>1479</v>
      </c>
      <c r="T1366" t="s">
        <v>3288</v>
      </c>
      <c r="U1366" t="s">
        <v>4017</v>
      </c>
    </row>
    <row r="1367" spans="1:21">
      <c r="A1367" s="190" t="s">
        <v>958</v>
      </c>
      <c r="B1367" s="190" t="s">
        <v>4343</v>
      </c>
      <c r="C1367" s="190" t="s">
        <v>2424</v>
      </c>
      <c r="D1367" s="191">
        <v>16900</v>
      </c>
      <c r="K1367" t="s">
        <v>628</v>
      </c>
      <c r="L1367" t="s">
        <v>2344</v>
      </c>
      <c r="M1367" t="s">
        <v>4061</v>
      </c>
      <c r="S1367" t="s">
        <v>628</v>
      </c>
      <c r="T1367" t="s">
        <v>2344</v>
      </c>
      <c r="U1367" t="s">
        <v>4061</v>
      </c>
    </row>
    <row r="1368" spans="1:21">
      <c r="A1368" s="190" t="s">
        <v>1529</v>
      </c>
      <c r="B1368" s="190" t="s">
        <v>4371</v>
      </c>
      <c r="C1368" s="190" t="s">
        <v>2424</v>
      </c>
      <c r="D1368" s="190"/>
      <c r="K1368" t="s">
        <v>1025</v>
      </c>
      <c r="L1368" t="s">
        <v>2520</v>
      </c>
      <c r="M1368" t="s">
        <v>4061</v>
      </c>
      <c r="S1368" t="s">
        <v>1025</v>
      </c>
      <c r="T1368" t="s">
        <v>2520</v>
      </c>
      <c r="U1368" t="s">
        <v>4061</v>
      </c>
    </row>
    <row r="1369" spans="1:21">
      <c r="A1369" s="190" t="s">
        <v>1158</v>
      </c>
      <c r="B1369" s="190" t="s">
        <v>4445</v>
      </c>
      <c r="C1369" s="190" t="s">
        <v>2424</v>
      </c>
      <c r="D1369" s="191">
        <v>41000</v>
      </c>
      <c r="K1369" t="s">
        <v>2345</v>
      </c>
      <c r="L1369" t="s">
        <v>2346</v>
      </c>
      <c r="M1369" t="s">
        <v>4031</v>
      </c>
      <c r="S1369" t="s">
        <v>2345</v>
      </c>
      <c r="T1369" t="s">
        <v>2346</v>
      </c>
      <c r="U1369" t="s">
        <v>4031</v>
      </c>
    </row>
    <row r="1370" spans="1:21">
      <c r="A1370" s="190" t="s">
        <v>1159</v>
      </c>
      <c r="B1370" s="190" t="s">
        <v>4368</v>
      </c>
      <c r="C1370" s="190" t="s">
        <v>2424</v>
      </c>
      <c r="D1370" s="190"/>
      <c r="K1370" t="s">
        <v>3831</v>
      </c>
      <c r="L1370" t="s">
        <v>3832</v>
      </c>
      <c r="M1370" t="s">
        <v>4077</v>
      </c>
      <c r="S1370" t="s">
        <v>3831</v>
      </c>
      <c r="T1370" t="s">
        <v>3832</v>
      </c>
      <c r="U1370" t="s">
        <v>4077</v>
      </c>
    </row>
    <row r="1371" spans="1:21">
      <c r="A1371" s="190" t="s">
        <v>941</v>
      </c>
      <c r="B1371" s="190" t="s">
        <v>4344</v>
      </c>
      <c r="C1371" s="190" t="s">
        <v>2424</v>
      </c>
      <c r="D1371" s="191">
        <v>20600</v>
      </c>
      <c r="K1371" t="s">
        <v>292</v>
      </c>
      <c r="L1371" t="s">
        <v>1985</v>
      </c>
      <c r="M1371" t="s">
        <v>4041</v>
      </c>
      <c r="S1371" t="s">
        <v>292</v>
      </c>
      <c r="T1371" t="s">
        <v>1985</v>
      </c>
      <c r="U1371" t="s">
        <v>4041</v>
      </c>
    </row>
    <row r="1372" spans="1:21">
      <c r="A1372" s="190" t="s">
        <v>857</v>
      </c>
      <c r="B1372" s="190" t="s">
        <v>4386</v>
      </c>
      <c r="C1372" s="190" t="s">
        <v>2424</v>
      </c>
      <c r="D1372" s="191">
        <v>6400</v>
      </c>
      <c r="K1372" t="s">
        <v>293</v>
      </c>
      <c r="L1372" t="s">
        <v>1986</v>
      </c>
      <c r="M1372" t="s">
        <v>4048</v>
      </c>
      <c r="S1372" t="s">
        <v>293</v>
      </c>
      <c r="T1372" t="s">
        <v>1986</v>
      </c>
      <c r="U1372" t="s">
        <v>4048</v>
      </c>
    </row>
    <row r="1373" spans="1:21">
      <c r="A1373" s="190" t="s">
        <v>1161</v>
      </c>
      <c r="B1373" s="190" t="s">
        <v>4386</v>
      </c>
      <c r="C1373" s="190" t="s">
        <v>2424</v>
      </c>
      <c r="D1373" s="191">
        <v>5100</v>
      </c>
      <c r="K1373" t="s">
        <v>1495</v>
      </c>
      <c r="L1373" t="s">
        <v>3315</v>
      </c>
      <c r="M1373" t="s">
        <v>4049</v>
      </c>
      <c r="S1373" t="s">
        <v>1495</v>
      </c>
      <c r="T1373" t="s">
        <v>3315</v>
      </c>
      <c r="U1373" t="s">
        <v>4049</v>
      </c>
    </row>
    <row r="1374" spans="1:21">
      <c r="A1374" s="190" t="s">
        <v>1290</v>
      </c>
      <c r="B1374" s="190" t="s">
        <v>4475</v>
      </c>
      <c r="C1374" s="190" t="s">
        <v>2424</v>
      </c>
      <c r="D1374" s="190"/>
      <c r="K1374" t="s">
        <v>3289</v>
      </c>
      <c r="L1374" t="s">
        <v>3290</v>
      </c>
      <c r="M1374" t="s">
        <v>4041</v>
      </c>
      <c r="S1374" t="s">
        <v>3289</v>
      </c>
      <c r="T1374" t="s">
        <v>3290</v>
      </c>
      <c r="U1374" t="s">
        <v>4041</v>
      </c>
    </row>
    <row r="1375" spans="1:21">
      <c r="A1375" s="190" t="s">
        <v>1291</v>
      </c>
      <c r="B1375" s="190" t="s">
        <v>4411</v>
      </c>
      <c r="C1375" s="190" t="s">
        <v>2424</v>
      </c>
      <c r="D1375" s="191">
        <v>19100</v>
      </c>
      <c r="K1375" t="s">
        <v>629</v>
      </c>
      <c r="L1375" t="s">
        <v>2347</v>
      </c>
      <c r="M1375" t="s">
        <v>4019</v>
      </c>
      <c r="S1375" t="s">
        <v>629</v>
      </c>
      <c r="T1375" t="s">
        <v>2347</v>
      </c>
      <c r="U1375" t="s">
        <v>4019</v>
      </c>
    </row>
    <row r="1376" spans="1:21">
      <c r="A1376" s="190" t="s">
        <v>875</v>
      </c>
      <c r="B1376" s="190" t="s">
        <v>4375</v>
      </c>
      <c r="C1376" s="190" t="s">
        <v>2424</v>
      </c>
      <c r="D1376" s="191">
        <v>1700</v>
      </c>
      <c r="K1376" t="s">
        <v>630</v>
      </c>
      <c r="L1376" t="s">
        <v>2348</v>
      </c>
      <c r="M1376" t="s">
        <v>4025</v>
      </c>
      <c r="S1376" t="s">
        <v>630</v>
      </c>
      <c r="T1376" t="s">
        <v>2348</v>
      </c>
      <c r="U1376" t="s">
        <v>4025</v>
      </c>
    </row>
    <row r="1377" spans="1:21">
      <c r="A1377" s="190" t="s">
        <v>1293</v>
      </c>
      <c r="B1377" s="190" t="s">
        <v>4475</v>
      </c>
      <c r="C1377" s="190" t="s">
        <v>2424</v>
      </c>
      <c r="D1377" s="191">
        <v>11000</v>
      </c>
      <c r="K1377" t="s">
        <v>1481</v>
      </c>
      <c r="L1377" t="s">
        <v>3293</v>
      </c>
      <c r="M1377" t="s">
        <v>4047</v>
      </c>
      <c r="S1377" t="s">
        <v>1481</v>
      </c>
      <c r="T1377" t="s">
        <v>3293</v>
      </c>
      <c r="U1377" t="s">
        <v>4047</v>
      </c>
    </row>
    <row r="1378" spans="1:21">
      <c r="A1378" s="190" t="s">
        <v>1497</v>
      </c>
      <c r="B1378" s="190" t="s">
        <v>4359</v>
      </c>
      <c r="C1378" s="190" t="s">
        <v>2424</v>
      </c>
      <c r="D1378" s="191">
        <v>40700</v>
      </c>
      <c r="K1378" t="s">
        <v>1465</v>
      </c>
      <c r="L1378" t="s">
        <v>3266</v>
      </c>
      <c r="M1378" t="s">
        <v>4058</v>
      </c>
      <c r="S1378" t="s">
        <v>1465</v>
      </c>
      <c r="T1378" t="s">
        <v>3266</v>
      </c>
      <c r="U1378" t="s">
        <v>4058</v>
      </c>
    </row>
    <row r="1379" spans="1:21">
      <c r="A1379" s="190" t="s">
        <v>1162</v>
      </c>
      <c r="B1379" s="190" t="s">
        <v>4448</v>
      </c>
      <c r="C1379" s="190" t="s">
        <v>2424</v>
      </c>
      <c r="D1379" s="191">
        <v>4000</v>
      </c>
      <c r="K1379" t="s">
        <v>1482</v>
      </c>
      <c r="L1379" t="s">
        <v>3294</v>
      </c>
      <c r="M1379" t="s">
        <v>4017</v>
      </c>
      <c r="S1379" t="s">
        <v>1482</v>
      </c>
      <c r="T1379" t="s">
        <v>3294</v>
      </c>
      <c r="U1379" t="s">
        <v>4017</v>
      </c>
    </row>
    <row r="1380" spans="1:21">
      <c r="A1380" s="190" t="s">
        <v>1639</v>
      </c>
      <c r="B1380" s="190" t="s">
        <v>4340</v>
      </c>
      <c r="C1380" s="190" t="s">
        <v>2424</v>
      </c>
      <c r="D1380" s="191">
        <v>9500</v>
      </c>
      <c r="K1380" t="s">
        <v>1483</v>
      </c>
      <c r="L1380" t="s">
        <v>3296</v>
      </c>
      <c r="M1380" t="s">
        <v>4067</v>
      </c>
      <c r="S1380" t="s">
        <v>1483</v>
      </c>
      <c r="T1380" t="s">
        <v>3296</v>
      </c>
      <c r="U1380" t="s">
        <v>4067</v>
      </c>
    </row>
    <row r="1381" spans="1:21">
      <c r="A1381" s="190" t="s">
        <v>1294</v>
      </c>
      <c r="B1381" s="190" t="s">
        <v>4475</v>
      </c>
      <c r="C1381" s="190" t="s">
        <v>2424</v>
      </c>
      <c r="D1381" s="191">
        <v>13500</v>
      </c>
      <c r="K1381" t="s">
        <v>631</v>
      </c>
      <c r="L1381" t="s">
        <v>2361</v>
      </c>
      <c r="M1381" t="s">
        <v>4104</v>
      </c>
      <c r="S1381" t="s">
        <v>631</v>
      </c>
      <c r="T1381" t="s">
        <v>2361</v>
      </c>
      <c r="U1381" t="s">
        <v>4104</v>
      </c>
    </row>
    <row r="1382" spans="1:21">
      <c r="A1382" s="190" t="s">
        <v>942</v>
      </c>
      <c r="B1382" s="190" t="s">
        <v>4476</v>
      </c>
      <c r="C1382" s="190" t="s">
        <v>2424</v>
      </c>
      <c r="D1382" s="191">
        <v>30000</v>
      </c>
      <c r="K1382" t="s">
        <v>632</v>
      </c>
      <c r="L1382" t="s">
        <v>2349</v>
      </c>
      <c r="M1382" t="s">
        <v>4031</v>
      </c>
      <c r="S1382" t="s">
        <v>632</v>
      </c>
      <c r="T1382" t="s">
        <v>2349</v>
      </c>
      <c r="U1382" t="s">
        <v>4031</v>
      </c>
    </row>
    <row r="1383" spans="1:21">
      <c r="A1383" s="190" t="s">
        <v>3520</v>
      </c>
      <c r="B1383" s="190" t="s">
        <v>4410</v>
      </c>
      <c r="C1383" s="190" t="s">
        <v>2424</v>
      </c>
      <c r="D1383" s="190"/>
      <c r="K1383" t="s">
        <v>795</v>
      </c>
      <c r="L1383" t="s">
        <v>3295</v>
      </c>
      <c r="M1383" t="s">
        <v>4031</v>
      </c>
      <c r="S1383" t="s">
        <v>795</v>
      </c>
      <c r="T1383" t="s">
        <v>3295</v>
      </c>
      <c r="U1383" t="s">
        <v>4031</v>
      </c>
    </row>
    <row r="1384" spans="1:21">
      <c r="A1384" s="190" t="s">
        <v>1295</v>
      </c>
      <c r="B1384" s="190" t="s">
        <v>4475</v>
      </c>
      <c r="C1384" s="190" t="s">
        <v>2424</v>
      </c>
      <c r="D1384" s="191">
        <v>5600</v>
      </c>
      <c r="K1384" t="s">
        <v>294</v>
      </c>
      <c r="L1384" t="s">
        <v>1987</v>
      </c>
      <c r="M1384" t="s">
        <v>4031</v>
      </c>
      <c r="S1384" t="s">
        <v>294</v>
      </c>
      <c r="T1384" t="s">
        <v>1987</v>
      </c>
      <c r="U1384" t="s">
        <v>4031</v>
      </c>
    </row>
    <row r="1385" spans="1:21">
      <c r="A1385" s="190" t="s">
        <v>866</v>
      </c>
      <c r="B1385" s="190" t="s">
        <v>4475</v>
      </c>
      <c r="C1385" s="190" t="s">
        <v>2424</v>
      </c>
      <c r="D1385" s="191">
        <v>20000</v>
      </c>
      <c r="K1385" t="s">
        <v>937</v>
      </c>
      <c r="L1385" t="s">
        <v>2691</v>
      </c>
      <c r="M1385" t="s">
        <v>4044</v>
      </c>
      <c r="S1385" t="s">
        <v>937</v>
      </c>
      <c r="T1385" t="s">
        <v>2691</v>
      </c>
      <c r="U1385" t="s">
        <v>4044</v>
      </c>
    </row>
    <row r="1386" spans="1:21">
      <c r="A1386" s="190" t="s">
        <v>1296</v>
      </c>
      <c r="B1386" s="190" t="s">
        <v>4477</v>
      </c>
      <c r="C1386" s="190" t="s">
        <v>2424</v>
      </c>
      <c r="D1386" s="191">
        <v>23000</v>
      </c>
      <c r="K1386" t="s">
        <v>1484</v>
      </c>
      <c r="L1386" t="s">
        <v>3297</v>
      </c>
      <c r="M1386" t="s">
        <v>4022</v>
      </c>
      <c r="S1386" t="s">
        <v>1484</v>
      </c>
      <c r="T1386" t="s">
        <v>3297</v>
      </c>
      <c r="U1386" t="s">
        <v>4022</v>
      </c>
    </row>
    <row r="1387" spans="1:21">
      <c r="A1387" s="190" t="s">
        <v>1449</v>
      </c>
      <c r="B1387" s="190" t="s">
        <v>4476</v>
      </c>
      <c r="C1387" s="190" t="s">
        <v>2424</v>
      </c>
      <c r="D1387" s="191">
        <v>28100</v>
      </c>
      <c r="K1387" t="s">
        <v>295</v>
      </c>
      <c r="L1387" t="s">
        <v>1988</v>
      </c>
      <c r="M1387" t="s">
        <v>4031</v>
      </c>
      <c r="S1387" t="s">
        <v>295</v>
      </c>
      <c r="T1387" t="s">
        <v>1988</v>
      </c>
      <c r="U1387" t="s">
        <v>4031</v>
      </c>
    </row>
    <row r="1388" spans="1:21">
      <c r="A1388" s="190" t="s">
        <v>1164</v>
      </c>
      <c r="B1388" s="190" t="s">
        <v>4484</v>
      </c>
      <c r="C1388" s="190" t="s">
        <v>2424</v>
      </c>
      <c r="D1388" s="191">
        <v>6000</v>
      </c>
      <c r="K1388" t="s">
        <v>633</v>
      </c>
      <c r="L1388" t="s">
        <v>2350</v>
      </c>
      <c r="M1388" t="s">
        <v>4084</v>
      </c>
      <c r="S1388" t="s">
        <v>633</v>
      </c>
      <c r="T1388" t="s">
        <v>2350</v>
      </c>
      <c r="U1388" t="s">
        <v>4084</v>
      </c>
    </row>
    <row r="1389" spans="1:21">
      <c r="A1389" s="190" t="s">
        <v>1450</v>
      </c>
      <c r="B1389" s="190" t="s">
        <v>4359</v>
      </c>
      <c r="C1389" s="190" t="s">
        <v>2424</v>
      </c>
      <c r="D1389" s="191">
        <v>8100</v>
      </c>
      <c r="K1389" t="s">
        <v>634</v>
      </c>
      <c r="L1389" t="s">
        <v>2351</v>
      </c>
      <c r="M1389" t="s">
        <v>4041</v>
      </c>
      <c r="S1389" t="s">
        <v>634</v>
      </c>
      <c r="T1389" t="s">
        <v>2351</v>
      </c>
      <c r="U1389" t="s">
        <v>4041</v>
      </c>
    </row>
    <row r="1390" spans="1:21">
      <c r="A1390" s="190" t="s">
        <v>785</v>
      </c>
      <c r="B1390" s="190" t="s">
        <v>4368</v>
      </c>
      <c r="C1390" s="190" t="s">
        <v>2424</v>
      </c>
      <c r="D1390" s="191">
        <v>6400</v>
      </c>
      <c r="K1390" t="s">
        <v>3542</v>
      </c>
      <c r="L1390" t="s">
        <v>3543</v>
      </c>
      <c r="M1390" t="s">
        <v>4022</v>
      </c>
      <c r="S1390" t="s">
        <v>3542</v>
      </c>
      <c r="T1390" t="s">
        <v>3543</v>
      </c>
      <c r="U1390" t="s">
        <v>4022</v>
      </c>
    </row>
    <row r="1391" spans="1:21">
      <c r="A1391" s="190" t="s">
        <v>1498</v>
      </c>
      <c r="B1391" s="190" t="s">
        <v>4381</v>
      </c>
      <c r="C1391" s="190" t="s">
        <v>2424</v>
      </c>
      <c r="D1391" s="191">
        <v>3600</v>
      </c>
      <c r="K1391" t="s">
        <v>635</v>
      </c>
      <c r="L1391" t="s">
        <v>2352</v>
      </c>
      <c r="M1391" t="s">
        <v>4101</v>
      </c>
      <c r="S1391" t="s">
        <v>635</v>
      </c>
      <c r="T1391" t="s">
        <v>2352</v>
      </c>
      <c r="U1391" t="s">
        <v>4101</v>
      </c>
    </row>
    <row r="1392" spans="1:21">
      <c r="A1392" s="190" t="s">
        <v>967</v>
      </c>
      <c r="B1392" s="190" t="s">
        <v>4361</v>
      </c>
      <c r="C1392" s="190" t="s">
        <v>2424</v>
      </c>
      <c r="D1392" s="191">
        <v>37200</v>
      </c>
      <c r="K1392" t="s">
        <v>4103</v>
      </c>
      <c r="L1392" t="s">
        <v>3300</v>
      </c>
      <c r="M1392" t="s">
        <v>4041</v>
      </c>
      <c r="S1392" t="s">
        <v>4103</v>
      </c>
      <c r="T1392" t="s">
        <v>3300</v>
      </c>
      <c r="U1392" t="s">
        <v>4041</v>
      </c>
    </row>
    <row r="1393" spans="1:21">
      <c r="A1393" s="190" t="s">
        <v>2997</v>
      </c>
      <c r="B1393" s="190" t="s">
        <v>4399</v>
      </c>
      <c r="C1393" s="190" t="s">
        <v>2424</v>
      </c>
      <c r="D1393" s="190"/>
      <c r="K1393" t="s">
        <v>296</v>
      </c>
      <c r="L1393" t="s">
        <v>1989</v>
      </c>
      <c r="M1393" t="s">
        <v>4031</v>
      </c>
      <c r="S1393" t="s">
        <v>296</v>
      </c>
      <c r="T1393" t="s">
        <v>1989</v>
      </c>
      <c r="U1393" t="s">
        <v>4031</v>
      </c>
    </row>
    <row r="1394" spans="1:21">
      <c r="A1394" s="190" t="s">
        <v>1299</v>
      </c>
      <c r="B1394" s="190" t="s">
        <v>4409</v>
      </c>
      <c r="C1394" s="190" t="s">
        <v>2424</v>
      </c>
      <c r="D1394" s="191">
        <v>8000</v>
      </c>
      <c r="K1394" t="s">
        <v>297</v>
      </c>
      <c r="L1394" t="s">
        <v>1990</v>
      </c>
      <c r="M1394" t="s">
        <v>4105</v>
      </c>
      <c r="S1394" t="s">
        <v>297</v>
      </c>
      <c r="T1394" t="s">
        <v>1990</v>
      </c>
      <c r="U1394" t="s">
        <v>4105</v>
      </c>
    </row>
    <row r="1395" spans="1:21">
      <c r="A1395" s="190" t="s">
        <v>968</v>
      </c>
      <c r="B1395" s="190" t="s">
        <v>4362</v>
      </c>
      <c r="C1395" s="190" t="s">
        <v>2424</v>
      </c>
      <c r="D1395" s="191">
        <v>3200</v>
      </c>
      <c r="K1395" t="s">
        <v>636</v>
      </c>
      <c r="L1395" t="s">
        <v>2362</v>
      </c>
      <c r="M1395" t="s">
        <v>4041</v>
      </c>
      <c r="S1395" t="s">
        <v>636</v>
      </c>
      <c r="T1395" t="s">
        <v>2362</v>
      </c>
      <c r="U1395" t="s">
        <v>4041</v>
      </c>
    </row>
    <row r="1396" spans="1:21">
      <c r="A1396" s="190" t="s">
        <v>1300</v>
      </c>
      <c r="B1396" s="190" t="s">
        <v>4475</v>
      </c>
      <c r="C1396" s="190" t="s">
        <v>2424</v>
      </c>
      <c r="D1396" s="191">
        <v>30400</v>
      </c>
      <c r="K1396" t="s">
        <v>298</v>
      </c>
      <c r="L1396" t="s">
        <v>1991</v>
      </c>
      <c r="M1396" t="s">
        <v>4022</v>
      </c>
      <c r="S1396" t="s">
        <v>298</v>
      </c>
      <c r="T1396" t="s">
        <v>1991</v>
      </c>
      <c r="U1396" t="s">
        <v>4022</v>
      </c>
    </row>
    <row r="1397" spans="1:21">
      <c r="A1397" s="190" t="s">
        <v>878</v>
      </c>
      <c r="B1397" s="190" t="s">
        <v>4352</v>
      </c>
      <c r="C1397" s="190" t="s">
        <v>2424</v>
      </c>
      <c r="D1397" s="191">
        <v>32000</v>
      </c>
      <c r="K1397" t="s">
        <v>1485</v>
      </c>
      <c r="L1397" t="s">
        <v>3301</v>
      </c>
      <c r="M1397" t="s">
        <v>4027</v>
      </c>
      <c r="S1397" t="s">
        <v>1485</v>
      </c>
      <c r="T1397" t="s">
        <v>3301</v>
      </c>
      <c r="U1397" t="s">
        <v>4027</v>
      </c>
    </row>
    <row r="1398" spans="1:21">
      <c r="A1398" s="190" t="s">
        <v>1301</v>
      </c>
      <c r="B1398" s="190" t="s">
        <v>4472</v>
      </c>
      <c r="C1398" s="190" t="s">
        <v>2424</v>
      </c>
      <c r="D1398" s="191">
        <v>6100</v>
      </c>
      <c r="K1398" t="s">
        <v>637</v>
      </c>
      <c r="L1398" t="s">
        <v>2212</v>
      </c>
      <c r="M1398" t="s">
        <v>4046</v>
      </c>
      <c r="S1398" t="s">
        <v>637</v>
      </c>
      <c r="T1398" t="s">
        <v>2212</v>
      </c>
      <c r="U1398" t="s">
        <v>4046</v>
      </c>
    </row>
    <row r="1399" spans="1:21">
      <c r="A1399" s="190" t="s">
        <v>1303</v>
      </c>
      <c r="B1399" s="190" t="s">
        <v>4364</v>
      </c>
      <c r="C1399" s="190" t="s">
        <v>2424</v>
      </c>
      <c r="D1399" s="191">
        <v>13100</v>
      </c>
      <c r="K1399" t="s">
        <v>859</v>
      </c>
      <c r="L1399" t="s">
        <v>3303</v>
      </c>
      <c r="M1399" t="s">
        <v>4033</v>
      </c>
      <c r="S1399" t="s">
        <v>859</v>
      </c>
      <c r="T1399" t="s">
        <v>3303</v>
      </c>
      <c r="U1399" t="s">
        <v>4033</v>
      </c>
    </row>
    <row r="1400" spans="1:21">
      <c r="A1400" s="190" t="s">
        <v>1305</v>
      </c>
      <c r="B1400" s="190" t="s">
        <v>4475</v>
      </c>
      <c r="C1400" s="190" t="s">
        <v>2424</v>
      </c>
      <c r="D1400" s="191">
        <v>14000</v>
      </c>
      <c r="K1400" t="s">
        <v>638</v>
      </c>
      <c r="L1400" t="s">
        <v>2354</v>
      </c>
      <c r="M1400" t="s">
        <v>4018</v>
      </c>
      <c r="S1400" t="s">
        <v>638</v>
      </c>
      <c r="T1400" t="s">
        <v>2354</v>
      </c>
      <c r="U1400" t="s">
        <v>4018</v>
      </c>
    </row>
    <row r="1401" spans="1:21">
      <c r="A1401" s="190" t="s">
        <v>971</v>
      </c>
      <c r="B1401" s="190" t="s">
        <v>4351</v>
      </c>
      <c r="C1401" s="190" t="s">
        <v>2424</v>
      </c>
      <c r="D1401" s="191">
        <v>13500</v>
      </c>
      <c r="K1401" t="s">
        <v>299</v>
      </c>
      <c r="L1401" t="s">
        <v>1992</v>
      </c>
      <c r="M1401" t="s">
        <v>4056</v>
      </c>
      <c r="S1401" t="s">
        <v>299</v>
      </c>
      <c r="T1401" t="s">
        <v>1992</v>
      </c>
      <c r="U1401" t="s">
        <v>4056</v>
      </c>
    </row>
    <row r="1402" spans="1:21">
      <c r="A1402" s="190" t="s">
        <v>1167</v>
      </c>
      <c r="B1402" s="190" t="s">
        <v>4476</v>
      </c>
      <c r="C1402" s="190" t="s">
        <v>2424</v>
      </c>
      <c r="D1402" s="191">
        <v>162200</v>
      </c>
      <c r="K1402" t="s">
        <v>3756</v>
      </c>
      <c r="L1402" t="s">
        <v>3757</v>
      </c>
      <c r="M1402" t="s">
        <v>4066</v>
      </c>
      <c r="S1402" t="s">
        <v>3756</v>
      </c>
      <c r="T1402" t="s">
        <v>3757</v>
      </c>
      <c r="U1402" t="s">
        <v>4066</v>
      </c>
    </row>
    <row r="1403" spans="1:21">
      <c r="A1403" s="190" t="s">
        <v>973</v>
      </c>
      <c r="B1403" s="190" t="s">
        <v>4390</v>
      </c>
      <c r="C1403" s="190" t="s">
        <v>2424</v>
      </c>
      <c r="D1403" s="191">
        <v>270000</v>
      </c>
      <c r="K1403" t="s">
        <v>300</v>
      </c>
      <c r="L1403" t="s">
        <v>1993</v>
      </c>
      <c r="M1403" t="s">
        <v>4028</v>
      </c>
      <c r="S1403" t="s">
        <v>300</v>
      </c>
      <c r="T1403" t="s">
        <v>1993</v>
      </c>
      <c r="U1403" t="s">
        <v>4028</v>
      </c>
    </row>
    <row r="1404" spans="1:21">
      <c r="A1404" s="190" t="s">
        <v>1171</v>
      </c>
      <c r="B1404" s="190" t="s">
        <v>4367</v>
      </c>
      <c r="C1404" s="190" t="s">
        <v>2424</v>
      </c>
      <c r="D1404" s="191">
        <v>88000</v>
      </c>
      <c r="K1404" t="s">
        <v>301</v>
      </c>
      <c r="L1404" t="s">
        <v>1994</v>
      </c>
      <c r="M1404" t="s">
        <v>4071</v>
      </c>
      <c r="S1404" t="s">
        <v>301</v>
      </c>
      <c r="T1404" t="s">
        <v>1994</v>
      </c>
      <c r="U1404" t="s">
        <v>4071</v>
      </c>
    </row>
    <row r="1405" spans="1:21">
      <c r="A1405" s="190" t="s">
        <v>1172</v>
      </c>
      <c r="B1405" s="190" t="s">
        <v>4340</v>
      </c>
      <c r="C1405" s="190" t="s">
        <v>2424</v>
      </c>
      <c r="D1405" s="191">
        <v>11500</v>
      </c>
      <c r="K1405" t="s">
        <v>1487</v>
      </c>
      <c r="L1405" t="s">
        <v>3305</v>
      </c>
      <c r="M1405" t="s">
        <v>4079</v>
      </c>
      <c r="S1405" t="s">
        <v>1487</v>
      </c>
      <c r="T1405" t="s">
        <v>3305</v>
      </c>
      <c r="U1405" t="s">
        <v>4079</v>
      </c>
    </row>
    <row r="1406" spans="1:21">
      <c r="A1406" s="190" t="s">
        <v>974</v>
      </c>
      <c r="B1406" s="190" t="s">
        <v>4442</v>
      </c>
      <c r="C1406" s="190" t="s">
        <v>2424</v>
      </c>
      <c r="D1406" s="191">
        <v>7200</v>
      </c>
      <c r="K1406" t="s">
        <v>639</v>
      </c>
      <c r="L1406" t="s">
        <v>2355</v>
      </c>
      <c r="M1406" t="s">
        <v>4033</v>
      </c>
      <c r="S1406" t="s">
        <v>639</v>
      </c>
      <c r="T1406" t="s">
        <v>2355</v>
      </c>
      <c r="U1406" t="s">
        <v>4033</v>
      </c>
    </row>
    <row r="1407" spans="1:21">
      <c r="A1407" s="190" t="s">
        <v>1499</v>
      </c>
      <c r="B1407" s="190" t="s">
        <v>4331</v>
      </c>
      <c r="C1407" s="190" t="s">
        <v>2424</v>
      </c>
      <c r="D1407" s="191">
        <v>5800</v>
      </c>
      <c r="K1407" t="s">
        <v>752</v>
      </c>
      <c r="L1407" t="s">
        <v>1995</v>
      </c>
      <c r="M1407" t="s">
        <v>4031</v>
      </c>
      <c r="S1407" t="s">
        <v>752</v>
      </c>
      <c r="T1407" t="s">
        <v>1995</v>
      </c>
      <c r="U1407" t="s">
        <v>4031</v>
      </c>
    </row>
    <row r="1408" spans="1:21">
      <c r="A1408" s="190" t="s">
        <v>1600</v>
      </c>
      <c r="B1408" s="190" t="s">
        <v>4362</v>
      </c>
      <c r="C1408" s="190" t="s">
        <v>2424</v>
      </c>
      <c r="D1408" s="191">
        <v>9500</v>
      </c>
      <c r="K1408" t="s">
        <v>302</v>
      </c>
      <c r="L1408" t="s">
        <v>1996</v>
      </c>
      <c r="M1408" t="s">
        <v>4022</v>
      </c>
      <c r="S1408" t="s">
        <v>302</v>
      </c>
      <c r="T1408" t="s">
        <v>1996</v>
      </c>
      <c r="U1408" t="s">
        <v>4022</v>
      </c>
    </row>
    <row r="1409" spans="1:21">
      <c r="A1409" s="190" t="s">
        <v>1372</v>
      </c>
      <c r="B1409" s="190" t="s">
        <v>4351</v>
      </c>
      <c r="C1409" s="190" t="s">
        <v>2424</v>
      </c>
      <c r="D1409" s="191">
        <v>1200</v>
      </c>
      <c r="K1409" t="s">
        <v>302</v>
      </c>
      <c r="L1409" t="s">
        <v>1996</v>
      </c>
      <c r="M1409" t="s">
        <v>4022</v>
      </c>
      <c r="S1409" t="s">
        <v>302</v>
      </c>
      <c r="T1409" t="s">
        <v>1996</v>
      </c>
      <c r="U1409" t="s">
        <v>4022</v>
      </c>
    </row>
    <row r="1410" spans="1:21">
      <c r="A1410" s="190" t="s">
        <v>1139</v>
      </c>
      <c r="B1410" s="190" t="s">
        <v>4479</v>
      </c>
      <c r="C1410" s="190" t="s">
        <v>2424</v>
      </c>
      <c r="D1410" s="191">
        <v>3600</v>
      </c>
      <c r="K1410" t="s">
        <v>843</v>
      </c>
      <c r="L1410" t="s">
        <v>3306</v>
      </c>
      <c r="M1410" t="s">
        <v>4022</v>
      </c>
      <c r="S1410" t="s">
        <v>843</v>
      </c>
      <c r="T1410" t="s">
        <v>3306</v>
      </c>
      <c r="U1410" t="s">
        <v>4022</v>
      </c>
    </row>
    <row r="1411" spans="1:21">
      <c r="A1411" s="190" t="s">
        <v>1373</v>
      </c>
      <c r="B1411" s="190" t="s">
        <v>4386</v>
      </c>
      <c r="C1411" s="190" t="s">
        <v>2424</v>
      </c>
      <c r="D1411" s="191">
        <v>10000</v>
      </c>
      <c r="K1411" t="s">
        <v>1631</v>
      </c>
      <c r="L1411" t="s">
        <v>3247</v>
      </c>
      <c r="M1411" t="s">
        <v>4042</v>
      </c>
      <c r="S1411" t="s">
        <v>1631</v>
      </c>
      <c r="T1411" t="s">
        <v>3247</v>
      </c>
      <c r="U1411" t="s">
        <v>4042</v>
      </c>
    </row>
    <row r="1412" spans="1:21">
      <c r="A1412" s="190" t="s">
        <v>1375</v>
      </c>
      <c r="B1412" s="190" t="s">
        <v>4340</v>
      </c>
      <c r="C1412" s="190" t="s">
        <v>2424</v>
      </c>
      <c r="D1412" s="191">
        <v>21900</v>
      </c>
      <c r="K1412" t="s">
        <v>303</v>
      </c>
      <c r="L1412" t="s">
        <v>1997</v>
      </c>
      <c r="M1412" t="s">
        <v>4030</v>
      </c>
      <c r="S1412" t="s">
        <v>303</v>
      </c>
      <c r="T1412" t="s">
        <v>1997</v>
      </c>
      <c r="U1412" t="s">
        <v>4030</v>
      </c>
    </row>
    <row r="1413" spans="1:21">
      <c r="A1413" s="190" t="s">
        <v>899</v>
      </c>
      <c r="B1413" s="190" t="s">
        <v>4328</v>
      </c>
      <c r="C1413" s="190" t="s">
        <v>2424</v>
      </c>
      <c r="D1413" s="191">
        <v>11500</v>
      </c>
      <c r="K1413" t="s">
        <v>640</v>
      </c>
      <c r="L1413" t="s">
        <v>2072</v>
      </c>
      <c r="M1413" t="s">
        <v>4041</v>
      </c>
      <c r="S1413" t="s">
        <v>640</v>
      </c>
      <c r="T1413" t="s">
        <v>2072</v>
      </c>
      <c r="U1413" t="s">
        <v>4041</v>
      </c>
    </row>
    <row r="1414" spans="1:21">
      <c r="A1414" s="190" t="s">
        <v>1141</v>
      </c>
      <c r="B1414" s="190" t="s">
        <v>4361</v>
      </c>
      <c r="C1414" s="190" t="s">
        <v>2424</v>
      </c>
      <c r="D1414" s="191">
        <v>26500</v>
      </c>
      <c r="K1414" t="s">
        <v>852</v>
      </c>
      <c r="L1414" t="s">
        <v>3309</v>
      </c>
      <c r="M1414" t="s">
        <v>4022</v>
      </c>
      <c r="S1414" t="s">
        <v>852</v>
      </c>
      <c r="T1414" t="s">
        <v>3309</v>
      </c>
      <c r="U1414" t="s">
        <v>4022</v>
      </c>
    </row>
    <row r="1415" spans="1:21">
      <c r="A1415" s="190" t="s">
        <v>1142</v>
      </c>
      <c r="B1415" s="190" t="s">
        <v>4387</v>
      </c>
      <c r="C1415" s="190" t="s">
        <v>2424</v>
      </c>
      <c r="D1415" s="191">
        <v>9200</v>
      </c>
      <c r="K1415" t="s">
        <v>641</v>
      </c>
      <c r="L1415" t="s">
        <v>3807</v>
      </c>
      <c r="M1415" t="s">
        <v>4027</v>
      </c>
      <c r="S1415" t="s">
        <v>641</v>
      </c>
      <c r="T1415" t="s">
        <v>3807</v>
      </c>
      <c r="U1415" t="s">
        <v>4027</v>
      </c>
    </row>
    <row r="1416" spans="1:21">
      <c r="A1416" s="190" t="s">
        <v>451</v>
      </c>
      <c r="B1416" s="190" t="s">
        <v>4352</v>
      </c>
      <c r="C1416" s="190" t="s">
        <v>2424</v>
      </c>
      <c r="D1416" s="191">
        <v>11500</v>
      </c>
      <c r="K1416" t="s">
        <v>304</v>
      </c>
      <c r="L1416" t="s">
        <v>1998</v>
      </c>
      <c r="M1416" t="s">
        <v>4022</v>
      </c>
      <c r="S1416" t="s">
        <v>304</v>
      </c>
      <c r="T1416" t="s">
        <v>1998</v>
      </c>
      <c r="U1416" t="s">
        <v>4022</v>
      </c>
    </row>
    <row r="1417" spans="1:21">
      <c r="A1417" s="190" t="s">
        <v>1281</v>
      </c>
      <c r="B1417" s="190" t="s">
        <v>4475</v>
      </c>
      <c r="C1417" s="190" t="s">
        <v>2424</v>
      </c>
      <c r="D1417" s="191">
        <v>5300</v>
      </c>
      <c r="K1417" t="s">
        <v>1488</v>
      </c>
      <c r="L1417" t="s">
        <v>3307</v>
      </c>
      <c r="M1417" t="s">
        <v>4041</v>
      </c>
      <c r="S1417" t="s">
        <v>1488</v>
      </c>
      <c r="T1417" t="s">
        <v>3307</v>
      </c>
      <c r="U1417" t="s">
        <v>4041</v>
      </c>
    </row>
    <row r="1418" spans="1:21">
      <c r="A1418" s="190" t="s">
        <v>1148</v>
      </c>
      <c r="B1418" s="190" t="s">
        <v>4344</v>
      </c>
      <c r="C1418" s="190" t="s">
        <v>2424</v>
      </c>
      <c r="D1418" s="191">
        <v>54200</v>
      </c>
      <c r="K1418" t="s">
        <v>1489</v>
      </c>
      <c r="L1418" t="s">
        <v>3308</v>
      </c>
      <c r="M1418" t="s">
        <v>4028</v>
      </c>
      <c r="S1418" t="s">
        <v>1489</v>
      </c>
      <c r="T1418" t="s">
        <v>3308</v>
      </c>
      <c r="U1418" t="s">
        <v>4028</v>
      </c>
    </row>
    <row r="1419" spans="1:21">
      <c r="A1419" s="190" t="s">
        <v>1560</v>
      </c>
      <c r="B1419" s="190" t="s">
        <v>4449</v>
      </c>
      <c r="C1419" s="190" t="s">
        <v>2424</v>
      </c>
      <c r="D1419" s="191">
        <v>9500</v>
      </c>
      <c r="K1419" t="s">
        <v>305</v>
      </c>
      <c r="L1419" t="s">
        <v>3730</v>
      </c>
      <c r="M1419" t="s">
        <v>4040</v>
      </c>
      <c r="S1419" t="s">
        <v>305</v>
      </c>
      <c r="T1419" t="s">
        <v>3730</v>
      </c>
      <c r="U1419" t="s">
        <v>4040</v>
      </c>
    </row>
    <row r="1420" spans="1:21">
      <c r="A1420" s="190" t="s">
        <v>1440</v>
      </c>
      <c r="B1420" s="190" t="s">
        <v>4402</v>
      </c>
      <c r="C1420" s="190" t="s">
        <v>2424</v>
      </c>
      <c r="D1420" s="191">
        <v>26000</v>
      </c>
      <c r="K1420" t="s">
        <v>1472</v>
      </c>
      <c r="L1420" t="s">
        <v>3275</v>
      </c>
      <c r="M1420" t="s">
        <v>4023</v>
      </c>
      <c r="S1420" t="s">
        <v>1472</v>
      </c>
      <c r="T1420" t="s">
        <v>3275</v>
      </c>
      <c r="U1420" t="s">
        <v>4023</v>
      </c>
    </row>
    <row r="1421" spans="1:21">
      <c r="A1421" s="190" t="s">
        <v>503</v>
      </c>
      <c r="B1421" s="190" t="s">
        <v>4417</v>
      </c>
      <c r="C1421" s="190" t="s">
        <v>2424</v>
      </c>
      <c r="D1421" s="191">
        <v>2400</v>
      </c>
      <c r="K1421" t="s">
        <v>3816</v>
      </c>
      <c r="L1421" t="s">
        <v>3817</v>
      </c>
      <c r="M1421" t="s">
        <v>4022</v>
      </c>
      <c r="S1421" t="s">
        <v>3816</v>
      </c>
      <c r="T1421" t="s">
        <v>3817</v>
      </c>
      <c r="U1421" t="s">
        <v>4022</v>
      </c>
    </row>
    <row r="1422" spans="1:21">
      <c r="A1422" s="190" t="s">
        <v>1493</v>
      </c>
      <c r="B1422" s="190" t="s">
        <v>4346</v>
      </c>
      <c r="C1422" s="190" t="s">
        <v>2424</v>
      </c>
      <c r="D1422" s="191">
        <v>35500</v>
      </c>
      <c r="K1422" t="s">
        <v>1491</v>
      </c>
      <c r="L1422" t="s">
        <v>3311</v>
      </c>
      <c r="M1422" t="s">
        <v>4019</v>
      </c>
      <c r="S1422" t="s">
        <v>1491</v>
      </c>
      <c r="T1422" t="s">
        <v>3311</v>
      </c>
      <c r="U1422" t="s">
        <v>4019</v>
      </c>
    </row>
    <row r="1423" spans="1:21">
      <c r="A1423" s="190" t="s">
        <v>1283</v>
      </c>
      <c r="B1423" s="190" t="s">
        <v>4473</v>
      </c>
      <c r="C1423" s="190" t="s">
        <v>2424</v>
      </c>
      <c r="D1423" s="191">
        <v>2100</v>
      </c>
      <c r="K1423" t="s">
        <v>1492</v>
      </c>
      <c r="L1423" t="s">
        <v>3312</v>
      </c>
      <c r="M1423" t="s">
        <v>4084</v>
      </c>
      <c r="S1423" t="s">
        <v>1492</v>
      </c>
      <c r="T1423" t="s">
        <v>3312</v>
      </c>
      <c r="U1423" t="s">
        <v>4084</v>
      </c>
    </row>
    <row r="1424" spans="1:21">
      <c r="A1424" s="190" t="s">
        <v>1152</v>
      </c>
      <c r="B1424" s="190" t="s">
        <v>4378</v>
      </c>
      <c r="C1424" s="190" t="s">
        <v>2424</v>
      </c>
      <c r="D1424" s="190"/>
      <c r="K1424" t="s">
        <v>306</v>
      </c>
      <c r="L1424" t="s">
        <v>2000</v>
      </c>
      <c r="M1424" t="s">
        <v>4036</v>
      </c>
      <c r="S1424" t="s">
        <v>306</v>
      </c>
      <c r="T1424" t="s">
        <v>2000</v>
      </c>
      <c r="U1424" t="s">
        <v>4036</v>
      </c>
    </row>
    <row r="1425" spans="1:21">
      <c r="A1425" s="190" t="s">
        <v>1536</v>
      </c>
      <c r="B1425" s="190" t="s">
        <v>4331</v>
      </c>
      <c r="C1425" s="190" t="s">
        <v>2424</v>
      </c>
      <c r="D1425" s="191">
        <v>24700</v>
      </c>
      <c r="K1425" t="s">
        <v>1634</v>
      </c>
      <c r="L1425" t="s">
        <v>2075</v>
      </c>
      <c r="M1425" t="s">
        <v>4024</v>
      </c>
      <c r="S1425" t="s">
        <v>1634</v>
      </c>
      <c r="T1425" t="s">
        <v>2075</v>
      </c>
      <c r="U1425" t="s">
        <v>4024</v>
      </c>
    </row>
    <row r="1426" spans="1:21">
      <c r="A1426" s="190" t="s">
        <v>798</v>
      </c>
      <c r="B1426" s="190" t="s">
        <v>4369</v>
      </c>
      <c r="C1426" s="190" t="s">
        <v>2424</v>
      </c>
      <c r="D1426" s="191">
        <v>34900</v>
      </c>
      <c r="K1426" t="s">
        <v>307</v>
      </c>
      <c r="L1426" t="s">
        <v>2001</v>
      </c>
      <c r="M1426" t="s">
        <v>4030</v>
      </c>
      <c r="S1426" t="s">
        <v>307</v>
      </c>
      <c r="T1426" t="s">
        <v>2001</v>
      </c>
      <c r="U1426" t="s">
        <v>4030</v>
      </c>
    </row>
    <row r="1427" spans="1:21">
      <c r="A1427" s="190" t="s">
        <v>1285</v>
      </c>
      <c r="B1427" s="190" t="s">
        <v>4478</v>
      </c>
      <c r="C1427" s="190" t="s">
        <v>2424</v>
      </c>
      <c r="D1427" s="191">
        <v>12400</v>
      </c>
      <c r="K1427" t="s">
        <v>3770</v>
      </c>
      <c r="L1427" t="s">
        <v>3771</v>
      </c>
      <c r="M1427" t="s">
        <v>4068</v>
      </c>
      <c r="S1427" t="s">
        <v>3770</v>
      </c>
      <c r="T1427" t="s">
        <v>3771</v>
      </c>
      <c r="U1427" t="s">
        <v>4068</v>
      </c>
    </row>
    <row r="1428" spans="1:21">
      <c r="A1428" s="190" t="s">
        <v>1286</v>
      </c>
      <c r="B1428" s="190" t="s">
        <v>4351</v>
      </c>
      <c r="C1428" s="190" t="s">
        <v>2424</v>
      </c>
      <c r="D1428" s="191">
        <v>24500</v>
      </c>
      <c r="K1428" t="s">
        <v>642</v>
      </c>
      <c r="L1428" t="s">
        <v>2357</v>
      </c>
      <c r="M1428" t="s">
        <v>4042</v>
      </c>
      <c r="S1428" t="s">
        <v>642</v>
      </c>
      <c r="T1428" t="s">
        <v>2357</v>
      </c>
      <c r="U1428" t="s">
        <v>4042</v>
      </c>
    </row>
    <row r="1429" spans="1:21">
      <c r="A1429" s="190" t="s">
        <v>1494</v>
      </c>
      <c r="B1429" s="190" t="s">
        <v>4471</v>
      </c>
      <c r="C1429" s="190" t="s">
        <v>2424</v>
      </c>
      <c r="D1429" s="191">
        <v>51000</v>
      </c>
      <c r="K1429" t="s">
        <v>643</v>
      </c>
      <c r="L1429" t="s">
        <v>3556</v>
      </c>
      <c r="M1429" t="s">
        <v>4051</v>
      </c>
      <c r="S1429" t="s">
        <v>643</v>
      </c>
      <c r="T1429" t="s">
        <v>3556</v>
      </c>
      <c r="U1429" t="s">
        <v>4051</v>
      </c>
    </row>
    <row r="1430" spans="1:21">
      <c r="A1430" s="190" t="s">
        <v>1496</v>
      </c>
      <c r="B1430" s="190" t="s">
        <v>4346</v>
      </c>
      <c r="C1430" s="190" t="s">
        <v>2424</v>
      </c>
      <c r="D1430" s="190"/>
      <c r="K1430" t="s">
        <v>1607</v>
      </c>
      <c r="L1430" t="s">
        <v>3291</v>
      </c>
      <c r="M1430" t="s">
        <v>4023</v>
      </c>
      <c r="S1430" t="s">
        <v>1607</v>
      </c>
      <c r="T1430" t="s">
        <v>3291</v>
      </c>
      <c r="U1430" t="s">
        <v>4023</v>
      </c>
    </row>
    <row r="1431" spans="1:21">
      <c r="A1431" s="190" t="s">
        <v>1446</v>
      </c>
      <c r="B1431" s="190" t="s">
        <v>4402</v>
      </c>
      <c r="C1431" s="190" t="s">
        <v>2424</v>
      </c>
      <c r="D1431" s="191">
        <v>6800</v>
      </c>
      <c r="K1431" t="s">
        <v>308</v>
      </c>
      <c r="L1431" t="s">
        <v>2002</v>
      </c>
      <c r="M1431" t="s">
        <v>4044</v>
      </c>
      <c r="S1431" t="s">
        <v>308</v>
      </c>
      <c r="T1431" t="s">
        <v>2002</v>
      </c>
      <c r="U1431" t="s">
        <v>4044</v>
      </c>
    </row>
    <row r="1432" spans="1:21">
      <c r="A1432" s="190" t="s">
        <v>1156</v>
      </c>
      <c r="B1432" s="190" t="s">
        <v>4397</v>
      </c>
      <c r="C1432" s="190" t="s">
        <v>2424</v>
      </c>
      <c r="D1432" s="191">
        <v>25000</v>
      </c>
      <c r="K1432" t="s">
        <v>3317</v>
      </c>
      <c r="L1432" t="s">
        <v>3318</v>
      </c>
      <c r="M1432" t="s">
        <v>4062</v>
      </c>
      <c r="S1432" t="s">
        <v>3317</v>
      </c>
      <c r="T1432" t="s">
        <v>3318</v>
      </c>
      <c r="U1432" t="s">
        <v>4062</v>
      </c>
    </row>
    <row r="1433" spans="1:21">
      <c r="A1433" s="190" t="s">
        <v>824</v>
      </c>
      <c r="B1433" s="190" t="s">
        <v>4397</v>
      </c>
      <c r="C1433" s="190" t="s">
        <v>2424</v>
      </c>
      <c r="D1433" s="191">
        <v>8300</v>
      </c>
      <c r="K1433" t="s">
        <v>309</v>
      </c>
      <c r="L1433" t="s">
        <v>1970</v>
      </c>
      <c r="M1433" t="s">
        <v>4041</v>
      </c>
      <c r="S1433" t="s">
        <v>309</v>
      </c>
      <c r="T1433" t="s">
        <v>1970</v>
      </c>
      <c r="U1433" t="s">
        <v>4041</v>
      </c>
    </row>
    <row r="1434" spans="1:21">
      <c r="A1434" s="190" t="s">
        <v>3317</v>
      </c>
      <c r="B1434" s="190" t="s">
        <v>4471</v>
      </c>
      <c r="C1434" s="190" t="s">
        <v>2424</v>
      </c>
      <c r="D1434" s="191">
        <v>18500</v>
      </c>
      <c r="K1434" t="s">
        <v>1475</v>
      </c>
      <c r="L1434" t="s">
        <v>3284</v>
      </c>
      <c r="M1434" t="s">
        <v>4041</v>
      </c>
      <c r="S1434" t="s">
        <v>1475</v>
      </c>
      <c r="T1434" t="s">
        <v>3284</v>
      </c>
      <c r="U1434" t="s">
        <v>4041</v>
      </c>
    </row>
    <row r="1435" spans="1:21">
      <c r="A1435" s="190" t="s">
        <v>913</v>
      </c>
      <c r="B1435" s="190" t="s">
        <v>4364</v>
      </c>
      <c r="C1435" s="190" t="s">
        <v>2424</v>
      </c>
      <c r="D1435" s="191">
        <v>9600</v>
      </c>
      <c r="K1435" t="s">
        <v>1514</v>
      </c>
      <c r="L1435" t="s">
        <v>3343</v>
      </c>
      <c r="M1435" t="s">
        <v>4017</v>
      </c>
      <c r="S1435" t="s">
        <v>1514</v>
      </c>
      <c r="T1435" t="s">
        <v>3343</v>
      </c>
      <c r="U1435" t="s">
        <v>4017</v>
      </c>
    </row>
    <row r="1436" spans="1:21">
      <c r="A1436" s="190" t="s">
        <v>3298</v>
      </c>
      <c r="B1436" s="190" t="s">
        <v>4355</v>
      </c>
      <c r="C1436" s="190" t="s">
        <v>2424</v>
      </c>
      <c r="D1436" s="190"/>
      <c r="K1436" t="s">
        <v>310</v>
      </c>
      <c r="L1436" t="s">
        <v>2003</v>
      </c>
      <c r="M1436" t="s">
        <v>4030</v>
      </c>
      <c r="S1436" t="s">
        <v>310</v>
      </c>
      <c r="T1436" t="s">
        <v>2003</v>
      </c>
      <c r="U1436" t="s">
        <v>4030</v>
      </c>
    </row>
    <row r="1437" spans="1:21">
      <c r="A1437" s="190" t="s">
        <v>923</v>
      </c>
      <c r="B1437" s="190" t="s">
        <v>4409</v>
      </c>
      <c r="C1437" s="190" t="s">
        <v>2424</v>
      </c>
      <c r="D1437" s="191">
        <v>2400</v>
      </c>
      <c r="K1437" t="s">
        <v>1497</v>
      </c>
      <c r="L1437" t="s">
        <v>3319</v>
      </c>
      <c r="M1437" t="s">
        <v>4080</v>
      </c>
      <c r="S1437" t="s">
        <v>1497</v>
      </c>
      <c r="T1437" t="s">
        <v>3319</v>
      </c>
      <c r="U1437" t="s">
        <v>4080</v>
      </c>
    </row>
    <row r="1438" spans="1:21">
      <c r="A1438" s="190" t="s">
        <v>1357</v>
      </c>
      <c r="B1438" s="190" t="s">
        <v>4428</v>
      </c>
      <c r="C1438" s="190" t="s">
        <v>2424</v>
      </c>
      <c r="D1438" s="191">
        <v>6700</v>
      </c>
      <c r="K1438" t="s">
        <v>746</v>
      </c>
      <c r="L1438" t="s">
        <v>2335</v>
      </c>
      <c r="M1438" t="s">
        <v>4023</v>
      </c>
      <c r="S1438" t="s">
        <v>746</v>
      </c>
      <c r="T1438" t="s">
        <v>2335</v>
      </c>
      <c r="U1438" t="s">
        <v>4023</v>
      </c>
    </row>
    <row r="1439" spans="1:21">
      <c r="A1439" s="190" t="s">
        <v>3980</v>
      </c>
      <c r="B1439" s="190" t="s">
        <v>4446</v>
      </c>
      <c r="C1439" s="190" t="s">
        <v>2424</v>
      </c>
      <c r="D1439" s="191">
        <v>29000</v>
      </c>
      <c r="K1439" t="s">
        <v>3281</v>
      </c>
      <c r="L1439" t="s">
        <v>3282</v>
      </c>
      <c r="M1439" t="s">
        <v>4041</v>
      </c>
      <c r="S1439" t="s">
        <v>3281</v>
      </c>
      <c r="T1439" t="s">
        <v>3282</v>
      </c>
      <c r="U1439" t="s">
        <v>4041</v>
      </c>
    </row>
    <row r="1440" spans="1:21">
      <c r="A1440" s="190" t="s">
        <v>1107</v>
      </c>
      <c r="B1440" s="190" t="s">
        <v>4364</v>
      </c>
      <c r="C1440" s="190" t="s">
        <v>2424</v>
      </c>
      <c r="D1440" s="191">
        <v>23000</v>
      </c>
      <c r="K1440" t="s">
        <v>311</v>
      </c>
      <c r="L1440" t="s">
        <v>2012</v>
      </c>
      <c r="M1440" t="s">
        <v>4046</v>
      </c>
      <c r="S1440" t="s">
        <v>311</v>
      </c>
      <c r="T1440" t="s">
        <v>2012</v>
      </c>
      <c r="U1440" t="s">
        <v>4046</v>
      </c>
    </row>
    <row r="1441" spans="1:21">
      <c r="A1441" s="190" t="s">
        <v>1359</v>
      </c>
      <c r="B1441" s="190" t="s">
        <v>4386</v>
      </c>
      <c r="C1441" s="190" t="s">
        <v>2424</v>
      </c>
      <c r="D1441" s="191">
        <v>6500</v>
      </c>
      <c r="K1441" t="s">
        <v>312</v>
      </c>
      <c r="L1441" t="s">
        <v>2004</v>
      </c>
      <c r="M1441" t="s">
        <v>4023</v>
      </c>
      <c r="S1441" t="s">
        <v>312</v>
      </c>
      <c r="T1441" t="s">
        <v>2004</v>
      </c>
      <c r="U1441" t="s">
        <v>4023</v>
      </c>
    </row>
    <row r="1442" spans="1:21">
      <c r="A1442" s="190" t="s">
        <v>1360</v>
      </c>
      <c r="B1442" s="190" t="s">
        <v>4480</v>
      </c>
      <c r="C1442" s="190" t="s">
        <v>2424</v>
      </c>
      <c r="D1442" s="191">
        <v>29000</v>
      </c>
      <c r="K1442" t="s">
        <v>644</v>
      </c>
      <c r="L1442" t="s">
        <v>2358</v>
      </c>
      <c r="M1442" t="s">
        <v>4067</v>
      </c>
      <c r="S1442" t="s">
        <v>644</v>
      </c>
      <c r="T1442" t="s">
        <v>2358</v>
      </c>
      <c r="U1442" t="s">
        <v>4067</v>
      </c>
    </row>
    <row r="1443" spans="1:21">
      <c r="A1443" s="190" t="s">
        <v>1575</v>
      </c>
      <c r="B1443" s="190" t="s">
        <v>4373</v>
      </c>
      <c r="C1443" s="190" t="s">
        <v>2424</v>
      </c>
      <c r="D1443" s="191">
        <v>4800</v>
      </c>
      <c r="K1443" t="s">
        <v>313</v>
      </c>
      <c r="L1443" t="s">
        <v>2005</v>
      </c>
      <c r="M1443" t="s">
        <v>4045</v>
      </c>
      <c r="S1443" t="s">
        <v>313</v>
      </c>
      <c r="T1443" t="s">
        <v>2005</v>
      </c>
      <c r="U1443" t="s">
        <v>4045</v>
      </c>
    </row>
    <row r="1444" spans="1:21">
      <c r="A1444" s="190" t="s">
        <v>1257</v>
      </c>
      <c r="B1444" s="190" t="s">
        <v>4362</v>
      </c>
      <c r="C1444" s="190" t="s">
        <v>2424</v>
      </c>
      <c r="D1444" s="191">
        <v>4300</v>
      </c>
      <c r="K1444" t="s">
        <v>1501</v>
      </c>
      <c r="L1444" t="s">
        <v>3323</v>
      </c>
      <c r="M1444" t="s">
        <v>4062</v>
      </c>
      <c r="S1444" t="s">
        <v>1501</v>
      </c>
      <c r="T1444" t="s">
        <v>3323</v>
      </c>
      <c r="U1444" t="s">
        <v>4062</v>
      </c>
    </row>
    <row r="1445" spans="1:21">
      <c r="A1445" s="190" t="s">
        <v>1435</v>
      </c>
      <c r="B1445" s="190" t="s">
        <v>4359</v>
      </c>
      <c r="C1445" s="190" t="s">
        <v>2424</v>
      </c>
      <c r="D1445" s="191">
        <v>10500</v>
      </c>
      <c r="K1445" t="s">
        <v>645</v>
      </c>
      <c r="L1445" t="s">
        <v>2359</v>
      </c>
      <c r="M1445" t="s">
        <v>4073</v>
      </c>
      <c r="S1445" t="s">
        <v>645</v>
      </c>
      <c r="T1445" t="s">
        <v>2359</v>
      </c>
      <c r="U1445" t="s">
        <v>4073</v>
      </c>
    </row>
    <row r="1446" spans="1:21">
      <c r="A1446" s="190" t="s">
        <v>2651</v>
      </c>
      <c r="B1446" s="190" t="s">
        <v>4368</v>
      </c>
      <c r="C1446" s="190" t="s">
        <v>2424</v>
      </c>
      <c r="D1446" s="190"/>
      <c r="K1446" t="s">
        <v>2006</v>
      </c>
      <c r="L1446" t="s">
        <v>2007</v>
      </c>
      <c r="M1446" t="s">
        <v>4041</v>
      </c>
      <c r="S1446" t="s">
        <v>2006</v>
      </c>
      <c r="T1446" t="s">
        <v>2007</v>
      </c>
      <c r="U1446" t="s">
        <v>4041</v>
      </c>
    </row>
    <row r="1447" spans="1:21">
      <c r="A1447" s="190" t="s">
        <v>1362</v>
      </c>
      <c r="B1447" s="190" t="s">
        <v>4362</v>
      </c>
      <c r="C1447" s="190" t="s">
        <v>2424</v>
      </c>
      <c r="D1447" s="191">
        <v>7500</v>
      </c>
      <c r="K1447" t="s">
        <v>2006</v>
      </c>
      <c r="L1447" t="s">
        <v>2007</v>
      </c>
      <c r="M1447" t="s">
        <v>4041</v>
      </c>
      <c r="S1447" t="s">
        <v>2006</v>
      </c>
      <c r="T1447" t="s">
        <v>2007</v>
      </c>
      <c r="U1447" t="s">
        <v>4041</v>
      </c>
    </row>
    <row r="1448" spans="1:21">
      <c r="A1448" s="190" t="s">
        <v>1363</v>
      </c>
      <c r="B1448" s="190" t="s">
        <v>4386</v>
      </c>
      <c r="C1448" s="190" t="s">
        <v>2424</v>
      </c>
      <c r="D1448" s="190"/>
      <c r="K1448" t="s">
        <v>646</v>
      </c>
      <c r="L1448" t="s">
        <v>2008</v>
      </c>
      <c r="M1448" t="s">
        <v>4033</v>
      </c>
      <c r="S1448" t="s">
        <v>646</v>
      </c>
      <c r="T1448" t="s">
        <v>2008</v>
      </c>
      <c r="U1448" t="s">
        <v>4033</v>
      </c>
    </row>
    <row r="1449" spans="1:21">
      <c r="A1449" s="190" t="s">
        <v>1109</v>
      </c>
      <c r="B1449" s="190" t="s">
        <v>4400</v>
      </c>
      <c r="C1449" s="190" t="s">
        <v>2424</v>
      </c>
      <c r="D1449" s="191">
        <v>4900</v>
      </c>
      <c r="K1449" t="s">
        <v>647</v>
      </c>
      <c r="L1449" t="s">
        <v>2360</v>
      </c>
      <c r="M1449" t="s">
        <v>4033</v>
      </c>
      <c r="S1449" t="s">
        <v>647</v>
      </c>
      <c r="T1449" t="s">
        <v>2360</v>
      </c>
      <c r="U1449" t="s">
        <v>4033</v>
      </c>
    </row>
    <row r="1450" spans="1:21">
      <c r="A1450" s="190" t="s">
        <v>1111</v>
      </c>
      <c r="B1450" s="190" t="s">
        <v>4433</v>
      </c>
      <c r="C1450" s="190" t="s">
        <v>2424</v>
      </c>
      <c r="D1450" s="191">
        <v>8600</v>
      </c>
      <c r="K1450" t="s">
        <v>648</v>
      </c>
      <c r="L1450" t="s">
        <v>2363</v>
      </c>
      <c r="M1450" t="s">
        <v>4062</v>
      </c>
      <c r="S1450" t="s">
        <v>648</v>
      </c>
      <c r="T1450" t="s">
        <v>2363</v>
      </c>
      <c r="U1450" t="s">
        <v>4062</v>
      </c>
    </row>
    <row r="1451" spans="1:21">
      <c r="A1451" s="190" t="s">
        <v>1259</v>
      </c>
      <c r="B1451" s="190" t="s">
        <v>4417</v>
      </c>
      <c r="C1451" s="190" t="s">
        <v>2424</v>
      </c>
      <c r="D1451" s="191">
        <v>1700</v>
      </c>
      <c r="K1451" t="s">
        <v>314</v>
      </c>
      <c r="L1451" t="s">
        <v>2010</v>
      </c>
      <c r="M1451" t="s">
        <v>4049</v>
      </c>
      <c r="S1451" t="s">
        <v>314</v>
      </c>
      <c r="T1451" t="s">
        <v>2010</v>
      </c>
      <c r="U1451" t="s">
        <v>4049</v>
      </c>
    </row>
    <row r="1452" spans="1:21">
      <c r="A1452" s="190" t="s">
        <v>3932</v>
      </c>
      <c r="B1452" s="190" t="s">
        <v>4382</v>
      </c>
      <c r="C1452" s="190" t="s">
        <v>2424</v>
      </c>
      <c r="D1452" s="191">
        <v>9000</v>
      </c>
      <c r="K1452" t="s">
        <v>1504</v>
      </c>
      <c r="L1452" t="s">
        <v>3327</v>
      </c>
      <c r="M1452" t="s">
        <v>4027</v>
      </c>
      <c r="S1452" t="s">
        <v>1504</v>
      </c>
      <c r="T1452" t="s">
        <v>3327</v>
      </c>
      <c r="U1452" t="s">
        <v>4027</v>
      </c>
    </row>
    <row r="1453" spans="1:21">
      <c r="A1453" s="190" t="s">
        <v>1260</v>
      </c>
      <c r="B1453" s="190" t="s">
        <v>4417</v>
      </c>
      <c r="C1453" s="190" t="s">
        <v>2424</v>
      </c>
      <c r="D1453" s="191">
        <v>10100</v>
      </c>
      <c r="K1453" t="s">
        <v>739</v>
      </c>
      <c r="L1453" t="s">
        <v>1826</v>
      </c>
      <c r="M1453" t="s">
        <v>4041</v>
      </c>
      <c r="S1453" t="s">
        <v>739</v>
      </c>
      <c r="T1453" t="s">
        <v>1826</v>
      </c>
      <c r="U1453" t="s">
        <v>4041</v>
      </c>
    </row>
    <row r="1454" spans="1:21">
      <c r="A1454" s="190" t="s">
        <v>3546</v>
      </c>
      <c r="B1454" s="190" t="s">
        <v>4380</v>
      </c>
      <c r="C1454" s="190" t="s">
        <v>2424</v>
      </c>
      <c r="D1454" s="191">
        <v>16600</v>
      </c>
      <c r="K1454" t="s">
        <v>1498</v>
      </c>
      <c r="L1454" t="s">
        <v>3675</v>
      </c>
      <c r="M1454" t="s">
        <v>4033</v>
      </c>
      <c r="S1454" t="s">
        <v>1498</v>
      </c>
      <c r="T1454" t="s">
        <v>3675</v>
      </c>
      <c r="U1454" t="s">
        <v>4033</v>
      </c>
    </row>
    <row r="1455" spans="1:21">
      <c r="A1455" s="190" t="s">
        <v>935</v>
      </c>
      <c r="B1455" s="190" t="s">
        <v>4472</v>
      </c>
      <c r="C1455" s="190" t="s">
        <v>2424</v>
      </c>
      <c r="D1455" s="191">
        <v>8600</v>
      </c>
      <c r="K1455" t="s">
        <v>772</v>
      </c>
      <c r="L1455" t="s">
        <v>3328</v>
      </c>
      <c r="M1455" t="s">
        <v>4088</v>
      </c>
      <c r="S1455" t="s">
        <v>772</v>
      </c>
      <c r="T1455" t="s">
        <v>3328</v>
      </c>
      <c r="U1455" t="s">
        <v>4088</v>
      </c>
    </row>
    <row r="1456" spans="1:21">
      <c r="A1456" s="190" t="s">
        <v>1115</v>
      </c>
      <c r="B1456" s="190" t="s">
        <v>4380</v>
      </c>
      <c r="C1456" s="190" t="s">
        <v>2424</v>
      </c>
      <c r="D1456" s="191">
        <v>35000</v>
      </c>
      <c r="K1456" t="s">
        <v>1505</v>
      </c>
      <c r="L1456" t="s">
        <v>3329</v>
      </c>
      <c r="M1456" t="s">
        <v>4051</v>
      </c>
      <c r="S1456" t="s">
        <v>1505</v>
      </c>
      <c r="T1456" t="s">
        <v>3329</v>
      </c>
      <c r="U1456" t="s">
        <v>4051</v>
      </c>
    </row>
    <row r="1457" spans="1:21">
      <c r="A1457" s="190" t="s">
        <v>419</v>
      </c>
      <c r="B1457" s="190" t="s">
        <v>4473</v>
      </c>
      <c r="C1457" s="190" t="s">
        <v>2424</v>
      </c>
      <c r="D1457" s="191">
        <v>8800</v>
      </c>
      <c r="K1457" t="s">
        <v>649</v>
      </c>
      <c r="L1457" t="s">
        <v>2364</v>
      </c>
      <c r="M1457" t="s">
        <v>4033</v>
      </c>
      <c r="S1457" t="s">
        <v>649</v>
      </c>
      <c r="T1457" t="s">
        <v>2364</v>
      </c>
      <c r="U1457" t="s">
        <v>4033</v>
      </c>
    </row>
    <row r="1458" spans="1:21">
      <c r="A1458" s="190" t="s">
        <v>1614</v>
      </c>
      <c r="B1458" s="190" t="s">
        <v>4400</v>
      </c>
      <c r="C1458" s="190" t="s">
        <v>2424</v>
      </c>
      <c r="D1458" s="191">
        <v>61000</v>
      </c>
      <c r="K1458" t="s">
        <v>878</v>
      </c>
      <c r="L1458" t="s">
        <v>2753</v>
      </c>
      <c r="M1458" t="s">
        <v>4033</v>
      </c>
      <c r="S1458" t="s">
        <v>878</v>
      </c>
      <c r="T1458" t="s">
        <v>2753</v>
      </c>
      <c r="U1458" t="s">
        <v>4033</v>
      </c>
    </row>
    <row r="1459" spans="1:21">
      <c r="A1459" s="190" t="s">
        <v>872</v>
      </c>
      <c r="B1459" s="190" t="s">
        <v>4370</v>
      </c>
      <c r="C1459" s="190" t="s">
        <v>2424</v>
      </c>
      <c r="D1459" s="191">
        <v>48800</v>
      </c>
      <c r="K1459" t="s">
        <v>1496</v>
      </c>
      <c r="L1459" t="s">
        <v>3316</v>
      </c>
      <c r="M1459" t="s">
        <v>4017</v>
      </c>
      <c r="S1459" t="s">
        <v>1496</v>
      </c>
      <c r="T1459" t="s">
        <v>3316</v>
      </c>
      <c r="U1459" t="s">
        <v>4017</v>
      </c>
    </row>
    <row r="1460" spans="1:21">
      <c r="A1460" s="190" t="s">
        <v>1119</v>
      </c>
      <c r="B1460" s="190" t="s">
        <v>4382</v>
      </c>
      <c r="C1460" s="190" t="s">
        <v>2424</v>
      </c>
      <c r="D1460" s="191">
        <v>7300</v>
      </c>
      <c r="K1460" t="s">
        <v>1509</v>
      </c>
      <c r="L1460" t="s">
        <v>3335</v>
      </c>
      <c r="M1460" t="s">
        <v>4038</v>
      </c>
      <c r="S1460" t="s">
        <v>1509</v>
      </c>
      <c r="T1460" t="s">
        <v>3335</v>
      </c>
      <c r="U1460" t="s">
        <v>4038</v>
      </c>
    </row>
    <row r="1461" spans="1:21">
      <c r="A1461" s="190" t="s">
        <v>1120</v>
      </c>
      <c r="B1461" s="190" t="s">
        <v>4429</v>
      </c>
      <c r="C1461" s="190" t="s">
        <v>2424</v>
      </c>
      <c r="D1461" s="191">
        <v>12700</v>
      </c>
      <c r="K1461" t="s">
        <v>650</v>
      </c>
      <c r="L1461" t="s">
        <v>2011</v>
      </c>
      <c r="M1461" t="s">
        <v>4038</v>
      </c>
      <c r="S1461" t="s">
        <v>650</v>
      </c>
      <c r="T1461" t="s">
        <v>2011</v>
      </c>
      <c r="U1461" t="s">
        <v>4038</v>
      </c>
    </row>
    <row r="1462" spans="1:21">
      <c r="A1462" s="190" t="s">
        <v>1576</v>
      </c>
      <c r="B1462" s="190" t="s">
        <v>4349</v>
      </c>
      <c r="C1462" s="190" t="s">
        <v>2424</v>
      </c>
      <c r="D1462" s="190"/>
      <c r="K1462" t="s">
        <v>651</v>
      </c>
      <c r="L1462" t="s">
        <v>2365</v>
      </c>
      <c r="M1462" t="s">
        <v>4041</v>
      </c>
      <c r="S1462" t="s">
        <v>651</v>
      </c>
      <c r="T1462" t="s">
        <v>2365</v>
      </c>
      <c r="U1462" t="s">
        <v>4041</v>
      </c>
    </row>
    <row r="1463" spans="1:21">
      <c r="A1463" s="190" t="s">
        <v>1595</v>
      </c>
      <c r="B1463" s="190" t="s">
        <v>4475</v>
      </c>
      <c r="C1463" s="190" t="s">
        <v>2424</v>
      </c>
      <c r="D1463" s="191">
        <v>6400</v>
      </c>
      <c r="K1463" t="s">
        <v>652</v>
      </c>
      <c r="L1463" t="s">
        <v>2366</v>
      </c>
      <c r="M1463" t="s">
        <v>4038</v>
      </c>
      <c r="S1463" t="s">
        <v>652</v>
      </c>
      <c r="T1463" t="s">
        <v>2366</v>
      </c>
      <c r="U1463" t="s">
        <v>4038</v>
      </c>
    </row>
    <row r="1464" spans="1:21">
      <c r="A1464" s="190" t="s">
        <v>1123</v>
      </c>
      <c r="B1464" s="190" t="s">
        <v>4364</v>
      </c>
      <c r="C1464" s="190" t="s">
        <v>2424</v>
      </c>
      <c r="D1464" s="191">
        <v>51000</v>
      </c>
      <c r="K1464" t="s">
        <v>2367</v>
      </c>
      <c r="L1464" t="s">
        <v>2368</v>
      </c>
      <c r="M1464" t="s">
        <v>4039</v>
      </c>
      <c r="S1464" t="s">
        <v>2367</v>
      </c>
      <c r="T1464" t="s">
        <v>2368</v>
      </c>
      <c r="U1464" t="s">
        <v>4039</v>
      </c>
    </row>
    <row r="1465" spans="1:21">
      <c r="A1465" s="190" t="s">
        <v>1530</v>
      </c>
      <c r="B1465" s="190" t="s">
        <v>4370</v>
      </c>
      <c r="C1465" s="190" t="s">
        <v>2424</v>
      </c>
      <c r="D1465" s="190"/>
      <c r="K1465" t="s">
        <v>960</v>
      </c>
      <c r="L1465" t="s">
        <v>3336</v>
      </c>
      <c r="M1465" t="s">
        <v>4033</v>
      </c>
      <c r="S1465" t="s">
        <v>960</v>
      </c>
      <c r="T1465" t="s">
        <v>3336</v>
      </c>
      <c r="U1465" t="s">
        <v>4033</v>
      </c>
    </row>
    <row r="1466" spans="1:21">
      <c r="A1466" s="190" t="s">
        <v>1124</v>
      </c>
      <c r="B1466" s="190" t="s">
        <v>4364</v>
      </c>
      <c r="C1466" s="190" t="s">
        <v>2424</v>
      </c>
      <c r="D1466" s="191">
        <v>28000</v>
      </c>
      <c r="K1466" t="s">
        <v>653</v>
      </c>
      <c r="L1466" t="s">
        <v>2369</v>
      </c>
      <c r="M1466" t="s">
        <v>4059</v>
      </c>
      <c r="S1466" t="s">
        <v>653</v>
      </c>
      <c r="T1466" t="s">
        <v>2369</v>
      </c>
      <c r="U1466" t="s">
        <v>4059</v>
      </c>
    </row>
    <row r="1467" spans="1:21">
      <c r="A1467" s="190" t="s">
        <v>959</v>
      </c>
      <c r="B1467" s="190" t="s">
        <v>4377</v>
      </c>
      <c r="C1467" s="190" t="s">
        <v>2424</v>
      </c>
      <c r="D1467" s="191">
        <v>40000</v>
      </c>
      <c r="K1467" t="s">
        <v>654</v>
      </c>
      <c r="L1467" t="s">
        <v>2370</v>
      </c>
      <c r="M1467" t="s">
        <v>4025</v>
      </c>
      <c r="S1467" t="s">
        <v>654</v>
      </c>
      <c r="T1467" t="s">
        <v>2370</v>
      </c>
      <c r="U1467" t="s">
        <v>4025</v>
      </c>
    </row>
    <row r="1468" spans="1:21">
      <c r="A1468" s="190" t="s">
        <v>1487</v>
      </c>
      <c r="B1468" s="190" t="s">
        <v>4397</v>
      </c>
      <c r="C1468" s="190" t="s">
        <v>2424</v>
      </c>
      <c r="D1468" s="191">
        <v>24000</v>
      </c>
      <c r="K1468" t="s">
        <v>1510</v>
      </c>
      <c r="L1468" t="s">
        <v>3337</v>
      </c>
      <c r="M1468" t="s">
        <v>4041</v>
      </c>
      <c r="S1468" t="s">
        <v>1510</v>
      </c>
      <c r="T1468" t="s">
        <v>3337</v>
      </c>
      <c r="U1468" t="s">
        <v>4041</v>
      </c>
    </row>
    <row r="1469" spans="1:21">
      <c r="A1469" s="190" t="s">
        <v>1367</v>
      </c>
      <c r="B1469" s="190" t="s">
        <v>4402</v>
      </c>
      <c r="C1469" s="190" t="s">
        <v>2424</v>
      </c>
      <c r="D1469" s="191">
        <v>11900</v>
      </c>
      <c r="K1469" t="s">
        <v>1513</v>
      </c>
      <c r="L1469" t="s">
        <v>3341</v>
      </c>
      <c r="M1469" t="s">
        <v>4044</v>
      </c>
      <c r="S1469" t="s">
        <v>1513</v>
      </c>
      <c r="T1469" t="s">
        <v>3341</v>
      </c>
      <c r="U1469" t="s">
        <v>4044</v>
      </c>
    </row>
    <row r="1470" spans="1:21">
      <c r="A1470" s="190" t="s">
        <v>1532</v>
      </c>
      <c r="B1470" s="190" t="s">
        <v>4336</v>
      </c>
      <c r="C1470" s="190" t="s">
        <v>2424</v>
      </c>
      <c r="D1470" s="190"/>
      <c r="K1470" t="s">
        <v>315</v>
      </c>
      <c r="L1470" t="s">
        <v>2013</v>
      </c>
      <c r="M1470" t="s">
        <v>4046</v>
      </c>
      <c r="S1470" t="s">
        <v>315</v>
      </c>
      <c r="T1470" t="s">
        <v>2013</v>
      </c>
      <c r="U1470" t="s">
        <v>4046</v>
      </c>
    </row>
    <row r="1471" spans="1:21">
      <c r="A1471" s="190" t="s">
        <v>1534</v>
      </c>
      <c r="B1471" s="190" t="s">
        <v>4351</v>
      </c>
      <c r="C1471" s="190" t="s">
        <v>2424</v>
      </c>
      <c r="D1471" s="191">
        <v>26000</v>
      </c>
      <c r="K1471" t="s">
        <v>1490</v>
      </c>
      <c r="L1471" t="s">
        <v>3310</v>
      </c>
      <c r="M1471" t="s">
        <v>4017</v>
      </c>
      <c r="S1471" t="s">
        <v>1490</v>
      </c>
      <c r="T1471" t="s">
        <v>3310</v>
      </c>
      <c r="U1471" t="s">
        <v>4017</v>
      </c>
    </row>
    <row r="1472" spans="1:21">
      <c r="A1472" s="190" t="s">
        <v>862</v>
      </c>
      <c r="B1472" s="190" t="s">
        <v>4362</v>
      </c>
      <c r="C1472" s="190" t="s">
        <v>2424</v>
      </c>
      <c r="D1472" s="191">
        <v>6800</v>
      </c>
      <c r="K1472" t="s">
        <v>655</v>
      </c>
      <c r="L1472" t="s">
        <v>2371</v>
      </c>
      <c r="M1472" t="s">
        <v>4033</v>
      </c>
      <c r="S1472" t="s">
        <v>655</v>
      </c>
      <c r="T1472" t="s">
        <v>2371</v>
      </c>
      <c r="U1472" t="s">
        <v>4033</v>
      </c>
    </row>
    <row r="1473" spans="1:21">
      <c r="A1473" s="190" t="s">
        <v>1558</v>
      </c>
      <c r="B1473" s="190" t="s">
        <v>4402</v>
      </c>
      <c r="C1473" s="190" t="s">
        <v>2424</v>
      </c>
      <c r="D1473" s="191">
        <v>1100</v>
      </c>
      <c r="K1473" t="s">
        <v>316</v>
      </c>
      <c r="L1473" t="s">
        <v>3808</v>
      </c>
      <c r="M1473" t="s">
        <v>4067</v>
      </c>
      <c r="S1473" t="s">
        <v>316</v>
      </c>
      <c r="T1473" t="s">
        <v>3808</v>
      </c>
      <c r="U1473" t="s">
        <v>4067</v>
      </c>
    </row>
    <row r="1474" spans="1:21">
      <c r="A1474" s="190" t="s">
        <v>1268</v>
      </c>
      <c r="B1474" s="190" t="s">
        <v>4346</v>
      </c>
      <c r="C1474" s="190" t="s">
        <v>2424</v>
      </c>
      <c r="D1474" s="191">
        <v>35600</v>
      </c>
      <c r="K1474" t="s">
        <v>1516</v>
      </c>
      <c r="L1474" t="s">
        <v>3345</v>
      </c>
      <c r="M1474" t="s">
        <v>4047</v>
      </c>
      <c r="S1474" t="s">
        <v>1516</v>
      </c>
      <c r="T1474" t="s">
        <v>3345</v>
      </c>
      <c r="U1474" t="s">
        <v>4047</v>
      </c>
    </row>
    <row r="1475" spans="1:21">
      <c r="A1475" s="190" t="s">
        <v>1369</v>
      </c>
      <c r="B1475" s="190" t="s">
        <v>4411</v>
      </c>
      <c r="C1475" s="190" t="s">
        <v>2424</v>
      </c>
      <c r="D1475" s="191">
        <v>9900</v>
      </c>
      <c r="K1475" t="s">
        <v>317</v>
      </c>
      <c r="L1475" t="s">
        <v>3809</v>
      </c>
      <c r="M1475" t="s">
        <v>4041</v>
      </c>
      <c r="S1475" t="s">
        <v>317</v>
      </c>
      <c r="T1475" t="s">
        <v>3809</v>
      </c>
      <c r="U1475" t="s">
        <v>4041</v>
      </c>
    </row>
    <row r="1476" spans="1:21">
      <c r="A1476" s="190" t="s">
        <v>1269</v>
      </c>
      <c r="B1476" s="190" t="s">
        <v>4362</v>
      </c>
      <c r="C1476" s="190" t="s">
        <v>2424</v>
      </c>
      <c r="D1476" s="191">
        <v>1900</v>
      </c>
      <c r="K1476" t="s">
        <v>839</v>
      </c>
      <c r="L1476" t="s">
        <v>3346</v>
      </c>
      <c r="M1476" t="s">
        <v>4041</v>
      </c>
      <c r="S1476" t="s">
        <v>839</v>
      </c>
      <c r="T1476" t="s">
        <v>3346</v>
      </c>
      <c r="U1476" t="s">
        <v>4041</v>
      </c>
    </row>
    <row r="1477" spans="1:21">
      <c r="A1477" s="190" t="s">
        <v>494</v>
      </c>
      <c r="B1477" s="190" t="s">
        <v>4417</v>
      </c>
      <c r="C1477" s="190" t="s">
        <v>2424</v>
      </c>
      <c r="D1477" s="191">
        <v>1700</v>
      </c>
      <c r="K1477" t="s">
        <v>1517</v>
      </c>
      <c r="L1477" t="s">
        <v>3348</v>
      </c>
      <c r="M1477" t="s">
        <v>4021</v>
      </c>
      <c r="S1477" t="s">
        <v>1517</v>
      </c>
      <c r="T1477" t="s">
        <v>3348</v>
      </c>
      <c r="U1477" t="s">
        <v>4021</v>
      </c>
    </row>
    <row r="1478" spans="1:21">
      <c r="A1478" s="190" t="s">
        <v>1535</v>
      </c>
      <c r="B1478" s="190" t="s">
        <v>4372</v>
      </c>
      <c r="C1478" s="190" t="s">
        <v>2424</v>
      </c>
      <c r="D1478" s="191">
        <v>10000</v>
      </c>
      <c r="K1478" t="s">
        <v>1148</v>
      </c>
      <c r="L1478" t="s">
        <v>2727</v>
      </c>
      <c r="M1478" t="s">
        <v>4061</v>
      </c>
      <c r="S1478" t="s">
        <v>1148</v>
      </c>
      <c r="T1478" t="s">
        <v>2727</v>
      </c>
      <c r="U1478" t="s">
        <v>4061</v>
      </c>
    </row>
    <row r="1479" spans="1:21">
      <c r="A1479" s="190" t="s">
        <v>1270</v>
      </c>
      <c r="B1479" s="190" t="s">
        <v>4405</v>
      </c>
      <c r="C1479" s="190" t="s">
        <v>2424</v>
      </c>
      <c r="D1479" s="191">
        <v>7000</v>
      </c>
      <c r="K1479" t="s">
        <v>318</v>
      </c>
      <c r="L1479" t="s">
        <v>3810</v>
      </c>
      <c r="M1479" t="s">
        <v>4041</v>
      </c>
      <c r="S1479" t="s">
        <v>318</v>
      </c>
      <c r="T1479" t="s">
        <v>3810</v>
      </c>
      <c r="U1479" t="s">
        <v>4041</v>
      </c>
    </row>
    <row r="1480" spans="1:21">
      <c r="A1480" s="190" t="s">
        <v>1271</v>
      </c>
      <c r="B1480" s="190" t="s">
        <v>4331</v>
      </c>
      <c r="C1480" s="190" t="s">
        <v>2424</v>
      </c>
      <c r="D1480" s="191">
        <v>9800</v>
      </c>
      <c r="K1480" t="s">
        <v>1518</v>
      </c>
      <c r="L1480" t="s">
        <v>3349</v>
      </c>
      <c r="M1480" t="s">
        <v>4041</v>
      </c>
      <c r="S1480" t="s">
        <v>1518</v>
      </c>
      <c r="T1480" t="s">
        <v>3349</v>
      </c>
      <c r="U1480" t="s">
        <v>4041</v>
      </c>
    </row>
    <row r="1481" spans="1:21">
      <c r="A1481" s="190" t="s">
        <v>1272</v>
      </c>
      <c r="B1481" s="190" t="s">
        <v>4335</v>
      </c>
      <c r="C1481" s="190" t="s">
        <v>2424</v>
      </c>
      <c r="D1481" s="191">
        <v>4000</v>
      </c>
      <c r="K1481" t="s">
        <v>656</v>
      </c>
      <c r="L1481" t="s">
        <v>2372</v>
      </c>
      <c r="M1481" t="s">
        <v>4073</v>
      </c>
      <c r="S1481" t="s">
        <v>656</v>
      </c>
      <c r="T1481" t="s">
        <v>2372</v>
      </c>
      <c r="U1481" t="s">
        <v>4073</v>
      </c>
    </row>
    <row r="1482" spans="1:21">
      <c r="A1482" s="190" t="s">
        <v>1559</v>
      </c>
      <c r="B1482" s="190" t="s">
        <v>4368</v>
      </c>
      <c r="C1482" s="190" t="s">
        <v>2424</v>
      </c>
      <c r="D1482" s="191">
        <v>6500</v>
      </c>
      <c r="K1482" t="s">
        <v>1519</v>
      </c>
      <c r="L1482" t="s">
        <v>3350</v>
      </c>
      <c r="M1482" t="s">
        <v>4020</v>
      </c>
      <c r="S1482" t="s">
        <v>1519</v>
      </c>
      <c r="T1482" t="s">
        <v>3350</v>
      </c>
      <c r="U1482" t="s">
        <v>4020</v>
      </c>
    </row>
    <row r="1483" spans="1:21">
      <c r="A1483" s="190" t="s">
        <v>1615</v>
      </c>
      <c r="B1483" s="190" t="s">
        <v>4475</v>
      </c>
      <c r="C1483" s="190" t="s">
        <v>2424</v>
      </c>
      <c r="D1483" s="191">
        <v>6200</v>
      </c>
      <c r="K1483" t="s">
        <v>1520</v>
      </c>
      <c r="L1483" t="s">
        <v>3351</v>
      </c>
      <c r="M1483" t="s">
        <v>4044</v>
      </c>
      <c r="S1483" t="s">
        <v>1520</v>
      </c>
      <c r="T1483" t="s">
        <v>3351</v>
      </c>
      <c r="U1483" t="s">
        <v>4044</v>
      </c>
    </row>
    <row r="1484" spans="1:21">
      <c r="A1484" s="190" t="s">
        <v>1134</v>
      </c>
      <c r="B1484" s="190" t="s">
        <v>4386</v>
      </c>
      <c r="C1484" s="190" t="s">
        <v>2424</v>
      </c>
      <c r="D1484" s="191">
        <v>11900</v>
      </c>
      <c r="K1484" t="s">
        <v>1521</v>
      </c>
      <c r="L1484" t="s">
        <v>3352</v>
      </c>
      <c r="M1484" t="s">
        <v>4041</v>
      </c>
      <c r="S1484" t="s">
        <v>1521</v>
      </c>
      <c r="T1484" t="s">
        <v>3352</v>
      </c>
      <c r="U1484" t="s">
        <v>4041</v>
      </c>
    </row>
    <row r="1485" spans="1:21">
      <c r="A1485" s="190" t="s">
        <v>1273</v>
      </c>
      <c r="B1485" s="190" t="s">
        <v>4391</v>
      </c>
      <c r="C1485" s="190" t="s">
        <v>2424</v>
      </c>
      <c r="D1485" s="191">
        <v>2000</v>
      </c>
      <c r="K1485" t="s">
        <v>1522</v>
      </c>
      <c r="L1485" t="s">
        <v>3353</v>
      </c>
      <c r="M1485" t="s">
        <v>4047</v>
      </c>
      <c r="S1485" t="s">
        <v>1522</v>
      </c>
      <c r="T1485" t="s">
        <v>3353</v>
      </c>
      <c r="U1485" t="s">
        <v>4047</v>
      </c>
    </row>
    <row r="1486" spans="1:21">
      <c r="A1486" s="190" t="s">
        <v>1439</v>
      </c>
      <c r="B1486" s="190" t="s">
        <v>4330</v>
      </c>
      <c r="C1486" s="190" t="s">
        <v>2424</v>
      </c>
      <c r="D1486" s="191">
        <v>9000</v>
      </c>
      <c r="K1486" t="s">
        <v>3544</v>
      </c>
      <c r="L1486" t="s">
        <v>3545</v>
      </c>
      <c r="M1486" t="s">
        <v>4047</v>
      </c>
      <c r="S1486" t="s">
        <v>3544</v>
      </c>
      <c r="T1486" t="s">
        <v>3545</v>
      </c>
      <c r="U1486" t="s">
        <v>4047</v>
      </c>
    </row>
    <row r="1487" spans="1:21">
      <c r="A1487" s="190" t="s">
        <v>3831</v>
      </c>
      <c r="B1487" s="190" t="s">
        <v>4364</v>
      </c>
      <c r="C1487" s="190" t="s">
        <v>2424</v>
      </c>
      <c r="D1487" s="191">
        <v>15000</v>
      </c>
      <c r="K1487" t="s">
        <v>1523</v>
      </c>
      <c r="L1487" t="s">
        <v>3354</v>
      </c>
      <c r="M1487" t="s">
        <v>4031</v>
      </c>
      <c r="S1487" t="s">
        <v>1523</v>
      </c>
      <c r="T1487" t="s">
        <v>3354</v>
      </c>
      <c r="U1487" t="s">
        <v>4031</v>
      </c>
    </row>
    <row r="1488" spans="1:21">
      <c r="A1488" s="190" t="s">
        <v>1135</v>
      </c>
      <c r="B1488" s="190" t="s">
        <v>4340</v>
      </c>
      <c r="C1488" s="190" t="s">
        <v>2424</v>
      </c>
      <c r="D1488" s="191">
        <v>45000</v>
      </c>
      <c r="K1488" t="s">
        <v>657</v>
      </c>
      <c r="L1488" t="s">
        <v>2373</v>
      </c>
      <c r="M1488" t="s">
        <v>4041</v>
      </c>
      <c r="S1488" t="s">
        <v>657</v>
      </c>
      <c r="T1488" t="s">
        <v>2373</v>
      </c>
      <c r="U1488" t="s">
        <v>4041</v>
      </c>
    </row>
    <row r="1489" spans="1:21">
      <c r="A1489" s="190" t="s">
        <v>496</v>
      </c>
      <c r="B1489" s="190" t="s">
        <v>4345</v>
      </c>
      <c r="C1489" s="190" t="s">
        <v>2424</v>
      </c>
      <c r="D1489" s="191">
        <v>600</v>
      </c>
      <c r="K1489" t="s">
        <v>1524</v>
      </c>
      <c r="L1489" t="s">
        <v>3355</v>
      </c>
      <c r="M1489" t="s">
        <v>4041</v>
      </c>
      <c r="S1489" t="s">
        <v>1524</v>
      </c>
      <c r="T1489" t="s">
        <v>3355</v>
      </c>
      <c r="U1489" t="s">
        <v>4041</v>
      </c>
    </row>
    <row r="1490" spans="1:21">
      <c r="A1490" s="190" t="s">
        <v>1489</v>
      </c>
      <c r="B1490" s="190" t="s">
        <v>4380</v>
      </c>
      <c r="C1490" s="190" t="s">
        <v>2424</v>
      </c>
      <c r="D1490" s="191">
        <v>26000</v>
      </c>
      <c r="K1490" t="s">
        <v>658</v>
      </c>
      <c r="L1490" t="s">
        <v>2374</v>
      </c>
      <c r="M1490" t="s">
        <v>4041</v>
      </c>
      <c r="S1490" t="s">
        <v>658</v>
      </c>
      <c r="T1490" t="s">
        <v>2374</v>
      </c>
      <c r="U1490" t="s">
        <v>4041</v>
      </c>
    </row>
    <row r="1491" spans="1:21">
      <c r="A1491" s="190" t="s">
        <v>1137</v>
      </c>
      <c r="B1491" s="190" t="s">
        <v>4392</v>
      </c>
      <c r="C1491" s="190" t="s">
        <v>2424</v>
      </c>
      <c r="D1491" s="191">
        <v>16800</v>
      </c>
      <c r="K1491" t="s">
        <v>3569</v>
      </c>
      <c r="L1491" t="s">
        <v>3570</v>
      </c>
      <c r="M1491" t="s">
        <v>4036</v>
      </c>
      <c r="S1491" t="s">
        <v>3569</v>
      </c>
      <c r="T1491" t="s">
        <v>3570</v>
      </c>
      <c r="U1491" t="s">
        <v>4036</v>
      </c>
    </row>
    <row r="1492" spans="1:21">
      <c r="A1492" s="190" t="s">
        <v>2956</v>
      </c>
      <c r="B1492" s="190" t="s">
        <v>4376</v>
      </c>
      <c r="C1492" s="190" t="s">
        <v>2424</v>
      </c>
      <c r="D1492" s="191">
        <v>37800</v>
      </c>
      <c r="K1492" t="s">
        <v>319</v>
      </c>
      <c r="L1492" t="s">
        <v>2018</v>
      </c>
      <c r="M1492" t="s">
        <v>4045</v>
      </c>
      <c r="S1492" t="s">
        <v>319</v>
      </c>
      <c r="T1492" t="s">
        <v>2018</v>
      </c>
      <c r="U1492" t="s">
        <v>4045</v>
      </c>
    </row>
    <row r="1493" spans="1:21">
      <c r="A1493" s="190" t="s">
        <v>1147</v>
      </c>
      <c r="B1493" s="190" t="s">
        <v>4445</v>
      </c>
      <c r="C1493" s="190" t="s">
        <v>2424</v>
      </c>
      <c r="D1493" s="190"/>
      <c r="K1493" t="s">
        <v>659</v>
      </c>
      <c r="L1493" t="s">
        <v>2375</v>
      </c>
      <c r="M1493" t="s">
        <v>4068</v>
      </c>
      <c r="S1493" t="s">
        <v>659</v>
      </c>
      <c r="T1493" t="s">
        <v>2375</v>
      </c>
      <c r="U1493" t="s">
        <v>4068</v>
      </c>
    </row>
    <row r="1494" spans="1:21">
      <c r="A1494" s="190" t="s">
        <v>1277</v>
      </c>
      <c r="B1494" s="190" t="s">
        <v>4475</v>
      </c>
      <c r="C1494" s="190" t="s">
        <v>2424</v>
      </c>
      <c r="D1494" s="190"/>
      <c r="K1494" t="s">
        <v>1525</v>
      </c>
      <c r="L1494" t="s">
        <v>3358</v>
      </c>
      <c r="M1494" t="s">
        <v>4017</v>
      </c>
      <c r="S1494" t="s">
        <v>1525</v>
      </c>
      <c r="T1494" t="s">
        <v>3358</v>
      </c>
      <c r="U1494" t="s">
        <v>4017</v>
      </c>
    </row>
    <row r="1495" spans="1:21">
      <c r="A1495" s="190" t="s">
        <v>645</v>
      </c>
      <c r="B1495" s="190" t="s">
        <v>4417</v>
      </c>
      <c r="C1495" s="190" t="s">
        <v>2424</v>
      </c>
      <c r="D1495" s="191">
        <v>8700</v>
      </c>
      <c r="K1495" t="s">
        <v>660</v>
      </c>
      <c r="L1495" t="s">
        <v>2376</v>
      </c>
      <c r="M1495" t="s">
        <v>4051</v>
      </c>
      <c r="S1495" t="s">
        <v>660</v>
      </c>
      <c r="T1495" t="s">
        <v>2376</v>
      </c>
      <c r="U1495" t="s">
        <v>4051</v>
      </c>
    </row>
    <row r="1496" spans="1:21">
      <c r="A1496" s="190" t="s">
        <v>3518</v>
      </c>
      <c r="B1496" s="190" t="s">
        <v>4339</v>
      </c>
      <c r="C1496" s="190" t="s">
        <v>2424</v>
      </c>
      <c r="D1496" s="190"/>
      <c r="K1496" t="s">
        <v>1527</v>
      </c>
      <c r="L1496" t="s">
        <v>3361</v>
      </c>
      <c r="M1496" t="s">
        <v>4067</v>
      </c>
      <c r="S1496" t="s">
        <v>1527</v>
      </c>
      <c r="T1496" t="s">
        <v>3361</v>
      </c>
      <c r="U1496" t="s">
        <v>4067</v>
      </c>
    </row>
    <row r="1497" spans="1:21">
      <c r="A1497" s="190" t="s">
        <v>1366</v>
      </c>
      <c r="B1497" s="190" t="s">
        <v>4331</v>
      </c>
      <c r="C1497" s="190" t="s">
        <v>2424</v>
      </c>
      <c r="D1497" s="190"/>
      <c r="K1497" t="s">
        <v>661</v>
      </c>
      <c r="L1497" t="s">
        <v>2377</v>
      </c>
      <c r="M1497" t="s">
        <v>4041</v>
      </c>
      <c r="S1497" t="s">
        <v>661</v>
      </c>
      <c r="T1497" t="s">
        <v>2377</v>
      </c>
      <c r="U1497" t="s">
        <v>4041</v>
      </c>
    </row>
    <row r="1498" spans="1:21">
      <c r="A1498" s="190" t="s">
        <v>634</v>
      </c>
      <c r="B1498" s="190" t="s">
        <v>4331</v>
      </c>
      <c r="C1498" s="190" t="s">
        <v>2424</v>
      </c>
      <c r="D1498" s="190"/>
      <c r="K1498" t="s">
        <v>662</v>
      </c>
      <c r="L1498" t="s">
        <v>2378</v>
      </c>
      <c r="M1498" t="s">
        <v>4041</v>
      </c>
      <c r="S1498" t="s">
        <v>662</v>
      </c>
      <c r="T1498" t="s">
        <v>2378</v>
      </c>
      <c r="U1498" t="s">
        <v>4041</v>
      </c>
    </row>
    <row r="1499" spans="1:21">
      <c r="A1499" s="190" t="s">
        <v>1266</v>
      </c>
      <c r="B1499" s="190" t="s">
        <v>4362</v>
      </c>
      <c r="C1499" s="190" t="s">
        <v>2424</v>
      </c>
      <c r="D1499" s="191">
        <v>4000</v>
      </c>
      <c r="K1499" t="s">
        <v>663</v>
      </c>
      <c r="L1499" t="s">
        <v>2379</v>
      </c>
      <c r="M1499" t="s">
        <v>4026</v>
      </c>
      <c r="S1499" t="s">
        <v>663</v>
      </c>
      <c r="T1499" t="s">
        <v>2379</v>
      </c>
      <c r="U1499" t="s">
        <v>4026</v>
      </c>
    </row>
    <row r="1500" spans="1:21">
      <c r="A1500" s="190" t="s">
        <v>2243</v>
      </c>
      <c r="B1500" s="190" t="s">
        <v>4391</v>
      </c>
      <c r="C1500" s="190" t="s">
        <v>2424</v>
      </c>
      <c r="D1500" s="191">
        <v>4000</v>
      </c>
      <c r="K1500" t="s">
        <v>3356</v>
      </c>
      <c r="L1500" t="s">
        <v>3357</v>
      </c>
      <c r="M1500" t="s">
        <v>4033</v>
      </c>
      <c r="S1500" t="s">
        <v>3356</v>
      </c>
      <c r="T1500" t="s">
        <v>3357</v>
      </c>
      <c r="U1500" t="s">
        <v>4033</v>
      </c>
    </row>
    <row r="1501" spans="1:21">
      <c r="A1501" s="190" t="s">
        <v>1436</v>
      </c>
      <c r="B1501" s="190" t="s">
        <v>4362</v>
      </c>
      <c r="C1501" s="190" t="s">
        <v>2424</v>
      </c>
      <c r="D1501" s="191">
        <v>2000</v>
      </c>
      <c r="K1501" t="s">
        <v>1528</v>
      </c>
      <c r="L1501" t="s">
        <v>1930</v>
      </c>
      <c r="M1501" t="s">
        <v>4041</v>
      </c>
      <c r="S1501" t="s">
        <v>1528</v>
      </c>
      <c r="T1501" t="s">
        <v>1930</v>
      </c>
      <c r="U1501" t="s">
        <v>4041</v>
      </c>
    </row>
    <row r="1502" spans="1:21">
      <c r="A1502" s="190" t="s">
        <v>1215</v>
      </c>
      <c r="B1502" s="190" t="s">
        <v>4422</v>
      </c>
      <c r="C1502" s="190" t="s">
        <v>2424</v>
      </c>
      <c r="D1502" s="191">
        <v>27500</v>
      </c>
      <c r="K1502" t="s">
        <v>664</v>
      </c>
      <c r="L1502" t="s">
        <v>2380</v>
      </c>
      <c r="M1502" t="s">
        <v>4041</v>
      </c>
      <c r="S1502" t="s">
        <v>664</v>
      </c>
      <c r="T1502" t="s">
        <v>2380</v>
      </c>
      <c r="U1502" t="s">
        <v>4041</v>
      </c>
    </row>
    <row r="1503" spans="1:21">
      <c r="A1503" s="190" t="s">
        <v>1274</v>
      </c>
      <c r="B1503" s="190" t="s">
        <v>4340</v>
      </c>
      <c r="C1503" s="190" t="s">
        <v>2424</v>
      </c>
      <c r="D1503" s="191">
        <v>1700</v>
      </c>
      <c r="K1503" t="s">
        <v>665</v>
      </c>
      <c r="L1503" t="s">
        <v>3557</v>
      </c>
      <c r="M1503" t="s">
        <v>4041</v>
      </c>
      <c r="S1503" t="s">
        <v>665</v>
      </c>
      <c r="T1503" t="s">
        <v>3557</v>
      </c>
      <c r="U1503" t="s">
        <v>4041</v>
      </c>
    </row>
    <row r="1504" spans="1:21">
      <c r="A1504" s="190" t="s">
        <v>1175</v>
      </c>
      <c r="B1504" s="190" t="s">
        <v>4424</v>
      </c>
      <c r="C1504" s="190" t="s">
        <v>2424</v>
      </c>
      <c r="D1504" s="191">
        <v>2900</v>
      </c>
      <c r="K1504" t="s">
        <v>666</v>
      </c>
      <c r="L1504" t="s">
        <v>2381</v>
      </c>
      <c r="M1504" t="s">
        <v>4041</v>
      </c>
      <c r="S1504" t="s">
        <v>666</v>
      </c>
      <c r="T1504" t="s">
        <v>2381</v>
      </c>
      <c r="U1504" t="s">
        <v>4041</v>
      </c>
    </row>
    <row r="1505" spans="1:21">
      <c r="A1505" s="190" t="s">
        <v>505</v>
      </c>
      <c r="B1505" s="190" t="s">
        <v>4348</v>
      </c>
      <c r="C1505" s="190" t="s">
        <v>2424</v>
      </c>
      <c r="D1505" s="190"/>
      <c r="K1505" t="s">
        <v>850</v>
      </c>
      <c r="L1505" t="s">
        <v>3362</v>
      </c>
      <c r="M1505" t="s">
        <v>4022</v>
      </c>
      <c r="S1505" t="s">
        <v>850</v>
      </c>
      <c r="T1505" t="s">
        <v>3362</v>
      </c>
      <c r="U1505" t="s">
        <v>4022</v>
      </c>
    </row>
    <row r="1506" spans="1:21">
      <c r="A1506" s="190" t="s">
        <v>521</v>
      </c>
      <c r="B1506" s="190" t="s">
        <v>4402</v>
      </c>
      <c r="C1506" s="190" t="s">
        <v>2424</v>
      </c>
      <c r="D1506" s="191">
        <v>1200</v>
      </c>
      <c r="K1506" t="s">
        <v>320</v>
      </c>
      <c r="L1506" t="s">
        <v>2019</v>
      </c>
      <c r="M1506" t="s">
        <v>4036</v>
      </c>
      <c r="S1506" t="s">
        <v>320</v>
      </c>
      <c r="T1506" t="s">
        <v>2019</v>
      </c>
      <c r="U1506" t="s">
        <v>4036</v>
      </c>
    </row>
    <row r="1507" spans="1:21">
      <c r="A1507" s="190" t="s">
        <v>902</v>
      </c>
      <c r="B1507" s="190" t="s">
        <v>4479</v>
      </c>
      <c r="C1507" s="190" t="s">
        <v>2424</v>
      </c>
      <c r="D1507" s="190"/>
      <c r="K1507" t="s">
        <v>667</v>
      </c>
      <c r="L1507" t="s">
        <v>2382</v>
      </c>
      <c r="M1507" t="s">
        <v>4041</v>
      </c>
      <c r="S1507" t="s">
        <v>667</v>
      </c>
      <c r="T1507" t="s">
        <v>2382</v>
      </c>
      <c r="U1507" t="s">
        <v>4041</v>
      </c>
    </row>
    <row r="1508" spans="1:21">
      <c r="A1508" s="190" t="s">
        <v>1401</v>
      </c>
      <c r="B1508" s="190" t="s">
        <v>4362</v>
      </c>
      <c r="C1508" s="190" t="s">
        <v>2424</v>
      </c>
      <c r="D1508" s="191">
        <v>1900</v>
      </c>
      <c r="K1508" t="s">
        <v>1048</v>
      </c>
      <c r="L1508" t="s">
        <v>2561</v>
      </c>
      <c r="M1508" t="s">
        <v>4041</v>
      </c>
      <c r="S1508" t="s">
        <v>1048</v>
      </c>
      <c r="T1508" t="s">
        <v>2561</v>
      </c>
      <c r="U1508" t="s">
        <v>4041</v>
      </c>
    </row>
    <row r="1509" spans="1:21">
      <c r="A1509" s="190" t="s">
        <v>1351</v>
      </c>
      <c r="B1509" s="190" t="s">
        <v>4370</v>
      </c>
      <c r="C1509" s="190" t="s">
        <v>2424</v>
      </c>
      <c r="D1509" s="190"/>
      <c r="K1509" t="s">
        <v>321</v>
      </c>
      <c r="L1509" t="s">
        <v>2020</v>
      </c>
      <c r="M1509" t="s">
        <v>4058</v>
      </c>
      <c r="S1509" t="s">
        <v>321</v>
      </c>
      <c r="T1509" t="s">
        <v>2020</v>
      </c>
      <c r="U1509" t="s">
        <v>4058</v>
      </c>
    </row>
    <row r="1510" spans="1:21">
      <c r="A1510" s="190" t="s">
        <v>818</v>
      </c>
      <c r="B1510" s="190" t="s">
        <v>4402</v>
      </c>
      <c r="C1510" s="190" t="s">
        <v>2424</v>
      </c>
      <c r="D1510" s="190"/>
      <c r="K1510" t="s">
        <v>668</v>
      </c>
      <c r="L1510" t="s">
        <v>2383</v>
      </c>
      <c r="M1510" t="s">
        <v>4041</v>
      </c>
      <c r="S1510" t="s">
        <v>668</v>
      </c>
      <c r="T1510" t="s">
        <v>2383</v>
      </c>
      <c r="U1510" t="s">
        <v>4041</v>
      </c>
    </row>
    <row r="1511" spans="1:21">
      <c r="A1511" s="190" t="s">
        <v>707</v>
      </c>
      <c r="B1511" s="190" t="s">
        <v>4362</v>
      </c>
      <c r="C1511" s="190" t="s">
        <v>2424</v>
      </c>
      <c r="D1511" s="191">
        <v>40700</v>
      </c>
      <c r="K1511" t="s">
        <v>1546</v>
      </c>
      <c r="L1511" t="s">
        <v>3393</v>
      </c>
      <c r="M1511" t="s">
        <v>4041</v>
      </c>
      <c r="S1511" t="s">
        <v>1546</v>
      </c>
      <c r="T1511" t="s">
        <v>3393</v>
      </c>
      <c r="U1511" t="s">
        <v>4041</v>
      </c>
    </row>
    <row r="1512" spans="1:21">
      <c r="A1512" s="190" t="s">
        <v>864</v>
      </c>
      <c r="B1512" s="190" t="s">
        <v>4393</v>
      </c>
      <c r="C1512" s="190" t="s">
        <v>2424</v>
      </c>
      <c r="D1512" s="191">
        <v>25000</v>
      </c>
      <c r="K1512" t="s">
        <v>669</v>
      </c>
      <c r="L1512" t="s">
        <v>2101</v>
      </c>
      <c r="M1512" t="s">
        <v>4025</v>
      </c>
      <c r="S1512" t="s">
        <v>669</v>
      </c>
      <c r="T1512" t="s">
        <v>2101</v>
      </c>
      <c r="U1512" t="s">
        <v>4025</v>
      </c>
    </row>
    <row r="1513" spans="1:21">
      <c r="A1513" s="190" t="s">
        <v>1320</v>
      </c>
      <c r="B1513" s="190" t="s">
        <v>4391</v>
      </c>
      <c r="C1513" s="190" t="s">
        <v>2424</v>
      </c>
      <c r="D1513" s="190"/>
      <c r="K1513" t="s">
        <v>670</v>
      </c>
      <c r="L1513" t="s">
        <v>2384</v>
      </c>
      <c r="M1513" t="s">
        <v>4035</v>
      </c>
      <c r="S1513" t="s">
        <v>670</v>
      </c>
      <c r="T1513" t="s">
        <v>2384</v>
      </c>
      <c r="U1513" t="s">
        <v>4035</v>
      </c>
    </row>
    <row r="1514" spans="1:21">
      <c r="A1514" s="190" t="s">
        <v>1563</v>
      </c>
      <c r="B1514" s="190" t="s">
        <v>4340</v>
      </c>
      <c r="C1514" s="190" t="s">
        <v>2424</v>
      </c>
      <c r="D1514" s="191">
        <v>2600</v>
      </c>
      <c r="K1514" t="s">
        <v>671</v>
      </c>
      <c r="L1514" t="s">
        <v>3365</v>
      </c>
      <c r="M1514" t="s">
        <v>4031</v>
      </c>
      <c r="S1514" t="s">
        <v>671</v>
      </c>
      <c r="T1514" t="s">
        <v>3365</v>
      </c>
      <c r="U1514" t="s">
        <v>4031</v>
      </c>
    </row>
    <row r="1515" spans="1:21">
      <c r="A1515" s="190" t="s">
        <v>1160</v>
      </c>
      <c r="B1515" s="190" t="s">
        <v>4373</v>
      </c>
      <c r="C1515" s="190" t="s">
        <v>2424</v>
      </c>
      <c r="D1515" s="191">
        <v>600</v>
      </c>
      <c r="K1515" t="s">
        <v>672</v>
      </c>
      <c r="L1515" t="s">
        <v>2385</v>
      </c>
      <c r="M1515" t="s">
        <v>4033</v>
      </c>
      <c r="S1515" t="s">
        <v>672</v>
      </c>
      <c r="T1515" t="s">
        <v>2385</v>
      </c>
      <c r="U1515" t="s">
        <v>4033</v>
      </c>
    </row>
    <row r="1516" spans="1:21">
      <c r="A1516" s="190" t="s">
        <v>1203</v>
      </c>
      <c r="B1516" s="190" t="s">
        <v>4372</v>
      </c>
      <c r="C1516" s="190" t="s">
        <v>2424</v>
      </c>
      <c r="D1516" s="190"/>
      <c r="K1516" t="s">
        <v>322</v>
      </c>
      <c r="L1516" t="s">
        <v>2021</v>
      </c>
      <c r="M1516" t="s">
        <v>4046</v>
      </c>
      <c r="S1516" t="s">
        <v>322</v>
      </c>
      <c r="T1516" t="s">
        <v>2021</v>
      </c>
      <c r="U1516" t="s">
        <v>4046</v>
      </c>
    </row>
    <row r="1517" spans="1:21">
      <c r="A1517" s="190" t="s">
        <v>1170</v>
      </c>
      <c r="B1517" s="190" t="s">
        <v>4349</v>
      </c>
      <c r="C1517" s="190" t="s">
        <v>2424</v>
      </c>
      <c r="D1517" s="190"/>
      <c r="K1517" t="s">
        <v>3206</v>
      </c>
      <c r="L1517" t="s">
        <v>3207</v>
      </c>
      <c r="M1517" t="s">
        <v>4041</v>
      </c>
      <c r="S1517" t="s">
        <v>3206</v>
      </c>
      <c r="T1517" t="s">
        <v>3207</v>
      </c>
      <c r="U1517" t="s">
        <v>4041</v>
      </c>
    </row>
    <row r="1518" spans="1:21">
      <c r="A1518" s="190" t="s">
        <v>1329</v>
      </c>
      <c r="B1518" s="190" t="s">
        <v>4389</v>
      </c>
      <c r="C1518" s="190" t="s">
        <v>2424</v>
      </c>
      <c r="D1518" s="191">
        <v>13000</v>
      </c>
      <c r="K1518" t="s">
        <v>1530</v>
      </c>
      <c r="L1518" t="s">
        <v>3366</v>
      </c>
      <c r="M1518" t="s">
        <v>4038</v>
      </c>
      <c r="S1518" t="s">
        <v>1530</v>
      </c>
      <c r="T1518" t="s">
        <v>3366</v>
      </c>
      <c r="U1518" t="s">
        <v>4038</v>
      </c>
    </row>
    <row r="1519" spans="1:21">
      <c r="A1519" s="190" t="s">
        <v>515</v>
      </c>
      <c r="B1519" s="190" t="s">
        <v>4411</v>
      </c>
      <c r="C1519" s="190" t="s">
        <v>2424</v>
      </c>
      <c r="D1519" s="190"/>
      <c r="K1519" t="s">
        <v>961</v>
      </c>
      <c r="L1519" t="s">
        <v>3368</v>
      </c>
      <c r="M1519" t="s">
        <v>4033</v>
      </c>
      <c r="S1519" t="s">
        <v>961</v>
      </c>
      <c r="T1519" t="s">
        <v>3368</v>
      </c>
      <c r="U1519" t="s">
        <v>4033</v>
      </c>
    </row>
    <row r="1520" spans="1:21">
      <c r="A1520" s="190" t="s">
        <v>1452</v>
      </c>
      <c r="B1520" s="190" t="s">
        <v>4331</v>
      </c>
      <c r="C1520" s="190" t="s">
        <v>2424</v>
      </c>
      <c r="D1520" s="190"/>
      <c r="K1520" t="s">
        <v>1532</v>
      </c>
      <c r="L1520" t="s">
        <v>3369</v>
      </c>
      <c r="M1520" t="s">
        <v>4025</v>
      </c>
      <c r="S1520" t="s">
        <v>1532</v>
      </c>
      <c r="T1520" t="s">
        <v>3369</v>
      </c>
      <c r="U1520" t="s">
        <v>4025</v>
      </c>
    </row>
    <row r="1521" spans="1:21">
      <c r="A1521" s="190" t="s">
        <v>1424</v>
      </c>
      <c r="B1521" s="190" t="s">
        <v>4345</v>
      </c>
      <c r="C1521" s="190" t="s">
        <v>2424</v>
      </c>
      <c r="D1521" s="190"/>
      <c r="K1521" t="s">
        <v>673</v>
      </c>
      <c r="L1521" t="s">
        <v>2386</v>
      </c>
      <c r="M1521" t="s">
        <v>4091</v>
      </c>
      <c r="S1521" t="s">
        <v>673</v>
      </c>
      <c r="T1521" t="s">
        <v>2386</v>
      </c>
      <c r="U1521" t="s">
        <v>4091</v>
      </c>
    </row>
    <row r="1522" spans="1:21">
      <c r="A1522" s="190" t="s">
        <v>1551</v>
      </c>
      <c r="B1522" s="190" t="s">
        <v>4389</v>
      </c>
      <c r="C1522" s="190" t="s">
        <v>2424</v>
      </c>
      <c r="D1522" s="190"/>
      <c r="K1522" t="s">
        <v>1534</v>
      </c>
      <c r="L1522" t="s">
        <v>3371</v>
      </c>
      <c r="M1522" t="s">
        <v>4027</v>
      </c>
      <c r="S1522" t="s">
        <v>1534</v>
      </c>
      <c r="T1522" t="s">
        <v>3371</v>
      </c>
      <c r="U1522" t="s">
        <v>4027</v>
      </c>
    </row>
    <row r="1523" spans="1:21">
      <c r="A1523" s="154" t="s">
        <v>679</v>
      </c>
      <c r="B1523" s="154" t="s">
        <v>2392</v>
      </c>
      <c r="C1523" s="154" t="s">
        <v>4171</v>
      </c>
      <c r="D1523" s="179">
        <v>3800</v>
      </c>
      <c r="K1523" t="s">
        <v>323</v>
      </c>
      <c r="L1523" t="s">
        <v>2023</v>
      </c>
      <c r="M1523" t="s">
        <v>4046</v>
      </c>
      <c r="S1523" t="s">
        <v>323</v>
      </c>
      <c r="T1523" t="s">
        <v>2023</v>
      </c>
      <c r="U1523" t="s">
        <v>4046</v>
      </c>
    </row>
    <row r="1524" spans="1:21">
      <c r="A1524" s="154" t="s">
        <v>807</v>
      </c>
      <c r="B1524" s="154" t="s">
        <v>3373</v>
      </c>
      <c r="C1524" s="154" t="s">
        <v>4171</v>
      </c>
      <c r="D1524" s="179">
        <v>33300</v>
      </c>
      <c r="K1524" t="s">
        <v>1535</v>
      </c>
      <c r="L1524" t="s">
        <v>3372</v>
      </c>
      <c r="M1524" t="s">
        <v>4022</v>
      </c>
      <c r="S1524" t="s">
        <v>1535</v>
      </c>
      <c r="T1524" t="s">
        <v>3372</v>
      </c>
      <c r="U1524" t="s">
        <v>4022</v>
      </c>
    </row>
    <row r="1525" spans="1:21">
      <c r="A1525" s="154" t="s">
        <v>870</v>
      </c>
      <c r="B1525" s="154" t="s">
        <v>3374</v>
      </c>
      <c r="C1525" s="154" t="s">
        <v>4171</v>
      </c>
      <c r="D1525" s="179">
        <v>26900</v>
      </c>
      <c r="K1525" t="s">
        <v>674</v>
      </c>
      <c r="L1525" t="s">
        <v>2387</v>
      </c>
      <c r="M1525" t="s">
        <v>4041</v>
      </c>
      <c r="S1525" t="s">
        <v>674</v>
      </c>
      <c r="T1525" t="s">
        <v>2387</v>
      </c>
      <c r="U1525" t="s">
        <v>4041</v>
      </c>
    </row>
    <row r="1526" spans="1:21">
      <c r="A1526" s="154" t="s">
        <v>871</v>
      </c>
      <c r="B1526" s="154" t="s">
        <v>3970</v>
      </c>
      <c r="C1526" s="154" t="s">
        <v>4171</v>
      </c>
      <c r="D1526" s="179">
        <v>99500</v>
      </c>
      <c r="K1526" t="s">
        <v>675</v>
      </c>
      <c r="L1526" t="s">
        <v>2388</v>
      </c>
      <c r="M1526" t="s">
        <v>4041</v>
      </c>
      <c r="S1526" t="s">
        <v>675</v>
      </c>
      <c r="T1526" t="s">
        <v>2388</v>
      </c>
      <c r="U1526" t="s">
        <v>4041</v>
      </c>
    </row>
    <row r="1527" spans="1:21">
      <c r="A1527" s="154" t="s">
        <v>1536</v>
      </c>
      <c r="B1527" s="154" t="s">
        <v>3376</v>
      </c>
      <c r="C1527" s="154" t="s">
        <v>4171</v>
      </c>
      <c r="D1527" s="179">
        <v>25500</v>
      </c>
      <c r="K1527" t="s">
        <v>676</v>
      </c>
      <c r="L1527" t="s">
        <v>2389</v>
      </c>
      <c r="M1527" t="s">
        <v>4041</v>
      </c>
      <c r="S1527" t="s">
        <v>676</v>
      </c>
      <c r="T1527" t="s">
        <v>2389</v>
      </c>
      <c r="U1527" t="s">
        <v>4041</v>
      </c>
    </row>
    <row r="1528" spans="1:21">
      <c r="A1528" s="154" t="s">
        <v>1537</v>
      </c>
      <c r="B1528" s="154" t="s">
        <v>3377</v>
      </c>
      <c r="C1528" s="154" t="s">
        <v>4171</v>
      </c>
      <c r="D1528" s="179">
        <v>15100</v>
      </c>
      <c r="K1528" t="s">
        <v>677</v>
      </c>
      <c r="L1528" t="s">
        <v>2390</v>
      </c>
      <c r="M1528" t="s">
        <v>4041</v>
      </c>
      <c r="S1528" t="s">
        <v>677</v>
      </c>
      <c r="T1528" t="s">
        <v>2390</v>
      </c>
      <c r="U1528" t="s">
        <v>4041</v>
      </c>
    </row>
    <row r="1529" spans="1:21">
      <c r="A1529" s="154" t="s">
        <v>1538</v>
      </c>
      <c r="B1529" s="154" t="s">
        <v>3378</v>
      </c>
      <c r="C1529" s="154" t="s">
        <v>4171</v>
      </c>
      <c r="D1529" s="179">
        <v>90500</v>
      </c>
      <c r="K1529" t="s">
        <v>678</v>
      </c>
      <c r="L1529" t="s">
        <v>2391</v>
      </c>
      <c r="M1529" t="s">
        <v>4041</v>
      </c>
      <c r="S1529" t="s">
        <v>678</v>
      </c>
      <c r="T1529" t="s">
        <v>2391</v>
      </c>
      <c r="U1529" t="s">
        <v>4041</v>
      </c>
    </row>
    <row r="1530" spans="1:21">
      <c r="A1530" s="154" t="s">
        <v>1539</v>
      </c>
      <c r="B1530" s="154" t="s">
        <v>3379</v>
      </c>
      <c r="C1530" s="154" t="s">
        <v>4171</v>
      </c>
      <c r="D1530" s="179">
        <v>10000</v>
      </c>
      <c r="K1530" t="s">
        <v>679</v>
      </c>
      <c r="L1530" t="s">
        <v>2392</v>
      </c>
      <c r="M1530" t="s">
        <v>4041</v>
      </c>
      <c r="S1530" t="s">
        <v>679</v>
      </c>
      <c r="T1530" t="s">
        <v>2392</v>
      </c>
      <c r="U1530" t="s">
        <v>4041</v>
      </c>
    </row>
    <row r="1531" spans="1:21">
      <c r="A1531" s="154" t="s">
        <v>890</v>
      </c>
      <c r="B1531" s="154" t="s">
        <v>3382</v>
      </c>
      <c r="C1531" s="154" t="s">
        <v>4171</v>
      </c>
      <c r="D1531" s="179">
        <v>42200</v>
      </c>
      <c r="K1531" t="s">
        <v>807</v>
      </c>
      <c r="L1531" t="s">
        <v>3373</v>
      </c>
      <c r="M1531" t="s">
        <v>4021</v>
      </c>
      <c r="S1531" t="s">
        <v>807</v>
      </c>
      <c r="T1531" t="s">
        <v>3373</v>
      </c>
      <c r="U1531" t="s">
        <v>4021</v>
      </c>
    </row>
    <row r="1532" spans="1:21">
      <c r="A1532" s="154" t="s">
        <v>803</v>
      </c>
      <c r="B1532" s="154" t="s">
        <v>3383</v>
      </c>
      <c r="C1532" s="154" t="s">
        <v>4171</v>
      </c>
      <c r="D1532" s="179">
        <v>90900</v>
      </c>
      <c r="K1532" t="s">
        <v>871</v>
      </c>
      <c r="L1532" t="s">
        <v>3375</v>
      </c>
      <c r="M1532" t="s">
        <v>4070</v>
      </c>
      <c r="S1532" t="s">
        <v>871</v>
      </c>
      <c r="T1532" t="s">
        <v>3375</v>
      </c>
      <c r="U1532" t="s">
        <v>4070</v>
      </c>
    </row>
    <row r="1533" spans="1:21">
      <c r="A1533" s="154" t="s">
        <v>1540</v>
      </c>
      <c r="B1533" s="154" t="s">
        <v>3916</v>
      </c>
      <c r="C1533" s="154" t="s">
        <v>4171</v>
      </c>
      <c r="D1533" s="179">
        <v>18500</v>
      </c>
      <c r="K1533" t="s">
        <v>870</v>
      </c>
      <c r="L1533" t="s">
        <v>3374</v>
      </c>
      <c r="M1533" t="s">
        <v>4092</v>
      </c>
      <c r="S1533" t="s">
        <v>870</v>
      </c>
      <c r="T1533" t="s">
        <v>3374</v>
      </c>
      <c r="U1533" t="s">
        <v>4092</v>
      </c>
    </row>
    <row r="1534" spans="1:21">
      <c r="A1534" s="154" t="s">
        <v>1541</v>
      </c>
      <c r="B1534" s="154" t="s">
        <v>3385</v>
      </c>
      <c r="C1534" s="154" t="s">
        <v>4171</v>
      </c>
      <c r="D1534" s="179">
        <v>68900</v>
      </c>
      <c r="K1534" t="s">
        <v>1536</v>
      </c>
      <c r="L1534" t="s">
        <v>3376</v>
      </c>
      <c r="M1534" t="s">
        <v>4021</v>
      </c>
      <c r="S1534" t="s">
        <v>1536</v>
      </c>
      <c r="T1534" t="s">
        <v>3376</v>
      </c>
      <c r="U1534" t="s">
        <v>4021</v>
      </c>
    </row>
    <row r="1535" spans="1:21">
      <c r="A1535" s="154" t="s">
        <v>771</v>
      </c>
      <c r="B1535" s="154" t="s">
        <v>3386</v>
      </c>
      <c r="C1535" s="154" t="s">
        <v>4171</v>
      </c>
      <c r="D1535" s="179">
        <v>12000</v>
      </c>
      <c r="K1535" t="s">
        <v>1538</v>
      </c>
      <c r="L1535" t="s">
        <v>3378</v>
      </c>
      <c r="M1535" t="s">
        <v>4080</v>
      </c>
      <c r="S1535" t="s">
        <v>1538</v>
      </c>
      <c r="T1535" t="s">
        <v>3378</v>
      </c>
      <c r="U1535" t="s">
        <v>4080</v>
      </c>
    </row>
    <row r="1536" spans="1:21">
      <c r="A1536" s="154" t="s">
        <v>1542</v>
      </c>
      <c r="B1536" s="154" t="s">
        <v>3387</v>
      </c>
      <c r="C1536" s="154" t="s">
        <v>4171</v>
      </c>
      <c r="D1536" s="179">
        <v>48600</v>
      </c>
      <c r="K1536" t="s">
        <v>324</v>
      </c>
      <c r="L1536" t="s">
        <v>2024</v>
      </c>
      <c r="M1536" t="s">
        <v>4045</v>
      </c>
      <c r="S1536" t="s">
        <v>324</v>
      </c>
      <c r="T1536" t="s">
        <v>2024</v>
      </c>
      <c r="U1536" t="s">
        <v>4045</v>
      </c>
    </row>
    <row r="1537" spans="1:21">
      <c r="A1537" s="154" t="s">
        <v>854</v>
      </c>
      <c r="B1537" s="154" t="s">
        <v>3388</v>
      </c>
      <c r="C1537" s="154" t="s">
        <v>4171</v>
      </c>
      <c r="D1537" s="179">
        <v>3200</v>
      </c>
      <c r="K1537" t="s">
        <v>1539</v>
      </c>
      <c r="L1537" t="s">
        <v>3379</v>
      </c>
      <c r="M1537" t="s">
        <v>4080</v>
      </c>
      <c r="S1537" t="s">
        <v>1539</v>
      </c>
      <c r="T1537" t="s">
        <v>3379</v>
      </c>
      <c r="U1537" t="s">
        <v>4080</v>
      </c>
    </row>
    <row r="1538" spans="1:21">
      <c r="A1538" s="154" t="s">
        <v>1543</v>
      </c>
      <c r="B1538" s="154" t="s">
        <v>3389</v>
      </c>
      <c r="C1538" s="154" t="s">
        <v>4171</v>
      </c>
      <c r="D1538" s="179">
        <v>2300</v>
      </c>
      <c r="K1538" t="s">
        <v>3380</v>
      </c>
      <c r="L1538" t="s">
        <v>3381</v>
      </c>
      <c r="M1538" t="s">
        <v>4046</v>
      </c>
      <c r="S1538" t="s">
        <v>3380</v>
      </c>
      <c r="T1538" t="s">
        <v>3381</v>
      </c>
      <c r="U1538" t="s">
        <v>4046</v>
      </c>
    </row>
    <row r="1539" spans="1:21">
      <c r="A1539" s="154" t="s">
        <v>1544</v>
      </c>
      <c r="B1539" s="154" t="s">
        <v>3658</v>
      </c>
      <c r="C1539" s="154" t="s">
        <v>4171</v>
      </c>
      <c r="D1539" s="179">
        <v>1600</v>
      </c>
      <c r="K1539" t="s">
        <v>680</v>
      </c>
      <c r="L1539" t="s">
        <v>2025</v>
      </c>
      <c r="M1539" t="s">
        <v>4033</v>
      </c>
      <c r="S1539" t="s">
        <v>680</v>
      </c>
      <c r="T1539" t="s">
        <v>2025</v>
      </c>
      <c r="U1539" t="s">
        <v>4033</v>
      </c>
    </row>
    <row r="1540" spans="1:21">
      <c r="A1540" s="154" t="s">
        <v>1545</v>
      </c>
      <c r="B1540" s="154" t="s">
        <v>3391</v>
      </c>
      <c r="C1540" s="154" t="s">
        <v>4171</v>
      </c>
      <c r="D1540" s="179">
        <v>2200</v>
      </c>
      <c r="K1540" t="s">
        <v>681</v>
      </c>
      <c r="L1540" t="s">
        <v>2393</v>
      </c>
      <c r="M1540" t="s">
        <v>4028</v>
      </c>
      <c r="S1540" t="s">
        <v>681</v>
      </c>
      <c r="T1540" t="s">
        <v>2393</v>
      </c>
      <c r="U1540" t="s">
        <v>4028</v>
      </c>
    </row>
    <row r="1541" spans="1:21">
      <c r="A1541" s="154" t="s">
        <v>685</v>
      </c>
      <c r="B1541" s="154" t="s">
        <v>2397</v>
      </c>
      <c r="C1541" s="154" t="s">
        <v>4171</v>
      </c>
      <c r="D1541" s="179">
        <v>6500</v>
      </c>
      <c r="K1541" t="s">
        <v>682</v>
      </c>
      <c r="L1541" t="s">
        <v>2394</v>
      </c>
      <c r="M1541" t="s">
        <v>4022</v>
      </c>
      <c r="S1541" t="s">
        <v>682</v>
      </c>
      <c r="T1541" t="s">
        <v>2394</v>
      </c>
      <c r="U1541" t="s">
        <v>4022</v>
      </c>
    </row>
    <row r="1542" spans="1:21">
      <c r="A1542" s="154" t="s">
        <v>1547</v>
      </c>
      <c r="B1542" s="154" t="s">
        <v>3394</v>
      </c>
      <c r="C1542" s="154" t="s">
        <v>4171</v>
      </c>
      <c r="D1542" s="179">
        <v>11400</v>
      </c>
      <c r="K1542" t="s">
        <v>3773</v>
      </c>
      <c r="L1542" t="s">
        <v>3774</v>
      </c>
      <c r="M1542" t="s">
        <v>4046</v>
      </c>
      <c r="S1542" t="s">
        <v>3773</v>
      </c>
      <c r="T1542" t="s">
        <v>3774</v>
      </c>
      <c r="U1542" t="s">
        <v>4046</v>
      </c>
    </row>
    <row r="1543" spans="1:21">
      <c r="A1543" s="154" t="s">
        <v>877</v>
      </c>
      <c r="B1543" s="154" t="s">
        <v>3395</v>
      </c>
      <c r="C1543" s="154" t="s">
        <v>4171</v>
      </c>
      <c r="D1543" s="179">
        <v>17300</v>
      </c>
      <c r="K1543" t="s">
        <v>1317</v>
      </c>
      <c r="L1543" t="s">
        <v>3024</v>
      </c>
      <c r="M1543" t="s">
        <v>4027</v>
      </c>
      <c r="S1543" t="s">
        <v>1317</v>
      </c>
      <c r="T1543" t="s">
        <v>3024</v>
      </c>
      <c r="U1543" t="s">
        <v>4027</v>
      </c>
    </row>
    <row r="1544" spans="1:21">
      <c r="A1544" s="154" t="s">
        <v>1548</v>
      </c>
      <c r="B1544" s="154" t="s">
        <v>3396</v>
      </c>
      <c r="C1544" s="154" t="s">
        <v>4171</v>
      </c>
      <c r="D1544" s="179">
        <v>3100</v>
      </c>
      <c r="K1544" t="s">
        <v>325</v>
      </c>
      <c r="L1544" t="s">
        <v>2026</v>
      </c>
      <c r="M1544" t="s">
        <v>4023</v>
      </c>
      <c r="S1544" t="s">
        <v>325</v>
      </c>
      <c r="T1544" t="s">
        <v>2026</v>
      </c>
      <c r="U1544" t="s">
        <v>4023</v>
      </c>
    </row>
    <row r="1545" spans="1:21">
      <c r="A1545" s="154" t="s">
        <v>1549</v>
      </c>
      <c r="B1545" s="154" t="s">
        <v>3397</v>
      </c>
      <c r="C1545" s="154" t="s">
        <v>4171</v>
      </c>
      <c r="D1545" s="179">
        <v>39400</v>
      </c>
      <c r="K1545" t="s">
        <v>1543</v>
      </c>
      <c r="L1545" t="s">
        <v>3389</v>
      </c>
      <c r="M1545" t="s">
        <v>4024</v>
      </c>
      <c r="S1545" t="s">
        <v>1543</v>
      </c>
      <c r="T1545" t="s">
        <v>3389</v>
      </c>
      <c r="U1545" t="s">
        <v>4024</v>
      </c>
    </row>
    <row r="1546" spans="1:21">
      <c r="A1546" s="154" t="s">
        <v>689</v>
      </c>
      <c r="B1546" s="154" t="s">
        <v>3784</v>
      </c>
      <c r="C1546" s="154" t="s">
        <v>4171</v>
      </c>
      <c r="D1546" s="179">
        <v>1000</v>
      </c>
      <c r="K1546" t="s">
        <v>1544</v>
      </c>
      <c r="L1546" t="s">
        <v>3772</v>
      </c>
      <c r="M1546" t="s">
        <v>4098</v>
      </c>
      <c r="S1546" t="s">
        <v>1544</v>
      </c>
      <c r="T1546" t="s">
        <v>3772</v>
      </c>
      <c r="U1546" t="s">
        <v>4098</v>
      </c>
    </row>
    <row r="1547" spans="1:21">
      <c r="A1547" s="154" t="s">
        <v>1551</v>
      </c>
      <c r="B1547" s="154" t="s">
        <v>3399</v>
      </c>
      <c r="C1547" s="154" t="s">
        <v>4171</v>
      </c>
      <c r="D1547" s="179">
        <v>500</v>
      </c>
      <c r="K1547" t="s">
        <v>1545</v>
      </c>
      <c r="L1547" t="s">
        <v>3391</v>
      </c>
      <c r="M1547" t="s">
        <v>4041</v>
      </c>
      <c r="S1547" t="s">
        <v>1545</v>
      </c>
      <c r="T1547" t="s">
        <v>3391</v>
      </c>
      <c r="U1547" t="s">
        <v>4041</v>
      </c>
    </row>
    <row r="1548" spans="1:21">
      <c r="A1548" s="154" t="s">
        <v>962</v>
      </c>
      <c r="B1548" s="154" t="s">
        <v>3400</v>
      </c>
      <c r="C1548" s="154" t="s">
        <v>4171</v>
      </c>
      <c r="D1548" s="179">
        <v>46000</v>
      </c>
      <c r="K1548" t="s">
        <v>683</v>
      </c>
      <c r="L1548" t="s">
        <v>2396</v>
      </c>
      <c r="M1548" t="s">
        <v>4033</v>
      </c>
      <c r="S1548" t="s">
        <v>683</v>
      </c>
      <c r="T1548" t="s">
        <v>2396</v>
      </c>
      <c r="U1548" t="s">
        <v>4033</v>
      </c>
    </row>
    <row r="1549" spans="1:21">
      <c r="A1549" s="154" t="s">
        <v>1552</v>
      </c>
      <c r="B1549" s="154" t="s">
        <v>3401</v>
      </c>
      <c r="C1549" s="154" t="s">
        <v>4171</v>
      </c>
      <c r="D1549" s="179">
        <v>13300</v>
      </c>
      <c r="K1549" t="s">
        <v>792</v>
      </c>
      <c r="L1549" t="s">
        <v>2028</v>
      </c>
      <c r="M1549" t="s">
        <v>4036</v>
      </c>
      <c r="S1549" t="s">
        <v>792</v>
      </c>
      <c r="T1549" t="s">
        <v>2028</v>
      </c>
      <c r="U1549" t="s">
        <v>4036</v>
      </c>
    </row>
    <row r="1550" spans="1:21">
      <c r="A1550" s="154" t="s">
        <v>1554</v>
      </c>
      <c r="B1550" s="154" t="s">
        <v>3664</v>
      </c>
      <c r="C1550" s="154" t="s">
        <v>4171</v>
      </c>
      <c r="D1550" s="179">
        <v>8300</v>
      </c>
      <c r="K1550" t="s">
        <v>326</v>
      </c>
      <c r="L1550" t="s">
        <v>2029</v>
      </c>
      <c r="M1550" t="s">
        <v>4031</v>
      </c>
      <c r="S1550" t="s">
        <v>326</v>
      </c>
      <c r="T1550" t="s">
        <v>2029</v>
      </c>
      <c r="U1550" t="s">
        <v>4031</v>
      </c>
    </row>
    <row r="1551" spans="1:21">
      <c r="A1551" s="154" t="s">
        <v>1555</v>
      </c>
      <c r="B1551" s="154" t="s">
        <v>3404</v>
      </c>
      <c r="C1551" s="154" t="s">
        <v>4171</v>
      </c>
      <c r="D1551" s="179">
        <v>900</v>
      </c>
      <c r="K1551" t="s">
        <v>327</v>
      </c>
      <c r="L1551" t="s">
        <v>2014</v>
      </c>
      <c r="M1551" t="s">
        <v>4027</v>
      </c>
      <c r="S1551" t="s">
        <v>327</v>
      </c>
      <c r="T1551" t="s">
        <v>2014</v>
      </c>
      <c r="U1551" t="s">
        <v>4027</v>
      </c>
    </row>
    <row r="1552" spans="1:21">
      <c r="A1552" s="154" t="s">
        <v>4290</v>
      </c>
      <c r="B1552" s="154" t="s">
        <v>4291</v>
      </c>
      <c r="C1552" s="154" t="s">
        <v>4171</v>
      </c>
      <c r="D1552" s="179">
        <v>15900</v>
      </c>
      <c r="K1552" t="s">
        <v>328</v>
      </c>
      <c r="L1552" t="s">
        <v>2030</v>
      </c>
      <c r="M1552" t="s">
        <v>4066</v>
      </c>
      <c r="S1552" t="s">
        <v>328</v>
      </c>
      <c r="T1552" t="s">
        <v>2030</v>
      </c>
      <c r="U1552" t="s">
        <v>4066</v>
      </c>
    </row>
    <row r="1553" spans="1:21">
      <c r="A1553" s="154" t="s">
        <v>1556</v>
      </c>
      <c r="B1553" s="154" t="s">
        <v>3405</v>
      </c>
      <c r="C1553" s="154" t="s">
        <v>4171</v>
      </c>
      <c r="D1553" s="179">
        <v>42500</v>
      </c>
      <c r="K1553" t="s">
        <v>1414</v>
      </c>
      <c r="L1553" t="s">
        <v>3171</v>
      </c>
      <c r="M1553" t="s">
        <v>4061</v>
      </c>
      <c r="S1553" t="s">
        <v>1414</v>
      </c>
      <c r="T1553" t="s">
        <v>3171</v>
      </c>
      <c r="U1553" t="s">
        <v>4061</v>
      </c>
    </row>
    <row r="1554" spans="1:21">
      <c r="A1554" s="154" t="s">
        <v>1557</v>
      </c>
      <c r="B1554" s="154" t="s">
        <v>4162</v>
      </c>
      <c r="C1554" s="154" t="s">
        <v>4171</v>
      </c>
      <c r="D1554" s="179">
        <v>2800</v>
      </c>
      <c r="K1554" t="s">
        <v>857</v>
      </c>
      <c r="L1554" t="s">
        <v>3119</v>
      </c>
      <c r="M1554" t="s">
        <v>4045</v>
      </c>
      <c r="S1554" t="s">
        <v>857</v>
      </c>
      <c r="T1554" t="s">
        <v>3119</v>
      </c>
      <c r="U1554" t="s">
        <v>4045</v>
      </c>
    </row>
    <row r="1555" spans="1:21">
      <c r="A1555" s="154" t="s">
        <v>923</v>
      </c>
      <c r="B1555" s="154" t="s">
        <v>3407</v>
      </c>
      <c r="C1555" s="154" t="s">
        <v>4171</v>
      </c>
      <c r="D1555" s="179">
        <v>2400</v>
      </c>
      <c r="K1555" t="s">
        <v>684</v>
      </c>
      <c r="L1555" t="s">
        <v>2211</v>
      </c>
      <c r="M1555" t="s">
        <v>4033</v>
      </c>
      <c r="S1555" t="s">
        <v>684</v>
      </c>
      <c r="T1555" t="s">
        <v>2211</v>
      </c>
      <c r="U1555" t="s">
        <v>4033</v>
      </c>
    </row>
    <row r="1556" spans="1:21">
      <c r="A1556" s="154" t="s">
        <v>3980</v>
      </c>
      <c r="B1556" s="154" t="s">
        <v>3981</v>
      </c>
      <c r="C1556" s="154" t="s">
        <v>4171</v>
      </c>
      <c r="D1556" s="179">
        <v>29000</v>
      </c>
      <c r="K1556" t="s">
        <v>329</v>
      </c>
      <c r="L1556" t="s">
        <v>2022</v>
      </c>
      <c r="M1556" t="s">
        <v>4044</v>
      </c>
      <c r="S1556" t="s">
        <v>329</v>
      </c>
      <c r="T1556" t="s">
        <v>2022</v>
      </c>
      <c r="U1556" t="s">
        <v>4044</v>
      </c>
    </row>
    <row r="1557" spans="1:21">
      <c r="A1557" s="154" t="s">
        <v>3546</v>
      </c>
      <c r="B1557" s="154" t="s">
        <v>3942</v>
      </c>
      <c r="C1557" s="154" t="s">
        <v>4171</v>
      </c>
      <c r="D1557" s="179">
        <v>16600</v>
      </c>
      <c r="K1557" t="s">
        <v>685</v>
      </c>
      <c r="L1557" t="s">
        <v>2397</v>
      </c>
      <c r="M1557" t="s">
        <v>4068</v>
      </c>
      <c r="S1557" t="s">
        <v>685</v>
      </c>
      <c r="T1557" t="s">
        <v>2397</v>
      </c>
      <c r="U1557" t="s">
        <v>4068</v>
      </c>
    </row>
    <row r="1558" spans="1:21">
      <c r="A1558" s="154" t="s">
        <v>816</v>
      </c>
      <c r="B1558" s="154" t="s">
        <v>3408</v>
      </c>
      <c r="C1558" s="154" t="s">
        <v>4171</v>
      </c>
      <c r="D1558" s="179">
        <v>15000</v>
      </c>
      <c r="K1558" t="s">
        <v>953</v>
      </c>
      <c r="L1558" t="s">
        <v>2224</v>
      </c>
      <c r="M1558" t="s">
        <v>4040</v>
      </c>
      <c r="S1558" t="s">
        <v>953</v>
      </c>
      <c r="T1558" t="s">
        <v>2224</v>
      </c>
      <c r="U1558" t="s">
        <v>4040</v>
      </c>
    </row>
    <row r="1559" spans="1:21">
      <c r="A1559" s="154" t="s">
        <v>963</v>
      </c>
      <c r="B1559" s="154" t="s">
        <v>3409</v>
      </c>
      <c r="C1559" s="154" t="s">
        <v>4171</v>
      </c>
      <c r="D1559" s="179">
        <v>14700</v>
      </c>
      <c r="K1559" t="s">
        <v>330</v>
      </c>
      <c r="L1559" t="s">
        <v>2033</v>
      </c>
      <c r="M1559" t="s">
        <v>4099</v>
      </c>
      <c r="S1559" t="s">
        <v>330</v>
      </c>
      <c r="T1559" t="s">
        <v>2033</v>
      </c>
      <c r="U1559" t="s">
        <v>4099</v>
      </c>
    </row>
    <row r="1560" spans="1:21">
      <c r="A1560" s="154" t="s">
        <v>1558</v>
      </c>
      <c r="B1560" s="154" t="s">
        <v>3410</v>
      </c>
      <c r="C1560" s="154" t="s">
        <v>4171</v>
      </c>
      <c r="D1560" s="179">
        <v>1200</v>
      </c>
      <c r="K1560" t="s">
        <v>1597</v>
      </c>
      <c r="L1560" t="s">
        <v>3430</v>
      </c>
      <c r="M1560" t="s">
        <v>4062</v>
      </c>
      <c r="S1560" t="s">
        <v>1597</v>
      </c>
      <c r="T1560" t="s">
        <v>3430</v>
      </c>
      <c r="U1560" t="s">
        <v>4062</v>
      </c>
    </row>
    <row r="1561" spans="1:21">
      <c r="A1561" s="154" t="s">
        <v>1559</v>
      </c>
      <c r="B1561" s="154" t="s">
        <v>3411</v>
      </c>
      <c r="C1561" s="154" t="s">
        <v>4171</v>
      </c>
      <c r="D1561" s="179">
        <v>7300</v>
      </c>
      <c r="K1561" t="s">
        <v>1592</v>
      </c>
      <c r="L1561" t="s">
        <v>3437</v>
      </c>
      <c r="M1561" t="s">
        <v>4062</v>
      </c>
      <c r="S1561" t="s">
        <v>1592</v>
      </c>
      <c r="T1561" t="s">
        <v>3437</v>
      </c>
      <c r="U1561" t="s">
        <v>4062</v>
      </c>
    </row>
    <row r="1562" spans="1:21">
      <c r="A1562" s="154" t="s">
        <v>863</v>
      </c>
      <c r="B1562" s="154" t="s">
        <v>3412</v>
      </c>
      <c r="C1562" s="154" t="s">
        <v>4171</v>
      </c>
      <c r="D1562" s="179">
        <v>19200</v>
      </c>
      <c r="K1562" t="s">
        <v>686</v>
      </c>
      <c r="L1562" t="s">
        <v>2399</v>
      </c>
      <c r="M1562" t="s">
        <v>4046</v>
      </c>
      <c r="S1562" t="s">
        <v>686</v>
      </c>
      <c r="T1562" t="s">
        <v>2399</v>
      </c>
      <c r="U1562" t="s">
        <v>4046</v>
      </c>
    </row>
    <row r="1563" spans="1:21">
      <c r="A1563" s="154" t="s">
        <v>1560</v>
      </c>
      <c r="B1563" s="154" t="s">
        <v>3413</v>
      </c>
      <c r="C1563" s="154" t="s">
        <v>4171</v>
      </c>
      <c r="D1563" s="179">
        <v>300</v>
      </c>
      <c r="K1563" t="s">
        <v>1552</v>
      </c>
      <c r="L1563" t="s">
        <v>3401</v>
      </c>
      <c r="M1563" t="s">
        <v>4023</v>
      </c>
      <c r="S1563" t="s">
        <v>1552</v>
      </c>
      <c r="T1563" t="s">
        <v>3401</v>
      </c>
      <c r="U1563" t="s">
        <v>4023</v>
      </c>
    </row>
    <row r="1564" spans="1:21">
      <c r="A1564" s="154" t="s">
        <v>1561</v>
      </c>
      <c r="B1564" s="154" t="s">
        <v>3414</v>
      </c>
      <c r="C1564" s="154" t="s">
        <v>4171</v>
      </c>
      <c r="D1564" s="179">
        <v>4200</v>
      </c>
      <c r="K1564" t="s">
        <v>1547</v>
      </c>
      <c r="L1564" t="s">
        <v>3394</v>
      </c>
      <c r="M1564" t="s">
        <v>4040</v>
      </c>
      <c r="S1564" t="s">
        <v>1547</v>
      </c>
      <c r="T1564" t="s">
        <v>3394</v>
      </c>
      <c r="U1564" t="s">
        <v>4040</v>
      </c>
    </row>
    <row r="1565" spans="1:21">
      <c r="A1565" s="154" t="s">
        <v>3947</v>
      </c>
      <c r="B1565" s="154" t="s">
        <v>4229</v>
      </c>
      <c r="C1565" s="154" t="s">
        <v>4171</v>
      </c>
      <c r="D1565" s="179">
        <v>317500</v>
      </c>
      <c r="K1565" t="s">
        <v>1512</v>
      </c>
      <c r="L1565" t="s">
        <v>3339</v>
      </c>
      <c r="M1565" t="s">
        <v>4038</v>
      </c>
      <c r="S1565" t="s">
        <v>1512</v>
      </c>
      <c r="T1565" t="s">
        <v>3339</v>
      </c>
      <c r="U1565" t="s">
        <v>4038</v>
      </c>
    </row>
    <row r="1566" spans="1:21">
      <c r="A1566" s="154" t="s">
        <v>1562</v>
      </c>
      <c r="B1566" s="154" t="s">
        <v>3416</v>
      </c>
      <c r="C1566" s="154" t="s">
        <v>4171</v>
      </c>
      <c r="D1566" s="179">
        <v>1900</v>
      </c>
      <c r="K1566" t="s">
        <v>1486</v>
      </c>
      <c r="L1566" t="s">
        <v>3304</v>
      </c>
      <c r="M1566" t="s">
        <v>4022</v>
      </c>
      <c r="S1566" t="s">
        <v>1486</v>
      </c>
      <c r="T1566" t="s">
        <v>3304</v>
      </c>
      <c r="U1566" t="s">
        <v>4022</v>
      </c>
    </row>
    <row r="1567" spans="1:21">
      <c r="A1567" s="154" t="s">
        <v>1563</v>
      </c>
      <c r="B1567" s="154" t="s">
        <v>3417</v>
      </c>
      <c r="C1567" s="154" t="s">
        <v>4171</v>
      </c>
      <c r="D1567" s="179">
        <v>2900</v>
      </c>
      <c r="K1567" t="s">
        <v>877</v>
      </c>
      <c r="L1567" t="s">
        <v>3395</v>
      </c>
      <c r="M1567" t="s">
        <v>4028</v>
      </c>
      <c r="S1567" t="s">
        <v>877</v>
      </c>
      <c r="T1567" t="s">
        <v>3395</v>
      </c>
      <c r="U1567" t="s">
        <v>4028</v>
      </c>
    </row>
    <row r="1568" spans="1:21">
      <c r="A1568" s="154" t="s">
        <v>1564</v>
      </c>
      <c r="B1568" s="154" t="s">
        <v>3418</v>
      </c>
      <c r="C1568" s="154" t="s">
        <v>4171</v>
      </c>
      <c r="D1568" s="179">
        <v>8000</v>
      </c>
      <c r="K1568" t="s">
        <v>1131</v>
      </c>
      <c r="L1568" t="s">
        <v>2695</v>
      </c>
      <c r="M1568" t="s">
        <v>4056</v>
      </c>
      <c r="S1568" t="s">
        <v>1131</v>
      </c>
      <c r="T1568" t="s">
        <v>2695</v>
      </c>
      <c r="U1568" t="s">
        <v>4056</v>
      </c>
    </row>
    <row r="1569" spans="1:21">
      <c r="A1569" s="154" t="s">
        <v>1565</v>
      </c>
      <c r="B1569" s="154" t="s">
        <v>3419</v>
      </c>
      <c r="C1569" s="154" t="s">
        <v>4171</v>
      </c>
      <c r="D1569" s="179">
        <v>9500</v>
      </c>
      <c r="K1569" t="s">
        <v>912</v>
      </c>
      <c r="L1569" t="s">
        <v>2398</v>
      </c>
      <c r="M1569" t="s">
        <v>4049</v>
      </c>
      <c r="S1569" t="s">
        <v>912</v>
      </c>
      <c r="T1569" t="s">
        <v>2398</v>
      </c>
      <c r="U1569" t="s">
        <v>4049</v>
      </c>
    </row>
    <row r="1570" spans="1:21">
      <c r="A1570" s="154" t="s">
        <v>1566</v>
      </c>
      <c r="B1570" s="154" t="s">
        <v>3420</v>
      </c>
      <c r="C1570" s="154" t="s">
        <v>4171</v>
      </c>
      <c r="D1570" s="179">
        <v>17000</v>
      </c>
      <c r="K1570" t="s">
        <v>748</v>
      </c>
      <c r="L1570" t="s">
        <v>2395</v>
      </c>
      <c r="M1570" t="s">
        <v>4044</v>
      </c>
      <c r="S1570" t="s">
        <v>748</v>
      </c>
      <c r="T1570" t="s">
        <v>2395</v>
      </c>
      <c r="U1570" t="s">
        <v>4044</v>
      </c>
    </row>
    <row r="1571" spans="1:21">
      <c r="A1571" s="154" t="s">
        <v>779</v>
      </c>
      <c r="B1571" s="154" t="s">
        <v>3421</v>
      </c>
      <c r="C1571" s="154" t="s">
        <v>4171</v>
      </c>
      <c r="D1571" s="179">
        <v>16800</v>
      </c>
      <c r="K1571" t="s">
        <v>854</v>
      </c>
      <c r="L1571" t="s">
        <v>3388</v>
      </c>
      <c r="M1571" t="s">
        <v>4031</v>
      </c>
      <c r="S1571" t="s">
        <v>854</v>
      </c>
      <c r="T1571" t="s">
        <v>3388</v>
      </c>
      <c r="U1571" t="s">
        <v>4031</v>
      </c>
    </row>
    <row r="1572" spans="1:21">
      <c r="A1572" s="154" t="s">
        <v>964</v>
      </c>
      <c r="B1572" s="154" t="s">
        <v>3422</v>
      </c>
      <c r="C1572" s="154" t="s">
        <v>4171</v>
      </c>
      <c r="D1572" s="179">
        <v>8300</v>
      </c>
      <c r="K1572" t="s">
        <v>1578</v>
      </c>
      <c r="L1572" t="s">
        <v>3439</v>
      </c>
      <c r="M1572" t="s">
        <v>4041</v>
      </c>
      <c r="S1572" t="s">
        <v>1578</v>
      </c>
      <c r="T1572" t="s">
        <v>3439</v>
      </c>
      <c r="U1572" t="s">
        <v>4041</v>
      </c>
    </row>
    <row r="1573" spans="1:21">
      <c r="A1573" s="154" t="s">
        <v>1567</v>
      </c>
      <c r="B1573" s="154" t="s">
        <v>3423</v>
      </c>
      <c r="C1573" s="154" t="s">
        <v>4171</v>
      </c>
      <c r="D1573" s="179">
        <v>24600</v>
      </c>
      <c r="K1573" t="s">
        <v>1251</v>
      </c>
      <c r="L1573" t="s">
        <v>2910</v>
      </c>
      <c r="M1573" t="s">
        <v>4048</v>
      </c>
      <c r="S1573" t="s">
        <v>1251</v>
      </c>
      <c r="T1573" t="s">
        <v>2910</v>
      </c>
      <c r="U1573" t="s">
        <v>4048</v>
      </c>
    </row>
    <row r="1574" spans="1:21">
      <c r="A1574" s="154" t="s">
        <v>1568</v>
      </c>
      <c r="B1574" s="154" t="s">
        <v>3424</v>
      </c>
      <c r="C1574" s="154" t="s">
        <v>4171</v>
      </c>
      <c r="D1574" s="179">
        <v>1700</v>
      </c>
      <c r="K1574" t="s">
        <v>771</v>
      </c>
      <c r="L1574" t="s">
        <v>3386</v>
      </c>
      <c r="M1574" t="s">
        <v>4027</v>
      </c>
      <c r="S1574" t="s">
        <v>771</v>
      </c>
      <c r="T1574" t="s">
        <v>3386</v>
      </c>
      <c r="U1574" t="s">
        <v>4027</v>
      </c>
    </row>
    <row r="1575" spans="1:21">
      <c r="A1575" s="154" t="s">
        <v>874</v>
      </c>
      <c r="B1575" s="154" t="s">
        <v>3425</v>
      </c>
      <c r="C1575" s="154" t="s">
        <v>4171</v>
      </c>
      <c r="D1575" s="179">
        <v>14000</v>
      </c>
      <c r="K1575" t="s">
        <v>3546</v>
      </c>
      <c r="L1575" t="s">
        <v>3547</v>
      </c>
      <c r="M1575" t="s">
        <v>4084</v>
      </c>
      <c r="S1575" t="s">
        <v>3546</v>
      </c>
      <c r="T1575" t="s">
        <v>3547</v>
      </c>
      <c r="U1575" t="s">
        <v>4084</v>
      </c>
    </row>
    <row r="1576" spans="1:21">
      <c r="A1576" s="154" t="s">
        <v>1570</v>
      </c>
      <c r="B1576" s="154" t="s">
        <v>3875</v>
      </c>
      <c r="C1576" s="154" t="s">
        <v>4171</v>
      </c>
      <c r="D1576" s="179">
        <v>3100</v>
      </c>
      <c r="K1576" t="s">
        <v>1540</v>
      </c>
      <c r="L1576" t="s">
        <v>3384</v>
      </c>
      <c r="M1576" t="s">
        <v>4022</v>
      </c>
      <c r="S1576" t="s">
        <v>1540</v>
      </c>
      <c r="T1576" t="s">
        <v>3384</v>
      </c>
      <c r="U1576" t="s">
        <v>4022</v>
      </c>
    </row>
    <row r="1577" spans="1:21">
      <c r="A1577" s="154" t="s">
        <v>1572</v>
      </c>
      <c r="B1577" s="154" t="s">
        <v>3429</v>
      </c>
      <c r="C1577" s="154" t="s">
        <v>4171</v>
      </c>
      <c r="D1577" s="179">
        <v>1400</v>
      </c>
      <c r="K1577" t="s">
        <v>331</v>
      </c>
      <c r="L1577" t="s">
        <v>2031</v>
      </c>
      <c r="M1577" t="s">
        <v>4080</v>
      </c>
      <c r="S1577" t="s">
        <v>331</v>
      </c>
      <c r="T1577" t="s">
        <v>2031</v>
      </c>
      <c r="U1577" t="s">
        <v>4080</v>
      </c>
    </row>
    <row r="1578" spans="1:21">
      <c r="A1578" s="154" t="s">
        <v>1597</v>
      </c>
      <c r="B1578" s="154" t="s">
        <v>3430</v>
      </c>
      <c r="C1578" s="154" t="s">
        <v>4171</v>
      </c>
      <c r="D1578" s="179">
        <v>6100</v>
      </c>
      <c r="K1578" t="s">
        <v>1171</v>
      </c>
      <c r="L1578" t="s">
        <v>2761</v>
      </c>
      <c r="M1578" t="s">
        <v>4066</v>
      </c>
      <c r="S1578" t="s">
        <v>1171</v>
      </c>
      <c r="T1578" t="s">
        <v>2761</v>
      </c>
      <c r="U1578" t="s">
        <v>4066</v>
      </c>
    </row>
    <row r="1579" spans="1:21">
      <c r="A1579" s="154" t="s">
        <v>1573</v>
      </c>
      <c r="B1579" s="154" t="s">
        <v>3787</v>
      </c>
      <c r="C1579" s="154" t="s">
        <v>4171</v>
      </c>
      <c r="D1579" s="179">
        <v>7400</v>
      </c>
      <c r="K1579" t="s">
        <v>332</v>
      </c>
      <c r="L1579" t="s">
        <v>2047</v>
      </c>
      <c r="M1579" t="s">
        <v>4045</v>
      </c>
      <c r="S1579" t="s">
        <v>332</v>
      </c>
      <c r="T1579" t="s">
        <v>2047</v>
      </c>
      <c r="U1579" t="s">
        <v>4045</v>
      </c>
    </row>
    <row r="1580" spans="1:21">
      <c r="A1580" s="154" t="s">
        <v>1574</v>
      </c>
      <c r="B1580" s="154" t="s">
        <v>3432</v>
      </c>
      <c r="C1580" s="154" t="s">
        <v>4171</v>
      </c>
      <c r="D1580" s="179">
        <v>3400</v>
      </c>
      <c r="K1580" t="s">
        <v>1541</v>
      </c>
      <c r="L1580" t="s">
        <v>3385</v>
      </c>
      <c r="M1580" t="s">
        <v>4028</v>
      </c>
      <c r="S1580" t="s">
        <v>1541</v>
      </c>
      <c r="T1580" t="s">
        <v>3385</v>
      </c>
      <c r="U1580" t="s">
        <v>4028</v>
      </c>
    </row>
    <row r="1581" spans="1:21">
      <c r="A1581" s="154" t="s">
        <v>1575</v>
      </c>
      <c r="B1581" s="154" t="s">
        <v>3433</v>
      </c>
      <c r="C1581" s="154" t="s">
        <v>4171</v>
      </c>
      <c r="D1581" s="179">
        <v>4800</v>
      </c>
      <c r="K1581" t="s">
        <v>1555</v>
      </c>
      <c r="L1581" t="s">
        <v>3404</v>
      </c>
      <c r="M1581" t="s">
        <v>4047</v>
      </c>
      <c r="S1581" t="s">
        <v>1555</v>
      </c>
      <c r="T1581" t="s">
        <v>3404</v>
      </c>
      <c r="U1581" t="s">
        <v>4047</v>
      </c>
    </row>
    <row r="1582" spans="1:21">
      <c r="A1582" s="154" t="s">
        <v>872</v>
      </c>
      <c r="B1582" s="154" t="s">
        <v>3434</v>
      </c>
      <c r="C1582" s="154" t="s">
        <v>4171</v>
      </c>
      <c r="D1582" s="179">
        <v>50500</v>
      </c>
      <c r="K1582" t="s">
        <v>1548</v>
      </c>
      <c r="L1582" t="s">
        <v>3396</v>
      </c>
      <c r="M1582" t="s">
        <v>4057</v>
      </c>
      <c r="S1582" t="s">
        <v>1548</v>
      </c>
      <c r="T1582" t="s">
        <v>3396</v>
      </c>
      <c r="U1582" t="s">
        <v>4057</v>
      </c>
    </row>
    <row r="1583" spans="1:21">
      <c r="A1583" s="154" t="s">
        <v>1576</v>
      </c>
      <c r="B1583" s="154" t="s">
        <v>3435</v>
      </c>
      <c r="C1583" s="154" t="s">
        <v>4171</v>
      </c>
      <c r="D1583" s="179">
        <v>21800</v>
      </c>
      <c r="K1583" t="s">
        <v>874</v>
      </c>
      <c r="L1583" t="s">
        <v>3425</v>
      </c>
      <c r="M1583" t="s">
        <v>4024</v>
      </c>
      <c r="S1583" t="s">
        <v>874</v>
      </c>
      <c r="T1583" t="s">
        <v>3425</v>
      </c>
      <c r="U1583" t="s">
        <v>4024</v>
      </c>
    </row>
    <row r="1584" spans="1:21">
      <c r="A1584" s="154" t="s">
        <v>3548</v>
      </c>
      <c r="B1584" s="154" t="s">
        <v>3549</v>
      </c>
      <c r="C1584" s="154" t="s">
        <v>4171</v>
      </c>
      <c r="D1584" s="179">
        <v>6000</v>
      </c>
      <c r="K1584" t="s">
        <v>687</v>
      </c>
      <c r="L1584" t="s">
        <v>2400</v>
      </c>
      <c r="M1584" t="s">
        <v>4033</v>
      </c>
      <c r="S1584" t="s">
        <v>687</v>
      </c>
      <c r="T1584" t="s">
        <v>2400</v>
      </c>
      <c r="U1584" t="s">
        <v>4033</v>
      </c>
    </row>
    <row r="1585" spans="1:21">
      <c r="A1585" s="154" t="s">
        <v>1592</v>
      </c>
      <c r="B1585" s="154" t="s">
        <v>3437</v>
      </c>
      <c r="C1585" s="154" t="s">
        <v>4171</v>
      </c>
      <c r="D1585" s="179">
        <v>10600</v>
      </c>
      <c r="K1585" t="s">
        <v>1579</v>
      </c>
      <c r="L1585" t="s">
        <v>3443</v>
      </c>
      <c r="M1585" t="s">
        <v>4017</v>
      </c>
      <c r="S1585" t="s">
        <v>1579</v>
      </c>
      <c r="T1585" t="s">
        <v>3443</v>
      </c>
      <c r="U1585" t="s">
        <v>4017</v>
      </c>
    </row>
    <row r="1586" spans="1:21">
      <c r="A1586" s="154" t="s">
        <v>704</v>
      </c>
      <c r="B1586" s="154" t="s">
        <v>3813</v>
      </c>
      <c r="C1586" s="154" t="s">
        <v>4171</v>
      </c>
      <c r="D1586" s="179">
        <v>4200</v>
      </c>
      <c r="K1586" t="s">
        <v>1549</v>
      </c>
      <c r="L1586" t="s">
        <v>3397</v>
      </c>
      <c r="M1586" t="s">
        <v>4017</v>
      </c>
      <c r="S1586" t="s">
        <v>1549</v>
      </c>
      <c r="T1586" t="s">
        <v>3397</v>
      </c>
      <c r="U1586" t="s">
        <v>4017</v>
      </c>
    </row>
    <row r="1587" spans="1:21">
      <c r="A1587" s="154" t="s">
        <v>1577</v>
      </c>
      <c r="B1587" s="154" t="s">
        <v>3438</v>
      </c>
      <c r="C1587" s="154" t="s">
        <v>4171</v>
      </c>
      <c r="D1587" s="179">
        <v>6000</v>
      </c>
      <c r="K1587" t="s">
        <v>688</v>
      </c>
      <c r="L1587" t="s">
        <v>2401</v>
      </c>
      <c r="M1587" t="s">
        <v>4046</v>
      </c>
      <c r="S1587" t="s">
        <v>688</v>
      </c>
      <c r="T1587" t="s">
        <v>2401</v>
      </c>
      <c r="U1587" t="s">
        <v>4046</v>
      </c>
    </row>
    <row r="1588" spans="1:21">
      <c r="A1588" s="154" t="s">
        <v>3773</v>
      </c>
      <c r="B1588" s="154" t="s">
        <v>3774</v>
      </c>
      <c r="C1588" s="154" t="s">
        <v>4171</v>
      </c>
      <c r="D1588" s="179">
        <v>15600</v>
      </c>
      <c r="K1588" t="s">
        <v>689</v>
      </c>
      <c r="L1588" t="s">
        <v>3784</v>
      </c>
      <c r="M1588" t="s">
        <v>4076</v>
      </c>
      <c r="S1588" t="s">
        <v>689</v>
      </c>
      <c r="T1588" t="s">
        <v>3784</v>
      </c>
      <c r="U1588" t="s">
        <v>4076</v>
      </c>
    </row>
    <row r="1589" spans="1:21">
      <c r="A1589" s="154" t="s">
        <v>3994</v>
      </c>
      <c r="B1589" s="154" t="s">
        <v>3995</v>
      </c>
      <c r="C1589" s="154" t="s">
        <v>4171</v>
      </c>
      <c r="D1589" s="179"/>
      <c r="K1589" t="s">
        <v>1550</v>
      </c>
      <c r="L1589" t="s">
        <v>3398</v>
      </c>
      <c r="M1589" t="s">
        <v>4058</v>
      </c>
      <c r="S1589" t="s">
        <v>1550</v>
      </c>
      <c r="T1589" t="s">
        <v>3398</v>
      </c>
      <c r="U1589" t="s">
        <v>4058</v>
      </c>
    </row>
    <row r="1590" spans="1:21">
      <c r="A1590" s="154" t="s">
        <v>1578</v>
      </c>
      <c r="B1590" s="154" t="s">
        <v>3439</v>
      </c>
      <c r="C1590" s="154" t="s">
        <v>4171</v>
      </c>
      <c r="D1590" s="179">
        <v>2900</v>
      </c>
      <c r="K1590" t="s">
        <v>1551</v>
      </c>
      <c r="L1590" t="s">
        <v>3399</v>
      </c>
      <c r="M1590" t="s">
        <v>4030</v>
      </c>
      <c r="S1590" t="s">
        <v>1551</v>
      </c>
      <c r="T1590" t="s">
        <v>3399</v>
      </c>
      <c r="U1590" t="s">
        <v>4030</v>
      </c>
    </row>
    <row r="1591" spans="1:21">
      <c r="A1591" s="154" t="s">
        <v>3440</v>
      </c>
      <c r="B1591" s="154" t="s">
        <v>3441</v>
      </c>
      <c r="C1591" s="154" t="s">
        <v>4171</v>
      </c>
      <c r="D1591" s="179"/>
      <c r="K1591" t="s">
        <v>690</v>
      </c>
      <c r="L1591" t="s">
        <v>2403</v>
      </c>
      <c r="M1591" t="s">
        <v>4074</v>
      </c>
      <c r="S1591" t="s">
        <v>690</v>
      </c>
      <c r="T1591" t="s">
        <v>2403</v>
      </c>
      <c r="U1591" t="s">
        <v>4074</v>
      </c>
    </row>
    <row r="1592" spans="1:21">
      <c r="A1592" s="154" t="s">
        <v>1639</v>
      </c>
      <c r="B1592" s="154" t="s">
        <v>3442</v>
      </c>
      <c r="C1592" s="154" t="s">
        <v>4171</v>
      </c>
      <c r="D1592" s="179">
        <v>10000</v>
      </c>
      <c r="K1592" t="s">
        <v>1553</v>
      </c>
      <c r="L1592" t="s">
        <v>3402</v>
      </c>
      <c r="M1592" t="s">
        <v>4024</v>
      </c>
      <c r="S1592" t="s">
        <v>1553</v>
      </c>
      <c r="T1592" t="s">
        <v>3402</v>
      </c>
      <c r="U1592" t="s">
        <v>4024</v>
      </c>
    </row>
    <row r="1593" spans="1:21">
      <c r="A1593" s="154" t="s">
        <v>1579</v>
      </c>
      <c r="B1593" s="154" t="s">
        <v>3443</v>
      </c>
      <c r="C1593" s="154" t="s">
        <v>4171</v>
      </c>
      <c r="D1593" s="179">
        <v>15000</v>
      </c>
      <c r="K1593" t="s">
        <v>691</v>
      </c>
      <c r="L1593" t="s">
        <v>2404</v>
      </c>
      <c r="M1593" t="s">
        <v>4041</v>
      </c>
      <c r="S1593" t="s">
        <v>691</v>
      </c>
      <c r="T1593" t="s">
        <v>2404</v>
      </c>
      <c r="U1593" t="s">
        <v>4041</v>
      </c>
    </row>
    <row r="1594" spans="1:21">
      <c r="A1594" s="154" t="s">
        <v>707</v>
      </c>
      <c r="B1594" s="154" t="s">
        <v>2419</v>
      </c>
      <c r="C1594" s="154" t="s">
        <v>4171</v>
      </c>
      <c r="D1594" s="179">
        <v>40700</v>
      </c>
      <c r="K1594" t="s">
        <v>334</v>
      </c>
      <c r="L1594" t="s">
        <v>2034</v>
      </c>
      <c r="M1594" t="s">
        <v>4044</v>
      </c>
      <c r="S1594" t="s">
        <v>334</v>
      </c>
      <c r="T1594" t="s">
        <v>2034</v>
      </c>
      <c r="U1594" t="s">
        <v>4044</v>
      </c>
    </row>
    <row r="1595" spans="1:21">
      <c r="A1595" s="154" t="s">
        <v>1580</v>
      </c>
      <c r="B1595" s="154" t="s">
        <v>3444</v>
      </c>
      <c r="C1595" s="154" t="s">
        <v>4171</v>
      </c>
      <c r="D1595" s="179">
        <v>30600</v>
      </c>
      <c r="K1595" t="s">
        <v>692</v>
      </c>
      <c r="L1595" t="s">
        <v>2406</v>
      </c>
      <c r="M1595" t="s">
        <v>4028</v>
      </c>
      <c r="S1595" t="s">
        <v>692</v>
      </c>
      <c r="T1595" t="s">
        <v>2406</v>
      </c>
      <c r="U1595" t="s">
        <v>4028</v>
      </c>
    </row>
    <row r="1596" spans="1:21">
      <c r="A1596" s="154" t="s">
        <v>3445</v>
      </c>
      <c r="B1596" s="154" t="s">
        <v>3446</v>
      </c>
      <c r="C1596" s="154" t="s">
        <v>4171</v>
      </c>
      <c r="D1596" s="179">
        <v>45900</v>
      </c>
      <c r="K1596" t="s">
        <v>923</v>
      </c>
      <c r="L1596" t="s">
        <v>3407</v>
      </c>
      <c r="M1596" t="s">
        <v>4018</v>
      </c>
      <c r="S1596" t="s">
        <v>923</v>
      </c>
      <c r="T1596" t="s">
        <v>3407</v>
      </c>
      <c r="U1596" t="s">
        <v>4018</v>
      </c>
    </row>
    <row r="1597" spans="1:21">
      <c r="A1597" s="154" t="s">
        <v>806</v>
      </c>
      <c r="B1597" s="154" t="s">
        <v>3447</v>
      </c>
      <c r="C1597" s="154" t="s">
        <v>4171</v>
      </c>
      <c r="D1597" s="179">
        <v>56000</v>
      </c>
      <c r="K1597" t="s">
        <v>773</v>
      </c>
      <c r="L1597" t="s">
        <v>2427</v>
      </c>
      <c r="M1597" t="s">
        <v>4095</v>
      </c>
      <c r="S1597" t="s">
        <v>773</v>
      </c>
      <c r="T1597" t="s">
        <v>2427</v>
      </c>
      <c r="U1597" t="s">
        <v>4095</v>
      </c>
    </row>
    <row r="1598" spans="1:21">
      <c r="A1598" s="154" t="s">
        <v>1581</v>
      </c>
      <c r="B1598" s="154" t="s">
        <v>3448</v>
      </c>
      <c r="C1598" s="154" t="s">
        <v>4171</v>
      </c>
      <c r="D1598" s="179">
        <v>9600</v>
      </c>
      <c r="K1598" t="s">
        <v>1285</v>
      </c>
      <c r="L1598" t="s">
        <v>2971</v>
      </c>
      <c r="M1598" t="s">
        <v>4040</v>
      </c>
      <c r="S1598" t="s">
        <v>1285</v>
      </c>
      <c r="T1598" t="s">
        <v>2971</v>
      </c>
      <c r="U1598" t="s">
        <v>4040</v>
      </c>
    </row>
    <row r="1599" spans="1:21">
      <c r="A1599" s="154" t="s">
        <v>1582</v>
      </c>
      <c r="B1599" s="154" t="s">
        <v>3449</v>
      </c>
      <c r="C1599" s="154" t="s">
        <v>4171</v>
      </c>
      <c r="D1599" s="179">
        <v>15000</v>
      </c>
      <c r="K1599" t="s">
        <v>693</v>
      </c>
      <c r="L1599" t="s">
        <v>2405</v>
      </c>
      <c r="M1599" t="s">
        <v>4041</v>
      </c>
      <c r="S1599" t="s">
        <v>693</v>
      </c>
      <c r="T1599" t="s">
        <v>2405</v>
      </c>
      <c r="U1599" t="s">
        <v>4041</v>
      </c>
    </row>
    <row r="1600" spans="1:21">
      <c r="A1600" s="154" t="s">
        <v>1583</v>
      </c>
      <c r="B1600" s="154" t="s">
        <v>3450</v>
      </c>
      <c r="C1600" s="154" t="s">
        <v>4171</v>
      </c>
      <c r="D1600" s="179">
        <v>300</v>
      </c>
      <c r="K1600" t="s">
        <v>1557</v>
      </c>
      <c r="L1600" t="s">
        <v>3406</v>
      </c>
      <c r="M1600" t="s">
        <v>4071</v>
      </c>
      <c r="S1600" t="s">
        <v>1557</v>
      </c>
      <c r="T1600" t="s">
        <v>3406</v>
      </c>
      <c r="U1600" t="s">
        <v>4071</v>
      </c>
    </row>
    <row r="1601" spans="1:21">
      <c r="A1601" s="154" t="s">
        <v>1584</v>
      </c>
      <c r="B1601" s="154" t="s">
        <v>3451</v>
      </c>
      <c r="C1601" s="154" t="s">
        <v>4171</v>
      </c>
      <c r="D1601" s="179">
        <v>16200</v>
      </c>
      <c r="K1601" t="s">
        <v>1304</v>
      </c>
      <c r="L1601" t="s">
        <v>3005</v>
      </c>
      <c r="M1601" t="s">
        <v>4052</v>
      </c>
      <c r="S1601" t="s">
        <v>1304</v>
      </c>
      <c r="T1601" t="s">
        <v>3005</v>
      </c>
      <c r="U1601" t="s">
        <v>4052</v>
      </c>
    </row>
    <row r="1602" spans="1:21">
      <c r="A1602" s="154" t="s">
        <v>1585</v>
      </c>
      <c r="B1602" s="154" t="s">
        <v>3452</v>
      </c>
      <c r="C1602" s="154" t="s">
        <v>4171</v>
      </c>
      <c r="D1602" s="179">
        <v>16500</v>
      </c>
      <c r="K1602" t="s">
        <v>816</v>
      </c>
      <c r="L1602" t="s">
        <v>3408</v>
      </c>
      <c r="M1602" t="s">
        <v>4080</v>
      </c>
      <c r="S1602" t="s">
        <v>816</v>
      </c>
      <c r="T1602" t="s">
        <v>3408</v>
      </c>
      <c r="U1602" t="s">
        <v>4080</v>
      </c>
    </row>
    <row r="1603" spans="1:21">
      <c r="A1603" s="154" t="s">
        <v>1586</v>
      </c>
      <c r="B1603" s="154" t="s">
        <v>3453</v>
      </c>
      <c r="C1603" s="154" t="s">
        <v>4171</v>
      </c>
      <c r="D1603" s="179">
        <v>15100</v>
      </c>
      <c r="K1603" t="s">
        <v>3506</v>
      </c>
      <c r="L1603" t="s">
        <v>3507</v>
      </c>
      <c r="M1603" t="s">
        <v>4037</v>
      </c>
      <c r="S1603" t="s">
        <v>3506</v>
      </c>
      <c r="T1603" t="s">
        <v>3507</v>
      </c>
      <c r="U1603" t="s">
        <v>4037</v>
      </c>
    </row>
    <row r="1604" spans="1:21">
      <c r="A1604" s="154" t="s">
        <v>1587</v>
      </c>
      <c r="B1604" s="154" t="s">
        <v>3454</v>
      </c>
      <c r="C1604" s="154" t="s">
        <v>4171</v>
      </c>
      <c r="D1604" s="179">
        <v>9100</v>
      </c>
      <c r="K1604" t="s">
        <v>749</v>
      </c>
      <c r="L1604" t="s">
        <v>1828</v>
      </c>
      <c r="M1604" t="s">
        <v>4099</v>
      </c>
      <c r="S1604" t="s">
        <v>749</v>
      </c>
      <c r="T1604" t="s">
        <v>1828</v>
      </c>
      <c r="U1604" t="s">
        <v>4099</v>
      </c>
    </row>
    <row r="1605" spans="1:21">
      <c r="A1605" s="154" t="s">
        <v>1588</v>
      </c>
      <c r="B1605" s="154" t="s">
        <v>3455</v>
      </c>
      <c r="C1605" s="154" t="s">
        <v>4171</v>
      </c>
      <c r="D1605" s="179">
        <v>5600</v>
      </c>
      <c r="K1605" t="s">
        <v>694</v>
      </c>
      <c r="L1605" t="s">
        <v>2407</v>
      </c>
      <c r="M1605" t="s">
        <v>4038</v>
      </c>
      <c r="S1605" t="s">
        <v>694</v>
      </c>
      <c r="T1605" t="s">
        <v>2407</v>
      </c>
      <c r="U1605" t="s">
        <v>4038</v>
      </c>
    </row>
    <row r="1606" spans="1:21">
      <c r="A1606" s="154" t="s">
        <v>3502</v>
      </c>
      <c r="B1606" s="154" t="s">
        <v>3503</v>
      </c>
      <c r="C1606" s="154" t="s">
        <v>4171</v>
      </c>
      <c r="D1606" s="179">
        <v>16000</v>
      </c>
      <c r="K1606" t="s">
        <v>1542</v>
      </c>
      <c r="L1606" t="s">
        <v>3387</v>
      </c>
      <c r="M1606" t="s">
        <v>4031</v>
      </c>
      <c r="S1606" t="s">
        <v>1542</v>
      </c>
      <c r="T1606" t="s">
        <v>3387</v>
      </c>
      <c r="U1606" t="s">
        <v>4031</v>
      </c>
    </row>
    <row r="1607" spans="1:21">
      <c r="A1607" s="154" t="s">
        <v>856</v>
      </c>
      <c r="B1607" s="154" t="s">
        <v>3456</v>
      </c>
      <c r="C1607" s="154" t="s">
        <v>4171</v>
      </c>
      <c r="D1607" s="179">
        <v>14300</v>
      </c>
      <c r="K1607" t="s">
        <v>1058</v>
      </c>
      <c r="L1607" t="s">
        <v>3776</v>
      </c>
      <c r="M1607" t="s">
        <v>4033</v>
      </c>
      <c r="S1607" t="s">
        <v>1058</v>
      </c>
      <c r="T1607" t="s">
        <v>3776</v>
      </c>
      <c r="U1607" t="s">
        <v>4033</v>
      </c>
    </row>
    <row r="1608" spans="1:21">
      <c r="A1608" s="154" t="s">
        <v>1589</v>
      </c>
      <c r="B1608" s="154" t="s">
        <v>3812</v>
      </c>
      <c r="C1608" s="154" t="s">
        <v>4171</v>
      </c>
      <c r="D1608" s="179">
        <v>7100</v>
      </c>
      <c r="K1608" t="s">
        <v>695</v>
      </c>
      <c r="L1608" t="s">
        <v>2353</v>
      </c>
      <c r="M1608" t="s">
        <v>4025</v>
      </c>
      <c r="S1608" t="s">
        <v>695</v>
      </c>
      <c r="T1608" t="s">
        <v>2353</v>
      </c>
      <c r="U1608" t="s">
        <v>4025</v>
      </c>
    </row>
    <row r="1609" spans="1:21">
      <c r="A1609" s="154" t="s">
        <v>1591</v>
      </c>
      <c r="B1609" s="154" t="s">
        <v>3461</v>
      </c>
      <c r="C1609" s="154" t="s">
        <v>4171</v>
      </c>
      <c r="D1609" s="179">
        <v>24000</v>
      </c>
      <c r="K1609" t="s">
        <v>335</v>
      </c>
      <c r="L1609" t="s">
        <v>2035</v>
      </c>
      <c r="M1609" t="s">
        <v>4046</v>
      </c>
      <c r="S1609" t="s">
        <v>335</v>
      </c>
      <c r="T1609" t="s">
        <v>2035</v>
      </c>
      <c r="U1609" t="s">
        <v>4046</v>
      </c>
    </row>
    <row r="1610" spans="1:21">
      <c r="A1610" s="154"/>
      <c r="B1610" s="154"/>
      <c r="C1610" s="154"/>
      <c r="D1610" s="179"/>
      <c r="K1610" t="s">
        <v>336</v>
      </c>
      <c r="L1610" t="s">
        <v>2036</v>
      </c>
      <c r="M1610" t="s">
        <v>4041</v>
      </c>
      <c r="S1610" t="s">
        <v>336</v>
      </c>
      <c r="T1610" t="s">
        <v>2036</v>
      </c>
      <c r="U1610" t="s">
        <v>4041</v>
      </c>
    </row>
    <row r="1611" spans="1:21">
      <c r="A1611" s="154"/>
      <c r="B1611" s="154"/>
      <c r="C1611" s="154"/>
      <c r="D1611" s="179"/>
      <c r="K1611" t="s">
        <v>1616</v>
      </c>
      <c r="L1611" t="s">
        <v>2711</v>
      </c>
      <c r="M1611" t="s">
        <v>4041</v>
      </c>
      <c r="S1611" t="s">
        <v>1616</v>
      </c>
      <c r="T1611" t="s">
        <v>2711</v>
      </c>
      <c r="U1611" t="s">
        <v>4041</v>
      </c>
    </row>
    <row r="1612" spans="1:21">
      <c r="A1612" s="154"/>
      <c r="B1612" s="154"/>
      <c r="C1612" s="154"/>
      <c r="D1612" s="179"/>
      <c r="K1612" t="s">
        <v>696</v>
      </c>
      <c r="L1612" t="s">
        <v>2408</v>
      </c>
      <c r="M1612" t="s">
        <v>4084</v>
      </c>
      <c r="S1612" t="s">
        <v>696</v>
      </c>
      <c r="T1612" t="s">
        <v>2408</v>
      </c>
      <c r="U1612" t="s">
        <v>4084</v>
      </c>
    </row>
    <row r="1613" spans="1:21">
      <c r="A1613" s="154"/>
      <c r="B1613" s="154"/>
      <c r="C1613" s="154"/>
      <c r="D1613" s="179"/>
      <c r="K1613" t="s">
        <v>1014</v>
      </c>
      <c r="L1613" t="s">
        <v>2499</v>
      </c>
      <c r="M1613" t="s">
        <v>4024</v>
      </c>
      <c r="S1613" t="s">
        <v>1014</v>
      </c>
      <c r="T1613" t="s">
        <v>2499</v>
      </c>
      <c r="U1613" t="s">
        <v>4024</v>
      </c>
    </row>
    <row r="1614" spans="1:21">
      <c r="A1614" s="154"/>
      <c r="B1614" s="154"/>
      <c r="C1614" s="154"/>
      <c r="D1614" s="179"/>
      <c r="K1614" t="s">
        <v>1567</v>
      </c>
      <c r="L1614" t="s">
        <v>3423</v>
      </c>
      <c r="M1614" t="s">
        <v>4024</v>
      </c>
      <c r="S1614" t="s">
        <v>1567</v>
      </c>
      <c r="T1614" t="s">
        <v>3423</v>
      </c>
      <c r="U1614" t="s">
        <v>4024</v>
      </c>
    </row>
    <row r="1615" spans="1:21">
      <c r="A1615" s="154"/>
      <c r="B1615" s="154"/>
      <c r="C1615" s="154"/>
      <c r="D1615" s="179"/>
      <c r="K1615" t="s">
        <v>337</v>
      </c>
      <c r="L1615" t="s">
        <v>2037</v>
      </c>
      <c r="M1615" t="s">
        <v>4057</v>
      </c>
      <c r="S1615" t="s">
        <v>337</v>
      </c>
      <c r="T1615" t="s">
        <v>2037</v>
      </c>
      <c r="U1615" t="s">
        <v>4057</v>
      </c>
    </row>
    <row r="1616" spans="1:21">
      <c r="A1616" s="154"/>
      <c r="B1616" s="154"/>
      <c r="C1616" s="154"/>
      <c r="D1616" s="179"/>
      <c r="K1616" t="s">
        <v>1558</v>
      </c>
      <c r="L1616" t="s">
        <v>3410</v>
      </c>
      <c r="M1616" t="s">
        <v>4023</v>
      </c>
      <c r="S1616" t="s">
        <v>1558</v>
      </c>
      <c r="T1616" t="s">
        <v>3410</v>
      </c>
      <c r="U1616" t="s">
        <v>4023</v>
      </c>
    </row>
    <row r="1617" spans="1:21">
      <c r="A1617" s="154"/>
      <c r="B1617" s="154"/>
      <c r="C1617" s="154"/>
      <c r="D1617" s="179"/>
      <c r="K1617" t="s">
        <v>1559</v>
      </c>
      <c r="L1617" t="s">
        <v>3411</v>
      </c>
      <c r="M1617" t="s">
        <v>4031</v>
      </c>
      <c r="S1617" t="s">
        <v>1559</v>
      </c>
      <c r="T1617" t="s">
        <v>3411</v>
      </c>
      <c r="U1617" t="s">
        <v>4031</v>
      </c>
    </row>
    <row r="1618" spans="1:21">
      <c r="A1618" s="154"/>
      <c r="B1618" s="154"/>
      <c r="C1618" s="154"/>
      <c r="D1618" s="179"/>
      <c r="K1618" t="s">
        <v>338</v>
      </c>
      <c r="L1618" t="s">
        <v>2038</v>
      </c>
      <c r="M1618" t="s">
        <v>4084</v>
      </c>
      <c r="S1618" t="s">
        <v>338</v>
      </c>
      <c r="T1618" t="s">
        <v>2038</v>
      </c>
      <c r="U1618" t="s">
        <v>4084</v>
      </c>
    </row>
    <row r="1619" spans="1:21">
      <c r="A1619" s="154"/>
      <c r="B1619" s="154"/>
      <c r="C1619" s="154"/>
      <c r="D1619" s="179"/>
      <c r="K1619" t="s">
        <v>1307</v>
      </c>
      <c r="L1619" t="s">
        <v>3530</v>
      </c>
      <c r="M1619" t="s">
        <v>4080</v>
      </c>
      <c r="S1619" t="s">
        <v>1307</v>
      </c>
      <c r="T1619" t="s">
        <v>3530</v>
      </c>
      <c r="U1619" t="s">
        <v>4080</v>
      </c>
    </row>
    <row r="1620" spans="1:21">
      <c r="A1620" s="154"/>
      <c r="B1620" s="154"/>
      <c r="C1620" s="154"/>
      <c r="D1620" s="179"/>
      <c r="K1620" t="s">
        <v>1554</v>
      </c>
      <c r="L1620" t="s">
        <v>3664</v>
      </c>
      <c r="M1620" t="s">
        <v>4084</v>
      </c>
      <c r="S1620" t="s">
        <v>1554</v>
      </c>
      <c r="T1620" t="s">
        <v>3664</v>
      </c>
      <c r="U1620" t="s">
        <v>4084</v>
      </c>
    </row>
    <row r="1621" spans="1:21">
      <c r="A1621" s="154"/>
      <c r="B1621" s="154"/>
      <c r="C1621" s="154"/>
      <c r="D1621" s="179"/>
      <c r="K1621" t="s">
        <v>339</v>
      </c>
      <c r="L1621" t="s">
        <v>2039</v>
      </c>
      <c r="M1621" t="s">
        <v>4024</v>
      </c>
      <c r="S1621" t="s">
        <v>339</v>
      </c>
      <c r="T1621" t="s">
        <v>2039</v>
      </c>
      <c r="U1621" t="s">
        <v>4024</v>
      </c>
    </row>
    <row r="1622" spans="1:21">
      <c r="A1622" s="154"/>
      <c r="B1622" s="154"/>
      <c r="C1622" s="154"/>
      <c r="D1622" s="179"/>
      <c r="K1622" t="s">
        <v>340</v>
      </c>
      <c r="L1622" t="s">
        <v>2043</v>
      </c>
      <c r="M1622" t="s">
        <v>4056</v>
      </c>
      <c r="S1622" t="s">
        <v>340</v>
      </c>
      <c r="T1622" t="s">
        <v>2043</v>
      </c>
      <c r="U1622" t="s">
        <v>4056</v>
      </c>
    </row>
    <row r="1623" spans="1:21">
      <c r="A1623" s="154"/>
      <c r="B1623" s="154"/>
      <c r="C1623" s="154"/>
      <c r="D1623" s="179"/>
      <c r="K1623" t="s">
        <v>781</v>
      </c>
      <c r="L1623" t="s">
        <v>2702</v>
      </c>
      <c r="M1623" t="s">
        <v>4044</v>
      </c>
      <c r="S1623" t="s">
        <v>781</v>
      </c>
      <c r="T1623" t="s">
        <v>2702</v>
      </c>
      <c r="U1623" t="s">
        <v>4044</v>
      </c>
    </row>
    <row r="1624" spans="1:21">
      <c r="A1624" s="154"/>
      <c r="B1624" s="154"/>
      <c r="C1624" s="154"/>
      <c r="D1624" s="179"/>
      <c r="K1624" t="s">
        <v>863</v>
      </c>
      <c r="L1624" t="s">
        <v>3412</v>
      </c>
      <c r="M1624" t="s">
        <v>4030</v>
      </c>
      <c r="S1624" t="s">
        <v>863</v>
      </c>
      <c r="T1624" t="s">
        <v>3412</v>
      </c>
      <c r="U1624" t="s">
        <v>4030</v>
      </c>
    </row>
    <row r="1625" spans="1:21">
      <c r="A1625" s="154"/>
      <c r="B1625" s="154"/>
      <c r="C1625" s="154"/>
      <c r="D1625" s="179"/>
      <c r="K1625" t="s">
        <v>697</v>
      </c>
      <c r="L1625" t="s">
        <v>2409</v>
      </c>
      <c r="M1625" t="s">
        <v>4097</v>
      </c>
      <c r="S1625" t="s">
        <v>697</v>
      </c>
      <c r="T1625" t="s">
        <v>2409</v>
      </c>
      <c r="U1625" t="s">
        <v>4097</v>
      </c>
    </row>
    <row r="1626" spans="1:21">
      <c r="A1626" s="154"/>
      <c r="B1626" s="154"/>
      <c r="C1626" s="154"/>
      <c r="D1626" s="179"/>
      <c r="K1626" t="s">
        <v>787</v>
      </c>
      <c r="L1626" t="s">
        <v>1793</v>
      </c>
      <c r="M1626" t="s">
        <v>4030</v>
      </c>
      <c r="S1626" t="s">
        <v>787</v>
      </c>
      <c r="T1626" t="s">
        <v>1793</v>
      </c>
      <c r="U1626" t="s">
        <v>4030</v>
      </c>
    </row>
    <row r="1627" spans="1:21">
      <c r="A1627" s="154"/>
      <c r="B1627" s="154"/>
      <c r="C1627" s="154"/>
      <c r="D1627" s="179"/>
      <c r="K1627" t="s">
        <v>341</v>
      </c>
      <c r="L1627" t="s">
        <v>2040</v>
      </c>
      <c r="M1627" t="s">
        <v>4062</v>
      </c>
      <c r="S1627" t="s">
        <v>341</v>
      </c>
      <c r="T1627" t="s">
        <v>2040</v>
      </c>
      <c r="U1627" t="s">
        <v>4062</v>
      </c>
    </row>
    <row r="1628" spans="1:21">
      <c r="A1628" s="154"/>
      <c r="B1628" s="154"/>
      <c r="C1628" s="154"/>
      <c r="D1628" s="179"/>
      <c r="K1628" t="s">
        <v>876</v>
      </c>
      <c r="L1628" t="s">
        <v>3340</v>
      </c>
      <c r="M1628" t="s">
        <v>4022</v>
      </c>
      <c r="S1628" t="s">
        <v>876</v>
      </c>
      <c r="T1628" t="s">
        <v>3340</v>
      </c>
      <c r="U1628" t="s">
        <v>4022</v>
      </c>
    </row>
    <row r="1629" spans="1:21">
      <c r="A1629" s="154"/>
      <c r="B1629" s="154"/>
      <c r="C1629" s="154"/>
      <c r="D1629" s="179"/>
      <c r="K1629" t="s">
        <v>698</v>
      </c>
      <c r="L1629" t="s">
        <v>2410</v>
      </c>
      <c r="M1629" t="s">
        <v>4084</v>
      </c>
      <c r="S1629" t="s">
        <v>698</v>
      </c>
      <c r="T1629" t="s">
        <v>2410</v>
      </c>
      <c r="U1629" t="s">
        <v>4084</v>
      </c>
    </row>
    <row r="1630" spans="1:21">
      <c r="A1630" s="154"/>
      <c r="B1630" s="154"/>
      <c r="C1630" s="154"/>
      <c r="D1630" s="179"/>
      <c r="K1630" t="s">
        <v>3445</v>
      </c>
      <c r="L1630" t="s">
        <v>3446</v>
      </c>
      <c r="M1630" t="s">
        <v>4028</v>
      </c>
      <c r="S1630" t="s">
        <v>3445</v>
      </c>
      <c r="T1630" t="s">
        <v>3446</v>
      </c>
      <c r="U1630" t="s">
        <v>4028</v>
      </c>
    </row>
    <row r="1631" spans="1:21">
      <c r="A1631" s="154"/>
      <c r="B1631" s="154"/>
      <c r="C1631" s="154"/>
      <c r="D1631" s="179"/>
      <c r="K1631" t="s">
        <v>1561</v>
      </c>
      <c r="L1631" t="s">
        <v>3414</v>
      </c>
      <c r="M1631" t="s">
        <v>4045</v>
      </c>
      <c r="S1631" t="s">
        <v>1561</v>
      </c>
      <c r="T1631" t="s">
        <v>3414</v>
      </c>
      <c r="U1631" t="s">
        <v>4045</v>
      </c>
    </row>
    <row r="1632" spans="1:21">
      <c r="A1632" s="154"/>
      <c r="B1632" s="154"/>
      <c r="C1632" s="154"/>
      <c r="D1632" s="179"/>
      <c r="K1632" t="s">
        <v>1560</v>
      </c>
      <c r="L1632" t="s">
        <v>3413</v>
      </c>
      <c r="M1632" t="s">
        <v>4070</v>
      </c>
      <c r="S1632" t="s">
        <v>1560</v>
      </c>
      <c r="T1632" t="s">
        <v>3413</v>
      </c>
      <c r="U1632" t="s">
        <v>4070</v>
      </c>
    </row>
    <row r="1633" spans="1:21">
      <c r="A1633" s="154"/>
      <c r="B1633" s="154"/>
      <c r="C1633" s="154"/>
      <c r="D1633" s="179"/>
      <c r="K1633" t="s">
        <v>777</v>
      </c>
      <c r="L1633" t="s">
        <v>3415</v>
      </c>
      <c r="M1633" t="s">
        <v>4024</v>
      </c>
      <c r="S1633" t="s">
        <v>777</v>
      </c>
      <c r="T1633" t="s">
        <v>3415</v>
      </c>
      <c r="U1633" t="s">
        <v>4024</v>
      </c>
    </row>
    <row r="1634" spans="1:21">
      <c r="A1634" s="154"/>
      <c r="B1634" s="154"/>
      <c r="C1634" s="154"/>
      <c r="D1634" s="179"/>
      <c r="K1634" t="s">
        <v>342</v>
      </c>
      <c r="L1634" t="s">
        <v>2041</v>
      </c>
      <c r="M1634" t="s">
        <v>4080</v>
      </c>
      <c r="S1634" t="s">
        <v>342</v>
      </c>
      <c r="T1634" t="s">
        <v>2041</v>
      </c>
      <c r="U1634" t="s">
        <v>4080</v>
      </c>
    </row>
    <row r="1635" spans="1:21">
      <c r="A1635" s="154"/>
      <c r="B1635" s="154"/>
      <c r="C1635" s="154"/>
      <c r="D1635" s="179"/>
      <c r="K1635" t="s">
        <v>699</v>
      </c>
      <c r="L1635" t="s">
        <v>2411</v>
      </c>
      <c r="M1635" t="s">
        <v>4084</v>
      </c>
      <c r="S1635" t="s">
        <v>699</v>
      </c>
      <c r="T1635" t="s">
        <v>2411</v>
      </c>
      <c r="U1635" t="s">
        <v>4084</v>
      </c>
    </row>
    <row r="1636" spans="1:21">
      <c r="A1636" s="154"/>
      <c r="B1636" s="154"/>
      <c r="C1636" s="154"/>
      <c r="D1636" s="179"/>
      <c r="K1636" t="s">
        <v>343</v>
      </c>
      <c r="L1636" t="s">
        <v>2042</v>
      </c>
      <c r="M1636" t="s">
        <v>4036</v>
      </c>
      <c r="S1636" t="s">
        <v>343</v>
      </c>
      <c r="T1636" t="s">
        <v>2042</v>
      </c>
      <c r="U1636" t="s">
        <v>4036</v>
      </c>
    </row>
    <row r="1637" spans="1:21">
      <c r="A1637" s="154"/>
      <c r="B1637" s="154"/>
      <c r="C1637" s="154"/>
      <c r="D1637" s="179"/>
      <c r="K1637" t="s">
        <v>1563</v>
      </c>
      <c r="L1637" t="s">
        <v>3417</v>
      </c>
      <c r="M1637" t="s">
        <v>4041</v>
      </c>
      <c r="S1637" t="s">
        <v>1563</v>
      </c>
      <c r="T1637" t="s">
        <v>3417</v>
      </c>
      <c r="U1637" t="s">
        <v>4041</v>
      </c>
    </row>
    <row r="1638" spans="1:21">
      <c r="A1638" s="154"/>
      <c r="B1638" s="154"/>
      <c r="C1638" s="154"/>
      <c r="D1638" s="179"/>
      <c r="K1638" t="s">
        <v>344</v>
      </c>
      <c r="L1638" t="s">
        <v>2044</v>
      </c>
      <c r="M1638" t="s">
        <v>4040</v>
      </c>
      <c r="S1638" t="s">
        <v>344</v>
      </c>
      <c r="T1638" t="s">
        <v>2044</v>
      </c>
      <c r="U1638" t="s">
        <v>4040</v>
      </c>
    </row>
    <row r="1639" spans="1:21">
      <c r="A1639" s="154"/>
      <c r="B1639" s="154"/>
      <c r="C1639" s="154"/>
      <c r="D1639" s="179"/>
      <c r="K1639" t="s">
        <v>345</v>
      </c>
      <c r="L1639" t="s">
        <v>2045</v>
      </c>
      <c r="M1639" t="s">
        <v>4031</v>
      </c>
      <c r="S1639" t="s">
        <v>345</v>
      </c>
      <c r="T1639" t="s">
        <v>2045</v>
      </c>
      <c r="U1639" t="s">
        <v>4031</v>
      </c>
    </row>
    <row r="1640" spans="1:21">
      <c r="A1640" s="154"/>
      <c r="B1640" s="154"/>
      <c r="C1640" s="154"/>
      <c r="D1640" s="179"/>
      <c r="K1640" t="s">
        <v>1564</v>
      </c>
      <c r="L1640" t="s">
        <v>3418</v>
      </c>
      <c r="M1640" t="s">
        <v>4042</v>
      </c>
      <c r="S1640" t="s">
        <v>1564</v>
      </c>
      <c r="T1640" t="s">
        <v>3418</v>
      </c>
      <c r="U1640" t="s">
        <v>4042</v>
      </c>
    </row>
    <row r="1641" spans="1:21">
      <c r="A1641" s="154"/>
      <c r="B1641" s="154"/>
      <c r="C1641" s="154"/>
      <c r="D1641" s="179"/>
      <c r="K1641" t="s">
        <v>3705</v>
      </c>
      <c r="L1641" t="s">
        <v>3706</v>
      </c>
      <c r="M1641" t="s">
        <v>4041</v>
      </c>
      <c r="S1641" t="s">
        <v>3705</v>
      </c>
      <c r="T1641" t="s">
        <v>3706</v>
      </c>
      <c r="U1641" t="s">
        <v>4041</v>
      </c>
    </row>
    <row r="1642" spans="1:21">
      <c r="A1642" s="154"/>
      <c r="B1642" s="154"/>
      <c r="C1642" s="154"/>
      <c r="D1642" s="179"/>
      <c r="K1642" t="s">
        <v>1562</v>
      </c>
      <c r="L1642" t="s">
        <v>3416</v>
      </c>
      <c r="M1642" t="s">
        <v>4080</v>
      </c>
      <c r="S1642" t="s">
        <v>1562</v>
      </c>
      <c r="T1642" t="s">
        <v>3416</v>
      </c>
      <c r="U1642" t="s">
        <v>4080</v>
      </c>
    </row>
    <row r="1643" spans="1:21">
      <c r="A1643" s="154"/>
      <c r="B1643" s="154"/>
      <c r="C1643" s="154"/>
      <c r="D1643" s="179"/>
      <c r="K1643" t="s">
        <v>346</v>
      </c>
      <c r="L1643" t="s">
        <v>2046</v>
      </c>
      <c r="M1643" t="s">
        <v>4031</v>
      </c>
      <c r="S1643" t="s">
        <v>346</v>
      </c>
      <c r="T1643" t="s">
        <v>2046</v>
      </c>
      <c r="U1643" t="s">
        <v>4031</v>
      </c>
    </row>
    <row r="1644" spans="1:21">
      <c r="A1644" s="154"/>
      <c r="B1644" s="154"/>
      <c r="C1644" s="154"/>
      <c r="D1644" s="179"/>
      <c r="K1644" t="s">
        <v>1565</v>
      </c>
      <c r="L1644" t="s">
        <v>3419</v>
      </c>
      <c r="M1644" t="s">
        <v>4017</v>
      </c>
      <c r="S1644" t="s">
        <v>1565</v>
      </c>
      <c r="T1644" t="s">
        <v>3419</v>
      </c>
      <c r="U1644" t="s">
        <v>4017</v>
      </c>
    </row>
    <row r="1645" spans="1:21">
      <c r="A1645" s="154"/>
      <c r="B1645" s="154"/>
      <c r="C1645" s="154"/>
      <c r="D1645" s="179"/>
      <c r="K1645" t="s">
        <v>1336</v>
      </c>
      <c r="L1645" t="s">
        <v>3053</v>
      </c>
      <c r="M1645" t="s">
        <v>4017</v>
      </c>
      <c r="S1645" t="s">
        <v>1336</v>
      </c>
      <c r="T1645" t="s">
        <v>3053</v>
      </c>
      <c r="U1645" t="s">
        <v>4017</v>
      </c>
    </row>
    <row r="1646" spans="1:21">
      <c r="A1646" s="154"/>
      <c r="B1646" s="154"/>
      <c r="C1646" s="154"/>
      <c r="D1646" s="179"/>
      <c r="K1646" t="s">
        <v>1566</v>
      </c>
      <c r="L1646" t="s">
        <v>3420</v>
      </c>
      <c r="M1646" t="s">
        <v>4038</v>
      </c>
      <c r="S1646" t="s">
        <v>1566</v>
      </c>
      <c r="T1646" t="s">
        <v>3420</v>
      </c>
      <c r="U1646" t="s">
        <v>4038</v>
      </c>
    </row>
    <row r="1647" spans="1:21">
      <c r="A1647" s="154"/>
      <c r="B1647" s="154"/>
      <c r="C1647" s="154"/>
      <c r="D1647" s="179"/>
      <c r="K1647" t="s">
        <v>347</v>
      </c>
      <c r="L1647" t="s">
        <v>2048</v>
      </c>
      <c r="M1647" t="s">
        <v>4031</v>
      </c>
      <c r="S1647" t="s">
        <v>347</v>
      </c>
      <c r="T1647" t="s">
        <v>2048</v>
      </c>
      <c r="U1647" t="s">
        <v>4031</v>
      </c>
    </row>
    <row r="1648" spans="1:21">
      <c r="A1648" s="154"/>
      <c r="B1648" s="154"/>
      <c r="C1648" s="154"/>
      <c r="D1648" s="179"/>
      <c r="K1648" t="s">
        <v>779</v>
      </c>
      <c r="L1648" t="s">
        <v>3421</v>
      </c>
      <c r="M1648" t="s">
        <v>4031</v>
      </c>
      <c r="S1648" t="s">
        <v>779</v>
      </c>
      <c r="T1648" t="s">
        <v>3421</v>
      </c>
      <c r="U1648" t="s">
        <v>4031</v>
      </c>
    </row>
    <row r="1649" spans="1:21">
      <c r="A1649" s="154"/>
      <c r="B1649" s="154"/>
      <c r="C1649" s="154"/>
      <c r="D1649" s="179"/>
      <c r="K1649" t="s">
        <v>348</v>
      </c>
      <c r="L1649" t="s">
        <v>2049</v>
      </c>
      <c r="M1649" t="s">
        <v>4031</v>
      </c>
      <c r="S1649" t="s">
        <v>348</v>
      </c>
      <c r="T1649" t="s">
        <v>2049</v>
      </c>
      <c r="U1649" t="s">
        <v>4031</v>
      </c>
    </row>
    <row r="1650" spans="1:21">
      <c r="A1650" s="154"/>
      <c r="B1650" s="154"/>
      <c r="C1650" s="154"/>
      <c r="D1650" s="179"/>
      <c r="K1650" t="s">
        <v>349</v>
      </c>
      <c r="L1650" t="s">
        <v>2050</v>
      </c>
      <c r="M1650" t="s">
        <v>4028</v>
      </c>
      <c r="S1650" t="s">
        <v>349</v>
      </c>
      <c r="T1650" t="s">
        <v>2050</v>
      </c>
      <c r="U1650" t="s">
        <v>4028</v>
      </c>
    </row>
    <row r="1651" spans="1:21">
      <c r="A1651" s="154"/>
      <c r="B1651" s="154"/>
      <c r="C1651" s="154"/>
      <c r="D1651" s="179"/>
      <c r="K1651" t="s">
        <v>964</v>
      </c>
      <c r="L1651" t="s">
        <v>3422</v>
      </c>
      <c r="M1651" t="s">
        <v>4028</v>
      </c>
      <c r="S1651" t="s">
        <v>964</v>
      </c>
      <c r="T1651" t="s">
        <v>3422</v>
      </c>
      <c r="U1651" t="s">
        <v>4028</v>
      </c>
    </row>
    <row r="1652" spans="1:21">
      <c r="A1652" s="154"/>
      <c r="B1652" s="154"/>
      <c r="C1652" s="154"/>
      <c r="D1652" s="179"/>
      <c r="K1652" t="s">
        <v>1568</v>
      </c>
      <c r="L1652" t="s">
        <v>3424</v>
      </c>
      <c r="M1652" t="s">
        <v>4028</v>
      </c>
      <c r="S1652" t="s">
        <v>1568</v>
      </c>
      <c r="T1652" t="s">
        <v>3424</v>
      </c>
      <c r="U1652" t="s">
        <v>4028</v>
      </c>
    </row>
    <row r="1653" spans="1:21">
      <c r="A1653" s="154"/>
      <c r="B1653" s="154"/>
      <c r="C1653" s="154"/>
      <c r="D1653" s="179"/>
      <c r="K1653" t="s">
        <v>350</v>
      </c>
      <c r="L1653" t="s">
        <v>2051</v>
      </c>
      <c r="M1653" t="s">
        <v>4056</v>
      </c>
      <c r="S1653" t="s">
        <v>350</v>
      </c>
      <c r="T1653" t="s">
        <v>2051</v>
      </c>
      <c r="U1653" t="s">
        <v>4056</v>
      </c>
    </row>
    <row r="1654" spans="1:21">
      <c r="A1654" s="154"/>
      <c r="B1654" s="154"/>
      <c r="C1654" s="154"/>
      <c r="D1654" s="179"/>
      <c r="K1654" t="s">
        <v>351</v>
      </c>
      <c r="L1654" t="s">
        <v>3811</v>
      </c>
      <c r="M1654" t="s">
        <v>4041</v>
      </c>
      <c r="S1654" t="s">
        <v>351</v>
      </c>
      <c r="T1654" t="s">
        <v>3811</v>
      </c>
      <c r="U1654" t="s">
        <v>4041</v>
      </c>
    </row>
    <row r="1655" spans="1:21">
      <c r="A1655" s="154"/>
      <c r="B1655" s="154"/>
      <c r="C1655" s="154"/>
      <c r="D1655" s="179"/>
      <c r="K1655" t="s">
        <v>1569</v>
      </c>
      <c r="L1655" t="s">
        <v>3426</v>
      </c>
      <c r="M1655" t="s">
        <v>4080</v>
      </c>
      <c r="S1655" t="s">
        <v>1569</v>
      </c>
      <c r="T1655" t="s">
        <v>3426</v>
      </c>
      <c r="U1655" t="s">
        <v>4080</v>
      </c>
    </row>
    <row r="1656" spans="1:21">
      <c r="A1656" s="154"/>
      <c r="B1656" s="154"/>
      <c r="C1656" s="154"/>
      <c r="D1656" s="179"/>
      <c r="K1656" t="s">
        <v>1570</v>
      </c>
      <c r="L1656" t="s">
        <v>3427</v>
      </c>
      <c r="M1656" t="s">
        <v>4080</v>
      </c>
      <c r="S1656" t="s">
        <v>1570</v>
      </c>
      <c r="T1656" t="s">
        <v>3427</v>
      </c>
      <c r="U1656" t="s">
        <v>4080</v>
      </c>
    </row>
    <row r="1657" spans="1:21">
      <c r="A1657" s="154"/>
      <c r="B1657" s="154"/>
      <c r="C1657" s="154"/>
      <c r="D1657" s="179"/>
      <c r="K1657" t="s">
        <v>1572</v>
      </c>
      <c r="L1657" t="s">
        <v>3429</v>
      </c>
      <c r="M1657" t="s">
        <v>4033</v>
      </c>
      <c r="S1657" t="s">
        <v>1572</v>
      </c>
      <c r="T1657" t="s">
        <v>3429</v>
      </c>
      <c r="U1657" t="s">
        <v>4033</v>
      </c>
    </row>
    <row r="1658" spans="1:21">
      <c r="A1658" s="154"/>
      <c r="B1658" s="154"/>
      <c r="C1658" s="154"/>
      <c r="D1658" s="179"/>
      <c r="K1658" t="s">
        <v>352</v>
      </c>
      <c r="L1658" t="s">
        <v>2053</v>
      </c>
      <c r="M1658" t="s">
        <v>4067</v>
      </c>
      <c r="S1658" t="s">
        <v>352</v>
      </c>
      <c r="T1658" t="s">
        <v>2053</v>
      </c>
      <c r="U1658" t="s">
        <v>4067</v>
      </c>
    </row>
    <row r="1659" spans="1:21">
      <c r="A1659" s="154"/>
      <c r="B1659" s="154"/>
      <c r="C1659" s="154"/>
      <c r="D1659" s="179"/>
      <c r="K1659" t="s">
        <v>700</v>
      </c>
      <c r="L1659" t="s">
        <v>2413</v>
      </c>
      <c r="M1659" t="s">
        <v>4068</v>
      </c>
      <c r="S1659" t="s">
        <v>700</v>
      </c>
      <c r="T1659" t="s">
        <v>2413</v>
      </c>
      <c r="U1659" t="s">
        <v>4068</v>
      </c>
    </row>
    <row r="1660" spans="1:21">
      <c r="A1660" s="154"/>
      <c r="B1660" s="154"/>
      <c r="C1660" s="154"/>
      <c r="D1660" s="179"/>
      <c r="K1660" t="s">
        <v>1573</v>
      </c>
      <c r="L1660" t="s">
        <v>3787</v>
      </c>
      <c r="M1660" t="s">
        <v>4068</v>
      </c>
      <c r="S1660" t="s">
        <v>1573</v>
      </c>
      <c r="T1660" t="s">
        <v>3787</v>
      </c>
      <c r="U1660" t="s">
        <v>4068</v>
      </c>
    </row>
    <row r="1661" spans="1:21">
      <c r="A1661" s="154"/>
      <c r="B1661" s="154"/>
      <c r="C1661" s="154"/>
      <c r="D1661" s="179"/>
      <c r="K1661" t="s">
        <v>890</v>
      </c>
      <c r="L1661" t="s">
        <v>3382</v>
      </c>
      <c r="M1661" t="s">
        <v>4027</v>
      </c>
      <c r="S1661" t="s">
        <v>890</v>
      </c>
      <c r="T1661" t="s">
        <v>3382</v>
      </c>
      <c r="U1661" t="s">
        <v>4027</v>
      </c>
    </row>
    <row r="1662" spans="1:21">
      <c r="A1662" s="154"/>
      <c r="B1662" s="154"/>
      <c r="C1662" s="154"/>
      <c r="D1662" s="179"/>
      <c r="K1662" t="s">
        <v>803</v>
      </c>
      <c r="L1662" t="s">
        <v>3383</v>
      </c>
      <c r="M1662" t="s">
        <v>4095</v>
      </c>
      <c r="S1662" t="s">
        <v>803</v>
      </c>
      <c r="T1662" t="s">
        <v>3383</v>
      </c>
      <c r="U1662" t="s">
        <v>4095</v>
      </c>
    </row>
    <row r="1663" spans="1:21">
      <c r="A1663" s="154"/>
      <c r="B1663" s="154"/>
      <c r="C1663" s="154"/>
      <c r="D1663" s="179"/>
      <c r="K1663" t="s">
        <v>701</v>
      </c>
      <c r="L1663" t="s">
        <v>2414</v>
      </c>
      <c r="M1663" t="s">
        <v>4067</v>
      </c>
      <c r="S1663" t="s">
        <v>701</v>
      </c>
      <c r="T1663" t="s">
        <v>2414</v>
      </c>
      <c r="U1663" t="s">
        <v>4067</v>
      </c>
    </row>
    <row r="1664" spans="1:21">
      <c r="A1664" s="18"/>
      <c r="B1664" s="18"/>
      <c r="C1664" s="18"/>
      <c r="D1664" s="19"/>
      <c r="K1664" t="s">
        <v>1575</v>
      </c>
      <c r="L1664" t="s">
        <v>3433</v>
      </c>
      <c r="M1664" t="s">
        <v>4027</v>
      </c>
      <c r="S1664" t="s">
        <v>1575</v>
      </c>
      <c r="T1664" t="s">
        <v>3433</v>
      </c>
      <c r="U1664" t="s">
        <v>4027</v>
      </c>
    </row>
    <row r="1665" spans="1:21">
      <c r="A1665" s="18"/>
      <c r="B1665" s="18"/>
      <c r="C1665" s="18"/>
      <c r="D1665" s="19"/>
      <c r="K1665" t="s">
        <v>702</v>
      </c>
      <c r="L1665" t="s">
        <v>2415</v>
      </c>
      <c r="M1665" t="s">
        <v>4069</v>
      </c>
      <c r="S1665" t="s">
        <v>702</v>
      </c>
      <c r="T1665" t="s">
        <v>2415</v>
      </c>
      <c r="U1665" t="s">
        <v>4069</v>
      </c>
    </row>
    <row r="1666" spans="1:21">
      <c r="A1666" s="18"/>
      <c r="B1666" s="18"/>
      <c r="C1666" s="18"/>
      <c r="D1666" s="19"/>
      <c r="K1666" t="s">
        <v>872</v>
      </c>
      <c r="L1666" t="s">
        <v>3434</v>
      </c>
      <c r="M1666" t="s">
        <v>4038</v>
      </c>
      <c r="S1666" t="s">
        <v>872</v>
      </c>
      <c r="T1666" t="s">
        <v>3434</v>
      </c>
      <c r="U1666" t="s">
        <v>4038</v>
      </c>
    </row>
    <row r="1667" spans="1:21">
      <c r="A1667" s="18"/>
      <c r="B1667" s="18"/>
      <c r="C1667" s="18"/>
      <c r="D1667" s="19"/>
      <c r="K1667" t="s">
        <v>3844</v>
      </c>
      <c r="L1667" t="s">
        <v>3845</v>
      </c>
      <c r="M1667" t="s">
        <v>4062</v>
      </c>
      <c r="S1667" t="s">
        <v>3844</v>
      </c>
      <c r="T1667" t="s">
        <v>3845</v>
      </c>
      <c r="U1667" t="s">
        <v>4062</v>
      </c>
    </row>
    <row r="1668" spans="1:21">
      <c r="A1668" s="18"/>
      <c r="B1668" s="18"/>
      <c r="C1668" s="18"/>
      <c r="D1668" s="19"/>
      <c r="K1668" t="s">
        <v>703</v>
      </c>
      <c r="L1668" t="s">
        <v>2416</v>
      </c>
      <c r="M1668" t="s">
        <v>4091</v>
      </c>
      <c r="S1668" t="s">
        <v>703</v>
      </c>
      <c r="T1668" t="s">
        <v>2416</v>
      </c>
      <c r="U1668" t="s">
        <v>4091</v>
      </c>
    </row>
    <row r="1669" spans="1:21">
      <c r="A1669" s="18"/>
      <c r="B1669" s="18"/>
      <c r="C1669" s="18"/>
      <c r="D1669" s="19"/>
      <c r="K1669" t="s">
        <v>1576</v>
      </c>
      <c r="L1669" t="s">
        <v>3435</v>
      </c>
      <c r="M1669" t="s">
        <v>4062</v>
      </c>
      <c r="S1669" t="s">
        <v>1576</v>
      </c>
      <c r="T1669" t="s">
        <v>3435</v>
      </c>
      <c r="U1669" t="s">
        <v>4062</v>
      </c>
    </row>
    <row r="1670" spans="1:21">
      <c r="A1670" s="18"/>
      <c r="B1670" s="18"/>
      <c r="C1670" s="18"/>
      <c r="D1670" s="19"/>
      <c r="K1670" t="s">
        <v>353</v>
      </c>
      <c r="L1670" t="s">
        <v>2054</v>
      </c>
      <c r="M1670" t="s">
        <v>4080</v>
      </c>
      <c r="S1670" t="s">
        <v>353</v>
      </c>
      <c r="T1670" t="s">
        <v>2054</v>
      </c>
      <c r="U1670" t="s">
        <v>4080</v>
      </c>
    </row>
    <row r="1671" spans="1:21">
      <c r="A1671" s="18"/>
      <c r="B1671" s="18"/>
      <c r="C1671" s="18"/>
      <c r="D1671" s="19"/>
      <c r="K1671" t="s">
        <v>813</v>
      </c>
      <c r="L1671" t="s">
        <v>3436</v>
      </c>
      <c r="M1671" t="s">
        <v>4086</v>
      </c>
      <c r="S1671" t="s">
        <v>813</v>
      </c>
      <c r="T1671" t="s">
        <v>3436</v>
      </c>
      <c r="U1671" t="s">
        <v>4086</v>
      </c>
    </row>
    <row r="1672" spans="1:21">
      <c r="A1672" s="18"/>
      <c r="B1672" s="18"/>
      <c r="C1672" s="18"/>
      <c r="D1672" s="19"/>
      <c r="K1672" t="s">
        <v>3548</v>
      </c>
      <c r="L1672" t="s">
        <v>3549</v>
      </c>
      <c r="M1672" t="s">
        <v>4030</v>
      </c>
      <c r="S1672" t="s">
        <v>3548</v>
      </c>
      <c r="T1672" t="s">
        <v>3549</v>
      </c>
      <c r="U1672" t="s">
        <v>4030</v>
      </c>
    </row>
    <row r="1673" spans="1:21">
      <c r="A1673" s="18"/>
      <c r="B1673" s="18"/>
      <c r="C1673" s="18"/>
      <c r="D1673" s="19"/>
      <c r="K1673" t="s">
        <v>1533</v>
      </c>
      <c r="L1673" t="s">
        <v>3370</v>
      </c>
      <c r="M1673" t="s">
        <v>4027</v>
      </c>
      <c r="S1673" t="s">
        <v>1533</v>
      </c>
      <c r="T1673" t="s">
        <v>3370</v>
      </c>
      <c r="U1673" t="s">
        <v>4027</v>
      </c>
    </row>
    <row r="1674" spans="1:21">
      <c r="A1674" s="18"/>
      <c r="B1674" s="18"/>
      <c r="C1674" s="18"/>
      <c r="D1674" s="19"/>
      <c r="K1674" t="s">
        <v>704</v>
      </c>
      <c r="L1674" t="s">
        <v>3813</v>
      </c>
      <c r="M1674" t="s">
        <v>4033</v>
      </c>
      <c r="S1674" t="s">
        <v>704</v>
      </c>
      <c r="T1674" t="s">
        <v>3813</v>
      </c>
      <c r="U1674" t="s">
        <v>4033</v>
      </c>
    </row>
    <row r="1675" spans="1:21">
      <c r="A1675" s="18"/>
      <c r="B1675" s="18"/>
      <c r="C1675" s="18"/>
      <c r="D1675" s="19"/>
      <c r="K1675" t="s">
        <v>790</v>
      </c>
      <c r="L1675" t="s">
        <v>3359</v>
      </c>
      <c r="M1675" t="s">
        <v>4036</v>
      </c>
      <c r="S1675" t="s">
        <v>790</v>
      </c>
      <c r="T1675" t="s">
        <v>3359</v>
      </c>
      <c r="U1675" t="s">
        <v>4036</v>
      </c>
    </row>
    <row r="1676" spans="1:21">
      <c r="A1676" s="18"/>
      <c r="B1676" s="18"/>
      <c r="C1676" s="18"/>
      <c r="D1676" s="19"/>
      <c r="K1676" t="s">
        <v>1111</v>
      </c>
      <c r="L1676" t="s">
        <v>2657</v>
      </c>
      <c r="M1676" t="s">
        <v>4062</v>
      </c>
      <c r="S1676" t="s">
        <v>1111</v>
      </c>
      <c r="T1676" t="s">
        <v>2657</v>
      </c>
      <c r="U1676" t="s">
        <v>4062</v>
      </c>
    </row>
    <row r="1677" spans="1:21">
      <c r="A1677" s="18"/>
      <c r="B1677" s="18"/>
      <c r="C1677" s="18"/>
      <c r="D1677" s="19"/>
      <c r="K1677" t="s">
        <v>705</v>
      </c>
      <c r="L1677" t="s">
        <v>2418</v>
      </c>
      <c r="M1677" t="s">
        <v>4033</v>
      </c>
      <c r="S1677" t="s">
        <v>705</v>
      </c>
      <c r="T1677" t="s">
        <v>2418</v>
      </c>
      <c r="U1677" t="s">
        <v>4033</v>
      </c>
    </row>
    <row r="1678" spans="1:21">
      <c r="A1678" s="18"/>
      <c r="B1678" s="18"/>
      <c r="C1678" s="18"/>
      <c r="D1678" s="19"/>
      <c r="K1678" t="s">
        <v>1038</v>
      </c>
      <c r="L1678" t="s">
        <v>2542</v>
      </c>
      <c r="M1678" t="s">
        <v>4034</v>
      </c>
      <c r="S1678" t="s">
        <v>1038</v>
      </c>
      <c r="T1678" t="s">
        <v>2542</v>
      </c>
      <c r="U1678" t="s">
        <v>4034</v>
      </c>
    </row>
    <row r="1679" spans="1:21">
      <c r="A1679" s="18"/>
      <c r="B1679" s="18"/>
      <c r="C1679" s="18"/>
      <c r="D1679" s="19"/>
      <c r="K1679" t="s">
        <v>1577</v>
      </c>
      <c r="L1679" t="s">
        <v>3438</v>
      </c>
      <c r="M1679" t="s">
        <v>4084</v>
      </c>
      <c r="S1679" t="s">
        <v>1577</v>
      </c>
      <c r="T1679" t="s">
        <v>3438</v>
      </c>
      <c r="U1679" t="s">
        <v>4084</v>
      </c>
    </row>
    <row r="1680" spans="1:21">
      <c r="A1680" s="18"/>
      <c r="B1680" s="18"/>
      <c r="C1680" s="18"/>
      <c r="D1680" s="19"/>
      <c r="K1680" t="s">
        <v>3494</v>
      </c>
      <c r="L1680" t="s">
        <v>3495</v>
      </c>
      <c r="M1680" t="s">
        <v>4021</v>
      </c>
      <c r="S1680" t="s">
        <v>3494</v>
      </c>
      <c r="T1680" t="s">
        <v>3495</v>
      </c>
      <c r="U1680" t="s">
        <v>4021</v>
      </c>
    </row>
    <row r="1681" spans="1:21">
      <c r="A1681" s="18"/>
      <c r="B1681" s="18"/>
      <c r="C1681" s="18"/>
      <c r="D1681" s="19"/>
      <c r="K1681" t="s">
        <v>706</v>
      </c>
      <c r="L1681" t="s">
        <v>2100</v>
      </c>
      <c r="M1681" t="s">
        <v>4033</v>
      </c>
      <c r="S1681" t="s">
        <v>706</v>
      </c>
      <c r="T1681" t="s">
        <v>2100</v>
      </c>
      <c r="U1681" t="s">
        <v>4033</v>
      </c>
    </row>
    <row r="1682" spans="1:21">
      <c r="A1682" s="18"/>
      <c r="B1682" s="18"/>
      <c r="C1682" s="18"/>
      <c r="D1682" s="19"/>
      <c r="K1682" t="s">
        <v>3440</v>
      </c>
      <c r="L1682" t="s">
        <v>3441</v>
      </c>
      <c r="M1682" t="s">
        <v>4041</v>
      </c>
      <c r="S1682" t="s">
        <v>3440</v>
      </c>
      <c r="T1682" t="s">
        <v>3441</v>
      </c>
      <c r="U1682" t="s">
        <v>4041</v>
      </c>
    </row>
    <row r="1683" spans="1:21">
      <c r="A1683" s="18"/>
      <c r="B1683" s="18"/>
      <c r="C1683" s="18"/>
      <c r="D1683" s="19"/>
      <c r="K1683" t="s">
        <v>1556</v>
      </c>
      <c r="L1683" t="s">
        <v>3405</v>
      </c>
      <c r="M1683" t="s">
        <v>4017</v>
      </c>
      <c r="S1683" t="s">
        <v>1556</v>
      </c>
      <c r="T1683" t="s">
        <v>3405</v>
      </c>
      <c r="U1683" t="s">
        <v>4017</v>
      </c>
    </row>
    <row r="1684" spans="1:21">
      <c r="A1684" s="18"/>
      <c r="B1684" s="18"/>
      <c r="C1684" s="18"/>
      <c r="D1684" s="19"/>
      <c r="K1684" t="s">
        <v>1639</v>
      </c>
      <c r="L1684" t="s">
        <v>3442</v>
      </c>
      <c r="M1684" t="s">
        <v>4041</v>
      </c>
      <c r="S1684" t="s">
        <v>1639</v>
      </c>
      <c r="T1684" t="s">
        <v>3442</v>
      </c>
      <c r="U1684" t="s">
        <v>4041</v>
      </c>
    </row>
    <row r="1685" spans="1:21">
      <c r="A1685" s="18"/>
      <c r="B1685" s="18"/>
      <c r="C1685" s="18"/>
      <c r="D1685" s="19"/>
      <c r="K1685" t="s">
        <v>1531</v>
      </c>
      <c r="L1685" t="s">
        <v>3367</v>
      </c>
      <c r="M1685" t="s">
        <v>4017</v>
      </c>
      <c r="S1685" t="s">
        <v>1531</v>
      </c>
      <c r="T1685" t="s">
        <v>3367</v>
      </c>
      <c r="U1685" t="s">
        <v>4017</v>
      </c>
    </row>
    <row r="1686" spans="1:21">
      <c r="A1686" s="18"/>
      <c r="B1686" s="18"/>
      <c r="C1686" s="18"/>
      <c r="D1686" s="19"/>
      <c r="K1686" t="s">
        <v>707</v>
      </c>
      <c r="L1686" t="s">
        <v>2419</v>
      </c>
      <c r="M1686" t="s">
        <v>4033</v>
      </c>
      <c r="S1686" t="s">
        <v>707</v>
      </c>
      <c r="T1686" t="s">
        <v>2419</v>
      </c>
      <c r="U1686" t="s">
        <v>4033</v>
      </c>
    </row>
    <row r="1687" spans="1:21">
      <c r="A1687" s="18"/>
      <c r="B1687" s="18"/>
      <c r="C1687" s="18"/>
      <c r="D1687" s="19"/>
      <c r="K1687" t="s">
        <v>1580</v>
      </c>
      <c r="L1687" t="s">
        <v>3444</v>
      </c>
      <c r="M1687" t="s">
        <v>4045</v>
      </c>
      <c r="S1687" t="s">
        <v>1580</v>
      </c>
      <c r="T1687" t="s">
        <v>3444</v>
      </c>
      <c r="U1687" t="s">
        <v>4045</v>
      </c>
    </row>
    <row r="1688" spans="1:21">
      <c r="A1688" s="18"/>
      <c r="B1688" s="18"/>
      <c r="C1688" s="18"/>
      <c r="D1688" s="19"/>
      <c r="K1688" t="s">
        <v>708</v>
      </c>
      <c r="L1688" t="s">
        <v>2420</v>
      </c>
      <c r="M1688" t="s">
        <v>4028</v>
      </c>
      <c r="S1688" t="s">
        <v>708</v>
      </c>
      <c r="T1688" t="s">
        <v>2420</v>
      </c>
      <c r="U1688" t="s">
        <v>4028</v>
      </c>
    </row>
    <row r="1689" spans="1:21">
      <c r="A1689" s="18"/>
      <c r="B1689" s="18"/>
      <c r="C1689" s="18"/>
      <c r="D1689" s="19"/>
      <c r="K1689" t="s">
        <v>806</v>
      </c>
      <c r="L1689" t="s">
        <v>3447</v>
      </c>
      <c r="M1689" t="s">
        <v>4061</v>
      </c>
      <c r="S1689" t="s">
        <v>806</v>
      </c>
      <c r="T1689" t="s">
        <v>3447</v>
      </c>
      <c r="U1689" t="s">
        <v>4061</v>
      </c>
    </row>
    <row r="1690" spans="1:21">
      <c r="A1690" s="18"/>
      <c r="B1690" s="18"/>
      <c r="C1690" s="18"/>
      <c r="D1690" s="19"/>
      <c r="K1690" t="s">
        <v>709</v>
      </c>
      <c r="L1690" t="s">
        <v>2421</v>
      </c>
      <c r="M1690" t="s">
        <v>4046</v>
      </c>
      <c r="S1690" t="s">
        <v>709</v>
      </c>
      <c r="T1690" t="s">
        <v>2421</v>
      </c>
      <c r="U1690" t="s">
        <v>4046</v>
      </c>
    </row>
    <row r="1691" spans="1:21">
      <c r="A1691" s="18"/>
      <c r="B1691" s="18"/>
      <c r="C1691" s="18"/>
      <c r="D1691" s="19"/>
      <c r="K1691" t="s">
        <v>1581</v>
      </c>
      <c r="L1691" t="s">
        <v>3448</v>
      </c>
      <c r="M1691" t="s">
        <v>4080</v>
      </c>
      <c r="S1691" t="s">
        <v>1581</v>
      </c>
      <c r="T1691" t="s">
        <v>3448</v>
      </c>
      <c r="U1691" t="s">
        <v>4080</v>
      </c>
    </row>
    <row r="1692" spans="1:21">
      <c r="A1692" s="18"/>
      <c r="B1692" s="18"/>
      <c r="C1692" s="18"/>
      <c r="D1692" s="19"/>
      <c r="K1692" t="s">
        <v>710</v>
      </c>
      <c r="L1692" t="s">
        <v>2422</v>
      </c>
      <c r="M1692" t="s">
        <v>4027</v>
      </c>
      <c r="S1692" t="s">
        <v>710</v>
      </c>
      <c r="T1692" t="s">
        <v>2422</v>
      </c>
      <c r="U1692" t="s">
        <v>4027</v>
      </c>
    </row>
    <row r="1693" spans="1:21">
      <c r="A1693" s="18"/>
      <c r="B1693" s="18"/>
      <c r="C1693" s="18"/>
      <c r="D1693" s="19"/>
      <c r="K1693" t="s">
        <v>1582</v>
      </c>
      <c r="L1693" t="s">
        <v>3449</v>
      </c>
      <c r="M1693" t="s">
        <v>4027</v>
      </c>
      <c r="S1693" t="s">
        <v>1582</v>
      </c>
      <c r="T1693" t="s">
        <v>3449</v>
      </c>
      <c r="U1693" t="s">
        <v>4027</v>
      </c>
    </row>
    <row r="1694" spans="1:21">
      <c r="A1694" s="18"/>
      <c r="B1694" s="18"/>
      <c r="C1694" s="18"/>
      <c r="D1694" s="19"/>
      <c r="K1694" t="s">
        <v>1583</v>
      </c>
      <c r="L1694" t="s">
        <v>3450</v>
      </c>
      <c r="M1694" t="s">
        <v>4033</v>
      </c>
      <c r="S1694" t="s">
        <v>1583</v>
      </c>
      <c r="T1694" t="s">
        <v>3450</v>
      </c>
      <c r="U1694" t="s">
        <v>4033</v>
      </c>
    </row>
    <row r="1695" spans="1:21">
      <c r="A1695" s="18"/>
      <c r="B1695" s="18"/>
      <c r="C1695" s="18"/>
      <c r="D1695" s="19"/>
      <c r="K1695" t="s">
        <v>1145</v>
      </c>
      <c r="L1695" t="s">
        <v>2721</v>
      </c>
      <c r="M1695" t="s">
        <v>4042</v>
      </c>
      <c r="S1695" t="s">
        <v>1145</v>
      </c>
      <c r="T1695" t="s">
        <v>2721</v>
      </c>
      <c r="U1695" t="s">
        <v>4042</v>
      </c>
    </row>
    <row r="1696" spans="1:21">
      <c r="A1696" s="18"/>
      <c r="B1696" s="18"/>
      <c r="C1696" s="18"/>
      <c r="D1696" s="19"/>
      <c r="K1696" t="s">
        <v>2472</v>
      </c>
      <c r="L1696" t="s">
        <v>2473</v>
      </c>
      <c r="M1696" t="s">
        <v>4041</v>
      </c>
      <c r="S1696" t="s">
        <v>2472</v>
      </c>
      <c r="T1696" t="s">
        <v>2473</v>
      </c>
      <c r="U1696" t="s">
        <v>4041</v>
      </c>
    </row>
    <row r="1697" spans="1:21">
      <c r="A1697" s="18"/>
      <c r="B1697" s="18"/>
      <c r="C1697" s="18"/>
      <c r="D1697" s="19"/>
      <c r="K1697" t="s">
        <v>1103</v>
      </c>
      <c r="L1697" t="s">
        <v>2642</v>
      </c>
      <c r="M1697" t="s">
        <v>4022</v>
      </c>
      <c r="S1697" t="s">
        <v>1103</v>
      </c>
      <c r="T1697" t="s">
        <v>2642</v>
      </c>
      <c r="U1697" t="s">
        <v>4022</v>
      </c>
    </row>
    <row r="1698" spans="1:21">
      <c r="A1698" s="18"/>
      <c r="B1698" s="18"/>
      <c r="C1698" s="18"/>
      <c r="D1698" s="19"/>
      <c r="K1698" t="s">
        <v>1587</v>
      </c>
      <c r="L1698" t="s">
        <v>3454</v>
      </c>
      <c r="M1698" t="s">
        <v>4033</v>
      </c>
      <c r="S1698" t="s">
        <v>1587</v>
      </c>
      <c r="T1698" t="s">
        <v>3454</v>
      </c>
      <c r="U1698" t="s">
        <v>4033</v>
      </c>
    </row>
    <row r="1699" spans="1:21">
      <c r="A1699" s="18"/>
      <c r="B1699" s="18"/>
      <c r="C1699" s="18"/>
      <c r="D1699" s="19"/>
      <c r="K1699" t="s">
        <v>1588</v>
      </c>
      <c r="L1699" t="s">
        <v>3455</v>
      </c>
      <c r="M1699" t="s">
        <v>4033</v>
      </c>
      <c r="S1699" t="s">
        <v>1588</v>
      </c>
      <c r="T1699" t="s">
        <v>3455</v>
      </c>
      <c r="U1699" t="s">
        <v>4033</v>
      </c>
    </row>
    <row r="1700" spans="1:21">
      <c r="A1700" s="18"/>
      <c r="B1700" s="18"/>
      <c r="C1700" s="18"/>
      <c r="D1700" s="19"/>
      <c r="K1700" t="s">
        <v>1078</v>
      </c>
      <c r="L1700" t="s">
        <v>2611</v>
      </c>
      <c r="M1700" t="s">
        <v>4033</v>
      </c>
      <c r="S1700" t="s">
        <v>1078</v>
      </c>
      <c r="T1700" t="s">
        <v>2611</v>
      </c>
      <c r="U1700" t="s">
        <v>4033</v>
      </c>
    </row>
    <row r="1701" spans="1:21">
      <c r="A1701" s="18"/>
      <c r="B1701" s="18"/>
      <c r="C1701" s="18"/>
      <c r="D1701" s="19"/>
      <c r="K1701" t="s">
        <v>856</v>
      </c>
      <c r="L1701" t="s">
        <v>3456</v>
      </c>
      <c r="M1701" t="s">
        <v>4053</v>
      </c>
      <c r="S1701" t="s">
        <v>856</v>
      </c>
      <c r="T1701" t="s">
        <v>3456</v>
      </c>
      <c r="U1701" t="s">
        <v>4053</v>
      </c>
    </row>
    <row r="1702" spans="1:21">
      <c r="A1702" s="18"/>
      <c r="B1702" s="18"/>
      <c r="C1702" s="18"/>
      <c r="D1702" s="19"/>
      <c r="K1702" t="s">
        <v>1585</v>
      </c>
      <c r="L1702" t="s">
        <v>3452</v>
      </c>
      <c r="M1702" t="s">
        <v>4079</v>
      </c>
      <c r="S1702" t="s">
        <v>1585</v>
      </c>
      <c r="T1702" t="s">
        <v>3452</v>
      </c>
      <c r="U1702" t="s">
        <v>4079</v>
      </c>
    </row>
    <row r="1703" spans="1:21">
      <c r="A1703" s="18"/>
      <c r="B1703" s="18"/>
      <c r="C1703" s="18"/>
      <c r="D1703" s="19"/>
      <c r="K1703" t="s">
        <v>3502</v>
      </c>
      <c r="L1703" t="s">
        <v>3503</v>
      </c>
      <c r="M1703" t="s">
        <v>4056</v>
      </c>
      <c r="S1703" t="s">
        <v>3502</v>
      </c>
      <c r="T1703" t="s">
        <v>3503</v>
      </c>
      <c r="U1703" t="s">
        <v>4056</v>
      </c>
    </row>
    <row r="1704" spans="1:21">
      <c r="A1704" s="18"/>
      <c r="B1704" s="18"/>
      <c r="C1704" s="18"/>
      <c r="D1704" s="19"/>
      <c r="K1704" t="s">
        <v>1589</v>
      </c>
      <c r="L1704" t="s">
        <v>3812</v>
      </c>
      <c r="M1704" t="s">
        <v>4033</v>
      </c>
      <c r="S1704" t="s">
        <v>1589</v>
      </c>
      <c r="T1704" t="s">
        <v>3812</v>
      </c>
      <c r="U1704" t="s">
        <v>4033</v>
      </c>
    </row>
    <row r="1705" spans="1:21">
      <c r="A1705" s="18"/>
      <c r="B1705" s="18"/>
      <c r="C1705" s="18"/>
      <c r="D1705" s="19"/>
      <c r="K1705" t="s">
        <v>731</v>
      </c>
      <c r="L1705" t="s">
        <v>2055</v>
      </c>
      <c r="M1705" t="s">
        <v>4040</v>
      </c>
      <c r="S1705" t="s">
        <v>731</v>
      </c>
      <c r="T1705" t="s">
        <v>2055</v>
      </c>
      <c r="U1705" t="s">
        <v>4040</v>
      </c>
    </row>
    <row r="1706" spans="1:21">
      <c r="A1706" s="18"/>
      <c r="B1706" s="18"/>
      <c r="C1706" s="18"/>
      <c r="D1706" s="19"/>
      <c r="K1706" t="s">
        <v>354</v>
      </c>
      <c r="L1706" t="s">
        <v>2056</v>
      </c>
      <c r="M1706" t="s">
        <v>4034</v>
      </c>
      <c r="S1706" t="s">
        <v>354</v>
      </c>
      <c r="T1706" t="s">
        <v>2056</v>
      </c>
      <c r="U1706" t="s">
        <v>4034</v>
      </c>
    </row>
    <row r="1707" spans="1:21">
      <c r="A1707" s="18"/>
      <c r="B1707" s="18"/>
      <c r="C1707" s="18"/>
      <c r="D1707" s="19"/>
      <c r="K1707" t="s">
        <v>1591</v>
      </c>
      <c r="L1707" t="s">
        <v>3461</v>
      </c>
      <c r="M1707" t="s">
        <v>4082</v>
      </c>
      <c r="S1707" t="s">
        <v>1591</v>
      </c>
      <c r="T1707" t="s">
        <v>3461</v>
      </c>
      <c r="U1707" t="s">
        <v>4082</v>
      </c>
    </row>
    <row r="1708" spans="1:21">
      <c r="A1708" s="18"/>
      <c r="B1708" s="18"/>
      <c r="C1708" s="18"/>
      <c r="D1708" s="19"/>
      <c r="K1708" t="s">
        <v>769</v>
      </c>
      <c r="L1708" t="s">
        <v>2541</v>
      </c>
      <c r="M1708" t="s">
        <v>4041</v>
      </c>
      <c r="S1708" t="s">
        <v>769</v>
      </c>
      <c r="T1708" t="s">
        <v>2541</v>
      </c>
      <c r="U1708" t="s">
        <v>4041</v>
      </c>
    </row>
    <row r="1709" spans="1:21">
      <c r="A1709" s="18"/>
      <c r="B1709" s="18"/>
      <c r="C1709" s="18"/>
      <c r="D1709" s="19"/>
      <c r="K1709" t="s">
        <v>1056</v>
      </c>
      <c r="L1709" t="s">
        <v>2573</v>
      </c>
      <c r="M1709" t="s">
        <v>4023</v>
      </c>
      <c r="S1709" t="s">
        <v>1056</v>
      </c>
      <c r="T1709" t="s">
        <v>2573</v>
      </c>
      <c r="U1709" t="s">
        <v>4023</v>
      </c>
    </row>
    <row r="1710" spans="1:21">
      <c r="A1710" s="18"/>
      <c r="B1710" s="18"/>
      <c r="C1710" s="18"/>
      <c r="D1710" s="19"/>
      <c r="K1710" t="s">
        <v>1280</v>
      </c>
      <c r="L1710" t="s">
        <v>2962</v>
      </c>
      <c r="M1710" t="s">
        <v>4033</v>
      </c>
      <c r="S1710" t="s">
        <v>1280</v>
      </c>
      <c r="T1710" t="s">
        <v>2962</v>
      </c>
      <c r="U1710" t="s">
        <v>4033</v>
      </c>
    </row>
    <row r="1711" spans="1:21">
      <c r="A1711" s="18"/>
      <c r="B1711" s="18"/>
      <c r="C1711" s="18"/>
      <c r="D1711" s="19"/>
      <c r="K1711" t="s">
        <v>1087</v>
      </c>
      <c r="L1711" t="s">
        <v>2624</v>
      </c>
      <c r="M1711" t="s">
        <v>4051</v>
      </c>
      <c r="S1711" t="s">
        <v>1087</v>
      </c>
      <c r="T1711" t="s">
        <v>2624</v>
      </c>
      <c r="U1711" t="s">
        <v>4051</v>
      </c>
    </row>
    <row r="1712" spans="1:21">
      <c r="A1712" s="18"/>
      <c r="B1712" s="18"/>
      <c r="C1712" s="18"/>
      <c r="D1712" s="19"/>
      <c r="K1712" t="s">
        <v>2809</v>
      </c>
      <c r="L1712" t="s">
        <v>2810</v>
      </c>
      <c r="M1712" t="s">
        <v>4027</v>
      </c>
      <c r="S1712" t="s">
        <v>2809</v>
      </c>
      <c r="T1712" t="s">
        <v>2810</v>
      </c>
      <c r="U1712" t="s">
        <v>4027</v>
      </c>
    </row>
    <row r="1713" spans="1:21">
      <c r="A1713" s="18"/>
      <c r="B1713" s="18"/>
      <c r="C1713" s="18"/>
      <c r="D1713" s="19"/>
      <c r="K1713" t="s">
        <v>2689</v>
      </c>
      <c r="L1713" t="s">
        <v>2690</v>
      </c>
      <c r="M1713" t="s">
        <v>4058</v>
      </c>
      <c r="S1713" t="s">
        <v>2689</v>
      </c>
      <c r="T1713" t="s">
        <v>2690</v>
      </c>
      <c r="U1713" t="s">
        <v>4058</v>
      </c>
    </row>
    <row r="1714" spans="1:21">
      <c r="A1714" s="18"/>
      <c r="B1714" s="18"/>
      <c r="C1714" s="18"/>
      <c r="D1714" s="19"/>
      <c r="K1714" t="s">
        <v>2708</v>
      </c>
      <c r="L1714" t="s">
        <v>3833</v>
      </c>
      <c r="M1714" t="s">
        <v>4041</v>
      </c>
      <c r="S1714" t="s">
        <v>2708</v>
      </c>
      <c r="T1714" t="s">
        <v>3833</v>
      </c>
      <c r="U1714" t="s">
        <v>4041</v>
      </c>
    </row>
    <row r="1715" spans="1:21">
      <c r="A1715" s="18"/>
      <c r="B1715" s="18"/>
      <c r="C1715" s="18"/>
      <c r="D1715" s="19"/>
      <c r="K1715" t="s">
        <v>1037</v>
      </c>
      <c r="L1715" t="s">
        <v>2539</v>
      </c>
      <c r="M1715" t="s">
        <v>4041</v>
      </c>
      <c r="S1715" t="s">
        <v>1037</v>
      </c>
      <c r="T1715" t="s">
        <v>2539</v>
      </c>
      <c r="U1715" t="s">
        <v>4041</v>
      </c>
    </row>
    <row r="1716" spans="1:21">
      <c r="A1716" s="18"/>
      <c r="B1716" s="18"/>
      <c r="C1716" s="18"/>
      <c r="D1716" s="19"/>
      <c r="K1716" t="s">
        <v>1200</v>
      </c>
      <c r="L1716" t="s">
        <v>2807</v>
      </c>
      <c r="M1716" t="s">
        <v>4031</v>
      </c>
      <c r="S1716" t="s">
        <v>1200</v>
      </c>
      <c r="T1716" t="s">
        <v>2807</v>
      </c>
      <c r="U1716" t="s">
        <v>4031</v>
      </c>
    </row>
    <row r="1717" spans="1:21">
      <c r="A1717" s="18"/>
      <c r="B1717" s="18"/>
      <c r="C1717" s="18"/>
      <c r="D1717" s="19"/>
      <c r="K1717" t="s">
        <v>1287</v>
      </c>
      <c r="L1717" t="s">
        <v>2976</v>
      </c>
      <c r="M1717" t="s">
        <v>4047</v>
      </c>
      <c r="S1717" t="s">
        <v>1287</v>
      </c>
      <c r="T1717" t="s">
        <v>2976</v>
      </c>
      <c r="U1717" t="s">
        <v>4047</v>
      </c>
    </row>
    <row r="1718" spans="1:21">
      <c r="A1718" s="18"/>
      <c r="B1718" s="18"/>
      <c r="C1718" s="18"/>
      <c r="D1718" s="19"/>
      <c r="K1718" t="s">
        <v>1231</v>
      </c>
      <c r="L1718" t="s">
        <v>2879</v>
      </c>
      <c r="M1718" t="s">
        <v>4024</v>
      </c>
      <c r="S1718" t="s">
        <v>1231</v>
      </c>
      <c r="T1718" t="s">
        <v>2879</v>
      </c>
      <c r="U1718" t="s">
        <v>4024</v>
      </c>
    </row>
    <row r="1719" spans="1:21">
      <c r="A1719" s="18"/>
      <c r="B1719" s="18"/>
      <c r="C1719" s="18"/>
      <c r="D1719" s="19"/>
      <c r="K1719" t="s">
        <v>475</v>
      </c>
      <c r="L1719" t="s">
        <v>2917</v>
      </c>
      <c r="M1719" t="s">
        <v>4033</v>
      </c>
      <c r="S1719" t="s">
        <v>475</v>
      </c>
      <c r="T1719" t="s">
        <v>2917</v>
      </c>
      <c r="U1719" t="s">
        <v>4033</v>
      </c>
    </row>
    <row r="1720" spans="1:21">
      <c r="A1720" s="18"/>
      <c r="B1720" s="18"/>
      <c r="C1720" s="18"/>
      <c r="D1720" s="19"/>
      <c r="K1720" t="s">
        <v>1302</v>
      </c>
      <c r="L1720" t="s">
        <v>3003</v>
      </c>
      <c r="M1720" t="s">
        <v>4040</v>
      </c>
      <c r="S1720" t="s">
        <v>1302</v>
      </c>
      <c r="T1720" t="s">
        <v>3003</v>
      </c>
      <c r="U1720" t="s">
        <v>4040</v>
      </c>
    </row>
    <row r="1721" spans="1:21">
      <c r="A1721" s="18"/>
      <c r="B1721" s="18"/>
      <c r="C1721" s="18"/>
      <c r="D1721" s="19"/>
      <c r="K1721" t="s">
        <v>1458</v>
      </c>
      <c r="L1721" t="s">
        <v>3256</v>
      </c>
      <c r="M1721" t="s">
        <v>4042</v>
      </c>
      <c r="S1721" t="s">
        <v>1458</v>
      </c>
      <c r="T1721" t="s">
        <v>3256</v>
      </c>
      <c r="U1721" t="s">
        <v>4042</v>
      </c>
    </row>
    <row r="1722" spans="1:21">
      <c r="A1722" s="18"/>
      <c r="B1722" s="18"/>
      <c r="C1722" s="18"/>
      <c r="D1722" s="19"/>
      <c r="K1722" t="s">
        <v>2974</v>
      </c>
      <c r="L1722" t="s">
        <v>2975</v>
      </c>
      <c r="M1722" t="s">
        <v>4047</v>
      </c>
      <c r="S1722" t="s">
        <v>2974</v>
      </c>
      <c r="T1722" t="s">
        <v>2975</v>
      </c>
      <c r="U1722" t="s">
        <v>4047</v>
      </c>
    </row>
    <row r="1723" spans="1:21">
      <c r="A1723" s="80"/>
      <c r="B1723" s="80"/>
      <c r="C1723" s="80"/>
      <c r="D1723" s="81"/>
      <c r="K1723" s="18"/>
      <c r="L1723" s="18"/>
      <c r="M1723" s="18"/>
    </row>
    <row r="1724" spans="1:21">
      <c r="A1724" s="80"/>
      <c r="B1724" s="80"/>
      <c r="C1724" s="80"/>
      <c r="D1724" s="81"/>
      <c r="K1724" s="18"/>
      <c r="L1724" s="18"/>
      <c r="M1724" s="18"/>
    </row>
    <row r="1725" spans="1:21">
      <c r="A1725" s="80"/>
      <c r="B1725" s="80"/>
      <c r="C1725" s="80"/>
      <c r="D1725" s="81"/>
      <c r="K1725" s="18"/>
      <c r="L1725" s="18"/>
      <c r="M1725" s="18"/>
    </row>
    <row r="1726" spans="1:21">
      <c r="A1726" s="80"/>
      <c r="B1726" s="80"/>
      <c r="C1726" s="80"/>
      <c r="D1726" s="81"/>
      <c r="K1726" s="18"/>
      <c r="L1726" s="18"/>
      <c r="M1726" s="18"/>
    </row>
    <row r="1727" spans="1:21">
      <c r="A1727" s="80"/>
      <c r="B1727" s="80"/>
      <c r="C1727" s="80"/>
      <c r="D1727" s="81"/>
      <c r="K1727" s="18"/>
      <c r="L1727" s="18"/>
      <c r="M1727" s="18"/>
    </row>
    <row r="1728" spans="1:21">
      <c r="A1728" s="80"/>
      <c r="B1728" s="80"/>
      <c r="C1728" s="80"/>
      <c r="D1728" s="81"/>
      <c r="K1728" s="18"/>
      <c r="L1728" s="18"/>
      <c r="M1728" s="18"/>
    </row>
    <row r="1729" spans="1:13">
      <c r="A1729" s="76"/>
      <c r="B1729" s="76"/>
      <c r="C1729" s="76"/>
      <c r="D1729" s="77"/>
      <c r="K1729" s="18"/>
      <c r="L1729" s="18"/>
      <c r="M1729" s="18"/>
    </row>
    <row r="1730" spans="1:13">
      <c r="A1730" s="72"/>
      <c r="B1730" s="72"/>
      <c r="C1730" s="72"/>
      <c r="D1730" s="73"/>
      <c r="K1730" s="18"/>
      <c r="L1730" s="18"/>
      <c r="M1730" s="18"/>
    </row>
    <row r="1731" spans="1:13">
      <c r="A1731" s="61"/>
      <c r="B1731" s="61"/>
      <c r="C1731" s="61"/>
      <c r="D1731" s="62"/>
      <c r="K1731" s="18"/>
      <c r="L1731" s="18"/>
      <c r="M1731" s="18"/>
    </row>
    <row r="1732" spans="1:13">
      <c r="A1732" s="61"/>
      <c r="B1732" s="61"/>
      <c r="C1732" s="61"/>
      <c r="D1732" s="62"/>
      <c r="K1732" s="18"/>
      <c r="L1732" s="18"/>
      <c r="M1732" s="18"/>
    </row>
    <row r="1733" spans="1:13">
      <c r="A1733" s="61"/>
      <c r="B1733" s="61"/>
      <c r="C1733" s="61"/>
      <c r="D1733" s="62"/>
      <c r="K1733" s="18"/>
      <c r="L1733" s="18"/>
      <c r="M1733" s="18"/>
    </row>
    <row r="1734" spans="1:13">
      <c r="A1734" s="61"/>
      <c r="B1734" s="61"/>
      <c r="C1734" s="61"/>
      <c r="D1734" s="62"/>
      <c r="K1734" s="18"/>
      <c r="L1734" s="18"/>
      <c r="M1734" s="18"/>
    </row>
    <row r="1735" spans="1:13">
      <c r="A1735" s="61"/>
      <c r="B1735" s="61"/>
      <c r="C1735" s="61"/>
      <c r="D1735" s="62"/>
      <c r="K1735" s="18"/>
      <c r="L1735" s="18"/>
      <c r="M1735" s="18"/>
    </row>
    <row r="1736" spans="1:13">
      <c r="A1736" s="61"/>
      <c r="B1736" s="61"/>
      <c r="C1736" s="61"/>
      <c r="D1736" s="62"/>
      <c r="K1736" s="18"/>
      <c r="L1736" s="18"/>
      <c r="M1736" s="18"/>
    </row>
    <row r="1737" spans="1:13">
      <c r="A1737" s="61"/>
      <c r="B1737" s="61"/>
      <c r="C1737" s="61"/>
      <c r="D1737" s="62"/>
      <c r="K1737" s="18"/>
      <c r="L1737" s="18"/>
      <c r="M1737" s="18"/>
    </row>
    <row r="1738" spans="1:13">
      <c r="A1738" s="61"/>
      <c r="B1738" s="61"/>
      <c r="C1738" s="61"/>
      <c r="D1738" s="62"/>
      <c r="K1738" s="18"/>
      <c r="L1738" s="18"/>
      <c r="M1738" s="18"/>
    </row>
    <row r="1739" spans="1:13">
      <c r="A1739" s="61"/>
      <c r="B1739" s="61"/>
      <c r="C1739" s="61"/>
      <c r="D1739" s="62"/>
      <c r="K1739" s="18"/>
      <c r="L1739" s="18"/>
      <c r="M1739" s="18"/>
    </row>
    <row r="1740" spans="1:13">
      <c r="A1740" s="61"/>
      <c r="B1740" s="61"/>
      <c r="C1740" s="61"/>
      <c r="D1740" s="62"/>
      <c r="K1740" s="18"/>
      <c r="L1740" s="18"/>
      <c r="M1740" s="18"/>
    </row>
    <row r="1741" spans="1:13">
      <c r="A1741" s="61"/>
      <c r="B1741" s="61"/>
      <c r="C1741" s="61"/>
      <c r="D1741" s="62"/>
      <c r="K1741" s="18"/>
      <c r="L1741" s="18"/>
      <c r="M1741" s="18"/>
    </row>
    <row r="1742" spans="1:13">
      <c r="A1742" s="61"/>
      <c r="B1742" s="61"/>
      <c r="C1742" s="61"/>
      <c r="D1742" s="62"/>
      <c r="K1742" s="18"/>
      <c r="L1742" s="18"/>
      <c r="M1742" s="18"/>
    </row>
    <row r="1743" spans="1:13">
      <c r="A1743" s="61"/>
      <c r="B1743" s="61"/>
      <c r="C1743" s="61"/>
      <c r="D1743" s="62"/>
      <c r="K1743" s="18"/>
      <c r="L1743" s="18"/>
      <c r="M1743" s="18"/>
    </row>
    <row r="1744" spans="1:13">
      <c r="A1744" s="61"/>
      <c r="B1744" s="61"/>
      <c r="C1744" s="61"/>
      <c r="D1744" s="62"/>
      <c r="K1744" s="18"/>
      <c r="L1744" s="18"/>
    </row>
    <row r="1745" spans="1:12">
      <c r="A1745" s="18"/>
      <c r="B1745" s="18"/>
      <c r="C1745" s="18"/>
      <c r="D1745" s="19"/>
      <c r="K1745" s="18"/>
      <c r="L1745" s="18"/>
    </row>
    <row r="1746" spans="1:12">
      <c r="A1746" s="18"/>
      <c r="B1746" s="18"/>
      <c r="C1746" s="18"/>
      <c r="D1746" s="19"/>
      <c r="K1746" s="18"/>
      <c r="L1746" s="18"/>
    </row>
    <row r="1747" spans="1:12">
      <c r="A1747" s="18"/>
      <c r="B1747" s="18"/>
      <c r="C1747" s="18"/>
      <c r="D1747" s="19"/>
      <c r="K1747" s="18"/>
      <c r="L1747" s="18"/>
    </row>
    <row r="1748" spans="1:12">
      <c r="A1748" s="18"/>
      <c r="B1748" s="18"/>
      <c r="C1748" s="18"/>
      <c r="D1748" s="19"/>
      <c r="K1748" s="18"/>
      <c r="L1748" s="18"/>
    </row>
    <row r="1749" spans="1:12">
      <c r="A1749" s="18"/>
      <c r="B1749" s="18"/>
      <c r="C1749" s="18"/>
      <c r="D1749" s="19"/>
      <c r="K1749" s="18"/>
      <c r="L1749" s="18"/>
    </row>
    <row r="1750" spans="1:12">
      <c r="A1750" s="18"/>
      <c r="B1750" s="18"/>
      <c r="C1750" s="18"/>
      <c r="D1750" s="19"/>
      <c r="K1750" s="18"/>
      <c r="L1750" s="18"/>
    </row>
    <row r="1751" spans="1:12">
      <c r="A1751" s="18"/>
      <c r="B1751" s="18"/>
      <c r="C1751" s="18"/>
      <c r="D1751" s="19"/>
      <c r="K1751" s="18"/>
      <c r="L1751" s="18"/>
    </row>
    <row r="1752" spans="1:12">
      <c r="A1752" s="18"/>
      <c r="B1752" s="18"/>
      <c r="C1752" s="18"/>
      <c r="D1752" s="19"/>
      <c r="K1752" s="18"/>
      <c r="L1752" s="18"/>
    </row>
    <row r="1753" spans="1:12">
      <c r="A1753" s="18"/>
      <c r="B1753" s="18"/>
      <c r="C1753" s="18"/>
      <c r="D1753" s="19"/>
      <c r="K1753" s="18"/>
      <c r="L1753" s="18"/>
    </row>
    <row r="1754" spans="1:12">
      <c r="A1754" s="18"/>
      <c r="B1754" s="18"/>
      <c r="C1754" s="18"/>
      <c r="D1754" s="19"/>
      <c r="K1754" s="18"/>
      <c r="L1754" s="18"/>
    </row>
    <row r="1755" spans="1:12">
      <c r="A1755" s="18"/>
      <c r="B1755" s="18"/>
      <c r="C1755" s="18"/>
      <c r="D1755" s="19"/>
      <c r="K1755" s="18"/>
      <c r="L1755" s="18"/>
    </row>
    <row r="1756" spans="1:12">
      <c r="A1756" s="18"/>
      <c r="B1756" s="18"/>
      <c r="C1756" s="18"/>
      <c r="D1756" s="19"/>
      <c r="K1756" s="18"/>
      <c r="L1756" s="18"/>
    </row>
    <row r="1757" spans="1:12">
      <c r="A1757" s="18"/>
      <c r="B1757" s="18"/>
      <c r="C1757" s="18"/>
      <c r="D1757" s="19"/>
      <c r="K1757" s="18"/>
      <c r="L1757" s="18"/>
    </row>
    <row r="1758" spans="1:12">
      <c r="A1758" s="18"/>
      <c r="B1758" s="18"/>
      <c r="C1758" s="18"/>
      <c r="D1758" s="19"/>
      <c r="K1758" s="18"/>
      <c r="L1758" s="18"/>
    </row>
    <row r="1759" spans="1:12">
      <c r="A1759" s="18"/>
      <c r="B1759" s="18"/>
      <c r="C1759" s="18"/>
      <c r="D1759" s="19"/>
      <c r="K1759" s="18"/>
      <c r="L1759" s="18"/>
    </row>
    <row r="1760" spans="1:12">
      <c r="A1760" s="18"/>
      <c r="B1760" s="18"/>
      <c r="C1760" s="18"/>
      <c r="D1760" s="19"/>
      <c r="K1760" s="18"/>
      <c r="L1760" s="18"/>
    </row>
    <row r="1761" spans="1:12">
      <c r="A1761" s="18"/>
      <c r="B1761" s="18"/>
      <c r="C1761" s="18"/>
      <c r="D1761" s="19"/>
      <c r="K1761" s="18"/>
      <c r="L1761" s="18"/>
    </row>
    <row r="1762" spans="1:12">
      <c r="A1762" s="18"/>
      <c r="B1762" s="18"/>
      <c r="C1762" s="18"/>
      <c r="D1762" s="19"/>
      <c r="K1762" s="18"/>
      <c r="L1762" s="18"/>
    </row>
    <row r="1763" spans="1:12">
      <c r="A1763" s="18"/>
      <c r="B1763" s="18"/>
      <c r="C1763" s="18"/>
      <c r="D1763" s="19"/>
      <c r="K1763" s="18"/>
      <c r="L1763" s="18"/>
    </row>
    <row r="1764" spans="1:12">
      <c r="A1764" s="18"/>
      <c r="B1764" s="18"/>
      <c r="C1764" s="18"/>
      <c r="D1764" s="19"/>
      <c r="K1764" s="18"/>
      <c r="L1764" s="18"/>
    </row>
    <row r="1765" spans="1:12">
      <c r="A1765" s="18"/>
      <c r="B1765" s="18"/>
      <c r="C1765" s="18"/>
      <c r="D1765" s="19"/>
      <c r="K1765" s="18"/>
      <c r="L1765" s="18"/>
    </row>
    <row r="1766" spans="1:12">
      <c r="A1766" s="18"/>
      <c r="B1766" s="18"/>
      <c r="C1766" s="18"/>
      <c r="D1766" s="19"/>
      <c r="K1766" s="18"/>
      <c r="L1766" s="18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S1743"/>
  <sheetViews>
    <sheetView workbookViewId="0">
      <selection activeCell="G6" sqref="G6"/>
    </sheetView>
  </sheetViews>
  <sheetFormatPr baseColWidth="10" defaultColWidth="8.83203125" defaultRowHeight="15"/>
  <cols>
    <col min="1" max="1" width="10.5" bestFit="1" customWidth="1"/>
    <col min="2" max="2" width="45.5" bestFit="1" customWidth="1"/>
    <col min="3" max="3" width="15.1640625" bestFit="1" customWidth="1"/>
    <col min="4" max="4" width="21.83203125" customWidth="1"/>
  </cols>
  <sheetData>
    <row r="1" spans="1:19" ht="68">
      <c r="A1" s="180" t="s">
        <v>4189</v>
      </c>
      <c r="B1" s="180" t="s">
        <v>4190</v>
      </c>
      <c r="C1" s="180" t="s">
        <v>815</v>
      </c>
      <c r="D1" s="180" t="s">
        <v>4324</v>
      </c>
    </row>
    <row r="2" spans="1:19">
      <c r="A2" s="154" t="s">
        <v>0</v>
      </c>
      <c r="B2" s="154" t="s">
        <v>1640</v>
      </c>
      <c r="C2" s="154" t="s">
        <v>1641</v>
      </c>
      <c r="D2" s="168">
        <v>0.5</v>
      </c>
      <c r="O2" t="s">
        <v>3893</v>
      </c>
      <c r="P2" t="s">
        <v>3894</v>
      </c>
      <c r="Q2" t="s">
        <v>2424</v>
      </c>
      <c r="R2">
        <v>0</v>
      </c>
    </row>
    <row r="3" spans="1:19">
      <c r="A3" s="154" t="s">
        <v>1</v>
      </c>
      <c r="B3" s="154" t="s">
        <v>1642</v>
      </c>
      <c r="C3" s="154" t="s">
        <v>1641</v>
      </c>
      <c r="D3" s="168">
        <v>0.37</v>
      </c>
      <c r="O3" t="s">
        <v>3889</v>
      </c>
      <c r="P3" t="s">
        <v>3890</v>
      </c>
      <c r="Q3" t="s">
        <v>2058</v>
      </c>
      <c r="R3">
        <v>0</v>
      </c>
      <c r="S3">
        <v>0</v>
      </c>
    </row>
    <row r="4" spans="1:19" ht="15" customHeight="1">
      <c r="A4" s="154" t="s">
        <v>1643</v>
      </c>
      <c r="B4" s="154" t="s">
        <v>3881</v>
      </c>
      <c r="C4" s="154" t="s">
        <v>1641</v>
      </c>
      <c r="D4" s="168">
        <v>0.28000000000000003</v>
      </c>
      <c r="O4" t="s">
        <v>3851</v>
      </c>
      <c r="P4" t="s">
        <v>3852</v>
      </c>
      <c r="Q4" t="s">
        <v>2424</v>
      </c>
    </row>
    <row r="5" spans="1:19">
      <c r="A5" s="154" t="s">
        <v>965</v>
      </c>
      <c r="B5" s="154" t="s">
        <v>2429</v>
      </c>
      <c r="C5" s="154" t="s">
        <v>1641</v>
      </c>
      <c r="D5" s="168">
        <v>1.1200000000000001</v>
      </c>
      <c r="O5" t="s">
        <v>3846</v>
      </c>
      <c r="P5" t="s">
        <v>3847</v>
      </c>
      <c r="Q5" t="s">
        <v>2424</v>
      </c>
      <c r="R5">
        <v>12.79</v>
      </c>
      <c r="S5">
        <v>6.29</v>
      </c>
    </row>
    <row r="6" spans="1:19">
      <c r="A6" s="154" t="s">
        <v>1630</v>
      </c>
      <c r="B6" s="154" t="s">
        <v>1645</v>
      </c>
      <c r="C6" s="154" t="s">
        <v>1641</v>
      </c>
      <c r="D6" s="168">
        <v>0.56999999999999995</v>
      </c>
      <c r="O6" t="s">
        <v>3901</v>
      </c>
      <c r="P6" t="s">
        <v>3902</v>
      </c>
      <c r="Q6" t="s">
        <v>2424</v>
      </c>
      <c r="R6">
        <v>0</v>
      </c>
    </row>
    <row r="7" spans="1:19">
      <c r="A7" s="154" t="s">
        <v>2</v>
      </c>
      <c r="B7" s="154" t="s">
        <v>1646</v>
      </c>
      <c r="C7" s="154" t="s">
        <v>1641</v>
      </c>
      <c r="D7" s="168">
        <v>1.03</v>
      </c>
      <c r="O7" t="s">
        <v>3903</v>
      </c>
      <c r="P7" t="s">
        <v>3904</v>
      </c>
      <c r="Q7" t="s">
        <v>2424</v>
      </c>
    </row>
    <row r="8" spans="1:19">
      <c r="A8" s="154" t="s">
        <v>356</v>
      </c>
      <c r="B8" s="154" t="s">
        <v>356</v>
      </c>
      <c r="C8" s="154" t="s">
        <v>1641</v>
      </c>
      <c r="D8" s="168">
        <v>1.19</v>
      </c>
      <c r="O8" t="s">
        <v>3853</v>
      </c>
      <c r="P8" t="s">
        <v>3854</v>
      </c>
      <c r="Q8" t="s">
        <v>2424</v>
      </c>
      <c r="R8">
        <v>0</v>
      </c>
    </row>
    <row r="9" spans="1:19">
      <c r="A9" s="154" t="s">
        <v>3</v>
      </c>
      <c r="B9" s="154" t="s">
        <v>1647</v>
      </c>
      <c r="C9" s="154" t="s">
        <v>1641</v>
      </c>
      <c r="D9" s="168">
        <v>0.96</v>
      </c>
      <c r="O9" t="s">
        <v>3897</v>
      </c>
      <c r="P9" t="s">
        <v>3898</v>
      </c>
      <c r="Q9" t="s">
        <v>2424</v>
      </c>
    </row>
    <row r="10" spans="1:19">
      <c r="A10" s="154" t="s">
        <v>3701</v>
      </c>
      <c r="B10" s="154" t="s">
        <v>3702</v>
      </c>
      <c r="C10" s="154" t="s">
        <v>1641</v>
      </c>
      <c r="D10" s="168">
        <v>1.17</v>
      </c>
      <c r="O10" t="s">
        <v>3752</v>
      </c>
      <c r="P10" t="s">
        <v>3753</v>
      </c>
      <c r="Q10" t="s">
        <v>2424</v>
      </c>
      <c r="R10">
        <v>0</v>
      </c>
    </row>
    <row r="11" spans="1:19">
      <c r="A11" s="154" t="s">
        <v>4</v>
      </c>
      <c r="B11" s="154" t="s">
        <v>1648</v>
      </c>
      <c r="C11" s="154" t="s">
        <v>1641</v>
      </c>
      <c r="D11" s="168">
        <v>0.77</v>
      </c>
      <c r="O11" t="s">
        <v>3899</v>
      </c>
      <c r="P11" t="s">
        <v>3900</v>
      </c>
      <c r="Q11" t="s">
        <v>2424</v>
      </c>
      <c r="R11">
        <v>-8.57</v>
      </c>
      <c r="S11">
        <v>2.78</v>
      </c>
    </row>
    <row r="12" spans="1:19">
      <c r="A12" s="154" t="s">
        <v>1609</v>
      </c>
      <c r="B12" s="154" t="s">
        <v>2434</v>
      </c>
      <c r="C12" s="154" t="s">
        <v>1641</v>
      </c>
      <c r="D12" s="168">
        <v>0.55000000000000004</v>
      </c>
      <c r="O12" t="s">
        <v>3819</v>
      </c>
      <c r="P12" t="s">
        <v>3820</v>
      </c>
      <c r="Q12" t="s">
        <v>1641</v>
      </c>
      <c r="R12">
        <v>0</v>
      </c>
      <c r="S12">
        <v>0</v>
      </c>
    </row>
    <row r="13" spans="1:19">
      <c r="A13" s="154" t="s">
        <v>969</v>
      </c>
      <c r="B13" s="154" t="s">
        <v>2435</v>
      </c>
      <c r="C13" s="154" t="s">
        <v>1641</v>
      </c>
      <c r="D13" s="168">
        <v>1.91</v>
      </c>
      <c r="O13" t="s">
        <v>3829</v>
      </c>
      <c r="P13" t="s">
        <v>3830</v>
      </c>
      <c r="Q13" t="s">
        <v>2424</v>
      </c>
      <c r="R13">
        <v>0</v>
      </c>
    </row>
    <row r="14" spans="1:19">
      <c r="A14" s="154" t="s">
        <v>66</v>
      </c>
      <c r="B14" s="154" t="s">
        <v>1649</v>
      </c>
      <c r="C14" s="154" t="s">
        <v>1641</v>
      </c>
      <c r="D14" s="168">
        <v>0.69</v>
      </c>
      <c r="O14" t="s">
        <v>3849</v>
      </c>
      <c r="P14" t="s">
        <v>3850</v>
      </c>
      <c r="Q14" t="s">
        <v>2424</v>
      </c>
      <c r="R14">
        <v>32.83</v>
      </c>
      <c r="S14">
        <v>2.62</v>
      </c>
    </row>
    <row r="15" spans="1:19">
      <c r="A15" s="154" t="s">
        <v>825</v>
      </c>
      <c r="B15" s="154" t="s">
        <v>4172</v>
      </c>
      <c r="C15" s="154" t="s">
        <v>1641</v>
      </c>
      <c r="D15" s="168">
        <v>0.69</v>
      </c>
      <c r="O15" t="s">
        <v>3561</v>
      </c>
      <c r="P15" t="s">
        <v>3562</v>
      </c>
      <c r="Q15" t="s">
        <v>2424</v>
      </c>
      <c r="R15">
        <v>9.3000000000000007</v>
      </c>
      <c r="S15">
        <v>0.64</v>
      </c>
    </row>
    <row r="16" spans="1:19">
      <c r="A16" s="154" t="s">
        <v>1608</v>
      </c>
      <c r="B16" s="154" t="s">
        <v>1650</v>
      </c>
      <c r="C16" s="154" t="s">
        <v>1641</v>
      </c>
      <c r="D16" s="168">
        <v>0.56999999999999995</v>
      </c>
      <c r="O16" t="s">
        <v>3665</v>
      </c>
      <c r="P16" t="s">
        <v>3731</v>
      </c>
      <c r="Q16" t="s">
        <v>2424</v>
      </c>
      <c r="R16">
        <v>-26.43</v>
      </c>
      <c r="S16">
        <v>4.45</v>
      </c>
    </row>
    <row r="17" spans="1:19">
      <c r="A17" s="154" t="s">
        <v>7</v>
      </c>
      <c r="B17" s="154" t="s">
        <v>1652</v>
      </c>
      <c r="C17" s="154" t="s">
        <v>1641</v>
      </c>
      <c r="D17" s="168">
        <v>1.28</v>
      </c>
      <c r="O17" t="s">
        <v>3667</v>
      </c>
      <c r="P17" t="s">
        <v>3685</v>
      </c>
      <c r="Q17" t="s">
        <v>2424</v>
      </c>
      <c r="R17">
        <v>-3.13</v>
      </c>
      <c r="S17">
        <v>4.26</v>
      </c>
    </row>
    <row r="18" spans="1:19">
      <c r="A18" s="154" t="s">
        <v>976</v>
      </c>
      <c r="B18" s="154" t="s">
        <v>2449</v>
      </c>
      <c r="C18" s="154" t="s">
        <v>1641</v>
      </c>
      <c r="D18" s="168">
        <v>1.79</v>
      </c>
      <c r="O18" t="s">
        <v>3558</v>
      </c>
      <c r="P18" t="s">
        <v>3559</v>
      </c>
      <c r="Q18" t="s">
        <v>2424</v>
      </c>
      <c r="R18">
        <v>5.32</v>
      </c>
      <c r="S18">
        <v>1.06</v>
      </c>
    </row>
    <row r="19" spans="1:19">
      <c r="A19" s="154" t="s">
        <v>9</v>
      </c>
      <c r="B19" s="154" t="s">
        <v>1654</v>
      </c>
      <c r="C19" s="154" t="s">
        <v>1641</v>
      </c>
      <c r="D19" s="168">
        <v>1.67</v>
      </c>
      <c r="O19" t="s">
        <v>3681</v>
      </c>
      <c r="P19" t="s">
        <v>3682</v>
      </c>
      <c r="Q19" t="s">
        <v>2424</v>
      </c>
      <c r="R19">
        <v>10.76</v>
      </c>
      <c r="S19">
        <v>2.4300000000000002</v>
      </c>
    </row>
    <row r="20" spans="1:19">
      <c r="A20" s="154" t="s">
        <v>11</v>
      </c>
      <c r="B20" s="154" t="s">
        <v>1656</v>
      </c>
      <c r="C20" s="154" t="s">
        <v>1641</v>
      </c>
      <c r="D20" s="168">
        <v>0.46</v>
      </c>
      <c r="O20" t="s">
        <v>3565</v>
      </c>
      <c r="P20" t="s">
        <v>3566</v>
      </c>
      <c r="Q20" t="s">
        <v>2424</v>
      </c>
      <c r="R20">
        <v>7.04</v>
      </c>
      <c r="S20">
        <v>0.86</v>
      </c>
    </row>
    <row r="21" spans="1:19">
      <c r="A21" s="154" t="s">
        <v>1657</v>
      </c>
      <c r="B21" s="154" t="s">
        <v>1658</v>
      </c>
      <c r="C21" s="154" t="s">
        <v>1641</v>
      </c>
      <c r="D21" s="168">
        <v>0.54</v>
      </c>
      <c r="O21" t="s">
        <v>3686</v>
      </c>
      <c r="P21" t="s">
        <v>3687</v>
      </c>
      <c r="Q21" t="s">
        <v>2424</v>
      </c>
      <c r="R21">
        <v>0</v>
      </c>
    </row>
    <row r="22" spans="1:19">
      <c r="A22" s="154" t="s">
        <v>1659</v>
      </c>
      <c r="B22" s="154" t="s">
        <v>1660</v>
      </c>
      <c r="C22" s="154" t="s">
        <v>1641</v>
      </c>
      <c r="D22" s="168">
        <v>1.08</v>
      </c>
      <c r="O22" t="s">
        <v>3707</v>
      </c>
      <c r="P22" t="s">
        <v>3708</v>
      </c>
      <c r="Q22" t="s">
        <v>2424</v>
      </c>
      <c r="R22">
        <v>9.02</v>
      </c>
      <c r="S22">
        <v>1.72</v>
      </c>
    </row>
    <row r="23" spans="1:19">
      <c r="A23" s="154" t="s">
        <v>13</v>
      </c>
      <c r="B23" s="154" t="s">
        <v>1661</v>
      </c>
      <c r="C23" s="154" t="s">
        <v>1641</v>
      </c>
      <c r="D23" s="168">
        <v>0.45</v>
      </c>
      <c r="O23" t="s">
        <v>3721</v>
      </c>
      <c r="P23" t="s">
        <v>3722</v>
      </c>
      <c r="Q23" t="s">
        <v>2058</v>
      </c>
      <c r="R23">
        <v>8.1</v>
      </c>
      <c r="S23">
        <v>0.74</v>
      </c>
    </row>
    <row r="24" spans="1:19">
      <c r="A24" s="154" t="s">
        <v>14</v>
      </c>
      <c r="B24" s="154" t="s">
        <v>1662</v>
      </c>
      <c r="C24" s="154" t="s">
        <v>1641</v>
      </c>
      <c r="D24" s="168">
        <v>0.8</v>
      </c>
      <c r="O24" t="s">
        <v>3683</v>
      </c>
      <c r="P24" t="s">
        <v>3684</v>
      </c>
      <c r="Q24" t="s">
        <v>2424</v>
      </c>
      <c r="R24">
        <v>80.540000000000006</v>
      </c>
      <c r="S24">
        <v>8</v>
      </c>
    </row>
    <row r="25" spans="1:19">
      <c r="A25" s="154" t="s">
        <v>278</v>
      </c>
      <c r="B25" s="154" t="s">
        <v>1663</v>
      </c>
      <c r="C25" s="154" t="s">
        <v>1641</v>
      </c>
      <c r="D25" s="168">
        <v>4.7</v>
      </c>
      <c r="O25" t="s">
        <v>3703</v>
      </c>
      <c r="P25" t="s">
        <v>3704</v>
      </c>
      <c r="Q25" t="s">
        <v>2424</v>
      </c>
      <c r="R25">
        <v>111.36</v>
      </c>
      <c r="S25">
        <v>0.7</v>
      </c>
    </row>
    <row r="26" spans="1:19">
      <c r="A26" s="154" t="s">
        <v>1665</v>
      </c>
      <c r="B26" s="154" t="s">
        <v>1666</v>
      </c>
      <c r="C26" s="154" t="s">
        <v>1641</v>
      </c>
      <c r="D26" s="168"/>
      <c r="O26" t="s">
        <v>3715</v>
      </c>
      <c r="P26" t="s">
        <v>3716</v>
      </c>
      <c r="Q26" t="s">
        <v>1641</v>
      </c>
      <c r="R26">
        <v>0</v>
      </c>
    </row>
    <row r="27" spans="1:19">
      <c r="A27" s="154" t="s">
        <v>3713</v>
      </c>
      <c r="B27" s="154" t="s">
        <v>3714</v>
      </c>
      <c r="C27" s="154" t="s">
        <v>1641</v>
      </c>
      <c r="D27" s="168">
        <v>2.54</v>
      </c>
      <c r="O27" t="s">
        <v>3717</v>
      </c>
      <c r="P27" t="s">
        <v>3718</v>
      </c>
      <c r="Q27" t="s">
        <v>1641</v>
      </c>
      <c r="R27">
        <v>0</v>
      </c>
    </row>
    <row r="28" spans="1:19">
      <c r="A28" s="154" t="s">
        <v>17</v>
      </c>
      <c r="B28" s="154" t="s">
        <v>1668</v>
      </c>
      <c r="C28" s="154" t="s">
        <v>1641</v>
      </c>
      <c r="D28" s="168">
        <v>0.84</v>
      </c>
      <c r="O28" t="s">
        <v>3725</v>
      </c>
      <c r="P28" t="s">
        <v>3726</v>
      </c>
      <c r="Q28" t="s">
        <v>2424</v>
      </c>
      <c r="R28">
        <v>0</v>
      </c>
      <c r="S28">
        <v>0</v>
      </c>
    </row>
    <row r="29" spans="1:19">
      <c r="A29" s="154" t="s">
        <v>18</v>
      </c>
      <c r="B29" s="154" t="s">
        <v>1669</v>
      </c>
      <c r="C29" s="154" t="s">
        <v>1641</v>
      </c>
      <c r="D29" s="168">
        <v>0.22</v>
      </c>
      <c r="O29" t="s">
        <v>3738</v>
      </c>
      <c r="P29" t="s">
        <v>3739</v>
      </c>
      <c r="Q29" t="s">
        <v>1641</v>
      </c>
      <c r="R29">
        <v>10.09</v>
      </c>
      <c r="S29">
        <v>1.55</v>
      </c>
    </row>
    <row r="30" spans="1:19">
      <c r="A30" s="154" t="s">
        <v>802</v>
      </c>
      <c r="B30" s="154" t="s">
        <v>4231</v>
      </c>
      <c r="C30" s="154" t="s">
        <v>1641</v>
      </c>
      <c r="D30" s="168">
        <v>2.5099999999999998</v>
      </c>
      <c r="O30" t="s">
        <v>3723</v>
      </c>
      <c r="P30" t="s">
        <v>3724</v>
      </c>
      <c r="Q30" t="s">
        <v>2424</v>
      </c>
      <c r="R30">
        <v>18.45</v>
      </c>
      <c r="S30">
        <v>1.26</v>
      </c>
    </row>
    <row r="31" spans="1:19">
      <c r="A31" s="154" t="s">
        <v>19</v>
      </c>
      <c r="B31" s="154" t="s">
        <v>1671</v>
      </c>
      <c r="C31" s="154" t="s">
        <v>1641</v>
      </c>
      <c r="D31" s="168">
        <v>2.5099999999999998</v>
      </c>
      <c r="O31" t="s">
        <v>3750</v>
      </c>
      <c r="P31" t="s">
        <v>3877</v>
      </c>
      <c r="Q31" t="s">
        <v>2424</v>
      </c>
      <c r="R31">
        <v>-98.85</v>
      </c>
      <c r="S31">
        <v>8.61</v>
      </c>
    </row>
    <row r="32" spans="1:19">
      <c r="A32" s="154" t="s">
        <v>20</v>
      </c>
      <c r="B32" s="154" t="s">
        <v>1672</v>
      </c>
      <c r="C32" s="154" t="s">
        <v>1641</v>
      </c>
      <c r="D32" s="168">
        <v>1.41</v>
      </c>
      <c r="O32" t="s">
        <v>3735</v>
      </c>
      <c r="P32" t="s">
        <v>3736</v>
      </c>
      <c r="Q32" t="s">
        <v>1641</v>
      </c>
      <c r="R32">
        <v>0</v>
      </c>
    </row>
    <row r="33" spans="1:19">
      <c r="A33" s="154" t="s">
        <v>21</v>
      </c>
      <c r="B33" s="154" t="s">
        <v>1673</v>
      </c>
      <c r="C33" s="154" t="s">
        <v>1641</v>
      </c>
      <c r="D33" s="168">
        <v>1.44</v>
      </c>
      <c r="O33" t="s">
        <v>3764</v>
      </c>
      <c r="P33" t="s">
        <v>3765</v>
      </c>
      <c r="Q33" t="s">
        <v>2424</v>
      </c>
      <c r="R33">
        <v>23.54</v>
      </c>
      <c r="S33">
        <v>4.6100000000000003</v>
      </c>
    </row>
    <row r="34" spans="1:19">
      <c r="A34" s="154" t="s">
        <v>22</v>
      </c>
      <c r="B34" s="154" t="s">
        <v>1674</v>
      </c>
      <c r="C34" s="154" t="s">
        <v>1641</v>
      </c>
      <c r="D34" s="168">
        <v>1.67</v>
      </c>
      <c r="O34" t="s">
        <v>3743</v>
      </c>
      <c r="P34" t="s">
        <v>3744</v>
      </c>
      <c r="Q34" t="s">
        <v>2058</v>
      </c>
      <c r="R34">
        <v>5.64</v>
      </c>
      <c r="S34">
        <v>0.73</v>
      </c>
    </row>
    <row r="35" spans="1:19">
      <c r="A35" s="154" t="s">
        <v>3483</v>
      </c>
      <c r="B35" s="154" t="s">
        <v>3484</v>
      </c>
      <c r="C35" s="154" t="s">
        <v>1641</v>
      </c>
      <c r="D35" s="168">
        <v>0.24</v>
      </c>
      <c r="O35" t="s">
        <v>3842</v>
      </c>
      <c r="P35" t="s">
        <v>3843</v>
      </c>
      <c r="Q35" t="s">
        <v>2424</v>
      </c>
      <c r="R35">
        <v>-16.12</v>
      </c>
      <c r="S35">
        <v>1.0900000000000001</v>
      </c>
    </row>
    <row r="36" spans="1:19">
      <c r="A36" s="154" t="s">
        <v>25</v>
      </c>
      <c r="B36" s="154" t="s">
        <v>1675</v>
      </c>
      <c r="C36" s="154" t="s">
        <v>1641</v>
      </c>
      <c r="D36" s="168">
        <v>0.71</v>
      </c>
      <c r="O36" t="s">
        <v>3827</v>
      </c>
      <c r="P36" t="s">
        <v>3828</v>
      </c>
      <c r="Q36" t="s">
        <v>2424</v>
      </c>
      <c r="R36">
        <v>12.05</v>
      </c>
      <c r="S36">
        <v>0.89</v>
      </c>
    </row>
    <row r="37" spans="1:19">
      <c r="A37" s="154" t="s">
        <v>26</v>
      </c>
      <c r="B37" s="154" t="s">
        <v>1676</v>
      </c>
      <c r="C37" s="154" t="s">
        <v>1641</v>
      </c>
      <c r="D37" s="168">
        <v>0.73</v>
      </c>
      <c r="O37" t="s">
        <v>3563</v>
      </c>
      <c r="P37" t="s">
        <v>3564</v>
      </c>
      <c r="Q37" t="s">
        <v>2424</v>
      </c>
      <c r="R37">
        <v>7.54</v>
      </c>
      <c r="S37">
        <v>1.25</v>
      </c>
    </row>
    <row r="38" spans="1:19">
      <c r="A38" s="154" t="s">
        <v>27</v>
      </c>
      <c r="B38" s="154" t="s">
        <v>1677</v>
      </c>
      <c r="C38" s="154" t="s">
        <v>1641</v>
      </c>
      <c r="D38" s="168">
        <v>3.86</v>
      </c>
      <c r="O38" t="s">
        <v>0</v>
      </c>
      <c r="P38" t="s">
        <v>1640</v>
      </c>
      <c r="Q38" t="s">
        <v>1641</v>
      </c>
      <c r="R38">
        <v>13.67</v>
      </c>
      <c r="S38">
        <v>0.83</v>
      </c>
    </row>
    <row r="39" spans="1:19">
      <c r="A39" s="154" t="s">
        <v>28</v>
      </c>
      <c r="B39" s="154" t="s">
        <v>1678</v>
      </c>
      <c r="C39" s="154" t="s">
        <v>1641</v>
      </c>
      <c r="D39" s="168">
        <v>0.71</v>
      </c>
      <c r="O39" t="s">
        <v>1</v>
      </c>
      <c r="P39" t="s">
        <v>1642</v>
      </c>
      <c r="Q39" t="s">
        <v>1641</v>
      </c>
      <c r="R39">
        <v>8.3000000000000007</v>
      </c>
      <c r="S39">
        <v>0.62</v>
      </c>
    </row>
    <row r="40" spans="1:19">
      <c r="A40" s="154" t="s">
        <v>29</v>
      </c>
      <c r="B40" s="154" t="s">
        <v>1679</v>
      </c>
      <c r="C40" s="154" t="s">
        <v>1641</v>
      </c>
      <c r="D40" s="168">
        <v>1.53</v>
      </c>
      <c r="O40" t="s">
        <v>1643</v>
      </c>
      <c r="P40" t="s">
        <v>3881</v>
      </c>
      <c r="Q40" t="s">
        <v>1641</v>
      </c>
      <c r="R40">
        <v>6.75</v>
      </c>
      <c r="S40">
        <v>1</v>
      </c>
    </row>
    <row r="41" spans="1:19">
      <c r="A41" s="154" t="s">
        <v>774</v>
      </c>
      <c r="B41" s="154" t="s">
        <v>4164</v>
      </c>
      <c r="C41" s="154" t="s">
        <v>1641</v>
      </c>
      <c r="D41" s="168">
        <v>1.89</v>
      </c>
      <c r="O41" t="s">
        <v>355</v>
      </c>
      <c r="P41" t="s">
        <v>2057</v>
      </c>
      <c r="Q41" t="s">
        <v>2058</v>
      </c>
      <c r="R41">
        <v>34.89</v>
      </c>
      <c r="S41">
        <v>0.83</v>
      </c>
    </row>
    <row r="42" spans="1:19">
      <c r="A42" s="154" t="s">
        <v>30</v>
      </c>
      <c r="B42" s="154" t="s">
        <v>1680</v>
      </c>
      <c r="C42" s="154" t="s">
        <v>1641</v>
      </c>
      <c r="D42" s="168">
        <v>0.46</v>
      </c>
      <c r="O42" t="s">
        <v>3504</v>
      </c>
      <c r="P42" t="s">
        <v>3505</v>
      </c>
      <c r="Q42" t="s">
        <v>2424</v>
      </c>
      <c r="R42">
        <v>5.4</v>
      </c>
      <c r="S42">
        <v>0.88</v>
      </c>
    </row>
    <row r="43" spans="1:19">
      <c r="A43" s="154" t="s">
        <v>31</v>
      </c>
      <c r="B43" s="154" t="s">
        <v>1681</v>
      </c>
      <c r="C43" s="154" t="s">
        <v>1641</v>
      </c>
      <c r="D43" s="168">
        <v>1.1299999999999999</v>
      </c>
      <c r="O43" t="s">
        <v>801</v>
      </c>
      <c r="P43" t="s">
        <v>2428</v>
      </c>
      <c r="Q43" t="s">
        <v>2424</v>
      </c>
      <c r="R43">
        <v>9.7200000000000006</v>
      </c>
      <c r="S43">
        <v>1.53</v>
      </c>
    </row>
    <row r="44" spans="1:19">
      <c r="A44" s="154" t="s">
        <v>32</v>
      </c>
      <c r="B44" s="154" t="s">
        <v>33</v>
      </c>
      <c r="C44" s="154" t="s">
        <v>1641</v>
      </c>
      <c r="D44" s="168">
        <v>1.94</v>
      </c>
      <c r="O44" t="s">
        <v>965</v>
      </c>
      <c r="P44" t="s">
        <v>2429</v>
      </c>
      <c r="Q44" t="s">
        <v>1641</v>
      </c>
      <c r="R44">
        <v>10.79</v>
      </c>
      <c r="S44">
        <v>0.88</v>
      </c>
    </row>
    <row r="45" spans="1:19">
      <c r="A45" s="154" t="s">
        <v>24</v>
      </c>
      <c r="B45" s="154" t="s">
        <v>1682</v>
      </c>
      <c r="C45" s="154" t="s">
        <v>1641</v>
      </c>
      <c r="D45" s="168">
        <v>1.55</v>
      </c>
      <c r="O45" t="s">
        <v>1630</v>
      </c>
      <c r="P45" t="s">
        <v>1645</v>
      </c>
      <c r="Q45" t="s">
        <v>1641</v>
      </c>
      <c r="R45">
        <v>14.57</v>
      </c>
      <c r="S45">
        <v>1.08</v>
      </c>
    </row>
    <row r="46" spans="1:19">
      <c r="A46" s="154" t="s">
        <v>34</v>
      </c>
      <c r="B46" s="154" t="s">
        <v>4232</v>
      </c>
      <c r="C46" s="154" t="s">
        <v>1641</v>
      </c>
      <c r="D46" s="168">
        <v>0.8</v>
      </c>
      <c r="O46" t="s">
        <v>2</v>
      </c>
      <c r="P46" t="s">
        <v>1646</v>
      </c>
      <c r="Q46" t="s">
        <v>1641</v>
      </c>
      <c r="R46">
        <v>8.34</v>
      </c>
      <c r="S46">
        <v>1.05</v>
      </c>
    </row>
    <row r="47" spans="1:19">
      <c r="A47" s="154" t="s">
        <v>35</v>
      </c>
      <c r="B47" s="154" t="s">
        <v>1684</v>
      </c>
      <c r="C47" s="154" t="s">
        <v>1641</v>
      </c>
      <c r="D47" s="168">
        <v>0.7</v>
      </c>
      <c r="O47" t="s">
        <v>356</v>
      </c>
      <c r="P47" t="s">
        <v>2059</v>
      </c>
      <c r="Q47" t="s">
        <v>1641</v>
      </c>
      <c r="R47">
        <v>7.14</v>
      </c>
      <c r="S47">
        <v>1.61</v>
      </c>
    </row>
    <row r="48" spans="1:19">
      <c r="A48" s="154" t="s">
        <v>4010</v>
      </c>
      <c r="B48" s="154" t="s">
        <v>4011</v>
      </c>
      <c r="C48" s="154" t="s">
        <v>1641</v>
      </c>
      <c r="D48" s="168">
        <v>0.55000000000000004</v>
      </c>
      <c r="O48" t="s">
        <v>3</v>
      </c>
      <c r="P48" t="s">
        <v>1647</v>
      </c>
      <c r="Q48" t="s">
        <v>1641</v>
      </c>
      <c r="R48">
        <v>24.9</v>
      </c>
      <c r="S48">
        <v>1.62</v>
      </c>
    </row>
    <row r="49" spans="1:19">
      <c r="A49" s="154" t="s">
        <v>37</v>
      </c>
      <c r="B49" s="154" t="s">
        <v>1686</v>
      </c>
      <c r="C49" s="154" t="s">
        <v>1641</v>
      </c>
      <c r="D49" s="168">
        <v>1.46</v>
      </c>
      <c r="O49" t="s">
        <v>967</v>
      </c>
      <c r="P49" t="s">
        <v>2431</v>
      </c>
      <c r="Q49" t="s">
        <v>2424</v>
      </c>
      <c r="R49">
        <v>6.2</v>
      </c>
      <c r="S49">
        <v>1.63</v>
      </c>
    </row>
    <row r="50" spans="1:19">
      <c r="A50" s="154" t="s">
        <v>38</v>
      </c>
      <c r="B50" s="154" t="s">
        <v>4121</v>
      </c>
      <c r="C50" s="154" t="s">
        <v>1641</v>
      </c>
      <c r="D50" s="168">
        <v>0.41</v>
      </c>
      <c r="O50" t="s">
        <v>4</v>
      </c>
      <c r="P50" t="s">
        <v>1648</v>
      </c>
      <c r="Q50" t="s">
        <v>1641</v>
      </c>
      <c r="R50">
        <v>8.27</v>
      </c>
      <c r="S50">
        <v>1.21</v>
      </c>
    </row>
    <row r="51" spans="1:19">
      <c r="A51" s="154" t="s">
        <v>39</v>
      </c>
      <c r="B51" s="154" t="s">
        <v>1688</v>
      </c>
      <c r="C51" s="154" t="s">
        <v>1641</v>
      </c>
      <c r="D51" s="168">
        <v>3.53</v>
      </c>
      <c r="O51" t="s">
        <v>357</v>
      </c>
      <c r="P51" t="s">
        <v>2060</v>
      </c>
      <c r="Q51" t="s">
        <v>2424</v>
      </c>
      <c r="R51">
        <v>-6.71</v>
      </c>
      <c r="S51">
        <v>0.24</v>
      </c>
    </row>
    <row r="52" spans="1:19">
      <c r="A52" s="154" t="s">
        <v>42</v>
      </c>
      <c r="B52" s="154" t="s">
        <v>1690</v>
      </c>
      <c r="C52" s="154" t="s">
        <v>1641</v>
      </c>
      <c r="D52" s="168">
        <v>2.16</v>
      </c>
      <c r="O52" t="s">
        <v>968</v>
      </c>
      <c r="P52" t="s">
        <v>2432</v>
      </c>
      <c r="Q52" t="s">
        <v>2424</v>
      </c>
      <c r="R52">
        <v>16.829999999999998</v>
      </c>
      <c r="S52">
        <v>0.55000000000000004</v>
      </c>
    </row>
    <row r="53" spans="1:19">
      <c r="A53" s="154" t="s">
        <v>43</v>
      </c>
      <c r="B53" s="154" t="s">
        <v>1691</v>
      </c>
      <c r="C53" s="154" t="s">
        <v>1641</v>
      </c>
      <c r="D53" s="168">
        <v>0.83</v>
      </c>
      <c r="O53" t="s">
        <v>811</v>
      </c>
      <c r="P53" t="s">
        <v>2433</v>
      </c>
      <c r="Q53" t="s">
        <v>2424</v>
      </c>
      <c r="R53">
        <v>65.37</v>
      </c>
      <c r="S53">
        <v>4.74</v>
      </c>
    </row>
    <row r="54" spans="1:19">
      <c r="A54" s="154" t="s">
        <v>44</v>
      </c>
      <c r="B54" s="154" t="s">
        <v>1692</v>
      </c>
      <c r="C54" s="154" t="s">
        <v>1641</v>
      </c>
      <c r="D54" s="168">
        <v>1.32</v>
      </c>
      <c r="O54" t="s">
        <v>358</v>
      </c>
      <c r="P54" t="s">
        <v>2061</v>
      </c>
      <c r="Q54" t="s">
        <v>2058</v>
      </c>
      <c r="R54">
        <v>7.09</v>
      </c>
      <c r="S54">
        <v>1.1499999999999999</v>
      </c>
    </row>
    <row r="55" spans="1:19">
      <c r="A55" s="154" t="s">
        <v>1632</v>
      </c>
      <c r="B55" s="154" t="s">
        <v>4193</v>
      </c>
      <c r="C55" s="154" t="s">
        <v>1641</v>
      </c>
      <c r="D55" s="168">
        <v>0.67</v>
      </c>
      <c r="O55" t="s">
        <v>969</v>
      </c>
      <c r="P55" t="s">
        <v>2435</v>
      </c>
      <c r="Q55" t="s">
        <v>2424</v>
      </c>
      <c r="R55">
        <v>14.7</v>
      </c>
      <c r="S55">
        <v>2.02</v>
      </c>
    </row>
    <row r="56" spans="1:19">
      <c r="A56" s="154" t="s">
        <v>45</v>
      </c>
      <c r="B56" s="154" t="s">
        <v>1694</v>
      </c>
      <c r="C56" s="154" t="s">
        <v>1641</v>
      </c>
      <c r="D56" s="168">
        <v>1.48</v>
      </c>
      <c r="O56" t="s">
        <v>825</v>
      </c>
      <c r="P56" t="s">
        <v>2437</v>
      </c>
      <c r="Q56" t="s">
        <v>2424</v>
      </c>
      <c r="R56">
        <v>13.9</v>
      </c>
      <c r="S56">
        <v>1.18</v>
      </c>
    </row>
    <row r="57" spans="1:19">
      <c r="A57" s="154" t="s">
        <v>47</v>
      </c>
      <c r="B57" s="154" t="s">
        <v>1696</v>
      </c>
      <c r="C57" s="154" t="s">
        <v>1641</v>
      </c>
      <c r="D57" s="168">
        <v>1.6</v>
      </c>
      <c r="O57" t="s">
        <v>2439</v>
      </c>
      <c r="P57" t="s">
        <v>2440</v>
      </c>
      <c r="Q57" t="s">
        <v>2424</v>
      </c>
      <c r="R57">
        <v>0</v>
      </c>
    </row>
    <row r="58" spans="1:19">
      <c r="A58" s="154" t="s">
        <v>48</v>
      </c>
      <c r="B58" s="154" t="s">
        <v>1697</v>
      </c>
      <c r="C58" s="154" t="s">
        <v>1641</v>
      </c>
      <c r="D58" s="168">
        <v>2.08</v>
      </c>
      <c r="O58" t="s">
        <v>5</v>
      </c>
      <c r="P58" t="s">
        <v>2443</v>
      </c>
      <c r="Q58" t="s">
        <v>2424</v>
      </c>
      <c r="R58">
        <v>-1.42</v>
      </c>
    </row>
    <row r="59" spans="1:19">
      <c r="A59" s="154" t="s">
        <v>49</v>
      </c>
      <c r="B59" s="154" t="s">
        <v>3915</v>
      </c>
      <c r="C59" s="154" t="s">
        <v>1641</v>
      </c>
      <c r="D59" s="168">
        <v>1.98</v>
      </c>
      <c r="O59" t="s">
        <v>1063</v>
      </c>
      <c r="P59" t="s">
        <v>2588</v>
      </c>
      <c r="Q59" t="s">
        <v>2424</v>
      </c>
      <c r="R59">
        <v>7.13</v>
      </c>
      <c r="S59">
        <v>1.24</v>
      </c>
    </row>
    <row r="60" spans="1:19">
      <c r="A60" s="154" t="s">
        <v>50</v>
      </c>
      <c r="B60" s="154" t="s">
        <v>1699</v>
      </c>
      <c r="C60" s="154" t="s">
        <v>1641</v>
      </c>
      <c r="D60" s="168">
        <v>0.53</v>
      </c>
      <c r="O60" t="s">
        <v>972</v>
      </c>
      <c r="P60" t="s">
        <v>2444</v>
      </c>
      <c r="Q60" t="s">
        <v>2424</v>
      </c>
      <c r="R60">
        <v>7.95</v>
      </c>
      <c r="S60">
        <v>1.24</v>
      </c>
    </row>
    <row r="61" spans="1:19">
      <c r="A61" s="154" t="s">
        <v>51</v>
      </c>
      <c r="B61" s="154" t="s">
        <v>1700</v>
      </c>
      <c r="C61" s="154" t="s">
        <v>1641</v>
      </c>
      <c r="D61" s="168">
        <v>0.47</v>
      </c>
      <c r="O61" t="s">
        <v>6</v>
      </c>
      <c r="P61" t="s">
        <v>1651</v>
      </c>
      <c r="Q61" t="s">
        <v>1641</v>
      </c>
      <c r="R61">
        <v>19.239999999999998</v>
      </c>
      <c r="S61">
        <v>1.0900000000000001</v>
      </c>
    </row>
    <row r="62" spans="1:19">
      <c r="A62" s="154" t="s">
        <v>52</v>
      </c>
      <c r="B62" s="154" t="s">
        <v>1701</v>
      </c>
      <c r="C62" s="154" t="s">
        <v>1641</v>
      </c>
      <c r="D62" s="168">
        <v>1.26</v>
      </c>
      <c r="O62" t="s">
        <v>359</v>
      </c>
      <c r="P62" t="s">
        <v>2092</v>
      </c>
      <c r="Q62" t="s">
        <v>2058</v>
      </c>
      <c r="R62">
        <v>15.42</v>
      </c>
      <c r="S62">
        <v>1.07</v>
      </c>
    </row>
    <row r="63" spans="1:19">
      <c r="A63" s="154" t="s">
        <v>53</v>
      </c>
      <c r="B63" s="154" t="s">
        <v>4296</v>
      </c>
      <c r="C63" s="154" t="s">
        <v>1641</v>
      </c>
      <c r="D63" s="168">
        <v>1.1599999999999999</v>
      </c>
      <c r="O63" t="s">
        <v>799</v>
      </c>
      <c r="P63" t="s">
        <v>2953</v>
      </c>
      <c r="Q63" t="s">
        <v>2424</v>
      </c>
      <c r="R63">
        <v>8.4700000000000006</v>
      </c>
      <c r="S63">
        <v>0.98</v>
      </c>
    </row>
    <row r="64" spans="1:19">
      <c r="A64" s="154" t="s">
        <v>54</v>
      </c>
      <c r="B64" s="154" t="s">
        <v>1703</v>
      </c>
      <c r="C64" s="154" t="s">
        <v>1641</v>
      </c>
      <c r="D64" s="168">
        <v>0.76</v>
      </c>
      <c r="O64" t="s">
        <v>7</v>
      </c>
      <c r="P64" t="s">
        <v>1652</v>
      </c>
      <c r="Q64" t="s">
        <v>1641</v>
      </c>
      <c r="R64">
        <v>16.399999999999999</v>
      </c>
      <c r="S64">
        <v>1.07</v>
      </c>
    </row>
    <row r="65" spans="1:19">
      <c r="A65" s="154" t="s">
        <v>723</v>
      </c>
      <c r="B65" s="154" t="s">
        <v>1704</v>
      </c>
      <c r="C65" s="154" t="s">
        <v>1641</v>
      </c>
      <c r="D65" s="168">
        <v>0.61</v>
      </c>
      <c r="O65" t="s">
        <v>1608</v>
      </c>
      <c r="P65" t="s">
        <v>1650</v>
      </c>
      <c r="Q65" t="s">
        <v>1641</v>
      </c>
      <c r="R65">
        <v>10.77</v>
      </c>
      <c r="S65">
        <v>1.7</v>
      </c>
    </row>
    <row r="66" spans="1:19">
      <c r="A66" s="154" t="s">
        <v>3814</v>
      </c>
      <c r="B66" s="154" t="s">
        <v>3815</v>
      </c>
      <c r="C66" s="154" t="s">
        <v>1641</v>
      </c>
      <c r="D66" s="168">
        <v>2.54</v>
      </c>
      <c r="O66" t="s">
        <v>973</v>
      </c>
      <c r="P66" t="s">
        <v>2445</v>
      </c>
      <c r="Q66" t="s">
        <v>2424</v>
      </c>
      <c r="R66">
        <v>5.62</v>
      </c>
      <c r="S66">
        <v>0.8</v>
      </c>
    </row>
    <row r="67" spans="1:19">
      <c r="A67" s="154" t="s">
        <v>55</v>
      </c>
      <c r="B67" s="154" t="s">
        <v>1705</v>
      </c>
      <c r="C67" s="154" t="s">
        <v>1641</v>
      </c>
      <c r="D67" s="168">
        <v>0.88</v>
      </c>
      <c r="O67" t="s">
        <v>2544</v>
      </c>
      <c r="P67" t="s">
        <v>2545</v>
      </c>
      <c r="Q67" t="s">
        <v>2424</v>
      </c>
      <c r="R67">
        <v>0</v>
      </c>
    </row>
    <row r="68" spans="1:19">
      <c r="A68" s="154" t="s">
        <v>56</v>
      </c>
      <c r="B68" s="154" t="s">
        <v>1706</v>
      </c>
      <c r="C68" s="154" t="s">
        <v>1641</v>
      </c>
      <c r="D68" s="168">
        <v>1.8</v>
      </c>
      <c r="O68" t="s">
        <v>971</v>
      </c>
      <c r="P68" t="s">
        <v>3780</v>
      </c>
      <c r="Q68" t="s">
        <v>2424</v>
      </c>
      <c r="R68">
        <v>-2.2400000000000002</v>
      </c>
      <c r="S68">
        <v>1.06</v>
      </c>
    </row>
    <row r="69" spans="1:19">
      <c r="A69" s="154" t="s">
        <v>57</v>
      </c>
      <c r="B69" s="154" t="s">
        <v>1707</v>
      </c>
      <c r="C69" s="154" t="s">
        <v>1641</v>
      </c>
      <c r="D69" s="168">
        <v>0.9</v>
      </c>
      <c r="O69" t="s">
        <v>2441</v>
      </c>
      <c r="P69" t="s">
        <v>2442</v>
      </c>
      <c r="Q69" t="s">
        <v>2424</v>
      </c>
      <c r="R69">
        <v>19.38</v>
      </c>
      <c r="S69">
        <v>1.46</v>
      </c>
    </row>
    <row r="70" spans="1:19">
      <c r="A70" s="154" t="s">
        <v>58</v>
      </c>
      <c r="B70" s="154" t="s">
        <v>1708</v>
      </c>
      <c r="C70" s="154" t="s">
        <v>1641</v>
      </c>
      <c r="D70" s="168">
        <v>1.74</v>
      </c>
      <c r="O70" t="s">
        <v>360</v>
      </c>
      <c r="P70" t="s">
        <v>2062</v>
      </c>
      <c r="Q70" t="s">
        <v>2058</v>
      </c>
      <c r="R70">
        <v>23.08</v>
      </c>
      <c r="S70">
        <v>0.61</v>
      </c>
    </row>
    <row r="71" spans="1:19">
      <c r="A71" s="154" t="s">
        <v>59</v>
      </c>
      <c r="B71" s="154" t="s">
        <v>1709</v>
      </c>
      <c r="C71" s="154" t="s">
        <v>1641</v>
      </c>
      <c r="D71" s="168">
        <v>1.5</v>
      </c>
      <c r="O71" t="s">
        <v>974</v>
      </c>
      <c r="P71" t="s">
        <v>2446</v>
      </c>
      <c r="Q71" t="s">
        <v>2424</v>
      </c>
      <c r="R71">
        <v>6.14</v>
      </c>
      <c r="S71">
        <v>0.48</v>
      </c>
    </row>
    <row r="72" spans="1:19">
      <c r="A72" s="154" t="s">
        <v>60</v>
      </c>
      <c r="B72" s="154" t="s">
        <v>1710</v>
      </c>
      <c r="C72" s="154" t="s">
        <v>1641</v>
      </c>
      <c r="D72" s="168">
        <v>0.83</v>
      </c>
      <c r="O72" t="s">
        <v>361</v>
      </c>
      <c r="P72" t="s">
        <v>2063</v>
      </c>
      <c r="Q72" t="s">
        <v>2058</v>
      </c>
      <c r="R72">
        <v>8.6199999999999992</v>
      </c>
      <c r="S72">
        <v>1.31</v>
      </c>
    </row>
    <row r="73" spans="1:19">
      <c r="A73" s="154" t="s">
        <v>808</v>
      </c>
      <c r="B73" s="154" t="s">
        <v>2618</v>
      </c>
      <c r="C73" s="154" t="s">
        <v>1641</v>
      </c>
      <c r="D73" s="168">
        <v>4.3099999999999996</v>
      </c>
      <c r="O73" t="s">
        <v>8</v>
      </c>
      <c r="P73" t="s">
        <v>1653</v>
      </c>
      <c r="Q73" t="s">
        <v>1641</v>
      </c>
      <c r="R73">
        <v>-27.89</v>
      </c>
      <c r="S73">
        <v>0.26</v>
      </c>
    </row>
    <row r="74" spans="1:19">
      <c r="A74" s="154" t="s">
        <v>61</v>
      </c>
      <c r="B74" s="154" t="s">
        <v>1711</v>
      </c>
      <c r="C74" s="154" t="s">
        <v>1641</v>
      </c>
      <c r="D74" s="168">
        <v>1.96</v>
      </c>
      <c r="O74" t="s">
        <v>362</v>
      </c>
      <c r="P74" t="s">
        <v>3788</v>
      </c>
      <c r="Q74" t="s">
        <v>2058</v>
      </c>
      <c r="R74">
        <v>9.6</v>
      </c>
      <c r="S74">
        <v>0.95</v>
      </c>
    </row>
    <row r="75" spans="1:19">
      <c r="A75" s="154" t="s">
        <v>62</v>
      </c>
      <c r="B75" s="154" t="s">
        <v>1712</v>
      </c>
      <c r="C75" s="154" t="s">
        <v>1641</v>
      </c>
      <c r="D75" s="168">
        <v>0.95</v>
      </c>
      <c r="O75" t="s">
        <v>975</v>
      </c>
      <c r="P75" t="s">
        <v>2447</v>
      </c>
      <c r="Q75" t="s">
        <v>2424</v>
      </c>
      <c r="R75">
        <v>26.94</v>
      </c>
      <c r="S75">
        <v>0.72</v>
      </c>
    </row>
    <row r="76" spans="1:19">
      <c r="A76" s="154" t="s">
        <v>63</v>
      </c>
      <c r="B76" s="154" t="s">
        <v>1713</v>
      </c>
      <c r="C76" s="154" t="s">
        <v>1641</v>
      </c>
      <c r="D76" s="168">
        <v>1.46</v>
      </c>
      <c r="O76" t="s">
        <v>363</v>
      </c>
      <c r="P76" t="s">
        <v>2065</v>
      </c>
      <c r="Q76" t="s">
        <v>2058</v>
      </c>
      <c r="R76">
        <v>7.21</v>
      </c>
      <c r="S76">
        <v>0.67</v>
      </c>
    </row>
    <row r="77" spans="1:19">
      <c r="A77" s="154" t="s">
        <v>65</v>
      </c>
      <c r="B77" s="154" t="s">
        <v>1715</v>
      </c>
      <c r="C77" s="154" t="s">
        <v>1641</v>
      </c>
      <c r="D77" s="168">
        <v>0.27</v>
      </c>
      <c r="O77" t="s">
        <v>3701</v>
      </c>
      <c r="P77" t="s">
        <v>3702</v>
      </c>
      <c r="Q77" t="s">
        <v>2424</v>
      </c>
      <c r="R77">
        <v>17.47</v>
      </c>
      <c r="S77">
        <v>2.37</v>
      </c>
    </row>
    <row r="78" spans="1:19">
      <c r="A78" s="154" t="s">
        <v>228</v>
      </c>
      <c r="B78" s="154" t="s">
        <v>1716</v>
      </c>
      <c r="C78" s="154" t="s">
        <v>1641</v>
      </c>
      <c r="D78" s="168">
        <v>0.56999999999999995</v>
      </c>
      <c r="O78" t="s">
        <v>3885</v>
      </c>
      <c r="P78" t="s">
        <v>3886</v>
      </c>
      <c r="Q78" t="s">
        <v>1641</v>
      </c>
      <c r="R78">
        <v>0</v>
      </c>
      <c r="S78">
        <v>0</v>
      </c>
    </row>
    <row r="79" spans="1:19">
      <c r="A79" s="154" t="s">
        <v>408</v>
      </c>
      <c r="B79" s="154" t="s">
        <v>1717</v>
      </c>
      <c r="C79" s="154" t="s">
        <v>1641</v>
      </c>
      <c r="D79" s="168">
        <v>1.03</v>
      </c>
      <c r="O79" t="s">
        <v>976</v>
      </c>
      <c r="P79" t="s">
        <v>2449</v>
      </c>
      <c r="Q79" t="s">
        <v>2424</v>
      </c>
      <c r="R79">
        <v>8.18</v>
      </c>
      <c r="S79">
        <v>1.04</v>
      </c>
    </row>
    <row r="80" spans="1:19">
      <c r="A80" s="154" t="s">
        <v>23</v>
      </c>
      <c r="B80" s="154" t="s">
        <v>1718</v>
      </c>
      <c r="C80" s="154" t="s">
        <v>1641</v>
      </c>
      <c r="D80" s="168">
        <v>2.59</v>
      </c>
      <c r="O80" t="s">
        <v>1665</v>
      </c>
      <c r="P80" t="s">
        <v>1666</v>
      </c>
      <c r="Q80" t="s">
        <v>1641</v>
      </c>
      <c r="R80">
        <v>0</v>
      </c>
    </row>
    <row r="81" spans="1:19">
      <c r="A81" s="154" t="s">
        <v>409</v>
      </c>
      <c r="B81" s="154" t="s">
        <v>1719</v>
      </c>
      <c r="C81" s="154" t="s">
        <v>1641</v>
      </c>
      <c r="D81" s="168">
        <v>0.87</v>
      </c>
      <c r="O81" t="s">
        <v>9</v>
      </c>
      <c r="P81" t="s">
        <v>1654</v>
      </c>
      <c r="Q81" t="s">
        <v>1641</v>
      </c>
      <c r="R81">
        <v>13.43</v>
      </c>
      <c r="S81">
        <v>2.35</v>
      </c>
    </row>
    <row r="82" spans="1:19">
      <c r="A82" s="154" t="s">
        <v>411</v>
      </c>
      <c r="B82" s="154" t="s">
        <v>4194</v>
      </c>
      <c r="C82" s="154" t="s">
        <v>1641</v>
      </c>
      <c r="D82" s="168">
        <v>0.66</v>
      </c>
      <c r="O82" t="s">
        <v>10</v>
      </c>
      <c r="P82" t="s">
        <v>1655</v>
      </c>
      <c r="Q82" t="s">
        <v>1641</v>
      </c>
      <c r="R82">
        <v>-35.770000000000003</v>
      </c>
      <c r="S82">
        <v>0.59</v>
      </c>
    </row>
    <row r="83" spans="1:19">
      <c r="A83" s="154" t="s">
        <v>68</v>
      </c>
      <c r="B83" s="154" t="s">
        <v>1721</v>
      </c>
      <c r="C83" s="154" t="s">
        <v>1641</v>
      </c>
      <c r="D83" s="168">
        <v>1.86</v>
      </c>
      <c r="O83" t="s">
        <v>977</v>
      </c>
      <c r="P83" t="s">
        <v>2450</v>
      </c>
      <c r="Q83" t="s">
        <v>2424</v>
      </c>
      <c r="R83">
        <v>6.05</v>
      </c>
      <c r="S83">
        <v>1.91</v>
      </c>
    </row>
    <row r="84" spans="1:19">
      <c r="A84" s="154" t="s">
        <v>69</v>
      </c>
      <c r="B84" s="154" t="s">
        <v>1722</v>
      </c>
      <c r="C84" s="154" t="s">
        <v>1641</v>
      </c>
      <c r="D84" s="168">
        <v>1.85</v>
      </c>
      <c r="O84" t="s">
        <v>11</v>
      </c>
      <c r="P84" t="s">
        <v>1656</v>
      </c>
      <c r="Q84" t="s">
        <v>1641</v>
      </c>
      <c r="R84">
        <v>3.79</v>
      </c>
      <c r="S84">
        <v>0.7</v>
      </c>
    </row>
    <row r="85" spans="1:19">
      <c r="A85" s="154" t="s">
        <v>412</v>
      </c>
      <c r="B85" s="154" t="s">
        <v>1723</v>
      </c>
      <c r="C85" s="154" t="s">
        <v>1641</v>
      </c>
      <c r="D85" s="168">
        <v>1.28</v>
      </c>
      <c r="O85" t="s">
        <v>1657</v>
      </c>
      <c r="P85" t="s">
        <v>1658</v>
      </c>
      <c r="Q85" t="s">
        <v>1641</v>
      </c>
      <c r="R85">
        <v>58.58</v>
      </c>
      <c r="S85">
        <v>1.1399999999999999</v>
      </c>
    </row>
    <row r="86" spans="1:19">
      <c r="A86" s="154" t="s">
        <v>70</v>
      </c>
      <c r="B86" s="154" t="s">
        <v>1724</v>
      </c>
      <c r="C86" s="154" t="s">
        <v>1641</v>
      </c>
      <c r="D86" s="168">
        <v>2.64</v>
      </c>
      <c r="O86" t="s">
        <v>364</v>
      </c>
      <c r="P86" t="s">
        <v>2066</v>
      </c>
      <c r="Q86" t="s">
        <v>2058</v>
      </c>
      <c r="R86">
        <v>6.45</v>
      </c>
      <c r="S86">
        <v>1.68</v>
      </c>
    </row>
    <row r="87" spans="1:19">
      <c r="A87" s="154" t="s">
        <v>71</v>
      </c>
      <c r="B87" s="154" t="s">
        <v>1725</v>
      </c>
      <c r="C87" s="154" t="s">
        <v>1641</v>
      </c>
      <c r="D87" s="168">
        <v>1.31</v>
      </c>
      <c r="O87" t="s">
        <v>978</v>
      </c>
      <c r="P87" t="s">
        <v>2451</v>
      </c>
      <c r="Q87" t="s">
        <v>2424</v>
      </c>
      <c r="R87">
        <v>13.14</v>
      </c>
      <c r="S87">
        <v>1.78</v>
      </c>
    </row>
    <row r="88" spans="1:19">
      <c r="A88" s="154" t="s">
        <v>72</v>
      </c>
      <c r="B88" s="154" t="s">
        <v>1726</v>
      </c>
      <c r="C88" s="154" t="s">
        <v>1641</v>
      </c>
      <c r="D88" s="168">
        <v>1.52</v>
      </c>
      <c r="O88" t="s">
        <v>365</v>
      </c>
      <c r="P88" t="s">
        <v>2067</v>
      </c>
      <c r="Q88" t="s">
        <v>2424</v>
      </c>
      <c r="R88">
        <v>9.82</v>
      </c>
      <c r="S88">
        <v>0.63</v>
      </c>
    </row>
    <row r="89" spans="1:19">
      <c r="A89" s="154" t="s">
        <v>73</v>
      </c>
      <c r="B89" s="154" t="s">
        <v>1727</v>
      </c>
      <c r="C89" s="154" t="s">
        <v>1641</v>
      </c>
      <c r="D89" s="168">
        <v>3</v>
      </c>
      <c r="O89" t="s">
        <v>3891</v>
      </c>
      <c r="P89" t="s">
        <v>3892</v>
      </c>
      <c r="Q89" t="s">
        <v>2424</v>
      </c>
      <c r="R89">
        <v>0</v>
      </c>
    </row>
    <row r="90" spans="1:19">
      <c r="A90" s="154" t="s">
        <v>74</v>
      </c>
      <c r="B90" s="154" t="s">
        <v>1728</v>
      </c>
      <c r="C90" s="154" t="s">
        <v>1641</v>
      </c>
      <c r="D90" s="168">
        <v>0.65</v>
      </c>
      <c r="O90" t="s">
        <v>366</v>
      </c>
      <c r="P90" t="s">
        <v>2068</v>
      </c>
      <c r="Q90" t="s">
        <v>2058</v>
      </c>
      <c r="R90">
        <v>6.77</v>
      </c>
      <c r="S90">
        <v>1.35</v>
      </c>
    </row>
    <row r="91" spans="1:19">
      <c r="A91" s="154" t="s">
        <v>76</v>
      </c>
      <c r="B91" s="154" t="s">
        <v>1729</v>
      </c>
      <c r="C91" s="154" t="s">
        <v>1641</v>
      </c>
      <c r="D91" s="168">
        <v>1.1499999999999999</v>
      </c>
      <c r="O91" t="s">
        <v>12</v>
      </c>
      <c r="P91" t="s">
        <v>1809</v>
      </c>
      <c r="Q91" t="s">
        <v>1641</v>
      </c>
      <c r="R91">
        <v>5.89</v>
      </c>
      <c r="S91">
        <v>0.68</v>
      </c>
    </row>
    <row r="92" spans="1:19">
      <c r="A92" s="154" t="s">
        <v>77</v>
      </c>
      <c r="B92" s="154" t="s">
        <v>1730</v>
      </c>
      <c r="C92" s="154" t="s">
        <v>1641</v>
      </c>
      <c r="D92" s="168">
        <v>0.78</v>
      </c>
      <c r="O92" t="s">
        <v>367</v>
      </c>
      <c r="P92" t="s">
        <v>2069</v>
      </c>
      <c r="Q92" t="s">
        <v>2058</v>
      </c>
      <c r="R92">
        <v>55.76</v>
      </c>
      <c r="S92">
        <v>4.01</v>
      </c>
    </row>
    <row r="93" spans="1:19">
      <c r="A93" s="154" t="s">
        <v>78</v>
      </c>
      <c r="B93" s="154" t="s">
        <v>1731</v>
      </c>
      <c r="C93" s="154" t="s">
        <v>1641</v>
      </c>
      <c r="D93" s="168">
        <v>1.1499999999999999</v>
      </c>
      <c r="O93" t="s">
        <v>981</v>
      </c>
      <c r="P93" t="s">
        <v>2454</v>
      </c>
      <c r="Q93" t="s">
        <v>2424</v>
      </c>
      <c r="R93">
        <v>997.48</v>
      </c>
      <c r="S93">
        <v>1.21</v>
      </c>
    </row>
    <row r="94" spans="1:19">
      <c r="A94" s="154" t="s">
        <v>67</v>
      </c>
      <c r="B94" s="154" t="s">
        <v>3733</v>
      </c>
      <c r="C94" s="154" t="s">
        <v>1641</v>
      </c>
      <c r="D94" s="168">
        <v>1.74</v>
      </c>
      <c r="O94" t="s">
        <v>942</v>
      </c>
      <c r="P94" t="s">
        <v>2423</v>
      </c>
      <c r="Q94" t="s">
        <v>2424</v>
      </c>
      <c r="R94">
        <v>5.7</v>
      </c>
      <c r="S94">
        <v>0.83</v>
      </c>
    </row>
    <row r="95" spans="1:19">
      <c r="A95" s="154" t="s">
        <v>79</v>
      </c>
      <c r="B95" s="154" t="s">
        <v>3977</v>
      </c>
      <c r="C95" s="154" t="s">
        <v>1641</v>
      </c>
      <c r="D95" s="168">
        <v>1.51</v>
      </c>
      <c r="O95" t="s">
        <v>1659</v>
      </c>
      <c r="P95" t="s">
        <v>1660</v>
      </c>
      <c r="Q95" t="s">
        <v>1641</v>
      </c>
      <c r="R95">
        <v>15.51</v>
      </c>
      <c r="S95">
        <v>1.84</v>
      </c>
    </row>
    <row r="96" spans="1:19">
      <c r="A96" s="154" t="s">
        <v>80</v>
      </c>
      <c r="B96" s="154" t="s">
        <v>1734</v>
      </c>
      <c r="C96" s="154" t="s">
        <v>1641</v>
      </c>
      <c r="D96" s="168">
        <v>1.36</v>
      </c>
      <c r="O96" t="s">
        <v>13</v>
      </c>
      <c r="P96" t="s">
        <v>1661</v>
      </c>
      <c r="Q96" t="s">
        <v>1641</v>
      </c>
      <c r="R96">
        <v>6.31</v>
      </c>
      <c r="S96">
        <v>0.96</v>
      </c>
    </row>
    <row r="97" spans="1:19">
      <c r="A97" s="154" t="s">
        <v>81</v>
      </c>
      <c r="B97" s="154" t="s">
        <v>3960</v>
      </c>
      <c r="C97" s="154" t="s">
        <v>1641</v>
      </c>
      <c r="D97" s="168">
        <v>0.4</v>
      </c>
      <c r="O97" t="s">
        <v>14</v>
      </c>
      <c r="P97" t="s">
        <v>1662</v>
      </c>
      <c r="Q97" t="s">
        <v>1641</v>
      </c>
      <c r="R97">
        <v>-51.29</v>
      </c>
      <c r="S97">
        <v>0.62</v>
      </c>
    </row>
    <row r="98" spans="1:19">
      <c r="A98" s="154" t="s">
        <v>82</v>
      </c>
      <c r="B98" s="154" t="s">
        <v>1736</v>
      </c>
      <c r="C98" s="154" t="s">
        <v>1641</v>
      </c>
      <c r="D98" s="168">
        <v>0.99</v>
      </c>
      <c r="O98" t="s">
        <v>983</v>
      </c>
      <c r="P98" t="s">
        <v>2456</v>
      </c>
      <c r="Q98" t="s">
        <v>2424</v>
      </c>
      <c r="R98">
        <v>-122.37</v>
      </c>
    </row>
    <row r="99" spans="1:19">
      <c r="A99" s="154" t="s">
        <v>83</v>
      </c>
      <c r="B99" s="154" t="s">
        <v>1737</v>
      </c>
      <c r="C99" s="154" t="s">
        <v>1641</v>
      </c>
      <c r="D99" s="168">
        <v>0.22</v>
      </c>
      <c r="O99" t="s">
        <v>15</v>
      </c>
      <c r="P99" t="s">
        <v>1664</v>
      </c>
      <c r="Q99" t="s">
        <v>2424</v>
      </c>
      <c r="R99">
        <v>22.63</v>
      </c>
      <c r="S99">
        <v>0.52</v>
      </c>
    </row>
    <row r="100" spans="1:19">
      <c r="A100" s="154" t="s">
        <v>84</v>
      </c>
      <c r="B100" s="154" t="s">
        <v>1738</v>
      </c>
      <c r="C100" s="154" t="s">
        <v>1641</v>
      </c>
      <c r="D100" s="168">
        <v>3.57</v>
      </c>
      <c r="O100" t="s">
        <v>984</v>
      </c>
      <c r="P100" t="s">
        <v>2457</v>
      </c>
      <c r="Q100" t="s">
        <v>2424</v>
      </c>
      <c r="R100">
        <v>-0.27</v>
      </c>
      <c r="S100">
        <v>0.49</v>
      </c>
    </row>
    <row r="101" spans="1:19">
      <c r="A101" s="154" t="s">
        <v>916</v>
      </c>
      <c r="B101" s="154" t="s">
        <v>3688</v>
      </c>
      <c r="C101" s="154" t="s">
        <v>1641</v>
      </c>
      <c r="D101" s="168">
        <v>1.17</v>
      </c>
      <c r="O101" t="s">
        <v>368</v>
      </c>
      <c r="P101" t="s">
        <v>3779</v>
      </c>
      <c r="Q101" t="s">
        <v>2058</v>
      </c>
      <c r="R101">
        <v>82.17</v>
      </c>
      <c r="S101">
        <v>1.26</v>
      </c>
    </row>
    <row r="102" spans="1:19">
      <c r="A102" s="154" t="s">
        <v>4123</v>
      </c>
      <c r="B102" s="154" t="s">
        <v>4124</v>
      </c>
      <c r="C102" s="154" t="s">
        <v>1641</v>
      </c>
      <c r="D102" s="168">
        <v>1.79</v>
      </c>
      <c r="O102" t="s">
        <v>988</v>
      </c>
      <c r="P102" t="s">
        <v>2461</v>
      </c>
      <c r="Q102" t="s">
        <v>2424</v>
      </c>
      <c r="R102">
        <v>-0.5</v>
      </c>
    </row>
    <row r="103" spans="1:19">
      <c r="A103" s="154" t="s">
        <v>85</v>
      </c>
      <c r="B103" s="154" t="s">
        <v>1739</v>
      </c>
      <c r="C103" s="154" t="s">
        <v>1641</v>
      </c>
      <c r="D103" s="168">
        <v>1.4</v>
      </c>
      <c r="O103" t="s">
        <v>987</v>
      </c>
      <c r="P103" t="s">
        <v>2460</v>
      </c>
      <c r="Q103" t="s">
        <v>2424</v>
      </c>
      <c r="R103">
        <v>6.22</v>
      </c>
      <c r="S103">
        <v>1.76</v>
      </c>
    </row>
    <row r="104" spans="1:19">
      <c r="A104" s="154" t="s">
        <v>86</v>
      </c>
      <c r="B104" s="154" t="s">
        <v>1740</v>
      </c>
      <c r="C104" s="154" t="s">
        <v>1641</v>
      </c>
      <c r="D104" s="168">
        <v>0.33</v>
      </c>
      <c r="O104" t="s">
        <v>989</v>
      </c>
      <c r="P104" t="s">
        <v>2462</v>
      </c>
      <c r="Q104" t="s">
        <v>2424</v>
      </c>
      <c r="R104">
        <v>12.55</v>
      </c>
      <c r="S104">
        <v>0.13</v>
      </c>
    </row>
    <row r="105" spans="1:19">
      <c r="A105" s="154" t="s">
        <v>87</v>
      </c>
      <c r="B105" s="154" t="s">
        <v>1741</v>
      </c>
      <c r="C105" s="154" t="s">
        <v>1641</v>
      </c>
      <c r="D105" s="168">
        <v>1.2</v>
      </c>
      <c r="O105" t="s">
        <v>3713</v>
      </c>
      <c r="P105" t="s">
        <v>3714</v>
      </c>
      <c r="Q105" t="s">
        <v>1641</v>
      </c>
      <c r="R105">
        <v>16.850000000000001</v>
      </c>
      <c r="S105">
        <v>2.74</v>
      </c>
    </row>
    <row r="106" spans="1:19">
      <c r="A106" s="154" t="s">
        <v>88</v>
      </c>
      <c r="B106" s="154" t="s">
        <v>3795</v>
      </c>
      <c r="C106" s="154" t="s">
        <v>1641</v>
      </c>
      <c r="D106" s="168">
        <v>1</v>
      </c>
      <c r="O106" t="s">
        <v>990</v>
      </c>
      <c r="P106" t="s">
        <v>2464</v>
      </c>
      <c r="Q106" t="s">
        <v>2424</v>
      </c>
      <c r="R106">
        <v>22.02</v>
      </c>
      <c r="S106">
        <v>0.73</v>
      </c>
    </row>
    <row r="107" spans="1:19">
      <c r="A107" s="154" t="s">
        <v>89</v>
      </c>
      <c r="B107" s="154" t="s">
        <v>1743</v>
      </c>
      <c r="C107" s="154" t="s">
        <v>1641</v>
      </c>
      <c r="D107" s="168">
        <v>1.97</v>
      </c>
      <c r="O107" t="s">
        <v>2465</v>
      </c>
      <c r="P107" t="s">
        <v>2466</v>
      </c>
      <c r="Q107" t="s">
        <v>2424</v>
      </c>
      <c r="R107">
        <v>0</v>
      </c>
    </row>
    <row r="108" spans="1:19">
      <c r="A108" s="154" t="s">
        <v>90</v>
      </c>
      <c r="B108" s="154" t="s">
        <v>4486</v>
      </c>
      <c r="C108" s="154" t="s">
        <v>1641</v>
      </c>
      <c r="D108" s="168">
        <v>1.2</v>
      </c>
      <c r="O108" t="s">
        <v>2076</v>
      </c>
      <c r="P108" t="s">
        <v>3789</v>
      </c>
      <c r="Q108" t="s">
        <v>2424</v>
      </c>
      <c r="R108">
        <v>-55.42</v>
      </c>
      <c r="S108">
        <v>2.85</v>
      </c>
    </row>
    <row r="109" spans="1:19">
      <c r="A109" s="154" t="s">
        <v>3668</v>
      </c>
      <c r="B109" s="154" t="s">
        <v>3669</v>
      </c>
      <c r="C109" s="154" t="s">
        <v>1641</v>
      </c>
      <c r="D109" s="168">
        <v>0.68</v>
      </c>
      <c r="O109" t="s">
        <v>2081</v>
      </c>
      <c r="P109" t="s">
        <v>2082</v>
      </c>
      <c r="Q109" t="s">
        <v>2058</v>
      </c>
      <c r="R109">
        <v>5.3</v>
      </c>
      <c r="S109">
        <v>0.99</v>
      </c>
    </row>
    <row r="110" spans="1:19">
      <c r="A110" s="154" t="s">
        <v>91</v>
      </c>
      <c r="B110" s="154" t="s">
        <v>3797</v>
      </c>
      <c r="C110" s="154" t="s">
        <v>1641</v>
      </c>
      <c r="D110" s="168">
        <v>0.4</v>
      </c>
      <c r="O110" t="s">
        <v>1018</v>
      </c>
      <c r="P110" t="s">
        <v>2508</v>
      </c>
      <c r="Q110" t="s">
        <v>2424</v>
      </c>
      <c r="R110">
        <v>12.28</v>
      </c>
      <c r="S110">
        <v>1.74</v>
      </c>
    </row>
    <row r="111" spans="1:19">
      <c r="A111" s="154" t="s">
        <v>1746</v>
      </c>
      <c r="B111" s="154" t="s">
        <v>3677</v>
      </c>
      <c r="C111" s="154" t="s">
        <v>1641</v>
      </c>
      <c r="D111" s="168"/>
      <c r="O111" t="s">
        <v>1603</v>
      </c>
      <c r="P111" t="s">
        <v>2548</v>
      </c>
      <c r="Q111" t="s">
        <v>2424</v>
      </c>
      <c r="R111">
        <v>0</v>
      </c>
      <c r="S111">
        <v>0</v>
      </c>
    </row>
    <row r="112" spans="1:19">
      <c r="A112" s="154" t="s">
        <v>92</v>
      </c>
      <c r="B112" s="154" t="s">
        <v>1748</v>
      </c>
      <c r="C112" s="154" t="s">
        <v>1641</v>
      </c>
      <c r="D112" s="168">
        <v>1.56</v>
      </c>
      <c r="O112" t="s">
        <v>1007</v>
      </c>
      <c r="P112" t="s">
        <v>2492</v>
      </c>
      <c r="Q112" t="s">
        <v>2424</v>
      </c>
      <c r="R112">
        <v>23.61</v>
      </c>
      <c r="S112">
        <v>1.59</v>
      </c>
    </row>
    <row r="113" spans="1:19">
      <c r="A113" s="154" t="s">
        <v>93</v>
      </c>
      <c r="B113" s="154" t="s">
        <v>3880</v>
      </c>
      <c r="C113" s="154" t="s">
        <v>1641</v>
      </c>
      <c r="D113" s="168">
        <v>1.41</v>
      </c>
      <c r="O113" t="s">
        <v>16</v>
      </c>
      <c r="P113" t="s">
        <v>1667</v>
      </c>
      <c r="Q113" t="s">
        <v>1641</v>
      </c>
      <c r="R113">
        <v>8.14</v>
      </c>
      <c r="S113">
        <v>0.96</v>
      </c>
    </row>
    <row r="114" spans="1:19">
      <c r="A114" s="154" t="s">
        <v>95</v>
      </c>
      <c r="B114" s="154" t="s">
        <v>1751</v>
      </c>
      <c r="C114" s="154" t="s">
        <v>1641</v>
      </c>
      <c r="D114" s="168">
        <v>0.45</v>
      </c>
      <c r="O114" t="s">
        <v>962</v>
      </c>
      <c r="P114" t="s">
        <v>3400</v>
      </c>
      <c r="Q114" t="s">
        <v>2424</v>
      </c>
      <c r="R114">
        <v>11.68</v>
      </c>
      <c r="S114">
        <v>2.58</v>
      </c>
    </row>
    <row r="115" spans="1:19">
      <c r="A115" s="154" t="s">
        <v>764</v>
      </c>
      <c r="B115" s="154" t="s">
        <v>4233</v>
      </c>
      <c r="C115" s="154" t="s">
        <v>1641</v>
      </c>
      <c r="D115" s="168">
        <v>1</v>
      </c>
      <c r="O115" t="s">
        <v>2467</v>
      </c>
      <c r="P115" t="s">
        <v>2468</v>
      </c>
      <c r="Q115" t="s">
        <v>2424</v>
      </c>
      <c r="R115">
        <v>13.53</v>
      </c>
      <c r="S115">
        <v>0.4</v>
      </c>
    </row>
    <row r="116" spans="1:19">
      <c r="A116" s="154" t="s">
        <v>96</v>
      </c>
      <c r="B116" s="154" t="s">
        <v>1752</v>
      </c>
      <c r="C116" s="154" t="s">
        <v>1641</v>
      </c>
      <c r="D116" s="168">
        <v>0.57999999999999996</v>
      </c>
      <c r="O116" t="s">
        <v>369</v>
      </c>
      <c r="P116" t="s">
        <v>2073</v>
      </c>
      <c r="Q116" t="s">
        <v>2058</v>
      </c>
      <c r="R116">
        <v>5.63</v>
      </c>
      <c r="S116">
        <v>0.64</v>
      </c>
    </row>
    <row r="117" spans="1:19">
      <c r="A117" s="154" t="s">
        <v>99</v>
      </c>
      <c r="B117" s="154" t="s">
        <v>4195</v>
      </c>
      <c r="C117" s="154" t="s">
        <v>1641</v>
      </c>
      <c r="D117" s="168">
        <v>0.26</v>
      </c>
      <c r="O117" t="s">
        <v>992</v>
      </c>
      <c r="P117" t="s">
        <v>2470</v>
      </c>
      <c r="Q117" t="s">
        <v>2424</v>
      </c>
      <c r="R117">
        <v>17.13</v>
      </c>
      <c r="S117">
        <v>0.85</v>
      </c>
    </row>
    <row r="118" spans="1:19">
      <c r="A118" s="154" t="s">
        <v>100</v>
      </c>
      <c r="B118" s="154" t="s">
        <v>1754</v>
      </c>
      <c r="C118" s="154" t="s">
        <v>1641</v>
      </c>
      <c r="D118" s="168">
        <v>0.82</v>
      </c>
      <c r="O118" t="s">
        <v>993</v>
      </c>
      <c r="P118" t="s">
        <v>2471</v>
      </c>
      <c r="Q118" t="s">
        <v>2424</v>
      </c>
      <c r="R118">
        <v>0.09</v>
      </c>
      <c r="S118">
        <v>0.03</v>
      </c>
    </row>
    <row r="119" spans="1:19">
      <c r="A119" s="154" t="s">
        <v>101</v>
      </c>
      <c r="B119" s="154" t="s">
        <v>1755</v>
      </c>
      <c r="C119" s="154" t="s">
        <v>1641</v>
      </c>
      <c r="D119" s="168">
        <v>1.1599999999999999</v>
      </c>
      <c r="O119" t="s">
        <v>370</v>
      </c>
      <c r="P119" t="s">
        <v>2074</v>
      </c>
      <c r="Q119" t="s">
        <v>2058</v>
      </c>
      <c r="R119">
        <v>17.190000000000001</v>
      </c>
      <c r="S119">
        <v>0.86</v>
      </c>
    </row>
    <row r="120" spans="1:19">
      <c r="A120" s="154" t="s">
        <v>729</v>
      </c>
      <c r="B120" s="154" t="s">
        <v>1756</v>
      </c>
      <c r="C120" s="154" t="s">
        <v>1641</v>
      </c>
      <c r="D120" s="168">
        <v>0.56000000000000005</v>
      </c>
      <c r="O120" t="s">
        <v>17</v>
      </c>
      <c r="P120" t="s">
        <v>1668</v>
      </c>
      <c r="Q120" t="s">
        <v>1641</v>
      </c>
      <c r="R120">
        <v>-34.65</v>
      </c>
      <c r="S120">
        <v>0.94</v>
      </c>
    </row>
    <row r="121" spans="1:19">
      <c r="A121" s="154" t="s">
        <v>102</v>
      </c>
      <c r="B121" s="154" t="s">
        <v>1757</v>
      </c>
      <c r="C121" s="154" t="s">
        <v>1641</v>
      </c>
      <c r="D121" s="168">
        <v>0.37</v>
      </c>
      <c r="O121" t="s">
        <v>18</v>
      </c>
      <c r="P121" t="s">
        <v>1669</v>
      </c>
      <c r="Q121" t="s">
        <v>1641</v>
      </c>
      <c r="R121">
        <v>8.01</v>
      </c>
      <c r="S121">
        <v>1.17</v>
      </c>
    </row>
    <row r="122" spans="1:19">
      <c r="A122" s="154" t="s">
        <v>104</v>
      </c>
      <c r="B122" s="154" t="s">
        <v>1759</v>
      </c>
      <c r="C122" s="154" t="s">
        <v>1641</v>
      </c>
      <c r="D122" s="168">
        <v>1.06</v>
      </c>
      <c r="O122" t="s">
        <v>913</v>
      </c>
      <c r="P122" t="s">
        <v>2474</v>
      </c>
      <c r="Q122" t="s">
        <v>2424</v>
      </c>
      <c r="R122">
        <v>-13.71</v>
      </c>
      <c r="S122">
        <v>1.41</v>
      </c>
    </row>
    <row r="123" spans="1:19">
      <c r="A123" s="154" t="s">
        <v>106</v>
      </c>
      <c r="B123" s="154" t="s">
        <v>1760</v>
      </c>
      <c r="C123" s="154" t="s">
        <v>1641</v>
      </c>
      <c r="D123" s="168">
        <v>3.14</v>
      </c>
      <c r="O123" t="s">
        <v>371</v>
      </c>
      <c r="P123" t="s">
        <v>2077</v>
      </c>
      <c r="Q123" t="s">
        <v>2058</v>
      </c>
      <c r="R123">
        <v>7</v>
      </c>
      <c r="S123">
        <v>0.9</v>
      </c>
    </row>
    <row r="124" spans="1:19">
      <c r="A124" s="154" t="s">
        <v>107</v>
      </c>
      <c r="B124" s="154" t="s">
        <v>1761</v>
      </c>
      <c r="C124" s="154" t="s">
        <v>1641</v>
      </c>
      <c r="D124" s="168">
        <v>5.54</v>
      </c>
      <c r="O124" t="s">
        <v>1306</v>
      </c>
      <c r="P124" t="s">
        <v>3007</v>
      </c>
      <c r="Q124" t="s">
        <v>2424</v>
      </c>
      <c r="R124">
        <v>-18.77</v>
      </c>
      <c r="S124">
        <v>0.8</v>
      </c>
    </row>
    <row r="125" spans="1:19">
      <c r="A125" s="154" t="s">
        <v>108</v>
      </c>
      <c r="B125" s="154" t="s">
        <v>1763</v>
      </c>
      <c r="C125" s="154" t="s">
        <v>1641</v>
      </c>
      <c r="D125" s="168">
        <v>2.0299999999999998</v>
      </c>
      <c r="O125" t="s">
        <v>1306</v>
      </c>
      <c r="P125" t="s">
        <v>3007</v>
      </c>
      <c r="Q125" t="s">
        <v>2424</v>
      </c>
      <c r="R125">
        <v>-18.77</v>
      </c>
      <c r="S125">
        <v>0.8</v>
      </c>
    </row>
    <row r="126" spans="1:19">
      <c r="A126" s="154" t="s">
        <v>3715</v>
      </c>
      <c r="B126" s="154" t="s">
        <v>3716</v>
      </c>
      <c r="C126" s="154" t="s">
        <v>1641</v>
      </c>
      <c r="D126" s="168"/>
      <c r="O126" t="s">
        <v>19</v>
      </c>
      <c r="P126" t="s">
        <v>1671</v>
      </c>
      <c r="Q126" t="s">
        <v>1641</v>
      </c>
      <c r="R126">
        <v>5.94</v>
      </c>
      <c r="S126">
        <v>1.29</v>
      </c>
    </row>
    <row r="127" spans="1:19">
      <c r="A127" s="154" t="s">
        <v>3919</v>
      </c>
      <c r="B127" s="154" t="s">
        <v>3920</v>
      </c>
      <c r="C127" s="154" t="s">
        <v>1641</v>
      </c>
      <c r="D127" s="168"/>
      <c r="O127" t="s">
        <v>943</v>
      </c>
      <c r="P127" t="s">
        <v>2475</v>
      </c>
      <c r="Q127" t="s">
        <v>2424</v>
      </c>
      <c r="R127">
        <v>5.5</v>
      </c>
      <c r="S127">
        <v>1.52</v>
      </c>
    </row>
    <row r="128" spans="1:19">
      <c r="A128" s="154" t="s">
        <v>3997</v>
      </c>
      <c r="B128" s="154" t="s">
        <v>4141</v>
      </c>
      <c r="C128" s="154" t="s">
        <v>1641</v>
      </c>
      <c r="D128" s="168"/>
      <c r="O128" t="s">
        <v>886</v>
      </c>
      <c r="P128" t="s">
        <v>2510</v>
      </c>
      <c r="Q128" t="s">
        <v>2424</v>
      </c>
      <c r="R128">
        <v>9.1300000000000008</v>
      </c>
      <c r="S128">
        <v>1.33</v>
      </c>
    </row>
    <row r="129" spans="1:19">
      <c r="A129" s="154" t="s">
        <v>1768</v>
      </c>
      <c r="B129" s="154" t="s">
        <v>4142</v>
      </c>
      <c r="C129" s="154" t="s">
        <v>1641</v>
      </c>
      <c r="D129" s="168"/>
      <c r="O129" t="s">
        <v>881</v>
      </c>
      <c r="P129" t="s">
        <v>3098</v>
      </c>
      <c r="Q129" t="s">
        <v>2424</v>
      </c>
      <c r="R129">
        <v>13.2</v>
      </c>
      <c r="S129">
        <v>1.18</v>
      </c>
    </row>
    <row r="130" spans="1:19">
      <c r="A130" s="154" t="s">
        <v>4125</v>
      </c>
      <c r="B130" s="154" t="s">
        <v>4126</v>
      </c>
      <c r="C130" s="154" t="s">
        <v>1641</v>
      </c>
      <c r="D130" s="168"/>
      <c r="O130" t="s">
        <v>994</v>
      </c>
      <c r="P130" t="s">
        <v>2477</v>
      </c>
      <c r="Q130" t="s">
        <v>2424</v>
      </c>
      <c r="R130">
        <v>5.97</v>
      </c>
      <c r="S130">
        <v>0.97</v>
      </c>
    </row>
    <row r="131" spans="1:19">
      <c r="A131" s="154" t="s">
        <v>3971</v>
      </c>
      <c r="B131" s="154" t="s">
        <v>4297</v>
      </c>
      <c r="C131" s="154" t="s">
        <v>1641</v>
      </c>
      <c r="D131" s="168"/>
      <c r="O131" t="s">
        <v>372</v>
      </c>
      <c r="P131" t="s">
        <v>2078</v>
      </c>
      <c r="Q131" t="s">
        <v>2058</v>
      </c>
      <c r="R131">
        <v>24.88</v>
      </c>
      <c r="S131">
        <v>3.4</v>
      </c>
    </row>
    <row r="132" spans="1:19">
      <c r="A132" s="154" t="s">
        <v>3921</v>
      </c>
      <c r="B132" s="154" t="s">
        <v>3922</v>
      </c>
      <c r="C132" s="154" t="s">
        <v>1641</v>
      </c>
      <c r="D132" s="168"/>
      <c r="O132" t="s">
        <v>826</v>
      </c>
      <c r="P132" t="s">
        <v>2478</v>
      </c>
      <c r="Q132" t="s">
        <v>2424</v>
      </c>
      <c r="R132">
        <v>10.23</v>
      </c>
      <c r="S132">
        <v>1.1200000000000001</v>
      </c>
    </row>
    <row r="133" spans="1:19">
      <c r="A133" s="154" t="s">
        <v>3951</v>
      </c>
      <c r="B133" s="154" t="s">
        <v>3952</v>
      </c>
      <c r="C133" s="154" t="s">
        <v>1641</v>
      </c>
      <c r="D133" s="168"/>
      <c r="O133" t="s">
        <v>1313</v>
      </c>
      <c r="P133" t="s">
        <v>3017</v>
      </c>
      <c r="Q133" t="s">
        <v>2424</v>
      </c>
      <c r="R133">
        <v>7.99</v>
      </c>
      <c r="S133">
        <v>1.05</v>
      </c>
    </row>
    <row r="134" spans="1:19">
      <c r="A134" s="154" t="s">
        <v>3717</v>
      </c>
      <c r="B134" s="154" t="s">
        <v>4298</v>
      </c>
      <c r="C134" s="154" t="s">
        <v>1641</v>
      </c>
      <c r="D134" s="168"/>
      <c r="O134" t="s">
        <v>995</v>
      </c>
      <c r="P134" t="s">
        <v>2479</v>
      </c>
      <c r="Q134" t="s">
        <v>2424</v>
      </c>
      <c r="R134">
        <v>28.57</v>
      </c>
      <c r="S134">
        <v>1.7</v>
      </c>
    </row>
    <row r="135" spans="1:19">
      <c r="A135" s="154" t="s">
        <v>3735</v>
      </c>
      <c r="B135" s="154" t="s">
        <v>3736</v>
      </c>
      <c r="C135" s="154" t="s">
        <v>1641</v>
      </c>
      <c r="D135" s="168"/>
      <c r="O135" t="s">
        <v>996</v>
      </c>
      <c r="P135" t="s">
        <v>2480</v>
      </c>
      <c r="Q135" t="s">
        <v>2424</v>
      </c>
      <c r="R135">
        <v>9.9600000000000009</v>
      </c>
      <c r="S135">
        <v>1.35</v>
      </c>
    </row>
    <row r="136" spans="1:19">
      <c r="A136" s="154" t="s">
        <v>3923</v>
      </c>
      <c r="B136" s="154" t="s">
        <v>3936</v>
      </c>
      <c r="C136" s="154" t="s">
        <v>1641</v>
      </c>
      <c r="D136" s="168"/>
      <c r="O136" t="s">
        <v>997</v>
      </c>
      <c r="P136" t="s">
        <v>2481</v>
      </c>
      <c r="Q136" t="s">
        <v>2424</v>
      </c>
      <c r="R136">
        <v>23.58</v>
      </c>
    </row>
    <row r="137" spans="1:19">
      <c r="A137" s="154" t="s">
        <v>4112</v>
      </c>
      <c r="B137" s="154" t="s">
        <v>4113</v>
      </c>
      <c r="C137" s="154" t="s">
        <v>1641</v>
      </c>
      <c r="D137" s="168"/>
      <c r="O137" t="s">
        <v>999</v>
      </c>
      <c r="P137" t="s">
        <v>2483</v>
      </c>
      <c r="Q137" t="s">
        <v>2424</v>
      </c>
      <c r="R137">
        <v>72.45</v>
      </c>
      <c r="S137">
        <v>1.05</v>
      </c>
    </row>
    <row r="138" spans="1:19">
      <c r="A138" s="154" t="s">
        <v>1770</v>
      </c>
      <c r="B138" s="154" t="s">
        <v>3689</v>
      </c>
      <c r="C138" s="154" t="s">
        <v>1641</v>
      </c>
      <c r="D138" s="168"/>
      <c r="O138" t="s">
        <v>20</v>
      </c>
      <c r="P138" t="s">
        <v>1672</v>
      </c>
      <c r="Q138" t="s">
        <v>1641</v>
      </c>
      <c r="R138">
        <v>34.58</v>
      </c>
      <c r="S138">
        <v>2.86</v>
      </c>
    </row>
    <row r="139" spans="1:19">
      <c r="A139" s="154" t="s">
        <v>3954</v>
      </c>
      <c r="B139" s="154" t="s">
        <v>3955</v>
      </c>
      <c r="C139" s="154" t="s">
        <v>1641</v>
      </c>
      <c r="D139" s="168"/>
      <c r="O139" t="s">
        <v>1000</v>
      </c>
      <c r="P139" t="s">
        <v>2484</v>
      </c>
      <c r="Q139" t="s">
        <v>2424</v>
      </c>
      <c r="R139">
        <v>43.07</v>
      </c>
      <c r="S139">
        <v>0.5</v>
      </c>
    </row>
    <row r="140" spans="1:19">
      <c r="A140" s="154" t="s">
        <v>1772</v>
      </c>
      <c r="B140" s="154" t="s">
        <v>1773</v>
      </c>
      <c r="C140" s="154" t="s">
        <v>1641</v>
      </c>
      <c r="D140" s="168"/>
      <c r="O140" t="s">
        <v>1001</v>
      </c>
      <c r="P140" t="s">
        <v>2485</v>
      </c>
      <c r="Q140" t="s">
        <v>2424</v>
      </c>
      <c r="R140">
        <v>-8.07</v>
      </c>
    </row>
    <row r="141" spans="1:19">
      <c r="A141" s="154" t="s">
        <v>1774</v>
      </c>
      <c r="B141" s="154" t="s">
        <v>1775</v>
      </c>
      <c r="C141" s="154" t="s">
        <v>1641</v>
      </c>
      <c r="D141" s="168"/>
      <c r="O141" t="s">
        <v>21</v>
      </c>
      <c r="P141" t="s">
        <v>1673</v>
      </c>
      <c r="Q141" t="s">
        <v>1641</v>
      </c>
      <c r="R141">
        <v>10.75</v>
      </c>
      <c r="S141">
        <v>1.5</v>
      </c>
    </row>
    <row r="142" spans="1:19">
      <c r="A142" s="154" t="s">
        <v>1776</v>
      </c>
      <c r="B142" s="154" t="s">
        <v>1777</v>
      </c>
      <c r="C142" s="154" t="s">
        <v>1641</v>
      </c>
      <c r="D142" s="168"/>
      <c r="O142" t="s">
        <v>22</v>
      </c>
      <c r="P142" t="s">
        <v>1674</v>
      </c>
      <c r="Q142" t="s">
        <v>1641</v>
      </c>
      <c r="R142">
        <v>15.25</v>
      </c>
      <c r="S142">
        <v>2.19</v>
      </c>
    </row>
    <row r="143" spans="1:19">
      <c r="A143" s="154" t="s">
        <v>4165</v>
      </c>
      <c r="B143" s="154" t="s">
        <v>4166</v>
      </c>
      <c r="C143" s="154" t="s">
        <v>1641</v>
      </c>
      <c r="D143" s="168"/>
      <c r="O143" t="s">
        <v>802</v>
      </c>
      <c r="P143" t="s">
        <v>1670</v>
      </c>
      <c r="Q143" t="s">
        <v>1641</v>
      </c>
      <c r="R143">
        <v>49.38</v>
      </c>
      <c r="S143">
        <v>4.8</v>
      </c>
    </row>
    <row r="144" spans="1:19">
      <c r="A144" s="154" t="s">
        <v>4234</v>
      </c>
      <c r="B144" s="154" t="s">
        <v>4235</v>
      </c>
      <c r="C144" s="154" t="s">
        <v>1641</v>
      </c>
      <c r="D144" s="168"/>
      <c r="O144" t="s">
        <v>1005</v>
      </c>
      <c r="P144" t="s">
        <v>2490</v>
      </c>
      <c r="Q144" t="s">
        <v>2424</v>
      </c>
      <c r="R144">
        <v>12.75</v>
      </c>
      <c r="S144">
        <v>0.66</v>
      </c>
    </row>
    <row r="145" spans="1:19">
      <c r="A145" s="154" t="s">
        <v>1778</v>
      </c>
      <c r="B145" s="154" t="s">
        <v>3678</v>
      </c>
      <c r="C145" s="154" t="s">
        <v>1641</v>
      </c>
      <c r="D145" s="168"/>
      <c r="O145" t="s">
        <v>23</v>
      </c>
      <c r="P145" t="s">
        <v>1718</v>
      </c>
      <c r="Q145" t="s">
        <v>1641</v>
      </c>
      <c r="R145">
        <v>16.03</v>
      </c>
      <c r="S145">
        <v>2.56</v>
      </c>
    </row>
    <row r="146" spans="1:19">
      <c r="A146" s="154" t="s">
        <v>1780</v>
      </c>
      <c r="B146" s="154" t="s">
        <v>3737</v>
      </c>
      <c r="C146" s="154" t="s">
        <v>1641</v>
      </c>
      <c r="D146" s="168"/>
      <c r="O146" t="s">
        <v>998</v>
      </c>
      <c r="P146" t="s">
        <v>2482</v>
      </c>
      <c r="Q146" t="s">
        <v>2424</v>
      </c>
      <c r="R146">
        <v>722.85</v>
      </c>
      <c r="S146">
        <v>1.3</v>
      </c>
    </row>
    <row r="147" spans="1:19">
      <c r="A147" s="154" t="s">
        <v>109</v>
      </c>
      <c r="B147" s="154" t="s">
        <v>1783</v>
      </c>
      <c r="C147" s="154" t="s">
        <v>1641</v>
      </c>
      <c r="D147" s="168">
        <v>2.6</v>
      </c>
      <c r="O147" t="s">
        <v>373</v>
      </c>
      <c r="P147" t="s">
        <v>3680</v>
      </c>
      <c r="Q147" t="s">
        <v>2058</v>
      </c>
      <c r="R147">
        <v>-17.32</v>
      </c>
      <c r="S147">
        <v>0.56999999999999995</v>
      </c>
    </row>
    <row r="148" spans="1:19">
      <c r="A148" s="154" t="s">
        <v>110</v>
      </c>
      <c r="B148" s="154" t="s">
        <v>1784</v>
      </c>
      <c r="C148" s="154" t="s">
        <v>1641</v>
      </c>
      <c r="D148" s="168">
        <v>1.31</v>
      </c>
      <c r="O148" t="s">
        <v>1002</v>
      </c>
      <c r="P148" t="s">
        <v>2486</v>
      </c>
      <c r="Q148" t="s">
        <v>2424</v>
      </c>
      <c r="R148">
        <v>64.709999999999994</v>
      </c>
      <c r="S148">
        <v>2.4900000000000002</v>
      </c>
    </row>
    <row r="149" spans="1:19">
      <c r="A149" s="154" t="s">
        <v>3754</v>
      </c>
      <c r="B149" s="154" t="s">
        <v>3755</v>
      </c>
      <c r="C149" s="154" t="s">
        <v>1641</v>
      </c>
      <c r="D149" s="168">
        <v>10.69</v>
      </c>
      <c r="O149" t="s">
        <v>24</v>
      </c>
      <c r="P149" t="s">
        <v>1682</v>
      </c>
      <c r="Q149" t="s">
        <v>1641</v>
      </c>
      <c r="R149">
        <v>11.84</v>
      </c>
      <c r="S149">
        <v>2.2400000000000002</v>
      </c>
    </row>
    <row r="150" spans="1:19">
      <c r="A150" s="154" t="s">
        <v>762</v>
      </c>
      <c r="B150" s="154" t="s">
        <v>1785</v>
      </c>
      <c r="C150" s="154" t="s">
        <v>1641</v>
      </c>
      <c r="D150" s="168">
        <v>1.1100000000000001</v>
      </c>
      <c r="O150" t="s">
        <v>374</v>
      </c>
      <c r="P150" t="s">
        <v>2079</v>
      </c>
      <c r="Q150" t="s">
        <v>2058</v>
      </c>
      <c r="R150">
        <v>3.04</v>
      </c>
      <c r="S150">
        <v>0.8</v>
      </c>
    </row>
    <row r="151" spans="1:19">
      <c r="A151" s="154" t="s">
        <v>4267</v>
      </c>
      <c r="B151" s="154" t="s">
        <v>4299</v>
      </c>
      <c r="C151" s="154" t="s">
        <v>1641</v>
      </c>
      <c r="D151" s="168">
        <v>2.35</v>
      </c>
      <c r="O151" t="s">
        <v>3483</v>
      </c>
      <c r="P151" t="s">
        <v>3484</v>
      </c>
      <c r="Q151" t="s">
        <v>1641</v>
      </c>
      <c r="R151">
        <v>9.58</v>
      </c>
      <c r="S151">
        <v>0.56000000000000005</v>
      </c>
    </row>
    <row r="152" spans="1:19">
      <c r="A152" s="154" t="s">
        <v>111</v>
      </c>
      <c r="B152" s="154" t="s">
        <v>3679</v>
      </c>
      <c r="C152" s="154" t="s">
        <v>1641</v>
      </c>
      <c r="D152" s="168">
        <v>2.27</v>
      </c>
      <c r="O152" t="s">
        <v>375</v>
      </c>
      <c r="P152" t="s">
        <v>2080</v>
      </c>
      <c r="Q152" t="s">
        <v>2058</v>
      </c>
      <c r="R152">
        <v>-3.32</v>
      </c>
      <c r="S152">
        <v>0.26</v>
      </c>
    </row>
    <row r="153" spans="1:19">
      <c r="A153" s="154" t="s">
        <v>858</v>
      </c>
      <c r="B153" s="154" t="s">
        <v>2750</v>
      </c>
      <c r="C153" s="154" t="s">
        <v>1641</v>
      </c>
      <c r="D153" s="168">
        <v>1.1200000000000001</v>
      </c>
      <c r="O153" t="s">
        <v>834</v>
      </c>
      <c r="P153" t="s">
        <v>3878</v>
      </c>
      <c r="Q153" t="s">
        <v>2424</v>
      </c>
      <c r="R153">
        <v>10</v>
      </c>
      <c r="S153">
        <v>1.32</v>
      </c>
    </row>
    <row r="154" spans="1:19">
      <c r="A154" s="154" t="s">
        <v>112</v>
      </c>
      <c r="B154" s="154" t="s">
        <v>1787</v>
      </c>
      <c r="C154" s="154" t="s">
        <v>1641</v>
      </c>
      <c r="D154" s="168">
        <v>0.54</v>
      </c>
      <c r="O154" t="s">
        <v>848</v>
      </c>
      <c r="P154" t="s">
        <v>2973</v>
      </c>
      <c r="Q154" t="s">
        <v>2424</v>
      </c>
      <c r="R154">
        <v>12.59</v>
      </c>
      <c r="S154">
        <v>2.0299999999999998</v>
      </c>
    </row>
    <row r="155" spans="1:19">
      <c r="A155" s="154" t="s">
        <v>114</v>
      </c>
      <c r="B155" s="154" t="s">
        <v>1789</v>
      </c>
      <c r="C155" s="154" t="s">
        <v>1641</v>
      </c>
      <c r="D155" s="168">
        <v>2.52</v>
      </c>
      <c r="O155" t="s">
        <v>1129</v>
      </c>
      <c r="P155" t="s">
        <v>2687</v>
      </c>
      <c r="Q155" t="s">
        <v>2424</v>
      </c>
      <c r="R155">
        <v>6.38</v>
      </c>
      <c r="S155">
        <v>0.97</v>
      </c>
    </row>
    <row r="156" spans="1:19">
      <c r="A156" s="154" t="s">
        <v>3738</v>
      </c>
      <c r="B156" s="154" t="s">
        <v>3739</v>
      </c>
      <c r="C156" s="154" t="s">
        <v>1641</v>
      </c>
      <c r="D156" s="168">
        <v>0.68</v>
      </c>
      <c r="O156" t="s">
        <v>25</v>
      </c>
      <c r="P156" t="s">
        <v>1675</v>
      </c>
      <c r="Q156" t="s">
        <v>1641</v>
      </c>
      <c r="R156">
        <v>9.4600000000000009</v>
      </c>
      <c r="S156">
        <v>0.97</v>
      </c>
    </row>
    <row r="157" spans="1:19">
      <c r="A157" s="154" t="s">
        <v>115</v>
      </c>
      <c r="B157" s="154" t="s">
        <v>3962</v>
      </c>
      <c r="C157" s="154" t="s">
        <v>1641</v>
      </c>
      <c r="D157" s="168">
        <v>0.8</v>
      </c>
      <c r="O157" t="s">
        <v>1008</v>
      </c>
      <c r="P157" t="s">
        <v>2493</v>
      </c>
      <c r="Q157" t="s">
        <v>2424</v>
      </c>
      <c r="R157">
        <v>2.29</v>
      </c>
      <c r="S157">
        <v>0.4</v>
      </c>
    </row>
    <row r="158" spans="1:19">
      <c r="A158" s="154" t="s">
        <v>116</v>
      </c>
      <c r="B158" s="154" t="s">
        <v>1791</v>
      </c>
      <c r="C158" s="154" t="s">
        <v>1641</v>
      </c>
      <c r="D158" s="168">
        <v>0.52</v>
      </c>
      <c r="O158" t="s">
        <v>1009</v>
      </c>
      <c r="P158" t="s">
        <v>2494</v>
      </c>
      <c r="Q158" t="s">
        <v>2424</v>
      </c>
      <c r="R158">
        <v>5.64</v>
      </c>
      <c r="S158">
        <v>0.72</v>
      </c>
    </row>
    <row r="159" spans="1:19">
      <c r="A159" s="154" t="s">
        <v>787</v>
      </c>
      <c r="B159" s="154" t="s">
        <v>1793</v>
      </c>
      <c r="C159" s="154" t="s">
        <v>1641</v>
      </c>
      <c r="D159" s="168">
        <v>2.4300000000000002</v>
      </c>
      <c r="O159" t="s">
        <v>26</v>
      </c>
      <c r="P159" t="s">
        <v>1676</v>
      </c>
      <c r="Q159" t="s">
        <v>1641</v>
      </c>
      <c r="R159">
        <v>12.7</v>
      </c>
      <c r="S159">
        <v>1.41</v>
      </c>
    </row>
    <row r="160" spans="1:19">
      <c r="A160" s="154" t="s">
        <v>118</v>
      </c>
      <c r="B160" s="154" t="s">
        <v>1794</v>
      </c>
      <c r="C160" s="154" t="s">
        <v>1641</v>
      </c>
      <c r="D160" s="168">
        <v>1.42</v>
      </c>
      <c r="O160" t="s">
        <v>1010</v>
      </c>
      <c r="P160" t="s">
        <v>2495</v>
      </c>
      <c r="Q160" t="s">
        <v>2424</v>
      </c>
      <c r="R160">
        <v>6.95</v>
      </c>
      <c r="S160">
        <v>0.47</v>
      </c>
    </row>
    <row r="161" spans="1:19">
      <c r="A161" s="154" t="s">
        <v>119</v>
      </c>
      <c r="B161" s="154" t="s">
        <v>1795</v>
      </c>
      <c r="C161" s="154" t="s">
        <v>1641</v>
      </c>
      <c r="D161" s="168">
        <v>2.09</v>
      </c>
      <c r="O161" t="s">
        <v>1011</v>
      </c>
      <c r="P161" t="s">
        <v>2496</v>
      </c>
      <c r="Q161" t="s">
        <v>2424</v>
      </c>
      <c r="R161">
        <v>60.02</v>
      </c>
      <c r="S161">
        <v>5.98</v>
      </c>
    </row>
    <row r="162" spans="1:19">
      <c r="A162" s="154" t="s">
        <v>123</v>
      </c>
      <c r="B162" s="154" t="s">
        <v>1797</v>
      </c>
      <c r="C162" s="154" t="s">
        <v>1641</v>
      </c>
      <c r="D162" s="168">
        <v>0.65</v>
      </c>
      <c r="O162" t="s">
        <v>1012</v>
      </c>
      <c r="P162" t="s">
        <v>2497</v>
      </c>
      <c r="Q162" t="s">
        <v>2424</v>
      </c>
      <c r="R162">
        <v>7.08</v>
      </c>
      <c r="S162">
        <v>1.07</v>
      </c>
    </row>
    <row r="163" spans="1:19">
      <c r="A163" s="154" t="s">
        <v>124</v>
      </c>
      <c r="B163" s="154" t="s">
        <v>1798</v>
      </c>
      <c r="C163" s="154" t="s">
        <v>1641</v>
      </c>
      <c r="D163" s="168">
        <v>0.3</v>
      </c>
      <c r="O163" t="s">
        <v>27</v>
      </c>
      <c r="P163" t="s">
        <v>1677</v>
      </c>
      <c r="Q163" t="s">
        <v>1641</v>
      </c>
      <c r="R163">
        <v>14.53</v>
      </c>
      <c r="S163">
        <v>2.14</v>
      </c>
    </row>
    <row r="164" spans="1:19">
      <c r="A164" s="154" t="s">
        <v>125</v>
      </c>
      <c r="B164" s="154" t="s">
        <v>1799</v>
      </c>
      <c r="C164" s="154" t="s">
        <v>1641</v>
      </c>
      <c r="D164" s="168">
        <v>0.5</v>
      </c>
      <c r="O164" t="s">
        <v>1013</v>
      </c>
      <c r="P164" t="s">
        <v>2498</v>
      </c>
      <c r="Q164" t="s">
        <v>2424</v>
      </c>
      <c r="R164">
        <v>-78.98</v>
      </c>
      <c r="S164">
        <v>0.93</v>
      </c>
    </row>
    <row r="165" spans="1:19">
      <c r="A165" s="154" t="s">
        <v>126</v>
      </c>
      <c r="B165" s="154" t="s">
        <v>1800</v>
      </c>
      <c r="C165" s="154" t="s">
        <v>1641</v>
      </c>
      <c r="D165" s="168">
        <v>1.01</v>
      </c>
      <c r="O165" t="s">
        <v>1277</v>
      </c>
      <c r="P165" t="s">
        <v>2958</v>
      </c>
      <c r="Q165" t="s">
        <v>2424</v>
      </c>
      <c r="R165">
        <v>9.6999999999999993</v>
      </c>
      <c r="S165">
        <v>0.32</v>
      </c>
    </row>
    <row r="166" spans="1:19">
      <c r="A166" s="154" t="s">
        <v>128</v>
      </c>
      <c r="B166" s="154" t="s">
        <v>1802</v>
      </c>
      <c r="C166" s="154" t="s">
        <v>1641</v>
      </c>
      <c r="D166" s="168">
        <v>0.57999999999999996</v>
      </c>
      <c r="O166" t="s">
        <v>1015</v>
      </c>
      <c r="P166" t="s">
        <v>2500</v>
      </c>
      <c r="Q166" t="s">
        <v>2424</v>
      </c>
      <c r="R166">
        <v>19.170000000000002</v>
      </c>
      <c r="S166">
        <v>0.85</v>
      </c>
    </row>
    <row r="167" spans="1:19">
      <c r="A167" s="154" t="s">
        <v>129</v>
      </c>
      <c r="B167" s="154" t="s">
        <v>3948</v>
      </c>
      <c r="C167" s="154" t="s">
        <v>1641</v>
      </c>
      <c r="D167" s="168">
        <v>2.1</v>
      </c>
      <c r="O167" t="s">
        <v>809</v>
      </c>
      <c r="P167" t="s">
        <v>2501</v>
      </c>
      <c r="Q167" t="s">
        <v>2424</v>
      </c>
      <c r="R167">
        <v>-8.9600000000000009</v>
      </c>
      <c r="S167">
        <v>1.48</v>
      </c>
    </row>
    <row r="168" spans="1:19">
      <c r="A168" s="154" t="s">
        <v>130</v>
      </c>
      <c r="B168" s="154" t="s">
        <v>1804</v>
      </c>
      <c r="C168" s="154" t="s">
        <v>1641</v>
      </c>
      <c r="D168" s="168">
        <v>1.7</v>
      </c>
      <c r="O168" t="s">
        <v>376</v>
      </c>
      <c r="P168" t="s">
        <v>2083</v>
      </c>
      <c r="Q168" t="s">
        <v>2058</v>
      </c>
      <c r="R168">
        <v>16.39</v>
      </c>
      <c r="S168">
        <v>0.44</v>
      </c>
    </row>
    <row r="169" spans="1:19">
      <c r="A169" s="154" t="s">
        <v>131</v>
      </c>
      <c r="B169" s="154" t="s">
        <v>1805</v>
      </c>
      <c r="C169" s="154" t="s">
        <v>1641</v>
      </c>
      <c r="D169" s="168">
        <v>1.26</v>
      </c>
      <c r="O169" t="s">
        <v>28</v>
      </c>
      <c r="P169" t="s">
        <v>1678</v>
      </c>
      <c r="Q169" t="s">
        <v>1641</v>
      </c>
      <c r="R169">
        <v>9.32</v>
      </c>
      <c r="S169">
        <v>0.79</v>
      </c>
    </row>
    <row r="170" spans="1:19">
      <c r="A170" s="154" t="s">
        <v>132</v>
      </c>
      <c r="B170" s="154" t="s">
        <v>1806</v>
      </c>
      <c r="C170" s="154" t="s">
        <v>1641</v>
      </c>
      <c r="D170" s="168">
        <v>1.38</v>
      </c>
      <c r="O170" t="s">
        <v>1019</v>
      </c>
      <c r="P170" t="s">
        <v>2509</v>
      </c>
      <c r="Q170" t="s">
        <v>2424</v>
      </c>
      <c r="R170">
        <v>8.0399999999999991</v>
      </c>
      <c r="S170">
        <v>1.68</v>
      </c>
    </row>
    <row r="171" spans="1:19">
      <c r="A171" s="154" t="s">
        <v>724</v>
      </c>
      <c r="B171" s="154" t="s">
        <v>4127</v>
      </c>
      <c r="C171" s="154" t="s">
        <v>1641</v>
      </c>
      <c r="D171" s="168">
        <v>1.25</v>
      </c>
      <c r="O171" t="s">
        <v>1574</v>
      </c>
      <c r="P171" t="s">
        <v>3432</v>
      </c>
      <c r="Q171" t="s">
        <v>2424</v>
      </c>
      <c r="R171">
        <v>15.94</v>
      </c>
      <c r="S171">
        <v>2.4</v>
      </c>
    </row>
    <row r="172" spans="1:19">
      <c r="A172" s="154" t="s">
        <v>133</v>
      </c>
      <c r="B172" s="154" t="s">
        <v>1807</v>
      </c>
      <c r="C172" s="154" t="s">
        <v>1641</v>
      </c>
      <c r="D172" s="168">
        <v>0.62</v>
      </c>
      <c r="O172" t="s">
        <v>377</v>
      </c>
      <c r="P172" t="s">
        <v>2084</v>
      </c>
      <c r="Q172" t="s">
        <v>2058</v>
      </c>
      <c r="R172">
        <v>39.36</v>
      </c>
      <c r="S172">
        <v>1.1100000000000001</v>
      </c>
    </row>
    <row r="173" spans="1:19">
      <c r="A173" s="154" t="s">
        <v>1198</v>
      </c>
      <c r="B173" s="154" t="s">
        <v>2805</v>
      </c>
      <c r="C173" s="154" t="s">
        <v>1641</v>
      </c>
      <c r="D173" s="168">
        <v>0.6</v>
      </c>
      <c r="O173" t="s">
        <v>840</v>
      </c>
      <c r="P173" t="s">
        <v>2515</v>
      </c>
      <c r="Q173" t="s">
        <v>2424</v>
      </c>
      <c r="R173">
        <v>20.350000000000001</v>
      </c>
      <c r="S173">
        <v>1.06</v>
      </c>
    </row>
    <row r="174" spans="1:19">
      <c r="A174" s="154" t="s">
        <v>122</v>
      </c>
      <c r="B174" s="154" t="s">
        <v>1808</v>
      </c>
      <c r="C174" s="154" t="s">
        <v>1641</v>
      </c>
      <c r="D174" s="168">
        <v>0.45</v>
      </c>
      <c r="O174" t="s">
        <v>29</v>
      </c>
      <c r="P174" t="s">
        <v>1679</v>
      </c>
      <c r="Q174" t="s">
        <v>1641</v>
      </c>
      <c r="R174">
        <v>14.71</v>
      </c>
      <c r="S174">
        <v>2.2400000000000002</v>
      </c>
    </row>
    <row r="175" spans="1:19">
      <c r="A175" s="154" t="s">
        <v>12</v>
      </c>
      <c r="B175" s="154" t="s">
        <v>1809</v>
      </c>
      <c r="C175" s="154" t="s">
        <v>1641</v>
      </c>
      <c r="D175" s="168">
        <v>0.49</v>
      </c>
      <c r="O175" t="s">
        <v>774</v>
      </c>
      <c r="P175" t="s">
        <v>2517</v>
      </c>
      <c r="Q175" t="s">
        <v>2424</v>
      </c>
      <c r="R175">
        <v>4.9800000000000004</v>
      </c>
      <c r="S175">
        <v>1.57</v>
      </c>
    </row>
    <row r="176" spans="1:19">
      <c r="A176" s="154" t="s">
        <v>137</v>
      </c>
      <c r="B176" s="154" t="s">
        <v>1810</v>
      </c>
      <c r="C176" s="154" t="s">
        <v>1641</v>
      </c>
      <c r="D176" s="168">
        <v>0.73</v>
      </c>
      <c r="O176" t="s">
        <v>378</v>
      </c>
      <c r="P176" t="s">
        <v>3865</v>
      </c>
      <c r="Q176" t="s">
        <v>2058</v>
      </c>
      <c r="R176">
        <v>12.18</v>
      </c>
      <c r="S176">
        <v>1.1599999999999999</v>
      </c>
    </row>
    <row r="177" spans="1:19">
      <c r="A177" s="154" t="s">
        <v>885</v>
      </c>
      <c r="B177" s="154" t="s">
        <v>2821</v>
      </c>
      <c r="C177" s="154" t="s">
        <v>1641</v>
      </c>
      <c r="D177" s="168">
        <v>1.44</v>
      </c>
      <c r="O177" t="s">
        <v>1024</v>
      </c>
      <c r="P177" t="s">
        <v>2519</v>
      </c>
      <c r="Q177" t="s">
        <v>2424</v>
      </c>
      <c r="R177">
        <v>-2.35</v>
      </c>
    </row>
    <row r="178" spans="1:19">
      <c r="A178" s="154" t="s">
        <v>4269</v>
      </c>
      <c r="B178" s="154" t="s">
        <v>4300</v>
      </c>
      <c r="C178" s="154" t="s">
        <v>1641</v>
      </c>
      <c r="D178" s="168">
        <v>3.39</v>
      </c>
      <c r="O178" t="s">
        <v>1026</v>
      </c>
      <c r="P178" t="s">
        <v>2522</v>
      </c>
      <c r="Q178" t="s">
        <v>2424</v>
      </c>
      <c r="R178">
        <v>-7.68</v>
      </c>
      <c r="S178">
        <v>0.56000000000000005</v>
      </c>
    </row>
    <row r="179" spans="1:19">
      <c r="A179" s="154" t="s">
        <v>140</v>
      </c>
      <c r="B179" s="154" t="s">
        <v>1813</v>
      </c>
      <c r="C179" s="154" t="s">
        <v>1641</v>
      </c>
      <c r="D179" s="168">
        <v>1.54</v>
      </c>
      <c r="O179" t="s">
        <v>934</v>
      </c>
      <c r="P179" t="s">
        <v>3790</v>
      </c>
      <c r="Q179" t="s">
        <v>2424</v>
      </c>
      <c r="R179">
        <v>21.85</v>
      </c>
      <c r="S179">
        <v>1.1100000000000001</v>
      </c>
    </row>
    <row r="180" spans="1:19">
      <c r="A180" s="154" t="s">
        <v>121</v>
      </c>
      <c r="B180" s="154" t="s">
        <v>1814</v>
      </c>
      <c r="C180" s="154" t="s">
        <v>1641</v>
      </c>
      <c r="D180" s="168">
        <v>0.39</v>
      </c>
      <c r="O180" t="s">
        <v>1027</v>
      </c>
      <c r="P180" t="s">
        <v>2524</v>
      </c>
      <c r="Q180" t="s">
        <v>2424</v>
      </c>
      <c r="R180">
        <v>-2.57</v>
      </c>
      <c r="S180">
        <v>0.52</v>
      </c>
    </row>
    <row r="181" spans="1:19">
      <c r="A181" s="154" t="s">
        <v>141</v>
      </c>
      <c r="B181" s="154" t="s">
        <v>1815</v>
      </c>
      <c r="C181" s="154" t="s">
        <v>1641</v>
      </c>
      <c r="D181" s="168">
        <v>0.28999999999999998</v>
      </c>
      <c r="O181" t="s">
        <v>30</v>
      </c>
      <c r="P181" t="s">
        <v>1680</v>
      </c>
      <c r="Q181" t="s">
        <v>1641</v>
      </c>
      <c r="R181">
        <v>9.73</v>
      </c>
      <c r="S181">
        <v>0.81</v>
      </c>
    </row>
    <row r="182" spans="1:19">
      <c r="A182" s="154" t="s">
        <v>142</v>
      </c>
      <c r="B182" s="154" t="s">
        <v>1816</v>
      </c>
      <c r="C182" s="154" t="s">
        <v>1641</v>
      </c>
      <c r="D182" s="168">
        <v>1.87</v>
      </c>
      <c r="O182" t="s">
        <v>379</v>
      </c>
      <c r="P182" t="s">
        <v>2086</v>
      </c>
      <c r="Q182" t="s">
        <v>2058</v>
      </c>
      <c r="R182">
        <v>16.649999999999999</v>
      </c>
      <c r="S182">
        <v>0.73</v>
      </c>
    </row>
    <row r="183" spans="1:19">
      <c r="A183" s="154" t="s">
        <v>143</v>
      </c>
      <c r="B183" s="154" t="s">
        <v>1817</v>
      </c>
      <c r="C183" s="154" t="s">
        <v>1641</v>
      </c>
      <c r="D183" s="168">
        <v>0.88</v>
      </c>
      <c r="O183" t="s">
        <v>31</v>
      </c>
      <c r="P183" t="s">
        <v>1681</v>
      </c>
      <c r="Q183" t="s">
        <v>1641</v>
      </c>
      <c r="R183">
        <v>93.77</v>
      </c>
      <c r="S183">
        <v>1.69</v>
      </c>
    </row>
    <row r="184" spans="1:19">
      <c r="A184" s="154" t="s">
        <v>135</v>
      </c>
      <c r="B184" s="154" t="s">
        <v>1818</v>
      </c>
      <c r="C184" s="154" t="s">
        <v>1641</v>
      </c>
      <c r="D184" s="168">
        <v>0.43</v>
      </c>
      <c r="O184" t="s">
        <v>925</v>
      </c>
      <c r="P184" t="s">
        <v>2521</v>
      </c>
      <c r="Q184" t="s">
        <v>2424</v>
      </c>
      <c r="R184">
        <v>5.96</v>
      </c>
      <c r="S184">
        <v>0.96</v>
      </c>
    </row>
    <row r="185" spans="1:19">
      <c r="A185" s="154" t="s">
        <v>144</v>
      </c>
      <c r="B185" s="154" t="s">
        <v>3879</v>
      </c>
      <c r="C185" s="154" t="s">
        <v>1641</v>
      </c>
      <c r="D185" s="168">
        <v>1.06</v>
      </c>
      <c r="O185" t="s">
        <v>1030</v>
      </c>
      <c r="P185" t="s">
        <v>2527</v>
      </c>
      <c r="Q185" t="s">
        <v>2424</v>
      </c>
      <c r="R185">
        <v>-39.31</v>
      </c>
      <c r="S185">
        <v>1.85</v>
      </c>
    </row>
    <row r="186" spans="1:19">
      <c r="A186" s="154" t="s">
        <v>835</v>
      </c>
      <c r="B186" s="154" t="s">
        <v>2850</v>
      </c>
      <c r="C186" s="154" t="s">
        <v>1641</v>
      </c>
      <c r="D186" s="168">
        <v>1.32</v>
      </c>
      <c r="O186" t="s">
        <v>1029</v>
      </c>
      <c r="P186" t="s">
        <v>2526</v>
      </c>
      <c r="Q186" t="s">
        <v>2424</v>
      </c>
      <c r="R186">
        <v>7.35</v>
      </c>
      <c r="S186">
        <v>0.91</v>
      </c>
    </row>
    <row r="187" spans="1:19">
      <c r="A187" s="154" t="s">
        <v>145</v>
      </c>
      <c r="B187" s="154" t="s">
        <v>1820</v>
      </c>
      <c r="C187" s="154" t="s">
        <v>1641</v>
      </c>
      <c r="D187" s="168">
        <v>0.9</v>
      </c>
      <c r="O187" t="s">
        <v>380</v>
      </c>
      <c r="P187" t="s">
        <v>2087</v>
      </c>
      <c r="Q187" t="s">
        <v>2058</v>
      </c>
      <c r="R187">
        <v>13.86</v>
      </c>
      <c r="S187">
        <v>1.45</v>
      </c>
    </row>
    <row r="188" spans="1:19">
      <c r="A188" s="154" t="s">
        <v>146</v>
      </c>
      <c r="B188" s="154" t="s">
        <v>1821</v>
      </c>
      <c r="C188" s="154" t="s">
        <v>1641</v>
      </c>
      <c r="D188" s="168">
        <v>1.49</v>
      </c>
      <c r="O188" t="s">
        <v>1004</v>
      </c>
      <c r="P188" t="s">
        <v>2489</v>
      </c>
      <c r="Q188" t="s">
        <v>2424</v>
      </c>
      <c r="R188">
        <v>309.08</v>
      </c>
      <c r="S188">
        <v>0.76</v>
      </c>
    </row>
    <row r="189" spans="1:19">
      <c r="A189" s="154" t="s">
        <v>738</v>
      </c>
      <c r="B189" s="154" t="s">
        <v>1822</v>
      </c>
      <c r="C189" s="154" t="s">
        <v>1641</v>
      </c>
      <c r="D189" s="168">
        <v>0.47</v>
      </c>
      <c r="O189" t="s">
        <v>836</v>
      </c>
      <c r="P189" t="s">
        <v>2531</v>
      </c>
      <c r="Q189" t="s">
        <v>2424</v>
      </c>
      <c r="R189">
        <v>-0.9</v>
      </c>
      <c r="S189">
        <v>1.1599999999999999</v>
      </c>
    </row>
    <row r="190" spans="1:19">
      <c r="A190" s="154" t="s">
        <v>148</v>
      </c>
      <c r="B190" s="154" t="s">
        <v>1823</v>
      </c>
      <c r="C190" s="154" t="s">
        <v>1641</v>
      </c>
      <c r="D190" s="168">
        <v>0.55000000000000004</v>
      </c>
      <c r="O190" t="s">
        <v>32</v>
      </c>
      <c r="P190" t="s">
        <v>33</v>
      </c>
      <c r="Q190" t="s">
        <v>1641</v>
      </c>
      <c r="R190">
        <v>23.64</v>
      </c>
      <c r="S190">
        <v>1.89</v>
      </c>
    </row>
    <row r="191" spans="1:19">
      <c r="A191" s="154" t="s">
        <v>149</v>
      </c>
      <c r="B191" s="154" t="s">
        <v>1824</v>
      </c>
      <c r="C191" s="154" t="s">
        <v>1641</v>
      </c>
      <c r="D191" s="168">
        <v>0.47</v>
      </c>
      <c r="O191" t="s">
        <v>1032</v>
      </c>
      <c r="P191" t="s">
        <v>2532</v>
      </c>
      <c r="Q191" t="s">
        <v>2424</v>
      </c>
      <c r="R191">
        <v>14.94</v>
      </c>
      <c r="S191">
        <v>0.98</v>
      </c>
    </row>
    <row r="192" spans="1:19">
      <c r="A192" s="154" t="s">
        <v>739</v>
      </c>
      <c r="B192" s="154" t="s">
        <v>1826</v>
      </c>
      <c r="C192" s="154" t="s">
        <v>1641</v>
      </c>
      <c r="D192" s="168">
        <v>0.64</v>
      </c>
      <c r="O192" t="s">
        <v>3491</v>
      </c>
      <c r="P192" t="s">
        <v>3492</v>
      </c>
      <c r="Q192" t="s">
        <v>1641</v>
      </c>
      <c r="R192">
        <v>14.88</v>
      </c>
      <c r="S192">
        <v>2.61</v>
      </c>
    </row>
    <row r="193" spans="1:19">
      <c r="A193" s="154" t="s">
        <v>740</v>
      </c>
      <c r="B193" s="154" t="s">
        <v>1827</v>
      </c>
      <c r="C193" s="154" t="s">
        <v>1641</v>
      </c>
      <c r="D193" s="168">
        <v>0.96</v>
      </c>
      <c r="O193" t="s">
        <v>381</v>
      </c>
      <c r="P193" t="s">
        <v>2088</v>
      </c>
      <c r="Q193" t="s">
        <v>2058</v>
      </c>
      <c r="R193">
        <v>8.9700000000000006</v>
      </c>
      <c r="S193">
        <v>0.8</v>
      </c>
    </row>
    <row r="194" spans="1:19">
      <c r="A194" s="154" t="s">
        <v>749</v>
      </c>
      <c r="B194" s="154" t="s">
        <v>1828</v>
      </c>
      <c r="C194" s="154" t="s">
        <v>1641</v>
      </c>
      <c r="D194" s="168">
        <v>6.72</v>
      </c>
      <c r="O194" t="s">
        <v>945</v>
      </c>
      <c r="P194" t="s">
        <v>3791</v>
      </c>
      <c r="Q194" t="s">
        <v>2424</v>
      </c>
      <c r="R194">
        <v>18.45</v>
      </c>
      <c r="S194">
        <v>0.77</v>
      </c>
    </row>
    <row r="195" spans="1:19">
      <c r="A195" s="154" t="s">
        <v>1610</v>
      </c>
      <c r="B195" s="154" t="s">
        <v>1831</v>
      </c>
      <c r="C195" s="154" t="s">
        <v>1641</v>
      </c>
      <c r="D195" s="168">
        <v>0.88</v>
      </c>
      <c r="O195" t="s">
        <v>926</v>
      </c>
      <c r="P195" t="s">
        <v>2534</v>
      </c>
      <c r="Q195" t="s">
        <v>2424</v>
      </c>
      <c r="R195">
        <v>15.1</v>
      </c>
      <c r="S195">
        <v>2.73</v>
      </c>
    </row>
    <row r="196" spans="1:19">
      <c r="A196" s="154" t="s">
        <v>154</v>
      </c>
      <c r="B196" s="154" t="s">
        <v>4196</v>
      </c>
      <c r="C196" s="154" t="s">
        <v>1641</v>
      </c>
      <c r="D196" s="168">
        <v>0.49</v>
      </c>
      <c r="O196" t="s">
        <v>3508</v>
      </c>
      <c r="P196" t="s">
        <v>3509</v>
      </c>
      <c r="Q196" t="s">
        <v>2424</v>
      </c>
      <c r="R196">
        <v>0</v>
      </c>
      <c r="S196">
        <v>0</v>
      </c>
    </row>
    <row r="197" spans="1:19">
      <c r="A197" s="154" t="s">
        <v>155</v>
      </c>
      <c r="B197" s="154" t="s">
        <v>1833</v>
      </c>
      <c r="C197" s="154" t="s">
        <v>1641</v>
      </c>
      <c r="D197" s="168">
        <v>0.77</v>
      </c>
      <c r="O197" t="s">
        <v>382</v>
      </c>
      <c r="P197" t="s">
        <v>2089</v>
      </c>
      <c r="Q197" t="s">
        <v>2058</v>
      </c>
      <c r="R197">
        <v>25.66</v>
      </c>
      <c r="S197">
        <v>0.67</v>
      </c>
    </row>
    <row r="198" spans="1:19">
      <c r="A198" s="154" t="s">
        <v>750</v>
      </c>
      <c r="B198" s="154" t="s">
        <v>1834</v>
      </c>
      <c r="C198" s="154" t="s">
        <v>1641</v>
      </c>
      <c r="D198" s="168">
        <v>0.97</v>
      </c>
      <c r="O198" t="s">
        <v>1209</v>
      </c>
      <c r="P198" t="s">
        <v>2822</v>
      </c>
      <c r="Q198" t="s">
        <v>2424</v>
      </c>
      <c r="R198" s="169">
        <v>1116.1500000000001</v>
      </c>
      <c r="S198">
        <v>1.31</v>
      </c>
    </row>
    <row r="199" spans="1:19">
      <c r="A199" s="154" t="s">
        <v>156</v>
      </c>
      <c r="B199" s="154" t="s">
        <v>4301</v>
      </c>
      <c r="C199" s="154" t="s">
        <v>1641</v>
      </c>
      <c r="D199" s="168">
        <v>3.11</v>
      </c>
      <c r="O199" t="s">
        <v>383</v>
      </c>
      <c r="P199" t="s">
        <v>2090</v>
      </c>
      <c r="Q199" t="s">
        <v>2058</v>
      </c>
      <c r="R199">
        <v>33.76</v>
      </c>
      <c r="S199">
        <v>1.05</v>
      </c>
    </row>
    <row r="200" spans="1:19">
      <c r="A200" s="154" t="s">
        <v>158</v>
      </c>
      <c r="B200" s="154" t="s">
        <v>1837</v>
      </c>
      <c r="C200" s="154" t="s">
        <v>1641</v>
      </c>
      <c r="D200" s="168">
        <v>0.51</v>
      </c>
      <c r="O200" t="s">
        <v>1035</v>
      </c>
      <c r="P200" t="s">
        <v>2537</v>
      </c>
      <c r="Q200" t="s">
        <v>2424</v>
      </c>
      <c r="R200">
        <v>12.36</v>
      </c>
      <c r="S200">
        <v>0.38</v>
      </c>
    </row>
    <row r="201" spans="1:19">
      <c r="A201" s="154" t="s">
        <v>159</v>
      </c>
      <c r="B201" s="154" t="s">
        <v>4236</v>
      </c>
      <c r="C201" s="154" t="s">
        <v>1641</v>
      </c>
      <c r="D201" s="168">
        <v>1.22</v>
      </c>
      <c r="O201" t="s">
        <v>1036</v>
      </c>
      <c r="P201" t="s">
        <v>2538</v>
      </c>
      <c r="Q201" t="s">
        <v>2424</v>
      </c>
      <c r="R201">
        <v>8.6300000000000008</v>
      </c>
      <c r="S201">
        <v>0.95</v>
      </c>
    </row>
    <row r="202" spans="1:19">
      <c r="A202" s="154" t="s">
        <v>160</v>
      </c>
      <c r="B202" s="154" t="s">
        <v>4271</v>
      </c>
      <c r="C202" s="154" t="s">
        <v>1641</v>
      </c>
      <c r="D202" s="168">
        <v>0.71</v>
      </c>
      <c r="O202" t="s">
        <v>2994</v>
      </c>
      <c r="P202" t="s">
        <v>2995</v>
      </c>
      <c r="Q202" t="s">
        <v>2424</v>
      </c>
      <c r="R202">
        <v>0</v>
      </c>
    </row>
    <row r="203" spans="1:19">
      <c r="A203" s="154" t="s">
        <v>162</v>
      </c>
      <c r="B203" s="154" t="s">
        <v>1840</v>
      </c>
      <c r="C203" s="154" t="s">
        <v>1641</v>
      </c>
      <c r="D203" s="168">
        <v>1.26</v>
      </c>
      <c r="O203" t="s">
        <v>34</v>
      </c>
      <c r="P203" t="s">
        <v>1683</v>
      </c>
      <c r="Q203" t="s">
        <v>1641</v>
      </c>
      <c r="R203">
        <v>6.13</v>
      </c>
      <c r="S203">
        <v>0.67</v>
      </c>
    </row>
    <row r="204" spans="1:19">
      <c r="A204" s="154" t="s">
        <v>163</v>
      </c>
      <c r="B204" s="154" t="s">
        <v>1841</v>
      </c>
      <c r="C204" s="154" t="s">
        <v>1641</v>
      </c>
      <c r="D204" s="168">
        <v>2.0499999999999998</v>
      </c>
      <c r="O204" t="s">
        <v>35</v>
      </c>
      <c r="P204" t="s">
        <v>1684</v>
      </c>
      <c r="Q204" t="s">
        <v>1641</v>
      </c>
      <c r="R204">
        <v>8.7799999999999994</v>
      </c>
      <c r="S204">
        <v>0.94</v>
      </c>
    </row>
    <row r="205" spans="1:19">
      <c r="A205" s="154" t="s">
        <v>164</v>
      </c>
      <c r="B205" s="154" t="s">
        <v>1842</v>
      </c>
      <c r="C205" s="154" t="s">
        <v>1641</v>
      </c>
      <c r="D205" s="168">
        <v>1.45</v>
      </c>
      <c r="O205" t="s">
        <v>769</v>
      </c>
      <c r="P205" t="s">
        <v>2541</v>
      </c>
      <c r="Q205" t="s">
        <v>2424</v>
      </c>
      <c r="R205">
        <v>0</v>
      </c>
      <c r="S205">
        <v>0</v>
      </c>
    </row>
    <row r="206" spans="1:19">
      <c r="A206" s="154" t="s">
        <v>3691</v>
      </c>
      <c r="B206" s="154" t="s">
        <v>3777</v>
      </c>
      <c r="C206" s="154" t="s">
        <v>1641</v>
      </c>
      <c r="D206" s="168">
        <v>0.45</v>
      </c>
      <c r="O206" t="s">
        <v>1499</v>
      </c>
      <c r="P206" t="s">
        <v>3321</v>
      </c>
      <c r="Q206" t="s">
        <v>2424</v>
      </c>
      <c r="R206">
        <v>283.20999999999998</v>
      </c>
      <c r="S206">
        <v>0.44</v>
      </c>
    </row>
    <row r="207" spans="1:19">
      <c r="A207" s="154" t="s">
        <v>165</v>
      </c>
      <c r="B207" s="154" t="s">
        <v>1843</v>
      </c>
      <c r="C207" s="154" t="s">
        <v>1641</v>
      </c>
      <c r="D207" s="168">
        <v>0.9</v>
      </c>
      <c r="O207" t="s">
        <v>384</v>
      </c>
      <c r="P207" t="s">
        <v>3792</v>
      </c>
      <c r="Q207" t="s">
        <v>2424</v>
      </c>
      <c r="R207">
        <v>23.9</v>
      </c>
      <c r="S207">
        <v>0.37</v>
      </c>
    </row>
    <row r="208" spans="1:19">
      <c r="A208" s="154" t="s">
        <v>851</v>
      </c>
      <c r="B208" s="154" t="s">
        <v>3949</v>
      </c>
      <c r="C208" s="154" t="s">
        <v>1641</v>
      </c>
      <c r="D208" s="168">
        <v>0.95</v>
      </c>
      <c r="O208" t="s">
        <v>1039</v>
      </c>
      <c r="P208" t="s">
        <v>2543</v>
      </c>
      <c r="Q208" t="s">
        <v>2424</v>
      </c>
      <c r="R208">
        <v>-1.84</v>
      </c>
    </row>
    <row r="209" spans="1:19">
      <c r="A209" s="154" t="s">
        <v>166</v>
      </c>
      <c r="B209" s="154" t="s">
        <v>1844</v>
      </c>
      <c r="C209" s="154" t="s">
        <v>1641</v>
      </c>
      <c r="D209" s="168">
        <v>0.24</v>
      </c>
      <c r="O209" t="s">
        <v>1612</v>
      </c>
      <c r="P209" t="s">
        <v>2605</v>
      </c>
      <c r="Q209" t="s">
        <v>2424</v>
      </c>
      <c r="R209">
        <v>-18.47</v>
      </c>
      <c r="S209">
        <v>3.09</v>
      </c>
    </row>
    <row r="210" spans="1:19">
      <c r="A210" s="154" t="s">
        <v>755</v>
      </c>
      <c r="B210" s="154" t="s">
        <v>1845</v>
      </c>
      <c r="C210" s="154" t="s">
        <v>1641</v>
      </c>
      <c r="D210" s="168">
        <v>3.58</v>
      </c>
      <c r="O210" t="s">
        <v>1057</v>
      </c>
      <c r="P210" t="s">
        <v>2574</v>
      </c>
      <c r="Q210" t="s">
        <v>2424</v>
      </c>
      <c r="R210">
        <v>124.07</v>
      </c>
      <c r="S210">
        <v>0.8</v>
      </c>
    </row>
    <row r="211" spans="1:19">
      <c r="A211" s="154" t="s">
        <v>168</v>
      </c>
      <c r="B211" s="154" t="s">
        <v>1847</v>
      </c>
      <c r="C211" s="154" t="s">
        <v>1641</v>
      </c>
      <c r="D211" s="168">
        <v>0.64</v>
      </c>
      <c r="O211" t="s">
        <v>2575</v>
      </c>
      <c r="P211" t="s">
        <v>2576</v>
      </c>
      <c r="Q211" t="s">
        <v>2424</v>
      </c>
      <c r="R211">
        <v>0</v>
      </c>
    </row>
    <row r="212" spans="1:19">
      <c r="A212" s="154" t="s">
        <v>170</v>
      </c>
      <c r="B212" s="154" t="s">
        <v>1848</v>
      </c>
      <c r="C212" s="154" t="s">
        <v>1641</v>
      </c>
      <c r="D212" s="168">
        <v>0.85</v>
      </c>
      <c r="O212" t="s">
        <v>385</v>
      </c>
      <c r="P212" t="s">
        <v>2093</v>
      </c>
      <c r="Q212" t="s">
        <v>2058</v>
      </c>
      <c r="R212">
        <v>8.64</v>
      </c>
      <c r="S212">
        <v>1.99</v>
      </c>
    </row>
    <row r="213" spans="1:19">
      <c r="A213" s="154" t="s">
        <v>171</v>
      </c>
      <c r="B213" s="154" t="s">
        <v>1849</v>
      </c>
      <c r="C213" s="154" t="s">
        <v>1641</v>
      </c>
      <c r="D213" s="168">
        <v>0.97</v>
      </c>
      <c r="O213" t="s">
        <v>1047</v>
      </c>
      <c r="P213" t="s">
        <v>2560</v>
      </c>
      <c r="Q213" t="s">
        <v>2424</v>
      </c>
      <c r="R213" s="169">
        <v>3721.67</v>
      </c>
      <c r="S213">
        <v>1.98</v>
      </c>
    </row>
    <row r="214" spans="1:19">
      <c r="A214" s="154" t="s">
        <v>172</v>
      </c>
      <c r="B214" s="154" t="s">
        <v>1850</v>
      </c>
      <c r="C214" s="154" t="s">
        <v>1641</v>
      </c>
      <c r="D214" s="168">
        <v>2.0699999999999998</v>
      </c>
      <c r="O214" t="s">
        <v>386</v>
      </c>
      <c r="P214" t="s">
        <v>2094</v>
      </c>
      <c r="Q214" t="s">
        <v>2058</v>
      </c>
      <c r="R214">
        <v>7.21</v>
      </c>
      <c r="S214">
        <v>4</v>
      </c>
    </row>
    <row r="215" spans="1:19">
      <c r="A215" s="154" t="s">
        <v>173</v>
      </c>
      <c r="B215" s="154" t="s">
        <v>3818</v>
      </c>
      <c r="C215" s="154" t="s">
        <v>1641</v>
      </c>
      <c r="D215" s="168">
        <v>0.73</v>
      </c>
      <c r="O215" t="s">
        <v>1611</v>
      </c>
      <c r="P215" t="s">
        <v>3868</v>
      </c>
      <c r="Q215" t="s">
        <v>2424</v>
      </c>
      <c r="R215">
        <v>4.18</v>
      </c>
      <c r="S215">
        <v>0.88</v>
      </c>
    </row>
    <row r="216" spans="1:19">
      <c r="A216" s="154" t="s">
        <v>175</v>
      </c>
      <c r="B216" s="154" t="s">
        <v>1853</v>
      </c>
      <c r="C216" s="154" t="s">
        <v>1641</v>
      </c>
      <c r="D216" s="168">
        <v>0.65</v>
      </c>
      <c r="O216" t="s">
        <v>1190</v>
      </c>
      <c r="P216" t="s">
        <v>2791</v>
      </c>
      <c r="Q216" t="s">
        <v>2424</v>
      </c>
      <c r="R216">
        <v>8.02</v>
      </c>
      <c r="S216">
        <v>0.77</v>
      </c>
    </row>
    <row r="217" spans="1:19">
      <c r="A217" s="154" t="s">
        <v>176</v>
      </c>
      <c r="B217" s="154" t="s">
        <v>1855</v>
      </c>
      <c r="C217" s="154" t="s">
        <v>1641</v>
      </c>
      <c r="D217" s="168">
        <v>3.09</v>
      </c>
      <c r="O217" t="s">
        <v>36</v>
      </c>
      <c r="P217" t="s">
        <v>1685</v>
      </c>
      <c r="Q217" t="s">
        <v>1641</v>
      </c>
      <c r="R217">
        <v>7.84</v>
      </c>
      <c r="S217">
        <v>1.75</v>
      </c>
    </row>
    <row r="218" spans="1:19">
      <c r="A218" s="154" t="s">
        <v>177</v>
      </c>
      <c r="B218" s="154" t="s">
        <v>1856</v>
      </c>
      <c r="C218" s="154" t="s">
        <v>1641</v>
      </c>
      <c r="D218" s="168">
        <v>0.46</v>
      </c>
      <c r="O218" t="s">
        <v>1072</v>
      </c>
      <c r="P218" t="s">
        <v>2599</v>
      </c>
      <c r="Q218" t="s">
        <v>2424</v>
      </c>
      <c r="R218">
        <v>12.79</v>
      </c>
      <c r="S218">
        <v>0.95</v>
      </c>
    </row>
    <row r="219" spans="1:19">
      <c r="A219" s="154" t="s">
        <v>178</v>
      </c>
      <c r="B219" s="154" t="s">
        <v>1857</v>
      </c>
      <c r="C219" s="154" t="s">
        <v>1641</v>
      </c>
      <c r="D219" s="168">
        <v>0.72</v>
      </c>
      <c r="O219" t="s">
        <v>1245</v>
      </c>
      <c r="P219" t="s">
        <v>2902</v>
      </c>
      <c r="Q219" t="s">
        <v>2424</v>
      </c>
      <c r="R219">
        <v>3.13</v>
      </c>
      <c r="S219">
        <v>0.69</v>
      </c>
    </row>
    <row r="220" spans="1:19">
      <c r="A220" s="154" t="s">
        <v>179</v>
      </c>
      <c r="B220" s="154" t="s">
        <v>4237</v>
      </c>
      <c r="C220" s="154" t="s">
        <v>1641</v>
      </c>
      <c r="D220" s="168">
        <v>1.81</v>
      </c>
      <c r="O220" t="s">
        <v>864</v>
      </c>
      <c r="P220" t="s">
        <v>2550</v>
      </c>
      <c r="Q220" t="s">
        <v>2424</v>
      </c>
      <c r="R220">
        <v>0</v>
      </c>
    </row>
    <row r="221" spans="1:19">
      <c r="A221" s="154" t="s">
        <v>180</v>
      </c>
      <c r="B221" s="154" t="s">
        <v>1859</v>
      </c>
      <c r="C221" s="154" t="s">
        <v>1641</v>
      </c>
      <c r="D221" s="168">
        <v>0.41</v>
      </c>
      <c r="O221" t="s">
        <v>37</v>
      </c>
      <c r="P221" t="s">
        <v>1686</v>
      </c>
      <c r="Q221" t="s">
        <v>1641</v>
      </c>
      <c r="R221">
        <v>23.45</v>
      </c>
      <c r="S221">
        <v>1.94</v>
      </c>
    </row>
    <row r="222" spans="1:19">
      <c r="A222" s="154" t="s">
        <v>768</v>
      </c>
      <c r="B222" s="154" t="s">
        <v>4128</v>
      </c>
      <c r="C222" s="154" t="s">
        <v>1641</v>
      </c>
      <c r="D222" s="168">
        <v>3.13</v>
      </c>
      <c r="O222" t="s">
        <v>38</v>
      </c>
      <c r="P222" t="s">
        <v>3793</v>
      </c>
      <c r="Q222" t="s">
        <v>1641</v>
      </c>
      <c r="R222">
        <v>9.33</v>
      </c>
      <c r="S222">
        <v>0.86</v>
      </c>
    </row>
    <row r="223" spans="1:19">
      <c r="A223" s="154" t="s">
        <v>182</v>
      </c>
      <c r="B223" s="154" t="s">
        <v>1861</v>
      </c>
      <c r="C223" s="154" t="s">
        <v>1641</v>
      </c>
      <c r="D223" s="168">
        <v>0.42</v>
      </c>
      <c r="O223" t="s">
        <v>387</v>
      </c>
      <c r="P223" t="s">
        <v>2412</v>
      </c>
      <c r="Q223" t="s">
        <v>2058</v>
      </c>
      <c r="R223">
        <v>5.26</v>
      </c>
      <c r="S223">
        <v>1.1100000000000001</v>
      </c>
    </row>
    <row r="224" spans="1:19">
      <c r="A224" s="154" t="s">
        <v>183</v>
      </c>
      <c r="B224" s="154" t="s">
        <v>1862</v>
      </c>
      <c r="C224" s="154" t="s">
        <v>1641</v>
      </c>
      <c r="D224" s="168">
        <v>1.47</v>
      </c>
      <c r="O224" t="s">
        <v>1044</v>
      </c>
      <c r="P224" t="s">
        <v>2557</v>
      </c>
      <c r="Q224" t="s">
        <v>2424</v>
      </c>
      <c r="R224">
        <v>7.28</v>
      </c>
      <c r="S224">
        <v>0.89</v>
      </c>
    </row>
    <row r="225" spans="1:19">
      <c r="A225" s="154" t="s">
        <v>810</v>
      </c>
      <c r="B225" s="154" t="s">
        <v>2960</v>
      </c>
      <c r="C225" s="154" t="s">
        <v>1641</v>
      </c>
      <c r="D225" s="168">
        <v>9.85</v>
      </c>
      <c r="O225" t="s">
        <v>1046</v>
      </c>
      <c r="P225" t="s">
        <v>2559</v>
      </c>
      <c r="Q225" t="s">
        <v>2058</v>
      </c>
      <c r="R225">
        <v>14.88</v>
      </c>
      <c r="S225">
        <v>1.41</v>
      </c>
    </row>
    <row r="226" spans="1:19">
      <c r="A226" s="154" t="s">
        <v>3528</v>
      </c>
      <c r="B226" s="154" t="s">
        <v>3529</v>
      </c>
      <c r="C226" s="154" t="s">
        <v>1641</v>
      </c>
      <c r="D226" s="168">
        <v>1.31</v>
      </c>
      <c r="O226" t="s">
        <v>39</v>
      </c>
      <c r="P226" t="s">
        <v>1688</v>
      </c>
      <c r="Q226" t="s">
        <v>1641</v>
      </c>
      <c r="R226">
        <v>15.47</v>
      </c>
      <c r="S226">
        <v>1.48</v>
      </c>
    </row>
    <row r="227" spans="1:19">
      <c r="A227" s="154" t="s">
        <v>185</v>
      </c>
      <c r="B227" s="154" t="s">
        <v>1864</v>
      </c>
      <c r="C227" s="154" t="s">
        <v>1641</v>
      </c>
      <c r="D227" s="168">
        <v>1.96</v>
      </c>
      <c r="O227" t="s">
        <v>1050</v>
      </c>
      <c r="P227" t="s">
        <v>2563</v>
      </c>
      <c r="Q227" t="s">
        <v>2424</v>
      </c>
      <c r="R227">
        <v>1.45</v>
      </c>
      <c r="S227">
        <v>0.13</v>
      </c>
    </row>
    <row r="228" spans="1:19">
      <c r="A228" s="154" t="s">
        <v>186</v>
      </c>
      <c r="B228" s="154" t="s">
        <v>1865</v>
      </c>
      <c r="C228" s="154" t="s">
        <v>1641</v>
      </c>
      <c r="D228" s="168">
        <v>1.9</v>
      </c>
      <c r="O228" t="s">
        <v>1049</v>
      </c>
      <c r="P228" t="s">
        <v>2562</v>
      </c>
      <c r="Q228" t="s">
        <v>2424</v>
      </c>
      <c r="R228">
        <v>2.91</v>
      </c>
      <c r="S228">
        <v>0.18</v>
      </c>
    </row>
    <row r="229" spans="1:19">
      <c r="A229" s="154" t="s">
        <v>187</v>
      </c>
      <c r="B229" s="154" t="s">
        <v>756</v>
      </c>
      <c r="C229" s="154" t="s">
        <v>1641</v>
      </c>
      <c r="D229" s="168">
        <v>0.64</v>
      </c>
      <c r="O229" t="s">
        <v>828</v>
      </c>
      <c r="P229" t="s">
        <v>2564</v>
      </c>
      <c r="Q229" t="s">
        <v>2424</v>
      </c>
      <c r="R229">
        <v>-3.15</v>
      </c>
      <c r="S229">
        <v>0.51</v>
      </c>
    </row>
    <row r="230" spans="1:19">
      <c r="A230" s="154" t="s">
        <v>783</v>
      </c>
      <c r="B230" s="154" t="s">
        <v>2979</v>
      </c>
      <c r="C230" s="154" t="s">
        <v>1641</v>
      </c>
      <c r="D230" s="168">
        <v>1.37</v>
      </c>
      <c r="O230" t="s">
        <v>837</v>
      </c>
      <c r="P230" t="s">
        <v>2572</v>
      </c>
      <c r="Q230" t="s">
        <v>2424</v>
      </c>
      <c r="R230">
        <v>30.98</v>
      </c>
      <c r="S230">
        <v>1.89</v>
      </c>
    </row>
    <row r="231" spans="1:19">
      <c r="A231" s="154" t="s">
        <v>3485</v>
      </c>
      <c r="B231" s="154" t="s">
        <v>3486</v>
      </c>
      <c r="C231" s="154" t="s">
        <v>1641</v>
      </c>
      <c r="D231" s="168">
        <v>0.96</v>
      </c>
      <c r="O231" t="s">
        <v>723</v>
      </c>
      <c r="P231" t="s">
        <v>1704</v>
      </c>
      <c r="Q231" t="s">
        <v>1641</v>
      </c>
      <c r="R231">
        <v>8.84</v>
      </c>
      <c r="S231">
        <v>1.39</v>
      </c>
    </row>
    <row r="232" spans="1:19">
      <c r="A232" s="154" t="s">
        <v>741</v>
      </c>
      <c r="B232" s="154" t="s">
        <v>1866</v>
      </c>
      <c r="C232" s="154" t="s">
        <v>1641</v>
      </c>
      <c r="D232" s="168">
        <v>2.0299999999999998</v>
      </c>
      <c r="O232" t="s">
        <v>41</v>
      </c>
      <c r="P232" t="s">
        <v>1959</v>
      </c>
      <c r="Q232" t="s">
        <v>1641</v>
      </c>
      <c r="R232">
        <v>10.78</v>
      </c>
      <c r="S232">
        <v>2.5299999999999998</v>
      </c>
    </row>
    <row r="233" spans="1:19">
      <c r="A233" s="154" t="s">
        <v>188</v>
      </c>
      <c r="B233" s="154" t="s">
        <v>1867</v>
      </c>
      <c r="C233" s="154" t="s">
        <v>1641</v>
      </c>
      <c r="D233" s="168">
        <v>3.17</v>
      </c>
      <c r="O233" t="s">
        <v>388</v>
      </c>
      <c r="P233" t="s">
        <v>2096</v>
      </c>
      <c r="Q233" t="s">
        <v>2058</v>
      </c>
      <c r="R233">
        <v>35.369999999999997</v>
      </c>
      <c r="S233">
        <v>2.89</v>
      </c>
    </row>
    <row r="234" spans="1:19">
      <c r="A234" s="154" t="s">
        <v>189</v>
      </c>
      <c r="B234" s="154" t="s">
        <v>1868</v>
      </c>
      <c r="C234" s="154" t="s">
        <v>1641</v>
      </c>
      <c r="D234" s="168">
        <v>3.52</v>
      </c>
      <c r="O234" t="s">
        <v>1515</v>
      </c>
      <c r="P234" t="s">
        <v>3344</v>
      </c>
      <c r="Q234" t="s">
        <v>2424</v>
      </c>
      <c r="R234">
        <v>8.64</v>
      </c>
      <c r="S234">
        <v>0.85</v>
      </c>
    </row>
    <row r="235" spans="1:19">
      <c r="A235" s="154" t="s">
        <v>3009</v>
      </c>
      <c r="B235" s="154" t="s">
        <v>3010</v>
      </c>
      <c r="C235" s="154" t="s">
        <v>1641</v>
      </c>
      <c r="D235" s="168">
        <v>1.03</v>
      </c>
      <c r="O235" t="s">
        <v>3510</v>
      </c>
      <c r="P235" t="s">
        <v>3511</v>
      </c>
      <c r="Q235" t="s">
        <v>2424</v>
      </c>
      <c r="R235">
        <v>137.52000000000001</v>
      </c>
      <c r="S235">
        <v>0.98</v>
      </c>
    </row>
    <row r="236" spans="1:19">
      <c r="A236" s="154" t="s">
        <v>190</v>
      </c>
      <c r="B236" s="154" t="s">
        <v>1869</v>
      </c>
      <c r="C236" s="154" t="s">
        <v>1641</v>
      </c>
      <c r="D236" s="168">
        <v>3.66</v>
      </c>
      <c r="O236" t="s">
        <v>1059</v>
      </c>
      <c r="P236" t="s">
        <v>2580</v>
      </c>
      <c r="Q236" t="s">
        <v>2424</v>
      </c>
      <c r="R236">
        <v>8.07</v>
      </c>
      <c r="S236">
        <v>0.49</v>
      </c>
    </row>
    <row r="237" spans="1:19">
      <c r="A237" s="154" t="s">
        <v>191</v>
      </c>
      <c r="B237" s="154" t="s">
        <v>1870</v>
      </c>
      <c r="C237" s="154" t="s">
        <v>1641</v>
      </c>
      <c r="D237" s="168">
        <v>1.22</v>
      </c>
      <c r="O237" t="s">
        <v>1060</v>
      </c>
      <c r="P237" t="s">
        <v>2581</v>
      </c>
      <c r="Q237" t="s">
        <v>2424</v>
      </c>
      <c r="R237">
        <v>1.57</v>
      </c>
      <c r="S237">
        <v>0.34</v>
      </c>
    </row>
    <row r="238" spans="1:19">
      <c r="A238" s="154" t="s">
        <v>192</v>
      </c>
      <c r="B238" s="154" t="s">
        <v>1871</v>
      </c>
      <c r="C238" s="154" t="s">
        <v>1641</v>
      </c>
      <c r="D238" s="168">
        <v>0.97</v>
      </c>
      <c r="O238" t="s">
        <v>861</v>
      </c>
      <c r="P238" t="s">
        <v>2591</v>
      </c>
      <c r="Q238" t="s">
        <v>2424</v>
      </c>
      <c r="R238">
        <v>9.3699999999999992</v>
      </c>
      <c r="S238">
        <v>1.1000000000000001</v>
      </c>
    </row>
    <row r="239" spans="1:19">
      <c r="A239" s="154" t="s">
        <v>193</v>
      </c>
      <c r="B239" s="154" t="s">
        <v>1872</v>
      </c>
      <c r="C239" s="154" t="s">
        <v>1641</v>
      </c>
      <c r="D239" s="168">
        <v>2.97</v>
      </c>
      <c r="O239" t="s">
        <v>42</v>
      </c>
      <c r="P239" t="s">
        <v>1690</v>
      </c>
      <c r="Q239" t="s">
        <v>1641</v>
      </c>
      <c r="R239">
        <v>7.22</v>
      </c>
      <c r="S239">
        <v>1.91</v>
      </c>
    </row>
    <row r="240" spans="1:19">
      <c r="A240" s="154" t="s">
        <v>522</v>
      </c>
      <c r="B240" s="154" t="s">
        <v>2235</v>
      </c>
      <c r="C240" s="154" t="s">
        <v>1641</v>
      </c>
      <c r="D240" s="168">
        <v>1.08</v>
      </c>
      <c r="O240" t="s">
        <v>867</v>
      </c>
      <c r="P240" t="s">
        <v>3883</v>
      </c>
      <c r="Q240" t="s">
        <v>2424</v>
      </c>
      <c r="R240">
        <v>208.42</v>
      </c>
      <c r="S240">
        <v>1.05</v>
      </c>
    </row>
    <row r="241" spans="1:19">
      <c r="A241" s="154" t="s">
        <v>805</v>
      </c>
      <c r="B241" s="154" t="s">
        <v>1873</v>
      </c>
      <c r="C241" s="154" t="s">
        <v>1641</v>
      </c>
      <c r="D241" s="168">
        <v>0.64</v>
      </c>
      <c r="O241" t="s">
        <v>1061</v>
      </c>
      <c r="P241" t="s">
        <v>3794</v>
      </c>
      <c r="Q241" t="s">
        <v>2424</v>
      </c>
      <c r="R241">
        <v>6.84</v>
      </c>
      <c r="S241">
        <v>0.69</v>
      </c>
    </row>
    <row r="242" spans="1:19">
      <c r="A242" s="154" t="s">
        <v>893</v>
      </c>
      <c r="B242" s="154" t="s">
        <v>3786</v>
      </c>
      <c r="C242" s="154" t="s">
        <v>1641</v>
      </c>
      <c r="D242" s="168">
        <v>1.1399999999999999</v>
      </c>
      <c r="O242" t="s">
        <v>1053</v>
      </c>
      <c r="P242" t="s">
        <v>2569</v>
      </c>
      <c r="Q242" t="s">
        <v>2424</v>
      </c>
      <c r="R242">
        <v>9.6300000000000008</v>
      </c>
      <c r="S242">
        <v>0.59</v>
      </c>
    </row>
    <row r="243" spans="1:19">
      <c r="A243" s="154" t="s">
        <v>195</v>
      </c>
      <c r="B243" s="154" t="s">
        <v>1874</v>
      </c>
      <c r="C243" s="154" t="s">
        <v>1641</v>
      </c>
      <c r="D243" s="168">
        <v>0.83</v>
      </c>
      <c r="O243" t="s">
        <v>1055</v>
      </c>
      <c r="P243" t="s">
        <v>2571</v>
      </c>
      <c r="Q243" t="s">
        <v>2424</v>
      </c>
      <c r="R243">
        <v>227.71</v>
      </c>
      <c r="S243">
        <v>0.26</v>
      </c>
    </row>
    <row r="244" spans="1:19">
      <c r="A244" s="154" t="s">
        <v>196</v>
      </c>
      <c r="B244" s="154" t="s">
        <v>1875</v>
      </c>
      <c r="C244" s="154" t="s">
        <v>1641</v>
      </c>
      <c r="D244" s="168">
        <v>1.01</v>
      </c>
      <c r="O244" t="s">
        <v>766</v>
      </c>
      <c r="P244" t="s">
        <v>2540</v>
      </c>
      <c r="Q244" t="s">
        <v>2424</v>
      </c>
      <c r="R244">
        <v>20.14</v>
      </c>
      <c r="S244">
        <v>1.21</v>
      </c>
    </row>
    <row r="245" spans="1:19">
      <c r="A245" s="154" t="s">
        <v>197</v>
      </c>
      <c r="B245" s="154" t="s">
        <v>1876</v>
      </c>
      <c r="C245" s="154" t="s">
        <v>1641</v>
      </c>
      <c r="D245" s="168">
        <v>1.73</v>
      </c>
      <c r="O245" t="s">
        <v>1034</v>
      </c>
      <c r="P245" t="s">
        <v>2536</v>
      </c>
      <c r="Q245" t="s">
        <v>2424</v>
      </c>
      <c r="R245">
        <v>5.65</v>
      </c>
      <c r="S245">
        <v>0.25</v>
      </c>
    </row>
    <row r="246" spans="1:19">
      <c r="A246" s="154" t="s">
        <v>3819</v>
      </c>
      <c r="B246" s="154" t="s">
        <v>3937</v>
      </c>
      <c r="C246" s="154" t="s">
        <v>1641</v>
      </c>
      <c r="D246" s="168">
        <v>0.43</v>
      </c>
      <c r="O246" t="s">
        <v>43</v>
      </c>
      <c r="P246" t="s">
        <v>1691</v>
      </c>
      <c r="Q246" t="s">
        <v>1641</v>
      </c>
      <c r="R246">
        <v>11.44</v>
      </c>
      <c r="S246">
        <v>5.36</v>
      </c>
    </row>
    <row r="247" spans="1:19">
      <c r="A247" s="154" t="s">
        <v>199</v>
      </c>
      <c r="B247" s="154" t="s">
        <v>1877</v>
      </c>
      <c r="C247" s="154" t="s">
        <v>1641</v>
      </c>
      <c r="D247" s="168">
        <v>0.88</v>
      </c>
      <c r="O247" t="s">
        <v>44</v>
      </c>
      <c r="P247" t="s">
        <v>1692</v>
      </c>
      <c r="Q247" t="s">
        <v>1641</v>
      </c>
      <c r="R247">
        <v>17.350000000000001</v>
      </c>
      <c r="S247">
        <v>1.1399999999999999</v>
      </c>
    </row>
    <row r="248" spans="1:19">
      <c r="A248" s="154" t="s">
        <v>200</v>
      </c>
      <c r="B248" s="154" t="s">
        <v>1878</v>
      </c>
      <c r="C248" s="154" t="s">
        <v>1641</v>
      </c>
      <c r="D248" s="168">
        <v>1.31</v>
      </c>
      <c r="O248" t="s">
        <v>1632</v>
      </c>
      <c r="P248" t="s">
        <v>1693</v>
      </c>
      <c r="Q248" t="s">
        <v>1641</v>
      </c>
      <c r="R248">
        <v>10.29</v>
      </c>
      <c r="S248">
        <v>1.79</v>
      </c>
    </row>
    <row r="249" spans="1:19">
      <c r="A249" s="154" t="s">
        <v>814</v>
      </c>
      <c r="B249" s="154" t="s">
        <v>3047</v>
      </c>
      <c r="C249" s="154" t="s">
        <v>1641</v>
      </c>
      <c r="D249" s="168">
        <v>2.54</v>
      </c>
      <c r="O249" t="s">
        <v>1062</v>
      </c>
      <c r="P249" t="s">
        <v>2585</v>
      </c>
      <c r="Q249" t="s">
        <v>2424</v>
      </c>
      <c r="R249">
        <v>-1.44</v>
      </c>
      <c r="S249">
        <v>1.03</v>
      </c>
    </row>
    <row r="250" spans="1:19">
      <c r="A250" s="154" t="s">
        <v>201</v>
      </c>
      <c r="B250" s="154" t="s">
        <v>1879</v>
      </c>
      <c r="C250" s="154" t="s">
        <v>1641</v>
      </c>
      <c r="D250" s="168">
        <v>1.2</v>
      </c>
      <c r="O250" t="s">
        <v>1041</v>
      </c>
      <c r="P250" t="s">
        <v>2549</v>
      </c>
      <c r="Q250" t="s">
        <v>2424</v>
      </c>
      <c r="R250">
        <v>2.86</v>
      </c>
      <c r="S250">
        <v>1.01</v>
      </c>
    </row>
    <row r="251" spans="1:19">
      <c r="A251" s="154" t="s">
        <v>198</v>
      </c>
      <c r="B251" s="154" t="s">
        <v>3998</v>
      </c>
      <c r="C251" s="154" t="s">
        <v>1641</v>
      </c>
      <c r="D251" s="168">
        <v>0.83</v>
      </c>
      <c r="O251" t="s">
        <v>389</v>
      </c>
      <c r="P251" t="s">
        <v>2098</v>
      </c>
      <c r="Q251" t="s">
        <v>2058</v>
      </c>
      <c r="R251">
        <v>25.21</v>
      </c>
      <c r="S251">
        <v>2.7</v>
      </c>
    </row>
    <row r="252" spans="1:19">
      <c r="A252" s="154" t="s">
        <v>202</v>
      </c>
      <c r="B252" s="154" t="s">
        <v>1881</v>
      </c>
      <c r="C252" s="154" t="s">
        <v>1641</v>
      </c>
      <c r="D252" s="168">
        <v>2.88</v>
      </c>
      <c r="O252" t="s">
        <v>2586</v>
      </c>
      <c r="P252" t="s">
        <v>2587</v>
      </c>
      <c r="Q252" t="s">
        <v>2424</v>
      </c>
      <c r="R252">
        <v>0</v>
      </c>
    </row>
    <row r="253" spans="1:19">
      <c r="A253" s="154" t="s">
        <v>3487</v>
      </c>
      <c r="B253" s="154" t="s">
        <v>3488</v>
      </c>
      <c r="C253" s="154" t="s">
        <v>1641</v>
      </c>
      <c r="D253" s="168">
        <v>0.86</v>
      </c>
      <c r="O253" t="s">
        <v>1064</v>
      </c>
      <c r="P253" t="s">
        <v>2589</v>
      </c>
      <c r="Q253" t="s">
        <v>2424</v>
      </c>
      <c r="R253">
        <v>4.83</v>
      </c>
      <c r="S253">
        <v>1.87</v>
      </c>
    </row>
    <row r="254" spans="1:19">
      <c r="A254" s="154" t="s">
        <v>203</v>
      </c>
      <c r="B254" s="154" t="s">
        <v>1882</v>
      </c>
      <c r="C254" s="154" t="s">
        <v>1641</v>
      </c>
      <c r="D254" s="168">
        <v>1.18</v>
      </c>
      <c r="O254" t="s">
        <v>1069</v>
      </c>
      <c r="P254" t="s">
        <v>2595</v>
      </c>
      <c r="Q254" t="s">
        <v>2424</v>
      </c>
      <c r="R254">
        <v>5.56</v>
      </c>
      <c r="S254">
        <v>0.62</v>
      </c>
    </row>
    <row r="255" spans="1:19">
      <c r="A255" s="154" t="s">
        <v>204</v>
      </c>
      <c r="B255" s="154" t="s">
        <v>1883</v>
      </c>
      <c r="C255" s="154" t="s">
        <v>1641</v>
      </c>
      <c r="D255" s="168">
        <v>1.62</v>
      </c>
      <c r="O255" t="s">
        <v>390</v>
      </c>
      <c r="P255" t="s">
        <v>2099</v>
      </c>
      <c r="Q255" t="s">
        <v>2058</v>
      </c>
      <c r="R255">
        <v>56.95</v>
      </c>
      <c r="S255">
        <v>1.05</v>
      </c>
    </row>
    <row r="256" spans="1:19">
      <c r="A256" s="154" t="s">
        <v>767</v>
      </c>
      <c r="B256" s="154" t="s">
        <v>3057</v>
      </c>
      <c r="C256" s="154" t="s">
        <v>1641</v>
      </c>
      <c r="D256" s="168">
        <v>1.1000000000000001</v>
      </c>
      <c r="O256" t="s">
        <v>45</v>
      </c>
      <c r="P256" t="s">
        <v>1694</v>
      </c>
      <c r="Q256" t="s">
        <v>1641</v>
      </c>
      <c r="R256">
        <v>7.24</v>
      </c>
      <c r="S256">
        <v>1.28</v>
      </c>
    </row>
    <row r="257" spans="1:19">
      <c r="A257" s="154" t="s">
        <v>205</v>
      </c>
      <c r="B257" s="154" t="s">
        <v>1884</v>
      </c>
      <c r="C257" s="154" t="s">
        <v>1641</v>
      </c>
      <c r="D257" s="168">
        <v>1.5</v>
      </c>
      <c r="O257" t="s">
        <v>1609</v>
      </c>
      <c r="P257" t="s">
        <v>2434</v>
      </c>
      <c r="Q257" t="s">
        <v>1641</v>
      </c>
      <c r="R257">
        <v>26.27</v>
      </c>
      <c r="S257">
        <v>3.11</v>
      </c>
    </row>
    <row r="258" spans="1:19">
      <c r="A258" s="154" t="s">
        <v>206</v>
      </c>
      <c r="B258" s="154" t="s">
        <v>1885</v>
      </c>
      <c r="C258" s="154" t="s">
        <v>1641</v>
      </c>
      <c r="D258" s="168">
        <v>1.17</v>
      </c>
      <c r="O258" t="s">
        <v>46</v>
      </c>
      <c r="P258" t="s">
        <v>1695</v>
      </c>
      <c r="Q258" t="s">
        <v>2424</v>
      </c>
      <c r="R258">
        <v>-0.16</v>
      </c>
      <c r="S258">
        <v>1.1299999999999999</v>
      </c>
    </row>
    <row r="259" spans="1:19">
      <c r="A259" s="154" t="s">
        <v>207</v>
      </c>
      <c r="B259" s="154" t="s">
        <v>3781</v>
      </c>
      <c r="C259" s="154" t="s">
        <v>1641</v>
      </c>
      <c r="D259" s="168">
        <v>1.1399999999999999</v>
      </c>
      <c r="O259" t="s">
        <v>47</v>
      </c>
      <c r="P259" t="s">
        <v>1696</v>
      </c>
      <c r="Q259" t="s">
        <v>1641</v>
      </c>
      <c r="R259">
        <v>11.07</v>
      </c>
      <c r="S259">
        <v>1.72</v>
      </c>
    </row>
    <row r="260" spans="1:19">
      <c r="A260" s="154" t="s">
        <v>208</v>
      </c>
      <c r="B260" s="154" t="s">
        <v>1887</v>
      </c>
      <c r="C260" s="154" t="s">
        <v>1641</v>
      </c>
      <c r="D260" s="168">
        <v>3.97</v>
      </c>
      <c r="O260" t="s">
        <v>1067</v>
      </c>
      <c r="P260" t="s">
        <v>2593</v>
      </c>
      <c r="Q260" t="s">
        <v>2424</v>
      </c>
      <c r="R260">
        <v>9.2200000000000006</v>
      </c>
      <c r="S260">
        <v>2.5299999999999998</v>
      </c>
    </row>
    <row r="261" spans="1:19">
      <c r="A261" s="154" t="s">
        <v>209</v>
      </c>
      <c r="B261" s="154" t="s">
        <v>1888</v>
      </c>
      <c r="C261" s="154" t="s">
        <v>1641</v>
      </c>
      <c r="D261" s="168">
        <v>1.3</v>
      </c>
      <c r="O261" t="s">
        <v>48</v>
      </c>
      <c r="P261" t="s">
        <v>1697</v>
      </c>
      <c r="Q261" t="s">
        <v>1641</v>
      </c>
      <c r="R261">
        <v>21.87</v>
      </c>
      <c r="S261">
        <v>2.2200000000000002</v>
      </c>
    </row>
    <row r="262" spans="1:19">
      <c r="A262" s="154" t="s">
        <v>1345</v>
      </c>
      <c r="B262" s="154" t="s">
        <v>3848</v>
      </c>
      <c r="C262" s="154" t="s">
        <v>1641</v>
      </c>
      <c r="D262" s="168">
        <v>0.69</v>
      </c>
      <c r="O262" t="s">
        <v>1511</v>
      </c>
      <c r="P262" t="s">
        <v>3338</v>
      </c>
      <c r="Q262" t="s">
        <v>2424</v>
      </c>
      <c r="R262">
        <v>3.99</v>
      </c>
      <c r="S262">
        <v>1.04</v>
      </c>
    </row>
    <row r="263" spans="1:19">
      <c r="A263" s="154" t="s">
        <v>210</v>
      </c>
      <c r="B263" s="154" t="s">
        <v>3989</v>
      </c>
      <c r="C263" s="154" t="s">
        <v>1641</v>
      </c>
      <c r="D263" s="168">
        <v>2.15</v>
      </c>
      <c r="O263" t="s">
        <v>391</v>
      </c>
      <c r="P263" t="s">
        <v>2102</v>
      </c>
      <c r="Q263" t="s">
        <v>2058</v>
      </c>
      <c r="R263">
        <v>29.01</v>
      </c>
      <c r="S263">
        <v>0.52</v>
      </c>
    </row>
    <row r="264" spans="1:19">
      <c r="A264" s="154" t="s">
        <v>212</v>
      </c>
      <c r="B264" s="154" t="s">
        <v>1890</v>
      </c>
      <c r="C264" s="154" t="s">
        <v>1641</v>
      </c>
      <c r="D264" s="168">
        <v>0.91</v>
      </c>
      <c r="O264" t="s">
        <v>1280</v>
      </c>
      <c r="P264" t="s">
        <v>2962</v>
      </c>
      <c r="Q264" t="s">
        <v>2424</v>
      </c>
      <c r="R264">
        <v>0</v>
      </c>
      <c r="S264">
        <v>0</v>
      </c>
    </row>
    <row r="265" spans="1:19">
      <c r="A265" s="154" t="s">
        <v>213</v>
      </c>
      <c r="B265" s="154" t="s">
        <v>1891</v>
      </c>
      <c r="C265" s="154" t="s">
        <v>1641</v>
      </c>
      <c r="D265" s="168">
        <v>1.5</v>
      </c>
      <c r="O265" t="s">
        <v>3727</v>
      </c>
      <c r="P265" t="s">
        <v>3728</v>
      </c>
      <c r="Q265" t="s">
        <v>2424</v>
      </c>
      <c r="R265">
        <v>22.74</v>
      </c>
      <c r="S265">
        <v>1.4</v>
      </c>
    </row>
    <row r="266" spans="1:19">
      <c r="A266" s="154" t="s">
        <v>214</v>
      </c>
      <c r="B266" s="154" t="s">
        <v>1892</v>
      </c>
      <c r="C266" s="154" t="s">
        <v>1641</v>
      </c>
      <c r="D266" s="168">
        <v>1.07</v>
      </c>
      <c r="O266" t="s">
        <v>49</v>
      </c>
      <c r="P266" t="s">
        <v>1698</v>
      </c>
      <c r="Q266" t="s">
        <v>1641</v>
      </c>
      <c r="R266">
        <v>26.69</v>
      </c>
      <c r="S266">
        <v>3.24</v>
      </c>
    </row>
    <row r="267" spans="1:19">
      <c r="A267" s="154" t="s">
        <v>957</v>
      </c>
      <c r="B267" s="154" t="s">
        <v>3074</v>
      </c>
      <c r="C267" s="154" t="s">
        <v>1641</v>
      </c>
      <c r="D267" s="168">
        <v>1.47</v>
      </c>
      <c r="O267" t="s">
        <v>1068</v>
      </c>
      <c r="P267" t="s">
        <v>2594</v>
      </c>
      <c r="Q267" t="s">
        <v>2424</v>
      </c>
      <c r="R267">
        <v>1.7</v>
      </c>
    </row>
    <row r="268" spans="1:19">
      <c r="A268" s="154" t="s">
        <v>539</v>
      </c>
      <c r="B268" s="154" t="s">
        <v>3999</v>
      </c>
      <c r="C268" s="154" t="s">
        <v>1641</v>
      </c>
      <c r="D268" s="168">
        <v>0.39</v>
      </c>
      <c r="O268" t="s">
        <v>1066</v>
      </c>
      <c r="P268" t="s">
        <v>2592</v>
      </c>
      <c r="Q268" t="s">
        <v>2424</v>
      </c>
      <c r="R268">
        <v>8.5399999999999991</v>
      </c>
      <c r="S268">
        <v>0.95</v>
      </c>
    </row>
    <row r="269" spans="1:19">
      <c r="A269" s="154" t="s">
        <v>216</v>
      </c>
      <c r="B269" s="154" t="s">
        <v>1894</v>
      </c>
      <c r="C269" s="154" t="s">
        <v>1641</v>
      </c>
      <c r="D269" s="168">
        <v>2</v>
      </c>
      <c r="O269" t="s">
        <v>1071</v>
      </c>
      <c r="P269" t="s">
        <v>2597</v>
      </c>
      <c r="Q269" t="s">
        <v>2424</v>
      </c>
      <c r="R269">
        <v>-31.6</v>
      </c>
      <c r="S269">
        <v>0.75</v>
      </c>
    </row>
    <row r="270" spans="1:19">
      <c r="A270" s="154" t="s">
        <v>217</v>
      </c>
      <c r="B270" s="154" t="s">
        <v>1895</v>
      </c>
      <c r="C270" s="154" t="s">
        <v>1641</v>
      </c>
      <c r="D270" s="168">
        <v>0.97</v>
      </c>
      <c r="O270" t="s">
        <v>392</v>
      </c>
      <c r="P270" t="s">
        <v>3741</v>
      </c>
      <c r="Q270" t="s">
        <v>2058</v>
      </c>
      <c r="R270">
        <v>17.149999999999999</v>
      </c>
      <c r="S270">
        <v>1.7</v>
      </c>
    </row>
    <row r="271" spans="1:19">
      <c r="A271" s="154" t="s">
        <v>218</v>
      </c>
      <c r="B271" s="154" t="s">
        <v>1896</v>
      </c>
      <c r="C271" s="154" t="s">
        <v>1641</v>
      </c>
      <c r="D271" s="168">
        <v>0.62</v>
      </c>
      <c r="O271" t="s">
        <v>891</v>
      </c>
      <c r="P271" t="s">
        <v>2547</v>
      </c>
      <c r="Q271" t="s">
        <v>2424</v>
      </c>
      <c r="R271">
        <v>7.39</v>
      </c>
      <c r="S271">
        <v>1.57</v>
      </c>
    </row>
    <row r="272" spans="1:19">
      <c r="A272" s="154" t="s">
        <v>215</v>
      </c>
      <c r="B272" s="154" t="s">
        <v>1897</v>
      </c>
      <c r="C272" s="154" t="s">
        <v>1641</v>
      </c>
      <c r="D272" s="168">
        <v>0.38</v>
      </c>
      <c r="O272" t="s">
        <v>832</v>
      </c>
      <c r="P272" t="s">
        <v>2598</v>
      </c>
      <c r="Q272" t="s">
        <v>2424</v>
      </c>
      <c r="R272">
        <v>4.5199999999999996</v>
      </c>
      <c r="S272">
        <v>0.62</v>
      </c>
    </row>
    <row r="273" spans="1:19">
      <c r="A273" s="154" t="s">
        <v>211</v>
      </c>
      <c r="B273" s="154" t="s">
        <v>1898</v>
      </c>
      <c r="C273" s="154" t="s">
        <v>1641</v>
      </c>
      <c r="D273" s="168">
        <v>1.88</v>
      </c>
      <c r="O273" t="s">
        <v>50</v>
      </c>
      <c r="P273" t="s">
        <v>1699</v>
      </c>
      <c r="Q273" t="s">
        <v>1641</v>
      </c>
      <c r="R273">
        <v>8.11</v>
      </c>
      <c r="S273">
        <v>1.1100000000000001</v>
      </c>
    </row>
    <row r="274" spans="1:19">
      <c r="A274" s="154" t="s">
        <v>219</v>
      </c>
      <c r="B274" s="154" t="s">
        <v>1900</v>
      </c>
      <c r="C274" s="154" t="s">
        <v>1641</v>
      </c>
      <c r="D274" s="168">
        <v>0.71</v>
      </c>
      <c r="O274" t="s">
        <v>51</v>
      </c>
      <c r="P274" t="s">
        <v>1700</v>
      </c>
      <c r="Q274" t="s">
        <v>1641</v>
      </c>
      <c r="R274">
        <v>13.54</v>
      </c>
      <c r="S274">
        <v>1.33</v>
      </c>
    </row>
    <row r="275" spans="1:19">
      <c r="A275" s="154" t="s">
        <v>221</v>
      </c>
      <c r="B275" s="154" t="s">
        <v>1901</v>
      </c>
      <c r="C275" s="154" t="s">
        <v>1641</v>
      </c>
      <c r="D275" s="168">
        <v>1.65</v>
      </c>
      <c r="O275" t="s">
        <v>1073</v>
      </c>
      <c r="P275" t="s">
        <v>2600</v>
      </c>
      <c r="Q275" t="s">
        <v>2424</v>
      </c>
      <c r="R275">
        <v>7.91</v>
      </c>
      <c r="S275">
        <v>2.11</v>
      </c>
    </row>
    <row r="276" spans="1:19">
      <c r="A276" s="154" t="s">
        <v>222</v>
      </c>
      <c r="B276" s="154" t="s">
        <v>1902</v>
      </c>
      <c r="C276" s="154" t="s">
        <v>1641</v>
      </c>
      <c r="D276" s="168">
        <v>2.4900000000000002</v>
      </c>
      <c r="O276" t="s">
        <v>52</v>
      </c>
      <c r="P276" t="s">
        <v>1701</v>
      </c>
      <c r="Q276" t="s">
        <v>1641</v>
      </c>
      <c r="R276">
        <v>8.64</v>
      </c>
      <c r="S276">
        <v>1.94</v>
      </c>
    </row>
    <row r="277" spans="1:19">
      <c r="A277" s="154" t="s">
        <v>743</v>
      </c>
      <c r="B277" s="154" t="s">
        <v>1904</v>
      </c>
      <c r="C277" s="154" t="s">
        <v>1641</v>
      </c>
      <c r="D277" s="168">
        <v>1.1200000000000001</v>
      </c>
      <c r="O277" t="s">
        <v>1075</v>
      </c>
      <c r="P277" t="s">
        <v>3826</v>
      </c>
      <c r="Q277" t="s">
        <v>2424</v>
      </c>
      <c r="R277">
        <v>3.1</v>
      </c>
      <c r="S277">
        <v>2.08</v>
      </c>
    </row>
    <row r="278" spans="1:19">
      <c r="A278" s="154" t="s">
        <v>224</v>
      </c>
      <c r="B278" s="154" t="s">
        <v>1905</v>
      </c>
      <c r="C278" s="154" t="s">
        <v>1641</v>
      </c>
      <c r="D278" s="168">
        <v>0.7</v>
      </c>
      <c r="O278" t="s">
        <v>1042</v>
      </c>
      <c r="P278" t="s">
        <v>2553</v>
      </c>
      <c r="Q278" t="s">
        <v>2424</v>
      </c>
      <c r="R278">
        <v>6.1</v>
      </c>
      <c r="S278">
        <v>1.26</v>
      </c>
    </row>
    <row r="279" spans="1:19">
      <c r="A279" s="154" t="s">
        <v>225</v>
      </c>
      <c r="B279" s="154" t="s">
        <v>1908</v>
      </c>
      <c r="C279" s="154" t="s">
        <v>1641</v>
      </c>
      <c r="D279" s="168">
        <v>1.1499999999999999</v>
      </c>
      <c r="O279" t="s">
        <v>1051</v>
      </c>
      <c r="P279" t="s">
        <v>2565</v>
      </c>
      <c r="Q279" t="s">
        <v>2424</v>
      </c>
      <c r="R279">
        <v>10.99</v>
      </c>
      <c r="S279">
        <v>1.07</v>
      </c>
    </row>
    <row r="280" spans="1:19">
      <c r="A280" s="154" t="s">
        <v>226</v>
      </c>
      <c r="B280" s="154" t="s">
        <v>3864</v>
      </c>
      <c r="C280" s="154" t="s">
        <v>1641</v>
      </c>
      <c r="D280" s="168">
        <v>0.52</v>
      </c>
      <c r="O280" t="s">
        <v>53</v>
      </c>
      <c r="P280" t="s">
        <v>1702</v>
      </c>
      <c r="Q280" t="s">
        <v>1641</v>
      </c>
      <c r="R280">
        <v>22.32</v>
      </c>
      <c r="S280">
        <v>1.34</v>
      </c>
    </row>
    <row r="281" spans="1:19">
      <c r="A281" s="154" t="s">
        <v>227</v>
      </c>
      <c r="B281" s="154" t="s">
        <v>4161</v>
      </c>
      <c r="C281" s="154" t="s">
        <v>1641</v>
      </c>
      <c r="D281" s="168">
        <v>0.6</v>
      </c>
      <c r="O281" t="s">
        <v>1473</v>
      </c>
      <c r="P281" t="s">
        <v>3276</v>
      </c>
      <c r="Q281" t="s">
        <v>2424</v>
      </c>
      <c r="R281">
        <v>214.77</v>
      </c>
    </row>
    <row r="282" spans="1:19">
      <c r="A282" s="154" t="s">
        <v>229</v>
      </c>
      <c r="B282" s="154" t="s">
        <v>1911</v>
      </c>
      <c r="C282" s="154" t="s">
        <v>1641</v>
      </c>
      <c r="D282" s="168">
        <v>1</v>
      </c>
      <c r="O282" t="s">
        <v>1070</v>
      </c>
      <c r="P282" t="s">
        <v>2596</v>
      </c>
      <c r="Q282" t="s">
        <v>2424</v>
      </c>
      <c r="R282">
        <v>14.55</v>
      </c>
      <c r="S282">
        <v>1.48</v>
      </c>
    </row>
    <row r="283" spans="1:19">
      <c r="A283" s="154" t="s">
        <v>827</v>
      </c>
      <c r="B283" s="154" t="s">
        <v>3120</v>
      </c>
      <c r="C283" s="154" t="s">
        <v>1641</v>
      </c>
      <c r="D283" s="168">
        <v>0.93</v>
      </c>
      <c r="O283" t="s">
        <v>1230</v>
      </c>
      <c r="P283" t="s">
        <v>2874</v>
      </c>
      <c r="Q283" t="s">
        <v>2424</v>
      </c>
      <c r="R283">
        <v>20.89</v>
      </c>
      <c r="S283">
        <v>6.91</v>
      </c>
    </row>
    <row r="284" spans="1:19">
      <c r="A284" s="154" t="s">
        <v>230</v>
      </c>
      <c r="B284" s="154" t="s">
        <v>1912</v>
      </c>
      <c r="C284" s="154" t="s">
        <v>1641</v>
      </c>
      <c r="D284" s="168">
        <v>1.1499999999999999</v>
      </c>
      <c r="O284" t="s">
        <v>1074</v>
      </c>
      <c r="P284" t="s">
        <v>2601</v>
      </c>
      <c r="Q284" t="s">
        <v>2424</v>
      </c>
      <c r="R284">
        <v>16.93</v>
      </c>
      <c r="S284">
        <v>1.57</v>
      </c>
    </row>
    <row r="285" spans="1:19">
      <c r="A285" s="154" t="s">
        <v>235</v>
      </c>
      <c r="B285" s="154" t="s">
        <v>1917</v>
      </c>
      <c r="C285" s="154" t="s">
        <v>1641</v>
      </c>
      <c r="D285" s="168">
        <v>0.86</v>
      </c>
      <c r="O285" t="s">
        <v>393</v>
      </c>
      <c r="P285" t="s">
        <v>2104</v>
      </c>
      <c r="Q285" t="s">
        <v>2058</v>
      </c>
      <c r="R285">
        <v>7.98</v>
      </c>
      <c r="S285">
        <v>0.81</v>
      </c>
    </row>
    <row r="286" spans="1:19">
      <c r="A286" s="154" t="s">
        <v>4000</v>
      </c>
      <c r="B286" s="154" t="s">
        <v>4001</v>
      </c>
      <c r="C286" s="154" t="s">
        <v>1641</v>
      </c>
      <c r="D286" s="168">
        <v>1.35</v>
      </c>
      <c r="O286" t="s">
        <v>1121</v>
      </c>
      <c r="P286" t="s">
        <v>2675</v>
      </c>
      <c r="Q286" t="s">
        <v>2424</v>
      </c>
      <c r="R286">
        <v>11.57</v>
      </c>
      <c r="S286">
        <v>2.1800000000000002</v>
      </c>
    </row>
    <row r="287" spans="1:19">
      <c r="A287" s="154" t="s">
        <v>236</v>
      </c>
      <c r="B287" s="154" t="s">
        <v>3804</v>
      </c>
      <c r="C287" s="154" t="s">
        <v>1641</v>
      </c>
      <c r="D287" s="168">
        <v>0.57999999999999996</v>
      </c>
      <c r="O287" t="s">
        <v>2697</v>
      </c>
      <c r="P287" t="s">
        <v>2698</v>
      </c>
      <c r="Q287" t="s">
        <v>2424</v>
      </c>
      <c r="R287">
        <v>7.93</v>
      </c>
      <c r="S287">
        <v>1.53</v>
      </c>
    </row>
    <row r="288" spans="1:19">
      <c r="A288" s="154" t="s">
        <v>238</v>
      </c>
      <c r="B288" s="154" t="s">
        <v>1920</v>
      </c>
      <c r="C288" s="154" t="s">
        <v>1641</v>
      </c>
      <c r="D288" s="168">
        <v>1.57</v>
      </c>
      <c r="O288" t="s">
        <v>1076</v>
      </c>
      <c r="P288" t="s">
        <v>2606</v>
      </c>
      <c r="Q288" t="s">
        <v>2424</v>
      </c>
      <c r="R288">
        <v>0.15</v>
      </c>
      <c r="S288">
        <v>0.03</v>
      </c>
    </row>
    <row r="289" spans="1:19">
      <c r="A289" s="154" t="s">
        <v>4002</v>
      </c>
      <c r="B289" s="154" t="s">
        <v>4167</v>
      </c>
      <c r="C289" s="154" t="s">
        <v>1641</v>
      </c>
      <c r="D289" s="168">
        <v>0.65</v>
      </c>
      <c r="O289" t="s">
        <v>1077</v>
      </c>
      <c r="P289" t="s">
        <v>2607</v>
      </c>
      <c r="Q289" t="s">
        <v>2424</v>
      </c>
      <c r="R289">
        <v>25.12</v>
      </c>
    </row>
    <row r="290" spans="1:19">
      <c r="A290" s="154" t="s">
        <v>267</v>
      </c>
      <c r="B290" s="154" t="s">
        <v>1923</v>
      </c>
      <c r="C290" s="154" t="s">
        <v>1641</v>
      </c>
      <c r="D290" s="168">
        <v>2.09</v>
      </c>
      <c r="O290" t="s">
        <v>394</v>
      </c>
      <c r="P290" t="s">
        <v>2097</v>
      </c>
      <c r="Q290" t="s">
        <v>2058</v>
      </c>
      <c r="R290">
        <v>-8.4</v>
      </c>
      <c r="S290">
        <v>0.96</v>
      </c>
    </row>
    <row r="291" spans="1:19">
      <c r="A291" s="154" t="s">
        <v>243</v>
      </c>
      <c r="B291" s="154" t="s">
        <v>1924</v>
      </c>
      <c r="C291" s="154" t="s">
        <v>1641</v>
      </c>
      <c r="D291" s="168">
        <v>2.66</v>
      </c>
      <c r="O291" t="s">
        <v>54</v>
      </c>
      <c r="P291" t="s">
        <v>1703</v>
      </c>
      <c r="Q291" t="s">
        <v>1641</v>
      </c>
      <c r="R291">
        <v>9.59</v>
      </c>
      <c r="S291">
        <v>0.59</v>
      </c>
    </row>
    <row r="292" spans="1:19">
      <c r="A292" s="154" t="s">
        <v>240</v>
      </c>
      <c r="B292" s="154" t="s">
        <v>1925</v>
      </c>
      <c r="C292" s="154" t="s">
        <v>1641</v>
      </c>
      <c r="D292" s="168">
        <v>0.62</v>
      </c>
      <c r="O292" t="s">
        <v>395</v>
      </c>
      <c r="P292" t="s">
        <v>2105</v>
      </c>
      <c r="Q292" t="s">
        <v>2058</v>
      </c>
      <c r="R292">
        <v>9.5299999999999994</v>
      </c>
      <c r="S292">
        <v>3.7</v>
      </c>
    </row>
    <row r="293" spans="1:19">
      <c r="A293" s="154" t="s">
        <v>241</v>
      </c>
      <c r="B293" s="154" t="s">
        <v>1926</v>
      </c>
      <c r="C293" s="154" t="s">
        <v>1641</v>
      </c>
      <c r="D293" s="168">
        <v>1.07</v>
      </c>
      <c r="O293" t="s">
        <v>770</v>
      </c>
      <c r="P293" t="s">
        <v>3204</v>
      </c>
      <c r="Q293" t="s">
        <v>2424</v>
      </c>
      <c r="R293">
        <v>5.69</v>
      </c>
      <c r="S293">
        <v>1.94</v>
      </c>
    </row>
    <row r="294" spans="1:19">
      <c r="A294" s="154" t="s">
        <v>242</v>
      </c>
      <c r="B294" s="154" t="s">
        <v>1927</v>
      </c>
      <c r="C294" s="154" t="s">
        <v>1641</v>
      </c>
      <c r="D294" s="168">
        <v>1.58</v>
      </c>
      <c r="O294" t="s">
        <v>55</v>
      </c>
      <c r="P294" t="s">
        <v>1705</v>
      </c>
      <c r="Q294" t="s">
        <v>1641</v>
      </c>
      <c r="R294">
        <v>52.22</v>
      </c>
      <c r="S294">
        <v>1.39</v>
      </c>
    </row>
    <row r="295" spans="1:19">
      <c r="A295" s="154" t="s">
        <v>3953</v>
      </c>
      <c r="B295" s="154" t="s">
        <v>4003</v>
      </c>
      <c r="C295" s="154" t="s">
        <v>1641</v>
      </c>
      <c r="D295" s="168">
        <v>0.97</v>
      </c>
      <c r="O295" t="s">
        <v>56</v>
      </c>
      <c r="P295" t="s">
        <v>1706</v>
      </c>
      <c r="Q295" t="s">
        <v>1641</v>
      </c>
      <c r="R295">
        <v>6.68</v>
      </c>
      <c r="S295">
        <v>1.71</v>
      </c>
    </row>
    <row r="296" spans="1:19">
      <c r="A296" s="154" t="s">
        <v>244</v>
      </c>
      <c r="B296" s="154" t="s">
        <v>1928</v>
      </c>
      <c r="C296" s="154" t="s">
        <v>1641</v>
      </c>
      <c r="D296" s="168">
        <v>1.62</v>
      </c>
      <c r="O296" t="s">
        <v>1080</v>
      </c>
      <c r="P296" t="s">
        <v>2613</v>
      </c>
      <c r="Q296" t="s">
        <v>2424</v>
      </c>
      <c r="R296">
        <v>18.64</v>
      </c>
      <c r="S296">
        <v>0.64</v>
      </c>
    </row>
    <row r="297" spans="1:19">
      <c r="A297" s="154" t="s">
        <v>256</v>
      </c>
      <c r="B297" s="154" t="s">
        <v>1929</v>
      </c>
      <c r="C297" s="154" t="s">
        <v>1641</v>
      </c>
      <c r="D297" s="168">
        <v>0.42</v>
      </c>
      <c r="O297" t="s">
        <v>396</v>
      </c>
      <c r="P297" t="s">
        <v>2615</v>
      </c>
      <c r="Q297" t="s">
        <v>2424</v>
      </c>
      <c r="R297">
        <v>3.39</v>
      </c>
      <c r="S297">
        <v>0.69</v>
      </c>
    </row>
    <row r="298" spans="1:19">
      <c r="A298" s="154" t="s">
        <v>245</v>
      </c>
      <c r="B298" s="154" t="s">
        <v>1930</v>
      </c>
      <c r="C298" s="154" t="s">
        <v>1641</v>
      </c>
      <c r="D298" s="168">
        <v>0.6</v>
      </c>
      <c r="O298" t="s">
        <v>397</v>
      </c>
      <c r="P298" t="s">
        <v>2616</v>
      </c>
      <c r="Q298" t="s">
        <v>2424</v>
      </c>
      <c r="R298">
        <v>-2.2200000000000002</v>
      </c>
      <c r="S298">
        <v>0.4</v>
      </c>
    </row>
    <row r="299" spans="1:19">
      <c r="A299" s="154" t="s">
        <v>247</v>
      </c>
      <c r="B299" s="154" t="s">
        <v>3990</v>
      </c>
      <c r="C299" s="154" t="s">
        <v>1641</v>
      </c>
      <c r="D299" s="168">
        <v>0.46</v>
      </c>
      <c r="O299" t="s">
        <v>398</v>
      </c>
      <c r="P299" t="s">
        <v>2106</v>
      </c>
      <c r="Q299" t="s">
        <v>2058</v>
      </c>
      <c r="R299">
        <v>7.81</v>
      </c>
      <c r="S299">
        <v>1.1200000000000001</v>
      </c>
    </row>
    <row r="300" spans="1:19">
      <c r="A300" s="154" t="s">
        <v>725</v>
      </c>
      <c r="B300" s="154" t="s">
        <v>1933</v>
      </c>
      <c r="C300" s="154" t="s">
        <v>1641</v>
      </c>
      <c r="D300" s="168">
        <v>2.96</v>
      </c>
      <c r="O300" t="s">
        <v>399</v>
      </c>
      <c r="P300" t="s">
        <v>3657</v>
      </c>
      <c r="Q300" t="s">
        <v>2058</v>
      </c>
      <c r="R300">
        <v>-4.4400000000000004</v>
      </c>
      <c r="S300">
        <v>0.67</v>
      </c>
    </row>
    <row r="301" spans="1:19">
      <c r="A301" s="154" t="s">
        <v>248</v>
      </c>
      <c r="B301" s="154" t="s">
        <v>1934</v>
      </c>
      <c r="C301" s="154" t="s">
        <v>1641</v>
      </c>
      <c r="D301" s="168">
        <v>1.1499999999999999</v>
      </c>
      <c r="O301" t="s">
        <v>2551</v>
      </c>
      <c r="P301" t="s">
        <v>2552</v>
      </c>
      <c r="Q301" t="s">
        <v>2424</v>
      </c>
      <c r="R301">
        <v>0</v>
      </c>
    </row>
    <row r="302" spans="1:19">
      <c r="A302" s="154" t="s">
        <v>249</v>
      </c>
      <c r="B302" s="154" t="s">
        <v>1935</v>
      </c>
      <c r="C302" s="154" t="s">
        <v>1641</v>
      </c>
      <c r="D302" s="168">
        <v>0.79</v>
      </c>
      <c r="O302" t="s">
        <v>57</v>
      </c>
      <c r="P302" t="s">
        <v>1707</v>
      </c>
      <c r="Q302" t="s">
        <v>1641</v>
      </c>
      <c r="R302">
        <v>-74.83</v>
      </c>
      <c r="S302">
        <v>0.64</v>
      </c>
    </row>
    <row r="303" spans="1:19">
      <c r="A303" s="154" t="s">
        <v>250</v>
      </c>
      <c r="B303" s="154" t="s">
        <v>1936</v>
      </c>
      <c r="C303" s="154" t="s">
        <v>1641</v>
      </c>
      <c r="D303" s="168">
        <v>0.86</v>
      </c>
      <c r="O303" t="s">
        <v>58</v>
      </c>
      <c r="P303" t="s">
        <v>1708</v>
      </c>
      <c r="Q303" t="s">
        <v>1641</v>
      </c>
      <c r="R303">
        <v>23.45</v>
      </c>
      <c r="S303">
        <v>1.94</v>
      </c>
    </row>
    <row r="304" spans="1:19">
      <c r="A304" s="154" t="s">
        <v>726</v>
      </c>
      <c r="B304" s="154" t="s">
        <v>1937</v>
      </c>
      <c r="C304" s="154" t="s">
        <v>1641</v>
      </c>
      <c r="D304" s="168">
        <v>1.44</v>
      </c>
      <c r="O304" t="s">
        <v>59</v>
      </c>
      <c r="P304" t="s">
        <v>1709</v>
      </c>
      <c r="Q304" t="s">
        <v>1641</v>
      </c>
      <c r="R304">
        <v>9.24</v>
      </c>
      <c r="S304">
        <v>1.33</v>
      </c>
    </row>
    <row r="305" spans="1:19">
      <c r="A305" s="154" t="s">
        <v>251</v>
      </c>
      <c r="B305" s="154" t="s">
        <v>1938</v>
      </c>
      <c r="C305" s="154" t="s">
        <v>1641</v>
      </c>
      <c r="D305" s="168">
        <v>0.76</v>
      </c>
      <c r="O305" t="s">
        <v>1169</v>
      </c>
      <c r="P305" t="s">
        <v>2759</v>
      </c>
      <c r="Q305" t="s">
        <v>2424</v>
      </c>
      <c r="R305">
        <v>12.72</v>
      </c>
      <c r="S305">
        <v>1.02</v>
      </c>
    </row>
    <row r="306" spans="1:19">
      <c r="A306" s="154" t="s">
        <v>252</v>
      </c>
      <c r="B306" s="154" t="s">
        <v>1939</v>
      </c>
      <c r="C306" s="154" t="s">
        <v>1641</v>
      </c>
      <c r="D306" s="168">
        <v>1.05</v>
      </c>
      <c r="O306" t="s">
        <v>60</v>
      </c>
      <c r="P306" t="s">
        <v>1710</v>
      </c>
      <c r="Q306" t="s">
        <v>1641</v>
      </c>
      <c r="R306">
        <v>142.80000000000001</v>
      </c>
      <c r="S306">
        <v>0.77</v>
      </c>
    </row>
    <row r="307" spans="1:19">
      <c r="A307" s="154" t="s">
        <v>253</v>
      </c>
      <c r="B307" s="154" t="s">
        <v>1940</v>
      </c>
      <c r="C307" s="154" t="s">
        <v>1641</v>
      </c>
      <c r="D307" s="168">
        <v>0.31</v>
      </c>
      <c r="O307" t="s">
        <v>1610</v>
      </c>
      <c r="P307" t="s">
        <v>1831</v>
      </c>
      <c r="Q307" t="s">
        <v>1641</v>
      </c>
      <c r="R307">
        <v>17.25</v>
      </c>
      <c r="S307">
        <v>0.85</v>
      </c>
    </row>
    <row r="308" spans="1:19">
      <c r="A308" s="154" t="s">
        <v>603</v>
      </c>
      <c r="B308" s="154" t="s">
        <v>603</v>
      </c>
      <c r="C308" s="154" t="s">
        <v>1641</v>
      </c>
      <c r="D308" s="168">
        <v>1.04</v>
      </c>
      <c r="O308" t="s">
        <v>1081</v>
      </c>
      <c r="P308" t="s">
        <v>2617</v>
      </c>
      <c r="Q308" t="s">
        <v>2424</v>
      </c>
      <c r="R308">
        <v>-0.91</v>
      </c>
    </row>
    <row r="309" spans="1:19">
      <c r="A309" s="154" t="s">
        <v>254</v>
      </c>
      <c r="B309" s="154" t="s">
        <v>3941</v>
      </c>
      <c r="C309" s="154" t="s">
        <v>1641</v>
      </c>
      <c r="D309" s="168">
        <v>1.29</v>
      </c>
      <c r="O309" t="s">
        <v>400</v>
      </c>
      <c r="P309" t="s">
        <v>2108</v>
      </c>
      <c r="Q309" t="s">
        <v>2058</v>
      </c>
      <c r="R309">
        <v>82.15</v>
      </c>
      <c r="S309">
        <v>0.53</v>
      </c>
    </row>
    <row r="310" spans="1:19">
      <c r="A310" s="154" t="s">
        <v>255</v>
      </c>
      <c r="B310" s="154" t="s">
        <v>1942</v>
      </c>
      <c r="C310" s="154" t="s">
        <v>1641</v>
      </c>
      <c r="D310" s="168">
        <v>2.64</v>
      </c>
      <c r="O310" t="s">
        <v>808</v>
      </c>
      <c r="P310" t="s">
        <v>2618</v>
      </c>
      <c r="Q310" t="s">
        <v>1641</v>
      </c>
      <c r="R310">
        <v>20.440000000000001</v>
      </c>
      <c r="S310">
        <v>6.25</v>
      </c>
    </row>
    <row r="311" spans="1:19">
      <c r="A311" s="154" t="s">
        <v>812</v>
      </c>
      <c r="B311" s="154" t="s">
        <v>3213</v>
      </c>
      <c r="C311" s="154" t="s">
        <v>1641</v>
      </c>
      <c r="D311" s="168">
        <v>2.59</v>
      </c>
      <c r="O311" t="s">
        <v>61</v>
      </c>
      <c r="P311" t="s">
        <v>1711</v>
      </c>
      <c r="Q311" t="s">
        <v>1641</v>
      </c>
      <c r="R311">
        <v>9.82</v>
      </c>
      <c r="S311">
        <v>1.49</v>
      </c>
    </row>
    <row r="312" spans="1:19">
      <c r="A312" s="154" t="s">
        <v>258</v>
      </c>
      <c r="B312" s="154" t="s">
        <v>1944</v>
      </c>
      <c r="C312" s="154" t="s">
        <v>1641</v>
      </c>
      <c r="D312" s="168">
        <v>0.9</v>
      </c>
      <c r="O312" t="s">
        <v>401</v>
      </c>
      <c r="P312" t="s">
        <v>2109</v>
      </c>
      <c r="Q312" t="s">
        <v>2058</v>
      </c>
      <c r="R312">
        <v>6.31</v>
      </c>
      <c r="S312">
        <v>1.1100000000000001</v>
      </c>
    </row>
    <row r="313" spans="1:19">
      <c r="A313" s="154" t="s">
        <v>260</v>
      </c>
      <c r="B313" s="154" t="s">
        <v>4114</v>
      </c>
      <c r="C313" s="154" t="s">
        <v>1641</v>
      </c>
      <c r="D313" s="168">
        <v>4.67</v>
      </c>
      <c r="O313" t="s">
        <v>1506</v>
      </c>
      <c r="P313" t="s">
        <v>3330</v>
      </c>
      <c r="Q313" t="s">
        <v>2424</v>
      </c>
      <c r="R313">
        <v>90.04</v>
      </c>
      <c r="S313">
        <v>1.33</v>
      </c>
    </row>
    <row r="314" spans="1:19">
      <c r="A314" s="154" t="s">
        <v>261</v>
      </c>
      <c r="B314" s="154" t="s">
        <v>1947</v>
      </c>
      <c r="C314" s="154" t="s">
        <v>1641</v>
      </c>
      <c r="D314" s="168">
        <v>0.69</v>
      </c>
      <c r="O314" t="s">
        <v>1082</v>
      </c>
      <c r="P314" t="s">
        <v>2619</v>
      </c>
      <c r="Q314" t="s">
        <v>2424</v>
      </c>
      <c r="R314">
        <v>13.7</v>
      </c>
      <c r="S314">
        <v>1.21</v>
      </c>
    </row>
    <row r="315" spans="1:19">
      <c r="A315" s="154" t="s">
        <v>262</v>
      </c>
      <c r="B315" s="154" t="s">
        <v>1948</v>
      </c>
      <c r="C315" s="154" t="s">
        <v>1641</v>
      </c>
      <c r="D315" s="168">
        <v>0.82</v>
      </c>
      <c r="O315" t="s">
        <v>402</v>
      </c>
      <c r="P315" t="s">
        <v>2110</v>
      </c>
      <c r="Q315" t="s">
        <v>2058</v>
      </c>
      <c r="R315">
        <v>100.36</v>
      </c>
      <c r="S315">
        <v>0.62</v>
      </c>
    </row>
    <row r="316" spans="1:19">
      <c r="A316" s="154" t="s">
        <v>727</v>
      </c>
      <c r="B316" s="154" t="s">
        <v>1949</v>
      </c>
      <c r="C316" s="154" t="s">
        <v>1641</v>
      </c>
      <c r="D316" s="168">
        <v>1.8</v>
      </c>
      <c r="O316" t="s">
        <v>986</v>
      </c>
      <c r="P316" t="s">
        <v>2459</v>
      </c>
      <c r="Q316" t="s">
        <v>2424</v>
      </c>
      <c r="R316">
        <v>240.95</v>
      </c>
      <c r="S316">
        <v>1.04</v>
      </c>
    </row>
    <row r="317" spans="1:19">
      <c r="A317" s="154" t="s">
        <v>263</v>
      </c>
      <c r="B317" s="154" t="s">
        <v>3805</v>
      </c>
      <c r="C317" s="154" t="s">
        <v>1641</v>
      </c>
      <c r="D317" s="168">
        <v>0.85</v>
      </c>
      <c r="O317" t="s">
        <v>403</v>
      </c>
      <c r="P317" t="s">
        <v>2111</v>
      </c>
      <c r="Q317" t="s">
        <v>2058</v>
      </c>
      <c r="R317">
        <v>5.4</v>
      </c>
      <c r="S317">
        <v>0.51</v>
      </c>
    </row>
    <row r="318" spans="1:19">
      <c r="A318" s="154" t="s">
        <v>264</v>
      </c>
      <c r="B318" s="154" t="s">
        <v>1951</v>
      </c>
      <c r="C318" s="154" t="s">
        <v>1641</v>
      </c>
      <c r="D318" s="168">
        <v>0.16</v>
      </c>
      <c r="O318" t="s">
        <v>62</v>
      </c>
      <c r="P318" t="s">
        <v>1712</v>
      </c>
      <c r="Q318" t="s">
        <v>1641</v>
      </c>
      <c r="R318">
        <v>17.010000000000002</v>
      </c>
      <c r="S318">
        <v>2.0699999999999998</v>
      </c>
    </row>
    <row r="319" spans="1:19">
      <c r="A319" s="154" t="s">
        <v>265</v>
      </c>
      <c r="B319" s="154" t="s">
        <v>1952</v>
      </c>
      <c r="C319" s="154" t="s">
        <v>1641</v>
      </c>
      <c r="D319" s="168">
        <v>2.67</v>
      </c>
      <c r="O319" t="s">
        <v>404</v>
      </c>
      <c r="P319" t="s">
        <v>2112</v>
      </c>
      <c r="Q319" t="s">
        <v>2058</v>
      </c>
      <c r="R319">
        <v>31.33</v>
      </c>
      <c r="S319">
        <v>0.47</v>
      </c>
    </row>
    <row r="320" spans="1:19">
      <c r="A320" s="154" t="s">
        <v>266</v>
      </c>
      <c r="B320" s="154" t="s">
        <v>1953</v>
      </c>
      <c r="C320" s="154" t="s">
        <v>1641</v>
      </c>
      <c r="D320" s="168">
        <v>0.66</v>
      </c>
      <c r="O320" t="s">
        <v>1085</v>
      </c>
      <c r="P320" t="s">
        <v>2622</v>
      </c>
      <c r="Q320" t="s">
        <v>2424</v>
      </c>
      <c r="R320">
        <v>-1.41</v>
      </c>
    </row>
    <row r="321" spans="1:19">
      <c r="A321" s="154" t="s">
        <v>3489</v>
      </c>
      <c r="B321" s="154" t="s">
        <v>3490</v>
      </c>
      <c r="C321" s="154" t="s">
        <v>1641</v>
      </c>
      <c r="D321" s="168">
        <v>1.1499999999999999</v>
      </c>
      <c r="O321" t="s">
        <v>405</v>
      </c>
      <c r="P321" t="s">
        <v>2113</v>
      </c>
      <c r="Q321" t="s">
        <v>2058</v>
      </c>
      <c r="R321">
        <v>8.07</v>
      </c>
      <c r="S321">
        <v>0.7</v>
      </c>
    </row>
    <row r="322" spans="1:19">
      <c r="A322" s="154" t="s">
        <v>268</v>
      </c>
      <c r="B322" s="154" t="s">
        <v>1954</v>
      </c>
      <c r="C322" s="154" t="s">
        <v>1641</v>
      </c>
      <c r="D322" s="168">
        <v>1.04</v>
      </c>
      <c r="O322" t="s">
        <v>63</v>
      </c>
      <c r="P322" t="s">
        <v>1713</v>
      </c>
      <c r="Q322" t="s">
        <v>1641</v>
      </c>
      <c r="R322">
        <v>8.58</v>
      </c>
      <c r="S322">
        <v>1.21</v>
      </c>
    </row>
    <row r="323" spans="1:19">
      <c r="A323" s="154" t="s">
        <v>269</v>
      </c>
      <c r="B323" s="154" t="s">
        <v>1955</v>
      </c>
      <c r="C323" s="154" t="s">
        <v>1641</v>
      </c>
      <c r="D323" s="168">
        <v>1.78</v>
      </c>
      <c r="O323" t="s">
        <v>1086</v>
      </c>
      <c r="P323" t="s">
        <v>3661</v>
      </c>
      <c r="Q323" t="s">
        <v>2424</v>
      </c>
      <c r="R323">
        <v>-2.4500000000000002</v>
      </c>
      <c r="S323">
        <v>1.93</v>
      </c>
    </row>
    <row r="324" spans="1:19">
      <c r="A324" s="154" t="s">
        <v>270</v>
      </c>
      <c r="B324" s="154" t="s">
        <v>4129</v>
      </c>
      <c r="C324" s="154" t="s">
        <v>1641</v>
      </c>
      <c r="D324" s="168">
        <v>0.28999999999999998</v>
      </c>
      <c r="O324" t="s">
        <v>1097</v>
      </c>
      <c r="P324" t="s">
        <v>2635</v>
      </c>
      <c r="Q324" t="s">
        <v>2424</v>
      </c>
      <c r="R324">
        <v>13.16</v>
      </c>
      <c r="S324">
        <v>0.6</v>
      </c>
    </row>
    <row r="325" spans="1:19">
      <c r="A325" s="154" t="s">
        <v>271</v>
      </c>
      <c r="B325" s="154" t="s">
        <v>1957</v>
      </c>
      <c r="C325" s="154" t="s">
        <v>1641</v>
      </c>
      <c r="D325" s="168">
        <v>2.25</v>
      </c>
      <c r="O325" t="s">
        <v>406</v>
      </c>
      <c r="P325" t="s">
        <v>2114</v>
      </c>
      <c r="Q325" t="s">
        <v>2058</v>
      </c>
      <c r="R325">
        <v>9.0299999999999994</v>
      </c>
      <c r="S325">
        <v>1.29</v>
      </c>
    </row>
    <row r="326" spans="1:19">
      <c r="A326" s="154" t="s">
        <v>272</v>
      </c>
      <c r="B326" s="154" t="s">
        <v>1958</v>
      </c>
      <c r="C326" s="154" t="s">
        <v>1641</v>
      </c>
      <c r="D326" s="168">
        <v>1.33</v>
      </c>
      <c r="O326" t="s">
        <v>407</v>
      </c>
      <c r="P326" t="s">
        <v>2115</v>
      </c>
      <c r="Q326" t="s">
        <v>2058</v>
      </c>
      <c r="R326">
        <v>7.04</v>
      </c>
      <c r="S326">
        <v>0.83</v>
      </c>
    </row>
    <row r="327" spans="1:19">
      <c r="A327" s="154" t="s">
        <v>41</v>
      </c>
      <c r="B327" s="154" t="s">
        <v>1959</v>
      </c>
      <c r="C327" s="154" t="s">
        <v>1641</v>
      </c>
      <c r="D327" s="168">
        <v>1.06</v>
      </c>
      <c r="O327" t="s">
        <v>64</v>
      </c>
      <c r="P327" t="s">
        <v>1714</v>
      </c>
      <c r="Q327" t="s">
        <v>1641</v>
      </c>
      <c r="R327">
        <v>18.829999999999998</v>
      </c>
      <c r="S327">
        <v>0.56000000000000005</v>
      </c>
    </row>
    <row r="328" spans="1:19">
      <c r="A328" s="154" t="s">
        <v>273</v>
      </c>
      <c r="B328" s="154" t="s">
        <v>1960</v>
      </c>
      <c r="C328" s="154" t="s">
        <v>1641</v>
      </c>
      <c r="D328" s="168">
        <v>0.84</v>
      </c>
      <c r="O328" t="s">
        <v>1094</v>
      </c>
      <c r="P328" t="s">
        <v>2632</v>
      </c>
      <c r="Q328" t="s">
        <v>2424</v>
      </c>
      <c r="R328">
        <v>7.92</v>
      </c>
      <c r="S328">
        <v>1.65</v>
      </c>
    </row>
    <row r="329" spans="1:19">
      <c r="A329" s="154" t="s">
        <v>1961</v>
      </c>
      <c r="B329" s="154" t="s">
        <v>1962</v>
      </c>
      <c r="C329" s="154" t="s">
        <v>1641</v>
      </c>
      <c r="D329" s="168">
        <v>0.38</v>
      </c>
      <c r="O329" t="s">
        <v>65</v>
      </c>
      <c r="P329" t="s">
        <v>1715</v>
      </c>
      <c r="Q329" t="s">
        <v>1641</v>
      </c>
      <c r="R329">
        <v>7.23</v>
      </c>
      <c r="S329">
        <v>0.72</v>
      </c>
    </row>
    <row r="330" spans="1:19">
      <c r="A330" s="154" t="s">
        <v>275</v>
      </c>
      <c r="B330" s="154" t="s">
        <v>1964</v>
      </c>
      <c r="C330" s="154" t="s">
        <v>1641</v>
      </c>
      <c r="D330" s="168">
        <v>0.79</v>
      </c>
      <c r="O330" t="s">
        <v>1604</v>
      </c>
      <c r="P330" t="s">
        <v>2679</v>
      </c>
      <c r="Q330" t="s">
        <v>2424</v>
      </c>
      <c r="R330">
        <v>20.51</v>
      </c>
      <c r="S330">
        <v>1</v>
      </c>
    </row>
    <row r="331" spans="1:19">
      <c r="A331" s="154" t="s">
        <v>745</v>
      </c>
      <c r="B331" s="154" t="s">
        <v>1965</v>
      </c>
      <c r="C331" s="154" t="s">
        <v>1641</v>
      </c>
      <c r="D331" s="168">
        <v>1.49</v>
      </c>
      <c r="O331" t="s">
        <v>820</v>
      </c>
      <c r="P331" t="s">
        <v>2680</v>
      </c>
      <c r="Q331" t="s">
        <v>2424</v>
      </c>
      <c r="R331">
        <v>12.74</v>
      </c>
      <c r="S331">
        <v>1.53</v>
      </c>
    </row>
    <row r="332" spans="1:19">
      <c r="A332" s="154" t="s">
        <v>276</v>
      </c>
      <c r="B332" s="154" t="s">
        <v>1966</v>
      </c>
      <c r="C332" s="154" t="s">
        <v>1641</v>
      </c>
      <c r="D332" s="168">
        <v>2.09</v>
      </c>
      <c r="O332" t="s">
        <v>1628</v>
      </c>
      <c r="P332" t="s">
        <v>3347</v>
      </c>
      <c r="Q332" t="s">
        <v>2424</v>
      </c>
      <c r="R332">
        <v>12.58</v>
      </c>
      <c r="S332">
        <v>0.12</v>
      </c>
    </row>
    <row r="333" spans="1:19">
      <c r="A333" s="154" t="s">
        <v>4013</v>
      </c>
      <c r="B333" s="154" t="s">
        <v>4014</v>
      </c>
      <c r="C333" s="154" t="s">
        <v>1641</v>
      </c>
      <c r="D333" s="168">
        <v>2.76</v>
      </c>
      <c r="O333" t="s">
        <v>2704</v>
      </c>
      <c r="P333" t="s">
        <v>2705</v>
      </c>
      <c r="Q333" t="s">
        <v>2424</v>
      </c>
      <c r="R333">
        <v>-23.65</v>
      </c>
      <c r="S333">
        <v>1.05</v>
      </c>
    </row>
    <row r="334" spans="1:19">
      <c r="A334" s="154" t="s">
        <v>279</v>
      </c>
      <c r="B334" s="154" t="s">
        <v>1968</v>
      </c>
      <c r="C334" s="154" t="s">
        <v>1641</v>
      </c>
      <c r="D334" s="168">
        <v>1.92</v>
      </c>
      <c r="O334" t="s">
        <v>1105</v>
      </c>
      <c r="P334" t="s">
        <v>2644</v>
      </c>
      <c r="Q334" t="s">
        <v>2424</v>
      </c>
      <c r="R334">
        <v>1.79</v>
      </c>
    </row>
    <row r="335" spans="1:19">
      <c r="A335" s="154" t="s">
        <v>280</v>
      </c>
      <c r="B335" s="154" t="s">
        <v>1969</v>
      </c>
      <c r="C335" s="154" t="s">
        <v>1641</v>
      </c>
      <c r="D335" s="168">
        <v>1.36</v>
      </c>
      <c r="O335" t="s">
        <v>66</v>
      </c>
      <c r="P335" t="s">
        <v>1649</v>
      </c>
      <c r="Q335" t="s">
        <v>1641</v>
      </c>
      <c r="R335">
        <v>7.62</v>
      </c>
      <c r="S335">
        <v>1.19</v>
      </c>
    </row>
    <row r="336" spans="1:19">
      <c r="A336" s="154" t="s">
        <v>309</v>
      </c>
      <c r="B336" s="154" t="s">
        <v>4160</v>
      </c>
      <c r="C336" s="154" t="s">
        <v>1641</v>
      </c>
      <c r="D336" s="168">
        <v>0.17</v>
      </c>
      <c r="O336" t="s">
        <v>3512</v>
      </c>
      <c r="P336" t="s">
        <v>3513</v>
      </c>
      <c r="Q336" t="s">
        <v>2424</v>
      </c>
      <c r="R336">
        <v>8.89</v>
      </c>
      <c r="S336">
        <v>0.8</v>
      </c>
    </row>
    <row r="337" spans="1:19">
      <c r="A337" s="154" t="s">
        <v>134</v>
      </c>
      <c r="B337" s="154" t="s">
        <v>1971</v>
      </c>
      <c r="C337" s="154" t="s">
        <v>1641</v>
      </c>
      <c r="D337" s="168">
        <v>1.34</v>
      </c>
      <c r="O337" t="s">
        <v>935</v>
      </c>
      <c r="P337" t="s">
        <v>2664</v>
      </c>
      <c r="Q337" t="s">
        <v>2424</v>
      </c>
      <c r="R337">
        <v>5.92</v>
      </c>
      <c r="S337">
        <v>0.83</v>
      </c>
    </row>
    <row r="338" spans="1:19">
      <c r="A338" s="154" t="s">
        <v>1471</v>
      </c>
      <c r="B338" s="154" t="s">
        <v>3274</v>
      </c>
      <c r="C338" s="154" t="s">
        <v>1641</v>
      </c>
      <c r="D338" s="168">
        <v>0.94</v>
      </c>
      <c r="O338" t="s">
        <v>1087</v>
      </c>
      <c r="P338" t="s">
        <v>2624</v>
      </c>
      <c r="Q338" t="s">
        <v>2424</v>
      </c>
      <c r="R338">
        <v>0</v>
      </c>
      <c r="S338">
        <v>0</v>
      </c>
    </row>
    <row r="339" spans="1:19">
      <c r="A339" s="154" t="s">
        <v>281</v>
      </c>
      <c r="B339" s="154" t="s">
        <v>1972</v>
      </c>
      <c r="C339" s="154" t="s">
        <v>1641</v>
      </c>
      <c r="D339" s="168">
        <v>1.45</v>
      </c>
      <c r="O339" t="s">
        <v>1089</v>
      </c>
      <c r="P339" t="s">
        <v>2626</v>
      </c>
      <c r="Q339" t="s">
        <v>2424</v>
      </c>
      <c r="R339">
        <v>138.55000000000001</v>
      </c>
      <c r="S339">
        <v>1.1399999999999999</v>
      </c>
    </row>
    <row r="340" spans="1:19">
      <c r="A340" s="154" t="s">
        <v>282</v>
      </c>
      <c r="B340" s="154" t="s">
        <v>1973</v>
      </c>
      <c r="C340" s="154" t="s">
        <v>1641</v>
      </c>
      <c r="D340" s="168">
        <v>1.05</v>
      </c>
      <c r="O340" t="s">
        <v>67</v>
      </c>
      <c r="P340" t="s">
        <v>3733</v>
      </c>
      <c r="Q340" t="s">
        <v>1641</v>
      </c>
      <c r="R340">
        <v>7.51</v>
      </c>
      <c r="S340">
        <v>1.97</v>
      </c>
    </row>
    <row r="341" spans="1:19">
      <c r="A341" s="154" t="s">
        <v>283</v>
      </c>
      <c r="B341" s="154" t="s">
        <v>4302</v>
      </c>
      <c r="C341" s="154" t="s">
        <v>1641</v>
      </c>
      <c r="D341" s="168">
        <v>1.35</v>
      </c>
      <c r="O341" t="s">
        <v>408</v>
      </c>
      <c r="P341" t="s">
        <v>1717</v>
      </c>
      <c r="Q341" t="s">
        <v>1641</v>
      </c>
      <c r="R341">
        <v>24.42</v>
      </c>
      <c r="S341">
        <v>1.43</v>
      </c>
    </row>
    <row r="342" spans="1:19">
      <c r="A342" s="154" t="s">
        <v>284</v>
      </c>
      <c r="B342" s="154" t="s">
        <v>1975</v>
      </c>
      <c r="C342" s="154" t="s">
        <v>1641</v>
      </c>
      <c r="D342" s="168">
        <v>0.32</v>
      </c>
      <c r="O342" t="s">
        <v>921</v>
      </c>
      <c r="P342" t="s">
        <v>3280</v>
      </c>
      <c r="Q342" t="s">
        <v>2424</v>
      </c>
      <c r="R342">
        <v>8.92</v>
      </c>
      <c r="S342">
        <v>3.27</v>
      </c>
    </row>
    <row r="343" spans="1:19">
      <c r="A343" s="154" t="s">
        <v>285</v>
      </c>
      <c r="B343" s="154" t="s">
        <v>1976</v>
      </c>
      <c r="C343" s="154" t="s">
        <v>1641</v>
      </c>
      <c r="D343" s="168">
        <v>0.68</v>
      </c>
      <c r="O343" t="s">
        <v>1091</v>
      </c>
      <c r="P343" t="s">
        <v>2628</v>
      </c>
      <c r="Q343" t="s">
        <v>2424</v>
      </c>
      <c r="R343">
        <v>7.99</v>
      </c>
      <c r="S343">
        <v>0.96</v>
      </c>
    </row>
    <row r="344" spans="1:19">
      <c r="A344" s="154" t="s">
        <v>4238</v>
      </c>
      <c r="B344" s="154" t="s">
        <v>4239</v>
      </c>
      <c r="C344" s="154" t="s">
        <v>1641</v>
      </c>
      <c r="D344" s="168">
        <v>2.59</v>
      </c>
      <c r="O344" t="s">
        <v>409</v>
      </c>
      <c r="P344" t="s">
        <v>1719</v>
      </c>
      <c r="Q344" t="s">
        <v>1641</v>
      </c>
      <c r="R344">
        <v>4.72</v>
      </c>
      <c r="S344">
        <v>0.93</v>
      </c>
    </row>
    <row r="345" spans="1:19">
      <c r="A345" s="154" t="s">
        <v>286</v>
      </c>
      <c r="B345" s="154" t="s">
        <v>1977</v>
      </c>
      <c r="C345" s="154" t="s">
        <v>1641</v>
      </c>
      <c r="D345" s="168">
        <v>0.83</v>
      </c>
      <c r="O345" t="s">
        <v>1092</v>
      </c>
      <c r="P345" t="s">
        <v>2629</v>
      </c>
      <c r="Q345" t="s">
        <v>2424</v>
      </c>
      <c r="R345">
        <v>255.91</v>
      </c>
      <c r="S345">
        <v>0.86</v>
      </c>
    </row>
    <row r="346" spans="1:19">
      <c r="A346" s="154" t="s">
        <v>287</v>
      </c>
      <c r="B346" s="154" t="s">
        <v>3699</v>
      </c>
      <c r="C346" s="154" t="s">
        <v>1641</v>
      </c>
      <c r="D346" s="168">
        <v>0.25</v>
      </c>
      <c r="O346" t="s">
        <v>410</v>
      </c>
      <c r="P346" t="s">
        <v>2116</v>
      </c>
      <c r="Q346" t="s">
        <v>2058</v>
      </c>
      <c r="R346">
        <v>10.17</v>
      </c>
      <c r="S346">
        <v>0.76</v>
      </c>
    </row>
    <row r="347" spans="1:19">
      <c r="A347" s="154" t="s">
        <v>288</v>
      </c>
      <c r="B347" s="154" t="s">
        <v>1979</v>
      </c>
      <c r="C347" s="154" t="s">
        <v>1641</v>
      </c>
      <c r="D347" s="168">
        <v>2.4900000000000002</v>
      </c>
      <c r="O347" t="s">
        <v>411</v>
      </c>
      <c r="P347" t="s">
        <v>1720</v>
      </c>
      <c r="Q347" t="s">
        <v>1641</v>
      </c>
      <c r="R347">
        <v>26.08</v>
      </c>
      <c r="S347">
        <v>0.89</v>
      </c>
    </row>
    <row r="348" spans="1:19">
      <c r="A348" s="154" t="s">
        <v>730</v>
      </c>
      <c r="B348" s="154" t="s">
        <v>1980</v>
      </c>
      <c r="C348" s="154" t="s">
        <v>1641</v>
      </c>
      <c r="D348" s="168">
        <v>2.37</v>
      </c>
      <c r="O348" t="s">
        <v>68</v>
      </c>
      <c r="P348" t="s">
        <v>1721</v>
      </c>
      <c r="Q348" t="s">
        <v>1641</v>
      </c>
      <c r="R348">
        <v>19.760000000000002</v>
      </c>
      <c r="S348">
        <v>1.37</v>
      </c>
    </row>
    <row r="349" spans="1:19">
      <c r="A349" s="154" t="s">
        <v>1474</v>
      </c>
      <c r="B349" s="154" t="s">
        <v>1981</v>
      </c>
      <c r="C349" s="154" t="s">
        <v>1641</v>
      </c>
      <c r="D349" s="168">
        <v>2.2400000000000002</v>
      </c>
      <c r="O349" t="s">
        <v>69</v>
      </c>
      <c r="P349" t="s">
        <v>1722</v>
      </c>
      <c r="Q349" t="s">
        <v>1641</v>
      </c>
      <c r="R349">
        <v>4.2300000000000004</v>
      </c>
      <c r="S349">
        <v>1.7</v>
      </c>
    </row>
    <row r="350" spans="1:19">
      <c r="A350" s="154" t="s">
        <v>289</v>
      </c>
      <c r="B350" s="154" t="s">
        <v>1982</v>
      </c>
      <c r="C350" s="154" t="s">
        <v>1641</v>
      </c>
      <c r="D350" s="168">
        <v>1.53</v>
      </c>
      <c r="O350" t="s">
        <v>1098</v>
      </c>
      <c r="P350" t="s">
        <v>2636</v>
      </c>
      <c r="Q350" t="s">
        <v>2424</v>
      </c>
      <c r="R350">
        <v>151.9</v>
      </c>
      <c r="S350">
        <v>0.17</v>
      </c>
    </row>
    <row r="351" spans="1:19">
      <c r="A351" s="154" t="s">
        <v>290</v>
      </c>
      <c r="B351" s="154" t="s">
        <v>4293</v>
      </c>
      <c r="C351" s="154" t="s">
        <v>1641</v>
      </c>
      <c r="D351" s="168">
        <v>0.57999999999999996</v>
      </c>
      <c r="O351" t="s">
        <v>1099</v>
      </c>
      <c r="P351" t="s">
        <v>2637</v>
      </c>
      <c r="Q351" t="s">
        <v>2424</v>
      </c>
      <c r="R351">
        <v>-1.52</v>
      </c>
    </row>
    <row r="352" spans="1:19">
      <c r="A352" s="154" t="s">
        <v>292</v>
      </c>
      <c r="B352" s="154" t="s">
        <v>1985</v>
      </c>
      <c r="C352" s="154" t="s">
        <v>1641</v>
      </c>
      <c r="D352" s="168">
        <v>1.76</v>
      </c>
      <c r="O352" t="s">
        <v>1526</v>
      </c>
      <c r="P352" t="s">
        <v>3360</v>
      </c>
      <c r="Q352" t="s">
        <v>2424</v>
      </c>
      <c r="R352">
        <v>80.349999999999994</v>
      </c>
      <c r="S352">
        <v>0.56000000000000005</v>
      </c>
    </row>
    <row r="353" spans="1:19">
      <c r="A353" s="154" t="s">
        <v>294</v>
      </c>
      <c r="B353" s="154" t="s">
        <v>1987</v>
      </c>
      <c r="C353" s="154" t="s">
        <v>1641</v>
      </c>
      <c r="D353" s="168">
        <v>0.62</v>
      </c>
      <c r="O353" t="s">
        <v>1101</v>
      </c>
      <c r="P353" t="s">
        <v>2639</v>
      </c>
      <c r="Q353" t="s">
        <v>2424</v>
      </c>
      <c r="R353">
        <v>0.57999999999999996</v>
      </c>
    </row>
    <row r="354" spans="1:19">
      <c r="A354" s="154" t="s">
        <v>295</v>
      </c>
      <c r="B354" s="154" t="s">
        <v>1988</v>
      </c>
      <c r="C354" s="154" t="s">
        <v>1641</v>
      </c>
      <c r="D354" s="168">
        <v>1.45</v>
      </c>
      <c r="O354" t="s">
        <v>1102</v>
      </c>
      <c r="P354" t="s">
        <v>2640</v>
      </c>
      <c r="Q354" t="s">
        <v>2424</v>
      </c>
      <c r="R354">
        <v>18.57</v>
      </c>
      <c r="S354">
        <v>0.99</v>
      </c>
    </row>
    <row r="355" spans="1:19">
      <c r="A355" s="154" t="s">
        <v>296</v>
      </c>
      <c r="B355" s="154" t="s">
        <v>1989</v>
      </c>
      <c r="C355" s="154" t="s">
        <v>1641</v>
      </c>
      <c r="D355" s="168">
        <v>0.73</v>
      </c>
      <c r="O355" t="s">
        <v>946</v>
      </c>
      <c r="P355" t="s">
        <v>2641</v>
      </c>
      <c r="Q355" t="s">
        <v>2424</v>
      </c>
      <c r="R355">
        <v>6.98</v>
      </c>
      <c r="S355">
        <v>1.58</v>
      </c>
    </row>
    <row r="356" spans="1:19">
      <c r="A356" s="154" t="s">
        <v>297</v>
      </c>
      <c r="B356" s="154" t="s">
        <v>1990</v>
      </c>
      <c r="C356" s="154" t="s">
        <v>1641</v>
      </c>
      <c r="D356" s="168">
        <v>2.04</v>
      </c>
      <c r="O356" t="s">
        <v>1093</v>
      </c>
      <c r="P356" t="s">
        <v>2631</v>
      </c>
      <c r="Q356" t="s">
        <v>2424</v>
      </c>
      <c r="R356">
        <v>209.53</v>
      </c>
      <c r="S356">
        <v>2.29</v>
      </c>
    </row>
    <row r="357" spans="1:19">
      <c r="A357" s="154" t="s">
        <v>298</v>
      </c>
      <c r="B357" s="154" t="s">
        <v>1991</v>
      </c>
      <c r="C357" s="154" t="s">
        <v>1641</v>
      </c>
      <c r="D357" s="168">
        <v>0.42</v>
      </c>
      <c r="O357" t="s">
        <v>1112</v>
      </c>
      <c r="P357" t="s">
        <v>2658</v>
      </c>
      <c r="Q357" t="s">
        <v>2424</v>
      </c>
      <c r="R357">
        <v>2.78</v>
      </c>
      <c r="S357">
        <v>0.59</v>
      </c>
    </row>
    <row r="358" spans="1:19">
      <c r="A358" s="154" t="s">
        <v>299</v>
      </c>
      <c r="B358" s="154" t="s">
        <v>1992</v>
      </c>
      <c r="C358" s="154" t="s">
        <v>1641</v>
      </c>
      <c r="D358" s="168">
        <v>2.02</v>
      </c>
      <c r="O358" t="s">
        <v>3496</v>
      </c>
      <c r="P358" t="s">
        <v>3497</v>
      </c>
      <c r="Q358" t="s">
        <v>2424</v>
      </c>
      <c r="R358">
        <v>78.849999999999994</v>
      </c>
      <c r="S358">
        <v>1.61</v>
      </c>
    </row>
    <row r="359" spans="1:19">
      <c r="A359" s="154" t="s">
        <v>300</v>
      </c>
      <c r="B359" s="154" t="s">
        <v>1993</v>
      </c>
      <c r="C359" s="154" t="s">
        <v>1641</v>
      </c>
      <c r="D359" s="168">
        <v>1.61</v>
      </c>
      <c r="O359" t="s">
        <v>412</v>
      </c>
      <c r="P359" t="s">
        <v>1723</v>
      </c>
      <c r="Q359" t="s">
        <v>1641</v>
      </c>
      <c r="R359">
        <v>7.07</v>
      </c>
      <c r="S359">
        <v>3.83</v>
      </c>
    </row>
    <row r="360" spans="1:19">
      <c r="A360" s="154" t="s">
        <v>301</v>
      </c>
      <c r="B360" s="154" t="s">
        <v>1994</v>
      </c>
      <c r="C360" s="154" t="s">
        <v>1641</v>
      </c>
      <c r="D360" s="168">
        <v>2.14</v>
      </c>
      <c r="O360" t="s">
        <v>1104</v>
      </c>
      <c r="P360" t="s">
        <v>2643</v>
      </c>
      <c r="Q360" t="s">
        <v>2424</v>
      </c>
      <c r="R360">
        <v>46.86</v>
      </c>
      <c r="S360">
        <v>4.83</v>
      </c>
    </row>
    <row r="361" spans="1:19">
      <c r="A361" s="154" t="s">
        <v>752</v>
      </c>
      <c r="B361" s="154" t="s">
        <v>4110</v>
      </c>
      <c r="C361" s="154" t="s">
        <v>1641</v>
      </c>
      <c r="D361" s="168">
        <v>0.76</v>
      </c>
      <c r="O361" t="s">
        <v>70</v>
      </c>
      <c r="P361" t="s">
        <v>1724</v>
      </c>
      <c r="Q361" t="s">
        <v>1641</v>
      </c>
      <c r="R361">
        <v>14.53</v>
      </c>
      <c r="S361">
        <v>5.34</v>
      </c>
    </row>
    <row r="362" spans="1:19">
      <c r="A362" s="154" t="s">
        <v>303</v>
      </c>
      <c r="B362" s="154" t="s">
        <v>1997</v>
      </c>
      <c r="C362" s="154" t="s">
        <v>1641</v>
      </c>
      <c r="D362" s="168">
        <v>1.65</v>
      </c>
      <c r="O362" t="s">
        <v>71</v>
      </c>
      <c r="P362" t="s">
        <v>1725</v>
      </c>
      <c r="Q362" t="s">
        <v>1641</v>
      </c>
      <c r="R362">
        <v>7.87</v>
      </c>
      <c r="S362">
        <v>1.38</v>
      </c>
    </row>
    <row r="363" spans="1:19">
      <c r="A363" s="154" t="s">
        <v>3491</v>
      </c>
      <c r="B363" s="154" t="s">
        <v>4130</v>
      </c>
      <c r="C363" s="154" t="s">
        <v>1641</v>
      </c>
      <c r="D363" s="168">
        <v>1.01</v>
      </c>
      <c r="O363" t="s">
        <v>72</v>
      </c>
      <c r="P363" t="s">
        <v>1726</v>
      </c>
      <c r="Q363" t="s">
        <v>1641</v>
      </c>
      <c r="R363">
        <v>10.59</v>
      </c>
      <c r="S363">
        <v>2.5099999999999998</v>
      </c>
    </row>
    <row r="364" spans="1:19">
      <c r="A364" s="154" t="s">
        <v>304</v>
      </c>
      <c r="B364" s="154" t="s">
        <v>1998</v>
      </c>
      <c r="C364" s="154" t="s">
        <v>1641</v>
      </c>
      <c r="D364" s="168">
        <v>0.47</v>
      </c>
      <c r="O364" t="s">
        <v>73</v>
      </c>
      <c r="P364" t="s">
        <v>1727</v>
      </c>
      <c r="Q364" t="s">
        <v>1641</v>
      </c>
      <c r="R364">
        <v>14.17</v>
      </c>
      <c r="S364">
        <v>3.22</v>
      </c>
    </row>
    <row r="365" spans="1:19">
      <c r="A365" s="154" t="s">
        <v>305</v>
      </c>
      <c r="B365" s="154" t="s">
        <v>3730</v>
      </c>
      <c r="C365" s="154" t="s">
        <v>1641</v>
      </c>
      <c r="D365" s="168">
        <v>0.89</v>
      </c>
      <c r="O365" t="s">
        <v>74</v>
      </c>
      <c r="P365" t="s">
        <v>1728</v>
      </c>
      <c r="Q365" t="s">
        <v>1641</v>
      </c>
      <c r="R365">
        <v>5</v>
      </c>
      <c r="S365">
        <v>1</v>
      </c>
    </row>
    <row r="366" spans="1:19">
      <c r="A366" s="154" t="s">
        <v>306</v>
      </c>
      <c r="B366" s="154" t="s">
        <v>3950</v>
      </c>
      <c r="C366" s="154" t="s">
        <v>1641</v>
      </c>
      <c r="D366" s="168">
        <v>1</v>
      </c>
      <c r="O366" t="s">
        <v>413</v>
      </c>
      <c r="P366" t="s">
        <v>2118</v>
      </c>
      <c r="Q366" t="s">
        <v>2058</v>
      </c>
      <c r="R366">
        <v>8.89</v>
      </c>
      <c r="S366">
        <v>0.65</v>
      </c>
    </row>
    <row r="367" spans="1:19">
      <c r="A367" s="154" t="s">
        <v>307</v>
      </c>
      <c r="B367" s="154" t="s">
        <v>2001</v>
      </c>
      <c r="C367" s="154" t="s">
        <v>1641</v>
      </c>
      <c r="D367" s="168">
        <v>0.8</v>
      </c>
      <c r="O367" t="s">
        <v>414</v>
      </c>
      <c r="P367" t="s">
        <v>2119</v>
      </c>
      <c r="Q367" t="s">
        <v>2058</v>
      </c>
      <c r="R367">
        <v>16.53</v>
      </c>
      <c r="S367">
        <v>1.45</v>
      </c>
    </row>
    <row r="368" spans="1:19">
      <c r="A368" s="154" t="s">
        <v>308</v>
      </c>
      <c r="B368" s="154" t="s">
        <v>2002</v>
      </c>
      <c r="C368" s="154" t="s">
        <v>1641</v>
      </c>
      <c r="D368" s="168">
        <v>2.31</v>
      </c>
      <c r="O368" t="s">
        <v>3498</v>
      </c>
      <c r="P368" t="s">
        <v>3499</v>
      </c>
      <c r="Q368" t="s">
        <v>2058</v>
      </c>
      <c r="R368">
        <v>0</v>
      </c>
      <c r="S368">
        <v>0</v>
      </c>
    </row>
    <row r="369" spans="1:19">
      <c r="A369" s="154" t="s">
        <v>310</v>
      </c>
      <c r="B369" s="154" t="s">
        <v>2003</v>
      </c>
      <c r="C369" s="154" t="s">
        <v>1641</v>
      </c>
      <c r="D369" s="168">
        <v>1</v>
      </c>
      <c r="O369" t="s">
        <v>75</v>
      </c>
      <c r="P369" t="s">
        <v>2649</v>
      </c>
      <c r="Q369" t="s">
        <v>2424</v>
      </c>
      <c r="R369">
        <v>-3.98</v>
      </c>
      <c r="S369">
        <v>1.06</v>
      </c>
    </row>
    <row r="370" spans="1:19">
      <c r="A370" s="154" t="s">
        <v>4107</v>
      </c>
      <c r="B370" s="154" t="s">
        <v>4108</v>
      </c>
      <c r="C370" s="154" t="s">
        <v>1641</v>
      </c>
      <c r="D370" s="168">
        <v>1.39</v>
      </c>
      <c r="O370" t="s">
        <v>914</v>
      </c>
      <c r="P370" t="s">
        <v>2630</v>
      </c>
      <c r="Q370" t="s">
        <v>2424</v>
      </c>
      <c r="R370">
        <v>7.49</v>
      </c>
      <c r="S370">
        <v>0.79</v>
      </c>
    </row>
    <row r="371" spans="1:19">
      <c r="A371" s="154" t="s">
        <v>313</v>
      </c>
      <c r="B371" s="154" t="s">
        <v>2005</v>
      </c>
      <c r="C371" s="154" t="s">
        <v>1641</v>
      </c>
      <c r="D371" s="168">
        <v>0.23</v>
      </c>
      <c r="O371" t="s">
        <v>415</v>
      </c>
      <c r="P371" t="s">
        <v>2650</v>
      </c>
      <c r="Q371" t="s">
        <v>2424</v>
      </c>
      <c r="R371">
        <v>63.06</v>
      </c>
      <c r="S371">
        <v>0.49</v>
      </c>
    </row>
    <row r="372" spans="1:19">
      <c r="A372" s="154" t="s">
        <v>2006</v>
      </c>
      <c r="B372" s="154" t="s">
        <v>2007</v>
      </c>
      <c r="C372" s="154" t="s">
        <v>1641</v>
      </c>
      <c r="D372" s="168">
        <v>0.8</v>
      </c>
      <c r="O372" t="s">
        <v>747</v>
      </c>
      <c r="P372" t="s">
        <v>2009</v>
      </c>
      <c r="Q372" t="s">
        <v>1641</v>
      </c>
      <c r="R372">
        <v>13.73</v>
      </c>
      <c r="S372">
        <v>1.1100000000000001</v>
      </c>
    </row>
    <row r="373" spans="1:19">
      <c r="A373" s="154" t="s">
        <v>747</v>
      </c>
      <c r="B373" s="154" t="s">
        <v>2009</v>
      </c>
      <c r="C373" s="154" t="s">
        <v>1641</v>
      </c>
      <c r="D373" s="168">
        <v>2.52</v>
      </c>
      <c r="O373" t="s">
        <v>76</v>
      </c>
      <c r="P373" t="s">
        <v>1729</v>
      </c>
      <c r="Q373" t="s">
        <v>1641</v>
      </c>
      <c r="R373">
        <v>23.82</v>
      </c>
      <c r="S373">
        <v>3.3</v>
      </c>
    </row>
    <row r="374" spans="1:19">
      <c r="A374" s="154" t="s">
        <v>314</v>
      </c>
      <c r="B374" s="154" t="s">
        <v>2010</v>
      </c>
      <c r="C374" s="154" t="s">
        <v>1641</v>
      </c>
      <c r="D374" s="168">
        <v>8.57</v>
      </c>
      <c r="O374" t="s">
        <v>416</v>
      </c>
      <c r="P374" t="s">
        <v>2120</v>
      </c>
      <c r="Q374" t="s">
        <v>2058</v>
      </c>
      <c r="R374">
        <v>181.6</v>
      </c>
      <c r="S374">
        <v>1.96</v>
      </c>
    </row>
    <row r="375" spans="1:19">
      <c r="A375" s="154" t="s">
        <v>650</v>
      </c>
      <c r="B375" s="154" t="s">
        <v>2011</v>
      </c>
      <c r="C375" s="154" t="s">
        <v>1641</v>
      </c>
      <c r="D375" s="168">
        <v>1.68</v>
      </c>
      <c r="O375" t="s">
        <v>417</v>
      </c>
      <c r="P375" t="s">
        <v>3710</v>
      </c>
      <c r="Q375" t="s">
        <v>2058</v>
      </c>
      <c r="R375">
        <v>20.43</v>
      </c>
      <c r="S375">
        <v>0.59</v>
      </c>
    </row>
    <row r="376" spans="1:19">
      <c r="A376" s="154" t="s">
        <v>311</v>
      </c>
      <c r="B376" s="154" t="s">
        <v>4240</v>
      </c>
      <c r="C376" s="154" t="s">
        <v>1641</v>
      </c>
      <c r="D376" s="168">
        <v>0.78</v>
      </c>
      <c r="O376" t="s">
        <v>1109</v>
      </c>
      <c r="P376" t="s">
        <v>2655</v>
      </c>
      <c r="Q376" t="s">
        <v>2424</v>
      </c>
      <c r="R376">
        <v>-9.42</v>
      </c>
      <c r="S376">
        <v>4.34</v>
      </c>
    </row>
    <row r="377" spans="1:19">
      <c r="A377" s="154" t="s">
        <v>315</v>
      </c>
      <c r="B377" s="154" t="s">
        <v>2013</v>
      </c>
      <c r="C377" s="154" t="s">
        <v>1641</v>
      </c>
      <c r="D377" s="168">
        <v>1.02</v>
      </c>
      <c r="O377" t="s">
        <v>77</v>
      </c>
      <c r="P377" t="s">
        <v>1730</v>
      </c>
      <c r="Q377" t="s">
        <v>1641</v>
      </c>
      <c r="R377">
        <v>-3.97</v>
      </c>
      <c r="S377">
        <v>0.67</v>
      </c>
    </row>
    <row r="378" spans="1:19">
      <c r="A378" s="154" t="s">
        <v>327</v>
      </c>
      <c r="B378" s="154" t="s">
        <v>2014</v>
      </c>
      <c r="C378" s="154" t="s">
        <v>1641</v>
      </c>
      <c r="D378" s="168">
        <v>0.64</v>
      </c>
      <c r="O378" t="s">
        <v>1110</v>
      </c>
      <c r="P378" t="s">
        <v>2656</v>
      </c>
      <c r="Q378" t="s">
        <v>2424</v>
      </c>
      <c r="R378">
        <v>-12.06</v>
      </c>
    </row>
    <row r="379" spans="1:19">
      <c r="A379" s="154" t="s">
        <v>316</v>
      </c>
      <c r="B379" s="154" t="s">
        <v>3808</v>
      </c>
      <c r="C379" s="154" t="s">
        <v>1641</v>
      </c>
      <c r="D379" s="168">
        <v>0.85</v>
      </c>
      <c r="O379" t="s">
        <v>1615</v>
      </c>
      <c r="P379" t="s">
        <v>2700</v>
      </c>
      <c r="Q379" t="s">
        <v>2424</v>
      </c>
      <c r="R379">
        <v>86.65</v>
      </c>
      <c r="S379">
        <v>2.4700000000000002</v>
      </c>
    </row>
    <row r="380" spans="1:19">
      <c r="A380" s="154" t="s">
        <v>318</v>
      </c>
      <c r="B380" s="154" t="s">
        <v>3810</v>
      </c>
      <c r="C380" s="154" t="s">
        <v>1641</v>
      </c>
      <c r="D380" s="168">
        <v>0.91</v>
      </c>
      <c r="O380" t="s">
        <v>78</v>
      </c>
      <c r="P380" t="s">
        <v>1731</v>
      </c>
      <c r="Q380" t="s">
        <v>1641</v>
      </c>
      <c r="R380">
        <v>10.25</v>
      </c>
      <c r="S380">
        <v>1.32</v>
      </c>
    </row>
    <row r="381" spans="1:19">
      <c r="A381" s="154" t="s">
        <v>3569</v>
      </c>
      <c r="B381" s="154" t="s">
        <v>3570</v>
      </c>
      <c r="C381" s="154" t="s">
        <v>1641</v>
      </c>
      <c r="D381" s="168">
        <v>0.78</v>
      </c>
      <c r="O381" t="s">
        <v>1331</v>
      </c>
      <c r="P381" t="s">
        <v>3045</v>
      </c>
      <c r="Q381" t="s">
        <v>2424</v>
      </c>
      <c r="R381">
        <v>0.68</v>
      </c>
      <c r="S381">
        <v>0.18</v>
      </c>
    </row>
    <row r="382" spans="1:19">
      <c r="A382" s="154" t="s">
        <v>850</v>
      </c>
      <c r="B382" s="154" t="s">
        <v>4303</v>
      </c>
      <c r="C382" s="154" t="s">
        <v>1641</v>
      </c>
      <c r="D382" s="168">
        <v>0.62</v>
      </c>
      <c r="O382" t="s">
        <v>418</v>
      </c>
      <c r="P382" t="s">
        <v>2122</v>
      </c>
      <c r="Q382" t="s">
        <v>2058</v>
      </c>
      <c r="R382">
        <v>10.53</v>
      </c>
      <c r="S382">
        <v>3.68</v>
      </c>
    </row>
    <row r="383" spans="1:19">
      <c r="A383" s="154" t="s">
        <v>320</v>
      </c>
      <c r="B383" s="154" t="s">
        <v>2019</v>
      </c>
      <c r="C383" s="154" t="s">
        <v>1641</v>
      </c>
      <c r="D383" s="168">
        <v>2.17</v>
      </c>
      <c r="O383" t="s">
        <v>936</v>
      </c>
      <c r="P383" t="s">
        <v>2671</v>
      </c>
      <c r="Q383" t="s">
        <v>2424</v>
      </c>
      <c r="R383">
        <v>6.91</v>
      </c>
      <c r="S383">
        <v>1.38</v>
      </c>
    </row>
    <row r="384" spans="1:19">
      <c r="A384" s="154" t="s">
        <v>321</v>
      </c>
      <c r="B384" s="154" t="s">
        <v>3963</v>
      </c>
      <c r="C384" s="154" t="s">
        <v>1641</v>
      </c>
      <c r="D384" s="168">
        <v>6.38</v>
      </c>
      <c r="O384" t="s">
        <v>915</v>
      </c>
      <c r="P384" t="s">
        <v>2665</v>
      </c>
      <c r="Q384" t="s">
        <v>2424</v>
      </c>
      <c r="R384">
        <v>11.11</v>
      </c>
      <c r="S384">
        <v>3.2</v>
      </c>
    </row>
    <row r="385" spans="1:19">
      <c r="A385" s="154" t="s">
        <v>668</v>
      </c>
      <c r="B385" s="154" t="s">
        <v>2383</v>
      </c>
      <c r="C385" s="154" t="s">
        <v>1641</v>
      </c>
      <c r="D385" s="168">
        <v>1.22</v>
      </c>
      <c r="O385" t="s">
        <v>1115</v>
      </c>
      <c r="P385" t="s">
        <v>2666</v>
      </c>
      <c r="Q385" t="s">
        <v>2424</v>
      </c>
      <c r="R385">
        <v>12.66</v>
      </c>
      <c r="S385">
        <v>1.97</v>
      </c>
    </row>
    <row r="386" spans="1:19">
      <c r="A386" s="154" t="s">
        <v>322</v>
      </c>
      <c r="B386" s="154" t="s">
        <v>3959</v>
      </c>
      <c r="C386" s="154" t="s">
        <v>1641</v>
      </c>
      <c r="D386" s="168">
        <v>1.72</v>
      </c>
      <c r="O386" t="s">
        <v>419</v>
      </c>
      <c r="P386" t="s">
        <v>2123</v>
      </c>
      <c r="Q386" t="s">
        <v>2058</v>
      </c>
      <c r="R386">
        <v>3.64</v>
      </c>
      <c r="S386">
        <v>0.86</v>
      </c>
    </row>
    <row r="387" spans="1:19">
      <c r="A387" s="154" t="s">
        <v>4272</v>
      </c>
      <c r="B387" s="154" t="s">
        <v>4273</v>
      </c>
      <c r="C387" s="154" t="s">
        <v>1641</v>
      </c>
      <c r="D387" s="168">
        <v>2.81</v>
      </c>
      <c r="O387" t="s">
        <v>1114</v>
      </c>
      <c r="P387" t="s">
        <v>2663</v>
      </c>
      <c r="Q387" t="s">
        <v>2424</v>
      </c>
      <c r="R387">
        <v>19.39</v>
      </c>
      <c r="S387">
        <v>1.42</v>
      </c>
    </row>
    <row r="388" spans="1:19">
      <c r="A388" s="154" t="s">
        <v>329</v>
      </c>
      <c r="B388" s="154" t="s">
        <v>2022</v>
      </c>
      <c r="C388" s="154" t="s">
        <v>1641</v>
      </c>
      <c r="D388" s="168">
        <v>1.54</v>
      </c>
      <c r="O388" t="s">
        <v>1116</v>
      </c>
      <c r="P388" t="s">
        <v>2667</v>
      </c>
      <c r="Q388" t="s">
        <v>2424</v>
      </c>
      <c r="R388">
        <v>0.1</v>
      </c>
      <c r="S388">
        <v>0.02</v>
      </c>
    </row>
    <row r="389" spans="1:19">
      <c r="A389" s="154" t="s">
        <v>323</v>
      </c>
      <c r="B389" s="154" t="s">
        <v>2023</v>
      </c>
      <c r="C389" s="154" t="s">
        <v>1641</v>
      </c>
      <c r="D389" s="168">
        <v>1.27</v>
      </c>
      <c r="O389" t="s">
        <v>420</v>
      </c>
      <c r="P389" t="s">
        <v>2124</v>
      </c>
      <c r="Q389" t="s">
        <v>2058</v>
      </c>
      <c r="R389">
        <v>607.5</v>
      </c>
      <c r="S389">
        <v>1.89</v>
      </c>
    </row>
    <row r="390" spans="1:19">
      <c r="A390" s="154" t="s">
        <v>324</v>
      </c>
      <c r="B390" s="154" t="s">
        <v>2024</v>
      </c>
      <c r="C390" s="154" t="s">
        <v>1641</v>
      </c>
      <c r="D390" s="168">
        <v>1.25</v>
      </c>
      <c r="O390" t="s">
        <v>421</v>
      </c>
      <c r="P390" t="s">
        <v>2095</v>
      </c>
      <c r="Q390" t="s">
        <v>2058</v>
      </c>
      <c r="R390">
        <v>10.44</v>
      </c>
      <c r="S390">
        <v>1.79</v>
      </c>
    </row>
    <row r="391" spans="1:19">
      <c r="A391" s="154" t="s">
        <v>680</v>
      </c>
      <c r="B391" s="154" t="s">
        <v>2025</v>
      </c>
      <c r="C391" s="154" t="s">
        <v>1641</v>
      </c>
      <c r="D391" s="168">
        <v>2.2400000000000002</v>
      </c>
      <c r="O391" t="s">
        <v>916</v>
      </c>
      <c r="P391" t="s">
        <v>3688</v>
      </c>
      <c r="Q391" t="s">
        <v>2424</v>
      </c>
      <c r="R391">
        <v>76.239999999999995</v>
      </c>
      <c r="S391">
        <v>3.01</v>
      </c>
    </row>
    <row r="392" spans="1:19">
      <c r="A392" s="154" t="s">
        <v>325</v>
      </c>
      <c r="B392" s="154" t="s">
        <v>2026</v>
      </c>
      <c r="C392" s="154" t="s">
        <v>1641</v>
      </c>
      <c r="D392" s="168">
        <v>1.37</v>
      </c>
      <c r="O392" t="s">
        <v>1614</v>
      </c>
      <c r="P392" t="s">
        <v>2670</v>
      </c>
      <c r="Q392" t="s">
        <v>2424</v>
      </c>
      <c r="R392">
        <v>-48.84</v>
      </c>
      <c r="S392">
        <v>2.5299999999999998</v>
      </c>
    </row>
    <row r="393" spans="1:19">
      <c r="A393" s="154" t="s">
        <v>194</v>
      </c>
      <c r="B393" s="154" t="s">
        <v>2027</v>
      </c>
      <c r="C393" s="154" t="s">
        <v>1641</v>
      </c>
      <c r="D393" s="168">
        <v>2.57</v>
      </c>
      <c r="O393" t="s">
        <v>1119</v>
      </c>
      <c r="P393" t="s">
        <v>2673</v>
      </c>
      <c r="Q393" t="s">
        <v>2424</v>
      </c>
      <c r="R393">
        <v>7.81</v>
      </c>
      <c r="S393">
        <v>1</v>
      </c>
    </row>
    <row r="394" spans="1:19">
      <c r="A394" s="154" t="s">
        <v>792</v>
      </c>
      <c r="B394" s="154" t="s">
        <v>2028</v>
      </c>
      <c r="C394" s="154" t="s">
        <v>1641</v>
      </c>
      <c r="D394" s="168">
        <v>1.1100000000000001</v>
      </c>
      <c r="O394" t="s">
        <v>1020</v>
      </c>
      <c r="P394" t="s">
        <v>2511</v>
      </c>
      <c r="Q394" t="s">
        <v>2424</v>
      </c>
      <c r="R394">
        <v>5.2</v>
      </c>
      <c r="S394">
        <v>0.97</v>
      </c>
    </row>
    <row r="395" spans="1:19">
      <c r="A395" s="154" t="s">
        <v>326</v>
      </c>
      <c r="B395" s="154" t="s">
        <v>2029</v>
      </c>
      <c r="C395" s="154" t="s">
        <v>1641</v>
      </c>
      <c r="D395" s="168">
        <v>11.75</v>
      </c>
      <c r="O395" t="s">
        <v>3514</v>
      </c>
      <c r="P395" t="s">
        <v>3515</v>
      </c>
      <c r="Q395" t="s">
        <v>2424</v>
      </c>
      <c r="R395">
        <v>14.67</v>
      </c>
      <c r="S395">
        <v>0.74</v>
      </c>
    </row>
    <row r="396" spans="1:19">
      <c r="A396" s="154" t="s">
        <v>328</v>
      </c>
      <c r="B396" s="154" t="s">
        <v>3934</v>
      </c>
      <c r="C396" s="154" t="s">
        <v>1641</v>
      </c>
      <c r="D396" s="168">
        <v>0.41</v>
      </c>
      <c r="O396" t="s">
        <v>2877</v>
      </c>
      <c r="P396" t="s">
        <v>2878</v>
      </c>
      <c r="Q396" t="s">
        <v>2424</v>
      </c>
      <c r="R396">
        <v>0</v>
      </c>
    </row>
    <row r="397" spans="1:19">
      <c r="A397" s="154" t="s">
        <v>331</v>
      </c>
      <c r="B397" s="154" t="s">
        <v>2031</v>
      </c>
      <c r="C397" s="154" t="s">
        <v>1641</v>
      </c>
      <c r="D397" s="168">
        <v>0.61</v>
      </c>
      <c r="O397" t="s">
        <v>1120</v>
      </c>
      <c r="P397" t="s">
        <v>2674</v>
      </c>
      <c r="Q397" t="s">
        <v>2424</v>
      </c>
      <c r="R397">
        <v>9.2100000000000009</v>
      </c>
      <c r="S397">
        <v>0.91</v>
      </c>
    </row>
    <row r="398" spans="1:19">
      <c r="A398" s="154" t="s">
        <v>688</v>
      </c>
      <c r="B398" s="154" t="s">
        <v>2401</v>
      </c>
      <c r="C398" s="154" t="s">
        <v>1641</v>
      </c>
      <c r="D398" s="168">
        <v>2.11</v>
      </c>
      <c r="O398" t="s">
        <v>1052</v>
      </c>
      <c r="P398" t="s">
        <v>3869</v>
      </c>
      <c r="Q398" t="s">
        <v>2424</v>
      </c>
      <c r="R398">
        <v>30.32</v>
      </c>
      <c r="S398">
        <v>0.62</v>
      </c>
    </row>
    <row r="399" spans="1:19">
      <c r="A399" s="154" t="s">
        <v>330</v>
      </c>
      <c r="B399" s="154" t="s">
        <v>2033</v>
      </c>
      <c r="C399" s="154" t="s">
        <v>1641</v>
      </c>
      <c r="D399" s="168">
        <v>4.01</v>
      </c>
      <c r="O399" t="s">
        <v>3516</v>
      </c>
      <c r="P399" t="s">
        <v>3517</v>
      </c>
      <c r="Q399" t="s">
        <v>2424</v>
      </c>
      <c r="R399">
        <v>24.43</v>
      </c>
      <c r="S399">
        <v>2.27</v>
      </c>
    </row>
    <row r="400" spans="1:19">
      <c r="A400" s="154" t="s">
        <v>334</v>
      </c>
      <c r="B400" s="154" t="s">
        <v>2034</v>
      </c>
      <c r="C400" s="154" t="s">
        <v>1641</v>
      </c>
      <c r="D400" s="168">
        <v>0.59</v>
      </c>
      <c r="O400" t="s">
        <v>869</v>
      </c>
      <c r="P400" t="s">
        <v>2706</v>
      </c>
      <c r="Q400" t="s">
        <v>2424</v>
      </c>
      <c r="R400">
        <v>8.76</v>
      </c>
      <c r="S400">
        <v>0.98</v>
      </c>
    </row>
    <row r="401" spans="1:19">
      <c r="A401" s="154" t="s">
        <v>335</v>
      </c>
      <c r="B401" s="154" t="s">
        <v>2035</v>
      </c>
      <c r="C401" s="154" t="s">
        <v>1641</v>
      </c>
      <c r="D401" s="168">
        <v>1.17</v>
      </c>
      <c r="O401" t="s">
        <v>423</v>
      </c>
      <c r="P401" t="s">
        <v>2126</v>
      </c>
      <c r="Q401" t="s">
        <v>2058</v>
      </c>
      <c r="R401">
        <v>213.03</v>
      </c>
      <c r="S401">
        <v>0.91</v>
      </c>
    </row>
    <row r="402" spans="1:19">
      <c r="A402" s="154" t="s">
        <v>336</v>
      </c>
      <c r="B402" s="154" t="s">
        <v>2036</v>
      </c>
      <c r="C402" s="154" t="s">
        <v>1641</v>
      </c>
      <c r="D402" s="168">
        <v>0.32</v>
      </c>
      <c r="O402" t="s">
        <v>79</v>
      </c>
      <c r="P402" t="s">
        <v>1733</v>
      </c>
      <c r="Q402" t="s">
        <v>1641</v>
      </c>
      <c r="R402">
        <v>3.25</v>
      </c>
      <c r="S402">
        <v>1.38</v>
      </c>
    </row>
    <row r="403" spans="1:19">
      <c r="A403" s="154" t="s">
        <v>337</v>
      </c>
      <c r="B403" s="154" t="s">
        <v>2037</v>
      </c>
      <c r="C403" s="154" t="s">
        <v>1641</v>
      </c>
      <c r="D403" s="168">
        <v>0.6</v>
      </c>
      <c r="O403" t="s">
        <v>1124</v>
      </c>
      <c r="P403" t="s">
        <v>2678</v>
      </c>
      <c r="Q403" t="s">
        <v>2424</v>
      </c>
      <c r="R403">
        <v>8.07</v>
      </c>
      <c r="S403">
        <v>1.18</v>
      </c>
    </row>
    <row r="404" spans="1:19">
      <c r="A404" s="154" t="s">
        <v>338</v>
      </c>
      <c r="B404" s="154" t="s">
        <v>4131</v>
      </c>
      <c r="C404" s="154" t="s">
        <v>1641</v>
      </c>
      <c r="D404" s="168">
        <v>0.82</v>
      </c>
      <c r="O404" t="s">
        <v>80</v>
      </c>
      <c r="P404" t="s">
        <v>1734</v>
      </c>
      <c r="Q404" t="s">
        <v>1641</v>
      </c>
      <c r="R404">
        <v>6.48</v>
      </c>
      <c r="S404">
        <v>1.39</v>
      </c>
    </row>
    <row r="405" spans="1:19">
      <c r="A405" s="154" t="s">
        <v>339</v>
      </c>
      <c r="B405" s="154" t="s">
        <v>2039</v>
      </c>
      <c r="C405" s="154" t="s">
        <v>1641</v>
      </c>
      <c r="D405" s="168">
        <v>3.87</v>
      </c>
      <c r="O405" t="s">
        <v>424</v>
      </c>
      <c r="P405" t="s">
        <v>2127</v>
      </c>
      <c r="Q405" t="s">
        <v>2424</v>
      </c>
      <c r="R405">
        <v>-5.8</v>
      </c>
      <c r="S405">
        <v>0.12</v>
      </c>
    </row>
    <row r="406" spans="1:19">
      <c r="A406" s="154" t="s">
        <v>341</v>
      </c>
      <c r="B406" s="154" t="s">
        <v>2040</v>
      </c>
      <c r="C406" s="154" t="s">
        <v>1641</v>
      </c>
      <c r="D406" s="168">
        <v>0.48</v>
      </c>
      <c r="O406" t="s">
        <v>1122</v>
      </c>
      <c r="P406" t="s">
        <v>2676</v>
      </c>
      <c r="Q406" t="s">
        <v>2424</v>
      </c>
      <c r="R406">
        <v>-4.49</v>
      </c>
      <c r="S406">
        <v>0.96</v>
      </c>
    </row>
    <row r="407" spans="1:19">
      <c r="A407" s="154" t="s">
        <v>342</v>
      </c>
      <c r="B407" s="154" t="s">
        <v>2041</v>
      </c>
      <c r="C407" s="154" t="s">
        <v>1641</v>
      </c>
      <c r="D407" s="168">
        <v>0.82</v>
      </c>
      <c r="O407" t="s">
        <v>81</v>
      </c>
      <c r="P407" t="s">
        <v>1735</v>
      </c>
      <c r="Q407" t="s">
        <v>1641</v>
      </c>
      <c r="R407">
        <v>30.44</v>
      </c>
      <c r="S407">
        <v>0.74</v>
      </c>
    </row>
    <row r="408" spans="1:19">
      <c r="A408" s="154" t="s">
        <v>343</v>
      </c>
      <c r="B408" s="154" t="s">
        <v>2042</v>
      </c>
      <c r="C408" s="154" t="s">
        <v>1641</v>
      </c>
      <c r="D408" s="168">
        <v>1.27</v>
      </c>
      <c r="O408" t="s">
        <v>82</v>
      </c>
      <c r="P408" t="s">
        <v>1736</v>
      </c>
      <c r="Q408" t="s">
        <v>1641</v>
      </c>
      <c r="R408">
        <v>13.08</v>
      </c>
      <c r="S408">
        <v>2.02</v>
      </c>
    </row>
    <row r="409" spans="1:19">
      <c r="A409" s="154" t="s">
        <v>340</v>
      </c>
      <c r="B409" s="154" t="s">
        <v>2043</v>
      </c>
      <c r="C409" s="154" t="s">
        <v>1641</v>
      </c>
      <c r="D409" s="168">
        <v>1.55</v>
      </c>
      <c r="O409" t="s">
        <v>83</v>
      </c>
      <c r="P409" t="s">
        <v>1737</v>
      </c>
      <c r="Q409" t="s">
        <v>1641</v>
      </c>
      <c r="R409">
        <v>25.45</v>
      </c>
      <c r="S409">
        <v>0.72</v>
      </c>
    </row>
    <row r="410" spans="1:19">
      <c r="A410" s="154" t="s">
        <v>344</v>
      </c>
      <c r="B410" s="154" t="s">
        <v>2044</v>
      </c>
      <c r="C410" s="154" t="s">
        <v>1641</v>
      </c>
      <c r="D410" s="168">
        <v>0.34</v>
      </c>
      <c r="O410" t="s">
        <v>84</v>
      </c>
      <c r="P410" t="s">
        <v>1738</v>
      </c>
      <c r="Q410" t="s">
        <v>1641</v>
      </c>
      <c r="R410">
        <v>9.99</v>
      </c>
      <c r="S410">
        <v>4.8</v>
      </c>
    </row>
    <row r="411" spans="1:19">
      <c r="A411" s="154" t="s">
        <v>345</v>
      </c>
      <c r="B411" s="154" t="s">
        <v>2045</v>
      </c>
      <c r="C411" s="154" t="s">
        <v>1641</v>
      </c>
      <c r="D411" s="168">
        <v>0.39</v>
      </c>
      <c r="O411" t="s">
        <v>85</v>
      </c>
      <c r="P411" t="s">
        <v>1739</v>
      </c>
      <c r="Q411" t="s">
        <v>1641</v>
      </c>
      <c r="R411">
        <v>8.6199999999999992</v>
      </c>
      <c r="S411">
        <v>3.04</v>
      </c>
    </row>
    <row r="412" spans="1:19">
      <c r="A412" s="154" t="s">
        <v>346</v>
      </c>
      <c r="B412" s="154" t="s">
        <v>2046</v>
      </c>
      <c r="C412" s="154" t="s">
        <v>1641</v>
      </c>
      <c r="D412" s="168">
        <v>3.73</v>
      </c>
      <c r="O412" t="s">
        <v>425</v>
      </c>
      <c r="P412" t="s">
        <v>2129</v>
      </c>
      <c r="Q412" t="s">
        <v>2058</v>
      </c>
      <c r="R412">
        <v>5.74</v>
      </c>
      <c r="S412">
        <v>0.74</v>
      </c>
    </row>
    <row r="413" spans="1:19">
      <c r="A413" s="154" t="s">
        <v>4187</v>
      </c>
      <c r="B413" s="154" t="s">
        <v>4188</v>
      </c>
      <c r="C413" s="154" t="s">
        <v>1641</v>
      </c>
      <c r="D413" s="168">
        <v>4.3099999999999996</v>
      </c>
      <c r="O413" t="s">
        <v>1127</v>
      </c>
      <c r="P413" t="s">
        <v>2685</v>
      </c>
      <c r="Q413" t="s">
        <v>2424</v>
      </c>
      <c r="R413">
        <v>1.82</v>
      </c>
      <c r="S413">
        <v>0.41</v>
      </c>
    </row>
    <row r="414" spans="1:19">
      <c r="A414" s="154" t="s">
        <v>332</v>
      </c>
      <c r="B414" s="154" t="s">
        <v>2047</v>
      </c>
      <c r="C414" s="154" t="s">
        <v>1641</v>
      </c>
      <c r="D414" s="168">
        <v>0.63</v>
      </c>
      <c r="O414" t="s">
        <v>1393</v>
      </c>
      <c r="P414" t="s">
        <v>3137</v>
      </c>
      <c r="Q414" t="s">
        <v>2424</v>
      </c>
      <c r="R414">
        <v>4.92</v>
      </c>
      <c r="S414">
        <v>1.03</v>
      </c>
    </row>
    <row r="415" spans="1:19">
      <c r="A415" s="154" t="s">
        <v>4274</v>
      </c>
      <c r="B415" s="154" t="s">
        <v>4275</v>
      </c>
      <c r="C415" s="154" t="s">
        <v>1641</v>
      </c>
      <c r="D415" s="168">
        <v>1.51</v>
      </c>
      <c r="O415" t="s">
        <v>86</v>
      </c>
      <c r="P415" t="s">
        <v>1740</v>
      </c>
      <c r="Q415" t="s">
        <v>1641</v>
      </c>
      <c r="R415">
        <v>17.03</v>
      </c>
      <c r="S415">
        <v>0.99</v>
      </c>
    </row>
    <row r="416" spans="1:19">
      <c r="A416" s="154" t="s">
        <v>347</v>
      </c>
      <c r="B416" s="154" t="s">
        <v>2048</v>
      </c>
      <c r="C416" s="154" t="s">
        <v>1641</v>
      </c>
      <c r="D416" s="168">
        <v>0.65</v>
      </c>
      <c r="O416" t="s">
        <v>829</v>
      </c>
      <c r="P416" t="s">
        <v>2476</v>
      </c>
      <c r="Q416" t="s">
        <v>2424</v>
      </c>
      <c r="R416">
        <v>17.34</v>
      </c>
      <c r="S416">
        <v>3.01</v>
      </c>
    </row>
    <row r="417" spans="1:19">
      <c r="A417" s="154" t="s">
        <v>348</v>
      </c>
      <c r="B417" s="154" t="s">
        <v>2049</v>
      </c>
      <c r="C417" s="154" t="s">
        <v>1641</v>
      </c>
      <c r="D417" s="168">
        <v>1.63</v>
      </c>
      <c r="O417" t="s">
        <v>1130</v>
      </c>
      <c r="P417" t="s">
        <v>2688</v>
      </c>
      <c r="Q417" t="s">
        <v>2058</v>
      </c>
      <c r="R417">
        <v>31.66</v>
      </c>
      <c r="S417">
        <v>0.88</v>
      </c>
    </row>
    <row r="418" spans="1:19">
      <c r="A418" s="154" t="s">
        <v>349</v>
      </c>
      <c r="B418" s="154" t="s">
        <v>2050</v>
      </c>
      <c r="C418" s="154" t="s">
        <v>1641</v>
      </c>
      <c r="D418" s="168">
        <v>1.6</v>
      </c>
      <c r="O418" t="s">
        <v>3518</v>
      </c>
      <c r="P418" t="s">
        <v>3519</v>
      </c>
      <c r="Q418" t="s">
        <v>2424</v>
      </c>
      <c r="R418">
        <v>11.83</v>
      </c>
      <c r="S418">
        <v>1.06</v>
      </c>
    </row>
    <row r="419" spans="1:19">
      <c r="A419" s="154" t="s">
        <v>350</v>
      </c>
      <c r="B419" s="154" t="s">
        <v>2051</v>
      </c>
      <c r="C419" s="154" t="s">
        <v>1641</v>
      </c>
      <c r="D419" s="168">
        <v>2.11</v>
      </c>
      <c r="O419" t="s">
        <v>784</v>
      </c>
      <c r="P419" t="s">
        <v>2692</v>
      </c>
      <c r="Q419" t="s">
        <v>2424</v>
      </c>
      <c r="R419">
        <v>14.95</v>
      </c>
      <c r="S419">
        <v>0.76</v>
      </c>
    </row>
    <row r="420" spans="1:19">
      <c r="A420" s="154" t="s">
        <v>351</v>
      </c>
      <c r="B420" s="154" t="s">
        <v>3811</v>
      </c>
      <c r="C420" s="154" t="s">
        <v>1641</v>
      </c>
      <c r="D420" s="168">
        <v>1.66</v>
      </c>
      <c r="O420" t="s">
        <v>87</v>
      </c>
      <c r="P420" t="s">
        <v>1741</v>
      </c>
      <c r="Q420" t="s">
        <v>1641</v>
      </c>
      <c r="R420">
        <v>22.54</v>
      </c>
      <c r="S420">
        <v>1.45</v>
      </c>
    </row>
    <row r="421" spans="1:19">
      <c r="A421" s="154" t="s">
        <v>352</v>
      </c>
      <c r="B421" s="154" t="s">
        <v>2053</v>
      </c>
      <c r="C421" s="154" t="s">
        <v>1641</v>
      </c>
      <c r="D421" s="168">
        <v>0.77</v>
      </c>
      <c r="O421" t="s">
        <v>1132</v>
      </c>
      <c r="P421" t="s">
        <v>2696</v>
      </c>
      <c r="Q421" t="s">
        <v>2424</v>
      </c>
      <c r="R421">
        <v>0</v>
      </c>
      <c r="S421">
        <v>0</v>
      </c>
    </row>
    <row r="422" spans="1:19">
      <c r="A422" s="154" t="s">
        <v>353</v>
      </c>
      <c r="B422" s="154" t="s">
        <v>2054</v>
      </c>
      <c r="C422" s="154" t="s">
        <v>1641</v>
      </c>
      <c r="D422" s="168">
        <v>0.79</v>
      </c>
      <c r="O422" t="s">
        <v>88</v>
      </c>
      <c r="P422" t="s">
        <v>3795</v>
      </c>
      <c r="Q422" t="s">
        <v>1641</v>
      </c>
      <c r="R422">
        <v>14.72</v>
      </c>
      <c r="S422">
        <v>0.84</v>
      </c>
    </row>
    <row r="423" spans="1:19">
      <c r="A423" s="154" t="s">
        <v>813</v>
      </c>
      <c r="B423" s="154" t="s">
        <v>3436</v>
      </c>
      <c r="C423" s="154" t="s">
        <v>1641</v>
      </c>
      <c r="D423" s="168">
        <v>6.5</v>
      </c>
      <c r="O423" t="s">
        <v>2693</v>
      </c>
      <c r="P423" t="s">
        <v>2694</v>
      </c>
      <c r="Q423" t="s">
        <v>2424</v>
      </c>
      <c r="R423">
        <v>0</v>
      </c>
      <c r="S423">
        <v>0</v>
      </c>
    </row>
    <row r="424" spans="1:19">
      <c r="A424" s="154" t="s">
        <v>3930</v>
      </c>
      <c r="B424" s="154" t="s">
        <v>3931</v>
      </c>
      <c r="C424" s="154" t="s">
        <v>1641</v>
      </c>
      <c r="D424" s="168">
        <v>3</v>
      </c>
      <c r="O424" t="s">
        <v>1133</v>
      </c>
      <c r="P424" t="s">
        <v>2699</v>
      </c>
      <c r="Q424" t="s">
        <v>2424</v>
      </c>
      <c r="R424">
        <v>7.71</v>
      </c>
      <c r="S424">
        <v>1.75</v>
      </c>
    </row>
    <row r="425" spans="1:19">
      <c r="A425" s="154" t="s">
        <v>731</v>
      </c>
      <c r="B425" s="154" t="s">
        <v>2055</v>
      </c>
      <c r="C425" s="154" t="s">
        <v>1641</v>
      </c>
      <c r="D425" s="168">
        <v>0.89</v>
      </c>
      <c r="O425" t="s">
        <v>1305</v>
      </c>
      <c r="P425" t="s">
        <v>3006</v>
      </c>
      <c r="Q425" t="s">
        <v>2424</v>
      </c>
      <c r="R425">
        <v>10.99</v>
      </c>
      <c r="S425">
        <v>1.25</v>
      </c>
    </row>
    <row r="426" spans="1:19">
      <c r="A426" s="154" t="s">
        <v>354</v>
      </c>
      <c r="B426" s="154" t="s">
        <v>2056</v>
      </c>
      <c r="C426" s="154" t="s">
        <v>1641</v>
      </c>
      <c r="D426" s="168">
        <v>0.91</v>
      </c>
      <c r="O426" t="s">
        <v>1286</v>
      </c>
      <c r="P426" t="s">
        <v>2972</v>
      </c>
      <c r="Q426" t="s">
        <v>2424</v>
      </c>
      <c r="R426">
        <v>11.28</v>
      </c>
      <c r="S426">
        <v>1.43</v>
      </c>
    </row>
    <row r="427" spans="1:19">
      <c r="A427" s="154" t="s">
        <v>355</v>
      </c>
      <c r="B427" s="154" t="s">
        <v>2057</v>
      </c>
      <c r="C427" s="154" t="s">
        <v>2058</v>
      </c>
      <c r="D427" s="168">
        <v>0.67</v>
      </c>
      <c r="O427" t="s">
        <v>2647</v>
      </c>
      <c r="P427" t="s">
        <v>2648</v>
      </c>
      <c r="Q427" t="s">
        <v>2424</v>
      </c>
      <c r="R427">
        <v>0</v>
      </c>
    </row>
    <row r="428" spans="1:19">
      <c r="A428" s="154" t="s">
        <v>358</v>
      </c>
      <c r="B428" s="154" t="s">
        <v>2061</v>
      </c>
      <c r="C428" s="154" t="s">
        <v>2058</v>
      </c>
      <c r="D428" s="168">
        <v>0.84</v>
      </c>
      <c r="O428" t="s">
        <v>1134</v>
      </c>
      <c r="P428" t="s">
        <v>2701</v>
      </c>
      <c r="Q428" t="s">
        <v>2424</v>
      </c>
      <c r="R428">
        <v>19.43</v>
      </c>
      <c r="S428">
        <v>0.91</v>
      </c>
    </row>
    <row r="429" spans="1:19">
      <c r="A429" s="154" t="s">
        <v>360</v>
      </c>
      <c r="B429" s="154" t="s">
        <v>2062</v>
      </c>
      <c r="C429" s="154" t="s">
        <v>2058</v>
      </c>
      <c r="D429" s="168">
        <v>0.34</v>
      </c>
      <c r="O429" t="s">
        <v>2131</v>
      </c>
      <c r="P429" t="s">
        <v>2132</v>
      </c>
      <c r="Q429" t="s">
        <v>2058</v>
      </c>
      <c r="R429">
        <v>17.510000000000002</v>
      </c>
      <c r="S429">
        <v>0.74</v>
      </c>
    </row>
    <row r="430" spans="1:19">
      <c r="A430" s="154" t="s">
        <v>361</v>
      </c>
      <c r="B430" s="154" t="s">
        <v>2063</v>
      </c>
      <c r="C430" s="154" t="s">
        <v>2058</v>
      </c>
      <c r="D430" s="168">
        <v>0.97</v>
      </c>
      <c r="O430" t="s">
        <v>89</v>
      </c>
      <c r="P430" t="s">
        <v>1743</v>
      </c>
      <c r="Q430" t="s">
        <v>1641</v>
      </c>
      <c r="R430">
        <v>7.39</v>
      </c>
      <c r="S430">
        <v>1.62</v>
      </c>
    </row>
    <row r="431" spans="1:19">
      <c r="A431" s="154" t="s">
        <v>362</v>
      </c>
      <c r="B431" s="154" t="s">
        <v>3788</v>
      </c>
      <c r="C431" s="154" t="s">
        <v>2058</v>
      </c>
      <c r="D431" s="168">
        <v>0.55000000000000004</v>
      </c>
      <c r="O431" t="s">
        <v>1125</v>
      </c>
      <c r="P431" t="s">
        <v>3696</v>
      </c>
      <c r="Q431" t="s">
        <v>2424</v>
      </c>
      <c r="R431">
        <v>-9.5299999999999994</v>
      </c>
      <c r="S431">
        <v>3.87</v>
      </c>
    </row>
    <row r="432" spans="1:19">
      <c r="A432" s="154" t="s">
        <v>363</v>
      </c>
      <c r="B432" s="154" t="s">
        <v>2065</v>
      </c>
      <c r="C432" s="154" t="s">
        <v>2058</v>
      </c>
      <c r="D432" s="168">
        <v>0.13</v>
      </c>
      <c r="O432" t="s">
        <v>1135</v>
      </c>
      <c r="P432" t="s">
        <v>2703</v>
      </c>
      <c r="Q432" t="s">
        <v>2424</v>
      </c>
      <c r="R432">
        <v>6.46</v>
      </c>
      <c r="S432">
        <v>1.18</v>
      </c>
    </row>
    <row r="433" spans="1:19">
      <c r="A433" s="154" t="s">
        <v>364</v>
      </c>
      <c r="B433" s="154" t="s">
        <v>3975</v>
      </c>
      <c r="C433" s="154" t="s">
        <v>2058</v>
      </c>
      <c r="D433" s="168">
        <v>0.53</v>
      </c>
      <c r="O433" t="s">
        <v>90</v>
      </c>
      <c r="P433" t="s">
        <v>1744</v>
      </c>
      <c r="Q433" t="s">
        <v>1641</v>
      </c>
      <c r="R433">
        <v>23.81</v>
      </c>
      <c r="S433">
        <v>1.88</v>
      </c>
    </row>
    <row r="434" spans="1:19">
      <c r="A434" s="154" t="s">
        <v>366</v>
      </c>
      <c r="B434" s="154" t="s">
        <v>2068</v>
      </c>
      <c r="C434" s="154" t="s">
        <v>2058</v>
      </c>
      <c r="D434" s="168">
        <v>0.65</v>
      </c>
      <c r="O434" t="s">
        <v>1137</v>
      </c>
      <c r="P434" t="s">
        <v>3796</v>
      </c>
      <c r="Q434" t="s">
        <v>2424</v>
      </c>
      <c r="R434">
        <v>-767.88</v>
      </c>
      <c r="S434">
        <v>0.74</v>
      </c>
    </row>
    <row r="435" spans="1:19">
      <c r="A435" s="154" t="s">
        <v>367</v>
      </c>
      <c r="B435" s="154" t="s">
        <v>2069</v>
      </c>
      <c r="C435" s="154" t="s">
        <v>2058</v>
      </c>
      <c r="D435" s="168">
        <v>3.42</v>
      </c>
      <c r="O435" t="s">
        <v>426</v>
      </c>
      <c r="P435" t="s">
        <v>2133</v>
      </c>
      <c r="Q435" t="s">
        <v>2058</v>
      </c>
      <c r="R435">
        <v>6.57</v>
      </c>
      <c r="S435">
        <v>0.69</v>
      </c>
    </row>
    <row r="436" spans="1:19">
      <c r="A436" s="154" t="s">
        <v>368</v>
      </c>
      <c r="B436" s="154" t="s">
        <v>4119</v>
      </c>
      <c r="C436" s="154" t="s">
        <v>2058</v>
      </c>
      <c r="D436" s="168">
        <v>2.16</v>
      </c>
      <c r="O436" t="s">
        <v>3668</v>
      </c>
      <c r="P436" t="s">
        <v>3669</v>
      </c>
      <c r="Q436" t="s">
        <v>1641</v>
      </c>
      <c r="R436">
        <v>18.28</v>
      </c>
      <c r="S436">
        <v>1.28</v>
      </c>
    </row>
    <row r="437" spans="1:19">
      <c r="A437" s="154" t="s">
        <v>860</v>
      </c>
      <c r="B437" s="154" t="s">
        <v>2463</v>
      </c>
      <c r="C437" s="154" t="s">
        <v>2058</v>
      </c>
      <c r="D437" s="168">
        <v>0.88</v>
      </c>
      <c r="O437" t="s">
        <v>91</v>
      </c>
      <c r="P437" t="s">
        <v>3797</v>
      </c>
      <c r="Q437" t="s">
        <v>1641</v>
      </c>
      <c r="R437">
        <v>29.29</v>
      </c>
      <c r="S437">
        <v>0.55000000000000004</v>
      </c>
    </row>
    <row r="438" spans="1:19">
      <c r="A438" s="154" t="s">
        <v>640</v>
      </c>
      <c r="B438" s="154" t="s">
        <v>2072</v>
      </c>
      <c r="C438" s="154" t="s">
        <v>2058</v>
      </c>
      <c r="D438" s="168">
        <v>1.19</v>
      </c>
      <c r="O438" t="s">
        <v>427</v>
      </c>
      <c r="P438" t="s">
        <v>2134</v>
      </c>
      <c r="Q438" t="s">
        <v>2058</v>
      </c>
      <c r="R438">
        <v>-3.92</v>
      </c>
      <c r="S438">
        <v>0.9</v>
      </c>
    </row>
    <row r="439" spans="1:19">
      <c r="A439" s="154" t="s">
        <v>369</v>
      </c>
      <c r="B439" s="154" t="s">
        <v>2073</v>
      </c>
      <c r="C439" s="154" t="s">
        <v>2058</v>
      </c>
      <c r="D439" s="168">
        <v>0.71</v>
      </c>
      <c r="O439" t="s">
        <v>1774</v>
      </c>
      <c r="P439" t="s">
        <v>1775</v>
      </c>
      <c r="Q439" t="s">
        <v>1641</v>
      </c>
      <c r="R439">
        <v>0</v>
      </c>
    </row>
    <row r="440" spans="1:19">
      <c r="A440" s="154" t="s">
        <v>370</v>
      </c>
      <c r="B440" s="154" t="s">
        <v>2074</v>
      </c>
      <c r="C440" s="154" t="s">
        <v>2058</v>
      </c>
      <c r="D440" s="168">
        <v>0.48</v>
      </c>
      <c r="O440" t="s">
        <v>1746</v>
      </c>
      <c r="P440" t="s">
        <v>3677</v>
      </c>
      <c r="Q440" t="s">
        <v>1641</v>
      </c>
      <c r="R440">
        <v>0</v>
      </c>
    </row>
    <row r="441" spans="1:19">
      <c r="A441" s="154" t="s">
        <v>1634</v>
      </c>
      <c r="B441" s="154" t="s">
        <v>2075</v>
      </c>
      <c r="C441" s="154" t="s">
        <v>2058</v>
      </c>
      <c r="D441" s="168">
        <v>3.43</v>
      </c>
      <c r="O441" t="s">
        <v>428</v>
      </c>
      <c r="P441" t="s">
        <v>2136</v>
      </c>
      <c r="Q441" t="s">
        <v>2058</v>
      </c>
      <c r="R441">
        <v>7.47</v>
      </c>
      <c r="S441">
        <v>0.82</v>
      </c>
    </row>
    <row r="442" spans="1:19">
      <c r="A442" s="154" t="s">
        <v>3924</v>
      </c>
      <c r="B442" s="154" t="s">
        <v>3925</v>
      </c>
      <c r="C442" s="154" t="s">
        <v>2058</v>
      </c>
      <c r="D442" s="168"/>
      <c r="O442" t="s">
        <v>1600</v>
      </c>
      <c r="P442" t="s">
        <v>2712</v>
      </c>
      <c r="Q442" t="s">
        <v>2424</v>
      </c>
      <c r="R442">
        <v>25.42</v>
      </c>
      <c r="S442">
        <v>0.65</v>
      </c>
    </row>
    <row r="443" spans="1:19">
      <c r="A443" s="154" t="s">
        <v>372</v>
      </c>
      <c r="B443" s="154" t="s">
        <v>2078</v>
      </c>
      <c r="C443" s="154" t="s">
        <v>2058</v>
      </c>
      <c r="D443" s="168">
        <v>1.82</v>
      </c>
      <c r="O443" t="s">
        <v>429</v>
      </c>
      <c r="P443" t="s">
        <v>2137</v>
      </c>
      <c r="Q443" t="s">
        <v>2058</v>
      </c>
      <c r="R443">
        <v>13.21</v>
      </c>
      <c r="S443">
        <v>1.34</v>
      </c>
    </row>
    <row r="444" spans="1:19">
      <c r="A444" s="154" t="s">
        <v>374</v>
      </c>
      <c r="B444" s="154" t="s">
        <v>2079</v>
      </c>
      <c r="C444" s="154" t="s">
        <v>2058</v>
      </c>
      <c r="D444" s="168">
        <v>1.59</v>
      </c>
      <c r="O444" t="s">
        <v>1139</v>
      </c>
      <c r="P444" t="s">
        <v>2714</v>
      </c>
      <c r="Q444" t="s">
        <v>2424</v>
      </c>
      <c r="R444">
        <v>-3.43</v>
      </c>
      <c r="S444">
        <v>0.34</v>
      </c>
    </row>
    <row r="445" spans="1:19">
      <c r="A445" s="154" t="s">
        <v>2081</v>
      </c>
      <c r="B445" s="154" t="s">
        <v>4132</v>
      </c>
      <c r="C445" s="154" t="s">
        <v>2058</v>
      </c>
      <c r="D445" s="168">
        <v>0.32</v>
      </c>
      <c r="O445" t="s">
        <v>92</v>
      </c>
      <c r="P445" t="s">
        <v>1748</v>
      </c>
      <c r="Q445" t="s">
        <v>1641</v>
      </c>
      <c r="R445">
        <v>17.91</v>
      </c>
      <c r="S445">
        <v>1.91</v>
      </c>
    </row>
    <row r="446" spans="1:19">
      <c r="A446" s="154" t="s">
        <v>376</v>
      </c>
      <c r="B446" s="154" t="s">
        <v>2083</v>
      </c>
      <c r="C446" s="154" t="s">
        <v>2058</v>
      </c>
      <c r="D446" s="168">
        <v>0.5</v>
      </c>
      <c r="O446" t="s">
        <v>430</v>
      </c>
      <c r="P446" t="s">
        <v>2138</v>
      </c>
      <c r="Q446" t="s">
        <v>2058</v>
      </c>
      <c r="R446">
        <v>6.16</v>
      </c>
      <c r="S446">
        <v>0.91</v>
      </c>
    </row>
    <row r="447" spans="1:19">
      <c r="A447" s="154" t="s">
        <v>379</v>
      </c>
      <c r="B447" s="154" t="s">
        <v>2086</v>
      </c>
      <c r="C447" s="154" t="s">
        <v>2058</v>
      </c>
      <c r="D447" s="168">
        <v>0.57999999999999996</v>
      </c>
      <c r="O447" t="s">
        <v>93</v>
      </c>
      <c r="P447" t="s">
        <v>3880</v>
      </c>
      <c r="Q447" t="s">
        <v>1641</v>
      </c>
      <c r="R447">
        <v>18.059999999999999</v>
      </c>
      <c r="S447">
        <v>1</v>
      </c>
    </row>
    <row r="448" spans="1:19">
      <c r="A448" s="154" t="s">
        <v>380</v>
      </c>
      <c r="B448" s="154" t="s">
        <v>2087</v>
      </c>
      <c r="C448" s="154" t="s">
        <v>2058</v>
      </c>
      <c r="D448" s="168"/>
      <c r="O448" t="s">
        <v>94</v>
      </c>
      <c r="P448" t="s">
        <v>1750</v>
      </c>
      <c r="Q448" t="s">
        <v>1641</v>
      </c>
      <c r="R448">
        <v>93.1</v>
      </c>
      <c r="S448">
        <v>1.64</v>
      </c>
    </row>
    <row r="449" spans="1:19">
      <c r="A449" s="154" t="s">
        <v>381</v>
      </c>
      <c r="B449" s="154" t="s">
        <v>2088</v>
      </c>
      <c r="C449" s="154" t="s">
        <v>2058</v>
      </c>
      <c r="D449" s="168">
        <v>0.71</v>
      </c>
      <c r="O449" t="s">
        <v>1141</v>
      </c>
      <c r="P449" t="s">
        <v>2717</v>
      </c>
      <c r="Q449" t="s">
        <v>2424</v>
      </c>
      <c r="R449">
        <v>31.24</v>
      </c>
      <c r="S449">
        <v>2.4500000000000002</v>
      </c>
    </row>
    <row r="450" spans="1:19">
      <c r="A450" s="154" t="s">
        <v>382</v>
      </c>
      <c r="B450" s="154" t="s">
        <v>2089</v>
      </c>
      <c r="C450" s="154" t="s">
        <v>2058</v>
      </c>
      <c r="D450" s="168">
        <v>0.74</v>
      </c>
      <c r="O450" t="s">
        <v>1142</v>
      </c>
      <c r="P450" t="s">
        <v>2718</v>
      </c>
      <c r="Q450" t="s">
        <v>2424</v>
      </c>
      <c r="R450">
        <v>3.02</v>
      </c>
      <c r="S450">
        <v>0.43</v>
      </c>
    </row>
    <row r="451" spans="1:19">
      <c r="A451" s="154" t="s">
        <v>383</v>
      </c>
      <c r="B451" s="154" t="s">
        <v>4005</v>
      </c>
      <c r="C451" s="154" t="s">
        <v>2058</v>
      </c>
      <c r="D451" s="168">
        <v>1.43</v>
      </c>
      <c r="O451" t="s">
        <v>1143</v>
      </c>
      <c r="P451" t="s">
        <v>2719</v>
      </c>
      <c r="Q451" t="s">
        <v>2424</v>
      </c>
      <c r="R451">
        <v>17.7</v>
      </c>
      <c r="S451">
        <v>2.63</v>
      </c>
    </row>
    <row r="452" spans="1:19">
      <c r="A452" s="154" t="s">
        <v>359</v>
      </c>
      <c r="B452" s="154" t="s">
        <v>2092</v>
      </c>
      <c r="C452" s="154" t="s">
        <v>2058</v>
      </c>
      <c r="D452" s="168">
        <v>0.67</v>
      </c>
      <c r="O452" t="s">
        <v>1144</v>
      </c>
      <c r="P452" t="s">
        <v>2720</v>
      </c>
      <c r="Q452" t="s">
        <v>2424</v>
      </c>
      <c r="R452">
        <v>-4.2</v>
      </c>
      <c r="S452">
        <v>1.21</v>
      </c>
    </row>
    <row r="453" spans="1:19">
      <c r="A453" s="154" t="s">
        <v>385</v>
      </c>
      <c r="B453" s="154" t="s">
        <v>2093</v>
      </c>
      <c r="C453" s="154" t="s">
        <v>2058</v>
      </c>
      <c r="D453" s="168">
        <v>0.94</v>
      </c>
      <c r="O453" t="s">
        <v>2722</v>
      </c>
      <c r="P453" t="s">
        <v>2723</v>
      </c>
      <c r="Q453" t="s">
        <v>2424</v>
      </c>
      <c r="R453">
        <v>0</v>
      </c>
    </row>
    <row r="454" spans="1:19">
      <c r="A454" s="154" t="s">
        <v>386</v>
      </c>
      <c r="B454" s="154" t="s">
        <v>2094</v>
      </c>
      <c r="C454" s="154" t="s">
        <v>2058</v>
      </c>
      <c r="D454" s="168">
        <v>3.13</v>
      </c>
      <c r="O454" t="s">
        <v>1776</v>
      </c>
      <c r="P454" t="s">
        <v>1777</v>
      </c>
      <c r="Q454" t="s">
        <v>1641</v>
      </c>
      <c r="R454">
        <v>0</v>
      </c>
    </row>
    <row r="455" spans="1:19">
      <c r="A455" s="154" t="s">
        <v>3893</v>
      </c>
      <c r="B455" s="154" t="s">
        <v>3894</v>
      </c>
      <c r="C455" s="154" t="s">
        <v>2058</v>
      </c>
      <c r="D455" s="168">
        <v>1.5</v>
      </c>
      <c r="O455" t="s">
        <v>95</v>
      </c>
      <c r="P455" t="s">
        <v>1751</v>
      </c>
      <c r="Q455" t="s">
        <v>1641</v>
      </c>
      <c r="R455">
        <v>7.39</v>
      </c>
      <c r="S455">
        <v>0.63</v>
      </c>
    </row>
    <row r="456" spans="1:19">
      <c r="A456" s="154" t="s">
        <v>1046</v>
      </c>
      <c r="B456" s="154" t="s">
        <v>2559</v>
      </c>
      <c r="C456" s="154" t="s">
        <v>2058</v>
      </c>
      <c r="D456" s="168">
        <v>1.1100000000000001</v>
      </c>
      <c r="O456" t="s">
        <v>96</v>
      </c>
      <c r="P456" t="s">
        <v>1752</v>
      </c>
      <c r="Q456" t="s">
        <v>1641</v>
      </c>
      <c r="R456">
        <v>43.79</v>
      </c>
      <c r="S456">
        <v>0.7</v>
      </c>
    </row>
    <row r="457" spans="1:19">
      <c r="A457" s="154" t="s">
        <v>421</v>
      </c>
      <c r="B457" s="154" t="s">
        <v>2095</v>
      </c>
      <c r="C457" s="154" t="s">
        <v>2058</v>
      </c>
      <c r="D457" s="168">
        <v>1.31</v>
      </c>
      <c r="O457" t="s">
        <v>764</v>
      </c>
      <c r="P457" t="s">
        <v>2724</v>
      </c>
      <c r="Q457" t="s">
        <v>1641</v>
      </c>
      <c r="R457">
        <v>10.41</v>
      </c>
      <c r="S457">
        <v>0.87</v>
      </c>
    </row>
    <row r="458" spans="1:19">
      <c r="A458" s="154" t="s">
        <v>388</v>
      </c>
      <c r="B458" s="154" t="s">
        <v>2096</v>
      </c>
      <c r="C458" s="154" t="s">
        <v>2058</v>
      </c>
      <c r="D458" s="168">
        <v>1.54</v>
      </c>
      <c r="O458" t="s">
        <v>1140</v>
      </c>
      <c r="P458" t="s">
        <v>2715</v>
      </c>
      <c r="Q458" t="s">
        <v>2424</v>
      </c>
      <c r="R458">
        <v>5.35</v>
      </c>
      <c r="S458">
        <v>1.77</v>
      </c>
    </row>
    <row r="459" spans="1:19">
      <c r="A459" s="154" t="s">
        <v>625</v>
      </c>
      <c r="B459" s="154" t="s">
        <v>3976</v>
      </c>
      <c r="C459" s="154" t="s">
        <v>2058</v>
      </c>
      <c r="D459" s="168">
        <v>0.67</v>
      </c>
      <c r="O459" t="s">
        <v>97</v>
      </c>
      <c r="P459" t="s">
        <v>1854</v>
      </c>
      <c r="Q459" t="s">
        <v>1641</v>
      </c>
      <c r="R459">
        <v>725.54</v>
      </c>
      <c r="S459">
        <v>0.72</v>
      </c>
    </row>
    <row r="460" spans="1:19">
      <c r="A460" s="154" t="s">
        <v>394</v>
      </c>
      <c r="B460" s="154" t="s">
        <v>2097</v>
      </c>
      <c r="C460" s="154" t="s">
        <v>2058</v>
      </c>
      <c r="D460" s="168">
        <v>0.53</v>
      </c>
      <c r="O460" t="s">
        <v>1153</v>
      </c>
      <c r="P460" t="s">
        <v>2734</v>
      </c>
      <c r="Q460" t="s">
        <v>2424</v>
      </c>
      <c r="R460" s="169">
        <v>-11941.47</v>
      </c>
      <c r="S460">
        <v>1.76</v>
      </c>
    </row>
    <row r="461" spans="1:19">
      <c r="A461" s="154" t="s">
        <v>389</v>
      </c>
      <c r="B461" s="154" t="s">
        <v>2098</v>
      </c>
      <c r="C461" s="154" t="s">
        <v>2058</v>
      </c>
      <c r="D461" s="168">
        <v>1.43</v>
      </c>
      <c r="O461" t="s">
        <v>98</v>
      </c>
      <c r="P461" t="s">
        <v>1922</v>
      </c>
      <c r="Q461" t="s">
        <v>1641</v>
      </c>
      <c r="R461">
        <v>14.96</v>
      </c>
      <c r="S461">
        <v>0.23</v>
      </c>
    </row>
    <row r="462" spans="1:19">
      <c r="A462" s="154" t="s">
        <v>390</v>
      </c>
      <c r="B462" s="154" t="s">
        <v>2099</v>
      </c>
      <c r="C462" s="154" t="s">
        <v>2058</v>
      </c>
      <c r="D462" s="168">
        <v>0.88</v>
      </c>
      <c r="O462" t="s">
        <v>1146</v>
      </c>
      <c r="P462" t="s">
        <v>2725</v>
      </c>
      <c r="Q462" t="s">
        <v>2424</v>
      </c>
      <c r="R462">
        <v>1.62</v>
      </c>
      <c r="S462">
        <v>0.08</v>
      </c>
    </row>
    <row r="463" spans="1:19">
      <c r="A463" s="154" t="s">
        <v>706</v>
      </c>
      <c r="B463" s="154" t="s">
        <v>2100</v>
      </c>
      <c r="C463" s="154" t="s">
        <v>2058</v>
      </c>
      <c r="D463" s="168">
        <v>1.33</v>
      </c>
      <c r="O463" t="s">
        <v>99</v>
      </c>
      <c r="P463" t="s">
        <v>1753</v>
      </c>
      <c r="Q463" t="s">
        <v>1641</v>
      </c>
      <c r="R463">
        <v>34.9</v>
      </c>
      <c r="S463">
        <v>0.52</v>
      </c>
    </row>
    <row r="464" spans="1:19">
      <c r="A464" s="154" t="s">
        <v>669</v>
      </c>
      <c r="B464" s="154" t="s">
        <v>2101</v>
      </c>
      <c r="C464" s="154" t="s">
        <v>2058</v>
      </c>
      <c r="D464" s="168">
        <v>1.01</v>
      </c>
      <c r="O464" t="s">
        <v>100</v>
      </c>
      <c r="P464" t="s">
        <v>1754</v>
      </c>
      <c r="Q464" t="s">
        <v>1641</v>
      </c>
      <c r="R464">
        <v>34.090000000000003</v>
      </c>
      <c r="S464">
        <v>0.72</v>
      </c>
    </row>
    <row r="465" spans="1:19">
      <c r="A465" s="154" t="s">
        <v>391</v>
      </c>
      <c r="B465" s="154" t="s">
        <v>2102</v>
      </c>
      <c r="C465" s="154" t="s">
        <v>2058</v>
      </c>
      <c r="D465" s="168">
        <v>0.66</v>
      </c>
      <c r="O465" t="s">
        <v>101</v>
      </c>
      <c r="P465" t="s">
        <v>1755</v>
      </c>
      <c r="Q465" t="s">
        <v>1641</v>
      </c>
      <c r="R465" s="169">
        <v>1957.42</v>
      </c>
      <c r="S465">
        <v>1.45</v>
      </c>
    </row>
    <row r="466" spans="1:19">
      <c r="A466" s="154" t="s">
        <v>392</v>
      </c>
      <c r="B466" s="154" t="s">
        <v>3964</v>
      </c>
      <c r="C466" s="154" t="s">
        <v>2058</v>
      </c>
      <c r="D466" s="168">
        <v>0.59</v>
      </c>
      <c r="O466" t="s">
        <v>1154</v>
      </c>
      <c r="P466" t="s">
        <v>2735</v>
      </c>
      <c r="Q466" t="s">
        <v>2424</v>
      </c>
      <c r="R466">
        <v>44.37</v>
      </c>
      <c r="S466">
        <v>1.94</v>
      </c>
    </row>
    <row r="467" spans="1:19">
      <c r="A467" s="154" t="s">
        <v>393</v>
      </c>
      <c r="B467" s="154" t="s">
        <v>2104</v>
      </c>
      <c r="C467" s="154" t="s">
        <v>2058</v>
      </c>
      <c r="D467" s="168">
        <v>0.81</v>
      </c>
      <c r="O467" t="s">
        <v>431</v>
      </c>
      <c r="P467" t="s">
        <v>2140</v>
      </c>
      <c r="Q467" t="s">
        <v>2058</v>
      </c>
      <c r="R467">
        <v>106.43</v>
      </c>
      <c r="S467">
        <v>0.36</v>
      </c>
    </row>
    <row r="468" spans="1:19">
      <c r="A468" s="154" t="s">
        <v>395</v>
      </c>
      <c r="B468" s="154" t="s">
        <v>2105</v>
      </c>
      <c r="C468" s="154" t="s">
        <v>2058</v>
      </c>
      <c r="D468" s="168">
        <v>0.91</v>
      </c>
      <c r="O468" t="s">
        <v>729</v>
      </c>
      <c r="P468" t="s">
        <v>1756</v>
      </c>
      <c r="Q468" t="s">
        <v>1641</v>
      </c>
      <c r="R468">
        <v>13.02</v>
      </c>
      <c r="S468">
        <v>2.79</v>
      </c>
    </row>
    <row r="469" spans="1:19">
      <c r="A469" s="154" t="s">
        <v>3558</v>
      </c>
      <c r="B469" s="154" t="s">
        <v>3559</v>
      </c>
      <c r="C469" s="154" t="s">
        <v>2058</v>
      </c>
      <c r="D469" s="168">
        <v>0.56999999999999995</v>
      </c>
      <c r="O469" t="s">
        <v>1157</v>
      </c>
      <c r="P469" t="s">
        <v>2740</v>
      </c>
      <c r="Q469" t="s">
        <v>2424</v>
      </c>
      <c r="R469">
        <v>80.7</v>
      </c>
      <c r="S469">
        <v>1.18</v>
      </c>
    </row>
    <row r="470" spans="1:19">
      <c r="A470" s="154" t="s">
        <v>398</v>
      </c>
      <c r="B470" s="154" t="s">
        <v>2106</v>
      </c>
      <c r="C470" s="154" t="s">
        <v>2058</v>
      </c>
      <c r="D470" s="168">
        <v>1.02</v>
      </c>
      <c r="O470" t="s">
        <v>102</v>
      </c>
      <c r="P470" t="s">
        <v>1757</v>
      </c>
      <c r="Q470" t="s">
        <v>1641</v>
      </c>
      <c r="R470">
        <v>26.87</v>
      </c>
      <c r="S470">
        <v>0.63</v>
      </c>
    </row>
    <row r="471" spans="1:19">
      <c r="A471" s="154" t="s">
        <v>400</v>
      </c>
      <c r="B471" s="154" t="s">
        <v>4304</v>
      </c>
      <c r="C471" s="154" t="s">
        <v>2058</v>
      </c>
      <c r="D471" s="168">
        <v>0.51</v>
      </c>
      <c r="O471" t="s">
        <v>103</v>
      </c>
      <c r="P471" t="s">
        <v>1758</v>
      </c>
      <c r="Q471" t="s">
        <v>1641</v>
      </c>
      <c r="R471">
        <v>-3.2</v>
      </c>
      <c r="S471">
        <v>0.42</v>
      </c>
    </row>
    <row r="472" spans="1:19">
      <c r="A472" s="154" t="s">
        <v>401</v>
      </c>
      <c r="B472" s="154" t="s">
        <v>4197</v>
      </c>
      <c r="C472" s="154" t="s">
        <v>2058</v>
      </c>
      <c r="D472" s="168">
        <v>1.02</v>
      </c>
      <c r="O472" t="s">
        <v>2731</v>
      </c>
      <c r="P472" t="s">
        <v>2732</v>
      </c>
      <c r="Q472" t="s">
        <v>2424</v>
      </c>
      <c r="R472">
        <v>0</v>
      </c>
    </row>
    <row r="473" spans="1:19">
      <c r="A473" s="154" t="s">
        <v>404</v>
      </c>
      <c r="B473" s="154" t="s">
        <v>2112</v>
      </c>
      <c r="C473" s="154" t="s">
        <v>2058</v>
      </c>
      <c r="D473" s="168">
        <v>0.89</v>
      </c>
      <c r="O473" t="s">
        <v>728</v>
      </c>
      <c r="P473" t="s">
        <v>2070</v>
      </c>
      <c r="Q473" t="s">
        <v>2058</v>
      </c>
      <c r="R473">
        <v>14.87</v>
      </c>
      <c r="S473">
        <v>0.44</v>
      </c>
    </row>
    <row r="474" spans="1:19">
      <c r="A474" s="154" t="s">
        <v>405</v>
      </c>
      <c r="B474" s="154" t="s">
        <v>2113</v>
      </c>
      <c r="C474" s="154" t="s">
        <v>2058</v>
      </c>
      <c r="D474" s="168">
        <v>0.48</v>
      </c>
      <c r="O474" t="s">
        <v>104</v>
      </c>
      <c r="P474" t="s">
        <v>1759</v>
      </c>
      <c r="Q474" t="s">
        <v>1641</v>
      </c>
      <c r="R474">
        <v>9.9600000000000009</v>
      </c>
      <c r="S474">
        <v>1.87</v>
      </c>
    </row>
    <row r="475" spans="1:19">
      <c r="A475" s="154" t="s">
        <v>406</v>
      </c>
      <c r="B475" s="154" t="s">
        <v>2114</v>
      </c>
      <c r="C475" s="154" t="s">
        <v>2058</v>
      </c>
      <c r="D475" s="168">
        <v>0.83</v>
      </c>
      <c r="O475" t="s">
        <v>897</v>
      </c>
      <c r="P475" t="s">
        <v>2736</v>
      </c>
      <c r="Q475" t="s">
        <v>2424</v>
      </c>
      <c r="R475">
        <v>9.09</v>
      </c>
      <c r="S475">
        <v>3.57</v>
      </c>
    </row>
    <row r="476" spans="1:19">
      <c r="A476" s="154" t="s">
        <v>407</v>
      </c>
      <c r="B476" s="154" t="s">
        <v>2115</v>
      </c>
      <c r="C476" s="154" t="s">
        <v>2058</v>
      </c>
      <c r="D476" s="168">
        <v>0.72</v>
      </c>
      <c r="O476" t="s">
        <v>1147</v>
      </c>
      <c r="P476" t="s">
        <v>2726</v>
      </c>
      <c r="Q476" t="s">
        <v>2424</v>
      </c>
      <c r="R476">
        <v>0.4</v>
      </c>
      <c r="S476">
        <v>0.12</v>
      </c>
    </row>
    <row r="477" spans="1:19">
      <c r="A477" s="154" t="s">
        <v>410</v>
      </c>
      <c r="B477" s="154" t="s">
        <v>2116</v>
      </c>
      <c r="C477" s="154" t="s">
        <v>2058</v>
      </c>
      <c r="D477" s="168">
        <v>0.55000000000000004</v>
      </c>
      <c r="O477" t="s">
        <v>1149</v>
      </c>
      <c r="P477" t="s">
        <v>2728</v>
      </c>
      <c r="Q477" t="s">
        <v>2424</v>
      </c>
      <c r="R477">
        <v>-3.81</v>
      </c>
      <c r="S477">
        <v>1.56</v>
      </c>
    </row>
    <row r="478" spans="1:19">
      <c r="A478" s="154" t="s">
        <v>736</v>
      </c>
      <c r="B478" s="154" t="s">
        <v>2117</v>
      </c>
      <c r="C478" s="154" t="s">
        <v>2058</v>
      </c>
      <c r="D478" s="168">
        <v>0.16</v>
      </c>
      <c r="O478" t="s">
        <v>824</v>
      </c>
      <c r="P478" t="s">
        <v>2739</v>
      </c>
      <c r="Q478" t="s">
        <v>2424</v>
      </c>
      <c r="R478">
        <v>30.58</v>
      </c>
      <c r="S478">
        <v>1.03</v>
      </c>
    </row>
    <row r="479" spans="1:19">
      <c r="A479" s="154" t="s">
        <v>413</v>
      </c>
      <c r="B479" s="154" t="s">
        <v>2118</v>
      </c>
      <c r="C479" s="154" t="s">
        <v>2058</v>
      </c>
      <c r="D479" s="168"/>
      <c r="O479" t="s">
        <v>432</v>
      </c>
      <c r="P479" t="s">
        <v>2125</v>
      </c>
      <c r="Q479" t="s">
        <v>2058</v>
      </c>
      <c r="R479">
        <v>8.0500000000000007</v>
      </c>
      <c r="S479">
        <v>2.17</v>
      </c>
    </row>
    <row r="480" spans="1:19">
      <c r="A480" s="154" t="s">
        <v>414</v>
      </c>
      <c r="B480" s="154" t="s">
        <v>2119</v>
      </c>
      <c r="C480" s="154" t="s">
        <v>2058</v>
      </c>
      <c r="D480" s="168">
        <v>5.81</v>
      </c>
      <c r="O480" t="s">
        <v>105</v>
      </c>
      <c r="P480" t="s">
        <v>1762</v>
      </c>
      <c r="Q480" t="s">
        <v>2424</v>
      </c>
      <c r="R480">
        <v>-0.68</v>
      </c>
    </row>
    <row r="481" spans="1:19">
      <c r="A481" s="154" t="s">
        <v>416</v>
      </c>
      <c r="B481" s="154" t="s">
        <v>2120</v>
      </c>
      <c r="C481" s="154" t="s">
        <v>2058</v>
      </c>
      <c r="D481" s="168">
        <v>0.48</v>
      </c>
      <c r="O481" t="s">
        <v>106</v>
      </c>
      <c r="P481" t="s">
        <v>1760</v>
      </c>
      <c r="Q481" t="s">
        <v>1641</v>
      </c>
      <c r="R481">
        <v>19.29</v>
      </c>
      <c r="S481">
        <v>4.87</v>
      </c>
    </row>
    <row r="482" spans="1:19">
      <c r="A482" s="154" t="s">
        <v>417</v>
      </c>
      <c r="B482" s="154" t="s">
        <v>3710</v>
      </c>
      <c r="C482" s="154" t="s">
        <v>2058</v>
      </c>
      <c r="D482" s="168">
        <v>0.77</v>
      </c>
      <c r="O482" t="s">
        <v>107</v>
      </c>
      <c r="P482" t="s">
        <v>1761</v>
      </c>
      <c r="Q482" t="s">
        <v>1641</v>
      </c>
      <c r="R482">
        <v>17.170000000000002</v>
      </c>
      <c r="S482">
        <v>5.56</v>
      </c>
    </row>
    <row r="483" spans="1:19">
      <c r="A483" s="154" t="s">
        <v>418</v>
      </c>
      <c r="B483" s="154" t="s">
        <v>2122</v>
      </c>
      <c r="C483" s="154" t="s">
        <v>2058</v>
      </c>
      <c r="D483" s="168">
        <v>3.25</v>
      </c>
      <c r="O483" t="s">
        <v>108</v>
      </c>
      <c r="P483" t="s">
        <v>1763</v>
      </c>
      <c r="Q483" t="s">
        <v>1641</v>
      </c>
      <c r="R483">
        <v>8.93</v>
      </c>
      <c r="S483">
        <v>2.17</v>
      </c>
    </row>
    <row r="484" spans="1:19">
      <c r="A484" s="154" t="s">
        <v>420</v>
      </c>
      <c r="B484" s="154" t="s">
        <v>4198</v>
      </c>
      <c r="C484" s="154" t="s">
        <v>2058</v>
      </c>
      <c r="D484" s="168">
        <v>1.18</v>
      </c>
      <c r="O484" t="s">
        <v>1156</v>
      </c>
      <c r="P484" t="s">
        <v>3870</v>
      </c>
      <c r="Q484" t="s">
        <v>2424</v>
      </c>
      <c r="R484">
        <v>3.46</v>
      </c>
      <c r="S484">
        <v>0.88</v>
      </c>
    </row>
    <row r="485" spans="1:19">
      <c r="A485" s="154" t="s">
        <v>432</v>
      </c>
      <c r="B485" s="154" t="s">
        <v>2125</v>
      </c>
      <c r="C485" s="154" t="s">
        <v>2058</v>
      </c>
      <c r="D485" s="168">
        <v>1.98</v>
      </c>
      <c r="O485" t="s">
        <v>1158</v>
      </c>
      <c r="P485" t="s">
        <v>2741</v>
      </c>
      <c r="Q485" t="s">
        <v>2424</v>
      </c>
      <c r="R485">
        <v>6.68</v>
      </c>
      <c r="S485">
        <v>2.2999999999999998</v>
      </c>
    </row>
    <row r="486" spans="1:19">
      <c r="A486" s="154" t="s">
        <v>577</v>
      </c>
      <c r="B486" s="154" t="s">
        <v>2128</v>
      </c>
      <c r="C486" s="154" t="s">
        <v>2058</v>
      </c>
      <c r="D486" s="168">
        <v>0.56000000000000005</v>
      </c>
      <c r="O486" t="s">
        <v>1155</v>
      </c>
      <c r="P486" t="s">
        <v>2737</v>
      </c>
      <c r="Q486" t="s">
        <v>2424</v>
      </c>
      <c r="R486">
        <v>13.47</v>
      </c>
      <c r="S486">
        <v>3.43</v>
      </c>
    </row>
    <row r="487" spans="1:19">
      <c r="A487" s="154" t="s">
        <v>425</v>
      </c>
      <c r="B487" s="154" t="s">
        <v>2129</v>
      </c>
      <c r="C487" s="154" t="s">
        <v>2058</v>
      </c>
      <c r="D487" s="168">
        <v>0.37</v>
      </c>
      <c r="O487" t="s">
        <v>1159</v>
      </c>
      <c r="P487" t="s">
        <v>2742</v>
      </c>
      <c r="Q487" t="s">
        <v>2424</v>
      </c>
      <c r="R487">
        <v>16.170000000000002</v>
      </c>
      <c r="S487">
        <v>0.98</v>
      </c>
    </row>
    <row r="488" spans="1:19">
      <c r="A488" s="154" t="s">
        <v>559</v>
      </c>
      <c r="B488" s="154" t="s">
        <v>2130</v>
      </c>
      <c r="C488" s="154" t="s">
        <v>2058</v>
      </c>
      <c r="D488" s="168">
        <v>0.74</v>
      </c>
      <c r="O488" t="s">
        <v>1770</v>
      </c>
      <c r="P488" t="s">
        <v>3689</v>
      </c>
      <c r="Q488" t="s">
        <v>1641</v>
      </c>
      <c r="R488">
        <v>0</v>
      </c>
    </row>
    <row r="489" spans="1:19">
      <c r="A489" s="154" t="s">
        <v>937</v>
      </c>
      <c r="B489" s="154" t="s">
        <v>2691</v>
      </c>
      <c r="C489" s="154" t="s">
        <v>2058</v>
      </c>
      <c r="D489" s="168">
        <v>0.79</v>
      </c>
      <c r="O489" t="s">
        <v>1772</v>
      </c>
      <c r="P489" t="s">
        <v>1773</v>
      </c>
      <c r="Q489" t="s">
        <v>1641</v>
      </c>
      <c r="R489">
        <v>0</v>
      </c>
    </row>
    <row r="490" spans="1:19">
      <c r="A490" s="154" t="s">
        <v>1131</v>
      </c>
      <c r="B490" s="154" t="s">
        <v>2695</v>
      </c>
      <c r="C490" s="154" t="s">
        <v>2058</v>
      </c>
      <c r="D490" s="168">
        <v>0.85</v>
      </c>
      <c r="O490" t="s">
        <v>1778</v>
      </c>
      <c r="P490" t="s">
        <v>3678</v>
      </c>
      <c r="Q490" t="s">
        <v>1641</v>
      </c>
      <c r="R490">
        <v>0</v>
      </c>
    </row>
    <row r="491" spans="1:19">
      <c r="A491" s="154" t="s">
        <v>3887</v>
      </c>
      <c r="B491" s="154" t="s">
        <v>3888</v>
      </c>
      <c r="C491" s="154" t="s">
        <v>2058</v>
      </c>
      <c r="D491" s="168">
        <v>0.44</v>
      </c>
      <c r="O491" t="s">
        <v>1780</v>
      </c>
      <c r="P491" t="s">
        <v>3737</v>
      </c>
      <c r="Q491" t="s">
        <v>1641</v>
      </c>
      <c r="R491">
        <v>0</v>
      </c>
    </row>
    <row r="492" spans="1:19">
      <c r="A492" s="154" t="s">
        <v>426</v>
      </c>
      <c r="B492" s="154" t="s">
        <v>2133</v>
      </c>
      <c r="C492" s="154" t="s">
        <v>2058</v>
      </c>
      <c r="D492" s="168">
        <v>0.9</v>
      </c>
      <c r="O492" t="s">
        <v>1160</v>
      </c>
      <c r="P492" t="s">
        <v>2743</v>
      </c>
      <c r="Q492" t="s">
        <v>2424</v>
      </c>
      <c r="R492">
        <v>-0.4</v>
      </c>
      <c r="S492">
        <v>0.31</v>
      </c>
    </row>
    <row r="493" spans="1:19">
      <c r="A493" s="154" t="s">
        <v>428</v>
      </c>
      <c r="B493" s="154" t="s">
        <v>2136</v>
      </c>
      <c r="C493" s="154" t="s">
        <v>2058</v>
      </c>
      <c r="D493" s="168">
        <v>0.75</v>
      </c>
      <c r="O493" t="s">
        <v>754</v>
      </c>
      <c r="P493" t="s">
        <v>3798</v>
      </c>
      <c r="Q493" t="s">
        <v>1641</v>
      </c>
      <c r="R493" s="169">
        <v>3428</v>
      </c>
      <c r="S493">
        <v>17.91</v>
      </c>
    </row>
    <row r="494" spans="1:19">
      <c r="A494" s="154" t="s">
        <v>429</v>
      </c>
      <c r="B494" s="154" t="s">
        <v>2137</v>
      </c>
      <c r="C494" s="154" t="s">
        <v>2058</v>
      </c>
      <c r="D494" s="168">
        <v>0.54</v>
      </c>
      <c r="O494" t="s">
        <v>1276</v>
      </c>
      <c r="P494" s="157">
        <v>44691</v>
      </c>
      <c r="Q494" t="s">
        <v>2424</v>
      </c>
      <c r="R494">
        <v>6.51</v>
      </c>
      <c r="S494">
        <v>1.44</v>
      </c>
    </row>
    <row r="495" spans="1:19">
      <c r="A495" s="154" t="s">
        <v>430</v>
      </c>
      <c r="B495" s="154" t="s">
        <v>2138</v>
      </c>
      <c r="C495" s="154" t="s">
        <v>2058</v>
      </c>
      <c r="D495" s="168">
        <v>0.61</v>
      </c>
      <c r="O495" t="s">
        <v>109</v>
      </c>
      <c r="P495" t="s">
        <v>1783</v>
      </c>
      <c r="Q495" t="s">
        <v>1641</v>
      </c>
      <c r="R495">
        <v>17.16</v>
      </c>
      <c r="S495">
        <v>3.73</v>
      </c>
    </row>
    <row r="496" spans="1:19">
      <c r="A496" s="154" t="s">
        <v>753</v>
      </c>
      <c r="B496" s="154" t="s">
        <v>4199</v>
      </c>
      <c r="C496" s="154" t="s">
        <v>2058</v>
      </c>
      <c r="D496" s="168">
        <v>0.42</v>
      </c>
      <c r="O496" t="s">
        <v>2529</v>
      </c>
      <c r="P496" t="s">
        <v>2530</v>
      </c>
      <c r="Q496" t="s">
        <v>2424</v>
      </c>
      <c r="R496">
        <v>19.170000000000002</v>
      </c>
      <c r="S496">
        <v>1.02</v>
      </c>
    </row>
    <row r="497" spans="1:19">
      <c r="A497" s="154" t="s">
        <v>431</v>
      </c>
      <c r="B497" s="154" t="s">
        <v>2140</v>
      </c>
      <c r="C497" s="154" t="s">
        <v>2058</v>
      </c>
      <c r="D497" s="168">
        <v>0.23</v>
      </c>
      <c r="O497" t="s">
        <v>110</v>
      </c>
      <c r="P497" t="s">
        <v>1784</v>
      </c>
      <c r="Q497" t="s">
        <v>1641</v>
      </c>
      <c r="R497">
        <v>12.04</v>
      </c>
      <c r="S497">
        <v>2.82</v>
      </c>
    </row>
    <row r="498" spans="1:19">
      <c r="A498" s="154" t="s">
        <v>737</v>
      </c>
      <c r="B498" s="154" t="s">
        <v>2141</v>
      </c>
      <c r="C498" s="154" t="s">
        <v>2058</v>
      </c>
      <c r="D498" s="168">
        <v>1.77</v>
      </c>
      <c r="O498" t="s">
        <v>737</v>
      </c>
      <c r="P498" t="s">
        <v>2141</v>
      </c>
      <c r="Q498" t="s">
        <v>2058</v>
      </c>
      <c r="R498">
        <v>15.05</v>
      </c>
      <c r="S498">
        <v>1.46</v>
      </c>
    </row>
    <row r="499" spans="1:19">
      <c r="A499" s="154" t="s">
        <v>2142</v>
      </c>
      <c r="B499" s="154" t="s">
        <v>2143</v>
      </c>
      <c r="C499" s="154" t="s">
        <v>2058</v>
      </c>
      <c r="D499" s="168">
        <v>1.33</v>
      </c>
      <c r="O499" t="s">
        <v>111</v>
      </c>
      <c r="P499" t="s">
        <v>3679</v>
      </c>
      <c r="Q499" t="s">
        <v>1641</v>
      </c>
      <c r="R499">
        <v>27.92</v>
      </c>
      <c r="S499">
        <v>1.61</v>
      </c>
    </row>
    <row r="500" spans="1:19">
      <c r="A500" s="154" t="s">
        <v>472</v>
      </c>
      <c r="B500" s="154" t="s">
        <v>4241</v>
      </c>
      <c r="C500" s="154" t="s">
        <v>2058</v>
      </c>
      <c r="D500" s="168">
        <v>0.17</v>
      </c>
      <c r="O500" t="s">
        <v>3754</v>
      </c>
      <c r="P500" t="s">
        <v>3755</v>
      </c>
      <c r="Q500" t="s">
        <v>2424</v>
      </c>
      <c r="R500">
        <v>15.02</v>
      </c>
      <c r="S500">
        <v>1.96</v>
      </c>
    </row>
    <row r="501" spans="1:19">
      <c r="A501" s="154" t="s">
        <v>433</v>
      </c>
      <c r="B501" s="154" t="s">
        <v>2145</v>
      </c>
      <c r="C501" s="154" t="s">
        <v>2058</v>
      </c>
      <c r="D501" s="168">
        <v>1.88</v>
      </c>
      <c r="O501" t="s">
        <v>2746</v>
      </c>
      <c r="P501" t="s">
        <v>2747</v>
      </c>
      <c r="Q501" t="s">
        <v>2424</v>
      </c>
      <c r="R501">
        <v>0</v>
      </c>
    </row>
    <row r="502" spans="1:19">
      <c r="A502" s="154" t="s">
        <v>2146</v>
      </c>
      <c r="B502" s="154" t="s">
        <v>3987</v>
      </c>
      <c r="C502" s="154" t="s">
        <v>2058</v>
      </c>
      <c r="D502" s="168">
        <v>3.51</v>
      </c>
      <c r="O502" t="s">
        <v>3670</v>
      </c>
      <c r="P502" t="s">
        <v>3671</v>
      </c>
      <c r="Q502" t="s">
        <v>2424</v>
      </c>
      <c r="R502">
        <v>13.51</v>
      </c>
      <c r="S502">
        <v>1.89</v>
      </c>
    </row>
    <row r="503" spans="1:19">
      <c r="A503" s="154" t="s">
        <v>434</v>
      </c>
      <c r="B503" s="154" t="s">
        <v>2148</v>
      </c>
      <c r="C503" s="154" t="s">
        <v>2058</v>
      </c>
      <c r="D503" s="168">
        <v>1.27</v>
      </c>
      <c r="O503" t="s">
        <v>957</v>
      </c>
      <c r="P503" t="s">
        <v>3074</v>
      </c>
      <c r="Q503" t="s">
        <v>1641</v>
      </c>
      <c r="R503">
        <v>10.32</v>
      </c>
      <c r="S503">
        <v>1.55</v>
      </c>
    </row>
    <row r="504" spans="1:19">
      <c r="A504" s="154" t="s">
        <v>435</v>
      </c>
      <c r="B504" s="154" t="s">
        <v>2149</v>
      </c>
      <c r="C504" s="154" t="s">
        <v>2058</v>
      </c>
      <c r="D504" s="168"/>
      <c r="O504" t="s">
        <v>1162</v>
      </c>
      <c r="P504" t="s">
        <v>2748</v>
      </c>
      <c r="Q504" t="s">
        <v>2424</v>
      </c>
      <c r="R504">
        <v>31.04</v>
      </c>
      <c r="S504">
        <v>1.05</v>
      </c>
    </row>
    <row r="505" spans="1:19">
      <c r="A505" s="154" t="s">
        <v>436</v>
      </c>
      <c r="B505" s="154" t="s">
        <v>2150</v>
      </c>
      <c r="C505" s="154" t="s">
        <v>2058</v>
      </c>
      <c r="D505" s="168">
        <v>1.26</v>
      </c>
      <c r="O505" t="s">
        <v>1163</v>
      </c>
      <c r="P505" t="s">
        <v>2749</v>
      </c>
      <c r="Q505" t="s">
        <v>2424</v>
      </c>
      <c r="R505">
        <v>-2.73</v>
      </c>
    </row>
    <row r="506" spans="1:19">
      <c r="A506" s="154" t="s">
        <v>438</v>
      </c>
      <c r="B506" s="154" t="s">
        <v>2152</v>
      </c>
      <c r="C506" s="154" t="s">
        <v>2058</v>
      </c>
      <c r="D506" s="168">
        <v>0.38</v>
      </c>
      <c r="O506" t="s">
        <v>858</v>
      </c>
      <c r="P506" t="s">
        <v>2750</v>
      </c>
      <c r="Q506" t="s">
        <v>2424</v>
      </c>
      <c r="R506">
        <v>8.5</v>
      </c>
      <c r="S506">
        <v>1.29</v>
      </c>
    </row>
    <row r="507" spans="1:19">
      <c r="A507" s="154" t="s">
        <v>439</v>
      </c>
      <c r="B507" s="154" t="s">
        <v>2153</v>
      </c>
      <c r="C507" s="154" t="s">
        <v>2058</v>
      </c>
      <c r="D507" s="168">
        <v>1.52</v>
      </c>
      <c r="O507" t="s">
        <v>1151</v>
      </c>
      <c r="P507" t="s">
        <v>2730</v>
      </c>
      <c r="Q507" t="s">
        <v>2424</v>
      </c>
      <c r="R507">
        <v>71.7</v>
      </c>
      <c r="S507">
        <v>2.0099999999999998</v>
      </c>
    </row>
    <row r="508" spans="1:19">
      <c r="A508" s="154" t="s">
        <v>440</v>
      </c>
      <c r="B508" s="154" t="s">
        <v>4006</v>
      </c>
      <c r="C508" s="154" t="s">
        <v>2058</v>
      </c>
      <c r="D508" s="168">
        <v>0.55000000000000004</v>
      </c>
      <c r="O508" t="s">
        <v>1165</v>
      </c>
      <c r="P508" t="s">
        <v>3712</v>
      </c>
      <c r="Q508" t="s">
        <v>2424</v>
      </c>
      <c r="R508">
        <v>26.3</v>
      </c>
      <c r="S508">
        <v>0.68</v>
      </c>
    </row>
    <row r="509" spans="1:19">
      <c r="A509" s="154" t="s">
        <v>441</v>
      </c>
      <c r="B509" s="154" t="s">
        <v>2155</v>
      </c>
      <c r="C509" s="154" t="s">
        <v>2058</v>
      </c>
      <c r="D509" s="168">
        <v>0.56999999999999995</v>
      </c>
      <c r="O509" t="s">
        <v>112</v>
      </c>
      <c r="P509" t="s">
        <v>1787</v>
      </c>
      <c r="Q509" t="s">
        <v>1641</v>
      </c>
      <c r="R509">
        <v>6.84</v>
      </c>
      <c r="S509">
        <v>1.37</v>
      </c>
    </row>
    <row r="510" spans="1:19">
      <c r="A510" s="154" t="s">
        <v>442</v>
      </c>
      <c r="B510" s="154" t="s">
        <v>2156</v>
      </c>
      <c r="C510" s="154" t="s">
        <v>2058</v>
      </c>
      <c r="D510" s="168">
        <v>0.54</v>
      </c>
      <c r="O510" t="s">
        <v>1164</v>
      </c>
      <c r="P510" t="s">
        <v>2751</v>
      </c>
      <c r="Q510" t="s">
        <v>2424</v>
      </c>
      <c r="R510">
        <v>-6.51</v>
      </c>
      <c r="S510">
        <v>7.1</v>
      </c>
    </row>
    <row r="511" spans="1:19">
      <c r="A511" s="154" t="s">
        <v>443</v>
      </c>
      <c r="B511" s="154" t="s">
        <v>2157</v>
      </c>
      <c r="C511" s="154" t="s">
        <v>2058</v>
      </c>
      <c r="D511" s="168">
        <v>4.32</v>
      </c>
      <c r="O511" t="s">
        <v>762</v>
      </c>
      <c r="P511" t="s">
        <v>1785</v>
      </c>
      <c r="Q511" t="s">
        <v>1641</v>
      </c>
      <c r="R511">
        <v>21.73</v>
      </c>
      <c r="S511">
        <v>2.02</v>
      </c>
    </row>
    <row r="512" spans="1:19">
      <c r="A512" s="154" t="s">
        <v>444</v>
      </c>
      <c r="B512" s="154" t="s">
        <v>2158</v>
      </c>
      <c r="C512" s="154" t="s">
        <v>2058</v>
      </c>
      <c r="D512" s="168">
        <v>1.92</v>
      </c>
      <c r="O512" t="s">
        <v>433</v>
      </c>
      <c r="P512" t="s">
        <v>2145</v>
      </c>
      <c r="Q512" t="s">
        <v>2058</v>
      </c>
      <c r="R512">
        <v>4.9000000000000004</v>
      </c>
      <c r="S512">
        <v>1.86</v>
      </c>
    </row>
    <row r="513" spans="1:19">
      <c r="A513" s="154" t="s">
        <v>446</v>
      </c>
      <c r="B513" s="154" t="s">
        <v>2161</v>
      </c>
      <c r="C513" s="154" t="s">
        <v>2058</v>
      </c>
      <c r="D513" s="168">
        <v>1.94</v>
      </c>
      <c r="O513" t="s">
        <v>2146</v>
      </c>
      <c r="P513" t="s">
        <v>2147</v>
      </c>
      <c r="Q513" t="s">
        <v>2058</v>
      </c>
      <c r="R513">
        <v>54.04</v>
      </c>
      <c r="S513">
        <v>3.49</v>
      </c>
    </row>
    <row r="514" spans="1:19">
      <c r="A514" s="154" t="s">
        <v>448</v>
      </c>
      <c r="B514" s="154" t="s">
        <v>4169</v>
      </c>
      <c r="C514" s="154" t="s">
        <v>2058</v>
      </c>
      <c r="D514" s="168">
        <v>2.13</v>
      </c>
      <c r="O514" t="s">
        <v>113</v>
      </c>
      <c r="P514" t="s">
        <v>1788</v>
      </c>
      <c r="Q514" t="s">
        <v>1641</v>
      </c>
      <c r="R514">
        <v>19.88</v>
      </c>
      <c r="S514">
        <v>1.07</v>
      </c>
    </row>
    <row r="515" spans="1:19">
      <c r="A515" s="154" t="s">
        <v>449</v>
      </c>
      <c r="B515" s="154" t="s">
        <v>2164</v>
      </c>
      <c r="C515" s="154" t="s">
        <v>2058</v>
      </c>
      <c r="D515" s="168">
        <v>0.67</v>
      </c>
      <c r="O515" t="s">
        <v>114</v>
      </c>
      <c r="P515" t="s">
        <v>1789</v>
      </c>
      <c r="Q515" t="s">
        <v>1641</v>
      </c>
      <c r="R515">
        <v>17.86</v>
      </c>
      <c r="S515">
        <v>2.29</v>
      </c>
    </row>
    <row r="516" spans="1:19">
      <c r="A516" s="154" t="s">
        <v>450</v>
      </c>
      <c r="B516" s="154" t="s">
        <v>2165</v>
      </c>
      <c r="C516" s="154" t="s">
        <v>2058</v>
      </c>
      <c r="D516" s="168">
        <v>1.34</v>
      </c>
      <c r="O516" t="s">
        <v>434</v>
      </c>
      <c r="P516" t="s">
        <v>2148</v>
      </c>
      <c r="Q516" t="s">
        <v>2058</v>
      </c>
      <c r="R516">
        <v>5.24</v>
      </c>
      <c r="S516">
        <v>1.44</v>
      </c>
    </row>
    <row r="517" spans="1:19">
      <c r="A517" s="154" t="s">
        <v>452</v>
      </c>
      <c r="B517" s="154" t="s">
        <v>2167</v>
      </c>
      <c r="C517" s="154" t="s">
        <v>2058</v>
      </c>
      <c r="D517" s="168">
        <v>0.91</v>
      </c>
      <c r="O517" t="s">
        <v>2142</v>
      </c>
      <c r="P517" t="s">
        <v>2143</v>
      </c>
      <c r="Q517" t="s">
        <v>2058</v>
      </c>
      <c r="R517">
        <v>14.73</v>
      </c>
      <c r="S517">
        <v>0.87</v>
      </c>
    </row>
    <row r="518" spans="1:19">
      <c r="A518" s="154" t="s">
        <v>3743</v>
      </c>
      <c r="B518" s="154" t="s">
        <v>3744</v>
      </c>
      <c r="C518" s="154" t="s">
        <v>2058</v>
      </c>
      <c r="D518" s="168">
        <v>0.97</v>
      </c>
      <c r="O518" t="s">
        <v>1166</v>
      </c>
      <c r="P518" t="s">
        <v>2755</v>
      </c>
      <c r="Q518" t="s">
        <v>2424</v>
      </c>
      <c r="R518">
        <v>6.68</v>
      </c>
      <c r="S518">
        <v>0.9</v>
      </c>
    </row>
    <row r="519" spans="1:19">
      <c r="A519" s="154" t="s">
        <v>454</v>
      </c>
      <c r="B519" s="154" t="s">
        <v>2168</v>
      </c>
      <c r="C519" s="154" t="s">
        <v>2058</v>
      </c>
      <c r="D519" s="168">
        <v>0.35</v>
      </c>
      <c r="O519" t="s">
        <v>115</v>
      </c>
      <c r="P519" t="s">
        <v>1790</v>
      </c>
      <c r="Q519" t="s">
        <v>1641</v>
      </c>
      <c r="R519">
        <v>8.51</v>
      </c>
      <c r="S519">
        <v>0.88</v>
      </c>
    </row>
    <row r="520" spans="1:19">
      <c r="A520" s="154" t="s">
        <v>456</v>
      </c>
      <c r="B520" s="154" t="s">
        <v>2170</v>
      </c>
      <c r="C520" s="154" t="s">
        <v>2058</v>
      </c>
      <c r="D520" s="168">
        <v>2.02</v>
      </c>
      <c r="O520" t="s">
        <v>1037</v>
      </c>
      <c r="P520" t="s">
        <v>2539</v>
      </c>
      <c r="Q520" t="s">
        <v>2424</v>
      </c>
      <c r="R520">
        <v>0</v>
      </c>
      <c r="S520">
        <v>0</v>
      </c>
    </row>
    <row r="521" spans="1:19">
      <c r="A521" s="154" t="s">
        <v>458</v>
      </c>
      <c r="B521" s="154" t="s">
        <v>4200</v>
      </c>
      <c r="C521" s="154" t="s">
        <v>2058</v>
      </c>
      <c r="D521" s="168">
        <v>1.56</v>
      </c>
      <c r="O521" t="s">
        <v>116</v>
      </c>
      <c r="P521" t="s">
        <v>1791</v>
      </c>
      <c r="Q521" t="s">
        <v>1641</v>
      </c>
      <c r="R521">
        <v>10.42</v>
      </c>
      <c r="S521">
        <v>1.05</v>
      </c>
    </row>
    <row r="522" spans="1:19">
      <c r="A522" s="154" t="s">
        <v>460</v>
      </c>
      <c r="B522" s="154" t="s">
        <v>2173</v>
      </c>
      <c r="C522" s="154" t="s">
        <v>2058</v>
      </c>
      <c r="D522" s="168">
        <v>1.4</v>
      </c>
      <c r="O522" t="s">
        <v>1100</v>
      </c>
      <c r="P522" t="s">
        <v>2638</v>
      </c>
      <c r="Q522" t="s">
        <v>2424</v>
      </c>
      <c r="R522">
        <v>96.55</v>
      </c>
      <c r="S522">
        <v>1.17</v>
      </c>
    </row>
    <row r="523" spans="1:19">
      <c r="A523" s="154" t="s">
        <v>461</v>
      </c>
      <c r="B523" s="154" t="s">
        <v>2174</v>
      </c>
      <c r="C523" s="154" t="s">
        <v>2058</v>
      </c>
      <c r="D523" s="168">
        <v>1.1299999999999999</v>
      </c>
      <c r="O523" t="s">
        <v>1168</v>
      </c>
      <c r="P523" t="s">
        <v>2757</v>
      </c>
      <c r="Q523" t="s">
        <v>2424</v>
      </c>
      <c r="R523">
        <v>14.51</v>
      </c>
      <c r="S523">
        <v>0.46</v>
      </c>
    </row>
    <row r="524" spans="1:19">
      <c r="A524" s="154" t="s">
        <v>793</v>
      </c>
      <c r="B524" s="154" t="s">
        <v>2175</v>
      </c>
      <c r="C524" s="154" t="s">
        <v>2058</v>
      </c>
      <c r="D524" s="168">
        <v>2.59</v>
      </c>
      <c r="O524" t="s">
        <v>1170</v>
      </c>
      <c r="P524" t="s">
        <v>2760</v>
      </c>
      <c r="Q524" t="s">
        <v>2424</v>
      </c>
      <c r="R524">
        <v>-0.3</v>
      </c>
    </row>
    <row r="525" spans="1:19">
      <c r="A525" s="154" t="s">
        <v>462</v>
      </c>
      <c r="B525" s="154" t="s">
        <v>3785</v>
      </c>
      <c r="C525" s="154" t="s">
        <v>2058</v>
      </c>
      <c r="D525" s="168">
        <v>0.35</v>
      </c>
      <c r="O525" t="s">
        <v>1172</v>
      </c>
      <c r="P525" t="s">
        <v>2762</v>
      </c>
      <c r="Q525" t="s">
        <v>2424</v>
      </c>
      <c r="R525">
        <v>80.75</v>
      </c>
      <c r="S525">
        <v>0.83</v>
      </c>
    </row>
    <row r="526" spans="1:19">
      <c r="A526" s="154" t="s">
        <v>463</v>
      </c>
      <c r="B526" s="154" t="s">
        <v>2177</v>
      </c>
      <c r="C526" s="154" t="s">
        <v>2058</v>
      </c>
      <c r="D526" s="168">
        <v>1.1599999999999999</v>
      </c>
      <c r="O526" t="s">
        <v>742</v>
      </c>
      <c r="P526" t="s">
        <v>2257</v>
      </c>
      <c r="Q526" t="s">
        <v>2058</v>
      </c>
      <c r="R526">
        <v>7.85</v>
      </c>
      <c r="S526">
        <v>2.13</v>
      </c>
    </row>
    <row r="527" spans="1:19">
      <c r="A527" s="154" t="s">
        <v>464</v>
      </c>
      <c r="B527" s="154" t="s">
        <v>2178</v>
      </c>
      <c r="C527" s="154" t="s">
        <v>2058</v>
      </c>
      <c r="D527" s="168">
        <v>1.1399999999999999</v>
      </c>
      <c r="O527" t="s">
        <v>1620</v>
      </c>
      <c r="P527" t="s">
        <v>2773</v>
      </c>
      <c r="Q527" t="s">
        <v>2424</v>
      </c>
      <c r="R527">
        <v>11.92</v>
      </c>
      <c r="S527">
        <v>0.74</v>
      </c>
    </row>
    <row r="528" spans="1:19">
      <c r="A528" s="154" t="s">
        <v>465</v>
      </c>
      <c r="B528" s="154" t="s">
        <v>2179</v>
      </c>
      <c r="C528" s="154" t="s">
        <v>2058</v>
      </c>
      <c r="D528" s="168">
        <v>1.29</v>
      </c>
      <c r="O528" t="s">
        <v>1601</v>
      </c>
      <c r="P528" t="s">
        <v>2775</v>
      </c>
      <c r="Q528" t="s">
        <v>2424</v>
      </c>
      <c r="R528">
        <v>9.43</v>
      </c>
      <c r="S528">
        <v>0.86</v>
      </c>
    </row>
    <row r="529" spans="1:19">
      <c r="A529" s="154" t="s">
        <v>1237</v>
      </c>
      <c r="B529" s="154" t="s">
        <v>2892</v>
      </c>
      <c r="C529" s="154" t="s">
        <v>2058</v>
      </c>
      <c r="D529" s="168">
        <v>0.67</v>
      </c>
      <c r="O529" t="s">
        <v>1179</v>
      </c>
      <c r="P529" t="s">
        <v>2774</v>
      </c>
      <c r="Q529" t="s">
        <v>2424</v>
      </c>
      <c r="R529">
        <v>8.92</v>
      </c>
      <c r="S529">
        <v>1.07</v>
      </c>
    </row>
    <row r="530" spans="1:19">
      <c r="A530" s="154" t="s">
        <v>466</v>
      </c>
      <c r="B530" s="154" t="s">
        <v>2180</v>
      </c>
      <c r="C530" s="154" t="s">
        <v>2058</v>
      </c>
      <c r="D530" s="168">
        <v>0.25</v>
      </c>
      <c r="O530" t="s">
        <v>435</v>
      </c>
      <c r="P530" t="s">
        <v>2149</v>
      </c>
      <c r="Q530" t="s">
        <v>2058</v>
      </c>
      <c r="R530">
        <v>8.5500000000000007</v>
      </c>
      <c r="S530">
        <v>0.88</v>
      </c>
    </row>
    <row r="531" spans="1:19">
      <c r="A531" s="154" t="s">
        <v>467</v>
      </c>
      <c r="B531" s="154" t="s">
        <v>3956</v>
      </c>
      <c r="C531" s="154" t="s">
        <v>2058</v>
      </c>
      <c r="D531" s="168">
        <v>0.57999999999999996</v>
      </c>
      <c r="O531" t="s">
        <v>884</v>
      </c>
      <c r="P531" t="s">
        <v>2782</v>
      </c>
      <c r="Q531" t="s">
        <v>2424</v>
      </c>
      <c r="R531">
        <v>12.43</v>
      </c>
      <c r="S531">
        <v>1.04</v>
      </c>
    </row>
    <row r="532" spans="1:19">
      <c r="A532" s="154" t="s">
        <v>468</v>
      </c>
      <c r="B532" s="154" t="s">
        <v>3940</v>
      </c>
      <c r="C532" s="154" t="s">
        <v>2058</v>
      </c>
      <c r="D532" s="168">
        <v>2.92</v>
      </c>
      <c r="O532" t="s">
        <v>118</v>
      </c>
      <c r="P532" t="s">
        <v>1794</v>
      </c>
      <c r="Q532" t="s">
        <v>1641</v>
      </c>
      <c r="R532">
        <v>15.71</v>
      </c>
      <c r="S532">
        <v>2.44</v>
      </c>
    </row>
    <row r="533" spans="1:19">
      <c r="A533" s="154" t="s">
        <v>469</v>
      </c>
      <c r="B533" s="154" t="s">
        <v>2182</v>
      </c>
      <c r="C533" s="154" t="s">
        <v>2058</v>
      </c>
      <c r="D533" s="168">
        <v>0.86</v>
      </c>
      <c r="O533" t="s">
        <v>119</v>
      </c>
      <c r="P533" t="s">
        <v>1795</v>
      </c>
      <c r="Q533" t="s">
        <v>1641</v>
      </c>
      <c r="R533">
        <v>6.38</v>
      </c>
      <c r="S533">
        <v>2.36</v>
      </c>
    </row>
    <row r="534" spans="1:19">
      <c r="A534" s="154" t="s">
        <v>470</v>
      </c>
      <c r="B534" s="154" t="s">
        <v>3746</v>
      </c>
      <c r="C534" s="154" t="s">
        <v>2058</v>
      </c>
      <c r="D534" s="168">
        <v>0.55000000000000004</v>
      </c>
      <c r="O534" t="s">
        <v>120</v>
      </c>
      <c r="P534" t="s">
        <v>1796</v>
      </c>
      <c r="Q534" t="s">
        <v>1641</v>
      </c>
      <c r="R534">
        <v>-0.71</v>
      </c>
      <c r="S534">
        <v>0.23</v>
      </c>
    </row>
    <row r="535" spans="1:19">
      <c r="A535" s="154" t="s">
        <v>473</v>
      </c>
      <c r="B535" s="154" t="s">
        <v>2185</v>
      </c>
      <c r="C535" s="154" t="s">
        <v>2058</v>
      </c>
      <c r="D535" s="168">
        <v>0.7</v>
      </c>
      <c r="O535" t="s">
        <v>3834</v>
      </c>
      <c r="P535" t="s">
        <v>3835</v>
      </c>
      <c r="Q535" t="s">
        <v>2424</v>
      </c>
      <c r="R535">
        <v>0</v>
      </c>
      <c r="S535">
        <v>0</v>
      </c>
    </row>
    <row r="536" spans="1:19">
      <c r="A536" s="154" t="s">
        <v>474</v>
      </c>
      <c r="B536" s="154" t="s">
        <v>2186</v>
      </c>
      <c r="C536" s="154" t="s">
        <v>2058</v>
      </c>
      <c r="D536" s="168">
        <v>0.41</v>
      </c>
      <c r="O536" t="s">
        <v>121</v>
      </c>
      <c r="P536" t="s">
        <v>1814</v>
      </c>
      <c r="Q536" t="s">
        <v>1641</v>
      </c>
      <c r="R536">
        <v>39.729999999999997</v>
      </c>
      <c r="S536">
        <v>2.37</v>
      </c>
    </row>
    <row r="537" spans="1:19">
      <c r="A537" s="154" t="s">
        <v>3719</v>
      </c>
      <c r="B537" s="154" t="s">
        <v>4133</v>
      </c>
      <c r="C537" s="154" t="s">
        <v>2058</v>
      </c>
      <c r="D537" s="168">
        <v>4.13</v>
      </c>
      <c r="O537" t="s">
        <v>122</v>
      </c>
      <c r="P537" t="s">
        <v>1808</v>
      </c>
      <c r="Q537" t="s">
        <v>1641</v>
      </c>
      <c r="R537">
        <v>24.79</v>
      </c>
      <c r="S537">
        <v>0.62</v>
      </c>
    </row>
    <row r="538" spans="1:19">
      <c r="A538" s="154" t="s">
        <v>477</v>
      </c>
      <c r="B538" s="154" t="s">
        <v>2188</v>
      </c>
      <c r="C538" s="154" t="s">
        <v>2058</v>
      </c>
      <c r="D538" s="168">
        <v>0.99</v>
      </c>
      <c r="O538" t="s">
        <v>1213</v>
      </c>
      <c r="P538" t="s">
        <v>2831</v>
      </c>
      <c r="Q538" t="s">
        <v>2424</v>
      </c>
      <c r="R538">
        <v>-14.23</v>
      </c>
      <c r="S538">
        <v>0.66</v>
      </c>
    </row>
    <row r="539" spans="1:19">
      <c r="A539" s="154" t="s">
        <v>1253</v>
      </c>
      <c r="B539" s="154" t="s">
        <v>2920</v>
      </c>
      <c r="C539" s="154" t="s">
        <v>2058</v>
      </c>
      <c r="D539" s="168">
        <v>5.13</v>
      </c>
      <c r="O539" t="s">
        <v>1204</v>
      </c>
      <c r="P539" t="s">
        <v>2813</v>
      </c>
      <c r="Q539" t="s">
        <v>2424</v>
      </c>
      <c r="R539">
        <v>7.68</v>
      </c>
      <c r="S539">
        <v>2.29</v>
      </c>
    </row>
    <row r="540" spans="1:19">
      <c r="A540" s="154" t="s">
        <v>478</v>
      </c>
      <c r="B540" s="154" t="s">
        <v>2189</v>
      </c>
      <c r="C540" s="154" t="s">
        <v>2058</v>
      </c>
      <c r="D540" s="168">
        <v>0.43</v>
      </c>
      <c r="O540" t="s">
        <v>1622</v>
      </c>
      <c r="P540" t="s">
        <v>2818</v>
      </c>
      <c r="Q540" t="s">
        <v>2424</v>
      </c>
      <c r="R540">
        <v>1.5</v>
      </c>
      <c r="S540">
        <v>0.97</v>
      </c>
    </row>
    <row r="541" spans="1:19">
      <c r="A541" s="154" t="s">
        <v>481</v>
      </c>
      <c r="B541" s="154" t="s">
        <v>2192</v>
      </c>
      <c r="C541" s="154" t="s">
        <v>2058</v>
      </c>
      <c r="D541" s="168">
        <v>1.62</v>
      </c>
      <c r="O541" t="s">
        <v>847</v>
      </c>
      <c r="P541" t="s">
        <v>3871</v>
      </c>
      <c r="Q541" t="s">
        <v>2424</v>
      </c>
      <c r="R541">
        <v>5.01</v>
      </c>
      <c r="S541">
        <v>1.24</v>
      </c>
    </row>
    <row r="542" spans="1:19">
      <c r="A542" s="154" t="s">
        <v>482</v>
      </c>
      <c r="B542" s="154" t="s">
        <v>2193</v>
      </c>
      <c r="C542" s="154" t="s">
        <v>2058</v>
      </c>
      <c r="D542" s="168">
        <v>1.25</v>
      </c>
      <c r="O542" t="s">
        <v>1198</v>
      </c>
      <c r="P542" t="s">
        <v>2805</v>
      </c>
      <c r="Q542" t="s">
        <v>1641</v>
      </c>
      <c r="R542">
        <v>13.46</v>
      </c>
      <c r="S542">
        <v>0.6</v>
      </c>
    </row>
    <row r="543" spans="1:19">
      <c r="A543" s="154" t="s">
        <v>2195</v>
      </c>
      <c r="B543" s="154" t="s">
        <v>3500</v>
      </c>
      <c r="C543" s="154" t="s">
        <v>2058</v>
      </c>
      <c r="D543" s="168">
        <v>1.58</v>
      </c>
      <c r="O543" t="s">
        <v>2425</v>
      </c>
      <c r="P543" t="s">
        <v>2426</v>
      </c>
      <c r="Q543" t="s">
        <v>2424</v>
      </c>
      <c r="R543">
        <v>2.88</v>
      </c>
      <c r="S543">
        <v>1.24</v>
      </c>
    </row>
    <row r="544" spans="1:19">
      <c r="A544" s="154" t="s">
        <v>487</v>
      </c>
      <c r="B544" s="154" t="s">
        <v>2199</v>
      </c>
      <c r="C544" s="154" t="s">
        <v>2058</v>
      </c>
      <c r="D544" s="168">
        <v>1.1599999999999999</v>
      </c>
      <c r="O544" t="s">
        <v>991</v>
      </c>
      <c r="P544" t="s">
        <v>2469</v>
      </c>
      <c r="Q544" t="s">
        <v>2424</v>
      </c>
      <c r="R544">
        <v>10.47</v>
      </c>
      <c r="S544">
        <v>0.81</v>
      </c>
    </row>
    <row r="545" spans="1:19">
      <c r="A545" s="154" t="s">
        <v>488</v>
      </c>
      <c r="B545" s="154" t="s">
        <v>4170</v>
      </c>
      <c r="C545" s="154" t="s">
        <v>2058</v>
      </c>
      <c r="D545" s="168">
        <v>1.46</v>
      </c>
      <c r="O545" t="s">
        <v>1174</v>
      </c>
      <c r="P545" t="s">
        <v>2767</v>
      </c>
      <c r="Q545" t="s">
        <v>2424</v>
      </c>
      <c r="R545">
        <v>28.24</v>
      </c>
      <c r="S545">
        <v>0.93</v>
      </c>
    </row>
    <row r="546" spans="1:19">
      <c r="A546" s="154" t="s">
        <v>489</v>
      </c>
      <c r="B546" s="154" t="s">
        <v>2201</v>
      </c>
      <c r="C546" s="154" t="s">
        <v>2058</v>
      </c>
      <c r="D546" s="168">
        <v>0.96</v>
      </c>
      <c r="O546" t="s">
        <v>3522</v>
      </c>
      <c r="P546" t="s">
        <v>3523</v>
      </c>
      <c r="Q546" t="s">
        <v>2424</v>
      </c>
      <c r="R546">
        <v>3.58</v>
      </c>
      <c r="S546">
        <v>1.36</v>
      </c>
    </row>
    <row r="547" spans="1:19">
      <c r="A547" s="154" t="s">
        <v>491</v>
      </c>
      <c r="B547" s="154" t="s">
        <v>2203</v>
      </c>
      <c r="C547" s="154" t="s">
        <v>2058</v>
      </c>
      <c r="D547" s="168">
        <v>0.77</v>
      </c>
      <c r="O547" t="s">
        <v>1212</v>
      </c>
      <c r="P547" t="s">
        <v>2830</v>
      </c>
      <c r="Q547" t="s">
        <v>2424</v>
      </c>
      <c r="R547">
        <v>20.3</v>
      </c>
      <c r="S547">
        <v>0.95</v>
      </c>
    </row>
    <row r="548" spans="1:19">
      <c r="A548" s="154" t="s">
        <v>492</v>
      </c>
      <c r="B548" s="154" t="s">
        <v>2204</v>
      </c>
      <c r="C548" s="154" t="s">
        <v>2058</v>
      </c>
      <c r="D548" s="168">
        <v>2.31</v>
      </c>
      <c r="O548" t="s">
        <v>1220</v>
      </c>
      <c r="P548" t="s">
        <v>2845</v>
      </c>
      <c r="Q548" t="s">
        <v>2424</v>
      </c>
      <c r="R548">
        <v>3.82</v>
      </c>
      <c r="S548">
        <v>0.55000000000000004</v>
      </c>
    </row>
    <row r="549" spans="1:19">
      <c r="A549" s="154" t="s">
        <v>493</v>
      </c>
      <c r="B549" s="154" t="s">
        <v>2205</v>
      </c>
      <c r="C549" s="154" t="s">
        <v>2058</v>
      </c>
      <c r="D549" s="168">
        <v>0.36</v>
      </c>
      <c r="O549" t="s">
        <v>123</v>
      </c>
      <c r="P549" t="s">
        <v>1797</v>
      </c>
      <c r="Q549" t="s">
        <v>1641</v>
      </c>
      <c r="R549">
        <v>13.3</v>
      </c>
      <c r="S549">
        <v>0.69</v>
      </c>
    </row>
    <row r="550" spans="1:19">
      <c r="A550" s="154" t="s">
        <v>497</v>
      </c>
      <c r="B550" s="154" t="s">
        <v>4201</v>
      </c>
      <c r="C550" s="154" t="s">
        <v>2058</v>
      </c>
      <c r="D550" s="168">
        <v>1.2</v>
      </c>
      <c r="O550" t="s">
        <v>789</v>
      </c>
      <c r="P550" t="s">
        <v>2852</v>
      </c>
      <c r="Q550" t="s">
        <v>2424</v>
      </c>
      <c r="R550">
        <v>-238.58</v>
      </c>
      <c r="S550">
        <v>1.7</v>
      </c>
    </row>
    <row r="551" spans="1:19">
      <c r="A551" s="154" t="s">
        <v>498</v>
      </c>
      <c r="B551" s="154" t="s">
        <v>2210</v>
      </c>
      <c r="C551" s="154" t="s">
        <v>2058</v>
      </c>
      <c r="D551" s="168">
        <v>3.41</v>
      </c>
      <c r="O551" t="s">
        <v>124</v>
      </c>
      <c r="P551" t="s">
        <v>1798</v>
      </c>
      <c r="Q551" t="s">
        <v>1641</v>
      </c>
      <c r="R551">
        <v>15.47</v>
      </c>
      <c r="S551">
        <v>0.51</v>
      </c>
    </row>
    <row r="552" spans="1:19">
      <c r="A552" s="154" t="s">
        <v>684</v>
      </c>
      <c r="B552" s="154" t="s">
        <v>2211</v>
      </c>
      <c r="C552" s="154" t="s">
        <v>2058</v>
      </c>
      <c r="D552" s="168">
        <v>0.26</v>
      </c>
      <c r="O552" t="s">
        <v>125</v>
      </c>
      <c r="P552" t="s">
        <v>1799</v>
      </c>
      <c r="Q552" t="s">
        <v>1641</v>
      </c>
      <c r="R552">
        <v>129.30000000000001</v>
      </c>
      <c r="S552">
        <v>0.65</v>
      </c>
    </row>
    <row r="553" spans="1:19">
      <c r="A553" s="154" t="s">
        <v>637</v>
      </c>
      <c r="B553" s="154" t="s">
        <v>2212</v>
      </c>
      <c r="C553" s="154" t="s">
        <v>2058</v>
      </c>
      <c r="D553" s="168">
        <v>2.33</v>
      </c>
      <c r="O553" t="s">
        <v>1189</v>
      </c>
      <c r="P553" t="s">
        <v>2790</v>
      </c>
      <c r="Q553" t="s">
        <v>2424</v>
      </c>
      <c r="R553">
        <v>-6.2</v>
      </c>
      <c r="S553">
        <v>2.66</v>
      </c>
    </row>
    <row r="554" spans="1:19">
      <c r="A554" s="154" t="s">
        <v>499</v>
      </c>
      <c r="B554" s="154" t="s">
        <v>2213</v>
      </c>
      <c r="C554" s="154" t="s">
        <v>2058</v>
      </c>
      <c r="D554" s="168">
        <v>0.93</v>
      </c>
      <c r="O554" t="s">
        <v>436</v>
      </c>
      <c r="P554" t="s">
        <v>2150</v>
      </c>
      <c r="Q554" t="s">
        <v>2058</v>
      </c>
      <c r="R554">
        <v>14.24</v>
      </c>
      <c r="S554">
        <v>1.1599999999999999</v>
      </c>
    </row>
    <row r="555" spans="1:19">
      <c r="A555" s="154" t="s">
        <v>500</v>
      </c>
      <c r="B555" s="154" t="s">
        <v>3918</v>
      </c>
      <c r="C555" s="154" t="s">
        <v>2058</v>
      </c>
      <c r="D555" s="168">
        <v>0.7</v>
      </c>
      <c r="O555" t="s">
        <v>3520</v>
      </c>
      <c r="P555" t="s">
        <v>3521</v>
      </c>
      <c r="Q555" t="s">
        <v>2424</v>
      </c>
      <c r="R555">
        <v>15.23</v>
      </c>
      <c r="S555">
        <v>0.92</v>
      </c>
    </row>
    <row r="556" spans="1:19">
      <c r="A556" s="154" t="s">
        <v>501</v>
      </c>
      <c r="B556" s="154" t="s">
        <v>2215</v>
      </c>
      <c r="C556" s="154" t="s">
        <v>2058</v>
      </c>
      <c r="D556" s="168">
        <v>0.4</v>
      </c>
      <c r="O556" t="s">
        <v>1175</v>
      </c>
      <c r="P556" t="s">
        <v>2768</v>
      </c>
      <c r="Q556" t="s">
        <v>2424</v>
      </c>
      <c r="R556">
        <v>0</v>
      </c>
    </row>
    <row r="557" spans="1:19">
      <c r="A557" s="154" t="s">
        <v>502</v>
      </c>
      <c r="B557" s="154" t="s">
        <v>2216</v>
      </c>
      <c r="C557" s="154" t="s">
        <v>2058</v>
      </c>
      <c r="D557" s="168">
        <v>0.64</v>
      </c>
      <c r="O557" t="s">
        <v>1195</v>
      </c>
      <c r="P557" t="s">
        <v>2802</v>
      </c>
      <c r="Q557" t="s">
        <v>2424</v>
      </c>
      <c r="R557">
        <v>86.93</v>
      </c>
      <c r="S557">
        <v>0.65</v>
      </c>
    </row>
    <row r="558" spans="1:19">
      <c r="A558" s="154" t="s">
        <v>3822</v>
      </c>
      <c r="B558" s="154" t="s">
        <v>3823</v>
      </c>
      <c r="C558" s="154" t="s">
        <v>2058</v>
      </c>
      <c r="D558" s="168"/>
      <c r="O558" t="s">
        <v>1224</v>
      </c>
      <c r="P558" t="s">
        <v>2858</v>
      </c>
      <c r="Q558" t="s">
        <v>2424</v>
      </c>
      <c r="R558">
        <v>46.06</v>
      </c>
      <c r="S558">
        <v>0.52</v>
      </c>
    </row>
    <row r="559" spans="1:19">
      <c r="A559" s="154" t="s">
        <v>1633</v>
      </c>
      <c r="B559" s="154" t="s">
        <v>2217</v>
      </c>
      <c r="C559" s="154" t="s">
        <v>2058</v>
      </c>
      <c r="D559" s="168">
        <v>0.68</v>
      </c>
      <c r="O559" t="s">
        <v>126</v>
      </c>
      <c r="P559" t="s">
        <v>1800</v>
      </c>
      <c r="Q559" t="s">
        <v>1641</v>
      </c>
      <c r="R559">
        <v>5.54</v>
      </c>
      <c r="S559">
        <v>1.51</v>
      </c>
    </row>
    <row r="560" spans="1:19">
      <c r="A560" s="154" t="s">
        <v>504</v>
      </c>
      <c r="B560" s="154" t="s">
        <v>2218</v>
      </c>
      <c r="C560" s="154" t="s">
        <v>2058</v>
      </c>
      <c r="D560" s="168">
        <v>0.42</v>
      </c>
      <c r="O560" t="s">
        <v>127</v>
      </c>
      <c r="P560" t="s">
        <v>1801</v>
      </c>
      <c r="Q560" t="s">
        <v>1641</v>
      </c>
      <c r="R560">
        <v>55.02</v>
      </c>
      <c r="S560">
        <v>1.4</v>
      </c>
    </row>
    <row r="561" spans="1:19">
      <c r="A561" s="154" t="s">
        <v>1288</v>
      </c>
      <c r="B561" s="154" t="s">
        <v>2977</v>
      </c>
      <c r="C561" s="154" t="s">
        <v>2058</v>
      </c>
      <c r="D561" s="168">
        <v>1.19</v>
      </c>
      <c r="O561" t="s">
        <v>1176</v>
      </c>
      <c r="P561" t="s">
        <v>2770</v>
      </c>
      <c r="Q561" t="s">
        <v>2424</v>
      </c>
      <c r="R561">
        <v>6.31</v>
      </c>
      <c r="S561">
        <v>0.84</v>
      </c>
    </row>
    <row r="562" spans="1:19">
      <c r="A562" s="154" t="s">
        <v>507</v>
      </c>
      <c r="B562" s="154" t="s">
        <v>2221</v>
      </c>
      <c r="C562" s="154" t="s">
        <v>2058</v>
      </c>
      <c r="D562" s="168">
        <v>0.84</v>
      </c>
      <c r="O562" t="s">
        <v>1177</v>
      </c>
      <c r="P562" t="s">
        <v>2771</v>
      </c>
      <c r="Q562" t="s">
        <v>2424</v>
      </c>
      <c r="R562">
        <v>13.42</v>
      </c>
      <c r="S562">
        <v>0.83</v>
      </c>
    </row>
    <row r="563" spans="1:19">
      <c r="A563" s="154" t="s">
        <v>509</v>
      </c>
      <c r="B563" s="154" t="s">
        <v>2223</v>
      </c>
      <c r="C563" s="154" t="s">
        <v>2058</v>
      </c>
      <c r="D563" s="168">
        <v>0.8</v>
      </c>
      <c r="O563" t="s">
        <v>438</v>
      </c>
      <c r="P563" t="s">
        <v>2152</v>
      </c>
      <c r="Q563" t="s">
        <v>2058</v>
      </c>
      <c r="R563">
        <v>30.98</v>
      </c>
      <c r="S563">
        <v>0.63</v>
      </c>
    </row>
    <row r="564" spans="1:19">
      <c r="A564" s="154" t="s">
        <v>953</v>
      </c>
      <c r="B564" s="154" t="s">
        <v>2224</v>
      </c>
      <c r="C564" s="154" t="s">
        <v>2058</v>
      </c>
      <c r="D564" s="168">
        <v>0.95</v>
      </c>
      <c r="O564" t="s">
        <v>439</v>
      </c>
      <c r="P564" t="s">
        <v>2153</v>
      </c>
      <c r="Q564" t="s">
        <v>2058</v>
      </c>
      <c r="R564">
        <v>18.77</v>
      </c>
      <c r="S564">
        <v>0.91</v>
      </c>
    </row>
    <row r="565" spans="1:19">
      <c r="A565" s="154" t="s">
        <v>510</v>
      </c>
      <c r="B565" s="154" t="s">
        <v>2225</v>
      </c>
      <c r="C565" s="154" t="s">
        <v>2058</v>
      </c>
      <c r="D565" s="168">
        <v>1.07</v>
      </c>
      <c r="O565" t="s">
        <v>1584</v>
      </c>
      <c r="P565" t="s">
        <v>3451</v>
      </c>
      <c r="Q565" t="s">
        <v>2424</v>
      </c>
      <c r="R565">
        <v>2</v>
      </c>
      <c r="S565">
        <v>0.49</v>
      </c>
    </row>
    <row r="566" spans="1:19">
      <c r="A566" s="154" t="s">
        <v>511</v>
      </c>
      <c r="B566" s="154" t="s">
        <v>2226</v>
      </c>
      <c r="C566" s="154" t="s">
        <v>2058</v>
      </c>
      <c r="D566" s="168">
        <v>0.91</v>
      </c>
      <c r="O566" t="s">
        <v>128</v>
      </c>
      <c r="P566" t="s">
        <v>1802</v>
      </c>
      <c r="Q566" t="s">
        <v>1641</v>
      </c>
      <c r="R566">
        <v>4.97</v>
      </c>
      <c r="S566">
        <v>0.68</v>
      </c>
    </row>
    <row r="567" spans="1:19">
      <c r="A567" s="154" t="s">
        <v>512</v>
      </c>
      <c r="B567" s="154" t="s">
        <v>2227</v>
      </c>
      <c r="C567" s="154" t="s">
        <v>2058</v>
      </c>
      <c r="D567" s="168">
        <v>0.62</v>
      </c>
      <c r="O567" t="s">
        <v>1180</v>
      </c>
      <c r="P567" t="s">
        <v>2776</v>
      </c>
      <c r="Q567" t="s">
        <v>2424</v>
      </c>
      <c r="R567">
        <v>-66.7</v>
      </c>
      <c r="S567">
        <v>1.89</v>
      </c>
    </row>
    <row r="568" spans="1:19">
      <c r="A568" s="154" t="s">
        <v>513</v>
      </c>
      <c r="B568" s="154" t="s">
        <v>2228</v>
      </c>
      <c r="C568" s="154" t="s">
        <v>2058</v>
      </c>
      <c r="D568" s="168">
        <v>0.41</v>
      </c>
      <c r="O568" t="s">
        <v>129</v>
      </c>
      <c r="P568" t="s">
        <v>1803</v>
      </c>
      <c r="Q568" t="s">
        <v>1641</v>
      </c>
      <c r="R568">
        <v>10.6</v>
      </c>
      <c r="S568">
        <v>1.64</v>
      </c>
    </row>
    <row r="569" spans="1:19">
      <c r="A569" s="154" t="s">
        <v>514</v>
      </c>
      <c r="B569" s="154" t="s">
        <v>2229</v>
      </c>
      <c r="C569" s="154" t="s">
        <v>2058</v>
      </c>
      <c r="D569" s="168">
        <v>1.94</v>
      </c>
      <c r="O569" t="s">
        <v>951</v>
      </c>
      <c r="P569" t="s">
        <v>2849</v>
      </c>
      <c r="Q569" t="s">
        <v>2424</v>
      </c>
      <c r="R569">
        <v>22.64</v>
      </c>
      <c r="S569">
        <v>0.56000000000000005</v>
      </c>
    </row>
    <row r="570" spans="1:19">
      <c r="A570" s="154" t="s">
        <v>516</v>
      </c>
      <c r="B570" s="154" t="s">
        <v>2230</v>
      </c>
      <c r="C570" s="154" t="s">
        <v>2058</v>
      </c>
      <c r="D570" s="168">
        <v>0.61</v>
      </c>
      <c r="O570" t="s">
        <v>440</v>
      </c>
      <c r="P570" t="s">
        <v>3821</v>
      </c>
      <c r="Q570" t="s">
        <v>2058</v>
      </c>
      <c r="R570">
        <v>42.34</v>
      </c>
      <c r="S570">
        <v>0.85</v>
      </c>
    </row>
    <row r="571" spans="1:19">
      <c r="A571" s="154" t="s">
        <v>517</v>
      </c>
      <c r="B571" s="154" t="s">
        <v>2231</v>
      </c>
      <c r="C571" s="154" t="s">
        <v>2058</v>
      </c>
      <c r="D571" s="168">
        <v>0.56000000000000005</v>
      </c>
      <c r="O571" t="s">
        <v>441</v>
      </c>
      <c r="P571" t="s">
        <v>2155</v>
      </c>
      <c r="Q571" t="s">
        <v>2058</v>
      </c>
      <c r="R571">
        <v>8.59</v>
      </c>
      <c r="S571">
        <v>0.9</v>
      </c>
    </row>
    <row r="572" spans="1:19">
      <c r="A572" s="154" t="s">
        <v>518</v>
      </c>
      <c r="B572" s="154" t="s">
        <v>2232</v>
      </c>
      <c r="C572" s="154" t="s">
        <v>2058</v>
      </c>
      <c r="D572" s="168">
        <v>2.57</v>
      </c>
      <c r="O572" t="s">
        <v>130</v>
      </c>
      <c r="P572" t="s">
        <v>1804</v>
      </c>
      <c r="Q572" t="s">
        <v>1641</v>
      </c>
      <c r="R572">
        <v>7.58</v>
      </c>
      <c r="S572">
        <v>1.59</v>
      </c>
    </row>
    <row r="573" spans="1:19">
      <c r="A573" s="154" t="s">
        <v>520</v>
      </c>
      <c r="B573" s="154" t="s">
        <v>2233</v>
      </c>
      <c r="C573" s="154" t="s">
        <v>2058</v>
      </c>
      <c r="D573" s="168">
        <v>2.4300000000000002</v>
      </c>
      <c r="O573" t="s">
        <v>131</v>
      </c>
      <c r="P573" t="s">
        <v>1805</v>
      </c>
      <c r="Q573" t="s">
        <v>1641</v>
      </c>
      <c r="R573">
        <v>16.71</v>
      </c>
      <c r="S573">
        <v>3.6</v>
      </c>
    </row>
    <row r="574" spans="1:19">
      <c r="A574" s="154" t="s">
        <v>523</v>
      </c>
      <c r="B574" s="154" t="s">
        <v>2236</v>
      </c>
      <c r="C574" s="154" t="s">
        <v>2058</v>
      </c>
      <c r="D574" s="168">
        <v>1.03</v>
      </c>
      <c r="O574" t="s">
        <v>132</v>
      </c>
      <c r="P574" t="s">
        <v>1806</v>
      </c>
      <c r="Q574" t="s">
        <v>1641</v>
      </c>
      <c r="R574">
        <v>9.39</v>
      </c>
      <c r="S574">
        <v>2.65</v>
      </c>
    </row>
    <row r="575" spans="1:19">
      <c r="A575" s="154" t="s">
        <v>519</v>
      </c>
      <c r="B575" s="154" t="s">
        <v>4242</v>
      </c>
      <c r="C575" s="154" t="s">
        <v>2058</v>
      </c>
      <c r="D575" s="168">
        <v>0.6</v>
      </c>
      <c r="O575" t="s">
        <v>1184</v>
      </c>
      <c r="P575" t="s">
        <v>3872</v>
      </c>
      <c r="Q575" t="s">
        <v>2424</v>
      </c>
      <c r="R575">
        <v>3.28</v>
      </c>
      <c r="S575">
        <v>1.27</v>
      </c>
    </row>
    <row r="576" spans="1:19">
      <c r="A576" s="154" t="s">
        <v>602</v>
      </c>
      <c r="B576" s="154" t="s">
        <v>2238</v>
      </c>
      <c r="C576" s="154" t="s">
        <v>2058</v>
      </c>
      <c r="D576" s="168">
        <v>0.44</v>
      </c>
      <c r="O576" t="s">
        <v>1185</v>
      </c>
      <c r="P576" t="s">
        <v>2781</v>
      </c>
      <c r="Q576" t="s">
        <v>2424</v>
      </c>
      <c r="R576">
        <v>-0.12</v>
      </c>
    </row>
    <row r="577" spans="1:19">
      <c r="A577" s="154" t="s">
        <v>526</v>
      </c>
      <c r="B577" s="154" t="s">
        <v>2239</v>
      </c>
      <c r="C577" s="154" t="s">
        <v>2058</v>
      </c>
      <c r="D577" s="168">
        <v>0.7</v>
      </c>
      <c r="O577" t="s">
        <v>1106</v>
      </c>
      <c r="P577" t="s">
        <v>2645</v>
      </c>
      <c r="Q577" t="s">
        <v>2424</v>
      </c>
      <c r="R577">
        <v>13.14</v>
      </c>
      <c r="S577">
        <v>1.05</v>
      </c>
    </row>
    <row r="578" spans="1:19">
      <c r="A578" s="154" t="s">
        <v>751</v>
      </c>
      <c r="B578" s="154" t="s">
        <v>2240</v>
      </c>
      <c r="C578" s="154" t="s">
        <v>2058</v>
      </c>
      <c r="D578" s="168">
        <v>3.27</v>
      </c>
      <c r="O578" t="s">
        <v>2783</v>
      </c>
      <c r="P578" t="s">
        <v>2784</v>
      </c>
      <c r="Q578" t="s">
        <v>2424</v>
      </c>
      <c r="R578">
        <v>0</v>
      </c>
    </row>
    <row r="579" spans="1:19">
      <c r="A579" s="154" t="s">
        <v>527</v>
      </c>
      <c r="B579" s="154" t="s">
        <v>2241</v>
      </c>
      <c r="C579" s="154" t="s">
        <v>2058</v>
      </c>
      <c r="D579" s="168">
        <v>2.4700000000000002</v>
      </c>
      <c r="O579" t="s">
        <v>917</v>
      </c>
      <c r="P579" t="s">
        <v>2785</v>
      </c>
      <c r="Q579" t="s">
        <v>2424</v>
      </c>
      <c r="R579">
        <v>10.119999999999999</v>
      </c>
      <c r="S579">
        <v>1.1100000000000001</v>
      </c>
    </row>
    <row r="580" spans="1:19">
      <c r="A580" s="154" t="s">
        <v>528</v>
      </c>
      <c r="B580" s="154" t="s">
        <v>2242</v>
      </c>
      <c r="C580" s="154" t="s">
        <v>2058</v>
      </c>
      <c r="D580" s="168">
        <v>1.51</v>
      </c>
      <c r="O580" t="s">
        <v>1186</v>
      </c>
      <c r="P580" t="s">
        <v>2786</v>
      </c>
      <c r="Q580" t="s">
        <v>2424</v>
      </c>
      <c r="R580">
        <v>5.4</v>
      </c>
      <c r="S580">
        <v>1.1399999999999999</v>
      </c>
    </row>
    <row r="581" spans="1:19">
      <c r="A581" s="154" t="s">
        <v>529</v>
      </c>
      <c r="B581" s="154" t="s">
        <v>2245</v>
      </c>
      <c r="C581" s="154" t="s">
        <v>2058</v>
      </c>
      <c r="D581" s="168">
        <v>0.69</v>
      </c>
      <c r="O581" t="s">
        <v>3824</v>
      </c>
      <c r="P581" t="s">
        <v>3825</v>
      </c>
      <c r="Q581" t="s">
        <v>2058</v>
      </c>
      <c r="R581">
        <v>0</v>
      </c>
      <c r="S581">
        <v>0</v>
      </c>
    </row>
    <row r="582" spans="1:19">
      <c r="A582" s="154" t="s">
        <v>530</v>
      </c>
      <c r="B582" s="154" t="s">
        <v>2246</v>
      </c>
      <c r="C582" s="154" t="s">
        <v>2058</v>
      </c>
      <c r="D582" s="168">
        <v>0.91</v>
      </c>
      <c r="O582" t="s">
        <v>1187</v>
      </c>
      <c r="P582" t="s">
        <v>2787</v>
      </c>
      <c r="Q582" t="s">
        <v>2424</v>
      </c>
      <c r="R582">
        <v>20.059999999999999</v>
      </c>
      <c r="S582">
        <v>1.33</v>
      </c>
    </row>
    <row r="583" spans="1:19">
      <c r="A583" s="154" t="s">
        <v>531</v>
      </c>
      <c r="B583" s="154" t="s">
        <v>2247</v>
      </c>
      <c r="C583" s="154" t="s">
        <v>2058</v>
      </c>
      <c r="D583" s="168">
        <v>0.84</v>
      </c>
      <c r="O583" t="s">
        <v>928</v>
      </c>
      <c r="P583" t="s">
        <v>2788</v>
      </c>
      <c r="Q583" t="s">
        <v>2424</v>
      </c>
      <c r="R583">
        <v>69.05</v>
      </c>
      <c r="S583">
        <v>0.74</v>
      </c>
    </row>
    <row r="584" spans="1:19">
      <c r="A584" s="154" t="s">
        <v>563</v>
      </c>
      <c r="B584" s="154" t="s">
        <v>2248</v>
      </c>
      <c r="C584" s="154" t="s">
        <v>2058</v>
      </c>
      <c r="D584" s="168"/>
      <c r="O584" t="s">
        <v>1188</v>
      </c>
      <c r="P584" t="s">
        <v>2789</v>
      </c>
      <c r="Q584" t="s">
        <v>2424</v>
      </c>
      <c r="R584">
        <v>22.47</v>
      </c>
      <c r="S584">
        <v>0.4</v>
      </c>
    </row>
    <row r="585" spans="1:19">
      <c r="A585" s="154" t="s">
        <v>3926</v>
      </c>
      <c r="B585" s="154" t="s">
        <v>4305</v>
      </c>
      <c r="C585" s="154" t="s">
        <v>2058</v>
      </c>
      <c r="D585" s="168">
        <v>2</v>
      </c>
      <c r="O585" t="s">
        <v>442</v>
      </c>
      <c r="P585" t="s">
        <v>2156</v>
      </c>
      <c r="Q585" t="s">
        <v>2058</v>
      </c>
      <c r="R585">
        <v>26.09</v>
      </c>
      <c r="S585">
        <v>3.16</v>
      </c>
    </row>
    <row r="586" spans="1:19">
      <c r="A586" s="154" t="s">
        <v>533</v>
      </c>
      <c r="B586" s="154" t="s">
        <v>4115</v>
      </c>
      <c r="C586" s="154" t="s">
        <v>2058</v>
      </c>
      <c r="D586" s="168">
        <v>1.1299999999999999</v>
      </c>
      <c r="O586" t="s">
        <v>1191</v>
      </c>
      <c r="P586" t="s">
        <v>2792</v>
      </c>
      <c r="Q586" t="s">
        <v>2424</v>
      </c>
      <c r="R586">
        <v>36.01</v>
      </c>
      <c r="S586">
        <v>1.54</v>
      </c>
    </row>
    <row r="587" spans="1:19">
      <c r="A587" s="154" t="s">
        <v>534</v>
      </c>
      <c r="B587" s="154" t="s">
        <v>3663</v>
      </c>
      <c r="C587" s="154" t="s">
        <v>2058</v>
      </c>
      <c r="D587" s="168">
        <v>0.96</v>
      </c>
      <c r="O587" t="s">
        <v>1194</v>
      </c>
      <c r="P587" t="s">
        <v>2795</v>
      </c>
      <c r="Q587" t="s">
        <v>2424</v>
      </c>
      <c r="R587">
        <v>-2.42</v>
      </c>
    </row>
    <row r="588" spans="1:19">
      <c r="A588" s="154" t="s">
        <v>536</v>
      </c>
      <c r="B588" s="154" t="s">
        <v>2253</v>
      </c>
      <c r="C588" s="154" t="s">
        <v>2058</v>
      </c>
      <c r="D588" s="168">
        <v>0.96</v>
      </c>
      <c r="O588" t="s">
        <v>443</v>
      </c>
      <c r="P588" t="s">
        <v>2157</v>
      </c>
      <c r="Q588" t="s">
        <v>2058</v>
      </c>
      <c r="R588">
        <v>7.46</v>
      </c>
      <c r="S588">
        <v>3.22</v>
      </c>
    </row>
    <row r="589" spans="1:19">
      <c r="A589" s="154" t="s">
        <v>757</v>
      </c>
      <c r="B589" s="154" t="s">
        <v>2254</v>
      </c>
      <c r="C589" s="154" t="s">
        <v>2058</v>
      </c>
      <c r="D589" s="168">
        <v>0.64</v>
      </c>
      <c r="O589" t="s">
        <v>2800</v>
      </c>
      <c r="P589" t="s">
        <v>2801</v>
      </c>
      <c r="Q589" t="s">
        <v>2424</v>
      </c>
      <c r="R589">
        <v>-17</v>
      </c>
      <c r="S589">
        <v>2.2999999999999998</v>
      </c>
    </row>
    <row r="590" spans="1:19">
      <c r="A590" s="154" t="s">
        <v>537</v>
      </c>
      <c r="B590" s="154" t="s">
        <v>2255</v>
      </c>
      <c r="C590" s="154" t="s">
        <v>2058</v>
      </c>
      <c r="D590" s="168">
        <v>2.39</v>
      </c>
      <c r="O590" t="s">
        <v>444</v>
      </c>
      <c r="P590" t="s">
        <v>2158</v>
      </c>
      <c r="Q590" t="s">
        <v>2058</v>
      </c>
      <c r="R590">
        <v>20.55</v>
      </c>
      <c r="S590">
        <v>2.7</v>
      </c>
    </row>
    <row r="591" spans="1:19">
      <c r="A591" s="154" t="s">
        <v>538</v>
      </c>
      <c r="B591" s="154" t="s">
        <v>2256</v>
      </c>
      <c r="C591" s="154" t="s">
        <v>2058</v>
      </c>
      <c r="D591" s="168">
        <v>1.6</v>
      </c>
      <c r="O591" t="s">
        <v>445</v>
      </c>
      <c r="P591" t="s">
        <v>2159</v>
      </c>
      <c r="Q591" t="s">
        <v>2058</v>
      </c>
      <c r="R591">
        <v>-1.89</v>
      </c>
      <c r="S591">
        <v>0.65</v>
      </c>
    </row>
    <row r="592" spans="1:19">
      <c r="A592" s="154" t="s">
        <v>742</v>
      </c>
      <c r="B592" s="154" t="s">
        <v>2257</v>
      </c>
      <c r="C592" s="154" t="s">
        <v>2058</v>
      </c>
      <c r="D592" s="168">
        <v>2.59</v>
      </c>
      <c r="O592" t="s">
        <v>1196</v>
      </c>
      <c r="P592" t="s">
        <v>2803</v>
      </c>
      <c r="Q592" t="s">
        <v>2424</v>
      </c>
      <c r="R592">
        <v>5.12</v>
      </c>
      <c r="S592">
        <v>0.61</v>
      </c>
    </row>
    <row r="593" spans="1:19">
      <c r="A593" s="154" t="s">
        <v>763</v>
      </c>
      <c r="B593" s="154" t="s">
        <v>2259</v>
      </c>
      <c r="C593" s="154" t="s">
        <v>2058</v>
      </c>
      <c r="D593" s="168">
        <v>1.56</v>
      </c>
      <c r="O593" t="s">
        <v>724</v>
      </c>
      <c r="P593" t="s">
        <v>2160</v>
      </c>
      <c r="Q593" t="s">
        <v>1641</v>
      </c>
      <c r="R593">
        <v>6.68</v>
      </c>
      <c r="S593">
        <v>0.78</v>
      </c>
    </row>
    <row r="594" spans="1:19">
      <c r="A594" s="154" t="s">
        <v>541</v>
      </c>
      <c r="B594" s="154" t="s">
        <v>2260</v>
      </c>
      <c r="C594" s="154" t="s">
        <v>2058</v>
      </c>
      <c r="D594" s="168">
        <v>1.31</v>
      </c>
      <c r="O594" t="s">
        <v>1197</v>
      </c>
      <c r="P594" t="s">
        <v>2804</v>
      </c>
      <c r="Q594" t="s">
        <v>2424</v>
      </c>
      <c r="R594">
        <v>0.14000000000000001</v>
      </c>
      <c r="S594">
        <v>0.03</v>
      </c>
    </row>
    <row r="595" spans="1:19">
      <c r="A595" s="154" t="s">
        <v>542</v>
      </c>
      <c r="B595" s="154" t="s">
        <v>2261</v>
      </c>
      <c r="C595" s="154" t="s">
        <v>2058</v>
      </c>
      <c r="D595" s="168"/>
      <c r="O595" t="s">
        <v>133</v>
      </c>
      <c r="P595" t="s">
        <v>1807</v>
      </c>
      <c r="Q595" t="s">
        <v>1641</v>
      </c>
      <c r="R595">
        <v>9.15</v>
      </c>
      <c r="S595">
        <v>0.53</v>
      </c>
    </row>
    <row r="596" spans="1:19">
      <c r="A596" s="154" t="s">
        <v>543</v>
      </c>
      <c r="B596" s="154" t="s">
        <v>2262</v>
      </c>
      <c r="C596" s="154" t="s">
        <v>2058</v>
      </c>
      <c r="D596" s="168">
        <v>1.37</v>
      </c>
      <c r="O596" t="s">
        <v>134</v>
      </c>
      <c r="P596" t="s">
        <v>1971</v>
      </c>
      <c r="Q596" t="s">
        <v>1641</v>
      </c>
      <c r="R596">
        <v>18.89</v>
      </c>
      <c r="S596">
        <v>0.89</v>
      </c>
    </row>
    <row r="597" spans="1:19">
      <c r="A597" s="154" t="s">
        <v>525</v>
      </c>
      <c r="B597" s="154" t="s">
        <v>2263</v>
      </c>
      <c r="C597" s="154" t="s">
        <v>2058</v>
      </c>
      <c r="D597" s="168">
        <v>0.84</v>
      </c>
      <c r="O597" t="s">
        <v>135</v>
      </c>
      <c r="P597" t="s">
        <v>1818</v>
      </c>
      <c r="Q597" t="s">
        <v>1641</v>
      </c>
      <c r="R597">
        <v>9.43</v>
      </c>
      <c r="S597">
        <v>0.54</v>
      </c>
    </row>
    <row r="598" spans="1:19">
      <c r="A598" s="154" t="s">
        <v>544</v>
      </c>
      <c r="B598" s="154" t="s">
        <v>2264</v>
      </c>
      <c r="C598" s="154" t="s">
        <v>2058</v>
      </c>
      <c r="D598" s="168">
        <v>4.66</v>
      </c>
      <c r="O598" t="s">
        <v>1199</v>
      </c>
      <c r="P598" t="s">
        <v>2806</v>
      </c>
      <c r="Q598" t="s">
        <v>2424</v>
      </c>
      <c r="R598">
        <v>-97.34</v>
      </c>
      <c r="S598">
        <v>0.59</v>
      </c>
    </row>
    <row r="599" spans="1:19">
      <c r="A599" s="154" t="s">
        <v>545</v>
      </c>
      <c r="B599" s="154" t="s">
        <v>2265</v>
      </c>
      <c r="C599" s="154" t="s">
        <v>2058</v>
      </c>
      <c r="D599" s="168">
        <v>0.68</v>
      </c>
      <c r="O599" t="s">
        <v>950</v>
      </c>
      <c r="P599" t="s">
        <v>2836</v>
      </c>
      <c r="Q599" t="s">
        <v>2424</v>
      </c>
      <c r="R599">
        <v>29.78</v>
      </c>
      <c r="S599">
        <v>3.7</v>
      </c>
    </row>
    <row r="600" spans="1:19">
      <c r="A600" s="154" t="s">
        <v>546</v>
      </c>
      <c r="B600" s="154" t="s">
        <v>2266</v>
      </c>
      <c r="C600" s="154" t="s">
        <v>2058</v>
      </c>
      <c r="D600" s="168">
        <v>1.38</v>
      </c>
      <c r="O600" t="s">
        <v>1200</v>
      </c>
      <c r="P600" t="s">
        <v>2807</v>
      </c>
      <c r="Q600" t="s">
        <v>2424</v>
      </c>
      <c r="R600">
        <v>0</v>
      </c>
      <c r="S600">
        <v>0</v>
      </c>
    </row>
    <row r="601" spans="1:19">
      <c r="A601" s="154" t="s">
        <v>547</v>
      </c>
      <c r="B601" s="154" t="s">
        <v>2267</v>
      </c>
      <c r="C601" s="154" t="s">
        <v>2058</v>
      </c>
      <c r="D601" s="168">
        <v>1.33</v>
      </c>
      <c r="O601" t="s">
        <v>446</v>
      </c>
      <c r="P601" t="s">
        <v>2161</v>
      </c>
      <c r="Q601" t="s">
        <v>2058</v>
      </c>
      <c r="R601">
        <v>12.18</v>
      </c>
      <c r="S601">
        <v>2.48</v>
      </c>
    </row>
    <row r="602" spans="1:19">
      <c r="A602" s="154" t="s">
        <v>548</v>
      </c>
      <c r="B602" s="154" t="s">
        <v>2268</v>
      </c>
      <c r="C602" s="154" t="s">
        <v>2058</v>
      </c>
      <c r="D602" s="168">
        <v>1.25</v>
      </c>
      <c r="O602" t="s">
        <v>447</v>
      </c>
      <c r="P602" t="s">
        <v>2162</v>
      </c>
      <c r="Q602" t="s">
        <v>2424</v>
      </c>
      <c r="R602">
        <v>-1.3</v>
      </c>
      <c r="S602">
        <v>0.32</v>
      </c>
    </row>
    <row r="603" spans="1:19">
      <c r="A603" s="154" t="s">
        <v>549</v>
      </c>
      <c r="B603" s="154" t="s">
        <v>2269</v>
      </c>
      <c r="C603" s="154" t="s">
        <v>2058</v>
      </c>
      <c r="D603" s="168">
        <v>1.1100000000000001</v>
      </c>
      <c r="O603" t="s">
        <v>1202</v>
      </c>
      <c r="P603" t="s">
        <v>2811</v>
      </c>
      <c r="Q603" t="s">
        <v>2424</v>
      </c>
      <c r="R603">
        <v>17.8</v>
      </c>
      <c r="S603">
        <v>2.4300000000000002</v>
      </c>
    </row>
    <row r="604" spans="1:19">
      <c r="A604" s="154" t="s">
        <v>550</v>
      </c>
      <c r="B604" s="154" t="s">
        <v>2270</v>
      </c>
      <c r="C604" s="154" t="s">
        <v>2058</v>
      </c>
      <c r="D604" s="168">
        <v>0.81</v>
      </c>
      <c r="O604" t="s">
        <v>448</v>
      </c>
      <c r="P604" t="s">
        <v>2163</v>
      </c>
      <c r="Q604" t="s">
        <v>2058</v>
      </c>
      <c r="R604">
        <v>13.16</v>
      </c>
      <c r="S604">
        <v>0.6</v>
      </c>
    </row>
    <row r="605" spans="1:19">
      <c r="A605" s="154" t="s">
        <v>3849</v>
      </c>
      <c r="B605" s="154" t="s">
        <v>3850</v>
      </c>
      <c r="C605" s="154" t="s">
        <v>2058</v>
      </c>
      <c r="D605" s="168">
        <v>1.47</v>
      </c>
      <c r="O605" t="s">
        <v>1203</v>
      </c>
      <c r="P605" t="s">
        <v>2812</v>
      </c>
      <c r="Q605" t="s">
        <v>2424</v>
      </c>
      <c r="R605">
        <v>-0.3</v>
      </c>
    </row>
    <row r="606" spans="1:19">
      <c r="A606" s="154" t="s">
        <v>569</v>
      </c>
      <c r="B606" s="154" t="s">
        <v>2271</v>
      </c>
      <c r="C606" s="154" t="s">
        <v>2058</v>
      </c>
      <c r="D606" s="168">
        <v>0.54</v>
      </c>
      <c r="O606" t="s">
        <v>449</v>
      </c>
      <c r="P606" t="s">
        <v>2164</v>
      </c>
      <c r="Q606" t="s">
        <v>2058</v>
      </c>
      <c r="R606">
        <v>5</v>
      </c>
      <c r="S606">
        <v>1.04</v>
      </c>
    </row>
    <row r="607" spans="1:19">
      <c r="A607" s="154" t="s">
        <v>551</v>
      </c>
      <c r="B607" s="154" t="s">
        <v>2272</v>
      </c>
      <c r="C607" s="154" t="s">
        <v>2058</v>
      </c>
      <c r="D607" s="168">
        <v>0.97</v>
      </c>
      <c r="O607" t="s">
        <v>450</v>
      </c>
      <c r="P607" t="s">
        <v>2165</v>
      </c>
      <c r="Q607" t="s">
        <v>2058</v>
      </c>
      <c r="R607">
        <v>104.44</v>
      </c>
      <c r="S607">
        <v>1.51</v>
      </c>
    </row>
    <row r="608" spans="1:19">
      <c r="A608" s="154" t="s">
        <v>2273</v>
      </c>
      <c r="B608" s="154" t="s">
        <v>2274</v>
      </c>
      <c r="C608" s="154" t="s">
        <v>2058</v>
      </c>
      <c r="D608" s="168">
        <v>1.49</v>
      </c>
      <c r="O608" t="s">
        <v>136</v>
      </c>
      <c r="P608" t="s">
        <v>2815</v>
      </c>
      <c r="Q608" t="s">
        <v>2424</v>
      </c>
      <c r="R608">
        <v>9.08</v>
      </c>
      <c r="S608">
        <v>0.28999999999999998</v>
      </c>
    </row>
    <row r="609" spans="1:19">
      <c r="A609" s="154" t="s">
        <v>552</v>
      </c>
      <c r="B609" s="154" t="s">
        <v>2275</v>
      </c>
      <c r="C609" s="154" t="s">
        <v>2058</v>
      </c>
      <c r="D609" s="168">
        <v>0.65</v>
      </c>
      <c r="O609" t="s">
        <v>1206</v>
      </c>
      <c r="P609" t="s">
        <v>2816</v>
      </c>
      <c r="Q609" t="s">
        <v>2424</v>
      </c>
      <c r="R609">
        <v>5.98</v>
      </c>
      <c r="S609">
        <v>0.89</v>
      </c>
    </row>
    <row r="610" spans="1:19">
      <c r="A610" s="154" t="s">
        <v>553</v>
      </c>
      <c r="B610" s="154" t="s">
        <v>2276</v>
      </c>
      <c r="C610" s="154" t="s">
        <v>2058</v>
      </c>
      <c r="D610" s="168">
        <v>1.2</v>
      </c>
      <c r="O610" t="s">
        <v>1207</v>
      </c>
      <c r="P610" t="s">
        <v>2817</v>
      </c>
      <c r="Q610" t="s">
        <v>2424</v>
      </c>
      <c r="R610">
        <v>5.66</v>
      </c>
      <c r="S610">
        <v>1.39</v>
      </c>
    </row>
    <row r="611" spans="1:19">
      <c r="A611" s="154" t="s">
        <v>554</v>
      </c>
      <c r="B611" s="154" t="s">
        <v>3866</v>
      </c>
      <c r="C611" s="154" t="s">
        <v>2058</v>
      </c>
      <c r="D611" s="168">
        <v>0.78</v>
      </c>
      <c r="O611" t="s">
        <v>451</v>
      </c>
      <c r="P611" t="s">
        <v>3662</v>
      </c>
      <c r="Q611" t="s">
        <v>2424</v>
      </c>
      <c r="R611">
        <v>-2.41</v>
      </c>
    </row>
    <row r="612" spans="1:19">
      <c r="A612" s="154" t="s">
        <v>555</v>
      </c>
      <c r="B612" s="154" t="s">
        <v>2278</v>
      </c>
      <c r="C612" s="154" t="s">
        <v>2058</v>
      </c>
      <c r="D612" s="168">
        <v>0.66</v>
      </c>
      <c r="O612" t="s">
        <v>137</v>
      </c>
      <c r="P612" t="s">
        <v>1810</v>
      </c>
      <c r="Q612" t="s">
        <v>1641</v>
      </c>
      <c r="R612">
        <v>7.89</v>
      </c>
      <c r="S612">
        <v>0.99</v>
      </c>
    </row>
    <row r="613" spans="1:19">
      <c r="A613" s="154" t="s">
        <v>565</v>
      </c>
      <c r="B613" s="154" t="s">
        <v>2279</v>
      </c>
      <c r="C613" s="154" t="s">
        <v>2058</v>
      </c>
      <c r="D613" s="168">
        <v>0.64</v>
      </c>
      <c r="O613" t="s">
        <v>849</v>
      </c>
      <c r="P613" t="s">
        <v>2820</v>
      </c>
      <c r="Q613" t="s">
        <v>2424</v>
      </c>
      <c r="R613">
        <v>7.65</v>
      </c>
      <c r="S613">
        <v>0.63</v>
      </c>
    </row>
    <row r="614" spans="1:19">
      <c r="A614" s="154" t="s">
        <v>556</v>
      </c>
      <c r="B614" s="154" t="s">
        <v>2280</v>
      </c>
      <c r="C614" s="154" t="s">
        <v>2058</v>
      </c>
      <c r="D614" s="168">
        <v>0.74</v>
      </c>
      <c r="O614" t="s">
        <v>1208</v>
      </c>
      <c r="P614" t="s">
        <v>2819</v>
      </c>
      <c r="Q614" t="s">
        <v>2424</v>
      </c>
      <c r="R614">
        <v>29.3</v>
      </c>
      <c r="S614">
        <v>2.0499999999999998</v>
      </c>
    </row>
    <row r="615" spans="1:19">
      <c r="A615" s="154" t="s">
        <v>557</v>
      </c>
      <c r="B615" s="154" t="s">
        <v>2281</v>
      </c>
      <c r="C615" s="154" t="s">
        <v>2058</v>
      </c>
      <c r="D615" s="168">
        <v>1.24</v>
      </c>
      <c r="O615" t="s">
        <v>452</v>
      </c>
      <c r="P615" t="s">
        <v>2167</v>
      </c>
      <c r="Q615" t="s">
        <v>2058</v>
      </c>
      <c r="R615">
        <v>19.72</v>
      </c>
      <c r="S615">
        <v>1.05</v>
      </c>
    </row>
    <row r="616" spans="1:19">
      <c r="A616" s="154" t="s">
        <v>558</v>
      </c>
      <c r="B616" s="154" t="s">
        <v>2282</v>
      </c>
      <c r="C616" s="154" t="s">
        <v>2058</v>
      </c>
      <c r="D616" s="168">
        <v>0.47</v>
      </c>
      <c r="O616" t="s">
        <v>1003</v>
      </c>
      <c r="P616" t="s">
        <v>2487</v>
      </c>
      <c r="Q616" t="s">
        <v>2424</v>
      </c>
      <c r="R616">
        <v>87.34</v>
      </c>
      <c r="S616">
        <v>1.18</v>
      </c>
    </row>
    <row r="617" spans="1:19">
      <c r="A617" s="154" t="s">
        <v>1377</v>
      </c>
      <c r="B617" s="154" t="s">
        <v>3114</v>
      </c>
      <c r="C617" s="154" t="s">
        <v>2058</v>
      </c>
      <c r="D617" s="168">
        <v>1.1499999999999999</v>
      </c>
      <c r="O617" t="s">
        <v>1095</v>
      </c>
      <c r="P617" t="s">
        <v>2633</v>
      </c>
      <c r="Q617" t="s">
        <v>2424</v>
      </c>
      <c r="R617">
        <v>668.79</v>
      </c>
      <c r="S617">
        <v>0.53</v>
      </c>
    </row>
    <row r="618" spans="1:19">
      <c r="A618" s="154" t="s">
        <v>560</v>
      </c>
      <c r="B618" s="154" t="s">
        <v>2283</v>
      </c>
      <c r="C618" s="154" t="s">
        <v>2058</v>
      </c>
      <c r="D618" s="168">
        <v>0.33</v>
      </c>
      <c r="O618" t="s">
        <v>2823</v>
      </c>
      <c r="P618" t="s">
        <v>2824</v>
      </c>
      <c r="Q618" t="s">
        <v>2424</v>
      </c>
      <c r="R618">
        <v>0</v>
      </c>
    </row>
    <row r="619" spans="1:19">
      <c r="A619" s="154" t="s">
        <v>561</v>
      </c>
      <c r="B619" s="154" t="s">
        <v>2284</v>
      </c>
      <c r="C619" s="154" t="s">
        <v>2058</v>
      </c>
      <c r="D619" s="168">
        <v>1.29</v>
      </c>
      <c r="O619" t="s">
        <v>948</v>
      </c>
      <c r="P619" t="s">
        <v>2765</v>
      </c>
      <c r="Q619" t="s">
        <v>2424</v>
      </c>
      <c r="R619">
        <v>-37.53</v>
      </c>
      <c r="S619">
        <v>1.88</v>
      </c>
    </row>
    <row r="620" spans="1:19">
      <c r="A620" s="154" t="s">
        <v>562</v>
      </c>
      <c r="B620" s="154" t="s">
        <v>2285</v>
      </c>
      <c r="C620" s="154" t="s">
        <v>2058</v>
      </c>
      <c r="D620" s="168">
        <v>1.24</v>
      </c>
      <c r="O620" t="s">
        <v>138</v>
      </c>
      <c r="P620" t="s">
        <v>1811</v>
      </c>
      <c r="Q620" t="s">
        <v>1641</v>
      </c>
      <c r="R620">
        <v>-4.54</v>
      </c>
      <c r="S620">
        <v>2.65</v>
      </c>
    </row>
    <row r="621" spans="1:19">
      <c r="A621" s="154" t="s">
        <v>566</v>
      </c>
      <c r="B621" s="154" t="s">
        <v>2286</v>
      </c>
      <c r="C621" s="154" t="s">
        <v>2058</v>
      </c>
      <c r="D621" s="168">
        <v>0.49</v>
      </c>
      <c r="O621" t="s">
        <v>885</v>
      </c>
      <c r="P621" t="s">
        <v>2821</v>
      </c>
      <c r="Q621" t="s">
        <v>2424</v>
      </c>
      <c r="R621">
        <v>18.59</v>
      </c>
      <c r="S621">
        <v>1.48</v>
      </c>
    </row>
    <row r="622" spans="1:19">
      <c r="A622" s="154" t="s">
        <v>567</v>
      </c>
      <c r="B622" s="154" t="s">
        <v>4294</v>
      </c>
      <c r="C622" s="154" t="s">
        <v>2058</v>
      </c>
      <c r="D622" s="168">
        <v>2.13</v>
      </c>
      <c r="O622" t="s">
        <v>453</v>
      </c>
      <c r="P622" t="s">
        <v>2829</v>
      </c>
      <c r="Q622" t="s">
        <v>2424</v>
      </c>
      <c r="R622">
        <v>7.39</v>
      </c>
      <c r="S622">
        <v>1.22</v>
      </c>
    </row>
    <row r="623" spans="1:19">
      <c r="A623" s="154" t="s">
        <v>570</v>
      </c>
      <c r="B623" s="154" t="s">
        <v>2289</v>
      </c>
      <c r="C623" s="154" t="s">
        <v>2058</v>
      </c>
      <c r="D623" s="168">
        <v>1.28</v>
      </c>
      <c r="O623" t="s">
        <v>1107</v>
      </c>
      <c r="P623" t="s">
        <v>2646</v>
      </c>
      <c r="Q623" t="s">
        <v>2424</v>
      </c>
      <c r="R623">
        <v>9.2100000000000009</v>
      </c>
      <c r="S623">
        <v>1.34</v>
      </c>
    </row>
    <row r="624" spans="1:19">
      <c r="A624" s="154" t="s">
        <v>2290</v>
      </c>
      <c r="B624" s="154" t="s">
        <v>2291</v>
      </c>
      <c r="C624" s="154" t="s">
        <v>2058</v>
      </c>
      <c r="D624" s="168"/>
      <c r="O624" t="s">
        <v>929</v>
      </c>
      <c r="P624" t="s">
        <v>2842</v>
      </c>
      <c r="Q624" t="s">
        <v>2424</v>
      </c>
      <c r="R624">
        <v>-17.489999999999998</v>
      </c>
      <c r="S624">
        <v>1.1499999999999999</v>
      </c>
    </row>
    <row r="625" spans="1:19">
      <c r="A625" s="154" t="s">
        <v>572</v>
      </c>
      <c r="B625" s="154" t="s">
        <v>2292</v>
      </c>
      <c r="C625" s="154" t="s">
        <v>2058</v>
      </c>
      <c r="D625" s="168">
        <v>2.65</v>
      </c>
      <c r="O625" t="s">
        <v>1503</v>
      </c>
      <c r="P625" t="s">
        <v>3325</v>
      </c>
      <c r="Q625" t="s">
        <v>2424</v>
      </c>
      <c r="R625">
        <v>57.08</v>
      </c>
      <c r="S625">
        <v>2.2000000000000002</v>
      </c>
    </row>
    <row r="626" spans="1:19">
      <c r="A626" s="154" t="s">
        <v>574</v>
      </c>
      <c r="B626" s="154" t="s">
        <v>2293</v>
      </c>
      <c r="C626" s="154" t="s">
        <v>2058</v>
      </c>
      <c r="D626" s="168">
        <v>2.09</v>
      </c>
      <c r="O626" t="s">
        <v>3836</v>
      </c>
      <c r="P626" t="s">
        <v>3837</v>
      </c>
      <c r="Q626" t="s">
        <v>2424</v>
      </c>
      <c r="R626">
        <v>0</v>
      </c>
      <c r="S626">
        <v>0</v>
      </c>
    </row>
    <row r="627" spans="1:19">
      <c r="A627" s="154" t="s">
        <v>575</v>
      </c>
      <c r="B627" s="154" t="s">
        <v>2294</v>
      </c>
      <c r="C627" s="154" t="s">
        <v>2058</v>
      </c>
      <c r="D627" s="168">
        <v>2.2400000000000002</v>
      </c>
      <c r="O627" t="s">
        <v>1201</v>
      </c>
      <c r="P627" t="s">
        <v>2808</v>
      </c>
      <c r="Q627" t="s">
        <v>2424</v>
      </c>
      <c r="R627">
        <v>9.1</v>
      </c>
      <c r="S627">
        <v>0.61</v>
      </c>
    </row>
    <row r="628" spans="1:19">
      <c r="A628" s="154" t="s">
        <v>576</v>
      </c>
      <c r="B628" s="154" t="s">
        <v>2295</v>
      </c>
      <c r="C628" s="154" t="s">
        <v>2058</v>
      </c>
      <c r="D628" s="168">
        <v>0.59</v>
      </c>
      <c r="O628" t="s">
        <v>454</v>
      </c>
      <c r="P628" t="s">
        <v>2168</v>
      </c>
      <c r="Q628" t="s">
        <v>2058</v>
      </c>
      <c r="R628">
        <v>42.14</v>
      </c>
      <c r="S628">
        <v>0.56000000000000005</v>
      </c>
    </row>
    <row r="629" spans="1:19">
      <c r="A629" s="154" t="s">
        <v>578</v>
      </c>
      <c r="B629" s="154" t="s">
        <v>2296</v>
      </c>
      <c r="C629" s="154" t="s">
        <v>2058</v>
      </c>
      <c r="D629" s="168">
        <v>0.81</v>
      </c>
      <c r="O629" t="s">
        <v>139</v>
      </c>
      <c r="P629" t="s">
        <v>1812</v>
      </c>
      <c r="Q629" t="s">
        <v>1641</v>
      </c>
      <c r="R629">
        <v>-12.01</v>
      </c>
      <c r="S629">
        <v>5.13</v>
      </c>
    </row>
    <row r="630" spans="1:19">
      <c r="A630" s="154" t="s">
        <v>580</v>
      </c>
      <c r="B630" s="154" t="s">
        <v>2298</v>
      </c>
      <c r="C630" s="154" t="s">
        <v>2058</v>
      </c>
      <c r="D630" s="168">
        <v>0.66</v>
      </c>
      <c r="O630" t="s">
        <v>949</v>
      </c>
      <c r="P630" t="s">
        <v>2833</v>
      </c>
      <c r="Q630" t="s">
        <v>2424</v>
      </c>
      <c r="R630">
        <v>6.71</v>
      </c>
      <c r="S630">
        <v>0.57999999999999996</v>
      </c>
    </row>
    <row r="631" spans="1:19">
      <c r="A631" s="154" t="s">
        <v>581</v>
      </c>
      <c r="B631" s="154" t="s">
        <v>2299</v>
      </c>
      <c r="C631" s="154" t="s">
        <v>2058</v>
      </c>
      <c r="D631" s="168">
        <v>3.28</v>
      </c>
      <c r="O631" t="s">
        <v>823</v>
      </c>
      <c r="P631" t="s">
        <v>2764</v>
      </c>
      <c r="Q631" t="s">
        <v>2424</v>
      </c>
      <c r="R631">
        <v>-6.02</v>
      </c>
      <c r="S631">
        <v>1</v>
      </c>
    </row>
    <row r="632" spans="1:19">
      <c r="A632" s="154" t="s">
        <v>3540</v>
      </c>
      <c r="B632" s="154" t="s">
        <v>3541</v>
      </c>
      <c r="C632" s="154" t="s">
        <v>2058</v>
      </c>
      <c r="D632" s="168">
        <v>3.36</v>
      </c>
      <c r="O632" t="s">
        <v>1045</v>
      </c>
      <c r="P632" t="s">
        <v>2558</v>
      </c>
      <c r="Q632" t="s">
        <v>2424</v>
      </c>
      <c r="R632">
        <v>-9.5299999999999994</v>
      </c>
      <c r="S632">
        <v>1.04</v>
      </c>
    </row>
    <row r="633" spans="1:19">
      <c r="A633" s="154" t="s">
        <v>582</v>
      </c>
      <c r="B633" s="154" t="s">
        <v>3938</v>
      </c>
      <c r="C633" s="154" t="s">
        <v>2058</v>
      </c>
      <c r="D633" s="168">
        <v>0.95</v>
      </c>
      <c r="O633" t="s">
        <v>901</v>
      </c>
      <c r="P633" t="s">
        <v>2834</v>
      </c>
      <c r="Q633" t="s">
        <v>2424</v>
      </c>
      <c r="R633">
        <v>9.77</v>
      </c>
      <c r="S633">
        <v>1.9</v>
      </c>
    </row>
    <row r="634" spans="1:19">
      <c r="A634" s="154" t="s">
        <v>586</v>
      </c>
      <c r="B634" s="154" t="s">
        <v>2302</v>
      </c>
      <c r="C634" s="154" t="s">
        <v>2058</v>
      </c>
      <c r="D634" s="168">
        <v>0.38</v>
      </c>
      <c r="O634" t="s">
        <v>140</v>
      </c>
      <c r="P634" t="s">
        <v>1813</v>
      </c>
      <c r="Q634" t="s">
        <v>1641</v>
      </c>
      <c r="R634">
        <v>4.5999999999999996</v>
      </c>
      <c r="S634">
        <v>1.38</v>
      </c>
    </row>
    <row r="635" spans="1:19">
      <c r="A635" s="154" t="s">
        <v>588</v>
      </c>
      <c r="B635" s="154" t="s">
        <v>2304</v>
      </c>
      <c r="C635" s="154" t="s">
        <v>2058</v>
      </c>
      <c r="D635" s="168">
        <v>0.54</v>
      </c>
      <c r="O635" t="s">
        <v>918</v>
      </c>
      <c r="P635" t="s">
        <v>2835</v>
      </c>
      <c r="Q635" t="s">
        <v>2424</v>
      </c>
      <c r="R635">
        <v>-38.590000000000003</v>
      </c>
      <c r="S635">
        <v>1.49</v>
      </c>
    </row>
    <row r="636" spans="1:19">
      <c r="A636" s="154" t="s">
        <v>589</v>
      </c>
      <c r="B636" s="154" t="s">
        <v>2305</v>
      </c>
      <c r="C636" s="154" t="s">
        <v>2058</v>
      </c>
      <c r="D636" s="168">
        <v>0.43</v>
      </c>
      <c r="O636" t="s">
        <v>455</v>
      </c>
      <c r="P636" t="s">
        <v>2169</v>
      </c>
      <c r="Q636" t="s">
        <v>2424</v>
      </c>
      <c r="R636">
        <v>289.64</v>
      </c>
      <c r="S636">
        <v>4.0199999999999996</v>
      </c>
    </row>
    <row r="637" spans="1:19">
      <c r="A637" s="154" t="s">
        <v>590</v>
      </c>
      <c r="B637" s="154" t="s">
        <v>2306</v>
      </c>
      <c r="C637" s="154" t="s">
        <v>2058</v>
      </c>
      <c r="D637" s="168">
        <v>0.31</v>
      </c>
      <c r="O637" t="s">
        <v>908</v>
      </c>
      <c r="P637" t="s">
        <v>2837</v>
      </c>
      <c r="Q637" t="s">
        <v>2424</v>
      </c>
      <c r="R637">
        <v>7.39</v>
      </c>
      <c r="S637">
        <v>1.1599999999999999</v>
      </c>
    </row>
    <row r="638" spans="1:19">
      <c r="A638" s="154" t="s">
        <v>591</v>
      </c>
      <c r="B638" s="154" t="s">
        <v>2307</v>
      </c>
      <c r="C638" s="154" t="s">
        <v>2058</v>
      </c>
      <c r="D638" s="168">
        <v>0.62</v>
      </c>
      <c r="O638" t="s">
        <v>1123</v>
      </c>
      <c r="P638" t="s">
        <v>2677</v>
      </c>
      <c r="Q638" t="s">
        <v>2424</v>
      </c>
      <c r="R638">
        <v>7.55</v>
      </c>
      <c r="S638">
        <v>0.78</v>
      </c>
    </row>
    <row r="639" spans="1:19">
      <c r="A639" s="154" t="s">
        <v>592</v>
      </c>
      <c r="B639" s="154" t="s">
        <v>2308</v>
      </c>
      <c r="C639" s="154" t="s">
        <v>2058</v>
      </c>
      <c r="D639" s="168">
        <v>0.72</v>
      </c>
      <c r="O639" t="s">
        <v>1215</v>
      </c>
      <c r="P639" t="s">
        <v>2838</v>
      </c>
      <c r="Q639" t="s">
        <v>2424</v>
      </c>
      <c r="R639">
        <v>7.37</v>
      </c>
      <c r="S639">
        <v>1.18</v>
      </c>
    </row>
    <row r="640" spans="1:19">
      <c r="A640" s="154" t="s">
        <v>594</v>
      </c>
      <c r="B640" s="154" t="s">
        <v>2310</v>
      </c>
      <c r="C640" s="154" t="s">
        <v>2058</v>
      </c>
      <c r="D640" s="168">
        <v>0.43</v>
      </c>
      <c r="O640" t="s">
        <v>1508</v>
      </c>
      <c r="P640" t="s">
        <v>3334</v>
      </c>
      <c r="Q640" t="s">
        <v>2424</v>
      </c>
      <c r="R640">
        <v>6.14</v>
      </c>
      <c r="S640">
        <v>1.18</v>
      </c>
    </row>
    <row r="641" spans="1:19">
      <c r="A641" s="154" t="s">
        <v>595</v>
      </c>
      <c r="B641" s="154" t="s">
        <v>2311</v>
      </c>
      <c r="C641" s="154" t="s">
        <v>2058</v>
      </c>
      <c r="D641" s="168">
        <v>2.63</v>
      </c>
      <c r="O641" t="s">
        <v>1217</v>
      </c>
      <c r="P641" t="s">
        <v>2840</v>
      </c>
      <c r="Q641" t="s">
        <v>2424</v>
      </c>
      <c r="R641">
        <v>12.08</v>
      </c>
      <c r="S641">
        <v>1.23</v>
      </c>
    </row>
    <row r="642" spans="1:19">
      <c r="A642" s="154" t="s">
        <v>596</v>
      </c>
      <c r="B642" s="154" t="s">
        <v>2312</v>
      </c>
      <c r="C642" s="154" t="s">
        <v>2058</v>
      </c>
      <c r="D642" s="168">
        <v>0.46</v>
      </c>
      <c r="O642" t="s">
        <v>141</v>
      </c>
      <c r="P642" t="s">
        <v>1815</v>
      </c>
      <c r="Q642" t="s">
        <v>1641</v>
      </c>
      <c r="R642">
        <v>140.76</v>
      </c>
      <c r="S642">
        <v>0.56000000000000005</v>
      </c>
    </row>
    <row r="643" spans="1:19">
      <c r="A643" s="154" t="s">
        <v>597</v>
      </c>
      <c r="B643" s="154" t="s">
        <v>2313</v>
      </c>
      <c r="C643" s="154" t="s">
        <v>2058</v>
      </c>
      <c r="D643" s="168">
        <v>0.53</v>
      </c>
      <c r="O643" t="s">
        <v>1218</v>
      </c>
      <c r="P643" t="s">
        <v>2841</v>
      </c>
      <c r="Q643" t="s">
        <v>2424</v>
      </c>
      <c r="R643">
        <v>7.21</v>
      </c>
      <c r="S643">
        <v>1.26</v>
      </c>
    </row>
    <row r="644" spans="1:19">
      <c r="A644" s="154" t="s">
        <v>598</v>
      </c>
      <c r="B644" s="154" t="s">
        <v>2314</v>
      </c>
      <c r="C644" s="154" t="s">
        <v>2058</v>
      </c>
      <c r="D644" s="168">
        <v>1.55</v>
      </c>
      <c r="O644" t="s">
        <v>142</v>
      </c>
      <c r="P644" t="s">
        <v>1816</v>
      </c>
      <c r="Q644" t="s">
        <v>1641</v>
      </c>
      <c r="R644">
        <v>75.55</v>
      </c>
      <c r="S644">
        <v>3.18</v>
      </c>
    </row>
    <row r="645" spans="1:19">
      <c r="A645" s="154" t="s">
        <v>599</v>
      </c>
      <c r="B645" s="154" t="s">
        <v>2315</v>
      </c>
      <c r="C645" s="154" t="s">
        <v>2058</v>
      </c>
      <c r="D645" s="168">
        <v>1.71</v>
      </c>
      <c r="O645" t="s">
        <v>902</v>
      </c>
      <c r="P645" t="s">
        <v>2843</v>
      </c>
      <c r="Q645" t="s">
        <v>2424</v>
      </c>
      <c r="R645">
        <v>-4</v>
      </c>
      <c r="S645">
        <v>1.21</v>
      </c>
    </row>
    <row r="646" spans="1:19">
      <c r="A646" s="154" t="s">
        <v>600</v>
      </c>
      <c r="B646" s="154" t="s">
        <v>2316</v>
      </c>
      <c r="C646" s="154" t="s">
        <v>2058</v>
      </c>
      <c r="D646" s="168">
        <v>1.99</v>
      </c>
      <c r="O646" t="s">
        <v>143</v>
      </c>
      <c r="P646" t="s">
        <v>1817</v>
      </c>
      <c r="Q646" t="s">
        <v>1641</v>
      </c>
      <c r="R646">
        <v>4.84</v>
      </c>
      <c r="S646">
        <v>0.86</v>
      </c>
    </row>
    <row r="647" spans="1:19">
      <c r="A647" s="154" t="s">
        <v>744</v>
      </c>
      <c r="B647" s="154" t="s">
        <v>2317</v>
      </c>
      <c r="C647" s="154" t="s">
        <v>2058</v>
      </c>
      <c r="D647" s="168">
        <v>0.65</v>
      </c>
      <c r="O647" t="s">
        <v>1219</v>
      </c>
      <c r="P647" t="s">
        <v>2844</v>
      </c>
      <c r="Q647" t="s">
        <v>2424</v>
      </c>
      <c r="R647">
        <v>-5.83</v>
      </c>
    </row>
    <row r="648" spans="1:19">
      <c r="A648" s="154" t="s">
        <v>604</v>
      </c>
      <c r="B648" s="154" t="s">
        <v>2318</v>
      </c>
      <c r="C648" s="154" t="s">
        <v>2058</v>
      </c>
      <c r="D648" s="168">
        <v>0.3</v>
      </c>
      <c r="O648" t="s">
        <v>1637</v>
      </c>
      <c r="P648" t="s">
        <v>2846</v>
      </c>
      <c r="Q648" t="s">
        <v>2424</v>
      </c>
      <c r="R648">
        <v>12.89</v>
      </c>
      <c r="S648">
        <v>0.81</v>
      </c>
    </row>
    <row r="649" spans="1:19">
      <c r="A649" s="154" t="s">
        <v>605</v>
      </c>
      <c r="B649" s="154" t="s">
        <v>2319</v>
      </c>
      <c r="C649" s="154" t="s">
        <v>2058</v>
      </c>
      <c r="D649" s="168">
        <v>1.23</v>
      </c>
      <c r="O649" t="s">
        <v>144</v>
      </c>
      <c r="P649" t="s">
        <v>3879</v>
      </c>
      <c r="Q649" t="s">
        <v>1641</v>
      </c>
      <c r="R649">
        <v>30.65</v>
      </c>
      <c r="S649">
        <v>1.18</v>
      </c>
    </row>
    <row r="650" spans="1:19">
      <c r="A650" s="154" t="s">
        <v>607</v>
      </c>
      <c r="B650" s="154" t="s">
        <v>2321</v>
      </c>
      <c r="C650" s="154" t="s">
        <v>2058</v>
      </c>
      <c r="D650" s="168">
        <v>0.86</v>
      </c>
      <c r="O650" t="s">
        <v>2847</v>
      </c>
      <c r="P650" t="s">
        <v>2848</v>
      </c>
      <c r="Q650" t="s">
        <v>2424</v>
      </c>
      <c r="R650">
        <v>0</v>
      </c>
    </row>
    <row r="651" spans="1:19">
      <c r="A651" s="154" t="s">
        <v>609</v>
      </c>
      <c r="B651" s="154" t="s">
        <v>2323</v>
      </c>
      <c r="C651" s="154" t="s">
        <v>2058</v>
      </c>
      <c r="D651" s="168">
        <v>0.5</v>
      </c>
      <c r="O651" t="s">
        <v>456</v>
      </c>
      <c r="P651" t="s">
        <v>2170</v>
      </c>
      <c r="Q651" t="s">
        <v>2058</v>
      </c>
      <c r="R651">
        <v>17.600000000000001</v>
      </c>
      <c r="S651">
        <v>1.43</v>
      </c>
    </row>
    <row r="652" spans="1:19">
      <c r="A652" s="154" t="s">
        <v>610</v>
      </c>
      <c r="B652" s="154" t="s">
        <v>2324</v>
      </c>
      <c r="C652" s="154" t="s">
        <v>2058</v>
      </c>
      <c r="D652" s="168">
        <v>0.85</v>
      </c>
      <c r="O652" t="s">
        <v>835</v>
      </c>
      <c r="P652" t="s">
        <v>2850</v>
      </c>
      <c r="Q652" t="s">
        <v>2424</v>
      </c>
      <c r="R652">
        <v>3.84</v>
      </c>
      <c r="S652">
        <v>1.52</v>
      </c>
    </row>
    <row r="653" spans="1:19">
      <c r="A653" s="154" t="s">
        <v>612</v>
      </c>
      <c r="B653" s="154" t="s">
        <v>2325</v>
      </c>
      <c r="C653" s="154" t="s">
        <v>2058</v>
      </c>
      <c r="D653" s="168">
        <v>0.56000000000000005</v>
      </c>
      <c r="O653" t="s">
        <v>145</v>
      </c>
      <c r="P653" t="s">
        <v>1820</v>
      </c>
      <c r="Q653" t="s">
        <v>1641</v>
      </c>
      <c r="R653">
        <v>13.18</v>
      </c>
      <c r="S653">
        <v>0.94</v>
      </c>
    </row>
    <row r="654" spans="1:19">
      <c r="A654" s="154" t="s">
        <v>611</v>
      </c>
      <c r="B654" s="154" t="s">
        <v>2326</v>
      </c>
      <c r="C654" s="154" t="s">
        <v>2058</v>
      </c>
      <c r="D654" s="168">
        <v>0.62</v>
      </c>
      <c r="O654" t="s">
        <v>738</v>
      </c>
      <c r="P654" t="s">
        <v>1822</v>
      </c>
      <c r="Q654" t="s">
        <v>1641</v>
      </c>
      <c r="R654">
        <v>13.14</v>
      </c>
      <c r="S654">
        <v>2.0299999999999998</v>
      </c>
    </row>
    <row r="655" spans="1:19">
      <c r="A655" s="154" t="s">
        <v>932</v>
      </c>
      <c r="B655" s="154" t="s">
        <v>3227</v>
      </c>
      <c r="C655" s="154" t="s">
        <v>2058</v>
      </c>
      <c r="D655" s="168">
        <v>0.9</v>
      </c>
      <c r="O655" t="s">
        <v>146</v>
      </c>
      <c r="P655" t="s">
        <v>1821</v>
      </c>
      <c r="Q655" t="s">
        <v>1641</v>
      </c>
      <c r="R655">
        <v>8.1199999999999992</v>
      </c>
      <c r="S655">
        <v>1.26</v>
      </c>
    </row>
    <row r="656" spans="1:19">
      <c r="A656" s="154" t="s">
        <v>615</v>
      </c>
      <c r="B656" s="154" t="s">
        <v>2328</v>
      </c>
      <c r="C656" s="154" t="s">
        <v>2058</v>
      </c>
      <c r="D656" s="168">
        <v>0.12</v>
      </c>
      <c r="O656" t="s">
        <v>457</v>
      </c>
      <c r="P656" t="s">
        <v>2171</v>
      </c>
      <c r="Q656" t="s">
        <v>2058</v>
      </c>
      <c r="R656" s="169">
        <v>1873.77</v>
      </c>
      <c r="S656">
        <v>3.58</v>
      </c>
    </row>
    <row r="657" spans="1:19">
      <c r="A657" s="154" t="s">
        <v>616</v>
      </c>
      <c r="B657" s="154" t="s">
        <v>2329</v>
      </c>
      <c r="C657" s="154" t="s">
        <v>2058</v>
      </c>
      <c r="D657" s="168">
        <v>0.47</v>
      </c>
      <c r="O657" t="s">
        <v>1222</v>
      </c>
      <c r="P657" t="s">
        <v>2853</v>
      </c>
      <c r="Q657" t="s">
        <v>2424</v>
      </c>
      <c r="R657">
        <v>4.9000000000000004</v>
      </c>
      <c r="S657">
        <v>0.76</v>
      </c>
    </row>
    <row r="658" spans="1:19">
      <c r="A658" s="154" t="s">
        <v>617</v>
      </c>
      <c r="B658" s="154" t="s">
        <v>4157</v>
      </c>
      <c r="C658" s="154" t="s">
        <v>2058</v>
      </c>
      <c r="D658" s="168">
        <v>0.63</v>
      </c>
      <c r="O658" t="s">
        <v>2854</v>
      </c>
      <c r="P658" t="s">
        <v>2855</v>
      </c>
      <c r="Q658" t="s">
        <v>2424</v>
      </c>
      <c r="R658">
        <v>0</v>
      </c>
    </row>
    <row r="659" spans="1:19">
      <c r="A659" s="154" t="s">
        <v>618</v>
      </c>
      <c r="B659" s="154" t="s">
        <v>2331</v>
      </c>
      <c r="C659" s="154" t="s">
        <v>2058</v>
      </c>
      <c r="D659" s="168">
        <v>0.43</v>
      </c>
      <c r="O659" t="s">
        <v>147</v>
      </c>
      <c r="P659" t="s">
        <v>2856</v>
      </c>
      <c r="Q659" t="s">
        <v>2424</v>
      </c>
      <c r="R659">
        <v>-5.19</v>
      </c>
      <c r="S659">
        <v>0.31</v>
      </c>
    </row>
    <row r="660" spans="1:19">
      <c r="A660" s="154" t="s">
        <v>619</v>
      </c>
      <c r="B660" s="154" t="s">
        <v>2332</v>
      </c>
      <c r="C660" s="154" t="s">
        <v>2058</v>
      </c>
      <c r="D660" s="168">
        <v>0.2</v>
      </c>
      <c r="O660" t="s">
        <v>148</v>
      </c>
      <c r="P660" t="s">
        <v>1823</v>
      </c>
      <c r="Q660" t="s">
        <v>1641</v>
      </c>
      <c r="R660">
        <v>10.73</v>
      </c>
      <c r="S660">
        <v>0.55000000000000004</v>
      </c>
    </row>
    <row r="661" spans="1:19">
      <c r="A661" s="154" t="s">
        <v>1599</v>
      </c>
      <c r="B661" s="154" t="s">
        <v>2333</v>
      </c>
      <c r="C661" s="154" t="s">
        <v>2058</v>
      </c>
      <c r="D661" s="168">
        <v>1.57</v>
      </c>
      <c r="O661" t="s">
        <v>149</v>
      </c>
      <c r="P661" t="s">
        <v>1824</v>
      </c>
      <c r="Q661" t="s">
        <v>1641</v>
      </c>
      <c r="R661">
        <v>13.54</v>
      </c>
      <c r="S661">
        <v>0.7</v>
      </c>
    </row>
    <row r="662" spans="1:19">
      <c r="A662" s="154" t="s">
        <v>620</v>
      </c>
      <c r="B662" s="154" t="s">
        <v>2334</v>
      </c>
      <c r="C662" s="154" t="s">
        <v>2058</v>
      </c>
      <c r="D662" s="168">
        <v>0.85</v>
      </c>
      <c r="O662" t="s">
        <v>150</v>
      </c>
      <c r="P662" t="s">
        <v>1825</v>
      </c>
      <c r="Q662" t="s">
        <v>1641</v>
      </c>
      <c r="R662">
        <v>234.64</v>
      </c>
      <c r="S662">
        <v>0.49</v>
      </c>
    </row>
    <row r="663" spans="1:19">
      <c r="A663" s="154" t="s">
        <v>4202</v>
      </c>
      <c r="B663" s="154" t="s">
        <v>4203</v>
      </c>
      <c r="C663" s="154" t="s">
        <v>2058</v>
      </c>
      <c r="D663" s="168">
        <v>0.57999999999999996</v>
      </c>
      <c r="O663" t="s">
        <v>919</v>
      </c>
      <c r="P663" t="s">
        <v>2859</v>
      </c>
      <c r="Q663" t="s">
        <v>2424</v>
      </c>
      <c r="R663">
        <v>6.48</v>
      </c>
      <c r="S663">
        <v>0.79</v>
      </c>
    </row>
    <row r="664" spans="1:19">
      <c r="A664" s="154" t="s">
        <v>624</v>
      </c>
      <c r="B664" s="154" t="s">
        <v>2341</v>
      </c>
      <c r="C664" s="154" t="s">
        <v>2058</v>
      </c>
      <c r="D664" s="168">
        <v>0.63</v>
      </c>
      <c r="O664" t="s">
        <v>1182</v>
      </c>
      <c r="P664" t="s">
        <v>2778</v>
      </c>
      <c r="Q664" t="s">
        <v>2424</v>
      </c>
      <c r="R664">
        <v>965.33</v>
      </c>
      <c r="S664">
        <v>1.18</v>
      </c>
    </row>
    <row r="665" spans="1:19">
      <c r="A665" s="154" t="s">
        <v>626</v>
      </c>
      <c r="B665" s="154" t="s">
        <v>2342</v>
      </c>
      <c r="C665" s="154" t="s">
        <v>2058</v>
      </c>
      <c r="D665" s="168">
        <v>1.38</v>
      </c>
      <c r="O665" t="s">
        <v>1225</v>
      </c>
      <c r="P665" t="s">
        <v>2860</v>
      </c>
      <c r="Q665" t="s">
        <v>2424</v>
      </c>
      <c r="R665">
        <v>293.04000000000002</v>
      </c>
      <c r="S665">
        <v>0.75</v>
      </c>
    </row>
    <row r="666" spans="1:19">
      <c r="A666" s="154" t="s">
        <v>627</v>
      </c>
      <c r="B666" s="154" t="s">
        <v>4134</v>
      </c>
      <c r="C666" s="154" t="s">
        <v>2058</v>
      </c>
      <c r="D666" s="168">
        <v>1.54</v>
      </c>
      <c r="O666" t="s">
        <v>1183</v>
      </c>
      <c r="P666" t="s">
        <v>2779</v>
      </c>
      <c r="Q666" t="s">
        <v>2424</v>
      </c>
      <c r="R666">
        <v>19.690000000000001</v>
      </c>
      <c r="S666">
        <v>0.83</v>
      </c>
    </row>
    <row r="667" spans="1:19">
      <c r="A667" s="154" t="s">
        <v>628</v>
      </c>
      <c r="B667" s="154" t="s">
        <v>2344</v>
      </c>
      <c r="C667" s="154" t="s">
        <v>2058</v>
      </c>
      <c r="D667" s="168">
        <v>0.78</v>
      </c>
      <c r="O667" t="s">
        <v>887</v>
      </c>
      <c r="P667" t="s">
        <v>2868</v>
      </c>
      <c r="Q667" t="s">
        <v>2424</v>
      </c>
      <c r="R667">
        <v>9.5299999999999994</v>
      </c>
      <c r="S667">
        <v>1.03</v>
      </c>
    </row>
    <row r="668" spans="1:19">
      <c r="A668" s="154" t="s">
        <v>2345</v>
      </c>
      <c r="B668" s="154" t="s">
        <v>2346</v>
      </c>
      <c r="C668" s="154" t="s">
        <v>2058</v>
      </c>
      <c r="D668" s="168">
        <v>2.86</v>
      </c>
      <c r="O668" t="s">
        <v>1211</v>
      </c>
      <c r="P668" t="s">
        <v>2828</v>
      </c>
      <c r="Q668" t="s">
        <v>2424</v>
      </c>
      <c r="R668">
        <v>24.96</v>
      </c>
      <c r="S668">
        <v>2.59</v>
      </c>
    </row>
    <row r="669" spans="1:19">
      <c r="A669" s="154" t="s">
        <v>629</v>
      </c>
      <c r="B669" s="154" t="s">
        <v>2347</v>
      </c>
      <c r="C669" s="154" t="s">
        <v>2058</v>
      </c>
      <c r="D669" s="168">
        <v>0.65</v>
      </c>
      <c r="O669" t="s">
        <v>1226</v>
      </c>
      <c r="P669" t="s">
        <v>2861</v>
      </c>
      <c r="Q669" t="s">
        <v>2424</v>
      </c>
      <c r="R669">
        <v>5.0599999999999996</v>
      </c>
      <c r="S669">
        <v>1.85</v>
      </c>
    </row>
    <row r="670" spans="1:19">
      <c r="A670" s="154" t="s">
        <v>630</v>
      </c>
      <c r="B670" s="154" t="s">
        <v>2348</v>
      </c>
      <c r="C670" s="154" t="s">
        <v>2058</v>
      </c>
      <c r="D670" s="168">
        <v>0.59</v>
      </c>
      <c r="O670" t="s">
        <v>3814</v>
      </c>
      <c r="P670" t="s">
        <v>3815</v>
      </c>
      <c r="Q670" t="s">
        <v>1641</v>
      </c>
      <c r="R670">
        <v>0</v>
      </c>
    </row>
    <row r="671" spans="1:19">
      <c r="A671" s="154" t="s">
        <v>632</v>
      </c>
      <c r="B671" s="154" t="s">
        <v>2349</v>
      </c>
      <c r="C671" s="154" t="s">
        <v>2058</v>
      </c>
      <c r="D671" s="168">
        <v>0.61</v>
      </c>
      <c r="O671" t="s">
        <v>458</v>
      </c>
      <c r="P671" t="s">
        <v>3745</v>
      </c>
      <c r="Q671" t="s">
        <v>2058</v>
      </c>
      <c r="R671">
        <v>39.81</v>
      </c>
      <c r="S671">
        <v>2.5</v>
      </c>
    </row>
    <row r="672" spans="1:19">
      <c r="A672" s="154" t="s">
        <v>633</v>
      </c>
      <c r="B672" s="154" t="s">
        <v>3867</v>
      </c>
      <c r="C672" s="154" t="s">
        <v>2058</v>
      </c>
      <c r="D672" s="168">
        <v>0.59</v>
      </c>
      <c r="O672" t="s">
        <v>1210</v>
      </c>
      <c r="P672" t="s">
        <v>2827</v>
      </c>
      <c r="Q672" t="s">
        <v>2424</v>
      </c>
      <c r="R672">
        <v>9.74</v>
      </c>
      <c r="S672">
        <v>1.07</v>
      </c>
    </row>
    <row r="673" spans="1:19">
      <c r="A673" s="154" t="s">
        <v>635</v>
      </c>
      <c r="B673" s="154" t="s">
        <v>2352</v>
      </c>
      <c r="C673" s="154" t="s">
        <v>2058</v>
      </c>
      <c r="D673" s="168">
        <v>1.07</v>
      </c>
      <c r="O673" t="s">
        <v>459</v>
      </c>
      <c r="P673" t="s">
        <v>2864</v>
      </c>
      <c r="Q673" t="s">
        <v>2424</v>
      </c>
      <c r="R673">
        <v>4.3499999999999996</v>
      </c>
      <c r="S673">
        <v>0.59</v>
      </c>
    </row>
    <row r="674" spans="1:19">
      <c r="A674" s="154" t="s">
        <v>695</v>
      </c>
      <c r="B674" s="154" t="s">
        <v>2353</v>
      </c>
      <c r="C674" s="154" t="s">
        <v>2058</v>
      </c>
      <c r="D674" s="168">
        <v>0.93</v>
      </c>
      <c r="O674" t="s">
        <v>740</v>
      </c>
      <c r="P674" t="s">
        <v>1827</v>
      </c>
      <c r="Q674" t="s">
        <v>1641</v>
      </c>
      <c r="R674">
        <v>27.3</v>
      </c>
      <c r="S674">
        <v>0.56000000000000005</v>
      </c>
    </row>
    <row r="675" spans="1:19">
      <c r="A675" s="154" t="s">
        <v>638</v>
      </c>
      <c r="B675" s="154" t="s">
        <v>2354</v>
      </c>
      <c r="C675" s="154" t="s">
        <v>2058</v>
      </c>
      <c r="D675" s="168">
        <v>0.5</v>
      </c>
      <c r="O675" t="s">
        <v>151</v>
      </c>
      <c r="P675" t="s">
        <v>2865</v>
      </c>
      <c r="Q675" t="s">
        <v>2424</v>
      </c>
      <c r="R675">
        <v>-0.56999999999999995</v>
      </c>
      <c r="S675">
        <v>1.36</v>
      </c>
    </row>
    <row r="676" spans="1:19">
      <c r="A676" s="154" t="s">
        <v>639</v>
      </c>
      <c r="B676" s="154" t="s">
        <v>2355</v>
      </c>
      <c r="C676" s="154" t="s">
        <v>2058</v>
      </c>
      <c r="D676" s="168"/>
      <c r="O676" t="s">
        <v>460</v>
      </c>
      <c r="P676" t="s">
        <v>2173</v>
      </c>
      <c r="Q676" t="s">
        <v>2058</v>
      </c>
      <c r="R676">
        <v>4.5999999999999996</v>
      </c>
      <c r="S676">
        <v>1.65</v>
      </c>
    </row>
    <row r="677" spans="1:19">
      <c r="A677" s="154" t="s">
        <v>641</v>
      </c>
      <c r="B677" s="154" t="s">
        <v>3807</v>
      </c>
      <c r="C677" s="154" t="s">
        <v>2058</v>
      </c>
      <c r="D677" s="168">
        <v>1.31</v>
      </c>
      <c r="O677" t="s">
        <v>152</v>
      </c>
      <c r="P677" t="s">
        <v>1829</v>
      </c>
      <c r="Q677" t="s">
        <v>1641</v>
      </c>
      <c r="R677">
        <v>242.02</v>
      </c>
      <c r="S677">
        <v>0.43</v>
      </c>
    </row>
    <row r="678" spans="1:19">
      <c r="A678" s="154" t="s">
        <v>1492</v>
      </c>
      <c r="B678" s="154" t="s">
        <v>3312</v>
      </c>
      <c r="C678" s="154" t="s">
        <v>2058</v>
      </c>
      <c r="D678" s="168">
        <v>1.03</v>
      </c>
      <c r="O678" t="s">
        <v>2866</v>
      </c>
      <c r="P678" t="s">
        <v>2867</v>
      </c>
      <c r="Q678" t="s">
        <v>2424</v>
      </c>
      <c r="R678">
        <v>0</v>
      </c>
    </row>
    <row r="679" spans="1:19">
      <c r="A679" s="154" t="s">
        <v>643</v>
      </c>
      <c r="B679" s="154" t="s">
        <v>3556</v>
      </c>
      <c r="C679" s="154" t="s">
        <v>2058</v>
      </c>
      <c r="D679" s="168">
        <v>0.65</v>
      </c>
      <c r="O679" t="s">
        <v>2195</v>
      </c>
      <c r="P679" t="s">
        <v>3500</v>
      </c>
      <c r="Q679" t="s">
        <v>2058</v>
      </c>
      <c r="R679">
        <v>-13.29</v>
      </c>
      <c r="S679">
        <v>0.94</v>
      </c>
    </row>
    <row r="680" spans="1:19">
      <c r="A680" s="154" t="s">
        <v>644</v>
      </c>
      <c r="B680" s="154" t="s">
        <v>2358</v>
      </c>
      <c r="C680" s="154" t="s">
        <v>2058</v>
      </c>
      <c r="D680" s="168">
        <v>1.76</v>
      </c>
      <c r="O680" t="s">
        <v>153</v>
      </c>
      <c r="P680" t="s">
        <v>1830</v>
      </c>
      <c r="Q680" t="s">
        <v>1641</v>
      </c>
      <c r="R680">
        <v>14.12</v>
      </c>
      <c r="S680">
        <v>1.73</v>
      </c>
    </row>
    <row r="681" spans="1:19">
      <c r="A681" s="154" t="s">
        <v>647</v>
      </c>
      <c r="B681" s="154" t="s">
        <v>2360</v>
      </c>
      <c r="C681" s="154" t="s">
        <v>2058</v>
      </c>
      <c r="D681" s="168">
        <v>0.45</v>
      </c>
      <c r="O681" t="s">
        <v>909</v>
      </c>
      <c r="P681" t="s">
        <v>2871</v>
      </c>
      <c r="Q681" t="s">
        <v>2424</v>
      </c>
      <c r="R681">
        <v>13.14</v>
      </c>
      <c r="S681">
        <v>0.86</v>
      </c>
    </row>
    <row r="682" spans="1:19">
      <c r="A682" s="154" t="s">
        <v>631</v>
      </c>
      <c r="B682" s="154" t="s">
        <v>2361</v>
      </c>
      <c r="C682" s="154" t="s">
        <v>2058</v>
      </c>
      <c r="D682" s="168">
        <v>0.22</v>
      </c>
      <c r="O682" t="s">
        <v>750</v>
      </c>
      <c r="P682" t="s">
        <v>1834</v>
      </c>
      <c r="Q682" t="s">
        <v>1641</v>
      </c>
      <c r="R682">
        <v>9.35</v>
      </c>
      <c r="S682">
        <v>1.76</v>
      </c>
    </row>
    <row r="683" spans="1:19">
      <c r="A683" s="154" t="s">
        <v>636</v>
      </c>
      <c r="B683" s="154" t="s">
        <v>2362</v>
      </c>
      <c r="C683" s="154" t="s">
        <v>2058</v>
      </c>
      <c r="D683" s="168">
        <v>0.6</v>
      </c>
      <c r="O683" t="s">
        <v>939</v>
      </c>
      <c r="P683" t="s">
        <v>3799</v>
      </c>
      <c r="Q683" t="s">
        <v>2424</v>
      </c>
      <c r="R683">
        <v>-25.43</v>
      </c>
      <c r="S683">
        <v>0.47</v>
      </c>
    </row>
    <row r="684" spans="1:19">
      <c r="A684" s="154" t="s">
        <v>648</v>
      </c>
      <c r="B684" s="154" t="s">
        <v>2363</v>
      </c>
      <c r="C684" s="154" t="s">
        <v>2058</v>
      </c>
      <c r="D684" s="168">
        <v>0.48</v>
      </c>
      <c r="O684" t="s">
        <v>461</v>
      </c>
      <c r="P684" t="s">
        <v>2174</v>
      </c>
      <c r="Q684" t="s">
        <v>2058</v>
      </c>
      <c r="R684">
        <v>26.42</v>
      </c>
      <c r="S684">
        <v>0.55000000000000004</v>
      </c>
    </row>
    <row r="685" spans="1:19">
      <c r="A685" s="154" t="s">
        <v>651</v>
      </c>
      <c r="B685" s="154" t="s">
        <v>2365</v>
      </c>
      <c r="C685" s="154" t="s">
        <v>2058</v>
      </c>
      <c r="D685" s="168">
        <v>0.94</v>
      </c>
      <c r="O685" t="s">
        <v>1229</v>
      </c>
      <c r="P685" t="s">
        <v>2873</v>
      </c>
      <c r="Q685" t="s">
        <v>2424</v>
      </c>
      <c r="R685">
        <v>828.08</v>
      </c>
      <c r="S685">
        <v>0.57999999999999996</v>
      </c>
    </row>
    <row r="686" spans="1:19">
      <c r="A686" s="154" t="s">
        <v>652</v>
      </c>
      <c r="B686" s="154" t="s">
        <v>2366</v>
      </c>
      <c r="C686" s="154" t="s">
        <v>2058</v>
      </c>
      <c r="D686" s="168">
        <v>0.95</v>
      </c>
      <c r="O686" t="s">
        <v>880</v>
      </c>
      <c r="P686" t="s">
        <v>2554</v>
      </c>
      <c r="Q686" t="s">
        <v>2424</v>
      </c>
      <c r="R686">
        <v>54.14</v>
      </c>
      <c r="S686">
        <v>1.66</v>
      </c>
    </row>
    <row r="687" spans="1:19">
      <c r="A687" s="154" t="s">
        <v>653</v>
      </c>
      <c r="B687" s="154" t="s">
        <v>4243</v>
      </c>
      <c r="C687" s="154" t="s">
        <v>2058</v>
      </c>
      <c r="D687" s="168">
        <v>0.49</v>
      </c>
      <c r="O687" t="s">
        <v>154</v>
      </c>
      <c r="P687" t="s">
        <v>1832</v>
      </c>
      <c r="Q687" t="s">
        <v>1641</v>
      </c>
      <c r="R687">
        <v>8.9700000000000006</v>
      </c>
      <c r="S687">
        <v>1.36</v>
      </c>
    </row>
    <row r="688" spans="1:19">
      <c r="A688" s="154" t="s">
        <v>654</v>
      </c>
      <c r="B688" s="154" t="s">
        <v>2370</v>
      </c>
      <c r="C688" s="154" t="s">
        <v>2058</v>
      </c>
      <c r="D688" s="168">
        <v>0.66</v>
      </c>
      <c r="O688" t="s">
        <v>793</v>
      </c>
      <c r="P688" t="s">
        <v>2175</v>
      </c>
      <c r="Q688" t="s">
        <v>2058</v>
      </c>
      <c r="R688">
        <v>11.15</v>
      </c>
      <c r="S688">
        <v>3.8</v>
      </c>
    </row>
    <row r="689" spans="1:19">
      <c r="A689" s="154" t="s">
        <v>655</v>
      </c>
      <c r="B689" s="154" t="s">
        <v>2371</v>
      </c>
      <c r="C689" s="154" t="s">
        <v>2058</v>
      </c>
      <c r="D689" s="168">
        <v>0.28000000000000003</v>
      </c>
      <c r="O689" t="s">
        <v>1279</v>
      </c>
      <c r="P689" t="s">
        <v>3763</v>
      </c>
      <c r="Q689" t="s">
        <v>2424</v>
      </c>
      <c r="R689">
        <v>-1.33</v>
      </c>
    </row>
    <row r="690" spans="1:19">
      <c r="A690" s="154" t="s">
        <v>656</v>
      </c>
      <c r="B690" s="154" t="s">
        <v>3958</v>
      </c>
      <c r="C690" s="154" t="s">
        <v>2058</v>
      </c>
      <c r="D690" s="168">
        <v>0.74</v>
      </c>
      <c r="O690" t="s">
        <v>462</v>
      </c>
      <c r="P690" t="s">
        <v>3785</v>
      </c>
      <c r="Q690" t="s">
        <v>2058</v>
      </c>
      <c r="R690">
        <v>10.01</v>
      </c>
      <c r="S690">
        <v>1.45</v>
      </c>
    </row>
    <row r="691" spans="1:19">
      <c r="A691" s="154" t="s">
        <v>657</v>
      </c>
      <c r="B691" s="154" t="s">
        <v>2373</v>
      </c>
      <c r="C691" s="154" t="s">
        <v>2058</v>
      </c>
      <c r="D691" s="168">
        <v>0.76</v>
      </c>
      <c r="O691" t="s">
        <v>3524</v>
      </c>
      <c r="P691" t="s">
        <v>3525</v>
      </c>
      <c r="Q691" t="s">
        <v>2424</v>
      </c>
      <c r="R691">
        <v>10.18</v>
      </c>
      <c r="S691">
        <v>5.76</v>
      </c>
    </row>
    <row r="692" spans="1:19">
      <c r="A692" s="154" t="s">
        <v>658</v>
      </c>
      <c r="B692" s="154" t="s">
        <v>2374</v>
      </c>
      <c r="C692" s="154" t="s">
        <v>2058</v>
      </c>
      <c r="D692" s="168">
        <v>0.57999999999999996</v>
      </c>
      <c r="O692" t="s">
        <v>463</v>
      </c>
      <c r="P692" t="s">
        <v>2177</v>
      </c>
      <c r="Q692" t="s">
        <v>2058</v>
      </c>
      <c r="R692">
        <v>6.04</v>
      </c>
      <c r="S692">
        <v>1.82</v>
      </c>
    </row>
    <row r="693" spans="1:19">
      <c r="A693" s="154" t="s">
        <v>660</v>
      </c>
      <c r="B693" s="154" t="s">
        <v>2376</v>
      </c>
      <c r="C693" s="154" t="s">
        <v>2058</v>
      </c>
      <c r="D693" s="168">
        <v>0.89</v>
      </c>
      <c r="O693" t="s">
        <v>1232</v>
      </c>
      <c r="P693" t="s">
        <v>2880</v>
      </c>
      <c r="Q693" t="s">
        <v>2424</v>
      </c>
      <c r="R693">
        <v>24.78</v>
      </c>
      <c r="S693">
        <v>1.57</v>
      </c>
    </row>
    <row r="694" spans="1:19">
      <c r="A694" s="154" t="s">
        <v>661</v>
      </c>
      <c r="B694" s="154" t="s">
        <v>2377</v>
      </c>
      <c r="C694" s="154" t="s">
        <v>2058</v>
      </c>
      <c r="D694" s="168">
        <v>0.69</v>
      </c>
      <c r="O694" t="s">
        <v>1233</v>
      </c>
      <c r="P694" t="s">
        <v>2881</v>
      </c>
      <c r="Q694" t="s">
        <v>2424</v>
      </c>
      <c r="R694">
        <v>-9.19</v>
      </c>
      <c r="S694">
        <v>1.95</v>
      </c>
    </row>
    <row r="695" spans="1:19">
      <c r="A695" s="154" t="s">
        <v>662</v>
      </c>
      <c r="B695" s="154" t="s">
        <v>2378</v>
      </c>
      <c r="C695" s="154" t="s">
        <v>2058</v>
      </c>
      <c r="D695" s="168">
        <v>0.39</v>
      </c>
      <c r="O695" t="s">
        <v>155</v>
      </c>
      <c r="P695" t="s">
        <v>1833</v>
      </c>
      <c r="Q695" t="s">
        <v>1641</v>
      </c>
      <c r="R695">
        <v>9.8800000000000008</v>
      </c>
      <c r="S695">
        <v>1.38</v>
      </c>
    </row>
    <row r="696" spans="1:19">
      <c r="A696" s="154" t="s">
        <v>663</v>
      </c>
      <c r="B696" s="154" t="s">
        <v>2379</v>
      </c>
      <c r="C696" s="154" t="s">
        <v>2058</v>
      </c>
      <c r="D696" s="168">
        <v>2.39</v>
      </c>
      <c r="O696" t="s">
        <v>910</v>
      </c>
      <c r="P696" t="s">
        <v>2883</v>
      </c>
      <c r="Q696" t="s">
        <v>2424</v>
      </c>
      <c r="R696">
        <v>9.5</v>
      </c>
      <c r="S696">
        <v>0.54</v>
      </c>
    </row>
    <row r="697" spans="1:19">
      <c r="A697" s="154" t="s">
        <v>664</v>
      </c>
      <c r="B697" s="154" t="s">
        <v>2380</v>
      </c>
      <c r="C697" s="154" t="s">
        <v>2058</v>
      </c>
      <c r="D697" s="168">
        <v>1.37</v>
      </c>
      <c r="O697" t="s">
        <v>1235</v>
      </c>
      <c r="P697" t="s">
        <v>3873</v>
      </c>
      <c r="Q697" t="s">
        <v>2424</v>
      </c>
      <c r="R697">
        <v>5.35</v>
      </c>
      <c r="S697">
        <v>2.5099999999999998</v>
      </c>
    </row>
    <row r="698" spans="1:19">
      <c r="A698" s="154" t="s">
        <v>665</v>
      </c>
      <c r="B698" s="154" t="s">
        <v>3557</v>
      </c>
      <c r="C698" s="154" t="s">
        <v>2058</v>
      </c>
      <c r="D698" s="168">
        <v>0.71</v>
      </c>
      <c r="O698" t="s">
        <v>1236</v>
      </c>
      <c r="P698" t="s">
        <v>2886</v>
      </c>
      <c r="Q698" t="s">
        <v>2424</v>
      </c>
      <c r="R698">
        <v>833.84</v>
      </c>
      <c r="S698">
        <v>19</v>
      </c>
    </row>
    <row r="699" spans="1:19">
      <c r="A699" s="154" t="s">
        <v>666</v>
      </c>
      <c r="B699" s="154" t="s">
        <v>2381</v>
      </c>
      <c r="C699" s="154" t="s">
        <v>2058</v>
      </c>
      <c r="D699" s="168">
        <v>1.27</v>
      </c>
      <c r="O699" t="s">
        <v>2887</v>
      </c>
      <c r="P699" t="s">
        <v>2888</v>
      </c>
      <c r="Q699" t="s">
        <v>2424</v>
      </c>
      <c r="R699">
        <v>0</v>
      </c>
    </row>
    <row r="700" spans="1:19">
      <c r="A700" s="154" t="s">
        <v>667</v>
      </c>
      <c r="B700" s="154" t="s">
        <v>2382</v>
      </c>
      <c r="C700" s="154" t="s">
        <v>2058</v>
      </c>
      <c r="D700" s="168">
        <v>0.83</v>
      </c>
      <c r="O700" t="s">
        <v>156</v>
      </c>
      <c r="P700" t="s">
        <v>1835</v>
      </c>
      <c r="Q700" t="s">
        <v>1641</v>
      </c>
      <c r="R700">
        <v>21.24</v>
      </c>
      <c r="S700">
        <v>2.37</v>
      </c>
    </row>
    <row r="701" spans="1:19">
      <c r="A701" s="154" t="s">
        <v>670</v>
      </c>
      <c r="B701" s="154" t="s">
        <v>4109</v>
      </c>
      <c r="C701" s="154" t="s">
        <v>2058</v>
      </c>
      <c r="D701" s="168">
        <v>0.57999999999999996</v>
      </c>
      <c r="O701" t="s">
        <v>940</v>
      </c>
      <c r="P701" t="s">
        <v>2889</v>
      </c>
      <c r="Q701" t="s">
        <v>2424</v>
      </c>
      <c r="R701">
        <v>14.96</v>
      </c>
      <c r="S701">
        <v>2.86</v>
      </c>
    </row>
    <row r="702" spans="1:19">
      <c r="A702" s="154" t="s">
        <v>672</v>
      </c>
      <c r="B702" s="154" t="s">
        <v>2385</v>
      </c>
      <c r="C702" s="154" t="s">
        <v>2058</v>
      </c>
      <c r="D702" s="168">
        <v>1.19</v>
      </c>
      <c r="O702" t="s">
        <v>1228</v>
      </c>
      <c r="P702" t="s">
        <v>2870</v>
      </c>
      <c r="Q702" t="s">
        <v>2424</v>
      </c>
      <c r="R702">
        <v>8.1300000000000008</v>
      </c>
      <c r="S702">
        <v>0.82</v>
      </c>
    </row>
    <row r="703" spans="1:19">
      <c r="A703" s="154" t="s">
        <v>673</v>
      </c>
      <c r="B703" s="154" t="s">
        <v>2386</v>
      </c>
      <c r="C703" s="154" t="s">
        <v>2058</v>
      </c>
      <c r="D703" s="168">
        <v>1.21</v>
      </c>
      <c r="O703" t="s">
        <v>464</v>
      </c>
      <c r="P703" t="s">
        <v>2178</v>
      </c>
      <c r="Q703" t="s">
        <v>2058</v>
      </c>
      <c r="R703">
        <v>13.1</v>
      </c>
      <c r="S703">
        <v>1.32</v>
      </c>
    </row>
    <row r="704" spans="1:19">
      <c r="A704" s="154" t="s">
        <v>674</v>
      </c>
      <c r="B704" s="154" t="s">
        <v>2387</v>
      </c>
      <c r="C704" s="154" t="s">
        <v>2058</v>
      </c>
      <c r="D704" s="168">
        <v>0.64</v>
      </c>
      <c r="O704" t="s">
        <v>736</v>
      </c>
      <c r="P704" t="s">
        <v>2117</v>
      </c>
      <c r="Q704" t="s">
        <v>2058</v>
      </c>
      <c r="R704">
        <v>36.51</v>
      </c>
      <c r="S704">
        <v>3.05</v>
      </c>
    </row>
    <row r="705" spans="1:19">
      <c r="A705" s="154" t="s">
        <v>676</v>
      </c>
      <c r="B705" s="154" t="s">
        <v>2389</v>
      </c>
      <c r="C705" s="154" t="s">
        <v>2058</v>
      </c>
      <c r="D705" s="168">
        <v>5.93</v>
      </c>
      <c r="O705" t="s">
        <v>465</v>
      </c>
      <c r="P705" t="s">
        <v>2179</v>
      </c>
      <c r="Q705" t="s">
        <v>2058</v>
      </c>
      <c r="R705">
        <v>12.17</v>
      </c>
      <c r="S705">
        <v>1.64</v>
      </c>
    </row>
    <row r="706" spans="1:19">
      <c r="A706" s="154" t="s">
        <v>677</v>
      </c>
      <c r="B706" s="154" t="s">
        <v>2390</v>
      </c>
      <c r="C706" s="154" t="s">
        <v>2058</v>
      </c>
      <c r="D706" s="168">
        <v>26.06</v>
      </c>
      <c r="O706" t="s">
        <v>3673</v>
      </c>
      <c r="P706" t="s">
        <v>3674</v>
      </c>
      <c r="Q706" t="s">
        <v>2424</v>
      </c>
      <c r="R706">
        <v>124.33</v>
      </c>
      <c r="S706">
        <v>1.19</v>
      </c>
    </row>
    <row r="707" spans="1:19">
      <c r="A707" s="154" t="s">
        <v>3380</v>
      </c>
      <c r="B707" s="154" t="s">
        <v>3381</v>
      </c>
      <c r="C707" s="154" t="s">
        <v>2058</v>
      </c>
      <c r="D707" s="168">
        <v>1.04</v>
      </c>
      <c r="O707" t="s">
        <v>1239</v>
      </c>
      <c r="P707" t="s">
        <v>2894</v>
      </c>
      <c r="Q707" t="s">
        <v>2424</v>
      </c>
      <c r="R707">
        <v>13.22</v>
      </c>
      <c r="S707">
        <v>0.84</v>
      </c>
    </row>
    <row r="708" spans="1:19">
      <c r="A708" s="154" t="s">
        <v>681</v>
      </c>
      <c r="B708" s="154" t="s">
        <v>2393</v>
      </c>
      <c r="C708" s="154" t="s">
        <v>2058</v>
      </c>
      <c r="D708" s="168"/>
      <c r="O708" t="s">
        <v>865</v>
      </c>
      <c r="P708" t="s">
        <v>2885</v>
      </c>
      <c r="Q708" t="s">
        <v>2424</v>
      </c>
      <c r="R708">
        <v>-337.48</v>
      </c>
      <c r="S708">
        <v>2.02</v>
      </c>
    </row>
    <row r="709" spans="1:19">
      <c r="A709" s="154" t="s">
        <v>682</v>
      </c>
      <c r="B709" s="154" t="s">
        <v>2394</v>
      </c>
      <c r="C709" s="154" t="s">
        <v>2058</v>
      </c>
      <c r="D709" s="168">
        <v>1.0900000000000001</v>
      </c>
      <c r="O709" t="s">
        <v>1237</v>
      </c>
      <c r="P709" t="s">
        <v>2892</v>
      </c>
      <c r="Q709" t="s">
        <v>2058</v>
      </c>
      <c r="R709">
        <v>8.31</v>
      </c>
      <c r="S709">
        <v>1.41</v>
      </c>
    </row>
    <row r="710" spans="1:19">
      <c r="A710" s="154" t="s">
        <v>748</v>
      </c>
      <c r="B710" s="154" t="s">
        <v>2395</v>
      </c>
      <c r="C710" s="154" t="s">
        <v>2058</v>
      </c>
      <c r="D710" s="168">
        <v>0.3</v>
      </c>
      <c r="O710" t="s">
        <v>1240</v>
      </c>
      <c r="P710" t="s">
        <v>2895</v>
      </c>
      <c r="Q710" t="s">
        <v>2424</v>
      </c>
      <c r="R710">
        <v>0.52</v>
      </c>
    </row>
    <row r="711" spans="1:19">
      <c r="A711" s="154" t="s">
        <v>683</v>
      </c>
      <c r="B711" s="154" t="s">
        <v>2396</v>
      </c>
      <c r="C711" s="154" t="s">
        <v>2058</v>
      </c>
      <c r="D711" s="168">
        <v>0.52</v>
      </c>
      <c r="O711" t="s">
        <v>1242</v>
      </c>
      <c r="P711" t="s">
        <v>2897</v>
      </c>
      <c r="Q711" t="s">
        <v>2424</v>
      </c>
      <c r="R711">
        <v>11.63</v>
      </c>
      <c r="S711">
        <v>2.71</v>
      </c>
    </row>
    <row r="712" spans="1:19">
      <c r="A712" s="154" t="s">
        <v>912</v>
      </c>
      <c r="B712" s="154" t="s">
        <v>2398</v>
      </c>
      <c r="C712" s="154" t="s">
        <v>2058</v>
      </c>
      <c r="D712" s="168">
        <v>1.07</v>
      </c>
      <c r="O712" t="s">
        <v>157</v>
      </c>
      <c r="P712" t="s">
        <v>1836</v>
      </c>
      <c r="Q712" t="s">
        <v>1641</v>
      </c>
      <c r="R712">
        <v>21.65</v>
      </c>
      <c r="S712">
        <v>0.68</v>
      </c>
    </row>
    <row r="713" spans="1:19">
      <c r="A713" s="154" t="s">
        <v>686</v>
      </c>
      <c r="B713" s="154" t="s">
        <v>3965</v>
      </c>
      <c r="C713" s="154" t="s">
        <v>2058</v>
      </c>
      <c r="D713" s="168">
        <v>0.56999999999999995</v>
      </c>
      <c r="O713" t="s">
        <v>831</v>
      </c>
      <c r="P713" t="s">
        <v>2898</v>
      </c>
      <c r="Q713" t="s">
        <v>2424</v>
      </c>
      <c r="R713">
        <v>10.23</v>
      </c>
      <c r="S713">
        <v>0.45</v>
      </c>
    </row>
    <row r="714" spans="1:19">
      <c r="A714" s="154" t="s">
        <v>687</v>
      </c>
      <c r="B714" s="154" t="s">
        <v>2400</v>
      </c>
      <c r="C714" s="154" t="s">
        <v>2058</v>
      </c>
      <c r="D714" s="168">
        <v>2.09</v>
      </c>
      <c r="O714" t="s">
        <v>158</v>
      </c>
      <c r="P714" t="s">
        <v>1837</v>
      </c>
      <c r="Q714" t="s">
        <v>1641</v>
      </c>
      <c r="R714">
        <v>6.67</v>
      </c>
      <c r="S714">
        <v>0.69</v>
      </c>
    </row>
    <row r="715" spans="1:19">
      <c r="A715" s="154" t="s">
        <v>690</v>
      </c>
      <c r="B715" s="154" t="s">
        <v>2403</v>
      </c>
      <c r="C715" s="154" t="s">
        <v>2058</v>
      </c>
      <c r="D715" s="168">
        <v>0.8</v>
      </c>
      <c r="O715" t="s">
        <v>159</v>
      </c>
      <c r="P715" t="s">
        <v>1838</v>
      </c>
      <c r="Q715" t="s">
        <v>1641</v>
      </c>
      <c r="R715">
        <v>12.44</v>
      </c>
      <c r="S715">
        <v>0.83</v>
      </c>
    </row>
    <row r="716" spans="1:19">
      <c r="A716" s="154" t="s">
        <v>691</v>
      </c>
      <c r="B716" s="154" t="s">
        <v>2404</v>
      </c>
      <c r="C716" s="154" t="s">
        <v>2058</v>
      </c>
      <c r="D716" s="168">
        <v>0.36</v>
      </c>
      <c r="O716" t="s">
        <v>466</v>
      </c>
      <c r="P716" t="s">
        <v>2180</v>
      </c>
      <c r="Q716" t="s">
        <v>2058</v>
      </c>
      <c r="R716">
        <v>12.24</v>
      </c>
      <c r="S716">
        <v>0.46</v>
      </c>
    </row>
    <row r="717" spans="1:19">
      <c r="A717" s="154" t="s">
        <v>692</v>
      </c>
      <c r="B717" s="154" t="s">
        <v>2406</v>
      </c>
      <c r="C717" s="154" t="s">
        <v>2058</v>
      </c>
      <c r="D717" s="168">
        <v>3.38</v>
      </c>
      <c r="O717" t="s">
        <v>467</v>
      </c>
      <c r="P717" t="s">
        <v>3690</v>
      </c>
      <c r="Q717" t="s">
        <v>2058</v>
      </c>
      <c r="R717">
        <v>18.95</v>
      </c>
      <c r="S717">
        <v>0.84</v>
      </c>
    </row>
    <row r="718" spans="1:19">
      <c r="A718" s="154" t="s">
        <v>694</v>
      </c>
      <c r="B718" s="154" t="s">
        <v>2407</v>
      </c>
      <c r="C718" s="154" t="s">
        <v>2058</v>
      </c>
      <c r="D718" s="168">
        <v>2.19</v>
      </c>
      <c r="O718" t="s">
        <v>160</v>
      </c>
      <c r="P718" t="s">
        <v>3740</v>
      </c>
      <c r="Q718" t="s">
        <v>1641</v>
      </c>
      <c r="R718">
        <v>-25.22</v>
      </c>
      <c r="S718">
        <v>1.56</v>
      </c>
    </row>
    <row r="719" spans="1:19">
      <c r="A719" s="154" t="s">
        <v>696</v>
      </c>
      <c r="B719" s="154" t="s">
        <v>2408</v>
      </c>
      <c r="C719" s="154" t="s">
        <v>2058</v>
      </c>
      <c r="D719" s="168">
        <v>0.76</v>
      </c>
      <c r="O719" t="s">
        <v>161</v>
      </c>
      <c r="P719" t="s">
        <v>2900</v>
      </c>
      <c r="Q719" t="s">
        <v>2424</v>
      </c>
      <c r="R719">
        <v>28.62</v>
      </c>
      <c r="S719">
        <v>1.57</v>
      </c>
    </row>
    <row r="720" spans="1:19">
      <c r="A720" s="154" t="s">
        <v>697</v>
      </c>
      <c r="B720" s="154" t="s">
        <v>2409</v>
      </c>
      <c r="C720" s="154" t="s">
        <v>2058</v>
      </c>
      <c r="D720" s="168">
        <v>1.02</v>
      </c>
      <c r="O720" t="s">
        <v>162</v>
      </c>
      <c r="P720" t="s">
        <v>1840</v>
      </c>
      <c r="Q720" t="s">
        <v>1641</v>
      </c>
      <c r="R720">
        <v>10.54</v>
      </c>
      <c r="S720">
        <v>1.62</v>
      </c>
    </row>
    <row r="721" spans="1:19">
      <c r="A721" s="154" t="s">
        <v>698</v>
      </c>
      <c r="B721" s="154" t="s">
        <v>2410</v>
      </c>
      <c r="C721" s="154" t="s">
        <v>2058</v>
      </c>
      <c r="D721" s="168">
        <v>1.72</v>
      </c>
      <c r="O721" t="s">
        <v>1246</v>
      </c>
      <c r="P721" t="s">
        <v>2903</v>
      </c>
      <c r="Q721" t="s">
        <v>2424</v>
      </c>
      <c r="R721">
        <v>15.91</v>
      </c>
      <c r="S721">
        <v>0.55000000000000004</v>
      </c>
    </row>
    <row r="722" spans="1:19">
      <c r="A722" s="154" t="s">
        <v>699</v>
      </c>
      <c r="B722" s="154" t="s">
        <v>2411</v>
      </c>
      <c r="C722" s="154" t="s">
        <v>2058</v>
      </c>
      <c r="D722" s="168">
        <v>0.79</v>
      </c>
      <c r="O722" t="s">
        <v>163</v>
      </c>
      <c r="P722" t="s">
        <v>1841</v>
      </c>
      <c r="Q722" t="s">
        <v>1641</v>
      </c>
      <c r="R722">
        <v>29.71</v>
      </c>
      <c r="S722">
        <v>2.5499999999999998</v>
      </c>
    </row>
    <row r="723" spans="1:19">
      <c r="A723" s="154" t="s">
        <v>387</v>
      </c>
      <c r="B723" s="154" t="s">
        <v>2412</v>
      </c>
      <c r="C723" s="154" t="s">
        <v>2058</v>
      </c>
      <c r="D723" s="168">
        <v>0.74</v>
      </c>
      <c r="O723" t="s">
        <v>164</v>
      </c>
      <c r="P723" t="s">
        <v>1842</v>
      </c>
      <c r="Q723" t="s">
        <v>1641</v>
      </c>
      <c r="R723">
        <v>19.940000000000001</v>
      </c>
      <c r="S723">
        <v>2.5299999999999998</v>
      </c>
    </row>
    <row r="724" spans="1:19">
      <c r="A724" s="154" t="s">
        <v>700</v>
      </c>
      <c r="B724" s="154" t="s">
        <v>2413</v>
      </c>
      <c r="C724" s="154" t="s">
        <v>2058</v>
      </c>
      <c r="D724" s="168">
        <v>0.91</v>
      </c>
      <c r="O724" t="s">
        <v>468</v>
      </c>
      <c r="P724" t="s">
        <v>3554</v>
      </c>
      <c r="Q724" t="s">
        <v>2058</v>
      </c>
      <c r="R724">
        <v>88.91</v>
      </c>
      <c r="S724">
        <v>0.98</v>
      </c>
    </row>
    <row r="725" spans="1:19">
      <c r="A725" s="154" t="s">
        <v>701</v>
      </c>
      <c r="B725" s="154" t="s">
        <v>2414</v>
      </c>
      <c r="C725" s="154" t="s">
        <v>2058</v>
      </c>
      <c r="D725" s="168">
        <v>0.86</v>
      </c>
      <c r="O725" t="s">
        <v>1255</v>
      </c>
      <c r="P725" t="s">
        <v>2922</v>
      </c>
      <c r="Q725" t="s">
        <v>2424</v>
      </c>
      <c r="R725">
        <v>12.47</v>
      </c>
      <c r="S725">
        <v>0.79</v>
      </c>
    </row>
    <row r="726" spans="1:19">
      <c r="A726" s="154" t="s">
        <v>702</v>
      </c>
      <c r="B726" s="154" t="s">
        <v>2415</v>
      </c>
      <c r="C726" s="154" t="s">
        <v>2058</v>
      </c>
      <c r="D726" s="168">
        <v>0.42</v>
      </c>
      <c r="O726" t="s">
        <v>898</v>
      </c>
      <c r="P726" t="s">
        <v>2905</v>
      </c>
      <c r="Q726" t="s">
        <v>2424</v>
      </c>
      <c r="R726">
        <v>7.63</v>
      </c>
      <c r="S726">
        <v>0.97</v>
      </c>
    </row>
    <row r="727" spans="1:19">
      <c r="A727" s="154" t="s">
        <v>705</v>
      </c>
      <c r="B727" s="154" t="s">
        <v>2418</v>
      </c>
      <c r="C727" s="154" t="s">
        <v>2058</v>
      </c>
      <c r="D727" s="168">
        <v>1.1599999999999999</v>
      </c>
      <c r="O727" t="s">
        <v>3691</v>
      </c>
      <c r="P727" t="s">
        <v>3777</v>
      </c>
      <c r="Q727" t="s">
        <v>1641</v>
      </c>
      <c r="R727">
        <v>7.91</v>
      </c>
      <c r="S727">
        <v>0.93</v>
      </c>
    </row>
    <row r="728" spans="1:19">
      <c r="A728" s="154" t="s">
        <v>3721</v>
      </c>
      <c r="B728" s="154" t="s">
        <v>3722</v>
      </c>
      <c r="C728" s="154" t="s">
        <v>2058</v>
      </c>
      <c r="D728" s="168">
        <v>1.79</v>
      </c>
      <c r="O728" t="s">
        <v>1250</v>
      </c>
      <c r="P728" t="s">
        <v>2909</v>
      </c>
      <c r="Q728" t="s">
        <v>2424</v>
      </c>
      <c r="R728">
        <v>12.39</v>
      </c>
      <c r="S728">
        <v>1.32</v>
      </c>
    </row>
    <row r="729" spans="1:19">
      <c r="A729" s="154" t="s">
        <v>708</v>
      </c>
      <c r="B729" s="154" t="s">
        <v>2420</v>
      </c>
      <c r="C729" s="154" t="s">
        <v>2058</v>
      </c>
      <c r="D729" s="168">
        <v>2.86</v>
      </c>
      <c r="O729" t="s">
        <v>1248</v>
      </c>
      <c r="P729" t="s">
        <v>2906</v>
      </c>
      <c r="Q729" t="s">
        <v>2424</v>
      </c>
      <c r="R729">
        <v>-287.47000000000003</v>
      </c>
      <c r="S729">
        <v>0.41</v>
      </c>
    </row>
    <row r="730" spans="1:19">
      <c r="A730" s="154" t="s">
        <v>709</v>
      </c>
      <c r="B730" s="154" t="s">
        <v>2421</v>
      </c>
      <c r="C730" s="154" t="s">
        <v>2058</v>
      </c>
      <c r="D730" s="168">
        <v>0.59</v>
      </c>
      <c r="O730" t="s">
        <v>1249</v>
      </c>
      <c r="P730" t="s">
        <v>2908</v>
      </c>
      <c r="Q730" t="s">
        <v>2424</v>
      </c>
      <c r="R730">
        <v>-20.84</v>
      </c>
      <c r="S730">
        <v>0.47</v>
      </c>
    </row>
    <row r="731" spans="1:19">
      <c r="A731" s="154" t="s">
        <v>710</v>
      </c>
      <c r="B731" s="154" t="s">
        <v>2422</v>
      </c>
      <c r="C731" s="154" t="s">
        <v>2058</v>
      </c>
      <c r="D731" s="168">
        <v>0.71</v>
      </c>
      <c r="O731" t="s">
        <v>165</v>
      </c>
      <c r="P731" t="s">
        <v>1843</v>
      </c>
      <c r="Q731" t="s">
        <v>1641</v>
      </c>
      <c r="R731">
        <v>5.63</v>
      </c>
      <c r="S731">
        <v>1.1200000000000001</v>
      </c>
    </row>
    <row r="732" spans="1:19">
      <c r="A732" s="154" t="s">
        <v>942</v>
      </c>
      <c r="B732" s="154" t="s">
        <v>2423</v>
      </c>
      <c r="C732" s="154" t="s">
        <v>4171</v>
      </c>
      <c r="D732" s="168">
        <v>0.88</v>
      </c>
      <c r="O732" t="s">
        <v>2927</v>
      </c>
      <c r="P732" t="s">
        <v>2928</v>
      </c>
      <c r="Q732" t="s">
        <v>2424</v>
      </c>
      <c r="R732">
        <v>0</v>
      </c>
    </row>
    <row r="733" spans="1:19">
      <c r="A733" s="154" t="s">
        <v>3984</v>
      </c>
      <c r="B733" s="154" t="s">
        <v>3996</v>
      </c>
      <c r="C733" s="154" t="s">
        <v>4171</v>
      </c>
      <c r="D733" s="168">
        <v>0.3</v>
      </c>
      <c r="O733" t="s">
        <v>1247</v>
      </c>
      <c r="P733" t="s">
        <v>2904</v>
      </c>
      <c r="Q733" t="s">
        <v>2424</v>
      </c>
      <c r="R733">
        <v>59.48</v>
      </c>
      <c r="S733">
        <v>1.02</v>
      </c>
    </row>
    <row r="734" spans="1:19">
      <c r="A734" s="154" t="s">
        <v>4244</v>
      </c>
      <c r="B734" s="154" t="s">
        <v>4245</v>
      </c>
      <c r="C734" s="154" t="s">
        <v>4171</v>
      </c>
      <c r="D734" s="168"/>
      <c r="O734" t="s">
        <v>469</v>
      </c>
      <c r="P734" t="s">
        <v>2182</v>
      </c>
      <c r="Q734" t="s">
        <v>2058</v>
      </c>
      <c r="R734">
        <v>5.28</v>
      </c>
      <c r="S734">
        <v>1.08</v>
      </c>
    </row>
    <row r="735" spans="1:19">
      <c r="A735" s="154" t="s">
        <v>2425</v>
      </c>
      <c r="B735" s="154" t="s">
        <v>2426</v>
      </c>
      <c r="C735" s="154" t="s">
        <v>4171</v>
      </c>
      <c r="D735" s="168">
        <v>0.73</v>
      </c>
      <c r="O735" t="s">
        <v>470</v>
      </c>
      <c r="P735" t="s">
        <v>3746</v>
      </c>
      <c r="Q735" t="s">
        <v>2058</v>
      </c>
      <c r="R735">
        <v>-2.72</v>
      </c>
      <c r="S735">
        <v>1.52</v>
      </c>
    </row>
    <row r="736" spans="1:19">
      <c r="A736" s="154" t="s">
        <v>3504</v>
      </c>
      <c r="B736" s="154" t="s">
        <v>3505</v>
      </c>
      <c r="C736" s="154" t="s">
        <v>4171</v>
      </c>
      <c r="D736" s="168">
        <v>1.19</v>
      </c>
      <c r="O736" t="s">
        <v>851</v>
      </c>
      <c r="P736" t="s">
        <v>2911</v>
      </c>
      <c r="Q736" t="s">
        <v>2424</v>
      </c>
      <c r="R736">
        <v>21.19</v>
      </c>
      <c r="S736">
        <v>1.91</v>
      </c>
    </row>
    <row r="737" spans="1:19">
      <c r="A737" s="154" t="s">
        <v>773</v>
      </c>
      <c r="B737" s="154" t="s">
        <v>2427</v>
      </c>
      <c r="C737" s="154" t="s">
        <v>4171</v>
      </c>
      <c r="D737" s="168">
        <v>0.37</v>
      </c>
      <c r="O737" t="s">
        <v>471</v>
      </c>
      <c r="P737" t="s">
        <v>2184</v>
      </c>
      <c r="Q737" t="s">
        <v>2058</v>
      </c>
      <c r="R737">
        <v>-38.979999999999997</v>
      </c>
      <c r="S737">
        <v>0.31</v>
      </c>
    </row>
    <row r="738" spans="1:19">
      <c r="A738" s="154" t="s">
        <v>801</v>
      </c>
      <c r="B738" s="154" t="s">
        <v>2428</v>
      </c>
      <c r="C738" s="154" t="s">
        <v>4171</v>
      </c>
      <c r="D738" s="168">
        <v>1.06</v>
      </c>
      <c r="O738" t="s">
        <v>1624</v>
      </c>
      <c r="P738" t="s">
        <v>2912</v>
      </c>
      <c r="Q738" t="s">
        <v>2424</v>
      </c>
      <c r="R738">
        <v>-0.52</v>
      </c>
      <c r="S738">
        <v>1.1100000000000001</v>
      </c>
    </row>
    <row r="739" spans="1:19">
      <c r="A739" s="154" t="s">
        <v>3943</v>
      </c>
      <c r="B739" s="154" t="s">
        <v>3944</v>
      </c>
      <c r="C739" s="154" t="s">
        <v>4171</v>
      </c>
      <c r="D739" s="168">
        <v>0.67</v>
      </c>
      <c r="O739" t="s">
        <v>3838</v>
      </c>
      <c r="P739" t="s">
        <v>3839</v>
      </c>
      <c r="Q739" t="s">
        <v>2424</v>
      </c>
      <c r="R739">
        <v>0</v>
      </c>
      <c r="S739">
        <v>0</v>
      </c>
    </row>
    <row r="740" spans="1:19">
      <c r="A740" s="154" t="s">
        <v>967</v>
      </c>
      <c r="B740" s="154" t="s">
        <v>2431</v>
      </c>
      <c r="C740" s="154" t="s">
        <v>4171</v>
      </c>
      <c r="D740" s="168">
        <v>1.5</v>
      </c>
      <c r="O740" t="s">
        <v>472</v>
      </c>
      <c r="P740" t="s">
        <v>2144</v>
      </c>
      <c r="Q740" t="s">
        <v>2058</v>
      </c>
      <c r="R740">
        <v>24.96</v>
      </c>
      <c r="S740">
        <v>3.3</v>
      </c>
    </row>
    <row r="741" spans="1:19">
      <c r="A741" s="154" t="s">
        <v>357</v>
      </c>
      <c r="B741" s="154" t="s">
        <v>2060</v>
      </c>
      <c r="C741" s="154" t="s">
        <v>4171</v>
      </c>
      <c r="D741" s="168">
        <v>0.08</v>
      </c>
      <c r="O741" t="s">
        <v>166</v>
      </c>
      <c r="P741" t="s">
        <v>1844</v>
      </c>
      <c r="Q741" t="s">
        <v>1641</v>
      </c>
      <c r="R741">
        <v>18.7</v>
      </c>
      <c r="S741">
        <v>0.43</v>
      </c>
    </row>
    <row r="742" spans="1:19">
      <c r="A742" s="154" t="s">
        <v>968</v>
      </c>
      <c r="B742" s="154" t="s">
        <v>2432</v>
      </c>
      <c r="C742" s="154" t="s">
        <v>4171</v>
      </c>
      <c r="D742" s="168">
        <v>0.24</v>
      </c>
      <c r="O742" t="s">
        <v>473</v>
      </c>
      <c r="P742" t="s">
        <v>2185</v>
      </c>
      <c r="Q742" t="s">
        <v>2058</v>
      </c>
      <c r="R742">
        <v>8.3000000000000007</v>
      </c>
      <c r="S742">
        <v>0.71</v>
      </c>
    </row>
    <row r="743" spans="1:19">
      <c r="A743" s="154" t="s">
        <v>811</v>
      </c>
      <c r="B743" s="154" t="s">
        <v>2433</v>
      </c>
      <c r="C743" s="154" t="s">
        <v>4171</v>
      </c>
      <c r="D743" s="168">
        <v>2.19</v>
      </c>
      <c r="O743" t="s">
        <v>2925</v>
      </c>
      <c r="P743" t="s">
        <v>2926</v>
      </c>
      <c r="Q743" t="s">
        <v>2424</v>
      </c>
      <c r="R743">
        <v>0</v>
      </c>
    </row>
    <row r="744" spans="1:19">
      <c r="A744" s="154" t="s">
        <v>971</v>
      </c>
      <c r="B744" s="154" t="s">
        <v>3780</v>
      </c>
      <c r="C744" s="154" t="s">
        <v>4171</v>
      </c>
      <c r="D744" s="168">
        <v>1.1299999999999999</v>
      </c>
      <c r="O744" t="s">
        <v>755</v>
      </c>
      <c r="P744" t="s">
        <v>1845</v>
      </c>
      <c r="Q744" t="s">
        <v>1641</v>
      </c>
      <c r="R744">
        <v>244.29</v>
      </c>
      <c r="S744">
        <v>3.27</v>
      </c>
    </row>
    <row r="745" spans="1:19">
      <c r="A745" s="154" t="s">
        <v>5</v>
      </c>
      <c r="B745" s="154" t="s">
        <v>2443</v>
      </c>
      <c r="C745" s="154" t="s">
        <v>4171</v>
      </c>
      <c r="D745" s="168"/>
      <c r="O745" t="s">
        <v>167</v>
      </c>
      <c r="P745" t="s">
        <v>1846</v>
      </c>
      <c r="Q745" t="s">
        <v>1641</v>
      </c>
      <c r="R745">
        <v>15.32</v>
      </c>
      <c r="S745">
        <v>1.21</v>
      </c>
    </row>
    <row r="746" spans="1:19">
      <c r="A746" s="154" t="s">
        <v>6</v>
      </c>
      <c r="B746" s="154" t="s">
        <v>1651</v>
      </c>
      <c r="C746" s="154" t="s">
        <v>4171</v>
      </c>
      <c r="D746" s="168">
        <v>-0.12</v>
      </c>
      <c r="O746" t="s">
        <v>168</v>
      </c>
      <c r="P746" t="s">
        <v>1847</v>
      </c>
      <c r="Q746" t="s">
        <v>1641</v>
      </c>
      <c r="R746">
        <v>9.41</v>
      </c>
      <c r="S746">
        <v>1.1399999999999999</v>
      </c>
    </row>
    <row r="747" spans="1:19">
      <c r="A747" s="154" t="s">
        <v>972</v>
      </c>
      <c r="B747" s="154" t="s">
        <v>2444</v>
      </c>
      <c r="C747" s="154" t="s">
        <v>4171</v>
      </c>
      <c r="D747" s="168">
        <v>2.0299999999999998</v>
      </c>
      <c r="O747" t="s">
        <v>474</v>
      </c>
      <c r="P747" t="s">
        <v>2186</v>
      </c>
      <c r="Q747" t="s">
        <v>2058</v>
      </c>
      <c r="R747">
        <v>3.16</v>
      </c>
      <c r="S747">
        <v>0.62</v>
      </c>
    </row>
    <row r="748" spans="1:19">
      <c r="A748" s="154" t="s">
        <v>973</v>
      </c>
      <c r="B748" s="154" t="s">
        <v>2445</v>
      </c>
      <c r="C748" s="154" t="s">
        <v>4171</v>
      </c>
      <c r="D748" s="168">
        <v>1.87</v>
      </c>
      <c r="O748" t="s">
        <v>169</v>
      </c>
      <c r="P748" t="s">
        <v>2916</v>
      </c>
      <c r="Q748" t="s">
        <v>2424</v>
      </c>
      <c r="R748" s="169">
        <v>11958.64</v>
      </c>
      <c r="S748">
        <v>0.18</v>
      </c>
    </row>
    <row r="749" spans="1:19">
      <c r="A749" s="154" t="s">
        <v>3506</v>
      </c>
      <c r="B749" s="154" t="s">
        <v>4204</v>
      </c>
      <c r="C749" s="154" t="s">
        <v>4171</v>
      </c>
      <c r="D749" s="168">
        <v>0.84</v>
      </c>
      <c r="O749" t="s">
        <v>903</v>
      </c>
      <c r="P749" t="s">
        <v>2907</v>
      </c>
      <c r="Q749" t="s">
        <v>2424</v>
      </c>
      <c r="R749">
        <v>590.66</v>
      </c>
      <c r="S749">
        <v>0.57999999999999996</v>
      </c>
    </row>
    <row r="750" spans="1:19">
      <c r="A750" s="154" t="s">
        <v>4148</v>
      </c>
      <c r="B750" s="154" t="s">
        <v>4149</v>
      </c>
      <c r="C750" s="154" t="s">
        <v>4171</v>
      </c>
      <c r="D750" s="168">
        <v>1.21</v>
      </c>
      <c r="O750" t="s">
        <v>475</v>
      </c>
      <c r="P750" t="s">
        <v>2917</v>
      </c>
      <c r="Q750" t="s">
        <v>2424</v>
      </c>
      <c r="R750">
        <v>0</v>
      </c>
      <c r="S750">
        <v>0</v>
      </c>
    </row>
    <row r="751" spans="1:19">
      <c r="A751" s="154" t="s">
        <v>4276</v>
      </c>
      <c r="B751" s="154" t="s">
        <v>4277</v>
      </c>
      <c r="C751" s="154" t="s">
        <v>4171</v>
      </c>
      <c r="D751" s="168">
        <v>0.71</v>
      </c>
      <c r="O751" t="s">
        <v>1270</v>
      </c>
      <c r="P751" t="s">
        <v>2947</v>
      </c>
      <c r="Q751" t="s">
        <v>2424</v>
      </c>
      <c r="R751">
        <v>13.27</v>
      </c>
      <c r="S751">
        <v>1.4</v>
      </c>
    </row>
    <row r="752" spans="1:19">
      <c r="A752" s="154" t="s">
        <v>974</v>
      </c>
      <c r="B752" s="154" t="s">
        <v>4205</v>
      </c>
      <c r="C752" s="154" t="s">
        <v>4171</v>
      </c>
      <c r="D752" s="168">
        <v>0.62</v>
      </c>
      <c r="O752" t="s">
        <v>476</v>
      </c>
      <c r="P752" t="s">
        <v>2187</v>
      </c>
      <c r="Q752" t="s">
        <v>2058</v>
      </c>
      <c r="R752">
        <v>30.37</v>
      </c>
      <c r="S752">
        <v>0.35</v>
      </c>
    </row>
    <row r="753" spans="1:19">
      <c r="A753" s="154" t="s">
        <v>975</v>
      </c>
      <c r="B753" s="154" t="s">
        <v>2447</v>
      </c>
      <c r="C753" s="154" t="s">
        <v>4171</v>
      </c>
      <c r="D753" s="168">
        <v>0.82</v>
      </c>
      <c r="O753" t="s">
        <v>2918</v>
      </c>
      <c r="P753" t="s">
        <v>2919</v>
      </c>
      <c r="Q753" t="s">
        <v>2424</v>
      </c>
      <c r="R753">
        <v>0</v>
      </c>
    </row>
    <row r="754" spans="1:19">
      <c r="A754" s="154" t="s">
        <v>933</v>
      </c>
      <c r="B754" s="154" t="s">
        <v>4135</v>
      </c>
      <c r="C754" s="154" t="s">
        <v>4171</v>
      </c>
      <c r="D754" s="168">
        <v>0.66</v>
      </c>
      <c r="O754" t="s">
        <v>477</v>
      </c>
      <c r="P754" t="s">
        <v>2188</v>
      </c>
      <c r="Q754" t="s">
        <v>2058</v>
      </c>
      <c r="R754">
        <v>18.62</v>
      </c>
      <c r="S754">
        <v>1.33</v>
      </c>
    </row>
    <row r="755" spans="1:19">
      <c r="A755" s="154" t="s">
        <v>4278</v>
      </c>
      <c r="B755" s="154" t="s">
        <v>2320</v>
      </c>
      <c r="C755" s="154" t="s">
        <v>4171</v>
      </c>
      <c r="D755" s="168"/>
      <c r="O755" t="s">
        <v>1253</v>
      </c>
      <c r="P755" t="s">
        <v>2920</v>
      </c>
      <c r="Q755" t="s">
        <v>2424</v>
      </c>
      <c r="R755">
        <v>12.51</v>
      </c>
      <c r="S755">
        <v>3.13</v>
      </c>
    </row>
    <row r="756" spans="1:19">
      <c r="A756" s="154" t="s">
        <v>10</v>
      </c>
      <c r="B756" s="154" t="s">
        <v>1655</v>
      </c>
      <c r="C756" s="154" t="s">
        <v>4171</v>
      </c>
      <c r="D756" s="168">
        <v>0.21</v>
      </c>
      <c r="O756" t="s">
        <v>930</v>
      </c>
      <c r="P756" t="s">
        <v>2923</v>
      </c>
      <c r="Q756" t="s">
        <v>2424</v>
      </c>
      <c r="R756">
        <v>46.62</v>
      </c>
      <c r="S756">
        <v>1.07</v>
      </c>
    </row>
    <row r="757" spans="1:19">
      <c r="A757" s="154" t="s">
        <v>977</v>
      </c>
      <c r="B757" s="154" t="s">
        <v>2450</v>
      </c>
      <c r="C757" s="154" t="s">
        <v>4171</v>
      </c>
      <c r="D757" s="168">
        <v>1.29</v>
      </c>
      <c r="O757" t="s">
        <v>478</v>
      </c>
      <c r="P757" t="s">
        <v>2189</v>
      </c>
      <c r="Q757" t="s">
        <v>2058</v>
      </c>
      <c r="R757">
        <v>10.82</v>
      </c>
      <c r="S757">
        <v>0.51</v>
      </c>
    </row>
    <row r="758" spans="1:19">
      <c r="A758" s="154" t="s">
        <v>978</v>
      </c>
      <c r="B758" s="154" t="s">
        <v>2451</v>
      </c>
      <c r="C758" s="154" t="s">
        <v>4171</v>
      </c>
      <c r="D758" s="168">
        <v>0.97</v>
      </c>
      <c r="O758" t="s">
        <v>479</v>
      </c>
      <c r="P758" t="s">
        <v>2190</v>
      </c>
      <c r="Q758" t="s">
        <v>2058</v>
      </c>
      <c r="R758">
        <v>3.27</v>
      </c>
      <c r="S758">
        <v>0.66</v>
      </c>
    </row>
    <row r="759" spans="1:19">
      <c r="A759" s="154" t="s">
        <v>365</v>
      </c>
      <c r="B759" s="154" t="s">
        <v>2067</v>
      </c>
      <c r="C759" s="154" t="s">
        <v>4171</v>
      </c>
      <c r="D759" s="168">
        <v>0.48</v>
      </c>
      <c r="O759" t="s">
        <v>1256</v>
      </c>
      <c r="P759" t="s">
        <v>2924</v>
      </c>
      <c r="Q759" t="s">
        <v>2424</v>
      </c>
      <c r="R759">
        <v>0</v>
      </c>
      <c r="S759">
        <v>0</v>
      </c>
    </row>
    <row r="760" spans="1:19">
      <c r="A760" s="154" t="s">
        <v>979</v>
      </c>
      <c r="B760" s="154" t="s">
        <v>2452</v>
      </c>
      <c r="C760" s="154" t="s">
        <v>4171</v>
      </c>
      <c r="D760" s="168">
        <v>-0.01</v>
      </c>
      <c r="O760" t="s">
        <v>480</v>
      </c>
      <c r="P760" t="s">
        <v>2191</v>
      </c>
      <c r="Q760" t="s">
        <v>2058</v>
      </c>
      <c r="R760">
        <v>-12.32</v>
      </c>
      <c r="S760">
        <v>0.37</v>
      </c>
    </row>
    <row r="761" spans="1:19">
      <c r="A761" s="154" t="s">
        <v>728</v>
      </c>
      <c r="B761" s="154" t="s">
        <v>4227</v>
      </c>
      <c r="C761" s="154" t="s">
        <v>4171</v>
      </c>
      <c r="D761" s="168">
        <v>1.63</v>
      </c>
      <c r="O761" t="s">
        <v>170</v>
      </c>
      <c r="P761" t="s">
        <v>1848</v>
      </c>
      <c r="Q761" t="s">
        <v>1641</v>
      </c>
      <c r="R761">
        <v>16.829999999999998</v>
      </c>
      <c r="S761">
        <v>1.0900000000000001</v>
      </c>
    </row>
    <row r="762" spans="1:19">
      <c r="A762" s="154" t="s">
        <v>983</v>
      </c>
      <c r="B762" s="154" t="s">
        <v>2456</v>
      </c>
      <c r="C762" s="154" t="s">
        <v>4171</v>
      </c>
      <c r="D762" s="168">
        <v>-0.01</v>
      </c>
      <c r="O762" t="s">
        <v>481</v>
      </c>
      <c r="P762" t="s">
        <v>2192</v>
      </c>
      <c r="Q762" t="s">
        <v>2058</v>
      </c>
      <c r="R762">
        <v>22.4</v>
      </c>
      <c r="S762">
        <v>9.8800000000000008</v>
      </c>
    </row>
    <row r="763" spans="1:19">
      <c r="A763" s="154" t="s">
        <v>15</v>
      </c>
      <c r="B763" s="154" t="s">
        <v>4279</v>
      </c>
      <c r="C763" s="154" t="s">
        <v>4171</v>
      </c>
      <c r="D763" s="168">
        <v>11.69</v>
      </c>
      <c r="O763" t="s">
        <v>482</v>
      </c>
      <c r="P763" t="s">
        <v>2193</v>
      </c>
      <c r="Q763" t="s">
        <v>2058</v>
      </c>
      <c r="R763">
        <v>51.43</v>
      </c>
      <c r="S763">
        <v>3.53</v>
      </c>
    </row>
    <row r="764" spans="1:19">
      <c r="A764" s="154" t="s">
        <v>987</v>
      </c>
      <c r="B764" s="154" t="s">
        <v>2460</v>
      </c>
      <c r="C764" s="154" t="s">
        <v>4171</v>
      </c>
      <c r="D764" s="168">
        <v>2.77</v>
      </c>
      <c r="O764" t="s">
        <v>483</v>
      </c>
      <c r="P764" t="s">
        <v>2194</v>
      </c>
      <c r="Q764" t="s">
        <v>2058</v>
      </c>
      <c r="R764">
        <v>-5.24</v>
      </c>
      <c r="S764">
        <v>0.55000000000000004</v>
      </c>
    </row>
    <row r="765" spans="1:19">
      <c r="A765" s="154" t="s">
        <v>4007</v>
      </c>
      <c r="B765" s="154" t="s">
        <v>4008</v>
      </c>
      <c r="C765" s="154" t="s">
        <v>4171</v>
      </c>
      <c r="D765" s="168">
        <v>0.72</v>
      </c>
      <c r="O765" t="s">
        <v>484</v>
      </c>
      <c r="P765" t="s">
        <v>2196</v>
      </c>
      <c r="Q765" t="s">
        <v>2058</v>
      </c>
      <c r="R765">
        <v>-0.97</v>
      </c>
      <c r="S765">
        <v>0.4</v>
      </c>
    </row>
    <row r="766" spans="1:19">
      <c r="A766" s="154" t="s">
        <v>990</v>
      </c>
      <c r="B766" s="154" t="s">
        <v>2464</v>
      </c>
      <c r="C766" s="154" t="s">
        <v>4171</v>
      </c>
      <c r="D766" s="168">
        <v>0.46</v>
      </c>
      <c r="O766" t="s">
        <v>1258</v>
      </c>
      <c r="P766" t="s">
        <v>2930</v>
      </c>
      <c r="Q766" t="s">
        <v>2424</v>
      </c>
      <c r="R766">
        <v>-0.62</v>
      </c>
    </row>
    <row r="767" spans="1:19">
      <c r="A767" s="154" t="s">
        <v>2467</v>
      </c>
      <c r="B767" s="154" t="s">
        <v>2468</v>
      </c>
      <c r="C767" s="154" t="s">
        <v>4171</v>
      </c>
      <c r="D767" s="168">
        <v>0.27</v>
      </c>
      <c r="O767" t="s">
        <v>1259</v>
      </c>
      <c r="P767" t="s">
        <v>2931</v>
      </c>
      <c r="Q767" t="s">
        <v>2424</v>
      </c>
      <c r="R767" s="169">
        <v>1683.39</v>
      </c>
      <c r="S767">
        <v>0.46</v>
      </c>
    </row>
    <row r="768" spans="1:19">
      <c r="A768" s="154" t="s">
        <v>991</v>
      </c>
      <c r="B768" s="154" t="s">
        <v>2469</v>
      </c>
      <c r="C768" s="154" t="s">
        <v>4171</v>
      </c>
      <c r="D768" s="168">
        <v>0.68</v>
      </c>
      <c r="O768" t="s">
        <v>485</v>
      </c>
      <c r="P768" t="s">
        <v>2197</v>
      </c>
      <c r="Q768" t="s">
        <v>2058</v>
      </c>
      <c r="R768">
        <v>156.47999999999999</v>
      </c>
      <c r="S768">
        <v>0.38</v>
      </c>
    </row>
    <row r="769" spans="1:19">
      <c r="A769" s="154" t="s">
        <v>992</v>
      </c>
      <c r="B769" s="154" t="s">
        <v>2470</v>
      </c>
      <c r="C769" s="154" t="s">
        <v>4171</v>
      </c>
      <c r="D769" s="168">
        <v>0.88</v>
      </c>
      <c r="O769" t="s">
        <v>486</v>
      </c>
      <c r="P769" t="s">
        <v>2198</v>
      </c>
      <c r="Q769" t="s">
        <v>2058</v>
      </c>
      <c r="R769">
        <v>-3.81</v>
      </c>
      <c r="S769">
        <v>0.34</v>
      </c>
    </row>
    <row r="770" spans="1:19">
      <c r="A770" s="154" t="s">
        <v>3703</v>
      </c>
      <c r="B770" s="154" t="s">
        <v>3704</v>
      </c>
      <c r="C770" s="154" t="s">
        <v>4171</v>
      </c>
      <c r="D770" s="168">
        <v>1.1499999999999999</v>
      </c>
      <c r="O770" t="s">
        <v>1260</v>
      </c>
      <c r="P770" t="s">
        <v>2932</v>
      </c>
      <c r="Q770" t="s">
        <v>2424</v>
      </c>
      <c r="R770">
        <v>252.82</v>
      </c>
      <c r="S770">
        <v>0.59</v>
      </c>
    </row>
    <row r="771" spans="1:19">
      <c r="A771" s="154" t="s">
        <v>993</v>
      </c>
      <c r="B771" s="154" t="s">
        <v>2471</v>
      </c>
      <c r="C771" s="154" t="s">
        <v>4171</v>
      </c>
      <c r="D771" s="168">
        <v>0.16</v>
      </c>
      <c r="O771" t="s">
        <v>171</v>
      </c>
      <c r="P771" t="s">
        <v>1849</v>
      </c>
      <c r="Q771" t="s">
        <v>1641</v>
      </c>
      <c r="R771">
        <v>6.9</v>
      </c>
      <c r="S771">
        <v>1.46</v>
      </c>
    </row>
    <row r="772" spans="1:19">
      <c r="A772" s="154" t="s">
        <v>913</v>
      </c>
      <c r="B772" s="154" t="s">
        <v>2474</v>
      </c>
      <c r="C772" s="154" t="s">
        <v>4171</v>
      </c>
      <c r="D772" s="168">
        <v>1.54</v>
      </c>
      <c r="O772" t="s">
        <v>1271</v>
      </c>
      <c r="P772" t="s">
        <v>2949</v>
      </c>
      <c r="Q772" t="s">
        <v>2424</v>
      </c>
      <c r="R772">
        <v>16.670000000000002</v>
      </c>
      <c r="S772">
        <v>0.49</v>
      </c>
    </row>
    <row r="773" spans="1:19">
      <c r="A773" s="154" t="s">
        <v>3985</v>
      </c>
      <c r="B773" s="154" t="s">
        <v>3986</v>
      </c>
      <c r="C773" s="154" t="s">
        <v>4171</v>
      </c>
      <c r="D773" s="168">
        <v>0.1</v>
      </c>
      <c r="O773" t="s">
        <v>2651</v>
      </c>
      <c r="P773" t="s">
        <v>2652</v>
      </c>
      <c r="Q773" t="s">
        <v>2424</v>
      </c>
      <c r="R773">
        <v>0.76</v>
      </c>
      <c r="S773">
        <v>0.11</v>
      </c>
    </row>
    <row r="774" spans="1:19">
      <c r="A774" s="154" t="s">
        <v>2076</v>
      </c>
      <c r="B774" s="154" t="s">
        <v>4206</v>
      </c>
      <c r="C774" s="154" t="s">
        <v>4171</v>
      </c>
      <c r="D774" s="168">
        <v>2.48</v>
      </c>
      <c r="O774" t="s">
        <v>3909</v>
      </c>
      <c r="P774" t="s">
        <v>3910</v>
      </c>
      <c r="Q774" t="s">
        <v>2424</v>
      </c>
      <c r="R774">
        <v>58.88</v>
      </c>
      <c r="S774">
        <v>0.67</v>
      </c>
    </row>
    <row r="775" spans="1:19">
      <c r="A775" s="154" t="s">
        <v>943</v>
      </c>
      <c r="B775" s="154" t="s">
        <v>2475</v>
      </c>
      <c r="C775" s="154" t="s">
        <v>4171</v>
      </c>
      <c r="D775" s="168">
        <v>1.26</v>
      </c>
      <c r="O775" t="s">
        <v>487</v>
      </c>
      <c r="P775" t="s">
        <v>2199</v>
      </c>
      <c r="Q775" t="s">
        <v>2058</v>
      </c>
      <c r="R775">
        <v>21.73</v>
      </c>
      <c r="S775">
        <v>1.18</v>
      </c>
    </row>
    <row r="776" spans="1:19">
      <c r="A776" s="154" t="s">
        <v>829</v>
      </c>
      <c r="B776" s="154" t="s">
        <v>2476</v>
      </c>
      <c r="C776" s="154" t="s">
        <v>4171</v>
      </c>
      <c r="D776" s="168">
        <v>0.66</v>
      </c>
      <c r="O776" t="s">
        <v>1262</v>
      </c>
      <c r="P776" t="s">
        <v>2934</v>
      </c>
      <c r="Q776" t="s">
        <v>2424</v>
      </c>
      <c r="R776">
        <v>17.25</v>
      </c>
      <c r="S776">
        <v>0.64</v>
      </c>
    </row>
    <row r="777" spans="1:19">
      <c r="A777" s="154" t="s">
        <v>994</v>
      </c>
      <c r="B777" s="154" t="s">
        <v>2477</v>
      </c>
      <c r="C777" s="154" t="s">
        <v>4171</v>
      </c>
      <c r="D777" s="168">
        <v>1.0900000000000001</v>
      </c>
      <c r="O777" t="s">
        <v>1263</v>
      </c>
      <c r="P777" t="s">
        <v>2935</v>
      </c>
      <c r="Q777" t="s">
        <v>2424</v>
      </c>
      <c r="R777">
        <v>4.93</v>
      </c>
      <c r="S777">
        <v>0.62</v>
      </c>
    </row>
    <row r="778" spans="1:19">
      <c r="A778" s="154" t="s">
        <v>826</v>
      </c>
      <c r="B778" s="154" t="s">
        <v>2478</v>
      </c>
      <c r="C778" s="154" t="s">
        <v>4171</v>
      </c>
      <c r="D778" s="168">
        <v>1.72</v>
      </c>
      <c r="O778" t="s">
        <v>488</v>
      </c>
      <c r="P778" t="s">
        <v>3800</v>
      </c>
      <c r="Q778" t="s">
        <v>2058</v>
      </c>
      <c r="R778">
        <v>23.95</v>
      </c>
      <c r="S778">
        <v>2.1800000000000002</v>
      </c>
    </row>
    <row r="779" spans="1:19">
      <c r="A779" s="154" t="s">
        <v>4136</v>
      </c>
      <c r="B779" s="154" t="s">
        <v>4137</v>
      </c>
      <c r="C779" s="154" t="s">
        <v>4171</v>
      </c>
      <c r="D779" s="168">
        <v>0.37</v>
      </c>
      <c r="O779" t="s">
        <v>172</v>
      </c>
      <c r="P779" t="s">
        <v>1850</v>
      </c>
      <c r="Q779" t="s">
        <v>1641</v>
      </c>
      <c r="R779">
        <v>9.91</v>
      </c>
      <c r="S779">
        <v>1.93</v>
      </c>
    </row>
    <row r="780" spans="1:19">
      <c r="A780" s="154" t="s">
        <v>995</v>
      </c>
      <c r="B780" s="154" t="s">
        <v>2479</v>
      </c>
      <c r="C780" s="154" t="s">
        <v>4171</v>
      </c>
      <c r="D780" s="168">
        <v>1.45</v>
      </c>
      <c r="O780" t="s">
        <v>1264</v>
      </c>
      <c r="P780" t="s">
        <v>2936</v>
      </c>
      <c r="Q780" t="s">
        <v>2424</v>
      </c>
      <c r="R780">
        <v>-1.3</v>
      </c>
    </row>
    <row r="781" spans="1:19">
      <c r="A781" s="154" t="s">
        <v>996</v>
      </c>
      <c r="B781" s="154" t="s">
        <v>2480</v>
      </c>
      <c r="C781" s="154" t="s">
        <v>4171</v>
      </c>
      <c r="D781" s="168">
        <v>1.41</v>
      </c>
      <c r="O781" t="s">
        <v>489</v>
      </c>
      <c r="P781" t="s">
        <v>2201</v>
      </c>
      <c r="Q781" t="s">
        <v>2058</v>
      </c>
      <c r="R781">
        <v>154.19</v>
      </c>
      <c r="S781">
        <v>1.29</v>
      </c>
    </row>
    <row r="782" spans="1:19">
      <c r="A782" s="154" t="s">
        <v>997</v>
      </c>
      <c r="B782" s="154" t="s">
        <v>2481</v>
      </c>
      <c r="C782" s="154" t="s">
        <v>4171</v>
      </c>
      <c r="D782" s="168">
        <v>-0.06</v>
      </c>
      <c r="O782" t="s">
        <v>173</v>
      </c>
      <c r="P782" t="s">
        <v>3818</v>
      </c>
      <c r="Q782" t="s">
        <v>1641</v>
      </c>
      <c r="R782">
        <v>10.96</v>
      </c>
      <c r="S782">
        <v>0.88</v>
      </c>
    </row>
    <row r="783" spans="1:19">
      <c r="A783" s="154" t="s">
        <v>998</v>
      </c>
      <c r="B783" s="154" t="s">
        <v>2482</v>
      </c>
      <c r="C783" s="154" t="s">
        <v>4171</v>
      </c>
      <c r="D783" s="168">
        <v>1.02</v>
      </c>
      <c r="O783" t="s">
        <v>1273</v>
      </c>
      <c r="P783" t="s">
        <v>2951</v>
      </c>
      <c r="Q783" t="s">
        <v>2424</v>
      </c>
      <c r="R783">
        <v>-2.54</v>
      </c>
      <c r="S783">
        <v>3.39</v>
      </c>
    </row>
    <row r="784" spans="1:19">
      <c r="A784" s="154" t="s">
        <v>4173</v>
      </c>
      <c r="B784" s="154" t="s">
        <v>4174</v>
      </c>
      <c r="C784" s="154" t="s">
        <v>4171</v>
      </c>
      <c r="D784" s="168"/>
      <c r="O784" t="s">
        <v>174</v>
      </c>
      <c r="P784" t="s">
        <v>1852</v>
      </c>
      <c r="Q784" t="s">
        <v>1641</v>
      </c>
      <c r="R784">
        <v>-100.39</v>
      </c>
      <c r="S784">
        <v>0.28999999999999998</v>
      </c>
    </row>
    <row r="785" spans="1:19">
      <c r="A785" s="154" t="s">
        <v>3966</v>
      </c>
      <c r="B785" s="154" t="s">
        <v>3967</v>
      </c>
      <c r="C785" s="154" t="s">
        <v>4171</v>
      </c>
      <c r="D785" s="168">
        <v>0.67</v>
      </c>
      <c r="O785" t="s">
        <v>490</v>
      </c>
      <c r="P785" t="s">
        <v>2202</v>
      </c>
      <c r="Q785" t="s">
        <v>2058</v>
      </c>
      <c r="R785">
        <v>-0.25</v>
      </c>
      <c r="S785">
        <v>0.94</v>
      </c>
    </row>
    <row r="786" spans="1:19">
      <c r="A786" s="154" t="s">
        <v>999</v>
      </c>
      <c r="B786" s="154" t="s">
        <v>2483</v>
      </c>
      <c r="C786" s="154" t="s">
        <v>4171</v>
      </c>
      <c r="D786" s="168">
        <v>1.1100000000000001</v>
      </c>
      <c r="O786" t="s">
        <v>1265</v>
      </c>
      <c r="P786" t="s">
        <v>2937</v>
      </c>
      <c r="Q786" t="s">
        <v>2424</v>
      </c>
      <c r="R786">
        <v>379.26</v>
      </c>
      <c r="S786">
        <v>1</v>
      </c>
    </row>
    <row r="787" spans="1:19">
      <c r="A787" s="154" t="s">
        <v>1000</v>
      </c>
      <c r="B787" s="154" t="s">
        <v>2484</v>
      </c>
      <c r="C787" s="154" t="s">
        <v>4171</v>
      </c>
      <c r="D787" s="168">
        <v>0.41</v>
      </c>
      <c r="O787" t="s">
        <v>1275</v>
      </c>
      <c r="P787" t="s">
        <v>2954</v>
      </c>
      <c r="Q787" t="s">
        <v>2424</v>
      </c>
      <c r="R787">
        <v>12.93</v>
      </c>
      <c r="S787">
        <v>0.96</v>
      </c>
    </row>
    <row r="788" spans="1:19">
      <c r="A788" s="154" t="s">
        <v>3723</v>
      </c>
      <c r="B788" s="154" t="s">
        <v>4207</v>
      </c>
      <c r="C788" s="154" t="s">
        <v>4171</v>
      </c>
      <c r="D788" s="168">
        <v>1.07</v>
      </c>
      <c r="O788" t="s">
        <v>175</v>
      </c>
      <c r="P788" t="s">
        <v>1853</v>
      </c>
      <c r="Q788" t="s">
        <v>1641</v>
      </c>
      <c r="R788">
        <v>17.43</v>
      </c>
      <c r="S788">
        <v>0.79</v>
      </c>
    </row>
    <row r="789" spans="1:19">
      <c r="A789" s="154" t="s">
        <v>1002</v>
      </c>
      <c r="B789" s="154" t="s">
        <v>2486</v>
      </c>
      <c r="C789" s="154" t="s">
        <v>4171</v>
      </c>
      <c r="D789" s="168">
        <v>1.1000000000000001</v>
      </c>
      <c r="O789" t="s">
        <v>491</v>
      </c>
      <c r="P789" t="s">
        <v>2203</v>
      </c>
      <c r="Q789" t="s">
        <v>2058</v>
      </c>
      <c r="R789">
        <v>6.26</v>
      </c>
      <c r="S789">
        <v>1.47</v>
      </c>
    </row>
    <row r="790" spans="1:19">
      <c r="A790" s="154" t="s">
        <v>375</v>
      </c>
      <c r="B790" s="154" t="s">
        <v>2080</v>
      </c>
      <c r="C790" s="154" t="s">
        <v>4171</v>
      </c>
      <c r="D790" s="168">
        <v>0.19</v>
      </c>
      <c r="O790" t="s">
        <v>904</v>
      </c>
      <c r="P790" t="s">
        <v>2940</v>
      </c>
      <c r="Q790" t="s">
        <v>2424</v>
      </c>
      <c r="R790">
        <v>26.34</v>
      </c>
      <c r="S790">
        <v>1.1499999999999999</v>
      </c>
    </row>
    <row r="791" spans="1:19">
      <c r="A791" s="154" t="s">
        <v>834</v>
      </c>
      <c r="B791" s="154" t="s">
        <v>2488</v>
      </c>
      <c r="C791" s="154" t="s">
        <v>4171</v>
      </c>
      <c r="D791" s="168">
        <v>0.56999999999999995</v>
      </c>
      <c r="O791" t="s">
        <v>1605</v>
      </c>
      <c r="P791" t="s">
        <v>2942</v>
      </c>
      <c r="Q791" t="s">
        <v>2424</v>
      </c>
      <c r="R791">
        <v>-4.5</v>
      </c>
      <c r="S791">
        <v>2.88</v>
      </c>
    </row>
    <row r="792" spans="1:19">
      <c r="A792" s="154" t="s">
        <v>1004</v>
      </c>
      <c r="B792" s="154" t="s">
        <v>2489</v>
      </c>
      <c r="C792" s="154" t="s">
        <v>4171</v>
      </c>
      <c r="D792" s="168">
        <v>0.54</v>
      </c>
      <c r="O792" t="s">
        <v>176</v>
      </c>
      <c r="P792" t="s">
        <v>1855</v>
      </c>
      <c r="Q792" t="s">
        <v>1641</v>
      </c>
      <c r="R792">
        <v>43.29</v>
      </c>
      <c r="S792">
        <v>2.74</v>
      </c>
    </row>
    <row r="793" spans="1:19">
      <c r="A793" s="154" t="s">
        <v>1005</v>
      </c>
      <c r="B793" s="154" t="s">
        <v>2490</v>
      </c>
      <c r="C793" s="154" t="s">
        <v>4171</v>
      </c>
      <c r="D793" s="168">
        <v>1.1599999999999999</v>
      </c>
      <c r="O793" t="s">
        <v>177</v>
      </c>
      <c r="P793" t="s">
        <v>1856</v>
      </c>
      <c r="Q793" t="s">
        <v>1641</v>
      </c>
      <c r="R793">
        <v>57.87</v>
      </c>
      <c r="S793">
        <v>0.48</v>
      </c>
    </row>
    <row r="794" spans="1:19">
      <c r="A794" s="154" t="s">
        <v>1008</v>
      </c>
      <c r="B794" s="154" t="s">
        <v>2493</v>
      </c>
      <c r="C794" s="154" t="s">
        <v>4171</v>
      </c>
      <c r="D794" s="168">
        <v>0.44</v>
      </c>
      <c r="O794" t="s">
        <v>492</v>
      </c>
      <c r="P794" t="s">
        <v>2204</v>
      </c>
      <c r="Q794" t="s">
        <v>2058</v>
      </c>
      <c r="R794">
        <v>15.17</v>
      </c>
      <c r="S794">
        <v>2.67</v>
      </c>
    </row>
    <row r="795" spans="1:19">
      <c r="A795" s="154" t="s">
        <v>1009</v>
      </c>
      <c r="B795" s="154" t="s">
        <v>2494</v>
      </c>
      <c r="C795" s="154" t="s">
        <v>4171</v>
      </c>
      <c r="D795" s="168">
        <v>0.56999999999999995</v>
      </c>
      <c r="O795" t="s">
        <v>178</v>
      </c>
      <c r="P795" t="s">
        <v>1857</v>
      </c>
      <c r="Q795" t="s">
        <v>1641</v>
      </c>
      <c r="R795">
        <v>14.22</v>
      </c>
      <c r="S795">
        <v>1.34</v>
      </c>
    </row>
    <row r="796" spans="1:19">
      <c r="A796" s="154" t="s">
        <v>1010</v>
      </c>
      <c r="B796" s="154" t="s">
        <v>2495</v>
      </c>
      <c r="C796" s="154" t="s">
        <v>4171</v>
      </c>
      <c r="D796" s="168">
        <v>0.87</v>
      </c>
      <c r="O796" t="s">
        <v>1267</v>
      </c>
      <c r="P796" t="s">
        <v>2943</v>
      </c>
      <c r="Q796" t="s">
        <v>2424</v>
      </c>
      <c r="R796">
        <v>15.02</v>
      </c>
      <c r="S796">
        <v>4.49</v>
      </c>
    </row>
    <row r="797" spans="1:19">
      <c r="A797" s="154" t="s">
        <v>1011</v>
      </c>
      <c r="B797" s="154" t="s">
        <v>2496</v>
      </c>
      <c r="C797" s="154" t="s">
        <v>4171</v>
      </c>
      <c r="D797" s="168">
        <v>0.83</v>
      </c>
      <c r="O797" t="s">
        <v>1257</v>
      </c>
      <c r="P797" t="s">
        <v>2929</v>
      </c>
      <c r="Q797" t="s">
        <v>2424</v>
      </c>
      <c r="R797">
        <v>26.81</v>
      </c>
      <c r="S797">
        <v>0.47</v>
      </c>
    </row>
    <row r="798" spans="1:19">
      <c r="A798" s="154" t="s">
        <v>4175</v>
      </c>
      <c r="B798" s="154" t="s">
        <v>4176</v>
      </c>
      <c r="C798" s="154" t="s">
        <v>4171</v>
      </c>
      <c r="D798" s="168"/>
      <c r="O798" t="s">
        <v>1266</v>
      </c>
      <c r="P798" t="s">
        <v>2941</v>
      </c>
      <c r="Q798" t="s">
        <v>2424</v>
      </c>
      <c r="R798">
        <v>27.56</v>
      </c>
      <c r="S798">
        <v>0.57999999999999996</v>
      </c>
    </row>
    <row r="799" spans="1:19">
      <c r="A799" s="154" t="s">
        <v>1013</v>
      </c>
      <c r="B799" s="154" t="s">
        <v>2498</v>
      </c>
      <c r="C799" s="154" t="s">
        <v>4171</v>
      </c>
      <c r="D799" s="168">
        <v>1.4</v>
      </c>
      <c r="O799" t="s">
        <v>493</v>
      </c>
      <c r="P799" t="s">
        <v>2205</v>
      </c>
      <c r="Q799" t="s">
        <v>2058</v>
      </c>
      <c r="R799">
        <v>12.08</v>
      </c>
      <c r="S799">
        <v>0.67</v>
      </c>
    </row>
    <row r="800" spans="1:19">
      <c r="A800" s="154" t="s">
        <v>1014</v>
      </c>
      <c r="B800" s="154" t="s">
        <v>2499</v>
      </c>
      <c r="C800" s="154" t="s">
        <v>4171</v>
      </c>
      <c r="D800" s="168">
        <v>0.39</v>
      </c>
      <c r="O800" t="s">
        <v>952</v>
      </c>
      <c r="P800" t="s">
        <v>2945</v>
      </c>
      <c r="Q800" t="s">
        <v>2424</v>
      </c>
      <c r="R800">
        <v>20.92</v>
      </c>
      <c r="S800">
        <v>0.91</v>
      </c>
    </row>
    <row r="801" spans="1:19">
      <c r="A801" s="154" t="s">
        <v>1015</v>
      </c>
      <c r="B801" s="154" t="s">
        <v>2500</v>
      </c>
      <c r="C801" s="154" t="s">
        <v>4171</v>
      </c>
      <c r="D801" s="168">
        <v>1.48</v>
      </c>
      <c r="O801" t="s">
        <v>1261</v>
      </c>
      <c r="P801" t="s">
        <v>2933</v>
      </c>
      <c r="Q801" t="s">
        <v>2424</v>
      </c>
      <c r="R801">
        <v>9.98</v>
      </c>
      <c r="S801">
        <v>1.78</v>
      </c>
    </row>
    <row r="802" spans="1:19">
      <c r="A802" s="154" t="s">
        <v>809</v>
      </c>
      <c r="B802" s="154" t="s">
        <v>2501</v>
      </c>
      <c r="C802" s="154" t="s">
        <v>4171</v>
      </c>
      <c r="D802" s="168">
        <v>-5.89</v>
      </c>
      <c r="O802" t="s">
        <v>933</v>
      </c>
      <c r="P802" t="s">
        <v>2448</v>
      </c>
      <c r="Q802" t="s">
        <v>2424</v>
      </c>
      <c r="R802">
        <v>12.95</v>
      </c>
      <c r="S802">
        <v>0.66</v>
      </c>
    </row>
    <row r="803" spans="1:19">
      <c r="A803" s="154" t="s">
        <v>1017</v>
      </c>
      <c r="B803" s="154" t="s">
        <v>2505</v>
      </c>
      <c r="C803" s="154" t="s">
        <v>4171</v>
      </c>
      <c r="D803" s="168">
        <v>0.83</v>
      </c>
      <c r="O803" t="s">
        <v>179</v>
      </c>
      <c r="P803" t="s">
        <v>1858</v>
      </c>
      <c r="Q803" t="s">
        <v>1641</v>
      </c>
      <c r="R803">
        <v>7.37</v>
      </c>
      <c r="S803">
        <v>1.94</v>
      </c>
    </row>
    <row r="804" spans="1:19">
      <c r="A804" s="154" t="s">
        <v>4246</v>
      </c>
      <c r="B804" s="154" t="s">
        <v>4247</v>
      </c>
      <c r="C804" s="154" t="s">
        <v>4171</v>
      </c>
      <c r="D804" s="168"/>
      <c r="O804" t="s">
        <v>1268</v>
      </c>
      <c r="P804" t="s">
        <v>2944</v>
      </c>
      <c r="Q804" t="s">
        <v>2424</v>
      </c>
      <c r="R804">
        <v>6.93</v>
      </c>
      <c r="S804">
        <v>1.75</v>
      </c>
    </row>
    <row r="805" spans="1:19">
      <c r="A805" s="154" t="s">
        <v>1018</v>
      </c>
      <c r="B805" s="154" t="s">
        <v>2508</v>
      </c>
      <c r="C805" s="154" t="s">
        <v>4171</v>
      </c>
      <c r="D805" s="168">
        <v>1.26</v>
      </c>
      <c r="O805" t="s">
        <v>1269</v>
      </c>
      <c r="P805" t="s">
        <v>2946</v>
      </c>
      <c r="Q805" t="s">
        <v>2424</v>
      </c>
      <c r="R805">
        <v>-1.93</v>
      </c>
    </row>
    <row r="806" spans="1:19">
      <c r="A806" s="154" t="s">
        <v>1019</v>
      </c>
      <c r="B806" s="154" t="s">
        <v>2509</v>
      </c>
      <c r="C806" s="154" t="s">
        <v>4171</v>
      </c>
      <c r="D806" s="168">
        <v>1.74</v>
      </c>
      <c r="O806" t="s">
        <v>494</v>
      </c>
      <c r="P806" t="s">
        <v>2206</v>
      </c>
      <c r="Q806" t="s">
        <v>2058</v>
      </c>
      <c r="R806">
        <v>-1.4</v>
      </c>
      <c r="S806">
        <v>1.1599999999999999</v>
      </c>
    </row>
    <row r="807" spans="1:19">
      <c r="A807" s="154" t="s">
        <v>886</v>
      </c>
      <c r="B807" s="154" t="s">
        <v>2510</v>
      </c>
      <c r="C807" s="154" t="s">
        <v>4171</v>
      </c>
      <c r="D807" s="168">
        <v>1.36</v>
      </c>
      <c r="O807" t="s">
        <v>180</v>
      </c>
      <c r="P807" t="s">
        <v>1859</v>
      </c>
      <c r="Q807" t="s">
        <v>1641</v>
      </c>
      <c r="R807">
        <v>8.89</v>
      </c>
      <c r="S807">
        <v>0.38</v>
      </c>
    </row>
    <row r="808" spans="1:19">
      <c r="A808" s="154" t="s">
        <v>1020</v>
      </c>
      <c r="B808" s="154" t="s">
        <v>2511</v>
      </c>
      <c r="C808" s="154" t="s">
        <v>4171</v>
      </c>
      <c r="D808" s="168">
        <v>0.99</v>
      </c>
      <c r="O808" t="s">
        <v>181</v>
      </c>
      <c r="P808" t="s">
        <v>3711</v>
      </c>
      <c r="Q808" t="s">
        <v>2424</v>
      </c>
      <c r="R808">
        <v>-3.19</v>
      </c>
      <c r="S808">
        <v>9.59</v>
      </c>
    </row>
    <row r="809" spans="1:19">
      <c r="A809" s="154" t="s">
        <v>1021</v>
      </c>
      <c r="B809" s="154" t="s">
        <v>2512</v>
      </c>
      <c r="C809" s="154" t="s">
        <v>4171</v>
      </c>
      <c r="D809" s="168"/>
      <c r="O809" t="s">
        <v>1272</v>
      </c>
      <c r="P809" t="s">
        <v>2950</v>
      </c>
      <c r="Q809" t="s">
        <v>2424</v>
      </c>
      <c r="R809">
        <v>102.76</v>
      </c>
      <c r="S809">
        <v>0.98</v>
      </c>
    </row>
    <row r="810" spans="1:19">
      <c r="A810" s="154" t="s">
        <v>1022</v>
      </c>
      <c r="B810" s="154" t="s">
        <v>2513</v>
      </c>
      <c r="C810" s="154" t="s">
        <v>4171</v>
      </c>
      <c r="D810" s="168">
        <v>0.95</v>
      </c>
      <c r="O810" t="s">
        <v>495</v>
      </c>
      <c r="P810" t="s">
        <v>2207</v>
      </c>
      <c r="Q810" t="s">
        <v>2424</v>
      </c>
      <c r="R810">
        <v>-0.28999999999999998</v>
      </c>
    </row>
    <row r="811" spans="1:19">
      <c r="A811" s="154" t="s">
        <v>944</v>
      </c>
      <c r="B811" s="154" t="s">
        <v>2514</v>
      </c>
      <c r="C811" s="154" t="s">
        <v>4171</v>
      </c>
      <c r="D811" s="168">
        <v>1.06</v>
      </c>
      <c r="O811" t="s">
        <v>182</v>
      </c>
      <c r="P811" t="s">
        <v>1861</v>
      </c>
      <c r="Q811" t="s">
        <v>1641</v>
      </c>
      <c r="R811">
        <v>16.170000000000002</v>
      </c>
      <c r="S811">
        <v>0.45</v>
      </c>
    </row>
    <row r="812" spans="1:19">
      <c r="A812" s="154" t="s">
        <v>840</v>
      </c>
      <c r="B812" s="154" t="s">
        <v>2515</v>
      </c>
      <c r="C812" s="154" t="s">
        <v>4171</v>
      </c>
      <c r="D812" s="168">
        <v>0.76</v>
      </c>
      <c r="O812" t="s">
        <v>3911</v>
      </c>
      <c r="P812" t="s">
        <v>3912</v>
      </c>
      <c r="Q812" t="s">
        <v>2424</v>
      </c>
      <c r="R812">
        <v>0</v>
      </c>
      <c r="S812">
        <v>0</v>
      </c>
    </row>
    <row r="813" spans="1:19">
      <c r="A813" s="154" t="s">
        <v>846</v>
      </c>
      <c r="B813" s="154" t="s">
        <v>2516</v>
      </c>
      <c r="C813" s="154" t="s">
        <v>4171</v>
      </c>
      <c r="D813" s="168">
        <v>0.91</v>
      </c>
      <c r="O813" t="s">
        <v>1274</v>
      </c>
      <c r="P813" t="s">
        <v>2952</v>
      </c>
      <c r="Q813" t="s">
        <v>2424</v>
      </c>
      <c r="R813">
        <v>-2.1</v>
      </c>
      <c r="S813">
        <v>0.2</v>
      </c>
    </row>
    <row r="814" spans="1:19">
      <c r="A814" s="154" t="s">
        <v>1023</v>
      </c>
      <c r="B814" s="154" t="s">
        <v>2518</v>
      </c>
      <c r="C814" s="154" t="s">
        <v>4171</v>
      </c>
      <c r="D814" s="168">
        <v>1.1399999999999999</v>
      </c>
      <c r="O814" t="s">
        <v>496</v>
      </c>
      <c r="P814" t="s">
        <v>3801</v>
      </c>
      <c r="Q814" t="s">
        <v>2058</v>
      </c>
      <c r="R814">
        <v>297.19</v>
      </c>
      <c r="S814">
        <v>0.38</v>
      </c>
    </row>
    <row r="815" spans="1:19">
      <c r="A815" s="154" t="s">
        <v>1024</v>
      </c>
      <c r="B815" s="154" t="s">
        <v>2519</v>
      </c>
      <c r="C815" s="154" t="s">
        <v>4171</v>
      </c>
      <c r="D815" s="168">
        <v>-0.1</v>
      </c>
      <c r="O815" t="s">
        <v>768</v>
      </c>
      <c r="P815" t="s">
        <v>1860</v>
      </c>
      <c r="Q815" t="s">
        <v>1641</v>
      </c>
      <c r="R815">
        <v>4.74</v>
      </c>
      <c r="S815">
        <v>1.04</v>
      </c>
    </row>
    <row r="816" spans="1:19">
      <c r="A816" s="154" t="s">
        <v>1025</v>
      </c>
      <c r="B816" s="154" t="s">
        <v>2520</v>
      </c>
      <c r="C816" s="154" t="s">
        <v>4171</v>
      </c>
      <c r="D816" s="168">
        <v>0.28999999999999998</v>
      </c>
      <c r="O816" t="s">
        <v>497</v>
      </c>
      <c r="P816" t="s">
        <v>2209</v>
      </c>
      <c r="Q816" t="s">
        <v>2058</v>
      </c>
      <c r="R816">
        <v>-14.07</v>
      </c>
      <c r="S816">
        <v>1.06</v>
      </c>
    </row>
    <row r="817" spans="1:19">
      <c r="A817" s="154" t="s">
        <v>925</v>
      </c>
      <c r="B817" s="154" t="s">
        <v>2521</v>
      </c>
      <c r="C817" s="154" t="s">
        <v>4171</v>
      </c>
      <c r="D817" s="168">
        <v>0.74</v>
      </c>
      <c r="O817" t="s">
        <v>2956</v>
      </c>
      <c r="P817" t="s">
        <v>2957</v>
      </c>
      <c r="Q817" t="s">
        <v>2424</v>
      </c>
      <c r="R817">
        <v>8.11</v>
      </c>
      <c r="S817">
        <v>0.77</v>
      </c>
    </row>
    <row r="818" spans="1:19">
      <c r="A818" s="154" t="s">
        <v>1026</v>
      </c>
      <c r="B818" s="154" t="s">
        <v>2522</v>
      </c>
      <c r="C818" s="154" t="s">
        <v>4171</v>
      </c>
      <c r="D818" s="168">
        <v>0.66</v>
      </c>
      <c r="O818" t="s">
        <v>3822</v>
      </c>
      <c r="P818" t="s">
        <v>3823</v>
      </c>
      <c r="Q818" t="s">
        <v>2058</v>
      </c>
      <c r="R818">
        <v>0</v>
      </c>
    </row>
    <row r="819" spans="1:19">
      <c r="A819" s="154" t="s">
        <v>934</v>
      </c>
      <c r="B819" s="154" t="s">
        <v>3790</v>
      </c>
      <c r="C819" s="154" t="s">
        <v>4171</v>
      </c>
      <c r="D819" s="168">
        <v>1.1399999999999999</v>
      </c>
      <c r="O819" t="s">
        <v>498</v>
      </c>
      <c r="P819" t="s">
        <v>2210</v>
      </c>
      <c r="Q819" t="s">
        <v>2058</v>
      </c>
      <c r="R819">
        <v>-19</v>
      </c>
      <c r="S819">
        <v>6.06</v>
      </c>
    </row>
    <row r="820" spans="1:19">
      <c r="A820" s="154" t="s">
        <v>1027</v>
      </c>
      <c r="B820" s="154" t="s">
        <v>2524</v>
      </c>
      <c r="C820" s="154" t="s">
        <v>4171</v>
      </c>
      <c r="D820" s="168">
        <v>1.91</v>
      </c>
      <c r="O820" t="s">
        <v>183</v>
      </c>
      <c r="P820" t="s">
        <v>1862</v>
      </c>
      <c r="Q820" t="s">
        <v>1641</v>
      </c>
      <c r="R820">
        <v>6.63</v>
      </c>
      <c r="S820">
        <v>1.54</v>
      </c>
    </row>
    <row r="821" spans="1:19">
      <c r="A821" s="154" t="s">
        <v>1029</v>
      </c>
      <c r="B821" s="154" t="s">
        <v>2526</v>
      </c>
      <c r="C821" s="154" t="s">
        <v>4171</v>
      </c>
      <c r="D821" s="168">
        <v>0.83</v>
      </c>
      <c r="O821" t="s">
        <v>499</v>
      </c>
      <c r="P821" t="s">
        <v>2213</v>
      </c>
      <c r="Q821" t="s">
        <v>2058</v>
      </c>
      <c r="R821">
        <v>11.27</v>
      </c>
      <c r="S821">
        <v>0.71</v>
      </c>
    </row>
    <row r="822" spans="1:19">
      <c r="A822" s="154" t="s">
        <v>1030</v>
      </c>
      <c r="B822" s="154" t="s">
        <v>2527</v>
      </c>
      <c r="C822" s="154" t="s">
        <v>4171</v>
      </c>
      <c r="D822" s="168">
        <v>1.45</v>
      </c>
      <c r="O822" t="s">
        <v>500</v>
      </c>
      <c r="P822" t="s">
        <v>2214</v>
      </c>
      <c r="Q822" t="s">
        <v>2058</v>
      </c>
      <c r="R822">
        <v>8.7100000000000009</v>
      </c>
      <c r="S822">
        <v>0.69</v>
      </c>
    </row>
    <row r="823" spans="1:19">
      <c r="A823" s="154" t="s">
        <v>2529</v>
      </c>
      <c r="B823" s="154" t="s">
        <v>4009</v>
      </c>
      <c r="C823" s="154" t="s">
        <v>4171</v>
      </c>
      <c r="D823" s="168">
        <v>1.05</v>
      </c>
      <c r="O823" t="s">
        <v>184</v>
      </c>
      <c r="P823" t="s">
        <v>3732</v>
      </c>
      <c r="Q823" t="s">
        <v>1641</v>
      </c>
      <c r="R823">
        <v>-10.71</v>
      </c>
      <c r="S823">
        <v>1.08</v>
      </c>
    </row>
    <row r="824" spans="1:19">
      <c r="A824" s="154" t="s">
        <v>836</v>
      </c>
      <c r="B824" s="154" t="s">
        <v>2531</v>
      </c>
      <c r="C824" s="154" t="s">
        <v>4171</v>
      </c>
      <c r="D824" s="168">
        <v>0.57999999999999996</v>
      </c>
      <c r="O824" t="s">
        <v>3528</v>
      </c>
      <c r="P824" t="s">
        <v>3529</v>
      </c>
      <c r="Q824" t="s">
        <v>2424</v>
      </c>
      <c r="R824">
        <v>13.98</v>
      </c>
      <c r="S824">
        <v>2.31</v>
      </c>
    </row>
    <row r="825" spans="1:19">
      <c r="A825" s="154" t="s">
        <v>3681</v>
      </c>
      <c r="B825" s="154" t="s">
        <v>3682</v>
      </c>
      <c r="C825" s="154" t="s">
        <v>4171</v>
      </c>
      <c r="D825" s="168">
        <v>1.1200000000000001</v>
      </c>
      <c r="O825" t="s">
        <v>501</v>
      </c>
      <c r="P825" t="s">
        <v>2215</v>
      </c>
      <c r="Q825" t="s">
        <v>2058</v>
      </c>
      <c r="R825">
        <v>124.51</v>
      </c>
      <c r="S825">
        <v>0.33</v>
      </c>
    </row>
    <row r="826" spans="1:19">
      <c r="A826" s="154" t="s">
        <v>1032</v>
      </c>
      <c r="B826" s="154" t="s">
        <v>2532</v>
      </c>
      <c r="C826" s="154" t="s">
        <v>4171</v>
      </c>
      <c r="D826" s="168">
        <v>0.59</v>
      </c>
      <c r="O826" t="s">
        <v>185</v>
      </c>
      <c r="P826" t="s">
        <v>1864</v>
      </c>
      <c r="Q826" t="s">
        <v>1641</v>
      </c>
      <c r="R826">
        <v>19.52</v>
      </c>
      <c r="S826">
        <v>1.52</v>
      </c>
    </row>
    <row r="827" spans="1:19">
      <c r="A827" s="154" t="s">
        <v>945</v>
      </c>
      <c r="B827" s="154" t="s">
        <v>3791</v>
      </c>
      <c r="C827" s="154" t="s">
        <v>4171</v>
      </c>
      <c r="D827" s="168">
        <v>1.06</v>
      </c>
      <c r="O827" t="s">
        <v>1281</v>
      </c>
      <c r="P827" t="s">
        <v>2963</v>
      </c>
      <c r="Q827" t="s">
        <v>2424</v>
      </c>
      <c r="R827">
        <v>3.07</v>
      </c>
      <c r="S827">
        <v>0.56000000000000005</v>
      </c>
    </row>
    <row r="828" spans="1:19">
      <c r="A828" s="154" t="s">
        <v>926</v>
      </c>
      <c r="B828" s="154" t="s">
        <v>2534</v>
      </c>
      <c r="C828" s="154" t="s">
        <v>4171</v>
      </c>
      <c r="D828" s="168">
        <v>2.95</v>
      </c>
      <c r="O828" t="s">
        <v>502</v>
      </c>
      <c r="P828" t="s">
        <v>2216</v>
      </c>
      <c r="Q828" t="s">
        <v>2058</v>
      </c>
      <c r="R828">
        <v>7.11</v>
      </c>
      <c r="S828">
        <v>1.03</v>
      </c>
    </row>
    <row r="829" spans="1:19">
      <c r="A829" s="154" t="s">
        <v>1035</v>
      </c>
      <c r="B829" s="154" t="s">
        <v>2537</v>
      </c>
      <c r="C829" s="154" t="s">
        <v>4171</v>
      </c>
      <c r="D829" s="168">
        <v>0.35</v>
      </c>
      <c r="O829" t="s">
        <v>1282</v>
      </c>
      <c r="P829" t="s">
        <v>2964</v>
      </c>
      <c r="Q829" t="s">
        <v>2424</v>
      </c>
      <c r="R829">
        <v>11.81</v>
      </c>
      <c r="S829">
        <v>1.1599999999999999</v>
      </c>
    </row>
    <row r="830" spans="1:19">
      <c r="A830" s="154" t="s">
        <v>1036</v>
      </c>
      <c r="B830" s="154" t="s">
        <v>2538</v>
      </c>
      <c r="C830" s="154" t="s">
        <v>4171</v>
      </c>
      <c r="D830" s="168">
        <v>0.97</v>
      </c>
      <c r="O830" t="s">
        <v>186</v>
      </c>
      <c r="P830" t="s">
        <v>1865</v>
      </c>
      <c r="Q830" t="s">
        <v>1641</v>
      </c>
      <c r="R830">
        <v>9.48</v>
      </c>
      <c r="S830">
        <v>1.0900000000000001</v>
      </c>
    </row>
    <row r="831" spans="1:19">
      <c r="A831" s="154" t="s">
        <v>766</v>
      </c>
      <c r="B831" s="154" t="s">
        <v>2540</v>
      </c>
      <c r="C831" s="154" t="s">
        <v>4171</v>
      </c>
      <c r="D831" s="168">
        <v>0.62</v>
      </c>
      <c r="O831" t="s">
        <v>503</v>
      </c>
      <c r="P831" t="s">
        <v>2966</v>
      </c>
      <c r="Q831" t="s">
        <v>2424</v>
      </c>
      <c r="R831">
        <v>-1.5</v>
      </c>
    </row>
    <row r="832" spans="1:19">
      <c r="A832" s="154" t="s">
        <v>384</v>
      </c>
      <c r="B832" s="154" t="s">
        <v>3792</v>
      </c>
      <c r="C832" s="154" t="s">
        <v>4171</v>
      </c>
      <c r="D832" s="168">
        <v>0.33</v>
      </c>
      <c r="O832" t="s">
        <v>1633</v>
      </c>
      <c r="P832" t="s">
        <v>2217</v>
      </c>
      <c r="Q832" t="s">
        <v>2058</v>
      </c>
      <c r="R832">
        <v>-67.09</v>
      </c>
      <c r="S832">
        <v>0.91</v>
      </c>
    </row>
    <row r="833" spans="1:19">
      <c r="A833" s="154" t="s">
        <v>1039</v>
      </c>
      <c r="B833" s="154" t="s">
        <v>2543</v>
      </c>
      <c r="C833" s="154" t="s">
        <v>4171</v>
      </c>
      <c r="D833" s="168">
        <v>0</v>
      </c>
      <c r="O833" t="s">
        <v>1283</v>
      </c>
      <c r="P833" t="s">
        <v>2967</v>
      </c>
      <c r="Q833" t="s">
        <v>2424</v>
      </c>
      <c r="R833">
        <v>0.17</v>
      </c>
      <c r="S833">
        <v>0.04</v>
      </c>
    </row>
    <row r="834" spans="1:19">
      <c r="A834" s="154" t="s">
        <v>2544</v>
      </c>
      <c r="B834" s="154" t="s">
        <v>3917</v>
      </c>
      <c r="C834" s="154" t="s">
        <v>4171</v>
      </c>
      <c r="D834" s="168"/>
      <c r="O834" t="s">
        <v>504</v>
      </c>
      <c r="P834" t="s">
        <v>2218</v>
      </c>
      <c r="Q834" t="s">
        <v>2058</v>
      </c>
      <c r="R834">
        <v>4.43</v>
      </c>
      <c r="S834">
        <v>0.63</v>
      </c>
    </row>
    <row r="835" spans="1:19">
      <c r="A835" s="154" t="s">
        <v>891</v>
      </c>
      <c r="B835" s="154" t="s">
        <v>2547</v>
      </c>
      <c r="C835" s="154" t="s">
        <v>4171</v>
      </c>
      <c r="D835" s="168">
        <v>1.02</v>
      </c>
      <c r="O835" t="s">
        <v>1296</v>
      </c>
      <c r="P835" t="s">
        <v>2992</v>
      </c>
      <c r="Q835" t="s">
        <v>2424</v>
      </c>
      <c r="R835">
        <v>9.24</v>
      </c>
      <c r="S835">
        <v>2.3199999999999998</v>
      </c>
    </row>
    <row r="836" spans="1:19">
      <c r="A836" s="154" t="s">
        <v>1041</v>
      </c>
      <c r="B836" s="154" t="s">
        <v>2549</v>
      </c>
      <c r="C836" s="154" t="s">
        <v>4171</v>
      </c>
      <c r="D836" s="168">
        <v>22.02</v>
      </c>
      <c r="O836" t="s">
        <v>1284</v>
      </c>
      <c r="P836" t="s">
        <v>2969</v>
      </c>
      <c r="Q836" t="s">
        <v>2424</v>
      </c>
      <c r="R836">
        <v>-63.19</v>
      </c>
      <c r="S836">
        <v>1.06</v>
      </c>
    </row>
    <row r="837" spans="1:19">
      <c r="A837" s="154" t="s">
        <v>864</v>
      </c>
      <c r="B837" s="154" t="s">
        <v>2550</v>
      </c>
      <c r="C837" s="154" t="s">
        <v>4171</v>
      </c>
      <c r="D837" s="168"/>
      <c r="O837" t="s">
        <v>798</v>
      </c>
      <c r="P837" t="s">
        <v>2970</v>
      </c>
      <c r="Q837" t="s">
        <v>2424</v>
      </c>
      <c r="R837">
        <v>7.46</v>
      </c>
      <c r="S837">
        <v>1.08</v>
      </c>
    </row>
    <row r="838" spans="1:19">
      <c r="A838" s="154" t="s">
        <v>2551</v>
      </c>
      <c r="B838" s="154" t="s">
        <v>2552</v>
      </c>
      <c r="C838" s="154" t="s">
        <v>4171</v>
      </c>
      <c r="D838" s="168"/>
      <c r="O838" t="s">
        <v>187</v>
      </c>
      <c r="P838" t="s">
        <v>756</v>
      </c>
      <c r="Q838" t="s">
        <v>1641</v>
      </c>
      <c r="R838">
        <v>-2.13</v>
      </c>
      <c r="S838">
        <v>0.56000000000000005</v>
      </c>
    </row>
    <row r="839" spans="1:19">
      <c r="A839" s="154" t="s">
        <v>1042</v>
      </c>
      <c r="B839" s="154" t="s">
        <v>2553</v>
      </c>
      <c r="C839" s="154" t="s">
        <v>4171</v>
      </c>
      <c r="D839" s="168">
        <v>3.23</v>
      </c>
      <c r="O839" t="s">
        <v>1243</v>
      </c>
      <c r="P839" t="s">
        <v>2899</v>
      </c>
      <c r="Q839" t="s">
        <v>2424</v>
      </c>
      <c r="R839">
        <v>-0.63</v>
      </c>
    </row>
    <row r="840" spans="1:19">
      <c r="A840" s="154" t="s">
        <v>1611</v>
      </c>
      <c r="B840" s="154" t="s">
        <v>3868</v>
      </c>
      <c r="C840" s="154" t="s">
        <v>4171</v>
      </c>
      <c r="D840" s="168"/>
      <c r="O840" t="s">
        <v>505</v>
      </c>
      <c r="P840" t="s">
        <v>2219</v>
      </c>
      <c r="Q840" t="s">
        <v>2058</v>
      </c>
      <c r="R840">
        <v>-1.45</v>
      </c>
      <c r="S840">
        <v>1.2</v>
      </c>
    </row>
    <row r="841" spans="1:19">
      <c r="A841" s="154" t="s">
        <v>3895</v>
      </c>
      <c r="B841" s="154" t="s">
        <v>3896</v>
      </c>
      <c r="C841" s="154" t="s">
        <v>4171</v>
      </c>
      <c r="D841" s="168"/>
      <c r="O841" t="s">
        <v>1288</v>
      </c>
      <c r="P841" t="s">
        <v>2977</v>
      </c>
      <c r="Q841" t="s">
        <v>2424</v>
      </c>
      <c r="R841">
        <v>17.239999999999998</v>
      </c>
      <c r="S841">
        <v>1.28</v>
      </c>
    </row>
    <row r="842" spans="1:19">
      <c r="A842" s="154" t="s">
        <v>1044</v>
      </c>
      <c r="B842" s="154" t="s">
        <v>2557</v>
      </c>
      <c r="C842" s="154" t="s">
        <v>4171</v>
      </c>
      <c r="D842" s="168">
        <v>0.37</v>
      </c>
      <c r="O842" t="s">
        <v>1289</v>
      </c>
      <c r="P842" t="s">
        <v>2978</v>
      </c>
      <c r="Q842" t="s">
        <v>2424</v>
      </c>
      <c r="R842">
        <v>68.34</v>
      </c>
      <c r="S842">
        <v>1.39</v>
      </c>
    </row>
    <row r="843" spans="1:19">
      <c r="A843" s="154" t="s">
        <v>1045</v>
      </c>
      <c r="B843" s="154" t="s">
        <v>2558</v>
      </c>
      <c r="C843" s="154" t="s">
        <v>4171</v>
      </c>
      <c r="D843" s="168">
        <v>0.73</v>
      </c>
      <c r="O843" t="s">
        <v>506</v>
      </c>
      <c r="P843" t="s">
        <v>2220</v>
      </c>
      <c r="Q843" t="s">
        <v>2058</v>
      </c>
      <c r="R843">
        <v>24.44</v>
      </c>
      <c r="S843">
        <v>1.21</v>
      </c>
    </row>
    <row r="844" spans="1:19">
      <c r="A844" s="154" t="s">
        <v>3945</v>
      </c>
      <c r="B844" s="154" t="s">
        <v>3946</v>
      </c>
      <c r="C844" s="154" t="s">
        <v>4171</v>
      </c>
      <c r="D844" s="168">
        <v>0.71</v>
      </c>
      <c r="O844" t="s">
        <v>783</v>
      </c>
      <c r="P844" t="s">
        <v>2979</v>
      </c>
      <c r="Q844" t="s">
        <v>1641</v>
      </c>
      <c r="R844">
        <v>19.43</v>
      </c>
      <c r="S844">
        <v>2.06</v>
      </c>
    </row>
    <row r="845" spans="1:19">
      <c r="A845" s="154" t="s">
        <v>1047</v>
      </c>
      <c r="B845" s="154" t="s">
        <v>2560</v>
      </c>
      <c r="C845" s="154" t="s">
        <v>4171</v>
      </c>
      <c r="D845" s="168">
        <v>0.92</v>
      </c>
      <c r="O845" t="s">
        <v>2659</v>
      </c>
      <c r="P845" t="s">
        <v>2660</v>
      </c>
      <c r="Q845" t="s">
        <v>2424</v>
      </c>
      <c r="R845">
        <v>0</v>
      </c>
    </row>
    <row r="846" spans="1:19">
      <c r="A846" s="154" t="s">
        <v>1048</v>
      </c>
      <c r="B846" s="154" t="s">
        <v>2561</v>
      </c>
      <c r="C846" s="154" t="s">
        <v>4171</v>
      </c>
      <c r="D846" s="168">
        <v>2.5499999999999998</v>
      </c>
      <c r="O846" t="s">
        <v>1297</v>
      </c>
      <c r="P846" t="s">
        <v>2996</v>
      </c>
      <c r="Q846" t="s">
        <v>2424</v>
      </c>
      <c r="R846">
        <v>-21.61</v>
      </c>
      <c r="S846">
        <v>0.89</v>
      </c>
    </row>
    <row r="847" spans="1:19">
      <c r="A847" s="154" t="s">
        <v>1049</v>
      </c>
      <c r="B847" s="154" t="s">
        <v>2562</v>
      </c>
      <c r="C847" s="154" t="s">
        <v>4171</v>
      </c>
      <c r="D847" s="168">
        <v>0.24</v>
      </c>
      <c r="O847" t="s">
        <v>1291</v>
      </c>
      <c r="P847" t="s">
        <v>2982</v>
      </c>
      <c r="Q847" t="s">
        <v>2424</v>
      </c>
      <c r="R847">
        <v>9.39</v>
      </c>
      <c r="S847">
        <v>1.1200000000000001</v>
      </c>
    </row>
    <row r="848" spans="1:19">
      <c r="A848" s="154" t="s">
        <v>828</v>
      </c>
      <c r="B848" s="154" t="s">
        <v>2564</v>
      </c>
      <c r="C848" s="154" t="s">
        <v>4171</v>
      </c>
      <c r="D848" s="168">
        <v>0.23</v>
      </c>
      <c r="O848" t="s">
        <v>892</v>
      </c>
      <c r="P848" t="s">
        <v>2980</v>
      </c>
      <c r="Q848" t="s">
        <v>2424</v>
      </c>
      <c r="R848">
        <v>32.85</v>
      </c>
      <c r="S848">
        <v>0.73</v>
      </c>
    </row>
    <row r="849" spans="1:19">
      <c r="A849" s="154" t="s">
        <v>1051</v>
      </c>
      <c r="B849" s="154" t="s">
        <v>2565</v>
      </c>
      <c r="C849" s="154" t="s">
        <v>4171</v>
      </c>
      <c r="D849" s="168">
        <v>1.07</v>
      </c>
      <c r="O849" t="s">
        <v>507</v>
      </c>
      <c r="P849" t="s">
        <v>2221</v>
      </c>
      <c r="Q849" t="s">
        <v>2058</v>
      </c>
      <c r="R849">
        <v>9.81</v>
      </c>
      <c r="S849">
        <v>0.85</v>
      </c>
    </row>
    <row r="850" spans="1:19">
      <c r="A850" s="154" t="s">
        <v>1052</v>
      </c>
      <c r="B850" s="154" t="s">
        <v>3869</v>
      </c>
      <c r="C850" s="154" t="s">
        <v>4171</v>
      </c>
      <c r="D850" s="168">
        <v>0.38</v>
      </c>
      <c r="O850" t="s">
        <v>1290</v>
      </c>
      <c r="P850" t="s">
        <v>2981</v>
      </c>
      <c r="Q850" t="s">
        <v>2424</v>
      </c>
      <c r="R850">
        <v>1.98</v>
      </c>
      <c r="S850">
        <v>0.36</v>
      </c>
    </row>
    <row r="851" spans="1:19">
      <c r="A851" s="154" t="s">
        <v>837</v>
      </c>
      <c r="B851" s="154" t="s">
        <v>2572</v>
      </c>
      <c r="C851" s="154" t="s">
        <v>4171</v>
      </c>
      <c r="D851" s="168">
        <v>0.16</v>
      </c>
      <c r="O851" t="s">
        <v>1598</v>
      </c>
      <c r="P851" t="s">
        <v>2985</v>
      </c>
      <c r="Q851" t="s">
        <v>2424</v>
      </c>
      <c r="R851">
        <v>17.12</v>
      </c>
      <c r="S851">
        <v>3.48</v>
      </c>
    </row>
    <row r="852" spans="1:19">
      <c r="A852" s="154" t="s">
        <v>3510</v>
      </c>
      <c r="B852" s="154" t="s">
        <v>3511</v>
      </c>
      <c r="C852" s="154" t="s">
        <v>4171</v>
      </c>
      <c r="D852" s="168">
        <v>1</v>
      </c>
      <c r="O852" t="s">
        <v>797</v>
      </c>
      <c r="P852" t="s">
        <v>2988</v>
      </c>
      <c r="Q852" t="s">
        <v>2424</v>
      </c>
      <c r="R852">
        <v>12.85</v>
      </c>
      <c r="S852">
        <v>1.66</v>
      </c>
    </row>
    <row r="853" spans="1:19">
      <c r="A853" s="154" t="s">
        <v>1057</v>
      </c>
      <c r="B853" s="154" t="s">
        <v>2574</v>
      </c>
      <c r="C853" s="154" t="s">
        <v>4171</v>
      </c>
      <c r="D853" s="168">
        <v>1.07</v>
      </c>
      <c r="O853" t="s">
        <v>508</v>
      </c>
      <c r="P853" t="s">
        <v>3729</v>
      </c>
      <c r="Q853" t="s">
        <v>2424</v>
      </c>
      <c r="R853">
        <v>347.75</v>
      </c>
      <c r="S853">
        <v>0.16</v>
      </c>
    </row>
    <row r="854" spans="1:19">
      <c r="A854" s="154" t="s">
        <v>1058</v>
      </c>
      <c r="B854" s="154" t="s">
        <v>3776</v>
      </c>
      <c r="C854" s="154" t="s">
        <v>4171</v>
      </c>
      <c r="D854" s="168">
        <v>0.37</v>
      </c>
      <c r="O854" t="s">
        <v>1294</v>
      </c>
      <c r="P854" t="s">
        <v>2989</v>
      </c>
      <c r="Q854" t="s">
        <v>2424</v>
      </c>
      <c r="R854">
        <v>6.9</v>
      </c>
      <c r="S854">
        <v>0.66</v>
      </c>
    </row>
    <row r="855" spans="1:19">
      <c r="A855" s="154" t="s">
        <v>1059</v>
      </c>
      <c r="B855" s="154" t="s">
        <v>2580</v>
      </c>
      <c r="C855" s="154" t="s">
        <v>4171</v>
      </c>
      <c r="D855" s="168">
        <v>0.56000000000000005</v>
      </c>
      <c r="O855" t="s">
        <v>1295</v>
      </c>
      <c r="P855" t="s">
        <v>2990</v>
      </c>
      <c r="Q855" t="s">
        <v>2424</v>
      </c>
      <c r="R855">
        <v>12.62</v>
      </c>
      <c r="S855">
        <v>0.41</v>
      </c>
    </row>
    <row r="856" spans="1:19">
      <c r="A856" s="154" t="s">
        <v>1060</v>
      </c>
      <c r="B856" s="154" t="s">
        <v>2581</v>
      </c>
      <c r="C856" s="154" t="s">
        <v>4171</v>
      </c>
      <c r="D856" s="168">
        <v>0.48</v>
      </c>
      <c r="O856" t="s">
        <v>3485</v>
      </c>
      <c r="P856" t="s">
        <v>3486</v>
      </c>
      <c r="Q856" t="s">
        <v>1641</v>
      </c>
      <c r="R856">
        <v>7</v>
      </c>
      <c r="S856">
        <v>1.2</v>
      </c>
    </row>
    <row r="857" spans="1:19">
      <c r="A857" s="154" t="s">
        <v>927</v>
      </c>
      <c r="B857" s="154" t="s">
        <v>2582</v>
      </c>
      <c r="C857" s="154" t="s">
        <v>4171</v>
      </c>
      <c r="D857" s="168">
        <v>0.95</v>
      </c>
      <c r="O857" t="s">
        <v>810</v>
      </c>
      <c r="P857" t="s">
        <v>2960</v>
      </c>
      <c r="Q857" t="s">
        <v>2424</v>
      </c>
      <c r="R857">
        <v>12.58</v>
      </c>
      <c r="S857">
        <v>3.84</v>
      </c>
    </row>
    <row r="858" spans="1:19">
      <c r="A858" s="154" t="s">
        <v>867</v>
      </c>
      <c r="B858" s="154" t="s">
        <v>3883</v>
      </c>
      <c r="C858" s="154" t="s">
        <v>4171</v>
      </c>
      <c r="D858" s="168">
        <v>0.26</v>
      </c>
      <c r="O858" t="s">
        <v>188</v>
      </c>
      <c r="P858" t="s">
        <v>1867</v>
      </c>
      <c r="Q858" t="s">
        <v>1641</v>
      </c>
      <c r="R858">
        <v>15.62</v>
      </c>
      <c r="S858">
        <v>5.46</v>
      </c>
    </row>
    <row r="859" spans="1:19">
      <c r="A859" s="154" t="s">
        <v>1061</v>
      </c>
      <c r="B859" s="154" t="s">
        <v>3794</v>
      </c>
      <c r="C859" s="154" t="s">
        <v>4171</v>
      </c>
      <c r="D859" s="168">
        <v>0.65</v>
      </c>
      <c r="O859" t="s">
        <v>791</v>
      </c>
      <c r="P859" t="s">
        <v>2993</v>
      </c>
      <c r="Q859" t="s">
        <v>2424</v>
      </c>
      <c r="R859">
        <v>28.22</v>
      </c>
      <c r="S859">
        <v>1.45</v>
      </c>
    </row>
    <row r="860" spans="1:19">
      <c r="A860" s="154" t="s">
        <v>1062</v>
      </c>
      <c r="B860" s="154" t="s">
        <v>2585</v>
      </c>
      <c r="C860" s="154" t="s">
        <v>4171</v>
      </c>
      <c r="D860" s="168">
        <v>0.53</v>
      </c>
      <c r="O860" t="s">
        <v>509</v>
      </c>
      <c r="P860" t="s">
        <v>2223</v>
      </c>
      <c r="Q860" t="s">
        <v>2058</v>
      </c>
      <c r="R860">
        <v>6.14</v>
      </c>
      <c r="S860">
        <v>0.74</v>
      </c>
    </row>
    <row r="861" spans="1:19">
      <c r="A861" s="154" t="s">
        <v>2586</v>
      </c>
      <c r="B861" s="154" t="s">
        <v>2587</v>
      </c>
      <c r="C861" s="154" t="s">
        <v>4171</v>
      </c>
      <c r="D861" s="168">
        <v>-1.97</v>
      </c>
      <c r="O861" t="s">
        <v>1298</v>
      </c>
      <c r="P861" t="s">
        <v>2999</v>
      </c>
      <c r="Q861" t="s">
        <v>2424</v>
      </c>
      <c r="R861">
        <v>-11.04</v>
      </c>
      <c r="S861">
        <v>0.75</v>
      </c>
    </row>
    <row r="862" spans="1:19">
      <c r="A862" s="154" t="s">
        <v>1063</v>
      </c>
      <c r="B862" s="154" t="s">
        <v>2588</v>
      </c>
      <c r="C862" s="154" t="s">
        <v>4171</v>
      </c>
      <c r="D862" s="168">
        <v>1.56</v>
      </c>
      <c r="O862" t="s">
        <v>1299</v>
      </c>
      <c r="P862" t="s">
        <v>3000</v>
      </c>
      <c r="Q862" t="s">
        <v>2424</v>
      </c>
      <c r="R862">
        <v>30.17</v>
      </c>
      <c r="S862">
        <v>0.92</v>
      </c>
    </row>
    <row r="863" spans="1:19">
      <c r="A863" s="154" t="s">
        <v>1064</v>
      </c>
      <c r="B863" s="154" t="s">
        <v>2589</v>
      </c>
      <c r="C863" s="154" t="s">
        <v>4171</v>
      </c>
      <c r="D863" s="168">
        <v>1.36</v>
      </c>
      <c r="O863" t="s">
        <v>1300</v>
      </c>
      <c r="P863" t="s">
        <v>3001</v>
      </c>
      <c r="Q863" t="s">
        <v>2424</v>
      </c>
      <c r="R863">
        <v>16.809999999999999</v>
      </c>
      <c r="S863">
        <v>1.17</v>
      </c>
    </row>
    <row r="864" spans="1:19">
      <c r="A864" s="154" t="s">
        <v>4306</v>
      </c>
      <c r="B864" s="154" t="s">
        <v>4307</v>
      </c>
      <c r="C864" s="154" t="s">
        <v>4171</v>
      </c>
      <c r="D864" s="168"/>
      <c r="O864" t="s">
        <v>1301</v>
      </c>
      <c r="P864" t="s">
        <v>3002</v>
      </c>
      <c r="Q864" t="s">
        <v>2424</v>
      </c>
      <c r="R864">
        <v>223.39</v>
      </c>
      <c r="S864">
        <v>0.59</v>
      </c>
    </row>
    <row r="865" spans="1:19">
      <c r="A865" s="154" t="s">
        <v>861</v>
      </c>
      <c r="B865" s="154" t="s">
        <v>4177</v>
      </c>
      <c r="C865" s="154" t="s">
        <v>4171</v>
      </c>
      <c r="D865" s="168">
        <v>0.66</v>
      </c>
      <c r="O865" t="s">
        <v>1309</v>
      </c>
      <c r="P865" t="s">
        <v>3013</v>
      </c>
      <c r="Q865" t="s">
        <v>2424</v>
      </c>
      <c r="R865">
        <v>30.15</v>
      </c>
      <c r="S865">
        <v>0.17</v>
      </c>
    </row>
    <row r="866" spans="1:19">
      <c r="A866" s="154" t="s">
        <v>1066</v>
      </c>
      <c r="B866" s="154" t="s">
        <v>2592</v>
      </c>
      <c r="C866" s="154" t="s">
        <v>4171</v>
      </c>
      <c r="D866" s="168">
        <v>0.87</v>
      </c>
      <c r="O866" t="s">
        <v>1303</v>
      </c>
      <c r="P866" t="s">
        <v>3004</v>
      </c>
      <c r="Q866" t="s">
        <v>2424</v>
      </c>
      <c r="R866">
        <v>7.33</v>
      </c>
      <c r="S866">
        <v>1.08</v>
      </c>
    </row>
    <row r="867" spans="1:19">
      <c r="A867" s="154" t="s">
        <v>1067</v>
      </c>
      <c r="B867" s="154" t="s">
        <v>2593</v>
      </c>
      <c r="C867" s="154" t="s">
        <v>4171</v>
      </c>
      <c r="D867" s="168">
        <v>2.15</v>
      </c>
      <c r="O867" t="s">
        <v>189</v>
      </c>
      <c r="P867" t="s">
        <v>1868</v>
      </c>
      <c r="Q867" t="s">
        <v>1641</v>
      </c>
      <c r="R867">
        <v>18.88</v>
      </c>
      <c r="S867">
        <v>4.1900000000000004</v>
      </c>
    </row>
    <row r="868" spans="1:19">
      <c r="A868" s="154" t="s">
        <v>1068</v>
      </c>
      <c r="B868" s="154" t="s">
        <v>2594</v>
      </c>
      <c r="C868" s="154" t="s">
        <v>4171</v>
      </c>
      <c r="D868" s="168">
        <v>-7.0000000000000007E-2</v>
      </c>
      <c r="O868" t="s">
        <v>3009</v>
      </c>
      <c r="P868" t="s">
        <v>3010</v>
      </c>
      <c r="Q868" t="s">
        <v>2424</v>
      </c>
      <c r="R868">
        <v>5.5</v>
      </c>
      <c r="S868">
        <v>0.82</v>
      </c>
    </row>
    <row r="869" spans="1:19">
      <c r="A869" s="154" t="s">
        <v>1069</v>
      </c>
      <c r="B869" s="154" t="s">
        <v>2595</v>
      </c>
      <c r="C869" s="154" t="s">
        <v>4171</v>
      </c>
      <c r="D869" s="168">
        <v>0.63</v>
      </c>
      <c r="O869" t="s">
        <v>1316</v>
      </c>
      <c r="P869" t="s">
        <v>3023</v>
      </c>
      <c r="Q869" t="s">
        <v>2424</v>
      </c>
      <c r="R869">
        <v>9.9700000000000006</v>
      </c>
      <c r="S869">
        <v>0.95</v>
      </c>
    </row>
    <row r="870" spans="1:19">
      <c r="A870" s="154" t="s">
        <v>3897</v>
      </c>
      <c r="B870" s="154" t="s">
        <v>3935</v>
      </c>
      <c r="C870" s="154" t="s">
        <v>4171</v>
      </c>
      <c r="D870" s="168">
        <v>1.41</v>
      </c>
      <c r="O870" t="s">
        <v>190</v>
      </c>
      <c r="P870" t="s">
        <v>1869</v>
      </c>
      <c r="Q870" t="s">
        <v>1641</v>
      </c>
      <c r="R870">
        <v>10.01</v>
      </c>
      <c r="S870">
        <v>0.96</v>
      </c>
    </row>
    <row r="871" spans="1:19">
      <c r="A871" s="154" t="s">
        <v>1070</v>
      </c>
      <c r="B871" s="154" t="s">
        <v>2596</v>
      </c>
      <c r="C871" s="154" t="s">
        <v>4171</v>
      </c>
      <c r="D871" s="168">
        <v>1.85</v>
      </c>
      <c r="O871" t="s">
        <v>510</v>
      </c>
      <c r="P871" t="s">
        <v>2225</v>
      </c>
      <c r="Q871" t="s">
        <v>2058</v>
      </c>
      <c r="R871">
        <v>9.0500000000000007</v>
      </c>
      <c r="S871">
        <v>1</v>
      </c>
    </row>
    <row r="872" spans="1:19">
      <c r="A872" s="154" t="s">
        <v>1071</v>
      </c>
      <c r="B872" s="154" t="s">
        <v>2597</v>
      </c>
      <c r="C872" s="154" t="s">
        <v>4171</v>
      </c>
      <c r="D872" s="168">
        <v>0.67</v>
      </c>
      <c r="O872" t="s">
        <v>3029</v>
      </c>
      <c r="P872" t="s">
        <v>3030</v>
      </c>
      <c r="Q872" t="s">
        <v>2424</v>
      </c>
      <c r="R872">
        <v>4.97</v>
      </c>
      <c r="S872">
        <v>1</v>
      </c>
    </row>
    <row r="873" spans="1:19">
      <c r="A873" s="154" t="s">
        <v>832</v>
      </c>
      <c r="B873" s="154" t="s">
        <v>2598</v>
      </c>
      <c r="C873" s="154" t="s">
        <v>4171</v>
      </c>
      <c r="D873" s="168">
        <v>0.32</v>
      </c>
      <c r="O873" t="s">
        <v>1308</v>
      </c>
      <c r="P873" t="s">
        <v>3011</v>
      </c>
      <c r="Q873" t="s">
        <v>2424</v>
      </c>
      <c r="R873">
        <v>0.56000000000000005</v>
      </c>
      <c r="S873">
        <v>0.11</v>
      </c>
    </row>
    <row r="874" spans="1:19">
      <c r="A874" s="154" t="s">
        <v>1072</v>
      </c>
      <c r="B874" s="154" t="s">
        <v>2599</v>
      </c>
      <c r="C874" s="154" t="s">
        <v>4171</v>
      </c>
      <c r="D874" s="168">
        <v>1.0900000000000001</v>
      </c>
      <c r="O874" t="s">
        <v>3526</v>
      </c>
      <c r="P874" t="s">
        <v>3527</v>
      </c>
      <c r="Q874" t="s">
        <v>2424</v>
      </c>
      <c r="R874">
        <v>0</v>
      </c>
    </row>
    <row r="875" spans="1:19">
      <c r="A875" s="154" t="s">
        <v>3750</v>
      </c>
      <c r="B875" s="154" t="s">
        <v>3877</v>
      </c>
      <c r="C875" s="154" t="s">
        <v>4171</v>
      </c>
      <c r="D875" s="168">
        <v>5.3</v>
      </c>
      <c r="O875" t="s">
        <v>1152</v>
      </c>
      <c r="P875" t="s">
        <v>2733</v>
      </c>
      <c r="Q875" t="s">
        <v>2424</v>
      </c>
      <c r="R875">
        <v>201.1</v>
      </c>
      <c r="S875">
        <v>0.98</v>
      </c>
    </row>
    <row r="876" spans="1:19">
      <c r="A876" s="154" t="s">
        <v>1073</v>
      </c>
      <c r="B876" s="154" t="s">
        <v>2600</v>
      </c>
      <c r="C876" s="154" t="s">
        <v>4171</v>
      </c>
      <c r="D876" s="168">
        <v>1.64</v>
      </c>
      <c r="O876" t="s">
        <v>511</v>
      </c>
      <c r="P876" t="s">
        <v>2226</v>
      </c>
      <c r="Q876" t="s">
        <v>2058</v>
      </c>
      <c r="R876">
        <v>14.04</v>
      </c>
      <c r="S876">
        <v>1.1299999999999999</v>
      </c>
    </row>
    <row r="877" spans="1:19">
      <c r="A877" s="154" t="s">
        <v>1074</v>
      </c>
      <c r="B877" s="154" t="s">
        <v>2601</v>
      </c>
      <c r="C877" s="154" t="s">
        <v>4171</v>
      </c>
      <c r="D877" s="168">
        <v>2.77</v>
      </c>
      <c r="O877" t="s">
        <v>1333</v>
      </c>
      <c r="P877" t="s">
        <v>3048</v>
      </c>
      <c r="Q877" t="s">
        <v>2424</v>
      </c>
      <c r="R877">
        <v>63.71</v>
      </c>
      <c r="S877">
        <v>1.49</v>
      </c>
    </row>
    <row r="878" spans="1:19">
      <c r="A878" s="154" t="s">
        <v>1075</v>
      </c>
      <c r="B878" s="154" t="s">
        <v>3826</v>
      </c>
      <c r="C878" s="154" t="s">
        <v>4171</v>
      </c>
      <c r="D878" s="168">
        <v>0.56000000000000005</v>
      </c>
      <c r="O878" t="s">
        <v>860</v>
      </c>
      <c r="P878" t="s">
        <v>2463</v>
      </c>
      <c r="Q878" t="s">
        <v>2058</v>
      </c>
      <c r="R878">
        <v>19.47</v>
      </c>
      <c r="S878">
        <v>1.51</v>
      </c>
    </row>
    <row r="879" spans="1:19">
      <c r="A879" s="154" t="s">
        <v>1612</v>
      </c>
      <c r="B879" s="154" t="s">
        <v>2605</v>
      </c>
      <c r="C879" s="154" t="s">
        <v>4171</v>
      </c>
      <c r="D879" s="168">
        <v>6.84</v>
      </c>
      <c r="O879" t="s">
        <v>888</v>
      </c>
      <c r="P879" t="s">
        <v>3012</v>
      </c>
      <c r="Q879" t="s">
        <v>2424</v>
      </c>
      <c r="R879">
        <v>-3.17</v>
      </c>
      <c r="S879">
        <v>7.21</v>
      </c>
    </row>
    <row r="880" spans="1:19">
      <c r="A880" s="154" t="s">
        <v>1076</v>
      </c>
      <c r="B880" s="154" t="s">
        <v>2606</v>
      </c>
      <c r="C880" s="154" t="s">
        <v>4171</v>
      </c>
      <c r="D880" s="168">
        <v>0.03</v>
      </c>
      <c r="O880" t="s">
        <v>191</v>
      </c>
      <c r="P880" t="s">
        <v>1870</v>
      </c>
      <c r="Q880" t="s">
        <v>1641</v>
      </c>
      <c r="R880">
        <v>8.73</v>
      </c>
      <c r="S880">
        <v>1.69</v>
      </c>
    </row>
    <row r="881" spans="1:19">
      <c r="A881" s="154" t="s">
        <v>1077</v>
      </c>
      <c r="B881" s="154" t="s">
        <v>2607</v>
      </c>
      <c r="C881" s="154" t="s">
        <v>4171</v>
      </c>
      <c r="D881" s="168">
        <v>-8.2200000000000006</v>
      </c>
      <c r="O881" t="s">
        <v>1537</v>
      </c>
      <c r="P881" t="s">
        <v>3377</v>
      </c>
      <c r="Q881" t="s">
        <v>2424</v>
      </c>
      <c r="R881">
        <v>18.21</v>
      </c>
      <c r="S881">
        <v>3.22</v>
      </c>
    </row>
    <row r="882" spans="1:19">
      <c r="A882" s="154" t="s">
        <v>2609</v>
      </c>
      <c r="B882" s="154" t="s">
        <v>2610</v>
      </c>
      <c r="C882" s="154" t="s">
        <v>4171</v>
      </c>
      <c r="D882" s="168">
        <v>2.1800000000000002</v>
      </c>
      <c r="O882" t="s">
        <v>1310</v>
      </c>
      <c r="P882" t="s">
        <v>3014</v>
      </c>
      <c r="Q882" t="s">
        <v>2424</v>
      </c>
      <c r="R882">
        <v>326.49</v>
      </c>
      <c r="S882">
        <v>1</v>
      </c>
    </row>
    <row r="883" spans="1:19">
      <c r="A883" s="154" t="s">
        <v>1078</v>
      </c>
      <c r="B883" s="154" t="s">
        <v>2611</v>
      </c>
      <c r="C883" s="154" t="s">
        <v>4171</v>
      </c>
      <c r="D883" s="168">
        <v>0.73</v>
      </c>
      <c r="O883" t="s">
        <v>192</v>
      </c>
      <c r="P883" t="s">
        <v>1871</v>
      </c>
      <c r="Q883" t="s">
        <v>1641</v>
      </c>
      <c r="R883">
        <v>10.44</v>
      </c>
      <c r="S883">
        <v>1.1100000000000001</v>
      </c>
    </row>
    <row r="884" spans="1:19">
      <c r="A884" s="154" t="s">
        <v>1079</v>
      </c>
      <c r="B884" s="154" t="s">
        <v>2612</v>
      </c>
      <c r="C884" s="154" t="s">
        <v>4171</v>
      </c>
      <c r="D884" s="168">
        <v>1.63</v>
      </c>
      <c r="O884" t="s">
        <v>512</v>
      </c>
      <c r="P884" t="s">
        <v>2227</v>
      </c>
      <c r="Q884" t="s">
        <v>2058</v>
      </c>
      <c r="R884">
        <v>13.97</v>
      </c>
      <c r="S884">
        <v>1.37</v>
      </c>
    </row>
    <row r="885" spans="1:19">
      <c r="A885" s="154" t="s">
        <v>1080</v>
      </c>
      <c r="B885" s="154" t="s">
        <v>2613</v>
      </c>
      <c r="C885" s="154" t="s">
        <v>4171</v>
      </c>
      <c r="D885" s="168">
        <v>0.61</v>
      </c>
      <c r="O885" t="s">
        <v>1311</v>
      </c>
      <c r="P885" t="s">
        <v>3015</v>
      </c>
      <c r="Q885" t="s">
        <v>2424</v>
      </c>
      <c r="R885">
        <v>4.75</v>
      </c>
      <c r="S885">
        <v>0.92</v>
      </c>
    </row>
    <row r="886" spans="1:19">
      <c r="A886" s="154" t="s">
        <v>396</v>
      </c>
      <c r="B886" s="154" t="s">
        <v>2615</v>
      </c>
      <c r="C886" s="154" t="s">
        <v>4171</v>
      </c>
      <c r="D886" s="168">
        <v>0.86</v>
      </c>
      <c r="O886" t="s">
        <v>513</v>
      </c>
      <c r="P886" t="s">
        <v>2228</v>
      </c>
      <c r="Q886" t="s">
        <v>2058</v>
      </c>
      <c r="R886">
        <v>5.24</v>
      </c>
      <c r="S886">
        <v>0.81</v>
      </c>
    </row>
    <row r="887" spans="1:19">
      <c r="A887" s="154" t="s">
        <v>399</v>
      </c>
      <c r="B887" s="154" t="s">
        <v>3657</v>
      </c>
      <c r="C887" s="154" t="s">
        <v>4171</v>
      </c>
      <c r="D887" s="168"/>
      <c r="O887" t="s">
        <v>514</v>
      </c>
      <c r="P887" t="s">
        <v>2229</v>
      </c>
      <c r="Q887" t="s">
        <v>2058</v>
      </c>
      <c r="R887">
        <v>12.38</v>
      </c>
      <c r="S887">
        <v>1.38</v>
      </c>
    </row>
    <row r="888" spans="1:19">
      <c r="A888" s="154" t="s">
        <v>1082</v>
      </c>
      <c r="B888" s="154" t="s">
        <v>2619</v>
      </c>
      <c r="C888" s="154" t="s">
        <v>4171</v>
      </c>
      <c r="D888" s="168">
        <v>1.29</v>
      </c>
      <c r="O888" t="s">
        <v>954</v>
      </c>
      <c r="P888" t="s">
        <v>3019</v>
      </c>
      <c r="Q888" t="s">
        <v>2424</v>
      </c>
      <c r="R888">
        <v>-6.99</v>
      </c>
      <c r="S888">
        <v>5.91</v>
      </c>
    </row>
    <row r="889" spans="1:19">
      <c r="A889" s="154" t="s">
        <v>402</v>
      </c>
      <c r="B889" s="154" t="s">
        <v>2110</v>
      </c>
      <c r="C889" s="154" t="s">
        <v>4171</v>
      </c>
      <c r="D889" s="168">
        <v>0.45</v>
      </c>
      <c r="O889" t="s">
        <v>193</v>
      </c>
      <c r="P889" t="s">
        <v>1872</v>
      </c>
      <c r="Q889" t="s">
        <v>1641</v>
      </c>
      <c r="R889">
        <v>10.32</v>
      </c>
      <c r="S889">
        <v>4.22</v>
      </c>
    </row>
    <row r="890" spans="1:19">
      <c r="A890" s="154" t="s">
        <v>403</v>
      </c>
      <c r="B890" s="154" t="s">
        <v>2111</v>
      </c>
      <c r="C890" s="154" t="s">
        <v>4171</v>
      </c>
      <c r="D890" s="168">
        <v>0.08</v>
      </c>
      <c r="O890" t="s">
        <v>1315</v>
      </c>
      <c r="P890" t="s">
        <v>3020</v>
      </c>
      <c r="Q890" t="s">
        <v>2424</v>
      </c>
      <c r="R890">
        <v>7.37</v>
      </c>
      <c r="S890">
        <v>2.4700000000000002</v>
      </c>
    </row>
    <row r="891" spans="1:19">
      <c r="A891" s="154" t="s">
        <v>1085</v>
      </c>
      <c r="B891" s="154" t="s">
        <v>2622</v>
      </c>
      <c r="C891" s="154" t="s">
        <v>4171</v>
      </c>
      <c r="D891" s="168">
        <v>-7.0000000000000007E-2</v>
      </c>
      <c r="O891" t="s">
        <v>931</v>
      </c>
      <c r="P891" t="s">
        <v>3021</v>
      </c>
      <c r="Q891" t="s">
        <v>2424</v>
      </c>
      <c r="R891">
        <v>11.12</v>
      </c>
      <c r="S891">
        <v>2.78</v>
      </c>
    </row>
    <row r="892" spans="1:19">
      <c r="A892" s="154" t="s">
        <v>1086</v>
      </c>
      <c r="B892" s="154" t="s">
        <v>3661</v>
      </c>
      <c r="C892" s="154" t="s">
        <v>4171</v>
      </c>
      <c r="D892" s="168">
        <v>-3.02</v>
      </c>
      <c r="O892" t="s">
        <v>1293</v>
      </c>
      <c r="P892" t="s">
        <v>2987</v>
      </c>
      <c r="Q892" t="s">
        <v>2424</v>
      </c>
      <c r="R892">
        <v>9.5500000000000007</v>
      </c>
      <c r="S892">
        <v>0.8</v>
      </c>
    </row>
    <row r="893" spans="1:19">
      <c r="A893" s="154" t="s">
        <v>64</v>
      </c>
      <c r="B893" s="154" t="s">
        <v>1714</v>
      </c>
      <c r="C893" s="154" t="s">
        <v>4171</v>
      </c>
      <c r="D893" s="168">
        <v>1.05</v>
      </c>
      <c r="O893" t="s">
        <v>515</v>
      </c>
      <c r="P893" t="s">
        <v>3022</v>
      </c>
      <c r="Q893" t="s">
        <v>2424</v>
      </c>
      <c r="R893">
        <v>-2.1</v>
      </c>
      <c r="S893">
        <v>0.21</v>
      </c>
    </row>
    <row r="894" spans="1:19">
      <c r="A894" s="154" t="s">
        <v>3512</v>
      </c>
      <c r="B894" s="154" t="s">
        <v>3513</v>
      </c>
      <c r="C894" s="154" t="s">
        <v>4171</v>
      </c>
      <c r="D894" s="168">
        <v>0.82</v>
      </c>
      <c r="O894" t="s">
        <v>788</v>
      </c>
      <c r="P894" t="s">
        <v>2825</v>
      </c>
      <c r="Q894" t="s">
        <v>2424</v>
      </c>
      <c r="R894">
        <v>10.039999999999999</v>
      </c>
      <c r="S894">
        <v>1.2</v>
      </c>
    </row>
    <row r="895" spans="1:19">
      <c r="A895" s="154" t="s">
        <v>1089</v>
      </c>
      <c r="B895" s="154" t="s">
        <v>2626</v>
      </c>
      <c r="C895" s="154" t="s">
        <v>4171</v>
      </c>
      <c r="D895" s="168">
        <v>0.82</v>
      </c>
      <c r="O895" t="s">
        <v>516</v>
      </c>
      <c r="P895" t="s">
        <v>2230</v>
      </c>
      <c r="Q895" t="s">
        <v>2058</v>
      </c>
      <c r="R895">
        <v>67.459999999999994</v>
      </c>
      <c r="S895">
        <v>0.97</v>
      </c>
    </row>
    <row r="896" spans="1:19">
      <c r="A896" s="154" t="s">
        <v>1091</v>
      </c>
      <c r="B896" s="154" t="s">
        <v>2628</v>
      </c>
      <c r="C896" s="154" t="s">
        <v>4171</v>
      </c>
      <c r="D896" s="168">
        <v>0.81</v>
      </c>
      <c r="O896" t="s">
        <v>1318</v>
      </c>
      <c r="P896" t="s">
        <v>3025</v>
      </c>
      <c r="Q896" t="s">
        <v>2424</v>
      </c>
      <c r="R896">
        <v>6.23</v>
      </c>
      <c r="S896">
        <v>0.72</v>
      </c>
    </row>
    <row r="897" spans="1:19">
      <c r="A897" s="154" t="s">
        <v>914</v>
      </c>
      <c r="B897" s="154" t="s">
        <v>2630</v>
      </c>
      <c r="C897" s="154" t="s">
        <v>4171</v>
      </c>
      <c r="D897" s="168">
        <v>0.61</v>
      </c>
      <c r="O897" t="s">
        <v>517</v>
      </c>
      <c r="P897" t="s">
        <v>2231</v>
      </c>
      <c r="Q897" t="s">
        <v>2058</v>
      </c>
      <c r="R897">
        <v>12.56</v>
      </c>
      <c r="S897">
        <v>0.57999999999999996</v>
      </c>
    </row>
    <row r="898" spans="1:19">
      <c r="A898" s="154" t="s">
        <v>1093</v>
      </c>
      <c r="B898" s="154" t="s">
        <v>2631</v>
      </c>
      <c r="C898" s="154" t="s">
        <v>4171</v>
      </c>
      <c r="D898" s="168">
        <v>2.65</v>
      </c>
      <c r="O898" t="s">
        <v>1319</v>
      </c>
      <c r="P898" t="s">
        <v>3026</v>
      </c>
      <c r="Q898" t="s">
        <v>2424</v>
      </c>
      <c r="R898">
        <v>54.48</v>
      </c>
      <c r="S898">
        <v>0.75</v>
      </c>
    </row>
    <row r="899" spans="1:19">
      <c r="A899" s="154" t="s">
        <v>1094</v>
      </c>
      <c r="B899" s="154" t="s">
        <v>2632</v>
      </c>
      <c r="C899" s="154" t="s">
        <v>4171</v>
      </c>
      <c r="D899" s="168">
        <v>1.63</v>
      </c>
      <c r="O899" t="s">
        <v>518</v>
      </c>
      <c r="P899" t="s">
        <v>2232</v>
      </c>
      <c r="Q899" t="s">
        <v>2058</v>
      </c>
      <c r="R899">
        <v>12.45</v>
      </c>
      <c r="S899">
        <v>2.83</v>
      </c>
    </row>
    <row r="900" spans="1:19">
      <c r="A900" s="154" t="s">
        <v>1095</v>
      </c>
      <c r="B900" s="154" t="s">
        <v>2633</v>
      </c>
      <c r="C900" s="154" t="s">
        <v>4171</v>
      </c>
      <c r="D900" s="168">
        <v>0.89</v>
      </c>
      <c r="O900" t="s">
        <v>519</v>
      </c>
      <c r="P900" t="s">
        <v>3501</v>
      </c>
      <c r="Q900" t="s">
        <v>2058</v>
      </c>
      <c r="R900">
        <v>3.62</v>
      </c>
      <c r="S900">
        <v>1.1000000000000001</v>
      </c>
    </row>
    <row r="901" spans="1:19">
      <c r="A901" s="154" t="s">
        <v>1097</v>
      </c>
      <c r="B901" s="154" t="s">
        <v>2635</v>
      </c>
      <c r="C901" s="154" t="s">
        <v>4171</v>
      </c>
      <c r="D901" s="168">
        <v>0.36</v>
      </c>
      <c r="O901" t="s">
        <v>520</v>
      </c>
      <c r="P901" t="s">
        <v>2233</v>
      </c>
      <c r="Q901" t="s">
        <v>2058</v>
      </c>
      <c r="R901">
        <v>12.25</v>
      </c>
      <c r="S901">
        <v>1.62</v>
      </c>
    </row>
    <row r="902" spans="1:19">
      <c r="A902" s="154" t="s">
        <v>1098</v>
      </c>
      <c r="B902" s="154" t="s">
        <v>4248</v>
      </c>
      <c r="C902" s="154" t="s">
        <v>4171</v>
      </c>
      <c r="D902" s="168">
        <v>-19.59</v>
      </c>
      <c r="O902" t="s">
        <v>521</v>
      </c>
      <c r="P902" t="s">
        <v>2234</v>
      </c>
      <c r="Q902" t="s">
        <v>2424</v>
      </c>
      <c r="R902">
        <v>7.81</v>
      </c>
    </row>
    <row r="903" spans="1:19">
      <c r="A903" s="154" t="s">
        <v>1099</v>
      </c>
      <c r="B903" s="154" t="s">
        <v>2637</v>
      </c>
      <c r="C903" s="154" t="s">
        <v>4171</v>
      </c>
      <c r="D903" s="168">
        <v>-0.02</v>
      </c>
      <c r="O903" t="s">
        <v>522</v>
      </c>
      <c r="P903" t="s">
        <v>2235</v>
      </c>
      <c r="Q903" t="s">
        <v>1641</v>
      </c>
      <c r="R903">
        <v>411.33</v>
      </c>
      <c r="S903">
        <v>2.86</v>
      </c>
    </row>
    <row r="904" spans="1:19">
      <c r="A904" s="154" t="s">
        <v>4280</v>
      </c>
      <c r="B904" s="154" t="s">
        <v>4281</v>
      </c>
      <c r="C904" s="154" t="s">
        <v>4171</v>
      </c>
      <c r="D904" s="168"/>
      <c r="O904" t="s">
        <v>1292</v>
      </c>
      <c r="P904" t="s">
        <v>2986</v>
      </c>
      <c r="Q904" t="s">
        <v>2424</v>
      </c>
      <c r="R904">
        <v>6.41</v>
      </c>
      <c r="S904">
        <v>1.44</v>
      </c>
    </row>
    <row r="905" spans="1:19">
      <c r="A905" s="154" t="s">
        <v>3961</v>
      </c>
      <c r="B905" s="154" t="s">
        <v>4122</v>
      </c>
      <c r="C905" s="154" t="s">
        <v>4171</v>
      </c>
      <c r="D905" s="168">
        <v>0.72</v>
      </c>
      <c r="O905" t="s">
        <v>1529</v>
      </c>
      <c r="P905" t="s">
        <v>3363</v>
      </c>
      <c r="Q905" t="s">
        <v>2424</v>
      </c>
      <c r="R905">
        <v>15.78</v>
      </c>
      <c r="S905">
        <v>0.68</v>
      </c>
    </row>
    <row r="906" spans="1:19">
      <c r="A906" s="154" t="s">
        <v>1100</v>
      </c>
      <c r="B906" s="154" t="s">
        <v>2638</v>
      </c>
      <c r="C906" s="154" t="s">
        <v>4171</v>
      </c>
      <c r="D906" s="168">
        <v>0.4</v>
      </c>
      <c r="O906" t="s">
        <v>523</v>
      </c>
      <c r="P906" t="s">
        <v>2236</v>
      </c>
      <c r="Q906" t="s">
        <v>2058</v>
      </c>
      <c r="R906">
        <v>7.64</v>
      </c>
      <c r="S906">
        <v>1.45</v>
      </c>
    </row>
    <row r="907" spans="1:19">
      <c r="A907" s="154" t="s">
        <v>1101</v>
      </c>
      <c r="B907" s="154" t="s">
        <v>2639</v>
      </c>
      <c r="C907" s="154" t="s">
        <v>4171</v>
      </c>
      <c r="D907" s="168">
        <v>-0.03</v>
      </c>
      <c r="O907" t="s">
        <v>805</v>
      </c>
      <c r="P907" t="s">
        <v>1873</v>
      </c>
      <c r="Q907" t="s">
        <v>1641</v>
      </c>
      <c r="R907">
        <v>7.44</v>
      </c>
      <c r="S907">
        <v>0.92</v>
      </c>
    </row>
    <row r="908" spans="1:19">
      <c r="A908" s="154" t="s">
        <v>1102</v>
      </c>
      <c r="B908" s="154" t="s">
        <v>2640</v>
      </c>
      <c r="C908" s="154" t="s">
        <v>4171</v>
      </c>
      <c r="D908" s="168">
        <v>0.56000000000000005</v>
      </c>
      <c r="O908" t="s">
        <v>194</v>
      </c>
      <c r="P908" t="s">
        <v>2027</v>
      </c>
      <c r="Q908" t="s">
        <v>1641</v>
      </c>
      <c r="R908">
        <v>9.2799999999999994</v>
      </c>
      <c r="S908">
        <v>2.17</v>
      </c>
    </row>
    <row r="909" spans="1:19">
      <c r="A909" s="154" t="s">
        <v>946</v>
      </c>
      <c r="B909" s="154" t="s">
        <v>2641</v>
      </c>
      <c r="C909" s="154" t="s">
        <v>4171</v>
      </c>
      <c r="D909" s="168">
        <v>1.59</v>
      </c>
      <c r="O909" t="s">
        <v>524</v>
      </c>
      <c r="P909" t="s">
        <v>2237</v>
      </c>
      <c r="Q909" t="s">
        <v>2424</v>
      </c>
      <c r="R909">
        <v>-0.6</v>
      </c>
      <c r="S909">
        <v>0.22</v>
      </c>
    </row>
    <row r="910" spans="1:19">
      <c r="A910" s="154" t="s">
        <v>1103</v>
      </c>
      <c r="B910" s="154" t="s">
        <v>2642</v>
      </c>
      <c r="C910" s="154" t="s">
        <v>4171</v>
      </c>
      <c r="D910" s="168">
        <v>1.43</v>
      </c>
      <c r="O910" t="s">
        <v>893</v>
      </c>
      <c r="P910" t="s">
        <v>3786</v>
      </c>
      <c r="Q910" t="s">
        <v>1641</v>
      </c>
      <c r="R910">
        <v>6.25</v>
      </c>
      <c r="S910">
        <v>1.48</v>
      </c>
    </row>
    <row r="911" spans="1:19">
      <c r="A911" s="154" t="s">
        <v>3496</v>
      </c>
      <c r="B911" s="154" t="s">
        <v>3497</v>
      </c>
      <c r="C911" s="154" t="s">
        <v>4171</v>
      </c>
      <c r="D911" s="168">
        <v>-0.11</v>
      </c>
      <c r="O911" t="s">
        <v>1320</v>
      </c>
      <c r="P911" t="s">
        <v>3028</v>
      </c>
      <c r="Q911" t="s">
        <v>2424</v>
      </c>
      <c r="R911">
        <v>25.16</v>
      </c>
      <c r="S911">
        <v>2.31</v>
      </c>
    </row>
    <row r="912" spans="1:19">
      <c r="A912" s="154" t="s">
        <v>1104</v>
      </c>
      <c r="B912" s="154" t="s">
        <v>2643</v>
      </c>
      <c r="C912" s="154" t="s">
        <v>4171</v>
      </c>
      <c r="D912" s="168">
        <v>0.33</v>
      </c>
      <c r="O912" t="s">
        <v>195</v>
      </c>
      <c r="P912" t="s">
        <v>1874</v>
      </c>
      <c r="Q912" t="s">
        <v>1641</v>
      </c>
      <c r="R912">
        <v>3.17</v>
      </c>
      <c r="S912">
        <v>0.91</v>
      </c>
    </row>
    <row r="913" spans="1:19">
      <c r="A913" s="154" t="s">
        <v>1105</v>
      </c>
      <c r="B913" s="154" t="s">
        <v>2644</v>
      </c>
      <c r="C913" s="154" t="s">
        <v>4171</v>
      </c>
      <c r="D913" s="168">
        <v>4.09</v>
      </c>
      <c r="O913" t="s">
        <v>196</v>
      </c>
      <c r="P913" t="s">
        <v>1875</v>
      </c>
      <c r="Q913" t="s">
        <v>1641</v>
      </c>
      <c r="R913">
        <v>19.98</v>
      </c>
      <c r="S913">
        <v>1.83</v>
      </c>
    </row>
    <row r="914" spans="1:19">
      <c r="A914" s="154" t="s">
        <v>1106</v>
      </c>
      <c r="B914" s="154" t="s">
        <v>2645</v>
      </c>
      <c r="C914" s="154" t="s">
        <v>4171</v>
      </c>
      <c r="D914" s="168">
        <v>2.64</v>
      </c>
      <c r="O914" t="s">
        <v>1321</v>
      </c>
      <c r="P914" t="s">
        <v>3031</v>
      </c>
      <c r="Q914" t="s">
        <v>2424</v>
      </c>
      <c r="R914">
        <v>2.4</v>
      </c>
      <c r="S914">
        <v>0.35</v>
      </c>
    </row>
    <row r="915" spans="1:19">
      <c r="A915" s="154" t="s">
        <v>1107</v>
      </c>
      <c r="B915" s="154" t="s">
        <v>2646</v>
      </c>
      <c r="C915" s="154" t="s">
        <v>4171</v>
      </c>
      <c r="D915" s="168">
        <v>1.74</v>
      </c>
      <c r="O915" t="s">
        <v>197</v>
      </c>
      <c r="P915" t="s">
        <v>1876</v>
      </c>
      <c r="Q915" t="s">
        <v>1641</v>
      </c>
      <c r="R915">
        <v>22.56</v>
      </c>
      <c r="S915">
        <v>1.27</v>
      </c>
    </row>
    <row r="916" spans="1:19">
      <c r="A916" s="154" t="s">
        <v>2647</v>
      </c>
      <c r="B916" s="154" t="s">
        <v>2648</v>
      </c>
      <c r="C916" s="154" t="s">
        <v>4171</v>
      </c>
      <c r="D916" s="168"/>
      <c r="O916" t="s">
        <v>782</v>
      </c>
      <c r="P916" t="s">
        <v>3034</v>
      </c>
      <c r="Q916" t="s">
        <v>2424</v>
      </c>
      <c r="R916">
        <v>18.11</v>
      </c>
      <c r="S916">
        <v>1.5</v>
      </c>
    </row>
    <row r="917" spans="1:19">
      <c r="A917" s="154" t="s">
        <v>75</v>
      </c>
      <c r="B917" s="154" t="s">
        <v>2649</v>
      </c>
      <c r="C917" s="154" t="s">
        <v>4171</v>
      </c>
      <c r="D917" s="168">
        <v>-0.38</v>
      </c>
      <c r="O917" t="s">
        <v>1323</v>
      </c>
      <c r="P917" t="s">
        <v>3036</v>
      </c>
      <c r="Q917" t="s">
        <v>2424</v>
      </c>
      <c r="R917">
        <v>7.27</v>
      </c>
      <c r="S917">
        <v>1.72</v>
      </c>
    </row>
    <row r="918" spans="1:19">
      <c r="A918" s="154" t="s">
        <v>415</v>
      </c>
      <c r="B918" s="154" t="s">
        <v>2650</v>
      </c>
      <c r="C918" s="154" t="s">
        <v>4171</v>
      </c>
      <c r="D918" s="168">
        <v>0.33</v>
      </c>
      <c r="O918" t="s">
        <v>1324</v>
      </c>
      <c r="P918" t="s">
        <v>3037</v>
      </c>
      <c r="Q918" t="s">
        <v>2424</v>
      </c>
      <c r="R918">
        <v>-0.27</v>
      </c>
    </row>
    <row r="919" spans="1:19">
      <c r="A919" s="154" t="s">
        <v>2651</v>
      </c>
      <c r="B919" s="154" t="s">
        <v>2652</v>
      </c>
      <c r="C919" s="154" t="s">
        <v>4171</v>
      </c>
      <c r="D919" s="168">
        <v>0.01</v>
      </c>
      <c r="O919" t="s">
        <v>198</v>
      </c>
      <c r="P919" t="s">
        <v>1880</v>
      </c>
      <c r="Q919" t="s">
        <v>1641</v>
      </c>
      <c r="R919">
        <v>49.73</v>
      </c>
      <c r="S919">
        <v>4.33</v>
      </c>
    </row>
    <row r="920" spans="1:19">
      <c r="A920" s="154" t="s">
        <v>4208</v>
      </c>
      <c r="B920" s="154" t="s">
        <v>4209</v>
      </c>
      <c r="C920" s="154" t="s">
        <v>4171</v>
      </c>
      <c r="D920" s="168">
        <v>0.85</v>
      </c>
      <c r="O920" t="s">
        <v>525</v>
      </c>
      <c r="P920" t="s">
        <v>2263</v>
      </c>
      <c r="Q920" t="s">
        <v>2058</v>
      </c>
      <c r="R920">
        <v>3.82</v>
      </c>
      <c r="S920">
        <v>0.94</v>
      </c>
    </row>
    <row r="921" spans="1:19">
      <c r="A921" s="154" t="s">
        <v>1109</v>
      </c>
      <c r="B921" s="154" t="s">
        <v>2655</v>
      </c>
      <c r="C921" s="154" t="s">
        <v>4171</v>
      </c>
      <c r="D921" s="168">
        <v>-3.75</v>
      </c>
      <c r="O921" t="s">
        <v>1325</v>
      </c>
      <c r="P921" t="s">
        <v>3038</v>
      </c>
      <c r="Q921" t="s">
        <v>2424</v>
      </c>
      <c r="R921">
        <v>33.4</v>
      </c>
      <c r="S921">
        <v>1.91</v>
      </c>
    </row>
    <row r="922" spans="1:19">
      <c r="A922" s="154" t="s">
        <v>1110</v>
      </c>
      <c r="B922" s="154" t="s">
        <v>2656</v>
      </c>
      <c r="C922" s="154" t="s">
        <v>4171</v>
      </c>
      <c r="D922" s="168">
        <v>3.77</v>
      </c>
      <c r="O922" t="s">
        <v>1326</v>
      </c>
      <c r="P922" t="s">
        <v>3040</v>
      </c>
      <c r="Q922" t="s">
        <v>2424</v>
      </c>
      <c r="R922">
        <v>9.92</v>
      </c>
      <c r="S922">
        <v>0.73</v>
      </c>
    </row>
    <row r="923" spans="1:19">
      <c r="A923" s="154" t="s">
        <v>1111</v>
      </c>
      <c r="B923" s="154" t="s">
        <v>2657</v>
      </c>
      <c r="C923" s="154" t="s">
        <v>4171</v>
      </c>
      <c r="D923" s="168">
        <v>0.36</v>
      </c>
      <c r="O923" t="s">
        <v>1327</v>
      </c>
      <c r="P923" t="s">
        <v>3041</v>
      </c>
      <c r="Q923" t="s">
        <v>2424</v>
      </c>
      <c r="R923">
        <v>27.98</v>
      </c>
      <c r="S923">
        <v>0.86</v>
      </c>
    </row>
    <row r="924" spans="1:19">
      <c r="A924" s="154" t="s">
        <v>1112</v>
      </c>
      <c r="B924" s="154" t="s">
        <v>2658</v>
      </c>
      <c r="C924" s="154" t="s">
        <v>4171</v>
      </c>
      <c r="D924" s="168">
        <v>1</v>
      </c>
      <c r="O924" t="s">
        <v>199</v>
      </c>
      <c r="P924" t="s">
        <v>1877</v>
      </c>
      <c r="Q924" t="s">
        <v>1641</v>
      </c>
      <c r="R924">
        <v>6.58</v>
      </c>
      <c r="S924">
        <v>1.35</v>
      </c>
    </row>
    <row r="925" spans="1:19">
      <c r="A925" s="154" t="s">
        <v>2659</v>
      </c>
      <c r="B925" s="154" t="s">
        <v>2660</v>
      </c>
      <c r="C925" s="154" t="s">
        <v>4171</v>
      </c>
      <c r="D925" s="168"/>
      <c r="O925" t="s">
        <v>1906</v>
      </c>
      <c r="P925" t="s">
        <v>1907</v>
      </c>
      <c r="Q925" t="s">
        <v>1641</v>
      </c>
      <c r="R925">
        <v>-56.63</v>
      </c>
      <c r="S925">
        <v>0.95</v>
      </c>
    </row>
    <row r="926" spans="1:19">
      <c r="A926" s="154" t="s">
        <v>3514</v>
      </c>
      <c r="B926" s="154" t="s">
        <v>3515</v>
      </c>
      <c r="C926" s="154" t="s">
        <v>4171</v>
      </c>
      <c r="D926" s="168">
        <v>0.62</v>
      </c>
      <c r="O926" t="s">
        <v>526</v>
      </c>
      <c r="P926" t="s">
        <v>2239</v>
      </c>
      <c r="Q926" t="s">
        <v>2058</v>
      </c>
      <c r="R926">
        <v>-17.62</v>
      </c>
      <c r="S926">
        <v>0.5</v>
      </c>
    </row>
    <row r="927" spans="1:19">
      <c r="A927" s="154" t="s">
        <v>3932</v>
      </c>
      <c r="B927" s="154" t="s">
        <v>3928</v>
      </c>
      <c r="C927" s="154" t="s">
        <v>4171</v>
      </c>
      <c r="D927" s="168">
        <v>0.79</v>
      </c>
      <c r="O927" t="s">
        <v>200</v>
      </c>
      <c r="P927" t="s">
        <v>1878</v>
      </c>
      <c r="Q927" t="s">
        <v>1641</v>
      </c>
      <c r="R927">
        <v>8</v>
      </c>
      <c r="S927">
        <v>1.66</v>
      </c>
    </row>
    <row r="928" spans="1:19">
      <c r="A928" s="154" t="s">
        <v>900</v>
      </c>
      <c r="B928" s="154" t="s">
        <v>2661</v>
      </c>
      <c r="C928" s="154" t="s">
        <v>4171</v>
      </c>
      <c r="D928" s="168">
        <v>1.52</v>
      </c>
      <c r="O928" t="s">
        <v>1332</v>
      </c>
      <c r="P928" t="s">
        <v>3046</v>
      </c>
      <c r="Q928" t="s">
        <v>2424</v>
      </c>
      <c r="R928">
        <v>-0.08</v>
      </c>
    </row>
    <row r="929" spans="1:19">
      <c r="A929" s="154" t="s">
        <v>1114</v>
      </c>
      <c r="B929" s="154" t="s">
        <v>2663</v>
      </c>
      <c r="C929" s="154" t="s">
        <v>4171</v>
      </c>
      <c r="D929" s="168">
        <v>0.66</v>
      </c>
      <c r="O929" t="s">
        <v>814</v>
      </c>
      <c r="P929" t="s">
        <v>3047</v>
      </c>
      <c r="Q929" t="s">
        <v>2424</v>
      </c>
      <c r="R929">
        <v>15.72</v>
      </c>
      <c r="S929">
        <v>5.92</v>
      </c>
    </row>
    <row r="930" spans="1:19">
      <c r="A930" s="154" t="s">
        <v>935</v>
      </c>
      <c r="B930" s="154" t="s">
        <v>2664</v>
      </c>
      <c r="C930" s="154" t="s">
        <v>4171</v>
      </c>
      <c r="D930" s="168">
        <v>0.6</v>
      </c>
      <c r="O930" t="s">
        <v>1335</v>
      </c>
      <c r="P930" t="s">
        <v>3050</v>
      </c>
      <c r="Q930" t="s">
        <v>2424</v>
      </c>
      <c r="R930">
        <v>19.239999999999998</v>
      </c>
      <c r="S930">
        <v>1.36</v>
      </c>
    </row>
    <row r="931" spans="1:19">
      <c r="A931" s="154" t="s">
        <v>915</v>
      </c>
      <c r="B931" s="154" t="s">
        <v>2665</v>
      </c>
      <c r="C931" s="154" t="s">
        <v>4171</v>
      </c>
      <c r="D931" s="168">
        <v>3.62</v>
      </c>
      <c r="O931" t="s">
        <v>201</v>
      </c>
      <c r="P931" t="s">
        <v>1879</v>
      </c>
      <c r="Q931" t="s">
        <v>1641</v>
      </c>
      <c r="R931">
        <v>6.38</v>
      </c>
      <c r="S931">
        <v>1.37</v>
      </c>
    </row>
    <row r="932" spans="1:19">
      <c r="A932" s="154" t="s">
        <v>1115</v>
      </c>
      <c r="B932" s="154" t="s">
        <v>2666</v>
      </c>
      <c r="C932" s="154" t="s">
        <v>4171</v>
      </c>
      <c r="D932" s="168">
        <v>1.96</v>
      </c>
      <c r="O932" t="s">
        <v>527</v>
      </c>
      <c r="P932" t="s">
        <v>2241</v>
      </c>
      <c r="Q932" t="s">
        <v>2058</v>
      </c>
      <c r="R932">
        <v>10.8</v>
      </c>
      <c r="S932">
        <v>1.94</v>
      </c>
    </row>
    <row r="933" spans="1:19">
      <c r="A933" s="154" t="s">
        <v>419</v>
      </c>
      <c r="B933" s="154" t="s">
        <v>2123</v>
      </c>
      <c r="C933" s="154" t="s">
        <v>4171</v>
      </c>
      <c r="D933" s="168">
        <v>3.64</v>
      </c>
      <c r="O933" t="s">
        <v>956</v>
      </c>
      <c r="P933" t="s">
        <v>3052</v>
      </c>
      <c r="Q933" t="s">
        <v>2424</v>
      </c>
      <c r="R933">
        <v>9.68</v>
      </c>
      <c r="S933">
        <v>0.83</v>
      </c>
    </row>
    <row r="934" spans="1:19">
      <c r="A934" s="154" t="s">
        <v>1116</v>
      </c>
      <c r="B934" s="154" t="s">
        <v>2667</v>
      </c>
      <c r="C934" s="154" t="s">
        <v>4171</v>
      </c>
      <c r="D934" s="168">
        <v>0.27</v>
      </c>
      <c r="O934" t="s">
        <v>955</v>
      </c>
      <c r="P934" t="s">
        <v>3051</v>
      </c>
      <c r="Q934" t="s">
        <v>2424</v>
      </c>
      <c r="R934">
        <v>11.46</v>
      </c>
      <c r="S934">
        <v>1.01</v>
      </c>
    </row>
    <row r="935" spans="1:19">
      <c r="A935" s="154" t="s">
        <v>1614</v>
      </c>
      <c r="B935" s="154" t="s">
        <v>2670</v>
      </c>
      <c r="C935" s="154" t="s">
        <v>4171</v>
      </c>
      <c r="D935" s="168">
        <v>5.99</v>
      </c>
      <c r="O935" t="s">
        <v>528</v>
      </c>
      <c r="P935" t="s">
        <v>2242</v>
      </c>
      <c r="Q935" t="s">
        <v>2058</v>
      </c>
      <c r="R935">
        <v>-137.65</v>
      </c>
      <c r="S935">
        <v>3.38</v>
      </c>
    </row>
    <row r="936" spans="1:19">
      <c r="A936" s="154" t="s">
        <v>936</v>
      </c>
      <c r="B936" s="154" t="s">
        <v>2671</v>
      </c>
      <c r="C936" s="154" t="s">
        <v>4171</v>
      </c>
      <c r="D936" s="168">
        <v>1.55</v>
      </c>
      <c r="O936" t="s">
        <v>202</v>
      </c>
      <c r="P936" t="s">
        <v>1881</v>
      </c>
      <c r="Q936" t="s">
        <v>1641</v>
      </c>
      <c r="R936">
        <v>-30.32</v>
      </c>
      <c r="S936">
        <v>6.32</v>
      </c>
    </row>
    <row r="937" spans="1:19">
      <c r="A937" s="154" t="s">
        <v>3498</v>
      </c>
      <c r="B937" s="154" t="s">
        <v>3499</v>
      </c>
      <c r="C937" s="154" t="s">
        <v>4171</v>
      </c>
      <c r="D937" s="168"/>
      <c r="O937" t="s">
        <v>3840</v>
      </c>
      <c r="P937" t="s">
        <v>3841</v>
      </c>
      <c r="Q937" t="s">
        <v>2424</v>
      </c>
      <c r="R937">
        <v>0</v>
      </c>
      <c r="S937">
        <v>0</v>
      </c>
    </row>
    <row r="938" spans="1:19">
      <c r="A938" s="154" t="s">
        <v>1119</v>
      </c>
      <c r="B938" s="154" t="s">
        <v>2673</v>
      </c>
      <c r="C938" s="154" t="s">
        <v>4171</v>
      </c>
      <c r="D938" s="168">
        <v>0.68</v>
      </c>
      <c r="O938" t="s">
        <v>1337</v>
      </c>
      <c r="P938" t="s">
        <v>3054</v>
      </c>
      <c r="Q938" t="s">
        <v>2424</v>
      </c>
      <c r="R938" s="169">
        <v>3167.27</v>
      </c>
      <c r="S938">
        <v>0.97</v>
      </c>
    </row>
    <row r="939" spans="1:19">
      <c r="A939" s="154" t="s">
        <v>1120</v>
      </c>
      <c r="B939" s="154" t="s">
        <v>2674</v>
      </c>
      <c r="C939" s="154" t="s">
        <v>4171</v>
      </c>
      <c r="D939" s="168">
        <v>0.69</v>
      </c>
      <c r="O939" t="s">
        <v>2243</v>
      </c>
      <c r="P939" t="s">
        <v>2244</v>
      </c>
      <c r="Q939" t="s">
        <v>2424</v>
      </c>
      <c r="R939">
        <v>18.32</v>
      </c>
      <c r="S939">
        <v>1.55</v>
      </c>
    </row>
    <row r="940" spans="1:19">
      <c r="A940" s="154" t="s">
        <v>1121</v>
      </c>
      <c r="B940" s="154" t="s">
        <v>2675</v>
      </c>
      <c r="C940" s="154" t="s">
        <v>4171</v>
      </c>
      <c r="D940" s="168">
        <v>1.06</v>
      </c>
      <c r="O940" t="s">
        <v>3487</v>
      </c>
      <c r="P940" t="s">
        <v>3488</v>
      </c>
      <c r="Q940" t="s">
        <v>1641</v>
      </c>
      <c r="R940">
        <v>6.64</v>
      </c>
      <c r="S940">
        <v>1.06</v>
      </c>
    </row>
    <row r="941" spans="1:19">
      <c r="A941" s="154" t="s">
        <v>1122</v>
      </c>
      <c r="B941" s="154" t="s">
        <v>2676</v>
      </c>
      <c r="C941" s="154" t="s">
        <v>4171</v>
      </c>
      <c r="D941" s="168">
        <v>1.49</v>
      </c>
      <c r="O941" t="s">
        <v>529</v>
      </c>
      <c r="P941" t="s">
        <v>2245</v>
      </c>
      <c r="Q941" t="s">
        <v>2058</v>
      </c>
      <c r="R941">
        <v>-26.88</v>
      </c>
      <c r="S941">
        <v>1.3</v>
      </c>
    </row>
    <row r="942" spans="1:19">
      <c r="A942" s="154" t="s">
        <v>423</v>
      </c>
      <c r="B942" s="154" t="s">
        <v>2126</v>
      </c>
      <c r="C942" s="154" t="s">
        <v>4171</v>
      </c>
      <c r="D942" s="168">
        <v>0.56999999999999995</v>
      </c>
      <c r="O942" t="s">
        <v>753</v>
      </c>
      <c r="P942" t="s">
        <v>2139</v>
      </c>
      <c r="Q942" t="s">
        <v>2058</v>
      </c>
      <c r="R942">
        <v>5.83</v>
      </c>
      <c r="S942">
        <v>1.27</v>
      </c>
    </row>
    <row r="943" spans="1:19">
      <c r="A943" s="154" t="s">
        <v>1123</v>
      </c>
      <c r="B943" s="154" t="s">
        <v>2677</v>
      </c>
      <c r="C943" s="154" t="s">
        <v>4171</v>
      </c>
      <c r="D943" s="168">
        <v>0.61</v>
      </c>
      <c r="O943" t="s">
        <v>203</v>
      </c>
      <c r="P943" t="s">
        <v>1882</v>
      </c>
      <c r="Q943" t="s">
        <v>1641</v>
      </c>
      <c r="R943">
        <v>58.97</v>
      </c>
      <c r="S943">
        <v>10.55</v>
      </c>
    </row>
    <row r="944" spans="1:19">
      <c r="A944" s="154" t="s">
        <v>1124</v>
      </c>
      <c r="B944" s="154" t="s">
        <v>2678</v>
      </c>
      <c r="C944" s="154" t="s">
        <v>4171</v>
      </c>
      <c r="D944" s="168">
        <v>1.36</v>
      </c>
      <c r="O944" t="s">
        <v>1493</v>
      </c>
      <c r="P944" t="s">
        <v>3313</v>
      </c>
      <c r="Q944" t="s">
        <v>2424</v>
      </c>
      <c r="R944">
        <v>9.66</v>
      </c>
      <c r="S944">
        <v>1.29</v>
      </c>
    </row>
    <row r="945" spans="1:19">
      <c r="A945" s="154" t="s">
        <v>1604</v>
      </c>
      <c r="B945" s="154" t="s">
        <v>2679</v>
      </c>
      <c r="C945" s="154" t="s">
        <v>4171</v>
      </c>
      <c r="D945" s="168">
        <v>0.77</v>
      </c>
      <c r="O945" t="s">
        <v>530</v>
      </c>
      <c r="P945" t="s">
        <v>2246</v>
      </c>
      <c r="Q945" t="s">
        <v>2058</v>
      </c>
      <c r="R945">
        <v>7.98</v>
      </c>
      <c r="S945">
        <v>0.59</v>
      </c>
    </row>
    <row r="946" spans="1:19">
      <c r="A946" s="154" t="s">
        <v>820</v>
      </c>
      <c r="B946" s="154" t="s">
        <v>2680</v>
      </c>
      <c r="C946" s="154" t="s">
        <v>4171</v>
      </c>
      <c r="D946" s="168">
        <v>1.34</v>
      </c>
      <c r="O946" t="s">
        <v>1338</v>
      </c>
      <c r="P946" t="s">
        <v>3056</v>
      </c>
      <c r="Q946" t="s">
        <v>2424</v>
      </c>
      <c r="R946">
        <v>35.26</v>
      </c>
    </row>
    <row r="947" spans="1:19">
      <c r="A947" s="154" t="s">
        <v>3899</v>
      </c>
      <c r="B947" s="154" t="s">
        <v>3900</v>
      </c>
      <c r="C947" s="154" t="s">
        <v>4171</v>
      </c>
      <c r="D947" s="168">
        <v>1.36</v>
      </c>
      <c r="O947" t="s">
        <v>204</v>
      </c>
      <c r="P947" t="s">
        <v>1883</v>
      </c>
      <c r="Q947" t="s">
        <v>1641</v>
      </c>
      <c r="R947">
        <v>11.52</v>
      </c>
      <c r="S947">
        <v>2.19</v>
      </c>
    </row>
    <row r="948" spans="1:19">
      <c r="A948" s="154" t="s">
        <v>1125</v>
      </c>
      <c r="B948" s="154" t="s">
        <v>3696</v>
      </c>
      <c r="C948" s="154" t="s">
        <v>4171</v>
      </c>
      <c r="D948" s="168">
        <v>-27.33</v>
      </c>
      <c r="O948" t="s">
        <v>767</v>
      </c>
      <c r="P948" t="s">
        <v>3057</v>
      </c>
      <c r="Q948" t="s">
        <v>1641</v>
      </c>
      <c r="R948">
        <v>19.39</v>
      </c>
      <c r="S948">
        <v>1.37</v>
      </c>
    </row>
    <row r="949" spans="1:19">
      <c r="A949" s="154" t="s">
        <v>4210</v>
      </c>
      <c r="B949" s="154" t="s">
        <v>4282</v>
      </c>
      <c r="C949" s="154" t="s">
        <v>4171</v>
      </c>
      <c r="D949" s="168">
        <v>0.92</v>
      </c>
      <c r="O949" t="s">
        <v>205</v>
      </c>
      <c r="P949" t="s">
        <v>1884</v>
      </c>
      <c r="Q949" t="s">
        <v>1641</v>
      </c>
      <c r="R949">
        <v>8.6999999999999993</v>
      </c>
      <c r="S949">
        <v>1.83</v>
      </c>
    </row>
    <row r="950" spans="1:19">
      <c r="A950" s="154" t="s">
        <v>947</v>
      </c>
      <c r="B950" s="154" t="s">
        <v>2683</v>
      </c>
      <c r="C950" s="154" t="s">
        <v>4171</v>
      </c>
      <c r="D950" s="168">
        <v>1.76</v>
      </c>
      <c r="O950" t="s">
        <v>1339</v>
      </c>
      <c r="P950" t="s">
        <v>3058</v>
      </c>
      <c r="Q950" t="s">
        <v>2424</v>
      </c>
      <c r="R950">
        <v>14.92</v>
      </c>
      <c r="S950">
        <v>1.1399999999999999</v>
      </c>
    </row>
    <row r="951" spans="1:19">
      <c r="A951" s="154" t="s">
        <v>1130</v>
      </c>
      <c r="B951" s="154" t="s">
        <v>2688</v>
      </c>
      <c r="C951" s="154" t="s">
        <v>4171</v>
      </c>
      <c r="D951" s="168">
        <v>-3.19</v>
      </c>
      <c r="O951" t="s">
        <v>206</v>
      </c>
      <c r="P951" t="s">
        <v>1885</v>
      </c>
      <c r="Q951" t="s">
        <v>1641</v>
      </c>
      <c r="R951">
        <v>12.25</v>
      </c>
      <c r="S951">
        <v>1.1100000000000001</v>
      </c>
    </row>
    <row r="952" spans="1:19">
      <c r="A952" s="154" t="s">
        <v>3518</v>
      </c>
      <c r="B952" s="154" t="s">
        <v>3519</v>
      </c>
      <c r="C952" s="154" t="s">
        <v>4171</v>
      </c>
      <c r="D952" s="168">
        <v>0.27</v>
      </c>
      <c r="O952" t="s">
        <v>3693</v>
      </c>
      <c r="P952" t="s">
        <v>3694</v>
      </c>
      <c r="Q952" t="s">
        <v>2424</v>
      </c>
      <c r="R952">
        <v>-973.72</v>
      </c>
      <c r="S952">
        <v>1.31</v>
      </c>
    </row>
    <row r="953" spans="1:19">
      <c r="A953" s="154" t="s">
        <v>3831</v>
      </c>
      <c r="B953" s="154" t="s">
        <v>3832</v>
      </c>
      <c r="C953" s="154" t="s">
        <v>4171</v>
      </c>
      <c r="D953" s="168">
        <v>0.88</v>
      </c>
      <c r="O953" t="s">
        <v>3059</v>
      </c>
      <c r="P953" t="s">
        <v>3060</v>
      </c>
      <c r="Q953" t="s">
        <v>2424</v>
      </c>
      <c r="R953">
        <v>4.91</v>
      </c>
      <c r="S953">
        <v>0.74</v>
      </c>
    </row>
    <row r="954" spans="1:19">
      <c r="A954" s="154" t="s">
        <v>784</v>
      </c>
      <c r="B954" s="154" t="s">
        <v>2692</v>
      </c>
      <c r="C954" s="154" t="s">
        <v>4171</v>
      </c>
      <c r="D954" s="168">
        <v>0.19</v>
      </c>
      <c r="O954" t="s">
        <v>531</v>
      </c>
      <c r="P954" t="s">
        <v>2247</v>
      </c>
      <c r="Q954" t="s">
        <v>2058</v>
      </c>
      <c r="R954">
        <v>10.24</v>
      </c>
      <c r="S954">
        <v>1.1399999999999999</v>
      </c>
    </row>
    <row r="955" spans="1:19">
      <c r="A955" s="154" t="s">
        <v>2697</v>
      </c>
      <c r="B955" s="154" t="s">
        <v>2698</v>
      </c>
      <c r="C955" s="154" t="s">
        <v>4171</v>
      </c>
      <c r="D955" s="168">
        <v>2.83</v>
      </c>
      <c r="O955" t="s">
        <v>207</v>
      </c>
      <c r="P955" t="s">
        <v>3781</v>
      </c>
      <c r="Q955" t="s">
        <v>1641</v>
      </c>
      <c r="R955">
        <v>18.829999999999998</v>
      </c>
      <c r="S955">
        <v>1.88</v>
      </c>
    </row>
    <row r="956" spans="1:19">
      <c r="A956" s="154" t="s">
        <v>4308</v>
      </c>
      <c r="B956" s="154" t="s">
        <v>4309</v>
      </c>
      <c r="C956" s="154" t="s">
        <v>4171</v>
      </c>
      <c r="D956" s="168"/>
      <c r="O956" t="s">
        <v>873</v>
      </c>
      <c r="P956" t="s">
        <v>3064</v>
      </c>
      <c r="Q956" t="s">
        <v>2424</v>
      </c>
      <c r="R956">
        <v>17.350000000000001</v>
      </c>
      <c r="S956">
        <v>0.86</v>
      </c>
    </row>
    <row r="957" spans="1:19">
      <c r="A957" s="154" t="s">
        <v>1615</v>
      </c>
      <c r="B957" s="154" t="s">
        <v>2700</v>
      </c>
      <c r="C957" s="154" t="s">
        <v>4171</v>
      </c>
      <c r="D957" s="168">
        <v>0.87</v>
      </c>
      <c r="O957" t="s">
        <v>532</v>
      </c>
      <c r="P957" t="s">
        <v>2249</v>
      </c>
      <c r="Q957" t="s">
        <v>2058</v>
      </c>
      <c r="R957">
        <v>-174.85</v>
      </c>
      <c r="S957">
        <v>0.82</v>
      </c>
    </row>
    <row r="958" spans="1:19">
      <c r="A958" s="154" t="s">
        <v>1134</v>
      </c>
      <c r="B958" s="154" t="s">
        <v>2701</v>
      </c>
      <c r="C958" s="154" t="s">
        <v>4171</v>
      </c>
      <c r="D958" s="168">
        <v>0.91</v>
      </c>
      <c r="O958" t="s">
        <v>1342</v>
      </c>
      <c r="P958" t="s">
        <v>3066</v>
      </c>
      <c r="Q958" t="s">
        <v>2424</v>
      </c>
      <c r="R958">
        <v>614.13</v>
      </c>
      <c r="S958">
        <v>0.74</v>
      </c>
    </row>
    <row r="959" spans="1:19">
      <c r="A959" s="154" t="s">
        <v>2131</v>
      </c>
      <c r="B959" s="154" t="s">
        <v>2132</v>
      </c>
      <c r="C959" s="154" t="s">
        <v>4171</v>
      </c>
      <c r="D959" s="168">
        <v>0.11</v>
      </c>
      <c r="O959" t="s">
        <v>1079</v>
      </c>
      <c r="P959" t="s">
        <v>2612</v>
      </c>
      <c r="Q959" t="s">
        <v>2424</v>
      </c>
      <c r="R959">
        <v>181.41</v>
      </c>
      <c r="S959">
        <v>8.25</v>
      </c>
    </row>
    <row r="960" spans="1:19">
      <c r="A960" s="154" t="s">
        <v>781</v>
      </c>
      <c r="B960" s="154" t="s">
        <v>2702</v>
      </c>
      <c r="C960" s="154" t="s">
        <v>4171</v>
      </c>
      <c r="D960" s="168">
        <v>1.26</v>
      </c>
      <c r="O960" t="s">
        <v>533</v>
      </c>
      <c r="P960" t="s">
        <v>2250</v>
      </c>
      <c r="Q960" t="s">
        <v>2058</v>
      </c>
      <c r="R960">
        <v>15.97</v>
      </c>
      <c r="S960">
        <v>0.52</v>
      </c>
    </row>
    <row r="961" spans="1:19">
      <c r="A961" s="154" t="s">
        <v>4211</v>
      </c>
      <c r="B961" s="154" t="s">
        <v>4283</v>
      </c>
      <c r="C961" s="154" t="s">
        <v>4171</v>
      </c>
      <c r="D961" s="168"/>
      <c r="O961" t="s">
        <v>534</v>
      </c>
      <c r="P961" t="s">
        <v>3663</v>
      </c>
      <c r="Q961" t="s">
        <v>2058</v>
      </c>
      <c r="R961">
        <v>35.909999999999997</v>
      </c>
      <c r="S961">
        <v>1.01</v>
      </c>
    </row>
    <row r="962" spans="1:19">
      <c r="A962" s="154" t="s">
        <v>1135</v>
      </c>
      <c r="B962" s="154" t="s">
        <v>2703</v>
      </c>
      <c r="C962" s="154" t="s">
        <v>4171</v>
      </c>
      <c r="D962" s="168">
        <v>1.9</v>
      </c>
      <c r="O962" t="s">
        <v>535</v>
      </c>
      <c r="P962" t="s">
        <v>2252</v>
      </c>
      <c r="Q962" t="s">
        <v>2424</v>
      </c>
      <c r="R962">
        <v>-15.42</v>
      </c>
      <c r="S962">
        <v>0.82</v>
      </c>
    </row>
    <row r="963" spans="1:19">
      <c r="A963" s="154" t="s">
        <v>2704</v>
      </c>
      <c r="B963" s="154" t="s">
        <v>2705</v>
      </c>
      <c r="C963" s="154" t="s">
        <v>4171</v>
      </c>
      <c r="D963" s="168">
        <v>1.36</v>
      </c>
      <c r="O963" t="s">
        <v>208</v>
      </c>
      <c r="P963" t="s">
        <v>1887</v>
      </c>
      <c r="Q963" t="s">
        <v>1641</v>
      </c>
      <c r="R963">
        <v>10.1</v>
      </c>
      <c r="S963">
        <v>2.6</v>
      </c>
    </row>
    <row r="964" spans="1:19">
      <c r="A964" s="154" t="s">
        <v>869</v>
      </c>
      <c r="B964" s="154" t="s">
        <v>2706</v>
      </c>
      <c r="C964" s="154" t="s">
        <v>4171</v>
      </c>
      <c r="D964" s="168">
        <v>1.26</v>
      </c>
      <c r="O964" t="s">
        <v>209</v>
      </c>
      <c r="P964" t="s">
        <v>1888</v>
      </c>
      <c r="Q964" t="s">
        <v>1641</v>
      </c>
      <c r="R964">
        <v>18.75</v>
      </c>
      <c r="S964">
        <v>5.0199999999999996</v>
      </c>
    </row>
    <row r="965" spans="1:19">
      <c r="A965" s="154" t="s">
        <v>1137</v>
      </c>
      <c r="B965" s="154" t="s">
        <v>3796</v>
      </c>
      <c r="C965" s="154" t="s">
        <v>4171</v>
      </c>
      <c r="D965" s="168">
        <v>1.58</v>
      </c>
      <c r="O965" t="s">
        <v>1345</v>
      </c>
      <c r="P965" t="s">
        <v>3848</v>
      </c>
      <c r="Q965" t="s">
        <v>2424</v>
      </c>
      <c r="R965">
        <v>7.01</v>
      </c>
      <c r="S965">
        <v>0.86</v>
      </c>
    </row>
    <row r="966" spans="1:19">
      <c r="A966" s="154" t="s">
        <v>427</v>
      </c>
      <c r="B966" s="154" t="s">
        <v>2134</v>
      </c>
      <c r="C966" s="154" t="s">
        <v>4171</v>
      </c>
      <c r="D966" s="168">
        <v>-2.08</v>
      </c>
      <c r="O966" t="s">
        <v>1346</v>
      </c>
      <c r="P966" t="s">
        <v>3070</v>
      </c>
      <c r="Q966" t="s">
        <v>2424</v>
      </c>
      <c r="R966">
        <v>-94.65</v>
      </c>
      <c r="S966">
        <v>0.4</v>
      </c>
    </row>
    <row r="967" spans="1:19">
      <c r="A967" s="154" t="s">
        <v>1616</v>
      </c>
      <c r="B967" s="154" t="s">
        <v>2711</v>
      </c>
      <c r="C967" s="154" t="s">
        <v>4171</v>
      </c>
      <c r="D967" s="168">
        <v>-0.71</v>
      </c>
      <c r="O967" t="s">
        <v>1348</v>
      </c>
      <c r="P967" t="s">
        <v>3072</v>
      </c>
      <c r="Q967" t="s">
        <v>2424</v>
      </c>
      <c r="R967">
        <v>12.83</v>
      </c>
      <c r="S967">
        <v>2.29</v>
      </c>
    </row>
    <row r="968" spans="1:19">
      <c r="A968" s="154" t="s">
        <v>1600</v>
      </c>
      <c r="B968" s="154" t="s">
        <v>2712</v>
      </c>
      <c r="C968" s="154" t="s">
        <v>4171</v>
      </c>
      <c r="D968" s="168">
        <v>0.88</v>
      </c>
      <c r="O968" t="s">
        <v>536</v>
      </c>
      <c r="P968" t="s">
        <v>2253</v>
      </c>
      <c r="Q968" t="s">
        <v>2058</v>
      </c>
      <c r="R968">
        <v>-7.36</v>
      </c>
      <c r="S968">
        <v>0.64</v>
      </c>
    </row>
    <row r="969" spans="1:19">
      <c r="A969" s="154" t="s">
        <v>4145</v>
      </c>
      <c r="B969" s="154" t="s">
        <v>4146</v>
      </c>
      <c r="C969" s="154" t="s">
        <v>4171</v>
      </c>
      <c r="D969" s="168">
        <v>2.72</v>
      </c>
      <c r="O969" t="s">
        <v>210</v>
      </c>
      <c r="P969" t="s">
        <v>3778</v>
      </c>
      <c r="Q969" t="s">
        <v>1641</v>
      </c>
      <c r="R969">
        <v>18.62</v>
      </c>
      <c r="S969">
        <v>1.87</v>
      </c>
    </row>
    <row r="970" spans="1:19">
      <c r="A970" s="154" t="s">
        <v>1139</v>
      </c>
      <c r="B970" s="154" t="s">
        <v>2714</v>
      </c>
      <c r="C970" s="154" t="s">
        <v>4171</v>
      </c>
      <c r="D970" s="168">
        <v>0.52</v>
      </c>
      <c r="O970" t="s">
        <v>1341</v>
      </c>
      <c r="P970" t="s">
        <v>3065</v>
      </c>
      <c r="Q970" t="s">
        <v>2424</v>
      </c>
      <c r="R970">
        <v>38.67</v>
      </c>
      <c r="S970">
        <v>0.5</v>
      </c>
    </row>
    <row r="971" spans="1:19">
      <c r="A971" s="154" t="s">
        <v>4178</v>
      </c>
      <c r="B971" s="154" t="s">
        <v>4179</v>
      </c>
      <c r="C971" s="154" t="s">
        <v>4171</v>
      </c>
      <c r="D971" s="168">
        <v>0.92</v>
      </c>
      <c r="O971" t="s">
        <v>1347</v>
      </c>
      <c r="P971" t="s">
        <v>3071</v>
      </c>
      <c r="Q971" t="s">
        <v>2424</v>
      </c>
      <c r="R971">
        <v>41.93</v>
      </c>
      <c r="S971">
        <v>2.2599999999999998</v>
      </c>
    </row>
    <row r="972" spans="1:19">
      <c r="A972" s="154" t="s">
        <v>1140</v>
      </c>
      <c r="B972" s="154" t="s">
        <v>2715</v>
      </c>
      <c r="C972" s="154" t="s">
        <v>4171</v>
      </c>
      <c r="D972" s="168">
        <v>2.0499999999999998</v>
      </c>
      <c r="O972" t="s">
        <v>1602</v>
      </c>
      <c r="P972" t="s">
        <v>3113</v>
      </c>
      <c r="Q972" t="s">
        <v>2424</v>
      </c>
      <c r="R972">
        <v>-99.21</v>
      </c>
      <c r="S972">
        <v>0.78</v>
      </c>
    </row>
    <row r="973" spans="1:19">
      <c r="A973" s="154" t="s">
        <v>938</v>
      </c>
      <c r="B973" s="154" t="s">
        <v>2716</v>
      </c>
      <c r="C973" s="154" t="s">
        <v>4171</v>
      </c>
      <c r="D973" s="168">
        <v>0.42</v>
      </c>
      <c r="O973" t="s">
        <v>211</v>
      </c>
      <c r="P973" t="s">
        <v>1898</v>
      </c>
      <c r="Q973" t="s">
        <v>1641</v>
      </c>
      <c r="R973">
        <v>75.52</v>
      </c>
      <c r="S973">
        <v>2.35</v>
      </c>
    </row>
    <row r="974" spans="1:19">
      <c r="A974" s="154" t="s">
        <v>1141</v>
      </c>
      <c r="B974" s="154" t="s">
        <v>2717</v>
      </c>
      <c r="C974" s="154" t="s">
        <v>4171</v>
      </c>
      <c r="D974" s="168">
        <v>1.21</v>
      </c>
      <c r="O974" t="s">
        <v>821</v>
      </c>
      <c r="P974" t="s">
        <v>3073</v>
      </c>
      <c r="Q974" t="s">
        <v>2424</v>
      </c>
      <c r="R974">
        <v>21.52</v>
      </c>
      <c r="S974">
        <v>1.1200000000000001</v>
      </c>
    </row>
    <row r="975" spans="1:19">
      <c r="A975" s="154" t="s">
        <v>1142</v>
      </c>
      <c r="B975" s="154" t="s">
        <v>2718</v>
      </c>
      <c r="C975" s="154" t="s">
        <v>4171</v>
      </c>
      <c r="D975" s="168">
        <v>0.26</v>
      </c>
      <c r="O975" t="s">
        <v>3533</v>
      </c>
      <c r="P975" t="s">
        <v>3534</v>
      </c>
      <c r="Q975" t="s">
        <v>2424</v>
      </c>
      <c r="R975">
        <v>22.18</v>
      </c>
      <c r="S975">
        <v>1.62</v>
      </c>
    </row>
    <row r="976" spans="1:19">
      <c r="A976" s="154" t="s">
        <v>1143</v>
      </c>
      <c r="B976" s="154" t="s">
        <v>2719</v>
      </c>
      <c r="C976" s="154" t="s">
        <v>4171</v>
      </c>
      <c r="D976" s="168">
        <v>1.1499999999999999</v>
      </c>
      <c r="O976" t="s">
        <v>212</v>
      </c>
      <c r="P976" t="s">
        <v>1890</v>
      </c>
      <c r="Q976" t="s">
        <v>1641</v>
      </c>
      <c r="R976">
        <v>12.92</v>
      </c>
      <c r="S976">
        <v>1.56</v>
      </c>
    </row>
    <row r="977" spans="1:19">
      <c r="A977" s="154" t="s">
        <v>2722</v>
      </c>
      <c r="B977" s="154" t="s">
        <v>2723</v>
      </c>
      <c r="C977" s="154" t="s">
        <v>4171</v>
      </c>
      <c r="D977" s="168"/>
      <c r="O977" t="s">
        <v>213</v>
      </c>
      <c r="P977" t="s">
        <v>1891</v>
      </c>
      <c r="Q977" t="s">
        <v>1641</v>
      </c>
      <c r="R977">
        <v>9.61</v>
      </c>
      <c r="S977">
        <v>1.97</v>
      </c>
    </row>
    <row r="978" spans="1:19">
      <c r="A978" s="154" t="s">
        <v>4212</v>
      </c>
      <c r="B978" s="154" t="s">
        <v>4228</v>
      </c>
      <c r="C978" s="154" t="s">
        <v>4171</v>
      </c>
      <c r="D978" s="168">
        <v>7.09</v>
      </c>
      <c r="O978" t="s">
        <v>214</v>
      </c>
      <c r="P978" t="s">
        <v>1892</v>
      </c>
      <c r="Q978" t="s">
        <v>1641</v>
      </c>
      <c r="R978">
        <v>9.1300000000000008</v>
      </c>
      <c r="S978">
        <v>1.74</v>
      </c>
    </row>
    <row r="979" spans="1:19">
      <c r="A979" s="154" t="s">
        <v>1147</v>
      </c>
      <c r="B979" s="154" t="s">
        <v>2726</v>
      </c>
      <c r="C979" s="154" t="s">
        <v>4171</v>
      </c>
      <c r="D979" s="168">
        <v>0.12</v>
      </c>
      <c r="O979" t="s">
        <v>757</v>
      </c>
      <c r="P979" t="s">
        <v>2254</v>
      </c>
      <c r="Q979" t="s">
        <v>2058</v>
      </c>
      <c r="R979">
        <v>9.51</v>
      </c>
      <c r="S979">
        <v>1.1100000000000001</v>
      </c>
    </row>
    <row r="980" spans="1:19">
      <c r="A980" s="154" t="s">
        <v>1148</v>
      </c>
      <c r="B980" s="154" t="s">
        <v>2727</v>
      </c>
      <c r="C980" s="154" t="s">
        <v>4171</v>
      </c>
      <c r="D980" s="168">
        <v>23.18</v>
      </c>
      <c r="O980" t="s">
        <v>537</v>
      </c>
      <c r="P980" t="s">
        <v>2255</v>
      </c>
      <c r="Q980" t="s">
        <v>2058</v>
      </c>
      <c r="R980">
        <v>12.47</v>
      </c>
      <c r="S980">
        <v>1.41</v>
      </c>
    </row>
    <row r="981" spans="1:19">
      <c r="A981" s="154" t="s">
        <v>1149</v>
      </c>
      <c r="B981" s="154" t="s">
        <v>2728</v>
      </c>
      <c r="C981" s="154" t="s">
        <v>4171</v>
      </c>
      <c r="D981" s="168">
        <v>2</v>
      </c>
      <c r="O981" t="s">
        <v>538</v>
      </c>
      <c r="P981" t="s">
        <v>2256</v>
      </c>
      <c r="Q981" t="s">
        <v>2058</v>
      </c>
      <c r="R981">
        <v>24.01</v>
      </c>
      <c r="S981">
        <v>1.5</v>
      </c>
    </row>
    <row r="982" spans="1:19">
      <c r="A982" s="154" t="s">
        <v>1151</v>
      </c>
      <c r="B982" s="154" t="s">
        <v>2730</v>
      </c>
      <c r="C982" s="154" t="s">
        <v>4171</v>
      </c>
      <c r="D982" s="168">
        <v>12.28</v>
      </c>
      <c r="O982" t="s">
        <v>215</v>
      </c>
      <c r="P982" t="s">
        <v>1897</v>
      </c>
      <c r="Q982" t="s">
        <v>1641</v>
      </c>
      <c r="R982">
        <v>3.28</v>
      </c>
      <c r="S982">
        <v>0.7</v>
      </c>
    </row>
    <row r="983" spans="1:19">
      <c r="A983" s="154" t="s">
        <v>2731</v>
      </c>
      <c r="B983" s="154" t="s">
        <v>2732</v>
      </c>
      <c r="C983" s="154" t="s">
        <v>4171</v>
      </c>
      <c r="D983" s="168"/>
      <c r="O983" t="s">
        <v>1606</v>
      </c>
      <c r="P983" t="s">
        <v>3061</v>
      </c>
      <c r="Q983" t="s">
        <v>2424</v>
      </c>
      <c r="R983">
        <v>86.04</v>
      </c>
      <c r="S983">
        <v>1.39</v>
      </c>
    </row>
    <row r="984" spans="1:19">
      <c r="A984" s="154" t="s">
        <v>1152</v>
      </c>
      <c r="B984" s="154" t="s">
        <v>2733</v>
      </c>
      <c r="C984" s="154" t="s">
        <v>4171</v>
      </c>
      <c r="D984" s="168">
        <v>0.28999999999999998</v>
      </c>
      <c r="O984" t="s">
        <v>539</v>
      </c>
      <c r="P984" t="s">
        <v>1893</v>
      </c>
      <c r="Q984" t="s">
        <v>1641</v>
      </c>
      <c r="R984">
        <v>11.12</v>
      </c>
      <c r="S984">
        <v>0.63</v>
      </c>
    </row>
    <row r="985" spans="1:19">
      <c r="A985" s="154" t="s">
        <v>1153</v>
      </c>
      <c r="B985" s="154" t="s">
        <v>2734</v>
      </c>
      <c r="C985" s="154" t="s">
        <v>4171</v>
      </c>
      <c r="D985" s="168">
        <v>1.77</v>
      </c>
      <c r="O985" t="s">
        <v>1349</v>
      </c>
      <c r="P985" t="s">
        <v>3075</v>
      </c>
      <c r="Q985" t="s">
        <v>2424</v>
      </c>
      <c r="R985">
        <v>15.26</v>
      </c>
      <c r="S985">
        <v>0.75</v>
      </c>
    </row>
    <row r="986" spans="1:19">
      <c r="A986" s="154" t="s">
        <v>1154</v>
      </c>
      <c r="B986" s="154" t="s">
        <v>2735</v>
      </c>
      <c r="C986" s="154" t="s">
        <v>4171</v>
      </c>
      <c r="D986" s="168">
        <v>1.47</v>
      </c>
      <c r="O986" t="s">
        <v>540</v>
      </c>
      <c r="P986" t="s">
        <v>2258</v>
      </c>
      <c r="Q986" t="s">
        <v>2058</v>
      </c>
      <c r="R986">
        <v>10.56</v>
      </c>
      <c r="S986">
        <v>1.35</v>
      </c>
    </row>
    <row r="987" spans="1:19">
      <c r="A987" s="154" t="s">
        <v>897</v>
      </c>
      <c r="B987" s="154" t="s">
        <v>2736</v>
      </c>
      <c r="C987" s="154" t="s">
        <v>4171</v>
      </c>
      <c r="D987" s="168">
        <v>1.55</v>
      </c>
      <c r="O987" t="s">
        <v>216</v>
      </c>
      <c r="P987" t="s">
        <v>1894</v>
      </c>
      <c r="Q987" t="s">
        <v>1641</v>
      </c>
      <c r="R987">
        <v>12.25</v>
      </c>
      <c r="S987">
        <v>2.7</v>
      </c>
    </row>
    <row r="988" spans="1:19">
      <c r="A988" s="154" t="s">
        <v>1155</v>
      </c>
      <c r="B988" s="154" t="s">
        <v>2737</v>
      </c>
      <c r="C988" s="154" t="s">
        <v>4171</v>
      </c>
      <c r="D988" s="168">
        <v>4.96</v>
      </c>
      <c r="O988" t="s">
        <v>1350</v>
      </c>
      <c r="P988" t="s">
        <v>3076</v>
      </c>
      <c r="Q988" t="s">
        <v>2424</v>
      </c>
      <c r="R988">
        <v>24.58</v>
      </c>
      <c r="S988">
        <v>2.13</v>
      </c>
    </row>
    <row r="989" spans="1:19">
      <c r="A989" s="154" t="s">
        <v>1156</v>
      </c>
      <c r="B989" s="154" t="s">
        <v>3870</v>
      </c>
      <c r="C989" s="154" t="s">
        <v>4171</v>
      </c>
      <c r="D989" s="168">
        <v>0.44</v>
      </c>
      <c r="O989" t="s">
        <v>763</v>
      </c>
      <c r="P989" t="s">
        <v>2259</v>
      </c>
      <c r="Q989" t="s">
        <v>2058</v>
      </c>
      <c r="R989">
        <v>7.94</v>
      </c>
      <c r="S989">
        <v>2.02</v>
      </c>
    </row>
    <row r="990" spans="1:19">
      <c r="A990" s="154" t="s">
        <v>824</v>
      </c>
      <c r="B990" s="154" t="s">
        <v>2739</v>
      </c>
      <c r="C990" s="154" t="s">
        <v>4171</v>
      </c>
      <c r="D990" s="168">
        <v>0.66</v>
      </c>
      <c r="O990" t="s">
        <v>541</v>
      </c>
      <c r="P990" t="s">
        <v>2260</v>
      </c>
      <c r="Q990" t="s">
        <v>2058</v>
      </c>
      <c r="R990">
        <v>11.4</v>
      </c>
      <c r="S990">
        <v>1.27</v>
      </c>
    </row>
    <row r="991" spans="1:19">
      <c r="A991" s="154" t="s">
        <v>1157</v>
      </c>
      <c r="B991" s="154" t="s">
        <v>2740</v>
      </c>
      <c r="C991" s="154" t="s">
        <v>4171</v>
      </c>
      <c r="D991" s="168">
        <v>1.18</v>
      </c>
      <c r="O991" t="s">
        <v>1351</v>
      </c>
      <c r="P991" t="s">
        <v>3077</v>
      </c>
      <c r="Q991" t="s">
        <v>2424</v>
      </c>
      <c r="R991">
        <v>-2.41</v>
      </c>
    </row>
    <row r="992" spans="1:19">
      <c r="A992" s="154" t="s">
        <v>1158</v>
      </c>
      <c r="B992" s="154" t="s">
        <v>2741</v>
      </c>
      <c r="C992" s="154" t="s">
        <v>4171</v>
      </c>
      <c r="D992" s="168">
        <v>2.1800000000000002</v>
      </c>
      <c r="O992" t="s">
        <v>1352</v>
      </c>
      <c r="P992" t="s">
        <v>3078</v>
      </c>
      <c r="Q992" t="s">
        <v>2424</v>
      </c>
      <c r="R992">
        <v>9.16</v>
      </c>
      <c r="S992">
        <v>0.83</v>
      </c>
    </row>
    <row r="993" spans="1:19">
      <c r="A993" s="154" t="s">
        <v>1159</v>
      </c>
      <c r="B993" s="154" t="s">
        <v>2742</v>
      </c>
      <c r="C993" s="154" t="s">
        <v>4171</v>
      </c>
      <c r="D993" s="168">
        <v>0.11</v>
      </c>
      <c r="O993" t="s">
        <v>938</v>
      </c>
      <c r="P993" t="s">
        <v>2716</v>
      </c>
      <c r="Q993" t="s">
        <v>2424</v>
      </c>
      <c r="R993">
        <v>211.96</v>
      </c>
      <c r="S993">
        <v>0.57999999999999996</v>
      </c>
    </row>
    <row r="994" spans="1:19">
      <c r="A994" s="154" t="s">
        <v>105</v>
      </c>
      <c r="B994" s="154" t="s">
        <v>1762</v>
      </c>
      <c r="C994" s="154" t="s">
        <v>4171</v>
      </c>
      <c r="D994" s="168">
        <v>-0.03</v>
      </c>
      <c r="O994" t="s">
        <v>217</v>
      </c>
      <c r="P994" t="s">
        <v>1895</v>
      </c>
      <c r="Q994" t="s">
        <v>1641</v>
      </c>
      <c r="R994">
        <v>-15.46</v>
      </c>
      <c r="S994">
        <v>0.76</v>
      </c>
    </row>
    <row r="995" spans="1:19">
      <c r="A995" s="154" t="s">
        <v>3901</v>
      </c>
      <c r="B995" s="154" t="s">
        <v>3902</v>
      </c>
      <c r="C995" s="154" t="s">
        <v>4171</v>
      </c>
      <c r="D995" s="168"/>
      <c r="O995" t="s">
        <v>1353</v>
      </c>
      <c r="P995" t="s">
        <v>3079</v>
      </c>
      <c r="Q995" t="s">
        <v>2424</v>
      </c>
      <c r="R995">
        <v>-23.11</v>
      </c>
      <c r="S995">
        <v>0.17</v>
      </c>
    </row>
    <row r="996" spans="1:19">
      <c r="A996" s="154" t="s">
        <v>1160</v>
      </c>
      <c r="B996" s="154" t="s">
        <v>2743</v>
      </c>
      <c r="C996" s="154" t="s">
        <v>4171</v>
      </c>
      <c r="D996" s="168">
        <v>-0.05</v>
      </c>
      <c r="O996" t="s">
        <v>542</v>
      </c>
      <c r="P996" t="s">
        <v>2261</v>
      </c>
      <c r="Q996" t="s">
        <v>2058</v>
      </c>
      <c r="R996">
        <v>8.3000000000000007</v>
      </c>
      <c r="S996">
        <v>1.46</v>
      </c>
    </row>
    <row r="997" spans="1:19">
      <c r="A997" s="154" t="s">
        <v>3903</v>
      </c>
      <c r="B997" s="154" t="s">
        <v>3904</v>
      </c>
      <c r="C997" s="154" t="s">
        <v>4171</v>
      </c>
      <c r="D997" s="168"/>
      <c r="O997" t="s">
        <v>1354</v>
      </c>
      <c r="P997" t="s">
        <v>3080</v>
      </c>
      <c r="Q997" t="s">
        <v>2424</v>
      </c>
      <c r="R997">
        <v>12.85</v>
      </c>
      <c r="S997">
        <v>0.97</v>
      </c>
    </row>
    <row r="998" spans="1:19">
      <c r="A998" s="154" t="s">
        <v>817</v>
      </c>
      <c r="B998" s="154" t="s">
        <v>2744</v>
      </c>
      <c r="C998" s="154" t="s">
        <v>4171</v>
      </c>
      <c r="D998" s="168">
        <v>1.02</v>
      </c>
      <c r="O998" t="s">
        <v>218</v>
      </c>
      <c r="P998" t="s">
        <v>1896</v>
      </c>
      <c r="Q998" t="s">
        <v>1641</v>
      </c>
      <c r="R998">
        <v>21.47</v>
      </c>
      <c r="S998">
        <v>0.81</v>
      </c>
    </row>
    <row r="999" spans="1:19">
      <c r="A999" s="154" t="s">
        <v>1161</v>
      </c>
      <c r="B999" s="154" t="s">
        <v>2745</v>
      </c>
      <c r="C999" s="154" t="s">
        <v>4171</v>
      </c>
      <c r="D999" s="168">
        <v>0.22</v>
      </c>
      <c r="O999" t="s">
        <v>1356</v>
      </c>
      <c r="P999" t="s">
        <v>3082</v>
      </c>
      <c r="Q999" t="s">
        <v>2424</v>
      </c>
      <c r="R999">
        <v>44.16</v>
      </c>
      <c r="S999">
        <v>0.55000000000000004</v>
      </c>
    </row>
    <row r="1000" spans="1:19">
      <c r="A1000" s="154" t="s">
        <v>3929</v>
      </c>
      <c r="B1000" s="154" t="s">
        <v>3939</v>
      </c>
      <c r="C1000" s="154" t="s">
        <v>4171</v>
      </c>
      <c r="D1000" s="168">
        <v>1.24</v>
      </c>
      <c r="O1000" t="s">
        <v>543</v>
      </c>
      <c r="P1000" t="s">
        <v>2262</v>
      </c>
      <c r="Q1000" t="s">
        <v>2058</v>
      </c>
      <c r="R1000">
        <v>20.54</v>
      </c>
      <c r="S1000">
        <v>1.79</v>
      </c>
    </row>
    <row r="1001" spans="1:19">
      <c r="A1001" s="154" t="s">
        <v>3816</v>
      </c>
      <c r="B1001" s="154" t="s">
        <v>3817</v>
      </c>
      <c r="C1001" s="154" t="s">
        <v>4171</v>
      </c>
      <c r="D1001" s="168">
        <v>0.52</v>
      </c>
      <c r="O1001" t="s">
        <v>1638</v>
      </c>
      <c r="P1001" t="s">
        <v>3083</v>
      </c>
      <c r="Q1001" t="s">
        <v>2424</v>
      </c>
      <c r="R1001">
        <v>-0.22</v>
      </c>
    </row>
    <row r="1002" spans="1:19">
      <c r="A1002" s="154" t="s">
        <v>4310</v>
      </c>
      <c r="B1002" s="154" t="s">
        <v>4487</v>
      </c>
      <c r="C1002" s="154" t="s">
        <v>4171</v>
      </c>
      <c r="D1002" s="168"/>
      <c r="O1002" t="s">
        <v>3535</v>
      </c>
      <c r="P1002" t="s">
        <v>3536</v>
      </c>
      <c r="Q1002" t="s">
        <v>2424</v>
      </c>
      <c r="R1002">
        <v>33.81</v>
      </c>
      <c r="S1002">
        <v>1.89</v>
      </c>
    </row>
    <row r="1003" spans="1:19">
      <c r="A1003" s="154" t="s">
        <v>3670</v>
      </c>
      <c r="B1003" s="154" t="s">
        <v>3671</v>
      </c>
      <c r="C1003" s="154" t="s">
        <v>4171</v>
      </c>
      <c r="D1003" s="168"/>
      <c r="O1003" t="s">
        <v>544</v>
      </c>
      <c r="P1003" t="s">
        <v>2264</v>
      </c>
      <c r="Q1003" t="s">
        <v>2058</v>
      </c>
      <c r="R1003">
        <v>8.6</v>
      </c>
      <c r="S1003">
        <v>1.44</v>
      </c>
    </row>
    <row r="1004" spans="1:19">
      <c r="A1004" s="154" t="s">
        <v>1162</v>
      </c>
      <c r="B1004" s="154" t="s">
        <v>2748</v>
      </c>
      <c r="C1004" s="154" t="s">
        <v>4171</v>
      </c>
      <c r="D1004" s="168">
        <v>0.41</v>
      </c>
      <c r="O1004" t="s">
        <v>219</v>
      </c>
      <c r="P1004" t="s">
        <v>1900</v>
      </c>
      <c r="Q1004" t="s">
        <v>1641</v>
      </c>
      <c r="R1004">
        <v>36.909999999999997</v>
      </c>
      <c r="S1004">
        <v>1.58</v>
      </c>
    </row>
    <row r="1005" spans="1:19">
      <c r="A1005" s="154" t="s">
        <v>1163</v>
      </c>
      <c r="B1005" s="154" t="s">
        <v>2749</v>
      </c>
      <c r="C1005" s="154" t="s">
        <v>4171</v>
      </c>
      <c r="D1005" s="168"/>
      <c r="O1005" t="s">
        <v>958</v>
      </c>
      <c r="P1005" t="s">
        <v>3084</v>
      </c>
      <c r="Q1005" t="s">
        <v>2424</v>
      </c>
      <c r="R1005">
        <v>14.2</v>
      </c>
      <c r="S1005">
        <v>0.56000000000000005</v>
      </c>
    </row>
    <row r="1006" spans="1:19">
      <c r="A1006" s="154" t="s">
        <v>3520</v>
      </c>
      <c r="B1006" s="154" t="s">
        <v>3521</v>
      </c>
      <c r="C1006" s="154" t="s">
        <v>4171</v>
      </c>
      <c r="D1006" s="168">
        <v>0.35</v>
      </c>
      <c r="O1006" t="s">
        <v>545</v>
      </c>
      <c r="P1006" t="s">
        <v>2265</v>
      </c>
      <c r="Q1006" t="s">
        <v>2058</v>
      </c>
      <c r="R1006">
        <v>10.51</v>
      </c>
      <c r="S1006">
        <v>1.05</v>
      </c>
    </row>
    <row r="1007" spans="1:19">
      <c r="A1007" s="154" t="s">
        <v>1164</v>
      </c>
      <c r="B1007" s="154" t="s">
        <v>2751</v>
      </c>
      <c r="C1007" s="154" t="s">
        <v>4171</v>
      </c>
      <c r="D1007" s="168">
        <v>-4.55</v>
      </c>
      <c r="O1007" t="s">
        <v>546</v>
      </c>
      <c r="P1007" t="s">
        <v>2266</v>
      </c>
      <c r="Q1007" t="s">
        <v>2058</v>
      </c>
      <c r="R1007">
        <v>8.34</v>
      </c>
      <c r="S1007">
        <v>1.1100000000000001</v>
      </c>
    </row>
    <row r="1008" spans="1:19">
      <c r="A1008" s="154" t="s">
        <v>1165</v>
      </c>
      <c r="B1008" s="154" t="s">
        <v>3712</v>
      </c>
      <c r="C1008" s="154" t="s">
        <v>4171</v>
      </c>
      <c r="D1008" s="168">
        <v>1.21</v>
      </c>
      <c r="O1008" t="s">
        <v>1357</v>
      </c>
      <c r="P1008" t="s">
        <v>3085</v>
      </c>
      <c r="Q1008" t="s">
        <v>2424</v>
      </c>
      <c r="R1008">
        <v>12.51</v>
      </c>
      <c r="S1008">
        <v>0.49</v>
      </c>
    </row>
    <row r="1009" spans="1:19">
      <c r="A1009" s="154" t="s">
        <v>113</v>
      </c>
      <c r="B1009" s="154" t="s">
        <v>1788</v>
      </c>
      <c r="C1009" s="154" t="s">
        <v>4171</v>
      </c>
      <c r="D1009" s="168">
        <v>0.42</v>
      </c>
      <c r="O1009" t="s">
        <v>1358</v>
      </c>
      <c r="P1009" t="s">
        <v>3086</v>
      </c>
      <c r="Q1009" t="s">
        <v>2424</v>
      </c>
      <c r="R1009">
        <v>17.21</v>
      </c>
      <c r="S1009">
        <v>2.89</v>
      </c>
    </row>
    <row r="1010" spans="1:19">
      <c r="A1010" s="154" t="s">
        <v>878</v>
      </c>
      <c r="B1010" s="154" t="s">
        <v>2753</v>
      </c>
      <c r="C1010" s="154" t="s">
        <v>4171</v>
      </c>
      <c r="D1010" s="168">
        <v>0.77</v>
      </c>
      <c r="O1010" t="s">
        <v>221</v>
      </c>
      <c r="P1010" t="s">
        <v>1901</v>
      </c>
      <c r="Q1010" t="s">
        <v>1641</v>
      </c>
      <c r="R1010">
        <v>-6.86</v>
      </c>
      <c r="S1010">
        <v>0.68</v>
      </c>
    </row>
    <row r="1011" spans="1:19">
      <c r="A1011" s="154" t="s">
        <v>3889</v>
      </c>
      <c r="B1011" s="154" t="s">
        <v>3890</v>
      </c>
      <c r="C1011" s="154" t="s">
        <v>4171</v>
      </c>
      <c r="D1011" s="168">
        <v>0.18</v>
      </c>
      <c r="O1011" t="s">
        <v>1360</v>
      </c>
      <c r="P1011" t="s">
        <v>3088</v>
      </c>
      <c r="Q1011" t="s">
        <v>2424</v>
      </c>
      <c r="R1011">
        <v>20.149999999999999</v>
      </c>
      <c r="S1011">
        <v>2.35</v>
      </c>
    </row>
    <row r="1012" spans="1:19">
      <c r="A1012" s="154" t="s">
        <v>1166</v>
      </c>
      <c r="B1012" s="154" t="s">
        <v>2755</v>
      </c>
      <c r="C1012" s="154" t="s">
        <v>4171</v>
      </c>
      <c r="D1012" s="168">
        <v>1.44</v>
      </c>
      <c r="O1012" t="s">
        <v>1359</v>
      </c>
      <c r="P1012" t="s">
        <v>3087</v>
      </c>
      <c r="Q1012" t="s">
        <v>2424</v>
      </c>
      <c r="R1012">
        <v>22.18</v>
      </c>
      <c r="S1012">
        <v>3.22</v>
      </c>
    </row>
    <row r="1013" spans="1:19">
      <c r="A1013" s="154" t="s">
        <v>1167</v>
      </c>
      <c r="B1013" s="154" t="s">
        <v>2756</v>
      </c>
      <c r="C1013" s="154" t="s">
        <v>4171</v>
      </c>
      <c r="D1013" s="168">
        <v>-92.31</v>
      </c>
      <c r="O1013" t="s">
        <v>222</v>
      </c>
      <c r="P1013" t="s">
        <v>1902</v>
      </c>
      <c r="Q1013" t="s">
        <v>1641</v>
      </c>
      <c r="R1013">
        <v>19.02</v>
      </c>
      <c r="S1013">
        <v>3.44</v>
      </c>
    </row>
    <row r="1014" spans="1:19">
      <c r="A1014" s="154" t="s">
        <v>1169</v>
      </c>
      <c r="B1014" s="154" t="s">
        <v>2759</v>
      </c>
      <c r="C1014" s="154" t="s">
        <v>4171</v>
      </c>
      <c r="D1014" s="168">
        <v>0.9</v>
      </c>
      <c r="O1014" t="s">
        <v>1361</v>
      </c>
      <c r="P1014" t="s">
        <v>3089</v>
      </c>
      <c r="Q1014" t="s">
        <v>2424</v>
      </c>
      <c r="R1014">
        <v>9.98</v>
      </c>
      <c r="S1014">
        <v>1.96</v>
      </c>
    </row>
    <row r="1015" spans="1:19">
      <c r="A1015" s="154" t="s">
        <v>1170</v>
      </c>
      <c r="B1015" s="154" t="s">
        <v>2760</v>
      </c>
      <c r="C1015" s="154" t="s">
        <v>4171</v>
      </c>
      <c r="D1015" s="168">
        <v>-0.01</v>
      </c>
      <c r="O1015" t="s">
        <v>1362</v>
      </c>
      <c r="P1015" t="s">
        <v>3090</v>
      </c>
      <c r="Q1015" t="s">
        <v>2424</v>
      </c>
      <c r="R1015">
        <v>10.7</v>
      </c>
      <c r="S1015">
        <v>0.53</v>
      </c>
    </row>
    <row r="1016" spans="1:19">
      <c r="A1016" s="154" t="s">
        <v>4312</v>
      </c>
      <c r="B1016" s="154" t="s">
        <v>4313</v>
      </c>
      <c r="C1016" s="154" t="s">
        <v>4171</v>
      </c>
      <c r="D1016" s="168"/>
      <c r="O1016" t="s">
        <v>1363</v>
      </c>
      <c r="P1016" t="s">
        <v>3091</v>
      </c>
      <c r="Q1016" t="s">
        <v>2424</v>
      </c>
      <c r="R1016">
        <v>199.58</v>
      </c>
      <c r="S1016">
        <v>4.78</v>
      </c>
    </row>
    <row r="1017" spans="1:19">
      <c r="A1017" s="154" t="s">
        <v>1171</v>
      </c>
      <c r="B1017" s="154" t="s">
        <v>2761</v>
      </c>
      <c r="C1017" s="154" t="s">
        <v>4171</v>
      </c>
      <c r="D1017" s="168">
        <v>1.35</v>
      </c>
      <c r="O1017" t="s">
        <v>223</v>
      </c>
      <c r="P1017" t="s">
        <v>1903</v>
      </c>
      <c r="Q1017" t="s">
        <v>1641</v>
      </c>
      <c r="R1017">
        <v>170.91</v>
      </c>
      <c r="S1017">
        <v>0.57999999999999996</v>
      </c>
    </row>
    <row r="1018" spans="1:19">
      <c r="A1018" s="154" t="s">
        <v>1172</v>
      </c>
      <c r="B1018" s="154" t="s">
        <v>2762</v>
      </c>
      <c r="C1018" s="154" t="s">
        <v>4171</v>
      </c>
      <c r="D1018" s="168">
        <v>0.83</v>
      </c>
      <c r="O1018" t="s">
        <v>547</v>
      </c>
      <c r="P1018" t="s">
        <v>2267</v>
      </c>
      <c r="Q1018" t="s">
        <v>2058</v>
      </c>
      <c r="R1018">
        <v>35.25</v>
      </c>
      <c r="S1018">
        <v>1.62</v>
      </c>
    </row>
    <row r="1019" spans="1:19">
      <c r="A1019" s="154" t="s">
        <v>823</v>
      </c>
      <c r="B1019" s="154" t="s">
        <v>2764</v>
      </c>
      <c r="C1019" s="154" t="s">
        <v>4171</v>
      </c>
      <c r="D1019" s="168">
        <v>0.97</v>
      </c>
      <c r="O1019" t="s">
        <v>1364</v>
      </c>
      <c r="P1019" t="s">
        <v>3093</v>
      </c>
      <c r="Q1019" t="s">
        <v>2424</v>
      </c>
      <c r="R1019">
        <v>3.75</v>
      </c>
      <c r="S1019">
        <v>0.78</v>
      </c>
    </row>
    <row r="1020" spans="1:19">
      <c r="A1020" s="154" t="s">
        <v>948</v>
      </c>
      <c r="B1020" s="154" t="s">
        <v>2765</v>
      </c>
      <c r="C1020" s="154" t="s">
        <v>4171</v>
      </c>
      <c r="D1020" s="168">
        <v>9.6300000000000008</v>
      </c>
      <c r="O1020" t="s">
        <v>900</v>
      </c>
      <c r="P1020" t="s">
        <v>2661</v>
      </c>
      <c r="Q1020" t="s">
        <v>2424</v>
      </c>
      <c r="R1020">
        <v>16.64</v>
      </c>
      <c r="S1020">
        <v>1.77</v>
      </c>
    </row>
    <row r="1021" spans="1:19">
      <c r="A1021" s="154" t="s">
        <v>847</v>
      </c>
      <c r="B1021" s="154" t="s">
        <v>3871</v>
      </c>
      <c r="C1021" s="154" t="s">
        <v>4171</v>
      </c>
      <c r="D1021" s="168">
        <v>2.3199999999999998</v>
      </c>
      <c r="O1021" t="s">
        <v>224</v>
      </c>
      <c r="P1021" t="s">
        <v>1905</v>
      </c>
      <c r="Q1021" t="s">
        <v>1641</v>
      </c>
      <c r="R1021">
        <v>31.93</v>
      </c>
      <c r="S1021">
        <v>1.1399999999999999</v>
      </c>
    </row>
    <row r="1022" spans="1:19">
      <c r="A1022" s="154" t="s">
        <v>1174</v>
      </c>
      <c r="B1022" s="154" t="s">
        <v>2767</v>
      </c>
      <c r="C1022" s="154" t="s">
        <v>4171</v>
      </c>
      <c r="D1022" s="168">
        <v>0.77</v>
      </c>
      <c r="O1022" t="s">
        <v>548</v>
      </c>
      <c r="P1022" t="s">
        <v>2268</v>
      </c>
      <c r="Q1022" t="s">
        <v>2058</v>
      </c>
      <c r="R1022">
        <v>36.979999999999997</v>
      </c>
      <c r="S1022">
        <v>3.6</v>
      </c>
    </row>
    <row r="1023" spans="1:19">
      <c r="A1023" s="154" t="s">
        <v>1175</v>
      </c>
      <c r="B1023" s="154" t="s">
        <v>2768</v>
      </c>
      <c r="C1023" s="154" t="s">
        <v>4171</v>
      </c>
      <c r="D1023" s="168"/>
      <c r="O1023" t="s">
        <v>1365</v>
      </c>
      <c r="P1023" t="s">
        <v>3094</v>
      </c>
      <c r="Q1023" t="s">
        <v>2424</v>
      </c>
      <c r="R1023">
        <v>5.14</v>
      </c>
      <c r="S1023">
        <v>1.18</v>
      </c>
    </row>
    <row r="1024" spans="1:19">
      <c r="A1024" s="154" t="s">
        <v>127</v>
      </c>
      <c r="B1024" s="154" t="s">
        <v>1801</v>
      </c>
      <c r="C1024" s="154" t="s">
        <v>4171</v>
      </c>
      <c r="D1024" s="168">
        <v>0.91</v>
      </c>
      <c r="O1024" t="s">
        <v>1366</v>
      </c>
      <c r="P1024" t="s">
        <v>3095</v>
      </c>
      <c r="Q1024" t="s">
        <v>2424</v>
      </c>
      <c r="R1024">
        <v>-2.82</v>
      </c>
    </row>
    <row r="1025" spans="1:19">
      <c r="A1025" s="154" t="s">
        <v>1176</v>
      </c>
      <c r="B1025" s="154" t="s">
        <v>2770</v>
      </c>
      <c r="C1025" s="154" t="s">
        <v>4171</v>
      </c>
      <c r="D1025" s="168">
        <v>0.98</v>
      </c>
      <c r="O1025" t="s">
        <v>549</v>
      </c>
      <c r="P1025" t="s">
        <v>2269</v>
      </c>
      <c r="Q1025" t="s">
        <v>2058</v>
      </c>
      <c r="R1025">
        <v>5.77</v>
      </c>
      <c r="S1025">
        <v>1.1200000000000001</v>
      </c>
    </row>
    <row r="1026" spans="1:19">
      <c r="A1026" s="154" t="s">
        <v>1177</v>
      </c>
      <c r="B1026" s="154" t="s">
        <v>2771</v>
      </c>
      <c r="C1026" s="154" t="s">
        <v>4171</v>
      </c>
      <c r="D1026" s="168"/>
      <c r="O1026" t="s">
        <v>550</v>
      </c>
      <c r="P1026" t="s">
        <v>2270</v>
      </c>
      <c r="Q1026" t="s">
        <v>2058</v>
      </c>
      <c r="R1026">
        <v>12.03</v>
      </c>
      <c r="S1026">
        <v>1.0900000000000001</v>
      </c>
    </row>
    <row r="1027" spans="1:19">
      <c r="A1027" s="154" t="s">
        <v>1620</v>
      </c>
      <c r="B1027" s="154" t="s">
        <v>2773</v>
      </c>
      <c r="C1027" s="154" t="s">
        <v>4171</v>
      </c>
      <c r="D1027" s="168">
        <v>0.49</v>
      </c>
      <c r="O1027" t="s">
        <v>551</v>
      </c>
      <c r="P1027" t="s">
        <v>2272</v>
      </c>
      <c r="Q1027" t="s">
        <v>2058</v>
      </c>
      <c r="R1027">
        <v>39.44</v>
      </c>
      <c r="S1027">
        <v>0.82</v>
      </c>
    </row>
    <row r="1028" spans="1:19">
      <c r="A1028" s="154" t="s">
        <v>1179</v>
      </c>
      <c r="B1028" s="154" t="s">
        <v>2774</v>
      </c>
      <c r="C1028" s="154" t="s">
        <v>4171</v>
      </c>
      <c r="D1028" s="168">
        <v>0.93</v>
      </c>
      <c r="O1028" t="s">
        <v>1367</v>
      </c>
      <c r="P1028" t="s">
        <v>3097</v>
      </c>
      <c r="Q1028" t="s">
        <v>2424</v>
      </c>
      <c r="R1028">
        <v>15.71</v>
      </c>
      <c r="S1028">
        <v>0.63</v>
      </c>
    </row>
    <row r="1029" spans="1:19">
      <c r="A1029" s="154" t="s">
        <v>1180</v>
      </c>
      <c r="B1029" s="154" t="s">
        <v>2776</v>
      </c>
      <c r="C1029" s="154" t="s">
        <v>4171</v>
      </c>
      <c r="D1029" s="168">
        <v>0.6</v>
      </c>
      <c r="O1029" t="s">
        <v>889</v>
      </c>
      <c r="P1029" t="s">
        <v>3099</v>
      </c>
      <c r="Q1029" t="s">
        <v>2424</v>
      </c>
      <c r="R1029">
        <v>896.8</v>
      </c>
      <c r="S1029">
        <v>0.67</v>
      </c>
    </row>
    <row r="1030" spans="1:19">
      <c r="A1030" s="154" t="s">
        <v>3834</v>
      </c>
      <c r="B1030" s="154" t="s">
        <v>3835</v>
      </c>
      <c r="C1030" s="154" t="s">
        <v>4171</v>
      </c>
      <c r="D1030" s="168"/>
      <c r="O1030" t="s">
        <v>552</v>
      </c>
      <c r="P1030" t="s">
        <v>2275</v>
      </c>
      <c r="Q1030" t="s">
        <v>2058</v>
      </c>
      <c r="R1030">
        <v>11.21</v>
      </c>
      <c r="S1030">
        <v>0.88</v>
      </c>
    </row>
    <row r="1031" spans="1:19">
      <c r="A1031" s="154" t="s">
        <v>1182</v>
      </c>
      <c r="B1031" s="154" t="s">
        <v>2778</v>
      </c>
      <c r="C1031" s="154" t="s">
        <v>4171</v>
      </c>
      <c r="D1031" s="168">
        <v>0.85</v>
      </c>
      <c r="O1031" t="s">
        <v>1023</v>
      </c>
      <c r="P1031" t="s">
        <v>2518</v>
      </c>
      <c r="Q1031" t="s">
        <v>2424</v>
      </c>
      <c r="R1031">
        <v>11.98</v>
      </c>
      <c r="S1031">
        <v>0.99</v>
      </c>
    </row>
    <row r="1032" spans="1:19">
      <c r="A1032" s="154" t="s">
        <v>3522</v>
      </c>
      <c r="B1032" s="154" t="s">
        <v>3523</v>
      </c>
      <c r="C1032" s="154" t="s">
        <v>4171</v>
      </c>
      <c r="D1032" s="168">
        <v>0.5</v>
      </c>
      <c r="O1032" t="s">
        <v>553</v>
      </c>
      <c r="P1032" t="s">
        <v>2276</v>
      </c>
      <c r="Q1032" t="s">
        <v>2058</v>
      </c>
      <c r="R1032">
        <v>4.63</v>
      </c>
      <c r="S1032">
        <v>1.5</v>
      </c>
    </row>
    <row r="1033" spans="1:19">
      <c r="A1033" s="154" t="s">
        <v>1183</v>
      </c>
      <c r="B1033" s="154" t="s">
        <v>2779</v>
      </c>
      <c r="C1033" s="154" t="s">
        <v>4171</v>
      </c>
      <c r="D1033" s="168">
        <v>0.62</v>
      </c>
      <c r="O1033" t="s">
        <v>554</v>
      </c>
      <c r="P1033" t="s">
        <v>3866</v>
      </c>
      <c r="Q1033" t="s">
        <v>2058</v>
      </c>
      <c r="R1033">
        <v>4.5199999999999996</v>
      </c>
      <c r="S1033">
        <v>1.18</v>
      </c>
    </row>
    <row r="1034" spans="1:19">
      <c r="A1034" s="154" t="s">
        <v>1184</v>
      </c>
      <c r="B1034" s="154" t="s">
        <v>3872</v>
      </c>
      <c r="C1034" s="154" t="s">
        <v>4171</v>
      </c>
      <c r="D1034" s="168"/>
      <c r="O1034" t="s">
        <v>1368</v>
      </c>
      <c r="P1034" t="s">
        <v>3100</v>
      </c>
      <c r="Q1034" t="s">
        <v>2424</v>
      </c>
      <c r="R1034">
        <v>-6.73</v>
      </c>
    </row>
    <row r="1035" spans="1:19">
      <c r="A1035" s="154" t="s">
        <v>884</v>
      </c>
      <c r="B1035" s="154" t="s">
        <v>2782</v>
      </c>
      <c r="C1035" s="154" t="s">
        <v>4171</v>
      </c>
      <c r="D1035" s="168">
        <v>1.95</v>
      </c>
      <c r="O1035" t="s">
        <v>555</v>
      </c>
      <c r="P1035" t="s">
        <v>2278</v>
      </c>
      <c r="Q1035" t="s">
        <v>2058</v>
      </c>
      <c r="R1035">
        <v>9.24</v>
      </c>
      <c r="S1035">
        <v>0.8</v>
      </c>
    </row>
    <row r="1036" spans="1:19">
      <c r="A1036" s="154" t="s">
        <v>917</v>
      </c>
      <c r="B1036" s="154" t="s">
        <v>2785</v>
      </c>
      <c r="C1036" s="154" t="s">
        <v>4171</v>
      </c>
      <c r="D1036" s="168">
        <v>1.18</v>
      </c>
      <c r="O1036" t="s">
        <v>1369</v>
      </c>
      <c r="P1036" t="s">
        <v>3101</v>
      </c>
      <c r="Q1036" t="s">
        <v>2424</v>
      </c>
      <c r="R1036">
        <v>10.050000000000001</v>
      </c>
      <c r="S1036">
        <v>1.39</v>
      </c>
    </row>
    <row r="1037" spans="1:19">
      <c r="A1037" s="154" t="s">
        <v>1186</v>
      </c>
      <c r="B1037" s="154" t="s">
        <v>2786</v>
      </c>
      <c r="C1037" s="154" t="s">
        <v>4171</v>
      </c>
      <c r="D1037" s="168">
        <v>0.95</v>
      </c>
      <c r="O1037" t="s">
        <v>830</v>
      </c>
      <c r="P1037" t="s">
        <v>3103</v>
      </c>
      <c r="Q1037" t="s">
        <v>2424</v>
      </c>
      <c r="R1037">
        <v>-247.84</v>
      </c>
      <c r="S1037">
        <v>0.85</v>
      </c>
    </row>
    <row r="1038" spans="1:19">
      <c r="A1038" s="154" t="s">
        <v>1187</v>
      </c>
      <c r="B1038" s="154" t="s">
        <v>2787</v>
      </c>
      <c r="C1038" s="154" t="s">
        <v>4171</v>
      </c>
      <c r="D1038" s="168">
        <v>1.02</v>
      </c>
      <c r="O1038" t="s">
        <v>225</v>
      </c>
      <c r="P1038" t="s">
        <v>1908</v>
      </c>
      <c r="Q1038" t="s">
        <v>1641</v>
      </c>
      <c r="R1038">
        <v>7.87</v>
      </c>
      <c r="S1038">
        <v>1.8</v>
      </c>
    </row>
    <row r="1039" spans="1:19">
      <c r="A1039" s="154" t="s">
        <v>1188</v>
      </c>
      <c r="B1039" s="154" t="s">
        <v>2789</v>
      </c>
      <c r="C1039" s="154" t="s">
        <v>4171</v>
      </c>
      <c r="D1039" s="168">
        <v>0.98</v>
      </c>
      <c r="O1039" t="s">
        <v>1161</v>
      </c>
      <c r="P1039" t="s">
        <v>2745</v>
      </c>
      <c r="Q1039" t="s">
        <v>2424</v>
      </c>
      <c r="R1039">
        <v>20.55</v>
      </c>
      <c r="S1039">
        <v>1.1299999999999999</v>
      </c>
    </row>
    <row r="1040" spans="1:19">
      <c r="A1040" s="154" t="s">
        <v>1189</v>
      </c>
      <c r="B1040" s="154" t="s">
        <v>2790</v>
      </c>
      <c r="C1040" s="154" t="s">
        <v>4171</v>
      </c>
      <c r="D1040" s="168">
        <v>1.86</v>
      </c>
      <c r="O1040" t="s">
        <v>226</v>
      </c>
      <c r="P1040" t="s">
        <v>3864</v>
      </c>
      <c r="Q1040" t="s">
        <v>1641</v>
      </c>
      <c r="R1040">
        <v>7.02</v>
      </c>
      <c r="S1040">
        <v>1.18</v>
      </c>
    </row>
    <row r="1041" spans="1:19">
      <c r="A1041" s="154" t="s">
        <v>1190</v>
      </c>
      <c r="B1041" s="154" t="s">
        <v>2791</v>
      </c>
      <c r="C1041" s="154" t="s">
        <v>4171</v>
      </c>
      <c r="D1041" s="168">
        <v>0.9</v>
      </c>
      <c r="O1041" t="s">
        <v>1371</v>
      </c>
      <c r="P1041" t="s">
        <v>3104</v>
      </c>
      <c r="Q1041" t="s">
        <v>2424</v>
      </c>
      <c r="R1041">
        <v>-0.91</v>
      </c>
    </row>
    <row r="1042" spans="1:19">
      <c r="A1042" s="154" t="s">
        <v>1191</v>
      </c>
      <c r="B1042" s="154" t="s">
        <v>2792</v>
      </c>
      <c r="C1042" s="154" t="s">
        <v>4171</v>
      </c>
      <c r="D1042" s="168">
        <v>0.8</v>
      </c>
      <c r="O1042" t="s">
        <v>1375</v>
      </c>
      <c r="P1042" t="s">
        <v>3110</v>
      </c>
      <c r="Q1042" t="s">
        <v>2424</v>
      </c>
      <c r="R1042">
        <v>25.99</v>
      </c>
      <c r="S1042">
        <v>1.35</v>
      </c>
    </row>
    <row r="1043" spans="1:19">
      <c r="A1043" s="154" t="s">
        <v>1194</v>
      </c>
      <c r="B1043" s="154" t="s">
        <v>2795</v>
      </c>
      <c r="C1043" s="154" t="s">
        <v>4171</v>
      </c>
      <c r="D1043" s="168">
        <v>-0.03</v>
      </c>
      <c r="O1043" t="s">
        <v>3719</v>
      </c>
      <c r="P1043" t="s">
        <v>3720</v>
      </c>
      <c r="Q1043" t="s">
        <v>2058</v>
      </c>
      <c r="R1043">
        <v>65.709999999999994</v>
      </c>
      <c r="S1043">
        <v>6.6</v>
      </c>
    </row>
    <row r="1044" spans="1:19">
      <c r="A1044" s="154" t="s">
        <v>2800</v>
      </c>
      <c r="B1044" s="154" t="s">
        <v>2801</v>
      </c>
      <c r="C1044" s="154" t="s">
        <v>4171</v>
      </c>
      <c r="D1044" s="168">
        <v>1.26</v>
      </c>
      <c r="O1044" t="s">
        <v>556</v>
      </c>
      <c r="P1044" t="s">
        <v>2280</v>
      </c>
      <c r="Q1044" t="s">
        <v>2058</v>
      </c>
      <c r="R1044">
        <v>2</v>
      </c>
      <c r="S1044">
        <v>0.83</v>
      </c>
    </row>
    <row r="1045" spans="1:19">
      <c r="A1045" s="154" t="s">
        <v>4249</v>
      </c>
      <c r="B1045" s="154" t="s">
        <v>4250</v>
      </c>
      <c r="C1045" s="154" t="s">
        <v>4171</v>
      </c>
      <c r="D1045" s="168"/>
      <c r="O1045" t="s">
        <v>1372</v>
      </c>
      <c r="P1045" t="s">
        <v>3105</v>
      </c>
      <c r="Q1045" t="s">
        <v>2424</v>
      </c>
      <c r="R1045">
        <v>0.03</v>
      </c>
      <c r="S1045">
        <v>0.01</v>
      </c>
    </row>
    <row r="1046" spans="1:19">
      <c r="A1046" s="154" t="s">
        <v>445</v>
      </c>
      <c r="B1046" s="154" t="s">
        <v>2159</v>
      </c>
      <c r="C1046" s="154" t="s">
        <v>4171</v>
      </c>
      <c r="D1046" s="168">
        <v>1.98</v>
      </c>
      <c r="O1046" t="s">
        <v>1373</v>
      </c>
      <c r="P1046" t="s">
        <v>3106</v>
      </c>
      <c r="Q1046" t="s">
        <v>2424</v>
      </c>
      <c r="R1046">
        <v>5.0999999999999996</v>
      </c>
      <c r="S1046">
        <v>0.47</v>
      </c>
    </row>
    <row r="1047" spans="1:19">
      <c r="A1047" s="154" t="s">
        <v>3836</v>
      </c>
      <c r="B1047" s="154" t="s">
        <v>3837</v>
      </c>
      <c r="C1047" s="154" t="s">
        <v>4171</v>
      </c>
      <c r="D1047" s="168"/>
      <c r="O1047" t="s">
        <v>557</v>
      </c>
      <c r="P1047" t="s">
        <v>2281</v>
      </c>
      <c r="Q1047" t="s">
        <v>2058</v>
      </c>
      <c r="R1047">
        <v>19.170000000000002</v>
      </c>
      <c r="S1047">
        <v>2.0699999999999998</v>
      </c>
    </row>
    <row r="1048" spans="1:19">
      <c r="A1048" s="154" t="s">
        <v>1196</v>
      </c>
      <c r="B1048" s="154" t="s">
        <v>2803</v>
      </c>
      <c r="C1048" s="154" t="s">
        <v>4171</v>
      </c>
      <c r="D1048" s="168">
        <v>0.01</v>
      </c>
      <c r="O1048" t="s">
        <v>227</v>
      </c>
      <c r="P1048" t="s">
        <v>3783</v>
      </c>
      <c r="Q1048" t="s">
        <v>1641</v>
      </c>
      <c r="R1048">
        <v>83.59</v>
      </c>
      <c r="S1048">
        <v>1.01</v>
      </c>
    </row>
    <row r="1049" spans="1:19">
      <c r="A1049" s="154" t="s">
        <v>3982</v>
      </c>
      <c r="B1049" s="154" t="s">
        <v>3983</v>
      </c>
      <c r="C1049" s="154" t="s">
        <v>4171</v>
      </c>
      <c r="D1049" s="168">
        <v>0.64</v>
      </c>
      <c r="O1049" t="s">
        <v>3108</v>
      </c>
      <c r="P1049" t="s">
        <v>3109</v>
      </c>
      <c r="Q1049" t="s">
        <v>2424</v>
      </c>
      <c r="R1049">
        <v>0</v>
      </c>
    </row>
    <row r="1050" spans="1:19">
      <c r="A1050" s="154" t="s">
        <v>1201</v>
      </c>
      <c r="B1050" s="154" t="s">
        <v>4151</v>
      </c>
      <c r="C1050" s="154" t="s">
        <v>4171</v>
      </c>
      <c r="D1050" s="168">
        <v>0.43</v>
      </c>
      <c r="O1050" t="s">
        <v>899</v>
      </c>
      <c r="P1050" t="s">
        <v>3111</v>
      </c>
      <c r="Q1050" t="s">
        <v>2424</v>
      </c>
      <c r="R1050">
        <v>16.32</v>
      </c>
      <c r="S1050">
        <v>0.68</v>
      </c>
    </row>
    <row r="1051" spans="1:19">
      <c r="A1051" s="154" t="s">
        <v>447</v>
      </c>
      <c r="B1051" s="154" t="s">
        <v>2162</v>
      </c>
      <c r="C1051" s="154" t="s">
        <v>4171</v>
      </c>
      <c r="D1051" s="168">
        <v>2.21</v>
      </c>
      <c r="O1051" t="s">
        <v>558</v>
      </c>
      <c r="P1051" t="s">
        <v>2282</v>
      </c>
      <c r="Q1051" t="s">
        <v>2058</v>
      </c>
      <c r="R1051">
        <v>6.29</v>
      </c>
      <c r="S1051">
        <v>0.67</v>
      </c>
    </row>
    <row r="1052" spans="1:19">
      <c r="A1052" s="154" t="s">
        <v>1203</v>
      </c>
      <c r="B1052" s="154" t="s">
        <v>2812</v>
      </c>
      <c r="C1052" s="154" t="s">
        <v>4171</v>
      </c>
      <c r="D1052" s="168">
        <v>-0.01</v>
      </c>
      <c r="O1052" t="s">
        <v>894</v>
      </c>
      <c r="P1052" t="s">
        <v>3092</v>
      </c>
      <c r="Q1052" t="s">
        <v>2424</v>
      </c>
      <c r="R1052">
        <v>16.989999999999998</v>
      </c>
      <c r="S1052">
        <v>0.71</v>
      </c>
    </row>
    <row r="1053" spans="1:19">
      <c r="A1053" s="154" t="s">
        <v>1204</v>
      </c>
      <c r="B1053" s="154" t="s">
        <v>2813</v>
      </c>
      <c r="C1053" s="154" t="s">
        <v>4171</v>
      </c>
      <c r="D1053" s="168">
        <v>1.85</v>
      </c>
      <c r="O1053" t="s">
        <v>1370</v>
      </c>
      <c r="P1053" t="s">
        <v>3102</v>
      </c>
      <c r="Q1053" t="s">
        <v>2424</v>
      </c>
      <c r="R1053">
        <v>17.29</v>
      </c>
      <c r="S1053">
        <v>1</v>
      </c>
    </row>
    <row r="1054" spans="1:19">
      <c r="A1054" s="154" t="s">
        <v>3973</v>
      </c>
      <c r="B1054" s="154" t="s">
        <v>3974</v>
      </c>
      <c r="C1054" s="154" t="s">
        <v>4171</v>
      </c>
      <c r="D1054" s="168">
        <v>1.18</v>
      </c>
      <c r="O1054" t="s">
        <v>1377</v>
      </c>
      <c r="P1054" t="s">
        <v>3114</v>
      </c>
      <c r="Q1054" t="s">
        <v>2424</v>
      </c>
      <c r="R1054">
        <v>0.32</v>
      </c>
      <c r="S1054">
        <v>0.04</v>
      </c>
    </row>
    <row r="1055" spans="1:19">
      <c r="A1055" s="154" t="s">
        <v>1207</v>
      </c>
      <c r="B1055" s="154" t="s">
        <v>2817</v>
      </c>
      <c r="C1055" s="154" t="s">
        <v>4171</v>
      </c>
      <c r="D1055" s="168">
        <v>1.81</v>
      </c>
      <c r="O1055" t="s">
        <v>1376</v>
      </c>
      <c r="P1055" t="s">
        <v>3112</v>
      </c>
      <c r="Q1055" t="s">
        <v>2424</v>
      </c>
      <c r="R1055">
        <v>15.6</v>
      </c>
      <c r="S1055">
        <v>0.51</v>
      </c>
    </row>
    <row r="1056" spans="1:19">
      <c r="A1056" s="154" t="s">
        <v>1622</v>
      </c>
      <c r="B1056" s="154" t="s">
        <v>2818</v>
      </c>
      <c r="C1056" s="154" t="s">
        <v>4171</v>
      </c>
      <c r="D1056" s="168">
        <v>8.75</v>
      </c>
      <c r="O1056" t="s">
        <v>947</v>
      </c>
      <c r="P1056" t="s">
        <v>2683</v>
      </c>
      <c r="Q1056" t="s">
        <v>2424</v>
      </c>
      <c r="R1056">
        <v>-28.55</v>
      </c>
      <c r="S1056">
        <v>1.22</v>
      </c>
    </row>
    <row r="1057" spans="1:19">
      <c r="A1057" s="154" t="s">
        <v>451</v>
      </c>
      <c r="B1057" s="154" t="s">
        <v>3662</v>
      </c>
      <c r="C1057" s="154" t="s">
        <v>4171</v>
      </c>
      <c r="D1057" s="168">
        <v>-0.22</v>
      </c>
      <c r="O1057" t="s">
        <v>559</v>
      </c>
      <c r="P1057" t="s">
        <v>2130</v>
      </c>
      <c r="Q1057" t="s">
        <v>2058</v>
      </c>
      <c r="R1057">
        <v>6.91</v>
      </c>
      <c r="S1057">
        <v>1.25</v>
      </c>
    </row>
    <row r="1058" spans="1:19">
      <c r="A1058" s="154" t="s">
        <v>4143</v>
      </c>
      <c r="B1058" s="154" t="s">
        <v>4213</v>
      </c>
      <c r="C1058" s="154" t="s">
        <v>4171</v>
      </c>
      <c r="D1058" s="168">
        <v>1.83</v>
      </c>
      <c r="O1058" t="s">
        <v>228</v>
      </c>
      <c r="P1058" t="s">
        <v>1716</v>
      </c>
      <c r="Q1058" t="s">
        <v>1641</v>
      </c>
      <c r="R1058">
        <v>22.92</v>
      </c>
      <c r="S1058">
        <v>1.57</v>
      </c>
    </row>
    <row r="1059" spans="1:19">
      <c r="A1059" s="154" t="s">
        <v>1208</v>
      </c>
      <c r="B1059" s="154" t="s">
        <v>2819</v>
      </c>
      <c r="C1059" s="154" t="s">
        <v>4171</v>
      </c>
      <c r="D1059" s="168">
        <v>0.36</v>
      </c>
      <c r="O1059" t="s">
        <v>560</v>
      </c>
      <c r="P1059" t="s">
        <v>2283</v>
      </c>
      <c r="Q1059" t="s">
        <v>2058</v>
      </c>
      <c r="R1059">
        <v>33</v>
      </c>
      <c r="S1059">
        <v>0.57999999999999996</v>
      </c>
    </row>
    <row r="1060" spans="1:19">
      <c r="A1060" s="154" t="s">
        <v>849</v>
      </c>
      <c r="B1060" s="154" t="s">
        <v>2820</v>
      </c>
      <c r="C1060" s="154" t="s">
        <v>4171</v>
      </c>
      <c r="D1060" s="168">
        <v>0.59</v>
      </c>
      <c r="O1060" t="s">
        <v>1378</v>
      </c>
      <c r="P1060" t="s">
        <v>3115</v>
      </c>
      <c r="Q1060" t="s">
        <v>2424</v>
      </c>
      <c r="R1060">
        <v>-79.22</v>
      </c>
    </row>
    <row r="1061" spans="1:19">
      <c r="A1061" s="154" t="s">
        <v>1209</v>
      </c>
      <c r="B1061" s="154" t="s">
        <v>2822</v>
      </c>
      <c r="C1061" s="154" t="s">
        <v>4171</v>
      </c>
      <c r="D1061" s="168">
        <v>1</v>
      </c>
      <c r="O1061" t="s">
        <v>561</v>
      </c>
      <c r="P1061" t="s">
        <v>2284</v>
      </c>
      <c r="Q1061" t="s">
        <v>2058</v>
      </c>
      <c r="R1061">
        <v>19</v>
      </c>
      <c r="S1061">
        <v>0.92</v>
      </c>
    </row>
    <row r="1062" spans="1:19">
      <c r="A1062" s="154" t="s">
        <v>2823</v>
      </c>
      <c r="B1062" s="154" t="s">
        <v>2824</v>
      </c>
      <c r="C1062" s="154" t="s">
        <v>4171</v>
      </c>
      <c r="D1062" s="168"/>
      <c r="O1062" t="s">
        <v>778</v>
      </c>
      <c r="P1062" t="s">
        <v>3062</v>
      </c>
      <c r="Q1062" t="s">
        <v>2424</v>
      </c>
      <c r="R1062">
        <v>0</v>
      </c>
      <c r="S1062">
        <v>0</v>
      </c>
    </row>
    <row r="1063" spans="1:19">
      <c r="A1063" s="154" t="s">
        <v>788</v>
      </c>
      <c r="B1063" s="154" t="s">
        <v>2825</v>
      </c>
      <c r="C1063" s="154" t="s">
        <v>4171</v>
      </c>
      <c r="D1063" s="168">
        <v>4.55</v>
      </c>
      <c r="O1063" t="s">
        <v>1340</v>
      </c>
      <c r="P1063" t="s">
        <v>3063</v>
      </c>
      <c r="Q1063" t="s">
        <v>2424</v>
      </c>
      <c r="R1063">
        <v>8.6</v>
      </c>
      <c r="S1063">
        <v>0.75</v>
      </c>
    </row>
    <row r="1064" spans="1:19">
      <c r="A1064" s="154" t="s">
        <v>1210</v>
      </c>
      <c r="B1064" s="154" t="s">
        <v>2827</v>
      </c>
      <c r="C1064" s="154" t="s">
        <v>4171</v>
      </c>
      <c r="D1064" s="168">
        <v>1.06</v>
      </c>
      <c r="O1064" t="s">
        <v>562</v>
      </c>
      <c r="P1064" t="s">
        <v>2285</v>
      </c>
      <c r="Q1064" t="s">
        <v>2058</v>
      </c>
      <c r="R1064">
        <v>123.38</v>
      </c>
      <c r="S1064">
        <v>1.29</v>
      </c>
    </row>
    <row r="1065" spans="1:19">
      <c r="A1065" s="154" t="s">
        <v>138</v>
      </c>
      <c r="B1065" s="154" t="s">
        <v>1811</v>
      </c>
      <c r="C1065" s="154" t="s">
        <v>4171</v>
      </c>
      <c r="D1065" s="168">
        <v>6.83</v>
      </c>
      <c r="O1065" t="s">
        <v>563</v>
      </c>
      <c r="P1065" t="s">
        <v>2248</v>
      </c>
      <c r="Q1065" t="s">
        <v>2058</v>
      </c>
      <c r="R1065">
        <v>3.59</v>
      </c>
      <c r="S1065">
        <v>1.2</v>
      </c>
    </row>
    <row r="1066" spans="1:19">
      <c r="A1066" s="154" t="s">
        <v>1211</v>
      </c>
      <c r="B1066" s="154" t="s">
        <v>2828</v>
      </c>
      <c r="C1066" s="154" t="s">
        <v>4171</v>
      </c>
      <c r="D1066" s="168">
        <v>1.33</v>
      </c>
      <c r="O1066" t="s">
        <v>2290</v>
      </c>
      <c r="P1066" t="s">
        <v>2291</v>
      </c>
      <c r="Q1066" t="s">
        <v>2058</v>
      </c>
      <c r="R1066">
        <v>0</v>
      </c>
    </row>
    <row r="1067" spans="1:19">
      <c r="A1067" s="154" t="s">
        <v>453</v>
      </c>
      <c r="B1067" s="154" t="s">
        <v>2829</v>
      </c>
      <c r="C1067" s="154" t="s">
        <v>4171</v>
      </c>
      <c r="D1067" s="168">
        <v>0.72</v>
      </c>
      <c r="O1067" t="s">
        <v>841</v>
      </c>
      <c r="P1067" t="s">
        <v>3118</v>
      </c>
      <c r="Q1067" t="s">
        <v>2424</v>
      </c>
      <c r="R1067">
        <v>9.8000000000000007</v>
      </c>
      <c r="S1067">
        <v>1.07</v>
      </c>
    </row>
    <row r="1068" spans="1:19">
      <c r="A1068" s="154" t="s">
        <v>1212</v>
      </c>
      <c r="B1068" s="154" t="s">
        <v>2830</v>
      </c>
      <c r="C1068" s="154" t="s">
        <v>4171</v>
      </c>
      <c r="D1068" s="168">
        <v>1.1200000000000001</v>
      </c>
      <c r="O1068" t="s">
        <v>1386</v>
      </c>
      <c r="P1068" t="s">
        <v>3129</v>
      </c>
      <c r="Q1068" t="s">
        <v>2424</v>
      </c>
      <c r="R1068">
        <v>-7.63</v>
      </c>
    </row>
    <row r="1069" spans="1:19">
      <c r="A1069" s="154" t="s">
        <v>1213</v>
      </c>
      <c r="B1069" s="154" t="s">
        <v>2831</v>
      </c>
      <c r="C1069" s="154" t="s">
        <v>4171</v>
      </c>
      <c r="D1069" s="168"/>
      <c r="O1069" t="s">
        <v>1379</v>
      </c>
      <c r="P1069" t="s">
        <v>3117</v>
      </c>
      <c r="Q1069" t="s">
        <v>2424</v>
      </c>
      <c r="R1069">
        <v>-8.94</v>
      </c>
      <c r="S1069">
        <v>0.71</v>
      </c>
    </row>
    <row r="1070" spans="1:19">
      <c r="A1070" s="154" t="s">
        <v>139</v>
      </c>
      <c r="B1070" s="154" t="s">
        <v>1812</v>
      </c>
      <c r="C1070" s="154" t="s">
        <v>4171</v>
      </c>
      <c r="D1070" s="168">
        <v>2.0299999999999998</v>
      </c>
      <c r="O1070" t="s">
        <v>229</v>
      </c>
      <c r="P1070" t="s">
        <v>1911</v>
      </c>
      <c r="Q1070" t="s">
        <v>1641</v>
      </c>
      <c r="R1070" s="169">
        <v>35880.47</v>
      </c>
      <c r="S1070">
        <v>0.8</v>
      </c>
    </row>
    <row r="1071" spans="1:19">
      <c r="A1071" s="154" t="s">
        <v>949</v>
      </c>
      <c r="B1071" s="154" t="s">
        <v>2833</v>
      </c>
      <c r="C1071" s="154" t="s">
        <v>4171</v>
      </c>
      <c r="D1071" s="168">
        <v>0.57999999999999996</v>
      </c>
      <c r="O1071" t="s">
        <v>1343</v>
      </c>
      <c r="P1071" t="s">
        <v>3067</v>
      </c>
      <c r="Q1071" t="s">
        <v>2424</v>
      </c>
      <c r="R1071">
        <v>-2.33</v>
      </c>
      <c r="S1071">
        <v>1.62</v>
      </c>
    </row>
    <row r="1072" spans="1:19">
      <c r="A1072" s="154" t="s">
        <v>901</v>
      </c>
      <c r="B1072" s="154" t="s">
        <v>2834</v>
      </c>
      <c r="C1072" s="154" t="s">
        <v>4171</v>
      </c>
      <c r="D1072" s="168">
        <v>1</v>
      </c>
      <c r="O1072" t="s">
        <v>564</v>
      </c>
      <c r="P1072" t="s">
        <v>3116</v>
      </c>
      <c r="Q1072" t="s">
        <v>2424</v>
      </c>
      <c r="R1072">
        <v>57.87</v>
      </c>
      <c r="S1072">
        <v>0.32</v>
      </c>
    </row>
    <row r="1073" spans="1:19">
      <c r="A1073" s="154" t="s">
        <v>918</v>
      </c>
      <c r="B1073" s="154" t="s">
        <v>2835</v>
      </c>
      <c r="C1073" s="154" t="s">
        <v>4171</v>
      </c>
      <c r="D1073" s="168">
        <v>1.04</v>
      </c>
      <c r="O1073" t="s">
        <v>565</v>
      </c>
      <c r="P1073" t="s">
        <v>2279</v>
      </c>
      <c r="Q1073" t="s">
        <v>2058</v>
      </c>
      <c r="R1073">
        <v>3.78</v>
      </c>
      <c r="S1073">
        <v>0.98</v>
      </c>
    </row>
    <row r="1074" spans="1:19">
      <c r="A1074" s="154" t="s">
        <v>950</v>
      </c>
      <c r="B1074" s="154" t="s">
        <v>2836</v>
      </c>
      <c r="C1074" s="154" t="s">
        <v>4171</v>
      </c>
      <c r="D1074" s="168">
        <v>2.4</v>
      </c>
      <c r="O1074" t="s">
        <v>566</v>
      </c>
      <c r="P1074" t="s">
        <v>2286</v>
      </c>
      <c r="Q1074" t="s">
        <v>2058</v>
      </c>
      <c r="R1074">
        <v>38.590000000000003</v>
      </c>
      <c r="S1074">
        <v>0.78</v>
      </c>
    </row>
    <row r="1075" spans="1:19">
      <c r="A1075" s="154" t="s">
        <v>455</v>
      </c>
      <c r="B1075" s="154" t="s">
        <v>2169</v>
      </c>
      <c r="C1075" s="154" t="s">
        <v>4171</v>
      </c>
      <c r="D1075" s="168">
        <v>0.62</v>
      </c>
      <c r="O1075" t="s">
        <v>567</v>
      </c>
      <c r="P1075" t="s">
        <v>2287</v>
      </c>
      <c r="Q1075" t="s">
        <v>2058</v>
      </c>
      <c r="R1075">
        <v>13.56</v>
      </c>
      <c r="S1075">
        <v>1.4</v>
      </c>
    </row>
    <row r="1076" spans="1:19">
      <c r="A1076" s="154" t="s">
        <v>4251</v>
      </c>
      <c r="B1076" s="154" t="s">
        <v>4252</v>
      </c>
      <c r="C1076" s="154" t="s">
        <v>4171</v>
      </c>
      <c r="D1076" s="168">
        <v>0.6</v>
      </c>
      <c r="O1076" t="s">
        <v>1402</v>
      </c>
      <c r="P1076" t="s">
        <v>3153</v>
      </c>
      <c r="Q1076" t="s">
        <v>2424</v>
      </c>
      <c r="R1076">
        <v>-149.53</v>
      </c>
      <c r="S1076">
        <v>2.68</v>
      </c>
    </row>
    <row r="1077" spans="1:19">
      <c r="A1077" s="154" t="s">
        <v>908</v>
      </c>
      <c r="B1077" s="154" t="s">
        <v>2837</v>
      </c>
      <c r="C1077" s="154" t="s">
        <v>4171</v>
      </c>
      <c r="D1077" s="168">
        <v>1.01</v>
      </c>
      <c r="O1077" t="s">
        <v>2273</v>
      </c>
      <c r="P1077" t="s">
        <v>2274</v>
      </c>
      <c r="Q1077" t="s">
        <v>2058</v>
      </c>
      <c r="R1077">
        <v>8.31</v>
      </c>
      <c r="S1077">
        <v>1.49</v>
      </c>
    </row>
    <row r="1078" spans="1:19">
      <c r="A1078" s="154" t="s">
        <v>1215</v>
      </c>
      <c r="B1078" s="154" t="s">
        <v>2838</v>
      </c>
      <c r="C1078" s="154" t="s">
        <v>4171</v>
      </c>
      <c r="D1078" s="168">
        <v>2.21</v>
      </c>
      <c r="O1078" t="s">
        <v>568</v>
      </c>
      <c r="P1078" t="s">
        <v>2288</v>
      </c>
      <c r="Q1078" t="s">
        <v>2058</v>
      </c>
      <c r="R1078">
        <v>22.02</v>
      </c>
      <c r="S1078">
        <v>1.29</v>
      </c>
    </row>
    <row r="1079" spans="1:19">
      <c r="A1079" s="154" t="s">
        <v>1217</v>
      </c>
      <c r="B1079" s="154" t="s">
        <v>2840</v>
      </c>
      <c r="C1079" s="154" t="s">
        <v>4171</v>
      </c>
      <c r="D1079" s="168">
        <v>1.55</v>
      </c>
      <c r="O1079" t="s">
        <v>776</v>
      </c>
      <c r="P1079" t="s">
        <v>3055</v>
      </c>
      <c r="Q1079" t="s">
        <v>2424</v>
      </c>
      <c r="R1079">
        <v>15.58</v>
      </c>
      <c r="S1079">
        <v>1.29</v>
      </c>
    </row>
    <row r="1080" spans="1:19">
      <c r="A1080" s="154" t="s">
        <v>1218</v>
      </c>
      <c r="B1080" s="154" t="s">
        <v>2841</v>
      </c>
      <c r="C1080" s="154" t="s">
        <v>4171</v>
      </c>
      <c r="D1080" s="168">
        <v>1.9</v>
      </c>
      <c r="O1080" t="s">
        <v>569</v>
      </c>
      <c r="P1080" t="s">
        <v>2271</v>
      </c>
      <c r="Q1080" t="s">
        <v>2058</v>
      </c>
      <c r="R1080">
        <v>5.66</v>
      </c>
      <c r="S1080">
        <v>0.67</v>
      </c>
    </row>
    <row r="1081" spans="1:19">
      <c r="A1081" s="154" t="s">
        <v>902</v>
      </c>
      <c r="B1081" s="154" t="s">
        <v>2843</v>
      </c>
      <c r="C1081" s="154" t="s">
        <v>4171</v>
      </c>
      <c r="D1081" s="168">
        <v>1.28</v>
      </c>
      <c r="O1081" t="s">
        <v>743</v>
      </c>
      <c r="P1081" t="s">
        <v>1904</v>
      </c>
      <c r="Q1081" t="s">
        <v>1641</v>
      </c>
      <c r="R1081">
        <v>20.43</v>
      </c>
      <c r="S1081">
        <v>1.08</v>
      </c>
    </row>
    <row r="1082" spans="1:19">
      <c r="A1082" s="154" t="s">
        <v>1220</v>
      </c>
      <c r="B1082" s="154" t="s">
        <v>2845</v>
      </c>
      <c r="C1082" s="154" t="s">
        <v>4171</v>
      </c>
      <c r="D1082" s="168">
        <v>0.4</v>
      </c>
      <c r="O1082" t="s">
        <v>1380</v>
      </c>
      <c r="P1082" t="s">
        <v>3121</v>
      </c>
      <c r="Q1082" t="s">
        <v>2424</v>
      </c>
      <c r="R1082">
        <v>82.4</v>
      </c>
      <c r="S1082">
        <v>0.3</v>
      </c>
    </row>
    <row r="1083" spans="1:19">
      <c r="A1083" s="154" t="s">
        <v>1637</v>
      </c>
      <c r="B1083" s="154" t="s">
        <v>2846</v>
      </c>
      <c r="C1083" s="154" t="s">
        <v>4171</v>
      </c>
      <c r="D1083" s="168">
        <v>0.84</v>
      </c>
      <c r="O1083" t="s">
        <v>570</v>
      </c>
      <c r="P1083" t="s">
        <v>2289</v>
      </c>
      <c r="Q1083" t="s">
        <v>2058</v>
      </c>
      <c r="R1083">
        <v>24.08</v>
      </c>
      <c r="S1083">
        <v>1.08</v>
      </c>
    </row>
    <row r="1084" spans="1:19">
      <c r="A1084" s="154" t="s">
        <v>3561</v>
      </c>
      <c r="B1084" s="154" t="s">
        <v>4214</v>
      </c>
      <c r="C1084" s="154" t="s">
        <v>4171</v>
      </c>
      <c r="D1084" s="168">
        <v>0.41</v>
      </c>
      <c r="O1084" t="s">
        <v>1382</v>
      </c>
      <c r="P1084" t="s">
        <v>3124</v>
      </c>
      <c r="Q1084" t="s">
        <v>2424</v>
      </c>
      <c r="R1084">
        <v>-1.31</v>
      </c>
    </row>
    <row r="1085" spans="1:19">
      <c r="A1085" s="154" t="s">
        <v>2847</v>
      </c>
      <c r="B1085" s="154" t="s">
        <v>2848</v>
      </c>
      <c r="C1085" s="154" t="s">
        <v>4171</v>
      </c>
      <c r="D1085" s="168"/>
      <c r="O1085" t="s">
        <v>230</v>
      </c>
      <c r="P1085" t="s">
        <v>1912</v>
      </c>
      <c r="Q1085" t="s">
        <v>1641</v>
      </c>
      <c r="R1085">
        <v>10.28</v>
      </c>
      <c r="S1085">
        <v>1.23</v>
      </c>
    </row>
    <row r="1086" spans="1:19">
      <c r="A1086" s="154" t="s">
        <v>951</v>
      </c>
      <c r="B1086" s="154" t="s">
        <v>2849</v>
      </c>
      <c r="C1086" s="154" t="s">
        <v>4171</v>
      </c>
      <c r="D1086" s="168">
        <v>0.32</v>
      </c>
      <c r="O1086" t="s">
        <v>827</v>
      </c>
      <c r="P1086" t="s">
        <v>3120</v>
      </c>
      <c r="Q1086" t="s">
        <v>2424</v>
      </c>
      <c r="R1086">
        <v>10.72</v>
      </c>
      <c r="S1086">
        <v>0.76</v>
      </c>
    </row>
    <row r="1087" spans="1:19">
      <c r="A1087" s="154" t="s">
        <v>789</v>
      </c>
      <c r="B1087" s="154" t="s">
        <v>2852</v>
      </c>
      <c r="C1087" s="154" t="s">
        <v>4171</v>
      </c>
      <c r="D1087" s="168">
        <v>0.98</v>
      </c>
      <c r="O1087" t="s">
        <v>1381</v>
      </c>
      <c r="P1087" t="s">
        <v>3122</v>
      </c>
      <c r="Q1087" t="s">
        <v>2424</v>
      </c>
      <c r="R1087">
        <v>-5.09</v>
      </c>
    </row>
    <row r="1088" spans="1:19">
      <c r="A1088" s="154" t="s">
        <v>457</v>
      </c>
      <c r="B1088" s="154" t="s">
        <v>2171</v>
      </c>
      <c r="C1088" s="154" t="s">
        <v>4171</v>
      </c>
      <c r="D1088" s="168">
        <v>0.12</v>
      </c>
      <c r="O1088" t="s">
        <v>571</v>
      </c>
      <c r="P1088" t="s">
        <v>3874</v>
      </c>
      <c r="Q1088" t="s">
        <v>2424</v>
      </c>
      <c r="R1088">
        <v>9.7799999999999994</v>
      </c>
      <c r="S1088">
        <v>5.03</v>
      </c>
    </row>
    <row r="1089" spans="1:19">
      <c r="A1089" s="154" t="s">
        <v>2854</v>
      </c>
      <c r="B1089" s="154" t="s">
        <v>2855</v>
      </c>
      <c r="C1089" s="154" t="s">
        <v>4171</v>
      </c>
      <c r="D1089" s="168"/>
      <c r="O1089" t="s">
        <v>785</v>
      </c>
      <c r="P1089" t="s">
        <v>3125</v>
      </c>
      <c r="Q1089" t="s">
        <v>2424</v>
      </c>
      <c r="R1089">
        <v>1.91</v>
      </c>
      <c r="S1089">
        <v>0.54</v>
      </c>
    </row>
    <row r="1090" spans="1:19">
      <c r="A1090" s="154" t="s">
        <v>147</v>
      </c>
      <c r="B1090" s="154" t="s">
        <v>2856</v>
      </c>
      <c r="C1090" s="154" t="s">
        <v>4171</v>
      </c>
      <c r="D1090" s="168">
        <v>0.3</v>
      </c>
      <c r="O1090" t="s">
        <v>1384</v>
      </c>
      <c r="P1090" t="s">
        <v>3127</v>
      </c>
      <c r="Q1090" t="s">
        <v>2424</v>
      </c>
      <c r="R1090">
        <v>-17.36</v>
      </c>
      <c r="S1090">
        <v>1.33</v>
      </c>
    </row>
    <row r="1091" spans="1:19">
      <c r="A1091" s="154" t="s">
        <v>150</v>
      </c>
      <c r="B1091" s="154" t="s">
        <v>1825</v>
      </c>
      <c r="C1091" s="154" t="s">
        <v>4171</v>
      </c>
      <c r="D1091" s="168">
        <v>0.21</v>
      </c>
      <c r="O1091" t="s">
        <v>1385</v>
      </c>
      <c r="P1091" t="s">
        <v>3802</v>
      </c>
      <c r="Q1091" t="s">
        <v>2424</v>
      </c>
      <c r="R1091">
        <v>-12.45</v>
      </c>
      <c r="S1091">
        <v>0.84</v>
      </c>
    </row>
    <row r="1092" spans="1:19">
      <c r="A1092" s="154" t="s">
        <v>919</v>
      </c>
      <c r="B1092" s="154" t="s">
        <v>2859</v>
      </c>
      <c r="C1092" s="154" t="s">
        <v>4171</v>
      </c>
      <c r="D1092" s="168"/>
      <c r="O1092" t="s">
        <v>231</v>
      </c>
      <c r="P1092" t="s">
        <v>1913</v>
      </c>
      <c r="Q1092" t="s">
        <v>2424</v>
      </c>
      <c r="R1092">
        <v>-3.98</v>
      </c>
      <c r="S1092">
        <v>0.63</v>
      </c>
    </row>
    <row r="1093" spans="1:19">
      <c r="A1093" s="154" t="s">
        <v>1225</v>
      </c>
      <c r="B1093" s="154" t="s">
        <v>2860</v>
      </c>
      <c r="C1093" s="154" t="s">
        <v>4171</v>
      </c>
      <c r="D1093" s="168">
        <v>0.4</v>
      </c>
      <c r="O1093" t="s">
        <v>765</v>
      </c>
      <c r="P1093" t="s">
        <v>3130</v>
      </c>
      <c r="Q1093" t="s">
        <v>2424</v>
      </c>
      <c r="R1093">
        <v>225.77</v>
      </c>
      <c r="S1093">
        <v>1</v>
      </c>
    </row>
    <row r="1094" spans="1:19">
      <c r="A1094" s="154" t="s">
        <v>1226</v>
      </c>
      <c r="B1094" s="154" t="s">
        <v>2861</v>
      </c>
      <c r="C1094" s="154" t="s">
        <v>4171</v>
      </c>
      <c r="D1094" s="168">
        <v>1.72</v>
      </c>
      <c r="O1094" t="s">
        <v>1387</v>
      </c>
      <c r="P1094" t="s">
        <v>3131</v>
      </c>
      <c r="Q1094" t="s">
        <v>2424</v>
      </c>
      <c r="R1094">
        <v>-1.24</v>
      </c>
    </row>
    <row r="1095" spans="1:19">
      <c r="A1095" s="154" t="s">
        <v>459</v>
      </c>
      <c r="B1095" s="154" t="s">
        <v>2864</v>
      </c>
      <c r="C1095" s="154" t="s">
        <v>4171</v>
      </c>
      <c r="D1095" s="168">
        <v>0.57999999999999996</v>
      </c>
      <c r="O1095" t="s">
        <v>232</v>
      </c>
      <c r="P1095" t="s">
        <v>1914</v>
      </c>
      <c r="Q1095" t="s">
        <v>2424</v>
      </c>
      <c r="R1095">
        <v>-12.58</v>
      </c>
      <c r="S1095">
        <v>1.47</v>
      </c>
    </row>
    <row r="1096" spans="1:19">
      <c r="A1096" s="154" t="s">
        <v>152</v>
      </c>
      <c r="B1096" s="154" t="s">
        <v>1829</v>
      </c>
      <c r="C1096" s="154" t="s">
        <v>4171</v>
      </c>
      <c r="D1096" s="168">
        <v>0.35</v>
      </c>
      <c r="O1096" t="s">
        <v>233</v>
      </c>
      <c r="P1096" t="s">
        <v>1915</v>
      </c>
      <c r="Q1096" t="s">
        <v>2424</v>
      </c>
      <c r="R1096">
        <v>-19.32</v>
      </c>
      <c r="S1096">
        <v>1.88</v>
      </c>
    </row>
    <row r="1097" spans="1:19">
      <c r="A1097" s="154" t="s">
        <v>2866</v>
      </c>
      <c r="B1097" s="154" t="s">
        <v>2867</v>
      </c>
      <c r="C1097" s="154" t="s">
        <v>4171</v>
      </c>
      <c r="D1097" s="168"/>
      <c r="O1097" t="s">
        <v>1383</v>
      </c>
      <c r="P1097" t="s">
        <v>3126</v>
      </c>
      <c r="Q1097" t="s">
        <v>2424</v>
      </c>
      <c r="R1097">
        <v>31.26</v>
      </c>
      <c r="S1097">
        <v>0.92</v>
      </c>
    </row>
    <row r="1098" spans="1:19">
      <c r="A1098" s="154" t="s">
        <v>887</v>
      </c>
      <c r="B1098" s="154" t="s">
        <v>4180</v>
      </c>
      <c r="C1098" s="154" t="s">
        <v>4171</v>
      </c>
      <c r="D1098" s="168">
        <v>1.1200000000000001</v>
      </c>
      <c r="O1098" t="s">
        <v>1017</v>
      </c>
      <c r="P1098" t="s">
        <v>2505</v>
      </c>
      <c r="Q1098" t="s">
        <v>2424</v>
      </c>
      <c r="R1098">
        <v>-2.13</v>
      </c>
      <c r="S1098">
        <v>0.67</v>
      </c>
    </row>
    <row r="1099" spans="1:19">
      <c r="A1099" s="154" t="s">
        <v>1228</v>
      </c>
      <c r="B1099" s="154" t="s">
        <v>2870</v>
      </c>
      <c r="C1099" s="154" t="s">
        <v>4171</v>
      </c>
      <c r="D1099" s="168">
        <v>0.43</v>
      </c>
      <c r="O1099" t="s">
        <v>234</v>
      </c>
      <c r="P1099" t="s">
        <v>1916</v>
      </c>
      <c r="Q1099" t="s">
        <v>1641</v>
      </c>
      <c r="R1099">
        <v>111.84</v>
      </c>
      <c r="S1099">
        <v>0.45</v>
      </c>
    </row>
    <row r="1100" spans="1:19">
      <c r="A1100" s="154" t="s">
        <v>909</v>
      </c>
      <c r="B1100" s="154" t="s">
        <v>2871</v>
      </c>
      <c r="C1100" s="154" t="s">
        <v>4171</v>
      </c>
      <c r="D1100" s="168">
        <v>0.93</v>
      </c>
      <c r="O1100" t="s">
        <v>1390</v>
      </c>
      <c r="P1100" t="s">
        <v>3803</v>
      </c>
      <c r="Q1100" t="s">
        <v>2424</v>
      </c>
      <c r="R1100">
        <v>12.73</v>
      </c>
      <c r="S1100">
        <v>0.52</v>
      </c>
    </row>
    <row r="1101" spans="1:19">
      <c r="A1101" s="154" t="s">
        <v>939</v>
      </c>
      <c r="B1101" s="154" t="s">
        <v>4152</v>
      </c>
      <c r="C1101" s="154" t="s">
        <v>4171</v>
      </c>
      <c r="D1101" s="168">
        <v>0.44</v>
      </c>
      <c r="O1101" t="s">
        <v>235</v>
      </c>
      <c r="P1101" t="s">
        <v>1917</v>
      </c>
      <c r="Q1101" t="s">
        <v>1641</v>
      </c>
      <c r="R1101">
        <v>34.82</v>
      </c>
      <c r="S1101">
        <v>0.56999999999999995</v>
      </c>
    </row>
    <row r="1102" spans="1:19">
      <c r="A1102" s="154" t="s">
        <v>1229</v>
      </c>
      <c r="B1102" s="154" t="s">
        <v>2873</v>
      </c>
      <c r="C1102" s="154" t="s">
        <v>4171</v>
      </c>
      <c r="D1102" s="168">
        <v>0.68</v>
      </c>
      <c r="O1102" t="s">
        <v>572</v>
      </c>
      <c r="P1102" t="s">
        <v>2292</v>
      </c>
      <c r="Q1102" t="s">
        <v>2058</v>
      </c>
      <c r="R1102">
        <v>16.309999999999999</v>
      </c>
      <c r="S1102">
        <v>2.2599999999999998</v>
      </c>
    </row>
    <row r="1103" spans="1:19">
      <c r="A1103" s="154" t="s">
        <v>4153</v>
      </c>
      <c r="B1103" s="154" t="s">
        <v>4154</v>
      </c>
      <c r="C1103" s="154" t="s">
        <v>4171</v>
      </c>
      <c r="D1103" s="168"/>
      <c r="O1103" t="s">
        <v>1391</v>
      </c>
      <c r="P1103" t="s">
        <v>3135</v>
      </c>
      <c r="Q1103" t="s">
        <v>2424</v>
      </c>
      <c r="R1103">
        <v>8.3000000000000007</v>
      </c>
      <c r="S1103">
        <v>1.1399999999999999</v>
      </c>
    </row>
    <row r="1104" spans="1:19">
      <c r="A1104" s="154" t="s">
        <v>1230</v>
      </c>
      <c r="B1104" s="154" t="s">
        <v>2874</v>
      </c>
      <c r="C1104" s="154" t="s">
        <v>4171</v>
      </c>
      <c r="D1104" s="168">
        <v>1.88</v>
      </c>
      <c r="O1104" t="s">
        <v>1392</v>
      </c>
      <c r="P1104" t="s">
        <v>3136</v>
      </c>
      <c r="Q1104" t="s">
        <v>2424</v>
      </c>
      <c r="R1104">
        <v>13.24</v>
      </c>
      <c r="S1104">
        <v>0.41</v>
      </c>
    </row>
    <row r="1105" spans="1:19">
      <c r="A1105" s="154" t="s">
        <v>3524</v>
      </c>
      <c r="B1105" s="154" t="s">
        <v>4138</v>
      </c>
      <c r="C1105" s="154" t="s">
        <v>4171</v>
      </c>
      <c r="D1105" s="168">
        <v>5.23</v>
      </c>
      <c r="O1105" t="s">
        <v>573</v>
      </c>
      <c r="P1105" t="s">
        <v>3138</v>
      </c>
      <c r="Q1105" t="s">
        <v>2424</v>
      </c>
      <c r="R1105">
        <v>4.79</v>
      </c>
      <c r="S1105">
        <v>0.82</v>
      </c>
    </row>
    <row r="1106" spans="1:19">
      <c r="A1106" s="154" t="s">
        <v>1232</v>
      </c>
      <c r="B1106" s="154" t="s">
        <v>2880</v>
      </c>
      <c r="C1106" s="154" t="s">
        <v>4171</v>
      </c>
      <c r="D1106" s="168">
        <v>1.23</v>
      </c>
      <c r="O1106" t="s">
        <v>866</v>
      </c>
      <c r="P1106" t="s">
        <v>2991</v>
      </c>
      <c r="Q1106" t="s">
        <v>2424</v>
      </c>
      <c r="R1106">
        <v>6.79</v>
      </c>
      <c r="S1106">
        <v>0.73</v>
      </c>
    </row>
    <row r="1107" spans="1:19">
      <c r="A1107" s="154" t="s">
        <v>1233</v>
      </c>
      <c r="B1107" s="154" t="s">
        <v>2881</v>
      </c>
      <c r="C1107" s="154" t="s">
        <v>4171</v>
      </c>
      <c r="D1107" s="168">
        <v>0.73</v>
      </c>
      <c r="O1107" t="s">
        <v>1397</v>
      </c>
      <c r="P1107" t="s">
        <v>3143</v>
      </c>
      <c r="Q1107" t="s">
        <v>2424</v>
      </c>
      <c r="R1107">
        <v>8.3800000000000008</v>
      </c>
      <c r="S1107">
        <v>1.37</v>
      </c>
    </row>
    <row r="1108" spans="1:19">
      <c r="A1108" s="154" t="s">
        <v>910</v>
      </c>
      <c r="B1108" s="154" t="s">
        <v>2883</v>
      </c>
      <c r="C1108" s="154" t="s">
        <v>4171</v>
      </c>
      <c r="D1108" s="168">
        <v>0.61</v>
      </c>
      <c r="O1108" t="s">
        <v>2609</v>
      </c>
      <c r="P1108" t="s">
        <v>2610</v>
      </c>
      <c r="Q1108" t="s">
        <v>2424</v>
      </c>
      <c r="R1108">
        <v>17.559999999999999</v>
      </c>
      <c r="S1108">
        <v>1.84</v>
      </c>
    </row>
    <row r="1109" spans="1:19">
      <c r="A1109" s="154" t="s">
        <v>1235</v>
      </c>
      <c r="B1109" s="154" t="s">
        <v>3873</v>
      </c>
      <c r="C1109" s="154" t="s">
        <v>4171</v>
      </c>
      <c r="D1109" s="168">
        <v>0.6</v>
      </c>
      <c r="O1109" t="s">
        <v>1594</v>
      </c>
      <c r="P1109" t="s">
        <v>3096</v>
      </c>
      <c r="Q1109" t="s">
        <v>2424</v>
      </c>
      <c r="R1109">
        <v>5.63</v>
      </c>
      <c r="S1109">
        <v>1.04</v>
      </c>
    </row>
    <row r="1110" spans="1:19">
      <c r="A1110" s="154" t="s">
        <v>865</v>
      </c>
      <c r="B1110" s="154" t="s">
        <v>2885</v>
      </c>
      <c r="C1110" s="154" t="s">
        <v>4171</v>
      </c>
      <c r="D1110" s="168">
        <v>2.75</v>
      </c>
      <c r="O1110" t="s">
        <v>800</v>
      </c>
      <c r="P1110" t="s">
        <v>3139</v>
      </c>
      <c r="Q1110" t="s">
        <v>2424</v>
      </c>
      <c r="R1110">
        <v>13.09</v>
      </c>
      <c r="S1110">
        <v>2.4</v>
      </c>
    </row>
    <row r="1111" spans="1:19">
      <c r="A1111" s="154" t="s">
        <v>1236</v>
      </c>
      <c r="B1111" s="154" t="s">
        <v>2886</v>
      </c>
      <c r="C1111" s="154" t="s">
        <v>4171</v>
      </c>
      <c r="D1111" s="168">
        <v>3.32</v>
      </c>
      <c r="O1111" t="s">
        <v>1627</v>
      </c>
      <c r="P1111" t="s">
        <v>3539</v>
      </c>
      <c r="Q1111" t="s">
        <v>2424</v>
      </c>
      <c r="R1111">
        <v>16.98</v>
      </c>
      <c r="S1111">
        <v>1.71</v>
      </c>
    </row>
    <row r="1112" spans="1:19">
      <c r="A1112" s="154" t="s">
        <v>940</v>
      </c>
      <c r="B1112" s="154" t="s">
        <v>2889</v>
      </c>
      <c r="C1112" s="154" t="s">
        <v>4171</v>
      </c>
      <c r="D1112" s="168">
        <v>0.75</v>
      </c>
      <c r="O1112" t="s">
        <v>780</v>
      </c>
      <c r="P1112" t="s">
        <v>3144</v>
      </c>
      <c r="Q1112" t="s">
        <v>2424</v>
      </c>
      <c r="R1112">
        <v>9.52</v>
      </c>
      <c r="S1112">
        <v>1.21</v>
      </c>
    </row>
    <row r="1113" spans="1:19">
      <c r="A1113" s="154" t="s">
        <v>1239</v>
      </c>
      <c r="B1113" s="154" t="s">
        <v>2894</v>
      </c>
      <c r="C1113" s="154" t="s">
        <v>4171</v>
      </c>
      <c r="D1113" s="168">
        <v>0.43</v>
      </c>
      <c r="O1113" t="s">
        <v>1394</v>
      </c>
      <c r="P1113" t="s">
        <v>3140</v>
      </c>
      <c r="Q1113" t="s">
        <v>2424</v>
      </c>
      <c r="R1113">
        <v>24</v>
      </c>
      <c r="S1113">
        <v>0.92</v>
      </c>
    </row>
    <row r="1114" spans="1:19">
      <c r="A1114" s="154" t="s">
        <v>1240</v>
      </c>
      <c r="B1114" s="154" t="s">
        <v>2895</v>
      </c>
      <c r="C1114" s="154" t="s">
        <v>4171</v>
      </c>
      <c r="D1114" s="168">
        <v>-0.5</v>
      </c>
      <c r="O1114" t="s">
        <v>1395</v>
      </c>
      <c r="P1114" t="s">
        <v>3141</v>
      </c>
      <c r="Q1114" t="s">
        <v>2424</v>
      </c>
      <c r="R1114">
        <v>15.32</v>
      </c>
      <c r="S1114">
        <v>0.74</v>
      </c>
    </row>
    <row r="1115" spans="1:19">
      <c r="A1115" s="154" t="s">
        <v>1241</v>
      </c>
      <c r="B1115" s="154" t="s">
        <v>2896</v>
      </c>
      <c r="C1115" s="154" t="s">
        <v>4171</v>
      </c>
      <c r="D1115" s="168">
        <v>2.34</v>
      </c>
      <c r="O1115" t="s">
        <v>1396</v>
      </c>
      <c r="P1115" t="s">
        <v>3142</v>
      </c>
      <c r="Q1115" t="s">
        <v>2424</v>
      </c>
      <c r="R1115">
        <v>7.49</v>
      </c>
      <c r="S1115">
        <v>1.62</v>
      </c>
    </row>
    <row r="1116" spans="1:19">
      <c r="A1116" s="154" t="s">
        <v>1242</v>
      </c>
      <c r="B1116" s="154" t="s">
        <v>2897</v>
      </c>
      <c r="C1116" s="154" t="s">
        <v>4171</v>
      </c>
      <c r="D1116" s="168">
        <v>1.86</v>
      </c>
      <c r="O1116" t="s">
        <v>574</v>
      </c>
      <c r="P1116" t="s">
        <v>2293</v>
      </c>
      <c r="Q1116" t="s">
        <v>2058</v>
      </c>
      <c r="R1116">
        <v>6.13</v>
      </c>
      <c r="S1116">
        <v>1.39</v>
      </c>
    </row>
    <row r="1117" spans="1:19">
      <c r="A1117" s="154" t="s">
        <v>157</v>
      </c>
      <c r="B1117" s="154" t="s">
        <v>1836</v>
      </c>
      <c r="C1117" s="154" t="s">
        <v>4171</v>
      </c>
      <c r="D1117" s="168">
        <v>0.21</v>
      </c>
      <c r="O1117" t="s">
        <v>575</v>
      </c>
      <c r="P1117" t="s">
        <v>2294</v>
      </c>
      <c r="Q1117" t="s">
        <v>2058</v>
      </c>
      <c r="R1117">
        <v>7.32</v>
      </c>
      <c r="S1117">
        <v>1.04</v>
      </c>
    </row>
    <row r="1118" spans="1:19">
      <c r="A1118" s="154" t="s">
        <v>831</v>
      </c>
      <c r="B1118" s="154" t="s">
        <v>2898</v>
      </c>
      <c r="C1118" s="154" t="s">
        <v>4171</v>
      </c>
      <c r="D1118" s="168">
        <v>0.37</v>
      </c>
      <c r="O1118" t="s">
        <v>906</v>
      </c>
      <c r="P1118" t="s">
        <v>3039</v>
      </c>
      <c r="Q1118" t="s">
        <v>2424</v>
      </c>
      <c r="R1118">
        <v>14.79</v>
      </c>
      <c r="S1118">
        <v>1.31</v>
      </c>
    </row>
    <row r="1119" spans="1:19">
      <c r="A1119" s="154" t="s">
        <v>1243</v>
      </c>
      <c r="B1119" s="154" t="s">
        <v>2899</v>
      </c>
      <c r="C1119" s="154" t="s">
        <v>4171</v>
      </c>
      <c r="D1119" s="168">
        <v>-0.04</v>
      </c>
      <c r="O1119" t="s">
        <v>236</v>
      </c>
      <c r="P1119" t="s">
        <v>3804</v>
      </c>
      <c r="Q1119" t="s">
        <v>1641</v>
      </c>
      <c r="R1119">
        <v>3.5</v>
      </c>
      <c r="S1119">
        <v>0.96</v>
      </c>
    </row>
    <row r="1120" spans="1:19">
      <c r="A1120" s="154" t="s">
        <v>1245</v>
      </c>
      <c r="B1120" s="154" t="s">
        <v>2902</v>
      </c>
      <c r="C1120" s="154" t="s">
        <v>4171</v>
      </c>
      <c r="D1120" s="168">
        <v>1.01</v>
      </c>
      <c r="O1120" t="s">
        <v>1398</v>
      </c>
      <c r="P1120" t="s">
        <v>3145</v>
      </c>
      <c r="Q1120" t="s">
        <v>2424</v>
      </c>
      <c r="R1120">
        <v>12.54</v>
      </c>
      <c r="S1120">
        <v>1.1499999999999999</v>
      </c>
    </row>
    <row r="1121" spans="1:19">
      <c r="A1121" s="154" t="s">
        <v>1247</v>
      </c>
      <c r="B1121" s="154" t="s">
        <v>2904</v>
      </c>
      <c r="C1121" s="154" t="s">
        <v>4171</v>
      </c>
      <c r="D1121" s="168"/>
      <c r="O1121" t="s">
        <v>1400</v>
      </c>
      <c r="P1121" t="s">
        <v>3147</v>
      </c>
      <c r="Q1121" t="s">
        <v>2424</v>
      </c>
      <c r="R1121">
        <v>12.04</v>
      </c>
      <c r="S1121">
        <v>1.87</v>
      </c>
    </row>
    <row r="1122" spans="1:19">
      <c r="A1122" s="154" t="s">
        <v>903</v>
      </c>
      <c r="B1122" s="154" t="s">
        <v>2907</v>
      </c>
      <c r="C1122" s="154" t="s">
        <v>4171</v>
      </c>
      <c r="D1122" s="168">
        <v>1.08</v>
      </c>
      <c r="O1122" t="s">
        <v>1401</v>
      </c>
      <c r="P1122" t="s">
        <v>3148</v>
      </c>
      <c r="Q1122" t="s">
        <v>2424</v>
      </c>
      <c r="R1122">
        <v>-8.0399999999999991</v>
      </c>
      <c r="S1122">
        <v>0.26</v>
      </c>
    </row>
    <row r="1123" spans="1:19">
      <c r="A1123" s="154" t="s">
        <v>1250</v>
      </c>
      <c r="B1123" s="154" t="s">
        <v>2909</v>
      </c>
      <c r="C1123" s="154" t="s">
        <v>4171</v>
      </c>
      <c r="D1123" s="168">
        <v>2.1800000000000002</v>
      </c>
      <c r="O1123" t="s">
        <v>576</v>
      </c>
      <c r="P1123" t="s">
        <v>2295</v>
      </c>
      <c r="Q1123" t="s">
        <v>2058</v>
      </c>
      <c r="R1123">
        <v>16.27</v>
      </c>
      <c r="S1123">
        <v>0.79</v>
      </c>
    </row>
    <row r="1124" spans="1:19">
      <c r="A1124" s="154" t="s">
        <v>4284</v>
      </c>
      <c r="B1124" s="154" t="s">
        <v>4285</v>
      </c>
      <c r="C1124" s="154" t="s">
        <v>4171</v>
      </c>
      <c r="D1124" s="168"/>
      <c r="O1124" t="s">
        <v>237</v>
      </c>
      <c r="P1124" t="s">
        <v>1919</v>
      </c>
      <c r="Q1124" t="s">
        <v>1641</v>
      </c>
      <c r="R1124">
        <v>19.600000000000001</v>
      </c>
      <c r="S1124">
        <v>1</v>
      </c>
    </row>
    <row r="1125" spans="1:19">
      <c r="A1125" s="154" t="s">
        <v>1251</v>
      </c>
      <c r="B1125" s="154" t="s">
        <v>2910</v>
      </c>
      <c r="C1125" s="154" t="s">
        <v>4171</v>
      </c>
      <c r="D1125" s="168">
        <v>0.6</v>
      </c>
      <c r="O1125" t="s">
        <v>238</v>
      </c>
      <c r="P1125" t="s">
        <v>1920</v>
      </c>
      <c r="Q1125" t="s">
        <v>1641</v>
      </c>
      <c r="R1125">
        <v>12.38</v>
      </c>
      <c r="S1125">
        <v>2.0299999999999998</v>
      </c>
    </row>
    <row r="1126" spans="1:19">
      <c r="A1126" s="154" t="s">
        <v>3526</v>
      </c>
      <c r="B1126" s="154" t="s">
        <v>3527</v>
      </c>
      <c r="C1126" s="154" t="s">
        <v>4171</v>
      </c>
      <c r="D1126" s="168"/>
      <c r="O1126" t="s">
        <v>3151</v>
      </c>
      <c r="P1126" t="s">
        <v>3152</v>
      </c>
      <c r="Q1126" t="s">
        <v>2424</v>
      </c>
      <c r="R1126">
        <v>0</v>
      </c>
    </row>
    <row r="1127" spans="1:19">
      <c r="A1127" s="154" t="s">
        <v>167</v>
      </c>
      <c r="B1127" s="154" t="s">
        <v>3933</v>
      </c>
      <c r="C1127" s="154" t="s">
        <v>4171</v>
      </c>
      <c r="D1127" s="168">
        <v>0.14000000000000001</v>
      </c>
      <c r="O1127" t="s">
        <v>3271</v>
      </c>
      <c r="P1127" t="s">
        <v>3272</v>
      </c>
      <c r="Q1127" t="s">
        <v>2424</v>
      </c>
      <c r="R1127">
        <v>33.83</v>
      </c>
      <c r="S1127">
        <v>0.46</v>
      </c>
    </row>
    <row r="1128" spans="1:19">
      <c r="A1128" s="154" t="s">
        <v>476</v>
      </c>
      <c r="B1128" s="154" t="s">
        <v>2187</v>
      </c>
      <c r="C1128" s="154" t="s">
        <v>4171</v>
      </c>
      <c r="D1128" s="168">
        <v>0.13</v>
      </c>
      <c r="O1128" t="s">
        <v>239</v>
      </c>
      <c r="P1128" t="s">
        <v>1921</v>
      </c>
      <c r="Q1128" t="s">
        <v>2424</v>
      </c>
      <c r="R1128">
        <v>-11.19</v>
      </c>
      <c r="S1128">
        <v>1.43</v>
      </c>
    </row>
    <row r="1129" spans="1:19">
      <c r="A1129" s="154" t="s">
        <v>1255</v>
      </c>
      <c r="B1129" s="154" t="s">
        <v>2922</v>
      </c>
      <c r="C1129" s="154" t="s">
        <v>4171</v>
      </c>
      <c r="D1129" s="168">
        <v>0.76</v>
      </c>
      <c r="O1129" t="s">
        <v>577</v>
      </c>
      <c r="P1129" t="s">
        <v>2128</v>
      </c>
      <c r="Q1129" t="s">
        <v>2058</v>
      </c>
      <c r="R1129">
        <v>22.46</v>
      </c>
      <c r="S1129">
        <v>0.49</v>
      </c>
    </row>
    <row r="1130" spans="1:19">
      <c r="A1130" s="154" t="s">
        <v>930</v>
      </c>
      <c r="B1130" s="154" t="s">
        <v>2923</v>
      </c>
      <c r="C1130" s="154" t="s">
        <v>4171</v>
      </c>
      <c r="D1130" s="168">
        <v>0.91</v>
      </c>
      <c r="O1130" t="s">
        <v>3156</v>
      </c>
      <c r="P1130" t="s">
        <v>3157</v>
      </c>
      <c r="Q1130" t="s">
        <v>2424</v>
      </c>
      <c r="R1130">
        <v>0</v>
      </c>
    </row>
    <row r="1131" spans="1:19">
      <c r="A1131" s="154" t="s">
        <v>479</v>
      </c>
      <c r="B1131" s="154" t="s">
        <v>2190</v>
      </c>
      <c r="C1131" s="154" t="s">
        <v>4171</v>
      </c>
      <c r="D1131" s="168">
        <v>1.22</v>
      </c>
      <c r="O1131" t="s">
        <v>1399</v>
      </c>
      <c r="P1131" t="s">
        <v>3884</v>
      </c>
      <c r="Q1131" t="s">
        <v>2424</v>
      </c>
      <c r="R1131">
        <v>59.21</v>
      </c>
      <c r="S1131">
        <v>1.08</v>
      </c>
    </row>
    <row r="1132" spans="1:19">
      <c r="A1132" s="154" t="s">
        <v>480</v>
      </c>
      <c r="B1132" s="154" t="s">
        <v>2191</v>
      </c>
      <c r="C1132" s="154" t="s">
        <v>4171</v>
      </c>
      <c r="D1132" s="168">
        <v>0.14000000000000001</v>
      </c>
      <c r="O1132" t="s">
        <v>1408</v>
      </c>
      <c r="P1132" t="s">
        <v>3161</v>
      </c>
      <c r="Q1132" t="s">
        <v>2424</v>
      </c>
      <c r="R1132">
        <v>-3.42</v>
      </c>
    </row>
    <row r="1133" spans="1:19">
      <c r="A1133" s="154" t="s">
        <v>1257</v>
      </c>
      <c r="B1133" s="154" t="s">
        <v>2929</v>
      </c>
      <c r="C1133" s="154" t="s">
        <v>4171</v>
      </c>
      <c r="D1133" s="168">
        <v>0.33</v>
      </c>
      <c r="O1133" t="s">
        <v>1409</v>
      </c>
      <c r="P1133" t="s">
        <v>3162</v>
      </c>
      <c r="Q1133" t="s">
        <v>2424</v>
      </c>
      <c r="R1133">
        <v>-1.1599999999999999</v>
      </c>
    </row>
    <row r="1134" spans="1:19">
      <c r="A1134" s="154" t="s">
        <v>483</v>
      </c>
      <c r="B1134" s="154" t="s">
        <v>2194</v>
      </c>
      <c r="C1134" s="154" t="s">
        <v>4171</v>
      </c>
      <c r="D1134" s="168">
        <v>1.69</v>
      </c>
      <c r="O1134" t="s">
        <v>578</v>
      </c>
      <c r="P1134" t="s">
        <v>2296</v>
      </c>
      <c r="Q1134" t="s">
        <v>2058</v>
      </c>
      <c r="R1134">
        <v>6.06</v>
      </c>
      <c r="S1134">
        <v>1.1399999999999999</v>
      </c>
    </row>
    <row r="1135" spans="1:19">
      <c r="A1135" s="154" t="s">
        <v>484</v>
      </c>
      <c r="B1135" s="154" t="s">
        <v>2196</v>
      </c>
      <c r="C1135" s="154" t="s">
        <v>4171</v>
      </c>
      <c r="D1135" s="168">
        <v>2.02</v>
      </c>
      <c r="O1135" t="s">
        <v>1410</v>
      </c>
      <c r="P1135" t="s">
        <v>3163</v>
      </c>
      <c r="Q1135" t="s">
        <v>2424</v>
      </c>
      <c r="R1135">
        <v>5.67</v>
      </c>
      <c r="S1135">
        <v>0.64</v>
      </c>
    </row>
    <row r="1136" spans="1:19">
      <c r="A1136" s="154" t="s">
        <v>1259</v>
      </c>
      <c r="B1136" s="154" t="s">
        <v>2931</v>
      </c>
      <c r="C1136" s="154" t="s">
        <v>4171</v>
      </c>
      <c r="D1136" s="168">
        <v>-0.26</v>
      </c>
      <c r="O1136" t="s">
        <v>579</v>
      </c>
      <c r="P1136" t="s">
        <v>2297</v>
      </c>
      <c r="Q1136" t="s">
        <v>2424</v>
      </c>
      <c r="R1136">
        <v>2.35</v>
      </c>
      <c r="S1136">
        <v>0.43</v>
      </c>
    </row>
    <row r="1137" spans="1:19">
      <c r="A1137" s="154" t="s">
        <v>485</v>
      </c>
      <c r="B1137" s="154" t="s">
        <v>2197</v>
      </c>
      <c r="C1137" s="154" t="s">
        <v>4171</v>
      </c>
      <c r="D1137" s="168">
        <v>-0.09</v>
      </c>
      <c r="O1137" t="s">
        <v>1411</v>
      </c>
      <c r="P1137" t="s">
        <v>3164</v>
      </c>
      <c r="Q1137" t="s">
        <v>2424</v>
      </c>
      <c r="R1137">
        <v>51.21</v>
      </c>
      <c r="S1137">
        <v>0.19</v>
      </c>
    </row>
    <row r="1138" spans="1:19">
      <c r="A1138" s="154" t="s">
        <v>486</v>
      </c>
      <c r="B1138" s="154" t="s">
        <v>2198</v>
      </c>
      <c r="C1138" s="154" t="s">
        <v>4171</v>
      </c>
      <c r="D1138" s="168">
        <v>-7.0000000000000007E-2</v>
      </c>
      <c r="O1138" t="s">
        <v>580</v>
      </c>
      <c r="P1138" t="s">
        <v>2298</v>
      </c>
      <c r="Q1138" t="s">
        <v>2058</v>
      </c>
      <c r="R1138">
        <v>8.7799999999999994</v>
      </c>
      <c r="S1138">
        <v>0.83</v>
      </c>
    </row>
    <row r="1139" spans="1:19">
      <c r="A1139" s="154" t="s">
        <v>1260</v>
      </c>
      <c r="B1139" s="154" t="s">
        <v>2932</v>
      </c>
      <c r="C1139" s="154" t="s">
        <v>4171</v>
      </c>
      <c r="D1139" s="168">
        <v>1</v>
      </c>
      <c r="O1139" t="s">
        <v>1022</v>
      </c>
      <c r="P1139" t="s">
        <v>2513</v>
      </c>
      <c r="Q1139" t="s">
        <v>2424</v>
      </c>
      <c r="R1139">
        <v>8.1999999999999993</v>
      </c>
      <c r="S1139">
        <v>2.02</v>
      </c>
    </row>
    <row r="1140" spans="1:19">
      <c r="A1140" s="154" t="s">
        <v>1261</v>
      </c>
      <c r="B1140" s="154" t="s">
        <v>2933</v>
      </c>
      <c r="C1140" s="154" t="s">
        <v>4171</v>
      </c>
      <c r="D1140" s="168">
        <v>0.81</v>
      </c>
      <c r="O1140" t="s">
        <v>846</v>
      </c>
      <c r="P1140" t="s">
        <v>2516</v>
      </c>
      <c r="Q1140" t="s">
        <v>2424</v>
      </c>
      <c r="R1140">
        <v>8.35</v>
      </c>
      <c r="S1140">
        <v>2.12</v>
      </c>
    </row>
    <row r="1141" spans="1:19">
      <c r="A1141" s="154" t="s">
        <v>1262</v>
      </c>
      <c r="B1141" s="154" t="s">
        <v>2934</v>
      </c>
      <c r="C1141" s="154" t="s">
        <v>4171</v>
      </c>
      <c r="D1141" s="168">
        <v>1.75</v>
      </c>
      <c r="O1141" t="s">
        <v>3166</v>
      </c>
      <c r="P1141" t="s">
        <v>3167</v>
      </c>
      <c r="Q1141" t="s">
        <v>2424</v>
      </c>
      <c r="R1141">
        <v>0</v>
      </c>
      <c r="S1141">
        <v>0</v>
      </c>
    </row>
    <row r="1142" spans="1:19">
      <c r="A1142" s="154" t="s">
        <v>174</v>
      </c>
      <c r="B1142" s="154" t="s">
        <v>1852</v>
      </c>
      <c r="C1142" s="154" t="s">
        <v>4171</v>
      </c>
      <c r="D1142" s="168">
        <v>0.15</v>
      </c>
      <c r="O1142" t="s">
        <v>581</v>
      </c>
      <c r="P1142" t="s">
        <v>2299</v>
      </c>
      <c r="Q1142" t="s">
        <v>2058</v>
      </c>
      <c r="R1142">
        <v>12.41</v>
      </c>
      <c r="S1142">
        <v>4.16</v>
      </c>
    </row>
    <row r="1143" spans="1:19">
      <c r="A1143" s="154" t="s">
        <v>904</v>
      </c>
      <c r="B1143" s="154" t="s">
        <v>2940</v>
      </c>
      <c r="C1143" s="154" t="s">
        <v>4171</v>
      </c>
      <c r="D1143" s="168">
        <v>2.2200000000000002</v>
      </c>
      <c r="O1143" t="s">
        <v>726</v>
      </c>
      <c r="P1143" t="s">
        <v>1937</v>
      </c>
      <c r="Q1143" t="s">
        <v>1641</v>
      </c>
      <c r="R1143">
        <v>31.42</v>
      </c>
      <c r="S1143">
        <v>3.18</v>
      </c>
    </row>
    <row r="1144" spans="1:19">
      <c r="A1144" s="154" t="s">
        <v>97</v>
      </c>
      <c r="B1144" s="154" t="s">
        <v>1854</v>
      </c>
      <c r="C1144" s="154" t="s">
        <v>4171</v>
      </c>
      <c r="D1144" s="168">
        <v>0.56000000000000005</v>
      </c>
      <c r="O1144" t="s">
        <v>1412</v>
      </c>
      <c r="P1144" t="s">
        <v>3168</v>
      </c>
      <c r="Q1144" t="s">
        <v>2424</v>
      </c>
      <c r="R1144">
        <v>9.9600000000000009</v>
      </c>
      <c r="S1144">
        <v>0.69</v>
      </c>
    </row>
    <row r="1145" spans="1:19">
      <c r="A1145" s="154" t="s">
        <v>1266</v>
      </c>
      <c r="B1145" s="154" t="s">
        <v>2941</v>
      </c>
      <c r="C1145" s="154" t="s">
        <v>4171</v>
      </c>
      <c r="D1145" s="168">
        <v>0.31</v>
      </c>
      <c r="O1145" t="s">
        <v>240</v>
      </c>
      <c r="P1145" t="s">
        <v>1925</v>
      </c>
      <c r="Q1145" t="s">
        <v>1641</v>
      </c>
      <c r="R1145">
        <v>27.77</v>
      </c>
      <c r="S1145">
        <v>1.24</v>
      </c>
    </row>
    <row r="1146" spans="1:19">
      <c r="A1146" s="154" t="s">
        <v>1267</v>
      </c>
      <c r="B1146" s="154" t="s">
        <v>2943</v>
      </c>
      <c r="C1146" s="154" t="s">
        <v>4171</v>
      </c>
      <c r="D1146" s="168">
        <v>5.88</v>
      </c>
      <c r="O1146" t="s">
        <v>879</v>
      </c>
      <c r="P1146" t="s">
        <v>3219</v>
      </c>
      <c r="Q1146" t="s">
        <v>2424</v>
      </c>
      <c r="R1146">
        <v>6.99</v>
      </c>
      <c r="S1146">
        <v>1.82</v>
      </c>
    </row>
    <row r="1147" spans="1:19">
      <c r="A1147" s="154" t="s">
        <v>1268</v>
      </c>
      <c r="B1147" s="154" t="s">
        <v>2944</v>
      </c>
      <c r="C1147" s="154" t="s">
        <v>4171</v>
      </c>
      <c r="D1147" s="168">
        <v>1.04</v>
      </c>
      <c r="O1147" t="s">
        <v>896</v>
      </c>
      <c r="P1147" t="s">
        <v>3217</v>
      </c>
      <c r="Q1147" t="s">
        <v>2424</v>
      </c>
      <c r="R1147">
        <v>11.36</v>
      </c>
      <c r="S1147">
        <v>2.11</v>
      </c>
    </row>
    <row r="1148" spans="1:19">
      <c r="A1148" s="154" t="s">
        <v>952</v>
      </c>
      <c r="B1148" s="154" t="s">
        <v>2945</v>
      </c>
      <c r="C1148" s="154" t="s">
        <v>4171</v>
      </c>
      <c r="D1148" s="168">
        <v>1.05</v>
      </c>
      <c r="O1148" t="s">
        <v>1413</v>
      </c>
      <c r="P1148" t="s">
        <v>3169</v>
      </c>
      <c r="Q1148" t="s">
        <v>2424</v>
      </c>
      <c r="R1148">
        <v>-71.709999999999994</v>
      </c>
      <c r="S1148">
        <v>6.05</v>
      </c>
    </row>
    <row r="1149" spans="1:19">
      <c r="A1149" s="154" t="s">
        <v>1269</v>
      </c>
      <c r="B1149" s="154" t="s">
        <v>2946</v>
      </c>
      <c r="C1149" s="154" t="s">
        <v>4171</v>
      </c>
      <c r="D1149" s="168">
        <v>-7.0000000000000007E-2</v>
      </c>
      <c r="O1149" t="s">
        <v>979</v>
      </c>
      <c r="P1149" t="s">
        <v>2452</v>
      </c>
      <c r="Q1149" t="s">
        <v>2424</v>
      </c>
      <c r="R1149">
        <v>-0.22</v>
      </c>
    </row>
    <row r="1150" spans="1:19">
      <c r="A1150" s="154" t="s">
        <v>494</v>
      </c>
      <c r="B1150" s="154" t="s">
        <v>2206</v>
      </c>
      <c r="C1150" s="154" t="s">
        <v>4171</v>
      </c>
      <c r="D1150" s="168">
        <v>-0.12</v>
      </c>
      <c r="O1150" t="s">
        <v>927</v>
      </c>
      <c r="P1150" t="s">
        <v>2582</v>
      </c>
      <c r="Q1150" t="s">
        <v>2424</v>
      </c>
      <c r="R1150">
        <v>13.72</v>
      </c>
      <c r="S1150">
        <v>0.95</v>
      </c>
    </row>
    <row r="1151" spans="1:19">
      <c r="A1151" s="154" t="s">
        <v>1270</v>
      </c>
      <c r="B1151" s="154" t="s">
        <v>2947</v>
      </c>
      <c r="C1151" s="154" t="s">
        <v>4171</v>
      </c>
      <c r="D1151" s="168">
        <v>0.36</v>
      </c>
      <c r="O1151" t="s">
        <v>907</v>
      </c>
      <c r="P1151" t="s">
        <v>3170</v>
      </c>
      <c r="Q1151" t="s">
        <v>2424</v>
      </c>
      <c r="R1151">
        <v>42.79</v>
      </c>
      <c r="S1151">
        <v>2.58</v>
      </c>
    </row>
    <row r="1152" spans="1:19">
      <c r="A1152" s="154" t="s">
        <v>181</v>
      </c>
      <c r="B1152" s="154" t="s">
        <v>4253</v>
      </c>
      <c r="C1152" s="154" t="s">
        <v>4171</v>
      </c>
      <c r="D1152" s="168">
        <v>-0.67</v>
      </c>
      <c r="O1152" t="s">
        <v>944</v>
      </c>
      <c r="P1152" t="s">
        <v>2514</v>
      </c>
      <c r="Q1152" t="s">
        <v>2424</v>
      </c>
      <c r="R1152">
        <v>9.0399999999999991</v>
      </c>
      <c r="S1152">
        <v>1.02</v>
      </c>
    </row>
    <row r="1153" spans="1:19">
      <c r="A1153" s="154" t="s">
        <v>1271</v>
      </c>
      <c r="B1153" s="154" t="s">
        <v>2949</v>
      </c>
      <c r="C1153" s="154" t="s">
        <v>4171</v>
      </c>
      <c r="D1153" s="168">
        <v>0.62</v>
      </c>
      <c r="O1153" t="s">
        <v>882</v>
      </c>
      <c r="P1153" t="s">
        <v>3165</v>
      </c>
      <c r="Q1153" t="s">
        <v>2424</v>
      </c>
      <c r="R1153">
        <v>7.74</v>
      </c>
      <c r="S1153">
        <v>0.65</v>
      </c>
    </row>
    <row r="1154" spans="1:19">
      <c r="A1154" s="154" t="s">
        <v>1272</v>
      </c>
      <c r="B1154" s="154" t="s">
        <v>2950</v>
      </c>
      <c r="C1154" s="154" t="s">
        <v>4171</v>
      </c>
      <c r="D1154" s="168">
        <v>0.38</v>
      </c>
      <c r="O1154" t="s">
        <v>241</v>
      </c>
      <c r="P1154" t="s">
        <v>1926</v>
      </c>
      <c r="Q1154" t="s">
        <v>1641</v>
      </c>
      <c r="R1154">
        <v>5.63</v>
      </c>
      <c r="S1154">
        <v>0.94</v>
      </c>
    </row>
    <row r="1155" spans="1:19">
      <c r="A1155" s="154" t="s">
        <v>495</v>
      </c>
      <c r="B1155" s="154" t="s">
        <v>2207</v>
      </c>
      <c r="C1155" s="154" t="s">
        <v>4171</v>
      </c>
      <c r="D1155" s="168">
        <v>-0.02</v>
      </c>
      <c r="O1155" t="s">
        <v>963</v>
      </c>
      <c r="P1155" t="s">
        <v>3409</v>
      </c>
      <c r="Q1155" t="s">
        <v>2424</v>
      </c>
      <c r="R1155">
        <v>26.64</v>
      </c>
      <c r="S1155">
        <v>0.97</v>
      </c>
    </row>
    <row r="1156" spans="1:19">
      <c r="A1156" s="154" t="s">
        <v>3563</v>
      </c>
      <c r="B1156" s="154" t="s">
        <v>3564</v>
      </c>
      <c r="C1156" s="154" t="s">
        <v>4171</v>
      </c>
      <c r="D1156" s="168">
        <v>0.59</v>
      </c>
      <c r="O1156" t="s">
        <v>242</v>
      </c>
      <c r="P1156" t="s">
        <v>1927</v>
      </c>
      <c r="Q1156" t="s">
        <v>1641</v>
      </c>
      <c r="R1156">
        <v>8.2799999999999994</v>
      </c>
      <c r="S1156">
        <v>1.5</v>
      </c>
    </row>
    <row r="1157" spans="1:19">
      <c r="A1157" s="154" t="s">
        <v>1273</v>
      </c>
      <c r="B1157" s="154" t="s">
        <v>2951</v>
      </c>
      <c r="C1157" s="154" t="s">
        <v>4171</v>
      </c>
      <c r="D1157" s="168">
        <v>-0.23</v>
      </c>
      <c r="O1157" t="s">
        <v>243</v>
      </c>
      <c r="P1157" t="s">
        <v>1924</v>
      </c>
      <c r="Q1157" t="s">
        <v>1641</v>
      </c>
      <c r="R1157">
        <v>27.21</v>
      </c>
      <c r="S1157">
        <v>5.44</v>
      </c>
    </row>
    <row r="1158" spans="1:19">
      <c r="A1158" s="154" t="s">
        <v>3909</v>
      </c>
      <c r="B1158" s="154" t="s">
        <v>3910</v>
      </c>
      <c r="C1158" s="154" t="s">
        <v>4171</v>
      </c>
      <c r="D1158" s="168"/>
      <c r="O1158" t="s">
        <v>1415</v>
      </c>
      <c r="P1158" t="s">
        <v>3172</v>
      </c>
      <c r="Q1158" t="s">
        <v>2424</v>
      </c>
      <c r="R1158">
        <v>14.79</v>
      </c>
      <c r="S1158">
        <v>1.04</v>
      </c>
    </row>
    <row r="1159" spans="1:19">
      <c r="A1159" s="154" t="s">
        <v>1274</v>
      </c>
      <c r="B1159" s="154" t="s">
        <v>2952</v>
      </c>
      <c r="C1159" s="154" t="s">
        <v>4171</v>
      </c>
      <c r="D1159" s="168">
        <v>0.21</v>
      </c>
      <c r="O1159" t="s">
        <v>1416</v>
      </c>
      <c r="P1159" t="s">
        <v>3173</v>
      </c>
      <c r="Q1159" t="s">
        <v>2424</v>
      </c>
      <c r="R1159">
        <v>9.19</v>
      </c>
      <c r="S1159">
        <v>2.39</v>
      </c>
    </row>
    <row r="1160" spans="1:19">
      <c r="A1160" s="154" t="s">
        <v>799</v>
      </c>
      <c r="B1160" s="154" t="s">
        <v>2953</v>
      </c>
      <c r="C1160" s="154" t="s">
        <v>4171</v>
      </c>
      <c r="D1160" s="168">
        <v>0.2</v>
      </c>
      <c r="O1160" t="s">
        <v>1417</v>
      </c>
      <c r="P1160" t="s">
        <v>3174</v>
      </c>
      <c r="Q1160" t="s">
        <v>2424</v>
      </c>
      <c r="R1160">
        <v>11.46</v>
      </c>
      <c r="S1160">
        <v>0.56999999999999995</v>
      </c>
    </row>
    <row r="1161" spans="1:19">
      <c r="A1161" s="154" t="s">
        <v>3840</v>
      </c>
      <c r="B1161" s="154" t="s">
        <v>3841</v>
      </c>
      <c r="C1161" s="154" t="s">
        <v>4171</v>
      </c>
      <c r="D1161" s="168"/>
      <c r="O1161" t="s">
        <v>1418</v>
      </c>
      <c r="P1161" t="s">
        <v>3175</v>
      </c>
      <c r="Q1161" t="s">
        <v>2424</v>
      </c>
      <c r="R1161">
        <v>12.22</v>
      </c>
      <c r="S1161">
        <v>2.0299999999999998</v>
      </c>
    </row>
    <row r="1162" spans="1:19">
      <c r="A1162" s="154" t="s">
        <v>496</v>
      </c>
      <c r="B1162" s="154" t="s">
        <v>3801</v>
      </c>
      <c r="C1162" s="154" t="s">
        <v>4171</v>
      </c>
      <c r="D1162" s="168">
        <v>7.0000000000000007E-2</v>
      </c>
      <c r="O1162" t="s">
        <v>819</v>
      </c>
      <c r="P1162" t="s">
        <v>3178</v>
      </c>
      <c r="Q1162" t="s">
        <v>2424</v>
      </c>
      <c r="R1162">
        <v>129.05000000000001</v>
      </c>
      <c r="S1162">
        <v>3.7</v>
      </c>
    </row>
    <row r="1163" spans="1:19">
      <c r="A1163" s="154" t="s">
        <v>1276</v>
      </c>
      <c r="B1163" s="154" t="s">
        <v>4215</v>
      </c>
      <c r="C1163" s="154" t="s">
        <v>4171</v>
      </c>
      <c r="D1163" s="168">
        <v>0.98</v>
      </c>
      <c r="O1163" t="s">
        <v>3242</v>
      </c>
      <c r="P1163" t="s">
        <v>3243</v>
      </c>
      <c r="Q1163" t="s">
        <v>2424</v>
      </c>
      <c r="R1163">
        <v>0</v>
      </c>
    </row>
    <row r="1164" spans="1:19">
      <c r="A1164" s="154" t="s">
        <v>2956</v>
      </c>
      <c r="B1164" s="154" t="s">
        <v>2957</v>
      </c>
      <c r="C1164" s="154" t="s">
        <v>4171</v>
      </c>
      <c r="D1164" s="168">
        <v>1.5</v>
      </c>
      <c r="O1164" t="s">
        <v>244</v>
      </c>
      <c r="P1164" t="s">
        <v>1928</v>
      </c>
      <c r="Q1164" t="s">
        <v>1641</v>
      </c>
      <c r="R1164">
        <v>14.86</v>
      </c>
      <c r="S1164">
        <v>1.33</v>
      </c>
    </row>
    <row r="1165" spans="1:19">
      <c r="A1165" s="154" t="s">
        <v>1277</v>
      </c>
      <c r="B1165" s="154" t="s">
        <v>2958</v>
      </c>
      <c r="C1165" s="154" t="s">
        <v>4171</v>
      </c>
      <c r="D1165" s="168">
        <v>0.78</v>
      </c>
      <c r="O1165" t="s">
        <v>245</v>
      </c>
      <c r="P1165" t="s">
        <v>1930</v>
      </c>
      <c r="Q1165" t="s">
        <v>1641</v>
      </c>
      <c r="R1165">
        <v>8.6999999999999993</v>
      </c>
      <c r="S1165">
        <v>0.86</v>
      </c>
    </row>
    <row r="1166" spans="1:19">
      <c r="A1166" s="154" t="s">
        <v>3988</v>
      </c>
      <c r="B1166" s="154" t="s">
        <v>4216</v>
      </c>
      <c r="C1166" s="154" t="s">
        <v>4171</v>
      </c>
      <c r="D1166" s="168">
        <v>0.86</v>
      </c>
      <c r="O1166" t="s">
        <v>3179</v>
      </c>
      <c r="P1166" t="s">
        <v>3180</v>
      </c>
      <c r="Q1166" t="s">
        <v>2424</v>
      </c>
      <c r="R1166">
        <v>50.21</v>
      </c>
      <c r="S1166">
        <v>0.97</v>
      </c>
    </row>
    <row r="1167" spans="1:19">
      <c r="A1167" s="154" t="s">
        <v>184</v>
      </c>
      <c r="B1167" s="154" t="s">
        <v>3732</v>
      </c>
      <c r="C1167" s="154" t="s">
        <v>4171</v>
      </c>
      <c r="D1167" s="168">
        <v>1.62</v>
      </c>
      <c r="O1167" t="s">
        <v>920</v>
      </c>
      <c r="P1167" t="s">
        <v>3551</v>
      </c>
      <c r="Q1167" t="s">
        <v>2424</v>
      </c>
      <c r="R1167">
        <v>10.96</v>
      </c>
      <c r="S1167">
        <v>0.72</v>
      </c>
    </row>
    <row r="1168" spans="1:19">
      <c r="A1168" s="154" t="s">
        <v>1281</v>
      </c>
      <c r="B1168" s="154" t="s">
        <v>2963</v>
      </c>
      <c r="C1168" s="154" t="s">
        <v>4171</v>
      </c>
      <c r="D1168" s="168">
        <v>0.22</v>
      </c>
      <c r="O1168" t="s">
        <v>246</v>
      </c>
      <c r="P1168" t="s">
        <v>1931</v>
      </c>
      <c r="Q1168" t="s">
        <v>1641</v>
      </c>
      <c r="R1168">
        <v>-4.55</v>
      </c>
      <c r="S1168">
        <v>1.1200000000000001</v>
      </c>
    </row>
    <row r="1169" spans="1:19">
      <c r="A1169" s="154" t="s">
        <v>1282</v>
      </c>
      <c r="B1169" s="154" t="s">
        <v>2964</v>
      </c>
      <c r="C1169" s="154" t="s">
        <v>4171</v>
      </c>
      <c r="D1169" s="168">
        <v>0.38</v>
      </c>
      <c r="O1169" t="s">
        <v>3540</v>
      </c>
      <c r="P1169" t="s">
        <v>3541</v>
      </c>
      <c r="Q1169" t="s">
        <v>2058</v>
      </c>
      <c r="R1169">
        <v>48.96</v>
      </c>
      <c r="S1169">
        <v>5.1100000000000003</v>
      </c>
    </row>
    <row r="1170" spans="1:19">
      <c r="A1170" s="154" t="s">
        <v>503</v>
      </c>
      <c r="B1170" s="154" t="s">
        <v>2966</v>
      </c>
      <c r="C1170" s="154" t="s">
        <v>4171</v>
      </c>
      <c r="D1170" s="168">
        <v>-0.1</v>
      </c>
      <c r="O1170" t="s">
        <v>582</v>
      </c>
      <c r="P1170" t="s">
        <v>3555</v>
      </c>
      <c r="Q1170" t="s">
        <v>2058</v>
      </c>
      <c r="R1170">
        <v>7.95</v>
      </c>
      <c r="S1170">
        <v>0.9</v>
      </c>
    </row>
    <row r="1171" spans="1:19">
      <c r="A1171" s="154" t="s">
        <v>1283</v>
      </c>
      <c r="B1171" s="154" t="s">
        <v>2967</v>
      </c>
      <c r="C1171" s="154" t="s">
        <v>4171</v>
      </c>
      <c r="D1171" s="168">
        <v>0.04</v>
      </c>
      <c r="O1171" t="s">
        <v>895</v>
      </c>
      <c r="P1171" t="s">
        <v>3211</v>
      </c>
      <c r="Q1171" t="s">
        <v>2424</v>
      </c>
      <c r="R1171">
        <v>30.21</v>
      </c>
      <c r="S1171">
        <v>0.59</v>
      </c>
    </row>
    <row r="1172" spans="1:19">
      <c r="A1172" s="154" t="s">
        <v>1284</v>
      </c>
      <c r="B1172" s="154" t="s">
        <v>2969</v>
      </c>
      <c r="C1172" s="154" t="s">
        <v>4171</v>
      </c>
      <c r="D1172" s="168">
        <v>1.1399999999999999</v>
      </c>
      <c r="O1172" t="s">
        <v>1419</v>
      </c>
      <c r="P1172" t="s">
        <v>3181</v>
      </c>
      <c r="Q1172" t="s">
        <v>2424</v>
      </c>
      <c r="R1172">
        <v>33.049999999999997</v>
      </c>
      <c r="S1172">
        <v>0.36</v>
      </c>
    </row>
    <row r="1173" spans="1:19">
      <c r="A1173" s="154" t="s">
        <v>798</v>
      </c>
      <c r="B1173" s="154" t="s">
        <v>2970</v>
      </c>
      <c r="C1173" s="154" t="s">
        <v>4171</v>
      </c>
      <c r="D1173" s="168">
        <v>1.5</v>
      </c>
      <c r="O1173" t="s">
        <v>583</v>
      </c>
      <c r="P1173" t="s">
        <v>3182</v>
      </c>
      <c r="Q1173" t="s">
        <v>2424</v>
      </c>
      <c r="R1173">
        <v>16.510000000000002</v>
      </c>
      <c r="S1173">
        <v>1.21</v>
      </c>
    </row>
    <row r="1174" spans="1:19">
      <c r="A1174" s="154" t="s">
        <v>1285</v>
      </c>
      <c r="B1174" s="154" t="s">
        <v>2971</v>
      </c>
      <c r="C1174" s="154" t="s">
        <v>4171</v>
      </c>
      <c r="D1174" s="168">
        <v>1.1299999999999999</v>
      </c>
      <c r="O1174" t="s">
        <v>1420</v>
      </c>
      <c r="P1174" t="s">
        <v>3183</v>
      </c>
      <c r="Q1174" t="s">
        <v>2424</v>
      </c>
      <c r="R1174">
        <v>9.15</v>
      </c>
    </row>
    <row r="1175" spans="1:19">
      <c r="A1175" s="154" t="s">
        <v>1286</v>
      </c>
      <c r="B1175" s="154" t="s">
        <v>2972</v>
      </c>
      <c r="C1175" s="154" t="s">
        <v>4171</v>
      </c>
      <c r="D1175" s="168">
        <v>0.86</v>
      </c>
      <c r="O1175" t="s">
        <v>247</v>
      </c>
      <c r="P1175" t="s">
        <v>1932</v>
      </c>
      <c r="Q1175" t="s">
        <v>1641</v>
      </c>
      <c r="R1175">
        <v>34.28</v>
      </c>
      <c r="S1175">
        <v>0.91</v>
      </c>
    </row>
    <row r="1176" spans="1:19">
      <c r="A1176" s="154" t="s">
        <v>3842</v>
      </c>
      <c r="B1176" s="154" t="s">
        <v>3843</v>
      </c>
      <c r="C1176" s="154" t="s">
        <v>4171</v>
      </c>
      <c r="D1176" s="168">
        <v>0.79</v>
      </c>
      <c r="O1176" t="s">
        <v>725</v>
      </c>
      <c r="P1176" t="s">
        <v>1933</v>
      </c>
      <c r="Q1176" t="s">
        <v>1641</v>
      </c>
      <c r="R1176">
        <v>14.06</v>
      </c>
      <c r="S1176">
        <v>5.87</v>
      </c>
    </row>
    <row r="1177" spans="1:19">
      <c r="A1177" s="154" t="s">
        <v>848</v>
      </c>
      <c r="B1177" s="154" t="s">
        <v>2973</v>
      </c>
      <c r="C1177" s="154" t="s">
        <v>4171</v>
      </c>
      <c r="D1177" s="168">
        <v>1.18</v>
      </c>
      <c r="O1177" t="s">
        <v>1421</v>
      </c>
      <c r="P1177" t="s">
        <v>3184</v>
      </c>
      <c r="Q1177" t="s">
        <v>2424</v>
      </c>
      <c r="R1177">
        <v>21.49</v>
      </c>
      <c r="S1177">
        <v>0.94</v>
      </c>
    </row>
    <row r="1178" spans="1:19">
      <c r="A1178" s="154" t="s">
        <v>505</v>
      </c>
      <c r="B1178" s="154" t="s">
        <v>2219</v>
      </c>
      <c r="C1178" s="154" t="s">
        <v>4171</v>
      </c>
      <c r="D1178" s="168">
        <v>1.5</v>
      </c>
      <c r="O1178" t="s">
        <v>1422</v>
      </c>
      <c r="P1178" t="s">
        <v>3185</v>
      </c>
      <c r="Q1178" t="s">
        <v>2424</v>
      </c>
      <c r="R1178">
        <v>-7.69</v>
      </c>
    </row>
    <row r="1179" spans="1:19">
      <c r="A1179" s="154" t="s">
        <v>1289</v>
      </c>
      <c r="B1179" s="154" t="s">
        <v>2978</v>
      </c>
      <c r="C1179" s="154" t="s">
        <v>4171</v>
      </c>
      <c r="D1179" s="168">
        <v>0.8</v>
      </c>
      <c r="O1179" t="s">
        <v>584</v>
      </c>
      <c r="P1179" t="s">
        <v>2300</v>
      </c>
      <c r="Q1179" t="s">
        <v>2424</v>
      </c>
      <c r="R1179">
        <v>40.54</v>
      </c>
      <c r="S1179">
        <v>0.52</v>
      </c>
    </row>
    <row r="1180" spans="1:19">
      <c r="A1180" s="154" t="s">
        <v>892</v>
      </c>
      <c r="B1180" s="154" t="s">
        <v>2980</v>
      </c>
      <c r="C1180" s="154" t="s">
        <v>4171</v>
      </c>
      <c r="D1180" s="168"/>
      <c r="O1180" t="s">
        <v>822</v>
      </c>
      <c r="P1180" t="s">
        <v>3186</v>
      </c>
      <c r="Q1180" t="s">
        <v>2424</v>
      </c>
      <c r="R1180">
        <v>8.93</v>
      </c>
      <c r="S1180">
        <v>1.25</v>
      </c>
    </row>
    <row r="1181" spans="1:19">
      <c r="A1181" s="154" t="s">
        <v>1290</v>
      </c>
      <c r="B1181" s="154" t="s">
        <v>2981</v>
      </c>
      <c r="C1181" s="154" t="s">
        <v>4171</v>
      </c>
      <c r="D1181" s="168">
        <v>1.04</v>
      </c>
      <c r="O1181" t="s">
        <v>585</v>
      </c>
      <c r="P1181" t="s">
        <v>2301</v>
      </c>
      <c r="Q1181" t="s">
        <v>2058</v>
      </c>
      <c r="R1181">
        <v>-9.7799999999999994</v>
      </c>
      <c r="S1181">
        <v>0.25</v>
      </c>
    </row>
    <row r="1182" spans="1:19">
      <c r="A1182" s="154" t="s">
        <v>1291</v>
      </c>
      <c r="B1182" s="154" t="s">
        <v>2982</v>
      </c>
      <c r="C1182" s="154" t="s">
        <v>4171</v>
      </c>
      <c r="D1182" s="168">
        <v>1.05</v>
      </c>
      <c r="O1182" t="s">
        <v>586</v>
      </c>
      <c r="P1182" t="s">
        <v>2302</v>
      </c>
      <c r="Q1182" t="s">
        <v>2058</v>
      </c>
      <c r="R1182">
        <v>11.69</v>
      </c>
      <c r="S1182">
        <v>0.53</v>
      </c>
    </row>
    <row r="1183" spans="1:19">
      <c r="A1183" s="154" t="s">
        <v>1598</v>
      </c>
      <c r="B1183" s="154" t="s">
        <v>2985</v>
      </c>
      <c r="C1183" s="154" t="s">
        <v>4171</v>
      </c>
      <c r="D1183" s="168">
        <v>2.11</v>
      </c>
      <c r="O1183" t="s">
        <v>587</v>
      </c>
      <c r="P1183" t="s">
        <v>2303</v>
      </c>
      <c r="Q1183" t="s">
        <v>2058</v>
      </c>
      <c r="R1183">
        <v>-9.48</v>
      </c>
      <c r="S1183">
        <v>0.34</v>
      </c>
    </row>
    <row r="1184" spans="1:19">
      <c r="A1184" s="154" t="s">
        <v>1292</v>
      </c>
      <c r="B1184" s="154" t="s">
        <v>2986</v>
      </c>
      <c r="C1184" s="154" t="s">
        <v>4171</v>
      </c>
      <c r="D1184" s="168">
        <v>1.07</v>
      </c>
      <c r="O1184" t="s">
        <v>1423</v>
      </c>
      <c r="P1184" t="s">
        <v>3187</v>
      </c>
      <c r="Q1184" t="s">
        <v>2424</v>
      </c>
      <c r="R1184">
        <v>-46.45</v>
      </c>
      <c r="S1184">
        <v>0.43</v>
      </c>
    </row>
    <row r="1185" spans="1:19">
      <c r="A1185" s="154" t="s">
        <v>1293</v>
      </c>
      <c r="B1185" s="154" t="s">
        <v>2987</v>
      </c>
      <c r="C1185" s="154" t="s">
        <v>4171</v>
      </c>
      <c r="D1185" s="168">
        <v>0.94</v>
      </c>
      <c r="O1185" t="s">
        <v>1424</v>
      </c>
      <c r="P1185" t="s">
        <v>3188</v>
      </c>
      <c r="Q1185" t="s">
        <v>2424</v>
      </c>
      <c r="R1185">
        <v>-0.28999999999999998</v>
      </c>
    </row>
    <row r="1186" spans="1:19">
      <c r="A1186" s="154" t="s">
        <v>797</v>
      </c>
      <c r="B1186" s="154" t="s">
        <v>2988</v>
      </c>
      <c r="C1186" s="154" t="s">
        <v>4171</v>
      </c>
      <c r="D1186" s="168">
        <v>1.22</v>
      </c>
      <c r="O1186" t="s">
        <v>588</v>
      </c>
      <c r="P1186" t="s">
        <v>2304</v>
      </c>
      <c r="Q1186" t="s">
        <v>2058</v>
      </c>
      <c r="R1186">
        <v>22.05</v>
      </c>
      <c r="S1186">
        <v>0.46</v>
      </c>
    </row>
    <row r="1187" spans="1:19">
      <c r="A1187" s="154" t="s">
        <v>508</v>
      </c>
      <c r="B1187" s="154" t="s">
        <v>3729</v>
      </c>
      <c r="C1187" s="154" t="s">
        <v>4171</v>
      </c>
      <c r="D1187" s="168">
        <v>7.0000000000000007E-2</v>
      </c>
      <c r="O1187" t="s">
        <v>589</v>
      </c>
      <c r="P1187" t="s">
        <v>2305</v>
      </c>
      <c r="Q1187" t="s">
        <v>2058</v>
      </c>
      <c r="R1187">
        <v>20.25</v>
      </c>
      <c r="S1187">
        <v>1.48</v>
      </c>
    </row>
    <row r="1188" spans="1:19">
      <c r="A1188" s="154" t="s">
        <v>1294</v>
      </c>
      <c r="B1188" s="154" t="s">
        <v>2989</v>
      </c>
      <c r="C1188" s="154" t="s">
        <v>4171</v>
      </c>
      <c r="D1188" s="168">
        <v>1.1000000000000001</v>
      </c>
      <c r="O1188" t="s">
        <v>1425</v>
      </c>
      <c r="P1188" t="s">
        <v>3189</v>
      </c>
      <c r="Q1188" t="s">
        <v>2424</v>
      </c>
      <c r="R1188">
        <v>12.31</v>
      </c>
    </row>
    <row r="1189" spans="1:19">
      <c r="A1189" s="154" t="s">
        <v>1295</v>
      </c>
      <c r="B1189" s="154" t="s">
        <v>2990</v>
      </c>
      <c r="C1189" s="154" t="s">
        <v>4171</v>
      </c>
      <c r="D1189" s="168">
        <v>0.47</v>
      </c>
      <c r="O1189" t="s">
        <v>590</v>
      </c>
      <c r="P1189" t="s">
        <v>2306</v>
      </c>
      <c r="Q1189" t="s">
        <v>2058</v>
      </c>
      <c r="R1189">
        <v>12.03</v>
      </c>
      <c r="S1189">
        <v>0.44</v>
      </c>
    </row>
    <row r="1190" spans="1:19">
      <c r="A1190" s="154" t="s">
        <v>866</v>
      </c>
      <c r="B1190" s="154" t="s">
        <v>2991</v>
      </c>
      <c r="C1190" s="154" t="s">
        <v>4171</v>
      </c>
      <c r="D1190" s="168">
        <v>0.56000000000000005</v>
      </c>
      <c r="O1190" t="s">
        <v>1426</v>
      </c>
      <c r="P1190" t="s">
        <v>3190</v>
      </c>
      <c r="Q1190" t="s">
        <v>2424</v>
      </c>
      <c r="R1190">
        <v>-8</v>
      </c>
      <c r="S1190">
        <v>0.51</v>
      </c>
    </row>
    <row r="1191" spans="1:19">
      <c r="A1191" s="154" t="s">
        <v>1296</v>
      </c>
      <c r="B1191" s="154" t="s">
        <v>2992</v>
      </c>
      <c r="C1191" s="154" t="s">
        <v>4171</v>
      </c>
      <c r="D1191" s="168">
        <v>2.08</v>
      </c>
      <c r="O1191" t="s">
        <v>591</v>
      </c>
      <c r="P1191" t="s">
        <v>2307</v>
      </c>
      <c r="Q1191" t="s">
        <v>2058</v>
      </c>
      <c r="R1191">
        <v>10.14</v>
      </c>
      <c r="S1191">
        <v>0.69</v>
      </c>
    </row>
    <row r="1192" spans="1:19">
      <c r="A1192" s="154" t="s">
        <v>791</v>
      </c>
      <c r="B1192" s="154" t="s">
        <v>2993</v>
      </c>
      <c r="C1192" s="154" t="s">
        <v>4171</v>
      </c>
      <c r="D1192" s="168">
        <v>3.48</v>
      </c>
      <c r="O1192" t="s">
        <v>1429</v>
      </c>
      <c r="P1192" t="s">
        <v>3193</v>
      </c>
      <c r="Q1192" t="s">
        <v>2424</v>
      </c>
      <c r="R1192">
        <v>-12.25</v>
      </c>
      <c r="S1192">
        <v>3.59</v>
      </c>
    </row>
    <row r="1193" spans="1:19">
      <c r="A1193" s="154" t="s">
        <v>4217</v>
      </c>
      <c r="B1193" s="154" t="s">
        <v>4218</v>
      </c>
      <c r="C1193" s="154" t="s">
        <v>4171</v>
      </c>
      <c r="D1193" s="168"/>
      <c r="O1193" t="s">
        <v>1430</v>
      </c>
      <c r="P1193" t="s">
        <v>3194</v>
      </c>
      <c r="Q1193" t="s">
        <v>2424</v>
      </c>
      <c r="R1193">
        <v>8.8000000000000007</v>
      </c>
      <c r="S1193">
        <v>1.32</v>
      </c>
    </row>
    <row r="1194" spans="1:19">
      <c r="A1194" s="154" t="s">
        <v>2994</v>
      </c>
      <c r="B1194" s="154" t="s">
        <v>2995</v>
      </c>
      <c r="C1194" s="154" t="s">
        <v>4171</v>
      </c>
      <c r="D1194" s="168"/>
      <c r="O1194" t="s">
        <v>592</v>
      </c>
      <c r="P1194" t="s">
        <v>2308</v>
      </c>
      <c r="Q1194" t="s">
        <v>2058</v>
      </c>
      <c r="R1194">
        <v>4.84</v>
      </c>
      <c r="S1194">
        <v>1.23</v>
      </c>
    </row>
    <row r="1195" spans="1:19">
      <c r="A1195" s="154" t="s">
        <v>1297</v>
      </c>
      <c r="B1195" s="154" t="s">
        <v>2996</v>
      </c>
      <c r="C1195" s="154" t="s">
        <v>4171</v>
      </c>
      <c r="D1195" s="168">
        <v>1.02</v>
      </c>
      <c r="O1195" t="s">
        <v>833</v>
      </c>
      <c r="P1195" t="s">
        <v>3195</v>
      </c>
      <c r="Q1195" t="s">
        <v>2424</v>
      </c>
      <c r="R1195">
        <v>-0.83</v>
      </c>
    </row>
    <row r="1196" spans="1:19">
      <c r="A1196" s="154" t="s">
        <v>2997</v>
      </c>
      <c r="B1196" s="154" t="s">
        <v>2998</v>
      </c>
      <c r="C1196" s="154" t="s">
        <v>4171</v>
      </c>
      <c r="D1196" s="168">
        <v>1.27</v>
      </c>
      <c r="O1196" t="s">
        <v>1586</v>
      </c>
      <c r="P1196" t="s">
        <v>3453</v>
      </c>
      <c r="Q1196" t="s">
        <v>2424</v>
      </c>
      <c r="R1196">
        <v>9.9499999999999993</v>
      </c>
      <c r="S1196">
        <v>0.59</v>
      </c>
    </row>
    <row r="1197" spans="1:19">
      <c r="A1197" s="154" t="s">
        <v>1299</v>
      </c>
      <c r="B1197" s="154" t="s">
        <v>3000</v>
      </c>
      <c r="C1197" s="154" t="s">
        <v>4171</v>
      </c>
      <c r="D1197" s="168">
        <v>0.74</v>
      </c>
      <c r="O1197" t="s">
        <v>593</v>
      </c>
      <c r="P1197" t="s">
        <v>2309</v>
      </c>
      <c r="Q1197" t="s">
        <v>2058</v>
      </c>
      <c r="R1197">
        <v>-18.73</v>
      </c>
      <c r="S1197">
        <v>0.26</v>
      </c>
    </row>
    <row r="1198" spans="1:19">
      <c r="A1198" s="154" t="s">
        <v>1300</v>
      </c>
      <c r="B1198" s="154" t="s">
        <v>3001</v>
      </c>
      <c r="C1198" s="154" t="s">
        <v>4171</v>
      </c>
      <c r="D1198" s="168">
        <v>0.91</v>
      </c>
      <c r="O1198" t="s">
        <v>594</v>
      </c>
      <c r="P1198" t="s">
        <v>2310</v>
      </c>
      <c r="Q1198" t="s">
        <v>2058</v>
      </c>
      <c r="R1198">
        <v>158.12</v>
      </c>
      <c r="S1198">
        <v>1.36</v>
      </c>
    </row>
    <row r="1199" spans="1:19">
      <c r="A1199" s="154" t="s">
        <v>1301</v>
      </c>
      <c r="B1199" s="154" t="s">
        <v>3002</v>
      </c>
      <c r="C1199" s="154" t="s">
        <v>4171</v>
      </c>
      <c r="D1199" s="168">
        <v>0.59</v>
      </c>
      <c r="O1199" t="s">
        <v>794</v>
      </c>
      <c r="P1199" t="s">
        <v>3196</v>
      </c>
      <c r="Q1199" t="s">
        <v>2424</v>
      </c>
      <c r="R1199">
        <v>6.19</v>
      </c>
      <c r="S1199">
        <v>1.41</v>
      </c>
    </row>
    <row r="1200" spans="1:19">
      <c r="A1200" s="154" t="s">
        <v>1303</v>
      </c>
      <c r="B1200" s="154" t="s">
        <v>3004</v>
      </c>
      <c r="C1200" s="154" t="s">
        <v>4171</v>
      </c>
      <c r="D1200" s="168">
        <v>0.86</v>
      </c>
      <c r="O1200" t="s">
        <v>1431</v>
      </c>
      <c r="P1200" t="s">
        <v>3197</v>
      </c>
      <c r="Q1200" t="s">
        <v>2424</v>
      </c>
      <c r="R1200">
        <v>-4.38</v>
      </c>
      <c r="S1200">
        <v>1.08</v>
      </c>
    </row>
    <row r="1201" spans="1:19">
      <c r="A1201" s="154" t="s">
        <v>1304</v>
      </c>
      <c r="B1201" s="154" t="s">
        <v>3005</v>
      </c>
      <c r="C1201" s="154" t="s">
        <v>4171</v>
      </c>
      <c r="D1201" s="168">
        <v>0.78</v>
      </c>
      <c r="O1201" t="s">
        <v>1432</v>
      </c>
      <c r="P1201" t="s">
        <v>3198</v>
      </c>
      <c r="Q1201" t="s">
        <v>2424</v>
      </c>
      <c r="R1201">
        <v>-97.38</v>
      </c>
    </row>
    <row r="1202" spans="1:19">
      <c r="A1202" s="154" t="s">
        <v>1305</v>
      </c>
      <c r="B1202" s="154" t="s">
        <v>3006</v>
      </c>
      <c r="C1202" s="154" t="s">
        <v>4171</v>
      </c>
      <c r="D1202" s="168">
        <v>0.77</v>
      </c>
      <c r="O1202" t="s">
        <v>3489</v>
      </c>
      <c r="P1202" t="s">
        <v>3490</v>
      </c>
      <c r="Q1202" t="s">
        <v>1641</v>
      </c>
      <c r="R1202">
        <v>15.9</v>
      </c>
      <c r="S1202">
        <v>2.63</v>
      </c>
    </row>
    <row r="1203" spans="1:19">
      <c r="A1203" s="154" t="s">
        <v>1306</v>
      </c>
      <c r="B1203" s="154" t="s">
        <v>4150</v>
      </c>
      <c r="C1203" s="154" t="s">
        <v>4171</v>
      </c>
      <c r="D1203" s="168">
        <v>0.96</v>
      </c>
      <c r="O1203" t="s">
        <v>786</v>
      </c>
      <c r="P1203" t="s">
        <v>3199</v>
      </c>
      <c r="Q1203" t="s">
        <v>2424</v>
      </c>
      <c r="R1203">
        <v>14.71</v>
      </c>
      <c r="S1203">
        <v>1.7</v>
      </c>
    </row>
    <row r="1204" spans="1:19">
      <c r="A1204" s="154" t="s">
        <v>1307</v>
      </c>
      <c r="B1204" s="154" t="s">
        <v>3530</v>
      </c>
      <c r="C1204" s="154" t="s">
        <v>4171</v>
      </c>
      <c r="D1204" s="168">
        <v>4.72</v>
      </c>
      <c r="O1204" t="s">
        <v>941</v>
      </c>
      <c r="P1204" t="s">
        <v>3233</v>
      </c>
      <c r="Q1204" t="s">
        <v>2424</v>
      </c>
      <c r="R1204">
        <v>6.73</v>
      </c>
      <c r="S1204">
        <v>0.68</v>
      </c>
    </row>
    <row r="1205" spans="1:19">
      <c r="A1205" s="154" t="s">
        <v>4155</v>
      </c>
      <c r="B1205" s="154" t="s">
        <v>4156</v>
      </c>
      <c r="C1205" s="154" t="s">
        <v>4171</v>
      </c>
      <c r="D1205" s="168">
        <v>1.01</v>
      </c>
      <c r="O1205" t="s">
        <v>595</v>
      </c>
      <c r="P1205" t="s">
        <v>2311</v>
      </c>
      <c r="Q1205" t="s">
        <v>2058</v>
      </c>
      <c r="R1205">
        <v>8.77</v>
      </c>
      <c r="S1205">
        <v>3.02</v>
      </c>
    </row>
    <row r="1206" spans="1:19">
      <c r="A1206" s="154" t="s">
        <v>1308</v>
      </c>
      <c r="B1206" s="154" t="s">
        <v>3011</v>
      </c>
      <c r="C1206" s="154" t="s">
        <v>4171</v>
      </c>
      <c r="D1206" s="168">
        <v>0.1</v>
      </c>
      <c r="O1206" t="s">
        <v>596</v>
      </c>
      <c r="P1206" t="s">
        <v>2312</v>
      </c>
      <c r="Q1206" t="s">
        <v>2058</v>
      </c>
      <c r="R1206">
        <v>3.43</v>
      </c>
      <c r="S1206">
        <v>0.72</v>
      </c>
    </row>
    <row r="1207" spans="1:19">
      <c r="A1207" s="154" t="s">
        <v>888</v>
      </c>
      <c r="B1207" s="154" t="s">
        <v>4254</v>
      </c>
      <c r="C1207" s="154" t="s">
        <v>4171</v>
      </c>
      <c r="D1207" s="168">
        <v>2.4</v>
      </c>
      <c r="O1207" t="s">
        <v>1433</v>
      </c>
      <c r="P1207" t="s">
        <v>3200</v>
      </c>
      <c r="Q1207" t="s">
        <v>2424</v>
      </c>
      <c r="R1207">
        <v>5.18</v>
      </c>
      <c r="S1207">
        <v>1.27</v>
      </c>
    </row>
    <row r="1208" spans="1:19">
      <c r="A1208" s="154" t="s">
        <v>1309</v>
      </c>
      <c r="B1208" s="154" t="s">
        <v>3013</v>
      </c>
      <c r="C1208" s="154" t="s">
        <v>4171</v>
      </c>
      <c r="D1208" s="168">
        <v>0.62</v>
      </c>
      <c r="O1208" t="s">
        <v>248</v>
      </c>
      <c r="P1208" t="s">
        <v>1934</v>
      </c>
      <c r="Q1208" t="s">
        <v>1641</v>
      </c>
      <c r="R1208">
        <v>13.29</v>
      </c>
      <c r="S1208">
        <v>1.54</v>
      </c>
    </row>
    <row r="1209" spans="1:19">
      <c r="A1209" s="154" t="s">
        <v>1310</v>
      </c>
      <c r="B1209" s="154" t="s">
        <v>3014</v>
      </c>
      <c r="C1209" s="154" t="s">
        <v>4171</v>
      </c>
      <c r="D1209" s="168">
        <v>0.93</v>
      </c>
      <c r="O1209" t="s">
        <v>249</v>
      </c>
      <c r="P1209" t="s">
        <v>1935</v>
      </c>
      <c r="Q1209" t="s">
        <v>1641</v>
      </c>
      <c r="R1209">
        <v>8.5299999999999994</v>
      </c>
      <c r="S1209">
        <v>0.99</v>
      </c>
    </row>
    <row r="1210" spans="1:19">
      <c r="A1210" s="154" t="s">
        <v>1311</v>
      </c>
      <c r="B1210" s="154" t="s">
        <v>3015</v>
      </c>
      <c r="C1210" s="154" t="s">
        <v>4171</v>
      </c>
      <c r="D1210" s="168">
        <v>0.47</v>
      </c>
      <c r="O1210" t="s">
        <v>250</v>
      </c>
      <c r="P1210" t="s">
        <v>1936</v>
      </c>
      <c r="Q1210" t="s">
        <v>1641</v>
      </c>
      <c r="R1210">
        <v>3.71</v>
      </c>
      <c r="S1210">
        <v>1.24</v>
      </c>
    </row>
    <row r="1211" spans="1:19">
      <c r="A1211" s="154" t="s">
        <v>1313</v>
      </c>
      <c r="B1211" s="154" t="s">
        <v>3017</v>
      </c>
      <c r="C1211" s="154" t="s">
        <v>4171</v>
      </c>
      <c r="D1211" s="168">
        <v>0.98</v>
      </c>
      <c r="O1211" t="s">
        <v>597</v>
      </c>
      <c r="P1211" t="s">
        <v>2313</v>
      </c>
      <c r="Q1211" t="s">
        <v>2058</v>
      </c>
      <c r="R1211">
        <v>4.49</v>
      </c>
      <c r="S1211">
        <v>1.03</v>
      </c>
    </row>
    <row r="1212" spans="1:19">
      <c r="A1212" s="154" t="s">
        <v>3885</v>
      </c>
      <c r="B1212" s="154" t="s">
        <v>3886</v>
      </c>
      <c r="C1212" s="154" t="s">
        <v>4171</v>
      </c>
      <c r="D1212" s="168">
        <v>0.6</v>
      </c>
      <c r="O1212" t="s">
        <v>3201</v>
      </c>
      <c r="P1212" t="s">
        <v>3202</v>
      </c>
      <c r="Q1212" t="s">
        <v>2424</v>
      </c>
      <c r="R1212">
        <v>28.07</v>
      </c>
      <c r="S1212">
        <v>1.1200000000000001</v>
      </c>
    </row>
    <row r="1213" spans="1:19">
      <c r="A1213" s="154" t="s">
        <v>954</v>
      </c>
      <c r="B1213" s="154" t="s">
        <v>3019</v>
      </c>
      <c r="C1213" s="154" t="s">
        <v>4171</v>
      </c>
      <c r="D1213" s="168">
        <v>2.81</v>
      </c>
      <c r="O1213" t="s">
        <v>1021</v>
      </c>
      <c r="P1213" t="s">
        <v>2512</v>
      </c>
      <c r="Q1213" t="s">
        <v>2424</v>
      </c>
      <c r="R1213">
        <v>-9.98</v>
      </c>
      <c r="S1213">
        <v>2.4</v>
      </c>
    </row>
    <row r="1214" spans="1:19">
      <c r="A1214" s="154" t="s">
        <v>1315</v>
      </c>
      <c r="B1214" s="154" t="s">
        <v>3020</v>
      </c>
      <c r="C1214" s="154" t="s">
        <v>4171</v>
      </c>
      <c r="D1214" s="168">
        <v>1.94</v>
      </c>
      <c r="O1214" t="s">
        <v>598</v>
      </c>
      <c r="P1214" t="s">
        <v>2314</v>
      </c>
      <c r="Q1214" t="s">
        <v>2058</v>
      </c>
      <c r="R1214">
        <v>10.8</v>
      </c>
      <c r="S1214">
        <v>3.46</v>
      </c>
    </row>
    <row r="1215" spans="1:19">
      <c r="A1215" s="154" t="s">
        <v>931</v>
      </c>
      <c r="B1215" s="154" t="s">
        <v>3021</v>
      </c>
      <c r="C1215" s="154" t="s">
        <v>4171</v>
      </c>
      <c r="D1215" s="168">
        <v>1.47</v>
      </c>
      <c r="O1215" t="s">
        <v>599</v>
      </c>
      <c r="P1215" t="s">
        <v>2315</v>
      </c>
      <c r="Q1215" t="s">
        <v>2058</v>
      </c>
      <c r="R1215">
        <v>124.54</v>
      </c>
      <c r="S1215">
        <v>2.06</v>
      </c>
    </row>
    <row r="1216" spans="1:19">
      <c r="A1216" s="154" t="s">
        <v>515</v>
      </c>
      <c r="B1216" s="154" t="s">
        <v>3022</v>
      </c>
      <c r="C1216" s="154" t="s">
        <v>4171</v>
      </c>
      <c r="D1216" s="168">
        <v>0.09</v>
      </c>
      <c r="O1216" t="s">
        <v>600</v>
      </c>
      <c r="P1216" t="s">
        <v>2316</v>
      </c>
      <c r="Q1216" t="s">
        <v>2058</v>
      </c>
      <c r="R1216">
        <v>57.57</v>
      </c>
      <c r="S1216">
        <v>2.19</v>
      </c>
    </row>
    <row r="1217" spans="1:19">
      <c r="A1217" s="154" t="s">
        <v>1316</v>
      </c>
      <c r="B1217" s="154" t="s">
        <v>3023</v>
      </c>
      <c r="C1217" s="154" t="s">
        <v>4171</v>
      </c>
      <c r="D1217" s="168">
        <v>1.06</v>
      </c>
      <c r="O1217" t="s">
        <v>601</v>
      </c>
      <c r="P1217" t="s">
        <v>3203</v>
      </c>
      <c r="Q1217" t="s">
        <v>2424</v>
      </c>
      <c r="R1217">
        <v>-65.900000000000006</v>
      </c>
      <c r="S1217">
        <v>0.1</v>
      </c>
    </row>
    <row r="1218" spans="1:19">
      <c r="A1218" s="154" t="s">
        <v>1317</v>
      </c>
      <c r="B1218" s="154" t="s">
        <v>3024</v>
      </c>
      <c r="C1218" s="154" t="s">
        <v>4171</v>
      </c>
      <c r="D1218" s="168">
        <v>1.47</v>
      </c>
      <c r="O1218" t="s">
        <v>1329</v>
      </c>
      <c r="P1218" t="s">
        <v>3043</v>
      </c>
      <c r="Q1218" t="s">
        <v>2424</v>
      </c>
      <c r="R1218">
        <v>43.15</v>
      </c>
      <c r="S1218">
        <v>1.28</v>
      </c>
    </row>
    <row r="1219" spans="1:19">
      <c r="A1219" s="154" t="s">
        <v>1318</v>
      </c>
      <c r="B1219" s="154" t="s">
        <v>3025</v>
      </c>
      <c r="C1219" s="154" t="s">
        <v>4171</v>
      </c>
      <c r="D1219" s="168">
        <v>1.19</v>
      </c>
      <c r="O1219" t="s">
        <v>251</v>
      </c>
      <c r="P1219" t="s">
        <v>1938</v>
      </c>
      <c r="Q1219" t="s">
        <v>1641</v>
      </c>
      <c r="R1219">
        <v>24.26</v>
      </c>
      <c r="S1219">
        <v>1.78</v>
      </c>
    </row>
    <row r="1220" spans="1:19">
      <c r="A1220" s="154" t="s">
        <v>1319</v>
      </c>
      <c r="B1220" s="154" t="s">
        <v>3026</v>
      </c>
      <c r="C1220" s="154" t="s">
        <v>4171</v>
      </c>
      <c r="D1220" s="168">
        <v>0.54</v>
      </c>
      <c r="O1220" t="s">
        <v>1448</v>
      </c>
      <c r="P1220" t="s">
        <v>3236</v>
      </c>
      <c r="Q1220" t="s">
        <v>2424</v>
      </c>
      <c r="R1220">
        <v>-3.35</v>
      </c>
      <c r="S1220">
        <v>2.4300000000000002</v>
      </c>
    </row>
    <row r="1221" spans="1:19">
      <c r="A1221" s="154" t="s">
        <v>521</v>
      </c>
      <c r="B1221" s="154" t="s">
        <v>2234</v>
      </c>
      <c r="C1221" s="154" t="s">
        <v>4171</v>
      </c>
      <c r="D1221" s="168">
        <v>-0.44</v>
      </c>
      <c r="O1221" t="s">
        <v>1434</v>
      </c>
      <c r="P1221" t="s">
        <v>3205</v>
      </c>
      <c r="Q1221" t="s">
        <v>2424</v>
      </c>
      <c r="R1221">
        <v>5.52</v>
      </c>
      <c r="S1221">
        <v>1</v>
      </c>
    </row>
    <row r="1222" spans="1:19">
      <c r="A1222" s="154" t="s">
        <v>4286</v>
      </c>
      <c r="B1222" s="154" t="s">
        <v>4287</v>
      </c>
      <c r="C1222" s="154" t="s">
        <v>4171</v>
      </c>
      <c r="D1222" s="168"/>
      <c r="O1222" t="s">
        <v>252</v>
      </c>
      <c r="P1222" t="s">
        <v>1939</v>
      </c>
      <c r="Q1222" t="s">
        <v>1641</v>
      </c>
      <c r="R1222">
        <v>11.64</v>
      </c>
      <c r="S1222">
        <v>2.12</v>
      </c>
    </row>
    <row r="1223" spans="1:19">
      <c r="A1223" s="154" t="s">
        <v>1320</v>
      </c>
      <c r="B1223" s="154" t="s">
        <v>4314</v>
      </c>
      <c r="C1223" s="154" t="s">
        <v>4171</v>
      </c>
      <c r="D1223" s="168">
        <v>0.06</v>
      </c>
      <c r="O1223" t="s">
        <v>812</v>
      </c>
      <c r="P1223" t="s">
        <v>3213</v>
      </c>
      <c r="Q1223" t="s">
        <v>2424</v>
      </c>
      <c r="R1223">
        <v>16.13</v>
      </c>
      <c r="S1223">
        <v>3.83</v>
      </c>
    </row>
    <row r="1224" spans="1:19">
      <c r="A1224" s="154" t="s">
        <v>3029</v>
      </c>
      <c r="B1224" s="154" t="s">
        <v>3030</v>
      </c>
      <c r="C1224" s="154" t="s">
        <v>4171</v>
      </c>
      <c r="D1224" s="168">
        <v>0.68</v>
      </c>
      <c r="O1224" t="s">
        <v>1494</v>
      </c>
      <c r="P1224" t="s">
        <v>3314</v>
      </c>
      <c r="Q1224" t="s">
        <v>2424</v>
      </c>
      <c r="R1224">
        <v>15.71</v>
      </c>
      <c r="S1224">
        <v>1.85</v>
      </c>
    </row>
    <row r="1225" spans="1:19">
      <c r="A1225" s="154" t="s">
        <v>1321</v>
      </c>
      <c r="B1225" s="154" t="s">
        <v>3031</v>
      </c>
      <c r="C1225" s="154" t="s">
        <v>4171</v>
      </c>
      <c r="D1225" s="168">
        <v>0.41</v>
      </c>
      <c r="O1225" t="s">
        <v>253</v>
      </c>
      <c r="P1225" t="s">
        <v>1940</v>
      </c>
      <c r="Q1225" t="s">
        <v>1641</v>
      </c>
      <c r="R1225">
        <v>10.17</v>
      </c>
      <c r="S1225">
        <v>0.45</v>
      </c>
    </row>
    <row r="1226" spans="1:19">
      <c r="A1226" s="154" t="s">
        <v>1323</v>
      </c>
      <c r="B1226" s="154" t="s">
        <v>3036</v>
      </c>
      <c r="C1226" s="154" t="s">
        <v>4171</v>
      </c>
      <c r="D1226" s="168">
        <v>1.97</v>
      </c>
      <c r="O1226" t="s">
        <v>602</v>
      </c>
      <c r="P1226" t="s">
        <v>2238</v>
      </c>
      <c r="Q1226" t="s">
        <v>2058</v>
      </c>
      <c r="R1226">
        <v>492.2</v>
      </c>
      <c r="S1226">
        <v>0.56999999999999995</v>
      </c>
    </row>
    <row r="1227" spans="1:19">
      <c r="A1227" s="154" t="s">
        <v>1324</v>
      </c>
      <c r="B1227" s="154" t="s">
        <v>3037</v>
      </c>
      <c r="C1227" s="154" t="s">
        <v>4171</v>
      </c>
      <c r="D1227" s="168">
        <v>0</v>
      </c>
      <c r="O1227" t="s">
        <v>603</v>
      </c>
      <c r="P1227" t="s">
        <v>603</v>
      </c>
      <c r="Q1227" t="s">
        <v>1641</v>
      </c>
      <c r="R1227">
        <v>5.38</v>
      </c>
      <c r="S1227">
        <v>1.04</v>
      </c>
    </row>
    <row r="1228" spans="1:19">
      <c r="A1228" s="154" t="s">
        <v>1325</v>
      </c>
      <c r="B1228" s="154" t="s">
        <v>3038</v>
      </c>
      <c r="C1228" s="154" t="s">
        <v>4171</v>
      </c>
      <c r="D1228" s="168">
        <v>0.88</v>
      </c>
      <c r="O1228" t="s">
        <v>1435</v>
      </c>
      <c r="P1228" t="s">
        <v>3208</v>
      </c>
      <c r="Q1228" t="s">
        <v>2424</v>
      </c>
      <c r="R1228">
        <v>10.32</v>
      </c>
      <c r="S1228">
        <v>0.56000000000000005</v>
      </c>
    </row>
    <row r="1229" spans="1:19">
      <c r="A1229" s="154" t="s">
        <v>906</v>
      </c>
      <c r="B1229" s="154" t="s">
        <v>3039</v>
      </c>
      <c r="C1229" s="154" t="s">
        <v>4171</v>
      </c>
      <c r="D1229" s="168">
        <v>0.89</v>
      </c>
      <c r="O1229" t="s">
        <v>1436</v>
      </c>
      <c r="P1229" t="s">
        <v>3209</v>
      </c>
      <c r="Q1229" t="s">
        <v>2424</v>
      </c>
      <c r="R1229">
        <v>-1.42</v>
      </c>
    </row>
    <row r="1230" spans="1:19">
      <c r="A1230" s="154" t="s">
        <v>1329</v>
      </c>
      <c r="B1230" s="154" t="s">
        <v>3043</v>
      </c>
      <c r="C1230" s="154" t="s">
        <v>4171</v>
      </c>
      <c r="D1230" s="168">
        <v>-3.47</v>
      </c>
      <c r="O1230" t="s">
        <v>741</v>
      </c>
      <c r="P1230" t="s">
        <v>1866</v>
      </c>
      <c r="Q1230" t="s">
        <v>1641</v>
      </c>
      <c r="R1230">
        <v>8.0500000000000007</v>
      </c>
      <c r="S1230">
        <v>2.06</v>
      </c>
    </row>
    <row r="1231" spans="1:19">
      <c r="A1231" s="154" t="s">
        <v>1330</v>
      </c>
      <c r="B1231" s="154" t="s">
        <v>3044</v>
      </c>
      <c r="C1231" s="154" t="s">
        <v>4171</v>
      </c>
      <c r="D1231" s="168">
        <v>1.69</v>
      </c>
      <c r="O1231" t="s">
        <v>254</v>
      </c>
      <c r="P1231" t="s">
        <v>1941</v>
      </c>
      <c r="Q1231" t="s">
        <v>1641</v>
      </c>
      <c r="R1231">
        <v>35.159999999999997</v>
      </c>
      <c r="S1231">
        <v>1.33</v>
      </c>
    </row>
    <row r="1232" spans="1:19">
      <c r="A1232" s="154" t="s">
        <v>1331</v>
      </c>
      <c r="B1232" s="154" t="s">
        <v>3045</v>
      </c>
      <c r="C1232" s="154" t="s">
        <v>4171</v>
      </c>
      <c r="D1232" s="168">
        <v>0.23</v>
      </c>
      <c r="O1232" t="s">
        <v>604</v>
      </c>
      <c r="P1232" t="s">
        <v>2318</v>
      </c>
      <c r="Q1232" t="s">
        <v>2058</v>
      </c>
      <c r="R1232">
        <v>18.32</v>
      </c>
      <c r="S1232">
        <v>0.73</v>
      </c>
    </row>
    <row r="1233" spans="1:19">
      <c r="A1233" s="154" t="s">
        <v>1333</v>
      </c>
      <c r="B1233" s="154" t="s">
        <v>3048</v>
      </c>
      <c r="C1233" s="154" t="s">
        <v>4171</v>
      </c>
      <c r="D1233" s="168">
        <v>1.97</v>
      </c>
      <c r="O1233" t="s">
        <v>255</v>
      </c>
      <c r="P1233" t="s">
        <v>1942</v>
      </c>
      <c r="Q1233" t="s">
        <v>1641</v>
      </c>
      <c r="R1233">
        <v>7.49</v>
      </c>
      <c r="S1233">
        <v>2.17</v>
      </c>
    </row>
    <row r="1234" spans="1:19">
      <c r="A1234" s="154" t="s">
        <v>1335</v>
      </c>
      <c r="B1234" s="154" t="s">
        <v>3050</v>
      </c>
      <c r="C1234" s="154" t="s">
        <v>4171</v>
      </c>
      <c r="D1234" s="168">
        <v>0.98</v>
      </c>
      <c r="O1234" t="s">
        <v>605</v>
      </c>
      <c r="P1234" t="s">
        <v>2319</v>
      </c>
      <c r="Q1234" t="s">
        <v>2058</v>
      </c>
      <c r="R1234">
        <v>9.2100000000000009</v>
      </c>
      <c r="S1234">
        <v>1.28</v>
      </c>
    </row>
    <row r="1235" spans="1:19">
      <c r="A1235" s="154" t="s">
        <v>955</v>
      </c>
      <c r="B1235" s="154" t="s">
        <v>3051</v>
      </c>
      <c r="C1235" s="154" t="s">
        <v>4171</v>
      </c>
      <c r="D1235" s="168">
        <v>1.18</v>
      </c>
      <c r="O1235" t="s">
        <v>1437</v>
      </c>
      <c r="P1235" t="s">
        <v>3210</v>
      </c>
      <c r="Q1235" t="s">
        <v>2424</v>
      </c>
      <c r="R1235">
        <v>-1.97</v>
      </c>
      <c r="S1235">
        <v>1.54</v>
      </c>
    </row>
    <row r="1236" spans="1:19">
      <c r="A1236" s="154" t="s">
        <v>956</v>
      </c>
      <c r="B1236" s="154" t="s">
        <v>3052</v>
      </c>
      <c r="C1236" s="154" t="s">
        <v>4171</v>
      </c>
      <c r="D1236" s="168">
        <v>0.86</v>
      </c>
      <c r="O1236" t="s">
        <v>256</v>
      </c>
      <c r="P1236" t="s">
        <v>1929</v>
      </c>
      <c r="Q1236" t="s">
        <v>1641</v>
      </c>
      <c r="R1236">
        <v>9.8800000000000008</v>
      </c>
      <c r="S1236">
        <v>0.76</v>
      </c>
    </row>
    <row r="1237" spans="1:19">
      <c r="A1237" s="154" t="s">
        <v>1336</v>
      </c>
      <c r="B1237" s="154" t="s">
        <v>3053</v>
      </c>
      <c r="C1237" s="154" t="s">
        <v>4171</v>
      </c>
      <c r="D1237" s="168">
        <v>2.92</v>
      </c>
      <c r="O1237" t="s">
        <v>606</v>
      </c>
      <c r="P1237" t="s">
        <v>2320</v>
      </c>
      <c r="Q1237" t="s">
        <v>2058</v>
      </c>
      <c r="R1237" s="169">
        <v>-1969.61</v>
      </c>
      <c r="S1237">
        <v>2.67</v>
      </c>
    </row>
    <row r="1238" spans="1:19">
      <c r="A1238" s="154" t="s">
        <v>1337</v>
      </c>
      <c r="B1238" s="154" t="s">
        <v>3054</v>
      </c>
      <c r="C1238" s="154" t="s">
        <v>4171</v>
      </c>
      <c r="D1238" s="168">
        <v>0.54</v>
      </c>
      <c r="O1238" t="s">
        <v>745</v>
      </c>
      <c r="P1238" t="s">
        <v>1965</v>
      </c>
      <c r="Q1238" t="s">
        <v>1641</v>
      </c>
      <c r="R1238">
        <v>19.47</v>
      </c>
      <c r="S1238">
        <v>3.58</v>
      </c>
    </row>
    <row r="1239" spans="1:19">
      <c r="A1239" s="154" t="s">
        <v>2243</v>
      </c>
      <c r="B1239" s="154" t="s">
        <v>2244</v>
      </c>
      <c r="C1239" s="154" t="s">
        <v>4171</v>
      </c>
      <c r="D1239" s="168">
        <v>0.28999999999999998</v>
      </c>
      <c r="O1239" t="s">
        <v>257</v>
      </c>
      <c r="P1239" t="s">
        <v>1943</v>
      </c>
      <c r="Q1239" t="s">
        <v>1641</v>
      </c>
      <c r="R1239">
        <v>-15.56</v>
      </c>
      <c r="S1239">
        <v>1.05</v>
      </c>
    </row>
    <row r="1240" spans="1:19">
      <c r="A1240" s="154" t="s">
        <v>3764</v>
      </c>
      <c r="B1240" s="154" t="s">
        <v>3765</v>
      </c>
      <c r="C1240" s="154" t="s">
        <v>4171</v>
      </c>
      <c r="D1240" s="168">
        <v>3.4</v>
      </c>
      <c r="O1240" t="s">
        <v>959</v>
      </c>
      <c r="P1240" t="s">
        <v>3214</v>
      </c>
      <c r="Q1240" t="s">
        <v>2424</v>
      </c>
      <c r="R1240">
        <v>5.44</v>
      </c>
      <c r="S1240">
        <v>0.78</v>
      </c>
    </row>
    <row r="1241" spans="1:19">
      <c r="A1241" s="154" t="s">
        <v>776</v>
      </c>
      <c r="B1241" s="154" t="s">
        <v>3055</v>
      </c>
      <c r="C1241" s="154" t="s">
        <v>4171</v>
      </c>
      <c r="D1241" s="168">
        <v>1.32</v>
      </c>
      <c r="O1241" t="s">
        <v>607</v>
      </c>
      <c r="P1241" t="s">
        <v>2321</v>
      </c>
      <c r="Q1241" t="s">
        <v>2058</v>
      </c>
      <c r="R1241">
        <v>21.94</v>
      </c>
      <c r="S1241">
        <v>1.05</v>
      </c>
    </row>
    <row r="1242" spans="1:19">
      <c r="A1242" s="154" t="s">
        <v>1338</v>
      </c>
      <c r="B1242" s="154" t="s">
        <v>3056</v>
      </c>
      <c r="C1242" s="154" t="s">
        <v>4171</v>
      </c>
      <c r="D1242" s="168">
        <v>9.44</v>
      </c>
      <c r="O1242" t="s">
        <v>608</v>
      </c>
      <c r="P1242" t="s">
        <v>2322</v>
      </c>
      <c r="Q1242" t="s">
        <v>2424</v>
      </c>
      <c r="R1242">
        <v>5.95</v>
      </c>
      <c r="S1242">
        <v>0.13</v>
      </c>
    </row>
    <row r="1243" spans="1:19">
      <c r="A1243" s="154" t="s">
        <v>1339</v>
      </c>
      <c r="B1243" s="154" t="s">
        <v>3058</v>
      </c>
      <c r="C1243" s="154" t="s">
        <v>4171</v>
      </c>
      <c r="D1243" s="168">
        <v>1.18</v>
      </c>
      <c r="O1243" t="s">
        <v>258</v>
      </c>
      <c r="P1243" t="s">
        <v>1944</v>
      </c>
      <c r="Q1243" t="s">
        <v>1641</v>
      </c>
      <c r="R1243">
        <v>6.25</v>
      </c>
      <c r="S1243">
        <v>1.18</v>
      </c>
    </row>
    <row r="1244" spans="1:19">
      <c r="A1244" s="154" t="s">
        <v>3693</v>
      </c>
      <c r="B1244" s="154" t="s">
        <v>3694</v>
      </c>
      <c r="C1244" s="154" t="s">
        <v>4171</v>
      </c>
      <c r="D1244" s="168">
        <v>2.64</v>
      </c>
      <c r="O1244" t="s">
        <v>609</v>
      </c>
      <c r="P1244" t="s">
        <v>2323</v>
      </c>
      <c r="Q1244" t="s">
        <v>2058</v>
      </c>
      <c r="R1244">
        <v>9.7100000000000009</v>
      </c>
      <c r="S1244">
        <v>1.1499999999999999</v>
      </c>
    </row>
    <row r="1245" spans="1:19">
      <c r="A1245" s="154" t="s">
        <v>3059</v>
      </c>
      <c r="B1245" s="154" t="s">
        <v>3060</v>
      </c>
      <c r="C1245" s="154" t="s">
        <v>4171</v>
      </c>
      <c r="D1245" s="168">
        <v>0.21</v>
      </c>
      <c r="O1245" t="s">
        <v>259</v>
      </c>
      <c r="P1245" t="s">
        <v>1945</v>
      </c>
      <c r="Q1245" t="s">
        <v>1641</v>
      </c>
      <c r="R1245">
        <v>19.23</v>
      </c>
      <c r="S1245">
        <v>0.66</v>
      </c>
    </row>
    <row r="1246" spans="1:19">
      <c r="A1246" s="154" t="s">
        <v>3846</v>
      </c>
      <c r="B1246" s="154" t="s">
        <v>3847</v>
      </c>
      <c r="C1246" s="154" t="s">
        <v>4171</v>
      </c>
      <c r="D1246" s="168">
        <v>2.66</v>
      </c>
      <c r="O1246" t="s">
        <v>862</v>
      </c>
      <c r="P1246" t="s">
        <v>3216</v>
      </c>
      <c r="Q1246" t="s">
        <v>2424</v>
      </c>
      <c r="R1246">
        <v>5.49</v>
      </c>
      <c r="S1246">
        <v>3.47</v>
      </c>
    </row>
    <row r="1247" spans="1:19">
      <c r="A1247" s="154" t="s">
        <v>1606</v>
      </c>
      <c r="B1247" s="154" t="s">
        <v>3061</v>
      </c>
      <c r="C1247" s="154" t="s">
        <v>4171</v>
      </c>
      <c r="D1247" s="168">
        <v>0.53</v>
      </c>
      <c r="O1247" t="s">
        <v>260</v>
      </c>
      <c r="P1247" t="s">
        <v>1946</v>
      </c>
      <c r="Q1247" t="s">
        <v>1641</v>
      </c>
      <c r="R1247">
        <v>244.95</v>
      </c>
      <c r="S1247">
        <v>3.23</v>
      </c>
    </row>
    <row r="1248" spans="1:19">
      <c r="A1248" s="154" t="s">
        <v>1340</v>
      </c>
      <c r="B1248" s="154" t="s">
        <v>4219</v>
      </c>
      <c r="C1248" s="154" t="s">
        <v>4171</v>
      </c>
      <c r="D1248" s="168">
        <v>1.32</v>
      </c>
      <c r="O1248" t="s">
        <v>261</v>
      </c>
      <c r="P1248" t="s">
        <v>1947</v>
      </c>
      <c r="Q1248" t="s">
        <v>1641</v>
      </c>
      <c r="R1248">
        <v>-187.9</v>
      </c>
      <c r="S1248">
        <v>1.38</v>
      </c>
    </row>
    <row r="1249" spans="1:19">
      <c r="A1249" s="154" t="s">
        <v>873</v>
      </c>
      <c r="B1249" s="154" t="s">
        <v>3064</v>
      </c>
      <c r="C1249" s="154" t="s">
        <v>4171</v>
      </c>
      <c r="D1249" s="168">
        <v>1.58</v>
      </c>
      <c r="O1249" t="s">
        <v>1439</v>
      </c>
      <c r="P1249" t="s">
        <v>3218</v>
      </c>
      <c r="Q1249" t="s">
        <v>2424</v>
      </c>
      <c r="R1249">
        <v>52.25</v>
      </c>
      <c r="S1249">
        <v>1.38</v>
      </c>
    </row>
    <row r="1250" spans="1:19">
      <c r="A1250" s="154" t="s">
        <v>1341</v>
      </c>
      <c r="B1250" s="154" t="s">
        <v>3065</v>
      </c>
      <c r="C1250" s="154" t="s">
        <v>4171</v>
      </c>
      <c r="D1250" s="168">
        <v>0.5</v>
      </c>
      <c r="O1250" t="s">
        <v>610</v>
      </c>
      <c r="P1250" t="s">
        <v>2324</v>
      </c>
      <c r="Q1250" t="s">
        <v>2058</v>
      </c>
      <c r="R1250">
        <v>8.0399999999999991</v>
      </c>
      <c r="S1250">
        <v>1.98</v>
      </c>
    </row>
    <row r="1251" spans="1:19">
      <c r="A1251" s="154" t="s">
        <v>532</v>
      </c>
      <c r="B1251" s="154" t="s">
        <v>2249</v>
      </c>
      <c r="C1251" s="154" t="s">
        <v>4171</v>
      </c>
      <c r="D1251" s="168">
        <v>0.3</v>
      </c>
      <c r="O1251" t="s">
        <v>262</v>
      </c>
      <c r="P1251" t="s">
        <v>1948</v>
      </c>
      <c r="Q1251" t="s">
        <v>1641</v>
      </c>
      <c r="R1251">
        <v>5.09</v>
      </c>
      <c r="S1251">
        <v>0.82</v>
      </c>
    </row>
    <row r="1252" spans="1:19">
      <c r="A1252" s="154" t="s">
        <v>1342</v>
      </c>
      <c r="B1252" s="154" t="s">
        <v>3066</v>
      </c>
      <c r="C1252" s="154" t="s">
        <v>4171</v>
      </c>
      <c r="D1252" s="168">
        <v>1.41</v>
      </c>
      <c r="O1252" t="s">
        <v>727</v>
      </c>
      <c r="P1252" t="s">
        <v>1949</v>
      </c>
      <c r="Q1252" t="s">
        <v>1641</v>
      </c>
      <c r="R1252">
        <v>6.99</v>
      </c>
      <c r="S1252">
        <v>2.1800000000000002</v>
      </c>
    </row>
    <row r="1253" spans="1:19">
      <c r="A1253" s="154" t="s">
        <v>535</v>
      </c>
      <c r="B1253" s="154" t="s">
        <v>2252</v>
      </c>
      <c r="C1253" s="154" t="s">
        <v>4171</v>
      </c>
      <c r="D1253" s="168">
        <v>0.44</v>
      </c>
      <c r="O1253" t="s">
        <v>263</v>
      </c>
      <c r="P1253" t="s">
        <v>3805</v>
      </c>
      <c r="Q1253" t="s">
        <v>1641</v>
      </c>
      <c r="R1253">
        <v>4.75</v>
      </c>
      <c r="S1253">
        <v>0.59</v>
      </c>
    </row>
    <row r="1254" spans="1:19">
      <c r="A1254" s="154" t="s">
        <v>1347</v>
      </c>
      <c r="B1254" s="154" t="s">
        <v>3071</v>
      </c>
      <c r="C1254" s="154" t="s">
        <v>4171</v>
      </c>
      <c r="D1254" s="168">
        <v>1.62</v>
      </c>
      <c r="O1254" t="s">
        <v>611</v>
      </c>
      <c r="P1254" t="s">
        <v>2326</v>
      </c>
      <c r="Q1254" t="s">
        <v>2058</v>
      </c>
      <c r="R1254">
        <v>70.8</v>
      </c>
      <c r="S1254">
        <v>1.1299999999999999</v>
      </c>
    </row>
    <row r="1255" spans="1:19">
      <c r="A1255" s="154" t="s">
        <v>1348</v>
      </c>
      <c r="B1255" s="154" t="s">
        <v>3072</v>
      </c>
      <c r="C1255" s="154" t="s">
        <v>4171</v>
      </c>
      <c r="D1255" s="168">
        <v>2.29</v>
      </c>
      <c r="O1255" t="s">
        <v>1440</v>
      </c>
      <c r="P1255" t="s">
        <v>3220</v>
      </c>
      <c r="Q1255" t="s">
        <v>2424</v>
      </c>
      <c r="R1255">
        <v>65.069999999999993</v>
      </c>
      <c r="S1255">
        <v>1.21</v>
      </c>
    </row>
    <row r="1256" spans="1:19">
      <c r="A1256" s="154" t="s">
        <v>821</v>
      </c>
      <c r="B1256" s="154" t="s">
        <v>3073</v>
      </c>
      <c r="C1256" s="154" t="s">
        <v>4171</v>
      </c>
      <c r="D1256" s="168">
        <v>0.45</v>
      </c>
      <c r="O1256" t="s">
        <v>612</v>
      </c>
      <c r="P1256" t="s">
        <v>2325</v>
      </c>
      <c r="Q1256" t="s">
        <v>2058</v>
      </c>
      <c r="R1256">
        <v>5.5</v>
      </c>
      <c r="S1256">
        <v>0.87</v>
      </c>
    </row>
    <row r="1257" spans="1:19">
      <c r="A1257" s="154" t="s">
        <v>3533</v>
      </c>
      <c r="B1257" s="154" t="s">
        <v>3534</v>
      </c>
      <c r="C1257" s="154" t="s">
        <v>4171</v>
      </c>
      <c r="D1257" s="168">
        <v>0.97</v>
      </c>
      <c r="O1257" t="s">
        <v>1595</v>
      </c>
      <c r="P1257" t="s">
        <v>3212</v>
      </c>
      <c r="Q1257" t="s">
        <v>2424</v>
      </c>
      <c r="R1257">
        <v>7.45</v>
      </c>
      <c r="S1257">
        <v>0.68</v>
      </c>
    </row>
    <row r="1258" spans="1:19">
      <c r="A1258" s="154" t="s">
        <v>1349</v>
      </c>
      <c r="B1258" s="154" t="s">
        <v>3075</v>
      </c>
      <c r="C1258" s="154" t="s">
        <v>4171</v>
      </c>
      <c r="D1258" s="168">
        <v>0.32</v>
      </c>
      <c r="O1258" t="s">
        <v>796</v>
      </c>
      <c r="P1258" t="s">
        <v>3221</v>
      </c>
      <c r="Q1258" t="s">
        <v>2424</v>
      </c>
      <c r="R1258">
        <v>17.29</v>
      </c>
      <c r="S1258">
        <v>2.68</v>
      </c>
    </row>
    <row r="1259" spans="1:19">
      <c r="A1259" s="154" t="s">
        <v>540</v>
      </c>
      <c r="B1259" s="154" t="s">
        <v>2258</v>
      </c>
      <c r="C1259" s="154" t="s">
        <v>4171</v>
      </c>
      <c r="D1259" s="168">
        <v>1.87</v>
      </c>
      <c r="O1259" t="s">
        <v>3766</v>
      </c>
      <c r="P1259" t="s">
        <v>3767</v>
      </c>
      <c r="Q1259" t="s">
        <v>2424</v>
      </c>
      <c r="R1259">
        <v>22.38</v>
      </c>
      <c r="S1259">
        <v>3.05</v>
      </c>
    </row>
    <row r="1260" spans="1:19">
      <c r="A1260" s="154" t="s">
        <v>1350</v>
      </c>
      <c r="B1260" s="154" t="s">
        <v>3076</v>
      </c>
      <c r="C1260" s="154" t="s">
        <v>4171</v>
      </c>
      <c r="D1260" s="168">
        <v>0.9</v>
      </c>
      <c r="O1260" t="s">
        <v>1438</v>
      </c>
      <c r="P1260" t="s">
        <v>3215</v>
      </c>
      <c r="Q1260" t="s">
        <v>2424</v>
      </c>
      <c r="R1260">
        <v>8.27</v>
      </c>
      <c r="S1260">
        <v>1.76</v>
      </c>
    </row>
    <row r="1261" spans="1:19">
      <c r="A1261" s="154" t="s">
        <v>1351</v>
      </c>
      <c r="B1261" s="154" t="s">
        <v>3077</v>
      </c>
      <c r="C1261" s="154" t="s">
        <v>4171</v>
      </c>
      <c r="D1261" s="168">
        <v>-1.08</v>
      </c>
      <c r="O1261" t="s">
        <v>744</v>
      </c>
      <c r="P1261" t="s">
        <v>2317</v>
      </c>
      <c r="Q1261" t="s">
        <v>2058</v>
      </c>
      <c r="R1261">
        <v>6.13</v>
      </c>
      <c r="S1261">
        <v>1.03</v>
      </c>
    </row>
    <row r="1262" spans="1:19">
      <c r="A1262" s="154" t="s">
        <v>1352</v>
      </c>
      <c r="B1262" s="154" t="s">
        <v>3078</v>
      </c>
      <c r="C1262" s="154" t="s">
        <v>4171</v>
      </c>
      <c r="D1262" s="168">
        <v>0.96</v>
      </c>
      <c r="O1262" t="s">
        <v>3176</v>
      </c>
      <c r="P1262" t="s">
        <v>3177</v>
      </c>
      <c r="Q1262" t="s">
        <v>2424</v>
      </c>
      <c r="R1262">
        <v>21.48</v>
      </c>
      <c r="S1262">
        <v>1.25</v>
      </c>
    </row>
    <row r="1263" spans="1:19">
      <c r="A1263" s="154" t="s">
        <v>1353</v>
      </c>
      <c r="B1263" s="154" t="s">
        <v>3079</v>
      </c>
      <c r="C1263" s="154" t="s">
        <v>4171</v>
      </c>
      <c r="D1263" s="168"/>
      <c r="O1263" t="s">
        <v>1330</v>
      </c>
      <c r="P1263" t="s">
        <v>3044</v>
      </c>
      <c r="Q1263" t="s">
        <v>2424</v>
      </c>
      <c r="R1263">
        <v>10.6</v>
      </c>
      <c r="S1263">
        <v>1.63</v>
      </c>
    </row>
    <row r="1264" spans="1:19">
      <c r="A1264" s="154" t="s">
        <v>1354</v>
      </c>
      <c r="B1264" s="154" t="s">
        <v>3080</v>
      </c>
      <c r="C1264" s="154" t="s">
        <v>4171</v>
      </c>
      <c r="D1264" s="168">
        <v>1.32</v>
      </c>
      <c r="O1264" t="s">
        <v>1444</v>
      </c>
      <c r="P1264" t="s">
        <v>3226</v>
      </c>
      <c r="Q1264" t="s">
        <v>2424</v>
      </c>
      <c r="R1264">
        <v>4.1399999999999997</v>
      </c>
      <c r="S1264">
        <v>1.48</v>
      </c>
    </row>
    <row r="1265" spans="1:19">
      <c r="A1265" s="154" t="s">
        <v>1356</v>
      </c>
      <c r="B1265" s="154" t="s">
        <v>4181</v>
      </c>
      <c r="C1265" s="154" t="s">
        <v>4171</v>
      </c>
      <c r="D1265" s="168">
        <v>0.62</v>
      </c>
      <c r="O1265" t="s">
        <v>932</v>
      </c>
      <c r="P1265" t="s">
        <v>3227</v>
      </c>
      <c r="Q1265" t="s">
        <v>2058</v>
      </c>
      <c r="R1265">
        <v>7.59</v>
      </c>
      <c r="S1265">
        <v>0.78</v>
      </c>
    </row>
    <row r="1266" spans="1:19">
      <c r="A1266" s="154" t="s">
        <v>3535</v>
      </c>
      <c r="B1266" s="154" t="s">
        <v>3536</v>
      </c>
      <c r="C1266" s="154" t="s">
        <v>4171</v>
      </c>
      <c r="D1266" s="168">
        <v>3.54</v>
      </c>
      <c r="O1266" t="s">
        <v>1445</v>
      </c>
      <c r="P1266" t="s">
        <v>3228</v>
      </c>
      <c r="Q1266" t="s">
        <v>2424</v>
      </c>
      <c r="R1266">
        <v>19.28</v>
      </c>
      <c r="S1266">
        <v>0.98</v>
      </c>
    </row>
    <row r="1267" spans="1:19">
      <c r="A1267" s="154" t="s">
        <v>1638</v>
      </c>
      <c r="B1267" s="154" t="s">
        <v>3083</v>
      </c>
      <c r="C1267" s="154" t="s">
        <v>4171</v>
      </c>
      <c r="D1267" s="168"/>
      <c r="O1267" t="s">
        <v>1446</v>
      </c>
      <c r="P1267" t="s">
        <v>3229</v>
      </c>
      <c r="Q1267" t="s">
        <v>2424</v>
      </c>
      <c r="R1267">
        <v>-36.1</v>
      </c>
      <c r="S1267">
        <v>1.49</v>
      </c>
    </row>
    <row r="1268" spans="1:19">
      <c r="A1268" s="154" t="s">
        <v>958</v>
      </c>
      <c r="B1268" s="154" t="s">
        <v>3084</v>
      </c>
      <c r="C1268" s="154" t="s">
        <v>4171</v>
      </c>
      <c r="D1268" s="168">
        <v>0.8</v>
      </c>
      <c r="O1268" t="s">
        <v>1443</v>
      </c>
      <c r="P1268" t="s">
        <v>3224</v>
      </c>
      <c r="Q1268" t="s">
        <v>2424</v>
      </c>
      <c r="R1268">
        <v>3.67</v>
      </c>
    </row>
    <row r="1269" spans="1:19">
      <c r="A1269" s="154" t="s">
        <v>1357</v>
      </c>
      <c r="B1269" s="154" t="s">
        <v>3085</v>
      </c>
      <c r="C1269" s="154" t="s">
        <v>4171</v>
      </c>
      <c r="D1269" s="168">
        <v>0.42</v>
      </c>
      <c r="O1269" t="s">
        <v>613</v>
      </c>
      <c r="P1269" t="s">
        <v>2327</v>
      </c>
      <c r="Q1269" t="s">
        <v>2058</v>
      </c>
      <c r="R1269">
        <v>17.87</v>
      </c>
      <c r="S1269">
        <v>0.65</v>
      </c>
    </row>
    <row r="1270" spans="1:19">
      <c r="A1270" s="154" t="s">
        <v>1358</v>
      </c>
      <c r="B1270" s="154" t="s">
        <v>3086</v>
      </c>
      <c r="C1270" s="154" t="s">
        <v>4171</v>
      </c>
      <c r="D1270" s="168">
        <v>3.13</v>
      </c>
      <c r="O1270" t="s">
        <v>264</v>
      </c>
      <c r="P1270" t="s">
        <v>1951</v>
      </c>
      <c r="Q1270" t="s">
        <v>1641</v>
      </c>
      <c r="R1270">
        <v>10.45</v>
      </c>
      <c r="S1270">
        <v>0.31</v>
      </c>
    </row>
    <row r="1271" spans="1:19">
      <c r="A1271" s="154" t="s">
        <v>1359</v>
      </c>
      <c r="B1271" s="154" t="s">
        <v>3087</v>
      </c>
      <c r="C1271" s="154" t="s">
        <v>4171</v>
      </c>
      <c r="D1271" s="168">
        <v>0.97</v>
      </c>
      <c r="O1271" t="s">
        <v>1241</v>
      </c>
      <c r="P1271" t="s">
        <v>2896</v>
      </c>
      <c r="Q1271" t="s">
        <v>2424</v>
      </c>
      <c r="R1271">
        <v>8.4499999999999993</v>
      </c>
      <c r="S1271">
        <v>1.53</v>
      </c>
    </row>
    <row r="1272" spans="1:19">
      <c r="A1272" s="154" t="s">
        <v>1360</v>
      </c>
      <c r="B1272" s="154" t="s">
        <v>3088</v>
      </c>
      <c r="C1272" s="154" t="s">
        <v>4171</v>
      </c>
      <c r="D1272" s="168">
        <v>1.82</v>
      </c>
      <c r="O1272" t="s">
        <v>614</v>
      </c>
      <c r="P1272" t="s">
        <v>3230</v>
      </c>
      <c r="Q1272" t="s">
        <v>2424</v>
      </c>
      <c r="R1272">
        <v>-0.04</v>
      </c>
    </row>
    <row r="1273" spans="1:19">
      <c r="A1273" s="154" t="s">
        <v>1361</v>
      </c>
      <c r="B1273" s="154" t="s">
        <v>3089</v>
      </c>
      <c r="C1273" s="154" t="s">
        <v>4171</v>
      </c>
      <c r="D1273" s="168">
        <v>1.28</v>
      </c>
      <c r="O1273" t="s">
        <v>1447</v>
      </c>
      <c r="P1273" t="s">
        <v>3234</v>
      </c>
      <c r="Q1273" t="s">
        <v>2424</v>
      </c>
      <c r="R1273">
        <v>-379.02</v>
      </c>
      <c r="S1273">
        <v>1.23</v>
      </c>
    </row>
    <row r="1274" spans="1:19">
      <c r="A1274" s="154" t="s">
        <v>1362</v>
      </c>
      <c r="B1274" s="154" t="s">
        <v>3090</v>
      </c>
      <c r="C1274" s="154" t="s">
        <v>4171</v>
      </c>
      <c r="D1274" s="168">
        <v>0.56999999999999995</v>
      </c>
      <c r="O1274" t="s">
        <v>615</v>
      </c>
      <c r="P1274" t="s">
        <v>2328</v>
      </c>
      <c r="Q1274" t="s">
        <v>2058</v>
      </c>
      <c r="R1274">
        <v>4.0199999999999996</v>
      </c>
      <c r="S1274">
        <v>0.52</v>
      </c>
    </row>
    <row r="1275" spans="1:19">
      <c r="A1275" s="154" t="s">
        <v>1363</v>
      </c>
      <c r="B1275" s="154" t="s">
        <v>4255</v>
      </c>
      <c r="C1275" s="154" t="s">
        <v>4171</v>
      </c>
      <c r="D1275" s="168">
        <v>4.9400000000000004</v>
      </c>
      <c r="O1275" t="s">
        <v>875</v>
      </c>
      <c r="P1275" t="s">
        <v>3235</v>
      </c>
      <c r="Q1275" t="s">
        <v>2424</v>
      </c>
      <c r="R1275">
        <v>344.6</v>
      </c>
      <c r="S1275">
        <v>0.8</v>
      </c>
    </row>
    <row r="1276" spans="1:19">
      <c r="A1276" s="154" t="s">
        <v>223</v>
      </c>
      <c r="B1276" s="154" t="s">
        <v>1903</v>
      </c>
      <c r="C1276" s="154" t="s">
        <v>4171</v>
      </c>
      <c r="D1276" s="168">
        <v>-1.69</v>
      </c>
      <c r="O1276" t="s">
        <v>265</v>
      </c>
      <c r="P1276" t="s">
        <v>1952</v>
      </c>
      <c r="Q1276" t="s">
        <v>1641</v>
      </c>
      <c r="R1276">
        <v>9.92</v>
      </c>
      <c r="S1276">
        <v>1.08</v>
      </c>
    </row>
    <row r="1277" spans="1:19">
      <c r="A1277" s="154" t="s">
        <v>894</v>
      </c>
      <c r="B1277" s="154" t="s">
        <v>4256</v>
      </c>
      <c r="C1277" s="154" t="s">
        <v>4171</v>
      </c>
      <c r="D1277" s="168">
        <v>0.76</v>
      </c>
      <c r="O1277" t="s">
        <v>266</v>
      </c>
      <c r="P1277" t="s">
        <v>1953</v>
      </c>
      <c r="Q1277" t="s">
        <v>1641</v>
      </c>
      <c r="R1277">
        <v>16.59</v>
      </c>
      <c r="S1277">
        <v>0.94</v>
      </c>
    </row>
    <row r="1278" spans="1:19">
      <c r="A1278" s="154" t="s">
        <v>1364</v>
      </c>
      <c r="B1278" s="154" t="s">
        <v>3093</v>
      </c>
      <c r="C1278" s="154" t="s">
        <v>4171</v>
      </c>
      <c r="D1278" s="168">
        <v>0.48</v>
      </c>
      <c r="O1278" t="s">
        <v>1502</v>
      </c>
      <c r="P1278" t="s">
        <v>3324</v>
      </c>
      <c r="Q1278" t="s">
        <v>2424</v>
      </c>
      <c r="R1278">
        <v>6.46</v>
      </c>
      <c r="S1278">
        <v>1.01</v>
      </c>
    </row>
    <row r="1279" spans="1:19">
      <c r="A1279" s="154" t="s">
        <v>1365</v>
      </c>
      <c r="B1279" s="154" t="s">
        <v>3094</v>
      </c>
      <c r="C1279" s="154" t="s">
        <v>4171</v>
      </c>
      <c r="D1279" s="168">
        <v>0.94</v>
      </c>
      <c r="O1279" t="s">
        <v>267</v>
      </c>
      <c r="P1279" t="s">
        <v>1923</v>
      </c>
      <c r="Q1279" t="s">
        <v>1641</v>
      </c>
      <c r="R1279">
        <v>9.61</v>
      </c>
      <c r="S1279">
        <v>2.37</v>
      </c>
    </row>
    <row r="1280" spans="1:19">
      <c r="A1280" s="154" t="s">
        <v>1366</v>
      </c>
      <c r="B1280" s="154" t="s">
        <v>3095</v>
      </c>
      <c r="C1280" s="154" t="s">
        <v>4171</v>
      </c>
      <c r="D1280" s="168">
        <v>-0.13</v>
      </c>
      <c r="O1280" t="s">
        <v>268</v>
      </c>
      <c r="P1280" t="s">
        <v>1954</v>
      </c>
      <c r="Q1280" t="s">
        <v>1641</v>
      </c>
      <c r="R1280">
        <v>7.77</v>
      </c>
      <c r="S1280">
        <v>1.42</v>
      </c>
    </row>
    <row r="1281" spans="1:19">
      <c r="A1281" s="154" t="s">
        <v>1594</v>
      </c>
      <c r="B1281" s="154" t="s">
        <v>3096</v>
      </c>
      <c r="C1281" s="154" t="s">
        <v>4171</v>
      </c>
      <c r="D1281" s="168">
        <v>0.55000000000000004</v>
      </c>
      <c r="O1281" t="s">
        <v>1449</v>
      </c>
      <c r="P1281" t="s">
        <v>3239</v>
      </c>
      <c r="Q1281" t="s">
        <v>2424</v>
      </c>
      <c r="R1281">
        <v>-10.63</v>
      </c>
    </row>
    <row r="1282" spans="1:19">
      <c r="A1282" s="154" t="s">
        <v>1367</v>
      </c>
      <c r="B1282" s="154" t="s">
        <v>3097</v>
      </c>
      <c r="C1282" s="154" t="s">
        <v>4171</v>
      </c>
      <c r="D1282" s="168">
        <v>0.76</v>
      </c>
      <c r="O1282" t="s">
        <v>1450</v>
      </c>
      <c r="P1282" t="s">
        <v>3240</v>
      </c>
      <c r="Q1282" t="s">
        <v>2424</v>
      </c>
      <c r="R1282">
        <v>9.1300000000000008</v>
      </c>
      <c r="S1282">
        <v>3.58</v>
      </c>
    </row>
    <row r="1283" spans="1:19">
      <c r="A1283" s="154" t="s">
        <v>881</v>
      </c>
      <c r="B1283" s="154" t="s">
        <v>3098</v>
      </c>
      <c r="C1283" s="154" t="s">
        <v>4171</v>
      </c>
      <c r="D1283" s="168">
        <v>0.84</v>
      </c>
      <c r="O1283" t="s">
        <v>269</v>
      </c>
      <c r="P1283" t="s">
        <v>1955</v>
      </c>
      <c r="Q1283" t="s">
        <v>1641</v>
      </c>
      <c r="R1283">
        <v>9.16</v>
      </c>
      <c r="S1283">
        <v>1.73</v>
      </c>
    </row>
    <row r="1284" spans="1:19">
      <c r="A1284" s="154" t="s">
        <v>889</v>
      </c>
      <c r="B1284" s="154" t="s">
        <v>3099</v>
      </c>
      <c r="C1284" s="154" t="s">
        <v>4171</v>
      </c>
      <c r="D1284" s="168">
        <v>0.48</v>
      </c>
      <c r="O1284" t="s">
        <v>616</v>
      </c>
      <c r="P1284" t="s">
        <v>2329</v>
      </c>
      <c r="Q1284" t="s">
        <v>2058</v>
      </c>
      <c r="R1284">
        <v>-8.98</v>
      </c>
      <c r="S1284">
        <v>0.44</v>
      </c>
    </row>
    <row r="1285" spans="1:19">
      <c r="A1285" s="154" t="s">
        <v>1906</v>
      </c>
      <c r="B1285" s="154" t="s">
        <v>1907</v>
      </c>
      <c r="C1285" s="154" t="s">
        <v>4171</v>
      </c>
      <c r="D1285" s="168">
        <v>-8.27</v>
      </c>
      <c r="O1285" t="s">
        <v>818</v>
      </c>
      <c r="P1285" t="s">
        <v>3241</v>
      </c>
      <c r="Q1285" t="s">
        <v>2424</v>
      </c>
      <c r="R1285" s="169">
        <v>-1601.28</v>
      </c>
      <c r="S1285">
        <v>0.62</v>
      </c>
    </row>
    <row r="1286" spans="1:19">
      <c r="A1286" s="154" t="s">
        <v>1369</v>
      </c>
      <c r="B1286" s="154" t="s">
        <v>3101</v>
      </c>
      <c r="C1286" s="154" t="s">
        <v>4171</v>
      </c>
      <c r="D1286" s="168">
        <v>0.74</v>
      </c>
      <c r="O1286" t="s">
        <v>270</v>
      </c>
      <c r="P1286" t="s">
        <v>1956</v>
      </c>
      <c r="Q1286" t="s">
        <v>1641</v>
      </c>
      <c r="R1286">
        <v>1.73</v>
      </c>
      <c r="S1286">
        <v>0.76</v>
      </c>
    </row>
    <row r="1287" spans="1:19">
      <c r="A1287" s="154" t="s">
        <v>1370</v>
      </c>
      <c r="B1287" s="154" t="s">
        <v>3102</v>
      </c>
      <c r="C1287" s="154" t="s">
        <v>4171</v>
      </c>
      <c r="D1287" s="168">
        <v>0.57999999999999996</v>
      </c>
      <c r="O1287" t="s">
        <v>271</v>
      </c>
      <c r="P1287" t="s">
        <v>1957</v>
      </c>
      <c r="Q1287" t="s">
        <v>1641</v>
      </c>
      <c r="R1287">
        <v>13.2</v>
      </c>
      <c r="S1287">
        <v>1.32</v>
      </c>
    </row>
    <row r="1288" spans="1:19">
      <c r="A1288" s="154" t="s">
        <v>830</v>
      </c>
      <c r="B1288" s="154" t="s">
        <v>3103</v>
      </c>
      <c r="C1288" s="154" t="s">
        <v>4171</v>
      </c>
      <c r="D1288" s="168">
        <v>1.57</v>
      </c>
      <c r="O1288" t="s">
        <v>617</v>
      </c>
      <c r="P1288" t="s">
        <v>3806</v>
      </c>
      <c r="Q1288" t="s">
        <v>2058</v>
      </c>
      <c r="R1288">
        <v>8.86</v>
      </c>
      <c r="S1288">
        <v>1.32</v>
      </c>
    </row>
    <row r="1289" spans="1:19">
      <c r="A1289" s="154" t="s">
        <v>1371</v>
      </c>
      <c r="B1289" s="154" t="s">
        <v>3104</v>
      </c>
      <c r="C1289" s="154" t="s">
        <v>4171</v>
      </c>
      <c r="D1289" s="168">
        <v>-0.19</v>
      </c>
      <c r="O1289" t="s">
        <v>272</v>
      </c>
      <c r="P1289" t="s">
        <v>1958</v>
      </c>
      <c r="Q1289" t="s">
        <v>1641</v>
      </c>
      <c r="R1289">
        <v>11.69</v>
      </c>
      <c r="S1289">
        <v>1.42</v>
      </c>
    </row>
    <row r="1290" spans="1:19">
      <c r="A1290" s="154" t="s">
        <v>1372</v>
      </c>
      <c r="B1290" s="154" t="s">
        <v>3105</v>
      </c>
      <c r="C1290" s="154" t="s">
        <v>4171</v>
      </c>
      <c r="D1290" s="168">
        <v>0.03</v>
      </c>
      <c r="O1290" t="s">
        <v>1452</v>
      </c>
      <c r="P1290" t="s">
        <v>3248</v>
      </c>
      <c r="Q1290" t="s">
        <v>2424</v>
      </c>
      <c r="R1290">
        <v>-0.23</v>
      </c>
    </row>
    <row r="1291" spans="1:19">
      <c r="A1291" s="154" t="s">
        <v>1373</v>
      </c>
      <c r="B1291" s="154" t="s">
        <v>3106</v>
      </c>
      <c r="C1291" s="154" t="s">
        <v>4171</v>
      </c>
      <c r="D1291" s="168">
        <v>0.67</v>
      </c>
      <c r="O1291" t="s">
        <v>618</v>
      </c>
      <c r="P1291" t="s">
        <v>2331</v>
      </c>
      <c r="Q1291" t="s">
        <v>2058</v>
      </c>
      <c r="R1291">
        <v>17.649999999999999</v>
      </c>
      <c r="S1291">
        <v>0.48</v>
      </c>
    </row>
    <row r="1292" spans="1:19">
      <c r="A1292" s="154" t="s">
        <v>4257</v>
      </c>
      <c r="B1292" s="154" t="s">
        <v>4258</v>
      </c>
      <c r="C1292" s="154" t="s">
        <v>4171</v>
      </c>
      <c r="D1292" s="168">
        <v>0.91</v>
      </c>
      <c r="O1292" t="s">
        <v>1453</v>
      </c>
      <c r="P1292" t="s">
        <v>3251</v>
      </c>
      <c r="Q1292" t="s">
        <v>2424</v>
      </c>
      <c r="R1292">
        <v>4.2300000000000004</v>
      </c>
      <c r="S1292">
        <v>0.73</v>
      </c>
    </row>
    <row r="1293" spans="1:19">
      <c r="A1293" s="154" t="s">
        <v>1375</v>
      </c>
      <c r="B1293" s="154" t="s">
        <v>3110</v>
      </c>
      <c r="C1293" s="154" t="s">
        <v>4171</v>
      </c>
      <c r="D1293" s="168">
        <v>1.43</v>
      </c>
      <c r="O1293" t="s">
        <v>1454</v>
      </c>
      <c r="P1293" t="s">
        <v>3252</v>
      </c>
      <c r="Q1293" t="s">
        <v>2424</v>
      </c>
      <c r="R1293">
        <v>-2.0099999999999998</v>
      </c>
    </row>
    <row r="1294" spans="1:19">
      <c r="A1294" s="154" t="s">
        <v>899</v>
      </c>
      <c r="B1294" s="154" t="s">
        <v>3111</v>
      </c>
      <c r="C1294" s="154" t="s">
        <v>4171</v>
      </c>
      <c r="D1294" s="168">
        <v>0.57999999999999996</v>
      </c>
      <c r="O1294" t="s">
        <v>1457</v>
      </c>
      <c r="P1294" t="s">
        <v>3255</v>
      </c>
      <c r="Q1294" t="s">
        <v>2424</v>
      </c>
      <c r="R1294">
        <v>2.4</v>
      </c>
      <c r="S1294">
        <v>0.26</v>
      </c>
    </row>
    <row r="1295" spans="1:19">
      <c r="A1295" s="154" t="s">
        <v>1376</v>
      </c>
      <c r="B1295" s="154" t="s">
        <v>3112</v>
      </c>
      <c r="C1295" s="154" t="s">
        <v>4171</v>
      </c>
      <c r="D1295" s="168">
        <v>0.69</v>
      </c>
      <c r="O1295" t="s">
        <v>1458</v>
      </c>
      <c r="P1295" t="s">
        <v>3256</v>
      </c>
      <c r="Q1295" t="s">
        <v>2424</v>
      </c>
      <c r="R1295">
        <v>0</v>
      </c>
      <c r="S1295">
        <v>0</v>
      </c>
    </row>
    <row r="1296" spans="1:19">
      <c r="A1296" s="154" t="s">
        <v>1602</v>
      </c>
      <c r="B1296" s="154" t="s">
        <v>3113</v>
      </c>
      <c r="C1296" s="154" t="s">
        <v>4171</v>
      </c>
      <c r="D1296" s="168">
        <v>0.56000000000000005</v>
      </c>
      <c r="O1296" t="s">
        <v>273</v>
      </c>
      <c r="P1296" t="s">
        <v>1960</v>
      </c>
      <c r="Q1296" t="s">
        <v>1641</v>
      </c>
      <c r="R1296">
        <v>19.940000000000001</v>
      </c>
      <c r="S1296">
        <v>2.6</v>
      </c>
    </row>
    <row r="1297" spans="1:19">
      <c r="A1297" s="154" t="s">
        <v>564</v>
      </c>
      <c r="B1297" s="154" t="s">
        <v>3116</v>
      </c>
      <c r="C1297" s="154" t="s">
        <v>4171</v>
      </c>
      <c r="D1297" s="168">
        <v>-0.57999999999999996</v>
      </c>
      <c r="O1297" t="s">
        <v>1961</v>
      </c>
      <c r="P1297" t="s">
        <v>3882</v>
      </c>
      <c r="Q1297" t="s">
        <v>1641</v>
      </c>
      <c r="R1297">
        <v>8.82</v>
      </c>
      <c r="S1297">
        <v>0.51</v>
      </c>
    </row>
    <row r="1298" spans="1:19">
      <c r="A1298" s="154" t="s">
        <v>1379</v>
      </c>
      <c r="B1298" s="154" t="s">
        <v>3117</v>
      </c>
      <c r="C1298" s="154" t="s">
        <v>4171</v>
      </c>
      <c r="D1298" s="168"/>
      <c r="O1298" t="s">
        <v>1459</v>
      </c>
      <c r="P1298" t="s">
        <v>3257</v>
      </c>
      <c r="Q1298" t="s">
        <v>2424</v>
      </c>
      <c r="R1298">
        <v>55.21</v>
      </c>
      <c r="S1298">
        <v>0.63</v>
      </c>
    </row>
    <row r="1299" spans="1:19">
      <c r="A1299" s="154" t="s">
        <v>568</v>
      </c>
      <c r="B1299" s="154" t="s">
        <v>4288</v>
      </c>
      <c r="C1299" s="154" t="s">
        <v>4171</v>
      </c>
      <c r="D1299" s="168">
        <v>0.9</v>
      </c>
      <c r="O1299" t="s">
        <v>1460</v>
      </c>
      <c r="P1299" t="s">
        <v>3258</v>
      </c>
      <c r="Q1299" t="s">
        <v>2424</v>
      </c>
      <c r="R1299">
        <v>2.29</v>
      </c>
      <c r="S1299">
        <v>0.59</v>
      </c>
    </row>
    <row r="1300" spans="1:19">
      <c r="A1300" s="154" t="s">
        <v>841</v>
      </c>
      <c r="B1300" s="154" t="s">
        <v>3118</v>
      </c>
      <c r="C1300" s="154" t="s">
        <v>4171</v>
      </c>
      <c r="D1300" s="168">
        <v>1.33</v>
      </c>
      <c r="O1300" t="s">
        <v>274</v>
      </c>
      <c r="P1300" t="s">
        <v>1963</v>
      </c>
      <c r="Q1300" t="s">
        <v>1641</v>
      </c>
      <c r="R1300">
        <v>7.99</v>
      </c>
      <c r="S1300">
        <v>1.27</v>
      </c>
    </row>
    <row r="1301" spans="1:19">
      <c r="A1301" s="154" t="s">
        <v>857</v>
      </c>
      <c r="B1301" s="154" t="s">
        <v>3119</v>
      </c>
      <c r="C1301" s="154" t="s">
        <v>4171</v>
      </c>
      <c r="D1301" s="168">
        <v>0.56999999999999995</v>
      </c>
      <c r="O1301" t="s">
        <v>619</v>
      </c>
      <c r="P1301" t="s">
        <v>2332</v>
      </c>
      <c r="Q1301" t="s">
        <v>2058</v>
      </c>
      <c r="R1301">
        <v>122.73</v>
      </c>
      <c r="S1301">
        <v>0.57999999999999996</v>
      </c>
    </row>
    <row r="1302" spans="1:19">
      <c r="A1302" s="154" t="s">
        <v>1380</v>
      </c>
      <c r="B1302" s="154" t="s">
        <v>3121</v>
      </c>
      <c r="C1302" s="154" t="s">
        <v>4171</v>
      </c>
      <c r="D1302" s="168">
        <v>0.13</v>
      </c>
      <c r="O1302" t="s">
        <v>275</v>
      </c>
      <c r="P1302" t="s">
        <v>1964</v>
      </c>
      <c r="Q1302" t="s">
        <v>1641</v>
      </c>
      <c r="R1302">
        <v>4.95</v>
      </c>
      <c r="S1302">
        <v>0.94</v>
      </c>
    </row>
    <row r="1303" spans="1:19">
      <c r="A1303" s="154" t="s">
        <v>1381</v>
      </c>
      <c r="B1303" s="154" t="s">
        <v>3122</v>
      </c>
      <c r="C1303" s="154" t="s">
        <v>4171</v>
      </c>
      <c r="D1303" s="168">
        <v>-1.52</v>
      </c>
      <c r="O1303" t="s">
        <v>844</v>
      </c>
      <c r="P1303" t="s">
        <v>3260</v>
      </c>
      <c r="Q1303" t="s">
        <v>2424</v>
      </c>
      <c r="R1303">
        <v>8.85</v>
      </c>
      <c r="S1303">
        <v>1.17</v>
      </c>
    </row>
    <row r="1304" spans="1:19">
      <c r="A1304" s="154" t="s">
        <v>571</v>
      </c>
      <c r="B1304" s="154" t="s">
        <v>3874</v>
      </c>
      <c r="C1304" s="154" t="s">
        <v>4171</v>
      </c>
      <c r="D1304" s="168">
        <v>4.97</v>
      </c>
      <c r="O1304" t="s">
        <v>855</v>
      </c>
      <c r="P1304" t="s">
        <v>3261</v>
      </c>
      <c r="Q1304" t="s">
        <v>2424</v>
      </c>
      <c r="R1304">
        <v>14.1</v>
      </c>
      <c r="S1304">
        <v>1.17</v>
      </c>
    </row>
    <row r="1305" spans="1:19">
      <c r="A1305" s="154" t="s">
        <v>1382</v>
      </c>
      <c r="B1305" s="154" t="s">
        <v>3124</v>
      </c>
      <c r="C1305" s="154" t="s">
        <v>4171</v>
      </c>
      <c r="D1305" s="168">
        <v>-0.23</v>
      </c>
      <c r="O1305" t="s">
        <v>276</v>
      </c>
      <c r="P1305" t="s">
        <v>1966</v>
      </c>
      <c r="Q1305" t="s">
        <v>1641</v>
      </c>
      <c r="R1305">
        <v>11.02</v>
      </c>
      <c r="S1305">
        <v>1.86</v>
      </c>
    </row>
    <row r="1306" spans="1:19">
      <c r="A1306" s="154" t="s">
        <v>785</v>
      </c>
      <c r="B1306" s="154" t="s">
        <v>3125</v>
      </c>
      <c r="C1306" s="154" t="s">
        <v>4171</v>
      </c>
      <c r="D1306" s="168">
        <v>0.81</v>
      </c>
      <c r="O1306" t="s">
        <v>1599</v>
      </c>
      <c r="P1306" t="s">
        <v>2333</v>
      </c>
      <c r="Q1306" t="s">
        <v>2058</v>
      </c>
      <c r="R1306">
        <v>11.27</v>
      </c>
      <c r="S1306">
        <v>1.89</v>
      </c>
    </row>
    <row r="1307" spans="1:19">
      <c r="A1307" s="154" t="s">
        <v>1383</v>
      </c>
      <c r="B1307" s="154" t="s">
        <v>3126</v>
      </c>
      <c r="C1307" s="154" t="s">
        <v>4171</v>
      </c>
      <c r="D1307" s="168">
        <v>0.98</v>
      </c>
      <c r="O1307" t="s">
        <v>1463</v>
      </c>
      <c r="P1307" t="s">
        <v>3263</v>
      </c>
      <c r="Q1307" t="s">
        <v>2424</v>
      </c>
      <c r="R1307">
        <v>8.51</v>
      </c>
      <c r="S1307">
        <v>0.45</v>
      </c>
    </row>
    <row r="1308" spans="1:19">
      <c r="A1308" s="154" t="s">
        <v>1385</v>
      </c>
      <c r="B1308" s="154" t="s">
        <v>3802</v>
      </c>
      <c r="C1308" s="154" t="s">
        <v>4171</v>
      </c>
      <c r="D1308" s="168">
        <v>0.42</v>
      </c>
      <c r="O1308" t="s">
        <v>924</v>
      </c>
      <c r="P1308" t="s">
        <v>3264</v>
      </c>
      <c r="Q1308" t="s">
        <v>2424</v>
      </c>
      <c r="R1308">
        <v>54.65</v>
      </c>
      <c r="S1308">
        <v>1.17</v>
      </c>
    </row>
    <row r="1309" spans="1:19">
      <c r="A1309" s="154" t="s">
        <v>231</v>
      </c>
      <c r="B1309" s="154" t="s">
        <v>1913</v>
      </c>
      <c r="C1309" s="154" t="s">
        <v>4171</v>
      </c>
      <c r="D1309" s="168">
        <v>0.19</v>
      </c>
      <c r="O1309" t="s">
        <v>620</v>
      </c>
      <c r="P1309" t="s">
        <v>2334</v>
      </c>
      <c r="Q1309" t="s">
        <v>2058</v>
      </c>
      <c r="R1309">
        <v>11.59</v>
      </c>
      <c r="S1309">
        <v>1.42</v>
      </c>
    </row>
    <row r="1310" spans="1:19">
      <c r="A1310" s="154" t="s">
        <v>765</v>
      </c>
      <c r="B1310" s="154" t="s">
        <v>3130</v>
      </c>
      <c r="C1310" s="154" t="s">
        <v>4171</v>
      </c>
      <c r="D1310" s="168">
        <v>1.31</v>
      </c>
      <c r="O1310" t="s">
        <v>1464</v>
      </c>
      <c r="P1310" t="s">
        <v>3265</v>
      </c>
      <c r="Q1310" t="s">
        <v>2424</v>
      </c>
      <c r="R1310">
        <v>175.89</v>
      </c>
      <c r="S1310">
        <v>11.04</v>
      </c>
    </row>
    <row r="1311" spans="1:19">
      <c r="A1311" s="154" t="s">
        <v>1387</v>
      </c>
      <c r="B1311" s="154" t="s">
        <v>3131</v>
      </c>
      <c r="C1311" s="154" t="s">
        <v>4171</v>
      </c>
      <c r="D1311" s="168">
        <v>-0.01</v>
      </c>
      <c r="O1311" t="s">
        <v>3298</v>
      </c>
      <c r="P1311" t="s">
        <v>3299</v>
      </c>
      <c r="Q1311" t="s">
        <v>2424</v>
      </c>
      <c r="R1311">
        <v>3.64</v>
      </c>
      <c r="S1311">
        <v>0.75</v>
      </c>
    </row>
    <row r="1312" spans="1:19">
      <c r="A1312" s="154" t="s">
        <v>232</v>
      </c>
      <c r="B1312" s="154" t="s">
        <v>1914</v>
      </c>
      <c r="C1312" s="154" t="s">
        <v>4171</v>
      </c>
      <c r="D1312" s="168">
        <v>1.72</v>
      </c>
      <c r="O1312" t="s">
        <v>278</v>
      </c>
      <c r="P1312" t="s">
        <v>1663</v>
      </c>
      <c r="Q1312" t="s">
        <v>1641</v>
      </c>
      <c r="R1312">
        <v>-43.23</v>
      </c>
      <c r="S1312">
        <v>7.45</v>
      </c>
    </row>
    <row r="1313" spans="1:19">
      <c r="A1313" s="154" t="s">
        <v>233</v>
      </c>
      <c r="B1313" s="154" t="s">
        <v>1915</v>
      </c>
      <c r="C1313" s="154" t="s">
        <v>4171</v>
      </c>
      <c r="D1313" s="168">
        <v>0.55000000000000004</v>
      </c>
      <c r="O1313" t="s">
        <v>1467</v>
      </c>
      <c r="P1313" t="s">
        <v>3268</v>
      </c>
      <c r="Q1313" t="s">
        <v>2424</v>
      </c>
      <c r="R1313">
        <v>18.21</v>
      </c>
      <c r="S1313">
        <v>1.57</v>
      </c>
    </row>
    <row r="1314" spans="1:19">
      <c r="A1314" s="154" t="s">
        <v>234</v>
      </c>
      <c r="B1314" s="154" t="s">
        <v>1916</v>
      </c>
      <c r="C1314" s="154" t="s">
        <v>4171</v>
      </c>
      <c r="D1314" s="168">
        <v>0.16</v>
      </c>
      <c r="O1314" t="s">
        <v>1468</v>
      </c>
      <c r="P1314" t="s">
        <v>3269</v>
      </c>
      <c r="Q1314" t="s">
        <v>2424</v>
      </c>
      <c r="R1314">
        <v>6.13</v>
      </c>
      <c r="S1314">
        <v>0.6</v>
      </c>
    </row>
    <row r="1315" spans="1:19">
      <c r="A1315" s="154" t="s">
        <v>1390</v>
      </c>
      <c r="B1315" s="154" t="s">
        <v>4220</v>
      </c>
      <c r="C1315" s="154" t="s">
        <v>4171</v>
      </c>
      <c r="D1315" s="168">
        <v>1.58</v>
      </c>
      <c r="O1315" t="s">
        <v>279</v>
      </c>
      <c r="P1315" t="s">
        <v>1968</v>
      </c>
      <c r="Q1315" t="s">
        <v>1641</v>
      </c>
      <c r="R1315">
        <v>10.87</v>
      </c>
      <c r="S1315">
        <v>2.04</v>
      </c>
    </row>
    <row r="1316" spans="1:19">
      <c r="A1316" s="154" t="s">
        <v>1391</v>
      </c>
      <c r="B1316" s="154" t="s">
        <v>3135</v>
      </c>
      <c r="C1316" s="154" t="s">
        <v>4171</v>
      </c>
      <c r="D1316" s="168">
        <v>0.95</v>
      </c>
      <c r="O1316" t="s">
        <v>1469</v>
      </c>
      <c r="P1316" t="s">
        <v>3270</v>
      </c>
      <c r="Q1316" t="s">
        <v>2424</v>
      </c>
      <c r="R1316">
        <v>38.1</v>
      </c>
      <c r="S1316">
        <v>5.0999999999999996</v>
      </c>
    </row>
    <row r="1317" spans="1:19">
      <c r="A1317" s="154" t="s">
        <v>573</v>
      </c>
      <c r="B1317" s="154" t="s">
        <v>3138</v>
      </c>
      <c r="C1317" s="154" t="s">
        <v>4171</v>
      </c>
      <c r="D1317" s="168">
        <v>0.44</v>
      </c>
      <c r="O1317" t="s">
        <v>3567</v>
      </c>
      <c r="P1317" t="s">
        <v>3568</v>
      </c>
      <c r="Q1317" t="s">
        <v>2424</v>
      </c>
      <c r="R1317">
        <v>3.15</v>
      </c>
      <c r="S1317">
        <v>2.15</v>
      </c>
    </row>
    <row r="1318" spans="1:19">
      <c r="A1318" s="154" t="s">
        <v>800</v>
      </c>
      <c r="B1318" s="154" t="s">
        <v>3139</v>
      </c>
      <c r="C1318" s="154" t="s">
        <v>4171</v>
      </c>
      <c r="D1318" s="168">
        <v>1.62</v>
      </c>
      <c r="O1318" t="s">
        <v>3567</v>
      </c>
      <c r="P1318" t="s">
        <v>3568</v>
      </c>
      <c r="Q1318" t="s">
        <v>2424</v>
      </c>
      <c r="R1318">
        <v>3.15</v>
      </c>
      <c r="S1318">
        <v>2.15</v>
      </c>
    </row>
    <row r="1319" spans="1:19">
      <c r="A1319" s="154" t="s">
        <v>1627</v>
      </c>
      <c r="B1319" s="154" t="s">
        <v>3539</v>
      </c>
      <c r="C1319" s="154" t="s">
        <v>4171</v>
      </c>
      <c r="D1319" s="168">
        <v>0.89</v>
      </c>
      <c r="O1319" t="s">
        <v>1405</v>
      </c>
      <c r="P1319" t="s">
        <v>3158</v>
      </c>
      <c r="Q1319" t="s">
        <v>2424</v>
      </c>
      <c r="R1319">
        <v>7.38</v>
      </c>
      <c r="S1319">
        <v>1.67</v>
      </c>
    </row>
    <row r="1320" spans="1:19">
      <c r="A1320" s="154" t="s">
        <v>1394</v>
      </c>
      <c r="B1320" s="154" t="s">
        <v>3140</v>
      </c>
      <c r="C1320" s="154" t="s">
        <v>4171</v>
      </c>
      <c r="D1320" s="168">
        <v>0.71</v>
      </c>
      <c r="O1320" t="s">
        <v>1470</v>
      </c>
      <c r="P1320" t="s">
        <v>3273</v>
      </c>
      <c r="Q1320" t="s">
        <v>2424</v>
      </c>
      <c r="R1320">
        <v>-0.28000000000000003</v>
      </c>
    </row>
    <row r="1321" spans="1:19">
      <c r="A1321" s="154" t="s">
        <v>1395</v>
      </c>
      <c r="B1321" s="154" t="s">
        <v>3141</v>
      </c>
      <c r="C1321" s="154" t="s">
        <v>4171</v>
      </c>
      <c r="D1321" s="168">
        <v>1.25</v>
      </c>
      <c r="O1321" t="s">
        <v>621</v>
      </c>
      <c r="P1321" t="s">
        <v>2336</v>
      </c>
      <c r="Q1321" t="s">
        <v>2058</v>
      </c>
      <c r="R1321">
        <v>-505.76</v>
      </c>
      <c r="S1321">
        <v>1.67</v>
      </c>
    </row>
    <row r="1322" spans="1:19">
      <c r="A1322" s="154" t="s">
        <v>1396</v>
      </c>
      <c r="B1322" s="154" t="s">
        <v>3142</v>
      </c>
      <c r="C1322" s="154" t="s">
        <v>4171</v>
      </c>
      <c r="D1322" s="168">
        <v>2.13</v>
      </c>
      <c r="O1322" t="s">
        <v>622</v>
      </c>
      <c r="P1322" t="s">
        <v>2337</v>
      </c>
      <c r="Q1322" t="s">
        <v>2058</v>
      </c>
      <c r="R1322">
        <v>238.17</v>
      </c>
      <c r="S1322">
        <v>0.94</v>
      </c>
    </row>
    <row r="1323" spans="1:19">
      <c r="A1323" s="154" t="s">
        <v>1397</v>
      </c>
      <c r="B1323" s="154" t="s">
        <v>3143</v>
      </c>
      <c r="C1323" s="154" t="s">
        <v>4171</v>
      </c>
      <c r="D1323" s="168">
        <v>1.24</v>
      </c>
      <c r="O1323" t="s">
        <v>280</v>
      </c>
      <c r="P1323" t="s">
        <v>1969</v>
      </c>
      <c r="Q1323" t="s">
        <v>1641</v>
      </c>
      <c r="R1323">
        <v>6.76</v>
      </c>
      <c r="S1323">
        <v>1.32</v>
      </c>
    </row>
    <row r="1324" spans="1:19">
      <c r="A1324" s="154" t="s">
        <v>780</v>
      </c>
      <c r="B1324" s="154" t="s">
        <v>3144</v>
      </c>
      <c r="C1324" s="154" t="s">
        <v>4171</v>
      </c>
      <c r="D1324" s="168">
        <v>0.97</v>
      </c>
      <c r="O1324" t="s">
        <v>281</v>
      </c>
      <c r="P1324" t="s">
        <v>1972</v>
      </c>
      <c r="Q1324" t="s">
        <v>1641</v>
      </c>
      <c r="R1324">
        <v>9.8800000000000008</v>
      </c>
      <c r="S1324">
        <v>2.56</v>
      </c>
    </row>
    <row r="1325" spans="1:19">
      <c r="A1325" s="154" t="s">
        <v>1398</v>
      </c>
      <c r="B1325" s="154" t="s">
        <v>3145</v>
      </c>
      <c r="C1325" s="154" t="s">
        <v>4171</v>
      </c>
      <c r="D1325" s="168">
        <v>1.37</v>
      </c>
      <c r="O1325" t="s">
        <v>282</v>
      </c>
      <c r="P1325" t="s">
        <v>1973</v>
      </c>
      <c r="Q1325" t="s">
        <v>1641</v>
      </c>
      <c r="R1325">
        <v>26.21</v>
      </c>
      <c r="S1325">
        <v>2.15</v>
      </c>
    </row>
    <row r="1326" spans="1:19">
      <c r="A1326" s="154" t="s">
        <v>1399</v>
      </c>
      <c r="B1326" s="154" t="s">
        <v>3884</v>
      </c>
      <c r="C1326" s="154" t="s">
        <v>4171</v>
      </c>
      <c r="D1326" s="168">
        <v>0.42</v>
      </c>
      <c r="O1326" t="s">
        <v>283</v>
      </c>
      <c r="P1326" t="s">
        <v>1974</v>
      </c>
      <c r="Q1326" t="s">
        <v>1641</v>
      </c>
      <c r="R1326">
        <v>-18.8</v>
      </c>
      <c r="S1326">
        <v>0.73</v>
      </c>
    </row>
    <row r="1327" spans="1:19">
      <c r="A1327" s="154" t="s">
        <v>1400</v>
      </c>
      <c r="B1327" s="154" t="s">
        <v>4259</v>
      </c>
      <c r="C1327" s="154" t="s">
        <v>4171</v>
      </c>
      <c r="D1327" s="168">
        <v>1.52</v>
      </c>
      <c r="O1327" t="s">
        <v>284</v>
      </c>
      <c r="P1327" t="s">
        <v>1975</v>
      </c>
      <c r="Q1327" t="s">
        <v>1641</v>
      </c>
      <c r="R1327">
        <v>25.69</v>
      </c>
      <c r="S1327">
        <v>0.5</v>
      </c>
    </row>
    <row r="1328" spans="1:19">
      <c r="A1328" s="154" t="s">
        <v>1401</v>
      </c>
      <c r="B1328" s="154" t="s">
        <v>3148</v>
      </c>
      <c r="C1328" s="154" t="s">
        <v>4171</v>
      </c>
      <c r="D1328" s="168">
        <v>0.16</v>
      </c>
      <c r="O1328" t="s">
        <v>1768</v>
      </c>
      <c r="P1328" t="s">
        <v>1769</v>
      </c>
      <c r="Q1328" t="s">
        <v>1641</v>
      </c>
      <c r="R1328">
        <v>0</v>
      </c>
    </row>
    <row r="1329" spans="1:19">
      <c r="A1329" s="154" t="s">
        <v>237</v>
      </c>
      <c r="B1329" s="154" t="s">
        <v>1919</v>
      </c>
      <c r="C1329" s="154" t="s">
        <v>4171</v>
      </c>
      <c r="D1329" s="168">
        <v>0.2</v>
      </c>
      <c r="O1329" t="s">
        <v>1471</v>
      </c>
      <c r="P1329" t="s">
        <v>3274</v>
      </c>
      <c r="Q1329" t="s">
        <v>2424</v>
      </c>
      <c r="R1329">
        <v>8.33</v>
      </c>
      <c r="S1329">
        <v>0.95</v>
      </c>
    </row>
    <row r="1330" spans="1:19">
      <c r="A1330" s="154" t="s">
        <v>3151</v>
      </c>
      <c r="B1330" s="154" t="s">
        <v>3152</v>
      </c>
      <c r="C1330" s="154" t="s">
        <v>4171</v>
      </c>
      <c r="D1330" s="168"/>
      <c r="O1330" t="s">
        <v>285</v>
      </c>
      <c r="P1330" t="s">
        <v>1976</v>
      </c>
      <c r="Q1330" t="s">
        <v>1641</v>
      </c>
      <c r="R1330">
        <v>22.31</v>
      </c>
      <c r="S1330">
        <v>1.5</v>
      </c>
    </row>
    <row r="1331" spans="1:19">
      <c r="A1331" s="154" t="s">
        <v>4182</v>
      </c>
      <c r="B1331" s="154" t="s">
        <v>4183</v>
      </c>
      <c r="C1331" s="154" t="s">
        <v>4171</v>
      </c>
      <c r="D1331" s="168">
        <v>3.15</v>
      </c>
      <c r="O1331" t="s">
        <v>817</v>
      </c>
      <c r="P1331" t="s">
        <v>2744</v>
      </c>
      <c r="Q1331" t="s">
        <v>2424</v>
      </c>
      <c r="R1331">
        <v>48.02</v>
      </c>
      <c r="S1331">
        <v>1.01</v>
      </c>
    </row>
    <row r="1332" spans="1:19">
      <c r="A1332" s="154" t="s">
        <v>239</v>
      </c>
      <c r="B1332" s="154" t="s">
        <v>1921</v>
      </c>
      <c r="C1332" s="154" t="s">
        <v>4171</v>
      </c>
      <c r="D1332" s="168">
        <v>1.06</v>
      </c>
      <c r="O1332" t="s">
        <v>842</v>
      </c>
      <c r="P1332" t="s">
        <v>3279</v>
      </c>
      <c r="Q1332" t="s">
        <v>2424</v>
      </c>
      <c r="R1332">
        <v>7.11</v>
      </c>
      <c r="S1332">
        <v>1.65</v>
      </c>
    </row>
    <row r="1333" spans="1:19">
      <c r="A1333" s="154" t="s">
        <v>1405</v>
      </c>
      <c r="B1333" s="154" t="s">
        <v>3158</v>
      </c>
      <c r="C1333" s="154" t="s">
        <v>4171</v>
      </c>
      <c r="D1333" s="168">
        <v>1.1399999999999999</v>
      </c>
      <c r="O1333" t="s">
        <v>3245</v>
      </c>
      <c r="P1333" t="s">
        <v>3246</v>
      </c>
      <c r="Q1333" t="s">
        <v>2424</v>
      </c>
      <c r="R1333">
        <v>0</v>
      </c>
    </row>
    <row r="1334" spans="1:19">
      <c r="A1334" s="154" t="s">
        <v>1408</v>
      </c>
      <c r="B1334" s="154" t="s">
        <v>3161</v>
      </c>
      <c r="C1334" s="154" t="s">
        <v>4171</v>
      </c>
      <c r="D1334" s="168">
        <v>-0.05</v>
      </c>
      <c r="O1334" t="s">
        <v>286</v>
      </c>
      <c r="P1334" t="s">
        <v>1977</v>
      </c>
      <c r="Q1334" t="s">
        <v>1641</v>
      </c>
      <c r="R1334">
        <v>19.27</v>
      </c>
      <c r="S1334">
        <v>1.63</v>
      </c>
    </row>
    <row r="1335" spans="1:19">
      <c r="A1335" s="154" t="s">
        <v>1410</v>
      </c>
      <c r="B1335" s="154" t="s">
        <v>3163</v>
      </c>
      <c r="C1335" s="154" t="s">
        <v>4171</v>
      </c>
      <c r="D1335" s="168"/>
      <c r="O1335" t="s">
        <v>804</v>
      </c>
      <c r="P1335" t="s">
        <v>3364</v>
      </c>
      <c r="Q1335" t="s">
        <v>2424</v>
      </c>
      <c r="R1335">
        <v>15.66</v>
      </c>
      <c r="S1335">
        <v>2.0299999999999998</v>
      </c>
    </row>
    <row r="1336" spans="1:19">
      <c r="A1336" s="154" t="s">
        <v>579</v>
      </c>
      <c r="B1336" s="154" t="s">
        <v>2297</v>
      </c>
      <c r="C1336" s="154" t="s">
        <v>4171</v>
      </c>
      <c r="D1336" s="168">
        <v>0.47</v>
      </c>
      <c r="O1336" t="s">
        <v>1167</v>
      </c>
      <c r="P1336" t="s">
        <v>2756</v>
      </c>
      <c r="Q1336" t="s">
        <v>2424</v>
      </c>
      <c r="R1336">
        <v>-126.15</v>
      </c>
      <c r="S1336">
        <v>2.21</v>
      </c>
    </row>
    <row r="1337" spans="1:19">
      <c r="A1337" s="154" t="s">
        <v>882</v>
      </c>
      <c r="B1337" s="154" t="s">
        <v>3165</v>
      </c>
      <c r="C1337" s="154" t="s">
        <v>4171</v>
      </c>
      <c r="D1337" s="168">
        <v>0.96</v>
      </c>
      <c r="O1337" t="s">
        <v>287</v>
      </c>
      <c r="P1337" t="s">
        <v>3699</v>
      </c>
      <c r="Q1337" t="s">
        <v>1641</v>
      </c>
      <c r="R1337">
        <v>4.0999999999999996</v>
      </c>
      <c r="S1337">
        <v>0.47</v>
      </c>
    </row>
    <row r="1338" spans="1:19">
      <c r="A1338" s="154" t="s">
        <v>1412</v>
      </c>
      <c r="B1338" s="154" t="s">
        <v>3168</v>
      </c>
      <c r="C1338" s="154" t="s">
        <v>4171</v>
      </c>
      <c r="D1338" s="168">
        <v>0.21</v>
      </c>
      <c r="O1338" t="s">
        <v>288</v>
      </c>
      <c r="P1338" t="s">
        <v>1979</v>
      </c>
      <c r="Q1338" t="s">
        <v>1641</v>
      </c>
      <c r="R1338">
        <v>-0.91</v>
      </c>
      <c r="S1338">
        <v>1.43</v>
      </c>
    </row>
    <row r="1339" spans="1:19">
      <c r="A1339" s="154" t="s">
        <v>907</v>
      </c>
      <c r="B1339" s="154" t="s">
        <v>3170</v>
      </c>
      <c r="C1339" s="154" t="s">
        <v>4171</v>
      </c>
      <c r="D1339" s="168">
        <v>2.38</v>
      </c>
      <c r="O1339" t="s">
        <v>883</v>
      </c>
      <c r="P1339" t="s">
        <v>3326</v>
      </c>
      <c r="Q1339" t="s">
        <v>2424</v>
      </c>
      <c r="R1339">
        <v>24.89</v>
      </c>
      <c r="S1339">
        <v>3.31</v>
      </c>
    </row>
    <row r="1340" spans="1:19">
      <c r="A1340" s="154" t="s">
        <v>1414</v>
      </c>
      <c r="B1340" s="154" t="s">
        <v>3171</v>
      </c>
      <c r="C1340" s="154" t="s">
        <v>4171</v>
      </c>
      <c r="D1340" s="168">
        <v>0.56000000000000005</v>
      </c>
      <c r="O1340" t="s">
        <v>730</v>
      </c>
      <c r="P1340" t="s">
        <v>1980</v>
      </c>
      <c r="Q1340" t="s">
        <v>1641</v>
      </c>
      <c r="R1340">
        <v>15.5</v>
      </c>
      <c r="S1340">
        <v>2.06</v>
      </c>
    </row>
    <row r="1341" spans="1:19">
      <c r="A1341" s="154" t="s">
        <v>3991</v>
      </c>
      <c r="B1341" s="154" t="s">
        <v>3992</v>
      </c>
      <c r="C1341" s="154" t="s">
        <v>4171</v>
      </c>
      <c r="D1341" s="168">
        <v>1.1499999999999999</v>
      </c>
      <c r="O1341" t="s">
        <v>623</v>
      </c>
      <c r="P1341" t="s">
        <v>2340</v>
      </c>
      <c r="Q1341" t="s">
        <v>2058</v>
      </c>
      <c r="R1341">
        <v>11.81</v>
      </c>
      <c r="S1341">
        <v>1.1100000000000001</v>
      </c>
    </row>
    <row r="1342" spans="1:19">
      <c r="A1342" s="154" t="s">
        <v>4221</v>
      </c>
      <c r="B1342" s="154" t="s">
        <v>4222</v>
      </c>
      <c r="C1342" s="154" t="s">
        <v>4171</v>
      </c>
      <c r="D1342" s="168"/>
      <c r="O1342" t="s">
        <v>751</v>
      </c>
      <c r="P1342" t="s">
        <v>2240</v>
      </c>
      <c r="Q1342" t="s">
        <v>2058</v>
      </c>
      <c r="R1342">
        <v>8.34</v>
      </c>
      <c r="S1342">
        <v>2.98</v>
      </c>
    </row>
    <row r="1343" spans="1:19">
      <c r="A1343" s="154" t="s">
        <v>1415</v>
      </c>
      <c r="B1343" s="154" t="s">
        <v>3172</v>
      </c>
      <c r="C1343" s="154" t="s">
        <v>4171</v>
      </c>
      <c r="D1343" s="168">
        <v>0.72</v>
      </c>
      <c r="O1343" t="s">
        <v>1474</v>
      </c>
      <c r="P1343" t="s">
        <v>1981</v>
      </c>
      <c r="Q1343" t="s">
        <v>1641</v>
      </c>
      <c r="R1343">
        <v>21.52</v>
      </c>
      <c r="S1343">
        <v>2.35</v>
      </c>
    </row>
    <row r="1344" spans="1:19">
      <c r="A1344" s="154" t="s">
        <v>1416</v>
      </c>
      <c r="B1344" s="154" t="s">
        <v>3173</v>
      </c>
      <c r="C1344" s="154" t="s">
        <v>4171</v>
      </c>
      <c r="D1344" s="168">
        <v>2.5</v>
      </c>
      <c r="O1344" t="s">
        <v>922</v>
      </c>
      <c r="P1344" t="s">
        <v>3283</v>
      </c>
      <c r="Q1344" t="s">
        <v>2424</v>
      </c>
      <c r="R1344">
        <v>48.97</v>
      </c>
      <c r="S1344">
        <v>0.64</v>
      </c>
    </row>
    <row r="1345" spans="1:19">
      <c r="A1345" s="154" t="s">
        <v>1417</v>
      </c>
      <c r="B1345" s="154" t="s">
        <v>3174</v>
      </c>
      <c r="C1345" s="154" t="s">
        <v>4171</v>
      </c>
      <c r="D1345" s="168"/>
      <c r="O1345" t="s">
        <v>624</v>
      </c>
      <c r="P1345" t="s">
        <v>2341</v>
      </c>
      <c r="Q1345" t="s">
        <v>2058</v>
      </c>
      <c r="R1345">
        <v>10.119999999999999</v>
      </c>
      <c r="S1345">
        <v>0.89</v>
      </c>
    </row>
    <row r="1346" spans="1:19">
      <c r="A1346" s="154" t="s">
        <v>1418</v>
      </c>
      <c r="B1346" s="154" t="s">
        <v>3175</v>
      </c>
      <c r="C1346" s="154" t="s">
        <v>4171</v>
      </c>
      <c r="D1346" s="168">
        <v>2.74</v>
      </c>
      <c r="O1346" t="s">
        <v>289</v>
      </c>
      <c r="P1346" t="s">
        <v>1982</v>
      </c>
      <c r="Q1346" t="s">
        <v>1641</v>
      </c>
      <c r="R1346">
        <v>12.2</v>
      </c>
      <c r="S1346">
        <v>2.13</v>
      </c>
    </row>
    <row r="1347" spans="1:19">
      <c r="A1347" s="154" t="s">
        <v>3176</v>
      </c>
      <c r="B1347" s="154" t="s">
        <v>3177</v>
      </c>
      <c r="C1347" s="154" t="s">
        <v>4171</v>
      </c>
      <c r="D1347" s="168">
        <v>0.81</v>
      </c>
      <c r="O1347" t="s">
        <v>625</v>
      </c>
      <c r="P1347" t="s">
        <v>3553</v>
      </c>
      <c r="Q1347" t="s">
        <v>2058</v>
      </c>
      <c r="R1347">
        <v>40.43</v>
      </c>
      <c r="S1347">
        <v>0.5</v>
      </c>
    </row>
    <row r="1348" spans="1:19">
      <c r="A1348" s="154" t="s">
        <v>819</v>
      </c>
      <c r="B1348" s="154" t="s">
        <v>4223</v>
      </c>
      <c r="C1348" s="154" t="s">
        <v>4171</v>
      </c>
      <c r="D1348" s="168">
        <v>3.23</v>
      </c>
      <c r="O1348" t="s">
        <v>3768</v>
      </c>
      <c r="P1348" t="s">
        <v>3769</v>
      </c>
      <c r="Q1348" t="s">
        <v>2424</v>
      </c>
      <c r="R1348">
        <v>9.5399999999999991</v>
      </c>
      <c r="S1348">
        <v>2.4500000000000002</v>
      </c>
    </row>
    <row r="1349" spans="1:19">
      <c r="A1349" s="154" t="s">
        <v>920</v>
      </c>
      <c r="B1349" s="154" t="s">
        <v>3551</v>
      </c>
      <c r="C1349" s="154" t="s">
        <v>4171</v>
      </c>
      <c r="D1349" s="168">
        <v>0.4</v>
      </c>
      <c r="O1349" t="s">
        <v>290</v>
      </c>
      <c r="P1349" t="s">
        <v>1983</v>
      </c>
      <c r="Q1349" t="s">
        <v>1641</v>
      </c>
      <c r="R1349">
        <v>11.72</v>
      </c>
      <c r="S1349">
        <v>0.83</v>
      </c>
    </row>
    <row r="1350" spans="1:19">
      <c r="A1350" s="154" t="s">
        <v>246</v>
      </c>
      <c r="B1350" s="154" t="s">
        <v>1931</v>
      </c>
      <c r="C1350" s="154" t="s">
        <v>4171</v>
      </c>
      <c r="D1350" s="168">
        <v>-0.6</v>
      </c>
      <c r="O1350" t="s">
        <v>1476</v>
      </c>
      <c r="P1350" t="s">
        <v>3285</v>
      </c>
      <c r="Q1350" t="s">
        <v>2424</v>
      </c>
      <c r="R1350" s="169">
        <v>1090.18</v>
      </c>
      <c r="S1350">
        <v>2.2599999999999998</v>
      </c>
    </row>
    <row r="1351" spans="1:19">
      <c r="A1351" s="154" t="s">
        <v>1419</v>
      </c>
      <c r="B1351" s="154" t="s">
        <v>3181</v>
      </c>
      <c r="C1351" s="154" t="s">
        <v>4171</v>
      </c>
      <c r="D1351" s="168">
        <v>0.24</v>
      </c>
      <c r="O1351" t="s">
        <v>626</v>
      </c>
      <c r="P1351" t="s">
        <v>2342</v>
      </c>
      <c r="Q1351" t="s">
        <v>2058</v>
      </c>
      <c r="R1351">
        <v>15.07</v>
      </c>
      <c r="S1351">
        <v>1.64</v>
      </c>
    </row>
    <row r="1352" spans="1:19">
      <c r="A1352" s="154" t="s">
        <v>583</v>
      </c>
      <c r="B1352" s="154" t="s">
        <v>3182</v>
      </c>
      <c r="C1352" s="154" t="s">
        <v>4171</v>
      </c>
      <c r="D1352" s="168">
        <v>1.59</v>
      </c>
      <c r="O1352" t="s">
        <v>627</v>
      </c>
      <c r="P1352" t="s">
        <v>2343</v>
      </c>
      <c r="Q1352" t="s">
        <v>2058</v>
      </c>
      <c r="R1352">
        <v>-8.6300000000000008</v>
      </c>
      <c r="S1352">
        <v>0.74</v>
      </c>
    </row>
    <row r="1353" spans="1:19">
      <c r="A1353" s="154" t="s">
        <v>1420</v>
      </c>
      <c r="B1353" s="154" t="s">
        <v>3183</v>
      </c>
      <c r="C1353" s="154" t="s">
        <v>4171</v>
      </c>
      <c r="D1353" s="168">
        <v>-0.3</v>
      </c>
      <c r="O1353" t="s">
        <v>291</v>
      </c>
      <c r="P1353" t="s">
        <v>3695</v>
      </c>
      <c r="Q1353" t="s">
        <v>1641</v>
      </c>
      <c r="R1353">
        <v>3.52</v>
      </c>
      <c r="S1353">
        <v>0.59</v>
      </c>
    </row>
    <row r="1354" spans="1:19">
      <c r="A1354" s="154" t="s">
        <v>584</v>
      </c>
      <c r="B1354" s="154" t="s">
        <v>2300</v>
      </c>
      <c r="C1354" s="154" t="s">
        <v>4171</v>
      </c>
      <c r="D1354" s="168">
        <v>1.01</v>
      </c>
      <c r="O1354" t="s">
        <v>1477</v>
      </c>
      <c r="P1354" t="s">
        <v>3286</v>
      </c>
      <c r="Q1354" t="s">
        <v>2424</v>
      </c>
      <c r="R1354">
        <v>24.71</v>
      </c>
      <c r="S1354">
        <v>0.68</v>
      </c>
    </row>
    <row r="1355" spans="1:19">
      <c r="A1355" s="154" t="s">
        <v>822</v>
      </c>
      <c r="B1355" s="154" t="s">
        <v>3186</v>
      </c>
      <c r="C1355" s="154" t="s">
        <v>4171</v>
      </c>
      <c r="D1355" s="168">
        <v>1.94</v>
      </c>
      <c r="O1355" t="s">
        <v>1478</v>
      </c>
      <c r="P1355" t="s">
        <v>3287</v>
      </c>
      <c r="Q1355" t="s">
        <v>2424</v>
      </c>
      <c r="R1355">
        <v>0.25</v>
      </c>
      <c r="S1355">
        <v>0.64</v>
      </c>
    </row>
    <row r="1356" spans="1:19">
      <c r="A1356" s="154" t="s">
        <v>585</v>
      </c>
      <c r="B1356" s="154" t="s">
        <v>2301</v>
      </c>
      <c r="C1356" s="154" t="s">
        <v>4171</v>
      </c>
      <c r="D1356" s="168">
        <v>-1.5</v>
      </c>
      <c r="O1356" t="s">
        <v>2997</v>
      </c>
      <c r="P1356" t="s">
        <v>2998</v>
      </c>
      <c r="Q1356" t="s">
        <v>2424</v>
      </c>
      <c r="R1356">
        <v>0</v>
      </c>
    </row>
    <row r="1357" spans="1:19">
      <c r="A1357" s="154" t="s">
        <v>587</v>
      </c>
      <c r="B1357" s="154" t="s">
        <v>2303</v>
      </c>
      <c r="C1357" s="154" t="s">
        <v>4171</v>
      </c>
      <c r="D1357" s="168">
        <v>0.63</v>
      </c>
      <c r="O1357" t="s">
        <v>838</v>
      </c>
      <c r="P1357" t="s">
        <v>3302</v>
      </c>
      <c r="Q1357" t="s">
        <v>2424</v>
      </c>
      <c r="R1357">
        <v>15.89</v>
      </c>
      <c r="S1357">
        <v>0.9</v>
      </c>
    </row>
    <row r="1358" spans="1:19">
      <c r="A1358" s="154" t="s">
        <v>1423</v>
      </c>
      <c r="B1358" s="154" t="s">
        <v>3187</v>
      </c>
      <c r="C1358" s="154" t="s">
        <v>4171</v>
      </c>
      <c r="D1358" s="168">
        <v>0.22</v>
      </c>
      <c r="O1358" t="s">
        <v>838</v>
      </c>
      <c r="P1358" t="s">
        <v>3302</v>
      </c>
      <c r="Q1358" t="s">
        <v>2424</v>
      </c>
      <c r="R1358">
        <v>15.89</v>
      </c>
      <c r="S1358">
        <v>0.9</v>
      </c>
    </row>
    <row r="1359" spans="1:19">
      <c r="A1359" s="154" t="s">
        <v>1424</v>
      </c>
      <c r="B1359" s="154" t="s">
        <v>3188</v>
      </c>
      <c r="C1359" s="154" t="s">
        <v>4171</v>
      </c>
      <c r="D1359" s="168">
        <v>-0.15</v>
      </c>
      <c r="O1359" t="s">
        <v>3277</v>
      </c>
      <c r="P1359" t="s">
        <v>3278</v>
      </c>
      <c r="Q1359" t="s">
        <v>2424</v>
      </c>
      <c r="R1359">
        <v>0</v>
      </c>
    </row>
    <row r="1360" spans="1:19">
      <c r="A1360" s="154" t="s">
        <v>1426</v>
      </c>
      <c r="B1360" s="154" t="s">
        <v>3190</v>
      </c>
      <c r="C1360" s="154" t="s">
        <v>4171</v>
      </c>
      <c r="D1360" s="168"/>
      <c r="O1360" t="s">
        <v>2338</v>
      </c>
      <c r="P1360" t="s">
        <v>3748</v>
      </c>
      <c r="Q1360" t="s">
        <v>2058</v>
      </c>
      <c r="R1360">
        <v>0</v>
      </c>
    </row>
    <row r="1361" spans="1:19">
      <c r="A1361" s="154" t="s">
        <v>1430</v>
      </c>
      <c r="B1361" s="154" t="s">
        <v>3194</v>
      </c>
      <c r="C1361" s="154" t="s">
        <v>4171</v>
      </c>
      <c r="D1361" s="168">
        <v>1.04</v>
      </c>
      <c r="O1361" t="s">
        <v>1479</v>
      </c>
      <c r="P1361" t="s">
        <v>3288</v>
      </c>
      <c r="Q1361" t="s">
        <v>2424</v>
      </c>
      <c r="R1361">
        <v>2.94</v>
      </c>
      <c r="S1361">
        <v>0.33</v>
      </c>
    </row>
    <row r="1362" spans="1:19">
      <c r="A1362" s="154" t="s">
        <v>833</v>
      </c>
      <c r="B1362" s="154" t="s">
        <v>3195</v>
      </c>
      <c r="C1362" s="154" t="s">
        <v>4171</v>
      </c>
      <c r="D1362" s="168">
        <v>-0.12</v>
      </c>
      <c r="O1362" t="s">
        <v>628</v>
      </c>
      <c r="P1362" t="s">
        <v>2344</v>
      </c>
      <c r="Q1362" t="s">
        <v>2058</v>
      </c>
      <c r="R1362">
        <v>18.71</v>
      </c>
      <c r="S1362">
        <v>1.07</v>
      </c>
    </row>
    <row r="1363" spans="1:19">
      <c r="A1363" s="154" t="s">
        <v>593</v>
      </c>
      <c r="B1363" s="154" t="s">
        <v>2309</v>
      </c>
      <c r="C1363" s="154" t="s">
        <v>4171</v>
      </c>
      <c r="D1363" s="168">
        <v>0.21</v>
      </c>
      <c r="O1363" t="s">
        <v>1025</v>
      </c>
      <c r="P1363" t="s">
        <v>2520</v>
      </c>
      <c r="Q1363" t="s">
        <v>2424</v>
      </c>
      <c r="R1363">
        <v>-53.99</v>
      </c>
      <c r="S1363">
        <v>0.43</v>
      </c>
    </row>
    <row r="1364" spans="1:19">
      <c r="A1364" s="154" t="s">
        <v>794</v>
      </c>
      <c r="B1364" s="154" t="s">
        <v>3196</v>
      </c>
      <c r="C1364" s="154" t="s">
        <v>4171</v>
      </c>
      <c r="D1364" s="168">
        <v>1.87</v>
      </c>
      <c r="O1364" t="s">
        <v>2345</v>
      </c>
      <c r="P1364" t="s">
        <v>2346</v>
      </c>
      <c r="Q1364" t="s">
        <v>2058</v>
      </c>
      <c r="R1364">
        <v>22.62</v>
      </c>
      <c r="S1364">
        <v>3.93</v>
      </c>
    </row>
    <row r="1365" spans="1:19">
      <c r="A1365" s="154" t="s">
        <v>1432</v>
      </c>
      <c r="B1365" s="154" t="s">
        <v>3198</v>
      </c>
      <c r="C1365" s="154" t="s">
        <v>4171</v>
      </c>
      <c r="D1365" s="168">
        <v>-0.48</v>
      </c>
      <c r="O1365" t="s">
        <v>3831</v>
      </c>
      <c r="P1365" t="s">
        <v>3832</v>
      </c>
      <c r="Q1365" t="s">
        <v>2424</v>
      </c>
      <c r="R1365">
        <v>34.090000000000003</v>
      </c>
      <c r="S1365">
        <v>0.89</v>
      </c>
    </row>
    <row r="1366" spans="1:19">
      <c r="A1366" s="154" t="s">
        <v>786</v>
      </c>
      <c r="B1366" s="154" t="s">
        <v>3199</v>
      </c>
      <c r="C1366" s="154" t="s">
        <v>4171</v>
      </c>
      <c r="D1366" s="168">
        <v>2.34</v>
      </c>
      <c r="O1366" t="s">
        <v>292</v>
      </c>
      <c r="P1366" t="s">
        <v>1985</v>
      </c>
      <c r="Q1366" t="s">
        <v>1641</v>
      </c>
      <c r="R1366">
        <v>8.3699999999999992</v>
      </c>
      <c r="S1366">
        <v>1.94</v>
      </c>
    </row>
    <row r="1367" spans="1:19">
      <c r="A1367" s="154" t="s">
        <v>1433</v>
      </c>
      <c r="B1367" s="154" t="s">
        <v>3200</v>
      </c>
      <c r="C1367" s="154" t="s">
        <v>4171</v>
      </c>
      <c r="D1367" s="168">
        <v>1.36</v>
      </c>
      <c r="O1367" t="s">
        <v>293</v>
      </c>
      <c r="P1367" t="s">
        <v>1986</v>
      </c>
      <c r="Q1367" t="s">
        <v>1641</v>
      </c>
      <c r="R1367">
        <v>24.93</v>
      </c>
      <c r="S1367">
        <v>0.9</v>
      </c>
    </row>
    <row r="1368" spans="1:19">
      <c r="A1368" s="154" t="s">
        <v>3201</v>
      </c>
      <c r="B1368" s="154" t="s">
        <v>3202</v>
      </c>
      <c r="C1368" s="154" t="s">
        <v>4171</v>
      </c>
      <c r="D1368" s="168">
        <v>1.04</v>
      </c>
      <c r="O1368" t="s">
        <v>1495</v>
      </c>
      <c r="P1368" t="s">
        <v>3315</v>
      </c>
      <c r="Q1368" t="s">
        <v>2424</v>
      </c>
      <c r="R1368">
        <v>1.03</v>
      </c>
      <c r="S1368">
        <v>0.44</v>
      </c>
    </row>
    <row r="1369" spans="1:19">
      <c r="A1369" s="154" t="s">
        <v>3565</v>
      </c>
      <c r="B1369" s="154" t="s">
        <v>4260</v>
      </c>
      <c r="C1369" s="154" t="s">
        <v>4171</v>
      </c>
      <c r="D1369" s="168">
        <v>0.38</v>
      </c>
      <c r="O1369" t="s">
        <v>3289</v>
      </c>
      <c r="P1369" t="s">
        <v>3290</v>
      </c>
      <c r="Q1369" t="s">
        <v>2424</v>
      </c>
      <c r="R1369">
        <v>0</v>
      </c>
    </row>
    <row r="1370" spans="1:19">
      <c r="A1370" s="154" t="s">
        <v>770</v>
      </c>
      <c r="B1370" s="154" t="s">
        <v>3204</v>
      </c>
      <c r="C1370" s="154" t="s">
        <v>4171</v>
      </c>
      <c r="D1370" s="168">
        <v>1.61</v>
      </c>
      <c r="O1370" t="s">
        <v>629</v>
      </c>
      <c r="P1370" t="s">
        <v>2347</v>
      </c>
      <c r="Q1370" t="s">
        <v>2058</v>
      </c>
      <c r="R1370">
        <v>28.2</v>
      </c>
      <c r="S1370">
        <v>2.68</v>
      </c>
    </row>
    <row r="1371" spans="1:19">
      <c r="A1371" s="154" t="s">
        <v>1434</v>
      </c>
      <c r="B1371" s="154" t="s">
        <v>3205</v>
      </c>
      <c r="C1371" s="154" t="s">
        <v>4171</v>
      </c>
      <c r="D1371" s="168">
        <v>0.6</v>
      </c>
      <c r="O1371" t="s">
        <v>630</v>
      </c>
      <c r="P1371" t="s">
        <v>2348</v>
      </c>
      <c r="Q1371" t="s">
        <v>2058</v>
      </c>
      <c r="R1371">
        <v>7.68</v>
      </c>
      <c r="S1371">
        <v>1.01</v>
      </c>
    </row>
    <row r="1372" spans="1:19">
      <c r="A1372" s="154" t="s">
        <v>3206</v>
      </c>
      <c r="B1372" s="154" t="s">
        <v>3207</v>
      </c>
      <c r="C1372" s="154" t="s">
        <v>4171</v>
      </c>
      <c r="D1372" s="168"/>
      <c r="O1372" t="s">
        <v>1481</v>
      </c>
      <c r="P1372" t="s">
        <v>3293</v>
      </c>
      <c r="Q1372" t="s">
        <v>2424</v>
      </c>
      <c r="R1372">
        <v>28.53</v>
      </c>
      <c r="S1372">
        <v>0.97</v>
      </c>
    </row>
    <row r="1373" spans="1:19">
      <c r="A1373" s="154" t="s">
        <v>1435</v>
      </c>
      <c r="B1373" s="154" t="s">
        <v>3208</v>
      </c>
      <c r="C1373" s="154" t="s">
        <v>4171</v>
      </c>
      <c r="D1373" s="168">
        <v>0.52</v>
      </c>
      <c r="O1373" t="s">
        <v>1465</v>
      </c>
      <c r="P1373" t="s">
        <v>3266</v>
      </c>
      <c r="Q1373" t="s">
        <v>2424</v>
      </c>
      <c r="R1373">
        <v>53.5</v>
      </c>
      <c r="S1373">
        <v>4.9800000000000004</v>
      </c>
    </row>
    <row r="1374" spans="1:19">
      <c r="A1374" s="154" t="s">
        <v>1436</v>
      </c>
      <c r="B1374" s="154" t="s">
        <v>3209</v>
      </c>
      <c r="C1374" s="154" t="s">
        <v>4171</v>
      </c>
      <c r="D1374" s="168">
        <v>-0.05</v>
      </c>
      <c r="O1374" t="s">
        <v>1482</v>
      </c>
      <c r="P1374" t="s">
        <v>3294</v>
      </c>
      <c r="Q1374" t="s">
        <v>2424</v>
      </c>
      <c r="R1374">
        <v>7.69</v>
      </c>
      <c r="S1374">
        <v>0.84</v>
      </c>
    </row>
    <row r="1375" spans="1:19">
      <c r="A1375" s="154" t="s">
        <v>895</v>
      </c>
      <c r="B1375" s="154" t="s">
        <v>3211</v>
      </c>
      <c r="C1375" s="154" t="s">
        <v>4171</v>
      </c>
      <c r="D1375" s="168">
        <v>0.62</v>
      </c>
      <c r="O1375" t="s">
        <v>1483</v>
      </c>
      <c r="P1375" t="s">
        <v>3296</v>
      </c>
      <c r="Q1375" t="s">
        <v>2424</v>
      </c>
      <c r="R1375">
        <v>-1.96</v>
      </c>
      <c r="S1375">
        <v>0.23</v>
      </c>
    </row>
    <row r="1376" spans="1:19">
      <c r="A1376" s="154" t="s">
        <v>1595</v>
      </c>
      <c r="B1376" s="154" t="s">
        <v>3212</v>
      </c>
      <c r="C1376" s="154" t="s">
        <v>4171</v>
      </c>
      <c r="D1376" s="168">
        <v>0.32</v>
      </c>
      <c r="O1376" t="s">
        <v>631</v>
      </c>
      <c r="P1376" t="s">
        <v>2361</v>
      </c>
      <c r="Q1376" t="s">
        <v>2058</v>
      </c>
      <c r="R1376">
        <v>-34.19</v>
      </c>
      <c r="S1376">
        <v>0.33</v>
      </c>
    </row>
    <row r="1377" spans="1:19">
      <c r="A1377" s="154" t="s">
        <v>257</v>
      </c>
      <c r="B1377" s="154" t="s">
        <v>1943</v>
      </c>
      <c r="C1377" s="154" t="s">
        <v>4171</v>
      </c>
      <c r="D1377" s="168">
        <v>0.76</v>
      </c>
      <c r="O1377" t="s">
        <v>632</v>
      </c>
      <c r="P1377" t="s">
        <v>2349</v>
      </c>
      <c r="Q1377" t="s">
        <v>2058</v>
      </c>
      <c r="R1377">
        <v>6.48</v>
      </c>
      <c r="S1377">
        <v>1.1200000000000001</v>
      </c>
    </row>
    <row r="1378" spans="1:19">
      <c r="A1378" s="154" t="s">
        <v>959</v>
      </c>
      <c r="B1378" s="154" t="s">
        <v>4012</v>
      </c>
      <c r="C1378" s="154" t="s">
        <v>4171</v>
      </c>
      <c r="D1378" s="168">
        <v>0.55000000000000004</v>
      </c>
      <c r="O1378" t="s">
        <v>795</v>
      </c>
      <c r="P1378" t="s">
        <v>3295</v>
      </c>
      <c r="Q1378" t="s">
        <v>2424</v>
      </c>
      <c r="R1378">
        <v>29.44</v>
      </c>
      <c r="S1378">
        <v>4.67</v>
      </c>
    </row>
    <row r="1379" spans="1:19">
      <c r="A1379" s="154" t="s">
        <v>259</v>
      </c>
      <c r="B1379" s="154" t="s">
        <v>1945</v>
      </c>
      <c r="C1379" s="154" t="s">
        <v>4171</v>
      </c>
      <c r="D1379" s="168">
        <v>0.31</v>
      </c>
      <c r="O1379" t="s">
        <v>294</v>
      </c>
      <c r="P1379" t="s">
        <v>1987</v>
      </c>
      <c r="Q1379" t="s">
        <v>1641</v>
      </c>
      <c r="R1379">
        <v>17.79</v>
      </c>
      <c r="S1379">
        <v>1.08</v>
      </c>
    </row>
    <row r="1380" spans="1:19">
      <c r="A1380" s="154" t="s">
        <v>1438</v>
      </c>
      <c r="B1380" s="154" t="s">
        <v>3215</v>
      </c>
      <c r="C1380" s="154" t="s">
        <v>4171</v>
      </c>
      <c r="D1380" s="168">
        <v>1.17</v>
      </c>
      <c r="O1380" t="s">
        <v>937</v>
      </c>
      <c r="P1380" t="s">
        <v>2691</v>
      </c>
      <c r="Q1380" t="s">
        <v>2424</v>
      </c>
      <c r="R1380">
        <v>179.07</v>
      </c>
      <c r="S1380">
        <v>1.4</v>
      </c>
    </row>
    <row r="1381" spans="1:19">
      <c r="A1381" s="154" t="s">
        <v>862</v>
      </c>
      <c r="B1381" s="154" t="s">
        <v>4315</v>
      </c>
      <c r="C1381" s="154" t="s">
        <v>4171</v>
      </c>
      <c r="D1381" s="168">
        <v>1.93</v>
      </c>
      <c r="O1381" t="s">
        <v>1484</v>
      </c>
      <c r="P1381" t="s">
        <v>3297</v>
      </c>
      <c r="Q1381" t="s">
        <v>2424</v>
      </c>
      <c r="R1381">
        <v>28.12</v>
      </c>
      <c r="S1381">
        <v>0.73</v>
      </c>
    </row>
    <row r="1382" spans="1:19">
      <c r="A1382" s="154" t="s">
        <v>896</v>
      </c>
      <c r="B1382" s="154" t="s">
        <v>3217</v>
      </c>
      <c r="C1382" s="154" t="s">
        <v>4171</v>
      </c>
      <c r="D1382" s="168">
        <v>1.82</v>
      </c>
      <c r="O1382" t="s">
        <v>295</v>
      </c>
      <c r="P1382" t="s">
        <v>1988</v>
      </c>
      <c r="Q1382" t="s">
        <v>1641</v>
      </c>
      <c r="R1382">
        <v>9.23</v>
      </c>
      <c r="S1382">
        <v>1.19</v>
      </c>
    </row>
    <row r="1383" spans="1:19">
      <c r="A1383" s="154" t="s">
        <v>1439</v>
      </c>
      <c r="B1383" s="154" t="s">
        <v>3218</v>
      </c>
      <c r="C1383" s="154" t="s">
        <v>4171</v>
      </c>
      <c r="D1383" s="168">
        <v>0.81</v>
      </c>
      <c r="O1383" t="s">
        <v>633</v>
      </c>
      <c r="P1383" t="s">
        <v>3867</v>
      </c>
      <c r="Q1383" t="s">
        <v>2058</v>
      </c>
      <c r="R1383">
        <v>5.5</v>
      </c>
      <c r="S1383">
        <v>1.2</v>
      </c>
    </row>
    <row r="1384" spans="1:19">
      <c r="A1384" s="154" t="s">
        <v>879</v>
      </c>
      <c r="B1384" s="154" t="s">
        <v>3219</v>
      </c>
      <c r="C1384" s="154" t="s">
        <v>4171</v>
      </c>
      <c r="D1384" s="168">
        <v>1.45</v>
      </c>
      <c r="O1384" t="s">
        <v>634</v>
      </c>
      <c r="P1384" t="s">
        <v>2351</v>
      </c>
      <c r="Q1384" t="s">
        <v>2058</v>
      </c>
      <c r="R1384">
        <v>46</v>
      </c>
      <c r="S1384">
        <v>0.48</v>
      </c>
    </row>
    <row r="1385" spans="1:19">
      <c r="A1385" s="154" t="s">
        <v>4261</v>
      </c>
      <c r="B1385" s="154" t="s">
        <v>4262</v>
      </c>
      <c r="C1385" s="154" t="s">
        <v>4171</v>
      </c>
      <c r="D1385" s="168">
        <v>1.06</v>
      </c>
      <c r="O1385" t="s">
        <v>3542</v>
      </c>
      <c r="P1385" t="s">
        <v>3543</v>
      </c>
      <c r="Q1385" t="s">
        <v>2058</v>
      </c>
      <c r="R1385">
        <v>0</v>
      </c>
      <c r="S1385">
        <v>0</v>
      </c>
    </row>
    <row r="1386" spans="1:19">
      <c r="A1386" s="154" t="s">
        <v>1440</v>
      </c>
      <c r="B1386" s="154" t="s">
        <v>3220</v>
      </c>
      <c r="C1386" s="154" t="s">
        <v>4171</v>
      </c>
      <c r="D1386" s="168">
        <v>1.24</v>
      </c>
      <c r="O1386" t="s">
        <v>635</v>
      </c>
      <c r="P1386" t="s">
        <v>2352</v>
      </c>
      <c r="Q1386" t="s">
        <v>2058</v>
      </c>
      <c r="R1386">
        <v>8.86</v>
      </c>
      <c r="S1386">
        <v>1.1200000000000001</v>
      </c>
    </row>
    <row r="1387" spans="1:19">
      <c r="A1387" s="154" t="s">
        <v>796</v>
      </c>
      <c r="B1387" s="154" t="s">
        <v>3221</v>
      </c>
      <c r="C1387" s="154" t="s">
        <v>4171</v>
      </c>
      <c r="D1387" s="168">
        <v>1.51</v>
      </c>
      <c r="O1387" t="s">
        <v>853</v>
      </c>
      <c r="P1387" t="s">
        <v>3300</v>
      </c>
      <c r="Q1387" t="s">
        <v>2424</v>
      </c>
      <c r="R1387">
        <v>-10</v>
      </c>
      <c r="S1387">
        <v>0.57999999999999996</v>
      </c>
    </row>
    <row r="1388" spans="1:19">
      <c r="A1388" s="154" t="s">
        <v>1443</v>
      </c>
      <c r="B1388" s="154" t="s">
        <v>3224</v>
      </c>
      <c r="C1388" s="154" t="s">
        <v>4171</v>
      </c>
      <c r="D1388" s="168">
        <v>2.94</v>
      </c>
      <c r="O1388" t="s">
        <v>296</v>
      </c>
      <c r="P1388" t="s">
        <v>1989</v>
      </c>
      <c r="Q1388" t="s">
        <v>1641</v>
      </c>
      <c r="R1388">
        <v>14.27</v>
      </c>
      <c r="S1388">
        <v>0.6</v>
      </c>
    </row>
    <row r="1389" spans="1:19">
      <c r="A1389" s="154" t="s">
        <v>1444</v>
      </c>
      <c r="B1389" s="154" t="s">
        <v>3226</v>
      </c>
      <c r="C1389" s="154" t="s">
        <v>4171</v>
      </c>
      <c r="D1389" s="168">
        <v>0.76</v>
      </c>
      <c r="O1389" t="s">
        <v>297</v>
      </c>
      <c r="P1389" t="s">
        <v>1990</v>
      </c>
      <c r="Q1389" t="s">
        <v>1641</v>
      </c>
      <c r="R1389">
        <v>10.68</v>
      </c>
      <c r="S1389">
        <v>2.17</v>
      </c>
    </row>
    <row r="1390" spans="1:19">
      <c r="A1390" s="154" t="s">
        <v>1445</v>
      </c>
      <c r="B1390" s="154" t="s">
        <v>3228</v>
      </c>
      <c r="C1390" s="154" t="s">
        <v>4171</v>
      </c>
      <c r="D1390" s="168">
        <v>0.72</v>
      </c>
      <c r="O1390" t="s">
        <v>636</v>
      </c>
      <c r="P1390" t="s">
        <v>2362</v>
      </c>
      <c r="Q1390" t="s">
        <v>2058</v>
      </c>
      <c r="R1390">
        <v>34.82</v>
      </c>
      <c r="S1390">
        <v>1.02</v>
      </c>
    </row>
    <row r="1391" spans="1:19">
      <c r="A1391" s="154" t="s">
        <v>1446</v>
      </c>
      <c r="B1391" s="154" t="s">
        <v>3229</v>
      </c>
      <c r="C1391" s="154" t="s">
        <v>4171</v>
      </c>
      <c r="D1391" s="168">
        <v>0.74</v>
      </c>
      <c r="O1391" t="s">
        <v>298</v>
      </c>
      <c r="P1391" t="s">
        <v>1991</v>
      </c>
      <c r="Q1391" t="s">
        <v>1641</v>
      </c>
      <c r="R1391">
        <v>4.3099999999999996</v>
      </c>
      <c r="S1391">
        <v>0.54</v>
      </c>
    </row>
    <row r="1392" spans="1:19">
      <c r="A1392" s="154" t="s">
        <v>613</v>
      </c>
      <c r="B1392" s="154" t="s">
        <v>3993</v>
      </c>
      <c r="C1392" s="154" t="s">
        <v>4171</v>
      </c>
      <c r="D1392" s="168">
        <v>0.28000000000000003</v>
      </c>
      <c r="O1392" t="s">
        <v>1485</v>
      </c>
      <c r="P1392" t="s">
        <v>3301</v>
      </c>
      <c r="Q1392" t="s">
        <v>2424</v>
      </c>
      <c r="R1392">
        <v>-5.44</v>
      </c>
      <c r="S1392">
        <v>0.69</v>
      </c>
    </row>
    <row r="1393" spans="1:19">
      <c r="A1393" s="154" t="s">
        <v>941</v>
      </c>
      <c r="B1393" s="154" t="s">
        <v>3233</v>
      </c>
      <c r="C1393" s="154" t="s">
        <v>4171</v>
      </c>
      <c r="D1393" s="168">
        <v>1.07</v>
      </c>
      <c r="O1393" t="s">
        <v>637</v>
      </c>
      <c r="P1393" t="s">
        <v>2212</v>
      </c>
      <c r="Q1393" t="s">
        <v>2058</v>
      </c>
      <c r="R1393">
        <v>9.5399999999999991</v>
      </c>
      <c r="S1393">
        <v>1.77</v>
      </c>
    </row>
    <row r="1394" spans="1:19">
      <c r="A1394" s="154" t="s">
        <v>875</v>
      </c>
      <c r="B1394" s="154" t="s">
        <v>3235</v>
      </c>
      <c r="C1394" s="154" t="s">
        <v>4171</v>
      </c>
      <c r="D1394" s="168">
        <v>0.38</v>
      </c>
      <c r="O1394" t="s">
        <v>859</v>
      </c>
      <c r="P1394" t="s">
        <v>3303</v>
      </c>
      <c r="Q1394" t="s">
        <v>2424</v>
      </c>
      <c r="R1394">
        <v>14.21</v>
      </c>
      <c r="S1394">
        <v>1.5</v>
      </c>
    </row>
    <row r="1395" spans="1:19">
      <c r="A1395" s="154" t="s">
        <v>1449</v>
      </c>
      <c r="B1395" s="154" t="s">
        <v>3239</v>
      </c>
      <c r="C1395" s="154" t="s">
        <v>4171</v>
      </c>
      <c r="D1395" s="168">
        <v>-1.87</v>
      </c>
      <c r="O1395" t="s">
        <v>638</v>
      </c>
      <c r="P1395" t="s">
        <v>2354</v>
      </c>
      <c r="Q1395" t="s">
        <v>2058</v>
      </c>
      <c r="R1395">
        <v>11.66</v>
      </c>
      <c r="S1395">
        <v>0.95</v>
      </c>
    </row>
    <row r="1396" spans="1:19">
      <c r="A1396" s="154" t="s">
        <v>1450</v>
      </c>
      <c r="B1396" s="154" t="s">
        <v>3240</v>
      </c>
      <c r="C1396" s="154" t="s">
        <v>4171</v>
      </c>
      <c r="D1396" s="168">
        <v>0.77</v>
      </c>
      <c r="O1396" t="s">
        <v>299</v>
      </c>
      <c r="P1396" t="s">
        <v>1992</v>
      </c>
      <c r="Q1396" t="s">
        <v>1641</v>
      </c>
      <c r="R1396">
        <v>8.8800000000000008</v>
      </c>
      <c r="S1396">
        <v>2.95</v>
      </c>
    </row>
    <row r="1397" spans="1:19">
      <c r="A1397" s="154" t="s">
        <v>3683</v>
      </c>
      <c r="B1397" s="154" t="s">
        <v>3684</v>
      </c>
      <c r="C1397" s="154" t="s">
        <v>4171</v>
      </c>
      <c r="D1397" s="168">
        <v>4.38</v>
      </c>
      <c r="O1397" t="s">
        <v>3756</v>
      </c>
      <c r="P1397" t="s">
        <v>3757</v>
      </c>
      <c r="Q1397" t="s">
        <v>2424</v>
      </c>
      <c r="R1397">
        <v>0</v>
      </c>
      <c r="S1397">
        <v>0</v>
      </c>
    </row>
    <row r="1398" spans="1:19">
      <c r="A1398" s="154" t="s">
        <v>818</v>
      </c>
      <c r="B1398" s="154" t="s">
        <v>3241</v>
      </c>
      <c r="C1398" s="154" t="s">
        <v>4171</v>
      </c>
      <c r="D1398" s="168">
        <v>0.11</v>
      </c>
      <c r="O1398" t="s">
        <v>300</v>
      </c>
      <c r="P1398" t="s">
        <v>1993</v>
      </c>
      <c r="Q1398" t="s">
        <v>1641</v>
      </c>
      <c r="R1398">
        <v>8.8800000000000008</v>
      </c>
      <c r="S1398">
        <v>2.2200000000000002</v>
      </c>
    </row>
    <row r="1399" spans="1:19">
      <c r="A1399" s="154" t="s">
        <v>3242</v>
      </c>
      <c r="B1399" s="154" t="s">
        <v>3243</v>
      </c>
      <c r="C1399" s="154" t="s">
        <v>4171</v>
      </c>
      <c r="D1399" s="168"/>
      <c r="O1399" t="s">
        <v>301</v>
      </c>
      <c r="P1399" t="s">
        <v>1994</v>
      </c>
      <c r="Q1399" t="s">
        <v>1641</v>
      </c>
      <c r="R1399">
        <v>8.14</v>
      </c>
      <c r="S1399">
        <v>1.58</v>
      </c>
    </row>
    <row r="1400" spans="1:19">
      <c r="A1400" s="154" t="s">
        <v>3245</v>
      </c>
      <c r="B1400" s="154" t="s">
        <v>3246</v>
      </c>
      <c r="C1400" s="154" t="s">
        <v>4171</v>
      </c>
      <c r="D1400" s="168">
        <v>0.5</v>
      </c>
      <c r="O1400" t="s">
        <v>1487</v>
      </c>
      <c r="P1400" t="s">
        <v>3305</v>
      </c>
      <c r="Q1400" t="s">
        <v>2424</v>
      </c>
      <c r="R1400">
        <v>6.59</v>
      </c>
      <c r="S1400">
        <v>0.74</v>
      </c>
    </row>
    <row r="1401" spans="1:19">
      <c r="A1401" s="154" t="s">
        <v>1631</v>
      </c>
      <c r="B1401" s="154" t="s">
        <v>4289</v>
      </c>
      <c r="C1401" s="154" t="s">
        <v>4171</v>
      </c>
      <c r="D1401" s="168">
        <v>1.83</v>
      </c>
      <c r="O1401" t="s">
        <v>639</v>
      </c>
      <c r="P1401" t="s">
        <v>2355</v>
      </c>
      <c r="Q1401" t="s">
        <v>2058</v>
      </c>
      <c r="R1401">
        <v>16.61</v>
      </c>
      <c r="S1401">
        <v>0.69</v>
      </c>
    </row>
    <row r="1402" spans="1:19">
      <c r="A1402" s="154" t="s">
        <v>1452</v>
      </c>
      <c r="B1402" s="154" t="s">
        <v>3248</v>
      </c>
      <c r="C1402" s="154" t="s">
        <v>4171</v>
      </c>
      <c r="D1402" s="168"/>
      <c r="O1402" t="s">
        <v>752</v>
      </c>
      <c r="P1402" t="s">
        <v>1995</v>
      </c>
      <c r="Q1402" t="s">
        <v>1641</v>
      </c>
      <c r="R1402">
        <v>13.29</v>
      </c>
      <c r="S1402">
        <v>1.4</v>
      </c>
    </row>
    <row r="1403" spans="1:19">
      <c r="A1403" s="154" t="s">
        <v>1453</v>
      </c>
      <c r="B1403" s="154" t="s">
        <v>3251</v>
      </c>
      <c r="C1403" s="154" t="s">
        <v>4171</v>
      </c>
      <c r="D1403" s="168">
        <v>0.91</v>
      </c>
      <c r="O1403" t="s">
        <v>302</v>
      </c>
      <c r="P1403" t="s">
        <v>1996</v>
      </c>
      <c r="Q1403" t="s">
        <v>1641</v>
      </c>
      <c r="R1403">
        <v>20.96</v>
      </c>
      <c r="S1403">
        <v>0.87</v>
      </c>
    </row>
    <row r="1404" spans="1:19">
      <c r="A1404" s="154" t="s">
        <v>1454</v>
      </c>
      <c r="B1404" s="154" t="s">
        <v>3252</v>
      </c>
      <c r="C1404" s="154" t="s">
        <v>4171</v>
      </c>
      <c r="D1404" s="168">
        <v>-0.26</v>
      </c>
      <c r="O1404" t="s">
        <v>302</v>
      </c>
      <c r="P1404" t="s">
        <v>1996</v>
      </c>
      <c r="Q1404" t="s">
        <v>1641</v>
      </c>
      <c r="R1404">
        <v>20.96</v>
      </c>
      <c r="S1404">
        <v>0.87</v>
      </c>
    </row>
    <row r="1405" spans="1:19">
      <c r="A1405" s="154" t="s">
        <v>1457</v>
      </c>
      <c r="B1405" s="154" t="s">
        <v>3255</v>
      </c>
      <c r="C1405" s="154" t="s">
        <v>4171</v>
      </c>
      <c r="D1405" s="168">
        <v>1.98</v>
      </c>
      <c r="O1405" t="s">
        <v>843</v>
      </c>
      <c r="P1405" t="s">
        <v>3306</v>
      </c>
      <c r="Q1405" t="s">
        <v>2424</v>
      </c>
      <c r="R1405">
        <v>21.23</v>
      </c>
      <c r="S1405">
        <v>1.07</v>
      </c>
    </row>
    <row r="1406" spans="1:19">
      <c r="A1406" s="154" t="s">
        <v>1459</v>
      </c>
      <c r="B1406" s="154" t="s">
        <v>3257</v>
      </c>
      <c r="C1406" s="154" t="s">
        <v>4171</v>
      </c>
      <c r="D1406" s="168">
        <v>0.51</v>
      </c>
      <c r="O1406" t="s">
        <v>1631</v>
      </c>
      <c r="P1406" t="s">
        <v>3247</v>
      </c>
      <c r="Q1406" t="s">
        <v>2424</v>
      </c>
      <c r="R1406">
        <v>120.45</v>
      </c>
      <c r="S1406">
        <v>0.83</v>
      </c>
    </row>
    <row r="1407" spans="1:19">
      <c r="A1407" s="154" t="s">
        <v>1460</v>
      </c>
      <c r="B1407" s="154" t="s">
        <v>3258</v>
      </c>
      <c r="C1407" s="154" t="s">
        <v>4171</v>
      </c>
      <c r="D1407" s="168">
        <v>0.3</v>
      </c>
      <c r="O1407" t="s">
        <v>303</v>
      </c>
      <c r="P1407" t="s">
        <v>1997</v>
      </c>
      <c r="Q1407" t="s">
        <v>1641</v>
      </c>
      <c r="R1407">
        <v>17.920000000000002</v>
      </c>
      <c r="S1407">
        <v>3.41</v>
      </c>
    </row>
    <row r="1408" spans="1:19">
      <c r="A1408" s="154" t="s">
        <v>844</v>
      </c>
      <c r="B1408" s="154" t="s">
        <v>3260</v>
      </c>
      <c r="C1408" s="154" t="s">
        <v>4171</v>
      </c>
      <c r="D1408" s="168">
        <v>0.87</v>
      </c>
      <c r="O1408" t="s">
        <v>640</v>
      </c>
      <c r="P1408" t="s">
        <v>2072</v>
      </c>
      <c r="Q1408" t="s">
        <v>2058</v>
      </c>
      <c r="R1408">
        <v>6.89</v>
      </c>
      <c r="S1408">
        <v>2.69</v>
      </c>
    </row>
    <row r="1409" spans="1:19">
      <c r="A1409" s="154" t="s">
        <v>855</v>
      </c>
      <c r="B1409" s="154" t="s">
        <v>3261</v>
      </c>
      <c r="C1409" s="154" t="s">
        <v>4171</v>
      </c>
      <c r="D1409" s="168">
        <v>0.75</v>
      </c>
      <c r="O1409" t="s">
        <v>852</v>
      </c>
      <c r="P1409" t="s">
        <v>3309</v>
      </c>
      <c r="Q1409" t="s">
        <v>2424</v>
      </c>
      <c r="R1409">
        <v>3.65</v>
      </c>
      <c r="S1409">
        <v>2.4900000000000002</v>
      </c>
    </row>
    <row r="1410" spans="1:19">
      <c r="A1410" s="154" t="s">
        <v>3766</v>
      </c>
      <c r="B1410" s="154" t="s">
        <v>3767</v>
      </c>
      <c r="C1410" s="154" t="s">
        <v>4171</v>
      </c>
      <c r="D1410" s="168">
        <v>1.79</v>
      </c>
      <c r="O1410" t="s">
        <v>641</v>
      </c>
      <c r="P1410" t="s">
        <v>3807</v>
      </c>
      <c r="Q1410" t="s">
        <v>2058</v>
      </c>
      <c r="R1410">
        <v>9.66</v>
      </c>
      <c r="S1410">
        <v>1.87</v>
      </c>
    </row>
    <row r="1411" spans="1:19">
      <c r="A1411" s="154" t="s">
        <v>924</v>
      </c>
      <c r="B1411" s="154" t="s">
        <v>3264</v>
      </c>
      <c r="C1411" s="154" t="s">
        <v>4171</v>
      </c>
      <c r="D1411" s="168">
        <v>0.48</v>
      </c>
      <c r="O1411" t="s">
        <v>304</v>
      </c>
      <c r="P1411" t="s">
        <v>1998</v>
      </c>
      <c r="Q1411" t="s">
        <v>1641</v>
      </c>
      <c r="R1411">
        <v>-9.66</v>
      </c>
      <c r="S1411">
        <v>0.46</v>
      </c>
    </row>
    <row r="1412" spans="1:19">
      <c r="A1412" s="154" t="s">
        <v>3979</v>
      </c>
      <c r="B1412" s="154" t="s">
        <v>4147</v>
      </c>
      <c r="C1412" s="154" t="s">
        <v>4171</v>
      </c>
      <c r="D1412" s="168">
        <v>2.06</v>
      </c>
      <c r="O1412" t="s">
        <v>1488</v>
      </c>
      <c r="P1412" t="s">
        <v>3307</v>
      </c>
      <c r="Q1412" t="s">
        <v>2424</v>
      </c>
      <c r="R1412">
        <v>6.2</v>
      </c>
      <c r="S1412">
        <v>0.46</v>
      </c>
    </row>
    <row r="1413" spans="1:19">
      <c r="A1413" s="154" t="s">
        <v>1465</v>
      </c>
      <c r="B1413" s="154" t="s">
        <v>3266</v>
      </c>
      <c r="C1413" s="154" t="s">
        <v>4171</v>
      </c>
      <c r="D1413" s="168">
        <v>2.27</v>
      </c>
      <c r="O1413" t="s">
        <v>1489</v>
      </c>
      <c r="P1413" t="s">
        <v>3308</v>
      </c>
      <c r="Q1413" t="s">
        <v>2424</v>
      </c>
      <c r="R1413">
        <v>3.66</v>
      </c>
      <c r="S1413">
        <v>1.07</v>
      </c>
    </row>
    <row r="1414" spans="1:19">
      <c r="A1414" s="154" t="s">
        <v>746</v>
      </c>
      <c r="B1414" s="154" t="s">
        <v>2335</v>
      </c>
      <c r="C1414" s="154" t="s">
        <v>4171</v>
      </c>
      <c r="D1414" s="168">
        <v>0.25</v>
      </c>
      <c r="O1414" t="s">
        <v>305</v>
      </c>
      <c r="P1414" t="s">
        <v>3730</v>
      </c>
      <c r="Q1414" t="s">
        <v>1641</v>
      </c>
      <c r="R1414">
        <v>8.5399999999999991</v>
      </c>
      <c r="S1414">
        <v>0.77</v>
      </c>
    </row>
    <row r="1415" spans="1:19">
      <c r="A1415" s="154" t="s">
        <v>1467</v>
      </c>
      <c r="B1415" s="154" t="s">
        <v>3268</v>
      </c>
      <c r="C1415" s="154" t="s">
        <v>4171</v>
      </c>
      <c r="D1415" s="168">
        <v>0.98</v>
      </c>
      <c r="O1415" t="s">
        <v>1472</v>
      </c>
      <c r="P1415" t="s">
        <v>3275</v>
      </c>
      <c r="Q1415" t="s">
        <v>2424</v>
      </c>
      <c r="R1415">
        <v>-1.96</v>
      </c>
    </row>
    <row r="1416" spans="1:19">
      <c r="A1416" s="154" t="s">
        <v>1469</v>
      </c>
      <c r="B1416" s="154" t="s">
        <v>3270</v>
      </c>
      <c r="C1416" s="154" t="s">
        <v>4171</v>
      </c>
      <c r="D1416" s="168">
        <v>4.97</v>
      </c>
      <c r="O1416" t="s">
        <v>3816</v>
      </c>
      <c r="P1416" t="s">
        <v>3817</v>
      </c>
      <c r="Q1416" t="s">
        <v>1641</v>
      </c>
      <c r="R1416">
        <v>0</v>
      </c>
      <c r="S1416">
        <v>0</v>
      </c>
    </row>
    <row r="1417" spans="1:19">
      <c r="A1417" s="154" t="s">
        <v>3271</v>
      </c>
      <c r="B1417" s="154" t="s">
        <v>3272</v>
      </c>
      <c r="C1417" s="154" t="s">
        <v>4171</v>
      </c>
      <c r="D1417" s="168">
        <v>0.35</v>
      </c>
      <c r="O1417" t="s">
        <v>1491</v>
      </c>
      <c r="P1417" t="s">
        <v>3311</v>
      </c>
      <c r="Q1417" t="s">
        <v>2424</v>
      </c>
      <c r="R1417">
        <v>-75.930000000000007</v>
      </c>
      <c r="S1417">
        <v>0.36</v>
      </c>
    </row>
    <row r="1418" spans="1:19">
      <c r="A1418" s="154" t="s">
        <v>3851</v>
      </c>
      <c r="B1418" s="154" t="s">
        <v>3852</v>
      </c>
      <c r="C1418" s="154" t="s">
        <v>4171</v>
      </c>
      <c r="D1418" s="168">
        <v>0.68</v>
      </c>
      <c r="O1418" t="s">
        <v>1492</v>
      </c>
      <c r="P1418" t="s">
        <v>3312</v>
      </c>
      <c r="Q1418" t="s">
        <v>2058</v>
      </c>
      <c r="R1418">
        <v>67.87</v>
      </c>
      <c r="S1418">
        <v>0.98</v>
      </c>
    </row>
    <row r="1419" spans="1:19">
      <c r="A1419" s="154" t="s">
        <v>1472</v>
      </c>
      <c r="B1419" s="154" t="s">
        <v>3275</v>
      </c>
      <c r="C1419" s="154" t="s">
        <v>4171</v>
      </c>
      <c r="D1419" s="168">
        <v>-0.94</v>
      </c>
      <c r="O1419" t="s">
        <v>306</v>
      </c>
      <c r="P1419" t="s">
        <v>2000</v>
      </c>
      <c r="Q1419" t="s">
        <v>1641</v>
      </c>
      <c r="R1419">
        <v>8.18</v>
      </c>
      <c r="S1419">
        <v>1.55</v>
      </c>
    </row>
    <row r="1420" spans="1:19">
      <c r="A1420" s="154" t="s">
        <v>1473</v>
      </c>
      <c r="B1420" s="154" t="s">
        <v>3276</v>
      </c>
      <c r="C1420" s="154" t="s">
        <v>4171</v>
      </c>
      <c r="D1420" s="168">
        <v>-3.09</v>
      </c>
      <c r="O1420" t="s">
        <v>1634</v>
      </c>
      <c r="P1420" t="s">
        <v>2075</v>
      </c>
      <c r="Q1420" t="s">
        <v>2058</v>
      </c>
      <c r="R1420">
        <v>11.31</v>
      </c>
      <c r="S1420">
        <v>2.78</v>
      </c>
    </row>
    <row r="1421" spans="1:19">
      <c r="A1421" s="154" t="s">
        <v>3277</v>
      </c>
      <c r="B1421" s="154" t="s">
        <v>3278</v>
      </c>
      <c r="C1421" s="154" t="s">
        <v>4171</v>
      </c>
      <c r="D1421" s="168"/>
      <c r="O1421" t="s">
        <v>307</v>
      </c>
      <c r="P1421" t="s">
        <v>2001</v>
      </c>
      <c r="Q1421" t="s">
        <v>1641</v>
      </c>
      <c r="R1421">
        <v>18.23</v>
      </c>
      <c r="S1421">
        <v>0.75</v>
      </c>
    </row>
    <row r="1422" spans="1:19">
      <c r="A1422" s="154" t="s">
        <v>842</v>
      </c>
      <c r="B1422" s="154" t="s">
        <v>3279</v>
      </c>
      <c r="C1422" s="154" t="s">
        <v>4171</v>
      </c>
      <c r="D1422" s="168">
        <v>1.59</v>
      </c>
      <c r="O1422" t="s">
        <v>642</v>
      </c>
      <c r="P1422" t="s">
        <v>2357</v>
      </c>
      <c r="Q1422" t="s">
        <v>2058</v>
      </c>
      <c r="R1422">
        <v>18.41</v>
      </c>
      <c r="S1422">
        <v>1.21</v>
      </c>
    </row>
    <row r="1423" spans="1:19">
      <c r="A1423" s="154" t="s">
        <v>921</v>
      </c>
      <c r="B1423" s="154" t="s">
        <v>3280</v>
      </c>
      <c r="C1423" s="154" t="s">
        <v>4171</v>
      </c>
      <c r="D1423" s="168">
        <v>3.59</v>
      </c>
      <c r="O1423" t="s">
        <v>643</v>
      </c>
      <c r="P1423" t="s">
        <v>3556</v>
      </c>
      <c r="Q1423" t="s">
        <v>2058</v>
      </c>
      <c r="R1423">
        <v>17.63</v>
      </c>
      <c r="S1423">
        <v>1.02</v>
      </c>
    </row>
    <row r="1424" spans="1:19">
      <c r="A1424" s="154" t="s">
        <v>3281</v>
      </c>
      <c r="B1424" s="154" t="s">
        <v>3282</v>
      </c>
      <c r="C1424" s="154" t="s">
        <v>4171</v>
      </c>
      <c r="D1424" s="168">
        <v>0.44</v>
      </c>
      <c r="O1424" t="s">
        <v>1607</v>
      </c>
      <c r="P1424" t="s">
        <v>3291</v>
      </c>
      <c r="Q1424" t="s">
        <v>2424</v>
      </c>
      <c r="R1424">
        <v>18.59</v>
      </c>
      <c r="S1424">
        <v>0.74</v>
      </c>
    </row>
    <row r="1425" spans="1:19">
      <c r="A1425" s="154" t="s">
        <v>922</v>
      </c>
      <c r="B1425" s="154" t="s">
        <v>3283</v>
      </c>
      <c r="C1425" s="154" t="s">
        <v>4171</v>
      </c>
      <c r="D1425" s="168">
        <v>0.45</v>
      </c>
      <c r="O1425" t="s">
        <v>308</v>
      </c>
      <c r="P1425" t="s">
        <v>2002</v>
      </c>
      <c r="Q1425" t="s">
        <v>1641</v>
      </c>
      <c r="R1425">
        <v>12.53</v>
      </c>
      <c r="S1425">
        <v>2.85</v>
      </c>
    </row>
    <row r="1426" spans="1:19">
      <c r="A1426" s="154" t="s">
        <v>3768</v>
      </c>
      <c r="B1426" s="154" t="s">
        <v>3769</v>
      </c>
      <c r="C1426" s="154" t="s">
        <v>4171</v>
      </c>
      <c r="D1426" s="168">
        <v>2.09</v>
      </c>
      <c r="O1426" t="s">
        <v>3317</v>
      </c>
      <c r="P1426" t="s">
        <v>3318</v>
      </c>
      <c r="Q1426" t="s">
        <v>2424</v>
      </c>
      <c r="R1426">
        <v>6.43</v>
      </c>
      <c r="S1426">
        <v>0.65</v>
      </c>
    </row>
    <row r="1427" spans="1:19">
      <c r="A1427" s="154" t="s">
        <v>291</v>
      </c>
      <c r="B1427" s="154" t="s">
        <v>3957</v>
      </c>
      <c r="C1427" s="154" t="s">
        <v>4171</v>
      </c>
      <c r="D1427" s="168">
        <v>0.53</v>
      </c>
      <c r="O1427" t="s">
        <v>309</v>
      </c>
      <c r="P1427" t="s">
        <v>1970</v>
      </c>
      <c r="Q1427" t="s">
        <v>1641</v>
      </c>
      <c r="R1427">
        <v>3.7</v>
      </c>
      <c r="S1427">
        <v>0.89</v>
      </c>
    </row>
    <row r="1428" spans="1:19">
      <c r="A1428" s="154" t="s">
        <v>1477</v>
      </c>
      <c r="B1428" s="154" t="s">
        <v>3286</v>
      </c>
      <c r="C1428" s="154" t="s">
        <v>4171</v>
      </c>
      <c r="D1428" s="168">
        <v>0.47</v>
      </c>
      <c r="O1428" t="s">
        <v>1514</v>
      </c>
      <c r="P1428" t="s">
        <v>3343</v>
      </c>
      <c r="Q1428" t="s">
        <v>2424</v>
      </c>
      <c r="R1428">
        <v>41.06</v>
      </c>
      <c r="S1428">
        <v>1.04</v>
      </c>
    </row>
    <row r="1429" spans="1:19">
      <c r="A1429" s="154" t="s">
        <v>1478</v>
      </c>
      <c r="B1429" s="154" t="s">
        <v>3287</v>
      </c>
      <c r="C1429" s="154" t="s">
        <v>4171</v>
      </c>
      <c r="D1429" s="168">
        <v>3.39</v>
      </c>
      <c r="O1429" t="s">
        <v>310</v>
      </c>
      <c r="P1429" t="s">
        <v>2003</v>
      </c>
      <c r="Q1429" t="s">
        <v>1641</v>
      </c>
      <c r="R1429">
        <v>12.95</v>
      </c>
      <c r="S1429">
        <v>0.79</v>
      </c>
    </row>
    <row r="1430" spans="1:19">
      <c r="A1430" s="154" t="s">
        <v>3968</v>
      </c>
      <c r="B1430" s="154" t="s">
        <v>3969</v>
      </c>
      <c r="C1430" s="154" t="s">
        <v>4171</v>
      </c>
      <c r="D1430" s="168">
        <v>0.79</v>
      </c>
      <c r="O1430" t="s">
        <v>1497</v>
      </c>
      <c r="P1430" t="s">
        <v>3319</v>
      </c>
      <c r="Q1430" t="s">
        <v>2424</v>
      </c>
      <c r="R1430">
        <v>9.7799999999999994</v>
      </c>
      <c r="S1430">
        <v>0.79</v>
      </c>
    </row>
    <row r="1431" spans="1:19">
      <c r="A1431" s="154" t="s">
        <v>1479</v>
      </c>
      <c r="B1431" s="154" t="s">
        <v>3288</v>
      </c>
      <c r="C1431" s="154" t="s">
        <v>4171</v>
      </c>
      <c r="D1431" s="168">
        <v>0.28000000000000003</v>
      </c>
      <c r="O1431" t="s">
        <v>746</v>
      </c>
      <c r="P1431" t="s">
        <v>2335</v>
      </c>
      <c r="Q1431" t="s">
        <v>2058</v>
      </c>
      <c r="R1431">
        <v>11.82</v>
      </c>
      <c r="S1431">
        <v>1.52</v>
      </c>
    </row>
    <row r="1432" spans="1:19">
      <c r="A1432" s="154" t="s">
        <v>3289</v>
      </c>
      <c r="B1432" s="154" t="s">
        <v>3290</v>
      </c>
      <c r="C1432" s="154" t="s">
        <v>4171</v>
      </c>
      <c r="D1432" s="168"/>
      <c r="O1432" t="s">
        <v>3281</v>
      </c>
      <c r="P1432" t="s">
        <v>3282</v>
      </c>
      <c r="Q1432" t="s">
        <v>2424</v>
      </c>
      <c r="R1432">
        <v>8.27</v>
      </c>
      <c r="S1432">
        <v>1.06</v>
      </c>
    </row>
    <row r="1433" spans="1:19">
      <c r="A1433" s="154" t="s">
        <v>1607</v>
      </c>
      <c r="B1433" s="154" t="s">
        <v>3291</v>
      </c>
      <c r="C1433" s="154" t="s">
        <v>4171</v>
      </c>
      <c r="D1433" s="168">
        <v>0.51</v>
      </c>
      <c r="O1433" t="s">
        <v>311</v>
      </c>
      <c r="P1433" t="s">
        <v>2012</v>
      </c>
      <c r="Q1433" t="s">
        <v>1641</v>
      </c>
      <c r="R1433">
        <v>5.37</v>
      </c>
      <c r="S1433">
        <v>0.79</v>
      </c>
    </row>
    <row r="1434" spans="1:19">
      <c r="A1434" s="154" t="s">
        <v>1481</v>
      </c>
      <c r="B1434" s="154" t="s">
        <v>3293</v>
      </c>
      <c r="C1434" s="154" t="s">
        <v>4171</v>
      </c>
      <c r="D1434" s="168">
        <v>0.91</v>
      </c>
      <c r="O1434" t="s">
        <v>312</v>
      </c>
      <c r="P1434" t="s">
        <v>2004</v>
      </c>
      <c r="Q1434" t="s">
        <v>2424</v>
      </c>
      <c r="R1434">
        <v>-2.12</v>
      </c>
      <c r="S1434">
        <v>0.73</v>
      </c>
    </row>
    <row r="1435" spans="1:19">
      <c r="A1435" s="154" t="s">
        <v>1482</v>
      </c>
      <c r="B1435" s="154" t="s">
        <v>3294</v>
      </c>
      <c r="C1435" s="154" t="s">
        <v>4171</v>
      </c>
      <c r="D1435" s="168">
        <v>1.35</v>
      </c>
      <c r="O1435" t="s">
        <v>644</v>
      </c>
      <c r="P1435" t="s">
        <v>2358</v>
      </c>
      <c r="Q1435" t="s">
        <v>2058</v>
      </c>
      <c r="R1435">
        <v>19.93</v>
      </c>
      <c r="S1435">
        <v>0.92</v>
      </c>
    </row>
    <row r="1436" spans="1:19">
      <c r="A1436" s="154" t="s">
        <v>795</v>
      </c>
      <c r="B1436" s="154" t="s">
        <v>3295</v>
      </c>
      <c r="C1436" s="154" t="s">
        <v>4171</v>
      </c>
      <c r="D1436" s="168">
        <v>1.18</v>
      </c>
      <c r="O1436" t="s">
        <v>313</v>
      </c>
      <c r="P1436" t="s">
        <v>2005</v>
      </c>
      <c r="Q1436" t="s">
        <v>1641</v>
      </c>
      <c r="R1436">
        <v>159.88999999999999</v>
      </c>
      <c r="S1436">
        <v>0.69</v>
      </c>
    </row>
    <row r="1437" spans="1:19">
      <c r="A1437" s="154" t="s">
        <v>1483</v>
      </c>
      <c r="B1437" s="154" t="s">
        <v>3296</v>
      </c>
      <c r="C1437" s="154" t="s">
        <v>4171</v>
      </c>
      <c r="D1437" s="168">
        <v>0.42</v>
      </c>
      <c r="O1437" t="s">
        <v>1501</v>
      </c>
      <c r="P1437" t="s">
        <v>3323</v>
      </c>
      <c r="Q1437" t="s">
        <v>2424</v>
      </c>
      <c r="R1437">
        <v>-29.92</v>
      </c>
    </row>
    <row r="1438" spans="1:19">
      <c r="A1438" s="154" t="s">
        <v>3727</v>
      </c>
      <c r="B1438" s="154" t="s">
        <v>3728</v>
      </c>
      <c r="C1438" s="154" t="s">
        <v>4171</v>
      </c>
      <c r="D1438" s="168">
        <v>5.0599999999999996</v>
      </c>
      <c r="O1438" t="s">
        <v>645</v>
      </c>
      <c r="P1438" t="s">
        <v>2359</v>
      </c>
      <c r="Q1438" t="s">
        <v>2424</v>
      </c>
      <c r="R1438">
        <v>-26.17</v>
      </c>
      <c r="S1438">
        <v>0.79</v>
      </c>
    </row>
    <row r="1439" spans="1:19">
      <c r="A1439" s="154" t="s">
        <v>1484</v>
      </c>
      <c r="B1439" s="154" t="s">
        <v>3297</v>
      </c>
      <c r="C1439" s="154" t="s">
        <v>4171</v>
      </c>
      <c r="D1439" s="168">
        <v>0.59</v>
      </c>
      <c r="O1439" t="s">
        <v>2006</v>
      </c>
      <c r="P1439" t="s">
        <v>2007</v>
      </c>
      <c r="Q1439" t="s">
        <v>1641</v>
      </c>
      <c r="R1439">
        <v>9.91</v>
      </c>
      <c r="S1439">
        <v>1</v>
      </c>
    </row>
    <row r="1440" spans="1:19">
      <c r="A1440" s="154" t="s">
        <v>3298</v>
      </c>
      <c r="B1440" s="154" t="s">
        <v>3299</v>
      </c>
      <c r="C1440" s="154" t="s">
        <v>4171</v>
      </c>
      <c r="D1440" s="168">
        <v>0.2</v>
      </c>
      <c r="O1440" t="s">
        <v>2006</v>
      </c>
      <c r="P1440" t="s">
        <v>2007</v>
      </c>
      <c r="Q1440" t="s">
        <v>1641</v>
      </c>
      <c r="R1440">
        <v>9.91</v>
      </c>
      <c r="S1440">
        <v>1</v>
      </c>
    </row>
    <row r="1441" spans="1:19">
      <c r="A1441" s="154" t="s">
        <v>634</v>
      </c>
      <c r="B1441" s="154" t="s">
        <v>2351</v>
      </c>
      <c r="C1441" s="154" t="s">
        <v>4171</v>
      </c>
      <c r="D1441" s="168">
        <v>-0.04</v>
      </c>
      <c r="O1441" t="s">
        <v>646</v>
      </c>
      <c r="P1441" t="s">
        <v>2008</v>
      </c>
      <c r="Q1441" t="s">
        <v>1641</v>
      </c>
      <c r="R1441">
        <v>33.83</v>
      </c>
      <c r="S1441">
        <v>0.46</v>
      </c>
    </row>
    <row r="1442" spans="1:19">
      <c r="A1442" s="154" t="s">
        <v>3824</v>
      </c>
      <c r="B1442" s="154" t="s">
        <v>3825</v>
      </c>
      <c r="C1442" s="154" t="s">
        <v>4171</v>
      </c>
      <c r="D1442" s="168"/>
      <c r="O1442" t="s">
        <v>647</v>
      </c>
      <c r="P1442" t="s">
        <v>2360</v>
      </c>
      <c r="Q1442" t="s">
        <v>2058</v>
      </c>
      <c r="R1442">
        <v>8.84</v>
      </c>
      <c r="S1442">
        <v>0.68</v>
      </c>
    </row>
    <row r="1443" spans="1:19">
      <c r="A1443" s="154" t="s">
        <v>853</v>
      </c>
      <c r="B1443" s="154" t="s">
        <v>3300</v>
      </c>
      <c r="C1443" s="154" t="s">
        <v>4171</v>
      </c>
      <c r="D1443" s="168">
        <v>1.03</v>
      </c>
      <c r="O1443" t="s">
        <v>648</v>
      </c>
      <c r="P1443" t="s">
        <v>2363</v>
      </c>
      <c r="Q1443" t="s">
        <v>2058</v>
      </c>
      <c r="R1443">
        <v>19.329999999999998</v>
      </c>
      <c r="S1443">
        <v>0.77</v>
      </c>
    </row>
    <row r="1444" spans="1:19">
      <c r="A1444" s="154" t="s">
        <v>838</v>
      </c>
      <c r="B1444" s="154" t="s">
        <v>3302</v>
      </c>
      <c r="C1444" s="154" t="s">
        <v>4171</v>
      </c>
      <c r="D1444" s="168">
        <v>0.64</v>
      </c>
      <c r="O1444" t="s">
        <v>314</v>
      </c>
      <c r="P1444" t="s">
        <v>2010</v>
      </c>
      <c r="Q1444" t="s">
        <v>1641</v>
      </c>
      <c r="R1444">
        <v>184.14</v>
      </c>
      <c r="S1444">
        <v>5.95</v>
      </c>
    </row>
    <row r="1445" spans="1:19">
      <c r="A1445" s="154" t="s">
        <v>1486</v>
      </c>
      <c r="B1445" s="154" t="s">
        <v>3304</v>
      </c>
      <c r="C1445" s="154" t="s">
        <v>4171</v>
      </c>
      <c r="D1445" s="168">
        <v>4.49</v>
      </c>
      <c r="O1445" t="s">
        <v>1504</v>
      </c>
      <c r="P1445" t="s">
        <v>3327</v>
      </c>
      <c r="Q1445" t="s">
        <v>2424</v>
      </c>
      <c r="R1445">
        <v>-2.54</v>
      </c>
      <c r="S1445">
        <v>1.98</v>
      </c>
    </row>
    <row r="1446" spans="1:19">
      <c r="A1446" s="154" t="s">
        <v>1487</v>
      </c>
      <c r="B1446" s="154" t="s">
        <v>3305</v>
      </c>
      <c r="C1446" s="154" t="s">
        <v>4171</v>
      </c>
      <c r="D1446" s="168">
        <v>0.9</v>
      </c>
      <c r="O1446" t="s">
        <v>739</v>
      </c>
      <c r="P1446" t="s">
        <v>1826</v>
      </c>
      <c r="Q1446" t="s">
        <v>1641</v>
      </c>
      <c r="R1446">
        <v>10.53</v>
      </c>
      <c r="S1446">
        <v>1.1599999999999999</v>
      </c>
    </row>
    <row r="1447" spans="1:19">
      <c r="A1447" s="154" t="s">
        <v>302</v>
      </c>
      <c r="B1447" s="154" t="s">
        <v>1996</v>
      </c>
      <c r="C1447" s="154" t="s">
        <v>4171</v>
      </c>
      <c r="D1447" s="168">
        <v>0.41</v>
      </c>
      <c r="O1447" t="s">
        <v>1498</v>
      </c>
      <c r="P1447" t="s">
        <v>3675</v>
      </c>
      <c r="Q1447" t="s">
        <v>2424</v>
      </c>
      <c r="R1447">
        <v>5.42</v>
      </c>
      <c r="S1447">
        <v>0.86</v>
      </c>
    </row>
    <row r="1448" spans="1:19">
      <c r="A1448" s="154" t="s">
        <v>843</v>
      </c>
      <c r="B1448" s="154" t="s">
        <v>3306</v>
      </c>
      <c r="C1448" s="154" t="s">
        <v>4171</v>
      </c>
      <c r="D1448" s="168">
        <v>0.78</v>
      </c>
      <c r="O1448" t="s">
        <v>772</v>
      </c>
      <c r="P1448" t="s">
        <v>3328</v>
      </c>
      <c r="Q1448" t="s">
        <v>2424</v>
      </c>
      <c r="R1448">
        <v>14.33</v>
      </c>
      <c r="S1448">
        <v>1.05</v>
      </c>
    </row>
    <row r="1449" spans="1:19">
      <c r="A1449" s="154" t="s">
        <v>1489</v>
      </c>
      <c r="B1449" s="154" t="s">
        <v>3308</v>
      </c>
      <c r="C1449" s="154" t="s">
        <v>4171</v>
      </c>
      <c r="D1449" s="168">
        <v>1.82</v>
      </c>
      <c r="O1449" t="s">
        <v>1505</v>
      </c>
      <c r="P1449" t="s">
        <v>3329</v>
      </c>
      <c r="Q1449" t="s">
        <v>2424</v>
      </c>
      <c r="R1449">
        <v>-82.2</v>
      </c>
      <c r="S1449">
        <v>0.48</v>
      </c>
    </row>
    <row r="1450" spans="1:19">
      <c r="A1450" s="154" t="s">
        <v>852</v>
      </c>
      <c r="B1450" s="154" t="s">
        <v>3309</v>
      </c>
      <c r="C1450" s="154" t="s">
        <v>4171</v>
      </c>
      <c r="D1450" s="168">
        <v>0.75</v>
      </c>
      <c r="O1450" t="s">
        <v>649</v>
      </c>
      <c r="P1450" t="s">
        <v>2364</v>
      </c>
      <c r="Q1450" t="s">
        <v>2058</v>
      </c>
      <c r="R1450">
        <v>-240.88</v>
      </c>
      <c r="S1450">
        <v>0.43</v>
      </c>
    </row>
    <row r="1451" spans="1:19">
      <c r="A1451" s="154" t="s">
        <v>4158</v>
      </c>
      <c r="B1451" s="154" t="s">
        <v>4159</v>
      </c>
      <c r="C1451" s="154" t="s">
        <v>4171</v>
      </c>
      <c r="D1451" s="168">
        <v>1.51</v>
      </c>
      <c r="O1451" t="s">
        <v>878</v>
      </c>
      <c r="P1451" t="s">
        <v>2753</v>
      </c>
      <c r="Q1451" t="s">
        <v>2424</v>
      </c>
      <c r="R1451">
        <v>7.31</v>
      </c>
      <c r="S1451">
        <v>0.95</v>
      </c>
    </row>
    <row r="1452" spans="1:19">
      <c r="A1452" s="154" t="s">
        <v>1490</v>
      </c>
      <c r="B1452" s="154" t="s">
        <v>3310</v>
      </c>
      <c r="C1452" s="154" t="s">
        <v>4171</v>
      </c>
      <c r="D1452" s="168">
        <v>0.89</v>
      </c>
      <c r="O1452" t="s">
        <v>1496</v>
      </c>
      <c r="P1452" t="s">
        <v>3316</v>
      </c>
      <c r="Q1452" t="s">
        <v>2424</v>
      </c>
      <c r="R1452">
        <v>26.02</v>
      </c>
      <c r="S1452">
        <v>0.89</v>
      </c>
    </row>
    <row r="1453" spans="1:19">
      <c r="A1453" s="154" t="s">
        <v>1491</v>
      </c>
      <c r="B1453" s="154" t="s">
        <v>3311</v>
      </c>
      <c r="C1453" s="154" t="s">
        <v>4171</v>
      </c>
      <c r="D1453" s="168">
        <v>0.14000000000000001</v>
      </c>
      <c r="O1453" t="s">
        <v>1509</v>
      </c>
      <c r="P1453" t="s">
        <v>3335</v>
      </c>
      <c r="Q1453" t="s">
        <v>2424</v>
      </c>
      <c r="R1453">
        <v>23.09</v>
      </c>
      <c r="S1453">
        <v>1.04</v>
      </c>
    </row>
    <row r="1454" spans="1:19">
      <c r="A1454" s="154" t="s">
        <v>3707</v>
      </c>
      <c r="B1454" s="154" t="s">
        <v>3708</v>
      </c>
      <c r="C1454" s="154" t="s">
        <v>4171</v>
      </c>
      <c r="D1454" s="168">
        <v>3.82</v>
      </c>
      <c r="O1454" t="s">
        <v>650</v>
      </c>
      <c r="P1454" t="s">
        <v>2011</v>
      </c>
      <c r="Q1454" t="s">
        <v>1641</v>
      </c>
      <c r="R1454">
        <v>9.8000000000000007</v>
      </c>
      <c r="S1454">
        <v>1.49</v>
      </c>
    </row>
    <row r="1455" spans="1:19">
      <c r="A1455" s="154" t="s">
        <v>1493</v>
      </c>
      <c r="B1455" s="154" t="s">
        <v>3313</v>
      </c>
      <c r="C1455" s="154" t="s">
        <v>4171</v>
      </c>
      <c r="D1455" s="168">
        <v>1.45</v>
      </c>
      <c r="O1455" t="s">
        <v>651</v>
      </c>
      <c r="P1455" t="s">
        <v>2365</v>
      </c>
      <c r="Q1455" t="s">
        <v>2058</v>
      </c>
      <c r="R1455">
        <v>7.9</v>
      </c>
      <c r="S1455">
        <v>1.44</v>
      </c>
    </row>
    <row r="1456" spans="1:19">
      <c r="A1456" s="154" t="s">
        <v>1494</v>
      </c>
      <c r="B1456" s="154" t="s">
        <v>3314</v>
      </c>
      <c r="C1456" s="154" t="s">
        <v>4171</v>
      </c>
      <c r="D1456" s="168">
        <v>2.57</v>
      </c>
      <c r="O1456" t="s">
        <v>652</v>
      </c>
      <c r="P1456" t="s">
        <v>2366</v>
      </c>
      <c r="Q1456" t="s">
        <v>2058</v>
      </c>
      <c r="R1456">
        <v>8.42</v>
      </c>
      <c r="S1456">
        <v>1.45</v>
      </c>
    </row>
    <row r="1457" spans="1:19">
      <c r="A1457" s="154" t="s">
        <v>1495</v>
      </c>
      <c r="B1457" s="154" t="s">
        <v>3315</v>
      </c>
      <c r="C1457" s="154" t="s">
        <v>4171</v>
      </c>
      <c r="D1457" s="168">
        <v>0.18</v>
      </c>
      <c r="O1457" t="s">
        <v>2367</v>
      </c>
      <c r="P1457" t="s">
        <v>2368</v>
      </c>
      <c r="Q1457" t="s">
        <v>2424</v>
      </c>
      <c r="R1457">
        <v>51.1</v>
      </c>
      <c r="S1457">
        <v>0.57999999999999996</v>
      </c>
    </row>
    <row r="1458" spans="1:19">
      <c r="A1458" s="154" t="s">
        <v>1496</v>
      </c>
      <c r="B1458" s="154" t="s">
        <v>3316</v>
      </c>
      <c r="C1458" s="154" t="s">
        <v>4171</v>
      </c>
      <c r="D1458" s="168">
        <v>0.71</v>
      </c>
      <c r="O1458" t="s">
        <v>960</v>
      </c>
      <c r="P1458" t="s">
        <v>3336</v>
      </c>
      <c r="Q1458" t="s">
        <v>2424</v>
      </c>
      <c r="R1458">
        <v>16.68</v>
      </c>
      <c r="S1458">
        <v>0.62</v>
      </c>
    </row>
    <row r="1459" spans="1:19">
      <c r="A1459" s="154" t="s">
        <v>3317</v>
      </c>
      <c r="B1459" s="154" t="s">
        <v>3318</v>
      </c>
      <c r="C1459" s="154" t="s">
        <v>4171</v>
      </c>
      <c r="D1459" s="168">
        <v>0.71</v>
      </c>
      <c r="O1459" t="s">
        <v>653</v>
      </c>
      <c r="P1459" t="s">
        <v>2369</v>
      </c>
      <c r="Q1459" t="s">
        <v>2058</v>
      </c>
      <c r="R1459">
        <v>602.48</v>
      </c>
      <c r="S1459">
        <v>0.72</v>
      </c>
    </row>
    <row r="1460" spans="1:19">
      <c r="A1460" s="154" t="s">
        <v>1497</v>
      </c>
      <c r="B1460" s="154" t="s">
        <v>3319</v>
      </c>
      <c r="C1460" s="154" t="s">
        <v>4171</v>
      </c>
      <c r="D1460" s="168">
        <v>0.87</v>
      </c>
      <c r="O1460" t="s">
        <v>654</v>
      </c>
      <c r="P1460" t="s">
        <v>2370</v>
      </c>
      <c r="Q1460" t="s">
        <v>2058</v>
      </c>
      <c r="R1460">
        <v>6.45</v>
      </c>
      <c r="S1460">
        <v>1.4</v>
      </c>
    </row>
    <row r="1461" spans="1:19">
      <c r="A1461" s="154" t="s">
        <v>1498</v>
      </c>
      <c r="B1461" s="154" t="s">
        <v>3675</v>
      </c>
      <c r="C1461" s="154" t="s">
        <v>4171</v>
      </c>
      <c r="D1461" s="168">
        <v>0.26</v>
      </c>
      <c r="O1461" t="s">
        <v>1510</v>
      </c>
      <c r="P1461" t="s">
        <v>3337</v>
      </c>
      <c r="Q1461" t="s">
        <v>2424</v>
      </c>
      <c r="R1461">
        <v>194.78</v>
      </c>
      <c r="S1461">
        <v>0.86</v>
      </c>
    </row>
    <row r="1462" spans="1:19">
      <c r="A1462" s="154" t="s">
        <v>4224</v>
      </c>
      <c r="B1462" s="154" t="s">
        <v>4225</v>
      </c>
      <c r="C1462" s="154" t="s">
        <v>4171</v>
      </c>
      <c r="D1462" s="168">
        <v>2.14</v>
      </c>
      <c r="O1462" t="s">
        <v>1513</v>
      </c>
      <c r="P1462" t="s">
        <v>3341</v>
      </c>
      <c r="Q1462" t="s">
        <v>2424</v>
      </c>
      <c r="R1462">
        <v>9.1</v>
      </c>
      <c r="S1462">
        <v>2.1800000000000002</v>
      </c>
    </row>
    <row r="1463" spans="1:19">
      <c r="A1463" s="154" t="s">
        <v>1499</v>
      </c>
      <c r="B1463" s="154" t="s">
        <v>3321</v>
      </c>
      <c r="C1463" s="154" t="s">
        <v>4171</v>
      </c>
      <c r="D1463" s="168">
        <v>0.55000000000000004</v>
      </c>
      <c r="O1463" t="s">
        <v>315</v>
      </c>
      <c r="P1463" t="s">
        <v>2013</v>
      </c>
      <c r="Q1463" t="s">
        <v>1641</v>
      </c>
      <c r="R1463">
        <v>14.83</v>
      </c>
      <c r="S1463">
        <v>1.95</v>
      </c>
    </row>
    <row r="1464" spans="1:19">
      <c r="A1464" s="154" t="s">
        <v>1501</v>
      </c>
      <c r="B1464" s="154" t="s">
        <v>3323</v>
      </c>
      <c r="C1464" s="154" t="s">
        <v>4171</v>
      </c>
      <c r="D1464" s="168">
        <v>1.04</v>
      </c>
      <c r="O1464" t="s">
        <v>1490</v>
      </c>
      <c r="P1464" t="s">
        <v>3310</v>
      </c>
      <c r="Q1464" t="s">
        <v>2424</v>
      </c>
      <c r="R1464">
        <v>15.94</v>
      </c>
      <c r="S1464">
        <v>0.89</v>
      </c>
    </row>
    <row r="1465" spans="1:19">
      <c r="A1465" s="154" t="s">
        <v>1502</v>
      </c>
      <c r="B1465" s="154" t="s">
        <v>3324</v>
      </c>
      <c r="C1465" s="154" t="s">
        <v>4171</v>
      </c>
      <c r="D1465" s="168">
        <v>0.71</v>
      </c>
      <c r="O1465" t="s">
        <v>655</v>
      </c>
      <c r="P1465" t="s">
        <v>2371</v>
      </c>
      <c r="Q1465" t="s">
        <v>2058</v>
      </c>
      <c r="R1465">
        <v>-18.27</v>
      </c>
      <c r="S1465">
        <v>0.32</v>
      </c>
    </row>
    <row r="1466" spans="1:19">
      <c r="A1466" s="154" t="s">
        <v>1503</v>
      </c>
      <c r="B1466" s="154" t="s">
        <v>3325</v>
      </c>
      <c r="C1466" s="154" t="s">
        <v>4171</v>
      </c>
      <c r="D1466" s="168">
        <v>2.65</v>
      </c>
      <c r="O1466" t="s">
        <v>316</v>
      </c>
      <c r="P1466" t="s">
        <v>3808</v>
      </c>
      <c r="Q1466" t="s">
        <v>1641</v>
      </c>
      <c r="R1466">
        <v>7.9</v>
      </c>
      <c r="S1466">
        <v>0.94</v>
      </c>
    </row>
    <row r="1467" spans="1:19">
      <c r="A1467" s="154" t="s">
        <v>645</v>
      </c>
      <c r="B1467" s="154" t="s">
        <v>2359</v>
      </c>
      <c r="C1467" s="154" t="s">
        <v>4171</v>
      </c>
      <c r="D1467" s="168">
        <v>1.46</v>
      </c>
      <c r="O1467" t="s">
        <v>1516</v>
      </c>
      <c r="P1467" t="s">
        <v>3345</v>
      </c>
      <c r="Q1467" t="s">
        <v>2424</v>
      </c>
      <c r="R1467">
        <v>-10.16</v>
      </c>
      <c r="S1467">
        <v>1.1200000000000001</v>
      </c>
    </row>
    <row r="1468" spans="1:19">
      <c r="A1468" s="154" t="s">
        <v>4116</v>
      </c>
      <c r="B1468" s="154" t="s">
        <v>4117</v>
      </c>
      <c r="C1468" s="154" t="s">
        <v>4171</v>
      </c>
      <c r="D1468" s="168">
        <v>0.55000000000000004</v>
      </c>
      <c r="O1468" t="s">
        <v>317</v>
      </c>
      <c r="P1468" t="s">
        <v>3809</v>
      </c>
      <c r="Q1468" t="s">
        <v>1641</v>
      </c>
      <c r="R1468">
        <v>-11.93</v>
      </c>
      <c r="S1468">
        <v>0.97</v>
      </c>
    </row>
    <row r="1469" spans="1:19">
      <c r="A1469" s="154" t="s">
        <v>646</v>
      </c>
      <c r="B1469" s="154" t="s">
        <v>2008</v>
      </c>
      <c r="C1469" s="154" t="s">
        <v>4171</v>
      </c>
      <c r="D1469" s="168">
        <v>0.18</v>
      </c>
      <c r="O1469" t="s">
        <v>839</v>
      </c>
      <c r="P1469" t="s">
        <v>3346</v>
      </c>
      <c r="Q1469" t="s">
        <v>2424</v>
      </c>
      <c r="R1469">
        <v>6.98</v>
      </c>
      <c r="S1469">
        <v>0.91</v>
      </c>
    </row>
    <row r="1470" spans="1:19">
      <c r="A1470" s="154" t="s">
        <v>883</v>
      </c>
      <c r="B1470" s="154" t="s">
        <v>3326</v>
      </c>
      <c r="C1470" s="154" t="s">
        <v>4171</v>
      </c>
      <c r="D1470" s="168">
        <v>4.55</v>
      </c>
      <c r="O1470" t="s">
        <v>1517</v>
      </c>
      <c r="P1470" t="s">
        <v>3348</v>
      </c>
      <c r="Q1470" t="s">
        <v>2424</v>
      </c>
      <c r="R1470">
        <v>22.63</v>
      </c>
      <c r="S1470">
        <v>2.77</v>
      </c>
    </row>
    <row r="1471" spans="1:19">
      <c r="A1471" s="154" t="s">
        <v>1504</v>
      </c>
      <c r="B1471" s="154" t="s">
        <v>3327</v>
      </c>
      <c r="C1471" s="154" t="s">
        <v>4171</v>
      </c>
      <c r="D1471" s="168">
        <v>1.46</v>
      </c>
      <c r="O1471" t="s">
        <v>1148</v>
      </c>
      <c r="P1471" t="s">
        <v>2727</v>
      </c>
      <c r="Q1471" t="s">
        <v>2424</v>
      </c>
      <c r="R1471">
        <v>-65.209999999999994</v>
      </c>
      <c r="S1471">
        <v>7.31</v>
      </c>
    </row>
    <row r="1472" spans="1:19">
      <c r="A1472" s="154" t="s">
        <v>772</v>
      </c>
      <c r="B1472" s="154" t="s">
        <v>3328</v>
      </c>
      <c r="C1472" s="154" t="s">
        <v>4171</v>
      </c>
      <c r="D1472" s="168">
        <v>1.08</v>
      </c>
      <c r="O1472" t="s">
        <v>318</v>
      </c>
      <c r="P1472" t="s">
        <v>3810</v>
      </c>
      <c r="Q1472" t="s">
        <v>1641</v>
      </c>
      <c r="R1472">
        <v>7.68</v>
      </c>
      <c r="S1472">
        <v>1.03</v>
      </c>
    </row>
    <row r="1473" spans="1:19">
      <c r="A1473" s="154" t="s">
        <v>1506</v>
      </c>
      <c r="B1473" s="154" t="s">
        <v>3330</v>
      </c>
      <c r="C1473" s="154" t="s">
        <v>4171</v>
      </c>
      <c r="D1473" s="168">
        <v>1.89</v>
      </c>
      <c r="O1473" t="s">
        <v>1518</v>
      </c>
      <c r="P1473" t="s">
        <v>3349</v>
      </c>
      <c r="Q1473" t="s">
        <v>2424</v>
      </c>
      <c r="R1473">
        <v>25.25</v>
      </c>
      <c r="S1473">
        <v>0.68</v>
      </c>
    </row>
    <row r="1474" spans="1:19">
      <c r="A1474" s="154" t="s">
        <v>649</v>
      </c>
      <c r="B1474" s="154" t="s">
        <v>2364</v>
      </c>
      <c r="C1474" s="154" t="s">
        <v>4171</v>
      </c>
      <c r="D1474" s="168">
        <v>0.21</v>
      </c>
      <c r="O1474" t="s">
        <v>656</v>
      </c>
      <c r="P1474" t="s">
        <v>2372</v>
      </c>
      <c r="Q1474" t="s">
        <v>2058</v>
      </c>
      <c r="R1474">
        <v>-630.22</v>
      </c>
      <c r="S1474">
        <v>1.61</v>
      </c>
    </row>
    <row r="1475" spans="1:19">
      <c r="A1475" s="154" t="s">
        <v>1508</v>
      </c>
      <c r="B1475" s="154" t="s">
        <v>3334</v>
      </c>
      <c r="C1475" s="154" t="s">
        <v>4171</v>
      </c>
      <c r="D1475" s="168">
        <v>1.1399999999999999</v>
      </c>
      <c r="O1475" t="s">
        <v>1519</v>
      </c>
      <c r="P1475" t="s">
        <v>3350</v>
      </c>
      <c r="Q1475" t="s">
        <v>2424</v>
      </c>
      <c r="R1475">
        <v>6.72</v>
      </c>
      <c r="S1475">
        <v>1.38</v>
      </c>
    </row>
    <row r="1476" spans="1:19">
      <c r="A1476" s="154" t="s">
        <v>1509</v>
      </c>
      <c r="B1476" s="154" t="s">
        <v>3335</v>
      </c>
      <c r="C1476" s="154" t="s">
        <v>4171</v>
      </c>
      <c r="D1476" s="168">
        <v>1.27</v>
      </c>
      <c r="O1476" t="s">
        <v>1520</v>
      </c>
      <c r="P1476" t="s">
        <v>3351</v>
      </c>
      <c r="Q1476" t="s">
        <v>2424</v>
      </c>
      <c r="R1476">
        <v>-41.34</v>
      </c>
      <c r="S1476">
        <v>0.98</v>
      </c>
    </row>
    <row r="1477" spans="1:19">
      <c r="A1477" s="154" t="s">
        <v>2367</v>
      </c>
      <c r="B1477" s="154" t="s">
        <v>4226</v>
      </c>
      <c r="C1477" s="154" t="s">
        <v>4171</v>
      </c>
      <c r="D1477" s="168">
        <v>0.53</v>
      </c>
      <c r="O1477" t="s">
        <v>1521</v>
      </c>
      <c r="P1477" t="s">
        <v>3352</v>
      </c>
      <c r="Q1477" t="s">
        <v>2424</v>
      </c>
      <c r="R1477">
        <v>22.79</v>
      </c>
      <c r="S1477">
        <v>0.93</v>
      </c>
    </row>
    <row r="1478" spans="1:19">
      <c r="A1478" s="154" t="s">
        <v>960</v>
      </c>
      <c r="B1478" s="154" t="s">
        <v>3336</v>
      </c>
      <c r="C1478" s="154" t="s">
        <v>4171</v>
      </c>
      <c r="D1478" s="168">
        <v>0.88</v>
      </c>
      <c r="O1478" t="s">
        <v>1522</v>
      </c>
      <c r="P1478" t="s">
        <v>3353</v>
      </c>
      <c r="Q1478" t="s">
        <v>2424</v>
      </c>
      <c r="R1478">
        <v>4.71</v>
      </c>
      <c r="S1478">
        <v>0.99</v>
      </c>
    </row>
    <row r="1479" spans="1:19">
      <c r="A1479" s="154" t="s">
        <v>1510</v>
      </c>
      <c r="B1479" s="154" t="s">
        <v>3337</v>
      </c>
      <c r="C1479" s="154" t="s">
        <v>4171</v>
      </c>
      <c r="D1479" s="168">
        <v>1.06</v>
      </c>
      <c r="O1479" t="s">
        <v>3544</v>
      </c>
      <c r="P1479" t="s">
        <v>3545</v>
      </c>
      <c r="Q1479" t="s">
        <v>2424</v>
      </c>
      <c r="R1479">
        <v>0</v>
      </c>
    </row>
    <row r="1480" spans="1:19">
      <c r="A1480" s="154" t="s">
        <v>1511</v>
      </c>
      <c r="B1480" s="154" t="s">
        <v>3338</v>
      </c>
      <c r="C1480" s="154" t="s">
        <v>4171</v>
      </c>
      <c r="D1480" s="168">
        <v>3.93</v>
      </c>
      <c r="O1480" t="s">
        <v>1523</v>
      </c>
      <c r="P1480" t="s">
        <v>3354</v>
      </c>
      <c r="Q1480" t="s">
        <v>2424</v>
      </c>
      <c r="R1480">
        <v>-0.85</v>
      </c>
    </row>
    <row r="1481" spans="1:19">
      <c r="A1481" s="154" t="s">
        <v>1512</v>
      </c>
      <c r="B1481" s="154" t="s">
        <v>3339</v>
      </c>
      <c r="C1481" s="154" t="s">
        <v>4171</v>
      </c>
      <c r="D1481" s="168">
        <v>0.6</v>
      </c>
      <c r="O1481" t="s">
        <v>657</v>
      </c>
      <c r="P1481" t="s">
        <v>2373</v>
      </c>
      <c r="Q1481" t="s">
        <v>2058</v>
      </c>
      <c r="R1481">
        <v>17.899999999999999</v>
      </c>
      <c r="S1481">
        <v>1.08</v>
      </c>
    </row>
    <row r="1482" spans="1:19">
      <c r="A1482" s="154" t="s">
        <v>876</v>
      </c>
      <c r="B1482" s="154" t="s">
        <v>3340</v>
      </c>
      <c r="C1482" s="154" t="s">
        <v>4171</v>
      </c>
      <c r="D1482" s="168">
        <v>0.69</v>
      </c>
      <c r="O1482" t="s">
        <v>1524</v>
      </c>
      <c r="P1482" t="s">
        <v>3355</v>
      </c>
      <c r="Q1482" t="s">
        <v>2424</v>
      </c>
      <c r="R1482">
        <v>-0.38</v>
      </c>
      <c r="S1482">
        <v>0.47</v>
      </c>
    </row>
    <row r="1483" spans="1:19">
      <c r="A1483" s="154" t="s">
        <v>1515</v>
      </c>
      <c r="B1483" s="154" t="s">
        <v>3344</v>
      </c>
      <c r="C1483" s="154" t="s">
        <v>4171</v>
      </c>
      <c r="D1483" s="168">
        <v>0.64</v>
      </c>
      <c r="O1483" t="s">
        <v>658</v>
      </c>
      <c r="P1483" t="s">
        <v>2374</v>
      </c>
      <c r="Q1483" t="s">
        <v>2058</v>
      </c>
      <c r="R1483">
        <v>8.6999999999999993</v>
      </c>
      <c r="S1483">
        <v>0.61</v>
      </c>
    </row>
    <row r="1484" spans="1:19">
      <c r="A1484" s="154" t="s">
        <v>1516</v>
      </c>
      <c r="B1484" s="154" t="s">
        <v>3345</v>
      </c>
      <c r="C1484" s="154" t="s">
        <v>4171</v>
      </c>
      <c r="D1484" s="168">
        <v>1.1200000000000001</v>
      </c>
      <c r="O1484" t="s">
        <v>3569</v>
      </c>
      <c r="P1484" t="s">
        <v>3570</v>
      </c>
      <c r="Q1484" t="s">
        <v>2424</v>
      </c>
      <c r="R1484">
        <v>6.47</v>
      </c>
      <c r="S1484">
        <v>0.79</v>
      </c>
    </row>
    <row r="1485" spans="1:19">
      <c r="A1485" s="154" t="s">
        <v>317</v>
      </c>
      <c r="B1485" s="154" t="s">
        <v>4263</v>
      </c>
      <c r="C1485" s="154" t="s">
        <v>4171</v>
      </c>
      <c r="D1485" s="168">
        <v>0.94</v>
      </c>
      <c r="O1485" t="s">
        <v>319</v>
      </c>
      <c r="P1485" t="s">
        <v>2018</v>
      </c>
      <c r="Q1485" t="s">
        <v>1641</v>
      </c>
      <c r="R1485">
        <v>14.13</v>
      </c>
      <c r="S1485">
        <v>1.22</v>
      </c>
    </row>
    <row r="1486" spans="1:19">
      <c r="A1486" s="154" t="s">
        <v>839</v>
      </c>
      <c r="B1486" s="154" t="s">
        <v>3346</v>
      </c>
      <c r="C1486" s="154" t="s">
        <v>4171</v>
      </c>
      <c r="D1486" s="168">
        <v>0.53</v>
      </c>
      <c r="O1486" t="s">
        <v>3905</v>
      </c>
      <c r="P1486" t="s">
        <v>3906</v>
      </c>
      <c r="Q1486" t="s">
        <v>2424</v>
      </c>
      <c r="R1486">
        <v>0</v>
      </c>
      <c r="S1486">
        <v>0</v>
      </c>
    </row>
    <row r="1487" spans="1:19">
      <c r="A1487" s="154" t="s">
        <v>1628</v>
      </c>
      <c r="B1487" s="154" t="s">
        <v>3347</v>
      </c>
      <c r="C1487" s="154" t="s">
        <v>4171</v>
      </c>
      <c r="D1487" s="168">
        <v>1.55</v>
      </c>
      <c r="O1487" t="s">
        <v>659</v>
      </c>
      <c r="P1487" t="s">
        <v>2375</v>
      </c>
      <c r="Q1487" t="s">
        <v>2424</v>
      </c>
      <c r="R1487">
        <v>42.8</v>
      </c>
      <c r="S1487">
        <v>0.14000000000000001</v>
      </c>
    </row>
    <row r="1488" spans="1:19">
      <c r="A1488" s="154" t="s">
        <v>1517</v>
      </c>
      <c r="B1488" s="154" t="s">
        <v>3348</v>
      </c>
      <c r="C1488" s="154" t="s">
        <v>4171</v>
      </c>
      <c r="D1488" s="168">
        <v>1.46</v>
      </c>
      <c r="O1488" t="s">
        <v>1525</v>
      </c>
      <c r="P1488" t="s">
        <v>3358</v>
      </c>
      <c r="Q1488" t="s">
        <v>2424</v>
      </c>
      <c r="R1488">
        <v>12.17</v>
      </c>
      <c r="S1488">
        <v>2.2999999999999998</v>
      </c>
    </row>
    <row r="1489" spans="1:19">
      <c r="A1489" s="154" t="s">
        <v>4316</v>
      </c>
      <c r="B1489" s="154" t="s">
        <v>4317</v>
      </c>
      <c r="C1489" s="154" t="s">
        <v>4171</v>
      </c>
      <c r="D1489" s="168"/>
      <c r="O1489" t="s">
        <v>660</v>
      </c>
      <c r="P1489" t="s">
        <v>2376</v>
      </c>
      <c r="Q1489" t="s">
        <v>2058</v>
      </c>
      <c r="R1489">
        <v>7.25</v>
      </c>
      <c r="S1489">
        <v>1.51</v>
      </c>
    </row>
    <row r="1490" spans="1:19">
      <c r="A1490" s="154" t="s">
        <v>1518</v>
      </c>
      <c r="B1490" s="154" t="s">
        <v>3349</v>
      </c>
      <c r="C1490" s="154" t="s">
        <v>4171</v>
      </c>
      <c r="D1490" s="168">
        <v>0.62</v>
      </c>
      <c r="O1490" t="s">
        <v>1527</v>
      </c>
      <c r="P1490" t="s">
        <v>3361</v>
      </c>
      <c r="Q1490" t="s">
        <v>2424</v>
      </c>
      <c r="R1490">
        <v>21.99</v>
      </c>
      <c r="S1490">
        <v>1.46</v>
      </c>
    </row>
    <row r="1491" spans="1:19">
      <c r="A1491" s="154" t="s">
        <v>1519</v>
      </c>
      <c r="B1491" s="154" t="s">
        <v>3350</v>
      </c>
      <c r="C1491" s="154" t="s">
        <v>4171</v>
      </c>
      <c r="D1491" s="168">
        <v>0.98</v>
      </c>
      <c r="O1491" t="s">
        <v>661</v>
      </c>
      <c r="P1491" t="s">
        <v>2377</v>
      </c>
      <c r="Q1491" t="s">
        <v>2058</v>
      </c>
      <c r="R1491">
        <v>11.78</v>
      </c>
      <c r="S1491">
        <v>0.5</v>
      </c>
    </row>
    <row r="1492" spans="1:19">
      <c r="A1492" s="154" t="s">
        <v>1520</v>
      </c>
      <c r="B1492" s="154" t="s">
        <v>3351</v>
      </c>
      <c r="C1492" s="154" t="s">
        <v>4171</v>
      </c>
      <c r="D1492" s="168">
        <v>0.46</v>
      </c>
      <c r="O1492" t="s">
        <v>662</v>
      </c>
      <c r="P1492" t="s">
        <v>2378</v>
      </c>
      <c r="Q1492" t="s">
        <v>2058</v>
      </c>
      <c r="R1492">
        <v>8.61</v>
      </c>
      <c r="S1492">
        <v>1.47</v>
      </c>
    </row>
    <row r="1493" spans="1:19">
      <c r="A1493" s="154" t="s">
        <v>4318</v>
      </c>
      <c r="B1493" s="154" t="s">
        <v>4319</v>
      </c>
      <c r="C1493" s="154" t="s">
        <v>4171</v>
      </c>
      <c r="D1493" s="168">
        <v>2.4700000000000002</v>
      </c>
      <c r="O1493" t="s">
        <v>663</v>
      </c>
      <c r="P1493" t="s">
        <v>2379</v>
      </c>
      <c r="Q1493" t="s">
        <v>2058</v>
      </c>
      <c r="R1493">
        <v>57.46</v>
      </c>
      <c r="S1493">
        <v>3.94</v>
      </c>
    </row>
    <row r="1494" spans="1:19">
      <c r="A1494" s="154" t="s">
        <v>1521</v>
      </c>
      <c r="B1494" s="154" t="s">
        <v>3352</v>
      </c>
      <c r="C1494" s="154" t="s">
        <v>4171</v>
      </c>
      <c r="D1494" s="168">
        <v>0.97</v>
      </c>
      <c r="O1494" t="s">
        <v>3356</v>
      </c>
      <c r="P1494" t="s">
        <v>3357</v>
      </c>
      <c r="Q1494" t="s">
        <v>2424</v>
      </c>
      <c r="R1494">
        <v>0</v>
      </c>
    </row>
    <row r="1495" spans="1:19">
      <c r="A1495" s="154" t="s">
        <v>1522</v>
      </c>
      <c r="B1495" s="154" t="s">
        <v>3353</v>
      </c>
      <c r="C1495" s="154" t="s">
        <v>4171</v>
      </c>
      <c r="D1495" s="168">
        <v>1.1299999999999999</v>
      </c>
      <c r="O1495" t="s">
        <v>1528</v>
      </c>
      <c r="P1495" t="s">
        <v>1930</v>
      </c>
      <c r="Q1495" t="s">
        <v>2424</v>
      </c>
      <c r="R1495">
        <v>-0.1</v>
      </c>
    </row>
    <row r="1496" spans="1:19">
      <c r="A1496" s="154" t="s">
        <v>3544</v>
      </c>
      <c r="B1496" s="154" t="s">
        <v>3545</v>
      </c>
      <c r="C1496" s="154" t="s">
        <v>4171</v>
      </c>
      <c r="D1496" s="168">
        <v>1.1200000000000001</v>
      </c>
      <c r="O1496" t="s">
        <v>664</v>
      </c>
      <c r="P1496" t="s">
        <v>2380</v>
      </c>
      <c r="Q1496" t="s">
        <v>2058</v>
      </c>
      <c r="R1496">
        <v>9.42</v>
      </c>
      <c r="S1496">
        <v>0.72</v>
      </c>
    </row>
    <row r="1497" spans="1:19">
      <c r="A1497" s="154" t="s">
        <v>4185</v>
      </c>
      <c r="B1497" s="154" t="s">
        <v>4186</v>
      </c>
      <c r="C1497" s="154" t="s">
        <v>4171</v>
      </c>
      <c r="D1497" s="168">
        <v>-0.39</v>
      </c>
      <c r="O1497" t="s">
        <v>665</v>
      </c>
      <c r="P1497" t="s">
        <v>3557</v>
      </c>
      <c r="Q1497" t="s">
        <v>2058</v>
      </c>
      <c r="R1497">
        <v>33.15</v>
      </c>
      <c r="S1497">
        <v>1.1200000000000001</v>
      </c>
    </row>
    <row r="1498" spans="1:19">
      <c r="A1498" s="154" t="s">
        <v>3356</v>
      </c>
      <c r="B1498" s="154" t="s">
        <v>3357</v>
      </c>
      <c r="C1498" s="154" t="s">
        <v>4171</v>
      </c>
      <c r="D1498" s="168"/>
      <c r="O1498" t="s">
        <v>666</v>
      </c>
      <c r="P1498" t="s">
        <v>2381</v>
      </c>
      <c r="Q1498" t="s">
        <v>2058</v>
      </c>
      <c r="R1498">
        <v>256.41000000000003</v>
      </c>
      <c r="S1498">
        <v>94.14</v>
      </c>
    </row>
    <row r="1499" spans="1:19">
      <c r="A1499" s="154" t="s">
        <v>319</v>
      </c>
      <c r="B1499" s="154" t="s">
        <v>2018</v>
      </c>
      <c r="C1499" s="154" t="s">
        <v>4171</v>
      </c>
      <c r="D1499" s="168"/>
      <c r="O1499" t="s">
        <v>850</v>
      </c>
      <c r="P1499" t="s">
        <v>3362</v>
      </c>
      <c r="Q1499" t="s">
        <v>1641</v>
      </c>
      <c r="R1499">
        <v>41.98</v>
      </c>
      <c r="S1499">
        <v>1.1200000000000001</v>
      </c>
    </row>
    <row r="1500" spans="1:19">
      <c r="A1500" s="154" t="s">
        <v>1525</v>
      </c>
      <c r="B1500" s="154" t="s">
        <v>3358</v>
      </c>
      <c r="C1500" s="154" t="s">
        <v>4171</v>
      </c>
      <c r="D1500" s="168">
        <v>1.82</v>
      </c>
      <c r="O1500" t="s">
        <v>320</v>
      </c>
      <c r="P1500" t="s">
        <v>2019</v>
      </c>
      <c r="Q1500" t="s">
        <v>1641</v>
      </c>
      <c r="R1500">
        <v>15.35</v>
      </c>
      <c r="S1500">
        <v>3.12</v>
      </c>
    </row>
    <row r="1501" spans="1:19">
      <c r="A1501" s="154" t="s">
        <v>790</v>
      </c>
      <c r="B1501" s="154" t="s">
        <v>3359</v>
      </c>
      <c r="C1501" s="154" t="s">
        <v>4171</v>
      </c>
      <c r="D1501" s="168">
        <v>1.1499999999999999</v>
      </c>
      <c r="O1501" t="s">
        <v>667</v>
      </c>
      <c r="P1501" t="s">
        <v>2382</v>
      </c>
      <c r="Q1501" t="s">
        <v>2058</v>
      </c>
      <c r="R1501">
        <v>45.82</v>
      </c>
      <c r="S1501">
        <v>1.36</v>
      </c>
    </row>
    <row r="1502" spans="1:19">
      <c r="A1502" s="154" t="s">
        <v>1526</v>
      </c>
      <c r="B1502" s="154" t="s">
        <v>3360</v>
      </c>
      <c r="C1502" s="154" t="s">
        <v>4171</v>
      </c>
      <c r="D1502" s="168">
        <v>0.46</v>
      </c>
      <c r="O1502" t="s">
        <v>1048</v>
      </c>
      <c r="P1502" t="s">
        <v>2561</v>
      </c>
      <c r="Q1502" t="s">
        <v>2424</v>
      </c>
      <c r="R1502">
        <v>10.41</v>
      </c>
      <c r="S1502">
        <v>2</v>
      </c>
    </row>
    <row r="1503" spans="1:19">
      <c r="A1503" s="154" t="s">
        <v>1527</v>
      </c>
      <c r="B1503" s="154" t="s">
        <v>3361</v>
      </c>
      <c r="C1503" s="154" t="s">
        <v>4171</v>
      </c>
      <c r="D1503" s="168">
        <v>1.45</v>
      </c>
      <c r="O1503" t="s">
        <v>321</v>
      </c>
      <c r="P1503" t="s">
        <v>2020</v>
      </c>
      <c r="Q1503" t="s">
        <v>1641</v>
      </c>
      <c r="R1503">
        <v>15.23</v>
      </c>
      <c r="S1503">
        <v>4.8499999999999996</v>
      </c>
    </row>
    <row r="1504" spans="1:19">
      <c r="A1504" s="154" t="s">
        <v>4320</v>
      </c>
      <c r="B1504" s="154" t="s">
        <v>4321</v>
      </c>
      <c r="C1504" s="154" t="s">
        <v>4171</v>
      </c>
      <c r="D1504" s="168"/>
      <c r="O1504" t="s">
        <v>668</v>
      </c>
      <c r="P1504" t="s">
        <v>2383</v>
      </c>
      <c r="Q1504" t="s">
        <v>1641</v>
      </c>
      <c r="R1504">
        <v>10.11</v>
      </c>
      <c r="S1504">
        <v>1.6</v>
      </c>
    </row>
    <row r="1505" spans="1:19">
      <c r="A1505" s="154" t="s">
        <v>1529</v>
      </c>
      <c r="B1505" s="154" t="s">
        <v>3363</v>
      </c>
      <c r="C1505" s="154" t="s">
        <v>4171</v>
      </c>
      <c r="D1505" s="168">
        <v>0.71</v>
      </c>
      <c r="O1505" t="s">
        <v>1546</v>
      </c>
      <c r="P1505" t="s">
        <v>3393</v>
      </c>
      <c r="Q1505" t="s">
        <v>2424</v>
      </c>
      <c r="R1505">
        <v>10.42</v>
      </c>
      <c r="S1505">
        <v>0.84</v>
      </c>
    </row>
    <row r="1506" spans="1:19">
      <c r="A1506" s="154" t="s">
        <v>804</v>
      </c>
      <c r="B1506" s="154" t="s">
        <v>3364</v>
      </c>
      <c r="C1506" s="154" t="s">
        <v>4171</v>
      </c>
      <c r="D1506" s="168">
        <v>0.82</v>
      </c>
      <c r="O1506" t="s">
        <v>669</v>
      </c>
      <c r="P1506" t="s">
        <v>2101</v>
      </c>
      <c r="Q1506" t="s">
        <v>2058</v>
      </c>
      <c r="R1506">
        <v>2.93</v>
      </c>
      <c r="S1506">
        <v>1.94</v>
      </c>
    </row>
    <row r="1507" spans="1:19">
      <c r="A1507" s="154" t="s">
        <v>671</v>
      </c>
      <c r="B1507" s="154" t="s">
        <v>3365</v>
      </c>
      <c r="C1507" s="154" t="s">
        <v>4171</v>
      </c>
      <c r="D1507" s="168">
        <v>5.86</v>
      </c>
      <c r="O1507" t="s">
        <v>670</v>
      </c>
      <c r="P1507" t="s">
        <v>2384</v>
      </c>
      <c r="Q1507" t="s">
        <v>2058</v>
      </c>
      <c r="R1507">
        <v>202.82</v>
      </c>
      <c r="S1507">
        <v>0.78</v>
      </c>
    </row>
    <row r="1508" spans="1:19">
      <c r="A1508" s="154" t="s">
        <v>1530</v>
      </c>
      <c r="B1508" s="154" t="s">
        <v>3366</v>
      </c>
      <c r="C1508" s="154" t="s">
        <v>4171</v>
      </c>
      <c r="D1508" s="168">
        <v>-4.2300000000000004</v>
      </c>
      <c r="O1508" t="s">
        <v>671</v>
      </c>
      <c r="P1508" t="s">
        <v>3365</v>
      </c>
      <c r="Q1508" t="s">
        <v>2424</v>
      </c>
      <c r="R1508">
        <v>-946.88</v>
      </c>
      <c r="S1508">
        <v>3.9</v>
      </c>
    </row>
    <row r="1509" spans="1:19">
      <c r="A1509" s="154" t="s">
        <v>961</v>
      </c>
      <c r="B1509" s="154" t="s">
        <v>3368</v>
      </c>
      <c r="C1509" s="154" t="s">
        <v>4171</v>
      </c>
      <c r="D1509" s="168">
        <v>0.75</v>
      </c>
      <c r="O1509" t="s">
        <v>672</v>
      </c>
      <c r="P1509" t="s">
        <v>2385</v>
      </c>
      <c r="Q1509" t="s">
        <v>2058</v>
      </c>
      <c r="R1509">
        <v>7.57</v>
      </c>
      <c r="S1509">
        <v>2.59</v>
      </c>
    </row>
    <row r="1510" spans="1:19">
      <c r="A1510" s="154" t="s">
        <v>1532</v>
      </c>
      <c r="B1510" s="154" t="s">
        <v>3369</v>
      </c>
      <c r="C1510" s="154" t="s">
        <v>4171</v>
      </c>
      <c r="D1510" s="168">
        <v>7.0000000000000007E-2</v>
      </c>
      <c r="O1510" t="s">
        <v>322</v>
      </c>
      <c r="P1510" t="s">
        <v>2021</v>
      </c>
      <c r="Q1510" t="s">
        <v>1641</v>
      </c>
      <c r="R1510">
        <v>10.54</v>
      </c>
      <c r="S1510">
        <v>2.2400000000000002</v>
      </c>
    </row>
    <row r="1511" spans="1:19">
      <c r="A1511" s="154" t="s">
        <v>4139</v>
      </c>
      <c r="B1511" s="154" t="s">
        <v>4140</v>
      </c>
      <c r="C1511" s="154" t="s">
        <v>4171</v>
      </c>
      <c r="D1511" s="168">
        <v>2.62</v>
      </c>
      <c r="O1511" t="s">
        <v>3206</v>
      </c>
      <c r="P1511" t="s">
        <v>3207</v>
      </c>
      <c r="Q1511" t="s">
        <v>2424</v>
      </c>
      <c r="R1511">
        <v>0</v>
      </c>
    </row>
    <row r="1512" spans="1:19">
      <c r="A1512" s="154" t="s">
        <v>1534</v>
      </c>
      <c r="B1512" s="154" t="s">
        <v>3371</v>
      </c>
      <c r="C1512" s="154" t="s">
        <v>4171</v>
      </c>
      <c r="D1512" s="168">
        <v>1.08</v>
      </c>
      <c r="O1512" t="s">
        <v>1530</v>
      </c>
      <c r="P1512" t="s">
        <v>3366</v>
      </c>
      <c r="Q1512" t="s">
        <v>2424</v>
      </c>
      <c r="R1512">
        <v>-10.29</v>
      </c>
    </row>
    <row r="1513" spans="1:19">
      <c r="A1513" s="154" t="s">
        <v>1535</v>
      </c>
      <c r="B1513" s="154" t="s">
        <v>3372</v>
      </c>
      <c r="C1513" s="154" t="s">
        <v>4171</v>
      </c>
      <c r="D1513" s="168">
        <v>0.73</v>
      </c>
      <c r="O1513" t="s">
        <v>961</v>
      </c>
      <c r="P1513" t="s">
        <v>3368</v>
      </c>
      <c r="Q1513" t="s">
        <v>2424</v>
      </c>
      <c r="R1513">
        <v>12.54</v>
      </c>
      <c r="S1513">
        <v>0.82</v>
      </c>
    </row>
    <row r="1514" spans="1:19">
      <c r="A1514" s="154" t="s">
        <v>675</v>
      </c>
      <c r="B1514" s="154" t="s">
        <v>2388</v>
      </c>
      <c r="C1514" s="154" t="s">
        <v>4171</v>
      </c>
      <c r="D1514" s="168">
        <v>33.83</v>
      </c>
      <c r="O1514" t="s">
        <v>1532</v>
      </c>
      <c r="P1514" t="s">
        <v>3369</v>
      </c>
      <c r="Q1514" t="s">
        <v>2424</v>
      </c>
      <c r="R1514">
        <v>0.36</v>
      </c>
      <c r="S1514">
        <v>7.0000000000000007E-2</v>
      </c>
    </row>
    <row r="1515" spans="1:19">
      <c r="A1515" s="154" t="s">
        <v>678</v>
      </c>
      <c r="B1515" s="154" t="s">
        <v>2391</v>
      </c>
      <c r="C1515" s="154" t="s">
        <v>4171</v>
      </c>
      <c r="D1515" s="168">
        <v>-0.14000000000000001</v>
      </c>
      <c r="O1515" t="s">
        <v>673</v>
      </c>
      <c r="P1515" t="s">
        <v>2386</v>
      </c>
      <c r="Q1515" t="s">
        <v>2058</v>
      </c>
      <c r="R1515" s="169">
        <v>-7056.66</v>
      </c>
      <c r="S1515">
        <v>1.73</v>
      </c>
    </row>
    <row r="1516" spans="1:19">
      <c r="A1516" s="154" t="s">
        <v>679</v>
      </c>
      <c r="B1516" s="154" t="s">
        <v>2392</v>
      </c>
      <c r="C1516" s="154" t="s">
        <v>4171</v>
      </c>
      <c r="D1516" s="168">
        <v>3.7</v>
      </c>
      <c r="O1516" t="s">
        <v>1534</v>
      </c>
      <c r="P1516" t="s">
        <v>3371</v>
      </c>
      <c r="Q1516" t="s">
        <v>2424</v>
      </c>
      <c r="R1516">
        <v>16.600000000000001</v>
      </c>
      <c r="S1516">
        <v>0.5</v>
      </c>
    </row>
    <row r="1517" spans="1:19">
      <c r="A1517" s="154" t="s">
        <v>807</v>
      </c>
      <c r="B1517" s="154" t="s">
        <v>3373</v>
      </c>
      <c r="C1517" s="154" t="s">
        <v>4171</v>
      </c>
      <c r="D1517" s="168">
        <v>1.56</v>
      </c>
      <c r="O1517" t="s">
        <v>323</v>
      </c>
      <c r="P1517" t="s">
        <v>2023</v>
      </c>
      <c r="Q1517" t="s">
        <v>1641</v>
      </c>
      <c r="R1517">
        <v>54.99</v>
      </c>
      <c r="S1517">
        <v>1.47</v>
      </c>
    </row>
    <row r="1518" spans="1:19">
      <c r="A1518" s="154" t="s">
        <v>870</v>
      </c>
      <c r="B1518" s="154" t="s">
        <v>3374</v>
      </c>
      <c r="C1518" s="154" t="s">
        <v>4171</v>
      </c>
      <c r="D1518" s="168">
        <v>2.19</v>
      </c>
      <c r="O1518" t="s">
        <v>1535</v>
      </c>
      <c r="P1518" t="s">
        <v>3372</v>
      </c>
      <c r="Q1518" t="s">
        <v>2424</v>
      </c>
      <c r="R1518">
        <v>24.9</v>
      </c>
      <c r="S1518">
        <v>2.4300000000000002</v>
      </c>
    </row>
    <row r="1519" spans="1:19">
      <c r="A1519" s="154" t="s">
        <v>871</v>
      </c>
      <c r="B1519" s="154" t="s">
        <v>3970</v>
      </c>
      <c r="C1519" s="154" t="s">
        <v>4171</v>
      </c>
      <c r="D1519" s="168">
        <v>2.33</v>
      </c>
      <c r="O1519" t="s">
        <v>674</v>
      </c>
      <c r="P1519" t="s">
        <v>2387</v>
      </c>
      <c r="Q1519" t="s">
        <v>2058</v>
      </c>
      <c r="R1519">
        <v>-22.23</v>
      </c>
      <c r="S1519">
        <v>0.81</v>
      </c>
    </row>
    <row r="1520" spans="1:19">
      <c r="A1520" s="154" t="s">
        <v>1536</v>
      </c>
      <c r="B1520" s="154" t="s">
        <v>4488</v>
      </c>
      <c r="C1520" s="154" t="s">
        <v>4171</v>
      </c>
      <c r="D1520" s="168">
        <v>38.53</v>
      </c>
      <c r="O1520" t="s">
        <v>675</v>
      </c>
      <c r="P1520" t="s">
        <v>2388</v>
      </c>
      <c r="Q1520" t="s">
        <v>2058</v>
      </c>
      <c r="R1520">
        <v>7.73</v>
      </c>
      <c r="S1520">
        <v>0.74</v>
      </c>
    </row>
    <row r="1521" spans="1:19">
      <c r="A1521" s="154" t="s">
        <v>1537</v>
      </c>
      <c r="B1521" s="154" t="s">
        <v>3377</v>
      </c>
      <c r="C1521" s="154" t="s">
        <v>4171</v>
      </c>
      <c r="D1521" s="168">
        <v>0.75</v>
      </c>
      <c r="O1521" t="s">
        <v>676</v>
      </c>
      <c r="P1521" t="s">
        <v>2389</v>
      </c>
      <c r="Q1521" t="s">
        <v>2058</v>
      </c>
      <c r="R1521">
        <v>12.11</v>
      </c>
      <c r="S1521">
        <v>0.7</v>
      </c>
    </row>
    <row r="1522" spans="1:19">
      <c r="A1522" s="154" t="s">
        <v>1538</v>
      </c>
      <c r="B1522" s="154" t="s">
        <v>3378</v>
      </c>
      <c r="C1522" s="154" t="s">
        <v>4171</v>
      </c>
      <c r="D1522" s="168">
        <v>5.27</v>
      </c>
      <c r="O1522" t="s">
        <v>677</v>
      </c>
      <c r="P1522" t="s">
        <v>2390</v>
      </c>
      <c r="Q1522" t="s">
        <v>2058</v>
      </c>
      <c r="R1522">
        <v>120.2</v>
      </c>
      <c r="S1522">
        <v>5.6</v>
      </c>
    </row>
    <row r="1523" spans="1:19">
      <c r="A1523" s="154" t="s">
        <v>1539</v>
      </c>
      <c r="B1523" s="154" t="s">
        <v>3379</v>
      </c>
      <c r="C1523" s="154" t="s">
        <v>4171</v>
      </c>
      <c r="D1523" s="168">
        <v>0.51</v>
      </c>
      <c r="O1523" t="s">
        <v>678</v>
      </c>
      <c r="P1523" t="s">
        <v>2391</v>
      </c>
      <c r="Q1523" t="s">
        <v>2058</v>
      </c>
      <c r="R1523">
        <v>-6.37</v>
      </c>
      <c r="S1523">
        <v>0.84</v>
      </c>
    </row>
    <row r="1524" spans="1:19">
      <c r="A1524" s="154" t="s">
        <v>890</v>
      </c>
      <c r="B1524" s="154" t="s">
        <v>3382</v>
      </c>
      <c r="C1524" s="154" t="s">
        <v>4171</v>
      </c>
      <c r="D1524" s="168">
        <v>0.76</v>
      </c>
      <c r="O1524" t="s">
        <v>679</v>
      </c>
      <c r="P1524" t="s">
        <v>2392</v>
      </c>
      <c r="Q1524" t="s">
        <v>2424</v>
      </c>
      <c r="R1524">
        <v>-4.75</v>
      </c>
      <c r="S1524">
        <v>1.18</v>
      </c>
    </row>
    <row r="1525" spans="1:19">
      <c r="A1525" s="154" t="s">
        <v>803</v>
      </c>
      <c r="B1525" s="154" t="s">
        <v>3383</v>
      </c>
      <c r="C1525" s="154" t="s">
        <v>4171</v>
      </c>
      <c r="D1525" s="168">
        <v>5.96</v>
      </c>
      <c r="O1525" t="s">
        <v>807</v>
      </c>
      <c r="P1525" t="s">
        <v>3373</v>
      </c>
      <c r="Q1525" t="s">
        <v>2424</v>
      </c>
      <c r="R1525">
        <v>10.3</v>
      </c>
      <c r="S1525">
        <v>2.25</v>
      </c>
    </row>
    <row r="1526" spans="1:19">
      <c r="A1526" s="154" t="s">
        <v>1540</v>
      </c>
      <c r="B1526" s="154" t="s">
        <v>3916</v>
      </c>
      <c r="C1526" s="154" t="s">
        <v>4171</v>
      </c>
      <c r="D1526" s="168">
        <v>1.45</v>
      </c>
      <c r="O1526" t="s">
        <v>871</v>
      </c>
      <c r="P1526" t="s">
        <v>3375</v>
      </c>
      <c r="Q1526" t="s">
        <v>2424</v>
      </c>
      <c r="R1526">
        <v>55.12</v>
      </c>
      <c r="S1526">
        <v>7.71</v>
      </c>
    </row>
    <row r="1527" spans="1:19">
      <c r="A1527" s="154" t="s">
        <v>1541</v>
      </c>
      <c r="B1527" s="154" t="s">
        <v>3385</v>
      </c>
      <c r="C1527" s="154" t="s">
        <v>4171</v>
      </c>
      <c r="D1527" s="168">
        <v>5.78</v>
      </c>
      <c r="O1527" t="s">
        <v>870</v>
      </c>
      <c r="P1527" t="s">
        <v>3374</v>
      </c>
      <c r="Q1527" t="s">
        <v>2424</v>
      </c>
      <c r="R1527">
        <v>-65.099999999999994</v>
      </c>
      <c r="S1527">
        <v>1.27</v>
      </c>
    </row>
    <row r="1528" spans="1:19">
      <c r="A1528" s="154" t="s">
        <v>771</v>
      </c>
      <c r="B1528" s="154" t="s">
        <v>3386</v>
      </c>
      <c r="C1528" s="154" t="s">
        <v>4171</v>
      </c>
      <c r="D1528" s="168">
        <v>0.77</v>
      </c>
      <c r="O1528" t="s">
        <v>1536</v>
      </c>
      <c r="P1528" t="s">
        <v>3376</v>
      </c>
      <c r="Q1528" t="s">
        <v>2424</v>
      </c>
      <c r="R1528">
        <v>195.18</v>
      </c>
      <c r="S1528">
        <v>2.85</v>
      </c>
    </row>
    <row r="1529" spans="1:19">
      <c r="A1529" s="154" t="s">
        <v>1542</v>
      </c>
      <c r="B1529" s="154" t="s">
        <v>3387</v>
      </c>
      <c r="C1529" s="154" t="s">
        <v>4171</v>
      </c>
      <c r="D1529" s="168">
        <v>4.78</v>
      </c>
      <c r="O1529" t="s">
        <v>1538</v>
      </c>
      <c r="P1529" t="s">
        <v>3378</v>
      </c>
      <c r="Q1529" t="s">
        <v>2424</v>
      </c>
      <c r="R1529">
        <v>24.97</v>
      </c>
      <c r="S1529">
        <v>1.52</v>
      </c>
    </row>
    <row r="1530" spans="1:19">
      <c r="A1530" s="154" t="s">
        <v>854</v>
      </c>
      <c r="B1530" s="154" t="s">
        <v>3388</v>
      </c>
      <c r="C1530" s="154" t="s">
        <v>4171</v>
      </c>
      <c r="D1530" s="168">
        <v>-2.5099999999999998</v>
      </c>
      <c r="O1530" t="s">
        <v>324</v>
      </c>
      <c r="P1530" t="s">
        <v>2024</v>
      </c>
      <c r="Q1530" t="s">
        <v>1641</v>
      </c>
      <c r="R1530">
        <v>9.76</v>
      </c>
      <c r="S1530">
        <v>1.82</v>
      </c>
    </row>
    <row r="1531" spans="1:19">
      <c r="A1531" s="154" t="s">
        <v>1543</v>
      </c>
      <c r="B1531" s="154" t="s">
        <v>3389</v>
      </c>
      <c r="C1531" s="154" t="s">
        <v>4171</v>
      </c>
      <c r="D1531" s="168">
        <v>0.21</v>
      </c>
      <c r="O1531" t="s">
        <v>1539</v>
      </c>
      <c r="P1531" t="s">
        <v>3379</v>
      </c>
      <c r="Q1531" t="s">
        <v>2424</v>
      </c>
      <c r="R1531">
        <v>4.41</v>
      </c>
      <c r="S1531">
        <v>0.53</v>
      </c>
    </row>
    <row r="1532" spans="1:19">
      <c r="A1532" s="154" t="s">
        <v>1544</v>
      </c>
      <c r="B1532" s="154" t="s">
        <v>3658</v>
      </c>
      <c r="C1532" s="154" t="s">
        <v>4171</v>
      </c>
      <c r="D1532" s="168">
        <v>1.82</v>
      </c>
      <c r="O1532" t="s">
        <v>3380</v>
      </c>
      <c r="P1532" t="s">
        <v>3381</v>
      </c>
      <c r="Q1532" t="s">
        <v>2424</v>
      </c>
      <c r="R1532">
        <v>13.75</v>
      </c>
      <c r="S1532">
        <v>1.66</v>
      </c>
    </row>
    <row r="1533" spans="1:19">
      <c r="A1533" s="154" t="s">
        <v>1545</v>
      </c>
      <c r="B1533" s="154" t="s">
        <v>3391</v>
      </c>
      <c r="C1533" s="154" t="s">
        <v>4171</v>
      </c>
      <c r="D1533" s="168">
        <v>2.2400000000000002</v>
      </c>
      <c r="O1533" t="s">
        <v>680</v>
      </c>
      <c r="P1533" t="s">
        <v>2025</v>
      </c>
      <c r="Q1533" t="s">
        <v>1641</v>
      </c>
      <c r="R1533">
        <v>15.79</v>
      </c>
      <c r="S1533">
        <v>4.01</v>
      </c>
    </row>
    <row r="1534" spans="1:19">
      <c r="A1534" s="154" t="s">
        <v>685</v>
      </c>
      <c r="B1534" s="154" t="s">
        <v>2397</v>
      </c>
      <c r="C1534" s="154" t="s">
        <v>4171</v>
      </c>
      <c r="D1534" s="168">
        <v>0.71</v>
      </c>
      <c r="O1534" t="s">
        <v>681</v>
      </c>
      <c r="P1534" t="s">
        <v>2393</v>
      </c>
      <c r="Q1534" t="s">
        <v>2058</v>
      </c>
      <c r="R1534">
        <v>14.67</v>
      </c>
      <c r="S1534">
        <v>1.06</v>
      </c>
    </row>
    <row r="1535" spans="1:19">
      <c r="A1535" s="154" t="s">
        <v>1547</v>
      </c>
      <c r="B1535" s="154" t="s">
        <v>3394</v>
      </c>
      <c r="C1535" s="154" t="s">
        <v>4171</v>
      </c>
      <c r="D1535" s="168">
        <v>0.61</v>
      </c>
      <c r="O1535" t="s">
        <v>682</v>
      </c>
      <c r="P1535" t="s">
        <v>2394</v>
      </c>
      <c r="Q1535" t="s">
        <v>2058</v>
      </c>
      <c r="R1535">
        <v>5.76</v>
      </c>
      <c r="S1535">
        <v>0.92</v>
      </c>
    </row>
    <row r="1536" spans="1:19">
      <c r="A1536" s="154" t="s">
        <v>877</v>
      </c>
      <c r="B1536" s="154" t="s">
        <v>3395</v>
      </c>
      <c r="C1536" s="154" t="s">
        <v>4171</v>
      </c>
      <c r="D1536" s="168">
        <v>0.69</v>
      </c>
      <c r="O1536" t="s">
        <v>3773</v>
      </c>
      <c r="P1536" t="s">
        <v>3774</v>
      </c>
      <c r="Q1536" t="s">
        <v>2424</v>
      </c>
      <c r="R1536">
        <v>443.75</v>
      </c>
      <c r="S1536">
        <v>4.42</v>
      </c>
    </row>
    <row r="1537" spans="1:19">
      <c r="A1537" s="154" t="s">
        <v>1548</v>
      </c>
      <c r="B1537" s="154" t="s">
        <v>3396</v>
      </c>
      <c r="C1537" s="154" t="s">
        <v>4171</v>
      </c>
      <c r="D1537" s="168">
        <v>0.66</v>
      </c>
      <c r="O1537" t="s">
        <v>1317</v>
      </c>
      <c r="P1537" t="s">
        <v>3024</v>
      </c>
      <c r="Q1537" t="s">
        <v>2424</v>
      </c>
      <c r="R1537">
        <v>3.45</v>
      </c>
      <c r="S1537">
        <v>0.9</v>
      </c>
    </row>
    <row r="1538" spans="1:19">
      <c r="A1538" s="154" t="s">
        <v>1549</v>
      </c>
      <c r="B1538" s="154" t="s">
        <v>3397</v>
      </c>
      <c r="C1538" s="154" t="s">
        <v>4171</v>
      </c>
      <c r="D1538" s="168">
        <v>2.9</v>
      </c>
      <c r="O1538" t="s">
        <v>325</v>
      </c>
      <c r="P1538" t="s">
        <v>2026</v>
      </c>
      <c r="Q1538" t="s">
        <v>1641</v>
      </c>
      <c r="R1538">
        <v>7.64</v>
      </c>
      <c r="S1538">
        <v>2.17</v>
      </c>
    </row>
    <row r="1539" spans="1:19">
      <c r="A1539" s="154" t="s">
        <v>689</v>
      </c>
      <c r="B1539" s="154" t="s">
        <v>3784</v>
      </c>
      <c r="C1539" s="154" t="s">
        <v>4171</v>
      </c>
      <c r="D1539" s="168">
        <v>-0.06</v>
      </c>
      <c r="O1539" t="s">
        <v>1543</v>
      </c>
      <c r="P1539" t="s">
        <v>3389</v>
      </c>
      <c r="Q1539" t="s">
        <v>2424</v>
      </c>
      <c r="R1539">
        <v>33.11</v>
      </c>
      <c r="S1539">
        <v>0.93</v>
      </c>
    </row>
    <row r="1540" spans="1:19">
      <c r="A1540" s="154" t="s">
        <v>1551</v>
      </c>
      <c r="B1540" s="154" t="s">
        <v>3399</v>
      </c>
      <c r="C1540" s="154" t="s">
        <v>4171</v>
      </c>
      <c r="D1540" s="168">
        <v>-0.03</v>
      </c>
      <c r="O1540" t="s">
        <v>1544</v>
      </c>
      <c r="P1540" t="s">
        <v>3772</v>
      </c>
      <c r="Q1540" t="s">
        <v>2424</v>
      </c>
      <c r="R1540">
        <v>-12.36</v>
      </c>
      <c r="S1540">
        <v>3.69</v>
      </c>
    </row>
    <row r="1541" spans="1:19">
      <c r="A1541" s="154" t="s">
        <v>962</v>
      </c>
      <c r="B1541" s="154" t="s">
        <v>3400</v>
      </c>
      <c r="C1541" s="154" t="s">
        <v>4171</v>
      </c>
      <c r="D1541" s="168">
        <v>2.76</v>
      </c>
      <c r="O1541" t="s">
        <v>1545</v>
      </c>
      <c r="P1541" t="s">
        <v>3391</v>
      </c>
      <c r="Q1541" t="s">
        <v>2424</v>
      </c>
      <c r="R1541">
        <v>-20.95</v>
      </c>
      <c r="S1541">
        <v>1.5</v>
      </c>
    </row>
    <row r="1542" spans="1:19">
      <c r="A1542" s="154" t="s">
        <v>1552</v>
      </c>
      <c r="B1542" s="154" t="s">
        <v>3401</v>
      </c>
      <c r="C1542" s="154" t="s">
        <v>4171</v>
      </c>
      <c r="D1542" s="168">
        <v>0.8</v>
      </c>
      <c r="O1542" t="s">
        <v>683</v>
      </c>
      <c r="P1542" t="s">
        <v>2396</v>
      </c>
      <c r="Q1542" t="s">
        <v>2058</v>
      </c>
      <c r="R1542">
        <v>15.82</v>
      </c>
      <c r="S1542">
        <v>0.9</v>
      </c>
    </row>
    <row r="1543" spans="1:19">
      <c r="A1543" s="154" t="s">
        <v>1554</v>
      </c>
      <c r="B1543" s="154" t="s">
        <v>3664</v>
      </c>
      <c r="C1543" s="154" t="s">
        <v>4171</v>
      </c>
      <c r="D1543" s="168">
        <v>0.68</v>
      </c>
      <c r="O1543" t="s">
        <v>792</v>
      </c>
      <c r="P1543" t="s">
        <v>2028</v>
      </c>
      <c r="Q1543" t="s">
        <v>1641</v>
      </c>
      <c r="R1543">
        <v>7.42</v>
      </c>
      <c r="S1543">
        <v>1.92</v>
      </c>
    </row>
    <row r="1544" spans="1:19">
      <c r="A1544" s="154" t="s">
        <v>1555</v>
      </c>
      <c r="B1544" s="154" t="s">
        <v>3404</v>
      </c>
      <c r="C1544" s="154" t="s">
        <v>4171</v>
      </c>
      <c r="D1544" s="168">
        <v>0.06</v>
      </c>
      <c r="O1544" t="s">
        <v>326</v>
      </c>
      <c r="P1544" t="s">
        <v>2029</v>
      </c>
      <c r="Q1544" t="s">
        <v>1641</v>
      </c>
      <c r="R1544">
        <v>-391.47</v>
      </c>
      <c r="S1544">
        <v>2.46</v>
      </c>
    </row>
    <row r="1545" spans="1:19">
      <c r="A1545" s="154" t="s">
        <v>4290</v>
      </c>
      <c r="B1545" s="154" t="s">
        <v>4291</v>
      </c>
      <c r="C1545" s="154" t="s">
        <v>4171</v>
      </c>
      <c r="D1545" s="168">
        <v>1.47</v>
      </c>
      <c r="O1545" t="s">
        <v>327</v>
      </c>
      <c r="P1545" t="s">
        <v>2014</v>
      </c>
      <c r="Q1545" t="s">
        <v>1641</v>
      </c>
      <c r="R1545">
        <v>8.2200000000000006</v>
      </c>
      <c r="S1545">
        <v>1.18</v>
      </c>
    </row>
    <row r="1546" spans="1:19">
      <c r="A1546" s="154" t="s">
        <v>1556</v>
      </c>
      <c r="B1546" s="154" t="s">
        <v>3405</v>
      </c>
      <c r="C1546" s="154" t="s">
        <v>4171</v>
      </c>
      <c r="D1546" s="168">
        <v>2.4</v>
      </c>
      <c r="O1546" t="s">
        <v>328</v>
      </c>
      <c r="P1546" t="s">
        <v>2030</v>
      </c>
      <c r="Q1546" t="s">
        <v>1641</v>
      </c>
      <c r="R1546">
        <v>6.94</v>
      </c>
      <c r="S1546">
        <v>0.62</v>
      </c>
    </row>
    <row r="1547" spans="1:19">
      <c r="A1547" s="154" t="s">
        <v>1557</v>
      </c>
      <c r="B1547" s="154" t="s">
        <v>4162</v>
      </c>
      <c r="C1547" s="154" t="s">
        <v>4171</v>
      </c>
      <c r="D1547" s="168">
        <v>0.22</v>
      </c>
      <c r="O1547" t="s">
        <v>1414</v>
      </c>
      <c r="P1547" t="s">
        <v>3171</v>
      </c>
      <c r="Q1547" t="s">
        <v>2424</v>
      </c>
      <c r="R1547">
        <v>-8.11</v>
      </c>
      <c r="S1547">
        <v>0.63</v>
      </c>
    </row>
    <row r="1548" spans="1:19">
      <c r="A1548" s="154" t="s">
        <v>923</v>
      </c>
      <c r="B1548" s="154" t="s">
        <v>3407</v>
      </c>
      <c r="C1548" s="154" t="s">
        <v>4171</v>
      </c>
      <c r="D1548" s="168">
        <v>-1.79</v>
      </c>
      <c r="O1548" t="s">
        <v>857</v>
      </c>
      <c r="P1548" t="s">
        <v>3119</v>
      </c>
      <c r="Q1548" t="s">
        <v>2424</v>
      </c>
      <c r="R1548">
        <v>339.89</v>
      </c>
      <c r="S1548">
        <v>0.81</v>
      </c>
    </row>
    <row r="1549" spans="1:19">
      <c r="A1549" s="154" t="s">
        <v>3980</v>
      </c>
      <c r="B1549" s="154" t="s">
        <v>3981</v>
      </c>
      <c r="C1549" s="154" t="s">
        <v>4171</v>
      </c>
      <c r="D1549" s="168">
        <v>2.73</v>
      </c>
      <c r="O1549" t="s">
        <v>684</v>
      </c>
      <c r="P1549" t="s">
        <v>2211</v>
      </c>
      <c r="Q1549" t="s">
        <v>2058</v>
      </c>
      <c r="R1549">
        <v>5.37</v>
      </c>
      <c r="S1549">
        <v>0.74</v>
      </c>
    </row>
    <row r="1550" spans="1:19">
      <c r="A1550" s="154" t="s">
        <v>3546</v>
      </c>
      <c r="B1550" s="154" t="s">
        <v>3942</v>
      </c>
      <c r="C1550" s="154" t="s">
        <v>4171</v>
      </c>
      <c r="D1550" s="168">
        <v>1.1499999999999999</v>
      </c>
      <c r="O1550" t="s">
        <v>329</v>
      </c>
      <c r="P1550" t="s">
        <v>2022</v>
      </c>
      <c r="Q1550" t="s">
        <v>1641</v>
      </c>
      <c r="R1550">
        <v>9.4</v>
      </c>
      <c r="S1550">
        <v>1</v>
      </c>
    </row>
    <row r="1551" spans="1:19">
      <c r="A1551" s="154" t="s">
        <v>816</v>
      </c>
      <c r="B1551" s="154" t="s">
        <v>3408</v>
      </c>
      <c r="C1551" s="154" t="s">
        <v>4171</v>
      </c>
      <c r="D1551" s="168">
        <v>1.29</v>
      </c>
      <c r="O1551" t="s">
        <v>685</v>
      </c>
      <c r="P1551" t="s">
        <v>2397</v>
      </c>
      <c r="Q1551" t="s">
        <v>2424</v>
      </c>
      <c r="R1551">
        <v>7.95</v>
      </c>
      <c r="S1551">
        <v>1.07</v>
      </c>
    </row>
    <row r="1552" spans="1:19">
      <c r="A1552" s="154" t="s">
        <v>963</v>
      </c>
      <c r="B1552" s="154" t="s">
        <v>3409</v>
      </c>
      <c r="C1552" s="154" t="s">
        <v>4171</v>
      </c>
      <c r="D1552" s="168">
        <v>0.82</v>
      </c>
      <c r="O1552" t="s">
        <v>953</v>
      </c>
      <c r="P1552" t="s">
        <v>2224</v>
      </c>
      <c r="Q1552" t="s">
        <v>2058</v>
      </c>
      <c r="R1552">
        <v>11.23</v>
      </c>
      <c r="S1552">
        <v>1.31</v>
      </c>
    </row>
    <row r="1553" spans="1:19">
      <c r="A1553" s="154" t="s">
        <v>1558</v>
      </c>
      <c r="B1553" s="154" t="s">
        <v>3410</v>
      </c>
      <c r="C1553" s="154" t="s">
        <v>4171</v>
      </c>
      <c r="D1553" s="168">
        <v>1.06</v>
      </c>
      <c r="O1553" t="s">
        <v>330</v>
      </c>
      <c r="P1553" t="s">
        <v>2033</v>
      </c>
      <c r="Q1553" t="s">
        <v>1641</v>
      </c>
      <c r="R1553">
        <v>169.79</v>
      </c>
      <c r="S1553">
        <v>3.84</v>
      </c>
    </row>
    <row r="1554" spans="1:19">
      <c r="A1554" s="154" t="s">
        <v>1559</v>
      </c>
      <c r="B1554" s="154" t="s">
        <v>3411</v>
      </c>
      <c r="C1554" s="154" t="s">
        <v>4171</v>
      </c>
      <c r="D1554" s="168">
        <v>0.54</v>
      </c>
      <c r="O1554" t="s">
        <v>3887</v>
      </c>
      <c r="P1554" t="s">
        <v>3888</v>
      </c>
      <c r="Q1554" t="s">
        <v>2058</v>
      </c>
      <c r="R1554">
        <v>8.3699999999999992</v>
      </c>
      <c r="S1554">
        <v>1.44</v>
      </c>
    </row>
    <row r="1555" spans="1:19">
      <c r="A1555" s="154" t="s">
        <v>863</v>
      </c>
      <c r="B1555" s="154" t="s">
        <v>3412</v>
      </c>
      <c r="C1555" s="154" t="s">
        <v>4171</v>
      </c>
      <c r="D1555" s="168">
        <v>1.25</v>
      </c>
      <c r="O1555" t="s">
        <v>1597</v>
      </c>
      <c r="P1555" t="s">
        <v>3430</v>
      </c>
      <c r="Q1555" t="s">
        <v>2424</v>
      </c>
      <c r="R1555">
        <v>8.33</v>
      </c>
      <c r="S1555">
        <v>1.27</v>
      </c>
    </row>
    <row r="1556" spans="1:19">
      <c r="A1556" s="154" t="s">
        <v>1560</v>
      </c>
      <c r="B1556" s="154" t="s">
        <v>3413</v>
      </c>
      <c r="C1556" s="154" t="s">
        <v>4171</v>
      </c>
      <c r="D1556" s="168">
        <v>0.01</v>
      </c>
      <c r="O1556" t="s">
        <v>1592</v>
      </c>
      <c r="P1556" t="s">
        <v>3437</v>
      </c>
      <c r="Q1556" t="s">
        <v>2424</v>
      </c>
      <c r="R1556">
        <v>-1.39</v>
      </c>
      <c r="S1556">
        <v>64.599999999999994</v>
      </c>
    </row>
    <row r="1557" spans="1:19">
      <c r="A1557" s="154" t="s">
        <v>1561</v>
      </c>
      <c r="B1557" s="154" t="s">
        <v>3414</v>
      </c>
      <c r="C1557" s="154" t="s">
        <v>4171</v>
      </c>
      <c r="D1557" s="168">
        <v>0.62</v>
      </c>
      <c r="O1557" t="s">
        <v>686</v>
      </c>
      <c r="P1557" t="s">
        <v>2399</v>
      </c>
      <c r="Q1557" t="s">
        <v>2058</v>
      </c>
      <c r="R1557">
        <v>54.85</v>
      </c>
      <c r="S1557">
        <v>1.54</v>
      </c>
    </row>
    <row r="1558" spans="1:19">
      <c r="A1558" s="154" t="s">
        <v>3947</v>
      </c>
      <c r="B1558" s="154" t="s">
        <v>4229</v>
      </c>
      <c r="C1558" s="154" t="s">
        <v>4171</v>
      </c>
      <c r="D1558" s="168">
        <v>14.42</v>
      </c>
      <c r="O1558" t="s">
        <v>1552</v>
      </c>
      <c r="P1558" t="s">
        <v>3401</v>
      </c>
      <c r="Q1558" t="s">
        <v>2424</v>
      </c>
      <c r="R1558">
        <v>20.43</v>
      </c>
      <c r="S1558">
        <v>1.27</v>
      </c>
    </row>
    <row r="1559" spans="1:19">
      <c r="A1559" s="154" t="s">
        <v>1562</v>
      </c>
      <c r="B1559" s="154" t="s">
        <v>3416</v>
      </c>
      <c r="C1559" s="154" t="s">
        <v>4171</v>
      </c>
      <c r="D1559" s="168">
        <v>-0.36</v>
      </c>
      <c r="O1559" t="s">
        <v>1547</v>
      </c>
      <c r="P1559" t="s">
        <v>3394</v>
      </c>
      <c r="Q1559" t="s">
        <v>2424</v>
      </c>
      <c r="R1559">
        <v>5.65</v>
      </c>
      <c r="S1559">
        <v>1.28</v>
      </c>
    </row>
    <row r="1560" spans="1:19">
      <c r="A1560" s="154" t="s">
        <v>1563</v>
      </c>
      <c r="B1560" s="154" t="s">
        <v>3417</v>
      </c>
      <c r="C1560" s="154" t="s">
        <v>4171</v>
      </c>
      <c r="D1560" s="168">
        <v>-1.02</v>
      </c>
      <c r="O1560" t="s">
        <v>1512</v>
      </c>
      <c r="P1560" t="s">
        <v>3339</v>
      </c>
      <c r="Q1560" t="s">
        <v>2424</v>
      </c>
      <c r="R1560">
        <v>19.03</v>
      </c>
      <c r="S1560">
        <v>0.45</v>
      </c>
    </row>
    <row r="1561" spans="1:19">
      <c r="A1561" s="154" t="s">
        <v>1564</v>
      </c>
      <c r="B1561" s="154" t="s">
        <v>3418</v>
      </c>
      <c r="C1561" s="154" t="s">
        <v>4171</v>
      </c>
      <c r="D1561" s="168">
        <v>0.63</v>
      </c>
      <c r="O1561" t="s">
        <v>1486</v>
      </c>
      <c r="P1561" t="s">
        <v>3304</v>
      </c>
      <c r="Q1561" t="s">
        <v>2424</v>
      </c>
      <c r="R1561">
        <v>8.3699999999999992</v>
      </c>
      <c r="S1561">
        <v>4.71</v>
      </c>
    </row>
    <row r="1562" spans="1:19">
      <c r="A1562" s="154" t="s">
        <v>1565</v>
      </c>
      <c r="B1562" s="154" t="s">
        <v>3419</v>
      </c>
      <c r="C1562" s="154" t="s">
        <v>4171</v>
      </c>
      <c r="D1562" s="168">
        <v>0.7</v>
      </c>
      <c r="O1562" t="s">
        <v>877</v>
      </c>
      <c r="P1562" t="s">
        <v>3395</v>
      </c>
      <c r="Q1562" t="s">
        <v>2424</v>
      </c>
      <c r="R1562">
        <v>5.16</v>
      </c>
      <c r="S1562">
        <v>1</v>
      </c>
    </row>
    <row r="1563" spans="1:19">
      <c r="A1563" s="154" t="s">
        <v>1566</v>
      </c>
      <c r="B1563" s="154" t="s">
        <v>3420</v>
      </c>
      <c r="C1563" s="154" t="s">
        <v>4171</v>
      </c>
      <c r="D1563" s="168">
        <v>0.73</v>
      </c>
      <c r="O1563" t="s">
        <v>1131</v>
      </c>
      <c r="P1563" t="s">
        <v>2695</v>
      </c>
      <c r="Q1563" t="s">
        <v>2058</v>
      </c>
      <c r="R1563">
        <v>9.2799999999999994</v>
      </c>
      <c r="S1563">
        <v>1.04</v>
      </c>
    </row>
    <row r="1564" spans="1:19">
      <c r="A1564" s="154" t="s">
        <v>779</v>
      </c>
      <c r="B1564" s="154" t="s">
        <v>3421</v>
      </c>
      <c r="C1564" s="154" t="s">
        <v>4171</v>
      </c>
      <c r="D1564" s="168">
        <v>1.28</v>
      </c>
      <c r="O1564" t="s">
        <v>912</v>
      </c>
      <c r="P1564" t="s">
        <v>2398</v>
      </c>
      <c r="Q1564" t="s">
        <v>2058</v>
      </c>
      <c r="R1564">
        <v>17.61</v>
      </c>
      <c r="S1564">
        <v>1.19</v>
      </c>
    </row>
    <row r="1565" spans="1:19">
      <c r="A1565" s="154" t="s">
        <v>964</v>
      </c>
      <c r="B1565" s="154" t="s">
        <v>3422</v>
      </c>
      <c r="C1565" s="154" t="s">
        <v>4171</v>
      </c>
      <c r="D1565" s="168">
        <v>0.75</v>
      </c>
      <c r="O1565" t="s">
        <v>748</v>
      </c>
      <c r="P1565" t="s">
        <v>2395</v>
      </c>
      <c r="Q1565" t="s">
        <v>2058</v>
      </c>
      <c r="R1565">
        <v>54.29</v>
      </c>
      <c r="S1565">
        <v>0.54</v>
      </c>
    </row>
    <row r="1566" spans="1:19">
      <c r="A1566" s="154" t="s">
        <v>1567</v>
      </c>
      <c r="B1566" s="154" t="s">
        <v>3423</v>
      </c>
      <c r="C1566" s="154" t="s">
        <v>4171</v>
      </c>
      <c r="D1566" s="168">
        <v>5.71</v>
      </c>
      <c r="O1566" t="s">
        <v>854</v>
      </c>
      <c r="P1566" t="s">
        <v>3388</v>
      </c>
      <c r="Q1566" t="s">
        <v>2424</v>
      </c>
      <c r="R1566">
        <v>13.07</v>
      </c>
      <c r="S1566">
        <v>1.89</v>
      </c>
    </row>
    <row r="1567" spans="1:19">
      <c r="A1567" s="154" t="s">
        <v>1568</v>
      </c>
      <c r="B1567" s="154" t="s">
        <v>3424</v>
      </c>
      <c r="C1567" s="154" t="s">
        <v>4171</v>
      </c>
      <c r="D1567" s="168">
        <v>-0.02</v>
      </c>
      <c r="O1567" t="s">
        <v>1578</v>
      </c>
      <c r="P1567" t="s">
        <v>3439</v>
      </c>
      <c r="Q1567" t="s">
        <v>2424</v>
      </c>
      <c r="R1567">
        <v>-5.96</v>
      </c>
    </row>
    <row r="1568" spans="1:19">
      <c r="A1568" s="154" t="s">
        <v>874</v>
      </c>
      <c r="B1568" s="154" t="s">
        <v>3425</v>
      </c>
      <c r="C1568" s="154" t="s">
        <v>4171</v>
      </c>
      <c r="D1568" s="168">
        <v>0.9</v>
      </c>
      <c r="O1568" t="s">
        <v>1251</v>
      </c>
      <c r="P1568" t="s">
        <v>2910</v>
      </c>
      <c r="Q1568" t="s">
        <v>2424</v>
      </c>
      <c r="R1568">
        <v>11.85</v>
      </c>
      <c r="S1568">
        <v>0.55000000000000004</v>
      </c>
    </row>
    <row r="1569" spans="1:19">
      <c r="A1569" s="154" t="s">
        <v>1570</v>
      </c>
      <c r="B1569" s="154" t="s">
        <v>3875</v>
      </c>
      <c r="C1569" s="154" t="s">
        <v>4171</v>
      </c>
      <c r="D1569" s="168">
        <v>-0.57999999999999996</v>
      </c>
      <c r="O1569" t="s">
        <v>771</v>
      </c>
      <c r="P1569" t="s">
        <v>3386</v>
      </c>
      <c r="Q1569" t="s">
        <v>2424</v>
      </c>
      <c r="R1569">
        <v>8.89</v>
      </c>
      <c r="S1569">
        <v>1.29</v>
      </c>
    </row>
    <row r="1570" spans="1:19">
      <c r="A1570" s="154" t="s">
        <v>1572</v>
      </c>
      <c r="B1570" s="154" t="s">
        <v>3429</v>
      </c>
      <c r="C1570" s="154" t="s">
        <v>4171</v>
      </c>
      <c r="D1570" s="168">
        <v>-1.1000000000000001</v>
      </c>
      <c r="O1570" t="s">
        <v>3546</v>
      </c>
      <c r="P1570" t="s">
        <v>3547</v>
      </c>
      <c r="Q1570" t="s">
        <v>2424</v>
      </c>
      <c r="R1570">
        <v>0</v>
      </c>
    </row>
    <row r="1571" spans="1:19">
      <c r="A1571" s="154" t="s">
        <v>1597</v>
      </c>
      <c r="B1571" s="154" t="s">
        <v>3430</v>
      </c>
      <c r="C1571" s="154" t="s">
        <v>4171</v>
      </c>
      <c r="D1571" s="168">
        <v>0.54</v>
      </c>
      <c r="O1571" t="s">
        <v>3913</v>
      </c>
      <c r="P1571" t="s">
        <v>3914</v>
      </c>
      <c r="Q1571" t="s">
        <v>2424</v>
      </c>
      <c r="R1571">
        <v>0</v>
      </c>
      <c r="S1571">
        <v>0</v>
      </c>
    </row>
    <row r="1572" spans="1:19">
      <c r="A1572" s="154" t="s">
        <v>1573</v>
      </c>
      <c r="B1572" s="154" t="s">
        <v>3787</v>
      </c>
      <c r="C1572" s="154" t="s">
        <v>4171</v>
      </c>
      <c r="D1572" s="168">
        <v>0.67</v>
      </c>
      <c r="O1572" t="s">
        <v>1540</v>
      </c>
      <c r="P1572" t="s">
        <v>3384</v>
      </c>
      <c r="Q1572" t="s">
        <v>2424</v>
      </c>
      <c r="R1572">
        <v>11.7</v>
      </c>
      <c r="S1572">
        <v>1.68</v>
      </c>
    </row>
    <row r="1573" spans="1:19">
      <c r="A1573" s="154" t="s">
        <v>1574</v>
      </c>
      <c r="B1573" s="154" t="s">
        <v>3432</v>
      </c>
      <c r="C1573" s="154" t="s">
        <v>4171</v>
      </c>
      <c r="D1573" s="168">
        <v>0.48</v>
      </c>
      <c r="O1573" t="s">
        <v>331</v>
      </c>
      <c r="P1573" t="s">
        <v>2031</v>
      </c>
      <c r="Q1573" t="s">
        <v>1641</v>
      </c>
      <c r="R1573">
        <v>-9.81</v>
      </c>
      <c r="S1573">
        <v>0.45</v>
      </c>
    </row>
    <row r="1574" spans="1:19">
      <c r="A1574" s="154" t="s">
        <v>1575</v>
      </c>
      <c r="B1574" s="154" t="s">
        <v>3433</v>
      </c>
      <c r="C1574" s="154" t="s">
        <v>4171</v>
      </c>
      <c r="D1574" s="168">
        <v>-0.09</v>
      </c>
      <c r="O1574" t="s">
        <v>1171</v>
      </c>
      <c r="P1574" t="s">
        <v>2761</v>
      </c>
      <c r="Q1574" t="s">
        <v>2424</v>
      </c>
      <c r="R1574">
        <v>7.31</v>
      </c>
      <c r="S1574">
        <v>3.16</v>
      </c>
    </row>
    <row r="1575" spans="1:19">
      <c r="A1575" s="154" t="s">
        <v>872</v>
      </c>
      <c r="B1575" s="154" t="s">
        <v>3434</v>
      </c>
      <c r="C1575" s="154" t="s">
        <v>4171</v>
      </c>
      <c r="D1575" s="168">
        <v>2.91</v>
      </c>
      <c r="O1575" t="s">
        <v>332</v>
      </c>
      <c r="P1575" t="s">
        <v>2047</v>
      </c>
      <c r="Q1575" t="s">
        <v>1641</v>
      </c>
      <c r="R1575">
        <v>22.57</v>
      </c>
      <c r="S1575">
        <v>0.9</v>
      </c>
    </row>
    <row r="1576" spans="1:19">
      <c r="A1576" s="154" t="s">
        <v>1576</v>
      </c>
      <c r="B1576" s="154" t="s">
        <v>3435</v>
      </c>
      <c r="C1576" s="154" t="s">
        <v>4171</v>
      </c>
      <c r="D1576" s="168">
        <v>1.97</v>
      </c>
      <c r="O1576" t="s">
        <v>1541</v>
      </c>
      <c r="P1576" t="s">
        <v>3385</v>
      </c>
      <c r="Q1576" t="s">
        <v>2424</v>
      </c>
      <c r="R1576">
        <v>9.08</v>
      </c>
      <c r="S1576">
        <v>2.13</v>
      </c>
    </row>
    <row r="1577" spans="1:19">
      <c r="A1577" s="154" t="s">
        <v>3548</v>
      </c>
      <c r="B1577" s="154" t="s">
        <v>3549</v>
      </c>
      <c r="C1577" s="154" t="s">
        <v>4171</v>
      </c>
      <c r="D1577" s="168">
        <v>0.79</v>
      </c>
      <c r="O1577" t="s">
        <v>1555</v>
      </c>
      <c r="P1577" t="s">
        <v>3404</v>
      </c>
      <c r="Q1577" t="s">
        <v>2424</v>
      </c>
      <c r="R1577">
        <v>0.53</v>
      </c>
      <c r="S1577">
        <v>0.04</v>
      </c>
    </row>
    <row r="1578" spans="1:19">
      <c r="A1578" s="154" t="s">
        <v>1592</v>
      </c>
      <c r="B1578" s="154" t="s">
        <v>3437</v>
      </c>
      <c r="C1578" s="154" t="s">
        <v>4171</v>
      </c>
      <c r="D1578" s="168">
        <v>0.89</v>
      </c>
      <c r="O1578" t="s">
        <v>1548</v>
      </c>
      <c r="P1578" t="s">
        <v>3396</v>
      </c>
      <c r="Q1578" t="s">
        <v>2424</v>
      </c>
      <c r="R1578">
        <v>-4.59</v>
      </c>
      <c r="S1578">
        <v>0.89</v>
      </c>
    </row>
    <row r="1579" spans="1:19">
      <c r="A1579" s="154" t="s">
        <v>704</v>
      </c>
      <c r="B1579" s="154" t="s">
        <v>3813</v>
      </c>
      <c r="C1579" s="154" t="s">
        <v>4171</v>
      </c>
      <c r="D1579" s="168">
        <v>0.68</v>
      </c>
      <c r="O1579" t="s">
        <v>874</v>
      </c>
      <c r="P1579" t="s">
        <v>3425</v>
      </c>
      <c r="Q1579" t="s">
        <v>2424</v>
      </c>
      <c r="R1579">
        <v>15.82</v>
      </c>
      <c r="S1579">
        <v>1.8</v>
      </c>
    </row>
    <row r="1580" spans="1:19">
      <c r="A1580" s="154" t="s">
        <v>1577</v>
      </c>
      <c r="B1580" s="154" t="s">
        <v>3438</v>
      </c>
      <c r="C1580" s="154" t="s">
        <v>4171</v>
      </c>
      <c r="D1580" s="168">
        <v>2.4500000000000002</v>
      </c>
      <c r="O1580" t="s">
        <v>687</v>
      </c>
      <c r="P1580" t="s">
        <v>2400</v>
      </c>
      <c r="Q1580" t="s">
        <v>2058</v>
      </c>
      <c r="R1580">
        <v>27.08</v>
      </c>
      <c r="S1580">
        <v>1.41</v>
      </c>
    </row>
    <row r="1581" spans="1:19">
      <c r="A1581" s="154" t="s">
        <v>3773</v>
      </c>
      <c r="B1581" s="154" t="s">
        <v>3774</v>
      </c>
      <c r="C1581" s="154" t="s">
        <v>4171</v>
      </c>
      <c r="D1581" s="168">
        <v>1.61</v>
      </c>
      <c r="O1581" t="s">
        <v>1579</v>
      </c>
      <c r="P1581" t="s">
        <v>3443</v>
      </c>
      <c r="Q1581" t="s">
        <v>2424</v>
      </c>
      <c r="R1581">
        <v>20.190000000000001</v>
      </c>
      <c r="S1581">
        <v>1.1000000000000001</v>
      </c>
    </row>
    <row r="1582" spans="1:19">
      <c r="A1582" s="154" t="s">
        <v>3994</v>
      </c>
      <c r="B1582" s="154" t="s">
        <v>3995</v>
      </c>
      <c r="C1582" s="154" t="s">
        <v>4171</v>
      </c>
      <c r="D1582" s="168"/>
      <c r="O1582" t="s">
        <v>1549</v>
      </c>
      <c r="P1582" t="s">
        <v>3397</v>
      </c>
      <c r="Q1582" t="s">
        <v>2424</v>
      </c>
      <c r="R1582" s="169">
        <v>-5921.38</v>
      </c>
      <c r="S1582">
        <v>1.6</v>
      </c>
    </row>
    <row r="1583" spans="1:19">
      <c r="A1583" s="154" t="s">
        <v>1578</v>
      </c>
      <c r="B1583" s="154" t="s">
        <v>3439</v>
      </c>
      <c r="C1583" s="154" t="s">
        <v>4171</v>
      </c>
      <c r="D1583" s="168">
        <v>-0.05</v>
      </c>
      <c r="O1583" t="s">
        <v>688</v>
      </c>
      <c r="P1583" t="s">
        <v>2401</v>
      </c>
      <c r="Q1583" t="s">
        <v>1641</v>
      </c>
      <c r="R1583">
        <v>7.19</v>
      </c>
      <c r="S1583">
        <v>0.98</v>
      </c>
    </row>
    <row r="1584" spans="1:19">
      <c r="A1584" s="154" t="s">
        <v>3440</v>
      </c>
      <c r="B1584" s="154" t="s">
        <v>3441</v>
      </c>
      <c r="C1584" s="154" t="s">
        <v>4171</v>
      </c>
      <c r="D1584" s="168"/>
      <c r="O1584" t="s">
        <v>689</v>
      </c>
      <c r="P1584" t="s">
        <v>3784</v>
      </c>
      <c r="Q1584" t="s">
        <v>2058</v>
      </c>
      <c r="R1584">
        <v>-3.82</v>
      </c>
      <c r="S1584">
        <v>0.4</v>
      </c>
    </row>
    <row r="1585" spans="1:19">
      <c r="A1585" s="154" t="s">
        <v>1639</v>
      </c>
      <c r="B1585" s="154" t="s">
        <v>3442</v>
      </c>
      <c r="C1585" s="154" t="s">
        <v>4171</v>
      </c>
      <c r="D1585" s="168">
        <v>0.54</v>
      </c>
      <c r="O1585" t="s">
        <v>1550</v>
      </c>
      <c r="P1585" t="s">
        <v>3398</v>
      </c>
      <c r="Q1585" t="s">
        <v>2424</v>
      </c>
      <c r="R1585">
        <v>87.04</v>
      </c>
      <c r="S1585">
        <v>6.22</v>
      </c>
    </row>
    <row r="1586" spans="1:19">
      <c r="A1586" s="154" t="s">
        <v>1579</v>
      </c>
      <c r="B1586" s="154" t="s">
        <v>3443</v>
      </c>
      <c r="C1586" s="154" t="s">
        <v>4171</v>
      </c>
      <c r="D1586" s="168">
        <v>1.07</v>
      </c>
      <c r="O1586" t="s">
        <v>1551</v>
      </c>
      <c r="P1586" t="s">
        <v>3399</v>
      </c>
      <c r="Q1586" t="s">
        <v>2424</v>
      </c>
      <c r="R1586">
        <v>-0.08</v>
      </c>
    </row>
    <row r="1587" spans="1:19">
      <c r="A1587" s="154" t="s">
        <v>707</v>
      </c>
      <c r="B1587" s="154" t="s">
        <v>2419</v>
      </c>
      <c r="C1587" s="154" t="s">
        <v>4171</v>
      </c>
      <c r="D1587" s="168">
        <v>-3.31</v>
      </c>
      <c r="O1587" t="s">
        <v>690</v>
      </c>
      <c r="P1587" t="s">
        <v>2403</v>
      </c>
      <c r="Q1587" t="s">
        <v>2058</v>
      </c>
      <c r="R1587">
        <v>14.84</v>
      </c>
      <c r="S1587">
        <v>7.07</v>
      </c>
    </row>
    <row r="1588" spans="1:19">
      <c r="A1588" s="154" t="s">
        <v>1580</v>
      </c>
      <c r="B1588" s="154" t="s">
        <v>3444</v>
      </c>
      <c r="C1588" s="154" t="s">
        <v>4171</v>
      </c>
      <c r="D1588" s="168">
        <v>4.5</v>
      </c>
      <c r="O1588" t="s">
        <v>1553</v>
      </c>
      <c r="P1588" t="s">
        <v>3402</v>
      </c>
      <c r="Q1588" t="s">
        <v>2424</v>
      </c>
      <c r="R1588">
        <v>-2.0699999999999998</v>
      </c>
    </row>
    <row r="1589" spans="1:19">
      <c r="A1589" s="154" t="s">
        <v>3445</v>
      </c>
      <c r="B1589" s="154" t="s">
        <v>3446</v>
      </c>
      <c r="C1589" s="154" t="s">
        <v>4171</v>
      </c>
      <c r="D1589" s="168">
        <v>6.2</v>
      </c>
      <c r="O1589" t="s">
        <v>691</v>
      </c>
      <c r="P1589" t="s">
        <v>2404</v>
      </c>
      <c r="Q1589" t="s">
        <v>2058</v>
      </c>
      <c r="R1589">
        <v>78.73</v>
      </c>
      <c r="S1589">
        <v>0.8</v>
      </c>
    </row>
    <row r="1590" spans="1:19">
      <c r="A1590" s="154" t="s">
        <v>806</v>
      </c>
      <c r="B1590" s="154" t="s">
        <v>3447</v>
      </c>
      <c r="C1590" s="154" t="s">
        <v>4171</v>
      </c>
      <c r="D1590" s="168">
        <v>0.95</v>
      </c>
      <c r="O1590" t="s">
        <v>334</v>
      </c>
      <c r="P1590" t="s">
        <v>2034</v>
      </c>
      <c r="Q1590" t="s">
        <v>1641</v>
      </c>
      <c r="R1590">
        <v>80.92</v>
      </c>
      <c r="S1590">
        <v>1.1599999999999999</v>
      </c>
    </row>
    <row r="1591" spans="1:19">
      <c r="A1591" s="154" t="s">
        <v>1581</v>
      </c>
      <c r="B1591" s="154" t="s">
        <v>3448</v>
      </c>
      <c r="C1591" s="154" t="s">
        <v>4171</v>
      </c>
      <c r="D1591" s="168">
        <v>0.57999999999999996</v>
      </c>
      <c r="O1591" t="s">
        <v>692</v>
      </c>
      <c r="P1591" t="s">
        <v>2406</v>
      </c>
      <c r="Q1591" t="s">
        <v>2058</v>
      </c>
      <c r="R1591">
        <v>10.09</v>
      </c>
      <c r="S1591">
        <v>0.79</v>
      </c>
    </row>
    <row r="1592" spans="1:19">
      <c r="A1592" s="154" t="s">
        <v>1582</v>
      </c>
      <c r="B1592" s="154" t="s">
        <v>3449</v>
      </c>
      <c r="C1592" s="154" t="s">
        <v>4171</v>
      </c>
      <c r="D1592" s="168">
        <v>0.23</v>
      </c>
      <c r="O1592" t="s">
        <v>923</v>
      </c>
      <c r="P1592" t="s">
        <v>3407</v>
      </c>
      <c r="Q1592" t="s">
        <v>2424</v>
      </c>
      <c r="R1592">
        <v>18.62</v>
      </c>
      <c r="S1592">
        <v>2.27</v>
      </c>
    </row>
    <row r="1593" spans="1:19">
      <c r="A1593" s="154" t="s">
        <v>1583</v>
      </c>
      <c r="B1593" s="154" t="s">
        <v>3450</v>
      </c>
      <c r="C1593" s="154" t="s">
        <v>4171</v>
      </c>
      <c r="D1593" s="168">
        <v>0</v>
      </c>
      <c r="O1593" t="s">
        <v>773</v>
      </c>
      <c r="P1593" t="s">
        <v>2427</v>
      </c>
      <c r="Q1593" t="s">
        <v>2424</v>
      </c>
      <c r="R1593">
        <v>-0.34</v>
      </c>
    </row>
    <row r="1594" spans="1:19">
      <c r="A1594" s="154" t="s">
        <v>1584</v>
      </c>
      <c r="B1594" s="154" t="s">
        <v>3451</v>
      </c>
      <c r="C1594" s="154" t="s">
        <v>4171</v>
      </c>
      <c r="D1594" s="168">
        <v>0.77</v>
      </c>
      <c r="O1594" t="s">
        <v>1285</v>
      </c>
      <c r="P1594" t="s">
        <v>2971</v>
      </c>
      <c r="Q1594" t="s">
        <v>2424</v>
      </c>
      <c r="R1594">
        <v>20.11</v>
      </c>
      <c r="S1594">
        <v>0.49</v>
      </c>
    </row>
    <row r="1595" spans="1:19">
      <c r="A1595" s="154" t="s">
        <v>1585</v>
      </c>
      <c r="B1595" s="154" t="s">
        <v>3452</v>
      </c>
      <c r="C1595" s="154" t="s">
        <v>4171</v>
      </c>
      <c r="D1595" s="168">
        <v>0.86</v>
      </c>
      <c r="O1595" t="s">
        <v>693</v>
      </c>
      <c r="P1595" t="s">
        <v>2405</v>
      </c>
      <c r="Q1595" t="s">
        <v>2424</v>
      </c>
      <c r="R1595">
        <v>11.18</v>
      </c>
      <c r="S1595">
        <v>0.13</v>
      </c>
    </row>
    <row r="1596" spans="1:19">
      <c r="A1596" s="154" t="s">
        <v>1586</v>
      </c>
      <c r="B1596" s="154" t="s">
        <v>3453</v>
      </c>
      <c r="C1596" s="154" t="s">
        <v>4171</v>
      </c>
      <c r="D1596" s="168">
        <v>0.72</v>
      </c>
      <c r="O1596" t="s">
        <v>1557</v>
      </c>
      <c r="P1596" t="s">
        <v>3406</v>
      </c>
      <c r="Q1596" t="s">
        <v>2424</v>
      </c>
      <c r="R1596">
        <v>3.33</v>
      </c>
      <c r="S1596">
        <v>0.31</v>
      </c>
    </row>
    <row r="1597" spans="1:19">
      <c r="A1597" s="154" t="s">
        <v>1587</v>
      </c>
      <c r="B1597" s="154" t="s">
        <v>3454</v>
      </c>
      <c r="C1597" s="154" t="s">
        <v>4171</v>
      </c>
      <c r="D1597" s="168">
        <v>0.72</v>
      </c>
      <c r="O1597" t="s">
        <v>1304</v>
      </c>
      <c r="P1597" t="s">
        <v>3005</v>
      </c>
      <c r="Q1597" t="s">
        <v>2424</v>
      </c>
      <c r="R1597">
        <v>6.27</v>
      </c>
      <c r="S1597">
        <v>0.88</v>
      </c>
    </row>
    <row r="1598" spans="1:19">
      <c r="A1598" s="154" t="s">
        <v>1588</v>
      </c>
      <c r="B1598" s="154" t="s">
        <v>3455</v>
      </c>
      <c r="C1598" s="154" t="s">
        <v>4171</v>
      </c>
      <c r="D1598" s="168">
        <v>0.51</v>
      </c>
      <c r="O1598" t="s">
        <v>816</v>
      </c>
      <c r="P1598" t="s">
        <v>3408</v>
      </c>
      <c r="Q1598" t="s">
        <v>2424</v>
      </c>
      <c r="R1598">
        <v>3.3</v>
      </c>
      <c r="S1598">
        <v>2.19</v>
      </c>
    </row>
    <row r="1599" spans="1:19">
      <c r="A1599" s="154" t="s">
        <v>3502</v>
      </c>
      <c r="B1599" s="154" t="s">
        <v>3503</v>
      </c>
      <c r="C1599" s="154" t="s">
        <v>4171</v>
      </c>
      <c r="D1599" s="168">
        <v>1.17</v>
      </c>
      <c r="O1599" t="s">
        <v>3506</v>
      </c>
      <c r="P1599" t="s">
        <v>3507</v>
      </c>
      <c r="Q1599" t="s">
        <v>2424</v>
      </c>
      <c r="R1599">
        <v>22.91</v>
      </c>
      <c r="S1599">
        <v>1.01</v>
      </c>
    </row>
    <row r="1600" spans="1:19">
      <c r="A1600" s="154" t="s">
        <v>856</v>
      </c>
      <c r="B1600" s="154" t="s">
        <v>3456</v>
      </c>
      <c r="C1600" s="154" t="s">
        <v>4171</v>
      </c>
      <c r="D1600" s="168">
        <v>1.36</v>
      </c>
      <c r="O1600" t="s">
        <v>749</v>
      </c>
      <c r="P1600" t="s">
        <v>1828</v>
      </c>
      <c r="Q1600" t="s">
        <v>1641</v>
      </c>
      <c r="R1600">
        <v>-3.88</v>
      </c>
    </row>
    <row r="1601" spans="1:19">
      <c r="A1601" s="154" t="s">
        <v>1589</v>
      </c>
      <c r="B1601" s="154" t="s">
        <v>3812</v>
      </c>
      <c r="C1601" s="154" t="s">
        <v>4171</v>
      </c>
      <c r="D1601" s="168">
        <v>0.47</v>
      </c>
      <c r="O1601" t="s">
        <v>694</v>
      </c>
      <c r="P1601" t="s">
        <v>2407</v>
      </c>
      <c r="Q1601" t="s">
        <v>2058</v>
      </c>
      <c r="R1601">
        <v>13.03</v>
      </c>
      <c r="S1601">
        <v>1.6</v>
      </c>
    </row>
    <row r="1602" spans="1:19">
      <c r="A1602" s="154" t="s">
        <v>1591</v>
      </c>
      <c r="B1602" s="154" t="s">
        <v>3461</v>
      </c>
      <c r="C1602" s="154" t="s">
        <v>4171</v>
      </c>
      <c r="D1602" s="168">
        <v>1.2</v>
      </c>
      <c r="O1602" t="s">
        <v>1542</v>
      </c>
      <c r="P1602" t="s">
        <v>3387</v>
      </c>
      <c r="Q1602" t="s">
        <v>2424</v>
      </c>
      <c r="R1602">
        <v>19.63</v>
      </c>
      <c r="S1602">
        <v>1.02</v>
      </c>
    </row>
    <row r="1603" spans="1:19">
      <c r="A1603" s="154" t="s">
        <v>1587</v>
      </c>
      <c r="B1603" s="154" t="s">
        <v>3454</v>
      </c>
      <c r="C1603" s="154" t="s">
        <v>4171</v>
      </c>
      <c r="D1603" s="168">
        <v>0.73</v>
      </c>
      <c r="O1603" t="s">
        <v>1058</v>
      </c>
      <c r="P1603" t="s">
        <v>3776</v>
      </c>
      <c r="Q1603" t="s">
        <v>2424</v>
      </c>
      <c r="R1603">
        <v>-9.9499999999999993</v>
      </c>
      <c r="S1603">
        <v>0.44</v>
      </c>
    </row>
    <row r="1604" spans="1:19">
      <c r="A1604" s="154" t="s">
        <v>1588</v>
      </c>
      <c r="B1604" s="154" t="s">
        <v>3455</v>
      </c>
      <c r="C1604" s="154" t="s">
        <v>4171</v>
      </c>
      <c r="D1604" s="168">
        <v>0.48</v>
      </c>
      <c r="O1604" t="s">
        <v>695</v>
      </c>
      <c r="P1604" t="s">
        <v>2353</v>
      </c>
      <c r="Q1604" t="s">
        <v>2058</v>
      </c>
      <c r="R1604">
        <v>4.12</v>
      </c>
      <c r="S1604">
        <v>1.25</v>
      </c>
    </row>
    <row r="1605" spans="1:19">
      <c r="A1605" s="154" t="s">
        <v>3502</v>
      </c>
      <c r="B1605" s="154" t="s">
        <v>3503</v>
      </c>
      <c r="C1605" s="154" t="s">
        <v>4171</v>
      </c>
      <c r="D1605" s="168">
        <v>1.22</v>
      </c>
      <c r="O1605" t="s">
        <v>335</v>
      </c>
      <c r="P1605" t="s">
        <v>2035</v>
      </c>
      <c r="Q1605" t="s">
        <v>1641</v>
      </c>
      <c r="R1605">
        <v>7.59</v>
      </c>
      <c r="S1605">
        <v>1.9</v>
      </c>
    </row>
    <row r="1606" spans="1:19">
      <c r="A1606" s="154" t="s">
        <v>856</v>
      </c>
      <c r="B1606" s="154" t="s">
        <v>3456</v>
      </c>
      <c r="C1606" s="154" t="s">
        <v>4171</v>
      </c>
      <c r="D1606" s="168">
        <v>1.34</v>
      </c>
      <c r="O1606" t="s">
        <v>336</v>
      </c>
      <c r="P1606" t="s">
        <v>2036</v>
      </c>
      <c r="Q1606" t="s">
        <v>1641</v>
      </c>
      <c r="R1606">
        <v>117.34</v>
      </c>
      <c r="S1606">
        <v>0.98</v>
      </c>
    </row>
    <row r="1607" spans="1:19">
      <c r="A1607" s="154" t="s">
        <v>1589</v>
      </c>
      <c r="B1607" s="154" t="s">
        <v>3812</v>
      </c>
      <c r="C1607" s="154" t="s">
        <v>4171</v>
      </c>
      <c r="D1607" s="168">
        <v>0.59</v>
      </c>
      <c r="O1607" t="s">
        <v>1616</v>
      </c>
      <c r="P1607" t="s">
        <v>2711</v>
      </c>
      <c r="Q1607" t="s">
        <v>2424</v>
      </c>
      <c r="R1607">
        <v>33.11</v>
      </c>
      <c r="S1607">
        <v>0.56999999999999995</v>
      </c>
    </row>
    <row r="1608" spans="1:19">
      <c r="A1608" s="154" t="s">
        <v>1591</v>
      </c>
      <c r="B1608" s="154" t="s">
        <v>3461</v>
      </c>
      <c r="C1608" s="154" t="s">
        <v>4171</v>
      </c>
      <c r="D1608" s="168">
        <v>1.2</v>
      </c>
      <c r="O1608" t="s">
        <v>696</v>
      </c>
      <c r="P1608" t="s">
        <v>2408</v>
      </c>
      <c r="Q1608" t="s">
        <v>2058</v>
      </c>
      <c r="R1608">
        <v>6.48</v>
      </c>
      <c r="S1608">
        <v>0.84</v>
      </c>
    </row>
    <row r="1609" spans="1:19">
      <c r="A1609" s="154"/>
      <c r="B1609" s="154"/>
      <c r="C1609" s="154"/>
      <c r="D1609" s="168"/>
      <c r="O1609" t="s">
        <v>1014</v>
      </c>
      <c r="P1609" t="s">
        <v>2499</v>
      </c>
      <c r="Q1609" t="s">
        <v>2424</v>
      </c>
      <c r="R1609">
        <v>123.49</v>
      </c>
      <c r="S1609">
        <v>1.48</v>
      </c>
    </row>
    <row r="1610" spans="1:19">
      <c r="A1610" s="154"/>
      <c r="B1610" s="154"/>
      <c r="C1610" s="154"/>
      <c r="D1610" s="168"/>
      <c r="O1610" t="s">
        <v>1567</v>
      </c>
      <c r="P1610" t="s">
        <v>3423</v>
      </c>
      <c r="Q1610" t="s">
        <v>2424</v>
      </c>
      <c r="R1610">
        <v>-17.05</v>
      </c>
      <c r="S1610">
        <v>1.32</v>
      </c>
    </row>
    <row r="1611" spans="1:19">
      <c r="A1611" s="154"/>
      <c r="B1611" s="154"/>
      <c r="C1611" s="154"/>
      <c r="D1611" s="168"/>
      <c r="O1611" t="s">
        <v>337</v>
      </c>
      <c r="P1611" t="s">
        <v>2037</v>
      </c>
      <c r="Q1611" t="s">
        <v>1641</v>
      </c>
      <c r="R1611">
        <v>446.08</v>
      </c>
      <c r="S1611">
        <v>1.02</v>
      </c>
    </row>
    <row r="1612" spans="1:19">
      <c r="A1612" s="154"/>
      <c r="B1612" s="154"/>
      <c r="C1612" s="154"/>
      <c r="D1612" s="168"/>
      <c r="O1612" t="s">
        <v>1558</v>
      </c>
      <c r="P1612" t="s">
        <v>3410</v>
      </c>
      <c r="Q1612" t="s">
        <v>2424</v>
      </c>
      <c r="R1612">
        <v>50.2</v>
      </c>
      <c r="S1612">
        <v>6.25</v>
      </c>
    </row>
    <row r="1613" spans="1:19">
      <c r="A1613" s="154"/>
      <c r="B1613" s="154"/>
      <c r="C1613" s="154"/>
      <c r="D1613" s="168"/>
      <c r="O1613" t="s">
        <v>1559</v>
      </c>
      <c r="P1613" t="s">
        <v>3411</v>
      </c>
      <c r="Q1613" t="s">
        <v>2424</v>
      </c>
      <c r="R1613">
        <v>-40.909999999999997</v>
      </c>
      <c r="S1613">
        <v>2.79</v>
      </c>
    </row>
    <row r="1614" spans="1:19">
      <c r="A1614" s="154"/>
      <c r="B1614" s="154"/>
      <c r="C1614" s="154"/>
      <c r="D1614" s="168"/>
      <c r="O1614" t="s">
        <v>338</v>
      </c>
      <c r="P1614" t="s">
        <v>2038</v>
      </c>
      <c r="Q1614" t="s">
        <v>1641</v>
      </c>
      <c r="R1614">
        <v>4.16</v>
      </c>
      <c r="S1614">
        <v>0.91</v>
      </c>
    </row>
    <row r="1615" spans="1:19">
      <c r="A1615" s="154"/>
      <c r="B1615" s="154"/>
      <c r="C1615" s="154"/>
      <c r="D1615" s="168"/>
      <c r="O1615" t="s">
        <v>1307</v>
      </c>
      <c r="P1615" t="s">
        <v>3530</v>
      </c>
      <c r="Q1615" t="s">
        <v>2424</v>
      </c>
      <c r="R1615">
        <v>11.1</v>
      </c>
      <c r="S1615">
        <v>3.59</v>
      </c>
    </row>
    <row r="1616" spans="1:19">
      <c r="A1616" s="154"/>
      <c r="B1616" s="154"/>
      <c r="C1616" s="154"/>
      <c r="D1616" s="168"/>
      <c r="O1616" t="s">
        <v>1554</v>
      </c>
      <c r="P1616" t="s">
        <v>3664</v>
      </c>
      <c r="Q1616" t="s">
        <v>2424</v>
      </c>
      <c r="R1616">
        <v>14.41</v>
      </c>
      <c r="S1616">
        <v>0.52</v>
      </c>
    </row>
    <row r="1617" spans="1:19">
      <c r="A1617" s="154"/>
      <c r="B1617" s="154"/>
      <c r="C1617" s="154"/>
      <c r="D1617" s="168"/>
      <c r="O1617" t="s">
        <v>339</v>
      </c>
      <c r="P1617" t="s">
        <v>2039</v>
      </c>
      <c r="Q1617" t="s">
        <v>1641</v>
      </c>
      <c r="R1617">
        <v>16.350000000000001</v>
      </c>
      <c r="S1617">
        <v>4.54</v>
      </c>
    </row>
    <row r="1618" spans="1:19">
      <c r="A1618" s="154"/>
      <c r="B1618" s="154"/>
      <c r="C1618" s="154"/>
      <c r="D1618" s="168"/>
      <c r="O1618" t="s">
        <v>340</v>
      </c>
      <c r="P1618" t="s">
        <v>2043</v>
      </c>
      <c r="Q1618" t="s">
        <v>1641</v>
      </c>
      <c r="R1618">
        <v>12.39</v>
      </c>
      <c r="S1618">
        <v>1.66</v>
      </c>
    </row>
    <row r="1619" spans="1:19">
      <c r="A1619" s="154"/>
      <c r="B1619" s="154"/>
      <c r="C1619" s="154"/>
      <c r="D1619" s="168"/>
      <c r="O1619" t="s">
        <v>781</v>
      </c>
      <c r="P1619" t="s">
        <v>2702</v>
      </c>
      <c r="Q1619" t="s">
        <v>2424</v>
      </c>
      <c r="R1619">
        <v>39.81</v>
      </c>
      <c r="S1619">
        <v>1.73</v>
      </c>
    </row>
    <row r="1620" spans="1:19">
      <c r="A1620" s="154"/>
      <c r="B1620" s="154"/>
      <c r="C1620" s="154"/>
      <c r="D1620" s="168"/>
      <c r="O1620" t="s">
        <v>863</v>
      </c>
      <c r="P1620" t="s">
        <v>3412</v>
      </c>
      <c r="Q1620" t="s">
        <v>2424</v>
      </c>
      <c r="R1620">
        <v>5.03</v>
      </c>
      <c r="S1620">
        <v>1.0900000000000001</v>
      </c>
    </row>
    <row r="1621" spans="1:19">
      <c r="A1621" s="154"/>
      <c r="B1621" s="154"/>
      <c r="C1621" s="154"/>
      <c r="D1621" s="168"/>
      <c r="O1621" t="s">
        <v>697</v>
      </c>
      <c r="P1621" t="s">
        <v>2409</v>
      </c>
      <c r="Q1621" t="s">
        <v>2058</v>
      </c>
      <c r="R1621">
        <v>10.47</v>
      </c>
      <c r="S1621">
        <v>1.1200000000000001</v>
      </c>
    </row>
    <row r="1622" spans="1:19">
      <c r="A1622" s="154"/>
      <c r="B1622" s="154"/>
      <c r="C1622" s="154"/>
      <c r="D1622" s="168"/>
      <c r="O1622" t="s">
        <v>787</v>
      </c>
      <c r="P1622" t="s">
        <v>1793</v>
      </c>
      <c r="Q1622" t="s">
        <v>1641</v>
      </c>
      <c r="R1622">
        <v>20.16</v>
      </c>
      <c r="S1622">
        <v>1.98</v>
      </c>
    </row>
    <row r="1623" spans="1:19">
      <c r="A1623" s="154"/>
      <c r="B1623" s="154"/>
      <c r="C1623" s="154"/>
      <c r="D1623" s="168"/>
      <c r="O1623" t="s">
        <v>341</v>
      </c>
      <c r="P1623" t="s">
        <v>2040</v>
      </c>
      <c r="Q1623" t="s">
        <v>1641</v>
      </c>
      <c r="R1623">
        <v>-10.87</v>
      </c>
      <c r="S1623">
        <v>0.94</v>
      </c>
    </row>
    <row r="1624" spans="1:19">
      <c r="A1624" s="154"/>
      <c r="B1624" s="154"/>
      <c r="C1624" s="154"/>
      <c r="D1624" s="168"/>
      <c r="O1624" t="s">
        <v>876</v>
      </c>
      <c r="P1624" t="s">
        <v>3340</v>
      </c>
      <c r="Q1624" t="s">
        <v>2424</v>
      </c>
      <c r="R1624">
        <v>184.34</v>
      </c>
      <c r="S1624">
        <v>0.62</v>
      </c>
    </row>
    <row r="1625" spans="1:19">
      <c r="A1625" s="154"/>
      <c r="B1625" s="154"/>
      <c r="C1625" s="154"/>
      <c r="D1625" s="168"/>
      <c r="O1625" t="s">
        <v>698</v>
      </c>
      <c r="P1625" t="s">
        <v>2410</v>
      </c>
      <c r="Q1625" t="s">
        <v>2058</v>
      </c>
      <c r="R1625">
        <v>31.8</v>
      </c>
      <c r="S1625">
        <v>4.0199999999999996</v>
      </c>
    </row>
    <row r="1626" spans="1:19">
      <c r="A1626" s="154"/>
      <c r="B1626" s="154"/>
      <c r="C1626" s="154"/>
      <c r="D1626" s="168"/>
      <c r="O1626" t="s">
        <v>3445</v>
      </c>
      <c r="P1626" t="s">
        <v>3446</v>
      </c>
      <c r="Q1626" t="s">
        <v>2424</v>
      </c>
      <c r="R1626">
        <v>10.35</v>
      </c>
      <c r="S1626">
        <v>1.21</v>
      </c>
    </row>
    <row r="1627" spans="1:19">
      <c r="A1627" s="154"/>
      <c r="B1627" s="154"/>
      <c r="C1627" s="154"/>
      <c r="D1627" s="168"/>
      <c r="O1627" t="s">
        <v>1561</v>
      </c>
      <c r="P1627" t="s">
        <v>3414</v>
      </c>
      <c r="Q1627" t="s">
        <v>2424</v>
      </c>
      <c r="R1627">
        <v>7.12</v>
      </c>
      <c r="S1627">
        <v>0.99</v>
      </c>
    </row>
    <row r="1628" spans="1:19">
      <c r="A1628" s="154"/>
      <c r="B1628" s="154"/>
      <c r="C1628" s="154"/>
      <c r="D1628" s="168"/>
      <c r="O1628" t="s">
        <v>1560</v>
      </c>
      <c r="P1628" t="s">
        <v>3413</v>
      </c>
      <c r="Q1628" t="s">
        <v>2424</v>
      </c>
      <c r="R1628">
        <v>31.23</v>
      </c>
      <c r="S1628">
        <v>1.67</v>
      </c>
    </row>
    <row r="1629" spans="1:19">
      <c r="A1629" s="154"/>
      <c r="B1629" s="154"/>
      <c r="C1629" s="154"/>
      <c r="D1629" s="168"/>
      <c r="O1629" t="s">
        <v>777</v>
      </c>
      <c r="P1629" t="s">
        <v>3415</v>
      </c>
      <c r="Q1629" t="s">
        <v>2424</v>
      </c>
      <c r="R1629">
        <v>30.01</v>
      </c>
      <c r="S1629">
        <v>1.38</v>
      </c>
    </row>
    <row r="1630" spans="1:19">
      <c r="A1630" s="154"/>
      <c r="B1630" s="154"/>
      <c r="C1630" s="154"/>
      <c r="D1630" s="168"/>
      <c r="O1630" t="s">
        <v>342</v>
      </c>
      <c r="P1630" t="s">
        <v>2041</v>
      </c>
      <c r="Q1630" t="s">
        <v>1641</v>
      </c>
      <c r="R1630">
        <v>4.42</v>
      </c>
      <c r="S1630">
        <v>1.95</v>
      </c>
    </row>
    <row r="1631" spans="1:19">
      <c r="A1631" s="154"/>
      <c r="B1631" s="154"/>
      <c r="C1631" s="154"/>
      <c r="D1631" s="168"/>
      <c r="O1631" t="s">
        <v>699</v>
      </c>
      <c r="P1631" t="s">
        <v>2411</v>
      </c>
      <c r="Q1631" t="s">
        <v>2058</v>
      </c>
      <c r="R1631">
        <v>7.96</v>
      </c>
      <c r="S1631">
        <v>0.96</v>
      </c>
    </row>
    <row r="1632" spans="1:19">
      <c r="A1632" s="154"/>
      <c r="B1632" s="154"/>
      <c r="C1632" s="154"/>
      <c r="D1632" s="168"/>
      <c r="O1632" t="s">
        <v>343</v>
      </c>
      <c r="P1632" t="s">
        <v>2042</v>
      </c>
      <c r="Q1632" t="s">
        <v>1641</v>
      </c>
      <c r="R1632">
        <v>8.2799999999999994</v>
      </c>
      <c r="S1632">
        <v>1.54</v>
      </c>
    </row>
    <row r="1633" spans="1:19">
      <c r="A1633" s="154"/>
      <c r="B1633" s="154"/>
      <c r="C1633" s="154"/>
      <c r="D1633" s="168"/>
      <c r="O1633" t="s">
        <v>1563</v>
      </c>
      <c r="P1633" t="s">
        <v>3417</v>
      </c>
      <c r="Q1633" t="s">
        <v>2424</v>
      </c>
      <c r="R1633">
        <v>-15.69</v>
      </c>
    </row>
    <row r="1634" spans="1:19">
      <c r="A1634" s="154"/>
      <c r="B1634" s="154"/>
      <c r="C1634" s="154"/>
      <c r="D1634" s="168"/>
      <c r="O1634" t="s">
        <v>344</v>
      </c>
      <c r="P1634" t="s">
        <v>2044</v>
      </c>
      <c r="Q1634" t="s">
        <v>1641</v>
      </c>
      <c r="R1634">
        <v>5.75</v>
      </c>
      <c r="S1634">
        <v>1.39</v>
      </c>
    </row>
    <row r="1635" spans="1:19">
      <c r="A1635" s="154"/>
      <c r="B1635" s="154"/>
      <c r="C1635" s="154"/>
      <c r="D1635" s="168"/>
      <c r="O1635" t="s">
        <v>345</v>
      </c>
      <c r="P1635" t="s">
        <v>2045</v>
      </c>
      <c r="Q1635" t="s">
        <v>1641</v>
      </c>
      <c r="R1635">
        <v>9.2899999999999991</v>
      </c>
      <c r="S1635">
        <v>0.78</v>
      </c>
    </row>
    <row r="1636" spans="1:19">
      <c r="A1636" s="154"/>
      <c r="B1636" s="154"/>
      <c r="C1636" s="154"/>
      <c r="D1636" s="168"/>
      <c r="O1636" t="s">
        <v>1564</v>
      </c>
      <c r="P1636" t="s">
        <v>3418</v>
      </c>
      <c r="Q1636" t="s">
        <v>2424</v>
      </c>
      <c r="R1636">
        <v>6.75</v>
      </c>
      <c r="S1636">
        <v>1.28</v>
      </c>
    </row>
    <row r="1637" spans="1:19">
      <c r="A1637" s="154"/>
      <c r="B1637" s="154"/>
      <c r="C1637" s="154"/>
      <c r="D1637" s="168"/>
      <c r="O1637" t="s">
        <v>3705</v>
      </c>
      <c r="P1637" t="s">
        <v>3706</v>
      </c>
      <c r="Q1637" t="s">
        <v>2424</v>
      </c>
      <c r="R1637">
        <v>0</v>
      </c>
    </row>
    <row r="1638" spans="1:19">
      <c r="A1638" s="154"/>
      <c r="B1638" s="154"/>
      <c r="C1638" s="154"/>
      <c r="D1638" s="168"/>
      <c r="O1638" t="s">
        <v>1562</v>
      </c>
      <c r="P1638" t="s">
        <v>3416</v>
      </c>
      <c r="Q1638" t="s">
        <v>2424</v>
      </c>
      <c r="R1638">
        <v>-1.82</v>
      </c>
      <c r="S1638">
        <v>2.99</v>
      </c>
    </row>
    <row r="1639" spans="1:19">
      <c r="A1639" s="154"/>
      <c r="B1639" s="154"/>
      <c r="C1639" s="154"/>
      <c r="D1639" s="168"/>
      <c r="O1639" t="s">
        <v>346</v>
      </c>
      <c r="P1639" t="s">
        <v>2046</v>
      </c>
      <c r="Q1639" t="s">
        <v>1641</v>
      </c>
      <c r="R1639">
        <v>24.16</v>
      </c>
      <c r="S1639">
        <v>4.45</v>
      </c>
    </row>
    <row r="1640" spans="1:19">
      <c r="A1640" s="154"/>
      <c r="B1640" s="154"/>
      <c r="C1640" s="154"/>
      <c r="D1640" s="168"/>
      <c r="O1640" t="s">
        <v>1565</v>
      </c>
      <c r="P1640" t="s">
        <v>3419</v>
      </c>
      <c r="Q1640" t="s">
        <v>2424</v>
      </c>
      <c r="R1640">
        <v>12.53</v>
      </c>
      <c r="S1640">
        <v>0.6</v>
      </c>
    </row>
    <row r="1641" spans="1:19">
      <c r="A1641" s="154"/>
      <c r="B1641" s="154"/>
      <c r="C1641" s="154"/>
      <c r="D1641" s="168"/>
      <c r="O1641" t="s">
        <v>1336</v>
      </c>
      <c r="P1641" t="s">
        <v>3053</v>
      </c>
      <c r="Q1641" t="s">
        <v>2424</v>
      </c>
      <c r="R1641">
        <v>20.78</v>
      </c>
      <c r="S1641">
        <v>0.44</v>
      </c>
    </row>
    <row r="1642" spans="1:19">
      <c r="A1642" s="154"/>
      <c r="B1642" s="154"/>
      <c r="C1642" s="154"/>
      <c r="D1642" s="168"/>
      <c r="O1642" t="s">
        <v>1566</v>
      </c>
      <c r="P1642" t="s">
        <v>3420</v>
      </c>
      <c r="Q1642" t="s">
        <v>2424</v>
      </c>
      <c r="R1642">
        <v>6.56</v>
      </c>
      <c r="S1642">
        <v>0.71</v>
      </c>
    </row>
    <row r="1643" spans="1:19">
      <c r="A1643" s="154"/>
      <c r="B1643" s="154"/>
      <c r="C1643" s="154"/>
      <c r="D1643" s="168"/>
      <c r="O1643" t="s">
        <v>347</v>
      </c>
      <c r="P1643" t="s">
        <v>2048</v>
      </c>
      <c r="Q1643" t="s">
        <v>1641</v>
      </c>
      <c r="R1643" s="169">
        <v>1693.87</v>
      </c>
      <c r="S1643">
        <v>0.63</v>
      </c>
    </row>
    <row r="1644" spans="1:19">
      <c r="A1644" s="154"/>
      <c r="B1644" s="154"/>
      <c r="C1644" s="154"/>
      <c r="D1644" s="168"/>
      <c r="O1644" t="s">
        <v>779</v>
      </c>
      <c r="P1644" t="s">
        <v>3421</v>
      </c>
      <c r="Q1644" t="s">
        <v>2424</v>
      </c>
      <c r="R1644" s="169">
        <v>-1533.73</v>
      </c>
      <c r="S1644">
        <v>2.81</v>
      </c>
    </row>
    <row r="1645" spans="1:19">
      <c r="A1645" s="154"/>
      <c r="B1645" s="154"/>
      <c r="C1645" s="154"/>
      <c r="D1645" s="168"/>
      <c r="O1645" t="s">
        <v>348</v>
      </c>
      <c r="P1645" t="s">
        <v>2049</v>
      </c>
      <c r="Q1645" t="s">
        <v>1641</v>
      </c>
      <c r="R1645">
        <v>51.35</v>
      </c>
      <c r="S1645">
        <v>2.1</v>
      </c>
    </row>
    <row r="1646" spans="1:19">
      <c r="A1646" s="154"/>
      <c r="B1646" s="154"/>
      <c r="C1646" s="154"/>
      <c r="D1646" s="168"/>
      <c r="O1646" t="s">
        <v>349</v>
      </c>
      <c r="P1646" t="s">
        <v>2050</v>
      </c>
      <c r="Q1646" t="s">
        <v>1641</v>
      </c>
      <c r="R1646">
        <v>9.6999999999999993</v>
      </c>
      <c r="S1646">
        <v>1.59</v>
      </c>
    </row>
    <row r="1647" spans="1:19">
      <c r="A1647" s="154"/>
      <c r="B1647" s="154"/>
      <c r="C1647" s="154"/>
      <c r="D1647" s="168"/>
      <c r="O1647" t="s">
        <v>964</v>
      </c>
      <c r="P1647" t="s">
        <v>3422</v>
      </c>
      <c r="Q1647" t="s">
        <v>2424</v>
      </c>
      <c r="R1647">
        <v>22.52</v>
      </c>
      <c r="S1647">
        <v>0.76</v>
      </c>
    </row>
    <row r="1648" spans="1:19">
      <c r="A1648" s="154"/>
      <c r="B1648" s="154"/>
      <c r="C1648" s="154"/>
      <c r="D1648" s="168"/>
      <c r="O1648" t="s">
        <v>1568</v>
      </c>
      <c r="P1648" t="s">
        <v>3424</v>
      </c>
      <c r="Q1648" t="s">
        <v>2424</v>
      </c>
      <c r="R1648">
        <v>-0.25</v>
      </c>
    </row>
    <row r="1649" spans="1:19">
      <c r="A1649" s="154"/>
      <c r="B1649" s="154"/>
      <c r="C1649" s="154"/>
      <c r="D1649" s="168"/>
      <c r="O1649" t="s">
        <v>350</v>
      </c>
      <c r="P1649" t="s">
        <v>2051</v>
      </c>
      <c r="Q1649" t="s">
        <v>1641</v>
      </c>
      <c r="R1649">
        <v>11.16</v>
      </c>
      <c r="S1649">
        <v>2.04</v>
      </c>
    </row>
    <row r="1650" spans="1:19">
      <c r="A1650" s="154"/>
      <c r="B1650" s="154"/>
      <c r="C1650" s="154"/>
      <c r="D1650" s="168"/>
      <c r="O1650" t="s">
        <v>351</v>
      </c>
      <c r="P1650" t="s">
        <v>3811</v>
      </c>
      <c r="Q1650" t="s">
        <v>1641</v>
      </c>
      <c r="R1650">
        <v>11.11</v>
      </c>
      <c r="S1650">
        <v>1.59</v>
      </c>
    </row>
    <row r="1651" spans="1:19">
      <c r="A1651" s="154"/>
      <c r="B1651" s="154"/>
      <c r="C1651" s="154"/>
      <c r="D1651" s="168"/>
      <c r="O1651" t="s">
        <v>1569</v>
      </c>
      <c r="P1651" t="s">
        <v>3426</v>
      </c>
      <c r="Q1651" t="s">
        <v>2424</v>
      </c>
      <c r="R1651">
        <v>-0.02</v>
      </c>
    </row>
    <row r="1652" spans="1:19">
      <c r="A1652" s="154"/>
      <c r="B1652" s="154"/>
      <c r="C1652" s="154"/>
      <c r="D1652" s="168"/>
      <c r="O1652" t="s">
        <v>1570</v>
      </c>
      <c r="P1652" t="s">
        <v>3875</v>
      </c>
      <c r="Q1652" t="s">
        <v>2424</v>
      </c>
      <c r="R1652">
        <v>3.02</v>
      </c>
    </row>
    <row r="1653" spans="1:19">
      <c r="A1653" s="154"/>
      <c r="B1653" s="154"/>
      <c r="C1653" s="154"/>
      <c r="D1653" s="168"/>
      <c r="O1653" t="s">
        <v>1572</v>
      </c>
      <c r="P1653" t="s">
        <v>3429</v>
      </c>
      <c r="Q1653" t="s">
        <v>2424</v>
      </c>
      <c r="R1653">
        <v>-21.97</v>
      </c>
      <c r="S1653">
        <v>0.61</v>
      </c>
    </row>
    <row r="1654" spans="1:19">
      <c r="A1654" s="154"/>
      <c r="B1654" s="154"/>
      <c r="C1654" s="154"/>
      <c r="D1654" s="168"/>
      <c r="O1654" t="s">
        <v>352</v>
      </c>
      <c r="P1654" t="s">
        <v>2053</v>
      </c>
      <c r="Q1654" t="s">
        <v>1641</v>
      </c>
      <c r="R1654">
        <v>12.56</v>
      </c>
      <c r="S1654">
        <v>0.69</v>
      </c>
    </row>
    <row r="1655" spans="1:19">
      <c r="A1655" s="154"/>
      <c r="B1655" s="154"/>
      <c r="C1655" s="154"/>
      <c r="D1655" s="168"/>
      <c r="O1655" t="s">
        <v>700</v>
      </c>
      <c r="P1655" t="s">
        <v>2413</v>
      </c>
      <c r="Q1655" t="s">
        <v>2058</v>
      </c>
      <c r="R1655">
        <v>47.15</v>
      </c>
      <c r="S1655">
        <v>0.9</v>
      </c>
    </row>
    <row r="1656" spans="1:19">
      <c r="A1656" s="154"/>
      <c r="B1656" s="154"/>
      <c r="C1656" s="154"/>
      <c r="D1656" s="168"/>
      <c r="O1656" t="s">
        <v>1573</v>
      </c>
      <c r="P1656" t="s">
        <v>3787</v>
      </c>
      <c r="Q1656" t="s">
        <v>2424</v>
      </c>
      <c r="R1656" s="169">
        <v>3571.39</v>
      </c>
      <c r="S1656">
        <v>0.65</v>
      </c>
    </row>
    <row r="1657" spans="1:19">
      <c r="A1657" s="154"/>
      <c r="B1657" s="154"/>
      <c r="C1657" s="154"/>
      <c r="D1657" s="168"/>
      <c r="O1657" t="s">
        <v>890</v>
      </c>
      <c r="P1657" t="s">
        <v>3382</v>
      </c>
      <c r="Q1657" t="s">
        <v>2424</v>
      </c>
      <c r="R1657">
        <v>20.65</v>
      </c>
      <c r="S1657">
        <v>1.07</v>
      </c>
    </row>
    <row r="1658" spans="1:19">
      <c r="A1658" s="154"/>
      <c r="B1658" s="154"/>
      <c r="C1658" s="154"/>
      <c r="D1658" s="168"/>
      <c r="O1658" t="s">
        <v>803</v>
      </c>
      <c r="P1658" t="s">
        <v>3383</v>
      </c>
      <c r="Q1658" t="s">
        <v>2424</v>
      </c>
      <c r="R1658">
        <v>75.260000000000005</v>
      </c>
      <c r="S1658">
        <v>3.29</v>
      </c>
    </row>
    <row r="1659" spans="1:19">
      <c r="A1659" s="154"/>
      <c r="B1659" s="154"/>
      <c r="C1659" s="154"/>
      <c r="D1659" s="168"/>
      <c r="O1659" t="s">
        <v>701</v>
      </c>
      <c r="P1659" t="s">
        <v>2414</v>
      </c>
      <c r="Q1659" t="s">
        <v>2058</v>
      </c>
      <c r="R1659">
        <v>15.29</v>
      </c>
      <c r="S1659">
        <v>0.69</v>
      </c>
    </row>
    <row r="1660" spans="1:19">
      <c r="A1660" s="154"/>
      <c r="B1660" s="154"/>
      <c r="C1660" s="154"/>
      <c r="D1660" s="168"/>
      <c r="O1660" t="s">
        <v>1575</v>
      </c>
      <c r="P1660" t="s">
        <v>3433</v>
      </c>
      <c r="Q1660" t="s">
        <v>2424</v>
      </c>
      <c r="R1660">
        <v>-2.7</v>
      </c>
    </row>
    <row r="1661" spans="1:19">
      <c r="A1661" s="154"/>
      <c r="B1661" s="154"/>
      <c r="C1661" s="154"/>
      <c r="D1661" s="168"/>
      <c r="O1661" t="s">
        <v>702</v>
      </c>
      <c r="P1661" t="s">
        <v>2415</v>
      </c>
      <c r="Q1661" t="s">
        <v>2058</v>
      </c>
      <c r="R1661">
        <v>-38.86</v>
      </c>
      <c r="S1661">
        <v>0.52</v>
      </c>
    </row>
    <row r="1662" spans="1:19">
      <c r="A1662" s="154"/>
      <c r="B1662" s="154"/>
      <c r="C1662" s="154"/>
      <c r="D1662" s="168"/>
      <c r="O1662" t="s">
        <v>872</v>
      </c>
      <c r="P1662" t="s">
        <v>3434</v>
      </c>
      <c r="Q1662" t="s">
        <v>2424</v>
      </c>
      <c r="R1662">
        <v>10.7</v>
      </c>
      <c r="S1662">
        <v>1.65</v>
      </c>
    </row>
    <row r="1663" spans="1:19">
      <c r="A1663" s="18"/>
      <c r="B1663" s="18"/>
      <c r="C1663" s="18"/>
      <c r="D1663" s="168"/>
      <c r="O1663" t="s">
        <v>3844</v>
      </c>
      <c r="P1663" t="s">
        <v>3845</v>
      </c>
      <c r="Q1663" t="s">
        <v>2424</v>
      </c>
      <c r="R1663">
        <v>0</v>
      </c>
      <c r="S1663">
        <v>0</v>
      </c>
    </row>
    <row r="1664" spans="1:19">
      <c r="A1664" s="18"/>
      <c r="B1664" s="18"/>
      <c r="C1664" s="18"/>
      <c r="D1664" s="168"/>
      <c r="O1664" t="s">
        <v>703</v>
      </c>
      <c r="P1664" t="s">
        <v>2416</v>
      </c>
      <c r="Q1664" t="s">
        <v>2058</v>
      </c>
      <c r="R1664">
        <v>-3.46</v>
      </c>
      <c r="S1664">
        <v>3.21</v>
      </c>
    </row>
    <row r="1665" spans="1:19">
      <c r="A1665" s="18"/>
      <c r="B1665" s="18"/>
      <c r="C1665" s="18"/>
      <c r="D1665" s="168"/>
      <c r="O1665" t="s">
        <v>1576</v>
      </c>
      <c r="P1665" t="s">
        <v>3435</v>
      </c>
      <c r="Q1665" t="s">
        <v>2424</v>
      </c>
      <c r="R1665">
        <v>17.510000000000002</v>
      </c>
      <c r="S1665">
        <v>1.8</v>
      </c>
    </row>
    <row r="1666" spans="1:19">
      <c r="A1666" s="18"/>
      <c r="B1666" s="18"/>
      <c r="C1666" s="18"/>
      <c r="D1666" s="168"/>
      <c r="O1666" t="s">
        <v>353</v>
      </c>
      <c r="P1666" t="s">
        <v>2054</v>
      </c>
      <c r="Q1666" t="s">
        <v>1641</v>
      </c>
      <c r="R1666">
        <v>7.04</v>
      </c>
      <c r="S1666">
        <v>0.61</v>
      </c>
    </row>
    <row r="1667" spans="1:19">
      <c r="A1667" s="18"/>
      <c r="B1667" s="18"/>
      <c r="C1667" s="18"/>
      <c r="D1667" s="168"/>
      <c r="O1667" t="s">
        <v>813</v>
      </c>
      <c r="P1667" t="s">
        <v>3436</v>
      </c>
      <c r="Q1667" t="s">
        <v>2424</v>
      </c>
      <c r="R1667">
        <v>23.23</v>
      </c>
      <c r="S1667">
        <v>4.3499999999999996</v>
      </c>
    </row>
    <row r="1668" spans="1:19">
      <c r="A1668" s="18"/>
      <c r="B1668" s="18"/>
      <c r="C1668" s="18"/>
      <c r="D1668" s="168"/>
      <c r="O1668" t="s">
        <v>3548</v>
      </c>
      <c r="P1668" t="s">
        <v>3549</v>
      </c>
      <c r="Q1668" t="s">
        <v>2424</v>
      </c>
      <c r="R1668">
        <v>21.48</v>
      </c>
      <c r="S1668">
        <v>2.62</v>
      </c>
    </row>
    <row r="1669" spans="1:19">
      <c r="A1669" s="18"/>
      <c r="B1669" s="18"/>
      <c r="C1669" s="18"/>
      <c r="D1669" s="168"/>
      <c r="O1669" t="s">
        <v>704</v>
      </c>
      <c r="P1669" t="s">
        <v>3813</v>
      </c>
      <c r="Q1669" t="s">
        <v>2424</v>
      </c>
      <c r="R1669">
        <v>-6.24</v>
      </c>
      <c r="S1669">
        <v>1.38</v>
      </c>
    </row>
    <row r="1670" spans="1:19">
      <c r="A1670" s="18"/>
      <c r="B1670" s="18"/>
      <c r="C1670" s="18"/>
      <c r="D1670" s="168"/>
      <c r="O1670" t="s">
        <v>790</v>
      </c>
      <c r="P1670" t="s">
        <v>3359</v>
      </c>
      <c r="Q1670" t="s">
        <v>2424</v>
      </c>
      <c r="R1670">
        <v>9.41</v>
      </c>
      <c r="S1670">
        <v>0.86</v>
      </c>
    </row>
    <row r="1671" spans="1:19">
      <c r="A1671" s="18"/>
      <c r="B1671" s="18"/>
      <c r="C1671" s="18"/>
      <c r="D1671" s="168"/>
      <c r="O1671" t="s">
        <v>1111</v>
      </c>
      <c r="P1671" t="s">
        <v>2657</v>
      </c>
      <c r="Q1671" t="s">
        <v>2424</v>
      </c>
      <c r="R1671">
        <v>7.61</v>
      </c>
      <c r="S1671">
        <v>0.84</v>
      </c>
    </row>
    <row r="1672" spans="1:19">
      <c r="A1672" s="18"/>
      <c r="B1672" s="18"/>
      <c r="C1672" s="18"/>
      <c r="D1672" s="168"/>
      <c r="O1672" t="s">
        <v>705</v>
      </c>
      <c r="P1672" t="s">
        <v>2418</v>
      </c>
      <c r="Q1672" t="s">
        <v>2058</v>
      </c>
      <c r="R1672">
        <v>7.88</v>
      </c>
      <c r="S1672">
        <v>0.46</v>
      </c>
    </row>
    <row r="1673" spans="1:19">
      <c r="A1673" s="18"/>
      <c r="B1673" s="18"/>
      <c r="C1673" s="18"/>
      <c r="D1673" s="168"/>
      <c r="O1673" t="s">
        <v>1038</v>
      </c>
      <c r="P1673" t="s">
        <v>2542</v>
      </c>
      <c r="Q1673" t="s">
        <v>2424</v>
      </c>
      <c r="R1673">
        <v>13.4</v>
      </c>
      <c r="S1673">
        <v>1.21</v>
      </c>
    </row>
    <row r="1674" spans="1:19">
      <c r="A1674" s="18"/>
      <c r="B1674" s="18"/>
      <c r="C1674" s="18"/>
      <c r="D1674" s="168"/>
      <c r="O1674" t="s">
        <v>1577</v>
      </c>
      <c r="P1674" t="s">
        <v>3438</v>
      </c>
      <c r="Q1674" t="s">
        <v>2424</v>
      </c>
      <c r="R1674">
        <v>22.44</v>
      </c>
      <c r="S1674">
        <v>1.01</v>
      </c>
    </row>
    <row r="1675" spans="1:19">
      <c r="A1675" s="18"/>
      <c r="B1675" s="18"/>
      <c r="C1675" s="18"/>
      <c r="D1675" s="168"/>
      <c r="O1675" t="s">
        <v>3494</v>
      </c>
      <c r="P1675" t="s">
        <v>3495</v>
      </c>
      <c r="Q1675" t="s">
        <v>2058</v>
      </c>
      <c r="R1675">
        <v>0</v>
      </c>
    </row>
    <row r="1676" spans="1:19">
      <c r="A1676" s="18"/>
      <c r="B1676" s="18"/>
      <c r="C1676" s="18"/>
      <c r="D1676" s="168"/>
      <c r="O1676" t="s">
        <v>706</v>
      </c>
      <c r="P1676" t="s">
        <v>2100</v>
      </c>
      <c r="Q1676" t="s">
        <v>2058</v>
      </c>
      <c r="R1676">
        <v>6.93</v>
      </c>
      <c r="S1676">
        <v>2.2200000000000002</v>
      </c>
    </row>
    <row r="1677" spans="1:19">
      <c r="A1677" s="18"/>
      <c r="B1677" s="18"/>
      <c r="C1677" s="18"/>
      <c r="D1677" s="168"/>
      <c r="O1677" t="s">
        <v>3440</v>
      </c>
      <c r="P1677" t="s">
        <v>3441</v>
      </c>
      <c r="Q1677" t="s">
        <v>2424</v>
      </c>
      <c r="R1677">
        <v>0</v>
      </c>
    </row>
    <row r="1678" spans="1:19">
      <c r="A1678" s="18"/>
      <c r="B1678" s="18"/>
      <c r="C1678" s="18"/>
      <c r="D1678" s="168"/>
      <c r="O1678" t="s">
        <v>1556</v>
      </c>
      <c r="P1678" t="s">
        <v>3405</v>
      </c>
      <c r="Q1678" t="s">
        <v>2424</v>
      </c>
      <c r="R1678">
        <v>9.7799999999999994</v>
      </c>
      <c r="S1678">
        <v>1.68</v>
      </c>
    </row>
    <row r="1679" spans="1:19">
      <c r="A1679" s="18"/>
      <c r="B1679" s="18"/>
      <c r="C1679" s="18"/>
      <c r="D1679" s="168"/>
      <c r="O1679" t="s">
        <v>1639</v>
      </c>
      <c r="P1679" t="s">
        <v>3442</v>
      </c>
      <c r="Q1679" t="s">
        <v>2424</v>
      </c>
      <c r="R1679">
        <v>14.91</v>
      </c>
      <c r="S1679">
        <v>0.78</v>
      </c>
    </row>
    <row r="1680" spans="1:19">
      <c r="A1680" s="18"/>
      <c r="B1680" s="18"/>
      <c r="C1680" s="18"/>
      <c r="D1680" s="168"/>
      <c r="O1680" t="s">
        <v>1531</v>
      </c>
      <c r="P1680" t="s">
        <v>3367</v>
      </c>
      <c r="Q1680" t="s">
        <v>2424</v>
      </c>
      <c r="R1680">
        <v>12.62</v>
      </c>
      <c r="S1680">
        <v>1.98</v>
      </c>
    </row>
    <row r="1681" spans="1:19">
      <c r="A1681" s="18"/>
      <c r="B1681" s="18"/>
      <c r="C1681" s="18"/>
      <c r="D1681" s="168"/>
      <c r="O1681" t="s">
        <v>707</v>
      </c>
      <c r="P1681" t="s">
        <v>2419</v>
      </c>
      <c r="Q1681" t="s">
        <v>2424</v>
      </c>
      <c r="R1681">
        <v>3.99</v>
      </c>
      <c r="S1681">
        <v>1.56</v>
      </c>
    </row>
    <row r="1682" spans="1:19">
      <c r="A1682" s="18"/>
      <c r="B1682" s="18"/>
      <c r="C1682" s="18"/>
      <c r="D1682" s="19"/>
      <c r="O1682" t="s">
        <v>1580</v>
      </c>
      <c r="P1682" t="s">
        <v>3444</v>
      </c>
      <c r="Q1682" t="s">
        <v>2424</v>
      </c>
      <c r="R1682">
        <v>13.64</v>
      </c>
      <c r="S1682">
        <v>1.7</v>
      </c>
    </row>
    <row r="1683" spans="1:19">
      <c r="A1683" s="18"/>
      <c r="B1683" s="18"/>
      <c r="C1683" s="18"/>
      <c r="D1683" s="168"/>
      <c r="O1683" t="s">
        <v>708</v>
      </c>
      <c r="P1683" t="s">
        <v>2420</v>
      </c>
      <c r="Q1683" t="s">
        <v>2058</v>
      </c>
      <c r="R1683">
        <v>201.87</v>
      </c>
      <c r="S1683">
        <v>2.46</v>
      </c>
    </row>
    <row r="1684" spans="1:19">
      <c r="A1684" s="18"/>
      <c r="B1684" s="18"/>
      <c r="C1684" s="18"/>
      <c r="D1684" s="168"/>
      <c r="O1684" t="s">
        <v>806</v>
      </c>
      <c r="P1684" t="s">
        <v>3447</v>
      </c>
      <c r="Q1684" t="s">
        <v>2424</v>
      </c>
      <c r="R1684">
        <v>7.42</v>
      </c>
      <c r="S1684">
        <v>1.01</v>
      </c>
    </row>
    <row r="1685" spans="1:19">
      <c r="A1685" s="18"/>
      <c r="B1685" s="18"/>
      <c r="C1685" s="18"/>
      <c r="D1685" s="168"/>
      <c r="O1685" t="s">
        <v>709</v>
      </c>
      <c r="P1685" t="s">
        <v>2421</v>
      </c>
      <c r="Q1685" t="s">
        <v>2058</v>
      </c>
      <c r="R1685">
        <v>33.61</v>
      </c>
      <c r="S1685">
        <v>0.83</v>
      </c>
    </row>
    <row r="1686" spans="1:19">
      <c r="A1686" s="18"/>
      <c r="B1686" s="18"/>
      <c r="C1686" s="18"/>
      <c r="D1686" s="168"/>
      <c r="O1686" t="s">
        <v>1581</v>
      </c>
      <c r="P1686" t="s">
        <v>3448</v>
      </c>
      <c r="Q1686" t="s">
        <v>2424</v>
      </c>
      <c r="R1686">
        <v>3.77</v>
      </c>
      <c r="S1686">
        <v>0.69</v>
      </c>
    </row>
    <row r="1687" spans="1:19">
      <c r="A1687" s="18"/>
      <c r="B1687" s="18"/>
      <c r="C1687" s="18"/>
      <c r="D1687" s="168"/>
      <c r="O1687" t="s">
        <v>710</v>
      </c>
      <c r="P1687" t="s">
        <v>2422</v>
      </c>
      <c r="Q1687" t="s">
        <v>2058</v>
      </c>
      <c r="R1687">
        <v>7.91</v>
      </c>
      <c r="S1687">
        <v>0.61</v>
      </c>
    </row>
    <row r="1688" spans="1:19">
      <c r="A1688" s="18"/>
      <c r="B1688" s="18"/>
      <c r="C1688" s="18"/>
      <c r="D1688" s="168"/>
      <c r="O1688" t="s">
        <v>1582</v>
      </c>
      <c r="P1688" t="s">
        <v>3449</v>
      </c>
      <c r="Q1688" t="s">
        <v>2424</v>
      </c>
      <c r="R1688">
        <v>7.37</v>
      </c>
      <c r="S1688">
        <v>0.93</v>
      </c>
    </row>
    <row r="1689" spans="1:19">
      <c r="A1689" s="18"/>
      <c r="B1689" s="18"/>
      <c r="C1689" s="18"/>
      <c r="D1689" s="168"/>
      <c r="O1689" t="s">
        <v>1583</v>
      </c>
      <c r="P1689" t="s">
        <v>3450</v>
      </c>
      <c r="Q1689" t="s">
        <v>2424</v>
      </c>
      <c r="R1689">
        <v>-0.05</v>
      </c>
    </row>
    <row r="1690" spans="1:19">
      <c r="A1690" s="18"/>
      <c r="B1690" s="18"/>
      <c r="C1690" s="18"/>
      <c r="D1690" s="168"/>
      <c r="O1690" t="s">
        <v>1145</v>
      </c>
      <c r="P1690" t="s">
        <v>2721</v>
      </c>
      <c r="Q1690" t="s">
        <v>2424</v>
      </c>
      <c r="R1690">
        <v>5.34</v>
      </c>
      <c r="S1690">
        <v>0.81</v>
      </c>
    </row>
    <row r="1691" spans="1:19">
      <c r="A1691" s="18"/>
      <c r="B1691" s="18"/>
      <c r="C1691" s="18"/>
      <c r="D1691" s="168"/>
      <c r="O1691" t="s">
        <v>2472</v>
      </c>
      <c r="P1691" t="s">
        <v>2473</v>
      </c>
      <c r="Q1691" t="s">
        <v>2424</v>
      </c>
      <c r="R1691">
        <v>0</v>
      </c>
      <c r="S1691">
        <v>0</v>
      </c>
    </row>
    <row r="1692" spans="1:19">
      <c r="A1692" s="18"/>
      <c r="B1692" s="18"/>
      <c r="C1692" s="18"/>
      <c r="D1692" s="168"/>
      <c r="O1692" t="s">
        <v>3895</v>
      </c>
      <c r="P1692" t="s">
        <v>3896</v>
      </c>
      <c r="Q1692" t="s">
        <v>2424</v>
      </c>
      <c r="R1692">
        <v>0</v>
      </c>
    </row>
    <row r="1693" spans="1:19">
      <c r="A1693" s="18"/>
      <c r="B1693" s="18"/>
      <c r="C1693" s="18"/>
      <c r="D1693" s="168"/>
      <c r="O1693" t="s">
        <v>1103</v>
      </c>
      <c r="P1693" t="s">
        <v>2642</v>
      </c>
      <c r="Q1693" t="s">
        <v>2424</v>
      </c>
      <c r="R1693">
        <v>394.1</v>
      </c>
      <c r="S1693">
        <v>1.2</v>
      </c>
    </row>
    <row r="1694" spans="1:19">
      <c r="A1694" s="18"/>
      <c r="B1694" s="18"/>
      <c r="C1694" s="18"/>
      <c r="D1694" s="19"/>
      <c r="O1694" t="s">
        <v>1587</v>
      </c>
      <c r="P1694" t="s">
        <v>3454</v>
      </c>
      <c r="Q1694" t="s">
        <v>2424</v>
      </c>
      <c r="R1694">
        <v>9.2200000000000006</v>
      </c>
      <c r="S1694">
        <v>0.83</v>
      </c>
    </row>
    <row r="1695" spans="1:19">
      <c r="A1695" s="18"/>
      <c r="B1695" s="18"/>
      <c r="C1695" s="18"/>
      <c r="D1695" s="168"/>
      <c r="O1695" t="s">
        <v>1588</v>
      </c>
      <c r="P1695" t="s">
        <v>3455</v>
      </c>
      <c r="Q1695" t="s">
        <v>2424</v>
      </c>
      <c r="R1695">
        <v>-8.7799999999999994</v>
      </c>
      <c r="S1695">
        <v>1.36</v>
      </c>
    </row>
    <row r="1696" spans="1:19">
      <c r="A1696" s="18"/>
      <c r="B1696" s="18"/>
      <c r="C1696" s="18"/>
      <c r="D1696" s="168"/>
      <c r="O1696" t="s">
        <v>1078</v>
      </c>
      <c r="P1696" t="s">
        <v>2611</v>
      </c>
      <c r="Q1696" t="s">
        <v>2424</v>
      </c>
      <c r="R1696">
        <v>6.38</v>
      </c>
      <c r="S1696">
        <v>1.34</v>
      </c>
    </row>
    <row r="1697" spans="1:19">
      <c r="A1697" s="18"/>
      <c r="B1697" s="18"/>
      <c r="C1697" s="18"/>
      <c r="D1697" s="19"/>
      <c r="O1697" t="s">
        <v>856</v>
      </c>
      <c r="P1697" t="s">
        <v>3456</v>
      </c>
      <c r="Q1697" t="s">
        <v>2424</v>
      </c>
      <c r="R1697" s="169">
        <v>2832.55</v>
      </c>
      <c r="S1697">
        <v>0.61</v>
      </c>
    </row>
    <row r="1698" spans="1:19">
      <c r="A1698" s="18"/>
      <c r="B1698" s="18"/>
      <c r="C1698" s="18"/>
      <c r="D1698" s="168"/>
      <c r="O1698" t="s">
        <v>1585</v>
      </c>
      <c r="P1698" t="s">
        <v>3452</v>
      </c>
      <c r="Q1698" t="s">
        <v>2424</v>
      </c>
      <c r="R1698">
        <v>14.17</v>
      </c>
      <c r="S1698">
        <v>3.25</v>
      </c>
    </row>
    <row r="1699" spans="1:19">
      <c r="A1699" s="18"/>
      <c r="B1699" s="18"/>
      <c r="C1699" s="18"/>
      <c r="D1699" s="168"/>
      <c r="O1699" t="s">
        <v>3502</v>
      </c>
      <c r="P1699" t="s">
        <v>3503</v>
      </c>
      <c r="Q1699" t="s">
        <v>2424</v>
      </c>
      <c r="R1699">
        <v>26.7</v>
      </c>
      <c r="S1699">
        <v>1.78</v>
      </c>
    </row>
    <row r="1700" spans="1:19">
      <c r="A1700" s="18"/>
      <c r="B1700" s="18"/>
      <c r="C1700" s="18"/>
      <c r="D1700" s="168"/>
      <c r="O1700" t="s">
        <v>1589</v>
      </c>
      <c r="P1700" t="s">
        <v>3812</v>
      </c>
      <c r="Q1700" t="s">
        <v>2424</v>
      </c>
      <c r="R1700">
        <v>48.43</v>
      </c>
      <c r="S1700">
        <v>0.93</v>
      </c>
    </row>
    <row r="1701" spans="1:19">
      <c r="A1701" s="18"/>
      <c r="B1701" s="18"/>
      <c r="C1701" s="18"/>
      <c r="D1701" s="168"/>
      <c r="O1701" t="s">
        <v>731</v>
      </c>
      <c r="P1701" t="s">
        <v>2055</v>
      </c>
      <c r="Q1701" t="s">
        <v>1641</v>
      </c>
      <c r="R1701">
        <v>6.74</v>
      </c>
      <c r="S1701">
        <v>0.63</v>
      </c>
    </row>
    <row r="1702" spans="1:19">
      <c r="A1702" s="18"/>
      <c r="B1702" s="18"/>
      <c r="C1702" s="18"/>
      <c r="D1702" s="168"/>
      <c r="O1702" t="s">
        <v>354</v>
      </c>
      <c r="P1702" t="s">
        <v>2056</v>
      </c>
      <c r="Q1702" t="s">
        <v>1641</v>
      </c>
      <c r="R1702">
        <v>3.2</v>
      </c>
      <c r="S1702">
        <v>0.8</v>
      </c>
    </row>
    <row r="1703" spans="1:19">
      <c r="A1703" s="18"/>
      <c r="B1703" s="18"/>
      <c r="C1703" s="18"/>
      <c r="D1703" s="168"/>
      <c r="O1703" t="s">
        <v>1591</v>
      </c>
      <c r="P1703" t="s">
        <v>3461</v>
      </c>
      <c r="Q1703" t="s">
        <v>2424</v>
      </c>
      <c r="R1703">
        <v>18.920000000000002</v>
      </c>
      <c r="S1703">
        <v>9.2799999999999994</v>
      </c>
    </row>
    <row r="1704" spans="1:19">
      <c r="A1704" s="18"/>
      <c r="B1704" s="18"/>
      <c r="C1704" s="18"/>
      <c r="D1704" s="168"/>
      <c r="O1704" t="s">
        <v>3907</v>
      </c>
      <c r="P1704" t="s">
        <v>3908</v>
      </c>
      <c r="Q1704" t="s">
        <v>3660</v>
      </c>
      <c r="R1704">
        <v>0</v>
      </c>
    </row>
    <row r="1705" spans="1:19">
      <c r="A1705" s="18"/>
      <c r="B1705" s="18"/>
      <c r="C1705" s="18"/>
      <c r="D1705" s="168"/>
      <c r="O1705" t="s">
        <v>775</v>
      </c>
      <c r="P1705" t="s">
        <v>3225</v>
      </c>
      <c r="Q1705" t="s">
        <v>3660</v>
      </c>
      <c r="R1705">
        <v>0</v>
      </c>
      <c r="S1705">
        <v>0</v>
      </c>
    </row>
    <row r="1706" spans="1:19">
      <c r="A1706" s="18"/>
      <c r="B1706" s="18"/>
      <c r="C1706" s="18"/>
      <c r="D1706" s="168"/>
      <c r="O1706" t="s">
        <v>1428</v>
      </c>
      <c r="P1706" t="s">
        <v>3192</v>
      </c>
      <c r="Q1706" t="s">
        <v>3660</v>
      </c>
      <c r="R1706">
        <v>0</v>
      </c>
      <c r="S1706">
        <v>0</v>
      </c>
    </row>
    <row r="1707" spans="1:19">
      <c r="A1707" s="18"/>
      <c r="B1707" s="18"/>
      <c r="C1707" s="18"/>
      <c r="D1707" s="168"/>
      <c r="O1707" t="s">
        <v>1451</v>
      </c>
      <c r="P1707" t="s">
        <v>3244</v>
      </c>
      <c r="Q1707" t="s">
        <v>3660</v>
      </c>
      <c r="R1707">
        <v>0</v>
      </c>
      <c r="S1707">
        <v>0</v>
      </c>
    </row>
    <row r="1708" spans="1:19">
      <c r="A1708" s="18"/>
      <c r="B1708" s="18"/>
      <c r="C1708" s="18"/>
      <c r="D1708" s="168"/>
      <c r="O1708" t="s">
        <v>1466</v>
      </c>
      <c r="P1708" t="s">
        <v>3267</v>
      </c>
      <c r="Q1708" t="s">
        <v>3660</v>
      </c>
      <c r="R1708">
        <v>0</v>
      </c>
      <c r="S1708">
        <v>0</v>
      </c>
    </row>
    <row r="1709" spans="1:19">
      <c r="A1709" s="18"/>
      <c r="B1709" s="18"/>
      <c r="C1709" s="18"/>
      <c r="D1709" s="168"/>
    </row>
    <row r="1710" spans="1:19">
      <c r="A1710" s="18"/>
      <c r="B1710" s="18"/>
      <c r="C1710" s="18"/>
      <c r="D1710" s="168"/>
    </row>
    <row r="1711" spans="1:19">
      <c r="A1711" s="18"/>
      <c r="B1711" s="18"/>
      <c r="C1711" s="18"/>
      <c r="D1711" s="168"/>
    </row>
    <row r="1712" spans="1:19">
      <c r="A1712" s="18"/>
      <c r="B1712" s="18"/>
      <c r="C1712" s="18"/>
      <c r="D1712" s="168"/>
    </row>
    <row r="1713" spans="1:4">
      <c r="A1713" s="18"/>
      <c r="B1713" s="18"/>
      <c r="C1713" s="18"/>
      <c r="D1713" s="168"/>
    </row>
    <row r="1714" spans="1:4">
      <c r="A1714" s="18"/>
      <c r="B1714" s="18"/>
      <c r="C1714" s="18"/>
      <c r="D1714" s="19"/>
    </row>
    <row r="1715" spans="1:4">
      <c r="A1715" s="18"/>
      <c r="B1715" s="18"/>
      <c r="C1715" s="18"/>
      <c r="D1715" s="168"/>
    </row>
    <row r="1716" spans="1:4">
      <c r="A1716" s="18"/>
      <c r="B1716" s="18"/>
      <c r="C1716" s="18"/>
      <c r="D1716" s="168"/>
    </row>
    <row r="1717" spans="1:4">
      <c r="A1717" s="18"/>
      <c r="B1717" s="18"/>
      <c r="C1717" s="18"/>
      <c r="D1717" s="19"/>
    </row>
    <row r="1718" spans="1:4">
      <c r="A1718" s="18"/>
      <c r="B1718" s="18"/>
      <c r="C1718" s="18"/>
      <c r="D1718" s="168"/>
    </row>
    <row r="1719" spans="1:4">
      <c r="A1719" s="18"/>
      <c r="B1719" s="18"/>
      <c r="C1719" s="18"/>
      <c r="D1719" s="168"/>
    </row>
    <row r="1720" spans="1:4">
      <c r="A1720" s="18"/>
      <c r="B1720" s="18"/>
      <c r="C1720" s="18"/>
      <c r="D1720" s="19"/>
    </row>
    <row r="1721" spans="1:4">
      <c r="A1721" s="18"/>
      <c r="B1721" s="18"/>
      <c r="C1721" s="18"/>
      <c r="D1721" s="168"/>
    </row>
    <row r="1722" spans="1:4">
      <c r="A1722" s="82"/>
      <c r="B1722" s="82"/>
      <c r="C1722" s="82"/>
      <c r="D1722" s="83"/>
    </row>
    <row r="1723" spans="1:4">
      <c r="A1723" s="82"/>
      <c r="B1723" s="82"/>
      <c r="C1723" s="82"/>
      <c r="D1723" s="83"/>
    </row>
    <row r="1724" spans="1:4">
      <c r="A1724" s="82"/>
      <c r="B1724" s="82"/>
      <c r="C1724" s="82"/>
      <c r="D1724" s="84"/>
    </row>
    <row r="1725" spans="1:4">
      <c r="A1725" s="82"/>
      <c r="B1725" s="82"/>
      <c r="C1725" s="82"/>
      <c r="D1725" s="83"/>
    </row>
    <row r="1726" spans="1:4">
      <c r="A1726" s="82"/>
      <c r="B1726" s="82"/>
      <c r="C1726" s="82"/>
      <c r="D1726" s="83"/>
    </row>
    <row r="1727" spans="1:4">
      <c r="A1727" s="82"/>
      <c r="B1727" s="82"/>
      <c r="C1727" s="82"/>
      <c r="D1727" s="83"/>
    </row>
    <row r="1728" spans="1:4">
      <c r="A1728" s="78"/>
      <c r="B1728" s="78"/>
      <c r="C1728" s="78"/>
      <c r="D1728" s="79"/>
    </row>
    <row r="1729" spans="1:4">
      <c r="A1729" s="74"/>
      <c r="B1729" s="74"/>
      <c r="C1729" s="74"/>
      <c r="D1729" s="75"/>
    </row>
    <row r="1730" spans="1:4">
      <c r="A1730" s="63"/>
      <c r="B1730" s="63"/>
      <c r="C1730" s="63"/>
      <c r="D1730" s="65"/>
    </row>
    <row r="1731" spans="1:4">
      <c r="A1731" s="63"/>
      <c r="B1731" s="63"/>
      <c r="C1731" s="63"/>
      <c r="D1731" s="65"/>
    </row>
    <row r="1732" spans="1:4">
      <c r="A1732" s="63"/>
      <c r="B1732" s="63"/>
      <c r="C1732" s="63"/>
      <c r="D1732" s="65"/>
    </row>
    <row r="1733" spans="1:4">
      <c r="A1733" s="63"/>
      <c r="B1733" s="63"/>
      <c r="C1733" s="63"/>
      <c r="D1733" s="65"/>
    </row>
    <row r="1734" spans="1:4">
      <c r="A1734" s="63"/>
      <c r="B1734" s="63"/>
      <c r="C1734" s="63"/>
      <c r="D1734" s="65"/>
    </row>
    <row r="1735" spans="1:4">
      <c r="A1735" s="63"/>
      <c r="B1735" s="63"/>
      <c r="C1735" s="63"/>
      <c r="D1735" s="65"/>
    </row>
    <row r="1736" spans="1:4">
      <c r="A1736" s="63"/>
      <c r="B1736" s="63"/>
      <c r="C1736" s="63"/>
      <c r="D1736" s="65"/>
    </row>
    <row r="1737" spans="1:4">
      <c r="A1737" s="63"/>
      <c r="B1737" s="63"/>
      <c r="C1737" s="63"/>
      <c r="D1737" s="65"/>
    </row>
    <row r="1738" spans="1:4">
      <c r="A1738" s="63"/>
      <c r="B1738" s="63"/>
      <c r="C1738" s="63"/>
      <c r="D1738" s="65"/>
    </row>
    <row r="1739" spans="1:4">
      <c r="A1739" s="63"/>
      <c r="B1739" s="63"/>
      <c r="C1739" s="63"/>
      <c r="D1739" s="65"/>
    </row>
    <row r="1740" spans="1:4">
      <c r="A1740" s="63"/>
      <c r="B1740" s="63"/>
      <c r="C1740" s="63"/>
      <c r="D1740" s="64"/>
    </row>
    <row r="1741" spans="1:4">
      <c r="A1741" s="63"/>
      <c r="B1741" s="63"/>
      <c r="C1741" s="63"/>
      <c r="D1741" s="65"/>
    </row>
    <row r="1742" spans="1:4">
      <c r="A1742" s="63"/>
      <c r="B1742" s="63"/>
      <c r="C1742" s="63"/>
      <c r="D1742" s="64"/>
    </row>
    <row r="1743" spans="1:4">
      <c r="A1743" s="63"/>
      <c r="B1743" s="63"/>
      <c r="C1743" s="63"/>
      <c r="D1743" s="6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/>
  <dimension ref="A1:AG1764"/>
  <sheetViews>
    <sheetView zoomScale="80" zoomScaleNormal="80" workbookViewId="0">
      <pane xSplit="1" ySplit="1" topLeftCell="B607" activePane="bottomRight" state="frozen"/>
      <selection pane="topRight" activeCell="B1" sqref="B1"/>
      <selection pane="bottomLeft" activeCell="A2" sqref="A2"/>
      <selection pane="bottomRight" activeCell="C673" sqref="C673"/>
    </sheetView>
  </sheetViews>
  <sheetFormatPr baseColWidth="10" defaultColWidth="8.83203125" defaultRowHeight="15"/>
  <cols>
    <col min="2" max="2" width="23.6640625" customWidth="1"/>
    <col min="3" max="3" width="44.1640625" bestFit="1" customWidth="1"/>
    <col min="4" max="7" width="18.6640625" bestFit="1" customWidth="1"/>
    <col min="8" max="11" width="18.6640625" customWidth="1"/>
    <col min="12" max="15" width="17.5" bestFit="1" customWidth="1"/>
    <col min="16" max="17" width="10.6640625" bestFit="1" customWidth="1"/>
    <col min="18" max="19" width="9.6640625" bestFit="1" customWidth="1"/>
    <col min="24" max="24" width="12.6640625" bestFit="1" customWidth="1"/>
    <col min="25" max="25" width="12" bestFit="1" customWidth="1"/>
    <col min="26" max="26" width="10.83203125" bestFit="1" customWidth="1"/>
    <col min="27" max="27" width="12.6640625" bestFit="1" customWidth="1"/>
    <col min="29" max="29" width="15.6640625" bestFit="1" customWidth="1"/>
    <col min="30" max="30" width="17.5" bestFit="1" customWidth="1"/>
    <col min="33" max="33" width="10.1640625" bestFit="1" customWidth="1"/>
  </cols>
  <sheetData>
    <row r="1" spans="1:33" s="2" customFormat="1" ht="22.5" customHeight="1">
      <c r="A1" s="1" t="s">
        <v>711</v>
      </c>
      <c r="B1" s="1" t="s">
        <v>712</v>
      </c>
      <c r="C1" s="1" t="s">
        <v>732</v>
      </c>
      <c r="D1" s="3" t="s">
        <v>714</v>
      </c>
      <c r="E1" s="3" t="s">
        <v>715</v>
      </c>
      <c r="F1" s="3" t="s">
        <v>716</v>
      </c>
      <c r="G1" s="3" t="s">
        <v>713</v>
      </c>
      <c r="H1" s="15" t="s">
        <v>714</v>
      </c>
      <c r="I1" s="15" t="s">
        <v>715</v>
      </c>
      <c r="J1" s="15" t="s">
        <v>716</v>
      </c>
      <c r="K1" s="15" t="s">
        <v>713</v>
      </c>
      <c r="L1" s="16" t="s">
        <v>714</v>
      </c>
      <c r="M1" s="16" t="s">
        <v>715</v>
      </c>
      <c r="N1" s="16" t="s">
        <v>716</v>
      </c>
      <c r="O1" s="16" t="s">
        <v>713</v>
      </c>
      <c r="P1" s="3" t="s">
        <v>714</v>
      </c>
      <c r="Q1" s="3" t="s">
        <v>715</v>
      </c>
      <c r="R1" s="3" t="s">
        <v>716</v>
      </c>
      <c r="S1" s="3" t="s">
        <v>713</v>
      </c>
      <c r="T1" s="15" t="s">
        <v>714</v>
      </c>
      <c r="U1" s="15" t="s">
        <v>715</v>
      </c>
      <c r="V1" s="15" t="s">
        <v>716</v>
      </c>
      <c r="W1" s="15" t="s">
        <v>713</v>
      </c>
      <c r="X1" s="16" t="s">
        <v>714</v>
      </c>
      <c r="Y1" s="16" t="s">
        <v>715</v>
      </c>
      <c r="Z1" s="16" t="s">
        <v>716</v>
      </c>
      <c r="AA1" s="16" t="s">
        <v>713</v>
      </c>
      <c r="AB1" s="8" t="s">
        <v>1596</v>
      </c>
      <c r="AC1" s="8" t="s">
        <v>759</v>
      </c>
      <c r="AD1" s="13" t="s">
        <v>758</v>
      </c>
    </row>
    <row r="2" spans="1:33">
      <c r="A2" s="18" t="s">
        <v>3496</v>
      </c>
      <c r="B2" s="18" t="s">
        <v>3497</v>
      </c>
      <c r="C2" s="18" t="s">
        <v>3571</v>
      </c>
      <c r="D2" s="9">
        <v>2430034000000</v>
      </c>
      <c r="E2" s="9">
        <v>2364183000000</v>
      </c>
      <c r="F2" s="10">
        <v>1833237000000</v>
      </c>
      <c r="G2" s="10">
        <v>1085739842295.0001</v>
      </c>
      <c r="H2" s="9">
        <v>291414000000</v>
      </c>
      <c r="I2" s="9">
        <v>199576000000</v>
      </c>
      <c r="J2" s="10">
        <v>176496000000</v>
      </c>
      <c r="K2" s="10">
        <v>111649130305</v>
      </c>
      <c r="L2" s="9">
        <v>131699000000</v>
      </c>
      <c r="M2" s="9">
        <v>63700000000</v>
      </c>
      <c r="N2" s="10">
        <v>58905000000</v>
      </c>
      <c r="O2" s="12">
        <v>40477386760</v>
      </c>
      <c r="P2" s="6">
        <v>4.8250081059911409E-2</v>
      </c>
      <c r="Q2" s="6">
        <v>8.1259871866798464E-2</v>
      </c>
      <c r="R2" s="6">
        <v>-0.17007719619544229</v>
      </c>
      <c r="S2" s="6">
        <v>-0.58437983600145238</v>
      </c>
      <c r="T2" s="6">
        <v>0.11992177887222977</v>
      </c>
      <c r="U2" s="6">
        <v>8.4416477066284634E-2</v>
      </c>
      <c r="V2" s="6">
        <v>9.6275604299935036E-2</v>
      </c>
      <c r="W2" s="6">
        <v>0.10283230471583307</v>
      </c>
      <c r="X2" s="6">
        <v>2.5970397921239896</v>
      </c>
      <c r="Y2" s="6">
        <v>0.48461804738389674</v>
      </c>
      <c r="Z2" s="6">
        <v>0.1437323965258395</v>
      </c>
      <c r="AA2" s="6">
        <v>-0.81088644406506416</v>
      </c>
      <c r="AB2" s="6">
        <v>1.5981373256672047</v>
      </c>
      <c r="AC2" s="6">
        <v>-0.15085893152244551</v>
      </c>
      <c r="AD2" s="12">
        <v>1721.854136007589</v>
      </c>
    </row>
    <row r="3" spans="1:33">
      <c r="A3" s="18" t="s">
        <v>3561</v>
      </c>
      <c r="B3" s="18" t="s">
        <v>3562</v>
      </c>
      <c r="C3" s="18" t="s">
        <v>3572</v>
      </c>
      <c r="D3" s="9">
        <v>49816000000</v>
      </c>
      <c r="E3" s="9">
        <v>55073000000</v>
      </c>
      <c r="F3" s="10">
        <v>66533000000</v>
      </c>
      <c r="G3" s="10">
        <v>41177000000</v>
      </c>
      <c r="H3" s="9">
        <v>5889000000</v>
      </c>
      <c r="I3" s="9">
        <v>3264000000</v>
      </c>
      <c r="J3" s="10">
        <v>3021000000</v>
      </c>
      <c r="K3" s="10">
        <v>5040000000</v>
      </c>
      <c r="L3" s="9">
        <v>3723000000</v>
      </c>
      <c r="M3" s="9">
        <v>616000000</v>
      </c>
      <c r="N3" s="10">
        <v>820000000</v>
      </c>
      <c r="O3" s="12">
        <v>666000000</v>
      </c>
      <c r="P3" s="6">
        <v>-4.1306467769256901E-2</v>
      </c>
      <c r="Q3" s="6">
        <v>7.8801499675521886E-2</v>
      </c>
      <c r="R3" s="6">
        <v>0.1680879143814171</v>
      </c>
      <c r="S3" s="6">
        <v>-7.87983994539804E-2</v>
      </c>
      <c r="T3" s="6">
        <v>0.11821503131524008</v>
      </c>
      <c r="U3" s="6">
        <v>5.9266791349663173E-2</v>
      </c>
      <c r="V3" s="6">
        <v>4.5406039108412365E-2</v>
      </c>
      <c r="W3" s="6">
        <v>0.12239842630594749</v>
      </c>
      <c r="X3" s="6">
        <v>-5.3323403571400342E-2</v>
      </c>
      <c r="Y3" s="6">
        <v>-0.7495820650688011</v>
      </c>
      <c r="Z3" s="6">
        <v>0.7491484142958531</v>
      </c>
      <c r="AA3" s="6">
        <v>-0.78852825517134317</v>
      </c>
      <c r="AB3" s="6">
        <v>-0.1337548660508544</v>
      </c>
      <c r="AC3" s="6">
        <v>0.13816403838700014</v>
      </c>
      <c r="AD3" s="12">
        <v>557.35322569255811</v>
      </c>
    </row>
    <row r="4" spans="1:33">
      <c r="A4" s="18" t="s">
        <v>3558</v>
      </c>
      <c r="B4" s="18" t="s">
        <v>3559</v>
      </c>
      <c r="C4" s="18" t="s">
        <v>3573</v>
      </c>
      <c r="D4" s="9">
        <v>148676000000</v>
      </c>
      <c r="E4" s="9">
        <v>157741000000</v>
      </c>
      <c r="F4" s="10">
        <v>151789000000</v>
      </c>
      <c r="G4" s="10">
        <v>91802000000</v>
      </c>
      <c r="H4" s="9">
        <v>15788000000</v>
      </c>
      <c r="I4" s="9">
        <v>16826000000</v>
      </c>
      <c r="J4" s="10">
        <v>13436000000</v>
      </c>
      <c r="K4" s="10">
        <v>10309000000</v>
      </c>
      <c r="L4" s="9">
        <v>8111000000</v>
      </c>
      <c r="M4" s="9">
        <v>9300000000</v>
      </c>
      <c r="N4" s="10">
        <v>5672000000</v>
      </c>
      <c r="O4" s="12">
        <v>3781000000</v>
      </c>
      <c r="P4" s="6">
        <v>1.0590545937343741</v>
      </c>
      <c r="Q4" s="6">
        <v>0.14017779469638883</v>
      </c>
      <c r="R4" s="6">
        <v>-0.3322127207123009</v>
      </c>
      <c r="S4" s="6">
        <v>3.4106110576794871E-2</v>
      </c>
      <c r="T4" s="6">
        <v>0.10619064273991767</v>
      </c>
      <c r="U4" s="6">
        <v>0.10666852625506368</v>
      </c>
      <c r="V4" s="6">
        <v>8.8517613265783418E-2</v>
      </c>
      <c r="W4" s="6">
        <v>0.11229602840896713</v>
      </c>
      <c r="X4" s="6">
        <v>0.68462991848069388</v>
      </c>
      <c r="Y4" s="6">
        <v>0.21619247734782859</v>
      </c>
      <c r="Z4" s="6">
        <v>-0.71085256307780587</v>
      </c>
      <c r="AA4" s="6">
        <v>-0.39763422276408644</v>
      </c>
      <c r="AB4" s="6">
        <v>-0.14025167301179464</v>
      </c>
      <c r="AC4" s="6">
        <v>-1.7646240713376504E-2</v>
      </c>
      <c r="AD4" s="12">
        <v>842.79226262491125</v>
      </c>
      <c r="AF4" s="7" t="s">
        <v>735</v>
      </c>
    </row>
    <row r="5" spans="1:33">
      <c r="A5" s="18" t="s">
        <v>3565</v>
      </c>
      <c r="B5" s="18" t="s">
        <v>3566</v>
      </c>
      <c r="C5" s="18" t="s">
        <v>3574</v>
      </c>
      <c r="D5" s="10">
        <v>309654000000</v>
      </c>
      <c r="E5" s="10">
        <v>672805000000</v>
      </c>
      <c r="F5" s="10">
        <v>955511000000</v>
      </c>
      <c r="G5" s="10">
        <v>112747000000</v>
      </c>
      <c r="H5" s="10">
        <v>12363000000</v>
      </c>
      <c r="I5" s="10">
        <v>17523000000</v>
      </c>
      <c r="J5" s="10">
        <v>17481000000</v>
      </c>
      <c r="K5" s="10">
        <v>8107000000</v>
      </c>
      <c r="L5" s="10">
        <v>5982000000</v>
      </c>
      <c r="M5" s="10">
        <v>7179000000</v>
      </c>
      <c r="N5" s="10">
        <v>5683000000</v>
      </c>
      <c r="O5" s="12">
        <v>1624000000</v>
      </c>
      <c r="P5" s="6" t="e">
        <v>#DIV/0!</v>
      </c>
      <c r="Q5" s="6" t="e">
        <v>#DIV/0!</v>
      </c>
      <c r="R5" s="6">
        <v>1.3595252852757933</v>
      </c>
      <c r="S5" s="6">
        <v>-0.67769074640519134</v>
      </c>
      <c r="T5" s="6">
        <v>3.9925206843767561E-2</v>
      </c>
      <c r="U5" s="6">
        <v>2.6044693484739263E-2</v>
      </c>
      <c r="V5" s="6">
        <v>1.8294922821401324E-2</v>
      </c>
      <c r="W5" s="6">
        <v>7.1904352222232071E-2</v>
      </c>
      <c r="X5" s="6" t="e">
        <v>#DIV/0!</v>
      </c>
      <c r="Y5" s="6" t="e">
        <v>#DIV/0!</v>
      </c>
      <c r="Z5" s="6">
        <v>-0.49876521432351384</v>
      </c>
      <c r="AA5" s="6">
        <v>-0.77100958826847155</v>
      </c>
      <c r="AB5" s="6">
        <v>7.8823676219791139E-2</v>
      </c>
      <c r="AC5" s="6">
        <v>-0.2453112158600817</v>
      </c>
      <c r="AD5" s="12">
        <v>1003.6777325552888</v>
      </c>
    </row>
    <row r="6" spans="1:33">
      <c r="A6" s="18" t="s">
        <v>3563</v>
      </c>
      <c r="B6" s="18" t="s">
        <v>3564</v>
      </c>
      <c r="C6" s="18" t="s">
        <v>3575</v>
      </c>
      <c r="D6" s="10">
        <v>111055000000</v>
      </c>
      <c r="E6" s="10">
        <v>85350000000</v>
      </c>
      <c r="F6" s="10">
        <v>61386000000</v>
      </c>
      <c r="G6" s="10">
        <v>75347000000</v>
      </c>
      <c r="H6" s="10">
        <v>24340000000</v>
      </c>
      <c r="I6" s="10">
        <v>8981000000</v>
      </c>
      <c r="J6" s="10">
        <v>595000000</v>
      </c>
      <c r="K6" s="10">
        <v>7964000000</v>
      </c>
      <c r="L6" s="10">
        <v>15723000000</v>
      </c>
      <c r="M6" s="10">
        <v>18762000000</v>
      </c>
      <c r="N6" s="10">
        <v>3453000</v>
      </c>
      <c r="O6" s="12">
        <v>713000000</v>
      </c>
      <c r="P6" s="6">
        <v>4.3025754118886608E-2</v>
      </c>
      <c r="Q6" s="6">
        <v>-0.2387910194933173</v>
      </c>
      <c r="R6" s="6">
        <v>-0.30222079680220937</v>
      </c>
      <c r="S6" s="6">
        <v>-0.27101528507259076</v>
      </c>
      <c r="T6" s="6">
        <v>0.21917068119400296</v>
      </c>
      <c r="U6" s="6">
        <v>0.10522554188635032</v>
      </c>
      <c r="V6" s="6">
        <v>9.6927638223699222E-3</v>
      </c>
      <c r="W6" s="6">
        <v>0.10569763892391203</v>
      </c>
      <c r="X6" s="6">
        <v>-0.46439809411205246</v>
      </c>
      <c r="Y6" s="6">
        <v>0.13984926798407046</v>
      </c>
      <c r="Z6" s="6">
        <v>-0.99970590232023027</v>
      </c>
      <c r="AA6" s="6">
        <v>-0.93644304945568746</v>
      </c>
      <c r="AB6" s="6">
        <v>-0.3150391746168113</v>
      </c>
      <c r="AC6" s="6">
        <v>-0.22426941873428399</v>
      </c>
      <c r="AD6" s="12">
        <v>3061.7262013017535</v>
      </c>
      <c r="AF6" s="5"/>
      <c r="AG6" t="s">
        <v>733</v>
      </c>
    </row>
    <row r="7" spans="1:33">
      <c r="A7" s="18" t="s">
        <v>0</v>
      </c>
      <c r="B7" s="18" t="s">
        <v>1640</v>
      </c>
      <c r="C7" s="18" t="s">
        <v>3576</v>
      </c>
      <c r="D7" s="9">
        <v>2903004000000</v>
      </c>
      <c r="E7" s="9">
        <v>3023025000000</v>
      </c>
      <c r="F7" s="10">
        <v>3329591000000</v>
      </c>
      <c r="G7" s="10">
        <v>3419444000000</v>
      </c>
      <c r="H7" s="9"/>
      <c r="I7" s="9"/>
      <c r="J7" s="10">
        <v>1954930000000</v>
      </c>
      <c r="K7" s="10">
        <v>2360635000000</v>
      </c>
      <c r="L7" s="9">
        <v>1532743000000</v>
      </c>
      <c r="M7" s="9">
        <v>1549212000000</v>
      </c>
      <c r="N7" s="10">
        <v>1549241000000</v>
      </c>
      <c r="O7" s="12">
        <v>1537053000000</v>
      </c>
      <c r="P7" s="6">
        <v>0.16667939308641935</v>
      </c>
      <c r="Q7" s="6">
        <v>0.17937511191876854</v>
      </c>
      <c r="R7" s="6">
        <v>0.13305195255978688</v>
      </c>
      <c r="S7" s="6">
        <v>0.19705797923361829</v>
      </c>
      <c r="T7" s="6">
        <v>0</v>
      </c>
      <c r="U7" s="6">
        <v>0</v>
      </c>
      <c r="V7" s="6">
        <v>0.58713818003472495</v>
      </c>
      <c r="W7" s="6">
        <v>0.69035638542406308</v>
      </c>
      <c r="X7" s="6">
        <v>0.16300772509262751</v>
      </c>
      <c r="Y7" s="6">
        <v>0.18312660089718974</v>
      </c>
      <c r="Z7" s="6">
        <v>0.13478305136639879</v>
      </c>
      <c r="AA7" s="6">
        <v>0.12531325751946168</v>
      </c>
      <c r="AB7" s="6">
        <v>0.16741761617363399</v>
      </c>
      <c r="AC7" s="6">
        <v>0.54652760581983606</v>
      </c>
      <c r="AD7" s="12">
        <v>3723.6294078560436</v>
      </c>
      <c r="AF7" s="15"/>
      <c r="AG7" t="s">
        <v>761</v>
      </c>
    </row>
    <row r="8" spans="1:33">
      <c r="A8" s="18" t="s">
        <v>1</v>
      </c>
      <c r="B8" s="18" t="s">
        <v>1642</v>
      </c>
      <c r="C8" s="18" t="s">
        <v>3577</v>
      </c>
      <c r="D8" s="10">
        <v>97760000000</v>
      </c>
      <c r="E8" s="9">
        <v>94896000000</v>
      </c>
      <c r="F8" s="10">
        <v>165346000000</v>
      </c>
      <c r="G8" s="10">
        <v>0</v>
      </c>
      <c r="H8" s="9">
        <v>17891000000</v>
      </c>
      <c r="I8" s="9">
        <v>21236000000</v>
      </c>
      <c r="J8" s="10">
        <v>30985000000</v>
      </c>
      <c r="K8" s="10">
        <v>0</v>
      </c>
      <c r="L8" s="9">
        <v>6710000000</v>
      </c>
      <c r="M8" s="9">
        <v>9125000000</v>
      </c>
      <c r="N8" s="10">
        <v>18576000000</v>
      </c>
      <c r="O8" s="12">
        <v>0</v>
      </c>
      <c r="P8" s="6">
        <v>0.16036715626667533</v>
      </c>
      <c r="Q8" s="6">
        <v>-0.15426213232478247</v>
      </c>
      <c r="R8" s="6">
        <v>0.88220994453465518</v>
      </c>
      <c r="S8" s="6">
        <v>-1</v>
      </c>
      <c r="T8" s="6">
        <v>0.18300941080196401</v>
      </c>
      <c r="U8" s="6">
        <v>0.22378182431293206</v>
      </c>
      <c r="V8" s="6">
        <v>0.18739491732488237</v>
      </c>
      <c r="W8" s="6" t="e">
        <v>#DIV/0!</v>
      </c>
      <c r="X8" s="6">
        <v>1.7696239421201913E-2</v>
      </c>
      <c r="Y8" s="6">
        <v>-0.18692346869415921</v>
      </c>
      <c r="Z8" s="6">
        <v>2.2844650910763939</v>
      </c>
      <c r="AA8" s="6">
        <v>-1</v>
      </c>
      <c r="AB8" s="6">
        <v>0.42832529944261921</v>
      </c>
      <c r="AC8" s="6">
        <v>-0.25</v>
      </c>
      <c r="AD8" s="12">
        <v>3441.0999999999995</v>
      </c>
      <c r="AF8" s="4"/>
      <c r="AG8" t="s">
        <v>734</v>
      </c>
    </row>
    <row r="9" spans="1:33">
      <c r="A9" s="18" t="s">
        <v>1643</v>
      </c>
      <c r="B9" s="18" t="s">
        <v>1644</v>
      </c>
      <c r="C9" s="18" t="s">
        <v>3574</v>
      </c>
      <c r="D9" s="9">
        <v>373401000000</v>
      </c>
      <c r="E9" s="9">
        <v>260952000000</v>
      </c>
      <c r="F9" s="10">
        <v>337992000000</v>
      </c>
      <c r="G9" s="10">
        <v>234297000000</v>
      </c>
      <c r="H9" s="9">
        <v>102872000000</v>
      </c>
      <c r="I9" s="9">
        <v>57428000000</v>
      </c>
      <c r="J9" s="10">
        <v>55685000000</v>
      </c>
      <c r="K9" s="10">
        <v>29251000000</v>
      </c>
      <c r="L9" s="9">
        <v>58716000000</v>
      </c>
      <c r="M9" s="9">
        <v>19244000000</v>
      </c>
      <c r="N9" s="10">
        <v>12352000000</v>
      </c>
      <c r="O9" s="12">
        <v>1053000000</v>
      </c>
      <c r="P9" s="6">
        <v>-4.0852913985154005E-2</v>
      </c>
      <c r="Q9" s="6">
        <v>-0.44352244716072259</v>
      </c>
      <c r="R9" s="6">
        <v>-0.32203259441187815</v>
      </c>
      <c r="S9" s="6">
        <v>-0.47371363410463757</v>
      </c>
      <c r="T9" s="6">
        <v>0.27550006561310764</v>
      </c>
      <c r="U9" s="6">
        <v>0.22007112419142219</v>
      </c>
      <c r="V9" s="6">
        <v>0.16475242017562547</v>
      </c>
      <c r="W9" s="6">
        <v>0.12484581535401648</v>
      </c>
      <c r="X9" s="6">
        <v>0.29963434679859047</v>
      </c>
      <c r="Y9" s="6">
        <v>-0.80005020662839388</v>
      </c>
      <c r="Z9" s="6">
        <v>-0.86076753480276902</v>
      </c>
      <c r="AA9" s="6">
        <v>-0.98069629091830024</v>
      </c>
      <c r="AB9" s="6">
        <v>-0.37126319308289268</v>
      </c>
      <c r="AC9" s="6">
        <v>-0.21760230816586851</v>
      </c>
      <c r="AD9" s="12">
        <v>4007.2939636200954</v>
      </c>
    </row>
    <row r="10" spans="1:33">
      <c r="A10" s="18" t="s">
        <v>355</v>
      </c>
      <c r="B10" s="18" t="s">
        <v>2057</v>
      </c>
      <c r="C10" s="18" t="s">
        <v>3578</v>
      </c>
      <c r="D10" s="9">
        <v>0</v>
      </c>
      <c r="E10" s="9">
        <v>2440000000</v>
      </c>
      <c r="F10" s="10">
        <v>0</v>
      </c>
      <c r="G10" s="10">
        <v>0</v>
      </c>
      <c r="H10" s="9">
        <v>0</v>
      </c>
      <c r="I10" s="9">
        <v>191000000</v>
      </c>
      <c r="J10" s="10">
        <v>0</v>
      </c>
      <c r="K10" s="10">
        <v>0</v>
      </c>
      <c r="L10" s="9">
        <v>-2474000000</v>
      </c>
      <c r="M10" s="9">
        <v>-3081000000</v>
      </c>
      <c r="N10" s="10">
        <v>7376000000</v>
      </c>
      <c r="O10" s="12">
        <v>0</v>
      </c>
      <c r="P10" s="6">
        <v>-1</v>
      </c>
      <c r="Q10" s="6">
        <v>-0.68514503974398677</v>
      </c>
      <c r="R10" s="6">
        <v>-1</v>
      </c>
      <c r="S10" s="6">
        <v>-1</v>
      </c>
      <c r="T10" s="6" t="e">
        <v>#DIV/0!</v>
      </c>
      <c r="U10" s="6">
        <v>7.8278688524590162E-2</v>
      </c>
      <c r="V10" s="6" t="e">
        <v>#DIV/0!</v>
      </c>
      <c r="W10" s="6" t="e">
        <v>#DIV/0!</v>
      </c>
      <c r="X10" s="6">
        <v>-42.321378171181941</v>
      </c>
      <c r="Y10" s="6">
        <v>-10.107596434828567</v>
      </c>
      <c r="Z10" s="6">
        <v>4.2718830317359373</v>
      </c>
      <c r="AA10" s="6">
        <v>1</v>
      </c>
      <c r="AB10" s="6">
        <v>-0.99551137516672239</v>
      </c>
      <c r="AC10" s="6">
        <v>-0.25</v>
      </c>
      <c r="AD10" s="12">
        <v>35.705882352941174</v>
      </c>
    </row>
    <row r="11" spans="1:33">
      <c r="A11" s="18" t="s">
        <v>3504</v>
      </c>
      <c r="B11" s="18" t="s">
        <v>3505</v>
      </c>
      <c r="C11" s="18" t="s">
        <v>3579</v>
      </c>
      <c r="D11" s="9">
        <v>4470157000000</v>
      </c>
      <c r="E11" s="9">
        <v>4591366000000</v>
      </c>
      <c r="F11" s="10">
        <v>4792877000000</v>
      </c>
      <c r="G11" s="10">
        <v>0</v>
      </c>
      <c r="H11" s="9">
        <v>2288938000000</v>
      </c>
      <c r="I11" s="9">
        <v>2411943000000</v>
      </c>
      <c r="J11" s="10">
        <v>2337514000000</v>
      </c>
      <c r="K11" s="10">
        <v>0</v>
      </c>
      <c r="L11" s="9">
        <v>1702924000000</v>
      </c>
      <c r="M11" s="9">
        <v>2203413000000</v>
      </c>
      <c r="N11" s="10">
        <v>2431555000000</v>
      </c>
      <c r="O11" s="12">
        <v>0</v>
      </c>
      <c r="P11" s="6" t="e">
        <v>#DIV/0!</v>
      </c>
      <c r="Q11" s="6" t="e">
        <v>#DIV/0!</v>
      </c>
      <c r="R11" s="6">
        <v>0.15711030298816375</v>
      </c>
      <c r="S11" s="6">
        <v>-1</v>
      </c>
      <c r="T11" s="6">
        <v>0.51204868195904529</v>
      </c>
      <c r="U11" s="6">
        <v>0.52532144028596284</v>
      </c>
      <c r="V11" s="6">
        <v>0.48770581844683264</v>
      </c>
      <c r="W11" s="6" t="e">
        <v>#DIV/0!</v>
      </c>
      <c r="X11" s="6" t="e">
        <v>#DIV/0!</v>
      </c>
      <c r="Y11" s="6" t="e">
        <v>#DIV/0!</v>
      </c>
      <c r="Z11" s="6">
        <v>0.93221929616838817</v>
      </c>
      <c r="AA11" s="6">
        <v>-1</v>
      </c>
      <c r="AB11" s="6">
        <v>0.35800261925387944</v>
      </c>
      <c r="AC11" s="6">
        <v>-0.25</v>
      </c>
      <c r="AD11" s="12">
        <v>2911.2979696282191</v>
      </c>
    </row>
    <row r="12" spans="1:33">
      <c r="A12" s="18" t="s">
        <v>801</v>
      </c>
      <c r="B12" s="18" t="s">
        <v>2428</v>
      </c>
      <c r="C12" s="18" t="s">
        <v>3580</v>
      </c>
      <c r="D12" s="10">
        <v>70011000000</v>
      </c>
      <c r="E12" s="10">
        <v>150278000000</v>
      </c>
      <c r="F12" s="10">
        <v>88610000000</v>
      </c>
      <c r="G12" s="10">
        <v>59281000000</v>
      </c>
      <c r="H12" s="10">
        <v>17772000000</v>
      </c>
      <c r="I12" s="10">
        <v>36457000000</v>
      </c>
      <c r="J12" s="10">
        <v>40559000000</v>
      </c>
      <c r="K12" s="10">
        <v>29398000000</v>
      </c>
      <c r="L12" s="10">
        <v>1565000000</v>
      </c>
      <c r="M12" s="10">
        <v>4149000000</v>
      </c>
      <c r="N12" s="10">
        <v>3307000000</v>
      </c>
      <c r="O12" s="12">
        <v>1817000000</v>
      </c>
      <c r="P12" s="6">
        <v>0.24495287759548059</v>
      </c>
      <c r="Q12" s="6">
        <v>-2.2771895152498512E-3</v>
      </c>
      <c r="R12" s="6">
        <v>6.0802474785147144E-2</v>
      </c>
      <c r="S12" s="6">
        <v>-0.15572319306977406</v>
      </c>
      <c r="T12" s="6">
        <v>0.25384582422762136</v>
      </c>
      <c r="U12" s="6">
        <v>0.24259705346091909</v>
      </c>
      <c r="V12" s="6">
        <v>0.45772486175375238</v>
      </c>
      <c r="W12" s="6">
        <v>0.49590931327069382</v>
      </c>
      <c r="X12" s="6">
        <v>0.48166076050494167</v>
      </c>
      <c r="Y12" s="6">
        <v>-1.6196849685944224E-2</v>
      </c>
      <c r="Z12" s="6">
        <v>5.2110629717137771E-2</v>
      </c>
      <c r="AA12" s="6">
        <v>-0.12219125804892764</v>
      </c>
      <c r="AB12" s="6">
        <v>0.10905876865418462</v>
      </c>
      <c r="AC12" s="6">
        <v>8.508550857457442E-3</v>
      </c>
      <c r="AD12" s="12">
        <v>3541.8300653594774</v>
      </c>
    </row>
    <row r="13" spans="1:33">
      <c r="A13" s="18" t="s">
        <v>965</v>
      </c>
      <c r="B13" s="18" t="s">
        <v>2429</v>
      </c>
      <c r="C13" s="18" t="s">
        <v>3581</v>
      </c>
      <c r="D13" s="9">
        <v>426468000000</v>
      </c>
      <c r="E13" s="9">
        <v>316368000000</v>
      </c>
      <c r="F13" s="10">
        <v>461690000000</v>
      </c>
      <c r="G13" s="10">
        <v>294997000000</v>
      </c>
      <c r="H13" s="9">
        <v>17623000000</v>
      </c>
      <c r="I13" s="9">
        <v>14329000000</v>
      </c>
      <c r="J13" s="10">
        <v>14089000000</v>
      </c>
      <c r="K13" s="10">
        <v>10037000000</v>
      </c>
      <c r="L13" s="9">
        <v>5692000000</v>
      </c>
      <c r="M13" s="9">
        <v>314000000</v>
      </c>
      <c r="N13" s="10">
        <v>6242000000</v>
      </c>
      <c r="O13" s="12">
        <v>-2388000000</v>
      </c>
      <c r="P13" s="6">
        <v>-5.847398634846078E-2</v>
      </c>
      <c r="Q13" s="6">
        <v>-0.33218747348068534</v>
      </c>
      <c r="R13" s="6">
        <v>-0.15223794477994768</v>
      </c>
      <c r="S13" s="6">
        <v>-0.4274111011941007</v>
      </c>
      <c r="T13" s="6">
        <v>4.1323147340480412E-2</v>
      </c>
      <c r="U13" s="6">
        <v>4.5292191372073028E-2</v>
      </c>
      <c r="V13" s="6">
        <v>3.0516147198336546E-2</v>
      </c>
      <c r="W13" s="6">
        <v>3.4024074821099877E-2</v>
      </c>
      <c r="X13" s="6">
        <v>-0.69343609999914468</v>
      </c>
      <c r="Y13" s="6">
        <v>-0.97998039712237062</v>
      </c>
      <c r="Z13" s="6">
        <v>25.616167981433019</v>
      </c>
      <c r="AA13" s="6">
        <v>-6.0957007163351697</v>
      </c>
      <c r="AB13" s="6">
        <v>-0.74830750563323611</v>
      </c>
      <c r="AC13" s="6">
        <v>-0.52970648741944026</v>
      </c>
      <c r="AD13" s="12">
        <v>386.39693130297553</v>
      </c>
    </row>
    <row r="14" spans="1:33">
      <c r="A14" s="18" t="s">
        <v>1630</v>
      </c>
      <c r="B14" s="18" t="s">
        <v>1645</v>
      </c>
      <c r="C14" s="18" t="s">
        <v>3582</v>
      </c>
      <c r="D14" s="9"/>
      <c r="E14" s="9"/>
      <c r="F14" s="10"/>
      <c r="G14" s="10">
        <v>42854000000</v>
      </c>
      <c r="H14" s="9"/>
      <c r="I14" s="9"/>
      <c r="J14" s="10"/>
      <c r="K14" s="10">
        <v>22905000000</v>
      </c>
      <c r="L14" s="9"/>
      <c r="M14" s="9"/>
      <c r="N14" s="10"/>
      <c r="O14" s="12">
        <v>735000000</v>
      </c>
      <c r="P14" s="6" t="e">
        <v>#DIV/0!</v>
      </c>
      <c r="Q14" s="6" t="e">
        <v>#DIV/0!</v>
      </c>
      <c r="R14" s="6" t="e">
        <v>#DIV/0!</v>
      </c>
      <c r="S14" s="6" t="e">
        <v>#DIV/0!</v>
      </c>
      <c r="T14" s="6" t="e">
        <v>#DIV/0!</v>
      </c>
      <c r="U14" s="6" t="e">
        <v>#DIV/0!</v>
      </c>
      <c r="V14" s="6" t="e">
        <v>#DIV/0!</v>
      </c>
      <c r="W14" s="6">
        <v>0.53448919587436416</v>
      </c>
      <c r="X14" s="6" t="e">
        <v>#DIV/0!</v>
      </c>
      <c r="Y14" s="6" t="e">
        <v>#DIV/0!</v>
      </c>
      <c r="Z14" s="6" t="e">
        <v>#DIV/0!</v>
      </c>
      <c r="AA14" s="6" t="e">
        <v>#DIV/0!</v>
      </c>
      <c r="AB14" s="6" t="e">
        <v>#DIV/0!</v>
      </c>
      <c r="AC14" s="6" t="e">
        <v>#DIV/0!</v>
      </c>
      <c r="AD14" s="12">
        <v>9.8000000000000007</v>
      </c>
    </row>
    <row r="15" spans="1:33">
      <c r="A15" s="18" t="s">
        <v>2</v>
      </c>
      <c r="B15" s="18" t="s">
        <v>1646</v>
      </c>
      <c r="C15" s="18" t="s">
        <v>3577</v>
      </c>
      <c r="D15" s="9">
        <v>559444000000</v>
      </c>
      <c r="E15" s="9">
        <v>605480000000</v>
      </c>
      <c r="F15" s="10">
        <v>553167000000</v>
      </c>
      <c r="G15" s="10">
        <v>472109000000</v>
      </c>
      <c r="H15" s="9">
        <v>48500000000</v>
      </c>
      <c r="I15" s="9">
        <v>49495000000</v>
      </c>
      <c r="J15" s="10">
        <v>42404000000</v>
      </c>
      <c r="K15" s="10">
        <v>38441000000</v>
      </c>
      <c r="L15" s="9">
        <v>10853000000</v>
      </c>
      <c r="M15" s="9">
        <v>9787000000</v>
      </c>
      <c r="N15" s="10">
        <v>9439000000</v>
      </c>
      <c r="O15" s="12">
        <v>3104000000</v>
      </c>
      <c r="P15" s="6">
        <v>7.2998342459206292E-2</v>
      </c>
      <c r="Q15" s="6">
        <v>0.13206408971351852</v>
      </c>
      <c r="R15" s="6">
        <v>0.31511744953125898</v>
      </c>
      <c r="S15" s="6">
        <v>0.1757017022420389</v>
      </c>
      <c r="T15" s="6">
        <v>8.669321683671645E-2</v>
      </c>
      <c r="U15" s="6">
        <v>8.174506176917487E-2</v>
      </c>
      <c r="V15" s="6">
        <v>7.6656778151986654E-2</v>
      </c>
      <c r="W15" s="6">
        <v>8.1423993188013785E-2</v>
      </c>
      <c r="X15" s="6">
        <v>0.36864701937597572</v>
      </c>
      <c r="Y15" s="6">
        <v>0.23280634236763573</v>
      </c>
      <c r="Z15" s="6">
        <v>0.12374157365628165</v>
      </c>
      <c r="AA15" s="6">
        <v>-0.6416393922629785</v>
      </c>
      <c r="AB15" s="6">
        <v>0.41408387974031613</v>
      </c>
      <c r="AC15" s="6">
        <v>5.8111422724640704E-2</v>
      </c>
      <c r="AD15" s="12">
        <v>1823.2417582417581</v>
      </c>
    </row>
    <row r="16" spans="1:33">
      <c r="A16" s="18" t="s">
        <v>356</v>
      </c>
      <c r="B16" s="18" t="s">
        <v>2059</v>
      </c>
      <c r="C16" s="18" t="s">
        <v>3579</v>
      </c>
      <c r="D16" s="9">
        <v>50542000000</v>
      </c>
      <c r="E16" s="9">
        <v>51012000000</v>
      </c>
      <c r="F16" s="10">
        <v>57947000000</v>
      </c>
      <c r="G16" s="10">
        <v>48510000000</v>
      </c>
      <c r="H16" s="9">
        <v>36009000000</v>
      </c>
      <c r="I16" s="9">
        <v>36112000000</v>
      </c>
      <c r="J16" s="10">
        <v>50359000000</v>
      </c>
      <c r="K16" s="10">
        <v>31845000000</v>
      </c>
      <c r="L16" s="9">
        <v>14108000000</v>
      </c>
      <c r="M16" s="9">
        <v>13991000000</v>
      </c>
      <c r="N16" s="10">
        <v>21618000000</v>
      </c>
      <c r="O16" s="12">
        <v>13028000000</v>
      </c>
      <c r="P16" s="6">
        <v>9.404743371184604E-2</v>
      </c>
      <c r="Q16" s="6">
        <v>0.15783719924476522</v>
      </c>
      <c r="R16" s="6">
        <v>0.24429563999438622</v>
      </c>
      <c r="S16" s="6">
        <v>9.488470835006968E-2</v>
      </c>
      <c r="T16" s="6">
        <v>0.7124569664833208</v>
      </c>
      <c r="U16" s="6">
        <v>0.70791186387516658</v>
      </c>
      <c r="V16" s="6">
        <v>0.86905275510380176</v>
      </c>
      <c r="W16" s="6">
        <v>0.65646258503401356</v>
      </c>
      <c r="X16" s="6">
        <v>0.56354645514509283</v>
      </c>
      <c r="Y16" s="6">
        <v>-0.31608091070357774</v>
      </c>
      <c r="Z16" s="6">
        <v>-0.17704254027501892</v>
      </c>
      <c r="AA16" s="6">
        <v>-0.28923862753665208</v>
      </c>
      <c r="AB16" s="6">
        <v>3.4123370965766231E-3</v>
      </c>
      <c r="AC16" s="6">
        <v>-6.4765532321140323E-2</v>
      </c>
      <c r="AD16" s="12">
        <v>297.08813429518136</v>
      </c>
    </row>
    <row r="17" spans="1:30">
      <c r="A17" s="18" t="s">
        <v>3</v>
      </c>
      <c r="B17" s="18" t="s">
        <v>1647</v>
      </c>
      <c r="C17" s="18" t="s">
        <v>3583</v>
      </c>
      <c r="D17" s="9">
        <v>0</v>
      </c>
      <c r="E17" s="9">
        <v>57009000000</v>
      </c>
      <c r="F17" s="10">
        <v>58644000000</v>
      </c>
      <c r="G17" s="10">
        <v>0</v>
      </c>
      <c r="H17" s="9">
        <v>0</v>
      </c>
      <c r="I17" s="9">
        <v>10211000000</v>
      </c>
      <c r="J17" s="10">
        <v>9067000000</v>
      </c>
      <c r="K17" s="10">
        <v>0</v>
      </c>
      <c r="L17" s="9">
        <v>0</v>
      </c>
      <c r="M17" s="9">
        <v>4240000000</v>
      </c>
      <c r="N17" s="10">
        <v>1223000000</v>
      </c>
      <c r="O17" s="12">
        <v>0</v>
      </c>
      <c r="P17" s="6">
        <v>-1</v>
      </c>
      <c r="Q17" s="6">
        <v>0.43953733609695023</v>
      </c>
      <c r="R17" s="6">
        <v>0.210857911355636</v>
      </c>
      <c r="S17" s="6">
        <v>-1</v>
      </c>
      <c r="T17" s="6" t="e">
        <v>#DIV/0!</v>
      </c>
      <c r="U17" s="6">
        <v>0.17911207002403129</v>
      </c>
      <c r="V17" s="6">
        <v>0.15461087238251142</v>
      </c>
      <c r="W17" s="6" t="e">
        <v>#DIV/0!</v>
      </c>
      <c r="X17" s="6">
        <v>-1</v>
      </c>
      <c r="Y17" s="6">
        <v>1.1585226145504903</v>
      </c>
      <c r="Z17" s="6">
        <v>-0.55270193663050948</v>
      </c>
      <c r="AA17" s="6">
        <v>-1</v>
      </c>
      <c r="AB17" s="6">
        <v>-0.10228016560698605</v>
      </c>
      <c r="AC17" s="6">
        <v>-0.25</v>
      </c>
      <c r="AD17" s="12">
        <v>952.28814987826638</v>
      </c>
    </row>
    <row r="18" spans="1:30">
      <c r="A18" s="18" t="s">
        <v>966</v>
      </c>
      <c r="B18" s="18" t="s">
        <v>2430</v>
      </c>
      <c r="C18" s="18" t="s">
        <v>3584</v>
      </c>
      <c r="D18" s="9">
        <v>33803000000</v>
      </c>
      <c r="E18" s="9">
        <v>36745000000</v>
      </c>
      <c r="F18" s="10">
        <v>34501000000</v>
      </c>
      <c r="G18" s="10">
        <v>0</v>
      </c>
      <c r="H18" s="9">
        <v>14974000000</v>
      </c>
      <c r="I18" s="9">
        <v>17432000000</v>
      </c>
      <c r="J18" s="10">
        <v>16313000000</v>
      </c>
      <c r="K18" s="10">
        <v>0</v>
      </c>
      <c r="L18" s="9">
        <v>2088000000</v>
      </c>
      <c r="M18" s="9">
        <v>2749000000</v>
      </c>
      <c r="N18" s="10">
        <v>2116000000</v>
      </c>
      <c r="O18" s="12">
        <v>0</v>
      </c>
      <c r="P18" s="6">
        <v>-1.4872961568220771E-2</v>
      </c>
      <c r="Q18" s="6">
        <v>-4.1743112752957251E-2</v>
      </c>
      <c r="R18" s="6">
        <v>-5.0118116855431674E-2</v>
      </c>
      <c r="S18" s="6">
        <v>-1</v>
      </c>
      <c r="T18" s="6">
        <v>0.44297843386681657</v>
      </c>
      <c r="U18" s="6">
        <v>0.4744046809089672</v>
      </c>
      <c r="V18" s="6">
        <v>0.47282687458334544</v>
      </c>
      <c r="W18" s="6" t="e">
        <v>#DIV/0!</v>
      </c>
      <c r="X18" s="6">
        <v>-0.22868980730303154</v>
      </c>
      <c r="Y18" s="6">
        <v>0.67295397540152257</v>
      </c>
      <c r="Z18" s="6">
        <v>-0.46106267450951693</v>
      </c>
      <c r="AA18" s="6">
        <v>-1</v>
      </c>
      <c r="AB18" s="6">
        <v>-0.15787629043186657</v>
      </c>
      <c r="AC18" s="6">
        <v>-0.25</v>
      </c>
      <c r="AD18" s="12">
        <v>2439.6491228070172</v>
      </c>
    </row>
    <row r="19" spans="1:30">
      <c r="A19" s="18" t="s">
        <v>967</v>
      </c>
      <c r="B19" s="18" t="s">
        <v>2431</v>
      </c>
      <c r="C19" s="18" t="s">
        <v>3583</v>
      </c>
      <c r="D19" s="9">
        <v>760588000000</v>
      </c>
      <c r="E19" s="9">
        <v>528127000000</v>
      </c>
      <c r="F19" s="10">
        <v>557838000000</v>
      </c>
      <c r="G19" s="10">
        <v>0</v>
      </c>
      <c r="H19" s="9">
        <v>22124000000</v>
      </c>
      <c r="I19" s="9">
        <v>21194000000</v>
      </c>
      <c r="J19" s="10">
        <v>34859000000</v>
      </c>
      <c r="K19" s="10">
        <v>0</v>
      </c>
      <c r="L19" s="9">
        <v>8736000000</v>
      </c>
      <c r="M19" s="9">
        <v>6944000000</v>
      </c>
      <c r="N19" s="10">
        <v>13657000000</v>
      </c>
      <c r="O19" s="12">
        <v>0</v>
      </c>
      <c r="P19" s="6">
        <v>4.2883497307827506E-2</v>
      </c>
      <c r="Q19" s="6">
        <v>-0.28740956897427111</v>
      </c>
      <c r="R19" s="6">
        <v>-0.12929014085189422</v>
      </c>
      <c r="S19" s="6">
        <v>-1</v>
      </c>
      <c r="T19" s="6">
        <v>2.908802137293778E-2</v>
      </c>
      <c r="U19" s="6">
        <v>4.0130498914086953E-2</v>
      </c>
      <c r="V19" s="6">
        <v>6.2489468268565426E-2</v>
      </c>
      <c r="W19" s="6" t="e">
        <v>#DIV/0!</v>
      </c>
      <c r="X19" s="6">
        <v>-0.57463756076030748</v>
      </c>
      <c r="Y19" s="6">
        <v>-0.23625021957723696</v>
      </c>
      <c r="Z19" s="6">
        <v>9.8106935823251112E-2</v>
      </c>
      <c r="AA19" s="6">
        <v>-1</v>
      </c>
      <c r="AB19" s="6">
        <v>-0.20091780244959745</v>
      </c>
      <c r="AC19" s="6">
        <v>-0.25</v>
      </c>
      <c r="AD19" s="12">
        <v>179.42584390481227</v>
      </c>
    </row>
    <row r="20" spans="1:30">
      <c r="A20" s="18" t="s">
        <v>4</v>
      </c>
      <c r="B20" s="18" t="s">
        <v>1648</v>
      </c>
      <c r="C20" s="18" t="s">
        <v>3577</v>
      </c>
      <c r="D20" s="9">
        <v>100481000000</v>
      </c>
      <c r="E20" s="9">
        <v>292621000000</v>
      </c>
      <c r="F20" s="10">
        <v>531809000000</v>
      </c>
      <c r="G20" s="10">
        <v>255087000000</v>
      </c>
      <c r="H20" s="9">
        <v>9729000000</v>
      </c>
      <c r="I20" s="9">
        <v>12291000000</v>
      </c>
      <c r="J20" s="10">
        <v>36448000000</v>
      </c>
      <c r="K20" s="10">
        <v>20905000000</v>
      </c>
      <c r="L20" s="9">
        <v>507000000</v>
      </c>
      <c r="M20" s="9">
        <v>784000000</v>
      </c>
      <c r="N20" s="10">
        <v>17625000000</v>
      </c>
      <c r="O20" s="12">
        <v>375000000</v>
      </c>
      <c r="P20" s="6">
        <v>-0.43289892448668332</v>
      </c>
      <c r="Q20" s="6">
        <v>0.95615316926714211</v>
      </c>
      <c r="R20" s="6" t="e">
        <v>#DIV/0!</v>
      </c>
      <c r="S20" s="6">
        <v>2.0242693101826958</v>
      </c>
      <c r="T20" s="6">
        <v>9.6824275236114296E-2</v>
      </c>
      <c r="U20" s="6">
        <v>4.2003137163771569E-2</v>
      </c>
      <c r="V20" s="6">
        <v>6.8535884123811369E-2</v>
      </c>
      <c r="W20" s="6">
        <v>8.1952431915385732E-2</v>
      </c>
      <c r="X20" s="6">
        <v>-0.31736073699565975</v>
      </c>
      <c r="Y20" s="6">
        <v>1.8011305663086754</v>
      </c>
      <c r="Z20" s="6" t="e">
        <v>#DIV/0!</v>
      </c>
      <c r="AA20" s="6">
        <v>2.0644245996120878</v>
      </c>
      <c r="AB20" s="6">
        <v>1.8956003835822965E-2</v>
      </c>
      <c r="AC20" s="6">
        <v>0.95969715479246887</v>
      </c>
      <c r="AD20" s="12">
        <v>765.51587301587301</v>
      </c>
    </row>
    <row r="21" spans="1:30">
      <c r="A21" s="18" t="s">
        <v>357</v>
      </c>
      <c r="B21" s="18" t="s">
        <v>2060</v>
      </c>
      <c r="C21" s="18" t="s">
        <v>3585</v>
      </c>
      <c r="D21" s="9">
        <v>90368000000</v>
      </c>
      <c r="E21" s="9">
        <v>124371000000</v>
      </c>
      <c r="F21" s="10">
        <v>210787000000</v>
      </c>
      <c r="G21" s="10">
        <v>0</v>
      </c>
      <c r="H21" s="9">
        <v>29122000000</v>
      </c>
      <c r="I21" s="9">
        <v>61426000000</v>
      </c>
      <c r="J21" s="10">
        <v>117665000000</v>
      </c>
      <c r="K21" s="10">
        <v>0</v>
      </c>
      <c r="L21" s="9">
        <v>25543000000</v>
      </c>
      <c r="M21" s="9">
        <v>55623000000</v>
      </c>
      <c r="N21" s="10">
        <v>110373000000</v>
      </c>
      <c r="O21" s="12">
        <v>0</v>
      </c>
      <c r="P21" s="6">
        <v>1.1279267738950003</v>
      </c>
      <c r="Q21" s="6">
        <v>9.4365626888435916E-2</v>
      </c>
      <c r="R21" s="6">
        <v>-0.28931044604862416</v>
      </c>
      <c r="S21" s="6">
        <v>-1</v>
      </c>
      <c r="T21" s="6">
        <v>0.32226009206798867</v>
      </c>
      <c r="U21" s="6">
        <v>0.49389327093936691</v>
      </c>
      <c r="V21" s="6">
        <v>0.55821753713464306</v>
      </c>
      <c r="W21" s="6" t="e">
        <v>#DIV/0!</v>
      </c>
      <c r="X21" s="6">
        <v>-7.9715812851976015E-2</v>
      </c>
      <c r="Y21" s="6">
        <v>-0.16411588684156544</v>
      </c>
      <c r="Z21" s="6">
        <v>-8.0026495254607144E-2</v>
      </c>
      <c r="AA21" s="6">
        <v>-1</v>
      </c>
      <c r="AB21" s="6">
        <v>1.7923764103669138E-2</v>
      </c>
      <c r="AC21" s="6">
        <v>-0.25</v>
      </c>
      <c r="AD21" s="12">
        <v>5045.5395645835206</v>
      </c>
    </row>
    <row r="22" spans="1:30">
      <c r="A22" s="18" t="s">
        <v>968</v>
      </c>
      <c r="B22" s="18" t="s">
        <v>2432</v>
      </c>
      <c r="C22" s="18" t="s">
        <v>3584</v>
      </c>
      <c r="D22" s="9">
        <v>1064493000000</v>
      </c>
      <c r="E22" s="9">
        <v>1127413000000</v>
      </c>
      <c r="F22" s="10">
        <v>1378694000000</v>
      </c>
      <c r="G22" s="10">
        <v>811165000000</v>
      </c>
      <c r="H22" s="9">
        <v>224571000000</v>
      </c>
      <c r="I22" s="9">
        <v>236606000000</v>
      </c>
      <c r="J22" s="10">
        <v>304138000000</v>
      </c>
      <c r="K22" s="10">
        <v>121356000000</v>
      </c>
      <c r="L22" s="9">
        <v>152695000000</v>
      </c>
      <c r="M22" s="9">
        <v>152809000000</v>
      </c>
      <c r="N22" s="10">
        <v>197695000000</v>
      </c>
      <c r="O22" s="12">
        <v>43360000000</v>
      </c>
      <c r="P22" s="6">
        <v>0.22564523631286743</v>
      </c>
      <c r="Q22" s="6">
        <v>7.2245650446925117E-2</v>
      </c>
      <c r="R22" s="6">
        <v>-3.3238295439781489E-3</v>
      </c>
      <c r="S22" s="6">
        <v>-0.10887064929875158</v>
      </c>
      <c r="T22" s="6">
        <v>0.21096522006250862</v>
      </c>
      <c r="U22" s="6">
        <v>0.20986630453968511</v>
      </c>
      <c r="V22" s="6">
        <v>0.22059862449535575</v>
      </c>
      <c r="W22" s="6">
        <v>0.14960704665511948</v>
      </c>
      <c r="X22" s="6">
        <v>0.34728867903947513</v>
      </c>
      <c r="Y22" s="6">
        <v>0.33841976753322844</v>
      </c>
      <c r="Z22" s="6">
        <v>-0.33356413857966211</v>
      </c>
      <c r="AA22" s="6">
        <v>-0.78354502094746636</v>
      </c>
      <c r="AB22" s="6">
        <v>0.17272372052292573</v>
      </c>
      <c r="AC22" s="6">
        <v>1.7408173951766803E-2</v>
      </c>
      <c r="AD22" s="12">
        <v>4299.2852669015347</v>
      </c>
    </row>
    <row r="23" spans="1:30">
      <c r="A23" s="18" t="s">
        <v>811</v>
      </c>
      <c r="B23" s="18" t="s">
        <v>2433</v>
      </c>
      <c r="C23" s="18" t="s">
        <v>3586</v>
      </c>
      <c r="D23" s="9">
        <v>36961000000</v>
      </c>
      <c r="E23" s="9">
        <v>39177000000</v>
      </c>
      <c r="F23" s="10">
        <v>40648000000</v>
      </c>
      <c r="G23" s="10">
        <v>32728000000</v>
      </c>
      <c r="H23" s="9">
        <v>26214000000</v>
      </c>
      <c r="I23" s="9">
        <v>28464000000</v>
      </c>
      <c r="J23" s="10">
        <v>26535000000</v>
      </c>
      <c r="K23" s="10">
        <v>22554000000</v>
      </c>
      <c r="L23" s="9">
        <v>13246000000</v>
      </c>
      <c r="M23" s="9">
        <v>18417000000</v>
      </c>
      <c r="N23" s="10">
        <v>16720000000</v>
      </c>
      <c r="O23" s="12">
        <v>13349000000</v>
      </c>
      <c r="P23" s="6">
        <v>-0.18052233683975896</v>
      </c>
      <c r="Q23" s="6">
        <v>-0.15503200372837073</v>
      </c>
      <c r="R23" s="6">
        <v>1.0086872581612434E-2</v>
      </c>
      <c r="S23" s="6">
        <v>0.23329346765206752</v>
      </c>
      <c r="T23" s="6">
        <v>0.70923405752008872</v>
      </c>
      <c r="U23" s="6">
        <v>0.72654874033233785</v>
      </c>
      <c r="V23" s="6">
        <v>0.65279964573902771</v>
      </c>
      <c r="W23" s="6">
        <v>0.68913468589586901</v>
      </c>
      <c r="X23" s="6">
        <v>-0.37103992884845083</v>
      </c>
      <c r="Y23" s="6">
        <v>-0.23029491534971758</v>
      </c>
      <c r="Z23" s="6">
        <v>0.10852949148990979</v>
      </c>
      <c r="AA23" s="6">
        <v>0.38935736087613237</v>
      </c>
      <c r="AB23" s="6">
        <v>-0.22054767288029231</v>
      </c>
      <c r="AC23" s="6">
        <v>5.3792450921913149E-2</v>
      </c>
      <c r="AD23" s="12">
        <v>3101.327428626691</v>
      </c>
    </row>
    <row r="24" spans="1:30">
      <c r="A24" s="18" t="s">
        <v>358</v>
      </c>
      <c r="B24" s="18" t="s">
        <v>2061</v>
      </c>
      <c r="C24" s="18" t="s">
        <v>3587</v>
      </c>
      <c r="D24" s="9">
        <v>17241000000</v>
      </c>
      <c r="E24" s="9">
        <v>16591000000</v>
      </c>
      <c r="F24" s="10">
        <v>92800000000</v>
      </c>
      <c r="G24" s="10">
        <v>4955000000</v>
      </c>
      <c r="H24" s="9">
        <v>5335000000</v>
      </c>
      <c r="I24" s="9">
        <v>3967000000</v>
      </c>
      <c r="J24" s="10">
        <v>27853000000</v>
      </c>
      <c r="K24" s="10">
        <v>3631000000</v>
      </c>
      <c r="L24" s="9">
        <v>3954000000</v>
      </c>
      <c r="M24" s="9">
        <v>2661000000</v>
      </c>
      <c r="N24" s="10">
        <v>19967000000</v>
      </c>
      <c r="O24" s="12">
        <v>2511000000</v>
      </c>
      <c r="P24" s="6">
        <v>2.8680120810861309</v>
      </c>
      <c r="Q24" s="6">
        <v>2.2560952258796592</v>
      </c>
      <c r="R24" s="6">
        <v>7.6741523744836657</v>
      </c>
      <c r="S24" s="6">
        <v>0.33764278013882904</v>
      </c>
      <c r="T24" s="6">
        <v>0.30943680760976744</v>
      </c>
      <c r="U24" s="6">
        <v>0.23910553914773069</v>
      </c>
      <c r="V24" s="6">
        <v>0.30014008620689653</v>
      </c>
      <c r="W24" s="6">
        <v>0.73279515640766901</v>
      </c>
      <c r="X24" s="6">
        <v>0.81891629669952126</v>
      </c>
      <c r="Y24" s="6">
        <v>-0.33058407558999942</v>
      </c>
      <c r="Z24" s="6">
        <v>3.2499471638041881</v>
      </c>
      <c r="AA24" s="6">
        <v>0.13098353833596801</v>
      </c>
      <c r="AB24" s="6">
        <v>2.9556289828629487</v>
      </c>
      <c r="AC24" s="6">
        <v>0.73318147080151397</v>
      </c>
      <c r="AD24" s="12">
        <v>854.94976328943915</v>
      </c>
    </row>
    <row r="25" spans="1:30">
      <c r="A25" s="18" t="s">
        <v>969</v>
      </c>
      <c r="B25" s="18" t="s">
        <v>2435</v>
      </c>
      <c r="C25" s="18" t="s">
        <v>3583</v>
      </c>
      <c r="D25" s="9">
        <v>2942000000</v>
      </c>
      <c r="E25" s="9">
        <v>40766000000</v>
      </c>
      <c r="F25" s="10">
        <v>295643000000</v>
      </c>
      <c r="G25" s="10">
        <v>128474000000</v>
      </c>
      <c r="H25" s="9">
        <v>1099000000</v>
      </c>
      <c r="I25" s="9">
        <v>7578000000</v>
      </c>
      <c r="J25" s="10">
        <v>67266000000</v>
      </c>
      <c r="K25" s="10">
        <v>39025000000</v>
      </c>
      <c r="L25" s="9">
        <v>3782000000</v>
      </c>
      <c r="M25" s="9">
        <v>-10879000000</v>
      </c>
      <c r="N25" s="10">
        <v>46229000000</v>
      </c>
      <c r="O25" s="12">
        <v>11749000000</v>
      </c>
      <c r="P25" s="6">
        <v>-0.98665126881934362</v>
      </c>
      <c r="Q25" s="6">
        <v>-0.84131296179264414</v>
      </c>
      <c r="R25" s="6">
        <v>1.5196017660091958E-2</v>
      </c>
      <c r="S25" s="6">
        <v>0.89102449999834787</v>
      </c>
      <c r="T25" s="6">
        <v>0.37355540448674374</v>
      </c>
      <c r="U25" s="6">
        <v>0.18589020261983025</v>
      </c>
      <c r="V25" s="6">
        <v>0.22752441288987055</v>
      </c>
      <c r="W25" s="6">
        <v>0.3037579588087862</v>
      </c>
      <c r="X25" s="6">
        <v>-0.85958350899608382</v>
      </c>
      <c r="Y25" s="6">
        <v>-1.4493449545057575</v>
      </c>
      <c r="Z25" s="6">
        <v>3.8016198133621191</v>
      </c>
      <c r="AA25" s="6">
        <v>13.227015732364533</v>
      </c>
      <c r="AB25" s="6">
        <v>0.14874655459674235</v>
      </c>
      <c r="AC25" s="6">
        <v>2.091720632369984</v>
      </c>
      <c r="AD25" s="12">
        <v>1437.3163841807909</v>
      </c>
    </row>
    <row r="26" spans="1:30">
      <c r="A26" s="18" t="s">
        <v>825</v>
      </c>
      <c r="B26" s="18" t="s">
        <v>2437</v>
      </c>
      <c r="C26" s="18" t="s">
        <v>3588</v>
      </c>
      <c r="D26" s="9">
        <v>86012000000</v>
      </c>
      <c r="E26" s="9">
        <v>63996000000</v>
      </c>
      <c r="F26" s="10">
        <v>67369000000</v>
      </c>
      <c r="G26" s="10">
        <v>55390000000</v>
      </c>
      <c r="H26" s="9">
        <v>9088000000</v>
      </c>
      <c r="I26" s="9">
        <v>6202000000</v>
      </c>
      <c r="J26" s="10">
        <v>7296000000</v>
      </c>
      <c r="K26" s="10">
        <v>5632000000</v>
      </c>
      <c r="L26" s="9">
        <v>209000000</v>
      </c>
      <c r="M26" s="9">
        <v>-686000000</v>
      </c>
      <c r="N26" s="10">
        <v>1385000000</v>
      </c>
      <c r="O26" s="12">
        <v>-82000000</v>
      </c>
      <c r="P26" s="6">
        <v>2.4478143455516781</v>
      </c>
      <c r="Q26" s="6">
        <v>1.0661686837804822</v>
      </c>
      <c r="R26" s="6">
        <v>0.66960301135375544</v>
      </c>
      <c r="S26" s="6">
        <v>0.32821353215211729</v>
      </c>
      <c r="T26" s="6">
        <v>0.10565967539413106</v>
      </c>
      <c r="U26" s="6">
        <v>9.6912307019188695E-2</v>
      </c>
      <c r="V26" s="6">
        <v>0.10829906930487317</v>
      </c>
      <c r="W26" s="6">
        <v>0.10167900343022206</v>
      </c>
      <c r="X26" s="6">
        <v>1.574521033977875</v>
      </c>
      <c r="Y26" s="6">
        <v>0.38958519115735024</v>
      </c>
      <c r="Z26" s="6">
        <v>0.17215265465185145</v>
      </c>
      <c r="AA26" s="6">
        <v>0.89060058591978097</v>
      </c>
      <c r="AB26" s="6">
        <v>-0.7515852493675288</v>
      </c>
      <c r="AC26" s="6">
        <v>-0.25386424869525792</v>
      </c>
      <c r="AD26" s="12">
        <v>174.82843108203983</v>
      </c>
    </row>
    <row r="27" spans="1:30">
      <c r="A27" s="18" t="s">
        <v>2439</v>
      </c>
      <c r="B27" s="18" t="s">
        <v>2440</v>
      </c>
      <c r="C27" s="18" t="s">
        <v>3574</v>
      </c>
      <c r="D27" s="9">
        <v>4331000000</v>
      </c>
      <c r="E27" s="9">
        <v>-1211000000</v>
      </c>
      <c r="F27" s="10">
        <v>19522000000</v>
      </c>
      <c r="G27" s="10">
        <v>40042000000</v>
      </c>
      <c r="H27" s="9">
        <v>0</v>
      </c>
      <c r="I27" s="9">
        <v>-9867000000</v>
      </c>
      <c r="J27" s="10">
        <v>1010000000</v>
      </c>
      <c r="K27" s="10">
        <v>5907000000</v>
      </c>
      <c r="L27" s="9">
        <v>-18460000000</v>
      </c>
      <c r="M27" s="9">
        <v>-13103000000</v>
      </c>
      <c r="N27" s="10">
        <v>-3500000000</v>
      </c>
      <c r="O27" s="12">
        <v>2470000000</v>
      </c>
      <c r="P27" s="6">
        <v>-0.93101017360975769</v>
      </c>
      <c r="Q27" s="6">
        <v>-1.1472263185503744</v>
      </c>
      <c r="R27" s="6">
        <v>-0.74662276337671762</v>
      </c>
      <c r="S27" s="6">
        <v>2.2214025919338964</v>
      </c>
      <c r="T27" s="6">
        <v>0</v>
      </c>
      <c r="U27" s="6">
        <v>8.1478117258464078</v>
      </c>
      <c r="V27" s="6">
        <v>5.1736502407540214E-2</v>
      </c>
      <c r="W27" s="6">
        <v>0.14752010389091455</v>
      </c>
      <c r="X27" s="6">
        <v>-0.93266060370801329</v>
      </c>
      <c r="Y27" s="6">
        <v>-82.111754615443303</v>
      </c>
      <c r="Z27" s="6">
        <v>-1.3219096359181499</v>
      </c>
      <c r="AA27" s="6">
        <v>2.2878821080911318</v>
      </c>
      <c r="AB27" s="6">
        <v>-18.454184479968834</v>
      </c>
      <c r="AC27" s="6">
        <v>-2.9737846142521422</v>
      </c>
      <c r="AD27" s="12">
        <v>-835.71794871794873</v>
      </c>
    </row>
    <row r="28" spans="1:30">
      <c r="A28" s="18" t="s">
        <v>5</v>
      </c>
      <c r="B28" s="18" t="s">
        <v>2443</v>
      </c>
      <c r="C28" s="18" t="s">
        <v>3577</v>
      </c>
      <c r="D28" s="9">
        <v>91634000000</v>
      </c>
      <c r="E28" s="9">
        <v>70082000000</v>
      </c>
      <c r="F28" s="10">
        <v>87964000000</v>
      </c>
      <c r="G28" s="10">
        <v>60697000000</v>
      </c>
      <c r="H28" s="9">
        <v>11940000000</v>
      </c>
      <c r="I28" s="9">
        <v>10051000000</v>
      </c>
      <c r="J28" s="10">
        <v>11806000000</v>
      </c>
      <c r="K28" s="10">
        <v>7949000000</v>
      </c>
      <c r="L28" s="9">
        <v>2297000000</v>
      </c>
      <c r="M28" s="9">
        <v>1762000000</v>
      </c>
      <c r="N28" s="10">
        <v>1887000000</v>
      </c>
      <c r="O28" s="12">
        <v>1158000000</v>
      </c>
      <c r="P28" s="6">
        <v>1.3028399195776226</v>
      </c>
      <c r="Q28" s="6">
        <v>0.90621429192499381</v>
      </c>
      <c r="R28" s="6">
        <v>1.1025739423274392</v>
      </c>
      <c r="S28" s="6">
        <v>0.49189672689445102</v>
      </c>
      <c r="T28" s="6">
        <v>0.13030097998559487</v>
      </c>
      <c r="U28" s="6">
        <v>0.14341771068177278</v>
      </c>
      <c r="V28" s="6">
        <v>0.13421399663498704</v>
      </c>
      <c r="W28" s="6">
        <v>0.13096199153170668</v>
      </c>
      <c r="X28" s="6">
        <v>0.37768999376782109</v>
      </c>
      <c r="Y28" s="6">
        <v>1.1951434752956966E-2</v>
      </c>
      <c r="Z28" s="6">
        <v>0.56719007922336873</v>
      </c>
      <c r="AA28" s="6">
        <v>-0.31748387471665634</v>
      </c>
      <c r="AB28" s="6">
        <v>0.12029264888446045</v>
      </c>
      <c r="AC28" s="6">
        <v>-9.025636067948356E-2</v>
      </c>
      <c r="AD28" s="12">
        <v>2739.958499502457</v>
      </c>
    </row>
    <row r="29" spans="1:30">
      <c r="A29" s="18" t="s">
        <v>1063</v>
      </c>
      <c r="B29" s="18" t="s">
        <v>2588</v>
      </c>
      <c r="C29" s="18" t="s">
        <v>3589</v>
      </c>
      <c r="D29" s="9">
        <v>30788000000</v>
      </c>
      <c r="E29" s="9">
        <v>44964000000</v>
      </c>
      <c r="F29" s="10">
        <v>120667000000</v>
      </c>
      <c r="G29" s="10">
        <v>106743000000</v>
      </c>
      <c r="H29" s="9">
        <v>0</v>
      </c>
      <c r="I29" s="9">
        <v>22512000000</v>
      </c>
      <c r="J29" s="10">
        <v>70991000000</v>
      </c>
      <c r="K29" s="10">
        <v>-32857000000</v>
      </c>
      <c r="L29" s="9">
        <v>11234000000</v>
      </c>
      <c r="M29" s="9">
        <v>14497000000</v>
      </c>
      <c r="N29" s="10">
        <v>51980000000</v>
      </c>
      <c r="O29" s="12">
        <v>-38038000000</v>
      </c>
      <c r="P29" s="6">
        <v>0.3142146912153031</v>
      </c>
      <c r="Q29" s="6">
        <v>2.0242402582370267</v>
      </c>
      <c r="R29" s="6">
        <v>2.0524154744028125</v>
      </c>
      <c r="S29" s="6">
        <v>4.4482801243633734</v>
      </c>
      <c r="T29" s="6">
        <v>0</v>
      </c>
      <c r="U29" s="6">
        <v>0.5006672004270083</v>
      </c>
      <c r="V29" s="6">
        <v>0.58832157922215689</v>
      </c>
      <c r="W29" s="6">
        <v>-0.30781409553788069</v>
      </c>
      <c r="X29" s="6">
        <v>-0.44403186567519115</v>
      </c>
      <c r="Y29" s="6">
        <v>0.80645012026968454</v>
      </c>
      <c r="Z29" s="6">
        <v>1.1417139216467931</v>
      </c>
      <c r="AA29" s="6">
        <v>-10.236483939058145</v>
      </c>
      <c r="AB29" s="6">
        <v>0.4863350224254277</v>
      </c>
      <c r="AC29" s="6">
        <v>-2.397936978225768</v>
      </c>
      <c r="AD29" s="12">
        <v>409.32700163591517</v>
      </c>
    </row>
    <row r="30" spans="1:30">
      <c r="A30" s="18" t="s">
        <v>972</v>
      </c>
      <c r="B30" s="18" t="s">
        <v>2444</v>
      </c>
      <c r="C30" s="18" t="s">
        <v>3590</v>
      </c>
      <c r="D30" s="9">
        <v>3645608000000</v>
      </c>
      <c r="E30" s="9">
        <v>3331547000000</v>
      </c>
      <c r="F30" s="10">
        <v>3769374000000</v>
      </c>
      <c r="G30" s="10">
        <v>0</v>
      </c>
      <c r="H30" s="9">
        <v>307090000000</v>
      </c>
      <c r="I30" s="9">
        <v>334907000000</v>
      </c>
      <c r="J30" s="10">
        <v>312090000000</v>
      </c>
      <c r="K30" s="10">
        <v>0</v>
      </c>
      <c r="L30" s="9">
        <v>81616000000</v>
      </c>
      <c r="M30" s="9">
        <v>135409000000</v>
      </c>
      <c r="N30" s="10">
        <v>188307000000</v>
      </c>
      <c r="O30" s="12">
        <v>0</v>
      </c>
      <c r="P30" s="6">
        <v>0.75917962432609076</v>
      </c>
      <c r="Q30" s="6">
        <v>0.37003843404792325</v>
      </c>
      <c r="R30" s="6">
        <v>3.2202097182689859E-3</v>
      </c>
      <c r="S30" s="6">
        <v>-1</v>
      </c>
      <c r="T30" s="6">
        <v>8.4235606241812061E-2</v>
      </c>
      <c r="U30" s="6">
        <v>0.10052597186832424</v>
      </c>
      <c r="V30" s="6">
        <v>8.2796241497925124E-2</v>
      </c>
      <c r="W30" s="6" t="e">
        <v>#DIV/0!</v>
      </c>
      <c r="X30" s="6">
        <v>-0.77209700994420849</v>
      </c>
      <c r="Y30" s="6">
        <v>0.28722529874146518</v>
      </c>
      <c r="Z30" s="6">
        <v>3.6858104746116491</v>
      </c>
      <c r="AA30" s="6">
        <v>-1</v>
      </c>
      <c r="AB30" s="6">
        <v>-0.38459427387039236</v>
      </c>
      <c r="AC30" s="6">
        <v>-0.25</v>
      </c>
      <c r="AD30" s="12">
        <v>1565.7873373066118</v>
      </c>
    </row>
    <row r="31" spans="1:30">
      <c r="A31" s="18" t="s">
        <v>6</v>
      </c>
      <c r="B31" s="18" t="s">
        <v>1651</v>
      </c>
      <c r="C31" s="18" t="s">
        <v>3591</v>
      </c>
      <c r="D31" s="9">
        <v>460776000000</v>
      </c>
      <c r="E31" s="9">
        <v>660797000000</v>
      </c>
      <c r="F31" s="10">
        <v>457540000000</v>
      </c>
      <c r="G31" s="10">
        <v>0</v>
      </c>
      <c r="H31" s="9">
        <v>140511000000</v>
      </c>
      <c r="I31" s="9">
        <v>117948000000</v>
      </c>
      <c r="J31" s="10">
        <v>138354000000</v>
      </c>
      <c r="K31" s="10">
        <v>0</v>
      </c>
      <c r="L31" s="9">
        <v>24384000000</v>
      </c>
      <c r="M31" s="9">
        <v>7215000000</v>
      </c>
      <c r="N31" s="10">
        <v>17557000000</v>
      </c>
      <c r="O31" s="12">
        <v>0</v>
      </c>
      <c r="P31" s="6">
        <v>-0.27025840800088985</v>
      </c>
      <c r="Q31" s="6">
        <v>-0.14953232551036108</v>
      </c>
      <c r="R31" s="6">
        <v>-0.39699829163333883</v>
      </c>
      <c r="S31" s="6">
        <v>-1</v>
      </c>
      <c r="T31" s="6">
        <v>0.3049442679306214</v>
      </c>
      <c r="U31" s="6">
        <v>0.17849354642953888</v>
      </c>
      <c r="V31" s="6">
        <v>0.30238667657472573</v>
      </c>
      <c r="W31" s="6" t="e">
        <v>#DIV/0!</v>
      </c>
      <c r="X31" s="6">
        <v>0.84078865202334141</v>
      </c>
      <c r="Y31" s="6">
        <v>24.477821625134297</v>
      </c>
      <c r="Z31" s="6">
        <v>-0.53395382376686162</v>
      </c>
      <c r="AA31" s="6">
        <v>-1</v>
      </c>
      <c r="AB31" s="6">
        <v>7.0599523913270845E-2</v>
      </c>
      <c r="AC31" s="6">
        <v>-0.25</v>
      </c>
      <c r="AD31" s="12">
        <v>1316.4596394888829</v>
      </c>
    </row>
    <row r="32" spans="1:30">
      <c r="A32" s="18" t="s">
        <v>359</v>
      </c>
      <c r="B32" s="18" t="s">
        <v>2092</v>
      </c>
      <c r="C32" s="18" t="s">
        <v>3586</v>
      </c>
      <c r="D32" s="9">
        <v>295595000000</v>
      </c>
      <c r="E32" s="9">
        <v>299970000000</v>
      </c>
      <c r="F32" s="10">
        <v>296452000000</v>
      </c>
      <c r="G32" s="10">
        <v>0</v>
      </c>
      <c r="H32" s="9">
        <v>159528000000</v>
      </c>
      <c r="I32" s="9">
        <v>166832000000</v>
      </c>
      <c r="J32" s="10">
        <v>153886000000</v>
      </c>
      <c r="K32" s="10">
        <v>0</v>
      </c>
      <c r="L32" s="9">
        <v>54889000000</v>
      </c>
      <c r="M32" s="9">
        <v>51033000000</v>
      </c>
      <c r="N32" s="10">
        <v>36783000000</v>
      </c>
      <c r="O32" s="12">
        <v>0</v>
      </c>
      <c r="P32" s="6">
        <v>0.42719164961390121</v>
      </c>
      <c r="Q32" s="6">
        <v>0.33472172867653854</v>
      </c>
      <c r="R32" s="6">
        <v>0.32987795420350013</v>
      </c>
      <c r="S32" s="6">
        <v>-1</v>
      </c>
      <c r="T32" s="6">
        <v>0.53968436543243292</v>
      </c>
      <c r="U32" s="6">
        <v>0.55616228289495617</v>
      </c>
      <c r="V32" s="6">
        <v>0.51909246690863953</v>
      </c>
      <c r="W32" s="6" t="e">
        <v>#DIV/0!</v>
      </c>
      <c r="X32" s="6">
        <v>0.59764613873284589</v>
      </c>
      <c r="Y32" s="6">
        <v>0.16198625245983886</v>
      </c>
      <c r="Z32" s="6">
        <v>-0.12168171195867024</v>
      </c>
      <c r="AA32" s="6">
        <v>-1</v>
      </c>
      <c r="AB32" s="6">
        <v>0.18598586265662442</v>
      </c>
      <c r="AC32" s="6">
        <v>-0.25</v>
      </c>
      <c r="AD32" s="12">
        <v>3171.2222222222222</v>
      </c>
    </row>
    <row r="33" spans="1:30">
      <c r="A33" s="18" t="s">
        <v>799</v>
      </c>
      <c r="B33" s="18" t="s">
        <v>2953</v>
      </c>
      <c r="C33" s="18" t="s">
        <v>3592</v>
      </c>
      <c r="D33" s="9">
        <v>0</v>
      </c>
      <c r="E33" s="9">
        <v>0</v>
      </c>
      <c r="F33" s="10">
        <v>1909000000</v>
      </c>
      <c r="G33" s="10">
        <v>0</v>
      </c>
      <c r="H33" s="9">
        <v>0</v>
      </c>
      <c r="I33" s="9">
        <v>0</v>
      </c>
      <c r="J33" s="10">
        <v>91000000</v>
      </c>
      <c r="K33" s="10">
        <v>0</v>
      </c>
      <c r="L33" s="9">
        <v>-1014000000</v>
      </c>
      <c r="M33" s="9">
        <v>-503000000</v>
      </c>
      <c r="N33" s="10">
        <v>1779000000</v>
      </c>
      <c r="O33" s="12">
        <v>-440000000</v>
      </c>
      <c r="P33" s="6">
        <v>-1</v>
      </c>
      <c r="Q33" s="6">
        <v>-1</v>
      </c>
      <c r="R33" s="6">
        <v>14.180914512922465</v>
      </c>
      <c r="S33" s="6" t="e">
        <v>#DIV/0!</v>
      </c>
      <c r="T33" s="6" t="e">
        <v>#DIV/0!</v>
      </c>
      <c r="U33" s="6" t="e">
        <v>#DIV/0!</v>
      </c>
      <c r="V33" s="6">
        <v>4.7668936616029334E-2</v>
      </c>
      <c r="W33" s="6" t="e">
        <v>#DIV/0!</v>
      </c>
      <c r="X33" s="6">
        <v>0.82537585131771729</v>
      </c>
      <c r="Y33" s="6">
        <v>-1.1189017562523848E-2</v>
      </c>
      <c r="Z33" s="6">
        <v>5.1592306488474158</v>
      </c>
      <c r="AA33" s="6">
        <v>0.12617287212022574</v>
      </c>
      <c r="AB33" s="6">
        <v>-1.0203453746944227</v>
      </c>
      <c r="AC33" s="6">
        <v>-0.29547434521271698</v>
      </c>
      <c r="AD33" s="12">
        <v>-11.695137976346912</v>
      </c>
    </row>
    <row r="34" spans="1:30">
      <c r="A34" s="18" t="s">
        <v>7</v>
      </c>
      <c r="B34" s="18" t="s">
        <v>1652</v>
      </c>
      <c r="C34" s="18" t="s">
        <v>3593</v>
      </c>
      <c r="D34" s="9">
        <v>9159000000</v>
      </c>
      <c r="E34" s="9">
        <v>9120000000</v>
      </c>
      <c r="F34" s="10">
        <v>11866000000</v>
      </c>
      <c r="G34" s="10">
        <v>8194000000</v>
      </c>
      <c r="H34" s="9">
        <v>2068000000</v>
      </c>
      <c r="I34" s="9">
        <v>877000000</v>
      </c>
      <c r="J34" s="10">
        <v>2455000000</v>
      </c>
      <c r="K34" s="10">
        <v>1567000000</v>
      </c>
      <c r="L34" s="9">
        <v>455000000</v>
      </c>
      <c r="M34" s="9">
        <v>27000000</v>
      </c>
      <c r="N34" s="10">
        <v>-373000000</v>
      </c>
      <c r="O34" s="12">
        <v>60000000</v>
      </c>
      <c r="P34" s="6">
        <v>-0.3461073442327734</v>
      </c>
      <c r="Q34" s="6">
        <v>0.14418473553080668</v>
      </c>
      <c r="R34" s="6">
        <v>0.40634626611895963</v>
      </c>
      <c r="S34" s="6">
        <v>9.3545942295286205E-2</v>
      </c>
      <c r="T34" s="6">
        <v>0.22578884157659132</v>
      </c>
      <c r="U34" s="6">
        <v>9.616228070175438E-2</v>
      </c>
      <c r="V34" s="6">
        <v>0.20689364571043317</v>
      </c>
      <c r="W34" s="6">
        <v>0.19123749084696118</v>
      </c>
      <c r="X34" s="6">
        <v>-0.73051012614212718</v>
      </c>
      <c r="Y34" s="6">
        <v>-0.87166569167448571</v>
      </c>
      <c r="Z34" s="6">
        <v>-4.941212827204402</v>
      </c>
      <c r="AA34" s="6">
        <v>1.0418159590199196</v>
      </c>
      <c r="AB34" s="6">
        <v>-4.3313945961872502</v>
      </c>
      <c r="AC34" s="6">
        <v>-0.26471477455528863</v>
      </c>
      <c r="AD34" s="12">
        <v>48.285714285714278</v>
      </c>
    </row>
    <row r="35" spans="1:30">
      <c r="A35" s="18" t="s">
        <v>1608</v>
      </c>
      <c r="B35" s="18" t="s">
        <v>1650</v>
      </c>
      <c r="C35" s="18" t="s">
        <v>3578</v>
      </c>
      <c r="D35" s="9">
        <v>47363000000</v>
      </c>
      <c r="E35" s="9">
        <v>19015000000</v>
      </c>
      <c r="F35" s="10">
        <v>20678000000</v>
      </c>
      <c r="G35" s="10">
        <v>16720000000</v>
      </c>
      <c r="H35" s="9">
        <v>25331000000</v>
      </c>
      <c r="I35" s="9">
        <v>10501000000</v>
      </c>
      <c r="J35" s="10">
        <v>16866000000</v>
      </c>
      <c r="K35" s="10">
        <v>7380000000</v>
      </c>
      <c r="L35" s="9">
        <v>20721000000</v>
      </c>
      <c r="M35" s="9">
        <v>7770000000</v>
      </c>
      <c r="N35" s="10">
        <v>15441000000</v>
      </c>
      <c r="O35" s="12">
        <v>4898000000</v>
      </c>
      <c r="P35" s="6">
        <v>1.8969044437240552</v>
      </c>
      <c r="Q35" s="6">
        <v>-1.5705502849496102E-2</v>
      </c>
      <c r="R35" s="6">
        <v>0.13578969306922195</v>
      </c>
      <c r="S35" s="6">
        <v>-0.82712557349987004</v>
      </c>
      <c r="T35" s="6">
        <v>0.53482676350737923</v>
      </c>
      <c r="U35" s="6">
        <v>0.5522482250854589</v>
      </c>
      <c r="V35" s="6">
        <v>0.81564948254183189</v>
      </c>
      <c r="W35" s="6">
        <v>0.44138755980861244</v>
      </c>
      <c r="X35" s="6">
        <v>2.7186856571457492</v>
      </c>
      <c r="Y35" s="6">
        <v>-5.5033552387323076E-2</v>
      </c>
      <c r="Z35" s="6">
        <v>2.5168802544732829</v>
      </c>
      <c r="AA35" s="6">
        <v>-0.88080887862802559</v>
      </c>
      <c r="AB35" s="6">
        <v>2.6858155736311269</v>
      </c>
      <c r="AC35" s="6">
        <v>-0.15150360419177691</v>
      </c>
      <c r="AD35" s="12">
        <v>5954.8780487804879</v>
      </c>
    </row>
    <row r="36" spans="1:30">
      <c r="A36" s="18" t="s">
        <v>973</v>
      </c>
      <c r="B36" s="18" t="s">
        <v>2445</v>
      </c>
      <c r="C36" s="18" t="s">
        <v>3588</v>
      </c>
      <c r="D36" s="9">
        <v>209181000000</v>
      </c>
      <c r="E36" s="9">
        <v>385813000000</v>
      </c>
      <c r="F36" s="10">
        <v>611941000000</v>
      </c>
      <c r="G36" s="10">
        <v>206455000000</v>
      </c>
      <c r="H36" s="9">
        <v>62628000000</v>
      </c>
      <c r="I36" s="9">
        <v>138872000000</v>
      </c>
      <c r="J36" s="10">
        <v>196699000000</v>
      </c>
      <c r="K36" s="10">
        <v>52241000000</v>
      </c>
      <c r="L36" s="9">
        <v>12812000000</v>
      </c>
      <c r="M36" s="9">
        <v>20132000000</v>
      </c>
      <c r="N36" s="10">
        <v>51128000000</v>
      </c>
      <c r="O36" s="12">
        <v>1099000000</v>
      </c>
      <c r="P36" s="6">
        <v>1.6679554836636769E-4</v>
      </c>
      <c r="Q36" s="6">
        <v>8.6814540215624916E-2</v>
      </c>
      <c r="R36" s="6">
        <v>8.206521792667594E-2</v>
      </c>
      <c r="S36" s="6">
        <v>-0.30398913759224955</v>
      </c>
      <c r="T36" s="6">
        <v>0.29939621667359845</v>
      </c>
      <c r="U36" s="6">
        <v>0.35994639890309554</v>
      </c>
      <c r="V36" s="6">
        <v>0.32143458274572223</v>
      </c>
      <c r="W36" s="6">
        <v>0.25303819234215691</v>
      </c>
      <c r="X36" s="6">
        <v>0.61693785137358947</v>
      </c>
      <c r="Y36" s="6">
        <v>-5.6368471857953566E-2</v>
      </c>
      <c r="Z36" s="6">
        <v>-0.19338937679793264</v>
      </c>
      <c r="AA36" s="6">
        <v>-0.90721576719200192</v>
      </c>
      <c r="AB36" s="6">
        <v>-0.12423358504249671</v>
      </c>
      <c r="AC36" s="6">
        <v>-0.22714052815571414</v>
      </c>
      <c r="AD36" s="12">
        <v>5523.1310578153552</v>
      </c>
    </row>
    <row r="37" spans="1:30">
      <c r="A37" s="18" t="s">
        <v>2544</v>
      </c>
      <c r="B37" s="18" t="s">
        <v>2545</v>
      </c>
      <c r="C37" s="18" t="s">
        <v>3577</v>
      </c>
      <c r="D37" s="9">
        <v>111663000000</v>
      </c>
      <c r="E37" s="9">
        <v>117069000000</v>
      </c>
      <c r="F37" s="10">
        <v>100378000000</v>
      </c>
      <c r="G37" s="10">
        <v>118292000000</v>
      </c>
      <c r="H37" s="9">
        <v>11047000000</v>
      </c>
      <c r="I37" s="9">
        <v>10012000000</v>
      </c>
      <c r="J37" s="10">
        <v>10433000000</v>
      </c>
      <c r="K37" s="10">
        <v>11442000000</v>
      </c>
      <c r="L37" s="9">
        <v>1699000000</v>
      </c>
      <c r="M37" s="9">
        <v>893000000</v>
      </c>
      <c r="N37" s="10">
        <v>1643000000</v>
      </c>
      <c r="O37" s="12">
        <v>1369000000</v>
      </c>
      <c r="P37" s="6">
        <v>-0.12100496285075486</v>
      </c>
      <c r="Q37" s="6">
        <v>-4.8587481776954981E-2</v>
      </c>
      <c r="R37" s="6">
        <v>-0.27628907483268317</v>
      </c>
      <c r="S37" s="6">
        <v>-4.9612373389118274E-2</v>
      </c>
      <c r="T37" s="6">
        <v>9.893160670947404E-2</v>
      </c>
      <c r="U37" s="6">
        <v>8.5522213395518881E-2</v>
      </c>
      <c r="V37" s="6">
        <v>0.10393711769511248</v>
      </c>
      <c r="W37" s="6">
        <v>9.6726743989449832E-2</v>
      </c>
      <c r="X37" s="6">
        <v>-0.20769193523900145</v>
      </c>
      <c r="Y37" s="6">
        <v>0.14650260958116593</v>
      </c>
      <c r="Z37" s="6">
        <v>0.21593438630369849</v>
      </c>
      <c r="AA37" s="6">
        <v>4.0079756369434116E-3</v>
      </c>
      <c r="AB37" s="6">
        <v>0.12537999546794198</v>
      </c>
      <c r="AC37" s="6">
        <v>0.10538837528020256</v>
      </c>
      <c r="AD37" s="12">
        <v>933.99999999999989</v>
      </c>
    </row>
    <row r="38" spans="1:30">
      <c r="A38" s="18" t="s">
        <v>971</v>
      </c>
      <c r="B38" s="18" t="s">
        <v>2438</v>
      </c>
      <c r="C38" s="18" t="s">
        <v>3574</v>
      </c>
      <c r="D38" s="9">
        <v>990881000000</v>
      </c>
      <c r="E38" s="9">
        <v>919137000000</v>
      </c>
      <c r="F38" s="10">
        <v>992317000000</v>
      </c>
      <c r="G38" s="10">
        <v>1050946000000</v>
      </c>
      <c r="H38" s="9">
        <v>166507000000</v>
      </c>
      <c r="I38" s="9">
        <v>124136000000</v>
      </c>
      <c r="J38" s="10">
        <v>141338000000</v>
      </c>
      <c r="K38" s="10">
        <v>129017000000</v>
      </c>
      <c r="L38" s="9">
        <v>58801000000</v>
      </c>
      <c r="M38" s="9">
        <v>18285000000</v>
      </c>
      <c r="N38" s="10">
        <v>29380000000</v>
      </c>
      <c r="O38" s="12">
        <v>20191000000</v>
      </c>
      <c r="P38" s="6">
        <v>-6.0985115614916032E-3</v>
      </c>
      <c r="Q38" s="6">
        <v>-1.4749586261701524E-2</v>
      </c>
      <c r="R38" s="6">
        <v>3.2751554158142869E-2</v>
      </c>
      <c r="S38" s="6">
        <v>0.13778386222678612</v>
      </c>
      <c r="T38" s="6">
        <v>0.16803935084031282</v>
      </c>
      <c r="U38" s="6">
        <v>0.13505712423719207</v>
      </c>
      <c r="V38" s="6">
        <v>0.14243230741789167</v>
      </c>
      <c r="W38" s="6">
        <v>0.12276272995948412</v>
      </c>
      <c r="X38" s="6">
        <v>2.1254593715947232</v>
      </c>
      <c r="Y38" s="6">
        <v>-0.25665342372117433</v>
      </c>
      <c r="Z38" s="6">
        <v>-0.415137284249463</v>
      </c>
      <c r="AA38" s="6">
        <v>-0.15797345136507487</v>
      </c>
      <c r="AB38" s="6">
        <v>0.39317862882687526</v>
      </c>
      <c r="AC38" s="6">
        <v>3.7917080276180393</v>
      </c>
      <c r="AD38" s="12">
        <v>1151.3220418926439</v>
      </c>
    </row>
    <row r="39" spans="1:30">
      <c r="A39" s="18" t="s">
        <v>2441</v>
      </c>
      <c r="B39" s="18" t="s">
        <v>2442</v>
      </c>
      <c r="C39" s="18" t="s">
        <v>3594</v>
      </c>
      <c r="D39" s="9">
        <v>134974000000</v>
      </c>
      <c r="E39" s="9">
        <v>180921000000</v>
      </c>
      <c r="F39" s="10">
        <v>278538000000</v>
      </c>
      <c r="G39" s="10">
        <v>35218000000</v>
      </c>
      <c r="H39" s="9">
        <v>8815000000</v>
      </c>
      <c r="I39" s="9">
        <v>20116000000</v>
      </c>
      <c r="J39" s="10">
        <v>26413000000</v>
      </c>
      <c r="K39" s="10">
        <v>4813000000</v>
      </c>
      <c r="L39" s="9">
        <v>5423000000</v>
      </c>
      <c r="M39" s="9">
        <v>12679000000</v>
      </c>
      <c r="N39" s="10">
        <v>17861000000</v>
      </c>
      <c r="O39" s="12">
        <v>917000000</v>
      </c>
      <c r="P39" s="6">
        <v>0.85912012158965256</v>
      </c>
      <c r="Q39" s="6">
        <v>2.8211091553459573</v>
      </c>
      <c r="R39" s="6">
        <v>0.72775163534312093</v>
      </c>
      <c r="S39" s="6">
        <v>-3.5611881066776027E-2</v>
      </c>
      <c r="T39" s="6">
        <v>6.5308874301717362E-2</v>
      </c>
      <c r="U39" s="6">
        <v>0.1111866505270256</v>
      </c>
      <c r="V39" s="6">
        <v>9.4827276709102529E-2</v>
      </c>
      <c r="W39" s="6">
        <v>0.136663070021012</v>
      </c>
      <c r="X39" s="6">
        <v>-0.6021465716232951</v>
      </c>
      <c r="Y39" s="6">
        <v>2.8232061626218825</v>
      </c>
      <c r="Z39" s="6">
        <v>-0.17817709771465898</v>
      </c>
      <c r="AA39" s="6">
        <v>5.4517065002905944</v>
      </c>
      <c r="AB39" s="6">
        <v>-2.464165192780754E-2</v>
      </c>
      <c r="AC39" s="6">
        <v>1.7448159389335869</v>
      </c>
      <c r="AD39" s="12">
        <v>1229.3333333333335</v>
      </c>
    </row>
    <row r="40" spans="1:30">
      <c r="A40" s="18" t="s">
        <v>360</v>
      </c>
      <c r="B40" s="18" t="s">
        <v>2062</v>
      </c>
      <c r="C40" s="18" t="s">
        <v>3587</v>
      </c>
      <c r="D40" s="9"/>
      <c r="E40" s="9"/>
      <c r="F40" s="10"/>
      <c r="G40" s="10">
        <v>144320000000</v>
      </c>
      <c r="H40" s="9"/>
      <c r="I40" s="9"/>
      <c r="J40" s="10"/>
      <c r="K40" s="10">
        <v>43141000000</v>
      </c>
      <c r="L40" s="9"/>
      <c r="M40" s="9"/>
      <c r="N40" s="10"/>
      <c r="O40" s="12">
        <v>24242000000</v>
      </c>
      <c r="P40" s="6" t="e">
        <v>#DIV/0!</v>
      </c>
      <c r="Q40" s="6" t="e">
        <v>#DIV/0!</v>
      </c>
      <c r="R40" s="6" t="e">
        <v>#DIV/0!</v>
      </c>
      <c r="S40" s="6" t="e">
        <v>#DIV/0!</v>
      </c>
      <c r="T40" s="6" t="e">
        <v>#DIV/0!</v>
      </c>
      <c r="U40" s="6" t="e">
        <v>#DIV/0!</v>
      </c>
      <c r="V40" s="6" t="e">
        <v>#DIV/0!</v>
      </c>
      <c r="W40" s="6">
        <v>0.29892599778270512</v>
      </c>
      <c r="X40" s="6" t="e">
        <v>#DIV/0!</v>
      </c>
      <c r="Y40" s="6" t="e">
        <v>#DIV/0!</v>
      </c>
      <c r="Z40" s="6" t="e">
        <v>#DIV/0!</v>
      </c>
      <c r="AA40" s="6" t="e">
        <v>#DIV/0!</v>
      </c>
      <c r="AB40" s="6" t="e">
        <v>#DIV/0!</v>
      </c>
      <c r="AC40" s="6" t="e">
        <v>#DIV/0!</v>
      </c>
      <c r="AD40" s="12">
        <v>1322.2618674120758</v>
      </c>
    </row>
    <row r="41" spans="1:30">
      <c r="A41" s="18" t="s">
        <v>974</v>
      </c>
      <c r="B41" s="18" t="s">
        <v>2446</v>
      </c>
      <c r="C41" s="18" t="s">
        <v>3585</v>
      </c>
      <c r="D41" s="9">
        <v>468743000000</v>
      </c>
      <c r="E41" s="9">
        <v>244741000000</v>
      </c>
      <c r="F41" s="10">
        <v>634140000000</v>
      </c>
      <c r="G41" s="10">
        <v>0</v>
      </c>
      <c r="H41" s="9">
        <v>52681000000</v>
      </c>
      <c r="I41" s="9">
        <v>52997000000</v>
      </c>
      <c r="J41" s="10">
        <v>97423000000</v>
      </c>
      <c r="K41" s="10">
        <v>0</v>
      </c>
      <c r="L41" s="9">
        <v>53151000000</v>
      </c>
      <c r="M41" s="9">
        <v>48987000000</v>
      </c>
      <c r="N41" s="10">
        <v>2211000000</v>
      </c>
      <c r="O41" s="12">
        <v>0</v>
      </c>
      <c r="P41" s="6">
        <v>0.94799964852325247</v>
      </c>
      <c r="Q41" s="6">
        <v>5.457767694207092E-2</v>
      </c>
      <c r="R41" s="6">
        <v>1.2795921692392167</v>
      </c>
      <c r="S41" s="6">
        <v>-1</v>
      </c>
      <c r="T41" s="6">
        <v>0.11238781165798743</v>
      </c>
      <c r="U41" s="6">
        <v>0.21654320281440378</v>
      </c>
      <c r="V41" s="6">
        <v>0.15363011322420916</v>
      </c>
      <c r="W41" s="6" t="e">
        <v>#DIV/0!</v>
      </c>
      <c r="X41" s="6">
        <v>4.7553746512201114</v>
      </c>
      <c r="Y41" s="6">
        <v>23.217192956170262</v>
      </c>
      <c r="Z41" s="6">
        <v>1.0760137943873969</v>
      </c>
      <c r="AA41" s="6">
        <v>-1</v>
      </c>
      <c r="AB41" s="6">
        <v>6.1717259170895158</v>
      </c>
      <c r="AC41" s="6">
        <v>-0.25</v>
      </c>
      <c r="AD41" s="12">
        <v>966.14291682221403</v>
      </c>
    </row>
    <row r="42" spans="1:30">
      <c r="A42" s="18" t="s">
        <v>361</v>
      </c>
      <c r="B42" s="18" t="s">
        <v>2063</v>
      </c>
      <c r="C42" s="18" t="s">
        <v>3585</v>
      </c>
      <c r="D42" s="10">
        <v>2040444000000</v>
      </c>
      <c r="E42" s="10">
        <v>1391174000000</v>
      </c>
      <c r="F42" s="10">
        <v>3524297000000</v>
      </c>
      <c r="G42" s="10">
        <v>1229362000000</v>
      </c>
      <c r="H42" s="10">
        <v>967820000000</v>
      </c>
      <c r="I42" s="10">
        <v>629265000000</v>
      </c>
      <c r="J42" s="10">
        <v>1403078000000</v>
      </c>
      <c r="K42" s="10">
        <v>564455000000</v>
      </c>
      <c r="L42" s="10">
        <v>670089000000</v>
      </c>
      <c r="M42" s="10">
        <v>491482000000</v>
      </c>
      <c r="N42" s="10">
        <v>855866000000</v>
      </c>
      <c r="O42" s="12">
        <v>310678000000</v>
      </c>
      <c r="P42" s="6" t="e">
        <v>#DIV/0!</v>
      </c>
      <c r="Q42" s="6" t="e">
        <v>#DIV/0!</v>
      </c>
      <c r="R42" s="6">
        <v>1.5134645159955982</v>
      </c>
      <c r="S42" s="6">
        <v>-8.139204715278027E-2</v>
      </c>
      <c r="T42" s="6">
        <v>0.47431833463697115</v>
      </c>
      <c r="U42" s="6">
        <v>0.45232659609797193</v>
      </c>
      <c r="V42" s="6">
        <v>0.39811570931734752</v>
      </c>
      <c r="W42" s="6">
        <v>0.45914466202794618</v>
      </c>
      <c r="X42" s="6" t="e">
        <v>#DIV/0!</v>
      </c>
      <c r="Y42" s="6" t="e">
        <v>#DIV/0!</v>
      </c>
      <c r="Z42" s="6">
        <v>-7.3912221553420806E-3</v>
      </c>
      <c r="AA42" s="6">
        <v>-0.48017515004375405</v>
      </c>
      <c r="AB42" s="6">
        <v>0.16967072405998151</v>
      </c>
      <c r="AC42" s="6">
        <v>0.16370407833618361</v>
      </c>
      <c r="AD42" s="12">
        <v>2249.3864734299514</v>
      </c>
    </row>
    <row r="43" spans="1:30">
      <c r="A43" s="18" t="s">
        <v>8</v>
      </c>
      <c r="B43" s="18" t="s">
        <v>1653</v>
      </c>
      <c r="C43" s="18" t="s">
        <v>3578</v>
      </c>
      <c r="D43" s="9">
        <v>29034000000</v>
      </c>
      <c r="E43" s="9">
        <v>12812000000</v>
      </c>
      <c r="F43" s="10">
        <v>5413000000</v>
      </c>
      <c r="G43" s="10">
        <v>2389000000</v>
      </c>
      <c r="H43" s="9">
        <v>2555000000</v>
      </c>
      <c r="I43" s="9">
        <v>1243000000</v>
      </c>
      <c r="J43" s="10">
        <v>1089000000</v>
      </c>
      <c r="K43" s="10">
        <v>495000000</v>
      </c>
      <c r="L43" s="9">
        <v>595000000</v>
      </c>
      <c r="M43" s="9">
        <v>282000000</v>
      </c>
      <c r="N43" s="10">
        <v>189000000</v>
      </c>
      <c r="O43" s="12">
        <v>13000000</v>
      </c>
      <c r="P43" s="6">
        <v>6.6507338135312094E-2</v>
      </c>
      <c r="Q43" s="6">
        <v>0.41929390875794043</v>
      </c>
      <c r="R43" s="6">
        <v>6.459877908928767E-2</v>
      </c>
      <c r="S43" s="6">
        <v>-0.22486477238706598</v>
      </c>
      <c r="T43" s="6">
        <v>8.8000275539023218E-2</v>
      </c>
      <c r="U43" s="6">
        <v>9.7018420231033409E-2</v>
      </c>
      <c r="V43" s="6">
        <v>0.20118233881396638</v>
      </c>
      <c r="W43" s="6">
        <v>0.20719966513185434</v>
      </c>
      <c r="X43" s="6">
        <v>0.18077426821787596</v>
      </c>
      <c r="Y43" s="6">
        <v>2.5610086973849127</v>
      </c>
      <c r="Z43" s="6">
        <v>-0.23324296621621854</v>
      </c>
      <c r="AA43" s="6">
        <v>-4.0092458587853664E-3</v>
      </c>
      <c r="AB43" s="6">
        <v>0.52614941517155711</v>
      </c>
      <c r="AC43" s="6">
        <v>0.10368556121496952</v>
      </c>
      <c r="AD43" s="12">
        <v>957.85610675435032</v>
      </c>
    </row>
    <row r="44" spans="1:30">
      <c r="A44" s="18" t="s">
        <v>362</v>
      </c>
      <c r="B44" s="18" t="s">
        <v>2064</v>
      </c>
      <c r="C44" s="18" t="s">
        <v>3595</v>
      </c>
      <c r="D44" s="9"/>
      <c r="E44" s="9"/>
      <c r="F44" s="10"/>
      <c r="G44" s="10">
        <v>0</v>
      </c>
      <c r="H44" s="9"/>
      <c r="I44" s="9"/>
      <c r="J44" s="10"/>
      <c r="K44" s="10">
        <v>0</v>
      </c>
      <c r="L44" s="9"/>
      <c r="M44" s="9"/>
      <c r="N44" s="10"/>
      <c r="O44" s="12">
        <v>0</v>
      </c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12"/>
    </row>
    <row r="45" spans="1:30">
      <c r="A45" s="18" t="s">
        <v>975</v>
      </c>
      <c r="B45" s="18" t="s">
        <v>2447</v>
      </c>
      <c r="C45" s="18" t="s">
        <v>3590</v>
      </c>
      <c r="D45" s="9">
        <v>37071000000</v>
      </c>
      <c r="E45" s="9">
        <v>27683000000</v>
      </c>
      <c r="F45" s="10">
        <v>13590000000</v>
      </c>
      <c r="G45" s="10">
        <v>7881000000</v>
      </c>
      <c r="H45" s="9">
        <v>8105000000</v>
      </c>
      <c r="I45" s="9">
        <v>8348000000</v>
      </c>
      <c r="J45" s="10">
        <v>4107000000</v>
      </c>
      <c r="K45" s="10">
        <v>3444000000</v>
      </c>
      <c r="L45" s="9">
        <v>2106000000</v>
      </c>
      <c r="M45" s="9">
        <v>2877000000</v>
      </c>
      <c r="N45" s="10">
        <v>1513000000</v>
      </c>
      <c r="O45" s="12">
        <v>1267000000</v>
      </c>
      <c r="P45" s="6">
        <v>0.25714413774523659</v>
      </c>
      <c r="Q45" s="6">
        <v>-0.112451203059363</v>
      </c>
      <c r="R45" s="6">
        <v>-2.1885312463011057E-2</v>
      </c>
      <c r="S45" s="6">
        <v>-0.24120795901371841</v>
      </c>
      <c r="T45" s="6">
        <v>0.2186345121523563</v>
      </c>
      <c r="U45" s="6">
        <v>0.30155691218437308</v>
      </c>
      <c r="V45" s="6">
        <v>0.3022075055187638</v>
      </c>
      <c r="W45" s="6">
        <v>0.43700038066235247</v>
      </c>
      <c r="X45" s="6">
        <v>7.9947761542225784E-2</v>
      </c>
      <c r="Y45" s="6">
        <v>-7.9535704115769879E-2</v>
      </c>
      <c r="Z45" s="6">
        <v>-0.93156930736057209</v>
      </c>
      <c r="AA45" s="6">
        <v>0.60973265248833208</v>
      </c>
      <c r="AB45" s="6">
        <v>-0.7432886897677542</v>
      </c>
      <c r="AC45" s="6">
        <v>0.21463307576110491</v>
      </c>
      <c r="AD45" s="12">
        <v>2587.666666666667</v>
      </c>
    </row>
    <row r="46" spans="1:30">
      <c r="A46" s="18" t="s">
        <v>363</v>
      </c>
      <c r="B46" s="18" t="s">
        <v>2065</v>
      </c>
      <c r="C46" s="18" t="s">
        <v>3590</v>
      </c>
      <c r="D46" s="9">
        <v>2009678000000</v>
      </c>
      <c r="E46" s="9">
        <v>1543985000000</v>
      </c>
      <c r="F46" s="10">
        <v>1566628000000</v>
      </c>
      <c r="G46" s="10">
        <v>0</v>
      </c>
      <c r="H46" s="9">
        <v>196139000000</v>
      </c>
      <c r="I46" s="9">
        <v>211360000000</v>
      </c>
      <c r="J46" s="10">
        <v>228822000000</v>
      </c>
      <c r="K46" s="10">
        <v>0</v>
      </c>
      <c r="L46" s="9">
        <v>6601000000</v>
      </c>
      <c r="M46" s="9">
        <v>33315000000</v>
      </c>
      <c r="N46" s="10">
        <v>26681000000</v>
      </c>
      <c r="O46" s="12">
        <v>0</v>
      </c>
      <c r="P46" s="6">
        <v>2.9116790701355145E-3</v>
      </c>
      <c r="Q46" s="6">
        <v>-7.0376116050613668E-2</v>
      </c>
      <c r="R46" s="6">
        <v>0.1197999801407206</v>
      </c>
      <c r="S46" s="6">
        <v>-1</v>
      </c>
      <c r="T46" s="6">
        <v>9.7597227018457688E-2</v>
      </c>
      <c r="U46" s="6">
        <v>0.13689252162423857</v>
      </c>
      <c r="V46" s="6">
        <v>0.14606020063473907</v>
      </c>
      <c r="W46" s="6" t="e">
        <v>#DIV/0!</v>
      </c>
      <c r="X46" s="6">
        <v>-0.90915091167257978</v>
      </c>
      <c r="Y46" s="6">
        <v>-0.29225692838491668</v>
      </c>
      <c r="Z46" s="6">
        <v>-0.32888216427224443</v>
      </c>
      <c r="AA46" s="6">
        <v>-1</v>
      </c>
      <c r="AB46" s="6">
        <v>-0.64318894027611528</v>
      </c>
      <c r="AC46" s="6">
        <v>-0.25</v>
      </c>
      <c r="AD46" s="12">
        <v>1164.9350712731859</v>
      </c>
    </row>
    <row r="47" spans="1:30">
      <c r="A47" s="18" t="s">
        <v>976</v>
      </c>
      <c r="B47" s="18" t="s">
        <v>2449</v>
      </c>
      <c r="C47" s="18" t="s">
        <v>3591</v>
      </c>
      <c r="D47" s="10">
        <v>2432301000000</v>
      </c>
      <c r="E47" s="9">
        <v>2432301000000</v>
      </c>
      <c r="F47" s="10">
        <v>2768953000000</v>
      </c>
      <c r="G47" s="10">
        <v>0</v>
      </c>
      <c r="H47" s="9">
        <v>664236000000</v>
      </c>
      <c r="I47" s="9">
        <v>664236000000</v>
      </c>
      <c r="J47" s="10">
        <v>663657000000</v>
      </c>
      <c r="K47" s="10">
        <v>0</v>
      </c>
      <c r="L47" s="9">
        <v>237149000000</v>
      </c>
      <c r="M47" s="9">
        <v>237149000000</v>
      </c>
      <c r="N47" s="10">
        <v>78048000000</v>
      </c>
      <c r="O47" s="12">
        <v>0</v>
      </c>
      <c r="P47" s="6">
        <v>-0.16475016127781647</v>
      </c>
      <c r="Q47" s="6">
        <v>-3.3645970337694768E-3</v>
      </c>
      <c r="R47" s="6">
        <v>9.3042000955316492E-2</v>
      </c>
      <c r="S47" s="6">
        <v>-1</v>
      </c>
      <c r="T47" s="6">
        <v>0.27308955593900591</v>
      </c>
      <c r="U47" s="6">
        <v>0.27308955593900591</v>
      </c>
      <c r="V47" s="6">
        <v>0.23967795769736791</v>
      </c>
      <c r="W47" s="6" t="e">
        <v>#DIV/0!</v>
      </c>
      <c r="X47" s="6">
        <v>0.18268812697318634</v>
      </c>
      <c r="Y47" s="6">
        <v>0.31897658980358834</v>
      </c>
      <c r="Z47" s="6">
        <v>2.7856727028398676</v>
      </c>
      <c r="AA47" s="6">
        <v>-1</v>
      </c>
      <c r="AB47" s="6">
        <v>0.3038590991562089</v>
      </c>
      <c r="AC47" s="6">
        <v>-0.25</v>
      </c>
      <c r="AD47" s="12">
        <v>2382.8559102674717</v>
      </c>
    </row>
    <row r="48" spans="1:30">
      <c r="A48" s="18" t="s">
        <v>1665</v>
      </c>
      <c r="B48" s="18" t="s">
        <v>1666</v>
      </c>
      <c r="C48" s="18" t="s">
        <v>3577</v>
      </c>
      <c r="D48" s="10">
        <v>420925000000</v>
      </c>
      <c r="E48" s="9">
        <v>412256000000</v>
      </c>
      <c r="F48" s="10">
        <v>461173000000</v>
      </c>
      <c r="G48" s="10">
        <v>383144000000</v>
      </c>
      <c r="H48" s="9">
        <v>106758000000</v>
      </c>
      <c r="I48" s="9">
        <v>76478000000</v>
      </c>
      <c r="J48" s="10">
        <v>98756000000</v>
      </c>
      <c r="K48" s="10">
        <v>137086000000</v>
      </c>
      <c r="L48" s="9">
        <v>67042000000</v>
      </c>
      <c r="M48" s="9">
        <v>61966000000</v>
      </c>
      <c r="N48" s="10">
        <v>29262000000</v>
      </c>
      <c r="O48" s="12">
        <v>62110000000</v>
      </c>
      <c r="P48" s="6">
        <v>0.15814366842024169</v>
      </c>
      <c r="Q48" s="6">
        <v>0.257746177402704</v>
      </c>
      <c r="R48" s="6">
        <v>-0.22147525793069264</v>
      </c>
      <c r="S48" s="6">
        <v>4.437042407854639E-2</v>
      </c>
      <c r="T48" s="6">
        <v>0.25362713072400073</v>
      </c>
      <c r="U48" s="6">
        <v>0.18551094465574788</v>
      </c>
      <c r="V48" s="6">
        <v>0.21414089723379295</v>
      </c>
      <c r="W48" s="6">
        <v>0.3577923704925563</v>
      </c>
      <c r="X48" s="6">
        <v>0.42618582306237701</v>
      </c>
      <c r="Y48" s="6">
        <v>0.4084007042406454</v>
      </c>
      <c r="Z48" s="6">
        <v>14.37774580358465</v>
      </c>
      <c r="AA48" s="6">
        <v>0.13006999681270717</v>
      </c>
      <c r="AB48" s="6">
        <v>0.51420595582837714</v>
      </c>
      <c r="AC48" s="6">
        <v>0.18702417460293591</v>
      </c>
      <c r="AD48" s="12">
        <v>1879.1425199311423</v>
      </c>
    </row>
    <row r="49" spans="1:30">
      <c r="A49" s="18" t="s">
        <v>9</v>
      </c>
      <c r="B49" s="18" t="s">
        <v>1654</v>
      </c>
      <c r="C49" s="18" t="s">
        <v>3577</v>
      </c>
      <c r="D49" s="9">
        <v>9138082000000</v>
      </c>
      <c r="E49" s="9">
        <v>8751685000000</v>
      </c>
      <c r="F49" s="10">
        <v>9596941000000</v>
      </c>
      <c r="G49" s="10">
        <v>0</v>
      </c>
      <c r="H49" s="9"/>
      <c r="I49" s="9"/>
      <c r="J49" s="10">
        <v>3848195000000</v>
      </c>
      <c r="K49" s="10">
        <v>0</v>
      </c>
      <c r="L49" s="9">
        <v>1767673000000</v>
      </c>
      <c r="M49" s="9">
        <v>1813880000000</v>
      </c>
      <c r="N49" s="10">
        <v>2990245000000</v>
      </c>
      <c r="O49" s="12">
        <v>0</v>
      </c>
      <c r="P49" s="6">
        <v>9.8173392788149252E-2</v>
      </c>
      <c r="Q49" s="6">
        <v>7.3696878032993074E-2</v>
      </c>
      <c r="R49" s="6">
        <v>2.7516343788075725E-2</v>
      </c>
      <c r="S49" s="6">
        <v>-1</v>
      </c>
      <c r="T49" s="6">
        <v>0</v>
      </c>
      <c r="U49" s="6">
        <v>0</v>
      </c>
      <c r="V49" s="6">
        <v>0.40098141689106975</v>
      </c>
      <c r="W49" s="6" t="e">
        <v>#DIV/0!</v>
      </c>
      <c r="X49" s="6">
        <v>-7.5753598848870313E-2</v>
      </c>
      <c r="Y49" s="6">
        <v>3.4705426002829373E-2</v>
      </c>
      <c r="Z49" s="6">
        <v>0.74450874808207268</v>
      </c>
      <c r="AA49" s="6">
        <v>-1</v>
      </c>
      <c r="AB49" s="6">
        <v>0.1608195253272382</v>
      </c>
      <c r="AC49" s="6">
        <v>-0.25</v>
      </c>
      <c r="AD49" s="12">
        <v>1633.9553762916487</v>
      </c>
    </row>
    <row r="50" spans="1:30">
      <c r="A50" s="18" t="s">
        <v>10</v>
      </c>
      <c r="B50" s="18" t="s">
        <v>1655</v>
      </c>
      <c r="C50" s="18" t="s">
        <v>3596</v>
      </c>
      <c r="D50" s="9">
        <v>19446000000</v>
      </c>
      <c r="E50" s="9">
        <v>3375000000</v>
      </c>
      <c r="F50" s="10">
        <v>0</v>
      </c>
      <c r="G50" s="10">
        <v>0</v>
      </c>
      <c r="H50" s="9">
        <v>7102000000</v>
      </c>
      <c r="I50" s="9">
        <v>1123000000</v>
      </c>
      <c r="J50" s="10">
        <v>0</v>
      </c>
      <c r="K50" s="10">
        <v>0</v>
      </c>
      <c r="L50" s="9">
        <v>666000000</v>
      </c>
      <c r="M50" s="9">
        <v>-1776000000</v>
      </c>
      <c r="N50" s="10">
        <v>-7670000000</v>
      </c>
      <c r="O50" s="12">
        <v>0</v>
      </c>
      <c r="P50" s="6">
        <v>-0.42743913020661817</v>
      </c>
      <c r="Q50" s="6">
        <v>-0.61979144604830627</v>
      </c>
      <c r="R50" s="6">
        <v>-1</v>
      </c>
      <c r="S50" s="6">
        <v>-1</v>
      </c>
      <c r="T50" s="6">
        <v>0.36521649696595698</v>
      </c>
      <c r="U50" s="6">
        <v>0.33274074074074073</v>
      </c>
      <c r="V50" s="6" t="e">
        <v>#DIV/0!</v>
      </c>
      <c r="W50" s="6" t="e">
        <v>#DIV/0!</v>
      </c>
      <c r="X50" s="6">
        <v>-0.76952226773950949</v>
      </c>
      <c r="Y50" s="6">
        <v>-3.0967469279549573</v>
      </c>
      <c r="Z50" s="6">
        <v>-1.8123156725533729</v>
      </c>
      <c r="AA50" s="6">
        <v>1</v>
      </c>
      <c r="AB50" s="6">
        <v>-3.6768953046922053</v>
      </c>
      <c r="AC50" s="6">
        <v>-0.25</v>
      </c>
      <c r="AD50" s="12">
        <v>-152.21914008321775</v>
      </c>
    </row>
    <row r="51" spans="1:30">
      <c r="A51" s="18" t="s">
        <v>977</v>
      </c>
      <c r="B51" s="18" t="s">
        <v>2450</v>
      </c>
      <c r="C51" s="18" t="s">
        <v>3591</v>
      </c>
      <c r="D51" s="9">
        <v>20200000000</v>
      </c>
      <c r="E51" s="9">
        <v>112932000000</v>
      </c>
      <c r="F51" s="10">
        <v>81562000000</v>
      </c>
      <c r="G51" s="10">
        <v>47560000000</v>
      </c>
      <c r="H51" s="9">
        <v>-4556000000</v>
      </c>
      <c r="I51" s="9">
        <v>18991000000</v>
      </c>
      <c r="J51" s="10">
        <v>9136000000</v>
      </c>
      <c r="K51" s="10">
        <v>5115000000</v>
      </c>
      <c r="L51" s="9">
        <v>-9973000000</v>
      </c>
      <c r="M51" s="9">
        <v>18182000000</v>
      </c>
      <c r="N51" s="10">
        <v>7454000000</v>
      </c>
      <c r="O51" s="12">
        <v>-690000000</v>
      </c>
      <c r="P51" s="6">
        <v>-0.6403704497423397</v>
      </c>
      <c r="Q51" s="6">
        <v>2.4221093586456588</v>
      </c>
      <c r="R51" s="6">
        <v>4.0346079535283756</v>
      </c>
      <c r="S51" s="6">
        <v>1.4400570209085841</v>
      </c>
      <c r="T51" s="6">
        <v>-0.22554455445544555</v>
      </c>
      <c r="U51" s="6">
        <v>0.16816314242198846</v>
      </c>
      <c r="V51" s="6">
        <v>0.11201294720580662</v>
      </c>
      <c r="W51" s="6">
        <v>0.10754835996635828</v>
      </c>
      <c r="X51" s="6">
        <v>-2.4986645355757102</v>
      </c>
      <c r="Y51" s="6">
        <v>42.128009692022744</v>
      </c>
      <c r="Z51" s="6">
        <v>1.7041135466102606</v>
      </c>
      <c r="AA51" s="6">
        <v>0.81766123167711768</v>
      </c>
      <c r="AB51" s="6">
        <v>0.32042916276901168</v>
      </c>
      <c r="AC51" s="6">
        <v>-6.9719346840479812E-2</v>
      </c>
      <c r="AD51" s="12">
        <v>1275.630173062453</v>
      </c>
    </row>
    <row r="52" spans="1:30">
      <c r="A52" s="18" t="s">
        <v>11</v>
      </c>
      <c r="B52" s="18" t="s">
        <v>1656</v>
      </c>
      <c r="C52" s="18" t="s">
        <v>3593</v>
      </c>
      <c r="D52" s="9">
        <v>0</v>
      </c>
      <c r="E52" s="9">
        <v>180992000000</v>
      </c>
      <c r="F52" s="10">
        <v>150548000000</v>
      </c>
      <c r="G52" s="10">
        <v>0</v>
      </c>
      <c r="H52" s="9">
        <v>0</v>
      </c>
      <c r="I52" s="9">
        <v>40716000000</v>
      </c>
      <c r="J52" s="10">
        <v>25460000000</v>
      </c>
      <c r="K52" s="10">
        <v>0</v>
      </c>
      <c r="L52" s="9">
        <v>0</v>
      </c>
      <c r="M52" s="9">
        <v>7076000000</v>
      </c>
      <c r="N52" s="10">
        <v>-6963000000</v>
      </c>
      <c r="O52" s="12">
        <v>0</v>
      </c>
      <c r="P52" s="6">
        <v>-1</v>
      </c>
      <c r="Q52" s="6">
        <v>0.41144897640760714</v>
      </c>
      <c r="R52" s="6">
        <v>0.35829016749215414</v>
      </c>
      <c r="S52" s="6">
        <v>-1</v>
      </c>
      <c r="T52" s="6" t="e">
        <v>#DIV/0!</v>
      </c>
      <c r="U52" s="6">
        <v>0.22496021923620935</v>
      </c>
      <c r="V52" s="6">
        <v>0.16911549804713447</v>
      </c>
      <c r="W52" s="6" t="e">
        <v>#DIV/0!</v>
      </c>
      <c r="X52" s="6">
        <v>1</v>
      </c>
      <c r="Y52" s="6">
        <v>9.7045483507944397</v>
      </c>
      <c r="Z52" s="6">
        <v>-4.7080652780968952</v>
      </c>
      <c r="AA52" s="6">
        <v>-1</v>
      </c>
      <c r="AB52" s="6">
        <v>-0.46038779970846633</v>
      </c>
      <c r="AC52" s="6">
        <v>-0.25</v>
      </c>
      <c r="AD52" s="12">
        <v>9.8260869565217632</v>
      </c>
    </row>
    <row r="53" spans="1:30">
      <c r="A53" s="18" t="s">
        <v>1657</v>
      </c>
      <c r="B53" s="18" t="s">
        <v>1658</v>
      </c>
      <c r="C53" s="18" t="s">
        <v>3597</v>
      </c>
      <c r="D53" s="10">
        <v>30154000000</v>
      </c>
      <c r="E53" s="9">
        <v>25027000000</v>
      </c>
      <c r="F53" s="10">
        <v>41688000000</v>
      </c>
      <c r="G53" s="10">
        <v>38045000000</v>
      </c>
      <c r="H53" s="9">
        <v>10977000000</v>
      </c>
      <c r="I53" s="9">
        <v>8078000000</v>
      </c>
      <c r="J53" s="10">
        <v>12276000000</v>
      </c>
      <c r="K53" s="10">
        <v>8415000000</v>
      </c>
      <c r="L53" s="9">
        <v>4733000000</v>
      </c>
      <c r="M53" s="9">
        <v>3413000000</v>
      </c>
      <c r="N53" s="10">
        <v>4608000000</v>
      </c>
      <c r="O53" s="12">
        <v>2743000000</v>
      </c>
      <c r="P53" s="6">
        <v>0.2976048040931159</v>
      </c>
      <c r="Q53" s="6">
        <v>3.1238356816198638E-2</v>
      </c>
      <c r="R53" s="6">
        <v>-0.37096324054851498</v>
      </c>
      <c r="S53" s="6">
        <v>-0.5958518623739657</v>
      </c>
      <c r="T53" s="6">
        <v>0.3640313059627247</v>
      </c>
      <c r="U53" s="6">
        <v>0.32277140688056899</v>
      </c>
      <c r="V53" s="6">
        <v>0.29447322970639034</v>
      </c>
      <c r="W53" s="6">
        <v>0.22118543829675386</v>
      </c>
      <c r="X53" s="6">
        <v>0.70772210471057961</v>
      </c>
      <c r="Y53" s="6">
        <v>7.9050549952940641E-2</v>
      </c>
      <c r="Z53" s="6">
        <v>-0.14153223407192922</v>
      </c>
      <c r="AA53" s="6">
        <v>-0.17488315146704161</v>
      </c>
      <c r="AB53" s="6">
        <v>0.19387564924002842</v>
      </c>
      <c r="AC53" s="6">
        <v>9.269516718629317E-2</v>
      </c>
      <c r="AD53" s="12">
        <v>1250.5013060181739</v>
      </c>
    </row>
    <row r="54" spans="1:30">
      <c r="A54" s="18" t="s">
        <v>364</v>
      </c>
      <c r="B54" s="18" t="s">
        <v>2066</v>
      </c>
      <c r="C54" s="18" t="s">
        <v>3578</v>
      </c>
      <c r="D54" s="9">
        <v>836587000000</v>
      </c>
      <c r="E54" s="9">
        <v>886665000000</v>
      </c>
      <c r="F54" s="10">
        <v>974652000000</v>
      </c>
      <c r="G54" s="10">
        <v>0</v>
      </c>
      <c r="H54" s="9">
        <v>30133000000</v>
      </c>
      <c r="I54" s="9">
        <v>47072000000</v>
      </c>
      <c r="J54" s="10">
        <v>43923000000</v>
      </c>
      <c r="K54" s="10">
        <v>0</v>
      </c>
      <c r="L54" s="9">
        <v>44821000000</v>
      </c>
      <c r="M54" s="9">
        <v>46128000000</v>
      </c>
      <c r="N54" s="10">
        <v>44032000000</v>
      </c>
      <c r="O54" s="12">
        <v>0</v>
      </c>
      <c r="P54" s="6">
        <v>1.2155491567256272E-2</v>
      </c>
      <c r="Q54" s="6">
        <v>0.15963343307943417</v>
      </c>
      <c r="R54" s="6">
        <v>-6.2713497507709284E-2</v>
      </c>
      <c r="S54" s="6">
        <v>-1</v>
      </c>
      <c r="T54" s="6">
        <v>3.6018967543124628E-2</v>
      </c>
      <c r="U54" s="6">
        <v>5.3088821595529315E-2</v>
      </c>
      <c r="V54" s="6">
        <v>4.5065315620344493E-2</v>
      </c>
      <c r="W54" s="6" t="e">
        <v>#DIV/0!</v>
      </c>
      <c r="X54" s="6">
        <v>-0.2670317093017146</v>
      </c>
      <c r="Y54" s="6">
        <v>0.28937021862427509</v>
      </c>
      <c r="Z54" s="6">
        <v>2.9921948557756468</v>
      </c>
      <c r="AA54" s="6">
        <v>-1</v>
      </c>
      <c r="AB54" s="6">
        <v>0.11983048164986165</v>
      </c>
      <c r="AC54" s="6">
        <v>-0.25</v>
      </c>
      <c r="AD54" s="12">
        <v>1477.5592237921571</v>
      </c>
    </row>
    <row r="55" spans="1:30">
      <c r="A55" s="18" t="s">
        <v>978</v>
      </c>
      <c r="B55" s="18" t="s">
        <v>2451</v>
      </c>
      <c r="C55" s="18" t="s">
        <v>3589</v>
      </c>
      <c r="D55" s="10">
        <v>1177298000000</v>
      </c>
      <c r="E55" s="10">
        <v>1069736000000</v>
      </c>
      <c r="F55" s="10">
        <v>1159009000000</v>
      </c>
      <c r="G55" s="10">
        <v>1019780000000</v>
      </c>
      <c r="H55" s="10">
        <v>275069000000</v>
      </c>
      <c r="I55" s="10">
        <v>250444000000</v>
      </c>
      <c r="J55" s="10">
        <v>253973000000</v>
      </c>
      <c r="K55" s="10">
        <v>245680000000</v>
      </c>
      <c r="L55" s="10">
        <v>118909000000</v>
      </c>
      <c r="M55" s="10">
        <v>120005000000</v>
      </c>
      <c r="N55" s="10">
        <v>94561000000</v>
      </c>
      <c r="O55" s="12">
        <v>102369000000</v>
      </c>
      <c r="P55" s="6">
        <v>6.613783805648614E-2</v>
      </c>
      <c r="Q55" s="6">
        <v>4.9576774487347791E-2</v>
      </c>
      <c r="R55" s="6">
        <v>-9.2965170615490131E-3</v>
      </c>
      <c r="S55" s="6">
        <v>9.5012513736953824E-2</v>
      </c>
      <c r="T55" s="6">
        <v>0.23364432794415688</v>
      </c>
      <c r="U55" s="6">
        <v>0.23411757667312308</v>
      </c>
      <c r="V55" s="6">
        <v>0.21912944593182623</v>
      </c>
      <c r="W55" s="6">
        <v>0.24091470709368687</v>
      </c>
      <c r="X55" s="6">
        <v>-0.14187804575823693</v>
      </c>
      <c r="Y55" s="6">
        <v>3.9893935127064725E-2</v>
      </c>
      <c r="Z55" s="6">
        <v>8.0267545109244762E-2</v>
      </c>
      <c r="AA55" s="6">
        <v>0.12392300605355086</v>
      </c>
      <c r="AB55" s="6">
        <v>-7.1404418599294583E-3</v>
      </c>
      <c r="AC55" s="6">
        <v>6.7109820610263826E-3</v>
      </c>
      <c r="AD55" s="12">
        <v>5324.1999254882721</v>
      </c>
    </row>
    <row r="56" spans="1:30">
      <c r="A56" s="18" t="s">
        <v>365</v>
      </c>
      <c r="B56" s="18" t="s">
        <v>2067</v>
      </c>
      <c r="C56" s="18" t="s">
        <v>3592</v>
      </c>
      <c r="D56" s="9">
        <v>4376892000000</v>
      </c>
      <c r="E56" s="9">
        <v>6415000000</v>
      </c>
      <c r="F56" s="10">
        <v>6899000000</v>
      </c>
      <c r="G56" s="10">
        <v>7218000000</v>
      </c>
      <c r="H56" s="9">
        <v>-16981150000</v>
      </c>
      <c r="I56" s="9">
        <v>-14860000000</v>
      </c>
      <c r="J56" s="10">
        <v>-14379000000</v>
      </c>
      <c r="K56" s="10">
        <v>-14109000000</v>
      </c>
      <c r="L56" s="9">
        <v>-43503808000</v>
      </c>
      <c r="M56" s="9">
        <v>-42350000000</v>
      </c>
      <c r="N56" s="10">
        <v>-41472000000</v>
      </c>
      <c r="O56" s="12">
        <v>-40908000000</v>
      </c>
      <c r="P56" s="6" t="e">
        <v>#DIV/0!</v>
      </c>
      <c r="Q56" s="6" t="e">
        <v>#DIV/0!</v>
      </c>
      <c r="R56" s="6" t="e">
        <v>#DIV/0!</v>
      </c>
      <c r="S56" s="6">
        <v>-0.99835088460030541</v>
      </c>
      <c r="T56" s="6">
        <v>-3.8797278982437766E-3</v>
      </c>
      <c r="U56" s="6">
        <v>-2.3164458300857365</v>
      </c>
      <c r="V56" s="6">
        <v>-2.0842151036382086</v>
      </c>
      <c r="W56" s="6">
        <v>-1.9546965918536992</v>
      </c>
      <c r="X56" s="6" t="e">
        <v>#DIV/0!</v>
      </c>
      <c r="Y56" s="6" t="e">
        <v>#DIV/0!</v>
      </c>
      <c r="Z56" s="6" t="e">
        <v>#DIV/0!</v>
      </c>
      <c r="AA56" s="6">
        <v>5.9668523730152544E-2</v>
      </c>
      <c r="AB56" s="6" t="e">
        <v>#DIV/0!</v>
      </c>
      <c r="AC56" s="6" t="e">
        <v>#DIV/0!</v>
      </c>
      <c r="AD56" s="12">
        <v>-3468.7383092783507</v>
      </c>
    </row>
    <row r="57" spans="1:30">
      <c r="A57" s="18" t="s">
        <v>366</v>
      </c>
      <c r="B57" s="18" t="s">
        <v>2068</v>
      </c>
      <c r="C57" s="18" t="s">
        <v>3593</v>
      </c>
      <c r="D57" s="9">
        <v>80755000000</v>
      </c>
      <c r="E57" s="9">
        <v>66631000000</v>
      </c>
      <c r="F57" s="10">
        <v>76315000000</v>
      </c>
      <c r="G57" s="10">
        <v>58542000000</v>
      </c>
      <c r="H57" s="9">
        <v>9643000000</v>
      </c>
      <c r="I57" s="9">
        <v>6718000000</v>
      </c>
      <c r="J57" s="10">
        <v>9877000000</v>
      </c>
      <c r="K57" s="10">
        <v>8143000000</v>
      </c>
      <c r="L57" s="9">
        <v>1683000000</v>
      </c>
      <c r="M57" s="9">
        <v>231000000</v>
      </c>
      <c r="N57" s="10">
        <v>2827000000</v>
      </c>
      <c r="O57" s="12">
        <v>1445000000</v>
      </c>
      <c r="P57" s="6">
        <v>-0.18339352424084307</v>
      </c>
      <c r="Q57" s="6">
        <v>-6.2897616327437234E-2</v>
      </c>
      <c r="R57" s="6">
        <v>9.8556328230388401E-2</v>
      </c>
      <c r="S57" s="6">
        <v>4.4775865852880684E-3</v>
      </c>
      <c r="T57" s="6">
        <v>0.11941056281344808</v>
      </c>
      <c r="U57" s="6">
        <v>0.10082394080833246</v>
      </c>
      <c r="V57" s="6">
        <v>0.12942409749066369</v>
      </c>
      <c r="W57" s="6">
        <v>0.13909671688702127</v>
      </c>
      <c r="X57" s="6">
        <v>-0.17133472167083594</v>
      </c>
      <c r="Y57" s="6">
        <v>-0.58934300439683684</v>
      </c>
      <c r="Z57" s="6">
        <v>0.87027763085222787</v>
      </c>
      <c r="AA57" s="6">
        <v>0.69430673668423848</v>
      </c>
      <c r="AB57" s="6">
        <v>-1.6050433471444747E-2</v>
      </c>
      <c r="AC57" s="6">
        <v>-8.1990386878605492E-2</v>
      </c>
      <c r="AD57" s="12">
        <v>1627.8947368421052</v>
      </c>
    </row>
    <row r="58" spans="1:30">
      <c r="A58" s="18" t="s">
        <v>12</v>
      </c>
      <c r="B58" s="18" t="s">
        <v>1809</v>
      </c>
      <c r="C58" s="18" t="s">
        <v>3576</v>
      </c>
      <c r="D58" s="9">
        <v>66156000000</v>
      </c>
      <c r="E58" s="9">
        <v>77400000000</v>
      </c>
      <c r="F58" s="10">
        <v>68462000000</v>
      </c>
      <c r="G58" s="10">
        <v>65988000000</v>
      </c>
      <c r="H58" s="9">
        <v>18515000000</v>
      </c>
      <c r="I58" s="9">
        <v>17013000000</v>
      </c>
      <c r="J58" s="10">
        <v>19930000000</v>
      </c>
      <c r="K58" s="10">
        <v>15586000000</v>
      </c>
      <c r="L58" s="9">
        <v>5918000000</v>
      </c>
      <c r="M58" s="9">
        <v>4796000000</v>
      </c>
      <c r="N58" s="10">
        <v>4252000000</v>
      </c>
      <c r="O58" s="12">
        <v>4486000000</v>
      </c>
      <c r="P58" s="6">
        <v>0.2790599417649221</v>
      </c>
      <c r="Q58" s="6">
        <v>0.34318220791834658</v>
      </c>
      <c r="R58" s="6">
        <v>-6.660353429760528E-2</v>
      </c>
      <c r="S58" s="6">
        <v>0.13987566994347422</v>
      </c>
      <c r="T58" s="6">
        <v>0.27986879496946609</v>
      </c>
      <c r="U58" s="6">
        <v>0.2198062015503876</v>
      </c>
      <c r="V58" s="6">
        <v>0.29111039700855951</v>
      </c>
      <c r="W58" s="6">
        <v>0.23619445959871491</v>
      </c>
      <c r="X58" s="6">
        <v>0.57133534150751131</v>
      </c>
      <c r="Y58" s="6">
        <v>2.7239274498297415E-2</v>
      </c>
      <c r="Z58" s="6">
        <v>5.3412354289777163E-2</v>
      </c>
      <c r="AA58" s="6">
        <v>1.3194492869282724E-2</v>
      </c>
      <c r="AB58" s="6">
        <v>0.14207546200510301</v>
      </c>
      <c r="AC58" s="6">
        <v>6.9913154188897708E-2</v>
      </c>
      <c r="AD58" s="12">
        <v>1571.8791689404045</v>
      </c>
    </row>
    <row r="59" spans="1:30">
      <c r="A59" s="18" t="s">
        <v>980</v>
      </c>
      <c r="B59" s="18" t="s">
        <v>2453</v>
      </c>
      <c r="C59" s="18" t="s">
        <v>3574</v>
      </c>
      <c r="D59" s="9">
        <v>5454000000</v>
      </c>
      <c r="E59" s="9">
        <v>5315000000</v>
      </c>
      <c r="F59" s="10">
        <v>5293000000</v>
      </c>
      <c r="G59" s="10">
        <v>0</v>
      </c>
      <c r="H59" s="9">
        <v>1889000000</v>
      </c>
      <c r="I59" s="9">
        <v>2325000000</v>
      </c>
      <c r="J59" s="10">
        <v>2012000000</v>
      </c>
      <c r="K59" s="10">
        <v>0</v>
      </c>
      <c r="L59" s="9">
        <v>236000000</v>
      </c>
      <c r="M59" s="9">
        <v>139000000</v>
      </c>
      <c r="N59" s="10">
        <v>268000000</v>
      </c>
      <c r="O59" s="12">
        <v>0</v>
      </c>
      <c r="P59" s="6">
        <v>-0.14653364000212604</v>
      </c>
      <c r="Q59" s="6">
        <v>-0.21255205920564077</v>
      </c>
      <c r="R59" s="6">
        <v>-0.26572532619265582</v>
      </c>
      <c r="S59" s="6">
        <v>-1</v>
      </c>
      <c r="T59" s="6">
        <v>0.34635130179684637</v>
      </c>
      <c r="U59" s="6">
        <v>0.4374412041392286</v>
      </c>
      <c r="V59" s="6">
        <v>0.38012469299074247</v>
      </c>
      <c r="W59" s="6" t="e">
        <v>#DIV/0!</v>
      </c>
      <c r="X59" s="6">
        <v>-0.56879437305744951</v>
      </c>
      <c r="Y59" s="6">
        <v>-0.28878862661880789</v>
      </c>
      <c r="Z59" s="6">
        <v>3.6634915017960012</v>
      </c>
      <c r="AA59" s="6">
        <v>-1</v>
      </c>
      <c r="AB59" s="6">
        <v>-0.20748776941591796</v>
      </c>
      <c r="AC59" s="6">
        <v>-0.25</v>
      </c>
      <c r="AD59" s="12">
        <v>204.07858834746173</v>
      </c>
    </row>
    <row r="60" spans="1:30">
      <c r="A60" s="18" t="s">
        <v>367</v>
      </c>
      <c r="B60" s="18" t="s">
        <v>2069</v>
      </c>
      <c r="C60" s="18" t="s">
        <v>3598</v>
      </c>
      <c r="D60" s="10">
        <v>141580000000</v>
      </c>
      <c r="E60" s="10">
        <v>169287000000</v>
      </c>
      <c r="F60" s="10">
        <v>148018000000</v>
      </c>
      <c r="G60" s="10">
        <v>213044000000</v>
      </c>
      <c r="H60" s="10">
        <v>45816000000</v>
      </c>
      <c r="I60" s="10">
        <v>86457000000</v>
      </c>
      <c r="J60" s="10">
        <v>37758000000</v>
      </c>
      <c r="K60" s="10">
        <v>-29804000000</v>
      </c>
      <c r="L60" s="10">
        <v>20125000000</v>
      </c>
      <c r="M60" s="10">
        <v>59942000000</v>
      </c>
      <c r="N60" s="10">
        <v>-904000000</v>
      </c>
      <c r="O60" s="12">
        <v>-60726000000</v>
      </c>
      <c r="P60" s="6">
        <v>-0.65112157205358767</v>
      </c>
      <c r="Q60" s="6">
        <v>3.1736254331034705E-2</v>
      </c>
      <c r="R60" s="6">
        <v>-6.9319828947497525E-2</v>
      </c>
      <c r="S60" s="6">
        <v>0.42538378138304228</v>
      </c>
      <c r="T60" s="6">
        <v>0.32360502895889248</v>
      </c>
      <c r="U60" s="6">
        <v>0.51071257686650484</v>
      </c>
      <c r="V60" s="6">
        <v>0.25509059708954318</v>
      </c>
      <c r="W60" s="6">
        <v>-0.13989598392820263</v>
      </c>
      <c r="X60" s="6">
        <v>-0.83543011633620634</v>
      </c>
      <c r="Y60" s="6">
        <v>1.4826679595247665</v>
      </c>
      <c r="Z60" s="6">
        <v>0.91328832629582946</v>
      </c>
      <c r="AA60" s="6">
        <v>-2.7714578227703721</v>
      </c>
      <c r="AB60" s="6">
        <v>-0.41377120421926206</v>
      </c>
      <c r="AC60" s="6">
        <v>-0.53713054101083046</v>
      </c>
      <c r="AD60" s="12">
        <v>151.6566217700715</v>
      </c>
    </row>
    <row r="61" spans="1:30">
      <c r="A61" s="18" t="s">
        <v>981</v>
      </c>
      <c r="B61" s="18" t="s">
        <v>2454</v>
      </c>
      <c r="C61" s="18" t="s">
        <v>3599</v>
      </c>
      <c r="D61" s="9">
        <v>27844707000000</v>
      </c>
      <c r="E61" s="9">
        <v>23012447000000</v>
      </c>
      <c r="F61" s="10">
        <v>28889737000000</v>
      </c>
      <c r="G61" s="10">
        <v>17991040000000</v>
      </c>
      <c r="H61" s="9">
        <v>619293000000</v>
      </c>
      <c r="I61" s="9">
        <v>741251000000</v>
      </c>
      <c r="J61" s="10">
        <v>1814945000000</v>
      </c>
      <c r="K61" s="10">
        <v>-1990831000000</v>
      </c>
      <c r="L61" s="9">
        <v>311379000000</v>
      </c>
      <c r="M61" s="9">
        <v>597727000000</v>
      </c>
      <c r="N61" s="10">
        <v>1516894000000</v>
      </c>
      <c r="O61" s="12">
        <v>-2330285000000</v>
      </c>
      <c r="P61" s="6" t="e">
        <v>#DIV/0!</v>
      </c>
      <c r="Q61" s="6" t="e">
        <v>#DIV/0!</v>
      </c>
      <c r="R61" s="6">
        <v>-1.1909353948372973E-2</v>
      </c>
      <c r="S61" s="6">
        <v>-0.22016986223941784</v>
      </c>
      <c r="T61" s="6">
        <v>2.2240959475709334E-2</v>
      </c>
      <c r="U61" s="6">
        <v>3.221087266382406E-2</v>
      </c>
      <c r="V61" s="6">
        <v>6.2823174887331093E-2</v>
      </c>
      <c r="W61" s="6">
        <v>-0.11065680472057202</v>
      </c>
      <c r="X61" s="6" t="e">
        <v>#DIV/0!</v>
      </c>
      <c r="Y61" s="6" t="e">
        <v>#DIV/0!</v>
      </c>
      <c r="Z61" s="6">
        <v>2.5015318278690715</v>
      </c>
      <c r="AA61" s="6">
        <v>-4.8330208076322068</v>
      </c>
      <c r="AB61" s="6">
        <v>11.097571673511704</v>
      </c>
      <c r="AC61" s="6">
        <v>-0.62704658347189857</v>
      </c>
      <c r="AD61" s="12">
        <v>30.870831109304664</v>
      </c>
    </row>
    <row r="62" spans="1:30">
      <c r="A62" s="18" t="s">
        <v>982</v>
      </c>
      <c r="B62" s="18" t="s">
        <v>2455</v>
      </c>
      <c r="C62" s="18" t="s">
        <v>3584</v>
      </c>
      <c r="D62" s="9">
        <v>19447000000</v>
      </c>
      <c r="E62" s="9">
        <v>24770000000</v>
      </c>
      <c r="F62" s="10">
        <v>9838000000</v>
      </c>
      <c r="G62" s="10">
        <v>1520000000</v>
      </c>
      <c r="H62" s="9">
        <v>2354000000</v>
      </c>
      <c r="I62" s="9">
        <v>3635000000</v>
      </c>
      <c r="J62" s="10">
        <v>1993000000</v>
      </c>
      <c r="K62" s="10">
        <v>391000000</v>
      </c>
      <c r="L62" s="9">
        <v>341000000</v>
      </c>
      <c r="M62" s="9">
        <v>775000000</v>
      </c>
      <c r="N62" s="10">
        <v>100000000</v>
      </c>
      <c r="O62" s="12">
        <v>32000000</v>
      </c>
      <c r="P62" s="6">
        <v>0.18963537703894606</v>
      </c>
      <c r="Q62" s="6">
        <v>0.17261487586049443</v>
      </c>
      <c r="R62" s="6">
        <v>-6.1965925859052619E-2</v>
      </c>
      <c r="S62" s="6">
        <v>-0.48581166049835622</v>
      </c>
      <c r="T62" s="6">
        <v>0.12104694811539055</v>
      </c>
      <c r="U62" s="6">
        <v>0.1467501009285426</v>
      </c>
      <c r="V62" s="6">
        <v>0.20258182557430371</v>
      </c>
      <c r="W62" s="6">
        <v>0.25723684210526315</v>
      </c>
      <c r="X62" s="6">
        <v>-2.1595061149591373E-2</v>
      </c>
      <c r="Y62" s="6">
        <v>3.0836546882027832E-2</v>
      </c>
      <c r="Z62" s="6">
        <v>-0.31841831773126977</v>
      </c>
      <c r="AA62" s="6">
        <v>-0.78222068896513119</v>
      </c>
      <c r="AB62" s="6">
        <v>-2.0192459008400276E-2</v>
      </c>
      <c r="AC62" s="6">
        <v>-0.19748975721600096</v>
      </c>
      <c r="AD62" s="12">
        <v>1134.5454545454543</v>
      </c>
    </row>
    <row r="63" spans="1:30">
      <c r="A63" s="18" t="s">
        <v>942</v>
      </c>
      <c r="B63" s="18" t="s">
        <v>2423</v>
      </c>
      <c r="C63" s="18" t="s">
        <v>3600</v>
      </c>
      <c r="D63" s="9">
        <v>469541000000</v>
      </c>
      <c r="E63" s="9">
        <v>231399000000</v>
      </c>
      <c r="F63" s="10">
        <v>931033000000</v>
      </c>
      <c r="G63" s="10">
        <v>415806000000</v>
      </c>
      <c r="H63" s="9">
        <v>43587000000</v>
      </c>
      <c r="I63" s="9">
        <v>2962000000</v>
      </c>
      <c r="J63" s="10">
        <v>166877000000</v>
      </c>
      <c r="K63" s="10">
        <v>29021000000</v>
      </c>
      <c r="L63" s="9">
        <v>50803000000</v>
      </c>
      <c r="M63" s="9">
        <v>4980000000</v>
      </c>
      <c r="N63" s="10">
        <v>150100000000</v>
      </c>
      <c r="O63" s="12">
        <v>28295000000</v>
      </c>
      <c r="P63" s="6">
        <v>1.9483067356288986</v>
      </c>
      <c r="Q63" s="6">
        <v>0.12106074725717751</v>
      </c>
      <c r="R63" s="6">
        <v>7.4576550693524757</v>
      </c>
      <c r="S63" s="6">
        <v>0.58178197584900282</v>
      </c>
      <c r="T63" s="6">
        <v>9.2828954234028552E-2</v>
      </c>
      <c r="U63" s="6">
        <v>1.2800401038898181E-2</v>
      </c>
      <c r="V63" s="6">
        <v>0.17923854471323789</v>
      </c>
      <c r="W63" s="6">
        <v>6.9794567658956336E-2</v>
      </c>
      <c r="X63" s="6">
        <v>6.7767289071418526</v>
      </c>
      <c r="Y63" s="6">
        <v>1.2573623127111369</v>
      </c>
      <c r="Z63" s="6">
        <v>2.4752013351260294</v>
      </c>
      <c r="AA63" s="6">
        <v>206.21859983893222</v>
      </c>
      <c r="AB63" s="6">
        <v>0.4984541472053321</v>
      </c>
      <c r="AC63" s="6">
        <v>114.29934347933023</v>
      </c>
      <c r="AD63" s="12">
        <v>3871.6322562725677</v>
      </c>
    </row>
    <row r="64" spans="1:30">
      <c r="A64" s="18" t="s">
        <v>1659</v>
      </c>
      <c r="B64" s="18" t="s">
        <v>1660</v>
      </c>
      <c r="C64" s="18" t="s">
        <v>3586</v>
      </c>
      <c r="D64" s="9">
        <v>846312000000</v>
      </c>
      <c r="E64" s="9">
        <v>810850000000</v>
      </c>
      <c r="F64" s="10">
        <v>874553000000</v>
      </c>
      <c r="G64" s="10">
        <v>688662000000</v>
      </c>
      <c r="H64" s="9">
        <v>124998000000</v>
      </c>
      <c r="I64" s="9">
        <v>84135000000</v>
      </c>
      <c r="J64" s="10">
        <v>95334000000</v>
      </c>
      <c r="K64" s="10">
        <v>89351000000</v>
      </c>
      <c r="L64" s="9">
        <v>12931000000</v>
      </c>
      <c r="M64" s="9">
        <v>11486000000</v>
      </c>
      <c r="N64" s="10">
        <v>12449000000</v>
      </c>
      <c r="O64" s="12">
        <v>11448000000</v>
      </c>
      <c r="P64" s="6">
        <v>4.2342194797668015E-2</v>
      </c>
      <c r="Q64" s="6">
        <v>0.12782171321786295</v>
      </c>
      <c r="R64" s="6">
        <v>-6.4195062828504013E-2</v>
      </c>
      <c r="S64" s="6">
        <v>-4.5631802433067019E-2</v>
      </c>
      <c r="T64" s="6">
        <v>0.14769730312225279</v>
      </c>
      <c r="U64" s="6">
        <v>0.10376148486156503</v>
      </c>
      <c r="V64" s="6">
        <v>0.10900883079699</v>
      </c>
      <c r="W64" s="6">
        <v>0.12974579692214758</v>
      </c>
      <c r="X64" s="6">
        <v>-0.63579713896798795</v>
      </c>
      <c r="Y64" s="6">
        <v>50.888950940894269</v>
      </c>
      <c r="Z64" s="6">
        <v>6.1120678095040759</v>
      </c>
      <c r="AA64" s="6">
        <v>-0.46684505516967073</v>
      </c>
      <c r="AB64" s="6">
        <v>1.8149275388393185</v>
      </c>
      <c r="AC64" s="6">
        <v>2.1734493577086131</v>
      </c>
      <c r="AD64" s="12">
        <v>402.74497786040479</v>
      </c>
    </row>
    <row r="65" spans="1:30">
      <c r="A65" s="18" t="s">
        <v>13</v>
      </c>
      <c r="B65" s="18" t="s">
        <v>1661</v>
      </c>
      <c r="C65" s="18" t="s">
        <v>3577</v>
      </c>
      <c r="D65" s="9">
        <v>74695000000</v>
      </c>
      <c r="E65" s="9">
        <v>63426000000</v>
      </c>
      <c r="F65" s="10">
        <v>92245000000</v>
      </c>
      <c r="G65" s="10">
        <v>0</v>
      </c>
      <c r="H65" s="9">
        <v>33363000000</v>
      </c>
      <c r="I65" s="9">
        <v>30587000000</v>
      </c>
      <c r="J65" s="10">
        <v>33390000000</v>
      </c>
      <c r="K65" s="10">
        <v>0</v>
      </c>
      <c r="L65" s="9">
        <v>17429000000</v>
      </c>
      <c r="M65" s="9">
        <v>10302000000</v>
      </c>
      <c r="N65" s="10">
        <v>13180000000</v>
      </c>
      <c r="O65" s="12">
        <v>0</v>
      </c>
      <c r="P65" s="6">
        <v>-0.14852787472483503</v>
      </c>
      <c r="Q65" s="6">
        <v>-0.22338035629786479</v>
      </c>
      <c r="R65" s="6">
        <v>3.1094088474700625E-2</v>
      </c>
      <c r="S65" s="6">
        <v>-1</v>
      </c>
      <c r="T65" s="6">
        <v>0.44665640270433093</v>
      </c>
      <c r="U65" s="6">
        <v>0.482247028032668</v>
      </c>
      <c r="V65" s="6">
        <v>0.36197083852783346</v>
      </c>
      <c r="W65" s="6" t="e">
        <v>#DIV/0!</v>
      </c>
      <c r="X65" s="6">
        <v>0.2356254109960563</v>
      </c>
      <c r="Y65" s="6">
        <v>-3.0278274048935794E-2</v>
      </c>
      <c r="Z65" s="6">
        <v>-0.20132776314349268</v>
      </c>
      <c r="AA65" s="6">
        <v>-1</v>
      </c>
      <c r="AB65" s="6">
        <v>1.9385177029213496E-2</v>
      </c>
      <c r="AC65" s="6">
        <v>-0.25</v>
      </c>
      <c r="AD65" s="12">
        <v>3030.4444444444443</v>
      </c>
    </row>
    <row r="66" spans="1:30">
      <c r="A66" s="18" t="s">
        <v>14</v>
      </c>
      <c r="B66" s="18" t="s">
        <v>1662</v>
      </c>
      <c r="C66" s="18" t="s">
        <v>3601</v>
      </c>
      <c r="D66" s="10">
        <v>115844000000</v>
      </c>
      <c r="E66" s="9">
        <v>117939000000</v>
      </c>
      <c r="F66" s="10">
        <v>120932000000</v>
      </c>
      <c r="G66" s="10">
        <v>0</v>
      </c>
      <c r="H66" s="9">
        <v>34515000000</v>
      </c>
      <c r="I66" s="9">
        <v>39537000000</v>
      </c>
      <c r="J66" s="10">
        <v>38181000000</v>
      </c>
      <c r="K66" s="10">
        <v>0</v>
      </c>
      <c r="L66" s="9">
        <v>8743000000</v>
      </c>
      <c r="M66" s="9">
        <v>15405000000</v>
      </c>
      <c r="N66" s="10">
        <v>-1330000000</v>
      </c>
      <c r="O66" s="12">
        <v>0</v>
      </c>
      <c r="P66" s="6">
        <v>1.9663165111529508E-2</v>
      </c>
      <c r="Q66" s="6">
        <v>2.2671904357577904E-2</v>
      </c>
      <c r="R66" s="6">
        <v>1.2059034552692836E-2</v>
      </c>
      <c r="S66" s="6">
        <v>-1</v>
      </c>
      <c r="T66" s="6">
        <v>0.29794378647146164</v>
      </c>
      <c r="U66" s="6">
        <v>0.33523262025284256</v>
      </c>
      <c r="V66" s="6">
        <v>0.31572288558859524</v>
      </c>
      <c r="W66" s="6" t="e">
        <v>#DIV/0!</v>
      </c>
      <c r="X66" s="6">
        <v>3.4495927397898161</v>
      </c>
      <c r="Y66" s="6">
        <v>1.7447553484288911</v>
      </c>
      <c r="Z66" s="6">
        <v>-1.1613840485294453</v>
      </c>
      <c r="AA66" s="6">
        <v>-1</v>
      </c>
      <c r="AB66" s="6">
        <v>0.49631328597396829</v>
      </c>
      <c r="AC66" s="6">
        <v>-0.25</v>
      </c>
      <c r="AD66" s="12">
        <v>2437.8205128205127</v>
      </c>
    </row>
    <row r="67" spans="1:30">
      <c r="A67" s="18" t="s">
        <v>983</v>
      </c>
      <c r="B67" s="18" t="s">
        <v>2456</v>
      </c>
      <c r="C67" s="18" t="s">
        <v>3577</v>
      </c>
      <c r="D67" s="9">
        <v>8137246000000</v>
      </c>
      <c r="E67" s="9">
        <v>8451136000000</v>
      </c>
      <c r="F67" s="10">
        <v>9320993000000</v>
      </c>
      <c r="G67" s="10">
        <v>0</v>
      </c>
      <c r="H67" s="9">
        <v>264842000000</v>
      </c>
      <c r="I67" s="9">
        <v>273284000000</v>
      </c>
      <c r="J67" s="10">
        <v>-141269000000</v>
      </c>
      <c r="K67" s="10">
        <v>0</v>
      </c>
      <c r="L67" s="9">
        <v>242267000000</v>
      </c>
      <c r="M67" s="9">
        <v>359957000000</v>
      </c>
      <c r="N67" s="10">
        <v>89807000000</v>
      </c>
      <c r="O67" s="12">
        <v>0</v>
      </c>
      <c r="P67" s="6">
        <v>0.12454843911259407</v>
      </c>
      <c r="Q67" s="6">
        <v>0.1696897583136808</v>
      </c>
      <c r="R67" s="6">
        <v>0.10129304509987355</v>
      </c>
      <c r="S67" s="6">
        <v>-1</v>
      </c>
      <c r="T67" s="6">
        <v>3.25468837982777E-2</v>
      </c>
      <c r="U67" s="6">
        <v>3.233695446387326E-2</v>
      </c>
      <c r="V67" s="6">
        <v>-1.5156003228411393E-2</v>
      </c>
      <c r="W67" s="6" t="e">
        <v>#DIV/0!</v>
      </c>
      <c r="X67" s="6">
        <v>-0.26430085633154338</v>
      </c>
      <c r="Y67" s="6">
        <v>2.9982487538278111</v>
      </c>
      <c r="Z67" s="6">
        <v>-0.53084185103176218</v>
      </c>
      <c r="AA67" s="6">
        <v>-1</v>
      </c>
      <c r="AB67" s="6">
        <v>1.9589576692430777E-2</v>
      </c>
      <c r="AC67" s="6">
        <v>-0.25</v>
      </c>
      <c r="AD67" s="12">
        <v>932.25081266671214</v>
      </c>
    </row>
    <row r="68" spans="1:30">
      <c r="A68" s="18" t="s">
        <v>15</v>
      </c>
      <c r="B68" s="18" t="s">
        <v>1664</v>
      </c>
      <c r="C68" s="18" t="s">
        <v>3585</v>
      </c>
      <c r="D68" s="9">
        <v>145305000000</v>
      </c>
      <c r="E68" s="9">
        <v>126931000000</v>
      </c>
      <c r="F68" s="10">
        <v>165386000000</v>
      </c>
      <c r="G68" s="10">
        <v>83344000000</v>
      </c>
      <c r="H68" s="9">
        <v>75688000000</v>
      </c>
      <c r="I68" s="9">
        <v>71270000000</v>
      </c>
      <c r="J68" s="10">
        <v>71989000000</v>
      </c>
      <c r="K68" s="10">
        <v>-2230000000</v>
      </c>
      <c r="L68" s="9">
        <v>33173000000</v>
      </c>
      <c r="M68" s="9">
        <v>34892000000</v>
      </c>
      <c r="N68" s="10">
        <v>37208000000</v>
      </c>
      <c r="O68" s="12">
        <v>-22704000000</v>
      </c>
      <c r="P68" s="6">
        <v>9.0041866714356919E-2</v>
      </c>
      <c r="Q68" s="6">
        <v>5.683629494897157E-2</v>
      </c>
      <c r="R68" s="6">
        <v>0.14558737066783325</v>
      </c>
      <c r="S68" s="6">
        <v>-0.195847690520109</v>
      </c>
      <c r="T68" s="6">
        <v>0.5208905405870411</v>
      </c>
      <c r="U68" s="6">
        <v>0.56148616177293176</v>
      </c>
      <c r="V68" s="6">
        <v>0.43527868138778375</v>
      </c>
      <c r="W68" s="6">
        <v>-2.6756575158379727E-2</v>
      </c>
      <c r="X68" s="6">
        <v>0.24085901417725081</v>
      </c>
      <c r="Y68" s="6">
        <v>0.27822599209272258</v>
      </c>
      <c r="Z68" s="6">
        <v>0.82727059644666456</v>
      </c>
      <c r="AA68" s="6">
        <v>-1.7729089073665478</v>
      </c>
      <c r="AB68" s="6">
        <v>0.30054485261661812</v>
      </c>
      <c r="AC68" s="6">
        <v>-0.46248471849381745</v>
      </c>
      <c r="AD68" s="12">
        <v>1143.318249943917</v>
      </c>
    </row>
    <row r="69" spans="1:30">
      <c r="A69" s="18" t="s">
        <v>984</v>
      </c>
      <c r="B69" s="18" t="s">
        <v>2457</v>
      </c>
      <c r="C69" s="18" t="s">
        <v>3584</v>
      </c>
      <c r="D69" s="9">
        <v>641715000000</v>
      </c>
      <c r="E69" s="9">
        <v>644607000000</v>
      </c>
      <c r="F69" s="10">
        <v>768753000000</v>
      </c>
      <c r="G69" s="10">
        <v>733119000000</v>
      </c>
      <c r="H69" s="9">
        <v>243619000000</v>
      </c>
      <c r="I69" s="9">
        <v>261424000000</v>
      </c>
      <c r="J69" s="10">
        <v>313188000000</v>
      </c>
      <c r="K69" s="10">
        <v>281150000000</v>
      </c>
      <c r="L69" s="9">
        <v>103460000000</v>
      </c>
      <c r="M69" s="9">
        <v>105923000000</v>
      </c>
      <c r="N69" s="10">
        <v>162062000000</v>
      </c>
      <c r="O69" s="12">
        <v>131669000000</v>
      </c>
      <c r="P69" s="6">
        <v>2.2873208081330962E-2</v>
      </c>
      <c r="Q69" s="6">
        <v>0.18890232328041542</v>
      </c>
      <c r="R69" s="6">
        <v>0.26828288849845727</v>
      </c>
      <c r="S69" s="6">
        <v>0.49218306567916603</v>
      </c>
      <c r="T69" s="6">
        <v>0.37963737796373781</v>
      </c>
      <c r="U69" s="6">
        <v>0.40555563312219695</v>
      </c>
      <c r="V69" s="6">
        <v>0.40739743454659688</v>
      </c>
      <c r="W69" s="6">
        <v>0.38349844977418401</v>
      </c>
      <c r="X69" s="6">
        <v>1.5271732642398417</v>
      </c>
      <c r="Y69" s="6">
        <v>-0.17509350955148012</v>
      </c>
      <c r="Z69" s="6">
        <v>0.73763482552384796</v>
      </c>
      <c r="AA69" s="6">
        <v>0.26664376134911094</v>
      </c>
      <c r="AB69" s="6">
        <v>0.46314957964113534</v>
      </c>
      <c r="AC69" s="6">
        <v>0.47895532092955539</v>
      </c>
      <c r="AD69" s="12">
        <v>3354.0933333333337</v>
      </c>
    </row>
    <row r="70" spans="1:30">
      <c r="A70" s="18" t="s">
        <v>985</v>
      </c>
      <c r="B70" s="18" t="s">
        <v>2458</v>
      </c>
      <c r="C70" s="18" t="s">
        <v>3574</v>
      </c>
      <c r="D70" s="9">
        <v>58601000000</v>
      </c>
      <c r="E70" s="9">
        <v>43742000000</v>
      </c>
      <c r="F70" s="10">
        <v>54219000000</v>
      </c>
      <c r="G70" s="10">
        <v>37280000000</v>
      </c>
      <c r="H70" s="9">
        <v>7376000000</v>
      </c>
      <c r="I70" s="9">
        <v>6403000000</v>
      </c>
      <c r="J70" s="10">
        <v>6673000000</v>
      </c>
      <c r="K70" s="10">
        <v>5404000000</v>
      </c>
      <c r="L70" s="9">
        <v>674000000</v>
      </c>
      <c r="M70" s="9">
        <v>982000000</v>
      </c>
      <c r="N70" s="10">
        <v>492000000</v>
      </c>
      <c r="O70" s="12">
        <v>441000000</v>
      </c>
      <c r="P70" s="6">
        <v>-1.1780179508812266E-3</v>
      </c>
      <c r="Q70" s="6">
        <v>-0.27652561906247419</v>
      </c>
      <c r="R70" s="6">
        <v>-0.21975657182305455</v>
      </c>
      <c r="S70" s="6">
        <v>-0.47577708016834597</v>
      </c>
      <c r="T70" s="6">
        <v>0.12586815924642925</v>
      </c>
      <c r="U70" s="6">
        <v>0.14638105253532074</v>
      </c>
      <c r="V70" s="6">
        <v>0.12307493683026245</v>
      </c>
      <c r="W70" s="6">
        <v>0.14495708154506437</v>
      </c>
      <c r="X70" s="6">
        <v>-1.7617071597500585E-2</v>
      </c>
      <c r="Y70" s="6">
        <v>-0.18686198972559218</v>
      </c>
      <c r="Z70" s="6">
        <v>0.10622592200631033</v>
      </c>
      <c r="AA70" s="6">
        <v>-0.61879817038335283</v>
      </c>
      <c r="AB70" s="6">
        <v>0.37629570943575952</v>
      </c>
      <c r="AC70" s="6">
        <v>-0.14980178354042223</v>
      </c>
      <c r="AD70" s="12">
        <v>859.55033797691954</v>
      </c>
    </row>
    <row r="71" spans="1:30">
      <c r="A71" s="18" t="s">
        <v>368</v>
      </c>
      <c r="B71" s="18" t="s">
        <v>2071</v>
      </c>
      <c r="C71" s="18" t="s">
        <v>3602</v>
      </c>
      <c r="D71" s="9">
        <v>197464000000</v>
      </c>
      <c r="E71" s="9">
        <v>207104000000</v>
      </c>
      <c r="F71" s="10">
        <v>267574000000</v>
      </c>
      <c r="G71" s="10">
        <v>163374000000</v>
      </c>
      <c r="H71" s="9">
        <v>29516000000</v>
      </c>
      <c r="I71" s="9">
        <v>28300000000</v>
      </c>
      <c r="J71" s="10">
        <v>33769000000</v>
      </c>
      <c r="K71" s="10">
        <v>36701000000</v>
      </c>
      <c r="L71" s="9">
        <v>17274000000</v>
      </c>
      <c r="M71" s="9">
        <v>13362000000</v>
      </c>
      <c r="N71" s="10">
        <v>26617000000</v>
      </c>
      <c r="O71" s="12">
        <v>19224000000</v>
      </c>
      <c r="P71" s="6">
        <v>2.5087671594398526E-2</v>
      </c>
      <c r="Q71" s="6">
        <v>4.1941167079371844E-2</v>
      </c>
      <c r="R71" s="6">
        <v>0.36341915371242278</v>
      </c>
      <c r="S71" s="6">
        <v>0.25700200663527389</v>
      </c>
      <c r="T71" s="6">
        <v>0.14947534740509663</v>
      </c>
      <c r="U71" s="6">
        <v>0.13664632262051915</v>
      </c>
      <c r="V71" s="6">
        <v>0.12620433973405487</v>
      </c>
      <c r="W71" s="6">
        <v>0.22464406821158814</v>
      </c>
      <c r="X71" s="6">
        <v>-0.61763056634643931</v>
      </c>
      <c r="Y71" s="6">
        <v>-0.60557656960911943</v>
      </c>
      <c r="Z71" s="6">
        <v>0.93516733851539302</v>
      </c>
      <c r="AA71" s="6">
        <v>1.6302055212535207</v>
      </c>
      <c r="AB71" s="6">
        <v>-0.30162760801180699</v>
      </c>
      <c r="AC71" s="6">
        <v>0.21318888776779571</v>
      </c>
      <c r="AD71" s="12">
        <v>5088.2409983403359</v>
      </c>
    </row>
    <row r="72" spans="1:30">
      <c r="A72" s="18" t="s">
        <v>988</v>
      </c>
      <c r="B72" s="18" t="s">
        <v>2461</v>
      </c>
      <c r="C72" s="18" t="s">
        <v>3577</v>
      </c>
      <c r="D72" s="10">
        <v>176950000000</v>
      </c>
      <c r="E72" s="10">
        <v>245729000000</v>
      </c>
      <c r="F72" s="10">
        <v>357123000000</v>
      </c>
      <c r="G72" s="10">
        <v>0</v>
      </c>
      <c r="H72" s="10">
        <v>35324000000</v>
      </c>
      <c r="I72" s="10">
        <v>28749000000</v>
      </c>
      <c r="J72" s="10">
        <v>-19743000000</v>
      </c>
      <c r="K72" s="10">
        <v>0</v>
      </c>
      <c r="L72" s="10">
        <v>1176000000</v>
      </c>
      <c r="M72" s="10">
        <v>1146000000</v>
      </c>
      <c r="N72" s="10">
        <v>1153000000</v>
      </c>
      <c r="O72" s="12">
        <v>0</v>
      </c>
      <c r="P72" s="6">
        <v>-0.26145540606510237</v>
      </c>
      <c r="Q72" s="6">
        <v>0.10840831664560698</v>
      </c>
      <c r="R72" s="6">
        <v>0.26678332371141245</v>
      </c>
      <c r="S72" s="6">
        <v>-1</v>
      </c>
      <c r="T72" s="6">
        <v>0.19962701328058774</v>
      </c>
      <c r="U72" s="6">
        <v>0.11699473810579948</v>
      </c>
      <c r="V72" s="6">
        <v>-5.5283473761141122E-2</v>
      </c>
      <c r="W72" s="6" t="e">
        <v>#DIV/0!</v>
      </c>
      <c r="X72" s="6">
        <v>-0.36305241091389417</v>
      </c>
      <c r="Y72" s="6">
        <v>-0.93324286716982763</v>
      </c>
      <c r="Z72" s="6">
        <v>-0.94523596438480417</v>
      </c>
      <c r="AA72" s="6">
        <v>-1</v>
      </c>
      <c r="AB72" s="6">
        <v>-0.88915008668666828</v>
      </c>
      <c r="AC72" s="6">
        <v>-0.25</v>
      </c>
      <c r="AD72" s="12">
        <v>204.17000340185416</v>
      </c>
    </row>
    <row r="73" spans="1:30">
      <c r="A73" s="18" t="s">
        <v>987</v>
      </c>
      <c r="B73" s="18" t="s">
        <v>2460</v>
      </c>
      <c r="C73" s="18" t="s">
        <v>3603</v>
      </c>
      <c r="D73" s="9">
        <v>496330000000</v>
      </c>
      <c r="E73" s="9">
        <v>584330000000</v>
      </c>
      <c r="F73" s="10">
        <v>781784000000</v>
      </c>
      <c r="G73" s="10">
        <v>0</v>
      </c>
      <c r="H73" s="9">
        <v>88108000000</v>
      </c>
      <c r="I73" s="9">
        <v>66806000000</v>
      </c>
      <c r="J73" s="10">
        <v>77675000000</v>
      </c>
      <c r="K73" s="10">
        <v>0</v>
      </c>
      <c r="L73" s="9">
        <v>34045000000</v>
      </c>
      <c r="M73" s="9">
        <v>41150000000</v>
      </c>
      <c r="N73" s="10">
        <v>-3303000000</v>
      </c>
      <c r="O73" s="12">
        <v>0</v>
      </c>
      <c r="P73" s="6" t="e">
        <v>#DIV/0!</v>
      </c>
      <c r="Q73" s="6" t="e">
        <v>#DIV/0!</v>
      </c>
      <c r="R73" s="6">
        <v>-0.19828455225357616</v>
      </c>
      <c r="S73" s="6">
        <v>-1</v>
      </c>
      <c r="T73" s="6">
        <v>0.17751898938206434</v>
      </c>
      <c r="U73" s="6">
        <v>0.11432923176971917</v>
      </c>
      <c r="V73" s="6">
        <v>9.9356088126643677E-2</v>
      </c>
      <c r="W73" s="6" t="e">
        <v>#DIV/0!</v>
      </c>
      <c r="X73" s="6" t="e">
        <v>#DIV/0!</v>
      </c>
      <c r="Y73" s="6" t="e">
        <v>#DIV/0!</v>
      </c>
      <c r="Z73" s="6">
        <v>-1.0844087807620557</v>
      </c>
      <c r="AA73" s="6">
        <v>-1</v>
      </c>
      <c r="AB73" s="6">
        <v>-0.17582086481084103</v>
      </c>
      <c r="AC73" s="6">
        <v>-0.25</v>
      </c>
      <c r="AD73" s="12">
        <v>718.91999999999985</v>
      </c>
    </row>
    <row r="74" spans="1:30">
      <c r="A74" s="18" t="s">
        <v>989</v>
      </c>
      <c r="B74" s="18" t="s">
        <v>2462</v>
      </c>
      <c r="C74" s="18" t="s">
        <v>3584</v>
      </c>
      <c r="D74" s="10">
        <v>73706000000</v>
      </c>
      <c r="E74" s="10">
        <v>69803000000</v>
      </c>
      <c r="F74" s="10">
        <v>177869000000</v>
      </c>
      <c r="G74" s="10">
        <v>0</v>
      </c>
      <c r="H74" s="10">
        <v>13233000000</v>
      </c>
      <c r="I74" s="10">
        <v>12355000000</v>
      </c>
      <c r="J74" s="10">
        <v>24889000000</v>
      </c>
      <c r="K74" s="10">
        <v>0</v>
      </c>
      <c r="L74" s="10">
        <v>1279000000</v>
      </c>
      <c r="M74" s="10">
        <v>1493000000</v>
      </c>
      <c r="N74" s="10">
        <v>984000000</v>
      </c>
      <c r="O74" s="12">
        <v>0</v>
      </c>
      <c r="P74" s="6">
        <v>0.3698968256349337</v>
      </c>
      <c r="Q74" s="6">
        <v>0.37630015747710083</v>
      </c>
      <c r="R74" s="6">
        <v>2.5129779550732461</v>
      </c>
      <c r="S74" s="6">
        <v>-1</v>
      </c>
      <c r="T74" s="6">
        <v>0.17953762244593385</v>
      </c>
      <c r="U74" s="6">
        <v>0.17699812328982995</v>
      </c>
      <c r="V74" s="6">
        <v>0.13992882402217363</v>
      </c>
      <c r="W74" s="6" t="e">
        <v>#DIV/0!</v>
      </c>
      <c r="X74" s="6">
        <v>-9.2960061714571898E-2</v>
      </c>
      <c r="Y74" s="6">
        <v>5.7356659738329478E-2</v>
      </c>
      <c r="Z74" s="6">
        <v>-0.21478076389258591</v>
      </c>
      <c r="AA74" s="6">
        <v>-1</v>
      </c>
      <c r="AB74" s="6">
        <v>-4.5900536000328396E-2</v>
      </c>
      <c r="AC74" s="6">
        <v>-0.25</v>
      </c>
      <c r="AD74" s="12">
        <v>250.4</v>
      </c>
    </row>
    <row r="75" spans="1:30">
      <c r="A75" s="18" t="s">
        <v>990</v>
      </c>
      <c r="B75" s="18" t="s">
        <v>2464</v>
      </c>
      <c r="C75" s="18" t="s">
        <v>3597</v>
      </c>
      <c r="D75" s="9">
        <v>7910000000</v>
      </c>
      <c r="E75" s="9">
        <v>4581000000</v>
      </c>
      <c r="F75" s="10">
        <v>70964000000</v>
      </c>
      <c r="G75" s="10">
        <v>27996000000</v>
      </c>
      <c r="H75" s="9">
        <v>-1360000000</v>
      </c>
      <c r="I75" s="9">
        <v>123000000</v>
      </c>
      <c r="J75" s="10">
        <v>7842000000</v>
      </c>
      <c r="K75" s="10">
        <v>2828000000</v>
      </c>
      <c r="L75" s="9">
        <v>-4692000000</v>
      </c>
      <c r="M75" s="9">
        <v>-1827000000</v>
      </c>
      <c r="N75" s="10">
        <v>1507000000</v>
      </c>
      <c r="O75" s="12">
        <v>42000000</v>
      </c>
      <c r="P75" s="6">
        <v>-0.85829266186483055</v>
      </c>
      <c r="Q75" s="6">
        <v>-0.89917412901805749</v>
      </c>
      <c r="R75" s="6">
        <v>0.63425516312145813</v>
      </c>
      <c r="S75" s="6">
        <v>9.1657001978938588</v>
      </c>
      <c r="T75" s="6">
        <v>-0.17193426042983564</v>
      </c>
      <c r="U75" s="6">
        <v>2.6850032743942372E-2</v>
      </c>
      <c r="V75" s="6">
        <v>0.11050673580970632</v>
      </c>
      <c r="W75" s="6">
        <v>0.10101443063294756</v>
      </c>
      <c r="X75" s="6">
        <v>-9.1448887949013322</v>
      </c>
      <c r="Y75" s="6">
        <v>-8.2464645304718545</v>
      </c>
      <c r="Z75" s="6">
        <v>4.0744097410748843</v>
      </c>
      <c r="AA75" s="6">
        <v>0.1274682898201264</v>
      </c>
      <c r="AB75" s="6">
        <v>-15.794070759946509</v>
      </c>
      <c r="AC75" s="6">
        <v>-4.0566258854968966</v>
      </c>
      <c r="AD75" s="12">
        <v>-935.45527968513011</v>
      </c>
    </row>
    <row r="76" spans="1:30">
      <c r="A76" s="18" t="s">
        <v>2465</v>
      </c>
      <c r="B76" s="18" t="s">
        <v>2466</v>
      </c>
      <c r="C76" s="18" t="s">
        <v>3585</v>
      </c>
      <c r="D76" s="9">
        <v>21165000000</v>
      </c>
      <c r="E76" s="9">
        <v>17938000000</v>
      </c>
      <c r="F76" s="10">
        <v>15067000000</v>
      </c>
      <c r="G76" s="10">
        <v>13991000000</v>
      </c>
      <c r="H76" s="9">
        <v>5676000000</v>
      </c>
      <c r="I76" s="9">
        <v>3152000000</v>
      </c>
      <c r="J76" s="10">
        <v>1897000000</v>
      </c>
      <c r="K76" s="10">
        <v>2771000000</v>
      </c>
      <c r="L76" s="9">
        <v>2739000000</v>
      </c>
      <c r="M76" s="9">
        <v>763000000</v>
      </c>
      <c r="N76" s="10">
        <v>-385000000</v>
      </c>
      <c r="O76" s="12">
        <v>624000000</v>
      </c>
      <c r="P76" s="6">
        <v>1.5612436073558222E-2</v>
      </c>
      <c r="Q76" s="6">
        <v>7.0975987587379469E-2</v>
      </c>
      <c r="R76" s="6">
        <v>0.16866964165647216</v>
      </c>
      <c r="S76" s="6">
        <v>-9.535635149691031E-2</v>
      </c>
      <c r="T76" s="6">
        <v>0.2681785967399008</v>
      </c>
      <c r="U76" s="6">
        <v>0.17571635633849927</v>
      </c>
      <c r="V76" s="6">
        <v>0.12590429415278423</v>
      </c>
      <c r="W76" s="6">
        <v>0.19805589307411908</v>
      </c>
      <c r="X76" s="6">
        <v>0.82271531510923024</v>
      </c>
      <c r="Y76" s="6">
        <v>0.27010077635417662</v>
      </c>
      <c r="Z76" s="6">
        <v>-2.7659472744837625</v>
      </c>
      <c r="AA76" s="6">
        <v>-0.27358149009642213</v>
      </c>
      <c r="AB76" s="6">
        <v>0.24752882243660568</v>
      </c>
      <c r="AC76" s="6">
        <v>-1.9577181207910022E-2</v>
      </c>
      <c r="AD76" s="12">
        <v>271.08695652173913</v>
      </c>
    </row>
    <row r="77" spans="1:30">
      <c r="A77" s="18" t="s">
        <v>2076</v>
      </c>
      <c r="B77" s="18" t="s">
        <v>3493</v>
      </c>
      <c r="C77" s="18" t="s">
        <v>3604</v>
      </c>
      <c r="D77" s="9">
        <v>127627000000</v>
      </c>
      <c r="E77" s="9">
        <v>145476000000</v>
      </c>
      <c r="F77" s="10">
        <v>170198000000</v>
      </c>
      <c r="G77" s="10">
        <v>173526000000</v>
      </c>
      <c r="H77" s="9">
        <v>28522000000</v>
      </c>
      <c r="I77" s="9">
        <v>34193000000</v>
      </c>
      <c r="J77" s="10">
        <v>36278000000</v>
      </c>
      <c r="K77" s="10">
        <v>34526000000</v>
      </c>
      <c r="L77" s="9">
        <v>548000000</v>
      </c>
      <c r="M77" s="9">
        <v>8808000000</v>
      </c>
      <c r="N77" s="10">
        <v>4980000000</v>
      </c>
      <c r="O77" s="12">
        <v>3707000000</v>
      </c>
      <c r="P77" s="6">
        <v>0.24928443316709001</v>
      </c>
      <c r="Q77" s="6">
        <v>0.13596958104060455</v>
      </c>
      <c r="R77" s="6">
        <v>0.27488642502714022</v>
      </c>
      <c r="S77" s="6">
        <v>0.32930333489743335</v>
      </c>
      <c r="T77" s="6">
        <v>0.22347935781613609</v>
      </c>
      <c r="U77" s="6">
        <v>0.23504220627457451</v>
      </c>
      <c r="V77" s="6">
        <v>0.21315174091352423</v>
      </c>
      <c r="W77" s="6">
        <v>0.19896730173000013</v>
      </c>
      <c r="X77" s="6">
        <v>1.0709416571324812</v>
      </c>
      <c r="Y77" s="6">
        <v>3.6014273392126261E-2</v>
      </c>
      <c r="Z77" s="6">
        <v>4.040659237820682</v>
      </c>
      <c r="AA77" s="6">
        <v>12.159456480222474</v>
      </c>
      <c r="AB77" s="6">
        <v>4.7832136558011369</v>
      </c>
      <c r="AC77" s="6">
        <v>-7.895293700873621</v>
      </c>
      <c r="AD77" s="12">
        <v>3608.5999999999995</v>
      </c>
    </row>
    <row r="78" spans="1:30">
      <c r="A78" s="18" t="s">
        <v>2081</v>
      </c>
      <c r="B78" s="18" t="s">
        <v>2082</v>
      </c>
      <c r="C78" s="18" t="s">
        <v>3591</v>
      </c>
      <c r="D78" s="9">
        <v>90170000000</v>
      </c>
      <c r="E78" s="9">
        <v>0</v>
      </c>
      <c r="F78" s="10">
        <v>0</v>
      </c>
      <c r="G78" s="10">
        <v>87017000000</v>
      </c>
      <c r="H78" s="9">
        <v>14484000000</v>
      </c>
      <c r="I78" s="9">
        <v>0</v>
      </c>
      <c r="J78" s="10">
        <v>0</v>
      </c>
      <c r="K78" s="10">
        <v>15690000000</v>
      </c>
      <c r="L78" s="9">
        <v>3873000000</v>
      </c>
      <c r="M78" s="9">
        <v>0</v>
      </c>
      <c r="N78" s="10">
        <v>0</v>
      </c>
      <c r="O78" s="12">
        <v>5791000000</v>
      </c>
      <c r="P78" s="6">
        <v>-0.34523703338002226</v>
      </c>
      <c r="Q78" s="6">
        <v>-1</v>
      </c>
      <c r="R78" s="6">
        <v>-1</v>
      </c>
      <c r="S78" s="6">
        <v>-0.20402293092759963</v>
      </c>
      <c r="T78" s="6">
        <v>0.16062992125984252</v>
      </c>
      <c r="U78" s="6" t="e">
        <v>#DIV/0!</v>
      </c>
      <c r="V78" s="6" t="e">
        <v>#DIV/0!</v>
      </c>
      <c r="W78" s="6">
        <v>0.18030959467690222</v>
      </c>
      <c r="X78" s="6">
        <v>-0.82012768383910928</v>
      </c>
      <c r="Y78" s="6">
        <v>-1</v>
      </c>
      <c r="Z78" s="6">
        <v>-1</v>
      </c>
      <c r="AA78" s="6">
        <v>0.57974492402933964</v>
      </c>
      <c r="AB78" s="6">
        <v>-0.78236524045492939</v>
      </c>
      <c r="AC78" s="6">
        <v>-4.719910476182837E-2</v>
      </c>
      <c r="AD78" s="12">
        <v>1845.6756205998333</v>
      </c>
    </row>
    <row r="79" spans="1:30">
      <c r="A79" s="18" t="s">
        <v>1018</v>
      </c>
      <c r="B79" s="18" t="s">
        <v>2508</v>
      </c>
      <c r="C79" s="18" t="s">
        <v>3576</v>
      </c>
      <c r="D79" s="9">
        <v>2260193000000</v>
      </c>
      <c r="E79" s="9">
        <v>2436057000000</v>
      </c>
      <c r="F79" s="10">
        <v>2474918000000</v>
      </c>
      <c r="G79" s="10">
        <v>2093858000000</v>
      </c>
      <c r="H79" s="9">
        <v>292064000000</v>
      </c>
      <c r="I79" s="9">
        <v>337631000000</v>
      </c>
      <c r="J79" s="10">
        <v>253049000000</v>
      </c>
      <c r="K79" s="10">
        <v>237421000000</v>
      </c>
      <c r="L79" s="9">
        <v>133899000000</v>
      </c>
      <c r="M79" s="9">
        <v>151818000000</v>
      </c>
      <c r="N79" s="10">
        <v>100333000000</v>
      </c>
      <c r="O79" s="12">
        <v>82095000000</v>
      </c>
      <c r="P79" s="6">
        <v>0.11684524897599471</v>
      </c>
      <c r="Q79" s="6">
        <v>-3.6037663271735526E-3</v>
      </c>
      <c r="R79" s="6">
        <v>-1.6527271481274624E-2</v>
      </c>
      <c r="S79" s="6">
        <v>0.12623700115014344</v>
      </c>
      <c r="T79" s="6">
        <v>0.1292208231774897</v>
      </c>
      <c r="U79" s="6">
        <v>0.13859733167163166</v>
      </c>
      <c r="V79" s="6">
        <v>0.10224540772663983</v>
      </c>
      <c r="W79" s="6">
        <v>0.11338925562287414</v>
      </c>
      <c r="X79" s="6">
        <v>0.65000686104224137</v>
      </c>
      <c r="Y79" s="6">
        <v>0.17604251336452331</v>
      </c>
      <c r="Z79" s="6">
        <v>-8.3418176465861457E-2</v>
      </c>
      <c r="AA79" s="6">
        <v>-0.23789339620342223</v>
      </c>
      <c r="AB79" s="6">
        <v>0.23014291092474837</v>
      </c>
      <c r="AC79" s="6">
        <v>3.8525982209356824E-2</v>
      </c>
      <c r="AD79" s="12">
        <v>8143.1490971470757</v>
      </c>
    </row>
    <row r="80" spans="1:30">
      <c r="A80" s="18" t="s">
        <v>1603</v>
      </c>
      <c r="B80" s="18" t="s">
        <v>2548</v>
      </c>
      <c r="C80" s="18" t="s">
        <v>3605</v>
      </c>
      <c r="D80" s="9">
        <v>101068000000</v>
      </c>
      <c r="E80" s="9">
        <v>95709000000</v>
      </c>
      <c r="F80" s="10">
        <v>104397000000</v>
      </c>
      <c r="G80" s="10">
        <v>85912000000</v>
      </c>
      <c r="H80" s="9">
        <v>10594000000</v>
      </c>
      <c r="I80" s="9">
        <v>10318000000</v>
      </c>
      <c r="J80" s="10">
        <v>12770000000</v>
      </c>
      <c r="K80" s="10">
        <v>10352000000</v>
      </c>
      <c r="L80" s="9">
        <v>10150000000</v>
      </c>
      <c r="M80" s="9">
        <v>8711000000</v>
      </c>
      <c r="N80" s="10">
        <v>7749000000</v>
      </c>
      <c r="O80" s="12">
        <v>8459000000</v>
      </c>
      <c r="P80" s="6">
        <v>8.2317729432507068E-3</v>
      </c>
      <c r="Q80" s="6">
        <v>-7.4708759136816544E-2</v>
      </c>
      <c r="R80" s="6">
        <v>1.6466896025630347E-2</v>
      </c>
      <c r="S80" s="6">
        <v>3.0076244702691012E-2</v>
      </c>
      <c r="T80" s="6">
        <v>0.10482051687972455</v>
      </c>
      <c r="U80" s="6">
        <v>0.10780595346310169</v>
      </c>
      <c r="V80" s="6">
        <v>0.12232152264911827</v>
      </c>
      <c r="W80" s="6">
        <v>0.12049539063227488</v>
      </c>
      <c r="X80" s="6">
        <v>3.2721393149225779E-2</v>
      </c>
      <c r="Y80" s="6">
        <v>0.40187852549606878</v>
      </c>
      <c r="Z80" s="6">
        <v>-0.29523258599409913</v>
      </c>
      <c r="AA80" s="6">
        <v>1.8207488065155535</v>
      </c>
      <c r="AB80" s="6">
        <v>1.2178894779484084E-2</v>
      </c>
      <c r="AC80" s="6">
        <v>0.47678983731877533</v>
      </c>
      <c r="AD80" s="12">
        <v>1999.2469117538492</v>
      </c>
    </row>
    <row r="81" spans="1:30">
      <c r="A81" s="18" t="s">
        <v>1007</v>
      </c>
      <c r="B81" s="18" t="s">
        <v>2492</v>
      </c>
      <c r="C81" s="18" t="s">
        <v>3606</v>
      </c>
      <c r="D81" s="9">
        <v>103400000000</v>
      </c>
      <c r="E81" s="9">
        <v>155061000000</v>
      </c>
      <c r="F81" s="10">
        <v>192729000000</v>
      </c>
      <c r="G81" s="10">
        <v>180596000000</v>
      </c>
      <c r="H81" s="9">
        <v>15060000000</v>
      </c>
      <c r="I81" s="9">
        <v>19735000000</v>
      </c>
      <c r="J81" s="10">
        <v>13796000000</v>
      </c>
      <c r="K81" s="10">
        <v>38200000000</v>
      </c>
      <c r="L81" s="9">
        <v>8766000000</v>
      </c>
      <c r="M81" s="9">
        <v>11917000000</v>
      </c>
      <c r="N81" s="10">
        <v>5258000000</v>
      </c>
      <c r="O81" s="12">
        <v>19831000000</v>
      </c>
      <c r="P81" s="6">
        <v>-6.3859823527857452E-3</v>
      </c>
      <c r="Q81" s="6">
        <v>0.76540169669060176</v>
      </c>
      <c r="R81" s="6">
        <v>0.76149519859271553</v>
      </c>
      <c r="S81" s="6">
        <v>1.3276906950046163</v>
      </c>
      <c r="T81" s="6">
        <v>0.14564796905222438</v>
      </c>
      <c r="U81" s="6">
        <v>0.12727249276091346</v>
      </c>
      <c r="V81" s="6">
        <v>7.1582377327750371E-2</v>
      </c>
      <c r="W81" s="6">
        <v>0.21152184987485881</v>
      </c>
      <c r="X81" s="6">
        <v>5.0687334375805186E-2</v>
      </c>
      <c r="Y81" s="6">
        <v>0.67679777342462955</v>
      </c>
      <c r="Z81" s="6">
        <v>-0.53577497401110619</v>
      </c>
      <c r="AA81" s="6">
        <v>1.207574118517341</v>
      </c>
      <c r="AB81" s="6">
        <v>8.6442970855894918E-2</v>
      </c>
      <c r="AC81" s="6">
        <v>1.5936016791083343</v>
      </c>
      <c r="AD81" s="12">
        <v>963.62338561451259</v>
      </c>
    </row>
    <row r="82" spans="1:30">
      <c r="A82" s="18" t="s">
        <v>16</v>
      </c>
      <c r="B82" s="18" t="s">
        <v>1667</v>
      </c>
      <c r="C82" s="18" t="s">
        <v>3591</v>
      </c>
      <c r="D82" s="9">
        <v>105825000000</v>
      </c>
      <c r="E82" s="9">
        <v>127608000000</v>
      </c>
      <c r="F82" s="10">
        <v>132363000000</v>
      </c>
      <c r="G82" s="10">
        <v>0</v>
      </c>
      <c r="H82" s="9">
        <v>8815000000</v>
      </c>
      <c r="I82" s="9">
        <v>10109000000</v>
      </c>
      <c r="J82" s="10">
        <v>12063000000</v>
      </c>
      <c r="K82" s="10">
        <v>0</v>
      </c>
      <c r="L82" s="9">
        <v>7940000000</v>
      </c>
      <c r="M82" s="9">
        <v>7572000000</v>
      </c>
      <c r="N82" s="10">
        <v>10076000000</v>
      </c>
      <c r="O82" s="12">
        <v>0</v>
      </c>
      <c r="P82" s="6">
        <v>-0.21833559143505929</v>
      </c>
      <c r="Q82" s="6">
        <v>2.027352744559275E-2</v>
      </c>
      <c r="R82" s="6">
        <v>0.26028300107675262</v>
      </c>
      <c r="S82" s="6">
        <v>-1</v>
      </c>
      <c r="T82" s="6">
        <v>8.3297897472241908E-2</v>
      </c>
      <c r="U82" s="6">
        <v>7.9219171211836248E-2</v>
      </c>
      <c r="V82" s="6">
        <v>9.1135740350400035E-2</v>
      </c>
      <c r="W82" s="6" t="e">
        <v>#DIV/0!</v>
      </c>
      <c r="X82" s="6">
        <v>-0.16861622688637068</v>
      </c>
      <c r="Y82" s="6">
        <v>-0.14494932689719361</v>
      </c>
      <c r="Z82" s="6">
        <v>0.3375757801543785</v>
      </c>
      <c r="AA82" s="6">
        <v>-1</v>
      </c>
      <c r="AB82" s="6">
        <v>1.8792287134030472E-2</v>
      </c>
      <c r="AC82" s="6">
        <v>-0.25</v>
      </c>
      <c r="AD82" s="12">
        <v>1629.1441848631698</v>
      </c>
    </row>
    <row r="83" spans="1:30">
      <c r="A83" s="18" t="s">
        <v>962</v>
      </c>
      <c r="B83" s="18" t="s">
        <v>3400</v>
      </c>
      <c r="C83" s="18" t="s">
        <v>3583</v>
      </c>
      <c r="D83" s="9">
        <v>201833000000</v>
      </c>
      <c r="E83" s="9">
        <v>226847000000</v>
      </c>
      <c r="F83" s="10">
        <v>222866000000</v>
      </c>
      <c r="G83" s="10">
        <v>224421000000</v>
      </c>
      <c r="H83" s="9">
        <v>71471000000</v>
      </c>
      <c r="I83" s="9">
        <v>82227000000</v>
      </c>
      <c r="J83" s="10">
        <v>73860000000</v>
      </c>
      <c r="K83" s="10">
        <v>79762000000</v>
      </c>
      <c r="L83" s="9">
        <v>48118000000</v>
      </c>
      <c r="M83" s="9">
        <v>51460000000</v>
      </c>
      <c r="N83" s="10">
        <v>44376000000</v>
      </c>
      <c r="O83" s="12">
        <v>56096000000</v>
      </c>
      <c r="P83" s="6">
        <v>0.1944123455724133</v>
      </c>
      <c r="Q83" s="6">
        <v>0.21411926508733795</v>
      </c>
      <c r="R83" s="6">
        <v>0.25702092728447196</v>
      </c>
      <c r="S83" s="6">
        <v>0.30233967513195292</v>
      </c>
      <c r="T83" s="6">
        <v>0.3541095856475403</v>
      </c>
      <c r="U83" s="6">
        <v>0.36247779340260178</v>
      </c>
      <c r="V83" s="6">
        <v>0.3314099055037556</v>
      </c>
      <c r="W83" s="6">
        <v>0.35541237228245126</v>
      </c>
      <c r="X83" s="6">
        <v>0.27283131354878359</v>
      </c>
      <c r="Y83" s="6">
        <v>8.0097026997394516E-2</v>
      </c>
      <c r="Z83" s="6">
        <v>0.63504691366591959</v>
      </c>
      <c r="AA83" s="6">
        <v>0.3686749183213287</v>
      </c>
      <c r="AB83" s="6">
        <v>0.25396224649639176</v>
      </c>
      <c r="AC83" s="6">
        <v>0.23097843753248082</v>
      </c>
      <c r="AD83" s="12">
        <v>2020.7070707070711</v>
      </c>
    </row>
    <row r="84" spans="1:30">
      <c r="A84" s="18" t="s">
        <v>2467</v>
      </c>
      <c r="B84" s="18" t="s">
        <v>2468</v>
      </c>
      <c r="C84" s="18" t="s">
        <v>3597</v>
      </c>
      <c r="D84" s="9">
        <v>198406000000</v>
      </c>
      <c r="E84" s="9">
        <v>166130000000</v>
      </c>
      <c r="F84" s="10">
        <v>124971000000</v>
      </c>
      <c r="G84" s="10">
        <v>0</v>
      </c>
      <c r="H84" s="9">
        <v>10295000000</v>
      </c>
      <c r="I84" s="9">
        <v>8061000000</v>
      </c>
      <c r="J84" s="10">
        <v>10063000000</v>
      </c>
      <c r="K84" s="10">
        <v>0</v>
      </c>
      <c r="L84" s="9">
        <v>-13942000000</v>
      </c>
      <c r="M84" s="9">
        <v>-31078000000</v>
      </c>
      <c r="N84" s="10">
        <v>-9857000000</v>
      </c>
      <c r="O84" s="12">
        <v>0</v>
      </c>
      <c r="P84" s="6">
        <v>-0.40310202204272388</v>
      </c>
      <c r="Q84" s="6">
        <v>-0.28788331099816161</v>
      </c>
      <c r="R84" s="6">
        <v>-0.66857830311762856</v>
      </c>
      <c r="S84" s="6">
        <v>-1</v>
      </c>
      <c r="T84" s="6">
        <v>5.1888551757507333E-2</v>
      </c>
      <c r="U84" s="6">
        <v>4.8522241618009991E-2</v>
      </c>
      <c r="V84" s="6">
        <v>8.0522681262052795E-2</v>
      </c>
      <c r="W84" s="6" t="e">
        <v>#DIV/0!</v>
      </c>
      <c r="X84" s="6">
        <v>-3.0174913808291732</v>
      </c>
      <c r="Y84" s="6">
        <v>-9.6406604915319107</v>
      </c>
      <c r="Z84" s="6">
        <v>2.1437304567729232E-2</v>
      </c>
      <c r="AA84" s="6">
        <v>-1</v>
      </c>
      <c r="AB84" s="6">
        <v>-13.838419718265948</v>
      </c>
      <c r="AC84" s="6">
        <v>-0.25</v>
      </c>
      <c r="AD84" s="12">
        <v>-1389.2911392405063</v>
      </c>
    </row>
    <row r="85" spans="1:30">
      <c r="A85" s="18" t="s">
        <v>369</v>
      </c>
      <c r="B85" s="18" t="s">
        <v>2073</v>
      </c>
      <c r="C85" s="18" t="s">
        <v>3597</v>
      </c>
      <c r="D85" s="9">
        <v>1481524000000</v>
      </c>
      <c r="E85" s="9">
        <v>643333000000</v>
      </c>
      <c r="F85" s="10">
        <v>1383722000000</v>
      </c>
      <c r="G85" s="10">
        <v>0</v>
      </c>
      <c r="H85" s="9">
        <v>579666000000</v>
      </c>
      <c r="I85" s="9">
        <v>197708000000</v>
      </c>
      <c r="J85" s="10">
        <v>359141000000</v>
      </c>
      <c r="K85" s="10">
        <v>0</v>
      </c>
      <c r="L85" s="9">
        <v>215888000000</v>
      </c>
      <c r="M85" s="9">
        <v>39298000000</v>
      </c>
      <c r="N85" s="10">
        <v>111799000000</v>
      </c>
      <c r="O85" s="12">
        <v>0</v>
      </c>
      <c r="P85" s="6">
        <v>1.4959169505682848</v>
      </c>
      <c r="Q85" s="6">
        <v>0.23775811011076442</v>
      </c>
      <c r="R85" s="6">
        <v>0.62204314173914199</v>
      </c>
      <c r="S85" s="6">
        <v>-1</v>
      </c>
      <c r="T85" s="6">
        <v>0.39126332074269471</v>
      </c>
      <c r="U85" s="6">
        <v>0.30731829394730259</v>
      </c>
      <c r="V85" s="6">
        <v>0.25954707665268023</v>
      </c>
      <c r="W85" s="6" t="e">
        <v>#DIV/0!</v>
      </c>
      <c r="X85" s="6">
        <v>3.6961776056231623</v>
      </c>
      <c r="Y85" s="6">
        <v>-0.30487917985221119</v>
      </c>
      <c r="Z85" s="6">
        <v>0.63946646337854629</v>
      </c>
      <c r="AA85" s="6">
        <v>-1</v>
      </c>
      <c r="AB85" s="6">
        <v>1.0064876543137733</v>
      </c>
      <c r="AC85" s="6">
        <v>-0.25</v>
      </c>
      <c r="AD85" s="12">
        <v>1426.0706512437234</v>
      </c>
    </row>
    <row r="86" spans="1:30">
      <c r="A86" s="18" t="s">
        <v>992</v>
      </c>
      <c r="B86" s="18" t="s">
        <v>2470</v>
      </c>
      <c r="C86" s="18" t="s">
        <v>3599</v>
      </c>
      <c r="D86" s="9">
        <v>16537000000</v>
      </c>
      <c r="E86" s="9">
        <v>13694000000</v>
      </c>
      <c r="F86" s="10">
        <v>13192000000</v>
      </c>
      <c r="G86" s="10">
        <v>0</v>
      </c>
      <c r="H86" s="9">
        <v>2416000000</v>
      </c>
      <c r="I86" s="9">
        <v>2347000000</v>
      </c>
      <c r="J86" s="10">
        <v>13192000000</v>
      </c>
      <c r="K86" s="10">
        <v>0</v>
      </c>
      <c r="L86" s="9">
        <v>349000000</v>
      </c>
      <c r="M86" s="9">
        <v>227000000</v>
      </c>
      <c r="N86" s="10">
        <v>-1725000000</v>
      </c>
      <c r="O86" s="12">
        <v>0</v>
      </c>
      <c r="P86" s="6">
        <v>-0.51226722963488358</v>
      </c>
      <c r="Q86" s="6">
        <v>-0.21924858294850735</v>
      </c>
      <c r="R86" s="6">
        <v>-0.3914111954054656</v>
      </c>
      <c r="S86" s="6">
        <v>-1</v>
      </c>
      <c r="T86" s="6">
        <v>0.14609663179536797</v>
      </c>
      <c r="U86" s="6">
        <v>0.17138892945815687</v>
      </c>
      <c r="V86" s="6">
        <v>1</v>
      </c>
      <c r="W86" s="6" t="e">
        <v>#DIV/0!</v>
      </c>
      <c r="X86" s="6">
        <v>11.023406713436225</v>
      </c>
      <c r="Y86" s="6">
        <v>-0.84612350896823807</v>
      </c>
      <c r="Z86" s="6">
        <v>-1.3200252522297948</v>
      </c>
      <c r="AA86" s="6">
        <v>-1</v>
      </c>
      <c r="AB86" s="6">
        <v>-2.3412907031986583</v>
      </c>
      <c r="AC86" s="6">
        <v>-0.25</v>
      </c>
      <c r="AD86" s="12">
        <v>-189.91735537190084</v>
      </c>
    </row>
    <row r="87" spans="1:30">
      <c r="A87" s="18" t="s">
        <v>993</v>
      </c>
      <c r="B87" s="18" t="s">
        <v>2471</v>
      </c>
      <c r="C87" s="18" t="s">
        <v>3573</v>
      </c>
      <c r="D87" s="9">
        <v>113171000000</v>
      </c>
      <c r="E87" s="9">
        <v>114626000000</v>
      </c>
      <c r="F87" s="10">
        <v>329578000000</v>
      </c>
      <c r="G87" s="10">
        <v>109985000000</v>
      </c>
      <c r="H87" s="9">
        <v>36629000000</v>
      </c>
      <c r="I87" s="9">
        <v>29853000000</v>
      </c>
      <c r="J87" s="10">
        <v>230410000000</v>
      </c>
      <c r="K87" s="10">
        <v>33509000000</v>
      </c>
      <c r="L87" s="9">
        <v>-2562000000</v>
      </c>
      <c r="M87" s="9">
        <v>-8461000000</v>
      </c>
      <c r="N87" s="10">
        <v>166918000000</v>
      </c>
      <c r="O87" s="12">
        <v>-5132000000</v>
      </c>
      <c r="P87" s="6">
        <v>-0.27104560214539331</v>
      </c>
      <c r="Q87" s="6">
        <v>0.91152417764281479</v>
      </c>
      <c r="R87" s="6">
        <v>0.29363708116663495</v>
      </c>
      <c r="S87" s="6">
        <v>-0.29569273633388421</v>
      </c>
      <c r="T87" s="6">
        <v>0.32366065511482622</v>
      </c>
      <c r="U87" s="6">
        <v>0.26043829497670684</v>
      </c>
      <c r="V87" s="6">
        <v>0.69910612965671248</v>
      </c>
      <c r="W87" s="6">
        <v>0.30466881847524663</v>
      </c>
      <c r="X87" s="6">
        <v>-1.0462080672101888</v>
      </c>
      <c r="Y87" s="6">
        <v>0.67337322011578349</v>
      </c>
      <c r="Z87" s="6">
        <v>0.18759418576152673</v>
      </c>
      <c r="AA87" s="6">
        <v>-1.0860740636225816</v>
      </c>
      <c r="AB87" s="6">
        <v>1.247500935042773</v>
      </c>
      <c r="AC87" s="6">
        <v>-0.26130208099993657</v>
      </c>
      <c r="AD87" s="12">
        <v>1087.7678658943685</v>
      </c>
    </row>
    <row r="88" spans="1:30">
      <c r="A88" s="18" t="s">
        <v>370</v>
      </c>
      <c r="B88" s="18" t="s">
        <v>2074</v>
      </c>
      <c r="C88" s="18" t="s">
        <v>3583</v>
      </c>
      <c r="D88" s="9">
        <v>69899000000</v>
      </c>
      <c r="E88" s="9">
        <v>82326000000</v>
      </c>
      <c r="F88" s="10">
        <v>74453000000</v>
      </c>
      <c r="G88" s="10">
        <v>49285000000</v>
      </c>
      <c r="H88" s="9">
        <v>19696000000</v>
      </c>
      <c r="I88" s="9">
        <v>24427000000</v>
      </c>
      <c r="J88" s="10">
        <v>20377000000</v>
      </c>
      <c r="K88" s="10">
        <v>4913000000</v>
      </c>
      <c r="L88" s="9">
        <v>6147000000</v>
      </c>
      <c r="M88" s="9">
        <v>8044000000</v>
      </c>
      <c r="N88" s="10">
        <v>5434000000</v>
      </c>
      <c r="O88" s="12">
        <v>-2347000000</v>
      </c>
      <c r="P88" s="6">
        <v>3.74357460341848E-2</v>
      </c>
      <c r="Q88" s="6">
        <v>0.42604684798535303</v>
      </c>
      <c r="R88" s="6">
        <v>0.47792553470079335</v>
      </c>
      <c r="S88" s="6">
        <v>-0.25227499537047127</v>
      </c>
      <c r="T88" s="6">
        <v>0.28177799396271763</v>
      </c>
      <c r="U88" s="6">
        <v>0.29671063819449506</v>
      </c>
      <c r="V88" s="6">
        <v>0.2736894416611822</v>
      </c>
      <c r="W88" s="6">
        <v>9.9685502688444755E-2</v>
      </c>
      <c r="X88" s="6">
        <v>-0.39219649396221468</v>
      </c>
      <c r="Y88" s="6">
        <v>2.6477298279499797</v>
      </c>
      <c r="Z88" s="6">
        <v>15.896279568374789</v>
      </c>
      <c r="AA88" s="6">
        <v>-1.5862780678476711</v>
      </c>
      <c r="AB88" s="6">
        <v>-0.2665607544227282</v>
      </c>
      <c r="AC88" s="6">
        <v>-0.32296596026628793</v>
      </c>
      <c r="AD88" s="12">
        <v>876.61512709549459</v>
      </c>
    </row>
    <row r="89" spans="1:30">
      <c r="A89" s="18" t="s">
        <v>17</v>
      </c>
      <c r="B89" s="18" t="s">
        <v>1668</v>
      </c>
      <c r="C89" s="18" t="s">
        <v>3584</v>
      </c>
      <c r="D89" s="9">
        <v>338000000</v>
      </c>
      <c r="E89" s="9">
        <v>809000000</v>
      </c>
      <c r="F89" s="10">
        <v>1035000000</v>
      </c>
      <c r="G89" s="10">
        <v>822000000</v>
      </c>
      <c r="H89" s="9">
        <v>-522000000</v>
      </c>
      <c r="I89" s="9">
        <v>648000000</v>
      </c>
      <c r="J89" s="10">
        <v>397000000</v>
      </c>
      <c r="K89" s="10">
        <v>125000000</v>
      </c>
      <c r="L89" s="9">
        <v>-2540000000</v>
      </c>
      <c r="M89" s="9">
        <v>549000000</v>
      </c>
      <c r="N89" s="10">
        <v>1160000000</v>
      </c>
      <c r="O89" s="12">
        <v>380000000</v>
      </c>
      <c r="P89" s="6">
        <v>-0.9851198403352881</v>
      </c>
      <c r="Q89" s="6">
        <v>0.20253962217180183</v>
      </c>
      <c r="R89" s="6">
        <v>0.63761408482033388</v>
      </c>
      <c r="S89" s="6">
        <v>1.0213674374643997</v>
      </c>
      <c r="T89" s="6">
        <v>-1.544378698224852</v>
      </c>
      <c r="U89" s="6">
        <v>0.80098887515451178</v>
      </c>
      <c r="V89" s="6">
        <v>0.38357487922705313</v>
      </c>
      <c r="W89" s="6">
        <v>0.15206812652068127</v>
      </c>
      <c r="X89" s="6">
        <v>-1.2652146297390834</v>
      </c>
      <c r="Y89" s="6">
        <v>0.80471703328819311</v>
      </c>
      <c r="Z89" s="6">
        <v>4.2844865524076248</v>
      </c>
      <c r="AA89" s="6">
        <v>5.6605549212363151</v>
      </c>
      <c r="AB89" s="6">
        <v>-1.3890070555830718</v>
      </c>
      <c r="AC89" s="6">
        <v>-4.794877099870873</v>
      </c>
      <c r="AD89" s="12">
        <v>-14.299326501721771</v>
      </c>
    </row>
    <row r="90" spans="1:30">
      <c r="A90" s="18" t="s">
        <v>18</v>
      </c>
      <c r="B90" s="18" t="s">
        <v>1669</v>
      </c>
      <c r="C90" s="18" t="s">
        <v>3607</v>
      </c>
      <c r="D90" s="9">
        <v>452492000000</v>
      </c>
      <c r="E90" s="9">
        <v>444209000000</v>
      </c>
      <c r="F90" s="10">
        <v>347665000000</v>
      </c>
      <c r="G90" s="10">
        <v>0</v>
      </c>
      <c r="H90" s="9">
        <v>145023000000</v>
      </c>
      <c r="I90" s="9">
        <v>137922000000</v>
      </c>
      <c r="J90" s="10">
        <v>125637000000</v>
      </c>
      <c r="K90" s="10">
        <v>0</v>
      </c>
      <c r="L90" s="9">
        <v>73441000000</v>
      </c>
      <c r="M90" s="9">
        <v>410146000000</v>
      </c>
      <c r="N90" s="10">
        <v>266263000000</v>
      </c>
      <c r="O90" s="12">
        <v>0</v>
      </c>
      <c r="P90" s="6">
        <v>-0.50143338226040612</v>
      </c>
      <c r="Q90" s="6">
        <v>-0.28588802371571159</v>
      </c>
      <c r="R90" s="6">
        <v>-0.30126858939794426</v>
      </c>
      <c r="S90" s="6">
        <v>-1</v>
      </c>
      <c r="T90" s="6">
        <v>0.32049848395109748</v>
      </c>
      <c r="U90" s="6">
        <v>0.31048898153796972</v>
      </c>
      <c r="V90" s="6">
        <v>0.36137373621158297</v>
      </c>
      <c r="W90" s="6" t="e">
        <v>#DIV/0!</v>
      </c>
      <c r="X90" s="6">
        <v>0.91657970681978629</v>
      </c>
      <c r="Y90" s="6">
        <v>12.799592131556048</v>
      </c>
      <c r="Z90" s="6">
        <v>15.881583088123884</v>
      </c>
      <c r="AA90" s="6">
        <v>1</v>
      </c>
      <c r="AB90" s="6">
        <v>6.8343735492992836</v>
      </c>
      <c r="AC90" s="6">
        <v>-0.25</v>
      </c>
      <c r="AD90" s="12">
        <v>3025.5616442660785</v>
      </c>
    </row>
    <row r="91" spans="1:30">
      <c r="A91" s="18" t="s">
        <v>913</v>
      </c>
      <c r="B91" s="18" t="s">
        <v>2474</v>
      </c>
      <c r="C91" s="18" t="s">
        <v>3590</v>
      </c>
      <c r="D91" s="9">
        <v>90764000000</v>
      </c>
      <c r="E91" s="9">
        <v>12998000000</v>
      </c>
      <c r="F91" s="10">
        <v>186404000000</v>
      </c>
      <c r="G91" s="10">
        <v>62492000000</v>
      </c>
      <c r="H91" s="9">
        <v>8495000000</v>
      </c>
      <c r="I91" s="9">
        <v>600000000</v>
      </c>
      <c r="J91" s="10">
        <v>-17358000000</v>
      </c>
      <c r="K91" s="10">
        <v>6541000000</v>
      </c>
      <c r="L91" s="9">
        <v>625000000</v>
      </c>
      <c r="M91" s="9">
        <v>-6522000000</v>
      </c>
      <c r="N91" s="10">
        <v>-25789000000</v>
      </c>
      <c r="O91" s="12">
        <v>519000000</v>
      </c>
      <c r="P91" s="6">
        <v>2.829518035076517</v>
      </c>
      <c r="Q91" s="6">
        <v>-1.3486683284012164E-2</v>
      </c>
      <c r="R91" s="6">
        <v>1.0300879696728031</v>
      </c>
      <c r="S91" s="6">
        <v>11.96226664495229</v>
      </c>
      <c r="T91" s="6">
        <v>9.359437662509365E-2</v>
      </c>
      <c r="U91" s="6">
        <v>4.6160947838128942E-2</v>
      </c>
      <c r="V91" s="6">
        <v>-9.3120319306452648E-2</v>
      </c>
      <c r="W91" s="6">
        <v>0.10466939768290341</v>
      </c>
      <c r="X91" s="6">
        <v>1.2337657522743599</v>
      </c>
      <c r="Y91" s="6">
        <v>-68.864955190607702</v>
      </c>
      <c r="Z91" s="6">
        <v>-10.405650174471017</v>
      </c>
      <c r="AA91" s="6">
        <v>0.36418789196926166</v>
      </c>
      <c r="AB91" s="6">
        <v>-288.44318401494161</v>
      </c>
      <c r="AC91" s="6">
        <v>-2.2515643693475202</v>
      </c>
      <c r="AD91" s="12">
        <v>-7791.75</v>
      </c>
    </row>
    <row r="92" spans="1:30">
      <c r="A92" s="18" t="s">
        <v>371</v>
      </c>
      <c r="B92" s="18" t="s">
        <v>2077</v>
      </c>
      <c r="C92" s="18" t="s">
        <v>3587</v>
      </c>
      <c r="D92" s="9"/>
      <c r="E92" s="9"/>
      <c r="F92" s="10"/>
      <c r="G92" s="10">
        <v>0</v>
      </c>
      <c r="H92" s="9"/>
      <c r="I92" s="9"/>
      <c r="J92" s="10"/>
      <c r="K92" s="10">
        <v>0</v>
      </c>
      <c r="L92" s="9"/>
      <c r="M92" s="9"/>
      <c r="N92" s="10"/>
      <c r="O92" s="12">
        <v>0</v>
      </c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12"/>
    </row>
    <row r="93" spans="1:30">
      <c r="A93" s="18" t="s">
        <v>1306</v>
      </c>
      <c r="B93" s="18" t="s">
        <v>3007</v>
      </c>
      <c r="C93" s="18" t="s">
        <v>3583</v>
      </c>
      <c r="D93" s="9">
        <v>66658000000</v>
      </c>
      <c r="E93" s="9">
        <v>95231000000</v>
      </c>
      <c r="F93" s="10">
        <v>150381000000</v>
      </c>
      <c r="G93" s="10">
        <v>0</v>
      </c>
      <c r="H93" s="9">
        <v>6282000000</v>
      </c>
      <c r="I93" s="9">
        <v>9108000000</v>
      </c>
      <c r="J93" s="10">
        <v>10609000000</v>
      </c>
      <c r="K93" s="10">
        <v>0</v>
      </c>
      <c r="L93" s="9">
        <v>1368000000</v>
      </c>
      <c r="M93" s="9">
        <v>1439000000</v>
      </c>
      <c r="N93" s="10">
        <v>1434000000</v>
      </c>
      <c r="O93" s="12">
        <v>0</v>
      </c>
      <c r="P93" s="6">
        <v>0.17907269395688644</v>
      </c>
      <c r="Q93" s="6">
        <v>0.52754175069642995</v>
      </c>
      <c r="R93" s="6">
        <v>0.39922575855547604</v>
      </c>
      <c r="S93" s="6">
        <v>-1</v>
      </c>
      <c r="T93" s="6">
        <v>9.4242251492694051E-2</v>
      </c>
      <c r="U93" s="6">
        <v>9.5641125263832158E-2</v>
      </c>
      <c r="V93" s="6">
        <v>7.0547476077429991E-2</v>
      </c>
      <c r="W93" s="6" t="e">
        <v>#DIV/0!</v>
      </c>
      <c r="X93" s="6">
        <v>0.19570246702699673</v>
      </c>
      <c r="Y93" s="6">
        <v>0.93571893612865742</v>
      </c>
      <c r="Z93" s="6">
        <v>-0.32436617101418269</v>
      </c>
      <c r="AA93" s="6">
        <v>-1</v>
      </c>
      <c r="AB93" s="6">
        <v>0.10713561801992566</v>
      </c>
      <c r="AC93" s="6">
        <v>-0.25</v>
      </c>
      <c r="AD93" s="12">
        <v>1057.0787637088733</v>
      </c>
    </row>
    <row r="94" spans="1:30">
      <c r="A94" s="18" t="s">
        <v>19</v>
      </c>
      <c r="B94" s="18" t="s">
        <v>1671</v>
      </c>
      <c r="C94" s="18" t="s">
        <v>3592</v>
      </c>
      <c r="D94" s="9">
        <v>465131000000</v>
      </c>
      <c r="E94" s="9">
        <v>487887000000</v>
      </c>
      <c r="F94" s="10">
        <v>517386000000</v>
      </c>
      <c r="G94" s="10">
        <v>425309000000</v>
      </c>
      <c r="H94" s="9">
        <v>66077000000</v>
      </c>
      <c r="I94" s="9">
        <v>84236000000</v>
      </c>
      <c r="J94" s="10">
        <v>88875000000</v>
      </c>
      <c r="K94" s="10">
        <v>60966000000</v>
      </c>
      <c r="L94" s="9">
        <v>28781000000</v>
      </c>
      <c r="M94" s="9">
        <v>39237000000</v>
      </c>
      <c r="N94" s="10">
        <v>41634000000</v>
      </c>
      <c r="O94" s="12">
        <v>25248000000</v>
      </c>
      <c r="P94" s="6">
        <v>-4.3197443634403268E-2</v>
      </c>
      <c r="Q94" s="6">
        <v>-1.7402604951021205E-2</v>
      </c>
      <c r="R94" s="6">
        <v>-0.17037338909994687</v>
      </c>
      <c r="S94" s="6">
        <v>-7.2002905930391436E-2</v>
      </c>
      <c r="T94" s="6">
        <v>0.14206105376764824</v>
      </c>
      <c r="U94" s="6">
        <v>0.17265473357560254</v>
      </c>
      <c r="V94" s="6">
        <v>0.17177697115886398</v>
      </c>
      <c r="W94" s="6">
        <v>0.14334519137850363</v>
      </c>
      <c r="X94" s="6">
        <v>-0.21581996028946829</v>
      </c>
      <c r="Y94" s="6">
        <v>-4.3954598368620562E-2</v>
      </c>
      <c r="Z94" s="6">
        <v>-2.6086205225471233E-2</v>
      </c>
      <c r="AA94" s="6">
        <v>-0.18278324454811612</v>
      </c>
      <c r="AB94" s="6">
        <v>-5.3796422476502181E-2</v>
      </c>
      <c r="AC94" s="6">
        <v>2.0277027465817332E-2</v>
      </c>
      <c r="AD94" s="12">
        <v>5147.3651728967143</v>
      </c>
    </row>
    <row r="95" spans="1:30">
      <c r="A95" s="18" t="s">
        <v>943</v>
      </c>
      <c r="B95" s="18" t="s">
        <v>2475</v>
      </c>
      <c r="C95" s="18" t="s">
        <v>3574</v>
      </c>
      <c r="D95" s="9">
        <v>18273000000</v>
      </c>
      <c r="E95" s="9">
        <v>1982000000</v>
      </c>
      <c r="F95" s="10">
        <v>121342000000</v>
      </c>
      <c r="G95" s="10">
        <v>0</v>
      </c>
      <c r="H95" s="9">
        <v>12487000000</v>
      </c>
      <c r="I95" s="9">
        <v>880000000</v>
      </c>
      <c r="J95" s="10">
        <v>33268000000</v>
      </c>
      <c r="K95" s="10">
        <v>0</v>
      </c>
      <c r="L95" s="9">
        <v>4312000000</v>
      </c>
      <c r="M95" s="9">
        <v>-6321000000</v>
      </c>
      <c r="N95" s="10">
        <v>17297000000</v>
      </c>
      <c r="O95" s="12">
        <v>0</v>
      </c>
      <c r="P95" s="6">
        <v>-0.79686200937576857</v>
      </c>
      <c r="Q95" s="6">
        <v>-0.97257075678672467</v>
      </c>
      <c r="R95" s="6">
        <v>0.33653387358422082</v>
      </c>
      <c r="S95" s="6">
        <v>-1</v>
      </c>
      <c r="T95" s="6">
        <v>0.68335795983144532</v>
      </c>
      <c r="U95" s="6">
        <v>0.44399596367305749</v>
      </c>
      <c r="V95" s="6">
        <v>0.27416722981325509</v>
      </c>
      <c r="W95" s="6" t="e">
        <v>#DIV/0!</v>
      </c>
      <c r="X95" s="6">
        <v>0.39406272171976359</v>
      </c>
      <c r="Y95" s="6">
        <v>-80.342485396765142</v>
      </c>
      <c r="Z95" s="6">
        <v>30.26906872635897</v>
      </c>
      <c r="AA95" s="6">
        <v>-1</v>
      </c>
      <c r="AB95" s="6">
        <v>1.358921601005374</v>
      </c>
      <c r="AC95" s="6">
        <v>-0.25</v>
      </c>
      <c r="AD95" s="12">
        <v>722.83687943262407</v>
      </c>
    </row>
    <row r="96" spans="1:30">
      <c r="A96" s="18" t="s">
        <v>886</v>
      </c>
      <c r="B96" s="18" t="s">
        <v>2510</v>
      </c>
      <c r="C96" s="18" t="s">
        <v>3603</v>
      </c>
      <c r="D96" s="9">
        <v>172045000000</v>
      </c>
      <c r="E96" s="9">
        <v>167949000000</v>
      </c>
      <c r="F96" s="10">
        <v>199431000000</v>
      </c>
      <c r="G96" s="10">
        <v>151722000000</v>
      </c>
      <c r="H96" s="9">
        <v>23149000000</v>
      </c>
      <c r="I96" s="9">
        <v>17405000000</v>
      </c>
      <c r="J96" s="10">
        <v>41204000000</v>
      </c>
      <c r="K96" s="10">
        <v>17411000000</v>
      </c>
      <c r="L96" s="9">
        <v>8522000000</v>
      </c>
      <c r="M96" s="9">
        <v>4721000000</v>
      </c>
      <c r="N96" s="10">
        <v>19006000000</v>
      </c>
      <c r="O96" s="12">
        <v>5864000000</v>
      </c>
      <c r="P96" s="6">
        <v>-5.5573029525239903E-2</v>
      </c>
      <c r="Q96" s="6">
        <v>3.9061398165403057E-3</v>
      </c>
      <c r="R96" s="6">
        <v>-4.6740162899155696E-2</v>
      </c>
      <c r="S96" s="6">
        <v>9.727485170322606E-3</v>
      </c>
      <c r="T96" s="6">
        <v>0.13455200674242204</v>
      </c>
      <c r="U96" s="6">
        <v>0.10363265038791537</v>
      </c>
      <c r="V96" s="6">
        <v>0.20660779918869182</v>
      </c>
      <c r="W96" s="6">
        <v>0.11475593519726869</v>
      </c>
      <c r="X96" s="6">
        <v>0.10292985832419595</v>
      </c>
      <c r="Y96" s="6">
        <v>18.090226138629582</v>
      </c>
      <c r="Z96" s="6">
        <v>9.9821778689517957E-2</v>
      </c>
      <c r="AA96" s="6">
        <v>-2.9011097957230648E-2</v>
      </c>
      <c r="AB96" s="6">
        <v>0.22748096294428288</v>
      </c>
      <c r="AC96" s="6">
        <v>8.2193547206386497E-2</v>
      </c>
      <c r="AD96" s="12">
        <v>3811.3</v>
      </c>
    </row>
    <row r="97" spans="1:30">
      <c r="A97" s="18" t="s">
        <v>881</v>
      </c>
      <c r="B97" s="18" t="s">
        <v>3098</v>
      </c>
      <c r="C97" s="18" t="s">
        <v>3577</v>
      </c>
      <c r="D97" s="9">
        <v>89770000000</v>
      </c>
      <c r="E97" s="9">
        <v>87764000000</v>
      </c>
      <c r="F97" s="10">
        <v>85755000000</v>
      </c>
      <c r="G97" s="10">
        <v>0</v>
      </c>
      <c r="H97" s="9">
        <v>36433000000</v>
      </c>
      <c r="I97" s="9">
        <v>34833000000</v>
      </c>
      <c r="J97" s="10">
        <v>19401000000</v>
      </c>
      <c r="K97" s="10">
        <v>0</v>
      </c>
      <c r="L97" s="9">
        <v>25752000000</v>
      </c>
      <c r="M97" s="9">
        <v>24092000000</v>
      </c>
      <c r="N97" s="10">
        <v>12831000000</v>
      </c>
      <c r="O97" s="12">
        <v>0</v>
      </c>
      <c r="P97" s="6">
        <v>20.453460511686185</v>
      </c>
      <c r="Q97" s="6">
        <v>-0.53896309155447442</v>
      </c>
      <c r="R97" s="6">
        <v>-0.12129172147680727</v>
      </c>
      <c r="S97" s="6">
        <v>-1</v>
      </c>
      <c r="T97" s="6">
        <v>0.40584827893505626</v>
      </c>
      <c r="U97" s="6">
        <v>0.3968939428467253</v>
      </c>
      <c r="V97" s="6">
        <v>0.22623753716984432</v>
      </c>
      <c r="W97" s="6" t="e">
        <v>#DIV/0!</v>
      </c>
      <c r="X97" s="6">
        <v>0.16163302847307634</v>
      </c>
      <c r="Y97" s="6">
        <v>4.4358236626799053E-4</v>
      </c>
      <c r="Z97" s="6">
        <v>-0.38603129962603083</v>
      </c>
      <c r="AA97" s="6">
        <v>-1</v>
      </c>
      <c r="AB97" s="6">
        <v>-1.8564890185573169E-2</v>
      </c>
      <c r="AC97" s="6">
        <v>-0.25</v>
      </c>
      <c r="AD97" s="12">
        <v>1843.3823529411764</v>
      </c>
    </row>
    <row r="98" spans="1:30">
      <c r="A98" s="18" t="s">
        <v>994</v>
      </c>
      <c r="B98" s="18" t="s">
        <v>2477</v>
      </c>
      <c r="C98" s="18" t="s">
        <v>3606</v>
      </c>
      <c r="D98" s="9">
        <v>1299361000000</v>
      </c>
      <c r="E98" s="9">
        <v>1726263000000</v>
      </c>
      <c r="F98" s="10">
        <v>1430452000000</v>
      </c>
      <c r="G98" s="10">
        <v>1565581000000</v>
      </c>
      <c r="H98" s="9">
        <v>56786000000</v>
      </c>
      <c r="I98" s="9">
        <v>62367000000</v>
      </c>
      <c r="J98" s="10">
        <v>117287000000</v>
      </c>
      <c r="K98" s="10">
        <v>73762000000</v>
      </c>
      <c r="L98" s="9">
        <v>6372000000</v>
      </c>
      <c r="M98" s="9">
        <v>6607000000</v>
      </c>
      <c r="N98" s="10">
        <v>22867000000</v>
      </c>
      <c r="O98" s="12">
        <v>9473000000</v>
      </c>
      <c r="P98" s="6">
        <v>1.9824762213131828</v>
      </c>
      <c r="Q98" s="6">
        <v>2.6256910775853584</v>
      </c>
      <c r="R98" s="6">
        <v>0.88280362298990556</v>
      </c>
      <c r="S98" s="6">
        <v>0.63269258282664997</v>
      </c>
      <c r="T98" s="6">
        <v>4.3703020176840773E-2</v>
      </c>
      <c r="U98" s="6">
        <v>3.6128330387663991E-2</v>
      </c>
      <c r="V98" s="6">
        <v>8.1992964461582774E-2</v>
      </c>
      <c r="W98" s="6">
        <v>4.7114777197730426E-2</v>
      </c>
      <c r="X98" s="6">
        <v>0.43665465888216526</v>
      </c>
      <c r="Y98" s="6">
        <v>0.68415338222265853</v>
      </c>
      <c r="Z98" s="6">
        <v>5.3522588318501638</v>
      </c>
      <c r="AA98" s="6">
        <v>0.88109384439037575</v>
      </c>
      <c r="AB98" s="6">
        <v>2.0079399640816273</v>
      </c>
      <c r="AC98" s="6">
        <v>1.1592387395045409</v>
      </c>
      <c r="AD98" s="12">
        <v>4119.909090909091</v>
      </c>
    </row>
    <row r="99" spans="1:30">
      <c r="A99" s="18" t="s">
        <v>372</v>
      </c>
      <c r="B99" s="18" t="s">
        <v>2078</v>
      </c>
      <c r="C99" s="18" t="s">
        <v>3587</v>
      </c>
      <c r="D99" s="9">
        <v>267380000000</v>
      </c>
      <c r="E99" s="9">
        <v>268508000000</v>
      </c>
      <c r="F99" s="10">
        <v>276959000000</v>
      </c>
      <c r="G99" s="10">
        <v>298303000000</v>
      </c>
      <c r="H99" s="9">
        <v>29187000000</v>
      </c>
      <c r="I99" s="9">
        <v>31145000000</v>
      </c>
      <c r="J99" s="10">
        <v>16975000000</v>
      </c>
      <c r="K99" s="10">
        <v>32866000000</v>
      </c>
      <c r="L99" s="9">
        <v>12154000000</v>
      </c>
      <c r="M99" s="9">
        <v>14844000000</v>
      </c>
      <c r="N99" s="10">
        <v>-9050000000</v>
      </c>
      <c r="O99" s="12">
        <v>7256000000</v>
      </c>
      <c r="P99" s="6">
        <v>6.650902397213429E-2</v>
      </c>
      <c r="Q99" s="6">
        <v>3.5787367940534422E-2</v>
      </c>
      <c r="R99" s="6">
        <v>3.9549362670568008E-2</v>
      </c>
      <c r="S99" s="6">
        <v>0.17330277320208812</v>
      </c>
      <c r="T99" s="6">
        <v>0.10915924900890119</v>
      </c>
      <c r="U99" s="6">
        <v>0.11599281958079462</v>
      </c>
      <c r="V99" s="6">
        <v>6.1290660350448986E-2</v>
      </c>
      <c r="W99" s="6">
        <v>0.1101765654384971</v>
      </c>
      <c r="X99" s="6">
        <v>14.123535772593575</v>
      </c>
      <c r="Y99" s="6">
        <v>1.3844432319583808</v>
      </c>
      <c r="Z99" s="6">
        <v>-1.8048824275491371</v>
      </c>
      <c r="AA99" s="6">
        <v>0.78729405649909134</v>
      </c>
      <c r="AB99" s="6">
        <v>0.62377413008122962</v>
      </c>
      <c r="AC99" s="6">
        <v>0.43895409181645906</v>
      </c>
      <c r="AD99" s="12">
        <v>1938.7692307692303</v>
      </c>
    </row>
    <row r="100" spans="1:30">
      <c r="A100" s="18" t="s">
        <v>826</v>
      </c>
      <c r="B100" s="18" t="s">
        <v>2478</v>
      </c>
      <c r="C100" s="18" t="s">
        <v>3608</v>
      </c>
      <c r="D100" s="9">
        <v>14982000000</v>
      </c>
      <c r="E100" s="9">
        <v>10200000000</v>
      </c>
      <c r="F100" s="10">
        <v>17403000000</v>
      </c>
      <c r="G100" s="10">
        <v>13747000000</v>
      </c>
      <c r="H100" s="9">
        <v>445000000</v>
      </c>
      <c r="I100" s="9">
        <v>1152000000</v>
      </c>
      <c r="J100" s="10">
        <v>1632000000</v>
      </c>
      <c r="K100" s="10">
        <v>1852000000</v>
      </c>
      <c r="L100" s="9">
        <v>-1916000000</v>
      </c>
      <c r="M100" s="9">
        <v>-288000000</v>
      </c>
      <c r="N100" s="10">
        <v>1891000000</v>
      </c>
      <c r="O100" s="12">
        <v>174000000</v>
      </c>
      <c r="P100" s="6">
        <v>2.7505291201272053</v>
      </c>
      <c r="Q100" s="6">
        <v>1.8936020968568161</v>
      </c>
      <c r="R100" s="6">
        <v>0.72818386004910862</v>
      </c>
      <c r="S100" s="6">
        <v>0.60486031227605908</v>
      </c>
      <c r="T100" s="6">
        <v>2.9702309437992257E-2</v>
      </c>
      <c r="U100" s="6">
        <v>0.11294117647058824</v>
      </c>
      <c r="V100" s="6">
        <v>9.3776935011204959E-2</v>
      </c>
      <c r="W100" s="6">
        <v>0.13472030261147888</v>
      </c>
      <c r="X100" s="6">
        <v>0.24246801365469275</v>
      </c>
      <c r="Y100" s="6">
        <v>0.65659723348101706</v>
      </c>
      <c r="Z100" s="6">
        <v>0.127158182468148</v>
      </c>
      <c r="AA100" s="6">
        <v>-0.47940754352471576</v>
      </c>
      <c r="AB100" s="6">
        <v>-0.98470265534172219</v>
      </c>
      <c r="AC100" s="6">
        <v>-0.25178825470451843</v>
      </c>
      <c r="AD100" s="12">
        <v>-30.475438769581594</v>
      </c>
    </row>
    <row r="101" spans="1:30">
      <c r="A101" s="18" t="s">
        <v>1313</v>
      </c>
      <c r="B101" s="18" t="s">
        <v>3017</v>
      </c>
      <c r="C101" s="18" t="s">
        <v>3606</v>
      </c>
      <c r="D101" s="9">
        <v>1106869000000</v>
      </c>
      <c r="E101" s="9">
        <v>1193295000000</v>
      </c>
      <c r="F101" s="10">
        <v>1486753000000</v>
      </c>
      <c r="G101" s="10">
        <v>0</v>
      </c>
      <c r="H101" s="9">
        <v>190273000000</v>
      </c>
      <c r="I101" s="9">
        <v>250038000000</v>
      </c>
      <c r="J101" s="10">
        <v>289428000000</v>
      </c>
      <c r="K101" s="10">
        <v>0</v>
      </c>
      <c r="L101" s="9">
        <v>8591000000</v>
      </c>
      <c r="M101" s="9">
        <v>48975000000</v>
      </c>
      <c r="N101" s="10">
        <v>67003000000</v>
      </c>
      <c r="O101" s="12">
        <v>0</v>
      </c>
      <c r="P101" s="6">
        <v>-7.9304113639658516E-2</v>
      </c>
      <c r="Q101" s="6">
        <v>-6.8399752563021457E-2</v>
      </c>
      <c r="R101" s="6">
        <v>2.365474553103767E-2</v>
      </c>
      <c r="S101" s="6">
        <v>-1</v>
      </c>
      <c r="T101" s="6">
        <v>0.17190200466360517</v>
      </c>
      <c r="U101" s="6">
        <v>0.20953578117732832</v>
      </c>
      <c r="V101" s="6">
        <v>0.19467120631335535</v>
      </c>
      <c r="W101" s="6" t="e">
        <v>#DIV/0!</v>
      </c>
      <c r="X101" s="6">
        <v>-0.7751259903624077</v>
      </c>
      <c r="Y101" s="6">
        <v>0.22019768954124178</v>
      </c>
      <c r="Z101" s="6">
        <v>0.41851018604007373</v>
      </c>
      <c r="AA101" s="6">
        <v>-1</v>
      </c>
      <c r="AB101" s="6">
        <v>9.1654127255080153E-2</v>
      </c>
      <c r="AC101" s="6">
        <v>-0.25</v>
      </c>
      <c r="AD101" s="12">
        <v>1245.6916692268367</v>
      </c>
    </row>
    <row r="102" spans="1:30">
      <c r="A102" s="18" t="s">
        <v>995</v>
      </c>
      <c r="B102" s="18" t="s">
        <v>2479</v>
      </c>
      <c r="C102" s="18" t="s">
        <v>3606</v>
      </c>
      <c r="D102" s="9">
        <v>95990000000</v>
      </c>
      <c r="E102" s="9">
        <v>95990000000</v>
      </c>
      <c r="F102" s="10">
        <v>79749000000</v>
      </c>
      <c r="G102" s="10">
        <v>108397000000</v>
      </c>
      <c r="H102" s="9">
        <v>12575000000</v>
      </c>
      <c r="I102" s="9">
        <v>12575000000</v>
      </c>
      <c r="J102" s="10">
        <v>4762000000</v>
      </c>
      <c r="K102" s="10">
        <v>8691000000</v>
      </c>
      <c r="L102" s="9">
        <v>191000000</v>
      </c>
      <c r="M102" s="9">
        <v>191000000</v>
      </c>
      <c r="N102" s="10">
        <v>-399000000</v>
      </c>
      <c r="O102" s="12">
        <v>417000000</v>
      </c>
      <c r="P102" s="6">
        <v>2.6665758906179345E-2</v>
      </c>
      <c r="Q102" s="6">
        <v>0.27427112520697622</v>
      </c>
      <c r="R102" s="6">
        <v>0.29171404944788037</v>
      </c>
      <c r="S102" s="6">
        <v>1.0666197341850496</v>
      </c>
      <c r="T102" s="6">
        <v>0.13100322950307325</v>
      </c>
      <c r="U102" s="6">
        <v>0.13100322950307325</v>
      </c>
      <c r="V102" s="6">
        <v>5.9712347490250658E-2</v>
      </c>
      <c r="W102" s="6">
        <v>8.0177495687150019E-2</v>
      </c>
      <c r="X102" s="6">
        <v>1.9159885162471761</v>
      </c>
      <c r="Y102" s="6">
        <v>2.0176166545251504</v>
      </c>
      <c r="Z102" s="6">
        <v>-1.4170756416505697</v>
      </c>
      <c r="AA102" s="6">
        <v>1.5819280575884467E-2</v>
      </c>
      <c r="AB102" s="6">
        <v>0.52567864499469352</v>
      </c>
      <c r="AC102" s="6">
        <v>-0.22791547234247408</v>
      </c>
      <c r="AD102" s="12">
        <v>23.255813953488371</v>
      </c>
    </row>
    <row r="103" spans="1:30">
      <c r="A103" s="18" t="s">
        <v>996</v>
      </c>
      <c r="B103" s="18" t="s">
        <v>2480</v>
      </c>
      <c r="C103" s="18" t="s">
        <v>3603</v>
      </c>
      <c r="D103" s="9">
        <v>1150997000000</v>
      </c>
      <c r="E103" s="9">
        <v>1155948000000</v>
      </c>
      <c r="F103" s="10">
        <v>1275785000000</v>
      </c>
      <c r="G103" s="10">
        <v>1112513000000</v>
      </c>
      <c r="H103" s="9">
        <v>49524000000</v>
      </c>
      <c r="I103" s="9">
        <v>45821000000</v>
      </c>
      <c r="J103" s="10">
        <v>51835000000</v>
      </c>
      <c r="K103" s="10">
        <v>40823000000</v>
      </c>
      <c r="L103" s="9">
        <v>5458000000</v>
      </c>
      <c r="M103" s="9">
        <v>3241000000</v>
      </c>
      <c r="N103" s="10">
        <v>5722000000</v>
      </c>
      <c r="O103" s="12">
        <v>-210000000</v>
      </c>
      <c r="P103" s="6">
        <v>4.5522771745709154E-3</v>
      </c>
      <c r="Q103" s="6">
        <v>6.4504872323649903E-2</v>
      </c>
      <c r="R103" s="6">
        <v>1.0930145621726626E-2</v>
      </c>
      <c r="S103" s="6">
        <v>-2.6095009471127181E-2</v>
      </c>
      <c r="T103" s="6">
        <v>4.3027045248597517E-2</v>
      </c>
      <c r="U103" s="6">
        <v>3.9639326336478806E-2</v>
      </c>
      <c r="V103" s="6">
        <v>4.0629886697209953E-2</v>
      </c>
      <c r="W103" s="6">
        <v>3.6694402672148553E-2</v>
      </c>
      <c r="X103" s="6">
        <v>0.10897485241039129</v>
      </c>
      <c r="Y103" s="6">
        <v>-0.33454251960600406</v>
      </c>
      <c r="Z103" s="6">
        <v>0.17432577782717745</v>
      </c>
      <c r="AA103" s="6">
        <v>-1.0875023679963747</v>
      </c>
      <c r="AB103" s="6">
        <v>-0.18162886070686424</v>
      </c>
      <c r="AC103" s="6">
        <v>-0.26643915541861074</v>
      </c>
      <c r="AD103" s="12">
        <v>1174.0832220194595</v>
      </c>
    </row>
    <row r="104" spans="1:30">
      <c r="A104" s="18" t="s">
        <v>997</v>
      </c>
      <c r="B104" s="18" t="s">
        <v>2481</v>
      </c>
      <c r="C104" s="18" t="s">
        <v>3583</v>
      </c>
      <c r="D104" s="9">
        <v>326102000000</v>
      </c>
      <c r="E104" s="9">
        <v>251649000000</v>
      </c>
      <c r="F104" s="10">
        <v>186321000000</v>
      </c>
      <c r="G104" s="10">
        <v>285003000000</v>
      </c>
      <c r="H104" s="9">
        <v>86431000000</v>
      </c>
      <c r="I104" s="9">
        <v>58876000000</v>
      </c>
      <c r="J104" s="10">
        <v>47130000000</v>
      </c>
      <c r="K104" s="10">
        <v>42575000000</v>
      </c>
      <c r="L104" s="9">
        <v>46689000000</v>
      </c>
      <c r="M104" s="9">
        <v>18613000000</v>
      </c>
      <c r="N104" s="10">
        <v>64483000000</v>
      </c>
      <c r="O104" s="12">
        <v>15329000000</v>
      </c>
      <c r="P104" s="6">
        <v>0.10923688552611932</v>
      </c>
      <c r="Q104" s="6">
        <v>-0.25473978530195601</v>
      </c>
      <c r="R104" s="6">
        <v>-0.28223025967247978</v>
      </c>
      <c r="S104" s="6">
        <v>0.54095569630126894</v>
      </c>
      <c r="T104" s="6">
        <v>0.26504283935701101</v>
      </c>
      <c r="U104" s="6">
        <v>0.23396079459882616</v>
      </c>
      <c r="V104" s="6">
        <v>0.25295055307775294</v>
      </c>
      <c r="W104" s="6">
        <v>0.1493843924449918</v>
      </c>
      <c r="X104" s="6">
        <v>2.5200097035831335</v>
      </c>
      <c r="Y104" s="6">
        <v>-0.55050320779011053</v>
      </c>
      <c r="Z104" s="6">
        <v>2.392614659065095</v>
      </c>
      <c r="AA104" s="6">
        <v>-0.37008313208961224</v>
      </c>
      <c r="AB104" s="6">
        <v>0.90929724472744211</v>
      </c>
      <c r="AC104" s="6">
        <v>0.66048442666832441</v>
      </c>
      <c r="AD104" s="12">
        <v>5487.9143656333436</v>
      </c>
    </row>
    <row r="105" spans="1:30">
      <c r="A105" s="18" t="s">
        <v>999</v>
      </c>
      <c r="B105" s="18" t="s">
        <v>2483</v>
      </c>
      <c r="C105" s="18" t="s">
        <v>3609</v>
      </c>
      <c r="D105" s="9">
        <v>588348000000</v>
      </c>
      <c r="E105" s="9">
        <v>566312000000</v>
      </c>
      <c r="F105" s="10">
        <v>508503000000</v>
      </c>
      <c r="G105" s="10">
        <v>537097000000</v>
      </c>
      <c r="H105" s="9">
        <v>61697000000</v>
      </c>
      <c r="I105" s="9">
        <v>50075000000</v>
      </c>
      <c r="J105" s="10">
        <v>40119000000</v>
      </c>
      <c r="K105" s="10">
        <v>37922000000</v>
      </c>
      <c r="L105" s="9">
        <v>29309000000</v>
      </c>
      <c r="M105" s="9">
        <v>22101000000</v>
      </c>
      <c r="N105" s="10">
        <v>19897000000</v>
      </c>
      <c r="O105" s="12">
        <v>13533000000</v>
      </c>
      <c r="P105" s="6">
        <v>0.3082573872784497</v>
      </c>
      <c r="Q105" s="6">
        <v>0.11561450887123255</v>
      </c>
      <c r="R105" s="6">
        <v>1.9900801327846693E-2</v>
      </c>
      <c r="S105" s="6">
        <v>0.14959162538143878</v>
      </c>
      <c r="T105" s="6">
        <v>0.10486480790280582</v>
      </c>
      <c r="U105" s="6">
        <v>8.8422989447513034E-2</v>
      </c>
      <c r="V105" s="6">
        <v>7.8896289697405919E-2</v>
      </c>
      <c r="W105" s="6">
        <v>7.0605495841533278E-2</v>
      </c>
      <c r="X105" s="6">
        <v>-4.1298492217726232E-2</v>
      </c>
      <c r="Y105" s="6">
        <v>-0.41653281352964261</v>
      </c>
      <c r="Z105" s="6">
        <v>-0.3209937478094978</v>
      </c>
      <c r="AA105" s="6">
        <v>5.7706861134258013E-2</v>
      </c>
      <c r="AB105" s="6">
        <v>-0.2642304570880355</v>
      </c>
      <c r="AC105" s="6">
        <v>-4.6445200244520618E-2</v>
      </c>
      <c r="AD105" s="12">
        <v>3142.2602784855949</v>
      </c>
    </row>
    <row r="106" spans="1:30">
      <c r="A106" s="18" t="s">
        <v>20</v>
      </c>
      <c r="B106" s="18" t="s">
        <v>1672</v>
      </c>
      <c r="C106" s="18" t="s">
        <v>3609</v>
      </c>
      <c r="D106" s="9">
        <v>1080288000000</v>
      </c>
      <c r="E106" s="9">
        <v>1088693000000</v>
      </c>
      <c r="F106" s="10">
        <v>1103432000000</v>
      </c>
      <c r="G106" s="10">
        <v>858731000000</v>
      </c>
      <c r="H106" s="9">
        <v>63701000000</v>
      </c>
      <c r="I106" s="9">
        <v>51302000000</v>
      </c>
      <c r="J106" s="10">
        <v>52659000000</v>
      </c>
      <c r="K106" s="10">
        <v>47676000000</v>
      </c>
      <c r="L106" s="9">
        <v>22329000000</v>
      </c>
      <c r="M106" s="9">
        <v>13213000000</v>
      </c>
      <c r="N106" s="10">
        <v>9149000000</v>
      </c>
      <c r="O106" s="12">
        <v>6291000000</v>
      </c>
      <c r="P106" s="6">
        <v>-5.1424338193733644E-3</v>
      </c>
      <c r="Q106" s="6">
        <v>-7.1603316464433795E-3</v>
      </c>
      <c r="R106" s="6">
        <v>2.8567464615771226E-2</v>
      </c>
      <c r="S106" s="6">
        <v>-7.7821430618885107E-2</v>
      </c>
      <c r="T106" s="6">
        <v>5.8966682958618441E-2</v>
      </c>
      <c r="U106" s="6">
        <v>4.7122558884827956E-2</v>
      </c>
      <c r="V106" s="6">
        <v>4.7722922663109284E-2</v>
      </c>
      <c r="W106" s="6">
        <v>5.5519132301034897E-2</v>
      </c>
      <c r="X106" s="6">
        <v>4.0549778138570212E-2</v>
      </c>
      <c r="Y106" s="6">
        <v>-0.47514846400283772</v>
      </c>
      <c r="Z106" s="6">
        <v>-0.63513927738535014</v>
      </c>
      <c r="AA106" s="6">
        <v>-8.0517822816120448E-3</v>
      </c>
      <c r="AB106" s="6">
        <v>-0.43466262978330339</v>
      </c>
      <c r="AC106" s="6">
        <v>-0.11692122230818444</v>
      </c>
      <c r="AD106" s="12">
        <v>3610.462650811281</v>
      </c>
    </row>
    <row r="107" spans="1:30">
      <c r="A107" s="18" t="s">
        <v>1000</v>
      </c>
      <c r="B107" s="18" t="s">
        <v>2484</v>
      </c>
      <c r="C107" s="18" t="s">
        <v>3609</v>
      </c>
      <c r="D107" s="9">
        <v>79615000000</v>
      </c>
      <c r="E107" s="9">
        <v>42497000000</v>
      </c>
      <c r="F107" s="10">
        <v>71338000000</v>
      </c>
      <c r="G107" s="10">
        <v>42139000000</v>
      </c>
      <c r="H107" s="9">
        <v>12636000000</v>
      </c>
      <c r="I107" s="9">
        <v>7895000000</v>
      </c>
      <c r="J107" s="10">
        <v>12224000000</v>
      </c>
      <c r="K107" s="10">
        <v>7947000000</v>
      </c>
      <c r="L107" s="9">
        <v>3263000000</v>
      </c>
      <c r="M107" s="9">
        <v>1580000000</v>
      </c>
      <c r="N107" s="10">
        <v>2761000000</v>
      </c>
      <c r="O107" s="12">
        <v>1933000000</v>
      </c>
      <c r="P107" s="6">
        <v>-0.2240133976152528</v>
      </c>
      <c r="Q107" s="6">
        <v>-0.45984965986952842</v>
      </c>
      <c r="R107" s="6">
        <v>2.6334569896211191E-2</v>
      </c>
      <c r="S107" s="6">
        <v>-0.43274037401575993</v>
      </c>
      <c r="T107" s="6">
        <v>0.15871381021164355</v>
      </c>
      <c r="U107" s="6">
        <v>0.18577781961079606</v>
      </c>
      <c r="V107" s="6">
        <v>0.17135327595390956</v>
      </c>
      <c r="W107" s="6">
        <v>0.18859014214860342</v>
      </c>
      <c r="X107" s="6">
        <v>-0.32271174227712474</v>
      </c>
      <c r="Y107" s="6">
        <v>-0.47647130603874249</v>
      </c>
      <c r="Z107" s="6">
        <v>0.36249820030938779</v>
      </c>
      <c r="AA107" s="6">
        <v>-0.43642169081361859</v>
      </c>
      <c r="AB107" s="6">
        <v>-0.16996901244610785</v>
      </c>
      <c r="AC107" s="6">
        <v>-0.125254747161508</v>
      </c>
      <c r="AD107" s="12">
        <v>2336.6695659630764</v>
      </c>
    </row>
    <row r="108" spans="1:30">
      <c r="A108" s="18" t="s">
        <v>1001</v>
      </c>
      <c r="B108" s="18" t="s">
        <v>2485</v>
      </c>
      <c r="C108" s="18" t="s">
        <v>3584</v>
      </c>
      <c r="D108" s="9">
        <v>88798000000</v>
      </c>
      <c r="E108" s="9">
        <v>94882000000</v>
      </c>
      <c r="F108" s="10">
        <v>174871000000</v>
      </c>
      <c r="G108" s="10">
        <v>0</v>
      </c>
      <c r="H108" s="9">
        <v>2730000000</v>
      </c>
      <c r="I108" s="9">
        <v>2068000000</v>
      </c>
      <c r="J108" s="10">
        <v>4912000000</v>
      </c>
      <c r="K108" s="10">
        <v>0</v>
      </c>
      <c r="L108" s="9">
        <v>870000000</v>
      </c>
      <c r="M108" s="9">
        <v>1960000000</v>
      </c>
      <c r="N108" s="10">
        <v>3051000000</v>
      </c>
      <c r="O108" s="12">
        <v>0</v>
      </c>
      <c r="P108" s="6">
        <v>0.19293632521337384</v>
      </c>
      <c r="Q108" s="6">
        <v>0.59372782144227731</v>
      </c>
      <c r="R108" s="6">
        <v>0.90623716855126368</v>
      </c>
      <c r="S108" s="6">
        <v>-1</v>
      </c>
      <c r="T108" s="6">
        <v>3.0743935674226897E-2</v>
      </c>
      <c r="U108" s="6">
        <v>2.1795493349634282E-2</v>
      </c>
      <c r="V108" s="6">
        <v>2.8089277238650207E-2</v>
      </c>
      <c r="W108" s="6" t="e">
        <v>#DIV/0!</v>
      </c>
      <c r="X108" s="6">
        <v>-0.76461845766939174</v>
      </c>
      <c r="Y108" s="6">
        <v>-0.7102413501047885</v>
      </c>
      <c r="Z108" s="6">
        <v>0.29363376223642706</v>
      </c>
      <c r="AA108" s="6">
        <v>-1</v>
      </c>
      <c r="AB108" s="6">
        <v>-0.18634282218084186</v>
      </c>
      <c r="AC108" s="6">
        <v>-0.25</v>
      </c>
      <c r="AD108" s="12">
        <v>392.06666666666666</v>
      </c>
    </row>
    <row r="109" spans="1:30">
      <c r="A109" s="18" t="s">
        <v>21</v>
      </c>
      <c r="B109" s="18" t="s">
        <v>1673</v>
      </c>
      <c r="C109" s="18" t="s">
        <v>3580</v>
      </c>
      <c r="D109" s="9">
        <v>643851000000</v>
      </c>
      <c r="E109" s="9">
        <v>568892000000</v>
      </c>
      <c r="F109" s="10">
        <v>704871000000</v>
      </c>
      <c r="G109" s="10">
        <v>269707000000</v>
      </c>
      <c r="H109" s="9">
        <v>190957000000</v>
      </c>
      <c r="I109" s="9">
        <v>169054000000</v>
      </c>
      <c r="J109" s="10">
        <v>222238000000</v>
      </c>
      <c r="K109" s="10">
        <v>107274000000</v>
      </c>
      <c r="L109" s="9">
        <v>101162000000</v>
      </c>
      <c r="M109" s="9">
        <v>87643000000</v>
      </c>
      <c r="N109" s="10">
        <v>116425000000</v>
      </c>
      <c r="O109" s="12">
        <v>43253000000</v>
      </c>
      <c r="P109" s="6">
        <v>1.2323387173329661</v>
      </c>
      <c r="Q109" s="6">
        <v>1.0370916342471002</v>
      </c>
      <c r="R109" s="6">
        <v>-0.13678602515042268</v>
      </c>
      <c r="S109" s="6">
        <v>-0.30395628079966952</v>
      </c>
      <c r="T109" s="6">
        <v>0.29658570072889534</v>
      </c>
      <c r="U109" s="6">
        <v>0.29716360926151186</v>
      </c>
      <c r="V109" s="6">
        <v>0.315288896833605</v>
      </c>
      <c r="W109" s="6">
        <v>0.39774273563533763</v>
      </c>
      <c r="X109" s="6">
        <v>0.54312838981004385</v>
      </c>
      <c r="Y109" s="6">
        <v>0.25351588095308425</v>
      </c>
      <c r="Z109" s="6">
        <v>0.12173453746261538</v>
      </c>
      <c r="AA109" s="6">
        <v>-0.45382111176477019</v>
      </c>
      <c r="AB109" s="6">
        <v>0.21922090347913215</v>
      </c>
      <c r="AC109" s="6">
        <v>-3.6795337123951444E-2</v>
      </c>
      <c r="AD109" s="12">
        <v>4356.0433806585643</v>
      </c>
    </row>
    <row r="110" spans="1:30">
      <c r="A110" s="18" t="s">
        <v>22</v>
      </c>
      <c r="B110" s="18" t="s">
        <v>1674</v>
      </c>
      <c r="C110" s="18" t="s">
        <v>3579</v>
      </c>
      <c r="D110" s="9">
        <v>151239000000</v>
      </c>
      <c r="E110" s="9">
        <v>89947000000</v>
      </c>
      <c r="F110" s="10">
        <v>156820000000</v>
      </c>
      <c r="G110" s="10">
        <v>0</v>
      </c>
      <c r="H110" s="9">
        <v>15299000000</v>
      </c>
      <c r="I110" s="9">
        <v>7740000000</v>
      </c>
      <c r="J110" s="10">
        <v>156820000000</v>
      </c>
      <c r="K110" s="10">
        <v>0</v>
      </c>
      <c r="L110" s="9">
        <v>88000000</v>
      </c>
      <c r="M110" s="9">
        <v>277000000</v>
      </c>
      <c r="N110" s="10">
        <v>222000000</v>
      </c>
      <c r="O110" s="12">
        <v>0</v>
      </c>
      <c r="P110" s="6">
        <v>0.57896550408808378</v>
      </c>
      <c r="Q110" s="6">
        <v>-0.22179772292528321</v>
      </c>
      <c r="R110" s="6">
        <v>-0.37803018160034574</v>
      </c>
      <c r="S110" s="6">
        <v>-1</v>
      </c>
      <c r="T110" s="6">
        <v>0.10115777015187881</v>
      </c>
      <c r="U110" s="6">
        <v>8.6050674285968409E-2</v>
      </c>
      <c r="V110" s="6">
        <v>1</v>
      </c>
      <c r="W110" s="6" t="e">
        <v>#DIV/0!</v>
      </c>
      <c r="X110" s="6">
        <v>-0.99893235388826218</v>
      </c>
      <c r="Y110" s="6">
        <v>-0.76755045271269629</v>
      </c>
      <c r="Z110" s="6">
        <v>-0.97146927243552206</v>
      </c>
      <c r="AA110" s="6">
        <v>-1</v>
      </c>
      <c r="AB110" s="6">
        <v>-0.96912344432062314</v>
      </c>
      <c r="AC110" s="6">
        <v>-0.25</v>
      </c>
      <c r="AD110" s="12">
        <v>28.634146341463421</v>
      </c>
    </row>
    <row r="111" spans="1:30">
      <c r="A111" s="18" t="s">
        <v>802</v>
      </c>
      <c r="B111" s="18" t="s">
        <v>1670</v>
      </c>
      <c r="C111" s="18" t="s">
        <v>3578</v>
      </c>
      <c r="D111" s="9">
        <v>1027446000000</v>
      </c>
      <c r="E111" s="9">
        <v>1165972000000</v>
      </c>
      <c r="F111" s="10">
        <v>1224889000000</v>
      </c>
      <c r="G111" s="10">
        <v>944328000000</v>
      </c>
      <c r="H111" s="9">
        <v>148855000000</v>
      </c>
      <c r="I111" s="9">
        <v>153896000000</v>
      </c>
      <c r="J111" s="10">
        <v>173785000000</v>
      </c>
      <c r="K111" s="10">
        <v>146203000000</v>
      </c>
      <c r="L111" s="9">
        <v>6385000000</v>
      </c>
      <c r="M111" s="9">
        <v>10271000000</v>
      </c>
      <c r="N111" s="10">
        <v>34426000000</v>
      </c>
      <c r="O111" s="12">
        <v>12701000000</v>
      </c>
      <c r="P111" s="6">
        <v>4.6654879915998253E-2</v>
      </c>
      <c r="Q111" s="6">
        <v>0.11955940981576009</v>
      </c>
      <c r="R111" s="6">
        <v>0.14134788167643372</v>
      </c>
      <c r="S111" s="6">
        <v>0.11505965989390067</v>
      </c>
      <c r="T111" s="6">
        <v>0.14487866028968918</v>
      </c>
      <c r="U111" s="6">
        <v>0.13198944743098462</v>
      </c>
      <c r="V111" s="6">
        <v>0.14187816202121173</v>
      </c>
      <c r="W111" s="6">
        <v>0.15482226514516143</v>
      </c>
      <c r="X111" s="6">
        <v>0.12018062955283317</v>
      </c>
      <c r="Y111" s="6">
        <v>5.7172266142346899</v>
      </c>
      <c r="Z111" s="6">
        <v>19.753752777632783</v>
      </c>
      <c r="AA111" s="6">
        <v>5.2520118509948865</v>
      </c>
      <c r="AB111" s="6">
        <v>3.03580196530375</v>
      </c>
      <c r="AC111" s="6">
        <v>1.2593636169948701</v>
      </c>
      <c r="AD111" s="12">
        <v>615.51593471483818</v>
      </c>
    </row>
    <row r="112" spans="1:30">
      <c r="A112" s="18" t="s">
        <v>1005</v>
      </c>
      <c r="B112" s="18" t="s">
        <v>2490</v>
      </c>
      <c r="C112" s="18" t="s">
        <v>3591</v>
      </c>
      <c r="D112" s="9">
        <v>407411000000</v>
      </c>
      <c r="E112" s="9">
        <v>388241000000</v>
      </c>
      <c r="F112" s="10">
        <v>420486000000</v>
      </c>
      <c r="G112" s="10">
        <v>0</v>
      </c>
      <c r="H112" s="9">
        <v>105242000000</v>
      </c>
      <c r="I112" s="9">
        <v>109117000000</v>
      </c>
      <c r="J112" s="10">
        <v>121695000000</v>
      </c>
      <c r="K112" s="10">
        <v>0</v>
      </c>
      <c r="L112" s="9">
        <v>55779000000</v>
      </c>
      <c r="M112" s="9">
        <v>64131000000</v>
      </c>
      <c r="N112" s="10">
        <v>66406000000</v>
      </c>
      <c r="O112" s="12">
        <v>0</v>
      </c>
      <c r="P112" s="6">
        <v>-3.0959668828139213E-2</v>
      </c>
      <c r="Q112" s="6">
        <v>-9.0259263221496456E-3</v>
      </c>
      <c r="R112" s="6">
        <v>-9.1713476391309088E-4</v>
      </c>
      <c r="S112" s="6">
        <v>-1</v>
      </c>
      <c r="T112" s="6">
        <v>0.25831899482340931</v>
      </c>
      <c r="U112" s="6">
        <v>0.28105480873993216</v>
      </c>
      <c r="V112" s="6">
        <v>0.28941510537806253</v>
      </c>
      <c r="W112" s="6" t="e">
        <v>#DIV/0!</v>
      </c>
      <c r="X112" s="6">
        <v>-0.18329322325595182</v>
      </c>
      <c r="Y112" s="6">
        <v>9.9246887331409517E-3</v>
      </c>
      <c r="Z112" s="6">
        <v>4.5268531248070953E-2</v>
      </c>
      <c r="AA112" s="6">
        <v>-1</v>
      </c>
      <c r="AB112" s="6">
        <v>-3.1769616289618607E-2</v>
      </c>
      <c r="AC112" s="6">
        <v>-0.25</v>
      </c>
      <c r="AD112" s="12">
        <v>4215.2941176470586</v>
      </c>
    </row>
    <row r="113" spans="1:30">
      <c r="A113" s="18" t="s">
        <v>23</v>
      </c>
      <c r="B113" s="18" t="s">
        <v>1718</v>
      </c>
      <c r="C113" s="18" t="s">
        <v>3590</v>
      </c>
      <c r="D113" s="9">
        <v>14568000000</v>
      </c>
      <c r="E113" s="9">
        <v>26206000000</v>
      </c>
      <c r="F113" s="10">
        <v>41339000000</v>
      </c>
      <c r="G113" s="10">
        <v>0</v>
      </c>
      <c r="H113" s="9">
        <v>2434000000</v>
      </c>
      <c r="I113" s="9">
        <v>3334000000</v>
      </c>
      <c r="J113" s="10">
        <v>6821000000</v>
      </c>
      <c r="K113" s="10">
        <v>0</v>
      </c>
      <c r="L113" s="9">
        <v>-2446000000</v>
      </c>
      <c r="M113" s="9">
        <v>227000000</v>
      </c>
      <c r="N113" s="10">
        <v>2047000000</v>
      </c>
      <c r="O113" s="12">
        <v>0</v>
      </c>
      <c r="P113" s="6">
        <v>-0.37309775482280344</v>
      </c>
      <c r="Q113" s="6">
        <v>0.10119052616866753</v>
      </c>
      <c r="R113" s="6">
        <v>0.11558703730186903</v>
      </c>
      <c r="S113" s="6">
        <v>-1</v>
      </c>
      <c r="T113" s="6">
        <v>0.16707852828116421</v>
      </c>
      <c r="U113" s="6">
        <v>0.12722277341066932</v>
      </c>
      <c r="V113" s="6">
        <v>0.16500157236507898</v>
      </c>
      <c r="W113" s="6" t="e">
        <v>#DIV/0!</v>
      </c>
      <c r="X113" s="6">
        <v>8.2251480610327443E-2</v>
      </c>
      <c r="Y113" s="6">
        <v>1.0917857169568288</v>
      </c>
      <c r="Z113" s="6">
        <v>1.7895386223564211</v>
      </c>
      <c r="AA113" s="6">
        <v>1</v>
      </c>
      <c r="AB113" s="6">
        <v>-1.6166606861747774</v>
      </c>
      <c r="AC113" s="6">
        <v>-0.25</v>
      </c>
      <c r="AD113" s="12">
        <v>-28.170125941754332</v>
      </c>
    </row>
    <row r="114" spans="1:30">
      <c r="A114" s="18" t="s">
        <v>998</v>
      </c>
      <c r="B114" s="18" t="s">
        <v>2482</v>
      </c>
      <c r="C114" s="18" t="s">
        <v>3605</v>
      </c>
      <c r="D114" s="9">
        <v>65377000000</v>
      </c>
      <c r="E114" s="9">
        <v>172758000000</v>
      </c>
      <c r="F114" s="10">
        <v>278177000000</v>
      </c>
      <c r="G114" s="10">
        <v>115656000000</v>
      </c>
      <c r="H114" s="9">
        <v>18385000000</v>
      </c>
      <c r="I114" s="9">
        <v>37688000000</v>
      </c>
      <c r="J114" s="10">
        <v>81875000000</v>
      </c>
      <c r="K114" s="10">
        <v>30997000000</v>
      </c>
      <c r="L114" s="9">
        <v>2408000000</v>
      </c>
      <c r="M114" s="9">
        <v>8366000000</v>
      </c>
      <c r="N114" s="10">
        <v>14219000000</v>
      </c>
      <c r="O114" s="12">
        <v>11677000000</v>
      </c>
      <c r="P114" s="6">
        <v>1.3224724676429059E-2</v>
      </c>
      <c r="Q114" s="6">
        <v>-0.6151048657410555</v>
      </c>
      <c r="R114" s="6">
        <v>0.18645424498323276</v>
      </c>
      <c r="S114" s="6">
        <v>0.75059257061291018</v>
      </c>
      <c r="T114" s="6">
        <v>0.28121510623001972</v>
      </c>
      <c r="U114" s="6">
        <v>0.2181548756063395</v>
      </c>
      <c r="V114" s="6">
        <v>0.29432699324530787</v>
      </c>
      <c r="W114" s="6">
        <v>0.2680103064259528</v>
      </c>
      <c r="X114" s="6">
        <v>-6.3523195339438066E-2</v>
      </c>
      <c r="Y114" s="6">
        <v>-0.29909680279393164</v>
      </c>
      <c r="Z114" s="6">
        <v>0.44649652341595214</v>
      </c>
      <c r="AA114" s="6">
        <v>1.9554011749910722</v>
      </c>
      <c r="AB114" s="6">
        <v>1.2609873153701434E-2</v>
      </c>
      <c r="AC114" s="6">
        <v>1.0045920623126254</v>
      </c>
      <c r="AD114" s="12">
        <v>2680.5555555555557</v>
      </c>
    </row>
    <row r="115" spans="1:30">
      <c r="A115" s="18" t="s">
        <v>373</v>
      </c>
      <c r="B115" s="18" t="s">
        <v>3552</v>
      </c>
      <c r="C115" s="18" t="s">
        <v>3578</v>
      </c>
      <c r="D115" s="9">
        <v>20335000000</v>
      </c>
      <c r="E115" s="9">
        <v>20335000000</v>
      </c>
      <c r="F115" s="10">
        <v>17518000000</v>
      </c>
      <c r="G115" s="10">
        <v>0</v>
      </c>
      <c r="H115" s="9">
        <v>5713000000</v>
      </c>
      <c r="I115" s="9">
        <v>5713000000</v>
      </c>
      <c r="J115" s="10">
        <v>7208000000</v>
      </c>
      <c r="K115" s="10">
        <v>0</v>
      </c>
      <c r="L115" s="9">
        <v>8000000</v>
      </c>
      <c r="M115" s="9">
        <v>8000000</v>
      </c>
      <c r="N115" s="10">
        <v>-135000000</v>
      </c>
      <c r="O115" s="12">
        <v>0</v>
      </c>
      <c r="P115" s="6">
        <v>-0.10562956522215473</v>
      </c>
      <c r="Q115" s="6">
        <v>-7.3221263901192296E-2</v>
      </c>
      <c r="R115" s="6">
        <v>-6.2707481273389584E-2</v>
      </c>
      <c r="S115" s="6">
        <v>-1</v>
      </c>
      <c r="T115" s="6">
        <v>0.28094418490287681</v>
      </c>
      <c r="U115" s="6">
        <v>0.28094418490287681</v>
      </c>
      <c r="V115" s="6">
        <v>0.41146249571868937</v>
      </c>
      <c r="W115" s="6" t="e">
        <v>#DIV/0!</v>
      </c>
      <c r="X115" s="6">
        <v>-0.89111677576085213</v>
      </c>
      <c r="Y115" s="6">
        <v>-0.86137758622855631</v>
      </c>
      <c r="Z115" s="6">
        <v>-1.2627024598236285</v>
      </c>
      <c r="AA115" s="6">
        <v>-1</v>
      </c>
      <c r="AB115" s="6">
        <v>-1.2248175636783323</v>
      </c>
      <c r="AC115" s="6">
        <v>-0.25</v>
      </c>
      <c r="AD115" s="12">
        <v>-13.522840987526486</v>
      </c>
    </row>
    <row r="116" spans="1:30">
      <c r="A116" s="18" t="s">
        <v>1002</v>
      </c>
      <c r="B116" s="18" t="s">
        <v>2486</v>
      </c>
      <c r="C116" s="18" t="s">
        <v>3590</v>
      </c>
      <c r="D116" s="9">
        <v>5788424000000</v>
      </c>
      <c r="E116" s="9">
        <v>6224637000000</v>
      </c>
      <c r="F116" s="10">
        <v>7470611000000</v>
      </c>
      <c r="G116" s="10">
        <v>3553807000000</v>
      </c>
      <c r="H116" s="9">
        <v>183916000000</v>
      </c>
      <c r="I116" s="9">
        <v>253648000000</v>
      </c>
      <c r="J116" s="10">
        <v>337254000000</v>
      </c>
      <c r="K116" s="10">
        <v>194375000000</v>
      </c>
      <c r="L116" s="9">
        <v>123815000000</v>
      </c>
      <c r="M116" s="9">
        <v>165022000000</v>
      </c>
      <c r="N116" s="10">
        <v>233252000000</v>
      </c>
      <c r="O116" s="12">
        <v>123408000000</v>
      </c>
      <c r="P116" s="6">
        <v>-0.30273599706517373</v>
      </c>
      <c r="Q116" s="6">
        <v>-0.23378265508179</v>
      </c>
      <c r="R116" s="6">
        <v>-4.5156422346625397E-2</v>
      </c>
      <c r="S116" s="6">
        <v>-0.16368363687334742</v>
      </c>
      <c r="T116" s="6">
        <v>3.1773069837316689E-2</v>
      </c>
      <c r="U116" s="6">
        <v>4.0749042875913889E-2</v>
      </c>
      <c r="V116" s="6">
        <v>4.5144098655384414E-2</v>
      </c>
      <c r="W116" s="6">
        <v>5.4694866659894585E-2</v>
      </c>
      <c r="X116" s="6">
        <v>-0.71065267745708982</v>
      </c>
      <c r="Y116" s="6">
        <v>-0.65143703668576347</v>
      </c>
      <c r="Z116" s="6">
        <v>-0.2683457458063192</v>
      </c>
      <c r="AA116" s="6">
        <v>-0.34636363797370018</v>
      </c>
      <c r="AB116" s="6">
        <v>-0.52933814047758143</v>
      </c>
      <c r="AC116" s="6">
        <v>-0.17971044435532824</v>
      </c>
      <c r="AD116" s="12">
        <v>8460.8104644733903</v>
      </c>
    </row>
    <row r="117" spans="1:30">
      <c r="A117" s="18" t="s">
        <v>24</v>
      </c>
      <c r="B117" s="18" t="s">
        <v>1682</v>
      </c>
      <c r="C117" s="18" t="s">
        <v>3606</v>
      </c>
      <c r="D117" s="9">
        <v>1491783000000</v>
      </c>
      <c r="E117" s="9">
        <v>1595322000000</v>
      </c>
      <c r="F117" s="10">
        <v>1795422000000</v>
      </c>
      <c r="G117" s="10">
        <v>1100247000000</v>
      </c>
      <c r="H117" s="9">
        <v>89438000000</v>
      </c>
      <c r="I117" s="9">
        <v>78581000000</v>
      </c>
      <c r="J117" s="10">
        <v>84068000000</v>
      </c>
      <c r="K117" s="10">
        <v>71254000000</v>
      </c>
      <c r="L117" s="9">
        <v>17073000000</v>
      </c>
      <c r="M117" s="9">
        <v>-8267000000</v>
      </c>
      <c r="N117" s="10">
        <v>2991000000</v>
      </c>
      <c r="O117" s="12">
        <v>500000000</v>
      </c>
      <c r="P117" s="6">
        <v>1.5081723796384645</v>
      </c>
      <c r="Q117" s="6">
        <v>1.0539883867600695</v>
      </c>
      <c r="R117" s="6">
        <v>0.40641075328575121</v>
      </c>
      <c r="S117" s="6">
        <v>-0.23759716760566857</v>
      </c>
      <c r="T117" s="6">
        <v>5.9953760030781955E-2</v>
      </c>
      <c r="U117" s="6">
        <v>4.9257140564726118E-2</v>
      </c>
      <c r="V117" s="6">
        <v>4.6823532294914511E-2</v>
      </c>
      <c r="W117" s="6">
        <v>6.4761821663680968E-2</v>
      </c>
      <c r="X117" s="6">
        <v>2.5726509101832713</v>
      </c>
      <c r="Y117" s="6">
        <v>-1.6707923655226562</v>
      </c>
      <c r="Z117" s="6">
        <v>-0.9215670060324811</v>
      </c>
      <c r="AA117" s="6">
        <v>-0.98007014293185557</v>
      </c>
      <c r="AB117" s="6">
        <v>-0.3208823643440144</v>
      </c>
      <c r="AC117" s="6">
        <v>-0.24190697289941304</v>
      </c>
      <c r="AD117" s="12">
        <v>270.02654020310251</v>
      </c>
    </row>
    <row r="118" spans="1:30">
      <c r="A118" s="18" t="s">
        <v>374</v>
      </c>
      <c r="B118" s="18" t="s">
        <v>2079</v>
      </c>
      <c r="C118" s="18" t="s">
        <v>3585</v>
      </c>
      <c r="D118" s="10">
        <v>8227205000000</v>
      </c>
      <c r="E118" s="9">
        <v>8329850000000</v>
      </c>
      <c r="F118" s="10">
        <v>8692147000000</v>
      </c>
      <c r="G118" s="10">
        <v>8418438000000</v>
      </c>
      <c r="H118" s="9"/>
      <c r="I118" s="9"/>
      <c r="J118" s="10">
        <v>3324006000000</v>
      </c>
      <c r="K118" s="10">
        <v>0</v>
      </c>
      <c r="L118" s="9">
        <v>1766664000000</v>
      </c>
      <c r="M118" s="9">
        <v>2511143000000</v>
      </c>
      <c r="N118" s="10">
        <v>2655195000000</v>
      </c>
      <c r="O118" s="12">
        <v>2414466000000</v>
      </c>
      <c r="P118" s="6">
        <v>0.1415795309497436</v>
      </c>
      <c r="Q118" s="6">
        <v>0.10960083089685202</v>
      </c>
      <c r="R118" s="6">
        <v>14.183372985512108</v>
      </c>
      <c r="S118" s="6">
        <v>5.8971505110422665E-2</v>
      </c>
      <c r="T118" s="6">
        <v>0</v>
      </c>
      <c r="U118" s="6">
        <v>0</v>
      </c>
      <c r="V118" s="6">
        <v>0.38241483950973215</v>
      </c>
      <c r="W118" s="6">
        <v>0</v>
      </c>
      <c r="X118" s="6">
        <v>-2.2923899114712411E-2</v>
      </c>
      <c r="Y118" s="6">
        <v>0.34178952790506806</v>
      </c>
      <c r="Z118" s="6">
        <v>4.8640746039068672</v>
      </c>
      <c r="AA118" s="6">
        <v>-4.4986533902961041E-2</v>
      </c>
      <c r="AB118" s="6">
        <v>0.74756042216134655</v>
      </c>
      <c r="AC118" s="6">
        <v>5.3926768326496677E-2</v>
      </c>
      <c r="AD118" s="12">
        <v>2510.4626315550977</v>
      </c>
    </row>
    <row r="119" spans="1:30">
      <c r="A119" s="18" t="s">
        <v>3483</v>
      </c>
      <c r="B119" s="18" t="s">
        <v>3484</v>
      </c>
      <c r="C119" s="18" t="s">
        <v>3599</v>
      </c>
      <c r="D119" s="9">
        <v>208477000000</v>
      </c>
      <c r="E119" s="9">
        <v>192317000000</v>
      </c>
      <c r="F119" s="10">
        <v>206520000000</v>
      </c>
      <c r="G119" s="10">
        <v>796621000000</v>
      </c>
      <c r="H119" s="9">
        <v>98117000000</v>
      </c>
      <c r="I119" s="9">
        <v>80013000000</v>
      </c>
      <c r="J119" s="10">
        <v>92215000000</v>
      </c>
      <c r="K119" s="10">
        <v>368001000000</v>
      </c>
      <c r="L119" s="9">
        <v>22092000000</v>
      </c>
      <c r="M119" s="9">
        <v>14496000000</v>
      </c>
      <c r="N119" s="10">
        <v>21448000000</v>
      </c>
      <c r="O119" s="12">
        <v>80429000000</v>
      </c>
      <c r="P119" s="6">
        <v>-8.5015708583206492E-2</v>
      </c>
      <c r="Q119" s="6">
        <v>-0.33935714680139567</v>
      </c>
      <c r="R119" s="6">
        <v>-5.1831521291659461E-3</v>
      </c>
      <c r="S119" s="6">
        <v>3.158573175958864</v>
      </c>
      <c r="T119" s="6">
        <v>0.47063704869122253</v>
      </c>
      <c r="U119" s="6">
        <v>0.41604746330277614</v>
      </c>
      <c r="V119" s="6">
        <v>0.44651849699786944</v>
      </c>
      <c r="W119" s="6">
        <v>0.46195242154048161</v>
      </c>
      <c r="X119" s="6">
        <v>-0.23680322638787035</v>
      </c>
      <c r="Y119" s="6">
        <v>-0.710821648067542</v>
      </c>
      <c r="Z119" s="6">
        <v>-0.16420583152118481</v>
      </c>
      <c r="AA119" s="6">
        <v>2.4191605135450196</v>
      </c>
      <c r="AB119" s="6">
        <v>-0.34194151266964024</v>
      </c>
      <c r="AC119" s="6">
        <v>0.22486046631625062</v>
      </c>
      <c r="AD119" s="12" t="e">
        <v>#VALUE!</v>
      </c>
    </row>
    <row r="120" spans="1:30">
      <c r="A120" s="18" t="s">
        <v>375</v>
      </c>
      <c r="B120" s="18" t="s">
        <v>2080</v>
      </c>
      <c r="C120" s="18" t="s">
        <v>3577</v>
      </c>
      <c r="D120" s="9">
        <v>10034000000</v>
      </c>
      <c r="E120" s="9">
        <v>4075000000</v>
      </c>
      <c r="F120" s="10">
        <v>112225000000</v>
      </c>
      <c r="G120" s="10">
        <v>54003000000</v>
      </c>
      <c r="H120" s="9">
        <v>-338000000</v>
      </c>
      <c r="I120" s="9">
        <v>-1315000000</v>
      </c>
      <c r="J120" s="10">
        <v>10055000000</v>
      </c>
      <c r="K120" s="10">
        <v>684000000</v>
      </c>
      <c r="L120" s="9">
        <v>-1310000000</v>
      </c>
      <c r="M120" s="9">
        <v>-2867000000</v>
      </c>
      <c r="N120" s="10">
        <v>13398000000</v>
      </c>
      <c r="O120" s="12">
        <v>296000000</v>
      </c>
      <c r="P120" s="6">
        <v>-0.53407772779454232</v>
      </c>
      <c r="Q120" s="6">
        <v>-0.75722329907878361</v>
      </c>
      <c r="R120" s="6">
        <v>3.4223021346525453E-2</v>
      </c>
      <c r="S120" s="6">
        <v>0.57751509993631323</v>
      </c>
      <c r="T120" s="6">
        <v>-3.3685469404026308E-2</v>
      </c>
      <c r="U120" s="6">
        <v>-0.32269938650306751</v>
      </c>
      <c r="V120" s="6">
        <v>8.9596792158609939E-2</v>
      </c>
      <c r="W120" s="6">
        <v>1.2665963002055441E-2</v>
      </c>
      <c r="X120" s="6">
        <v>-1.857354525728389</v>
      </c>
      <c r="Y120" s="6">
        <v>-6.3448901877583115</v>
      </c>
      <c r="Z120" s="6">
        <v>-0.14404313732285759</v>
      </c>
      <c r="AA120" s="6">
        <v>1.1010031384319618</v>
      </c>
      <c r="AB120" s="6">
        <v>-0.17279227296841648</v>
      </c>
      <c r="AC120" s="6">
        <v>-0.24170706888917518</v>
      </c>
      <c r="AD120" s="12">
        <v>786.52944563930282</v>
      </c>
    </row>
    <row r="121" spans="1:30">
      <c r="A121" s="18" t="s">
        <v>834</v>
      </c>
      <c r="B121" s="18" t="s">
        <v>2488</v>
      </c>
      <c r="C121" s="18" t="s">
        <v>3580</v>
      </c>
      <c r="D121" s="11">
        <v>1212376000000</v>
      </c>
      <c r="E121" s="11">
        <v>1253257000000</v>
      </c>
      <c r="F121" s="11">
        <v>1371435000000</v>
      </c>
      <c r="G121" s="11">
        <v>1380247000000</v>
      </c>
      <c r="H121" s="11">
        <v>41036000000</v>
      </c>
      <c r="I121" s="11">
        <v>82501000000</v>
      </c>
      <c r="J121" s="11">
        <v>91270000000</v>
      </c>
      <c r="K121" s="11">
        <v>87344000000</v>
      </c>
      <c r="L121" s="11">
        <v>39280000000</v>
      </c>
      <c r="M121" s="11">
        <v>47694000000</v>
      </c>
      <c r="N121" s="11">
        <v>56340000000</v>
      </c>
      <c r="O121" s="11">
        <v>50751000000</v>
      </c>
      <c r="P121" s="6" t="e">
        <v>#DIV/0!</v>
      </c>
      <c r="Q121" s="6" t="e">
        <v>#DIV/0!</v>
      </c>
      <c r="R121" s="6">
        <v>0.15277250093302086</v>
      </c>
      <c r="S121" s="6">
        <v>0.14145373680637049</v>
      </c>
      <c r="T121" s="6">
        <v>3.3847585237583057E-2</v>
      </c>
      <c r="U121" s="6">
        <v>6.5829275240433527E-2</v>
      </c>
      <c r="V121" s="6">
        <v>6.6550729710121145E-2</v>
      </c>
      <c r="W121" s="6">
        <v>6.3281427164848025E-2</v>
      </c>
      <c r="X121" s="6" t="e">
        <v>#DIV/0!</v>
      </c>
      <c r="Y121" s="6" t="e">
        <v>#DIV/0!</v>
      </c>
      <c r="Z121" s="6">
        <v>0.35903126206098029</v>
      </c>
      <c r="AA121" s="6">
        <v>0.35676094744158693</v>
      </c>
      <c r="AB121" s="6">
        <v>0.23014927608247282</v>
      </c>
      <c r="AC121" s="6">
        <v>0.30314533383936626</v>
      </c>
      <c r="AD121" s="14" t="e">
        <v>#VALUE!</v>
      </c>
    </row>
    <row r="122" spans="1:30">
      <c r="A122" s="18" t="s">
        <v>848</v>
      </c>
      <c r="B122" s="18" t="s">
        <v>2973</v>
      </c>
      <c r="C122" s="18" t="s">
        <v>3578</v>
      </c>
      <c r="D122" s="9">
        <v>116301000000</v>
      </c>
      <c r="E122" s="9">
        <v>93414000000</v>
      </c>
      <c r="F122" s="10">
        <v>184932000000</v>
      </c>
      <c r="G122" s="10">
        <v>0</v>
      </c>
      <c r="H122" s="9">
        <v>37645000000</v>
      </c>
      <c r="I122" s="9">
        <v>25090000000</v>
      </c>
      <c r="J122" s="10">
        <v>95551000000</v>
      </c>
      <c r="K122" s="10">
        <v>0</v>
      </c>
      <c r="L122" s="9">
        <v>15723000000</v>
      </c>
      <c r="M122" s="9">
        <v>6006000000</v>
      </c>
      <c r="N122" s="10">
        <v>46887000000</v>
      </c>
      <c r="O122" s="12">
        <v>0</v>
      </c>
      <c r="P122" s="6">
        <v>-0.24666584910508088</v>
      </c>
      <c r="Q122" s="6">
        <v>-0.50870176452851934</v>
      </c>
      <c r="R122" s="6">
        <v>3.5664229223299926E-2</v>
      </c>
      <c r="S122" s="6">
        <v>-1</v>
      </c>
      <c r="T122" s="6">
        <v>0.32368595282929641</v>
      </c>
      <c r="U122" s="6">
        <v>0.26858929068447984</v>
      </c>
      <c r="V122" s="6">
        <v>0.51668180736703218</v>
      </c>
      <c r="W122" s="6" t="e">
        <v>#DIV/0!</v>
      </c>
      <c r="X122" s="6">
        <v>3.207720699524344E-2</v>
      </c>
      <c r="Y122" s="6">
        <v>-0.92963809528657282</v>
      </c>
      <c r="Z122" s="6">
        <v>24.882535762223753</v>
      </c>
      <c r="AA122" s="6">
        <v>-1</v>
      </c>
      <c r="AB122" s="6">
        <v>-0.23686481396328019</v>
      </c>
      <c r="AC122" s="6">
        <v>-0.25</v>
      </c>
      <c r="AD122" s="12">
        <v>644.88955758805662</v>
      </c>
    </row>
    <row r="123" spans="1:30">
      <c r="A123" s="18" t="s">
        <v>1129</v>
      </c>
      <c r="B123" s="18" t="s">
        <v>2687</v>
      </c>
      <c r="C123" s="18" t="s">
        <v>3594</v>
      </c>
      <c r="D123" s="9">
        <v>356629000000</v>
      </c>
      <c r="E123" s="9">
        <v>391390000000</v>
      </c>
      <c r="F123" s="10">
        <v>374040000000</v>
      </c>
      <c r="G123" s="10">
        <v>331969000000</v>
      </c>
      <c r="H123" s="9">
        <v>17380000000</v>
      </c>
      <c r="I123" s="9">
        <v>24534000000</v>
      </c>
      <c r="J123" s="10">
        <v>35649000000</v>
      </c>
      <c r="K123" s="10">
        <v>21665000000</v>
      </c>
      <c r="L123" s="9">
        <v>-914000000</v>
      </c>
      <c r="M123" s="9">
        <v>1857000000</v>
      </c>
      <c r="N123" s="10">
        <v>4450000000</v>
      </c>
      <c r="O123" s="12">
        <v>2094000000</v>
      </c>
      <c r="P123" s="6">
        <v>-2.8463031224719128E-2</v>
      </c>
      <c r="Q123" s="6">
        <v>0.10037698650380796</v>
      </c>
      <c r="R123" s="6">
        <v>-0.13317146809087729</v>
      </c>
      <c r="S123" s="6" t="e">
        <v>#DIV/0!</v>
      </c>
      <c r="T123" s="6">
        <v>4.8734118649913498E-2</v>
      </c>
      <c r="U123" s="6">
        <v>6.2684279107795296E-2</v>
      </c>
      <c r="V123" s="6">
        <v>9.5307988450433104E-2</v>
      </c>
      <c r="W123" s="6">
        <v>6.5262117848353313E-2</v>
      </c>
      <c r="X123" s="6">
        <v>-1.4839897060430642</v>
      </c>
      <c r="Y123" s="6">
        <v>0.41684152846172323</v>
      </c>
      <c r="Z123" s="6">
        <v>1.2789137483976061</v>
      </c>
      <c r="AA123" s="6" t="e">
        <v>#DIV/0!</v>
      </c>
      <c r="AB123" s="6">
        <v>-0.23733123957203028</v>
      </c>
      <c r="AC123" s="6" t="e">
        <v>#DIV/0!</v>
      </c>
      <c r="AD123" s="12">
        <v>1593.8770596448935</v>
      </c>
    </row>
    <row r="124" spans="1:30">
      <c r="A124" s="18" t="s">
        <v>1006</v>
      </c>
      <c r="B124" s="18" t="s">
        <v>2491</v>
      </c>
      <c r="C124" s="18" t="s">
        <v>3594</v>
      </c>
      <c r="D124" s="9">
        <v>370331000000</v>
      </c>
      <c r="E124" s="9">
        <v>215392000000</v>
      </c>
      <c r="F124" s="10">
        <v>333226000000</v>
      </c>
      <c r="G124" s="10">
        <v>0</v>
      </c>
      <c r="H124" s="9">
        <v>185642000000</v>
      </c>
      <c r="I124" s="9">
        <v>52329000000</v>
      </c>
      <c r="J124" s="10">
        <v>155180000000</v>
      </c>
      <c r="K124" s="10">
        <v>0</v>
      </c>
      <c r="L124" s="9">
        <v>106994000000</v>
      </c>
      <c r="M124" s="9">
        <v>49256000000</v>
      </c>
      <c r="N124" s="10">
        <v>76396000000</v>
      </c>
      <c r="O124" s="12">
        <v>0</v>
      </c>
      <c r="P124" s="6">
        <v>5.1856420844119011</v>
      </c>
      <c r="Q124" s="6">
        <v>6.8551434888529208</v>
      </c>
      <c r="R124" s="6">
        <v>3.3896131476553157</v>
      </c>
      <c r="S124" s="6">
        <v>-1</v>
      </c>
      <c r="T124" s="6">
        <v>0.50128668677480415</v>
      </c>
      <c r="U124" s="6">
        <v>0.24294774179171</v>
      </c>
      <c r="V124" s="6">
        <v>0.46568995216459702</v>
      </c>
      <c r="W124" s="6" t="e">
        <v>#DIV/0!</v>
      </c>
      <c r="X124" s="6">
        <v>99.233948756919304</v>
      </c>
      <c r="Y124" s="6">
        <v>2.2518452018622552</v>
      </c>
      <c r="Z124" s="6">
        <v>35.988784015493849</v>
      </c>
      <c r="AA124" s="6">
        <v>-1</v>
      </c>
      <c r="AB124" s="6">
        <v>27.42110195116425</v>
      </c>
      <c r="AC124" s="6">
        <v>-0.25</v>
      </c>
      <c r="AD124" s="12">
        <v>2948.3466138154358</v>
      </c>
    </row>
    <row r="125" spans="1:30">
      <c r="A125" s="18" t="s">
        <v>25</v>
      </c>
      <c r="B125" s="18" t="s">
        <v>1675</v>
      </c>
      <c r="C125" s="18" t="s">
        <v>3585</v>
      </c>
      <c r="D125" s="9">
        <v>14507000000</v>
      </c>
      <c r="E125" s="9">
        <v>137999000000</v>
      </c>
      <c r="F125" s="10">
        <v>42200000000</v>
      </c>
      <c r="G125" s="10">
        <v>0</v>
      </c>
      <c r="H125" s="9">
        <v>6716000000</v>
      </c>
      <c r="I125" s="9">
        <v>17301000000</v>
      </c>
      <c r="J125" s="10">
        <v>11450000000</v>
      </c>
      <c r="K125" s="10">
        <v>0</v>
      </c>
      <c r="L125" s="9">
        <v>1756000000</v>
      </c>
      <c r="M125" s="9">
        <v>17073000000</v>
      </c>
      <c r="N125" s="10">
        <v>14957000000</v>
      </c>
      <c r="O125" s="12">
        <v>0</v>
      </c>
      <c r="P125" s="6">
        <v>3.4645869010097465</v>
      </c>
      <c r="Q125" s="6">
        <v>214.95963434795581</v>
      </c>
      <c r="R125" s="6">
        <v>0.18806306306306306</v>
      </c>
      <c r="S125" s="6">
        <v>-1</v>
      </c>
      <c r="T125" s="6">
        <v>0.46294892121045012</v>
      </c>
      <c r="U125" s="6">
        <v>0.12537047369908477</v>
      </c>
      <c r="V125" s="6">
        <v>0.27132701421800948</v>
      </c>
      <c r="W125" s="6" t="e">
        <v>#DIV/0!</v>
      </c>
      <c r="X125" s="6">
        <v>8.9420671250487693</v>
      </c>
      <c r="Y125" s="6">
        <v>74.866510260106779</v>
      </c>
      <c r="Z125" s="6">
        <v>-0.4032947037254348</v>
      </c>
      <c r="AA125" s="6">
        <v>-1</v>
      </c>
      <c r="AB125" s="6">
        <v>0.53508594301429513</v>
      </c>
      <c r="AC125" s="6">
        <v>-0.25</v>
      </c>
      <c r="AD125" s="12">
        <v>4095.272727272727</v>
      </c>
    </row>
    <row r="126" spans="1:30">
      <c r="A126" s="18" t="s">
        <v>1008</v>
      </c>
      <c r="B126" s="18" t="s">
        <v>2493</v>
      </c>
      <c r="C126" s="18" t="s">
        <v>3594</v>
      </c>
      <c r="D126" s="9">
        <v>359229000000</v>
      </c>
      <c r="E126" s="9">
        <v>461358000000</v>
      </c>
      <c r="F126" s="10">
        <v>424539000000</v>
      </c>
      <c r="G126" s="10">
        <v>161665000000</v>
      </c>
      <c r="H126" s="9">
        <v>63313000000</v>
      </c>
      <c r="I126" s="9">
        <v>80863000000</v>
      </c>
      <c r="J126" s="10">
        <v>94372000000</v>
      </c>
      <c r="K126" s="10">
        <v>9679000000</v>
      </c>
      <c r="L126" s="9">
        <v>36103000000</v>
      </c>
      <c r="M126" s="9">
        <v>52595000000</v>
      </c>
      <c r="N126" s="10">
        <v>57984000000</v>
      </c>
      <c r="O126" s="12">
        <v>1244000000</v>
      </c>
      <c r="P126" s="6">
        <v>5.4133658944270156E-2</v>
      </c>
      <c r="Q126" s="6">
        <v>0.11510824623378406</v>
      </c>
      <c r="R126" s="6">
        <v>-7.9689830944170259E-2</v>
      </c>
      <c r="S126" s="6">
        <v>-0.28191077898290484</v>
      </c>
      <c r="T126" s="6">
        <v>0.17624690656934713</v>
      </c>
      <c r="U126" s="6">
        <v>0.17527169790054578</v>
      </c>
      <c r="V126" s="6">
        <v>0.22229288710813377</v>
      </c>
      <c r="W126" s="6">
        <v>5.9870720316704297E-2</v>
      </c>
      <c r="X126" s="6">
        <v>-6.7462119200788762E-2</v>
      </c>
      <c r="Y126" s="6">
        <v>0.2701678612041763</v>
      </c>
      <c r="Z126" s="6">
        <v>6.2430631106154037E-2</v>
      </c>
      <c r="AA126" s="6">
        <v>-0.95729117813645204</v>
      </c>
      <c r="AB126" s="6">
        <v>8.5334103398069683E-2</v>
      </c>
      <c r="AC126" s="6">
        <v>-0.2391980228188432</v>
      </c>
      <c r="AD126" s="12">
        <v>4031.6823084707653</v>
      </c>
    </row>
    <row r="127" spans="1:30">
      <c r="A127" s="18" t="s">
        <v>1009</v>
      </c>
      <c r="B127" s="18" t="s">
        <v>2494</v>
      </c>
      <c r="C127" s="18" t="s">
        <v>3601</v>
      </c>
      <c r="D127" s="9">
        <v>27664000000</v>
      </c>
      <c r="E127" s="9">
        <v>31802000000</v>
      </c>
      <c r="F127" s="10">
        <v>42931000000</v>
      </c>
      <c r="G127" s="10">
        <v>6001000000</v>
      </c>
      <c r="H127" s="9">
        <v>987000000</v>
      </c>
      <c r="I127" s="9">
        <v>1368000000</v>
      </c>
      <c r="J127" s="10">
        <v>1370000000</v>
      </c>
      <c r="K127" s="10">
        <v>748000000</v>
      </c>
      <c r="L127" s="9">
        <v>41000000</v>
      </c>
      <c r="M127" s="9">
        <v>484000000</v>
      </c>
      <c r="N127" s="10">
        <v>178000000</v>
      </c>
      <c r="O127" s="12">
        <v>-64000000</v>
      </c>
      <c r="P127" s="6">
        <v>1.2964862112982598</v>
      </c>
      <c r="Q127" s="6">
        <v>0.67691838194343168</v>
      </c>
      <c r="R127" s="6">
        <v>-0.40997208177690542</v>
      </c>
      <c r="S127" s="6">
        <v>-0.71234405448518601</v>
      </c>
      <c r="T127" s="6">
        <v>3.5678137651821859E-2</v>
      </c>
      <c r="U127" s="6">
        <v>4.3016162505502796E-2</v>
      </c>
      <c r="V127" s="6">
        <v>3.1911672218210618E-2</v>
      </c>
      <c r="W127" s="6">
        <v>0.12464589235127478</v>
      </c>
      <c r="X127" s="6">
        <v>8.3626758070740728</v>
      </c>
      <c r="Y127" s="6">
        <v>5.3406055668709023</v>
      </c>
      <c r="Z127" s="6">
        <v>-0.83987161460210957</v>
      </c>
      <c r="AA127" s="6">
        <v>-2.2183726174104761</v>
      </c>
      <c r="AB127" s="6">
        <v>-0.33433126641912136</v>
      </c>
      <c r="AC127" s="6">
        <v>-0.48381537163077293</v>
      </c>
      <c r="AD127" s="12">
        <v>289.3463489381125</v>
      </c>
    </row>
    <row r="128" spans="1:30">
      <c r="A128" s="18" t="s">
        <v>26</v>
      </c>
      <c r="B128" s="18" t="s">
        <v>1676</v>
      </c>
      <c r="C128" s="18" t="s">
        <v>3580</v>
      </c>
      <c r="D128" s="9">
        <v>200118000000</v>
      </c>
      <c r="E128" s="9">
        <v>13361000000</v>
      </c>
      <c r="F128" s="10">
        <v>167033000000</v>
      </c>
      <c r="G128" s="10">
        <v>0</v>
      </c>
      <c r="H128" s="9">
        <v>32015000000</v>
      </c>
      <c r="I128" s="9">
        <v>1851000000</v>
      </c>
      <c r="J128" s="10">
        <v>9285000000</v>
      </c>
      <c r="K128" s="10">
        <v>0</v>
      </c>
      <c r="L128" s="9">
        <v>15347000000</v>
      </c>
      <c r="M128" s="9">
        <v>1873000000</v>
      </c>
      <c r="N128" s="10">
        <v>11505000000</v>
      </c>
      <c r="O128" s="12">
        <v>0</v>
      </c>
      <c r="P128" s="6">
        <v>7.6282064851092608</v>
      </c>
      <c r="Q128" s="6">
        <v>0.67798343943449979</v>
      </c>
      <c r="R128" s="6">
        <v>0.11758194787183178</v>
      </c>
      <c r="S128" s="6">
        <v>-1</v>
      </c>
      <c r="T128" s="6">
        <v>0.15998061143925085</v>
      </c>
      <c r="U128" s="6">
        <v>0.13853753461567248</v>
      </c>
      <c r="V128" s="6">
        <v>5.5587817976088555E-2</v>
      </c>
      <c r="W128" s="6" t="e">
        <v>#DIV/0!</v>
      </c>
      <c r="X128" s="6">
        <v>113.75701311011575</v>
      </c>
      <c r="Y128" s="6">
        <v>22.103994384582183</v>
      </c>
      <c r="Z128" s="6">
        <v>-0.16157765314302669</v>
      </c>
      <c r="AA128" s="6">
        <v>-1</v>
      </c>
      <c r="AB128" s="6">
        <v>1.1005460617969636</v>
      </c>
      <c r="AC128" s="6">
        <v>-0.25</v>
      </c>
      <c r="AD128" s="12">
        <v>4384.1809289274288</v>
      </c>
    </row>
    <row r="129" spans="1:30">
      <c r="A129" s="18" t="s">
        <v>1010</v>
      </c>
      <c r="B129" s="18" t="s">
        <v>2495</v>
      </c>
      <c r="C129" s="18" t="s">
        <v>3574</v>
      </c>
      <c r="D129" s="9">
        <v>60994000000</v>
      </c>
      <c r="E129" s="9">
        <v>275186000000</v>
      </c>
      <c r="F129" s="10">
        <v>362943000000</v>
      </c>
      <c r="G129" s="10">
        <v>80838000000</v>
      </c>
      <c r="H129" s="9">
        <v>39892000000</v>
      </c>
      <c r="I129" s="9">
        <v>177835000000</v>
      </c>
      <c r="J129" s="10">
        <v>241365000000</v>
      </c>
      <c r="K129" s="10">
        <v>57530000000</v>
      </c>
      <c r="L129" s="9">
        <v>44190000000</v>
      </c>
      <c r="M129" s="9">
        <v>155069000000</v>
      </c>
      <c r="N129" s="10">
        <v>153905000000</v>
      </c>
      <c r="O129" s="12">
        <v>48708000000</v>
      </c>
      <c r="P129" s="6">
        <v>9.1720129792537491E-2</v>
      </c>
      <c r="Q129" s="6">
        <v>6.0265506548691397</v>
      </c>
      <c r="R129" s="6">
        <v>2.1614694269137416</v>
      </c>
      <c r="S129" s="6">
        <v>0.31688139716679131</v>
      </c>
      <c r="T129" s="6">
        <v>0.6540315440863036</v>
      </c>
      <c r="U129" s="6">
        <v>0.64623563698734676</v>
      </c>
      <c r="V129" s="6">
        <v>0.66502178027954806</v>
      </c>
      <c r="W129" s="6">
        <v>0.71167025408842377</v>
      </c>
      <c r="X129" s="6">
        <v>1.4108600411252001</v>
      </c>
      <c r="Y129" s="6">
        <v>23.483281028077219</v>
      </c>
      <c r="Z129" s="6">
        <v>2.2268174082778556</v>
      </c>
      <c r="AA129" s="6">
        <v>0.24356723928751367</v>
      </c>
      <c r="AB129" s="6">
        <v>3.1577768660436787</v>
      </c>
      <c r="AC129" s="6">
        <v>1.3689734549539934</v>
      </c>
      <c r="AD129" s="12" t="e">
        <v>#VALUE!</v>
      </c>
    </row>
    <row r="130" spans="1:30">
      <c r="A130" s="18" t="s">
        <v>1011</v>
      </c>
      <c r="B130" s="18" t="s">
        <v>2496</v>
      </c>
      <c r="C130" s="18" t="s">
        <v>3585</v>
      </c>
      <c r="D130" s="9">
        <v>136292000000</v>
      </c>
      <c r="E130" s="9">
        <v>44471000000</v>
      </c>
      <c r="F130" s="10">
        <v>-590000000</v>
      </c>
      <c r="G130" s="10">
        <v>0</v>
      </c>
      <c r="H130" s="9">
        <v>40446000000</v>
      </c>
      <c r="I130" s="9">
        <v>10811000000</v>
      </c>
      <c r="J130" s="10">
        <v>3687000000</v>
      </c>
      <c r="K130" s="10">
        <v>0</v>
      </c>
      <c r="L130" s="9">
        <v>12680000000</v>
      </c>
      <c r="M130" s="9">
        <v>918000000</v>
      </c>
      <c r="N130" s="10">
        <v>-793000000</v>
      </c>
      <c r="O130" s="12">
        <v>0</v>
      </c>
      <c r="P130" s="6">
        <v>1.06898075155397</v>
      </c>
      <c r="Q130" s="6">
        <v>0.10927506203989579</v>
      </c>
      <c r="R130" s="6">
        <v>-1.1083452722064682</v>
      </c>
      <c r="S130" s="6">
        <v>-1</v>
      </c>
      <c r="T130" s="6">
        <v>0.29675989786634577</v>
      </c>
      <c r="U130" s="6">
        <v>0.24310224640777137</v>
      </c>
      <c r="V130" s="6">
        <v>-6.2491525423728813</v>
      </c>
      <c r="W130" s="6" t="e">
        <v>#DIV/0!</v>
      </c>
      <c r="X130" s="6">
        <v>4.7003101222938111E-2</v>
      </c>
      <c r="Y130" s="6">
        <v>0.11032718947450464</v>
      </c>
      <c r="Z130" s="6">
        <v>0.32162348711194721</v>
      </c>
      <c r="AA130" s="6">
        <v>-1</v>
      </c>
      <c r="AB130" s="6">
        <v>0.11485040827599557</v>
      </c>
      <c r="AC130" s="6">
        <v>-0.25</v>
      </c>
      <c r="AD130" s="12">
        <v>2748.3258928571427</v>
      </c>
    </row>
    <row r="131" spans="1:30">
      <c r="A131" s="18" t="s">
        <v>1012</v>
      </c>
      <c r="B131" s="18" t="s">
        <v>2497</v>
      </c>
      <c r="C131" s="18" t="s">
        <v>3584</v>
      </c>
      <c r="D131" s="9">
        <v>29779000000</v>
      </c>
      <c r="E131" s="9">
        <v>21094000000</v>
      </c>
      <c r="F131" s="10">
        <v>4638000000</v>
      </c>
      <c r="G131" s="10">
        <v>6377000000</v>
      </c>
      <c r="H131" s="9">
        <v>8459000000</v>
      </c>
      <c r="I131" s="9">
        <v>5085000000</v>
      </c>
      <c r="J131" s="10">
        <v>1490000000</v>
      </c>
      <c r="K131" s="10">
        <v>1945000000</v>
      </c>
      <c r="L131" s="9">
        <v>2529000000</v>
      </c>
      <c r="M131" s="9">
        <v>1488000000</v>
      </c>
      <c r="N131" s="10">
        <v>-31000000</v>
      </c>
      <c r="O131" s="12">
        <v>462000000</v>
      </c>
      <c r="P131" s="6">
        <v>0.22876286797651002</v>
      </c>
      <c r="Q131" s="6">
        <v>-3.7483200508458485E-2</v>
      </c>
      <c r="R131" s="6">
        <v>1.7497838642766082E-3</v>
      </c>
      <c r="S131" s="6">
        <v>-0.14730370656040639</v>
      </c>
      <c r="T131" s="6">
        <v>0.28405923637462643</v>
      </c>
      <c r="U131" s="6">
        <v>0.24106380961410828</v>
      </c>
      <c r="V131" s="6">
        <v>0.32125916343251404</v>
      </c>
      <c r="W131" s="6">
        <v>0.30500235220323035</v>
      </c>
      <c r="X131" s="6">
        <v>-2.6883810006564864E-2</v>
      </c>
      <c r="Y131" s="6">
        <v>-2.5581456516505376E-2</v>
      </c>
      <c r="Z131" s="6">
        <v>-23.544897071636047</v>
      </c>
      <c r="AA131" s="6">
        <v>-0.2773038263097295</v>
      </c>
      <c r="AB131" s="6">
        <v>2.7977565063190823E-3</v>
      </c>
      <c r="AC131" s="6">
        <v>-7.0878740388621131E-2</v>
      </c>
      <c r="AD131" s="12">
        <v>2967.9451250433717</v>
      </c>
    </row>
    <row r="132" spans="1:30">
      <c r="A132" s="18" t="s">
        <v>27</v>
      </c>
      <c r="B132" s="18" t="s">
        <v>1677</v>
      </c>
      <c r="C132" s="18" t="s">
        <v>3583</v>
      </c>
      <c r="D132" s="9">
        <v>491177000000</v>
      </c>
      <c r="E132" s="9">
        <v>507591000000</v>
      </c>
      <c r="F132" s="10">
        <v>318477000000</v>
      </c>
      <c r="G132" s="10">
        <v>0</v>
      </c>
      <c r="H132" s="9">
        <v>38116000000</v>
      </c>
      <c r="I132" s="9">
        <v>35735000000</v>
      </c>
      <c r="J132" s="10">
        <v>39667000000</v>
      </c>
      <c r="K132" s="10">
        <v>0</v>
      </c>
      <c r="L132" s="9">
        <v>16225000000</v>
      </c>
      <c r="M132" s="9">
        <v>17069000000</v>
      </c>
      <c r="N132" s="10">
        <v>9774000000</v>
      </c>
      <c r="O132" s="12">
        <v>0</v>
      </c>
      <c r="P132" s="6">
        <v>0.32855661301385802</v>
      </c>
      <c r="Q132" s="6">
        <v>3.8380683171390824E-3</v>
      </c>
      <c r="R132" s="6">
        <v>0.21327588770827705</v>
      </c>
      <c r="S132" s="6">
        <v>-1</v>
      </c>
      <c r="T132" s="6">
        <v>7.7601353483571098E-2</v>
      </c>
      <c r="U132" s="6">
        <v>7.0401169445478737E-2</v>
      </c>
      <c r="V132" s="6">
        <v>0.12455216546249807</v>
      </c>
      <c r="W132" s="6" t="e">
        <v>#DIV/0!</v>
      </c>
      <c r="X132" s="6">
        <v>0.2043784247458072</v>
      </c>
      <c r="Y132" s="6">
        <v>0.25193843898101298</v>
      </c>
      <c r="Z132" s="6">
        <v>0.27336295433607638</v>
      </c>
      <c r="AA132" s="6">
        <v>-1</v>
      </c>
      <c r="AB132" s="6">
        <v>0.1394178857983539</v>
      </c>
      <c r="AC132" s="6">
        <v>-0.25</v>
      </c>
      <c r="AD132" s="12">
        <v>831.52822639439091</v>
      </c>
    </row>
    <row r="133" spans="1:30">
      <c r="A133" s="18" t="s">
        <v>1013</v>
      </c>
      <c r="B133" s="18" t="s">
        <v>2498</v>
      </c>
      <c r="C133" s="18" t="s">
        <v>3593</v>
      </c>
      <c r="D133" s="9">
        <v>61282000000</v>
      </c>
      <c r="E133" s="9">
        <v>27816000000</v>
      </c>
      <c r="F133" s="10">
        <v>20097000000</v>
      </c>
      <c r="G133" s="10">
        <v>0</v>
      </c>
      <c r="H133" s="9">
        <v>21209000000</v>
      </c>
      <c r="I133" s="9">
        <v>1987000000</v>
      </c>
      <c r="J133" s="10">
        <v>4971000000</v>
      </c>
      <c r="K133" s="10">
        <v>0</v>
      </c>
      <c r="L133" s="9">
        <v>10820000000</v>
      </c>
      <c r="M133" s="9">
        <v>-7409000000</v>
      </c>
      <c r="N133" s="10">
        <v>345000000</v>
      </c>
      <c r="O133" s="12">
        <v>0</v>
      </c>
      <c r="P133" s="6">
        <v>0.10639367462463015</v>
      </c>
      <c r="Q133" s="6">
        <v>-0.64537440097561838</v>
      </c>
      <c r="R133" s="6">
        <v>-0.72585877736737525</v>
      </c>
      <c r="S133" s="6">
        <v>-1</v>
      </c>
      <c r="T133" s="6">
        <v>0.346088574132698</v>
      </c>
      <c r="U133" s="6">
        <v>7.143370721886684E-2</v>
      </c>
      <c r="V133" s="6">
        <v>0.24735035079862666</v>
      </c>
      <c r="W133" s="6" t="e">
        <v>#DIV/0!</v>
      </c>
      <c r="X133" s="6">
        <v>37.435335159497228</v>
      </c>
      <c r="Y133" s="6">
        <v>-4.1415641316853824</v>
      </c>
      <c r="Z133" s="6">
        <v>-0.93022210645528092</v>
      </c>
      <c r="AA133" s="6">
        <v>-1</v>
      </c>
      <c r="AB133" s="6">
        <v>-3.834429502816239E-2</v>
      </c>
      <c r="AC133" s="6">
        <v>-0.25</v>
      </c>
      <c r="AD133" s="12">
        <v>109.8245614035088</v>
      </c>
    </row>
    <row r="134" spans="1:30">
      <c r="A134" s="18" t="s">
        <v>1277</v>
      </c>
      <c r="B134" s="18" t="s">
        <v>2958</v>
      </c>
      <c r="C134" s="18" t="s">
        <v>3594</v>
      </c>
      <c r="D134" s="9">
        <v>540122000000</v>
      </c>
      <c r="E134" s="9">
        <v>580662000000</v>
      </c>
      <c r="F134" s="10">
        <v>869853000000</v>
      </c>
      <c r="G134" s="10">
        <v>408102000000</v>
      </c>
      <c r="H134" s="9">
        <v>26911000000</v>
      </c>
      <c r="I134" s="9">
        <v>35334000000</v>
      </c>
      <c r="J134" s="10">
        <v>33419000000</v>
      </c>
      <c r="K134" s="10">
        <v>12376000000</v>
      </c>
      <c r="L134" s="9">
        <v>12822000000</v>
      </c>
      <c r="M134" s="9">
        <v>20268000000</v>
      </c>
      <c r="N134" s="10">
        <v>14895000000</v>
      </c>
      <c r="O134" s="12">
        <v>4037000000</v>
      </c>
      <c r="P134" s="6">
        <v>0.16216326034225775</v>
      </c>
      <c r="Q134" s="6">
        <v>0.70670628591410545</v>
      </c>
      <c r="R134" s="6">
        <v>0.84905691293833352</v>
      </c>
      <c r="S134" s="6">
        <v>-0.18806963323697154</v>
      </c>
      <c r="T134" s="6">
        <v>4.9823928667967608E-2</v>
      </c>
      <c r="U134" s="6">
        <v>6.085123531417589E-2</v>
      </c>
      <c r="V134" s="6">
        <v>3.8419135187209796E-2</v>
      </c>
      <c r="W134" s="6">
        <v>3.0325751895359493E-2</v>
      </c>
      <c r="X134" s="6">
        <v>0.16126209781323239</v>
      </c>
      <c r="Y134" s="6">
        <v>0.22409597737803377</v>
      </c>
      <c r="Z134" s="6">
        <v>0.17836105985354991</v>
      </c>
      <c r="AA134" s="6">
        <v>-0.71720653213315488</v>
      </c>
      <c r="AB134" s="6">
        <v>0.2086189244861627</v>
      </c>
      <c r="AC134" s="6">
        <v>-7.645753838825628E-2</v>
      </c>
      <c r="AD134" s="12">
        <v>1130.7799801732026</v>
      </c>
    </row>
    <row r="135" spans="1:30">
      <c r="A135" s="18" t="s">
        <v>1015</v>
      </c>
      <c r="B135" s="18" t="s">
        <v>2500</v>
      </c>
      <c r="C135" s="18" t="s">
        <v>3606</v>
      </c>
      <c r="D135" s="9">
        <v>1600081000000</v>
      </c>
      <c r="E135" s="9">
        <v>1810754000000</v>
      </c>
      <c r="F135" s="10">
        <v>2084852000000</v>
      </c>
      <c r="G135" s="10">
        <v>2386758000000</v>
      </c>
      <c r="H135" s="9">
        <v>208935000000</v>
      </c>
      <c r="I135" s="9">
        <v>247988000000</v>
      </c>
      <c r="J135" s="10">
        <v>489203000000</v>
      </c>
      <c r="K135" s="10">
        <v>619800000000</v>
      </c>
      <c r="L135" s="9">
        <v>7532000000</v>
      </c>
      <c r="M135" s="9">
        <v>19383000000</v>
      </c>
      <c r="N135" s="10">
        <v>258159000000</v>
      </c>
      <c r="O135" s="12">
        <v>348717000000</v>
      </c>
      <c r="P135" s="6">
        <v>-1.8090348162747551E-2</v>
      </c>
      <c r="Q135" s="6">
        <v>-2.4939203247874481E-2</v>
      </c>
      <c r="R135" s="6">
        <v>0.14136607882891561</v>
      </c>
      <c r="S135" s="6">
        <v>0.4113890655854528</v>
      </c>
      <c r="T135" s="6">
        <v>0.13057776450067216</v>
      </c>
      <c r="U135" s="6">
        <v>0.13695289365645472</v>
      </c>
      <c r="V135" s="6">
        <v>0.23464639216596669</v>
      </c>
      <c r="W135" s="6">
        <v>0.25968279984816223</v>
      </c>
      <c r="X135" s="6">
        <v>-0.90883281264219484</v>
      </c>
      <c r="Y135" s="6">
        <v>-0.87396465180043648</v>
      </c>
      <c r="Z135" s="6">
        <v>1.2719572340844898</v>
      </c>
      <c r="AA135" s="6">
        <v>16.386765800500104</v>
      </c>
      <c r="AB135" s="6">
        <v>-0.15296914074012768</v>
      </c>
      <c r="AC135" s="6">
        <v>6.3780527544474417</v>
      </c>
      <c r="AD135" s="12">
        <v>6957.1042439289786</v>
      </c>
    </row>
    <row r="136" spans="1:30">
      <c r="A136" s="18" t="s">
        <v>809</v>
      </c>
      <c r="B136" s="18" t="s">
        <v>2501</v>
      </c>
      <c r="C136" s="18" t="s">
        <v>3584</v>
      </c>
      <c r="D136" s="9">
        <v>298798000000</v>
      </c>
      <c r="E136" s="9">
        <v>308852000000</v>
      </c>
      <c r="F136" s="10">
        <v>408865000000</v>
      </c>
      <c r="G136" s="10">
        <v>380170000000</v>
      </c>
      <c r="H136" s="9">
        <v>108329000000</v>
      </c>
      <c r="I136" s="9">
        <v>112820000000</v>
      </c>
      <c r="J136" s="10">
        <v>121140000000</v>
      </c>
      <c r="K136" s="10">
        <v>147976000000</v>
      </c>
      <c r="L136" s="9">
        <v>38149000000</v>
      </c>
      <c r="M136" s="9">
        <v>32319000000</v>
      </c>
      <c r="N136" s="10">
        <v>36045000000</v>
      </c>
      <c r="O136" s="12">
        <v>41053000000</v>
      </c>
      <c r="P136" s="6">
        <v>1.1142661981697513E-2</v>
      </c>
      <c r="Q136" s="6">
        <v>-0.15829886497673187</v>
      </c>
      <c r="R136" s="6">
        <v>3.3103734048335269E-2</v>
      </c>
      <c r="S136" s="6">
        <v>0.50825414671881897</v>
      </c>
      <c r="T136" s="6">
        <v>0.36254928078501197</v>
      </c>
      <c r="U136" s="6">
        <v>0.36528822866615723</v>
      </c>
      <c r="V136" s="6">
        <v>0.29628361439594975</v>
      </c>
      <c r="W136" s="6">
        <v>0.38923639424467998</v>
      </c>
      <c r="X136" s="6">
        <v>-6.0893768423337109E-2</v>
      </c>
      <c r="Y136" s="6">
        <v>-0.28353971848797793</v>
      </c>
      <c r="Z136" s="6">
        <v>-2.3705244812797749E-3</v>
      </c>
      <c r="AA136" s="6">
        <v>0.19003641101472149</v>
      </c>
      <c r="AB136" s="6">
        <v>-0.13493182241377977</v>
      </c>
      <c r="AC136" s="6">
        <v>5.1957807880220752E-3</v>
      </c>
      <c r="AD136" s="12">
        <v>2817.2786702435515</v>
      </c>
    </row>
    <row r="137" spans="1:30">
      <c r="A137" s="18" t="s">
        <v>376</v>
      </c>
      <c r="B137" s="18" t="s">
        <v>2083</v>
      </c>
      <c r="C137" s="18" t="s">
        <v>3597</v>
      </c>
      <c r="D137" s="9">
        <v>189574000000</v>
      </c>
      <c r="E137" s="9">
        <v>182393000000</v>
      </c>
      <c r="F137" s="10">
        <v>248423000000</v>
      </c>
      <c r="G137" s="10">
        <v>203440000000</v>
      </c>
      <c r="H137" s="9">
        <v>45834000000</v>
      </c>
      <c r="I137" s="9">
        <v>39615000000</v>
      </c>
      <c r="J137" s="10">
        <v>56508000000</v>
      </c>
      <c r="K137" s="10">
        <v>53527000000</v>
      </c>
      <c r="L137" s="9">
        <v>3755000000</v>
      </c>
      <c r="M137" s="9">
        <v>1222000000</v>
      </c>
      <c r="N137" s="10">
        <v>8880000000</v>
      </c>
      <c r="O137" s="12">
        <v>4620000000</v>
      </c>
      <c r="P137" s="6">
        <v>-6.0102635608333593E-2</v>
      </c>
      <c r="Q137" s="6">
        <v>-8.5335298231036916E-2</v>
      </c>
      <c r="R137" s="6">
        <v>6.1655672383410624E-2</v>
      </c>
      <c r="S137" s="6">
        <v>0.13793733237364034</v>
      </c>
      <c r="T137" s="6">
        <v>0.2417736609450663</v>
      </c>
      <c r="U137" s="6">
        <v>0.21719583536648884</v>
      </c>
      <c r="V137" s="6">
        <v>0.22746686095892893</v>
      </c>
      <c r="W137" s="6">
        <v>0.2631095163193079</v>
      </c>
      <c r="X137" s="6">
        <v>-0.21478350905389273</v>
      </c>
      <c r="Y137" s="6">
        <v>-0.3587710051020912</v>
      </c>
      <c r="Z137" s="6">
        <v>-8.4759679553053552E-2</v>
      </c>
      <c r="AA137" s="6">
        <v>-0.13908333462004968</v>
      </c>
      <c r="AB137" s="6">
        <v>-2.2408693518724765E-2</v>
      </c>
      <c r="AC137" s="6">
        <v>-0.10602183979699198</v>
      </c>
      <c r="AD137" s="12">
        <v>1365.7516468184128</v>
      </c>
    </row>
    <row r="138" spans="1:30">
      <c r="A138" s="18" t="s">
        <v>2502</v>
      </c>
      <c r="B138" s="18" t="s">
        <v>2503</v>
      </c>
      <c r="C138" s="18" t="s">
        <v>3606</v>
      </c>
      <c r="D138" s="9">
        <v>5254000000</v>
      </c>
      <c r="E138" s="9">
        <v>68749000000</v>
      </c>
      <c r="F138" s="10">
        <v>98844000000</v>
      </c>
      <c r="G138" s="10">
        <v>26245000000</v>
      </c>
      <c r="H138" s="9">
        <v>1402000000</v>
      </c>
      <c r="I138" s="9">
        <v>6466000000</v>
      </c>
      <c r="J138" s="10">
        <v>7489000000</v>
      </c>
      <c r="K138" s="10">
        <v>3208000000</v>
      </c>
      <c r="L138" s="9">
        <v>153000000</v>
      </c>
      <c r="M138" s="9">
        <v>2549000000</v>
      </c>
      <c r="N138" s="10">
        <v>4559000000</v>
      </c>
      <c r="O138" s="12">
        <v>589000000</v>
      </c>
      <c r="P138" s="6">
        <v>-0.84859964180612857</v>
      </c>
      <c r="Q138" s="6">
        <v>1.9094315701533673</v>
      </c>
      <c r="R138" s="6">
        <v>23.705751053189864</v>
      </c>
      <c r="S138" s="6">
        <v>0.49202258004607935</v>
      </c>
      <c r="T138" s="6">
        <v>0.26684430909783025</v>
      </c>
      <c r="U138" s="6">
        <v>9.40522771240309E-2</v>
      </c>
      <c r="V138" s="6">
        <v>7.57658532637287E-2</v>
      </c>
      <c r="W138" s="6">
        <v>0.12223280624880929</v>
      </c>
      <c r="X138" s="6">
        <v>0.26330120967531184</v>
      </c>
      <c r="Y138" s="6">
        <v>7.3844574723146792</v>
      </c>
      <c r="Z138" s="6">
        <v>1.4369729923181289</v>
      </c>
      <c r="AA138" s="6">
        <v>3.3311818095776138</v>
      </c>
      <c r="AB138" s="6">
        <v>-0.30819694216462779</v>
      </c>
      <c r="AC138" s="6">
        <v>-2.8466864660591327</v>
      </c>
      <c r="AD138" s="12">
        <v>3115.0793650793653</v>
      </c>
    </row>
    <row r="139" spans="1:30">
      <c r="A139" s="18" t="s">
        <v>1016</v>
      </c>
      <c r="B139" s="18" t="s">
        <v>2504</v>
      </c>
      <c r="C139" s="18" t="s">
        <v>3606</v>
      </c>
      <c r="D139" s="9">
        <v>71953000000</v>
      </c>
      <c r="E139" s="9">
        <v>98724000000</v>
      </c>
      <c r="F139" s="10">
        <v>194040000000</v>
      </c>
      <c r="G139" s="10">
        <v>0</v>
      </c>
      <c r="H139" s="9">
        <v>6922000000</v>
      </c>
      <c r="I139" s="9">
        <v>9942000000</v>
      </c>
      <c r="J139" s="10">
        <v>23557000000</v>
      </c>
      <c r="K139" s="10">
        <v>0</v>
      </c>
      <c r="L139" s="9">
        <v>2472000000</v>
      </c>
      <c r="M139" s="9">
        <v>4607000000</v>
      </c>
      <c r="N139" s="10">
        <v>15381000000</v>
      </c>
      <c r="O139" s="12">
        <v>0</v>
      </c>
      <c r="P139" s="6">
        <v>8.8404827440363321E-2</v>
      </c>
      <c r="Q139" s="6">
        <v>0.15351636242233396</v>
      </c>
      <c r="R139" s="6">
        <v>0.58422789242384254</v>
      </c>
      <c r="S139" s="6">
        <v>-1</v>
      </c>
      <c r="T139" s="6">
        <v>9.6201687212485926E-2</v>
      </c>
      <c r="U139" s="6">
        <v>0.10070499574571533</v>
      </c>
      <c r="V139" s="6">
        <v>0.12140280354566069</v>
      </c>
      <c r="W139" s="6" t="e">
        <v>#DIV/0!</v>
      </c>
      <c r="X139" s="6">
        <v>2.9075139192735286</v>
      </c>
      <c r="Y139" s="6">
        <v>2.1398902218454028</v>
      </c>
      <c r="Z139" s="6">
        <v>1.664427954050792</v>
      </c>
      <c r="AA139" s="6">
        <v>-1</v>
      </c>
      <c r="AB139" s="6">
        <v>0.84635791811267325</v>
      </c>
      <c r="AC139" s="6">
        <v>-0.25</v>
      </c>
      <c r="AD139" s="12">
        <v>748.66666666666674</v>
      </c>
    </row>
    <row r="140" spans="1:30">
      <c r="A140" s="18" t="s">
        <v>28</v>
      </c>
      <c r="B140" s="18" t="s">
        <v>1678</v>
      </c>
      <c r="C140" s="18" t="s">
        <v>3576</v>
      </c>
      <c r="D140" s="9">
        <v>182789000000</v>
      </c>
      <c r="E140" s="9">
        <v>179289000000</v>
      </c>
      <c r="F140" s="10">
        <v>218937000000</v>
      </c>
      <c r="G140" s="10">
        <v>185288000000</v>
      </c>
      <c r="H140" s="9">
        <v>42935000000</v>
      </c>
      <c r="I140" s="9">
        <v>44529000000</v>
      </c>
      <c r="J140" s="10">
        <v>63649000000</v>
      </c>
      <c r="K140" s="10">
        <v>47881000000</v>
      </c>
      <c r="L140" s="9">
        <v>-1976000000</v>
      </c>
      <c r="M140" s="9">
        <v>5769000000</v>
      </c>
      <c r="N140" s="10">
        <v>86656000000</v>
      </c>
      <c r="O140" s="12">
        <v>7102000000</v>
      </c>
      <c r="P140" s="6">
        <v>-5.0824569302211429E-2</v>
      </c>
      <c r="Q140" s="6">
        <v>-4.5057121414633618E-2</v>
      </c>
      <c r="R140" s="6">
        <v>-6.8372767459213751E-2</v>
      </c>
      <c r="S140" s="6">
        <v>8.3559887368184343E-2</v>
      </c>
      <c r="T140" s="6">
        <v>0.23488831384820749</v>
      </c>
      <c r="U140" s="6">
        <v>0.24836437260512356</v>
      </c>
      <c r="V140" s="6">
        <v>0.29071833449805196</v>
      </c>
      <c r="W140" s="6">
        <v>0.25841392858684858</v>
      </c>
      <c r="X140" s="6">
        <v>-1.9577093507748169</v>
      </c>
      <c r="Y140" s="6">
        <v>3.1994293429023095</v>
      </c>
      <c r="Z140" s="6">
        <v>13.347415008186154</v>
      </c>
      <c r="AA140" s="6">
        <v>4.5957957619762801</v>
      </c>
      <c r="AB140" s="6">
        <v>6.0584041180307358</v>
      </c>
      <c r="AC140" s="6">
        <v>0.82038476777901947</v>
      </c>
      <c r="AD140" s="12">
        <v>1716.4552653586243</v>
      </c>
    </row>
    <row r="141" spans="1:30">
      <c r="A141" s="18" t="s">
        <v>2506</v>
      </c>
      <c r="B141" s="18" t="s">
        <v>2507</v>
      </c>
      <c r="C141" s="18" t="s">
        <v>3584</v>
      </c>
      <c r="D141" s="9">
        <v>1999437000000</v>
      </c>
      <c r="E141" s="9">
        <v>1488455000000</v>
      </c>
      <c r="F141" s="10">
        <v>2110240000000</v>
      </c>
      <c r="G141" s="10">
        <v>1346782000000</v>
      </c>
      <c r="H141" s="9">
        <v>261698000000</v>
      </c>
      <c r="I141" s="9">
        <v>122050000000</v>
      </c>
      <c r="J141" s="10">
        <v>300222000000</v>
      </c>
      <c r="K141" s="10">
        <v>200233000000</v>
      </c>
      <c r="L141" s="9">
        <v>109799000000</v>
      </c>
      <c r="M141" s="9">
        <v>6687000000</v>
      </c>
      <c r="N141" s="10">
        <v>125527000000</v>
      </c>
      <c r="O141" s="12">
        <v>91318000000</v>
      </c>
      <c r="P141" s="6">
        <v>8.1599466359932801E-3</v>
      </c>
      <c r="Q141" s="6">
        <v>6.5067455677958713E-2</v>
      </c>
      <c r="R141" s="6">
        <v>3.2774416862339152E-2</v>
      </c>
      <c r="S141" s="6">
        <v>-6.929660471085064E-2</v>
      </c>
      <c r="T141" s="6">
        <v>0.1308858443651888</v>
      </c>
      <c r="U141" s="6">
        <v>8.1997776217621623E-2</v>
      </c>
      <c r="V141" s="6">
        <v>0.14226912578664039</v>
      </c>
      <c r="W141" s="6">
        <v>0.14867513821836051</v>
      </c>
      <c r="X141" s="6">
        <v>-0.28491102480019997</v>
      </c>
      <c r="Y141" s="6">
        <v>-0.9552101598791195</v>
      </c>
      <c r="Z141" s="6">
        <v>0.30456019686131741</v>
      </c>
      <c r="AA141" s="6">
        <v>-0.51086819913299675</v>
      </c>
      <c r="AB141" s="6">
        <v>-0.34662751593730701</v>
      </c>
      <c r="AC141" s="6">
        <v>-0.16781582162728731</v>
      </c>
      <c r="AD141" s="12">
        <v>629.63921420476015</v>
      </c>
    </row>
    <row r="142" spans="1:30">
      <c r="A142" s="18" t="s">
        <v>1019</v>
      </c>
      <c r="B142" s="18" t="s">
        <v>2509</v>
      </c>
      <c r="C142" s="18" t="s">
        <v>3594</v>
      </c>
      <c r="D142" s="9">
        <v>94882000000</v>
      </c>
      <c r="E142" s="9">
        <v>97917000000</v>
      </c>
      <c r="F142" s="10">
        <v>78703000000</v>
      </c>
      <c r="G142" s="10">
        <v>109706000000</v>
      </c>
      <c r="H142" s="9">
        <v>13548000000</v>
      </c>
      <c r="I142" s="9">
        <v>7736000000</v>
      </c>
      <c r="J142" s="10">
        <v>12252000000</v>
      </c>
      <c r="K142" s="10">
        <v>9182000000</v>
      </c>
      <c r="L142" s="9">
        <v>6186000000</v>
      </c>
      <c r="M142" s="9">
        <v>1684000000</v>
      </c>
      <c r="N142" s="10">
        <v>4368000000</v>
      </c>
      <c r="O142" s="12">
        <v>579000000</v>
      </c>
      <c r="P142" s="6" t="e">
        <v>#DIV/0!</v>
      </c>
      <c r="Q142" s="6">
        <v>0.62691672175535673</v>
      </c>
      <c r="R142" s="6">
        <v>8.032327923355595E-2</v>
      </c>
      <c r="S142" s="6">
        <v>0.55456088514460511</v>
      </c>
      <c r="T142" s="6">
        <v>0.14278788389789424</v>
      </c>
      <c r="U142" s="6">
        <v>7.9005688491273221E-2</v>
      </c>
      <c r="V142" s="6">
        <v>0.15567386249571172</v>
      </c>
      <c r="W142" s="6">
        <v>8.3696424990428966E-2</v>
      </c>
      <c r="X142" s="6" t="e">
        <v>#DIV/0!</v>
      </c>
      <c r="Y142" s="6">
        <v>0.14246219441310642</v>
      </c>
      <c r="Z142" s="6">
        <v>-0.31342581158720184</v>
      </c>
      <c r="AA142" s="6">
        <v>-0.72753146713909733</v>
      </c>
      <c r="AB142" s="6">
        <v>0.42521210867695358</v>
      </c>
      <c r="AC142" s="6">
        <v>-0.146220189249986</v>
      </c>
      <c r="AD142" s="12">
        <v>1068.083333333333</v>
      </c>
    </row>
    <row r="143" spans="1:30">
      <c r="A143" s="18" t="s">
        <v>1574</v>
      </c>
      <c r="B143" s="18" t="s">
        <v>3432</v>
      </c>
      <c r="C143" s="18" t="s">
        <v>3610</v>
      </c>
      <c r="D143" s="9">
        <v>1322419000000</v>
      </c>
      <c r="E143" s="9">
        <v>1154450000000</v>
      </c>
      <c r="F143" s="10">
        <v>1449488000000</v>
      </c>
      <c r="G143" s="10">
        <v>1520431000000</v>
      </c>
      <c r="H143" s="9">
        <v>276863000000</v>
      </c>
      <c r="I143" s="9">
        <v>189175000000</v>
      </c>
      <c r="J143" s="10">
        <v>317931000000</v>
      </c>
      <c r="K143" s="10">
        <v>305949000000</v>
      </c>
      <c r="L143" s="9">
        <v>158691000000</v>
      </c>
      <c r="M143" s="9">
        <v>118226000000</v>
      </c>
      <c r="N143" s="10">
        <v>168393000000</v>
      </c>
      <c r="O143" s="12">
        <v>189561000000</v>
      </c>
      <c r="P143" s="6">
        <v>9.5430588440531938</v>
      </c>
      <c r="Q143" s="6">
        <v>-0.23160220095847911</v>
      </c>
      <c r="R143" s="6">
        <v>-0.16461328033333972</v>
      </c>
      <c r="S143" s="6">
        <v>0.30562345228939969</v>
      </c>
      <c r="T143" s="6">
        <v>0.20936102702698614</v>
      </c>
      <c r="U143" s="6">
        <v>0.16386591017367577</v>
      </c>
      <c r="V143" s="6">
        <v>0.21934020840462287</v>
      </c>
      <c r="W143" s="6">
        <v>0.2012251789130845</v>
      </c>
      <c r="X143" s="6">
        <v>14.027477616544108</v>
      </c>
      <c r="Y143" s="6">
        <v>-0.51958191814866628</v>
      </c>
      <c r="Z143" s="6">
        <v>-0.35111405416459801</v>
      </c>
      <c r="AA143" s="6">
        <v>0.56713043867855006</v>
      </c>
      <c r="AB143" s="6">
        <v>-0.34895207706330922</v>
      </c>
      <c r="AC143" s="6">
        <v>1.4778892610089474</v>
      </c>
      <c r="AD143" s="12">
        <v>4907.6804130537021</v>
      </c>
    </row>
    <row r="144" spans="1:30">
      <c r="A144" s="18" t="s">
        <v>377</v>
      </c>
      <c r="B144" s="18" t="s">
        <v>2084</v>
      </c>
      <c r="C144" s="18" t="s">
        <v>3582</v>
      </c>
      <c r="D144" s="9">
        <v>2006528000000</v>
      </c>
      <c r="E144" s="9">
        <v>2614548000000</v>
      </c>
      <c r="F144" s="10">
        <v>2499806000000</v>
      </c>
      <c r="G144" s="10">
        <v>2310715000000</v>
      </c>
      <c r="H144" s="9">
        <v>123754000000</v>
      </c>
      <c r="I144" s="9">
        <v>179142000000</v>
      </c>
      <c r="J144" s="10">
        <v>166204000000</v>
      </c>
      <c r="K144" s="10">
        <v>143264000000</v>
      </c>
      <c r="L144" s="9">
        <v>35747000000</v>
      </c>
      <c r="M144" s="9">
        <v>51981000000</v>
      </c>
      <c r="N144" s="10">
        <v>50112000000</v>
      </c>
      <c r="O144" s="12">
        <v>44958000000</v>
      </c>
      <c r="P144" s="6">
        <v>0.46182482952651938</v>
      </c>
      <c r="Q144" s="6">
        <v>0.50075877796136092</v>
      </c>
      <c r="R144" s="6">
        <v>0.60170020745602582</v>
      </c>
      <c r="S144" s="6">
        <v>0.68444705425951946</v>
      </c>
      <c r="T144" s="6">
        <v>6.167569054605767E-2</v>
      </c>
      <c r="U144" s="6">
        <v>6.8517388091555401E-2</v>
      </c>
      <c r="V144" s="6">
        <v>6.6486759372527307E-2</v>
      </c>
      <c r="W144" s="6">
        <v>6.199985718706115E-2</v>
      </c>
      <c r="X144" s="6">
        <v>0.55102553794033304</v>
      </c>
      <c r="Y144" s="6">
        <v>0.41914120513453779</v>
      </c>
      <c r="Z144" s="6">
        <v>0.55131072460407693</v>
      </c>
      <c r="AA144" s="6">
        <v>0.79631628771600094</v>
      </c>
      <c r="AB144" s="6">
        <v>0.46819627424938015</v>
      </c>
      <c r="AC144" s="6">
        <v>0.67367531776913214</v>
      </c>
      <c r="AD144" s="12">
        <v>4251.0887952863941</v>
      </c>
    </row>
    <row r="145" spans="1:30">
      <c r="A145" s="18" t="s">
        <v>840</v>
      </c>
      <c r="B145" s="18" t="s">
        <v>2515</v>
      </c>
      <c r="C145" s="18" t="s">
        <v>3609</v>
      </c>
      <c r="D145" s="9">
        <v>82725000000</v>
      </c>
      <c r="E145" s="9">
        <v>81317000000</v>
      </c>
      <c r="F145" s="10">
        <v>93989000000</v>
      </c>
      <c r="G145" s="10">
        <v>71480000000</v>
      </c>
      <c r="H145" s="9">
        <v>27086000000</v>
      </c>
      <c r="I145" s="9">
        <v>24437000000</v>
      </c>
      <c r="J145" s="10">
        <v>25997000000</v>
      </c>
      <c r="K145" s="10">
        <v>24631000000</v>
      </c>
      <c r="L145" s="9">
        <v>17913000000</v>
      </c>
      <c r="M145" s="9">
        <v>15566000000</v>
      </c>
      <c r="N145" s="10">
        <v>17778000000</v>
      </c>
      <c r="O145" s="12">
        <v>16426000000</v>
      </c>
      <c r="P145" s="6">
        <v>7.5143751367791931E-2</v>
      </c>
      <c r="Q145" s="6">
        <v>8.2487206211976999E-2</v>
      </c>
      <c r="R145" s="6">
        <v>7.6634667990467337E-2</v>
      </c>
      <c r="S145" s="6">
        <v>-2.7431556209139282E-2</v>
      </c>
      <c r="T145" s="6">
        <v>0.32742218192807493</v>
      </c>
      <c r="U145" s="6">
        <v>0.30051526741025864</v>
      </c>
      <c r="V145" s="6">
        <v>0.27659619742735853</v>
      </c>
      <c r="W145" s="6">
        <v>0.34458589815332963</v>
      </c>
      <c r="X145" s="6">
        <v>-2.279224283454933E-2</v>
      </c>
      <c r="Y145" s="6">
        <v>-0.13993892768097804</v>
      </c>
      <c r="Z145" s="6">
        <v>7.4494305048183274E-2</v>
      </c>
      <c r="AA145" s="6">
        <v>-1.4832713629653544E-2</v>
      </c>
      <c r="AB145" s="6">
        <v>1.5486796901448496E-2</v>
      </c>
      <c r="AC145" s="6">
        <v>3.4873540833322225E-2</v>
      </c>
      <c r="AD145" s="12">
        <v>4596.1336739265107</v>
      </c>
    </row>
    <row r="146" spans="1:30">
      <c r="A146" s="18" t="s">
        <v>29</v>
      </c>
      <c r="B146" s="18" t="s">
        <v>1679</v>
      </c>
      <c r="C146" s="18" t="s">
        <v>3593</v>
      </c>
      <c r="D146" s="9">
        <v>230888000000</v>
      </c>
      <c r="E146" s="9">
        <v>330735000000</v>
      </c>
      <c r="F146" s="10">
        <v>662916000000</v>
      </c>
      <c r="G146" s="10">
        <v>670825000000</v>
      </c>
      <c r="H146" s="9">
        <v>44574000000</v>
      </c>
      <c r="I146" s="9">
        <v>57965000000</v>
      </c>
      <c r="J146" s="10">
        <v>163273000000</v>
      </c>
      <c r="K146" s="10">
        <v>162212000000</v>
      </c>
      <c r="L146" s="9">
        <v>25273000000</v>
      </c>
      <c r="M146" s="9">
        <v>29899000000</v>
      </c>
      <c r="N146" s="10">
        <v>105228000000</v>
      </c>
      <c r="O146" s="12">
        <v>89175000000</v>
      </c>
      <c r="P146" s="6">
        <v>-4.0666951638959677E-2</v>
      </c>
      <c r="Q146" s="6">
        <v>0.34969427281211152</v>
      </c>
      <c r="R146" s="6">
        <v>1.6816211214153676</v>
      </c>
      <c r="S146" s="6">
        <v>2.2667786897381763</v>
      </c>
      <c r="T146" s="6">
        <v>0.19305464121132324</v>
      </c>
      <c r="U146" s="6">
        <v>0.17526116074803091</v>
      </c>
      <c r="V146" s="6">
        <v>0.24629515655075454</v>
      </c>
      <c r="W146" s="6">
        <v>0.24180971192188722</v>
      </c>
      <c r="X146" s="6">
        <v>-0.37972950443888459</v>
      </c>
      <c r="Y146" s="6">
        <v>-0.2433853695368082</v>
      </c>
      <c r="Z146" s="6">
        <v>2.4545656214289662</v>
      </c>
      <c r="AA146" s="6">
        <v>3.2086484160092814</v>
      </c>
      <c r="AB146" s="6">
        <v>0.35396729224163992</v>
      </c>
      <c r="AC146" s="6">
        <v>2.1306877724358366</v>
      </c>
      <c r="AD146" s="12">
        <v>4457.0320590034435</v>
      </c>
    </row>
    <row r="147" spans="1:30">
      <c r="A147" s="18" t="s">
        <v>774</v>
      </c>
      <c r="B147" s="18" t="s">
        <v>2517</v>
      </c>
      <c r="C147" s="18" t="s">
        <v>3611</v>
      </c>
      <c r="D147" s="9">
        <v>975823000000</v>
      </c>
      <c r="E147" s="9">
        <v>874357000000</v>
      </c>
      <c r="F147" s="10">
        <v>1279383000000</v>
      </c>
      <c r="G147" s="10">
        <v>858456000000</v>
      </c>
      <c r="H147" s="9">
        <v>445069000000</v>
      </c>
      <c r="I147" s="9">
        <v>370204000000</v>
      </c>
      <c r="J147" s="10">
        <v>562390000000</v>
      </c>
      <c r="K147" s="10">
        <v>423340000000</v>
      </c>
      <c r="L147" s="9">
        <v>174268000000</v>
      </c>
      <c r="M147" s="9">
        <v>117671000000</v>
      </c>
      <c r="N147" s="10">
        <v>205786000000</v>
      </c>
      <c r="O147" s="12">
        <v>176960000000</v>
      </c>
      <c r="P147" s="6">
        <v>4.572276406012845E-2</v>
      </c>
      <c r="Q147" s="6">
        <v>5.5871633090908916E-2</v>
      </c>
      <c r="R147" s="6">
        <v>5.0309087205581915E-2</v>
      </c>
      <c r="S147" s="6">
        <v>0.11895977588323126</v>
      </c>
      <c r="T147" s="6">
        <v>0.45609603380941011</v>
      </c>
      <c r="U147" s="6">
        <v>0.42340142527594565</v>
      </c>
      <c r="V147" s="6">
        <v>0.43957907835261217</v>
      </c>
      <c r="W147" s="6">
        <v>0.49314117438750499</v>
      </c>
      <c r="X147" s="6">
        <v>0.24628293774373478</v>
      </c>
      <c r="Y147" s="6">
        <v>-0.15150158850159726</v>
      </c>
      <c r="Z147" s="6">
        <v>1.0999730569745979E-2</v>
      </c>
      <c r="AA147" s="6">
        <v>0.30294705476816491</v>
      </c>
      <c r="AB147" s="6">
        <v>-2.9844378091856139E-2</v>
      </c>
      <c r="AC147" s="6">
        <v>7.1240299080229386E-2</v>
      </c>
      <c r="AD147" s="12">
        <v>5160.2697873804564</v>
      </c>
    </row>
    <row r="148" spans="1:30">
      <c r="A148" s="18" t="s">
        <v>378</v>
      </c>
      <c r="B148" s="18" t="s">
        <v>2085</v>
      </c>
      <c r="C148" s="18" t="s">
        <v>3587</v>
      </c>
      <c r="D148" s="9">
        <v>327897000000</v>
      </c>
      <c r="E148" s="9">
        <v>214821000000</v>
      </c>
      <c r="F148" s="10">
        <v>223134000000</v>
      </c>
      <c r="G148" s="10">
        <v>124535000000</v>
      </c>
      <c r="H148" s="9">
        <v>10220000000</v>
      </c>
      <c r="I148" s="9">
        <v>11295000000</v>
      </c>
      <c r="J148" s="10">
        <v>26053000000</v>
      </c>
      <c r="K148" s="10">
        <v>7701000000</v>
      </c>
      <c r="L148" s="9">
        <v>193000000</v>
      </c>
      <c r="M148" s="9">
        <v>2717000000</v>
      </c>
      <c r="N148" s="10">
        <v>1568000000</v>
      </c>
      <c r="O148" s="12">
        <v>338000000</v>
      </c>
      <c r="P148" s="6">
        <v>0.14431579013520585</v>
      </c>
      <c r="Q148" s="6">
        <v>-3.3000223459067807E-2</v>
      </c>
      <c r="R148" s="6">
        <v>-0.17236627389193618</v>
      </c>
      <c r="S148" s="6">
        <v>-0.64914974064521436</v>
      </c>
      <c r="T148" s="6">
        <v>3.1168324199367485E-2</v>
      </c>
      <c r="U148" s="6">
        <v>5.2578658511039426E-2</v>
      </c>
      <c r="V148" s="6">
        <v>0.1167594360339527</v>
      </c>
      <c r="W148" s="6">
        <v>6.1838037499498136E-2</v>
      </c>
      <c r="X148" s="6">
        <v>-0.93462763017994521</v>
      </c>
      <c r="Y148" s="6">
        <v>0.1009008841304206</v>
      </c>
      <c r="Z148" s="6">
        <v>1.4318093177618358</v>
      </c>
      <c r="AA148" s="6">
        <v>2.6980974821948008E-2</v>
      </c>
      <c r="AB148" s="6">
        <v>-0.23826728531224461</v>
      </c>
      <c r="AC148" s="6">
        <v>0.12117289798116015</v>
      </c>
      <c r="AD148" s="12">
        <v>153.394457542287</v>
      </c>
    </row>
    <row r="149" spans="1:30">
      <c r="A149" s="18" t="s">
        <v>1024</v>
      </c>
      <c r="B149" s="18" t="s">
        <v>2519</v>
      </c>
      <c r="C149" s="18" t="s">
        <v>3583</v>
      </c>
      <c r="D149" s="9">
        <v>93825000000</v>
      </c>
      <c r="E149" s="9">
        <v>61744000000</v>
      </c>
      <c r="F149" s="10">
        <v>29996000000</v>
      </c>
      <c r="G149" s="10">
        <v>104383000000</v>
      </c>
      <c r="H149" s="9">
        <v>10977000000</v>
      </c>
      <c r="I149" s="9">
        <v>9602000000</v>
      </c>
      <c r="J149" s="10">
        <v>3696000000</v>
      </c>
      <c r="K149" s="10">
        <v>13711000000</v>
      </c>
      <c r="L149" s="9">
        <v>3980000000</v>
      </c>
      <c r="M149" s="9">
        <v>2763000000</v>
      </c>
      <c r="N149" s="10">
        <v>1522000000</v>
      </c>
      <c r="O149" s="12">
        <v>4254000000</v>
      </c>
      <c r="P149" s="6">
        <v>8.385704549603562E-2</v>
      </c>
      <c r="Q149" s="6">
        <v>0.58136958446924469</v>
      </c>
      <c r="R149" s="6">
        <v>-4.7936252601773859E-2</v>
      </c>
      <c r="S149" s="6">
        <v>0.11333548965131092</v>
      </c>
      <c r="T149" s="6">
        <v>0.11699440447641886</v>
      </c>
      <c r="U149" s="6">
        <v>0.15551308629178542</v>
      </c>
      <c r="V149" s="6">
        <v>0.12321642885718095</v>
      </c>
      <c r="W149" s="6">
        <v>0.13135280649147849</v>
      </c>
      <c r="X149" s="6">
        <v>9.1264432930409228E-2</v>
      </c>
      <c r="Y149" s="6">
        <v>0.34870972345480322</v>
      </c>
      <c r="Z149" s="6">
        <v>-0.7794244283003422</v>
      </c>
      <c r="AA149" s="6">
        <v>0.11325602742511824</v>
      </c>
      <c r="AB149" s="6">
        <v>-0.26827328030505504</v>
      </c>
      <c r="AC149" s="6">
        <v>2.8234837179290539E-2</v>
      </c>
      <c r="AD149" s="12">
        <v>1318.8723372874572</v>
      </c>
    </row>
    <row r="150" spans="1:30">
      <c r="A150" s="18" t="s">
        <v>1026</v>
      </c>
      <c r="B150" s="18" t="s">
        <v>2522</v>
      </c>
      <c r="C150" s="18" t="s">
        <v>3597</v>
      </c>
      <c r="D150" s="9">
        <v>502908000000</v>
      </c>
      <c r="E150" s="9">
        <v>576048000000</v>
      </c>
      <c r="F150" s="10">
        <v>549088000000</v>
      </c>
      <c r="G150" s="10">
        <v>518920000000</v>
      </c>
      <c r="H150" s="9">
        <v>62299000000</v>
      </c>
      <c r="I150" s="9">
        <v>62794000000</v>
      </c>
      <c r="J150" s="10">
        <v>73281000000</v>
      </c>
      <c r="K150" s="10">
        <v>76083000000</v>
      </c>
      <c r="L150" s="9">
        <v>23847000000</v>
      </c>
      <c r="M150" s="9">
        <v>18277000000</v>
      </c>
      <c r="N150" s="10">
        <v>20490000000</v>
      </c>
      <c r="O150" s="12">
        <v>31377000000</v>
      </c>
      <c r="P150" s="6">
        <v>0.3400246460653043</v>
      </c>
      <c r="Q150" s="6">
        <v>0.15240757907386274</v>
      </c>
      <c r="R150" s="6">
        <v>0.29647405856948478</v>
      </c>
      <c r="S150" s="6">
        <v>0.29308079143374288</v>
      </c>
      <c r="T150" s="6">
        <v>0.12387752829543376</v>
      </c>
      <c r="U150" s="6">
        <v>0.10900827708802044</v>
      </c>
      <c r="V150" s="6">
        <v>0.13345948190453988</v>
      </c>
      <c r="W150" s="6">
        <v>0.14661797579588376</v>
      </c>
      <c r="X150" s="6">
        <v>0.38511632501583931</v>
      </c>
      <c r="Y150" s="6">
        <v>-6.0557507325419646E-2</v>
      </c>
      <c r="Z150" s="6">
        <v>4.5006203974879477E-2</v>
      </c>
      <c r="AA150" s="6">
        <v>0.32847106218076266</v>
      </c>
      <c r="AB150" s="6">
        <v>6.3548736310339526E-2</v>
      </c>
      <c r="AC150" s="6">
        <v>0.14701474349597027</v>
      </c>
      <c r="AD150" s="12">
        <v>4449.0986683045967</v>
      </c>
    </row>
    <row r="151" spans="1:30">
      <c r="A151" s="18" t="s">
        <v>934</v>
      </c>
      <c r="B151" s="18" t="s">
        <v>2523</v>
      </c>
      <c r="C151" s="18" t="s">
        <v>3595</v>
      </c>
      <c r="D151" s="9">
        <v>588291000000</v>
      </c>
      <c r="E151" s="9">
        <v>360152000000</v>
      </c>
      <c r="F151" s="10">
        <v>447613000000</v>
      </c>
      <c r="G151" s="10">
        <v>0</v>
      </c>
      <c r="H151" s="9">
        <v>29462000000</v>
      </c>
      <c r="I151" s="9">
        <v>28082000000</v>
      </c>
      <c r="J151" s="10">
        <v>6612000000</v>
      </c>
      <c r="K151" s="10">
        <v>0</v>
      </c>
      <c r="L151" s="9">
        <v>818000000</v>
      </c>
      <c r="M151" s="9">
        <v>570000000</v>
      </c>
      <c r="N151" s="10">
        <v>-24828000000</v>
      </c>
      <c r="O151" s="12">
        <v>0</v>
      </c>
      <c r="P151" s="6">
        <v>2.2619599543552149</v>
      </c>
      <c r="Q151" s="6">
        <v>-0.21087346023684123</v>
      </c>
      <c r="R151" s="6">
        <v>-0.16105892513060496</v>
      </c>
      <c r="S151" s="6">
        <v>-1</v>
      </c>
      <c r="T151" s="6">
        <v>5.0080657361747841E-2</v>
      </c>
      <c r="U151" s="6">
        <v>7.7972633776849778E-2</v>
      </c>
      <c r="V151" s="6">
        <v>1.4771688936648399E-2</v>
      </c>
      <c r="W151" s="6" t="e">
        <v>#DIV/0!</v>
      </c>
      <c r="X151" s="6">
        <v>3.9541490107358506</v>
      </c>
      <c r="Y151" s="6">
        <v>-0.54925559217057818</v>
      </c>
      <c r="Z151" s="6">
        <v>-11.159477950928951</v>
      </c>
      <c r="AA151" s="6">
        <v>-1</v>
      </c>
      <c r="AB151" s="6">
        <v>-6.4955024694322772</v>
      </c>
      <c r="AC151" s="6">
        <v>-0.25</v>
      </c>
      <c r="AD151" s="12">
        <v>-898.61588617941038</v>
      </c>
    </row>
    <row r="152" spans="1:30">
      <c r="A152" s="18" t="s">
        <v>1027</v>
      </c>
      <c r="B152" s="18" t="s">
        <v>2524</v>
      </c>
      <c r="C152" s="18" t="s">
        <v>3583</v>
      </c>
      <c r="D152" s="9">
        <v>77399000000</v>
      </c>
      <c r="E152" s="9">
        <v>58904000000</v>
      </c>
      <c r="F152" s="10">
        <v>63267000000</v>
      </c>
      <c r="G152" s="10">
        <v>55738000000</v>
      </c>
      <c r="H152" s="9">
        <v>8748000000</v>
      </c>
      <c r="I152" s="9">
        <v>4332000000</v>
      </c>
      <c r="J152" s="10">
        <v>9376000000</v>
      </c>
      <c r="K152" s="10">
        <v>5032000000</v>
      </c>
      <c r="L152" s="9">
        <v>1187000000</v>
      </c>
      <c r="M152" s="9">
        <v>1150000000</v>
      </c>
      <c r="N152" s="10">
        <v>3354000000</v>
      </c>
      <c r="O152" s="12">
        <v>104000000</v>
      </c>
      <c r="P152" s="6">
        <v>0.40920822962157771</v>
      </c>
      <c r="Q152" s="6">
        <v>-7.8877388952952529E-2</v>
      </c>
      <c r="R152" s="6">
        <v>-0.26271342053618274</v>
      </c>
      <c r="S152" s="6">
        <v>-0.1823582974624007</v>
      </c>
      <c r="T152" s="6">
        <v>0.11302471608160312</v>
      </c>
      <c r="U152" s="6">
        <v>7.3543392638870025E-2</v>
      </c>
      <c r="V152" s="6">
        <v>0.14819732245878578</v>
      </c>
      <c r="W152" s="6">
        <v>9.0279522049589153E-2</v>
      </c>
      <c r="X152" s="6">
        <v>6.8656346760271854</v>
      </c>
      <c r="Y152" s="6">
        <v>0.16692188432110566</v>
      </c>
      <c r="Z152" s="6">
        <v>-0.40257450290135649</v>
      </c>
      <c r="AA152" s="6">
        <v>-0.84489711817055912</v>
      </c>
      <c r="AB152" s="6">
        <v>-8.976388198561791E-2</v>
      </c>
      <c r="AC152" s="6">
        <v>-0.10613699568619006</v>
      </c>
      <c r="AD152" s="12">
        <v>416.9064748201439</v>
      </c>
    </row>
    <row r="153" spans="1:30">
      <c r="A153" s="18" t="s">
        <v>30</v>
      </c>
      <c r="B153" s="18" t="s">
        <v>1680</v>
      </c>
      <c r="C153" s="18" t="s">
        <v>3603</v>
      </c>
      <c r="D153" s="9">
        <v>375673000000</v>
      </c>
      <c r="E153" s="9">
        <v>596935000000</v>
      </c>
      <c r="F153" s="10">
        <v>851658000000</v>
      </c>
      <c r="G153" s="10">
        <v>0</v>
      </c>
      <c r="H153" s="9">
        <v>98380000000</v>
      </c>
      <c r="I153" s="9">
        <v>171720000000</v>
      </c>
      <c r="J153" s="10">
        <v>320661000000</v>
      </c>
      <c r="K153" s="10">
        <v>0</v>
      </c>
      <c r="L153" s="9">
        <v>27839000000</v>
      </c>
      <c r="M153" s="9">
        <v>62309000000</v>
      </c>
      <c r="N153" s="10">
        <v>329359000000</v>
      </c>
      <c r="O153" s="12">
        <v>0</v>
      </c>
      <c r="P153" s="6">
        <v>-0.4170094044861376</v>
      </c>
      <c r="Q153" s="6">
        <v>-5.7716412181217862E-2</v>
      </c>
      <c r="R153" s="6">
        <v>0.18643811725579848</v>
      </c>
      <c r="S153" s="6">
        <v>-1</v>
      </c>
      <c r="T153" s="6">
        <v>0.26187668530876584</v>
      </c>
      <c r="U153" s="6">
        <v>0.28766951175588634</v>
      </c>
      <c r="V153" s="6">
        <v>0.37651381188223443</v>
      </c>
      <c r="W153" s="6" t="e">
        <v>#DIV/0!</v>
      </c>
      <c r="X153" s="6">
        <v>-0.56290192453944432</v>
      </c>
      <c r="Y153" s="6">
        <v>0.3863431750381851</v>
      </c>
      <c r="Z153" s="6">
        <v>0.7017312885080208</v>
      </c>
      <c r="AA153" s="6">
        <v>-1</v>
      </c>
      <c r="AB153" s="6">
        <v>0.30340804604007654</v>
      </c>
      <c r="AC153" s="6">
        <v>-0.25</v>
      </c>
      <c r="AD153" s="12">
        <v>1367.8616903682275</v>
      </c>
    </row>
    <row r="154" spans="1:30">
      <c r="A154" s="18" t="s">
        <v>1028</v>
      </c>
      <c r="B154" s="18" t="s">
        <v>2525</v>
      </c>
      <c r="C154" s="18" t="s">
        <v>3612</v>
      </c>
      <c r="D154" s="9">
        <v>27060000000</v>
      </c>
      <c r="E154" s="9">
        <v>28282000000</v>
      </c>
      <c r="F154" s="10">
        <v>68826000000</v>
      </c>
      <c r="G154" s="10">
        <v>24724000000</v>
      </c>
      <c r="H154" s="9">
        <v>1151000000</v>
      </c>
      <c r="I154" s="9">
        <v>2323000000</v>
      </c>
      <c r="J154" s="10">
        <v>4166000000</v>
      </c>
      <c r="K154" s="10">
        <v>2877000000</v>
      </c>
      <c r="L154" s="9">
        <v>-805000000</v>
      </c>
      <c r="M154" s="9">
        <v>23000000</v>
      </c>
      <c r="N154" s="10">
        <v>2736000000</v>
      </c>
      <c r="O154" s="12">
        <v>61000000</v>
      </c>
      <c r="P154" s="6">
        <v>0.47348097149096546</v>
      </c>
      <c r="Q154" s="6">
        <v>-0.49075731521504706</v>
      </c>
      <c r="R154" s="6">
        <v>-0.21450944823575382</v>
      </c>
      <c r="S154" s="6">
        <v>0.1023233950593712</v>
      </c>
      <c r="T154" s="6">
        <v>4.253510716925351E-2</v>
      </c>
      <c r="U154" s="6">
        <v>8.2137048299271626E-2</v>
      </c>
      <c r="V154" s="6">
        <v>6.0529451079533898E-2</v>
      </c>
      <c r="W154" s="6">
        <v>0.11636466591166478</v>
      </c>
      <c r="X154" s="6">
        <v>-3.7897138319129127</v>
      </c>
      <c r="Y154" s="6">
        <v>-0.88674506265346842</v>
      </c>
      <c r="Z154" s="6">
        <v>0.511893685506009</v>
      </c>
      <c r="AA154" s="6">
        <v>1.2978823834360596</v>
      </c>
      <c r="AB154" s="6">
        <v>1.1142790947019865E-2</v>
      </c>
      <c r="AC154" s="6">
        <v>-0.19594425957652414</v>
      </c>
      <c r="AD154" s="12" t="e">
        <v>#VALUE!</v>
      </c>
    </row>
    <row r="155" spans="1:30">
      <c r="A155" s="18" t="s">
        <v>379</v>
      </c>
      <c r="B155" s="18" t="s">
        <v>2086</v>
      </c>
      <c r="C155" s="18" t="s">
        <v>3583</v>
      </c>
      <c r="D155" s="9">
        <v>78664000000</v>
      </c>
      <c r="E155" s="9">
        <v>35683000000</v>
      </c>
      <c r="F155" s="10">
        <v>60564000000</v>
      </c>
      <c r="G155" s="10">
        <v>23651000000</v>
      </c>
      <c r="H155" s="9">
        <v>1193000000</v>
      </c>
      <c r="I155" s="9">
        <v>2465000000</v>
      </c>
      <c r="J155" s="10">
        <v>931000000</v>
      </c>
      <c r="K155" s="10">
        <v>2267000000</v>
      </c>
      <c r="L155" s="9">
        <v>14451000000</v>
      </c>
      <c r="M155" s="9">
        <v>3730000000</v>
      </c>
      <c r="N155" s="10">
        <v>411000000</v>
      </c>
      <c r="O155" s="12">
        <v>4487000000</v>
      </c>
      <c r="P155" s="6">
        <v>0.86643439697619273</v>
      </c>
      <c r="Q155" s="6">
        <v>-0.36334107506886792</v>
      </c>
      <c r="R155" s="6">
        <v>0.27176190626191293</v>
      </c>
      <c r="S155" s="6">
        <v>-9.4364726528224335E-2</v>
      </c>
      <c r="T155" s="6">
        <v>1.516576833112987E-2</v>
      </c>
      <c r="U155" s="6">
        <v>6.9080514530728915E-2</v>
      </c>
      <c r="V155" s="6">
        <v>1.5372168284789644E-2</v>
      </c>
      <c r="W155" s="6">
        <v>9.5852183840006766E-2</v>
      </c>
      <c r="X155" s="6">
        <v>-3.425510598420884E-2</v>
      </c>
      <c r="Y155" s="6">
        <v>34.223658331798475</v>
      </c>
      <c r="Z155" s="6">
        <v>-0.76559189546948025</v>
      </c>
      <c r="AA155" s="6">
        <v>3.9468875221707962</v>
      </c>
      <c r="AB155" s="6">
        <v>7.6440424077182323E-2</v>
      </c>
      <c r="AC155" s="6">
        <v>1.3799206212849426</v>
      </c>
      <c r="AD155" s="12">
        <v>228.10440593360852</v>
      </c>
    </row>
    <row r="156" spans="1:30">
      <c r="A156" s="18" t="s">
        <v>31</v>
      </c>
      <c r="B156" s="18" t="s">
        <v>1681</v>
      </c>
      <c r="C156" s="18" t="s">
        <v>3613</v>
      </c>
      <c r="D156" s="9">
        <v>789696000000</v>
      </c>
      <c r="E156" s="9">
        <v>657945000000</v>
      </c>
      <c r="F156" s="10">
        <v>745069000000</v>
      </c>
      <c r="G156" s="10">
        <v>0</v>
      </c>
      <c r="H156" s="9">
        <v>128307000000</v>
      </c>
      <c r="I156" s="9">
        <v>134877000000</v>
      </c>
      <c r="J156" s="10">
        <v>140349000000</v>
      </c>
      <c r="K156" s="10">
        <v>0</v>
      </c>
      <c r="L156" s="9">
        <v>55667000000</v>
      </c>
      <c r="M156" s="9">
        <v>45576000000</v>
      </c>
      <c r="N156" s="10">
        <v>10349000000</v>
      </c>
      <c r="O156" s="12">
        <v>0</v>
      </c>
      <c r="P156" s="6">
        <v>8.2165820237111234E-2</v>
      </c>
      <c r="Q156" s="6">
        <v>-0.14561413182231076</v>
      </c>
      <c r="R156" s="6">
        <v>-8.3187597720537312E-2</v>
      </c>
      <c r="S156" s="6">
        <v>-1</v>
      </c>
      <c r="T156" s="6">
        <v>0.16247644663262825</v>
      </c>
      <c r="U156" s="6">
        <v>0.2049973782003055</v>
      </c>
      <c r="V156" s="6">
        <v>0.1883704730702794</v>
      </c>
      <c r="W156" s="6" t="e">
        <v>#DIV/0!</v>
      </c>
      <c r="X156" s="6">
        <v>7.5089435459040699</v>
      </c>
      <c r="Y156" s="6">
        <v>2.8697327769556598</v>
      </c>
      <c r="Z156" s="6">
        <v>1.4178070878515443</v>
      </c>
      <c r="AA156" s="6">
        <v>1</v>
      </c>
      <c r="AB156" s="6">
        <v>12.47595008092137</v>
      </c>
      <c r="AC156" s="6">
        <v>-0.25</v>
      </c>
      <c r="AD156" s="12" t="e">
        <v>#VALUE!</v>
      </c>
    </row>
    <row r="157" spans="1:30">
      <c r="A157" s="18" t="s">
        <v>925</v>
      </c>
      <c r="B157" s="18" t="s">
        <v>2521</v>
      </c>
      <c r="C157" s="18" t="s">
        <v>3583</v>
      </c>
      <c r="D157" s="9">
        <v>365007000000</v>
      </c>
      <c r="E157" s="9">
        <v>373921000000</v>
      </c>
      <c r="F157" s="10">
        <v>419781000000</v>
      </c>
      <c r="G157" s="10">
        <v>290351000000</v>
      </c>
      <c r="H157" s="9">
        <v>110814000000</v>
      </c>
      <c r="I157" s="9">
        <v>133850000000</v>
      </c>
      <c r="J157" s="10">
        <v>146227000000</v>
      </c>
      <c r="K157" s="10">
        <v>95358000000</v>
      </c>
      <c r="L157" s="9">
        <v>57803000000</v>
      </c>
      <c r="M157" s="9">
        <v>58764000000</v>
      </c>
      <c r="N157" s="10">
        <v>66109000000</v>
      </c>
      <c r="O157" s="12">
        <v>42632000000</v>
      </c>
      <c r="P157" s="6">
        <v>4.9560334120128738E-2</v>
      </c>
      <c r="Q157" s="6">
        <v>0.12067103864262328</v>
      </c>
      <c r="R157" s="6">
        <v>2.0594125425453445E-2</v>
      </c>
      <c r="S157" s="6">
        <v>-6.2419110182575052E-2</v>
      </c>
      <c r="T157" s="6">
        <v>0.30359417764590818</v>
      </c>
      <c r="U157" s="6">
        <v>0.35796331310624435</v>
      </c>
      <c r="V157" s="6">
        <v>0.34834115884234873</v>
      </c>
      <c r="W157" s="6">
        <v>0.32842318435273171</v>
      </c>
      <c r="X157" s="6">
        <v>4.2097752796584897E-2</v>
      </c>
      <c r="Y157" s="6">
        <v>6.1914371530310951E-2</v>
      </c>
      <c r="Z157" s="6">
        <v>1.8012010872754669E-2</v>
      </c>
      <c r="AA157" s="6">
        <v>-0.1466623294673324</v>
      </c>
      <c r="AB157" s="6">
        <v>1.6887904288304112E-2</v>
      </c>
      <c r="AC157" s="6">
        <v>-1.1010261984507386E-2</v>
      </c>
      <c r="AD157" s="12">
        <v>6487.890780395287</v>
      </c>
    </row>
    <row r="158" spans="1:30">
      <c r="A158" s="18" t="s">
        <v>1030</v>
      </c>
      <c r="B158" s="18" t="s">
        <v>2527</v>
      </c>
      <c r="C158" s="18" t="s">
        <v>3610</v>
      </c>
      <c r="D158" s="9">
        <v>88620000000</v>
      </c>
      <c r="E158" s="9">
        <v>118379000000</v>
      </c>
      <c r="F158" s="10">
        <v>86647000000</v>
      </c>
      <c r="G158" s="10">
        <v>79951000000</v>
      </c>
      <c r="H158" s="9">
        <v>6262000000</v>
      </c>
      <c r="I158" s="9">
        <v>8929000000</v>
      </c>
      <c r="J158" s="10">
        <v>8869000000</v>
      </c>
      <c r="K158" s="10">
        <v>6812000000</v>
      </c>
      <c r="L158" s="9">
        <v>5420000000</v>
      </c>
      <c r="M158" s="9">
        <v>7922000000</v>
      </c>
      <c r="N158" s="10">
        <v>5217000000</v>
      </c>
      <c r="O158" s="12">
        <v>3155000000</v>
      </c>
      <c r="P158" s="6">
        <v>0.29406015984792583</v>
      </c>
      <c r="Q158" s="6">
        <v>0.27534211042038914</v>
      </c>
      <c r="R158" s="6">
        <v>0.23524270354452587</v>
      </c>
      <c r="S158" s="6">
        <v>0.24751257498542487</v>
      </c>
      <c r="T158" s="6">
        <v>7.0661250282103363E-2</v>
      </c>
      <c r="U158" s="6">
        <v>7.5427229491717276E-2</v>
      </c>
      <c r="V158" s="6">
        <v>0.10235784274123744</v>
      </c>
      <c r="W158" s="6">
        <v>8.5202186339132721E-2</v>
      </c>
      <c r="X158" s="6">
        <v>0.60563359689925345</v>
      </c>
      <c r="Y158" s="6">
        <v>0.48600679603617736</v>
      </c>
      <c r="Z158" s="6">
        <v>0.55949756643677995</v>
      </c>
      <c r="AA158" s="6">
        <v>0.50022504183989747</v>
      </c>
      <c r="AB158" s="6">
        <v>0.31846507994317852</v>
      </c>
      <c r="AC158" s="6">
        <v>0.48822019316246645</v>
      </c>
      <c r="AD158" s="12">
        <v>5282.8003659082515</v>
      </c>
    </row>
    <row r="159" spans="1:30">
      <c r="A159" s="18" t="s">
        <v>1029</v>
      </c>
      <c r="B159" s="18" t="s">
        <v>2526</v>
      </c>
      <c r="C159" s="18" t="s">
        <v>3584</v>
      </c>
      <c r="D159" s="9">
        <v>49476000000</v>
      </c>
      <c r="E159" s="9">
        <v>62230000000</v>
      </c>
      <c r="F159" s="10">
        <v>205356000000</v>
      </c>
      <c r="G159" s="10">
        <v>127452000000</v>
      </c>
      <c r="H159" s="9">
        <v>11665000000</v>
      </c>
      <c r="I159" s="9">
        <v>8937000000</v>
      </c>
      <c r="J159" s="10">
        <v>20954000000</v>
      </c>
      <c r="K159" s="10">
        <v>24149000000</v>
      </c>
      <c r="L159" s="9">
        <v>2595000000</v>
      </c>
      <c r="M159" s="9">
        <v>59000000</v>
      </c>
      <c r="N159" s="10">
        <v>5626000000</v>
      </c>
      <c r="O159" s="12">
        <v>8197000000</v>
      </c>
      <c r="P159" s="6">
        <v>0.25305480431548233</v>
      </c>
      <c r="Q159" s="6">
        <v>0.53088037597737947</v>
      </c>
      <c r="R159" s="6">
        <v>3.0766471827332271</v>
      </c>
      <c r="S159" s="6">
        <v>2.254044036495451</v>
      </c>
      <c r="T159" s="6">
        <v>0.23577087880992806</v>
      </c>
      <c r="U159" s="6">
        <v>0.14361240559215813</v>
      </c>
      <c r="V159" s="6">
        <v>0.10203743742573872</v>
      </c>
      <c r="W159" s="6">
        <v>0.1894752534287418</v>
      </c>
      <c r="X159" s="6">
        <v>0.16467510149089917</v>
      </c>
      <c r="Y159" s="6">
        <v>1.0377419928302394</v>
      </c>
      <c r="Z159" s="6">
        <v>1.4328612563398446</v>
      </c>
      <c r="AA159" s="6">
        <v>6.5055633236960873</v>
      </c>
      <c r="AB159" s="6">
        <v>1.3880949336253883</v>
      </c>
      <c r="AC159" s="6">
        <v>1.4589911386177845</v>
      </c>
      <c r="AD159" s="12">
        <v>3763.9302769436713</v>
      </c>
    </row>
    <row r="160" spans="1:30">
      <c r="A160" s="18" t="s">
        <v>380</v>
      </c>
      <c r="B160" s="18" t="s">
        <v>2087</v>
      </c>
      <c r="C160" s="18" t="s">
        <v>3606</v>
      </c>
      <c r="D160" s="9">
        <v>709470000000</v>
      </c>
      <c r="E160" s="9">
        <v>771181000000</v>
      </c>
      <c r="F160" s="10">
        <v>785183000000</v>
      </c>
      <c r="G160" s="10">
        <v>0</v>
      </c>
      <c r="H160" s="9">
        <v>119781000000</v>
      </c>
      <c r="I160" s="9">
        <v>116572000000</v>
      </c>
      <c r="J160" s="10">
        <v>139910000000</v>
      </c>
      <c r="K160" s="10">
        <v>0</v>
      </c>
      <c r="L160" s="9">
        <v>2225000000</v>
      </c>
      <c r="M160" s="9">
        <v>5681000000</v>
      </c>
      <c r="N160" s="10">
        <v>18407000000</v>
      </c>
      <c r="O160" s="12">
        <v>0</v>
      </c>
      <c r="P160" s="6">
        <v>0.53227511089202717</v>
      </c>
      <c r="Q160" s="6">
        <v>0.45905339914734505</v>
      </c>
      <c r="R160" s="6">
        <v>4.2386452647342088E-2</v>
      </c>
      <c r="S160" s="6">
        <v>-1</v>
      </c>
      <c r="T160" s="6">
        <v>0.16883166307243436</v>
      </c>
      <c r="U160" s="6">
        <v>0.15116036313135309</v>
      </c>
      <c r="V160" s="6">
        <v>0.17818776005084164</v>
      </c>
      <c r="W160" s="6" t="e">
        <v>#DIV/0!</v>
      </c>
      <c r="X160" s="6">
        <v>-0.88162775769492674</v>
      </c>
      <c r="Y160" s="6">
        <v>-0.49819514006104043</v>
      </c>
      <c r="Z160" s="6">
        <v>6.0647615088828974</v>
      </c>
      <c r="AA160" s="6">
        <v>-1</v>
      </c>
      <c r="AB160" s="6">
        <v>1.3428816799450458</v>
      </c>
      <c r="AC160" s="6">
        <v>-0.25</v>
      </c>
      <c r="AD160" s="12">
        <v>263.13072360948991</v>
      </c>
    </row>
    <row r="161" spans="1:30">
      <c r="A161" s="18" t="s">
        <v>1031</v>
      </c>
      <c r="B161" s="18" t="s">
        <v>2528</v>
      </c>
      <c r="C161" s="18" t="s">
        <v>3584</v>
      </c>
      <c r="D161" s="9">
        <v>8741000000</v>
      </c>
      <c r="E161" s="9">
        <v>6300000000</v>
      </c>
      <c r="F161" s="10">
        <v>2717000000</v>
      </c>
      <c r="G161" s="10">
        <v>0</v>
      </c>
      <c r="H161" s="9">
        <v>-98359000000</v>
      </c>
      <c r="I161" s="9">
        <v>-73693000000</v>
      </c>
      <c r="J161" s="10">
        <v>-30609000000</v>
      </c>
      <c r="K161" s="10">
        <v>0</v>
      </c>
      <c r="L161" s="9">
        <v>-114539000000</v>
      </c>
      <c r="M161" s="9">
        <v>-89649000000</v>
      </c>
      <c r="N161" s="10">
        <v>-50316000000</v>
      </c>
      <c r="O161" s="12">
        <v>0</v>
      </c>
      <c r="P161" s="6">
        <v>-0.98036876145444007</v>
      </c>
      <c r="Q161" s="6">
        <v>-0.98802616348049987</v>
      </c>
      <c r="R161" s="6">
        <v>-0.98009492117503083</v>
      </c>
      <c r="S161" s="6">
        <v>-1</v>
      </c>
      <c r="T161" s="6">
        <v>-11.25260267703924</v>
      </c>
      <c r="U161" s="6">
        <v>-11.697301587301586</v>
      </c>
      <c r="V161" s="6">
        <v>-11.265734265734265</v>
      </c>
      <c r="W161" s="6" t="e">
        <v>#DIV/0!</v>
      </c>
      <c r="X161" s="6">
        <v>-19.61249711748134</v>
      </c>
      <c r="Y161" s="6">
        <v>-21.617684854658854</v>
      </c>
      <c r="Z161" s="6">
        <v>0.1783518711792729</v>
      </c>
      <c r="AA161" s="6">
        <v>1</v>
      </c>
      <c r="AB161" s="6">
        <v>-3.7668250400574017</v>
      </c>
      <c r="AC161" s="6">
        <v>-0.25</v>
      </c>
      <c r="AD161" s="12">
        <v>-9426.2426990823587</v>
      </c>
    </row>
    <row r="162" spans="1:30">
      <c r="A162" s="18" t="s">
        <v>1004</v>
      </c>
      <c r="B162" s="18" t="s">
        <v>2489</v>
      </c>
      <c r="C162" s="18" t="s">
        <v>3610</v>
      </c>
      <c r="D162" s="9">
        <v>93972000000</v>
      </c>
      <c r="E162" s="9">
        <v>111809000000</v>
      </c>
      <c r="F162" s="10">
        <v>98229000000</v>
      </c>
      <c r="G162" s="10">
        <v>111413000000</v>
      </c>
      <c r="H162" s="9">
        <v>51438000000</v>
      </c>
      <c r="I162" s="9">
        <v>74099000000</v>
      </c>
      <c r="J162" s="10">
        <v>62020000000</v>
      </c>
      <c r="K162" s="10">
        <v>77646000000</v>
      </c>
      <c r="L162" s="9">
        <v>35362000000</v>
      </c>
      <c r="M162" s="9">
        <v>21947000000</v>
      </c>
      <c r="N162" s="10">
        <v>4588000000</v>
      </c>
      <c r="O162" s="12">
        <v>22799000000</v>
      </c>
      <c r="P162" s="6">
        <v>-0.15871471409834326</v>
      </c>
      <c r="Q162" s="6">
        <v>-0.10018974362670614</v>
      </c>
      <c r="R162" s="6">
        <v>-0.10351561441913715</v>
      </c>
      <c r="S162" s="6">
        <v>5.5101288160231181E-2</v>
      </c>
      <c r="T162" s="6">
        <v>0.54737581407227687</v>
      </c>
      <c r="U162" s="6">
        <v>0.66272840290137647</v>
      </c>
      <c r="V162" s="6">
        <v>0.63138177116737415</v>
      </c>
      <c r="W162" s="6">
        <v>0.69692046709091404</v>
      </c>
      <c r="X162" s="6">
        <v>-9.5365479857428381E-2</v>
      </c>
      <c r="Y162" s="6">
        <v>-0.1709048763434601</v>
      </c>
      <c r="Z162" s="6">
        <v>2.0857419513360487</v>
      </c>
      <c r="AA162" s="6">
        <v>6.9248045764614019E-2</v>
      </c>
      <c r="AB162" s="6">
        <v>3.9420246071197429E-2</v>
      </c>
      <c r="AC162" s="6">
        <v>0.33029139204404401</v>
      </c>
      <c r="AD162" s="12">
        <v>9848.3720930232557</v>
      </c>
    </row>
    <row r="163" spans="1:30">
      <c r="A163" s="18" t="s">
        <v>836</v>
      </c>
      <c r="B163" s="18" t="s">
        <v>2531</v>
      </c>
      <c r="C163" s="18" t="s">
        <v>3572</v>
      </c>
      <c r="D163" s="9">
        <v>24654000000</v>
      </c>
      <c r="E163" s="9">
        <v>20947000000</v>
      </c>
      <c r="F163" s="10">
        <v>15832000000</v>
      </c>
      <c r="G163" s="10">
        <v>17930000000</v>
      </c>
      <c r="H163" s="9">
        <v>6620000000</v>
      </c>
      <c r="I163" s="9">
        <v>6405000000</v>
      </c>
      <c r="J163" s="10">
        <v>5445000000</v>
      </c>
      <c r="K163" s="10">
        <v>5604000000</v>
      </c>
      <c r="L163" s="9">
        <v>1851000000</v>
      </c>
      <c r="M163" s="9">
        <v>2772000000</v>
      </c>
      <c r="N163" s="10">
        <v>292000000</v>
      </c>
      <c r="O163" s="12">
        <v>521000000</v>
      </c>
      <c r="P163" s="6">
        <v>0.36856769927702487</v>
      </c>
      <c r="Q163" s="6">
        <v>0.21256187167644897</v>
      </c>
      <c r="R163" s="6">
        <v>-0.11366090738688493</v>
      </c>
      <c r="S163" s="6">
        <v>-7.4078034073112212E-2</v>
      </c>
      <c r="T163" s="6">
        <v>0.26851626510911009</v>
      </c>
      <c r="U163" s="6">
        <v>0.30577170955268057</v>
      </c>
      <c r="V163" s="6">
        <v>0.34392369883779689</v>
      </c>
      <c r="W163" s="6">
        <v>0.3125488008923592</v>
      </c>
      <c r="X163" s="6">
        <v>1.350253869890121</v>
      </c>
      <c r="Y163" s="6">
        <v>1.0261490646579603</v>
      </c>
      <c r="Z163" s="6">
        <v>1.4711540293993757</v>
      </c>
      <c r="AA163" s="6">
        <v>-0.36728942890640326</v>
      </c>
      <c r="AB163" s="6">
        <v>1.6663703800211986</v>
      </c>
      <c r="AC163" s="6">
        <v>-2.4727233279210836E-2</v>
      </c>
      <c r="AD163" s="12">
        <v>2429.7361081313029</v>
      </c>
    </row>
    <row r="164" spans="1:30">
      <c r="A164" s="18" t="s">
        <v>32</v>
      </c>
      <c r="B164" s="18" t="s">
        <v>33</v>
      </c>
      <c r="C164" s="18" t="s">
        <v>3614</v>
      </c>
      <c r="D164" s="9">
        <v>311533000000</v>
      </c>
      <c r="E164" s="9">
        <v>263358000000</v>
      </c>
      <c r="F164" s="10">
        <v>1208986000000</v>
      </c>
      <c r="G164" s="10">
        <v>473582000000</v>
      </c>
      <c r="H164" s="9">
        <v>76215000000</v>
      </c>
      <c r="I164" s="9">
        <v>35202000000</v>
      </c>
      <c r="J164" s="10">
        <v>371146000000</v>
      </c>
      <c r="K164" s="10">
        <v>131979000000</v>
      </c>
      <c r="L164" s="9">
        <v>7942000000</v>
      </c>
      <c r="M164" s="9">
        <v>-8749000000</v>
      </c>
      <c r="N164" s="10">
        <v>176708000000</v>
      </c>
      <c r="O164" s="12">
        <v>39920000000</v>
      </c>
      <c r="P164" s="6">
        <v>-0.11986819968100321</v>
      </c>
      <c r="Q164" s="6">
        <v>-0.33571161654149534</v>
      </c>
      <c r="R164" s="6">
        <v>0.84607440786264776</v>
      </c>
      <c r="S164" s="6">
        <v>1.5016760535444036</v>
      </c>
      <c r="T164" s="6">
        <v>0.24464502957953091</v>
      </c>
      <c r="U164" s="6">
        <v>0.13366596040370901</v>
      </c>
      <c r="V164" s="6">
        <v>0.30698949367486472</v>
      </c>
      <c r="W164" s="6">
        <v>0.2786824668167287</v>
      </c>
      <c r="X164" s="6">
        <v>-0.7358196903846741</v>
      </c>
      <c r="Y164" s="6">
        <v>-1.2493232069539593</v>
      </c>
      <c r="Z164" s="6">
        <v>2.3095905336565967</v>
      </c>
      <c r="AA164" s="6">
        <v>2.2171644750858586</v>
      </c>
      <c r="AB164" s="6">
        <v>0.36177532070251761</v>
      </c>
      <c r="AC164" s="6">
        <v>0.71072749730625373</v>
      </c>
      <c r="AD164" s="12">
        <v>4961.4239694380285</v>
      </c>
    </row>
    <row r="165" spans="1:30">
      <c r="A165" s="18" t="s">
        <v>1032</v>
      </c>
      <c r="B165" s="18" t="s">
        <v>2532</v>
      </c>
      <c r="C165" s="18" t="s">
        <v>3599</v>
      </c>
      <c r="D165" s="9">
        <v>1931242000000</v>
      </c>
      <c r="E165" s="9">
        <v>1893321000000</v>
      </c>
      <c r="F165" s="10">
        <v>2285023000000</v>
      </c>
      <c r="G165" s="10">
        <v>1697289000000</v>
      </c>
      <c r="H165" s="9">
        <v>262369000000</v>
      </c>
      <c r="I165" s="9">
        <v>314099000000</v>
      </c>
      <c r="J165" s="10">
        <v>557036000000</v>
      </c>
      <c r="K165" s="10">
        <v>338781000000</v>
      </c>
      <c r="L165" s="9">
        <v>28310000000</v>
      </c>
      <c r="M165" s="9">
        <v>60586000000</v>
      </c>
      <c r="N165" s="10">
        <v>233961000000</v>
      </c>
      <c r="O165" s="12">
        <v>104827000000</v>
      </c>
      <c r="P165" s="6">
        <v>-0.28447631771555087</v>
      </c>
      <c r="Q165" s="6">
        <v>-0.13664453527471515</v>
      </c>
      <c r="R165" s="6">
        <v>-1.5694352614401212E-2</v>
      </c>
      <c r="S165" s="6">
        <v>7.8358946274977387E-2</v>
      </c>
      <c r="T165" s="6">
        <v>0.13585506114717885</v>
      </c>
      <c r="U165" s="6">
        <v>0.16589843983138622</v>
      </c>
      <c r="V165" s="6">
        <v>0.24377697729957204</v>
      </c>
      <c r="W165" s="6">
        <v>0.19960124645832267</v>
      </c>
      <c r="X165" s="6">
        <v>-0.86834205761158778</v>
      </c>
      <c r="Y165" s="6">
        <v>-0.61046242048993404</v>
      </c>
      <c r="Z165" s="6">
        <v>0.57195104518488427</v>
      </c>
      <c r="AA165" s="6">
        <v>1.025105712707961</v>
      </c>
      <c r="AB165" s="6">
        <v>-0.46451655877430531</v>
      </c>
      <c r="AC165" s="6">
        <v>2.3108296378263615E-2</v>
      </c>
      <c r="AD165" s="12">
        <v>1092.8866795358015</v>
      </c>
    </row>
    <row r="166" spans="1:30">
      <c r="A166" s="18" t="s">
        <v>3491</v>
      </c>
      <c r="B166" s="18" t="s">
        <v>3492</v>
      </c>
      <c r="C166" s="18" t="s">
        <v>3615</v>
      </c>
      <c r="D166" s="9">
        <v>157059000000</v>
      </c>
      <c r="E166" s="9">
        <v>291972000000</v>
      </c>
      <c r="F166" s="10">
        <v>409004000000</v>
      </c>
      <c r="G166" s="10">
        <v>67568000000</v>
      </c>
      <c r="H166" s="9">
        <v>46609000000</v>
      </c>
      <c r="I166" s="9">
        <v>48128000000</v>
      </c>
      <c r="J166" s="10">
        <v>111981000000</v>
      </c>
      <c r="K166" s="10">
        <v>20065000000</v>
      </c>
      <c r="L166" s="9">
        <v>26723000000</v>
      </c>
      <c r="M166" s="9">
        <v>21443000000</v>
      </c>
      <c r="N166" s="10">
        <v>74720000000</v>
      </c>
      <c r="O166" s="12">
        <v>20065000000</v>
      </c>
      <c r="P166" s="6">
        <v>0.1195677275364099</v>
      </c>
      <c r="Q166" s="6">
        <v>0.31813232505525318</v>
      </c>
      <c r="R166" s="6">
        <v>-1.7920459424549232E-2</v>
      </c>
      <c r="S166" s="6">
        <v>-0.61552055436363617</v>
      </c>
      <c r="T166" s="6">
        <v>0.29676108978154708</v>
      </c>
      <c r="U166" s="6">
        <v>0.16483772416533093</v>
      </c>
      <c r="V166" s="6">
        <v>0.2737894983912138</v>
      </c>
      <c r="W166" s="6">
        <v>0.2969600994553635</v>
      </c>
      <c r="X166" s="6">
        <v>-0.38435633214334075</v>
      </c>
      <c r="Y166" s="6">
        <v>-0.39070416537519714</v>
      </c>
      <c r="Z166" s="6">
        <v>0.41482702194802668</v>
      </c>
      <c r="AA166" s="6">
        <v>-0.64543477680213357</v>
      </c>
      <c r="AB166" s="6">
        <v>-0.23740056863061099</v>
      </c>
      <c r="AC166" s="6">
        <v>-0.175360264227025</v>
      </c>
      <c r="AD166" s="12">
        <v>3562.6603902475249</v>
      </c>
    </row>
    <row r="167" spans="1:30">
      <c r="A167" s="18" t="s">
        <v>381</v>
      </c>
      <c r="B167" s="18" t="s">
        <v>2088</v>
      </c>
      <c r="C167" s="18" t="s">
        <v>3593</v>
      </c>
      <c r="D167" s="9">
        <v>0</v>
      </c>
      <c r="E167" s="9">
        <v>0</v>
      </c>
      <c r="F167" s="10">
        <v>0</v>
      </c>
      <c r="G167" s="10">
        <v>0</v>
      </c>
      <c r="H167" s="9">
        <v>0</v>
      </c>
      <c r="I167" s="9">
        <v>0</v>
      </c>
      <c r="J167" s="10">
        <v>0</v>
      </c>
      <c r="K167" s="10">
        <v>0</v>
      </c>
      <c r="L167" s="9">
        <v>0</v>
      </c>
      <c r="M167" s="9">
        <v>0</v>
      </c>
      <c r="N167" s="10">
        <v>0</v>
      </c>
      <c r="O167" s="12">
        <v>0</v>
      </c>
      <c r="P167" s="6">
        <v>-1</v>
      </c>
      <c r="Q167" s="6">
        <v>-1</v>
      </c>
      <c r="R167" s="6">
        <v>-1</v>
      </c>
      <c r="S167" s="6" t="e">
        <v>#DIV/0!</v>
      </c>
      <c r="T167" s="6" t="e">
        <v>#DIV/0!</v>
      </c>
      <c r="U167" s="6" t="e">
        <v>#DIV/0!</v>
      </c>
      <c r="V167" s="6" t="e">
        <v>#DIV/0!</v>
      </c>
      <c r="W167" s="6" t="e">
        <v>#DIV/0!</v>
      </c>
      <c r="X167" s="6">
        <v>-1</v>
      </c>
      <c r="Y167" s="6">
        <v>1</v>
      </c>
      <c r="Z167" s="6">
        <v>1</v>
      </c>
      <c r="AA167" s="6" t="e">
        <v>#DIV/0!</v>
      </c>
      <c r="AB167" s="6">
        <v>-1</v>
      </c>
      <c r="AC167" s="6" t="e">
        <v>#DIV/0!</v>
      </c>
      <c r="AD167" s="12" t="e">
        <v>#VALUE!</v>
      </c>
    </row>
    <row r="168" spans="1:30">
      <c r="A168" s="18" t="s">
        <v>945</v>
      </c>
      <c r="B168" s="18" t="s">
        <v>2533</v>
      </c>
      <c r="C168" s="18" t="s">
        <v>3606</v>
      </c>
      <c r="D168" s="9">
        <v>186007000000</v>
      </c>
      <c r="E168" s="9">
        <v>189029000000</v>
      </c>
      <c r="F168" s="10">
        <v>225370000000</v>
      </c>
      <c r="G168" s="10">
        <v>191010000000</v>
      </c>
      <c r="H168" s="9">
        <v>59662000000</v>
      </c>
      <c r="I168" s="9">
        <v>54960000000</v>
      </c>
      <c r="J168" s="10">
        <v>64070000000</v>
      </c>
      <c r="K168" s="10">
        <v>49549000000</v>
      </c>
      <c r="L168" s="9">
        <v>6282000000</v>
      </c>
      <c r="M168" s="9">
        <v>8263000000</v>
      </c>
      <c r="N168" s="10">
        <v>3400000000</v>
      </c>
      <c r="O168" s="12">
        <v>3072000000</v>
      </c>
      <c r="P168" s="6">
        <v>-0.23227677623935561</v>
      </c>
      <c r="Q168" s="6">
        <v>-0.3452814282922142</v>
      </c>
      <c r="R168" s="6">
        <v>-0.47875085938267409</v>
      </c>
      <c r="S168" s="6">
        <v>-0.15213793158741357</v>
      </c>
      <c r="T168" s="6">
        <v>0.32075136957211287</v>
      </c>
      <c r="U168" s="6">
        <v>0.29074903850731898</v>
      </c>
      <c r="V168" s="6">
        <v>0.28428805963526643</v>
      </c>
      <c r="W168" s="6">
        <v>0.25940526673996128</v>
      </c>
      <c r="X168" s="6">
        <v>-0.53737465324930467</v>
      </c>
      <c r="Y168" s="6">
        <v>-0.62973360635653663</v>
      </c>
      <c r="Z168" s="6">
        <v>-0.86293845523822921</v>
      </c>
      <c r="AA168" s="6">
        <v>-0.63278314852598205</v>
      </c>
      <c r="AB168" s="6">
        <v>-0.70389483363208616</v>
      </c>
      <c r="AC168" s="6">
        <v>-0.22789585505481774</v>
      </c>
      <c r="AD168" s="12">
        <v>762.64422909793461</v>
      </c>
    </row>
    <row r="169" spans="1:30">
      <c r="A169" s="18" t="s">
        <v>926</v>
      </c>
      <c r="B169" s="18" t="s">
        <v>2534</v>
      </c>
      <c r="C169" s="18" t="s">
        <v>3606</v>
      </c>
      <c r="D169" s="9">
        <v>1096327000000</v>
      </c>
      <c r="E169" s="9">
        <v>970655000000</v>
      </c>
      <c r="F169" s="10">
        <v>967505000000</v>
      </c>
      <c r="G169" s="10">
        <v>0</v>
      </c>
      <c r="H169" s="9">
        <v>158416000000</v>
      </c>
      <c r="I169" s="9">
        <v>162252000000</v>
      </c>
      <c r="J169" s="10">
        <v>170142000000</v>
      </c>
      <c r="K169" s="10">
        <v>0</v>
      </c>
      <c r="L169" s="9">
        <v>71019000000</v>
      </c>
      <c r="M169" s="9">
        <v>81792000000</v>
      </c>
      <c r="N169" s="10">
        <v>80617000000</v>
      </c>
      <c r="O169" s="12">
        <v>0</v>
      </c>
      <c r="P169" s="6">
        <v>0.18188435298735656</v>
      </c>
      <c r="Q169" s="6">
        <v>9.003621558615145E-2</v>
      </c>
      <c r="R169" s="6">
        <v>-3.1940482774678446E-2</v>
      </c>
      <c r="S169" s="6">
        <v>-1</v>
      </c>
      <c r="T169" s="6">
        <v>0.1444970341877925</v>
      </c>
      <c r="U169" s="6">
        <v>0.16715722888152845</v>
      </c>
      <c r="V169" s="6">
        <v>0.17585645552219367</v>
      </c>
      <c r="W169" s="6" t="e">
        <v>#DIV/0!</v>
      </c>
      <c r="X169" s="6">
        <v>0.30605561747909621</v>
      </c>
      <c r="Y169" s="6">
        <v>1.6426637993172533</v>
      </c>
      <c r="Z169" s="6">
        <v>1.4745354291547759</v>
      </c>
      <c r="AA169" s="6">
        <v>-1</v>
      </c>
      <c r="AB169" s="6">
        <v>0.77587035257488712</v>
      </c>
      <c r="AC169" s="6">
        <v>-0.25</v>
      </c>
      <c r="AD169" s="12">
        <v>1965.0044714483699</v>
      </c>
    </row>
    <row r="170" spans="1:30">
      <c r="A170" s="18" t="s">
        <v>3508</v>
      </c>
      <c r="B170" s="18" t="s">
        <v>3509</v>
      </c>
      <c r="C170" s="18" t="s">
        <v>3584</v>
      </c>
      <c r="D170" s="9">
        <v>15887000000</v>
      </c>
      <c r="E170" s="9">
        <v>10186000000</v>
      </c>
      <c r="F170" s="10">
        <v>332156000000</v>
      </c>
      <c r="G170" s="10">
        <v>49108000000</v>
      </c>
      <c r="H170" s="9">
        <v>10428000000</v>
      </c>
      <c r="I170" s="9">
        <v>7644000000</v>
      </c>
      <c r="J170" s="10">
        <v>46175000000</v>
      </c>
      <c r="K170" s="10">
        <v>13068000000</v>
      </c>
      <c r="L170" s="9">
        <v>16157000000</v>
      </c>
      <c r="M170" s="9">
        <v>4074000000</v>
      </c>
      <c r="N170" s="10">
        <v>31717000000</v>
      </c>
      <c r="O170" s="12">
        <v>8292000000</v>
      </c>
      <c r="P170" s="6">
        <v>7.1309447007095548</v>
      </c>
      <c r="Q170" s="6">
        <v>1.0371999999999999</v>
      </c>
      <c r="R170" s="6">
        <v>1.2739899476972771</v>
      </c>
      <c r="S170" s="6">
        <v>3.2440666261586979</v>
      </c>
      <c r="T170" s="6">
        <v>0.65638572417700003</v>
      </c>
      <c r="U170" s="6">
        <v>0.75044178283919105</v>
      </c>
      <c r="V170" s="6">
        <v>0.13901600452799287</v>
      </c>
      <c r="W170" s="6">
        <v>0.26610735521707257</v>
      </c>
      <c r="X170" s="6">
        <v>1.336699960110491</v>
      </c>
      <c r="Y170" s="6">
        <v>-0.30784640325820434</v>
      </c>
      <c r="Z170" s="6">
        <v>-0.18423270245059184</v>
      </c>
      <c r="AA170" s="6">
        <v>0.17993322450803892</v>
      </c>
      <c r="AB170" s="6">
        <v>-0.10303327263344875</v>
      </c>
      <c r="AC170" s="6">
        <v>3.7357512133372461E-3</v>
      </c>
      <c r="AD170" s="12">
        <v>997.93037126372701</v>
      </c>
    </row>
    <row r="171" spans="1:30">
      <c r="A171" s="18" t="s">
        <v>382</v>
      </c>
      <c r="B171" s="18" t="s">
        <v>2089</v>
      </c>
      <c r="C171" s="18" t="s">
        <v>3597</v>
      </c>
      <c r="D171" s="9">
        <v>22708000000</v>
      </c>
      <c r="E171" s="9">
        <v>15733000000</v>
      </c>
      <c r="F171" s="10">
        <v>26185000000</v>
      </c>
      <c r="G171" s="10">
        <v>18808000000</v>
      </c>
      <c r="H171" s="9">
        <v>14675000000</v>
      </c>
      <c r="I171" s="9">
        <v>9958000000</v>
      </c>
      <c r="J171" s="10">
        <v>16865000000</v>
      </c>
      <c r="K171" s="10">
        <v>13909000000</v>
      </c>
      <c r="L171" s="9">
        <v>13420000000</v>
      </c>
      <c r="M171" s="9">
        <v>8549000000</v>
      </c>
      <c r="N171" s="10">
        <v>14935000000</v>
      </c>
      <c r="O171" s="12">
        <v>12157000000</v>
      </c>
      <c r="P171" s="6">
        <v>4.886176848371053E-2</v>
      </c>
      <c r="Q171" s="6">
        <v>8.7535354007882857E-2</v>
      </c>
      <c r="R171" s="6">
        <v>9.6425636613666738E-2</v>
      </c>
      <c r="S171" s="6">
        <v>-0.2576023315078671</v>
      </c>
      <c r="T171" s="6">
        <v>0.64624801831953493</v>
      </c>
      <c r="U171" s="6">
        <v>0.63293713849869704</v>
      </c>
      <c r="V171" s="6">
        <v>0.6440710330341799</v>
      </c>
      <c r="W171" s="6">
        <v>0.73952573373032748</v>
      </c>
      <c r="X171" s="6">
        <v>6.1207359180515925E-2</v>
      </c>
      <c r="Y171" s="6">
        <v>0.26513201273930842</v>
      </c>
      <c r="Z171" s="6">
        <v>5.7021377908731623E-2</v>
      </c>
      <c r="AA171" s="6">
        <v>-0.35248161271724432</v>
      </c>
      <c r="AB171" s="6">
        <v>7.5301874165108806E-2</v>
      </c>
      <c r="AC171" s="6">
        <v>-0.10874072570030044</v>
      </c>
      <c r="AD171" s="12">
        <v>5164.3157894736851</v>
      </c>
    </row>
    <row r="172" spans="1:30">
      <c r="A172" s="18" t="s">
        <v>1209</v>
      </c>
      <c r="B172" s="18" t="s">
        <v>2822</v>
      </c>
      <c r="C172" s="18" t="s">
        <v>3586</v>
      </c>
      <c r="D172" s="9">
        <v>16737000000</v>
      </c>
      <c r="E172" s="9">
        <v>8583000000</v>
      </c>
      <c r="F172" s="10">
        <v>16760000000</v>
      </c>
      <c r="G172" s="10">
        <v>0</v>
      </c>
      <c r="H172" s="9">
        <v>5185000000</v>
      </c>
      <c r="I172" s="9">
        <v>3219000000</v>
      </c>
      <c r="J172" s="10">
        <v>5984000000</v>
      </c>
      <c r="K172" s="10">
        <v>0</v>
      </c>
      <c r="L172" s="9">
        <v>2905000000</v>
      </c>
      <c r="M172" s="9">
        <v>1871000000</v>
      </c>
      <c r="N172" s="10">
        <v>2135000000</v>
      </c>
      <c r="O172" s="12">
        <v>0</v>
      </c>
      <c r="P172" s="6">
        <v>0.40241802593331555</v>
      </c>
      <c r="Q172" s="6">
        <v>7.3179372853222457E-2</v>
      </c>
      <c r="R172" s="6">
        <v>5.4954918116423244E-2</v>
      </c>
      <c r="S172" s="6">
        <v>-1</v>
      </c>
      <c r="T172" s="6">
        <v>0.3097926749118719</v>
      </c>
      <c r="U172" s="6">
        <v>0.37504369101712687</v>
      </c>
      <c r="V172" s="6">
        <v>0.35704057279236279</v>
      </c>
      <c r="W172" s="6" t="e">
        <v>#DIV/0!</v>
      </c>
      <c r="X172" s="6">
        <v>1.0563936329013015</v>
      </c>
      <c r="Y172" s="6">
        <v>0.99612969762132308</v>
      </c>
      <c r="Z172" s="6">
        <v>5.6481321354321642E-2</v>
      </c>
      <c r="AA172" s="6">
        <v>-1</v>
      </c>
      <c r="AB172" s="6">
        <v>0.30085970157023367</v>
      </c>
      <c r="AC172" s="6">
        <v>-0.25</v>
      </c>
      <c r="AD172" s="12">
        <v>647.72023284562977</v>
      </c>
    </row>
    <row r="173" spans="1:30">
      <c r="A173" s="18" t="s">
        <v>383</v>
      </c>
      <c r="B173" s="18" t="s">
        <v>2090</v>
      </c>
      <c r="C173" s="18" t="s">
        <v>3584</v>
      </c>
      <c r="D173" s="9">
        <v>84969000000</v>
      </c>
      <c r="E173" s="9">
        <v>58194000000</v>
      </c>
      <c r="F173" s="10">
        <v>23564000000</v>
      </c>
      <c r="G173" s="10">
        <v>22930000000</v>
      </c>
      <c r="H173" s="9">
        <v>59780000000</v>
      </c>
      <c r="I173" s="9">
        <v>39205000000</v>
      </c>
      <c r="J173" s="10">
        <v>4270000000</v>
      </c>
      <c r="K173" s="10">
        <v>10202000000</v>
      </c>
      <c r="L173" s="9">
        <v>42375000000</v>
      </c>
      <c r="M173" s="9">
        <v>27932000000</v>
      </c>
      <c r="N173" s="10">
        <v>5265000000</v>
      </c>
      <c r="O173" s="12">
        <v>4434000000</v>
      </c>
      <c r="P173" s="6">
        <v>9.0878410234354473E-2</v>
      </c>
      <c r="Q173" s="6">
        <v>-7.0833130315984608E-2</v>
      </c>
      <c r="R173" s="6">
        <v>-9.494867282795777E-2</v>
      </c>
      <c r="S173" s="6">
        <v>-0.5651850140153718</v>
      </c>
      <c r="T173" s="6">
        <v>0.70355070672833619</v>
      </c>
      <c r="U173" s="6">
        <v>0.6736948826339485</v>
      </c>
      <c r="V173" s="6">
        <v>0.18120862332371415</v>
      </c>
      <c r="W173" s="6">
        <v>0.44491931966855647</v>
      </c>
      <c r="X173" s="6">
        <v>9.93341179327933E-2</v>
      </c>
      <c r="Y173" s="6">
        <v>4.9297098910276995E-3</v>
      </c>
      <c r="Z173" s="6">
        <v>-0.43354258513031702</v>
      </c>
      <c r="AA173" s="6">
        <v>-0.77457184606123208</v>
      </c>
      <c r="AB173" s="6">
        <v>-5.4338715600273924E-3</v>
      </c>
      <c r="AC173" s="6">
        <v>-0.18972239558690565</v>
      </c>
      <c r="AD173" s="12">
        <v>6621.3639334374411</v>
      </c>
    </row>
    <row r="174" spans="1:30">
      <c r="A174" s="18" t="s">
        <v>1500</v>
      </c>
      <c r="B174" s="18" t="s">
        <v>3322</v>
      </c>
      <c r="C174" s="18" t="s">
        <v>3584</v>
      </c>
      <c r="D174" s="9">
        <v>20502000000</v>
      </c>
      <c r="E174" s="9">
        <v>18459000000</v>
      </c>
      <c r="F174" s="10">
        <v>11148000000</v>
      </c>
      <c r="G174" s="10">
        <v>626000000</v>
      </c>
      <c r="H174" s="9">
        <v>879000000</v>
      </c>
      <c r="I174" s="9">
        <v>1013000000</v>
      </c>
      <c r="J174" s="10">
        <v>5700000000</v>
      </c>
      <c r="K174" s="10">
        <v>34000000</v>
      </c>
      <c r="L174" s="9">
        <v>-623000000</v>
      </c>
      <c r="M174" s="9">
        <v>29000000</v>
      </c>
      <c r="N174" s="10">
        <v>4729000000</v>
      </c>
      <c r="O174" s="12">
        <v>1165000000</v>
      </c>
      <c r="P174" s="6">
        <v>-0.77357531078273745</v>
      </c>
      <c r="Q174" s="6">
        <v>0.87639451498800114</v>
      </c>
      <c r="R174" s="6">
        <v>0.51636896961388978</v>
      </c>
      <c r="S174" s="6">
        <v>23.710525665512481</v>
      </c>
      <c r="T174" s="6">
        <v>4.2873865964296168E-2</v>
      </c>
      <c r="U174" s="6">
        <v>5.487837911046102E-2</v>
      </c>
      <c r="V174" s="6">
        <v>0.51130247578040899</v>
      </c>
      <c r="W174" s="6">
        <v>5.4313099041533544E-2</v>
      </c>
      <c r="X174" s="6">
        <v>0.59449163978481989</v>
      </c>
      <c r="Y174" s="6">
        <v>1.0765817575144701</v>
      </c>
      <c r="Z174" s="6">
        <v>1.7454473439307832</v>
      </c>
      <c r="AA174" s="6">
        <v>10.521875257892635</v>
      </c>
      <c r="AB174" s="6">
        <v>-0.45710337482103147</v>
      </c>
      <c r="AC174" s="6">
        <v>0.56996062383895185</v>
      </c>
      <c r="AD174" s="12">
        <v>164.49920854154385</v>
      </c>
    </row>
    <row r="175" spans="1:30">
      <c r="A175" s="18" t="s">
        <v>1035</v>
      </c>
      <c r="B175" s="18" t="s">
        <v>2537</v>
      </c>
      <c r="C175" s="18" t="s">
        <v>3578</v>
      </c>
      <c r="D175" s="9">
        <v>16383000000</v>
      </c>
      <c r="E175" s="9">
        <v>9797000000</v>
      </c>
      <c r="F175" s="10">
        <v>24839000000</v>
      </c>
      <c r="G175" s="10">
        <v>1845000000</v>
      </c>
      <c r="H175" s="9">
        <v>3832000000</v>
      </c>
      <c r="I175" s="9">
        <v>4110000000</v>
      </c>
      <c r="J175" s="10">
        <v>7692000000</v>
      </c>
      <c r="K175" s="10">
        <v>628000000</v>
      </c>
      <c r="L175" s="9">
        <v>1796000000</v>
      </c>
      <c r="M175" s="9">
        <v>1918000000</v>
      </c>
      <c r="N175" s="10">
        <v>3533000000</v>
      </c>
      <c r="O175" s="12">
        <v>-1482000000</v>
      </c>
      <c r="P175" s="6">
        <v>1.7747241355012331</v>
      </c>
      <c r="Q175" s="6">
        <v>1.0516062454799222</v>
      </c>
      <c r="R175" s="6">
        <v>0.51980463139137401</v>
      </c>
      <c r="S175" s="6">
        <v>-9.7435283107364684E-2</v>
      </c>
      <c r="T175" s="6">
        <v>0.23390099493377281</v>
      </c>
      <c r="U175" s="6">
        <v>0.41951617842196592</v>
      </c>
      <c r="V175" s="6">
        <v>0.30967430250815248</v>
      </c>
      <c r="W175" s="6">
        <v>0.34037940379403792</v>
      </c>
      <c r="X175" s="6">
        <v>2.0761658984764475</v>
      </c>
      <c r="Y175" s="6">
        <v>3.6561351066636694</v>
      </c>
      <c r="Z175" s="6">
        <v>-0.12883231371794179</v>
      </c>
      <c r="AA175" s="6">
        <v>-0.39990489563782683</v>
      </c>
      <c r="AB175" s="6">
        <v>0.5026765148672514</v>
      </c>
      <c r="AC175" s="6">
        <v>-0.82809473806083433</v>
      </c>
      <c r="AD175" s="12">
        <v>319.21670146211773</v>
      </c>
    </row>
    <row r="176" spans="1:30">
      <c r="A176" s="18" t="s">
        <v>1036</v>
      </c>
      <c r="B176" s="18" t="s">
        <v>2538</v>
      </c>
      <c r="C176" s="18" t="s">
        <v>3591</v>
      </c>
      <c r="D176" s="9">
        <v>59471000000</v>
      </c>
      <c r="E176" s="9">
        <v>83817000000</v>
      </c>
      <c r="F176" s="10">
        <v>32576000000</v>
      </c>
      <c r="G176" s="10">
        <v>35432000000</v>
      </c>
      <c r="H176" s="9">
        <v>12386000000</v>
      </c>
      <c r="I176" s="9">
        <v>8118000000</v>
      </c>
      <c r="J176" s="10">
        <v>11394000000</v>
      </c>
      <c r="K176" s="10">
        <v>12738000000</v>
      </c>
      <c r="L176" s="9">
        <v>5782000000</v>
      </c>
      <c r="M176" s="9">
        <v>1732000000</v>
      </c>
      <c r="N176" s="10">
        <v>2065000000</v>
      </c>
      <c r="O176" s="12">
        <v>6388000000</v>
      </c>
      <c r="P176" s="6">
        <v>-0.65506264783229273</v>
      </c>
      <c r="Q176" s="6">
        <v>0.39886650726621453</v>
      </c>
      <c r="R176" s="6">
        <v>-0.7762394208824136</v>
      </c>
      <c r="S176" s="6">
        <v>0.40063211763181072</v>
      </c>
      <c r="T176" s="6">
        <v>0.20826957676850902</v>
      </c>
      <c r="U176" s="6">
        <v>9.6853860195425745E-2</v>
      </c>
      <c r="V176" s="6">
        <v>0.34976669941060906</v>
      </c>
      <c r="W176" s="6">
        <v>0.35950553172273653</v>
      </c>
      <c r="X176" s="6">
        <v>-0.62452168827998855</v>
      </c>
      <c r="Y176" s="6">
        <v>-0.59333622193909163</v>
      </c>
      <c r="Z176" s="6">
        <v>-0.53402628458305901</v>
      </c>
      <c r="AA176" s="6">
        <v>-0.91659536881895132</v>
      </c>
      <c r="AB176" s="6">
        <v>2.0224665150715202</v>
      </c>
      <c r="AC176" s="6">
        <v>-0.15947201731347349</v>
      </c>
      <c r="AD176" s="12">
        <v>649.56681781459065</v>
      </c>
    </row>
    <row r="177" spans="1:30">
      <c r="A177" s="18" t="s">
        <v>1136</v>
      </c>
      <c r="B177" s="18" t="s">
        <v>2707</v>
      </c>
      <c r="C177" s="18" t="s">
        <v>3584</v>
      </c>
      <c r="D177" s="10">
        <v>797128000000</v>
      </c>
      <c r="E177" s="10">
        <v>443180000000</v>
      </c>
      <c r="F177" s="10">
        <v>697556000000</v>
      </c>
      <c r="G177" s="10">
        <v>0</v>
      </c>
      <c r="H177" s="10">
        <v>53545000000</v>
      </c>
      <c r="I177" s="10">
        <v>64393000000</v>
      </c>
      <c r="J177" s="10">
        <v>1309000000</v>
      </c>
      <c r="K177" s="10">
        <v>0</v>
      </c>
      <c r="L177" s="10">
        <v>-6239000000</v>
      </c>
      <c r="M177" s="10">
        <v>6894000000</v>
      </c>
      <c r="N177" s="10">
        <v>-51809000000</v>
      </c>
      <c r="O177" s="12">
        <v>0</v>
      </c>
      <c r="P177" s="6">
        <v>-1.8131302877776683E-2</v>
      </c>
      <c r="Q177" s="6">
        <v>-0.48992334122068554</v>
      </c>
      <c r="R177" s="6">
        <v>-0.34445050943998068</v>
      </c>
      <c r="S177" s="6">
        <v>-1</v>
      </c>
      <c r="T177" s="6">
        <v>6.7172398912094422E-2</v>
      </c>
      <c r="U177" s="6">
        <v>0.14529762173383276</v>
      </c>
      <c r="V177" s="6">
        <v>1.8765518467334522E-3</v>
      </c>
      <c r="W177" s="6" t="e">
        <v>#DIV/0!</v>
      </c>
      <c r="X177" s="6">
        <v>-1.2706945035879647</v>
      </c>
      <c r="Y177" s="6">
        <v>9.8223728512121014</v>
      </c>
      <c r="Z177" s="6">
        <v>7.9351072461669673E-3</v>
      </c>
      <c r="AA177" s="6">
        <v>1</v>
      </c>
      <c r="AB177" s="6">
        <v>-5.4598803648072414</v>
      </c>
      <c r="AC177" s="6">
        <v>-0.25</v>
      </c>
      <c r="AD177" s="12">
        <v>-843.69404263668218</v>
      </c>
    </row>
    <row r="178" spans="1:30">
      <c r="A178" s="18" t="s">
        <v>1613</v>
      </c>
      <c r="B178" s="18" t="s">
        <v>2614</v>
      </c>
      <c r="C178" s="18" t="s">
        <v>3584</v>
      </c>
      <c r="D178" s="9">
        <v>42587000000</v>
      </c>
      <c r="E178" s="9">
        <v>41268000000</v>
      </c>
      <c r="F178" s="10">
        <v>47676000000</v>
      </c>
      <c r="G178" s="10">
        <v>0</v>
      </c>
      <c r="H178" s="9">
        <v>6700000000</v>
      </c>
      <c r="I178" s="9">
        <v>6854000000</v>
      </c>
      <c r="J178" s="10">
        <v>7928000000</v>
      </c>
      <c r="K178" s="10">
        <v>0</v>
      </c>
      <c r="L178" s="9">
        <v>2192000000</v>
      </c>
      <c r="M178" s="9">
        <v>2090000000</v>
      </c>
      <c r="N178" s="10">
        <v>2217000000</v>
      </c>
      <c r="O178" s="12">
        <v>0</v>
      </c>
      <c r="P178" s="6">
        <v>0.23079197776826776</v>
      </c>
      <c r="Q178" s="6">
        <v>0.17490441657903003</v>
      </c>
      <c r="R178" s="6">
        <v>0.16381233759375335</v>
      </c>
      <c r="S178" s="6">
        <v>-1</v>
      </c>
      <c r="T178" s="6">
        <v>0.15732500528330243</v>
      </c>
      <c r="U178" s="6">
        <v>0.16608510225840845</v>
      </c>
      <c r="V178" s="6">
        <v>0.16628911821461531</v>
      </c>
      <c r="W178" s="6" t="e">
        <v>#DIV/0!</v>
      </c>
      <c r="X178" s="6">
        <v>0.11999034895323683</v>
      </c>
      <c r="Y178" s="6">
        <v>1.0505605779828957</v>
      </c>
      <c r="Z178" s="6">
        <v>0.92766972109368473</v>
      </c>
      <c r="AA178" s="6">
        <v>-1</v>
      </c>
      <c r="AB178" s="6">
        <v>0.54229159998182674</v>
      </c>
      <c r="AC178" s="6">
        <v>-0.25</v>
      </c>
      <c r="AD178" s="12" t="e">
        <v>#VALUE!</v>
      </c>
    </row>
    <row r="179" spans="1:30">
      <c r="A179" s="18" t="s">
        <v>2994</v>
      </c>
      <c r="B179" s="18" t="s">
        <v>2995</v>
      </c>
      <c r="C179" s="18" t="s">
        <v>3584</v>
      </c>
      <c r="D179" s="9">
        <v>1466852000000</v>
      </c>
      <c r="E179" s="9">
        <v>1420643000000</v>
      </c>
      <c r="F179" s="10">
        <v>1582435000000</v>
      </c>
      <c r="G179" s="10">
        <v>0</v>
      </c>
      <c r="H179" s="9">
        <v>120796000000</v>
      </c>
      <c r="I179" s="9">
        <v>120721000000</v>
      </c>
      <c r="J179" s="10">
        <v>149844000000</v>
      </c>
      <c r="K179" s="10">
        <v>0</v>
      </c>
      <c r="L179" s="9">
        <v>53947000000</v>
      </c>
      <c r="M179" s="9">
        <v>45448000000</v>
      </c>
      <c r="N179" s="10">
        <v>43750000000</v>
      </c>
      <c r="O179" s="12">
        <v>0</v>
      </c>
      <c r="P179" s="6" t="e">
        <v>#DIV/0!</v>
      </c>
      <c r="Q179" s="6" t="e">
        <v>#DIV/0!</v>
      </c>
      <c r="R179" s="6">
        <v>-3.5559894952464713E-2</v>
      </c>
      <c r="S179" s="6">
        <v>-1</v>
      </c>
      <c r="T179" s="6">
        <v>8.2350502981895918E-2</v>
      </c>
      <c r="U179" s="6">
        <v>8.4976310022996632E-2</v>
      </c>
      <c r="V179" s="6">
        <v>9.4692041063298024E-2</v>
      </c>
      <c r="W179" s="6" t="e">
        <v>#DIV/0!</v>
      </c>
      <c r="X179" s="6" t="e">
        <v>#DIV/0!</v>
      </c>
      <c r="Y179" s="6" t="e">
        <v>#DIV/0!</v>
      </c>
      <c r="Z179" s="6">
        <v>0.23706384663235877</v>
      </c>
      <c r="AA179" s="6">
        <v>-1</v>
      </c>
      <c r="AB179" s="6">
        <v>6.8419278732726685E-2</v>
      </c>
      <c r="AC179" s="6">
        <v>-0.25</v>
      </c>
      <c r="AD179" s="12">
        <v>603.98734177215192</v>
      </c>
    </row>
    <row r="180" spans="1:30">
      <c r="A180" s="18" t="s">
        <v>34</v>
      </c>
      <c r="B180" s="18" t="s">
        <v>1683</v>
      </c>
      <c r="C180" s="18" t="s">
        <v>3584</v>
      </c>
      <c r="D180" s="10">
        <v>157924000000</v>
      </c>
      <c r="E180" s="10">
        <v>135460000000</v>
      </c>
      <c r="F180" s="10">
        <v>135605000000</v>
      </c>
      <c r="G180" s="10">
        <v>106368000000</v>
      </c>
      <c r="H180" s="10">
        <v>91390000000</v>
      </c>
      <c r="I180" s="10">
        <v>74303000000</v>
      </c>
      <c r="J180" s="10">
        <v>51972000000</v>
      </c>
      <c r="K180" s="10">
        <v>60066000000</v>
      </c>
      <c r="L180" s="10">
        <v>94556000000</v>
      </c>
      <c r="M180" s="10">
        <v>56176000000</v>
      </c>
      <c r="N180" s="10">
        <v>50670000000</v>
      </c>
      <c r="O180" s="12">
        <v>43996000000</v>
      </c>
      <c r="P180" s="6">
        <v>-0.10209799863821194</v>
      </c>
      <c r="Q180" s="6">
        <v>-0.13499190858091542</v>
      </c>
      <c r="R180" s="6">
        <v>-0.21086869925413279</v>
      </c>
      <c r="S180" s="6">
        <v>-0.18743081914348461</v>
      </c>
      <c r="T180" s="6">
        <v>0.57869608165953246</v>
      </c>
      <c r="U180" s="6">
        <v>0.54852354938727299</v>
      </c>
      <c r="V180" s="6">
        <v>0.38326020426975405</v>
      </c>
      <c r="W180" s="6">
        <v>0.56469990974729245</v>
      </c>
      <c r="X180" s="6">
        <v>0.20929946712179975</v>
      </c>
      <c r="Y180" s="6">
        <v>-0.39187457456782954</v>
      </c>
      <c r="Z180" s="6">
        <v>-0.17939321130811109</v>
      </c>
      <c r="AA180" s="6">
        <v>-4.8309377270378942E-2</v>
      </c>
      <c r="AB180" s="6">
        <v>-0.1393961299177997</v>
      </c>
      <c r="AC180" s="6">
        <v>-4.5027719928886822E-2</v>
      </c>
      <c r="AD180" s="12">
        <v>6134.95</v>
      </c>
    </row>
    <row r="181" spans="1:30">
      <c r="A181" s="18" t="s">
        <v>35</v>
      </c>
      <c r="B181" s="18" t="s">
        <v>1684</v>
      </c>
      <c r="C181" s="18" t="s">
        <v>3584</v>
      </c>
      <c r="D181" s="9">
        <v>842413000000</v>
      </c>
      <c r="E181" s="9">
        <v>1457127000000</v>
      </c>
      <c r="F181" s="10">
        <v>2015747000000</v>
      </c>
      <c r="G181" s="10">
        <v>601743000000</v>
      </c>
      <c r="H181" s="9">
        <v>475991000000</v>
      </c>
      <c r="I181" s="9">
        <v>955717000000</v>
      </c>
      <c r="J181" s="10">
        <v>951163000000</v>
      </c>
      <c r="K181" s="10">
        <v>363949000000</v>
      </c>
      <c r="L181" s="9">
        <v>249030000000</v>
      </c>
      <c r="M181" s="9">
        <v>350545000000</v>
      </c>
      <c r="N181" s="10">
        <v>309583000000</v>
      </c>
      <c r="O181" s="12">
        <v>67517000000</v>
      </c>
      <c r="P181" s="6">
        <v>0.10295577159822476</v>
      </c>
      <c r="Q181" s="6">
        <v>0.13023324408630221</v>
      </c>
      <c r="R181" s="6">
        <v>0.43093453976120955</v>
      </c>
      <c r="S181" s="6">
        <v>-0.59838025258762262</v>
      </c>
      <c r="T181" s="6">
        <v>0.56503282831580237</v>
      </c>
      <c r="U181" s="6">
        <v>0.6558913533274725</v>
      </c>
      <c r="V181" s="6">
        <v>0.47186626099406326</v>
      </c>
      <c r="W181" s="6">
        <v>0.60482465105535088</v>
      </c>
      <c r="X181" s="6">
        <v>1.191250706645081</v>
      </c>
      <c r="Y181" s="6">
        <v>0.10225934719207774</v>
      </c>
      <c r="Z181" s="6">
        <v>-0.27685117652913671</v>
      </c>
      <c r="AA181" s="6">
        <v>-0.78033016919088893</v>
      </c>
      <c r="AB181" s="6">
        <v>3.2320832109508757E-2</v>
      </c>
      <c r="AC181" s="6">
        <v>-0.16102847330419429</v>
      </c>
      <c r="AD181" s="12">
        <v>1882.5789911389729</v>
      </c>
    </row>
    <row r="182" spans="1:30">
      <c r="A182" s="18" t="s">
        <v>769</v>
      </c>
      <c r="B182" s="18" t="s">
        <v>2541</v>
      </c>
      <c r="C182" s="18" t="s">
        <v>3584</v>
      </c>
      <c r="D182" s="9">
        <v>30157000000</v>
      </c>
      <c r="E182" s="9">
        <v>25591000000</v>
      </c>
      <c r="F182" s="10">
        <v>34515000000</v>
      </c>
      <c r="G182" s="10">
        <v>30561000000</v>
      </c>
      <c r="H182" s="9">
        <v>7216000000</v>
      </c>
      <c r="I182" s="9">
        <v>5581000000</v>
      </c>
      <c r="J182" s="10">
        <v>14943000000</v>
      </c>
      <c r="K182" s="10">
        <v>7132000000</v>
      </c>
      <c r="L182" s="9">
        <v>8609000000</v>
      </c>
      <c r="M182" s="9">
        <v>11273000000</v>
      </c>
      <c r="N182" s="10">
        <v>16176000000</v>
      </c>
      <c r="O182" s="12">
        <v>7002000000</v>
      </c>
      <c r="P182" s="6">
        <v>0.7406028547414153</v>
      </c>
      <c r="Q182" s="6">
        <v>4.9438450197130938E-2</v>
      </c>
      <c r="R182" s="6">
        <v>0.19244447685768298</v>
      </c>
      <c r="S182" s="6">
        <v>8.0361350075946247E-2</v>
      </c>
      <c r="T182" s="6">
        <v>0.23928109559969493</v>
      </c>
      <c r="U182" s="6">
        <v>0.21808448282599352</v>
      </c>
      <c r="V182" s="6">
        <v>0.43294219904389397</v>
      </c>
      <c r="W182" s="6">
        <v>0.23336932691993062</v>
      </c>
      <c r="X182" s="6">
        <v>0.40917992582866497</v>
      </c>
      <c r="Y182" s="6">
        <v>0.56852501186993787</v>
      </c>
      <c r="Z182" s="6">
        <v>2.60957885541977E-2</v>
      </c>
      <c r="AA182" s="6">
        <v>0.34447323481824049</v>
      </c>
      <c r="AB182" s="6">
        <v>0.2169959146716911</v>
      </c>
      <c r="AC182" s="6">
        <v>0.32505140841799662</v>
      </c>
      <c r="AD182" s="12">
        <v>1656.980615751082</v>
      </c>
    </row>
    <row r="183" spans="1:30">
      <c r="A183" s="18" t="s">
        <v>1499</v>
      </c>
      <c r="B183" s="18" t="s">
        <v>3321</v>
      </c>
      <c r="C183" s="18" t="s">
        <v>3584</v>
      </c>
      <c r="D183" s="9">
        <v>66720000000</v>
      </c>
      <c r="E183" s="9">
        <v>70214000000</v>
      </c>
      <c r="F183" s="10">
        <v>50866000000</v>
      </c>
      <c r="G183" s="10">
        <v>44553000000</v>
      </c>
      <c r="H183" s="9">
        <v>4265000000</v>
      </c>
      <c r="I183" s="9">
        <v>4549000000</v>
      </c>
      <c r="J183" s="10">
        <v>4236000000</v>
      </c>
      <c r="K183" s="10">
        <v>3361000000</v>
      </c>
      <c r="L183" s="9">
        <v>114000000</v>
      </c>
      <c r="M183" s="9">
        <v>122000000</v>
      </c>
      <c r="N183" s="10">
        <v>2337000000</v>
      </c>
      <c r="O183" s="12">
        <v>408000000</v>
      </c>
      <c r="P183" s="6">
        <v>-0.21362056830848997</v>
      </c>
      <c r="Q183" s="6">
        <v>-0.23011864415656491</v>
      </c>
      <c r="R183" s="6">
        <v>-0.39956159853839174</v>
      </c>
      <c r="S183" s="6">
        <v>-0.27160898543775513</v>
      </c>
      <c r="T183" s="6">
        <v>6.3923860911270988E-2</v>
      </c>
      <c r="U183" s="6">
        <v>6.4787649186771865E-2</v>
      </c>
      <c r="V183" s="6">
        <v>8.3277631423740811E-2</v>
      </c>
      <c r="W183" s="6">
        <v>7.5438242093686173E-2</v>
      </c>
      <c r="X183" s="6">
        <v>1.2106470572044383</v>
      </c>
      <c r="Y183" s="6">
        <v>-0.90179912653140293</v>
      </c>
      <c r="Z183" s="6">
        <v>59.443071769151643</v>
      </c>
      <c r="AA183" s="6">
        <v>1.2369395963249297</v>
      </c>
      <c r="AB183" s="6">
        <v>4.6377848725702453</v>
      </c>
      <c r="AC183" s="6">
        <v>-0.241452544825488</v>
      </c>
      <c r="AD183" s="12" t="e">
        <v>#VALUE!</v>
      </c>
    </row>
    <row r="184" spans="1:30">
      <c r="A184" s="18" t="s">
        <v>384</v>
      </c>
      <c r="B184" s="18" t="s">
        <v>2091</v>
      </c>
      <c r="C184" s="18" t="s">
        <v>3584</v>
      </c>
      <c r="D184" s="9">
        <v>32354000000</v>
      </c>
      <c r="E184" s="9">
        <v>18900000000</v>
      </c>
      <c r="F184" s="10">
        <v>33832000000</v>
      </c>
      <c r="G184" s="10">
        <v>119867000000</v>
      </c>
      <c r="H184" s="9">
        <v>1687000000</v>
      </c>
      <c r="I184" s="9">
        <v>3546000000</v>
      </c>
      <c r="J184" s="10">
        <v>3911000000</v>
      </c>
      <c r="K184" s="10">
        <v>8716000000</v>
      </c>
      <c r="L184" s="9">
        <v>-3162000000</v>
      </c>
      <c r="M184" s="9">
        <v>-394000000</v>
      </c>
      <c r="N184" s="10">
        <v>6135000000</v>
      </c>
      <c r="O184" s="12">
        <v>4592000000</v>
      </c>
      <c r="P184" s="6">
        <v>0.67706791150269841</v>
      </c>
      <c r="Q184" s="6">
        <v>0.16215964620202949</v>
      </c>
      <c r="R184" s="6">
        <v>1.0941100631168772</v>
      </c>
      <c r="S184" s="6">
        <v>6.0972159060367028</v>
      </c>
      <c r="T184" s="6">
        <v>5.2141929900475982E-2</v>
      </c>
      <c r="U184" s="6">
        <v>0.18761904761904763</v>
      </c>
      <c r="V184" s="6">
        <v>0.11560061480255379</v>
      </c>
      <c r="W184" s="6">
        <v>7.2713924599764737E-2</v>
      </c>
      <c r="X184" s="6">
        <v>-0.13181678686912324</v>
      </c>
      <c r="Y184" s="6">
        <v>0.87410822150302481</v>
      </c>
      <c r="Z184" s="6">
        <v>2.5259752290731892</v>
      </c>
      <c r="AA184" s="6">
        <v>15.393292234340526</v>
      </c>
      <c r="AB184" s="6">
        <v>-0.84836307672031486</v>
      </c>
      <c r="AC184" s="6">
        <v>-0.57712889908228904</v>
      </c>
      <c r="AD184" s="12">
        <v>1328.9510626882766</v>
      </c>
    </row>
    <row r="185" spans="1:30">
      <c r="A185" s="18" t="s">
        <v>1039</v>
      </c>
      <c r="B185" s="18" t="s">
        <v>2543</v>
      </c>
      <c r="C185" s="18" t="s">
        <v>3577</v>
      </c>
      <c r="D185" s="9"/>
      <c r="E185" s="9"/>
      <c r="F185" s="10"/>
      <c r="G185" s="10">
        <v>12258000000</v>
      </c>
      <c r="H185" s="9"/>
      <c r="I185" s="9"/>
      <c r="J185" s="10"/>
      <c r="K185" s="10">
        <v>5411000000</v>
      </c>
      <c r="L185" s="9"/>
      <c r="M185" s="9"/>
      <c r="N185" s="10"/>
      <c r="O185" s="12">
        <v>519000000</v>
      </c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12"/>
    </row>
    <row r="186" spans="1:30">
      <c r="A186" s="18" t="s">
        <v>1612</v>
      </c>
      <c r="B186" s="18" t="s">
        <v>2605</v>
      </c>
      <c r="C186" s="18" t="s">
        <v>3605</v>
      </c>
      <c r="D186" s="9">
        <v>78420000000</v>
      </c>
      <c r="E186" s="9">
        <v>73408000000</v>
      </c>
      <c r="F186" s="10">
        <v>12995000000</v>
      </c>
      <c r="G186" s="10">
        <v>0</v>
      </c>
      <c r="H186" s="9">
        <v>27495000000</v>
      </c>
      <c r="I186" s="9">
        <v>24004000000</v>
      </c>
      <c r="J186" s="10">
        <v>1930000000</v>
      </c>
      <c r="K186" s="10">
        <v>0</v>
      </c>
      <c r="L186" s="9">
        <v>7666000000</v>
      </c>
      <c r="M186" s="9">
        <v>5496000000</v>
      </c>
      <c r="N186" s="10">
        <v>341000000</v>
      </c>
      <c r="O186" s="12">
        <v>0</v>
      </c>
      <c r="P186" s="6">
        <v>6.8455132427299378E-2</v>
      </c>
      <c r="Q186" s="6">
        <v>-0.14190979156215985</v>
      </c>
      <c r="R186" s="6">
        <v>-0.32759134929138545</v>
      </c>
      <c r="S186" s="6">
        <v>-1</v>
      </c>
      <c r="T186" s="6">
        <v>0.35061208875286914</v>
      </c>
      <c r="U186" s="6">
        <v>0.32699433304272013</v>
      </c>
      <c r="V186" s="6">
        <v>0.14851866102347056</v>
      </c>
      <c r="W186" s="6" t="e">
        <v>#DIV/0!</v>
      </c>
      <c r="X186" s="6">
        <v>0.37224318047815647</v>
      </c>
      <c r="Y186" s="6">
        <v>-6.5023693138304597E-2</v>
      </c>
      <c r="Z186" s="6">
        <v>-0.82508430272339439</v>
      </c>
      <c r="AA186" s="6">
        <v>1</v>
      </c>
      <c r="AB186" s="6">
        <v>-0.14796591369815248</v>
      </c>
      <c r="AC186" s="6">
        <v>-0.25</v>
      </c>
      <c r="AD186" s="12">
        <v>1354.9632414919186</v>
      </c>
    </row>
    <row r="187" spans="1:30">
      <c r="A187" s="18" t="s">
        <v>1057</v>
      </c>
      <c r="B187" s="18" t="s">
        <v>2574</v>
      </c>
      <c r="C187" s="18" t="s">
        <v>3605</v>
      </c>
      <c r="D187" s="9">
        <v>31946000000</v>
      </c>
      <c r="E187" s="9">
        <v>17252000000</v>
      </c>
      <c r="F187" s="10">
        <v>6388000000</v>
      </c>
      <c r="G187" s="10">
        <v>4376000000</v>
      </c>
      <c r="H187" s="9">
        <v>10196000000</v>
      </c>
      <c r="I187" s="9">
        <v>4832000000</v>
      </c>
      <c r="J187" s="10">
        <v>2472000000</v>
      </c>
      <c r="K187" s="10">
        <v>1212000000</v>
      </c>
      <c r="L187" s="9">
        <v>2349000000</v>
      </c>
      <c r="M187" s="9">
        <v>1021000000</v>
      </c>
      <c r="N187" s="10">
        <v>601000000</v>
      </c>
      <c r="O187" s="12">
        <v>20000000</v>
      </c>
      <c r="P187" s="6">
        <v>0.21611501991220827</v>
      </c>
      <c r="Q187" s="6">
        <v>-0.17836113795136421</v>
      </c>
      <c r="R187" s="6">
        <v>7.1351871453893337E-2</v>
      </c>
      <c r="S187" s="6">
        <v>-0.39183968947136644</v>
      </c>
      <c r="T187" s="6">
        <v>0.31916358855568772</v>
      </c>
      <c r="U187" s="6">
        <v>0.28008346858335265</v>
      </c>
      <c r="V187" s="6">
        <v>0.38697557921102066</v>
      </c>
      <c r="W187" s="6">
        <v>0.27696526508226693</v>
      </c>
      <c r="X187" s="6">
        <v>0.63570093990467758</v>
      </c>
      <c r="Y187" s="6">
        <v>-0.1951349453265771</v>
      </c>
      <c r="Z187" s="6">
        <v>0.6299803119532803</v>
      </c>
      <c r="AA187" s="6">
        <v>-0.92872151026831329</v>
      </c>
      <c r="AB187" s="6">
        <v>0.25752732197110917</v>
      </c>
      <c r="AC187" s="6">
        <v>-0.223724113476889</v>
      </c>
      <c r="AD187" s="12">
        <v>2267.6136363636365</v>
      </c>
    </row>
    <row r="188" spans="1:30">
      <c r="A188" s="18" t="s">
        <v>2575</v>
      </c>
      <c r="B188" s="18" t="s">
        <v>2576</v>
      </c>
      <c r="C188" s="18" t="s">
        <v>3601</v>
      </c>
      <c r="D188" s="10">
        <v>834535000000</v>
      </c>
      <c r="E188" s="9">
        <v>759893000000</v>
      </c>
      <c r="F188" s="10">
        <v>796887000000</v>
      </c>
      <c r="G188" s="10">
        <v>855974000000</v>
      </c>
      <c r="H188" s="9"/>
      <c r="I188" s="9"/>
      <c r="J188" s="10">
        <v>-7707000000</v>
      </c>
      <c r="K188" s="10">
        <v>0</v>
      </c>
      <c r="L188" s="9">
        <v>240903000000</v>
      </c>
      <c r="M188" s="9">
        <v>271862000000</v>
      </c>
      <c r="N188" s="10">
        <v>-16302000000</v>
      </c>
      <c r="O188" s="12">
        <v>366069000000</v>
      </c>
      <c r="P188" s="6">
        <v>-2.6435708762624784E-3</v>
      </c>
      <c r="Q188" s="6">
        <v>-5.3952235290309486E-2</v>
      </c>
      <c r="R188" s="6">
        <v>-0.11413395704774683</v>
      </c>
      <c r="S188" s="6">
        <v>3.2474479857089615E-2</v>
      </c>
      <c r="T188" s="6">
        <v>0</v>
      </c>
      <c r="U188" s="6">
        <v>0</v>
      </c>
      <c r="V188" s="6">
        <v>-9.671383772103196E-3</v>
      </c>
      <c r="W188" s="6">
        <v>0</v>
      </c>
      <c r="X188" s="6">
        <v>-0.17746858781753619</v>
      </c>
      <c r="Y188" s="6">
        <v>0.59991290172607592</v>
      </c>
      <c r="Z188" s="6">
        <v>0.93391813339602914</v>
      </c>
      <c r="AA188" s="6">
        <v>0.30492856328067075</v>
      </c>
      <c r="AB188" s="6">
        <v>0.17620763257088368</v>
      </c>
      <c r="AC188" s="6">
        <v>5.8058088946687514E-2</v>
      </c>
      <c r="AD188" s="12">
        <v>701.5689894045654</v>
      </c>
    </row>
    <row r="189" spans="1:30">
      <c r="A189" s="18" t="s">
        <v>385</v>
      </c>
      <c r="B189" s="18" t="s">
        <v>2093</v>
      </c>
      <c r="C189" s="18" t="s">
        <v>3591</v>
      </c>
      <c r="D189" s="9">
        <v>343343000000</v>
      </c>
      <c r="E189" s="9">
        <v>186488000000</v>
      </c>
      <c r="F189" s="10">
        <v>7734000000</v>
      </c>
      <c r="G189" s="10">
        <v>57643000000</v>
      </c>
      <c r="H189" s="9">
        <v>94334000000</v>
      </c>
      <c r="I189" s="9">
        <v>49114000000</v>
      </c>
      <c r="J189" s="10">
        <v>11495000000</v>
      </c>
      <c r="K189" s="10">
        <v>18978000000</v>
      </c>
      <c r="L189" s="9">
        <v>29940000000</v>
      </c>
      <c r="M189" s="9">
        <v>9416000000</v>
      </c>
      <c r="N189" s="10">
        <v>3599000000</v>
      </c>
      <c r="O189" s="12">
        <v>1199000000</v>
      </c>
      <c r="P189" s="6">
        <v>0.24406217601283128</v>
      </c>
      <c r="Q189" s="6">
        <v>-7.1079805581464012E-2</v>
      </c>
      <c r="R189" s="6">
        <v>-0.79047938787110739</v>
      </c>
      <c r="S189" s="6">
        <v>-0.46465245967394081</v>
      </c>
      <c r="T189" s="6">
        <v>0.27475148757947593</v>
      </c>
      <c r="U189" s="6">
        <v>0.26336279009909486</v>
      </c>
      <c r="V189" s="6">
        <v>1.4862942849754333</v>
      </c>
      <c r="W189" s="6">
        <v>0.32923338479954201</v>
      </c>
      <c r="X189" s="6">
        <v>0.14125188559583413</v>
      </c>
      <c r="Y189" s="6">
        <v>-0.13446424640579535</v>
      </c>
      <c r="Z189" s="6">
        <v>0.8892982782036315</v>
      </c>
      <c r="AA189" s="6">
        <v>-0.49878235548217753</v>
      </c>
      <c r="AB189" s="6">
        <v>0.10763901201717374</v>
      </c>
      <c r="AC189" s="6">
        <v>-9.3130741312969695E-2</v>
      </c>
      <c r="AD189" s="12">
        <v>2943.6000000000004</v>
      </c>
    </row>
    <row r="190" spans="1:30">
      <c r="A190" s="18" t="s">
        <v>1047</v>
      </c>
      <c r="B190" s="18" t="s">
        <v>2560</v>
      </c>
      <c r="C190" s="18" t="s">
        <v>3586</v>
      </c>
      <c r="D190" s="9">
        <v>83902000000</v>
      </c>
      <c r="E190" s="9">
        <v>77430000000</v>
      </c>
      <c r="F190" s="10">
        <v>610381000000</v>
      </c>
      <c r="G190" s="10">
        <v>0</v>
      </c>
      <c r="H190" s="9">
        <v>22481000000</v>
      </c>
      <c r="I190" s="9">
        <v>24360000000</v>
      </c>
      <c r="J190" s="10">
        <v>50838000000</v>
      </c>
      <c r="K190" s="10">
        <v>0</v>
      </c>
      <c r="L190" s="9">
        <v>340000000</v>
      </c>
      <c r="M190" s="9">
        <v>3055000000</v>
      </c>
      <c r="N190" s="10">
        <v>24828000000</v>
      </c>
      <c r="O190" s="12">
        <v>0</v>
      </c>
      <c r="P190" s="6">
        <v>-0.15157549567316569</v>
      </c>
      <c r="Q190" s="6">
        <v>-0.16399736975913146</v>
      </c>
      <c r="R190" s="6">
        <v>2.6171993473816868</v>
      </c>
      <c r="S190" s="6">
        <v>-1</v>
      </c>
      <c r="T190" s="6">
        <v>0.26794355319301089</v>
      </c>
      <c r="U190" s="6">
        <v>0.3146067415730337</v>
      </c>
      <c r="V190" s="6">
        <v>8.3288962140040404E-2</v>
      </c>
      <c r="W190" s="6" t="e">
        <v>#DIV/0!</v>
      </c>
      <c r="X190" s="6">
        <v>-0.92241884179763878</v>
      </c>
      <c r="Y190" s="6">
        <v>5.1070889339178693</v>
      </c>
      <c r="Z190" s="6">
        <v>8.3823259104722538</v>
      </c>
      <c r="AA190" s="6">
        <v>-1</v>
      </c>
      <c r="AB190" s="6">
        <v>2.2521625885295289</v>
      </c>
      <c r="AC190" s="6">
        <v>-0.25</v>
      </c>
      <c r="AD190" s="12">
        <v>557.56131613787863</v>
      </c>
    </row>
    <row r="191" spans="1:30">
      <c r="A191" s="18" t="s">
        <v>3457</v>
      </c>
      <c r="B191" s="18" t="s">
        <v>3458</v>
      </c>
      <c r="C191" s="18" t="s">
        <v>3584</v>
      </c>
      <c r="D191" s="9">
        <v>164424000000</v>
      </c>
      <c r="E191" s="9">
        <v>62899000000</v>
      </c>
      <c r="F191" s="10">
        <v>146073000000</v>
      </c>
      <c r="G191" s="10">
        <v>75631000000</v>
      </c>
      <c r="H191" s="9">
        <v>9596000000</v>
      </c>
      <c r="I191" s="9">
        <v>4713000000</v>
      </c>
      <c r="J191" s="10">
        <v>8498000000</v>
      </c>
      <c r="K191" s="10">
        <v>3301000000</v>
      </c>
      <c r="L191" s="9">
        <v>149000000</v>
      </c>
      <c r="M191" s="9">
        <v>110000000</v>
      </c>
      <c r="N191" s="10">
        <v>1013000000</v>
      </c>
      <c r="O191" s="12">
        <v>118000000</v>
      </c>
      <c r="P191" s="6">
        <v>1.6483990512619706</v>
      </c>
      <c r="Q191" s="6">
        <v>0.76452563439013332</v>
      </c>
      <c r="R191" s="6">
        <v>0.24911638942335401</v>
      </c>
      <c r="S191" s="6">
        <v>0.52204561274821104</v>
      </c>
      <c r="T191" s="6">
        <v>5.8361309784459692E-2</v>
      </c>
      <c r="U191" s="6">
        <v>7.4929649120017802E-2</v>
      </c>
      <c r="V191" s="6">
        <v>5.8176391256426582E-2</v>
      </c>
      <c r="W191" s="6">
        <v>4.3646123943885444E-2</v>
      </c>
      <c r="X191" s="6">
        <v>0.23738367960186874</v>
      </c>
      <c r="Y191" s="6">
        <v>-0.64543329331220722</v>
      </c>
      <c r="Z191" s="6">
        <v>7.5301746211794081</v>
      </c>
      <c r="AA191" s="6">
        <v>0.57540795656317223</v>
      </c>
      <c r="AB191" s="6">
        <v>1.1295836805906818</v>
      </c>
      <c r="AC191" s="6">
        <v>0.19271385697488047</v>
      </c>
      <c r="AD191" s="12">
        <v>90.865512308583476</v>
      </c>
    </row>
    <row r="192" spans="1:30">
      <c r="A192" s="18" t="s">
        <v>386</v>
      </c>
      <c r="B192" s="18" t="s">
        <v>2094</v>
      </c>
      <c r="C192" s="18" t="s">
        <v>3616</v>
      </c>
      <c r="D192" s="9">
        <v>234082000000</v>
      </c>
      <c r="E192" s="9">
        <v>288968000000</v>
      </c>
      <c r="F192" s="10">
        <v>287135000000</v>
      </c>
      <c r="G192" s="10">
        <v>0</v>
      </c>
      <c r="H192" s="9">
        <v>75978000000</v>
      </c>
      <c r="I192" s="9">
        <v>101778000000</v>
      </c>
      <c r="J192" s="10">
        <v>105210000000</v>
      </c>
      <c r="K192" s="10">
        <v>0</v>
      </c>
      <c r="L192" s="9">
        <v>6985000000</v>
      </c>
      <c r="M192" s="9">
        <v>26473000000</v>
      </c>
      <c r="N192" s="10">
        <v>35409000000</v>
      </c>
      <c r="O192" s="12">
        <v>0</v>
      </c>
      <c r="P192" s="6">
        <v>-0.1245945408611904</v>
      </c>
      <c r="Q192" s="6">
        <v>-0.10638072388131267</v>
      </c>
      <c r="R192" s="6">
        <v>-0.19174516787717555</v>
      </c>
      <c r="S192" s="6">
        <v>-1</v>
      </c>
      <c r="T192" s="6">
        <v>0.32457856648524874</v>
      </c>
      <c r="U192" s="6">
        <v>0.35221200963428478</v>
      </c>
      <c r="V192" s="6">
        <v>0.36641301130130427</v>
      </c>
      <c r="W192" s="6" t="e">
        <v>#DIV/0!</v>
      </c>
      <c r="X192" s="6">
        <v>-0.45249151775031338</v>
      </c>
      <c r="Y192" s="6">
        <v>-2.5954298753312219E-2</v>
      </c>
      <c r="Z192" s="6">
        <v>1.2298318693237504</v>
      </c>
      <c r="AA192" s="6">
        <v>-1</v>
      </c>
      <c r="AB192" s="6">
        <v>-5.140806986428359E-2</v>
      </c>
      <c r="AC192" s="6">
        <v>-0.25</v>
      </c>
      <c r="AD192" s="12">
        <v>1810.0044383441927</v>
      </c>
    </row>
    <row r="193" spans="1:30">
      <c r="A193" s="18" t="s">
        <v>1611</v>
      </c>
      <c r="B193" s="18" t="s">
        <v>2555</v>
      </c>
      <c r="C193" s="18" t="s">
        <v>3577</v>
      </c>
      <c r="D193" s="11">
        <v>129501000</v>
      </c>
      <c r="E193" s="11">
        <v>153136000000</v>
      </c>
      <c r="F193" s="11">
        <v>173532000000</v>
      </c>
      <c r="G193" s="11">
        <v>181208000000</v>
      </c>
      <c r="H193" s="11">
        <v>0</v>
      </c>
      <c r="I193" s="11">
        <v>122398000000</v>
      </c>
      <c r="J193" s="11">
        <v>79241000000</v>
      </c>
      <c r="K193" s="11">
        <v>0</v>
      </c>
      <c r="L193" s="11">
        <v>28834000</v>
      </c>
      <c r="M193" s="11">
        <v>97930000000</v>
      </c>
      <c r="N193" s="11">
        <v>63514000000</v>
      </c>
      <c r="O193" s="11">
        <v>90223000000</v>
      </c>
      <c r="P193" s="6" t="e">
        <v>#DIV/0!</v>
      </c>
      <c r="Q193" s="6" t="e">
        <v>#DIV/0!</v>
      </c>
      <c r="R193" s="6">
        <v>1431.0775737569631</v>
      </c>
      <c r="S193" s="6">
        <v>1633.2270681709549</v>
      </c>
      <c r="T193" s="6">
        <v>0</v>
      </c>
      <c r="U193" s="6">
        <v>0.79927646014000631</v>
      </c>
      <c r="V193" s="6">
        <v>0.45663624000184405</v>
      </c>
      <c r="W193" s="6">
        <v>0</v>
      </c>
      <c r="X193" s="6" t="e">
        <v>#DIV/0!</v>
      </c>
      <c r="Y193" s="6" t="e">
        <v>#DIV/0!</v>
      </c>
      <c r="Z193" s="6">
        <v>1201.1880678376742</v>
      </c>
      <c r="AA193" s="6">
        <v>1519.1341151098532</v>
      </c>
      <c r="AB193" s="6">
        <v>-0.20652637835501242</v>
      </c>
      <c r="AC193" s="6">
        <v>339.98159612211759</v>
      </c>
      <c r="AD193" s="14">
        <v>949.86275350447875</v>
      </c>
    </row>
    <row r="194" spans="1:30">
      <c r="A194" s="18" t="s">
        <v>1190</v>
      </c>
      <c r="B194" s="18" t="s">
        <v>2791</v>
      </c>
      <c r="C194" s="18" t="s">
        <v>3584</v>
      </c>
      <c r="D194" s="9">
        <v>117352000000</v>
      </c>
      <c r="E194" s="9">
        <v>114190000000</v>
      </c>
      <c r="F194" s="10">
        <v>204848000000</v>
      </c>
      <c r="G194" s="10">
        <v>123468000000</v>
      </c>
      <c r="H194" s="9">
        <v>6626000000</v>
      </c>
      <c r="I194" s="9">
        <v>8718000000</v>
      </c>
      <c r="J194" s="10">
        <v>14626000000</v>
      </c>
      <c r="K194" s="10">
        <v>9729000000</v>
      </c>
      <c r="L194" s="9">
        <v>2163000000</v>
      </c>
      <c r="M194" s="9">
        <v>4483000000</v>
      </c>
      <c r="N194" s="10">
        <v>6718000000</v>
      </c>
      <c r="O194" s="12">
        <v>3599000000</v>
      </c>
      <c r="P194" s="6">
        <v>-0.25094360498455115</v>
      </c>
      <c r="Q194" s="6">
        <v>9.5188597789818766E-2</v>
      </c>
      <c r="R194" s="6">
        <v>0.43031800080498234</v>
      </c>
      <c r="S194" s="6">
        <v>-0.10011012222646169</v>
      </c>
      <c r="T194" s="6">
        <v>5.6462608221419318E-2</v>
      </c>
      <c r="U194" s="6">
        <v>7.6346440143620284E-2</v>
      </c>
      <c r="V194" s="6">
        <v>7.1399281418417559E-2</v>
      </c>
      <c r="W194" s="6">
        <v>7.8797745164739044E-2</v>
      </c>
      <c r="X194" s="6">
        <v>-0.76210004211373683</v>
      </c>
      <c r="Y194" s="6">
        <v>-0.48717026218684484</v>
      </c>
      <c r="Z194" s="6">
        <v>0.62948209783367337</v>
      </c>
      <c r="AA194" s="6">
        <v>-0.18500578138420351</v>
      </c>
      <c r="AB194" s="6">
        <v>-0.34247424088529821</v>
      </c>
      <c r="AC194" s="6">
        <v>-0.11290758442223248</v>
      </c>
      <c r="AD194" s="12" t="e">
        <v>#VALUE!</v>
      </c>
    </row>
    <row r="195" spans="1:30">
      <c r="A195" s="18" t="s">
        <v>36</v>
      </c>
      <c r="B195" s="18" t="s">
        <v>1685</v>
      </c>
      <c r="C195" s="18" t="s">
        <v>3617</v>
      </c>
      <c r="D195" s="9">
        <v>40737000000</v>
      </c>
      <c r="E195" s="9">
        <v>57427000000</v>
      </c>
      <c r="F195" s="10">
        <v>56711000000</v>
      </c>
      <c r="G195" s="10">
        <v>90293000000</v>
      </c>
      <c r="H195" s="9">
        <v>9209000000</v>
      </c>
      <c r="I195" s="9">
        <v>36334000000</v>
      </c>
      <c r="J195" s="10">
        <v>10932000000</v>
      </c>
      <c r="K195" s="10">
        <v>6781000000</v>
      </c>
      <c r="L195" s="9">
        <v>-3718000000</v>
      </c>
      <c r="M195" s="9">
        <v>14433000000</v>
      </c>
      <c r="N195" s="10">
        <v>-8469000000</v>
      </c>
      <c r="O195" s="12">
        <v>11302000000</v>
      </c>
      <c r="P195" s="6" t="e">
        <v>#DIV/0!</v>
      </c>
      <c r="Q195" s="6" t="e">
        <v>#DIV/0!</v>
      </c>
      <c r="R195" s="6" t="e">
        <v>#DIV/0!</v>
      </c>
      <c r="S195" s="6" t="e">
        <v>#DIV/0!</v>
      </c>
      <c r="T195" s="6">
        <v>0.22605984731325332</v>
      </c>
      <c r="U195" s="6">
        <v>0.63269890469639711</v>
      </c>
      <c r="V195" s="6">
        <v>0.19276683535821976</v>
      </c>
      <c r="W195" s="6">
        <v>7.5099952377260693E-2</v>
      </c>
      <c r="X195" s="6" t="e">
        <v>#DIV/0!</v>
      </c>
      <c r="Y195" s="6" t="e">
        <v>#DIV/0!</v>
      </c>
      <c r="Z195" s="6" t="e">
        <v>#DIV/0!</v>
      </c>
      <c r="AA195" s="6" t="e">
        <v>#DIV/0!</v>
      </c>
      <c r="AB195" s="6" t="e">
        <v>#DIV/0!</v>
      </c>
      <c r="AC195" s="6" t="e">
        <v>#DIV/0!</v>
      </c>
      <c r="AD195" s="12" t="e">
        <v>#VALUE!</v>
      </c>
    </row>
    <row r="196" spans="1:30">
      <c r="A196" s="18" t="s">
        <v>1072</v>
      </c>
      <c r="B196" s="18" t="s">
        <v>2599</v>
      </c>
      <c r="C196" s="18" t="s">
        <v>3606</v>
      </c>
      <c r="D196" s="9">
        <v>212256000000</v>
      </c>
      <c r="E196" s="9">
        <v>174972000000</v>
      </c>
      <c r="F196" s="10">
        <v>177608000000</v>
      </c>
      <c r="G196" s="10">
        <v>173480000000</v>
      </c>
      <c r="H196" s="9">
        <v>35634000000</v>
      </c>
      <c r="I196" s="9">
        <v>24916000000</v>
      </c>
      <c r="J196" s="10">
        <v>20155000000</v>
      </c>
      <c r="K196" s="10">
        <v>29057000000</v>
      </c>
      <c r="L196" s="9">
        <v>15845000000</v>
      </c>
      <c r="M196" s="9">
        <v>13397000000</v>
      </c>
      <c r="N196" s="10">
        <v>4213000000</v>
      </c>
      <c r="O196" s="12">
        <v>17117000000</v>
      </c>
      <c r="P196" s="6">
        <v>-8.4305463615793139E-3</v>
      </c>
      <c r="Q196" s="6">
        <v>0.20160045627199005</v>
      </c>
      <c r="R196" s="6">
        <v>-0.35781658903522912</v>
      </c>
      <c r="S196" s="6">
        <v>-6.491223912666369E-2</v>
      </c>
      <c r="T196" s="6">
        <v>0.16788218000904567</v>
      </c>
      <c r="U196" s="6">
        <v>0.14239992684543812</v>
      </c>
      <c r="V196" s="6">
        <v>0.11348024863744877</v>
      </c>
      <c r="W196" s="6">
        <v>0.16749481208208439</v>
      </c>
      <c r="X196" s="6">
        <v>3.9619505636916448</v>
      </c>
      <c r="Y196" s="6">
        <v>0.31345255828124496</v>
      </c>
      <c r="Z196" s="6">
        <v>-0.71823977036173992</v>
      </c>
      <c r="AA196" s="6">
        <v>1.0298036567792177</v>
      </c>
      <c r="AB196" s="6">
        <v>0.1334365067397596</v>
      </c>
      <c r="AC196" s="6">
        <v>0.36783045703343642</v>
      </c>
      <c r="AD196" s="12">
        <v>1233.4634146341464</v>
      </c>
    </row>
    <row r="197" spans="1:30">
      <c r="A197" s="18" t="s">
        <v>1245</v>
      </c>
      <c r="B197" s="18" t="s">
        <v>2902</v>
      </c>
      <c r="C197" s="18" t="s">
        <v>3585</v>
      </c>
      <c r="D197" s="9">
        <v>645763000000</v>
      </c>
      <c r="E197" s="9">
        <v>0</v>
      </c>
      <c r="F197" s="10">
        <v>1255427000000</v>
      </c>
      <c r="G197" s="10">
        <v>0</v>
      </c>
      <c r="H197" s="9">
        <v>91485000000</v>
      </c>
      <c r="I197" s="9">
        <v>0</v>
      </c>
      <c r="J197" s="10">
        <v>185782000000</v>
      </c>
      <c r="K197" s="10">
        <v>0</v>
      </c>
      <c r="L197" s="9">
        <v>88119000000</v>
      </c>
      <c r="M197" s="9">
        <v>0</v>
      </c>
      <c r="N197" s="10">
        <v>72470000000</v>
      </c>
      <c r="O197" s="12">
        <v>0</v>
      </c>
      <c r="P197" s="6">
        <v>0.17316693052516857</v>
      </c>
      <c r="Q197" s="6">
        <v>-1</v>
      </c>
      <c r="R197" s="6">
        <v>9.1798133579443844E-2</v>
      </c>
      <c r="S197" s="6">
        <v>-1</v>
      </c>
      <c r="T197" s="6">
        <v>0.14166962182720286</v>
      </c>
      <c r="U197" s="6" t="e">
        <v>#DIV/0!</v>
      </c>
      <c r="V197" s="6">
        <v>0.14798311650139753</v>
      </c>
      <c r="W197" s="6" t="e">
        <v>#DIV/0!</v>
      </c>
      <c r="X197" s="6">
        <v>1.0686593201958037</v>
      </c>
      <c r="Y197" s="6">
        <v>-1</v>
      </c>
      <c r="Z197" s="6">
        <v>-0.41998456129823836</v>
      </c>
      <c r="AA197" s="6">
        <v>-1</v>
      </c>
      <c r="AB197" s="6">
        <v>-0.23326710409257634</v>
      </c>
      <c r="AC197" s="6">
        <v>-0.25</v>
      </c>
      <c r="AD197" s="12">
        <v>1343.4037740336109</v>
      </c>
    </row>
    <row r="198" spans="1:30">
      <c r="A198" s="18" t="s">
        <v>864</v>
      </c>
      <c r="B198" s="18" t="s">
        <v>2550</v>
      </c>
      <c r="C198" s="18" t="s">
        <v>3591</v>
      </c>
      <c r="D198" s="9">
        <v>63961000000</v>
      </c>
      <c r="E198" s="9">
        <v>266230000000</v>
      </c>
      <c r="F198" s="10">
        <v>64836000000</v>
      </c>
      <c r="G198" s="10">
        <v>45144000000</v>
      </c>
      <c r="H198" s="9">
        <v>11459000000</v>
      </c>
      <c r="I198" s="9">
        <v>10211000000</v>
      </c>
      <c r="J198" s="10">
        <v>13265000000</v>
      </c>
      <c r="K198" s="10">
        <v>7554000000</v>
      </c>
      <c r="L198" s="9">
        <v>68570000000</v>
      </c>
      <c r="M198" s="9">
        <v>1031000000</v>
      </c>
      <c r="N198" s="10">
        <v>1489000000</v>
      </c>
      <c r="O198" s="12">
        <v>1516000000</v>
      </c>
      <c r="P198" s="6">
        <v>-0.38116377405696422</v>
      </c>
      <c r="Q198" s="6">
        <v>1.4845615917820456</v>
      </c>
      <c r="R198" s="6">
        <v>-0.37088322463940882</v>
      </c>
      <c r="S198" s="6">
        <v>-0.11045276055687357</v>
      </c>
      <c r="T198" s="6">
        <v>0.17915604821688216</v>
      </c>
      <c r="U198" s="6">
        <v>3.835405476467716E-2</v>
      </c>
      <c r="V198" s="6">
        <v>0.2045931272749707</v>
      </c>
      <c r="W198" s="6">
        <v>0.16733120680489103</v>
      </c>
      <c r="X198" s="6">
        <v>68.132745518347832</v>
      </c>
      <c r="Y198" s="6">
        <v>1.123489301105963</v>
      </c>
      <c r="Z198" s="6">
        <v>-0.96591989129950984</v>
      </c>
      <c r="AA198" s="6">
        <v>1.2958185621248384</v>
      </c>
      <c r="AB198" s="6">
        <v>0.86745253180065363</v>
      </c>
      <c r="AC198" s="6">
        <v>-1.9091942159795403</v>
      </c>
      <c r="AD198" s="12">
        <v>1879.5242701084969</v>
      </c>
    </row>
    <row r="199" spans="1:30">
      <c r="A199" s="18" t="s">
        <v>37</v>
      </c>
      <c r="B199" s="18" t="s">
        <v>1686</v>
      </c>
      <c r="C199" s="18" t="s">
        <v>3578</v>
      </c>
      <c r="D199" s="9">
        <v>0</v>
      </c>
      <c r="E199" s="9">
        <v>0</v>
      </c>
      <c r="F199" s="10"/>
      <c r="G199" s="10">
        <v>0</v>
      </c>
      <c r="H199" s="9">
        <v>0</v>
      </c>
      <c r="I199" s="9">
        <v>0</v>
      </c>
      <c r="J199" s="10"/>
      <c r="K199" s="10">
        <v>0</v>
      </c>
      <c r="L199" s="9">
        <v>0</v>
      </c>
      <c r="M199" s="9">
        <v>0</v>
      </c>
      <c r="N199" s="10"/>
      <c r="O199" s="12">
        <v>0</v>
      </c>
      <c r="P199" s="6">
        <v>-1</v>
      </c>
      <c r="Q199" s="6">
        <v>-1</v>
      </c>
      <c r="R199" s="6">
        <v>-1</v>
      </c>
      <c r="S199" s="6">
        <v>-1</v>
      </c>
      <c r="T199" s="6" t="e">
        <v>#DIV/0!</v>
      </c>
      <c r="U199" s="6" t="e">
        <v>#DIV/0!</v>
      </c>
      <c r="V199" s="6" t="e">
        <v>#DIV/0!</v>
      </c>
      <c r="W199" s="6" t="e">
        <v>#DIV/0!</v>
      </c>
      <c r="X199" s="6">
        <v>-1</v>
      </c>
      <c r="Y199" s="6">
        <v>-1</v>
      </c>
      <c r="Z199" s="6">
        <v>-1</v>
      </c>
      <c r="AA199" s="6">
        <v>-1</v>
      </c>
      <c r="AB199" s="6">
        <v>-0.992610524655821</v>
      </c>
      <c r="AC199" s="6">
        <v>-0.25</v>
      </c>
      <c r="AD199" s="12">
        <v>0</v>
      </c>
    </row>
    <row r="200" spans="1:30">
      <c r="A200" s="18" t="s">
        <v>1043</v>
      </c>
      <c r="B200" s="18" t="s">
        <v>2556</v>
      </c>
      <c r="C200" s="18" t="s">
        <v>3584</v>
      </c>
      <c r="D200" s="9">
        <v>0</v>
      </c>
      <c r="E200" s="9">
        <v>0</v>
      </c>
      <c r="F200" s="10">
        <v>17818000000</v>
      </c>
      <c r="G200" s="10">
        <v>18626000000</v>
      </c>
      <c r="H200" s="9">
        <v>0</v>
      </c>
      <c r="I200" s="9">
        <v>0</v>
      </c>
      <c r="J200" s="10">
        <v>811000000</v>
      </c>
      <c r="K200" s="10">
        <v>143000000</v>
      </c>
      <c r="L200" s="9">
        <v>-168000000</v>
      </c>
      <c r="M200" s="9">
        <v>-83000000</v>
      </c>
      <c r="N200" s="10">
        <v>428000000</v>
      </c>
      <c r="O200" s="12">
        <v>6000000</v>
      </c>
      <c r="P200" s="6">
        <v>-1</v>
      </c>
      <c r="Q200" s="6">
        <v>-1</v>
      </c>
      <c r="R200" s="6" t="e">
        <v>#DIV/0!</v>
      </c>
      <c r="S200" s="6" t="e">
        <v>#DIV/0!</v>
      </c>
      <c r="T200" s="6" t="e">
        <v>#DIV/0!</v>
      </c>
      <c r="U200" s="6" t="e">
        <v>#DIV/0!</v>
      </c>
      <c r="V200" s="6">
        <v>4.5515770569087441E-2</v>
      </c>
      <c r="W200" s="6">
        <v>7.6774401374422848E-3</v>
      </c>
      <c r="X200" s="6">
        <v>-2.3402792881958594</v>
      </c>
      <c r="Y200" s="6">
        <v>0.43169799730442721</v>
      </c>
      <c r="Z200" s="6">
        <v>3.0993327236602966</v>
      </c>
      <c r="AA200" s="6">
        <v>1.0348102153152798</v>
      </c>
      <c r="AB200" s="6">
        <v>-0.97382810975355238</v>
      </c>
      <c r="AC200" s="6">
        <v>-0.24998424508547898</v>
      </c>
      <c r="AD200" s="12">
        <v>7.7740155696114668</v>
      </c>
    </row>
    <row r="201" spans="1:30">
      <c r="A201" s="18" t="s">
        <v>38</v>
      </c>
      <c r="B201" s="18" t="s">
        <v>1687</v>
      </c>
      <c r="C201" s="18" t="s">
        <v>3578</v>
      </c>
      <c r="D201" s="9">
        <v>77401000000</v>
      </c>
      <c r="E201" s="9">
        <v>47166000000</v>
      </c>
      <c r="F201" s="10">
        <v>47166000000</v>
      </c>
      <c r="G201" s="10">
        <v>63502000000</v>
      </c>
      <c r="H201" s="9">
        <v>39691000000</v>
      </c>
      <c r="I201" s="9">
        <v>29779000000</v>
      </c>
      <c r="J201" s="10">
        <v>29779000000</v>
      </c>
      <c r="K201" s="10">
        <v>28247000000</v>
      </c>
      <c r="L201" s="9">
        <v>21790000000</v>
      </c>
      <c r="M201" s="9">
        <v>19044000000</v>
      </c>
      <c r="N201" s="10">
        <v>19044000000</v>
      </c>
      <c r="O201" s="12">
        <v>17232000000</v>
      </c>
      <c r="P201" s="6">
        <v>1.4667721016605251</v>
      </c>
      <c r="Q201" s="6">
        <v>-0.21147356622371288</v>
      </c>
      <c r="R201" s="6">
        <v>-0.56673361491849217</v>
      </c>
      <c r="S201" s="6">
        <v>-0.32755594704489227</v>
      </c>
      <c r="T201" s="6">
        <v>0.51279699228692133</v>
      </c>
      <c r="U201" s="6">
        <v>0.63136581435780015</v>
      </c>
      <c r="V201" s="6">
        <v>0.63136581435780015</v>
      </c>
      <c r="W201" s="6">
        <v>0.4448206355705332</v>
      </c>
      <c r="X201" s="6">
        <v>-0.42593051611118565</v>
      </c>
      <c r="Y201" s="6">
        <v>-4.114098113615057E-2</v>
      </c>
      <c r="Z201" s="6">
        <v>-7.5019791089095192E-2</v>
      </c>
      <c r="AA201" s="6">
        <v>-0.44462711550933354</v>
      </c>
      <c r="AB201" s="6">
        <v>3.4328719354137949E-2</v>
      </c>
      <c r="AC201" s="6">
        <v>0.23794217337324913</v>
      </c>
      <c r="AD201" s="12" t="e">
        <v>#VALUE!</v>
      </c>
    </row>
    <row r="202" spans="1:30">
      <c r="A202" s="18" t="s">
        <v>387</v>
      </c>
      <c r="B202" s="18" t="s">
        <v>2412</v>
      </c>
      <c r="C202" s="18" t="s">
        <v>3586</v>
      </c>
      <c r="D202" s="9">
        <v>317374000000</v>
      </c>
      <c r="E202" s="9">
        <v>262596000000</v>
      </c>
      <c r="F202" s="10">
        <v>331386000000</v>
      </c>
      <c r="G202" s="10">
        <v>298391000000</v>
      </c>
      <c r="H202" s="9">
        <v>68842000000</v>
      </c>
      <c r="I202" s="9">
        <v>60432000000</v>
      </c>
      <c r="J202" s="10">
        <v>77034000000</v>
      </c>
      <c r="K202" s="10">
        <v>65385000000</v>
      </c>
      <c r="L202" s="9">
        <v>8064000000</v>
      </c>
      <c r="M202" s="9">
        <v>9790000000</v>
      </c>
      <c r="N202" s="10">
        <v>49866000000</v>
      </c>
      <c r="O202" s="12">
        <v>-2091000000</v>
      </c>
      <c r="P202" s="6">
        <v>-0.20613043790546379</v>
      </c>
      <c r="Q202" s="6">
        <v>-0.35035562415918681</v>
      </c>
      <c r="R202" s="6">
        <v>-0.24461887204910041</v>
      </c>
      <c r="S202" s="6">
        <v>0.10466987474623257</v>
      </c>
      <c r="T202" s="6">
        <v>0.21691127817653619</v>
      </c>
      <c r="U202" s="6">
        <v>0.23013297993876525</v>
      </c>
      <c r="V202" s="6">
        <v>0.23246003150404665</v>
      </c>
      <c r="W202" s="6">
        <v>0.21912524171305434</v>
      </c>
      <c r="X202" s="6">
        <v>2.0726587830987766</v>
      </c>
      <c r="Y202" s="6">
        <v>2.1840772739540104</v>
      </c>
      <c r="Z202" s="6">
        <v>11.593401412577627</v>
      </c>
      <c r="AA202" s="6">
        <v>-1.8338488138714168</v>
      </c>
      <c r="AB202" s="6">
        <v>236.00901532764286</v>
      </c>
      <c r="AC202" s="6">
        <v>-0.3880497390669409</v>
      </c>
      <c r="AD202" s="12">
        <v>257.64117443029841</v>
      </c>
    </row>
    <row r="203" spans="1:30">
      <c r="A203" s="18" t="s">
        <v>1044</v>
      </c>
      <c r="B203" s="18" t="s">
        <v>2557</v>
      </c>
      <c r="C203" s="18" t="s">
        <v>3583</v>
      </c>
      <c r="D203" s="9">
        <v>3255203000000</v>
      </c>
      <c r="E203" s="9">
        <v>5190348000000</v>
      </c>
      <c r="F203" s="10">
        <v>5008198000000</v>
      </c>
      <c r="G203" s="10">
        <v>4767509000000</v>
      </c>
      <c r="H203" s="9">
        <v>-50878000000</v>
      </c>
      <c r="I203" s="9">
        <v>58258000000</v>
      </c>
      <c r="J203" s="10">
        <v>-368202000000</v>
      </c>
      <c r="K203" s="10">
        <v>-1447535000000</v>
      </c>
      <c r="L203" s="9">
        <v>14692000000</v>
      </c>
      <c r="M203" s="9">
        <v>24099000000</v>
      </c>
      <c r="N203" s="10">
        <v>219202000000</v>
      </c>
      <c r="O203" s="12">
        <v>-1171562000000</v>
      </c>
      <c r="P203" s="6">
        <v>7.0738678110443681E-2</v>
      </c>
      <c r="Q203" s="6">
        <v>1.1900173780265779</v>
      </c>
      <c r="R203" s="6">
        <v>0.20755003440739392</v>
      </c>
      <c r="S203" s="6">
        <v>0.60000442785345964</v>
      </c>
      <c r="T203" s="6">
        <v>-1.5629747207777826E-2</v>
      </c>
      <c r="U203" s="6">
        <v>1.1224295557831575E-2</v>
      </c>
      <c r="V203" s="6">
        <v>-7.3519856842720679E-2</v>
      </c>
      <c r="W203" s="6">
        <v>-0.30362501675403236</v>
      </c>
      <c r="X203" s="6">
        <v>3.3228199189936207</v>
      </c>
      <c r="Y203" s="6">
        <v>-0.68720985347788266</v>
      </c>
      <c r="Z203" s="6">
        <v>-1.1913548403058279E-2</v>
      </c>
      <c r="AA203" s="6">
        <v>-153.5275757212562</v>
      </c>
      <c r="AB203" s="6">
        <v>-0.42240188848396887</v>
      </c>
      <c r="AC203" s="6">
        <v>-27.099040413726712</v>
      </c>
      <c r="AD203" s="12">
        <v>-1286.7208757449023</v>
      </c>
    </row>
    <row r="204" spans="1:30">
      <c r="A204" s="18" t="s">
        <v>1046</v>
      </c>
      <c r="B204" s="18" t="s">
        <v>2559</v>
      </c>
      <c r="C204" s="18" t="s">
        <v>3586</v>
      </c>
      <c r="D204" s="9">
        <v>871474000000</v>
      </c>
      <c r="E204" s="9">
        <v>1119581000000</v>
      </c>
      <c r="F204" s="10">
        <v>961298000000</v>
      </c>
      <c r="G204" s="10">
        <v>712439000000</v>
      </c>
      <c r="H204" s="9">
        <v>55629000000</v>
      </c>
      <c r="I204" s="9">
        <v>120267000000</v>
      </c>
      <c r="J204" s="10">
        <v>122322000000</v>
      </c>
      <c r="K204" s="10">
        <v>70602000000</v>
      </c>
      <c r="L204" s="9">
        <v>50940000000</v>
      </c>
      <c r="M204" s="9">
        <v>76303000000</v>
      </c>
      <c r="N204" s="10">
        <v>61482000000</v>
      </c>
      <c r="O204" s="12">
        <v>40310000000</v>
      </c>
      <c r="P204" s="6">
        <v>-6.9489975331345877E-2</v>
      </c>
      <c r="Q204" s="6">
        <v>3.8280804672952924E-2</v>
      </c>
      <c r="R204" s="6">
        <v>-1.7314057962555775E-2</v>
      </c>
      <c r="S204" s="6">
        <v>-5.9161315081782108E-2</v>
      </c>
      <c r="T204" s="6">
        <v>6.3833229677534839E-2</v>
      </c>
      <c r="U204" s="6">
        <v>0.10742143712692516</v>
      </c>
      <c r="V204" s="6">
        <v>0.12724670185519996</v>
      </c>
      <c r="W204" s="6">
        <v>9.9099010581958594E-2</v>
      </c>
      <c r="X204" s="6">
        <v>0.81007061916398027</v>
      </c>
      <c r="Y204" s="6">
        <v>0.3040438235739239</v>
      </c>
      <c r="Z204" s="6">
        <v>6.2857584895891688E-2</v>
      </c>
      <c r="AA204" s="6">
        <v>-1.4436315845491737E-2</v>
      </c>
      <c r="AB204" s="6">
        <v>0.27219223053277175</v>
      </c>
      <c r="AC204" s="6">
        <v>0.25353489494562187</v>
      </c>
      <c r="AD204" s="12">
        <v>4669.990212870076</v>
      </c>
    </row>
    <row r="205" spans="1:30">
      <c r="A205" s="18" t="s">
        <v>39</v>
      </c>
      <c r="B205" s="18" t="s">
        <v>1688</v>
      </c>
      <c r="C205" s="18" t="s">
        <v>3584</v>
      </c>
      <c r="D205" s="9">
        <v>6825919000000</v>
      </c>
      <c r="E205" s="9">
        <v>7104374000000</v>
      </c>
      <c r="F205" s="10">
        <v>8120188000000</v>
      </c>
      <c r="G205" s="10">
        <v>6630565000000</v>
      </c>
      <c r="H205" s="9">
        <v>2578130000000</v>
      </c>
      <c r="I205" s="9">
        <v>2782725000000</v>
      </c>
      <c r="J205" s="10">
        <v>3071028000000</v>
      </c>
      <c r="K205" s="10">
        <v>2624378000000</v>
      </c>
      <c r="L205" s="9">
        <v>791704000000</v>
      </c>
      <c r="M205" s="9">
        <v>960108000000</v>
      </c>
      <c r="N205" s="10">
        <v>757234000000</v>
      </c>
      <c r="O205" s="12">
        <v>747105000000</v>
      </c>
      <c r="P205" s="6">
        <v>0.24691110822091938</v>
      </c>
      <c r="Q205" s="6">
        <v>0.17698883962967593</v>
      </c>
      <c r="R205" s="6">
        <v>0.16796122006119296</v>
      </c>
      <c r="S205" s="6">
        <v>0.17013833089647015</v>
      </c>
      <c r="T205" s="6">
        <v>0.37769712766881647</v>
      </c>
      <c r="U205" s="6">
        <v>0.39169179437906843</v>
      </c>
      <c r="V205" s="6">
        <v>0.37819666244180555</v>
      </c>
      <c r="W205" s="6">
        <v>0.39580005625463288</v>
      </c>
      <c r="X205" s="6">
        <v>0.33220178169181158</v>
      </c>
      <c r="Y205" s="6">
        <v>0.3244368326659528</v>
      </c>
      <c r="Z205" s="6">
        <v>-3.7161997447278709E-2</v>
      </c>
      <c r="AA205" s="6">
        <v>0.19287865059552292</v>
      </c>
      <c r="AB205" s="6">
        <v>0.19661699322557968</v>
      </c>
      <c r="AC205" s="6">
        <v>6.8953865924291757E-2</v>
      </c>
      <c r="AD205" s="12">
        <v>4776.7395752368648</v>
      </c>
    </row>
    <row r="206" spans="1:30">
      <c r="A206" s="18" t="s">
        <v>1050</v>
      </c>
      <c r="B206" s="18" t="s">
        <v>2563</v>
      </c>
      <c r="C206" s="18" t="s">
        <v>3594</v>
      </c>
      <c r="D206" s="9">
        <v>3985176000000</v>
      </c>
      <c r="E206" s="9">
        <v>4424253000000</v>
      </c>
      <c r="F206" s="10">
        <v>4206877000000</v>
      </c>
      <c r="G206" s="10">
        <v>4092967000000</v>
      </c>
      <c r="H206" s="9">
        <v>543952000000</v>
      </c>
      <c r="I206" s="9">
        <v>554709000000</v>
      </c>
      <c r="J206" s="10">
        <v>511113000000</v>
      </c>
      <c r="K206" s="10">
        <v>563532000000</v>
      </c>
      <c r="L206" s="9">
        <v>96923000000</v>
      </c>
      <c r="M206" s="9">
        <v>73096000000</v>
      </c>
      <c r="N206" s="10">
        <v>-20271000000</v>
      </c>
      <c r="O206" s="12">
        <v>36885000000</v>
      </c>
      <c r="P206" s="6">
        <v>0.11822348637483894</v>
      </c>
      <c r="Q206" s="6">
        <v>0.24533291414870409</v>
      </c>
      <c r="R206" s="6">
        <v>-1.3813850270741404E-2</v>
      </c>
      <c r="S206" s="6">
        <v>1.874540455202384E-2</v>
      </c>
      <c r="T206" s="6">
        <v>0.13649384619399493</v>
      </c>
      <c r="U206" s="6">
        <v>0.12537913179919866</v>
      </c>
      <c r="V206" s="6">
        <v>0.12149463842180316</v>
      </c>
      <c r="W206" s="6">
        <v>0.13768300599540625</v>
      </c>
      <c r="X206" s="6">
        <v>0.17272578287165738</v>
      </c>
      <c r="Y206" s="6">
        <v>-9.6274849494233344E-2</v>
      </c>
      <c r="Z206" s="6">
        <v>-1.1684335046274097</v>
      </c>
      <c r="AA206" s="6">
        <v>-0.42696276472749078</v>
      </c>
      <c r="AB206" s="6">
        <v>-0.38430677209227693</v>
      </c>
      <c r="AC206" s="6">
        <v>-0.14418283175237331</v>
      </c>
      <c r="AD206" s="12">
        <v>2362.9876617638661</v>
      </c>
    </row>
    <row r="207" spans="1:30">
      <c r="A207" s="18" t="s">
        <v>1049</v>
      </c>
      <c r="B207" s="18" t="s">
        <v>2562</v>
      </c>
      <c r="C207" s="18" t="s">
        <v>3583</v>
      </c>
      <c r="D207" s="9">
        <v>204392000000</v>
      </c>
      <c r="E207" s="9">
        <v>360293000000</v>
      </c>
      <c r="F207" s="10">
        <v>189567000000</v>
      </c>
      <c r="G207" s="10">
        <v>31288000000</v>
      </c>
      <c r="H207" s="9">
        <v>6544000000</v>
      </c>
      <c r="I207" s="9">
        <v>-1246000000</v>
      </c>
      <c r="J207" s="10">
        <v>-9208000000</v>
      </c>
      <c r="K207" s="10">
        <v>709000000</v>
      </c>
      <c r="L207" s="9">
        <v>-16659000000</v>
      </c>
      <c r="M207" s="9">
        <v>-12298000000</v>
      </c>
      <c r="N207" s="10">
        <v>-51272000000</v>
      </c>
      <c r="O207" s="12">
        <v>-44561000000</v>
      </c>
      <c r="P207" s="6">
        <v>-0.2849127528253802</v>
      </c>
      <c r="Q207" s="6">
        <v>0.54133842515695829</v>
      </c>
      <c r="R207" s="6">
        <v>-0.42154684733581183</v>
      </c>
      <c r="S207" s="6">
        <v>-0.8726411684080424</v>
      </c>
      <c r="T207" s="6">
        <v>3.201690868527144E-2</v>
      </c>
      <c r="U207" s="6">
        <v>-3.4582964420624327E-3</v>
      </c>
      <c r="V207" s="6">
        <v>-4.8573855154114373E-2</v>
      </c>
      <c r="W207" s="6">
        <v>2.2660444899002812E-2</v>
      </c>
      <c r="X207" s="6">
        <v>-2.2147623670930536</v>
      </c>
      <c r="Y207" s="6">
        <v>-4.0717710056170713</v>
      </c>
      <c r="Z207" s="6">
        <v>-1346.1112596059747</v>
      </c>
      <c r="AA207" s="6">
        <v>-2.0993728764769601</v>
      </c>
      <c r="AB207" s="6">
        <v>-4.3412088256145092</v>
      </c>
      <c r="AC207" s="6">
        <v>1.6018437485307817</v>
      </c>
      <c r="AD207" s="12">
        <v>-2495.8000000000002</v>
      </c>
    </row>
    <row r="208" spans="1:30">
      <c r="A208" s="18" t="s">
        <v>828</v>
      </c>
      <c r="B208" s="18" t="s">
        <v>2564</v>
      </c>
      <c r="C208" s="18" t="s">
        <v>3584</v>
      </c>
      <c r="D208" s="9">
        <v>139922000000</v>
      </c>
      <c r="E208" s="9">
        <v>66366000000</v>
      </c>
      <c r="F208" s="10">
        <v>38015000000</v>
      </c>
      <c r="G208" s="10">
        <v>-56516000000</v>
      </c>
      <c r="H208" s="9">
        <v>115329000000</v>
      </c>
      <c r="I208" s="9">
        <v>39535000000</v>
      </c>
      <c r="J208" s="10">
        <v>6223000000</v>
      </c>
      <c r="K208" s="10">
        <v>-81725000000</v>
      </c>
      <c r="L208" s="9">
        <v>102165000000</v>
      </c>
      <c r="M208" s="9">
        <v>21034000000</v>
      </c>
      <c r="N208" s="10">
        <v>-11849000000</v>
      </c>
      <c r="O208" s="12">
        <v>-97232000000</v>
      </c>
      <c r="P208" s="6">
        <v>0.25326339669024533</v>
      </c>
      <c r="Q208" s="6">
        <v>-0.29088805966862674</v>
      </c>
      <c r="R208" s="6">
        <v>-0.89864202771278823</v>
      </c>
      <c r="S208" s="6">
        <v>-1.397041974146384</v>
      </c>
      <c r="T208" s="6">
        <v>0.82423778962564853</v>
      </c>
      <c r="U208" s="6">
        <v>0.59571165958472716</v>
      </c>
      <c r="V208" s="6">
        <v>0.16369854004998027</v>
      </c>
      <c r="W208" s="6">
        <v>1.4460506759147851</v>
      </c>
      <c r="X208" s="6">
        <v>0.72119569673215911</v>
      </c>
      <c r="Y208" s="6">
        <v>-0.56511408905905514</v>
      </c>
      <c r="Z208" s="6">
        <v>-1.0371034641263148</v>
      </c>
      <c r="AA208" s="6">
        <v>-1.9444933384342227</v>
      </c>
      <c r="AB208" s="6">
        <v>-0.56264301829705599</v>
      </c>
      <c r="AC208" s="6">
        <v>-0.53233903921175951</v>
      </c>
      <c r="AD208" s="12">
        <v>117.41186037263141</v>
      </c>
    </row>
    <row r="209" spans="1:30">
      <c r="A209" s="18" t="s">
        <v>2567</v>
      </c>
      <c r="B209" s="18" t="s">
        <v>2568</v>
      </c>
      <c r="C209" s="18" t="s">
        <v>3584</v>
      </c>
      <c r="D209" s="9">
        <v>62558000000</v>
      </c>
      <c r="E209" s="9">
        <v>66362000000</v>
      </c>
      <c r="F209" s="10">
        <v>42382000000</v>
      </c>
      <c r="G209" s="10">
        <v>31008000000</v>
      </c>
      <c r="H209" s="9">
        <v>6679000000</v>
      </c>
      <c r="I209" s="9">
        <v>12555000000</v>
      </c>
      <c r="J209" s="10">
        <v>9636000000</v>
      </c>
      <c r="K209" s="10">
        <v>2174000000</v>
      </c>
      <c r="L209" s="9">
        <v>3353000000</v>
      </c>
      <c r="M209" s="9">
        <v>6318000000</v>
      </c>
      <c r="N209" s="10">
        <v>4874000000</v>
      </c>
      <c r="O209" s="12">
        <v>374000000</v>
      </c>
      <c r="P209" s="6" t="e">
        <v>#DIV/0!</v>
      </c>
      <c r="Q209" s="6" t="e">
        <v>#DIV/0!</v>
      </c>
      <c r="R209" s="6" t="e">
        <v>#DIV/0!</v>
      </c>
      <c r="S209" s="6" t="e">
        <v>#DIV/0!</v>
      </c>
      <c r="T209" s="6">
        <v>0.10676492215224272</v>
      </c>
      <c r="U209" s="6">
        <v>0.18918959645580302</v>
      </c>
      <c r="V209" s="6">
        <v>0.22736067198338916</v>
      </c>
      <c r="W209" s="6">
        <v>7.01109391124871E-2</v>
      </c>
      <c r="X209" s="6" t="e">
        <v>#DIV/0!</v>
      </c>
      <c r="Y209" s="6" t="e">
        <v>#DIV/0!</v>
      </c>
      <c r="Z209" s="6" t="e">
        <v>#DIV/0!</v>
      </c>
      <c r="AA209" s="6" t="e">
        <v>#DIV/0!</v>
      </c>
      <c r="AB209" s="6" t="e">
        <v>#DIV/0!</v>
      </c>
      <c r="AC209" s="6" t="e">
        <v>#DIV/0!</v>
      </c>
      <c r="AD209" s="12">
        <v>1081.0869565217392</v>
      </c>
    </row>
    <row r="210" spans="1:30">
      <c r="A210" s="18" t="s">
        <v>1054</v>
      </c>
      <c r="B210" s="18" t="s">
        <v>2570</v>
      </c>
      <c r="C210" s="18" t="s">
        <v>3584</v>
      </c>
      <c r="D210" s="9">
        <v>20353418000000</v>
      </c>
      <c r="E210" s="9">
        <v>19038432000000</v>
      </c>
      <c r="F210" s="10">
        <v>17317638000000</v>
      </c>
      <c r="G210" s="10">
        <v>17093939000000</v>
      </c>
      <c r="H210" s="9">
        <v>4439414000000</v>
      </c>
      <c r="I210" s="9">
        <v>4330297000000</v>
      </c>
      <c r="J210" s="10">
        <v>3841262000000</v>
      </c>
      <c r="K210" s="10">
        <v>3311772000000</v>
      </c>
      <c r="L210" s="9">
        <v>3007844000000</v>
      </c>
      <c r="M210" s="9">
        <v>2883911000000</v>
      </c>
      <c r="N210" s="10">
        <v>3007449000000</v>
      </c>
      <c r="O210" s="12">
        <v>2333041000000</v>
      </c>
      <c r="P210" s="6">
        <v>1.6380993250660232E-2</v>
      </c>
      <c r="Q210" s="6">
        <v>3.3227497600127949E-2</v>
      </c>
      <c r="R210" s="6">
        <v>-8.9196167898546661E-2</v>
      </c>
      <c r="S210" s="6">
        <v>-8.2900523713547405E-2</v>
      </c>
      <c r="T210" s="6">
        <v>0.21811638713458348</v>
      </c>
      <c r="U210" s="6">
        <v>0.2274502963269244</v>
      </c>
      <c r="V210" s="6">
        <v>0.22181212010552478</v>
      </c>
      <c r="W210" s="6">
        <v>0.19373954709912092</v>
      </c>
      <c r="X210" s="6">
        <v>-2.0466983941857645E-2</v>
      </c>
      <c r="Y210" s="6">
        <v>-9.9067759763030214E-2</v>
      </c>
      <c r="Z210" s="6">
        <v>-6.6758231354954151E-2</v>
      </c>
      <c r="AA210" s="6">
        <v>-0.2298775157248793</v>
      </c>
      <c r="AB210" s="6">
        <v>4.1442105456953815E-2</v>
      </c>
      <c r="AC210" s="6">
        <v>-1.2864037353920499E-2</v>
      </c>
      <c r="AD210" s="12">
        <v>5868.6198699025581</v>
      </c>
    </row>
    <row r="211" spans="1:30">
      <c r="A211" s="18" t="s">
        <v>40</v>
      </c>
      <c r="B211" s="18" t="s">
        <v>1689</v>
      </c>
      <c r="C211" s="18" t="s">
        <v>3584</v>
      </c>
      <c r="D211" s="9">
        <v>86916000000</v>
      </c>
      <c r="E211" s="9">
        <v>88405000000</v>
      </c>
      <c r="F211" s="10">
        <v>102758000000</v>
      </c>
      <c r="G211" s="10">
        <v>81888000000</v>
      </c>
      <c r="H211" s="9">
        <v>31621000000</v>
      </c>
      <c r="I211" s="9">
        <v>28404000000</v>
      </c>
      <c r="J211" s="10">
        <v>31977000000</v>
      </c>
      <c r="K211" s="10">
        <v>23870000000</v>
      </c>
      <c r="L211" s="9">
        <v>20848000000</v>
      </c>
      <c r="M211" s="9">
        <v>18838000000</v>
      </c>
      <c r="N211" s="10">
        <v>22288000000</v>
      </c>
      <c r="O211" s="12">
        <v>14463000000</v>
      </c>
      <c r="P211" s="6">
        <v>-0.1774257806527936</v>
      </c>
      <c r="Q211" s="6">
        <v>-9.4360481099374116E-2</v>
      </c>
      <c r="R211" s="6">
        <v>-8.1567275723136729E-3</v>
      </c>
      <c r="S211" s="6">
        <v>0.284167505745269</v>
      </c>
      <c r="T211" s="6">
        <v>0.36381103594274933</v>
      </c>
      <c r="U211" s="6">
        <v>0.32129404445449916</v>
      </c>
      <c r="V211" s="6">
        <v>0.31118745012553767</v>
      </c>
      <c r="W211" s="6">
        <v>0.29149570144587728</v>
      </c>
      <c r="X211" s="6">
        <v>-0.17883261572961304</v>
      </c>
      <c r="Y211" s="6">
        <v>-0.20992578660957775</v>
      </c>
      <c r="Z211" s="6">
        <v>2.0064460753877029E-2</v>
      </c>
      <c r="AA211" s="6">
        <v>0.19415923870653112</v>
      </c>
      <c r="AB211" s="6">
        <v>-0.17411865351017319</v>
      </c>
      <c r="AC211" s="6">
        <v>-3.1657356817493987E-2</v>
      </c>
      <c r="AD211" s="12">
        <v>4511.6315417683463</v>
      </c>
    </row>
    <row r="212" spans="1:30">
      <c r="A212" s="18" t="s">
        <v>837</v>
      </c>
      <c r="B212" s="18" t="s">
        <v>2572</v>
      </c>
      <c r="C212" s="18" t="s">
        <v>3613</v>
      </c>
      <c r="D212" s="9">
        <v>130717000000</v>
      </c>
      <c r="E212" s="9">
        <v>129246000000</v>
      </c>
      <c r="F212" s="10">
        <v>134520000000</v>
      </c>
      <c r="G212" s="10">
        <v>137655000000</v>
      </c>
      <c r="H212" s="9">
        <v>50144000000</v>
      </c>
      <c r="I212" s="9">
        <v>48075000000</v>
      </c>
      <c r="J212" s="10">
        <v>48266000000</v>
      </c>
      <c r="K212" s="10">
        <v>42935000000</v>
      </c>
      <c r="L212" s="9">
        <v>5153000000</v>
      </c>
      <c r="M212" s="9">
        <v>6680000000</v>
      </c>
      <c r="N212" s="10">
        <v>-2164000000</v>
      </c>
      <c r="O212" s="12">
        <v>4750000000</v>
      </c>
      <c r="P212" s="6" t="e">
        <v>#DIV/0!</v>
      </c>
      <c r="Q212" s="6" t="e">
        <v>#DIV/0!</v>
      </c>
      <c r="R212" s="6">
        <v>6.3673954585133641E-2</v>
      </c>
      <c r="S212" s="6">
        <v>0.11162113329896931</v>
      </c>
      <c r="T212" s="6">
        <v>0.38360733492965721</v>
      </c>
      <c r="U212" s="6">
        <v>0.37196508982869875</v>
      </c>
      <c r="V212" s="6">
        <v>0.35880166517989892</v>
      </c>
      <c r="W212" s="6">
        <v>0.31190294577022265</v>
      </c>
      <c r="X212" s="6" t="e">
        <v>#DIV/0!</v>
      </c>
      <c r="Y212" s="6" t="e">
        <v>#DIV/0!</v>
      </c>
      <c r="Z212" s="6">
        <v>0.43398406039373755</v>
      </c>
      <c r="AA212" s="6">
        <v>-0.38563173672956874</v>
      </c>
      <c r="AB212" s="6">
        <v>0.14760127730416039</v>
      </c>
      <c r="AC212" s="6">
        <v>-8.1008386984613601E-2</v>
      </c>
      <c r="AD212" s="12">
        <v>1517.7894736842106</v>
      </c>
    </row>
    <row r="213" spans="1:30">
      <c r="A213" s="18" t="s">
        <v>723</v>
      </c>
      <c r="B213" s="18" t="s">
        <v>1704</v>
      </c>
      <c r="C213" s="18" t="s">
        <v>3578</v>
      </c>
      <c r="D213" s="9">
        <v>130717000000</v>
      </c>
      <c r="E213" s="9">
        <v>291569000000</v>
      </c>
      <c r="F213" s="10">
        <v>353167000000</v>
      </c>
      <c r="G213" s="10">
        <v>0</v>
      </c>
      <c r="H213" s="9">
        <v>50144000000</v>
      </c>
      <c r="I213" s="9">
        <v>167955000000</v>
      </c>
      <c r="J213" s="10">
        <v>201524000000</v>
      </c>
      <c r="K213" s="10">
        <v>0</v>
      </c>
      <c r="L213" s="9">
        <v>5153000000</v>
      </c>
      <c r="M213" s="9">
        <v>49110000000</v>
      </c>
      <c r="N213" s="10">
        <v>67878000000</v>
      </c>
      <c r="O213" s="12">
        <v>0</v>
      </c>
      <c r="P213" s="6" t="e">
        <v>#DIV/0!</v>
      </c>
      <c r="Q213" s="6" t="e">
        <v>#DIV/0!</v>
      </c>
      <c r="R213" s="6">
        <v>1.7925553041850126</v>
      </c>
      <c r="S213" s="6">
        <v>-1</v>
      </c>
      <c r="T213" s="6">
        <v>0.38360733492965721</v>
      </c>
      <c r="U213" s="6">
        <v>0.57603860492713566</v>
      </c>
      <c r="V213" s="6">
        <v>0.5706195652481687</v>
      </c>
      <c r="W213" s="6" t="e">
        <v>#DIV/0!</v>
      </c>
      <c r="X213" s="6" t="e">
        <v>#DIV/0!</v>
      </c>
      <c r="Y213" s="6" t="e">
        <v>#DIV/0!</v>
      </c>
      <c r="Z213" s="6">
        <v>18.754172804340982</v>
      </c>
      <c r="AA213" s="6">
        <v>-1</v>
      </c>
      <c r="AB213" s="6">
        <v>7.565369084073323</v>
      </c>
      <c r="AC213" s="6">
        <v>-0.25</v>
      </c>
      <c r="AD213" s="12">
        <v>599.048483965336</v>
      </c>
    </row>
    <row r="214" spans="1:30">
      <c r="A214" s="18" t="s">
        <v>41</v>
      </c>
      <c r="B214" s="18" t="s">
        <v>1959</v>
      </c>
      <c r="C214" s="18" t="s">
        <v>3574</v>
      </c>
      <c r="D214" s="9">
        <v>4035929000000</v>
      </c>
      <c r="E214" s="9">
        <v>3902603000000</v>
      </c>
      <c r="F214" s="10">
        <v>4310507000000</v>
      </c>
      <c r="G214" s="10">
        <v>0</v>
      </c>
      <c r="H214" s="9">
        <v>738233000000</v>
      </c>
      <c r="I214" s="9">
        <v>736665000000</v>
      </c>
      <c r="J214" s="10">
        <v>717611000000</v>
      </c>
      <c r="K214" s="10">
        <v>0</v>
      </c>
      <c r="L214" s="9">
        <v>191612000000</v>
      </c>
      <c r="M214" s="9">
        <v>184047000000</v>
      </c>
      <c r="N214" s="10">
        <v>136812000000</v>
      </c>
      <c r="O214" s="12">
        <v>0</v>
      </c>
      <c r="P214" s="6">
        <v>0.19490453209717401</v>
      </c>
      <c r="Q214" s="6">
        <v>1.8850394962277837E-2</v>
      </c>
      <c r="R214" s="6">
        <v>0.18101954921696223</v>
      </c>
      <c r="S214" s="6">
        <v>-1</v>
      </c>
      <c r="T214" s="6">
        <v>0.18291525941115416</v>
      </c>
      <c r="U214" s="6">
        <v>0.18876247468676677</v>
      </c>
      <c r="V214" s="6">
        <v>0.16647948837572935</v>
      </c>
      <c r="W214" s="6" t="e">
        <v>#DIV/0!</v>
      </c>
      <c r="X214" s="6">
        <v>1.4692685587549896</v>
      </c>
      <c r="Y214" s="6">
        <v>-0.44970488529385683</v>
      </c>
      <c r="Z214" s="6">
        <v>-0.3687441256981755</v>
      </c>
      <c r="AA214" s="6">
        <v>-1</v>
      </c>
      <c r="AB214" s="6">
        <v>-0.32194271052653867</v>
      </c>
      <c r="AC214" s="6">
        <v>-0.25</v>
      </c>
      <c r="AD214" s="12">
        <v>1049.6206814625473</v>
      </c>
    </row>
    <row r="215" spans="1:30">
      <c r="A215" s="18" t="s">
        <v>388</v>
      </c>
      <c r="B215" s="18" t="s">
        <v>2096</v>
      </c>
      <c r="C215" s="18" t="s">
        <v>3578</v>
      </c>
      <c r="D215" s="9">
        <v>542657000000</v>
      </c>
      <c r="E215" s="9">
        <v>666848000000</v>
      </c>
      <c r="F215" s="10">
        <v>784735000000</v>
      </c>
      <c r="G215" s="10">
        <v>721944000000</v>
      </c>
      <c r="H215" s="9">
        <v>76035000000</v>
      </c>
      <c r="I215" s="9">
        <v>84656000000</v>
      </c>
      <c r="J215" s="10">
        <v>126059000000</v>
      </c>
      <c r="K215" s="10">
        <v>115374000000</v>
      </c>
      <c r="L215" s="9">
        <v>30114000000</v>
      </c>
      <c r="M215" s="9">
        <v>27671000000</v>
      </c>
      <c r="N215" s="10">
        <v>72185000000</v>
      </c>
      <c r="O215" s="12">
        <v>42783000000</v>
      </c>
      <c r="P215" s="6">
        <v>-4.2533138855109211E-2</v>
      </c>
      <c r="Q215" s="6">
        <v>0.850502251787287</v>
      </c>
      <c r="R215" s="6">
        <v>0.21427754979725011</v>
      </c>
      <c r="S215" s="6">
        <v>0.32405620821059317</v>
      </c>
      <c r="T215" s="6">
        <v>0.14011613228982581</v>
      </c>
      <c r="U215" s="6">
        <v>0.12694946974422958</v>
      </c>
      <c r="V215" s="6">
        <v>0.16063894180838117</v>
      </c>
      <c r="W215" s="6">
        <v>0.15981017918287291</v>
      </c>
      <c r="X215" s="6">
        <v>0.33907189146245975</v>
      </c>
      <c r="Y215" s="6">
        <v>0.14001582600201437</v>
      </c>
      <c r="Z215" s="6">
        <v>-3.0137589602665309E-2</v>
      </c>
      <c r="AA215" s="6">
        <v>0.32141414692401227</v>
      </c>
      <c r="AB215" s="6">
        <v>-4.9109618702545266E-3</v>
      </c>
      <c r="AC215" s="6">
        <v>0.12371660303553739</v>
      </c>
      <c r="AD215" s="12">
        <v>7198.041666666667</v>
      </c>
    </row>
    <row r="216" spans="1:30">
      <c r="A216" s="18" t="s">
        <v>1515</v>
      </c>
      <c r="B216" s="18" t="s">
        <v>3344</v>
      </c>
      <c r="C216" s="18" t="s">
        <v>3590</v>
      </c>
      <c r="D216" s="9">
        <v>25862000000</v>
      </c>
      <c r="E216" s="9">
        <v>59362000000</v>
      </c>
      <c r="F216" s="10">
        <v>30620000000</v>
      </c>
      <c r="G216" s="10">
        <v>28541000000</v>
      </c>
      <c r="H216" s="9">
        <v>5525000000</v>
      </c>
      <c r="I216" s="9">
        <v>6617000000</v>
      </c>
      <c r="J216" s="10">
        <v>5468000000</v>
      </c>
      <c r="K216" s="10">
        <v>5991000000</v>
      </c>
      <c r="L216" s="9">
        <v>377000000</v>
      </c>
      <c r="M216" s="9">
        <v>1846000000</v>
      </c>
      <c r="N216" s="10">
        <v>556000000</v>
      </c>
      <c r="O216" s="12">
        <v>1446000000</v>
      </c>
      <c r="P216" s="6">
        <v>-0.3303191137508778</v>
      </c>
      <c r="Q216" s="6">
        <v>0.52289002722370947</v>
      </c>
      <c r="R216" s="6">
        <v>0.34617143382816712</v>
      </c>
      <c r="S216" s="6">
        <v>1.5754356475002201E-2</v>
      </c>
      <c r="T216" s="6">
        <v>0.21363390302374138</v>
      </c>
      <c r="U216" s="6">
        <v>0.11146861628651326</v>
      </c>
      <c r="V216" s="6">
        <v>0.17857609405617245</v>
      </c>
      <c r="W216" s="6">
        <v>0.20990855260852809</v>
      </c>
      <c r="X216" s="6">
        <v>-0.72446727633487906</v>
      </c>
      <c r="Y216" s="6">
        <v>1.8507265537067129E-3</v>
      </c>
      <c r="Z216" s="6">
        <v>1.0565997178234219</v>
      </c>
      <c r="AA216" s="6">
        <v>3.1795005176626443</v>
      </c>
      <c r="AB216" s="6">
        <v>-0.3196878060081606</v>
      </c>
      <c r="AC216" s="6">
        <v>-2.9295753806395264E-2</v>
      </c>
      <c r="AD216" s="12">
        <v>283.86741503747487</v>
      </c>
    </row>
    <row r="217" spans="1:30">
      <c r="A217" s="18" t="s">
        <v>1056</v>
      </c>
      <c r="B217" s="18" t="s">
        <v>2573</v>
      </c>
      <c r="C217" s="18" t="s">
        <v>3577</v>
      </c>
      <c r="D217" s="9">
        <v>0</v>
      </c>
      <c r="E217" s="9">
        <v>0</v>
      </c>
      <c r="F217" s="10">
        <v>0</v>
      </c>
      <c r="G217" s="10">
        <v>121359000000</v>
      </c>
      <c r="H217" s="9">
        <v>0</v>
      </c>
      <c r="I217" s="9">
        <v>0</v>
      </c>
      <c r="J217" s="10">
        <v>0</v>
      </c>
      <c r="K217" s="10">
        <v>45749000000</v>
      </c>
      <c r="L217" s="9">
        <v>0</v>
      </c>
      <c r="M217" s="9">
        <v>0</v>
      </c>
      <c r="N217" s="10">
        <v>0</v>
      </c>
      <c r="O217" s="12">
        <v>14160000000</v>
      </c>
      <c r="P217" s="6">
        <v>-1</v>
      </c>
      <c r="Q217" s="6">
        <v>-1</v>
      </c>
      <c r="R217" s="6">
        <v>-1</v>
      </c>
      <c r="S217" s="6" t="e">
        <v>#DIV/0!</v>
      </c>
      <c r="T217" s="6" t="e">
        <v>#DIV/0!</v>
      </c>
      <c r="U217" s="6" t="e">
        <v>#DIV/0!</v>
      </c>
      <c r="V217" s="6" t="e">
        <v>#DIV/0!</v>
      </c>
      <c r="W217" s="6">
        <v>0.3769724536293147</v>
      </c>
      <c r="X217" s="6">
        <v>-1</v>
      </c>
      <c r="Y217" s="6">
        <v>-1</v>
      </c>
      <c r="Z217" s="6">
        <v>-1</v>
      </c>
      <c r="AA217" s="6" t="e">
        <v>#DIV/0!</v>
      </c>
      <c r="AB217" s="6">
        <v>-1</v>
      </c>
      <c r="AC217" s="6" t="e">
        <v>#DIV/0!</v>
      </c>
      <c r="AD217" s="12">
        <v>1741.4198179478401</v>
      </c>
    </row>
    <row r="218" spans="1:30">
      <c r="A218" s="18" t="s">
        <v>3510</v>
      </c>
      <c r="B218" s="18" t="s">
        <v>3511</v>
      </c>
      <c r="C218" s="18" t="s">
        <v>3575</v>
      </c>
      <c r="D218" s="9">
        <v>425157000000</v>
      </c>
      <c r="E218" s="9">
        <v>506994000000</v>
      </c>
      <c r="F218" s="10">
        <v>411491000000</v>
      </c>
      <c r="G218" s="10">
        <v>0</v>
      </c>
      <c r="H218" s="9">
        <v>74558000000</v>
      </c>
      <c r="I218" s="9">
        <v>64677000000</v>
      </c>
      <c r="J218" s="10">
        <v>77775000000</v>
      </c>
      <c r="K218" s="10">
        <v>0</v>
      </c>
      <c r="L218" s="9">
        <v>23513000000</v>
      </c>
      <c r="M218" s="9">
        <v>19869000000</v>
      </c>
      <c r="N218" s="10">
        <v>33453000000</v>
      </c>
      <c r="O218" s="12">
        <v>0</v>
      </c>
      <c r="P218" s="6">
        <v>-0.14616815720273033</v>
      </c>
      <c r="Q218" s="6">
        <v>-0.17912203997571741</v>
      </c>
      <c r="R218" s="6">
        <v>-0.23056922290452445</v>
      </c>
      <c r="S218" s="6">
        <v>-1</v>
      </c>
      <c r="T218" s="6">
        <v>0.17536580604341456</v>
      </c>
      <c r="U218" s="6">
        <v>0.12756955703617795</v>
      </c>
      <c r="V218" s="6">
        <v>0.18900777902797389</v>
      </c>
      <c r="W218" s="6" t="e">
        <v>#DIV/0!</v>
      </c>
      <c r="X218" s="6">
        <v>-0.27739214886997543</v>
      </c>
      <c r="Y218" s="6">
        <v>-0.65197603501869494</v>
      </c>
      <c r="Z218" s="6">
        <v>9.4822201761013192E-2</v>
      </c>
      <c r="AA218" s="6">
        <v>-1</v>
      </c>
      <c r="AB218" s="6">
        <v>-0.14476998889018766</v>
      </c>
      <c r="AC218" s="6">
        <v>-0.25</v>
      </c>
      <c r="AD218" s="12">
        <v>2872.647338842839</v>
      </c>
    </row>
    <row r="219" spans="1:30">
      <c r="A219" s="18" t="s">
        <v>1059</v>
      </c>
      <c r="B219" s="18" t="s">
        <v>2580</v>
      </c>
      <c r="C219" s="18" t="s">
        <v>3584</v>
      </c>
      <c r="D219" s="9">
        <v>668240000000</v>
      </c>
      <c r="E219" s="9">
        <v>697717000000</v>
      </c>
      <c r="F219" s="10">
        <v>644966000000</v>
      </c>
      <c r="G219" s="10">
        <v>0</v>
      </c>
      <c r="H219" s="9">
        <v>265367000000</v>
      </c>
      <c r="I219" s="9">
        <v>282663000000</v>
      </c>
      <c r="J219" s="10">
        <v>193095000000</v>
      </c>
      <c r="K219" s="10">
        <v>0</v>
      </c>
      <c r="L219" s="9">
        <v>169357000000</v>
      </c>
      <c r="M219" s="9">
        <v>162017000000</v>
      </c>
      <c r="N219" s="10">
        <v>64348000000</v>
      </c>
      <c r="O219" s="12">
        <v>0</v>
      </c>
      <c r="P219" s="6">
        <v>9.5651153631812494E-2</v>
      </c>
      <c r="Q219" s="6">
        <v>-2.3783737913961574E-3</v>
      </c>
      <c r="R219" s="6">
        <v>-6.1645400825252189E-2</v>
      </c>
      <c r="S219" s="6">
        <v>-1</v>
      </c>
      <c r="T219" s="6">
        <v>0.39711331258230576</v>
      </c>
      <c r="U219" s="6">
        <v>0.40512557383581022</v>
      </c>
      <c r="V219" s="6">
        <v>0.2993878747096746</v>
      </c>
      <c r="W219" s="6" t="e">
        <v>#DIV/0!</v>
      </c>
      <c r="X219" s="6">
        <v>-0.3520733801298514</v>
      </c>
      <c r="Y219" s="6">
        <v>0.10763899107077789</v>
      </c>
      <c r="Z219" s="6">
        <v>-0.58383333695647799</v>
      </c>
      <c r="AA219" s="6">
        <v>-1</v>
      </c>
      <c r="AB219" s="6">
        <v>-0.72110421967561567</v>
      </c>
      <c r="AC219" s="6">
        <v>-0.25</v>
      </c>
      <c r="AD219" s="12">
        <v>1332.7340483541775</v>
      </c>
    </row>
    <row r="220" spans="1:30">
      <c r="A220" s="18" t="s">
        <v>1060</v>
      </c>
      <c r="B220" s="18" t="s">
        <v>2581</v>
      </c>
      <c r="C220" s="18" t="s">
        <v>3583</v>
      </c>
      <c r="D220" s="9">
        <v>81840000000</v>
      </c>
      <c r="E220" s="9">
        <v>71850000000</v>
      </c>
      <c r="F220" s="10">
        <v>72202000000</v>
      </c>
      <c r="G220" s="10">
        <v>51405000000</v>
      </c>
      <c r="H220" s="9">
        <v>23359000000</v>
      </c>
      <c r="I220" s="9">
        <v>21676000000</v>
      </c>
      <c r="J220" s="10">
        <v>22710000000</v>
      </c>
      <c r="K220" s="10">
        <v>15176000000</v>
      </c>
      <c r="L220" s="9">
        <v>8079000000</v>
      </c>
      <c r="M220" s="9">
        <v>6773000000</v>
      </c>
      <c r="N220" s="10">
        <v>6998000000</v>
      </c>
      <c r="O220" s="12">
        <v>4067000000</v>
      </c>
      <c r="P220" s="6">
        <v>0.18280662221021418</v>
      </c>
      <c r="Q220" s="6">
        <v>0.10700381155163199</v>
      </c>
      <c r="R220" s="6">
        <v>0.16320001668782982</v>
      </c>
      <c r="S220" s="6">
        <v>0.137387581222703</v>
      </c>
      <c r="T220" s="6">
        <v>0.28542277614858258</v>
      </c>
      <c r="U220" s="6">
        <v>0.30168406402226861</v>
      </c>
      <c r="V220" s="6">
        <v>0.3145342234287139</v>
      </c>
      <c r="W220" s="6">
        <v>0.29522419998054666</v>
      </c>
      <c r="X220" s="6">
        <v>-2.4452313355563991E-2</v>
      </c>
      <c r="Y220" s="6">
        <v>0.22798142215498282</v>
      </c>
      <c r="Z220" s="6">
        <v>0.49866026496794907</v>
      </c>
      <c r="AA220" s="6">
        <v>0.48879337909431236</v>
      </c>
      <c r="AB220" s="6">
        <v>0.17054391567361948</v>
      </c>
      <c r="AC220" s="6">
        <v>0.19035531711351583</v>
      </c>
      <c r="AD220" s="12">
        <v>4876.7059156473078</v>
      </c>
    </row>
    <row r="221" spans="1:30">
      <c r="A221" s="18" t="s">
        <v>861</v>
      </c>
      <c r="B221" s="18" t="s">
        <v>2591</v>
      </c>
      <c r="C221" s="18" t="s">
        <v>3578</v>
      </c>
      <c r="D221" s="9">
        <v>399142000000</v>
      </c>
      <c r="E221" s="9">
        <v>263454000000</v>
      </c>
      <c r="F221" s="10">
        <v>278096000000</v>
      </c>
      <c r="G221" s="10">
        <v>312741000000</v>
      </c>
      <c r="H221" s="9">
        <v>21660000000</v>
      </c>
      <c r="I221" s="9">
        <v>29511000000</v>
      </c>
      <c r="J221" s="10">
        <v>31751000000</v>
      </c>
      <c r="K221" s="10">
        <v>29032000000</v>
      </c>
      <c r="L221" s="9">
        <v>10087000000</v>
      </c>
      <c r="M221" s="9">
        <v>13934000000</v>
      </c>
      <c r="N221" s="10">
        <v>16561000000</v>
      </c>
      <c r="O221" s="12">
        <v>13188000000</v>
      </c>
      <c r="P221" s="6">
        <v>-1.9396390646335106E-2</v>
      </c>
      <c r="Q221" s="6">
        <v>-4.9234668596824308E-2</v>
      </c>
      <c r="R221" s="6">
        <v>-0.12040520721123012</v>
      </c>
      <c r="S221" s="6">
        <v>-0.30067467576765233</v>
      </c>
      <c r="T221" s="6">
        <v>5.4266401431069644E-2</v>
      </c>
      <c r="U221" s="6">
        <v>0.11201575986699766</v>
      </c>
      <c r="V221" s="6">
        <v>0.11417280363615442</v>
      </c>
      <c r="W221" s="6">
        <v>9.2830808880191601E-2</v>
      </c>
      <c r="X221" s="6">
        <v>-0.5396953465441644</v>
      </c>
      <c r="Y221" s="6">
        <v>3.3927749799034616E-2</v>
      </c>
      <c r="Z221" s="6">
        <v>5.428835101279799E-2</v>
      </c>
      <c r="AA221" s="6">
        <v>0.11038728308423398</v>
      </c>
      <c r="AB221" s="6">
        <v>-0.18309001577270834</v>
      </c>
      <c r="AC221" s="6">
        <v>2.6994293254333501E-2</v>
      </c>
      <c r="AD221" s="12">
        <v>1493.6111111111111</v>
      </c>
    </row>
    <row r="222" spans="1:30">
      <c r="A222" s="18" t="s">
        <v>42</v>
      </c>
      <c r="B222" s="18" t="s">
        <v>1690</v>
      </c>
      <c r="C222" s="18" t="s">
        <v>3603</v>
      </c>
      <c r="D222" s="9">
        <v>220489000000</v>
      </c>
      <c r="E222" s="9">
        <v>115023000000</v>
      </c>
      <c r="F222" s="10">
        <v>146366000000</v>
      </c>
      <c r="G222" s="10">
        <v>159999000000</v>
      </c>
      <c r="H222" s="9">
        <v>13774000000</v>
      </c>
      <c r="I222" s="9">
        <v>10306000000</v>
      </c>
      <c r="J222" s="10">
        <v>11455000000</v>
      </c>
      <c r="K222" s="10">
        <v>10648000000</v>
      </c>
      <c r="L222" s="9">
        <v>5442000000</v>
      </c>
      <c r="M222" s="9">
        <v>3614000000</v>
      </c>
      <c r="N222" s="10">
        <v>4531000000</v>
      </c>
      <c r="O222" s="12">
        <v>4684000000</v>
      </c>
      <c r="P222" s="6">
        <v>0.21843882700015557</v>
      </c>
      <c r="Q222" s="6">
        <v>-0.13406848101841104</v>
      </c>
      <c r="R222" s="6">
        <v>3.8129072920479602E-2</v>
      </c>
      <c r="S222" s="6">
        <v>-0.11447769444674881</v>
      </c>
      <c r="T222" s="6">
        <v>6.2470236610443153E-2</v>
      </c>
      <c r="U222" s="6">
        <v>8.9599471410065815E-2</v>
      </c>
      <c r="V222" s="6">
        <v>7.8262711285407807E-2</v>
      </c>
      <c r="W222" s="6">
        <v>6.6550415940099625E-2</v>
      </c>
      <c r="X222" s="6">
        <v>-6.5207269767837181E-2</v>
      </c>
      <c r="Y222" s="6">
        <v>-3.4747059954125005E-2</v>
      </c>
      <c r="Z222" s="6">
        <v>0.11011769338667646</v>
      </c>
      <c r="AA222" s="6">
        <v>-4.8899795632742467E-3</v>
      </c>
      <c r="AB222" s="6">
        <v>5.131142635880992E-2</v>
      </c>
      <c r="AC222" s="6">
        <v>3.1054423968119915E-2</v>
      </c>
      <c r="AD222" s="12">
        <v>1858.6978636826043</v>
      </c>
    </row>
    <row r="223" spans="1:30">
      <c r="A223" s="18" t="s">
        <v>867</v>
      </c>
      <c r="B223" s="18" t="s">
        <v>2583</v>
      </c>
      <c r="C223" s="18" t="s">
        <v>3584</v>
      </c>
      <c r="D223" s="9">
        <v>811816000000</v>
      </c>
      <c r="E223" s="9">
        <v>833527000000</v>
      </c>
      <c r="F223" s="10">
        <v>701694000000</v>
      </c>
      <c r="G223" s="10">
        <v>0</v>
      </c>
      <c r="H223" s="9">
        <v>117326000000</v>
      </c>
      <c r="I223" s="9">
        <v>124901000000</v>
      </c>
      <c r="J223" s="10">
        <v>119568000000</v>
      </c>
      <c r="K223" s="10">
        <v>0</v>
      </c>
      <c r="L223" s="9">
        <v>3843000000</v>
      </c>
      <c r="M223" s="9">
        <v>1242000000</v>
      </c>
      <c r="N223" s="10">
        <v>-68704000000</v>
      </c>
      <c r="O223" s="12">
        <v>0</v>
      </c>
      <c r="P223" s="6">
        <v>-2.6349342439630385E-2</v>
      </c>
      <c r="Q223" s="6">
        <v>8.690760006950729E-2</v>
      </c>
      <c r="R223" s="6">
        <v>-6.3140416380859671E-3</v>
      </c>
      <c r="S223" s="6">
        <v>-1</v>
      </c>
      <c r="T223" s="6">
        <v>0.14452289681405639</v>
      </c>
      <c r="U223" s="6">
        <v>0.14984637570228679</v>
      </c>
      <c r="V223" s="6">
        <v>0.17039906283935732</v>
      </c>
      <c r="W223" s="6" t="e">
        <v>#DIV/0!</v>
      </c>
      <c r="X223" s="6">
        <v>-0.72519528725002935</v>
      </c>
      <c r="Y223" s="6">
        <v>-0.10024176243044004</v>
      </c>
      <c r="Z223" s="6">
        <v>-2.8395208908131879</v>
      </c>
      <c r="AA223" s="6">
        <v>-1</v>
      </c>
      <c r="AB223" s="6">
        <v>-8.8884129950542707</v>
      </c>
      <c r="AC223" s="6">
        <v>-0.25</v>
      </c>
      <c r="AD223" s="12">
        <v>-254.47599999999991</v>
      </c>
    </row>
    <row r="224" spans="1:30">
      <c r="A224" s="18" t="s">
        <v>1096</v>
      </c>
      <c r="B224" s="18" t="s">
        <v>2634</v>
      </c>
      <c r="C224" s="18" t="s">
        <v>3592</v>
      </c>
      <c r="D224" s="10">
        <v>4197534000000</v>
      </c>
      <c r="E224" s="10">
        <v>5334014000000</v>
      </c>
      <c r="F224" s="10">
        <v>7125078000000</v>
      </c>
      <c r="G224" s="10">
        <v>2744595000000</v>
      </c>
      <c r="H224" s="10">
        <v>784061000000</v>
      </c>
      <c r="I224" s="10">
        <v>1392162000000</v>
      </c>
      <c r="J224" s="10">
        <v>1858409000000</v>
      </c>
      <c r="K224" s="10">
        <v>512812000000</v>
      </c>
      <c r="L224" s="10">
        <v>635531000000</v>
      </c>
      <c r="M224" s="10">
        <v>980399000000</v>
      </c>
      <c r="N224" s="10">
        <v>1462733000000</v>
      </c>
      <c r="O224" s="12">
        <v>226190000000</v>
      </c>
      <c r="P224" s="6" t="e">
        <v>#DIV/0!</v>
      </c>
      <c r="Q224" s="6" t="e">
        <v>#DIV/0!</v>
      </c>
      <c r="R224" s="6">
        <v>-8.7172706954899135E-2</v>
      </c>
      <c r="S224" s="6">
        <v>-0.19608374967889863</v>
      </c>
      <c r="T224" s="6">
        <v>0.18679086339741383</v>
      </c>
      <c r="U224" s="6">
        <v>0.26099706524954752</v>
      </c>
      <c r="V224" s="6">
        <v>0.26082647796978503</v>
      </c>
      <c r="W224" s="6">
        <v>0.1868443249368304</v>
      </c>
      <c r="X224" s="6" t="e">
        <v>#DIV/0!</v>
      </c>
      <c r="Y224" s="6" t="e">
        <v>#DIV/0!</v>
      </c>
      <c r="Z224" s="6">
        <v>-1.0776399275836896E-3</v>
      </c>
      <c r="AA224" s="6">
        <v>8.2222913327432354E-2</v>
      </c>
      <c r="AB224" s="6">
        <v>0.67156016851516087</v>
      </c>
      <c r="AC224" s="6">
        <v>0.62142663610052662</v>
      </c>
      <c r="AD224" s="12">
        <v>826.2132499999999</v>
      </c>
    </row>
    <row r="225" spans="1:30">
      <c r="A225" s="18" t="s">
        <v>1061</v>
      </c>
      <c r="B225" s="18" t="s">
        <v>2584</v>
      </c>
      <c r="C225" s="18" t="s">
        <v>3584</v>
      </c>
      <c r="D225" s="9">
        <v>55776000000</v>
      </c>
      <c r="E225" s="9">
        <v>59514000000</v>
      </c>
      <c r="F225" s="10">
        <v>27948000000</v>
      </c>
      <c r="G225" s="10">
        <v>14145000000</v>
      </c>
      <c r="H225" s="9">
        <v>17842000000</v>
      </c>
      <c r="I225" s="9">
        <v>13173000000</v>
      </c>
      <c r="J225" s="10">
        <v>5515000000</v>
      </c>
      <c r="K225" s="10">
        <v>1437000000</v>
      </c>
      <c r="L225" s="9">
        <v>5240000000</v>
      </c>
      <c r="M225" s="9">
        <v>3706000000</v>
      </c>
      <c r="N225" s="10">
        <v>1697000000</v>
      </c>
      <c r="O225" s="12">
        <v>-1549000000</v>
      </c>
      <c r="P225" s="6">
        <v>-2.4570615401226431E-2</v>
      </c>
      <c r="Q225" s="6">
        <v>0.2394999708978886</v>
      </c>
      <c r="R225" s="6">
        <v>-0.12680310758010366</v>
      </c>
      <c r="S225" s="6">
        <v>-8.9303898704276893E-2</v>
      </c>
      <c r="T225" s="6">
        <v>0.31988668961560529</v>
      </c>
      <c r="U225" s="6">
        <v>0.22134287730618005</v>
      </c>
      <c r="V225" s="6">
        <v>0.19733075712036641</v>
      </c>
      <c r="W225" s="6">
        <v>0.10159066808059385</v>
      </c>
      <c r="X225" s="6">
        <v>0.57070304960159346</v>
      </c>
      <c r="Y225" s="6">
        <v>0.17939308769040607</v>
      </c>
      <c r="Z225" s="6">
        <v>-0.47045972857781498</v>
      </c>
      <c r="AA225" s="6">
        <v>-1.061366771685075</v>
      </c>
      <c r="AB225" s="6">
        <v>-4.2504763564193193E-2</v>
      </c>
      <c r="AC225" s="6">
        <v>-0.63627906243458798</v>
      </c>
      <c r="AD225" s="12">
        <v>2273.5000000000005</v>
      </c>
    </row>
    <row r="226" spans="1:30">
      <c r="A226" s="18" t="s">
        <v>1053</v>
      </c>
      <c r="B226" s="18" t="s">
        <v>2569</v>
      </c>
      <c r="C226" s="18" t="s">
        <v>3584</v>
      </c>
      <c r="D226" s="9">
        <v>513168000000</v>
      </c>
      <c r="E226" s="9">
        <v>0</v>
      </c>
      <c r="F226" s="10">
        <v>602630000000</v>
      </c>
      <c r="G226" s="10">
        <v>833614000000</v>
      </c>
      <c r="H226" s="9">
        <v>155348000000</v>
      </c>
      <c r="I226" s="9">
        <v>0</v>
      </c>
      <c r="J226" s="10">
        <v>-19060000000</v>
      </c>
      <c r="K226" s="10">
        <v>282669000000</v>
      </c>
      <c r="L226" s="9">
        <v>-539059000000</v>
      </c>
      <c r="M226" s="9">
        <v>0</v>
      </c>
      <c r="N226" s="10">
        <v>56055000000</v>
      </c>
      <c r="O226" s="12">
        <v>-69196000000</v>
      </c>
      <c r="P226" s="6">
        <v>-0.72819257192293074</v>
      </c>
      <c r="Q226" s="6">
        <v>-1</v>
      </c>
      <c r="R226" s="6">
        <v>-0.4220892271447898</v>
      </c>
      <c r="S226" s="6">
        <v>1.0320961217977396</v>
      </c>
      <c r="T226" s="6">
        <v>0.30272347457362891</v>
      </c>
      <c r="U226" s="6" t="e">
        <v>#DIV/0!</v>
      </c>
      <c r="V226" s="6">
        <v>-3.1628030466455369E-2</v>
      </c>
      <c r="W226" s="6">
        <v>0.33908859496121707</v>
      </c>
      <c r="X226" s="6">
        <v>-13.508497819441885</v>
      </c>
      <c r="Y226" s="6">
        <v>-1</v>
      </c>
      <c r="Z226" s="6">
        <v>1.2213100481761832</v>
      </c>
      <c r="AA226" s="6">
        <v>-2.9130975519948872</v>
      </c>
      <c r="AB226" s="6">
        <v>-4.8026267746328726</v>
      </c>
      <c r="AC226" s="6">
        <v>2.8210669317717345</v>
      </c>
      <c r="AD226" s="12">
        <v>-595.42853884220654</v>
      </c>
    </row>
    <row r="227" spans="1:30">
      <c r="A227" s="18" t="s">
        <v>1055</v>
      </c>
      <c r="B227" s="18" t="s">
        <v>2571</v>
      </c>
      <c r="C227" s="18" t="s">
        <v>3584</v>
      </c>
      <c r="D227" s="9">
        <v>289300000000</v>
      </c>
      <c r="E227" s="9">
        <v>286367000000</v>
      </c>
      <c r="F227" s="10">
        <v>301631000000</v>
      </c>
      <c r="G227" s="10">
        <v>279683000000</v>
      </c>
      <c r="H227" s="9">
        <v>64879000000</v>
      </c>
      <c r="I227" s="9">
        <v>45848000000</v>
      </c>
      <c r="J227" s="10">
        <v>55901000000</v>
      </c>
      <c r="K227" s="10">
        <v>53807000000</v>
      </c>
      <c r="L227" s="9">
        <v>34657000000</v>
      </c>
      <c r="M227" s="9">
        <v>23875000000</v>
      </c>
      <c r="N227" s="10">
        <v>31591000000</v>
      </c>
      <c r="O227" s="12">
        <v>29737000000</v>
      </c>
      <c r="P227" s="6">
        <v>0.21263289518999018</v>
      </c>
      <c r="Q227" s="6">
        <v>6.7508978595137742E-2</v>
      </c>
      <c r="R227" s="6">
        <v>3.9967862534548773E-2</v>
      </c>
      <c r="S227" s="6">
        <v>0.18910102921543498</v>
      </c>
      <c r="T227" s="6">
        <v>0.22426201175250604</v>
      </c>
      <c r="U227" s="6">
        <v>0.16010224641805795</v>
      </c>
      <c r="V227" s="6">
        <v>0.18532909415809384</v>
      </c>
      <c r="W227" s="6">
        <v>0.19238566519952946</v>
      </c>
      <c r="X227" s="6">
        <v>-7.6595441997871119E-2</v>
      </c>
      <c r="Y227" s="6">
        <v>-0.13259120448764569</v>
      </c>
      <c r="Z227" s="6">
        <v>-0.16170841362994823</v>
      </c>
      <c r="AA227" s="6">
        <v>-4.6941533768658956E-2</v>
      </c>
      <c r="AB227" s="6">
        <v>-0.10235451599075152</v>
      </c>
      <c r="AC227" s="6">
        <v>-5.3712358789146097E-2</v>
      </c>
      <c r="AD227" s="12">
        <v>2486.2217556309938</v>
      </c>
    </row>
    <row r="228" spans="1:30">
      <c r="A228" s="18" t="s">
        <v>766</v>
      </c>
      <c r="B228" s="18" t="s">
        <v>2540</v>
      </c>
      <c r="C228" s="18" t="s">
        <v>3584</v>
      </c>
      <c r="D228" s="9">
        <v>609448000000</v>
      </c>
      <c r="E228" s="9">
        <v>638970000000</v>
      </c>
      <c r="F228" s="10">
        <v>196610000000</v>
      </c>
      <c r="G228" s="10">
        <v>0</v>
      </c>
      <c r="H228" s="9">
        <v>11379000000</v>
      </c>
      <c r="I228" s="9">
        <v>7568000000</v>
      </c>
      <c r="J228" s="10">
        <v>18538000000</v>
      </c>
      <c r="K228" s="10">
        <v>0</v>
      </c>
      <c r="L228" s="9">
        <v>36000000</v>
      </c>
      <c r="M228" s="9">
        <v>8833000000</v>
      </c>
      <c r="N228" s="10">
        <v>-11124000000</v>
      </c>
      <c r="O228" s="12">
        <v>0</v>
      </c>
      <c r="P228" s="6">
        <v>1.4125055599107912</v>
      </c>
      <c r="Q228" s="6">
        <v>1.6158153237681678</v>
      </c>
      <c r="R228" s="6">
        <v>9.6249707438820341E-3</v>
      </c>
      <c r="S228" s="6">
        <v>-1</v>
      </c>
      <c r="T228" s="6">
        <v>1.8670994079888686E-2</v>
      </c>
      <c r="U228" s="6">
        <v>1.1844061536535361E-2</v>
      </c>
      <c r="V228" s="6">
        <v>9.4288184731193728E-2</v>
      </c>
      <c r="W228" s="6" t="e">
        <v>#DIV/0!</v>
      </c>
      <c r="X228" s="6">
        <v>1.0006604028180437</v>
      </c>
      <c r="Y228" s="6">
        <v>0.79471055501258325</v>
      </c>
      <c r="Z228" s="6">
        <v>-1.39176239068595</v>
      </c>
      <c r="AA228" s="6">
        <v>-1</v>
      </c>
      <c r="AB228" s="6">
        <v>-0.97051307307741153</v>
      </c>
      <c r="AC228" s="6">
        <v>-0.25</v>
      </c>
      <c r="AD228" s="12">
        <v>-12.343800359660575</v>
      </c>
    </row>
    <row r="229" spans="1:30">
      <c r="A229" s="18" t="s">
        <v>1034</v>
      </c>
      <c r="B229" s="18" t="s">
        <v>2536</v>
      </c>
      <c r="C229" s="18" t="s">
        <v>3584</v>
      </c>
      <c r="D229" s="9">
        <v>112130000000</v>
      </c>
      <c r="E229" s="9">
        <v>87566000000</v>
      </c>
      <c r="F229" s="10">
        <v>72316000000</v>
      </c>
      <c r="G229" s="10">
        <v>91321000000</v>
      </c>
      <c r="H229" s="9">
        <v>20312000000</v>
      </c>
      <c r="I229" s="9">
        <v>13236000000</v>
      </c>
      <c r="J229" s="10">
        <v>10589000000</v>
      </c>
      <c r="K229" s="10">
        <v>12173000000</v>
      </c>
      <c r="L229" s="9">
        <v>7890000000</v>
      </c>
      <c r="M229" s="9">
        <v>3754000000</v>
      </c>
      <c r="N229" s="10">
        <v>84000000</v>
      </c>
      <c r="O229" s="12">
        <v>2223000000</v>
      </c>
      <c r="P229" s="6">
        <v>-0.10906224395742382</v>
      </c>
      <c r="Q229" s="6">
        <v>-0.21647344034898583</v>
      </c>
      <c r="R229" s="6">
        <v>-0.41367817920031646</v>
      </c>
      <c r="S229" s="6">
        <v>-0.12995514309537853</v>
      </c>
      <c r="T229" s="6">
        <v>0.18114688308213681</v>
      </c>
      <c r="U229" s="6">
        <v>0.15115455770504535</v>
      </c>
      <c r="V229" s="6">
        <v>0.14642679351734056</v>
      </c>
      <c r="W229" s="6">
        <v>0.13329902213072567</v>
      </c>
      <c r="X229" s="6">
        <v>-0.11428887578530607</v>
      </c>
      <c r="Y229" s="6">
        <v>-0.45748215466996156</v>
      </c>
      <c r="Z229" s="6">
        <v>-0.99119292950800308</v>
      </c>
      <c r="AA229" s="6">
        <v>-0.72088816068151029</v>
      </c>
      <c r="AB229" s="6">
        <v>-0.39720730755585687</v>
      </c>
      <c r="AC229" s="6">
        <v>-0.14631631514815144</v>
      </c>
      <c r="AD229" s="12">
        <v>251.50009957428142</v>
      </c>
    </row>
    <row r="230" spans="1:30">
      <c r="A230" s="18" t="s">
        <v>43</v>
      </c>
      <c r="B230" s="18" t="s">
        <v>1691</v>
      </c>
      <c r="C230" s="18" t="s">
        <v>3584</v>
      </c>
      <c r="D230" s="9">
        <v>21719000000</v>
      </c>
      <c r="E230" s="9">
        <v>18098000000</v>
      </c>
      <c r="F230" s="10">
        <v>113780000000</v>
      </c>
      <c r="G230" s="10">
        <v>0</v>
      </c>
      <c r="H230" s="9">
        <v>7087000000</v>
      </c>
      <c r="I230" s="9">
        <v>6436000000</v>
      </c>
      <c r="J230" s="10">
        <v>17136000000</v>
      </c>
      <c r="K230" s="10">
        <v>0</v>
      </c>
      <c r="L230" s="9">
        <v>1633000000</v>
      </c>
      <c r="M230" s="9">
        <v>6000000</v>
      </c>
      <c r="N230" s="10">
        <v>7657000000</v>
      </c>
      <c r="O230" s="12">
        <v>0</v>
      </c>
      <c r="P230" s="6">
        <v>-0.69256872343541631</v>
      </c>
      <c r="Q230" s="6">
        <v>-0.80073634192880339</v>
      </c>
      <c r="R230" s="6">
        <v>13.822189850835763</v>
      </c>
      <c r="S230" s="6">
        <v>-1</v>
      </c>
      <c r="T230" s="6">
        <v>0.32630415764998388</v>
      </c>
      <c r="U230" s="6">
        <v>0.35561940545916676</v>
      </c>
      <c r="V230" s="6">
        <v>0.15060643346809632</v>
      </c>
      <c r="W230" s="6" t="e">
        <v>#DIV/0!</v>
      </c>
      <c r="X230" s="6">
        <v>1.0744834478413896</v>
      </c>
      <c r="Y230" s="6">
        <v>-0.99965502553036512</v>
      </c>
      <c r="Z230" s="6">
        <v>2.007997124021625</v>
      </c>
      <c r="AA230" s="6">
        <v>-1</v>
      </c>
      <c r="AB230" s="6">
        <v>-0.15337442311787686</v>
      </c>
      <c r="AC230" s="6">
        <v>-0.25</v>
      </c>
      <c r="AD230" s="12">
        <v>93.724709275449314</v>
      </c>
    </row>
    <row r="231" spans="1:30">
      <c r="A231" s="18" t="s">
        <v>44</v>
      </c>
      <c r="B231" s="18" t="s">
        <v>1692</v>
      </c>
      <c r="C231" s="18" t="s">
        <v>3584</v>
      </c>
      <c r="D231" s="9">
        <v>37503000000</v>
      </c>
      <c r="E231" s="9">
        <v>35211000000</v>
      </c>
      <c r="F231" s="10">
        <v>73407000000</v>
      </c>
      <c r="G231" s="10">
        <v>15667000000</v>
      </c>
      <c r="H231" s="9">
        <v>3211000000</v>
      </c>
      <c r="I231" s="9">
        <v>3657000000</v>
      </c>
      <c r="J231" s="10">
        <v>4134000000</v>
      </c>
      <c r="K231" s="10">
        <v>1982000000</v>
      </c>
      <c r="L231" s="9">
        <v>829000000</v>
      </c>
      <c r="M231" s="9">
        <v>971000000</v>
      </c>
      <c r="N231" s="10">
        <v>2753000000</v>
      </c>
      <c r="O231" s="12">
        <v>145000000</v>
      </c>
      <c r="P231" s="6">
        <v>-0.38712618183820069</v>
      </c>
      <c r="Q231" s="6">
        <v>-0.33330945701003661</v>
      </c>
      <c r="R231" s="6">
        <v>-0.24448634137403069</v>
      </c>
      <c r="S231" s="6">
        <v>-0.4327243132564963</v>
      </c>
      <c r="T231" s="6">
        <v>8.5619817081300162E-2</v>
      </c>
      <c r="U231" s="6">
        <v>0.10385958933287893</v>
      </c>
      <c r="V231" s="6">
        <v>5.6316155135068866E-2</v>
      </c>
      <c r="W231" s="6">
        <v>0.12650794663943321</v>
      </c>
      <c r="X231" s="6">
        <v>-0.47284000920086861</v>
      </c>
      <c r="Y231" s="6">
        <v>-0.16958670256638281</v>
      </c>
      <c r="Z231" s="6">
        <v>0.14676759524479407</v>
      </c>
      <c r="AA231" s="6">
        <v>-0.76954711026205413</v>
      </c>
      <c r="AB231" s="6">
        <v>-6.7160572952063124E-2</v>
      </c>
      <c r="AC231" s="6">
        <v>-0.23404297516402456</v>
      </c>
      <c r="AD231" s="12">
        <v>602.30769230769238</v>
      </c>
    </row>
    <row r="232" spans="1:30">
      <c r="A232" s="18" t="s">
        <v>1632</v>
      </c>
      <c r="B232" s="18" t="s">
        <v>1693</v>
      </c>
      <c r="C232" s="18" t="s">
        <v>3584</v>
      </c>
      <c r="D232" s="9">
        <v>299549000000</v>
      </c>
      <c r="E232" s="9">
        <v>274555000000</v>
      </c>
      <c r="F232" s="10">
        <v>145355000000</v>
      </c>
      <c r="G232" s="10">
        <v>71820000000</v>
      </c>
      <c r="H232" s="9">
        <v>18192000000</v>
      </c>
      <c r="I232" s="9">
        <v>25517000000</v>
      </c>
      <c r="J232" s="10">
        <v>5590000000</v>
      </c>
      <c r="K232" s="10">
        <v>4356000000</v>
      </c>
      <c r="L232" s="9">
        <v>9946000000</v>
      </c>
      <c r="M232" s="9">
        <v>13241000000</v>
      </c>
      <c r="N232" s="10">
        <v>-8710000000</v>
      </c>
      <c r="O232" s="12">
        <v>411000000</v>
      </c>
      <c r="P232" s="6">
        <v>9.5746622064385639E-2</v>
      </c>
      <c r="Q232" s="6">
        <v>0.24159353563209729</v>
      </c>
      <c r="R232" s="6">
        <v>8.091268204683863E-2</v>
      </c>
      <c r="S232" s="6">
        <v>-0.23620608694865891</v>
      </c>
      <c r="T232" s="6">
        <v>6.0731299386744743E-2</v>
      </c>
      <c r="U232" s="6">
        <v>9.2939483892116329E-2</v>
      </c>
      <c r="V232" s="6">
        <v>3.8457569399057479E-2</v>
      </c>
      <c r="W232" s="6">
        <v>6.0651629072681706E-2</v>
      </c>
      <c r="X232" s="6">
        <v>-0.42738990202324806</v>
      </c>
      <c r="Y232" s="6">
        <v>7.665921215832204E-2</v>
      </c>
      <c r="Z232" s="6">
        <v>-3.4962200628956452</v>
      </c>
      <c r="AA232" s="6">
        <v>-0.79484790820063844</v>
      </c>
      <c r="AB232" s="6">
        <v>-0.44120769513851943</v>
      </c>
      <c r="AC232" s="6">
        <v>-0.21944440925520597</v>
      </c>
      <c r="AD232" s="12">
        <v>4767.211015049631</v>
      </c>
    </row>
    <row r="233" spans="1:30">
      <c r="A233" s="18" t="s">
        <v>1062</v>
      </c>
      <c r="B233" s="18" t="s">
        <v>2585</v>
      </c>
      <c r="C233" s="18" t="s">
        <v>3584</v>
      </c>
      <c r="D233" s="9">
        <v>1225542000000</v>
      </c>
      <c r="E233" s="9">
        <v>1325269000000</v>
      </c>
      <c r="F233" s="10">
        <v>1517098000000</v>
      </c>
      <c r="G233" s="10">
        <v>920102000000</v>
      </c>
      <c r="H233" s="9">
        <v>55075000000</v>
      </c>
      <c r="I233" s="9">
        <v>56680000000</v>
      </c>
      <c r="J233" s="10">
        <v>42365000000</v>
      </c>
      <c r="K233" s="10">
        <v>48714000000</v>
      </c>
      <c r="L233" s="9">
        <v>25141000000</v>
      </c>
      <c r="M233" s="9">
        <v>14062000000</v>
      </c>
      <c r="N233" s="10">
        <v>7180000000</v>
      </c>
      <c r="O233" s="12">
        <v>3344000000</v>
      </c>
      <c r="P233" s="6">
        <v>6.1021152098152072E-2</v>
      </c>
      <c r="Q233" s="6">
        <v>0.16092846701223154</v>
      </c>
      <c r="R233" s="6">
        <v>2.8469125737743135E-2</v>
      </c>
      <c r="S233" s="6">
        <v>-0.15199178133898103</v>
      </c>
      <c r="T233" s="6">
        <v>4.4939300325896624E-2</v>
      </c>
      <c r="U233" s="6">
        <v>4.2768675642454478E-2</v>
      </c>
      <c r="V233" s="6">
        <v>2.7925025278525185E-2</v>
      </c>
      <c r="W233" s="6">
        <v>5.2944130107314191E-2</v>
      </c>
      <c r="X233" s="6">
        <v>-0.21028914945036423</v>
      </c>
      <c r="Y233" s="6">
        <v>-0.5358723417186152</v>
      </c>
      <c r="Z233" s="6">
        <v>-0.79175753871844345</v>
      </c>
      <c r="AA233" s="6">
        <v>-0.28204098511761888</v>
      </c>
      <c r="AB233" s="6">
        <v>-0.48219301526574188</v>
      </c>
      <c r="AC233" s="6">
        <v>-0.14128471606304699</v>
      </c>
      <c r="AD233" s="12">
        <v>1358.2852985849897</v>
      </c>
    </row>
    <row r="234" spans="1:30">
      <c r="A234" s="18" t="s">
        <v>1041</v>
      </c>
      <c r="B234" s="18" t="s">
        <v>2549</v>
      </c>
      <c r="C234" s="18" t="s">
        <v>3572</v>
      </c>
      <c r="D234" s="9">
        <v>5324425000000</v>
      </c>
      <c r="E234" s="9">
        <v>4614951000000</v>
      </c>
      <c r="F234" s="10">
        <v>5001320000000</v>
      </c>
      <c r="G234" s="10">
        <v>0</v>
      </c>
      <c r="H234" s="9">
        <v>307481000000</v>
      </c>
      <c r="I234" s="9">
        <v>271347000000</v>
      </c>
      <c r="J234" s="10">
        <v>333011000000</v>
      </c>
      <c r="K234" s="10">
        <v>0</v>
      </c>
      <c r="L234" s="9">
        <v>55107000000</v>
      </c>
      <c r="M234" s="9">
        <v>54186000000</v>
      </c>
      <c r="N234" s="10">
        <v>208011000000</v>
      </c>
      <c r="O234" s="12">
        <v>0</v>
      </c>
      <c r="P234" s="6">
        <v>0.12469962616146245</v>
      </c>
      <c r="Q234" s="6">
        <v>-1.5561497830414578E-2</v>
      </c>
      <c r="R234" s="6">
        <v>-7.9586486893731059E-2</v>
      </c>
      <c r="S234" s="6">
        <v>-1</v>
      </c>
      <c r="T234" s="6">
        <v>5.7749146621466164E-2</v>
      </c>
      <c r="U234" s="6">
        <v>5.879737401328855E-2</v>
      </c>
      <c r="V234" s="6">
        <v>6.6584621659881785E-2</v>
      </c>
      <c r="W234" s="6" t="e">
        <v>#DIV/0!</v>
      </c>
      <c r="X234" s="6">
        <v>-0.66827084252078628</v>
      </c>
      <c r="Y234" s="6">
        <v>-0.73718637206590276</v>
      </c>
      <c r="Z234" s="6">
        <v>0.60473551810273596</v>
      </c>
      <c r="AA234" s="6">
        <v>-1</v>
      </c>
      <c r="AB234" s="6">
        <v>-0.30650828406807629</v>
      </c>
      <c r="AC234" s="6">
        <v>-0.25</v>
      </c>
      <c r="AD234" s="12">
        <v>1374.3517184970917</v>
      </c>
    </row>
    <row r="235" spans="1:30">
      <c r="A235" s="18" t="s">
        <v>389</v>
      </c>
      <c r="B235" s="18" t="s">
        <v>2098</v>
      </c>
      <c r="C235" s="18" t="s">
        <v>3595</v>
      </c>
      <c r="D235" s="9">
        <v>16018000000</v>
      </c>
      <c r="E235" s="9">
        <v>24172000000</v>
      </c>
      <c r="F235" s="10">
        <v>5609000000</v>
      </c>
      <c r="G235" s="10">
        <v>2477000000</v>
      </c>
      <c r="H235" s="9">
        <v>1875000000</v>
      </c>
      <c r="I235" s="9">
        <v>2976000000</v>
      </c>
      <c r="J235" s="10">
        <v>764000000</v>
      </c>
      <c r="K235" s="10">
        <v>67000000</v>
      </c>
      <c r="L235" s="9">
        <v>573000000</v>
      </c>
      <c r="M235" s="9">
        <v>786000000</v>
      </c>
      <c r="N235" s="10">
        <v>294000000</v>
      </c>
      <c r="O235" s="12">
        <v>-590000000</v>
      </c>
      <c r="P235" s="6">
        <v>0.58041550214786042</v>
      </c>
      <c r="Q235" s="6">
        <v>-0.1659976463409524</v>
      </c>
      <c r="R235" s="6">
        <v>-6.3966404047052144E-2</v>
      </c>
      <c r="S235" s="6">
        <v>-0.44248780070014104</v>
      </c>
      <c r="T235" s="6">
        <v>0.11705581221126234</v>
      </c>
      <c r="U235" s="6">
        <v>0.12311765679298362</v>
      </c>
      <c r="V235" s="6">
        <v>0.13620966304154039</v>
      </c>
      <c r="W235" s="6">
        <v>2.7048849414614454E-2</v>
      </c>
      <c r="X235" s="6">
        <v>0.39472348551729236</v>
      </c>
      <c r="Y235" s="6">
        <v>-9.9633716218753901E-2</v>
      </c>
      <c r="Z235" s="6">
        <v>18.676697531142555</v>
      </c>
      <c r="AA235" s="6">
        <v>-3.1609449849045173</v>
      </c>
      <c r="AB235" s="6">
        <v>0.20224239709429703</v>
      </c>
      <c r="AC235" s="6">
        <v>-0.8911782749022672</v>
      </c>
      <c r="AD235" s="12">
        <v>476.45556502789253</v>
      </c>
    </row>
    <row r="236" spans="1:30">
      <c r="A236" s="18" t="s">
        <v>2586</v>
      </c>
      <c r="B236" s="18" t="s">
        <v>2587</v>
      </c>
      <c r="C236" s="18" t="s">
        <v>3572</v>
      </c>
      <c r="D236" s="9">
        <v>2873000000</v>
      </c>
      <c r="E236" s="9">
        <v>2766000000</v>
      </c>
      <c r="F236" s="10">
        <v>2875000000</v>
      </c>
      <c r="G236" s="10">
        <v>2915000000</v>
      </c>
      <c r="H236" s="9">
        <v>1550000000</v>
      </c>
      <c r="I236" s="9">
        <v>1612000000</v>
      </c>
      <c r="J236" s="10">
        <v>1314000000</v>
      </c>
      <c r="K236" s="10">
        <v>1238000000</v>
      </c>
      <c r="L236" s="9">
        <v>1120000000</v>
      </c>
      <c r="M236" s="9">
        <v>2341000000</v>
      </c>
      <c r="N236" s="10">
        <v>2626000000</v>
      </c>
      <c r="O236" s="12">
        <v>591000000</v>
      </c>
      <c r="P236" s="6">
        <v>0.57540181879103602</v>
      </c>
      <c r="Q236" s="6">
        <v>9.7195851851309741E-3</v>
      </c>
      <c r="R236" s="6">
        <v>3.832310412744229E-2</v>
      </c>
      <c r="S236" s="6">
        <v>-9.6449586245497113E-2</v>
      </c>
      <c r="T236" s="6">
        <v>0.53950574312565258</v>
      </c>
      <c r="U236" s="6">
        <v>0.5827910339840926</v>
      </c>
      <c r="V236" s="6">
        <v>0.45704347826086955</v>
      </c>
      <c r="W236" s="6">
        <v>0.42469982847341337</v>
      </c>
      <c r="X236" s="6">
        <v>0.45698932707835671</v>
      </c>
      <c r="Y236" s="6">
        <v>4.5271166789819137</v>
      </c>
      <c r="Z236" s="6">
        <v>3.2763162351554178</v>
      </c>
      <c r="AA236" s="6">
        <v>-0.63664284311061325</v>
      </c>
      <c r="AB236" s="6">
        <v>1.9984363429119756</v>
      </c>
      <c r="AC236" s="6">
        <v>-3.5753938245375316E-4</v>
      </c>
      <c r="AD236" s="12">
        <v>202.3637590083388</v>
      </c>
    </row>
    <row r="237" spans="1:30">
      <c r="A237" s="18" t="s">
        <v>1064</v>
      </c>
      <c r="B237" s="18" t="s">
        <v>2589</v>
      </c>
      <c r="C237" s="18" t="s">
        <v>3589</v>
      </c>
      <c r="D237" s="9">
        <v>109422000000</v>
      </c>
      <c r="E237" s="9">
        <v>0</v>
      </c>
      <c r="F237" s="10">
        <v>74046000000</v>
      </c>
      <c r="G237" s="10">
        <v>48994000000</v>
      </c>
      <c r="H237" s="9">
        <v>10572000000</v>
      </c>
      <c r="I237" s="9">
        <v>0</v>
      </c>
      <c r="J237" s="10">
        <v>3920000000</v>
      </c>
      <c r="K237" s="10">
        <v>2598000000</v>
      </c>
      <c r="L237" s="9">
        <v>4807000000</v>
      </c>
      <c r="M237" s="9">
        <v>0</v>
      </c>
      <c r="N237" s="10">
        <v>1922000000</v>
      </c>
      <c r="O237" s="12">
        <v>341000000</v>
      </c>
      <c r="P237" s="6">
        <v>0.14571765422207458</v>
      </c>
      <c r="Q237" s="6">
        <v>-1</v>
      </c>
      <c r="R237" s="6">
        <v>2.007048210017557E-2</v>
      </c>
      <c r="S237" s="6">
        <v>-0.2159411722796383</v>
      </c>
      <c r="T237" s="6">
        <v>9.6616768108789816E-2</v>
      </c>
      <c r="U237" s="6" t="e">
        <v>#DIV/0!</v>
      </c>
      <c r="V237" s="6">
        <v>5.2940064284363771E-2</v>
      </c>
      <c r="W237" s="6">
        <v>5.302690125321468E-2</v>
      </c>
      <c r="X237" s="6">
        <v>-0.23792247570101943</v>
      </c>
      <c r="Y237" s="6">
        <v>-1</v>
      </c>
      <c r="Z237" s="6">
        <v>0.60130307479050471</v>
      </c>
      <c r="AA237" s="6">
        <v>-0.82469983391116364</v>
      </c>
      <c r="AB237" s="6">
        <v>-0.56830465233598826</v>
      </c>
      <c r="AC237" s="6">
        <v>-0.23190332486215912</v>
      </c>
      <c r="AD237" s="12">
        <v>1084.5975337755485</v>
      </c>
    </row>
    <row r="238" spans="1:30">
      <c r="A238" s="18" t="s">
        <v>1065</v>
      </c>
      <c r="B238" s="18" t="s">
        <v>2590</v>
      </c>
      <c r="C238" s="18" t="s">
        <v>3589</v>
      </c>
      <c r="D238" s="9">
        <v>166389000000</v>
      </c>
      <c r="E238" s="9">
        <v>190960000000</v>
      </c>
      <c r="F238" s="10">
        <v>216866000000</v>
      </c>
      <c r="G238" s="10">
        <v>146845000000</v>
      </c>
      <c r="H238" s="9">
        <v>12474000000</v>
      </c>
      <c r="I238" s="9">
        <v>6819000000</v>
      </c>
      <c r="J238" s="10">
        <v>900000000</v>
      </c>
      <c r="K238" s="10">
        <v>3901000000</v>
      </c>
      <c r="L238" s="9">
        <v>9980000000</v>
      </c>
      <c r="M238" s="9">
        <v>4708000000</v>
      </c>
      <c r="N238" s="10">
        <v>-2439000000</v>
      </c>
      <c r="O238" s="12">
        <v>2013000000</v>
      </c>
      <c r="P238" s="6">
        <v>9.4259596287356931E-2</v>
      </c>
      <c r="Q238" s="6">
        <v>0.8341124311546908</v>
      </c>
      <c r="R238" s="6">
        <v>0.30335541281066114</v>
      </c>
      <c r="S238" s="6">
        <v>7.4323697542237749E-2</v>
      </c>
      <c r="T238" s="6">
        <v>7.4968898184375174E-2</v>
      </c>
      <c r="U238" s="6">
        <v>3.5709049015500628E-2</v>
      </c>
      <c r="V238" s="6">
        <v>4.1500281279684232E-3</v>
      </c>
      <c r="W238" s="6">
        <v>2.6565426129592427E-2</v>
      </c>
      <c r="X238" s="6">
        <v>-5.8235522712739241E-2</v>
      </c>
      <c r="Y238" s="6">
        <v>-0.44361175741425163</v>
      </c>
      <c r="Z238" s="6">
        <v>-1.4556977457184626</v>
      </c>
      <c r="AA238" s="6">
        <v>-0.7314302888300005</v>
      </c>
      <c r="AB238" s="6">
        <v>-0.36755228767786463</v>
      </c>
      <c r="AC238" s="6">
        <v>-0.19087364588910871</v>
      </c>
      <c r="AD238" s="12">
        <v>528.22222222222229</v>
      </c>
    </row>
    <row r="239" spans="1:30">
      <c r="A239" s="18" t="s">
        <v>1069</v>
      </c>
      <c r="B239" s="18" t="s">
        <v>2595</v>
      </c>
      <c r="C239" s="18" t="s">
        <v>3589</v>
      </c>
      <c r="D239" s="9">
        <v>469447000000</v>
      </c>
      <c r="E239" s="9">
        <v>388816000000</v>
      </c>
      <c r="F239" s="10">
        <v>408519000000</v>
      </c>
      <c r="G239" s="10">
        <v>446844000000</v>
      </c>
      <c r="H239" s="9">
        <v>176192000000</v>
      </c>
      <c r="I239" s="9">
        <v>187402000000</v>
      </c>
      <c r="J239" s="10">
        <v>208165000000</v>
      </c>
      <c r="K239" s="10">
        <v>172285000000</v>
      </c>
      <c r="L239" s="9">
        <v>110636000000</v>
      </c>
      <c r="M239" s="9">
        <v>112644000000</v>
      </c>
      <c r="N239" s="10">
        <v>127319000000</v>
      </c>
      <c r="O239" s="12">
        <v>100979000000</v>
      </c>
      <c r="P239" s="6">
        <v>-0.32038114319682032</v>
      </c>
      <c r="Q239" s="6">
        <v>-7.0932947698970128E-2</v>
      </c>
      <c r="R239" s="6">
        <v>1.5839282080829884E-2</v>
      </c>
      <c r="S239" s="6">
        <v>0.52324514205919748</v>
      </c>
      <c r="T239" s="6">
        <v>0.37531819353409435</v>
      </c>
      <c r="U239" s="6">
        <v>0.48198119418953955</v>
      </c>
      <c r="V239" s="6">
        <v>0.50956014285749252</v>
      </c>
      <c r="W239" s="6">
        <v>0.38555961364592567</v>
      </c>
      <c r="X239" s="6">
        <v>-0.2486046576233229</v>
      </c>
      <c r="Y239" s="6">
        <v>-0.14334597725637671</v>
      </c>
      <c r="Z239" s="6">
        <v>0.765478071089993</v>
      </c>
      <c r="AA239" s="6">
        <v>0.23196363142244814</v>
      </c>
      <c r="AB239" s="6">
        <v>-0.35961864925971143</v>
      </c>
      <c r="AC239" s="6">
        <v>-9.5454366218063469E-3</v>
      </c>
      <c r="AD239" s="12">
        <v>1479.3376017228873</v>
      </c>
    </row>
    <row r="240" spans="1:30">
      <c r="A240" s="18" t="s">
        <v>390</v>
      </c>
      <c r="B240" s="18" t="s">
        <v>2099</v>
      </c>
      <c r="C240" s="18" t="s">
        <v>3618</v>
      </c>
      <c r="D240" s="9">
        <v>26671000000</v>
      </c>
      <c r="E240" s="9">
        <v>25731353</v>
      </c>
      <c r="F240" s="10">
        <v>27225000000</v>
      </c>
      <c r="G240" s="10">
        <v>0</v>
      </c>
      <c r="H240" s="9">
        <v>2773000000</v>
      </c>
      <c r="I240" s="9">
        <v>2471112</v>
      </c>
      <c r="J240" s="10">
        <v>1990000000</v>
      </c>
      <c r="K240" s="10">
        <v>0</v>
      </c>
      <c r="L240" s="9">
        <v>542000000</v>
      </c>
      <c r="M240" s="9">
        <v>616911</v>
      </c>
      <c r="N240" s="10">
        <v>277000000</v>
      </c>
      <c r="O240" s="12">
        <v>0</v>
      </c>
      <c r="P240" s="6">
        <v>-0.27799165255204755</v>
      </c>
      <c r="Q240" s="6">
        <v>-0.99908036146699275</v>
      </c>
      <c r="R240" s="6">
        <v>-0.16950869814477781</v>
      </c>
      <c r="S240" s="6" t="e">
        <v>#DIV/0!</v>
      </c>
      <c r="T240" s="6">
        <v>0.10397060477672378</v>
      </c>
      <c r="U240" s="6">
        <v>9.6035058863791573E-2</v>
      </c>
      <c r="V240" s="6">
        <v>7.309458218549128E-2</v>
      </c>
      <c r="W240" s="6" t="e">
        <v>#DIV/0!</v>
      </c>
      <c r="X240" s="6">
        <v>-0.21288425865004329</v>
      </c>
      <c r="Y240" s="6">
        <v>-0.99899180660791864</v>
      </c>
      <c r="Z240" s="6">
        <v>-0.39674153708901738</v>
      </c>
      <c r="AA240" s="6" t="e">
        <v>#DIV/0!</v>
      </c>
      <c r="AB240" s="6">
        <v>-0.62703209204543375</v>
      </c>
      <c r="AC240" s="6" t="e">
        <v>#DIV/0!</v>
      </c>
      <c r="AD240" s="12">
        <v>406.47838136070249</v>
      </c>
    </row>
    <row r="241" spans="1:30">
      <c r="A241" s="18" t="s">
        <v>45</v>
      </c>
      <c r="B241" s="18" t="s">
        <v>1694</v>
      </c>
      <c r="C241" s="18" t="s">
        <v>3619</v>
      </c>
      <c r="D241" s="9">
        <v>72656000000</v>
      </c>
      <c r="E241" s="9">
        <v>56728000000</v>
      </c>
      <c r="F241" s="10">
        <v>110268000000</v>
      </c>
      <c r="G241" s="10">
        <v>0</v>
      </c>
      <c r="H241" s="9">
        <v>31375000000</v>
      </c>
      <c r="I241" s="9">
        <v>22422000000</v>
      </c>
      <c r="J241" s="10">
        <v>55935000000</v>
      </c>
      <c r="K241" s="10">
        <v>0</v>
      </c>
      <c r="L241" s="9">
        <v>3375000000</v>
      </c>
      <c r="M241" s="9">
        <v>2850000000</v>
      </c>
      <c r="N241" s="10">
        <v>7985000000</v>
      </c>
      <c r="O241" s="12">
        <v>0</v>
      </c>
      <c r="P241" s="6">
        <v>0.57588246973557444</v>
      </c>
      <c r="Q241" s="6">
        <v>-8.8960251630148413E-3</v>
      </c>
      <c r="R241" s="6">
        <v>5.9852093570790049E-2</v>
      </c>
      <c r="S241" s="6">
        <v>-1</v>
      </c>
      <c r="T241" s="6">
        <v>0.43182944285399694</v>
      </c>
      <c r="U241" s="6">
        <v>0.39525454801861515</v>
      </c>
      <c r="V241" s="6">
        <v>0.50726412014364997</v>
      </c>
      <c r="W241" s="6" t="e">
        <v>#DIV/0!</v>
      </c>
      <c r="X241" s="6">
        <v>1.5343759867780635</v>
      </c>
      <c r="Y241" s="6">
        <v>0.1928772750439241</v>
      </c>
      <c r="Z241" s="6">
        <v>-0.27076425894736134</v>
      </c>
      <c r="AA241" s="6">
        <v>-1</v>
      </c>
      <c r="AB241" s="6">
        <v>4.8658531919005155E-2</v>
      </c>
      <c r="AC241" s="6">
        <v>-0.25</v>
      </c>
      <c r="AD241" s="12">
        <v>1235.6521739130435</v>
      </c>
    </row>
    <row r="242" spans="1:30">
      <c r="A242" s="18" t="s">
        <v>1609</v>
      </c>
      <c r="B242" s="18" t="s">
        <v>2434</v>
      </c>
      <c r="C242" s="18" t="s">
        <v>3620</v>
      </c>
      <c r="D242" s="10">
        <v>2323741000000</v>
      </c>
      <c r="E242" s="9">
        <v>2504870000000</v>
      </c>
      <c r="F242" s="10">
        <v>2888034000000</v>
      </c>
      <c r="G242" s="10">
        <v>2883597000000</v>
      </c>
      <c r="H242" s="9"/>
      <c r="I242" s="9"/>
      <c r="J242" s="10">
        <v>1366195000000</v>
      </c>
      <c r="K242" s="10">
        <v>0</v>
      </c>
      <c r="L242" s="9">
        <v>786224000000</v>
      </c>
      <c r="M242" s="9">
        <v>898682000000</v>
      </c>
      <c r="N242" s="10">
        <v>1121038000000</v>
      </c>
      <c r="O242" s="12">
        <v>888629000000</v>
      </c>
      <c r="P242" s="6">
        <v>0.96198608219307624</v>
      </c>
      <c r="Q242" s="6">
        <v>0.4162161489812326</v>
      </c>
      <c r="R242" s="6">
        <v>0.33633202462560702</v>
      </c>
      <c r="S242" s="6">
        <v>0.42055411323654746</v>
      </c>
      <c r="T242" s="6">
        <v>0</v>
      </c>
      <c r="U242" s="6">
        <v>0</v>
      </c>
      <c r="V242" s="6">
        <v>0.47305364133524747</v>
      </c>
      <c r="W242" s="6">
        <v>0</v>
      </c>
      <c r="X242" s="6">
        <v>6.5303755413073761E-2</v>
      </c>
      <c r="Y242" s="6">
        <v>0.58459978664691825</v>
      </c>
      <c r="Z242" s="6">
        <v>0.43786049506385499</v>
      </c>
      <c r="AA242" s="6">
        <v>0.1124242947740548</v>
      </c>
      <c r="AB242" s="6">
        <v>0.26835263547712329</v>
      </c>
      <c r="AC242" s="6">
        <v>0.32401361638756698</v>
      </c>
      <c r="AD242" s="12">
        <v>3824.9213827506369</v>
      </c>
    </row>
    <row r="243" spans="1:30">
      <c r="A243" s="18" t="s">
        <v>46</v>
      </c>
      <c r="B243" s="18" t="s">
        <v>1695</v>
      </c>
      <c r="C243" s="18" t="s">
        <v>3578</v>
      </c>
      <c r="D243" s="9">
        <v>192654000000</v>
      </c>
      <c r="E243" s="9">
        <v>164936000000</v>
      </c>
      <c r="F243" s="10">
        <v>351232000000</v>
      </c>
      <c r="G243" s="10">
        <v>150761000000</v>
      </c>
      <c r="H243" s="9">
        <v>43043000000</v>
      </c>
      <c r="I243" s="9">
        <v>44538000000</v>
      </c>
      <c r="J243" s="10">
        <v>128294000000</v>
      </c>
      <c r="K243" s="10">
        <v>72299000000</v>
      </c>
      <c r="L243" s="9">
        <v>28576000000</v>
      </c>
      <c r="M243" s="9">
        <v>24106000000</v>
      </c>
      <c r="N243" s="10">
        <v>80851000000</v>
      </c>
      <c r="O243" s="12">
        <v>42057000000</v>
      </c>
      <c r="P243" s="6">
        <v>0.21102402469999276</v>
      </c>
      <c r="Q243" s="6">
        <v>1.0670476422897963</v>
      </c>
      <c r="R243" s="6">
        <v>0.53934907556220091</v>
      </c>
      <c r="S243" s="6">
        <v>0.3345384484949035</v>
      </c>
      <c r="T243" s="6">
        <v>0.22342126298960832</v>
      </c>
      <c r="U243" s="6">
        <v>0.27003201241693747</v>
      </c>
      <c r="V243" s="6">
        <v>0.36526854045189505</v>
      </c>
      <c r="W243" s="6">
        <v>0.47956036375455191</v>
      </c>
      <c r="X243" s="6">
        <v>0.60115361647803001</v>
      </c>
      <c r="Y243" s="6">
        <v>5.1127801620708437</v>
      </c>
      <c r="Z243" s="6">
        <v>0.41505916066924714</v>
      </c>
      <c r="AA243" s="6">
        <v>3.492183327998355</v>
      </c>
      <c r="AB243" s="6">
        <v>0.36553625923675082</v>
      </c>
      <c r="AC243" s="6">
        <v>1.7489918897555634</v>
      </c>
      <c r="AD243" s="12">
        <v>3031.4063120132482</v>
      </c>
    </row>
    <row r="244" spans="1:30">
      <c r="A244" s="18" t="s">
        <v>47</v>
      </c>
      <c r="B244" s="18" t="s">
        <v>1696</v>
      </c>
      <c r="C244" s="18" t="s">
        <v>3586</v>
      </c>
      <c r="D244" s="9">
        <v>945292000000</v>
      </c>
      <c r="E244" s="9">
        <v>62455000000</v>
      </c>
      <c r="F244" s="10">
        <v>1208883000000</v>
      </c>
      <c r="G244" s="10">
        <v>0</v>
      </c>
      <c r="H244" s="9">
        <v>400715000000</v>
      </c>
      <c r="I244" s="9">
        <v>30114000000</v>
      </c>
      <c r="J244" s="10">
        <v>418368000000</v>
      </c>
      <c r="K244" s="10">
        <v>0</v>
      </c>
      <c r="L244" s="9">
        <v>172852000000</v>
      </c>
      <c r="M244" s="9">
        <v>73737000000</v>
      </c>
      <c r="N244" s="10">
        <v>197360000000</v>
      </c>
      <c r="O244" s="12">
        <v>0</v>
      </c>
      <c r="P244" s="6">
        <v>1.2326502246503237</v>
      </c>
      <c r="Q244" s="6">
        <v>-0.91030396366785749</v>
      </c>
      <c r="R244" s="6">
        <v>-0.34941771865215837</v>
      </c>
      <c r="S244" s="6">
        <v>-1</v>
      </c>
      <c r="T244" s="6">
        <v>0.42390605230976247</v>
      </c>
      <c r="U244" s="6">
        <v>0.48217116323753101</v>
      </c>
      <c r="V244" s="6">
        <v>0.34607815644690182</v>
      </c>
      <c r="W244" s="6" t="e">
        <v>#DIV/0!</v>
      </c>
      <c r="X244" s="6">
        <v>8.341978221944828</v>
      </c>
      <c r="Y244" s="6">
        <v>-0.28336343181521195</v>
      </c>
      <c r="Z244" s="6">
        <v>-0.57856403394095424</v>
      </c>
      <c r="AA244" s="6">
        <v>-1</v>
      </c>
      <c r="AB244" s="6">
        <v>0.11932764088084058</v>
      </c>
      <c r="AC244" s="6">
        <v>-0.25</v>
      </c>
      <c r="AD244" s="12">
        <v>3741.7109684726151</v>
      </c>
    </row>
    <row r="245" spans="1:30">
      <c r="A245" s="18" t="s">
        <v>1067</v>
      </c>
      <c r="B245" s="18" t="s">
        <v>2593</v>
      </c>
      <c r="C245" s="18" t="s">
        <v>3591</v>
      </c>
      <c r="D245" s="9">
        <v>19693000000</v>
      </c>
      <c r="E245" s="9">
        <v>8502000000</v>
      </c>
      <c r="F245" s="10">
        <v>6544000000</v>
      </c>
      <c r="G245" s="10">
        <v>3812000000</v>
      </c>
      <c r="H245" s="9">
        <v>6332000000</v>
      </c>
      <c r="I245" s="9">
        <v>2924000000</v>
      </c>
      <c r="J245" s="10">
        <v>1034000000</v>
      </c>
      <c r="K245" s="10">
        <v>1270000000</v>
      </c>
      <c r="L245" s="9">
        <v>1717000000</v>
      </c>
      <c r="M245" s="9">
        <v>546000000</v>
      </c>
      <c r="N245" s="10">
        <v>-19000000</v>
      </c>
      <c r="O245" s="12">
        <v>121000000</v>
      </c>
      <c r="P245" s="6">
        <v>1.0047248154181565</v>
      </c>
      <c r="Q245" s="6">
        <v>3.460491869071583E-2</v>
      </c>
      <c r="R245" s="6">
        <v>-3.4002302837483531E-3</v>
      </c>
      <c r="S245" s="6">
        <v>-0.13888056455864861</v>
      </c>
      <c r="T245" s="6">
        <v>0.32153557101508151</v>
      </c>
      <c r="U245" s="6">
        <v>0.34391907786403197</v>
      </c>
      <c r="V245" s="6">
        <v>0.1580073349633252</v>
      </c>
      <c r="W245" s="6">
        <v>0.33315844700944386</v>
      </c>
      <c r="X245" s="6">
        <v>1.9878860640492131</v>
      </c>
      <c r="Y245" s="6">
        <v>0.17932687676491613</v>
      </c>
      <c r="Z245" s="6">
        <v>-0.1006427116221672</v>
      </c>
      <c r="AA245" s="6">
        <v>1.4716435870021201</v>
      </c>
      <c r="AB245" s="6">
        <v>0.62138987637262688</v>
      </c>
      <c r="AC245" s="6">
        <v>-0.11517606184914805</v>
      </c>
      <c r="AD245" s="12">
        <v>2364.9999999999995</v>
      </c>
    </row>
    <row r="246" spans="1:30">
      <c r="A246" s="18" t="s">
        <v>48</v>
      </c>
      <c r="B246" s="18" t="s">
        <v>1697</v>
      </c>
      <c r="C246" s="18" t="s">
        <v>3606</v>
      </c>
      <c r="D246" s="9">
        <v>21117000000</v>
      </c>
      <c r="E246" s="9">
        <v>21297000000</v>
      </c>
      <c r="F246" s="10">
        <v>23887000000</v>
      </c>
      <c r="G246" s="10">
        <v>18919000000</v>
      </c>
      <c r="H246" s="9">
        <v>4954000000</v>
      </c>
      <c r="I246" s="9">
        <v>2916000000</v>
      </c>
      <c r="J246" s="10">
        <v>12091000000</v>
      </c>
      <c r="K246" s="10">
        <v>4292000000</v>
      </c>
      <c r="L246" s="9">
        <v>2669000000</v>
      </c>
      <c r="M246" s="9">
        <v>406000000</v>
      </c>
      <c r="N246" s="10">
        <v>-1390000000</v>
      </c>
      <c r="O246" s="12">
        <v>1781000000</v>
      </c>
      <c r="P246" s="6">
        <v>-7.7514705140325685E-2</v>
      </c>
      <c r="Q246" s="6">
        <v>-5.4416733006967401E-2</v>
      </c>
      <c r="R246" s="6">
        <v>-0.25683971350500129</v>
      </c>
      <c r="S246" s="6">
        <v>-0.17501983492214748</v>
      </c>
      <c r="T246" s="6">
        <v>0.23459771747880853</v>
      </c>
      <c r="U246" s="6">
        <v>0.13692069305535992</v>
      </c>
      <c r="V246" s="6">
        <v>0.50617490685309996</v>
      </c>
      <c r="W246" s="6">
        <v>0.22686188487763623</v>
      </c>
      <c r="X246" s="6">
        <v>-0.52573632219546229</v>
      </c>
      <c r="Y246" s="6">
        <v>-0.93247737990147805</v>
      </c>
      <c r="Z246" s="6">
        <v>-1.1244994074086163</v>
      </c>
      <c r="AA246" s="6">
        <v>-0.61108004052144171</v>
      </c>
      <c r="AB246" s="6">
        <v>-0.82205163017508132</v>
      </c>
      <c r="AC246" s="6">
        <v>-0.22724371270342367</v>
      </c>
      <c r="AD246" s="12">
        <v>290.75424974330411</v>
      </c>
    </row>
    <row r="247" spans="1:30">
      <c r="A247" s="18" t="s">
        <v>1511</v>
      </c>
      <c r="B247" s="18" t="s">
        <v>3338</v>
      </c>
      <c r="C247" s="18" t="s">
        <v>3584</v>
      </c>
      <c r="D247" s="9">
        <v>149687000000</v>
      </c>
      <c r="E247" s="9">
        <v>258720000000</v>
      </c>
      <c r="F247" s="10">
        <v>421346000000</v>
      </c>
      <c r="G247" s="10">
        <v>179080000000</v>
      </c>
      <c r="H247" s="9">
        <v>21552000000</v>
      </c>
      <c r="I247" s="9">
        <v>61582000000</v>
      </c>
      <c r="J247" s="10">
        <v>109736000000</v>
      </c>
      <c r="K247" s="10">
        <v>11686000000</v>
      </c>
      <c r="L247" s="9">
        <v>-16922000000</v>
      </c>
      <c r="M247" s="9">
        <v>6239000000</v>
      </c>
      <c r="N247" s="10">
        <v>34417000000</v>
      </c>
      <c r="O247" s="12">
        <v>-9595000000</v>
      </c>
      <c r="P247" s="6">
        <v>-2.4592851201761318E-2</v>
      </c>
      <c r="Q247" s="6">
        <v>0.10969363192068976</v>
      </c>
      <c r="R247" s="6">
        <v>0.18869228943311941</v>
      </c>
      <c r="S247" s="6">
        <v>-0.18179719383378415</v>
      </c>
      <c r="T247" s="6">
        <v>0.14398043918309539</v>
      </c>
      <c r="U247" s="6">
        <v>0.2380256648113791</v>
      </c>
      <c r="V247" s="6">
        <v>0.26044153735884523</v>
      </c>
      <c r="W247" s="6">
        <v>6.5255751619387986E-2</v>
      </c>
      <c r="X247" s="6">
        <v>-1.886400815366031</v>
      </c>
      <c r="Y247" s="6">
        <v>7.2725121040347562E-2</v>
      </c>
      <c r="Z247" s="6">
        <v>-3.2404035483579237E-2</v>
      </c>
      <c r="AA247" s="6">
        <v>-2.8883512755103578</v>
      </c>
      <c r="AB247" s="6">
        <v>-0.31514909680711867</v>
      </c>
      <c r="AC247" s="6">
        <v>-0.65364174441961231</v>
      </c>
      <c r="AD247" s="12">
        <v>860.8219178082187</v>
      </c>
    </row>
    <row r="248" spans="1:30">
      <c r="A248" s="18" t="s">
        <v>391</v>
      </c>
      <c r="B248" s="18" t="s">
        <v>2102</v>
      </c>
      <c r="C248" s="18" t="s">
        <v>3621</v>
      </c>
      <c r="D248" s="9">
        <v>55325000000</v>
      </c>
      <c r="E248" s="9">
        <v>54349000000</v>
      </c>
      <c r="F248" s="10">
        <v>51729000000</v>
      </c>
      <c r="G248" s="10">
        <v>0</v>
      </c>
      <c r="H248" s="9">
        <v>7703000000</v>
      </c>
      <c r="I248" s="9">
        <v>6469000000</v>
      </c>
      <c r="J248" s="10">
        <v>8008000000</v>
      </c>
      <c r="K248" s="10">
        <v>0</v>
      </c>
      <c r="L248" s="9">
        <v>1916000000</v>
      </c>
      <c r="M248" s="9">
        <v>-19000000</v>
      </c>
      <c r="N248" s="10">
        <v>-443000000</v>
      </c>
      <c r="O248" s="12">
        <v>0</v>
      </c>
      <c r="P248" s="6">
        <v>-8.2470361111014565E-2</v>
      </c>
      <c r="Q248" s="6">
        <v>-3.9044153569366323E-2</v>
      </c>
      <c r="R248" s="6">
        <v>-0.2888449518386042</v>
      </c>
      <c r="S248" s="6">
        <v>-1</v>
      </c>
      <c r="T248" s="6">
        <v>0.13923181201988252</v>
      </c>
      <c r="U248" s="6">
        <v>0.11902702901617325</v>
      </c>
      <c r="V248" s="6">
        <v>0.15480678149587271</v>
      </c>
      <c r="W248" s="6" t="e">
        <v>#DIV/0!</v>
      </c>
      <c r="X248" s="6">
        <v>14.062230155186384</v>
      </c>
      <c r="Y248" s="6">
        <v>0.989721959436617</v>
      </c>
      <c r="Z248" s="6">
        <v>0.80390526255108907</v>
      </c>
      <c r="AA248" s="6">
        <v>1</v>
      </c>
      <c r="AB248" s="6">
        <v>-0.92095013129109737</v>
      </c>
      <c r="AC248" s="6">
        <v>-0.25</v>
      </c>
      <c r="AD248" s="12">
        <v>41.666243986406144</v>
      </c>
    </row>
    <row r="249" spans="1:30">
      <c r="A249" s="18" t="s">
        <v>1280</v>
      </c>
      <c r="B249" s="18" t="s">
        <v>2962</v>
      </c>
      <c r="C249" s="18" t="s">
        <v>3583</v>
      </c>
      <c r="D249" s="9">
        <v>99151000000</v>
      </c>
      <c r="E249" s="9">
        <v>87784000000</v>
      </c>
      <c r="F249" s="10">
        <v>122172000000</v>
      </c>
      <c r="G249" s="10">
        <v>78368000000</v>
      </c>
      <c r="H249" s="9">
        <v>8814000000</v>
      </c>
      <c r="I249" s="9">
        <v>10328000000</v>
      </c>
      <c r="J249" s="10">
        <v>8989000000</v>
      </c>
      <c r="K249" s="10">
        <v>9218000000</v>
      </c>
      <c r="L249" s="9">
        <v>3318000000</v>
      </c>
      <c r="M249" s="9">
        <v>4125000000</v>
      </c>
      <c r="N249" s="10">
        <v>4178000000</v>
      </c>
      <c r="O249" s="12">
        <v>4017000000</v>
      </c>
      <c r="P249" s="6" t="e">
        <v>#DIV/0!</v>
      </c>
      <c r="Q249" s="6">
        <v>0.34611623798045038</v>
      </c>
      <c r="R249" s="6">
        <v>1.0613638330763451</v>
      </c>
      <c r="S249" s="6">
        <v>0.32688283672359336</v>
      </c>
      <c r="T249" s="6">
        <v>8.8894716140028848E-2</v>
      </c>
      <c r="U249" s="6">
        <v>0.11765241957532124</v>
      </c>
      <c r="V249" s="6">
        <v>7.357659692891988E-2</v>
      </c>
      <c r="W249" s="6">
        <v>0.11762454062882809</v>
      </c>
      <c r="X249" s="6" t="e">
        <v>#DIV/0!</v>
      </c>
      <c r="Y249" s="6">
        <v>0.44508880664341788</v>
      </c>
      <c r="Z249" s="6">
        <v>0.53233864737654524</v>
      </c>
      <c r="AA249" s="6">
        <v>0.29960594475709396</v>
      </c>
      <c r="AB249" s="6">
        <v>0.4096104360565922</v>
      </c>
      <c r="AC249" s="6">
        <v>0.31790184525751097</v>
      </c>
      <c r="AD249" s="12">
        <v>868.77777777777771</v>
      </c>
    </row>
    <row r="250" spans="1:30">
      <c r="A250" s="18" t="s">
        <v>49</v>
      </c>
      <c r="B250" s="18" t="s">
        <v>1698</v>
      </c>
      <c r="C250" s="18" t="s">
        <v>3622</v>
      </c>
      <c r="D250" s="9">
        <v>110803000000</v>
      </c>
      <c r="E250" s="9">
        <v>71575000000</v>
      </c>
      <c r="F250" s="10">
        <v>215560000000</v>
      </c>
      <c r="G250" s="10">
        <v>170816000000</v>
      </c>
      <c r="H250" s="9">
        <v>14587000000</v>
      </c>
      <c r="I250" s="9">
        <v>7348000000</v>
      </c>
      <c r="J250" s="10">
        <v>68763000000</v>
      </c>
      <c r="K250" s="10">
        <v>51611000000</v>
      </c>
      <c r="L250" s="9">
        <v>33285000000</v>
      </c>
      <c r="M250" s="9">
        <v>23828000000</v>
      </c>
      <c r="N250" s="10">
        <v>95519000000</v>
      </c>
      <c r="O250" s="12">
        <v>68875000000</v>
      </c>
      <c r="P250" s="6">
        <v>-0.71138863816956233</v>
      </c>
      <c r="Q250" s="6">
        <v>-0.7801851502522329</v>
      </c>
      <c r="R250" s="6">
        <v>0.27531564484381604</v>
      </c>
      <c r="S250" s="6">
        <v>-0.11244906245187694</v>
      </c>
      <c r="T250" s="6">
        <v>0.1316480600705757</v>
      </c>
      <c r="U250" s="6">
        <v>0.10266154383513797</v>
      </c>
      <c r="V250" s="6">
        <v>0.3189970309890518</v>
      </c>
      <c r="W250" s="6">
        <v>0.30214382727613337</v>
      </c>
      <c r="X250" s="6">
        <v>-0.18948730316893264</v>
      </c>
      <c r="Y250" s="6">
        <v>-0.65861769363766809</v>
      </c>
      <c r="Z250" s="6">
        <v>1.8566979340862322</v>
      </c>
      <c r="AA250" s="6">
        <v>0.45001781333146668</v>
      </c>
      <c r="AB250" s="6">
        <v>9.0288207969974055E-2</v>
      </c>
      <c r="AC250" s="6">
        <v>0.53866781609340775</v>
      </c>
      <c r="AD250" s="12">
        <v>806.2303424551161</v>
      </c>
    </row>
    <row r="251" spans="1:30">
      <c r="A251" s="18" t="s">
        <v>1068</v>
      </c>
      <c r="B251" s="18" t="s">
        <v>2594</v>
      </c>
      <c r="C251" s="18" t="s">
        <v>3585</v>
      </c>
      <c r="D251" s="9">
        <v>106061000000</v>
      </c>
      <c r="E251" s="9">
        <v>0</v>
      </c>
      <c r="F251" s="10">
        <v>0</v>
      </c>
      <c r="G251" s="10">
        <v>0</v>
      </c>
      <c r="H251" s="9">
        <v>4665000000</v>
      </c>
      <c r="I251" s="9">
        <v>0</v>
      </c>
      <c r="J251" s="10">
        <v>0</v>
      </c>
      <c r="K251" s="10">
        <v>0</v>
      </c>
      <c r="L251" s="9">
        <v>2418000000</v>
      </c>
      <c r="M251" s="9">
        <v>0</v>
      </c>
      <c r="N251" s="10">
        <v>0</v>
      </c>
      <c r="O251" s="12">
        <v>0</v>
      </c>
      <c r="P251" s="6">
        <v>0.40820310654912506</v>
      </c>
      <c r="Q251" s="6">
        <v>-1</v>
      </c>
      <c r="R251" s="6">
        <v>-1</v>
      </c>
      <c r="S251" s="6">
        <v>-1</v>
      </c>
      <c r="T251" s="6">
        <v>4.3984122344688431E-2</v>
      </c>
      <c r="U251" s="6" t="e">
        <v>#DIV/0!</v>
      </c>
      <c r="V251" s="6" t="e">
        <v>#DIV/0!</v>
      </c>
      <c r="W251" s="6" t="e">
        <v>#DIV/0!</v>
      </c>
      <c r="X251" s="6">
        <v>0.78716931854766026</v>
      </c>
      <c r="Y251" s="6">
        <v>1</v>
      </c>
      <c r="Z251" s="6">
        <v>-1</v>
      </c>
      <c r="AA251" s="6">
        <v>-1</v>
      </c>
      <c r="AB251" s="6">
        <v>4.2414313925365352</v>
      </c>
      <c r="AC251" s="6">
        <v>-0.25</v>
      </c>
      <c r="AD251" s="12">
        <v>41.150868973437795</v>
      </c>
    </row>
    <row r="252" spans="1:30">
      <c r="A252" s="18" t="s">
        <v>1066</v>
      </c>
      <c r="B252" s="18" t="s">
        <v>2592</v>
      </c>
      <c r="C252" s="18" t="s">
        <v>3583</v>
      </c>
      <c r="D252" s="9">
        <v>1204716000000</v>
      </c>
      <c r="E252" s="9">
        <v>1134122000000</v>
      </c>
      <c r="F252" s="10">
        <v>929474000000</v>
      </c>
      <c r="G252" s="10">
        <v>0</v>
      </c>
      <c r="H252" s="9">
        <v>65179000000</v>
      </c>
      <c r="I252" s="9">
        <v>67381000000</v>
      </c>
      <c r="J252" s="10">
        <v>47411000000</v>
      </c>
      <c r="K252" s="10">
        <v>0</v>
      </c>
      <c r="L252" s="9">
        <v>17330000000</v>
      </c>
      <c r="M252" s="9">
        <v>15186000000</v>
      </c>
      <c r="N252" s="10">
        <v>4552000000</v>
      </c>
      <c r="O252" s="12">
        <v>0</v>
      </c>
      <c r="P252" s="6">
        <v>-0.23698124841532586</v>
      </c>
      <c r="Q252" s="6">
        <v>-0.18138078149607906</v>
      </c>
      <c r="R252" s="6">
        <v>-0.29855528339488352</v>
      </c>
      <c r="S252" s="6">
        <v>-1</v>
      </c>
      <c r="T252" s="6">
        <v>5.4103207726966356E-2</v>
      </c>
      <c r="U252" s="6">
        <v>5.941247943342956E-2</v>
      </c>
      <c r="V252" s="6">
        <v>5.1008419815938906E-2</v>
      </c>
      <c r="W252" s="6" t="e">
        <v>#DIV/0!</v>
      </c>
      <c r="X252" s="6">
        <v>0.10196376689848481</v>
      </c>
      <c r="Y252" s="6">
        <v>0.78915159403862767</v>
      </c>
      <c r="Z252" s="6">
        <v>0.50843815948780879</v>
      </c>
      <c r="AA252" s="6">
        <v>-1</v>
      </c>
      <c r="AB252" s="6">
        <v>0.31151447540619026</v>
      </c>
      <c r="AC252" s="6">
        <v>-0.25</v>
      </c>
      <c r="AD252" s="12">
        <v>1330.9874326750448</v>
      </c>
    </row>
    <row r="253" spans="1:30">
      <c r="A253" s="18" t="s">
        <v>1071</v>
      </c>
      <c r="B253" s="18" t="s">
        <v>2597</v>
      </c>
      <c r="C253" s="18" t="s">
        <v>3586</v>
      </c>
      <c r="D253" s="9">
        <v>55694000000</v>
      </c>
      <c r="E253" s="9">
        <v>103091000000</v>
      </c>
      <c r="F253" s="10">
        <v>41568000000</v>
      </c>
      <c r="G253" s="10">
        <v>34708000000</v>
      </c>
      <c r="H253" s="9">
        <v>31367000000</v>
      </c>
      <c r="I253" s="9">
        <v>15605000000</v>
      </c>
      <c r="J253" s="10">
        <v>21847000000</v>
      </c>
      <c r="K253" s="10">
        <v>17585000000</v>
      </c>
      <c r="L253" s="9">
        <v>23736000000</v>
      </c>
      <c r="M253" s="9">
        <v>4004000000</v>
      </c>
      <c r="N253" s="10">
        <v>9291000000</v>
      </c>
      <c r="O253" s="12">
        <v>10777000000</v>
      </c>
      <c r="P253" s="6">
        <v>-5.8366782567520391E-2</v>
      </c>
      <c r="Q253" s="6">
        <v>1.6971209826912264</v>
      </c>
      <c r="R253" s="6">
        <v>-0.15349377033237127</v>
      </c>
      <c r="S253" s="6">
        <v>-7.0587644011275361E-2</v>
      </c>
      <c r="T253" s="6">
        <v>0.56320249937156608</v>
      </c>
      <c r="U253" s="6">
        <v>0.15137111872035386</v>
      </c>
      <c r="V253" s="6">
        <v>0.52557255581216322</v>
      </c>
      <c r="W253" s="6">
        <v>0.50665552610349196</v>
      </c>
      <c r="X253" s="6">
        <v>5.1773333921886835E-2</v>
      </c>
      <c r="Y253" s="6">
        <v>-0.57751953563727032</v>
      </c>
      <c r="Z253" s="6">
        <v>0.36785226000609345</v>
      </c>
      <c r="AA253" s="6">
        <v>0.49344642678054351</v>
      </c>
      <c r="AB253" s="6">
        <v>-6.044311635557853E-3</v>
      </c>
      <c r="AC253" s="6">
        <v>0.10894371029130806</v>
      </c>
      <c r="AD253" s="12">
        <v>2276.5822694393783</v>
      </c>
    </row>
    <row r="254" spans="1:30">
      <c r="A254" s="18" t="s">
        <v>392</v>
      </c>
      <c r="B254" s="18" t="s">
        <v>2103</v>
      </c>
      <c r="C254" s="18" t="s">
        <v>3575</v>
      </c>
      <c r="D254" s="9">
        <v>452000000</v>
      </c>
      <c r="E254" s="9">
        <v>530000000</v>
      </c>
      <c r="F254" s="10">
        <v>784000000</v>
      </c>
      <c r="G254" s="10">
        <v>0</v>
      </c>
      <c r="H254" s="9">
        <v>452000000</v>
      </c>
      <c r="I254" s="9">
        <v>530000000</v>
      </c>
      <c r="J254" s="10">
        <v>-184000000</v>
      </c>
      <c r="K254" s="10">
        <v>0</v>
      </c>
      <c r="L254" s="9">
        <v>-13111000000</v>
      </c>
      <c r="M254" s="9">
        <v>-12927000000</v>
      </c>
      <c r="N254" s="10">
        <v>41227000000</v>
      </c>
      <c r="O254" s="12">
        <v>0</v>
      </c>
      <c r="P254" s="6">
        <v>-0.91586085741116119</v>
      </c>
      <c r="Q254" s="6">
        <v>-0.81637983228037569</v>
      </c>
      <c r="R254" s="6">
        <v>1.3042036662604906</v>
      </c>
      <c r="S254" s="6">
        <v>-1</v>
      </c>
      <c r="T254" s="6">
        <v>1</v>
      </c>
      <c r="U254" s="6">
        <v>1</v>
      </c>
      <c r="V254" s="6">
        <v>-0.23469387755102042</v>
      </c>
      <c r="W254" s="6" t="e">
        <v>#DIV/0!</v>
      </c>
      <c r="X254" s="6">
        <v>9.5502828660440006E-2</v>
      </c>
      <c r="Y254" s="6">
        <v>-4.7278447608847161E-2</v>
      </c>
      <c r="Z254" s="6">
        <v>1.3972414939195343</v>
      </c>
      <c r="AA254" s="6">
        <v>1</v>
      </c>
      <c r="AB254" s="6">
        <v>-0.98528465390245246</v>
      </c>
      <c r="AC254" s="6">
        <v>-0.25</v>
      </c>
      <c r="AD254" s="12">
        <v>294.36047082093944</v>
      </c>
    </row>
    <row r="255" spans="1:30">
      <c r="A255" s="18" t="s">
        <v>891</v>
      </c>
      <c r="B255" s="18" t="s">
        <v>2547</v>
      </c>
      <c r="C255" s="18" t="s">
        <v>3577</v>
      </c>
      <c r="D255" s="9">
        <v>297000000</v>
      </c>
      <c r="E255" s="9">
        <v>70056000000</v>
      </c>
      <c r="F255" s="10">
        <v>50257000000</v>
      </c>
      <c r="G255" s="10">
        <v>99359000000</v>
      </c>
      <c r="H255" s="9">
        <v>105000000</v>
      </c>
      <c r="I255" s="9">
        <v>266000000</v>
      </c>
      <c r="J255" s="10">
        <v>1542000000</v>
      </c>
      <c r="K255" s="10">
        <v>703000000</v>
      </c>
      <c r="L255" s="9">
        <v>53000000</v>
      </c>
      <c r="M255" s="9">
        <v>-378000000</v>
      </c>
      <c r="N255" s="10">
        <v>849000000</v>
      </c>
      <c r="O255" s="12">
        <v>356000000</v>
      </c>
      <c r="P255" s="6">
        <v>2.1943212067435671</v>
      </c>
      <c r="Q255" s="6" t="e">
        <v>#DIV/0!</v>
      </c>
      <c r="R255" s="6">
        <v>1.9790752815649082</v>
      </c>
      <c r="S255" s="6">
        <v>495.79500000000002</v>
      </c>
      <c r="T255" s="6">
        <v>0.35353535353535354</v>
      </c>
      <c r="U255" s="6">
        <v>3.7969624300559553E-3</v>
      </c>
      <c r="V255" s="6">
        <v>3.0682293013908509E-2</v>
      </c>
      <c r="W255" s="6">
        <v>7.0753530128121259E-3</v>
      </c>
      <c r="X255" s="6">
        <v>1.0457047479834161</v>
      </c>
      <c r="Y255" s="6">
        <v>0.3661554900735674</v>
      </c>
      <c r="Z255" s="6">
        <v>-0.53940674867687743</v>
      </c>
      <c r="AA255" s="6">
        <v>2.4029261303196527</v>
      </c>
      <c r="AB255" s="6">
        <v>1.6187962567053655</v>
      </c>
      <c r="AC255" s="6">
        <v>-0.13912579972144218</v>
      </c>
      <c r="AD255" s="12">
        <v>143.43860477269138</v>
      </c>
    </row>
    <row r="256" spans="1:30">
      <c r="A256" s="18" t="s">
        <v>832</v>
      </c>
      <c r="B256" s="18" t="s">
        <v>2598</v>
      </c>
      <c r="C256" s="18" t="s">
        <v>3623</v>
      </c>
      <c r="D256" s="9">
        <v>803067000000</v>
      </c>
      <c r="E256" s="9">
        <v>700131000000</v>
      </c>
      <c r="F256" s="10">
        <v>860316000000</v>
      </c>
      <c r="G256" s="10">
        <v>770824000000</v>
      </c>
      <c r="H256" s="9">
        <v>199429000000</v>
      </c>
      <c r="I256" s="9">
        <v>145927000000</v>
      </c>
      <c r="J256" s="10">
        <v>81170000000</v>
      </c>
      <c r="K256" s="10">
        <v>133333000000</v>
      </c>
      <c r="L256" s="9">
        <v>4419000000</v>
      </c>
      <c r="M256" s="9">
        <v>10386000000</v>
      </c>
      <c r="N256" s="10">
        <v>24880000000</v>
      </c>
      <c r="O256" s="12">
        <v>10861000000</v>
      </c>
      <c r="P256" s="6">
        <v>-1.9066561263128958E-3</v>
      </c>
      <c r="Q256" s="6">
        <v>-0.15935145627677244</v>
      </c>
      <c r="R256" s="6">
        <v>-1.3187470256806066E-2</v>
      </c>
      <c r="S256" s="6">
        <v>-1.6489847297616975E-2</v>
      </c>
      <c r="T256" s="6">
        <v>0.24833419876548282</v>
      </c>
      <c r="U256" s="6">
        <v>0.20842813702007196</v>
      </c>
      <c r="V256" s="6">
        <v>9.4349053138614178E-2</v>
      </c>
      <c r="W256" s="6">
        <v>0.17297463493612031</v>
      </c>
      <c r="X256" s="6">
        <v>-0.73964918542901503</v>
      </c>
      <c r="Y256" s="6">
        <v>-0.36695515667695122</v>
      </c>
      <c r="Z256" s="6">
        <v>8.2965821028868972E-2</v>
      </c>
      <c r="AA256" s="6">
        <v>1.7508205514158975E-2</v>
      </c>
      <c r="AB256" s="6">
        <v>-5.3644112485010442E-2</v>
      </c>
      <c r="AC256" s="6">
        <v>1.1509713158112111E-3</v>
      </c>
      <c r="AD256" s="12">
        <v>1988.8099243291385</v>
      </c>
    </row>
    <row r="257" spans="1:30">
      <c r="A257" s="18" t="s">
        <v>1040</v>
      </c>
      <c r="B257" s="18" t="s">
        <v>2546</v>
      </c>
      <c r="C257" s="18" t="s">
        <v>3594</v>
      </c>
      <c r="D257" s="9">
        <v>59345000000</v>
      </c>
      <c r="E257" s="9">
        <v>140685000000</v>
      </c>
      <c r="F257" s="10">
        <v>172373000000</v>
      </c>
      <c r="G257" s="10">
        <v>47700000000</v>
      </c>
      <c r="H257" s="9">
        <v>17349000000</v>
      </c>
      <c r="I257" s="9">
        <v>59634000000</v>
      </c>
      <c r="J257" s="10">
        <v>30102000000</v>
      </c>
      <c r="K257" s="10">
        <v>18357000000</v>
      </c>
      <c r="L257" s="9">
        <v>7900000000</v>
      </c>
      <c r="M257" s="9">
        <v>42872000000</v>
      </c>
      <c r="N257" s="10">
        <v>19312000000</v>
      </c>
      <c r="O257" s="12">
        <v>9113000000</v>
      </c>
      <c r="P257" s="6">
        <v>-0.48191858264256437</v>
      </c>
      <c r="Q257" s="6">
        <v>2.1099442093872476</v>
      </c>
      <c r="R257" s="6">
        <v>-0.30496145731387198</v>
      </c>
      <c r="S257" s="6">
        <v>-6.6085976800798541E-4</v>
      </c>
      <c r="T257" s="6">
        <v>0.2923413935462128</v>
      </c>
      <c r="U257" s="6">
        <v>0.42388314319223797</v>
      </c>
      <c r="V257" s="6">
        <v>0.17463291814843393</v>
      </c>
      <c r="W257" s="6">
        <v>0.38484276729559747</v>
      </c>
      <c r="X257" s="6">
        <v>-0.54115097427893677</v>
      </c>
      <c r="Y257" s="6">
        <v>8.3743683099068207</v>
      </c>
      <c r="Z257" s="6">
        <v>-0.57255602578864684</v>
      </c>
      <c r="AA257" s="6">
        <v>0.53074000104799834</v>
      </c>
      <c r="AB257" s="6">
        <v>3.5871461740679011E-2</v>
      </c>
      <c r="AC257" s="6">
        <v>0.25345382115705184</v>
      </c>
      <c r="AD257" s="12">
        <v>3959.85</v>
      </c>
    </row>
    <row r="258" spans="1:30">
      <c r="A258" s="18" t="s">
        <v>50</v>
      </c>
      <c r="B258" s="18" t="s">
        <v>1699</v>
      </c>
      <c r="C258" s="18" t="s">
        <v>3613</v>
      </c>
      <c r="D258" s="9">
        <v>10281000000</v>
      </c>
      <c r="E258" s="9">
        <v>0</v>
      </c>
      <c r="F258" s="10">
        <v>16691000000</v>
      </c>
      <c r="G258" s="10">
        <v>0</v>
      </c>
      <c r="H258" s="9">
        <v>1212000000</v>
      </c>
      <c r="I258" s="9">
        <v>0</v>
      </c>
      <c r="J258" s="10">
        <v>4597000000</v>
      </c>
      <c r="K258" s="10">
        <v>0</v>
      </c>
      <c r="L258" s="9">
        <v>-784000000</v>
      </c>
      <c r="M258" s="9">
        <v>0</v>
      </c>
      <c r="N258" s="10">
        <v>1806000000</v>
      </c>
      <c r="O258" s="12">
        <v>0</v>
      </c>
      <c r="P258" s="6">
        <v>-8.7813377734741613E-2</v>
      </c>
      <c r="Q258" s="6">
        <v>-1</v>
      </c>
      <c r="R258" s="6">
        <v>0.51271227330510272</v>
      </c>
      <c r="S258" s="6">
        <v>-1</v>
      </c>
      <c r="T258" s="6">
        <v>0.11788736504231107</v>
      </c>
      <c r="U258" s="6" t="e">
        <v>#DIV/0!</v>
      </c>
      <c r="V258" s="6">
        <v>0.27541788988077409</v>
      </c>
      <c r="W258" s="6" t="e">
        <v>#DIV/0!</v>
      </c>
      <c r="X258" s="6">
        <v>0.68258824360798132</v>
      </c>
      <c r="Y258" s="6">
        <v>1</v>
      </c>
      <c r="Z258" s="6">
        <v>1.9322449780319206</v>
      </c>
      <c r="AA258" s="6">
        <v>-1</v>
      </c>
      <c r="AB258" s="6">
        <v>-0.84956581085778149</v>
      </c>
      <c r="AC258" s="6">
        <v>-0.25</v>
      </c>
      <c r="AD258" s="12">
        <v>1022.0970992244265</v>
      </c>
    </row>
    <row r="259" spans="1:30">
      <c r="A259" s="18" t="s">
        <v>51</v>
      </c>
      <c r="B259" s="18" t="s">
        <v>1700</v>
      </c>
      <c r="C259" s="18" t="s">
        <v>3577</v>
      </c>
      <c r="D259" s="9">
        <v>1123645000000</v>
      </c>
      <c r="E259" s="9">
        <v>1118458000000</v>
      </c>
      <c r="F259" s="10">
        <v>1175125000000</v>
      </c>
      <c r="G259" s="10">
        <v>795169000000</v>
      </c>
      <c r="H259" s="9">
        <v>45164000000</v>
      </c>
      <c r="I259" s="9">
        <v>14146000000</v>
      </c>
      <c r="J259" s="10">
        <v>-12272000000</v>
      </c>
      <c r="K259" s="10">
        <v>19560000000</v>
      </c>
      <c r="L259" s="9">
        <v>16382000000</v>
      </c>
      <c r="M259" s="9">
        <v>859000000</v>
      </c>
      <c r="N259" s="10">
        <v>-18071000000</v>
      </c>
      <c r="O259" s="12">
        <v>6393000000</v>
      </c>
      <c r="P259" s="6">
        <v>0.15129968467698487</v>
      </c>
      <c r="Q259" s="6">
        <v>0.11932511563975753</v>
      </c>
      <c r="R259" s="6">
        <v>0.22521285520190704</v>
      </c>
      <c r="S259" s="6">
        <v>-0.26149579601549072</v>
      </c>
      <c r="T259" s="6">
        <v>4.0194189445954903E-2</v>
      </c>
      <c r="U259" s="6">
        <v>1.2647770412478609E-2</v>
      </c>
      <c r="V259" s="6">
        <v>-1.0443144346346134E-2</v>
      </c>
      <c r="W259" s="6">
        <v>2.459854446036E-2</v>
      </c>
      <c r="X259" s="6">
        <v>-0.50509640570814729</v>
      </c>
      <c r="Y259" s="6">
        <v>-0.96263514690707119</v>
      </c>
      <c r="Z259" s="6">
        <v>-1.4363859929373992</v>
      </c>
      <c r="AA259" s="6">
        <v>-0.47050829835856017</v>
      </c>
      <c r="AB259" s="6">
        <v>-0.88548185576605121</v>
      </c>
      <c r="AC259" s="6">
        <v>-0.23156119661896993</v>
      </c>
      <c r="AD259" s="12">
        <v>264.90476190476193</v>
      </c>
    </row>
    <row r="260" spans="1:30">
      <c r="A260" s="18" t="s">
        <v>2577</v>
      </c>
      <c r="B260" s="18" t="s">
        <v>2578</v>
      </c>
      <c r="C260" s="18" t="s">
        <v>3613</v>
      </c>
      <c r="D260" s="9">
        <v>32329000000</v>
      </c>
      <c r="E260" s="9">
        <v>30911000000</v>
      </c>
      <c r="F260" s="10">
        <v>32467000000</v>
      </c>
      <c r="G260" s="10">
        <v>0</v>
      </c>
      <c r="H260" s="9">
        <v>4078000000</v>
      </c>
      <c r="I260" s="9">
        <v>4921000000</v>
      </c>
      <c r="J260" s="10">
        <v>6111000000</v>
      </c>
      <c r="K260" s="10">
        <v>0</v>
      </c>
      <c r="L260" s="9">
        <v>3094000000</v>
      </c>
      <c r="M260" s="9">
        <v>3315000000</v>
      </c>
      <c r="N260" s="10">
        <v>2754000000</v>
      </c>
      <c r="O260" s="12">
        <v>0</v>
      </c>
      <c r="P260" s="6">
        <v>3.4527489357231253E-2</v>
      </c>
      <c r="Q260" s="6">
        <v>-9.3871978874524743E-3</v>
      </c>
      <c r="R260" s="6">
        <v>-1.3520881307978745E-3</v>
      </c>
      <c r="S260" s="6">
        <v>-1</v>
      </c>
      <c r="T260" s="6">
        <v>0.12614061678369265</v>
      </c>
      <c r="U260" s="6">
        <v>0.15919899065057747</v>
      </c>
      <c r="V260" s="6">
        <v>0.18822188683894417</v>
      </c>
      <c r="W260" s="6" t="e">
        <v>#DIV/0!</v>
      </c>
      <c r="X260" s="6">
        <v>-0.36243370234450045</v>
      </c>
      <c r="Y260" s="6">
        <v>0.73844133939079859</v>
      </c>
      <c r="Z260" s="6">
        <v>2.4018562492312864E-2</v>
      </c>
      <c r="AA260" s="6">
        <v>-1</v>
      </c>
      <c r="AB260" s="6">
        <v>3.9902951242848816E-2</v>
      </c>
      <c r="AC260" s="6">
        <v>-0.25</v>
      </c>
      <c r="AD260" s="12">
        <v>713.20452686783824</v>
      </c>
    </row>
    <row r="261" spans="1:30">
      <c r="A261" s="18" t="s">
        <v>1073</v>
      </c>
      <c r="B261" s="18" t="s">
        <v>2600</v>
      </c>
      <c r="C261" s="18" t="s">
        <v>3590</v>
      </c>
      <c r="D261" s="10">
        <v>3312592000000</v>
      </c>
      <c r="E261" s="10">
        <v>2325763000000</v>
      </c>
      <c r="F261" s="10">
        <v>3221012000000</v>
      </c>
      <c r="G261" s="10">
        <v>3023611000000</v>
      </c>
      <c r="H261" s="10">
        <v>615417000000</v>
      </c>
      <c r="I261" s="10">
        <v>209936000000</v>
      </c>
      <c r="J261" s="10">
        <v>710549000000</v>
      </c>
      <c r="K261" s="10">
        <v>393333000000</v>
      </c>
      <c r="L261" s="10">
        <v>415116000000</v>
      </c>
      <c r="M261" s="10">
        <v>92757000000</v>
      </c>
      <c r="N261" s="10">
        <v>710549000000</v>
      </c>
      <c r="O261" s="12">
        <v>200016000000</v>
      </c>
      <c r="P261" s="6" t="e">
        <v>#DIV/0!</v>
      </c>
      <c r="Q261" s="6" t="e">
        <v>#DIV/0!</v>
      </c>
      <c r="R261" s="6">
        <v>0.30086132772980956</v>
      </c>
      <c r="S261" s="6">
        <v>0.23822977523074415</v>
      </c>
      <c r="T261" s="6">
        <v>0.18578110434366804</v>
      </c>
      <c r="U261" s="6">
        <v>9.0265431172479746E-2</v>
      </c>
      <c r="V261" s="6">
        <v>0.22059806048533814</v>
      </c>
      <c r="W261" s="6">
        <v>0.13008717060494884</v>
      </c>
      <c r="X261" s="6" t="e">
        <v>#DIV/0!</v>
      </c>
      <c r="Y261" s="6" t="e">
        <v>#DIV/0!</v>
      </c>
      <c r="Z261" s="6">
        <v>1.8208366250749326</v>
      </c>
      <c r="AA261" s="6">
        <v>1.0091206782248829</v>
      </c>
      <c r="AB261" s="6">
        <v>2.1019593537074739</v>
      </c>
      <c r="AC261" s="6">
        <v>1.423356475983877</v>
      </c>
      <c r="AD261" s="12">
        <v>2836.8759999999997</v>
      </c>
    </row>
    <row r="262" spans="1:30">
      <c r="A262" s="18" t="s">
        <v>52</v>
      </c>
      <c r="B262" s="18" t="s">
        <v>1701</v>
      </c>
      <c r="C262" s="18" t="s">
        <v>3601</v>
      </c>
      <c r="D262" s="9">
        <v>439586000000</v>
      </c>
      <c r="E262" s="9">
        <v>0</v>
      </c>
      <c r="F262" s="10">
        <v>534283000000</v>
      </c>
      <c r="G262" s="10">
        <v>666266000000</v>
      </c>
      <c r="H262" s="9">
        <v>149848000000</v>
      </c>
      <c r="I262" s="9">
        <v>0</v>
      </c>
      <c r="J262" s="10">
        <v>-38081000000</v>
      </c>
      <c r="K262" s="10">
        <v>272898000000</v>
      </c>
      <c r="L262" s="9">
        <v>-631445000000</v>
      </c>
      <c r="M262" s="9">
        <v>0</v>
      </c>
      <c r="N262" s="10">
        <v>-583446000000</v>
      </c>
      <c r="O262" s="12">
        <v>1806000000</v>
      </c>
      <c r="P262" s="6">
        <v>-0.66024968455388988</v>
      </c>
      <c r="Q262" s="6">
        <v>-1</v>
      </c>
      <c r="R262" s="6">
        <v>-0.40008426058268837</v>
      </c>
      <c r="S262" s="6">
        <v>0.96020249880996134</v>
      </c>
      <c r="T262" s="6">
        <v>0.34088437757344409</v>
      </c>
      <c r="U262" s="6" t="e">
        <v>#DIV/0!</v>
      </c>
      <c r="V262" s="6">
        <v>-7.1274961022529254E-2</v>
      </c>
      <c r="W262" s="6">
        <v>0.40959316549246094</v>
      </c>
      <c r="X262" s="6">
        <v>-24.372875737822699</v>
      </c>
      <c r="Y262" s="6">
        <v>1</v>
      </c>
      <c r="Z262" s="6">
        <v>-0.6528736116520748</v>
      </c>
      <c r="AA262" s="6">
        <v>1.0184010252814906</v>
      </c>
      <c r="AB262" s="6">
        <v>-2.9920172753822056</v>
      </c>
      <c r="AC262" s="6">
        <v>-0.23854783400580545</v>
      </c>
      <c r="AD262" s="12">
        <v>-1094.2950139559973</v>
      </c>
    </row>
    <row r="263" spans="1:30">
      <c r="A263" s="18" t="s">
        <v>1075</v>
      </c>
      <c r="B263" s="18" t="s">
        <v>2602</v>
      </c>
      <c r="C263" s="18" t="s">
        <v>3584</v>
      </c>
      <c r="D263" s="9">
        <v>51105000000</v>
      </c>
      <c r="E263" s="9">
        <v>30374000000</v>
      </c>
      <c r="F263" s="10">
        <v>46319000000</v>
      </c>
      <c r="G263" s="10">
        <v>38221000000</v>
      </c>
      <c r="H263" s="9">
        <v>13788000000</v>
      </c>
      <c r="I263" s="9">
        <v>9902000000</v>
      </c>
      <c r="J263" s="10">
        <v>3830000000</v>
      </c>
      <c r="K263" s="10">
        <v>8045000000</v>
      </c>
      <c r="L263" s="9">
        <v>691000000</v>
      </c>
      <c r="M263" s="9">
        <v>222000000</v>
      </c>
      <c r="N263" s="10">
        <v>360000000</v>
      </c>
      <c r="O263" s="12">
        <v>-4277000000</v>
      </c>
      <c r="P263" s="6">
        <v>-2.3529447995221192E-2</v>
      </c>
      <c r="Q263" s="6">
        <v>-0.34101768344420291</v>
      </c>
      <c r="R263" s="6">
        <v>-0.24120058032222766</v>
      </c>
      <c r="S263" s="6">
        <v>-5.4148804148501595E-2</v>
      </c>
      <c r="T263" s="6">
        <v>0.26979747578514823</v>
      </c>
      <c r="U263" s="6">
        <v>0.32600250213998816</v>
      </c>
      <c r="V263" s="6">
        <v>8.2687450074483471E-2</v>
      </c>
      <c r="W263" s="6">
        <v>0.21048638183197718</v>
      </c>
      <c r="X263" s="6">
        <v>1.0597471229909934</v>
      </c>
      <c r="Y263" s="6">
        <v>-0.1254213435334838</v>
      </c>
      <c r="Z263" s="6">
        <v>-0.9709220554498903</v>
      </c>
      <c r="AA263" s="6">
        <v>-26.75215437815044</v>
      </c>
      <c r="AB263" s="6">
        <v>0.22694426272750867</v>
      </c>
      <c r="AC263" s="6">
        <v>-0.74681050044117636</v>
      </c>
      <c r="AD263" s="12">
        <v>-150.19999999999999</v>
      </c>
    </row>
    <row r="264" spans="1:30">
      <c r="A264" s="18" t="s">
        <v>2603</v>
      </c>
      <c r="B264" s="18" t="s">
        <v>2604</v>
      </c>
      <c r="C264" s="18" t="s">
        <v>3623</v>
      </c>
      <c r="D264" s="9">
        <v>411060000000</v>
      </c>
      <c r="E264" s="9">
        <v>395699000000</v>
      </c>
      <c r="F264" s="10">
        <v>458964000000</v>
      </c>
      <c r="G264" s="10">
        <v>404166000000</v>
      </c>
      <c r="H264" s="9">
        <v>50025000000</v>
      </c>
      <c r="I264" s="9">
        <v>35830000000</v>
      </c>
      <c r="J264" s="10">
        <v>51071000000</v>
      </c>
      <c r="K264" s="10">
        <v>40857000000</v>
      </c>
      <c r="L264" s="9">
        <v>5097000000</v>
      </c>
      <c r="M264" s="9">
        <v>3714000000</v>
      </c>
      <c r="N264" s="10">
        <v>8103000000</v>
      </c>
      <c r="O264" s="12">
        <v>320000000</v>
      </c>
      <c r="P264" s="6">
        <v>-7.9132010018528598E-2</v>
      </c>
      <c r="Q264" s="6">
        <v>-2.4795610769414608E-2</v>
      </c>
      <c r="R264" s="6">
        <v>-9.9892314979211499E-2</v>
      </c>
      <c r="S264" s="6">
        <v>4.4393425985596431E-2</v>
      </c>
      <c r="T264" s="6">
        <v>0.12169756239964968</v>
      </c>
      <c r="U264" s="6">
        <v>9.0548624080424772E-2</v>
      </c>
      <c r="V264" s="6">
        <v>0.11127452262051055</v>
      </c>
      <c r="W264" s="6">
        <v>0.10108965128189902</v>
      </c>
      <c r="X264" s="6">
        <v>25.977059908645522</v>
      </c>
      <c r="Y264" s="6">
        <v>1.7654061777775671</v>
      </c>
      <c r="Z264" s="6">
        <v>-0.53695774122747619</v>
      </c>
      <c r="AA264" s="6">
        <v>-0.90467860248479337</v>
      </c>
      <c r="AB264" s="6">
        <v>6.3564858630823284E-2</v>
      </c>
      <c r="AC264" s="6">
        <v>5.0945221296513632E-2</v>
      </c>
      <c r="AD264" s="12">
        <v>248.94335578070337</v>
      </c>
    </row>
    <row r="265" spans="1:30">
      <c r="A265" s="18" t="s">
        <v>1042</v>
      </c>
      <c r="B265" s="18" t="s">
        <v>2553</v>
      </c>
      <c r="C265" s="18" t="s">
        <v>3584</v>
      </c>
      <c r="D265" s="9">
        <v>47859000000</v>
      </c>
      <c r="E265" s="9">
        <v>54465000000</v>
      </c>
      <c r="F265" s="10">
        <v>35461000000</v>
      </c>
      <c r="G265" s="10">
        <v>25094000000</v>
      </c>
      <c r="H265" s="9">
        <v>13018000000</v>
      </c>
      <c r="I265" s="9">
        <v>17089000000</v>
      </c>
      <c r="J265" s="10">
        <v>9914000000</v>
      </c>
      <c r="K265" s="10">
        <v>3827000000</v>
      </c>
      <c r="L265" s="9">
        <v>3412000000</v>
      </c>
      <c r="M265" s="9">
        <v>4059000000</v>
      </c>
      <c r="N265" s="10">
        <v>1220000000</v>
      </c>
      <c r="O265" s="12">
        <v>-1888000000</v>
      </c>
      <c r="P265" s="6">
        <v>-5.9448912416030945E-2</v>
      </c>
      <c r="Q265" s="6">
        <v>-2.9340565178132886E-2</v>
      </c>
      <c r="R265" s="6">
        <v>-9.1499850380009351E-2</v>
      </c>
      <c r="S265" s="6">
        <v>-0.44750471979149398</v>
      </c>
      <c r="T265" s="6">
        <v>0.27200735493846506</v>
      </c>
      <c r="U265" s="6">
        <v>0.31376113100156061</v>
      </c>
      <c r="V265" s="6">
        <v>0.27957474408505117</v>
      </c>
      <c r="W265" s="6">
        <v>0.15250657527695863</v>
      </c>
      <c r="X265" s="6">
        <v>-0.31492919102797723</v>
      </c>
      <c r="Y265" s="6">
        <v>-0.47136385380561047</v>
      </c>
      <c r="Z265" s="6">
        <v>-0.54373511719349199</v>
      </c>
      <c r="AA265" s="6">
        <v>-1.5197676792531998</v>
      </c>
      <c r="AB265" s="6">
        <v>-0.37302683112811452</v>
      </c>
      <c r="AC265" s="6">
        <v>-0.38811911032237589</v>
      </c>
      <c r="AD265" s="12">
        <v>850.38169675586187</v>
      </c>
    </row>
    <row r="266" spans="1:30">
      <c r="A266" s="18" t="s">
        <v>1051</v>
      </c>
      <c r="B266" s="18" t="s">
        <v>2565</v>
      </c>
      <c r="C266" s="18" t="s">
        <v>3590</v>
      </c>
      <c r="D266" s="9">
        <v>15097266000000</v>
      </c>
      <c r="E266" s="9">
        <v>15087031000000</v>
      </c>
      <c r="F266" s="10">
        <v>17975303000000</v>
      </c>
      <c r="G266" s="10">
        <v>19232708000000</v>
      </c>
      <c r="H266" s="9">
        <v>3026804000000</v>
      </c>
      <c r="I266" s="9">
        <v>2701974000000</v>
      </c>
      <c r="J266" s="10">
        <v>2835681000000</v>
      </c>
      <c r="K266" s="10">
        <v>3763058000000</v>
      </c>
      <c r="L266" s="9">
        <v>2035194000000</v>
      </c>
      <c r="M266" s="9">
        <v>1754756000000</v>
      </c>
      <c r="N266" s="10">
        <v>1917006000000</v>
      </c>
      <c r="O266" s="12">
        <v>2285287000000</v>
      </c>
      <c r="P266" s="6">
        <v>5.8644662332324883E-2</v>
      </c>
      <c r="Q266" s="6">
        <v>6.3339649708291923E-2</v>
      </c>
      <c r="R266" s="6">
        <v>0.24948141907654076</v>
      </c>
      <c r="S266" s="6">
        <v>0.28532954724154791</v>
      </c>
      <c r="T266" s="6">
        <v>0.20048689610423504</v>
      </c>
      <c r="U266" s="6">
        <v>0.17909249341371408</v>
      </c>
      <c r="V266" s="6">
        <v>0.1577542809709522</v>
      </c>
      <c r="W266" s="6">
        <v>0.19565929041297772</v>
      </c>
      <c r="X266" s="6">
        <v>-7.3052414440968771E-2</v>
      </c>
      <c r="Y266" s="6">
        <v>-0.26944598809483333</v>
      </c>
      <c r="Z266" s="6">
        <v>8.6602118255568544E-2</v>
      </c>
      <c r="AA266" s="6">
        <v>0.26904392857833798</v>
      </c>
      <c r="AB266" s="6">
        <v>-0.12425780965928868</v>
      </c>
      <c r="AC266" s="6">
        <v>4.7491414878419402E-2</v>
      </c>
      <c r="AD266" s="12">
        <v>2894.6137144891527</v>
      </c>
    </row>
    <row r="267" spans="1:30">
      <c r="A267" s="18" t="s">
        <v>53</v>
      </c>
      <c r="B267" s="18" t="s">
        <v>1702</v>
      </c>
      <c r="C267" s="18" t="s">
        <v>3582</v>
      </c>
      <c r="D267" s="9">
        <v>93000000</v>
      </c>
      <c r="E267" s="9">
        <v>44000000</v>
      </c>
      <c r="F267" s="10">
        <v>35000000</v>
      </c>
      <c r="G267" s="10">
        <v>0</v>
      </c>
      <c r="H267" s="9">
        <v>-155000000</v>
      </c>
      <c r="I267" s="9">
        <v>-203000000</v>
      </c>
      <c r="J267" s="10">
        <v>-778000000</v>
      </c>
      <c r="K267" s="10">
        <v>-247000000</v>
      </c>
      <c r="L267" s="9">
        <v>-1188000000</v>
      </c>
      <c r="M267" s="9">
        <v>-979000000</v>
      </c>
      <c r="N267" s="10">
        <v>-1397000000</v>
      </c>
      <c r="O267" s="12">
        <v>-983000000</v>
      </c>
      <c r="P267" s="6">
        <v>-0.43826502414554375</v>
      </c>
      <c r="Q267" s="6">
        <v>-0.95379317798321128</v>
      </c>
      <c r="R267" s="6">
        <v>-0.97079604981829437</v>
      </c>
      <c r="S267" s="6">
        <v>-1</v>
      </c>
      <c r="T267" s="6">
        <v>-1.6666666666666667</v>
      </c>
      <c r="U267" s="6">
        <v>-4.6136363636363633</v>
      </c>
      <c r="V267" s="6">
        <v>-22.228571428571428</v>
      </c>
      <c r="W267" s="6" t="e">
        <v>#DIV/0!</v>
      </c>
      <c r="X267" s="6">
        <v>0.47213408380788963</v>
      </c>
      <c r="Y267" s="6">
        <v>-1.1037144820306508</v>
      </c>
      <c r="Z267" s="6">
        <v>0.18106819072303271</v>
      </c>
      <c r="AA267" s="6">
        <v>-0.57782798238440936</v>
      </c>
      <c r="AB267" s="6">
        <v>-2.6907499696097688</v>
      </c>
      <c r="AC267" s="6">
        <v>5.8447852533008715E-2</v>
      </c>
      <c r="AD267" s="12">
        <v>-1196.578947368421</v>
      </c>
    </row>
    <row r="268" spans="1:30">
      <c r="A268" s="18" t="s">
        <v>1473</v>
      </c>
      <c r="B268" s="18" t="s">
        <v>3276</v>
      </c>
      <c r="C268" s="18" t="s">
        <v>3584</v>
      </c>
      <c r="D268" s="9">
        <v>824827000000</v>
      </c>
      <c r="E268" s="9">
        <v>480036000000</v>
      </c>
      <c r="F268" s="10">
        <v>1799513000000</v>
      </c>
      <c r="G268" s="10">
        <v>359791000000</v>
      </c>
      <c r="H268" s="9">
        <v>27100000000</v>
      </c>
      <c r="I268" s="9">
        <v>79671000000</v>
      </c>
      <c r="J268" s="10">
        <v>322059000000</v>
      </c>
      <c r="K268" s="10">
        <v>74337000000</v>
      </c>
      <c r="L268" s="9">
        <v>46722000000</v>
      </c>
      <c r="M268" s="9">
        <v>32272000000</v>
      </c>
      <c r="N268" s="10">
        <v>322306000000</v>
      </c>
      <c r="O268" s="12">
        <v>33423000000</v>
      </c>
      <c r="P268" s="6">
        <v>9.5965833389989239</v>
      </c>
      <c r="Q268" s="6">
        <v>18.001351417504154</v>
      </c>
      <c r="R268" s="6">
        <v>0.21046981638315521</v>
      </c>
      <c r="S268" s="6">
        <v>7.4723895279416627E-2</v>
      </c>
      <c r="T268" s="6">
        <v>3.285537452096015E-2</v>
      </c>
      <c r="U268" s="6">
        <v>0.1659688023398245</v>
      </c>
      <c r="V268" s="6">
        <v>0.17897008801825828</v>
      </c>
      <c r="W268" s="6">
        <v>0.20661161618828708</v>
      </c>
      <c r="X268" s="6">
        <v>0.71674414727227609</v>
      </c>
      <c r="Y268" s="6">
        <v>14.482771266813439</v>
      </c>
      <c r="Z268" s="6">
        <v>0.15056187083830944</v>
      </c>
      <c r="AA268" s="6">
        <v>0.91576337198967506</v>
      </c>
      <c r="AB268" s="6">
        <v>-7.4131421118510121E-2</v>
      </c>
      <c r="AC268" s="6">
        <v>0.36674491579416224</v>
      </c>
      <c r="AD268" s="12">
        <v>1890.136931632047</v>
      </c>
    </row>
    <row r="269" spans="1:30">
      <c r="A269" s="18" t="s">
        <v>1070</v>
      </c>
      <c r="B269" s="18" t="s">
        <v>2596</v>
      </c>
      <c r="C269" s="18" t="s">
        <v>3591</v>
      </c>
      <c r="D269" s="9">
        <v>77523000000</v>
      </c>
      <c r="E269" s="9">
        <v>153366000000</v>
      </c>
      <c r="F269" s="10">
        <v>308853000000</v>
      </c>
      <c r="G269" s="10">
        <v>0</v>
      </c>
      <c r="H269" s="9">
        <v>68171000000</v>
      </c>
      <c r="I269" s="9">
        <v>51078000000</v>
      </c>
      <c r="J269" s="10">
        <v>57980000000</v>
      </c>
      <c r="K269" s="10">
        <v>0</v>
      </c>
      <c r="L269" s="9">
        <v>10184000000</v>
      </c>
      <c r="M269" s="9">
        <v>10038000000</v>
      </c>
      <c r="N269" s="10">
        <v>10203000000</v>
      </c>
      <c r="O269" s="12">
        <v>0</v>
      </c>
      <c r="P269" s="6">
        <v>-0.59266534654459124</v>
      </c>
      <c r="Q269" s="6">
        <v>0.93320501538718648</v>
      </c>
      <c r="R269" s="6">
        <v>0.78801882968129877</v>
      </c>
      <c r="S269" s="6">
        <v>-1</v>
      </c>
      <c r="T269" s="6">
        <v>0.87936483366226792</v>
      </c>
      <c r="U269" s="6">
        <v>0.33304643793278821</v>
      </c>
      <c r="V269" s="6">
        <v>0.18772684739989573</v>
      </c>
      <c r="W269" s="6" t="e">
        <v>#DIV/0!</v>
      </c>
      <c r="X269" s="6">
        <v>8.5028615189288569E-3</v>
      </c>
      <c r="Y269" s="6">
        <v>-5.5681312903907737E-2</v>
      </c>
      <c r="Z269" s="6">
        <v>-4.7746157194176957E-2</v>
      </c>
      <c r="AA269" s="6">
        <v>-1</v>
      </c>
      <c r="AB269" s="6">
        <v>-3.1303889325379419E-2</v>
      </c>
      <c r="AC269" s="6">
        <v>-0.25</v>
      </c>
      <c r="AD269" s="12">
        <v>63.837696907612148</v>
      </c>
    </row>
    <row r="270" spans="1:30">
      <c r="A270" s="18" t="s">
        <v>1230</v>
      </c>
      <c r="B270" s="18" t="s">
        <v>2874</v>
      </c>
      <c r="C270" s="18" t="s">
        <v>3584</v>
      </c>
      <c r="D270" s="9">
        <v>20987000000</v>
      </c>
      <c r="E270" s="9">
        <v>59446000000</v>
      </c>
      <c r="F270" s="10">
        <v>47297000000</v>
      </c>
      <c r="G270" s="10">
        <v>42905000000</v>
      </c>
      <c r="H270" s="9">
        <v>1940000000</v>
      </c>
      <c r="I270" s="9">
        <v>5148000000</v>
      </c>
      <c r="J270" s="10">
        <v>-2334000000</v>
      </c>
      <c r="K270" s="10">
        <v>3486000000</v>
      </c>
      <c r="L270" s="9">
        <v>1148000000</v>
      </c>
      <c r="M270" s="9">
        <v>611000000</v>
      </c>
      <c r="N270" s="10">
        <v>5357000000</v>
      </c>
      <c r="O270" s="12">
        <v>825000000</v>
      </c>
      <c r="P270" s="6">
        <v>7.6600765299789436E-3</v>
      </c>
      <c r="Q270" s="6">
        <v>0.15191407602466978</v>
      </c>
      <c r="R270" s="6">
        <v>-0.46373800388017455</v>
      </c>
      <c r="S270" s="6">
        <v>0.27072434033680171</v>
      </c>
      <c r="T270" s="6">
        <v>9.2438176013722784E-2</v>
      </c>
      <c r="U270" s="6">
        <v>8.6599603001042968E-2</v>
      </c>
      <c r="V270" s="6">
        <v>-4.9347738757215043E-2</v>
      </c>
      <c r="W270" s="6">
        <v>8.1249271646661222E-2</v>
      </c>
      <c r="X270" s="6">
        <v>1.8884244661254906E-2</v>
      </c>
      <c r="Y270" s="6">
        <v>-0.37113974880999623</v>
      </c>
      <c r="Z270" s="6">
        <v>0.10722059588216971</v>
      </c>
      <c r="AA270" s="6">
        <v>0.34546204469674491</v>
      </c>
      <c r="AB270" s="6">
        <v>-2.9608376177065576E-2</v>
      </c>
      <c r="AC270" s="6">
        <v>5.3696950015785394E-2</v>
      </c>
      <c r="AD270" s="12">
        <v>262.8893757137094</v>
      </c>
    </row>
    <row r="271" spans="1:30">
      <c r="A271" s="18" t="s">
        <v>1074</v>
      </c>
      <c r="B271" s="18" t="s">
        <v>2601</v>
      </c>
      <c r="C271" s="18" t="s">
        <v>3584</v>
      </c>
      <c r="D271" s="9">
        <v>7228246000000</v>
      </c>
      <c r="E271" s="9">
        <v>6349820000000</v>
      </c>
      <c r="F271" s="10">
        <v>6584999000000</v>
      </c>
      <c r="G271" s="10">
        <v>5778517000000</v>
      </c>
      <c r="H271" s="9">
        <v>970376000000</v>
      </c>
      <c r="I271" s="9">
        <v>831187000000</v>
      </c>
      <c r="J271" s="10">
        <v>953098000000</v>
      </c>
      <c r="K271" s="10">
        <v>1075873000000</v>
      </c>
      <c r="L271" s="9">
        <v>161058000000</v>
      </c>
      <c r="M271" s="9">
        <v>83927000000</v>
      </c>
      <c r="N271" s="10">
        <v>181106000000</v>
      </c>
      <c r="O271" s="12">
        <v>201042000000</v>
      </c>
      <c r="P271" s="6">
        <v>-0.29991296688224051</v>
      </c>
      <c r="Q271" s="6">
        <v>-0.25871176507300692</v>
      </c>
      <c r="R271" s="6">
        <v>-0.12728724836145039</v>
      </c>
      <c r="S271" s="6">
        <v>-0.16390076707640847</v>
      </c>
      <c r="T271" s="6">
        <v>0.13424778293378503</v>
      </c>
      <c r="U271" s="6">
        <v>0.13089930108255038</v>
      </c>
      <c r="V271" s="6">
        <v>0.14473775926161872</v>
      </c>
      <c r="W271" s="6">
        <v>0.18618496752713543</v>
      </c>
      <c r="X271" s="6">
        <v>0.94389902475688126</v>
      </c>
      <c r="Y271" s="6">
        <v>1.8165699685749421</v>
      </c>
      <c r="Z271" s="6">
        <v>1.9857027504034692</v>
      </c>
      <c r="AA271" s="6">
        <v>2.6094682320648022</v>
      </c>
      <c r="AB271" s="6">
        <v>2.5300081125426495</v>
      </c>
      <c r="AC271" s="6">
        <v>0.10488123418301959</v>
      </c>
      <c r="AD271" s="12">
        <v>1481.8006753399559</v>
      </c>
    </row>
    <row r="272" spans="1:30">
      <c r="A272" s="18" t="s">
        <v>393</v>
      </c>
      <c r="B272" s="18" t="s">
        <v>2104</v>
      </c>
      <c r="C272" s="18" t="s">
        <v>3592</v>
      </c>
      <c r="D272" s="9">
        <v>103783000000</v>
      </c>
      <c r="E272" s="9">
        <v>128514000000</v>
      </c>
      <c r="F272" s="10">
        <v>142063000000</v>
      </c>
      <c r="G272" s="10">
        <v>0</v>
      </c>
      <c r="H272" s="9">
        <v>6580000000</v>
      </c>
      <c r="I272" s="9">
        <v>13441000000</v>
      </c>
      <c r="J272" s="10">
        <v>20522000000</v>
      </c>
      <c r="K272" s="10">
        <v>0</v>
      </c>
      <c r="L272" s="9">
        <v>5958000000</v>
      </c>
      <c r="M272" s="9">
        <v>12764000000</v>
      </c>
      <c r="N272" s="10">
        <v>19285000000</v>
      </c>
      <c r="O272" s="12">
        <v>0</v>
      </c>
      <c r="P272" s="6">
        <v>1.2904809867500586</v>
      </c>
      <c r="Q272" s="6">
        <v>0.6796307647120946</v>
      </c>
      <c r="R272" s="6">
        <v>4.2639731748107979E-2</v>
      </c>
      <c r="S272" s="6">
        <v>-1</v>
      </c>
      <c r="T272" s="6">
        <v>6.3401520480232787E-2</v>
      </c>
      <c r="U272" s="6">
        <v>0.10458782700717431</v>
      </c>
      <c r="V272" s="6">
        <v>0.14445703666683091</v>
      </c>
      <c r="W272" s="6" t="e">
        <v>#DIV/0!</v>
      </c>
      <c r="X272" s="6">
        <v>0.73169019526797607</v>
      </c>
      <c r="Y272" s="6">
        <v>0.17106213038608403</v>
      </c>
      <c r="Z272" s="6">
        <v>0.49916750117013908</v>
      </c>
      <c r="AA272" s="6">
        <v>-1</v>
      </c>
      <c r="AB272" s="6">
        <v>0.34286602854058268</v>
      </c>
      <c r="AC272" s="6">
        <v>-0.25</v>
      </c>
      <c r="AD272" s="12">
        <v>2413.1495986401487</v>
      </c>
    </row>
    <row r="273" spans="1:30">
      <c r="A273" s="18" t="s">
        <v>1121</v>
      </c>
      <c r="B273" s="18" t="s">
        <v>2675</v>
      </c>
      <c r="C273" s="18" t="s">
        <v>3590</v>
      </c>
      <c r="D273" s="9">
        <v>2367753000000</v>
      </c>
      <c r="E273" s="9">
        <v>2187182000000</v>
      </c>
      <c r="F273" s="10">
        <v>2284923000000</v>
      </c>
      <c r="G273" s="10">
        <v>1732165000000</v>
      </c>
      <c r="H273" s="9">
        <v>431128000000</v>
      </c>
      <c r="I273" s="9">
        <v>427500000000</v>
      </c>
      <c r="J273" s="10">
        <v>440492000000</v>
      </c>
      <c r="K273" s="10">
        <v>295307000000</v>
      </c>
      <c r="L273" s="9">
        <v>208536000000</v>
      </c>
      <c r="M273" s="9">
        <v>215137000000</v>
      </c>
      <c r="N273" s="10">
        <v>215485000000</v>
      </c>
      <c r="O273" s="12">
        <v>104612000000</v>
      </c>
      <c r="P273" s="6">
        <v>7.399468067216447E-2</v>
      </c>
      <c r="Q273" s="6">
        <v>8.5618140732967474E-2</v>
      </c>
      <c r="R273" s="6">
        <v>-1.3791350021913519E-2</v>
      </c>
      <c r="S273" s="6">
        <v>-0.13338348409302553</v>
      </c>
      <c r="T273" s="6">
        <v>0.1820831818183738</v>
      </c>
      <c r="U273" s="6">
        <v>0.19545698528974725</v>
      </c>
      <c r="V273" s="6">
        <v>0.19278198871471819</v>
      </c>
      <c r="W273" s="6">
        <v>0.17048433607652852</v>
      </c>
      <c r="X273" s="6">
        <v>-0.1382952256349359</v>
      </c>
      <c r="Y273" s="6">
        <v>0.82448498737530695</v>
      </c>
      <c r="Z273" s="6">
        <v>6.0061273872155964E-2</v>
      </c>
      <c r="AA273" s="6">
        <v>-8.9868662082801323E-3</v>
      </c>
      <c r="AB273" s="6">
        <v>0.16108884700745163</v>
      </c>
      <c r="AC273" s="6">
        <v>0.12840329982358528</v>
      </c>
      <c r="AD273" s="12">
        <v>1949.3795532203014</v>
      </c>
    </row>
    <row r="274" spans="1:30">
      <c r="A274" s="18" t="s">
        <v>2697</v>
      </c>
      <c r="B274" s="18" t="s">
        <v>2698</v>
      </c>
      <c r="C274" s="18" t="s">
        <v>3590</v>
      </c>
      <c r="D274" s="9">
        <v>522292000000</v>
      </c>
      <c r="E274" s="9">
        <v>247326000000</v>
      </c>
      <c r="F274" s="10">
        <v>749005000000</v>
      </c>
      <c r="G274" s="10">
        <v>462186000000</v>
      </c>
      <c r="H274" s="9">
        <v>30628000000</v>
      </c>
      <c r="I274" s="9">
        <v>35173000000</v>
      </c>
      <c r="J274" s="10">
        <v>31791000000</v>
      </c>
      <c r="K274" s="10">
        <v>30309000000</v>
      </c>
      <c r="L274" s="9">
        <v>10445000000</v>
      </c>
      <c r="M274" s="9">
        <v>10941000000</v>
      </c>
      <c r="N274" s="10">
        <v>9609000000</v>
      </c>
      <c r="O274" s="12">
        <v>9346000000</v>
      </c>
      <c r="P274" s="6">
        <v>-0.11356996696211442</v>
      </c>
      <c r="Q274" s="6">
        <v>-0.45248843762574537</v>
      </c>
      <c r="R274" s="6">
        <v>-9.3118574250093233E-2</v>
      </c>
      <c r="S274" s="6">
        <v>0.29653199619706672</v>
      </c>
      <c r="T274" s="6">
        <v>5.8641526196074226E-2</v>
      </c>
      <c r="U274" s="6">
        <v>0.14221311143996182</v>
      </c>
      <c r="V274" s="6">
        <v>4.2444309450537711E-2</v>
      </c>
      <c r="W274" s="6">
        <v>6.5577494774830908E-2</v>
      </c>
      <c r="X274" s="6">
        <v>1.2110507551173455E-2</v>
      </c>
      <c r="Y274" s="6">
        <v>-4.1642567563453352E-2</v>
      </c>
      <c r="Z274" s="6">
        <v>-5.3471090691763486E-2</v>
      </c>
      <c r="AA274" s="6">
        <v>0.17887403505516455</v>
      </c>
      <c r="AB274" s="6">
        <v>-4.7245464328863451E-2</v>
      </c>
      <c r="AC274" s="6">
        <v>6.0964900235142228E-2</v>
      </c>
      <c r="AD274" s="12">
        <v>3667.3636363636365</v>
      </c>
    </row>
    <row r="275" spans="1:30">
      <c r="A275" s="18" t="s">
        <v>1076</v>
      </c>
      <c r="B275" s="18" t="s">
        <v>2606</v>
      </c>
      <c r="C275" s="18" t="s">
        <v>3624</v>
      </c>
      <c r="D275" s="9">
        <v>95779000000</v>
      </c>
      <c r="E275" s="9">
        <v>95343000000</v>
      </c>
      <c r="F275" s="10">
        <v>99003000000</v>
      </c>
      <c r="G275" s="10">
        <v>89406000000</v>
      </c>
      <c r="H275" s="9">
        <v>49899000000</v>
      </c>
      <c r="I275" s="9">
        <v>44406000000</v>
      </c>
      <c r="J275" s="10">
        <v>50083000000</v>
      </c>
      <c r="K275" s="10">
        <v>65818000000</v>
      </c>
      <c r="L275" s="9">
        <v>17808000000</v>
      </c>
      <c r="M275" s="9">
        <v>17509000000</v>
      </c>
      <c r="N275" s="10">
        <v>17352000000</v>
      </c>
      <c r="O275" s="12">
        <v>14843000000</v>
      </c>
      <c r="P275" s="6">
        <v>-3.1011600700990077E-3</v>
      </c>
      <c r="Q275" s="6">
        <v>1.733056764546699E-2</v>
      </c>
      <c r="R275" s="6">
        <v>5.1102098770704582E-2</v>
      </c>
      <c r="S275" s="6">
        <v>3.4246681569244635E-3</v>
      </c>
      <c r="T275" s="6">
        <v>0.52098059073492098</v>
      </c>
      <c r="U275" s="6">
        <v>0.4657499764009943</v>
      </c>
      <c r="V275" s="6">
        <v>0.50587355938708933</v>
      </c>
      <c r="W275" s="6">
        <v>0.73616983200232644</v>
      </c>
      <c r="X275" s="6">
        <v>2.2638784680149852E-2</v>
      </c>
      <c r="Y275" s="6">
        <v>6.7292775372048003E-3</v>
      </c>
      <c r="Z275" s="6">
        <v>3.9920948019092101E-2</v>
      </c>
      <c r="AA275" s="6">
        <v>-0.13824651743434069</v>
      </c>
      <c r="AB275" s="6">
        <v>2.1775498297351703E-2</v>
      </c>
      <c r="AC275" s="6">
        <v>-5.7327981974227504E-2</v>
      </c>
      <c r="AD275" s="12">
        <v>2705.9785484103695</v>
      </c>
    </row>
    <row r="276" spans="1:30">
      <c r="A276" s="18" t="s">
        <v>1077</v>
      </c>
      <c r="B276" s="18" t="s">
        <v>2607</v>
      </c>
      <c r="C276" s="18" t="s">
        <v>3586</v>
      </c>
      <c r="D276" s="9">
        <v>194874000000</v>
      </c>
      <c r="E276" s="9">
        <v>194813000000</v>
      </c>
      <c r="F276" s="10">
        <v>224463000000</v>
      </c>
      <c r="G276" s="10">
        <v>147851000000</v>
      </c>
      <c r="H276" s="9">
        <v>17359000000</v>
      </c>
      <c r="I276" s="9">
        <v>22330000000</v>
      </c>
      <c r="J276" s="10">
        <v>14462000000</v>
      </c>
      <c r="K276" s="10">
        <v>8250000000</v>
      </c>
      <c r="L276" s="9">
        <v>5288000000</v>
      </c>
      <c r="M276" s="9">
        <v>6463000000</v>
      </c>
      <c r="N276" s="10">
        <v>-170000000</v>
      </c>
      <c r="O276" s="12">
        <v>-1589000000</v>
      </c>
      <c r="P276" s="6">
        <v>-8.7292020471353746E-2</v>
      </c>
      <c r="Q276" s="6">
        <v>2.0641144750836359E-2</v>
      </c>
      <c r="R276" s="6">
        <v>-2.8873445523723298E-2</v>
      </c>
      <c r="S276" s="6">
        <v>-0.29384397112145177</v>
      </c>
      <c r="T276" s="6">
        <v>8.9078070958670735E-2</v>
      </c>
      <c r="U276" s="6">
        <v>0.114622740782186</v>
      </c>
      <c r="V276" s="6">
        <v>6.442932688238151E-2</v>
      </c>
      <c r="W276" s="6">
        <v>5.5799419686035266E-2</v>
      </c>
      <c r="X276" s="6">
        <v>1.3668139074966303</v>
      </c>
      <c r="Y276" s="6">
        <v>8.9804033398334955</v>
      </c>
      <c r="Z276" s="6">
        <v>-1.0339359972453839</v>
      </c>
      <c r="AA276" s="6">
        <v>-1.1731661038299686</v>
      </c>
      <c r="AB276" s="6">
        <v>2.6725682212437754</v>
      </c>
      <c r="AC276" s="6">
        <v>-0.28365086469986878</v>
      </c>
      <c r="AD276" s="12">
        <v>832.66666666666686</v>
      </c>
    </row>
    <row r="277" spans="1:30">
      <c r="A277" s="18" t="s">
        <v>1314</v>
      </c>
      <c r="B277" s="18" t="s">
        <v>3018</v>
      </c>
      <c r="C277" s="18" t="s">
        <v>3603</v>
      </c>
      <c r="D277" s="9">
        <v>651622000000</v>
      </c>
      <c r="E277" s="9">
        <v>475019000000</v>
      </c>
      <c r="F277" s="10">
        <v>357219000000</v>
      </c>
      <c r="G277" s="10">
        <v>0</v>
      </c>
      <c r="H277" s="9">
        <v>85727000000</v>
      </c>
      <c r="I277" s="9">
        <v>86418000000</v>
      </c>
      <c r="J277" s="10">
        <v>54276000000</v>
      </c>
      <c r="K277" s="10">
        <v>0</v>
      </c>
      <c r="L277" s="9">
        <v>9813000000</v>
      </c>
      <c r="M277" s="9">
        <v>8952000000</v>
      </c>
      <c r="N277" s="10">
        <v>93107000000</v>
      </c>
      <c r="O277" s="12">
        <v>0</v>
      </c>
      <c r="P277" s="6" t="e">
        <v>#DIV/0!</v>
      </c>
      <c r="Q277" s="6" t="e">
        <v>#DIV/0!</v>
      </c>
      <c r="R277" s="6">
        <v>-0.53831509482002093</v>
      </c>
      <c r="S277" s="6">
        <v>-1</v>
      </c>
      <c r="T277" s="6">
        <v>0.13155940100242164</v>
      </c>
      <c r="U277" s="6">
        <v>0.18192535456476477</v>
      </c>
      <c r="V277" s="6">
        <v>0.1519404063053757</v>
      </c>
      <c r="W277" s="6" t="e">
        <v>#DIV/0!</v>
      </c>
      <c r="X277" s="6" t="e">
        <v>#DIV/0!</v>
      </c>
      <c r="Y277" s="6" t="e">
        <v>#DIV/0!</v>
      </c>
      <c r="Z277" s="6">
        <v>13.392796413665172</v>
      </c>
      <c r="AA277" s="6">
        <v>-1</v>
      </c>
      <c r="AB277" s="6">
        <v>6.7387164101226196</v>
      </c>
      <c r="AC277" s="6">
        <v>-0.25</v>
      </c>
      <c r="AD277" s="12">
        <v>508.5090909090909</v>
      </c>
    </row>
    <row r="278" spans="1:30">
      <c r="A278" s="18" t="s">
        <v>1593</v>
      </c>
      <c r="B278" s="18" t="s">
        <v>2608</v>
      </c>
      <c r="C278" s="18" t="s">
        <v>3584</v>
      </c>
      <c r="D278" s="10">
        <v>1156816000000</v>
      </c>
      <c r="E278" s="10">
        <v>750819000000</v>
      </c>
      <c r="F278" s="10">
        <v>1274533000000</v>
      </c>
      <c r="G278" s="10">
        <v>0</v>
      </c>
      <c r="H278" s="10">
        <v>103249000000</v>
      </c>
      <c r="I278" s="10">
        <v>56867000000</v>
      </c>
      <c r="J278" s="10">
        <v>169296000000</v>
      </c>
      <c r="K278" s="10">
        <v>0</v>
      </c>
      <c r="L278" s="10">
        <v>57197000000</v>
      </c>
      <c r="M278" s="10">
        <v>14583000000</v>
      </c>
      <c r="N278" s="10">
        <v>99666000000</v>
      </c>
      <c r="O278" s="12">
        <v>0</v>
      </c>
      <c r="P278" s="6">
        <v>-0.24519721901955499</v>
      </c>
      <c r="Q278" s="6">
        <v>0.37223679306664437</v>
      </c>
      <c r="R278" s="6">
        <v>-0.13348493245340462</v>
      </c>
      <c r="S278" s="6">
        <v>-1</v>
      </c>
      <c r="T278" s="6">
        <v>8.9252742009100841E-2</v>
      </c>
      <c r="U278" s="6">
        <v>7.5739958631840701E-2</v>
      </c>
      <c r="V278" s="6">
        <v>0.13282982865096471</v>
      </c>
      <c r="W278" s="6" t="e">
        <v>#DIV/0!</v>
      </c>
      <c r="X278" s="6">
        <v>-6.3958045702597499E-2</v>
      </c>
      <c r="Y278" s="6">
        <v>-0.63210895023059543</v>
      </c>
      <c r="Z278" s="6">
        <v>0.40802492727435369</v>
      </c>
      <c r="AA278" s="6">
        <v>-1</v>
      </c>
      <c r="AB278" s="6">
        <v>2.8033570994140611E-2</v>
      </c>
      <c r="AC278" s="6">
        <v>-0.25</v>
      </c>
      <c r="AD278" s="12">
        <v>5185.5560459776734</v>
      </c>
    </row>
    <row r="279" spans="1:30">
      <c r="A279" s="18" t="s">
        <v>394</v>
      </c>
      <c r="B279" s="18" t="s">
        <v>2097</v>
      </c>
      <c r="C279" s="18" t="s">
        <v>3586</v>
      </c>
      <c r="D279" s="9">
        <v>3657000000</v>
      </c>
      <c r="E279" s="9">
        <v>914000000</v>
      </c>
      <c r="F279" s="10">
        <v>1077000000</v>
      </c>
      <c r="G279" s="10">
        <v>2688000000</v>
      </c>
      <c r="H279" s="9">
        <v>358000000</v>
      </c>
      <c r="I279" s="9">
        <v>-71000000</v>
      </c>
      <c r="J279" s="10">
        <v>259000000</v>
      </c>
      <c r="K279" s="10">
        <v>313000000</v>
      </c>
      <c r="L279" s="9">
        <v>199000000</v>
      </c>
      <c r="M279" s="9">
        <v>-42000000</v>
      </c>
      <c r="N279" s="10">
        <v>121000000</v>
      </c>
      <c r="O279" s="12">
        <v>144000000</v>
      </c>
      <c r="P279" s="6">
        <v>-0.12283136840052232</v>
      </c>
      <c r="Q279" s="6">
        <v>0.5339696436336101</v>
      </c>
      <c r="R279" s="6">
        <v>13.084298909885726</v>
      </c>
      <c r="S279" s="6">
        <v>0.1308048216957243</v>
      </c>
      <c r="T279" s="6">
        <v>9.7894449001914144E-2</v>
      </c>
      <c r="U279" s="6">
        <v>-7.7680525164113792E-2</v>
      </c>
      <c r="V279" s="6">
        <v>0.24048282265552459</v>
      </c>
      <c r="W279" s="6">
        <v>0.11644345238095238</v>
      </c>
      <c r="X279" s="6">
        <v>-0.66710510040169557</v>
      </c>
      <c r="Y279" s="6">
        <v>0.69956178296261651</v>
      </c>
      <c r="Z279" s="6">
        <v>1.2484007972072542</v>
      </c>
      <c r="AA279" s="6">
        <v>-0.37182839592415567</v>
      </c>
      <c r="AB279" s="6">
        <v>1.5799854600471508</v>
      </c>
      <c r="AC279" s="6">
        <v>-0.17381582221577072</v>
      </c>
      <c r="AD279" s="12">
        <v>256.44453627292506</v>
      </c>
    </row>
    <row r="280" spans="1:30">
      <c r="A280" s="18" t="s">
        <v>54</v>
      </c>
      <c r="B280" s="18" t="s">
        <v>1703</v>
      </c>
      <c r="C280" s="18" t="s">
        <v>3583</v>
      </c>
      <c r="D280" s="9">
        <v>0</v>
      </c>
      <c r="E280" s="9">
        <v>3552000000</v>
      </c>
      <c r="F280" s="10">
        <v>2228000000</v>
      </c>
      <c r="G280" s="10">
        <v>0</v>
      </c>
      <c r="H280" s="9">
        <v>0</v>
      </c>
      <c r="I280" s="9">
        <v>-1970000000</v>
      </c>
      <c r="J280" s="10">
        <v>1205000000</v>
      </c>
      <c r="K280" s="10">
        <v>0</v>
      </c>
      <c r="L280" s="9">
        <v>0</v>
      </c>
      <c r="M280" s="9">
        <v>-2961000000</v>
      </c>
      <c r="N280" s="10">
        <v>-1634000000</v>
      </c>
      <c r="O280" s="12">
        <v>0</v>
      </c>
      <c r="P280" s="6">
        <v>1</v>
      </c>
      <c r="Q280" s="6">
        <v>-0.29856591024269169</v>
      </c>
      <c r="R280" s="6">
        <v>-3.7375843967064983E-2</v>
      </c>
      <c r="S280" s="6">
        <v>-1</v>
      </c>
      <c r="T280" s="6" t="e">
        <v>#DIV/0!</v>
      </c>
      <c r="U280" s="6">
        <v>-0.55461711711711714</v>
      </c>
      <c r="V280" s="6">
        <v>0.5408438061041293</v>
      </c>
      <c r="W280" s="6" t="e">
        <v>#DIV/0!</v>
      </c>
      <c r="X280" s="6">
        <v>1</v>
      </c>
      <c r="Y280" s="6">
        <v>-8.0295251199833597</v>
      </c>
      <c r="Z280" s="6">
        <v>-1.9917868675936568</v>
      </c>
      <c r="AA280" s="6">
        <v>1</v>
      </c>
      <c r="AB280" s="6">
        <v>-1.2460995269046875</v>
      </c>
      <c r="AC280" s="6">
        <v>-0.25</v>
      </c>
      <c r="AD280" s="12">
        <v>-229.75</v>
      </c>
    </row>
    <row r="281" spans="1:30">
      <c r="A281" s="18" t="s">
        <v>395</v>
      </c>
      <c r="B281" s="18" t="s">
        <v>2105</v>
      </c>
      <c r="C281" s="18" t="s">
        <v>3578</v>
      </c>
      <c r="D281" s="9">
        <v>63689000000</v>
      </c>
      <c r="E281" s="9">
        <v>67209000000</v>
      </c>
      <c r="F281" s="10">
        <v>78191000000</v>
      </c>
      <c r="G281" s="10">
        <v>67446000000</v>
      </c>
      <c r="H281" s="9">
        <v>11707000000</v>
      </c>
      <c r="I281" s="9">
        <v>13137000000</v>
      </c>
      <c r="J281" s="10">
        <v>8905000000</v>
      </c>
      <c r="K281" s="10">
        <v>9355000000</v>
      </c>
      <c r="L281" s="9">
        <v>7716000000</v>
      </c>
      <c r="M281" s="9">
        <v>7457000000</v>
      </c>
      <c r="N281" s="10">
        <v>5173000000</v>
      </c>
      <c r="O281" s="12">
        <v>5719000000</v>
      </c>
      <c r="P281" s="6">
        <v>0.19702393068199642</v>
      </c>
      <c r="Q281" s="6">
        <v>0.18533476909596433</v>
      </c>
      <c r="R281" s="6">
        <v>0.20463809112936723</v>
      </c>
      <c r="S281" s="6">
        <v>7.3614143897294704E-2</v>
      </c>
      <c r="T281" s="6">
        <v>0.1838151015088948</v>
      </c>
      <c r="U281" s="6">
        <v>0.19546489309467482</v>
      </c>
      <c r="V281" s="6">
        <v>0.11388778759703802</v>
      </c>
      <c r="W281" s="6">
        <v>0.13870355543694216</v>
      </c>
      <c r="X281" s="6">
        <v>0.16548033295620992</v>
      </c>
      <c r="Y281" s="6">
        <v>-0.35303015548586453</v>
      </c>
      <c r="Z281" s="6">
        <v>2.573002586006376E-2</v>
      </c>
      <c r="AA281" s="6">
        <v>-0.33521192129833038</v>
      </c>
      <c r="AB281" s="6">
        <v>5.0534300432174994E-2</v>
      </c>
      <c r="AC281" s="6">
        <v>-2.2106334267075561E-2</v>
      </c>
      <c r="AD281" s="12">
        <v>1989.0873015873017</v>
      </c>
    </row>
    <row r="282" spans="1:30">
      <c r="A282" s="18" t="s">
        <v>770</v>
      </c>
      <c r="B282" s="18" t="s">
        <v>3204</v>
      </c>
      <c r="C282" s="18" t="s">
        <v>3586</v>
      </c>
      <c r="D282" s="9">
        <v>63707000000</v>
      </c>
      <c r="E282" s="9">
        <v>30417000000</v>
      </c>
      <c r="F282" s="10">
        <v>445271000000</v>
      </c>
      <c r="G282" s="10">
        <v>30936000000</v>
      </c>
      <c r="H282" s="9">
        <v>5709000000</v>
      </c>
      <c r="I282" s="9">
        <v>2427000000</v>
      </c>
      <c r="J282" s="10">
        <v>25003000000</v>
      </c>
      <c r="K282" s="10">
        <v>2098000000</v>
      </c>
      <c r="L282" s="9">
        <v>1766000000</v>
      </c>
      <c r="M282" s="9">
        <v>100000000</v>
      </c>
      <c r="N282" s="10">
        <v>7130000000</v>
      </c>
      <c r="O282" s="12">
        <v>69000000</v>
      </c>
      <c r="P282" s="6">
        <v>2.6442582084429942</v>
      </c>
      <c r="Q282" s="6">
        <v>0.10613634274250085</v>
      </c>
      <c r="R282" s="6">
        <v>0.36719523800818615</v>
      </c>
      <c r="S282" s="6">
        <v>-0.16213483329291611</v>
      </c>
      <c r="T282" s="6">
        <v>8.9613386284081817E-2</v>
      </c>
      <c r="U282" s="6">
        <v>7.9790906401025749E-2</v>
      </c>
      <c r="V282" s="6">
        <v>5.615232072153812E-2</v>
      </c>
      <c r="W282" s="6">
        <v>6.7817429531936896E-2</v>
      </c>
      <c r="X282" s="6">
        <v>12.919048578961297</v>
      </c>
      <c r="Y282" s="6">
        <v>-0.41753227728867542</v>
      </c>
      <c r="Z282" s="6">
        <v>-7.618312733553563E-2</v>
      </c>
      <c r="AA282" s="6">
        <v>1.2289061410531272</v>
      </c>
      <c r="AB282" s="6">
        <v>8.2949989910059863E-2</v>
      </c>
      <c r="AC282" s="6">
        <v>0.61085398524246737</v>
      </c>
      <c r="AD282" s="12">
        <v>906.5</v>
      </c>
    </row>
    <row r="283" spans="1:30">
      <c r="A283" s="18" t="s">
        <v>55</v>
      </c>
      <c r="B283" s="18" t="s">
        <v>1705</v>
      </c>
      <c r="C283" s="18" t="s">
        <v>3625</v>
      </c>
      <c r="D283" s="9">
        <v>155533000000</v>
      </c>
      <c r="E283" s="9">
        <v>127225000000</v>
      </c>
      <c r="F283" s="10">
        <v>126865000000</v>
      </c>
      <c r="G283" s="10">
        <v>16668000000</v>
      </c>
      <c r="H283" s="9">
        <v>15154000000</v>
      </c>
      <c r="I283" s="9">
        <v>13283000000</v>
      </c>
      <c r="J283" s="10">
        <v>19805000000</v>
      </c>
      <c r="K283" s="10">
        <v>1806000000</v>
      </c>
      <c r="L283" s="9">
        <v>8637000000</v>
      </c>
      <c r="M283" s="9">
        <v>6077000000</v>
      </c>
      <c r="N283" s="10">
        <v>3847000000</v>
      </c>
      <c r="O283" s="12">
        <v>-2962000000</v>
      </c>
      <c r="P283" s="6">
        <v>0.65387297012464118</v>
      </c>
      <c r="Q283" s="6">
        <v>5.6427029793340473E-2</v>
      </c>
      <c r="R283" s="6">
        <v>-0.64896105136150917</v>
      </c>
      <c r="S283" s="6">
        <v>-0.82492284362506918</v>
      </c>
      <c r="T283" s="6">
        <v>9.7432699169951065E-2</v>
      </c>
      <c r="U283" s="6">
        <v>0.10440558066417764</v>
      </c>
      <c r="V283" s="6">
        <v>0.15611082646908131</v>
      </c>
      <c r="W283" s="6">
        <v>0.10835133189344852</v>
      </c>
      <c r="X283" s="6">
        <v>0.53375951216512973</v>
      </c>
      <c r="Y283" s="6">
        <v>1.6382676778606171</v>
      </c>
      <c r="Z283" s="6">
        <v>-0.68393927578363078</v>
      </c>
      <c r="AA283" s="6">
        <v>-2.5580087616227005</v>
      </c>
      <c r="AB283" s="6">
        <v>-2.8066752521847982E-2</v>
      </c>
      <c r="AC283" s="6">
        <v>-0.67662390200238987</v>
      </c>
      <c r="AD283" s="12">
        <v>1559.9087354889186</v>
      </c>
    </row>
    <row r="284" spans="1:30">
      <c r="A284" s="18" t="s">
        <v>56</v>
      </c>
      <c r="B284" s="18" t="s">
        <v>1706</v>
      </c>
      <c r="C284" s="18" t="s">
        <v>3592</v>
      </c>
      <c r="D284" s="9">
        <v>101844000000</v>
      </c>
      <c r="E284" s="9">
        <v>104084000000</v>
      </c>
      <c r="F284" s="10">
        <v>172718000000</v>
      </c>
      <c r="G284" s="10">
        <v>81832000000</v>
      </c>
      <c r="H284" s="9">
        <v>24116000000</v>
      </c>
      <c r="I284" s="9">
        <v>22201000000</v>
      </c>
      <c r="J284" s="10">
        <v>26354000000</v>
      </c>
      <c r="K284" s="10">
        <v>24738000000</v>
      </c>
      <c r="L284" s="9">
        <v>20370000000</v>
      </c>
      <c r="M284" s="9">
        <v>14368000000</v>
      </c>
      <c r="N284" s="10">
        <v>17951000000</v>
      </c>
      <c r="O284" s="12">
        <v>10664000000</v>
      </c>
      <c r="P284" s="6">
        <v>-3.530812090310672E-2</v>
      </c>
      <c r="Q284" s="6">
        <v>-8.4899554290502041E-2</v>
      </c>
      <c r="R284" s="6">
        <v>3.9384697126830272E-2</v>
      </c>
      <c r="S284" s="6">
        <v>-0.1066525229537226</v>
      </c>
      <c r="T284" s="6">
        <v>0.23679352735556342</v>
      </c>
      <c r="U284" s="6">
        <v>0.2132988739863956</v>
      </c>
      <c r="V284" s="6">
        <v>0.15258398082423372</v>
      </c>
      <c r="W284" s="6">
        <v>0.30230227783752078</v>
      </c>
      <c r="X284" s="6">
        <v>-4.4507209949122294E-2</v>
      </c>
      <c r="Y284" s="6">
        <v>0.1560477044523865</v>
      </c>
      <c r="Z284" s="6">
        <v>0.1749712921085794</v>
      </c>
      <c r="AA284" s="6">
        <v>-7.599204340803678E-2</v>
      </c>
      <c r="AB284" s="6">
        <v>-2.7913910641654716E-2</v>
      </c>
      <c r="AC284" s="6">
        <v>-5.5716054648292379E-3</v>
      </c>
      <c r="AD284" s="12">
        <v>4155.3850190213825</v>
      </c>
    </row>
    <row r="285" spans="1:30">
      <c r="A285" s="18" t="s">
        <v>1080</v>
      </c>
      <c r="B285" s="18" t="s">
        <v>2613</v>
      </c>
      <c r="C285" s="18" t="s">
        <v>3584</v>
      </c>
      <c r="D285" s="9">
        <v>280815000000</v>
      </c>
      <c r="E285" s="9">
        <v>257576000000</v>
      </c>
      <c r="F285" s="10">
        <v>250305000000</v>
      </c>
      <c r="G285" s="10">
        <v>0</v>
      </c>
      <c r="H285" s="9">
        <v>84989000000</v>
      </c>
      <c r="I285" s="9">
        <v>52341000000</v>
      </c>
      <c r="J285" s="10">
        <v>127062000000</v>
      </c>
      <c r="K285" s="10">
        <v>0</v>
      </c>
      <c r="L285" s="9">
        <v>2450000000</v>
      </c>
      <c r="M285" s="9">
        <v>33244000000</v>
      </c>
      <c r="N285" s="10">
        <v>28100000000</v>
      </c>
      <c r="O285" s="12">
        <v>0</v>
      </c>
      <c r="P285" s="6">
        <v>-3.4741674767420412E-2</v>
      </c>
      <c r="Q285" s="6">
        <v>0.56675612986929058</v>
      </c>
      <c r="R285" s="6">
        <v>-0.33601320177109389</v>
      </c>
      <c r="S285" s="6">
        <v>-1</v>
      </c>
      <c r="T285" s="6">
        <v>0.3026512116517992</v>
      </c>
      <c r="U285" s="6">
        <v>0.20320604404137033</v>
      </c>
      <c r="V285" s="6">
        <v>0.5076286929945466</v>
      </c>
      <c r="W285" s="6" t="e">
        <v>#DIV/0!</v>
      </c>
      <c r="X285" s="6">
        <v>-0.93488487685216803</v>
      </c>
      <c r="Y285" s="6">
        <v>-0.19399628145500297</v>
      </c>
      <c r="Z285" s="6">
        <v>3.4001166397922518</v>
      </c>
      <c r="AA285" s="6">
        <v>1</v>
      </c>
      <c r="AB285" s="6">
        <v>-0.30618680457824377</v>
      </c>
      <c r="AC285" s="6">
        <v>-0.25</v>
      </c>
      <c r="AD285" s="12">
        <v>237.47732329620564</v>
      </c>
    </row>
    <row r="286" spans="1:30">
      <c r="A286" s="18" t="s">
        <v>396</v>
      </c>
      <c r="B286" s="18" t="s">
        <v>2615</v>
      </c>
      <c r="C286" s="18" t="s">
        <v>3584</v>
      </c>
      <c r="D286" s="9">
        <v>527252000000</v>
      </c>
      <c r="E286" s="9">
        <v>687318000000</v>
      </c>
      <c r="F286" s="10">
        <v>687318000000</v>
      </c>
      <c r="G286" s="10">
        <v>729082000000</v>
      </c>
      <c r="H286" s="9">
        <v>-31953000000</v>
      </c>
      <c r="I286" s="9">
        <v>-36414000000</v>
      </c>
      <c r="J286" s="10">
        <v>-36414000000</v>
      </c>
      <c r="K286" s="10">
        <v>-41520000000</v>
      </c>
      <c r="L286" s="9">
        <v>-128848000000</v>
      </c>
      <c r="M286" s="9">
        <v>-241932000000</v>
      </c>
      <c r="N286" s="10">
        <v>-241932000000</v>
      </c>
      <c r="O286" s="12">
        <v>-253996000000</v>
      </c>
      <c r="P286" s="6">
        <v>-0.6367975053637166</v>
      </c>
      <c r="Q286" s="6">
        <v>-0.58625393591459507</v>
      </c>
      <c r="R286" s="6">
        <v>-0.48896792992326971</v>
      </c>
      <c r="S286" s="6">
        <v>-0.43988374476508918</v>
      </c>
      <c r="T286" s="6">
        <v>-6.0602899562258651E-2</v>
      </c>
      <c r="U286" s="6">
        <v>-5.2979843391268669E-2</v>
      </c>
      <c r="V286" s="6">
        <v>-5.2979843391268669E-2</v>
      </c>
      <c r="W286" s="6">
        <v>-5.6948326800003293E-2</v>
      </c>
      <c r="X286" s="6">
        <v>-5.3257109398429439</v>
      </c>
      <c r="Y286" s="6">
        <v>-1.6682317083809097</v>
      </c>
      <c r="Z286" s="6">
        <v>-14.358005001487699</v>
      </c>
      <c r="AA286" s="6">
        <v>-38.776591783327653</v>
      </c>
      <c r="AB286" s="6">
        <v>-82.167537098150916</v>
      </c>
      <c r="AC286" s="6">
        <v>7.9574135930215544</v>
      </c>
      <c r="AD286" s="12">
        <v>-3817.4529775684405</v>
      </c>
    </row>
    <row r="287" spans="1:30">
      <c r="A287" s="18" t="s">
        <v>397</v>
      </c>
      <c r="B287" s="18" t="s">
        <v>2616</v>
      </c>
      <c r="C287" s="18" t="s">
        <v>3584</v>
      </c>
      <c r="D287" s="9">
        <v>141300000000</v>
      </c>
      <c r="E287" s="9">
        <v>132922000000</v>
      </c>
      <c r="F287" s="10">
        <v>145752000000</v>
      </c>
      <c r="G287" s="10">
        <v>0</v>
      </c>
      <c r="H287" s="9">
        <v>25217000000</v>
      </c>
      <c r="I287" s="9">
        <v>29485000000</v>
      </c>
      <c r="J287" s="10">
        <v>18337000000</v>
      </c>
      <c r="K287" s="10">
        <v>0</v>
      </c>
      <c r="L287" s="9">
        <v>15760000000</v>
      </c>
      <c r="M287" s="9">
        <v>17901000000</v>
      </c>
      <c r="N287" s="10">
        <v>7049000000</v>
      </c>
      <c r="O287" s="12">
        <v>0</v>
      </c>
      <c r="P287" s="6">
        <v>2.1123250891528653E-2</v>
      </c>
      <c r="Q287" s="6">
        <v>9.1170741918758152E-2</v>
      </c>
      <c r="R287" s="6">
        <v>-0.1841178904115873</v>
      </c>
      <c r="S287" s="6">
        <v>-1</v>
      </c>
      <c r="T287" s="6">
        <v>0.17846426043878272</v>
      </c>
      <c r="U287" s="6">
        <v>0.22182182031567385</v>
      </c>
      <c r="V287" s="6">
        <v>0.12580959437949393</v>
      </c>
      <c r="W287" s="6" t="e">
        <v>#DIV/0!</v>
      </c>
      <c r="X287" s="6">
        <v>0.16325136155486597</v>
      </c>
      <c r="Y287" s="6">
        <v>7.9986512515950667E-2</v>
      </c>
      <c r="Z287" s="6">
        <v>-0.58238269964023348</v>
      </c>
      <c r="AA287" s="6">
        <v>-1</v>
      </c>
      <c r="AB287" s="6">
        <v>-4.9761524532082158E-2</v>
      </c>
      <c r="AC287" s="6">
        <v>-0.25</v>
      </c>
      <c r="AD287" s="12">
        <v>2087.6923076923076</v>
      </c>
    </row>
    <row r="288" spans="1:30">
      <c r="A288" s="18" t="s">
        <v>398</v>
      </c>
      <c r="B288" s="18" t="s">
        <v>2106</v>
      </c>
      <c r="C288" s="18" t="s">
        <v>3589</v>
      </c>
      <c r="D288" s="9">
        <v>24139689000000</v>
      </c>
      <c r="E288" s="9">
        <v>25418383000000</v>
      </c>
      <c r="F288" s="10">
        <v>23083301000000</v>
      </c>
      <c r="G288" s="10">
        <v>18812990000000</v>
      </c>
      <c r="H288" s="9">
        <v>2436139000000</v>
      </c>
      <c r="I288" s="9">
        <v>3308366000000</v>
      </c>
      <c r="J288" s="10">
        <v>1402430000000</v>
      </c>
      <c r="K288" s="10">
        <v>-632070000000</v>
      </c>
      <c r="L288" s="9">
        <v>79171000000</v>
      </c>
      <c r="M288" s="9">
        <v>1014503000000</v>
      </c>
      <c r="N288" s="10">
        <v>34899000000</v>
      </c>
      <c r="O288" s="12">
        <v>2589408000000</v>
      </c>
      <c r="P288" s="6">
        <v>4.294643448871633E-2</v>
      </c>
      <c r="Q288" s="6">
        <v>1.6377463545774328E-3</v>
      </c>
      <c r="R288" s="6">
        <v>-3.3661207292718771E-2</v>
      </c>
      <c r="S288" s="6">
        <v>-0.26328089949455119</v>
      </c>
      <c r="T288" s="6">
        <v>0.10091840868372413</v>
      </c>
      <c r="U288" s="6">
        <v>0.130156430485763</v>
      </c>
      <c r="V288" s="6">
        <v>6.0755175353819628E-2</v>
      </c>
      <c r="W288" s="6">
        <v>-3.359753021715315E-2</v>
      </c>
      <c r="X288" s="6">
        <v>-0.74402569906780114</v>
      </c>
      <c r="Y288" s="6">
        <v>1.8766440140440244</v>
      </c>
      <c r="Z288" s="6">
        <v>-0.93847645236258059</v>
      </c>
      <c r="AA288" s="6">
        <v>1.1635671832649623</v>
      </c>
      <c r="AB288" s="6">
        <v>-4.1300175440703857E-3</v>
      </c>
      <c r="AC288" s="6">
        <v>0.28060012044036531</v>
      </c>
      <c r="AD288" s="12">
        <v>2621.4517338699288</v>
      </c>
    </row>
    <row r="289" spans="1:30">
      <c r="A289" s="18" t="s">
        <v>399</v>
      </c>
      <c r="B289" s="18" t="s">
        <v>2107</v>
      </c>
      <c r="C289" s="18" t="s">
        <v>3610</v>
      </c>
      <c r="D289" s="9">
        <v>219470000000</v>
      </c>
      <c r="E289" s="9">
        <v>219701000000</v>
      </c>
      <c r="F289" s="10">
        <v>327071000000</v>
      </c>
      <c r="G289" s="10">
        <v>172858000000</v>
      </c>
      <c r="H289" s="9">
        <v>49906000000</v>
      </c>
      <c r="I289" s="9">
        <v>34443000000</v>
      </c>
      <c r="J289" s="10">
        <v>42224000000</v>
      </c>
      <c r="K289" s="10">
        <v>25998000000</v>
      </c>
      <c r="L289" s="9">
        <v>20715000000</v>
      </c>
      <c r="M289" s="9">
        <v>9542000000</v>
      </c>
      <c r="N289" s="10">
        <v>11609000000</v>
      </c>
      <c r="O289" s="12">
        <v>4890000000</v>
      </c>
      <c r="P289" s="6">
        <v>-9.3028673540673068E-2</v>
      </c>
      <c r="Q289" s="6">
        <v>-0.14585849091877984</v>
      </c>
      <c r="R289" s="6">
        <v>0.17537008175176555</v>
      </c>
      <c r="S289" s="6">
        <v>-0.1724276259488321</v>
      </c>
      <c r="T289" s="6">
        <v>0.22739326559438647</v>
      </c>
      <c r="U289" s="6">
        <v>0.15677215852454018</v>
      </c>
      <c r="V289" s="6">
        <v>0.12909735195110542</v>
      </c>
      <c r="W289" s="6">
        <v>0.15040090710293999</v>
      </c>
      <c r="X289" s="6">
        <v>-1.6189883795099849E-2</v>
      </c>
      <c r="Y289" s="6">
        <v>-0.58960017883464244</v>
      </c>
      <c r="Z289" s="6">
        <v>-0.55201301228167821</v>
      </c>
      <c r="AA289" s="6">
        <v>-0.65121076949531242</v>
      </c>
      <c r="AB289" s="6">
        <v>-0.38863020008395077</v>
      </c>
      <c r="AC289" s="6">
        <v>-0.18144515236579833</v>
      </c>
      <c r="AD289" s="12">
        <v>4255.1646291669895</v>
      </c>
    </row>
    <row r="290" spans="1:30">
      <c r="A290" s="18" t="s">
        <v>2551</v>
      </c>
      <c r="B290" s="18" t="s">
        <v>2552</v>
      </c>
      <c r="C290" s="18" t="s">
        <v>3615</v>
      </c>
      <c r="D290" s="9">
        <v>201752000000</v>
      </c>
      <c r="E290" s="9">
        <v>0</v>
      </c>
      <c r="F290" s="10">
        <v>192297000000</v>
      </c>
      <c r="G290" s="10">
        <v>163840000000</v>
      </c>
      <c r="H290" s="9">
        <v>15477000000</v>
      </c>
      <c r="I290" s="9">
        <v>0</v>
      </c>
      <c r="J290" s="10">
        <v>11809000000</v>
      </c>
      <c r="K290" s="10">
        <v>12094000000</v>
      </c>
      <c r="L290" s="9">
        <v>-903000000</v>
      </c>
      <c r="M290" s="9">
        <v>0</v>
      </c>
      <c r="N290" s="10">
        <v>239000000</v>
      </c>
      <c r="O290" s="12">
        <v>414000000</v>
      </c>
      <c r="P290" s="6">
        <v>-9.4487134673308965E-2</v>
      </c>
      <c r="Q290" s="6">
        <v>-1</v>
      </c>
      <c r="R290" s="6">
        <v>-0.32853931985808299</v>
      </c>
      <c r="S290" s="6">
        <v>-0.22294566936755963</v>
      </c>
      <c r="T290" s="6">
        <v>7.6712994171061505E-2</v>
      </c>
      <c r="U290" s="6" t="e">
        <v>#DIV/0!</v>
      </c>
      <c r="V290" s="6">
        <v>6.1410214407921083E-2</v>
      </c>
      <c r="W290" s="6">
        <v>7.3815917968750006E-2</v>
      </c>
      <c r="X290" s="6">
        <v>-1.8002177442994323</v>
      </c>
      <c r="Y290" s="6">
        <v>-1</v>
      </c>
      <c r="Z290" s="6">
        <v>-0.96636563510412909</v>
      </c>
      <c r="AA290" s="6">
        <v>-0.70556676573745225</v>
      </c>
      <c r="AB290" s="6">
        <v>-0.90087707941286455</v>
      </c>
      <c r="AC290" s="6">
        <v>8.8461650594340024E-2</v>
      </c>
      <c r="AD290" s="12">
        <v>-6.0204333507925911</v>
      </c>
    </row>
    <row r="291" spans="1:30">
      <c r="A291" s="18" t="s">
        <v>57</v>
      </c>
      <c r="B291" s="18" t="s">
        <v>1707</v>
      </c>
      <c r="C291" s="18" t="s">
        <v>3584</v>
      </c>
      <c r="D291" s="9">
        <v>342066000000</v>
      </c>
      <c r="E291" s="9">
        <v>490974000000</v>
      </c>
      <c r="F291" s="10">
        <v>553067000000</v>
      </c>
      <c r="G291" s="10">
        <v>0</v>
      </c>
      <c r="H291" s="9">
        <v>153610000000</v>
      </c>
      <c r="I291" s="9">
        <v>247728000000</v>
      </c>
      <c r="J291" s="10">
        <v>269174000000</v>
      </c>
      <c r="K291" s="10">
        <v>0</v>
      </c>
      <c r="L291" s="9">
        <v>5107000000</v>
      </c>
      <c r="M291" s="9">
        <v>38251000000</v>
      </c>
      <c r="N291" s="10">
        <v>27888000000</v>
      </c>
      <c r="O291" s="12">
        <v>0</v>
      </c>
      <c r="P291" s="6">
        <v>0.48649232455402286</v>
      </c>
      <c r="Q291" s="6">
        <v>0.67919139972935449</v>
      </c>
      <c r="R291" s="6">
        <v>0.73149411470155323</v>
      </c>
      <c r="S291" s="6">
        <v>-1</v>
      </c>
      <c r="T291" s="6">
        <v>0.44906538504265259</v>
      </c>
      <c r="U291" s="6">
        <v>0.50456439648535356</v>
      </c>
      <c r="V291" s="6">
        <v>0.48669329394087879</v>
      </c>
      <c r="W291" s="6" t="e">
        <v>#DIV/0!</v>
      </c>
      <c r="X291" s="6">
        <v>0.31749573541438408</v>
      </c>
      <c r="Y291" s="6">
        <v>0.24209717039174003</v>
      </c>
      <c r="Z291" s="6">
        <v>-0.37117338982008696</v>
      </c>
      <c r="AA291" s="6">
        <v>-1</v>
      </c>
      <c r="AB291" s="6">
        <v>0.2772922241592235</v>
      </c>
      <c r="AC291" s="6">
        <v>-0.25</v>
      </c>
      <c r="AD291" s="12">
        <v>873.22259350394995</v>
      </c>
    </row>
    <row r="292" spans="1:30">
      <c r="A292" s="18" t="s">
        <v>58</v>
      </c>
      <c r="B292" s="18" t="s">
        <v>1708</v>
      </c>
      <c r="C292" s="18" t="s">
        <v>3621</v>
      </c>
      <c r="D292" s="9">
        <v>47866000000</v>
      </c>
      <c r="E292" s="9">
        <v>0</v>
      </c>
      <c r="F292" s="10">
        <v>33304000000</v>
      </c>
      <c r="G292" s="10">
        <v>2455000000</v>
      </c>
      <c r="H292" s="9">
        <v>10435000000</v>
      </c>
      <c r="I292" s="9">
        <v>0</v>
      </c>
      <c r="J292" s="10">
        <v>9726000000</v>
      </c>
      <c r="K292" s="10">
        <v>1471000000</v>
      </c>
      <c r="L292" s="9">
        <v>4954000000</v>
      </c>
      <c r="M292" s="9">
        <v>0</v>
      </c>
      <c r="N292" s="10">
        <v>5395000000</v>
      </c>
      <c r="O292" s="12">
        <v>-417000000</v>
      </c>
      <c r="P292" s="6">
        <v>39.04827828062475</v>
      </c>
      <c r="Q292" s="6">
        <v>-1</v>
      </c>
      <c r="R292" s="6">
        <v>-0.87007490248137498</v>
      </c>
      <c r="S292" s="6">
        <v>-0.91212675435249091</v>
      </c>
      <c r="T292" s="6">
        <v>0.218004429031045</v>
      </c>
      <c r="U292" s="6" t="e">
        <v>#DIV/0!</v>
      </c>
      <c r="V292" s="6">
        <v>0.29203699255344701</v>
      </c>
      <c r="W292" s="6">
        <v>0.5991853360488798</v>
      </c>
      <c r="X292" s="6">
        <v>2.2780151880315573</v>
      </c>
      <c r="Y292" s="6">
        <v>-1</v>
      </c>
      <c r="Z292" s="6">
        <v>-0.86598027132031452</v>
      </c>
      <c r="AA292" s="6">
        <v>-1.1533495673818948</v>
      </c>
      <c r="AB292" s="6">
        <v>-0.7237791304679515</v>
      </c>
      <c r="AC292" s="6">
        <v>-1.2652994376567264</v>
      </c>
      <c r="AD292" s="12">
        <v>565.21739130434787</v>
      </c>
    </row>
    <row r="293" spans="1:30">
      <c r="A293" s="18" t="s">
        <v>59</v>
      </c>
      <c r="B293" s="18" t="s">
        <v>1709</v>
      </c>
      <c r="C293" s="18" t="s">
        <v>3579</v>
      </c>
      <c r="D293" s="9"/>
      <c r="E293" s="9"/>
      <c r="F293" s="10"/>
      <c r="G293" s="10">
        <v>228009000000</v>
      </c>
      <c r="H293" s="9"/>
      <c r="I293" s="9"/>
      <c r="J293" s="10"/>
      <c r="K293" s="10">
        <v>25411000000</v>
      </c>
      <c r="L293" s="9"/>
      <c r="M293" s="9"/>
      <c r="N293" s="10"/>
      <c r="O293" s="12">
        <v>7837000000</v>
      </c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12"/>
    </row>
    <row r="294" spans="1:30">
      <c r="A294" s="18" t="s">
        <v>1169</v>
      </c>
      <c r="B294" s="18" t="s">
        <v>2759</v>
      </c>
      <c r="C294" s="18" t="s">
        <v>3584</v>
      </c>
      <c r="D294" s="9">
        <v>1208381000000</v>
      </c>
      <c r="E294" s="9">
        <v>1263412000000</v>
      </c>
      <c r="F294" s="10">
        <v>1395880000000</v>
      </c>
      <c r="G294" s="10">
        <v>113393000000</v>
      </c>
      <c r="H294" s="9">
        <v>186369000000</v>
      </c>
      <c r="I294" s="9">
        <v>219627000000</v>
      </c>
      <c r="J294" s="10">
        <v>250817000000</v>
      </c>
      <c r="K294" s="10">
        <v>39169000000</v>
      </c>
      <c r="L294" s="9">
        <v>66982000000</v>
      </c>
      <c r="M294" s="9">
        <v>198729000000</v>
      </c>
      <c r="N294" s="10">
        <v>89128000000</v>
      </c>
      <c r="O294" s="12">
        <v>29824000000</v>
      </c>
      <c r="P294" s="6" t="e">
        <v>#DIV/0!</v>
      </c>
      <c r="Q294" s="6" t="e">
        <v>#DIV/0!</v>
      </c>
      <c r="R294" s="6">
        <v>3.4174400797775596E-2</v>
      </c>
      <c r="S294" s="6">
        <v>-0.89284502676677235</v>
      </c>
      <c r="T294" s="6">
        <v>0.15423032967251224</v>
      </c>
      <c r="U294" s="6">
        <v>0.17383640490987895</v>
      </c>
      <c r="V294" s="6">
        <v>0.17968378370633578</v>
      </c>
      <c r="W294" s="6">
        <v>0.34542696639122344</v>
      </c>
      <c r="X294" s="6" t="e">
        <v>#DIV/0!</v>
      </c>
      <c r="Y294" s="6" t="e">
        <v>#DIV/0!</v>
      </c>
      <c r="Z294" s="6">
        <v>0.54596544785957124</v>
      </c>
      <c r="AA294" s="6">
        <v>-0.51493860291127913</v>
      </c>
      <c r="AB294" s="6">
        <v>0.99422316959260404</v>
      </c>
      <c r="AC294" s="6">
        <v>0.22131337948589991</v>
      </c>
      <c r="AD294" s="12">
        <v>1282.2099999999998</v>
      </c>
    </row>
    <row r="295" spans="1:30">
      <c r="A295" s="18" t="s">
        <v>60</v>
      </c>
      <c r="B295" s="18" t="s">
        <v>1710</v>
      </c>
      <c r="C295" s="18" t="s">
        <v>3584</v>
      </c>
      <c r="D295" s="10">
        <v>1937623000000</v>
      </c>
      <c r="E295" s="10">
        <v>1742139000000</v>
      </c>
      <c r="F295" s="10">
        <v>2278932000000</v>
      </c>
      <c r="G295" s="10">
        <v>1054458000000</v>
      </c>
      <c r="H295" s="10">
        <v>168799000000</v>
      </c>
      <c r="I295" s="10">
        <v>152079000000</v>
      </c>
      <c r="J295" s="10">
        <v>120314000000</v>
      </c>
      <c r="K295" s="10">
        <v>71661000000</v>
      </c>
      <c r="L295" s="10">
        <v>64745000000</v>
      </c>
      <c r="M295" s="10">
        <v>58280000000</v>
      </c>
      <c r="N295" s="10">
        <v>32960000000</v>
      </c>
      <c r="O295" s="12">
        <v>10093000000</v>
      </c>
      <c r="P295" s="6">
        <v>0.22371841341213067</v>
      </c>
      <c r="Q295" s="6">
        <v>0.21920035864127732</v>
      </c>
      <c r="R295" s="6">
        <v>-0.16715521804258088</v>
      </c>
      <c r="S295" s="6">
        <v>-0.4056094158874074</v>
      </c>
      <c r="T295" s="6">
        <v>8.7116534021324063E-2</v>
      </c>
      <c r="U295" s="6">
        <v>8.7294412213950776E-2</v>
      </c>
      <c r="V295" s="6">
        <v>5.2794028079819845E-2</v>
      </c>
      <c r="W295" s="6">
        <v>6.7960032547526791E-2</v>
      </c>
      <c r="X295" s="6">
        <v>-0.56058779205171594</v>
      </c>
      <c r="Y295" s="6">
        <v>-0.58943686668910344</v>
      </c>
      <c r="Z295" s="6">
        <v>-0.80938094598688215</v>
      </c>
      <c r="AA295" s="6">
        <v>-0.93445454924679872</v>
      </c>
      <c r="AB295" s="6">
        <v>-0.51039936612389514</v>
      </c>
      <c r="AC295" s="6">
        <v>-0.23495564686594034</v>
      </c>
      <c r="AD295" s="12">
        <v>729.54945631745431</v>
      </c>
    </row>
    <row r="296" spans="1:30">
      <c r="A296" s="18" t="s">
        <v>1610</v>
      </c>
      <c r="B296" s="18" t="s">
        <v>1831</v>
      </c>
      <c r="C296" s="18" t="s">
        <v>3623</v>
      </c>
      <c r="D296" s="9">
        <v>38629000000</v>
      </c>
      <c r="E296" s="9">
        <v>144878000000</v>
      </c>
      <c r="F296" s="10">
        <v>130268000000</v>
      </c>
      <c r="G296" s="10">
        <v>0</v>
      </c>
      <c r="H296" s="9">
        <v>1852000000</v>
      </c>
      <c r="I296" s="9">
        <v>8064000000</v>
      </c>
      <c r="J296" s="10">
        <v>7865000000</v>
      </c>
      <c r="K296" s="10">
        <v>0</v>
      </c>
      <c r="L296" s="9">
        <v>1196000000</v>
      </c>
      <c r="M296" s="9">
        <v>4475000000</v>
      </c>
      <c r="N296" s="10">
        <v>1039000000</v>
      </c>
      <c r="O296" s="12">
        <v>0</v>
      </c>
      <c r="P296" s="6">
        <v>-0.5038684742255114</v>
      </c>
      <c r="Q296" s="6">
        <v>5.7001891301739294</v>
      </c>
      <c r="R296" s="6">
        <v>0.27598826219874706</v>
      </c>
      <c r="S296" s="6">
        <v>-1</v>
      </c>
      <c r="T296" s="6">
        <v>4.794325506743638E-2</v>
      </c>
      <c r="U296" s="6">
        <v>5.5660624801557174E-2</v>
      </c>
      <c r="V296" s="6">
        <v>6.0375533515521849E-2</v>
      </c>
      <c r="W296" s="6" t="e">
        <v>#DIV/0!</v>
      </c>
      <c r="X296" s="6">
        <v>-0.22871414387175817</v>
      </c>
      <c r="Y296" s="6">
        <v>7.3861852943714323</v>
      </c>
      <c r="Z296" s="6">
        <v>-0.97890231300909791</v>
      </c>
      <c r="AA296" s="6">
        <v>-1</v>
      </c>
      <c r="AB296" s="6">
        <v>-0.85997039410467857</v>
      </c>
      <c r="AC296" s="6">
        <v>-0.25</v>
      </c>
      <c r="AD296" s="12">
        <v>205.82822085889572</v>
      </c>
    </row>
    <row r="297" spans="1:30">
      <c r="A297" s="18" t="s">
        <v>1081</v>
      </c>
      <c r="B297" s="18" t="s">
        <v>2617</v>
      </c>
      <c r="C297" s="18" t="s">
        <v>3584</v>
      </c>
      <c r="D297" s="9">
        <v>33305000000</v>
      </c>
      <c r="E297" s="9">
        <v>28520000000</v>
      </c>
      <c r="F297" s="10">
        <v>28520000000</v>
      </c>
      <c r="G297" s="10">
        <v>41459000000</v>
      </c>
      <c r="H297" s="9">
        <v>26565000000</v>
      </c>
      <c r="I297" s="9">
        <v>20151000000</v>
      </c>
      <c r="J297" s="10">
        <v>20151000000</v>
      </c>
      <c r="K297" s="10">
        <v>22427000000</v>
      </c>
      <c r="L297" s="9">
        <v>39954000000</v>
      </c>
      <c r="M297" s="9">
        <v>32740000000</v>
      </c>
      <c r="N297" s="10">
        <v>32740000000</v>
      </c>
      <c r="O297" s="12">
        <v>19698000000</v>
      </c>
      <c r="P297" s="6">
        <v>1.525915096340404</v>
      </c>
      <c r="Q297" s="6">
        <v>0.59120606351133143</v>
      </c>
      <c r="R297" s="6">
        <v>2.8518407138966747E-2</v>
      </c>
      <c r="S297" s="6">
        <v>0.18557023406458911</v>
      </c>
      <c r="T297" s="6">
        <v>0.79762798378621824</v>
      </c>
      <c r="U297" s="6">
        <v>0.70655680224403927</v>
      </c>
      <c r="V297" s="6">
        <v>0.70655680224403927</v>
      </c>
      <c r="W297" s="6">
        <v>0.54094406522106175</v>
      </c>
      <c r="X297" s="6">
        <v>2.7785778562947394</v>
      </c>
      <c r="Y297" s="6">
        <v>0.61191246495494844</v>
      </c>
      <c r="Z297" s="6">
        <v>0.41171808265109805</v>
      </c>
      <c r="AA297" s="6">
        <v>-0.32795524432976791</v>
      </c>
      <c r="AB297" s="6">
        <v>0.6516506516414633</v>
      </c>
      <c r="AC297" s="6">
        <v>0.14685685105971491</v>
      </c>
      <c r="AD297" s="12">
        <v>7491.1169751577027</v>
      </c>
    </row>
    <row r="298" spans="1:30">
      <c r="A298" s="18" t="s">
        <v>400</v>
      </c>
      <c r="B298" s="18" t="s">
        <v>2108</v>
      </c>
      <c r="C298" s="18" t="s">
        <v>3605</v>
      </c>
      <c r="D298" s="9">
        <v>365712000000</v>
      </c>
      <c r="E298" s="9">
        <v>780772000000</v>
      </c>
      <c r="F298" s="10">
        <v>192147000000</v>
      </c>
      <c r="G298" s="10">
        <v>1336705000000</v>
      </c>
      <c r="H298" s="9">
        <v>192393000000</v>
      </c>
      <c r="I298" s="9">
        <v>125358000000</v>
      </c>
      <c r="J298" s="10">
        <v>88957000000</v>
      </c>
      <c r="K298" s="10">
        <v>188305000000</v>
      </c>
      <c r="L298" s="9">
        <v>116737000000</v>
      </c>
      <c r="M298" s="9">
        <v>64400000000</v>
      </c>
      <c r="N298" s="10">
        <v>34382000000</v>
      </c>
      <c r="O298" s="12">
        <v>115820000000</v>
      </c>
      <c r="P298" s="6">
        <v>0.13971677511978503</v>
      </c>
      <c r="Q298" s="6">
        <v>1.7474651088279147</v>
      </c>
      <c r="R298" s="6">
        <v>-0.32909924029054732</v>
      </c>
      <c r="S298" s="6">
        <v>4.1097460344800378</v>
      </c>
      <c r="T298" s="6">
        <v>0.5260778973618585</v>
      </c>
      <c r="U298" s="6">
        <v>0.16055647487358665</v>
      </c>
      <c r="V298" s="6">
        <v>0.4629632520934493</v>
      </c>
      <c r="W298" s="6">
        <v>0.14087251861854336</v>
      </c>
      <c r="X298" s="6">
        <v>0.56122122215048664</v>
      </c>
      <c r="Y298" s="6">
        <v>-8.2832407663310209E-2</v>
      </c>
      <c r="Z298" s="6">
        <v>1.8648684044787461E-2</v>
      </c>
      <c r="AA298" s="6">
        <v>0.68029309879503519</v>
      </c>
      <c r="AB298" s="6">
        <v>0.2208757891136135</v>
      </c>
      <c r="AC298" s="6">
        <v>0.39823883478365107</v>
      </c>
      <c r="AD298" s="12">
        <v>2416.8159724023208</v>
      </c>
    </row>
    <row r="299" spans="1:30">
      <c r="A299" s="18" t="s">
        <v>808</v>
      </c>
      <c r="B299" s="18" t="s">
        <v>2618</v>
      </c>
      <c r="C299" s="18" t="s">
        <v>3584</v>
      </c>
      <c r="D299" s="9">
        <v>102424000000</v>
      </c>
      <c r="E299" s="9">
        <v>103322000000</v>
      </c>
      <c r="F299" s="10">
        <v>110998000000</v>
      </c>
      <c r="G299" s="10">
        <v>105792000000</v>
      </c>
      <c r="H299" s="9">
        <v>35820000000</v>
      </c>
      <c r="I299" s="9">
        <v>35309000000</v>
      </c>
      <c r="J299" s="10">
        <v>43375000000</v>
      </c>
      <c r="K299" s="10">
        <v>38285000000</v>
      </c>
      <c r="L299" s="9">
        <v>13976000000</v>
      </c>
      <c r="M299" s="9">
        <v>10497000000</v>
      </c>
      <c r="N299" s="10">
        <v>20850000000</v>
      </c>
      <c r="O299" s="12">
        <v>15053000000</v>
      </c>
      <c r="P299" s="6">
        <v>0.11598087560056494</v>
      </c>
      <c r="Q299" s="6">
        <v>-0.21511236367011957</v>
      </c>
      <c r="R299" s="6">
        <v>-2.0364787704822133E-2</v>
      </c>
      <c r="S299" s="6">
        <v>3.6434016843083623E-2</v>
      </c>
      <c r="T299" s="6">
        <v>0.34972272123721004</v>
      </c>
      <c r="U299" s="6">
        <v>0.34173748088500028</v>
      </c>
      <c r="V299" s="6">
        <v>0.39077280671723813</v>
      </c>
      <c r="W299" s="6">
        <v>0.36188936781609193</v>
      </c>
      <c r="X299" s="6">
        <v>0.24267857403742224</v>
      </c>
      <c r="Y299" s="6">
        <v>-0.47650857306529804</v>
      </c>
      <c r="Z299" s="6">
        <v>0.12413974270080647</v>
      </c>
      <c r="AA299" s="6">
        <v>1.041006317618488E-2</v>
      </c>
      <c r="AB299" s="6">
        <v>-6.9382482924213673E-2</v>
      </c>
      <c r="AC299" s="6">
        <v>7.7777277392123145E-3</v>
      </c>
      <c r="AD299" s="12">
        <v>2464.1007385241637</v>
      </c>
    </row>
    <row r="300" spans="1:30">
      <c r="A300" s="18" t="s">
        <v>61</v>
      </c>
      <c r="B300" s="18" t="s">
        <v>1711</v>
      </c>
      <c r="C300" s="18" t="s">
        <v>3593</v>
      </c>
      <c r="D300" s="9">
        <v>285673000000</v>
      </c>
      <c r="E300" s="9">
        <v>327549000000</v>
      </c>
      <c r="F300" s="10">
        <v>516073000000</v>
      </c>
      <c r="G300" s="10">
        <v>303687000000</v>
      </c>
      <c r="H300" s="9">
        <v>103435000000</v>
      </c>
      <c r="I300" s="9">
        <v>120957000000</v>
      </c>
      <c r="J300" s="10">
        <v>189013000000</v>
      </c>
      <c r="K300" s="10">
        <v>127356000000</v>
      </c>
      <c r="L300" s="9">
        <v>32614000000</v>
      </c>
      <c r="M300" s="9">
        <v>41515000000</v>
      </c>
      <c r="N300" s="10">
        <v>51936000000</v>
      </c>
      <c r="O300" s="12">
        <v>41114000000</v>
      </c>
      <c r="P300" s="6">
        <v>9.7154040395287036E-2</v>
      </c>
      <c r="Q300" s="6">
        <v>0.10443568023167901</v>
      </c>
      <c r="R300" s="6">
        <v>0.26167981525219519</v>
      </c>
      <c r="S300" s="6">
        <v>0.11175989634994062</v>
      </c>
      <c r="T300" s="6">
        <v>0.36207481981146278</v>
      </c>
      <c r="U300" s="6">
        <v>0.36927910022622568</v>
      </c>
      <c r="V300" s="6">
        <v>0.36625244878147084</v>
      </c>
      <c r="W300" s="6">
        <v>0.41936599195882601</v>
      </c>
      <c r="X300" s="6">
        <v>4.9888088300451695E-2</v>
      </c>
      <c r="Y300" s="6">
        <v>0.17460376255064119</v>
      </c>
      <c r="Z300" s="6">
        <v>0.31828922875476845</v>
      </c>
      <c r="AA300" s="6">
        <v>0.1319425584375333</v>
      </c>
      <c r="AB300" s="6">
        <v>0.17091916332194335</v>
      </c>
      <c r="AC300" s="6">
        <v>0.14155648165758561</v>
      </c>
      <c r="AD300" s="12">
        <v>3385.0564878352775</v>
      </c>
    </row>
    <row r="301" spans="1:30">
      <c r="A301" s="18" t="s">
        <v>401</v>
      </c>
      <c r="B301" s="18" t="s">
        <v>2109</v>
      </c>
      <c r="C301" s="18" t="s">
        <v>3589</v>
      </c>
      <c r="D301" s="9">
        <v>4159000000</v>
      </c>
      <c r="E301" s="9">
        <v>6482000000</v>
      </c>
      <c r="F301" s="10">
        <v>6140000000</v>
      </c>
      <c r="G301" s="10">
        <v>5165000000</v>
      </c>
      <c r="H301" s="9">
        <v>1993000000</v>
      </c>
      <c r="I301" s="9">
        <v>2655000000</v>
      </c>
      <c r="J301" s="10">
        <v>3512000000</v>
      </c>
      <c r="K301" s="10">
        <v>1835000000</v>
      </c>
      <c r="L301" s="9">
        <v>300000000</v>
      </c>
      <c r="M301" s="9">
        <v>537000000</v>
      </c>
      <c r="N301" s="10">
        <v>885000000</v>
      </c>
      <c r="O301" s="12">
        <v>477000000</v>
      </c>
      <c r="P301" s="6">
        <v>-1.5747190621458004E-2</v>
      </c>
      <c r="Q301" s="6">
        <v>0.21258955016152595</v>
      </c>
      <c r="R301" s="6">
        <v>-0.31283531355009825</v>
      </c>
      <c r="S301" s="6">
        <v>0.31589532390984032</v>
      </c>
      <c r="T301" s="6">
        <v>0.47920173118538112</v>
      </c>
      <c r="U301" s="6">
        <v>0.40959580376427029</v>
      </c>
      <c r="V301" s="6">
        <v>0.57198697068403914</v>
      </c>
      <c r="W301" s="6">
        <v>0.35527589545014521</v>
      </c>
      <c r="X301" s="6">
        <v>-0.25499891629659027</v>
      </c>
      <c r="Y301" s="6">
        <v>0.18675415029307821</v>
      </c>
      <c r="Z301" s="6">
        <v>1.7148929825717276E-2</v>
      </c>
      <c r="AA301" s="6">
        <v>1.0464649041329654</v>
      </c>
      <c r="AB301" s="6">
        <v>-6.066572413904936E-2</v>
      </c>
      <c r="AC301" s="6">
        <v>0.27863719293852507</v>
      </c>
      <c r="AD301" s="12">
        <v>1099.5</v>
      </c>
    </row>
    <row r="302" spans="1:30">
      <c r="A302" s="18" t="s">
        <v>1506</v>
      </c>
      <c r="B302" s="18" t="s">
        <v>3330</v>
      </c>
      <c r="C302" s="18" t="s">
        <v>3572</v>
      </c>
      <c r="D302" s="9">
        <v>275099000000</v>
      </c>
      <c r="E302" s="9">
        <v>344639000000</v>
      </c>
      <c r="F302" s="10">
        <v>399542000000</v>
      </c>
      <c r="G302" s="10">
        <v>251633000000</v>
      </c>
      <c r="H302" s="9">
        <v>53586000000</v>
      </c>
      <c r="I302" s="9">
        <v>58487000000</v>
      </c>
      <c r="J302" s="10">
        <v>72868000000</v>
      </c>
      <c r="K302" s="10">
        <v>47422000000</v>
      </c>
      <c r="L302" s="9">
        <v>21151000000</v>
      </c>
      <c r="M302" s="9">
        <v>21025000000</v>
      </c>
      <c r="N302" s="10">
        <v>23068000000</v>
      </c>
      <c r="O302" s="12">
        <v>17678000000</v>
      </c>
      <c r="P302" s="6">
        <v>4.0833405883314425E-2</v>
      </c>
      <c r="Q302" s="6">
        <v>0.20718293593965884</v>
      </c>
      <c r="R302" s="6">
        <v>0.12216463724986078</v>
      </c>
      <c r="S302" s="6">
        <v>-0.13304511595641272</v>
      </c>
      <c r="T302" s="6">
        <v>0.1947880581172596</v>
      </c>
      <c r="U302" s="6">
        <v>0.16970511172560274</v>
      </c>
      <c r="V302" s="6">
        <v>0.18237882375319742</v>
      </c>
      <c r="W302" s="6">
        <v>0.18845699888329431</v>
      </c>
      <c r="X302" s="6">
        <v>0.19980170719318066</v>
      </c>
      <c r="Y302" s="6">
        <v>-4.2680531322468341E-3</v>
      </c>
      <c r="Z302" s="6">
        <v>4.8829451912384914E-2</v>
      </c>
      <c r="AA302" s="6">
        <v>-0.14347054743585322</v>
      </c>
      <c r="AB302" s="6">
        <v>0.11916829081582336</v>
      </c>
      <c r="AC302" s="6">
        <v>2.8562518283580807E-3</v>
      </c>
      <c r="AD302" s="12">
        <v>4606.7777777777783</v>
      </c>
    </row>
    <row r="303" spans="1:30">
      <c r="A303" s="18" t="s">
        <v>1082</v>
      </c>
      <c r="B303" s="18" t="s">
        <v>2619</v>
      </c>
      <c r="C303" s="18" t="s">
        <v>3606</v>
      </c>
      <c r="D303" s="9">
        <v>264906000000</v>
      </c>
      <c r="E303" s="9">
        <v>452125000000</v>
      </c>
      <c r="F303" s="10">
        <v>-365549000000</v>
      </c>
      <c r="G303" s="10">
        <v>0</v>
      </c>
      <c r="H303" s="9">
        <v>141546000000</v>
      </c>
      <c r="I303" s="9">
        <v>115114000000</v>
      </c>
      <c r="J303" s="10">
        <v>-89272000000</v>
      </c>
      <c r="K303" s="10">
        <v>0</v>
      </c>
      <c r="L303" s="9">
        <v>98109000000</v>
      </c>
      <c r="M303" s="9">
        <v>65629000000</v>
      </c>
      <c r="N303" s="10">
        <v>-95813000000</v>
      </c>
      <c r="O303" s="12">
        <v>0</v>
      </c>
      <c r="P303" s="6">
        <v>0.67219359650505706</v>
      </c>
      <c r="Q303" s="6">
        <v>0.93162608308642525</v>
      </c>
      <c r="R303" s="6">
        <v>-5.0980530659980623</v>
      </c>
      <c r="S303" s="6">
        <v>-1</v>
      </c>
      <c r="T303" s="6">
        <v>0.53432538334352564</v>
      </c>
      <c r="U303" s="6">
        <v>0.25460658003870612</v>
      </c>
      <c r="V303" s="6">
        <v>0.2442134980536125</v>
      </c>
      <c r="W303" s="6" t="e">
        <v>#DIV/0!</v>
      </c>
      <c r="X303" s="6">
        <v>0.98867148896836132</v>
      </c>
      <c r="Y303" s="6">
        <v>-0.20924591368672082</v>
      </c>
      <c r="Z303" s="6">
        <v>-3.7338934638584766</v>
      </c>
      <c r="AA303" s="6">
        <v>-1</v>
      </c>
      <c r="AB303" s="6">
        <v>-9.5399214403284582E-2</v>
      </c>
      <c r="AC303" s="6">
        <v>-0.25</v>
      </c>
      <c r="AD303" s="12" t="e">
        <v>#VALUE!</v>
      </c>
    </row>
    <row r="304" spans="1:30">
      <c r="A304" s="18" t="s">
        <v>402</v>
      </c>
      <c r="B304" s="18" t="s">
        <v>2110</v>
      </c>
      <c r="C304" s="18" t="s">
        <v>3584</v>
      </c>
      <c r="D304" s="9">
        <v>49019000000</v>
      </c>
      <c r="E304" s="9">
        <v>23460000000</v>
      </c>
      <c r="F304" s="10">
        <v>317096000000</v>
      </c>
      <c r="G304" s="10">
        <v>0</v>
      </c>
      <c r="H304" s="9">
        <v>24349000000</v>
      </c>
      <c r="I304" s="9">
        <v>8451000000</v>
      </c>
      <c r="J304" s="10">
        <v>144744000000</v>
      </c>
      <c r="K304" s="10">
        <v>0</v>
      </c>
      <c r="L304" s="9">
        <v>8925000000</v>
      </c>
      <c r="M304" s="9">
        <v>1480000000</v>
      </c>
      <c r="N304" s="10">
        <v>111604000000</v>
      </c>
      <c r="O304" s="12">
        <v>0</v>
      </c>
      <c r="P304" s="6">
        <v>-0.70620995803283593</v>
      </c>
      <c r="Q304" s="6">
        <v>-0.91750579473197436</v>
      </c>
      <c r="R304" s="6">
        <v>2.474496698336957</v>
      </c>
      <c r="S304" s="6">
        <v>-1</v>
      </c>
      <c r="T304" s="6">
        <v>0.49672575939941654</v>
      </c>
      <c r="U304" s="6">
        <v>0.36023017902813298</v>
      </c>
      <c r="V304" s="6">
        <v>0.45646744203648104</v>
      </c>
      <c r="W304" s="6" t="e">
        <v>#DIV/0!</v>
      </c>
      <c r="X304" s="6">
        <v>-0.51671098122555414</v>
      </c>
      <c r="Y304" s="6">
        <v>-0.96554530800202842</v>
      </c>
      <c r="Z304" s="6">
        <v>9.2145619067286972</v>
      </c>
      <c r="AA304" s="6">
        <v>-1</v>
      </c>
      <c r="AB304" s="6">
        <v>0.50148870635256237</v>
      </c>
      <c r="AC304" s="6">
        <v>-0.25</v>
      </c>
      <c r="AD304" s="12">
        <v>1692.7252438013957</v>
      </c>
    </row>
    <row r="305" spans="1:30">
      <c r="A305" s="18" t="s">
        <v>986</v>
      </c>
      <c r="B305" s="18" t="s">
        <v>2459</v>
      </c>
      <c r="C305" s="18" t="s">
        <v>3577</v>
      </c>
      <c r="D305" s="9">
        <v>61285000000</v>
      </c>
      <c r="E305" s="9">
        <v>54197000000</v>
      </c>
      <c r="F305" s="10">
        <v>135966000000</v>
      </c>
      <c r="G305" s="10">
        <v>0</v>
      </c>
      <c r="H305" s="9">
        <v>16417000000</v>
      </c>
      <c r="I305" s="9">
        <v>17022000000</v>
      </c>
      <c r="J305" s="10">
        <v>33731000000</v>
      </c>
      <c r="K305" s="10">
        <v>0</v>
      </c>
      <c r="L305" s="9">
        <v>1018000000</v>
      </c>
      <c r="M305" s="9">
        <v>114000000</v>
      </c>
      <c r="N305" s="10">
        <v>6668000000</v>
      </c>
      <c r="O305" s="12">
        <v>0</v>
      </c>
      <c r="P305" s="6">
        <v>-0.24172426174504075</v>
      </c>
      <c r="Q305" s="6">
        <v>-0.40803073821982394</v>
      </c>
      <c r="R305" s="6">
        <v>-4.5436390010513257E-2</v>
      </c>
      <c r="S305" s="6" t="e">
        <v>#DIV/0!</v>
      </c>
      <c r="T305" s="6">
        <v>0.26787957901607246</v>
      </c>
      <c r="U305" s="6">
        <v>0.31407642489436682</v>
      </c>
      <c r="V305" s="6">
        <v>0.24808407984349029</v>
      </c>
      <c r="W305" s="6" t="e">
        <v>#DIV/0!</v>
      </c>
      <c r="X305" s="6">
        <v>-0.64034126527827695</v>
      </c>
      <c r="Y305" s="6">
        <v>-0.98535761334812733</v>
      </c>
      <c r="Z305" s="6">
        <v>-0.39638165055846902</v>
      </c>
      <c r="AA305" s="6" t="e">
        <v>#DIV/0!</v>
      </c>
      <c r="AB305" s="6">
        <v>-0.702946382301747</v>
      </c>
      <c r="AC305" s="6" t="e">
        <v>#DIV/0!</v>
      </c>
      <c r="AD305" s="12">
        <v>410.68605104827617</v>
      </c>
    </row>
    <row r="306" spans="1:30">
      <c r="A306" s="18" t="s">
        <v>403</v>
      </c>
      <c r="B306" s="18" t="s">
        <v>2111</v>
      </c>
      <c r="C306" s="18" t="s">
        <v>3584</v>
      </c>
      <c r="D306" s="9">
        <v>96070000000</v>
      </c>
      <c r="E306" s="9">
        <v>121967000000</v>
      </c>
      <c r="F306" s="10">
        <v>156157000000</v>
      </c>
      <c r="G306" s="10">
        <v>92513000000</v>
      </c>
      <c r="H306" s="9">
        <v>6785000000</v>
      </c>
      <c r="I306" s="9">
        <v>6999000000</v>
      </c>
      <c r="J306" s="10">
        <v>6167000000</v>
      </c>
      <c r="K306" s="10">
        <v>5641000000</v>
      </c>
      <c r="L306" s="9">
        <v>1147000000</v>
      </c>
      <c r="M306" s="9">
        <v>83000000</v>
      </c>
      <c r="N306" s="10">
        <v>635000000</v>
      </c>
      <c r="O306" s="12">
        <v>176000000</v>
      </c>
      <c r="P306" s="6">
        <v>-0.20791252628196655</v>
      </c>
      <c r="Q306" s="6">
        <v>1.7807146196281407E-2</v>
      </c>
      <c r="R306" s="6">
        <v>0.14289778185938357</v>
      </c>
      <c r="S306" s="6">
        <v>9.8213783586002565E-2</v>
      </c>
      <c r="T306" s="6">
        <v>7.062558551056522E-2</v>
      </c>
      <c r="U306" s="6">
        <v>5.7384374461944623E-2</v>
      </c>
      <c r="V306" s="6">
        <v>3.9492305820424317E-2</v>
      </c>
      <c r="W306" s="6">
        <v>6.0975214294207297E-2</v>
      </c>
      <c r="X306" s="6">
        <v>-0.76515615052865127</v>
      </c>
      <c r="Y306" s="6">
        <v>-0.95461666658771971</v>
      </c>
      <c r="Z306" s="6">
        <v>9.3192254841122448</v>
      </c>
      <c r="AA306" s="6">
        <v>1.1785158841582637</v>
      </c>
      <c r="AB306" s="6">
        <v>-0.87336693068627769</v>
      </c>
      <c r="AC306" s="6">
        <v>-0.24033720708004466</v>
      </c>
      <c r="AD306" s="12">
        <v>85.600549084952775</v>
      </c>
    </row>
    <row r="307" spans="1:30">
      <c r="A307" s="18" t="s">
        <v>62</v>
      </c>
      <c r="B307" s="18" t="s">
        <v>1712</v>
      </c>
      <c r="C307" s="18" t="s">
        <v>3583</v>
      </c>
      <c r="D307" s="9">
        <v>7555000000</v>
      </c>
      <c r="E307" s="9">
        <v>4880000000</v>
      </c>
      <c r="F307" s="10">
        <v>5234000000</v>
      </c>
      <c r="G307" s="10">
        <v>5106000000</v>
      </c>
      <c r="H307" s="9">
        <v>4025000000</v>
      </c>
      <c r="I307" s="9">
        <v>1522000000</v>
      </c>
      <c r="J307" s="10">
        <v>-42772000000</v>
      </c>
      <c r="K307" s="10">
        <v>2578000000</v>
      </c>
      <c r="L307" s="9">
        <v>1795000000</v>
      </c>
      <c r="M307" s="9">
        <v>-1268000000</v>
      </c>
      <c r="N307" s="10">
        <v>-57333000000</v>
      </c>
      <c r="O307" s="12">
        <v>6461000000</v>
      </c>
      <c r="P307" s="6">
        <v>3.0989762343169615E-3</v>
      </c>
      <c r="Q307" s="6">
        <v>-0.1456874345197976</v>
      </c>
      <c r="R307" s="6">
        <v>-0.25497363604713708</v>
      </c>
      <c r="S307" s="6">
        <v>-0.27425348072777989</v>
      </c>
      <c r="T307" s="6">
        <v>0.53275976174718731</v>
      </c>
      <c r="U307" s="6">
        <v>0.31188524590163935</v>
      </c>
      <c r="V307" s="6">
        <v>-8.1719526175009545</v>
      </c>
      <c r="W307" s="6">
        <v>0.50489620054837447</v>
      </c>
      <c r="X307" s="6">
        <v>16.619470883657495</v>
      </c>
      <c r="Y307" s="6">
        <v>-45.966986678175566</v>
      </c>
      <c r="Z307" s="6">
        <v>-123.08078758987182</v>
      </c>
      <c r="AA307" s="6">
        <v>2.6765582494649851</v>
      </c>
      <c r="AB307" s="6">
        <v>-86.540903849314802</v>
      </c>
      <c r="AC307" s="6">
        <v>-150.21653478339928</v>
      </c>
      <c r="AD307" s="12" t="e">
        <v>#VALUE!</v>
      </c>
    </row>
    <row r="308" spans="1:30">
      <c r="A308" s="18" t="s">
        <v>404</v>
      </c>
      <c r="B308" s="18" t="s">
        <v>2112</v>
      </c>
      <c r="C308" s="18" t="s">
        <v>3584</v>
      </c>
      <c r="D308" s="9">
        <v>125292000000</v>
      </c>
      <c r="E308" s="9">
        <v>136579000000</v>
      </c>
      <c r="F308" s="10">
        <v>162580000000</v>
      </c>
      <c r="G308" s="10">
        <v>0</v>
      </c>
      <c r="H308" s="9">
        <v>21277000000</v>
      </c>
      <c r="I308" s="9">
        <v>31284000000</v>
      </c>
      <c r="J308" s="10">
        <v>39709000000</v>
      </c>
      <c r="K308" s="10">
        <v>0</v>
      </c>
      <c r="L308" s="9">
        <v>2678000000</v>
      </c>
      <c r="M308" s="9">
        <v>1117000000</v>
      </c>
      <c r="N308" s="10">
        <v>7565000000</v>
      </c>
      <c r="O308" s="12">
        <v>0</v>
      </c>
      <c r="P308" s="6">
        <v>0.16022161561318074</v>
      </c>
      <c r="Q308" s="6">
        <v>0.17957347305606602</v>
      </c>
      <c r="R308" s="6">
        <v>-0.44411681735269087</v>
      </c>
      <c r="S308" s="6">
        <v>-1</v>
      </c>
      <c r="T308" s="6">
        <v>0.16981930211027041</v>
      </c>
      <c r="U308" s="6">
        <v>0.22905424699258306</v>
      </c>
      <c r="V308" s="6">
        <v>0.2442428342969615</v>
      </c>
      <c r="W308" s="6" t="e">
        <v>#DIV/0!</v>
      </c>
      <c r="X308" s="6">
        <v>3.7299069723556912</v>
      </c>
      <c r="Y308" s="6">
        <v>-0.23214555315258895</v>
      </c>
      <c r="Z308" s="6">
        <v>-0.19906830560327965</v>
      </c>
      <c r="AA308" s="6">
        <v>-1</v>
      </c>
      <c r="AB308" s="6">
        <v>-0.27140983742896418</v>
      </c>
      <c r="AC308" s="6">
        <v>-0.25</v>
      </c>
      <c r="AD308" s="12">
        <v>100.97762429178886</v>
      </c>
    </row>
    <row r="309" spans="1:30">
      <c r="A309" s="18" t="s">
        <v>1084</v>
      </c>
      <c r="B309" s="18" t="s">
        <v>2621</v>
      </c>
      <c r="C309" s="18" t="s">
        <v>3610</v>
      </c>
      <c r="D309" s="9">
        <v>1070095000000</v>
      </c>
      <c r="E309" s="9">
        <v>916511000000</v>
      </c>
      <c r="F309" s="10">
        <v>763235000000</v>
      </c>
      <c r="G309" s="10">
        <v>0</v>
      </c>
      <c r="H309" s="9">
        <v>626792000000</v>
      </c>
      <c r="I309" s="9">
        <v>366620000000</v>
      </c>
      <c r="J309" s="10">
        <v>634640000000</v>
      </c>
      <c r="K309" s="10">
        <v>0</v>
      </c>
      <c r="L309" s="9">
        <v>300196000000</v>
      </c>
      <c r="M309" s="9">
        <v>109560000000</v>
      </c>
      <c r="N309" s="10">
        <v>354906000000</v>
      </c>
      <c r="O309" s="12">
        <v>0</v>
      </c>
      <c r="P309" s="6">
        <v>2.0360532797682027</v>
      </c>
      <c r="Q309" s="6">
        <v>0.39449983986844928</v>
      </c>
      <c r="R309" s="6">
        <v>-9.6623328606615544E-2</v>
      </c>
      <c r="S309" s="6">
        <v>-1</v>
      </c>
      <c r="T309" s="6">
        <v>0.58573491138637224</v>
      </c>
      <c r="U309" s="6">
        <v>0.40001702107230575</v>
      </c>
      <c r="V309" s="6">
        <v>0.83151322987022347</v>
      </c>
      <c r="W309" s="6" t="e">
        <v>#DIV/0!</v>
      </c>
      <c r="X309" s="6">
        <v>3.958068398269412</v>
      </c>
      <c r="Y309" s="6">
        <v>-0.50190402461244599</v>
      </c>
      <c r="Z309" s="6">
        <v>0.37457904112738705</v>
      </c>
      <c r="AA309" s="6">
        <v>-1</v>
      </c>
      <c r="AB309" s="6">
        <v>0.14402958547132583</v>
      </c>
      <c r="AC309" s="6">
        <v>-0.25</v>
      </c>
      <c r="AD309" s="12">
        <v>1627.7709731592431</v>
      </c>
    </row>
    <row r="310" spans="1:30">
      <c r="A310" s="18" t="s">
        <v>1085</v>
      </c>
      <c r="B310" s="18" t="s">
        <v>2622</v>
      </c>
      <c r="C310" s="18" t="s">
        <v>3583</v>
      </c>
      <c r="D310" s="9">
        <v>1674729000000</v>
      </c>
      <c r="E310" s="9">
        <v>1854162000000</v>
      </c>
      <c r="F310" s="10">
        <v>2130800000000</v>
      </c>
      <c r="G310" s="10">
        <v>1726386000000</v>
      </c>
      <c r="H310" s="9">
        <v>484668000000</v>
      </c>
      <c r="I310" s="9">
        <v>436066000000</v>
      </c>
      <c r="J310" s="10">
        <v>394061000000</v>
      </c>
      <c r="K310" s="10">
        <v>345396000000</v>
      </c>
      <c r="L310" s="9">
        <v>43100000000</v>
      </c>
      <c r="M310" s="9">
        <v>20924000000</v>
      </c>
      <c r="N310" s="10">
        <v>-2107000000</v>
      </c>
      <c r="O310" s="12">
        <v>11222000000</v>
      </c>
      <c r="P310" s="6">
        <v>-0.20810629801069683</v>
      </c>
      <c r="Q310" s="6">
        <v>-3.961411049972588E-2</v>
      </c>
      <c r="R310" s="6">
        <v>0.12417135111834215</v>
      </c>
      <c r="S310" s="6">
        <v>0.11327015565982369</v>
      </c>
      <c r="T310" s="6">
        <v>0.28940085231700174</v>
      </c>
      <c r="U310" s="6">
        <v>0.2351822548407313</v>
      </c>
      <c r="V310" s="6">
        <v>0.18493570489956823</v>
      </c>
      <c r="W310" s="6">
        <v>0.20006881427444384</v>
      </c>
      <c r="X310" s="6">
        <v>94.071485794253149</v>
      </c>
      <c r="Y310" s="6">
        <v>0.35176981946917146</v>
      </c>
      <c r="Z310" s="6">
        <v>-1.0531614241777874</v>
      </c>
      <c r="AA310" s="6">
        <v>0.95272296942015866</v>
      </c>
      <c r="AB310" s="6">
        <v>0.73595708304524821</v>
      </c>
      <c r="AC310" s="6">
        <v>-0.15261505746901449</v>
      </c>
      <c r="AD310" s="12">
        <v>355.62867950829849</v>
      </c>
    </row>
    <row r="311" spans="1:30">
      <c r="A311" s="18" t="s">
        <v>405</v>
      </c>
      <c r="B311" s="18" t="s">
        <v>2113</v>
      </c>
      <c r="C311" s="18" t="s">
        <v>3578</v>
      </c>
      <c r="D311" s="9">
        <v>499983000000</v>
      </c>
      <c r="E311" s="9">
        <v>391034000000</v>
      </c>
      <c r="F311" s="10">
        <v>225626000000</v>
      </c>
      <c r="G311" s="10">
        <v>260297000000</v>
      </c>
      <c r="H311" s="9">
        <v>310378000000</v>
      </c>
      <c r="I311" s="9">
        <v>229213000000</v>
      </c>
      <c r="J311" s="10">
        <v>119181000000</v>
      </c>
      <c r="K311" s="10">
        <v>145991000000</v>
      </c>
      <c r="L311" s="9">
        <v>74673000000</v>
      </c>
      <c r="M311" s="9">
        <v>48780000000</v>
      </c>
      <c r="N311" s="10">
        <v>1261000000</v>
      </c>
      <c r="O311" s="12">
        <v>21592000000</v>
      </c>
      <c r="P311" s="6" t="e">
        <v>#DIV/0!</v>
      </c>
      <c r="Q311" s="6" t="e">
        <v>#DIV/0!</v>
      </c>
      <c r="R311" s="6">
        <v>0.10611824688694971</v>
      </c>
      <c r="S311" s="6">
        <v>-2.3041180621237372E-2</v>
      </c>
      <c r="T311" s="6">
        <v>0.62077710642161832</v>
      </c>
      <c r="U311" s="6">
        <v>0.58617153495603957</v>
      </c>
      <c r="V311" s="6">
        <v>0.52822369762350085</v>
      </c>
      <c r="W311" s="6">
        <v>0.56086316784288714</v>
      </c>
      <c r="X311" s="6" t="e">
        <v>#DIV/0!</v>
      </c>
      <c r="Y311" s="6" t="e">
        <v>#DIV/0!</v>
      </c>
      <c r="Z311" s="6">
        <v>1.0723091920408281</v>
      </c>
      <c r="AA311" s="6">
        <v>0.21119649969147922</v>
      </c>
      <c r="AB311" s="6">
        <v>4.1950215030250018</v>
      </c>
      <c r="AC311" s="6">
        <v>3.3257030783466979E-2</v>
      </c>
      <c r="AD311" s="12">
        <v>2701.3663220088629</v>
      </c>
    </row>
    <row r="312" spans="1:30">
      <c r="A312" s="18" t="s">
        <v>63</v>
      </c>
      <c r="B312" s="18" t="s">
        <v>1713</v>
      </c>
      <c r="C312" s="18" t="s">
        <v>3578</v>
      </c>
      <c r="D312" s="10">
        <v>408180000000</v>
      </c>
      <c r="E312" s="10">
        <v>611219000000</v>
      </c>
      <c r="F312" s="10">
        <v>952389000000</v>
      </c>
      <c r="G312" s="10">
        <v>0</v>
      </c>
      <c r="H312" s="10">
        <v>237609000000</v>
      </c>
      <c r="I312" s="10">
        <v>417610000000</v>
      </c>
      <c r="J312" s="10">
        <v>585067000000</v>
      </c>
      <c r="K312" s="10">
        <v>0</v>
      </c>
      <c r="L312" s="10">
        <v>112496000000</v>
      </c>
      <c r="M312" s="10">
        <v>295743000000</v>
      </c>
      <c r="N312" s="10">
        <v>404859000000</v>
      </c>
      <c r="O312" s="12">
        <v>0</v>
      </c>
      <c r="P312" s="6">
        <v>-0.21169240201218556</v>
      </c>
      <c r="Q312" s="6">
        <v>0.49770403497275245</v>
      </c>
      <c r="R312" s="6">
        <v>-0.39718401501251432</v>
      </c>
      <c r="S312" s="6">
        <v>-1</v>
      </c>
      <c r="T312" s="6">
        <v>0.58211818315449071</v>
      </c>
      <c r="U312" s="6">
        <v>0.68324119505447312</v>
      </c>
      <c r="V312" s="6">
        <v>0.61431515903690614</v>
      </c>
      <c r="W312" s="6" t="e">
        <v>#DIV/0!</v>
      </c>
      <c r="X312" s="6">
        <v>-0.13612404624703583</v>
      </c>
      <c r="Y312" s="6">
        <v>0.7605954307398225</v>
      </c>
      <c r="Z312" s="6">
        <v>-3.0097222760793591E-4</v>
      </c>
      <c r="AA312" s="6">
        <v>-1</v>
      </c>
      <c r="AB312" s="6">
        <v>0.13273487507662507</v>
      </c>
      <c r="AC312" s="6">
        <v>-0.25</v>
      </c>
      <c r="AD312" s="12">
        <v>1493.4873733946508</v>
      </c>
    </row>
    <row r="313" spans="1:30">
      <c r="A313" s="18" t="s">
        <v>1086</v>
      </c>
      <c r="B313" s="18" t="s">
        <v>2623</v>
      </c>
      <c r="C313" s="18" t="s">
        <v>3583</v>
      </c>
      <c r="D313" s="9">
        <v>18092000000</v>
      </c>
      <c r="E313" s="9">
        <v>15700000000</v>
      </c>
      <c r="F313" s="10">
        <v>4182000000</v>
      </c>
      <c r="G313" s="10">
        <v>0</v>
      </c>
      <c r="H313" s="9">
        <v>1100000000</v>
      </c>
      <c r="I313" s="9">
        <v>715000000</v>
      </c>
      <c r="J313" s="10">
        <v>-21000000</v>
      </c>
      <c r="K313" s="10">
        <v>0</v>
      </c>
      <c r="L313" s="9">
        <v>1168000000</v>
      </c>
      <c r="M313" s="9">
        <v>11000000</v>
      </c>
      <c r="N313" s="10">
        <v>14000000</v>
      </c>
      <c r="O313" s="12">
        <v>0</v>
      </c>
      <c r="P313" s="6">
        <v>4.0956604747027621</v>
      </c>
      <c r="Q313" s="6">
        <v>20.017402945113787</v>
      </c>
      <c r="R313" s="6">
        <v>0.17208520179372197</v>
      </c>
      <c r="S313" s="6">
        <v>-1</v>
      </c>
      <c r="T313" s="6">
        <v>6.0800353747512713E-2</v>
      </c>
      <c r="U313" s="6">
        <v>4.5541401273885347E-2</v>
      </c>
      <c r="V313" s="6">
        <v>-5.0215208034433282E-3</v>
      </c>
      <c r="W313" s="6" t="e">
        <v>#DIV/0!</v>
      </c>
      <c r="X313" s="6">
        <v>61.443851413902259</v>
      </c>
      <c r="Y313" s="6">
        <v>-0.42134101694266157</v>
      </c>
      <c r="Z313" s="6">
        <v>-0.99370884877942955</v>
      </c>
      <c r="AA313" s="6">
        <v>-1</v>
      </c>
      <c r="AB313" s="6">
        <v>0.82445988636001433</v>
      </c>
      <c r="AC313" s="6">
        <v>-0.25</v>
      </c>
      <c r="AD313" s="12">
        <v>168.02816901408448</v>
      </c>
    </row>
    <row r="314" spans="1:30">
      <c r="A314" s="18" t="s">
        <v>1097</v>
      </c>
      <c r="B314" s="18" t="s">
        <v>2635</v>
      </c>
      <c r="C314" s="18" t="s">
        <v>3583</v>
      </c>
      <c r="D314" s="9">
        <v>1478038000000</v>
      </c>
      <c r="E314" s="9">
        <v>1570970000000</v>
      </c>
      <c r="F314" s="10">
        <v>5369101000000</v>
      </c>
      <c r="G314" s="10">
        <v>1115759000000</v>
      </c>
      <c r="H314" s="9">
        <v>9655000000</v>
      </c>
      <c r="I314" s="9">
        <v>158743000000</v>
      </c>
      <c r="J314" s="10">
        <v>238751000000</v>
      </c>
      <c r="K314" s="10">
        <v>27482000000</v>
      </c>
      <c r="L314" s="9">
        <v>-14513000000</v>
      </c>
      <c r="M314" s="9">
        <v>86641000000</v>
      </c>
      <c r="N314" s="10">
        <v>49482000000</v>
      </c>
      <c r="O314" s="12">
        <v>-11348000000</v>
      </c>
      <c r="P314" s="6">
        <v>0.25646581687499109</v>
      </c>
      <c r="Q314" s="6">
        <v>0.18255553035821825</v>
      </c>
      <c r="R314" s="6">
        <v>3.8100022287218622</v>
      </c>
      <c r="S314" s="6">
        <v>7.9773339048955727E-2</v>
      </c>
      <c r="T314" s="6">
        <v>6.5323083709620455E-3</v>
      </c>
      <c r="U314" s="6">
        <v>0.10104776030096055</v>
      </c>
      <c r="V314" s="6">
        <v>4.4467593364326728E-2</v>
      </c>
      <c r="W314" s="6">
        <v>2.4630767038401662E-2</v>
      </c>
      <c r="X314" s="6">
        <v>-1.5046809557157328</v>
      </c>
      <c r="Y314" s="6">
        <v>5.2878781975668092</v>
      </c>
      <c r="Z314" s="6">
        <v>14.198699038468854</v>
      </c>
      <c r="AA314" s="6">
        <v>0.55391012368657144</v>
      </c>
      <c r="AB314" s="6">
        <v>0.78529284776353614</v>
      </c>
      <c r="AC314" s="6">
        <v>-0.49185077854094361</v>
      </c>
      <c r="AD314" s="12">
        <v>2753.019527757604</v>
      </c>
    </row>
    <row r="315" spans="1:30">
      <c r="A315" s="18" t="s">
        <v>406</v>
      </c>
      <c r="B315" s="18" t="s">
        <v>2114</v>
      </c>
      <c r="C315" s="18" t="s">
        <v>3587</v>
      </c>
      <c r="D315" s="9">
        <v>287876000000</v>
      </c>
      <c r="E315" s="9">
        <v>281733000000</v>
      </c>
      <c r="F315" s="10">
        <v>319781000000</v>
      </c>
      <c r="G315" s="10">
        <v>299066000000</v>
      </c>
      <c r="H315" s="9">
        <v>30674000000</v>
      </c>
      <c r="I315" s="9">
        <v>22561000000</v>
      </c>
      <c r="J315" s="10">
        <v>34364000000</v>
      </c>
      <c r="K315" s="10">
        <v>25555000000</v>
      </c>
      <c r="L315" s="9">
        <v>10652000000</v>
      </c>
      <c r="M315" s="9">
        <v>5128000000</v>
      </c>
      <c r="N315" s="10">
        <v>7294000000</v>
      </c>
      <c r="O315" s="12">
        <v>5983000000</v>
      </c>
      <c r="P315" s="6">
        <v>0.24408329601468967</v>
      </c>
      <c r="Q315" s="6">
        <v>-8.6538006086644179E-2</v>
      </c>
      <c r="R315" s="6">
        <v>-3.748582892274796E-2</v>
      </c>
      <c r="S315" s="6">
        <v>0.18405789490033128</v>
      </c>
      <c r="T315" s="6">
        <v>0.10655282135363837</v>
      </c>
      <c r="U315" s="6">
        <v>8.0079365924474594E-2</v>
      </c>
      <c r="V315" s="6">
        <v>0.10746104365174916</v>
      </c>
      <c r="W315" s="6">
        <v>8.5449365691853976E-2</v>
      </c>
      <c r="X315" s="6">
        <v>1.2945865756996444</v>
      </c>
      <c r="Y315" s="6">
        <v>-0.40819891651439644</v>
      </c>
      <c r="Z315" s="6">
        <v>-0.35978338280061001</v>
      </c>
      <c r="AA315" s="6">
        <v>0.63447798669708066</v>
      </c>
      <c r="AB315" s="6">
        <v>-0.17874031728623097</v>
      </c>
      <c r="AC315" s="6">
        <v>0.16256978719486193</v>
      </c>
      <c r="AD315" s="12" t="e">
        <v>#VALUE!</v>
      </c>
    </row>
    <row r="316" spans="1:30">
      <c r="A316" s="18" t="s">
        <v>407</v>
      </c>
      <c r="B316" s="18" t="s">
        <v>2115</v>
      </c>
      <c r="C316" s="18" t="s">
        <v>3587</v>
      </c>
      <c r="D316" s="9">
        <v>204224000000</v>
      </c>
      <c r="E316" s="9">
        <v>171150000000</v>
      </c>
      <c r="F316" s="10">
        <v>94104000000</v>
      </c>
      <c r="G316" s="10">
        <v>61713000000</v>
      </c>
      <c r="H316" s="9">
        <v>3929000000</v>
      </c>
      <c r="I316" s="9">
        <v>1829000000</v>
      </c>
      <c r="J316" s="10">
        <v>405000000</v>
      </c>
      <c r="K316" s="10">
        <v>2014000000</v>
      </c>
      <c r="L316" s="9">
        <v>-129000000</v>
      </c>
      <c r="M316" s="9">
        <v>-2041000000</v>
      </c>
      <c r="N316" s="10">
        <v>-2665000000</v>
      </c>
      <c r="O316" s="12">
        <v>-4843000000</v>
      </c>
      <c r="P316" s="6">
        <v>0.82928143604229043</v>
      </c>
      <c r="Q316" s="6">
        <v>1.8367508032084126</v>
      </c>
      <c r="R316" s="6">
        <v>8.1400699534951899E-4</v>
      </c>
      <c r="S316" s="6">
        <v>-0.17083794659709334</v>
      </c>
      <c r="T316" s="6">
        <v>1.923867909746161E-2</v>
      </c>
      <c r="U316" s="6">
        <v>1.0686532281624306E-2</v>
      </c>
      <c r="V316" s="6">
        <v>4.3037490436113237E-3</v>
      </c>
      <c r="W316" s="6">
        <v>3.2634939153824961E-2</v>
      </c>
      <c r="X316" s="6">
        <v>0.93880207399600446</v>
      </c>
      <c r="Y316" s="6">
        <v>-0.78181086714767012</v>
      </c>
      <c r="Z316" s="6">
        <v>0.43228593323168157</v>
      </c>
      <c r="AA316" s="6">
        <v>-19.916941894549399</v>
      </c>
      <c r="AB316" s="6">
        <v>-2.2679671216694492</v>
      </c>
      <c r="AC316" s="6">
        <v>-1.9270169466558811</v>
      </c>
      <c r="AD316" s="12" t="e">
        <v>#VALUE!</v>
      </c>
    </row>
    <row r="317" spans="1:30">
      <c r="A317" s="18" t="s">
        <v>64</v>
      </c>
      <c r="B317" s="18" t="s">
        <v>1714</v>
      </c>
      <c r="C317" s="18" t="s">
        <v>3576</v>
      </c>
      <c r="D317" s="9">
        <v>527111000000</v>
      </c>
      <c r="E317" s="9">
        <v>644831000000</v>
      </c>
      <c r="F317" s="10">
        <v>453462000000</v>
      </c>
      <c r="G317" s="10">
        <v>0</v>
      </c>
      <c r="H317" s="9">
        <v>3734000000</v>
      </c>
      <c r="I317" s="9">
        <v>4324000000</v>
      </c>
      <c r="J317" s="10">
        <v>40837000000</v>
      </c>
      <c r="K317" s="10">
        <v>0</v>
      </c>
      <c r="L317" s="9">
        <v>16669000000</v>
      </c>
      <c r="M317" s="9">
        <v>3160000000</v>
      </c>
      <c r="N317" s="10">
        <v>-8539000000</v>
      </c>
      <c r="O317" s="12">
        <v>0</v>
      </c>
      <c r="P317" s="6">
        <v>-6.3097822590002017E-2</v>
      </c>
      <c r="Q317" s="6">
        <v>0.71696070103753917</v>
      </c>
      <c r="R317" s="6">
        <v>1.1776665842061214</v>
      </c>
      <c r="S317" s="6">
        <v>-1</v>
      </c>
      <c r="T317" s="6">
        <v>7.0838969401131827E-3</v>
      </c>
      <c r="U317" s="6">
        <v>6.7056329487881318E-3</v>
      </c>
      <c r="V317" s="6">
        <v>9.0056057618940505E-2</v>
      </c>
      <c r="W317" s="6" t="e">
        <v>#DIV/0!</v>
      </c>
      <c r="X317" s="6">
        <v>0.40186605503133227</v>
      </c>
      <c r="Y317" s="6">
        <v>1.1657156354799112</v>
      </c>
      <c r="Z317" s="6">
        <v>-0.92773448829006366</v>
      </c>
      <c r="AA317" s="6">
        <v>-1</v>
      </c>
      <c r="AB317" s="6">
        <v>0.31523986083388977</v>
      </c>
      <c r="AC317" s="6">
        <v>-0.25</v>
      </c>
      <c r="AD317" s="12">
        <v>68.278349798283429</v>
      </c>
    </row>
    <row r="318" spans="1:30">
      <c r="A318" s="18" t="s">
        <v>1094</v>
      </c>
      <c r="B318" s="18" t="s">
        <v>2632</v>
      </c>
      <c r="C318" s="18" t="s">
        <v>3574</v>
      </c>
      <c r="D318" s="9">
        <v>187051000000</v>
      </c>
      <c r="E318" s="9">
        <v>154624000000</v>
      </c>
      <c r="F318" s="10">
        <v>84173000000</v>
      </c>
      <c r="G318" s="10">
        <v>103855000000</v>
      </c>
      <c r="H318" s="9">
        <v>18920000000</v>
      </c>
      <c r="I318" s="9">
        <v>27051000000</v>
      </c>
      <c r="J318" s="10">
        <v>6405000000</v>
      </c>
      <c r="K318" s="10">
        <v>18533000000</v>
      </c>
      <c r="L318" s="9">
        <v>5899000000</v>
      </c>
      <c r="M318" s="9">
        <v>6420000000</v>
      </c>
      <c r="N318" s="10">
        <v>-11129000000</v>
      </c>
      <c r="O318" s="12">
        <v>3521000000</v>
      </c>
      <c r="P318" s="6">
        <v>0.24568819234852723</v>
      </c>
      <c r="Q318" s="6">
        <v>0.27341229852231302</v>
      </c>
      <c r="R318" s="6">
        <v>0.26359572639463663</v>
      </c>
      <c r="S318" s="6">
        <v>-0.12714000258638297</v>
      </c>
      <c r="T318" s="6">
        <v>0.10114888452881834</v>
      </c>
      <c r="U318" s="6">
        <v>0.17494696812913907</v>
      </c>
      <c r="V318" s="6">
        <v>7.6093284069713565E-2</v>
      </c>
      <c r="W318" s="6">
        <v>0.17845072456790717</v>
      </c>
      <c r="X318" s="6">
        <v>0.20585266089813681</v>
      </c>
      <c r="Y318" s="6">
        <v>0.17144034824631224</v>
      </c>
      <c r="Z318" s="6">
        <v>-0.59904081643669393</v>
      </c>
      <c r="AA318" s="6">
        <v>2.5174908691367161E-2</v>
      </c>
      <c r="AB318" s="6">
        <v>0.23068293108396087</v>
      </c>
      <c r="AC318" s="6">
        <v>-0.10138183292324615</v>
      </c>
      <c r="AD318" s="12">
        <v>82.826681415477196</v>
      </c>
    </row>
    <row r="319" spans="1:30">
      <c r="A319" s="18" t="s">
        <v>65</v>
      </c>
      <c r="B319" s="18" t="s">
        <v>1715</v>
      </c>
      <c r="C319" s="18" t="s">
        <v>3604</v>
      </c>
      <c r="D319" s="9">
        <v>508108000000</v>
      </c>
      <c r="E319" s="9">
        <v>513580000000</v>
      </c>
      <c r="F319" s="10">
        <v>434036000000</v>
      </c>
      <c r="G319" s="10">
        <v>341972000000</v>
      </c>
      <c r="H319" s="9">
        <v>29071000000</v>
      </c>
      <c r="I319" s="9">
        <v>19234000000</v>
      </c>
      <c r="J319" s="10">
        <v>15258000000</v>
      </c>
      <c r="K319" s="10">
        <v>12845000000</v>
      </c>
      <c r="L319" s="9">
        <v>183000000</v>
      </c>
      <c r="M319" s="9">
        <v>111000000</v>
      </c>
      <c r="N319" s="10">
        <v>6167000000</v>
      </c>
      <c r="O319" s="12">
        <v>-1169000000</v>
      </c>
      <c r="P319" s="6">
        <v>-0.31368951038619064</v>
      </c>
      <c r="Q319" s="6">
        <v>-0.20290939640715525</v>
      </c>
      <c r="R319" s="6">
        <v>-0.22727763675269236</v>
      </c>
      <c r="S319" s="6">
        <v>-8.6649292965918376E-2</v>
      </c>
      <c r="T319" s="6">
        <v>5.7214214300896661E-2</v>
      </c>
      <c r="U319" s="6">
        <v>3.7450835312901595E-2</v>
      </c>
      <c r="V319" s="6">
        <v>3.5153766047056008E-2</v>
      </c>
      <c r="W319" s="6">
        <v>3.7561554747172286E-2</v>
      </c>
      <c r="X319" s="6">
        <v>-0.95437046598519804</v>
      </c>
      <c r="Y319" s="6">
        <v>-0.92951526476004886</v>
      </c>
      <c r="Z319" s="6">
        <v>26.70326862317868</v>
      </c>
      <c r="AA319" s="6">
        <v>-2.4108204300599936</v>
      </c>
      <c r="AB319" s="6">
        <v>-9.4068944898837104E-2</v>
      </c>
      <c r="AC319" s="6">
        <v>-0.46422928383008799</v>
      </c>
      <c r="AD319" s="12">
        <v>537.44647116425006</v>
      </c>
    </row>
    <row r="320" spans="1:30">
      <c r="A320" s="18" t="s">
        <v>1604</v>
      </c>
      <c r="B320" s="18" t="s">
        <v>2679</v>
      </c>
      <c r="C320" s="18" t="s">
        <v>3576</v>
      </c>
      <c r="D320" s="9">
        <v>275063000000</v>
      </c>
      <c r="E320" s="9">
        <v>250731000000</v>
      </c>
      <c r="F320" s="10">
        <v>241691000000</v>
      </c>
      <c r="G320" s="10">
        <v>178949000000</v>
      </c>
      <c r="H320" s="9">
        <v>18342000000</v>
      </c>
      <c r="I320" s="9">
        <v>17768000000</v>
      </c>
      <c r="J320" s="10">
        <v>29775000000</v>
      </c>
      <c r="K320" s="10">
        <v>15819000000</v>
      </c>
      <c r="L320" s="9">
        <v>9454000000</v>
      </c>
      <c r="M320" s="9">
        <v>6277000000</v>
      </c>
      <c r="N320" s="10">
        <v>8335000000</v>
      </c>
      <c r="O320" s="12">
        <v>6099000000</v>
      </c>
      <c r="P320" s="6" t="e">
        <v>#DIV/0!</v>
      </c>
      <c r="Q320" s="6" t="e">
        <v>#DIV/0!</v>
      </c>
      <c r="R320" s="6" t="e">
        <v>#DIV/0!</v>
      </c>
      <c r="S320" s="6" t="e">
        <v>#DIV/0!</v>
      </c>
      <c r="T320" s="6">
        <v>6.668290537076961E-2</v>
      </c>
      <c r="U320" s="6">
        <v>7.0864791350092327E-2</v>
      </c>
      <c r="V320" s="6">
        <v>0.12319449214079134</v>
      </c>
      <c r="W320" s="6">
        <v>8.8399488122314185E-2</v>
      </c>
      <c r="X320" s="6" t="e">
        <v>#DIV/0!</v>
      </c>
      <c r="Y320" s="6" t="e">
        <v>#DIV/0!</v>
      </c>
      <c r="Z320" s="6" t="e">
        <v>#DIV/0!</v>
      </c>
      <c r="AA320" s="6" t="e">
        <v>#DIV/0!</v>
      </c>
      <c r="AB320" s="6" t="e">
        <v>#DIV/0!</v>
      </c>
      <c r="AC320" s="6" t="e">
        <v>#DIV/0!</v>
      </c>
      <c r="AD320" s="12">
        <v>290.74698795180723</v>
      </c>
    </row>
    <row r="321" spans="1:30">
      <c r="A321" s="18" t="s">
        <v>820</v>
      </c>
      <c r="B321" s="18" t="s">
        <v>2680</v>
      </c>
      <c r="C321" s="18" t="s">
        <v>3576</v>
      </c>
      <c r="D321" s="9">
        <v>127556000000</v>
      </c>
      <c r="E321" s="9">
        <v>54271000000</v>
      </c>
      <c r="F321" s="10">
        <v>40168000000</v>
      </c>
      <c r="G321" s="10">
        <v>0</v>
      </c>
      <c r="H321" s="9">
        <v>157000000</v>
      </c>
      <c r="I321" s="9">
        <v>6298000000</v>
      </c>
      <c r="J321" s="10">
        <v>40000000000</v>
      </c>
      <c r="K321" s="10">
        <v>0</v>
      </c>
      <c r="L321" s="9">
        <v>1337000000</v>
      </c>
      <c r="M321" s="9">
        <v>307000000</v>
      </c>
      <c r="N321" s="10">
        <v>27236000000</v>
      </c>
      <c r="O321" s="12">
        <v>-5666000000</v>
      </c>
      <c r="P321" s="6">
        <v>0.82707562426735237</v>
      </c>
      <c r="Q321" s="6">
        <v>-4.3667466631415144E-2</v>
      </c>
      <c r="R321" s="6">
        <v>-0.64043911628504802</v>
      </c>
      <c r="S321" s="6">
        <v>-1</v>
      </c>
      <c r="T321" s="6">
        <v>1.2308319483207376E-3</v>
      </c>
      <c r="U321" s="6">
        <v>0.11604724438466216</v>
      </c>
      <c r="V321" s="6">
        <v>0.99581756622186812</v>
      </c>
      <c r="W321" s="6" t="e">
        <v>#DIV/0!</v>
      </c>
      <c r="X321" s="6">
        <v>-0.4605135062929292</v>
      </c>
      <c r="Y321" s="6">
        <v>-0.53440713102644755</v>
      </c>
      <c r="Z321" s="6">
        <v>23.013666022508922</v>
      </c>
      <c r="AA321" s="6">
        <v>-4.4144781329730467</v>
      </c>
      <c r="AB321" s="6">
        <v>0.43409755430601771</v>
      </c>
      <c r="AC321" s="6">
        <v>-1.843657285323864</v>
      </c>
      <c r="AD321" s="12">
        <v>1288.3857249481293</v>
      </c>
    </row>
    <row r="322" spans="1:30">
      <c r="A322" s="18" t="s">
        <v>1628</v>
      </c>
      <c r="B322" s="18" t="s">
        <v>3347</v>
      </c>
      <c r="C322" s="18" t="s">
        <v>3594</v>
      </c>
      <c r="D322" s="9">
        <v>292027000000</v>
      </c>
      <c r="E322" s="9">
        <v>253392000000</v>
      </c>
      <c r="F322" s="10">
        <v>474098000000</v>
      </c>
      <c r="G322" s="10">
        <v>296229000000</v>
      </c>
      <c r="H322" s="9">
        <v>144295000000</v>
      </c>
      <c r="I322" s="9">
        <v>94004000000</v>
      </c>
      <c r="J322" s="10">
        <v>275309000000</v>
      </c>
      <c r="K322" s="10">
        <v>126369000000</v>
      </c>
      <c r="L322" s="9">
        <v>96518000000</v>
      </c>
      <c r="M322" s="9">
        <v>36443000000</v>
      </c>
      <c r="N322" s="10">
        <v>146522000000</v>
      </c>
      <c r="O322" s="12">
        <v>50924000000</v>
      </c>
      <c r="P322" s="6">
        <v>7.8527557104022039E-2</v>
      </c>
      <c r="Q322" s="6">
        <v>1.5860599229159324E-3</v>
      </c>
      <c r="R322" s="6">
        <v>0.20730616434595869</v>
      </c>
      <c r="S322" s="6">
        <v>-1.180118396678246E-3</v>
      </c>
      <c r="T322" s="6">
        <v>0.49411527016337531</v>
      </c>
      <c r="U322" s="6">
        <v>0.37098250931363264</v>
      </c>
      <c r="V322" s="6">
        <v>0.58070061464085487</v>
      </c>
      <c r="W322" s="6">
        <v>0.42659226476813544</v>
      </c>
      <c r="X322" s="6">
        <v>0.18258942109976659</v>
      </c>
      <c r="Y322" s="6">
        <v>-0.40565359133758966</v>
      </c>
      <c r="Z322" s="6">
        <v>0.27536983938264514</v>
      </c>
      <c r="AA322" s="6">
        <v>-9.4635333312317368E-2</v>
      </c>
      <c r="AB322" s="6">
        <v>2.6247160297224292E-2</v>
      </c>
      <c r="AC322" s="6">
        <v>2.4123942726555436E-2</v>
      </c>
      <c r="AD322" s="12">
        <v>6170.4361617846607</v>
      </c>
    </row>
    <row r="323" spans="1:30">
      <c r="A323" s="18" t="s">
        <v>2704</v>
      </c>
      <c r="B323" s="18" t="s">
        <v>2705</v>
      </c>
      <c r="C323" s="18" t="s">
        <v>3606</v>
      </c>
      <c r="D323" s="9">
        <v>28366000000</v>
      </c>
      <c r="E323" s="9">
        <v>26989000000</v>
      </c>
      <c r="F323" s="10">
        <v>19959000000</v>
      </c>
      <c r="G323" s="10">
        <v>5631000000</v>
      </c>
      <c r="H323" s="9">
        <v>3417000000</v>
      </c>
      <c r="I323" s="9">
        <v>3366000000</v>
      </c>
      <c r="J323" s="10">
        <v>2063000000</v>
      </c>
      <c r="K323" s="10">
        <v>-580000000</v>
      </c>
      <c r="L323" s="9">
        <v>2232000000</v>
      </c>
      <c r="M323" s="9">
        <v>1499000000</v>
      </c>
      <c r="N323" s="10">
        <v>-224000000</v>
      </c>
      <c r="O323" s="12">
        <v>-2747000000</v>
      </c>
      <c r="P323" s="6">
        <v>-0.39696917727652309</v>
      </c>
      <c r="Q323" s="6">
        <v>-0.39761955165513707</v>
      </c>
      <c r="R323" s="6">
        <v>-0.5548969537613514</v>
      </c>
      <c r="S323" s="6">
        <v>-0.81296280914847197</v>
      </c>
      <c r="T323" s="6">
        <v>0.12046111541986886</v>
      </c>
      <c r="U323" s="6">
        <v>0.12471747749082959</v>
      </c>
      <c r="V323" s="6">
        <v>0.10336189187835061</v>
      </c>
      <c r="W323" s="6">
        <v>-0.10300124311845144</v>
      </c>
      <c r="X323" s="6">
        <v>7.0280047883164043</v>
      </c>
      <c r="Y323" s="6">
        <v>0.45641580723762581</v>
      </c>
      <c r="Z323" s="6">
        <v>-1.1074387613065961</v>
      </c>
      <c r="AA323" s="6">
        <v>-8.5153055476190858</v>
      </c>
      <c r="AB323" s="6">
        <v>0.73835494969169568</v>
      </c>
      <c r="AC323" s="6">
        <v>-1.1553902914566976</v>
      </c>
      <c r="AD323" s="12">
        <v>63.33333333333335</v>
      </c>
    </row>
    <row r="324" spans="1:30">
      <c r="A324" s="18" t="s">
        <v>1105</v>
      </c>
      <c r="B324" s="18" t="s">
        <v>2644</v>
      </c>
      <c r="C324" s="18" t="s">
        <v>3592</v>
      </c>
      <c r="D324" s="9">
        <v>0</v>
      </c>
      <c r="E324" s="9">
        <v>0</v>
      </c>
      <c r="F324" s="10">
        <v>0</v>
      </c>
      <c r="G324" s="10">
        <v>0</v>
      </c>
      <c r="H324" s="9">
        <v>0</v>
      </c>
      <c r="I324" s="9">
        <v>0</v>
      </c>
      <c r="J324" s="10">
        <v>0</v>
      </c>
      <c r="K324" s="10">
        <v>0</v>
      </c>
      <c r="L324" s="9">
        <v>-115000000</v>
      </c>
      <c r="M324" s="9">
        <v>0</v>
      </c>
      <c r="N324" s="10">
        <v>0</v>
      </c>
      <c r="O324" s="12">
        <v>0</v>
      </c>
      <c r="P324" s="6">
        <v>-1</v>
      </c>
      <c r="Q324" s="6">
        <v>-1</v>
      </c>
      <c r="R324" s="6" t="e">
        <v>#DIV/0!</v>
      </c>
      <c r="S324" s="6" t="e">
        <v>#DIV/0!</v>
      </c>
      <c r="T324" s="6" t="e">
        <v>#DIV/0!</v>
      </c>
      <c r="U324" s="6" t="e">
        <v>#DIV/0!</v>
      </c>
      <c r="V324" s="6" t="e">
        <v>#DIV/0!</v>
      </c>
      <c r="W324" s="6" t="e">
        <v>#DIV/0!</v>
      </c>
      <c r="X324" s="6">
        <v>-1.5351495732737037</v>
      </c>
      <c r="Y324" s="6">
        <v>1</v>
      </c>
      <c r="Z324" s="6">
        <v>1</v>
      </c>
      <c r="AA324" s="6">
        <v>1</v>
      </c>
      <c r="AB324" s="6">
        <v>-1.7401530385520974</v>
      </c>
      <c r="AC324" s="6">
        <v>-0.25</v>
      </c>
      <c r="AD324" s="12" t="e">
        <v>#VALUE!</v>
      </c>
    </row>
    <row r="325" spans="1:30">
      <c r="A325" s="18" t="s">
        <v>66</v>
      </c>
      <c r="B325" s="18" t="s">
        <v>1649</v>
      </c>
      <c r="C325" s="18" t="s">
        <v>3574</v>
      </c>
      <c r="D325" s="9">
        <v>0</v>
      </c>
      <c r="E325" s="9">
        <v>0</v>
      </c>
      <c r="F325" s="10">
        <v>1093000000</v>
      </c>
      <c r="G325" s="10">
        <v>0</v>
      </c>
      <c r="H325" s="9">
        <v>-207000000</v>
      </c>
      <c r="I325" s="9">
        <v>0</v>
      </c>
      <c r="J325" s="10">
        <v>71000000</v>
      </c>
      <c r="K325" s="10">
        <v>0</v>
      </c>
      <c r="L325" s="9">
        <v>-224000000</v>
      </c>
      <c r="M325" s="9">
        <v>-94000000</v>
      </c>
      <c r="N325" s="10">
        <v>-9000000</v>
      </c>
      <c r="O325" s="12">
        <v>-83000000</v>
      </c>
      <c r="P325" s="6" t="e">
        <v>#DIV/0!</v>
      </c>
      <c r="Q325" s="6">
        <v>-1</v>
      </c>
      <c r="R325" s="6" t="e">
        <v>#DIV/0!</v>
      </c>
      <c r="S325" s="6" t="e">
        <v>#DIV/0!</v>
      </c>
      <c r="T325" s="6" t="e">
        <v>#DIV/0!</v>
      </c>
      <c r="U325" s="6" t="e">
        <v>#DIV/0!</v>
      </c>
      <c r="V325" s="6">
        <v>6.495882891125343E-2</v>
      </c>
      <c r="W325" s="6" t="e">
        <v>#DIV/0!</v>
      </c>
      <c r="X325" s="6">
        <v>0.1655331421607015</v>
      </c>
      <c r="Y325" s="6">
        <v>0.96564232375144687</v>
      </c>
      <c r="Z325" s="6">
        <v>-1.0011327508104646</v>
      </c>
      <c r="AA325" s="6">
        <v>-2.3323136988726221</v>
      </c>
      <c r="AB325" s="6">
        <v>-1.0914983491954322</v>
      </c>
      <c r="AC325" s="6">
        <v>-0.19406860013270011</v>
      </c>
      <c r="AD325" s="12">
        <v>-13.666666666666668</v>
      </c>
    </row>
    <row r="326" spans="1:30">
      <c r="A326" s="18" t="s">
        <v>3512</v>
      </c>
      <c r="B326" s="18" t="s">
        <v>3513</v>
      </c>
      <c r="C326" s="18" t="s">
        <v>3590</v>
      </c>
      <c r="D326" s="9">
        <v>50338000000</v>
      </c>
      <c r="E326" s="9">
        <v>25396000000</v>
      </c>
      <c r="F326" s="10">
        <v>95297000000</v>
      </c>
      <c r="G326" s="10">
        <v>32095000000</v>
      </c>
      <c r="H326" s="9">
        <v>10840000000</v>
      </c>
      <c r="I326" s="9">
        <v>4996000000</v>
      </c>
      <c r="J326" s="10">
        <v>11729000000</v>
      </c>
      <c r="K326" s="10">
        <v>5395000000</v>
      </c>
      <c r="L326" s="9">
        <v>4095000000</v>
      </c>
      <c r="M326" s="9">
        <v>846000000</v>
      </c>
      <c r="N326" s="10">
        <v>4284000000</v>
      </c>
      <c r="O326" s="12">
        <v>1797000000</v>
      </c>
      <c r="P326" s="6">
        <v>0.969897730276709</v>
      </c>
      <c r="Q326" s="6">
        <v>-0.23803752460257149</v>
      </c>
      <c r="R326" s="6">
        <v>0.19903176856401272</v>
      </c>
      <c r="S326" s="6">
        <v>0.96125307782792679</v>
      </c>
      <c r="T326" s="6">
        <v>0.21534427271643689</v>
      </c>
      <c r="U326" s="6">
        <v>0.1967238935265396</v>
      </c>
      <c r="V326" s="6">
        <v>0.12307837602442889</v>
      </c>
      <c r="W326" s="6">
        <v>0.16809471880355195</v>
      </c>
      <c r="X326" s="6">
        <v>3.922245523214992</v>
      </c>
      <c r="Y326" s="6">
        <v>-0.41057246184188423</v>
      </c>
      <c r="Z326" s="6">
        <v>0.59975780712393478</v>
      </c>
      <c r="AA326" s="6">
        <v>2.2261024397215685</v>
      </c>
      <c r="AB326" s="6">
        <v>0.61158877171558057</v>
      </c>
      <c r="AC326" s="6">
        <v>0.73335777078433506</v>
      </c>
      <c r="AD326" s="12">
        <v>3678.8929275936998</v>
      </c>
    </row>
    <row r="327" spans="1:30">
      <c r="A327" s="18" t="s">
        <v>935</v>
      </c>
      <c r="B327" s="18" t="s">
        <v>2664</v>
      </c>
      <c r="C327" s="18" t="s">
        <v>3594</v>
      </c>
      <c r="D327" s="9">
        <v>333245000000</v>
      </c>
      <c r="E327" s="9">
        <v>1398000000</v>
      </c>
      <c r="F327" s="10">
        <v>17481000000</v>
      </c>
      <c r="G327" s="10">
        <v>53772000000</v>
      </c>
      <c r="H327" s="9">
        <v>16439000000</v>
      </c>
      <c r="I327" s="9">
        <v>231000000</v>
      </c>
      <c r="J327" s="10">
        <v>4535000000</v>
      </c>
      <c r="K327" s="10">
        <v>3925000000</v>
      </c>
      <c r="L327" s="9">
        <v>4526000000</v>
      </c>
      <c r="M327" s="9">
        <v>-1665000000</v>
      </c>
      <c r="N327" s="10">
        <v>2155000000</v>
      </c>
      <c r="O327" s="12">
        <v>529000000</v>
      </c>
      <c r="P327" s="6">
        <v>0.56853689858534229</v>
      </c>
      <c r="Q327" s="6">
        <v>-0.98239948591105086</v>
      </c>
      <c r="R327" s="6">
        <v>-0.8621287472793725</v>
      </c>
      <c r="S327" s="6">
        <v>4.5109715171940956E-2</v>
      </c>
      <c r="T327" s="6">
        <v>4.9330072469204338E-2</v>
      </c>
      <c r="U327" s="6">
        <v>0.16523605150214593</v>
      </c>
      <c r="V327" s="6">
        <v>0.25942451804816657</v>
      </c>
      <c r="W327" s="6">
        <v>7.2993379453990925E-2</v>
      </c>
      <c r="X327" s="6">
        <v>0.81858915643706109</v>
      </c>
      <c r="Y327" s="6">
        <v>-3.0399583863191593</v>
      </c>
      <c r="Z327" s="6">
        <v>1.417171103449657</v>
      </c>
      <c r="AA327" s="6">
        <v>-0.91070016351969907</v>
      </c>
      <c r="AB327" s="6">
        <v>2.4566802452578695E-2</v>
      </c>
      <c r="AC327" s="6">
        <v>-0.24319167851583934</v>
      </c>
      <c r="AD327" s="12" t="e">
        <v>#VALUE!</v>
      </c>
    </row>
    <row r="328" spans="1:30">
      <c r="A328" s="18" t="s">
        <v>1087</v>
      </c>
      <c r="B328" s="18" t="s">
        <v>2624</v>
      </c>
      <c r="C328" s="18" t="s">
        <v>3597</v>
      </c>
      <c r="D328" s="9">
        <v>1305000000</v>
      </c>
      <c r="E328" s="9">
        <v>6197000000</v>
      </c>
      <c r="F328" s="10">
        <v>11531000000</v>
      </c>
      <c r="G328" s="10">
        <v>0</v>
      </c>
      <c r="H328" s="9">
        <v>75000000</v>
      </c>
      <c r="I328" s="9">
        <v>2881000000</v>
      </c>
      <c r="J328" s="10">
        <v>3365000000</v>
      </c>
      <c r="K328" s="10">
        <v>0</v>
      </c>
      <c r="L328" s="9">
        <v>-54000000</v>
      </c>
      <c r="M328" s="9">
        <v>126000000</v>
      </c>
      <c r="N328" s="10">
        <v>2320000000</v>
      </c>
      <c r="O328" s="12">
        <v>0</v>
      </c>
      <c r="P328" s="6">
        <v>-0.86786249242533253</v>
      </c>
      <c r="Q328" s="6">
        <v>-0.47675168856990163</v>
      </c>
      <c r="R328" s="6">
        <v>0.46394121910191394</v>
      </c>
      <c r="S328" s="6">
        <v>-1</v>
      </c>
      <c r="T328" s="6">
        <v>5.7471264367816091E-2</v>
      </c>
      <c r="U328" s="6">
        <v>0.46490237211553975</v>
      </c>
      <c r="V328" s="6">
        <v>0.29182204492238312</v>
      </c>
      <c r="W328" s="6" t="e">
        <v>#DIV/0!</v>
      </c>
      <c r="X328" s="6">
        <v>-1.5083425795200298</v>
      </c>
      <c r="Y328" s="6">
        <v>2.9020677614506178</v>
      </c>
      <c r="Z328" s="6">
        <v>196.77594134101977</v>
      </c>
      <c r="AA328" s="6">
        <v>-1</v>
      </c>
      <c r="AB328" s="6">
        <v>8.8781760791166278</v>
      </c>
      <c r="AC328" s="6">
        <v>-0.25</v>
      </c>
      <c r="AD328" s="12">
        <v>809.47546531302885</v>
      </c>
    </row>
    <row r="329" spans="1:30">
      <c r="A329" s="18" t="s">
        <v>1089</v>
      </c>
      <c r="B329" s="18" t="s">
        <v>2626</v>
      </c>
      <c r="C329" s="18" t="s">
        <v>3589</v>
      </c>
      <c r="D329" s="9">
        <v>169120000000</v>
      </c>
      <c r="E329" s="9">
        <v>160402000000</v>
      </c>
      <c r="F329" s="10">
        <v>157847000000</v>
      </c>
      <c r="G329" s="10">
        <v>60177000000</v>
      </c>
      <c r="H329" s="9">
        <v>12503000000</v>
      </c>
      <c r="I329" s="9">
        <v>8451000000</v>
      </c>
      <c r="J329" s="10">
        <v>5755000000</v>
      </c>
      <c r="K329" s="10">
        <v>-1720000000</v>
      </c>
      <c r="L329" s="9">
        <v>2655000000</v>
      </c>
      <c r="M329" s="9">
        <v>1155000000</v>
      </c>
      <c r="N329" s="10">
        <v>-2845000000</v>
      </c>
      <c r="O329" s="12">
        <v>-9228000000</v>
      </c>
      <c r="P329" s="6">
        <v>7.2379055623384939E-2</v>
      </c>
      <c r="Q329" s="6">
        <v>-6.6869319085233234E-2</v>
      </c>
      <c r="R329" s="6">
        <v>-7.0343696674299794E-2</v>
      </c>
      <c r="S329" s="6">
        <v>-0.59512989458995813</v>
      </c>
      <c r="T329" s="6">
        <v>7.3929754020813629E-2</v>
      </c>
      <c r="U329" s="6">
        <v>5.2686375481602474E-2</v>
      </c>
      <c r="V329" s="6">
        <v>3.6459356212028102E-2</v>
      </c>
      <c r="W329" s="6">
        <v>-2.8582348737889892E-2</v>
      </c>
      <c r="X329" s="6">
        <v>5.2319327672158959E-2</v>
      </c>
      <c r="Y329" s="6">
        <v>-0.61580375314787206</v>
      </c>
      <c r="Z329" s="6">
        <v>-1.9057081650644823</v>
      </c>
      <c r="AA329" s="6">
        <v>-3.0317413750167752</v>
      </c>
      <c r="AB329" s="6">
        <v>-0.58140677325486789</v>
      </c>
      <c r="AC329" s="6">
        <v>-0.369966491706894</v>
      </c>
      <c r="AD329" s="12">
        <v>-166.92929292929296</v>
      </c>
    </row>
    <row r="330" spans="1:30">
      <c r="A330" s="18" t="s">
        <v>67</v>
      </c>
      <c r="B330" s="18" t="s">
        <v>1732</v>
      </c>
      <c r="C330" s="18" t="s">
        <v>3584</v>
      </c>
      <c r="D330" s="9">
        <v>328806000000</v>
      </c>
      <c r="E330" s="9">
        <v>387827000000</v>
      </c>
      <c r="F330" s="10">
        <v>270977000000</v>
      </c>
      <c r="G330" s="10">
        <v>244429000000</v>
      </c>
      <c r="H330" s="9">
        <v>19403000000</v>
      </c>
      <c r="I330" s="9">
        <v>12407000000</v>
      </c>
      <c r="J330" s="10">
        <v>13109000000</v>
      </c>
      <c r="K330" s="10">
        <v>10267000000</v>
      </c>
      <c r="L330" s="9">
        <v>4279000000</v>
      </c>
      <c r="M330" s="9">
        <v>3144000000</v>
      </c>
      <c r="N330" s="10">
        <v>5491000000</v>
      </c>
      <c r="O330" s="12">
        <v>3222000000</v>
      </c>
      <c r="P330" s="6">
        <v>2.7806285161401503E-2</v>
      </c>
      <c r="Q330" s="6">
        <v>0.40514251841978566</v>
      </c>
      <c r="R330" s="6">
        <v>-5.446290834791629E-2</v>
      </c>
      <c r="S330" s="6">
        <v>-0.29332054131978563</v>
      </c>
      <c r="T330" s="6">
        <v>5.9010480344032654E-2</v>
      </c>
      <c r="U330" s="6">
        <v>3.1991068182462799E-2</v>
      </c>
      <c r="V330" s="6">
        <v>4.8376799506969229E-2</v>
      </c>
      <c r="W330" s="6">
        <v>4.2004017526561903E-2</v>
      </c>
      <c r="X330" s="6">
        <v>-0.27013934404295997</v>
      </c>
      <c r="Y330" s="6">
        <v>-0.24249974056338919</v>
      </c>
      <c r="Z330" s="6">
        <v>0.39176834992511939</v>
      </c>
      <c r="AA330" s="6">
        <v>-0.26713331642643406</v>
      </c>
      <c r="AB330" s="6">
        <v>6.947381395422747E-2</v>
      </c>
      <c r="AC330" s="6">
        <v>-0.13521032546217376</v>
      </c>
      <c r="AD330" s="12">
        <v>1648.212461695608</v>
      </c>
    </row>
    <row r="331" spans="1:30">
      <c r="A331" s="18" t="s">
        <v>408</v>
      </c>
      <c r="B331" s="18" t="s">
        <v>1717</v>
      </c>
      <c r="C331" s="18" t="s">
        <v>3577</v>
      </c>
      <c r="D331" s="9">
        <v>67572000000</v>
      </c>
      <c r="E331" s="9">
        <v>57266000000</v>
      </c>
      <c r="F331" s="10">
        <v>81894000000</v>
      </c>
      <c r="G331" s="10">
        <v>29377000000</v>
      </c>
      <c r="H331" s="9">
        <v>32540000000</v>
      </c>
      <c r="I331" s="9">
        <v>30217000000</v>
      </c>
      <c r="J331" s="10">
        <v>38056000000</v>
      </c>
      <c r="K331" s="10">
        <v>9316000000</v>
      </c>
      <c r="L331" s="9">
        <v>21939000000</v>
      </c>
      <c r="M331" s="9">
        <v>19202000000</v>
      </c>
      <c r="N331" s="10">
        <v>22498000000</v>
      </c>
      <c r="O331" s="12">
        <v>7715000000</v>
      </c>
      <c r="P331" s="6">
        <v>2.9561114585797764E-2</v>
      </c>
      <c r="Q331" s="6">
        <v>-0.2487335333642095</v>
      </c>
      <c r="R331" s="6">
        <v>-2.4496424922142195E-2</v>
      </c>
      <c r="S331" s="6">
        <v>-0.41421120224319363</v>
      </c>
      <c r="T331" s="6">
        <v>0.48156040963712782</v>
      </c>
      <c r="U331" s="6">
        <v>0.52766039185555125</v>
      </c>
      <c r="V331" s="6">
        <v>0.46469826849341833</v>
      </c>
      <c r="W331" s="6">
        <v>0.31711883446233446</v>
      </c>
      <c r="X331" s="6">
        <v>-0.14526599246986011</v>
      </c>
      <c r="Y331" s="6">
        <v>-0.27837580197246481</v>
      </c>
      <c r="Z331" s="6">
        <v>-0.11634191797484741</v>
      </c>
      <c r="AA331" s="6">
        <v>-0.51887703615793845</v>
      </c>
      <c r="AB331" s="6">
        <v>-0.11407724447883416</v>
      </c>
      <c r="AC331" s="6">
        <v>-9.79105592474106E-2</v>
      </c>
      <c r="AD331" s="12" t="e">
        <v>#VALUE!</v>
      </c>
    </row>
    <row r="332" spans="1:30">
      <c r="A332" s="18" t="s">
        <v>1090</v>
      </c>
      <c r="B332" s="18" t="s">
        <v>2627</v>
      </c>
      <c r="C332" s="18" t="s">
        <v>3610</v>
      </c>
      <c r="D332" s="9">
        <v>261421000000</v>
      </c>
      <c r="E332" s="9">
        <v>341048000000</v>
      </c>
      <c r="F332" s="10">
        <v>817435000000</v>
      </c>
      <c r="G332" s="10">
        <v>0</v>
      </c>
      <c r="H332" s="9">
        <v>14674000000</v>
      </c>
      <c r="I332" s="9">
        <v>21248000000</v>
      </c>
      <c r="J332" s="10">
        <v>12513000000</v>
      </c>
      <c r="K332" s="10">
        <v>0</v>
      </c>
      <c r="L332" s="9">
        <v>3330000000</v>
      </c>
      <c r="M332" s="9">
        <v>15943000000</v>
      </c>
      <c r="N332" s="10">
        <v>-892000000</v>
      </c>
      <c r="O332" s="12">
        <v>0</v>
      </c>
      <c r="P332" s="6">
        <v>-0.42662480807289038</v>
      </c>
      <c r="Q332" s="6">
        <v>-0.23231009425789334</v>
      </c>
      <c r="R332" s="6">
        <v>0.27397902083292963</v>
      </c>
      <c r="S332" s="6">
        <v>-1</v>
      </c>
      <c r="T332" s="6">
        <v>5.6131680316424466E-2</v>
      </c>
      <c r="U332" s="6">
        <v>6.2302080645539631E-2</v>
      </c>
      <c r="V332" s="6">
        <v>1.5307639139503447E-2</v>
      </c>
      <c r="W332" s="6" t="e">
        <v>#DIV/0!</v>
      </c>
      <c r="X332" s="6">
        <v>11.283433250578774</v>
      </c>
      <c r="Y332" s="6">
        <v>2.8918403952558087</v>
      </c>
      <c r="Z332" s="6">
        <v>0.75972336023836839</v>
      </c>
      <c r="AA332" s="6">
        <v>-1</v>
      </c>
      <c r="AB332" s="6">
        <v>6.4031391274078526</v>
      </c>
      <c r="AC332" s="6">
        <v>-0.25</v>
      </c>
      <c r="AD332" s="12">
        <v>799.59081274027744</v>
      </c>
    </row>
    <row r="333" spans="1:30">
      <c r="A333" s="18" t="s">
        <v>921</v>
      </c>
      <c r="B333" s="18" t="s">
        <v>3280</v>
      </c>
      <c r="C333" s="18" t="s">
        <v>3603</v>
      </c>
      <c r="D333" s="9">
        <v>24889000000</v>
      </c>
      <c r="E333" s="9">
        <v>38358000000</v>
      </c>
      <c r="F333" s="10">
        <v>35801000000</v>
      </c>
      <c r="G333" s="10">
        <v>6878000000</v>
      </c>
      <c r="H333" s="9">
        <v>2993000000</v>
      </c>
      <c r="I333" s="9">
        <v>4492000000</v>
      </c>
      <c r="J333" s="10">
        <v>5627000000</v>
      </c>
      <c r="K333" s="10">
        <v>977000000</v>
      </c>
      <c r="L333" s="9">
        <v>87000000</v>
      </c>
      <c r="M333" s="9">
        <v>27000000</v>
      </c>
      <c r="N333" s="10">
        <v>3000000</v>
      </c>
      <c r="O333" s="12">
        <v>20000000</v>
      </c>
      <c r="P333" s="6">
        <v>-0.48650233183069774</v>
      </c>
      <c r="Q333" s="6">
        <v>0.39631103823959152</v>
      </c>
      <c r="R333" s="6">
        <v>-0.43298839837999048</v>
      </c>
      <c r="S333" s="6">
        <v>-0.70575840166098569</v>
      </c>
      <c r="T333" s="6">
        <v>0.12025392743782394</v>
      </c>
      <c r="U333" s="6">
        <v>0.11710725272433391</v>
      </c>
      <c r="V333" s="6">
        <v>0.15717438060389374</v>
      </c>
      <c r="W333" s="6">
        <v>0.14204710671706891</v>
      </c>
      <c r="X333" s="6">
        <v>-0.74038671863094063</v>
      </c>
      <c r="Y333" s="6">
        <v>-0.92135174996099412</v>
      </c>
      <c r="Z333" s="6">
        <v>-0.9929621917964323</v>
      </c>
      <c r="AA333" s="6">
        <v>-0.89280995033225785</v>
      </c>
      <c r="AB333" s="6">
        <v>-0.77242693428704079</v>
      </c>
      <c r="AC333" s="6">
        <v>-0.24370729759872814</v>
      </c>
      <c r="AD333" s="12">
        <v>41.958191877567828</v>
      </c>
    </row>
    <row r="334" spans="1:30">
      <c r="A334" s="18" t="s">
        <v>1091</v>
      </c>
      <c r="B334" s="18" t="s">
        <v>2628</v>
      </c>
      <c r="C334" s="18" t="s">
        <v>3590</v>
      </c>
      <c r="D334" s="9">
        <v>33093000000</v>
      </c>
      <c r="E334" s="9">
        <v>86734000000</v>
      </c>
      <c r="F334" s="10">
        <v>33156000000</v>
      </c>
      <c r="G334" s="10">
        <v>33088000000</v>
      </c>
      <c r="H334" s="9">
        <v>6254000000</v>
      </c>
      <c r="I334" s="9">
        <v>5862000000</v>
      </c>
      <c r="J334" s="10">
        <v>5481000000</v>
      </c>
      <c r="K334" s="10">
        <v>4309000000</v>
      </c>
      <c r="L334" s="9">
        <v>18000000</v>
      </c>
      <c r="M334" s="9">
        <v>34000000</v>
      </c>
      <c r="N334" s="10">
        <v>19000000</v>
      </c>
      <c r="O334" s="12">
        <v>21000000</v>
      </c>
      <c r="P334" s="6">
        <v>0.2002486297573039</v>
      </c>
      <c r="Q334" s="6">
        <v>2.7497576880568775</v>
      </c>
      <c r="R334" s="6">
        <v>0.3401474654488626</v>
      </c>
      <c r="S334" s="6">
        <v>-0.17416287790835366</v>
      </c>
      <c r="T334" s="6">
        <v>0.18898256428852023</v>
      </c>
      <c r="U334" s="6">
        <v>6.7585952452325501E-2</v>
      </c>
      <c r="V334" s="6">
        <v>0.16530944625407165</v>
      </c>
      <c r="W334" s="6">
        <v>0.13022848162475822</v>
      </c>
      <c r="X334" s="6">
        <v>2.1890184378416015</v>
      </c>
      <c r="Y334" s="6">
        <v>12.450117273154872</v>
      </c>
      <c r="Z334" s="6">
        <v>1.000655666652897</v>
      </c>
      <c r="AA334" s="6">
        <v>-0.34429616031696597</v>
      </c>
      <c r="AB334" s="6">
        <v>-0.99643652612856348</v>
      </c>
      <c r="AC334" s="6">
        <v>-0.28929981641890606</v>
      </c>
      <c r="AD334" s="12">
        <v>26.285714285714288</v>
      </c>
    </row>
    <row r="335" spans="1:30">
      <c r="A335" s="18" t="s">
        <v>409</v>
      </c>
      <c r="B335" s="18" t="s">
        <v>1719</v>
      </c>
      <c r="C335" s="18" t="s">
        <v>3590</v>
      </c>
      <c r="D335" s="9">
        <v>104567000000</v>
      </c>
      <c r="E335" s="9">
        <v>202846000000</v>
      </c>
      <c r="F335" s="10">
        <v>163218000000</v>
      </c>
      <c r="G335" s="10">
        <v>132831000000</v>
      </c>
      <c r="H335" s="9">
        <v>15418000000</v>
      </c>
      <c r="I335" s="9">
        <v>17776000000</v>
      </c>
      <c r="J335" s="10">
        <v>27998000000</v>
      </c>
      <c r="K335" s="10">
        <v>12934000000</v>
      </c>
      <c r="L335" s="9">
        <v>499000000</v>
      </c>
      <c r="M335" s="9">
        <v>1073000000</v>
      </c>
      <c r="N335" s="10">
        <v>29000000</v>
      </c>
      <c r="O335" s="12">
        <v>242000000</v>
      </c>
      <c r="P335" s="6">
        <v>-0.40245664643936063</v>
      </c>
      <c r="Q335" s="6">
        <v>0.3159294531457173</v>
      </c>
      <c r="R335" s="6">
        <v>-0.31101154730140301</v>
      </c>
      <c r="S335" s="6">
        <v>0.24860500558436208</v>
      </c>
      <c r="T335" s="6">
        <v>0.14744613501391451</v>
      </c>
      <c r="U335" s="6">
        <v>8.7632982656793826E-2</v>
      </c>
      <c r="V335" s="6">
        <v>0.1715374529770001</v>
      </c>
      <c r="W335" s="6">
        <v>9.7371848438993908E-2</v>
      </c>
      <c r="X335" s="6">
        <v>-0.68790821441378136</v>
      </c>
      <c r="Y335" s="6">
        <v>-0.28682203596229328</v>
      </c>
      <c r="Z335" s="6">
        <v>-0.98694713762540964</v>
      </c>
      <c r="AA335" s="6">
        <v>-0.49932647307570283</v>
      </c>
      <c r="AB335" s="6">
        <v>-0.38130894774780499</v>
      </c>
      <c r="AC335" s="6">
        <v>-0.19842465849803378</v>
      </c>
      <c r="AD335" s="12">
        <v>243.26179351125896</v>
      </c>
    </row>
    <row r="336" spans="1:30">
      <c r="A336" s="18" t="s">
        <v>1092</v>
      </c>
      <c r="B336" s="18" t="s">
        <v>2629</v>
      </c>
      <c r="C336" s="18" t="s">
        <v>3606</v>
      </c>
      <c r="D336" s="9">
        <v>107601000000</v>
      </c>
      <c r="E336" s="9">
        <v>140925000000</v>
      </c>
      <c r="F336" s="10">
        <v>144852000000</v>
      </c>
      <c r="G336" s="10">
        <v>97910000000</v>
      </c>
      <c r="H336" s="9">
        <v>13011000000</v>
      </c>
      <c r="I336" s="9">
        <v>13418000000</v>
      </c>
      <c r="J336" s="10">
        <v>11527000000</v>
      </c>
      <c r="K336" s="10">
        <v>11684000000</v>
      </c>
      <c r="L336" s="9">
        <v>449000000</v>
      </c>
      <c r="M336" s="9">
        <v>188000000</v>
      </c>
      <c r="N336" s="10">
        <v>77000000</v>
      </c>
      <c r="O336" s="12">
        <v>534000000</v>
      </c>
      <c r="P336" s="6">
        <v>-2.8023770306076699E-2</v>
      </c>
      <c r="Q336" s="6">
        <v>0.28418414827560723</v>
      </c>
      <c r="R336" s="6">
        <v>-2.999828306240707E-2</v>
      </c>
      <c r="S336" s="6">
        <v>0.15616504149582694</v>
      </c>
      <c r="T336" s="6">
        <v>0.12091895056737391</v>
      </c>
      <c r="U336" s="6">
        <v>9.5213766187688481E-2</v>
      </c>
      <c r="V336" s="6">
        <v>7.9577775936818265E-2</v>
      </c>
      <c r="W336" s="6">
        <v>0.11933408232049841</v>
      </c>
      <c r="X336" s="6">
        <v>9.274339469929518E-4</v>
      </c>
      <c r="Y336" s="6">
        <v>-8.7893449653440744E-2</v>
      </c>
      <c r="Z336" s="6">
        <v>0.79033677583318784</v>
      </c>
      <c r="AA336" s="6">
        <v>-9.3152718156531505E-2</v>
      </c>
      <c r="AB336" s="6">
        <v>-6.1025045597626892E-3</v>
      </c>
      <c r="AC336" s="6">
        <v>8.6399053223802369E-2</v>
      </c>
      <c r="AD336" s="12">
        <v>150.39328204777809</v>
      </c>
    </row>
    <row r="337" spans="1:30">
      <c r="A337" s="18" t="s">
        <v>410</v>
      </c>
      <c r="B337" s="18" t="s">
        <v>2116</v>
      </c>
      <c r="C337" s="18" t="s">
        <v>3584</v>
      </c>
      <c r="D337" s="9">
        <v>79009000000</v>
      </c>
      <c r="E337" s="9">
        <v>115087000000</v>
      </c>
      <c r="F337" s="10">
        <v>194889000000</v>
      </c>
      <c r="G337" s="10">
        <v>72304000000</v>
      </c>
      <c r="H337" s="9">
        <v>10761000000</v>
      </c>
      <c r="I337" s="9">
        <v>10468000000</v>
      </c>
      <c r="J337" s="10">
        <v>19866000000</v>
      </c>
      <c r="K337" s="10">
        <v>5958000000</v>
      </c>
      <c r="L337" s="9">
        <v>3845000000</v>
      </c>
      <c r="M337" s="9">
        <v>4574000000</v>
      </c>
      <c r="N337" s="10">
        <v>7601000000</v>
      </c>
      <c r="O337" s="12">
        <v>1877000000</v>
      </c>
      <c r="P337" s="6">
        <v>-0.19849223640247277</v>
      </c>
      <c r="Q337" s="6">
        <v>-6.5256829074063188E-2</v>
      </c>
      <c r="R337" s="6">
        <v>-0.13817801739376914</v>
      </c>
      <c r="S337" s="6">
        <v>-9.1861554643525162E-2</v>
      </c>
      <c r="T337" s="6">
        <v>0.13619967345492287</v>
      </c>
      <c r="U337" s="6">
        <v>9.0957275800046922E-2</v>
      </c>
      <c r="V337" s="6">
        <v>0.10193494758554869</v>
      </c>
      <c r="W337" s="6">
        <v>8.240208010621819E-2</v>
      </c>
      <c r="X337" s="6">
        <v>1.1752673208413345</v>
      </c>
      <c r="Y337" s="6">
        <v>1.2678707106617404</v>
      </c>
      <c r="Z337" s="6">
        <v>1.408196630749349</v>
      </c>
      <c r="AA337" s="6">
        <v>1.3138741605036308E-2</v>
      </c>
      <c r="AB337" s="6">
        <v>-0.71879758645347103</v>
      </c>
      <c r="AC337" s="6">
        <v>-1.3554891357415573</v>
      </c>
      <c r="AD337" s="12">
        <v>1215.1668191085305</v>
      </c>
    </row>
    <row r="338" spans="1:30">
      <c r="A338" s="18" t="s">
        <v>411</v>
      </c>
      <c r="B338" s="18" t="s">
        <v>1720</v>
      </c>
      <c r="C338" s="18" t="s">
        <v>3584</v>
      </c>
      <c r="D338" s="9">
        <v>923674000000</v>
      </c>
      <c r="E338" s="9">
        <v>481516000000</v>
      </c>
      <c r="F338" s="10">
        <v>837297000000</v>
      </c>
      <c r="G338" s="10">
        <v>524457000000</v>
      </c>
      <c r="H338" s="9">
        <v>158805000000</v>
      </c>
      <c r="I338" s="9">
        <v>101376000000</v>
      </c>
      <c r="J338" s="10">
        <v>121649000000</v>
      </c>
      <c r="K338" s="10">
        <v>105036000000</v>
      </c>
      <c r="L338" s="9">
        <v>8208000000</v>
      </c>
      <c r="M338" s="9">
        <v>1635000000</v>
      </c>
      <c r="N338" s="10">
        <v>-11418000000</v>
      </c>
      <c r="O338" s="12">
        <v>4017000000</v>
      </c>
      <c r="P338" s="6">
        <v>-2.0824174912069084E-2</v>
      </c>
      <c r="Q338" s="6">
        <v>-0.15563756939914714</v>
      </c>
      <c r="R338" s="6">
        <v>-0.26941874319010389</v>
      </c>
      <c r="S338" s="6">
        <v>-0.13536740709188738</v>
      </c>
      <c r="T338" s="6">
        <v>0.17192754153521697</v>
      </c>
      <c r="U338" s="6">
        <v>0.210535060101845</v>
      </c>
      <c r="V338" s="6">
        <v>0.14528775333006089</v>
      </c>
      <c r="W338" s="6">
        <v>0.20027571373820924</v>
      </c>
      <c r="X338" s="6">
        <v>-0.80119491876427762</v>
      </c>
      <c r="Y338" s="6">
        <v>-0.91828675191428044</v>
      </c>
      <c r="Z338" s="6">
        <v>-1.3555594205344128</v>
      </c>
      <c r="AA338" s="6">
        <v>7.6129174323499539E-3</v>
      </c>
      <c r="AB338" s="6">
        <v>-0.98034463478749956</v>
      </c>
      <c r="AC338" s="6">
        <v>-0.24599992064966456</v>
      </c>
      <c r="AD338" s="12" t="e">
        <v>#VALUE!</v>
      </c>
    </row>
    <row r="339" spans="1:30">
      <c r="A339" s="18" t="s">
        <v>68</v>
      </c>
      <c r="B339" s="18" t="s">
        <v>1721</v>
      </c>
      <c r="C339" s="18" t="s">
        <v>3590</v>
      </c>
      <c r="D339" s="9">
        <v>29471000000</v>
      </c>
      <c r="E339" s="9">
        <v>27653000000</v>
      </c>
      <c r="F339" s="10">
        <v>6817000000</v>
      </c>
      <c r="G339" s="10">
        <v>2131000000</v>
      </c>
      <c r="H339" s="9">
        <v>3110000000</v>
      </c>
      <c r="I339" s="9">
        <v>3075000000</v>
      </c>
      <c r="J339" s="10">
        <v>1468000000</v>
      </c>
      <c r="K339" s="10">
        <v>396000000</v>
      </c>
      <c r="L339" s="9">
        <v>683000000</v>
      </c>
      <c r="M339" s="9">
        <v>637000000</v>
      </c>
      <c r="N339" s="10">
        <v>239000000</v>
      </c>
      <c r="O339" s="12">
        <v>-42000000</v>
      </c>
      <c r="P339" s="6">
        <v>1.544978721451276E-2</v>
      </c>
      <c r="Q339" s="6">
        <v>-1.1795700213439654E-2</v>
      </c>
      <c r="R339" s="6">
        <v>-0.19624786232409583</v>
      </c>
      <c r="S339" s="6">
        <v>-0.11243995274142171</v>
      </c>
      <c r="T339" s="6">
        <v>0.10552746768009229</v>
      </c>
      <c r="U339" s="6">
        <v>0.11119950819079304</v>
      </c>
      <c r="V339" s="6">
        <v>0.21534399295877951</v>
      </c>
      <c r="W339" s="6">
        <v>0.18582824964805256</v>
      </c>
      <c r="X339" s="6">
        <v>5.3606926513747578E-2</v>
      </c>
      <c r="Y339" s="6">
        <v>-0.27265130874967225</v>
      </c>
      <c r="Z339" s="6">
        <v>0.36974631008827041</v>
      </c>
      <c r="AA339" s="6">
        <v>0.20677019373278197</v>
      </c>
      <c r="AB339" s="6">
        <v>-0.15066873477453124</v>
      </c>
      <c r="AC339" s="6">
        <v>-0.38487008289345281</v>
      </c>
      <c r="AD339" s="12">
        <v>1384.2503878091068</v>
      </c>
    </row>
    <row r="340" spans="1:30">
      <c r="A340" s="18" t="s">
        <v>69</v>
      </c>
      <c r="B340" s="18" t="s">
        <v>1722</v>
      </c>
      <c r="C340" s="18" t="s">
        <v>3592</v>
      </c>
      <c r="D340" s="9">
        <v>180765000000</v>
      </c>
      <c r="E340" s="9">
        <v>125954000000</v>
      </c>
      <c r="F340" s="10">
        <v>154128000000</v>
      </c>
      <c r="G340" s="10">
        <v>0</v>
      </c>
      <c r="H340" s="9">
        <v>39706000000</v>
      </c>
      <c r="I340" s="9">
        <v>26046000000</v>
      </c>
      <c r="J340" s="10">
        <v>33588000000</v>
      </c>
      <c r="K340" s="10">
        <v>0</v>
      </c>
      <c r="L340" s="9">
        <v>17038000000</v>
      </c>
      <c r="M340" s="9">
        <v>12753000000</v>
      </c>
      <c r="N340" s="10">
        <v>15246000000</v>
      </c>
      <c r="O340" s="12">
        <v>0</v>
      </c>
      <c r="P340" s="6">
        <v>0.19234305756647824</v>
      </c>
      <c r="Q340" s="6">
        <v>2.8248868441536082E-2</v>
      </c>
      <c r="R340" s="6">
        <v>-2.6727037976621423E-3</v>
      </c>
      <c r="S340" s="6">
        <v>-1</v>
      </c>
      <c r="T340" s="6">
        <v>0.21965535363593616</v>
      </c>
      <c r="U340" s="6">
        <v>0.20678978039601759</v>
      </c>
      <c r="V340" s="6">
        <v>0.21792276549361569</v>
      </c>
      <c r="W340" s="6" t="e">
        <v>#DIV/0!</v>
      </c>
      <c r="X340" s="6">
        <v>-3.9296883395249525E-2</v>
      </c>
      <c r="Y340" s="6">
        <v>0.11091785223052415</v>
      </c>
      <c r="Z340" s="6">
        <v>2.2666106013194097E-2</v>
      </c>
      <c r="AA340" s="6">
        <v>-1</v>
      </c>
      <c r="AB340" s="6">
        <v>0.11830183999517319</v>
      </c>
      <c r="AC340" s="6">
        <v>-0.25</v>
      </c>
      <c r="AD340" s="12">
        <v>4503.7</v>
      </c>
    </row>
    <row r="341" spans="1:30">
      <c r="A341" s="18" t="s">
        <v>1098</v>
      </c>
      <c r="B341" s="18" t="s">
        <v>2636</v>
      </c>
      <c r="C341" s="18" t="s">
        <v>3626</v>
      </c>
      <c r="D341" s="9">
        <v>41425000000</v>
      </c>
      <c r="E341" s="9">
        <v>5982000000</v>
      </c>
      <c r="F341" s="10">
        <v>10487000000</v>
      </c>
      <c r="G341" s="10">
        <v>0</v>
      </c>
      <c r="H341" s="9">
        <v>2512000000</v>
      </c>
      <c r="I341" s="9">
        <v>778000000</v>
      </c>
      <c r="J341" s="10">
        <v>3705000000</v>
      </c>
      <c r="K341" s="10">
        <v>0</v>
      </c>
      <c r="L341" s="9">
        <v>661000000</v>
      </c>
      <c r="M341" s="9">
        <v>72000000</v>
      </c>
      <c r="N341" s="10">
        <v>394000000</v>
      </c>
      <c r="O341" s="12">
        <v>0</v>
      </c>
      <c r="P341" s="6">
        <v>3.0040820515090512</v>
      </c>
      <c r="Q341" s="6">
        <v>-0.59357059187771233</v>
      </c>
      <c r="R341" s="6">
        <v>-0.31636143915379394</v>
      </c>
      <c r="S341" s="6">
        <v>-1</v>
      </c>
      <c r="T341" s="6">
        <v>6.0639710319855163E-2</v>
      </c>
      <c r="U341" s="6">
        <v>0.13005683717820127</v>
      </c>
      <c r="V341" s="6">
        <v>0.35329455516353581</v>
      </c>
      <c r="W341" s="6" t="e">
        <v>#DIV/0!</v>
      </c>
      <c r="X341" s="6">
        <v>2.292376190131109</v>
      </c>
      <c r="Y341" s="6">
        <v>-0.77672648062950578</v>
      </c>
      <c r="Z341" s="6">
        <v>-0.54561692554717556</v>
      </c>
      <c r="AA341" s="6">
        <v>-1</v>
      </c>
      <c r="AB341" s="6">
        <v>-0.22555630629011048</v>
      </c>
      <c r="AC341" s="6">
        <v>-0.25</v>
      </c>
      <c r="AD341" s="12">
        <v>751.36088323238528</v>
      </c>
    </row>
    <row r="342" spans="1:30">
      <c r="A342" s="18" t="s">
        <v>1099</v>
      </c>
      <c r="B342" s="18" t="s">
        <v>2637</v>
      </c>
      <c r="C342" s="18" t="s">
        <v>3583</v>
      </c>
      <c r="D342" s="9">
        <v>595583000000</v>
      </c>
      <c r="E342" s="9">
        <v>671928000000</v>
      </c>
      <c r="F342" s="10">
        <v>743734000000</v>
      </c>
      <c r="G342" s="10">
        <v>0</v>
      </c>
      <c r="H342" s="9">
        <v>137847000000</v>
      </c>
      <c r="I342" s="9">
        <v>111499000000</v>
      </c>
      <c r="J342" s="10">
        <v>98586000000</v>
      </c>
      <c r="K342" s="10">
        <v>0</v>
      </c>
      <c r="L342" s="9">
        <v>55625000000</v>
      </c>
      <c r="M342" s="9">
        <v>55593000000</v>
      </c>
      <c r="N342" s="10">
        <v>40349000000</v>
      </c>
      <c r="O342" s="12">
        <v>0</v>
      </c>
      <c r="P342" s="6">
        <v>0.13472023533563127</v>
      </c>
      <c r="Q342" s="6">
        <v>-0.17715903677171049</v>
      </c>
      <c r="R342" s="6">
        <v>-0.15952123285236919</v>
      </c>
      <c r="S342" s="6">
        <v>-1</v>
      </c>
      <c r="T342" s="6">
        <v>0.2314488492787739</v>
      </c>
      <c r="U342" s="6">
        <v>0.16593891012132253</v>
      </c>
      <c r="V342" s="6">
        <v>0.13255545665520199</v>
      </c>
      <c r="W342" s="6" t="e">
        <v>#DIV/0!</v>
      </c>
      <c r="X342" s="6">
        <v>0.46434219891441419</v>
      </c>
      <c r="Y342" s="6">
        <v>0.52661921148618374</v>
      </c>
      <c r="Z342" s="6">
        <v>-0.40719760011582451</v>
      </c>
      <c r="AA342" s="6">
        <v>-1</v>
      </c>
      <c r="AB342" s="6">
        <v>0.17706438780305489</v>
      </c>
      <c r="AC342" s="6">
        <v>-0.25</v>
      </c>
      <c r="AD342" s="12">
        <v>1472.9348285982842</v>
      </c>
    </row>
    <row r="343" spans="1:30">
      <c r="A343" s="18" t="s">
        <v>1526</v>
      </c>
      <c r="B343" s="18" t="s">
        <v>3360</v>
      </c>
      <c r="C343" s="18" t="s">
        <v>3585</v>
      </c>
      <c r="D343" s="9">
        <v>19681000000</v>
      </c>
      <c r="E343" s="9">
        <v>7590000000</v>
      </c>
      <c r="F343" s="10">
        <v>2766000000</v>
      </c>
      <c r="G343" s="10">
        <v>4421000000</v>
      </c>
      <c r="H343" s="9">
        <v>811000000</v>
      </c>
      <c r="I343" s="9">
        <v>865000000</v>
      </c>
      <c r="J343" s="10">
        <v>415000000</v>
      </c>
      <c r="K343" s="10">
        <v>4421000000</v>
      </c>
      <c r="L343" s="9">
        <v>1035000000</v>
      </c>
      <c r="M343" s="9">
        <v>1266000000</v>
      </c>
      <c r="N343" s="10">
        <v>765000000</v>
      </c>
      <c r="O343" s="12">
        <v>4421000000</v>
      </c>
      <c r="P343" s="6">
        <v>11.61602564102564</v>
      </c>
      <c r="Q343" s="6">
        <v>8.7307692307692299</v>
      </c>
      <c r="R343" s="6">
        <v>2.546153846153846</v>
      </c>
      <c r="S343" s="6">
        <v>7.5019230769230774</v>
      </c>
      <c r="T343" s="6">
        <v>4.1207255728875562E-2</v>
      </c>
      <c r="U343" s="6">
        <v>0.11396574440052701</v>
      </c>
      <c r="V343" s="6">
        <v>0.15003615328994938</v>
      </c>
      <c r="W343" s="6">
        <v>1</v>
      </c>
      <c r="X343" s="6">
        <v>5.4373937568425097</v>
      </c>
      <c r="Y343" s="6">
        <v>4.7220369296917371</v>
      </c>
      <c r="Z343" s="6">
        <v>7.5766679885052914</v>
      </c>
      <c r="AA343" s="6">
        <v>5.2345359605129174</v>
      </c>
      <c r="AB343" s="6">
        <v>91.662192490819905</v>
      </c>
      <c r="AC343" s="6">
        <v>-3.3314555398680854</v>
      </c>
      <c r="AD343" s="12" t="e">
        <v>#VALUE!</v>
      </c>
    </row>
    <row r="344" spans="1:30">
      <c r="A344" s="18" t="s">
        <v>1101</v>
      </c>
      <c r="B344" s="18" t="s">
        <v>2639</v>
      </c>
      <c r="C344" s="18" t="s">
        <v>3627</v>
      </c>
      <c r="D344" s="9">
        <v>33370000000</v>
      </c>
      <c r="E344" s="9">
        <v>57311000000</v>
      </c>
      <c r="F344" s="10">
        <v>96622000000</v>
      </c>
      <c r="G344" s="10">
        <v>0</v>
      </c>
      <c r="H344" s="9">
        <v>4108000000</v>
      </c>
      <c r="I344" s="9">
        <v>2917000000</v>
      </c>
      <c r="J344" s="10">
        <v>5146000000</v>
      </c>
      <c r="K344" s="10">
        <v>0</v>
      </c>
      <c r="L344" s="9">
        <v>104000000</v>
      </c>
      <c r="M344" s="9">
        <v>62000000</v>
      </c>
      <c r="N344" s="10">
        <v>941000000</v>
      </c>
      <c r="O344" s="12">
        <v>0</v>
      </c>
      <c r="P344" s="6">
        <v>-0.6778981002941834</v>
      </c>
      <c r="Q344" s="6">
        <v>0.43005522244714517</v>
      </c>
      <c r="R344" s="6">
        <v>0.15154863760111389</v>
      </c>
      <c r="S344" s="6">
        <v>-1</v>
      </c>
      <c r="T344" s="6">
        <v>0.1231045849565478</v>
      </c>
      <c r="U344" s="6">
        <v>5.089773341941338E-2</v>
      </c>
      <c r="V344" s="6">
        <v>5.3259092132226613E-2</v>
      </c>
      <c r="W344" s="6" t="e">
        <v>#DIV/0!</v>
      </c>
      <c r="X344" s="6">
        <v>-0.7274782517883932</v>
      </c>
      <c r="Y344" s="6">
        <v>-0.40703975788859481</v>
      </c>
      <c r="Z344" s="6">
        <v>2.0253215621039873</v>
      </c>
      <c r="AA344" s="6">
        <v>-1</v>
      </c>
      <c r="AB344" s="6">
        <v>8.8733726951195413E-2</v>
      </c>
      <c r="AC344" s="6">
        <v>-0.25</v>
      </c>
      <c r="AD344" s="12">
        <v>145.65789473684211</v>
      </c>
    </row>
    <row r="345" spans="1:30">
      <c r="A345" s="18" t="s">
        <v>1102</v>
      </c>
      <c r="B345" s="18" t="s">
        <v>2640</v>
      </c>
      <c r="C345" s="18" t="s">
        <v>3590</v>
      </c>
      <c r="D345" s="9">
        <v>41177000000</v>
      </c>
      <c r="E345" s="9">
        <v>324050000000</v>
      </c>
      <c r="F345" s="10">
        <v>105877000000</v>
      </c>
      <c r="G345" s="10">
        <v>66093000000</v>
      </c>
      <c r="H345" s="9">
        <v>11066000000</v>
      </c>
      <c r="I345" s="9">
        <v>221592000000</v>
      </c>
      <c r="J345" s="10">
        <v>11824000000</v>
      </c>
      <c r="K345" s="10">
        <v>36073000000</v>
      </c>
      <c r="L345" s="9">
        <v>76912000000</v>
      </c>
      <c r="M345" s="9">
        <v>150124000000</v>
      </c>
      <c r="N345" s="10">
        <v>255365000000</v>
      </c>
      <c r="O345" s="12">
        <v>1376000000</v>
      </c>
      <c r="P345" s="6">
        <v>-0.48307157972291881</v>
      </c>
      <c r="Q345" s="6">
        <v>-0.2666287254675444</v>
      </c>
      <c r="R345" s="6">
        <v>-0.90493355579286183</v>
      </c>
      <c r="S345" s="6">
        <v>-0.78916045417524083</v>
      </c>
      <c r="T345" s="6">
        <v>0.26874225902809823</v>
      </c>
      <c r="U345" s="6">
        <v>0.68382039808671502</v>
      </c>
      <c r="V345" s="6">
        <v>0.11167675699160347</v>
      </c>
      <c r="W345" s="6">
        <v>0.54579153616873188</v>
      </c>
      <c r="X345" s="6">
        <v>5.6767189396230755</v>
      </c>
      <c r="Y345" s="6">
        <v>-0.42402291916336571</v>
      </c>
      <c r="Z345" s="6">
        <v>-0.2170614881567175</v>
      </c>
      <c r="AA345" s="6">
        <v>-0.98861200946505989</v>
      </c>
      <c r="AB345" s="6">
        <v>1.264198815340567E-4</v>
      </c>
      <c r="AC345" s="6">
        <v>-0.24392920232404838</v>
      </c>
      <c r="AD345" s="12">
        <v>2017.2301578604342</v>
      </c>
    </row>
    <row r="346" spans="1:30">
      <c r="A346" s="18" t="s">
        <v>946</v>
      </c>
      <c r="B346" s="18" t="s">
        <v>2641</v>
      </c>
      <c r="C346" s="18" t="s">
        <v>3592</v>
      </c>
      <c r="D346" s="9">
        <v>89901000000</v>
      </c>
      <c r="E346" s="9">
        <v>104336000000</v>
      </c>
      <c r="F346" s="10">
        <v>94237000000</v>
      </c>
      <c r="G346" s="10">
        <v>79077000000</v>
      </c>
      <c r="H346" s="9">
        <v>17003000000</v>
      </c>
      <c r="I346" s="9">
        <v>21747000000</v>
      </c>
      <c r="J346" s="10">
        <v>20521000000</v>
      </c>
      <c r="K346" s="10">
        <v>17201000000</v>
      </c>
      <c r="L346" s="9">
        <v>-3399000000</v>
      </c>
      <c r="M346" s="9">
        <v>961000000</v>
      </c>
      <c r="N346" s="10">
        <v>15468000000</v>
      </c>
      <c r="O346" s="12">
        <v>142000000</v>
      </c>
      <c r="P346" s="6">
        <v>-0.14553823619647449</v>
      </c>
      <c r="Q346" s="6">
        <v>-0.125081744294127</v>
      </c>
      <c r="R346" s="6">
        <v>-8.1533800297933515E-2</v>
      </c>
      <c r="S346" s="6">
        <v>-0.13282693986464605</v>
      </c>
      <c r="T346" s="6">
        <v>0.18913026551428794</v>
      </c>
      <c r="U346" s="6">
        <v>0.20843237233553136</v>
      </c>
      <c r="V346" s="6">
        <v>0.21775947876099622</v>
      </c>
      <c r="W346" s="6">
        <v>0.21752216194342222</v>
      </c>
      <c r="X346" s="6">
        <v>0.27650563896592228</v>
      </c>
      <c r="Y346" s="6">
        <v>1.3092049803335368</v>
      </c>
      <c r="Z346" s="6">
        <v>3.0477412323746309</v>
      </c>
      <c r="AA346" s="6">
        <v>1.057050728412491</v>
      </c>
      <c r="AB346" s="6">
        <v>-0.47326503685427868</v>
      </c>
      <c r="AC346" s="6">
        <v>-0.26027989332070212</v>
      </c>
      <c r="AD346" s="12">
        <v>1682.2636637945236</v>
      </c>
    </row>
    <row r="347" spans="1:30">
      <c r="A347" s="18" t="s">
        <v>1093</v>
      </c>
      <c r="B347" s="18" t="s">
        <v>2631</v>
      </c>
      <c r="C347" s="18" t="s">
        <v>3584</v>
      </c>
      <c r="D347" s="9">
        <v>98646000000</v>
      </c>
      <c r="E347" s="9">
        <v>77494000000</v>
      </c>
      <c r="F347" s="10">
        <v>115724000000</v>
      </c>
      <c r="G347" s="10">
        <v>0</v>
      </c>
      <c r="H347" s="9">
        <v>5462000000</v>
      </c>
      <c r="I347" s="9">
        <v>6464000000</v>
      </c>
      <c r="J347" s="10">
        <v>11450000000</v>
      </c>
      <c r="K347" s="10">
        <v>0</v>
      </c>
      <c r="L347" s="9">
        <v>-1376000000</v>
      </c>
      <c r="M347" s="9">
        <v>-116000000</v>
      </c>
      <c r="N347" s="10">
        <v>-630000000</v>
      </c>
      <c r="O347" s="12">
        <v>0</v>
      </c>
      <c r="P347" s="6">
        <v>-5.3409523336366296E-2</v>
      </c>
      <c r="Q347" s="6">
        <v>-0.57899288329843734</v>
      </c>
      <c r="R347" s="6">
        <v>-6.9776560993752956E-2</v>
      </c>
      <c r="S347" s="6">
        <v>-1</v>
      </c>
      <c r="T347" s="6">
        <v>5.5369705816758916E-2</v>
      </c>
      <c r="U347" s="6">
        <v>8.3412909386533146E-2</v>
      </c>
      <c r="V347" s="6">
        <v>9.8942311015865328E-2</v>
      </c>
      <c r="W347" s="6" t="e">
        <v>#DIV/0!</v>
      </c>
      <c r="X347" s="6">
        <v>-3.6635145781838525</v>
      </c>
      <c r="Y347" s="6">
        <v>-1.0832467071208824</v>
      </c>
      <c r="Z347" s="6">
        <v>0.87754043171369045</v>
      </c>
      <c r="AA347" s="6">
        <v>-1</v>
      </c>
      <c r="AB347" s="6">
        <v>-2.345546407459727</v>
      </c>
      <c r="AC347" s="6">
        <v>-0.25</v>
      </c>
      <c r="AD347" s="12">
        <v>-81.30268199233717</v>
      </c>
    </row>
    <row r="348" spans="1:30">
      <c r="A348" s="18" t="s">
        <v>1112</v>
      </c>
      <c r="B348" s="18" t="s">
        <v>2658</v>
      </c>
      <c r="C348" s="18" t="s">
        <v>3574</v>
      </c>
      <c r="D348" s="9">
        <v>180206000000</v>
      </c>
      <c r="E348" s="9">
        <v>177010000000</v>
      </c>
      <c r="F348" s="10">
        <v>184165000000</v>
      </c>
      <c r="G348" s="10">
        <v>0</v>
      </c>
      <c r="H348" s="9">
        <v>120897000000</v>
      </c>
      <c r="I348" s="9">
        <v>122516000000</v>
      </c>
      <c r="J348" s="10">
        <v>122173000000</v>
      </c>
      <c r="K348" s="10">
        <v>0</v>
      </c>
      <c r="L348" s="9">
        <v>149176000000</v>
      </c>
      <c r="M348" s="9">
        <v>76840000000</v>
      </c>
      <c r="N348" s="10">
        <v>78644000000</v>
      </c>
      <c r="O348" s="12">
        <v>0</v>
      </c>
      <c r="P348" s="6">
        <v>0.2421977727963382</v>
      </c>
      <c r="Q348" s="6">
        <v>0.17106367705404593</v>
      </c>
      <c r="R348" s="6">
        <v>0.27239378634756967</v>
      </c>
      <c r="S348" s="6">
        <v>-1</v>
      </c>
      <c r="T348" s="6">
        <v>0.67088221257893743</v>
      </c>
      <c r="U348" s="6">
        <v>0.69214168691034406</v>
      </c>
      <c r="V348" s="6">
        <v>0.66338880894849728</v>
      </c>
      <c r="W348" s="6" t="e">
        <v>#DIV/0!</v>
      </c>
      <c r="X348" s="6">
        <v>2.0068709397181181</v>
      </c>
      <c r="Y348" s="6">
        <v>0.51488062602032902</v>
      </c>
      <c r="Z348" s="6">
        <v>0.59663651202694357</v>
      </c>
      <c r="AA348" s="6">
        <v>-1</v>
      </c>
      <c r="AB348" s="6">
        <v>0.981379408214619</v>
      </c>
      <c r="AC348" s="6">
        <v>-0.25</v>
      </c>
      <c r="AD348" s="12">
        <v>1579.7379961029224</v>
      </c>
    </row>
    <row r="349" spans="1:30">
      <c r="A349" s="18" t="s">
        <v>412</v>
      </c>
      <c r="B349" s="18" t="s">
        <v>1723</v>
      </c>
      <c r="C349" s="18" t="s">
        <v>3592</v>
      </c>
      <c r="D349" s="9">
        <v>370429000000</v>
      </c>
      <c r="E349" s="9">
        <v>107992000000</v>
      </c>
      <c r="F349" s="10">
        <v>316656000000</v>
      </c>
      <c r="G349" s="10">
        <v>0</v>
      </c>
      <c r="H349" s="9">
        <v>103683000000</v>
      </c>
      <c r="I349" s="9">
        <v>30578000000</v>
      </c>
      <c r="J349" s="10">
        <v>17610000000</v>
      </c>
      <c r="K349" s="10">
        <v>0</v>
      </c>
      <c r="L349" s="9">
        <v>8279000000</v>
      </c>
      <c r="M349" s="9">
        <v>19821000000</v>
      </c>
      <c r="N349" s="10">
        <v>7874000000</v>
      </c>
      <c r="O349" s="12">
        <v>0</v>
      </c>
      <c r="P349" s="6">
        <v>0.51646935361933866</v>
      </c>
      <c r="Q349" s="6">
        <v>-0.65385658890157927</v>
      </c>
      <c r="R349" s="6">
        <v>-0.40707842539485783</v>
      </c>
      <c r="S349" s="6">
        <v>-1</v>
      </c>
      <c r="T349" s="6">
        <v>0.27989979186294811</v>
      </c>
      <c r="U349" s="6">
        <v>0.28315060374842582</v>
      </c>
      <c r="V349" s="6">
        <v>5.5612399575564651E-2</v>
      </c>
      <c r="W349" s="6" t="e">
        <v>#DIV/0!</v>
      </c>
      <c r="X349" s="6">
        <v>-0.25610906456377713</v>
      </c>
      <c r="Y349" s="6">
        <v>6.5883324557063968E-3</v>
      </c>
      <c r="Z349" s="6">
        <v>-0.87739589115976213</v>
      </c>
      <c r="AA349" s="6">
        <v>-1</v>
      </c>
      <c r="AB349" s="6">
        <v>-0.45389987676208676</v>
      </c>
      <c r="AC349" s="6">
        <v>-0.25</v>
      </c>
      <c r="AD349" s="12">
        <v>719.52173226047125</v>
      </c>
    </row>
    <row r="350" spans="1:30">
      <c r="A350" s="18" t="s">
        <v>1104</v>
      </c>
      <c r="B350" s="18" t="s">
        <v>2643</v>
      </c>
      <c r="C350" s="18" t="s">
        <v>3584</v>
      </c>
      <c r="D350" s="9">
        <v>226797000000</v>
      </c>
      <c r="E350" s="9">
        <v>169881000000</v>
      </c>
      <c r="F350" s="10">
        <v>211875000000</v>
      </c>
      <c r="G350" s="10">
        <v>15517000000</v>
      </c>
      <c r="H350" s="9">
        <v>43338000000</v>
      </c>
      <c r="I350" s="9">
        <v>31236000000</v>
      </c>
      <c r="J350" s="10">
        <v>47084000000</v>
      </c>
      <c r="K350" s="10">
        <v>3146000000</v>
      </c>
      <c r="L350" s="9">
        <v>11017000000</v>
      </c>
      <c r="M350" s="9">
        <v>8782000000</v>
      </c>
      <c r="N350" s="10">
        <v>15577000000</v>
      </c>
      <c r="O350" s="12">
        <v>1583000000</v>
      </c>
      <c r="P350" s="6">
        <v>-0.14343883712921968</v>
      </c>
      <c r="Q350" s="6">
        <v>-0.18827573909713485</v>
      </c>
      <c r="R350" s="6">
        <v>-0.20485601704023543</v>
      </c>
      <c r="S350" s="6">
        <v>-0.89298047071768427</v>
      </c>
      <c r="T350" s="6">
        <v>0.191087183692906</v>
      </c>
      <c r="U350" s="6">
        <v>0.18386988539036148</v>
      </c>
      <c r="V350" s="6">
        <v>0.22222536873156343</v>
      </c>
      <c r="W350" s="6">
        <v>0.20274537603918283</v>
      </c>
      <c r="X350" s="6">
        <v>-0.23740289199040218</v>
      </c>
      <c r="Y350" s="6">
        <v>0.30548725354696998</v>
      </c>
      <c r="Z350" s="6">
        <v>0.49549142093964421</v>
      </c>
      <c r="AA350" s="6">
        <v>-0.90386996442891676</v>
      </c>
      <c r="AB350" s="6">
        <v>0.3185849048559557</v>
      </c>
      <c r="AC350" s="6">
        <v>-0.20890100599466122</v>
      </c>
      <c r="AD350" s="12">
        <v>10266.388888888889</v>
      </c>
    </row>
    <row r="351" spans="1:30">
      <c r="A351" s="18" t="s">
        <v>70</v>
      </c>
      <c r="B351" s="18" t="s">
        <v>1724</v>
      </c>
      <c r="C351" s="18" t="s">
        <v>3582</v>
      </c>
      <c r="D351" s="9">
        <v>107839000000</v>
      </c>
      <c r="E351" s="9">
        <v>49501000000</v>
      </c>
      <c r="F351" s="10">
        <v>268943000000</v>
      </c>
      <c r="G351" s="10">
        <v>206396000000</v>
      </c>
      <c r="H351" s="9">
        <v>48489000000</v>
      </c>
      <c r="I351" s="9">
        <v>25160000000</v>
      </c>
      <c r="J351" s="10">
        <v>60516000000</v>
      </c>
      <c r="K351" s="10">
        <v>93962000000</v>
      </c>
      <c r="L351" s="9">
        <v>24188000000</v>
      </c>
      <c r="M351" s="9">
        <v>18647000000</v>
      </c>
      <c r="N351" s="10">
        <v>36009000000</v>
      </c>
      <c r="O351" s="12">
        <v>63150000000</v>
      </c>
      <c r="P351" s="6">
        <v>0.23667212589259243</v>
      </c>
      <c r="Q351" s="6">
        <v>0.20738620034213409</v>
      </c>
      <c r="R351" s="6">
        <v>0.99621623802106218</v>
      </c>
      <c r="S351" s="6">
        <v>0.19591351101363125</v>
      </c>
      <c r="T351" s="6">
        <v>0.44964252264950527</v>
      </c>
      <c r="U351" s="6">
        <v>0.50827256015029998</v>
      </c>
      <c r="V351" s="6">
        <v>0.22501422234451166</v>
      </c>
      <c r="W351" s="6">
        <v>0.45525107075718524</v>
      </c>
      <c r="X351" s="6">
        <v>-0.47652930519009984</v>
      </c>
      <c r="Y351" s="6">
        <v>0.42327619365697383</v>
      </c>
      <c r="Z351" s="6">
        <v>-0.12146867520985175</v>
      </c>
      <c r="AA351" s="6">
        <v>0.15208794222807956</v>
      </c>
      <c r="AB351" s="6">
        <v>-0.24047945388978909</v>
      </c>
      <c r="AC351" s="6">
        <v>-1.7822027164432319E-2</v>
      </c>
      <c r="AD351" s="12">
        <v>2839.1980246344824</v>
      </c>
    </row>
    <row r="352" spans="1:30">
      <c r="A352" s="18" t="s">
        <v>71</v>
      </c>
      <c r="B352" s="18" t="s">
        <v>1725</v>
      </c>
      <c r="C352" s="18" t="s">
        <v>3583</v>
      </c>
      <c r="D352" s="9">
        <v>556497000000</v>
      </c>
      <c r="E352" s="9">
        <v>407421000000</v>
      </c>
      <c r="F352" s="10">
        <v>763306000000</v>
      </c>
      <c r="G352" s="10">
        <v>0</v>
      </c>
      <c r="H352" s="9">
        <v>35193000000</v>
      </c>
      <c r="I352" s="9">
        <v>32667000000</v>
      </c>
      <c r="J352" s="10">
        <v>89470000000</v>
      </c>
      <c r="K352" s="10">
        <v>0</v>
      </c>
      <c r="L352" s="9">
        <v>3199000000</v>
      </c>
      <c r="M352" s="9">
        <v>844000000</v>
      </c>
      <c r="N352" s="10">
        <v>22799000000</v>
      </c>
      <c r="O352" s="12">
        <v>0</v>
      </c>
      <c r="P352" s="6">
        <v>0.23481543434784774</v>
      </c>
      <c r="Q352" s="6">
        <v>0.47127378561615058</v>
      </c>
      <c r="R352" s="6">
        <v>9.5736815075372614E-2</v>
      </c>
      <c r="S352" s="6">
        <v>-1</v>
      </c>
      <c r="T352" s="6">
        <v>6.3240233100987073E-2</v>
      </c>
      <c r="U352" s="6">
        <v>8.0179961268564942E-2</v>
      </c>
      <c r="V352" s="6">
        <v>0.11721380416241979</v>
      </c>
      <c r="W352" s="6" t="e">
        <v>#DIV/0!</v>
      </c>
      <c r="X352" s="6">
        <v>0.37098744684722595</v>
      </c>
      <c r="Y352" s="6">
        <v>-0.33925344604888757</v>
      </c>
      <c r="Z352" s="6">
        <v>7.1933630399949848</v>
      </c>
      <c r="AA352" s="6">
        <v>-1</v>
      </c>
      <c r="AB352" s="6">
        <v>0.42636109932685229</v>
      </c>
      <c r="AC352" s="6">
        <v>-0.25</v>
      </c>
      <c r="AD352" s="12">
        <v>628.116303495539</v>
      </c>
    </row>
    <row r="353" spans="1:30">
      <c r="A353" s="18" t="s">
        <v>72</v>
      </c>
      <c r="B353" s="18" t="s">
        <v>1726</v>
      </c>
      <c r="C353" s="18" t="s">
        <v>3616</v>
      </c>
      <c r="D353" s="9">
        <v>623069000000</v>
      </c>
      <c r="E353" s="9">
        <v>657199000000</v>
      </c>
      <c r="F353" s="10">
        <v>673849000000</v>
      </c>
      <c r="G353" s="10">
        <v>880414000000</v>
      </c>
      <c r="H353" s="9">
        <v>141195000000</v>
      </c>
      <c r="I353" s="9">
        <v>153479000000</v>
      </c>
      <c r="J353" s="10">
        <v>141038000000</v>
      </c>
      <c r="K353" s="10">
        <v>307027000000</v>
      </c>
      <c r="L353" s="9">
        <v>45096000000</v>
      </c>
      <c r="M353" s="9">
        <v>48109000000</v>
      </c>
      <c r="N353" s="10">
        <v>47099000000</v>
      </c>
      <c r="O353" s="12">
        <v>64077000000</v>
      </c>
      <c r="P353" s="6">
        <v>5.0994093341966827E-2</v>
      </c>
      <c r="Q353" s="6">
        <v>0.16072897896170535</v>
      </c>
      <c r="R353" s="6">
        <v>0.16528800053121154</v>
      </c>
      <c r="S353" s="6">
        <v>0.53819627470043374</v>
      </c>
      <c r="T353" s="6">
        <v>0.2266121408704333</v>
      </c>
      <c r="U353" s="6">
        <v>0.23353504798394398</v>
      </c>
      <c r="V353" s="6">
        <v>0.20930208399804703</v>
      </c>
      <c r="W353" s="6">
        <v>0.34873025644753491</v>
      </c>
      <c r="X353" s="6">
        <v>0.10819867045451023</v>
      </c>
      <c r="Y353" s="6">
        <v>0.22237309664266447</v>
      </c>
      <c r="Z353" s="6">
        <v>0.33485945725268362</v>
      </c>
      <c r="AA353" s="6">
        <v>0.66465453352218296</v>
      </c>
      <c r="AB353" s="6">
        <v>0.21133839259281051</v>
      </c>
      <c r="AC353" s="6">
        <v>0.25362913343939009</v>
      </c>
      <c r="AD353" s="12">
        <v>6308.0555555555557</v>
      </c>
    </row>
    <row r="354" spans="1:30">
      <c r="A354" s="18" t="s">
        <v>73</v>
      </c>
      <c r="B354" s="18" t="s">
        <v>1727</v>
      </c>
      <c r="C354" s="18" t="s">
        <v>3590</v>
      </c>
      <c r="D354" s="9">
        <v>21158000000</v>
      </c>
      <c r="E354" s="9">
        <v>12991000000</v>
      </c>
      <c r="F354" s="10">
        <v>67409000000</v>
      </c>
      <c r="G354" s="10">
        <v>6202000000</v>
      </c>
      <c r="H354" s="9">
        <v>2851000000</v>
      </c>
      <c r="I354" s="9">
        <v>1598000000</v>
      </c>
      <c r="J354" s="10">
        <v>7994000000</v>
      </c>
      <c r="K354" s="10">
        <v>1280000000</v>
      </c>
      <c r="L354" s="9">
        <v>78000000</v>
      </c>
      <c r="M354" s="9">
        <v>20000000</v>
      </c>
      <c r="N354" s="10">
        <v>91000000</v>
      </c>
      <c r="O354" s="12">
        <v>12000000</v>
      </c>
      <c r="P354" s="6">
        <v>0.56898729945010584</v>
      </c>
      <c r="Q354" s="6">
        <v>-0.5227956471512446</v>
      </c>
      <c r="R354" s="6">
        <v>0.76204281735188073</v>
      </c>
      <c r="S354" s="6">
        <v>-6.2637577290736587E-2</v>
      </c>
      <c r="T354" s="6">
        <v>0.13474808583041875</v>
      </c>
      <c r="U354" s="6">
        <v>0.12300823647140328</v>
      </c>
      <c r="V354" s="6">
        <v>0.11858950585233426</v>
      </c>
      <c r="W354" s="6">
        <v>0.20638503708481135</v>
      </c>
      <c r="X354" s="6">
        <v>-3.9922354828228632E-2</v>
      </c>
      <c r="Y354" s="6">
        <v>-9.0290819469668659E-2</v>
      </c>
      <c r="Z354" s="6">
        <v>1.6222949666622476E-2</v>
      </c>
      <c r="AA354" s="6">
        <v>-2.7819984343040848E-2</v>
      </c>
      <c r="AB354" s="6">
        <v>-2.2045588625887236E-2</v>
      </c>
      <c r="AC354" s="6">
        <v>-0.24724691940790328</v>
      </c>
      <c r="AD354" s="12">
        <v>40.200000000000003</v>
      </c>
    </row>
    <row r="355" spans="1:30">
      <c r="A355" s="18" t="s">
        <v>74</v>
      </c>
      <c r="B355" s="18" t="s">
        <v>1728</v>
      </c>
      <c r="C355" s="18" t="s">
        <v>3585</v>
      </c>
      <c r="D355" s="9">
        <v>448963000000</v>
      </c>
      <c r="E355" s="9">
        <v>365981000000</v>
      </c>
      <c r="F355" s="10">
        <v>1742372000000</v>
      </c>
      <c r="G355" s="10">
        <v>277187000000</v>
      </c>
      <c r="H355" s="9">
        <v>36878000000</v>
      </c>
      <c r="I355" s="9">
        <v>32433000000</v>
      </c>
      <c r="J355" s="10">
        <v>126223000000</v>
      </c>
      <c r="K355" s="10">
        <v>24280000000</v>
      </c>
      <c r="L355" s="9">
        <v>3669000000</v>
      </c>
      <c r="M355" s="9">
        <v>2908000000</v>
      </c>
      <c r="N355" s="10">
        <v>12051000000</v>
      </c>
      <c r="O355" s="12">
        <v>613000000</v>
      </c>
      <c r="P355" s="6">
        <v>3.2659423843730884E-2</v>
      </c>
      <c r="Q355" s="6">
        <v>-0.17506755176340041</v>
      </c>
      <c r="R355" s="6">
        <v>1.7603616578362071</v>
      </c>
      <c r="S355" s="6">
        <v>-0.38810112865329893</v>
      </c>
      <c r="T355" s="6">
        <v>8.2140399097475739E-2</v>
      </c>
      <c r="U355" s="6">
        <v>8.8619354556657315E-2</v>
      </c>
      <c r="V355" s="6">
        <v>7.2443198123018512E-2</v>
      </c>
      <c r="W355" s="6">
        <v>8.7594295547770998E-2</v>
      </c>
      <c r="X355" s="6">
        <v>0.3948253277463537</v>
      </c>
      <c r="Y355" s="6">
        <v>-0.50014798979923814</v>
      </c>
      <c r="Z355" s="6">
        <v>0.85820692473138416</v>
      </c>
      <c r="AA355" s="6">
        <v>-0.86416248778441285</v>
      </c>
      <c r="AB355" s="6">
        <v>0.35955861856214577</v>
      </c>
      <c r="AC355" s="6">
        <v>-0.21654631267406105</v>
      </c>
      <c r="AD355" s="12">
        <v>2049.3824372792687</v>
      </c>
    </row>
    <row r="356" spans="1:30">
      <c r="A356" s="18" t="s">
        <v>413</v>
      </c>
      <c r="B356" s="18" t="s">
        <v>2118</v>
      </c>
      <c r="C356" s="18" t="s">
        <v>3595</v>
      </c>
      <c r="D356" s="9">
        <v>742375000000</v>
      </c>
      <c r="E356" s="9">
        <v>161537000000</v>
      </c>
      <c r="F356" s="10">
        <v>278140000000</v>
      </c>
      <c r="G356" s="10">
        <v>0</v>
      </c>
      <c r="H356" s="9">
        <v>4137000000</v>
      </c>
      <c r="I356" s="9">
        <v>15157000000</v>
      </c>
      <c r="J356" s="10">
        <v>4153000000</v>
      </c>
      <c r="K356" s="10">
        <v>0</v>
      </c>
      <c r="L356" s="9">
        <v>2026000000</v>
      </c>
      <c r="M356" s="9">
        <v>3540000000</v>
      </c>
      <c r="N356" s="10">
        <v>-4144000000</v>
      </c>
      <c r="O356" s="12">
        <v>0</v>
      </c>
      <c r="P356" s="6">
        <v>-6.1504981862835692E-2</v>
      </c>
      <c r="Q356" s="6">
        <v>-0.68235444401285184</v>
      </c>
      <c r="R356" s="6">
        <v>-0.71362048757364571</v>
      </c>
      <c r="S356" s="6">
        <v>-1</v>
      </c>
      <c r="T356" s="6">
        <v>5.5726553291799968E-3</v>
      </c>
      <c r="U356" s="6">
        <v>9.3829896556206938E-2</v>
      </c>
      <c r="V356" s="6">
        <v>1.4931329546271662E-2</v>
      </c>
      <c r="W356" s="6" t="e">
        <v>#DIV/0!</v>
      </c>
      <c r="X356" s="6">
        <v>-0.80315259408375328</v>
      </c>
      <c r="Y356" s="6">
        <v>-0.642982117953667</v>
      </c>
      <c r="Z356" s="6">
        <v>0.38028218003605524</v>
      </c>
      <c r="AA356" s="6">
        <v>-1</v>
      </c>
      <c r="AB356" s="6">
        <v>-0.81311843950702523</v>
      </c>
      <c r="AC356" s="6">
        <v>-0.25</v>
      </c>
      <c r="AD356" s="12" t="e">
        <v>#VALUE!</v>
      </c>
    </row>
    <row r="357" spans="1:30">
      <c r="A357" s="18" t="s">
        <v>414</v>
      </c>
      <c r="B357" s="18" t="s">
        <v>2119</v>
      </c>
      <c r="C357" s="18" t="s">
        <v>3590</v>
      </c>
      <c r="D357" s="9">
        <v>41263000000</v>
      </c>
      <c r="E357" s="9">
        <v>36770000000</v>
      </c>
      <c r="F357" s="10">
        <v>48369000000</v>
      </c>
      <c r="G357" s="10">
        <v>39827000000</v>
      </c>
      <c r="H357" s="9">
        <v>10021000000</v>
      </c>
      <c r="I357" s="9">
        <v>4185000000</v>
      </c>
      <c r="J357" s="10">
        <v>8899000000</v>
      </c>
      <c r="K357" s="10">
        <v>9389000000</v>
      </c>
      <c r="L357" s="9">
        <v>39000000</v>
      </c>
      <c r="M357" s="9">
        <v>-270000000</v>
      </c>
      <c r="N357" s="10">
        <v>-2712000000</v>
      </c>
      <c r="O357" s="12">
        <v>38000000</v>
      </c>
      <c r="P357" s="6">
        <v>9.0495383033595694E-2</v>
      </c>
      <c r="Q357" s="6">
        <v>-0.20662918905611427</v>
      </c>
      <c r="R357" s="6">
        <v>0.12285199421587048</v>
      </c>
      <c r="S357" s="6">
        <v>5.1576834675067612E-6</v>
      </c>
      <c r="T357" s="6">
        <v>0.24285679664590554</v>
      </c>
      <c r="U357" s="6">
        <v>0.1138156105520805</v>
      </c>
      <c r="V357" s="6">
        <v>0.18398147573859289</v>
      </c>
      <c r="W357" s="6">
        <v>0.23574459537499687</v>
      </c>
      <c r="X357" s="6">
        <v>9.4758844837414841E-2</v>
      </c>
      <c r="Y357" s="6">
        <v>-8.7281924862619924</v>
      </c>
      <c r="Z357" s="6">
        <v>-34.177688379926195</v>
      </c>
      <c r="AA357" s="6">
        <v>-8.1564774103070024E-3</v>
      </c>
      <c r="AB357" s="6">
        <v>-1.8625896953968097</v>
      </c>
      <c r="AC357" s="6">
        <v>1.8121075581508634</v>
      </c>
      <c r="AD357" s="12">
        <v>-564.10056252768322</v>
      </c>
    </row>
    <row r="358" spans="1:30">
      <c r="A358" s="18" t="s">
        <v>1088</v>
      </c>
      <c r="B358" s="18" t="s">
        <v>2625</v>
      </c>
      <c r="C358" s="18" t="s">
        <v>3610</v>
      </c>
      <c r="D358" s="9">
        <v>1563341000000</v>
      </c>
      <c r="E358" s="9">
        <v>1533898000000</v>
      </c>
      <c r="F358" s="10">
        <v>1562466000000</v>
      </c>
      <c r="G358" s="10">
        <v>1437881000000</v>
      </c>
      <c r="H358" s="9"/>
      <c r="I358" s="9"/>
      <c r="J358" s="10">
        <v>1240857000000</v>
      </c>
      <c r="K358" s="10">
        <v>928707000000</v>
      </c>
      <c r="L358" s="9">
        <v>487439000000</v>
      </c>
      <c r="M358" s="9">
        <v>413386000000</v>
      </c>
      <c r="N358" s="10">
        <v>289184000000</v>
      </c>
      <c r="O358" s="12">
        <v>485656000000</v>
      </c>
      <c r="P358" s="6" t="e">
        <v>#DIV/0!</v>
      </c>
      <c r="Q358" s="6" t="e">
        <v>#DIV/0!</v>
      </c>
      <c r="R358" s="6">
        <v>9.3632366342967774E-2</v>
      </c>
      <c r="S358" s="6">
        <v>2.6199514548902313E-2</v>
      </c>
      <c r="T358" s="6">
        <v>0</v>
      </c>
      <c r="U358" s="6">
        <v>0</v>
      </c>
      <c r="V358" s="6">
        <v>0.79416576104696035</v>
      </c>
      <c r="W358" s="6">
        <v>0.64588585564452139</v>
      </c>
      <c r="X358" s="6" t="e">
        <v>#DIV/0!</v>
      </c>
      <c r="Y358" s="6" t="e">
        <v>#DIV/0!</v>
      </c>
      <c r="Z358" s="6">
        <v>1.1650856873329489</v>
      </c>
      <c r="AA358" s="6">
        <v>0.18375305897608393</v>
      </c>
      <c r="AB358" s="6">
        <v>0.66703682367782591</v>
      </c>
      <c r="AC358" s="6">
        <v>9.6164786782240053E-2</v>
      </c>
      <c r="AD358" s="12">
        <v>1715.2033197776555</v>
      </c>
    </row>
    <row r="359" spans="1:30">
      <c r="A359" s="18" t="s">
        <v>3498</v>
      </c>
      <c r="B359" s="18" t="s">
        <v>3499</v>
      </c>
      <c r="C359" s="18" t="s">
        <v>3578</v>
      </c>
      <c r="D359" s="10">
        <v>0</v>
      </c>
      <c r="E359" s="10">
        <v>284989000000</v>
      </c>
      <c r="F359" s="10">
        <v>460033000000</v>
      </c>
      <c r="G359" s="10">
        <v>0</v>
      </c>
      <c r="H359" s="10">
        <v>0</v>
      </c>
      <c r="I359" s="10">
        <v>23360000000</v>
      </c>
      <c r="J359" s="10">
        <v>45242000000</v>
      </c>
      <c r="K359" s="10">
        <v>0</v>
      </c>
      <c r="L359" s="10">
        <v>0</v>
      </c>
      <c r="M359" s="10">
        <v>2030000000</v>
      </c>
      <c r="N359" s="10">
        <v>9938000000</v>
      </c>
      <c r="O359" s="12">
        <v>0</v>
      </c>
      <c r="P359" s="6">
        <v>-1</v>
      </c>
      <c r="Q359" s="6">
        <v>-6.7988030717233666E-2</v>
      </c>
      <c r="R359" s="6">
        <v>-5.3869920646311804E-2</v>
      </c>
      <c r="S359" s="6">
        <v>-1</v>
      </c>
      <c r="T359" s="6" t="e">
        <v>#DIV/0!</v>
      </c>
      <c r="U359" s="6">
        <v>8.1968075960826559E-2</v>
      </c>
      <c r="V359" s="6">
        <v>9.8345118719744024E-2</v>
      </c>
      <c r="W359" s="6" t="e">
        <v>#DIV/0!</v>
      </c>
      <c r="X359" s="6">
        <v>1</v>
      </c>
      <c r="Y359" s="6">
        <v>-0.32225046647138283</v>
      </c>
      <c r="Z359" s="6">
        <v>1.7801018095423451</v>
      </c>
      <c r="AA359" s="6">
        <v>-1</v>
      </c>
      <c r="AB359" s="6">
        <v>0.69281163642442722</v>
      </c>
      <c r="AC359" s="6">
        <v>-0.25</v>
      </c>
      <c r="AD359" s="12">
        <v>178.64033035325795</v>
      </c>
    </row>
    <row r="360" spans="1:30">
      <c r="A360" s="18" t="s">
        <v>75</v>
      </c>
      <c r="B360" s="18" t="s">
        <v>2649</v>
      </c>
      <c r="C360" s="18" t="s">
        <v>3584</v>
      </c>
      <c r="D360" s="9">
        <v>2810444000000</v>
      </c>
      <c r="E360" s="9">
        <v>1939588000000</v>
      </c>
      <c r="F360" s="10">
        <v>1991066000000</v>
      </c>
      <c r="G360" s="10">
        <v>732742000000</v>
      </c>
      <c r="H360" s="9">
        <v>629748000000</v>
      </c>
      <c r="I360" s="9">
        <v>348432000000</v>
      </c>
      <c r="J360" s="10">
        <v>381443000000</v>
      </c>
      <c r="K360" s="10">
        <v>177776000000</v>
      </c>
      <c r="L360" s="9">
        <v>195577000000</v>
      </c>
      <c r="M360" s="9">
        <v>40629000000</v>
      </c>
      <c r="N360" s="10">
        <v>42461000000</v>
      </c>
      <c r="O360" s="12">
        <v>-38557000000</v>
      </c>
      <c r="P360" s="6" t="e">
        <v>#DIV/0!</v>
      </c>
      <c r="Q360" s="6" t="e">
        <v>#DIV/0!</v>
      </c>
      <c r="R360" s="6">
        <v>-0.25353341423848125</v>
      </c>
      <c r="S360" s="6">
        <v>-0.53285182491012362</v>
      </c>
      <c r="T360" s="6">
        <v>0.22407420322198202</v>
      </c>
      <c r="U360" s="6">
        <v>0.17964227454490336</v>
      </c>
      <c r="V360" s="6">
        <v>0.1915772756905095</v>
      </c>
      <c r="W360" s="6">
        <v>0.24261745607594487</v>
      </c>
      <c r="X360" s="6" t="e">
        <v>#DIV/0!</v>
      </c>
      <c r="Y360" s="6" t="e">
        <v>#DIV/0!</v>
      </c>
      <c r="Z360" s="6">
        <v>-0.75973948814286285</v>
      </c>
      <c r="AA360" s="6">
        <v>-1.683343967106196</v>
      </c>
      <c r="AB360" s="6">
        <v>-0.18582653824847173</v>
      </c>
      <c r="AC360" s="6">
        <v>-0.38817828013458167</v>
      </c>
      <c r="AD360" s="12" t="e">
        <v>#VALUE!</v>
      </c>
    </row>
    <row r="361" spans="1:30">
      <c r="A361" s="18" t="s">
        <v>914</v>
      </c>
      <c r="B361" s="18" t="s">
        <v>2630</v>
      </c>
      <c r="C361" s="18" t="s">
        <v>3584</v>
      </c>
      <c r="D361" s="10">
        <v>85827000000</v>
      </c>
      <c r="E361" s="10">
        <v>50711000000</v>
      </c>
      <c r="F361" s="10">
        <v>42153000000</v>
      </c>
      <c r="G361" s="10">
        <v>28609000000</v>
      </c>
      <c r="H361" s="10">
        <v>-3341000000</v>
      </c>
      <c r="I361" s="10">
        <v>4973000000</v>
      </c>
      <c r="J361" s="10">
        <v>2532000000</v>
      </c>
      <c r="K361" s="10">
        <v>2823000000</v>
      </c>
      <c r="L361" s="10">
        <v>37000000</v>
      </c>
      <c r="M361" s="10">
        <v>29000000</v>
      </c>
      <c r="N361" s="10">
        <v>2000000</v>
      </c>
      <c r="O361" s="12">
        <v>8000000</v>
      </c>
      <c r="P361" s="6">
        <v>-0.48241025244078073</v>
      </c>
      <c r="Q361" s="6">
        <v>-0.17669096367515125</v>
      </c>
      <c r="R361" s="6">
        <v>-0.6151589723738361</v>
      </c>
      <c r="S361" s="6">
        <v>-0.58667682130582965</v>
      </c>
      <c r="T361" s="6">
        <v>-3.8927144138790823E-2</v>
      </c>
      <c r="U361" s="6">
        <v>9.8065508469562815E-2</v>
      </c>
      <c r="V361" s="6">
        <v>6.006689915308519E-2</v>
      </c>
      <c r="W361" s="6">
        <v>9.867524205669545E-2</v>
      </c>
      <c r="X361" s="6">
        <v>-0.80035950074055029</v>
      </c>
      <c r="Y361" s="6">
        <v>-0.72352628570501909</v>
      </c>
      <c r="Z361" s="6">
        <v>-0.99270138733489266</v>
      </c>
      <c r="AA361" s="6">
        <v>-0.98576866382769179</v>
      </c>
      <c r="AB361" s="6">
        <v>-0.17392658944522643</v>
      </c>
      <c r="AC361" s="6">
        <v>-0.20109180642469543</v>
      </c>
      <c r="AD361" s="12">
        <v>5.0802139037433154</v>
      </c>
    </row>
    <row r="362" spans="1:30">
      <c r="A362" s="18" t="s">
        <v>415</v>
      </c>
      <c r="B362" s="18" t="s">
        <v>2650</v>
      </c>
      <c r="C362" s="18" t="s">
        <v>3584</v>
      </c>
      <c r="D362" s="9"/>
      <c r="E362" s="9"/>
      <c r="F362" s="10"/>
      <c r="G362" s="10">
        <v>771504000000</v>
      </c>
      <c r="H362" s="9"/>
      <c r="I362" s="9"/>
      <c r="J362" s="10"/>
      <c r="K362" s="10">
        <v>99712000000</v>
      </c>
      <c r="L362" s="9"/>
      <c r="M362" s="9"/>
      <c r="N362" s="10"/>
      <c r="O362" s="12">
        <v>10676000000</v>
      </c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12"/>
    </row>
    <row r="363" spans="1:30">
      <c r="A363" s="18" t="s">
        <v>747</v>
      </c>
      <c r="B363" s="18" t="s">
        <v>2009</v>
      </c>
      <c r="C363" s="18" t="s">
        <v>3603</v>
      </c>
      <c r="D363" s="9">
        <v>35115000000</v>
      </c>
      <c r="E363" s="9">
        <v>41296000000</v>
      </c>
      <c r="F363" s="10">
        <v>33191000000</v>
      </c>
      <c r="G363" s="10">
        <v>30611000000</v>
      </c>
      <c r="H363" s="9">
        <v>4908000000</v>
      </c>
      <c r="I363" s="9">
        <v>6493000000</v>
      </c>
      <c r="J363" s="10">
        <v>7374000000</v>
      </c>
      <c r="K363" s="10">
        <v>4870000000</v>
      </c>
      <c r="L363" s="9">
        <v>2100000000</v>
      </c>
      <c r="M363" s="9">
        <v>3009000000</v>
      </c>
      <c r="N363" s="10">
        <v>2556000000</v>
      </c>
      <c r="O363" s="12">
        <v>16000000</v>
      </c>
      <c r="P363" s="6">
        <v>-8.0362542698130743E-2</v>
      </c>
      <c r="Q363" s="6">
        <v>-0.11783440438027919</v>
      </c>
      <c r="R363" s="6">
        <v>-0.30572695385793369</v>
      </c>
      <c r="S363" s="6">
        <v>-0.3557210948696618</v>
      </c>
      <c r="T363" s="6">
        <v>0.13976932934643316</v>
      </c>
      <c r="U363" s="6">
        <v>0.15723072452537776</v>
      </c>
      <c r="V363" s="6">
        <v>0.22216866017896417</v>
      </c>
      <c r="W363" s="6">
        <v>0.1590931364542158</v>
      </c>
      <c r="X363" s="6">
        <v>2.5566793638884457E-2</v>
      </c>
      <c r="Y363" s="6">
        <v>0.26221619945469071</v>
      </c>
      <c r="Z363" s="6">
        <v>-0.26993980381195171</v>
      </c>
      <c r="AA363" s="6">
        <v>-0.99629326953292796</v>
      </c>
      <c r="AB363" s="6">
        <v>0.11596159922111382</v>
      </c>
      <c r="AC363" s="6">
        <v>-0.24930945515498779</v>
      </c>
      <c r="AD363" s="12">
        <v>507.34011702310698</v>
      </c>
    </row>
    <row r="364" spans="1:30">
      <c r="A364" s="18" t="s">
        <v>76</v>
      </c>
      <c r="B364" s="18" t="s">
        <v>1729</v>
      </c>
      <c r="C364" s="18" t="s">
        <v>3578</v>
      </c>
      <c r="D364" s="9">
        <v>60909000000</v>
      </c>
      <c r="E364" s="9">
        <v>66563000000</v>
      </c>
      <c r="F364" s="10">
        <v>59600000000</v>
      </c>
      <c r="G364" s="10">
        <v>0</v>
      </c>
      <c r="H364" s="9">
        <v>11319000000</v>
      </c>
      <c r="I364" s="9">
        <v>12700000000</v>
      </c>
      <c r="J364" s="10">
        <v>10290000000</v>
      </c>
      <c r="K364" s="10">
        <v>0</v>
      </c>
      <c r="L364" s="9">
        <v>3118000000</v>
      </c>
      <c r="M364" s="9">
        <v>4372000000</v>
      </c>
      <c r="N364" s="10">
        <v>3772000000</v>
      </c>
      <c r="O364" s="12">
        <v>0</v>
      </c>
      <c r="P364" s="6">
        <v>3.6257227547390518E-2</v>
      </c>
      <c r="Q364" s="6">
        <v>3.7148475799483133E-2</v>
      </c>
      <c r="R364" s="6">
        <v>8.6345367237753795E-2</v>
      </c>
      <c r="S364" s="6">
        <v>-1</v>
      </c>
      <c r="T364" s="6">
        <v>0.18583460572329213</v>
      </c>
      <c r="U364" s="6">
        <v>0.19079668885116355</v>
      </c>
      <c r="V364" s="6">
        <v>0.1726510067114094</v>
      </c>
      <c r="W364" s="6" t="e">
        <v>#DIV/0!</v>
      </c>
      <c r="X364" s="6">
        <v>-0.25890018897978628</v>
      </c>
      <c r="Y364" s="6">
        <v>0.21988304223451055</v>
      </c>
      <c r="Z364" s="6">
        <v>0.15834492022194782</v>
      </c>
      <c r="AA364" s="6">
        <v>-1</v>
      </c>
      <c r="AB364" s="6">
        <v>3.8368959364939448E-2</v>
      </c>
      <c r="AC364" s="6">
        <v>-0.25</v>
      </c>
      <c r="AD364" s="12">
        <v>2638.9026551409747</v>
      </c>
    </row>
    <row r="365" spans="1:30">
      <c r="A365" s="18" t="s">
        <v>416</v>
      </c>
      <c r="B365" s="18" t="s">
        <v>2120</v>
      </c>
      <c r="C365" s="18" t="s">
        <v>3584</v>
      </c>
      <c r="D365" s="10">
        <v>4394855000000</v>
      </c>
      <c r="E365" s="9">
        <v>4581535000000</v>
      </c>
      <c r="F365" s="10">
        <v>4888748000000</v>
      </c>
      <c r="G365" s="10">
        <v>4695211000000</v>
      </c>
      <c r="H365" s="9"/>
      <c r="I365" s="9"/>
      <c r="J365" s="10">
        <v>3059048000000</v>
      </c>
      <c r="K365" s="10">
        <v>2050501000000</v>
      </c>
      <c r="L365" s="9">
        <v>1844523000000</v>
      </c>
      <c r="M365" s="9">
        <v>2211146000000</v>
      </c>
      <c r="N365" s="10">
        <v>1869979000000</v>
      </c>
      <c r="O365" s="12">
        <v>1712251000000</v>
      </c>
      <c r="P365" s="6">
        <v>0.25429385064648924</v>
      </c>
      <c r="Q365" s="6">
        <v>0.26119312390043875</v>
      </c>
      <c r="R365" s="6">
        <v>0.17698631192346909</v>
      </c>
      <c r="S365" s="6">
        <v>0.13551928506371924</v>
      </c>
      <c r="T365" s="6">
        <v>0</v>
      </c>
      <c r="U365" s="6">
        <v>0</v>
      </c>
      <c r="V365" s="6">
        <v>0.62573239610632414</v>
      </c>
      <c r="W365" s="6">
        <v>0.4367218001491307</v>
      </c>
      <c r="X365" s="6">
        <v>0.27267113401208282</v>
      </c>
      <c r="Y365" s="6">
        <v>0.25558887545619274</v>
      </c>
      <c r="Z365" s="6">
        <v>0.3467134780886536</v>
      </c>
      <c r="AA365" s="6">
        <v>-0.11401136714084947</v>
      </c>
      <c r="AB365" s="6">
        <v>0.28555597399125832</v>
      </c>
      <c r="AC365" s="6">
        <v>0.24453448975733511</v>
      </c>
      <c r="AD365" s="12">
        <v>3167.3775819673551</v>
      </c>
    </row>
    <row r="366" spans="1:30">
      <c r="A366" s="18" t="s">
        <v>2809</v>
      </c>
      <c r="B366" s="18" t="s">
        <v>2810</v>
      </c>
      <c r="C366" s="18" t="s">
        <v>3574</v>
      </c>
      <c r="D366" s="9">
        <v>112102000000</v>
      </c>
      <c r="E366" s="9">
        <v>110217000000</v>
      </c>
      <c r="F366" s="10">
        <v>313298000000</v>
      </c>
      <c r="G366" s="10">
        <v>165669000000</v>
      </c>
      <c r="H366" s="9">
        <v>3541000000</v>
      </c>
      <c r="I366" s="9">
        <v>6219000000</v>
      </c>
      <c r="J366" s="10">
        <v>16437000000</v>
      </c>
      <c r="K366" s="10">
        <v>17351000000</v>
      </c>
      <c r="L366" s="9">
        <v>1737000000</v>
      </c>
      <c r="M366" s="9">
        <v>3922000000</v>
      </c>
      <c r="N366" s="10">
        <v>14660000000</v>
      </c>
      <c r="O366" s="12">
        <v>12858000000</v>
      </c>
      <c r="P366" s="6">
        <v>-0.20279153627630725</v>
      </c>
      <c r="Q366" s="6">
        <v>0.705681781083633</v>
      </c>
      <c r="R366" s="6">
        <v>0.87322626562494576</v>
      </c>
      <c r="S366" s="6" t="e">
        <v>#DIV/0!</v>
      </c>
      <c r="T366" s="6">
        <v>3.1587304419189666E-2</v>
      </c>
      <c r="U366" s="6">
        <v>5.6425052396635728E-2</v>
      </c>
      <c r="V366" s="6">
        <v>5.2464426839622338E-2</v>
      </c>
      <c r="W366" s="6">
        <v>0.10473293132692296</v>
      </c>
      <c r="X366" s="6">
        <v>-0.24269816205690897</v>
      </c>
      <c r="Y366" s="6">
        <v>-0.4556095448967335</v>
      </c>
      <c r="Z366" s="6">
        <v>2.2451262708072748</v>
      </c>
      <c r="AA366" s="6" t="e">
        <v>#DIV/0!</v>
      </c>
      <c r="AB366" s="6">
        <v>0.4183510021383996</v>
      </c>
      <c r="AC366" s="6" t="e">
        <v>#DIV/0!</v>
      </c>
      <c r="AD366" s="12" t="e">
        <v>#VALUE!</v>
      </c>
    </row>
    <row r="367" spans="1:30">
      <c r="A367" s="18" t="s">
        <v>1108</v>
      </c>
      <c r="B367" s="18" t="s">
        <v>2654</v>
      </c>
      <c r="C367" s="18" t="s">
        <v>3590</v>
      </c>
      <c r="D367" s="9">
        <v>247381000000</v>
      </c>
      <c r="E367" s="9">
        <v>228933000000</v>
      </c>
      <c r="F367" s="10">
        <v>273824000000</v>
      </c>
      <c r="G367" s="10">
        <v>223713000000</v>
      </c>
      <c r="H367" s="9">
        <v>148878000000</v>
      </c>
      <c r="I367" s="9">
        <v>125730000000</v>
      </c>
      <c r="J367" s="10">
        <v>152708000000</v>
      </c>
      <c r="K367" s="10">
        <v>106131000000</v>
      </c>
      <c r="L367" s="9">
        <v>67451000000</v>
      </c>
      <c r="M367" s="9">
        <v>45506000000</v>
      </c>
      <c r="N367" s="10">
        <v>58685000000</v>
      </c>
      <c r="O367" s="12">
        <v>26420000000</v>
      </c>
      <c r="P367" s="6">
        <v>-0.15496313280852939</v>
      </c>
      <c r="Q367" s="6">
        <v>4.8910254685355502E-2</v>
      </c>
      <c r="R367" s="6">
        <v>0.21713403786396882</v>
      </c>
      <c r="S367" s="6">
        <v>0.15537150189875748</v>
      </c>
      <c r="T367" s="6">
        <v>0.60181663102663507</v>
      </c>
      <c r="U367" s="6">
        <v>0.54919998427487515</v>
      </c>
      <c r="V367" s="6">
        <v>0.55768668926025478</v>
      </c>
      <c r="W367" s="6">
        <v>0.47440694103605957</v>
      </c>
      <c r="X367" s="6">
        <v>0.22425293483713998</v>
      </c>
      <c r="Y367" s="6">
        <v>-0.10944576393048808</v>
      </c>
      <c r="Z367" s="6">
        <v>150.33146274047002</v>
      </c>
      <c r="AA367" s="6">
        <v>-0.54573525229217168</v>
      </c>
      <c r="AB367" s="6">
        <v>0.29573741631246286</v>
      </c>
      <c r="AC367" s="6">
        <v>0.83908766638171217</v>
      </c>
      <c r="AD367" s="12">
        <v>1205.3212564357093</v>
      </c>
    </row>
    <row r="368" spans="1:30">
      <c r="A368" s="18" t="s">
        <v>1221</v>
      </c>
      <c r="B368" s="18" t="s">
        <v>2851</v>
      </c>
      <c r="C368" s="18" t="s">
        <v>3581</v>
      </c>
      <c r="D368" s="9">
        <v>29912000000</v>
      </c>
      <c r="E368" s="9">
        <v>22077000000</v>
      </c>
      <c r="F368" s="10">
        <v>23642000000</v>
      </c>
      <c r="G368" s="10">
        <v>13649000000</v>
      </c>
      <c r="H368" s="9">
        <v>5784000000</v>
      </c>
      <c r="I368" s="9">
        <v>3795000000</v>
      </c>
      <c r="J368" s="10">
        <v>4911000000</v>
      </c>
      <c r="K368" s="10">
        <v>1850000000</v>
      </c>
      <c r="L368" s="9">
        <v>2732000000</v>
      </c>
      <c r="M368" s="9">
        <v>1433000000</v>
      </c>
      <c r="N368" s="10">
        <v>1898000000</v>
      </c>
      <c r="O368" s="12">
        <v>323000000</v>
      </c>
      <c r="P368" s="6">
        <v>0.13040392349645463</v>
      </c>
      <c r="Q368" s="6">
        <v>-3.0342012443825235E-2</v>
      </c>
      <c r="R368" s="6">
        <v>0.24970122833429217</v>
      </c>
      <c r="S368" s="6">
        <v>-8.9568356109116634E-2</v>
      </c>
      <c r="T368" s="6">
        <v>0.19336721048408664</v>
      </c>
      <c r="U368" s="6">
        <v>0.17189835575485798</v>
      </c>
      <c r="V368" s="6">
        <v>0.20772354284747482</v>
      </c>
      <c r="W368" s="6">
        <v>0.13554106527950766</v>
      </c>
      <c r="X368" s="6">
        <v>0.84594698740928009</v>
      </c>
      <c r="Y368" s="6">
        <v>-0.18255801131234409</v>
      </c>
      <c r="Z368" s="6">
        <v>0.99641564502795787</v>
      </c>
      <c r="AA368" s="6">
        <v>-0.38424687125207346</v>
      </c>
      <c r="AB368" s="6">
        <v>0.34428031732582021</v>
      </c>
      <c r="AC368" s="6">
        <v>-0.10904479507053394</v>
      </c>
      <c r="AD368" s="12">
        <v>1280.7543494706511</v>
      </c>
    </row>
    <row r="369" spans="1:30">
      <c r="A369" s="18" t="s">
        <v>417</v>
      </c>
      <c r="B369" s="18" t="s">
        <v>2121</v>
      </c>
      <c r="C369" s="18" t="s">
        <v>3586</v>
      </c>
      <c r="D369" s="9">
        <v>98254000000</v>
      </c>
      <c r="E369" s="9">
        <v>96637000000</v>
      </c>
      <c r="F369" s="10">
        <v>110939000000</v>
      </c>
      <c r="G369" s="10">
        <v>109482000000</v>
      </c>
      <c r="H369" s="9">
        <v>13693000000</v>
      </c>
      <c r="I369" s="9">
        <v>13472000000</v>
      </c>
      <c r="J369" s="10">
        <v>13178000000</v>
      </c>
      <c r="K369" s="10">
        <v>14775000000</v>
      </c>
      <c r="L369" s="9">
        <v>3354000000</v>
      </c>
      <c r="M369" s="9">
        <v>2370000000</v>
      </c>
      <c r="N369" s="10">
        <v>2439000000</v>
      </c>
      <c r="O369" s="12">
        <v>3045000000</v>
      </c>
      <c r="P369" s="6">
        <v>-0.43576743686366659</v>
      </c>
      <c r="Q369" s="6">
        <v>-0.21895097078436224</v>
      </c>
      <c r="R369" s="6">
        <v>-0.25955902286780691</v>
      </c>
      <c r="S369" s="6">
        <v>-1.2640485486410242E-2</v>
      </c>
      <c r="T369" s="6">
        <v>0.13936328291977934</v>
      </c>
      <c r="U369" s="6">
        <v>0.13940830116828959</v>
      </c>
      <c r="V369" s="6">
        <v>0.11878599951324602</v>
      </c>
      <c r="W369" s="6">
        <v>0.13495369101770155</v>
      </c>
      <c r="X369" s="6">
        <v>-8.9575891307333167E-3</v>
      </c>
      <c r="Y369" s="6">
        <v>-0.1505933956688254</v>
      </c>
      <c r="Z369" s="6">
        <v>8.7903622547603408E-2</v>
      </c>
      <c r="AA369" s="6">
        <v>0.47644567878126243</v>
      </c>
      <c r="AB369" s="6">
        <v>2.138260924680746E-2</v>
      </c>
      <c r="AC369" s="6">
        <v>0.13046073301826461</v>
      </c>
      <c r="AD369" s="12">
        <v>1039.9117151324783</v>
      </c>
    </row>
    <row r="370" spans="1:30">
      <c r="A370" s="18" t="s">
        <v>1109</v>
      </c>
      <c r="B370" s="18" t="s">
        <v>2655</v>
      </c>
      <c r="C370" s="18" t="s">
        <v>3604</v>
      </c>
      <c r="D370" s="9">
        <v>52000000000</v>
      </c>
      <c r="E370" s="9">
        <v>67728000000</v>
      </c>
      <c r="F370" s="10">
        <v>35077000000</v>
      </c>
      <c r="G370" s="10">
        <v>0</v>
      </c>
      <c r="H370" s="9">
        <v>7795000000</v>
      </c>
      <c r="I370" s="9">
        <v>7610000000</v>
      </c>
      <c r="J370" s="10">
        <v>7422000000</v>
      </c>
      <c r="K370" s="10">
        <v>0</v>
      </c>
      <c r="L370" s="9">
        <v>2802000000</v>
      </c>
      <c r="M370" s="9">
        <v>2622000000</v>
      </c>
      <c r="N370" s="10">
        <v>10095000000</v>
      </c>
      <c r="O370" s="12">
        <v>0</v>
      </c>
      <c r="P370" s="6">
        <v>1.7520605465751091</v>
      </c>
      <c r="Q370" s="6">
        <v>2.0221444132641366</v>
      </c>
      <c r="R370" s="6">
        <v>-0.1196936145828575</v>
      </c>
      <c r="S370" s="6">
        <v>-1</v>
      </c>
      <c r="T370" s="6">
        <v>0.14990384615384617</v>
      </c>
      <c r="U370" s="6">
        <v>0.11236120954405859</v>
      </c>
      <c r="V370" s="6">
        <v>0.21159164124640079</v>
      </c>
      <c r="W370" s="6" t="e">
        <v>#DIV/0!</v>
      </c>
      <c r="X370" s="6">
        <v>1.0186933475511333</v>
      </c>
      <c r="Y370" s="6">
        <v>2.8059644131984838</v>
      </c>
      <c r="Z370" s="6">
        <v>7.1247800811368789</v>
      </c>
      <c r="AA370" s="6">
        <v>-1</v>
      </c>
      <c r="AB370" s="6">
        <v>-0.89719444930286252</v>
      </c>
      <c r="AC370" s="6">
        <v>-0.25</v>
      </c>
      <c r="AD370" s="12" t="e">
        <v>#VALUE!</v>
      </c>
    </row>
    <row r="371" spans="1:30">
      <c r="A371" s="18" t="s">
        <v>77</v>
      </c>
      <c r="B371" s="18" t="s">
        <v>1730</v>
      </c>
      <c r="C371" s="18" t="s">
        <v>3628</v>
      </c>
      <c r="D371" s="10">
        <v>4113457000000</v>
      </c>
      <c r="E371" s="10">
        <v>4509383000000</v>
      </c>
      <c r="F371" s="10">
        <v>6167760000000</v>
      </c>
      <c r="G371" s="10">
        <v>0</v>
      </c>
      <c r="H371" s="10">
        <v>1675637000000</v>
      </c>
      <c r="I371" s="10">
        <v>1903635000000</v>
      </c>
      <c r="J371" s="10">
        <v>2775957000000</v>
      </c>
      <c r="K371" s="10">
        <v>0</v>
      </c>
      <c r="L371" s="10">
        <v>801505000000</v>
      </c>
      <c r="M371" s="10">
        <v>900245000000</v>
      </c>
      <c r="N371" s="10">
        <v>1531179000000</v>
      </c>
      <c r="O371" s="12">
        <v>0</v>
      </c>
      <c r="P371" s="6" t="e">
        <v>#DIV/0!</v>
      </c>
      <c r="Q371" s="6" t="e">
        <v>#DIV/0!</v>
      </c>
      <c r="R371" s="6">
        <v>0.15343163940468793</v>
      </c>
      <c r="S371" s="6">
        <v>-1</v>
      </c>
      <c r="T371" s="6">
        <v>0.4073549328460222</v>
      </c>
      <c r="U371" s="6">
        <v>0.42214977082230543</v>
      </c>
      <c r="V371" s="6">
        <v>0.4500753920386007</v>
      </c>
      <c r="W371" s="6" t="e">
        <v>#DIV/0!</v>
      </c>
      <c r="X371" s="6" t="e">
        <v>#DIV/0!</v>
      </c>
      <c r="Y371" s="6" t="e">
        <v>#DIV/0!</v>
      </c>
      <c r="Z371" s="6">
        <v>0.72751642415442264</v>
      </c>
      <c r="AA371" s="6">
        <v>-1</v>
      </c>
      <c r="AB371" s="6">
        <v>0.19583741326706838</v>
      </c>
      <c r="AC371" s="6">
        <v>-0.25</v>
      </c>
      <c r="AD371" s="12">
        <v>4586.2053638859798</v>
      </c>
    </row>
    <row r="372" spans="1:30">
      <c r="A372" s="18" t="s">
        <v>1110</v>
      </c>
      <c r="B372" s="18" t="s">
        <v>2656</v>
      </c>
      <c r="C372" s="18" t="s">
        <v>3578</v>
      </c>
      <c r="D372" s="9">
        <v>5146000000</v>
      </c>
      <c r="E372" s="9">
        <v>3798000000</v>
      </c>
      <c r="F372" s="10">
        <v>19872000000</v>
      </c>
      <c r="G372" s="10">
        <v>0</v>
      </c>
      <c r="H372" s="9">
        <v>616000000</v>
      </c>
      <c r="I372" s="9">
        <v>441000000</v>
      </c>
      <c r="J372" s="10">
        <v>394000000</v>
      </c>
      <c r="K372" s="10">
        <v>0</v>
      </c>
      <c r="L372" s="9">
        <v>60000000</v>
      </c>
      <c r="M372" s="9">
        <v>21000000</v>
      </c>
      <c r="N372" s="10">
        <v>32000000</v>
      </c>
      <c r="O372" s="12">
        <v>0</v>
      </c>
      <c r="P372" s="6">
        <v>-0.17991014987234125</v>
      </c>
      <c r="Q372" s="6">
        <v>1.202319451185472</v>
      </c>
      <c r="R372" s="6">
        <v>5.1207397903112657</v>
      </c>
      <c r="S372" s="6">
        <v>-1</v>
      </c>
      <c r="T372" s="6">
        <v>0.11970462495141858</v>
      </c>
      <c r="U372" s="6">
        <v>0.11611374407582939</v>
      </c>
      <c r="V372" s="6">
        <v>1.9826892109500806E-2</v>
      </c>
      <c r="W372" s="6" t="e">
        <v>#DIV/0!</v>
      </c>
      <c r="X372" s="6">
        <v>2.7209847210689633</v>
      </c>
      <c r="Y372" s="6">
        <v>8.8220295025703308</v>
      </c>
      <c r="Z372" s="6">
        <v>0.32597923151879155</v>
      </c>
      <c r="AA372" s="6">
        <v>-1</v>
      </c>
      <c r="AB372" s="6">
        <v>1.6119022204543825</v>
      </c>
      <c r="AC372" s="6">
        <v>-0.25</v>
      </c>
      <c r="AD372" s="12">
        <v>27.534589414193082</v>
      </c>
    </row>
    <row r="373" spans="1:30">
      <c r="A373" s="18" t="s">
        <v>1615</v>
      </c>
      <c r="B373" s="18" t="s">
        <v>2700</v>
      </c>
      <c r="C373" s="18" t="s">
        <v>3594</v>
      </c>
      <c r="D373" s="9">
        <v>59079000000</v>
      </c>
      <c r="E373" s="9">
        <v>60358000000</v>
      </c>
      <c r="F373" s="10">
        <v>99526000000</v>
      </c>
      <c r="G373" s="10">
        <v>0</v>
      </c>
      <c r="H373" s="9">
        <v>9766000000</v>
      </c>
      <c r="I373" s="9">
        <v>1703000000</v>
      </c>
      <c r="J373" s="10">
        <v>13252000000</v>
      </c>
      <c r="K373" s="10">
        <v>0</v>
      </c>
      <c r="L373" s="9">
        <v>1796000000</v>
      </c>
      <c r="M373" s="9">
        <v>-309000000</v>
      </c>
      <c r="N373" s="10">
        <v>2506000000</v>
      </c>
      <c r="O373" s="12">
        <v>0</v>
      </c>
      <c r="P373" s="6">
        <v>-0.28550900174209659</v>
      </c>
      <c r="Q373" s="6">
        <v>-0.22172224693405812</v>
      </c>
      <c r="R373" s="6">
        <v>-4.0029735113581918E-2</v>
      </c>
      <c r="S373" s="6">
        <v>-1</v>
      </c>
      <c r="T373" s="6">
        <v>0.1653040843616175</v>
      </c>
      <c r="U373" s="6">
        <v>2.8214983929222306E-2</v>
      </c>
      <c r="V373" s="6">
        <v>0.13315113638647189</v>
      </c>
      <c r="W373" s="6" t="e">
        <v>#DIV/0!</v>
      </c>
      <c r="X373" s="6">
        <v>-0.68047405137314576</v>
      </c>
      <c r="Y373" s="6">
        <v>-1.1691390724763366</v>
      </c>
      <c r="Z373" s="6">
        <v>-0.78305742637418085</v>
      </c>
      <c r="AA373" s="6">
        <v>1</v>
      </c>
      <c r="AB373" s="6">
        <v>-0.96234824544431685</v>
      </c>
      <c r="AC373" s="6">
        <v>-0.25</v>
      </c>
      <c r="AD373" s="12">
        <v>265.26952293671235</v>
      </c>
    </row>
    <row r="374" spans="1:30">
      <c r="A374" s="18" t="s">
        <v>78</v>
      </c>
      <c r="B374" s="18" t="s">
        <v>1731</v>
      </c>
      <c r="C374" s="18" t="s">
        <v>3590</v>
      </c>
      <c r="D374" s="9">
        <v>466436000000</v>
      </c>
      <c r="E374" s="9">
        <v>567164000000</v>
      </c>
      <c r="F374" s="10">
        <v>594054000000</v>
      </c>
      <c r="G374" s="10">
        <v>494278000000</v>
      </c>
      <c r="H374" s="9">
        <v>63868000000</v>
      </c>
      <c r="I374" s="9">
        <v>69664000000</v>
      </c>
      <c r="J374" s="10">
        <v>18266000000</v>
      </c>
      <c r="K374" s="10">
        <v>47808000000</v>
      </c>
      <c r="L374" s="9">
        <v>-4203000000</v>
      </c>
      <c r="M374" s="9">
        <v>6299000000</v>
      </c>
      <c r="N374" s="10">
        <v>14012000000</v>
      </c>
      <c r="O374" s="12">
        <v>5197000000</v>
      </c>
      <c r="P374" s="6">
        <v>-5.8442021709936683E-2</v>
      </c>
      <c r="Q374" s="6">
        <v>0.26434087385069882</v>
      </c>
      <c r="R374" s="6">
        <v>-6.9985979248384969E-2</v>
      </c>
      <c r="S374" s="6">
        <v>0.19541335258949238</v>
      </c>
      <c r="T374" s="6">
        <v>0.1369276813968047</v>
      </c>
      <c r="U374" s="6">
        <v>0.12282867036694854</v>
      </c>
      <c r="V374" s="6">
        <v>3.0748046473889578E-2</v>
      </c>
      <c r="W374" s="6">
        <v>9.6722896831337835E-2</v>
      </c>
      <c r="X374" s="6">
        <v>-2.1713081766657787</v>
      </c>
      <c r="Y374" s="6">
        <v>0.33076874049242555</v>
      </c>
      <c r="Z374" s="6">
        <v>0.72140414394489361</v>
      </c>
      <c r="AA374" s="6">
        <v>4.9935191028052189E-2</v>
      </c>
      <c r="AB374" s="6">
        <v>-3.1770226631022469E-2</v>
      </c>
      <c r="AC374" s="6">
        <v>0.23882335963915485</v>
      </c>
      <c r="AD374" s="12" t="e">
        <v>#VALUE!</v>
      </c>
    </row>
    <row r="375" spans="1:30">
      <c r="A375" s="18" t="s">
        <v>1331</v>
      </c>
      <c r="B375" s="18" t="s">
        <v>3045</v>
      </c>
      <c r="C375" s="18" t="s">
        <v>3577</v>
      </c>
      <c r="D375" s="9">
        <v>85362000000</v>
      </c>
      <c r="E375" s="9">
        <v>143758000000</v>
      </c>
      <c r="F375" s="10">
        <v>162016000000</v>
      </c>
      <c r="G375" s="10">
        <v>72992000000</v>
      </c>
      <c r="H375" s="9">
        <v>10973000000</v>
      </c>
      <c r="I375" s="9">
        <v>13561000000</v>
      </c>
      <c r="J375" s="10">
        <v>12185000000</v>
      </c>
      <c r="K375" s="10">
        <v>7657000000</v>
      </c>
      <c r="L375" s="9">
        <v>3150000000</v>
      </c>
      <c r="M375" s="9">
        <v>2795000000</v>
      </c>
      <c r="N375" s="10">
        <v>5126000000</v>
      </c>
      <c r="O375" s="12">
        <v>925000000</v>
      </c>
      <c r="P375" s="6">
        <v>1.0302282145851094</v>
      </c>
      <c r="Q375" s="6">
        <v>2.0041077615301512</v>
      </c>
      <c r="R375" s="6">
        <v>2.0086136579501042</v>
      </c>
      <c r="S375" s="6">
        <v>0.74105239228517783</v>
      </c>
      <c r="T375" s="6">
        <v>0.1285466601063705</v>
      </c>
      <c r="U375" s="6">
        <v>9.4332141515602611E-2</v>
      </c>
      <c r="V375" s="6">
        <v>7.5208621370728812E-2</v>
      </c>
      <c r="W375" s="6">
        <v>0.10490190705830776</v>
      </c>
      <c r="X375" s="6">
        <v>-8.4419283033272299E-2</v>
      </c>
      <c r="Y375" s="6">
        <v>-0.18618972855762828</v>
      </c>
      <c r="Z375" s="6">
        <v>3.3202686204403942</v>
      </c>
      <c r="AA375" s="6">
        <v>0.29724183834196866</v>
      </c>
      <c r="AB375" s="6">
        <v>0.57378150040536391</v>
      </c>
      <c r="AC375" s="6">
        <v>-9.8690811246293836E-2</v>
      </c>
      <c r="AD375" s="12">
        <v>1161.864837617379</v>
      </c>
    </row>
    <row r="376" spans="1:30">
      <c r="A376" s="18" t="s">
        <v>418</v>
      </c>
      <c r="B376" s="18" t="s">
        <v>2122</v>
      </c>
      <c r="C376" s="18" t="s">
        <v>3603</v>
      </c>
      <c r="D376" s="9">
        <v>33300000000</v>
      </c>
      <c r="E376" s="9">
        <v>20389000000</v>
      </c>
      <c r="F376" s="10">
        <v>23979000000</v>
      </c>
      <c r="G376" s="10">
        <v>14034000000</v>
      </c>
      <c r="H376" s="9">
        <v>4832000000</v>
      </c>
      <c r="I376" s="9">
        <v>2133000000</v>
      </c>
      <c r="J376" s="10">
        <v>-579000000</v>
      </c>
      <c r="K376" s="10">
        <v>1794000000</v>
      </c>
      <c r="L376" s="9">
        <v>242000000</v>
      </c>
      <c r="M376" s="9">
        <v>-10658000000</v>
      </c>
      <c r="N376" s="10">
        <v>-13667000000</v>
      </c>
      <c r="O376" s="12">
        <v>-9492000000</v>
      </c>
      <c r="P376" s="6">
        <v>-0.36106037892091691</v>
      </c>
      <c r="Q376" s="6">
        <v>0.31993022558156786</v>
      </c>
      <c r="R376" s="6">
        <v>-0.17925539150172737</v>
      </c>
      <c r="S376" s="6">
        <v>-0.57855887453815558</v>
      </c>
      <c r="T376" s="6">
        <v>0.1451051051051051</v>
      </c>
      <c r="U376" s="6">
        <v>0.10461523370444847</v>
      </c>
      <c r="V376" s="6">
        <v>-2.4146127861879144E-2</v>
      </c>
      <c r="W376" s="6">
        <v>0.12783240701154339</v>
      </c>
      <c r="X376" s="6">
        <v>1.0147562076720118</v>
      </c>
      <c r="Y376" s="6">
        <v>-26.425558071557159</v>
      </c>
      <c r="Z376" s="6">
        <v>0.6906259702277403</v>
      </c>
      <c r="AA376" s="6">
        <v>-40.281734722127226</v>
      </c>
      <c r="AB376" s="6">
        <v>-1.536165056978164</v>
      </c>
      <c r="AC376" s="6">
        <v>-194.05570572715641</v>
      </c>
      <c r="AD376" s="12">
        <v>-4019.2156214910428</v>
      </c>
    </row>
    <row r="377" spans="1:30">
      <c r="A377" s="18" t="s">
        <v>936</v>
      </c>
      <c r="B377" s="18" t="s">
        <v>2671</v>
      </c>
      <c r="C377" s="18" t="s">
        <v>3606</v>
      </c>
      <c r="D377" s="9">
        <v>309330000000</v>
      </c>
      <c r="E377" s="9">
        <v>184839000000</v>
      </c>
      <c r="F377" s="10">
        <v>345681000000</v>
      </c>
      <c r="G377" s="10">
        <v>148439000000</v>
      </c>
      <c r="H377" s="9">
        <v>17306000000</v>
      </c>
      <c r="I377" s="9">
        <v>15983000000</v>
      </c>
      <c r="J377" s="10">
        <v>14075000000</v>
      </c>
      <c r="K377" s="10">
        <v>37379000000</v>
      </c>
      <c r="L377" s="9">
        <v>2351000000</v>
      </c>
      <c r="M377" s="9">
        <v>2686000000</v>
      </c>
      <c r="N377" s="10">
        <v>1242000000</v>
      </c>
      <c r="O377" s="12">
        <v>7238000000</v>
      </c>
      <c r="P377" s="6">
        <v>0.18396039659707356</v>
      </c>
      <c r="Q377" s="6">
        <v>-9.2970896019436672E-2</v>
      </c>
      <c r="R377" s="6">
        <v>0.18782307805941384</v>
      </c>
      <c r="S377" s="6">
        <v>-0.37062657179201691</v>
      </c>
      <c r="T377" s="6">
        <v>5.5946723563831506E-2</v>
      </c>
      <c r="U377" s="6">
        <v>8.6469846731479824E-2</v>
      </c>
      <c r="V377" s="6">
        <v>4.0716730164515838E-2</v>
      </c>
      <c r="W377" s="6">
        <v>0.2518138764071437</v>
      </c>
      <c r="X377" s="6">
        <v>0.32542812145792582</v>
      </c>
      <c r="Y377" s="6">
        <v>-0.10567106900626783</v>
      </c>
      <c r="Z377" s="6">
        <v>-0.70674522262307859</v>
      </c>
      <c r="AA377" s="6">
        <v>10.878013321761388</v>
      </c>
      <c r="AB377" s="6">
        <v>-0.51501208635890572</v>
      </c>
      <c r="AC377" s="6">
        <v>0.57402664629904609</v>
      </c>
      <c r="AD377" s="12">
        <v>2152.3559755067399</v>
      </c>
    </row>
    <row r="378" spans="1:30">
      <c r="A378" s="18" t="s">
        <v>915</v>
      </c>
      <c r="B378" s="18" t="s">
        <v>2665</v>
      </c>
      <c r="C378" s="18" t="s">
        <v>3603</v>
      </c>
      <c r="D378" s="10">
        <v>0</v>
      </c>
      <c r="E378" s="10">
        <v>91478000000</v>
      </c>
      <c r="F378" s="10">
        <v>0</v>
      </c>
      <c r="G378" s="10">
        <v>190487000000</v>
      </c>
      <c r="H378" s="10">
        <v>0</v>
      </c>
      <c r="I378" s="10">
        <v>11789000000</v>
      </c>
      <c r="J378" s="10">
        <v>0</v>
      </c>
      <c r="K378" s="10">
        <v>12117000000</v>
      </c>
      <c r="L378" s="10">
        <v>0</v>
      </c>
      <c r="M378" s="10">
        <v>5835000000</v>
      </c>
      <c r="N378" s="10">
        <v>0</v>
      </c>
      <c r="O378" s="12">
        <v>377000000</v>
      </c>
      <c r="P378" s="6" t="e">
        <v>#DIV/0!</v>
      </c>
      <c r="Q378" s="6" t="e">
        <v>#DIV/0!</v>
      </c>
      <c r="R378" s="6" t="e">
        <v>#DIV/0!</v>
      </c>
      <c r="S378" s="6" t="e">
        <v>#DIV/0!</v>
      </c>
      <c r="T378" s="6" t="e">
        <v>#DIV/0!</v>
      </c>
      <c r="U378" s="6">
        <v>0.1288725157961477</v>
      </c>
      <c r="V378" s="6" t="e">
        <v>#DIV/0!</v>
      </c>
      <c r="W378" s="6">
        <v>6.3610640096174537E-2</v>
      </c>
      <c r="X378" s="6" t="e">
        <v>#DIV/0!</v>
      </c>
      <c r="Y378" s="6" t="e">
        <v>#DIV/0!</v>
      </c>
      <c r="Z378" s="6" t="e">
        <v>#DIV/0!</v>
      </c>
      <c r="AA378" s="6" t="e">
        <v>#DIV/0!</v>
      </c>
      <c r="AB378" s="6">
        <v>-0.79457118715673847</v>
      </c>
      <c r="AC378" s="6" t="e">
        <v>#DIV/0!</v>
      </c>
      <c r="AD378" s="12">
        <v>414.13333333333333</v>
      </c>
    </row>
    <row r="379" spans="1:30">
      <c r="A379" s="18" t="s">
        <v>1115</v>
      </c>
      <c r="B379" s="18" t="s">
        <v>2666</v>
      </c>
      <c r="C379" s="18" t="s">
        <v>3586</v>
      </c>
      <c r="D379" s="9">
        <v>8169000000</v>
      </c>
      <c r="E379" s="9">
        <v>7613000000</v>
      </c>
      <c r="F379" s="10">
        <v>7810000000</v>
      </c>
      <c r="G379" s="10">
        <v>8191000000</v>
      </c>
      <c r="H379" s="9">
        <v>401000000</v>
      </c>
      <c r="I379" s="9">
        <v>143000000</v>
      </c>
      <c r="J379" s="10">
        <v>225000000</v>
      </c>
      <c r="K379" s="10">
        <v>226000000</v>
      </c>
      <c r="L379" s="9">
        <v>10840000000</v>
      </c>
      <c r="M379" s="9">
        <v>-4847000000</v>
      </c>
      <c r="N379" s="10">
        <v>11072000000</v>
      </c>
      <c r="O379" s="12">
        <v>-126870000000</v>
      </c>
      <c r="P379" s="6">
        <v>-0.43975648903939424</v>
      </c>
      <c r="Q379" s="6">
        <v>-0.48784703393824785</v>
      </c>
      <c r="R379" s="6">
        <v>-0.39244162263078752</v>
      </c>
      <c r="S379" s="6">
        <v>-0.16796875155304331</v>
      </c>
      <c r="T379" s="6">
        <v>4.9088015668992534E-2</v>
      </c>
      <c r="U379" s="6">
        <v>1.878365952975174E-2</v>
      </c>
      <c r="V379" s="6">
        <v>2.8809218950064022E-2</v>
      </c>
      <c r="W379" s="6">
        <v>2.7591258698571604E-2</v>
      </c>
      <c r="X379" s="6">
        <v>-7.4919415844152779E-2</v>
      </c>
      <c r="Y379" s="6">
        <v>-1.2498652507169226</v>
      </c>
      <c r="Z379" s="6">
        <v>2.5960515927753987</v>
      </c>
      <c r="AA379" s="6">
        <v>-25.308968212302901</v>
      </c>
      <c r="AB379" s="6">
        <v>-0.65380841022244385</v>
      </c>
      <c r="AC379" s="6">
        <v>-6.8203876938062757</v>
      </c>
      <c r="AD379" s="12">
        <v>-2651.8562969928353</v>
      </c>
    </row>
    <row r="380" spans="1:30">
      <c r="A380" s="18" t="s">
        <v>419</v>
      </c>
      <c r="B380" s="18" t="s">
        <v>2123</v>
      </c>
      <c r="C380" s="18" t="s">
        <v>3629</v>
      </c>
      <c r="D380" s="9">
        <v>104155000000</v>
      </c>
      <c r="E380" s="9">
        <v>94896000000</v>
      </c>
      <c r="F380" s="10">
        <v>102725000000</v>
      </c>
      <c r="G380" s="10">
        <v>88124000000</v>
      </c>
      <c r="H380" s="9">
        <v>9355000000</v>
      </c>
      <c r="I380" s="9">
        <v>14197000000</v>
      </c>
      <c r="J380" s="10">
        <v>11743000000</v>
      </c>
      <c r="K380" s="10">
        <v>5164000000</v>
      </c>
      <c r="L380" s="9">
        <v>1363000000</v>
      </c>
      <c r="M380" s="9">
        <v>2640000000</v>
      </c>
      <c r="N380" s="10">
        <v>218000000</v>
      </c>
      <c r="O380" s="12">
        <v>-5161000000</v>
      </c>
      <c r="P380" s="6">
        <v>-0.11376761216882329</v>
      </c>
      <c r="Q380" s="6">
        <v>-4.4738867764604749E-2</v>
      </c>
      <c r="R380" s="6">
        <v>-9.1085128473208529E-2</v>
      </c>
      <c r="S380" s="6" t="e">
        <v>#DIV/0!</v>
      </c>
      <c r="T380" s="6">
        <v>8.9818059622677734E-2</v>
      </c>
      <c r="U380" s="6">
        <v>0.14960588433653685</v>
      </c>
      <c r="V380" s="6">
        <v>0.1143149184716476</v>
      </c>
      <c r="W380" s="6">
        <v>5.8599246516272525E-2</v>
      </c>
      <c r="X380" s="6">
        <v>1.8418455800787183</v>
      </c>
      <c r="Y380" s="6">
        <v>9.1643901057347215</v>
      </c>
      <c r="Z380" s="6">
        <v>-0.91194861901090529</v>
      </c>
      <c r="AA380" s="6" t="e">
        <v>#DIV/0!</v>
      </c>
      <c r="AB380" s="6" t="e">
        <v>#DIV/0!</v>
      </c>
      <c r="AC380" s="6" t="e">
        <v>#DIV/0!</v>
      </c>
      <c r="AD380" s="12">
        <v>-177.74002798081855</v>
      </c>
    </row>
    <row r="381" spans="1:30">
      <c r="A381" s="18" t="s">
        <v>1114</v>
      </c>
      <c r="B381" s="18" t="s">
        <v>2663</v>
      </c>
      <c r="C381" s="18" t="s">
        <v>3583</v>
      </c>
      <c r="D381" s="10">
        <v>0</v>
      </c>
      <c r="E381" s="10">
        <v>413018000000</v>
      </c>
      <c r="F381" s="10">
        <v>644485000000</v>
      </c>
      <c r="G381" s="10">
        <v>498879000000</v>
      </c>
      <c r="H381" s="10">
        <v>0</v>
      </c>
      <c r="I381" s="10">
        <v>84897000000</v>
      </c>
      <c r="J381" s="10">
        <v>115858000000</v>
      </c>
      <c r="K381" s="10">
        <v>75641000000</v>
      </c>
      <c r="L381" s="10">
        <v>0</v>
      </c>
      <c r="M381" s="10">
        <v>27143000000</v>
      </c>
      <c r="N381" s="10">
        <v>26306000000</v>
      </c>
      <c r="O381" s="12">
        <v>28268000000</v>
      </c>
      <c r="P381" s="6" t="e">
        <v>#DIV/0!</v>
      </c>
      <c r="Q381" s="6" t="e">
        <v>#DIV/0!</v>
      </c>
      <c r="R381" s="6" t="e">
        <v>#DIV/0!</v>
      </c>
      <c r="S381" s="6" t="e">
        <v>#DIV/0!</v>
      </c>
      <c r="T381" s="6" t="e">
        <v>#DIV/0!</v>
      </c>
      <c r="U381" s="6">
        <v>0.20555278462439894</v>
      </c>
      <c r="V381" s="6">
        <v>0.17976834216467413</v>
      </c>
      <c r="W381" s="6">
        <v>0.15162193638136703</v>
      </c>
      <c r="X381" s="6" t="e">
        <v>#DIV/0!</v>
      </c>
      <c r="Y381" s="6" t="e">
        <v>#DIV/0!</v>
      </c>
      <c r="Z381" s="6" t="e">
        <v>#DIV/0!</v>
      </c>
      <c r="AA381" s="6" t="e">
        <v>#DIV/0!</v>
      </c>
      <c r="AB381" s="6">
        <v>18.007467994310101</v>
      </c>
      <c r="AC381" s="6" t="e">
        <v>#DIV/0!</v>
      </c>
      <c r="AD381" s="12" t="e">
        <v>#VALUE!</v>
      </c>
    </row>
    <row r="382" spans="1:30">
      <c r="A382" s="18" t="s">
        <v>1116</v>
      </c>
      <c r="B382" s="18" t="s">
        <v>2667</v>
      </c>
      <c r="C382" s="18" t="s">
        <v>3606</v>
      </c>
      <c r="D382" s="9">
        <v>17009000000</v>
      </c>
      <c r="E382" s="9">
        <v>0</v>
      </c>
      <c r="F382" s="10">
        <v>20964000000</v>
      </c>
      <c r="G382" s="10">
        <v>0</v>
      </c>
      <c r="H382" s="9">
        <v>2020000000</v>
      </c>
      <c r="I382" s="9">
        <v>0</v>
      </c>
      <c r="J382" s="10">
        <v>-256000000</v>
      </c>
      <c r="K382" s="10">
        <v>0</v>
      </c>
      <c r="L382" s="9">
        <v>85000000</v>
      </c>
      <c r="M382" s="9">
        <v>0</v>
      </c>
      <c r="N382" s="10">
        <v>-2124000000</v>
      </c>
      <c r="O382" s="12">
        <v>0</v>
      </c>
      <c r="P382" s="6">
        <v>-0.34232256599232774</v>
      </c>
      <c r="Q382" s="6">
        <v>-1</v>
      </c>
      <c r="R382" s="6">
        <v>5.6989594684502667E-2</v>
      </c>
      <c r="S382" s="6">
        <v>-1</v>
      </c>
      <c r="T382" s="6">
        <v>0.11876065612322888</v>
      </c>
      <c r="U382" s="6" t="e">
        <v>#DIV/0!</v>
      </c>
      <c r="V382" s="6">
        <v>-1.2211410036252623E-2</v>
      </c>
      <c r="W382" s="6" t="e">
        <v>#DIV/0!</v>
      </c>
      <c r="X382" s="6">
        <v>1.198772571885405</v>
      </c>
      <c r="Y382" s="6">
        <v>-1</v>
      </c>
      <c r="Z382" s="6">
        <v>-12.658746495034785</v>
      </c>
      <c r="AA382" s="6">
        <v>-1</v>
      </c>
      <c r="AB382" s="6">
        <v>-1.907155809369534</v>
      </c>
      <c r="AC382" s="6">
        <v>-0.25</v>
      </c>
      <c r="AD382" s="12">
        <v>-597.97176423665496</v>
      </c>
    </row>
    <row r="383" spans="1:30">
      <c r="A383" s="18" t="s">
        <v>420</v>
      </c>
      <c r="B383" s="18" t="s">
        <v>2124</v>
      </c>
      <c r="C383" s="18" t="s">
        <v>3583</v>
      </c>
      <c r="D383" s="9">
        <v>21831000000</v>
      </c>
      <c r="E383" s="9">
        <v>23918000000</v>
      </c>
      <c r="F383" s="10">
        <v>32223000000</v>
      </c>
      <c r="G383" s="10">
        <v>25768000000</v>
      </c>
      <c r="H383" s="9">
        <v>5291000000</v>
      </c>
      <c r="I383" s="9">
        <v>4880000000</v>
      </c>
      <c r="J383" s="10">
        <v>6541000000</v>
      </c>
      <c r="K383" s="10">
        <v>5906000000</v>
      </c>
      <c r="L383" s="9">
        <v>328000000</v>
      </c>
      <c r="M383" s="9">
        <v>92000000</v>
      </c>
      <c r="N383" s="10">
        <v>1154000000</v>
      </c>
      <c r="O383" s="12">
        <v>342000000</v>
      </c>
      <c r="P383" s="6">
        <v>-0.28705069364633368</v>
      </c>
      <c r="Q383" s="6">
        <v>-0.37055930592002573</v>
      </c>
      <c r="R383" s="6">
        <v>-0.26682340979962227</v>
      </c>
      <c r="S383" s="6">
        <v>9.3195869140977761E-3</v>
      </c>
      <c r="T383" s="6">
        <v>0.24236177912143284</v>
      </c>
      <c r="U383" s="6">
        <v>0.20403043732753576</v>
      </c>
      <c r="V383" s="6">
        <v>0.20299165192564317</v>
      </c>
      <c r="W383" s="6">
        <v>0.22919900651971437</v>
      </c>
      <c r="X383" s="6">
        <v>6.9892704098395857</v>
      </c>
      <c r="Y383" s="6">
        <v>0.90905035120301303</v>
      </c>
      <c r="Z383" s="6">
        <v>9.9582102101499839</v>
      </c>
      <c r="AA383" s="6">
        <v>0.82420985710196104</v>
      </c>
      <c r="AB383" s="6">
        <v>7.0971184647943844</v>
      </c>
      <c r="AC383" s="6">
        <v>-4.4387258798189215</v>
      </c>
      <c r="AD383" s="12" t="e">
        <v>#VALUE!</v>
      </c>
    </row>
    <row r="384" spans="1:30">
      <c r="A384" s="18" t="s">
        <v>421</v>
      </c>
      <c r="B384" s="18" t="s">
        <v>2095</v>
      </c>
      <c r="C384" s="18" t="s">
        <v>3586</v>
      </c>
      <c r="D384" s="10"/>
      <c r="E384" s="10"/>
      <c r="F384" s="10"/>
      <c r="G384" s="10">
        <v>13798751000000</v>
      </c>
      <c r="H384" s="10"/>
      <c r="I384" s="10"/>
      <c r="J384" s="10"/>
      <c r="K384" s="10">
        <v>2265603000000</v>
      </c>
      <c r="L384" s="10"/>
      <c r="M384" s="10"/>
      <c r="N384" s="10"/>
      <c r="O384" s="12">
        <v>115348000000</v>
      </c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12"/>
    </row>
    <row r="385" spans="1:30">
      <c r="A385" s="18" t="s">
        <v>1117</v>
      </c>
      <c r="B385" s="18" t="s">
        <v>2668</v>
      </c>
      <c r="C385" s="18" t="s">
        <v>3612</v>
      </c>
      <c r="D385" s="9">
        <v>4153622000000</v>
      </c>
      <c r="E385" s="9">
        <v>3255376000000</v>
      </c>
      <c r="F385" s="10">
        <v>0</v>
      </c>
      <c r="G385" s="10">
        <v>1855468000000</v>
      </c>
      <c r="H385" s="9">
        <v>452824000000</v>
      </c>
      <c r="I385" s="9">
        <v>248784000000</v>
      </c>
      <c r="J385" s="10">
        <v>0</v>
      </c>
      <c r="K385" s="10">
        <v>142920000000</v>
      </c>
      <c r="L385" s="9">
        <v>70186000000</v>
      </c>
      <c r="M385" s="9">
        <v>103255000000</v>
      </c>
      <c r="N385" s="10">
        <v>0</v>
      </c>
      <c r="O385" s="12">
        <v>137422000000</v>
      </c>
      <c r="P385" s="6" t="e">
        <v>#DIV/0!</v>
      </c>
      <c r="Q385" s="6" t="e">
        <v>#DIV/0!</v>
      </c>
      <c r="R385" s="6">
        <v>-1</v>
      </c>
      <c r="S385" s="6">
        <v>-0.44825112961043867</v>
      </c>
      <c r="T385" s="6">
        <v>0.10901906817712348</v>
      </c>
      <c r="U385" s="6">
        <v>7.6422508490570681E-2</v>
      </c>
      <c r="V385" s="6" t="e">
        <v>#DIV/0!</v>
      </c>
      <c r="W385" s="6">
        <v>7.702638902961409E-2</v>
      </c>
      <c r="X385" s="6" t="e">
        <v>#DIV/0!</v>
      </c>
      <c r="Y385" s="6" t="e">
        <v>#DIV/0!</v>
      </c>
      <c r="Z385" s="6">
        <v>-1</v>
      </c>
      <c r="AA385" s="6">
        <v>0.58740903315236226</v>
      </c>
      <c r="AB385" s="6">
        <v>-0.63006557521658035</v>
      </c>
      <c r="AC385" s="6">
        <v>-8.8524690103995607E-2</v>
      </c>
      <c r="AD385" s="12">
        <v>1566.353602198094</v>
      </c>
    </row>
    <row r="386" spans="1:30">
      <c r="A386" s="18" t="s">
        <v>1118</v>
      </c>
      <c r="B386" s="18" t="s">
        <v>2669</v>
      </c>
      <c r="C386" s="18" t="s">
        <v>3572</v>
      </c>
      <c r="D386" s="9">
        <v>31489000000</v>
      </c>
      <c r="E386" s="9">
        <v>79983000000</v>
      </c>
      <c r="F386" s="10">
        <v>29383000000</v>
      </c>
      <c r="G386" s="10">
        <v>5619000000</v>
      </c>
      <c r="H386" s="9">
        <v>1322000000</v>
      </c>
      <c r="I386" s="9">
        <v>1430000000</v>
      </c>
      <c r="J386" s="10">
        <v>600000000</v>
      </c>
      <c r="K386" s="10">
        <v>146000000</v>
      </c>
      <c r="L386" s="9">
        <v>798000000</v>
      </c>
      <c r="M386" s="9">
        <v>629000000</v>
      </c>
      <c r="N386" s="10">
        <v>156000000</v>
      </c>
      <c r="O386" s="12">
        <v>22000000</v>
      </c>
      <c r="P386" s="6">
        <v>-7.9061376169078018E-2</v>
      </c>
      <c r="Q386" s="6">
        <v>2.1618530872366692</v>
      </c>
      <c r="R386" s="6">
        <v>-5.5119414681748261E-2</v>
      </c>
      <c r="S386" s="6">
        <v>-0.75150632221758784</v>
      </c>
      <c r="T386" s="6">
        <v>4.1982914668614438E-2</v>
      </c>
      <c r="U386" s="6">
        <v>1.7878799244839528E-2</v>
      </c>
      <c r="V386" s="6">
        <v>2.0419970731375286E-2</v>
      </c>
      <c r="W386" s="6">
        <v>2.5983271044669871E-2</v>
      </c>
      <c r="X386" s="6">
        <v>-0.67944742752288556</v>
      </c>
      <c r="Y386" s="6">
        <v>-0.79174959615462559</v>
      </c>
      <c r="Z386" s="6">
        <v>-0.99245057697919181</v>
      </c>
      <c r="AA386" s="6">
        <v>-0.97902793002891542</v>
      </c>
      <c r="AB386" s="6">
        <v>-0.89999514602166009</v>
      </c>
      <c r="AC386" s="6">
        <v>-0.2465749851927258</v>
      </c>
      <c r="AD386" s="12">
        <v>93.820343336861683</v>
      </c>
    </row>
    <row r="387" spans="1:30">
      <c r="A387" s="18" t="s">
        <v>916</v>
      </c>
      <c r="B387" s="18" t="s">
        <v>2681</v>
      </c>
      <c r="C387" s="18" t="s">
        <v>3593</v>
      </c>
      <c r="D387" s="9">
        <v>28037000000</v>
      </c>
      <c r="E387" s="9">
        <v>290365000000</v>
      </c>
      <c r="F387" s="10">
        <v>374254000000</v>
      </c>
      <c r="G387" s="10">
        <v>196292000000</v>
      </c>
      <c r="H387" s="9">
        <v>-22018000000</v>
      </c>
      <c r="I387" s="9">
        <v>12586000000</v>
      </c>
      <c r="J387" s="10">
        <v>21393000000</v>
      </c>
      <c r="K387" s="10">
        <v>11332000000</v>
      </c>
      <c r="L387" s="9">
        <v>-15413000000</v>
      </c>
      <c r="M387" s="9">
        <v>-4317000000</v>
      </c>
      <c r="N387" s="10">
        <v>-10979000000</v>
      </c>
      <c r="O387" s="12">
        <v>-8495000000</v>
      </c>
      <c r="P387" s="6">
        <v>-0.9044646573832571</v>
      </c>
      <c r="Q387" s="6">
        <v>0.62767680573645046</v>
      </c>
      <c r="R387" s="6">
        <v>4.6545104926498055</v>
      </c>
      <c r="S387" s="6">
        <v>0.97180283047160176</v>
      </c>
      <c r="T387" s="6">
        <v>-0.78531939936512463</v>
      </c>
      <c r="U387" s="6">
        <v>4.3345444526716376E-2</v>
      </c>
      <c r="V387" s="6">
        <v>5.7161713702458761E-2</v>
      </c>
      <c r="W387" s="6">
        <v>5.773032013530862E-2</v>
      </c>
      <c r="X387" s="6">
        <v>-3.2331019961802769</v>
      </c>
      <c r="Y387" s="6">
        <v>0.84712429640766562</v>
      </c>
      <c r="Z387" s="6">
        <v>0.90765621674156094</v>
      </c>
      <c r="AA387" s="6">
        <v>0.5667746735041912</v>
      </c>
      <c r="AB387" s="6">
        <v>-1.3062864416783428</v>
      </c>
      <c r="AC387" s="6">
        <v>-0.52630288810244719</v>
      </c>
      <c r="AD387" s="12">
        <v>-1742.3999999999999</v>
      </c>
    </row>
    <row r="388" spans="1:30">
      <c r="A388" s="18" t="s">
        <v>1614</v>
      </c>
      <c r="B388" s="18" t="s">
        <v>2670</v>
      </c>
      <c r="C388" s="18" t="s">
        <v>3630</v>
      </c>
      <c r="D388" s="9">
        <v>1164287000000</v>
      </c>
      <c r="E388" s="9">
        <v>1222601000000</v>
      </c>
      <c r="F388" s="10">
        <v>1059737000000</v>
      </c>
      <c r="G388" s="10">
        <v>0</v>
      </c>
      <c r="H388" s="9">
        <v>238365000000</v>
      </c>
      <c r="I388" s="9">
        <v>262700000000</v>
      </c>
      <c r="J388" s="10">
        <v>226842000000</v>
      </c>
      <c r="K388" s="10">
        <v>0</v>
      </c>
      <c r="L388" s="9">
        <v>132593000000</v>
      </c>
      <c r="M388" s="9">
        <v>137706000000</v>
      </c>
      <c r="N388" s="10">
        <v>95146000000</v>
      </c>
      <c r="O388" s="12">
        <v>0</v>
      </c>
      <c r="P388" s="6">
        <v>0.2204729493021739</v>
      </c>
      <c r="Q388" s="6">
        <v>2.8518492615067382E-2</v>
      </c>
      <c r="R388" s="6">
        <v>7.6935340728367212E-3</v>
      </c>
      <c r="S388" s="6">
        <v>-1</v>
      </c>
      <c r="T388" s="6">
        <v>0.2047304487639216</v>
      </c>
      <c r="U388" s="6">
        <v>0.21486977354018197</v>
      </c>
      <c r="V388" s="6">
        <v>0.21405499666426669</v>
      </c>
      <c r="W388" s="6" t="e">
        <v>#DIV/0!</v>
      </c>
      <c r="X388" s="6">
        <v>0.3877953936524533</v>
      </c>
      <c r="Y388" s="6">
        <v>6.8329330672797853E-2</v>
      </c>
      <c r="Z388" s="6">
        <v>-3.2003143539076642E-2</v>
      </c>
      <c r="AA388" s="6">
        <v>-1</v>
      </c>
      <c r="AB388" s="6">
        <v>0.22243850384445318</v>
      </c>
      <c r="AC388" s="6">
        <v>-0.25</v>
      </c>
      <c r="AD388" s="12">
        <v>7307.5261850772049</v>
      </c>
    </row>
    <row r="389" spans="1:30">
      <c r="A389" s="18" t="s">
        <v>422</v>
      </c>
      <c r="B389" s="18" t="s">
        <v>2672</v>
      </c>
      <c r="C389" s="18" t="s">
        <v>3572</v>
      </c>
      <c r="D389" s="10">
        <v>9250403000000</v>
      </c>
      <c r="E389" s="10">
        <v>8967875000000</v>
      </c>
      <c r="F389" s="10">
        <v>10975687000000</v>
      </c>
      <c r="G389" s="10">
        <v>0</v>
      </c>
      <c r="H389" s="10">
        <v>2667287000000</v>
      </c>
      <c r="I389" s="10">
        <v>2431594000000</v>
      </c>
      <c r="J389" s="10">
        <v>3379286000000</v>
      </c>
      <c r="K389" s="10">
        <v>0</v>
      </c>
      <c r="L389" s="10">
        <v>1016304000000</v>
      </c>
      <c r="M389" s="10">
        <v>2227890000000</v>
      </c>
      <c r="N389" s="10">
        <v>1447983000000</v>
      </c>
      <c r="O389" s="12">
        <v>0</v>
      </c>
      <c r="P389" s="6">
        <v>7.1877407618232154E-3</v>
      </c>
      <c r="Q389" s="6">
        <v>-2.2186364194425382E-2</v>
      </c>
      <c r="R389" s="6">
        <v>-5.0372118351787981E-2</v>
      </c>
      <c r="S389" s="6">
        <v>-1</v>
      </c>
      <c r="T389" s="6">
        <v>0.28834278895741083</v>
      </c>
      <c r="U389" s="6">
        <v>0.27114494793917177</v>
      </c>
      <c r="V389" s="6">
        <v>0.30788833537253751</v>
      </c>
      <c r="W389" s="6" t="e">
        <v>#DIV/0!</v>
      </c>
      <c r="X389" s="6">
        <v>-0.54115398663514103</v>
      </c>
      <c r="Y389" s="6">
        <v>1.9784227483589791</v>
      </c>
      <c r="Z389" s="6">
        <v>0.27294537347495312</v>
      </c>
      <c r="AA389" s="6">
        <v>-1</v>
      </c>
      <c r="AB389" s="6">
        <v>0.13039243184730909</v>
      </c>
      <c r="AC389" s="6">
        <v>-0.25</v>
      </c>
      <c r="AD389" s="12" t="e">
        <v>#VALUE!</v>
      </c>
    </row>
    <row r="390" spans="1:30">
      <c r="A390" s="18" t="s">
        <v>1119</v>
      </c>
      <c r="B390" s="18" t="s">
        <v>2673</v>
      </c>
      <c r="C390" s="18" t="s">
        <v>3592</v>
      </c>
      <c r="D390" s="9">
        <v>1501801000000</v>
      </c>
      <c r="E390" s="9">
        <v>995262000000</v>
      </c>
      <c r="F390" s="10">
        <v>1020855000000</v>
      </c>
      <c r="G390" s="10">
        <v>0</v>
      </c>
      <c r="H390" s="9">
        <v>356829000000</v>
      </c>
      <c r="I390" s="9">
        <v>-35130000000</v>
      </c>
      <c r="J390" s="10">
        <v>58978000000</v>
      </c>
      <c r="K390" s="10">
        <v>0</v>
      </c>
      <c r="L390" s="9">
        <v>84000000</v>
      </c>
      <c r="M390" s="9">
        <v>471005000000</v>
      </c>
      <c r="N390" s="10">
        <v>-120164000000</v>
      </c>
      <c r="O390" s="12">
        <v>0</v>
      </c>
      <c r="P390" s="6" t="e">
        <v>#DIV/0!</v>
      </c>
      <c r="Q390" s="6" t="e">
        <v>#DIV/0!</v>
      </c>
      <c r="R390" s="6">
        <v>-0.53109648520447506</v>
      </c>
      <c r="S390" s="6">
        <v>-1</v>
      </c>
      <c r="T390" s="6">
        <v>0.23760072073463795</v>
      </c>
      <c r="U390" s="6">
        <v>-3.5297238315137119E-2</v>
      </c>
      <c r="V390" s="6">
        <v>5.7773141141494143E-2</v>
      </c>
      <c r="W390" s="6" t="e">
        <v>#DIV/0!</v>
      </c>
      <c r="X390" s="6" t="e">
        <v>#DIV/0!</v>
      </c>
      <c r="Y390" s="6" t="e">
        <v>#DIV/0!</v>
      </c>
      <c r="Z390" s="6">
        <v>-1.3707632544376873</v>
      </c>
      <c r="AA390" s="6">
        <v>-1</v>
      </c>
      <c r="AB390" s="6">
        <v>-0.46909105153098429</v>
      </c>
      <c r="AC390" s="6">
        <v>-0.25</v>
      </c>
      <c r="AD390" s="12" t="e">
        <v>#VALUE!</v>
      </c>
    </row>
    <row r="391" spans="1:30">
      <c r="A391" s="18" t="s">
        <v>1020</v>
      </c>
      <c r="B391" s="18" t="s">
        <v>2511</v>
      </c>
      <c r="C391" s="18" t="s">
        <v>3609</v>
      </c>
      <c r="D391" s="9">
        <v>14311000000</v>
      </c>
      <c r="E391" s="9">
        <v>0</v>
      </c>
      <c r="F391" s="10">
        <v>22469000000</v>
      </c>
      <c r="G391" s="10">
        <v>21839000000</v>
      </c>
      <c r="H391" s="9">
        <v>1978000000</v>
      </c>
      <c r="I391" s="9">
        <v>0</v>
      </c>
      <c r="J391" s="10">
        <v>2158000000</v>
      </c>
      <c r="K391" s="10">
        <v>4492000000</v>
      </c>
      <c r="L391" s="9">
        <v>2369000000</v>
      </c>
      <c r="M391" s="9">
        <v>0</v>
      </c>
      <c r="N391" s="10">
        <v>8806000000</v>
      </c>
      <c r="O391" s="12">
        <v>2222000000</v>
      </c>
      <c r="P391" s="6">
        <v>-0.37511973543241856</v>
      </c>
      <c r="Q391" s="6">
        <v>-1</v>
      </c>
      <c r="R391" s="6">
        <v>-0.25601389070786562</v>
      </c>
      <c r="S391" s="6">
        <v>4.9560209495410852E-2</v>
      </c>
      <c r="T391" s="6">
        <v>0.13821535881489763</v>
      </c>
      <c r="U391" s="6" t="e">
        <v>#DIV/0!</v>
      </c>
      <c r="V391" s="6">
        <v>9.6043437625172465E-2</v>
      </c>
      <c r="W391" s="6">
        <v>0.2056870735839553</v>
      </c>
      <c r="X391" s="6">
        <v>0.7177052273438228</v>
      </c>
      <c r="Y391" s="6">
        <v>-1</v>
      </c>
      <c r="Z391" s="6">
        <v>5.032864380159868</v>
      </c>
      <c r="AA391" s="6">
        <v>-0.11469147550940509</v>
      </c>
      <c r="AB391" s="6">
        <v>0.82650504461888796</v>
      </c>
      <c r="AC391" s="6">
        <v>0.11701306163489827</v>
      </c>
      <c r="AD391" s="12">
        <v>377.16794145132832</v>
      </c>
    </row>
    <row r="392" spans="1:30">
      <c r="A392" s="18" t="s">
        <v>3514</v>
      </c>
      <c r="B392" s="18" t="s">
        <v>3515</v>
      </c>
      <c r="C392" s="18" t="s">
        <v>3577</v>
      </c>
      <c r="D392" s="9">
        <v>26603759000000</v>
      </c>
      <c r="E392" s="9">
        <v>25142086000000</v>
      </c>
      <c r="F392" s="10">
        <v>25410989000000</v>
      </c>
      <c r="G392" s="10">
        <v>0</v>
      </c>
      <c r="H392" s="9">
        <v>4748417000000</v>
      </c>
      <c r="I392" s="9">
        <v>4940557000000</v>
      </c>
      <c r="J392" s="10">
        <v>5365047000000</v>
      </c>
      <c r="K392" s="10">
        <v>0</v>
      </c>
      <c r="L392" s="9">
        <v>1079179000000</v>
      </c>
      <c r="M392" s="9">
        <v>855081000000</v>
      </c>
      <c r="N392" s="10">
        <v>859569000000</v>
      </c>
      <c r="O392" s="12">
        <v>0</v>
      </c>
      <c r="P392" s="6">
        <v>0.21996788807977938</v>
      </c>
      <c r="Q392" s="6">
        <v>0.2025343324247442</v>
      </c>
      <c r="R392" s="6">
        <v>0.20784704589303252</v>
      </c>
      <c r="S392" s="6">
        <v>-1</v>
      </c>
      <c r="T392" s="6">
        <v>0.17848669430511679</v>
      </c>
      <c r="U392" s="6">
        <v>0.19650545304792927</v>
      </c>
      <c r="V392" s="6">
        <v>0.21113097959312013</v>
      </c>
      <c r="W392" s="6" t="e">
        <v>#DIV/0!</v>
      </c>
      <c r="X392" s="6">
        <v>0.47435192893409461</v>
      </c>
      <c r="Y392" s="6">
        <v>0.32086310411405639</v>
      </c>
      <c r="Z392" s="6">
        <v>0.24210483424123322</v>
      </c>
      <c r="AA392" s="6">
        <v>-1</v>
      </c>
      <c r="AB392" s="6">
        <v>0.33193373083186128</v>
      </c>
      <c r="AC392" s="6">
        <v>-0.25</v>
      </c>
      <c r="AD392" s="12">
        <v>6169.8796017624991</v>
      </c>
    </row>
    <row r="393" spans="1:30">
      <c r="A393" s="18" t="s">
        <v>2689</v>
      </c>
      <c r="B393" s="18" t="s">
        <v>2690</v>
      </c>
      <c r="C393" s="18" t="s">
        <v>3605</v>
      </c>
      <c r="D393" s="9">
        <v>320278000000</v>
      </c>
      <c r="E393" s="9">
        <v>264149000000</v>
      </c>
      <c r="F393" s="10">
        <v>248477000000</v>
      </c>
      <c r="G393" s="10">
        <v>288441000000</v>
      </c>
      <c r="H393" s="9">
        <v>57623000000</v>
      </c>
      <c r="I393" s="9">
        <v>70866000000</v>
      </c>
      <c r="J393" s="10">
        <v>62735000000</v>
      </c>
      <c r="K393" s="10">
        <v>66545000000</v>
      </c>
      <c r="L393" s="9">
        <v>9243000000</v>
      </c>
      <c r="M393" s="9">
        <v>17935000000</v>
      </c>
      <c r="N393" s="10">
        <v>16444000000</v>
      </c>
      <c r="O393" s="12">
        <v>16167000000</v>
      </c>
      <c r="P393" s="6">
        <v>1.8318374782349349</v>
      </c>
      <c r="Q393" s="6">
        <v>0.70528429717641206</v>
      </c>
      <c r="R393" s="6">
        <v>-9.8880623611307616E-2</v>
      </c>
      <c r="S393" s="6">
        <v>0.37905347780939108</v>
      </c>
      <c r="T393" s="6">
        <v>0.17991557334565597</v>
      </c>
      <c r="U393" s="6">
        <v>0.2682804023486744</v>
      </c>
      <c r="V393" s="6">
        <v>0.25247809656426951</v>
      </c>
      <c r="W393" s="6">
        <v>0.23070575958341566</v>
      </c>
      <c r="X393" s="6">
        <v>-7.8234337079845034E-2</v>
      </c>
      <c r="Y393" s="6">
        <v>1.0032366039705904</v>
      </c>
      <c r="Z393" s="6">
        <v>1.7967652833833998</v>
      </c>
      <c r="AA393" s="6">
        <v>2.10759050603717</v>
      </c>
      <c r="AB393" s="6">
        <v>0.80175015009144546</v>
      </c>
      <c r="AC393" s="6">
        <v>0.43871595729547386</v>
      </c>
      <c r="AD393" s="12">
        <v>1345.3915798545675</v>
      </c>
    </row>
    <row r="394" spans="1:30">
      <c r="A394" s="18" t="s">
        <v>2877</v>
      </c>
      <c r="B394" s="18" t="s">
        <v>2878</v>
      </c>
      <c r="C394" s="18" t="s">
        <v>3588</v>
      </c>
      <c r="D394" s="9">
        <v>351991000000</v>
      </c>
      <c r="E394" s="9">
        <v>237315000000</v>
      </c>
      <c r="F394" s="10">
        <v>223061000000</v>
      </c>
      <c r="G394" s="10">
        <v>241050000000</v>
      </c>
      <c r="H394" s="9">
        <v>80400000000</v>
      </c>
      <c r="I394" s="9">
        <v>30436000000</v>
      </c>
      <c r="J394" s="10">
        <v>36236000000</v>
      </c>
      <c r="K394" s="10">
        <v>25025000000</v>
      </c>
      <c r="L394" s="9">
        <v>8257000000</v>
      </c>
      <c r="M394" s="9">
        <v>3241000000</v>
      </c>
      <c r="N394" s="10">
        <v>1617000000</v>
      </c>
      <c r="O394" s="12">
        <v>2692000000</v>
      </c>
      <c r="P394" s="6">
        <v>0.78785916544819934</v>
      </c>
      <c r="Q394" s="6">
        <v>0.20850344452295774</v>
      </c>
      <c r="R394" s="6">
        <v>-5.7405269050833645E-2</v>
      </c>
      <c r="S394" s="6">
        <v>0.1738230152526466</v>
      </c>
      <c r="T394" s="6">
        <v>0.22841493106357832</v>
      </c>
      <c r="U394" s="6">
        <v>0.12825148010028864</v>
      </c>
      <c r="V394" s="6">
        <v>0.16244883686525211</v>
      </c>
      <c r="W394" s="6">
        <v>0.10381663555278987</v>
      </c>
      <c r="X394" s="6">
        <v>0.47594019401745252</v>
      </c>
      <c r="Y394" s="6">
        <v>1.2696864270562511</v>
      </c>
      <c r="Z394" s="6">
        <v>-3.4271422205793545E-2</v>
      </c>
      <c r="AA394" s="6">
        <v>0.6532374786079469</v>
      </c>
      <c r="AB394" s="6">
        <v>0.37167430737369256</v>
      </c>
      <c r="AC394" s="6">
        <v>0.13944060155956634</v>
      </c>
      <c r="AD394" s="12">
        <v>994.86211338243425</v>
      </c>
    </row>
    <row r="395" spans="1:30">
      <c r="A395" s="18" t="s">
        <v>1120</v>
      </c>
      <c r="B395" s="18" t="s">
        <v>2674</v>
      </c>
      <c r="C395" s="18" t="s">
        <v>3571</v>
      </c>
      <c r="D395" s="9">
        <v>44075000000</v>
      </c>
      <c r="E395" s="9">
        <v>48588000000</v>
      </c>
      <c r="F395" s="10">
        <v>46408000000</v>
      </c>
      <c r="G395" s="10">
        <v>50521000000</v>
      </c>
      <c r="H395" s="9">
        <v>6906000000</v>
      </c>
      <c r="I395" s="9">
        <v>6601000000</v>
      </c>
      <c r="J395" s="10">
        <v>6196000000</v>
      </c>
      <c r="K395" s="10">
        <v>7937000000</v>
      </c>
      <c r="L395" s="9">
        <v>3144000000</v>
      </c>
      <c r="M395" s="9">
        <v>1980000000</v>
      </c>
      <c r="N395" s="10">
        <v>2070000000</v>
      </c>
      <c r="O395" s="12">
        <v>2692000000</v>
      </c>
      <c r="P395" s="6">
        <v>0.10225937200705179</v>
      </c>
      <c r="Q395" s="6">
        <v>0.16643063056135035</v>
      </c>
      <c r="R395" s="6">
        <v>-6.0521682165276862E-2</v>
      </c>
      <c r="S395" s="6">
        <v>0.30625170907303634</v>
      </c>
      <c r="T395" s="6">
        <v>0.1566874645490641</v>
      </c>
      <c r="U395" s="6">
        <v>0.13585659010455256</v>
      </c>
      <c r="V395" s="6">
        <v>0.13351146354076884</v>
      </c>
      <c r="W395" s="6">
        <v>0.15710298687674432</v>
      </c>
      <c r="X395" s="6">
        <v>-0.35296133905865934</v>
      </c>
      <c r="Y395" s="6">
        <v>-0.45521988512396705</v>
      </c>
      <c r="Z395" s="6">
        <v>-0.44634050073273773</v>
      </c>
      <c r="AA395" s="6">
        <v>1.1563920066643214</v>
      </c>
      <c r="AB395" s="6">
        <v>-0.47512191486508093</v>
      </c>
      <c r="AC395" s="6">
        <v>-3.2670755363708476E-2</v>
      </c>
      <c r="AD395" s="12">
        <v>459.44639637127506</v>
      </c>
    </row>
    <row r="396" spans="1:30">
      <c r="A396" s="18" t="s">
        <v>1052</v>
      </c>
      <c r="B396" s="18" t="s">
        <v>2566</v>
      </c>
      <c r="C396" s="18" t="s">
        <v>3583</v>
      </c>
      <c r="D396" s="9">
        <v>15589000000</v>
      </c>
      <c r="E396" s="9">
        <v>0</v>
      </c>
      <c r="F396" s="10">
        <v>39198000000</v>
      </c>
      <c r="G396" s="10">
        <v>0</v>
      </c>
      <c r="H396" s="9">
        <v>1777000000</v>
      </c>
      <c r="I396" s="9">
        <v>0</v>
      </c>
      <c r="J396" s="10">
        <v>-451000000</v>
      </c>
      <c r="K396" s="10">
        <v>0</v>
      </c>
      <c r="L396" s="9">
        <v>1631000000</v>
      </c>
      <c r="M396" s="9">
        <v>0</v>
      </c>
      <c r="N396" s="10">
        <v>7774000000</v>
      </c>
      <c r="O396" s="12">
        <v>0</v>
      </c>
      <c r="P396" s="6">
        <v>-0.26203049967473857</v>
      </c>
      <c r="Q396" s="6">
        <v>-1</v>
      </c>
      <c r="R396" s="6">
        <v>0.59516170530553825</v>
      </c>
      <c r="S396" s="6">
        <v>-1</v>
      </c>
      <c r="T396" s="6">
        <v>0.11399063442170762</v>
      </c>
      <c r="U396" s="6" t="e">
        <v>#DIV/0!</v>
      </c>
      <c r="V396" s="6">
        <v>-1.1505689065768661E-2</v>
      </c>
      <c r="W396" s="6" t="e">
        <v>#DIV/0!</v>
      </c>
      <c r="X396" s="6">
        <v>-0.34478544805262129</v>
      </c>
      <c r="Y396" s="6">
        <v>-1</v>
      </c>
      <c r="Z396" s="6">
        <v>0.26183357455815298</v>
      </c>
      <c r="AA396" s="6">
        <v>-1</v>
      </c>
      <c r="AB396" s="6">
        <v>-0.20755662998403568</v>
      </c>
      <c r="AC396" s="6">
        <v>-0.25</v>
      </c>
      <c r="AD396" s="12">
        <v>1175.6279390698476</v>
      </c>
    </row>
    <row r="397" spans="1:30">
      <c r="A397" s="18" t="s">
        <v>3516</v>
      </c>
      <c r="B397" s="18" t="s">
        <v>3517</v>
      </c>
      <c r="C397" s="18" t="s">
        <v>3576</v>
      </c>
      <c r="D397" s="9">
        <v>110201000000</v>
      </c>
      <c r="E397" s="9">
        <v>145471000000</v>
      </c>
      <c r="F397" s="10">
        <v>60052000000</v>
      </c>
      <c r="G397" s="10">
        <v>146337000000</v>
      </c>
      <c r="H397" s="9">
        <v>34278000000</v>
      </c>
      <c r="I397" s="9">
        <v>36240000000</v>
      </c>
      <c r="J397" s="10">
        <v>5632000000</v>
      </c>
      <c r="K397" s="10">
        <v>65221000000</v>
      </c>
      <c r="L397" s="9">
        <v>228077000000</v>
      </c>
      <c r="M397" s="9">
        <v>118913000000</v>
      </c>
      <c r="N397" s="10">
        <v>3444000000</v>
      </c>
      <c r="O397" s="12">
        <v>5192000000</v>
      </c>
      <c r="P397" s="6">
        <v>0.17110337940902096</v>
      </c>
      <c r="Q397" s="6">
        <v>8.7595513671656647E-2</v>
      </c>
      <c r="R397" s="6">
        <v>-0.88277809280534725</v>
      </c>
      <c r="S397" s="6">
        <v>8.4937936949422763</v>
      </c>
      <c r="T397" s="6">
        <v>0.31104980898539941</v>
      </c>
      <c r="U397" s="6">
        <v>0.24912181809432807</v>
      </c>
      <c r="V397" s="6">
        <v>9.3785385998801041E-2</v>
      </c>
      <c r="W397" s="6">
        <v>0.44569042689135352</v>
      </c>
      <c r="X397" s="6">
        <v>13.846489658870297</v>
      </c>
      <c r="Y397" s="6">
        <v>2.9907842580017836</v>
      </c>
      <c r="Z397" s="6">
        <v>-0.95957252012691963</v>
      </c>
      <c r="AA397" s="6">
        <v>0.16458241133440651</v>
      </c>
      <c r="AB397" s="6">
        <v>1.3209831820239089</v>
      </c>
      <c r="AC397" s="6">
        <v>1.168014345920354</v>
      </c>
      <c r="AD397" s="12">
        <v>3810.7716852846474</v>
      </c>
    </row>
    <row r="398" spans="1:30">
      <c r="A398" s="18" t="s">
        <v>869</v>
      </c>
      <c r="B398" s="18" t="s">
        <v>2706</v>
      </c>
      <c r="C398" s="18" t="s">
        <v>3606</v>
      </c>
      <c r="D398" s="9">
        <v>586796000000</v>
      </c>
      <c r="E398" s="9">
        <v>612594000000</v>
      </c>
      <c r="F398" s="10">
        <v>567127000000</v>
      </c>
      <c r="G398" s="10">
        <v>468737000000</v>
      </c>
      <c r="H398" s="9">
        <v>120178000000</v>
      </c>
      <c r="I398" s="9">
        <v>108466000000</v>
      </c>
      <c r="J398" s="10">
        <v>132398000000</v>
      </c>
      <c r="K398" s="10">
        <v>69107000000</v>
      </c>
      <c r="L398" s="9">
        <v>9385000000</v>
      </c>
      <c r="M398" s="9">
        <v>13479000000</v>
      </c>
      <c r="N398" s="10">
        <v>614000000</v>
      </c>
      <c r="O398" s="12">
        <v>1640000000</v>
      </c>
      <c r="P398" s="6">
        <v>3.5186513752521391E-3</v>
      </c>
      <c r="Q398" s="6">
        <v>0.3740577336631839</v>
      </c>
      <c r="R398" s="6">
        <v>-7.2852340729265566E-2</v>
      </c>
      <c r="S398" s="6">
        <v>-0.31495504065723012</v>
      </c>
      <c r="T398" s="6">
        <v>0.20480371372674661</v>
      </c>
      <c r="U398" s="6">
        <v>0.17706017362233387</v>
      </c>
      <c r="V398" s="6">
        <v>0.23345388246371623</v>
      </c>
      <c r="W398" s="6">
        <v>0.14743235545732469</v>
      </c>
      <c r="X398" s="6">
        <v>-0.4083063077454806</v>
      </c>
      <c r="Y398" s="6">
        <v>0.41272294356825673</v>
      </c>
      <c r="Z398" s="6">
        <v>-0.98387730506559412</v>
      </c>
      <c r="AA398" s="6">
        <v>-0.74873708032763731</v>
      </c>
      <c r="AB398" s="6">
        <v>-0.65510042696668314</v>
      </c>
      <c r="AC398" s="6">
        <v>-0.22838965037289427</v>
      </c>
      <c r="AD398" s="12">
        <v>678.88093782977137</v>
      </c>
    </row>
    <row r="399" spans="1:30">
      <c r="A399" s="18" t="s">
        <v>423</v>
      </c>
      <c r="B399" s="18" t="s">
        <v>2126</v>
      </c>
      <c r="C399" s="18" t="s">
        <v>3597</v>
      </c>
      <c r="D399" s="9">
        <v>341980000000</v>
      </c>
      <c r="E399" s="9">
        <v>280119000000</v>
      </c>
      <c r="F399" s="10">
        <v>356222000000</v>
      </c>
      <c r="G399" s="10">
        <v>308672000000</v>
      </c>
      <c r="H399" s="9">
        <v>14334000000</v>
      </c>
      <c r="I399" s="9">
        <v>8280000000</v>
      </c>
      <c r="J399" s="10">
        <v>12422000000</v>
      </c>
      <c r="K399" s="10">
        <v>7679000000</v>
      </c>
      <c r="L399" s="9">
        <v>6402000000</v>
      </c>
      <c r="M399" s="9">
        <v>2007000000</v>
      </c>
      <c r="N399" s="10">
        <v>3000000</v>
      </c>
      <c r="O399" s="12">
        <v>1186000000</v>
      </c>
      <c r="P399" s="6">
        <v>0.92944049961978226</v>
      </c>
      <c r="Q399" s="6">
        <v>1.0073067235683166</v>
      </c>
      <c r="R399" s="6">
        <v>0.29906033753928957</v>
      </c>
      <c r="S399" s="6">
        <v>0.50634858745593114</v>
      </c>
      <c r="T399" s="6">
        <v>4.1914731855664071E-2</v>
      </c>
      <c r="U399" s="6">
        <v>2.9558866053355896E-2</v>
      </c>
      <c r="V399" s="6">
        <v>3.4871512708367254E-2</v>
      </c>
      <c r="W399" s="6">
        <v>2.487753991291727E-2</v>
      </c>
      <c r="X399" s="6">
        <v>3.4098416755249241</v>
      </c>
      <c r="Y399" s="6">
        <v>1.5536689383800681</v>
      </c>
      <c r="Z399" s="6">
        <v>-0.99989882528573359</v>
      </c>
      <c r="AA399" s="6">
        <v>-0.65631394463255266</v>
      </c>
      <c r="AB399" s="6">
        <v>-0.55245840407862246</v>
      </c>
      <c r="AC399" s="6">
        <v>-0.22309083584123696</v>
      </c>
      <c r="AD399" s="12">
        <v>746.0261940849557</v>
      </c>
    </row>
    <row r="400" spans="1:30">
      <c r="A400" s="18" t="s">
        <v>1138</v>
      </c>
      <c r="B400" s="18" t="s">
        <v>2713</v>
      </c>
      <c r="C400" s="18" t="s">
        <v>3603</v>
      </c>
      <c r="D400" s="9">
        <v>167100000000</v>
      </c>
      <c r="E400" s="9">
        <v>164516000000</v>
      </c>
      <c r="F400" s="10">
        <v>173832000000</v>
      </c>
      <c r="G400" s="10">
        <v>186284000000</v>
      </c>
      <c r="H400" s="9">
        <v>53894000000</v>
      </c>
      <c r="I400" s="9">
        <v>53594000000</v>
      </c>
      <c r="J400" s="10">
        <v>63420000000</v>
      </c>
      <c r="K400" s="10">
        <v>57352000000</v>
      </c>
      <c r="L400" s="9">
        <v>4560000000</v>
      </c>
      <c r="M400" s="9">
        <v>3033000000</v>
      </c>
      <c r="N400" s="10">
        <v>2555000000</v>
      </c>
      <c r="O400" s="12">
        <v>3481000000</v>
      </c>
      <c r="P400" s="6">
        <v>3.5862547336524955E-2</v>
      </c>
      <c r="Q400" s="6">
        <v>1.0008819840135371E-2</v>
      </c>
      <c r="R400" s="6">
        <v>4.9265126800272459E-2</v>
      </c>
      <c r="S400" s="6">
        <v>0.16751107925488529</v>
      </c>
      <c r="T400" s="6">
        <v>0.322525433871933</v>
      </c>
      <c r="U400" s="6">
        <v>0.32576770648447567</v>
      </c>
      <c r="V400" s="6">
        <v>0.36483501311611211</v>
      </c>
      <c r="W400" s="6">
        <v>0.30787399884048011</v>
      </c>
      <c r="X400" s="6">
        <v>0.2113725996327511</v>
      </c>
      <c r="Y400" s="6">
        <v>6.9122727352282587E-2</v>
      </c>
      <c r="Z400" s="6">
        <v>0.33125942116140089</v>
      </c>
      <c r="AA400" s="6">
        <v>1.7558124755841592E-2</v>
      </c>
      <c r="AB400" s="6">
        <v>0.17753918359584508</v>
      </c>
      <c r="AC400" s="6">
        <v>5.129426072911758E-2</v>
      </c>
      <c r="AD400" s="12">
        <v>1250.3669724770643</v>
      </c>
    </row>
    <row r="401" spans="1:30">
      <c r="A401" s="18" t="s">
        <v>79</v>
      </c>
      <c r="B401" s="18" t="s">
        <v>1733</v>
      </c>
      <c r="C401" s="18" t="s">
        <v>3592</v>
      </c>
      <c r="D401" s="9">
        <v>168601000000</v>
      </c>
      <c r="E401" s="9">
        <v>178202000000</v>
      </c>
      <c r="F401" s="10">
        <v>190048000000</v>
      </c>
      <c r="G401" s="10">
        <v>158419000000</v>
      </c>
      <c r="H401" s="9">
        <v>80345000000</v>
      </c>
      <c r="I401" s="9">
        <v>90507000000</v>
      </c>
      <c r="J401" s="10">
        <v>81252000000</v>
      </c>
      <c r="K401" s="10">
        <v>73682000000</v>
      </c>
      <c r="L401" s="9">
        <v>56899000000</v>
      </c>
      <c r="M401" s="9">
        <v>59495000000</v>
      </c>
      <c r="N401" s="10">
        <v>46225000000</v>
      </c>
      <c r="O401" s="12">
        <v>54061000000</v>
      </c>
      <c r="P401" s="6">
        <v>6.2381504405798691E-2</v>
      </c>
      <c r="Q401" s="6">
        <v>-1.890999046835859E-2</v>
      </c>
      <c r="R401" s="6">
        <v>8.7512235436156827E-2</v>
      </c>
      <c r="S401" s="6">
        <v>-2.5808608555870683E-2</v>
      </c>
      <c r="T401" s="6">
        <v>0.47653928505762122</v>
      </c>
      <c r="U401" s="6">
        <v>0.50788992267202393</v>
      </c>
      <c r="V401" s="6">
        <v>0.42753409664926756</v>
      </c>
      <c r="W401" s="6">
        <v>0.46510835190223393</v>
      </c>
      <c r="X401" s="6">
        <v>-9.4198637975428726E-2</v>
      </c>
      <c r="Y401" s="6">
        <v>-8.9086782198704598E-2</v>
      </c>
      <c r="Z401" s="6">
        <v>-4.9320847614026636E-2</v>
      </c>
      <c r="AA401" s="6">
        <v>-7.0130945158096147E-2</v>
      </c>
      <c r="AB401" s="6">
        <v>-8.399461160804067E-2</v>
      </c>
      <c r="AC401" s="6">
        <v>-6.1892438672607408E-2</v>
      </c>
      <c r="AD401" s="12">
        <v>8281.0601285681587</v>
      </c>
    </row>
    <row r="402" spans="1:30">
      <c r="A402" s="18" t="s">
        <v>1124</v>
      </c>
      <c r="B402" s="18" t="s">
        <v>2678</v>
      </c>
      <c r="C402" s="18" t="s">
        <v>3590</v>
      </c>
      <c r="D402" s="9">
        <v>20236000000</v>
      </c>
      <c r="E402" s="9">
        <v>6294000000</v>
      </c>
      <c r="F402" s="10">
        <v>11456000000</v>
      </c>
      <c r="G402" s="10">
        <v>6972000000</v>
      </c>
      <c r="H402" s="9">
        <v>5010000000</v>
      </c>
      <c r="I402" s="9">
        <v>667000000</v>
      </c>
      <c r="J402" s="10">
        <v>2681000000</v>
      </c>
      <c r="K402" s="10">
        <v>1823000000</v>
      </c>
      <c r="L402" s="9">
        <v>26944000000</v>
      </c>
      <c r="M402" s="9">
        <v>15411000000</v>
      </c>
      <c r="N402" s="10">
        <v>12064000000</v>
      </c>
      <c r="O402" s="12">
        <v>3712000000</v>
      </c>
      <c r="P402" s="6">
        <v>-0.73945403527121845</v>
      </c>
      <c r="Q402" s="6">
        <v>-0.64228682612470578</v>
      </c>
      <c r="R402" s="6">
        <v>9.2845495704866832E-2</v>
      </c>
      <c r="S402" s="6">
        <v>0.93463509292062474</v>
      </c>
      <c r="T402" s="6">
        <v>0.24757857284048232</v>
      </c>
      <c r="U402" s="6">
        <v>0.10597394343819511</v>
      </c>
      <c r="V402" s="6">
        <v>0.23402583798882681</v>
      </c>
      <c r="W402" s="6">
        <v>0.2614744693057946</v>
      </c>
      <c r="X402" s="6">
        <v>0.3402207009205252</v>
      </c>
      <c r="Y402" s="6">
        <v>-0.55539978059404127</v>
      </c>
      <c r="Z402" s="6">
        <v>0.39246620036170071</v>
      </c>
      <c r="AA402" s="6">
        <v>-0.76527176565938748</v>
      </c>
      <c r="AB402" s="6">
        <v>-0.2021094467812975</v>
      </c>
      <c r="AC402" s="6">
        <v>-0.20627749065159146</v>
      </c>
      <c r="AD402" s="12">
        <v>1212.770535703221</v>
      </c>
    </row>
    <row r="403" spans="1:30">
      <c r="A403" s="18" t="s">
        <v>80</v>
      </c>
      <c r="B403" s="18" t="s">
        <v>1734</v>
      </c>
      <c r="C403" s="18" t="s">
        <v>3576</v>
      </c>
      <c r="D403" s="9"/>
      <c r="E403" s="9"/>
      <c r="F403" s="10"/>
      <c r="G403" s="10">
        <v>9282000000</v>
      </c>
      <c r="H403" s="9"/>
      <c r="I403" s="9"/>
      <c r="J403" s="10"/>
      <c r="K403" s="10">
        <v>529000000</v>
      </c>
      <c r="L403" s="9"/>
      <c r="M403" s="9"/>
      <c r="N403" s="10"/>
      <c r="O403" s="12">
        <v>502000000</v>
      </c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12"/>
    </row>
    <row r="404" spans="1:30">
      <c r="A404" s="18" t="s">
        <v>424</v>
      </c>
      <c r="B404" s="18" t="s">
        <v>2127</v>
      </c>
      <c r="C404" s="18" t="s">
        <v>3572</v>
      </c>
      <c r="D404" s="9">
        <v>283452000000</v>
      </c>
      <c r="E404" s="9">
        <v>271429000000</v>
      </c>
      <c r="F404" s="10">
        <v>352645000000</v>
      </c>
      <c r="G404" s="10">
        <v>356771000000</v>
      </c>
      <c r="H404" s="9">
        <v>55363000000</v>
      </c>
      <c r="I404" s="9">
        <v>54626000000</v>
      </c>
      <c r="J404" s="10">
        <v>79672000000</v>
      </c>
      <c r="K404" s="10">
        <v>83859000000</v>
      </c>
      <c r="L404" s="9">
        <v>19611000000</v>
      </c>
      <c r="M404" s="9">
        <v>18728000000</v>
      </c>
      <c r="N404" s="10">
        <v>27534000000</v>
      </c>
      <c r="O404" s="12">
        <v>32163000000</v>
      </c>
      <c r="P404" s="6">
        <v>4.3302705195995821E-2</v>
      </c>
      <c r="Q404" s="6">
        <v>-2.1280367246031689E-2</v>
      </c>
      <c r="R404" s="6">
        <v>0.20019278704651239</v>
      </c>
      <c r="S404" s="6">
        <v>0.42107430730749423</v>
      </c>
      <c r="T404" s="6">
        <v>0.19531702016567179</v>
      </c>
      <c r="U404" s="6">
        <v>0.20125336644205299</v>
      </c>
      <c r="V404" s="6">
        <v>0.22592692367678543</v>
      </c>
      <c r="W404" s="6">
        <v>0.23504993399127172</v>
      </c>
      <c r="X404" s="6">
        <v>0.3288440597816471</v>
      </c>
      <c r="Y404" s="6">
        <v>0.47623412440910712</v>
      </c>
      <c r="Z404" s="6">
        <v>0.76955525924997348</v>
      </c>
      <c r="AA404" s="6">
        <v>1.0810895321707632</v>
      </c>
      <c r="AB404" s="6">
        <v>0.43638762308878554</v>
      </c>
      <c r="AC404" s="6">
        <v>0.46522882799858956</v>
      </c>
      <c r="AD404" s="12">
        <v>4376.9248607064064</v>
      </c>
    </row>
    <row r="405" spans="1:30">
      <c r="A405" s="18" t="s">
        <v>1122</v>
      </c>
      <c r="B405" s="18" t="s">
        <v>2676</v>
      </c>
      <c r="C405" s="18" t="s">
        <v>3590</v>
      </c>
      <c r="D405" s="9">
        <v>160219000000</v>
      </c>
      <c r="E405" s="9">
        <v>64709000000</v>
      </c>
      <c r="F405" s="10">
        <v>87416000000</v>
      </c>
      <c r="G405" s="10">
        <v>134453000000</v>
      </c>
      <c r="H405" s="9">
        <v>22395000000</v>
      </c>
      <c r="I405" s="9">
        <v>10138000000</v>
      </c>
      <c r="J405" s="10">
        <v>12756000000</v>
      </c>
      <c r="K405" s="10">
        <v>16023000000</v>
      </c>
      <c r="L405" s="9">
        <v>2223000000</v>
      </c>
      <c r="M405" s="9">
        <v>1255000000</v>
      </c>
      <c r="N405" s="10">
        <v>28000000</v>
      </c>
      <c r="O405" s="12">
        <v>2398000000</v>
      </c>
      <c r="P405" s="6">
        <v>-0.249543004021551</v>
      </c>
      <c r="Q405" s="6">
        <v>-8.6947311502255639E-2</v>
      </c>
      <c r="R405" s="6">
        <v>-6.2305804827843543E-2</v>
      </c>
      <c r="S405" s="6">
        <v>-0.18876881854138808</v>
      </c>
      <c r="T405" s="6">
        <v>0.13977742964317591</v>
      </c>
      <c r="U405" s="6">
        <v>0.15667063314222132</v>
      </c>
      <c r="V405" s="6">
        <v>0.14592294316829871</v>
      </c>
      <c r="W405" s="6">
        <v>0.11917175518582701</v>
      </c>
      <c r="X405" s="6">
        <v>-0.75566190529220212</v>
      </c>
      <c r="Y405" s="6">
        <v>0.11838330273940112</v>
      </c>
      <c r="Z405" s="6">
        <v>-0.99148692696582741</v>
      </c>
      <c r="AA405" s="6">
        <v>-0.58567253139342734</v>
      </c>
      <c r="AB405" s="6">
        <v>-0.54199016606989803</v>
      </c>
      <c r="AC405" s="6">
        <v>-0.20111096745674115</v>
      </c>
      <c r="AD405" s="12">
        <v>375.30369468179919</v>
      </c>
    </row>
    <row r="406" spans="1:30">
      <c r="A406" s="18" t="s">
        <v>81</v>
      </c>
      <c r="B406" s="18" t="s">
        <v>1735</v>
      </c>
      <c r="C406" s="18" t="s">
        <v>3626</v>
      </c>
      <c r="D406" s="9">
        <v>42853000000</v>
      </c>
      <c r="E406" s="9">
        <v>19462000000</v>
      </c>
      <c r="F406" s="10">
        <v>20983000000</v>
      </c>
      <c r="G406" s="10">
        <v>6059000000</v>
      </c>
      <c r="H406" s="9">
        <v>2545000000</v>
      </c>
      <c r="I406" s="9">
        <v>505000000</v>
      </c>
      <c r="J406" s="10">
        <v>-4587000000</v>
      </c>
      <c r="K406" s="10">
        <v>-7937000000</v>
      </c>
      <c r="L406" s="9">
        <v>218000000</v>
      </c>
      <c r="M406" s="9">
        <v>-2572000000</v>
      </c>
      <c r="N406" s="10">
        <v>-7537000000</v>
      </c>
      <c r="O406" s="12">
        <v>-9033000000</v>
      </c>
      <c r="P406" s="6">
        <v>-9.8814202476955049E-2</v>
      </c>
      <c r="Q406" s="6">
        <v>-0.48762223153080508</v>
      </c>
      <c r="R406" s="6">
        <v>-0.64503978940039342</v>
      </c>
      <c r="S406" s="6">
        <v>-0.87974182567699499</v>
      </c>
      <c r="T406" s="6">
        <v>5.9389074277180126E-2</v>
      </c>
      <c r="U406" s="6">
        <v>2.5948001233172337E-2</v>
      </c>
      <c r="V406" s="6">
        <v>-0.21860553781632749</v>
      </c>
      <c r="W406" s="6">
        <v>-1.3099521373163889</v>
      </c>
      <c r="X406" s="6">
        <v>0.29923792126962673</v>
      </c>
      <c r="Y406" s="6">
        <v>-2.4760234238535803</v>
      </c>
      <c r="Z406" s="6">
        <v>-6.1975217386070875</v>
      </c>
      <c r="AA406" s="6">
        <v>-18.466845691554322</v>
      </c>
      <c r="AB406" s="6">
        <v>-7.1519399675589073</v>
      </c>
      <c r="AC406" s="6">
        <v>58.948738003613144</v>
      </c>
      <c r="AD406" s="12">
        <v>-8228.3484082033028</v>
      </c>
    </row>
    <row r="407" spans="1:30">
      <c r="A407" s="18" t="s">
        <v>82</v>
      </c>
      <c r="B407" s="18" t="s">
        <v>1736</v>
      </c>
      <c r="C407" s="18" t="s">
        <v>3625</v>
      </c>
      <c r="D407" s="9">
        <v>24642000000</v>
      </c>
      <c r="E407" s="9">
        <v>38671000000</v>
      </c>
      <c r="F407" s="10">
        <v>80228000000</v>
      </c>
      <c r="G407" s="10">
        <v>17756000000</v>
      </c>
      <c r="H407" s="9">
        <v>11873000000</v>
      </c>
      <c r="I407" s="9">
        <v>14899000000</v>
      </c>
      <c r="J407" s="10">
        <v>61505000000</v>
      </c>
      <c r="K407" s="10">
        <v>9634000000</v>
      </c>
      <c r="L407" s="9">
        <v>8043000000</v>
      </c>
      <c r="M407" s="9">
        <v>10480000000</v>
      </c>
      <c r="N407" s="10">
        <v>46752000000</v>
      </c>
      <c r="O407" s="12">
        <v>5206000000</v>
      </c>
      <c r="P407" s="6">
        <v>0.33783120051477172</v>
      </c>
      <c r="Q407" s="6">
        <v>0.48474742395753706</v>
      </c>
      <c r="R407" s="6">
        <v>0.90915681464405285</v>
      </c>
      <c r="S407" s="6">
        <v>-0.32922038196933878</v>
      </c>
      <c r="T407" s="6">
        <v>0.48181965749533318</v>
      </c>
      <c r="U407" s="6">
        <v>0.38527578805823487</v>
      </c>
      <c r="V407" s="6">
        <v>0.76662761130777279</v>
      </c>
      <c r="W407" s="6">
        <v>0.54257715701734621</v>
      </c>
      <c r="X407" s="6">
        <v>0.59753091342385534</v>
      </c>
      <c r="Y407" s="6">
        <v>9.1487816155291349E-2</v>
      </c>
      <c r="Z407" s="6">
        <v>3.8047809504208363</v>
      </c>
      <c r="AA407" s="6">
        <v>0.67572858151934345</v>
      </c>
      <c r="AB407" s="6">
        <v>1.4978222184120034</v>
      </c>
      <c r="AC407" s="6">
        <v>0.98186487345158602</v>
      </c>
      <c r="AD407" s="12">
        <v>4036.7936377186052</v>
      </c>
    </row>
    <row r="408" spans="1:30">
      <c r="A408" s="18" t="s">
        <v>83</v>
      </c>
      <c r="B408" s="18" t="s">
        <v>1737</v>
      </c>
      <c r="C408" s="18" t="s">
        <v>3578</v>
      </c>
      <c r="D408" s="9">
        <v>23188000000</v>
      </c>
      <c r="E408" s="9">
        <v>28248000000</v>
      </c>
      <c r="F408" s="10">
        <v>30945000000</v>
      </c>
      <c r="G408" s="10">
        <v>21527000000</v>
      </c>
      <c r="H408" s="9">
        <v>4919000000</v>
      </c>
      <c r="I408" s="9">
        <v>5335000000</v>
      </c>
      <c r="J408" s="10">
        <v>8114000000</v>
      </c>
      <c r="K408" s="10">
        <v>5800000000</v>
      </c>
      <c r="L408" s="9">
        <v>1928000000</v>
      </c>
      <c r="M408" s="9">
        <v>2137000000</v>
      </c>
      <c r="N408" s="10">
        <v>5712000000</v>
      </c>
      <c r="O408" s="12">
        <v>2862000000</v>
      </c>
      <c r="P408" s="6">
        <v>-0.23352099102573953</v>
      </c>
      <c r="Q408" s="6">
        <v>0.20130859632393025</v>
      </c>
      <c r="R408" s="6">
        <v>0.28994792037173672</v>
      </c>
      <c r="S408" s="6">
        <v>-0.13093854431871743</v>
      </c>
      <c r="T408" s="6">
        <v>0.21213558737277902</v>
      </c>
      <c r="U408" s="6">
        <v>0.18886292834890966</v>
      </c>
      <c r="V408" s="6">
        <v>0.26220714170302151</v>
      </c>
      <c r="W408" s="6">
        <v>0.26942908905095925</v>
      </c>
      <c r="X408" s="6">
        <v>-0.20834692038384683</v>
      </c>
      <c r="Y408" s="6">
        <v>-0.36533864138711181</v>
      </c>
      <c r="Z408" s="6">
        <v>1.2113097030595028</v>
      </c>
      <c r="AA408" s="6">
        <v>0.17998345772862284</v>
      </c>
      <c r="AB408" s="6">
        <v>3.4763983279098465E-2</v>
      </c>
      <c r="AC408" s="6">
        <v>1.107830800508508E-2</v>
      </c>
      <c r="AD408" s="12">
        <v>4155.4579880863066</v>
      </c>
    </row>
    <row r="409" spans="1:30">
      <c r="A409" s="18" t="s">
        <v>84</v>
      </c>
      <c r="B409" s="18" t="s">
        <v>1738</v>
      </c>
      <c r="C409" s="18" t="s">
        <v>3603</v>
      </c>
      <c r="D409" s="10">
        <v>260663000000</v>
      </c>
      <c r="E409" s="10">
        <v>311790000000</v>
      </c>
      <c r="F409" s="10">
        <v>368020000000</v>
      </c>
      <c r="G409" s="10">
        <v>0</v>
      </c>
      <c r="H409" s="10">
        <v>28331000000</v>
      </c>
      <c r="I409" s="10">
        <v>49276000000</v>
      </c>
      <c r="J409" s="10">
        <v>48428000000</v>
      </c>
      <c r="K409" s="10">
        <v>0</v>
      </c>
      <c r="L409" s="10">
        <v>6150000000</v>
      </c>
      <c r="M409" s="10">
        <v>20308000000</v>
      </c>
      <c r="N409" s="10">
        <v>13557000000</v>
      </c>
      <c r="O409" s="12">
        <v>0</v>
      </c>
      <c r="P409" s="6" t="e">
        <v>#DIV/0!</v>
      </c>
      <c r="Q409" s="6" t="e">
        <v>#DIV/0!</v>
      </c>
      <c r="R409" s="6" t="e">
        <v>#DIV/0!</v>
      </c>
      <c r="S409" s="6">
        <v>-1</v>
      </c>
      <c r="T409" s="6">
        <v>0.10868822962982855</v>
      </c>
      <c r="U409" s="6">
        <v>0.1580422720420796</v>
      </c>
      <c r="V409" s="6">
        <v>0.13159067441986849</v>
      </c>
      <c r="W409" s="6" t="e">
        <v>#DIV/0!</v>
      </c>
      <c r="X409" s="6" t="e">
        <v>#DIV/0!</v>
      </c>
      <c r="Y409" s="6" t="e">
        <v>#DIV/0!</v>
      </c>
      <c r="Z409" s="6" t="e">
        <v>#DIV/0!</v>
      </c>
      <c r="AA409" s="6">
        <v>-1</v>
      </c>
      <c r="AB409" s="6">
        <v>-3.8220439158935471E-2</v>
      </c>
      <c r="AC409" s="6">
        <v>-0.25</v>
      </c>
      <c r="AD409" s="12">
        <v>1161.8757259001163</v>
      </c>
    </row>
    <row r="410" spans="1:30">
      <c r="A410" s="18" t="s">
        <v>85</v>
      </c>
      <c r="B410" s="18" t="s">
        <v>1739</v>
      </c>
      <c r="C410" s="18" t="s">
        <v>3630</v>
      </c>
      <c r="D410" s="9">
        <v>0</v>
      </c>
      <c r="E410" s="9">
        <v>0</v>
      </c>
      <c r="F410" s="10">
        <v>0</v>
      </c>
      <c r="G410" s="10">
        <v>0</v>
      </c>
      <c r="H410" s="9">
        <v>0</v>
      </c>
      <c r="I410" s="9">
        <v>0</v>
      </c>
      <c r="J410" s="10">
        <v>-2274000000</v>
      </c>
      <c r="K410" s="10">
        <v>0</v>
      </c>
      <c r="L410" s="9">
        <v>-3519000000</v>
      </c>
      <c r="M410" s="9">
        <v>0</v>
      </c>
      <c r="N410" s="10">
        <v>0</v>
      </c>
      <c r="O410" s="12">
        <v>0</v>
      </c>
      <c r="P410" s="6">
        <v>-1</v>
      </c>
      <c r="Q410" s="6">
        <v>-1</v>
      </c>
      <c r="R410" s="6">
        <v>-1</v>
      </c>
      <c r="S410" s="6" t="e">
        <v>#DIV/0!</v>
      </c>
      <c r="T410" s="6" t="e">
        <v>#DIV/0!</v>
      </c>
      <c r="U410" s="6" t="e">
        <v>#DIV/0!</v>
      </c>
      <c r="V410" s="6" t="e">
        <v>#DIV/0!</v>
      </c>
      <c r="W410" s="6" t="e">
        <v>#DIV/0!</v>
      </c>
      <c r="X410" s="6">
        <v>0.17531304788022883</v>
      </c>
      <c r="Y410" s="6">
        <v>1</v>
      </c>
      <c r="Z410" s="6">
        <v>1</v>
      </c>
      <c r="AA410" s="6">
        <v>1</v>
      </c>
      <c r="AB410" s="6">
        <v>-1.330482514134925</v>
      </c>
      <c r="AC410" s="6">
        <v>-0.25</v>
      </c>
      <c r="AD410" s="12">
        <v>-127.60869856896218</v>
      </c>
    </row>
    <row r="411" spans="1:30">
      <c r="A411" s="18" t="s">
        <v>425</v>
      </c>
      <c r="B411" s="18" t="s">
        <v>2129</v>
      </c>
      <c r="C411" s="18" t="s">
        <v>3587</v>
      </c>
      <c r="D411" s="9">
        <v>2963744000000</v>
      </c>
      <c r="E411" s="9">
        <v>3068490000000</v>
      </c>
      <c r="F411" s="10">
        <v>3201122000000</v>
      </c>
      <c r="G411" s="10">
        <v>2451562000000</v>
      </c>
      <c r="H411" s="9">
        <v>112494000000</v>
      </c>
      <c r="I411" s="9">
        <v>100925000000</v>
      </c>
      <c r="J411" s="10">
        <v>129572000000</v>
      </c>
      <c r="K411" s="10">
        <v>212011000000</v>
      </c>
      <c r="L411" s="9">
        <v>135580000000</v>
      </c>
      <c r="M411" s="9">
        <v>6209000000</v>
      </c>
      <c r="N411" s="10">
        <v>7155000000</v>
      </c>
      <c r="O411" s="12">
        <v>41492000000</v>
      </c>
      <c r="P411" s="6">
        <v>-0.30935616165766627</v>
      </c>
      <c r="Q411" s="6">
        <v>-0.11622397666830114</v>
      </c>
      <c r="R411" s="6">
        <v>-7.5579501039228003E-2</v>
      </c>
      <c r="S411" s="6">
        <v>-0.1671101461026096</v>
      </c>
      <c r="T411" s="6">
        <v>3.7956719608711144E-2</v>
      </c>
      <c r="U411" s="6">
        <v>3.2890770378916016E-2</v>
      </c>
      <c r="V411" s="6">
        <v>4.0477057731632848E-2</v>
      </c>
      <c r="W411" s="6">
        <v>8.6479966649833859E-2</v>
      </c>
      <c r="X411" s="6">
        <v>0.24482959932955645</v>
      </c>
      <c r="Y411" s="6">
        <v>7.4609888604738295</v>
      </c>
      <c r="Z411" s="6">
        <v>1.0412563966309689</v>
      </c>
      <c r="AA411" s="6">
        <v>1.4083421091268891</v>
      </c>
      <c r="AB411" s="6">
        <v>-0.17443942506187893</v>
      </c>
      <c r="AC411" s="6">
        <v>-0.24317043204062427</v>
      </c>
      <c r="AD411" s="12">
        <v>1046.3524072446028</v>
      </c>
    </row>
    <row r="412" spans="1:30">
      <c r="A412" s="18" t="s">
        <v>1127</v>
      </c>
      <c r="B412" s="18" t="s">
        <v>2685</v>
      </c>
      <c r="C412" s="18" t="s">
        <v>3612</v>
      </c>
      <c r="D412" s="9">
        <v>603072000000</v>
      </c>
      <c r="E412" s="9">
        <v>389484000000</v>
      </c>
      <c r="F412" s="10">
        <v>1221269000000</v>
      </c>
      <c r="G412" s="10">
        <v>416201000000</v>
      </c>
      <c r="H412" s="9">
        <v>249444000000</v>
      </c>
      <c r="I412" s="9">
        <v>239648000000</v>
      </c>
      <c r="J412" s="10">
        <v>481751000000</v>
      </c>
      <c r="K412" s="10">
        <v>156902000000</v>
      </c>
      <c r="L412" s="9">
        <v>120513000000</v>
      </c>
      <c r="M412" s="9">
        <v>146493000000</v>
      </c>
      <c r="N412" s="10">
        <v>547828000000</v>
      </c>
      <c r="O412" s="12">
        <v>110422000000</v>
      </c>
      <c r="P412" s="6">
        <v>-0.30768776948765958</v>
      </c>
      <c r="Q412" s="6">
        <v>-0.70718274181331242</v>
      </c>
      <c r="R412" s="6">
        <v>0.50123877631202252</v>
      </c>
      <c r="S412" s="6">
        <v>0.2525772799050196</v>
      </c>
      <c r="T412" s="6">
        <v>0.41362225405921682</v>
      </c>
      <c r="U412" s="6">
        <v>0.615296135399657</v>
      </c>
      <c r="V412" s="6">
        <v>0.39446755792540383</v>
      </c>
      <c r="W412" s="6">
        <v>0.37698611968736262</v>
      </c>
      <c r="X412" s="6">
        <v>-0.3427777492915936</v>
      </c>
      <c r="Y412" s="6">
        <v>-0.65125790012916684</v>
      </c>
      <c r="Z412" s="6">
        <v>3.3555515748142164</v>
      </c>
      <c r="AA412" s="6">
        <v>-0.23973446195321393</v>
      </c>
      <c r="AB412" s="6">
        <v>0.25751514591962432</v>
      </c>
      <c r="AC412" s="6">
        <v>9.1069606974378714E-2</v>
      </c>
      <c r="AD412" s="12">
        <v>3705.4323528702089</v>
      </c>
    </row>
    <row r="413" spans="1:30">
      <c r="A413" s="18" t="s">
        <v>1393</v>
      </c>
      <c r="B413" s="18" t="s">
        <v>3137</v>
      </c>
      <c r="C413" s="18" t="s">
        <v>3586</v>
      </c>
      <c r="D413" s="9">
        <v>140885000000</v>
      </c>
      <c r="E413" s="9">
        <v>130696000000</v>
      </c>
      <c r="F413" s="10">
        <v>134251000000</v>
      </c>
      <c r="G413" s="10">
        <v>98259000000</v>
      </c>
      <c r="H413" s="9">
        <v>42949000000</v>
      </c>
      <c r="I413" s="9">
        <v>34307000000</v>
      </c>
      <c r="J413" s="10">
        <v>42494000000</v>
      </c>
      <c r="K413" s="10">
        <v>29165000000</v>
      </c>
      <c r="L413" s="9">
        <v>32334000000</v>
      </c>
      <c r="M413" s="9">
        <v>24921000000</v>
      </c>
      <c r="N413" s="10">
        <v>39215000000</v>
      </c>
      <c r="O413" s="12">
        <v>21250000000</v>
      </c>
      <c r="P413" s="6">
        <v>-0.11713247997357554</v>
      </c>
      <c r="Q413" s="6">
        <v>-0.17260522120750199</v>
      </c>
      <c r="R413" s="6">
        <v>-3.8625739604060599E-2</v>
      </c>
      <c r="S413" s="6">
        <v>-0.11178671654884181</v>
      </c>
      <c r="T413" s="6">
        <v>0.30485147460694895</v>
      </c>
      <c r="U413" s="6">
        <v>0.26249464405949685</v>
      </c>
      <c r="V413" s="6">
        <v>0.31652650632025087</v>
      </c>
      <c r="W413" s="6">
        <v>0.29681759431706001</v>
      </c>
      <c r="X413" s="6">
        <v>-0.39222412367125037</v>
      </c>
      <c r="Y413" s="6">
        <v>-0.61078149039881835</v>
      </c>
      <c r="Z413" s="6">
        <v>0.12653736115095621</v>
      </c>
      <c r="AA413" s="6">
        <v>-0.19356410818957651</v>
      </c>
      <c r="AB413" s="6">
        <v>-0.33899487888212221</v>
      </c>
      <c r="AC413" s="6">
        <v>-0.12010977871822648</v>
      </c>
      <c r="AD413" s="12">
        <v>5370.4379562043796</v>
      </c>
    </row>
    <row r="414" spans="1:30">
      <c r="A414" s="18" t="s">
        <v>1128</v>
      </c>
      <c r="B414" s="18" t="s">
        <v>2686</v>
      </c>
      <c r="C414" s="18" t="s">
        <v>3586</v>
      </c>
      <c r="D414" s="10">
        <v>489091000000</v>
      </c>
      <c r="E414" s="10">
        <v>474482000000</v>
      </c>
      <c r="F414" s="10">
        <v>429128000000</v>
      </c>
      <c r="G414" s="10">
        <v>379688000000</v>
      </c>
      <c r="H414" s="10">
        <v>110538000000</v>
      </c>
      <c r="I414" s="10">
        <v>115242000000</v>
      </c>
      <c r="J414" s="10">
        <v>88820000000</v>
      </c>
      <c r="K414" s="10">
        <v>69204000000</v>
      </c>
      <c r="L414" s="10">
        <v>37932000000</v>
      </c>
      <c r="M414" s="10">
        <v>38205000000</v>
      </c>
      <c r="N414" s="10">
        <v>-434570000000</v>
      </c>
      <c r="O414" s="12">
        <v>24029000000</v>
      </c>
      <c r="P414" s="6" t="e">
        <v>#DIV/0!</v>
      </c>
      <c r="Q414" s="6" t="e">
        <v>#DIV/0!</v>
      </c>
      <c r="R414" s="6">
        <v>-1.1917919245505452E-2</v>
      </c>
      <c r="S414" s="6">
        <v>-6.0750137292638638E-2</v>
      </c>
      <c r="T414" s="6">
        <v>0.22600702118828603</v>
      </c>
      <c r="U414" s="6">
        <v>0.24287960344122644</v>
      </c>
      <c r="V414" s="6">
        <v>0.20697787140433624</v>
      </c>
      <c r="W414" s="6">
        <v>0.1822654389920145</v>
      </c>
      <c r="X414" s="6" t="e">
        <v>#DIV/0!</v>
      </c>
      <c r="Y414" s="6" t="e">
        <v>#DIV/0!</v>
      </c>
      <c r="Z414" s="6">
        <v>-3.38904419199429E-2</v>
      </c>
      <c r="AA414" s="6">
        <v>2.3038636051148083</v>
      </c>
      <c r="AB414" s="6">
        <v>-1.9949312790233149</v>
      </c>
      <c r="AC414" s="6">
        <v>-26.186348555220334</v>
      </c>
      <c r="AD414" s="12">
        <v>-4311.1682546075381</v>
      </c>
    </row>
    <row r="415" spans="1:30">
      <c r="A415" s="18" t="s">
        <v>86</v>
      </c>
      <c r="B415" s="18" t="s">
        <v>1740</v>
      </c>
      <c r="C415" s="18" t="s">
        <v>3578</v>
      </c>
      <c r="D415" s="9">
        <v>134777000000</v>
      </c>
      <c r="E415" s="9">
        <v>219108000000</v>
      </c>
      <c r="F415" s="10">
        <v>148225000000</v>
      </c>
      <c r="G415" s="10">
        <v>12091000000</v>
      </c>
      <c r="H415" s="9">
        <v>46936000000</v>
      </c>
      <c r="I415" s="9">
        <v>75377000000</v>
      </c>
      <c r="J415" s="10">
        <v>43002000000</v>
      </c>
      <c r="K415" s="10">
        <v>5242000000</v>
      </c>
      <c r="L415" s="9">
        <v>26795000000</v>
      </c>
      <c r="M415" s="9">
        <v>30462000000</v>
      </c>
      <c r="N415" s="10">
        <v>19005000000</v>
      </c>
      <c r="O415" s="12">
        <v>-29465000000</v>
      </c>
      <c r="P415" s="6">
        <v>1.8323973235400308</v>
      </c>
      <c r="Q415" s="6">
        <v>3.0062589005277007</v>
      </c>
      <c r="R415" s="6">
        <v>2.9779192095914975</v>
      </c>
      <c r="S415" s="6">
        <v>-0.60416402481032916</v>
      </c>
      <c r="T415" s="6">
        <v>0.34824933037536077</v>
      </c>
      <c r="U415" s="6">
        <v>0.34401756211548645</v>
      </c>
      <c r="V415" s="6">
        <v>0.29011300387923766</v>
      </c>
      <c r="W415" s="6">
        <v>0.43354561243900419</v>
      </c>
      <c r="X415" s="6">
        <v>0.51959937557229274</v>
      </c>
      <c r="Y415" s="6">
        <v>0.24716940681984639</v>
      </c>
      <c r="Z415" s="6">
        <v>0.25929817500987118</v>
      </c>
      <c r="AA415" s="6">
        <v>-3.8505169737199583</v>
      </c>
      <c r="AB415" s="6">
        <v>0.23123711536743574</v>
      </c>
      <c r="AC415" s="6">
        <v>-2.1588699644277769</v>
      </c>
      <c r="AD415" s="12">
        <v>1695.547655697123</v>
      </c>
    </row>
    <row r="416" spans="1:30">
      <c r="A416" s="18" t="s">
        <v>829</v>
      </c>
      <c r="B416" s="18" t="s">
        <v>2476</v>
      </c>
      <c r="C416" s="18" t="s">
        <v>3583</v>
      </c>
      <c r="D416" s="9">
        <v>464655000000</v>
      </c>
      <c r="E416" s="9">
        <v>169889000000</v>
      </c>
      <c r="F416" s="10">
        <v>546061000000</v>
      </c>
      <c r="G416" s="10">
        <v>219684000000</v>
      </c>
      <c r="H416" s="9">
        <v>155799000000</v>
      </c>
      <c r="I416" s="9">
        <v>61930000000</v>
      </c>
      <c r="J416" s="10">
        <v>192516000000</v>
      </c>
      <c r="K416" s="10">
        <v>71786000000</v>
      </c>
      <c r="L416" s="9">
        <v>64861000000</v>
      </c>
      <c r="M416" s="9">
        <v>17227000000</v>
      </c>
      <c r="N416" s="10">
        <v>73035000000</v>
      </c>
      <c r="O416" s="12">
        <v>15828000000</v>
      </c>
      <c r="P416" s="6">
        <v>-3.6071305493374416E-2</v>
      </c>
      <c r="Q416" s="6">
        <v>-0.20550898512430299</v>
      </c>
      <c r="R416" s="6">
        <v>-2.8729716382886218E-3</v>
      </c>
      <c r="S416" s="6">
        <v>-0.3497525181152098</v>
      </c>
      <c r="T416" s="6">
        <v>0.33530038415598667</v>
      </c>
      <c r="U416" s="6">
        <v>0.36453213568859666</v>
      </c>
      <c r="V416" s="6">
        <v>0.35255401869021957</v>
      </c>
      <c r="W416" s="6">
        <v>0.32676935962564413</v>
      </c>
      <c r="X416" s="6">
        <v>-8.9246673019655165E-2</v>
      </c>
      <c r="Y416" s="6">
        <v>-0.4510644585138181</v>
      </c>
      <c r="Z416" s="6">
        <v>-0.21587170434460992</v>
      </c>
      <c r="AA416" s="6">
        <v>-0.66162786730331713</v>
      </c>
      <c r="AB416" s="6">
        <v>-0.15451507089290828</v>
      </c>
      <c r="AC416" s="6">
        <v>-0.16897738226071629</v>
      </c>
      <c r="AD416" s="12">
        <v>9727.2095572930721</v>
      </c>
    </row>
    <row r="417" spans="1:30">
      <c r="A417" s="18" t="s">
        <v>1130</v>
      </c>
      <c r="B417" s="18" t="s">
        <v>2688</v>
      </c>
      <c r="C417" s="18" t="s">
        <v>3583</v>
      </c>
      <c r="D417" s="9">
        <v>327721000000</v>
      </c>
      <c r="E417" s="9">
        <v>191198000000</v>
      </c>
      <c r="F417" s="10">
        <v>205360000000</v>
      </c>
      <c r="G417" s="10">
        <v>158825000000</v>
      </c>
      <c r="H417" s="9">
        <v>14365000000</v>
      </c>
      <c r="I417" s="9">
        <v>12729000000</v>
      </c>
      <c r="J417" s="10">
        <v>12323000000</v>
      </c>
      <c r="K417" s="10">
        <v>10137000000</v>
      </c>
      <c r="L417" s="9">
        <v>113000000</v>
      </c>
      <c r="M417" s="9">
        <v>346000000</v>
      </c>
      <c r="N417" s="10">
        <v>362000000</v>
      </c>
      <c r="O417" s="12">
        <v>-1456000000</v>
      </c>
      <c r="P417" s="6">
        <v>-0.13134708285654059</v>
      </c>
      <c r="Q417" s="6">
        <v>-0.23498351987698871</v>
      </c>
      <c r="R417" s="6">
        <v>-0.38811447092134566</v>
      </c>
      <c r="S417" s="6">
        <v>-0.25455444331778654</v>
      </c>
      <c r="T417" s="6">
        <v>4.383301649879013E-2</v>
      </c>
      <c r="U417" s="6">
        <v>6.6574964173265416E-2</v>
      </c>
      <c r="V417" s="6">
        <v>6.0006817296455003E-2</v>
      </c>
      <c r="W417" s="6">
        <v>6.3824964583661256E-2</v>
      </c>
      <c r="X417" s="6">
        <v>-0.91430138573453423</v>
      </c>
      <c r="Y417" s="6">
        <v>-0.62512607722391755</v>
      </c>
      <c r="Z417" s="6">
        <v>1.0993411348517086</v>
      </c>
      <c r="AA417" s="6">
        <v>-2.6480687652889081</v>
      </c>
      <c r="AB417" s="6">
        <v>1.1363124055987974</v>
      </c>
      <c r="AC417" s="6">
        <v>-0.30308439177844776</v>
      </c>
      <c r="AD417" s="12">
        <v>-30.686057613338953</v>
      </c>
    </row>
    <row r="418" spans="1:30">
      <c r="A418" s="18" t="s">
        <v>3518</v>
      </c>
      <c r="B418" s="18" t="s">
        <v>3519</v>
      </c>
      <c r="C418" s="18" t="s">
        <v>3603</v>
      </c>
      <c r="D418" s="9">
        <v>198728000000</v>
      </c>
      <c r="E418" s="9">
        <v>372061000000</v>
      </c>
      <c r="F418" s="10">
        <v>391448000000</v>
      </c>
      <c r="G418" s="10">
        <v>0</v>
      </c>
      <c r="H418" s="9">
        <v>22541000000</v>
      </c>
      <c r="I418" s="9">
        <v>45688000000</v>
      </c>
      <c r="J418" s="10">
        <v>61589000000</v>
      </c>
      <c r="K418" s="10">
        <v>0</v>
      </c>
      <c r="L418" s="9">
        <v>45000000</v>
      </c>
      <c r="M418" s="9">
        <v>8285000000</v>
      </c>
      <c r="N418" s="10">
        <v>9760000000</v>
      </c>
      <c r="O418" s="12">
        <v>0</v>
      </c>
      <c r="P418" s="6">
        <v>1.8978646982246643</v>
      </c>
      <c r="Q418" s="6">
        <v>0.58583220325959195</v>
      </c>
      <c r="R418" s="6">
        <v>0.86073550992160164</v>
      </c>
      <c r="S418" s="6">
        <v>-1</v>
      </c>
      <c r="T418" s="6">
        <v>0.11342639185217987</v>
      </c>
      <c r="U418" s="6">
        <v>0.12279706822268391</v>
      </c>
      <c r="V418" s="6">
        <v>0.15733635118840816</v>
      </c>
      <c r="W418" s="6" t="e">
        <v>#DIV/0!</v>
      </c>
      <c r="X418" s="6">
        <v>1.1080848858918557</v>
      </c>
      <c r="Y418" s="6">
        <v>0.31872680832379746</v>
      </c>
      <c r="Z418" s="6">
        <v>-0.11278567925584503</v>
      </c>
      <c r="AA418" s="6">
        <v>1</v>
      </c>
      <c r="AB418" s="6">
        <v>0.11473435372754004</v>
      </c>
      <c r="AC418" s="6">
        <v>-0.25</v>
      </c>
      <c r="AD418" s="12">
        <v>1614.889765696367</v>
      </c>
    </row>
    <row r="419" spans="1:30">
      <c r="A419" s="18" t="s">
        <v>868</v>
      </c>
      <c r="B419" s="18" t="s">
        <v>2968</v>
      </c>
      <c r="C419" s="18" t="s">
        <v>3626</v>
      </c>
      <c r="D419" s="9">
        <v>2125875000000</v>
      </c>
      <c r="E419" s="9">
        <v>1745528000000</v>
      </c>
      <c r="F419" s="10">
        <v>1893344000000</v>
      </c>
      <c r="G419" s="10">
        <v>1723429000000</v>
      </c>
      <c r="H419" s="9">
        <v>313222000000</v>
      </c>
      <c r="I419" s="9">
        <v>179280000000</v>
      </c>
      <c r="J419" s="10">
        <v>294350000000</v>
      </c>
      <c r="K419" s="10">
        <v>244590000000</v>
      </c>
      <c r="L419" s="9">
        <v>208210000000</v>
      </c>
      <c r="M419" s="9">
        <v>161819000000</v>
      </c>
      <c r="N419" s="10">
        <v>210818000000</v>
      </c>
      <c r="O419" s="12">
        <v>179165000000</v>
      </c>
      <c r="P419" s="6">
        <v>5.8606422859354378E-2</v>
      </c>
      <c r="Q419" s="6">
        <v>7.6755796257965858E-2</v>
      </c>
      <c r="R419" s="6">
        <v>-6.2216484513605681E-2</v>
      </c>
      <c r="S419" s="6">
        <v>-8.7623279977811608E-2</v>
      </c>
      <c r="T419" s="6">
        <v>0.14733791968013171</v>
      </c>
      <c r="U419" s="6">
        <v>0.1027081776975219</v>
      </c>
      <c r="V419" s="6">
        <v>0.15546567343282572</v>
      </c>
      <c r="W419" s="6">
        <v>0.14192055489376121</v>
      </c>
      <c r="X419" s="6">
        <v>-0.22479368515486561</v>
      </c>
      <c r="Y419" s="6">
        <v>5.4784128720885734</v>
      </c>
      <c r="Z419" s="6">
        <v>-0.16852795275610968</v>
      </c>
      <c r="AA419" s="6">
        <v>4.0894010126524835E-3</v>
      </c>
      <c r="AB419" s="6">
        <v>-2.9247252799529E-2</v>
      </c>
      <c r="AC419" s="6">
        <v>-1.481522346399311E-2</v>
      </c>
      <c r="AD419" s="12">
        <v>2640.0669852230035</v>
      </c>
    </row>
    <row r="420" spans="1:30">
      <c r="A420" s="18" t="s">
        <v>784</v>
      </c>
      <c r="B420" s="18" t="s">
        <v>2692</v>
      </c>
      <c r="C420" s="18" t="s">
        <v>3604</v>
      </c>
      <c r="D420" s="11">
        <v>47404000000</v>
      </c>
      <c r="E420" s="11">
        <v>53865000000</v>
      </c>
      <c r="F420" s="11">
        <v>53233000000</v>
      </c>
      <c r="G420" s="11">
        <v>41737000000</v>
      </c>
      <c r="H420" s="11">
        <v>35401000000</v>
      </c>
      <c r="I420" s="11">
        <v>39453000000</v>
      </c>
      <c r="J420" s="11">
        <v>35284000000</v>
      </c>
      <c r="K420" s="11">
        <v>26742000000</v>
      </c>
      <c r="L420" s="11">
        <v>60751000000</v>
      </c>
      <c r="M420" s="11">
        <v>45419000000</v>
      </c>
      <c r="N420" s="11">
        <v>59096000000</v>
      </c>
      <c r="O420" s="11">
        <v>85371000000</v>
      </c>
      <c r="P420" s="6" t="e">
        <v>#DIV/0!</v>
      </c>
      <c r="Q420" s="6" t="e">
        <v>#DIV/0!</v>
      </c>
      <c r="R420" s="6">
        <v>-0.87067472262105194</v>
      </c>
      <c r="S420" s="6">
        <v>6.4040790312300824E-2</v>
      </c>
      <c r="T420" s="6">
        <v>0.74679351953421658</v>
      </c>
      <c r="U420" s="6">
        <v>0.73244221665274301</v>
      </c>
      <c r="V420" s="6">
        <v>0.66282193376289145</v>
      </c>
      <c r="W420" s="6">
        <v>0.64072645374607662</v>
      </c>
      <c r="X420" s="6" t="e">
        <v>#DIV/0!</v>
      </c>
      <c r="Y420" s="6" t="e">
        <v>#DIV/0!</v>
      </c>
      <c r="Z420" s="6">
        <v>-0.81841924947688294</v>
      </c>
      <c r="AA420" s="6">
        <v>0.22346584883487633</v>
      </c>
      <c r="AB420" s="6">
        <v>-0.4995773817254322</v>
      </c>
      <c r="AC420" s="6">
        <v>0.25457307811838903</v>
      </c>
      <c r="AD420" s="14">
        <v>15664.8125</v>
      </c>
    </row>
    <row r="421" spans="1:30">
      <c r="A421" s="18" t="s">
        <v>87</v>
      </c>
      <c r="B421" s="18" t="s">
        <v>1741</v>
      </c>
      <c r="C421" s="18" t="s">
        <v>3572</v>
      </c>
      <c r="D421" s="9">
        <v>30339000000</v>
      </c>
      <c r="E421" s="9">
        <v>6564000000</v>
      </c>
      <c r="F421" s="10">
        <v>29830000000</v>
      </c>
      <c r="G421" s="10">
        <v>21656000000</v>
      </c>
      <c r="H421" s="9">
        <v>18445000000</v>
      </c>
      <c r="I421" s="9">
        <v>-1520000000</v>
      </c>
      <c r="J421" s="10">
        <v>15832000000</v>
      </c>
      <c r="K421" s="10">
        <v>12329000000</v>
      </c>
      <c r="L421" s="9">
        <v>13718000000</v>
      </c>
      <c r="M421" s="9">
        <v>-5803000000</v>
      </c>
      <c r="N421" s="10">
        <v>10901000000</v>
      </c>
      <c r="O421" s="12">
        <v>7832000000</v>
      </c>
      <c r="P421" s="6" t="e">
        <v>#DIV/0!</v>
      </c>
      <c r="Q421" s="6" t="e">
        <v>#DIV/0!</v>
      </c>
      <c r="R421" s="6" t="e">
        <v>#DIV/0!</v>
      </c>
      <c r="S421" s="6">
        <v>-0.41045794615515796</v>
      </c>
      <c r="T421" s="6">
        <v>0.60796334750650982</v>
      </c>
      <c r="U421" s="6">
        <v>-0.23156611822059719</v>
      </c>
      <c r="V421" s="6">
        <v>0.53074086490110628</v>
      </c>
      <c r="W421" s="6">
        <v>0.56931104543775402</v>
      </c>
      <c r="X421" s="6" t="e">
        <v>#DIV/0!</v>
      </c>
      <c r="Y421" s="6" t="e">
        <v>#DIV/0!</v>
      </c>
      <c r="Z421" s="6" t="e">
        <v>#DIV/0!</v>
      </c>
      <c r="AA421" s="6">
        <v>-0.58862088300451654</v>
      </c>
      <c r="AB421" s="6">
        <v>0.49685402733287676</v>
      </c>
      <c r="AC421" s="6">
        <v>-0.17619953818540085</v>
      </c>
      <c r="AD421" s="12">
        <v>2466.9384606796502</v>
      </c>
    </row>
    <row r="422" spans="1:30">
      <c r="A422" s="18" t="s">
        <v>1132</v>
      </c>
      <c r="B422" s="18" t="s">
        <v>2696</v>
      </c>
      <c r="C422" s="18" t="s">
        <v>3599</v>
      </c>
      <c r="D422" s="9">
        <v>317572000000</v>
      </c>
      <c r="E422" s="9">
        <v>144710000000</v>
      </c>
      <c r="F422" s="10">
        <v>236609000000</v>
      </c>
      <c r="G422" s="10">
        <v>0</v>
      </c>
      <c r="H422" s="9">
        <v>115849000000</v>
      </c>
      <c r="I422" s="9">
        <v>45008000000</v>
      </c>
      <c r="J422" s="10">
        <v>138114000000</v>
      </c>
      <c r="K422" s="10">
        <v>0</v>
      </c>
      <c r="L422" s="9">
        <v>84063000000</v>
      </c>
      <c r="M422" s="9">
        <v>22910000000</v>
      </c>
      <c r="N422" s="10">
        <v>91584000000</v>
      </c>
      <c r="O422" s="12">
        <v>0</v>
      </c>
      <c r="P422" s="6">
        <v>5.2587746273586475</v>
      </c>
      <c r="Q422" s="6">
        <v>-0.33494061973371281</v>
      </c>
      <c r="R422" s="6">
        <v>-0.46304160045309584</v>
      </c>
      <c r="S422" s="6">
        <v>-1</v>
      </c>
      <c r="T422" s="6">
        <v>0.36479601476200674</v>
      </c>
      <c r="U422" s="6">
        <v>0.31102204408817635</v>
      </c>
      <c r="V422" s="6">
        <v>0.58372251266857977</v>
      </c>
      <c r="W422" s="6" t="e">
        <v>#DIV/0!</v>
      </c>
      <c r="X422" s="6">
        <v>8.7846607476126657</v>
      </c>
      <c r="Y422" s="6">
        <v>7.622353339700827E-2</v>
      </c>
      <c r="Z422" s="6">
        <v>0.41043166478477605</v>
      </c>
      <c r="AA422" s="6">
        <v>-1</v>
      </c>
      <c r="AB422" s="6">
        <v>1.319267205383436</v>
      </c>
      <c r="AC422" s="6">
        <v>-0.25</v>
      </c>
      <c r="AD422" s="12">
        <v>3255.5691552460694</v>
      </c>
    </row>
    <row r="423" spans="1:30">
      <c r="A423" s="18" t="s">
        <v>1388</v>
      </c>
      <c r="B423" s="18" t="s">
        <v>3132</v>
      </c>
      <c r="C423" s="18" t="s">
        <v>3594</v>
      </c>
      <c r="D423" s="9">
        <v>1487701000000</v>
      </c>
      <c r="E423" s="9">
        <v>898923000000</v>
      </c>
      <c r="F423" s="10">
        <v>1371739000000</v>
      </c>
      <c r="G423" s="10">
        <v>959801000000</v>
      </c>
      <c r="H423" s="9">
        <v>463835000000</v>
      </c>
      <c r="I423" s="9">
        <v>253080000000</v>
      </c>
      <c r="J423" s="10">
        <v>406714000000</v>
      </c>
      <c r="K423" s="10">
        <v>310177000000</v>
      </c>
      <c r="L423" s="9">
        <v>147210000000</v>
      </c>
      <c r="M423" s="9">
        <v>82307000000</v>
      </c>
      <c r="N423" s="10">
        <v>107888000000</v>
      </c>
      <c r="O423" s="12">
        <v>75642000000</v>
      </c>
      <c r="P423" s="6">
        <v>0.2063317441437903</v>
      </c>
      <c r="Q423" s="6">
        <v>-0.21000233564693715</v>
      </c>
      <c r="R423" s="6">
        <v>4.6511121761471666E-2</v>
      </c>
      <c r="S423" s="6">
        <v>-4.1688808955132065E-2</v>
      </c>
      <c r="T423" s="6">
        <v>0.31177971917744224</v>
      </c>
      <c r="U423" s="6">
        <v>0.281536905830644</v>
      </c>
      <c r="V423" s="6">
        <v>0.29649517874756059</v>
      </c>
      <c r="W423" s="6">
        <v>0.32316803170657249</v>
      </c>
      <c r="X423" s="6">
        <v>0.3460210794698842</v>
      </c>
      <c r="Y423" s="6">
        <v>0.13975905731237287</v>
      </c>
      <c r="Z423" s="6">
        <v>-1.567019074475318E-2</v>
      </c>
      <c r="AA423" s="6">
        <v>5.614678381114524E-2</v>
      </c>
      <c r="AB423" s="6">
        <v>0.23379999520532291</v>
      </c>
      <c r="AC423" s="6">
        <v>-3.0730834782684124E-2</v>
      </c>
      <c r="AD423" s="12">
        <v>4207.7301101862822</v>
      </c>
    </row>
    <row r="424" spans="1:30">
      <c r="A424" s="18" t="s">
        <v>88</v>
      </c>
      <c r="B424" s="18" t="s">
        <v>1742</v>
      </c>
      <c r="C424" s="18" t="s">
        <v>3576</v>
      </c>
      <c r="D424" s="10">
        <v>258315000000</v>
      </c>
      <c r="E424" s="9">
        <v>241988000000</v>
      </c>
      <c r="F424" s="10">
        <v>0</v>
      </c>
      <c r="G424" s="10">
        <v>235912000000</v>
      </c>
      <c r="H424" s="9"/>
      <c r="I424" s="9"/>
      <c r="J424" s="10">
        <v>0</v>
      </c>
      <c r="K424" s="10">
        <v>0</v>
      </c>
      <c r="L424" s="9">
        <v>5796000000</v>
      </c>
      <c r="M424" s="9">
        <v>2550000000</v>
      </c>
      <c r="N424" s="10">
        <v>24138000000</v>
      </c>
      <c r="O424" s="12">
        <v>11979000000</v>
      </c>
      <c r="P424" s="6">
        <v>-1.5271365998147308E-2</v>
      </c>
      <c r="Q424" s="6">
        <v>-4.3680668350188308E-2</v>
      </c>
      <c r="R424" s="6">
        <v>-1</v>
      </c>
      <c r="S424" s="6">
        <v>0.35690005234066297</v>
      </c>
      <c r="T424" s="6">
        <v>0</v>
      </c>
      <c r="U424" s="6">
        <v>0</v>
      </c>
      <c r="V424" s="6" t="e">
        <v>#DIV/0!</v>
      </c>
      <c r="W424" s="6">
        <v>0</v>
      </c>
      <c r="X424" s="6">
        <v>2.3310344827586209</v>
      </c>
      <c r="Y424" s="6">
        <v>1.0031421838177534</v>
      </c>
      <c r="Z424" s="6">
        <v>-5.1961823966065745E-2</v>
      </c>
      <c r="AA424" s="6">
        <v>0.12468312834475637</v>
      </c>
      <c r="AB424" s="6">
        <v>0.19025938189845482</v>
      </c>
      <c r="AC424" s="6">
        <v>0.30241638284161998</v>
      </c>
      <c r="AD424" s="12" t="e">
        <v>#DIV/0!</v>
      </c>
    </row>
    <row r="425" spans="1:30">
      <c r="A425" s="18" t="s">
        <v>2693</v>
      </c>
      <c r="B425" s="18" t="s">
        <v>2694</v>
      </c>
      <c r="C425" s="18" t="s">
        <v>3584</v>
      </c>
      <c r="D425" s="9">
        <v>3134728000000</v>
      </c>
      <c r="E425" s="9">
        <v>1506142000000</v>
      </c>
      <c r="F425" s="10">
        <v>1380460000000</v>
      </c>
      <c r="G425" s="10">
        <v>0</v>
      </c>
      <c r="H425" s="9">
        <v>881799000000</v>
      </c>
      <c r="I425" s="9">
        <v>521812000000</v>
      </c>
      <c r="J425" s="10">
        <v>467582000000</v>
      </c>
      <c r="K425" s="10">
        <v>0</v>
      </c>
      <c r="L425" s="9">
        <v>520837000000</v>
      </c>
      <c r="M425" s="9">
        <v>300611000000</v>
      </c>
      <c r="N425" s="10">
        <v>2308316000000</v>
      </c>
      <c r="O425" s="12">
        <v>0</v>
      </c>
      <c r="P425" s="6">
        <v>0.31562715833923488</v>
      </c>
      <c r="Q425" s="6">
        <v>-0.38359101396326767</v>
      </c>
      <c r="R425" s="6">
        <v>-0.83867502997342969</v>
      </c>
      <c r="S425" s="6">
        <v>-1</v>
      </c>
      <c r="T425" s="6">
        <v>0.28130000433849445</v>
      </c>
      <c r="U425" s="6">
        <v>0.34645604464917651</v>
      </c>
      <c r="V425" s="6">
        <v>0.33871463135476582</v>
      </c>
      <c r="W425" s="6" t="e">
        <v>#DIV/0!</v>
      </c>
      <c r="X425" s="6">
        <v>-0.12746288529929356</v>
      </c>
      <c r="Y425" s="6">
        <v>-0.54262972541274346</v>
      </c>
      <c r="Z425" s="6">
        <v>0.24134184947761853</v>
      </c>
      <c r="AA425" s="6">
        <v>-1</v>
      </c>
      <c r="AB425" s="6">
        <v>5.977386496552084E-2</v>
      </c>
      <c r="AC425" s="6">
        <v>-0.25</v>
      </c>
      <c r="AD425" s="12">
        <v>3228.0890187233658</v>
      </c>
    </row>
    <row r="426" spans="1:30">
      <c r="A426" s="18" t="s">
        <v>1133</v>
      </c>
      <c r="B426" s="18" t="s">
        <v>2699</v>
      </c>
      <c r="C426" s="18" t="s">
        <v>3603</v>
      </c>
      <c r="D426" s="9">
        <v>68976000000</v>
      </c>
      <c r="E426" s="9">
        <v>73020000000</v>
      </c>
      <c r="F426" s="10">
        <v>54252000000</v>
      </c>
      <c r="G426" s="10">
        <v>0</v>
      </c>
      <c r="H426" s="9">
        <v>37213000000</v>
      </c>
      <c r="I426" s="9">
        <v>38989000000</v>
      </c>
      <c r="J426" s="10">
        <v>23978000000</v>
      </c>
      <c r="K426" s="10">
        <v>0</v>
      </c>
      <c r="L426" s="9">
        <v>2263000000</v>
      </c>
      <c r="M426" s="9">
        <v>19722000000</v>
      </c>
      <c r="N426" s="10">
        <v>-1576000000</v>
      </c>
      <c r="O426" s="12">
        <v>0</v>
      </c>
      <c r="P426" s="6">
        <v>1.3934366614268157E-2</v>
      </c>
      <c r="Q426" s="6">
        <v>-5.4770792592968723E-3</v>
      </c>
      <c r="R426" s="6">
        <v>3.9917737469541151E-2</v>
      </c>
      <c r="S426" s="6">
        <v>-1</v>
      </c>
      <c r="T426" s="6">
        <v>0.53950649501275805</v>
      </c>
      <c r="U426" s="6">
        <v>0.53394960284853465</v>
      </c>
      <c r="V426" s="6">
        <v>0.44197448941974488</v>
      </c>
      <c r="W426" s="6" t="e">
        <v>#DIV/0!</v>
      </c>
      <c r="X426" s="6">
        <v>2.6075012523681402</v>
      </c>
      <c r="Y426" s="6">
        <v>4.6292221869053529</v>
      </c>
      <c r="Z426" s="6">
        <v>0.73958009628687194</v>
      </c>
      <c r="AA426" s="6">
        <v>-1</v>
      </c>
      <c r="AB426" s="6">
        <v>3.1293956287994362E-2</v>
      </c>
      <c r="AC426" s="6">
        <v>-0.25</v>
      </c>
      <c r="AD426" s="12">
        <v>225.51381215469613</v>
      </c>
    </row>
    <row r="427" spans="1:30">
      <c r="A427" s="18" t="s">
        <v>1305</v>
      </c>
      <c r="B427" s="18" t="s">
        <v>3006</v>
      </c>
      <c r="C427" s="18" t="s">
        <v>3594</v>
      </c>
      <c r="D427" s="9">
        <v>210857000000</v>
      </c>
      <c r="E427" s="9">
        <v>580250000000</v>
      </c>
      <c r="F427" s="10">
        <v>193557000000</v>
      </c>
      <c r="G427" s="10">
        <v>0</v>
      </c>
      <c r="H427" s="9">
        <v>73322000000</v>
      </c>
      <c r="I427" s="9">
        <v>307804000000</v>
      </c>
      <c r="J427" s="10">
        <v>59202000000</v>
      </c>
      <c r="K427" s="10">
        <v>0</v>
      </c>
      <c r="L427" s="9">
        <v>-41667000000</v>
      </c>
      <c r="M427" s="9">
        <v>94351000000</v>
      </c>
      <c r="N427" s="10">
        <v>-69000000</v>
      </c>
      <c r="O427" s="12">
        <v>0</v>
      </c>
      <c r="P427" s="6">
        <v>1.850301152191982E-2</v>
      </c>
      <c r="Q427" s="6">
        <v>0.10829115015525985</v>
      </c>
      <c r="R427" s="6">
        <v>-1.9620074240639346E-2</v>
      </c>
      <c r="S427" s="6">
        <v>-1</v>
      </c>
      <c r="T427" s="6">
        <v>0.34773329792228858</v>
      </c>
      <c r="U427" s="6">
        <v>0.53046790176647995</v>
      </c>
      <c r="V427" s="6">
        <v>0.30586338907918598</v>
      </c>
      <c r="W427" s="6" t="e">
        <v>#DIV/0!</v>
      </c>
      <c r="X427" s="6">
        <v>-1.4546288276726971</v>
      </c>
      <c r="Y427" s="6">
        <v>0.13166388760408351</v>
      </c>
      <c r="Z427" s="6">
        <v>0.99772948104029502</v>
      </c>
      <c r="AA427" s="6">
        <v>1</v>
      </c>
      <c r="AB427" s="6">
        <v>-3.5555338282401316E-2</v>
      </c>
      <c r="AC427" s="6">
        <v>-0.25</v>
      </c>
      <c r="AD427" s="12">
        <v>263.07499999999999</v>
      </c>
    </row>
    <row r="428" spans="1:30">
      <c r="A428" s="18" t="s">
        <v>911</v>
      </c>
      <c r="B428" s="18" t="s">
        <v>3008</v>
      </c>
      <c r="C428" s="18" t="s">
        <v>3594</v>
      </c>
      <c r="D428" s="9">
        <v>224263000000</v>
      </c>
      <c r="E428" s="9">
        <v>586494000000</v>
      </c>
      <c r="F428" s="10">
        <v>1212437000000</v>
      </c>
      <c r="G428" s="10">
        <v>0</v>
      </c>
      <c r="H428" s="9">
        <v>79528000000</v>
      </c>
      <c r="I428" s="9">
        <v>302745000000</v>
      </c>
      <c r="J428" s="10">
        <v>517706000000</v>
      </c>
      <c r="K428" s="10">
        <v>0</v>
      </c>
      <c r="L428" s="9">
        <v>-19040000000</v>
      </c>
      <c r="M428" s="9">
        <v>25827000000</v>
      </c>
      <c r="N428" s="10">
        <v>62217000000</v>
      </c>
      <c r="O428" s="12">
        <v>0</v>
      </c>
      <c r="P428" s="6">
        <v>4.7742656026222477E-2</v>
      </c>
      <c r="Q428" s="6">
        <v>0.10693912094136407</v>
      </c>
      <c r="R428" s="6">
        <v>3.3296815466823939</v>
      </c>
      <c r="S428" s="6">
        <v>-1</v>
      </c>
      <c r="T428" s="6">
        <v>0.3546193531701618</v>
      </c>
      <c r="U428" s="6">
        <v>0.51619453907456858</v>
      </c>
      <c r="V428" s="6">
        <v>0.42699620681321998</v>
      </c>
      <c r="W428" s="6" t="e">
        <v>#DIV/0!</v>
      </c>
      <c r="X428" s="6">
        <v>0.39875831040810561</v>
      </c>
      <c r="Y428" s="6">
        <v>-0.3539935105071545</v>
      </c>
      <c r="Z428" s="6">
        <v>10.104856498027029</v>
      </c>
      <c r="AA428" s="6">
        <v>-1</v>
      </c>
      <c r="AB428" s="6">
        <v>2.1531399590090436</v>
      </c>
      <c r="AC428" s="6">
        <v>-0.25</v>
      </c>
      <c r="AD428" s="12">
        <v>230.01333410004446</v>
      </c>
    </row>
    <row r="429" spans="1:30">
      <c r="A429" s="18" t="s">
        <v>1286</v>
      </c>
      <c r="B429" s="18" t="s">
        <v>2972</v>
      </c>
      <c r="C429" s="18" t="s">
        <v>3574</v>
      </c>
      <c r="D429" s="10">
        <v>21642923000000</v>
      </c>
      <c r="E429" s="10">
        <v>20821494000000</v>
      </c>
      <c r="F429" s="10">
        <v>20493827000000</v>
      </c>
      <c r="G429" s="10">
        <v>17684605000000</v>
      </c>
      <c r="H429" s="10">
        <v>951023000000</v>
      </c>
      <c r="I429" s="10">
        <v>594349000000</v>
      </c>
      <c r="J429" s="10">
        <v>625398000000</v>
      </c>
      <c r="K429" s="10">
        <v>64124000000</v>
      </c>
      <c r="L429" s="10">
        <v>158607000000</v>
      </c>
      <c r="M429" s="10">
        <v>8414000000</v>
      </c>
      <c r="N429" s="10">
        <v>14151000000</v>
      </c>
      <c r="O429" s="12">
        <v>-422970000000</v>
      </c>
      <c r="P429" s="6" t="e">
        <v>#DIV/0!</v>
      </c>
      <c r="Q429" s="6" t="e">
        <v>#DIV/0!</v>
      </c>
      <c r="R429" s="6">
        <v>1.1990306971996942</v>
      </c>
      <c r="S429" s="6">
        <v>4.3565295217555325E-2</v>
      </c>
      <c r="T429" s="6">
        <v>4.3941523055827533E-2</v>
      </c>
      <c r="U429" s="6">
        <v>2.854497376605156E-2</v>
      </c>
      <c r="V429" s="6">
        <v>3.0516408672718862E-2</v>
      </c>
      <c r="W429" s="6">
        <v>3.6259786407443085E-3</v>
      </c>
      <c r="X429" s="6" t="e">
        <v>#DIV/0!</v>
      </c>
      <c r="Y429" s="6" t="e">
        <v>#DIV/0!</v>
      </c>
      <c r="Z429" s="6">
        <v>2.1905603230691568</v>
      </c>
      <c r="AA429" s="6">
        <v>-14.374968378446749</v>
      </c>
      <c r="AB429" s="6">
        <v>5.3191091314031178</v>
      </c>
      <c r="AC429" s="6" t="e">
        <v>#DIV/0!</v>
      </c>
      <c r="AD429" s="12">
        <v>-233.79530365358943</v>
      </c>
    </row>
    <row r="430" spans="1:30">
      <c r="A430" s="18" t="s">
        <v>2647</v>
      </c>
      <c r="B430" s="18" t="s">
        <v>2648</v>
      </c>
      <c r="C430" s="18" t="s">
        <v>3604</v>
      </c>
      <c r="D430" s="9">
        <v>62444000000</v>
      </c>
      <c r="E430" s="9">
        <v>53271000000</v>
      </c>
      <c r="F430" s="10">
        <v>202981000000</v>
      </c>
      <c r="G430" s="10">
        <v>69216000000</v>
      </c>
      <c r="H430" s="9">
        <v>4326000000</v>
      </c>
      <c r="I430" s="9">
        <v>8428000000</v>
      </c>
      <c r="J430" s="10">
        <v>13622000000</v>
      </c>
      <c r="K430" s="10">
        <v>11479000000</v>
      </c>
      <c r="L430" s="9">
        <v>34000000</v>
      </c>
      <c r="M430" s="9">
        <v>759000000</v>
      </c>
      <c r="N430" s="10">
        <v>1130000000</v>
      </c>
      <c r="O430" s="12">
        <v>1434000000</v>
      </c>
      <c r="P430" s="6">
        <v>-0.29587059686693751</v>
      </c>
      <c r="Q430" s="6">
        <v>-0.34600361936439672</v>
      </c>
      <c r="R430" s="6">
        <v>0.21961729216233317</v>
      </c>
      <c r="S430" s="6">
        <v>4.7391866696375268E-2</v>
      </c>
      <c r="T430" s="6">
        <v>6.9278073153545575E-2</v>
      </c>
      <c r="U430" s="6">
        <v>0.15820990782977606</v>
      </c>
      <c r="V430" s="6">
        <v>6.7109729482069752E-2</v>
      </c>
      <c r="W430" s="6">
        <v>0.16584315765141008</v>
      </c>
      <c r="X430" s="6">
        <v>-0.98049543092389857</v>
      </c>
      <c r="Y430" s="6">
        <v>-0.6557421701203161</v>
      </c>
      <c r="Z430" s="6">
        <v>-7.1561763875060622E-2</v>
      </c>
      <c r="AA430" s="6">
        <v>-0.45986317127295429</v>
      </c>
      <c r="AB430" s="6">
        <v>-0.22798229758376332</v>
      </c>
      <c r="AC430" s="6">
        <v>-0.17209400245817325</v>
      </c>
      <c r="AD430" s="12">
        <v>422.80608729931822</v>
      </c>
    </row>
    <row r="431" spans="1:30">
      <c r="A431" s="18" t="s">
        <v>1134</v>
      </c>
      <c r="B431" s="18" t="s">
        <v>2701</v>
      </c>
      <c r="C431" s="18" t="s">
        <v>3586</v>
      </c>
      <c r="D431" s="9">
        <v>259659000000</v>
      </c>
      <c r="E431" s="9">
        <v>268339000000</v>
      </c>
      <c r="F431" s="10">
        <v>232450000000</v>
      </c>
      <c r="G431" s="10">
        <v>266761000000</v>
      </c>
      <c r="H431" s="9">
        <v>111649000000</v>
      </c>
      <c r="I431" s="9">
        <v>105086000000</v>
      </c>
      <c r="J431" s="10">
        <v>94133000000</v>
      </c>
      <c r="K431" s="10">
        <v>111708000000</v>
      </c>
      <c r="L431" s="9">
        <v>26972000000</v>
      </c>
      <c r="M431" s="9">
        <v>29507000000</v>
      </c>
      <c r="N431" s="10">
        <v>22311000000</v>
      </c>
      <c r="O431" s="12">
        <v>32347000000</v>
      </c>
      <c r="P431" s="6">
        <v>0.1257415408211866</v>
      </c>
      <c r="Q431" s="6">
        <v>0.14557754570178061</v>
      </c>
      <c r="R431" s="6">
        <v>-8.6560318964568797E-2</v>
      </c>
      <c r="S431" s="6">
        <v>9.0879763955504317E-2</v>
      </c>
      <c r="T431" s="6">
        <v>0.42998317023480798</v>
      </c>
      <c r="U431" s="6">
        <v>0.39161657455681059</v>
      </c>
      <c r="V431" s="6">
        <v>0.40496020649602066</v>
      </c>
      <c r="W431" s="6">
        <v>0.41875686475909146</v>
      </c>
      <c r="X431" s="6">
        <v>0.12768710539037018</v>
      </c>
      <c r="Y431" s="6">
        <v>0.28669164958721988</v>
      </c>
      <c r="Z431" s="6">
        <v>-0.12672593426836273</v>
      </c>
      <c r="AA431" s="6">
        <v>0.21373254991508348</v>
      </c>
      <c r="AB431" s="6">
        <v>7.4337535119206377E-2</v>
      </c>
      <c r="AC431" s="6">
        <v>0.11846657118009918</v>
      </c>
      <c r="AD431" s="12">
        <v>4181.6544055674622</v>
      </c>
    </row>
    <row r="432" spans="1:30">
      <c r="A432" s="18" t="s">
        <v>2131</v>
      </c>
      <c r="B432" s="18" t="s">
        <v>2132</v>
      </c>
      <c r="C432" s="18" t="s">
        <v>3583</v>
      </c>
      <c r="D432" s="10">
        <v>825218000000</v>
      </c>
      <c r="E432" s="10">
        <v>677491000000</v>
      </c>
      <c r="F432" s="10">
        <v>807497000000</v>
      </c>
      <c r="G432" s="10">
        <v>820900000000</v>
      </c>
      <c r="H432" s="10">
        <v>145000000000</v>
      </c>
      <c r="I432" s="10">
        <v>85184000000</v>
      </c>
      <c r="J432" s="10">
        <v>112131000000</v>
      </c>
      <c r="K432" s="10">
        <v>103444000000</v>
      </c>
      <c r="L432" s="10">
        <v>44645000000</v>
      </c>
      <c r="M432" s="10">
        <v>34851000000</v>
      </c>
      <c r="N432" s="10">
        <v>55837000000</v>
      </c>
      <c r="O432" s="12">
        <v>29187000000</v>
      </c>
      <c r="P432" s="6">
        <v>3.3981723003706575E-2</v>
      </c>
      <c r="Q432" s="6">
        <v>-0.11967508295922635</v>
      </c>
      <c r="R432" s="6">
        <v>0.20774604819903089</v>
      </c>
      <c r="S432" s="6">
        <v>7.884527494129874E-2</v>
      </c>
      <c r="T432" s="6">
        <v>0.17571114541854393</v>
      </c>
      <c r="U432" s="6">
        <v>0.12573451160236815</v>
      </c>
      <c r="V432" s="6">
        <v>0.13886243540223678</v>
      </c>
      <c r="W432" s="6">
        <v>0.12601291265684006</v>
      </c>
      <c r="X432" s="6">
        <v>0.5268261163132304</v>
      </c>
      <c r="Y432" s="6">
        <v>-0.30237951916678124</v>
      </c>
      <c r="Z432" s="6">
        <v>0.1725239874866854</v>
      </c>
      <c r="AA432" s="6">
        <v>-0.1927406966827267</v>
      </c>
      <c r="AB432" s="6">
        <v>8.6036555171885354E-2</v>
      </c>
      <c r="AC432" s="6">
        <v>4.8380290776521839E-3</v>
      </c>
      <c r="AD432" s="12">
        <v>3540.218567826656</v>
      </c>
    </row>
    <row r="433" spans="1:30">
      <c r="A433" s="18" t="s">
        <v>89</v>
      </c>
      <c r="B433" s="18" t="s">
        <v>1743</v>
      </c>
      <c r="C433" s="18" t="s">
        <v>3586</v>
      </c>
      <c r="D433" s="9">
        <v>1733664000000</v>
      </c>
      <c r="E433" s="9">
        <v>1981780000000</v>
      </c>
      <c r="F433" s="10">
        <v>2483862000000</v>
      </c>
      <c r="G433" s="10">
        <v>0</v>
      </c>
      <c r="H433" s="9">
        <v>362454000000</v>
      </c>
      <c r="I433" s="9">
        <v>364735000000</v>
      </c>
      <c r="J433" s="10">
        <v>599682000000</v>
      </c>
      <c r="K433" s="10">
        <v>0</v>
      </c>
      <c r="L433" s="9">
        <v>60771000000</v>
      </c>
      <c r="M433" s="9">
        <v>71495000000</v>
      </c>
      <c r="N433" s="10">
        <v>85102000000</v>
      </c>
      <c r="O433" s="12">
        <v>3429000000</v>
      </c>
      <c r="P433" s="6">
        <v>-5.8463088381881856E-2</v>
      </c>
      <c r="Q433" s="6">
        <v>5.8324330619924904E-2</v>
      </c>
      <c r="R433" s="6">
        <v>2.9237340474027724E-2</v>
      </c>
      <c r="S433" s="6">
        <v>-1</v>
      </c>
      <c r="T433" s="6">
        <v>0.20906819314469241</v>
      </c>
      <c r="U433" s="6">
        <v>0.18404414213484846</v>
      </c>
      <c r="V433" s="6">
        <v>0.24143128724542667</v>
      </c>
      <c r="W433" s="6" t="e">
        <v>#DIV/0!</v>
      </c>
      <c r="X433" s="6">
        <v>1.4757190960279285</v>
      </c>
      <c r="Y433" s="6">
        <v>0.40224476892356537</v>
      </c>
      <c r="Z433" s="6">
        <v>-0.47523450897846392</v>
      </c>
      <c r="AA433" s="6">
        <v>-0.90361516118899077</v>
      </c>
      <c r="AB433" s="6">
        <v>-0.24360997704218512</v>
      </c>
      <c r="AC433" s="6">
        <v>-0.23362801747196527</v>
      </c>
      <c r="AD433" s="12">
        <v>1020.8397464177424</v>
      </c>
    </row>
    <row r="434" spans="1:30">
      <c r="A434" s="18" t="s">
        <v>1125</v>
      </c>
      <c r="B434" s="18" t="s">
        <v>2682</v>
      </c>
      <c r="C434" s="18" t="s">
        <v>3583</v>
      </c>
      <c r="D434" s="9">
        <v>69404000000</v>
      </c>
      <c r="E434" s="9">
        <v>39564000000</v>
      </c>
      <c r="F434" s="10">
        <v>71361000000</v>
      </c>
      <c r="G434" s="10">
        <v>0</v>
      </c>
      <c r="H434" s="9">
        <v>6103000000</v>
      </c>
      <c r="I434" s="9">
        <v>1680000000</v>
      </c>
      <c r="J434" s="10">
        <v>11975000000</v>
      </c>
      <c r="K434" s="10">
        <v>0</v>
      </c>
      <c r="L434" s="9">
        <v>464000000</v>
      </c>
      <c r="M434" s="9">
        <v>2468000000</v>
      </c>
      <c r="N434" s="10">
        <v>5262000000</v>
      </c>
      <c r="O434" s="12">
        <v>0</v>
      </c>
      <c r="P434" s="6">
        <v>0.10496411139357653</v>
      </c>
      <c r="Q434" s="6">
        <v>-7.6029385796629559E-2</v>
      </c>
      <c r="R434" s="6">
        <v>-9.387090446818494E-2</v>
      </c>
      <c r="S434" s="6">
        <v>-1</v>
      </c>
      <c r="T434" s="6">
        <v>8.7934413002132436E-2</v>
      </c>
      <c r="U434" s="6">
        <v>4.2462845010615709E-2</v>
      </c>
      <c r="V434" s="6">
        <v>0.1678087470747327</v>
      </c>
      <c r="W434" s="6" t="e">
        <v>#DIV/0!</v>
      </c>
      <c r="X434" s="6">
        <v>-0.71120004827340988</v>
      </c>
      <c r="Y434" s="6">
        <v>2.2519356191483952</v>
      </c>
      <c r="Z434" s="6">
        <v>9.8601287356020695E-2</v>
      </c>
      <c r="AA434" s="6">
        <v>-1</v>
      </c>
      <c r="AB434" s="6">
        <v>6.4509308049770508E-2</v>
      </c>
      <c r="AC434" s="6">
        <v>-0.25</v>
      </c>
      <c r="AD434" s="12">
        <v>1707.255481594394</v>
      </c>
    </row>
    <row r="435" spans="1:30">
      <c r="A435" s="18" t="s">
        <v>1135</v>
      </c>
      <c r="B435" s="18" t="s">
        <v>2703</v>
      </c>
      <c r="C435" s="18" t="s">
        <v>3584</v>
      </c>
      <c r="D435" s="10">
        <v>1735824000000</v>
      </c>
      <c r="E435" s="10">
        <v>1252697000000</v>
      </c>
      <c r="F435" s="10">
        <v>1568060000000</v>
      </c>
      <c r="G435" s="10">
        <v>0</v>
      </c>
      <c r="H435" s="10">
        <v>278824000000</v>
      </c>
      <c r="I435" s="10">
        <v>182521000000</v>
      </c>
      <c r="J435" s="10">
        <v>172313000000</v>
      </c>
      <c r="K435" s="10">
        <v>0</v>
      </c>
      <c r="L435" s="10">
        <v>137621000000</v>
      </c>
      <c r="M435" s="10">
        <v>77494000000</v>
      </c>
      <c r="N435" s="10">
        <v>54070000000</v>
      </c>
      <c r="O435" s="12">
        <v>0</v>
      </c>
      <c r="P435" s="6">
        <v>9.1770768070312397E-2</v>
      </c>
      <c r="Q435" s="6">
        <v>0.10627866102543826</v>
      </c>
      <c r="R435" s="6">
        <v>4.0346542732271083E-2</v>
      </c>
      <c r="S435" s="6">
        <v>-1</v>
      </c>
      <c r="T435" s="6">
        <v>0.16062918821262986</v>
      </c>
      <c r="U435" s="6">
        <v>0.14570243243178518</v>
      </c>
      <c r="V435" s="6">
        <v>0.10988928995063964</v>
      </c>
      <c r="W435" s="6" t="e">
        <v>#DIV/0!</v>
      </c>
      <c r="X435" s="6">
        <v>-0.36520120986677851</v>
      </c>
      <c r="Y435" s="6">
        <v>-0.40848436905043595</v>
      </c>
      <c r="Z435" s="6">
        <v>6.2513833774875155E-2</v>
      </c>
      <c r="AA435" s="6">
        <v>-1</v>
      </c>
      <c r="AB435" s="6">
        <v>-0.23533652238838942</v>
      </c>
      <c r="AC435" s="6">
        <v>-0.25</v>
      </c>
      <c r="AD435" s="12">
        <v>1689.5499098918222</v>
      </c>
    </row>
    <row r="436" spans="1:30">
      <c r="A436" s="18" t="s">
        <v>2708</v>
      </c>
      <c r="B436" s="18" t="s">
        <v>2709</v>
      </c>
      <c r="C436" s="18" t="s">
        <v>3584</v>
      </c>
      <c r="D436" s="9">
        <v>505090000000</v>
      </c>
      <c r="E436" s="9">
        <v>525399000000</v>
      </c>
      <c r="F436" s="10">
        <v>572516000000</v>
      </c>
      <c r="G436" s="10">
        <v>348631000000</v>
      </c>
      <c r="H436" s="9">
        <v>13768000000</v>
      </c>
      <c r="I436" s="9">
        <v>15660000000</v>
      </c>
      <c r="J436" s="10">
        <v>21650000000</v>
      </c>
      <c r="K436" s="10">
        <v>7804000000</v>
      </c>
      <c r="L436" s="9">
        <v>3159000000</v>
      </c>
      <c r="M436" s="9">
        <v>4052000000</v>
      </c>
      <c r="N436" s="10">
        <v>4479000000</v>
      </c>
      <c r="O436" s="12">
        <v>2513000000</v>
      </c>
      <c r="P436" s="6">
        <v>-0.23915113967744281</v>
      </c>
      <c r="Q436" s="6">
        <v>-0.11340359477204358</v>
      </c>
      <c r="R436" s="6">
        <v>-0.13098792916163668</v>
      </c>
      <c r="S436" s="6">
        <v>7.5643111278870009E-2</v>
      </c>
      <c r="T436" s="6">
        <v>2.7258508384644321E-2</v>
      </c>
      <c r="U436" s="6">
        <v>2.9805918930184489E-2</v>
      </c>
      <c r="V436" s="6">
        <v>3.7815537033026154E-2</v>
      </c>
      <c r="W436" s="6">
        <v>2.2384699008407168E-2</v>
      </c>
      <c r="X436" s="6">
        <v>-1.6779489347611268E-2</v>
      </c>
      <c r="Y436" s="6">
        <v>0.52140581561953758</v>
      </c>
      <c r="Z436" s="6">
        <v>-0.24896532699683954</v>
      </c>
      <c r="AA436" s="6">
        <v>-7.0210201087363977E-2</v>
      </c>
      <c r="AB436" s="6">
        <v>7.9884902427171278E-2</v>
      </c>
      <c r="AC436" s="6">
        <v>-5.9215818878807919E-2</v>
      </c>
      <c r="AD436" s="12">
        <v>1420.3000000000002</v>
      </c>
    </row>
    <row r="437" spans="1:30">
      <c r="A437" s="18" t="s">
        <v>90</v>
      </c>
      <c r="B437" s="18" t="s">
        <v>1744</v>
      </c>
      <c r="C437" s="18" t="s">
        <v>3578</v>
      </c>
      <c r="D437" s="9">
        <v>67346000000</v>
      </c>
      <c r="E437" s="9">
        <v>74258000000</v>
      </c>
      <c r="F437" s="10">
        <v>95071000000</v>
      </c>
      <c r="G437" s="10">
        <v>73452000000</v>
      </c>
      <c r="H437" s="9">
        <v>6000000</v>
      </c>
      <c r="I437" s="9">
        <v>6056000000</v>
      </c>
      <c r="J437" s="10">
        <v>6324000000</v>
      </c>
      <c r="K437" s="10">
        <v>4022000000</v>
      </c>
      <c r="L437" s="9">
        <v>-11899000000</v>
      </c>
      <c r="M437" s="9">
        <v>4554000000</v>
      </c>
      <c r="N437" s="10">
        <v>-5211000000</v>
      </c>
      <c r="O437" s="12">
        <v>-2385000000</v>
      </c>
      <c r="P437" s="6">
        <v>-0.16288346821542998</v>
      </c>
      <c r="Q437" s="6">
        <v>-0.13607053618028833</v>
      </c>
      <c r="R437" s="6">
        <v>1.2289660021272963E-2</v>
      </c>
      <c r="S437" s="6">
        <v>0.19097412376256306</v>
      </c>
      <c r="T437" s="6">
        <v>8.9092150981498523E-5</v>
      </c>
      <c r="U437" s="6">
        <v>8.1553502652912821E-2</v>
      </c>
      <c r="V437" s="6">
        <v>6.6518707071557048E-2</v>
      </c>
      <c r="W437" s="6">
        <v>5.475684800958449E-2</v>
      </c>
      <c r="X437" s="6">
        <v>-13.058435895544378</v>
      </c>
      <c r="Y437" s="6">
        <v>7.3393142684688373</v>
      </c>
      <c r="Z437" s="6">
        <v>-0.36000148829209117</v>
      </c>
      <c r="AA437" s="6">
        <v>0.26592570738302046</v>
      </c>
      <c r="AB437" s="6">
        <v>-2.9499306698409269</v>
      </c>
      <c r="AC437" s="6">
        <v>-1.3900225780449293</v>
      </c>
      <c r="AD437" s="12">
        <v>-791.78590355060942</v>
      </c>
    </row>
    <row r="438" spans="1:30">
      <c r="A438" s="18" t="s">
        <v>1137</v>
      </c>
      <c r="B438" s="18" t="s">
        <v>2710</v>
      </c>
      <c r="C438" s="18" t="s">
        <v>3604</v>
      </c>
      <c r="D438" s="9">
        <v>76916000000</v>
      </c>
      <c r="E438" s="9">
        <v>58902000000</v>
      </c>
      <c r="F438" s="10">
        <v>112574000000</v>
      </c>
      <c r="G438" s="10">
        <v>83971000000</v>
      </c>
      <c r="H438" s="9">
        <v>15634000000</v>
      </c>
      <c r="I438" s="9">
        <v>5805000000</v>
      </c>
      <c r="J438" s="10">
        <v>19576000000</v>
      </c>
      <c r="K438" s="10">
        <v>9557000000</v>
      </c>
      <c r="L438" s="9">
        <v>5980000000</v>
      </c>
      <c r="M438" s="9">
        <v>966000000</v>
      </c>
      <c r="N438" s="10">
        <v>2427000000</v>
      </c>
      <c r="O438" s="12">
        <v>5191000000</v>
      </c>
      <c r="P438" s="6">
        <v>-4.9915271126797139E-2</v>
      </c>
      <c r="Q438" s="6">
        <v>-0.36547871764436179</v>
      </c>
      <c r="R438" s="6">
        <v>0.87218553724243686</v>
      </c>
      <c r="S438" s="6">
        <v>-0.19531119201743383</v>
      </c>
      <c r="T438" s="6">
        <v>0.20326069998439855</v>
      </c>
      <c r="U438" s="6">
        <v>9.8553529591524899E-2</v>
      </c>
      <c r="V438" s="6">
        <v>0.17389450494785652</v>
      </c>
      <c r="W438" s="6">
        <v>0.11381310214240631</v>
      </c>
      <c r="X438" s="6">
        <v>1.2506052685707634</v>
      </c>
      <c r="Y438" s="6">
        <v>-0.83198191485474082</v>
      </c>
      <c r="Z438" s="6">
        <v>-0.89618055151498366</v>
      </c>
      <c r="AA438" s="6">
        <v>-0.44577794950886407</v>
      </c>
      <c r="AB438" s="6">
        <v>2.7532206234232093</v>
      </c>
      <c r="AC438" s="6">
        <v>1.9972052808972083</v>
      </c>
      <c r="AD438" s="12">
        <v>633.21739130434776</v>
      </c>
    </row>
    <row r="439" spans="1:30">
      <c r="A439" s="18" t="s">
        <v>426</v>
      </c>
      <c r="B439" s="18" t="s">
        <v>2133</v>
      </c>
      <c r="C439" s="18" t="s">
        <v>3586</v>
      </c>
      <c r="D439" s="9">
        <v>94927000000</v>
      </c>
      <c r="E439" s="9">
        <v>114341000000</v>
      </c>
      <c r="F439" s="10">
        <v>115735000000</v>
      </c>
      <c r="G439" s="10">
        <v>65634000000</v>
      </c>
      <c r="H439" s="9">
        <v>8267000000</v>
      </c>
      <c r="I439" s="9">
        <v>15593000000</v>
      </c>
      <c r="J439" s="10">
        <v>13749000000</v>
      </c>
      <c r="K439" s="10">
        <v>4793000000</v>
      </c>
      <c r="L439" s="9">
        <v>2406000000</v>
      </c>
      <c r="M439" s="9">
        <v>9596000000</v>
      </c>
      <c r="N439" s="10">
        <v>7609000000</v>
      </c>
      <c r="O439" s="12">
        <v>1281000000</v>
      </c>
      <c r="P439" s="6">
        <v>-0.16627448874370809</v>
      </c>
      <c r="Q439" s="6">
        <v>9.5567348605876276E-2</v>
      </c>
      <c r="R439" s="6">
        <v>0.15502093908503858</v>
      </c>
      <c r="S439" s="6">
        <v>-0.11041430250430523</v>
      </c>
      <c r="T439" s="6">
        <v>8.7087972863358162E-2</v>
      </c>
      <c r="U439" s="6">
        <v>0.13637277966783568</v>
      </c>
      <c r="V439" s="6">
        <v>0.11879725234371624</v>
      </c>
      <c r="W439" s="6">
        <v>7.3026175457841971E-2</v>
      </c>
      <c r="X439" s="6">
        <v>-0.51974632938841014</v>
      </c>
      <c r="Y439" s="6">
        <v>1.4023417444514201</v>
      </c>
      <c r="Z439" s="6">
        <v>0.59204126299120319</v>
      </c>
      <c r="AA439" s="6">
        <v>-0.30454125666645659</v>
      </c>
      <c r="AB439" s="6">
        <v>0.18368449304966816</v>
      </c>
      <c r="AC439" s="6">
        <v>-7.2877381010811593E-3</v>
      </c>
      <c r="AD439" s="12">
        <v>2344.7861448862795</v>
      </c>
    </row>
    <row r="440" spans="1:30">
      <c r="A440" s="18" t="s">
        <v>91</v>
      </c>
      <c r="B440" s="18" t="s">
        <v>1745</v>
      </c>
      <c r="C440" s="18" t="s">
        <v>3583</v>
      </c>
      <c r="D440" s="9">
        <v>16546000000</v>
      </c>
      <c r="E440" s="9">
        <v>13010000000</v>
      </c>
      <c r="F440" s="10">
        <v>20900000000</v>
      </c>
      <c r="G440" s="10">
        <v>8718000000</v>
      </c>
      <c r="H440" s="9">
        <v>1244000000</v>
      </c>
      <c r="I440" s="9">
        <v>5153000000</v>
      </c>
      <c r="J440" s="10">
        <v>9825000000</v>
      </c>
      <c r="K440" s="10">
        <v>722000000</v>
      </c>
      <c r="L440" s="9">
        <v>44000000</v>
      </c>
      <c r="M440" s="9">
        <v>91000000</v>
      </c>
      <c r="N440" s="10">
        <v>901000000</v>
      </c>
      <c r="O440" s="12">
        <v>-643000000</v>
      </c>
      <c r="P440" s="6">
        <v>0.54413311445196977</v>
      </c>
      <c r="Q440" s="6">
        <v>0.22810303162057979</v>
      </c>
      <c r="R440" s="6">
        <v>0.23818736536268281</v>
      </c>
      <c r="S440" s="6">
        <v>-0.22655681832574492</v>
      </c>
      <c r="T440" s="6">
        <v>7.5184334582376403E-2</v>
      </c>
      <c r="U440" s="6">
        <v>0.39607993850883938</v>
      </c>
      <c r="V440" s="6">
        <v>0.47009569377990429</v>
      </c>
      <c r="W440" s="6">
        <v>8.2817159899059412E-2</v>
      </c>
      <c r="X440" s="6">
        <v>1.3981964380134031</v>
      </c>
      <c r="Y440" s="6">
        <v>-0.93135222984911936</v>
      </c>
      <c r="Z440" s="6">
        <v>1.2105381609746106</v>
      </c>
      <c r="AA440" s="6">
        <v>-1.3678338535008387</v>
      </c>
      <c r="AB440" s="6">
        <v>23.614766623994509</v>
      </c>
      <c r="AC440" s="6">
        <v>-0.28984632654797027</v>
      </c>
      <c r="AD440" s="12">
        <v>26.200000000000003</v>
      </c>
    </row>
    <row r="441" spans="1:30">
      <c r="A441" s="18" t="s">
        <v>427</v>
      </c>
      <c r="B441" s="18" t="s">
        <v>2134</v>
      </c>
      <c r="C441" s="18" t="s">
        <v>3589</v>
      </c>
      <c r="D441" s="9">
        <v>175254000000</v>
      </c>
      <c r="E441" s="9">
        <v>185491000000</v>
      </c>
      <c r="F441" s="10">
        <v>210344000000</v>
      </c>
      <c r="G441" s="10">
        <v>168724000000</v>
      </c>
      <c r="H441" s="9">
        <v>54812000000</v>
      </c>
      <c r="I441" s="9">
        <v>61133000000</v>
      </c>
      <c r="J441" s="10">
        <v>58919000000</v>
      </c>
      <c r="K441" s="10">
        <v>54710000000</v>
      </c>
      <c r="L441" s="9">
        <v>30842000000</v>
      </c>
      <c r="M441" s="9">
        <v>39955000000</v>
      </c>
      <c r="N441" s="10">
        <v>31896000000</v>
      </c>
      <c r="O441" s="12">
        <v>31219000000</v>
      </c>
      <c r="P441" s="6">
        <v>1.5632920610511795E-2</v>
      </c>
      <c r="Q441" s="6">
        <v>0.1239661604819685</v>
      </c>
      <c r="R441" s="6">
        <v>0.16855112180882334</v>
      </c>
      <c r="S441" s="6">
        <v>-1.0123604802807884E-2</v>
      </c>
      <c r="T441" s="6">
        <v>0.31275748342405879</v>
      </c>
      <c r="U441" s="6">
        <v>0.32957394159285358</v>
      </c>
      <c r="V441" s="6">
        <v>0.28010782337504281</v>
      </c>
      <c r="W441" s="6">
        <v>0.324257367060999</v>
      </c>
      <c r="X441" s="6">
        <v>-2.3389301398974039E-3</v>
      </c>
      <c r="Y441" s="6">
        <v>0.21891043702609222</v>
      </c>
      <c r="Z441" s="6">
        <v>0.35695927572620284</v>
      </c>
      <c r="AA441" s="6">
        <v>-7.858034045604094E-2</v>
      </c>
      <c r="AB441" s="6">
        <v>0.22941160060491939</v>
      </c>
      <c r="AC441" s="6">
        <v>0.16128905266273519</v>
      </c>
      <c r="AD441" s="12">
        <v>7229.9067366218487</v>
      </c>
    </row>
    <row r="442" spans="1:30">
      <c r="A442" s="18" t="s">
        <v>1774</v>
      </c>
      <c r="B442" s="18" t="s">
        <v>1775</v>
      </c>
      <c r="C442" s="18" t="s">
        <v>3631</v>
      </c>
      <c r="D442" s="9">
        <v>263344000000</v>
      </c>
      <c r="E442" s="9">
        <v>395789000000</v>
      </c>
      <c r="F442" s="10">
        <v>1036163000000</v>
      </c>
      <c r="G442" s="10">
        <v>629456000000</v>
      </c>
      <c r="H442" s="9">
        <v>160636000000</v>
      </c>
      <c r="I442" s="9">
        <v>251200000000</v>
      </c>
      <c r="J442" s="10">
        <v>677441000000</v>
      </c>
      <c r="K442" s="10">
        <v>249288000000</v>
      </c>
      <c r="L442" s="9">
        <v>88238000000</v>
      </c>
      <c r="M442" s="9">
        <v>160544000000</v>
      </c>
      <c r="N442" s="10">
        <v>470514000000</v>
      </c>
      <c r="O442" s="12">
        <v>158066000000</v>
      </c>
      <c r="P442" s="6">
        <v>3.2700831405306845</v>
      </c>
      <c r="Q442" s="6">
        <v>80.678219084461674</v>
      </c>
      <c r="R442" s="6">
        <v>-0.3902901930694091</v>
      </c>
      <c r="S442" s="6">
        <v>-0.63079371747474655</v>
      </c>
      <c r="T442" s="6">
        <v>0.60998541831216968</v>
      </c>
      <c r="U442" s="6">
        <v>0.634681610656183</v>
      </c>
      <c r="V442" s="6">
        <v>0.65379771329414382</v>
      </c>
      <c r="W442" s="6">
        <v>0.39603721308558504</v>
      </c>
      <c r="X442" s="6">
        <v>6.7803700829975285E-4</v>
      </c>
      <c r="Y442" s="6">
        <v>0.53142869851918739</v>
      </c>
      <c r="Z442" s="6">
        <v>0.57708464114204561</v>
      </c>
      <c r="AA442" s="6">
        <v>3.2415884278982517E-2</v>
      </c>
      <c r="AB442" s="6">
        <v>0.35609573625716351</v>
      </c>
      <c r="AC442" s="6">
        <v>0.26188897084796559</v>
      </c>
      <c r="AD442" s="12">
        <v>2677.6763423293114</v>
      </c>
    </row>
    <row r="443" spans="1:30">
      <c r="A443" s="18" t="s">
        <v>1746</v>
      </c>
      <c r="B443" s="18" t="s">
        <v>1747</v>
      </c>
      <c r="C443" s="18" t="s">
        <v>3631</v>
      </c>
      <c r="D443" s="9">
        <v>83932000000</v>
      </c>
      <c r="E443" s="9">
        <v>39148000000</v>
      </c>
      <c r="F443" s="10">
        <v>133875000000</v>
      </c>
      <c r="G443" s="10">
        <v>25313000000</v>
      </c>
      <c r="H443" s="9">
        <v>8654000000</v>
      </c>
      <c r="I443" s="9">
        <v>4819000000</v>
      </c>
      <c r="J443" s="10">
        <v>9067000000</v>
      </c>
      <c r="K443" s="10">
        <v>1140000000</v>
      </c>
      <c r="L443" s="9">
        <v>115000000</v>
      </c>
      <c r="M443" s="9">
        <v>296000000</v>
      </c>
      <c r="N443" s="10">
        <v>151000000</v>
      </c>
      <c r="O443" s="12">
        <v>-6084000000</v>
      </c>
      <c r="P443" s="6">
        <v>0.70161661869118652</v>
      </c>
      <c r="Q443" s="6">
        <v>-0.2520778563680115</v>
      </c>
      <c r="R443" s="6">
        <v>-0.34064043035921399</v>
      </c>
      <c r="S443" s="6">
        <v>-0.73773426535266429</v>
      </c>
      <c r="T443" s="6">
        <v>0.10310727731973503</v>
      </c>
      <c r="U443" s="6">
        <v>0.12309696536221518</v>
      </c>
      <c r="V443" s="6">
        <v>6.7727357609710548E-2</v>
      </c>
      <c r="W443" s="6">
        <v>4.5036147434124756E-2</v>
      </c>
      <c r="X443" s="6">
        <v>1.034774397467795</v>
      </c>
      <c r="Y443" s="6">
        <v>2.0440069197201884</v>
      </c>
      <c r="Z443" s="6">
        <v>-0.98433448392921252</v>
      </c>
      <c r="AA443" s="6">
        <v>-3.3633202204358112</v>
      </c>
      <c r="AB443" s="6">
        <v>-6.2772994996339371E-2</v>
      </c>
      <c r="AC443" s="6">
        <v>-16.22993731667875</v>
      </c>
      <c r="AD443" s="12">
        <v>-1104.3999999999999</v>
      </c>
    </row>
    <row r="444" spans="1:30">
      <c r="A444" s="18" t="s">
        <v>1617</v>
      </c>
      <c r="B444" s="18" t="s">
        <v>2135</v>
      </c>
      <c r="C444" s="18" t="s">
        <v>3603</v>
      </c>
      <c r="D444" s="9">
        <v>2368823000000</v>
      </c>
      <c r="E444" s="9">
        <v>2518307000000</v>
      </c>
      <c r="F444" s="10">
        <v>2270751000000</v>
      </c>
      <c r="G444" s="10">
        <v>0</v>
      </c>
      <c r="H444" s="9">
        <v>157493000000</v>
      </c>
      <c r="I444" s="9">
        <v>169749000000</v>
      </c>
      <c r="J444" s="10">
        <v>142473000000</v>
      </c>
      <c r="K444" s="10">
        <v>0</v>
      </c>
      <c r="L444" s="9">
        <v>29403000000</v>
      </c>
      <c r="M444" s="9">
        <v>27184000000</v>
      </c>
      <c r="N444" s="10">
        <v>38986000000</v>
      </c>
      <c r="O444" s="12">
        <v>0</v>
      </c>
      <c r="P444" s="6">
        <v>9.378302925595149E-3</v>
      </c>
      <c r="Q444" s="6">
        <v>-0.21277832813716641</v>
      </c>
      <c r="R444" s="6">
        <v>-0.21469510449503329</v>
      </c>
      <c r="S444" s="6">
        <v>-1</v>
      </c>
      <c r="T444" s="6">
        <v>6.6485761072059835E-2</v>
      </c>
      <c r="U444" s="6">
        <v>6.7405999347974657E-2</v>
      </c>
      <c r="V444" s="6">
        <v>6.2742678523536932E-2</v>
      </c>
      <c r="W444" s="6" t="e">
        <v>#DIV/0!</v>
      </c>
      <c r="X444" s="6">
        <v>0.12999475199277097</v>
      </c>
      <c r="Y444" s="6">
        <v>-3.9086904439919537E-2</v>
      </c>
      <c r="Z444" s="6">
        <v>-0.46228700000280354</v>
      </c>
      <c r="AA444" s="6">
        <v>-1</v>
      </c>
      <c r="AB444" s="6">
        <v>0.13933218174004369</v>
      </c>
      <c r="AC444" s="6">
        <v>-0.25</v>
      </c>
      <c r="AD444" s="12">
        <v>1124.2584297384769</v>
      </c>
    </row>
    <row r="445" spans="1:30">
      <c r="A445" s="18" t="s">
        <v>428</v>
      </c>
      <c r="B445" s="18" t="s">
        <v>2136</v>
      </c>
      <c r="C445" s="18" t="s">
        <v>3587</v>
      </c>
      <c r="D445" s="9">
        <v>790444000000</v>
      </c>
      <c r="E445" s="9">
        <v>742043000000</v>
      </c>
      <c r="F445" s="10">
        <v>849180000000</v>
      </c>
      <c r="G445" s="10">
        <v>759411000000</v>
      </c>
      <c r="H445" s="9">
        <v>158319000000</v>
      </c>
      <c r="I445" s="9">
        <v>167402000000</v>
      </c>
      <c r="J445" s="10">
        <v>183409000000</v>
      </c>
      <c r="K445" s="10">
        <v>125399000000</v>
      </c>
      <c r="L445" s="9">
        <v>37128000000</v>
      </c>
      <c r="M445" s="9">
        <v>39139000000</v>
      </c>
      <c r="N445" s="10">
        <v>34592000000</v>
      </c>
      <c r="O445" s="12">
        <v>16358000000</v>
      </c>
      <c r="P445" s="6">
        <v>1.4181550746287604E-2</v>
      </c>
      <c r="Q445" s="6">
        <v>-0.14739657370685347</v>
      </c>
      <c r="R445" s="6">
        <v>3.508853959039758E-2</v>
      </c>
      <c r="S445" s="6">
        <v>-3.6360219182362166E-2</v>
      </c>
      <c r="T445" s="6">
        <v>0.20029122872714575</v>
      </c>
      <c r="U445" s="6">
        <v>0.22559609079258211</v>
      </c>
      <c r="V445" s="6">
        <v>0.21598365481994394</v>
      </c>
      <c r="W445" s="6">
        <v>0.16512665736998805</v>
      </c>
      <c r="X445" s="6">
        <v>-0.19844648450297239</v>
      </c>
      <c r="Y445" s="6">
        <v>1.4143085137516283E-2</v>
      </c>
      <c r="Z445" s="6">
        <v>0.11473018843058454</v>
      </c>
      <c r="AA445" s="6">
        <v>-0.55629467445107139</v>
      </c>
      <c r="AB445" s="6">
        <v>4.0049730911628778E-4</v>
      </c>
      <c r="AC445" s="6">
        <v>-0.13470975481165923</v>
      </c>
      <c r="AD445" s="12">
        <v>2108.3610785245469</v>
      </c>
    </row>
    <row r="446" spans="1:30">
      <c r="A446" s="18" t="s">
        <v>1600</v>
      </c>
      <c r="B446" s="18" t="s">
        <v>2712</v>
      </c>
      <c r="C446" s="18" t="s">
        <v>3584</v>
      </c>
      <c r="D446" s="9">
        <v>2049219000000</v>
      </c>
      <c r="E446" s="9">
        <v>2138148000000</v>
      </c>
      <c r="F446" s="10">
        <v>2020602000000</v>
      </c>
      <c r="G446" s="10">
        <v>1825484000000</v>
      </c>
      <c r="H446" s="9">
        <v>195853000000</v>
      </c>
      <c r="I446" s="9">
        <v>207375000000</v>
      </c>
      <c r="J446" s="10">
        <v>188224000000</v>
      </c>
      <c r="K446" s="10">
        <v>171333000000</v>
      </c>
      <c r="L446" s="9">
        <v>72235000000</v>
      </c>
      <c r="M446" s="9">
        <v>66997000000</v>
      </c>
      <c r="N446" s="10">
        <v>51333000000</v>
      </c>
      <c r="O446" s="12">
        <v>49715000000</v>
      </c>
      <c r="P446" s="6">
        <v>-1.1309726259061358E-2</v>
      </c>
      <c r="Q446" s="6">
        <v>-3.7975829171071722E-2</v>
      </c>
      <c r="R446" s="6">
        <v>-5.4760426617929327E-2</v>
      </c>
      <c r="S446" s="6">
        <v>2.8730640795499196E-2</v>
      </c>
      <c r="T446" s="6">
        <v>9.557446031878486E-2</v>
      </c>
      <c r="U446" s="6">
        <v>9.6988141138966991E-2</v>
      </c>
      <c r="V446" s="6">
        <v>9.3152436749048051E-2</v>
      </c>
      <c r="W446" s="6">
        <v>9.3856204710641128E-2</v>
      </c>
      <c r="X446" s="6">
        <v>-0.26685776189798865</v>
      </c>
      <c r="Y446" s="6">
        <v>0.22860788492517861</v>
      </c>
      <c r="Z446" s="6">
        <v>0.11237827059990231</v>
      </c>
      <c r="AA446" s="6">
        <v>0.15168652751075626</v>
      </c>
      <c r="AB446" s="6">
        <v>-3.8618814226306863E-2</v>
      </c>
      <c r="AC446" s="6">
        <v>7.2473246174762085E-2</v>
      </c>
      <c r="AD446" s="12">
        <v>2669.8350309067737</v>
      </c>
    </row>
    <row r="447" spans="1:30">
      <c r="A447" s="18" t="s">
        <v>429</v>
      </c>
      <c r="B447" s="18" t="s">
        <v>2137</v>
      </c>
      <c r="C447" s="18" t="s">
        <v>3587</v>
      </c>
      <c r="D447" s="9">
        <v>640859000000</v>
      </c>
      <c r="E447" s="9">
        <v>621928000000</v>
      </c>
      <c r="F447" s="10">
        <v>754029000000</v>
      </c>
      <c r="G447" s="10">
        <v>669302000000</v>
      </c>
      <c r="H447" s="9">
        <v>128026000000</v>
      </c>
      <c r="I447" s="9">
        <v>101606000000</v>
      </c>
      <c r="J447" s="10">
        <v>158485000000</v>
      </c>
      <c r="K447" s="10">
        <v>144387000000</v>
      </c>
      <c r="L447" s="9">
        <v>42085000000</v>
      </c>
      <c r="M447" s="9">
        <v>34334000000</v>
      </c>
      <c r="N447" s="10">
        <v>58268000000</v>
      </c>
      <c r="O447" s="12">
        <v>42017000000</v>
      </c>
      <c r="P447" s="6">
        <v>3.6458703963669063E-2</v>
      </c>
      <c r="Q447" s="6">
        <v>0.12107780135157789</v>
      </c>
      <c r="R447" s="6">
        <v>-5.9545642449383075E-2</v>
      </c>
      <c r="S447" s="6">
        <v>0.13096742796504202</v>
      </c>
      <c r="T447" s="6">
        <v>0.19977249285724316</v>
      </c>
      <c r="U447" s="6">
        <v>0.1633726090479927</v>
      </c>
      <c r="V447" s="6">
        <v>0.21018422368370449</v>
      </c>
      <c r="W447" s="6">
        <v>0.21572772829006936</v>
      </c>
      <c r="X447" s="6">
        <v>7.152264827637933E-2</v>
      </c>
      <c r="Y447" s="6">
        <v>8.6090924813296985E-2</v>
      </c>
      <c r="Z447" s="6">
        <v>0.63135138733873064</v>
      </c>
      <c r="AA447" s="6">
        <v>5.9758161366538498E-2</v>
      </c>
      <c r="AB447" s="6">
        <v>0.23116465636279893</v>
      </c>
      <c r="AC447" s="6">
        <v>0.11265793514175593</v>
      </c>
      <c r="AD447" s="12">
        <v>1991.7542339571573</v>
      </c>
    </row>
    <row r="448" spans="1:30">
      <c r="A448" s="18" t="s">
        <v>1139</v>
      </c>
      <c r="B448" s="18" t="s">
        <v>2714</v>
      </c>
      <c r="C448" s="18" t="s">
        <v>3578</v>
      </c>
      <c r="D448" s="9">
        <v>22422000000</v>
      </c>
      <c r="E448" s="9">
        <v>33359000000</v>
      </c>
      <c r="F448" s="10">
        <v>42603000000</v>
      </c>
      <c r="G448" s="10">
        <v>36892000000</v>
      </c>
      <c r="H448" s="9">
        <v>2108000000</v>
      </c>
      <c r="I448" s="9">
        <v>3795000000</v>
      </c>
      <c r="J448" s="10">
        <v>4818000000</v>
      </c>
      <c r="K448" s="10">
        <v>4050000000</v>
      </c>
      <c r="L448" s="9">
        <v>520000000</v>
      </c>
      <c r="M448" s="9">
        <v>1990000000</v>
      </c>
      <c r="N448" s="10">
        <v>2591000000</v>
      </c>
      <c r="O448" s="12">
        <v>2156000000</v>
      </c>
      <c r="P448" s="6" t="e">
        <v>#DIV/0!</v>
      </c>
      <c r="Q448" s="6" t="e">
        <v>#DIV/0!</v>
      </c>
      <c r="R448" s="6" t="e">
        <v>#DIV/0!</v>
      </c>
      <c r="S448" s="6" t="e">
        <v>#DIV/0!</v>
      </c>
      <c r="T448" s="6">
        <v>9.401480688609401E-2</v>
      </c>
      <c r="U448" s="6">
        <v>0.11376240294972871</v>
      </c>
      <c r="V448" s="6">
        <v>0.11309062742060419</v>
      </c>
      <c r="W448" s="6">
        <v>0.10977989808088474</v>
      </c>
      <c r="X448" s="6" t="e">
        <v>#DIV/0!</v>
      </c>
      <c r="Y448" s="6" t="e">
        <v>#DIV/0!</v>
      </c>
      <c r="Z448" s="6" t="e">
        <v>#DIV/0!</v>
      </c>
      <c r="AA448" s="6" t="e">
        <v>#DIV/0!</v>
      </c>
      <c r="AB448" s="6" t="e">
        <v>#DIV/0!</v>
      </c>
      <c r="AC448" s="6" t="e">
        <v>#DIV/0!</v>
      </c>
      <c r="AD448" s="12">
        <v>2199.090909090909</v>
      </c>
    </row>
    <row r="449" spans="1:30">
      <c r="A449" s="18" t="s">
        <v>92</v>
      </c>
      <c r="B449" s="18" t="s">
        <v>1748</v>
      </c>
      <c r="C449" s="18" t="s">
        <v>3579</v>
      </c>
      <c r="D449" s="10">
        <v>1645159000000</v>
      </c>
      <c r="E449" s="9">
        <v>1524094000000</v>
      </c>
      <c r="F449" s="10">
        <v>1702370000000</v>
      </c>
      <c r="G449" s="10">
        <v>1304511000000</v>
      </c>
      <c r="H449" s="9">
        <v>252647000000</v>
      </c>
      <c r="I449" s="9">
        <v>275673000000</v>
      </c>
      <c r="J449" s="10">
        <v>295093000000</v>
      </c>
      <c r="K449" s="10">
        <v>191470000000</v>
      </c>
      <c r="L449" s="9">
        <v>21552000000</v>
      </c>
      <c r="M449" s="9">
        <v>21498000000</v>
      </c>
      <c r="N449" s="10">
        <v>14754000000</v>
      </c>
      <c r="O449" s="12">
        <v>-23604000000</v>
      </c>
      <c r="P449" s="6">
        <v>3.9419486167066732E-2</v>
      </c>
      <c r="Q449" s="6">
        <v>-0.14552419572387401</v>
      </c>
      <c r="R449" s="6">
        <v>-5.2943385757980986E-2</v>
      </c>
      <c r="S449" s="6">
        <v>-0.13820300872828986</v>
      </c>
      <c r="T449" s="6">
        <v>0.1535699588915114</v>
      </c>
      <c r="U449" s="6">
        <v>0.18087663884248609</v>
      </c>
      <c r="V449" s="6">
        <v>0.17334245786756111</v>
      </c>
      <c r="W449" s="6">
        <v>0.14677530507600167</v>
      </c>
      <c r="X449" s="6">
        <v>-0.29251383287461868</v>
      </c>
      <c r="Y449" s="6">
        <v>-0.30283257359889765</v>
      </c>
      <c r="Z449" s="6">
        <v>-0.5408465284009083</v>
      </c>
      <c r="AA449" s="6">
        <v>-2.4449512286840394</v>
      </c>
      <c r="AB449" s="6">
        <v>-0.32378212524878958</v>
      </c>
      <c r="AC449" s="6">
        <v>-0.49403432433546735</v>
      </c>
      <c r="AD449" s="12">
        <v>684.01649847794329</v>
      </c>
    </row>
    <row r="450" spans="1:30">
      <c r="A450" s="18" t="s">
        <v>430</v>
      </c>
      <c r="B450" s="18" t="s">
        <v>2138</v>
      </c>
      <c r="C450" s="18" t="s">
        <v>3587</v>
      </c>
      <c r="D450" s="10">
        <v>2275000000</v>
      </c>
      <c r="E450" s="9">
        <v>153000000</v>
      </c>
      <c r="F450" s="10">
        <v>90000000</v>
      </c>
      <c r="G450" s="10">
        <v>1522000000</v>
      </c>
      <c r="H450" s="9">
        <v>2255000000</v>
      </c>
      <c r="I450" s="9">
        <v>105000000</v>
      </c>
      <c r="J450" s="10">
        <v>59000000</v>
      </c>
      <c r="K450" s="10">
        <v>1313000000</v>
      </c>
      <c r="L450" s="9">
        <v>465000000</v>
      </c>
      <c r="M450" s="9">
        <v>-1990000000</v>
      </c>
      <c r="N450" s="10">
        <v>-9895000000</v>
      </c>
      <c r="O450" s="12">
        <v>6317000000</v>
      </c>
      <c r="P450" s="6">
        <v>1.9150374559697527</v>
      </c>
      <c r="Q450" s="6">
        <v>-0.79635741364635615</v>
      </c>
      <c r="R450" s="6">
        <v>3.8132460531382364</v>
      </c>
      <c r="S450" s="6">
        <v>52.049473339328415</v>
      </c>
      <c r="T450" s="6">
        <v>0.99120879120879124</v>
      </c>
      <c r="U450" s="6">
        <v>0.68627450980392157</v>
      </c>
      <c r="V450" s="6">
        <v>0.65555555555555556</v>
      </c>
      <c r="W450" s="6">
        <v>0.86268068331143233</v>
      </c>
      <c r="X450" s="6">
        <v>1.2038124054552055</v>
      </c>
      <c r="Y450" s="6">
        <v>-0.10602288217504667</v>
      </c>
      <c r="Z450" s="6">
        <v>-2.424319885225203</v>
      </c>
      <c r="AA450" s="6">
        <v>31.023771950066376</v>
      </c>
      <c r="AB450" s="6">
        <v>-138.66472955982587</v>
      </c>
      <c r="AC450" s="6">
        <v>-11.201978270279922</v>
      </c>
      <c r="AD450" s="12">
        <v>-576.11510109109622</v>
      </c>
    </row>
    <row r="451" spans="1:30">
      <c r="A451" s="18" t="s">
        <v>93</v>
      </c>
      <c r="B451" s="18" t="s">
        <v>1749</v>
      </c>
      <c r="C451" s="18" t="s">
        <v>3618</v>
      </c>
      <c r="D451" s="9">
        <v>884742000000</v>
      </c>
      <c r="E451" s="9">
        <v>737963000000</v>
      </c>
      <c r="F451" s="10">
        <v>1532091000000</v>
      </c>
      <c r="G451" s="10">
        <v>0</v>
      </c>
      <c r="H451" s="9">
        <v>71431000000</v>
      </c>
      <c r="I451" s="9">
        <v>52566000000</v>
      </c>
      <c r="J451" s="10">
        <v>151222000000</v>
      </c>
      <c r="K451" s="10">
        <v>0</v>
      </c>
      <c r="L451" s="9">
        <v>21918000000</v>
      </c>
      <c r="M451" s="9">
        <v>16671000000</v>
      </c>
      <c r="N451" s="10">
        <v>14266000000</v>
      </c>
      <c r="O451" s="12">
        <v>0</v>
      </c>
      <c r="P451" s="6">
        <v>0.23426750273902833</v>
      </c>
      <c r="Q451" s="6">
        <v>0.17131042572486063</v>
      </c>
      <c r="R451" s="6">
        <v>0.25793446852411273</v>
      </c>
      <c r="S451" s="6">
        <v>-1</v>
      </c>
      <c r="T451" s="6">
        <v>8.0736531101722311E-2</v>
      </c>
      <c r="U451" s="6">
        <v>7.1231213489023157E-2</v>
      </c>
      <c r="V451" s="6">
        <v>9.8703014377083342E-2</v>
      </c>
      <c r="W451" s="6" t="e">
        <v>#DIV/0!</v>
      </c>
      <c r="X451" s="6">
        <v>0.64498190398772259</v>
      </c>
      <c r="Y451" s="6">
        <v>0.52254293328114332</v>
      </c>
      <c r="Z451" s="6">
        <v>-0.35993289077351681</v>
      </c>
      <c r="AA451" s="6">
        <v>-1</v>
      </c>
      <c r="AB451" s="6">
        <v>3.7440874656198719E-2</v>
      </c>
      <c r="AC451" s="6">
        <v>-0.25</v>
      </c>
      <c r="AD451" s="12">
        <v>2052.7600700008466</v>
      </c>
    </row>
    <row r="452" spans="1:30">
      <c r="A452" s="18" t="s">
        <v>94</v>
      </c>
      <c r="B452" s="18" t="s">
        <v>1750</v>
      </c>
      <c r="C452" s="18" t="s">
        <v>3595</v>
      </c>
      <c r="D452" s="9">
        <v>79629000000</v>
      </c>
      <c r="E452" s="9">
        <v>88237000000</v>
      </c>
      <c r="F452" s="10">
        <v>80695000000</v>
      </c>
      <c r="G452" s="10">
        <v>84160000000</v>
      </c>
      <c r="H452" s="9">
        <v>15671000000</v>
      </c>
      <c r="I452" s="9">
        <v>17868000000</v>
      </c>
      <c r="J452" s="10">
        <v>18100000000</v>
      </c>
      <c r="K452" s="10">
        <v>19891000000</v>
      </c>
      <c r="L452" s="9">
        <v>6451000000</v>
      </c>
      <c r="M452" s="9">
        <v>5843000000</v>
      </c>
      <c r="N452" s="10">
        <v>2538000000</v>
      </c>
      <c r="O452" s="12">
        <v>9157000000</v>
      </c>
      <c r="P452" s="6" t="e">
        <v>#DIV/0!</v>
      </c>
      <c r="Q452" s="6">
        <v>-7.1526708114035775E-2</v>
      </c>
      <c r="R452" s="6">
        <v>-5.6493565465393802E-2</v>
      </c>
      <c r="S452" s="6">
        <v>1.5469569696529538E-2</v>
      </c>
      <c r="T452" s="6">
        <v>0.19680016074545706</v>
      </c>
      <c r="U452" s="6">
        <v>0.2025000849983567</v>
      </c>
      <c r="V452" s="6">
        <v>0.22430138174608091</v>
      </c>
      <c r="W452" s="6">
        <v>0.23634743346007606</v>
      </c>
      <c r="X452" s="6" t="e">
        <v>#DIV/0!</v>
      </c>
      <c r="Y452" s="6">
        <v>0.1357180363300102</v>
      </c>
      <c r="Z452" s="6">
        <v>-0.43182261478930528</v>
      </c>
      <c r="AA452" s="6">
        <v>0.45732070985911938</v>
      </c>
      <c r="AB452" s="6">
        <v>0.14800882483916689</v>
      </c>
      <c r="AC452" s="6">
        <v>0.1209270726041663</v>
      </c>
      <c r="AD452" s="12">
        <v>3307.0436072347729</v>
      </c>
    </row>
    <row r="453" spans="1:30">
      <c r="A453" s="18" t="s">
        <v>1141</v>
      </c>
      <c r="B453" s="18" t="s">
        <v>2717</v>
      </c>
      <c r="C453" s="18" t="s">
        <v>3595</v>
      </c>
      <c r="D453" s="9">
        <v>597426000000</v>
      </c>
      <c r="E453" s="9">
        <v>499961000000</v>
      </c>
      <c r="F453" s="10">
        <v>533341000000</v>
      </c>
      <c r="G453" s="10">
        <v>446592000000</v>
      </c>
      <c r="H453" s="9">
        <v>202260000000</v>
      </c>
      <c r="I453" s="9">
        <v>192739000000</v>
      </c>
      <c r="J453" s="10">
        <v>157874000000</v>
      </c>
      <c r="K453" s="10">
        <v>161074000000</v>
      </c>
      <c r="L453" s="9">
        <v>115951000000</v>
      </c>
      <c r="M453" s="9">
        <v>97458000000</v>
      </c>
      <c r="N453" s="10">
        <v>104326000000</v>
      </c>
      <c r="O453" s="12">
        <v>97318000000</v>
      </c>
      <c r="P453" s="6">
        <v>0.14447041608929378</v>
      </c>
      <c r="Q453" s="6">
        <v>-1.5833219724537852E-2</v>
      </c>
      <c r="R453" s="6">
        <v>-4.140834280781177E-2</v>
      </c>
      <c r="S453" s="6">
        <v>-8.1343099953629011E-2</v>
      </c>
      <c r="T453" s="6">
        <v>0.33855238975203622</v>
      </c>
      <c r="U453" s="6">
        <v>0.38550806962943107</v>
      </c>
      <c r="V453" s="6">
        <v>0.29600949486351136</v>
      </c>
      <c r="W453" s="6">
        <v>0.36067372456291202</v>
      </c>
      <c r="X453" s="6">
        <v>5.4326537176175331E-3</v>
      </c>
      <c r="Y453" s="6">
        <v>-0.31270123457527849</v>
      </c>
      <c r="Z453" s="6">
        <v>0.58161054070378948</v>
      </c>
      <c r="AA453" s="6">
        <v>0.38810953351533428</v>
      </c>
      <c r="AB453" s="6">
        <v>5.5378486018605511E-2</v>
      </c>
      <c r="AC453" s="6">
        <v>0.14439256757266888</v>
      </c>
      <c r="AD453" s="12">
        <v>1269.4305113775383</v>
      </c>
    </row>
    <row r="454" spans="1:30">
      <c r="A454" s="18" t="s">
        <v>1142</v>
      </c>
      <c r="B454" s="18" t="s">
        <v>2718</v>
      </c>
      <c r="C454" s="18" t="s">
        <v>3595</v>
      </c>
      <c r="D454" s="9">
        <v>278166000000</v>
      </c>
      <c r="E454" s="9">
        <v>589314000000</v>
      </c>
      <c r="F454" s="10">
        <v>473989000000</v>
      </c>
      <c r="G454" s="10">
        <v>220927000000</v>
      </c>
      <c r="H454" s="9">
        <v>23301000000</v>
      </c>
      <c r="I454" s="9">
        <v>194021000000</v>
      </c>
      <c r="J454" s="10">
        <v>99857000000</v>
      </c>
      <c r="K454" s="10">
        <v>57939000000</v>
      </c>
      <c r="L454" s="9">
        <v>61183000000</v>
      </c>
      <c r="M454" s="9">
        <v>444808000000</v>
      </c>
      <c r="N454" s="10">
        <v>-135143000000</v>
      </c>
      <c r="O454" s="12">
        <v>206338000000</v>
      </c>
      <c r="P454" s="6">
        <v>5.0502158315932348E-2</v>
      </c>
      <c r="Q454" s="6">
        <v>0.67838536791991466</v>
      </c>
      <c r="R454" s="6">
        <v>-0.29658106384193039</v>
      </c>
      <c r="S454" s="6">
        <v>-0.24244096748856334</v>
      </c>
      <c r="T454" s="6">
        <v>8.3766527900606111E-2</v>
      </c>
      <c r="U454" s="6">
        <v>0.32923195444194436</v>
      </c>
      <c r="V454" s="6">
        <v>0.21067366542261529</v>
      </c>
      <c r="W454" s="6">
        <v>0.26225404771711924</v>
      </c>
      <c r="X454" s="6">
        <v>-0.50845919495952885</v>
      </c>
      <c r="Y454" s="6">
        <v>1.5606053479903235</v>
      </c>
      <c r="Z454" s="6">
        <v>-1.5847658126186142</v>
      </c>
      <c r="AA454" s="6">
        <v>0.96756190174917167</v>
      </c>
      <c r="AB454" s="6">
        <v>-0.24287116573805534</v>
      </c>
      <c r="AC454" s="6">
        <v>0.4689062484768568</v>
      </c>
      <c r="AD454" s="12">
        <v>4259.7004891497581</v>
      </c>
    </row>
    <row r="455" spans="1:30">
      <c r="A455" s="18" t="s">
        <v>1143</v>
      </c>
      <c r="B455" s="18" t="s">
        <v>2719</v>
      </c>
      <c r="C455" s="18" t="s">
        <v>3632</v>
      </c>
      <c r="D455" s="9"/>
      <c r="E455" s="9">
        <v>25316000000</v>
      </c>
      <c r="F455" s="10">
        <v>73496000000</v>
      </c>
      <c r="G455" s="10">
        <v>0</v>
      </c>
      <c r="H455" s="9">
        <v>23301000000</v>
      </c>
      <c r="I455" s="9">
        <v>13323000000</v>
      </c>
      <c r="J455" s="10">
        <v>23236000000</v>
      </c>
      <c r="K455" s="10">
        <v>0</v>
      </c>
      <c r="L455" s="9">
        <v>61183000000</v>
      </c>
      <c r="M455" s="9">
        <v>3300000000</v>
      </c>
      <c r="N455" s="10">
        <v>8687000000</v>
      </c>
      <c r="O455" s="12">
        <v>0</v>
      </c>
      <c r="P455" s="6" t="e">
        <v>#DIV/0!</v>
      </c>
      <c r="Q455" s="6" t="e">
        <v>#DIV/0!</v>
      </c>
      <c r="R455" s="6" t="e">
        <v>#DIV/0!</v>
      </c>
      <c r="S455" s="6" t="e">
        <v>#DIV/0!</v>
      </c>
      <c r="T455" s="6" t="e">
        <v>#DIV/0!</v>
      </c>
      <c r="U455" s="6">
        <v>0.52626797282351079</v>
      </c>
      <c r="V455" s="6">
        <v>0.31615326004136279</v>
      </c>
      <c r="W455" s="6" t="e">
        <v>#DIV/0!</v>
      </c>
      <c r="X455" s="6">
        <v>-0.50845919495952885</v>
      </c>
      <c r="Y455" s="6">
        <v>-0.98100304480052503</v>
      </c>
      <c r="Z455" s="6">
        <v>-0.96241121912183458</v>
      </c>
      <c r="AA455" s="6">
        <v>-1</v>
      </c>
      <c r="AB455" s="6">
        <v>-0.7166406032815944</v>
      </c>
      <c r="AC455" s="6">
        <v>-0.25</v>
      </c>
      <c r="AD455" s="12">
        <v>18761.538461538461</v>
      </c>
    </row>
    <row r="456" spans="1:30">
      <c r="A456" s="18" t="s">
        <v>1144</v>
      </c>
      <c r="B456" s="18" t="s">
        <v>2720</v>
      </c>
      <c r="C456" s="18" t="s">
        <v>3605</v>
      </c>
      <c r="D456" s="9">
        <v>18587000000</v>
      </c>
      <c r="E456" s="9">
        <v>12558000000</v>
      </c>
      <c r="F456" s="10">
        <v>39634000000</v>
      </c>
      <c r="G456" s="10">
        <v>19178000000</v>
      </c>
      <c r="H456" s="9">
        <v>6265000000</v>
      </c>
      <c r="I456" s="9">
        <v>2015000000</v>
      </c>
      <c r="J456" s="10">
        <v>21472000000</v>
      </c>
      <c r="K456" s="10">
        <v>8774000000</v>
      </c>
      <c r="L456" s="9">
        <v>-799000000</v>
      </c>
      <c r="M456" s="9">
        <v>-4734000000</v>
      </c>
      <c r="N456" s="10">
        <v>13240000000</v>
      </c>
      <c r="O456" s="12">
        <v>2391000000</v>
      </c>
      <c r="P456" s="6">
        <v>-0.33531726440635334</v>
      </c>
      <c r="Q456" s="6">
        <v>-0.26285813513029255</v>
      </c>
      <c r="R456" s="6">
        <v>0.39901752830286064</v>
      </c>
      <c r="S456" s="6">
        <v>-0.30497897310989663</v>
      </c>
      <c r="T456" s="6">
        <v>0.33706353903265723</v>
      </c>
      <c r="U456" s="6">
        <v>0.16045548654244307</v>
      </c>
      <c r="V456" s="6">
        <v>0.54175707725690059</v>
      </c>
      <c r="W456" s="6">
        <v>0.45750338930023987</v>
      </c>
      <c r="X456" s="6">
        <v>-1.0682760917160758</v>
      </c>
      <c r="Y456" s="6">
        <v>-1227.6536763334093</v>
      </c>
      <c r="Z456" s="6">
        <v>10.783847682219825</v>
      </c>
      <c r="AA456" s="6">
        <v>-0.7753546097035704</v>
      </c>
      <c r="AB456" s="6">
        <v>-0.36469482161540945</v>
      </c>
      <c r="AC456" s="6">
        <v>-0.22469361394221588</v>
      </c>
      <c r="AD456" s="12">
        <v>302.88041433608771</v>
      </c>
    </row>
    <row r="457" spans="1:30">
      <c r="A457" s="18" t="s">
        <v>2722</v>
      </c>
      <c r="B457" s="18" t="s">
        <v>2723</v>
      </c>
      <c r="C457" s="18" t="s">
        <v>3586</v>
      </c>
      <c r="D457" s="9">
        <v>278016000000</v>
      </c>
      <c r="E457" s="9">
        <v>230561000000</v>
      </c>
      <c r="F457" s="10">
        <v>175577000000</v>
      </c>
      <c r="G457" s="10">
        <v>127940000000</v>
      </c>
      <c r="H457" s="9">
        <v>22807000000</v>
      </c>
      <c r="I457" s="9">
        <v>20869000000</v>
      </c>
      <c r="J457" s="10">
        <v>4373000000</v>
      </c>
      <c r="K457" s="10">
        <v>18128000000</v>
      </c>
      <c r="L457" s="9">
        <v>1621000000</v>
      </c>
      <c r="M457" s="9">
        <v>3440000000</v>
      </c>
      <c r="N457" s="10">
        <v>732000000</v>
      </c>
      <c r="O457" s="12">
        <v>1800000000</v>
      </c>
      <c r="P457" s="6">
        <v>-0.34747058363232008</v>
      </c>
      <c r="Q457" s="6">
        <v>-0.4153081498910518</v>
      </c>
      <c r="R457" s="6">
        <v>-0.44876163961711052</v>
      </c>
      <c r="S457" s="6">
        <v>-0.43819625091020831</v>
      </c>
      <c r="T457" s="6">
        <v>8.2034846915285453E-2</v>
      </c>
      <c r="U457" s="6">
        <v>9.0514007139108524E-2</v>
      </c>
      <c r="V457" s="6">
        <v>2.4906451300568982E-2</v>
      </c>
      <c r="W457" s="6">
        <v>0.14169141785211817</v>
      </c>
      <c r="X457" s="6">
        <v>1.1235239888912589</v>
      </c>
      <c r="Y457" s="6">
        <v>1.2350077713831809</v>
      </c>
      <c r="Z457" s="6">
        <v>1.1085493116347775</v>
      </c>
      <c r="AA457" s="6">
        <v>0.69341304538369819</v>
      </c>
      <c r="AB457" s="6">
        <v>-0.77268326133646714</v>
      </c>
      <c r="AC457" s="6">
        <v>-0.31149072918413584</v>
      </c>
      <c r="AD457" s="12">
        <v>534.33355207253931</v>
      </c>
    </row>
    <row r="458" spans="1:30">
      <c r="A458" s="18" t="s">
        <v>1776</v>
      </c>
      <c r="B458" s="18" t="s">
        <v>1777</v>
      </c>
      <c r="C458" s="18" t="s">
        <v>3631</v>
      </c>
      <c r="D458" s="9">
        <v>302222000000</v>
      </c>
      <c r="E458" s="9">
        <v>293172000000</v>
      </c>
      <c r="F458" s="10">
        <v>244330000000</v>
      </c>
      <c r="G458" s="10">
        <v>197785000000</v>
      </c>
      <c r="H458" s="9">
        <v>19936000000</v>
      </c>
      <c r="I458" s="9">
        <v>16455000000</v>
      </c>
      <c r="J458" s="10">
        <v>20456000000</v>
      </c>
      <c r="K458" s="10">
        <v>13789000000</v>
      </c>
      <c r="L458" s="9">
        <v>6868000000</v>
      </c>
      <c r="M458" s="9">
        <v>5057000000</v>
      </c>
      <c r="N458" s="10">
        <v>5866000000</v>
      </c>
      <c r="O458" s="12">
        <v>2345000000</v>
      </c>
      <c r="P458" s="6">
        <v>-4.9006344360593451E-2</v>
      </c>
      <c r="Q458" s="6">
        <v>6.9399897886909992E-2</v>
      </c>
      <c r="R458" s="6">
        <v>-0.19763947810873922</v>
      </c>
      <c r="S458" s="6">
        <v>-0.30121484550942151</v>
      </c>
      <c r="T458" s="6">
        <v>6.5964754385848812E-2</v>
      </c>
      <c r="U458" s="6">
        <v>5.6127461012647865E-2</v>
      </c>
      <c r="V458" s="6">
        <v>8.3722833872221999E-2</v>
      </c>
      <c r="W458" s="6">
        <v>6.9717117071567608E-2</v>
      </c>
      <c r="X458" s="6">
        <v>0.16715775854670828</v>
      </c>
      <c r="Y458" s="6">
        <v>-8.5209684285402723E-2</v>
      </c>
      <c r="Z458" s="6">
        <v>5.1736165649480255E-2</v>
      </c>
      <c r="AA458" s="6">
        <v>-0.55752846486982688</v>
      </c>
      <c r="AB458" s="6">
        <v>3.7391040157055411E-2</v>
      </c>
      <c r="AC458" s="6">
        <v>-0.12431612787794649</v>
      </c>
      <c r="AD458" s="12">
        <v>3435.2653118045787</v>
      </c>
    </row>
    <row r="459" spans="1:30">
      <c r="A459" s="18" t="s">
        <v>95</v>
      </c>
      <c r="B459" s="18" t="s">
        <v>1751</v>
      </c>
      <c r="C459" s="18" t="s">
        <v>3574</v>
      </c>
      <c r="D459" s="9">
        <v>132619000000</v>
      </c>
      <c r="E459" s="9">
        <v>159016000000</v>
      </c>
      <c r="F459" s="10">
        <v>165515000000</v>
      </c>
      <c r="G459" s="10">
        <v>0</v>
      </c>
      <c r="H459" s="9">
        <v>18387000000</v>
      </c>
      <c r="I459" s="9">
        <v>19475000000</v>
      </c>
      <c r="J459" s="10">
        <v>21965000000</v>
      </c>
      <c r="K459" s="10">
        <v>0</v>
      </c>
      <c r="L459" s="9">
        <v>8106000000</v>
      </c>
      <c r="M459" s="9">
        <v>8016000000</v>
      </c>
      <c r="N459" s="10">
        <v>9566000000</v>
      </c>
      <c r="O459" s="12">
        <v>0</v>
      </c>
      <c r="P459" s="6">
        <v>-0.10787005233296026</v>
      </c>
      <c r="Q459" s="6">
        <v>1.8774270353306182E-2</v>
      </c>
      <c r="R459" s="6">
        <v>-0.17209432733779181</v>
      </c>
      <c r="S459" s="6">
        <v>-1</v>
      </c>
      <c r="T459" s="6">
        <v>0.13864529215270813</v>
      </c>
      <c r="U459" s="6">
        <v>0.12247195250792373</v>
      </c>
      <c r="V459" s="6">
        <v>0.13270700540736488</v>
      </c>
      <c r="W459" s="6" t="e">
        <v>#DIV/0!</v>
      </c>
      <c r="X459" s="6">
        <v>-0.38081848147039232</v>
      </c>
      <c r="Y459" s="6">
        <v>1.2305566385568669E-2</v>
      </c>
      <c r="Z459" s="6">
        <v>0.3092599294937195</v>
      </c>
      <c r="AA459" s="6">
        <v>-1</v>
      </c>
      <c r="AB459" s="6">
        <v>-7.7383764719016201E-2</v>
      </c>
      <c r="AC459" s="6">
        <v>-0.25</v>
      </c>
      <c r="AD459" s="12">
        <v>1672.3437903429829</v>
      </c>
    </row>
    <row r="460" spans="1:30">
      <c r="A460" s="18" t="s">
        <v>96</v>
      </c>
      <c r="B460" s="18" t="s">
        <v>1752</v>
      </c>
      <c r="C460" s="18" t="s">
        <v>3584</v>
      </c>
      <c r="D460" s="9">
        <v>1544486000000</v>
      </c>
      <c r="E460" s="9">
        <v>1171021000000</v>
      </c>
      <c r="F460" s="10">
        <v>1822694000000</v>
      </c>
      <c r="G460" s="10">
        <v>1381129000000</v>
      </c>
      <c r="H460" s="9">
        <v>230929000000</v>
      </c>
      <c r="I460" s="9">
        <v>175992000000</v>
      </c>
      <c r="J460" s="10">
        <v>237925000000</v>
      </c>
      <c r="K460" s="10">
        <v>202206000000</v>
      </c>
      <c r="L460" s="9">
        <v>39038000000</v>
      </c>
      <c r="M460" s="9">
        <v>26154000000</v>
      </c>
      <c r="N460" s="10">
        <v>36342000000</v>
      </c>
      <c r="O460" s="12">
        <v>23849000000</v>
      </c>
      <c r="P460" s="6">
        <v>-2.2924685455821707E-2</v>
      </c>
      <c r="Q460" s="6">
        <v>-8.5459701957182208E-2</v>
      </c>
      <c r="R460" s="6">
        <v>-0.16033545714156144</v>
      </c>
      <c r="S460" s="6">
        <v>-0.15998569240347232</v>
      </c>
      <c r="T460" s="6">
        <v>0.14951835108897071</v>
      </c>
      <c r="U460" s="6">
        <v>0.1502893628722286</v>
      </c>
      <c r="V460" s="6">
        <v>0.13053480178241658</v>
      </c>
      <c r="W460" s="6">
        <v>0.14640630962060749</v>
      </c>
      <c r="X460" s="6">
        <v>-0.18575628336295932</v>
      </c>
      <c r="Y460" s="6">
        <v>-3.6705355772390723E-2</v>
      </c>
      <c r="Z460" s="6">
        <v>-1.330324563713536E-2</v>
      </c>
      <c r="AA460" s="6">
        <v>-0.5046124987988081</v>
      </c>
      <c r="AB460" s="6">
        <v>-2.1662182873037006E-2</v>
      </c>
      <c r="AC460" s="6">
        <v>-0.14185049610886208</v>
      </c>
      <c r="AD460" s="12">
        <v>1551.8165485331574</v>
      </c>
    </row>
    <row r="461" spans="1:30">
      <c r="A461" s="18" t="s">
        <v>764</v>
      </c>
      <c r="B461" s="18" t="s">
        <v>2724</v>
      </c>
      <c r="C461" s="18" t="s">
        <v>3633</v>
      </c>
      <c r="D461" s="9">
        <v>191566000000</v>
      </c>
      <c r="E461" s="9">
        <v>307510000000</v>
      </c>
      <c r="F461" s="10">
        <v>446706000000</v>
      </c>
      <c r="G461" s="10">
        <v>0</v>
      </c>
      <c r="H461" s="9">
        <v>28570000000</v>
      </c>
      <c r="I461" s="9">
        <v>25399000000</v>
      </c>
      <c r="J461" s="10">
        <v>50311000000</v>
      </c>
      <c r="K461" s="10">
        <v>0</v>
      </c>
      <c r="L461" s="9">
        <v>11044000000</v>
      </c>
      <c r="M461" s="9">
        <v>5217000000</v>
      </c>
      <c r="N461" s="10">
        <v>23561000000</v>
      </c>
      <c r="O461" s="12">
        <v>0</v>
      </c>
      <c r="P461" s="6">
        <v>0.48240424305804053</v>
      </c>
      <c r="Q461" s="6">
        <v>1.8123730734795431</v>
      </c>
      <c r="R461" s="6">
        <v>1.6773616972362577</v>
      </c>
      <c r="S461" s="6">
        <v>-1</v>
      </c>
      <c r="T461" s="6">
        <v>0.14913920006681769</v>
      </c>
      <c r="U461" s="6">
        <v>8.2595687945107479E-2</v>
      </c>
      <c r="V461" s="6">
        <v>0.11262664929506208</v>
      </c>
      <c r="W461" s="6" t="e">
        <v>#DIV/0!</v>
      </c>
      <c r="X461" s="6">
        <v>-0.21077900828271146</v>
      </c>
      <c r="Y461" s="6">
        <v>-0.4113005891903096</v>
      </c>
      <c r="Z461" s="6">
        <v>0.88688881836620015</v>
      </c>
      <c r="AA461" s="6">
        <v>-1</v>
      </c>
      <c r="AB461" s="6">
        <v>-0.17118879330899595</v>
      </c>
      <c r="AC461" s="6">
        <v>-0.25</v>
      </c>
      <c r="AD461" s="12">
        <v>1592.88</v>
      </c>
    </row>
    <row r="462" spans="1:30">
      <c r="A462" s="18" t="s">
        <v>1140</v>
      </c>
      <c r="B462" s="18" t="s">
        <v>2715</v>
      </c>
      <c r="C462" s="18" t="s">
        <v>3584</v>
      </c>
      <c r="D462" s="9">
        <v>49734862000000</v>
      </c>
      <c r="E462" s="9">
        <v>49734862000000</v>
      </c>
      <c r="F462" s="10">
        <v>49339524000000</v>
      </c>
      <c r="G462" s="10">
        <v>0</v>
      </c>
      <c r="H462" s="9">
        <v>3544235000000</v>
      </c>
      <c r="I462" s="9">
        <v>3544235000000</v>
      </c>
      <c r="J462" s="10">
        <v>3557090000000</v>
      </c>
      <c r="K462" s="10">
        <v>0</v>
      </c>
      <c r="L462" s="9">
        <v>1137942000000</v>
      </c>
      <c r="M462" s="9">
        <v>1137942000000</v>
      </c>
      <c r="N462" s="10">
        <v>975215000000</v>
      </c>
      <c r="O462" s="12">
        <v>0</v>
      </c>
      <c r="P462" s="6">
        <v>-2.8621954292084917E-2</v>
      </c>
      <c r="Q462" s="6">
        <v>7.7091848022692172E-2</v>
      </c>
      <c r="R462" s="6">
        <v>5.085833716134777E-3</v>
      </c>
      <c r="S462" s="6">
        <v>-1</v>
      </c>
      <c r="T462" s="6">
        <v>7.1262588403281382E-2</v>
      </c>
      <c r="U462" s="6">
        <v>7.1262588403281382E-2</v>
      </c>
      <c r="V462" s="6">
        <v>7.2094128836751648E-2</v>
      </c>
      <c r="W462" s="6" t="e">
        <v>#DIV/0!</v>
      </c>
      <c r="X462" s="6">
        <v>-3.4242491431958594E-2</v>
      </c>
      <c r="Y462" s="6">
        <v>0.41288209718874685</v>
      </c>
      <c r="Z462" s="6">
        <v>0.17788048122209318</v>
      </c>
      <c r="AA462" s="6">
        <v>-1</v>
      </c>
      <c r="AB462" s="6">
        <v>0.21982572523433674</v>
      </c>
      <c r="AC462" s="6">
        <v>-0.25</v>
      </c>
      <c r="AD462" s="12">
        <v>2730.1502069717926</v>
      </c>
    </row>
    <row r="463" spans="1:30">
      <c r="A463" s="18" t="s">
        <v>97</v>
      </c>
      <c r="B463" s="18" t="s">
        <v>1854</v>
      </c>
      <c r="C463" s="18" t="s">
        <v>3578</v>
      </c>
      <c r="D463" s="9">
        <v>333713000000</v>
      </c>
      <c r="E463" s="9">
        <v>304949000000</v>
      </c>
      <c r="F463" s="10">
        <v>350158000000</v>
      </c>
      <c r="G463" s="10">
        <v>384484000000</v>
      </c>
      <c r="H463" s="9">
        <v>25056000000</v>
      </c>
      <c r="I463" s="9">
        <v>12274000000</v>
      </c>
      <c r="J463" s="10">
        <v>17746000000</v>
      </c>
      <c r="K463" s="10">
        <v>14691000000</v>
      </c>
      <c r="L463" s="9">
        <v>9060000000</v>
      </c>
      <c r="M463" s="9">
        <v>818000000</v>
      </c>
      <c r="N463" s="10">
        <v>-407000000</v>
      </c>
      <c r="O463" s="12">
        <v>1011000000</v>
      </c>
      <c r="P463" s="6">
        <v>-0.29761792480646077</v>
      </c>
      <c r="Q463" s="6">
        <v>-0.106664852612584</v>
      </c>
      <c r="R463" s="6">
        <v>0.4312419285375988</v>
      </c>
      <c r="S463" s="6">
        <v>-9.8014277129305615E-3</v>
      </c>
      <c r="T463" s="6">
        <v>7.50824810540794E-2</v>
      </c>
      <c r="U463" s="6">
        <v>4.0249353170530154E-2</v>
      </c>
      <c r="V463" s="6">
        <v>5.0679978752448895E-2</v>
      </c>
      <c r="W463" s="6">
        <v>3.820965241726574E-2</v>
      </c>
      <c r="X463" s="6">
        <v>1.3475534842196941</v>
      </c>
      <c r="Y463" s="6">
        <v>-0.71146708695043315</v>
      </c>
      <c r="Z463" s="6">
        <v>-2.1923484195358713</v>
      </c>
      <c r="AA463" s="6">
        <v>-0.62685329277507906</v>
      </c>
      <c r="AB463" s="6">
        <v>-0.14859361050049569</v>
      </c>
      <c r="AC463" s="6">
        <v>-0.16360762971772405</v>
      </c>
      <c r="AD463" s="12">
        <v>873.5</v>
      </c>
    </row>
    <row r="464" spans="1:30">
      <c r="A464" s="18" t="s">
        <v>1153</v>
      </c>
      <c r="B464" s="18" t="s">
        <v>2734</v>
      </c>
      <c r="C464" s="18" t="s">
        <v>3587</v>
      </c>
      <c r="D464" s="9">
        <v>108640000000</v>
      </c>
      <c r="E464" s="9">
        <v>116674000000</v>
      </c>
      <c r="F464" s="10">
        <v>126679000000</v>
      </c>
      <c r="G464" s="10">
        <v>128484000000</v>
      </c>
      <c r="H464" s="9">
        <v>42329000000</v>
      </c>
      <c r="I464" s="9">
        <v>46385000000</v>
      </c>
      <c r="J464" s="10">
        <v>48470000000</v>
      </c>
      <c r="K464" s="10">
        <v>47919000000</v>
      </c>
      <c r="L464" s="9">
        <v>17940000000</v>
      </c>
      <c r="M464" s="9">
        <v>19209000000</v>
      </c>
      <c r="N464" s="10">
        <v>19916000000</v>
      </c>
      <c r="O464" s="12">
        <v>20618000000</v>
      </c>
      <c r="P464" s="6">
        <v>2.0197454696522024E-2</v>
      </c>
      <c r="Q464" s="6">
        <v>3.4136696321893492E-2</v>
      </c>
      <c r="R464" s="6">
        <v>5.8433915208787331E-2</v>
      </c>
      <c r="S464" s="6">
        <v>0.13925486372801577</v>
      </c>
      <c r="T464" s="6">
        <v>0.38962628865979382</v>
      </c>
      <c r="U464" s="6">
        <v>0.39756072475444398</v>
      </c>
      <c r="V464" s="6">
        <v>0.38262063956930509</v>
      </c>
      <c r="W464" s="6">
        <v>0.37295694405529095</v>
      </c>
      <c r="X464" s="6">
        <v>2.3410708903529889E-2</v>
      </c>
      <c r="Y464" s="6">
        <v>6.4339071233231515E-2</v>
      </c>
      <c r="Z464" s="6">
        <v>4.4023605588440207E-2</v>
      </c>
      <c r="AA464" s="6">
        <v>0.18807502106047513</v>
      </c>
      <c r="AB464" s="6">
        <v>1.0457147295994895E-2</v>
      </c>
      <c r="AC464" s="6">
        <v>5.3886473950048419E-2</v>
      </c>
      <c r="AD464" s="12">
        <v>8323.8566684664565</v>
      </c>
    </row>
    <row r="465" spans="1:30">
      <c r="A465" s="18" t="s">
        <v>98</v>
      </c>
      <c r="B465" s="18" t="s">
        <v>1922</v>
      </c>
      <c r="C465" s="18" t="s">
        <v>3584</v>
      </c>
      <c r="D465" s="9">
        <v>464924000000</v>
      </c>
      <c r="E465" s="9">
        <v>454153000000</v>
      </c>
      <c r="F465" s="10">
        <v>518480000000</v>
      </c>
      <c r="G465" s="10">
        <v>478782000000</v>
      </c>
      <c r="H465" s="9">
        <v>230008000000</v>
      </c>
      <c r="I465" s="9">
        <v>221478000000</v>
      </c>
      <c r="J465" s="10">
        <v>169278000000</v>
      </c>
      <c r="K465" s="10">
        <v>226439000000</v>
      </c>
      <c r="L465" s="9">
        <v>80502000000</v>
      </c>
      <c r="M465" s="9">
        <v>74163000000</v>
      </c>
      <c r="N465" s="10">
        <v>96831000000</v>
      </c>
      <c r="O465" s="12">
        <v>75295000000</v>
      </c>
      <c r="P465" s="6">
        <v>0.10758634028460716</v>
      </c>
      <c r="Q465" s="6">
        <v>0.12797994506798796</v>
      </c>
      <c r="R465" s="6">
        <v>0.16919734844805268</v>
      </c>
      <c r="S465" s="6">
        <v>0.1695663255781546</v>
      </c>
      <c r="T465" s="6">
        <v>0.49472171795820391</v>
      </c>
      <c r="U465" s="6">
        <v>0.48767265657168402</v>
      </c>
      <c r="V465" s="6">
        <v>0.32648896775189012</v>
      </c>
      <c r="W465" s="6">
        <v>0.47294802227318489</v>
      </c>
      <c r="X465" s="6">
        <v>-4.169034650858091E-2</v>
      </c>
      <c r="Y465" s="6">
        <v>4.6025262834501431E-2</v>
      </c>
      <c r="Z465" s="6">
        <v>0.19013916473369394</v>
      </c>
      <c r="AA465" s="6">
        <v>8.3958106020396953E-2</v>
      </c>
      <c r="AB465" s="6">
        <v>3.743424226965586E-2</v>
      </c>
      <c r="AC465" s="6">
        <v>5.3656127741007476E-2</v>
      </c>
      <c r="AD465" s="12">
        <v>4356.5380699324942</v>
      </c>
    </row>
    <row r="466" spans="1:30">
      <c r="A466" s="18" t="s">
        <v>1146</v>
      </c>
      <c r="B466" s="18" t="s">
        <v>2725</v>
      </c>
      <c r="C466" s="18" t="s">
        <v>3626</v>
      </c>
      <c r="D466" s="9">
        <v>335275000000</v>
      </c>
      <c r="E466" s="9">
        <v>348533000000</v>
      </c>
      <c r="F466" s="10">
        <v>363856000000</v>
      </c>
      <c r="G466" s="10">
        <v>0</v>
      </c>
      <c r="H466" s="9">
        <v>52822000000</v>
      </c>
      <c r="I466" s="9">
        <v>62175000000</v>
      </c>
      <c r="J466" s="10">
        <v>67449000000</v>
      </c>
      <c r="K466" s="10">
        <v>0</v>
      </c>
      <c r="L466" s="9">
        <v>11656000000</v>
      </c>
      <c r="M466" s="9">
        <v>14959000000</v>
      </c>
      <c r="N466" s="10">
        <v>14234000000</v>
      </c>
      <c r="O466" s="12">
        <v>0</v>
      </c>
      <c r="P466" s="6">
        <v>0.26964380603081417</v>
      </c>
      <c r="Q466" s="6">
        <v>-3.8063491099606626E-2</v>
      </c>
      <c r="R466" s="6">
        <v>0.15764401425345945</v>
      </c>
      <c r="S466" s="6">
        <v>-1</v>
      </c>
      <c r="T466" s="6">
        <v>0.15754828126165088</v>
      </c>
      <c r="U466" s="6">
        <v>0.17839056846840901</v>
      </c>
      <c r="V466" s="6">
        <v>0.18537278483795788</v>
      </c>
      <c r="W466" s="6" t="e">
        <v>#DIV/0!</v>
      </c>
      <c r="X466" s="6">
        <v>-0.63539703078232412</v>
      </c>
      <c r="Y466" s="6">
        <v>-0.41755251251309095</v>
      </c>
      <c r="Z466" s="6">
        <v>3.0943623811372375E-2</v>
      </c>
      <c r="AA466" s="6">
        <v>-1</v>
      </c>
      <c r="AB466" s="6">
        <v>-0.17150104789349263</v>
      </c>
      <c r="AC466" s="6">
        <v>-0.25</v>
      </c>
      <c r="AD466" s="12">
        <v>969.73005520308629</v>
      </c>
    </row>
    <row r="467" spans="1:30">
      <c r="A467" s="18" t="s">
        <v>970</v>
      </c>
      <c r="B467" s="18" t="s">
        <v>2436</v>
      </c>
      <c r="C467" s="18" t="s">
        <v>3628</v>
      </c>
      <c r="D467" s="9">
        <v>62535000000</v>
      </c>
      <c r="E467" s="9">
        <v>99895000000</v>
      </c>
      <c r="F467" s="10">
        <v>102781000000</v>
      </c>
      <c r="G467" s="10">
        <v>82366000000</v>
      </c>
      <c r="H467" s="9">
        <v>9652000000</v>
      </c>
      <c r="I467" s="9">
        <v>11872000000</v>
      </c>
      <c r="J467" s="10">
        <v>11966000000</v>
      </c>
      <c r="K467" s="10">
        <v>9051000000</v>
      </c>
      <c r="L467" s="9">
        <v>195000000</v>
      </c>
      <c r="M467" s="9">
        <v>1333000000</v>
      </c>
      <c r="N467" s="10">
        <v>2214000000</v>
      </c>
      <c r="O467" s="12">
        <v>924000000</v>
      </c>
      <c r="P467" s="6">
        <v>-0.48168717922212967</v>
      </c>
      <c r="Q467" s="6">
        <v>-0.12778935968296265</v>
      </c>
      <c r="R467" s="6">
        <v>-0.10344745209945165</v>
      </c>
      <c r="S467" s="6">
        <v>-9.532557637502187E-2</v>
      </c>
      <c r="T467" s="6">
        <v>0.15434556648276965</v>
      </c>
      <c r="U467" s="6">
        <v>0.1188447870263777</v>
      </c>
      <c r="V467" s="6">
        <v>0.1164222959496405</v>
      </c>
      <c r="W467" s="6">
        <v>0.10988757497025471</v>
      </c>
      <c r="X467" s="6">
        <v>-0.92143732152674596</v>
      </c>
      <c r="Y467" s="6">
        <v>-0.33492865870277377</v>
      </c>
      <c r="Z467" s="6">
        <v>2.2510460172320917E-2</v>
      </c>
      <c r="AA467" s="6">
        <v>4.4037714394631857</v>
      </c>
      <c r="AB467" s="6">
        <v>-0.54922721781337436</v>
      </c>
      <c r="AC467" s="6">
        <v>0.1942053239403197</v>
      </c>
      <c r="AD467" s="12">
        <v>1110.952380952381</v>
      </c>
    </row>
    <row r="468" spans="1:30">
      <c r="A468" s="18" t="s">
        <v>99</v>
      </c>
      <c r="B468" s="18" t="s">
        <v>1753</v>
      </c>
      <c r="C468" s="18" t="s">
        <v>3583</v>
      </c>
      <c r="D468" s="9">
        <v>253064000000</v>
      </c>
      <c r="E468" s="9">
        <v>264056000000</v>
      </c>
      <c r="F468" s="10">
        <v>328095000000</v>
      </c>
      <c r="G468" s="10">
        <v>223951000000</v>
      </c>
      <c r="H468" s="9">
        <v>23490000000</v>
      </c>
      <c r="I468" s="9">
        <v>19711000000</v>
      </c>
      <c r="J468" s="10">
        <v>21143000000</v>
      </c>
      <c r="K468" s="10">
        <v>17852000000</v>
      </c>
      <c r="L468" s="9">
        <v>6848000000</v>
      </c>
      <c r="M468" s="9">
        <v>3805000000</v>
      </c>
      <c r="N468" s="10">
        <v>4173000000</v>
      </c>
      <c r="O468" s="12">
        <v>3792000000</v>
      </c>
      <c r="P468" s="6">
        <v>8.9384099172633E-2</v>
      </c>
      <c r="Q468" s="6">
        <v>0.16064876039238302</v>
      </c>
      <c r="R468" s="6">
        <v>0.33815417322835961</v>
      </c>
      <c r="S468" s="6">
        <v>-5.6647135660941109E-2</v>
      </c>
      <c r="T468" s="6">
        <v>9.2822369044984671E-2</v>
      </c>
      <c r="U468" s="6">
        <v>7.464704456630411E-2</v>
      </c>
      <c r="V468" s="6">
        <v>6.4441701336503149E-2</v>
      </c>
      <c r="W468" s="6">
        <v>7.9713865979611609E-2</v>
      </c>
      <c r="X468" s="6">
        <v>1.0171935712020854</v>
      </c>
      <c r="Y468" s="6">
        <v>0.58925946426607279</v>
      </c>
      <c r="Z468" s="6">
        <v>-7.4212253468244435E-2</v>
      </c>
      <c r="AA468" s="6">
        <v>0.60835814390833443</v>
      </c>
      <c r="AB468" s="6">
        <v>0.26601335499210843</v>
      </c>
      <c r="AC468" s="6">
        <v>4.1195019690210721E-2</v>
      </c>
      <c r="AD468" s="12">
        <v>2585.1970876056612</v>
      </c>
    </row>
    <row r="469" spans="1:30">
      <c r="A469" s="18" t="s">
        <v>100</v>
      </c>
      <c r="B469" s="18" t="s">
        <v>1754</v>
      </c>
      <c r="C469" s="18" t="s">
        <v>3584</v>
      </c>
      <c r="D469" s="9">
        <v>168216000000</v>
      </c>
      <c r="E469" s="9">
        <v>193554000000</v>
      </c>
      <c r="F469" s="10">
        <v>166102000000</v>
      </c>
      <c r="G469" s="10">
        <v>0</v>
      </c>
      <c r="H469" s="9">
        <v>65203000000</v>
      </c>
      <c r="I469" s="9">
        <v>75997000000</v>
      </c>
      <c r="J469" s="10">
        <v>67109000000</v>
      </c>
      <c r="K469" s="10">
        <v>0</v>
      </c>
      <c r="L469" s="9">
        <v>2717000000</v>
      </c>
      <c r="M469" s="9">
        <v>10782000000</v>
      </c>
      <c r="N469" s="10">
        <v>2592000000</v>
      </c>
      <c r="O469" s="12">
        <v>0</v>
      </c>
      <c r="P469" s="6">
        <v>-7.7213600204935187E-2</v>
      </c>
      <c r="Q469" s="6">
        <v>-3.3775444416854102E-2</v>
      </c>
      <c r="R469" s="6">
        <v>2.5395083981668558E-2</v>
      </c>
      <c r="S469" s="6">
        <v>-1</v>
      </c>
      <c r="T469" s="6">
        <v>0.38761473343796071</v>
      </c>
      <c r="U469" s="6">
        <v>0.3926397801130434</v>
      </c>
      <c r="V469" s="6">
        <v>0.40402282934582368</v>
      </c>
      <c r="W469" s="6" t="e">
        <v>#DIV/0!</v>
      </c>
      <c r="X469" s="6">
        <v>-0.71560741080311829</v>
      </c>
      <c r="Y469" s="6">
        <v>-0.92166752501708937</v>
      </c>
      <c r="Z469" s="6">
        <v>2.0137466647506894</v>
      </c>
      <c r="AA469" s="6">
        <v>1</v>
      </c>
      <c r="AB469" s="6">
        <v>-0.90430624232192613</v>
      </c>
      <c r="AC469" s="6">
        <v>-0.25</v>
      </c>
      <c r="AD469" s="12">
        <v>1489.9969451867987</v>
      </c>
    </row>
    <row r="470" spans="1:30">
      <c r="A470" s="18" t="s">
        <v>101</v>
      </c>
      <c r="B470" s="18" t="s">
        <v>1755</v>
      </c>
      <c r="C470" s="18" t="s">
        <v>3578</v>
      </c>
      <c r="D470" s="9">
        <v>2961829000000</v>
      </c>
      <c r="E470" s="9">
        <v>3934019000000</v>
      </c>
      <c r="F470" s="10">
        <v>5321342000000</v>
      </c>
      <c r="G470" s="10">
        <v>5000890000000</v>
      </c>
      <c r="H470" s="9">
        <v>635734000000</v>
      </c>
      <c r="I470" s="9">
        <v>753055000000</v>
      </c>
      <c r="J470" s="10">
        <v>1022571000000</v>
      </c>
      <c r="K470" s="10">
        <v>1049556000000</v>
      </c>
      <c r="L470" s="9">
        <v>169152000000</v>
      </c>
      <c r="M470" s="9">
        <v>207993000000</v>
      </c>
      <c r="N470" s="10">
        <v>384803000000</v>
      </c>
      <c r="O470" s="12">
        <v>408262000000</v>
      </c>
      <c r="P470" s="6">
        <v>-7.9445392008621732E-2</v>
      </c>
      <c r="Q470" s="6">
        <v>0.24855832105435449</v>
      </c>
      <c r="R470" s="6">
        <v>0.30908023586856898</v>
      </c>
      <c r="S470" s="6">
        <v>4.5447641378170811E-2</v>
      </c>
      <c r="T470" s="6">
        <v>0.21464237131853325</v>
      </c>
      <c r="U470" s="6">
        <v>0.19142129206798442</v>
      </c>
      <c r="V470" s="6">
        <v>0.19216411950218573</v>
      </c>
      <c r="W470" s="6">
        <v>0.20987384245604282</v>
      </c>
      <c r="X470" s="6">
        <v>-6.2538797139011004E-2</v>
      </c>
      <c r="Y470" s="6">
        <v>0.17055253790604988</v>
      </c>
      <c r="Z470" s="6">
        <v>0.44783328250814736</v>
      </c>
      <c r="AA470" s="6">
        <v>-4.7777239243729411E-2</v>
      </c>
      <c r="AB470" s="6">
        <v>0.24040562073927796</v>
      </c>
      <c r="AC470" s="6">
        <v>0.14104509284122002</v>
      </c>
      <c r="AD470" s="12">
        <v>5196.587231116433</v>
      </c>
    </row>
    <row r="471" spans="1:30">
      <c r="A471" s="18" t="s">
        <v>1150</v>
      </c>
      <c r="B471" s="18" t="s">
        <v>2729</v>
      </c>
      <c r="C471" s="18" t="s">
        <v>3577</v>
      </c>
      <c r="D471" s="9">
        <v>3063134000000</v>
      </c>
      <c r="E471" s="9">
        <v>2966452000000</v>
      </c>
      <c r="F471" s="10">
        <v>3049779000000</v>
      </c>
      <c r="G471" s="10">
        <v>0</v>
      </c>
      <c r="H471" s="9">
        <v>85977000000</v>
      </c>
      <c r="I471" s="9">
        <v>9289000000</v>
      </c>
      <c r="J471" s="10">
        <v>93273000000</v>
      </c>
      <c r="K471" s="10">
        <v>0</v>
      </c>
      <c r="L471" s="9">
        <v>-49125000000</v>
      </c>
      <c r="M471" s="9">
        <v>-118579000000</v>
      </c>
      <c r="N471" s="10">
        <v>-57664000000</v>
      </c>
      <c r="O471" s="12">
        <v>0</v>
      </c>
      <c r="P471" s="6">
        <v>-0.14821841729004775</v>
      </c>
      <c r="Q471" s="6">
        <v>-0.1451258856900573</v>
      </c>
      <c r="R471" s="6">
        <v>-9.2721560114567045E-2</v>
      </c>
      <c r="S471" s="6">
        <v>-1</v>
      </c>
      <c r="T471" s="6">
        <v>2.8068311735627627E-2</v>
      </c>
      <c r="U471" s="6">
        <v>3.1313501785971928E-3</v>
      </c>
      <c r="V471" s="6">
        <v>3.0583527527732336E-2</v>
      </c>
      <c r="W471" s="6" t="e">
        <v>#DIV/0!</v>
      </c>
      <c r="X471" s="6">
        <v>-1.2995471794715501</v>
      </c>
      <c r="Y471" s="6">
        <v>-5.3787566741368602</v>
      </c>
      <c r="Z471" s="6">
        <v>-2.778805315230394</v>
      </c>
      <c r="AA471" s="6">
        <v>1</v>
      </c>
      <c r="AB471" s="6">
        <v>-1.7149012697303339</v>
      </c>
      <c r="AC471" s="6">
        <v>-0.25</v>
      </c>
      <c r="AD471" s="12">
        <v>-809.09431662078418</v>
      </c>
    </row>
    <row r="472" spans="1:30">
      <c r="A472" s="18" t="s">
        <v>1154</v>
      </c>
      <c r="B472" s="18" t="s">
        <v>2735</v>
      </c>
      <c r="C472" s="18" t="s">
        <v>3583</v>
      </c>
      <c r="D472" s="9">
        <v>236970000000</v>
      </c>
      <c r="E472" s="9">
        <v>236970000000</v>
      </c>
      <c r="F472" s="10">
        <v>526208000000</v>
      </c>
      <c r="G472" s="10">
        <v>0</v>
      </c>
      <c r="H472" s="9">
        <v>39834000000</v>
      </c>
      <c r="I472" s="9">
        <v>39834000000</v>
      </c>
      <c r="J472" s="10">
        <v>62374000000</v>
      </c>
      <c r="K472" s="10">
        <v>0</v>
      </c>
      <c r="L472" s="9">
        <v>3096000000</v>
      </c>
      <c r="M472" s="9">
        <v>3096000000</v>
      </c>
      <c r="N472" s="10">
        <v>9861000000</v>
      </c>
      <c r="O472" s="12">
        <v>0</v>
      </c>
      <c r="P472" s="6">
        <v>-0.22085434929551789</v>
      </c>
      <c r="Q472" s="6">
        <v>-0.61156256058334424</v>
      </c>
      <c r="R472" s="6">
        <v>3.0543616818269143E-2</v>
      </c>
      <c r="S472" s="6">
        <v>-1</v>
      </c>
      <c r="T472" s="6">
        <v>0.16809722749715153</v>
      </c>
      <c r="U472" s="6">
        <v>0.16809722749715153</v>
      </c>
      <c r="V472" s="6">
        <v>0.11853487594259304</v>
      </c>
      <c r="W472" s="6" t="e">
        <v>#DIV/0!</v>
      </c>
      <c r="X472" s="6">
        <v>-0.55796027229770018</v>
      </c>
      <c r="Y472" s="6">
        <v>-0.70617575706434843</v>
      </c>
      <c r="Z472" s="6">
        <v>-4.2182438767914388E-2</v>
      </c>
      <c r="AA472" s="6">
        <v>-1</v>
      </c>
      <c r="AB472" s="6">
        <v>-0.37747739868601149</v>
      </c>
      <c r="AC472" s="6">
        <v>-0.25</v>
      </c>
      <c r="AD472" s="12">
        <v>826.19634806082922</v>
      </c>
    </row>
    <row r="473" spans="1:30">
      <c r="A473" s="18" t="s">
        <v>431</v>
      </c>
      <c r="B473" s="18" t="s">
        <v>2140</v>
      </c>
      <c r="C473" s="18" t="s">
        <v>3634</v>
      </c>
      <c r="D473" s="9">
        <v>9881230000000</v>
      </c>
      <c r="E473" s="9">
        <v>7923562000000</v>
      </c>
      <c r="F473" s="10">
        <v>9182050000000</v>
      </c>
      <c r="G473" s="10">
        <v>0</v>
      </c>
      <c r="H473" s="9">
        <v>1364673000000</v>
      </c>
      <c r="I473" s="9">
        <v>1192599000000</v>
      </c>
      <c r="J473" s="10">
        <v>1252520000000</v>
      </c>
      <c r="K473" s="10">
        <v>0</v>
      </c>
      <c r="L473" s="9">
        <v>693047000000</v>
      </c>
      <c r="M473" s="9">
        <v>700104000000</v>
      </c>
      <c r="N473" s="10">
        <v>267849000000</v>
      </c>
      <c r="O473" s="12">
        <v>0</v>
      </c>
      <c r="P473" s="6">
        <v>4.3173380688164661E-2</v>
      </c>
      <c r="Q473" s="6">
        <v>0.13822963138099437</v>
      </c>
      <c r="R473" s="6">
        <v>0.16615020682782658</v>
      </c>
      <c r="S473" s="6">
        <v>-1</v>
      </c>
      <c r="T473" s="6">
        <v>0.13810760401286074</v>
      </c>
      <c r="U473" s="6">
        <v>0.1505129889814707</v>
      </c>
      <c r="V473" s="6">
        <v>0.13640962530153941</v>
      </c>
      <c r="W473" s="6" t="e">
        <v>#DIV/0!</v>
      </c>
      <c r="X473" s="6">
        <v>0.2134854240721315</v>
      </c>
      <c r="Y473" s="6">
        <v>3.7551445514922679</v>
      </c>
      <c r="Z473" s="6">
        <v>-4.9766838279570465E-2</v>
      </c>
      <c r="AA473" s="6">
        <v>-1</v>
      </c>
      <c r="AB473" s="6">
        <v>0.3219100537378401</v>
      </c>
      <c r="AC473" s="6">
        <v>-0.25</v>
      </c>
      <c r="AD473" s="12">
        <v>709.26177165306581</v>
      </c>
    </row>
    <row r="474" spans="1:30">
      <c r="A474" s="18" t="s">
        <v>729</v>
      </c>
      <c r="B474" s="18" t="s">
        <v>1756</v>
      </c>
      <c r="C474" s="18" t="s">
        <v>3578</v>
      </c>
      <c r="D474" s="9">
        <v>2240888000000</v>
      </c>
      <c r="E474" s="9">
        <v>1958483000000</v>
      </c>
      <c r="F474" s="10">
        <v>2274402000000</v>
      </c>
      <c r="G474" s="10">
        <v>2233074000000</v>
      </c>
      <c r="H474" s="9">
        <v>266830000000</v>
      </c>
      <c r="I474" s="9">
        <v>175418000000</v>
      </c>
      <c r="J474" s="10">
        <v>514072000000</v>
      </c>
      <c r="K474" s="10">
        <v>168306000000</v>
      </c>
      <c r="L474" s="9">
        <v>341166000000</v>
      </c>
      <c r="M474" s="9">
        <v>192573000000</v>
      </c>
      <c r="N474" s="10">
        <v>491189000000</v>
      </c>
      <c r="O474" s="12">
        <v>135183000000</v>
      </c>
      <c r="P474" s="6">
        <v>1.1584580434749248E-2</v>
      </c>
      <c r="Q474" s="6">
        <v>0.55396389923402611</v>
      </c>
      <c r="R474" s="6">
        <v>0.23614818574824289</v>
      </c>
      <c r="S474" s="6">
        <v>0.30653908633186838</v>
      </c>
      <c r="T474" s="6">
        <v>0.11907333164352703</v>
      </c>
      <c r="U474" s="6">
        <v>8.9568303630922511E-2</v>
      </c>
      <c r="V474" s="6">
        <v>0.22602512660470753</v>
      </c>
      <c r="W474" s="6">
        <v>7.5369647400847437E-2</v>
      </c>
      <c r="X474" s="6">
        <v>-0.34956672103661146</v>
      </c>
      <c r="Y474" s="6">
        <v>0.18036513001635876</v>
      </c>
      <c r="Z474" s="6">
        <v>0.77440604520373391</v>
      </c>
      <c r="AA474" s="6">
        <v>-0.44288429109661231</v>
      </c>
      <c r="AB474" s="6">
        <v>0.12929196850149083</v>
      </c>
      <c r="AC474" s="6">
        <v>-4.3270570895197563E-2</v>
      </c>
      <c r="AD474" s="12">
        <v>3618.4147386587697</v>
      </c>
    </row>
    <row r="475" spans="1:30">
      <c r="A475" s="18" t="s">
        <v>1157</v>
      </c>
      <c r="B475" s="18" t="s">
        <v>2740</v>
      </c>
      <c r="C475" s="18" t="s">
        <v>3635</v>
      </c>
      <c r="D475" s="9">
        <v>237000000</v>
      </c>
      <c r="E475" s="9">
        <v>1266000000</v>
      </c>
      <c r="F475" s="10">
        <v>0</v>
      </c>
      <c r="G475" s="10">
        <v>0</v>
      </c>
      <c r="H475" s="9">
        <v>60000000</v>
      </c>
      <c r="I475" s="9">
        <v>617000000</v>
      </c>
      <c r="J475" s="10">
        <v>0</v>
      </c>
      <c r="K475" s="10">
        <v>0</v>
      </c>
      <c r="L475" s="9">
        <v>-437000000</v>
      </c>
      <c r="M475" s="9">
        <v>130000000</v>
      </c>
      <c r="N475" s="10">
        <v>-751000000</v>
      </c>
      <c r="O475" s="12">
        <v>0</v>
      </c>
      <c r="P475" s="6">
        <v>-0.38719724573655995</v>
      </c>
      <c r="Q475" s="6" t="e">
        <v>#DIV/0!</v>
      </c>
      <c r="R475" s="6">
        <v>-1</v>
      </c>
      <c r="S475" s="6" t="e">
        <v>#DIV/0!</v>
      </c>
      <c r="T475" s="6">
        <v>0.25316455696202533</v>
      </c>
      <c r="U475" s="6">
        <v>0.4873617693522907</v>
      </c>
      <c r="V475" s="6" t="e">
        <v>#DIV/0!</v>
      </c>
      <c r="W475" s="6" t="e">
        <v>#DIV/0!</v>
      </c>
      <c r="X475" s="6">
        <v>-0.39213954179826344</v>
      </c>
      <c r="Y475" s="6">
        <v>1.2790006100283953</v>
      </c>
      <c r="Z475" s="6">
        <v>-1.1836841319024529</v>
      </c>
      <c r="AA475" s="6">
        <v>1</v>
      </c>
      <c r="AB475" s="6">
        <v>-2.6558749627225184</v>
      </c>
      <c r="AC475" s="6">
        <v>-0.25</v>
      </c>
      <c r="AD475" s="12">
        <v>-529</v>
      </c>
    </row>
    <row r="476" spans="1:30">
      <c r="A476" s="18" t="s">
        <v>102</v>
      </c>
      <c r="B476" s="18" t="s">
        <v>1757</v>
      </c>
      <c r="C476" s="18" t="s">
        <v>3607</v>
      </c>
      <c r="D476" s="9">
        <v>40740000000</v>
      </c>
      <c r="E476" s="9">
        <v>39283000000</v>
      </c>
      <c r="F476" s="10">
        <v>41003000000</v>
      </c>
      <c r="G476" s="10">
        <v>29584000000</v>
      </c>
      <c r="H476" s="9">
        <v>8821000000</v>
      </c>
      <c r="I476" s="9">
        <v>11669000000</v>
      </c>
      <c r="J476" s="10">
        <v>12266000000</v>
      </c>
      <c r="K476" s="10">
        <v>9047000000</v>
      </c>
      <c r="L476" s="9">
        <v>2341000000</v>
      </c>
      <c r="M476" s="9">
        <v>4562000000</v>
      </c>
      <c r="N476" s="10">
        <v>4023000000</v>
      </c>
      <c r="O476" s="12">
        <v>1949000000</v>
      </c>
      <c r="P476" s="6">
        <v>0.4271608199744546</v>
      </c>
      <c r="Q476" s="6">
        <v>0.35419620777469324</v>
      </c>
      <c r="R476" s="6">
        <v>0.2041917782055723</v>
      </c>
      <c r="S476" s="6">
        <v>-3.0127292172271579E-2</v>
      </c>
      <c r="T476" s="6">
        <v>0.21651939126165931</v>
      </c>
      <c r="U476" s="6">
        <v>0.29704961433699056</v>
      </c>
      <c r="V476" s="6">
        <v>0.2991488427676024</v>
      </c>
      <c r="W476" s="6">
        <v>0.30580719307733911</v>
      </c>
      <c r="X476" s="6">
        <v>1.5826963341564582</v>
      </c>
      <c r="Y476" s="6">
        <v>4.8042578987565507</v>
      </c>
      <c r="Z476" s="6">
        <v>0.74911009187175759</v>
      </c>
      <c r="AA476" s="6">
        <v>0.5154643581537709</v>
      </c>
      <c r="AB476" s="6">
        <v>0.84557905871061023</v>
      </c>
      <c r="AC476" s="6">
        <v>0.47933853910179269</v>
      </c>
      <c r="AD476" s="12">
        <v>1463.0696781394433</v>
      </c>
    </row>
    <row r="477" spans="1:30">
      <c r="A477" s="18" t="s">
        <v>103</v>
      </c>
      <c r="B477" s="18" t="s">
        <v>1758</v>
      </c>
      <c r="C477" s="18" t="s">
        <v>3578</v>
      </c>
      <c r="D477" s="9">
        <v>41210000000</v>
      </c>
      <c r="E477" s="9">
        <v>69874000000</v>
      </c>
      <c r="F477" s="10">
        <v>68244000000</v>
      </c>
      <c r="G477" s="10">
        <v>49345000000</v>
      </c>
      <c r="H477" s="9">
        <v>14052000000</v>
      </c>
      <c r="I477" s="9">
        <v>19308000000</v>
      </c>
      <c r="J477" s="10">
        <v>19718000000</v>
      </c>
      <c r="K477" s="10">
        <v>12666000000</v>
      </c>
      <c r="L477" s="9">
        <v>1671000000</v>
      </c>
      <c r="M477" s="9">
        <v>6253000000</v>
      </c>
      <c r="N477" s="10">
        <v>5954000000</v>
      </c>
      <c r="O477" s="12">
        <v>2344000000</v>
      </c>
      <c r="P477" s="6">
        <v>0.18847747053977756</v>
      </c>
      <c r="Q477" s="6">
        <v>-7.0906628404994856E-2</v>
      </c>
      <c r="R477" s="6">
        <v>-0.43319408619187399</v>
      </c>
      <c r="S477" s="6">
        <v>0.44498438736683815</v>
      </c>
      <c r="T477" s="6">
        <v>0.34098519776753217</v>
      </c>
      <c r="U477" s="6">
        <v>0.27632595815324729</v>
      </c>
      <c r="V477" s="6">
        <v>0.28893382568430925</v>
      </c>
      <c r="W477" s="6">
        <v>0.25668254129091095</v>
      </c>
      <c r="X477" s="6">
        <v>1.8110203133073977</v>
      </c>
      <c r="Y477" s="6">
        <v>21.018003741018344</v>
      </c>
      <c r="Z477" s="6">
        <v>-0.63661087874479727</v>
      </c>
      <c r="AA477" s="6">
        <v>2.6000517141899655</v>
      </c>
      <c r="AB477" s="6">
        <v>-0.12964463601757759</v>
      </c>
      <c r="AC477" s="6">
        <v>0.26054399649027626</v>
      </c>
      <c r="AD477" s="12">
        <v>1081.4666666666667</v>
      </c>
    </row>
    <row r="478" spans="1:30">
      <c r="A478" s="18" t="s">
        <v>2731</v>
      </c>
      <c r="B478" s="18" t="s">
        <v>2732</v>
      </c>
      <c r="C478" s="18" t="s">
        <v>3578</v>
      </c>
      <c r="D478" s="9">
        <v>600903000000</v>
      </c>
      <c r="E478" s="9">
        <v>554681000000</v>
      </c>
      <c r="F478" s="10">
        <v>467220000000</v>
      </c>
      <c r="G478" s="10">
        <v>482003000000</v>
      </c>
      <c r="H478" s="9">
        <v>34299000000</v>
      </c>
      <c r="I478" s="9">
        <v>22783000000</v>
      </c>
      <c r="J478" s="10">
        <v>25053000000</v>
      </c>
      <c r="K478" s="10">
        <v>25766000000</v>
      </c>
      <c r="L478" s="9">
        <v>10345000000</v>
      </c>
      <c r="M478" s="9">
        <v>856000000</v>
      </c>
      <c r="N478" s="10">
        <v>8174000000</v>
      </c>
      <c r="O478" s="12">
        <v>1199000000</v>
      </c>
      <c r="P478" s="6">
        <v>-1.097580748510439E-2</v>
      </c>
      <c r="Q478" s="6">
        <v>3.0595358941417655E-2</v>
      </c>
      <c r="R478" s="6">
        <v>-1.5980417981354519E-2</v>
      </c>
      <c r="S478" s="6">
        <v>5.2409578559803563E-2</v>
      </c>
      <c r="T478" s="6">
        <v>5.7079095960579328E-2</v>
      </c>
      <c r="U478" s="6">
        <v>4.1074058783336725E-2</v>
      </c>
      <c r="V478" s="6">
        <v>5.3621420315911134E-2</v>
      </c>
      <c r="W478" s="6">
        <v>5.3456098820961695E-2</v>
      </c>
      <c r="X478" s="6">
        <v>0.81341887808009472</v>
      </c>
      <c r="Y478" s="6">
        <v>-0.7164768881145539</v>
      </c>
      <c r="Z478" s="6">
        <v>-2.9390608336646331E-2</v>
      </c>
      <c r="AA478" s="6">
        <v>2.2116584968074546</v>
      </c>
      <c r="AB478" s="6">
        <v>-1.1227259735801409E-2</v>
      </c>
      <c r="AC478" s="6">
        <v>0.14296132407105899</v>
      </c>
      <c r="AD478" s="12">
        <v>2496.8446601941746</v>
      </c>
    </row>
    <row r="479" spans="1:30">
      <c r="A479" s="18" t="s">
        <v>728</v>
      </c>
      <c r="B479" s="18" t="s">
        <v>2070</v>
      </c>
      <c r="C479" s="18" t="s">
        <v>3593</v>
      </c>
      <c r="D479" s="9">
        <v>28727000000</v>
      </c>
      <c r="E479" s="9">
        <v>27557000000</v>
      </c>
      <c r="F479" s="10">
        <v>25620000000</v>
      </c>
      <c r="G479" s="10">
        <v>21250000000</v>
      </c>
      <c r="H479" s="9">
        <v>2522000000</v>
      </c>
      <c r="I479" s="9">
        <v>1782000000</v>
      </c>
      <c r="J479" s="10">
        <v>2380000000</v>
      </c>
      <c r="K479" s="10">
        <v>1521000000</v>
      </c>
      <c r="L479" s="9">
        <v>566000000</v>
      </c>
      <c r="M479" s="9">
        <v>426000000</v>
      </c>
      <c r="N479" s="10">
        <v>204000000</v>
      </c>
      <c r="O479" s="12">
        <v>-282000000</v>
      </c>
      <c r="P479" s="6">
        <v>0.30835462882595122</v>
      </c>
      <c r="Q479" s="6">
        <v>-0.15736548614158677</v>
      </c>
      <c r="R479" s="6">
        <v>2.0098513092167727E-2</v>
      </c>
      <c r="S479" s="6">
        <v>-0.2044593825428539</v>
      </c>
      <c r="T479" s="6">
        <v>8.7791972708601659E-2</v>
      </c>
      <c r="U479" s="6">
        <v>6.4665965090539609E-2</v>
      </c>
      <c r="V479" s="6">
        <v>9.2896174863387984E-2</v>
      </c>
      <c r="W479" s="6">
        <v>7.1576470588235297E-2</v>
      </c>
      <c r="X479" s="6">
        <v>3.1337990152389366</v>
      </c>
      <c r="Y479" s="6">
        <v>2.077913094991039E-2</v>
      </c>
      <c r="Z479" s="6">
        <v>0.24033628313472499</v>
      </c>
      <c r="AA479" s="6">
        <v>-2.1749648538638087</v>
      </c>
      <c r="AB479" s="6">
        <v>2.0669219396556864</v>
      </c>
      <c r="AC479" s="6">
        <v>-0.40562266074660436</v>
      </c>
      <c r="AD479" s="12">
        <v>761.66666666666674</v>
      </c>
    </row>
    <row r="480" spans="1:30">
      <c r="A480" s="18" t="s">
        <v>104</v>
      </c>
      <c r="B480" s="18" t="s">
        <v>1759</v>
      </c>
      <c r="C480" s="18" t="s">
        <v>3577</v>
      </c>
      <c r="D480" s="9">
        <v>138324000000</v>
      </c>
      <c r="E480" s="9">
        <v>138933000000</v>
      </c>
      <c r="F480" s="10">
        <v>145278000000</v>
      </c>
      <c r="G480" s="10">
        <v>0</v>
      </c>
      <c r="H480" s="9">
        <v>15491000000</v>
      </c>
      <c r="I480" s="9">
        <v>13415000000</v>
      </c>
      <c r="J480" s="10">
        <v>15893000000</v>
      </c>
      <c r="K480" s="10">
        <v>0</v>
      </c>
      <c r="L480" s="9">
        <v>4018000000</v>
      </c>
      <c r="M480" s="9">
        <v>3919000000</v>
      </c>
      <c r="N480" s="10">
        <v>3793000000</v>
      </c>
      <c r="O480" s="12">
        <v>0</v>
      </c>
      <c r="P480" s="6">
        <v>0.12903129543303241</v>
      </c>
      <c r="Q480" s="6">
        <v>3.4086926117053704E-2</v>
      </c>
      <c r="R480" s="6">
        <v>4.7486201844432717E-2</v>
      </c>
      <c r="S480" s="6">
        <v>-1</v>
      </c>
      <c r="T480" s="6">
        <v>0.11199068852838263</v>
      </c>
      <c r="U480" s="6">
        <v>9.6557333390915046E-2</v>
      </c>
      <c r="V480" s="6">
        <v>0.10939715579784964</v>
      </c>
      <c r="W480" s="6" t="e">
        <v>#DIV/0!</v>
      </c>
      <c r="X480" s="6">
        <v>3.6807550543503653E-2</v>
      </c>
      <c r="Y480" s="6">
        <v>4.2959822188906933E-2</v>
      </c>
      <c r="Z480" s="6">
        <v>4.0860010734798446E-2</v>
      </c>
      <c r="AA480" s="6">
        <v>-1</v>
      </c>
      <c r="AB480" s="6">
        <v>3.274403840153739E-2</v>
      </c>
      <c r="AC480" s="6">
        <v>-0.25</v>
      </c>
      <c r="AD480" s="12">
        <v>1629.1666666666667</v>
      </c>
    </row>
    <row r="481" spans="1:30">
      <c r="A481" s="18" t="s">
        <v>897</v>
      </c>
      <c r="B481" s="18" t="s">
        <v>2736</v>
      </c>
      <c r="C481" s="18" t="s">
        <v>3620</v>
      </c>
      <c r="D481" s="9">
        <v>1325732000000</v>
      </c>
      <c r="E481" s="9">
        <v>1404348000000</v>
      </c>
      <c r="F481" s="10">
        <v>1425507000000</v>
      </c>
      <c r="G481" s="10">
        <v>1855827000000</v>
      </c>
      <c r="H481" s="9">
        <v>61213000000</v>
      </c>
      <c r="I481" s="9">
        <v>68070000000</v>
      </c>
      <c r="J481" s="10">
        <v>82421000000</v>
      </c>
      <c r="K481" s="10">
        <v>74079000000</v>
      </c>
      <c r="L481" s="9">
        <v>14488000000</v>
      </c>
      <c r="M481" s="9">
        <v>16319000000</v>
      </c>
      <c r="N481" s="10">
        <v>5248000000</v>
      </c>
      <c r="O481" s="12">
        <v>17419000000</v>
      </c>
      <c r="P481" s="6">
        <v>6.9782063009214523E-2</v>
      </c>
      <c r="Q481" s="6">
        <v>-3.5288439994871752E-2</v>
      </c>
      <c r="R481" s="6">
        <v>-7.1044269119852968E-2</v>
      </c>
      <c r="S481" s="6">
        <v>0.23787874361145622</v>
      </c>
      <c r="T481" s="6">
        <v>4.6172982171358914E-2</v>
      </c>
      <c r="U481" s="6">
        <v>4.8470891830230116E-2</v>
      </c>
      <c r="V481" s="6">
        <v>5.781872695118298E-2</v>
      </c>
      <c r="W481" s="6">
        <v>3.9916975019762081E-2</v>
      </c>
      <c r="X481" s="6">
        <v>0.35335493840628013</v>
      </c>
      <c r="Y481" s="6">
        <v>0.41030105123138622</v>
      </c>
      <c r="Z481" s="6">
        <v>-0.8163763381385023</v>
      </c>
      <c r="AA481" s="6">
        <v>0.27520371940187899</v>
      </c>
      <c r="AB481" s="6">
        <v>-0.23297304430071208</v>
      </c>
      <c r="AC481" s="6">
        <v>-1.0190246553971771E-2</v>
      </c>
      <c r="AD481" s="12">
        <v>1746.3793099675659</v>
      </c>
    </row>
    <row r="482" spans="1:30">
      <c r="A482" s="18" t="s">
        <v>1147</v>
      </c>
      <c r="B482" s="18" t="s">
        <v>2726</v>
      </c>
      <c r="C482" s="18" t="s">
        <v>3589</v>
      </c>
      <c r="D482" s="9">
        <v>443581000000</v>
      </c>
      <c r="E482" s="9">
        <v>519980000000</v>
      </c>
      <c r="F482" s="10">
        <v>617460000000</v>
      </c>
      <c r="G482" s="10">
        <v>0</v>
      </c>
      <c r="H482" s="9">
        <v>17696000000</v>
      </c>
      <c r="I482" s="9">
        <v>14797000000</v>
      </c>
      <c r="J482" s="10">
        <v>18852000000</v>
      </c>
      <c r="K482" s="10">
        <v>0</v>
      </c>
      <c r="L482" s="9">
        <v>1743000000</v>
      </c>
      <c r="M482" s="9">
        <v>1962000000</v>
      </c>
      <c r="N482" s="10">
        <v>3677000000</v>
      </c>
      <c r="O482" s="12">
        <v>0</v>
      </c>
      <c r="P482" s="6">
        <v>-0.37963299335350548</v>
      </c>
      <c r="Q482" s="6">
        <v>-0.20320343168862456</v>
      </c>
      <c r="R482" s="6">
        <v>0.16023862432635835</v>
      </c>
      <c r="S482" s="6">
        <v>-1</v>
      </c>
      <c r="T482" s="6">
        <v>3.9893503103153649E-2</v>
      </c>
      <c r="U482" s="6">
        <v>2.8456863725527904E-2</v>
      </c>
      <c r="V482" s="6">
        <v>3.0531532406957537E-2</v>
      </c>
      <c r="W482" s="6" t="e">
        <v>#DIV/0!</v>
      </c>
      <c r="X482" s="6">
        <v>-0.60908374326134129</v>
      </c>
      <c r="Y482" s="6">
        <v>-1.9458280196022523E-2</v>
      </c>
      <c r="Z482" s="6">
        <v>-5.1189844022378729E-2</v>
      </c>
      <c r="AA482" s="6">
        <v>-1</v>
      </c>
      <c r="AB482" s="6">
        <v>-0.3667601428260413</v>
      </c>
      <c r="AC482" s="6">
        <v>-0.25</v>
      </c>
      <c r="AD482" s="12">
        <v>590.55999999999995</v>
      </c>
    </row>
    <row r="483" spans="1:30">
      <c r="A483" s="18" t="s">
        <v>1149</v>
      </c>
      <c r="B483" s="18" t="s">
        <v>2728</v>
      </c>
      <c r="C483" s="18" t="s">
        <v>3591</v>
      </c>
      <c r="D483" s="9">
        <v>62896000000</v>
      </c>
      <c r="E483" s="9">
        <v>29862000000</v>
      </c>
      <c r="F483" s="10">
        <v>29552000000</v>
      </c>
      <c r="G483" s="10">
        <v>31892000000</v>
      </c>
      <c r="H483" s="9">
        <v>15444000000</v>
      </c>
      <c r="I483" s="9">
        <v>12626000000</v>
      </c>
      <c r="J483" s="10">
        <v>11131000000</v>
      </c>
      <c r="K483" s="10">
        <v>14349000000</v>
      </c>
      <c r="L483" s="9">
        <v>3841000000</v>
      </c>
      <c r="M483" s="9">
        <v>2997000000</v>
      </c>
      <c r="N483" s="10">
        <v>87000000</v>
      </c>
      <c r="O483" s="12">
        <v>82000000</v>
      </c>
      <c r="P483" s="6">
        <v>1.1315651601057175</v>
      </c>
      <c r="Q483" s="6">
        <v>0.31941272465093179</v>
      </c>
      <c r="R483" s="6">
        <v>7.1579215116654854E-2</v>
      </c>
      <c r="S483" s="6">
        <v>7.2940562670788078E-2</v>
      </c>
      <c r="T483" s="6">
        <v>0.24554820656321547</v>
      </c>
      <c r="U483" s="6">
        <v>0.42281160002678991</v>
      </c>
      <c r="V483" s="6">
        <v>0.37665809420682189</v>
      </c>
      <c r="W483" s="6">
        <v>0.44992474601781013</v>
      </c>
      <c r="X483" s="6">
        <v>0.43863894385425817</v>
      </c>
      <c r="Y483" s="6">
        <v>-2.0471661498509666E-2</v>
      </c>
      <c r="Z483" s="6">
        <v>1.5034837749604613</v>
      </c>
      <c r="AA483" s="6">
        <v>-0.99295053934132249</v>
      </c>
      <c r="AB483" s="6">
        <v>2.4846661752906427</v>
      </c>
      <c r="AC483" s="6">
        <v>-0.24815704777190728</v>
      </c>
      <c r="AD483" s="12">
        <v>117.0930444358662</v>
      </c>
    </row>
    <row r="484" spans="1:30">
      <c r="A484" s="18" t="s">
        <v>824</v>
      </c>
      <c r="B484" s="18" t="s">
        <v>2739</v>
      </c>
      <c r="C484" s="18" t="s">
        <v>3628</v>
      </c>
      <c r="D484" s="9">
        <v>488895000000</v>
      </c>
      <c r="E484" s="9">
        <v>404041000000</v>
      </c>
      <c r="F484" s="10">
        <v>541068000000</v>
      </c>
      <c r="G484" s="10">
        <v>382761000000</v>
      </c>
      <c r="H484" s="9">
        <v>12452000000</v>
      </c>
      <c r="I484" s="9">
        <v>6002000000</v>
      </c>
      <c r="J484" s="10">
        <v>20143000000</v>
      </c>
      <c r="K484" s="10">
        <v>10291000000</v>
      </c>
      <c r="L484" s="9">
        <v>4071000000</v>
      </c>
      <c r="M484" s="9">
        <v>-2330000000</v>
      </c>
      <c r="N484" s="10">
        <v>3483000000</v>
      </c>
      <c r="O484" s="12">
        <v>1623000000</v>
      </c>
      <c r="P484" s="6">
        <v>-0.2752525781452449</v>
      </c>
      <c r="Q484" s="6">
        <v>-5.2831209024244472E-2</v>
      </c>
      <c r="R484" s="6">
        <v>-0.19214629460514979</v>
      </c>
      <c r="S484" s="6">
        <v>7.7974132908908894E-2</v>
      </c>
      <c r="T484" s="6">
        <v>2.5469681628979637E-2</v>
      </c>
      <c r="U484" s="6">
        <v>1.4854928088981069E-2</v>
      </c>
      <c r="V484" s="6">
        <v>3.7228222700289061E-2</v>
      </c>
      <c r="W484" s="6">
        <v>2.688622926578204E-2</v>
      </c>
      <c r="X484" s="6">
        <v>2.9223116482863954E-2</v>
      </c>
      <c r="Y484" s="6">
        <v>-2.9127302098151837</v>
      </c>
      <c r="Z484" s="6">
        <v>-1.508039755769902E-2</v>
      </c>
      <c r="AA484" s="6">
        <v>1.1176871311652508</v>
      </c>
      <c r="AB484" s="6">
        <v>-0.45494419642376205</v>
      </c>
      <c r="AC484" s="6">
        <v>6.8645337973409548E-2</v>
      </c>
      <c r="AD484" s="12">
        <v>402.76470588235293</v>
      </c>
    </row>
    <row r="485" spans="1:30">
      <c r="A485" s="18" t="s">
        <v>432</v>
      </c>
      <c r="B485" s="18" t="s">
        <v>2125</v>
      </c>
      <c r="C485" s="18" t="s">
        <v>3590</v>
      </c>
      <c r="D485" s="9">
        <v>1360337000000</v>
      </c>
      <c r="E485" s="9">
        <v>1306011000000</v>
      </c>
      <c r="F485" s="10">
        <v>1669691000000</v>
      </c>
      <c r="G485" s="10">
        <v>0</v>
      </c>
      <c r="H485" s="9">
        <v>250042000000</v>
      </c>
      <c r="I485" s="9">
        <v>254723000000</v>
      </c>
      <c r="J485" s="10">
        <v>318382000000</v>
      </c>
      <c r="K485" s="10">
        <v>0</v>
      </c>
      <c r="L485" s="9">
        <v>105069000000</v>
      </c>
      <c r="M485" s="9">
        <v>112944000000</v>
      </c>
      <c r="N485" s="10">
        <v>133733000000</v>
      </c>
      <c r="O485" s="12">
        <v>0</v>
      </c>
      <c r="P485" s="6">
        <v>0.40545025453205785</v>
      </c>
      <c r="Q485" s="6">
        <v>7.0853672599178588E-2</v>
      </c>
      <c r="R485" s="6">
        <v>6.9806107418184174E-2</v>
      </c>
      <c r="S485" s="6">
        <v>-1</v>
      </c>
      <c r="T485" s="6">
        <v>0.18380886500918522</v>
      </c>
      <c r="U485" s="6">
        <v>0.1950389391819824</v>
      </c>
      <c r="V485" s="6">
        <v>0.19068318629015787</v>
      </c>
      <c r="W485" s="6" t="e">
        <v>#DIV/0!</v>
      </c>
      <c r="X485" s="6">
        <v>0.13575297705939485</v>
      </c>
      <c r="Y485" s="6">
        <v>0.26615914256697909</v>
      </c>
      <c r="Z485" s="6">
        <v>3.257799355644949E-2</v>
      </c>
      <c r="AA485" s="6">
        <v>-1</v>
      </c>
      <c r="AB485" s="6">
        <v>0.13196742717951038</v>
      </c>
      <c r="AC485" s="6">
        <v>-0.25</v>
      </c>
      <c r="AD485" s="12">
        <v>7436.5783730932462</v>
      </c>
    </row>
    <row r="486" spans="1:30">
      <c r="A486" s="18" t="s">
        <v>105</v>
      </c>
      <c r="B486" s="18" t="s">
        <v>1762</v>
      </c>
      <c r="C486" s="18" t="s">
        <v>3574</v>
      </c>
      <c r="D486" s="9">
        <v>1011000000</v>
      </c>
      <c r="E486" s="9">
        <v>532000000</v>
      </c>
      <c r="F486" s="10">
        <v>8154000000</v>
      </c>
      <c r="G486" s="10">
        <v>0</v>
      </c>
      <c r="H486" s="9">
        <v>-2297000000</v>
      </c>
      <c r="I486" s="9">
        <v>1059000000</v>
      </c>
      <c r="J486" s="10">
        <v>-526000000</v>
      </c>
      <c r="K486" s="10">
        <v>0</v>
      </c>
      <c r="L486" s="9">
        <v>16513000000</v>
      </c>
      <c r="M486" s="9">
        <v>44057000000</v>
      </c>
      <c r="N486" s="10">
        <v>-7004000000</v>
      </c>
      <c r="O486" s="12">
        <v>0</v>
      </c>
      <c r="P486" s="6">
        <v>-0.91159435869709782</v>
      </c>
      <c r="Q486" s="6">
        <v>1.959990031732818</v>
      </c>
      <c r="R486" s="6">
        <v>-0.20700127368063245</v>
      </c>
      <c r="S486" s="6">
        <v>-1</v>
      </c>
      <c r="T486" s="6">
        <v>-2.2720079129574677</v>
      </c>
      <c r="U486" s="6">
        <v>1.9906015037593985</v>
      </c>
      <c r="V486" s="6">
        <v>-6.4508216826097614E-2</v>
      </c>
      <c r="W486" s="6" t="e">
        <v>#DIV/0!</v>
      </c>
      <c r="X486" s="6">
        <v>3.5216717556630805</v>
      </c>
      <c r="Y486" s="6">
        <v>1619.9233586214841</v>
      </c>
      <c r="Z486" s="6">
        <v>0.85994114267164445</v>
      </c>
      <c r="AA486" s="6">
        <v>-1</v>
      </c>
      <c r="AB486" s="6">
        <v>0.18289134486037373</v>
      </c>
      <c r="AC486" s="6">
        <v>-0.25</v>
      </c>
      <c r="AD486" s="12">
        <v>3304.5035968231705</v>
      </c>
    </row>
    <row r="487" spans="1:30">
      <c r="A487" s="18" t="s">
        <v>106</v>
      </c>
      <c r="B487" s="18" t="s">
        <v>1760</v>
      </c>
      <c r="C487" s="18" t="s">
        <v>3623</v>
      </c>
      <c r="D487" s="9">
        <v>297190000000</v>
      </c>
      <c r="E487" s="9">
        <v>182208000000</v>
      </c>
      <c r="F487" s="10">
        <v>121253000000</v>
      </c>
      <c r="G487" s="10">
        <v>0</v>
      </c>
      <c r="H487" s="9">
        <v>28205000000</v>
      </c>
      <c r="I487" s="9">
        <v>9632000000</v>
      </c>
      <c r="J487" s="10">
        <v>427000000</v>
      </c>
      <c r="K487" s="10">
        <v>0</v>
      </c>
      <c r="L487" s="9">
        <v>138000000</v>
      </c>
      <c r="M487" s="9">
        <v>416000000</v>
      </c>
      <c r="N487" s="10">
        <v>-3851000000</v>
      </c>
      <c r="O487" s="12">
        <v>0</v>
      </c>
      <c r="P487" s="6">
        <v>8.2913136527675313</v>
      </c>
      <c r="Q487" s="6">
        <v>0.69289520680563377</v>
      </c>
      <c r="R487" s="6">
        <v>-0.45745798608117394</v>
      </c>
      <c r="S487" s="6">
        <v>-1</v>
      </c>
      <c r="T487" s="6">
        <v>9.4905615935933246E-2</v>
      </c>
      <c r="U487" s="6">
        <v>5.2862662451703547E-2</v>
      </c>
      <c r="V487" s="6">
        <v>3.5215623530964182E-3</v>
      </c>
      <c r="W487" s="6" t="e">
        <v>#DIV/0!</v>
      </c>
      <c r="X487" s="6">
        <v>1.0202585618213724</v>
      </c>
      <c r="Y487" s="6">
        <v>6.0342327191687257</v>
      </c>
      <c r="Z487" s="6">
        <v>-1.4103113822394362</v>
      </c>
      <c r="AA487" s="6">
        <v>-1</v>
      </c>
      <c r="AB487" s="6">
        <v>3.9914796583468446</v>
      </c>
      <c r="AC487" s="6">
        <v>-0.25</v>
      </c>
      <c r="AD487" s="12">
        <v>-1030.3125</v>
      </c>
    </row>
    <row r="488" spans="1:30">
      <c r="A488" s="18" t="s">
        <v>107</v>
      </c>
      <c r="B488" s="18" t="s">
        <v>1761</v>
      </c>
      <c r="C488" s="18" t="s">
        <v>3582</v>
      </c>
      <c r="D488" s="9">
        <v>996380000000</v>
      </c>
      <c r="E488" s="9">
        <v>996380000000</v>
      </c>
      <c r="F488" s="10">
        <v>1298198000000</v>
      </c>
      <c r="G488" s="10">
        <v>0</v>
      </c>
      <c r="H488" s="9">
        <v>124304000000</v>
      </c>
      <c r="I488" s="9">
        <v>124304000000</v>
      </c>
      <c r="J488" s="10">
        <v>189105000000</v>
      </c>
      <c r="K488" s="10">
        <v>0</v>
      </c>
      <c r="L488" s="9">
        <v>-11300000000</v>
      </c>
      <c r="M488" s="9">
        <v>-11300000000</v>
      </c>
      <c r="N488" s="10">
        <v>63992000000</v>
      </c>
      <c r="O488" s="12">
        <v>0</v>
      </c>
      <c r="P488" s="6">
        <v>0.2078899930051534</v>
      </c>
      <c r="Q488" s="6">
        <v>0.3017955575530874</v>
      </c>
      <c r="R488" s="6" t="e">
        <v>#DIV/0!</v>
      </c>
      <c r="S488" s="6">
        <v>-1</v>
      </c>
      <c r="T488" s="6">
        <v>0.1247556153274855</v>
      </c>
      <c r="U488" s="6">
        <v>0.1247556153274855</v>
      </c>
      <c r="V488" s="6">
        <v>0.14566730190618071</v>
      </c>
      <c r="W488" s="6" t="e">
        <v>#DIV/0!</v>
      </c>
      <c r="X488" s="6">
        <v>-24.493271115500512</v>
      </c>
      <c r="Y488" s="6">
        <v>-1.4680747321494714</v>
      </c>
      <c r="Z488" s="6">
        <v>2.8621555633710769</v>
      </c>
      <c r="AA488" s="6">
        <v>-1</v>
      </c>
      <c r="AB488" s="6">
        <v>3.6260141436654916</v>
      </c>
      <c r="AC488" s="6">
        <v>-0.25</v>
      </c>
      <c r="AD488" s="12">
        <v>514.85334870297629</v>
      </c>
    </row>
    <row r="489" spans="1:30">
      <c r="A489" s="18" t="s">
        <v>108</v>
      </c>
      <c r="B489" s="18" t="s">
        <v>1763</v>
      </c>
      <c r="C489" s="18" t="s">
        <v>3593</v>
      </c>
      <c r="D489" s="9">
        <v>11455000000</v>
      </c>
      <c r="E489" s="9">
        <v>10346000000</v>
      </c>
      <c r="F489" s="10">
        <v>13972000000</v>
      </c>
      <c r="G489" s="10">
        <v>13375000000</v>
      </c>
      <c r="H489" s="9">
        <v>2387000000</v>
      </c>
      <c r="I489" s="9">
        <v>1126000000</v>
      </c>
      <c r="J489" s="10">
        <v>1623000000</v>
      </c>
      <c r="K489" s="10">
        <v>851000000</v>
      </c>
      <c r="L489" s="9">
        <v>-3257000000</v>
      </c>
      <c r="M489" s="9">
        <v>763000000</v>
      </c>
      <c r="N489" s="10">
        <v>6382000000</v>
      </c>
      <c r="O489" s="12">
        <v>-725000000</v>
      </c>
      <c r="P489" s="6">
        <v>0.13201272629202701</v>
      </c>
      <c r="Q489" s="6">
        <v>3.2134240691409813E-2</v>
      </c>
      <c r="R489" s="6">
        <v>0.34184020648746483</v>
      </c>
      <c r="S489" s="6">
        <v>0.2696806159192322</v>
      </c>
      <c r="T489" s="6">
        <v>0.20838061981667394</v>
      </c>
      <c r="U489" s="6">
        <v>0.10883433210902764</v>
      </c>
      <c r="V489" s="6">
        <v>0.11616089321500143</v>
      </c>
      <c r="W489" s="6">
        <v>6.3626168224299062E-2</v>
      </c>
      <c r="X489" s="6">
        <v>0.91865877084693015</v>
      </c>
      <c r="Y489" s="6">
        <v>1.6965560409721421</v>
      </c>
      <c r="Z489" s="6">
        <v>2.9258154941752941</v>
      </c>
      <c r="AA489" s="6">
        <v>0.67517499194610953</v>
      </c>
      <c r="AB489" s="6">
        <v>-0.90436306239035513</v>
      </c>
      <c r="AC489" s="6">
        <v>-0.24785951814787663</v>
      </c>
      <c r="AD489" s="12">
        <v>31.993096045641199</v>
      </c>
    </row>
    <row r="490" spans="1:30">
      <c r="A490" s="18" t="s">
        <v>1156</v>
      </c>
      <c r="B490" s="18" t="s">
        <v>2738</v>
      </c>
      <c r="C490" s="18" t="s">
        <v>3628</v>
      </c>
      <c r="D490" s="10">
        <v>86398000000</v>
      </c>
      <c r="E490" s="9">
        <v>92486000000</v>
      </c>
      <c r="F490" s="10">
        <v>82751000000</v>
      </c>
      <c r="G490" s="10">
        <v>81248000000</v>
      </c>
      <c r="H490" s="9">
        <v>10063000000</v>
      </c>
      <c r="I490" s="9">
        <v>9697000000</v>
      </c>
      <c r="J490" s="10">
        <v>12167000000</v>
      </c>
      <c r="K490" s="10">
        <v>10471000000</v>
      </c>
      <c r="L490" s="9">
        <v>65000000</v>
      </c>
      <c r="M490" s="9">
        <v>1047000000</v>
      </c>
      <c r="N490" s="10">
        <v>3045000000</v>
      </c>
      <c r="O490" s="12">
        <v>1323000000</v>
      </c>
      <c r="P490" s="6">
        <v>0.17197656111630971</v>
      </c>
      <c r="Q490" s="6">
        <v>0.25693101927805778</v>
      </c>
      <c r="R490" s="6">
        <v>-0.1566762331815256</v>
      </c>
      <c r="S490" s="6">
        <v>1.3993018996328129E-2</v>
      </c>
      <c r="T490" s="6">
        <v>0.11647260353248917</v>
      </c>
      <c r="U490" s="6">
        <v>0.10484830136453085</v>
      </c>
      <c r="V490" s="6">
        <v>0.1470314558132228</v>
      </c>
      <c r="W490" s="6">
        <v>0.12887701851122488</v>
      </c>
      <c r="X490" s="6">
        <v>-0.9664755872792179</v>
      </c>
      <c r="Y490" s="6">
        <v>12.741197447318617</v>
      </c>
      <c r="Z490" s="6">
        <v>0.25014353248922033</v>
      </c>
      <c r="AA490" s="6">
        <v>-0.10400863246438573</v>
      </c>
      <c r="AB490" s="6">
        <v>0.10172838903891712</v>
      </c>
      <c r="AC490" s="6">
        <v>-4.5796830571609159E-3</v>
      </c>
      <c r="AD490" s="12">
        <v>984.19540229885047</v>
      </c>
    </row>
    <row r="491" spans="1:30">
      <c r="A491" s="18" t="s">
        <v>1158</v>
      </c>
      <c r="B491" s="18" t="s">
        <v>2741</v>
      </c>
      <c r="C491" s="18" t="s">
        <v>3589</v>
      </c>
      <c r="D491" s="9">
        <v>4662000000</v>
      </c>
      <c r="E491" s="9">
        <v>733000000</v>
      </c>
      <c r="F491" s="10">
        <v>4345000000</v>
      </c>
      <c r="G491" s="10">
        <v>455000000</v>
      </c>
      <c r="H491" s="9">
        <v>267000000</v>
      </c>
      <c r="I491" s="9">
        <v>519000000</v>
      </c>
      <c r="J491" s="10">
        <v>3602000000</v>
      </c>
      <c r="K491" s="10">
        <v>387000000</v>
      </c>
      <c r="L491" s="9">
        <v>2555000000</v>
      </c>
      <c r="M491" s="9">
        <v>3158000000</v>
      </c>
      <c r="N491" s="10">
        <v>2921000000</v>
      </c>
      <c r="O491" s="12">
        <v>-2869000000</v>
      </c>
      <c r="P491" s="6">
        <v>6.9435300412975298</v>
      </c>
      <c r="Q491" s="6">
        <v>-3.8861355595818423E-2</v>
      </c>
      <c r="R491" s="6">
        <v>-0.49873014218319012</v>
      </c>
      <c r="S491" s="6">
        <v>-0.86827553336016761</v>
      </c>
      <c r="T491" s="6">
        <v>5.727155727155727E-2</v>
      </c>
      <c r="U491" s="6">
        <v>0.7080491132332879</v>
      </c>
      <c r="V491" s="6">
        <v>0.82899884925201384</v>
      </c>
      <c r="W491" s="6">
        <v>0.85054945054945053</v>
      </c>
      <c r="X491" s="6">
        <v>3.305657264420593</v>
      </c>
      <c r="Y491" s="6">
        <v>0.83266099009887196</v>
      </c>
      <c r="Z491" s="6">
        <v>-0.45521165119299339</v>
      </c>
      <c r="AA491" s="6">
        <v>-1.7569941946289356</v>
      </c>
      <c r="AB491" s="6">
        <v>-0.2637004606561828</v>
      </c>
      <c r="AC491" s="6">
        <v>-0.73022906538908017</v>
      </c>
      <c r="AD491" s="12">
        <v>156.36527361888642</v>
      </c>
    </row>
    <row r="492" spans="1:30">
      <c r="A492" s="18" t="s">
        <v>1155</v>
      </c>
      <c r="B492" s="18" t="s">
        <v>2737</v>
      </c>
      <c r="C492" s="18" t="s">
        <v>3636</v>
      </c>
      <c r="D492" s="9">
        <v>14925000000</v>
      </c>
      <c r="E492" s="9">
        <v>9231000000</v>
      </c>
      <c r="F492" s="10">
        <v>351948000000</v>
      </c>
      <c r="G492" s="10">
        <v>383589000000</v>
      </c>
      <c r="H492" s="9">
        <v>-6475000000</v>
      </c>
      <c r="I492" s="9">
        <v>-2616000000</v>
      </c>
      <c r="J492" s="10">
        <v>98830000000</v>
      </c>
      <c r="K492" s="10">
        <v>73113000000</v>
      </c>
      <c r="L492" s="9">
        <v>-17830000000</v>
      </c>
      <c r="M492" s="9">
        <v>-6672000000</v>
      </c>
      <c r="N492" s="10">
        <v>77138000000</v>
      </c>
      <c r="O492" s="12">
        <v>48702000000</v>
      </c>
      <c r="P492" s="6">
        <v>-0.78168591810364085</v>
      </c>
      <c r="Q492" s="6">
        <v>-0.8198475829919708</v>
      </c>
      <c r="R492" s="6">
        <v>22.737422504893566</v>
      </c>
      <c r="S492" s="6">
        <v>58.996965658728897</v>
      </c>
      <c r="T492" s="6">
        <v>-0.43383584589614738</v>
      </c>
      <c r="U492" s="6">
        <v>-0.28339291517712056</v>
      </c>
      <c r="V492" s="6">
        <v>0.28080852853262411</v>
      </c>
      <c r="W492" s="6">
        <v>0.19060244167585619</v>
      </c>
      <c r="X492" s="6">
        <v>-2.9566191622706963</v>
      </c>
      <c r="Y492" s="6">
        <v>-3.3232145686813377</v>
      </c>
      <c r="Z492" s="6">
        <v>11.960647210709936</v>
      </c>
      <c r="AA492" s="6">
        <v>5.0396311384589279</v>
      </c>
      <c r="AB492" s="6">
        <v>0.75726353401116309</v>
      </c>
      <c r="AC492" s="6">
        <v>0.47822984330850038</v>
      </c>
      <c r="AD492" s="12">
        <v>4691.5745084791215</v>
      </c>
    </row>
    <row r="493" spans="1:30">
      <c r="A493" s="18" t="s">
        <v>1159</v>
      </c>
      <c r="B493" s="18" t="s">
        <v>2742</v>
      </c>
      <c r="C493" s="18" t="s">
        <v>3637</v>
      </c>
      <c r="D493" s="9">
        <v>412752000000</v>
      </c>
      <c r="E493" s="9">
        <v>617231000000</v>
      </c>
      <c r="F493" s="10">
        <v>636751000000</v>
      </c>
      <c r="G493" s="10">
        <v>392051000000</v>
      </c>
      <c r="H493" s="9">
        <v>63281000000</v>
      </c>
      <c r="I493" s="9">
        <v>59767000000</v>
      </c>
      <c r="J493" s="10">
        <v>65464000000</v>
      </c>
      <c r="K493" s="10">
        <v>46069000000</v>
      </c>
      <c r="L493" s="9">
        <v>10235000000</v>
      </c>
      <c r="M493" s="9">
        <v>5472000000</v>
      </c>
      <c r="N493" s="10">
        <v>553000000</v>
      </c>
      <c r="O493" s="12">
        <v>4063000000</v>
      </c>
      <c r="P493" s="6">
        <v>-0.33702515344634543</v>
      </c>
      <c r="Q493" s="6">
        <v>0.13190725191812608</v>
      </c>
      <c r="R493" s="6">
        <v>-0.13295476881454391</v>
      </c>
      <c r="S493" s="6">
        <v>-0.31674965166781971</v>
      </c>
      <c r="T493" s="6">
        <v>0.1533148234290809</v>
      </c>
      <c r="U493" s="6">
        <v>9.6830846149982747E-2</v>
      </c>
      <c r="V493" s="6">
        <v>0.10280941843829064</v>
      </c>
      <c r="W493" s="6">
        <v>0.11750767119583931</v>
      </c>
      <c r="X493" s="6">
        <v>1.7390276095417452</v>
      </c>
      <c r="Y493" s="6">
        <v>1.6972169370161483</v>
      </c>
      <c r="Z493" s="6">
        <v>-0.97526610213703013</v>
      </c>
      <c r="AA493" s="6">
        <v>0.39625750787172814</v>
      </c>
      <c r="AB493" s="6">
        <v>2.4968153825889523</v>
      </c>
      <c r="AC493" s="6">
        <v>0.3450741310162051</v>
      </c>
      <c r="AD493" s="12">
        <v>427.85263157894735</v>
      </c>
    </row>
    <row r="494" spans="1:30">
      <c r="A494" s="18" t="s">
        <v>1766</v>
      </c>
      <c r="B494" s="18" t="s">
        <v>1767</v>
      </c>
      <c r="C494" s="18" t="s">
        <v>3631</v>
      </c>
      <c r="D494" s="9">
        <v>1002310000000</v>
      </c>
      <c r="E494" s="9">
        <v>1069374000000</v>
      </c>
      <c r="F494" s="10">
        <v>1389888000000</v>
      </c>
      <c r="G494" s="10">
        <v>0</v>
      </c>
      <c r="H494" s="9">
        <v>152170000000</v>
      </c>
      <c r="I494" s="9">
        <v>101405000000</v>
      </c>
      <c r="J494" s="10">
        <v>144582000000</v>
      </c>
      <c r="K494" s="10">
        <v>0</v>
      </c>
      <c r="L494" s="9">
        <v>111487000000</v>
      </c>
      <c r="M494" s="9">
        <v>27083000000</v>
      </c>
      <c r="N494" s="10">
        <v>140384000000</v>
      </c>
      <c r="O494" s="12">
        <v>0</v>
      </c>
      <c r="P494" s="6">
        <v>-0.38141696246298562</v>
      </c>
      <c r="Q494" s="6">
        <v>-0.19779327086976545</v>
      </c>
      <c r="R494" s="6">
        <v>-1.2802769955583751E-2</v>
      </c>
      <c r="S494" s="6">
        <v>-1</v>
      </c>
      <c r="T494" s="6">
        <v>0.15181929742295297</v>
      </c>
      <c r="U494" s="6">
        <v>9.4826505974523412E-2</v>
      </c>
      <c r="V494" s="6">
        <v>0.10402420914490952</v>
      </c>
      <c r="W494" s="6" t="e">
        <v>#DIV/0!</v>
      </c>
      <c r="X494" s="6">
        <v>2.6355724453293776</v>
      </c>
      <c r="Y494" s="6">
        <v>-0.75911502529379449</v>
      </c>
      <c r="Z494" s="6">
        <v>-0.63621139514833525</v>
      </c>
      <c r="AA494" s="6">
        <v>1</v>
      </c>
      <c r="AB494" s="6">
        <v>-2.5214821148918709E-2</v>
      </c>
      <c r="AC494" s="6">
        <v>-0.25</v>
      </c>
      <c r="AD494" s="12">
        <v>662.39436697744497</v>
      </c>
    </row>
    <row r="495" spans="1:30">
      <c r="A495" s="18" t="s">
        <v>1770</v>
      </c>
      <c r="B495" s="18" t="s">
        <v>1771</v>
      </c>
      <c r="C495" s="18" t="s">
        <v>3631</v>
      </c>
      <c r="D495" s="9">
        <v>1235615000000</v>
      </c>
      <c r="E495" s="9">
        <v>1235615000000</v>
      </c>
      <c r="F495" s="10">
        <v>0</v>
      </c>
      <c r="G495" s="10">
        <v>48698000000</v>
      </c>
      <c r="H495" s="9">
        <v>139291000000</v>
      </c>
      <c r="I495" s="9">
        <v>139291000000</v>
      </c>
      <c r="J495" s="10">
        <v>0</v>
      </c>
      <c r="K495" s="10">
        <v>23320000000</v>
      </c>
      <c r="L495" s="9">
        <v>6680000000</v>
      </c>
      <c r="M495" s="9">
        <v>6680000000</v>
      </c>
      <c r="N495" s="10">
        <v>0</v>
      </c>
      <c r="O495" s="12">
        <v>2768000000</v>
      </c>
      <c r="P495" s="6">
        <v>2.9089526776735894</v>
      </c>
      <c r="Q495" s="6">
        <v>4.0245407902209314</v>
      </c>
      <c r="R495" s="6">
        <v>-1</v>
      </c>
      <c r="S495" s="6" t="e">
        <v>#DIV/0!</v>
      </c>
      <c r="T495" s="6">
        <v>0.11273009796740895</v>
      </c>
      <c r="U495" s="6">
        <v>0.11273009796740895</v>
      </c>
      <c r="V495" s="6" t="e">
        <v>#DIV/0!</v>
      </c>
      <c r="W495" s="6">
        <v>0.47886976877900528</v>
      </c>
      <c r="X495" s="6">
        <v>0.86169976829192718</v>
      </c>
      <c r="Y495" s="6">
        <v>0.3764082518327786</v>
      </c>
      <c r="Z495" s="6">
        <v>1</v>
      </c>
      <c r="AA495" s="6" t="e">
        <v>#DIV/0!</v>
      </c>
      <c r="AB495" s="6">
        <v>0.99998487735985697</v>
      </c>
      <c r="AC495" s="6" t="e">
        <v>#DIV/0!</v>
      </c>
      <c r="AD495" s="12">
        <v>645.12</v>
      </c>
    </row>
    <row r="496" spans="1:30">
      <c r="A496" s="18" t="s">
        <v>1772</v>
      </c>
      <c r="B496" s="18" t="s">
        <v>1773</v>
      </c>
      <c r="C496" s="18" t="s">
        <v>3631</v>
      </c>
      <c r="D496" s="9">
        <v>788579000000</v>
      </c>
      <c r="E496" s="9">
        <v>794836000000</v>
      </c>
      <c r="F496" s="10">
        <v>979053000000</v>
      </c>
      <c r="G496" s="10">
        <v>833164000000</v>
      </c>
      <c r="H496" s="9">
        <v>66961000000</v>
      </c>
      <c r="I496" s="9">
        <v>93152000000</v>
      </c>
      <c r="J496" s="10">
        <v>101960000000</v>
      </c>
      <c r="K496" s="10">
        <v>68537000000</v>
      </c>
      <c r="L496" s="9">
        <v>-3933000000</v>
      </c>
      <c r="M496" s="9">
        <v>-11242000000</v>
      </c>
      <c r="N496" s="10">
        <v>8671000000</v>
      </c>
      <c r="O496" s="12">
        <v>-11599000000</v>
      </c>
      <c r="P496" s="6">
        <v>-0.21155520033546518</v>
      </c>
      <c r="Q496" s="6">
        <v>-0.22188645576224533</v>
      </c>
      <c r="R496" s="6">
        <v>-8.5480162396377277E-2</v>
      </c>
      <c r="S496" s="6">
        <v>-9.2407835498120386E-2</v>
      </c>
      <c r="T496" s="6">
        <v>8.4913496301575367E-2</v>
      </c>
      <c r="U496" s="6">
        <v>0.11719650342963832</v>
      </c>
      <c r="V496" s="6">
        <v>0.1041414509735428</v>
      </c>
      <c r="W496" s="6">
        <v>8.2261115458661202E-2</v>
      </c>
      <c r="X496" s="6">
        <v>-2.1112305706734769</v>
      </c>
      <c r="Y496" s="6">
        <v>-5.2812335021417889</v>
      </c>
      <c r="Z496" s="6">
        <v>1.3933518430286715</v>
      </c>
      <c r="AA496" s="6">
        <v>-3.5530988553990972</v>
      </c>
      <c r="AB496" s="6">
        <v>-1.1618880434077301</v>
      </c>
      <c r="AC496" s="6">
        <v>-0.1551665002096384</v>
      </c>
      <c r="AD496" s="12">
        <v>-495.97260273972597</v>
      </c>
    </row>
    <row r="497" spans="1:30">
      <c r="A497" s="18" t="s">
        <v>1778</v>
      </c>
      <c r="B497" s="18" t="s">
        <v>1779</v>
      </c>
      <c r="C497" s="18" t="s">
        <v>3631</v>
      </c>
      <c r="D497" s="9">
        <v>1704051000000</v>
      </c>
      <c r="E497" s="9">
        <v>1242804000000</v>
      </c>
      <c r="F497" s="10">
        <v>1360825000000</v>
      </c>
      <c r="G497" s="10">
        <v>1240535000000</v>
      </c>
      <c r="H497" s="9">
        <v>271540000000</v>
      </c>
      <c r="I497" s="9">
        <v>182696000000</v>
      </c>
      <c r="J497" s="10">
        <v>53054000000</v>
      </c>
      <c r="K497" s="10">
        <v>213144000000</v>
      </c>
      <c r="L497" s="9">
        <v>209814000000</v>
      </c>
      <c r="M497" s="9">
        <v>156113000000</v>
      </c>
      <c r="N497" s="10">
        <v>117978000000</v>
      </c>
      <c r="O497" s="12">
        <v>89102000000</v>
      </c>
      <c r="P497" s="6">
        <v>0.42642097914507709</v>
      </c>
      <c r="Q497" s="6">
        <v>-0.35565446641279352</v>
      </c>
      <c r="R497" s="6">
        <v>-0.1178425852854794</v>
      </c>
      <c r="S497" s="6">
        <v>-0.23356205346441183</v>
      </c>
      <c r="T497" s="6">
        <v>0.15934969082498118</v>
      </c>
      <c r="U497" s="6">
        <v>0.14700306725758849</v>
      </c>
      <c r="V497" s="6">
        <v>3.8986644131317402E-2</v>
      </c>
      <c r="W497" s="6">
        <v>0.17181619220739439</v>
      </c>
      <c r="X497" s="6">
        <v>2.1631416459590493</v>
      </c>
      <c r="Y497" s="6">
        <v>-0.28671526307682843</v>
      </c>
      <c r="Z497" s="6">
        <v>0.13245997805705931</v>
      </c>
      <c r="AA497" s="6">
        <v>-0.60468963835599876</v>
      </c>
      <c r="AB497" s="6">
        <v>0.28834981677435811</v>
      </c>
      <c r="AC497" s="6">
        <v>-0.10976219409862809</v>
      </c>
      <c r="AD497" s="12">
        <v>2479.3802137499929</v>
      </c>
    </row>
    <row r="498" spans="1:30">
      <c r="A498" s="18" t="s">
        <v>1780</v>
      </c>
      <c r="B498" s="18" t="s">
        <v>1781</v>
      </c>
      <c r="C498" s="18" t="s">
        <v>3631</v>
      </c>
      <c r="D498" s="9">
        <v>6955000000</v>
      </c>
      <c r="E498" s="9">
        <v>2912000000</v>
      </c>
      <c r="F498" s="10">
        <v>2513411000</v>
      </c>
      <c r="G498" s="10">
        <v>5934000000</v>
      </c>
      <c r="H498" s="9">
        <v>1093000000</v>
      </c>
      <c r="I498" s="9">
        <v>-170000000</v>
      </c>
      <c r="J498" s="10">
        <v>-614873000</v>
      </c>
      <c r="K498" s="10">
        <v>-1590000000</v>
      </c>
      <c r="L498" s="9">
        <v>-2977000000</v>
      </c>
      <c r="M498" s="9">
        <v>-1748000000</v>
      </c>
      <c r="N498" s="10">
        <v>-1502223000</v>
      </c>
      <c r="O498" s="12">
        <v>-3358000000</v>
      </c>
      <c r="P498" s="6">
        <v>-0.60789721762532867</v>
      </c>
      <c r="Q498" s="6">
        <v>-0.62468796977326402</v>
      </c>
      <c r="R498" s="6">
        <v>-0.85965317514884643</v>
      </c>
      <c r="S498" s="6">
        <v>1.6608306057069413</v>
      </c>
      <c r="T498" s="6">
        <v>0.1571531272465852</v>
      </c>
      <c r="U498" s="6">
        <v>-5.837912087912088E-2</v>
      </c>
      <c r="V498" s="6">
        <v>-0.24463686997470768</v>
      </c>
      <c r="W498" s="6">
        <v>-0.26794742163801821</v>
      </c>
      <c r="X498" s="6">
        <v>-1.3280016954847251</v>
      </c>
      <c r="Y498" s="6">
        <v>0.15367616387131777</v>
      </c>
      <c r="Z498" s="6">
        <v>-1.0543587577361215</v>
      </c>
      <c r="AA498" s="6">
        <v>-2.3491311924822371</v>
      </c>
      <c r="AB498" s="6">
        <v>-1.2985082205428236</v>
      </c>
      <c r="AC498" s="6">
        <v>-0.21121685211542429</v>
      </c>
      <c r="AD498" s="12">
        <v>-191.70445999999998</v>
      </c>
    </row>
    <row r="499" spans="1:30">
      <c r="A499" s="18" t="s">
        <v>1160</v>
      </c>
      <c r="B499" s="18" t="s">
        <v>2743</v>
      </c>
      <c r="C499" s="18" t="s">
        <v>3574</v>
      </c>
      <c r="D499" s="10"/>
      <c r="E499" s="9"/>
      <c r="F499" s="10"/>
      <c r="G499" s="10">
        <v>309490000000</v>
      </c>
      <c r="H499" s="9"/>
      <c r="I499" s="9"/>
      <c r="J499" s="10"/>
      <c r="K499" s="10">
        <v>40255000000</v>
      </c>
      <c r="L499" s="9"/>
      <c r="M499" s="9"/>
      <c r="N499" s="10"/>
      <c r="O499" s="12">
        <v>14982000000</v>
      </c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12"/>
    </row>
    <row r="500" spans="1:30">
      <c r="A500" s="18" t="s">
        <v>754</v>
      </c>
      <c r="B500" s="18" t="s">
        <v>1782</v>
      </c>
      <c r="C500" s="18" t="s">
        <v>3583</v>
      </c>
      <c r="D500" s="9">
        <v>4978271000000</v>
      </c>
      <c r="E500" s="9">
        <v>4648037000000</v>
      </c>
      <c r="F500" s="10">
        <v>3663811650000</v>
      </c>
      <c r="G500" s="10">
        <v>3241101000000</v>
      </c>
      <c r="H500" s="9">
        <v>333914000000</v>
      </c>
      <c r="I500" s="9">
        <v>223352000000</v>
      </c>
      <c r="J500" s="10">
        <v>-29641320000</v>
      </c>
      <c r="K500" s="10">
        <v>191543000000</v>
      </c>
      <c r="L500" s="9">
        <v>196225000000</v>
      </c>
      <c r="M500" s="9">
        <v>62249000000</v>
      </c>
      <c r="N500" s="10">
        <v>81417679000</v>
      </c>
      <c r="O500" s="12">
        <v>111249000000</v>
      </c>
      <c r="P500" s="6">
        <v>0.14795027314114378</v>
      </c>
      <c r="Q500" s="6">
        <v>0.25516682733552387</v>
      </c>
      <c r="R500" s="6">
        <v>0.11063709441650814</v>
      </c>
      <c r="S500" s="6">
        <v>-0.20848911820316626</v>
      </c>
      <c r="T500" s="6">
        <v>6.7074291455808649E-2</v>
      </c>
      <c r="U500" s="6">
        <v>4.8052973760751044E-2</v>
      </c>
      <c r="V500" s="6">
        <v>-8.0902957989120432E-3</v>
      </c>
      <c r="W500" s="6">
        <v>5.9098127457305402E-2</v>
      </c>
      <c r="X500" s="6">
        <v>-0.16609710389866642</v>
      </c>
      <c r="Y500" s="6">
        <v>-0.71971688585701588</v>
      </c>
      <c r="Z500" s="6">
        <v>-0.75603701937301826</v>
      </c>
      <c r="AA500" s="6">
        <v>-0.69833674053441541</v>
      </c>
      <c r="AB500" s="6">
        <v>-0.32332054678100808</v>
      </c>
      <c r="AC500" s="6">
        <v>-0.19692065025897212</v>
      </c>
      <c r="AD500" s="12">
        <v>943.87551682776621</v>
      </c>
    </row>
    <row r="501" spans="1:30">
      <c r="A501" s="18" t="s">
        <v>1276</v>
      </c>
      <c r="B501" s="18" t="s">
        <v>2955</v>
      </c>
      <c r="C501" s="18" t="s">
        <v>3574</v>
      </c>
      <c r="D501" s="9">
        <v>2211852000000</v>
      </c>
      <c r="E501" s="9">
        <v>1743012000000</v>
      </c>
      <c r="F501" s="10">
        <v>1916227537000</v>
      </c>
      <c r="G501" s="10">
        <v>675731000000</v>
      </c>
      <c r="H501" s="9">
        <v>302502000000</v>
      </c>
      <c r="I501" s="9">
        <v>276946000000</v>
      </c>
      <c r="J501" s="10">
        <v>325477638000</v>
      </c>
      <c r="K501" s="10">
        <v>110928000000</v>
      </c>
      <c r="L501" s="9">
        <v>224903000000</v>
      </c>
      <c r="M501" s="9">
        <v>139336000000</v>
      </c>
      <c r="N501" s="10">
        <v>190103058000</v>
      </c>
      <c r="O501" s="12">
        <v>65846000000</v>
      </c>
      <c r="P501" s="6">
        <v>5.6735990132068148E-2</v>
      </c>
      <c r="Q501" s="6">
        <v>4.0563312206011804E-3</v>
      </c>
      <c r="R501" s="6">
        <v>-3.4627878701546308E-3</v>
      </c>
      <c r="S501" s="6">
        <v>-0.63718752604585582</v>
      </c>
      <c r="T501" s="6">
        <v>0.13676412345853159</v>
      </c>
      <c r="U501" s="6">
        <v>0.15888932491572061</v>
      </c>
      <c r="V501" s="6">
        <v>0.16985333511570344</v>
      </c>
      <c r="W501" s="6">
        <v>0.16415999857931632</v>
      </c>
      <c r="X501" s="6">
        <v>0.17312273603395875</v>
      </c>
      <c r="Y501" s="6">
        <v>0.37772249763002386</v>
      </c>
      <c r="Z501" s="6">
        <v>-0.14450865658944681</v>
      </c>
      <c r="AA501" s="6">
        <v>-0.55061262483823248</v>
      </c>
      <c r="AB501" s="6">
        <v>7.4794764225278643E-2</v>
      </c>
      <c r="AC501" s="6">
        <v>-7.5065059194551198E-2</v>
      </c>
      <c r="AD501" s="12">
        <v>2203.6231559588141</v>
      </c>
    </row>
    <row r="502" spans="1:30">
      <c r="A502" s="18" t="s">
        <v>109</v>
      </c>
      <c r="B502" s="18" t="s">
        <v>1783</v>
      </c>
      <c r="C502" s="18" t="s">
        <v>3601</v>
      </c>
      <c r="D502" s="9">
        <v>462961000000</v>
      </c>
      <c r="E502" s="9">
        <v>518271000000</v>
      </c>
      <c r="F502" s="10">
        <v>807496999000</v>
      </c>
      <c r="G502" s="10">
        <v>0</v>
      </c>
      <c r="H502" s="9">
        <v>-39880000000</v>
      </c>
      <c r="I502" s="9">
        <v>536000000</v>
      </c>
      <c r="J502" s="10">
        <v>112130521000</v>
      </c>
      <c r="K502" s="10">
        <v>0</v>
      </c>
      <c r="L502" s="9">
        <v>-87591000000</v>
      </c>
      <c r="M502" s="9">
        <v>-59168000000</v>
      </c>
      <c r="N502" s="10">
        <v>55837291000</v>
      </c>
      <c r="O502" s="12">
        <v>0</v>
      </c>
      <c r="P502" s="6">
        <v>-0.51964307140061738</v>
      </c>
      <c r="Q502" s="6">
        <v>-0.18020543507035866</v>
      </c>
      <c r="R502" s="6">
        <v>-0.29806793795096193</v>
      </c>
      <c r="S502" s="6">
        <v>-1</v>
      </c>
      <c r="T502" s="6">
        <v>-8.614116523854061E-2</v>
      </c>
      <c r="U502" s="6">
        <v>1.0342079722770519E-3</v>
      </c>
      <c r="V502" s="6">
        <v>0.13886184238314425</v>
      </c>
      <c r="W502" s="6" t="e">
        <v>#DIV/0!</v>
      </c>
      <c r="X502" s="6">
        <v>-8.7278665633352306E-2</v>
      </c>
      <c r="Y502" s="6">
        <v>-0.53426243843188137</v>
      </c>
      <c r="Z502" s="6">
        <v>1.6174313234307023</v>
      </c>
      <c r="AA502" s="6">
        <v>-1</v>
      </c>
      <c r="AB502" s="6">
        <v>-1.2591179897908669</v>
      </c>
      <c r="AC502" s="6">
        <v>-0.25</v>
      </c>
      <c r="AD502" s="12">
        <v>-227.30596081502392</v>
      </c>
    </row>
    <row r="503" spans="1:30">
      <c r="A503" s="18" t="s">
        <v>2529</v>
      </c>
      <c r="B503" s="18" t="s">
        <v>2530</v>
      </c>
      <c r="C503" s="18" t="s">
        <v>3579</v>
      </c>
      <c r="D503" s="9">
        <v>135156000000</v>
      </c>
      <c r="E503" s="9">
        <v>71258000000</v>
      </c>
      <c r="F503" s="10">
        <v>76338751000</v>
      </c>
      <c r="G503" s="10">
        <v>16059000000</v>
      </c>
      <c r="H503" s="9">
        <v>2634000000</v>
      </c>
      <c r="I503" s="9">
        <v>-1507000000</v>
      </c>
      <c r="J503" s="10">
        <v>8525869000</v>
      </c>
      <c r="K503" s="10">
        <v>-368000000</v>
      </c>
      <c r="L503" s="9">
        <v>101000000</v>
      </c>
      <c r="M503" s="9">
        <v>-3952000000</v>
      </c>
      <c r="N503" s="10">
        <v>3847285000</v>
      </c>
      <c r="O503" s="12">
        <v>-2539000000</v>
      </c>
      <c r="P503" s="6">
        <v>11.345329491907597</v>
      </c>
      <c r="Q503" s="6">
        <v>-0.19940215783410897</v>
      </c>
      <c r="R503" s="6">
        <v>-0.82507931883543772</v>
      </c>
      <c r="S503" s="6">
        <v>-0.9147951475564986</v>
      </c>
      <c r="T503" s="6">
        <v>1.9488590961555537E-2</v>
      </c>
      <c r="U503" s="6">
        <v>-2.1148502624266749E-2</v>
      </c>
      <c r="V503" s="6">
        <v>0.11168468030083437</v>
      </c>
      <c r="W503" s="6">
        <v>-2.291549909707952E-2</v>
      </c>
      <c r="X503" s="6">
        <v>1.0124379304093865</v>
      </c>
      <c r="Y503" s="6">
        <v>-14.73803140496598</v>
      </c>
      <c r="Z503" s="6">
        <v>-0.66524912228126443</v>
      </c>
      <c r="AA503" s="6">
        <v>-10.905388481006959</v>
      </c>
      <c r="AB503" s="6">
        <v>-0.52796893158557789</v>
      </c>
      <c r="AC503" s="6">
        <v>-0.26453913245086824</v>
      </c>
      <c r="AD503" s="12">
        <v>-84.757166666666663</v>
      </c>
    </row>
    <row r="504" spans="1:30">
      <c r="A504" s="18" t="s">
        <v>110</v>
      </c>
      <c r="B504" s="18" t="s">
        <v>1784</v>
      </c>
      <c r="C504" s="18" t="s">
        <v>3626</v>
      </c>
      <c r="D504" s="10">
        <v>6900000000</v>
      </c>
      <c r="E504" s="10">
        <v>1395000000</v>
      </c>
      <c r="F504" s="10">
        <v>4004368000</v>
      </c>
      <c r="G504" s="10">
        <v>138000000</v>
      </c>
      <c r="H504" s="10">
        <v>744000000</v>
      </c>
      <c r="I504" s="10">
        <v>45000000</v>
      </c>
      <c r="J504" s="10">
        <v>505164000</v>
      </c>
      <c r="K504" s="10">
        <v>138000000</v>
      </c>
      <c r="L504" s="10">
        <v>3346000000</v>
      </c>
      <c r="M504" s="10">
        <v>1247000000</v>
      </c>
      <c r="N504" s="10">
        <v>1135006000</v>
      </c>
      <c r="O504" s="12">
        <v>3287000000</v>
      </c>
      <c r="P504" s="6" t="e">
        <v>#DIV/0!</v>
      </c>
      <c r="Q504" s="6" t="e">
        <v>#DIV/0!</v>
      </c>
      <c r="R504" s="6">
        <v>-4.9295346628679959E-2</v>
      </c>
      <c r="S504" s="6">
        <v>-0.97660223804679558</v>
      </c>
      <c r="T504" s="6">
        <v>0.10782608695652174</v>
      </c>
      <c r="U504" s="6">
        <v>3.2258064516129031E-2</v>
      </c>
      <c r="V504" s="6">
        <v>0.12615324066119799</v>
      </c>
      <c r="W504" s="6">
        <v>1</v>
      </c>
      <c r="X504" s="6" t="e">
        <v>#DIV/0!</v>
      </c>
      <c r="Y504" s="6" t="e">
        <v>#DIV/0!</v>
      </c>
      <c r="Z504" s="6">
        <v>-0.57900370919881305</v>
      </c>
      <c r="AA504" s="6">
        <v>-0.74456014920733604</v>
      </c>
      <c r="AB504" s="6">
        <v>137.77616417910448</v>
      </c>
      <c r="AC504" s="6">
        <v>-0.14781963091594658</v>
      </c>
      <c r="AD504" s="12">
        <v>108.97926665694095</v>
      </c>
    </row>
    <row r="505" spans="1:30">
      <c r="A505" s="18" t="s">
        <v>737</v>
      </c>
      <c r="B505" s="18" t="s">
        <v>2141</v>
      </c>
      <c r="C505" s="18" t="s">
        <v>3606</v>
      </c>
      <c r="D505" s="9">
        <v>64593000000</v>
      </c>
      <c r="E505" s="9">
        <v>57904000000</v>
      </c>
      <c r="F505" s="10">
        <v>0</v>
      </c>
      <c r="G505" s="10">
        <v>178656000000</v>
      </c>
      <c r="H505" s="9">
        <v>-40629000000</v>
      </c>
      <c r="I505" s="9">
        <v>-12460000000</v>
      </c>
      <c r="J505" s="10">
        <v>0</v>
      </c>
      <c r="K505" s="10">
        <v>9373000000</v>
      </c>
      <c r="L505" s="9">
        <v>-33771000000</v>
      </c>
      <c r="M505" s="9">
        <v>-20777000000</v>
      </c>
      <c r="N505" s="10">
        <v>0</v>
      </c>
      <c r="O505" s="12">
        <v>313000000</v>
      </c>
      <c r="P505" s="6">
        <v>0.52446621823607698</v>
      </c>
      <c r="Q505" s="6">
        <v>-0.18825447309682738</v>
      </c>
      <c r="R505" s="6">
        <v>-1</v>
      </c>
      <c r="S505" s="6">
        <v>2.0220594192586332</v>
      </c>
      <c r="T505" s="6">
        <v>-0.62900004644466123</v>
      </c>
      <c r="U505" s="6">
        <v>-0.21518375241779497</v>
      </c>
      <c r="V505" s="6" t="e">
        <v>#DIV/0!</v>
      </c>
      <c r="W505" s="6">
        <v>5.2463953071825185E-2</v>
      </c>
      <c r="X505" s="6">
        <v>-0.26815335571193505</v>
      </c>
      <c r="Y505" s="6">
        <v>0.42687647143474949</v>
      </c>
      <c r="Z505" s="6">
        <v>1</v>
      </c>
      <c r="AA505" s="6">
        <v>1.0191274438917739</v>
      </c>
      <c r="AB505" s="6">
        <v>-1.5086755754590842</v>
      </c>
      <c r="AC505" s="6">
        <v>0.10927675783126495</v>
      </c>
      <c r="AD505" s="12">
        <v>-903.91669679722315</v>
      </c>
    </row>
    <row r="506" spans="1:30">
      <c r="A506" s="18" t="s">
        <v>111</v>
      </c>
      <c r="B506" s="18" t="s">
        <v>1786</v>
      </c>
      <c r="C506" s="18" t="s">
        <v>3595</v>
      </c>
      <c r="D506" s="10">
        <v>21086000000</v>
      </c>
      <c r="E506" s="10">
        <v>21086000000</v>
      </c>
      <c r="F506" s="10">
        <v>35917710000</v>
      </c>
      <c r="G506" s="10">
        <v>769000000</v>
      </c>
      <c r="H506" s="10">
        <v>-660000000</v>
      </c>
      <c r="I506" s="10">
        <v>-660000000</v>
      </c>
      <c r="J506" s="10">
        <v>3340859000</v>
      </c>
      <c r="K506" s="10">
        <v>482000000</v>
      </c>
      <c r="L506" s="10">
        <v>-8434000000</v>
      </c>
      <c r="M506" s="10">
        <v>-8434000000</v>
      </c>
      <c r="N506" s="10">
        <v>-13438000</v>
      </c>
      <c r="O506" s="12">
        <v>-3536000000</v>
      </c>
      <c r="P506" s="6">
        <v>-6.2702741678733326E-2</v>
      </c>
      <c r="Q506" s="6">
        <v>-0.78187694284230513</v>
      </c>
      <c r="R506" s="6">
        <v>-0.13421891215837853</v>
      </c>
      <c r="S506" s="6">
        <v>-0.92906639726223328</v>
      </c>
      <c r="T506" s="6">
        <v>-3.1300388883619461E-2</v>
      </c>
      <c r="U506" s="6">
        <v>-3.1300388883619461E-2</v>
      </c>
      <c r="V506" s="6">
        <v>9.3014253971091143E-2</v>
      </c>
      <c r="W506" s="6">
        <v>0.62678803641092329</v>
      </c>
      <c r="X506" s="6">
        <v>-7.4892711473624614</v>
      </c>
      <c r="Y506" s="6">
        <v>-77.07634749463783</v>
      </c>
      <c r="Z506" s="6">
        <v>-1.0893075893806112</v>
      </c>
      <c r="AA506" s="6">
        <v>0.75445978823522619</v>
      </c>
      <c r="AB506" s="6">
        <v>-16.906307872874052</v>
      </c>
      <c r="AC506" s="6">
        <v>-0.16012153771114718</v>
      </c>
      <c r="AD506" s="12">
        <v>-1020.8719</v>
      </c>
    </row>
    <row r="507" spans="1:30">
      <c r="A507" s="18" t="s">
        <v>2746</v>
      </c>
      <c r="B507" s="18" t="s">
        <v>2747</v>
      </c>
      <c r="C507" s="18" t="s">
        <v>3582</v>
      </c>
      <c r="D507" s="9">
        <v>529151000000</v>
      </c>
      <c r="E507" s="9">
        <v>262709000000</v>
      </c>
      <c r="F507" s="10">
        <v>192923924000</v>
      </c>
      <c r="G507" s="10">
        <v>0</v>
      </c>
      <c r="H507" s="9">
        <v>7818000000</v>
      </c>
      <c r="I507" s="9">
        <v>1140000000</v>
      </c>
      <c r="J507" s="10">
        <v>-5969334000</v>
      </c>
      <c r="K507" s="10">
        <v>0</v>
      </c>
      <c r="L507" s="9">
        <v>-47438000000</v>
      </c>
      <c r="M507" s="9">
        <v>-65766000000</v>
      </c>
      <c r="N507" s="10">
        <v>-62703535000</v>
      </c>
      <c r="O507" s="12">
        <v>0</v>
      </c>
      <c r="P507" s="6">
        <v>-0.22266036318089708</v>
      </c>
      <c r="Q507" s="6">
        <v>-0.3804000094888042</v>
      </c>
      <c r="R507" s="6">
        <v>-0.62604150312238538</v>
      </c>
      <c r="S507" s="6">
        <v>-1</v>
      </c>
      <c r="T507" s="6">
        <v>1.4774610649890108E-2</v>
      </c>
      <c r="U507" s="6">
        <v>4.3394021521912076E-3</v>
      </c>
      <c r="V507" s="6">
        <v>-3.0941388067557654E-2</v>
      </c>
      <c r="W507" s="6" t="e">
        <v>#DIV/0!</v>
      </c>
      <c r="X507" s="6">
        <v>-4.9461662624251144</v>
      </c>
      <c r="Y507" s="6">
        <v>-3.8225865109090646</v>
      </c>
      <c r="Z507" s="6">
        <v>-5.7459625879207294</v>
      </c>
      <c r="AA507" s="6">
        <v>-1</v>
      </c>
      <c r="AB507" s="6">
        <v>-3.8781665536199958</v>
      </c>
      <c r="AC507" s="6">
        <v>-0.25</v>
      </c>
      <c r="AD507" s="12">
        <v>-2537.2525267875658</v>
      </c>
    </row>
    <row r="508" spans="1:30">
      <c r="A508" s="18" t="s">
        <v>957</v>
      </c>
      <c r="B508" s="18" t="s">
        <v>3074</v>
      </c>
      <c r="C508" s="18" t="s">
        <v>3603</v>
      </c>
      <c r="D508" s="9">
        <v>195550000000</v>
      </c>
      <c r="E508" s="9">
        <v>115630000000</v>
      </c>
      <c r="F508" s="10">
        <v>169392693000</v>
      </c>
      <c r="G508" s="10">
        <v>0</v>
      </c>
      <c r="H508" s="9">
        <v>36709000000</v>
      </c>
      <c r="I508" s="9">
        <v>43106000000</v>
      </c>
      <c r="J508" s="10">
        <v>18285607000</v>
      </c>
      <c r="K508" s="10">
        <v>0</v>
      </c>
      <c r="L508" s="9">
        <v>31244000000</v>
      </c>
      <c r="M508" s="9">
        <v>37518000000</v>
      </c>
      <c r="N508" s="10">
        <v>6178260000</v>
      </c>
      <c r="O508" s="12">
        <v>0</v>
      </c>
      <c r="P508" s="6">
        <v>1.2822567450776599</v>
      </c>
      <c r="Q508" s="6">
        <v>0.40239728600259783</v>
      </c>
      <c r="R508" s="6">
        <v>-0.20495811937153902</v>
      </c>
      <c r="S508" s="6">
        <v>-1</v>
      </c>
      <c r="T508" s="6">
        <v>0.18772181027870111</v>
      </c>
      <c r="U508" s="6">
        <v>0.37279252789068579</v>
      </c>
      <c r="V508" s="6">
        <v>0.10794802701436478</v>
      </c>
      <c r="W508" s="6" t="e">
        <v>#DIV/0!</v>
      </c>
      <c r="X508" s="6">
        <v>2.8445417537863005</v>
      </c>
      <c r="Y508" s="6">
        <v>25.462804914236401</v>
      </c>
      <c r="Z508" s="6">
        <v>-0.88714234093818412</v>
      </c>
      <c r="AA508" s="6">
        <v>-1</v>
      </c>
      <c r="AB508" s="6">
        <v>-0.17117710459614877</v>
      </c>
      <c r="AC508" s="6">
        <v>-0.25</v>
      </c>
      <c r="AD508" s="12">
        <v>272.38212472738394</v>
      </c>
    </row>
    <row r="509" spans="1:30">
      <c r="A509" s="18" t="s">
        <v>1162</v>
      </c>
      <c r="B509" s="18" t="s">
        <v>2748</v>
      </c>
      <c r="C509" s="18" t="s">
        <v>3576</v>
      </c>
      <c r="D509" s="9">
        <v>62023000000</v>
      </c>
      <c r="E509" s="9">
        <v>58166000000</v>
      </c>
      <c r="F509" s="10">
        <v>67800148000</v>
      </c>
      <c r="G509" s="10">
        <v>63628000000</v>
      </c>
      <c r="H509" s="9">
        <v>5654000000</v>
      </c>
      <c r="I509" s="9">
        <v>8315000000</v>
      </c>
      <c r="J509" s="10">
        <v>15824642000</v>
      </c>
      <c r="K509" s="10">
        <v>9525000000</v>
      </c>
      <c r="L509" s="9">
        <v>828000000</v>
      </c>
      <c r="M509" s="9">
        <v>3595000000</v>
      </c>
      <c r="N509" s="10">
        <v>7493492000</v>
      </c>
      <c r="O509" s="12">
        <v>3820000000</v>
      </c>
      <c r="P509" s="6">
        <v>0.17069759621606895</v>
      </c>
      <c r="Q509" s="6">
        <v>7.3698611362408531E-2</v>
      </c>
      <c r="R509" s="6">
        <v>0.1023492199018711</v>
      </c>
      <c r="S509" s="6">
        <v>0.23614727719139622</v>
      </c>
      <c r="T509" s="6">
        <v>9.1159731067507216E-2</v>
      </c>
      <c r="U509" s="6">
        <v>0.14295292782725302</v>
      </c>
      <c r="V509" s="6">
        <v>0.23340128992048809</v>
      </c>
      <c r="W509" s="6">
        <v>0.14969824605519583</v>
      </c>
      <c r="X509" s="6">
        <v>3.3923403433749786</v>
      </c>
      <c r="Y509" s="6">
        <v>27.839085076937465</v>
      </c>
      <c r="Z509" s="6">
        <v>7.615348396311802</v>
      </c>
      <c r="AA509" s="6">
        <v>8.4783682979050159</v>
      </c>
      <c r="AB509" s="6">
        <v>16.51750291752203</v>
      </c>
      <c r="AC509" s="6">
        <v>15.196808154444163</v>
      </c>
      <c r="AD509" s="12">
        <v>2848.3802606324016</v>
      </c>
    </row>
    <row r="510" spans="1:30">
      <c r="A510" s="18" t="s">
        <v>1163</v>
      </c>
      <c r="B510" s="18" t="s">
        <v>2749</v>
      </c>
      <c r="C510" s="18" t="s">
        <v>3621</v>
      </c>
      <c r="D510" s="9">
        <v>311935000000</v>
      </c>
      <c r="E510" s="9">
        <v>311935000000</v>
      </c>
      <c r="F510" s="10">
        <v>486353758000</v>
      </c>
      <c r="G510" s="10">
        <v>0</v>
      </c>
      <c r="H510" s="9">
        <v>33316000000</v>
      </c>
      <c r="I510" s="9">
        <v>33316000000</v>
      </c>
      <c r="J510" s="10">
        <v>88060899000</v>
      </c>
      <c r="K510" s="10">
        <v>0</v>
      </c>
      <c r="L510" s="9">
        <v>430000000</v>
      </c>
      <c r="M510" s="9">
        <v>430000000</v>
      </c>
      <c r="N510" s="10">
        <v>62520252000</v>
      </c>
      <c r="O510" s="12">
        <v>0</v>
      </c>
      <c r="P510" s="6">
        <v>0.39558699273193942</v>
      </c>
      <c r="Q510" s="6">
        <v>0.19905728974462766</v>
      </c>
      <c r="R510" s="6">
        <v>8.4224088369469874E-2</v>
      </c>
      <c r="S510" s="6">
        <v>-1</v>
      </c>
      <c r="T510" s="6">
        <v>0.10680430217833843</v>
      </c>
      <c r="U510" s="6">
        <v>0.10680430217833843</v>
      </c>
      <c r="V510" s="6">
        <v>0.18106346985397406</v>
      </c>
      <c r="W510" s="6" t="e">
        <v>#DIV/0!</v>
      </c>
      <c r="X510" s="6">
        <v>-0.86049365784313236</v>
      </c>
      <c r="Y510" s="6">
        <v>-0.91801096445473851</v>
      </c>
      <c r="Z510" s="6">
        <v>0.73297118576280651</v>
      </c>
      <c r="AA510" s="6">
        <v>-1</v>
      </c>
      <c r="AB510" s="6">
        <v>111.73651369313104</v>
      </c>
      <c r="AC510" s="6">
        <v>-0.25</v>
      </c>
      <c r="AD510" s="12">
        <v>1639.6854455263503</v>
      </c>
    </row>
    <row r="511" spans="1:30">
      <c r="A511" s="18" t="s">
        <v>858</v>
      </c>
      <c r="B511" s="18" t="s">
        <v>2750</v>
      </c>
      <c r="C511" s="18" t="s">
        <v>3603</v>
      </c>
      <c r="D511" s="9">
        <v>2072676000000</v>
      </c>
      <c r="E511" s="9">
        <v>1975266000000</v>
      </c>
      <c r="F511" s="10">
        <v>1632616109000</v>
      </c>
      <c r="G511" s="10">
        <v>1424482000000</v>
      </c>
      <c r="H511" s="9">
        <v>650763000000</v>
      </c>
      <c r="I511" s="9">
        <v>718871000000</v>
      </c>
      <c r="J511" s="10">
        <v>714424464000</v>
      </c>
      <c r="K511" s="10">
        <v>358020000000</v>
      </c>
      <c r="L511" s="9">
        <v>366146000000</v>
      </c>
      <c r="M511" s="9">
        <v>286416000000</v>
      </c>
      <c r="N511" s="10">
        <v>472761429000</v>
      </c>
      <c r="O511" s="12">
        <v>116667000000</v>
      </c>
      <c r="P511" s="6" t="e">
        <v>#DIV/0!</v>
      </c>
      <c r="Q511" s="6" t="e">
        <v>#DIV/0!</v>
      </c>
      <c r="R511" s="6">
        <v>-0.13328740799962627</v>
      </c>
      <c r="S511" s="6">
        <v>-0.28784979915060832</v>
      </c>
      <c r="T511" s="6">
        <v>0.3139723719481482</v>
      </c>
      <c r="U511" s="6">
        <v>0.3639363002248811</v>
      </c>
      <c r="V511" s="6">
        <v>0.43759488838903771</v>
      </c>
      <c r="W511" s="6">
        <v>0.25133346718315852</v>
      </c>
      <c r="X511" s="6" t="e">
        <v>#DIV/0!</v>
      </c>
      <c r="Y511" s="6" t="e">
        <v>#DIV/0!</v>
      </c>
      <c r="Z511" s="6">
        <v>5.1242067789298601E-2</v>
      </c>
      <c r="AA511" s="6">
        <v>-0.24564523012065331</v>
      </c>
      <c r="AB511" s="6">
        <v>3.1950979198630103E-2</v>
      </c>
      <c r="AC511" s="6">
        <v>-1.4910148840441867E-2</v>
      </c>
      <c r="AD511" s="12">
        <v>3479.5500240369556</v>
      </c>
    </row>
    <row r="512" spans="1:30">
      <c r="A512" s="18" t="s">
        <v>1151</v>
      </c>
      <c r="B512" s="18" t="s">
        <v>2730</v>
      </c>
      <c r="C512" s="18" t="s">
        <v>3605</v>
      </c>
      <c r="D512" s="9">
        <v>29788000000</v>
      </c>
      <c r="E512" s="9">
        <v>42546000000</v>
      </c>
      <c r="F512" s="10">
        <v>24293612000</v>
      </c>
      <c r="G512" s="10">
        <v>5193000000</v>
      </c>
      <c r="H512" s="9">
        <v>3735000000</v>
      </c>
      <c r="I512" s="9">
        <v>5894000000</v>
      </c>
      <c r="J512" s="10">
        <v>5309703000</v>
      </c>
      <c r="K512" s="10">
        <v>-2139000000</v>
      </c>
      <c r="L512" s="9">
        <v>-398000000</v>
      </c>
      <c r="M512" s="9">
        <v>907000000</v>
      </c>
      <c r="N512" s="10">
        <v>2682396000</v>
      </c>
      <c r="O512" s="12">
        <v>-3786000000</v>
      </c>
      <c r="P512" s="6">
        <v>-6.8930774478785622E-2</v>
      </c>
      <c r="Q512" s="6">
        <v>0.374266323160036</v>
      </c>
      <c r="R512" s="6">
        <v>3.3001581899952726E-2</v>
      </c>
      <c r="S512" s="6">
        <v>-0.52703821648790916</v>
      </c>
      <c r="T512" s="6">
        <v>0.12538606150127568</v>
      </c>
      <c r="U512" s="6">
        <v>0.13853241197762423</v>
      </c>
      <c r="V512" s="6">
        <v>0.21856375247945839</v>
      </c>
      <c r="W512" s="6">
        <v>-0.41190063547082612</v>
      </c>
      <c r="X512" s="6">
        <v>0.56567864400053658</v>
      </c>
      <c r="Y512" s="6">
        <v>-0.22499797783857708</v>
      </c>
      <c r="Z512" s="6">
        <v>-0.13112115640076602</v>
      </c>
      <c r="AA512" s="6">
        <v>-13.419575091301509</v>
      </c>
      <c r="AB512" s="6">
        <v>0.10114539169264547</v>
      </c>
      <c r="AC512" s="6">
        <v>-3.8663409577173633</v>
      </c>
      <c r="AD512" s="12">
        <v>-367.03950617283954</v>
      </c>
    </row>
    <row r="513" spans="1:30">
      <c r="A513" s="18" t="s">
        <v>1165</v>
      </c>
      <c r="B513" s="18" t="s">
        <v>2752</v>
      </c>
      <c r="C513" s="18" t="s">
        <v>3606</v>
      </c>
      <c r="D513" s="10">
        <v>44830000000</v>
      </c>
      <c r="E513" s="10">
        <v>29902000000</v>
      </c>
      <c r="F513" s="10">
        <v>63442760000</v>
      </c>
      <c r="G513" s="10">
        <v>17851000000</v>
      </c>
      <c r="H513" s="10">
        <v>4130000000</v>
      </c>
      <c r="I513" s="10">
        <v>3957000000</v>
      </c>
      <c r="J513" s="10">
        <v>3506869000</v>
      </c>
      <c r="K513" s="10">
        <v>2228000000</v>
      </c>
      <c r="L513" s="10">
        <v>1552000000</v>
      </c>
      <c r="M513" s="10">
        <v>1463000000</v>
      </c>
      <c r="N513" s="10">
        <v>1864848000</v>
      </c>
      <c r="O513" s="12">
        <v>555000000</v>
      </c>
      <c r="P513" s="6">
        <v>0.54206499304024913</v>
      </c>
      <c r="Q513" s="6">
        <v>0.12393309300825264</v>
      </c>
      <c r="R513" s="6">
        <v>-9.8293580534171865E-2</v>
      </c>
      <c r="S513" s="6">
        <v>-0.2682568265305274</v>
      </c>
      <c r="T513" s="6">
        <v>9.2125808610305601E-2</v>
      </c>
      <c r="U513" s="6">
        <v>0.13233228546585513</v>
      </c>
      <c r="V513" s="6">
        <v>5.5276110307937422E-2</v>
      </c>
      <c r="W513" s="6">
        <v>0.1248109349616268</v>
      </c>
      <c r="X513" s="6">
        <v>-0.11832170245516661</v>
      </c>
      <c r="Y513" s="6">
        <v>0.16634662264157538</v>
      </c>
      <c r="Z513" s="6">
        <v>-0.54995420796953165</v>
      </c>
      <c r="AA513" s="6">
        <v>-0.63727624149735318</v>
      </c>
      <c r="AB513" s="6">
        <v>-0.21304639129793346</v>
      </c>
      <c r="AC513" s="6">
        <v>-0.16981510844063052</v>
      </c>
      <c r="AD513" s="12">
        <v>2012.9066666666668</v>
      </c>
    </row>
    <row r="514" spans="1:30">
      <c r="A514" s="18" t="s">
        <v>112</v>
      </c>
      <c r="B514" s="18" t="s">
        <v>1787</v>
      </c>
      <c r="C514" s="18" t="s">
        <v>3574</v>
      </c>
      <c r="D514" s="9">
        <v>2590972000000</v>
      </c>
      <c r="E514" s="9">
        <v>2267874000000</v>
      </c>
      <c r="F514" s="10">
        <v>2741829950000</v>
      </c>
      <c r="G514" s="10">
        <v>2635850000000</v>
      </c>
      <c r="H514" s="9">
        <v>300667000000</v>
      </c>
      <c r="I514" s="9">
        <v>119093000000</v>
      </c>
      <c r="J514" s="10">
        <v>539090084000</v>
      </c>
      <c r="K514" s="10">
        <v>165970000000</v>
      </c>
      <c r="L514" s="9">
        <v>121312000000</v>
      </c>
      <c r="M514" s="9">
        <v>-5569000000</v>
      </c>
      <c r="N514" s="10">
        <v>388547391000</v>
      </c>
      <c r="O514" s="12">
        <v>-6033000000</v>
      </c>
      <c r="P514" s="6" t="e">
        <v>#DIV/0!</v>
      </c>
      <c r="Q514" s="6" t="e">
        <v>#DIV/0!</v>
      </c>
      <c r="R514" s="6">
        <v>0.11220768257846986</v>
      </c>
      <c r="S514" s="6">
        <v>4.3494750360552704E-2</v>
      </c>
      <c r="T514" s="6">
        <v>0.11604409464864923</v>
      </c>
      <c r="U514" s="6">
        <v>5.2513058485612517E-2</v>
      </c>
      <c r="V514" s="6">
        <v>0.19661689230581203</v>
      </c>
      <c r="W514" s="6">
        <v>6.2966405523834812E-2</v>
      </c>
      <c r="X514" s="6" t="e">
        <v>#DIV/0!</v>
      </c>
      <c r="Y514" s="6" t="e">
        <v>#DIV/0!</v>
      </c>
      <c r="Z514" s="6">
        <v>0.25059107280223758</v>
      </c>
      <c r="AA514" s="6">
        <v>-1.0405016212732534</v>
      </c>
      <c r="AB514" s="6">
        <v>1.3734944772659561</v>
      </c>
      <c r="AC514" s="6">
        <v>-0.25933064923705362</v>
      </c>
      <c r="AD514" s="12">
        <v>1107.2386466666667</v>
      </c>
    </row>
    <row r="515" spans="1:30">
      <c r="A515" s="18" t="s">
        <v>1164</v>
      </c>
      <c r="B515" s="18" t="s">
        <v>2751</v>
      </c>
      <c r="C515" s="18" t="s">
        <v>3638</v>
      </c>
      <c r="D515" s="9">
        <v>795220000000</v>
      </c>
      <c r="E515" s="9">
        <v>899808000000</v>
      </c>
      <c r="F515" s="10">
        <v>1551912640000</v>
      </c>
      <c r="G515" s="10">
        <v>1107064000000</v>
      </c>
      <c r="H515" s="9">
        <v>247229000000</v>
      </c>
      <c r="I515" s="9">
        <v>221483000000</v>
      </c>
      <c r="J515" s="10">
        <v>513812625000</v>
      </c>
      <c r="K515" s="10">
        <v>353504000000</v>
      </c>
      <c r="L515" s="9">
        <v>44444000000</v>
      </c>
      <c r="M515" s="9">
        <v>64466000000</v>
      </c>
      <c r="N515" s="10">
        <v>-35928218000</v>
      </c>
      <c r="O515" s="12">
        <v>75367000000</v>
      </c>
      <c r="P515" s="6">
        <v>0.36151671071537433</v>
      </c>
      <c r="Q515" s="6">
        <v>0.18658578983241947</v>
      </c>
      <c r="R515" s="6">
        <v>0.13248725102065032</v>
      </c>
      <c r="S515" s="6">
        <v>9.7213036303023539E-2</v>
      </c>
      <c r="T515" s="6">
        <v>0.31089384069817155</v>
      </c>
      <c r="U515" s="6">
        <v>0.24614473309861659</v>
      </c>
      <c r="V515" s="6">
        <v>0.33108347194079174</v>
      </c>
      <c r="W515" s="6">
        <v>0.31931667907185129</v>
      </c>
      <c r="X515" s="6">
        <v>0.41901481824499626</v>
      </c>
      <c r="Y515" s="6">
        <v>0.21754190044887728</v>
      </c>
      <c r="Z515" s="6">
        <v>-1.5055313469002853</v>
      </c>
      <c r="AA515" s="6">
        <v>0.45140623349219672</v>
      </c>
      <c r="AB515" s="6">
        <v>-0.3886832981699373</v>
      </c>
      <c r="AC515" s="6">
        <v>-3.8519251487089262E-2</v>
      </c>
      <c r="AD515" s="12">
        <v>12899.894086956521</v>
      </c>
    </row>
    <row r="516" spans="1:30">
      <c r="A516" s="18" t="s">
        <v>762</v>
      </c>
      <c r="B516" s="18" t="s">
        <v>1785</v>
      </c>
      <c r="C516" s="18" t="s">
        <v>3603</v>
      </c>
      <c r="D516" s="10">
        <v>18307000000</v>
      </c>
      <c r="E516" s="10">
        <v>13308000000</v>
      </c>
      <c r="F516" s="10">
        <v>66935385000</v>
      </c>
      <c r="G516" s="10">
        <v>9250000000</v>
      </c>
      <c r="H516" s="10">
        <v>4365000000</v>
      </c>
      <c r="I516" s="10">
        <v>2780000000</v>
      </c>
      <c r="J516" s="10">
        <v>16215520000</v>
      </c>
      <c r="K516" s="10">
        <v>2715000000</v>
      </c>
      <c r="L516" s="10">
        <v>1159000000</v>
      </c>
      <c r="M516" s="10">
        <v>647000000</v>
      </c>
      <c r="N516" s="10">
        <v>6963014000</v>
      </c>
      <c r="O516" s="12">
        <v>1177000000</v>
      </c>
      <c r="P516" s="6">
        <v>3.6463996810570137E-2</v>
      </c>
      <c r="Q516" s="6">
        <v>-1.6764947963739996E-2</v>
      </c>
      <c r="R516" s="6">
        <v>0.78123007643182385</v>
      </c>
      <c r="S516" s="6">
        <v>-0.61618418322312729</v>
      </c>
      <c r="T516" s="6">
        <v>0.23843338613645054</v>
      </c>
      <c r="U516" s="6">
        <v>0.20889690411782386</v>
      </c>
      <c r="V516" s="6">
        <v>0.24225631928463548</v>
      </c>
      <c r="W516" s="6">
        <v>0.29351351351351351</v>
      </c>
      <c r="X516" s="6">
        <v>0.16597214967172622</v>
      </c>
      <c r="Y516" s="6">
        <v>-0.69243625271078646</v>
      </c>
      <c r="Z516" s="6">
        <v>0.64020066216484828</v>
      </c>
      <c r="AA516" s="6">
        <v>-0.68420049746803613</v>
      </c>
      <c r="AB516" s="6">
        <v>0.13649456206966115</v>
      </c>
      <c r="AC516" s="6">
        <v>-0.19364346162433896</v>
      </c>
      <c r="AD516" s="12">
        <v>789.43322964727963</v>
      </c>
    </row>
    <row r="517" spans="1:30">
      <c r="A517" s="18" t="s">
        <v>433</v>
      </c>
      <c r="B517" s="18" t="s">
        <v>2145</v>
      </c>
      <c r="C517" s="18" t="s">
        <v>3608</v>
      </c>
      <c r="D517" s="9">
        <v>382021000000</v>
      </c>
      <c r="E517" s="9">
        <v>543746000000</v>
      </c>
      <c r="F517" s="10">
        <v>865318432000</v>
      </c>
      <c r="G517" s="10">
        <v>639431000000</v>
      </c>
      <c r="H517" s="9">
        <v>45004000000</v>
      </c>
      <c r="I517" s="9">
        <v>65709000000</v>
      </c>
      <c r="J517" s="10">
        <v>142382125000</v>
      </c>
      <c r="K517" s="10">
        <v>54154000000</v>
      </c>
      <c r="L517" s="9">
        <v>2073000000</v>
      </c>
      <c r="M517" s="9">
        <v>5790000000</v>
      </c>
      <c r="N517" s="10">
        <v>45125468000</v>
      </c>
      <c r="O517" s="12">
        <v>2580000000</v>
      </c>
      <c r="P517" s="6">
        <v>6.7637873947680614E-3</v>
      </c>
      <c r="Q517" s="6">
        <v>0.50718535487207506</v>
      </c>
      <c r="R517" s="6">
        <v>0.47939525353150148</v>
      </c>
      <c r="S517" s="6">
        <v>1.0583053596912211</v>
      </c>
      <c r="T517" s="6">
        <v>0.11780504213119174</v>
      </c>
      <c r="U517" s="6">
        <v>0.12084502690594505</v>
      </c>
      <c r="V517" s="6">
        <v>0.16454303957320535</v>
      </c>
      <c r="W517" s="6">
        <v>8.4690920521526172E-2</v>
      </c>
      <c r="X517" s="6">
        <v>-0.75286364126384109</v>
      </c>
      <c r="Y517" s="6">
        <v>1.5330355255861297</v>
      </c>
      <c r="Z517" s="6">
        <v>10.878180338943679</v>
      </c>
      <c r="AA517" s="6">
        <v>-7.7253435709761356E-2</v>
      </c>
      <c r="AB517" s="6">
        <v>1.4145053778984855</v>
      </c>
      <c r="AC517" s="6">
        <v>-1.5125757956168884E-2</v>
      </c>
      <c r="AD517" s="12">
        <v>1488.3062559653079</v>
      </c>
    </row>
    <row r="518" spans="1:30">
      <c r="A518" s="18" t="s">
        <v>2146</v>
      </c>
      <c r="B518" s="18" t="s">
        <v>2147</v>
      </c>
      <c r="C518" s="18" t="s">
        <v>3589</v>
      </c>
      <c r="D518" s="9">
        <v>1258648000000</v>
      </c>
      <c r="E518" s="9">
        <v>1227121000000</v>
      </c>
      <c r="F518" s="10">
        <v>1324828899000</v>
      </c>
      <c r="G518" s="10">
        <v>0</v>
      </c>
      <c r="H518" s="9">
        <v>344260000000</v>
      </c>
      <c r="I518" s="9">
        <v>298433000000</v>
      </c>
      <c r="J518" s="10">
        <v>296527147000</v>
      </c>
      <c r="K518" s="10">
        <v>0</v>
      </c>
      <c r="L518" s="9">
        <v>434302000000</v>
      </c>
      <c r="M518" s="9">
        <v>402982000000</v>
      </c>
      <c r="N518" s="10">
        <v>449244701000</v>
      </c>
      <c r="O518" s="12">
        <v>0</v>
      </c>
      <c r="P518" s="6">
        <v>3.0228669300411615E-2</v>
      </c>
      <c r="Q518" s="6">
        <v>2.8310925090171697E-2</v>
      </c>
      <c r="R518" s="6">
        <v>-0.18984481505389283</v>
      </c>
      <c r="S518" s="6">
        <v>-1</v>
      </c>
      <c r="T518" s="6">
        <v>0.27351570891941196</v>
      </c>
      <c r="U518" s="6">
        <v>0.24319769607072164</v>
      </c>
      <c r="V518" s="6">
        <v>0.22382297610191246</v>
      </c>
      <c r="W518" s="6" t="e">
        <v>#DIV/0!</v>
      </c>
      <c r="X518" s="6">
        <v>-0.22165651845219711</v>
      </c>
      <c r="Y518" s="6">
        <v>0.37222407739483765</v>
      </c>
      <c r="Z518" s="6">
        <v>-0.18455306869307619</v>
      </c>
      <c r="AA518" s="6">
        <v>-1</v>
      </c>
      <c r="AB518" s="6">
        <v>-8.1484285646460597E-2</v>
      </c>
      <c r="AC518" s="6">
        <v>-0.25</v>
      </c>
      <c r="AD518" s="12">
        <v>4149.4109293516512</v>
      </c>
    </row>
    <row r="519" spans="1:30">
      <c r="A519" s="18" t="s">
        <v>113</v>
      </c>
      <c r="B519" s="18" t="s">
        <v>1788</v>
      </c>
      <c r="C519" s="18" t="s">
        <v>3574</v>
      </c>
      <c r="D519" s="9">
        <v>42889000000</v>
      </c>
      <c r="E519" s="9">
        <v>84445000000</v>
      </c>
      <c r="F519" s="10">
        <v>72812785000</v>
      </c>
      <c r="G519" s="10">
        <v>35669000000</v>
      </c>
      <c r="H519" s="9">
        <v>-17379000000</v>
      </c>
      <c r="I519" s="9">
        <v>24552000000</v>
      </c>
      <c r="J519" s="10">
        <v>15556098000</v>
      </c>
      <c r="K519" s="10">
        <v>-15317000000</v>
      </c>
      <c r="L519" s="9">
        <v>-34402000000</v>
      </c>
      <c r="M519" s="9">
        <v>8029000000</v>
      </c>
      <c r="N519" s="10">
        <v>-2666532000</v>
      </c>
      <c r="O519" s="12">
        <v>-32983000000</v>
      </c>
      <c r="P519" s="6">
        <v>-0.30792469019343155</v>
      </c>
      <c r="Q519" s="6">
        <v>0.47856231829357482</v>
      </c>
      <c r="R519" s="6">
        <v>-0.27413746443814679</v>
      </c>
      <c r="S519" s="6">
        <v>1.0419226326973872E-2</v>
      </c>
      <c r="T519" s="6">
        <v>-0.40520879479586841</v>
      </c>
      <c r="U519" s="6">
        <v>0.29074545562200249</v>
      </c>
      <c r="V519" s="6">
        <v>0.21364514487393937</v>
      </c>
      <c r="W519" s="6">
        <v>-0.42942050520059433</v>
      </c>
      <c r="X519" s="6">
        <v>-25.632748055895711</v>
      </c>
      <c r="Y519" s="6">
        <v>1.5266513662102246</v>
      </c>
      <c r="Z519" s="6">
        <v>-1.0824644664528882</v>
      </c>
      <c r="AA519" s="6">
        <v>0.23765949116659346</v>
      </c>
      <c r="AB519" s="6">
        <v>-5.1559256098873485</v>
      </c>
      <c r="AC519" s="6">
        <v>-0.14610422025379755</v>
      </c>
      <c r="AD519" s="12">
        <v>-881.39306829278246</v>
      </c>
    </row>
    <row r="520" spans="1:30">
      <c r="A520" s="18" t="s">
        <v>114</v>
      </c>
      <c r="B520" s="18" t="s">
        <v>1789</v>
      </c>
      <c r="C520" s="18" t="s">
        <v>3586</v>
      </c>
      <c r="D520" s="9">
        <v>1463580000000</v>
      </c>
      <c r="E520" s="9">
        <v>1179147000000</v>
      </c>
      <c r="F520" s="10">
        <v>1325970062000</v>
      </c>
      <c r="G520" s="10">
        <v>0</v>
      </c>
      <c r="H520" s="9">
        <v>66871000000</v>
      </c>
      <c r="I520" s="9">
        <v>42418000000</v>
      </c>
      <c r="J520" s="10">
        <v>171914041000</v>
      </c>
      <c r="K520" s="10">
        <v>0</v>
      </c>
      <c r="L520" s="9">
        <v>43198000000</v>
      </c>
      <c r="M520" s="9">
        <v>8389000000</v>
      </c>
      <c r="N520" s="10">
        <v>101207752000</v>
      </c>
      <c r="O520" s="12">
        <v>0</v>
      </c>
      <c r="P520" s="6">
        <v>0.28640789746844952</v>
      </c>
      <c r="Q520" s="6">
        <v>1.8145427941565031</v>
      </c>
      <c r="R520" s="6">
        <v>-6.9948190405314442E-2</v>
      </c>
      <c r="S520" s="6">
        <v>-1</v>
      </c>
      <c r="T520" s="6">
        <v>4.5690020361032535E-2</v>
      </c>
      <c r="U520" s="6">
        <v>3.5973462172231283E-2</v>
      </c>
      <c r="V520" s="6">
        <v>0.12965152526950491</v>
      </c>
      <c r="W520" s="6" t="e">
        <v>#DIV/0!</v>
      </c>
      <c r="X520" s="6">
        <v>-0.1780617542899158</v>
      </c>
      <c r="Y520" s="6">
        <v>-0.45434449097972285</v>
      </c>
      <c r="Z520" s="6">
        <v>9.469600319919344E-2</v>
      </c>
      <c r="AA520" s="6">
        <v>-1</v>
      </c>
      <c r="AB520" s="6">
        <v>-4.3344185914171107E-2</v>
      </c>
      <c r="AC520" s="6">
        <v>-0.25</v>
      </c>
      <c r="AD520" s="12">
        <v>269.19530975684825</v>
      </c>
    </row>
    <row r="521" spans="1:30">
      <c r="A521" s="18" t="s">
        <v>434</v>
      </c>
      <c r="B521" s="18" t="s">
        <v>2148</v>
      </c>
      <c r="C521" s="18" t="s">
        <v>3583</v>
      </c>
      <c r="D521" s="9">
        <v>64032000000</v>
      </c>
      <c r="E521" s="9">
        <v>83336000000</v>
      </c>
      <c r="F521" s="10">
        <v>70883186000</v>
      </c>
      <c r="G521" s="10">
        <v>43990000000</v>
      </c>
      <c r="H521" s="9">
        <v>26644000000</v>
      </c>
      <c r="I521" s="9">
        <v>52620000000</v>
      </c>
      <c r="J521" s="10">
        <v>46159845000</v>
      </c>
      <c r="K521" s="10">
        <v>20690000000</v>
      </c>
      <c r="L521" s="9">
        <v>21607000000</v>
      </c>
      <c r="M521" s="9">
        <v>39785000000</v>
      </c>
      <c r="N521" s="10">
        <v>43897779000</v>
      </c>
      <c r="O521" s="12">
        <v>1937000000</v>
      </c>
      <c r="P521" s="6">
        <v>-0.13939549234795071</v>
      </c>
      <c r="Q521" s="6">
        <v>-0.19607936381744467</v>
      </c>
      <c r="R521" s="6">
        <v>-6.7656052351971335E-2</v>
      </c>
      <c r="S521" s="6">
        <v>0.12331485556781675</v>
      </c>
      <c r="T521" s="6">
        <v>0.41610444777611194</v>
      </c>
      <c r="U521" s="6">
        <v>0.63141979456657382</v>
      </c>
      <c r="V521" s="6">
        <v>0.65121007681567811</v>
      </c>
      <c r="W521" s="6">
        <v>0.47033416685610369</v>
      </c>
      <c r="X521" s="6">
        <v>-6.8978881710668141E-2</v>
      </c>
      <c r="Y521" s="6">
        <v>-0.16398546410420903</v>
      </c>
      <c r="Z521" s="6">
        <v>0.1587844604458937</v>
      </c>
      <c r="AA521" s="6">
        <v>-0.77800326614981119</v>
      </c>
      <c r="AB521" s="6">
        <v>-0.13163741153431463</v>
      </c>
      <c r="AC521" s="6">
        <v>-0.20286156619077872</v>
      </c>
      <c r="AD521" s="12">
        <v>2540.9189336492891</v>
      </c>
    </row>
    <row r="522" spans="1:30">
      <c r="A522" s="18" t="s">
        <v>1618</v>
      </c>
      <c r="B522" s="18" t="s">
        <v>2754</v>
      </c>
      <c r="C522" s="18" t="s">
        <v>3577</v>
      </c>
      <c r="D522" s="9">
        <v>126520000000</v>
      </c>
      <c r="E522" s="9">
        <v>98843000000</v>
      </c>
      <c r="F522" s="10">
        <v>81148193000</v>
      </c>
      <c r="G522" s="10">
        <v>48330000000</v>
      </c>
      <c r="H522" s="9">
        <v>15481000000</v>
      </c>
      <c r="I522" s="9">
        <v>14898000000</v>
      </c>
      <c r="J522" s="10">
        <v>15122917000</v>
      </c>
      <c r="K522" s="10">
        <v>18371000000</v>
      </c>
      <c r="L522" s="9">
        <v>12797000000</v>
      </c>
      <c r="M522" s="9">
        <v>5012000000</v>
      </c>
      <c r="N522" s="10">
        <v>4881856000</v>
      </c>
      <c r="O522" s="12">
        <v>7272000000</v>
      </c>
      <c r="P522" s="6">
        <v>0.88869670870595552</v>
      </c>
      <c r="Q522" s="6">
        <v>2.2361202750242615E-2</v>
      </c>
      <c r="R522" s="6">
        <v>-0.49063819342767767</v>
      </c>
      <c r="S522" s="6">
        <v>-0.52183446506502607</v>
      </c>
      <c r="T522" s="6">
        <v>0.12236010116977553</v>
      </c>
      <c r="U522" s="6">
        <v>0.15072387523648614</v>
      </c>
      <c r="V522" s="6">
        <v>0.18636172218893401</v>
      </c>
      <c r="W522" s="6">
        <v>0.38011587006000414</v>
      </c>
      <c r="X522" s="6">
        <v>0.53266634203658947</v>
      </c>
      <c r="Y522" s="6">
        <v>-0.67185094698377235</v>
      </c>
      <c r="Z522" s="6">
        <v>-0.68088735423191127</v>
      </c>
      <c r="AA522" s="6">
        <v>-0.34972003394769391</v>
      </c>
      <c r="AB522" s="6">
        <v>-0.38666263596447847</v>
      </c>
      <c r="AC522" s="6">
        <v>-0.13670216617190231</v>
      </c>
      <c r="AD522" s="12">
        <v>2996.2856000000002</v>
      </c>
    </row>
    <row r="523" spans="1:30">
      <c r="A523" s="18" t="s">
        <v>2142</v>
      </c>
      <c r="B523" s="18" t="s">
        <v>2143</v>
      </c>
      <c r="C523" s="18" t="s">
        <v>3586</v>
      </c>
      <c r="D523" s="9">
        <v>111000000</v>
      </c>
      <c r="E523" s="9">
        <v>0</v>
      </c>
      <c r="F523" s="10">
        <v>31740283000</v>
      </c>
      <c r="G523" s="10">
        <v>0</v>
      </c>
      <c r="H523" s="9">
        <v>0</v>
      </c>
      <c r="I523" s="9">
        <v>0</v>
      </c>
      <c r="J523" s="10">
        <v>2125118000</v>
      </c>
      <c r="K523" s="10">
        <v>0</v>
      </c>
      <c r="L523" s="9">
        <v>-881000000</v>
      </c>
      <c r="M523" s="9">
        <v>-516000000</v>
      </c>
      <c r="N523" s="10">
        <v>1698119000</v>
      </c>
      <c r="O523" s="12">
        <v>-145000000</v>
      </c>
      <c r="P523" s="6">
        <v>-0.98600371848718338</v>
      </c>
      <c r="Q523" s="6">
        <v>-1</v>
      </c>
      <c r="R523" s="6">
        <v>2.6129218379932295</v>
      </c>
      <c r="S523" s="6" t="e">
        <v>#DIV/0!</v>
      </c>
      <c r="T523" s="6">
        <v>0</v>
      </c>
      <c r="U523" s="6" t="e">
        <v>#DIV/0!</v>
      </c>
      <c r="V523" s="6">
        <v>6.6953341279282236E-2</v>
      </c>
      <c r="W523" s="6" t="e">
        <v>#DIV/0!</v>
      </c>
      <c r="X523" s="6">
        <v>-3.4543208612668224</v>
      </c>
      <c r="Y523" s="6">
        <v>0.34393857725118737</v>
      </c>
      <c r="Z523" s="6">
        <v>29.884158964431052</v>
      </c>
      <c r="AA523" s="6">
        <v>-2.4401524392418059</v>
      </c>
      <c r="AB523" s="6">
        <v>-0.59117645995564105</v>
      </c>
      <c r="AC523" s="6">
        <v>-0.17448691997256538</v>
      </c>
      <c r="AD523" s="12">
        <v>24.092438271604912</v>
      </c>
    </row>
    <row r="524" spans="1:30">
      <c r="A524" s="18" t="s">
        <v>1166</v>
      </c>
      <c r="B524" s="18" t="s">
        <v>2755</v>
      </c>
      <c r="C524" s="18" t="s">
        <v>3603</v>
      </c>
      <c r="D524" s="9">
        <v>485523000000</v>
      </c>
      <c r="E524" s="9">
        <v>208970000000</v>
      </c>
      <c r="F524" s="10">
        <v>130846774000</v>
      </c>
      <c r="G524" s="10">
        <v>0</v>
      </c>
      <c r="H524" s="9">
        <v>67959000000</v>
      </c>
      <c r="I524" s="9">
        <v>25261000000</v>
      </c>
      <c r="J524" s="10">
        <v>15595772000</v>
      </c>
      <c r="K524" s="10">
        <v>0</v>
      </c>
      <c r="L524" s="9">
        <v>18321000000</v>
      </c>
      <c r="M524" s="9">
        <v>3800000000</v>
      </c>
      <c r="N524" s="10">
        <v>-13495035000</v>
      </c>
      <c r="O524" s="12">
        <v>0</v>
      </c>
      <c r="P524" s="6">
        <v>2.0909880953177753</v>
      </c>
      <c r="Q524" s="6">
        <v>0.22363660733422422</v>
      </c>
      <c r="R524" s="6">
        <v>-0.59344043494862497</v>
      </c>
      <c r="S524" s="6">
        <v>-1</v>
      </c>
      <c r="T524" s="6">
        <v>0.1399707119951063</v>
      </c>
      <c r="U524" s="6">
        <v>0.1208833803895296</v>
      </c>
      <c r="V524" s="6">
        <v>0.11919110821945064</v>
      </c>
      <c r="W524" s="6" t="e">
        <v>#DIV/0!</v>
      </c>
      <c r="X524" s="6">
        <v>0.42412421944950351</v>
      </c>
      <c r="Y524" s="6">
        <v>-0.57714981127856124</v>
      </c>
      <c r="Z524" s="6">
        <v>-1.8109848651244407</v>
      </c>
      <c r="AA524" s="6">
        <v>-1</v>
      </c>
      <c r="AB524" s="6">
        <v>-0.44548155514471999</v>
      </c>
      <c r="AC524" s="6">
        <v>-0.25</v>
      </c>
      <c r="AD524" s="12">
        <v>164.53374360247548</v>
      </c>
    </row>
    <row r="525" spans="1:30">
      <c r="A525" s="18" t="s">
        <v>115</v>
      </c>
      <c r="B525" s="18" t="s">
        <v>1790</v>
      </c>
      <c r="C525" s="18" t="s">
        <v>3627</v>
      </c>
      <c r="D525" s="9">
        <v>9087766000000</v>
      </c>
      <c r="E525" s="9">
        <v>9745434000000</v>
      </c>
      <c r="F525" s="10">
        <v>9729082997000</v>
      </c>
      <c r="G525" s="10">
        <v>0</v>
      </c>
      <c r="H525" s="9">
        <v>2413562000000</v>
      </c>
      <c r="I525" s="9">
        <v>2398636000000</v>
      </c>
      <c r="J525" s="10">
        <v>2547198019000</v>
      </c>
      <c r="K525" s="10">
        <v>0</v>
      </c>
      <c r="L525" s="9">
        <v>1437739000000</v>
      </c>
      <c r="M525" s="9">
        <v>1386490000000</v>
      </c>
      <c r="N525" s="10">
        <v>1008415600000</v>
      </c>
      <c r="O525" s="12">
        <v>0</v>
      </c>
      <c r="P525" s="6">
        <v>-8.9576637995728708E-3</v>
      </c>
      <c r="Q525" s="6">
        <v>0.13812414225889189</v>
      </c>
      <c r="R525" s="6">
        <v>-6.5053084242076606E-2</v>
      </c>
      <c r="S525" s="6">
        <v>-1</v>
      </c>
      <c r="T525" s="6">
        <v>0.26558364288869235</v>
      </c>
      <c r="U525" s="6">
        <v>0.24612921292166157</v>
      </c>
      <c r="V525" s="6">
        <v>0.26181275458184888</v>
      </c>
      <c r="W525" s="6" t="e">
        <v>#DIV/0!</v>
      </c>
      <c r="X525" s="6">
        <v>0.17512986320839541</v>
      </c>
      <c r="Y525" s="6">
        <v>0.4222242417607911</v>
      </c>
      <c r="Z525" s="6">
        <v>0.16834442963385254</v>
      </c>
      <c r="AA525" s="6">
        <v>-1</v>
      </c>
      <c r="AB525" s="6">
        <v>0.20968178751331212</v>
      </c>
      <c r="AC525" s="6">
        <v>-0.25</v>
      </c>
      <c r="AD525" s="12">
        <v>5976.5430261663714</v>
      </c>
    </row>
    <row r="526" spans="1:30">
      <c r="A526" s="18" t="s">
        <v>1037</v>
      </c>
      <c r="B526" s="18" t="s">
        <v>2539</v>
      </c>
      <c r="C526" s="18" t="s">
        <v>3584</v>
      </c>
      <c r="D526" s="9">
        <v>249127000000</v>
      </c>
      <c r="E526" s="9">
        <v>266082000000</v>
      </c>
      <c r="F526" s="10">
        <v>282748900000</v>
      </c>
      <c r="G526" s="10">
        <v>293072000000</v>
      </c>
      <c r="H526" s="9">
        <v>30854000000</v>
      </c>
      <c r="I526" s="9">
        <v>31436000000</v>
      </c>
      <c r="J526" s="10">
        <v>34774097000</v>
      </c>
      <c r="K526" s="10">
        <v>36558000000</v>
      </c>
      <c r="L526" s="9">
        <v>9835000000</v>
      </c>
      <c r="M526" s="9">
        <v>9676000000</v>
      </c>
      <c r="N526" s="10">
        <v>10623846000</v>
      </c>
      <c r="O526" s="12">
        <v>12132000000</v>
      </c>
      <c r="P526" s="6">
        <v>-7.8580167453788773E-3</v>
      </c>
      <c r="Q526" s="6">
        <v>8.0116534799545877E-2</v>
      </c>
      <c r="R526" s="6">
        <v>9.2050980342818917E-2</v>
      </c>
      <c r="S526" s="6">
        <v>0.10372524807634548</v>
      </c>
      <c r="T526" s="6">
        <v>0.12384847888827787</v>
      </c>
      <c r="U526" s="6">
        <v>0.1181440307875016</v>
      </c>
      <c r="V526" s="6">
        <v>0.12298579057248321</v>
      </c>
      <c r="W526" s="6">
        <v>0.12474067805863405</v>
      </c>
      <c r="X526" s="6">
        <v>1.4681038316026955E-2</v>
      </c>
      <c r="Y526" s="6">
        <v>-1.0097414871925871E-2</v>
      </c>
      <c r="Z526" s="6">
        <v>0.10043348427908423</v>
      </c>
      <c r="AA526" s="6">
        <v>2.3453243458852559E-2</v>
      </c>
      <c r="AB526" s="6">
        <v>4.2792130982368004E-2</v>
      </c>
      <c r="AC526" s="6">
        <v>7.659186940496876E-2</v>
      </c>
      <c r="AD526" s="12">
        <v>5337.9671574965578</v>
      </c>
    </row>
    <row r="527" spans="1:30">
      <c r="A527" s="18" t="s">
        <v>116</v>
      </c>
      <c r="B527" s="18" t="s">
        <v>1791</v>
      </c>
      <c r="C527" s="18" t="s">
        <v>3628</v>
      </c>
      <c r="D527" s="9">
        <v>653140000000</v>
      </c>
      <c r="E527" s="9">
        <v>508997000000</v>
      </c>
      <c r="F527" s="10">
        <v>1169831201000</v>
      </c>
      <c r="G527" s="10">
        <v>491773000000</v>
      </c>
      <c r="H527" s="9">
        <v>59999000000</v>
      </c>
      <c r="I527" s="9">
        <v>50402000000</v>
      </c>
      <c r="J527" s="10">
        <v>136966372000</v>
      </c>
      <c r="K527" s="10">
        <v>30604000000</v>
      </c>
      <c r="L527" s="9">
        <v>3233000000</v>
      </c>
      <c r="M527" s="9">
        <v>10217000000</v>
      </c>
      <c r="N527" s="10">
        <v>54854813000</v>
      </c>
      <c r="O527" s="12">
        <v>175000000</v>
      </c>
      <c r="P527" s="6">
        <v>7.1857723923514916E-2</v>
      </c>
      <c r="Q527" s="6">
        <v>-0.13461844453618571</v>
      </c>
      <c r="R527" s="6">
        <v>0.12751334294481262</v>
      </c>
      <c r="S527" s="6">
        <v>-5.3217929826548931E-2</v>
      </c>
      <c r="T527" s="6">
        <v>9.1862387849465654E-2</v>
      </c>
      <c r="U527" s="6">
        <v>9.902219462983082E-2</v>
      </c>
      <c r="V527" s="6">
        <v>0.11708216696812142</v>
      </c>
      <c r="W527" s="6">
        <v>6.2231964747962984E-2</v>
      </c>
      <c r="X527" s="6">
        <v>-0.28101699094731453</v>
      </c>
      <c r="Y527" s="6">
        <v>66.775588148586991</v>
      </c>
      <c r="Z527" s="6">
        <v>-2.1493875007240704E-2</v>
      </c>
      <c r="AA527" s="6">
        <v>-0.98354274695061494</v>
      </c>
      <c r="AB527" s="6">
        <v>-0.20349889849168379</v>
      </c>
      <c r="AC527" s="6">
        <v>-0.247025343942128</v>
      </c>
      <c r="AD527" s="12">
        <v>266.97310308815588</v>
      </c>
    </row>
    <row r="528" spans="1:30">
      <c r="A528" s="18" t="s">
        <v>1100</v>
      </c>
      <c r="B528" s="18" t="s">
        <v>2638</v>
      </c>
      <c r="C528" s="18" t="s">
        <v>3586</v>
      </c>
      <c r="D528" s="9">
        <v>706286000000</v>
      </c>
      <c r="E528" s="9">
        <v>706286000000</v>
      </c>
      <c r="F528" s="10">
        <v>257474210000</v>
      </c>
      <c r="G528" s="10">
        <v>219027000000</v>
      </c>
      <c r="H528" s="9">
        <v>77826000000</v>
      </c>
      <c r="I528" s="9">
        <v>77826000000</v>
      </c>
      <c r="J528" s="10">
        <v>46876469000</v>
      </c>
      <c r="K528" s="10">
        <v>21380000000</v>
      </c>
      <c r="L528" s="9">
        <v>18132000000</v>
      </c>
      <c r="M528" s="9">
        <v>18132000000</v>
      </c>
      <c r="N528" s="10">
        <v>4156397000</v>
      </c>
      <c r="O528" s="12">
        <v>5635000000</v>
      </c>
      <c r="P528" s="6">
        <v>3.2745138236573901</v>
      </c>
      <c r="Q528" s="6">
        <v>2.6324549302965519</v>
      </c>
      <c r="R528" s="6">
        <v>0.36343929827274546</v>
      </c>
      <c r="S528" s="6">
        <v>9.1933368905022128E-2</v>
      </c>
      <c r="T528" s="6">
        <v>0.11019048940514183</v>
      </c>
      <c r="U528" s="6">
        <v>0.11019048940514183</v>
      </c>
      <c r="V528" s="6">
        <v>0.18206277436485774</v>
      </c>
      <c r="W528" s="6">
        <v>9.7613536230693021E-2</v>
      </c>
      <c r="X528" s="6">
        <v>1.7366149075389195</v>
      </c>
      <c r="Y528" s="6">
        <v>2.2346637736099328</v>
      </c>
      <c r="Z528" s="6">
        <v>0.69665324582256483</v>
      </c>
      <c r="AA528" s="6">
        <v>0.21886100833412642</v>
      </c>
      <c r="AB528" s="6">
        <v>1.4842562314538226</v>
      </c>
      <c r="AC528" s="6">
        <v>0.59251691231208725</v>
      </c>
      <c r="AD528" s="12">
        <v>3404.4490528276792</v>
      </c>
    </row>
    <row r="529" spans="1:30">
      <c r="A529" s="18" t="s">
        <v>1168</v>
      </c>
      <c r="B529" s="18" t="s">
        <v>2757</v>
      </c>
      <c r="C529" s="18" t="s">
        <v>3584</v>
      </c>
      <c r="D529" s="9">
        <v>72688000000</v>
      </c>
      <c r="E529" s="9">
        <v>30305000000</v>
      </c>
      <c r="F529" s="10">
        <v>86214847000</v>
      </c>
      <c r="G529" s="10">
        <v>33503000000</v>
      </c>
      <c r="H529" s="9">
        <v>55541000000</v>
      </c>
      <c r="I529" s="9">
        <v>19077000000</v>
      </c>
      <c r="J529" s="10">
        <v>47793411000</v>
      </c>
      <c r="K529" s="10">
        <v>19520000000</v>
      </c>
      <c r="L529" s="9">
        <v>35575000000</v>
      </c>
      <c r="M529" s="9">
        <v>5174000000</v>
      </c>
      <c r="N529" s="10">
        <v>30392612000</v>
      </c>
      <c r="O529" s="12">
        <v>6124000000</v>
      </c>
      <c r="P529" s="6">
        <v>0.91673539580281393</v>
      </c>
      <c r="Q529" s="6">
        <v>-0.45877376480826487</v>
      </c>
      <c r="R529" s="6">
        <v>8.3556662997326406E-2</v>
      </c>
      <c r="S529" s="6">
        <v>-0.47875437772493323</v>
      </c>
      <c r="T529" s="6">
        <v>0.764101364736958</v>
      </c>
      <c r="U529" s="6">
        <v>0.62950008249463785</v>
      </c>
      <c r="V529" s="6">
        <v>0.55435244233513514</v>
      </c>
      <c r="W529" s="6">
        <v>0.5826343909500642</v>
      </c>
      <c r="X529" s="6">
        <v>4.2235474437052778</v>
      </c>
      <c r="Y529" s="6">
        <v>-0.76780170860924468</v>
      </c>
      <c r="Z529" s="6">
        <v>6.9614303772194977E-2</v>
      </c>
      <c r="AA529" s="6">
        <v>-0.7719847741836604</v>
      </c>
      <c r="AB529" s="6">
        <v>1.7201082819408464E-2</v>
      </c>
      <c r="AC529" s="6">
        <v>-0.20889656821761951</v>
      </c>
      <c r="AD529" s="12">
        <v>1281.6686212932864</v>
      </c>
    </row>
    <row r="530" spans="1:30">
      <c r="A530" s="18" t="s">
        <v>117</v>
      </c>
      <c r="B530" s="18" t="s">
        <v>1792</v>
      </c>
      <c r="C530" s="18" t="s">
        <v>3577</v>
      </c>
      <c r="D530" s="9">
        <v>2855996000000</v>
      </c>
      <c r="E530" s="9">
        <v>3180685000000</v>
      </c>
      <c r="F530" s="10">
        <v>3080695000000</v>
      </c>
      <c r="G530" s="10">
        <v>0</v>
      </c>
      <c r="H530" s="9">
        <v>197440000000</v>
      </c>
      <c r="I530" s="9">
        <v>163710000000</v>
      </c>
      <c r="J530" s="10">
        <v>186501000000</v>
      </c>
      <c r="K530" s="10">
        <v>0</v>
      </c>
      <c r="L530" s="9">
        <v>31588000000</v>
      </c>
      <c r="M530" s="9">
        <v>37812000000</v>
      </c>
      <c r="N530" s="10">
        <v>12191000000</v>
      </c>
      <c r="O530" s="12">
        <v>0</v>
      </c>
      <c r="P530" s="6">
        <v>0.36982655043022589</v>
      </c>
      <c r="Q530" s="6">
        <v>0.2605068190859634</v>
      </c>
      <c r="R530" s="6">
        <v>0.10934071714195884</v>
      </c>
      <c r="S530" s="6">
        <v>-1</v>
      </c>
      <c r="T530" s="6">
        <v>6.9131749484242971E-2</v>
      </c>
      <c r="U530" s="6">
        <v>5.1470044974588805E-2</v>
      </c>
      <c r="V530" s="6">
        <v>6.05386122287341E-2</v>
      </c>
      <c r="W530" s="6" t="e">
        <v>#DIV/0!</v>
      </c>
      <c r="X530" s="6">
        <v>-0.78708219850831218</v>
      </c>
      <c r="Y530" s="6">
        <v>-2.3995340309640369E-3</v>
      </c>
      <c r="Z530" s="6">
        <v>1.5297836545743628</v>
      </c>
      <c r="AA530" s="6">
        <v>-1</v>
      </c>
      <c r="AB530" s="6">
        <v>0.25994423152197088</v>
      </c>
      <c r="AC530" s="6">
        <v>-0.25</v>
      </c>
      <c r="AD530" s="12">
        <v>139.05805508394448</v>
      </c>
    </row>
    <row r="531" spans="1:30">
      <c r="A531" s="18" t="s">
        <v>1170</v>
      </c>
      <c r="B531" s="18" t="s">
        <v>2760</v>
      </c>
      <c r="C531" s="18" t="s">
        <v>3630</v>
      </c>
      <c r="D531" s="9">
        <v>97681000000</v>
      </c>
      <c r="E531" s="9">
        <v>97530000000</v>
      </c>
      <c r="F531" s="10">
        <v>183916531000</v>
      </c>
      <c r="G531" s="10">
        <v>0</v>
      </c>
      <c r="H531" s="9">
        <v>26377000000</v>
      </c>
      <c r="I531" s="9">
        <v>23095000000</v>
      </c>
      <c r="J531" s="10">
        <v>78675012000</v>
      </c>
      <c r="K531" s="10">
        <v>0</v>
      </c>
      <c r="L531" s="9">
        <v>-5012000000</v>
      </c>
      <c r="M531" s="9">
        <v>2269000000</v>
      </c>
      <c r="N531" s="10">
        <v>50807403000</v>
      </c>
      <c r="O531" s="12">
        <v>0</v>
      </c>
      <c r="P531" s="6">
        <v>-0.19091920910829649</v>
      </c>
      <c r="Q531" s="6">
        <v>0.37989386434074834</v>
      </c>
      <c r="R531" s="6">
        <v>6.8823823801697423E-2</v>
      </c>
      <c r="S531" s="6">
        <v>-1</v>
      </c>
      <c r="T531" s="6">
        <v>0.27003204307900208</v>
      </c>
      <c r="U531" s="6">
        <v>0.23679893366143751</v>
      </c>
      <c r="V531" s="6">
        <v>0.42777564133155599</v>
      </c>
      <c r="W531" s="6" t="e">
        <v>#DIV/0!</v>
      </c>
      <c r="X531" s="6">
        <v>-1.2778621437081208</v>
      </c>
      <c r="Y531" s="6">
        <v>-0.27973525665939897</v>
      </c>
      <c r="Z531" s="6">
        <v>8.1386846884476096</v>
      </c>
      <c r="AA531" s="6">
        <v>-1</v>
      </c>
      <c r="AB531" s="6">
        <v>8.2858498593159968E-2</v>
      </c>
      <c r="AC531" s="6">
        <v>-0.25</v>
      </c>
      <c r="AD531" s="12">
        <v>1760.1832986431498</v>
      </c>
    </row>
    <row r="532" spans="1:30">
      <c r="A532" s="18" t="s">
        <v>1172</v>
      </c>
      <c r="B532" s="18" t="s">
        <v>2762</v>
      </c>
      <c r="C532" s="18" t="s">
        <v>3584</v>
      </c>
      <c r="D532" s="9">
        <v>363696000000</v>
      </c>
      <c r="E532" s="9">
        <v>186871000000</v>
      </c>
      <c r="F532" s="10">
        <v>614106130000</v>
      </c>
      <c r="G532" s="10">
        <v>428325000000</v>
      </c>
      <c r="H532" s="9">
        <v>29927000000</v>
      </c>
      <c r="I532" s="9">
        <v>148963000000</v>
      </c>
      <c r="J532" s="10">
        <v>22667613000</v>
      </c>
      <c r="K532" s="10">
        <v>17645000000</v>
      </c>
      <c r="L532" s="9">
        <v>14384000000</v>
      </c>
      <c r="M532" s="9">
        <v>127302000000</v>
      </c>
      <c r="N532" s="10">
        <v>1060225000</v>
      </c>
      <c r="O532" s="12">
        <v>5249000000</v>
      </c>
      <c r="P532" s="6">
        <v>-0.37694213073389715</v>
      </c>
      <c r="Q532" s="6">
        <v>-0.86376009255031305</v>
      </c>
      <c r="R532" s="6">
        <v>0.90880272030448295</v>
      </c>
      <c r="S532" s="6">
        <v>-0.54643475629318738</v>
      </c>
      <c r="T532" s="6">
        <v>8.2285755136157671E-2</v>
      </c>
      <c r="U532" s="6">
        <v>0.79714348400768442</v>
      </c>
      <c r="V532" s="6">
        <v>3.6911556313564235E-2</v>
      </c>
      <c r="W532" s="6">
        <v>4.1195353995213915E-2</v>
      </c>
      <c r="X532" s="6">
        <v>-2.9175383297728397E-2</v>
      </c>
      <c r="Y532" s="6">
        <v>6.8009714580236977</v>
      </c>
      <c r="Z532" s="6">
        <v>-0.85276982717756189</v>
      </c>
      <c r="AA532" s="6">
        <v>-0.55390954752716681</v>
      </c>
      <c r="AB532" s="6">
        <v>2.8935747159983607</v>
      </c>
      <c r="AC532" s="6">
        <v>3.7281671285378293E-2</v>
      </c>
      <c r="AD532" s="12">
        <v>9877.2139271341093</v>
      </c>
    </row>
    <row r="533" spans="1:30">
      <c r="A533" s="18" t="s">
        <v>742</v>
      </c>
      <c r="B533" s="18" t="s">
        <v>2257</v>
      </c>
      <c r="C533" s="18" t="s">
        <v>3617</v>
      </c>
      <c r="D533" s="9">
        <v>62312000000</v>
      </c>
      <c r="E533" s="9">
        <v>52899000000</v>
      </c>
      <c r="F533" s="10">
        <v>76996379000</v>
      </c>
      <c r="G533" s="10">
        <v>0</v>
      </c>
      <c r="H533" s="9">
        <v>14973000000</v>
      </c>
      <c r="I533" s="9">
        <v>11204000000</v>
      </c>
      <c r="J533" s="10">
        <v>19706935000</v>
      </c>
      <c r="K533" s="10">
        <v>0</v>
      </c>
      <c r="L533" s="9">
        <v>3790000000</v>
      </c>
      <c r="M533" s="9">
        <v>5612000000</v>
      </c>
      <c r="N533" s="10">
        <v>2441697000</v>
      </c>
      <c r="O533" s="12">
        <v>0</v>
      </c>
      <c r="P533" s="6">
        <v>-9.1822329783854476E-2</v>
      </c>
      <c r="Q533" s="6">
        <v>-0.27500625519022248</v>
      </c>
      <c r="R533" s="6">
        <v>9.5847355760530495E-2</v>
      </c>
      <c r="S533" s="6">
        <v>-1</v>
      </c>
      <c r="T533" s="6">
        <v>0.24029079471048914</v>
      </c>
      <c r="U533" s="6">
        <v>0.21179984498761792</v>
      </c>
      <c r="V533" s="6">
        <v>0.25594625690124984</v>
      </c>
      <c r="W533" s="6" t="e">
        <v>#DIV/0!</v>
      </c>
      <c r="X533" s="6">
        <v>2.8128330707748406</v>
      </c>
      <c r="Y533" s="6">
        <v>1.8558981976187805</v>
      </c>
      <c r="Z533" s="6">
        <v>-9.1795932287461995E-2</v>
      </c>
      <c r="AA533" s="6">
        <v>-1</v>
      </c>
      <c r="AB533" s="6">
        <v>2.1672443517253384</v>
      </c>
      <c r="AC533" s="6">
        <v>-0.25</v>
      </c>
      <c r="AD533" s="12">
        <v>1397.05118405594</v>
      </c>
    </row>
    <row r="534" spans="1:30">
      <c r="A534" s="18" t="s">
        <v>1173</v>
      </c>
      <c r="B534" s="18" t="s">
        <v>2763</v>
      </c>
      <c r="C534" s="18" t="s">
        <v>3587</v>
      </c>
      <c r="D534" s="9">
        <v>532192000000</v>
      </c>
      <c r="E534" s="9">
        <v>0</v>
      </c>
      <c r="F534" s="10">
        <v>167021692000</v>
      </c>
      <c r="G534" s="10">
        <v>0</v>
      </c>
      <c r="H534" s="9">
        <v>55125000000</v>
      </c>
      <c r="I534" s="9">
        <v>0</v>
      </c>
      <c r="J534" s="10">
        <v>23647292000</v>
      </c>
      <c r="K534" s="10">
        <v>0</v>
      </c>
      <c r="L534" s="9">
        <v>24841000000</v>
      </c>
      <c r="M534" s="9">
        <v>0</v>
      </c>
      <c r="N534" s="10">
        <v>359740000</v>
      </c>
      <c r="O534" s="12">
        <v>0</v>
      </c>
      <c r="P534" s="6">
        <v>1.442711363910776</v>
      </c>
      <c r="Q534" s="6">
        <v>-1</v>
      </c>
      <c r="R534" s="6">
        <v>-0.60421314702962403</v>
      </c>
      <c r="S534" s="6">
        <v>-1</v>
      </c>
      <c r="T534" s="6">
        <v>0.10358103842222356</v>
      </c>
      <c r="U534" s="6" t="e">
        <v>#DIV/0!</v>
      </c>
      <c r="V534" s="6">
        <v>0.14158216047769412</v>
      </c>
      <c r="W534" s="6" t="e">
        <v>#DIV/0!</v>
      </c>
      <c r="X534" s="6">
        <v>13.049613792965509</v>
      </c>
      <c r="Y534" s="6">
        <v>-1</v>
      </c>
      <c r="Z534" s="6">
        <v>-0.97338380745990327</v>
      </c>
      <c r="AA534" s="6">
        <v>-1</v>
      </c>
      <c r="AB534" s="6">
        <v>0.93340666877835488</v>
      </c>
      <c r="AC534" s="6">
        <v>-0.25</v>
      </c>
      <c r="AD534" s="12">
        <v>2082.7112931207748</v>
      </c>
    </row>
    <row r="535" spans="1:30">
      <c r="A535" s="18" t="s">
        <v>1620</v>
      </c>
      <c r="B535" s="18" t="s">
        <v>2773</v>
      </c>
      <c r="C535" s="18" t="s">
        <v>3584</v>
      </c>
      <c r="D535" s="9">
        <v>37828000000</v>
      </c>
      <c r="E535" s="9">
        <v>67689000000</v>
      </c>
      <c r="F535" s="10">
        <v>42417481000</v>
      </c>
      <c r="G535" s="10">
        <v>52846000000</v>
      </c>
      <c r="H535" s="9">
        <v>21785000000</v>
      </c>
      <c r="I535" s="9">
        <v>45796000000</v>
      </c>
      <c r="J535" s="10">
        <v>24391155000</v>
      </c>
      <c r="K535" s="10">
        <v>33085000000</v>
      </c>
      <c r="L535" s="9">
        <v>-23000000</v>
      </c>
      <c r="M535" s="9">
        <v>3868000000</v>
      </c>
      <c r="N535" s="10">
        <v>-1527459000</v>
      </c>
      <c r="O535" s="12">
        <v>-554000000</v>
      </c>
      <c r="P535" s="6">
        <v>6.2634723059735178</v>
      </c>
      <c r="Q535" s="6">
        <v>6.2388777588717819</v>
      </c>
      <c r="R535" s="6">
        <v>1.8771435379440875</v>
      </c>
      <c r="S535" s="6">
        <v>0.657746847149141</v>
      </c>
      <c r="T535" s="6">
        <v>0.5758961615734377</v>
      </c>
      <c r="U535" s="6">
        <v>0.6765648776019737</v>
      </c>
      <c r="V535" s="6">
        <v>0.5750260134495021</v>
      </c>
      <c r="W535" s="6">
        <v>0.62606441357907883</v>
      </c>
      <c r="X535" s="6">
        <v>0.99459777866258126</v>
      </c>
      <c r="Y535" s="6">
        <v>2.2326084610472856</v>
      </c>
      <c r="Z535" s="6">
        <v>0.57647036503036786</v>
      </c>
      <c r="AA535" s="6">
        <v>0.53040236580711253</v>
      </c>
      <c r="AB535" s="6">
        <v>-0.91933059321430455</v>
      </c>
      <c r="AC535" s="6">
        <v>-0.23664070989433328</v>
      </c>
      <c r="AD535" s="12">
        <v>126.96504161671155</v>
      </c>
    </row>
    <row r="536" spans="1:30">
      <c r="A536" s="18" t="s">
        <v>1601</v>
      </c>
      <c r="B536" s="18" t="s">
        <v>2775</v>
      </c>
      <c r="C536" s="18" t="s">
        <v>3574</v>
      </c>
      <c r="D536" s="9">
        <v>245927000000</v>
      </c>
      <c r="E536" s="9">
        <v>321384000000</v>
      </c>
      <c r="F536" s="10">
        <v>291036612000</v>
      </c>
      <c r="G536" s="10">
        <v>0</v>
      </c>
      <c r="H536" s="9">
        <v>158623000000</v>
      </c>
      <c r="I536" s="9">
        <v>8197000000</v>
      </c>
      <c r="J536" s="10">
        <v>146281489000</v>
      </c>
      <c r="K536" s="10">
        <v>0</v>
      </c>
      <c r="L536" s="9">
        <v>45656000000</v>
      </c>
      <c r="M536" s="9">
        <v>169918000000</v>
      </c>
      <c r="N536" s="10">
        <v>-19763878000</v>
      </c>
      <c r="O536" s="12">
        <v>0</v>
      </c>
      <c r="P536" s="6">
        <v>-0.76161007208217557</v>
      </c>
      <c r="Q536" s="6">
        <v>0.46681221178599019</v>
      </c>
      <c r="R536" s="6">
        <v>-0.66491761100186275</v>
      </c>
      <c r="S536" s="6">
        <v>-1</v>
      </c>
      <c r="T536" s="6">
        <v>0.6450003456310206</v>
      </c>
      <c r="U536" s="6">
        <v>2.550531451472382E-2</v>
      </c>
      <c r="V536" s="6">
        <v>0.50262229207093712</v>
      </c>
      <c r="W536" s="6" t="e">
        <v>#DIV/0!</v>
      </c>
      <c r="X536" s="6">
        <v>-0.73288879957526165</v>
      </c>
      <c r="Y536" s="6">
        <v>3.5417711779664853</v>
      </c>
      <c r="Z536" s="6">
        <v>-2.0355883580666729</v>
      </c>
      <c r="AA536" s="6">
        <v>-1</v>
      </c>
      <c r="AB536" s="6">
        <v>0.32715651133948698</v>
      </c>
      <c r="AC536" s="6">
        <v>-0.25</v>
      </c>
      <c r="AD536" s="12">
        <v>534.48001411893267</v>
      </c>
    </row>
    <row r="537" spans="1:30">
      <c r="A537" s="18" t="s">
        <v>1179</v>
      </c>
      <c r="B537" s="18" t="s">
        <v>2774</v>
      </c>
      <c r="C537" s="18" t="s">
        <v>3584</v>
      </c>
      <c r="D537" s="9">
        <v>189039000000</v>
      </c>
      <c r="E537" s="9">
        <v>186871000000</v>
      </c>
      <c r="F537" s="10">
        <v>199320539000</v>
      </c>
      <c r="G537" s="10">
        <v>183655000000</v>
      </c>
      <c r="H537" s="9">
        <v>149723000000</v>
      </c>
      <c r="I537" s="9">
        <v>148963000000</v>
      </c>
      <c r="J537" s="10">
        <v>159957247000</v>
      </c>
      <c r="K537" s="10">
        <v>146214000000</v>
      </c>
      <c r="L537" s="9">
        <v>133351000000</v>
      </c>
      <c r="M537" s="9">
        <v>127302000000</v>
      </c>
      <c r="N537" s="10">
        <v>135540608000</v>
      </c>
      <c r="O537" s="12">
        <v>121475000000</v>
      </c>
      <c r="P537" s="6">
        <v>0.13172786276476517</v>
      </c>
      <c r="Q537" s="6">
        <v>7.6981656597614564E-2</v>
      </c>
      <c r="R537" s="6">
        <v>6.0553257840578176E-2</v>
      </c>
      <c r="S537" s="6">
        <v>6.3151315630515584E-2</v>
      </c>
      <c r="T537" s="6">
        <v>0.79202175212522286</v>
      </c>
      <c r="U537" s="6">
        <v>0.79714348400768442</v>
      </c>
      <c r="V537" s="6">
        <v>0.8025126151199099</v>
      </c>
      <c r="W537" s="6">
        <v>0.79613405570226781</v>
      </c>
      <c r="X537" s="6">
        <v>0.24429200040304003</v>
      </c>
      <c r="Y537" s="6">
        <v>0.17544373364814592</v>
      </c>
      <c r="Z537" s="6">
        <v>0.24224056798076077</v>
      </c>
      <c r="AA537" s="6">
        <v>0.14173607734468893</v>
      </c>
      <c r="AB537" s="6">
        <v>0.20898215957782273</v>
      </c>
      <c r="AC537" s="6">
        <v>0.16646462140695661</v>
      </c>
      <c r="AD537" s="12">
        <v>10278.197424040569</v>
      </c>
    </row>
    <row r="538" spans="1:30">
      <c r="A538" s="18" t="s">
        <v>435</v>
      </c>
      <c r="B538" s="18" t="s">
        <v>2149</v>
      </c>
      <c r="C538" s="18" t="s">
        <v>3609</v>
      </c>
      <c r="D538" s="9">
        <v>98302000000</v>
      </c>
      <c r="E538" s="9">
        <v>87412000000</v>
      </c>
      <c r="F538" s="10">
        <v>266073271000</v>
      </c>
      <c r="G538" s="10">
        <v>115948000000</v>
      </c>
      <c r="H538" s="9">
        <v>18087000000</v>
      </c>
      <c r="I538" s="9">
        <v>14825000000</v>
      </c>
      <c r="J538" s="10">
        <v>4971629000</v>
      </c>
      <c r="K538" s="10">
        <v>16556000000</v>
      </c>
      <c r="L538" s="9">
        <v>-135000000</v>
      </c>
      <c r="M538" s="9">
        <v>725000000</v>
      </c>
      <c r="N538" s="10">
        <v>-26641608000</v>
      </c>
      <c r="O538" s="12">
        <v>2107000000</v>
      </c>
      <c r="P538" s="6">
        <v>-0.19000172087118067</v>
      </c>
      <c r="Q538" s="6">
        <v>4.6213892690019957E-2</v>
      </c>
      <c r="R538" s="6">
        <v>0.69909821013713036</v>
      </c>
      <c r="S538" s="6">
        <v>1.4482331232282708</v>
      </c>
      <c r="T538" s="6">
        <v>0.18399422188765233</v>
      </c>
      <c r="U538" s="6">
        <v>0.16959913970621882</v>
      </c>
      <c r="V538" s="6">
        <v>1.8685187660206576E-2</v>
      </c>
      <c r="W538" s="6">
        <v>0.14278814641045987</v>
      </c>
      <c r="X538" s="6">
        <v>0.94775929640434153</v>
      </c>
      <c r="Y538" s="6">
        <v>2.3754938411507589</v>
      </c>
      <c r="Z538" s="6">
        <v>-10.808166673929696</v>
      </c>
      <c r="AA538" s="6">
        <v>3.4806679857240006</v>
      </c>
      <c r="AB538" s="6">
        <v>-13.612130305885003</v>
      </c>
      <c r="AC538" s="6">
        <v>-6.7045787617188628</v>
      </c>
      <c r="AD538" s="12">
        <v>-1660.1066479121348</v>
      </c>
    </row>
    <row r="539" spans="1:30">
      <c r="A539" s="18" t="s">
        <v>884</v>
      </c>
      <c r="B539" s="18" t="s">
        <v>2782</v>
      </c>
      <c r="C539" s="18" t="s">
        <v>3590</v>
      </c>
      <c r="D539" s="9">
        <v>257582000000</v>
      </c>
      <c r="E539" s="9">
        <v>278783000000</v>
      </c>
      <c r="F539" s="10">
        <v>197871863000</v>
      </c>
      <c r="G539" s="10">
        <v>228087000000</v>
      </c>
      <c r="H539" s="9">
        <v>36024000000</v>
      </c>
      <c r="I539" s="9">
        <v>29434000000</v>
      </c>
      <c r="J539" s="10">
        <v>34081534000</v>
      </c>
      <c r="K539" s="10">
        <v>25025000000</v>
      </c>
      <c r="L539" s="9">
        <v>3109000000</v>
      </c>
      <c r="M539" s="9">
        <v>1868000000</v>
      </c>
      <c r="N539" s="10">
        <v>3419901000</v>
      </c>
      <c r="O539" s="12">
        <v>1007000000</v>
      </c>
      <c r="P539" s="6">
        <v>0.33391117139126353</v>
      </c>
      <c r="Q539" s="6">
        <v>0.40843998704608964</v>
      </c>
      <c r="R539" s="6">
        <v>0.12860986367435467</v>
      </c>
      <c r="S539" s="6">
        <v>0.13572108054646767</v>
      </c>
      <c r="T539" s="6">
        <v>0.13985449293817115</v>
      </c>
      <c r="U539" s="6">
        <v>0.10558032591657311</v>
      </c>
      <c r="V539" s="6">
        <v>0.17224042611859372</v>
      </c>
      <c r="W539" s="6">
        <v>0.10971690626822221</v>
      </c>
      <c r="X539" s="6">
        <v>-9.0884420459265106E-2</v>
      </c>
      <c r="Y539" s="6">
        <v>-8.9382281739593977E-2</v>
      </c>
      <c r="Z539" s="6">
        <v>-0.48521460955760271</v>
      </c>
      <c r="AA539" s="6">
        <v>-0.62784383177525471</v>
      </c>
      <c r="AB539" s="6">
        <v>-0.26019773672955016</v>
      </c>
      <c r="AC539" s="6">
        <v>-0.21381412414473339</v>
      </c>
      <c r="AD539" s="12">
        <v>913.00009708737866</v>
      </c>
    </row>
    <row r="540" spans="1:30">
      <c r="A540" s="18" t="s">
        <v>1192</v>
      </c>
      <c r="B540" s="18" t="s">
        <v>2793</v>
      </c>
      <c r="C540" s="18" t="s">
        <v>3574</v>
      </c>
      <c r="D540" s="9">
        <v>313900000000</v>
      </c>
      <c r="E540" s="9">
        <v>313251000000</v>
      </c>
      <c r="F540" s="10">
        <v>330240973000</v>
      </c>
      <c r="G540" s="10">
        <v>388058000000</v>
      </c>
      <c r="H540" s="9">
        <v>20182000000</v>
      </c>
      <c r="I540" s="9">
        <v>16895000000</v>
      </c>
      <c r="J540" s="10">
        <v>16583623000</v>
      </c>
      <c r="K540" s="10">
        <v>12169000000</v>
      </c>
      <c r="L540" s="9">
        <v>5360000000</v>
      </c>
      <c r="M540" s="9">
        <v>3647000000</v>
      </c>
      <c r="N540" s="10">
        <v>5548510000</v>
      </c>
      <c r="O540" s="12">
        <v>4402000000</v>
      </c>
      <c r="P540" s="6">
        <v>-1.705746245912888E-2</v>
      </c>
      <c r="Q540" s="6">
        <v>4.0864834881955206E-2</v>
      </c>
      <c r="R540" s="6">
        <v>-0.18672423981496217</v>
      </c>
      <c r="S540" s="6">
        <v>0.90248822397582174</v>
      </c>
      <c r="T540" s="6">
        <v>6.4294361261548263E-2</v>
      </c>
      <c r="U540" s="6">
        <v>5.3934384886241388E-2</v>
      </c>
      <c r="V540" s="6">
        <v>5.0216733706147362E-2</v>
      </c>
      <c r="W540" s="6">
        <v>3.1358714418978605E-2</v>
      </c>
      <c r="X540" s="6">
        <v>0.28832676554563536</v>
      </c>
      <c r="Y540" s="6">
        <v>-0.20617885444098413</v>
      </c>
      <c r="Z540" s="6">
        <v>0.52075847515327511</v>
      </c>
      <c r="AA540" s="6">
        <v>6.8972072547777569E-2</v>
      </c>
      <c r="AB540" s="6">
        <v>0.13445035756818546</v>
      </c>
      <c r="AC540" s="6">
        <v>-6.1367148828680634E-2</v>
      </c>
      <c r="AD540" s="12">
        <v>729.13926266030478</v>
      </c>
    </row>
    <row r="541" spans="1:30">
      <c r="A541" s="18" t="s">
        <v>118</v>
      </c>
      <c r="B541" s="18" t="s">
        <v>1794</v>
      </c>
      <c r="C541" s="18" t="s">
        <v>3577</v>
      </c>
      <c r="D541" s="9">
        <v>235896000000</v>
      </c>
      <c r="E541" s="9">
        <v>192549000000</v>
      </c>
      <c r="F541" s="10">
        <v>248743855000</v>
      </c>
      <c r="G541" s="10">
        <v>75508000000</v>
      </c>
      <c r="H541" s="9">
        <v>31170000000</v>
      </c>
      <c r="I541" s="9">
        <v>233000000</v>
      </c>
      <c r="J541" s="10">
        <v>20899449000</v>
      </c>
      <c r="K541" s="10">
        <v>24502000000</v>
      </c>
      <c r="L541" s="9">
        <v>3937000000</v>
      </c>
      <c r="M541" s="9">
        <v>102000000</v>
      </c>
      <c r="N541" s="10">
        <v>624857000</v>
      </c>
      <c r="O541" s="12">
        <v>426000000</v>
      </c>
      <c r="P541" s="6">
        <v>0.21223782113979822</v>
      </c>
      <c r="Q541" s="6">
        <v>0.49828491684132287</v>
      </c>
      <c r="R541" s="6">
        <v>0.2421361201402118</v>
      </c>
      <c r="S541" s="6">
        <v>-0.47452535796513262</v>
      </c>
      <c r="T541" s="6">
        <v>0.13213449994913012</v>
      </c>
      <c r="U541" s="6">
        <v>1.2100815896213431E-3</v>
      </c>
      <c r="V541" s="6">
        <v>8.4019961015720374E-2</v>
      </c>
      <c r="W541" s="6">
        <v>0.32449541770408435</v>
      </c>
      <c r="X541" s="6">
        <v>-0.41020729359910169</v>
      </c>
      <c r="Y541" s="6">
        <v>-0.56990598439981544</v>
      </c>
      <c r="Z541" s="6">
        <v>-0.37761465402904065</v>
      </c>
      <c r="AA541" s="6">
        <v>-0.58807529777400946</v>
      </c>
      <c r="AB541" s="6">
        <v>-0.40457808248071359</v>
      </c>
      <c r="AC541" s="6">
        <v>-0.23137208283374752</v>
      </c>
      <c r="AD541" s="12">
        <v>146.3796716234977</v>
      </c>
    </row>
    <row r="542" spans="1:30">
      <c r="A542" s="18" t="s">
        <v>119</v>
      </c>
      <c r="B542" s="18" t="s">
        <v>1795</v>
      </c>
      <c r="C542" s="18" t="s">
        <v>3586</v>
      </c>
      <c r="D542" s="9">
        <v>207356000000</v>
      </c>
      <c r="E542" s="9">
        <v>144137000000</v>
      </c>
      <c r="F542" s="10">
        <v>198355362000</v>
      </c>
      <c r="G542" s="10">
        <v>0</v>
      </c>
      <c r="H542" s="9">
        <v>43503000000</v>
      </c>
      <c r="I542" s="9">
        <v>25624000000</v>
      </c>
      <c r="J542" s="10">
        <v>42456884000</v>
      </c>
      <c r="K542" s="10">
        <v>0</v>
      </c>
      <c r="L542" s="9">
        <v>3474000000</v>
      </c>
      <c r="M542" s="9">
        <v>153000000</v>
      </c>
      <c r="N542" s="10">
        <v>3724680000</v>
      </c>
      <c r="O542" s="12">
        <v>0</v>
      </c>
      <c r="P542" s="6">
        <v>0.32168581124071643</v>
      </c>
      <c r="Q542" s="6">
        <v>0.27899524406086573</v>
      </c>
      <c r="R542" s="6">
        <v>0.21986333605632266</v>
      </c>
      <c r="S542" s="6">
        <v>-1</v>
      </c>
      <c r="T542" s="6">
        <v>0.20979860722621965</v>
      </c>
      <c r="U542" s="6">
        <v>0.17777531098885088</v>
      </c>
      <c r="V542" s="6">
        <v>0.21404454899484895</v>
      </c>
      <c r="W542" s="6" t="e">
        <v>#DIV/0!</v>
      </c>
      <c r="X542" s="6">
        <v>-0.72146208440203285</v>
      </c>
      <c r="Y542" s="6">
        <v>1.1754122955083444</v>
      </c>
      <c r="Z542" s="6">
        <v>-0.70718262667911413</v>
      </c>
      <c r="AA542" s="6">
        <v>-1</v>
      </c>
      <c r="AB542" s="6">
        <v>-0.57890788866082588</v>
      </c>
      <c r="AC542" s="6">
        <v>-0.25</v>
      </c>
      <c r="AD542" s="12">
        <v>214.74791143307823</v>
      </c>
    </row>
    <row r="543" spans="1:30">
      <c r="A543" s="18" t="s">
        <v>120</v>
      </c>
      <c r="B543" s="18" t="s">
        <v>1796</v>
      </c>
      <c r="C543" s="18" t="s">
        <v>3592</v>
      </c>
      <c r="D543" s="9">
        <v>11022000000</v>
      </c>
      <c r="E543" s="9">
        <v>9638000000</v>
      </c>
      <c r="F543" s="10">
        <v>8990788000</v>
      </c>
      <c r="G543" s="10">
        <v>7617000000</v>
      </c>
      <c r="H543" s="9">
        <v>3500000000</v>
      </c>
      <c r="I543" s="9">
        <v>-263000000</v>
      </c>
      <c r="J543" s="10">
        <v>-3374403000</v>
      </c>
      <c r="K543" s="10">
        <v>2645000000</v>
      </c>
      <c r="L543" s="9">
        <v>-4467000000</v>
      </c>
      <c r="M543" s="9">
        <v>-2475000000</v>
      </c>
      <c r="N543" s="10">
        <v>-61248792000</v>
      </c>
      <c r="O543" s="12">
        <v>6439000000</v>
      </c>
      <c r="P543" s="6">
        <v>0.43166505293236218</v>
      </c>
      <c r="Q543" s="6">
        <v>-0.39152684891807016</v>
      </c>
      <c r="R543" s="6">
        <v>-0.32926616873153702</v>
      </c>
      <c r="S543" s="6">
        <v>-0.1408793534487158</v>
      </c>
      <c r="T543" s="6">
        <v>0.31754672473235346</v>
      </c>
      <c r="U543" s="6">
        <v>-2.728781904959535E-2</v>
      </c>
      <c r="V543" s="6">
        <v>-0.37531782531186364</v>
      </c>
      <c r="W543" s="6">
        <v>0.34724957332283052</v>
      </c>
      <c r="X543" s="6">
        <v>-72.368917559468287</v>
      </c>
      <c r="Y543" s="6">
        <v>-1.6756385629582375</v>
      </c>
      <c r="Z543" s="6">
        <v>-4.7203380177173484</v>
      </c>
      <c r="AA543" s="6">
        <v>19.336008457014749</v>
      </c>
      <c r="AB543" s="6">
        <v>-5.3038212656671071</v>
      </c>
      <c r="AC543" s="6">
        <v>7841.866528082789</v>
      </c>
      <c r="AD543" s="12">
        <v>-2356.3998917804665</v>
      </c>
    </row>
    <row r="544" spans="1:30">
      <c r="A544" s="18" t="s">
        <v>121</v>
      </c>
      <c r="B544" s="18" t="s">
        <v>1814</v>
      </c>
      <c r="C544" s="18" t="s">
        <v>3578</v>
      </c>
      <c r="D544" s="9">
        <v>19887000000</v>
      </c>
      <c r="E544" s="9">
        <v>0</v>
      </c>
      <c r="F544" s="10">
        <v>18077679000</v>
      </c>
      <c r="G544" s="10">
        <v>11969000000</v>
      </c>
      <c r="H544" s="9">
        <v>3882000000</v>
      </c>
      <c r="I544" s="9">
        <v>0</v>
      </c>
      <c r="J544" s="10">
        <v>3693956000</v>
      </c>
      <c r="K544" s="10">
        <v>2816000000</v>
      </c>
      <c r="L544" s="9">
        <v>578000000</v>
      </c>
      <c r="M544" s="9">
        <v>0</v>
      </c>
      <c r="N544" s="10">
        <v>773556000</v>
      </c>
      <c r="O544" s="12">
        <v>391000000</v>
      </c>
      <c r="P544" s="6">
        <v>-0.45126761056087816</v>
      </c>
      <c r="Q544" s="6">
        <v>-1</v>
      </c>
      <c r="R544" s="6">
        <v>-0.10953784536381085</v>
      </c>
      <c r="S544" s="6">
        <v>-3.6967019783557549E-2</v>
      </c>
      <c r="T544" s="6">
        <v>0.1952028963644592</v>
      </c>
      <c r="U544" s="6" t="e">
        <v>#DIV/0!</v>
      </c>
      <c r="V544" s="6">
        <v>0.2043379573229506</v>
      </c>
      <c r="W544" s="6">
        <v>0.23527445901913277</v>
      </c>
      <c r="X544" s="6">
        <v>-0.53694247387163063</v>
      </c>
      <c r="Y544" s="6">
        <v>-1</v>
      </c>
      <c r="Z544" s="6">
        <v>-0.46808045098825463</v>
      </c>
      <c r="AA544" s="6">
        <v>-0.25829865730963064</v>
      </c>
      <c r="AB544" s="6">
        <v>-0.48145690005325681</v>
      </c>
      <c r="AC544" s="6">
        <v>-0.1550163959187138</v>
      </c>
      <c r="AD544" s="12">
        <v>667.73603183264572</v>
      </c>
    </row>
    <row r="545" spans="1:30">
      <c r="A545" s="18" t="s">
        <v>122</v>
      </c>
      <c r="B545" s="18" t="s">
        <v>1808</v>
      </c>
      <c r="C545" s="18" t="s">
        <v>3584</v>
      </c>
      <c r="D545" s="9">
        <v>357168000000</v>
      </c>
      <c r="E545" s="9">
        <v>341547000000</v>
      </c>
      <c r="F545" s="10">
        <v>308658366000</v>
      </c>
      <c r="G545" s="10">
        <v>46815000000</v>
      </c>
      <c r="H545" s="9">
        <v>36407000000</v>
      </c>
      <c r="I545" s="9">
        <v>52739000000</v>
      </c>
      <c r="J545" s="10">
        <v>48255894000</v>
      </c>
      <c r="K545" s="10">
        <v>5864000000</v>
      </c>
      <c r="L545" s="9">
        <v>14845000000</v>
      </c>
      <c r="M545" s="9">
        <v>15683000000</v>
      </c>
      <c r="N545" s="10">
        <v>3040807000</v>
      </c>
      <c r="O545" s="12">
        <v>655000000</v>
      </c>
      <c r="P545" s="6">
        <v>1.1670488575458242</v>
      </c>
      <c r="Q545" s="6">
        <v>0.1494653023655563</v>
      </c>
      <c r="R545" s="6">
        <v>-6.8656612309768467E-2</v>
      </c>
      <c r="S545" s="6">
        <v>-0.83594129727938726</v>
      </c>
      <c r="T545" s="6">
        <v>0.1019324239573534</v>
      </c>
      <c r="U545" s="6">
        <v>0.1544121306877238</v>
      </c>
      <c r="V545" s="6">
        <v>0.15634079395081096</v>
      </c>
      <c r="W545" s="6">
        <v>0.12525899818434263</v>
      </c>
      <c r="X545" s="6">
        <v>-0.20060146381838451</v>
      </c>
      <c r="Y545" s="6">
        <v>0.75957780488868964</v>
      </c>
      <c r="Z545" s="6">
        <v>-0.22704878846343221</v>
      </c>
      <c r="AA545" s="6">
        <v>-0.85686839988028207</v>
      </c>
      <c r="AB545" s="6">
        <v>-0.10918664866059513</v>
      </c>
      <c r="AC545" s="6">
        <v>-0.17477114198146063</v>
      </c>
      <c r="AD545" s="12">
        <v>5032.9150145213298</v>
      </c>
    </row>
    <row r="546" spans="1:30">
      <c r="A546" s="18" t="s">
        <v>1213</v>
      </c>
      <c r="B546" s="18" t="s">
        <v>2831</v>
      </c>
      <c r="C546" s="18" t="s">
        <v>3639</v>
      </c>
      <c r="D546" s="9">
        <v>33543000000</v>
      </c>
      <c r="E546" s="9">
        <v>0</v>
      </c>
      <c r="F546" s="10">
        <v>42073901000</v>
      </c>
      <c r="G546" s="10">
        <v>33733000000</v>
      </c>
      <c r="H546" s="9">
        <v>8442000000</v>
      </c>
      <c r="I546" s="9">
        <v>0</v>
      </c>
      <c r="J546" s="10">
        <v>11695830000</v>
      </c>
      <c r="K546" s="10">
        <v>8428000000</v>
      </c>
      <c r="L546" s="9">
        <v>1686000000</v>
      </c>
      <c r="M546" s="9">
        <v>0</v>
      </c>
      <c r="N546" s="10">
        <v>1315350000</v>
      </c>
      <c r="O546" s="12">
        <v>2431000000</v>
      </c>
      <c r="P546" s="6">
        <v>-5.7330498829479201E-2</v>
      </c>
      <c r="Q546" s="6">
        <v>-1</v>
      </c>
      <c r="R546" s="6">
        <v>1.8822033747678383E-2</v>
      </c>
      <c r="S546" s="6">
        <v>2.2004734462911978E-2</v>
      </c>
      <c r="T546" s="6">
        <v>0.2516769519720955</v>
      </c>
      <c r="U546" s="6" t="e">
        <v>#DIV/0!</v>
      </c>
      <c r="V546" s="6">
        <v>0.27798301849880763</v>
      </c>
      <c r="W546" s="6">
        <v>0.24984436605104793</v>
      </c>
      <c r="X546" s="6">
        <v>-1.0820227427390618E-2</v>
      </c>
      <c r="Y546" s="6">
        <v>-1</v>
      </c>
      <c r="Z546" s="6">
        <v>-0.27849001600665524</v>
      </c>
      <c r="AA546" s="6">
        <v>9.5241913792344798E-2</v>
      </c>
      <c r="AB546" s="6">
        <v>-0.30996832616753889</v>
      </c>
      <c r="AC546" s="6">
        <v>-3.9591405455972922E-2</v>
      </c>
      <c r="AD546" s="12">
        <v>3578.1093360769009</v>
      </c>
    </row>
    <row r="547" spans="1:30">
      <c r="A547" s="18" t="s">
        <v>1204</v>
      </c>
      <c r="B547" s="18" t="s">
        <v>2813</v>
      </c>
      <c r="C547" s="18" t="s">
        <v>3609</v>
      </c>
      <c r="D547" s="9">
        <v>219303000000</v>
      </c>
      <c r="E547" s="9">
        <v>257078000000</v>
      </c>
      <c r="F547" s="10">
        <v>246904275000</v>
      </c>
      <c r="G547" s="10">
        <v>129882000000</v>
      </c>
      <c r="H547" s="9">
        <v>45607000000</v>
      </c>
      <c r="I547" s="9">
        <v>-11944000000</v>
      </c>
      <c r="J547" s="10">
        <v>59678711000</v>
      </c>
      <c r="K547" s="10">
        <v>25576000000</v>
      </c>
      <c r="L547" s="9">
        <v>2640000000</v>
      </c>
      <c r="M547" s="9">
        <v>-6912000000</v>
      </c>
      <c r="N547" s="10">
        <v>12847531000</v>
      </c>
      <c r="O547" s="12">
        <v>-10332000000</v>
      </c>
      <c r="P547" s="6">
        <v>-0.41130554781015699</v>
      </c>
      <c r="Q547" s="6">
        <v>-0.29994224532918778</v>
      </c>
      <c r="R547" s="6">
        <v>-0.27878261251319453</v>
      </c>
      <c r="S547" s="6">
        <v>-0.51469892191040267</v>
      </c>
      <c r="T547" s="6">
        <v>0.20796341135324187</v>
      </c>
      <c r="U547" s="6">
        <v>-4.6460607286504488E-2</v>
      </c>
      <c r="V547" s="6">
        <v>0.24170788861391729</v>
      </c>
      <c r="W547" s="6">
        <v>0.19691720176775843</v>
      </c>
      <c r="X547" s="6">
        <v>-0.14976160231589636</v>
      </c>
      <c r="Y547" s="6">
        <v>-1.3941353789661404</v>
      </c>
      <c r="Z547" s="6">
        <v>2.1007296474834956</v>
      </c>
      <c r="AA547" s="6">
        <v>-5.1335037554540568</v>
      </c>
      <c r="AB547" s="6">
        <v>-0.53476912850335967</v>
      </c>
      <c r="AC547" s="6">
        <v>-0.54914529486366892</v>
      </c>
      <c r="AD547" s="12">
        <v>-41.104002074682981</v>
      </c>
    </row>
    <row r="548" spans="1:30">
      <c r="A548" s="18" t="s">
        <v>1622</v>
      </c>
      <c r="B548" s="18" t="s">
        <v>2818</v>
      </c>
      <c r="C548" s="18" t="s">
        <v>3574</v>
      </c>
      <c r="D548" s="10">
        <v>6086000000</v>
      </c>
      <c r="E548" s="10">
        <v>4064000000</v>
      </c>
      <c r="F548" s="10">
        <v>55668596000</v>
      </c>
      <c r="G548" s="10">
        <v>3164000000</v>
      </c>
      <c r="H548" s="10">
        <v>3142000000</v>
      </c>
      <c r="I548" s="10">
        <v>2213000000</v>
      </c>
      <c r="J548" s="10">
        <v>35355925000</v>
      </c>
      <c r="K548" s="10">
        <v>1743000000</v>
      </c>
      <c r="L548" s="10">
        <v>206000000</v>
      </c>
      <c r="M548" s="10">
        <v>225000000</v>
      </c>
      <c r="N548" s="10">
        <v>1960993000</v>
      </c>
      <c r="O548" s="12">
        <v>173000000</v>
      </c>
      <c r="P548" s="6">
        <v>0.25159424696326149</v>
      </c>
      <c r="Q548" s="6">
        <v>-0.36230895384880379</v>
      </c>
      <c r="R548" s="6">
        <v>14.796341588465902</v>
      </c>
      <c r="S548" s="6">
        <v>-0.47016558285902399</v>
      </c>
      <c r="T548" s="6">
        <v>0.51626684193230366</v>
      </c>
      <c r="U548" s="6">
        <v>0.54453740157480313</v>
      </c>
      <c r="V548" s="6">
        <v>0.6351143650182951</v>
      </c>
      <c r="W548" s="6">
        <v>0.55088495575221241</v>
      </c>
      <c r="X548" s="6">
        <v>1.9484104056901015</v>
      </c>
      <c r="Y548" s="6">
        <v>-0.11657143084198023</v>
      </c>
      <c r="Z548" s="6">
        <v>2.0186123994837351</v>
      </c>
      <c r="AA548" s="6">
        <v>-0.29062774298721455</v>
      </c>
      <c r="AB548" s="6">
        <v>-0.52846270852026356</v>
      </c>
      <c r="AC548" s="6">
        <v>3.6036250044513274E-4</v>
      </c>
      <c r="AD548" s="12">
        <v>128.24965</v>
      </c>
    </row>
    <row r="549" spans="1:30">
      <c r="A549" s="18" t="s">
        <v>847</v>
      </c>
      <c r="B549" s="18" t="s">
        <v>2766</v>
      </c>
      <c r="C549" s="18" t="s">
        <v>3583</v>
      </c>
      <c r="D549" s="9">
        <v>73732000000</v>
      </c>
      <c r="E549" s="9">
        <v>18118000000</v>
      </c>
      <c r="F549" s="10">
        <v>69367976000</v>
      </c>
      <c r="G549" s="10">
        <v>66976000000</v>
      </c>
      <c r="H549" s="9">
        <v>52161000000</v>
      </c>
      <c r="I549" s="9">
        <v>-1558000000</v>
      </c>
      <c r="J549" s="10">
        <v>50912924000</v>
      </c>
      <c r="K549" s="10">
        <v>45070000000</v>
      </c>
      <c r="L549" s="9">
        <v>40500000000</v>
      </c>
      <c r="M549" s="9">
        <v>-2935000000</v>
      </c>
      <c r="N549" s="10">
        <v>38304497000</v>
      </c>
      <c r="O549" s="12">
        <v>31792000000</v>
      </c>
      <c r="P549" s="6">
        <v>-3.993718312687157E-2</v>
      </c>
      <c r="Q549" s="6">
        <v>0.22377531350478819</v>
      </c>
      <c r="R549" s="6">
        <v>0.49713037885343647</v>
      </c>
      <c r="S549" s="6">
        <v>-4.2698885414752516E-2</v>
      </c>
      <c r="T549" s="6">
        <v>0.70744046004448546</v>
      </c>
      <c r="U549" s="6">
        <v>-8.5991831327961149E-2</v>
      </c>
      <c r="V549" s="6">
        <v>0.73395429614379981</v>
      </c>
      <c r="W549" s="6">
        <v>0.67292761586239846</v>
      </c>
      <c r="X549" s="6">
        <v>3.2455462461283065E-2</v>
      </c>
      <c r="Y549" s="6">
        <v>0.66149454731968338</v>
      </c>
      <c r="Z549" s="6">
        <v>1.3086750539293082</v>
      </c>
      <c r="AA549" s="6">
        <v>-8.3894909619827415E-2</v>
      </c>
      <c r="AB549" s="6">
        <v>3.8342154077199098E-2</v>
      </c>
      <c r="AC549" s="6">
        <v>-8.8570535643034881E-2</v>
      </c>
      <c r="AD549" s="12">
        <v>3364.4250405367584</v>
      </c>
    </row>
    <row r="550" spans="1:30">
      <c r="A550" s="18" t="s">
        <v>1198</v>
      </c>
      <c r="B550" s="18" t="s">
        <v>2805</v>
      </c>
      <c r="C550" s="18" t="s">
        <v>3584</v>
      </c>
      <c r="D550" s="9">
        <v>86204000000</v>
      </c>
      <c r="E550" s="9">
        <v>166594000000</v>
      </c>
      <c r="F550" s="10">
        <v>29164448000</v>
      </c>
      <c r="G550" s="10">
        <v>65093000000</v>
      </c>
      <c r="H550" s="9">
        <v>26651000000</v>
      </c>
      <c r="I550" s="9">
        <v>48551000000</v>
      </c>
      <c r="J550" s="10">
        <v>4237235000</v>
      </c>
      <c r="K550" s="10">
        <v>20561000000</v>
      </c>
      <c r="L550" s="9">
        <v>9547000000</v>
      </c>
      <c r="M550" s="9">
        <v>4414000000</v>
      </c>
      <c r="N550" s="10">
        <v>1189795000</v>
      </c>
      <c r="O550" s="12">
        <v>3596000000</v>
      </c>
      <c r="P550" s="6">
        <v>-0.5518837174441239</v>
      </c>
      <c r="Q550" s="6">
        <v>-8.4004064768939152E-2</v>
      </c>
      <c r="R550" s="6">
        <v>-0.49896468727280879</v>
      </c>
      <c r="S550" s="6">
        <v>-0.35789099676783309</v>
      </c>
      <c r="T550" s="6">
        <v>0.30916198784279153</v>
      </c>
      <c r="U550" s="6">
        <v>0.29143306481625991</v>
      </c>
      <c r="V550" s="6">
        <v>0.14528768039772261</v>
      </c>
      <c r="W550" s="6">
        <v>0.31587113821762708</v>
      </c>
      <c r="X550" s="6">
        <v>-0.55370754953434997</v>
      </c>
      <c r="Y550" s="6">
        <v>-0.42446767499500598</v>
      </c>
      <c r="Z550" s="6">
        <v>0.12631160960453322</v>
      </c>
      <c r="AA550" s="6">
        <v>-0.44187512752749797</v>
      </c>
      <c r="AB550" s="6">
        <v>-0.41740431084583207</v>
      </c>
      <c r="AC550" s="6">
        <v>-0.16380611024128655</v>
      </c>
      <c r="AD550" s="12">
        <v>2021.9153778122911</v>
      </c>
    </row>
    <row r="551" spans="1:30">
      <c r="A551" s="18" t="s">
        <v>2425</v>
      </c>
      <c r="B551" s="18" t="s">
        <v>2426</v>
      </c>
      <c r="C551" s="18" t="s">
        <v>3593</v>
      </c>
      <c r="D551" s="9">
        <v>318375000000</v>
      </c>
      <c r="E551" s="9">
        <v>319202000000</v>
      </c>
      <c r="F551" s="10">
        <v>0</v>
      </c>
      <c r="G551" s="10">
        <v>251275000000</v>
      </c>
      <c r="H551" s="9">
        <v>28061000000</v>
      </c>
      <c r="I551" s="9">
        <v>25704000000</v>
      </c>
      <c r="J551" s="10">
        <v>0</v>
      </c>
      <c r="K551" s="10">
        <v>20642000000</v>
      </c>
      <c r="L551" s="9">
        <v>10007000000</v>
      </c>
      <c r="M551" s="9">
        <v>3579000000</v>
      </c>
      <c r="N551" s="10">
        <v>0</v>
      </c>
      <c r="O551" s="12">
        <v>4566000000</v>
      </c>
      <c r="P551" s="6">
        <v>-0.12201490195379597</v>
      </c>
      <c r="Q551" s="6">
        <v>-0.12849842433836425</v>
      </c>
      <c r="R551" s="6">
        <v>-1</v>
      </c>
      <c r="S551" s="6">
        <v>-3.8639838835968499E-2</v>
      </c>
      <c r="T551" s="6">
        <v>8.8138201806046326E-2</v>
      </c>
      <c r="U551" s="6">
        <v>8.0525811241784193E-2</v>
      </c>
      <c r="V551" s="6" t="e">
        <v>#DIV/0!</v>
      </c>
      <c r="W551" s="6">
        <v>8.2149039896527706E-2</v>
      </c>
      <c r="X551" s="6">
        <v>6.7925199848922785E-2</v>
      </c>
      <c r="Y551" s="6">
        <v>-0.67632960350330573</v>
      </c>
      <c r="Z551" s="6">
        <v>-1</v>
      </c>
      <c r="AA551" s="6">
        <v>-0.56840580062369539</v>
      </c>
      <c r="AB551" s="6">
        <v>-0.23758368202622759</v>
      </c>
      <c r="AC551" s="6">
        <v>-0.16809353222813206</v>
      </c>
      <c r="AD551" s="12">
        <v>1615.6913609378132</v>
      </c>
    </row>
    <row r="552" spans="1:30">
      <c r="A552" s="18" t="s">
        <v>991</v>
      </c>
      <c r="B552" s="18" t="s">
        <v>2469</v>
      </c>
      <c r="C552" s="18" t="s">
        <v>3609</v>
      </c>
      <c r="D552" s="10">
        <v>714282000000</v>
      </c>
      <c r="E552" s="10">
        <v>338229000000</v>
      </c>
      <c r="F552" s="10">
        <v>309856343000</v>
      </c>
      <c r="G552" s="10">
        <v>0</v>
      </c>
      <c r="H552" s="10">
        <v>60192000000</v>
      </c>
      <c r="I552" s="10">
        <v>18193000000</v>
      </c>
      <c r="J552" s="10">
        <v>9626111000</v>
      </c>
      <c r="K552" s="10">
        <v>0</v>
      </c>
      <c r="L552" s="10">
        <v>11363000000</v>
      </c>
      <c r="M552" s="10">
        <v>-5484000000</v>
      </c>
      <c r="N552" s="10">
        <v>-437227000</v>
      </c>
      <c r="O552" s="12">
        <v>0</v>
      </c>
      <c r="P552" s="6">
        <v>-0.10872209077762113</v>
      </c>
      <c r="Q552" s="6">
        <v>-0.18488564777463209</v>
      </c>
      <c r="R552" s="6">
        <v>-0.44098592380085389</v>
      </c>
      <c r="S552" s="6">
        <v>-1</v>
      </c>
      <c r="T552" s="6">
        <v>8.4269238200038635E-2</v>
      </c>
      <c r="U552" s="6">
        <v>5.3789000943147987E-2</v>
      </c>
      <c r="V552" s="6">
        <v>3.1066367423048042E-2</v>
      </c>
      <c r="W552" s="6" t="e">
        <v>#DIV/0!</v>
      </c>
      <c r="X552" s="6">
        <v>-0.68559207731571159</v>
      </c>
      <c r="Y552" s="6">
        <v>-1.9022551378036556</v>
      </c>
      <c r="Z552" s="6">
        <v>-1.6361400020959025</v>
      </c>
      <c r="AA552" s="6">
        <v>-1</v>
      </c>
      <c r="AB552" s="6">
        <v>-0.88903687967628675</v>
      </c>
      <c r="AC552" s="6">
        <v>-0.25</v>
      </c>
      <c r="AD552" s="12">
        <v>113.61327779983071</v>
      </c>
    </row>
    <row r="553" spans="1:30">
      <c r="A553" s="18" t="s">
        <v>1174</v>
      </c>
      <c r="B553" s="18" t="s">
        <v>2767</v>
      </c>
      <c r="C553" s="18" t="s">
        <v>3584</v>
      </c>
      <c r="D553" s="10">
        <v>215886000000</v>
      </c>
      <c r="E553" s="10">
        <v>227054000000</v>
      </c>
      <c r="F553" s="10">
        <v>258523075000</v>
      </c>
      <c r="G553" s="10">
        <v>0</v>
      </c>
      <c r="H553" s="10">
        <v>35158000000</v>
      </c>
      <c r="I553" s="10">
        <v>29149000000</v>
      </c>
      <c r="J553" s="10">
        <v>45099179000</v>
      </c>
      <c r="K553" s="10">
        <v>0</v>
      </c>
      <c r="L553" s="10">
        <v>21979000000</v>
      </c>
      <c r="M553" s="10">
        <v>8778000000</v>
      </c>
      <c r="N553" s="10">
        <v>6426383000</v>
      </c>
      <c r="O553" s="12">
        <v>0</v>
      </c>
      <c r="P553" s="6">
        <v>6.1127151886080179E-2</v>
      </c>
      <c r="Q553" s="6">
        <v>-0.14238501716537491</v>
      </c>
      <c r="R553" s="6">
        <v>0.1238735372734603</v>
      </c>
      <c r="S553" s="6">
        <v>-1</v>
      </c>
      <c r="T553" s="6">
        <v>0.16285446948852636</v>
      </c>
      <c r="U553" s="6">
        <v>0.12837915209597717</v>
      </c>
      <c r="V553" s="6">
        <v>0.1744493368725403</v>
      </c>
      <c r="W553" s="6" t="e">
        <v>#DIV/0!</v>
      </c>
      <c r="X553" s="6">
        <v>0.12920185781156018</v>
      </c>
      <c r="Y553" s="6">
        <v>-0.42571186504185071</v>
      </c>
      <c r="Z553" s="6">
        <v>-0.16771107143857011</v>
      </c>
      <c r="AA553" s="6">
        <v>-1</v>
      </c>
      <c r="AB553" s="6">
        <v>-0.11754144155288337</v>
      </c>
      <c r="AC553" s="6">
        <v>-0.25</v>
      </c>
      <c r="AD553" s="12">
        <v>2491.3000367898976</v>
      </c>
    </row>
    <row r="554" spans="1:30">
      <c r="A554" s="18" t="s">
        <v>3522</v>
      </c>
      <c r="B554" s="18" t="s">
        <v>3523</v>
      </c>
      <c r="C554" s="18" t="s">
        <v>3578</v>
      </c>
      <c r="D554" s="9">
        <v>38674000000</v>
      </c>
      <c r="E554" s="9">
        <v>37320000000</v>
      </c>
      <c r="F554" s="10">
        <v>36696329000</v>
      </c>
      <c r="G554" s="10">
        <v>36977000000</v>
      </c>
      <c r="H554" s="9">
        <v>4527000000</v>
      </c>
      <c r="I554" s="9">
        <v>5010000000</v>
      </c>
      <c r="J554" s="10">
        <v>5478559000</v>
      </c>
      <c r="K554" s="10">
        <v>5334000000</v>
      </c>
      <c r="L554" s="9">
        <v>1300000000</v>
      </c>
      <c r="M554" s="9">
        <v>1684000000</v>
      </c>
      <c r="N554" s="10">
        <v>2082895000</v>
      </c>
      <c r="O554" s="12">
        <v>1606000000</v>
      </c>
      <c r="P554" s="6">
        <v>-4.9138138872999629E-2</v>
      </c>
      <c r="Q554" s="6">
        <v>-0.12797017058198842</v>
      </c>
      <c r="R554" s="6">
        <v>-6.8053705577944323E-2</v>
      </c>
      <c r="S554" s="6">
        <v>-2.90359720846163E-2</v>
      </c>
      <c r="T554" s="6">
        <v>0.11705538604747376</v>
      </c>
      <c r="U554" s="6">
        <v>0.13424437299035369</v>
      </c>
      <c r="V554" s="6">
        <v>0.14929447029974033</v>
      </c>
      <c r="W554" s="6">
        <v>0.14425183222002866</v>
      </c>
      <c r="X554" s="6">
        <v>-0.14170740578874094</v>
      </c>
      <c r="Y554" s="6">
        <v>3.6765732856429555E-2</v>
      </c>
      <c r="Z554" s="6">
        <v>1.6196071225825968</v>
      </c>
      <c r="AA554" s="6">
        <v>1.1094889189486243</v>
      </c>
      <c r="AB554" s="6">
        <v>3.5757018507816207E-2</v>
      </c>
      <c r="AC554" s="6">
        <v>3.7706150650199055E-2</v>
      </c>
      <c r="AD554" s="12">
        <v>2329.7994169299795</v>
      </c>
    </row>
    <row r="555" spans="1:30">
      <c r="A555" s="18" t="s">
        <v>1623</v>
      </c>
      <c r="B555" s="18" t="s">
        <v>2826</v>
      </c>
      <c r="C555" s="18" t="s">
        <v>3608</v>
      </c>
      <c r="D555" s="9">
        <v>71755000000</v>
      </c>
      <c r="E555" s="9">
        <v>69878000000</v>
      </c>
      <c r="F555" s="10">
        <v>91350396000</v>
      </c>
      <c r="G555" s="10">
        <v>88441000000</v>
      </c>
      <c r="H555" s="9">
        <v>14400000000</v>
      </c>
      <c r="I555" s="9">
        <v>12683000000</v>
      </c>
      <c r="J555" s="10">
        <v>21838179000</v>
      </c>
      <c r="K555" s="10">
        <v>18863000000</v>
      </c>
      <c r="L555" s="9">
        <v>6413000000</v>
      </c>
      <c r="M555" s="9">
        <v>5261000000</v>
      </c>
      <c r="N555" s="10">
        <v>11390269000</v>
      </c>
      <c r="O555" s="12">
        <v>9094000000</v>
      </c>
      <c r="P555" s="6">
        <v>1.7799510708074562E-2</v>
      </c>
      <c r="Q555" s="6">
        <v>6.7543328192028337E-2</v>
      </c>
      <c r="R555" s="6">
        <v>9.5852969077956318E-2</v>
      </c>
      <c r="S555" s="6">
        <v>3.1765217119352998E-2</v>
      </c>
      <c r="T555" s="6">
        <v>0.20068287924186468</v>
      </c>
      <c r="U555" s="6">
        <v>0.18150204642376713</v>
      </c>
      <c r="V555" s="6">
        <v>0.23905948913456271</v>
      </c>
      <c r="W555" s="6">
        <v>0.21328343189244808</v>
      </c>
      <c r="X555" s="6">
        <v>0.8532264070379908</v>
      </c>
      <c r="Y555" s="6">
        <v>8.6282884374472082E-2</v>
      </c>
      <c r="Z555" s="6">
        <v>0.38577759072312029</v>
      </c>
      <c r="AA555" s="6">
        <v>-6.4116072581128808E-2</v>
      </c>
      <c r="AB555" s="6">
        <v>0.42683097482166099</v>
      </c>
      <c r="AC555" s="6">
        <v>7.1100935733579007E-3</v>
      </c>
      <c r="AD555" s="12">
        <v>4499.1828003324199</v>
      </c>
    </row>
    <row r="556" spans="1:30">
      <c r="A556" s="18" t="s">
        <v>1212</v>
      </c>
      <c r="B556" s="18" t="s">
        <v>2830</v>
      </c>
      <c r="C556" s="18" t="s">
        <v>3576</v>
      </c>
      <c r="D556" s="9">
        <v>71673000000</v>
      </c>
      <c r="E556" s="9">
        <v>65501000000</v>
      </c>
      <c r="F556" s="10">
        <v>20002313000</v>
      </c>
      <c r="G556" s="10">
        <v>9706000000</v>
      </c>
      <c r="H556" s="9">
        <v>10002000000</v>
      </c>
      <c r="I556" s="9">
        <v>10137000000</v>
      </c>
      <c r="J556" s="10">
        <v>3855015000</v>
      </c>
      <c r="K556" s="10">
        <v>2674000000</v>
      </c>
      <c r="L556" s="9">
        <v>2125000000</v>
      </c>
      <c r="M556" s="9">
        <v>1939000000</v>
      </c>
      <c r="N556" s="10">
        <v>467445000</v>
      </c>
      <c r="O556" s="12">
        <v>-23000000</v>
      </c>
      <c r="P556" s="6">
        <v>5.57965495910413E-2</v>
      </c>
      <c r="Q556" s="6">
        <v>-0.12207053293495648</v>
      </c>
      <c r="R556" s="6">
        <v>-0.2398421420696035</v>
      </c>
      <c r="S556" s="6">
        <v>-0.21730845874221577</v>
      </c>
      <c r="T556" s="6">
        <v>0.1395504583315893</v>
      </c>
      <c r="U556" s="6">
        <v>0.154760996015328</v>
      </c>
      <c r="V556" s="6">
        <v>0.19272846095349072</v>
      </c>
      <c r="W556" s="6">
        <v>0.27549969091283744</v>
      </c>
      <c r="X556" s="6">
        <v>0.30345119434481538</v>
      </c>
      <c r="Y556" s="6">
        <v>-0.31915696598363325</v>
      </c>
      <c r="Z556" s="6">
        <v>-0.51880470241901044</v>
      </c>
      <c r="AA556" s="6">
        <v>0.96330798190871014</v>
      </c>
      <c r="AB556" s="6">
        <v>-0.24469944551641931</v>
      </c>
      <c r="AC556" s="6">
        <v>-0.25748687551045085</v>
      </c>
      <c r="AD556" s="12">
        <v>1115.123670541677</v>
      </c>
    </row>
    <row r="557" spans="1:30">
      <c r="A557" s="18" t="s">
        <v>1403</v>
      </c>
      <c r="B557" s="18" t="s">
        <v>3154</v>
      </c>
      <c r="C557" s="18" t="s">
        <v>3612</v>
      </c>
      <c r="D557" s="9">
        <v>12333000000</v>
      </c>
      <c r="E557" s="9">
        <v>0</v>
      </c>
      <c r="F557" s="10">
        <v>14544223000</v>
      </c>
      <c r="G557" s="10">
        <v>8252000000</v>
      </c>
      <c r="H557" s="9">
        <v>6468000000</v>
      </c>
      <c r="I557" s="9">
        <v>0</v>
      </c>
      <c r="J557" s="10">
        <v>7685616000</v>
      </c>
      <c r="K557" s="10">
        <v>2960000000</v>
      </c>
      <c r="L557" s="9">
        <v>6850000000</v>
      </c>
      <c r="M557" s="9">
        <v>0</v>
      </c>
      <c r="N557" s="10">
        <v>4297240000</v>
      </c>
      <c r="O557" s="12">
        <v>3148000000</v>
      </c>
      <c r="P557" s="6">
        <v>0.12347071112389003</v>
      </c>
      <c r="Q557" s="6">
        <v>-1</v>
      </c>
      <c r="R557" s="6">
        <v>0.1179064803387172</v>
      </c>
      <c r="S557" s="6">
        <v>-0.27283301254211584</v>
      </c>
      <c r="T557" s="6">
        <v>0.52444660666504506</v>
      </c>
      <c r="U557" s="6" t="e">
        <v>#DIV/0!</v>
      </c>
      <c r="V557" s="6">
        <v>0.52843084157881792</v>
      </c>
      <c r="W557" s="6">
        <v>0.3587009209888512</v>
      </c>
      <c r="X557" s="6">
        <v>0.23866801022110579</v>
      </c>
      <c r="Y557" s="6">
        <v>-1</v>
      </c>
      <c r="Z557" s="6">
        <v>-0.38194681406134312</v>
      </c>
      <c r="AA557" s="6">
        <v>0.21823222351456745</v>
      </c>
      <c r="AB557" s="6">
        <v>-0.28440439562605357</v>
      </c>
      <c r="AC557" s="6">
        <v>1.1548089283546281E-2</v>
      </c>
      <c r="AD557" s="12">
        <v>1156.18928996045</v>
      </c>
    </row>
    <row r="558" spans="1:30">
      <c r="A558" s="18" t="s">
        <v>1220</v>
      </c>
      <c r="B558" s="18" t="s">
        <v>2845</v>
      </c>
      <c r="C558" s="18" t="s">
        <v>3574</v>
      </c>
      <c r="D558" s="9">
        <v>388091000000</v>
      </c>
      <c r="E558" s="9">
        <v>391411000000</v>
      </c>
      <c r="F558" s="10">
        <v>440038901000</v>
      </c>
      <c r="G558" s="10">
        <v>0</v>
      </c>
      <c r="H558" s="9">
        <v>133885000000</v>
      </c>
      <c r="I558" s="9">
        <v>142291000000</v>
      </c>
      <c r="J558" s="10">
        <v>174313890000</v>
      </c>
      <c r="K558" s="10">
        <v>0</v>
      </c>
      <c r="L558" s="9">
        <v>76801000000</v>
      </c>
      <c r="M558" s="9">
        <v>82353000000</v>
      </c>
      <c r="N558" s="10">
        <v>104688699000</v>
      </c>
      <c r="O558" s="12">
        <v>0</v>
      </c>
      <c r="P558" s="6">
        <v>0.25410614767102557</v>
      </c>
      <c r="Q558" s="6">
        <v>0.21770149423389237</v>
      </c>
      <c r="R558" s="6">
        <v>0.34316506516299183</v>
      </c>
      <c r="S558" s="6">
        <v>-1</v>
      </c>
      <c r="T558" s="6">
        <v>0.34498352190594472</v>
      </c>
      <c r="U558" s="6">
        <v>0.36353347248799855</v>
      </c>
      <c r="V558" s="6">
        <v>0.3961329091675011</v>
      </c>
      <c r="W558" s="6" t="e">
        <v>#DIV/0!</v>
      </c>
      <c r="X558" s="6">
        <v>0.1245370890151465</v>
      </c>
      <c r="Y558" s="6">
        <v>0.22223221766119947</v>
      </c>
      <c r="Z558" s="6">
        <v>0.99427505855793863</v>
      </c>
      <c r="AA558" s="6">
        <v>-1</v>
      </c>
      <c r="AB558" s="6">
        <v>0.30004353598017719</v>
      </c>
      <c r="AC558" s="6">
        <v>-0.25</v>
      </c>
      <c r="AD558" s="12">
        <v>7868.01207779984</v>
      </c>
    </row>
    <row r="559" spans="1:30">
      <c r="A559" s="18" t="s">
        <v>123</v>
      </c>
      <c r="B559" s="18" t="s">
        <v>1797</v>
      </c>
      <c r="C559" s="18" t="s">
        <v>3616</v>
      </c>
      <c r="D559" s="9">
        <v>320140000000</v>
      </c>
      <c r="E559" s="9">
        <v>233252000000</v>
      </c>
      <c r="F559" s="10">
        <v>281537076000</v>
      </c>
      <c r="G559" s="10">
        <v>243817000000</v>
      </c>
      <c r="H559" s="9">
        <v>132467000000</v>
      </c>
      <c r="I559" s="9">
        <v>107857000000</v>
      </c>
      <c r="J559" s="10">
        <v>113156073000</v>
      </c>
      <c r="K559" s="10">
        <v>85448000000</v>
      </c>
      <c r="L559" s="9">
        <v>78769000000</v>
      </c>
      <c r="M559" s="9">
        <v>17476000000</v>
      </c>
      <c r="N559" s="10">
        <v>12045658000</v>
      </c>
      <c r="O559" s="12">
        <v>20321000000</v>
      </c>
      <c r="P559" s="6" t="e">
        <v>#DIV/0!</v>
      </c>
      <c r="Q559" s="6" t="e">
        <v>#DIV/0!</v>
      </c>
      <c r="R559" s="6">
        <v>-4.4772468641109071E-2</v>
      </c>
      <c r="S559" s="6">
        <v>-0.15671313990045896</v>
      </c>
      <c r="T559" s="6">
        <v>0.41377834697319921</v>
      </c>
      <c r="U559" s="6">
        <v>0.46240546704851404</v>
      </c>
      <c r="V559" s="6">
        <v>0.40192245585444669</v>
      </c>
      <c r="W559" s="6">
        <v>0.35045956598596489</v>
      </c>
      <c r="X559" s="6" t="e">
        <v>#DIV/0!</v>
      </c>
      <c r="Y559" s="6" t="e">
        <v>#DIV/0!</v>
      </c>
      <c r="Z559" s="6">
        <v>-0.79591932095418816</v>
      </c>
      <c r="AA559" s="6">
        <v>-0.4469723771941761</v>
      </c>
      <c r="AB559" s="6">
        <v>-0.17643445178215522</v>
      </c>
      <c r="AC559" s="6">
        <v>-0.20125843759217443</v>
      </c>
      <c r="AD559" s="12">
        <v>594.61236362320994</v>
      </c>
    </row>
    <row r="560" spans="1:30">
      <c r="A560" s="18" t="s">
        <v>789</v>
      </c>
      <c r="B560" s="18" t="s">
        <v>2852</v>
      </c>
      <c r="C560" s="18" t="s">
        <v>3613</v>
      </c>
      <c r="D560" s="9">
        <v>19066000000</v>
      </c>
      <c r="E560" s="9">
        <v>45172000000</v>
      </c>
      <c r="F560" s="10">
        <v>50938814000</v>
      </c>
      <c r="G560" s="10">
        <v>0</v>
      </c>
      <c r="H560" s="9">
        <v>13580000000</v>
      </c>
      <c r="I560" s="9">
        <v>17656000000</v>
      </c>
      <c r="J560" s="10">
        <v>18636527000</v>
      </c>
      <c r="K560" s="10">
        <v>0</v>
      </c>
      <c r="L560" s="9">
        <v>22995000000</v>
      </c>
      <c r="M560" s="9">
        <v>5729000000</v>
      </c>
      <c r="N560" s="10">
        <v>41830777000</v>
      </c>
      <c r="O560" s="12">
        <v>0</v>
      </c>
      <c r="P560" s="6">
        <v>-0.74636232052214357</v>
      </c>
      <c r="Q560" s="6">
        <v>-0.73063272700919679</v>
      </c>
      <c r="R560" s="6">
        <v>-0.59629309302951961</v>
      </c>
      <c r="S560" s="6">
        <v>-1</v>
      </c>
      <c r="T560" s="6">
        <v>0.71226266652680159</v>
      </c>
      <c r="U560" s="6">
        <v>0.39086159567873902</v>
      </c>
      <c r="V560" s="6">
        <v>0.3658610308437884</v>
      </c>
      <c r="W560" s="6" t="e">
        <v>#DIV/0!</v>
      </c>
      <c r="X560" s="6">
        <v>1.3580944269351714</v>
      </c>
      <c r="Y560" s="6">
        <v>-0.52900250977190966</v>
      </c>
      <c r="Z560" s="6">
        <v>-0.55785523284903205</v>
      </c>
      <c r="AA560" s="6">
        <v>-1</v>
      </c>
      <c r="AB560" s="6">
        <v>-0.28974863325185574</v>
      </c>
      <c r="AC560" s="6">
        <v>-0.25</v>
      </c>
      <c r="AD560" s="12">
        <v>1549.2955881530456</v>
      </c>
    </row>
    <row r="561" spans="1:30">
      <c r="A561" s="18" t="s">
        <v>124</v>
      </c>
      <c r="B561" s="18" t="s">
        <v>1798</v>
      </c>
      <c r="C561" s="18" t="s">
        <v>3578</v>
      </c>
      <c r="D561" s="9">
        <v>174160000000</v>
      </c>
      <c r="E561" s="9">
        <v>132673000000</v>
      </c>
      <c r="F561" s="10">
        <v>205146707000</v>
      </c>
      <c r="G561" s="10">
        <v>0</v>
      </c>
      <c r="H561" s="9">
        <v>42087000000</v>
      </c>
      <c r="I561" s="9">
        <v>33736000000</v>
      </c>
      <c r="J561" s="10">
        <v>11914806000</v>
      </c>
      <c r="K561" s="10">
        <v>0</v>
      </c>
      <c r="L561" s="9">
        <v>8226000000</v>
      </c>
      <c r="M561" s="9">
        <v>1198000000</v>
      </c>
      <c r="N561" s="10">
        <v>-14875948000</v>
      </c>
      <c r="O561" s="12">
        <v>0</v>
      </c>
      <c r="P561" s="6">
        <v>-0.13521784864648095</v>
      </c>
      <c r="Q561" s="6">
        <v>-0.21897910984550811</v>
      </c>
      <c r="R561" s="6">
        <v>0.24611970817284612</v>
      </c>
      <c r="S561" s="6">
        <v>-1</v>
      </c>
      <c r="T561" s="6">
        <v>0.24165709692237022</v>
      </c>
      <c r="U561" s="6">
        <v>0.25427931832399958</v>
      </c>
      <c r="V561" s="6">
        <v>5.8079440680468733E-2</v>
      </c>
      <c r="W561" s="6" t="e">
        <v>#DIV/0!</v>
      </c>
      <c r="X561" s="6">
        <v>-0.17580693370602168</v>
      </c>
      <c r="Y561" s="6">
        <v>-0.94275555261492183</v>
      </c>
      <c r="Z561" s="6">
        <v>-1.1983414049886432</v>
      </c>
      <c r="AA561" s="6">
        <v>-1</v>
      </c>
      <c r="AB561" s="6">
        <v>-0.90526778464254809</v>
      </c>
      <c r="AC561" s="6">
        <v>-0.25</v>
      </c>
      <c r="AD561" s="12">
        <v>-73.673376052767722</v>
      </c>
    </row>
    <row r="562" spans="1:30">
      <c r="A562" s="18" t="s">
        <v>125</v>
      </c>
      <c r="B562" s="18" t="s">
        <v>1799</v>
      </c>
      <c r="C562" s="18" t="s">
        <v>3584</v>
      </c>
      <c r="D562" s="9">
        <v>206105000000</v>
      </c>
      <c r="E562" s="9">
        <v>209064000000</v>
      </c>
      <c r="F562" s="10">
        <v>294683935000</v>
      </c>
      <c r="G562" s="10">
        <v>0</v>
      </c>
      <c r="H562" s="9">
        <v>31326000000</v>
      </c>
      <c r="I562" s="9">
        <v>34086000000</v>
      </c>
      <c r="J562" s="10">
        <v>39689999000</v>
      </c>
      <c r="K562" s="10">
        <v>0</v>
      </c>
      <c r="L562" s="9">
        <v>5290000000</v>
      </c>
      <c r="M562" s="9">
        <v>7658000000</v>
      </c>
      <c r="N562" s="10">
        <v>11086272000</v>
      </c>
      <c r="O562" s="12">
        <v>0</v>
      </c>
      <c r="P562" s="6">
        <v>-9.4445013952119614E-2</v>
      </c>
      <c r="Q562" s="6">
        <v>9.9583605014281193E-2</v>
      </c>
      <c r="R562" s="6">
        <v>0.21558215118507498</v>
      </c>
      <c r="S562" s="6">
        <v>-1</v>
      </c>
      <c r="T562" s="6">
        <v>0.15199049028407852</v>
      </c>
      <c r="U562" s="6">
        <v>0.16304098266559522</v>
      </c>
      <c r="V562" s="6">
        <v>0.13468667370686496</v>
      </c>
      <c r="W562" s="6" t="e">
        <v>#DIV/0!</v>
      </c>
      <c r="X562" s="6">
        <v>-0.30547079328775573</v>
      </c>
      <c r="Y562" s="6">
        <v>-0.28947240258041634</v>
      </c>
      <c r="Z562" s="6">
        <v>-4.4960484357817708E-2</v>
      </c>
      <c r="AA562" s="6">
        <v>-1</v>
      </c>
      <c r="AB562" s="6">
        <v>-0.16068237973661326</v>
      </c>
      <c r="AC562" s="6">
        <v>-0.25</v>
      </c>
      <c r="AD562" s="12">
        <v>792.23973798435713</v>
      </c>
    </row>
    <row r="563" spans="1:30">
      <c r="A563" s="18" t="s">
        <v>1189</v>
      </c>
      <c r="B563" s="18" t="s">
        <v>2790</v>
      </c>
      <c r="C563" s="18" t="s">
        <v>3630</v>
      </c>
      <c r="D563" s="9">
        <v>1742080000000</v>
      </c>
      <c r="E563" s="9">
        <v>2254814000000</v>
      </c>
      <c r="F563" s="10">
        <v>2481760000000</v>
      </c>
      <c r="G563" s="10">
        <v>0</v>
      </c>
      <c r="H563" s="9"/>
      <c r="I563" s="9"/>
      <c r="J563" s="10">
        <v>0</v>
      </c>
      <c r="K563" s="10">
        <v>0</v>
      </c>
      <c r="L563" s="9">
        <v>642158000000</v>
      </c>
      <c r="M563" s="9">
        <v>559648000000</v>
      </c>
      <c r="N563" s="10">
        <v>650689000000</v>
      </c>
      <c r="O563" s="12">
        <v>0</v>
      </c>
      <c r="P563" s="6">
        <v>0.58656490774302839</v>
      </c>
      <c r="Q563" s="6">
        <v>0.92024737892288655</v>
      </c>
      <c r="R563" s="6">
        <v>0.13182317771159888</v>
      </c>
      <c r="S563" s="6">
        <v>-1</v>
      </c>
      <c r="T563" s="6">
        <v>0</v>
      </c>
      <c r="U563" s="6">
        <v>0</v>
      </c>
      <c r="V563" s="6">
        <v>0</v>
      </c>
      <c r="W563" s="6" t="e">
        <v>#DIV/0!</v>
      </c>
      <c r="X563" s="6">
        <v>0.55686366733015091</v>
      </c>
      <c r="Y563" s="6">
        <v>1.0083470596890127</v>
      </c>
      <c r="Z563" s="6">
        <v>0.31712022087995723</v>
      </c>
      <c r="AA563" s="6">
        <v>-1</v>
      </c>
      <c r="AB563" s="6">
        <v>0.46315445797123633</v>
      </c>
      <c r="AC563" s="6">
        <v>-0.25</v>
      </c>
      <c r="AD563" s="12">
        <v>1273.5802393558931</v>
      </c>
    </row>
    <row r="564" spans="1:30">
      <c r="A564" s="18" t="s">
        <v>436</v>
      </c>
      <c r="B564" s="18" t="s">
        <v>2150</v>
      </c>
      <c r="C564" s="18" t="s">
        <v>3609</v>
      </c>
      <c r="D564" s="9">
        <v>49928000000</v>
      </c>
      <c r="E564" s="9">
        <v>58314000000</v>
      </c>
      <c r="F564" s="10">
        <v>90669043000</v>
      </c>
      <c r="G564" s="10">
        <v>47916000000</v>
      </c>
      <c r="H564" s="9">
        <v>7162000000</v>
      </c>
      <c r="I564" s="9">
        <v>10273000000</v>
      </c>
      <c r="J564" s="10">
        <v>16555590000</v>
      </c>
      <c r="K564" s="10">
        <v>7562000000</v>
      </c>
      <c r="L564" s="9">
        <v>4020000000</v>
      </c>
      <c r="M564" s="9">
        <v>6783000000</v>
      </c>
      <c r="N564" s="10">
        <v>11294371000</v>
      </c>
      <c r="O564" s="12">
        <v>4942000000</v>
      </c>
      <c r="P564" s="6" t="e">
        <v>#DIV/0!</v>
      </c>
      <c r="Q564" s="6" t="e">
        <v>#DIV/0!</v>
      </c>
      <c r="R564" s="6">
        <v>0.16009327344070509</v>
      </c>
      <c r="S564" s="6">
        <v>-2.7363839063449052E-3</v>
      </c>
      <c r="T564" s="6">
        <v>0.14344656305079315</v>
      </c>
      <c r="U564" s="6">
        <v>0.17616695819185788</v>
      </c>
      <c r="V564" s="6">
        <v>0.18259363341907117</v>
      </c>
      <c r="W564" s="6">
        <v>0.15781784790049252</v>
      </c>
      <c r="X564" s="6" t="e">
        <v>#DIV/0!</v>
      </c>
      <c r="Y564" s="6" t="e">
        <v>#DIV/0!</v>
      </c>
      <c r="Z564" s="6">
        <v>0.63439726209265368</v>
      </c>
      <c r="AA564" s="6">
        <v>0.3474289598140437</v>
      </c>
      <c r="AB564" s="6">
        <v>0.59923885635844942</v>
      </c>
      <c r="AC564" s="6">
        <v>0.68546511118411213</v>
      </c>
      <c r="AD564" s="12">
        <v>5407.8742000000002</v>
      </c>
    </row>
    <row r="565" spans="1:30">
      <c r="A565" s="18" t="s">
        <v>3520</v>
      </c>
      <c r="B565" s="18" t="s">
        <v>3521</v>
      </c>
      <c r="C565" s="18" t="s">
        <v>3584</v>
      </c>
      <c r="D565" s="10">
        <v>1188515000000</v>
      </c>
      <c r="E565" s="10">
        <v>1327543000000</v>
      </c>
      <c r="F565" s="10">
        <v>1384618456000</v>
      </c>
      <c r="G565" s="10">
        <v>0</v>
      </c>
      <c r="H565" s="10">
        <v>166842000000</v>
      </c>
      <c r="I565" s="10">
        <v>195482000000</v>
      </c>
      <c r="J565" s="10">
        <v>208366058000</v>
      </c>
      <c r="K565" s="10">
        <v>0</v>
      </c>
      <c r="L565" s="10">
        <v>23344000000</v>
      </c>
      <c r="M565" s="10">
        <v>54123000000</v>
      </c>
      <c r="N565" s="10">
        <v>26062106000</v>
      </c>
      <c r="O565" s="12">
        <v>0</v>
      </c>
      <c r="P565" s="6">
        <v>-6.3522553163683937E-2</v>
      </c>
      <c r="Q565" s="6">
        <v>0.21367152283091906</v>
      </c>
      <c r="R565" s="6">
        <v>-2.3340461386446101E-2</v>
      </c>
      <c r="S565" s="6">
        <v>-1</v>
      </c>
      <c r="T565" s="6">
        <v>0.14037853960614716</v>
      </c>
      <c r="U565" s="6">
        <v>0.14725097416806837</v>
      </c>
      <c r="V565" s="6">
        <v>0.15048626363247031</v>
      </c>
      <c r="W565" s="6" t="e">
        <v>#DIV/0!</v>
      </c>
      <c r="X565" s="6">
        <v>-0.20200907593377676</v>
      </c>
      <c r="Y565" s="6">
        <v>1.9805113121305522</v>
      </c>
      <c r="Z565" s="6">
        <v>4.6790601919023456E-2</v>
      </c>
      <c r="AA565" s="6">
        <v>-1</v>
      </c>
      <c r="AB565" s="6">
        <v>1.6913994225755458E-2</v>
      </c>
      <c r="AC565" s="6">
        <v>-0.25</v>
      </c>
      <c r="AD565" s="12">
        <v>1193.1533496729796</v>
      </c>
    </row>
    <row r="566" spans="1:30">
      <c r="A566" s="18" t="s">
        <v>1175</v>
      </c>
      <c r="B566" s="18" t="s">
        <v>2768</v>
      </c>
      <c r="C566" s="18" t="s">
        <v>3639</v>
      </c>
      <c r="D566" s="9">
        <v>1041308000000</v>
      </c>
      <c r="E566" s="9">
        <v>1013442000000</v>
      </c>
      <c r="F566" s="10">
        <v>1089186223000</v>
      </c>
      <c r="G566" s="10">
        <v>673196000000</v>
      </c>
      <c r="H566" s="9">
        <v>22045000000</v>
      </c>
      <c r="I566" s="9">
        <v>15890000000</v>
      </c>
      <c r="J566" s="10">
        <v>20421853000</v>
      </c>
      <c r="K566" s="10">
        <v>12113000000</v>
      </c>
      <c r="L566" s="9">
        <v>28711000000</v>
      </c>
      <c r="M566" s="9">
        <v>24720000000</v>
      </c>
      <c r="N566" s="10">
        <v>25950167000</v>
      </c>
      <c r="O566" s="12">
        <v>19005000000</v>
      </c>
      <c r="P566" s="6">
        <v>3.950206847621077</v>
      </c>
      <c r="Q566" s="6">
        <v>1.4497192963633332</v>
      </c>
      <c r="R566" s="6">
        <v>0.61897807966289453</v>
      </c>
      <c r="S566" s="6">
        <v>-0.27176007422526771</v>
      </c>
      <c r="T566" s="6">
        <v>2.1170489422918101E-2</v>
      </c>
      <c r="U566" s="6">
        <v>1.5679239660483776E-2</v>
      </c>
      <c r="V566" s="6">
        <v>1.8749643145275077E-2</v>
      </c>
      <c r="W566" s="6">
        <v>1.7993273875661769E-2</v>
      </c>
      <c r="X566" s="6">
        <v>9.9376186289410864</v>
      </c>
      <c r="Y566" s="6">
        <v>16.202119362621143</v>
      </c>
      <c r="Z566" s="6">
        <v>0.82580873062332993</v>
      </c>
      <c r="AA566" s="6">
        <v>2.0777276618163554</v>
      </c>
      <c r="AB566" s="6">
        <v>1.8505951659271811</v>
      </c>
      <c r="AC566" s="6">
        <v>0.32567728987228772</v>
      </c>
      <c r="AD566" s="12">
        <v>759.11066077243402</v>
      </c>
    </row>
    <row r="567" spans="1:30">
      <c r="A567" s="18" t="s">
        <v>1195</v>
      </c>
      <c r="B567" s="18" t="s">
        <v>2802</v>
      </c>
      <c r="C567" s="18" t="s">
        <v>3606</v>
      </c>
      <c r="D567" s="9">
        <v>114010000000</v>
      </c>
      <c r="E567" s="9">
        <v>253740000000</v>
      </c>
      <c r="F567" s="10">
        <v>201370043000</v>
      </c>
      <c r="G567" s="10">
        <v>81544000000</v>
      </c>
      <c r="H567" s="9">
        <v>41757000000</v>
      </c>
      <c r="I567" s="9">
        <v>159185000000</v>
      </c>
      <c r="J567" s="10">
        <v>112802292000</v>
      </c>
      <c r="K567" s="10">
        <v>14203000000</v>
      </c>
      <c r="L567" s="9">
        <v>18034000000</v>
      </c>
      <c r="M567" s="9">
        <v>128807000000</v>
      </c>
      <c r="N567" s="10">
        <v>82561512000</v>
      </c>
      <c r="O567" s="12">
        <v>-5595000000</v>
      </c>
      <c r="P567" s="6">
        <v>-0.22889058569000603</v>
      </c>
      <c r="Q567" s="6">
        <v>9.4493438169180294E-2</v>
      </c>
      <c r="R567" s="6">
        <v>0.13219101229979463</v>
      </c>
      <c r="S567" s="6">
        <v>0.10333343239236353</v>
      </c>
      <c r="T567" s="6">
        <v>0.36625734584685554</v>
      </c>
      <c r="U567" s="6">
        <v>0.62735477260187589</v>
      </c>
      <c r="V567" s="6">
        <v>0.56017414665795151</v>
      </c>
      <c r="W567" s="6">
        <v>0.1741759050328657</v>
      </c>
      <c r="X567" s="6">
        <v>-0.5915032970284444</v>
      </c>
      <c r="Y567" s="6">
        <v>0.16953248581361133</v>
      </c>
      <c r="Z567" s="6">
        <v>0.34950747536361043</v>
      </c>
      <c r="AA567" s="6">
        <v>0.56877407464397112</v>
      </c>
      <c r="AB567" s="6">
        <v>0.1541895691725168</v>
      </c>
      <c r="AC567" s="6">
        <v>-0.37594865119603826</v>
      </c>
      <c r="AD567" s="12">
        <v>2388.2940384291146</v>
      </c>
    </row>
    <row r="568" spans="1:30">
      <c r="A568" s="18" t="s">
        <v>1224</v>
      </c>
      <c r="B568" s="18" t="s">
        <v>2858</v>
      </c>
      <c r="C568" s="18" t="s">
        <v>3606</v>
      </c>
      <c r="D568" s="9">
        <v>263347000000</v>
      </c>
      <c r="E568" s="9">
        <v>313629000000</v>
      </c>
      <c r="F568" s="10">
        <v>226351836000</v>
      </c>
      <c r="G568" s="10">
        <v>401770000000</v>
      </c>
      <c r="H568" s="9">
        <v>156085000000</v>
      </c>
      <c r="I568" s="9">
        <v>194045000000</v>
      </c>
      <c r="J568" s="10">
        <v>115520847000</v>
      </c>
      <c r="K568" s="10">
        <v>138749000000</v>
      </c>
      <c r="L568" s="9">
        <v>54726000000</v>
      </c>
      <c r="M568" s="9">
        <v>104312000000</v>
      </c>
      <c r="N568" s="10">
        <v>35715027000</v>
      </c>
      <c r="O568" s="12">
        <v>46567000000</v>
      </c>
      <c r="P568" s="6">
        <v>-9.0192602353336343E-2</v>
      </c>
      <c r="Q568" s="6">
        <v>0.12871207174708985</v>
      </c>
      <c r="R568" s="6">
        <v>-0.33722540175513738</v>
      </c>
      <c r="S568" s="6">
        <v>0.5215279934026843</v>
      </c>
      <c r="T568" s="6">
        <v>0.59269708787265474</v>
      </c>
      <c r="U568" s="6">
        <v>0.61870872910349495</v>
      </c>
      <c r="V568" s="6">
        <v>0.51035966414692568</v>
      </c>
      <c r="W568" s="6">
        <v>0.34534435124573759</v>
      </c>
      <c r="X568" s="6">
        <v>0.38554869513823409</v>
      </c>
      <c r="Y568" s="6">
        <v>9.4601735350461097E-2</v>
      </c>
      <c r="Z568" s="6">
        <v>-0.59189681450043918</v>
      </c>
      <c r="AA568" s="6">
        <v>-0.22240342710068275</v>
      </c>
      <c r="AB568" s="6">
        <v>-0.2888790774085519</v>
      </c>
      <c r="AC568" s="6">
        <v>-0.1160555368905036</v>
      </c>
      <c r="AD568" s="12">
        <v>1164.2887130573399</v>
      </c>
    </row>
    <row r="569" spans="1:30">
      <c r="A569" s="18" t="s">
        <v>126</v>
      </c>
      <c r="B569" s="18" t="s">
        <v>1800</v>
      </c>
      <c r="C569" s="18" t="s">
        <v>3621</v>
      </c>
      <c r="D569" s="10">
        <v>489172000000</v>
      </c>
      <c r="E569" s="9">
        <v>1937000000</v>
      </c>
      <c r="F569" s="10">
        <v>1877191000</v>
      </c>
      <c r="G569" s="10">
        <v>2447000000</v>
      </c>
      <c r="H569" s="9">
        <v>55608000000</v>
      </c>
      <c r="I569" s="9">
        <v>379000000</v>
      </c>
      <c r="J569" s="10">
        <v>28462102000</v>
      </c>
      <c r="K569" s="10">
        <v>239000000</v>
      </c>
      <c r="L569" s="9">
        <v>45064000000</v>
      </c>
      <c r="M569" s="9">
        <v>1522000000</v>
      </c>
      <c r="N569" s="10">
        <v>23920145000</v>
      </c>
      <c r="O569" s="12">
        <v>932000000</v>
      </c>
      <c r="P569" s="6">
        <v>0.53954855545307312</v>
      </c>
      <c r="Q569" s="6">
        <v>0.6895377672996702</v>
      </c>
      <c r="R569" s="6">
        <v>-0.98036952817163425</v>
      </c>
      <c r="S569" s="6">
        <v>1.7051598390121903</v>
      </c>
      <c r="T569" s="6">
        <v>0.11367780657928091</v>
      </c>
      <c r="U569" s="6">
        <v>0.19566339700567889</v>
      </c>
      <c r="V569" s="6">
        <v>15.162070348728498</v>
      </c>
      <c r="W569" s="6">
        <v>9.7670617082141392E-2</v>
      </c>
      <c r="X569" s="6">
        <v>1.5500308183820639</v>
      </c>
      <c r="Y569" s="6">
        <v>21.154316283083311</v>
      </c>
      <c r="Z569" s="6">
        <v>5.127034763351123E-2</v>
      </c>
      <c r="AA569" s="6">
        <v>4.125316199339454</v>
      </c>
      <c r="AB569" s="6">
        <v>0.6636790618383781</v>
      </c>
      <c r="AC569" s="6">
        <v>3.1159049623137429</v>
      </c>
      <c r="AD569" s="12">
        <v>2976.6806598735698</v>
      </c>
    </row>
    <row r="570" spans="1:30">
      <c r="A570" s="18" t="s">
        <v>127</v>
      </c>
      <c r="B570" s="18" t="s">
        <v>1801</v>
      </c>
      <c r="C570" s="18" t="s">
        <v>3584</v>
      </c>
      <c r="D570" s="9">
        <v>49460000000</v>
      </c>
      <c r="E570" s="9">
        <v>45564000000</v>
      </c>
      <c r="F570" s="10">
        <v>47701646000</v>
      </c>
      <c r="G570" s="10">
        <v>50900000000</v>
      </c>
      <c r="H570" s="9">
        <v>-8107000000</v>
      </c>
      <c r="I570" s="9">
        <v>-8042000000</v>
      </c>
      <c r="J570" s="10">
        <v>-7789151000</v>
      </c>
      <c r="K570" s="10">
        <v>-3804000000</v>
      </c>
      <c r="L570" s="9">
        <v>18222000000</v>
      </c>
      <c r="M570" s="9">
        <v>14260000000</v>
      </c>
      <c r="N570" s="10">
        <v>3838243000</v>
      </c>
      <c r="O570" s="12">
        <v>-9060000000</v>
      </c>
      <c r="P570" s="6">
        <v>-0.43235320219526258</v>
      </c>
      <c r="Q570" s="6">
        <v>-0.17486047977144825</v>
      </c>
      <c r="R570" s="6">
        <v>3.9380821313821798E-2</v>
      </c>
      <c r="S570" s="6">
        <v>0.19982612801461488</v>
      </c>
      <c r="T570" s="6">
        <v>-0.16391023048928427</v>
      </c>
      <c r="U570" s="6">
        <v>-0.17649899043104206</v>
      </c>
      <c r="V570" s="6">
        <v>-0.16328893556419416</v>
      </c>
      <c r="W570" s="6">
        <v>-7.4734774066797641E-2</v>
      </c>
      <c r="X570" s="6">
        <v>0.34587475564149811</v>
      </c>
      <c r="Y570" s="6">
        <v>6.9224897338908535</v>
      </c>
      <c r="Z570" s="6">
        <v>1.2112140669846272</v>
      </c>
      <c r="AA570" s="6">
        <v>-1.9066626725847571</v>
      </c>
      <c r="AB570" s="6">
        <v>8.0239934572966964E-2</v>
      </c>
      <c r="AC570" s="6">
        <v>-0.52064408444318178</v>
      </c>
      <c r="AD570" s="12">
        <v>422.29828790708359</v>
      </c>
    </row>
    <row r="571" spans="1:30">
      <c r="A571" s="18" t="s">
        <v>1176</v>
      </c>
      <c r="B571" s="18" t="s">
        <v>2770</v>
      </c>
      <c r="C571" s="18" t="s">
        <v>3597</v>
      </c>
      <c r="D571" s="9">
        <v>1121347000000</v>
      </c>
      <c r="E571" s="9">
        <v>1129223000000</v>
      </c>
      <c r="F571" s="10">
        <v>1214515403000</v>
      </c>
      <c r="G571" s="10">
        <v>0</v>
      </c>
      <c r="H571" s="9">
        <v>148767000000</v>
      </c>
      <c r="I571" s="9">
        <v>136994000000</v>
      </c>
      <c r="J571" s="10">
        <v>90448636000</v>
      </c>
      <c r="K571" s="10">
        <v>0</v>
      </c>
      <c r="L571" s="9">
        <v>135473000000</v>
      </c>
      <c r="M571" s="9">
        <v>186843000000</v>
      </c>
      <c r="N571" s="10">
        <v>78634944000</v>
      </c>
      <c r="O571" s="12">
        <v>0</v>
      </c>
      <c r="P571" s="6" t="e">
        <v>#DIV/0!</v>
      </c>
      <c r="Q571" s="6" t="e">
        <v>#DIV/0!</v>
      </c>
      <c r="R571" s="6">
        <v>0.67760478232162635</v>
      </c>
      <c r="S571" s="6">
        <v>-1</v>
      </c>
      <c r="T571" s="6">
        <v>0.13266812146463139</v>
      </c>
      <c r="U571" s="6">
        <v>0.12131704720856731</v>
      </c>
      <c r="V571" s="6">
        <v>7.4473025024286169E-2</v>
      </c>
      <c r="W571" s="6" t="e">
        <v>#DIV/0!</v>
      </c>
      <c r="X571" s="6" t="e">
        <v>#DIV/0!</v>
      </c>
      <c r="Y571" s="6" t="e">
        <v>#DIV/0!</v>
      </c>
      <c r="Z571" s="6">
        <v>0.64308880437962301</v>
      </c>
      <c r="AA571" s="6">
        <v>-1</v>
      </c>
      <c r="AB571" s="6">
        <v>1.1090419076202327</v>
      </c>
      <c r="AC571" s="6">
        <v>-0.25</v>
      </c>
      <c r="AD571" s="12">
        <v>5806.8273037405243</v>
      </c>
    </row>
    <row r="572" spans="1:30">
      <c r="A572" s="18" t="s">
        <v>437</v>
      </c>
      <c r="B572" s="18" t="s">
        <v>2151</v>
      </c>
      <c r="C572" s="18" t="s">
        <v>3587</v>
      </c>
      <c r="D572" s="9">
        <v>234074000000</v>
      </c>
      <c r="E572" s="9">
        <v>1119458000000</v>
      </c>
      <c r="F572" s="10">
        <v>0</v>
      </c>
      <c r="G572" s="10">
        <v>250298000000</v>
      </c>
      <c r="H572" s="9">
        <v>23629000000</v>
      </c>
      <c r="I572" s="9">
        <v>95932000000</v>
      </c>
      <c r="J572" s="10">
        <v>0</v>
      </c>
      <c r="K572" s="10">
        <v>19936000000</v>
      </c>
      <c r="L572" s="9">
        <v>5081000000</v>
      </c>
      <c r="M572" s="9">
        <v>25085000000</v>
      </c>
      <c r="N572" s="10">
        <v>0</v>
      </c>
      <c r="O572" s="12">
        <v>2942000000</v>
      </c>
      <c r="P572" s="6">
        <v>-0.2367381838829363</v>
      </c>
      <c r="Q572" s="6">
        <v>5.3642576622538121</v>
      </c>
      <c r="R572" s="6">
        <v>-1</v>
      </c>
      <c r="S572" s="6">
        <v>-0.54943469828155134</v>
      </c>
      <c r="T572" s="6">
        <v>0.10094670916035101</v>
      </c>
      <c r="U572" s="6">
        <v>8.5695041707683536E-2</v>
      </c>
      <c r="V572" s="6" t="e">
        <v>#DIV/0!</v>
      </c>
      <c r="W572" s="6">
        <v>7.9649058322479607E-2</v>
      </c>
      <c r="X572" s="6">
        <v>-5.4847421931281094E-2</v>
      </c>
      <c r="Y572" s="6">
        <v>0.80553953160714342</v>
      </c>
      <c r="Z572" s="6">
        <v>-1</v>
      </c>
      <c r="AA572" s="6">
        <v>-0.50205730971737572</v>
      </c>
      <c r="AB572" s="6">
        <v>0.44931869733865293</v>
      </c>
      <c r="AC572" s="6">
        <v>-3.4958953151346811E-2</v>
      </c>
      <c r="AD572" s="12">
        <v>1569.0821248712218</v>
      </c>
    </row>
    <row r="573" spans="1:30">
      <c r="A573" s="18" t="s">
        <v>1177</v>
      </c>
      <c r="B573" s="18" t="s">
        <v>2771</v>
      </c>
      <c r="C573" s="18" t="s">
        <v>3609</v>
      </c>
      <c r="D573" s="9">
        <v>1960000000</v>
      </c>
      <c r="E573" s="9">
        <v>2150000000</v>
      </c>
      <c r="F573" s="10">
        <v>1741380000</v>
      </c>
      <c r="G573" s="10">
        <v>1770000000</v>
      </c>
      <c r="H573" s="9">
        <v>603000000</v>
      </c>
      <c r="I573" s="9">
        <v>664000000</v>
      </c>
      <c r="J573" s="10">
        <v>376340000</v>
      </c>
      <c r="K573" s="10">
        <v>464000000</v>
      </c>
      <c r="L573" s="9">
        <v>29000000</v>
      </c>
      <c r="M573" s="9">
        <v>115000000</v>
      </c>
      <c r="N573" s="10">
        <v>-230369000</v>
      </c>
      <c r="O573" s="12">
        <v>38000000</v>
      </c>
      <c r="P573" s="6">
        <v>-0.64138496147177249</v>
      </c>
      <c r="Q573" s="6">
        <v>-0.71941001324898279</v>
      </c>
      <c r="R573" s="6">
        <v>-0.14723769485229724</v>
      </c>
      <c r="S573" s="6">
        <v>-6.4448015954372856E-2</v>
      </c>
      <c r="T573" s="6">
        <v>0.30765306122448982</v>
      </c>
      <c r="U573" s="6">
        <v>0.30883720930232555</v>
      </c>
      <c r="V573" s="6">
        <v>0.21611595401348355</v>
      </c>
      <c r="W573" s="6">
        <v>0.26214689265536723</v>
      </c>
      <c r="X573" s="6">
        <v>-0.66974236738738224</v>
      </c>
      <c r="Y573" s="6">
        <v>1.4061694741424478</v>
      </c>
      <c r="Z573" s="6">
        <v>-4.6756060128326364</v>
      </c>
      <c r="AA573" s="6">
        <v>-0.65862247665188856</v>
      </c>
      <c r="AB573" s="6">
        <v>-0.98557587247456335</v>
      </c>
      <c r="AC573" s="6">
        <v>-0.26109623333874155</v>
      </c>
      <c r="AD573" s="12">
        <v>-6.974840737603575</v>
      </c>
    </row>
    <row r="574" spans="1:30">
      <c r="A574" s="18" t="s">
        <v>438</v>
      </c>
      <c r="B574" s="18" t="s">
        <v>2152</v>
      </c>
      <c r="C574" s="18" t="s">
        <v>3593</v>
      </c>
      <c r="D574" s="9">
        <v>82045000000</v>
      </c>
      <c r="E574" s="9">
        <v>171052000000</v>
      </c>
      <c r="F574" s="10">
        <v>107998014000</v>
      </c>
      <c r="G574" s="10">
        <v>60062000000</v>
      </c>
      <c r="H574" s="9">
        <v>44138000000</v>
      </c>
      <c r="I574" s="9">
        <v>101768000000</v>
      </c>
      <c r="J574" s="10">
        <v>57610092000</v>
      </c>
      <c r="K574" s="10">
        <v>27175000000</v>
      </c>
      <c r="L574" s="9">
        <v>25282000000</v>
      </c>
      <c r="M574" s="9">
        <v>71761000000</v>
      </c>
      <c r="N574" s="10">
        <v>37302570000</v>
      </c>
      <c r="O574" s="12">
        <v>13917000000</v>
      </c>
      <c r="P574" s="6">
        <v>-0.39124568609531274</v>
      </c>
      <c r="Q574" s="6">
        <v>-0.14319237190502548</v>
      </c>
      <c r="R574" s="6">
        <v>0.29315930700345016</v>
      </c>
      <c r="S574" s="6">
        <v>-6.2287793073073451E-2</v>
      </c>
      <c r="T574" s="6">
        <v>0.53797306356267904</v>
      </c>
      <c r="U574" s="6">
        <v>0.59495358136706966</v>
      </c>
      <c r="V574" s="6">
        <v>0.53343658708390695</v>
      </c>
      <c r="W574" s="6">
        <v>0.45244913589291064</v>
      </c>
      <c r="X574" s="6">
        <v>-0.59043037632351092</v>
      </c>
      <c r="Y574" s="6">
        <v>-0.19882338158384016</v>
      </c>
      <c r="Z574" s="6">
        <v>3.4068433721692042</v>
      </c>
      <c r="AA574" s="6">
        <v>-0.28103573214414679</v>
      </c>
      <c r="AB574" s="6">
        <v>-0.19464132926619859</v>
      </c>
      <c r="AC574" s="6">
        <v>-0.10677455443098632</v>
      </c>
      <c r="AD574" s="12">
        <v>2148.7758740682061</v>
      </c>
    </row>
    <row r="575" spans="1:30">
      <c r="A575" s="18" t="s">
        <v>1178</v>
      </c>
      <c r="B575" s="18" t="s">
        <v>2772</v>
      </c>
      <c r="C575" s="18" t="s">
        <v>3606</v>
      </c>
      <c r="D575" s="9">
        <v>181223000000</v>
      </c>
      <c r="E575" s="9">
        <v>185993000000</v>
      </c>
      <c r="F575" s="10">
        <v>242048113000</v>
      </c>
      <c r="G575" s="10">
        <v>0</v>
      </c>
      <c r="H575" s="9">
        <v>51874000000</v>
      </c>
      <c r="I575" s="9">
        <v>56176000000</v>
      </c>
      <c r="J575" s="10">
        <v>87158762000</v>
      </c>
      <c r="K575" s="10">
        <v>0</v>
      </c>
      <c r="L575" s="9">
        <v>17771000000</v>
      </c>
      <c r="M575" s="9">
        <v>8380000000</v>
      </c>
      <c r="N575" s="10">
        <v>32056112000</v>
      </c>
      <c r="O575" s="12">
        <v>0</v>
      </c>
      <c r="P575" s="6">
        <v>0.15421435533628089</v>
      </c>
      <c r="Q575" s="6">
        <v>0.20322589157468038</v>
      </c>
      <c r="R575" s="6">
        <v>-1.6233876473281676E-2</v>
      </c>
      <c r="S575" s="6">
        <v>-1</v>
      </c>
      <c r="T575" s="6">
        <v>0.28624401979881142</v>
      </c>
      <c r="U575" s="6">
        <v>0.30203287220486791</v>
      </c>
      <c r="V575" s="6">
        <v>0.36008858288434581</v>
      </c>
      <c r="W575" s="6" t="e">
        <v>#DIV/0!</v>
      </c>
      <c r="X575" s="6">
        <v>17.325798325911244</v>
      </c>
      <c r="Y575" s="6">
        <v>0.16894269639188217</v>
      </c>
      <c r="Z575" s="6">
        <v>1.2885072459467584</v>
      </c>
      <c r="AA575" s="6">
        <v>-1</v>
      </c>
      <c r="AB575" s="6">
        <v>1.0388186564149748</v>
      </c>
      <c r="AC575" s="6">
        <v>-0.25</v>
      </c>
      <c r="AD575" s="12">
        <v>3178.9791819235838</v>
      </c>
    </row>
    <row r="576" spans="1:30">
      <c r="A576" s="18" t="s">
        <v>439</v>
      </c>
      <c r="B576" s="18" t="s">
        <v>2153</v>
      </c>
      <c r="C576" s="18" t="s">
        <v>3583</v>
      </c>
      <c r="D576" s="9">
        <v>243526000000</v>
      </c>
      <c r="E576" s="9">
        <v>143737000000</v>
      </c>
      <c r="F576" s="10">
        <v>57353526000</v>
      </c>
      <c r="G576" s="10">
        <v>0</v>
      </c>
      <c r="H576" s="9">
        <v>11045000000</v>
      </c>
      <c r="I576" s="9">
        <v>2527000000</v>
      </c>
      <c r="J576" s="10">
        <v>3090465000</v>
      </c>
      <c r="K576" s="10">
        <v>0</v>
      </c>
      <c r="L576" s="9">
        <v>7942000000</v>
      </c>
      <c r="M576" s="9">
        <v>-6585000000</v>
      </c>
      <c r="N576" s="10">
        <v>-5129887000</v>
      </c>
      <c r="O576" s="12">
        <v>0</v>
      </c>
      <c r="P576" s="6">
        <v>1.1511076398203812</v>
      </c>
      <c r="Q576" s="6">
        <v>-0.16612485974079544</v>
      </c>
      <c r="R576" s="6">
        <v>-0.69841864875813064</v>
      </c>
      <c r="S576" s="6">
        <v>-1</v>
      </c>
      <c r="T576" s="6">
        <v>4.5354500135509145E-2</v>
      </c>
      <c r="U576" s="6">
        <v>1.7580720343404969E-2</v>
      </c>
      <c r="V576" s="6">
        <v>5.3884481313319778E-2</v>
      </c>
      <c r="W576" s="6" t="e">
        <v>#DIV/0!</v>
      </c>
      <c r="X576" s="6">
        <v>-0.70384421897486482</v>
      </c>
      <c r="Y576" s="6">
        <v>-1.5233689075366119</v>
      </c>
      <c r="Z576" s="6">
        <v>-2.0850880700186365</v>
      </c>
      <c r="AA576" s="6">
        <v>-1</v>
      </c>
      <c r="AB576" s="6">
        <v>-0.87332218966757136</v>
      </c>
      <c r="AC576" s="6">
        <v>-0.25</v>
      </c>
      <c r="AD576" s="12">
        <v>-47.637462121212131</v>
      </c>
    </row>
    <row r="577" spans="1:30">
      <c r="A577" s="18" t="s">
        <v>1584</v>
      </c>
      <c r="B577" s="18" t="s">
        <v>3451</v>
      </c>
      <c r="C577" s="18" t="s">
        <v>3578</v>
      </c>
      <c r="D577" s="10">
        <v>118953000000</v>
      </c>
      <c r="E577" s="10">
        <v>47232000000</v>
      </c>
      <c r="F577" s="10">
        <v>449704223000</v>
      </c>
      <c r="G577" s="10">
        <v>0</v>
      </c>
      <c r="H577" s="10">
        <v>27774000000</v>
      </c>
      <c r="I577" s="10">
        <v>11046000000</v>
      </c>
      <c r="J577" s="10">
        <v>130039065000</v>
      </c>
      <c r="K577" s="10">
        <v>0</v>
      </c>
      <c r="L577" s="10">
        <v>6775000000</v>
      </c>
      <c r="M577" s="10">
        <v>5066000000</v>
      </c>
      <c r="N577" s="10">
        <v>78991172000</v>
      </c>
      <c r="O577" s="12">
        <v>0</v>
      </c>
      <c r="P577" s="6">
        <v>8.1520396839543636</v>
      </c>
      <c r="Q577" s="6">
        <v>-0.49175712280018496</v>
      </c>
      <c r="R577" s="6">
        <v>0.30151301469006048</v>
      </c>
      <c r="S577" s="6">
        <v>-1</v>
      </c>
      <c r="T577" s="6">
        <v>0.23348717560717258</v>
      </c>
      <c r="U577" s="6">
        <v>0.23386686991869918</v>
      </c>
      <c r="V577" s="6">
        <v>0.28916576351563417</v>
      </c>
      <c r="W577" s="6" t="e">
        <v>#DIV/0!</v>
      </c>
      <c r="X577" s="6">
        <v>1.3283467399836466</v>
      </c>
      <c r="Y577" s="6">
        <v>-0.49718278077675027</v>
      </c>
      <c r="Z577" s="6">
        <v>0.67385928150964503</v>
      </c>
      <c r="AA577" s="6">
        <v>-1</v>
      </c>
      <c r="AB577" s="6">
        <v>-9.4321226838274597E-2</v>
      </c>
      <c r="AC577" s="6">
        <v>-0.25</v>
      </c>
      <c r="AD577" s="12">
        <v>797.49062051241174</v>
      </c>
    </row>
    <row r="578" spans="1:30">
      <c r="A578" s="18" t="s">
        <v>128</v>
      </c>
      <c r="B578" s="18" t="s">
        <v>1802</v>
      </c>
      <c r="C578" s="18" t="s">
        <v>3576</v>
      </c>
      <c r="D578" s="9">
        <v>148395000000</v>
      </c>
      <c r="E578" s="9">
        <v>107750000000</v>
      </c>
      <c r="F578" s="10">
        <v>83917562000</v>
      </c>
      <c r="G578" s="10">
        <v>88304000000</v>
      </c>
      <c r="H578" s="9">
        <v>60217000000</v>
      </c>
      <c r="I578" s="9">
        <v>32363000000</v>
      </c>
      <c r="J578" s="10">
        <v>17053747000</v>
      </c>
      <c r="K578" s="10">
        <v>19339000000</v>
      </c>
      <c r="L578" s="9">
        <v>45616000000</v>
      </c>
      <c r="M578" s="9">
        <v>31967000000</v>
      </c>
      <c r="N578" s="10">
        <v>4120355000</v>
      </c>
      <c r="O578" s="12">
        <v>5492000000</v>
      </c>
      <c r="P578" s="6">
        <v>-6.1778186034536976E-2</v>
      </c>
      <c r="Q578" s="6">
        <v>8.604677365146729E-2</v>
      </c>
      <c r="R578" s="6">
        <v>1.3649866736231439E-2</v>
      </c>
      <c r="S578" s="6">
        <v>-0.21214267047230481</v>
      </c>
      <c r="T578" s="6">
        <v>0.4057886047373564</v>
      </c>
      <c r="U578" s="6">
        <v>0.30035266821345707</v>
      </c>
      <c r="V578" s="6">
        <v>0.2032202389292482</v>
      </c>
      <c r="W578" s="6">
        <v>0.21900480159449176</v>
      </c>
      <c r="X578" s="6">
        <v>-0.26441748411145433</v>
      </c>
      <c r="Y578" s="6">
        <v>0.33644557380387391</v>
      </c>
      <c r="Z578" s="6">
        <v>0.40747121762086008</v>
      </c>
      <c r="AA578" s="6">
        <v>-0.80807185944802229</v>
      </c>
      <c r="AB578" s="6">
        <v>-0.15254338804385736</v>
      </c>
      <c r="AC578" s="6">
        <v>-0.2193803029800834</v>
      </c>
      <c r="AD578" s="12">
        <v>1376.8035093306696</v>
      </c>
    </row>
    <row r="579" spans="1:30">
      <c r="A579" s="18" t="s">
        <v>1180</v>
      </c>
      <c r="B579" s="18" t="s">
        <v>2776</v>
      </c>
      <c r="C579" s="18" t="s">
        <v>3584</v>
      </c>
      <c r="D579" s="9">
        <v>877641000000</v>
      </c>
      <c r="E579" s="9">
        <v>155779000000</v>
      </c>
      <c r="F579" s="10">
        <v>327623920000</v>
      </c>
      <c r="G579" s="10">
        <v>287421000000</v>
      </c>
      <c r="H579" s="9">
        <v>118585000000</v>
      </c>
      <c r="I579" s="9">
        <v>26057000000</v>
      </c>
      <c r="J579" s="10">
        <v>38304647000</v>
      </c>
      <c r="K579" s="10">
        <v>38511000000</v>
      </c>
      <c r="L579" s="9">
        <v>63055000000</v>
      </c>
      <c r="M579" s="9">
        <v>13562000000</v>
      </c>
      <c r="N579" s="10">
        <v>21862945000</v>
      </c>
      <c r="O579" s="12">
        <v>25938000000</v>
      </c>
      <c r="P579" s="6">
        <v>5.0950166846454268</v>
      </c>
      <c r="Q579" s="6">
        <v>-0.21099473318863071</v>
      </c>
      <c r="R579" s="6">
        <v>0.31457035355992702</v>
      </c>
      <c r="S579" s="6">
        <v>1.2324440448330483</v>
      </c>
      <c r="T579" s="6">
        <v>0.13511788988891812</v>
      </c>
      <c r="U579" s="6">
        <v>0.16726901572098934</v>
      </c>
      <c r="V579" s="6">
        <v>0.11691651513112962</v>
      </c>
      <c r="W579" s="6">
        <v>0.1339881219535107</v>
      </c>
      <c r="X579" s="6">
        <v>3.1154499744074879</v>
      </c>
      <c r="Y579" s="6">
        <v>-0.36218948585049793</v>
      </c>
      <c r="Z579" s="6">
        <v>0.45154865584538739</v>
      </c>
      <c r="AA579" s="6">
        <v>3.9470694967006423</v>
      </c>
      <c r="AB579" s="6">
        <v>9.6993714125755082E-2</v>
      </c>
      <c r="AC579" s="6">
        <v>0.42787248439094916</v>
      </c>
      <c r="AD579" s="12">
        <v>12706.152352775674</v>
      </c>
    </row>
    <row r="580" spans="1:30">
      <c r="A580" s="18" t="s">
        <v>129</v>
      </c>
      <c r="B580" s="18" t="s">
        <v>1803</v>
      </c>
      <c r="C580" s="18" t="s">
        <v>3593</v>
      </c>
      <c r="D580" s="9">
        <v>41209000000</v>
      </c>
      <c r="E580" s="9">
        <v>29412000000</v>
      </c>
      <c r="F580" s="10">
        <v>30443347000</v>
      </c>
      <c r="G580" s="10">
        <v>8773000000</v>
      </c>
      <c r="H580" s="9">
        <v>7802000000</v>
      </c>
      <c r="I580" s="9">
        <v>17643000000</v>
      </c>
      <c r="J580" s="10">
        <v>14841574000</v>
      </c>
      <c r="K580" s="10">
        <v>-3068000000</v>
      </c>
      <c r="L580" s="9">
        <v>7543000000</v>
      </c>
      <c r="M580" s="9">
        <v>7827000000</v>
      </c>
      <c r="N580" s="10">
        <v>6627984000</v>
      </c>
      <c r="O580" s="12">
        <v>-6527000000</v>
      </c>
      <c r="P580" s="6">
        <v>-0.49388669280717518</v>
      </c>
      <c r="Q580" s="6">
        <v>-0.78512210812556227</v>
      </c>
      <c r="R580" s="6">
        <v>-0.61459335424132921</v>
      </c>
      <c r="S580" s="6">
        <v>-0.65572944955722656</v>
      </c>
      <c r="T580" s="6">
        <v>0.18932757407362469</v>
      </c>
      <c r="U580" s="6">
        <v>0.59985720114239083</v>
      </c>
      <c r="V580" s="6">
        <v>0.48751452985770588</v>
      </c>
      <c r="W580" s="6">
        <v>-0.34970933546107374</v>
      </c>
      <c r="X580" s="6">
        <v>0.95720820743935775</v>
      </c>
      <c r="Y580" s="6">
        <v>-0.56191579563089633</v>
      </c>
      <c r="Z580" s="6">
        <v>9.1632096365439502</v>
      </c>
      <c r="AA580" s="6">
        <v>0.13099950679422337</v>
      </c>
      <c r="AB580" s="6">
        <v>-0.2982850571921174</v>
      </c>
      <c r="AC580" s="6">
        <v>-0.33138698396228761</v>
      </c>
      <c r="AD580" s="12">
        <v>813.34199791509582</v>
      </c>
    </row>
    <row r="581" spans="1:30">
      <c r="A581" s="18" t="s">
        <v>951</v>
      </c>
      <c r="B581" s="18" t="s">
        <v>2849</v>
      </c>
      <c r="C581" s="18" t="s">
        <v>3603</v>
      </c>
      <c r="D581" s="9">
        <v>465514000000</v>
      </c>
      <c r="E581" s="9">
        <v>372197000000</v>
      </c>
      <c r="F581" s="10">
        <v>363468494000</v>
      </c>
      <c r="G581" s="10">
        <v>237195000000</v>
      </c>
      <c r="H581" s="9">
        <v>97501000000</v>
      </c>
      <c r="I581" s="9">
        <v>84513000000</v>
      </c>
      <c r="J581" s="10">
        <v>81777439000</v>
      </c>
      <c r="K581" s="10">
        <v>41272000000</v>
      </c>
      <c r="L581" s="9">
        <v>63917000000</v>
      </c>
      <c r="M581" s="9">
        <v>53516000000</v>
      </c>
      <c r="N581" s="10">
        <v>48119369000</v>
      </c>
      <c r="O581" s="12">
        <v>19114000000</v>
      </c>
      <c r="P581" s="6">
        <v>0.18922256781062669</v>
      </c>
      <c r="Q581" s="6">
        <v>-4.5383005291831188E-2</v>
      </c>
      <c r="R581" s="6">
        <v>-0.18684479451523328</v>
      </c>
      <c r="S581" s="6">
        <v>-0.37875094632649009</v>
      </c>
      <c r="T581" s="6">
        <v>0.20944805097161417</v>
      </c>
      <c r="U581" s="6">
        <v>0.22706523695784758</v>
      </c>
      <c r="V581" s="6">
        <v>0.22499182281257094</v>
      </c>
      <c r="W581" s="6">
        <v>0.17400029511583295</v>
      </c>
      <c r="X581" s="6">
        <v>0.39120140499192263</v>
      </c>
      <c r="Y581" s="6">
        <v>0.273285350718523</v>
      </c>
      <c r="Z581" s="6">
        <v>1.0937983043280526</v>
      </c>
      <c r="AA581" s="6">
        <v>-0.53932137349873766</v>
      </c>
      <c r="AB581" s="6">
        <v>0.47882240018138567</v>
      </c>
      <c r="AC581" s="6">
        <v>-6.2625314908318297E-2</v>
      </c>
      <c r="AD581" s="12">
        <v>6187.1728108295447</v>
      </c>
    </row>
    <row r="582" spans="1:30">
      <c r="A582" s="18" t="s">
        <v>1181</v>
      </c>
      <c r="B582" s="18" t="s">
        <v>2777</v>
      </c>
      <c r="C582" s="18" t="s">
        <v>3586</v>
      </c>
      <c r="D582" s="9">
        <v>4515514000000</v>
      </c>
      <c r="E582" s="9">
        <v>4238974000000</v>
      </c>
      <c r="F582" s="10">
        <v>3943358291000</v>
      </c>
      <c r="G582" s="10">
        <v>3447622000000</v>
      </c>
      <c r="H582" s="9">
        <v>186845000000</v>
      </c>
      <c r="I582" s="9">
        <v>92385000000</v>
      </c>
      <c r="J582" s="10">
        <v>81314056000</v>
      </c>
      <c r="K582" s="10">
        <v>170278000000</v>
      </c>
      <c r="L582" s="9">
        <v>40059000000</v>
      </c>
      <c r="M582" s="9">
        <v>32892000000</v>
      </c>
      <c r="N582" s="10">
        <v>-6355285000</v>
      </c>
      <c r="O582" s="12">
        <v>10214000000</v>
      </c>
      <c r="P582" s="6">
        <v>-4.1176064324178939E-2</v>
      </c>
      <c r="Q582" s="6">
        <v>-2.1629964016127547E-3</v>
      </c>
      <c r="R582" s="6">
        <v>-6.8105249805855791E-2</v>
      </c>
      <c r="S582" s="6">
        <v>-0.17004330815033769</v>
      </c>
      <c r="T582" s="6">
        <v>4.1378456583237258E-2</v>
      </c>
      <c r="U582" s="6">
        <v>2.1794188876836706E-2</v>
      </c>
      <c r="V582" s="6">
        <v>2.0620509220677357E-2</v>
      </c>
      <c r="W582" s="6">
        <v>4.9389985329018088E-2</v>
      </c>
      <c r="X582" s="6">
        <v>-0.51993125165872189</v>
      </c>
      <c r="Y582" s="6">
        <v>-0.38081736266320504</v>
      </c>
      <c r="Z582" s="6">
        <v>0.83769173105791961</v>
      </c>
      <c r="AA582" s="6">
        <v>-0.71119556388704286</v>
      </c>
      <c r="AB582" s="6">
        <v>-0.40607344062969286</v>
      </c>
      <c r="AC582" s="6">
        <v>-0.22274956412799915</v>
      </c>
      <c r="AD582" s="12">
        <v>1260.7683368404687</v>
      </c>
    </row>
    <row r="583" spans="1:30">
      <c r="A583" s="18" t="s">
        <v>440</v>
      </c>
      <c r="B583" s="18" t="s">
        <v>2154</v>
      </c>
      <c r="C583" s="18" t="s">
        <v>3571</v>
      </c>
      <c r="D583" s="9">
        <v>314314000000</v>
      </c>
      <c r="E583" s="9">
        <v>121436000000</v>
      </c>
      <c r="F583" s="10">
        <v>29394027000</v>
      </c>
      <c r="G583" s="10">
        <v>8146000000</v>
      </c>
      <c r="H583" s="9">
        <v>29442000000</v>
      </c>
      <c r="I583" s="9">
        <v>18394000000</v>
      </c>
      <c r="J583" s="10">
        <v>5311815000</v>
      </c>
      <c r="K583" s="10">
        <v>1007000000</v>
      </c>
      <c r="L583" s="9">
        <v>6670000000</v>
      </c>
      <c r="M583" s="9">
        <v>3749000000</v>
      </c>
      <c r="N583" s="10">
        <v>-914895000</v>
      </c>
      <c r="O583" s="12">
        <v>-1925000000</v>
      </c>
      <c r="P583" s="6">
        <v>0.92527154393968813</v>
      </c>
      <c r="Q583" s="6">
        <v>-8.5521740899319361E-3</v>
      </c>
      <c r="R583" s="6">
        <v>2.9440590181960699E-2</v>
      </c>
      <c r="S583" s="6">
        <v>-0.64742914219855985</v>
      </c>
      <c r="T583" s="6">
        <v>9.3670660549641446E-2</v>
      </c>
      <c r="U583" s="6">
        <v>0.15147073355512369</v>
      </c>
      <c r="V583" s="6">
        <v>0.18071069336637677</v>
      </c>
      <c r="W583" s="6">
        <v>0.1236189540878959</v>
      </c>
      <c r="X583" s="6">
        <v>0.478311992062735</v>
      </c>
      <c r="Y583" s="6">
        <v>-5.9500834254745519E-2</v>
      </c>
      <c r="Z583" s="6">
        <v>-5.8001820725438975</v>
      </c>
      <c r="AA583" s="6">
        <v>-21.616762719717929</v>
      </c>
      <c r="AB583" s="6">
        <v>-3.5462476965855139E-3</v>
      </c>
      <c r="AC583" s="6">
        <v>-5.8132906900992865</v>
      </c>
      <c r="AD583" s="12">
        <v>1720.5686719636781</v>
      </c>
    </row>
    <row r="584" spans="1:30">
      <c r="A584" s="18" t="s">
        <v>441</v>
      </c>
      <c r="B584" s="18" t="s">
        <v>2155</v>
      </c>
      <c r="C584" s="18" t="s">
        <v>3583</v>
      </c>
      <c r="D584" s="9">
        <v>42908000000</v>
      </c>
      <c r="E584" s="9">
        <v>55982000000</v>
      </c>
      <c r="F584" s="10">
        <v>95949373000</v>
      </c>
      <c r="G584" s="10">
        <v>47547000000</v>
      </c>
      <c r="H584" s="9">
        <v>3083000000</v>
      </c>
      <c r="I584" s="9">
        <v>10585000000</v>
      </c>
      <c r="J584" s="10">
        <v>23763236000</v>
      </c>
      <c r="K584" s="10">
        <v>7325000000</v>
      </c>
      <c r="L584" s="9">
        <v>-7953000000</v>
      </c>
      <c r="M584" s="9">
        <v>1041000000</v>
      </c>
      <c r="N584" s="10">
        <v>5193569000</v>
      </c>
      <c r="O584" s="12">
        <v>-4455000000</v>
      </c>
      <c r="P584" s="6">
        <v>-0.63976072389573624</v>
      </c>
      <c r="Q584" s="6">
        <v>-0.64106956194427378</v>
      </c>
      <c r="R584" s="6">
        <v>0.18404171312422998</v>
      </c>
      <c r="S584" s="6">
        <v>0.32190221296736377</v>
      </c>
      <c r="T584" s="6">
        <v>7.185140300177123E-2</v>
      </c>
      <c r="U584" s="6">
        <v>0.18907863241756279</v>
      </c>
      <c r="V584" s="6">
        <v>0.24766431772305589</v>
      </c>
      <c r="W584" s="6">
        <v>0.15405808989000358</v>
      </c>
      <c r="X584" s="6">
        <v>-3.5367538755877725</v>
      </c>
      <c r="Y584" s="6">
        <v>-0.74159932607753909</v>
      </c>
      <c r="Z584" s="6">
        <v>0.9485513732019597</v>
      </c>
      <c r="AA584" s="6">
        <v>0.35393213422435543</v>
      </c>
      <c r="AB584" s="6">
        <v>-1.683096370233496</v>
      </c>
      <c r="AC584" s="6">
        <v>-0.13718061940109863</v>
      </c>
      <c r="AD584" s="12">
        <v>-1129.1280806053003</v>
      </c>
    </row>
    <row r="585" spans="1:30">
      <c r="A585" s="18" t="s">
        <v>130</v>
      </c>
      <c r="B585" s="18" t="s">
        <v>1804</v>
      </c>
      <c r="C585" s="18" t="s">
        <v>3579</v>
      </c>
      <c r="D585" s="9">
        <v>1032809000000</v>
      </c>
      <c r="E585" s="9">
        <v>1341655000000</v>
      </c>
      <c r="F585" s="10">
        <v>1629603830000</v>
      </c>
      <c r="G585" s="10">
        <v>1077914000000</v>
      </c>
      <c r="H585" s="9">
        <v>359003000000</v>
      </c>
      <c r="I585" s="9">
        <v>520967000000</v>
      </c>
      <c r="J585" s="10">
        <v>692972846000</v>
      </c>
      <c r="K585" s="10">
        <v>414393000000</v>
      </c>
      <c r="L585" s="9">
        <v>121190000000</v>
      </c>
      <c r="M585" s="9">
        <v>181793000000</v>
      </c>
      <c r="N585" s="10">
        <v>264595710000</v>
      </c>
      <c r="O585" s="12">
        <v>153098000000</v>
      </c>
      <c r="P585" s="6" t="e">
        <v>#DIV/0!</v>
      </c>
      <c r="Q585" s="6" t="e">
        <v>#DIV/0!</v>
      </c>
      <c r="R585" s="6">
        <v>0.21072909554380526</v>
      </c>
      <c r="S585" s="6">
        <v>0.10514250093811324</v>
      </c>
      <c r="T585" s="6">
        <v>0.34759863634031074</v>
      </c>
      <c r="U585" s="6">
        <v>0.38830176163022534</v>
      </c>
      <c r="V585" s="6">
        <v>0.42524006954500099</v>
      </c>
      <c r="W585" s="6">
        <v>0.38443976050037387</v>
      </c>
      <c r="X585" s="6" t="e">
        <v>#DIV/0!</v>
      </c>
      <c r="Y585" s="6" t="e">
        <v>#DIV/0!</v>
      </c>
      <c r="Z585" s="6">
        <v>0.99164271789120306</v>
      </c>
      <c r="AA585" s="6">
        <v>0.42338623453174534</v>
      </c>
      <c r="AB585" s="6">
        <v>0.44802585324945787</v>
      </c>
      <c r="AC585" s="6">
        <v>0.44282114264116623</v>
      </c>
      <c r="AD585" s="12">
        <v>1914.14796812749</v>
      </c>
    </row>
    <row r="586" spans="1:30">
      <c r="A586" s="18" t="s">
        <v>131</v>
      </c>
      <c r="B586" s="18" t="s">
        <v>1805</v>
      </c>
      <c r="C586" s="18" t="s">
        <v>3578</v>
      </c>
      <c r="D586" s="9">
        <v>13146000000</v>
      </c>
      <c r="E586" s="9">
        <v>8333000000</v>
      </c>
      <c r="F586" s="10">
        <v>82838861000</v>
      </c>
      <c r="G586" s="10">
        <v>33783000000</v>
      </c>
      <c r="H586" s="9">
        <v>190000000</v>
      </c>
      <c r="I586" s="9">
        <v>102000000</v>
      </c>
      <c r="J586" s="10">
        <v>583628000</v>
      </c>
      <c r="K586" s="10">
        <v>169000000</v>
      </c>
      <c r="L586" s="9">
        <v>85000000</v>
      </c>
      <c r="M586" s="9">
        <v>-79000000</v>
      </c>
      <c r="N586" s="10">
        <v>0</v>
      </c>
      <c r="O586" s="12">
        <v>246000000</v>
      </c>
      <c r="P586" s="6">
        <v>0.25622966654356016</v>
      </c>
      <c r="Q586" s="6" t="e">
        <v>#DIV/0!</v>
      </c>
      <c r="R586" s="6">
        <v>0.63405243665172739</v>
      </c>
      <c r="S586" s="6">
        <v>1.569870224710554</v>
      </c>
      <c r="T586" s="6">
        <v>1.4453065571276433E-2</v>
      </c>
      <c r="U586" s="6">
        <v>1.2240489619584783E-2</v>
      </c>
      <c r="V586" s="6">
        <v>7.0453407127362604E-3</v>
      </c>
      <c r="W586" s="6">
        <v>5.0025160583725544E-3</v>
      </c>
      <c r="X586" s="6">
        <v>-0.82994856896499203</v>
      </c>
      <c r="Y586" s="6">
        <v>0.69420493540615369</v>
      </c>
      <c r="Z586" s="6">
        <v>1</v>
      </c>
      <c r="AA586" s="6">
        <v>1.8952725201740765</v>
      </c>
      <c r="AB586" s="6">
        <v>-0.98649863045256481</v>
      </c>
      <c r="AC586" s="6">
        <v>-0.30784344996620971</v>
      </c>
      <c r="AD586" s="12">
        <v>14.986619090098127</v>
      </c>
    </row>
    <row r="587" spans="1:30">
      <c r="A587" s="18" t="s">
        <v>132</v>
      </c>
      <c r="B587" s="18" t="s">
        <v>1806</v>
      </c>
      <c r="C587" s="18" t="s">
        <v>3578</v>
      </c>
      <c r="D587" s="9">
        <v>106119000000</v>
      </c>
      <c r="E587" s="9">
        <v>128659000000</v>
      </c>
      <c r="F587" s="10">
        <v>137971996000</v>
      </c>
      <c r="G587" s="10">
        <v>114596000000</v>
      </c>
      <c r="H587" s="9">
        <v>24828000000</v>
      </c>
      <c r="I587" s="9">
        <v>21289000000</v>
      </c>
      <c r="J587" s="10">
        <v>26203627000</v>
      </c>
      <c r="K587" s="10">
        <v>25611000000</v>
      </c>
      <c r="L587" s="9">
        <v>982000000</v>
      </c>
      <c r="M587" s="9">
        <v>1776000000</v>
      </c>
      <c r="N587" s="10">
        <v>4434352000</v>
      </c>
      <c r="O587" s="12">
        <v>2314000000</v>
      </c>
      <c r="P587" s="6">
        <v>3.0257127651973529E-2</v>
      </c>
      <c r="Q587" s="6">
        <v>0.24993842748503181</v>
      </c>
      <c r="R587" s="6">
        <v>0.29365229477569227</v>
      </c>
      <c r="S587" s="6">
        <v>-4.2848915966671862E-2</v>
      </c>
      <c r="T587" s="6">
        <v>0.23396375766827807</v>
      </c>
      <c r="U587" s="6">
        <v>0.16546840873938085</v>
      </c>
      <c r="V587" s="6">
        <v>0.18991989504884746</v>
      </c>
      <c r="W587" s="6">
        <v>0.22348947607246325</v>
      </c>
      <c r="X587" s="6">
        <v>2.9937915436850961E-2</v>
      </c>
      <c r="Y587" s="6">
        <v>-0.45909789448747923</v>
      </c>
      <c r="Z587" s="6">
        <v>3.7403380894771666E-2</v>
      </c>
      <c r="AA587" s="6">
        <v>6.3357081316746777E-2</v>
      </c>
      <c r="AB587" s="6">
        <v>-0.13082625623980892</v>
      </c>
      <c r="AC587" s="6">
        <v>-9.1389065204180636E-2</v>
      </c>
      <c r="AD587" s="12">
        <v>690.36688453159036</v>
      </c>
    </row>
    <row r="588" spans="1:30">
      <c r="A588" s="18" t="s">
        <v>1184</v>
      </c>
      <c r="B588" s="18" t="s">
        <v>2780</v>
      </c>
      <c r="C588" s="18" t="s">
        <v>3574</v>
      </c>
      <c r="D588" s="9">
        <v>1104848000000</v>
      </c>
      <c r="E588" s="9">
        <v>1104848000000</v>
      </c>
      <c r="F588" s="10">
        <v>0</v>
      </c>
      <c r="G588" s="10">
        <v>0</v>
      </c>
      <c r="H588" s="9">
        <v>129347000000</v>
      </c>
      <c r="I588" s="9">
        <v>129347000000</v>
      </c>
      <c r="J588" s="10">
        <v>0</v>
      </c>
      <c r="K588" s="10">
        <v>0</v>
      </c>
      <c r="L588" s="9">
        <v>12440000000</v>
      </c>
      <c r="M588" s="9">
        <v>12440000000</v>
      </c>
      <c r="N588" s="10">
        <v>0</v>
      </c>
      <c r="O588" s="12">
        <v>-9851000000</v>
      </c>
      <c r="P588" s="6">
        <v>3.2300356922137921</v>
      </c>
      <c r="Q588" s="6">
        <v>3.6024765333828825</v>
      </c>
      <c r="R588" s="6">
        <v>-1</v>
      </c>
      <c r="S588" s="6">
        <v>-1</v>
      </c>
      <c r="T588" s="6">
        <v>0.11707221264825569</v>
      </c>
      <c r="U588" s="6">
        <v>0.11707221264825569</v>
      </c>
      <c r="V588" s="6" t="e">
        <v>#DIV/0!</v>
      </c>
      <c r="W588" s="6" t="e">
        <v>#DIV/0!</v>
      </c>
      <c r="X588" s="6">
        <v>2.3110532630240934</v>
      </c>
      <c r="Y588" s="6">
        <v>0.94369555982069131</v>
      </c>
      <c r="Z588" s="6">
        <v>-1</v>
      </c>
      <c r="AA588" s="6">
        <v>-13.797213530490877</v>
      </c>
      <c r="AB588" s="6">
        <v>1.0619530662325958</v>
      </c>
      <c r="AC588" s="6">
        <v>-4.0540235857005635</v>
      </c>
      <c r="AD588" s="12">
        <v>598.28821656050957</v>
      </c>
    </row>
    <row r="589" spans="1:30">
      <c r="A589" s="18" t="s">
        <v>1185</v>
      </c>
      <c r="B589" s="18" t="s">
        <v>2781</v>
      </c>
      <c r="C589" s="18" t="s">
        <v>3597</v>
      </c>
      <c r="D589" s="9">
        <v>65255000000</v>
      </c>
      <c r="E589" s="9">
        <v>24062000000</v>
      </c>
      <c r="F589" s="10">
        <v>108676429000</v>
      </c>
      <c r="G589" s="10">
        <v>0</v>
      </c>
      <c r="H589" s="9">
        <v>16147000000</v>
      </c>
      <c r="I589" s="9">
        <v>6461000000</v>
      </c>
      <c r="J589" s="10">
        <v>27907162000</v>
      </c>
      <c r="K589" s="10">
        <v>0</v>
      </c>
      <c r="L589" s="9">
        <v>16389000000</v>
      </c>
      <c r="M589" s="9">
        <v>4569000000</v>
      </c>
      <c r="N589" s="10">
        <v>26343411000</v>
      </c>
      <c r="O589" s="12">
        <v>0</v>
      </c>
      <c r="P589" s="6">
        <v>0.24270880545807688</v>
      </c>
      <c r="Q589" s="6">
        <v>-0.81783077922901648</v>
      </c>
      <c r="R589" s="6">
        <v>-0.47268039782816729</v>
      </c>
      <c r="S589" s="6">
        <v>-1</v>
      </c>
      <c r="T589" s="6">
        <v>0.24744464025745153</v>
      </c>
      <c r="U589" s="6">
        <v>0.26851467043471033</v>
      </c>
      <c r="V589" s="6">
        <v>0.25679130476397971</v>
      </c>
      <c r="W589" s="6" t="e">
        <v>#DIV/0!</v>
      </c>
      <c r="X589" s="6">
        <v>-0.4304904347144059</v>
      </c>
      <c r="Y589" s="6">
        <v>-0.85055872459380988</v>
      </c>
      <c r="Z589" s="6">
        <v>-0.3933079165150124</v>
      </c>
      <c r="AA589" s="6">
        <v>-1</v>
      </c>
      <c r="AB589" s="6">
        <v>-0.28221004642360481</v>
      </c>
      <c r="AC589" s="6">
        <v>-0.25</v>
      </c>
      <c r="AD589" s="12">
        <v>2627.8561666666665</v>
      </c>
    </row>
    <row r="590" spans="1:30">
      <c r="A590" s="18" t="s">
        <v>1106</v>
      </c>
      <c r="B590" s="18" t="s">
        <v>2645</v>
      </c>
      <c r="C590" s="18" t="s">
        <v>3590</v>
      </c>
      <c r="D590" s="9">
        <v>246499000000</v>
      </c>
      <c r="E590" s="9">
        <v>231685000000</v>
      </c>
      <c r="F590" s="10">
        <v>217803785000</v>
      </c>
      <c r="G590" s="10">
        <v>194227000000</v>
      </c>
      <c r="H590" s="9">
        <v>44946000000</v>
      </c>
      <c r="I590" s="9">
        <v>46046000000</v>
      </c>
      <c r="J590" s="10">
        <v>35151650000</v>
      </c>
      <c r="K590" s="10">
        <v>41774000000</v>
      </c>
      <c r="L590" s="9">
        <v>11599000000</v>
      </c>
      <c r="M590" s="9">
        <v>6561000000</v>
      </c>
      <c r="N590" s="10">
        <v>20724932000</v>
      </c>
      <c r="O590" s="12">
        <v>7365000000</v>
      </c>
      <c r="P590" s="6">
        <v>1.3809378492106674E-2</v>
      </c>
      <c r="Q590" s="6">
        <v>-5.0314671447660483E-2</v>
      </c>
      <c r="R590" s="6">
        <v>-1.778378553531278E-2</v>
      </c>
      <c r="S590" s="6">
        <v>-0.15637710960263523</v>
      </c>
      <c r="T590" s="6">
        <v>0.18233745370163773</v>
      </c>
      <c r="U590" s="6">
        <v>0.1987439842890131</v>
      </c>
      <c r="V590" s="6">
        <v>0.16139136425016673</v>
      </c>
      <c r="W590" s="6">
        <v>0.21507823320135719</v>
      </c>
      <c r="X590" s="6">
        <v>0.64915984931345361</v>
      </c>
      <c r="Y590" s="6">
        <v>0.1210633091073557</v>
      </c>
      <c r="Z590" s="6">
        <v>4.5647166357974669</v>
      </c>
      <c r="AA590" s="6">
        <v>1.9662541648232292</v>
      </c>
      <c r="AB590" s="6">
        <v>2.3900967661346395</v>
      </c>
      <c r="AC590" s="6">
        <v>0.64584756256220133</v>
      </c>
      <c r="AD590" s="12">
        <v>1648.0535051958127</v>
      </c>
    </row>
    <row r="591" spans="1:30">
      <c r="A591" s="18" t="s">
        <v>2783</v>
      </c>
      <c r="B591" s="18" t="s">
        <v>2784</v>
      </c>
      <c r="C591" s="18" t="s">
        <v>3577</v>
      </c>
      <c r="D591" s="10">
        <v>362681000000</v>
      </c>
      <c r="E591" s="10">
        <v>456482000000</v>
      </c>
      <c r="F591" s="10">
        <v>718691455000</v>
      </c>
      <c r="G591" s="10">
        <v>0</v>
      </c>
      <c r="H591" s="10">
        <v>44267000000</v>
      </c>
      <c r="I591" s="10">
        <v>61206000000</v>
      </c>
      <c r="J591" s="10">
        <v>52481474000</v>
      </c>
      <c r="K591" s="10">
        <v>0</v>
      </c>
      <c r="L591" s="10">
        <v>14574000000</v>
      </c>
      <c r="M591" s="10">
        <v>30479000000</v>
      </c>
      <c r="N591" s="10">
        <v>10719025000</v>
      </c>
      <c r="O591" s="12">
        <v>0</v>
      </c>
      <c r="P591" s="6">
        <v>-0.33754852359767129</v>
      </c>
      <c r="Q591" s="6">
        <v>0.64706339136469448</v>
      </c>
      <c r="R591" s="6">
        <v>-2.441247438396433E-3</v>
      </c>
      <c r="S591" s="6">
        <v>-1</v>
      </c>
      <c r="T591" s="6">
        <v>0.12205491878537889</v>
      </c>
      <c r="U591" s="6">
        <v>0.13408195722941979</v>
      </c>
      <c r="V591" s="6">
        <v>7.302365101864193E-2</v>
      </c>
      <c r="W591" s="6" t="e">
        <v>#DIV/0!</v>
      </c>
      <c r="X591" s="6">
        <v>2.1038658204032792E-2</v>
      </c>
      <c r="Y591" s="6">
        <v>1.4190522121669722</v>
      </c>
      <c r="Z591" s="6">
        <v>-0.76763551353040627</v>
      </c>
      <c r="AA591" s="6">
        <v>-1</v>
      </c>
      <c r="AB591" s="6">
        <v>-0.23944403189577967</v>
      </c>
      <c r="AC591" s="6">
        <v>-0.25</v>
      </c>
      <c r="AD591" s="12">
        <v>1815.7676750849093</v>
      </c>
    </row>
    <row r="592" spans="1:30">
      <c r="A592" s="18" t="s">
        <v>917</v>
      </c>
      <c r="B592" s="18" t="s">
        <v>2785</v>
      </c>
      <c r="C592" s="18" t="s">
        <v>3606</v>
      </c>
      <c r="D592" s="10">
        <v>212193000000</v>
      </c>
      <c r="E592" s="10">
        <v>78397000000</v>
      </c>
      <c r="F592" s="10">
        <v>189555255000</v>
      </c>
      <c r="G592" s="10">
        <v>137909000000</v>
      </c>
      <c r="H592" s="10">
        <v>57902000000</v>
      </c>
      <c r="I592" s="10">
        <v>26455000000</v>
      </c>
      <c r="J592" s="10">
        <v>44218641000</v>
      </c>
      <c r="K592" s="10">
        <v>12423000000</v>
      </c>
      <c r="L592" s="10">
        <v>25278000000</v>
      </c>
      <c r="M592" s="10">
        <v>10263000000</v>
      </c>
      <c r="N592" s="10">
        <v>16775936000</v>
      </c>
      <c r="O592" s="12">
        <v>3476000000</v>
      </c>
      <c r="P592" s="6">
        <v>6.5368453994305742E-2</v>
      </c>
      <c r="Q592" s="6">
        <v>-0.21754328172329521</v>
      </c>
      <c r="R592" s="6">
        <v>-5.0235248366162508E-3</v>
      </c>
      <c r="S592" s="6">
        <v>5.001002585066644E-2</v>
      </c>
      <c r="T592" s="6">
        <v>0.2728742229951035</v>
      </c>
      <c r="U592" s="6">
        <v>0.33744913708432722</v>
      </c>
      <c r="V592" s="6">
        <v>0.23327573271445309</v>
      </c>
      <c r="W592" s="6">
        <v>9.0081140462188833E-2</v>
      </c>
      <c r="X592" s="6">
        <v>-7.5125213113613268E-2</v>
      </c>
      <c r="Y592" s="6">
        <v>-0.37598659453871613</v>
      </c>
      <c r="Z592" s="6">
        <v>-0.42766048814108321</v>
      </c>
      <c r="AA592" s="6">
        <v>-0.83847399185975713</v>
      </c>
      <c r="AB592" s="6">
        <v>-0.20161264197151152</v>
      </c>
      <c r="AC592" s="6">
        <v>-0.2039027450822373</v>
      </c>
      <c r="AD592" s="12">
        <v>4203.8758162522981</v>
      </c>
    </row>
    <row r="593" spans="1:30">
      <c r="A593" s="18" t="s">
        <v>1186</v>
      </c>
      <c r="B593" s="18" t="s">
        <v>2786</v>
      </c>
      <c r="C593" s="18" t="s">
        <v>3581</v>
      </c>
      <c r="D593" s="9">
        <v>771187000000</v>
      </c>
      <c r="E593" s="9">
        <v>850926000000</v>
      </c>
      <c r="F593" s="10">
        <v>903607102000</v>
      </c>
      <c r="G593" s="10">
        <v>936481000000</v>
      </c>
      <c r="H593" s="9">
        <v>516376000000</v>
      </c>
      <c r="I593" s="9">
        <v>576223000000</v>
      </c>
      <c r="J593" s="10">
        <v>515214186000</v>
      </c>
      <c r="K593" s="10">
        <v>273099000000</v>
      </c>
      <c r="L593" s="9">
        <v>219958000000</v>
      </c>
      <c r="M593" s="9">
        <v>269428000000</v>
      </c>
      <c r="N593" s="10">
        <v>221002543000</v>
      </c>
      <c r="O593" s="12">
        <v>15076000000</v>
      </c>
      <c r="P593" s="6">
        <v>-0.13864498407907075</v>
      </c>
      <c r="Q593" s="6">
        <v>-2.6641632399653566E-2</v>
      </c>
      <c r="R593" s="6">
        <v>2.9051627240090586E-2</v>
      </c>
      <c r="S593" s="6">
        <v>0.3203661826773937</v>
      </c>
      <c r="T593" s="6">
        <v>0.66958597590467683</v>
      </c>
      <c r="U593" s="6">
        <v>0.67717169295567414</v>
      </c>
      <c r="V593" s="6">
        <v>0.57017500732303894</v>
      </c>
      <c r="W593" s="6">
        <v>0.29162257429675564</v>
      </c>
      <c r="X593" s="6">
        <v>-0.27145239082697048</v>
      </c>
      <c r="Y593" s="6">
        <v>-0.28827596426221441</v>
      </c>
      <c r="Z593" s="6">
        <v>6.0166287986186069E-2</v>
      </c>
      <c r="AA593" s="6">
        <v>-0.92416997757468344</v>
      </c>
      <c r="AB593" s="6">
        <v>-0.30325650185028297</v>
      </c>
      <c r="AC593" s="6">
        <v>-0.23516490898843492</v>
      </c>
      <c r="AD593" s="12">
        <v>1207.2234921671072</v>
      </c>
    </row>
    <row r="594" spans="1:30">
      <c r="A594" s="18" t="s">
        <v>1187</v>
      </c>
      <c r="B594" s="18" t="s">
        <v>2787</v>
      </c>
      <c r="C594" s="18" t="s">
        <v>3584</v>
      </c>
      <c r="D594" s="9">
        <v>77630000000</v>
      </c>
      <c r="E594" s="9">
        <v>153561000000</v>
      </c>
      <c r="F594" s="10">
        <v>79328737000</v>
      </c>
      <c r="G594" s="10">
        <v>93041000000</v>
      </c>
      <c r="H594" s="9">
        <v>9740000000</v>
      </c>
      <c r="I594" s="9">
        <v>13659000000</v>
      </c>
      <c r="J594" s="10">
        <v>10043779000</v>
      </c>
      <c r="K594" s="10">
        <v>8087000000</v>
      </c>
      <c r="L594" s="9">
        <v>2262000000</v>
      </c>
      <c r="M594" s="9">
        <v>4310000000</v>
      </c>
      <c r="N594" s="10">
        <v>3167458000</v>
      </c>
      <c r="O594" s="12">
        <v>1292000000</v>
      </c>
      <c r="P594" s="6">
        <v>1.7068211198551673</v>
      </c>
      <c r="Q594" s="6">
        <v>2.6178808012414017</v>
      </c>
      <c r="R594" s="6">
        <v>0.82161942752592765</v>
      </c>
      <c r="S594" s="6">
        <v>1.9883046029868099</v>
      </c>
      <c r="T594" s="6">
        <v>0.12546695865000643</v>
      </c>
      <c r="U594" s="6">
        <v>8.894836579600289E-2</v>
      </c>
      <c r="V594" s="6">
        <v>0.12660959167924229</v>
      </c>
      <c r="W594" s="6">
        <v>8.6918670263647205E-2</v>
      </c>
      <c r="X594" s="6">
        <v>7.1391481432260653</v>
      </c>
      <c r="Y594" s="6">
        <v>6.8332285788950893</v>
      </c>
      <c r="Z594" s="6">
        <v>2.2516090517024709</v>
      </c>
      <c r="AA594" s="6">
        <v>13.708973788938863</v>
      </c>
      <c r="AB594" s="6">
        <v>-0.29388535099858848</v>
      </c>
      <c r="AC594" s="6">
        <v>-3.6799502626801694</v>
      </c>
      <c r="AD594" s="12">
        <v>2229.7138521310967</v>
      </c>
    </row>
    <row r="595" spans="1:30">
      <c r="A595" s="18" t="s">
        <v>1205</v>
      </c>
      <c r="B595" s="18" t="s">
        <v>2814</v>
      </c>
      <c r="C595" s="18" t="s">
        <v>3584</v>
      </c>
      <c r="D595" s="9">
        <v>397099000000</v>
      </c>
      <c r="E595" s="9">
        <v>358461000000</v>
      </c>
      <c r="F595" s="10">
        <v>392054857000</v>
      </c>
      <c r="G595" s="10">
        <v>263530000000</v>
      </c>
      <c r="H595" s="9">
        <v>44863000000</v>
      </c>
      <c r="I595" s="9">
        <v>50102000000</v>
      </c>
      <c r="J595" s="10">
        <v>46508064000</v>
      </c>
      <c r="K595" s="10">
        <v>55930000000</v>
      </c>
      <c r="L595" s="9">
        <v>2741000000</v>
      </c>
      <c r="M595" s="9">
        <v>11478000000</v>
      </c>
      <c r="N595" s="10">
        <v>-6349371000</v>
      </c>
      <c r="O595" s="12">
        <v>11023000000</v>
      </c>
      <c r="P595" s="6">
        <v>-0.31103860321271398</v>
      </c>
      <c r="Q595" s="6">
        <v>-0.12499030507994061</v>
      </c>
      <c r="R595" s="6">
        <v>-0.29121388630994399</v>
      </c>
      <c r="S595" s="6">
        <v>-0.43931409490788614</v>
      </c>
      <c r="T595" s="6">
        <v>0.11297686471131883</v>
      </c>
      <c r="U595" s="6">
        <v>0.13976973785153754</v>
      </c>
      <c r="V595" s="6">
        <v>0.11862641966963312</v>
      </c>
      <c r="W595" s="6">
        <v>0.21223390126361324</v>
      </c>
      <c r="X595" s="6">
        <v>-0.8264042857974665</v>
      </c>
      <c r="Y595" s="6">
        <v>0.43598872120661958</v>
      </c>
      <c r="Z595" s="6">
        <v>-9.7796652587924555</v>
      </c>
      <c r="AA595" s="6">
        <v>-0.12983748330697947</v>
      </c>
      <c r="AB595" s="6">
        <v>-0.35699653893850114</v>
      </c>
      <c r="AC595" s="6">
        <v>-7.0501888735664736E-2</v>
      </c>
      <c r="AD595" s="12">
        <v>734.52435688297396</v>
      </c>
    </row>
    <row r="596" spans="1:30">
      <c r="A596" s="18" t="s">
        <v>928</v>
      </c>
      <c r="B596" s="18" t="s">
        <v>2788</v>
      </c>
      <c r="C596" s="18" t="s">
        <v>3595</v>
      </c>
      <c r="D596" s="9">
        <v>2022480000000</v>
      </c>
      <c r="E596" s="9">
        <v>2924826000000</v>
      </c>
      <c r="F596" s="10">
        <v>1775524000000</v>
      </c>
      <c r="G596" s="10">
        <v>2839877000000</v>
      </c>
      <c r="H596" s="9"/>
      <c r="I596" s="9"/>
      <c r="J596" s="10">
        <v>0</v>
      </c>
      <c r="K596" s="10">
        <v>785741000000</v>
      </c>
      <c r="L596" s="9">
        <v>307185000000</v>
      </c>
      <c r="M596" s="9">
        <v>771869000000</v>
      </c>
      <c r="N596" s="10">
        <v>531568000000</v>
      </c>
      <c r="O596" s="12">
        <v>785741000000</v>
      </c>
      <c r="P596" s="6">
        <v>0.13514314450950107</v>
      </c>
      <c r="Q596" s="6">
        <v>0.41281950338251527</v>
      </c>
      <c r="R596" s="6">
        <v>-0.15853458563305495</v>
      </c>
      <c r="S596" s="6">
        <v>0.15542761217287573</v>
      </c>
      <c r="T596" s="6">
        <v>0</v>
      </c>
      <c r="U596" s="6">
        <v>0</v>
      </c>
      <c r="V596" s="6">
        <v>0</v>
      </c>
      <c r="W596" s="6">
        <v>0.27668134922744891</v>
      </c>
      <c r="X596" s="6">
        <v>-0.17263028611906411</v>
      </c>
      <c r="Y596" s="6">
        <v>3.730169138374801</v>
      </c>
      <c r="Z596" s="6">
        <v>-0.38115722183868839</v>
      </c>
      <c r="AA596" s="6">
        <v>-6.9294112351671683E-2</v>
      </c>
      <c r="AB596" s="6">
        <v>0.3713128911670267</v>
      </c>
      <c r="AC596" s="6">
        <v>0.23341945778799333</v>
      </c>
      <c r="AD596" s="12">
        <v>1328.6161085439878</v>
      </c>
    </row>
    <row r="597" spans="1:30">
      <c r="A597" s="18" t="s">
        <v>1188</v>
      </c>
      <c r="B597" s="18" t="s">
        <v>2789</v>
      </c>
      <c r="C597" s="18" t="s">
        <v>3594</v>
      </c>
      <c r="D597" s="9">
        <v>160111000000</v>
      </c>
      <c r="E597" s="9">
        <v>134259000000</v>
      </c>
      <c r="F597" s="10">
        <v>76925866000</v>
      </c>
      <c r="G597" s="10">
        <v>27315000000</v>
      </c>
      <c r="H597" s="9">
        <v>24051000000</v>
      </c>
      <c r="I597" s="9">
        <v>31568000000</v>
      </c>
      <c r="J597" s="10">
        <v>23850521000</v>
      </c>
      <c r="K597" s="10">
        <v>7089000000</v>
      </c>
      <c r="L597" s="9">
        <v>5271000000</v>
      </c>
      <c r="M597" s="9">
        <v>6813000000</v>
      </c>
      <c r="N597" s="10">
        <v>1790264000</v>
      </c>
      <c r="O597" s="12">
        <v>542000000</v>
      </c>
      <c r="P597" s="6">
        <v>0.2202562569287862</v>
      </c>
      <c r="Q597" s="6">
        <v>-3.8708710483047436E-2</v>
      </c>
      <c r="R597" s="6">
        <v>1.5097495299223348E-2</v>
      </c>
      <c r="S597" s="6">
        <v>-0.29119595751924426</v>
      </c>
      <c r="T597" s="6">
        <v>0.15021453866380199</v>
      </c>
      <c r="U597" s="6">
        <v>0.23512762645334764</v>
      </c>
      <c r="V597" s="6">
        <v>0.31004553136912361</v>
      </c>
      <c r="W597" s="6">
        <v>0.25952773201537616</v>
      </c>
      <c r="X597" s="6">
        <v>-3.3663917365529317E-2</v>
      </c>
      <c r="Y597" s="6">
        <v>7.5701985680893993E-2</v>
      </c>
      <c r="Z597" s="6">
        <v>-0.36252227791846126</v>
      </c>
      <c r="AA597" s="6">
        <v>-0.68333471032099058</v>
      </c>
      <c r="AB597" s="6">
        <v>-5.8124735000350425E-2</v>
      </c>
      <c r="AC597" s="6">
        <v>-0.16062484352816098</v>
      </c>
      <c r="AD597" s="12">
        <v>2544.5569964328138</v>
      </c>
    </row>
    <row r="598" spans="1:30">
      <c r="A598" s="18" t="s">
        <v>442</v>
      </c>
      <c r="B598" s="18" t="s">
        <v>2156</v>
      </c>
      <c r="C598" s="18" t="s">
        <v>3587</v>
      </c>
      <c r="D598" s="9">
        <v>486574000000</v>
      </c>
      <c r="E598" s="9">
        <v>469861000000</v>
      </c>
      <c r="F598" s="10">
        <v>510118113000</v>
      </c>
      <c r="G598" s="10">
        <v>0</v>
      </c>
      <c r="H598" s="9">
        <v>90198000000</v>
      </c>
      <c r="I598" s="9">
        <v>96850000000</v>
      </c>
      <c r="J598" s="10">
        <v>106118399000</v>
      </c>
      <c r="K598" s="10">
        <v>0</v>
      </c>
      <c r="L598" s="9">
        <v>33370000000</v>
      </c>
      <c r="M598" s="9">
        <v>34551000000</v>
      </c>
      <c r="N598" s="10">
        <v>10858094000</v>
      </c>
      <c r="O598" s="12">
        <v>0</v>
      </c>
      <c r="P598" s="6">
        <v>0.14286004658141219</v>
      </c>
      <c r="Q598" s="6">
        <v>9.8994422712858719E-4</v>
      </c>
      <c r="R598" s="6">
        <v>4.4818336448066369E-2</v>
      </c>
      <c r="S598" s="6">
        <v>-1</v>
      </c>
      <c r="T598" s="6">
        <v>0.18537365333947148</v>
      </c>
      <c r="U598" s="6">
        <v>0.20612479009749693</v>
      </c>
      <c r="V598" s="6">
        <v>0.20802711430087956</v>
      </c>
      <c r="W598" s="6" t="e">
        <v>#DIV/0!</v>
      </c>
      <c r="X598" s="6">
        <v>0.26725431282126344</v>
      </c>
      <c r="Y598" s="6">
        <v>-0.20308705154766327</v>
      </c>
      <c r="Z598" s="6">
        <v>-0.72552128335941601</v>
      </c>
      <c r="AA598" s="6">
        <v>-1</v>
      </c>
      <c r="AB598" s="6">
        <v>-0.22423581210601962</v>
      </c>
      <c r="AC598" s="6">
        <v>-0.25</v>
      </c>
      <c r="AD598" s="12">
        <v>801.79544399689064</v>
      </c>
    </row>
    <row r="599" spans="1:30">
      <c r="A599" s="18" t="s">
        <v>1191</v>
      </c>
      <c r="B599" s="18" t="s">
        <v>2792</v>
      </c>
      <c r="C599" s="18" t="s">
        <v>3601</v>
      </c>
      <c r="D599" s="9">
        <v>493984000000</v>
      </c>
      <c r="E599" s="9">
        <v>554258000000</v>
      </c>
      <c r="F599" s="10">
        <v>575511504000</v>
      </c>
      <c r="G599" s="10">
        <v>616739000000</v>
      </c>
      <c r="H599" s="9">
        <v>94923000000</v>
      </c>
      <c r="I599" s="9">
        <v>79603000000</v>
      </c>
      <c r="J599" s="10">
        <v>95910714000</v>
      </c>
      <c r="K599" s="10">
        <v>95052000000</v>
      </c>
      <c r="L599" s="9">
        <v>53842000000</v>
      </c>
      <c r="M599" s="9">
        <v>51574000000</v>
      </c>
      <c r="N599" s="10">
        <v>53397455000</v>
      </c>
      <c r="O599" s="12">
        <v>52035000000</v>
      </c>
      <c r="P599" s="6">
        <v>-0.18078744671657754</v>
      </c>
      <c r="Q599" s="6">
        <v>-5.8829349572408415E-2</v>
      </c>
      <c r="R599" s="6">
        <v>-8.1849477756073444E-2</v>
      </c>
      <c r="S599" s="6">
        <v>1.902448844245103E-2</v>
      </c>
      <c r="T599" s="6">
        <v>0.19215804560471594</v>
      </c>
      <c r="U599" s="6">
        <v>0.14362084083585622</v>
      </c>
      <c r="V599" s="6">
        <v>0.16665299187485921</v>
      </c>
      <c r="W599" s="6">
        <v>0.15412030048367301</v>
      </c>
      <c r="X599" s="6">
        <v>0.21569506144622524</v>
      </c>
      <c r="Y599" s="6">
        <v>0.10283732428555369</v>
      </c>
      <c r="Z599" s="6">
        <v>0.10623194528450733</v>
      </c>
      <c r="AA599" s="6">
        <v>2.575887158294697E-3</v>
      </c>
      <c r="AB599" s="6">
        <v>0.18145291914314265</v>
      </c>
      <c r="AC599" s="6">
        <v>0.28018276008911702</v>
      </c>
      <c r="AD599" s="12">
        <v>2981.1616772244533</v>
      </c>
    </row>
    <row r="600" spans="1:30">
      <c r="A600" s="18" t="s">
        <v>1194</v>
      </c>
      <c r="B600" s="18" t="s">
        <v>2795</v>
      </c>
      <c r="C600" s="18" t="s">
        <v>3613</v>
      </c>
      <c r="D600" s="9">
        <v>39728000000</v>
      </c>
      <c r="E600" s="9">
        <v>62179000000</v>
      </c>
      <c r="F600" s="10">
        <v>55702190000</v>
      </c>
      <c r="G600" s="10">
        <v>51691000000</v>
      </c>
      <c r="H600" s="9">
        <v>2994000000</v>
      </c>
      <c r="I600" s="9">
        <v>6298000000</v>
      </c>
      <c r="J600" s="10">
        <v>6685403000</v>
      </c>
      <c r="K600" s="10">
        <v>6768000000</v>
      </c>
      <c r="L600" s="9">
        <v>365000000</v>
      </c>
      <c r="M600" s="9">
        <v>3150000000</v>
      </c>
      <c r="N600" s="10">
        <v>2547880000</v>
      </c>
      <c r="O600" s="12">
        <v>2651000000</v>
      </c>
      <c r="P600" s="6">
        <v>-0.36520112195037591</v>
      </c>
      <c r="Q600" s="6">
        <v>0.552360766833076</v>
      </c>
      <c r="R600" s="6">
        <v>-0.19525343019367047</v>
      </c>
      <c r="S600" s="6">
        <v>0.13540876588542755</v>
      </c>
      <c r="T600" s="6">
        <v>7.5362464760370521E-2</v>
      </c>
      <c r="U600" s="6">
        <v>0.10128821627880796</v>
      </c>
      <c r="V600" s="6">
        <v>0.12002046957220174</v>
      </c>
      <c r="W600" s="6">
        <v>0.1309318836934863</v>
      </c>
      <c r="X600" s="6">
        <v>-0.84605181721470424</v>
      </c>
      <c r="Y600" s="6">
        <v>1.5804289918963101</v>
      </c>
      <c r="Z600" s="6">
        <v>15.483876134196908</v>
      </c>
      <c r="AA600" s="6">
        <v>2.6446096102880947</v>
      </c>
      <c r="AB600" s="6">
        <v>0.28478691747037921</v>
      </c>
      <c r="AC600" s="6">
        <v>1.6386666320299477</v>
      </c>
      <c r="AD600" s="12">
        <v>1086.2392878240923</v>
      </c>
    </row>
    <row r="601" spans="1:30">
      <c r="A601" s="18" t="s">
        <v>2769</v>
      </c>
      <c r="B601" s="18" t="s">
        <v>3560</v>
      </c>
      <c r="C601" s="18" t="s">
        <v>3594</v>
      </c>
      <c r="D601" s="9">
        <v>4362064000000</v>
      </c>
      <c r="E601" s="9">
        <v>4496238000000</v>
      </c>
      <c r="F601" s="10">
        <v>5216738389000</v>
      </c>
      <c r="G601" s="10">
        <v>3145733000000</v>
      </c>
      <c r="H601" s="9">
        <v>256203000000</v>
      </c>
      <c r="I601" s="9">
        <v>233185000000</v>
      </c>
      <c r="J601" s="10">
        <v>289837235000</v>
      </c>
      <c r="K601" s="10">
        <v>200669000000</v>
      </c>
      <c r="L601" s="9">
        <v>20440000000</v>
      </c>
      <c r="M601" s="9">
        <v>35488000000</v>
      </c>
      <c r="N601" s="10">
        <v>48638599000</v>
      </c>
      <c r="O601" s="12">
        <v>10020000000</v>
      </c>
      <c r="P601" s="6">
        <v>0.38206507462754769</v>
      </c>
      <c r="Q601" s="6">
        <v>0.28822522343768447</v>
      </c>
      <c r="R601" s="6">
        <v>-1.5786575301973819E-3</v>
      </c>
      <c r="S601" s="6">
        <v>-0.2536472153808787</v>
      </c>
      <c r="T601" s="6">
        <v>5.873435144463722E-2</v>
      </c>
      <c r="U601" s="6">
        <v>5.1862245726316092E-2</v>
      </c>
      <c r="V601" s="6">
        <v>5.5559089489929187E-2</v>
      </c>
      <c r="W601" s="6">
        <v>6.3790855740140692E-2</v>
      </c>
      <c r="X601" s="6">
        <v>-0.42101421212392953</v>
      </c>
      <c r="Y601" s="6">
        <v>-0.22920132152681044</v>
      </c>
      <c r="Z601" s="6">
        <v>-0.1966941789553219</v>
      </c>
      <c r="AA601" s="6">
        <v>-0.79213853020341729</v>
      </c>
      <c r="AB601" s="6">
        <v>-0.11694090663834189</v>
      </c>
      <c r="AC601" s="6">
        <v>-0.15274989948396639</v>
      </c>
      <c r="AD601" s="12">
        <v>4587.9588750690828</v>
      </c>
    </row>
    <row r="602" spans="1:30">
      <c r="A602" s="18" t="s">
        <v>2798</v>
      </c>
      <c r="B602" s="18" t="s">
        <v>2799</v>
      </c>
      <c r="C602" s="18" t="s">
        <v>3581</v>
      </c>
      <c r="D602" s="9">
        <v>425253000000</v>
      </c>
      <c r="E602" s="9">
        <v>432947000000</v>
      </c>
      <c r="F602" s="10">
        <v>442030082000</v>
      </c>
      <c r="G602" s="10">
        <v>359096000000</v>
      </c>
      <c r="H602" s="9">
        <v>66841000000</v>
      </c>
      <c r="I602" s="9">
        <v>75085000000</v>
      </c>
      <c r="J602" s="10">
        <v>107855809000</v>
      </c>
      <c r="K602" s="10">
        <v>66264000000</v>
      </c>
      <c r="L602" s="9">
        <v>28293000000</v>
      </c>
      <c r="M602" s="9">
        <v>37656000000</v>
      </c>
      <c r="N602" s="10">
        <v>54342362000</v>
      </c>
      <c r="O602" s="12">
        <v>32102000000</v>
      </c>
      <c r="P602" s="6">
        <v>8.4394461725482272E-3</v>
      </c>
      <c r="Q602" s="6">
        <v>-3.7784270326417839E-2</v>
      </c>
      <c r="R602" s="6">
        <v>-8.1450112016091564E-2</v>
      </c>
      <c r="S602" s="6">
        <v>-0.10665798775265874</v>
      </c>
      <c r="T602" s="6">
        <v>0.15717937322017717</v>
      </c>
      <c r="U602" s="6">
        <v>0.17342769438291522</v>
      </c>
      <c r="V602" s="6">
        <v>0.24400106099566318</v>
      </c>
      <c r="W602" s="6">
        <v>0.18453004210573218</v>
      </c>
      <c r="X602" s="6">
        <v>0.85795656680682364</v>
      </c>
      <c r="Y602" s="6">
        <v>1.4854359678087017</v>
      </c>
      <c r="Z602" s="6">
        <v>2.3065976438556914</v>
      </c>
      <c r="AA602" s="6">
        <v>0.86427078228181076</v>
      </c>
      <c r="AB602" s="6">
        <v>1.2466626606410451</v>
      </c>
      <c r="AC602" s="6">
        <v>0.71724707389072639</v>
      </c>
      <c r="AD602" s="12">
        <v>11875.636872403891</v>
      </c>
    </row>
    <row r="603" spans="1:30">
      <c r="A603" s="18" t="s">
        <v>443</v>
      </c>
      <c r="B603" s="18" t="s">
        <v>2157</v>
      </c>
      <c r="C603" s="18" t="s">
        <v>3585</v>
      </c>
      <c r="D603" s="10">
        <v>0</v>
      </c>
      <c r="E603" s="9">
        <v>0</v>
      </c>
      <c r="F603" s="10">
        <v>84555000</v>
      </c>
      <c r="G603" s="10">
        <v>769000000</v>
      </c>
      <c r="H603" s="9">
        <v>0</v>
      </c>
      <c r="I603" s="9">
        <v>0</v>
      </c>
      <c r="J603" s="10">
        <v>0</v>
      </c>
      <c r="K603" s="10">
        <v>33000000</v>
      </c>
      <c r="L603" s="9">
        <v>-158000000</v>
      </c>
      <c r="M603" s="9">
        <v>-162000000</v>
      </c>
      <c r="N603" s="10">
        <v>563432000</v>
      </c>
      <c r="O603" s="12">
        <v>24000000</v>
      </c>
      <c r="P603" s="6" t="e">
        <v>#DIV/0!</v>
      </c>
      <c r="Q603" s="6" t="e">
        <v>#DIV/0!</v>
      </c>
      <c r="R603" s="6">
        <v>-0.99623726396958301</v>
      </c>
      <c r="S603" s="6" t="e">
        <v>#DIV/0!</v>
      </c>
      <c r="T603" s="6" t="e">
        <v>#DIV/0!</v>
      </c>
      <c r="U603" s="6" t="e">
        <v>#DIV/0!</v>
      </c>
      <c r="V603" s="6">
        <v>0</v>
      </c>
      <c r="W603" s="6">
        <v>4.2912873862158647E-2</v>
      </c>
      <c r="X603" s="6">
        <v>0.6032763428249619</v>
      </c>
      <c r="Y603" s="6">
        <v>0.72146339863569509</v>
      </c>
      <c r="Z603" s="6">
        <v>-0.62626972342875686</v>
      </c>
      <c r="AA603" s="6">
        <v>1.142060209603565</v>
      </c>
      <c r="AB603" s="6">
        <v>-0.92401705871731843</v>
      </c>
      <c r="AC603" s="6">
        <v>-0.24840384979445745</v>
      </c>
      <c r="AD603" s="12">
        <v>12.734857142857145</v>
      </c>
    </row>
    <row r="604" spans="1:30">
      <c r="A604" s="18" t="s">
        <v>1635</v>
      </c>
      <c r="B604" s="18" t="s">
        <v>2653</v>
      </c>
      <c r="C604" s="18" t="s">
        <v>3586</v>
      </c>
      <c r="D604" s="9">
        <v>1230000000</v>
      </c>
      <c r="E604" s="9">
        <v>10631000000</v>
      </c>
      <c r="F604" s="10">
        <v>57562031000</v>
      </c>
      <c r="G604" s="10">
        <v>4142000000</v>
      </c>
      <c r="H604" s="9">
        <v>453000000</v>
      </c>
      <c r="I604" s="9">
        <v>701000000</v>
      </c>
      <c r="J604" s="10">
        <v>602138000</v>
      </c>
      <c r="K604" s="10">
        <v>491000000</v>
      </c>
      <c r="L604" s="9">
        <v>4543000000</v>
      </c>
      <c r="M604" s="9">
        <v>13000000</v>
      </c>
      <c r="N604" s="10">
        <v>5164234000</v>
      </c>
      <c r="O604" s="12">
        <v>304000000</v>
      </c>
      <c r="P604" s="6">
        <v>-0.87195012342124834</v>
      </c>
      <c r="Q604" s="6">
        <v>1.8847216027373859</v>
      </c>
      <c r="R604" s="6">
        <v>19.741767577621953</v>
      </c>
      <c r="S604" s="6">
        <v>-0.76345389091596949</v>
      </c>
      <c r="T604" s="6">
        <v>0.36829268292682926</v>
      </c>
      <c r="U604" s="6">
        <v>6.5939234314739914E-2</v>
      </c>
      <c r="V604" s="6">
        <v>1.046068023555319E-2</v>
      </c>
      <c r="W604" s="6">
        <v>0.11854176726219218</v>
      </c>
      <c r="X604" s="6">
        <v>14.652509553188041</v>
      </c>
      <c r="Y604" s="6">
        <v>-0.97848501911218777</v>
      </c>
      <c r="Z604" s="6">
        <v>35.694750351073601</v>
      </c>
      <c r="AA604" s="6">
        <v>5.889257831811415</v>
      </c>
      <c r="AB604" s="6">
        <v>1.3318267809889113</v>
      </c>
      <c r="AC604" s="6">
        <v>4.3700596443787196</v>
      </c>
      <c r="AD604" s="12">
        <v>952.24603320035067</v>
      </c>
    </row>
    <row r="605" spans="1:30">
      <c r="A605" s="18" t="s">
        <v>1621</v>
      </c>
      <c r="B605" s="18" t="s">
        <v>2796</v>
      </c>
      <c r="C605" s="18" t="s">
        <v>3577</v>
      </c>
      <c r="D605" s="9"/>
      <c r="E605" s="9"/>
      <c r="F605" s="10"/>
      <c r="G605" s="10">
        <v>107193000000</v>
      </c>
      <c r="H605" s="9"/>
      <c r="I605" s="9"/>
      <c r="J605" s="10"/>
      <c r="K605" s="10">
        <v>27855000000</v>
      </c>
      <c r="L605" s="9"/>
      <c r="M605" s="9"/>
      <c r="N605" s="10"/>
      <c r="O605" s="12">
        <v>22459000000</v>
      </c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12"/>
    </row>
    <row r="606" spans="1:30">
      <c r="A606" s="18" t="s">
        <v>1033</v>
      </c>
      <c r="B606" s="18" t="s">
        <v>2535</v>
      </c>
      <c r="C606" s="18" t="s">
        <v>3586</v>
      </c>
      <c r="D606" s="9"/>
      <c r="E606" s="9"/>
      <c r="F606" s="10"/>
      <c r="G606" s="10">
        <v>78663000000</v>
      </c>
      <c r="H606" s="9"/>
      <c r="I606" s="9"/>
      <c r="J606" s="10"/>
      <c r="K606" s="10">
        <v>30671000000</v>
      </c>
      <c r="L606" s="9"/>
      <c r="M606" s="9"/>
      <c r="N606" s="10"/>
      <c r="O606" s="12">
        <v>20935000000</v>
      </c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12"/>
    </row>
    <row r="607" spans="1:30">
      <c r="A607" s="18" t="s">
        <v>2800</v>
      </c>
      <c r="B607" s="18" t="s">
        <v>2801</v>
      </c>
      <c r="C607" s="18" t="s">
        <v>3610</v>
      </c>
      <c r="D607" s="9">
        <v>60885000000</v>
      </c>
      <c r="E607" s="9">
        <v>174476000000</v>
      </c>
      <c r="F607" s="10">
        <v>48919901000</v>
      </c>
      <c r="G607" s="10">
        <v>120724000000</v>
      </c>
      <c r="H607" s="9">
        <v>34781000000</v>
      </c>
      <c r="I607" s="9">
        <v>85945000000</v>
      </c>
      <c r="J607" s="10">
        <v>32895212000</v>
      </c>
      <c r="K607" s="10">
        <v>64802000000</v>
      </c>
      <c r="L607" s="9">
        <v>30526000000</v>
      </c>
      <c r="M607" s="9">
        <v>65756000000</v>
      </c>
      <c r="N607" s="10">
        <v>20676086000</v>
      </c>
      <c r="O607" s="12">
        <v>53658000000</v>
      </c>
      <c r="P607" s="6">
        <v>-0.28698401069226764</v>
      </c>
      <c r="Q607" s="6">
        <v>0.28294995507903892</v>
      </c>
      <c r="R607" s="6">
        <v>0.39311099137301708</v>
      </c>
      <c r="S607" s="6">
        <v>1.5102224465463512</v>
      </c>
      <c r="T607" s="6">
        <v>0.57125728833045908</v>
      </c>
      <c r="U607" s="6">
        <v>0.49258923863454002</v>
      </c>
      <c r="V607" s="6">
        <v>0.67243006072314004</v>
      </c>
      <c r="W607" s="6">
        <v>0.53677810543056892</v>
      </c>
      <c r="X607" s="6">
        <v>-2.4476898958709185E-2</v>
      </c>
      <c r="Y607" s="6">
        <v>0.53953911322022019</v>
      </c>
      <c r="Z607" s="6">
        <v>1.3723350132339929</v>
      </c>
      <c r="AA607" s="6">
        <v>1.8978651371098423</v>
      </c>
      <c r="AB607" s="6">
        <v>0.39159310042984496</v>
      </c>
      <c r="AC607" s="6">
        <v>1.0999702215159142</v>
      </c>
      <c r="AD607" s="12">
        <v>1706.16086</v>
      </c>
    </row>
    <row r="608" spans="1:30">
      <c r="A608" s="18" t="s">
        <v>444</v>
      </c>
      <c r="B608" s="18" t="s">
        <v>2158</v>
      </c>
      <c r="C608" s="18" t="s">
        <v>3591</v>
      </c>
      <c r="D608" s="9">
        <v>93230000000</v>
      </c>
      <c r="E608" s="9">
        <v>93097000000</v>
      </c>
      <c r="F608" s="10">
        <v>98431454000</v>
      </c>
      <c r="G608" s="10">
        <v>86762000000</v>
      </c>
      <c r="H608" s="9">
        <v>31322000000</v>
      </c>
      <c r="I608" s="9">
        <v>30345000000</v>
      </c>
      <c r="J608" s="10">
        <v>27050287000</v>
      </c>
      <c r="K608" s="10">
        <v>30077000000</v>
      </c>
      <c r="L608" s="9">
        <v>25264000000</v>
      </c>
      <c r="M608" s="9">
        <v>26146000000</v>
      </c>
      <c r="N608" s="10">
        <v>29000685000</v>
      </c>
      <c r="O608" s="12">
        <v>22263000000</v>
      </c>
      <c r="P608" s="6">
        <v>-6.9146295190994321E-3</v>
      </c>
      <c r="Q608" s="6">
        <v>1.6083812433631554E-2</v>
      </c>
      <c r="R608" s="6">
        <v>5.5213481199879212E-2</v>
      </c>
      <c r="S608" s="6">
        <v>5.4326193346680594E-3</v>
      </c>
      <c r="T608" s="6">
        <v>0.33596481819156926</v>
      </c>
      <c r="U608" s="6">
        <v>0.32595035285777202</v>
      </c>
      <c r="V608" s="6">
        <v>0.27481344530377455</v>
      </c>
      <c r="W608" s="6">
        <v>0.34666098061363271</v>
      </c>
      <c r="X608" s="6">
        <v>-4.9976932194098905E-2</v>
      </c>
      <c r="Y608" s="6">
        <v>-7.2860799492488096E-2</v>
      </c>
      <c r="Z608" s="6">
        <v>0.11379094900473263</v>
      </c>
      <c r="AA608" s="6">
        <v>-1.2295734922518673E-2</v>
      </c>
      <c r="AB608" s="6">
        <v>-5.6079941382414678E-2</v>
      </c>
      <c r="AC608" s="6">
        <v>3.5515124144366028E-2</v>
      </c>
      <c r="AD608" s="12">
        <v>5644.2333804264772</v>
      </c>
    </row>
    <row r="609" spans="1:30">
      <c r="A609" s="18" t="s">
        <v>445</v>
      </c>
      <c r="B609" s="18" t="s">
        <v>2159</v>
      </c>
      <c r="C609" s="18" t="s">
        <v>3610</v>
      </c>
      <c r="D609" s="9">
        <v>234181000000</v>
      </c>
      <c r="E609" s="9">
        <v>204868000000</v>
      </c>
      <c r="F609" s="10">
        <v>769729340000</v>
      </c>
      <c r="G609" s="10">
        <v>1280282000000</v>
      </c>
      <c r="H609" s="9">
        <v>18814000000</v>
      </c>
      <c r="I609" s="9">
        <v>15633000000</v>
      </c>
      <c r="J609" s="10">
        <v>59934180000</v>
      </c>
      <c r="K609" s="10">
        <v>110588000000</v>
      </c>
      <c r="L609" s="9">
        <v>4035000000</v>
      </c>
      <c r="M609" s="9">
        <v>3530000000</v>
      </c>
      <c r="N609" s="10">
        <v>14014241000</v>
      </c>
      <c r="O609" s="12">
        <v>22668000000</v>
      </c>
      <c r="P609" s="6">
        <v>3.1130573379384435E-2</v>
      </c>
      <c r="Q609" s="6">
        <v>5.1109747619405774E-2</v>
      </c>
      <c r="R609" s="6">
        <v>5.7889750098816598E-2</v>
      </c>
      <c r="S609" s="6">
        <v>16.904884863497074</v>
      </c>
      <c r="T609" s="6">
        <v>8.0339566403764606E-2</v>
      </c>
      <c r="U609" s="6">
        <v>7.6307671281019979E-2</v>
      </c>
      <c r="V609" s="6">
        <v>7.7863967092640637E-2</v>
      </c>
      <c r="W609" s="6">
        <v>8.6377844881049645E-2</v>
      </c>
      <c r="X609" s="6">
        <v>3.2071487971664522E-2</v>
      </c>
      <c r="Y609" s="6">
        <v>4.5434046264455255E-2</v>
      </c>
      <c r="Z609" s="6">
        <v>4.6330777796137514E-2</v>
      </c>
      <c r="AA609" s="6">
        <v>17.581416633252481</v>
      </c>
      <c r="AB609" s="6">
        <v>3.913146761565045E-2</v>
      </c>
      <c r="AC609" s="6">
        <v>2.6446954615686571</v>
      </c>
      <c r="AD609" s="12">
        <v>3562.640889090932</v>
      </c>
    </row>
    <row r="610" spans="1:30">
      <c r="A610" s="18" t="s">
        <v>1196</v>
      </c>
      <c r="B610" s="18" t="s">
        <v>2803</v>
      </c>
      <c r="C610" s="18" t="s">
        <v>3586</v>
      </c>
      <c r="D610" s="9">
        <v>869182000000</v>
      </c>
      <c r="E610" s="9">
        <v>1015555000000</v>
      </c>
      <c r="F610" s="10">
        <v>1417876680000</v>
      </c>
      <c r="G610" s="10">
        <v>1033129000000</v>
      </c>
      <c r="H610" s="9">
        <v>140724000000</v>
      </c>
      <c r="I610" s="9">
        <v>160638000000</v>
      </c>
      <c r="J610" s="10">
        <v>244217775000</v>
      </c>
      <c r="K610" s="10">
        <v>156096000000</v>
      </c>
      <c r="L610" s="9">
        <v>24104000000</v>
      </c>
      <c r="M610" s="9">
        <v>33051000000</v>
      </c>
      <c r="N610" s="10">
        <v>55041177000</v>
      </c>
      <c r="O610" s="12">
        <v>29826000000</v>
      </c>
      <c r="P610" s="6">
        <v>-0.14145057208815587</v>
      </c>
      <c r="Q610" s="6">
        <v>-9.4731968748537246E-2</v>
      </c>
      <c r="R610" s="6">
        <v>0.18351458575326068</v>
      </c>
      <c r="S610" s="6">
        <v>0.23054637732252425</v>
      </c>
      <c r="T610" s="6">
        <v>0.16190395107123709</v>
      </c>
      <c r="U610" s="6">
        <v>0.15817754823717081</v>
      </c>
      <c r="V610" s="6">
        <v>0.17224190117859897</v>
      </c>
      <c r="W610" s="6">
        <v>0.15109052209356238</v>
      </c>
      <c r="X610" s="6">
        <v>5.7587587967696434</v>
      </c>
      <c r="Y610" s="6">
        <v>0.72225806987126417</v>
      </c>
      <c r="Z610" s="6">
        <v>2.6428909999688895E-2</v>
      </c>
      <c r="AA610" s="6">
        <v>0.241232904323923</v>
      </c>
      <c r="AB610" s="6">
        <v>0.25154352808942715</v>
      </c>
      <c r="AC610" s="6">
        <v>6.841935997439047E-2</v>
      </c>
      <c r="AD610" s="12">
        <v>4192.3945130951715</v>
      </c>
    </row>
    <row r="611" spans="1:30">
      <c r="A611" s="18" t="s">
        <v>724</v>
      </c>
      <c r="B611" s="18" t="s">
        <v>2160</v>
      </c>
      <c r="C611" s="18" t="s">
        <v>3616</v>
      </c>
      <c r="D611" s="9">
        <v>456631000000</v>
      </c>
      <c r="E611" s="9">
        <v>467633000000</v>
      </c>
      <c r="F611" s="10">
        <v>565177294000</v>
      </c>
      <c r="G611" s="10">
        <v>653355000000</v>
      </c>
      <c r="H611" s="9">
        <v>23936000000</v>
      </c>
      <c r="I611" s="9">
        <v>43338000000</v>
      </c>
      <c r="J611" s="10">
        <v>59784615000</v>
      </c>
      <c r="K611" s="10">
        <v>63340000000</v>
      </c>
      <c r="L611" s="9">
        <v>1018000000</v>
      </c>
      <c r="M611" s="9">
        <v>13232000000</v>
      </c>
      <c r="N611" s="10">
        <v>30130524000</v>
      </c>
      <c r="O611" s="12">
        <v>29312000000</v>
      </c>
      <c r="P611" s="6" t="e">
        <v>#DIV/0!</v>
      </c>
      <c r="Q611" s="6">
        <v>-1.6316458737024732E-2</v>
      </c>
      <c r="R611" s="6">
        <v>0.55750108714513891</v>
      </c>
      <c r="S611" s="6" t="e">
        <v>#DIV/0!</v>
      </c>
      <c r="T611" s="6">
        <v>5.2418692554819978E-2</v>
      </c>
      <c r="U611" s="6">
        <v>9.2675238915987543E-2</v>
      </c>
      <c r="V611" s="6">
        <v>0.10578028458446882</v>
      </c>
      <c r="W611" s="6">
        <v>9.6945764553726541E-2</v>
      </c>
      <c r="X611" s="6" t="e">
        <v>#DIV/0!</v>
      </c>
      <c r="Y611" s="6">
        <v>1.0578985815602759</v>
      </c>
      <c r="Z611" s="6">
        <v>0.90447222630941315</v>
      </c>
      <c r="AA611" s="6" t="e">
        <v>#DIV/0!</v>
      </c>
      <c r="AB611" s="6">
        <v>0.25416300860112484</v>
      </c>
      <c r="AC611" s="6" t="e">
        <v>#DIV/0!</v>
      </c>
      <c r="AD611" s="12">
        <v>2105.5006857142853</v>
      </c>
    </row>
    <row r="612" spans="1:30">
      <c r="A612" s="18" t="s">
        <v>1197</v>
      </c>
      <c r="B612" s="18" t="s">
        <v>2804</v>
      </c>
      <c r="C612" s="18" t="s">
        <v>3612</v>
      </c>
      <c r="D612" s="9">
        <v>97298000000</v>
      </c>
      <c r="E612" s="9">
        <v>54697000000</v>
      </c>
      <c r="F612" s="10">
        <v>61394145000</v>
      </c>
      <c r="G612" s="10">
        <v>86578000000</v>
      </c>
      <c r="H612" s="9">
        <v>65158000000</v>
      </c>
      <c r="I612" s="9">
        <v>27704000000</v>
      </c>
      <c r="J612" s="10">
        <v>26671115000</v>
      </c>
      <c r="K612" s="10">
        <v>45670000000</v>
      </c>
      <c r="L612" s="9">
        <v>56556000000</v>
      </c>
      <c r="M612" s="9">
        <v>23428000000</v>
      </c>
      <c r="N612" s="10">
        <v>4550392000</v>
      </c>
      <c r="O612" s="12">
        <v>17970000000</v>
      </c>
      <c r="P612" s="6">
        <v>0.64909944681728371</v>
      </c>
      <c r="Q612" s="6">
        <v>-0.38738982320827109</v>
      </c>
      <c r="R612" s="6">
        <v>-0.45923744799646876</v>
      </c>
      <c r="S612" s="6">
        <v>3.6572024655783172E-2</v>
      </c>
      <c r="T612" s="6">
        <v>0.66967460790560962</v>
      </c>
      <c r="U612" s="6">
        <v>0.50649944238258038</v>
      </c>
      <c r="V612" s="6">
        <v>0.43442440643159053</v>
      </c>
      <c r="W612" s="6">
        <v>0.52750121277922801</v>
      </c>
      <c r="X612" s="6">
        <v>1.0976998863174698</v>
      </c>
      <c r="Y612" s="6">
        <v>-0.50053574475417673</v>
      </c>
      <c r="Z612" s="6">
        <v>-0.91419034453237458</v>
      </c>
      <c r="AA612" s="6">
        <v>-0.6000759963143607</v>
      </c>
      <c r="AB612" s="6">
        <v>-0.37013055076250745</v>
      </c>
      <c r="AC612" s="6">
        <v>-0.17224067460042175</v>
      </c>
      <c r="AD612" s="12">
        <v>1614.2423937007875</v>
      </c>
    </row>
    <row r="613" spans="1:30">
      <c r="A613" s="18" t="s">
        <v>133</v>
      </c>
      <c r="B613" s="18" t="s">
        <v>1807</v>
      </c>
      <c r="C613" s="18" t="s">
        <v>3621</v>
      </c>
      <c r="D613" s="9">
        <v>25040000000</v>
      </c>
      <c r="E613" s="9">
        <v>25040000000</v>
      </c>
      <c r="F613" s="10">
        <v>7140707000</v>
      </c>
      <c r="G613" s="10">
        <v>0</v>
      </c>
      <c r="H613" s="9">
        <v>1892000000</v>
      </c>
      <c r="I613" s="9">
        <v>1892000000</v>
      </c>
      <c r="J613" s="10">
        <v>1004855000</v>
      </c>
      <c r="K613" s="10">
        <v>0</v>
      </c>
      <c r="L613" s="9">
        <v>97000000</v>
      </c>
      <c r="M613" s="9">
        <v>97000000</v>
      </c>
      <c r="N613" s="10">
        <v>-349944000</v>
      </c>
      <c r="O613" s="12">
        <v>0</v>
      </c>
      <c r="P613" s="6">
        <v>0.90757917079845085</v>
      </c>
      <c r="Q613" s="6">
        <v>0.60035554511155687</v>
      </c>
      <c r="R613" s="6">
        <v>-0.71376474404552448</v>
      </c>
      <c r="S613" s="6">
        <v>-1</v>
      </c>
      <c r="T613" s="6">
        <v>7.5559105431309906E-2</v>
      </c>
      <c r="U613" s="6">
        <v>7.5559105431309906E-2</v>
      </c>
      <c r="V613" s="6">
        <v>0.14072206015454772</v>
      </c>
      <c r="W613" s="6" t="e">
        <v>#DIV/0!</v>
      </c>
      <c r="X613" s="6">
        <v>-0.61122699485841692</v>
      </c>
      <c r="Y613" s="6">
        <v>-0.29840072977896875</v>
      </c>
      <c r="Z613" s="6">
        <v>-12.49109373248354</v>
      </c>
      <c r="AA613" s="6">
        <v>-1</v>
      </c>
      <c r="AB613" s="6">
        <v>-1.1940266260772445</v>
      </c>
      <c r="AC613" s="6">
        <v>-0.25</v>
      </c>
      <c r="AD613" s="12">
        <v>-103.25502555817465</v>
      </c>
    </row>
    <row r="614" spans="1:30">
      <c r="A614" s="18" t="s">
        <v>134</v>
      </c>
      <c r="B614" s="18" t="s">
        <v>1971</v>
      </c>
      <c r="C614" s="18" t="s">
        <v>3621</v>
      </c>
      <c r="D614" s="9">
        <v>831165000000</v>
      </c>
      <c r="E614" s="9">
        <v>551108000000</v>
      </c>
      <c r="F614" s="10">
        <v>1336813899000</v>
      </c>
      <c r="G614" s="10">
        <v>962178000000</v>
      </c>
      <c r="H614" s="9">
        <v>27016000000</v>
      </c>
      <c r="I614" s="9">
        <v>41752000000</v>
      </c>
      <c r="J614" s="10">
        <v>33974152000</v>
      </c>
      <c r="K614" s="10">
        <v>60089000000</v>
      </c>
      <c r="L614" s="9">
        <v>5002000000</v>
      </c>
      <c r="M614" s="9">
        <v>-5364000000</v>
      </c>
      <c r="N614" s="10">
        <v>-21990153000</v>
      </c>
      <c r="O614" s="12">
        <v>2077000000</v>
      </c>
      <c r="P614" s="6">
        <v>-0.12786193047264854</v>
      </c>
      <c r="Q614" s="6">
        <v>0.12740723456830791</v>
      </c>
      <c r="R614" s="6">
        <v>0.35412246794042185</v>
      </c>
      <c r="S614" s="6">
        <v>0.14235423387045643</v>
      </c>
      <c r="T614" s="6">
        <v>3.2503774822087071E-2</v>
      </c>
      <c r="U614" s="6">
        <v>7.5760105097367483E-2</v>
      </c>
      <c r="V614" s="6">
        <v>2.5414271968158226E-2</v>
      </c>
      <c r="W614" s="6">
        <v>6.2451022575864344E-2</v>
      </c>
      <c r="X614" s="6">
        <v>1.142103671332431E-2</v>
      </c>
      <c r="Y614" s="6">
        <v>-9.5670869152933796E-2</v>
      </c>
      <c r="Z614" s="6">
        <v>-1.9995105774379252</v>
      </c>
      <c r="AA614" s="6">
        <v>-3.6246393128345648E-2</v>
      </c>
      <c r="AB614" s="6">
        <v>-1.4888769517680454</v>
      </c>
      <c r="AC614" s="6">
        <v>-0.38329730879735069</v>
      </c>
      <c r="AD614" s="12">
        <v>-623.92563662629721</v>
      </c>
    </row>
    <row r="615" spans="1:30">
      <c r="A615" s="18" t="s">
        <v>135</v>
      </c>
      <c r="B615" s="18" t="s">
        <v>1818</v>
      </c>
      <c r="C615" s="18" t="s">
        <v>3591</v>
      </c>
      <c r="D615" s="9">
        <v>3124025000000</v>
      </c>
      <c r="E615" s="9">
        <v>3622066000000</v>
      </c>
      <c r="F615" s="10">
        <v>3904209000000</v>
      </c>
      <c r="G615" s="10">
        <v>4212412000000</v>
      </c>
      <c r="H615" s="9"/>
      <c r="I615" s="9"/>
      <c r="J615" s="10">
        <v>0</v>
      </c>
      <c r="K615" s="10">
        <v>0</v>
      </c>
      <c r="L615" s="9">
        <v>2408945000000</v>
      </c>
      <c r="M615" s="9">
        <v>2554229000000</v>
      </c>
      <c r="N615" s="10">
        <v>3029246000000</v>
      </c>
      <c r="O615" s="12">
        <v>2455892000000</v>
      </c>
      <c r="P615" s="6">
        <v>0.24764072388142555</v>
      </c>
      <c r="Q615" s="6">
        <v>0.16207134962406619</v>
      </c>
      <c r="R615" s="6">
        <v>0.31942993134194791</v>
      </c>
      <c r="S615" s="6">
        <v>0.2538922073696766</v>
      </c>
      <c r="T615" s="6">
        <v>0</v>
      </c>
      <c r="U615" s="6">
        <v>0</v>
      </c>
      <c r="V615" s="6">
        <v>0</v>
      </c>
      <c r="W615" s="6">
        <v>0</v>
      </c>
      <c r="X615" s="6">
        <v>0.1467082201196907</v>
      </c>
      <c r="Y615" s="6">
        <v>0.24017947487914917</v>
      </c>
      <c r="Z615" s="6">
        <v>0.34422440911513374</v>
      </c>
      <c r="AA615" s="6">
        <v>0.17911586427088211</v>
      </c>
      <c r="AB615" s="6">
        <v>0.19053679200971319</v>
      </c>
      <c r="AC615" s="6">
        <v>0.21077519670084316</v>
      </c>
      <c r="AD615" s="12">
        <v>2985.112627904678</v>
      </c>
    </row>
    <row r="616" spans="1:30">
      <c r="A616" s="18" t="s">
        <v>1199</v>
      </c>
      <c r="B616" s="18" t="s">
        <v>2806</v>
      </c>
      <c r="C616" s="18" t="s">
        <v>3623</v>
      </c>
      <c r="D616" s="9">
        <v>524598000000</v>
      </c>
      <c r="E616" s="9">
        <v>393743000000</v>
      </c>
      <c r="F616" s="10">
        <v>610790774000</v>
      </c>
      <c r="G616" s="10">
        <v>0</v>
      </c>
      <c r="H616" s="9">
        <v>72341000000</v>
      </c>
      <c r="I616" s="9">
        <v>48696000000</v>
      </c>
      <c r="J616" s="10">
        <v>120293376000</v>
      </c>
      <c r="K616" s="10">
        <v>0</v>
      </c>
      <c r="L616" s="9">
        <v>24346000000</v>
      </c>
      <c r="M616" s="9">
        <v>3288000000</v>
      </c>
      <c r="N616" s="10">
        <v>43327641000</v>
      </c>
      <c r="O616" s="12">
        <v>0</v>
      </c>
      <c r="P616" s="6">
        <v>1.8020510719325606</v>
      </c>
      <c r="Q616" s="6">
        <v>1.9436581883526267</v>
      </c>
      <c r="R616" s="6">
        <v>0.79931353876066846</v>
      </c>
      <c r="S616" s="6">
        <v>-1</v>
      </c>
      <c r="T616" s="6">
        <v>0.13789797139905222</v>
      </c>
      <c r="U616" s="6">
        <v>0.12367457961157405</v>
      </c>
      <c r="V616" s="6">
        <v>0.19694694340618837</v>
      </c>
      <c r="W616" s="6" t="e">
        <v>#DIV/0!</v>
      </c>
      <c r="X616" s="6">
        <v>2.5561150102152754</v>
      </c>
      <c r="Y616" s="6">
        <v>3.0010658264999548</v>
      </c>
      <c r="Z616" s="6">
        <v>-0.20563354808686884</v>
      </c>
      <c r="AA616" s="6">
        <v>-1</v>
      </c>
      <c r="AB616" s="6">
        <v>0.17953981002402064</v>
      </c>
      <c r="AC616" s="6">
        <v>-0.25</v>
      </c>
      <c r="AD616" s="12">
        <v>1677.4861786703677</v>
      </c>
    </row>
    <row r="617" spans="1:30">
      <c r="A617" s="18" t="s">
        <v>950</v>
      </c>
      <c r="B617" s="18" t="s">
        <v>2836</v>
      </c>
      <c r="C617" s="18" t="s">
        <v>3578</v>
      </c>
      <c r="D617" s="9">
        <v>232228000000</v>
      </c>
      <c r="E617" s="9">
        <v>493946000000</v>
      </c>
      <c r="F617" s="10">
        <v>743931000</v>
      </c>
      <c r="G617" s="10">
        <v>0</v>
      </c>
      <c r="H617" s="9">
        <v>84868000000</v>
      </c>
      <c r="I617" s="9">
        <v>211080000000</v>
      </c>
      <c r="J617" s="10">
        <v>743931308000</v>
      </c>
      <c r="K617" s="10">
        <v>0</v>
      </c>
      <c r="L617" s="9">
        <v>71061000000</v>
      </c>
      <c r="M617" s="9">
        <v>180123000000</v>
      </c>
      <c r="N617" s="10">
        <v>269676000000</v>
      </c>
      <c r="O617" s="12">
        <v>0</v>
      </c>
      <c r="P617" s="6">
        <v>-0.11934382030643653</v>
      </c>
      <c r="Q617" s="6">
        <v>2.281925908062759</v>
      </c>
      <c r="R617" s="6">
        <v>-0.99534238695962718</v>
      </c>
      <c r="S617" s="6">
        <v>-1</v>
      </c>
      <c r="T617" s="6">
        <v>0.36545119451573455</v>
      </c>
      <c r="U617" s="6">
        <v>0.42733416203390656</v>
      </c>
      <c r="V617" s="6">
        <v>1000.0004140168913</v>
      </c>
      <c r="W617" s="6" t="e">
        <v>#DIV/0!</v>
      </c>
      <c r="X617" s="6">
        <v>-0.18776167755022469</v>
      </c>
      <c r="Y617" s="6">
        <v>1.6795531155381944</v>
      </c>
      <c r="Z617" s="6">
        <v>5.0481775500579413</v>
      </c>
      <c r="AA617" s="6">
        <v>-1</v>
      </c>
      <c r="AB617" s="6">
        <v>1.2571070016871975</v>
      </c>
      <c r="AC617" s="6">
        <v>-0.25</v>
      </c>
      <c r="AD617" s="12">
        <v>1474.3898266320693</v>
      </c>
    </row>
    <row r="618" spans="1:30">
      <c r="A618" s="18" t="s">
        <v>1200</v>
      </c>
      <c r="B618" s="18" t="s">
        <v>2807</v>
      </c>
      <c r="C618" s="18" t="s">
        <v>3578</v>
      </c>
      <c r="D618" s="9">
        <v>242074000000</v>
      </c>
      <c r="E618" s="9">
        <v>248381000000</v>
      </c>
      <c r="F618" s="10">
        <v>253901441000</v>
      </c>
      <c r="G618" s="10">
        <v>242582000000</v>
      </c>
      <c r="H618" s="9">
        <v>28339000000</v>
      </c>
      <c r="I618" s="9">
        <v>46964000000</v>
      </c>
      <c r="J618" s="10">
        <v>37753510000</v>
      </c>
      <c r="K618" s="10">
        <v>37189000000</v>
      </c>
      <c r="L618" s="9">
        <v>23478000000</v>
      </c>
      <c r="M618" s="9">
        <v>26471000000</v>
      </c>
      <c r="N618" s="10">
        <v>30243707000</v>
      </c>
      <c r="O618" s="12">
        <v>21805000000</v>
      </c>
      <c r="P618" s="6">
        <v>4.6553400923647556E-2</v>
      </c>
      <c r="Q618" s="6">
        <v>0.10981871797996892</v>
      </c>
      <c r="R618" s="6">
        <v>0.11544818745649003</v>
      </c>
      <c r="S618" s="6">
        <v>0.17073688539925522</v>
      </c>
      <c r="T618" s="6">
        <v>0.11706750828259127</v>
      </c>
      <c r="U618" s="6">
        <v>0.18908048522229962</v>
      </c>
      <c r="V618" s="6">
        <v>0.14869356334216316</v>
      </c>
      <c r="W618" s="6">
        <v>0.15330486186114387</v>
      </c>
      <c r="X618" s="6">
        <v>-0.13380784097602902</v>
      </c>
      <c r="Y618" s="6">
        <v>1.741566012564293E-2</v>
      </c>
      <c r="Z618" s="6">
        <v>0.19827234441877464</v>
      </c>
      <c r="AA618" s="6">
        <v>3.2046791133460338E-2</v>
      </c>
      <c r="AB618" s="6">
        <v>1.8427329134704795E-2</v>
      </c>
      <c r="AC618" s="6">
        <v>2.0584866195100859E-2</v>
      </c>
      <c r="AD618" s="12">
        <v>3382.0622196721342</v>
      </c>
    </row>
    <row r="619" spans="1:30">
      <c r="A619" s="18" t="s">
        <v>446</v>
      </c>
      <c r="B619" s="18" t="s">
        <v>2161</v>
      </c>
      <c r="C619" s="18" t="s">
        <v>3603</v>
      </c>
      <c r="D619" s="9">
        <v>791373000000</v>
      </c>
      <c r="E619" s="9">
        <v>1019527000000</v>
      </c>
      <c r="F619" s="10">
        <v>855035764000</v>
      </c>
      <c r="G619" s="10">
        <v>790177000000</v>
      </c>
      <c r="H619" s="9">
        <v>128993000000</v>
      </c>
      <c r="I619" s="9">
        <v>155822000000</v>
      </c>
      <c r="J619" s="10">
        <v>149145243000</v>
      </c>
      <c r="K619" s="10">
        <v>113598000000</v>
      </c>
      <c r="L619" s="9">
        <v>51954000000</v>
      </c>
      <c r="M619" s="9">
        <v>58122000000</v>
      </c>
      <c r="N619" s="10">
        <v>62661874000</v>
      </c>
      <c r="O619" s="12">
        <v>33938000000</v>
      </c>
      <c r="P619" s="6">
        <v>-1.0783081842088277E-2</v>
      </c>
      <c r="Q619" s="6">
        <v>-0.13485746034183257</v>
      </c>
      <c r="R619" s="6">
        <v>2.3764928963001069E-2</v>
      </c>
      <c r="S619" s="6">
        <v>-0.19226653261319068</v>
      </c>
      <c r="T619" s="6">
        <v>0.16299899036231966</v>
      </c>
      <c r="U619" s="6">
        <v>0.1528375413304405</v>
      </c>
      <c r="V619" s="6">
        <v>0.17443158436118936</v>
      </c>
      <c r="W619" s="6">
        <v>0.14376272657898168</v>
      </c>
      <c r="X619" s="6">
        <v>-0.22671116602196908</v>
      </c>
      <c r="Y619" s="6">
        <v>-0.39702785628804288</v>
      </c>
      <c r="Z619" s="6">
        <v>0.34547644194680671</v>
      </c>
      <c r="AA619" s="6">
        <v>-0.21052458011082689</v>
      </c>
      <c r="AB619" s="6">
        <v>-0.16750606719233807</v>
      </c>
      <c r="AC619" s="6">
        <v>-2.7971586932576148E-2</v>
      </c>
      <c r="AD619" s="12">
        <v>3568.516540062491</v>
      </c>
    </row>
    <row r="620" spans="1:30">
      <c r="A620" s="18" t="s">
        <v>447</v>
      </c>
      <c r="B620" s="18" t="s">
        <v>2162</v>
      </c>
      <c r="C620" s="18" t="s">
        <v>3591</v>
      </c>
      <c r="D620" s="10">
        <v>41681000000</v>
      </c>
      <c r="E620" s="9">
        <v>41616000000</v>
      </c>
      <c r="F620" s="10">
        <v>42017194000</v>
      </c>
      <c r="G620" s="10">
        <v>39766000000</v>
      </c>
      <c r="H620" s="9">
        <v>9127000000</v>
      </c>
      <c r="I620" s="9">
        <v>9567000000</v>
      </c>
      <c r="J620" s="10">
        <v>9032925000</v>
      </c>
      <c r="K620" s="10">
        <v>8383000000</v>
      </c>
      <c r="L620" s="9">
        <v>5799000000</v>
      </c>
      <c r="M620" s="9">
        <v>4505000000</v>
      </c>
      <c r="N620" s="10">
        <v>3756624000</v>
      </c>
      <c r="O620" s="12">
        <v>3865000000</v>
      </c>
      <c r="P620" s="6">
        <v>3.0889358662242086E-2</v>
      </c>
      <c r="Q620" s="6">
        <v>-8.7573604258211618E-3</v>
      </c>
      <c r="R620" s="6">
        <v>6.360496747333591E-2</v>
      </c>
      <c r="S620" s="6">
        <v>0.11135242001159334</v>
      </c>
      <c r="T620" s="6">
        <v>0.21897267340035029</v>
      </c>
      <c r="U620" s="6">
        <v>0.22988754325259517</v>
      </c>
      <c r="V620" s="6">
        <v>0.21498163347128796</v>
      </c>
      <c r="W620" s="6">
        <v>0.21080822813458733</v>
      </c>
      <c r="X620" s="6">
        <v>0.79209784126619731</v>
      </c>
      <c r="Y620" s="6">
        <v>-4.2074078054371064E-2</v>
      </c>
      <c r="Z620" s="6">
        <v>-9.3512819215924622E-2</v>
      </c>
      <c r="AA620" s="6">
        <v>0.79916866081353954</v>
      </c>
      <c r="AB620" s="6">
        <v>0.10288963271068452</v>
      </c>
      <c r="AC620" s="6">
        <v>0.16347241897657205</v>
      </c>
      <c r="AD620" s="12">
        <v>1071.589105644905</v>
      </c>
    </row>
    <row r="621" spans="1:30">
      <c r="A621" s="18" t="s">
        <v>1202</v>
      </c>
      <c r="B621" s="18" t="s">
        <v>2811</v>
      </c>
      <c r="C621" s="18" t="s">
        <v>3597</v>
      </c>
      <c r="D621" s="9">
        <v>268038000000</v>
      </c>
      <c r="E621" s="9">
        <v>275430000000</v>
      </c>
      <c r="F621" s="10">
        <v>298394585000</v>
      </c>
      <c r="G621" s="10">
        <v>198956000000</v>
      </c>
      <c r="H621" s="9">
        <v>45163000000</v>
      </c>
      <c r="I621" s="9">
        <v>69368000000</v>
      </c>
      <c r="J621" s="10">
        <v>82380418000</v>
      </c>
      <c r="K621" s="10">
        <v>26686000000</v>
      </c>
      <c r="L621" s="9">
        <v>-10026000000</v>
      </c>
      <c r="M621" s="9">
        <v>15463000000</v>
      </c>
      <c r="N621" s="10">
        <v>43969079000</v>
      </c>
      <c r="O621" s="12">
        <v>-19952000000</v>
      </c>
      <c r="P621" s="6">
        <v>-0.22459283088765022</v>
      </c>
      <c r="Q621" s="6">
        <v>-0.2355332252804562</v>
      </c>
      <c r="R621" s="6">
        <v>-0.22137585298303358</v>
      </c>
      <c r="S621" s="6">
        <v>-0.19301524628955272</v>
      </c>
      <c r="T621" s="6">
        <v>0.16849476566755461</v>
      </c>
      <c r="U621" s="6">
        <v>0.25185346549032422</v>
      </c>
      <c r="V621" s="6">
        <v>0.27607879680524361</v>
      </c>
      <c r="W621" s="6">
        <v>0.13413015943223627</v>
      </c>
      <c r="X621" s="6">
        <v>0.27152317900042056</v>
      </c>
      <c r="Y621" s="6">
        <v>1.5252227199870598</v>
      </c>
      <c r="Z621" s="6">
        <v>2.1557538097979307</v>
      </c>
      <c r="AA621" s="6">
        <v>0.52411518532835688</v>
      </c>
      <c r="AB621" s="6">
        <v>-0.93450539646378672</v>
      </c>
      <c r="AC621" s="6">
        <v>-0.23713895558674306</v>
      </c>
      <c r="AD621" s="12">
        <v>648.40917833564515</v>
      </c>
    </row>
    <row r="622" spans="1:30">
      <c r="A622" s="18" t="s">
        <v>448</v>
      </c>
      <c r="B622" s="18" t="s">
        <v>2163</v>
      </c>
      <c r="C622" s="18" t="s">
        <v>3605</v>
      </c>
      <c r="D622" s="9">
        <v>1554104000000</v>
      </c>
      <c r="E622" s="9">
        <v>1334081000000</v>
      </c>
      <c r="F622" s="10">
        <v>1305688870000</v>
      </c>
      <c r="G622" s="10">
        <v>1454454000000</v>
      </c>
      <c r="H622" s="9">
        <v>113710000000</v>
      </c>
      <c r="I622" s="9">
        <v>92669000000</v>
      </c>
      <c r="J622" s="10">
        <v>134175921000</v>
      </c>
      <c r="K622" s="10">
        <v>68896000000</v>
      </c>
      <c r="L622" s="9">
        <v>20173000000</v>
      </c>
      <c r="M622" s="9">
        <v>1723000000</v>
      </c>
      <c r="N622" s="10">
        <v>58600579000</v>
      </c>
      <c r="O622" s="12">
        <v>12716000000</v>
      </c>
      <c r="P622" s="6">
        <v>0.131699143147464</v>
      </c>
      <c r="Q622" s="6">
        <v>0.32562682725079384</v>
      </c>
      <c r="R622" s="6">
        <v>3.4990202482677937E-2</v>
      </c>
      <c r="S622" s="6">
        <v>-0.16962203084332475</v>
      </c>
      <c r="T622" s="6">
        <v>7.3167561501675568E-2</v>
      </c>
      <c r="U622" s="6">
        <v>6.946279873560901E-2</v>
      </c>
      <c r="V622" s="6">
        <v>0.10276255246014313</v>
      </c>
      <c r="W622" s="6">
        <v>4.7368978324512152E-2</v>
      </c>
      <c r="X622" s="6">
        <v>2.4158486814220437</v>
      </c>
      <c r="Y622" s="6">
        <v>-0.66132639708618457</v>
      </c>
      <c r="Z622" s="6">
        <v>0.55402607410251481</v>
      </c>
      <c r="AA622" s="6">
        <v>0.4459615478336143</v>
      </c>
      <c r="AB622" s="6">
        <v>0.26535944484817819</v>
      </c>
      <c r="AC622" s="6">
        <v>0.65259096547695006</v>
      </c>
      <c r="AD622" s="12">
        <v>3472.0217211953186</v>
      </c>
    </row>
    <row r="623" spans="1:30">
      <c r="A623" s="18" t="s">
        <v>1203</v>
      </c>
      <c r="B623" s="18" t="s">
        <v>2812</v>
      </c>
      <c r="C623" s="18" t="s">
        <v>3572</v>
      </c>
      <c r="D623" s="9">
        <v>25929000000</v>
      </c>
      <c r="E623" s="9">
        <v>28168000000</v>
      </c>
      <c r="F623" s="10">
        <v>13936120000</v>
      </c>
      <c r="G623" s="10">
        <v>33335000000</v>
      </c>
      <c r="H623" s="9">
        <v>8325000000</v>
      </c>
      <c r="I623" s="9">
        <v>3357000000</v>
      </c>
      <c r="J623" s="10">
        <v>-9866692000</v>
      </c>
      <c r="K623" s="10">
        <v>13262000000</v>
      </c>
      <c r="L623" s="9">
        <v>11174000000</v>
      </c>
      <c r="M623" s="9">
        <v>3194000000</v>
      </c>
      <c r="N623" s="10">
        <v>-7284707000</v>
      </c>
      <c r="O623" s="12">
        <v>11647000000</v>
      </c>
      <c r="P623" s="6">
        <v>-7.6139841174785852E-2</v>
      </c>
      <c r="Q623" s="6">
        <v>4.0500007195640446E-2</v>
      </c>
      <c r="R623" s="6">
        <v>-6.2236251295369324E-3</v>
      </c>
      <c r="S623" s="6">
        <v>-0.69472684228270454</v>
      </c>
      <c r="T623" s="6">
        <v>0.32106907323845885</v>
      </c>
      <c r="U623" s="6">
        <v>0.11917779040045441</v>
      </c>
      <c r="V623" s="6">
        <v>-0.70799419063555713</v>
      </c>
      <c r="W623" s="6">
        <v>0.39784010799460029</v>
      </c>
      <c r="X623" s="6">
        <v>0.54383050188371695</v>
      </c>
      <c r="Y623" s="6">
        <v>-0.62445186941089781</v>
      </c>
      <c r="Z623" s="6">
        <v>-0.33833653770228406</v>
      </c>
      <c r="AA623" s="6">
        <v>-0.8058516530894595</v>
      </c>
      <c r="AB623" s="6">
        <v>-3.4032118741035622E-2</v>
      </c>
      <c r="AC623" s="6">
        <v>-0.20651248461346272</v>
      </c>
      <c r="AD623" s="12">
        <v>1464.6772755708475</v>
      </c>
    </row>
    <row r="624" spans="1:30">
      <c r="A624" s="18" t="s">
        <v>449</v>
      </c>
      <c r="B624" s="18" t="s">
        <v>2164</v>
      </c>
      <c r="C624" s="18" t="s">
        <v>3573</v>
      </c>
      <c r="D624" s="9"/>
      <c r="E624" s="9"/>
      <c r="F624" s="10"/>
      <c r="G624" s="10">
        <v>0</v>
      </c>
      <c r="H624" s="9"/>
      <c r="I624" s="9"/>
      <c r="J624" s="10"/>
      <c r="K624" s="10">
        <v>0</v>
      </c>
      <c r="L624" s="9"/>
      <c r="M624" s="9"/>
      <c r="N624" s="10"/>
      <c r="O624" s="12">
        <v>0</v>
      </c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12"/>
    </row>
    <row r="625" spans="1:30">
      <c r="A625" s="18" t="s">
        <v>450</v>
      </c>
      <c r="B625" s="18" t="s">
        <v>2165</v>
      </c>
      <c r="C625" s="18" t="s">
        <v>3578</v>
      </c>
      <c r="D625" s="9">
        <v>181148000000</v>
      </c>
      <c r="E625" s="9">
        <v>252697000000</v>
      </c>
      <c r="F625" s="10">
        <v>935853873000</v>
      </c>
      <c r="G625" s="10">
        <v>222614000000</v>
      </c>
      <c r="H625" s="9">
        <v>147238000000</v>
      </c>
      <c r="I625" s="9">
        <v>70753000000</v>
      </c>
      <c r="J625" s="10">
        <v>314698569000</v>
      </c>
      <c r="K625" s="10">
        <v>79697000000</v>
      </c>
      <c r="L625" s="9">
        <v>14113000000</v>
      </c>
      <c r="M625" s="9">
        <v>7105000000</v>
      </c>
      <c r="N625" s="10">
        <v>141128975000</v>
      </c>
      <c r="O625" s="12">
        <v>10028000000</v>
      </c>
      <c r="P625" s="6">
        <v>-0.32797776590082928</v>
      </c>
      <c r="Q625" s="6">
        <v>-8.601863026544565E-2</v>
      </c>
      <c r="R625" s="6">
        <v>0.1593321591397685</v>
      </c>
      <c r="S625" s="6">
        <v>0.16657249178067976</v>
      </c>
      <c r="T625" s="6">
        <v>0.81280499922715133</v>
      </c>
      <c r="U625" s="6">
        <v>0.27999145221352056</v>
      </c>
      <c r="V625" s="6">
        <v>0.33626891770100098</v>
      </c>
      <c r="W625" s="6">
        <v>0.35800533659158901</v>
      </c>
      <c r="X625" s="6">
        <v>5.0343346182911519</v>
      </c>
      <c r="Y625" s="6">
        <v>11.108585169920245</v>
      </c>
      <c r="Z625" s="6">
        <v>0.15713998587410935</v>
      </c>
      <c r="AA625" s="6">
        <v>4.9390897236198068</v>
      </c>
      <c r="AB625" s="6">
        <v>0.33542876575502278</v>
      </c>
      <c r="AC625" s="6">
        <v>0.95371454627183327</v>
      </c>
      <c r="AD625" s="12">
        <v>1723.7497499999999</v>
      </c>
    </row>
    <row r="626" spans="1:30">
      <c r="A626" s="18" t="s">
        <v>136</v>
      </c>
      <c r="B626" s="18" t="s">
        <v>2815</v>
      </c>
      <c r="C626" s="18" t="s">
        <v>3619</v>
      </c>
      <c r="D626" s="9">
        <v>156542000000</v>
      </c>
      <c r="E626" s="9">
        <v>334296000000</v>
      </c>
      <c r="F626" s="10">
        <v>256615017000</v>
      </c>
      <c r="G626" s="10">
        <v>206761000000</v>
      </c>
      <c r="H626" s="9">
        <v>7495000000</v>
      </c>
      <c r="I626" s="9">
        <v>28658000000</v>
      </c>
      <c r="J626" s="10">
        <v>13894411000</v>
      </c>
      <c r="K626" s="10">
        <v>6385000000</v>
      </c>
      <c r="L626" s="9">
        <v>1178000000</v>
      </c>
      <c r="M626" s="9">
        <v>98000000</v>
      </c>
      <c r="N626" s="10">
        <v>1419693000</v>
      </c>
      <c r="O626" s="12">
        <v>-2531000000</v>
      </c>
      <c r="P626" s="6">
        <v>0.12271708699137993</v>
      </c>
      <c r="Q626" s="6">
        <v>2.0939241677564997</v>
      </c>
      <c r="R626" s="6">
        <v>0.62226143702511905</v>
      </c>
      <c r="S626" s="6">
        <v>1.0946688056156679</v>
      </c>
      <c r="T626" s="6">
        <v>4.7878524613202848E-2</v>
      </c>
      <c r="U626" s="6">
        <v>8.5726422092995427E-2</v>
      </c>
      <c r="V626" s="6">
        <v>5.4144964555990889E-2</v>
      </c>
      <c r="W626" s="6">
        <v>3.0881065578131271E-2</v>
      </c>
      <c r="X626" s="6">
        <v>-0.7621978225677134</v>
      </c>
      <c r="Y626" s="6">
        <v>-0.9187584852772589</v>
      </c>
      <c r="Z626" s="6">
        <v>-0.44226045972289152</v>
      </c>
      <c r="AA626" s="6">
        <v>-7.3688604144713947</v>
      </c>
      <c r="AB626" s="6">
        <v>-0.78531181145059159</v>
      </c>
      <c r="AC626" s="6">
        <v>-0.41992950155174202</v>
      </c>
      <c r="AD626" s="12">
        <v>9.8206917113893848</v>
      </c>
    </row>
    <row r="627" spans="1:30">
      <c r="A627" s="18" t="s">
        <v>1206</v>
      </c>
      <c r="B627" s="18" t="s">
        <v>2816</v>
      </c>
      <c r="C627" s="18" t="s">
        <v>3612</v>
      </c>
      <c r="D627" s="9">
        <v>1766815000000</v>
      </c>
      <c r="E627" s="9">
        <v>0</v>
      </c>
      <c r="F627" s="10">
        <v>529447698000</v>
      </c>
      <c r="G627" s="10">
        <v>0</v>
      </c>
      <c r="H627" s="9">
        <v>30837000000</v>
      </c>
      <c r="I627" s="9">
        <v>0</v>
      </c>
      <c r="J627" s="10">
        <v>68822948000</v>
      </c>
      <c r="K627" s="10">
        <v>0</v>
      </c>
      <c r="L627" s="9">
        <v>51026000000</v>
      </c>
      <c r="M627" s="9">
        <v>0</v>
      </c>
      <c r="N627" s="10">
        <v>90297337000</v>
      </c>
      <c r="O627" s="12">
        <v>0</v>
      </c>
      <c r="P627" s="6">
        <v>1.8322046980085633</v>
      </c>
      <c r="Q627" s="6">
        <v>-1</v>
      </c>
      <c r="R627" s="6">
        <v>-0.16425538102747128</v>
      </c>
      <c r="S627" s="6">
        <v>-1</v>
      </c>
      <c r="T627" s="6">
        <v>1.7453440230018422E-2</v>
      </c>
      <c r="U627" s="6" t="e">
        <v>#DIV/0!</v>
      </c>
      <c r="V627" s="6">
        <v>0.1299900788311672</v>
      </c>
      <c r="W627" s="6" t="e">
        <v>#DIV/0!</v>
      </c>
      <c r="X627" s="6">
        <v>0.10685821189123598</v>
      </c>
      <c r="Y627" s="6">
        <v>-1</v>
      </c>
      <c r="Z627" s="6">
        <v>-2.2145883022963976E-2</v>
      </c>
      <c r="AA627" s="6">
        <v>-1</v>
      </c>
      <c r="AB627" s="6">
        <v>0.39718808555458485</v>
      </c>
      <c r="AC627" s="6">
        <v>-0.25</v>
      </c>
      <c r="AD627" s="12">
        <v>1505.3874063277442</v>
      </c>
    </row>
    <row r="628" spans="1:30">
      <c r="A628" s="18" t="s">
        <v>1207</v>
      </c>
      <c r="B628" s="18" t="s">
        <v>2817</v>
      </c>
      <c r="C628" s="18" t="s">
        <v>3617</v>
      </c>
      <c r="D628" s="9">
        <v>89662000000</v>
      </c>
      <c r="E628" s="9">
        <v>88609000000</v>
      </c>
      <c r="F628" s="10">
        <v>92663830000</v>
      </c>
      <c r="G628" s="10">
        <v>82835000000</v>
      </c>
      <c r="H628" s="9">
        <v>46212000000</v>
      </c>
      <c r="I628" s="9">
        <v>44564000000</v>
      </c>
      <c r="J628" s="10">
        <v>43673763000</v>
      </c>
      <c r="K628" s="10">
        <v>39907000000</v>
      </c>
      <c r="L628" s="9">
        <v>34993000000</v>
      </c>
      <c r="M628" s="9">
        <v>42754000000</v>
      </c>
      <c r="N628" s="10">
        <v>90169399000</v>
      </c>
      <c r="O628" s="12">
        <v>30533000000</v>
      </c>
      <c r="P628" s="6">
        <v>0.15263078265514007</v>
      </c>
      <c r="Q628" s="6">
        <v>0.23060992266511945</v>
      </c>
      <c r="R628" s="6">
        <v>9.7072177090169201E-2</v>
      </c>
      <c r="S628" s="6">
        <v>0.10685831922156411</v>
      </c>
      <c r="T628" s="6">
        <v>0.51540228859494541</v>
      </c>
      <c r="U628" s="6">
        <v>0.50292859641797105</v>
      </c>
      <c r="V628" s="6">
        <v>0.47131402835388952</v>
      </c>
      <c r="W628" s="6">
        <v>0.4817649544274763</v>
      </c>
      <c r="X628" s="6">
        <v>0.44887139323552544</v>
      </c>
      <c r="Y628" s="6">
        <v>0.29313141114517277</v>
      </c>
      <c r="Z628" s="6">
        <v>0.53172602634043464</v>
      </c>
      <c r="AA628" s="6">
        <v>-0.14696723326742439</v>
      </c>
      <c r="AB628" s="6">
        <v>7.2175329188660875E-2</v>
      </c>
      <c r="AC628" s="6">
        <v>0.32241287316743084</v>
      </c>
      <c r="AD628" s="12">
        <v>2073.6614315569486</v>
      </c>
    </row>
    <row r="629" spans="1:30">
      <c r="A629" s="18" t="s">
        <v>451</v>
      </c>
      <c r="B629" s="18" t="s">
        <v>2166</v>
      </c>
      <c r="C629" s="18" t="s">
        <v>3583</v>
      </c>
      <c r="D629" s="9">
        <v>776058000000</v>
      </c>
      <c r="E629" s="9">
        <v>733700000000</v>
      </c>
      <c r="F629" s="10">
        <v>878015427000</v>
      </c>
      <c r="G629" s="10">
        <v>743533000000</v>
      </c>
      <c r="H629" s="9">
        <v>46145000000</v>
      </c>
      <c r="I629" s="9">
        <v>52176000000</v>
      </c>
      <c r="J629" s="10">
        <v>121225214000</v>
      </c>
      <c r="K629" s="10">
        <v>57049000000</v>
      </c>
      <c r="L629" s="9">
        <v>2305000000</v>
      </c>
      <c r="M629" s="9">
        <v>3458000000</v>
      </c>
      <c r="N629" s="10">
        <v>67422472000</v>
      </c>
      <c r="O629" s="12">
        <v>7095000000</v>
      </c>
      <c r="P629" s="6">
        <v>2.9518393178578572E-3</v>
      </c>
      <c r="Q629" s="6">
        <v>0.14452946890009907</v>
      </c>
      <c r="R629" s="6">
        <v>-3.2495658756573155E-2</v>
      </c>
      <c r="S629" s="6">
        <v>-0.10044219048658738</v>
      </c>
      <c r="T629" s="6">
        <v>5.9460761953359156E-2</v>
      </c>
      <c r="U629" s="6">
        <v>7.1113534142019902E-2</v>
      </c>
      <c r="V629" s="6">
        <v>0.13806729389049791</v>
      </c>
      <c r="W629" s="6">
        <v>7.6726924023547041E-2</v>
      </c>
      <c r="X629" s="6">
        <v>-0.89589194448896858</v>
      </c>
      <c r="Y629" s="6">
        <v>1.4683588510510999</v>
      </c>
      <c r="Z629" s="6">
        <v>1.0021168260150701</v>
      </c>
      <c r="AA629" s="6">
        <v>-0.19969360205823564</v>
      </c>
      <c r="AB629" s="6">
        <v>0.29620630456534514</v>
      </c>
      <c r="AC629" s="6">
        <v>0.44115824244833179</v>
      </c>
      <c r="AD629" s="12">
        <v>2727.0018506342094</v>
      </c>
    </row>
    <row r="630" spans="1:30">
      <c r="A630" s="18" t="s">
        <v>137</v>
      </c>
      <c r="B630" s="18" t="s">
        <v>1810</v>
      </c>
      <c r="C630" s="18" t="s">
        <v>3572</v>
      </c>
      <c r="D630" s="9">
        <v>55798000000</v>
      </c>
      <c r="E630" s="9">
        <v>148975000000</v>
      </c>
      <c r="F630" s="10">
        <v>57958570000</v>
      </c>
      <c r="G630" s="10">
        <v>55292000000</v>
      </c>
      <c r="H630" s="9">
        <v>14496000000</v>
      </c>
      <c r="I630" s="9">
        <v>32731000000</v>
      </c>
      <c r="J630" s="10">
        <v>18025365000</v>
      </c>
      <c r="K630" s="10">
        <v>14492000000</v>
      </c>
      <c r="L630" s="9">
        <v>3964000000</v>
      </c>
      <c r="M630" s="9">
        <v>14505000000</v>
      </c>
      <c r="N630" s="10">
        <v>4241207000</v>
      </c>
      <c r="O630" s="12">
        <v>1175000000</v>
      </c>
      <c r="P630" s="6">
        <v>-0.20454524700279506</v>
      </c>
      <c r="Q630" s="6">
        <v>0.31280175507348629</v>
      </c>
      <c r="R630" s="6">
        <v>-0.10097774996235924</v>
      </c>
      <c r="S630" s="6">
        <v>-0.45935734765314151</v>
      </c>
      <c r="T630" s="6">
        <v>0.25979425785870464</v>
      </c>
      <c r="U630" s="6">
        <v>0.21970800469877497</v>
      </c>
      <c r="V630" s="6">
        <v>0.31100430876745233</v>
      </c>
      <c r="W630" s="6">
        <v>0.26209939955147216</v>
      </c>
      <c r="X630" s="6">
        <v>-0.16604501869202482</v>
      </c>
      <c r="Y630" s="6">
        <v>0.26150075493736469</v>
      </c>
      <c r="Z630" s="6">
        <v>0.1808806944958507</v>
      </c>
      <c r="AA630" s="6">
        <v>-0.7058211099772107</v>
      </c>
      <c r="AB630" s="6">
        <v>0.29433436133706903</v>
      </c>
      <c r="AC630" s="6">
        <v>-9.1894142387574651E-2</v>
      </c>
      <c r="AD630" s="12">
        <v>2055.2077273419936</v>
      </c>
    </row>
    <row r="631" spans="1:30">
      <c r="A631" s="18" t="s">
        <v>849</v>
      </c>
      <c r="B631" s="18" t="s">
        <v>2820</v>
      </c>
      <c r="C631" s="18" t="s">
        <v>3584</v>
      </c>
      <c r="D631" s="9">
        <v>209055000000</v>
      </c>
      <c r="E631" s="9">
        <v>214891000000</v>
      </c>
      <c r="F631" s="10">
        <v>223295386000</v>
      </c>
      <c r="G631" s="10">
        <v>243190000000</v>
      </c>
      <c r="H631" s="9">
        <v>64033000000</v>
      </c>
      <c r="I631" s="9">
        <v>69001000000</v>
      </c>
      <c r="J631" s="10">
        <v>78994888000</v>
      </c>
      <c r="K631" s="10">
        <v>81094000000</v>
      </c>
      <c r="L631" s="9">
        <v>2859000000</v>
      </c>
      <c r="M631" s="9">
        <v>4443000000</v>
      </c>
      <c r="N631" s="10">
        <v>6942215000</v>
      </c>
      <c r="O631" s="12">
        <v>10584000000</v>
      </c>
      <c r="P631" s="6">
        <v>0.12909462884252626</v>
      </c>
      <c r="Q631" s="6">
        <v>0.12344193875735204</v>
      </c>
      <c r="R631" s="6">
        <v>0.1046491100237967</v>
      </c>
      <c r="S631" s="6">
        <v>0.21548564631685765</v>
      </c>
      <c r="T631" s="6">
        <v>0.3062973858553969</v>
      </c>
      <c r="U631" s="6">
        <v>0.32109767277363871</v>
      </c>
      <c r="V631" s="6">
        <v>0.35376856376244153</v>
      </c>
      <c r="W631" s="6">
        <v>0.33345943500966324</v>
      </c>
      <c r="X631" s="6">
        <v>1.5830403075579746</v>
      </c>
      <c r="Y631" s="6">
        <v>1.2790544210285917</v>
      </c>
      <c r="Z631" s="6">
        <v>0.37402562638075809</v>
      </c>
      <c r="AA631" s="6">
        <v>0.82551617279574008</v>
      </c>
      <c r="AB631" s="6">
        <v>0.37201243855449073</v>
      </c>
      <c r="AC631" s="6">
        <v>0.23857689175255598</v>
      </c>
      <c r="AD631" s="12">
        <v>2920.9664705882356</v>
      </c>
    </row>
    <row r="632" spans="1:30">
      <c r="A632" s="18" t="s">
        <v>1208</v>
      </c>
      <c r="B632" s="18" t="s">
        <v>2819</v>
      </c>
      <c r="C632" s="18" t="s">
        <v>3572</v>
      </c>
      <c r="D632" s="9">
        <v>39168000000</v>
      </c>
      <c r="E632" s="9">
        <v>35518000000</v>
      </c>
      <c r="F632" s="10">
        <v>46186079000</v>
      </c>
      <c r="G632" s="10">
        <v>0</v>
      </c>
      <c r="H632" s="9">
        <v>5820000000</v>
      </c>
      <c r="I632" s="9">
        <v>5002000000</v>
      </c>
      <c r="J632" s="10">
        <v>2412276000</v>
      </c>
      <c r="K632" s="10">
        <v>0</v>
      </c>
      <c r="L632" s="9">
        <v>364000000</v>
      </c>
      <c r="M632" s="9">
        <v>1031000000</v>
      </c>
      <c r="N632" s="10">
        <v>-2616686000</v>
      </c>
      <c r="O632" s="12">
        <v>0</v>
      </c>
      <c r="P632" s="6">
        <v>0.52450978274076221</v>
      </c>
      <c r="Q632" s="6">
        <v>-0.43702730906646825</v>
      </c>
      <c r="R632" s="6">
        <v>-0.32189251693886206</v>
      </c>
      <c r="S632" s="6">
        <v>-1</v>
      </c>
      <c r="T632" s="6">
        <v>0.1485906862745098</v>
      </c>
      <c r="U632" s="6">
        <v>0.14083000168928431</v>
      </c>
      <c r="V632" s="6">
        <v>5.2229504046013515E-2</v>
      </c>
      <c r="W632" s="6" t="e">
        <v>#DIV/0!</v>
      </c>
      <c r="X632" s="6">
        <v>1.1118563427956956</v>
      </c>
      <c r="Y632" s="6">
        <v>-0.89013537396993692</v>
      </c>
      <c r="Z632" s="6">
        <v>-1.1204393234712682</v>
      </c>
      <c r="AA632" s="6">
        <v>-1</v>
      </c>
      <c r="AB632" s="6">
        <v>-0.87343176467378103</v>
      </c>
      <c r="AC632" s="6">
        <v>-0.25</v>
      </c>
      <c r="AD632" s="12">
        <v>-37.725404696605786</v>
      </c>
    </row>
    <row r="633" spans="1:30">
      <c r="A633" s="18" t="s">
        <v>452</v>
      </c>
      <c r="B633" s="18" t="s">
        <v>2167</v>
      </c>
      <c r="C633" s="18" t="s">
        <v>3571</v>
      </c>
      <c r="D633" s="9">
        <v>5722000000</v>
      </c>
      <c r="E633" s="9">
        <v>5396000000</v>
      </c>
      <c r="F633" s="10">
        <v>5381156000</v>
      </c>
      <c r="G633" s="10">
        <v>5950000000</v>
      </c>
      <c r="H633" s="9">
        <v>2524000000</v>
      </c>
      <c r="I633" s="9">
        <v>2636000000</v>
      </c>
      <c r="J633" s="10">
        <v>3288476000</v>
      </c>
      <c r="K633" s="10">
        <v>2950000000</v>
      </c>
      <c r="L633" s="9">
        <v>1089000000</v>
      </c>
      <c r="M633" s="9">
        <v>172000000</v>
      </c>
      <c r="N633" s="10">
        <v>2106277000</v>
      </c>
      <c r="O633" s="12">
        <v>983000000</v>
      </c>
      <c r="P633" s="6">
        <v>-0.41716237890816821</v>
      </c>
      <c r="Q633" s="6">
        <v>-0.44709359097659895</v>
      </c>
      <c r="R633" s="6">
        <v>-0.44438494789585453</v>
      </c>
      <c r="S633" s="6">
        <v>-0.28788914203231736</v>
      </c>
      <c r="T633" s="6">
        <v>0.44110450891296749</v>
      </c>
      <c r="U633" s="6">
        <v>0.48851000741289846</v>
      </c>
      <c r="V633" s="6">
        <v>0.61110958314533159</v>
      </c>
      <c r="W633" s="6">
        <v>0.49579831932773111</v>
      </c>
      <c r="X633" s="6">
        <v>-0.77463164692814024</v>
      </c>
      <c r="Y633" s="6">
        <v>-0.9624090148560509</v>
      </c>
      <c r="Z633" s="6">
        <v>-0.56527494401360523</v>
      </c>
      <c r="AA633" s="6">
        <v>-0.71273986887229024</v>
      </c>
      <c r="AB633" s="6">
        <v>-0.63703936939547678</v>
      </c>
      <c r="AC633" s="6">
        <v>-0.2262373394440706</v>
      </c>
      <c r="AD633" s="12">
        <v>762.81304029149874</v>
      </c>
    </row>
    <row r="634" spans="1:30">
      <c r="A634" s="18" t="s">
        <v>1003</v>
      </c>
      <c r="B634" s="18" t="s">
        <v>2487</v>
      </c>
      <c r="C634" s="18" t="s">
        <v>3591</v>
      </c>
      <c r="D634" s="9">
        <v>91386000000</v>
      </c>
      <c r="E634" s="9">
        <v>176505000000</v>
      </c>
      <c r="F634" s="10">
        <v>199623710000</v>
      </c>
      <c r="G634" s="10">
        <v>80112000000</v>
      </c>
      <c r="H634" s="9">
        <v>15980000000</v>
      </c>
      <c r="I634" s="9">
        <v>32218000000</v>
      </c>
      <c r="J634" s="10">
        <v>36157473000</v>
      </c>
      <c r="K634" s="10">
        <v>9956000000</v>
      </c>
      <c r="L634" s="9">
        <v>-1453000000</v>
      </c>
      <c r="M634" s="9">
        <v>11680000000</v>
      </c>
      <c r="N634" s="10">
        <v>23760597000</v>
      </c>
      <c r="O634" s="12">
        <v>-4631000000</v>
      </c>
      <c r="P634" s="6">
        <v>0.26147926940899119</v>
      </c>
      <c r="Q634" s="6">
        <v>7.1148369735765285E-2</v>
      </c>
      <c r="R634" s="6">
        <v>0.21540949821158631</v>
      </c>
      <c r="S634" s="6">
        <v>0.11899635910720693</v>
      </c>
      <c r="T634" s="6">
        <v>0.17486267043091941</v>
      </c>
      <c r="U634" s="6">
        <v>0.18253307271748676</v>
      </c>
      <c r="V634" s="6">
        <v>0.18112814855509898</v>
      </c>
      <c r="W634" s="6">
        <v>0.12427601358098662</v>
      </c>
      <c r="X634" s="6">
        <v>0.72034730551986315</v>
      </c>
      <c r="Y634" s="6">
        <v>5.7049560645422791E-2</v>
      </c>
      <c r="Z634" s="6">
        <v>1.1621871472999792</v>
      </c>
      <c r="AA634" s="6">
        <v>0.39901667003732316</v>
      </c>
      <c r="AB634" s="6">
        <v>2.563301884946811</v>
      </c>
      <c r="AC634" s="6">
        <v>-1.3118149675752491</v>
      </c>
      <c r="AD634" s="12">
        <v>1744.3022855504285</v>
      </c>
    </row>
    <row r="635" spans="1:30">
      <c r="A635" s="18" t="s">
        <v>1095</v>
      </c>
      <c r="B635" s="18" t="s">
        <v>2633</v>
      </c>
      <c r="C635" s="18" t="s">
        <v>3634</v>
      </c>
      <c r="D635" s="9">
        <v>11723000000</v>
      </c>
      <c r="E635" s="9">
        <v>11744000000</v>
      </c>
      <c r="F635" s="10">
        <v>14797744000</v>
      </c>
      <c r="G635" s="10">
        <v>2110000000</v>
      </c>
      <c r="H635" s="9">
        <v>482000000</v>
      </c>
      <c r="I635" s="9">
        <v>167000000</v>
      </c>
      <c r="J635" s="10">
        <v>20503000</v>
      </c>
      <c r="K635" s="10">
        <v>17000000</v>
      </c>
      <c r="L635" s="9">
        <v>1239000000</v>
      </c>
      <c r="M635" s="9">
        <v>102000000</v>
      </c>
      <c r="N635" s="10">
        <v>-504524000</v>
      </c>
      <c r="O635" s="12">
        <v>185000000</v>
      </c>
      <c r="P635" s="6">
        <v>-0.49623263515005278</v>
      </c>
      <c r="Q635" s="6">
        <v>-0.27680006644177702</v>
      </c>
      <c r="R635" s="6">
        <v>-0.39395635966715997</v>
      </c>
      <c r="S635" s="6">
        <v>-0.81145718297083347</v>
      </c>
      <c r="T635" s="6">
        <v>4.1115755352725408E-2</v>
      </c>
      <c r="U635" s="6">
        <v>1.4220027247956403E-2</v>
      </c>
      <c r="V635" s="6">
        <v>1.3855490404483279E-3</v>
      </c>
      <c r="W635" s="6">
        <v>8.0568720379146919E-3</v>
      </c>
      <c r="X635" s="6">
        <v>-0.32795381534594226</v>
      </c>
      <c r="Y635" s="6">
        <v>-0.83295177580950464</v>
      </c>
      <c r="Z635" s="6">
        <v>-1.27431496125893</v>
      </c>
      <c r="AA635" s="6">
        <v>-0.51811712889913575</v>
      </c>
      <c r="AB635" s="6">
        <v>-0.76874128731514724</v>
      </c>
      <c r="AC635" s="6">
        <v>-0.23976957681208477</v>
      </c>
      <c r="AD635" s="12">
        <v>37.416717002460445</v>
      </c>
    </row>
    <row r="636" spans="1:30">
      <c r="A636" s="18" t="s">
        <v>2823</v>
      </c>
      <c r="B636" s="18" t="s">
        <v>2824</v>
      </c>
      <c r="C636" s="18" t="s">
        <v>3583</v>
      </c>
      <c r="D636" s="9">
        <v>310224000000</v>
      </c>
      <c r="E636" s="9">
        <v>338157000000</v>
      </c>
      <c r="F636" s="10">
        <v>328838878000</v>
      </c>
      <c r="G636" s="10">
        <v>0</v>
      </c>
      <c r="H636" s="9">
        <v>54440000000</v>
      </c>
      <c r="I636" s="9">
        <v>70914000000</v>
      </c>
      <c r="J636" s="10">
        <v>39043306000</v>
      </c>
      <c r="K636" s="10">
        <v>0</v>
      </c>
      <c r="L636" s="9">
        <v>12730000000</v>
      </c>
      <c r="M636" s="9">
        <v>10677000000</v>
      </c>
      <c r="N636" s="10">
        <v>-1777802000</v>
      </c>
      <c r="O636" s="12">
        <v>0</v>
      </c>
      <c r="P636" s="6">
        <v>0.50127007441762661</v>
      </c>
      <c r="Q636" s="6">
        <v>0.51652288030158744</v>
      </c>
      <c r="R636" s="6">
        <v>2.1183569400521569</v>
      </c>
      <c r="S636" s="6">
        <v>-1</v>
      </c>
      <c r="T636" s="6">
        <v>0.175486100366187</v>
      </c>
      <c r="U636" s="6">
        <v>0.2097073252956467</v>
      </c>
      <c r="V636" s="6">
        <v>0.11873080895258377</v>
      </c>
      <c r="W636" s="6" t="e">
        <v>#DIV/0!</v>
      </c>
      <c r="X636" s="6">
        <v>0.30378475000141419</v>
      </c>
      <c r="Y636" s="6">
        <v>6.3099435023319153</v>
      </c>
      <c r="Z636" s="6">
        <v>-2.7303402077446179</v>
      </c>
      <c r="AA636" s="6">
        <v>1</v>
      </c>
      <c r="AB636" s="6">
        <v>1.6524417570651759</v>
      </c>
      <c r="AC636" s="6">
        <v>-0.25</v>
      </c>
      <c r="AD636" s="12">
        <v>1893.2176878429561</v>
      </c>
    </row>
    <row r="637" spans="1:30">
      <c r="A637" s="18" t="s">
        <v>948</v>
      </c>
      <c r="B637" s="18" t="s">
        <v>2765</v>
      </c>
      <c r="C637" s="18" t="s">
        <v>3591</v>
      </c>
      <c r="D637" s="9">
        <v>344271000000</v>
      </c>
      <c r="E637" s="9">
        <v>323126000000</v>
      </c>
      <c r="F637" s="10">
        <v>431525026000</v>
      </c>
      <c r="G637" s="10">
        <v>342256000000</v>
      </c>
      <c r="H637" s="9">
        <v>78729000000</v>
      </c>
      <c r="I637" s="9">
        <v>76011000000</v>
      </c>
      <c r="J637" s="10">
        <v>94409310000</v>
      </c>
      <c r="K637" s="10">
        <v>75529000000</v>
      </c>
      <c r="L637" s="9">
        <v>23012000000</v>
      </c>
      <c r="M637" s="9">
        <v>27906000000</v>
      </c>
      <c r="N637" s="10">
        <v>32589229000</v>
      </c>
      <c r="O637" s="12">
        <v>25585000000</v>
      </c>
      <c r="P637" s="6">
        <v>0.57985356188243464</v>
      </c>
      <c r="Q637" s="6">
        <v>0.46353878285347588</v>
      </c>
      <c r="R637" s="6">
        <v>0.39033533246890184</v>
      </c>
      <c r="S637" s="6">
        <v>0.68395146401301088</v>
      </c>
      <c r="T637" s="6">
        <v>0.22868321758149829</v>
      </c>
      <c r="U637" s="6">
        <v>0.23523640932639281</v>
      </c>
      <c r="V637" s="6">
        <v>0.21878061366480284</v>
      </c>
      <c r="W637" s="6">
        <v>0.22067984198962182</v>
      </c>
      <c r="X637" s="6">
        <v>3.0618412346041231E-2</v>
      </c>
      <c r="Y637" s="6">
        <v>0.47373502382392718</v>
      </c>
      <c r="Z637" s="6">
        <v>0.89471523911716</v>
      </c>
      <c r="AA637" s="6">
        <v>0.22575966973671108</v>
      </c>
      <c r="AB637" s="6">
        <v>0.36135328195894223</v>
      </c>
      <c r="AC637" s="6">
        <v>9.4486743726133804E-2</v>
      </c>
      <c r="AD637" s="12">
        <v>8264.7074354104243</v>
      </c>
    </row>
    <row r="638" spans="1:30">
      <c r="A638" s="18" t="s">
        <v>138</v>
      </c>
      <c r="B638" s="18" t="s">
        <v>1811</v>
      </c>
      <c r="C638" s="18" t="s">
        <v>3577</v>
      </c>
      <c r="D638" s="9">
        <v>857421000000</v>
      </c>
      <c r="E638" s="9">
        <v>717240000000</v>
      </c>
      <c r="F638" s="10">
        <v>974634133000</v>
      </c>
      <c r="G638" s="10">
        <v>417099000000</v>
      </c>
      <c r="H638" s="9">
        <v>123020000000</v>
      </c>
      <c r="I638" s="9">
        <v>119345000000</v>
      </c>
      <c r="J638" s="10">
        <v>174247224000</v>
      </c>
      <c r="K638" s="10">
        <v>64499000000</v>
      </c>
      <c r="L638" s="9">
        <v>37245000000</v>
      </c>
      <c r="M638" s="9">
        <v>44174000000</v>
      </c>
      <c r="N638" s="10">
        <v>63636008000</v>
      </c>
      <c r="O638" s="12">
        <v>8161000000</v>
      </c>
      <c r="P638" s="6">
        <v>0.97851303173184401</v>
      </c>
      <c r="Q638" s="6">
        <v>0.15180465885141969</v>
      </c>
      <c r="R638" s="6">
        <v>0.4144854235455398</v>
      </c>
      <c r="S638" s="6">
        <v>-5.0042186146593386E-2</v>
      </c>
      <c r="T638" s="6">
        <v>0.14347677511980694</v>
      </c>
      <c r="U638" s="6">
        <v>0.16639479114382913</v>
      </c>
      <c r="V638" s="6">
        <v>0.17878218923408051</v>
      </c>
      <c r="W638" s="6">
        <v>0.15463714849472188</v>
      </c>
      <c r="X638" s="6">
        <v>1.39493022928116E-2</v>
      </c>
      <c r="Y638" s="6">
        <v>-5.0261703566348244E-2</v>
      </c>
      <c r="Z638" s="6">
        <v>-0.57068763660275279</v>
      </c>
      <c r="AA638" s="6">
        <v>-0.70830551492574234</v>
      </c>
      <c r="AB638" s="6">
        <v>-0.37573466515207798</v>
      </c>
      <c r="AC638" s="6">
        <v>-0.21069505231898644</v>
      </c>
      <c r="AD638" s="12">
        <v>3482.1820000000002</v>
      </c>
    </row>
    <row r="639" spans="1:30">
      <c r="A639" s="18" t="s">
        <v>885</v>
      </c>
      <c r="B639" s="18" t="s">
        <v>2821</v>
      </c>
      <c r="C639" s="18" t="s">
        <v>3603</v>
      </c>
      <c r="D639" s="9">
        <v>99318000000</v>
      </c>
      <c r="E639" s="9">
        <v>58331000000</v>
      </c>
      <c r="F639" s="10">
        <v>55114729000</v>
      </c>
      <c r="G639" s="10">
        <v>67751000000</v>
      </c>
      <c r="H639" s="9">
        <v>5146000000</v>
      </c>
      <c r="I639" s="9">
        <v>5022000000</v>
      </c>
      <c r="J639" s="10">
        <v>4834221000</v>
      </c>
      <c r="K639" s="10">
        <v>4145000000</v>
      </c>
      <c r="L639" s="9">
        <v>1205000000</v>
      </c>
      <c r="M639" s="9">
        <v>764000000</v>
      </c>
      <c r="N639" s="10">
        <v>839374000</v>
      </c>
      <c r="O639" s="12">
        <v>701000000</v>
      </c>
      <c r="P639" s="6">
        <v>9.5462076027245435E-2</v>
      </c>
      <c r="Q639" s="6">
        <v>0.11227810756664658</v>
      </c>
      <c r="R639" s="6">
        <v>-6.2245730859933832E-2</v>
      </c>
      <c r="S639" s="6">
        <v>-8.2697457297625981E-2</v>
      </c>
      <c r="T639" s="6">
        <v>5.1813367164058884E-2</v>
      </c>
      <c r="U639" s="6">
        <v>8.6094872366323225E-2</v>
      </c>
      <c r="V639" s="6">
        <v>8.7711961715351991E-2</v>
      </c>
      <c r="W639" s="6">
        <v>6.117990878363419E-2</v>
      </c>
      <c r="X639" s="6">
        <v>-0.79413424071333594</v>
      </c>
      <c r="Y639" s="6">
        <v>1.4534903885750408</v>
      </c>
      <c r="Z639" s="6">
        <v>0.15435532915664352</v>
      </c>
      <c r="AA639" s="6">
        <v>1.1696179924507384</v>
      </c>
      <c r="AB639" s="6">
        <v>-0.5537650406684107</v>
      </c>
      <c r="AC639" s="6">
        <v>0.37458655365343008</v>
      </c>
      <c r="AD639" s="12">
        <v>1299.7681481481482</v>
      </c>
    </row>
    <row r="640" spans="1:30">
      <c r="A640" s="18" t="s">
        <v>453</v>
      </c>
      <c r="B640" s="18" t="s">
        <v>2829</v>
      </c>
      <c r="C640" s="18" t="s">
        <v>3591</v>
      </c>
      <c r="D640" s="9">
        <v>570278000000</v>
      </c>
      <c r="E640" s="9">
        <v>520046000000</v>
      </c>
      <c r="F640" s="10">
        <v>817166834000</v>
      </c>
      <c r="G640" s="10">
        <v>677885000000</v>
      </c>
      <c r="H640" s="9">
        <v>42697000000</v>
      </c>
      <c r="I640" s="9">
        <v>42151000000</v>
      </c>
      <c r="J640" s="10">
        <v>110359845000</v>
      </c>
      <c r="K640" s="10">
        <v>31723000000</v>
      </c>
      <c r="L640" s="9">
        <v>14030000000</v>
      </c>
      <c r="M640" s="9">
        <v>6788000000</v>
      </c>
      <c r="N640" s="10">
        <v>39323045000</v>
      </c>
      <c r="O640" s="12">
        <v>6504000000</v>
      </c>
      <c r="P640" s="6">
        <v>-0.34230407745916847</v>
      </c>
      <c r="Q640" s="6">
        <v>-6.5573637600763263E-2</v>
      </c>
      <c r="R640" s="6">
        <v>0.1829984417349215</v>
      </c>
      <c r="S640" s="6">
        <v>0.25154769770681384</v>
      </c>
      <c r="T640" s="6">
        <v>7.4870501755284272E-2</v>
      </c>
      <c r="U640" s="6">
        <v>8.1052445360602715E-2</v>
      </c>
      <c r="V640" s="6">
        <v>0.1350517916394047</v>
      </c>
      <c r="W640" s="6">
        <v>4.6797023093887606E-2</v>
      </c>
      <c r="X640" s="6">
        <v>0.40172092909151563</v>
      </c>
      <c r="Y640" s="6">
        <v>1.4164498188592991E-2</v>
      </c>
      <c r="Z640" s="6">
        <v>-0.33439739891087039</v>
      </c>
      <c r="AA640" s="6">
        <v>0.58120791610816025</v>
      </c>
      <c r="AB640" s="6">
        <v>-0.20319196327824784</v>
      </c>
      <c r="AC640" s="6">
        <v>0.63332779715630216</v>
      </c>
      <c r="AD640" s="12">
        <v>2712.5607044178996</v>
      </c>
    </row>
    <row r="641" spans="1:30">
      <c r="A641" s="18" t="s">
        <v>1107</v>
      </c>
      <c r="B641" s="18" t="s">
        <v>2646</v>
      </c>
      <c r="C641" s="18" t="s">
        <v>3590</v>
      </c>
      <c r="D641" s="9">
        <v>2446132000000</v>
      </c>
      <c r="E641" s="9">
        <v>1657150000000</v>
      </c>
      <c r="F641" s="10">
        <v>2886044064000</v>
      </c>
      <c r="G641" s="10">
        <v>0</v>
      </c>
      <c r="H641" s="9">
        <v>107624000000</v>
      </c>
      <c r="I641" s="9">
        <v>138497000000</v>
      </c>
      <c r="J641" s="10">
        <v>195240561000</v>
      </c>
      <c r="K641" s="10">
        <v>0</v>
      </c>
      <c r="L641" s="9">
        <v>-35290000000</v>
      </c>
      <c r="M641" s="9">
        <v>56273000000</v>
      </c>
      <c r="N641" s="10">
        <v>21901099000</v>
      </c>
      <c r="O641" s="12">
        <v>0</v>
      </c>
      <c r="P641" s="6" t="e">
        <v>#DIV/0!</v>
      </c>
      <c r="Q641" s="6" t="e">
        <v>#DIV/0!</v>
      </c>
      <c r="R641" s="6">
        <v>0.18643524160402281</v>
      </c>
      <c r="S641" s="6">
        <v>-1</v>
      </c>
      <c r="T641" s="6">
        <v>4.3997625639172373E-2</v>
      </c>
      <c r="U641" s="6">
        <v>8.3575415623208527E-2</v>
      </c>
      <c r="V641" s="6">
        <v>6.7649889145975278E-2</v>
      </c>
      <c r="W641" s="6" t="e">
        <v>#DIV/0!</v>
      </c>
      <c r="X641" s="6" t="e">
        <v>#DIV/0!</v>
      </c>
      <c r="Y641" s="6" t="e">
        <v>#DIV/0!</v>
      </c>
      <c r="Z641" s="6">
        <v>-0.79536655579018178</v>
      </c>
      <c r="AA641" s="6">
        <v>-1</v>
      </c>
      <c r="AB641" s="6">
        <v>-0.70225769148650419</v>
      </c>
      <c r="AC641" s="6">
        <v>-0.25</v>
      </c>
      <c r="AD641" s="12">
        <v>214.42049500000005</v>
      </c>
    </row>
    <row r="642" spans="1:30">
      <c r="A642" s="18" t="s">
        <v>929</v>
      </c>
      <c r="B642" s="18" t="s">
        <v>2842</v>
      </c>
      <c r="C642" s="18" t="s">
        <v>3610</v>
      </c>
      <c r="D642" s="9">
        <v>61494000000</v>
      </c>
      <c r="E642" s="9">
        <v>69076000000</v>
      </c>
      <c r="F642" s="10">
        <v>101105115000</v>
      </c>
      <c r="G642" s="10">
        <v>0</v>
      </c>
      <c r="H642" s="9">
        <v>-3061000000</v>
      </c>
      <c r="I642" s="9">
        <v>16581000000</v>
      </c>
      <c r="J642" s="10">
        <v>25270760000</v>
      </c>
      <c r="K642" s="10">
        <v>0</v>
      </c>
      <c r="L642" s="9">
        <v>14672000000</v>
      </c>
      <c r="M642" s="9">
        <v>18510000000</v>
      </c>
      <c r="N642" s="10">
        <v>66616049000</v>
      </c>
      <c r="O642" s="12">
        <v>0</v>
      </c>
      <c r="P642" s="6">
        <v>-0.16633961674376552</v>
      </c>
      <c r="Q642" s="6">
        <v>7.7124687856595098E-2</v>
      </c>
      <c r="R642" s="6">
        <v>0.57737844694790119</v>
      </c>
      <c r="S642" s="6">
        <v>-1</v>
      </c>
      <c r="T642" s="6">
        <v>-4.9777214037141838E-2</v>
      </c>
      <c r="U642" s="6">
        <v>0.24003995599050321</v>
      </c>
      <c r="V642" s="6">
        <v>0.24994541571907614</v>
      </c>
      <c r="W642" s="6" t="e">
        <v>#DIV/0!</v>
      </c>
      <c r="X642" s="6">
        <v>0.23111945621585861</v>
      </c>
      <c r="Y642" s="6">
        <v>1.0598665134320504</v>
      </c>
      <c r="Z642" s="6">
        <v>2.2960806473431328</v>
      </c>
      <c r="AA642" s="6">
        <v>-1</v>
      </c>
      <c r="AB642" s="6">
        <v>1.0236392234234351</v>
      </c>
      <c r="AC642" s="6">
        <v>-0.25</v>
      </c>
      <c r="AD642" s="12">
        <v>1207.4738600089627</v>
      </c>
    </row>
    <row r="643" spans="1:30">
      <c r="A643" s="18" t="s">
        <v>1214</v>
      </c>
      <c r="B643" s="18" t="s">
        <v>2832</v>
      </c>
      <c r="C643" s="18" t="s">
        <v>3610</v>
      </c>
      <c r="D643" s="9">
        <v>54480000000</v>
      </c>
      <c r="E643" s="9">
        <v>40150000000</v>
      </c>
      <c r="F643" s="10">
        <v>72608737000</v>
      </c>
      <c r="G643" s="10">
        <v>31028000000</v>
      </c>
      <c r="H643" s="9">
        <v>35577000000</v>
      </c>
      <c r="I643" s="9">
        <v>25538000000</v>
      </c>
      <c r="J643" s="10">
        <v>41509139000</v>
      </c>
      <c r="K643" s="10">
        <v>19966000000</v>
      </c>
      <c r="L643" s="9">
        <v>26793000000</v>
      </c>
      <c r="M643" s="9">
        <v>17733000000</v>
      </c>
      <c r="N643" s="10">
        <v>29896440000</v>
      </c>
      <c r="O643" s="12">
        <v>16828000000</v>
      </c>
      <c r="P643" s="6">
        <v>0.60855141423870307</v>
      </c>
      <c r="Q643" s="6">
        <v>0.14614874561779348</v>
      </c>
      <c r="R643" s="6">
        <v>-0.26257443836066635</v>
      </c>
      <c r="S643" s="6">
        <v>-0.37527388543635415</v>
      </c>
      <c r="T643" s="6">
        <v>0.65302863436123348</v>
      </c>
      <c r="U643" s="6">
        <v>0.63606475716064759</v>
      </c>
      <c r="V643" s="6">
        <v>0.57168242714371964</v>
      </c>
      <c r="W643" s="6">
        <v>0.64348330540157272</v>
      </c>
      <c r="X643" s="6">
        <v>1.8342347545408182</v>
      </c>
      <c r="Y643" s="6">
        <v>0.15578611857816876</v>
      </c>
      <c r="Z643" s="6">
        <v>-0.45700428905563667</v>
      </c>
      <c r="AA643" s="6">
        <v>-0.19203787002967573</v>
      </c>
      <c r="AB643" s="6">
        <v>3.3356602816575931E-2</v>
      </c>
      <c r="AC643" s="6">
        <v>9.4874495579605478E-2</v>
      </c>
      <c r="AD643" s="12">
        <v>3509.2080984210256</v>
      </c>
    </row>
    <row r="644" spans="1:30">
      <c r="A644" s="18" t="s">
        <v>1503</v>
      </c>
      <c r="B644" s="18" t="s">
        <v>3325</v>
      </c>
      <c r="C644" s="18" t="s">
        <v>3610</v>
      </c>
      <c r="D644" s="9">
        <v>40695000000</v>
      </c>
      <c r="E644" s="9">
        <v>239313000000</v>
      </c>
      <c r="F644" s="10">
        <v>44719426000</v>
      </c>
      <c r="G644" s="10">
        <v>44719000000</v>
      </c>
      <c r="H644" s="9">
        <v>26726000000</v>
      </c>
      <c r="I644" s="9">
        <v>176123000000</v>
      </c>
      <c r="J644" s="10">
        <v>32474450000</v>
      </c>
      <c r="K644" s="10">
        <v>32474000000</v>
      </c>
      <c r="L644" s="9">
        <v>18202000000</v>
      </c>
      <c r="M644" s="9">
        <v>106981000000</v>
      </c>
      <c r="N644" s="10">
        <v>20420087000</v>
      </c>
      <c r="O644" s="12">
        <v>20420000000</v>
      </c>
      <c r="P644" s="6">
        <v>-0.20463438110834181</v>
      </c>
      <c r="Q644" s="6">
        <v>5.1185839621362632</v>
      </c>
      <c r="R644" s="6">
        <v>-0.43128170596247378</v>
      </c>
      <c r="S644" s="6">
        <v>-0.18631339312470538</v>
      </c>
      <c r="T644" s="6">
        <v>0.6567391571446124</v>
      </c>
      <c r="U644" s="6">
        <v>0.73595249735701784</v>
      </c>
      <c r="V644" s="6">
        <v>0.72618217416296893</v>
      </c>
      <c r="W644" s="6">
        <v>0.72617902904805565</v>
      </c>
      <c r="X644" s="6">
        <v>-0.2023371150211242</v>
      </c>
      <c r="Y644" s="6">
        <v>3.6566216677721561</v>
      </c>
      <c r="Z644" s="6">
        <v>-0.49588867010790399</v>
      </c>
      <c r="AA644" s="6">
        <v>-6.5140421077264102E-2</v>
      </c>
      <c r="AB644" s="6">
        <v>0.93161973529467956</v>
      </c>
      <c r="AC644" s="6">
        <v>0.10151620254458171</v>
      </c>
      <c r="AD644" s="12">
        <v>5534.1028999999999</v>
      </c>
    </row>
    <row r="645" spans="1:30">
      <c r="A645" s="18" t="s">
        <v>1201</v>
      </c>
      <c r="B645" s="18" t="s">
        <v>2808</v>
      </c>
      <c r="C645" s="18" t="s">
        <v>3619</v>
      </c>
      <c r="D645" s="10">
        <v>34948000000</v>
      </c>
      <c r="E645" s="10">
        <v>34948000000</v>
      </c>
      <c r="F645" s="10">
        <v>37180308000</v>
      </c>
      <c r="G645" s="10">
        <v>30645000000</v>
      </c>
      <c r="H645" s="10">
        <v>-1664000000</v>
      </c>
      <c r="I645" s="10">
        <v>-1664000000</v>
      </c>
      <c r="J645" s="10">
        <v>4788017000</v>
      </c>
      <c r="K645" s="10">
        <v>2455000000</v>
      </c>
      <c r="L645" s="10">
        <v>-3066000000</v>
      </c>
      <c r="M645" s="10">
        <v>-3066000000</v>
      </c>
      <c r="N645" s="10">
        <v>16849000</v>
      </c>
      <c r="O645" s="12">
        <v>684000000</v>
      </c>
      <c r="P645" s="6">
        <v>-0.25036791036378131</v>
      </c>
      <c r="Q645" s="6">
        <v>-0.20151941159419837</v>
      </c>
      <c r="R645" s="6">
        <v>-0.17433935047201785</v>
      </c>
      <c r="S645" s="6">
        <v>6.3576364054025386E-3</v>
      </c>
      <c r="T645" s="6">
        <v>-4.76135973446263E-2</v>
      </c>
      <c r="U645" s="6">
        <v>-4.76135973446263E-2</v>
      </c>
      <c r="V645" s="6">
        <v>0.12877830382685371</v>
      </c>
      <c r="W645" s="6">
        <v>8.0110947952357639E-2</v>
      </c>
      <c r="X645" s="6">
        <v>-3.1602124950725083</v>
      </c>
      <c r="Y645" s="6">
        <v>-18.34722167214543</v>
      </c>
      <c r="Z645" s="6">
        <v>-0.97126368992081624</v>
      </c>
      <c r="AA645" s="6">
        <v>1.2453610128679098</v>
      </c>
      <c r="AB645" s="6">
        <v>-8.2466831818385771</v>
      </c>
      <c r="AC645" s="6">
        <v>-5.3390213426571362</v>
      </c>
      <c r="AD645" s="12">
        <v>-631.52918604651177</v>
      </c>
    </row>
    <row r="646" spans="1:30">
      <c r="A646" s="18" t="s">
        <v>454</v>
      </c>
      <c r="B646" s="18" t="s">
        <v>2168</v>
      </c>
      <c r="C646" s="18" t="s">
        <v>3583</v>
      </c>
      <c r="D646" s="9">
        <v>196258000000</v>
      </c>
      <c r="E646" s="9">
        <v>167898000000</v>
      </c>
      <c r="F646" s="10">
        <v>119317435000</v>
      </c>
      <c r="G646" s="10">
        <v>43617000000</v>
      </c>
      <c r="H646" s="9">
        <v>15932000000</v>
      </c>
      <c r="I646" s="9">
        <v>13260000000</v>
      </c>
      <c r="J646" s="10">
        <v>21217855000</v>
      </c>
      <c r="K646" s="10">
        <v>918000000</v>
      </c>
      <c r="L646" s="9">
        <v>315000000</v>
      </c>
      <c r="M646" s="9">
        <v>-2168000000</v>
      </c>
      <c r="N646" s="10">
        <v>2391765000</v>
      </c>
      <c r="O646" s="12">
        <v>-9100000000</v>
      </c>
      <c r="P646" s="6">
        <v>-0.19423642291143806</v>
      </c>
      <c r="Q646" s="6">
        <v>-0.33252977371794057</v>
      </c>
      <c r="R646" s="6">
        <v>-0.65445042329265912</v>
      </c>
      <c r="S646" s="6">
        <v>-0.58111720574117454</v>
      </c>
      <c r="T646" s="6">
        <v>8.1178856403305855E-2</v>
      </c>
      <c r="U646" s="6">
        <v>7.8976521459457522E-2</v>
      </c>
      <c r="V646" s="6">
        <v>0.17782694540827165</v>
      </c>
      <c r="W646" s="6">
        <v>2.1046839535043677E-2</v>
      </c>
      <c r="X646" s="6">
        <v>-0.95973326804406156</v>
      </c>
      <c r="Y646" s="6">
        <v>-2.5586515868736051</v>
      </c>
      <c r="Z646" s="6">
        <v>3.2774388892840562</v>
      </c>
      <c r="AA646" s="6">
        <v>-32.021652724979134</v>
      </c>
      <c r="AB646" s="6">
        <v>-0.93167612975262237</v>
      </c>
      <c r="AC646" s="6">
        <v>-0.48301279005634945</v>
      </c>
      <c r="AD646" s="12">
        <v>-797.71244229532124</v>
      </c>
    </row>
    <row r="647" spans="1:30">
      <c r="A647" s="18" t="s">
        <v>139</v>
      </c>
      <c r="B647" s="18" t="s">
        <v>1812</v>
      </c>
      <c r="C647" s="18" t="s">
        <v>3610</v>
      </c>
      <c r="D647" s="9">
        <v>242887000000</v>
      </c>
      <c r="E647" s="9">
        <v>185187000000</v>
      </c>
      <c r="F647" s="10">
        <v>202003735000</v>
      </c>
      <c r="G647" s="10">
        <v>239288000000</v>
      </c>
      <c r="H647" s="9">
        <v>40533000000</v>
      </c>
      <c r="I647" s="9">
        <v>27553000000</v>
      </c>
      <c r="J647" s="10">
        <v>24633243000</v>
      </c>
      <c r="K647" s="10">
        <v>33310000000</v>
      </c>
      <c r="L647" s="9">
        <v>20020000000</v>
      </c>
      <c r="M647" s="9">
        <v>8637000000</v>
      </c>
      <c r="N647" s="10">
        <v>8152876000</v>
      </c>
      <c r="O647" s="12">
        <v>13883000000</v>
      </c>
      <c r="P647" s="6">
        <v>6.8337773368290736E-2</v>
      </c>
      <c r="Q647" s="6">
        <v>-8.4578077622067135E-2</v>
      </c>
      <c r="R647" s="6">
        <v>7.2031838844880597E-2</v>
      </c>
      <c r="S647" s="6">
        <v>0.1112939675137521</v>
      </c>
      <c r="T647" s="6">
        <v>0.16688007180293718</v>
      </c>
      <c r="U647" s="6">
        <v>0.14878474190952928</v>
      </c>
      <c r="V647" s="6">
        <v>0.12194449275900765</v>
      </c>
      <c r="W647" s="6">
        <v>0.13920464043328543</v>
      </c>
      <c r="X647" s="6">
        <v>-0.11707456827696379</v>
      </c>
      <c r="Y647" s="6">
        <v>-0.2225470857127145</v>
      </c>
      <c r="Z647" s="6">
        <v>0.16072394332396248</v>
      </c>
      <c r="AA647" s="6">
        <v>1.5038831926900929</v>
      </c>
      <c r="AB647" s="6">
        <v>-0.31596538546499098</v>
      </c>
      <c r="AC647" s="6">
        <v>9.2463644218861996E-2</v>
      </c>
      <c r="AD647" s="12">
        <v>1570.0238773177559</v>
      </c>
    </row>
    <row r="648" spans="1:30">
      <c r="A648" s="18" t="s">
        <v>949</v>
      </c>
      <c r="B648" s="18" t="s">
        <v>2833</v>
      </c>
      <c r="C648" s="18" t="s">
        <v>3597</v>
      </c>
      <c r="D648" s="9">
        <v>110548000000</v>
      </c>
      <c r="E648" s="9">
        <v>84314000000</v>
      </c>
      <c r="F648" s="10">
        <v>96433678000</v>
      </c>
      <c r="G648" s="10">
        <v>0</v>
      </c>
      <c r="H648" s="9">
        <v>4054000000</v>
      </c>
      <c r="I648" s="9">
        <v>5787000000</v>
      </c>
      <c r="J648" s="10">
        <v>8723996000</v>
      </c>
      <c r="K648" s="10">
        <v>0</v>
      </c>
      <c r="L648" s="9">
        <v>1624000000</v>
      </c>
      <c r="M648" s="9">
        <v>2804000000</v>
      </c>
      <c r="N648" s="10">
        <v>6344772000</v>
      </c>
      <c r="O648" s="12">
        <v>0</v>
      </c>
      <c r="P648" s="6">
        <v>0.83555063968567533</v>
      </c>
      <c r="Q648" s="6">
        <v>0.92409043254517087</v>
      </c>
      <c r="R648" s="6">
        <v>-0.35540202822486699</v>
      </c>
      <c r="S648" s="6">
        <v>-1</v>
      </c>
      <c r="T648" s="6">
        <v>3.6671852950754424E-2</v>
      </c>
      <c r="U648" s="6">
        <v>6.8636288160922265E-2</v>
      </c>
      <c r="V648" s="6">
        <v>9.046627880355243E-2</v>
      </c>
      <c r="W648" s="6" t="e">
        <v>#DIV/0!</v>
      </c>
      <c r="X648" s="6">
        <v>-0.67584339801740934</v>
      </c>
      <c r="Y648" s="6">
        <v>-0.50017352027051165</v>
      </c>
      <c r="Z648" s="6">
        <v>1.7838133304768145</v>
      </c>
      <c r="AA648" s="6">
        <v>-1</v>
      </c>
      <c r="AB648" s="6">
        <v>-0.33129111457056271</v>
      </c>
      <c r="AC648" s="6">
        <v>-0.25</v>
      </c>
      <c r="AD648" s="12">
        <v>575.47510687621036</v>
      </c>
    </row>
    <row r="649" spans="1:30">
      <c r="A649" s="18" t="s">
        <v>823</v>
      </c>
      <c r="B649" s="18" t="s">
        <v>2764</v>
      </c>
      <c r="C649" s="18" t="s">
        <v>3593</v>
      </c>
      <c r="D649" s="9">
        <v>956552000000</v>
      </c>
      <c r="E649" s="9">
        <v>770215000000</v>
      </c>
      <c r="F649" s="10">
        <v>948106313000</v>
      </c>
      <c r="G649" s="10">
        <v>0</v>
      </c>
      <c r="H649" s="9">
        <v>383829000000</v>
      </c>
      <c r="I649" s="9">
        <v>283963000000</v>
      </c>
      <c r="J649" s="10">
        <v>339669826000</v>
      </c>
      <c r="K649" s="10">
        <v>0</v>
      </c>
      <c r="L649" s="9">
        <v>152663000000</v>
      </c>
      <c r="M649" s="9">
        <v>68849000000</v>
      </c>
      <c r="N649" s="10">
        <v>94924953000</v>
      </c>
      <c r="O649" s="12">
        <v>0</v>
      </c>
      <c r="P649" s="6">
        <v>0.16775183705737939</v>
      </c>
      <c r="Q649" s="6">
        <v>9.0642670804196579E-2</v>
      </c>
      <c r="R649" s="6">
        <v>0.26365201904624463</v>
      </c>
      <c r="S649" s="6">
        <v>-1</v>
      </c>
      <c r="T649" s="6">
        <v>0.40126307822261625</v>
      </c>
      <c r="U649" s="6">
        <v>0.36868017371772815</v>
      </c>
      <c r="V649" s="6">
        <v>0.35826132717671294</v>
      </c>
      <c r="W649" s="6" t="e">
        <v>#DIV/0!</v>
      </c>
      <c r="X649" s="6">
        <v>0.43986627174965565</v>
      </c>
      <c r="Y649" s="6">
        <v>-0.19261172796987538</v>
      </c>
      <c r="Z649" s="6">
        <v>1.1103864823359122</v>
      </c>
      <c r="AA649" s="6">
        <v>-1</v>
      </c>
      <c r="AB649" s="6">
        <v>0.18582171746984466</v>
      </c>
      <c r="AC649" s="6">
        <v>-0.25</v>
      </c>
      <c r="AD649" s="12">
        <v>4067.6030333422359</v>
      </c>
    </row>
    <row r="650" spans="1:30">
      <c r="A650" s="18" t="s">
        <v>1045</v>
      </c>
      <c r="B650" s="18" t="s">
        <v>2558</v>
      </c>
      <c r="C650" s="18" t="s">
        <v>3586</v>
      </c>
      <c r="D650" s="9">
        <v>1258334000000</v>
      </c>
      <c r="E650" s="9">
        <v>1253504000000</v>
      </c>
      <c r="F650" s="10">
        <v>1585183517000</v>
      </c>
      <c r="G650" s="10">
        <v>0</v>
      </c>
      <c r="H650" s="9">
        <v>56076000000</v>
      </c>
      <c r="I650" s="9">
        <v>32677000000</v>
      </c>
      <c r="J650" s="10">
        <v>-36646561000</v>
      </c>
      <c r="K650" s="10">
        <v>0</v>
      </c>
      <c r="L650" s="9">
        <v>7900000000</v>
      </c>
      <c r="M650" s="9">
        <v>-8780000000</v>
      </c>
      <c r="N650" s="10">
        <v>-172153269000</v>
      </c>
      <c r="O650" s="12">
        <v>0</v>
      </c>
      <c r="P650" s="6">
        <v>-0.20882583051995759</v>
      </c>
      <c r="Q650" s="6">
        <v>-0.17769040357651392</v>
      </c>
      <c r="R650" s="6">
        <v>0.15666053182133327</v>
      </c>
      <c r="S650" s="6">
        <v>-1</v>
      </c>
      <c r="T650" s="6">
        <v>4.4563684999372188E-2</v>
      </c>
      <c r="U650" s="6">
        <v>2.6068524711528644E-2</v>
      </c>
      <c r="V650" s="6">
        <v>-2.3118181968832571E-2</v>
      </c>
      <c r="W650" s="6" t="e">
        <v>#DIV/0!</v>
      </c>
      <c r="X650" s="6">
        <v>-0.80260973931281931</v>
      </c>
      <c r="Y650" s="6">
        <v>-1.2790779634872289</v>
      </c>
      <c r="Z650" s="6">
        <v>-1.1213584831987011</v>
      </c>
      <c r="AA650" s="6">
        <v>-1</v>
      </c>
      <c r="AB650" s="6">
        <v>-2.6884822608800185</v>
      </c>
      <c r="AC650" s="6">
        <v>-0.25</v>
      </c>
      <c r="AD650" s="12">
        <v>-1719.1475549862728</v>
      </c>
    </row>
    <row r="651" spans="1:30">
      <c r="A651" s="18" t="s">
        <v>901</v>
      </c>
      <c r="B651" s="18" t="s">
        <v>2834</v>
      </c>
      <c r="C651" s="18" t="s">
        <v>3603</v>
      </c>
      <c r="D651" s="9">
        <v>3172489000000</v>
      </c>
      <c r="E651" s="9">
        <v>2722689000000</v>
      </c>
      <c r="F651" s="10">
        <v>3092234609000</v>
      </c>
      <c r="G651" s="10">
        <v>0</v>
      </c>
      <c r="H651" s="9">
        <v>205277000000</v>
      </c>
      <c r="I651" s="9">
        <v>183852000000</v>
      </c>
      <c r="J651" s="10">
        <v>252976915000</v>
      </c>
      <c r="K651" s="10">
        <v>0</v>
      </c>
      <c r="L651" s="9">
        <v>1992000000</v>
      </c>
      <c r="M651" s="9">
        <v>15546000000</v>
      </c>
      <c r="N651" s="10">
        <v>44516358000</v>
      </c>
      <c r="O651" s="12">
        <v>0</v>
      </c>
      <c r="P651" s="6">
        <v>1.1236621522636441</v>
      </c>
      <c r="Q651" s="6">
        <v>0.85050793532522684</v>
      </c>
      <c r="R651" s="6">
        <v>1.2560611594919209</v>
      </c>
      <c r="S651" s="6">
        <v>-1</v>
      </c>
      <c r="T651" s="6">
        <v>6.4705346496079258E-2</v>
      </c>
      <c r="U651" s="6">
        <v>6.7525890764608076E-2</v>
      </c>
      <c r="V651" s="6">
        <v>8.1810388598493308E-2</v>
      </c>
      <c r="W651" s="6" t="e">
        <v>#DIV/0!</v>
      </c>
      <c r="X651" s="6">
        <v>-0.42207999667675111</v>
      </c>
      <c r="Y651" s="6">
        <v>10.396878391929402</v>
      </c>
      <c r="Z651" s="6">
        <v>4.6218031446060213</v>
      </c>
      <c r="AA651" s="6">
        <v>-1</v>
      </c>
      <c r="AB651" s="6">
        <v>3.9870467900690123</v>
      </c>
      <c r="AC651" s="6">
        <v>-0.25</v>
      </c>
      <c r="AD651" s="12">
        <v>4136.9571999999998</v>
      </c>
    </row>
    <row r="652" spans="1:30">
      <c r="A652" s="18" t="s">
        <v>140</v>
      </c>
      <c r="B652" s="18" t="s">
        <v>1813</v>
      </c>
      <c r="C652" s="18" t="s">
        <v>3572</v>
      </c>
      <c r="D652" s="9">
        <v>621400000000</v>
      </c>
      <c r="E652" s="9">
        <v>597543000000</v>
      </c>
      <c r="F652" s="10">
        <v>605010735000</v>
      </c>
      <c r="G652" s="10">
        <v>422172000000</v>
      </c>
      <c r="H652" s="9">
        <v>46254000000</v>
      </c>
      <c r="I652" s="9">
        <v>27174000000</v>
      </c>
      <c r="J652" s="10">
        <v>31631276000</v>
      </c>
      <c r="K652" s="10">
        <v>21871000000</v>
      </c>
      <c r="L652" s="9">
        <v>10805000000</v>
      </c>
      <c r="M652" s="9">
        <v>5447000000</v>
      </c>
      <c r="N652" s="10">
        <v>4588924000</v>
      </c>
      <c r="O652" s="12">
        <v>484000000</v>
      </c>
      <c r="P652" s="6">
        <v>-0.11480809938842304</v>
      </c>
      <c r="Q652" s="6">
        <v>-9.6995874069758278E-2</v>
      </c>
      <c r="R652" s="6">
        <v>-5.9150745060530287E-2</v>
      </c>
      <c r="S652" s="6">
        <v>-0.29146561548873667</v>
      </c>
      <c r="T652" s="6">
        <v>7.4435146443514649E-2</v>
      </c>
      <c r="U652" s="6">
        <v>4.547622514195631E-2</v>
      </c>
      <c r="V652" s="6">
        <v>5.2282173141936068E-2</v>
      </c>
      <c r="W652" s="6">
        <v>5.1805899017462076E-2</v>
      </c>
      <c r="X652" s="6">
        <v>-0.30781303983235814</v>
      </c>
      <c r="Y652" s="6">
        <v>0.30364125920495122</v>
      </c>
      <c r="Z652" s="6">
        <v>2.8645991222007505E-2</v>
      </c>
      <c r="AA652" s="6">
        <v>1.1989598535066821</v>
      </c>
      <c r="AB652" s="6">
        <v>-0.37054254720549307</v>
      </c>
      <c r="AC652" s="6">
        <v>-0.2098073469841025</v>
      </c>
      <c r="AD652" s="12">
        <v>1719.7519354838707</v>
      </c>
    </row>
    <row r="653" spans="1:30">
      <c r="A653" s="18" t="s">
        <v>1083</v>
      </c>
      <c r="B653" s="18" t="s">
        <v>2620</v>
      </c>
      <c r="C653" s="18" t="s">
        <v>3640</v>
      </c>
      <c r="D653" s="9">
        <v>144030000000</v>
      </c>
      <c r="E653" s="9">
        <v>188900000000</v>
      </c>
      <c r="F653" s="10">
        <v>214692154000</v>
      </c>
      <c r="G653" s="10">
        <v>88691000000</v>
      </c>
      <c r="H653" s="9">
        <v>98837000000</v>
      </c>
      <c r="I653" s="9">
        <v>128399000000</v>
      </c>
      <c r="J653" s="10">
        <v>139844416000</v>
      </c>
      <c r="K653" s="10">
        <v>48354000000</v>
      </c>
      <c r="L653" s="9">
        <v>86481000000</v>
      </c>
      <c r="M653" s="9">
        <v>97050000000</v>
      </c>
      <c r="N653" s="10">
        <v>131266578000</v>
      </c>
      <c r="O653" s="12">
        <v>33209000000</v>
      </c>
      <c r="P653" s="6">
        <v>-0.40280183270700692</v>
      </c>
      <c r="Q653" s="6">
        <v>-0.14427974300938881</v>
      </c>
      <c r="R653" s="6">
        <v>-0.17336419796451363</v>
      </c>
      <c r="S653" s="6">
        <v>-0.18932226238867711</v>
      </c>
      <c r="T653" s="6">
        <v>0.68622509199472337</v>
      </c>
      <c r="U653" s="6">
        <v>0.6797194282689254</v>
      </c>
      <c r="V653" s="6">
        <v>0.65137180560403707</v>
      </c>
      <c r="W653" s="6">
        <v>0.54519624313628212</v>
      </c>
      <c r="X653" s="6">
        <v>-0.38411765288381611</v>
      </c>
      <c r="Y653" s="6">
        <v>-9.4868348134027752E-2</v>
      </c>
      <c r="Z653" s="6">
        <v>-0.25936202001264647</v>
      </c>
      <c r="AA653" s="6">
        <v>-0.29333884664822657</v>
      </c>
      <c r="AB653" s="6">
        <v>-0.28662446930923002</v>
      </c>
      <c r="AC653" s="6">
        <v>-4.6542244935833865E-2</v>
      </c>
      <c r="AD653" s="12">
        <v>4971.522542857143</v>
      </c>
    </row>
    <row r="654" spans="1:30">
      <c r="A654" s="18" t="s">
        <v>918</v>
      </c>
      <c r="B654" s="18" t="s">
        <v>2835</v>
      </c>
      <c r="C654" s="18" t="s">
        <v>3592</v>
      </c>
      <c r="D654" s="9">
        <v>652218000000</v>
      </c>
      <c r="E654" s="9">
        <v>585971000000</v>
      </c>
      <c r="F654" s="10">
        <v>544908938000</v>
      </c>
      <c r="G654" s="10">
        <v>0</v>
      </c>
      <c r="H654" s="9">
        <v>66005000000</v>
      </c>
      <c r="I654" s="9">
        <v>67021000000</v>
      </c>
      <c r="J654" s="10">
        <v>69906531000</v>
      </c>
      <c r="K654" s="10">
        <v>0</v>
      </c>
      <c r="L654" s="9">
        <v>44414000000</v>
      </c>
      <c r="M654" s="9">
        <v>53379000000</v>
      </c>
      <c r="N654" s="10">
        <v>60506733000</v>
      </c>
      <c r="O654" s="12">
        <v>0</v>
      </c>
      <c r="P654" s="6">
        <v>3.897852240281742E-2</v>
      </c>
      <c r="Q654" s="6">
        <v>-5.6861593786017316E-2</v>
      </c>
      <c r="R654" s="6">
        <v>-1.7362595186717487E-2</v>
      </c>
      <c r="S654" s="6">
        <v>-1</v>
      </c>
      <c r="T654" s="6">
        <v>0.10120082549086348</v>
      </c>
      <c r="U654" s="6">
        <v>0.11437596741135654</v>
      </c>
      <c r="V654" s="6">
        <v>0.12829029976381118</v>
      </c>
      <c r="W654" s="6" t="e">
        <v>#DIV/0!</v>
      </c>
      <c r="X654" s="6">
        <v>0.33341186538981427</v>
      </c>
      <c r="Y654" s="6">
        <v>-0.26866671110313439</v>
      </c>
      <c r="Z654" s="6">
        <v>0.11337062547901011</v>
      </c>
      <c r="AA654" s="6">
        <v>-1</v>
      </c>
      <c r="AB654" s="6">
        <v>-2.2635655932993881E-2</v>
      </c>
      <c r="AC654" s="6">
        <v>-0.25</v>
      </c>
      <c r="AD654" s="12">
        <v>2508.7601599212894</v>
      </c>
    </row>
    <row r="655" spans="1:30">
      <c r="A655" s="18" t="s">
        <v>455</v>
      </c>
      <c r="B655" s="18" t="s">
        <v>2169</v>
      </c>
      <c r="C655" s="18" t="s">
        <v>3585</v>
      </c>
      <c r="D655" s="9">
        <v>397080000000</v>
      </c>
      <c r="E655" s="9">
        <v>260277000000</v>
      </c>
      <c r="F655" s="10">
        <v>373223424000</v>
      </c>
      <c r="G655" s="10">
        <v>389610000000</v>
      </c>
      <c r="H655" s="9">
        <v>44556000000</v>
      </c>
      <c r="I655" s="9">
        <v>50629000000</v>
      </c>
      <c r="J655" s="10">
        <v>-80577419000</v>
      </c>
      <c r="K655" s="10">
        <v>41141000000</v>
      </c>
      <c r="L655" s="9">
        <v>-691000000</v>
      </c>
      <c r="M655" s="9">
        <v>-618000000</v>
      </c>
      <c r="N655" s="10">
        <v>3372375000</v>
      </c>
      <c r="O655" s="12">
        <v>1278000000</v>
      </c>
      <c r="P655" s="6">
        <v>1.0261192958608356</v>
      </c>
      <c r="Q655" s="6">
        <v>0.67556858467208813</v>
      </c>
      <c r="R655" s="6">
        <v>2.113565992849795E-2</v>
      </c>
      <c r="S655" s="6">
        <v>0.1545084640895778</v>
      </c>
      <c r="T655" s="6">
        <v>0.11220912662435781</v>
      </c>
      <c r="U655" s="6">
        <v>0.19451968479735052</v>
      </c>
      <c r="V655" s="6">
        <v>-0.21589593208383406</v>
      </c>
      <c r="W655" s="6">
        <v>0.10559533892867226</v>
      </c>
      <c r="X655" s="6">
        <v>0.93152925323579117</v>
      </c>
      <c r="Y655" s="6">
        <v>-1.0333456423646175</v>
      </c>
      <c r="Z655" s="6">
        <v>1.4862873416008486</v>
      </c>
      <c r="AA655" s="6">
        <v>0.74780169796965601</v>
      </c>
      <c r="AB655" s="6">
        <v>1.3965729381773517</v>
      </c>
      <c r="AC655" s="6">
        <v>-0.11183013834695493</v>
      </c>
      <c r="AD655" s="12">
        <v>90.6062371095163</v>
      </c>
    </row>
    <row r="656" spans="1:30">
      <c r="A656" s="18" t="s">
        <v>908</v>
      </c>
      <c r="B656" s="18" t="s">
        <v>2837</v>
      </c>
      <c r="C656" s="18" t="s">
        <v>3583</v>
      </c>
      <c r="D656" s="9">
        <v>233028000000</v>
      </c>
      <c r="E656" s="9">
        <v>229416000000</v>
      </c>
      <c r="F656" s="10">
        <v>221291563000</v>
      </c>
      <c r="G656" s="10">
        <v>114241000000</v>
      </c>
      <c r="H656" s="9">
        <v>9713000000</v>
      </c>
      <c r="I656" s="9">
        <v>7726000000</v>
      </c>
      <c r="J656" s="10">
        <v>9252830000</v>
      </c>
      <c r="K656" s="10">
        <v>3957000000</v>
      </c>
      <c r="L656" s="9">
        <v>3169000000</v>
      </c>
      <c r="M656" s="9">
        <v>2467000000</v>
      </c>
      <c r="N656" s="10">
        <v>2956866000</v>
      </c>
      <c r="O656" s="12">
        <v>848000000</v>
      </c>
      <c r="P656" s="6">
        <v>-0.3223281343864588</v>
      </c>
      <c r="Q656" s="6">
        <v>-7.3826468765057107E-2</v>
      </c>
      <c r="R656" s="6">
        <v>-0.17102673412587407</v>
      </c>
      <c r="S656" s="6">
        <v>-0.28409013180313414</v>
      </c>
      <c r="T656" s="6">
        <v>4.1681686320957138E-2</v>
      </c>
      <c r="U656" s="6">
        <v>3.3676814171635809E-2</v>
      </c>
      <c r="V656" s="6">
        <v>4.1812845797469467E-2</v>
      </c>
      <c r="W656" s="6">
        <v>3.4637301844346602E-2</v>
      </c>
      <c r="X656" s="6">
        <v>-0.33904672606020736</v>
      </c>
      <c r="Y656" s="6">
        <v>-0.15972553436983009</v>
      </c>
      <c r="Z656" s="6">
        <v>0.68153551597818518</v>
      </c>
      <c r="AA656" s="6">
        <v>-0.43150977640514593</v>
      </c>
      <c r="AB656" s="6">
        <v>-0.4233032914490733</v>
      </c>
      <c r="AC656" s="6">
        <v>-0.10500989698013233</v>
      </c>
      <c r="AD656" s="12">
        <v>1573.4776666666667</v>
      </c>
    </row>
    <row r="657" spans="1:30">
      <c r="A657" s="18" t="s">
        <v>1123</v>
      </c>
      <c r="B657" s="18" t="s">
        <v>2677</v>
      </c>
      <c r="C657" s="18" t="s">
        <v>3590</v>
      </c>
      <c r="D657" s="9">
        <v>158935000000</v>
      </c>
      <c r="E657" s="9">
        <v>152343000000</v>
      </c>
      <c r="F657" s="10">
        <v>148104430000</v>
      </c>
      <c r="G657" s="10">
        <v>0</v>
      </c>
      <c r="H657" s="9">
        <v>37105000000</v>
      </c>
      <c r="I657" s="9">
        <v>61552000000</v>
      </c>
      <c r="J657" s="10">
        <v>20453628000</v>
      </c>
      <c r="K657" s="10">
        <v>0</v>
      </c>
      <c r="L657" s="9">
        <v>20596000000</v>
      </c>
      <c r="M657" s="9">
        <v>39913000000</v>
      </c>
      <c r="N657" s="10">
        <v>23284398000</v>
      </c>
      <c r="O657" s="12">
        <v>0</v>
      </c>
      <c r="P657" s="6" t="e">
        <v>#DIV/0!</v>
      </c>
      <c r="Q657" s="6" t="e">
        <v>#DIV/0!</v>
      </c>
      <c r="R657" s="6">
        <v>-3.5721430996360097E-2</v>
      </c>
      <c r="S657" s="6">
        <v>-1</v>
      </c>
      <c r="T657" s="6">
        <v>0.23346021958662347</v>
      </c>
      <c r="U657" s="6">
        <v>0.4040356301241278</v>
      </c>
      <c r="V657" s="6">
        <v>0.13810274277413578</v>
      </c>
      <c r="W657" s="6" t="e">
        <v>#DIV/0!</v>
      </c>
      <c r="X657" s="6" t="e">
        <v>#DIV/0!</v>
      </c>
      <c r="Y657" s="6" t="e">
        <v>#DIV/0!</v>
      </c>
      <c r="Z657" s="6">
        <v>0.59284038862202548</v>
      </c>
      <c r="AA657" s="6">
        <v>-1</v>
      </c>
      <c r="AB657" s="6">
        <v>0.46057520301139343</v>
      </c>
      <c r="AC657" s="6">
        <v>-0.25</v>
      </c>
      <c r="AD657" s="12">
        <v>6300.2554887218039</v>
      </c>
    </row>
    <row r="658" spans="1:30">
      <c r="A658" s="18" t="s">
        <v>1215</v>
      </c>
      <c r="B658" s="18" t="s">
        <v>2838</v>
      </c>
      <c r="C658" s="18" t="s">
        <v>3623</v>
      </c>
      <c r="D658" s="9">
        <v>1092062000000</v>
      </c>
      <c r="E658" s="9">
        <v>1054248000000</v>
      </c>
      <c r="F658" s="10">
        <v>1441549367000</v>
      </c>
      <c r="G658" s="10">
        <v>0</v>
      </c>
      <c r="H658" s="9">
        <v>45782000000</v>
      </c>
      <c r="I658" s="9">
        <v>38766000000</v>
      </c>
      <c r="J658" s="10">
        <v>52771331000</v>
      </c>
      <c r="K658" s="10">
        <v>0</v>
      </c>
      <c r="L658" s="9">
        <v>11380000000</v>
      </c>
      <c r="M658" s="9">
        <v>101544000000</v>
      </c>
      <c r="N658" s="10">
        <v>11246671000</v>
      </c>
      <c r="O658" s="12">
        <v>0</v>
      </c>
      <c r="P658" s="6">
        <v>0.21187546843635111</v>
      </c>
      <c r="Q658" s="6">
        <v>0.1451698375548966</v>
      </c>
      <c r="R658" s="6">
        <v>0.19422588155106435</v>
      </c>
      <c r="S658" s="6">
        <v>-1</v>
      </c>
      <c r="T658" s="6">
        <v>4.1922528208105402E-2</v>
      </c>
      <c r="U658" s="6">
        <v>3.6771234092926902E-2</v>
      </c>
      <c r="V658" s="6">
        <v>3.6607369964597264E-2</v>
      </c>
      <c r="W658" s="6" t="e">
        <v>#DIV/0!</v>
      </c>
      <c r="X658" s="6">
        <v>-0.42871771441523743</v>
      </c>
      <c r="Y658" s="6">
        <v>8.6294289294939617</v>
      </c>
      <c r="Z658" s="6">
        <v>1.2506486062439595</v>
      </c>
      <c r="AA658" s="6">
        <v>-1</v>
      </c>
      <c r="AB658" s="6">
        <v>1.224650286425133</v>
      </c>
      <c r="AC658" s="6">
        <v>-0.25</v>
      </c>
      <c r="AD658" s="12">
        <v>3625.5156849933542</v>
      </c>
    </row>
    <row r="659" spans="1:30">
      <c r="A659" s="18" t="s">
        <v>1508</v>
      </c>
      <c r="B659" s="18" t="s">
        <v>3334</v>
      </c>
      <c r="C659" s="18" t="s">
        <v>3586</v>
      </c>
      <c r="D659" s="9">
        <v>20651000000</v>
      </c>
      <c r="E659" s="9">
        <v>5858000000</v>
      </c>
      <c r="F659" s="10">
        <v>27121163000</v>
      </c>
      <c r="G659" s="10">
        <v>12162000000</v>
      </c>
      <c r="H659" s="9">
        <v>2824000000</v>
      </c>
      <c r="I659" s="9">
        <v>608000000</v>
      </c>
      <c r="J659" s="10">
        <v>632959000</v>
      </c>
      <c r="K659" s="10">
        <v>1378000000</v>
      </c>
      <c r="L659" s="9">
        <v>35683000000</v>
      </c>
      <c r="M659" s="9">
        <v>24000000</v>
      </c>
      <c r="N659" s="10">
        <v>927305000</v>
      </c>
      <c r="O659" s="12">
        <v>24769000000</v>
      </c>
      <c r="P659" s="6">
        <v>-9.6562985404385265E-2</v>
      </c>
      <c r="Q659" s="6">
        <v>-0.63928739137723067</v>
      </c>
      <c r="R659" s="6">
        <v>0.39842081117465145</v>
      </c>
      <c r="S659" s="6">
        <v>1.0560244916842698</v>
      </c>
      <c r="T659" s="6">
        <v>0.13674882572272529</v>
      </c>
      <c r="U659" s="6">
        <v>0.10378968931375897</v>
      </c>
      <c r="V659" s="6">
        <v>2.3338195342139274E-2</v>
      </c>
      <c r="W659" s="6">
        <v>0.1133037329386614</v>
      </c>
      <c r="X659" s="6">
        <v>1.0124549033173635</v>
      </c>
      <c r="Y659" s="6">
        <v>-0.99596201166912002</v>
      </c>
      <c r="Z659" s="6">
        <v>-0.38341478358181724</v>
      </c>
      <c r="AA659" s="6">
        <v>16.33494129791822</v>
      </c>
      <c r="AB659" s="6">
        <v>0.39971450237177319</v>
      </c>
      <c r="AC659" s="6">
        <v>5.915769061162802</v>
      </c>
      <c r="AD659" s="12">
        <v>3189.7820779220779</v>
      </c>
    </row>
    <row r="660" spans="1:30">
      <c r="A660" s="18" t="s">
        <v>1216</v>
      </c>
      <c r="B660" s="18" t="s">
        <v>2839</v>
      </c>
      <c r="C660" s="18" t="s">
        <v>3574</v>
      </c>
      <c r="D660" s="9">
        <v>1236137000000</v>
      </c>
      <c r="E660" s="9">
        <v>1526445000000</v>
      </c>
      <c r="F660" s="10">
        <v>1044411897000</v>
      </c>
      <c r="G660" s="10">
        <v>773216000000</v>
      </c>
      <c r="H660" s="9">
        <v>195899000000</v>
      </c>
      <c r="I660" s="9">
        <v>253505000000</v>
      </c>
      <c r="J660" s="10">
        <v>184185302000</v>
      </c>
      <c r="K660" s="10">
        <v>145108000000</v>
      </c>
      <c r="L660" s="9">
        <v>55653000000</v>
      </c>
      <c r="M660" s="9">
        <v>81162000000</v>
      </c>
      <c r="N660" s="10">
        <v>56577502000</v>
      </c>
      <c r="O660" s="12">
        <v>33590000000</v>
      </c>
      <c r="P660" s="6">
        <v>0.39543967134335772</v>
      </c>
      <c r="Q660" s="6">
        <v>0.23097359498754905</v>
      </c>
      <c r="R660" s="6">
        <v>0.17839857804633991</v>
      </c>
      <c r="S660" s="6">
        <v>-4.1228819053486875E-2</v>
      </c>
      <c r="T660" s="6">
        <v>0.15847677077864347</v>
      </c>
      <c r="U660" s="6">
        <v>0.16607542361500086</v>
      </c>
      <c r="V660" s="6">
        <v>0.1763531251693507</v>
      </c>
      <c r="W660" s="6">
        <v>0.18766812895749699</v>
      </c>
      <c r="X660" s="6">
        <v>0.2262901895066407</v>
      </c>
      <c r="Y660" s="6">
        <v>0.2809788897780795</v>
      </c>
      <c r="Z660" s="6">
        <v>0.12608545376827965</v>
      </c>
      <c r="AA660" s="6">
        <v>-0.10003205944354147</v>
      </c>
      <c r="AB660" s="6">
        <v>0.27990376129904448</v>
      </c>
      <c r="AC660" s="6">
        <v>0.20132562280380301</v>
      </c>
      <c r="AD660" s="12">
        <v>3480.7140694070472</v>
      </c>
    </row>
    <row r="661" spans="1:30">
      <c r="A661" s="18" t="s">
        <v>1217</v>
      </c>
      <c r="B661" s="18" t="s">
        <v>2840</v>
      </c>
      <c r="C661" s="18" t="s">
        <v>3606</v>
      </c>
      <c r="D661" s="9">
        <v>508750000000</v>
      </c>
      <c r="E661" s="9">
        <v>454961000000</v>
      </c>
      <c r="F661" s="10">
        <v>535759364000</v>
      </c>
      <c r="G661" s="10">
        <v>0</v>
      </c>
      <c r="H661" s="9">
        <v>14568000000</v>
      </c>
      <c r="I661" s="9">
        <v>16311000000</v>
      </c>
      <c r="J661" s="10">
        <v>19650552000</v>
      </c>
      <c r="K661" s="10">
        <v>0</v>
      </c>
      <c r="L661" s="9">
        <v>3171000000</v>
      </c>
      <c r="M661" s="9">
        <v>4214000000</v>
      </c>
      <c r="N661" s="10">
        <v>6491416000</v>
      </c>
      <c r="O661" s="12">
        <v>0</v>
      </c>
      <c r="P661" s="6">
        <v>0.2515113406389109</v>
      </c>
      <c r="Q661" s="6">
        <v>0.33335896246665991</v>
      </c>
      <c r="R661" s="6">
        <v>0.20904870571612197</v>
      </c>
      <c r="S661" s="6">
        <v>-1</v>
      </c>
      <c r="T661" s="6">
        <v>2.8634889434889434E-2</v>
      </c>
      <c r="U661" s="6">
        <v>3.5851424627605447E-2</v>
      </c>
      <c r="V661" s="6">
        <v>3.6677944092825973E-2</v>
      </c>
      <c r="W661" s="6" t="e">
        <v>#DIV/0!</v>
      </c>
      <c r="X661" s="6">
        <v>-0.65468400865427434</v>
      </c>
      <c r="Y661" s="6">
        <v>-0.45678404685554452</v>
      </c>
      <c r="Z661" s="6">
        <v>1.5666807745219813</v>
      </c>
      <c r="AA661" s="6">
        <v>-1</v>
      </c>
      <c r="AB661" s="6">
        <v>0.53232582021873376</v>
      </c>
      <c r="AC661" s="6">
        <v>-0.25</v>
      </c>
      <c r="AD661" s="12">
        <v>264.31268571428569</v>
      </c>
    </row>
    <row r="662" spans="1:30">
      <c r="A662" s="18" t="s">
        <v>141</v>
      </c>
      <c r="B662" s="18" t="s">
        <v>1815</v>
      </c>
      <c r="C662" s="18" t="s">
        <v>3578</v>
      </c>
      <c r="D662" s="9">
        <v>104191000000</v>
      </c>
      <c r="E662" s="9">
        <v>27724000000</v>
      </c>
      <c r="F662" s="10">
        <v>10877187000</v>
      </c>
      <c r="G662" s="10">
        <v>6453000000</v>
      </c>
      <c r="H662" s="9">
        <v>5101000000</v>
      </c>
      <c r="I662" s="9">
        <v>1482000000</v>
      </c>
      <c r="J662" s="10">
        <v>501908000</v>
      </c>
      <c r="K662" s="10">
        <v>322000000</v>
      </c>
      <c r="L662" s="9">
        <v>1137000000</v>
      </c>
      <c r="M662" s="9">
        <v>360000000</v>
      </c>
      <c r="N662" s="10">
        <v>432565000</v>
      </c>
      <c r="O662" s="12">
        <v>-410000000</v>
      </c>
      <c r="P662" s="6">
        <v>7.8377119507212463</v>
      </c>
      <c r="Q662" s="6">
        <v>-0.28203421198033429</v>
      </c>
      <c r="R662" s="6">
        <v>2.9325875693602763E-2</v>
      </c>
      <c r="S662" s="6">
        <v>-0.80750624232526969</v>
      </c>
      <c r="T662" s="6">
        <v>4.8958163373036059E-2</v>
      </c>
      <c r="U662" s="6">
        <v>5.3455489828307605E-2</v>
      </c>
      <c r="V662" s="6">
        <v>4.61431802174588E-2</v>
      </c>
      <c r="W662" s="6">
        <v>4.989927165659383E-2</v>
      </c>
      <c r="X662" s="6">
        <v>1.8529138761001838</v>
      </c>
      <c r="Y662" s="6">
        <v>-0.91082020088126292</v>
      </c>
      <c r="Z662" s="6">
        <v>1.3369874645049227</v>
      </c>
      <c r="AA662" s="6">
        <v>-1.6097132480673149</v>
      </c>
      <c r="AB662" s="6">
        <v>0.34751912495963011</v>
      </c>
      <c r="AC662" s="6">
        <v>-0.14605662063667602</v>
      </c>
      <c r="AD662" s="12">
        <v>59.590784313725486</v>
      </c>
    </row>
    <row r="663" spans="1:30">
      <c r="A663" s="18" t="s">
        <v>1218</v>
      </c>
      <c r="B663" s="18" t="s">
        <v>2841</v>
      </c>
      <c r="C663" s="18" t="s">
        <v>3578</v>
      </c>
      <c r="D663" s="9">
        <v>1404429000000</v>
      </c>
      <c r="E663" s="9">
        <v>1442154000000</v>
      </c>
      <c r="F663" s="10">
        <v>1503061000000</v>
      </c>
      <c r="G663" s="10">
        <v>1727524000000</v>
      </c>
      <c r="H663" s="9"/>
      <c r="I663" s="9"/>
      <c r="J663" s="10">
        <v>0</v>
      </c>
      <c r="K663" s="10">
        <v>0</v>
      </c>
      <c r="L663" s="9">
        <v>613129000000</v>
      </c>
      <c r="M663" s="9">
        <v>627342000000</v>
      </c>
      <c r="N663" s="10">
        <v>1171246000000</v>
      </c>
      <c r="O663" s="12">
        <v>809289000000</v>
      </c>
      <c r="P663" s="6">
        <v>0.32237808460634548</v>
      </c>
      <c r="Q663" s="6">
        <v>0.28820684141651892</v>
      </c>
      <c r="R663" s="6">
        <v>0.18987138352756028</v>
      </c>
      <c r="S663" s="6">
        <v>0.34576116440415744</v>
      </c>
      <c r="T663" s="6">
        <v>0</v>
      </c>
      <c r="U663" s="6">
        <v>0</v>
      </c>
      <c r="V663" s="6">
        <v>0</v>
      </c>
      <c r="W663" s="6">
        <v>0</v>
      </c>
      <c r="X663" s="6">
        <v>1.0027078229626001</v>
      </c>
      <c r="Y663" s="6">
        <v>0.33306559059585511</v>
      </c>
      <c r="Z663" s="6">
        <v>1.2758682333372844</v>
      </c>
      <c r="AA663" s="6">
        <v>0.1862476657295383</v>
      </c>
      <c r="AB663" s="6">
        <v>0.71386986092692495</v>
      </c>
      <c r="AC663" s="6">
        <v>0.70219706894867229</v>
      </c>
      <c r="AD663" s="12">
        <v>3944.5406697489379</v>
      </c>
    </row>
    <row r="664" spans="1:30">
      <c r="A664" s="18" t="s">
        <v>142</v>
      </c>
      <c r="B664" s="18" t="s">
        <v>1816</v>
      </c>
      <c r="C664" s="18" t="s">
        <v>3576</v>
      </c>
      <c r="D664" s="10">
        <v>205387000000</v>
      </c>
      <c r="E664" s="10">
        <v>212038000000</v>
      </c>
      <c r="F664" s="10">
        <v>187211352000</v>
      </c>
      <c r="G664" s="10">
        <v>190629000000</v>
      </c>
      <c r="H664" s="10">
        <v>17113000000</v>
      </c>
      <c r="I664" s="10">
        <v>20373000000</v>
      </c>
      <c r="J664" s="10">
        <v>19363432000</v>
      </c>
      <c r="K664" s="10">
        <v>15913000000</v>
      </c>
      <c r="L664" s="10">
        <v>4139000000</v>
      </c>
      <c r="M664" s="10">
        <v>7587000000</v>
      </c>
      <c r="N664" s="10">
        <v>4296550000</v>
      </c>
      <c r="O664" s="12">
        <v>3002000000</v>
      </c>
      <c r="P664" s="6">
        <v>9.9369363850960679E-2</v>
      </c>
      <c r="Q664" s="6">
        <v>0.26324473985348767</v>
      </c>
      <c r="R664" s="6">
        <v>-7.6788919549373183E-2</v>
      </c>
      <c r="S664" s="6">
        <v>8.0516787455104891E-2</v>
      </c>
      <c r="T664" s="6">
        <v>8.3320755451902997E-2</v>
      </c>
      <c r="U664" s="6">
        <v>9.6081834388175705E-2</v>
      </c>
      <c r="V664" s="6">
        <v>0.10343086459842457</v>
      </c>
      <c r="W664" s="6">
        <v>8.3476281153444645E-2</v>
      </c>
      <c r="X664" s="6">
        <v>-0.5027681933230248</v>
      </c>
      <c r="Y664" s="6">
        <v>0.6924964403494952</v>
      </c>
      <c r="Z664" s="6">
        <v>-0.66961909013296428</v>
      </c>
      <c r="AA664" s="6">
        <v>-0.4065483311822084</v>
      </c>
      <c r="AB664" s="6">
        <v>-0.30063597135325271</v>
      </c>
      <c r="AC664" s="6">
        <v>-0.14348218688704747</v>
      </c>
      <c r="AD664" s="12">
        <v>844.89883978988985</v>
      </c>
    </row>
    <row r="665" spans="1:30">
      <c r="A665" s="18" t="s">
        <v>902</v>
      </c>
      <c r="B665" s="18" t="s">
        <v>2843</v>
      </c>
      <c r="C665" s="18" t="s">
        <v>3581</v>
      </c>
      <c r="D665" s="9">
        <v>11824000000</v>
      </c>
      <c r="E665" s="9">
        <v>6605000000</v>
      </c>
      <c r="F665" s="10">
        <v>3599692000</v>
      </c>
      <c r="G665" s="10">
        <v>5405000000</v>
      </c>
      <c r="H665" s="9">
        <v>2707000000</v>
      </c>
      <c r="I665" s="9">
        <v>1379000000</v>
      </c>
      <c r="J665" s="10">
        <v>1903724000</v>
      </c>
      <c r="K665" s="10">
        <v>1481000000</v>
      </c>
      <c r="L665" s="9">
        <v>1108000000</v>
      </c>
      <c r="M665" s="9">
        <v>164000000</v>
      </c>
      <c r="N665" s="10">
        <v>303337000</v>
      </c>
      <c r="O665" s="12">
        <v>0</v>
      </c>
      <c r="P665" s="6">
        <v>0.25372020064368017</v>
      </c>
      <c r="Q665" s="6">
        <v>-5.5508698562760805E-2</v>
      </c>
      <c r="R665" s="6">
        <v>-3.0277993269117572E-2</v>
      </c>
      <c r="S665" s="6">
        <v>0.25897357875654803</v>
      </c>
      <c r="T665" s="6">
        <v>0.22894113667117727</v>
      </c>
      <c r="U665" s="6">
        <v>0.20878122634367904</v>
      </c>
      <c r="V665" s="6">
        <v>0.52885746891678509</v>
      </c>
      <c r="W665" s="6">
        <v>0.27400555041628122</v>
      </c>
      <c r="X665" s="6">
        <v>0.13389833665843393</v>
      </c>
      <c r="Y665" s="6">
        <v>-0.3393781148875758</v>
      </c>
      <c r="Z665" s="6">
        <v>0.55465703956761225</v>
      </c>
      <c r="AA665" s="6" t="e">
        <v>#DIV/0!</v>
      </c>
      <c r="AB665" s="6">
        <v>0.1027298532911225</v>
      </c>
      <c r="AC665" s="6" t="e">
        <v>#DIV/0!</v>
      </c>
      <c r="AD665" s="12">
        <v>830.39874333516946</v>
      </c>
    </row>
    <row r="666" spans="1:30">
      <c r="A666" s="18" t="s">
        <v>143</v>
      </c>
      <c r="B666" s="18" t="s">
        <v>1817</v>
      </c>
      <c r="C666" s="18" t="s">
        <v>3572</v>
      </c>
      <c r="D666" s="9">
        <v>235334000000</v>
      </c>
      <c r="E666" s="9">
        <v>283964000000</v>
      </c>
      <c r="F666" s="10">
        <v>241636874000</v>
      </c>
      <c r="G666" s="10">
        <v>184182000000</v>
      </c>
      <c r="H666" s="9">
        <v>30959000000</v>
      </c>
      <c r="I666" s="9">
        <v>31947000000</v>
      </c>
      <c r="J666" s="10">
        <v>37330641000</v>
      </c>
      <c r="K666" s="10">
        <v>36039000000</v>
      </c>
      <c r="L666" s="9">
        <v>551000000</v>
      </c>
      <c r="M666" s="9">
        <v>437000000</v>
      </c>
      <c r="N666" s="10">
        <v>3877966000</v>
      </c>
      <c r="O666" s="12">
        <v>3047000000</v>
      </c>
      <c r="P666" s="6">
        <v>0.14793637566829929</v>
      </c>
      <c r="Q666" s="6">
        <v>0.95910593212992712</v>
      </c>
      <c r="R666" s="6">
        <v>-0.13260953982921478</v>
      </c>
      <c r="S666" s="6">
        <v>0.27827568157976668</v>
      </c>
      <c r="T666" s="6">
        <v>0.13155345168993857</v>
      </c>
      <c r="U666" s="6">
        <v>0.11250369765181502</v>
      </c>
      <c r="V666" s="6">
        <v>0.15449066354003571</v>
      </c>
      <c r="W666" s="6">
        <v>0.1956705867022836</v>
      </c>
      <c r="X666" s="6">
        <v>-0.52883006606186422</v>
      </c>
      <c r="Y666" s="6">
        <v>-0.83069653262326271</v>
      </c>
      <c r="Z666" s="6">
        <v>4.630706717023747</v>
      </c>
      <c r="AA666" s="6">
        <v>58.650899911251912</v>
      </c>
      <c r="AB666" s="6">
        <v>0.29998134376544394</v>
      </c>
      <c r="AC666" s="6">
        <v>27.279664174486047</v>
      </c>
      <c r="AD666" s="12">
        <v>395.64829999999995</v>
      </c>
    </row>
    <row r="667" spans="1:30">
      <c r="A667" s="18" t="s">
        <v>1219</v>
      </c>
      <c r="B667" s="18" t="s">
        <v>2844</v>
      </c>
      <c r="C667" s="18" t="s">
        <v>3592</v>
      </c>
      <c r="D667" s="9">
        <v>429848000000</v>
      </c>
      <c r="E667" s="9">
        <v>375197000000</v>
      </c>
      <c r="F667" s="10">
        <v>539248438000</v>
      </c>
      <c r="G667" s="10">
        <v>0</v>
      </c>
      <c r="H667" s="9">
        <v>250611000000</v>
      </c>
      <c r="I667" s="9">
        <v>201651000000</v>
      </c>
      <c r="J667" s="10">
        <v>312743307000</v>
      </c>
      <c r="K667" s="10">
        <v>0</v>
      </c>
      <c r="L667" s="9">
        <v>25209000000</v>
      </c>
      <c r="M667" s="9">
        <v>31411000000</v>
      </c>
      <c r="N667" s="10">
        <v>56646840000</v>
      </c>
      <c r="O667" s="12">
        <v>0</v>
      </c>
      <c r="P667" s="6">
        <v>-7.0646276957270146E-3</v>
      </c>
      <c r="Q667" s="6">
        <v>-0.19695162329885901</v>
      </c>
      <c r="R667" s="6">
        <v>1.4693772674207855E-2</v>
      </c>
      <c r="S667" s="6">
        <v>-1</v>
      </c>
      <c r="T667" s="6">
        <v>0.58302237069847951</v>
      </c>
      <c r="U667" s="6">
        <v>0.53745365767849951</v>
      </c>
      <c r="V667" s="6">
        <v>0.57996145183085357</v>
      </c>
      <c r="W667" s="6" t="e">
        <v>#DIV/0!</v>
      </c>
      <c r="X667" s="6">
        <v>0.36400465965115442</v>
      </c>
      <c r="Y667" s="6">
        <v>-9.6980310241530865E-2</v>
      </c>
      <c r="Z667" s="6">
        <v>-0.13151322928778916</v>
      </c>
      <c r="AA667" s="6">
        <v>-1</v>
      </c>
      <c r="AB667" s="6">
        <v>-1.8089959059769067E-2</v>
      </c>
      <c r="AC667" s="6">
        <v>-0.25</v>
      </c>
      <c r="AD667" s="12">
        <v>2732.5781521784761</v>
      </c>
    </row>
    <row r="668" spans="1:30">
      <c r="A668" s="18" t="s">
        <v>1637</v>
      </c>
      <c r="B668" s="18" t="s">
        <v>2846</v>
      </c>
      <c r="C668" s="18" t="s">
        <v>3583</v>
      </c>
      <c r="D668" s="10">
        <v>60657000000</v>
      </c>
      <c r="E668" s="9">
        <v>85667000000</v>
      </c>
      <c r="F668" s="10">
        <v>116658239000</v>
      </c>
      <c r="G668" s="10">
        <v>52207000000</v>
      </c>
      <c r="H668" s="9">
        <v>9609000000</v>
      </c>
      <c r="I668" s="9">
        <v>14948000000</v>
      </c>
      <c r="J668" s="10">
        <v>34748745000</v>
      </c>
      <c r="K668" s="10">
        <v>8422000000</v>
      </c>
      <c r="L668" s="9">
        <v>27031000000</v>
      </c>
      <c r="M668" s="9">
        <v>7762000000</v>
      </c>
      <c r="N668" s="10">
        <v>41725016000</v>
      </c>
      <c r="O668" s="12">
        <v>20312000000</v>
      </c>
      <c r="P668" s="6">
        <v>-1.6268960138935341E-2</v>
      </c>
      <c r="Q668" s="6">
        <v>-8.3708236354048227E-2</v>
      </c>
      <c r="R668" s="6">
        <v>-3.8631385767920979E-3</v>
      </c>
      <c r="S668" s="6">
        <v>-0.26251091575700614</v>
      </c>
      <c r="T668" s="6">
        <v>0.15841535189673081</v>
      </c>
      <c r="U668" s="6">
        <v>0.17448959342570652</v>
      </c>
      <c r="V668" s="6">
        <v>0.29786790284053577</v>
      </c>
      <c r="W668" s="6">
        <v>0.16131936330377153</v>
      </c>
      <c r="X668" s="6">
        <v>-0.22729570183637207</v>
      </c>
      <c r="Y668" s="6">
        <v>2.0843588063589515E-2</v>
      </c>
      <c r="Z668" s="6">
        <v>-0.36838513291042596</v>
      </c>
      <c r="AA668" s="6">
        <v>4.1599181602532909</v>
      </c>
      <c r="AB668" s="6">
        <v>-0.32930328154116273</v>
      </c>
      <c r="AC668" s="6">
        <v>0.46668245613674908</v>
      </c>
      <c r="AD668" s="12">
        <v>3324.6357424892703</v>
      </c>
    </row>
    <row r="669" spans="1:30">
      <c r="A669" s="18" t="s">
        <v>144</v>
      </c>
      <c r="B669" s="18" t="s">
        <v>1819</v>
      </c>
      <c r="C669" s="18" t="s">
        <v>3583</v>
      </c>
      <c r="D669" s="9">
        <v>74320000000</v>
      </c>
      <c r="E669" s="9">
        <v>28952000000</v>
      </c>
      <c r="F669" s="10">
        <v>46542532000</v>
      </c>
      <c r="G669" s="10">
        <v>0</v>
      </c>
      <c r="H669" s="9">
        <v>21353000000</v>
      </c>
      <c r="I669" s="9">
        <v>19255000000</v>
      </c>
      <c r="J669" s="10">
        <v>13490144000</v>
      </c>
      <c r="K669" s="10">
        <v>0</v>
      </c>
      <c r="L669" s="9">
        <v>3082000000</v>
      </c>
      <c r="M669" s="9">
        <v>801000000</v>
      </c>
      <c r="N669" s="10">
        <v>-7991483000</v>
      </c>
      <c r="O669" s="12">
        <v>0</v>
      </c>
      <c r="P669" s="6">
        <v>-0.53753964099435902</v>
      </c>
      <c r="Q669" s="6">
        <v>-0.9603100917428522</v>
      </c>
      <c r="R669" s="6">
        <v>-0.90752881633927995</v>
      </c>
      <c r="S669" s="6">
        <v>-1</v>
      </c>
      <c r="T669" s="6">
        <v>0.28731162540365984</v>
      </c>
      <c r="U669" s="6">
        <v>0.6650663166620614</v>
      </c>
      <c r="V669" s="6">
        <v>0.28984551162794497</v>
      </c>
      <c r="W669" s="6" t="e">
        <v>#DIV/0!</v>
      </c>
      <c r="X669" s="6">
        <v>0.23349581005246736</v>
      </c>
      <c r="Y669" s="6">
        <v>-0.78681228877439424</v>
      </c>
      <c r="Z669" s="6">
        <v>-2.7211514971463786</v>
      </c>
      <c r="AA669" s="6">
        <v>-1</v>
      </c>
      <c r="AB669" s="6">
        <v>-1.1459244696009052</v>
      </c>
      <c r="AC669" s="6">
        <v>-0.25</v>
      </c>
      <c r="AD669" s="12">
        <v>-255.95482915902306</v>
      </c>
    </row>
    <row r="670" spans="1:30">
      <c r="A670" s="18" t="s">
        <v>2847</v>
      </c>
      <c r="B670" s="18" t="s">
        <v>2848</v>
      </c>
      <c r="C670" s="18" t="s">
        <v>3584</v>
      </c>
      <c r="D670" s="9">
        <v>45906000000</v>
      </c>
      <c r="E670" s="9">
        <v>55659000000</v>
      </c>
      <c r="F670" s="10">
        <v>67384858000</v>
      </c>
      <c r="G670" s="10">
        <v>46640000000</v>
      </c>
      <c r="H670" s="9">
        <v>7556000000</v>
      </c>
      <c r="I670" s="9">
        <v>8336000000</v>
      </c>
      <c r="J670" s="10">
        <v>10471833000</v>
      </c>
      <c r="K670" s="10">
        <v>6785000000</v>
      </c>
      <c r="L670" s="9">
        <v>1355000000</v>
      </c>
      <c r="M670" s="9">
        <v>1053000000</v>
      </c>
      <c r="N670" s="10">
        <v>1652994000</v>
      </c>
      <c r="O670" s="12">
        <v>778000000</v>
      </c>
      <c r="P670" s="6">
        <v>-0.13365373728595989</v>
      </c>
      <c r="Q670" s="6">
        <v>-2.8909495147771302E-4</v>
      </c>
      <c r="R670" s="6">
        <v>0.39760320158690615</v>
      </c>
      <c r="S670" s="6">
        <v>-4.0321152070431172E-3</v>
      </c>
      <c r="T670" s="6">
        <v>0.16459722040691849</v>
      </c>
      <c r="U670" s="6">
        <v>0.14976912988016314</v>
      </c>
      <c r="V670" s="6">
        <v>0.1554033548605237</v>
      </c>
      <c r="W670" s="6">
        <v>0.14547598627787306</v>
      </c>
      <c r="X670" s="6">
        <v>30.256748026251699</v>
      </c>
      <c r="Y670" s="6">
        <v>2.4548635221128836</v>
      </c>
      <c r="Z670" s="6">
        <v>0.60066404423169262</v>
      </c>
      <c r="AA670" s="6">
        <v>3.9501392281175197E-2</v>
      </c>
      <c r="AB670" s="6">
        <v>2.1365414724648542</v>
      </c>
      <c r="AC670" s="6">
        <v>6.163203774297954E-2</v>
      </c>
      <c r="AD670" s="12">
        <v>717.36837111665886</v>
      </c>
    </row>
    <row r="671" spans="1:30">
      <c r="A671" s="18" t="s">
        <v>456</v>
      </c>
      <c r="B671" s="18" t="s">
        <v>2170</v>
      </c>
      <c r="C671" s="18" t="s">
        <v>3601</v>
      </c>
      <c r="D671" s="9">
        <v>131477000000</v>
      </c>
      <c r="E671" s="9">
        <v>80069000000</v>
      </c>
      <c r="F671" s="10">
        <v>109514174000</v>
      </c>
      <c r="G671" s="10">
        <v>109598000000</v>
      </c>
      <c r="H671" s="9">
        <v>24241000000</v>
      </c>
      <c r="I671" s="9">
        <v>14029000000</v>
      </c>
      <c r="J671" s="10">
        <v>11735001000</v>
      </c>
      <c r="K671" s="10">
        <v>15425000000</v>
      </c>
      <c r="L671" s="9">
        <v>11047000000</v>
      </c>
      <c r="M671" s="9">
        <v>5589000000</v>
      </c>
      <c r="N671" s="10">
        <v>-13659675000</v>
      </c>
      <c r="O671" s="12">
        <v>3077000000</v>
      </c>
      <c r="P671" s="6">
        <v>-0.35513661839722827</v>
      </c>
      <c r="Q671" s="6">
        <v>-0.62329644995965261</v>
      </c>
      <c r="R671" s="6">
        <v>-0.45242821312389719</v>
      </c>
      <c r="S671" s="6">
        <v>0.14510757293236112</v>
      </c>
      <c r="T671" s="6">
        <v>0.18437445332643732</v>
      </c>
      <c r="U671" s="6">
        <v>0.17521138018459079</v>
      </c>
      <c r="V671" s="6">
        <v>0.1071550884363151</v>
      </c>
      <c r="W671" s="6">
        <v>0.14074161937261628</v>
      </c>
      <c r="X671" s="6">
        <v>8.7631749913051316</v>
      </c>
      <c r="Y671" s="6">
        <v>1.332382272199933</v>
      </c>
      <c r="Z671" s="6">
        <v>-0.63594895230623827</v>
      </c>
      <c r="AA671" s="6">
        <v>2.9340232099089563</v>
      </c>
      <c r="AB671" s="6">
        <v>-0.94762426029580971</v>
      </c>
      <c r="AC671" s="6">
        <v>-0.27678162091631042</v>
      </c>
      <c r="AD671" s="12">
        <v>40.998330868960025</v>
      </c>
    </row>
    <row r="672" spans="1:30">
      <c r="A672" s="18" t="s">
        <v>835</v>
      </c>
      <c r="B672" s="18" t="s">
        <v>2850</v>
      </c>
      <c r="C672" s="18" t="s">
        <v>3574</v>
      </c>
      <c r="D672" s="9">
        <v>14656000000</v>
      </c>
      <c r="E672" s="9">
        <v>14623000000</v>
      </c>
      <c r="F672" s="10">
        <v>67367169000</v>
      </c>
      <c r="G672" s="10">
        <v>9764000000</v>
      </c>
      <c r="H672" s="9">
        <v>3640000000</v>
      </c>
      <c r="I672" s="9">
        <v>5320000000</v>
      </c>
      <c r="J672" s="10">
        <v>3571907000</v>
      </c>
      <c r="K672" s="10">
        <v>1460000000</v>
      </c>
      <c r="L672" s="9">
        <v>5585000000</v>
      </c>
      <c r="M672" s="9">
        <v>941000000</v>
      </c>
      <c r="N672" s="10">
        <v>1090993000</v>
      </c>
      <c r="O672" s="12">
        <v>-2541000000</v>
      </c>
      <c r="P672" s="6">
        <v>9.627980752015218E-2</v>
      </c>
      <c r="Q672" s="6">
        <v>-0.71353042973121417</v>
      </c>
      <c r="R672" s="6">
        <v>0.2081494865430405</v>
      </c>
      <c r="S672" s="6">
        <v>5.0606056091811151</v>
      </c>
      <c r="T672" s="6">
        <v>0.24836244541484717</v>
      </c>
      <c r="U672" s="6">
        <v>0.36381043561512688</v>
      </c>
      <c r="V672" s="6">
        <v>5.3021479943739361E-2</v>
      </c>
      <c r="W672" s="6">
        <v>0.14952888160589922</v>
      </c>
      <c r="X672" s="6">
        <v>51.480536979726772</v>
      </c>
      <c r="Y672" s="6">
        <v>-0.82010507278056388</v>
      </c>
      <c r="Z672" s="6">
        <v>-0.41302615327498488</v>
      </c>
      <c r="AA672" s="6">
        <v>0.54254032931781049</v>
      </c>
      <c r="AB672" s="6">
        <v>-0.20264037253470191</v>
      </c>
      <c r="AC672" s="6">
        <v>-0.32715193215509897</v>
      </c>
      <c r="AD672" s="12">
        <v>1057.4985416666664</v>
      </c>
    </row>
    <row r="673" spans="1:30">
      <c r="A673" s="18" t="s">
        <v>145</v>
      </c>
      <c r="B673" s="18" t="s">
        <v>1820</v>
      </c>
      <c r="C673" s="18" t="s">
        <v>3584</v>
      </c>
      <c r="D673" s="9">
        <v>160384000000</v>
      </c>
      <c r="E673" s="9">
        <v>121903000000</v>
      </c>
      <c r="F673" s="10">
        <v>94539238000</v>
      </c>
      <c r="G673" s="10">
        <v>64470000000</v>
      </c>
      <c r="H673" s="9">
        <v>15645000000</v>
      </c>
      <c r="I673" s="9">
        <v>5682000000</v>
      </c>
      <c r="J673" s="10">
        <v>4873033000</v>
      </c>
      <c r="K673" s="10">
        <v>2324000000</v>
      </c>
      <c r="L673" s="9">
        <v>13746000000</v>
      </c>
      <c r="M673" s="9">
        <v>8916000000</v>
      </c>
      <c r="N673" s="10">
        <v>262428000</v>
      </c>
      <c r="O673" s="12">
        <v>124000000</v>
      </c>
      <c r="P673" s="6">
        <v>0.54199682890173106</v>
      </c>
      <c r="Q673" s="6">
        <v>0.59752393594997433</v>
      </c>
      <c r="R673" s="6">
        <v>0.19697817595381487</v>
      </c>
      <c r="S673" s="6">
        <v>-0.54597034959158142</v>
      </c>
      <c r="T673" s="6">
        <v>9.7547136871508386E-2</v>
      </c>
      <c r="U673" s="6">
        <v>4.6610829922151216E-2</v>
      </c>
      <c r="V673" s="6">
        <v>5.1545084380730889E-2</v>
      </c>
      <c r="W673" s="6">
        <v>3.6047774158523345E-2</v>
      </c>
      <c r="X673" s="6">
        <v>0.40172626127552818</v>
      </c>
      <c r="Y673" s="6">
        <v>8.5778927076681413</v>
      </c>
      <c r="Z673" s="6">
        <v>-0.67300213952282284</v>
      </c>
      <c r="AA673" s="6">
        <v>-0.9908441818445074</v>
      </c>
      <c r="AB673" s="6">
        <v>0.39534219786104008</v>
      </c>
      <c r="AC673" s="6">
        <v>-0.24777367607795345</v>
      </c>
      <c r="AD673" s="12">
        <v>492.20429755050907</v>
      </c>
    </row>
    <row r="674" spans="1:30">
      <c r="A674" s="18" t="s">
        <v>738</v>
      </c>
      <c r="B674" s="18" t="s">
        <v>1822</v>
      </c>
      <c r="C674" s="18" t="s">
        <v>3578</v>
      </c>
      <c r="D674" s="9">
        <v>98184000000</v>
      </c>
      <c r="E674" s="9">
        <v>92156000000</v>
      </c>
      <c r="F674" s="10">
        <v>118605275000</v>
      </c>
      <c r="G674" s="10">
        <v>64096000000</v>
      </c>
      <c r="H674" s="9">
        <v>13823000000</v>
      </c>
      <c r="I674" s="9">
        <v>12775000000</v>
      </c>
      <c r="J674" s="10">
        <v>10703279000</v>
      </c>
      <c r="K674" s="10">
        <v>10095000000</v>
      </c>
      <c r="L674" s="9">
        <v>6061000000</v>
      </c>
      <c r="M674" s="9">
        <v>3271000000</v>
      </c>
      <c r="N674" s="10">
        <v>2138190000</v>
      </c>
      <c r="O674" s="12">
        <v>3556000000</v>
      </c>
      <c r="P674" s="6">
        <v>-7.6558516948055155E-2</v>
      </c>
      <c r="Q674" s="6">
        <v>-0.1583794180334257</v>
      </c>
      <c r="R674" s="6">
        <v>9.1156662116619463E-2</v>
      </c>
      <c r="S674" s="6">
        <v>-0.17708864244906442</v>
      </c>
      <c r="T674" s="6">
        <v>0.14078668622178767</v>
      </c>
      <c r="U674" s="6">
        <v>0.1386236381787404</v>
      </c>
      <c r="V674" s="6">
        <v>9.0242858085359187E-2</v>
      </c>
      <c r="W674" s="6">
        <v>0.15749812780828756</v>
      </c>
      <c r="X674" s="6">
        <v>0.38281909315391438</v>
      </c>
      <c r="Y674" s="6">
        <v>-0.31666591831383106</v>
      </c>
      <c r="Z674" s="6">
        <v>-0.35955686010916854</v>
      </c>
      <c r="AA674" s="6">
        <v>-1.173349039293064E-2</v>
      </c>
      <c r="AB674" s="6">
        <v>5.9579245869301189E-5</v>
      </c>
      <c r="AC674" s="6">
        <v>-6.0561727632083978E-2</v>
      </c>
      <c r="AD674" s="12">
        <v>2529.436777336964</v>
      </c>
    </row>
    <row r="675" spans="1:30">
      <c r="A675" s="18" t="s">
        <v>146</v>
      </c>
      <c r="B675" s="18" t="s">
        <v>1821</v>
      </c>
      <c r="C675" s="18" t="s">
        <v>3621</v>
      </c>
      <c r="D675" s="9">
        <v>44625000000</v>
      </c>
      <c r="E675" s="9">
        <v>29907000000</v>
      </c>
      <c r="F675" s="10">
        <v>53186263000</v>
      </c>
      <c r="G675" s="10">
        <v>35753000000</v>
      </c>
      <c r="H675" s="9">
        <v>26344000000</v>
      </c>
      <c r="I675" s="9">
        <v>9655000000</v>
      </c>
      <c r="J675" s="10">
        <v>30082359000</v>
      </c>
      <c r="K675" s="10">
        <v>17081000000</v>
      </c>
      <c r="L675" s="9">
        <v>5486000000</v>
      </c>
      <c r="M675" s="9">
        <v>-10201000000</v>
      </c>
      <c r="N675" s="10">
        <v>7869222000</v>
      </c>
      <c r="O675" s="12">
        <v>-1734000000</v>
      </c>
      <c r="P675" s="6">
        <v>9.8735388405668048E-2</v>
      </c>
      <c r="Q675" s="6">
        <v>-0.142190371045331</v>
      </c>
      <c r="R675" s="6">
        <v>0.14860527981826865</v>
      </c>
      <c r="S675" s="6">
        <v>-0.29830184512655195</v>
      </c>
      <c r="T675" s="6">
        <v>0.59034173669467782</v>
      </c>
      <c r="U675" s="6">
        <v>0.32283411910255122</v>
      </c>
      <c r="V675" s="6">
        <v>0.56560392295281203</v>
      </c>
      <c r="W675" s="6">
        <v>0.47775011887114366</v>
      </c>
      <c r="X675" s="6">
        <v>-0.46313115222377765</v>
      </c>
      <c r="Y675" s="6">
        <v>-0.4904895786747574</v>
      </c>
      <c r="Z675" s="6">
        <v>0.66667247624047499</v>
      </c>
      <c r="AA675" s="6">
        <v>-1.2020382363449063</v>
      </c>
      <c r="AB675" s="6">
        <v>-6.5879704954842522E-2</v>
      </c>
      <c r="AC675" s="6">
        <v>-0.28410952918825166</v>
      </c>
      <c r="AD675" s="12">
        <v>49.849142167186073</v>
      </c>
    </row>
    <row r="676" spans="1:30">
      <c r="A676" s="18" t="s">
        <v>457</v>
      </c>
      <c r="B676" s="18" t="s">
        <v>2171</v>
      </c>
      <c r="C676" s="18" t="s">
        <v>3587</v>
      </c>
      <c r="D676" s="9">
        <v>107111000000</v>
      </c>
      <c r="E676" s="9">
        <v>122573000000</v>
      </c>
      <c r="F676" s="10">
        <v>315481221000</v>
      </c>
      <c r="G676" s="10">
        <v>0</v>
      </c>
      <c r="H676" s="9">
        <v>-221221000000</v>
      </c>
      <c r="I676" s="9">
        <v>-115389000</v>
      </c>
      <c r="J676" s="10">
        <v>-274559398000</v>
      </c>
      <c r="K676" s="10">
        <v>0</v>
      </c>
      <c r="L676" s="9">
        <v>-287729000000</v>
      </c>
      <c r="M676" s="9">
        <v>-169975000000</v>
      </c>
      <c r="N676" s="10">
        <v>-322683270000</v>
      </c>
      <c r="O676" s="12">
        <v>0</v>
      </c>
      <c r="P676" s="6">
        <v>-4.1166186436878832E-2</v>
      </c>
      <c r="Q676" s="6">
        <v>-0.63268795844087355</v>
      </c>
      <c r="R676" s="6">
        <v>-0.17094885406971039</v>
      </c>
      <c r="S676" s="6">
        <v>-1</v>
      </c>
      <c r="T676" s="6">
        <v>-2.0653434287794905</v>
      </c>
      <c r="U676" s="6">
        <v>-9.4139002879916462E-4</v>
      </c>
      <c r="V676" s="6">
        <v>-0.87028761055796722</v>
      </c>
      <c r="W676" s="6" t="e">
        <v>#DIV/0!</v>
      </c>
      <c r="X676" s="6">
        <v>0.58021424584585524</v>
      </c>
      <c r="Y676" s="6">
        <v>-49.857961217368157</v>
      </c>
      <c r="Z676" s="6">
        <v>-12.105115567345106</v>
      </c>
      <c r="AA676" s="6">
        <v>-1</v>
      </c>
      <c r="AB676" s="6">
        <v>-2.0880349559817124</v>
      </c>
      <c r="AC676" s="6">
        <v>-0.25</v>
      </c>
      <c r="AD676" s="12">
        <v>-2507.6885977594739</v>
      </c>
    </row>
    <row r="677" spans="1:30">
      <c r="A677" s="18" t="s">
        <v>1222</v>
      </c>
      <c r="B677" s="18" t="s">
        <v>2853</v>
      </c>
      <c r="C677" s="18" t="s">
        <v>3612</v>
      </c>
      <c r="D677" s="9">
        <v>39963000000</v>
      </c>
      <c r="E677" s="9">
        <v>48102000000</v>
      </c>
      <c r="F677" s="10">
        <v>191078523000</v>
      </c>
      <c r="G677" s="10">
        <v>67517000000</v>
      </c>
      <c r="H677" s="9">
        <v>7416000000</v>
      </c>
      <c r="I677" s="9">
        <v>18276000000</v>
      </c>
      <c r="J677" s="10">
        <v>20193617000</v>
      </c>
      <c r="K677" s="10">
        <v>1481000000</v>
      </c>
      <c r="L677" s="9">
        <v>3163000000</v>
      </c>
      <c r="M677" s="9">
        <v>15262000000</v>
      </c>
      <c r="N677" s="10">
        <v>14290887000</v>
      </c>
      <c r="O677" s="12">
        <v>-119000000</v>
      </c>
      <c r="P677" s="6">
        <v>-0.16988397057612803</v>
      </c>
      <c r="Q677" s="6">
        <v>-0.25701801793303541</v>
      </c>
      <c r="R677" s="6">
        <v>1.3078104882006392</v>
      </c>
      <c r="S677" s="6">
        <v>0.11822246688615412</v>
      </c>
      <c r="T677" s="6">
        <v>0.18557165377974627</v>
      </c>
      <c r="U677" s="6">
        <v>0.37994262192840217</v>
      </c>
      <c r="V677" s="6">
        <v>0.10568229585906941</v>
      </c>
      <c r="W677" s="6">
        <v>2.1935216315890814E-2</v>
      </c>
      <c r="X677" s="6">
        <v>-0.70236065824462413</v>
      </c>
      <c r="Y677" s="6">
        <v>-0.37662014917572056</v>
      </c>
      <c r="Z677" s="6">
        <v>-0.40476696471707352</v>
      </c>
      <c r="AA677" s="6">
        <v>-1.0193097473894854</v>
      </c>
      <c r="AB677" s="6">
        <v>-0.3706623773809099</v>
      </c>
      <c r="AC677" s="6">
        <v>-0.25655654540728462</v>
      </c>
      <c r="AD677" s="12">
        <v>872.16110535947098</v>
      </c>
    </row>
    <row r="678" spans="1:30">
      <c r="A678" s="18" t="s">
        <v>2854</v>
      </c>
      <c r="B678" s="18" t="s">
        <v>2855</v>
      </c>
      <c r="C678" s="18" t="s">
        <v>3572</v>
      </c>
      <c r="D678" s="9">
        <v>193636000000</v>
      </c>
      <c r="E678" s="9">
        <v>190780000000</v>
      </c>
      <c r="F678" s="10">
        <v>250699849000</v>
      </c>
      <c r="G678" s="10">
        <v>92365000000</v>
      </c>
      <c r="H678" s="9">
        <v>10486000000</v>
      </c>
      <c r="I678" s="9">
        <v>11816000000</v>
      </c>
      <c r="J678" s="10">
        <v>2700787000</v>
      </c>
      <c r="K678" s="10">
        <v>8302000000</v>
      </c>
      <c r="L678" s="9">
        <v>2794000000</v>
      </c>
      <c r="M678" s="9">
        <v>6549000000</v>
      </c>
      <c r="N678" s="10">
        <v>8383530000</v>
      </c>
      <c r="O678" s="12">
        <v>1068000000</v>
      </c>
      <c r="P678" s="6">
        <v>0.17937389986982158</v>
      </c>
      <c r="Q678" s="6">
        <v>1.5033518927899165</v>
      </c>
      <c r="R678" s="6">
        <v>0.41638176879143507</v>
      </c>
      <c r="S678" s="6">
        <v>-0.37969052051479157</v>
      </c>
      <c r="T678" s="6">
        <v>5.4153153339255099E-2</v>
      </c>
      <c r="U678" s="6">
        <v>6.1935213334731107E-2</v>
      </c>
      <c r="V678" s="6">
        <v>1.0772990134509415E-2</v>
      </c>
      <c r="W678" s="6">
        <v>8.9882531261841606E-2</v>
      </c>
      <c r="X678" s="6">
        <v>1.3992811390959972</v>
      </c>
      <c r="Y678" s="6">
        <v>0.87402923858243253</v>
      </c>
      <c r="Z678" s="6">
        <v>0.9606871355367449</v>
      </c>
      <c r="AA678" s="6">
        <v>6.4088427743460663</v>
      </c>
      <c r="AB678" s="6">
        <v>15.350371934440339</v>
      </c>
      <c r="AC678" s="6">
        <v>1.112403168526755</v>
      </c>
      <c r="AD678" s="12">
        <v>449.05301084491936</v>
      </c>
    </row>
    <row r="679" spans="1:30">
      <c r="A679" s="18" t="s">
        <v>147</v>
      </c>
      <c r="B679" s="18" t="s">
        <v>2856</v>
      </c>
      <c r="C679" s="18" t="s">
        <v>3613</v>
      </c>
      <c r="D679" s="9">
        <v>33062000000</v>
      </c>
      <c r="E679" s="9">
        <v>57781000000</v>
      </c>
      <c r="F679" s="10">
        <v>130487420000</v>
      </c>
      <c r="G679" s="10">
        <v>0</v>
      </c>
      <c r="H679" s="9">
        <v>2836000000</v>
      </c>
      <c r="I679" s="9">
        <v>12715000000</v>
      </c>
      <c r="J679" s="10">
        <v>13536705000</v>
      </c>
      <c r="K679" s="10">
        <v>0</v>
      </c>
      <c r="L679" s="9">
        <v>51387000000</v>
      </c>
      <c r="M679" s="9">
        <v>12058000000</v>
      </c>
      <c r="N679" s="10">
        <v>4947310000</v>
      </c>
      <c r="O679" s="12">
        <v>0</v>
      </c>
      <c r="P679" s="6" t="e">
        <v>#DIV/0!</v>
      </c>
      <c r="Q679" s="6" t="e">
        <v>#DIV/0!</v>
      </c>
      <c r="R679" s="6">
        <v>-8.243243243243244E-3</v>
      </c>
      <c r="S679" s="6">
        <v>-1</v>
      </c>
      <c r="T679" s="6">
        <v>8.5778234831528646E-2</v>
      </c>
      <c r="U679" s="6">
        <v>0.22005503539225696</v>
      </c>
      <c r="V679" s="6">
        <v>0.10373954056260749</v>
      </c>
      <c r="W679" s="6" t="e">
        <v>#DIV/0!</v>
      </c>
      <c r="X679" s="6" t="e">
        <v>#DIV/0!</v>
      </c>
      <c r="Y679" s="6" t="e">
        <v>#DIV/0!</v>
      </c>
      <c r="Z679" s="6">
        <v>-0.72415333147477001</v>
      </c>
      <c r="AA679" s="6">
        <v>-1</v>
      </c>
      <c r="AB679" s="6">
        <v>0.45687267621232497</v>
      </c>
      <c r="AC679" s="6">
        <v>-0.25</v>
      </c>
      <c r="AD679" s="12">
        <v>2793.2329997957936</v>
      </c>
    </row>
    <row r="680" spans="1:30">
      <c r="A680" s="18" t="s">
        <v>1223</v>
      </c>
      <c r="B680" s="18" t="s">
        <v>2857</v>
      </c>
      <c r="C680" s="18" t="s">
        <v>3594</v>
      </c>
      <c r="D680" s="9">
        <v>39867000000</v>
      </c>
      <c r="E680" s="9">
        <v>32893000000</v>
      </c>
      <c r="F680" s="10">
        <v>17782777000</v>
      </c>
      <c r="G680" s="10">
        <v>57324000000</v>
      </c>
      <c r="H680" s="9">
        <v>11131000000</v>
      </c>
      <c r="I680" s="9">
        <v>5363000000</v>
      </c>
      <c r="J680" s="10">
        <v>-12655487000</v>
      </c>
      <c r="K680" s="10">
        <v>25486000000</v>
      </c>
      <c r="L680" s="9">
        <v>7143000000</v>
      </c>
      <c r="M680" s="9">
        <v>2516000000</v>
      </c>
      <c r="N680" s="10">
        <v>-6668428000</v>
      </c>
      <c r="O680" s="12">
        <v>14554000000</v>
      </c>
      <c r="P680" s="6">
        <v>-0.47676133815591526</v>
      </c>
      <c r="Q680" s="6">
        <v>-0.58844533310757718</v>
      </c>
      <c r="R680" s="6">
        <v>-0.71809398793052981</v>
      </c>
      <c r="S680" s="6">
        <v>-0.66842108762093011</v>
      </c>
      <c r="T680" s="6">
        <v>0.27920335114254896</v>
      </c>
      <c r="U680" s="6">
        <v>0.16304380871310006</v>
      </c>
      <c r="V680" s="6">
        <v>-0.71167101741195993</v>
      </c>
      <c r="W680" s="6">
        <v>0.44459563184704487</v>
      </c>
      <c r="X680" s="6">
        <v>0.5210643426424163</v>
      </c>
      <c r="Y680" s="6">
        <v>7.8806641797216619E-3</v>
      </c>
      <c r="Z680" s="6">
        <v>-3.9825460033247189</v>
      </c>
      <c r="AA680" s="6">
        <v>-0.64507976211199536</v>
      </c>
      <c r="AB680" s="6">
        <v>2.6185110318251992E-2</v>
      </c>
      <c r="AC680" s="6">
        <v>-0.14004607363908991</v>
      </c>
      <c r="AD680" s="12">
        <v>3838.8984313631099</v>
      </c>
    </row>
    <row r="681" spans="1:30">
      <c r="A681" s="18" t="s">
        <v>148</v>
      </c>
      <c r="B681" s="18" t="s">
        <v>1823</v>
      </c>
      <c r="C681" s="18" t="s">
        <v>3571</v>
      </c>
      <c r="D681" s="9">
        <v>303000000</v>
      </c>
      <c r="E681" s="9">
        <v>4898000000</v>
      </c>
      <c r="F681" s="10">
        <v>2647671000</v>
      </c>
      <c r="G681" s="10">
        <v>0</v>
      </c>
      <c r="H681" s="9">
        <v>28000000</v>
      </c>
      <c r="I681" s="9">
        <v>416000000</v>
      </c>
      <c r="J681" s="10">
        <v>-22872000</v>
      </c>
      <c r="K681" s="10">
        <v>0</v>
      </c>
      <c r="L681" s="9">
        <v>41000000</v>
      </c>
      <c r="M681" s="9">
        <v>-169000000</v>
      </c>
      <c r="N681" s="10">
        <v>-3297649000</v>
      </c>
      <c r="O681" s="12">
        <v>0</v>
      </c>
      <c r="P681" s="6">
        <v>-0.95929545734979971</v>
      </c>
      <c r="Q681" s="6">
        <v>-0.96410022424049524</v>
      </c>
      <c r="R681" s="6">
        <v>3.1314987906686431</v>
      </c>
      <c r="S681" s="6">
        <v>-1</v>
      </c>
      <c r="T681" s="6">
        <v>9.2409240924092403E-2</v>
      </c>
      <c r="U681" s="6">
        <v>8.4932625561453659E-2</v>
      </c>
      <c r="V681" s="6">
        <v>-8.6385355280168864E-3</v>
      </c>
      <c r="W681" s="6" t="e">
        <v>#DIV/0!</v>
      </c>
      <c r="X681" s="6">
        <v>1.4727786670180758</v>
      </c>
      <c r="Y681" s="6">
        <v>-1.0598400819133531</v>
      </c>
      <c r="Z681" s="6">
        <v>-0.65576707421823299</v>
      </c>
      <c r="AA681" s="6">
        <v>-1</v>
      </c>
      <c r="AB681" s="6">
        <v>-20.433308826566464</v>
      </c>
      <c r="AC681" s="6">
        <v>-0.25</v>
      </c>
      <c r="AD681" s="12">
        <v>-452.50305001925909</v>
      </c>
    </row>
    <row r="682" spans="1:30">
      <c r="A682" s="18" t="s">
        <v>149</v>
      </c>
      <c r="B682" s="18" t="s">
        <v>1824</v>
      </c>
      <c r="C682" s="18" t="s">
        <v>3584</v>
      </c>
      <c r="D682" s="9">
        <v>1632092000000</v>
      </c>
      <c r="E682" s="9">
        <v>486383000000</v>
      </c>
      <c r="F682" s="10">
        <v>563872884000</v>
      </c>
      <c r="G682" s="10">
        <v>0</v>
      </c>
      <c r="H682" s="9">
        <v>109245000000</v>
      </c>
      <c r="I682" s="9">
        <v>60601000000</v>
      </c>
      <c r="J682" s="10">
        <v>57088199000</v>
      </c>
      <c r="K682" s="10">
        <v>0</v>
      </c>
      <c r="L682" s="9">
        <v>88823000000</v>
      </c>
      <c r="M682" s="9">
        <v>40852000000</v>
      </c>
      <c r="N682" s="10">
        <v>74877362000</v>
      </c>
      <c r="O682" s="12">
        <v>0</v>
      </c>
      <c r="P682" s="6">
        <v>2.9167741016134663</v>
      </c>
      <c r="Q682" s="6">
        <v>2.1788001682028019E-2</v>
      </c>
      <c r="R682" s="6">
        <v>-0.11544601972385475</v>
      </c>
      <c r="S682" s="6">
        <v>-1</v>
      </c>
      <c r="T682" s="6">
        <v>6.6935564906880254E-2</v>
      </c>
      <c r="U682" s="6">
        <v>0.12459522639565938</v>
      </c>
      <c r="V682" s="6">
        <v>0.10124302944845988</v>
      </c>
      <c r="W682" s="6" t="e">
        <v>#DIV/0!</v>
      </c>
      <c r="X682" s="6">
        <v>0.40154695394351031</v>
      </c>
      <c r="Y682" s="6">
        <v>8.1074896243592043E-2</v>
      </c>
      <c r="Z682" s="6">
        <v>0.16582121265494881</v>
      </c>
      <c r="AA682" s="6">
        <v>-1</v>
      </c>
      <c r="AB682" s="6">
        <v>0.13822206914269519</v>
      </c>
      <c r="AC682" s="6">
        <v>-0.25</v>
      </c>
      <c r="AD682" s="12">
        <v>8519.4234364029362</v>
      </c>
    </row>
    <row r="683" spans="1:30">
      <c r="A683" s="18" t="s">
        <v>150</v>
      </c>
      <c r="B683" s="18" t="s">
        <v>1825</v>
      </c>
      <c r="C683" s="18" t="s">
        <v>3584</v>
      </c>
      <c r="D683" s="9">
        <v>59248000000</v>
      </c>
      <c r="E683" s="9">
        <v>102584000000</v>
      </c>
      <c r="F683" s="10">
        <v>172183784000</v>
      </c>
      <c r="G683" s="10">
        <v>42409000000</v>
      </c>
      <c r="H683" s="9">
        <v>20718000000</v>
      </c>
      <c r="I683" s="9">
        <v>30225000000</v>
      </c>
      <c r="J683" s="10">
        <v>50150477000</v>
      </c>
      <c r="K683" s="10">
        <v>13855000000</v>
      </c>
      <c r="L683" s="9">
        <v>1163000000</v>
      </c>
      <c r="M683" s="9">
        <v>9877000000</v>
      </c>
      <c r="N683" s="10">
        <v>5281012000</v>
      </c>
      <c r="O683" s="12">
        <v>1235000000</v>
      </c>
      <c r="P683" s="6">
        <v>-0.31027399860208965</v>
      </c>
      <c r="Q683" s="6">
        <v>0.1506510198221217</v>
      </c>
      <c r="R683" s="6">
        <v>0.10498652543956377</v>
      </c>
      <c r="S683" s="6">
        <v>-0.21123969790066047</v>
      </c>
      <c r="T683" s="6">
        <v>0.3496826897110451</v>
      </c>
      <c r="U683" s="6">
        <v>0.2946365905014427</v>
      </c>
      <c r="V683" s="6">
        <v>0.29126132458559512</v>
      </c>
      <c r="W683" s="6">
        <v>0.32669952132801999</v>
      </c>
      <c r="X683" s="6">
        <v>16.241611911329784</v>
      </c>
      <c r="Y683" s="6">
        <v>0.51083235771592594</v>
      </c>
      <c r="Z683" s="6">
        <v>-0.31332065788474917</v>
      </c>
      <c r="AA683" s="6">
        <v>0.69889945499649386</v>
      </c>
      <c r="AB683" s="6">
        <v>0.17932363104710891</v>
      </c>
      <c r="AC683" s="6">
        <v>0.26864362972934352</v>
      </c>
      <c r="AD683" s="12">
        <v>2121.2991776527642</v>
      </c>
    </row>
    <row r="684" spans="1:30">
      <c r="A684" s="18" t="s">
        <v>919</v>
      </c>
      <c r="B684" s="18" t="s">
        <v>2859</v>
      </c>
      <c r="C684" s="18" t="s">
        <v>3584</v>
      </c>
      <c r="D684" s="10">
        <v>22704000000</v>
      </c>
      <c r="E684" s="10">
        <v>87856000000</v>
      </c>
      <c r="F684" s="10">
        <v>66508427000</v>
      </c>
      <c r="G684" s="10">
        <v>30224000000</v>
      </c>
      <c r="H684" s="10">
        <v>9175000000</v>
      </c>
      <c r="I684" s="10">
        <v>19646000000</v>
      </c>
      <c r="J684" s="10">
        <v>21197080000</v>
      </c>
      <c r="K684" s="10">
        <v>8228000000</v>
      </c>
      <c r="L684" s="10">
        <v>1767000000</v>
      </c>
      <c r="M684" s="10">
        <v>7144000000</v>
      </c>
      <c r="N684" s="10">
        <v>5849237000</v>
      </c>
      <c r="O684" s="12">
        <v>2682000000</v>
      </c>
      <c r="P684" s="6">
        <v>-0.5909642718202478</v>
      </c>
      <c r="Q684" s="6">
        <v>-0.24027089824225448</v>
      </c>
      <c r="R684" s="6">
        <v>0.18068493935512461</v>
      </c>
      <c r="S684" s="6">
        <v>2.8492814934034948E-2</v>
      </c>
      <c r="T684" s="6">
        <v>0.4041138125440451</v>
      </c>
      <c r="U684" s="6">
        <v>0.22361591695501731</v>
      </c>
      <c r="V684" s="6">
        <v>0.31871269485895376</v>
      </c>
      <c r="W684" s="6">
        <v>0.27223398623610373</v>
      </c>
      <c r="X684" s="6">
        <v>-0.28708689819118249</v>
      </c>
      <c r="Y684" s="6">
        <v>-1.1191666154611634E-2</v>
      </c>
      <c r="Z684" s="6">
        <v>-0.58427350703752723</v>
      </c>
      <c r="AA684" s="6">
        <v>0.26189798892126775</v>
      </c>
      <c r="AB684" s="6">
        <v>-0.33049756895533811</v>
      </c>
      <c r="AC684" s="6">
        <v>-3.7001943421227729E-2</v>
      </c>
      <c r="AD684" s="12">
        <v>1106.0235550266825</v>
      </c>
    </row>
    <row r="685" spans="1:30">
      <c r="A685" s="18" t="s">
        <v>1182</v>
      </c>
      <c r="B685" s="18" t="s">
        <v>2778</v>
      </c>
      <c r="C685" s="18" t="s">
        <v>3578</v>
      </c>
      <c r="D685" s="9">
        <v>15067000000</v>
      </c>
      <c r="E685" s="9">
        <v>13349000000</v>
      </c>
      <c r="F685" s="10">
        <v>18111809000</v>
      </c>
      <c r="G685" s="10">
        <v>19566000000</v>
      </c>
      <c r="H685" s="9">
        <v>0</v>
      </c>
      <c r="I685" s="9">
        <v>9826000000</v>
      </c>
      <c r="J685" s="10">
        <v>10327545000</v>
      </c>
      <c r="K685" s="10">
        <v>17130000000</v>
      </c>
      <c r="L685" s="9">
        <v>5559000000</v>
      </c>
      <c r="M685" s="9">
        <v>3907000000</v>
      </c>
      <c r="N685" s="10">
        <v>4667517000</v>
      </c>
      <c r="O685" s="12">
        <v>9121000000</v>
      </c>
      <c r="P685" s="6">
        <v>0.68491464603289853</v>
      </c>
      <c r="Q685" s="6">
        <v>0.27135877007419607</v>
      </c>
      <c r="R685" s="6">
        <v>0.52443207878964171</v>
      </c>
      <c r="S685" s="6">
        <v>0.75032691297942511</v>
      </c>
      <c r="T685" s="6">
        <v>0</v>
      </c>
      <c r="U685" s="6">
        <v>0.73608510000749117</v>
      </c>
      <c r="V685" s="6">
        <v>0.57021057366494976</v>
      </c>
      <c r="W685" s="6">
        <v>0.87549831340079731</v>
      </c>
      <c r="X685" s="6">
        <v>8.5533266795749657E-3</v>
      </c>
      <c r="Y685" s="6">
        <v>-0.29397553186676795</v>
      </c>
      <c r="Z685" s="6">
        <v>-8.1442924961549271E-2</v>
      </c>
      <c r="AA685" s="6">
        <v>0.7140095065946549</v>
      </c>
      <c r="AB685" s="6">
        <v>-2.767290458010363E-2</v>
      </c>
      <c r="AC685" s="6">
        <v>0.38879696573198386</v>
      </c>
      <c r="AD685" s="12">
        <v>478.73742040091673</v>
      </c>
    </row>
    <row r="686" spans="1:30">
      <c r="A686" s="18" t="s">
        <v>1225</v>
      </c>
      <c r="B686" s="18" t="s">
        <v>2860</v>
      </c>
      <c r="C686" s="18" t="s">
        <v>3578</v>
      </c>
      <c r="D686" s="9">
        <v>14918000000</v>
      </c>
      <c r="E686" s="9">
        <v>13187000000</v>
      </c>
      <c r="F686" s="10">
        <v>19590218000</v>
      </c>
      <c r="G686" s="10">
        <v>7647000000</v>
      </c>
      <c r="H686" s="9">
        <v>11412000000</v>
      </c>
      <c r="I686" s="9">
        <v>9613000000</v>
      </c>
      <c r="J686" s="10">
        <v>11444319000</v>
      </c>
      <c r="K686" s="10">
        <v>3745000000</v>
      </c>
      <c r="L686" s="9">
        <v>8187000000</v>
      </c>
      <c r="M686" s="9">
        <v>-2147000000</v>
      </c>
      <c r="N686" s="10">
        <v>10429804000</v>
      </c>
      <c r="O686" s="12">
        <v>6369000000</v>
      </c>
      <c r="P686" s="6">
        <v>0.44636144862493932</v>
      </c>
      <c r="Q686" s="6">
        <v>0.29902026913121244</v>
      </c>
      <c r="R686" s="6">
        <v>0.69248894624032797</v>
      </c>
      <c r="S686" s="6">
        <v>-0.32068284932269731</v>
      </c>
      <c r="T686" s="6">
        <v>0.76498190105912323</v>
      </c>
      <c r="U686" s="6">
        <v>0.72897550618032914</v>
      </c>
      <c r="V686" s="6">
        <v>0.58418538272519482</v>
      </c>
      <c r="W686" s="6">
        <v>0.48973453641951092</v>
      </c>
      <c r="X686" s="6">
        <v>0.36753600217631688</v>
      </c>
      <c r="Y686" s="6">
        <v>-1.4746368214502772</v>
      </c>
      <c r="Z686" s="6">
        <v>1.7278126229638426</v>
      </c>
      <c r="AA686" s="6">
        <v>0.11860447173277955</v>
      </c>
      <c r="AB686" s="6">
        <v>0.30126125104067469</v>
      </c>
      <c r="AC686" s="6">
        <v>9.6069455320473229E-2</v>
      </c>
      <c r="AD686" s="12">
        <v>570.73314586616505</v>
      </c>
    </row>
    <row r="687" spans="1:30">
      <c r="A687" s="18" t="s">
        <v>1183</v>
      </c>
      <c r="B687" s="18" t="s">
        <v>2779</v>
      </c>
      <c r="C687" s="18" t="s">
        <v>3578</v>
      </c>
      <c r="D687" s="9">
        <v>1276517000000</v>
      </c>
      <c r="E687" s="9">
        <v>966060000000</v>
      </c>
      <c r="F687" s="10">
        <v>1205722470000</v>
      </c>
      <c r="G687" s="10">
        <v>1267706000000</v>
      </c>
      <c r="H687" s="9">
        <v>148289000000</v>
      </c>
      <c r="I687" s="9">
        <v>117542000000</v>
      </c>
      <c r="J687" s="10">
        <v>166699100000</v>
      </c>
      <c r="K687" s="10">
        <v>99898000000</v>
      </c>
      <c r="L687" s="9">
        <v>7577000000</v>
      </c>
      <c r="M687" s="9">
        <v>3427000000</v>
      </c>
      <c r="N687" s="10">
        <v>34071374000</v>
      </c>
      <c r="O687" s="12">
        <v>13211000000</v>
      </c>
      <c r="P687" s="6">
        <v>0.20368751260775977</v>
      </c>
      <c r="Q687" s="6">
        <v>-0.16897816165413485</v>
      </c>
      <c r="R687" s="6">
        <v>9.5153464257988402E-2</v>
      </c>
      <c r="S687" s="6">
        <v>0.15252461115625571</v>
      </c>
      <c r="T687" s="6">
        <v>0.11616688222718538</v>
      </c>
      <c r="U687" s="6">
        <v>0.12167153178891581</v>
      </c>
      <c r="V687" s="6">
        <v>0.13825660891929797</v>
      </c>
      <c r="W687" s="6">
        <v>7.8802182840500876E-2</v>
      </c>
      <c r="X687" s="6">
        <v>-0.5685376652592713</v>
      </c>
      <c r="Y687" s="6">
        <v>-0.58391561916183343</v>
      </c>
      <c r="Z687" s="6">
        <v>0.33083308688811436</v>
      </c>
      <c r="AA687" s="6">
        <v>-7.2641010237446365E-4</v>
      </c>
      <c r="AB687" s="6">
        <v>-6.6134027847532528E-2</v>
      </c>
      <c r="AC687" s="6">
        <v>0.23572369906524676</v>
      </c>
      <c r="AD687" s="12">
        <v>1296.3225385286844</v>
      </c>
    </row>
    <row r="688" spans="1:30">
      <c r="A688" s="18" t="s">
        <v>887</v>
      </c>
      <c r="B688" s="18" t="s">
        <v>2868</v>
      </c>
      <c r="C688" s="18" t="s">
        <v>3606</v>
      </c>
      <c r="D688" s="9"/>
      <c r="E688" s="9"/>
      <c r="F688" s="10"/>
      <c r="G688" s="10">
        <v>0</v>
      </c>
      <c r="H688" s="9"/>
      <c r="I688" s="9"/>
      <c r="J688" s="10"/>
      <c r="K688" s="10">
        <v>0</v>
      </c>
      <c r="L688" s="9"/>
      <c r="M688" s="9"/>
      <c r="N688" s="10"/>
      <c r="O688" s="12">
        <v>0</v>
      </c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12"/>
    </row>
    <row r="689" spans="1:30">
      <c r="A689" s="18" t="s">
        <v>1211</v>
      </c>
      <c r="B689" s="18" t="s">
        <v>2828</v>
      </c>
      <c r="C689" s="18" t="s">
        <v>3574</v>
      </c>
      <c r="D689" s="9">
        <v>85557000000</v>
      </c>
      <c r="E689" s="9">
        <v>103100000000</v>
      </c>
      <c r="F689" s="10">
        <v>130102629000</v>
      </c>
      <c r="G689" s="10">
        <v>70812000000</v>
      </c>
      <c r="H689" s="9">
        <v>0</v>
      </c>
      <c r="I689" s="9">
        <v>39342000000</v>
      </c>
      <c r="J689" s="10">
        <v>88846387000</v>
      </c>
      <c r="K689" s="10">
        <v>-53244000000</v>
      </c>
      <c r="L689" s="9">
        <v>17161000000</v>
      </c>
      <c r="M689" s="9">
        <v>0</v>
      </c>
      <c r="N689" s="10">
        <v>47140246000</v>
      </c>
      <c r="O689" s="12">
        <v>-79601000000</v>
      </c>
      <c r="P689" s="6">
        <v>-0.14231717663677917</v>
      </c>
      <c r="Q689" s="6">
        <v>-6.879383657581159E-2</v>
      </c>
      <c r="R689" s="6">
        <v>-0.12162628324406408</v>
      </c>
      <c r="S689" s="6">
        <v>-0.23211632567840243</v>
      </c>
      <c r="T689" s="6">
        <v>0</v>
      </c>
      <c r="U689" s="6">
        <v>0.38159068865179435</v>
      </c>
      <c r="V689" s="6">
        <v>0.68289463235981185</v>
      </c>
      <c r="W689" s="6">
        <v>-0.75190645653279109</v>
      </c>
      <c r="X689" s="6">
        <v>3.6751562673648017</v>
      </c>
      <c r="Y689" s="6">
        <v>-1</v>
      </c>
      <c r="Z689" s="6">
        <v>0.2916455137150738</v>
      </c>
      <c r="AA689" s="6">
        <v>-3.4048536353221275</v>
      </c>
      <c r="AB689" s="6">
        <v>-0.30724274061847823</v>
      </c>
      <c r="AC689" s="6">
        <v>-0.59852842700931297</v>
      </c>
      <c r="AD689" s="12">
        <v>-169.76205191251671</v>
      </c>
    </row>
    <row r="690" spans="1:30">
      <c r="A690" s="18" t="s">
        <v>1226</v>
      </c>
      <c r="B690" s="18" t="s">
        <v>2861</v>
      </c>
      <c r="C690" s="18" t="s">
        <v>3574</v>
      </c>
      <c r="D690" s="9">
        <v>558195000000</v>
      </c>
      <c r="E690" s="9">
        <v>557264000000</v>
      </c>
      <c r="F690" s="10">
        <v>553190036000</v>
      </c>
      <c r="G690" s="10">
        <v>490830000000</v>
      </c>
      <c r="H690" s="9">
        <v>66860000000</v>
      </c>
      <c r="I690" s="9">
        <v>56039000000</v>
      </c>
      <c r="J690" s="10">
        <v>43985873000</v>
      </c>
      <c r="K690" s="10">
        <v>51215000000</v>
      </c>
      <c r="L690" s="9">
        <v>33858000000</v>
      </c>
      <c r="M690" s="9">
        <v>17723000000</v>
      </c>
      <c r="N690" s="10">
        <v>14695949000</v>
      </c>
      <c r="O690" s="12">
        <v>17328000000</v>
      </c>
      <c r="P690" s="6">
        <v>-7.4576597091489463E-2</v>
      </c>
      <c r="Q690" s="6">
        <v>-5.7776761277700338E-2</v>
      </c>
      <c r="R690" s="6">
        <v>4.129793270611222E-2</v>
      </c>
      <c r="S690" s="6">
        <v>3.691159835111724E-3</v>
      </c>
      <c r="T690" s="6">
        <v>0.11977893030213456</v>
      </c>
      <c r="U690" s="6">
        <v>0.10056095495133366</v>
      </c>
      <c r="V690" s="6">
        <v>7.9513133168580788E-2</v>
      </c>
      <c r="W690" s="6">
        <v>0.10434366277529898</v>
      </c>
      <c r="X690" s="6">
        <v>0.19766890342973376</v>
      </c>
      <c r="Y690" s="6">
        <v>-0.36319514973759509</v>
      </c>
      <c r="Z690" s="6">
        <v>-9.4349392392621939E-2</v>
      </c>
      <c r="AA690" s="6">
        <v>-9.0984320626659496E-2</v>
      </c>
      <c r="AB690" s="6">
        <v>-0.11782838720319677</v>
      </c>
      <c r="AC690" s="6">
        <v>-2.6998626016266458E-2</v>
      </c>
      <c r="AD690" s="12">
        <v>3981.1880476190481</v>
      </c>
    </row>
    <row r="691" spans="1:30">
      <c r="A691" s="18" t="s">
        <v>2862</v>
      </c>
      <c r="B691" s="18" t="s">
        <v>2863</v>
      </c>
      <c r="C691" s="18" t="s">
        <v>3585</v>
      </c>
      <c r="D691" s="9">
        <v>81330000000</v>
      </c>
      <c r="E691" s="9">
        <v>81544000000</v>
      </c>
      <c r="F691" s="10">
        <v>57708574000</v>
      </c>
      <c r="G691" s="10">
        <v>34176000000</v>
      </c>
      <c r="H691" s="9">
        <v>10529000000</v>
      </c>
      <c r="I691" s="9">
        <v>13245000000</v>
      </c>
      <c r="J691" s="10">
        <v>9405669000</v>
      </c>
      <c r="K691" s="10">
        <v>6092000000</v>
      </c>
      <c r="L691" s="9">
        <v>280000000</v>
      </c>
      <c r="M691" s="9">
        <v>1318000000</v>
      </c>
      <c r="N691" s="10">
        <v>79523000</v>
      </c>
      <c r="O691" s="12">
        <v>-1412000000</v>
      </c>
      <c r="P691" s="6">
        <v>-0.38113187926473685</v>
      </c>
      <c r="Q691" s="6">
        <v>-0.23367839499365431</v>
      </c>
      <c r="R691" s="6">
        <v>-0.41199965030303742</v>
      </c>
      <c r="S691" s="6">
        <v>-0.39377131924582098</v>
      </c>
      <c r="T691" s="6">
        <v>0.1294602237796631</v>
      </c>
      <c r="U691" s="6">
        <v>0.16242764642401647</v>
      </c>
      <c r="V691" s="6">
        <v>0.1629856423068087</v>
      </c>
      <c r="W691" s="6">
        <v>0.17825374531835206</v>
      </c>
      <c r="X691" s="6">
        <v>-0.10449529290743641</v>
      </c>
      <c r="Y691" s="6">
        <v>38.540859222870914</v>
      </c>
      <c r="Z691" s="6">
        <v>1.1418282223041984</v>
      </c>
      <c r="AA691" s="6">
        <v>-0.53288766629203987</v>
      </c>
      <c r="AB691" s="6">
        <v>0.23527424949893816</v>
      </c>
      <c r="AC691" s="6">
        <v>-0.28531738223068326</v>
      </c>
      <c r="AD691" s="12">
        <v>37.931857142857126</v>
      </c>
    </row>
    <row r="692" spans="1:30">
      <c r="A692" s="18" t="s">
        <v>458</v>
      </c>
      <c r="B692" s="18" t="s">
        <v>2172</v>
      </c>
      <c r="C692" s="18" t="s">
        <v>3584</v>
      </c>
      <c r="D692" s="9">
        <v>484808000000</v>
      </c>
      <c r="E692" s="9">
        <v>463066000000</v>
      </c>
      <c r="F692" s="10">
        <v>497937816000</v>
      </c>
      <c r="G692" s="10">
        <v>395547000000</v>
      </c>
      <c r="H692" s="9">
        <v>53700000000</v>
      </c>
      <c r="I692" s="9">
        <v>43455000000</v>
      </c>
      <c r="J692" s="10">
        <v>47699177000</v>
      </c>
      <c r="K692" s="10">
        <v>37507000000</v>
      </c>
      <c r="L692" s="9">
        <v>22704000000</v>
      </c>
      <c r="M692" s="9">
        <v>22618000000</v>
      </c>
      <c r="N692" s="10">
        <v>23579013000</v>
      </c>
      <c r="O692" s="12">
        <v>14333000000</v>
      </c>
      <c r="P692" s="6">
        <v>1.9626405501468377E-2</v>
      </c>
      <c r="Q692" s="6">
        <v>2.4908418945198112E-2</v>
      </c>
      <c r="R692" s="6">
        <v>4.3602526047663015E-2</v>
      </c>
      <c r="S692" s="6">
        <v>-9.4595379568230914E-2</v>
      </c>
      <c r="T692" s="6">
        <v>0.11076549891915975</v>
      </c>
      <c r="U692" s="6">
        <v>9.3841914543499202E-2</v>
      </c>
      <c r="V692" s="6">
        <v>9.5793441404337931E-2</v>
      </c>
      <c r="W692" s="6">
        <v>9.482311836520059E-2</v>
      </c>
      <c r="X692" s="6">
        <v>0.32887471027724052</v>
      </c>
      <c r="Y692" s="6">
        <v>0.66963441834628123</v>
      </c>
      <c r="Z692" s="6">
        <v>-0.13790042852190015</v>
      </c>
      <c r="AA692" s="6">
        <v>-0.28557289987838941</v>
      </c>
      <c r="AB692" s="6">
        <v>0.40807678007794013</v>
      </c>
      <c r="AC692" s="6">
        <v>-2.7545566277740879E-2</v>
      </c>
      <c r="AD692" s="12">
        <v>2712.921580170806</v>
      </c>
    </row>
    <row r="693" spans="1:30">
      <c r="A693" s="18" t="s">
        <v>1210</v>
      </c>
      <c r="B693" s="18" t="s">
        <v>2827</v>
      </c>
      <c r="C693" s="18" t="s">
        <v>3591</v>
      </c>
      <c r="D693" s="9">
        <v>118971000000</v>
      </c>
      <c r="E693" s="9">
        <v>75878000000</v>
      </c>
      <c r="F693" s="10">
        <v>126964827000</v>
      </c>
      <c r="G693" s="10">
        <v>0</v>
      </c>
      <c r="H693" s="9">
        <v>15368000000</v>
      </c>
      <c r="I693" s="9">
        <v>11440000000</v>
      </c>
      <c r="J693" s="10">
        <v>25617278000</v>
      </c>
      <c r="K693" s="10">
        <v>0</v>
      </c>
      <c r="L693" s="9">
        <v>-4812000000</v>
      </c>
      <c r="M693" s="9">
        <v>325000000</v>
      </c>
      <c r="N693" s="10">
        <v>5008567000</v>
      </c>
      <c r="O693" s="12">
        <v>0</v>
      </c>
      <c r="P693" s="6">
        <v>0.1008922776549039</v>
      </c>
      <c r="Q693" s="6">
        <v>-0.14030737986344688</v>
      </c>
      <c r="R693" s="6">
        <v>-0.42462191878558675</v>
      </c>
      <c r="S693" s="6">
        <v>-1</v>
      </c>
      <c r="T693" s="6">
        <v>0.1291743366030377</v>
      </c>
      <c r="U693" s="6">
        <v>0.15076833864888373</v>
      </c>
      <c r="V693" s="6">
        <v>0.20176673024569239</v>
      </c>
      <c r="W693" s="6" t="e">
        <v>#DIV/0!</v>
      </c>
      <c r="X693" s="6">
        <v>0.29126347493382149</v>
      </c>
      <c r="Y693" s="6">
        <v>-0.95284222729888979</v>
      </c>
      <c r="Z693" s="6">
        <v>5.014545340564994</v>
      </c>
      <c r="AA693" s="6">
        <v>-1</v>
      </c>
      <c r="AB693" s="6">
        <v>-0.38846314157080841</v>
      </c>
      <c r="AC693" s="6">
        <v>-0.25</v>
      </c>
      <c r="AD693" s="12">
        <v>15.028150752031372</v>
      </c>
    </row>
    <row r="694" spans="1:30">
      <c r="A694" s="18" t="s">
        <v>459</v>
      </c>
      <c r="B694" s="18" t="s">
        <v>2864</v>
      </c>
      <c r="C694" s="18" t="s">
        <v>3577</v>
      </c>
      <c r="D694" s="9">
        <v>714917000000</v>
      </c>
      <c r="E694" s="9">
        <v>719963000000</v>
      </c>
      <c r="F694" s="10">
        <v>722865432000</v>
      </c>
      <c r="G694" s="10">
        <v>635769000000</v>
      </c>
      <c r="H694" s="9">
        <v>22164000000</v>
      </c>
      <c r="I694" s="9">
        <v>23496000000</v>
      </c>
      <c r="J694" s="10">
        <v>22092820000</v>
      </c>
      <c r="K694" s="10">
        <v>20475000000</v>
      </c>
      <c r="L694" s="9">
        <v>16595000000</v>
      </c>
      <c r="M694" s="9">
        <v>16138000000</v>
      </c>
      <c r="N694" s="10">
        <v>14650736000</v>
      </c>
      <c r="O694" s="12">
        <v>15509000000</v>
      </c>
      <c r="P694" s="6">
        <v>0.11650344014440112</v>
      </c>
      <c r="Q694" s="6">
        <v>0.11127514167287424</v>
      </c>
      <c r="R694" s="6">
        <v>7.6048938942763031E-2</v>
      </c>
      <c r="S694" s="6">
        <v>7.4098906889486199E-2</v>
      </c>
      <c r="T694" s="6">
        <v>3.1002200255414263E-2</v>
      </c>
      <c r="U694" s="6">
        <v>3.2635010410257195E-2</v>
      </c>
      <c r="V694" s="6">
        <v>3.0562839253323155E-2</v>
      </c>
      <c r="W694" s="6">
        <v>3.2205093359380529E-2</v>
      </c>
      <c r="X694" s="6">
        <v>-2.0972385208286967E-2</v>
      </c>
      <c r="Y694" s="6">
        <v>0.14976100942123477</v>
      </c>
      <c r="Z694" s="6">
        <v>0.68662037806528786</v>
      </c>
      <c r="AA694" s="6">
        <v>0.27706712228069458</v>
      </c>
      <c r="AB694" s="6">
        <v>0.18205464165893703</v>
      </c>
      <c r="AC694" s="6">
        <v>6.4027505148348429E-2</v>
      </c>
      <c r="AD694" s="12">
        <v>7861.5920000000006</v>
      </c>
    </row>
    <row r="695" spans="1:30">
      <c r="A695" s="18" t="s">
        <v>740</v>
      </c>
      <c r="B695" s="18" t="s">
        <v>1827</v>
      </c>
      <c r="C695" s="18" t="s">
        <v>3584</v>
      </c>
      <c r="D695" s="9">
        <v>1844000000</v>
      </c>
      <c r="E695" s="9">
        <v>1306000000</v>
      </c>
      <c r="F695" s="10">
        <v>1661648000</v>
      </c>
      <c r="G695" s="10">
        <v>948000000</v>
      </c>
      <c r="H695" s="9">
        <v>486000000</v>
      </c>
      <c r="I695" s="9">
        <v>82000000</v>
      </c>
      <c r="J695" s="10">
        <v>99080000</v>
      </c>
      <c r="K695" s="10">
        <v>-232000000</v>
      </c>
      <c r="L695" s="9">
        <v>-14000000</v>
      </c>
      <c r="M695" s="9">
        <v>-224000000</v>
      </c>
      <c r="N695" s="10">
        <v>424758000</v>
      </c>
      <c r="O695" s="12">
        <v>-515000000</v>
      </c>
      <c r="P695" s="6">
        <v>-3.8739644631899016E-2</v>
      </c>
      <c r="Q695" s="6">
        <v>-0.22098227852431038</v>
      </c>
      <c r="R695" s="6">
        <v>-0.3739718717012111</v>
      </c>
      <c r="S695" s="6">
        <v>-0.44899308499399365</v>
      </c>
      <c r="T695" s="6">
        <v>0.2635574837310195</v>
      </c>
      <c r="U695" s="6">
        <v>6.278713629402756E-2</v>
      </c>
      <c r="V695" s="6">
        <v>5.9627550480005391E-2</v>
      </c>
      <c r="W695" s="6">
        <v>-0.24472573839662448</v>
      </c>
      <c r="X695" s="6">
        <v>0.97398627756817246</v>
      </c>
      <c r="Y695" s="6">
        <v>-0.24700536393790309</v>
      </c>
      <c r="Z695" s="6">
        <v>-0.51289940500249143</v>
      </c>
      <c r="AA695" s="6">
        <v>-1.7802538532644856</v>
      </c>
      <c r="AB695" s="6">
        <v>-0.99157924370339323</v>
      </c>
      <c r="AC695" s="6">
        <v>-0.25115210149187628</v>
      </c>
      <c r="AD695" s="12">
        <v>-21.431268882175225</v>
      </c>
    </row>
    <row r="696" spans="1:30">
      <c r="A696" s="18" t="s">
        <v>151</v>
      </c>
      <c r="B696" s="18" t="s">
        <v>2865</v>
      </c>
      <c r="C696" s="18" t="s">
        <v>3577</v>
      </c>
      <c r="D696" s="9">
        <v>103862000000</v>
      </c>
      <c r="E696" s="9">
        <v>89885000000</v>
      </c>
      <c r="F696" s="10">
        <v>246763000000</v>
      </c>
      <c r="G696" s="10">
        <v>70465000000</v>
      </c>
      <c r="H696" s="9">
        <v>6882000000</v>
      </c>
      <c r="I696" s="9">
        <v>5980000000</v>
      </c>
      <c r="J696" s="10">
        <v>17692000000</v>
      </c>
      <c r="K696" s="10">
        <v>5420000000</v>
      </c>
      <c r="L696" s="9">
        <v>1529000000</v>
      </c>
      <c r="M696" s="9">
        <v>1280000000</v>
      </c>
      <c r="N696" s="10">
        <v>2896000000</v>
      </c>
      <c r="O696" s="12">
        <v>963000000</v>
      </c>
      <c r="P696" s="6">
        <v>-0.29763234443612152</v>
      </c>
      <c r="Q696" s="6">
        <v>-0.44555091237585231</v>
      </c>
      <c r="R696" s="6">
        <v>1.4180646322434587E-3</v>
      </c>
      <c r="S696" s="6">
        <v>0.37352744541662103</v>
      </c>
      <c r="T696" s="6">
        <v>6.6261000173306883E-2</v>
      </c>
      <c r="U696" s="6">
        <v>6.6529454302720142E-2</v>
      </c>
      <c r="V696" s="6">
        <v>7.1696324003193354E-2</v>
      </c>
      <c r="W696" s="6">
        <v>7.691761867593841E-2</v>
      </c>
      <c r="X696" s="6">
        <v>-0.52243605084363565</v>
      </c>
      <c r="Y696" s="6">
        <v>-0.11173618174316857</v>
      </c>
      <c r="Z696" s="6">
        <v>-4.0414176557274223E-3</v>
      </c>
      <c r="AA696" s="6">
        <v>1.1468542520288783</v>
      </c>
      <c r="AB696" s="6">
        <v>-0.28671919415193992</v>
      </c>
      <c r="AC696" s="6">
        <v>0.18982702042369132</v>
      </c>
      <c r="AD696" s="12">
        <v>1146.0983155723616</v>
      </c>
    </row>
    <row r="697" spans="1:30">
      <c r="A697" s="18" t="s">
        <v>460</v>
      </c>
      <c r="B697" s="18" t="s">
        <v>2173</v>
      </c>
      <c r="C697" s="18" t="s">
        <v>3592</v>
      </c>
      <c r="D697" s="9">
        <v>252540000000</v>
      </c>
      <c r="E697" s="9">
        <v>34778000000</v>
      </c>
      <c r="F697" s="10">
        <v>80686000000</v>
      </c>
      <c r="G697" s="10">
        <v>7125000000</v>
      </c>
      <c r="H697" s="9">
        <v>25735000000</v>
      </c>
      <c r="I697" s="9">
        <v>3551000000</v>
      </c>
      <c r="J697" s="10">
        <v>3865000000</v>
      </c>
      <c r="K697" s="10">
        <v>-1608000000</v>
      </c>
      <c r="L697" s="9">
        <v>2471000000</v>
      </c>
      <c r="M697" s="9">
        <v>-688000000</v>
      </c>
      <c r="N697" s="10">
        <v>-738000000</v>
      </c>
      <c r="O697" s="12">
        <v>-5375000000</v>
      </c>
      <c r="P697" s="6">
        <v>11.585793015556627</v>
      </c>
      <c r="Q697" s="6">
        <v>0.94968277420637981</v>
      </c>
      <c r="R697" s="6">
        <v>2.9139636735234666</v>
      </c>
      <c r="S697" s="6">
        <v>-0.16906086723682123</v>
      </c>
      <c r="T697" s="6">
        <v>0.10190464876851192</v>
      </c>
      <c r="U697" s="6">
        <v>0.10210477888320202</v>
      </c>
      <c r="V697" s="6">
        <v>4.7901742557568849E-2</v>
      </c>
      <c r="W697" s="6">
        <v>-0.22568421052631579</v>
      </c>
      <c r="X697" s="6">
        <v>46.919640837346755</v>
      </c>
      <c r="Y697" s="6">
        <v>0.63035246189872907</v>
      </c>
      <c r="Z697" s="6">
        <v>-1.4218825126921382</v>
      </c>
      <c r="AA697" s="6">
        <v>-1.8787941373958859</v>
      </c>
      <c r="AB697" s="6">
        <v>-1.2775001424030012</v>
      </c>
      <c r="AC697" s="6">
        <v>-0.27045351272102031</v>
      </c>
      <c r="AD697" s="12">
        <v>-360.83967809767319</v>
      </c>
    </row>
    <row r="698" spans="1:30">
      <c r="A698" s="18" t="s">
        <v>152</v>
      </c>
      <c r="B698" s="18" t="s">
        <v>1829</v>
      </c>
      <c r="C698" s="18" t="s">
        <v>3583</v>
      </c>
      <c r="D698" s="9">
        <v>232657000000</v>
      </c>
      <c r="E698" s="9">
        <v>100735000000</v>
      </c>
      <c r="F698" s="10">
        <v>145913000000</v>
      </c>
      <c r="G698" s="10">
        <v>265888000000</v>
      </c>
      <c r="H698" s="9">
        <v>58612000000</v>
      </c>
      <c r="I698" s="9">
        <v>13669000000</v>
      </c>
      <c r="J698" s="10">
        <v>36738000000</v>
      </c>
      <c r="K698" s="10">
        <v>56753000000</v>
      </c>
      <c r="L698" s="9">
        <v>2544000000</v>
      </c>
      <c r="M698" s="9">
        <v>3816000000</v>
      </c>
      <c r="N698" s="10">
        <v>-2270000000</v>
      </c>
      <c r="O698" s="12">
        <v>7211000000</v>
      </c>
      <c r="P698" s="6">
        <v>7.1801458612895993E-3</v>
      </c>
      <c r="Q698" s="6">
        <v>-0.34043828066676984</v>
      </c>
      <c r="R698" s="6">
        <v>0.31901766650895702</v>
      </c>
      <c r="S698" s="6">
        <v>-0.15115253367684961</v>
      </c>
      <c r="T698" s="6">
        <v>0.25192450689212015</v>
      </c>
      <c r="U698" s="6">
        <v>0.13569265895666849</v>
      </c>
      <c r="V698" s="6">
        <v>0.25178017037549771</v>
      </c>
      <c r="W698" s="6">
        <v>0.21344701528463111</v>
      </c>
      <c r="X698" s="6">
        <v>-0.84792091482887699</v>
      </c>
      <c r="Y698" s="6">
        <v>-0.65776266129363825</v>
      </c>
      <c r="Z698" s="6">
        <v>-6.3915892223814705E-2</v>
      </c>
      <c r="AA698" s="6">
        <v>-8.4102999807418657E-2</v>
      </c>
      <c r="AB698" s="6">
        <v>-0.74681544384708509</v>
      </c>
      <c r="AC698" s="6">
        <v>-0.20223274843369218</v>
      </c>
      <c r="AD698" s="12">
        <v>300.0370526246034</v>
      </c>
    </row>
    <row r="699" spans="1:30">
      <c r="A699" s="18" t="s">
        <v>2866</v>
      </c>
      <c r="B699" s="18" t="s">
        <v>2867</v>
      </c>
      <c r="C699" s="18" t="s">
        <v>3584</v>
      </c>
      <c r="D699" s="9">
        <v>1406000000</v>
      </c>
      <c r="E699" s="9">
        <v>1406000000</v>
      </c>
      <c r="F699" s="10">
        <v>1406000000</v>
      </c>
      <c r="G699" s="10">
        <v>1406000000</v>
      </c>
      <c r="H699" s="9">
        <v>471000000</v>
      </c>
      <c r="I699" s="9">
        <v>471000000</v>
      </c>
      <c r="J699" s="10">
        <v>471000000</v>
      </c>
      <c r="K699" s="10">
        <v>471000000</v>
      </c>
      <c r="L699" s="9">
        <v>-1302000000</v>
      </c>
      <c r="M699" s="9">
        <v>-1302000000</v>
      </c>
      <c r="N699" s="10">
        <v>-1302000000</v>
      </c>
      <c r="O699" s="12">
        <v>-1302000000</v>
      </c>
      <c r="P699" s="6">
        <v>-0.89692091218519698</v>
      </c>
      <c r="Q699" s="6">
        <v>-0.82103794927210927</v>
      </c>
      <c r="R699" s="6">
        <v>-0.97219664046569865</v>
      </c>
      <c r="S699" s="6">
        <v>1.9452431883779342E-4</v>
      </c>
      <c r="T699" s="6">
        <v>0.33499288762446655</v>
      </c>
      <c r="U699" s="6">
        <v>0.33499288762446655</v>
      </c>
      <c r="V699" s="6">
        <v>0.33499288762446655</v>
      </c>
      <c r="W699" s="6">
        <v>0.33499288762446655</v>
      </c>
      <c r="X699" s="6">
        <v>-14.02028032019223</v>
      </c>
      <c r="Y699" s="6">
        <v>-23.800684971299209</v>
      </c>
      <c r="Z699" s="6">
        <v>-3.3123324975287347</v>
      </c>
      <c r="AA699" s="6">
        <v>2.3242215785834931E-4</v>
      </c>
      <c r="AB699" s="6">
        <v>-31.560723856509171</v>
      </c>
      <c r="AC699" s="6">
        <v>1.2231844200290301</v>
      </c>
      <c r="AD699" s="12">
        <v>-1145.8864371094708</v>
      </c>
    </row>
    <row r="700" spans="1:30">
      <c r="A700" s="18" t="s">
        <v>1287</v>
      </c>
      <c r="B700" s="18" t="s">
        <v>2976</v>
      </c>
      <c r="C700" s="18" t="s">
        <v>3594</v>
      </c>
      <c r="D700" s="9">
        <v>266861000000</v>
      </c>
      <c r="E700" s="9">
        <v>234924000000</v>
      </c>
      <c r="F700" s="10">
        <v>247789000000</v>
      </c>
      <c r="G700" s="10">
        <v>211024000000</v>
      </c>
      <c r="H700" s="9">
        <v>23236000000</v>
      </c>
      <c r="I700" s="9">
        <v>21627000000</v>
      </c>
      <c r="J700" s="10">
        <v>21890000000</v>
      </c>
      <c r="K700" s="10">
        <v>20098000000</v>
      </c>
      <c r="L700" s="9">
        <v>7796000000</v>
      </c>
      <c r="M700" s="9">
        <v>6443000000</v>
      </c>
      <c r="N700" s="10">
        <v>6655000000</v>
      </c>
      <c r="O700" s="12">
        <v>6488000000</v>
      </c>
      <c r="P700" s="6">
        <v>7.5405396585471116E-2</v>
      </c>
      <c r="Q700" s="6">
        <v>-1.4704888260393054E-2</v>
      </c>
      <c r="R700" s="6" t="e">
        <v>#DIV/0!</v>
      </c>
      <c r="S700" s="6" t="e">
        <v>#DIV/0!</v>
      </c>
      <c r="T700" s="6">
        <v>8.7071546610407669E-2</v>
      </c>
      <c r="U700" s="6">
        <v>9.2059559687388257E-2</v>
      </c>
      <c r="V700" s="6">
        <v>8.8341290372050407E-2</v>
      </c>
      <c r="W700" s="6">
        <v>9.5240351808325116E-2</v>
      </c>
      <c r="X700" s="6">
        <v>5.0015324455704117E-3</v>
      </c>
      <c r="Y700" s="6">
        <v>-1.876515407795774E-2</v>
      </c>
      <c r="Z700" s="6" t="e">
        <v>#DIV/0!</v>
      </c>
      <c r="AA700" s="6" t="e">
        <v>#DIV/0!</v>
      </c>
      <c r="AB700" s="6">
        <v>-0.25050722272549442</v>
      </c>
      <c r="AC700" s="6" t="e">
        <v>#DIV/0!</v>
      </c>
      <c r="AD700" s="12">
        <v>3650.952805081627</v>
      </c>
    </row>
    <row r="701" spans="1:30">
      <c r="A701" s="18" t="s">
        <v>1227</v>
      </c>
      <c r="B701" s="18" t="s">
        <v>2869</v>
      </c>
      <c r="C701" s="18" t="s">
        <v>3584</v>
      </c>
      <c r="D701" s="9">
        <v>202973000000</v>
      </c>
      <c r="E701" s="9">
        <v>75771000000</v>
      </c>
      <c r="F701" s="10">
        <v>257073000000</v>
      </c>
      <c r="G701" s="10">
        <v>120182000000</v>
      </c>
      <c r="H701" s="9">
        <v>10624000000</v>
      </c>
      <c r="I701" s="9">
        <v>5027000000</v>
      </c>
      <c r="J701" s="10">
        <v>7566000000</v>
      </c>
      <c r="K701" s="10">
        <v>4360000000</v>
      </c>
      <c r="L701" s="9">
        <v>4391000000</v>
      </c>
      <c r="M701" s="9">
        <v>1256000000</v>
      </c>
      <c r="N701" s="10">
        <v>8029000000</v>
      </c>
      <c r="O701" s="12">
        <v>38000000</v>
      </c>
      <c r="P701" s="6">
        <v>-2.1724790915405742E-2</v>
      </c>
      <c r="Q701" s="6">
        <v>0.75588244524984549</v>
      </c>
      <c r="R701" s="6">
        <v>0.34659532887305844</v>
      </c>
      <c r="S701" s="6">
        <v>2.5729538861535801E-2</v>
      </c>
      <c r="T701" s="6">
        <v>5.2341937104935142E-2</v>
      </c>
      <c r="U701" s="6">
        <v>6.6344643729131195E-2</v>
      </c>
      <c r="V701" s="6">
        <v>2.9431328844336045E-2</v>
      </c>
      <c r="W701" s="6">
        <v>3.6278311227970914E-2</v>
      </c>
      <c r="X701" s="6">
        <v>-0.1043927474474461</v>
      </c>
      <c r="Y701" s="6">
        <v>-3.9861364053472501E-2</v>
      </c>
      <c r="Z701" s="6">
        <v>-2.5658561316303893E-2</v>
      </c>
      <c r="AA701" s="6">
        <v>-0.98809972452518924</v>
      </c>
      <c r="AB701" s="6">
        <v>6.7179070761158366E-2</v>
      </c>
      <c r="AC701" s="6">
        <v>-0.24669294830727073</v>
      </c>
      <c r="AD701" s="12">
        <v>1142.8333333333335</v>
      </c>
    </row>
    <row r="702" spans="1:30">
      <c r="A702" s="18" t="s">
        <v>2195</v>
      </c>
      <c r="B702" s="18" t="s">
        <v>3500</v>
      </c>
      <c r="C702" s="18" t="s">
        <v>3584</v>
      </c>
      <c r="D702" s="9">
        <v>312096000000</v>
      </c>
      <c r="E702" s="9">
        <v>356964000000</v>
      </c>
      <c r="F702" s="10">
        <v>460076000000</v>
      </c>
      <c r="G702" s="10">
        <v>262646000000</v>
      </c>
      <c r="H702" s="9">
        <v>40496000000</v>
      </c>
      <c r="I702" s="9">
        <v>49318000000</v>
      </c>
      <c r="J702" s="10">
        <v>39481000000</v>
      </c>
      <c r="K702" s="10">
        <v>26146000000</v>
      </c>
      <c r="L702" s="9">
        <v>6559000000</v>
      </c>
      <c r="M702" s="9">
        <v>18074000000</v>
      </c>
      <c r="N702" s="10">
        <v>-610000000</v>
      </c>
      <c r="O702" s="12">
        <v>662000000</v>
      </c>
      <c r="P702" s="6">
        <v>-0.23856604212870405</v>
      </c>
      <c r="Q702" s="6">
        <v>3.2409242203038667E-2</v>
      </c>
      <c r="R702" s="6">
        <v>0.67643907187727181</v>
      </c>
      <c r="S702" s="6">
        <v>0.67687114726192599</v>
      </c>
      <c r="T702" s="6">
        <v>0.12975494719573463</v>
      </c>
      <c r="U702" s="6">
        <v>0.13815959032283368</v>
      </c>
      <c r="V702" s="6">
        <v>8.5814082890652843E-2</v>
      </c>
      <c r="W702" s="6">
        <v>9.9548441628656059E-2</v>
      </c>
      <c r="X702" s="6">
        <v>-0.19863066445468205</v>
      </c>
      <c r="Y702" s="6">
        <v>22.923163911994333</v>
      </c>
      <c r="Z702" s="6">
        <v>-1.0734715611377785</v>
      </c>
      <c r="AA702" s="6">
        <v>0.94422631452166128</v>
      </c>
      <c r="AB702" s="6">
        <v>6.186179710824935E-2</v>
      </c>
      <c r="AC702" s="6">
        <v>0.14478019382610352</v>
      </c>
      <c r="AD702" s="12">
        <v>1645.6666666666667</v>
      </c>
    </row>
    <row r="703" spans="1:30">
      <c r="A703" s="18" t="s">
        <v>153</v>
      </c>
      <c r="B703" s="18" t="s">
        <v>1830</v>
      </c>
      <c r="C703" s="18" t="s">
        <v>3607</v>
      </c>
      <c r="D703" s="9">
        <v>41801000000</v>
      </c>
      <c r="E703" s="9">
        <v>114951000000</v>
      </c>
      <c r="F703" s="10">
        <v>88070000000</v>
      </c>
      <c r="G703" s="10">
        <v>9812000000</v>
      </c>
      <c r="H703" s="9">
        <v>6589000000</v>
      </c>
      <c r="I703" s="9">
        <v>42361000000</v>
      </c>
      <c r="J703" s="10">
        <v>44113000000</v>
      </c>
      <c r="K703" s="10">
        <v>2886000000</v>
      </c>
      <c r="L703" s="9">
        <v>-3721000000</v>
      </c>
      <c r="M703" s="9">
        <v>22528000000</v>
      </c>
      <c r="N703" s="10">
        <v>20052000000</v>
      </c>
      <c r="O703" s="12">
        <v>329000000</v>
      </c>
      <c r="P703" s="6">
        <v>-0.58650259145141515</v>
      </c>
      <c r="Q703" s="6">
        <v>1.6459686146864883</v>
      </c>
      <c r="R703" s="6">
        <v>-0.19919931240470209</v>
      </c>
      <c r="S703" s="6">
        <v>-0.88485711301029069</v>
      </c>
      <c r="T703" s="6">
        <v>0.15762780794717829</v>
      </c>
      <c r="U703" s="6">
        <v>0.36851354055206131</v>
      </c>
      <c r="V703" s="6">
        <v>0.50088565913477912</v>
      </c>
      <c r="W703" s="6">
        <v>0.29412963717896451</v>
      </c>
      <c r="X703" s="6">
        <v>-1.6791791236098885</v>
      </c>
      <c r="Y703" s="6">
        <v>6.4295103619649465</v>
      </c>
      <c r="Z703" s="6">
        <v>118492.8306623174</v>
      </c>
      <c r="AA703" s="6">
        <v>-0.97110359607340557</v>
      </c>
      <c r="AB703" s="6">
        <v>1.3838263694314064</v>
      </c>
      <c r="AC703" s="6">
        <v>-0.24165596355254412</v>
      </c>
      <c r="AD703" s="12">
        <v>642.26153680395589</v>
      </c>
    </row>
    <row r="704" spans="1:30">
      <c r="A704" s="18" t="s">
        <v>909</v>
      </c>
      <c r="B704" s="18" t="s">
        <v>2871</v>
      </c>
      <c r="C704" s="18" t="s">
        <v>3584</v>
      </c>
      <c r="D704" s="10">
        <v>207981000000</v>
      </c>
      <c r="E704" s="10">
        <v>209564000000</v>
      </c>
      <c r="F704" s="10">
        <v>198368000000</v>
      </c>
      <c r="G704" s="10">
        <v>228422000000</v>
      </c>
      <c r="H704" s="10">
        <v>6616000000</v>
      </c>
      <c r="I704" s="10">
        <v>9400000000</v>
      </c>
      <c r="J704" s="10">
        <v>7236000000</v>
      </c>
      <c r="K704" s="10">
        <v>7856000000</v>
      </c>
      <c r="L704" s="10">
        <v>382000000</v>
      </c>
      <c r="M704" s="10">
        <v>4542000000</v>
      </c>
      <c r="N704" s="10">
        <v>1990000000</v>
      </c>
      <c r="O704" s="12">
        <v>1117000000</v>
      </c>
      <c r="P704" s="6">
        <v>0.44092567544563455</v>
      </c>
      <c r="Q704" s="6">
        <v>0.47419819094612869</v>
      </c>
      <c r="R704" s="6">
        <v>-0.28116526736744163</v>
      </c>
      <c r="S704" s="6">
        <v>0.22225324582222517</v>
      </c>
      <c r="T704" s="6">
        <v>3.1810598083478782E-2</v>
      </c>
      <c r="U704" s="6">
        <v>4.4855032352885037E-2</v>
      </c>
      <c r="V704" s="6">
        <v>3.6477657686723668E-2</v>
      </c>
      <c r="W704" s="6">
        <v>3.4392484086471532E-2</v>
      </c>
      <c r="X704" s="6">
        <v>-0.38351570375127952</v>
      </c>
      <c r="Y704" s="6">
        <v>2.549513293699003</v>
      </c>
      <c r="Z704" s="6">
        <v>-0.58608068611927744</v>
      </c>
      <c r="AA704" s="6">
        <v>4.9733427338449737E-2</v>
      </c>
      <c r="AB704" s="6">
        <v>3.7008895611081893E-2</v>
      </c>
      <c r="AC704" s="6">
        <v>2.8856968538379935E-2</v>
      </c>
      <c r="AD704" s="12">
        <v>1003.8749999999999</v>
      </c>
    </row>
    <row r="705" spans="1:30">
      <c r="A705" s="18" t="s">
        <v>750</v>
      </c>
      <c r="B705" s="18" t="s">
        <v>1834</v>
      </c>
      <c r="C705" s="18" t="s">
        <v>3586</v>
      </c>
      <c r="D705" s="9">
        <v>24626000000</v>
      </c>
      <c r="E705" s="9">
        <v>15194000000</v>
      </c>
      <c r="F705" s="10">
        <v>64569000000</v>
      </c>
      <c r="G705" s="10">
        <v>25394000000</v>
      </c>
      <c r="H705" s="9">
        <v>10384000000</v>
      </c>
      <c r="I705" s="9">
        <v>8549000000</v>
      </c>
      <c r="J705" s="10">
        <v>-19224000000</v>
      </c>
      <c r="K705" s="10">
        <v>-36000000</v>
      </c>
      <c r="L705" s="9">
        <v>3996000000</v>
      </c>
      <c r="M705" s="9">
        <v>1330000000</v>
      </c>
      <c r="N705" s="10">
        <v>5606000000</v>
      </c>
      <c r="O705" s="12">
        <v>1254000000</v>
      </c>
      <c r="P705" s="6">
        <v>-0.17852113647877993</v>
      </c>
      <c r="Q705" s="6">
        <v>-0.17097653082933939</v>
      </c>
      <c r="R705" s="6">
        <v>0.90274858486970466</v>
      </c>
      <c r="S705" s="6">
        <v>8.3498751543704966E-2</v>
      </c>
      <c r="T705" s="6">
        <v>0.42166815560789411</v>
      </c>
      <c r="U705" s="6">
        <v>0.5626563117019876</v>
      </c>
      <c r="V705" s="6">
        <v>-0.29772801189425269</v>
      </c>
      <c r="W705" s="6">
        <v>-1.4176577144207293E-3</v>
      </c>
      <c r="X705" s="6">
        <v>-0.17924927506966287</v>
      </c>
      <c r="Y705" s="6">
        <v>-6.2250191822294876E-3</v>
      </c>
      <c r="Z705" s="6">
        <v>0.14145501560784582</v>
      </c>
      <c r="AA705" s="6">
        <v>6.2064610731083721E-2</v>
      </c>
      <c r="AB705" s="6">
        <v>-0.39707556443935987</v>
      </c>
      <c r="AC705" s="6">
        <v>-8.8448384227447052E-2</v>
      </c>
      <c r="AD705" s="12">
        <v>532.6274293422905</v>
      </c>
    </row>
    <row r="706" spans="1:30">
      <c r="A706" s="18" t="s">
        <v>939</v>
      </c>
      <c r="B706" s="18" t="s">
        <v>2872</v>
      </c>
      <c r="C706" s="18" t="s">
        <v>3577</v>
      </c>
      <c r="D706" s="9">
        <v>270091000000</v>
      </c>
      <c r="E706" s="9">
        <v>211698000000</v>
      </c>
      <c r="F706" s="10">
        <v>322457000000</v>
      </c>
      <c r="G706" s="10">
        <v>162643000000</v>
      </c>
      <c r="H706" s="9">
        <v>17268000000</v>
      </c>
      <c r="I706" s="9">
        <v>16282000000</v>
      </c>
      <c r="J706" s="10">
        <v>13811000000</v>
      </c>
      <c r="K706" s="10">
        <v>13457000000</v>
      </c>
      <c r="L706" s="9">
        <v>-394000000</v>
      </c>
      <c r="M706" s="9">
        <v>5350000000</v>
      </c>
      <c r="N706" s="10">
        <v>1204000000</v>
      </c>
      <c r="O706" s="12">
        <v>121000000</v>
      </c>
      <c r="P706" s="6">
        <v>-0.42838259860168737</v>
      </c>
      <c r="Q706" s="6">
        <v>-0.2838210123552522</v>
      </c>
      <c r="R706" s="6">
        <v>0.13880009761808973</v>
      </c>
      <c r="S706" s="6">
        <v>-0.3981929107761541</v>
      </c>
      <c r="T706" s="6">
        <v>6.3934007427126419E-2</v>
      </c>
      <c r="U706" s="6">
        <v>7.6911449328760775E-2</v>
      </c>
      <c r="V706" s="6">
        <v>4.2830516937142009E-2</v>
      </c>
      <c r="W706" s="6">
        <v>8.2739496935004889E-2</v>
      </c>
      <c r="X706" s="6">
        <v>-1.1546699376505853</v>
      </c>
      <c r="Y706" s="6">
        <v>2.3863079350362</v>
      </c>
      <c r="Z706" s="6">
        <v>-0.62998548120189946</v>
      </c>
      <c r="AA706" s="6">
        <v>-0.89754466960745694</v>
      </c>
      <c r="AB706" s="6">
        <v>-9.9444273763641733E-2</v>
      </c>
      <c r="AC706" s="6">
        <v>-0.23508626321480683</v>
      </c>
      <c r="AD706" s="12">
        <v>537.05793829947334</v>
      </c>
    </row>
    <row r="707" spans="1:30">
      <c r="A707" s="18" t="s">
        <v>461</v>
      </c>
      <c r="B707" s="18" t="s">
        <v>2174</v>
      </c>
      <c r="C707" s="18" t="s">
        <v>3584</v>
      </c>
      <c r="D707" s="9">
        <v>8579588000000</v>
      </c>
      <c r="E707" s="9">
        <v>8859286000000</v>
      </c>
      <c r="F707" s="10">
        <v>8639718000000</v>
      </c>
      <c r="G707" s="10">
        <v>0</v>
      </c>
      <c r="H707" s="9"/>
      <c r="I707" s="9"/>
      <c r="J707" s="10">
        <v>5510002000000</v>
      </c>
      <c r="K707" s="10">
        <v>0</v>
      </c>
      <c r="L707" s="9">
        <v>4360932000000</v>
      </c>
      <c r="M707" s="9">
        <v>5048342000000</v>
      </c>
      <c r="N707" s="10">
        <v>4397313000000</v>
      </c>
      <c r="O707" s="12">
        <v>4177915000000</v>
      </c>
      <c r="P707" s="6">
        <v>0.26171079729245628</v>
      </c>
      <c r="Q707" s="6">
        <v>0.1921222091024386</v>
      </c>
      <c r="R707" s="6">
        <v>8.2584604743479215E-2</v>
      </c>
      <c r="S707" s="6">
        <v>-1</v>
      </c>
      <c r="T707" s="6">
        <v>0</v>
      </c>
      <c r="U707" s="6">
        <v>0</v>
      </c>
      <c r="V707" s="6">
        <v>0.63775252849687913</v>
      </c>
      <c r="W707" s="6" t="e">
        <v>#DIV/0!</v>
      </c>
      <c r="X707" s="6">
        <v>0.49001883650982331</v>
      </c>
      <c r="Y707" s="6">
        <v>0.72026759116834649</v>
      </c>
      <c r="Z707" s="6">
        <v>-0.16657085851495659</v>
      </c>
      <c r="AA707" s="6">
        <v>-0.11246722137531716</v>
      </c>
      <c r="AB707" s="6">
        <v>0.2675926279672054</v>
      </c>
      <c r="AC707" s="6">
        <v>0.2018641238994261</v>
      </c>
      <c r="AD707" s="12">
        <v>4849.0418602798763</v>
      </c>
    </row>
    <row r="708" spans="1:30">
      <c r="A708" s="18" t="s">
        <v>1229</v>
      </c>
      <c r="B708" s="18" t="s">
        <v>2873</v>
      </c>
      <c r="C708" s="18" t="s">
        <v>3584</v>
      </c>
      <c r="D708" s="9">
        <v>222891000000</v>
      </c>
      <c r="E708" s="9">
        <v>285483000000</v>
      </c>
      <c r="F708" s="10">
        <v>304921000000</v>
      </c>
      <c r="G708" s="10">
        <v>135192000000</v>
      </c>
      <c r="H708" s="9">
        <v>20711000000</v>
      </c>
      <c r="I708" s="9">
        <v>28767000000</v>
      </c>
      <c r="J708" s="10">
        <v>29774000000</v>
      </c>
      <c r="K708" s="10">
        <v>18174000000</v>
      </c>
      <c r="L708" s="9">
        <v>692000000</v>
      </c>
      <c r="M708" s="9">
        <v>3877000000</v>
      </c>
      <c r="N708" s="10">
        <v>6746000000</v>
      </c>
      <c r="O708" s="12">
        <v>-1731000000</v>
      </c>
      <c r="P708" s="6">
        <v>-8.2779671994341789E-2</v>
      </c>
      <c r="Q708" s="6">
        <v>7.9376923122454618E-2</v>
      </c>
      <c r="R708" s="6">
        <v>-0.10552797110097831</v>
      </c>
      <c r="S708" s="6">
        <v>-0.21091424142082146</v>
      </c>
      <c r="T708" s="6">
        <v>9.2919857688287102E-2</v>
      </c>
      <c r="U708" s="6">
        <v>0.10076607013377328</v>
      </c>
      <c r="V708" s="6">
        <v>9.7644963777503022E-2</v>
      </c>
      <c r="W708" s="6">
        <v>0.13443103142197763</v>
      </c>
      <c r="X708" s="6">
        <v>0.44845313734478592</v>
      </c>
      <c r="Y708" s="6">
        <v>0.67018279130964875</v>
      </c>
      <c r="Z708" s="6">
        <v>-0.20031640329078321</v>
      </c>
      <c r="AA708" s="6">
        <v>-2.1196034263505013</v>
      </c>
      <c r="AB708" s="6">
        <v>2.7305375895210204E-3</v>
      </c>
      <c r="AC708" s="6">
        <v>-0.57645183599443761</v>
      </c>
      <c r="AD708" s="12">
        <v>798.66666666666663</v>
      </c>
    </row>
    <row r="709" spans="1:30">
      <c r="A709" s="18" t="s">
        <v>880</v>
      </c>
      <c r="B709" s="18" t="s">
        <v>2554</v>
      </c>
      <c r="C709" s="18" t="s">
        <v>3584</v>
      </c>
      <c r="D709" s="9">
        <v>761993000000</v>
      </c>
      <c r="E709" s="9">
        <v>763461000000</v>
      </c>
      <c r="F709" s="10">
        <v>1087247000000</v>
      </c>
      <c r="G709" s="10">
        <v>0</v>
      </c>
      <c r="H709" s="9">
        <v>208829000000</v>
      </c>
      <c r="I709" s="9">
        <v>199335000000</v>
      </c>
      <c r="J709" s="10">
        <v>313738000000</v>
      </c>
      <c r="K709" s="10">
        <v>0</v>
      </c>
      <c r="L709" s="9">
        <v>156303000000</v>
      </c>
      <c r="M709" s="9">
        <v>155266000000</v>
      </c>
      <c r="N709" s="10">
        <v>263907000000</v>
      </c>
      <c r="O709" s="12">
        <v>0</v>
      </c>
      <c r="P709" s="6">
        <v>3.114838716762559E-2</v>
      </c>
      <c r="Q709" s="6">
        <v>-4.8204501489568265E-2</v>
      </c>
      <c r="R709" s="6">
        <v>-6.8483845499732951E-2</v>
      </c>
      <c r="S709" s="6">
        <v>-1</v>
      </c>
      <c r="T709" s="6">
        <v>0.27405632335205177</v>
      </c>
      <c r="U709" s="6">
        <v>0.26109388691760288</v>
      </c>
      <c r="V709" s="6">
        <v>0.28856184473261365</v>
      </c>
      <c r="W709" s="6" t="e">
        <v>#DIV/0!</v>
      </c>
      <c r="X709" s="6">
        <v>4.9426591731132896E-2</v>
      </c>
      <c r="Y709" s="6">
        <v>0.14140758761282096</v>
      </c>
      <c r="Z709" s="6">
        <v>0.26538300170353085</v>
      </c>
      <c r="AA709" s="6">
        <v>-1</v>
      </c>
      <c r="AB709" s="6">
        <v>6.3907778265140935E-2</v>
      </c>
      <c r="AC709" s="6">
        <v>-0.25</v>
      </c>
      <c r="AD709" s="12">
        <v>21651.419431068767</v>
      </c>
    </row>
    <row r="710" spans="1:30">
      <c r="A710" s="18" t="s">
        <v>2875</v>
      </c>
      <c r="B710" s="18" t="s">
        <v>2876</v>
      </c>
      <c r="C710" s="18" t="s">
        <v>3584</v>
      </c>
      <c r="D710" s="9">
        <v>2297151000000</v>
      </c>
      <c r="E710" s="9">
        <v>2293663000000</v>
      </c>
      <c r="F710" s="10">
        <v>3611308000000</v>
      </c>
      <c r="G710" s="10">
        <v>0</v>
      </c>
      <c r="H710" s="9">
        <v>283597000000</v>
      </c>
      <c r="I710" s="9">
        <v>426220000000</v>
      </c>
      <c r="J710" s="10">
        <v>401375000000</v>
      </c>
      <c r="K710" s="10">
        <v>0</v>
      </c>
      <c r="L710" s="9">
        <v>173927000000</v>
      </c>
      <c r="M710" s="9">
        <v>186703000000</v>
      </c>
      <c r="N710" s="10">
        <v>217672000000</v>
      </c>
      <c r="O710" s="12">
        <v>0</v>
      </c>
      <c r="P710" s="6">
        <v>-4.0505139837922477E-2</v>
      </c>
      <c r="Q710" s="6">
        <v>3.2293368423762708E-2</v>
      </c>
      <c r="R710" s="6">
        <v>8.1041802875203364E-2</v>
      </c>
      <c r="S710" s="6">
        <v>-1</v>
      </c>
      <c r="T710" s="6">
        <v>0.12345596784887018</v>
      </c>
      <c r="U710" s="6">
        <v>0.18582503183771984</v>
      </c>
      <c r="V710" s="6">
        <v>0.11114394009040492</v>
      </c>
      <c r="W710" s="6" t="e">
        <v>#DIV/0!</v>
      </c>
      <c r="X710" s="6">
        <v>1.0434716502435963</v>
      </c>
      <c r="Y710" s="6">
        <v>0.32375522689658265</v>
      </c>
      <c r="Z710" s="6">
        <v>-1.5931019776441218E-2</v>
      </c>
      <c r="AA710" s="6">
        <v>-1</v>
      </c>
      <c r="AB710" s="6">
        <v>0.35430716169833953</v>
      </c>
      <c r="AC710" s="6">
        <v>-0.25</v>
      </c>
      <c r="AD710" s="12">
        <v>1309.2325708869614</v>
      </c>
    </row>
    <row r="711" spans="1:30">
      <c r="A711" s="18" t="s">
        <v>154</v>
      </c>
      <c r="B711" s="18" t="s">
        <v>1832</v>
      </c>
      <c r="C711" s="18" t="s">
        <v>3577</v>
      </c>
      <c r="D711" s="9">
        <v>405961000000</v>
      </c>
      <c r="E711" s="9">
        <v>345743000000</v>
      </c>
      <c r="F711" s="10">
        <v>422416000000</v>
      </c>
      <c r="G711" s="10">
        <v>379075000000</v>
      </c>
      <c r="H711" s="9">
        <v>0</v>
      </c>
      <c r="I711" s="9">
        <v>249445000000</v>
      </c>
      <c r="J711" s="10">
        <v>319361000000</v>
      </c>
      <c r="K711" s="10">
        <v>164681000000</v>
      </c>
      <c r="L711" s="9">
        <v>139639000000</v>
      </c>
      <c r="M711" s="9">
        <v>150444000000</v>
      </c>
      <c r="N711" s="10">
        <v>200543000000</v>
      </c>
      <c r="O711" s="12">
        <v>118581000000</v>
      </c>
      <c r="P711" s="6">
        <v>-0.11237858757613099</v>
      </c>
      <c r="Q711" s="6">
        <v>-0.10516145080598858</v>
      </c>
      <c r="R711" s="6">
        <v>3.7427702027790291E-2</v>
      </c>
      <c r="S711" s="6">
        <v>3.3398477246265455E-2</v>
      </c>
      <c r="T711" s="6">
        <v>0</v>
      </c>
      <c r="U711" s="6">
        <v>0.72147519978712515</v>
      </c>
      <c r="V711" s="6">
        <v>0.75603433582061286</v>
      </c>
      <c r="W711" s="6">
        <v>0.43442854316428148</v>
      </c>
      <c r="X711" s="6">
        <v>-0.29595194459902763</v>
      </c>
      <c r="Y711" s="6">
        <v>-6.3466612598571379E-2</v>
      </c>
      <c r="Z711" s="6">
        <v>0.52688757186704438</v>
      </c>
      <c r="AA711" s="6">
        <v>-0.41457335388394895</v>
      </c>
      <c r="AB711" s="6">
        <v>-0.15735155037659809</v>
      </c>
      <c r="AC711" s="6">
        <v>-9.5134746846439244E-2</v>
      </c>
      <c r="AD711" s="12">
        <v>3708.2555325873327</v>
      </c>
    </row>
    <row r="712" spans="1:30">
      <c r="A712" s="18" t="s">
        <v>793</v>
      </c>
      <c r="B712" s="18" t="s">
        <v>2175</v>
      </c>
      <c r="C712" s="18" t="s">
        <v>3578</v>
      </c>
      <c r="D712" s="10">
        <v>29482000000</v>
      </c>
      <c r="E712" s="9">
        <v>29352000000</v>
      </c>
      <c r="F712" s="10">
        <v>15095000000</v>
      </c>
      <c r="G712" s="10">
        <v>7393000000</v>
      </c>
      <c r="H712" s="9">
        <v>4962000000</v>
      </c>
      <c r="I712" s="9">
        <v>3441000000</v>
      </c>
      <c r="J712" s="10">
        <v>4711000000</v>
      </c>
      <c r="K712" s="10">
        <v>2365000000</v>
      </c>
      <c r="L712" s="9">
        <v>2967000000</v>
      </c>
      <c r="M712" s="9">
        <v>1380000000</v>
      </c>
      <c r="N712" s="10">
        <v>2103000000</v>
      </c>
      <c r="O712" s="12">
        <v>104000000</v>
      </c>
      <c r="P712" s="6">
        <v>2.3828280483079629</v>
      </c>
      <c r="Q712" s="6">
        <v>2.9024223898896833</v>
      </c>
      <c r="R712" s="6">
        <v>-0.72318341817205856</v>
      </c>
      <c r="S712" s="6">
        <v>-0.55508482865766251</v>
      </c>
      <c r="T712" s="6">
        <v>0.16830608506885558</v>
      </c>
      <c r="U712" s="6">
        <v>0.11723221586263287</v>
      </c>
      <c r="V712" s="6">
        <v>0.31209009605829746</v>
      </c>
      <c r="W712" s="6">
        <v>0.31989720005410521</v>
      </c>
      <c r="X712" s="6">
        <v>0.29979812466020267</v>
      </c>
      <c r="Y712" s="6">
        <v>1.6262426416749001</v>
      </c>
      <c r="Z712" s="6">
        <v>-0.51460348457322957</v>
      </c>
      <c r="AA712" s="6">
        <v>-0.94679380233029387</v>
      </c>
      <c r="AB712" s="6">
        <v>0.14259607169349886</v>
      </c>
      <c r="AC712" s="6">
        <v>-0.24040943959855168</v>
      </c>
      <c r="AD712" s="12">
        <v>2184.666666666667</v>
      </c>
    </row>
    <row r="713" spans="1:30">
      <c r="A713" s="18" t="s">
        <v>1279</v>
      </c>
      <c r="B713" s="18" t="s">
        <v>2961</v>
      </c>
      <c r="C713" s="18" t="s">
        <v>3583</v>
      </c>
      <c r="D713" s="9">
        <v>0</v>
      </c>
      <c r="E713" s="9">
        <v>0</v>
      </c>
      <c r="F713" s="10">
        <v>37280000000</v>
      </c>
      <c r="G713" s="10">
        <v>0</v>
      </c>
      <c r="H713" s="9">
        <v>0</v>
      </c>
      <c r="I713" s="9">
        <v>0</v>
      </c>
      <c r="J713" s="10">
        <v>5802000000</v>
      </c>
      <c r="K713" s="10">
        <v>0</v>
      </c>
      <c r="L713" s="9">
        <v>-1960000000</v>
      </c>
      <c r="M713" s="9">
        <v>150000000</v>
      </c>
      <c r="N713" s="10">
        <v>-4780000000</v>
      </c>
      <c r="O713" s="12">
        <v>-2746000000</v>
      </c>
      <c r="P713" s="6" t="e">
        <v>#DIV/0!</v>
      </c>
      <c r="Q713" s="6" t="e">
        <v>#DIV/0!</v>
      </c>
      <c r="R713" s="6">
        <v>1.9790527363454422</v>
      </c>
      <c r="S713" s="6" t="e">
        <v>#DIV/0!</v>
      </c>
      <c r="T713" s="6" t="e">
        <v>#DIV/0!</v>
      </c>
      <c r="U713" s="6" t="e">
        <v>#DIV/0!</v>
      </c>
      <c r="V713" s="6">
        <v>0.15563304721030044</v>
      </c>
      <c r="W713" s="6" t="e">
        <v>#DIV/0!</v>
      </c>
      <c r="X713" s="6">
        <v>0.51470408876799867</v>
      </c>
      <c r="Y713" s="6">
        <v>1.0355309432637874</v>
      </c>
      <c r="Z713" s="6">
        <v>-4.8284735499036104</v>
      </c>
      <c r="AA713" s="6">
        <v>-0.59763856127827875</v>
      </c>
      <c r="AB713" s="6">
        <v>-1.7529584192424617</v>
      </c>
      <c r="AC713" s="6">
        <v>-0.45974763346212311</v>
      </c>
      <c r="AD713" s="12">
        <v>-259.33333333333331</v>
      </c>
    </row>
    <row r="714" spans="1:30">
      <c r="A714" s="18" t="s">
        <v>462</v>
      </c>
      <c r="B714" s="18" t="s">
        <v>2176</v>
      </c>
      <c r="C714" s="18" t="s">
        <v>3578</v>
      </c>
      <c r="D714" s="9">
        <v>1394151000000</v>
      </c>
      <c r="E714" s="9">
        <v>1473215000000</v>
      </c>
      <c r="F714" s="10">
        <v>1563510000000</v>
      </c>
      <c r="G714" s="10">
        <v>1367984000000</v>
      </c>
      <c r="H714" s="9">
        <v>533739000000</v>
      </c>
      <c r="I714" s="9">
        <v>490205000000</v>
      </c>
      <c r="J714" s="10">
        <v>531515000000</v>
      </c>
      <c r="K714" s="10">
        <v>449280000000</v>
      </c>
      <c r="L714" s="9">
        <v>410533000000</v>
      </c>
      <c r="M714" s="9">
        <v>350671000000</v>
      </c>
      <c r="N714" s="10">
        <v>389191000000</v>
      </c>
      <c r="O714" s="12">
        <v>304286000000</v>
      </c>
      <c r="P714" s="6">
        <v>0.17452448724798209</v>
      </c>
      <c r="Q714" s="6">
        <v>0.3864498877571253</v>
      </c>
      <c r="R714" s="6">
        <v>0.19676191460404927</v>
      </c>
      <c r="S714" s="6">
        <v>0.20858735865135325</v>
      </c>
      <c r="T714" s="6">
        <v>0.38284160037183923</v>
      </c>
      <c r="U714" s="6">
        <v>0.33274505079027838</v>
      </c>
      <c r="V714" s="6">
        <v>0.33994985641281478</v>
      </c>
      <c r="W714" s="6">
        <v>0.32842489385840767</v>
      </c>
      <c r="X714" s="6">
        <v>0.35833783680111886</v>
      </c>
      <c r="Y714" s="6">
        <v>0.30192880830359531</v>
      </c>
      <c r="Z714" s="6">
        <v>0.16728441880876338</v>
      </c>
      <c r="AA714" s="6">
        <v>0.17159295425386661</v>
      </c>
      <c r="AB714" s="6">
        <v>0.25505995107712076</v>
      </c>
      <c r="AC714" s="6">
        <v>0.11818356391015106</v>
      </c>
      <c r="AD714" s="12">
        <v>9091.7562500000004</v>
      </c>
    </row>
    <row r="715" spans="1:30">
      <c r="A715" s="18" t="s">
        <v>3524</v>
      </c>
      <c r="B715" s="18" t="s">
        <v>3525</v>
      </c>
      <c r="C715" s="18" t="s">
        <v>3591</v>
      </c>
      <c r="D715" s="9"/>
      <c r="E715" s="9"/>
      <c r="F715" s="10"/>
      <c r="G715" s="10">
        <v>115816000000</v>
      </c>
      <c r="H715" s="9">
        <v>533739000000</v>
      </c>
      <c r="I715" s="9">
        <v>490205000000</v>
      </c>
      <c r="J715" s="10">
        <v>531515000000</v>
      </c>
      <c r="K715" s="10">
        <v>54786000000</v>
      </c>
      <c r="L715" s="9">
        <v>410533000000</v>
      </c>
      <c r="M715" s="9">
        <v>350671000000</v>
      </c>
      <c r="N715" s="10">
        <v>389191000000</v>
      </c>
      <c r="O715" s="12">
        <v>27422000000</v>
      </c>
      <c r="P715" s="6" t="e">
        <v>#DIV/0!</v>
      </c>
      <c r="Q715" s="6" t="e">
        <v>#DIV/0!</v>
      </c>
      <c r="R715" s="6" t="e">
        <v>#DIV/0!</v>
      </c>
      <c r="S715" s="6" t="e">
        <v>#DIV/0!</v>
      </c>
      <c r="T715" s="6" t="e">
        <v>#DIV/0!</v>
      </c>
      <c r="U715" s="6" t="e">
        <v>#DIV/0!</v>
      </c>
      <c r="V715" s="6" t="e">
        <v>#DIV/0!</v>
      </c>
      <c r="W715" s="6">
        <v>0.47304344822822408</v>
      </c>
      <c r="X715" s="6">
        <v>0.35833783680111886</v>
      </c>
      <c r="Y715" s="6">
        <v>0.30192880830359531</v>
      </c>
      <c r="Z715" s="6">
        <v>0.16728441880876338</v>
      </c>
      <c r="AA715" s="6">
        <v>-0.89441702217141261</v>
      </c>
      <c r="AB715" s="6">
        <v>0.25505995107712076</v>
      </c>
      <c r="AC715" s="6">
        <v>-0.21681960494553096</v>
      </c>
      <c r="AD715" s="12">
        <v>15704.226666666669</v>
      </c>
    </row>
    <row r="716" spans="1:30">
      <c r="A716" s="18" t="s">
        <v>463</v>
      </c>
      <c r="B716" s="18" t="s">
        <v>2177</v>
      </c>
      <c r="C716" s="18" t="s">
        <v>3578</v>
      </c>
      <c r="D716" s="9">
        <v>69214000000</v>
      </c>
      <c r="E716" s="9">
        <v>63080000000</v>
      </c>
      <c r="F716" s="10">
        <v>0</v>
      </c>
      <c r="G716" s="10">
        <v>0</v>
      </c>
      <c r="H716" s="9">
        <v>5723000000</v>
      </c>
      <c r="I716" s="9">
        <v>6308000000</v>
      </c>
      <c r="J716" s="10">
        <v>0</v>
      </c>
      <c r="K716" s="10">
        <v>0</v>
      </c>
      <c r="L716" s="9">
        <v>2811000000</v>
      </c>
      <c r="M716" s="9">
        <v>2479000000</v>
      </c>
      <c r="N716" s="10">
        <v>0</v>
      </c>
      <c r="O716" s="12">
        <v>0</v>
      </c>
      <c r="P716" s="6">
        <v>-0.49677995502649142</v>
      </c>
      <c r="Q716" s="6">
        <v>-0.37104539242389989</v>
      </c>
      <c r="R716" s="6">
        <v>-1</v>
      </c>
      <c r="S716" s="6" t="e">
        <v>#DIV/0!</v>
      </c>
      <c r="T716" s="6">
        <v>8.2685583841419372E-2</v>
      </c>
      <c r="U716" s="6">
        <v>0.1</v>
      </c>
      <c r="V716" s="6" t="e">
        <v>#DIV/0!</v>
      </c>
      <c r="W716" s="6" t="e">
        <v>#DIV/0!</v>
      </c>
      <c r="X716" s="6">
        <v>-0.25942604661855023</v>
      </c>
      <c r="Y716" s="6">
        <v>4.9588292995348686</v>
      </c>
      <c r="Z716" s="6">
        <v>-1</v>
      </c>
      <c r="AA716" s="6" t="e">
        <v>#DIV/0!</v>
      </c>
      <c r="AB716" s="6">
        <v>-0.71815269398619064</v>
      </c>
      <c r="AC716" s="6" t="e">
        <v>#DIV/0!</v>
      </c>
      <c r="AD716" s="12">
        <v>360.91600345224009</v>
      </c>
    </row>
    <row r="717" spans="1:30">
      <c r="A717" s="18" t="s">
        <v>1232</v>
      </c>
      <c r="B717" s="18" t="s">
        <v>2880</v>
      </c>
      <c r="C717" s="18" t="s">
        <v>3605</v>
      </c>
      <c r="D717" s="9">
        <v>163337000000</v>
      </c>
      <c r="E717" s="9">
        <v>146666000000</v>
      </c>
      <c r="F717" s="10">
        <v>178813000000</v>
      </c>
      <c r="G717" s="10">
        <v>166047000000</v>
      </c>
      <c r="H717" s="9">
        <v>32847000000</v>
      </c>
      <c r="I717" s="9">
        <v>28284000000</v>
      </c>
      <c r="J717" s="10">
        <v>33859000000</v>
      </c>
      <c r="K717" s="10">
        <v>39703000000</v>
      </c>
      <c r="L717" s="9">
        <v>6801000000</v>
      </c>
      <c r="M717" s="9">
        <v>11903000000</v>
      </c>
      <c r="N717" s="10">
        <v>12182000000</v>
      </c>
      <c r="O717" s="12">
        <v>11951000000</v>
      </c>
      <c r="P717" s="6">
        <v>0.63386845874312203</v>
      </c>
      <c r="Q717" s="6">
        <v>0.32735576845753456</v>
      </c>
      <c r="R717" s="6">
        <v>4.546067218655804E-2</v>
      </c>
      <c r="S717" s="6">
        <v>0.28097379590348559</v>
      </c>
      <c r="T717" s="6">
        <v>0.20109956715257413</v>
      </c>
      <c r="U717" s="6">
        <v>0.19284633111968691</v>
      </c>
      <c r="V717" s="6">
        <v>0.18935424158198788</v>
      </c>
      <c r="W717" s="6">
        <v>0.23910699982535066</v>
      </c>
      <c r="X717" s="6">
        <v>-0.47164946075539471</v>
      </c>
      <c r="Y717" s="6">
        <v>-0.13319236741974758</v>
      </c>
      <c r="Z717" s="6">
        <v>2.0946330624771602E-2</v>
      </c>
      <c r="AA717" s="6">
        <v>-0.1352883061338791</v>
      </c>
      <c r="AB717" s="6">
        <v>-0.14579477542909514</v>
      </c>
      <c r="AC717" s="6">
        <v>-8.2769141863552415E-2</v>
      </c>
      <c r="AD717" s="12">
        <v>3359.8954124019256</v>
      </c>
    </row>
    <row r="718" spans="1:30">
      <c r="A718" s="18" t="s">
        <v>1233</v>
      </c>
      <c r="B718" s="18" t="s">
        <v>2881</v>
      </c>
      <c r="C718" s="18" t="s">
        <v>3587</v>
      </c>
      <c r="D718" s="10">
        <v>88913000000</v>
      </c>
      <c r="E718" s="10">
        <v>79478000000</v>
      </c>
      <c r="F718" s="10">
        <v>78419000000</v>
      </c>
      <c r="G718" s="10">
        <v>74547000000</v>
      </c>
      <c r="H718" s="10">
        <v>0</v>
      </c>
      <c r="I718" s="10">
        <v>25263000000</v>
      </c>
      <c r="J718" s="10">
        <v>11653000000</v>
      </c>
      <c r="K718" s="10">
        <v>-76930000000</v>
      </c>
      <c r="L718" s="10">
        <v>4086000000</v>
      </c>
      <c r="M718" s="10">
        <v>9195000000</v>
      </c>
      <c r="N718" s="10">
        <v>218000000</v>
      </c>
      <c r="O718" s="12">
        <v>-88374000000</v>
      </c>
      <c r="P718" s="6">
        <v>-0.20703182813285737</v>
      </c>
      <c r="Q718" s="6">
        <v>-2.3865956731796031E-2</v>
      </c>
      <c r="R718" s="6">
        <v>-0.19799987291893328</v>
      </c>
      <c r="S718" s="6">
        <v>-0.12388205177493024</v>
      </c>
      <c r="T718" s="6">
        <v>0</v>
      </c>
      <c r="U718" s="6">
        <v>0.31786154659150961</v>
      </c>
      <c r="V718" s="6">
        <v>0.14859919152246268</v>
      </c>
      <c r="W718" s="6">
        <v>-1.0319664104524662</v>
      </c>
      <c r="X718" s="6">
        <v>-0.14158587619821547</v>
      </c>
      <c r="Y718" s="6">
        <v>-0.57614221313489644</v>
      </c>
      <c r="Z718" s="6">
        <v>1.029682522399916</v>
      </c>
      <c r="AA718" s="6">
        <v>-5.1791805445310004</v>
      </c>
      <c r="AB718" s="6">
        <v>-0.49556267838229118</v>
      </c>
      <c r="AC718" s="6">
        <v>-0.57505561199374777</v>
      </c>
      <c r="AD718" s="12">
        <v>-748.00270042211639</v>
      </c>
    </row>
    <row r="719" spans="1:30">
      <c r="A719" s="18" t="s">
        <v>155</v>
      </c>
      <c r="B719" s="18" t="s">
        <v>1833</v>
      </c>
      <c r="C719" s="18" t="s">
        <v>3578</v>
      </c>
      <c r="D719" s="9">
        <v>3189000000</v>
      </c>
      <c r="E719" s="9">
        <v>4976000000</v>
      </c>
      <c r="F719" s="10">
        <v>3009000000</v>
      </c>
      <c r="G719" s="10">
        <v>2046000000</v>
      </c>
      <c r="H719" s="9">
        <v>-348000000</v>
      </c>
      <c r="I719" s="9">
        <v>933000000</v>
      </c>
      <c r="J719" s="10">
        <v>695000000</v>
      </c>
      <c r="K719" s="10">
        <v>651000000</v>
      </c>
      <c r="L719" s="9">
        <v>22000000</v>
      </c>
      <c r="M719" s="9">
        <v>128000000</v>
      </c>
      <c r="N719" s="10">
        <v>3251000000</v>
      </c>
      <c r="O719" s="12">
        <v>323000000</v>
      </c>
      <c r="P719" s="6">
        <v>1.1853572951622926</v>
      </c>
      <c r="Q719" s="6">
        <v>2.3127512263855303</v>
      </c>
      <c r="R719" s="6">
        <v>-0.12181300800335759</v>
      </c>
      <c r="S719" s="6">
        <v>1.6847844635349503</v>
      </c>
      <c r="T719" s="6">
        <v>-0.10912511759172154</v>
      </c>
      <c r="U719" s="6">
        <v>0.1875</v>
      </c>
      <c r="V719" s="6">
        <v>0.23097374543037555</v>
      </c>
      <c r="W719" s="6">
        <v>0.31818181818181818</v>
      </c>
      <c r="X719" s="6">
        <v>1.003096060247503</v>
      </c>
      <c r="Y719" s="6">
        <v>-0.69316463480207924</v>
      </c>
      <c r="Z719" s="6">
        <v>1.3983607473138122</v>
      </c>
      <c r="AA719" s="6">
        <v>5.8901106071802252</v>
      </c>
      <c r="AB719" s="6">
        <v>-0.81925670409377715</v>
      </c>
      <c r="AC719" s="6">
        <v>-32.128418628913181</v>
      </c>
      <c r="AD719" s="12">
        <v>627.85773054045671</v>
      </c>
    </row>
    <row r="720" spans="1:30">
      <c r="A720" s="18" t="s">
        <v>1234</v>
      </c>
      <c r="B720" s="18" t="s">
        <v>2882</v>
      </c>
      <c r="C720" s="18" t="s">
        <v>3587</v>
      </c>
      <c r="D720" s="9">
        <v>2996000000</v>
      </c>
      <c r="E720" s="9">
        <v>1584000000</v>
      </c>
      <c r="F720" s="10">
        <v>12369000000</v>
      </c>
      <c r="G720" s="10">
        <v>3045000000</v>
      </c>
      <c r="H720" s="9">
        <v>522000000</v>
      </c>
      <c r="I720" s="9">
        <v>225000000</v>
      </c>
      <c r="J720" s="10">
        <v>565000000</v>
      </c>
      <c r="K720" s="10">
        <v>522000000</v>
      </c>
      <c r="L720" s="9">
        <v>270000000</v>
      </c>
      <c r="M720" s="9">
        <v>-581000000</v>
      </c>
      <c r="N720" s="10">
        <v>319000000</v>
      </c>
      <c r="O720" s="12">
        <v>47000000</v>
      </c>
      <c r="P720" s="6">
        <v>-0.48390213703882368</v>
      </c>
      <c r="Q720" s="6">
        <v>-0.8785735955174967</v>
      </c>
      <c r="R720" s="6">
        <v>0.30805631160022995</v>
      </c>
      <c r="S720" s="6">
        <v>-0.33246388650835901</v>
      </c>
      <c r="T720" s="6">
        <v>0.17423230974632845</v>
      </c>
      <c r="U720" s="6">
        <v>0.14204545454545456</v>
      </c>
      <c r="V720" s="6">
        <v>4.5678712911310537E-2</v>
      </c>
      <c r="W720" s="6">
        <v>0.17142857142857143</v>
      </c>
      <c r="X720" s="6">
        <v>1.6138241338339583</v>
      </c>
      <c r="Y720" s="6">
        <v>-2.0757362517116031</v>
      </c>
      <c r="Z720" s="6">
        <v>3.6805323892841337</v>
      </c>
      <c r="AA720" s="6">
        <v>-0.79676633180892953</v>
      </c>
      <c r="AB720" s="6">
        <v>0.11179329747931854</v>
      </c>
      <c r="AC720" s="6">
        <v>-0.22792525863016047</v>
      </c>
      <c r="AD720" s="12">
        <v>26.214443681842457</v>
      </c>
    </row>
    <row r="721" spans="1:30">
      <c r="A721" s="18" t="s">
        <v>910</v>
      </c>
      <c r="B721" s="18" t="s">
        <v>2883</v>
      </c>
      <c r="C721" s="18" t="s">
        <v>3577</v>
      </c>
      <c r="D721" s="9">
        <v>25091000000</v>
      </c>
      <c r="E721" s="9">
        <v>25091000000</v>
      </c>
      <c r="F721" s="10">
        <v>23718000000</v>
      </c>
      <c r="G721" s="10">
        <v>1775000000</v>
      </c>
      <c r="H721" s="9">
        <v>1656000000</v>
      </c>
      <c r="I721" s="9">
        <v>1656000000</v>
      </c>
      <c r="J721" s="10">
        <v>2044000000</v>
      </c>
      <c r="K721" s="10">
        <v>225000000</v>
      </c>
      <c r="L721" s="9">
        <v>90000000</v>
      </c>
      <c r="M721" s="9">
        <v>90000000</v>
      </c>
      <c r="N721" s="10">
        <v>532000000</v>
      </c>
      <c r="O721" s="12">
        <v>-278000000</v>
      </c>
      <c r="P721" s="6">
        <v>1.2365833901429986</v>
      </c>
      <c r="Q721" s="6">
        <v>2.4628676369984852</v>
      </c>
      <c r="R721" s="6">
        <v>0.76359251540979034</v>
      </c>
      <c r="S721" s="6">
        <v>-0.73038416251489502</v>
      </c>
      <c r="T721" s="6">
        <v>6.5999760870431634E-2</v>
      </c>
      <c r="U721" s="6">
        <v>6.5999760870431634E-2</v>
      </c>
      <c r="V721" s="6">
        <v>8.6179273125895947E-2</v>
      </c>
      <c r="W721" s="6">
        <v>0.12676056338028169</v>
      </c>
      <c r="X721" s="6">
        <v>-0.76835118859635732</v>
      </c>
      <c r="Y721" s="6">
        <v>2.0744781835502191</v>
      </c>
      <c r="Z721" s="6">
        <v>4.2662733242690152</v>
      </c>
      <c r="AA721" s="6">
        <v>-6.0114294843019138</v>
      </c>
      <c r="AB721" s="6">
        <v>1.5410778471869615</v>
      </c>
      <c r="AC721" s="6">
        <v>-0.74068732286659145</v>
      </c>
      <c r="AD721" s="12">
        <v>328.86012836153401</v>
      </c>
    </row>
    <row r="722" spans="1:30">
      <c r="A722" s="18" t="s">
        <v>1235</v>
      </c>
      <c r="B722" s="18" t="s">
        <v>2884</v>
      </c>
      <c r="C722" s="18" t="s">
        <v>3575</v>
      </c>
      <c r="D722" s="9">
        <v>8089000000</v>
      </c>
      <c r="E722" s="9">
        <v>1005000000</v>
      </c>
      <c r="F722" s="10">
        <v>11031000000</v>
      </c>
      <c r="G722" s="10">
        <v>3642000000</v>
      </c>
      <c r="H722" s="9">
        <v>799000000</v>
      </c>
      <c r="I722" s="9">
        <v>83000000</v>
      </c>
      <c r="J722" s="10">
        <v>929000000</v>
      </c>
      <c r="K722" s="10">
        <v>632000000</v>
      </c>
      <c r="L722" s="9">
        <v>364000000</v>
      </c>
      <c r="M722" s="9">
        <v>11000000</v>
      </c>
      <c r="N722" s="10">
        <v>126000000</v>
      </c>
      <c r="O722" s="12">
        <v>-77000000</v>
      </c>
      <c r="P722" s="6">
        <v>-0.44966475441338483</v>
      </c>
      <c r="Q722" s="6">
        <v>-0.84745256127791679</v>
      </c>
      <c r="R722" s="6">
        <v>1.2776321767357535</v>
      </c>
      <c r="S722" s="6">
        <v>3.1707657151377324</v>
      </c>
      <c r="T722" s="6">
        <v>9.8776115712696261E-2</v>
      </c>
      <c r="U722" s="6">
        <v>8.2587064676616917E-2</v>
      </c>
      <c r="V722" s="6">
        <v>8.4217206055661312E-2</v>
      </c>
      <c r="W722" s="6">
        <v>0.17353102690829214</v>
      </c>
      <c r="X722" s="6">
        <v>2.168979509455405E-2</v>
      </c>
      <c r="Y722" s="6">
        <v>-0.9569513904571737</v>
      </c>
      <c r="Z722" s="6">
        <v>2.0157470376483335</v>
      </c>
      <c r="AA722" s="6">
        <v>-4.1338383398503602</v>
      </c>
      <c r="AB722" s="6">
        <v>-1.806894874518794E-2</v>
      </c>
      <c r="AC722" s="6">
        <v>-0.65863212799980131</v>
      </c>
      <c r="AD722" s="12">
        <v>412.45136186770429</v>
      </c>
    </row>
    <row r="723" spans="1:30">
      <c r="A723" s="18" t="s">
        <v>1236</v>
      </c>
      <c r="B723" s="18" t="s">
        <v>2886</v>
      </c>
      <c r="C723" s="18" t="s">
        <v>3589</v>
      </c>
      <c r="D723" s="9">
        <v>14205000000</v>
      </c>
      <c r="E723" s="9">
        <v>16385000000</v>
      </c>
      <c r="F723" s="10">
        <v>27017000000</v>
      </c>
      <c r="G723" s="10">
        <v>5065000000</v>
      </c>
      <c r="H723" s="9">
        <v>1888000000</v>
      </c>
      <c r="I723" s="9">
        <v>1898000000</v>
      </c>
      <c r="J723" s="10">
        <v>2963000000</v>
      </c>
      <c r="K723" s="10">
        <v>1106000000</v>
      </c>
      <c r="L723" s="9">
        <v>-71000000</v>
      </c>
      <c r="M723" s="9">
        <v>279000000</v>
      </c>
      <c r="N723" s="10">
        <v>1043000000</v>
      </c>
      <c r="O723" s="12">
        <v>-860000000</v>
      </c>
      <c r="P723" s="6">
        <v>-0.44987902859008699</v>
      </c>
      <c r="Q723" s="6">
        <v>0.7543632101952652</v>
      </c>
      <c r="R723" s="6">
        <v>0.13514711842068711</v>
      </c>
      <c r="S723" s="6">
        <v>-0.372259089688939</v>
      </c>
      <c r="T723" s="6">
        <v>0.13291094684970081</v>
      </c>
      <c r="U723" s="6">
        <v>0.11583765639304242</v>
      </c>
      <c r="V723" s="6">
        <v>0.10967168819632084</v>
      </c>
      <c r="W723" s="6">
        <v>0.21836130306021717</v>
      </c>
      <c r="X723" s="6">
        <v>0.97068720980876999</v>
      </c>
      <c r="Y723" s="6">
        <v>1.170628174424809</v>
      </c>
      <c r="Z723" s="6">
        <v>-5.0693668921622345E-2</v>
      </c>
      <c r="AA723" s="6">
        <v>0.76657418945855327</v>
      </c>
      <c r="AB723" s="6">
        <v>-1.5965561287203405</v>
      </c>
      <c r="AC723" s="6">
        <v>-0.36144645042795526</v>
      </c>
      <c r="AD723" s="12">
        <v>217.2222222222222</v>
      </c>
    </row>
    <row r="724" spans="1:30">
      <c r="A724" s="18" t="s">
        <v>2887</v>
      </c>
      <c r="B724" s="18" t="s">
        <v>2888</v>
      </c>
      <c r="C724" s="18" t="s">
        <v>3589</v>
      </c>
      <c r="D724" s="9">
        <v>7341000000</v>
      </c>
      <c r="E724" s="9">
        <v>7020000000</v>
      </c>
      <c r="F724" s="10">
        <v>10923000000</v>
      </c>
      <c r="G724" s="10">
        <v>1096000000</v>
      </c>
      <c r="H724" s="9">
        <v>-29662000000</v>
      </c>
      <c r="I724" s="9">
        <v>-3782000000</v>
      </c>
      <c r="J724" s="10">
        <v>-19712000000</v>
      </c>
      <c r="K724" s="10">
        <v>-703000000</v>
      </c>
      <c r="L724" s="9">
        <v>-32048000000</v>
      </c>
      <c r="M724" s="9">
        <v>-142000000</v>
      </c>
      <c r="N724" s="10">
        <v>-28076000000</v>
      </c>
      <c r="O724" s="12">
        <v>-2651000000</v>
      </c>
      <c r="P724" s="6">
        <v>-0.28996452206321577</v>
      </c>
      <c r="Q724" s="6">
        <v>7.1393443230516621E-2</v>
      </c>
      <c r="R724" s="6">
        <v>-0.66935191546952388</v>
      </c>
      <c r="S724" s="6">
        <v>-0.45875867901075745</v>
      </c>
      <c r="T724" s="6">
        <v>-4.0405939245334421</v>
      </c>
      <c r="U724" s="6">
        <v>-0.53874643874643879</v>
      </c>
      <c r="V724" s="6">
        <v>-1.8046324269889225</v>
      </c>
      <c r="W724" s="6">
        <v>-0.64142335766423353</v>
      </c>
      <c r="X724" s="6">
        <v>-41.215231078334654</v>
      </c>
      <c r="Y724" s="6">
        <v>0.96540633205533533</v>
      </c>
      <c r="Z724" s="6">
        <v>-4.3752218797543199</v>
      </c>
      <c r="AA724" s="6">
        <v>-0.57780645325112945</v>
      </c>
      <c r="AB724" s="6">
        <v>-796.27482792792762</v>
      </c>
      <c r="AC724" s="6">
        <v>7.2898818950876021E-2</v>
      </c>
      <c r="AD724" s="12">
        <v>-5023.869709164599</v>
      </c>
    </row>
    <row r="725" spans="1:30">
      <c r="A725" s="18" t="s">
        <v>156</v>
      </c>
      <c r="B725" s="18" t="s">
        <v>1835</v>
      </c>
      <c r="C725" s="18" t="s">
        <v>3590</v>
      </c>
      <c r="D725" s="9">
        <v>1116263000000</v>
      </c>
      <c r="E725" s="9">
        <v>1111014000000</v>
      </c>
      <c r="F725" s="10">
        <v>1133596000000</v>
      </c>
      <c r="G725" s="10">
        <v>0</v>
      </c>
      <c r="H725" s="9">
        <v>101349000000</v>
      </c>
      <c r="I725" s="9">
        <v>-4973000000</v>
      </c>
      <c r="J725" s="10">
        <v>-36733000000</v>
      </c>
      <c r="K725" s="10">
        <v>0</v>
      </c>
      <c r="L725" s="9">
        <v>2138019000000</v>
      </c>
      <c r="M725" s="9">
        <v>1726636000000</v>
      </c>
      <c r="N725" s="10">
        <v>2186057000000</v>
      </c>
      <c r="O725" s="12">
        <v>0</v>
      </c>
      <c r="P725" s="6" t="e">
        <v>#DIV/0!</v>
      </c>
      <c r="Q725" s="6" t="e">
        <v>#DIV/0!</v>
      </c>
      <c r="R725" s="6">
        <v>-0.52598558214996571</v>
      </c>
      <c r="S725" s="6">
        <v>-1</v>
      </c>
      <c r="T725" s="6">
        <v>9.0793119542616749E-2</v>
      </c>
      <c r="U725" s="6">
        <v>-4.4760912103717866E-3</v>
      </c>
      <c r="V725" s="6">
        <v>-3.2403960493862009E-2</v>
      </c>
      <c r="W725" s="6" t="e">
        <v>#DIV/0!</v>
      </c>
      <c r="X725" s="6" t="e">
        <v>#DIV/0!</v>
      </c>
      <c r="Y725" s="6" t="e">
        <v>#DIV/0!</v>
      </c>
      <c r="Z725" s="6">
        <v>-1.8283432954458702E-2</v>
      </c>
      <c r="AA725" s="6">
        <v>-1</v>
      </c>
      <c r="AB725" s="6">
        <v>4.3127817343761032E-2</v>
      </c>
      <c r="AC725" s="6">
        <v>-0.25</v>
      </c>
      <c r="AD725" s="12">
        <v>4553.5159542444308</v>
      </c>
    </row>
    <row r="726" spans="1:30">
      <c r="A726" s="18" t="s">
        <v>940</v>
      </c>
      <c r="B726" s="18" t="s">
        <v>2889</v>
      </c>
      <c r="C726" s="18" t="s">
        <v>3587</v>
      </c>
      <c r="D726" s="9">
        <v>732976000000</v>
      </c>
      <c r="E726" s="9">
        <v>453409000000</v>
      </c>
      <c r="F726" s="10">
        <v>564828000000</v>
      </c>
      <c r="G726" s="10">
        <v>316720000000</v>
      </c>
      <c r="H726" s="9">
        <v>183072000000</v>
      </c>
      <c r="I726" s="9">
        <v>119747000000</v>
      </c>
      <c r="J726" s="10">
        <v>105519000000</v>
      </c>
      <c r="K726" s="10">
        <v>89919000000</v>
      </c>
      <c r="L726" s="9">
        <v>53718000000</v>
      </c>
      <c r="M726" s="9">
        <v>32399000000</v>
      </c>
      <c r="N726" s="10">
        <v>34628000000</v>
      </c>
      <c r="O726" s="12">
        <v>24825000000</v>
      </c>
      <c r="P726" s="6">
        <v>0.2003450026321599</v>
      </c>
      <c r="Q726" s="6">
        <v>-2.2760320709070353E-3</v>
      </c>
      <c r="R726" s="6">
        <v>-0.23172900589692386</v>
      </c>
      <c r="S726" s="6">
        <v>-5.0892054139894437E-3</v>
      </c>
      <c r="T726" s="6">
        <v>0.24976534020213487</v>
      </c>
      <c r="U726" s="6">
        <v>0.26410371210099493</v>
      </c>
      <c r="V726" s="6">
        <v>0.18681616350464211</v>
      </c>
      <c r="W726" s="6">
        <v>0.28390692093963121</v>
      </c>
      <c r="X726" s="6">
        <v>0.34328146437296059</v>
      </c>
      <c r="Y726" s="6">
        <v>0.34784065703015238</v>
      </c>
      <c r="Z726" s="6">
        <v>-4.7991782477088039E-2</v>
      </c>
      <c r="AA726" s="6">
        <v>0.23146505257010563</v>
      </c>
      <c r="AB726" s="6">
        <v>7.7674955269542156E-2</v>
      </c>
      <c r="AC726" s="6">
        <v>5.8334126381993479E-2</v>
      </c>
      <c r="AD726" s="12">
        <v>4536.7474989141974</v>
      </c>
    </row>
    <row r="727" spans="1:30">
      <c r="A727" s="18" t="s">
        <v>1228</v>
      </c>
      <c r="B727" s="18" t="s">
        <v>2870</v>
      </c>
      <c r="C727" s="18" t="s">
        <v>3587</v>
      </c>
      <c r="D727" s="9">
        <v>2570610000000</v>
      </c>
      <c r="E727" s="9">
        <v>2546279000000</v>
      </c>
      <c r="F727" s="10">
        <v>2733543000000</v>
      </c>
      <c r="G727" s="10">
        <v>2373798000000</v>
      </c>
      <c r="H727" s="9">
        <v>620340000000</v>
      </c>
      <c r="I727" s="9">
        <v>670718000000</v>
      </c>
      <c r="J727" s="10">
        <v>643736000000</v>
      </c>
      <c r="K727" s="10">
        <v>533519000000</v>
      </c>
      <c r="L727" s="9">
        <v>198805000000</v>
      </c>
      <c r="M727" s="9">
        <v>167576000000</v>
      </c>
      <c r="N727" s="10">
        <v>129817000000</v>
      </c>
      <c r="O727" s="12">
        <v>158706000000</v>
      </c>
      <c r="P727" s="6">
        <v>0.13024726406325968</v>
      </c>
      <c r="Q727" s="6">
        <v>0.12156993588347441</v>
      </c>
      <c r="R727" s="6">
        <v>4.7426147078022882E-2</v>
      </c>
      <c r="S727" s="6">
        <v>4.6325065931117612E-2</v>
      </c>
      <c r="T727" s="6">
        <v>0.24132015358222367</v>
      </c>
      <c r="U727" s="6">
        <v>0.26341104018844752</v>
      </c>
      <c r="V727" s="6">
        <v>0.23549510653390124</v>
      </c>
      <c r="W727" s="6">
        <v>0.22475332778947493</v>
      </c>
      <c r="X727" s="6">
        <v>-0.10374867383406522</v>
      </c>
      <c r="Y727" s="6">
        <v>0.2338955592488218</v>
      </c>
      <c r="Z727" s="6">
        <v>0.28856783744499148</v>
      </c>
      <c r="AA727" s="6">
        <v>4.9165512531307363E-4</v>
      </c>
      <c r="AB727" s="6">
        <v>0.15797021138011602</v>
      </c>
      <c r="AC727" s="6">
        <v>2.2915923082947764E-2</v>
      </c>
      <c r="AD727" s="12">
        <v>1460.6981153116983</v>
      </c>
    </row>
    <row r="728" spans="1:30">
      <c r="A728" s="18" t="s">
        <v>464</v>
      </c>
      <c r="B728" s="18" t="s">
        <v>2178</v>
      </c>
      <c r="C728" s="18" t="s">
        <v>3584</v>
      </c>
      <c r="D728" s="9"/>
      <c r="E728" s="9"/>
      <c r="F728" s="10"/>
      <c r="G728" s="10">
        <v>1474933000000</v>
      </c>
      <c r="H728" s="9"/>
      <c r="I728" s="9"/>
      <c r="J728" s="10"/>
      <c r="K728" s="10">
        <v>123155000000</v>
      </c>
      <c r="L728" s="9"/>
      <c r="M728" s="9"/>
      <c r="N728" s="10"/>
      <c r="O728" s="12">
        <v>-22165000000</v>
      </c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12"/>
    </row>
    <row r="729" spans="1:30">
      <c r="A729" s="18" t="s">
        <v>2890</v>
      </c>
      <c r="B729" s="18" t="s">
        <v>2891</v>
      </c>
      <c r="C729" s="18" t="s">
        <v>3587</v>
      </c>
      <c r="D729" s="9">
        <v>4073565000000</v>
      </c>
      <c r="E729" s="9">
        <v>4530914000000</v>
      </c>
      <c r="F729" s="10">
        <v>4662828000000</v>
      </c>
      <c r="G729" s="10">
        <v>0</v>
      </c>
      <c r="H729" s="9">
        <v>1486943000000</v>
      </c>
      <c r="I729" s="9">
        <v>1755390000000</v>
      </c>
      <c r="J729" s="10">
        <v>1289326000000</v>
      </c>
      <c r="K729" s="10">
        <v>0</v>
      </c>
      <c r="L729" s="9">
        <v>638747000000</v>
      </c>
      <c r="M729" s="9">
        <v>58814000000</v>
      </c>
      <c r="N729" s="10">
        <v>433400000000</v>
      </c>
      <c r="O729" s="12">
        <v>0</v>
      </c>
      <c r="P729" s="6" t="e">
        <v>#DIV/0!</v>
      </c>
      <c r="Q729" s="6" t="e">
        <v>#DIV/0!</v>
      </c>
      <c r="R729" s="6">
        <v>5.2508642942853193E-2</v>
      </c>
      <c r="S729" s="6">
        <v>-1</v>
      </c>
      <c r="T729" s="6">
        <v>0.36502252940606078</v>
      </c>
      <c r="U729" s="6">
        <v>0.38742514203535977</v>
      </c>
      <c r="V729" s="6">
        <v>0.27651159339353715</v>
      </c>
      <c r="W729" s="6" t="e">
        <v>#DIV/0!</v>
      </c>
      <c r="X729" s="6" t="e">
        <v>#DIV/0!</v>
      </c>
      <c r="Y729" s="6" t="e">
        <v>#DIV/0!</v>
      </c>
      <c r="Z729" s="6">
        <v>4.4590570719602978</v>
      </c>
      <c r="AA729" s="6">
        <v>-1</v>
      </c>
      <c r="AB729" s="6">
        <v>0.11422309425240962</v>
      </c>
      <c r="AC729" s="6">
        <v>-0.25</v>
      </c>
      <c r="AD729" s="12">
        <v>371.56082479754326</v>
      </c>
    </row>
    <row r="730" spans="1:30">
      <c r="A730" s="18" t="s">
        <v>736</v>
      </c>
      <c r="B730" s="18" t="s">
        <v>2117</v>
      </c>
      <c r="C730" s="18" t="s">
        <v>3601</v>
      </c>
      <c r="D730" s="10">
        <v>3805003000000</v>
      </c>
      <c r="E730" s="10">
        <v>3694624000000</v>
      </c>
      <c r="F730" s="10">
        <v>2052069000000</v>
      </c>
      <c r="G730" s="10">
        <v>3238413000000</v>
      </c>
      <c r="H730" s="10">
        <v>49968000000</v>
      </c>
      <c r="I730" s="10">
        <v>14892000000</v>
      </c>
      <c r="J730" s="10">
        <v>16642000000</v>
      </c>
      <c r="K730" s="10">
        <v>24898000000</v>
      </c>
      <c r="L730" s="10">
        <v>191000000</v>
      </c>
      <c r="M730" s="10">
        <v>596000000</v>
      </c>
      <c r="N730" s="10">
        <v>5910000000</v>
      </c>
      <c r="O730" s="12">
        <v>254000000</v>
      </c>
      <c r="P730" s="6">
        <v>1.096214262874136</v>
      </c>
      <c r="Q730" s="6">
        <v>9.9880430428780018E-2</v>
      </c>
      <c r="R730" s="6">
        <v>-0.45384268550492368</v>
      </c>
      <c r="S730" s="6">
        <v>1.8405051274420343E-2</v>
      </c>
      <c r="T730" s="6">
        <v>1.313218412705588E-2</v>
      </c>
      <c r="U730" s="6">
        <v>4.0307213941120938E-3</v>
      </c>
      <c r="V730" s="6">
        <v>8.1098637521447858E-3</v>
      </c>
      <c r="W730" s="6">
        <v>7.6883337610119526E-3</v>
      </c>
      <c r="X730" s="6">
        <v>1.3742409623119329</v>
      </c>
      <c r="Y730" s="6">
        <v>2.1519958061955395</v>
      </c>
      <c r="Z730" s="6">
        <v>0.22443004758811813</v>
      </c>
      <c r="AA730" s="6">
        <v>1.0722984122767527</v>
      </c>
      <c r="AB730" s="6">
        <v>0.30699066765814109</v>
      </c>
      <c r="AC730" s="6">
        <v>-0.10138568561808892</v>
      </c>
      <c r="AD730" s="12">
        <v>888.2020546588634</v>
      </c>
    </row>
    <row r="731" spans="1:30">
      <c r="A731" s="18" t="s">
        <v>1231</v>
      </c>
      <c r="B731" s="18" t="s">
        <v>2879</v>
      </c>
      <c r="C731" s="18" t="s">
        <v>3591</v>
      </c>
      <c r="D731" s="9">
        <v>1613974000000</v>
      </c>
      <c r="E731" s="9">
        <v>1760540000000</v>
      </c>
      <c r="F731" s="10">
        <v>1612571000000</v>
      </c>
      <c r="G731" s="10">
        <v>1843648000000</v>
      </c>
      <c r="H731" s="9">
        <v>56140000000</v>
      </c>
      <c r="I731" s="9">
        <v>44657000000</v>
      </c>
      <c r="J731" s="10">
        <v>80680000000</v>
      </c>
      <c r="K731" s="10">
        <v>50692000000</v>
      </c>
      <c r="L731" s="9">
        <v>18114000000</v>
      </c>
      <c r="M731" s="9">
        <v>11289000000</v>
      </c>
      <c r="N731" s="10">
        <v>35531000000</v>
      </c>
      <c r="O731" s="12">
        <v>10590000000</v>
      </c>
      <c r="P731" s="6">
        <v>-9.6485999662095909E-2</v>
      </c>
      <c r="Q731" s="6">
        <v>-0.12339379778451762</v>
      </c>
      <c r="R731" s="6">
        <v>0.14939499707444065</v>
      </c>
      <c r="S731" s="6">
        <v>-3.1166477222186557E-3</v>
      </c>
      <c r="T731" s="6">
        <v>3.4783707792071003E-2</v>
      </c>
      <c r="U731" s="6">
        <v>2.5365512854010702E-2</v>
      </c>
      <c r="V731" s="6">
        <v>5.0031905571909702E-2</v>
      </c>
      <c r="W731" s="6">
        <v>2.7495487207970286E-2</v>
      </c>
      <c r="X731" s="6">
        <v>0.23469355422689095</v>
      </c>
      <c r="Y731" s="6">
        <v>0.2668509119465679</v>
      </c>
      <c r="Z731" s="6">
        <v>11.679834543215422</v>
      </c>
      <c r="AA731" s="6">
        <v>3.7180572686105064E-2</v>
      </c>
      <c r="AB731" s="6">
        <v>0.69539464622001668</v>
      </c>
      <c r="AC731" s="6">
        <v>2.3152041243884258E-2</v>
      </c>
      <c r="AD731" s="12">
        <v>1793.42555798595</v>
      </c>
    </row>
    <row r="732" spans="1:30">
      <c r="A732" s="18" t="s">
        <v>465</v>
      </c>
      <c r="B732" s="18" t="s">
        <v>2179</v>
      </c>
      <c r="C732" s="18" t="s">
        <v>3597</v>
      </c>
      <c r="D732" s="9">
        <v>4734007000000</v>
      </c>
      <c r="E732" s="9">
        <v>4151779000000</v>
      </c>
      <c r="F732" s="10">
        <v>4952787000000</v>
      </c>
      <c r="G732" s="10">
        <v>0</v>
      </c>
      <c r="H732" s="9">
        <v>429026000000</v>
      </c>
      <c r="I732" s="9">
        <v>327822000000</v>
      </c>
      <c r="J732" s="10">
        <v>380492000000</v>
      </c>
      <c r="K732" s="10">
        <v>0</v>
      </c>
      <c r="L732" s="9">
        <v>117123000000</v>
      </c>
      <c r="M732" s="9">
        <v>118351000000</v>
      </c>
      <c r="N732" s="10">
        <v>59775000000</v>
      </c>
      <c r="O732" s="12">
        <v>0</v>
      </c>
      <c r="P732" s="6" t="e">
        <v>#DIV/0!</v>
      </c>
      <c r="Q732" s="6" t="e">
        <v>#DIV/0!</v>
      </c>
      <c r="R732" s="6">
        <v>-4.7801942540413329E-3</v>
      </c>
      <c r="S732" s="6">
        <v>-1</v>
      </c>
      <c r="T732" s="6">
        <v>9.0626397468360306E-2</v>
      </c>
      <c r="U732" s="6">
        <v>7.8959405112844397E-2</v>
      </c>
      <c r="V732" s="6">
        <v>7.6823816570347161E-2</v>
      </c>
      <c r="W732" s="6" t="e">
        <v>#DIV/0!</v>
      </c>
      <c r="X732" s="6" t="e">
        <v>#DIV/0!</v>
      </c>
      <c r="Y732" s="6" t="e">
        <v>#DIV/0!</v>
      </c>
      <c r="Z732" s="6">
        <v>0.96783644982881223</v>
      </c>
      <c r="AA732" s="6">
        <v>-1</v>
      </c>
      <c r="AB732" s="6">
        <v>-6.1438448562761261E-2</v>
      </c>
      <c r="AC732" s="6">
        <v>-0.25</v>
      </c>
      <c r="AD732" s="12">
        <v>590.49800000000005</v>
      </c>
    </row>
    <row r="733" spans="1:30">
      <c r="A733" s="18" t="s">
        <v>1239</v>
      </c>
      <c r="B733" s="18" t="s">
        <v>2894</v>
      </c>
      <c r="C733" s="18" t="s">
        <v>3576</v>
      </c>
      <c r="D733" s="10">
        <v>2024514000000</v>
      </c>
      <c r="E733" s="10">
        <v>1882357000000</v>
      </c>
      <c r="F733" s="10">
        <v>2170973000000</v>
      </c>
      <c r="G733" s="10">
        <v>1636106000000</v>
      </c>
      <c r="H733" s="10">
        <v>428268000000</v>
      </c>
      <c r="I733" s="10">
        <v>370393000000</v>
      </c>
      <c r="J733" s="10">
        <v>305074000000</v>
      </c>
      <c r="K733" s="10">
        <v>214713000000</v>
      </c>
      <c r="L733" s="10">
        <v>391770000000</v>
      </c>
      <c r="M733" s="10">
        <v>253823000000</v>
      </c>
      <c r="N733" s="10">
        <v>199287000000</v>
      </c>
      <c r="O733" s="12">
        <v>152137000000</v>
      </c>
      <c r="P733" s="6">
        <v>-9.6018326298084877E-2</v>
      </c>
      <c r="Q733" s="6">
        <v>-0.25468415108909864</v>
      </c>
      <c r="R733" s="6">
        <v>-0.21166540827656877</v>
      </c>
      <c r="S733" s="6">
        <v>-8.5616452383964259E-2</v>
      </c>
      <c r="T733" s="6">
        <v>0.21154114024402892</v>
      </c>
      <c r="U733" s="6">
        <v>0.19677085696283966</v>
      </c>
      <c r="V733" s="6">
        <v>0.14052408758653379</v>
      </c>
      <c r="W733" s="6">
        <v>0.13123416208974234</v>
      </c>
      <c r="X733" s="6">
        <v>0.1909491936464956</v>
      </c>
      <c r="Y733" s="6">
        <v>-0.58330943848179784</v>
      </c>
      <c r="Z733" s="6">
        <v>-0.52101715448834462</v>
      </c>
      <c r="AA733" s="6">
        <v>-0.50500568621079622</v>
      </c>
      <c r="AB733" s="6">
        <v>-0.20105003889646689</v>
      </c>
      <c r="AC733" s="6">
        <v>-1.4204566677834513E-2</v>
      </c>
      <c r="AD733" s="12">
        <v>5479.7404588545387</v>
      </c>
    </row>
    <row r="734" spans="1:30">
      <c r="A734" s="18" t="s">
        <v>865</v>
      </c>
      <c r="B734" s="18" t="s">
        <v>2885</v>
      </c>
      <c r="C734" s="18" t="s">
        <v>3597</v>
      </c>
      <c r="D734" s="9">
        <v>56187000000</v>
      </c>
      <c r="E734" s="9">
        <v>31699000000</v>
      </c>
      <c r="F734" s="10">
        <v>20377000000</v>
      </c>
      <c r="G734" s="10">
        <v>22405000000</v>
      </c>
      <c r="H734" s="9">
        <v>12460000000</v>
      </c>
      <c r="I734" s="9">
        <v>6661000000</v>
      </c>
      <c r="J734" s="10">
        <v>4533000000</v>
      </c>
      <c r="K734" s="10">
        <v>11000000</v>
      </c>
      <c r="L734" s="9">
        <v>4934000000</v>
      </c>
      <c r="M734" s="9">
        <v>133000000</v>
      </c>
      <c r="N734" s="10">
        <v>100000000</v>
      </c>
      <c r="O734" s="12">
        <v>80000000</v>
      </c>
      <c r="P734" s="6" t="e">
        <v>#DIV/0!</v>
      </c>
      <c r="Q734" s="6">
        <v>-0.72857900333864278</v>
      </c>
      <c r="R734" s="6">
        <v>-0.31633000541427647</v>
      </c>
      <c r="S734" s="6">
        <v>-0.30136108244884102</v>
      </c>
      <c r="T734" s="6">
        <v>0.22175948173064944</v>
      </c>
      <c r="U734" s="6">
        <v>0.21013281176062337</v>
      </c>
      <c r="V734" s="6">
        <v>0.22245669136771851</v>
      </c>
      <c r="W734" s="6">
        <v>4.909618388752511E-4</v>
      </c>
      <c r="X734" s="6" t="e">
        <v>#DIV/0!</v>
      </c>
      <c r="Y734" s="6">
        <v>-0.9586823093314486</v>
      </c>
      <c r="Z734" s="6">
        <v>-0.9320418795940123</v>
      </c>
      <c r="AA734" s="6">
        <v>-0.9420208283839806</v>
      </c>
      <c r="AB734" s="6">
        <v>0.15718684336437483</v>
      </c>
      <c r="AC734" s="6">
        <v>-0.23816896454233535</v>
      </c>
      <c r="AD734" s="12">
        <v>596.25</v>
      </c>
    </row>
    <row r="735" spans="1:30">
      <c r="A735" s="18" t="s">
        <v>1238</v>
      </c>
      <c r="B735" s="18" t="s">
        <v>2893</v>
      </c>
      <c r="C735" s="18" t="s">
        <v>3587</v>
      </c>
      <c r="D735" s="9">
        <v>498684000000</v>
      </c>
      <c r="E735" s="9">
        <v>533202000000</v>
      </c>
      <c r="F735" s="10">
        <v>512439000000</v>
      </c>
      <c r="G735" s="10">
        <v>433745000000</v>
      </c>
      <c r="H735" s="9">
        <v>88111000000</v>
      </c>
      <c r="I735" s="9">
        <v>113889000000</v>
      </c>
      <c r="J735" s="10">
        <v>109145000000</v>
      </c>
      <c r="K735" s="10">
        <v>73631000000</v>
      </c>
      <c r="L735" s="9">
        <v>33543000000</v>
      </c>
      <c r="M735" s="9">
        <v>33652000000</v>
      </c>
      <c r="N735" s="10">
        <v>34073000000</v>
      </c>
      <c r="O735" s="12">
        <v>23269000000</v>
      </c>
      <c r="P735" s="6">
        <v>-3.982241774717175E-3</v>
      </c>
      <c r="Q735" s="6">
        <v>6.9956380309747213E-2</v>
      </c>
      <c r="R735" s="6">
        <v>-3.5098049272099974E-2</v>
      </c>
      <c r="S735" s="6">
        <v>-4.6589951597880673E-2</v>
      </c>
      <c r="T735" s="6">
        <v>0.1766870402900434</v>
      </c>
      <c r="U735" s="6">
        <v>0.21359447263888734</v>
      </c>
      <c r="V735" s="6">
        <v>0.21299120480681602</v>
      </c>
      <c r="W735" s="6">
        <v>0.16975642370517238</v>
      </c>
      <c r="X735" s="6">
        <v>6.2408316443540633E-2</v>
      </c>
      <c r="Y735" s="6">
        <v>-8.5753772482501017E-2</v>
      </c>
      <c r="Z735" s="6">
        <v>-0.27541531582851148</v>
      </c>
      <c r="AA735" s="6">
        <v>-0.111415084587944</v>
      </c>
      <c r="AB735" s="6">
        <v>-0.12292542972214093</v>
      </c>
      <c r="AC735" s="6">
        <v>-6.8166443258311976E-2</v>
      </c>
      <c r="AD735" s="12">
        <v>4981.4800000000005</v>
      </c>
    </row>
    <row r="736" spans="1:30">
      <c r="A736" s="18" t="s">
        <v>1237</v>
      </c>
      <c r="B736" s="18" t="s">
        <v>2892</v>
      </c>
      <c r="C736" s="18" t="s">
        <v>3581</v>
      </c>
      <c r="D736" s="10">
        <v>20917153000000</v>
      </c>
      <c r="E736" s="10">
        <v>10906063000000</v>
      </c>
      <c r="F736" s="10">
        <v>14183719000000</v>
      </c>
      <c r="G736" s="10">
        <v>6519224000000</v>
      </c>
      <c r="H736" s="10">
        <v>9288949000000</v>
      </c>
      <c r="I736" s="10">
        <v>6765621000000</v>
      </c>
      <c r="J736" s="10">
        <v>10018410000000</v>
      </c>
      <c r="K736" s="10">
        <v>2948881000000</v>
      </c>
      <c r="L736" s="10">
        <v>7243256000000</v>
      </c>
      <c r="M736" s="10">
        <v>5470442000000</v>
      </c>
      <c r="N736" s="10">
        <v>5981384000000</v>
      </c>
      <c r="O736" s="12">
        <v>6843831000000</v>
      </c>
      <c r="P736" s="6">
        <v>3.1898001956683069</v>
      </c>
      <c r="Q736" s="6">
        <v>0.5856012463414485</v>
      </c>
      <c r="R736" s="6">
        <v>-0.13516422931270172</v>
      </c>
      <c r="S736" s="6">
        <v>0.11390131816312611</v>
      </c>
      <c r="T736" s="6">
        <v>0.44408285391420144</v>
      </c>
      <c r="U736" s="6">
        <v>0.6203541094526962</v>
      </c>
      <c r="V736" s="6">
        <v>0.70633167507055095</v>
      </c>
      <c r="W736" s="6">
        <v>0.45233619829599353</v>
      </c>
      <c r="X736" s="6">
        <v>0.75288271026972253</v>
      </c>
      <c r="Y736" s="6">
        <v>0.42163294371547222</v>
      </c>
      <c r="Z736" s="6">
        <v>1.5483905896174226</v>
      </c>
      <c r="AA736" s="6">
        <v>1.6942291833399834</v>
      </c>
      <c r="AB736" s="6">
        <v>0.48659967621036593</v>
      </c>
      <c r="AC736" s="6">
        <v>9.8966657391107056</v>
      </c>
      <c r="AD736" s="12">
        <v>7763.7345932032013</v>
      </c>
    </row>
    <row r="737" spans="1:30">
      <c r="A737" s="18" t="s">
        <v>1240</v>
      </c>
      <c r="B737" s="18" t="s">
        <v>2895</v>
      </c>
      <c r="C737" s="18" t="s">
        <v>3627</v>
      </c>
      <c r="D737" s="9">
        <v>1532088000000</v>
      </c>
      <c r="E737" s="9">
        <v>1618523000000</v>
      </c>
      <c r="F737" s="10">
        <v>1674522000000</v>
      </c>
      <c r="G737" s="10">
        <v>0</v>
      </c>
      <c r="H737" s="9"/>
      <c r="I737" s="9"/>
      <c r="J737" s="10">
        <v>1166260000000</v>
      </c>
      <c r="K737" s="10">
        <v>0</v>
      </c>
      <c r="L737" s="9">
        <v>808370000000</v>
      </c>
      <c r="M737" s="9">
        <v>823748000000</v>
      </c>
      <c r="N737" s="10">
        <v>933409000000</v>
      </c>
      <c r="O737" s="12">
        <v>860249000000</v>
      </c>
      <c r="P737" s="6" t="e">
        <v>#DIV/0!</v>
      </c>
      <c r="Q737" s="6" t="e">
        <v>#DIV/0!</v>
      </c>
      <c r="R737" s="6">
        <v>0.28916682962280915</v>
      </c>
      <c r="S737" s="6">
        <v>-1</v>
      </c>
      <c r="T737" s="6">
        <v>0</v>
      </c>
      <c r="U737" s="6">
        <v>0</v>
      </c>
      <c r="V737" s="6">
        <v>0.69647338165757156</v>
      </c>
      <c r="W737" s="6" t="e">
        <v>#DIV/0!</v>
      </c>
      <c r="X737" s="6" t="e">
        <v>#DIV/0!</v>
      </c>
      <c r="Y737" s="6" t="e">
        <v>#DIV/0!</v>
      </c>
      <c r="Z737" s="6">
        <v>0.14268907624750107</v>
      </c>
      <c r="AA737" s="6">
        <v>0.32798536551479274</v>
      </c>
      <c r="AB737" s="6">
        <v>0.46464343975922562</v>
      </c>
      <c r="AC737" s="6">
        <v>0.69888175240155459</v>
      </c>
      <c r="AD737" s="12">
        <v>3705.5791092571503</v>
      </c>
    </row>
    <row r="738" spans="1:30">
      <c r="A738" s="18" t="s">
        <v>1242</v>
      </c>
      <c r="B738" s="18" t="s">
        <v>2897</v>
      </c>
      <c r="C738" s="18" t="s">
        <v>3586</v>
      </c>
      <c r="D738" s="9">
        <v>39457371000000</v>
      </c>
      <c r="E738" s="9">
        <v>31570918000000</v>
      </c>
      <c r="F738" s="10">
        <v>38175707000000</v>
      </c>
      <c r="G738" s="10">
        <v>0</v>
      </c>
      <c r="H738" s="9">
        <v>12762169000000</v>
      </c>
      <c r="I738" s="9">
        <v>11280322000000</v>
      </c>
      <c r="J738" s="10">
        <v>8859810000000</v>
      </c>
      <c r="K738" s="10">
        <v>0</v>
      </c>
      <c r="L738" s="9">
        <v>1373625000000</v>
      </c>
      <c r="M738" s="9">
        <v>497615000000</v>
      </c>
      <c r="N738" s="10">
        <v>4607397000000</v>
      </c>
      <c r="O738" s="12">
        <v>0</v>
      </c>
      <c r="P738" s="6">
        <v>0.22382577764164194</v>
      </c>
      <c r="Q738" s="6">
        <v>0.34594576725661369</v>
      </c>
      <c r="R738" s="6">
        <v>-6.5429879870367276E-3</v>
      </c>
      <c r="S738" s="6">
        <v>-1</v>
      </c>
      <c r="T738" s="6">
        <v>0.32344194954093619</v>
      </c>
      <c r="U738" s="6">
        <v>0.35730104522142814</v>
      </c>
      <c r="V738" s="6">
        <v>0.23207978833240731</v>
      </c>
      <c r="W738" s="6" t="e">
        <v>#DIV/0!</v>
      </c>
      <c r="X738" s="6">
        <v>6.8755363486710648</v>
      </c>
      <c r="Y738" s="6">
        <v>-0.18922629042229699</v>
      </c>
      <c r="Z738" s="6">
        <v>1.8121518245885999</v>
      </c>
      <c r="AA738" s="6">
        <v>-1</v>
      </c>
      <c r="AB738" s="6">
        <v>0.99031851712523888</v>
      </c>
      <c r="AC738" s="6">
        <v>-0.25</v>
      </c>
      <c r="AD738" s="12">
        <v>1915.3791416012473</v>
      </c>
    </row>
    <row r="739" spans="1:30">
      <c r="A739" s="18" t="s">
        <v>157</v>
      </c>
      <c r="B739" s="18" t="s">
        <v>1836</v>
      </c>
      <c r="C739" s="18" t="s">
        <v>3578</v>
      </c>
      <c r="D739" s="9">
        <v>253643000000</v>
      </c>
      <c r="E739" s="9">
        <v>228512000000</v>
      </c>
      <c r="F739" s="10">
        <v>368201000000</v>
      </c>
      <c r="G739" s="10">
        <v>173074000000</v>
      </c>
      <c r="H739" s="9">
        <v>20590000000</v>
      </c>
      <c r="I739" s="9">
        <v>21303000000</v>
      </c>
      <c r="J739" s="10">
        <v>25838000000</v>
      </c>
      <c r="K739" s="10">
        <v>18028000000</v>
      </c>
      <c r="L739" s="9">
        <v>-1966000000</v>
      </c>
      <c r="M739" s="9">
        <v>6180000000</v>
      </c>
      <c r="N739" s="10">
        <v>-5455000000</v>
      </c>
      <c r="O739" s="12">
        <v>7025000000</v>
      </c>
      <c r="P739" s="6">
        <v>0.36617433219975837</v>
      </c>
      <c r="Q739" s="6">
        <v>-4.0294315378861238E-2</v>
      </c>
      <c r="R739" s="6">
        <v>0.26528298880007117</v>
      </c>
      <c r="S739" s="6">
        <v>-0.14118095688827928</v>
      </c>
      <c r="T739" s="6">
        <v>8.1177087481223612E-2</v>
      </c>
      <c r="U739" s="6">
        <v>9.3224863464500776E-2</v>
      </c>
      <c r="V739" s="6">
        <v>7.0173627991233056E-2</v>
      </c>
      <c r="W739" s="6">
        <v>0.10416353698418018</v>
      </c>
      <c r="X739" s="6">
        <v>-1.7309005629305796</v>
      </c>
      <c r="Y739" s="6">
        <v>2.0219666299569603</v>
      </c>
      <c r="Z739" s="6">
        <v>-2.2458914132661332</v>
      </c>
      <c r="AA739" s="6">
        <v>13.758562760023423</v>
      </c>
      <c r="AB739" s="6">
        <v>-1.0563733800044599</v>
      </c>
      <c r="AC739" s="6">
        <v>-0.27591711326325907</v>
      </c>
      <c r="AD739" s="12">
        <v>206.02737649319536</v>
      </c>
    </row>
    <row r="740" spans="1:30">
      <c r="A740" s="18" t="s">
        <v>831</v>
      </c>
      <c r="B740" s="18" t="s">
        <v>2898</v>
      </c>
      <c r="C740" s="18" t="s">
        <v>3589</v>
      </c>
      <c r="D740" s="9">
        <v>1210000000</v>
      </c>
      <c r="E740" s="9">
        <v>18179000000</v>
      </c>
      <c r="F740" s="10">
        <v>10570000000</v>
      </c>
      <c r="G740" s="10">
        <v>2600000000</v>
      </c>
      <c r="H740" s="9">
        <v>332000000</v>
      </c>
      <c r="I740" s="9">
        <v>2083000000</v>
      </c>
      <c r="J740" s="10">
        <v>1188000000</v>
      </c>
      <c r="K740" s="10">
        <v>737000000</v>
      </c>
      <c r="L740" s="9">
        <v>-694000000</v>
      </c>
      <c r="M740" s="9">
        <v>718000000</v>
      </c>
      <c r="N740" s="10">
        <v>736000000</v>
      </c>
      <c r="O740" s="12">
        <v>-43000000</v>
      </c>
      <c r="P740" s="6">
        <v>-0.19834579914449318</v>
      </c>
      <c r="Q740" s="6">
        <v>2.8976679970859704</v>
      </c>
      <c r="R740" s="6">
        <v>0.61262439587779449</v>
      </c>
      <c r="S740" s="6">
        <v>-4.8462751299079732E-2</v>
      </c>
      <c r="T740" s="6">
        <v>0.27438016528925618</v>
      </c>
      <c r="U740" s="6">
        <v>0.11458276032785082</v>
      </c>
      <c r="V740" s="6">
        <v>0.11239356669820245</v>
      </c>
      <c r="W740" s="6">
        <v>0.28346153846153849</v>
      </c>
      <c r="X740" s="6">
        <v>-10.274961182483244</v>
      </c>
      <c r="Y740" s="6">
        <v>1.9680964439203434</v>
      </c>
      <c r="Z740" s="6">
        <v>0.65471553244576441</v>
      </c>
      <c r="AA740" s="6">
        <v>0.89861685259003776</v>
      </c>
      <c r="AB740" s="6">
        <v>-0.61865907373118822</v>
      </c>
      <c r="AC740" s="6">
        <v>-0.25543558929663079</v>
      </c>
      <c r="AD740" s="12">
        <v>347.84819264482991</v>
      </c>
    </row>
    <row r="741" spans="1:30">
      <c r="A741" s="18" t="s">
        <v>158</v>
      </c>
      <c r="B741" s="18" t="s">
        <v>1837</v>
      </c>
      <c r="C741" s="18" t="s">
        <v>3578</v>
      </c>
      <c r="D741" s="10"/>
      <c r="E741" s="10"/>
      <c r="F741" s="10"/>
      <c r="G741" s="10">
        <v>0</v>
      </c>
      <c r="H741" s="10"/>
      <c r="I741" s="10"/>
      <c r="J741" s="10"/>
      <c r="K741" s="10">
        <v>0</v>
      </c>
      <c r="L741" s="10"/>
      <c r="M741" s="10"/>
      <c r="N741" s="10"/>
      <c r="O741" s="12">
        <v>0</v>
      </c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12"/>
    </row>
    <row r="742" spans="1:30">
      <c r="A742" s="18" t="s">
        <v>159</v>
      </c>
      <c r="B742" s="18" t="s">
        <v>1838</v>
      </c>
      <c r="C742" s="18" t="s">
        <v>3641</v>
      </c>
      <c r="D742" s="9">
        <v>906000000</v>
      </c>
      <c r="E742" s="9">
        <v>1018000000</v>
      </c>
      <c r="F742" s="10">
        <v>0</v>
      </c>
      <c r="G742" s="10">
        <v>2888000000</v>
      </c>
      <c r="H742" s="9">
        <v>-225000000</v>
      </c>
      <c r="I742" s="9">
        <v>-8000000</v>
      </c>
      <c r="J742" s="10">
        <v>2013000000</v>
      </c>
      <c r="K742" s="10">
        <v>490000000</v>
      </c>
      <c r="L742" s="9">
        <v>-1621000000</v>
      </c>
      <c r="M742" s="9">
        <v>-1561000000</v>
      </c>
      <c r="N742" s="10">
        <v>681000000</v>
      </c>
      <c r="O742" s="12">
        <v>-800000000</v>
      </c>
      <c r="P742" s="6">
        <v>-0.25340613611273538</v>
      </c>
      <c r="Q742" s="6">
        <v>-0.52624388166195024</v>
      </c>
      <c r="R742" s="6">
        <v>-1</v>
      </c>
      <c r="S742" s="6">
        <v>2.5765171028886868</v>
      </c>
      <c r="T742" s="6">
        <v>-0.24834437086092714</v>
      </c>
      <c r="U742" s="6">
        <v>-7.8585461689587421E-3</v>
      </c>
      <c r="V742" s="6" t="e">
        <v>#DIV/0!</v>
      </c>
      <c r="W742" s="6">
        <v>0.16966759002770082</v>
      </c>
      <c r="X742" s="6">
        <v>-8.9479519594068577</v>
      </c>
      <c r="Y742" s="6">
        <v>-2.0312850834506011</v>
      </c>
      <c r="Z742" s="6">
        <v>10.656853456132094</v>
      </c>
      <c r="AA742" s="6">
        <v>0.58450141757313356</v>
      </c>
      <c r="AB742" s="6">
        <v>-3.7006099134007342</v>
      </c>
      <c r="AC742" s="6">
        <v>0.14573926950431548</v>
      </c>
      <c r="AD742" s="12">
        <v>-96.709078817459769</v>
      </c>
    </row>
    <row r="743" spans="1:30">
      <c r="A743" s="18" t="s">
        <v>466</v>
      </c>
      <c r="B743" s="18" t="s">
        <v>2180</v>
      </c>
      <c r="C743" s="18" t="s">
        <v>3572</v>
      </c>
      <c r="D743" s="9">
        <v>136309000000</v>
      </c>
      <c r="E743" s="9">
        <v>180605000000</v>
      </c>
      <c r="F743" s="10">
        <v>178743000000</v>
      </c>
      <c r="G743" s="10">
        <v>146088000000</v>
      </c>
      <c r="H743" s="9">
        <v>7867000000</v>
      </c>
      <c r="I743" s="9">
        <v>47586000000</v>
      </c>
      <c r="J743" s="10">
        <v>72030000000</v>
      </c>
      <c r="K743" s="10">
        <v>21928000000</v>
      </c>
      <c r="L743" s="9">
        <v>-12223000000</v>
      </c>
      <c r="M743" s="9">
        <v>22131000000</v>
      </c>
      <c r="N743" s="10">
        <v>34459000000</v>
      </c>
      <c r="O743" s="12">
        <v>3918000000</v>
      </c>
      <c r="P743" s="6">
        <v>-0.3014101445999155</v>
      </c>
      <c r="Q743" s="6">
        <v>-8.9776726891461725E-2</v>
      </c>
      <c r="R743" s="6">
        <v>-4.2643161058847072E-2</v>
      </c>
      <c r="S743" s="6">
        <v>0.16145099153120518</v>
      </c>
      <c r="T743" s="6">
        <v>5.7714457592675468E-2</v>
      </c>
      <c r="U743" s="6">
        <v>0.26348107748954902</v>
      </c>
      <c r="V743" s="6">
        <v>0.40298081603195651</v>
      </c>
      <c r="W743" s="6">
        <v>0.15010130880017525</v>
      </c>
      <c r="X743" s="6">
        <v>-1.4591560821103244</v>
      </c>
      <c r="Y743" s="6">
        <v>0.45428899061236427</v>
      </c>
      <c r="Z743" s="6">
        <v>1.0564898935378821</v>
      </c>
      <c r="AA743" s="6">
        <v>1.2218357941960449</v>
      </c>
      <c r="AB743" s="6">
        <v>-0.6714866430139157</v>
      </c>
      <c r="AC743" s="6">
        <v>-0.23113129399289636</v>
      </c>
      <c r="AD743" s="12">
        <v>737.5027647762081</v>
      </c>
    </row>
    <row r="744" spans="1:30">
      <c r="A744" s="18" t="s">
        <v>467</v>
      </c>
      <c r="B744" s="18" t="s">
        <v>2181</v>
      </c>
      <c r="C744" s="18" t="s">
        <v>3593</v>
      </c>
      <c r="D744" s="9">
        <v>1333553000000</v>
      </c>
      <c r="E744" s="9">
        <v>1086394000000</v>
      </c>
      <c r="F744" s="10">
        <v>1144990000000</v>
      </c>
      <c r="G744" s="10">
        <v>755839000000</v>
      </c>
      <c r="H744" s="9">
        <v>8705000000</v>
      </c>
      <c r="I744" s="9">
        <v>-41218000000</v>
      </c>
      <c r="J744" s="10">
        <v>-30503000000</v>
      </c>
      <c r="K744" s="10">
        <v>46000000</v>
      </c>
      <c r="L744" s="9">
        <v>-32188000000</v>
      </c>
      <c r="M744" s="9">
        <v>-75324000000</v>
      </c>
      <c r="N744" s="10">
        <v>-77582000000</v>
      </c>
      <c r="O744" s="12">
        <v>-41736000000</v>
      </c>
      <c r="P744" s="6">
        <v>-2.9368240993912987E-2</v>
      </c>
      <c r="Q744" s="6">
        <v>-8.1108135696395758E-2</v>
      </c>
      <c r="R744" s="6">
        <v>-0.16556472421244109</v>
      </c>
      <c r="S744" s="6">
        <v>-0.26479585152461327</v>
      </c>
      <c r="T744" s="6">
        <v>6.5276745656153148E-3</v>
      </c>
      <c r="U744" s="6">
        <v>-3.7940194809617876E-2</v>
      </c>
      <c r="V744" s="6">
        <v>-2.6640407339802094E-2</v>
      </c>
      <c r="W744" s="6">
        <v>6.0859521670620331E-5</v>
      </c>
      <c r="X744" s="6">
        <v>0.52653497278091366</v>
      </c>
      <c r="Y744" s="6">
        <v>-0.16854214933410563</v>
      </c>
      <c r="Z744" s="6">
        <v>0.60343599826382044</v>
      </c>
      <c r="AA744" s="6">
        <v>-0.24132276562034913</v>
      </c>
      <c r="AB744" s="6">
        <v>-1.6703900052127221</v>
      </c>
      <c r="AC744" s="6">
        <v>-1.8105166710803169</v>
      </c>
      <c r="AD744" s="12">
        <v>-3072.3119677826994</v>
      </c>
    </row>
    <row r="745" spans="1:30">
      <c r="A745" s="18" t="s">
        <v>160</v>
      </c>
      <c r="B745" s="18" t="s">
        <v>1839</v>
      </c>
      <c r="C745" s="18" t="s">
        <v>3642</v>
      </c>
      <c r="D745" s="9">
        <v>350474000000</v>
      </c>
      <c r="E745" s="9">
        <v>397978000000</v>
      </c>
      <c r="F745" s="10">
        <v>463113000000</v>
      </c>
      <c r="G745" s="10">
        <v>252631000000</v>
      </c>
      <c r="H745" s="9">
        <v>43762000000</v>
      </c>
      <c r="I745" s="9">
        <v>48124000000</v>
      </c>
      <c r="J745" s="10">
        <v>56559000000</v>
      </c>
      <c r="K745" s="10">
        <v>27635000000</v>
      </c>
      <c r="L745" s="9">
        <v>21964000000</v>
      </c>
      <c r="M745" s="9">
        <v>22078000000</v>
      </c>
      <c r="N745" s="10">
        <v>17107000000</v>
      </c>
      <c r="O745" s="12">
        <v>4124000000</v>
      </c>
      <c r="P745" s="6">
        <v>0.28954794248360277</v>
      </c>
      <c r="Q745" s="6">
        <v>0.11485995560878974</v>
      </c>
      <c r="R745" s="6">
        <v>0.13286334471032135</v>
      </c>
      <c r="S745" s="6">
        <v>-3.4979044107565013E-2</v>
      </c>
      <c r="T745" s="6">
        <v>0.12486518258130418</v>
      </c>
      <c r="U745" s="6">
        <v>0.12092125695390198</v>
      </c>
      <c r="V745" s="6">
        <v>0.12212786080287101</v>
      </c>
      <c r="W745" s="6">
        <v>0.1093887923493158</v>
      </c>
      <c r="X745" s="6">
        <v>5.9457481513513715</v>
      </c>
      <c r="Y745" s="6">
        <v>0.41034253691874095</v>
      </c>
      <c r="Z745" s="6">
        <v>-0.31851609096987626</v>
      </c>
      <c r="AA745" s="6">
        <v>-0.62617702618542948</v>
      </c>
      <c r="AB745" s="6">
        <v>0.64168747228462619</v>
      </c>
      <c r="AC745" s="6">
        <v>-6.5382657642338304E-2</v>
      </c>
      <c r="AD745" s="12">
        <v>3347.3910114553769</v>
      </c>
    </row>
    <row r="746" spans="1:30">
      <c r="A746" s="18" t="s">
        <v>161</v>
      </c>
      <c r="B746" s="18" t="s">
        <v>2900</v>
      </c>
      <c r="C746" s="18" t="s">
        <v>3578</v>
      </c>
      <c r="D746" s="9">
        <v>66636000000</v>
      </c>
      <c r="E746" s="9">
        <v>104254000000</v>
      </c>
      <c r="F746" s="10">
        <v>130182000000</v>
      </c>
      <c r="G746" s="10">
        <v>94296000000</v>
      </c>
      <c r="H746" s="9">
        <v>25515000000</v>
      </c>
      <c r="I746" s="9">
        <v>65131000000</v>
      </c>
      <c r="J746" s="10">
        <v>34112000000</v>
      </c>
      <c r="K746" s="10">
        <v>-21069000000</v>
      </c>
      <c r="L746" s="9">
        <v>10113000000</v>
      </c>
      <c r="M746" s="9">
        <v>40177000000</v>
      </c>
      <c r="N746" s="10">
        <v>14835000000</v>
      </c>
      <c r="O746" s="12">
        <v>-24579000000</v>
      </c>
      <c r="P746" s="6">
        <v>-0.30194001240675561</v>
      </c>
      <c r="Q746" s="6">
        <v>-0.3157821941485966</v>
      </c>
      <c r="R746" s="6">
        <v>0.45722664184313166</v>
      </c>
      <c r="S746" s="6">
        <v>-0.30615231337842913</v>
      </c>
      <c r="T746" s="6">
        <v>0.38290113452188007</v>
      </c>
      <c r="U746" s="6">
        <v>0.62473382316266046</v>
      </c>
      <c r="V746" s="6">
        <v>0.26203315358498103</v>
      </c>
      <c r="W746" s="6">
        <v>-0.2234347162127768</v>
      </c>
      <c r="X746" s="6">
        <v>-0.69194060175629113</v>
      </c>
      <c r="Y746" s="6">
        <v>-0.63115062295810487</v>
      </c>
      <c r="Z746" s="6">
        <v>0.23988135293424787</v>
      </c>
      <c r="AA746" s="6">
        <v>-1.479619006902281</v>
      </c>
      <c r="AB746" s="6">
        <v>-0.46262395473507301</v>
      </c>
      <c r="AC746" s="6">
        <v>-0.42820216634429714</v>
      </c>
      <c r="AD746" s="12">
        <v>349.20743795134348</v>
      </c>
    </row>
    <row r="747" spans="1:30">
      <c r="A747" s="18" t="s">
        <v>162</v>
      </c>
      <c r="B747" s="18" t="s">
        <v>1840</v>
      </c>
      <c r="C747" s="18" t="s">
        <v>3578</v>
      </c>
      <c r="D747" s="9">
        <v>12664238000000</v>
      </c>
      <c r="E747" s="9">
        <v>13577576000000</v>
      </c>
      <c r="F747" s="10">
        <v>13925760000000</v>
      </c>
      <c r="G747" s="10">
        <v>0</v>
      </c>
      <c r="H747" s="9">
        <v>1205709000000</v>
      </c>
      <c r="I747" s="9">
        <v>2060465000000</v>
      </c>
      <c r="J747" s="10">
        <v>1324782000000</v>
      </c>
      <c r="K747" s="10">
        <v>0</v>
      </c>
      <c r="L747" s="9">
        <v>621820000000</v>
      </c>
      <c r="M747" s="9">
        <v>1699702000000</v>
      </c>
      <c r="N747" s="10">
        <v>537249000000</v>
      </c>
      <c r="O747" s="12">
        <v>0</v>
      </c>
      <c r="P747" s="6">
        <v>0.46206421043510959</v>
      </c>
      <c r="Q747" s="6">
        <v>6.8019661540676138E-2</v>
      </c>
      <c r="R747" s="6">
        <v>-0.24534155666775362</v>
      </c>
      <c r="S747" s="6">
        <v>-1</v>
      </c>
      <c r="T747" s="6">
        <v>9.5205807092380926E-2</v>
      </c>
      <c r="U747" s="6">
        <v>0.15175499662089906</v>
      </c>
      <c r="V747" s="6">
        <v>9.5131755825175787E-2</v>
      </c>
      <c r="W747" s="6" t="e">
        <v>#DIV/0!</v>
      </c>
      <c r="X747" s="6">
        <v>-1.765160434611239E-2</v>
      </c>
      <c r="Y747" s="6">
        <v>1.0233713338247699E-2</v>
      </c>
      <c r="Z747" s="6">
        <v>-0.65010243632606313</v>
      </c>
      <c r="AA747" s="6">
        <v>-1</v>
      </c>
      <c r="AB747" s="6">
        <v>-0.1899020774323702</v>
      </c>
      <c r="AC747" s="6">
        <v>-0.25</v>
      </c>
      <c r="AD747" s="12">
        <v>5457.3508571993461</v>
      </c>
    </row>
    <row r="748" spans="1:30">
      <c r="A748" s="18" t="s">
        <v>1244</v>
      </c>
      <c r="B748" s="18" t="s">
        <v>2901</v>
      </c>
      <c r="C748" s="18" t="s">
        <v>3587</v>
      </c>
      <c r="D748" s="9">
        <v>257641000000</v>
      </c>
      <c r="E748" s="9">
        <v>232318000000</v>
      </c>
      <c r="F748" s="10">
        <v>226225000000</v>
      </c>
      <c r="G748" s="10">
        <v>200135000000</v>
      </c>
      <c r="H748" s="9">
        <v>19511000000</v>
      </c>
      <c r="I748" s="9">
        <v>17499000000</v>
      </c>
      <c r="J748" s="10">
        <v>15680000000</v>
      </c>
      <c r="K748" s="10">
        <v>12057000000</v>
      </c>
      <c r="L748" s="9">
        <v>1863000000</v>
      </c>
      <c r="M748" s="9">
        <v>1805000000</v>
      </c>
      <c r="N748" s="10">
        <v>565000000</v>
      </c>
      <c r="O748" s="12">
        <v>358000000</v>
      </c>
      <c r="P748" s="6">
        <v>0.17721465659653557</v>
      </c>
      <c r="Q748" s="6">
        <v>9.0078019552349411E-2</v>
      </c>
      <c r="R748" s="6">
        <v>-8.3869743448842737E-2</v>
      </c>
      <c r="S748" s="6">
        <v>-0.18710233601696416</v>
      </c>
      <c r="T748" s="6">
        <v>7.5729406422114495E-2</v>
      </c>
      <c r="U748" s="6">
        <v>7.5323479024440643E-2</v>
      </c>
      <c r="V748" s="6">
        <v>6.931152613548458E-2</v>
      </c>
      <c r="W748" s="6">
        <v>6.0244335073825171E-2</v>
      </c>
      <c r="X748" s="6">
        <v>-0.81830246137535267</v>
      </c>
      <c r="Y748" s="6">
        <v>1.8025004526958406</v>
      </c>
      <c r="Z748" s="6">
        <v>-0.88439438419273109</v>
      </c>
      <c r="AA748" s="6">
        <v>-0.23391372685624481</v>
      </c>
      <c r="AB748" s="6">
        <v>1.2802486266699926</v>
      </c>
      <c r="AC748" s="6">
        <v>-0.14076856854897923</v>
      </c>
      <c r="AD748" s="12">
        <v>238.13475802686858</v>
      </c>
    </row>
    <row r="749" spans="1:30">
      <c r="A749" s="18" t="s">
        <v>1246</v>
      </c>
      <c r="B749" s="18" t="s">
        <v>2903</v>
      </c>
      <c r="C749" s="18" t="s">
        <v>3583</v>
      </c>
      <c r="D749" s="9">
        <v>1975000000</v>
      </c>
      <c r="E749" s="9">
        <v>2576000000</v>
      </c>
      <c r="F749" s="10">
        <v>4587000000</v>
      </c>
      <c r="G749" s="10">
        <v>1202000000</v>
      </c>
      <c r="H749" s="9">
        <v>374000000</v>
      </c>
      <c r="I749" s="9">
        <v>1634000000</v>
      </c>
      <c r="J749" s="10">
        <v>1953000000</v>
      </c>
      <c r="K749" s="10">
        <v>-557000000</v>
      </c>
      <c r="L749" s="9">
        <v>-381000000</v>
      </c>
      <c r="M749" s="9">
        <v>1366000000</v>
      </c>
      <c r="N749" s="10">
        <v>1029000000</v>
      </c>
      <c r="O749" s="12">
        <v>-2209000000</v>
      </c>
      <c r="P749" s="6">
        <v>-0.3914357856925571</v>
      </c>
      <c r="Q749" s="6">
        <v>0.50588235294117645</v>
      </c>
      <c r="R749" s="6">
        <v>-0.27124043393842989</v>
      </c>
      <c r="S749" s="6">
        <v>0.24607104056261869</v>
      </c>
      <c r="T749" s="6">
        <v>0.18936708860759494</v>
      </c>
      <c r="U749" s="6">
        <v>0.63431677018633537</v>
      </c>
      <c r="V749" s="6">
        <v>0.42576847612818836</v>
      </c>
      <c r="W749" s="6">
        <v>-0.4633943427620632</v>
      </c>
      <c r="X749" s="6">
        <v>-1.2347556545030718</v>
      </c>
      <c r="Y749" s="6">
        <v>2.923410527790903</v>
      </c>
      <c r="Z749" s="6">
        <v>0.12904751519552024</v>
      </c>
      <c r="AA749" s="6">
        <v>-1.5249756757342703</v>
      </c>
      <c r="AB749" s="6">
        <v>3.7254582499093747E-2</v>
      </c>
      <c r="AC749" s="6">
        <v>-0.64308862173217807</v>
      </c>
      <c r="AD749" s="12">
        <v>-180.55555555555557</v>
      </c>
    </row>
    <row r="750" spans="1:30">
      <c r="A750" s="18" t="s">
        <v>163</v>
      </c>
      <c r="B750" s="18" t="s">
        <v>1841</v>
      </c>
      <c r="C750" s="18" t="s">
        <v>3591</v>
      </c>
      <c r="D750" s="9"/>
      <c r="E750" s="9"/>
      <c r="F750" s="10"/>
      <c r="G750" s="10">
        <v>633380000000</v>
      </c>
      <c r="H750" s="9"/>
      <c r="I750" s="9"/>
      <c r="J750" s="10"/>
      <c r="K750" s="10">
        <v>177837000000</v>
      </c>
      <c r="L750" s="9"/>
      <c r="M750" s="9"/>
      <c r="N750" s="10"/>
      <c r="O750" s="12">
        <v>26816000000</v>
      </c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12"/>
    </row>
    <row r="751" spans="1:30">
      <c r="A751" s="18" t="s">
        <v>164</v>
      </c>
      <c r="B751" s="18" t="s">
        <v>1842</v>
      </c>
      <c r="C751" s="18" t="s">
        <v>3578</v>
      </c>
      <c r="D751" s="9">
        <v>335540000000</v>
      </c>
      <c r="E751" s="9">
        <v>276358000000</v>
      </c>
      <c r="F751" s="10">
        <v>337170000000</v>
      </c>
      <c r="G751" s="10">
        <v>96678000000</v>
      </c>
      <c r="H751" s="9">
        <v>15820000000</v>
      </c>
      <c r="I751" s="9">
        <v>-194000000</v>
      </c>
      <c r="J751" s="10">
        <v>10276000000</v>
      </c>
      <c r="K751" s="10">
        <v>13515000000</v>
      </c>
      <c r="L751" s="9">
        <v>2634000000</v>
      </c>
      <c r="M751" s="9">
        <v>68000000</v>
      </c>
      <c r="N751" s="10">
        <v>9086000000</v>
      </c>
      <c r="O751" s="12">
        <v>872000000</v>
      </c>
      <c r="P751" s="6">
        <v>-0.19526791697607646</v>
      </c>
      <c r="Q751" s="6">
        <v>-0.30569882235023116</v>
      </c>
      <c r="R751" s="6">
        <v>-0.266784270226464</v>
      </c>
      <c r="S751" s="6">
        <v>-0.55080453498123072</v>
      </c>
      <c r="T751" s="6">
        <v>4.7147881027597309E-2</v>
      </c>
      <c r="U751" s="6">
        <v>-7.0198800107107451E-4</v>
      </c>
      <c r="V751" s="6">
        <v>3.0477207343476583E-2</v>
      </c>
      <c r="W751" s="6">
        <v>0.13979395519146032</v>
      </c>
      <c r="X751" s="6">
        <v>-0.86556787744149744</v>
      </c>
      <c r="Y751" s="6">
        <v>-0.99756235227882595</v>
      </c>
      <c r="Z751" s="6">
        <v>-0.59550361481669301</v>
      </c>
      <c r="AA751" s="6">
        <v>1.5968605413421482</v>
      </c>
      <c r="AB751" s="6">
        <v>-0.8855921871129484</v>
      </c>
      <c r="AC751" s="6">
        <v>-0.24332621278964173</v>
      </c>
      <c r="AD751" s="12">
        <v>633</v>
      </c>
    </row>
    <row r="752" spans="1:30">
      <c r="A752" s="18" t="s">
        <v>468</v>
      </c>
      <c r="B752" s="18" t="s">
        <v>3554</v>
      </c>
      <c r="C752" s="18" t="s">
        <v>3584</v>
      </c>
      <c r="D752" s="9">
        <v>4552231000000</v>
      </c>
      <c r="E752" s="9">
        <v>4502732000000</v>
      </c>
      <c r="F752" s="10">
        <v>4965437000000</v>
      </c>
      <c r="G752" s="10">
        <v>0</v>
      </c>
      <c r="H752" s="9">
        <v>368169000000</v>
      </c>
      <c r="I752" s="9">
        <v>327953000000</v>
      </c>
      <c r="J752" s="10">
        <v>409968000000</v>
      </c>
      <c r="K752" s="10">
        <v>0</v>
      </c>
      <c r="L752" s="9">
        <v>7932000000</v>
      </c>
      <c r="M752" s="9">
        <v>9733000000</v>
      </c>
      <c r="N752" s="10">
        <v>4978000000</v>
      </c>
      <c r="O752" s="12">
        <v>0</v>
      </c>
      <c r="P752" s="6">
        <v>0.18294973948082263</v>
      </c>
      <c r="Q752" s="6">
        <v>1.9915889618128232E-2</v>
      </c>
      <c r="R752" s="6">
        <v>0.36690241875054574</v>
      </c>
      <c r="S752" s="6">
        <v>-1</v>
      </c>
      <c r="T752" s="6">
        <v>8.0876607535953243E-2</v>
      </c>
      <c r="U752" s="6">
        <v>7.2834225976584885E-2</v>
      </c>
      <c r="V752" s="6">
        <v>8.2564334216706406E-2</v>
      </c>
      <c r="W752" s="6" t="e">
        <v>#DIV/0!</v>
      </c>
      <c r="X752" s="6">
        <v>-4.4268645670423351E-2</v>
      </c>
      <c r="Y752" s="6">
        <v>-3.9360585013876369E-2</v>
      </c>
      <c r="Z752" s="6">
        <v>48.544683382637466</v>
      </c>
      <c r="AA752" s="6">
        <v>-1</v>
      </c>
      <c r="AB752" s="6">
        <v>-7.9843649381319715E-2</v>
      </c>
      <c r="AC752" s="6">
        <v>-0.25</v>
      </c>
      <c r="AD752" s="12">
        <v>1466.4900894207276</v>
      </c>
    </row>
    <row r="753" spans="1:30">
      <c r="A753" s="18" t="s">
        <v>1255</v>
      </c>
      <c r="B753" s="18" t="s">
        <v>2922</v>
      </c>
      <c r="C753" s="18" t="s">
        <v>3610</v>
      </c>
      <c r="D753" s="9">
        <v>14971000000</v>
      </c>
      <c r="E753" s="9">
        <v>0</v>
      </c>
      <c r="F753" s="10">
        <v>0</v>
      </c>
      <c r="G753" s="10">
        <v>0</v>
      </c>
      <c r="H753" s="9">
        <v>1130000000</v>
      </c>
      <c r="I753" s="9">
        <v>0</v>
      </c>
      <c r="J753" s="10">
        <v>0</v>
      </c>
      <c r="K753" s="10">
        <v>0</v>
      </c>
      <c r="L753" s="9">
        <v>-936000000</v>
      </c>
      <c r="M753" s="9">
        <v>0</v>
      </c>
      <c r="N753" s="10">
        <v>0</v>
      </c>
      <c r="O753" s="12">
        <v>0</v>
      </c>
      <c r="P753" s="6">
        <v>2.3416418999160238E-5</v>
      </c>
      <c r="Q753" s="6" t="e">
        <v>#DIV/0!</v>
      </c>
      <c r="R753" s="6" t="e">
        <v>#DIV/0!</v>
      </c>
      <c r="S753" s="6" t="e">
        <v>#DIV/0!</v>
      </c>
      <c r="T753" s="6">
        <v>7.5479259902478127E-2</v>
      </c>
      <c r="U753" s="6" t="e">
        <v>#DIV/0!</v>
      </c>
      <c r="V753" s="6" t="e">
        <v>#DIV/0!</v>
      </c>
      <c r="W753" s="6" t="e">
        <v>#DIV/0!</v>
      </c>
      <c r="X753" s="6">
        <v>-1.39031079090658E-4</v>
      </c>
      <c r="Y753" s="6" t="e">
        <v>#DIV/0!</v>
      </c>
      <c r="Z753" s="6" t="e">
        <v>#DIV/0!</v>
      </c>
      <c r="AA753" s="6" t="e">
        <v>#DIV/0!</v>
      </c>
      <c r="AB753" s="6" t="e">
        <v>#DIV/0!</v>
      </c>
      <c r="AC753" s="6" t="e">
        <v>#DIV/0!</v>
      </c>
      <c r="AD753" s="12">
        <v>-85.479459861137883</v>
      </c>
    </row>
    <row r="754" spans="1:30">
      <c r="A754" s="18" t="s">
        <v>898</v>
      </c>
      <c r="B754" s="18" t="s">
        <v>2905</v>
      </c>
      <c r="C754" s="18" t="s">
        <v>3578</v>
      </c>
      <c r="D754" s="9">
        <v>59972000000</v>
      </c>
      <c r="E754" s="9">
        <v>61166000000</v>
      </c>
      <c r="F754" s="10">
        <v>67517000000</v>
      </c>
      <c r="G754" s="10">
        <v>0</v>
      </c>
      <c r="H754" s="9">
        <v>4840000000</v>
      </c>
      <c r="I754" s="9">
        <v>6033000000</v>
      </c>
      <c r="J754" s="10">
        <v>5985000000</v>
      </c>
      <c r="K754" s="10">
        <v>0</v>
      </c>
      <c r="L754" s="9">
        <v>1285000000</v>
      </c>
      <c r="M754" s="9">
        <v>1873000000</v>
      </c>
      <c r="N754" s="10">
        <v>1861000000</v>
      </c>
      <c r="O754" s="12">
        <v>0</v>
      </c>
      <c r="P754" s="6">
        <v>6.0140873002680589E-2</v>
      </c>
      <c r="Q754" s="6">
        <v>3.993656527727317E-2</v>
      </c>
      <c r="R754" s="6">
        <v>6.6068908676278085E-2</v>
      </c>
      <c r="S754" s="6">
        <v>-1</v>
      </c>
      <c r="T754" s="6">
        <v>8.0704328686720464E-2</v>
      </c>
      <c r="U754" s="6">
        <v>9.8633227610110188E-2</v>
      </c>
      <c r="V754" s="6">
        <v>8.8644341425122564E-2</v>
      </c>
      <c r="W754" s="6" t="e">
        <v>#DIV/0!</v>
      </c>
      <c r="X754" s="6">
        <v>-0.12342692686171426</v>
      </c>
      <c r="Y754" s="6">
        <v>1.0132044694588127</v>
      </c>
      <c r="Z754" s="6">
        <v>0.15106426303888965</v>
      </c>
      <c r="AA754" s="6">
        <v>-1</v>
      </c>
      <c r="AB754" s="6">
        <v>6.0398558460441176E-2</v>
      </c>
      <c r="AC754" s="6">
        <v>-0.25</v>
      </c>
      <c r="AD754" s="12">
        <v>557.66666666666674</v>
      </c>
    </row>
    <row r="755" spans="1:30">
      <c r="A755" s="18" t="s">
        <v>1252</v>
      </c>
      <c r="B755" s="18" t="s">
        <v>2915</v>
      </c>
      <c r="C755" s="18" t="s">
        <v>3577</v>
      </c>
      <c r="D755" s="9">
        <v>138595000000</v>
      </c>
      <c r="E755" s="9">
        <v>148366000000</v>
      </c>
      <c r="F755" s="10">
        <v>152893000000</v>
      </c>
      <c r="G755" s="10">
        <v>119048000000</v>
      </c>
      <c r="H755" s="9">
        <v>28072000000</v>
      </c>
      <c r="I755" s="9">
        <v>31510000000</v>
      </c>
      <c r="J755" s="10">
        <v>27171000000</v>
      </c>
      <c r="K755" s="10">
        <v>24868000000</v>
      </c>
      <c r="L755" s="9">
        <v>8503000000</v>
      </c>
      <c r="M755" s="9">
        <v>12040000000</v>
      </c>
      <c r="N755" s="10">
        <v>5417000000</v>
      </c>
      <c r="O755" s="12">
        <v>7441000000</v>
      </c>
      <c r="P755" s="6">
        <v>-2.0151763753808099E-2</v>
      </c>
      <c r="Q755" s="6">
        <v>-2.3314989712729392E-3</v>
      </c>
      <c r="R755" s="6">
        <v>6.8992241012140895E-2</v>
      </c>
      <c r="S755" s="6">
        <v>-3.2359326681197419E-2</v>
      </c>
      <c r="T755" s="6">
        <v>0.20254698942963312</v>
      </c>
      <c r="U755" s="6">
        <v>0.21238019492336518</v>
      </c>
      <c r="V755" s="6">
        <v>0.17771251790467843</v>
      </c>
      <c r="W755" s="6">
        <v>0.20889053155029905</v>
      </c>
      <c r="X755" s="6">
        <v>1.0333021751721041E-3</v>
      </c>
      <c r="Y755" s="6">
        <v>0.98168200179213705</v>
      </c>
      <c r="Z755" s="6">
        <v>-0.50915965237098715</v>
      </c>
      <c r="AA755" s="6">
        <v>-0.19343047353853529</v>
      </c>
      <c r="AB755" s="6">
        <v>4.9360227394839029E-2</v>
      </c>
      <c r="AC755" s="6">
        <v>-3.151849375200666E-2</v>
      </c>
      <c r="AD755" s="12">
        <v>3181.1809256768852</v>
      </c>
    </row>
    <row r="756" spans="1:30">
      <c r="A756" s="18" t="s">
        <v>1250</v>
      </c>
      <c r="B756" s="18" t="s">
        <v>2909</v>
      </c>
      <c r="C756" s="18" t="s">
        <v>3606</v>
      </c>
      <c r="D756" s="9">
        <v>365522000000</v>
      </c>
      <c r="E756" s="9">
        <v>417522000000</v>
      </c>
      <c r="F756" s="10">
        <v>412176000000</v>
      </c>
      <c r="G756" s="10">
        <v>456906000000</v>
      </c>
      <c r="H756" s="9">
        <v>0</v>
      </c>
      <c r="I756" s="9">
        <v>320519000000</v>
      </c>
      <c r="J756" s="10">
        <v>395750000000</v>
      </c>
      <c r="K756" s="10">
        <v>256112000000</v>
      </c>
      <c r="L756" s="9">
        <v>31954000000</v>
      </c>
      <c r="M756" s="9">
        <v>111456000000</v>
      </c>
      <c r="N756" s="10">
        <v>149480000000</v>
      </c>
      <c r="O756" s="12">
        <v>58539000000</v>
      </c>
      <c r="P756" s="6">
        <v>-0.10077833844918289</v>
      </c>
      <c r="Q756" s="6">
        <v>0.21920452491758052</v>
      </c>
      <c r="R756" s="6">
        <v>0.15645911034745708</v>
      </c>
      <c r="S756" s="6">
        <v>0.42357473430077919</v>
      </c>
      <c r="T756" s="6">
        <v>0</v>
      </c>
      <c r="U756" s="6">
        <v>0.76766972758321717</v>
      </c>
      <c r="V756" s="6">
        <v>0.96014809207717089</v>
      </c>
      <c r="W756" s="6">
        <v>0.56053542741833118</v>
      </c>
      <c r="X756" s="6">
        <v>-0.62653771898722155</v>
      </c>
      <c r="Y756" s="6">
        <v>5.5765369897861412E-2</v>
      </c>
      <c r="Z756" s="6">
        <v>2.2909674802413273</v>
      </c>
      <c r="AA756" s="6">
        <v>-0.34129452786926062</v>
      </c>
      <c r="AB756" s="6">
        <v>2.3110758509968354E-2</v>
      </c>
      <c r="AC756" s="6">
        <v>-0.11930218891252092</v>
      </c>
      <c r="AD756" s="12">
        <v>1684.9826119493086</v>
      </c>
    </row>
    <row r="757" spans="1:30">
      <c r="A757" s="18" t="s">
        <v>1248</v>
      </c>
      <c r="B757" s="18" t="s">
        <v>2906</v>
      </c>
      <c r="C757" s="18" t="s">
        <v>3585</v>
      </c>
      <c r="D757" s="9">
        <v>276874000000</v>
      </c>
      <c r="E757" s="9">
        <v>261005999999.99997</v>
      </c>
      <c r="F757" s="10">
        <v>533638000000</v>
      </c>
      <c r="G757" s="10">
        <v>117217000000</v>
      </c>
      <c r="H757" s="9">
        <v>28012000000</v>
      </c>
      <c r="I757" s="9">
        <v>20100000000</v>
      </c>
      <c r="J757" s="10">
        <v>41522000000</v>
      </c>
      <c r="K757" s="10">
        <v>4080000000</v>
      </c>
      <c r="L757" s="9">
        <v>10986000000</v>
      </c>
      <c r="M757" s="9">
        <v>3743000000</v>
      </c>
      <c r="N757" s="10">
        <v>1071000000</v>
      </c>
      <c r="O757" s="12">
        <v>-9381000000</v>
      </c>
      <c r="P757" s="6">
        <v>0.37165590535686727</v>
      </c>
      <c r="Q757" s="6">
        <v>0.54781686978698818</v>
      </c>
      <c r="R757" s="6">
        <v>1.8779306097646522</v>
      </c>
      <c r="S757" s="6">
        <v>-0.26915387204008084</v>
      </c>
      <c r="T757" s="6">
        <v>0.10117237443746975</v>
      </c>
      <c r="U757" s="6">
        <v>7.7009723914392786E-2</v>
      </c>
      <c r="V757" s="6">
        <v>7.7809301436554373E-2</v>
      </c>
      <c r="W757" s="6">
        <v>3.4807237857989885E-2</v>
      </c>
      <c r="X757" s="6">
        <v>-0.89777935498491046</v>
      </c>
      <c r="Y757" s="6">
        <v>0.94532919184892616</v>
      </c>
      <c r="Z757" s="6">
        <v>1.0349363823775843</v>
      </c>
      <c r="AA757" s="6">
        <v>-0.59473840568060199</v>
      </c>
      <c r="AB757" s="6">
        <v>-0.88253227162892656</v>
      </c>
      <c r="AC757" s="6">
        <v>-0.31227404219232252</v>
      </c>
      <c r="AD757" s="12">
        <v>78.343513250470636</v>
      </c>
    </row>
    <row r="758" spans="1:30">
      <c r="A758" s="18" t="s">
        <v>1249</v>
      </c>
      <c r="B758" s="18" t="s">
        <v>2908</v>
      </c>
      <c r="C758" s="18" t="s">
        <v>3583</v>
      </c>
      <c r="D758" s="9">
        <v>442391000000</v>
      </c>
      <c r="E758" s="9">
        <v>365787000000</v>
      </c>
      <c r="F758" s="10">
        <v>346538000000</v>
      </c>
      <c r="G758" s="10">
        <v>292722000000</v>
      </c>
      <c r="H758" s="9">
        <v>15405000000</v>
      </c>
      <c r="I758" s="9">
        <v>12171000000</v>
      </c>
      <c r="J758" s="10">
        <v>7586000000</v>
      </c>
      <c r="K758" s="10">
        <v>8383000000</v>
      </c>
      <c r="L758" s="9">
        <v>5006000000</v>
      </c>
      <c r="M758" s="9">
        <v>4483000000</v>
      </c>
      <c r="N758" s="10">
        <v>2672000000</v>
      </c>
      <c r="O758" s="12">
        <v>2575000000</v>
      </c>
      <c r="P758" s="6">
        <v>-1.8855989028295737E-2</v>
      </c>
      <c r="Q758" s="6">
        <v>-0.16852207705592631</v>
      </c>
      <c r="R758" s="6">
        <v>-0.17923965943132891</v>
      </c>
      <c r="S758" s="6">
        <v>-0.17894855749030772</v>
      </c>
      <c r="T758" s="6">
        <v>3.4822136978374336E-2</v>
      </c>
      <c r="U758" s="6">
        <v>3.3273462424853809E-2</v>
      </c>
      <c r="V758" s="6">
        <v>2.1890817168679914E-2</v>
      </c>
      <c r="W758" s="6">
        <v>2.8638093481186927E-2</v>
      </c>
      <c r="X758" s="6">
        <v>-0.24222257497472816</v>
      </c>
      <c r="Y758" s="6">
        <v>-0.48015337600714264</v>
      </c>
      <c r="Z758" s="6">
        <v>-0.67348983639675963</v>
      </c>
      <c r="AA758" s="6">
        <v>-0.48732003005278618</v>
      </c>
      <c r="AB758" s="6">
        <v>-0.47078590067617498</v>
      </c>
      <c r="AC758" s="6">
        <v>-0.19681607585729061</v>
      </c>
      <c r="AD758" s="12">
        <v>1759.1548034739012</v>
      </c>
    </row>
    <row r="759" spans="1:30">
      <c r="A759" s="18" t="s">
        <v>165</v>
      </c>
      <c r="B759" s="18" t="s">
        <v>1843</v>
      </c>
      <c r="C759" s="18" t="s">
        <v>3603</v>
      </c>
      <c r="D759" s="9">
        <v>236692000000</v>
      </c>
      <c r="E759" s="9">
        <v>259468000000.00003</v>
      </c>
      <c r="F759" s="10">
        <v>197971000000</v>
      </c>
      <c r="G759" s="10">
        <v>0</v>
      </c>
      <c r="H759" s="9">
        <v>73150000000</v>
      </c>
      <c r="I759" s="9">
        <v>75747000000</v>
      </c>
      <c r="J759" s="10">
        <v>38259000000</v>
      </c>
      <c r="K759" s="10">
        <v>0</v>
      </c>
      <c r="L759" s="9">
        <v>26300000000</v>
      </c>
      <c r="M759" s="9">
        <v>10438000000</v>
      </c>
      <c r="N759" s="10">
        <v>-23442000000</v>
      </c>
      <c r="O759" s="12">
        <v>0</v>
      </c>
      <c r="P759" s="6">
        <v>9.7467770816331484E-2</v>
      </c>
      <c r="Q759" s="6">
        <v>0.11284422422161122</v>
      </c>
      <c r="R759" s="6">
        <v>-0.13013300359424901</v>
      </c>
      <c r="S759" s="6">
        <v>-1</v>
      </c>
      <c r="T759" s="6">
        <v>0.30905142548121611</v>
      </c>
      <c r="U759" s="6">
        <v>0.29193195307321129</v>
      </c>
      <c r="V759" s="6">
        <v>0.19325557783715797</v>
      </c>
      <c r="W759" s="6" t="e">
        <v>#DIV/0!</v>
      </c>
      <c r="X759" s="6">
        <v>0.88319997697941977</v>
      </c>
      <c r="Y759" s="6">
        <v>2.5409568653308563</v>
      </c>
      <c r="Z759" s="6">
        <v>-0.60798521413023099</v>
      </c>
      <c r="AA759" s="6">
        <v>-1</v>
      </c>
      <c r="AB759" s="6">
        <v>-0.50985942517346683</v>
      </c>
      <c r="AC759" s="6">
        <v>-0.25</v>
      </c>
      <c r="AD759" s="12">
        <v>136.68239747833314</v>
      </c>
    </row>
    <row r="760" spans="1:30">
      <c r="A760" s="18" t="s">
        <v>2927</v>
      </c>
      <c r="B760" s="18" t="s">
        <v>2928</v>
      </c>
      <c r="C760" s="18" t="s">
        <v>3606</v>
      </c>
      <c r="D760" s="9">
        <v>245585000000</v>
      </c>
      <c r="E760" s="9">
        <v>216015000000</v>
      </c>
      <c r="F760" s="10">
        <v>231395000000</v>
      </c>
      <c r="G760" s="10">
        <v>0</v>
      </c>
      <c r="H760" s="9">
        <v>11015000000</v>
      </c>
      <c r="I760" s="9">
        <v>7813000000</v>
      </c>
      <c r="J760" s="10">
        <v>3808000000</v>
      </c>
      <c r="K760" s="10">
        <v>0</v>
      </c>
      <c r="L760" s="9">
        <v>7409000000</v>
      </c>
      <c r="M760" s="9">
        <v>5059000000</v>
      </c>
      <c r="N760" s="10">
        <v>3014000000</v>
      </c>
      <c r="O760" s="12">
        <v>0</v>
      </c>
      <c r="P760" s="6">
        <v>4.4013499991789662E-2</v>
      </c>
      <c r="Q760" s="6">
        <v>-0.11639285396551122</v>
      </c>
      <c r="R760" s="6">
        <v>-0.11552260912443324</v>
      </c>
      <c r="S760" s="6">
        <v>-1</v>
      </c>
      <c r="T760" s="6">
        <v>4.4852087871816278E-2</v>
      </c>
      <c r="U760" s="6">
        <v>3.6168784575145246E-2</v>
      </c>
      <c r="V760" s="6">
        <v>1.6456708226193304E-2</v>
      </c>
      <c r="W760" s="6" t="e">
        <v>#DIV/0!</v>
      </c>
      <c r="X760" s="6">
        <v>-7.4460197920319529E-3</v>
      </c>
      <c r="Y760" s="6">
        <v>-0.46703963646577024</v>
      </c>
      <c r="Z760" s="6">
        <v>0.41705428794263949</v>
      </c>
      <c r="AA760" s="6">
        <v>-1</v>
      </c>
      <c r="AB760" s="6">
        <v>-0.21354090723048891</v>
      </c>
      <c r="AC760" s="6">
        <v>-0.25</v>
      </c>
      <c r="AD760" s="12">
        <v>1720.2222222222222</v>
      </c>
    </row>
    <row r="761" spans="1:30">
      <c r="A761" s="18" t="s">
        <v>1247</v>
      </c>
      <c r="B761" s="18" t="s">
        <v>2904</v>
      </c>
      <c r="C761" s="18" t="s">
        <v>3613</v>
      </c>
      <c r="D761" s="9">
        <v>14598961000000</v>
      </c>
      <c r="E761" s="9">
        <v>14290900000000</v>
      </c>
      <c r="F761" s="10">
        <v>14238961000000</v>
      </c>
      <c r="G761" s="10">
        <v>0</v>
      </c>
      <c r="H761" s="9">
        <v>7013946000000</v>
      </c>
      <c r="I761" s="9">
        <v>6722966000000</v>
      </c>
      <c r="J761" s="10">
        <v>6680303000000</v>
      </c>
      <c r="K761" s="10">
        <v>0</v>
      </c>
      <c r="L761" s="9">
        <v>2898738000000</v>
      </c>
      <c r="M761" s="9">
        <v>2690192000000</v>
      </c>
      <c r="N761" s="10">
        <v>2201516000000</v>
      </c>
      <c r="O761" s="12">
        <v>0</v>
      </c>
      <c r="P761" s="6">
        <v>6.5424678452488047E-2</v>
      </c>
      <c r="Q761" s="6">
        <v>4.0453526421466893E-2</v>
      </c>
      <c r="R761" s="6">
        <v>9.4992446572061878E-2</v>
      </c>
      <c r="S761" s="6">
        <v>-1</v>
      </c>
      <c r="T761" s="6">
        <v>0.48044145059364157</v>
      </c>
      <c r="U761" s="6">
        <v>0.47043685142293346</v>
      </c>
      <c r="V761" s="6">
        <v>0.46915663298747712</v>
      </c>
      <c r="W761" s="6" t="e">
        <v>#DIV/0!</v>
      </c>
      <c r="X761" s="6">
        <v>8.7152792325192893E-2</v>
      </c>
      <c r="Y761" s="6">
        <v>5.080481336913914E-2</v>
      </c>
      <c r="Z761" s="6">
        <v>-4.2604591712972657E-2</v>
      </c>
      <c r="AA761" s="6">
        <v>-1</v>
      </c>
      <c r="AB761" s="6">
        <v>3.4602936933668005E-2</v>
      </c>
      <c r="AC761" s="6">
        <v>-0.25</v>
      </c>
      <c r="AD761" s="12">
        <v>4473.7256178497946</v>
      </c>
    </row>
    <row r="762" spans="1:30">
      <c r="A762" s="18" t="s">
        <v>469</v>
      </c>
      <c r="B762" s="18" t="s">
        <v>2182</v>
      </c>
      <c r="C762" s="18" t="s">
        <v>3577</v>
      </c>
      <c r="D762" s="9">
        <v>398579000000</v>
      </c>
      <c r="E762" s="9">
        <v>347313000000</v>
      </c>
      <c r="F762" s="10">
        <v>224700000000</v>
      </c>
      <c r="G762" s="10">
        <v>0</v>
      </c>
      <c r="H762" s="9">
        <v>-4412000000</v>
      </c>
      <c r="I762" s="9">
        <v>25220000000</v>
      </c>
      <c r="J762" s="10">
        <v>48436000000</v>
      </c>
      <c r="K762" s="10">
        <v>0</v>
      </c>
      <c r="L762" s="9">
        <v>56775000000</v>
      </c>
      <c r="M762" s="9">
        <v>70358000000</v>
      </c>
      <c r="N762" s="10">
        <v>85279000000</v>
      </c>
      <c r="O762" s="12">
        <v>0</v>
      </c>
      <c r="P762" s="6" t="e">
        <v>#DIV/0!</v>
      </c>
      <c r="Q762" s="6" t="e">
        <v>#DIV/0!</v>
      </c>
      <c r="R762" s="6" t="e">
        <v>#DIV/0!</v>
      </c>
      <c r="S762" s="6" t="e">
        <v>#DIV/0!</v>
      </c>
      <c r="T762" s="6">
        <v>-1.1069323772702526E-2</v>
      </c>
      <c r="U762" s="6">
        <v>7.2614615634888413E-2</v>
      </c>
      <c r="V762" s="6">
        <v>0.21555852247441032</v>
      </c>
      <c r="W762" s="6" t="e">
        <v>#DIV/0!</v>
      </c>
      <c r="X762" s="6">
        <v>-0.20535506316082167</v>
      </c>
      <c r="Y762" s="6">
        <v>-0.10728456812288166</v>
      </c>
      <c r="Z762" s="6">
        <v>6.856447139708241E-2</v>
      </c>
      <c r="AA762" s="6">
        <v>-1</v>
      </c>
      <c r="AB762" s="6">
        <v>-2.8991970867397798E-2</v>
      </c>
      <c r="AC762" s="6">
        <v>-0.25</v>
      </c>
      <c r="AD762" s="12">
        <v>1620.5262755436186</v>
      </c>
    </row>
    <row r="763" spans="1:30">
      <c r="A763" s="18" t="s">
        <v>470</v>
      </c>
      <c r="B763" s="18" t="s">
        <v>2183</v>
      </c>
      <c r="C763" s="18" t="s">
        <v>3572</v>
      </c>
      <c r="D763" s="9">
        <v>524183000000</v>
      </c>
      <c r="E763" s="9">
        <v>492151000000</v>
      </c>
      <c r="F763" s="10">
        <v>440856000000</v>
      </c>
      <c r="G763" s="10">
        <v>365887000000</v>
      </c>
      <c r="H763" s="9">
        <v>112437000000</v>
      </c>
      <c r="I763" s="9">
        <v>101817000000</v>
      </c>
      <c r="J763" s="10">
        <v>93109000000</v>
      </c>
      <c r="K763" s="10">
        <v>49472000000</v>
      </c>
      <c r="L763" s="9">
        <v>28750000000</v>
      </c>
      <c r="M763" s="9">
        <v>32982999999.999996</v>
      </c>
      <c r="N763" s="10">
        <v>14767000000</v>
      </c>
      <c r="O763" s="12">
        <v>-16177000000</v>
      </c>
      <c r="P763" s="6">
        <v>-1.0732672684045822E-2</v>
      </c>
      <c r="Q763" s="6">
        <v>-8.4766427268522043E-2</v>
      </c>
      <c r="R763" s="6">
        <v>-0.14650098328098751</v>
      </c>
      <c r="S763" s="6">
        <v>-0.31487225450326423</v>
      </c>
      <c r="T763" s="6">
        <v>0.21449951639026829</v>
      </c>
      <c r="U763" s="6">
        <v>0.20688162779309602</v>
      </c>
      <c r="V763" s="6">
        <v>0.21120048269729799</v>
      </c>
      <c r="W763" s="6">
        <v>0.13521114442437146</v>
      </c>
      <c r="X763" s="6">
        <v>1.3066287274502359</v>
      </c>
      <c r="Y763" s="6">
        <v>6.9844882478513601E-2</v>
      </c>
      <c r="Z763" s="6">
        <v>-0.55710990627027146</v>
      </c>
      <c r="AA763" s="6">
        <v>-1.5049448377881303</v>
      </c>
      <c r="AB763" s="6">
        <v>0.23536949235624882</v>
      </c>
      <c r="AC763" s="6">
        <v>-0.32242478488489029</v>
      </c>
      <c r="AD763" s="12">
        <v>888.94368208805076</v>
      </c>
    </row>
    <row r="764" spans="1:30">
      <c r="A764" s="18" t="s">
        <v>851</v>
      </c>
      <c r="B764" s="18" t="s">
        <v>2911</v>
      </c>
      <c r="C764" s="18" t="s">
        <v>3579</v>
      </c>
      <c r="D764" s="9">
        <v>238368000000</v>
      </c>
      <c r="E764" s="9">
        <v>236879000000</v>
      </c>
      <c r="F764" s="10">
        <v>266156000000</v>
      </c>
      <c r="G764" s="10">
        <v>239365000000</v>
      </c>
      <c r="H764" s="9">
        <v>12540000000</v>
      </c>
      <c r="I764" s="9">
        <v>11712000000</v>
      </c>
      <c r="J764" s="10">
        <v>15330000000</v>
      </c>
      <c r="K764" s="10">
        <v>10968000000</v>
      </c>
      <c r="L764" s="9">
        <v>2171000000</v>
      </c>
      <c r="M764" s="9">
        <v>1938000000</v>
      </c>
      <c r="N764" s="10">
        <v>930000000</v>
      </c>
      <c r="O764" s="12">
        <v>535000000</v>
      </c>
      <c r="P764" s="6">
        <v>-1.1828627319361056E-2</v>
      </c>
      <c r="Q764" s="6">
        <v>-0.22651626201638866</v>
      </c>
      <c r="R764" s="6">
        <v>-5.4569522944104562E-3</v>
      </c>
      <c r="S764" s="6">
        <v>0.25064158399821462</v>
      </c>
      <c r="T764" s="6">
        <v>5.2607732581554573E-2</v>
      </c>
      <c r="U764" s="6">
        <v>4.9442964551522084E-2</v>
      </c>
      <c r="V764" s="6">
        <v>5.7597799786591325E-2</v>
      </c>
      <c r="W764" s="6">
        <v>4.5821235351868488E-2</v>
      </c>
      <c r="X764" s="6">
        <v>1.5081288062558816E-2</v>
      </c>
      <c r="Y764" s="6">
        <v>0.18514009414466714</v>
      </c>
      <c r="Z764" s="6">
        <v>-0.76206210050332213</v>
      </c>
      <c r="AA764" s="6">
        <v>0.22824480289045904</v>
      </c>
      <c r="AB764" s="6">
        <v>-0.33450004802542332</v>
      </c>
      <c r="AC764" s="6">
        <v>-0.19023125827228293</v>
      </c>
      <c r="AD764" s="12">
        <v>468.65521429373183</v>
      </c>
    </row>
    <row r="765" spans="1:30">
      <c r="A765" s="18" t="s">
        <v>471</v>
      </c>
      <c r="B765" s="18" t="s">
        <v>2184</v>
      </c>
      <c r="C765" s="18" t="s">
        <v>3630</v>
      </c>
      <c r="D765" s="9">
        <v>693734000000</v>
      </c>
      <c r="E765" s="9">
        <v>517328999999.99994</v>
      </c>
      <c r="F765" s="10">
        <v>709660000000</v>
      </c>
      <c r="G765" s="10">
        <v>767268000000</v>
      </c>
      <c r="H765" s="9">
        <v>6008000000</v>
      </c>
      <c r="I765" s="9">
        <v>-268000000</v>
      </c>
      <c r="J765" s="10">
        <v>29797000000</v>
      </c>
      <c r="K765" s="10">
        <v>21911000000</v>
      </c>
      <c r="L765" s="9">
        <v>39037000000</v>
      </c>
      <c r="M765" s="9">
        <v>39519000000</v>
      </c>
      <c r="N765" s="10">
        <v>101449000000</v>
      </c>
      <c r="O765" s="12">
        <v>65679000000</v>
      </c>
      <c r="P765" s="6" t="e">
        <v>#DIV/0!</v>
      </c>
      <c r="Q765" s="6" t="e">
        <v>#DIV/0!</v>
      </c>
      <c r="R765" s="6">
        <v>-0.35036081403087355</v>
      </c>
      <c r="S765" s="6">
        <v>0.22454490610845645</v>
      </c>
      <c r="T765" s="6">
        <v>8.6603799150683121E-3</v>
      </c>
      <c r="U765" s="6">
        <v>-5.1804557641268914E-4</v>
      </c>
      <c r="V765" s="6">
        <v>4.1987712425668629E-2</v>
      </c>
      <c r="W765" s="6">
        <v>2.855716646595453E-2</v>
      </c>
      <c r="X765" s="6" t="e">
        <v>#DIV/0!</v>
      </c>
      <c r="Y765" s="6" t="e">
        <v>#DIV/0!</v>
      </c>
      <c r="Z765" s="6">
        <v>0.39165683557847952</v>
      </c>
      <c r="AA765" s="6">
        <v>4.1125936757448363E-4</v>
      </c>
      <c r="AB765" s="6">
        <v>-0.12148011987440366</v>
      </c>
      <c r="AC765" s="6">
        <v>-5.684563187319408E-2</v>
      </c>
      <c r="AD765" s="12">
        <v>2017.1100164203613</v>
      </c>
    </row>
    <row r="766" spans="1:30">
      <c r="A766" s="18" t="s">
        <v>1624</v>
      </c>
      <c r="B766" s="18" t="s">
        <v>2912</v>
      </c>
      <c r="C766" s="18" t="s">
        <v>3643</v>
      </c>
      <c r="D766" s="9">
        <v>414504000000</v>
      </c>
      <c r="E766" s="9">
        <v>414504000000</v>
      </c>
      <c r="F766" s="10">
        <v>370994000000</v>
      </c>
      <c r="G766" s="10">
        <v>0</v>
      </c>
      <c r="H766" s="9">
        <v>-4398000000</v>
      </c>
      <c r="I766" s="9">
        <v>-4398000000</v>
      </c>
      <c r="J766" s="10">
        <v>18882000000</v>
      </c>
      <c r="K766" s="10">
        <v>0</v>
      </c>
      <c r="L766" s="9">
        <v>-22657000000</v>
      </c>
      <c r="M766" s="9">
        <v>-22657000000</v>
      </c>
      <c r="N766" s="10">
        <v>193799000000</v>
      </c>
      <c r="O766" s="12">
        <v>0</v>
      </c>
      <c r="P766" s="6">
        <v>8.4240681163411157E-2</v>
      </c>
      <c r="Q766" s="6">
        <v>2.7868678923338754E-2</v>
      </c>
      <c r="R766" s="6">
        <v>-0.18450466792294545</v>
      </c>
      <c r="S766" s="6">
        <v>-1</v>
      </c>
      <c r="T766" s="6">
        <v>-1.0610271553471136E-2</v>
      </c>
      <c r="U766" s="6">
        <v>-1.0610271553471136E-2</v>
      </c>
      <c r="V766" s="6">
        <v>5.0895701817280065E-2</v>
      </c>
      <c r="W766" s="6" t="e">
        <v>#DIV/0!</v>
      </c>
      <c r="X766" s="6">
        <v>-2.1089675020578347E-2</v>
      </c>
      <c r="Y766" s="6">
        <v>0.56481067818803288</v>
      </c>
      <c r="Z766" s="6">
        <v>0.59528501771803288</v>
      </c>
      <c r="AA766" s="6">
        <v>1</v>
      </c>
      <c r="AB766" s="6">
        <v>4.9991861480386808</v>
      </c>
      <c r="AC766" s="6">
        <v>-0.25</v>
      </c>
      <c r="AD766" s="12">
        <v>1060.6071428571429</v>
      </c>
    </row>
    <row r="767" spans="1:30">
      <c r="A767" s="18" t="s">
        <v>472</v>
      </c>
      <c r="B767" s="18" t="s">
        <v>2144</v>
      </c>
      <c r="C767" s="18" t="s">
        <v>3583</v>
      </c>
      <c r="D767" s="10">
        <v>7426394000000</v>
      </c>
      <c r="E767" s="10">
        <v>7976967000000</v>
      </c>
      <c r="F767" s="10">
        <v>8064068000000</v>
      </c>
      <c r="G767" s="10">
        <v>0</v>
      </c>
      <c r="H767" s="10"/>
      <c r="I767" s="10"/>
      <c r="J767" s="10">
        <v>3134852000000</v>
      </c>
      <c r="K767" s="10">
        <v>0</v>
      </c>
      <c r="L767" s="10">
        <v>2048831000000</v>
      </c>
      <c r="M767" s="10">
        <v>2282601000000</v>
      </c>
      <c r="N767" s="10">
        <v>2514276000000</v>
      </c>
      <c r="O767" s="12">
        <v>0</v>
      </c>
      <c r="P767" s="6">
        <v>0.20566290570449935</v>
      </c>
      <c r="Q767" s="6">
        <v>0.32895981516769751</v>
      </c>
      <c r="R767" s="6">
        <v>0.23821589702872148</v>
      </c>
      <c r="S767" s="6">
        <v>-1</v>
      </c>
      <c r="T767" s="6">
        <v>0</v>
      </c>
      <c r="U767" s="6">
        <v>0</v>
      </c>
      <c r="V767" s="6">
        <v>0.38874324968489848</v>
      </c>
      <c r="W767" s="6" t="e">
        <v>#DIV/0!</v>
      </c>
      <c r="X767" s="6">
        <v>0.45132078251697777</v>
      </c>
      <c r="Y767" s="6">
        <v>0.63141745857490827</v>
      </c>
      <c r="Z767" s="6">
        <v>2.3968578937315486E-2</v>
      </c>
      <c r="AA767" s="6">
        <v>-1</v>
      </c>
      <c r="AB767" s="6">
        <v>0.12399096847449442</v>
      </c>
      <c r="AC767" s="6">
        <v>-0.25</v>
      </c>
      <c r="AD767" s="12">
        <v>2808.2094507698666</v>
      </c>
    </row>
    <row r="768" spans="1:30">
      <c r="A768" s="18" t="s">
        <v>166</v>
      </c>
      <c r="B768" s="18" t="s">
        <v>1844</v>
      </c>
      <c r="C768" s="18" t="s">
        <v>3574</v>
      </c>
      <c r="D768" s="9">
        <v>141207000000</v>
      </c>
      <c r="E768" s="9">
        <v>151013000000</v>
      </c>
      <c r="F768" s="10">
        <v>71285000000</v>
      </c>
      <c r="G768" s="10">
        <v>58210000000</v>
      </c>
      <c r="H768" s="9">
        <v>73764000000</v>
      </c>
      <c r="I768" s="9">
        <v>84969000000</v>
      </c>
      <c r="J768" s="10">
        <v>12896000000</v>
      </c>
      <c r="K768" s="10">
        <v>21447000000</v>
      </c>
      <c r="L768" s="9">
        <v>39109000000</v>
      </c>
      <c r="M768" s="9">
        <v>50964000000</v>
      </c>
      <c r="N768" s="10">
        <v>-17640000000</v>
      </c>
      <c r="O768" s="12">
        <v>167000000</v>
      </c>
      <c r="P768" s="6">
        <v>2.7701890384445897E-3</v>
      </c>
      <c r="Q768" s="6">
        <v>-0.2765338617661427</v>
      </c>
      <c r="R768" s="6">
        <v>-0.51180182277404584</v>
      </c>
      <c r="S768" s="6">
        <v>-0.51496932546885532</v>
      </c>
      <c r="T768" s="6">
        <v>0.52238203488495616</v>
      </c>
      <c r="U768" s="6">
        <v>0.56266016832987886</v>
      </c>
      <c r="V768" s="6">
        <v>0.18090762432489305</v>
      </c>
      <c r="W768" s="6">
        <v>0.36844184847964268</v>
      </c>
      <c r="X768" s="6">
        <v>0.1679653084158314</v>
      </c>
      <c r="Y768" s="6">
        <v>-0.41509515998101482</v>
      </c>
      <c r="Z768" s="6">
        <v>-1.5606255525766906</v>
      </c>
      <c r="AA768" s="6">
        <v>-0.99325609529665515</v>
      </c>
      <c r="AB768" s="6">
        <v>-0.44234112199462627</v>
      </c>
      <c r="AC768" s="6">
        <v>-0.24898957040332889</v>
      </c>
      <c r="AD768" s="12">
        <v>681.11692179733552</v>
      </c>
    </row>
    <row r="769" spans="1:30">
      <c r="A769" s="18" t="s">
        <v>473</v>
      </c>
      <c r="B769" s="18" t="s">
        <v>2185</v>
      </c>
      <c r="C769" s="18" t="s">
        <v>3572</v>
      </c>
      <c r="D769" s="10">
        <v>451817000000</v>
      </c>
      <c r="E769" s="9">
        <v>651295000000</v>
      </c>
      <c r="F769" s="10">
        <v>630071000000</v>
      </c>
      <c r="G769" s="10">
        <v>0</v>
      </c>
      <c r="H769" s="9">
        <v>84984000000</v>
      </c>
      <c r="I769" s="9">
        <v>137661000000</v>
      </c>
      <c r="J769" s="10">
        <v>81193000000</v>
      </c>
      <c r="K769" s="10">
        <v>0</v>
      </c>
      <c r="L769" s="9">
        <v>12928000000</v>
      </c>
      <c r="M769" s="9">
        <v>12609000000</v>
      </c>
      <c r="N769" s="10">
        <v>15483000000</v>
      </c>
      <c r="O769" s="12">
        <v>0</v>
      </c>
      <c r="P769" s="6" t="e">
        <v>#DIV/0!</v>
      </c>
      <c r="Q769" s="6" t="e">
        <v>#DIV/0!</v>
      </c>
      <c r="R769" s="6" t="e">
        <v>#DIV/0!</v>
      </c>
      <c r="S769" s="6" t="e">
        <v>#DIV/0!</v>
      </c>
      <c r="T769" s="6">
        <v>0.18809385215695734</v>
      </c>
      <c r="U769" s="6">
        <v>0.21136504963188724</v>
      </c>
      <c r="V769" s="6">
        <v>0.1288632550934736</v>
      </c>
      <c r="W769" s="6" t="e">
        <v>#DIV/0!</v>
      </c>
      <c r="X769" s="6" t="e">
        <v>#DIV/0!</v>
      </c>
      <c r="Y769" s="6" t="e">
        <v>#DIV/0!</v>
      </c>
      <c r="Z769" s="6" t="e">
        <v>#DIV/0!</v>
      </c>
      <c r="AA769" s="6" t="e">
        <v>#DIV/0!</v>
      </c>
      <c r="AB769" s="6" t="e">
        <v>#DIV/0!</v>
      </c>
      <c r="AC769" s="6" t="e">
        <v>#DIV/0!</v>
      </c>
      <c r="AD769" s="12">
        <v>1550.8579908222625</v>
      </c>
    </row>
    <row r="770" spans="1:30">
      <c r="A770" s="18" t="s">
        <v>2925</v>
      </c>
      <c r="B770" s="18" t="s">
        <v>2926</v>
      </c>
      <c r="C770" s="18" t="s">
        <v>3606</v>
      </c>
      <c r="D770" s="9">
        <v>49778000000</v>
      </c>
      <c r="E770" s="9">
        <v>52537000000</v>
      </c>
      <c r="F770" s="10">
        <v>15878000000</v>
      </c>
      <c r="G770" s="10">
        <v>0</v>
      </c>
      <c r="H770" s="9">
        <v>19508000000</v>
      </c>
      <c r="I770" s="9">
        <v>23947000000</v>
      </c>
      <c r="J770" s="10">
        <v>5983000000</v>
      </c>
      <c r="K770" s="10">
        <v>0</v>
      </c>
      <c r="L770" s="9">
        <v>5269000000</v>
      </c>
      <c r="M770" s="9">
        <v>5569000000</v>
      </c>
      <c r="N770" s="10">
        <v>2250000000</v>
      </c>
      <c r="O770" s="12">
        <v>0</v>
      </c>
      <c r="P770" s="6">
        <v>-0.74004931877801527</v>
      </c>
      <c r="Q770" s="6">
        <v>4.4572651740198969E-2</v>
      </c>
      <c r="R770" s="6">
        <v>-0.95393861845296524</v>
      </c>
      <c r="S770" s="6">
        <v>-1</v>
      </c>
      <c r="T770" s="6">
        <v>0.39190003616055286</v>
      </c>
      <c r="U770" s="6">
        <v>0.45581209433351733</v>
      </c>
      <c r="V770" s="6">
        <v>0.37681068144602597</v>
      </c>
      <c r="W770" s="6" t="e">
        <v>#DIV/0!</v>
      </c>
      <c r="X770" s="6">
        <v>-0.72671944070065686</v>
      </c>
      <c r="Y770" s="6">
        <v>-0.54450901464241619</v>
      </c>
      <c r="Z770" s="6">
        <v>-0.97306523678719836</v>
      </c>
      <c r="AA770" s="6">
        <v>-1</v>
      </c>
      <c r="AB770" s="6">
        <v>-0.86442994479517044</v>
      </c>
      <c r="AC770" s="6">
        <v>-0.25</v>
      </c>
      <c r="AD770" s="12">
        <v>137.25148860397366</v>
      </c>
    </row>
    <row r="771" spans="1:30">
      <c r="A771" s="18" t="s">
        <v>755</v>
      </c>
      <c r="B771" s="18" t="s">
        <v>1845</v>
      </c>
      <c r="C771" s="18" t="s">
        <v>3578</v>
      </c>
      <c r="D771" s="9">
        <v>469874000000</v>
      </c>
      <c r="E771" s="9">
        <v>250131000000</v>
      </c>
      <c r="F771" s="10">
        <v>2334888000000</v>
      </c>
      <c r="G771" s="10">
        <v>79647000000</v>
      </c>
      <c r="H771" s="9">
        <v>95629000000</v>
      </c>
      <c r="I771" s="9">
        <v>78737000000</v>
      </c>
      <c r="J771" s="10">
        <v>669360000000</v>
      </c>
      <c r="K771" s="10">
        <v>14240000000</v>
      </c>
      <c r="L771" s="9">
        <v>22438000000</v>
      </c>
      <c r="M771" s="9">
        <v>22369000000</v>
      </c>
      <c r="N771" s="10">
        <v>473160000000</v>
      </c>
      <c r="O771" s="12">
        <v>3093000000</v>
      </c>
      <c r="P771" s="6">
        <v>11.815998284088844</v>
      </c>
      <c r="Q771" s="6">
        <v>0.19049640559538966</v>
      </c>
      <c r="R771" s="6">
        <v>748.767475070307</v>
      </c>
      <c r="S771" s="6">
        <v>37.617843248821003</v>
      </c>
      <c r="T771" s="6">
        <v>0.20352051826659914</v>
      </c>
      <c r="U771" s="6">
        <v>0.31478305367987175</v>
      </c>
      <c r="V771" s="6">
        <v>0.28667756226422852</v>
      </c>
      <c r="W771" s="6">
        <v>0.17878890604793651</v>
      </c>
      <c r="X771" s="6">
        <v>24.200456021108803</v>
      </c>
      <c r="Y771" s="6">
        <v>-0.81437495393601289</v>
      </c>
      <c r="Z771" s="6">
        <v>0.60542324567136052</v>
      </c>
      <c r="AA771" s="6">
        <v>0.33096913052872184</v>
      </c>
      <c r="AB771" s="6">
        <v>0.23395150392432029</v>
      </c>
      <c r="AC771" s="6">
        <v>0.16051799436810982</v>
      </c>
      <c r="AD771" s="12">
        <v>3256.625</v>
      </c>
    </row>
    <row r="772" spans="1:30">
      <c r="A772" s="18" t="s">
        <v>167</v>
      </c>
      <c r="B772" s="18" t="s">
        <v>1846</v>
      </c>
      <c r="C772" s="18" t="s">
        <v>3583</v>
      </c>
      <c r="D772" s="9">
        <v>176691000000</v>
      </c>
      <c r="E772" s="9">
        <v>145611000000</v>
      </c>
      <c r="F772" s="10">
        <v>187356000000</v>
      </c>
      <c r="G772" s="10">
        <v>84256000000</v>
      </c>
      <c r="H772" s="9">
        <v>47965000000</v>
      </c>
      <c r="I772" s="9">
        <v>37497000000</v>
      </c>
      <c r="J772" s="10">
        <v>51128000000</v>
      </c>
      <c r="K772" s="10">
        <v>26261000000</v>
      </c>
      <c r="L772" s="9">
        <v>4503000000</v>
      </c>
      <c r="M772" s="9">
        <v>1682000000</v>
      </c>
      <c r="N772" s="10">
        <v>5251000000</v>
      </c>
      <c r="O772" s="12">
        <v>1319000000</v>
      </c>
      <c r="P772" s="6">
        <v>-4.1582801778894729E-2</v>
      </c>
      <c r="Q772" s="6">
        <v>-5.5504553174396655E-2</v>
      </c>
      <c r="R772" s="6">
        <v>-0.15617548037582091</v>
      </c>
      <c r="S772" s="6">
        <v>-0.15242129868608006</v>
      </c>
      <c r="T772" s="6">
        <v>0.27146260986694287</v>
      </c>
      <c r="U772" s="6">
        <v>0.25751488555122898</v>
      </c>
      <c r="V772" s="6">
        <v>0.27289224791306388</v>
      </c>
      <c r="W772" s="6">
        <v>0.3116810672236992</v>
      </c>
      <c r="X772" s="6">
        <v>-0.51315987594005885</v>
      </c>
      <c r="Y772" s="6">
        <v>-0.68533406876012137</v>
      </c>
      <c r="Z772" s="6">
        <v>-0.36828189031586639</v>
      </c>
      <c r="AA772" s="6">
        <v>-0.36213286181627058</v>
      </c>
      <c r="AB772" s="6">
        <v>-0.50594239929045171</v>
      </c>
      <c r="AC772" s="6">
        <v>-0.19653062854435996</v>
      </c>
      <c r="AD772" s="12">
        <v>521.44672993417385</v>
      </c>
    </row>
    <row r="773" spans="1:30">
      <c r="A773" s="18" t="s">
        <v>2913</v>
      </c>
      <c r="B773" s="18" t="s">
        <v>2914</v>
      </c>
      <c r="C773" s="18" t="s">
        <v>3585</v>
      </c>
      <c r="D773" s="9">
        <v>5167000000</v>
      </c>
      <c r="E773" s="9">
        <v>1870000000</v>
      </c>
      <c r="F773" s="10">
        <v>296000000</v>
      </c>
      <c r="G773" s="10">
        <v>0</v>
      </c>
      <c r="H773" s="9">
        <v>3602000000</v>
      </c>
      <c r="I773" s="9">
        <v>318000000</v>
      </c>
      <c r="J773" s="10">
        <v>296000000</v>
      </c>
      <c r="K773" s="10">
        <v>0</v>
      </c>
      <c r="L773" s="9">
        <v>19692000000</v>
      </c>
      <c r="M773" s="9">
        <v>1434000000</v>
      </c>
      <c r="N773" s="10">
        <v>953000000</v>
      </c>
      <c r="O773" s="12">
        <v>0</v>
      </c>
      <c r="P773" s="6">
        <v>4.4666730798243099</v>
      </c>
      <c r="Q773" s="6">
        <v>1.5468950628636693</v>
      </c>
      <c r="R773" s="6">
        <v>-0.81933165897727556</v>
      </c>
      <c r="S773" s="6">
        <v>-1</v>
      </c>
      <c r="T773" s="6">
        <v>0.69711631507644667</v>
      </c>
      <c r="U773" s="6">
        <v>0.17005347593582887</v>
      </c>
      <c r="V773" s="6">
        <v>1</v>
      </c>
      <c r="W773" s="6" t="e">
        <v>#DIV/0!</v>
      </c>
      <c r="X773" s="6">
        <v>-0.61947956910983615</v>
      </c>
      <c r="Y773" s="6">
        <v>-0.98760548481881127</v>
      </c>
      <c r="Z773" s="6">
        <v>-0.99047285872934832</v>
      </c>
      <c r="AA773" s="6">
        <v>-1</v>
      </c>
      <c r="AB773" s="6">
        <v>-0.91088556790659203</v>
      </c>
      <c r="AC773" s="6">
        <v>-0.25</v>
      </c>
      <c r="AD773" s="12">
        <v>441.58</v>
      </c>
    </row>
    <row r="774" spans="1:30">
      <c r="A774" s="18" t="s">
        <v>168</v>
      </c>
      <c r="B774" s="18" t="s">
        <v>1847</v>
      </c>
      <c r="C774" s="18" t="s">
        <v>3585</v>
      </c>
      <c r="D774" s="9">
        <v>1982714000000</v>
      </c>
      <c r="E774" s="9">
        <v>2208069000000</v>
      </c>
      <c r="F774" s="10">
        <v>2784403000000</v>
      </c>
      <c r="G774" s="10">
        <v>1685666000000</v>
      </c>
      <c r="H774" s="9">
        <v>959078000000</v>
      </c>
      <c r="I774" s="9">
        <v>1077930000000</v>
      </c>
      <c r="J774" s="10">
        <v>1396047000000</v>
      </c>
      <c r="K774" s="10">
        <v>758910000000</v>
      </c>
      <c r="L774" s="9">
        <v>639376000000</v>
      </c>
      <c r="M774" s="9">
        <v>716573000000</v>
      </c>
      <c r="N774" s="10">
        <v>880004000000</v>
      </c>
      <c r="O774" s="12">
        <v>492085000000</v>
      </c>
      <c r="P774" s="6">
        <v>0.30793460808504092</v>
      </c>
      <c r="Q774" s="6">
        <v>-0.25128489390409886</v>
      </c>
      <c r="R774" s="6">
        <v>-6.2105196402090154E-2</v>
      </c>
      <c r="S774" s="6">
        <v>-0.26199071739598095</v>
      </c>
      <c r="T774" s="6">
        <v>0.4837197901462339</v>
      </c>
      <c r="U774" s="6">
        <v>0.48817767923013278</v>
      </c>
      <c r="V774" s="6">
        <v>0.50138108599940456</v>
      </c>
      <c r="W774" s="6">
        <v>0.45021374341061632</v>
      </c>
      <c r="X774" s="6">
        <v>3.1220483729910938E-2</v>
      </c>
      <c r="Y774" s="6">
        <v>0.29230143719178259</v>
      </c>
      <c r="Z774" s="6">
        <v>0.27519616235392264</v>
      </c>
      <c r="AA774" s="6">
        <v>-0.19607591686404288</v>
      </c>
      <c r="AB774" s="6">
        <v>0.1845254410846755</v>
      </c>
      <c r="AC774" s="6">
        <v>3.2328175504797607E-2</v>
      </c>
      <c r="AD774" s="12">
        <v>1200.5526989503201</v>
      </c>
    </row>
    <row r="775" spans="1:30">
      <c r="A775" s="18" t="s">
        <v>474</v>
      </c>
      <c r="B775" s="18" t="s">
        <v>2186</v>
      </c>
      <c r="C775" s="18" t="s">
        <v>3644</v>
      </c>
      <c r="D775" s="9">
        <v>3982000000</v>
      </c>
      <c r="E775" s="9">
        <v>4232000000</v>
      </c>
      <c r="F775" s="10">
        <v>85397000000</v>
      </c>
      <c r="G775" s="10">
        <v>8206000000</v>
      </c>
      <c r="H775" s="9">
        <v>2000000000</v>
      </c>
      <c r="I775" s="9">
        <v>1904000000</v>
      </c>
      <c r="J775" s="10">
        <v>33218000000</v>
      </c>
      <c r="K775" s="10">
        <v>4072000000</v>
      </c>
      <c r="L775" s="9">
        <v>5249000000</v>
      </c>
      <c r="M775" s="9">
        <v>3909000000</v>
      </c>
      <c r="N775" s="10">
        <v>28008000000</v>
      </c>
      <c r="O775" s="12">
        <v>5233000000</v>
      </c>
      <c r="P775" s="6" t="e">
        <v>#DIV/0!</v>
      </c>
      <c r="Q775" s="6" t="e">
        <v>#DIV/0!</v>
      </c>
      <c r="R775" s="6">
        <v>47.521022727272729</v>
      </c>
      <c r="S775" s="6">
        <v>2.2332545311268714</v>
      </c>
      <c r="T775" s="6">
        <v>0.50226017076845808</v>
      </c>
      <c r="U775" s="6">
        <v>0.44990548204158792</v>
      </c>
      <c r="V775" s="6">
        <v>0.3889832195510381</v>
      </c>
      <c r="W775" s="6">
        <v>0.49622227638313432</v>
      </c>
      <c r="X775" s="6" t="e">
        <v>#DIV/0!</v>
      </c>
      <c r="Y775" s="6" t="e">
        <v>#DIV/0!</v>
      </c>
      <c r="Z775" s="6">
        <v>1999.5714285714287</v>
      </c>
      <c r="AA775" s="6">
        <v>13.459523809523809</v>
      </c>
      <c r="AB775" s="6">
        <v>17.863449691991786</v>
      </c>
      <c r="AC775" s="6">
        <v>34.924989390347406</v>
      </c>
      <c r="AD775" s="12">
        <v>1637.3514628458427</v>
      </c>
    </row>
    <row r="776" spans="1:30">
      <c r="A776" s="18" t="s">
        <v>169</v>
      </c>
      <c r="B776" s="18" t="s">
        <v>2916</v>
      </c>
      <c r="C776" s="18" t="s">
        <v>3585</v>
      </c>
      <c r="D776" s="9">
        <v>226259000000</v>
      </c>
      <c r="E776" s="9">
        <v>231122000000</v>
      </c>
      <c r="F776" s="10">
        <v>249881000000</v>
      </c>
      <c r="G776" s="10">
        <v>182031000000</v>
      </c>
      <c r="H776" s="9">
        <v>25053000000</v>
      </c>
      <c r="I776" s="9">
        <v>23835000000</v>
      </c>
      <c r="J776" s="10">
        <v>22361000000</v>
      </c>
      <c r="K776" s="10">
        <v>16422000000</v>
      </c>
      <c r="L776" s="9">
        <v>12072000000</v>
      </c>
      <c r="M776" s="9">
        <v>6086000000</v>
      </c>
      <c r="N776" s="10">
        <v>14397000000</v>
      </c>
      <c r="O776" s="12">
        <v>4002000000</v>
      </c>
      <c r="P776" s="6">
        <v>-0.11901421471211307</v>
      </c>
      <c r="Q776" s="6">
        <v>1.9688438166139154E-2</v>
      </c>
      <c r="R776" s="6">
        <v>-3.2930188508787581E-2</v>
      </c>
      <c r="S776" s="6">
        <v>5.9251674685477901E-2</v>
      </c>
      <c r="T776" s="6">
        <v>0.11072708709929771</v>
      </c>
      <c r="U776" s="6">
        <v>0.10312735265357689</v>
      </c>
      <c r="V776" s="6">
        <v>8.9486595619514886E-2</v>
      </c>
      <c r="W776" s="6">
        <v>9.0215402870939571E-2</v>
      </c>
      <c r="X776" s="6">
        <v>-0.58106055016249825</v>
      </c>
      <c r="Y776" s="6">
        <v>2.6779818652989534E-2</v>
      </c>
      <c r="Z776" s="6">
        <v>0.13700978050861432</v>
      </c>
      <c r="AA776" s="6">
        <v>-0.22106767871403302</v>
      </c>
      <c r="AB776" s="6">
        <v>-0.26937253547257811</v>
      </c>
      <c r="AC776" s="6">
        <v>-8.5433069666523337E-2</v>
      </c>
      <c r="AD776" s="12">
        <v>2593.3413476237979</v>
      </c>
    </row>
    <row r="777" spans="1:30">
      <c r="A777" s="18" t="s">
        <v>903</v>
      </c>
      <c r="B777" s="18" t="s">
        <v>2907</v>
      </c>
      <c r="C777" s="18" t="s">
        <v>3585</v>
      </c>
      <c r="D777" s="9">
        <v>473820000000</v>
      </c>
      <c r="E777" s="9">
        <v>458007000000</v>
      </c>
      <c r="F777" s="10">
        <v>437426000000</v>
      </c>
      <c r="G777" s="10">
        <v>408557000000</v>
      </c>
      <c r="H777" s="9">
        <v>104311000000</v>
      </c>
      <c r="I777" s="9">
        <v>116735000000</v>
      </c>
      <c r="J777" s="10">
        <v>115873000000</v>
      </c>
      <c r="K777" s="10">
        <v>101690000000</v>
      </c>
      <c r="L777" s="9">
        <v>43182000000</v>
      </c>
      <c r="M777" s="9">
        <v>65107000000</v>
      </c>
      <c r="N777" s="10">
        <v>85376000000</v>
      </c>
      <c r="O777" s="12">
        <v>57170000000</v>
      </c>
      <c r="P777" s="6">
        <v>0.10312057865584297</v>
      </c>
      <c r="Q777" s="6">
        <v>2.2713272416507845E-2</v>
      </c>
      <c r="R777" s="6">
        <v>-2.9075326821458074E-2</v>
      </c>
      <c r="S777" s="6">
        <v>-3.5279596824198525E-2</v>
      </c>
      <c r="T777" s="6">
        <v>0.220149001730615</v>
      </c>
      <c r="U777" s="6">
        <v>0.25487601717877673</v>
      </c>
      <c r="V777" s="6">
        <v>0.26489737692775461</v>
      </c>
      <c r="W777" s="6">
        <v>0.24890039823084661</v>
      </c>
      <c r="X777" s="6">
        <v>-0.50244843764790192</v>
      </c>
      <c r="Y777" s="6">
        <v>-9.8710608649557108E-2</v>
      </c>
      <c r="Z777" s="6">
        <v>9.9739010171512099E-2</v>
      </c>
      <c r="AA777" s="6">
        <v>0.41813448780854823</v>
      </c>
      <c r="AB777" s="6">
        <v>-0.22113241428956343</v>
      </c>
      <c r="AC777" s="6">
        <v>9.9602810808143538E-2</v>
      </c>
      <c r="AD777" s="12">
        <v>4550.4765559977559</v>
      </c>
    </row>
    <row r="778" spans="1:30">
      <c r="A778" s="18" t="s">
        <v>475</v>
      </c>
      <c r="B778" s="18" t="s">
        <v>2917</v>
      </c>
      <c r="C778" s="18" t="s">
        <v>3583</v>
      </c>
      <c r="D778" s="10">
        <v>110113000000</v>
      </c>
      <c r="E778" s="10">
        <v>39862000000</v>
      </c>
      <c r="F778" s="10">
        <v>114386000000</v>
      </c>
      <c r="G778" s="10">
        <v>36268000000</v>
      </c>
      <c r="H778" s="10">
        <v>46391000000</v>
      </c>
      <c r="I778" s="10">
        <v>-1587000000</v>
      </c>
      <c r="J778" s="10">
        <v>62657000000</v>
      </c>
      <c r="K778" s="10">
        <v>2371000000</v>
      </c>
      <c r="L778" s="10">
        <v>35961000000</v>
      </c>
      <c r="M778" s="10">
        <v>-3996000000</v>
      </c>
      <c r="N778" s="10">
        <v>51343000000</v>
      </c>
      <c r="O778" s="12">
        <v>-1063000000</v>
      </c>
      <c r="P778" s="6">
        <v>-0.36809346640595048</v>
      </c>
      <c r="Q778" s="6">
        <v>-0.48768113536916219</v>
      </c>
      <c r="R778" s="6">
        <v>0.53220878790332549</v>
      </c>
      <c r="S778" s="6">
        <v>-0.73317147650273062</v>
      </c>
      <c r="T778" s="6">
        <v>0.42130356996903179</v>
      </c>
      <c r="U778" s="6">
        <v>-3.9812352616527019E-2</v>
      </c>
      <c r="V778" s="6">
        <v>0.5477680835067229</v>
      </c>
      <c r="W778" s="6">
        <v>6.5374434763427816E-2</v>
      </c>
      <c r="X778" s="6">
        <v>-0.66176886517585387</v>
      </c>
      <c r="Y778" s="6">
        <v>-1.2349406994502803</v>
      </c>
      <c r="Z778" s="6">
        <v>0.86983440251021427</v>
      </c>
      <c r="AA778" s="6">
        <v>-1.014040146074235</v>
      </c>
      <c r="AB778" s="6">
        <v>-0.48068015368575745</v>
      </c>
      <c r="AC778" s="6">
        <v>-0.25196570207858615</v>
      </c>
      <c r="AD778" s="12">
        <v>398.78056206080129</v>
      </c>
    </row>
    <row r="779" spans="1:30">
      <c r="A779" s="18" t="s">
        <v>1270</v>
      </c>
      <c r="B779" s="18" t="s">
        <v>2947</v>
      </c>
      <c r="C779" s="18" t="s">
        <v>3585</v>
      </c>
      <c r="D779" s="9">
        <v>129790000000</v>
      </c>
      <c r="E779" s="9">
        <v>112059000000</v>
      </c>
      <c r="F779" s="10">
        <v>92285000000</v>
      </c>
      <c r="G779" s="10">
        <v>46774000000</v>
      </c>
      <c r="H779" s="9">
        <v>12823000000</v>
      </c>
      <c r="I779" s="9">
        <v>17583000000</v>
      </c>
      <c r="J779" s="10">
        <v>20798000000</v>
      </c>
      <c r="K779" s="10">
        <v>16580000000</v>
      </c>
      <c r="L779" s="9">
        <v>5306000000</v>
      </c>
      <c r="M779" s="9">
        <v>5400000000</v>
      </c>
      <c r="N779" s="10">
        <v>9703000000</v>
      </c>
      <c r="O779" s="12">
        <v>4708000000</v>
      </c>
      <c r="P779" s="6">
        <v>0.16927429081806655</v>
      </c>
      <c r="Q779" s="6">
        <v>-0.42542054046176775</v>
      </c>
      <c r="R779" s="6">
        <v>-0.40631668708922486</v>
      </c>
      <c r="S779" s="6">
        <v>-0.57531345034082493</v>
      </c>
      <c r="T779" s="6">
        <v>9.8798058402034053E-2</v>
      </c>
      <c r="U779" s="6">
        <v>0.15690841431745778</v>
      </c>
      <c r="V779" s="6">
        <v>0.22536706940456194</v>
      </c>
      <c r="W779" s="6">
        <v>0.35447043229144398</v>
      </c>
      <c r="X779" s="6">
        <v>-0.12350494689314821</v>
      </c>
      <c r="Y779" s="6">
        <v>-0.1624887107103542</v>
      </c>
      <c r="Z779" s="6">
        <v>0.62402036743611278</v>
      </c>
      <c r="AA779" s="6">
        <v>0.18163185774520998</v>
      </c>
      <c r="AB779" s="6">
        <v>5.6156855744456946E-2</v>
      </c>
      <c r="AC779" s="6">
        <v>-1.759096181185843E-2</v>
      </c>
      <c r="AD779" s="12">
        <v>1902.8034627583625</v>
      </c>
    </row>
    <row r="780" spans="1:30">
      <c r="A780" s="18" t="s">
        <v>1302</v>
      </c>
      <c r="B780" s="18" t="s">
        <v>3003</v>
      </c>
      <c r="C780" s="18" t="s">
        <v>3585</v>
      </c>
      <c r="D780" s="9">
        <v>39433000000</v>
      </c>
      <c r="E780" s="9">
        <v>44210000000</v>
      </c>
      <c r="F780" s="10">
        <v>45634000000</v>
      </c>
      <c r="G780" s="10">
        <v>38072000000</v>
      </c>
      <c r="H780" s="9">
        <v>3556000000</v>
      </c>
      <c r="I780" s="9">
        <v>4157000000</v>
      </c>
      <c r="J780" s="10">
        <v>4138000000</v>
      </c>
      <c r="K780" s="10">
        <v>3461000000</v>
      </c>
      <c r="L780" s="9">
        <v>1484000000</v>
      </c>
      <c r="M780" s="9">
        <v>2475000000</v>
      </c>
      <c r="N780" s="10">
        <v>2130000000</v>
      </c>
      <c r="O780" s="12">
        <v>1195000000</v>
      </c>
      <c r="P780" s="6">
        <v>0.16480875066800074</v>
      </c>
      <c r="Q780" s="6">
        <v>9.6269759284453429E-2</v>
      </c>
      <c r="R780" s="6">
        <v>0.16592751030494252</v>
      </c>
      <c r="S780" s="6">
        <v>9.298945299923736E-2</v>
      </c>
      <c r="T780" s="6">
        <v>9.0178277077574615E-2</v>
      </c>
      <c r="U780" s="6">
        <v>9.402850033928975E-2</v>
      </c>
      <c r="V780" s="6">
        <v>9.0678003243195859E-2</v>
      </c>
      <c r="W780" s="6">
        <v>9.0906703088884225E-2</v>
      </c>
      <c r="X780" s="6">
        <v>5.898636623773406E-2</v>
      </c>
      <c r="Y780" s="6">
        <v>0.42076096960962667</v>
      </c>
      <c r="Z780" s="6">
        <v>0.32358971295486372</v>
      </c>
      <c r="AA780" s="6">
        <v>-0.23980788323041954</v>
      </c>
      <c r="AB780" s="6">
        <v>0.1369162420613248</v>
      </c>
      <c r="AC780" s="6">
        <v>7.9673407812840824E-2</v>
      </c>
      <c r="AD780" s="12">
        <v>2388.1967213114758</v>
      </c>
    </row>
    <row r="781" spans="1:30">
      <c r="A781" s="18" t="s">
        <v>476</v>
      </c>
      <c r="B781" s="18" t="s">
        <v>2187</v>
      </c>
      <c r="C781" s="18" t="s">
        <v>3585</v>
      </c>
      <c r="D781" s="9"/>
      <c r="E781" s="9"/>
      <c r="F781" s="10"/>
      <c r="G781" s="10">
        <v>1453258000000</v>
      </c>
      <c r="H781" s="9"/>
      <c r="I781" s="9"/>
      <c r="J781" s="10"/>
      <c r="K781" s="10">
        <v>293505000000</v>
      </c>
      <c r="L781" s="9"/>
      <c r="M781" s="9"/>
      <c r="N781" s="10"/>
      <c r="O781" s="12">
        <v>46484000000</v>
      </c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12"/>
    </row>
    <row r="782" spans="1:30">
      <c r="A782" s="18" t="s">
        <v>2918</v>
      </c>
      <c r="B782" s="18" t="s">
        <v>2919</v>
      </c>
      <c r="C782" s="18" t="s">
        <v>3585</v>
      </c>
      <c r="D782" s="9">
        <v>107514000000</v>
      </c>
      <c r="E782" s="9">
        <v>83234000000</v>
      </c>
      <c r="F782" s="10">
        <v>84293000000</v>
      </c>
      <c r="G782" s="10">
        <v>113075000000</v>
      </c>
      <c r="H782" s="9">
        <v>36844000000</v>
      </c>
      <c r="I782" s="9">
        <v>27498000000</v>
      </c>
      <c r="J782" s="10">
        <v>29856000000</v>
      </c>
      <c r="K782" s="10">
        <v>32357000000</v>
      </c>
      <c r="L782" s="9">
        <v>4795000000</v>
      </c>
      <c r="M782" s="9">
        <v>2037000000</v>
      </c>
      <c r="N782" s="10">
        <v>2666000000</v>
      </c>
      <c r="O782" s="12">
        <v>3755000000</v>
      </c>
      <c r="P782" s="6">
        <v>-0.16165658303503774</v>
      </c>
      <c r="Q782" s="6">
        <v>-0.47508587347533038</v>
      </c>
      <c r="R782" s="6">
        <v>-0.26198549794535958</v>
      </c>
      <c r="S782" s="6">
        <v>0.20522456787346025</v>
      </c>
      <c r="T782" s="6">
        <v>0.34269025429246425</v>
      </c>
      <c r="U782" s="6">
        <v>0.33036980080255662</v>
      </c>
      <c r="V782" s="6">
        <v>0.35419311212081667</v>
      </c>
      <c r="W782" s="6">
        <v>0.28615520672120276</v>
      </c>
      <c r="X782" s="6">
        <v>-1.9232112120471878E-2</v>
      </c>
      <c r="Y782" s="6">
        <v>-0.6379765035657291</v>
      </c>
      <c r="Z782" s="6">
        <v>-0.4508308045200794</v>
      </c>
      <c r="AA782" s="6">
        <v>0.10317877164353607</v>
      </c>
      <c r="AB782" s="6">
        <v>-0.22111751217816733</v>
      </c>
      <c r="AC782" s="6">
        <v>-5.722244048338837E-2</v>
      </c>
      <c r="AD782" s="12">
        <v>1226.6162680063528</v>
      </c>
    </row>
    <row r="783" spans="1:30">
      <c r="A783" s="18" t="s">
        <v>477</v>
      </c>
      <c r="B783" s="18" t="s">
        <v>2188</v>
      </c>
      <c r="C783" s="18" t="s">
        <v>3618</v>
      </c>
      <c r="D783" s="9">
        <v>31379000000</v>
      </c>
      <c r="E783" s="9">
        <v>180532000000</v>
      </c>
      <c r="F783" s="10">
        <v>393399000000</v>
      </c>
      <c r="G783" s="10">
        <v>0</v>
      </c>
      <c r="H783" s="9">
        <v>2376000000</v>
      </c>
      <c r="I783" s="9">
        <v>20887000000</v>
      </c>
      <c r="J783" s="10">
        <v>32314000000</v>
      </c>
      <c r="K783" s="10">
        <v>0</v>
      </c>
      <c r="L783" s="9">
        <v>-5792000000</v>
      </c>
      <c r="M783" s="9">
        <v>9992000000</v>
      </c>
      <c r="N783" s="10">
        <v>11930000000</v>
      </c>
      <c r="O783" s="12">
        <v>0</v>
      </c>
      <c r="P783" s="6">
        <v>-0.71744564295750513</v>
      </c>
      <c r="Q783" s="6">
        <v>0.33230732049319955</v>
      </c>
      <c r="R783" s="6">
        <v>1.2962079696286004</v>
      </c>
      <c r="S783" s="6">
        <v>-1</v>
      </c>
      <c r="T783" s="6">
        <v>7.5719430192166731E-2</v>
      </c>
      <c r="U783" s="6">
        <v>0.11569694015465402</v>
      </c>
      <c r="V783" s="6">
        <v>8.2140523997264861E-2</v>
      </c>
      <c r="W783" s="6" t="e">
        <v>#DIV/0!</v>
      </c>
      <c r="X783" s="6">
        <v>-7.0222754068809179</v>
      </c>
      <c r="Y783" s="6">
        <v>0.39054935818378861</v>
      </c>
      <c r="Z783" s="6">
        <v>4.3791847793523715</v>
      </c>
      <c r="AA783" s="6">
        <v>1</v>
      </c>
      <c r="AB783" s="6">
        <v>0.15263341769706695</v>
      </c>
      <c r="AC783" s="6">
        <v>-0.25</v>
      </c>
      <c r="AD783" s="12">
        <v>3561.3801551419328</v>
      </c>
    </row>
    <row r="784" spans="1:30">
      <c r="A784" s="18" t="s">
        <v>1253</v>
      </c>
      <c r="B784" s="18" t="s">
        <v>2920</v>
      </c>
      <c r="C784" s="18" t="s">
        <v>3585</v>
      </c>
      <c r="D784" s="9">
        <v>88205000000</v>
      </c>
      <c r="E784" s="9">
        <v>33487000000</v>
      </c>
      <c r="F784" s="10">
        <v>44422000000</v>
      </c>
      <c r="G784" s="10">
        <v>50115000000</v>
      </c>
      <c r="H784" s="9">
        <v>16779000000</v>
      </c>
      <c r="I784" s="9">
        <v>1458000000</v>
      </c>
      <c r="J784" s="10">
        <v>1875000000</v>
      </c>
      <c r="K784" s="10">
        <v>747000000</v>
      </c>
      <c r="L784" s="9">
        <v>13657000000</v>
      </c>
      <c r="M784" s="9">
        <v>-2410000000</v>
      </c>
      <c r="N784" s="10">
        <v>-1829000000</v>
      </c>
      <c r="O784" s="12">
        <v>-2557000000</v>
      </c>
      <c r="P784" s="6">
        <v>-0.13066978925050599</v>
      </c>
      <c r="Q784" s="6">
        <v>-0.39439672565038125</v>
      </c>
      <c r="R784" s="6">
        <v>-0.13018764589424422</v>
      </c>
      <c r="S784" s="6">
        <v>8.0668211838975074E-2</v>
      </c>
      <c r="T784" s="6">
        <v>0.19022731137690607</v>
      </c>
      <c r="U784" s="6">
        <v>4.3539283901215399E-2</v>
      </c>
      <c r="V784" s="6">
        <v>4.2208815451803161E-2</v>
      </c>
      <c r="W784" s="6">
        <v>1.4905716851242144E-2</v>
      </c>
      <c r="X784" s="6">
        <v>7.5312429111211996</v>
      </c>
      <c r="Y784" s="6">
        <v>0.19075054005027658</v>
      </c>
      <c r="Z784" s="6">
        <v>-4.1505290336830845</v>
      </c>
      <c r="AA784" s="6">
        <v>0.50398369539742172</v>
      </c>
      <c r="AB784" s="6">
        <v>-0.41872435818803166</v>
      </c>
      <c r="AC784" s="6">
        <v>-0.13932482198918808</v>
      </c>
      <c r="AD784" s="12">
        <v>1372.2000000000003</v>
      </c>
    </row>
    <row r="785" spans="1:30">
      <c r="A785" s="18" t="s">
        <v>1254</v>
      </c>
      <c r="B785" s="18" t="s">
        <v>2921</v>
      </c>
      <c r="C785" s="18" t="s">
        <v>3585</v>
      </c>
      <c r="D785" s="9">
        <v>1345000000</v>
      </c>
      <c r="E785" s="9">
        <v>1345000000</v>
      </c>
      <c r="F785" s="10">
        <v>0</v>
      </c>
      <c r="G785" s="10">
        <v>0</v>
      </c>
      <c r="H785" s="9">
        <v>-103000000</v>
      </c>
      <c r="I785" s="9">
        <v>-103000000</v>
      </c>
      <c r="J785" s="10">
        <v>0</v>
      </c>
      <c r="K785" s="10">
        <v>0</v>
      </c>
      <c r="L785" s="9">
        <v>7644000000</v>
      </c>
      <c r="M785" s="9">
        <v>7644000000</v>
      </c>
      <c r="N785" s="10">
        <v>0</v>
      </c>
      <c r="O785" s="12">
        <v>-525000000</v>
      </c>
      <c r="P785" s="6">
        <v>-0.67205419849320724</v>
      </c>
      <c r="Q785" s="6">
        <v>-0.58245415355919372</v>
      </c>
      <c r="R785" s="6">
        <v>-1</v>
      </c>
      <c r="S785" s="6">
        <v>-1</v>
      </c>
      <c r="T785" s="6">
        <v>-7.6579925650557615E-2</v>
      </c>
      <c r="U785" s="6">
        <v>-7.6579925650557615E-2</v>
      </c>
      <c r="V785" s="6" t="e">
        <v>#DIV/0!</v>
      </c>
      <c r="W785" s="6" t="e">
        <v>#DIV/0!</v>
      </c>
      <c r="X785" s="6">
        <v>2.6068064040121821</v>
      </c>
      <c r="Y785" s="6">
        <v>0.50739349800087941</v>
      </c>
      <c r="Z785" s="6">
        <v>1</v>
      </c>
      <c r="AA785" s="6">
        <v>-1.0889401377887347</v>
      </c>
      <c r="AB785" s="6">
        <v>1.0908044135855235</v>
      </c>
      <c r="AC785" s="6">
        <v>-0.11198589135011375</v>
      </c>
      <c r="AD785" s="12">
        <v>1295</v>
      </c>
    </row>
    <row r="786" spans="1:30">
      <c r="A786" s="18" t="s">
        <v>930</v>
      </c>
      <c r="B786" s="18" t="s">
        <v>2923</v>
      </c>
      <c r="C786" s="18" t="s">
        <v>3572</v>
      </c>
      <c r="D786" s="9">
        <v>16359000000</v>
      </c>
      <c r="E786" s="9">
        <v>13205000000</v>
      </c>
      <c r="F786" s="10">
        <v>0</v>
      </c>
      <c r="G786" s="10">
        <v>0</v>
      </c>
      <c r="H786" s="9">
        <v>801000000</v>
      </c>
      <c r="I786" s="9">
        <v>1385000000</v>
      </c>
      <c r="J786" s="10">
        <v>0</v>
      </c>
      <c r="K786" s="10">
        <v>0</v>
      </c>
      <c r="L786" s="9">
        <v>-2155000000</v>
      </c>
      <c r="M786" s="9">
        <v>-2777000000</v>
      </c>
      <c r="N786" s="10">
        <v>0</v>
      </c>
      <c r="O786" s="12">
        <v>0</v>
      </c>
      <c r="P786" s="6">
        <v>-0.55517496703877911</v>
      </c>
      <c r="Q786" s="6">
        <v>0.28845395047427513</v>
      </c>
      <c r="R786" s="6">
        <v>-1</v>
      </c>
      <c r="S786" s="6" t="e">
        <v>#DIV/0!</v>
      </c>
      <c r="T786" s="6">
        <v>4.896387309737759E-2</v>
      </c>
      <c r="U786" s="6">
        <v>0.10488451344187807</v>
      </c>
      <c r="V786" s="6" t="e">
        <v>#DIV/0!</v>
      </c>
      <c r="W786" s="6" t="e">
        <v>#DIV/0!</v>
      </c>
      <c r="X786" s="6">
        <v>-1.1721486930135636</v>
      </c>
      <c r="Y786" s="6">
        <v>-0.43541987817311856</v>
      </c>
      <c r="Z786" s="6">
        <v>1</v>
      </c>
      <c r="AA786" s="6" t="e">
        <v>#DIV/0!</v>
      </c>
      <c r="AB786" s="6">
        <v>-1.4375986128629359</v>
      </c>
      <c r="AC786" s="6" t="e">
        <v>#DIV/0!</v>
      </c>
      <c r="AD786" s="12">
        <v>-974.70509834798156</v>
      </c>
    </row>
    <row r="787" spans="1:30">
      <c r="A787" s="18" t="s">
        <v>478</v>
      </c>
      <c r="B787" s="18" t="s">
        <v>2189</v>
      </c>
      <c r="C787" s="18" t="s">
        <v>3591</v>
      </c>
      <c r="D787" s="9">
        <v>392920000000</v>
      </c>
      <c r="E787" s="9">
        <v>388203000000</v>
      </c>
      <c r="F787" s="10">
        <v>368787000000</v>
      </c>
      <c r="G787" s="10">
        <v>358146000000</v>
      </c>
      <c r="H787" s="9">
        <v>60289000000</v>
      </c>
      <c r="I787" s="9">
        <v>54680000000</v>
      </c>
      <c r="J787" s="10">
        <v>62638000000</v>
      </c>
      <c r="K787" s="10">
        <v>42001000000</v>
      </c>
      <c r="L787" s="9">
        <v>24516000000</v>
      </c>
      <c r="M787" s="9">
        <v>20647000000</v>
      </c>
      <c r="N787" s="10">
        <v>31588000000</v>
      </c>
      <c r="O787" s="12">
        <v>8453000000</v>
      </c>
      <c r="P787" s="6">
        <v>-4.5475619642938871E-2</v>
      </c>
      <c r="Q787" s="6">
        <v>3.1226504717933434E-2</v>
      </c>
      <c r="R787" s="6">
        <v>-0.160220105287467</v>
      </c>
      <c r="S787" s="6">
        <v>-2.3264178073622032E-2</v>
      </c>
      <c r="T787" s="6">
        <v>0.15343835895347654</v>
      </c>
      <c r="U787" s="6">
        <v>0.14085414074594993</v>
      </c>
      <c r="V787" s="6">
        <v>0.16984872026400064</v>
      </c>
      <c r="W787" s="6">
        <v>0.11727340246715026</v>
      </c>
      <c r="X787" s="6">
        <v>-0.11171132336236977</v>
      </c>
      <c r="Y787" s="6">
        <v>0.16109491047610003</v>
      </c>
      <c r="Z787" s="6">
        <v>0.18783396667576496</v>
      </c>
      <c r="AA787" s="6">
        <v>-0.62719080028459218</v>
      </c>
      <c r="AB787" s="6">
        <v>1.5867294692433864E-2</v>
      </c>
      <c r="AC787" s="6">
        <v>-0.15192245423511436</v>
      </c>
      <c r="AD787" s="12">
        <v>1080.3550387181322</v>
      </c>
    </row>
    <row r="788" spans="1:30">
      <c r="A788" s="18" t="s">
        <v>479</v>
      </c>
      <c r="B788" s="18" t="s">
        <v>2190</v>
      </c>
      <c r="C788" s="18" t="s">
        <v>3584</v>
      </c>
      <c r="D788" s="9">
        <v>1677768000000</v>
      </c>
      <c r="E788" s="9">
        <v>2055637000000</v>
      </c>
      <c r="F788" s="10">
        <v>2734920000000</v>
      </c>
      <c r="G788" s="10">
        <v>2459973337717</v>
      </c>
      <c r="H788" s="9">
        <v>169760000000</v>
      </c>
      <c r="I788" s="9">
        <v>204409000000</v>
      </c>
      <c r="J788" s="10">
        <v>220817000000</v>
      </c>
      <c r="K788" s="10">
        <v>179979929875</v>
      </c>
      <c r="L788" s="9">
        <v>87099000000</v>
      </c>
      <c r="M788" s="9">
        <v>101512000000</v>
      </c>
      <c r="N788" s="10">
        <v>111894000000</v>
      </c>
      <c r="O788" s="12">
        <v>96945948712</v>
      </c>
      <c r="P788" s="6" t="e">
        <v>#DIV/0!</v>
      </c>
      <c r="Q788" s="6" t="e">
        <v>#DIV/0!</v>
      </c>
      <c r="R788" s="6">
        <v>0.62296018794844121</v>
      </c>
      <c r="S788" s="6">
        <v>0.8364533503819267</v>
      </c>
      <c r="T788" s="6">
        <v>0.10118204662384787</v>
      </c>
      <c r="U788" s="6">
        <v>9.9438276310457541E-2</v>
      </c>
      <c r="V788" s="6">
        <v>8.0739838825267279E-2</v>
      </c>
      <c r="W788" s="6">
        <v>7.3163366088362547E-2</v>
      </c>
      <c r="X788" s="6" t="e">
        <v>#DIV/0!</v>
      </c>
      <c r="Y788" s="6" t="e">
        <v>#DIV/0!</v>
      </c>
      <c r="Z788" s="6">
        <v>0.29307894098205312</v>
      </c>
      <c r="AA788" s="6">
        <v>0.26190626374227138</v>
      </c>
      <c r="AB788" s="6">
        <v>0.3522821755210872</v>
      </c>
      <c r="AC788" s="6">
        <v>0.44999748685414098</v>
      </c>
      <c r="AD788" s="12">
        <v>6666.4915896232633</v>
      </c>
    </row>
    <row r="789" spans="1:30">
      <c r="A789" s="18" t="s">
        <v>1256</v>
      </c>
      <c r="B789" s="18" t="s">
        <v>2924</v>
      </c>
      <c r="C789" s="18" t="s">
        <v>3594</v>
      </c>
      <c r="D789" s="9">
        <v>9892000000</v>
      </c>
      <c r="E789" s="9">
        <v>8087999999.999999</v>
      </c>
      <c r="F789" s="10">
        <v>8949000000</v>
      </c>
      <c r="G789" s="10">
        <v>3303000000</v>
      </c>
      <c r="H789" s="9">
        <v>200000000</v>
      </c>
      <c r="I789" s="9">
        <v>583000000</v>
      </c>
      <c r="J789" s="10">
        <v>895000000</v>
      </c>
      <c r="K789" s="10">
        <v>436000000</v>
      </c>
      <c r="L789" s="9">
        <v>-1707000000</v>
      </c>
      <c r="M789" s="9">
        <v>-701000000</v>
      </c>
      <c r="N789" s="10">
        <v>-412000000</v>
      </c>
      <c r="O789" s="12">
        <v>-630000000</v>
      </c>
      <c r="P789" s="6">
        <v>0.24604751762353075</v>
      </c>
      <c r="Q789" s="6">
        <v>0.51605606959874195</v>
      </c>
      <c r="R789" s="6">
        <v>0.35788590573694912</v>
      </c>
      <c r="S789" s="6">
        <v>-0.14677136393214674</v>
      </c>
      <c r="T789" s="6">
        <v>2.0218358269308533E-2</v>
      </c>
      <c r="U789" s="6">
        <v>7.2082096933728995E-2</v>
      </c>
      <c r="V789" s="6">
        <v>0.10001117443289753</v>
      </c>
      <c r="W789" s="6">
        <v>0.13200121102028459</v>
      </c>
      <c r="X789" s="6">
        <v>-11.035366170670114</v>
      </c>
      <c r="Y789" s="6">
        <v>0.32494066960361839</v>
      </c>
      <c r="Z789" s="6">
        <v>-1.5296490445286146</v>
      </c>
      <c r="AA789" s="6">
        <v>0.52623006953210683</v>
      </c>
      <c r="AB789" s="6">
        <v>-30.657040397918507</v>
      </c>
      <c r="AC789" s="6">
        <v>-0.47284631766453589</v>
      </c>
      <c r="AD789" s="12">
        <v>-1724.9999999999998</v>
      </c>
    </row>
    <row r="790" spans="1:30">
      <c r="A790" s="18" t="s">
        <v>480</v>
      </c>
      <c r="B790" s="18" t="s">
        <v>2191</v>
      </c>
      <c r="C790" s="18" t="s">
        <v>3572</v>
      </c>
      <c r="D790" s="10">
        <v>655680000000</v>
      </c>
      <c r="E790" s="10">
        <v>516163000000</v>
      </c>
      <c r="F790" s="10">
        <v>357393000000</v>
      </c>
      <c r="G790" s="10">
        <v>337825000000</v>
      </c>
      <c r="H790" s="10">
        <v>74484000000</v>
      </c>
      <c r="I790" s="10">
        <v>60152000000</v>
      </c>
      <c r="J790" s="10">
        <v>45655000000</v>
      </c>
      <c r="K790" s="10">
        <v>37365000000</v>
      </c>
      <c r="L790" s="10">
        <v>6721000000</v>
      </c>
      <c r="M790" s="10">
        <v>6593000000</v>
      </c>
      <c r="N790" s="10">
        <v>-4157000000</v>
      </c>
      <c r="O790" s="12">
        <v>1263000000</v>
      </c>
      <c r="P790" s="6">
        <v>-0.26465140431595519</v>
      </c>
      <c r="Q790" s="6">
        <v>-0.39391857582060336</v>
      </c>
      <c r="R790" s="6">
        <v>-0.57971970471250112</v>
      </c>
      <c r="S790" s="6">
        <v>-0.47245042335700033</v>
      </c>
      <c r="T790" s="6">
        <v>0.11359809663250366</v>
      </c>
      <c r="U790" s="6">
        <v>0.116536830419848</v>
      </c>
      <c r="V790" s="6">
        <v>0.12774452773277598</v>
      </c>
      <c r="W790" s="6">
        <v>0.11060460297491305</v>
      </c>
      <c r="X790" s="6">
        <v>-0.37755089801592312</v>
      </c>
      <c r="Y790" s="6">
        <v>2.6798180672105546E-2</v>
      </c>
      <c r="Z790" s="6">
        <v>-1.743823897589069</v>
      </c>
      <c r="AA790" s="6">
        <v>-0.6638269655778738</v>
      </c>
      <c r="AB790" s="6">
        <v>-0.58604265604630457</v>
      </c>
      <c r="AC790" s="6">
        <v>-0.24052076073923309</v>
      </c>
      <c r="AD790" s="12">
        <v>333.97623223848217</v>
      </c>
    </row>
    <row r="791" spans="1:30">
      <c r="A791" s="18" t="s">
        <v>170</v>
      </c>
      <c r="B791" s="18" t="s">
        <v>1848</v>
      </c>
      <c r="C791" s="18" t="s">
        <v>3589</v>
      </c>
      <c r="D791" s="9">
        <v>32386000000</v>
      </c>
      <c r="E791" s="9">
        <v>26689000000</v>
      </c>
      <c r="F791" s="10">
        <v>36591000000</v>
      </c>
      <c r="G791" s="10">
        <v>14249000000</v>
      </c>
      <c r="H791" s="9">
        <v>750000000</v>
      </c>
      <c r="I791" s="9">
        <v>608000000</v>
      </c>
      <c r="J791" s="10">
        <v>2240000000</v>
      </c>
      <c r="K791" s="10">
        <v>1239000000</v>
      </c>
      <c r="L791" s="9">
        <v>-1952000000</v>
      </c>
      <c r="M791" s="9">
        <v>-2068000000</v>
      </c>
      <c r="N791" s="10">
        <v>-6872000000</v>
      </c>
      <c r="O791" s="12">
        <v>-1968000000</v>
      </c>
      <c r="P791" s="6">
        <v>-0.43529551157752555</v>
      </c>
      <c r="Q791" s="6">
        <v>-0.51706151723200244</v>
      </c>
      <c r="R791" s="6">
        <v>-0.52652450703190301</v>
      </c>
      <c r="S791" s="6">
        <v>-0.5984858189969342</v>
      </c>
      <c r="T791" s="6">
        <v>2.3158154758228865E-2</v>
      </c>
      <c r="U791" s="6">
        <v>2.2780920978680355E-2</v>
      </c>
      <c r="V791" s="6">
        <v>6.1217239211828048E-2</v>
      </c>
      <c r="W791" s="6">
        <v>8.6953470418976775E-2</v>
      </c>
      <c r="X791" s="6">
        <v>-4.0283280080368753</v>
      </c>
      <c r="Y791" s="6">
        <v>-15.60114191944211</v>
      </c>
      <c r="Z791" s="6">
        <v>-3.6774264800467993</v>
      </c>
      <c r="AA791" s="6">
        <v>-33.256257345141528</v>
      </c>
      <c r="AB791" s="6">
        <v>-5.5922789517499103</v>
      </c>
      <c r="AC791" s="6">
        <v>16.835574794596049</v>
      </c>
      <c r="AD791" s="12">
        <v>-3176.0881559572895</v>
      </c>
    </row>
    <row r="792" spans="1:30">
      <c r="A792" s="18" t="s">
        <v>481</v>
      </c>
      <c r="B792" s="18" t="s">
        <v>2192</v>
      </c>
      <c r="C792" s="18" t="s">
        <v>3584</v>
      </c>
      <c r="D792" s="9">
        <v>33706000000</v>
      </c>
      <c r="E792" s="9">
        <v>33405000000</v>
      </c>
      <c r="F792" s="10">
        <v>32369000000</v>
      </c>
      <c r="G792" s="10">
        <v>32653000000</v>
      </c>
      <c r="H792" s="9">
        <v>18149000000</v>
      </c>
      <c r="I792" s="9">
        <v>19112000000</v>
      </c>
      <c r="J792" s="10">
        <v>18611000000</v>
      </c>
      <c r="K792" s="10">
        <v>18253000000</v>
      </c>
      <c r="L792" s="9">
        <v>16847000000</v>
      </c>
      <c r="M792" s="9">
        <v>17297000000</v>
      </c>
      <c r="N792" s="10">
        <v>17629000000</v>
      </c>
      <c r="O792" s="12">
        <v>15760000000</v>
      </c>
      <c r="P792" s="6">
        <v>4.4499103811707118E-3</v>
      </c>
      <c r="Q792" s="6">
        <v>3.9259899416592857E-3</v>
      </c>
      <c r="R792" s="6">
        <v>3.1608475301354896E-2</v>
      </c>
      <c r="S792" s="6">
        <v>-4.2114852792400966E-2</v>
      </c>
      <c r="T792" s="6">
        <v>0.53845012757372579</v>
      </c>
      <c r="U792" s="6">
        <v>0.57212992067055835</v>
      </c>
      <c r="V792" s="6">
        <v>0.57496369983626305</v>
      </c>
      <c r="W792" s="6">
        <v>0.5589991731234496</v>
      </c>
      <c r="X792" s="6">
        <v>-1.6402769954732541E-2</v>
      </c>
      <c r="Y792" s="6">
        <v>3.2124158591405695E-2</v>
      </c>
      <c r="Z792" s="6">
        <v>5.7781528016210414E-2</v>
      </c>
      <c r="AA792" s="6">
        <v>-6.1871755537709509E-2</v>
      </c>
      <c r="AB792" s="6">
        <v>3.1306164303227968E-2</v>
      </c>
      <c r="AC792" s="6">
        <v>1.2885013116454402E-2</v>
      </c>
      <c r="AD792" s="12">
        <v>27013.200000000004</v>
      </c>
    </row>
    <row r="793" spans="1:30">
      <c r="A793" s="18" t="s">
        <v>482</v>
      </c>
      <c r="B793" s="18" t="s">
        <v>2193</v>
      </c>
      <c r="C793" s="18" t="s">
        <v>3584</v>
      </c>
      <c r="D793" s="9">
        <v>9290000000</v>
      </c>
      <c r="E793" s="9">
        <v>4788000000</v>
      </c>
      <c r="F793" s="10">
        <v>6679000000</v>
      </c>
      <c r="G793" s="10">
        <v>3427000000</v>
      </c>
      <c r="H793" s="9">
        <v>-12249000000</v>
      </c>
      <c r="I793" s="9">
        <v>-49858000000</v>
      </c>
      <c r="J793" s="10">
        <v>81438000000</v>
      </c>
      <c r="K793" s="10">
        <v>-11344000000</v>
      </c>
      <c r="L793" s="9">
        <v>-15377000000</v>
      </c>
      <c r="M793" s="9">
        <v>-52523000000</v>
      </c>
      <c r="N793" s="10">
        <v>79073000000</v>
      </c>
      <c r="O793" s="12">
        <v>-14006000000</v>
      </c>
      <c r="P793" s="6">
        <v>1.9788495848290406</v>
      </c>
      <c r="Q793" s="6">
        <v>0.33873191311533252</v>
      </c>
      <c r="R793" s="6">
        <v>-0.90908429898894205</v>
      </c>
      <c r="S793" s="6">
        <v>-0.47410284761355254</v>
      </c>
      <c r="T793" s="6">
        <v>-1.3185145317545748</v>
      </c>
      <c r="U793" s="6">
        <v>-10.413116123642439</v>
      </c>
      <c r="V793" s="6">
        <v>12.193142686030843</v>
      </c>
      <c r="W793" s="6">
        <v>-3.310183834257368</v>
      </c>
      <c r="X793" s="6">
        <v>1.9298298341651077E-2</v>
      </c>
      <c r="Y793" s="6">
        <v>-2.924431545162308</v>
      </c>
      <c r="Z793" s="6">
        <v>8.6158398187418078E-2</v>
      </c>
      <c r="AA793" s="6">
        <v>0.84509877594825789</v>
      </c>
      <c r="AB793" s="6">
        <v>-2.7613039939933062</v>
      </c>
      <c r="AC793" s="6">
        <v>-4.7152734669135998E-2</v>
      </c>
      <c r="AD793" s="12">
        <v>-56.322067594433364</v>
      </c>
    </row>
    <row r="794" spans="1:30">
      <c r="A794" s="18" t="s">
        <v>483</v>
      </c>
      <c r="B794" s="18" t="s">
        <v>2194</v>
      </c>
      <c r="C794" s="18" t="s">
        <v>3589</v>
      </c>
      <c r="D794" s="9">
        <v>193251000000</v>
      </c>
      <c r="E794" s="9">
        <v>292088000000</v>
      </c>
      <c r="F794" s="10">
        <v>227501000000</v>
      </c>
      <c r="G794" s="10">
        <v>0</v>
      </c>
      <c r="H794" s="9">
        <v>34379000000</v>
      </c>
      <c r="I794" s="9">
        <v>32500999999.999996</v>
      </c>
      <c r="J794" s="10">
        <v>47138000000</v>
      </c>
      <c r="K794" s="10">
        <v>0</v>
      </c>
      <c r="L794" s="9">
        <v>7181000000</v>
      </c>
      <c r="M794" s="9">
        <v>3622000000</v>
      </c>
      <c r="N794" s="10">
        <v>4514000000</v>
      </c>
      <c r="O794" s="12">
        <v>0</v>
      </c>
      <c r="P794" s="6">
        <v>-0.22632697639104546</v>
      </c>
      <c r="Q794" s="6">
        <v>0.70801494838094337</v>
      </c>
      <c r="R794" s="6">
        <v>-0.49946616297479463</v>
      </c>
      <c r="S794" s="6">
        <v>-1</v>
      </c>
      <c r="T794" s="6">
        <v>0.1778981738774961</v>
      </c>
      <c r="U794" s="6">
        <v>0.1112712607159486</v>
      </c>
      <c r="V794" s="6">
        <v>0.20719908923477259</v>
      </c>
      <c r="W794" s="6" t="e">
        <v>#DIV/0!</v>
      </c>
      <c r="X794" s="6">
        <v>-0.32475488422695964</v>
      </c>
      <c r="Y794" s="6">
        <v>2.876521293529184</v>
      </c>
      <c r="Z794" s="6">
        <v>-0.65620543020235855</v>
      </c>
      <c r="AA794" s="6">
        <v>-1</v>
      </c>
      <c r="AB794" s="6">
        <v>-0.31451098831044311</v>
      </c>
      <c r="AC794" s="6">
        <v>-0.25</v>
      </c>
      <c r="AD794" s="12">
        <v>887.94202898550736</v>
      </c>
    </row>
    <row r="795" spans="1:30">
      <c r="A795" s="18" t="s">
        <v>484</v>
      </c>
      <c r="B795" s="18" t="s">
        <v>2196</v>
      </c>
      <c r="C795" s="18" t="s">
        <v>3589</v>
      </c>
      <c r="D795" s="10"/>
      <c r="E795" s="10"/>
      <c r="F795" s="10"/>
      <c r="G795" s="10">
        <v>0</v>
      </c>
      <c r="H795" s="10"/>
      <c r="I795" s="10"/>
      <c r="J795" s="10"/>
      <c r="K795" s="10">
        <v>0</v>
      </c>
      <c r="L795" s="10"/>
      <c r="M795" s="10"/>
      <c r="N795" s="10"/>
      <c r="O795" s="12">
        <v>0</v>
      </c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12"/>
    </row>
    <row r="796" spans="1:30">
      <c r="A796" s="18" t="s">
        <v>1258</v>
      </c>
      <c r="B796" s="18" t="s">
        <v>2930</v>
      </c>
      <c r="C796" s="18" t="s">
        <v>3589</v>
      </c>
      <c r="D796" s="9">
        <v>157772000000</v>
      </c>
      <c r="E796" s="9">
        <v>89633000000</v>
      </c>
      <c r="F796" s="10">
        <v>91887000000</v>
      </c>
      <c r="G796" s="10">
        <v>0</v>
      </c>
      <c r="H796" s="9">
        <v>33675000000</v>
      </c>
      <c r="I796" s="9">
        <v>28925000000</v>
      </c>
      <c r="J796" s="10">
        <v>26010000000</v>
      </c>
      <c r="K796" s="10">
        <v>0</v>
      </c>
      <c r="L796" s="9">
        <v>2903000000</v>
      </c>
      <c r="M796" s="9">
        <v>633000000</v>
      </c>
      <c r="N796" s="10">
        <v>2014000000</v>
      </c>
      <c r="O796" s="12">
        <v>0</v>
      </c>
      <c r="P796" s="6">
        <v>1.0371963268322719</v>
      </c>
      <c r="Q796" s="6">
        <v>-1.5888060474407779E-2</v>
      </c>
      <c r="R796" s="6">
        <v>2.984790852627597E-2</v>
      </c>
      <c r="S796" s="6">
        <v>-1</v>
      </c>
      <c r="T796" s="6">
        <v>0.21344091473772278</v>
      </c>
      <c r="U796" s="6">
        <v>0.32270480738121005</v>
      </c>
      <c r="V796" s="6">
        <v>0.28306506905220541</v>
      </c>
      <c r="W796" s="6" t="e">
        <v>#DIV/0!</v>
      </c>
      <c r="X796" s="6">
        <v>-0.7018625929108373</v>
      </c>
      <c r="Y796" s="6">
        <v>-0.94878033218613467</v>
      </c>
      <c r="Z796" s="6">
        <v>0.13139477168308292</v>
      </c>
      <c r="AA796" s="6">
        <v>-1</v>
      </c>
      <c r="AB796" s="6">
        <v>-0.63999568256467465</v>
      </c>
      <c r="AC796" s="6">
        <v>-0.25</v>
      </c>
      <c r="AD796" s="12">
        <v>388.11514502219603</v>
      </c>
    </row>
    <row r="797" spans="1:30">
      <c r="A797" s="18" t="s">
        <v>1259</v>
      </c>
      <c r="B797" s="18" t="s">
        <v>2931</v>
      </c>
      <c r="C797" s="18" t="s">
        <v>3584</v>
      </c>
      <c r="D797" s="9">
        <v>355295000000</v>
      </c>
      <c r="E797" s="9">
        <v>274224000000</v>
      </c>
      <c r="F797" s="10">
        <v>433012000000</v>
      </c>
      <c r="G797" s="10">
        <v>257092000000</v>
      </c>
      <c r="H797" s="9">
        <v>13385000000</v>
      </c>
      <c r="I797" s="9">
        <v>-1566000000</v>
      </c>
      <c r="J797" s="10">
        <v>74485000000</v>
      </c>
      <c r="K797" s="10">
        <v>59814000000</v>
      </c>
      <c r="L797" s="9">
        <v>-101417000000</v>
      </c>
      <c r="M797" s="9">
        <v>-120034000000</v>
      </c>
      <c r="N797" s="10">
        <v>-157966000000</v>
      </c>
      <c r="O797" s="12">
        <v>3559000000</v>
      </c>
      <c r="P797" s="6">
        <v>2.3062510946931378E-2</v>
      </c>
      <c r="Q797" s="6">
        <v>-0.27544155739514425</v>
      </c>
      <c r="R797" s="6">
        <v>-0.30541321343845973</v>
      </c>
      <c r="S797" s="6">
        <v>-0.33639891157090779</v>
      </c>
      <c r="T797" s="6">
        <v>3.767291968645773E-2</v>
      </c>
      <c r="U797" s="6">
        <v>-5.7106598984771571E-3</v>
      </c>
      <c r="V797" s="6">
        <v>0.17201601803183283</v>
      </c>
      <c r="W797" s="6">
        <v>0.23265601418947304</v>
      </c>
      <c r="X797" s="6">
        <v>-3.4071044139011262</v>
      </c>
      <c r="Y797" s="6">
        <v>-4.3131619643449906</v>
      </c>
      <c r="Z797" s="6">
        <v>-4.6836660619896389</v>
      </c>
      <c r="AA797" s="6">
        <v>-0.50302390092602867</v>
      </c>
      <c r="AB797" s="6">
        <v>-3.6417500565840002</v>
      </c>
      <c r="AC797" s="6">
        <v>-1.0356157213803692</v>
      </c>
      <c r="AD797" s="12">
        <v>-12738.51890222435</v>
      </c>
    </row>
    <row r="798" spans="1:30">
      <c r="A798" s="18" t="s">
        <v>485</v>
      </c>
      <c r="B798" s="18" t="s">
        <v>2197</v>
      </c>
      <c r="C798" s="18" t="s">
        <v>3589</v>
      </c>
      <c r="D798" s="9">
        <v>84559839023</v>
      </c>
      <c r="E798" s="9">
        <v>157772000000</v>
      </c>
      <c r="F798" s="10">
        <v>89633000000</v>
      </c>
      <c r="G798" s="10">
        <v>91887000000</v>
      </c>
      <c r="H798" s="9">
        <v>30003352124</v>
      </c>
      <c r="I798" s="9">
        <v>33675000000</v>
      </c>
      <c r="J798" s="10">
        <v>28925000000</v>
      </c>
      <c r="K798" s="10">
        <v>26010000000</v>
      </c>
      <c r="L798" s="9">
        <v>4720760592</v>
      </c>
      <c r="M798" s="9">
        <v>2903000000</v>
      </c>
      <c r="N798" s="10">
        <v>633000000</v>
      </c>
      <c r="O798" s="12">
        <v>2014000000</v>
      </c>
      <c r="P798" s="6">
        <v>0.21098904484712025</v>
      </c>
      <c r="Q798" s="6">
        <v>1.0371963268322719</v>
      </c>
      <c r="R798" s="6">
        <v>-1.5888060474407779E-2</v>
      </c>
      <c r="S798" s="6">
        <v>2.984790852627597E-2</v>
      </c>
      <c r="T798" s="6">
        <v>0.35481799008438492</v>
      </c>
      <c r="U798" s="6">
        <v>0.21344091473772278</v>
      </c>
      <c r="V798" s="6">
        <v>0.32270480738121005</v>
      </c>
      <c r="W798" s="6">
        <v>0.28306506905220541</v>
      </c>
      <c r="X798" s="6">
        <v>-0.55518360217826124</v>
      </c>
      <c r="Y798" s="6">
        <v>-0.7018625929108373</v>
      </c>
      <c r="Z798" s="6">
        <v>-0.94878033218613467</v>
      </c>
      <c r="AA798" s="6">
        <v>0.13139477168308292</v>
      </c>
      <c r="AB798" s="6">
        <v>-0.63999568256467465</v>
      </c>
      <c r="AC798" s="6" t="e">
        <v>#DIV/0!</v>
      </c>
      <c r="AD798" s="12">
        <v>718.24103363105144</v>
      </c>
    </row>
    <row r="799" spans="1:30">
      <c r="A799" s="18" t="s">
        <v>486</v>
      </c>
      <c r="B799" s="18" t="s">
        <v>2198</v>
      </c>
      <c r="C799" s="18" t="s">
        <v>3589</v>
      </c>
      <c r="D799" s="9">
        <v>387419497169</v>
      </c>
      <c r="E799" s="9">
        <v>355295000000</v>
      </c>
      <c r="F799" s="10">
        <v>274224000000</v>
      </c>
      <c r="G799" s="10">
        <v>433012000000</v>
      </c>
      <c r="H799" s="9">
        <v>48657916417</v>
      </c>
      <c r="I799" s="9">
        <v>13385000000</v>
      </c>
      <c r="J799" s="10">
        <v>-1566000000</v>
      </c>
      <c r="K799" s="10">
        <v>74485000000</v>
      </c>
      <c r="L799" s="9">
        <v>7161310185</v>
      </c>
      <c r="M799" s="9">
        <v>-101417000000</v>
      </c>
      <c r="N799" s="10">
        <v>-120034000000</v>
      </c>
      <c r="O799" s="12">
        <v>-157966000000</v>
      </c>
      <c r="P799" s="6">
        <v>0.17339648512940709</v>
      </c>
      <c r="Q799" s="6">
        <v>2.3062510946931378E-2</v>
      </c>
      <c r="R799" s="6">
        <v>-0.27544155739514425</v>
      </c>
      <c r="S799" s="6">
        <v>-0.30541321343845973</v>
      </c>
      <c r="T799" s="6">
        <v>0.12559490880701457</v>
      </c>
      <c r="U799" s="6">
        <v>3.767291968645773E-2</v>
      </c>
      <c r="V799" s="6">
        <v>-5.7106598984771571E-3</v>
      </c>
      <c r="W799" s="6">
        <v>0.17201601803183283</v>
      </c>
      <c r="X799" s="6">
        <v>-0.80773504150583519</v>
      </c>
      <c r="Y799" s="6">
        <v>-3.4071044139011262</v>
      </c>
      <c r="Z799" s="6">
        <v>-4.3131619643449906</v>
      </c>
      <c r="AA799" s="6">
        <v>-4.6836660619896389</v>
      </c>
      <c r="AB799" s="6">
        <v>-3.6417500565840002</v>
      </c>
      <c r="AC799" s="6">
        <v>-6.0142786355456241</v>
      </c>
      <c r="AD799" s="12">
        <v>-12616.429984645642</v>
      </c>
    </row>
    <row r="800" spans="1:30">
      <c r="A800" s="18" t="s">
        <v>1260</v>
      </c>
      <c r="B800" s="18" t="s">
        <v>2932</v>
      </c>
      <c r="C800" s="18" t="s">
        <v>3584</v>
      </c>
    </row>
    <row r="801" spans="1:3">
      <c r="A801" s="18" t="s">
        <v>171</v>
      </c>
      <c r="B801" s="18" t="s">
        <v>1849</v>
      </c>
      <c r="C801" s="18" t="s">
        <v>3591</v>
      </c>
    </row>
    <row r="802" spans="1:3">
      <c r="A802" s="18" t="s">
        <v>1271</v>
      </c>
      <c r="B802" s="18" t="s">
        <v>2949</v>
      </c>
      <c r="C802" s="18" t="s">
        <v>3589</v>
      </c>
    </row>
    <row r="803" spans="1:3">
      <c r="A803" s="18" t="s">
        <v>2651</v>
      </c>
      <c r="B803" s="18" t="s">
        <v>2652</v>
      </c>
      <c r="C803" s="18" t="s">
        <v>3613</v>
      </c>
    </row>
    <row r="804" spans="1:3">
      <c r="A804" s="18" t="s">
        <v>487</v>
      </c>
      <c r="B804" s="18" t="s">
        <v>2199</v>
      </c>
      <c r="C804" s="18" t="s">
        <v>3592</v>
      </c>
    </row>
    <row r="805" spans="1:3">
      <c r="A805" s="18" t="s">
        <v>1262</v>
      </c>
      <c r="B805" s="18" t="s">
        <v>2934</v>
      </c>
      <c r="C805" s="18" t="s">
        <v>3606</v>
      </c>
    </row>
    <row r="806" spans="1:3">
      <c r="A806" s="18" t="s">
        <v>1263</v>
      </c>
      <c r="B806" s="18" t="s">
        <v>2935</v>
      </c>
      <c r="C806" s="18" t="s">
        <v>3578</v>
      </c>
    </row>
    <row r="807" spans="1:3">
      <c r="A807" s="18" t="s">
        <v>488</v>
      </c>
      <c r="B807" s="18" t="s">
        <v>2200</v>
      </c>
      <c r="C807" s="18" t="s">
        <v>3587</v>
      </c>
    </row>
    <row r="808" spans="1:3">
      <c r="A808" s="18" t="s">
        <v>172</v>
      </c>
      <c r="B808" s="18" t="s">
        <v>1850</v>
      </c>
      <c r="C808" s="18" t="s">
        <v>3583</v>
      </c>
    </row>
    <row r="809" spans="1:3">
      <c r="A809" s="18" t="s">
        <v>1264</v>
      </c>
      <c r="B809" s="18" t="s">
        <v>2936</v>
      </c>
      <c r="C809" s="18" t="s">
        <v>3583</v>
      </c>
    </row>
    <row r="810" spans="1:3">
      <c r="A810" s="18" t="s">
        <v>489</v>
      </c>
      <c r="B810" s="18" t="s">
        <v>2201</v>
      </c>
      <c r="C810" s="18" t="s">
        <v>3584</v>
      </c>
    </row>
    <row r="811" spans="1:3">
      <c r="A811" s="18" t="s">
        <v>173</v>
      </c>
      <c r="B811" s="18" t="s">
        <v>1851</v>
      </c>
      <c r="C811" s="18" t="s">
        <v>3584</v>
      </c>
    </row>
    <row r="812" spans="1:3">
      <c r="A812" s="18" t="s">
        <v>1273</v>
      </c>
      <c r="B812" s="18" t="s">
        <v>2951</v>
      </c>
      <c r="C812" s="18" t="s">
        <v>3589</v>
      </c>
    </row>
    <row r="813" spans="1:3">
      <c r="A813" s="18" t="s">
        <v>174</v>
      </c>
      <c r="B813" s="18" t="s">
        <v>1852</v>
      </c>
      <c r="C813" s="18" t="s">
        <v>3585</v>
      </c>
    </row>
    <row r="814" spans="1:3">
      <c r="A814" s="18" t="s">
        <v>490</v>
      </c>
      <c r="B814" s="18" t="s">
        <v>2202</v>
      </c>
      <c r="C814" s="18" t="s">
        <v>3584</v>
      </c>
    </row>
    <row r="815" spans="1:3">
      <c r="A815" s="18" t="s">
        <v>1265</v>
      </c>
      <c r="B815" s="18" t="s">
        <v>2937</v>
      </c>
      <c r="C815" s="18" t="s">
        <v>3606</v>
      </c>
    </row>
    <row r="816" spans="1:3">
      <c r="A816" s="18" t="s">
        <v>1275</v>
      </c>
      <c r="B816" s="18" t="s">
        <v>2954</v>
      </c>
      <c r="C816" s="18" t="s">
        <v>3606</v>
      </c>
    </row>
    <row r="817" spans="1:3">
      <c r="A817" s="18" t="s">
        <v>175</v>
      </c>
      <c r="B817" s="18" t="s">
        <v>1853</v>
      </c>
      <c r="C817" s="18" t="s">
        <v>3578</v>
      </c>
    </row>
    <row r="818" spans="1:3">
      <c r="A818" s="18" t="s">
        <v>491</v>
      </c>
      <c r="B818" s="18" t="s">
        <v>2203</v>
      </c>
      <c r="C818" s="18" t="s">
        <v>3590</v>
      </c>
    </row>
    <row r="819" spans="1:3">
      <c r="A819" s="18" t="s">
        <v>2938</v>
      </c>
      <c r="B819" s="18" t="s">
        <v>2939</v>
      </c>
      <c r="C819" s="18" t="s">
        <v>3584</v>
      </c>
    </row>
    <row r="820" spans="1:3">
      <c r="A820" s="18" t="s">
        <v>904</v>
      </c>
      <c r="B820" s="18" t="s">
        <v>2940</v>
      </c>
      <c r="C820" s="18" t="s">
        <v>3606</v>
      </c>
    </row>
    <row r="821" spans="1:3">
      <c r="A821" s="18" t="s">
        <v>1605</v>
      </c>
      <c r="B821" s="18" t="s">
        <v>2942</v>
      </c>
      <c r="C821" s="18" t="s">
        <v>3574</v>
      </c>
    </row>
    <row r="822" spans="1:3">
      <c r="A822" s="18" t="s">
        <v>176</v>
      </c>
      <c r="B822" s="18" t="s">
        <v>1855</v>
      </c>
      <c r="C822" s="18" t="s">
        <v>3595</v>
      </c>
    </row>
    <row r="823" spans="1:3">
      <c r="A823" s="18" t="s">
        <v>177</v>
      </c>
      <c r="B823" s="18" t="s">
        <v>1856</v>
      </c>
      <c r="C823" s="18" t="s">
        <v>3578</v>
      </c>
    </row>
    <row r="824" spans="1:3">
      <c r="A824" s="18" t="s">
        <v>492</v>
      </c>
      <c r="B824" s="18" t="s">
        <v>2204</v>
      </c>
      <c r="C824" s="18" t="s">
        <v>3584</v>
      </c>
    </row>
    <row r="825" spans="1:3">
      <c r="A825" s="18" t="s">
        <v>178</v>
      </c>
      <c r="B825" s="18" t="s">
        <v>1857</v>
      </c>
      <c r="C825" s="18" t="s">
        <v>3578</v>
      </c>
    </row>
    <row r="826" spans="1:3">
      <c r="A826" s="18" t="s">
        <v>1267</v>
      </c>
      <c r="B826" s="18" t="s">
        <v>2943</v>
      </c>
      <c r="C826" s="18" t="s">
        <v>3584</v>
      </c>
    </row>
    <row r="827" spans="1:3">
      <c r="A827" s="18" t="s">
        <v>1257</v>
      </c>
      <c r="B827" s="18" t="s">
        <v>2929</v>
      </c>
      <c r="C827" s="18" t="s">
        <v>3584</v>
      </c>
    </row>
    <row r="828" spans="1:3">
      <c r="A828" s="18" t="s">
        <v>1266</v>
      </c>
      <c r="B828" s="18" t="s">
        <v>2941</v>
      </c>
      <c r="C828" s="18" t="s">
        <v>3584</v>
      </c>
    </row>
    <row r="829" spans="1:3">
      <c r="A829" s="18" t="s">
        <v>493</v>
      </c>
      <c r="B829" s="18" t="s">
        <v>2205</v>
      </c>
      <c r="C829" s="18" t="s">
        <v>3584</v>
      </c>
    </row>
    <row r="830" spans="1:3">
      <c r="A830" s="18" t="s">
        <v>952</v>
      </c>
      <c r="B830" s="18" t="s">
        <v>2945</v>
      </c>
      <c r="C830" s="18" t="s">
        <v>3589</v>
      </c>
    </row>
    <row r="831" spans="1:3">
      <c r="A831" s="18" t="s">
        <v>1261</v>
      </c>
      <c r="B831" s="18" t="s">
        <v>2933</v>
      </c>
      <c r="C831" s="18" t="s">
        <v>3584</v>
      </c>
    </row>
    <row r="832" spans="1:3">
      <c r="A832" s="18" t="s">
        <v>933</v>
      </c>
      <c r="B832" s="18" t="s">
        <v>2448</v>
      </c>
      <c r="C832" s="18" t="s">
        <v>3584</v>
      </c>
    </row>
    <row r="833" spans="1:3">
      <c r="A833" s="18" t="s">
        <v>179</v>
      </c>
      <c r="B833" s="18" t="s">
        <v>1858</v>
      </c>
      <c r="C833" s="18" t="s">
        <v>3599</v>
      </c>
    </row>
    <row r="834" spans="1:3">
      <c r="A834" s="18" t="s">
        <v>1268</v>
      </c>
      <c r="B834" s="18" t="s">
        <v>2944</v>
      </c>
      <c r="C834" s="18" t="s">
        <v>3606</v>
      </c>
    </row>
    <row r="835" spans="1:3">
      <c r="A835" s="18" t="s">
        <v>1269</v>
      </c>
      <c r="B835" s="18" t="s">
        <v>2946</v>
      </c>
      <c r="C835" s="18" t="s">
        <v>3584</v>
      </c>
    </row>
    <row r="836" spans="1:3">
      <c r="A836" s="18" t="s">
        <v>494</v>
      </c>
      <c r="B836" s="18" t="s">
        <v>2206</v>
      </c>
      <c r="C836" s="18" t="s">
        <v>3589</v>
      </c>
    </row>
    <row r="837" spans="1:3">
      <c r="A837" s="18" t="s">
        <v>180</v>
      </c>
      <c r="B837" s="18" t="s">
        <v>1859</v>
      </c>
      <c r="C837" s="18" t="s">
        <v>3584</v>
      </c>
    </row>
    <row r="838" spans="1:3">
      <c r="A838" s="18" t="s">
        <v>181</v>
      </c>
      <c r="B838" s="18" t="s">
        <v>2948</v>
      </c>
      <c r="C838" s="18" t="s">
        <v>3601</v>
      </c>
    </row>
    <row r="839" spans="1:3">
      <c r="A839" s="18" t="s">
        <v>1272</v>
      </c>
      <c r="B839" s="18" t="s">
        <v>2950</v>
      </c>
      <c r="C839" s="18" t="s">
        <v>3576</v>
      </c>
    </row>
    <row r="840" spans="1:3">
      <c r="A840" s="18" t="s">
        <v>495</v>
      </c>
      <c r="B840" s="18" t="s">
        <v>2207</v>
      </c>
      <c r="C840" s="18" t="s">
        <v>3589</v>
      </c>
    </row>
    <row r="841" spans="1:3">
      <c r="A841" s="18" t="s">
        <v>182</v>
      </c>
      <c r="B841" s="18" t="s">
        <v>1861</v>
      </c>
      <c r="C841" s="18" t="s">
        <v>3591</v>
      </c>
    </row>
    <row r="842" spans="1:3">
      <c r="A842" s="18" t="s">
        <v>1274</v>
      </c>
      <c r="B842" s="18" t="s">
        <v>2952</v>
      </c>
      <c r="C842" s="18" t="s">
        <v>3641</v>
      </c>
    </row>
    <row r="843" spans="1:3">
      <c r="A843" s="18" t="s">
        <v>496</v>
      </c>
      <c r="B843" s="18" t="s">
        <v>2208</v>
      </c>
      <c r="C843" s="18" t="s">
        <v>3584</v>
      </c>
    </row>
    <row r="844" spans="1:3">
      <c r="A844" s="18" t="s">
        <v>768</v>
      </c>
      <c r="B844" s="18" t="s">
        <v>1860</v>
      </c>
      <c r="C844" s="18" t="s">
        <v>3579</v>
      </c>
    </row>
    <row r="845" spans="1:3">
      <c r="A845" s="18" t="s">
        <v>497</v>
      </c>
      <c r="B845" s="18" t="s">
        <v>2209</v>
      </c>
      <c r="C845" s="18" t="s">
        <v>3635</v>
      </c>
    </row>
    <row r="846" spans="1:3">
      <c r="A846" s="18" t="s">
        <v>2956</v>
      </c>
      <c r="B846" s="18" t="s">
        <v>2957</v>
      </c>
      <c r="C846" s="18" t="s">
        <v>3595</v>
      </c>
    </row>
    <row r="847" spans="1:3">
      <c r="A847" s="18" t="s">
        <v>498</v>
      </c>
      <c r="B847" s="18" t="s">
        <v>2210</v>
      </c>
      <c r="C847" s="18" t="s">
        <v>3610</v>
      </c>
    </row>
    <row r="848" spans="1:3">
      <c r="A848" s="18" t="s">
        <v>183</v>
      </c>
      <c r="B848" s="18" t="s">
        <v>1862</v>
      </c>
      <c r="C848" s="18" t="s">
        <v>3579</v>
      </c>
    </row>
    <row r="849" spans="1:3">
      <c r="A849" s="18" t="s">
        <v>499</v>
      </c>
      <c r="B849" s="18" t="s">
        <v>2213</v>
      </c>
      <c r="C849" s="18" t="s">
        <v>3583</v>
      </c>
    </row>
    <row r="850" spans="1:3">
      <c r="A850" s="18" t="s">
        <v>500</v>
      </c>
      <c r="B850" s="18" t="s">
        <v>2214</v>
      </c>
      <c r="C850" s="18" t="s">
        <v>3591</v>
      </c>
    </row>
    <row r="851" spans="1:3">
      <c r="A851" s="18" t="s">
        <v>184</v>
      </c>
      <c r="B851" s="18" t="s">
        <v>1863</v>
      </c>
      <c r="C851" s="18" t="s">
        <v>3584</v>
      </c>
    </row>
    <row r="852" spans="1:3">
      <c r="A852" s="18" t="s">
        <v>3528</v>
      </c>
      <c r="B852" s="18" t="s">
        <v>3529</v>
      </c>
      <c r="C852" s="18" t="s">
        <v>3591</v>
      </c>
    </row>
    <row r="853" spans="1:3">
      <c r="A853" s="18" t="s">
        <v>501</v>
      </c>
      <c r="B853" s="18" t="s">
        <v>2215</v>
      </c>
      <c r="C853" s="18" t="s">
        <v>3584</v>
      </c>
    </row>
    <row r="854" spans="1:3">
      <c r="A854" s="18" t="s">
        <v>185</v>
      </c>
      <c r="B854" s="18" t="s">
        <v>1864</v>
      </c>
      <c r="C854" s="18" t="s">
        <v>3597</v>
      </c>
    </row>
    <row r="855" spans="1:3">
      <c r="A855" s="18" t="s">
        <v>1281</v>
      </c>
      <c r="B855" s="18" t="s">
        <v>2963</v>
      </c>
      <c r="C855" s="18" t="s">
        <v>3594</v>
      </c>
    </row>
    <row r="856" spans="1:3">
      <c r="A856" s="18" t="s">
        <v>502</v>
      </c>
      <c r="B856" s="18" t="s">
        <v>2216</v>
      </c>
      <c r="C856" s="18" t="s">
        <v>3573</v>
      </c>
    </row>
    <row r="857" spans="1:3">
      <c r="A857" s="18" t="s">
        <v>1282</v>
      </c>
      <c r="B857" s="18" t="s">
        <v>2964</v>
      </c>
      <c r="C857" s="18" t="s">
        <v>3628</v>
      </c>
    </row>
    <row r="858" spans="1:3">
      <c r="A858" s="18" t="s">
        <v>186</v>
      </c>
      <c r="B858" s="18" t="s">
        <v>1865</v>
      </c>
      <c r="C858" s="18" t="s">
        <v>3584</v>
      </c>
    </row>
    <row r="859" spans="1:3">
      <c r="A859" s="18" t="s">
        <v>503</v>
      </c>
      <c r="B859" s="18" t="s">
        <v>2966</v>
      </c>
      <c r="C859" s="18" t="s">
        <v>3584</v>
      </c>
    </row>
    <row r="860" spans="1:3">
      <c r="A860" s="18" t="s">
        <v>1625</v>
      </c>
      <c r="B860" s="18" t="s">
        <v>2965</v>
      </c>
      <c r="C860" s="18" t="s">
        <v>3635</v>
      </c>
    </row>
    <row r="861" spans="1:3">
      <c r="A861" s="18" t="s">
        <v>1633</v>
      </c>
      <c r="B861" s="18" t="s">
        <v>2217</v>
      </c>
      <c r="C861" s="18" t="s">
        <v>3590</v>
      </c>
    </row>
    <row r="862" spans="1:3">
      <c r="A862" s="18" t="s">
        <v>1283</v>
      </c>
      <c r="B862" s="18" t="s">
        <v>2967</v>
      </c>
      <c r="C862" s="18" t="s">
        <v>3629</v>
      </c>
    </row>
    <row r="863" spans="1:3">
      <c r="A863" s="18" t="s">
        <v>504</v>
      </c>
      <c r="B863" s="18" t="s">
        <v>2218</v>
      </c>
      <c r="C863" s="18" t="s">
        <v>3572</v>
      </c>
    </row>
    <row r="864" spans="1:3">
      <c r="A864" s="18" t="s">
        <v>1296</v>
      </c>
      <c r="B864" s="18" t="s">
        <v>2992</v>
      </c>
      <c r="C864" s="18" t="s">
        <v>3642</v>
      </c>
    </row>
    <row r="865" spans="1:3">
      <c r="A865" s="18" t="s">
        <v>1284</v>
      </c>
      <c r="B865" s="18" t="s">
        <v>2969</v>
      </c>
      <c r="C865" s="18" t="s">
        <v>3584</v>
      </c>
    </row>
    <row r="866" spans="1:3">
      <c r="A866" s="18" t="s">
        <v>798</v>
      </c>
      <c r="B866" s="18" t="s">
        <v>2970</v>
      </c>
      <c r="C866" s="18" t="s">
        <v>3645</v>
      </c>
    </row>
    <row r="867" spans="1:3">
      <c r="A867" s="18" t="s">
        <v>187</v>
      </c>
      <c r="B867" s="18" t="s">
        <v>756</v>
      </c>
      <c r="C867" s="18" t="s">
        <v>3571</v>
      </c>
    </row>
    <row r="868" spans="1:3">
      <c r="A868" s="18" t="s">
        <v>1243</v>
      </c>
      <c r="B868" s="18" t="s">
        <v>2899</v>
      </c>
      <c r="C868" s="18" t="s">
        <v>3577</v>
      </c>
    </row>
    <row r="869" spans="1:3">
      <c r="A869" s="18" t="s">
        <v>505</v>
      </c>
      <c r="B869" s="18" t="s">
        <v>2219</v>
      </c>
      <c r="C869" s="18" t="s">
        <v>3572</v>
      </c>
    </row>
    <row r="870" spans="1:3">
      <c r="A870" s="18" t="s">
        <v>1288</v>
      </c>
      <c r="B870" s="18" t="s">
        <v>2977</v>
      </c>
      <c r="C870" s="18" t="s">
        <v>3585</v>
      </c>
    </row>
    <row r="871" spans="1:3">
      <c r="A871" s="18" t="s">
        <v>1278</v>
      </c>
      <c r="B871" s="18" t="s">
        <v>2959</v>
      </c>
      <c r="C871" s="18" t="s">
        <v>3585</v>
      </c>
    </row>
    <row r="872" spans="1:3">
      <c r="A872" s="18" t="s">
        <v>1289</v>
      </c>
      <c r="B872" s="18" t="s">
        <v>2978</v>
      </c>
      <c r="C872" s="18" t="s">
        <v>3589</v>
      </c>
    </row>
    <row r="873" spans="1:3">
      <c r="A873" s="18" t="s">
        <v>506</v>
      </c>
      <c r="B873" s="18" t="s">
        <v>2220</v>
      </c>
      <c r="C873" s="18" t="s">
        <v>3585</v>
      </c>
    </row>
    <row r="874" spans="1:3">
      <c r="A874" s="18" t="s">
        <v>783</v>
      </c>
      <c r="B874" s="18" t="s">
        <v>2979</v>
      </c>
      <c r="C874" s="18" t="s">
        <v>3580</v>
      </c>
    </row>
    <row r="875" spans="1:3">
      <c r="A875" s="18" t="s">
        <v>2659</v>
      </c>
      <c r="B875" s="18" t="s">
        <v>2660</v>
      </c>
      <c r="C875" s="18" t="s">
        <v>3590</v>
      </c>
    </row>
    <row r="876" spans="1:3">
      <c r="A876" s="18" t="s">
        <v>1297</v>
      </c>
      <c r="B876" s="18" t="s">
        <v>2996</v>
      </c>
      <c r="C876" s="18" t="s">
        <v>3585</v>
      </c>
    </row>
    <row r="877" spans="1:3">
      <c r="A877" s="18" t="s">
        <v>1291</v>
      </c>
      <c r="B877" s="18" t="s">
        <v>2982</v>
      </c>
      <c r="C877" s="18" t="s">
        <v>3577</v>
      </c>
    </row>
    <row r="878" spans="1:3">
      <c r="A878" s="18" t="s">
        <v>892</v>
      </c>
      <c r="B878" s="18" t="s">
        <v>2980</v>
      </c>
      <c r="C878" s="18" t="s">
        <v>3590</v>
      </c>
    </row>
    <row r="879" spans="1:3">
      <c r="A879" s="18" t="s">
        <v>1193</v>
      </c>
      <c r="B879" s="18" t="s">
        <v>2794</v>
      </c>
      <c r="C879" s="18" t="s">
        <v>3593</v>
      </c>
    </row>
    <row r="880" spans="1:3">
      <c r="A880" s="18" t="s">
        <v>507</v>
      </c>
      <c r="B880" s="18" t="s">
        <v>2221</v>
      </c>
      <c r="C880" s="18" t="s">
        <v>3590</v>
      </c>
    </row>
    <row r="881" spans="1:3">
      <c r="A881" s="18" t="s">
        <v>1290</v>
      </c>
      <c r="B881" s="18" t="s">
        <v>2981</v>
      </c>
      <c r="C881" s="18" t="s">
        <v>3594</v>
      </c>
    </row>
    <row r="882" spans="1:3">
      <c r="A882" s="18" t="s">
        <v>2983</v>
      </c>
      <c r="B882" s="18" t="s">
        <v>2984</v>
      </c>
      <c r="C882" s="18" t="s">
        <v>3585</v>
      </c>
    </row>
    <row r="883" spans="1:3">
      <c r="A883" s="18" t="s">
        <v>1598</v>
      </c>
      <c r="B883" s="18" t="s">
        <v>2985</v>
      </c>
      <c r="C883" s="18" t="s">
        <v>3591</v>
      </c>
    </row>
    <row r="884" spans="1:3">
      <c r="A884" s="18" t="s">
        <v>797</v>
      </c>
      <c r="B884" s="18" t="s">
        <v>2988</v>
      </c>
      <c r="C884" s="18" t="s">
        <v>3577</v>
      </c>
    </row>
    <row r="885" spans="1:3">
      <c r="A885" s="18" t="s">
        <v>508</v>
      </c>
      <c r="B885" s="18" t="s">
        <v>2222</v>
      </c>
      <c r="C885" s="18" t="s">
        <v>3574</v>
      </c>
    </row>
    <row r="886" spans="1:3">
      <c r="A886" s="18" t="s">
        <v>1294</v>
      </c>
      <c r="B886" s="18" t="s">
        <v>2989</v>
      </c>
      <c r="C886" s="18" t="s">
        <v>3594</v>
      </c>
    </row>
    <row r="887" spans="1:3">
      <c r="A887" s="18" t="s">
        <v>1295</v>
      </c>
      <c r="B887" s="18" t="s">
        <v>2990</v>
      </c>
      <c r="C887" s="18" t="s">
        <v>3594</v>
      </c>
    </row>
    <row r="888" spans="1:3">
      <c r="A888" s="18" t="s">
        <v>3485</v>
      </c>
      <c r="B888" s="18" t="s">
        <v>3486</v>
      </c>
      <c r="C888" s="18" t="s">
        <v>3579</v>
      </c>
    </row>
    <row r="889" spans="1:3">
      <c r="A889" s="18" t="s">
        <v>810</v>
      </c>
      <c r="B889" s="18" t="s">
        <v>2960</v>
      </c>
      <c r="C889" s="18" t="s">
        <v>3591</v>
      </c>
    </row>
    <row r="890" spans="1:3">
      <c r="A890" s="18" t="s">
        <v>188</v>
      </c>
      <c r="B890" s="18" t="s">
        <v>1867</v>
      </c>
      <c r="C890" s="18" t="s">
        <v>3591</v>
      </c>
    </row>
    <row r="891" spans="1:3">
      <c r="A891" s="18" t="s">
        <v>791</v>
      </c>
      <c r="B891" s="18" t="s">
        <v>2993</v>
      </c>
      <c r="C891" s="18" t="s">
        <v>3585</v>
      </c>
    </row>
    <row r="892" spans="1:3">
      <c r="A892" s="18" t="s">
        <v>509</v>
      </c>
      <c r="B892" s="18" t="s">
        <v>2223</v>
      </c>
      <c r="C892" s="18" t="s">
        <v>3584</v>
      </c>
    </row>
    <row r="893" spans="1:3">
      <c r="A893" s="18" t="s">
        <v>1298</v>
      </c>
      <c r="B893" s="18" t="s">
        <v>2999</v>
      </c>
      <c r="C893" s="18" t="s">
        <v>3604</v>
      </c>
    </row>
    <row r="894" spans="1:3">
      <c r="A894" s="18" t="s">
        <v>1299</v>
      </c>
      <c r="B894" s="18" t="s">
        <v>3000</v>
      </c>
      <c r="C894" s="18" t="s">
        <v>3601</v>
      </c>
    </row>
    <row r="895" spans="1:3">
      <c r="A895" s="18" t="s">
        <v>1300</v>
      </c>
      <c r="B895" s="18" t="s">
        <v>3001</v>
      </c>
      <c r="C895" s="18" t="s">
        <v>3594</v>
      </c>
    </row>
    <row r="896" spans="1:3">
      <c r="A896" s="18" t="s">
        <v>1301</v>
      </c>
      <c r="B896" s="18" t="s">
        <v>3002</v>
      </c>
      <c r="C896" s="18" t="s">
        <v>3594</v>
      </c>
    </row>
    <row r="897" spans="1:3">
      <c r="A897" s="18" t="s">
        <v>1309</v>
      </c>
      <c r="B897" s="18" t="s">
        <v>3013</v>
      </c>
      <c r="C897" s="18" t="s">
        <v>3594</v>
      </c>
    </row>
    <row r="898" spans="1:3">
      <c r="A898" s="18" t="s">
        <v>1303</v>
      </c>
      <c r="B898" s="18" t="s">
        <v>3004</v>
      </c>
      <c r="C898" s="18" t="s">
        <v>3590</v>
      </c>
    </row>
    <row r="899" spans="1:3">
      <c r="A899" s="18" t="s">
        <v>3531</v>
      </c>
      <c r="B899" s="18" t="s">
        <v>3532</v>
      </c>
      <c r="C899" s="18" t="s">
        <v>3628</v>
      </c>
    </row>
    <row r="900" spans="1:3">
      <c r="A900" s="18" t="s">
        <v>189</v>
      </c>
      <c r="B900" s="18" t="s">
        <v>1868</v>
      </c>
      <c r="C900" s="18" t="s">
        <v>3582</v>
      </c>
    </row>
    <row r="901" spans="1:3">
      <c r="A901" s="18" t="s">
        <v>3009</v>
      </c>
      <c r="B901" s="18" t="s">
        <v>3010</v>
      </c>
      <c r="C901" s="18" t="s">
        <v>3579</v>
      </c>
    </row>
    <row r="902" spans="1:3">
      <c r="A902" s="18" t="s">
        <v>1316</v>
      </c>
      <c r="B902" s="18" t="s">
        <v>3023</v>
      </c>
      <c r="C902" s="18" t="s">
        <v>3590</v>
      </c>
    </row>
    <row r="903" spans="1:3">
      <c r="A903" s="18" t="s">
        <v>190</v>
      </c>
      <c r="B903" s="18" t="s">
        <v>1869</v>
      </c>
      <c r="C903" s="18" t="s">
        <v>3605</v>
      </c>
    </row>
    <row r="904" spans="1:3">
      <c r="A904" s="18" t="s">
        <v>510</v>
      </c>
      <c r="B904" s="18" t="s">
        <v>2225</v>
      </c>
      <c r="C904" s="18" t="s">
        <v>3617</v>
      </c>
    </row>
    <row r="905" spans="1:3">
      <c r="A905" s="18" t="s">
        <v>3029</v>
      </c>
      <c r="B905" s="18" t="s">
        <v>3030</v>
      </c>
      <c r="C905" s="18" t="s">
        <v>3574</v>
      </c>
    </row>
    <row r="906" spans="1:3">
      <c r="A906" s="18" t="s">
        <v>1308</v>
      </c>
      <c r="B906" s="18" t="s">
        <v>3011</v>
      </c>
      <c r="C906" s="18" t="s">
        <v>3584</v>
      </c>
    </row>
    <row r="907" spans="1:3">
      <c r="A907" s="18" t="s">
        <v>3526</v>
      </c>
      <c r="B907" s="18" t="s">
        <v>3527</v>
      </c>
      <c r="C907" s="18" t="s">
        <v>3585</v>
      </c>
    </row>
    <row r="908" spans="1:3">
      <c r="A908" s="18" t="s">
        <v>1152</v>
      </c>
      <c r="B908" s="18" t="s">
        <v>2733</v>
      </c>
      <c r="C908" s="18" t="s">
        <v>3588</v>
      </c>
    </row>
    <row r="909" spans="1:3">
      <c r="A909" s="18" t="s">
        <v>511</v>
      </c>
      <c r="B909" s="18" t="s">
        <v>2226</v>
      </c>
      <c r="C909" s="18" t="s">
        <v>3586</v>
      </c>
    </row>
    <row r="910" spans="1:3">
      <c r="A910" s="18" t="s">
        <v>1333</v>
      </c>
      <c r="B910" s="18" t="s">
        <v>3048</v>
      </c>
      <c r="C910" s="18" t="s">
        <v>3590</v>
      </c>
    </row>
    <row r="911" spans="1:3">
      <c r="A911" s="18" t="s">
        <v>860</v>
      </c>
      <c r="B911" s="18" t="s">
        <v>2463</v>
      </c>
      <c r="C911" s="18" t="s">
        <v>3579</v>
      </c>
    </row>
    <row r="912" spans="1:3">
      <c r="A912" s="18" t="s">
        <v>888</v>
      </c>
      <c r="B912" s="18" t="s">
        <v>3012</v>
      </c>
      <c r="C912" s="18" t="s">
        <v>3586</v>
      </c>
    </row>
    <row r="913" spans="1:3">
      <c r="A913" s="18" t="s">
        <v>191</v>
      </c>
      <c r="B913" s="18" t="s">
        <v>1870</v>
      </c>
      <c r="C913" s="18" t="s">
        <v>3583</v>
      </c>
    </row>
    <row r="914" spans="1:3">
      <c r="A914" s="18" t="s">
        <v>1537</v>
      </c>
      <c r="B914" s="18" t="s">
        <v>3377</v>
      </c>
      <c r="C914" s="18" t="s">
        <v>3592</v>
      </c>
    </row>
    <row r="915" spans="1:3">
      <c r="A915" s="18" t="s">
        <v>1310</v>
      </c>
      <c r="B915" s="18" t="s">
        <v>3014</v>
      </c>
      <c r="C915" s="18" t="s">
        <v>3606</v>
      </c>
    </row>
    <row r="916" spans="1:3">
      <c r="A916" s="18" t="s">
        <v>192</v>
      </c>
      <c r="B916" s="18" t="s">
        <v>1871</v>
      </c>
      <c r="C916" s="18" t="s">
        <v>3578</v>
      </c>
    </row>
    <row r="917" spans="1:3">
      <c r="A917" s="18" t="s">
        <v>512</v>
      </c>
      <c r="B917" s="18" t="s">
        <v>2227</v>
      </c>
      <c r="C917" s="18" t="s">
        <v>3573</v>
      </c>
    </row>
    <row r="918" spans="1:3">
      <c r="A918" s="18" t="s">
        <v>1311</v>
      </c>
      <c r="B918" s="18" t="s">
        <v>3015</v>
      </c>
      <c r="C918" s="18" t="s">
        <v>3587</v>
      </c>
    </row>
    <row r="919" spans="1:3">
      <c r="A919" s="18" t="s">
        <v>513</v>
      </c>
      <c r="B919" s="18" t="s">
        <v>2228</v>
      </c>
      <c r="C919" s="18" t="s">
        <v>3603</v>
      </c>
    </row>
    <row r="920" spans="1:3">
      <c r="A920" s="18" t="s">
        <v>1312</v>
      </c>
      <c r="B920" s="18" t="s">
        <v>3016</v>
      </c>
      <c r="C920" s="18" t="s">
        <v>3612</v>
      </c>
    </row>
    <row r="921" spans="1:3">
      <c r="A921" s="18" t="s">
        <v>514</v>
      </c>
      <c r="B921" s="18" t="s">
        <v>2229</v>
      </c>
      <c r="C921" s="18" t="s">
        <v>3606</v>
      </c>
    </row>
    <row r="922" spans="1:3">
      <c r="A922" s="18" t="s">
        <v>954</v>
      </c>
      <c r="B922" s="18" t="s">
        <v>3019</v>
      </c>
      <c r="C922" s="18" t="s">
        <v>3591</v>
      </c>
    </row>
    <row r="923" spans="1:3">
      <c r="A923" s="18" t="s">
        <v>193</v>
      </c>
      <c r="B923" s="18" t="s">
        <v>1872</v>
      </c>
      <c r="C923" s="18" t="s">
        <v>3586</v>
      </c>
    </row>
    <row r="924" spans="1:3">
      <c r="A924" s="18" t="s">
        <v>1315</v>
      </c>
      <c r="B924" s="18" t="s">
        <v>3020</v>
      </c>
      <c r="C924" s="18" t="s">
        <v>3603</v>
      </c>
    </row>
    <row r="925" spans="1:3">
      <c r="A925" s="18" t="s">
        <v>931</v>
      </c>
      <c r="B925" s="18" t="s">
        <v>3021</v>
      </c>
      <c r="C925" s="18" t="s">
        <v>3590</v>
      </c>
    </row>
    <row r="926" spans="1:3">
      <c r="A926" s="18" t="s">
        <v>1293</v>
      </c>
      <c r="B926" s="18" t="s">
        <v>2987</v>
      </c>
      <c r="C926" s="18" t="s">
        <v>3594</v>
      </c>
    </row>
    <row r="927" spans="1:3">
      <c r="A927" s="18" t="s">
        <v>515</v>
      </c>
      <c r="B927" s="18" t="s">
        <v>3022</v>
      </c>
      <c r="C927" s="18" t="s">
        <v>3591</v>
      </c>
    </row>
    <row r="928" spans="1:3">
      <c r="A928" s="18" t="s">
        <v>788</v>
      </c>
      <c r="B928" s="18" t="s">
        <v>2825</v>
      </c>
      <c r="C928" s="18" t="s">
        <v>3603</v>
      </c>
    </row>
    <row r="929" spans="1:3">
      <c r="A929" s="18" t="s">
        <v>516</v>
      </c>
      <c r="B929" s="18" t="s">
        <v>2230</v>
      </c>
      <c r="C929" s="18" t="s">
        <v>3578</v>
      </c>
    </row>
    <row r="930" spans="1:3">
      <c r="A930" s="18" t="s">
        <v>1318</v>
      </c>
      <c r="B930" s="18" t="s">
        <v>3025</v>
      </c>
      <c r="C930" s="18" t="s">
        <v>3606</v>
      </c>
    </row>
    <row r="931" spans="1:3">
      <c r="A931" s="18" t="s">
        <v>517</v>
      </c>
      <c r="B931" s="18" t="s">
        <v>2231</v>
      </c>
      <c r="C931" s="18" t="s">
        <v>3583</v>
      </c>
    </row>
    <row r="932" spans="1:3">
      <c r="A932" s="18" t="s">
        <v>1319</v>
      </c>
      <c r="B932" s="18" t="s">
        <v>3026</v>
      </c>
      <c r="C932" s="18" t="s">
        <v>3584</v>
      </c>
    </row>
    <row r="933" spans="1:3">
      <c r="A933" s="18" t="s">
        <v>518</v>
      </c>
      <c r="B933" s="18" t="s">
        <v>2232</v>
      </c>
      <c r="C933" s="18" t="s">
        <v>3599</v>
      </c>
    </row>
    <row r="934" spans="1:3">
      <c r="A934" s="18" t="s">
        <v>519</v>
      </c>
      <c r="B934" s="18" t="s">
        <v>3501</v>
      </c>
      <c r="C934" s="18" t="s">
        <v>3578</v>
      </c>
    </row>
    <row r="935" spans="1:3">
      <c r="A935" s="18" t="s">
        <v>520</v>
      </c>
      <c r="B935" s="18" t="s">
        <v>2233</v>
      </c>
      <c r="C935" s="18" t="s">
        <v>3592</v>
      </c>
    </row>
    <row r="936" spans="1:3">
      <c r="A936" s="18" t="s">
        <v>521</v>
      </c>
      <c r="B936" s="18" t="s">
        <v>2234</v>
      </c>
      <c r="C936" s="18" t="s">
        <v>3577</v>
      </c>
    </row>
    <row r="937" spans="1:3">
      <c r="A937" s="18" t="s">
        <v>522</v>
      </c>
      <c r="B937" s="18" t="s">
        <v>2235</v>
      </c>
      <c r="C937" s="18" t="s">
        <v>3584</v>
      </c>
    </row>
    <row r="938" spans="1:3">
      <c r="A938" s="18" t="s">
        <v>1292</v>
      </c>
      <c r="B938" s="18" t="s">
        <v>2986</v>
      </c>
      <c r="C938" s="18" t="s">
        <v>3574</v>
      </c>
    </row>
    <row r="939" spans="1:3">
      <c r="A939" s="18" t="s">
        <v>1529</v>
      </c>
      <c r="B939" s="18" t="s">
        <v>3363</v>
      </c>
      <c r="C939" s="18" t="s">
        <v>3584</v>
      </c>
    </row>
    <row r="940" spans="1:3">
      <c r="A940" s="18" t="s">
        <v>523</v>
      </c>
      <c r="B940" s="18" t="s">
        <v>2236</v>
      </c>
      <c r="C940" s="18" t="s">
        <v>3583</v>
      </c>
    </row>
    <row r="941" spans="1:3">
      <c r="A941" s="18" t="s">
        <v>805</v>
      </c>
      <c r="B941" s="18" t="s">
        <v>1873</v>
      </c>
      <c r="C941" s="18" t="s">
        <v>3576</v>
      </c>
    </row>
    <row r="942" spans="1:3">
      <c r="A942" s="18" t="s">
        <v>194</v>
      </c>
      <c r="B942" s="18" t="s">
        <v>2027</v>
      </c>
      <c r="C942" s="18" t="s">
        <v>3578</v>
      </c>
    </row>
    <row r="943" spans="1:3">
      <c r="A943" s="18" t="s">
        <v>524</v>
      </c>
      <c r="B943" s="18" t="s">
        <v>2237</v>
      </c>
      <c r="C943" s="18" t="s">
        <v>3597</v>
      </c>
    </row>
    <row r="944" spans="1:3">
      <c r="A944" s="18" t="s">
        <v>893</v>
      </c>
      <c r="B944" s="18" t="s">
        <v>3027</v>
      </c>
      <c r="C944" s="18" t="s">
        <v>3646</v>
      </c>
    </row>
    <row r="945" spans="1:3">
      <c r="A945" s="18" t="s">
        <v>1320</v>
      </c>
      <c r="B945" s="18" t="s">
        <v>3028</v>
      </c>
      <c r="C945" s="18" t="s">
        <v>3643</v>
      </c>
    </row>
    <row r="946" spans="1:3">
      <c r="A946" s="18" t="s">
        <v>195</v>
      </c>
      <c r="B946" s="18" t="s">
        <v>1874</v>
      </c>
      <c r="C946" s="18" t="s">
        <v>3572</v>
      </c>
    </row>
    <row r="947" spans="1:3">
      <c r="A947" s="18" t="s">
        <v>196</v>
      </c>
      <c r="B947" s="18" t="s">
        <v>1875</v>
      </c>
      <c r="C947" s="18" t="s">
        <v>3578</v>
      </c>
    </row>
    <row r="948" spans="1:3">
      <c r="A948" s="18" t="s">
        <v>1321</v>
      </c>
      <c r="B948" s="18" t="s">
        <v>3031</v>
      </c>
      <c r="C948" s="18" t="s">
        <v>3606</v>
      </c>
    </row>
    <row r="949" spans="1:3">
      <c r="A949" s="18" t="s">
        <v>905</v>
      </c>
      <c r="B949" s="18" t="s">
        <v>3032</v>
      </c>
      <c r="C949" s="18" t="s">
        <v>3584</v>
      </c>
    </row>
    <row r="950" spans="1:3">
      <c r="A950" s="18" t="s">
        <v>1322</v>
      </c>
      <c r="B950" s="18" t="s">
        <v>3033</v>
      </c>
      <c r="C950" s="18" t="s">
        <v>3606</v>
      </c>
    </row>
    <row r="951" spans="1:3">
      <c r="A951" s="18" t="s">
        <v>197</v>
      </c>
      <c r="B951" s="18" t="s">
        <v>1876</v>
      </c>
      <c r="C951" s="18" t="s">
        <v>3583</v>
      </c>
    </row>
    <row r="952" spans="1:3">
      <c r="A952" s="18" t="s">
        <v>782</v>
      </c>
      <c r="B952" s="18" t="s">
        <v>3034</v>
      </c>
      <c r="C952" s="18" t="s">
        <v>3576</v>
      </c>
    </row>
    <row r="953" spans="1:3">
      <c r="A953" s="18" t="s">
        <v>1323</v>
      </c>
      <c r="B953" s="18" t="s">
        <v>3036</v>
      </c>
      <c r="C953" s="18" t="s">
        <v>3606</v>
      </c>
    </row>
    <row r="954" spans="1:3">
      <c r="A954" s="18" t="s">
        <v>1324</v>
      </c>
      <c r="B954" s="18" t="s">
        <v>3037</v>
      </c>
      <c r="C954" s="18" t="s">
        <v>3627</v>
      </c>
    </row>
    <row r="955" spans="1:3">
      <c r="A955" s="18" t="s">
        <v>198</v>
      </c>
      <c r="B955" s="18" t="s">
        <v>1880</v>
      </c>
      <c r="C955" s="18" t="s">
        <v>3578</v>
      </c>
    </row>
    <row r="956" spans="1:3">
      <c r="A956" s="18" t="s">
        <v>525</v>
      </c>
      <c r="B956" s="18" t="s">
        <v>2263</v>
      </c>
      <c r="C956" s="18" t="s">
        <v>3592</v>
      </c>
    </row>
    <row r="957" spans="1:3">
      <c r="A957" s="18" t="s">
        <v>1325</v>
      </c>
      <c r="B957" s="18" t="s">
        <v>3038</v>
      </c>
      <c r="C957" s="18" t="s">
        <v>3606</v>
      </c>
    </row>
    <row r="958" spans="1:3">
      <c r="A958" s="18" t="s">
        <v>1326</v>
      </c>
      <c r="B958" s="18" t="s">
        <v>3040</v>
      </c>
      <c r="C958" s="18" t="s">
        <v>3606</v>
      </c>
    </row>
    <row r="959" spans="1:3">
      <c r="A959" s="18" t="s">
        <v>1327</v>
      </c>
      <c r="B959" s="18" t="s">
        <v>3041</v>
      </c>
      <c r="C959" s="18" t="s">
        <v>3606</v>
      </c>
    </row>
    <row r="960" spans="1:3">
      <c r="A960" s="18" t="s">
        <v>1328</v>
      </c>
      <c r="B960" s="18" t="s">
        <v>3042</v>
      </c>
      <c r="C960" s="18" t="s">
        <v>3606</v>
      </c>
    </row>
    <row r="961" spans="1:3">
      <c r="A961" s="18" t="s">
        <v>199</v>
      </c>
      <c r="B961" s="18" t="s">
        <v>1877</v>
      </c>
      <c r="C961" s="18" t="s">
        <v>3577</v>
      </c>
    </row>
    <row r="962" spans="1:3">
      <c r="A962" s="18" t="s">
        <v>1906</v>
      </c>
      <c r="B962" s="18" t="s">
        <v>1907</v>
      </c>
      <c r="C962" s="18" t="s">
        <v>3582</v>
      </c>
    </row>
    <row r="963" spans="1:3">
      <c r="A963" s="18" t="s">
        <v>526</v>
      </c>
      <c r="B963" s="18" t="s">
        <v>2239</v>
      </c>
      <c r="C963" s="18" t="s">
        <v>3619</v>
      </c>
    </row>
    <row r="964" spans="1:3">
      <c r="A964" s="18" t="s">
        <v>200</v>
      </c>
      <c r="B964" s="18" t="s">
        <v>1878</v>
      </c>
      <c r="C964" s="18" t="s">
        <v>3603</v>
      </c>
    </row>
    <row r="965" spans="1:3">
      <c r="A965" s="18" t="s">
        <v>1332</v>
      </c>
      <c r="B965" s="18" t="s">
        <v>3046</v>
      </c>
      <c r="C965" s="18" t="s">
        <v>3578</v>
      </c>
    </row>
    <row r="966" spans="1:3">
      <c r="A966" s="18" t="s">
        <v>814</v>
      </c>
      <c r="B966" s="18" t="s">
        <v>3047</v>
      </c>
      <c r="C966" s="18" t="s">
        <v>3578</v>
      </c>
    </row>
    <row r="967" spans="1:3">
      <c r="A967" s="18" t="s">
        <v>1335</v>
      </c>
      <c r="B967" s="18" t="s">
        <v>3050</v>
      </c>
      <c r="C967" s="18" t="s">
        <v>3574</v>
      </c>
    </row>
    <row r="968" spans="1:3">
      <c r="A968" s="18" t="s">
        <v>201</v>
      </c>
      <c r="B968" s="18" t="s">
        <v>1879</v>
      </c>
      <c r="C968" s="18" t="s">
        <v>3578</v>
      </c>
    </row>
    <row r="969" spans="1:3">
      <c r="A969" s="18" t="s">
        <v>527</v>
      </c>
      <c r="B969" s="18" t="s">
        <v>2241</v>
      </c>
      <c r="C969" s="18" t="s">
        <v>3583</v>
      </c>
    </row>
    <row r="970" spans="1:3">
      <c r="A970" s="18" t="s">
        <v>1334</v>
      </c>
      <c r="B970" s="18" t="s">
        <v>3049</v>
      </c>
      <c r="C970" s="18" t="s">
        <v>3612</v>
      </c>
    </row>
    <row r="971" spans="1:3">
      <c r="A971" s="18" t="s">
        <v>956</v>
      </c>
      <c r="B971" s="18" t="s">
        <v>3052</v>
      </c>
      <c r="C971" s="18" t="s">
        <v>3594</v>
      </c>
    </row>
    <row r="972" spans="1:3">
      <c r="A972" s="18" t="s">
        <v>955</v>
      </c>
      <c r="B972" s="18" t="s">
        <v>3051</v>
      </c>
      <c r="C972" s="18" t="s">
        <v>3606</v>
      </c>
    </row>
    <row r="973" spans="1:3">
      <c r="A973" s="18" t="s">
        <v>528</v>
      </c>
      <c r="B973" s="18" t="s">
        <v>2242</v>
      </c>
      <c r="C973" s="18" t="s">
        <v>3579</v>
      </c>
    </row>
    <row r="974" spans="1:3">
      <c r="A974" s="18" t="s">
        <v>202</v>
      </c>
      <c r="B974" s="18" t="s">
        <v>1881</v>
      </c>
      <c r="C974" s="18" t="s">
        <v>3578</v>
      </c>
    </row>
    <row r="975" spans="1:3">
      <c r="A975" s="18" t="s">
        <v>1337</v>
      </c>
      <c r="B975" s="18" t="s">
        <v>3054</v>
      </c>
      <c r="C975" s="18" t="s">
        <v>3610</v>
      </c>
    </row>
    <row r="976" spans="1:3">
      <c r="A976" s="18" t="s">
        <v>2243</v>
      </c>
      <c r="B976" s="18" t="s">
        <v>2244</v>
      </c>
      <c r="C976" s="18" t="s">
        <v>3583</v>
      </c>
    </row>
    <row r="977" spans="1:3">
      <c r="A977" s="18" t="s">
        <v>3487</v>
      </c>
      <c r="B977" s="18" t="s">
        <v>3488</v>
      </c>
      <c r="C977" s="18" t="s">
        <v>3579</v>
      </c>
    </row>
    <row r="978" spans="1:3">
      <c r="A978" s="18" t="s">
        <v>529</v>
      </c>
      <c r="B978" s="18" t="s">
        <v>2245</v>
      </c>
      <c r="C978" s="18" t="s">
        <v>3604</v>
      </c>
    </row>
    <row r="979" spans="1:3">
      <c r="A979" s="18" t="s">
        <v>753</v>
      </c>
      <c r="B979" s="18" t="s">
        <v>2139</v>
      </c>
      <c r="C979" s="18" t="s">
        <v>3593</v>
      </c>
    </row>
    <row r="980" spans="1:3">
      <c r="A980" s="18" t="s">
        <v>203</v>
      </c>
      <c r="B980" s="18" t="s">
        <v>1882</v>
      </c>
      <c r="C980" s="18" t="s">
        <v>3607</v>
      </c>
    </row>
    <row r="981" spans="1:3">
      <c r="A981" s="18" t="s">
        <v>1493</v>
      </c>
      <c r="B981" s="18" t="s">
        <v>3313</v>
      </c>
      <c r="C981" s="18" t="s">
        <v>3606</v>
      </c>
    </row>
    <row r="982" spans="1:3">
      <c r="A982" s="18" t="s">
        <v>530</v>
      </c>
      <c r="B982" s="18" t="s">
        <v>2246</v>
      </c>
      <c r="C982" s="18" t="s">
        <v>3641</v>
      </c>
    </row>
    <row r="983" spans="1:3">
      <c r="A983" s="18" t="s">
        <v>1338</v>
      </c>
      <c r="B983" s="18" t="s">
        <v>3056</v>
      </c>
      <c r="C983" s="18" t="s">
        <v>3630</v>
      </c>
    </row>
    <row r="984" spans="1:3">
      <c r="A984" s="18" t="s">
        <v>204</v>
      </c>
      <c r="B984" s="18" t="s">
        <v>1883</v>
      </c>
      <c r="C984" s="18" t="s">
        <v>3590</v>
      </c>
    </row>
    <row r="985" spans="1:3">
      <c r="A985" s="18" t="s">
        <v>1442</v>
      </c>
      <c r="B985" s="18" t="s">
        <v>3223</v>
      </c>
      <c r="C985" s="18" t="s">
        <v>3599</v>
      </c>
    </row>
    <row r="986" spans="1:3">
      <c r="A986" s="18" t="s">
        <v>767</v>
      </c>
      <c r="B986" s="18" t="s">
        <v>3057</v>
      </c>
      <c r="C986" s="18" t="s">
        <v>3593</v>
      </c>
    </row>
    <row r="987" spans="1:3">
      <c r="A987" s="18" t="s">
        <v>205</v>
      </c>
      <c r="B987" s="18" t="s">
        <v>1884</v>
      </c>
      <c r="C987" s="18" t="s">
        <v>3617</v>
      </c>
    </row>
    <row r="988" spans="1:3">
      <c r="A988" s="18" t="s">
        <v>1339</v>
      </c>
      <c r="B988" s="18" t="s">
        <v>3058</v>
      </c>
      <c r="C988" s="18" t="s">
        <v>3636</v>
      </c>
    </row>
    <row r="989" spans="1:3">
      <c r="A989" s="18" t="s">
        <v>206</v>
      </c>
      <c r="B989" s="18" t="s">
        <v>1885</v>
      </c>
      <c r="C989" s="18" t="s">
        <v>3591</v>
      </c>
    </row>
    <row r="990" spans="1:3">
      <c r="A990" s="18" t="s">
        <v>3059</v>
      </c>
      <c r="B990" s="18" t="s">
        <v>3060</v>
      </c>
      <c r="C990" s="18" t="s">
        <v>3572</v>
      </c>
    </row>
    <row r="991" spans="1:3">
      <c r="A991" s="18" t="s">
        <v>531</v>
      </c>
      <c r="B991" s="18" t="s">
        <v>2247</v>
      </c>
      <c r="C991" s="18" t="s">
        <v>3597</v>
      </c>
    </row>
    <row r="992" spans="1:3">
      <c r="A992" s="18" t="s">
        <v>207</v>
      </c>
      <c r="B992" s="18" t="s">
        <v>1886</v>
      </c>
      <c r="C992" s="18" t="s">
        <v>3584</v>
      </c>
    </row>
    <row r="993" spans="1:3">
      <c r="A993" s="18" t="s">
        <v>873</v>
      </c>
      <c r="B993" s="18" t="s">
        <v>3064</v>
      </c>
      <c r="C993" s="18" t="s">
        <v>3584</v>
      </c>
    </row>
    <row r="994" spans="1:3">
      <c r="A994" s="18" t="s">
        <v>532</v>
      </c>
      <c r="B994" s="18" t="s">
        <v>2249</v>
      </c>
      <c r="C994" s="18" t="s">
        <v>3601</v>
      </c>
    </row>
    <row r="995" spans="1:3">
      <c r="A995" s="18" t="s">
        <v>1342</v>
      </c>
      <c r="B995" s="18" t="s">
        <v>3066</v>
      </c>
      <c r="C995" s="18" t="s">
        <v>3583</v>
      </c>
    </row>
    <row r="996" spans="1:3">
      <c r="A996" s="18" t="s">
        <v>1079</v>
      </c>
      <c r="B996" s="18" t="s">
        <v>2612</v>
      </c>
      <c r="C996" s="18" t="s">
        <v>3593</v>
      </c>
    </row>
    <row r="997" spans="1:3">
      <c r="A997" s="18" t="s">
        <v>533</v>
      </c>
      <c r="B997" s="18" t="s">
        <v>2250</v>
      </c>
      <c r="C997" s="18" t="s">
        <v>3571</v>
      </c>
    </row>
    <row r="998" spans="1:3">
      <c r="A998" s="18" t="s">
        <v>534</v>
      </c>
      <c r="B998" s="18" t="s">
        <v>2251</v>
      </c>
      <c r="C998" s="18" t="s">
        <v>3583</v>
      </c>
    </row>
    <row r="999" spans="1:3">
      <c r="A999" s="18" t="s">
        <v>535</v>
      </c>
      <c r="B999" s="18" t="s">
        <v>2252</v>
      </c>
      <c r="C999" s="18" t="s">
        <v>3610</v>
      </c>
    </row>
    <row r="1000" spans="1:3">
      <c r="A1000" s="18" t="s">
        <v>208</v>
      </c>
      <c r="B1000" s="18" t="s">
        <v>1887</v>
      </c>
      <c r="C1000" s="18" t="s">
        <v>3586</v>
      </c>
    </row>
    <row r="1001" spans="1:3">
      <c r="A1001" s="18" t="s">
        <v>209</v>
      </c>
      <c r="B1001" s="18" t="s">
        <v>1888</v>
      </c>
      <c r="C1001" s="18" t="s">
        <v>3578</v>
      </c>
    </row>
    <row r="1002" spans="1:3">
      <c r="A1002" s="18" t="s">
        <v>1345</v>
      </c>
      <c r="B1002" s="18" t="s">
        <v>3069</v>
      </c>
      <c r="C1002" s="18" t="s">
        <v>3627</v>
      </c>
    </row>
    <row r="1003" spans="1:3">
      <c r="A1003" s="18" t="s">
        <v>1346</v>
      </c>
      <c r="B1003" s="18" t="s">
        <v>3070</v>
      </c>
      <c r="C1003" s="18" t="s">
        <v>3589</v>
      </c>
    </row>
    <row r="1004" spans="1:3">
      <c r="A1004" s="18" t="s">
        <v>1348</v>
      </c>
      <c r="B1004" s="18" t="s">
        <v>3072</v>
      </c>
      <c r="C1004" s="18" t="s">
        <v>3647</v>
      </c>
    </row>
    <row r="1005" spans="1:3">
      <c r="A1005" s="18" t="s">
        <v>536</v>
      </c>
      <c r="B1005" s="18" t="s">
        <v>2253</v>
      </c>
      <c r="C1005" s="18" t="s">
        <v>3584</v>
      </c>
    </row>
    <row r="1006" spans="1:3">
      <c r="A1006" s="18" t="s">
        <v>210</v>
      </c>
      <c r="B1006" s="18" t="s">
        <v>1889</v>
      </c>
      <c r="C1006" s="18" t="s">
        <v>3582</v>
      </c>
    </row>
    <row r="1007" spans="1:3">
      <c r="A1007" s="18" t="s">
        <v>1341</v>
      </c>
      <c r="B1007" s="18" t="s">
        <v>3065</v>
      </c>
      <c r="C1007" s="18" t="s">
        <v>3605</v>
      </c>
    </row>
    <row r="1008" spans="1:3">
      <c r="A1008" s="18" t="s">
        <v>1347</v>
      </c>
      <c r="B1008" s="18" t="s">
        <v>3071</v>
      </c>
      <c r="C1008" s="18" t="s">
        <v>3601</v>
      </c>
    </row>
    <row r="1009" spans="1:3">
      <c r="A1009" s="18" t="s">
        <v>1602</v>
      </c>
      <c r="B1009" s="18" t="s">
        <v>3113</v>
      </c>
      <c r="C1009" s="18" t="s">
        <v>3647</v>
      </c>
    </row>
    <row r="1010" spans="1:3">
      <c r="A1010" s="18" t="s">
        <v>1344</v>
      </c>
      <c r="B1010" s="18" t="s">
        <v>3068</v>
      </c>
      <c r="C1010" s="18" t="s">
        <v>3601</v>
      </c>
    </row>
    <row r="1011" spans="1:3">
      <c r="A1011" s="18" t="s">
        <v>211</v>
      </c>
      <c r="B1011" s="18" t="s">
        <v>1898</v>
      </c>
      <c r="C1011" s="18" t="s">
        <v>3611</v>
      </c>
    </row>
    <row r="1012" spans="1:3">
      <c r="A1012" s="18" t="s">
        <v>821</v>
      </c>
      <c r="B1012" s="18" t="s">
        <v>3073</v>
      </c>
      <c r="C1012" s="18" t="s">
        <v>3578</v>
      </c>
    </row>
    <row r="1013" spans="1:3">
      <c r="A1013" s="18" t="s">
        <v>3533</v>
      </c>
      <c r="B1013" s="18" t="s">
        <v>3534</v>
      </c>
      <c r="C1013" s="18" t="s">
        <v>3579</v>
      </c>
    </row>
    <row r="1014" spans="1:3">
      <c r="A1014" s="18" t="s">
        <v>212</v>
      </c>
      <c r="B1014" s="18" t="s">
        <v>1890</v>
      </c>
      <c r="C1014" s="18" t="s">
        <v>3601</v>
      </c>
    </row>
    <row r="1015" spans="1:3">
      <c r="A1015" s="18" t="s">
        <v>213</v>
      </c>
      <c r="B1015" s="18" t="s">
        <v>1891</v>
      </c>
      <c r="C1015" s="18" t="s">
        <v>3601</v>
      </c>
    </row>
    <row r="1016" spans="1:3">
      <c r="A1016" s="18" t="s">
        <v>214</v>
      </c>
      <c r="B1016" s="18" t="s">
        <v>1892</v>
      </c>
      <c r="C1016" s="18" t="s">
        <v>3580</v>
      </c>
    </row>
    <row r="1017" spans="1:3">
      <c r="A1017" s="18" t="s">
        <v>757</v>
      </c>
      <c r="B1017" s="18" t="s">
        <v>2254</v>
      </c>
      <c r="C1017" s="18" t="s">
        <v>3576</v>
      </c>
    </row>
    <row r="1018" spans="1:3">
      <c r="A1018" s="18" t="s">
        <v>537</v>
      </c>
      <c r="B1018" s="18" t="s">
        <v>2255</v>
      </c>
      <c r="C1018" s="18" t="s">
        <v>3601</v>
      </c>
    </row>
    <row r="1019" spans="1:3">
      <c r="A1019" s="18" t="s">
        <v>538</v>
      </c>
      <c r="B1019" s="18" t="s">
        <v>2256</v>
      </c>
      <c r="C1019" s="18" t="s">
        <v>3610</v>
      </c>
    </row>
    <row r="1020" spans="1:3">
      <c r="A1020" s="18" t="s">
        <v>215</v>
      </c>
      <c r="B1020" s="18" t="s">
        <v>1897</v>
      </c>
      <c r="C1020" s="18" t="s">
        <v>3576</v>
      </c>
    </row>
    <row r="1021" spans="1:3">
      <c r="A1021" s="18" t="s">
        <v>1606</v>
      </c>
      <c r="B1021" s="18" t="s">
        <v>3061</v>
      </c>
      <c r="C1021" s="18" t="s">
        <v>3590</v>
      </c>
    </row>
    <row r="1022" spans="1:3">
      <c r="A1022" s="18" t="s">
        <v>539</v>
      </c>
      <c r="B1022" s="18" t="s">
        <v>1893</v>
      </c>
      <c r="C1022" s="18" t="s">
        <v>3584</v>
      </c>
    </row>
    <row r="1023" spans="1:3">
      <c r="A1023" s="18" t="s">
        <v>1349</v>
      </c>
      <c r="B1023" s="18" t="s">
        <v>3075</v>
      </c>
      <c r="C1023" s="18" t="s">
        <v>3584</v>
      </c>
    </row>
    <row r="1024" spans="1:3">
      <c r="A1024" s="18" t="s">
        <v>3537</v>
      </c>
      <c r="B1024" s="18" t="s">
        <v>3538</v>
      </c>
      <c r="C1024" s="18" t="s">
        <v>3592</v>
      </c>
    </row>
    <row r="1025" spans="1:3">
      <c r="A1025" s="18" t="s">
        <v>540</v>
      </c>
      <c r="B1025" s="18" t="s">
        <v>2258</v>
      </c>
      <c r="C1025" s="18" t="s">
        <v>3586</v>
      </c>
    </row>
    <row r="1026" spans="1:3">
      <c r="A1026" s="18" t="s">
        <v>216</v>
      </c>
      <c r="B1026" s="18" t="s">
        <v>1894</v>
      </c>
      <c r="C1026" s="18" t="s">
        <v>3576</v>
      </c>
    </row>
    <row r="1027" spans="1:3">
      <c r="A1027" s="18" t="s">
        <v>1350</v>
      </c>
      <c r="B1027" s="18" t="s">
        <v>3076</v>
      </c>
      <c r="C1027" s="18" t="s">
        <v>3593</v>
      </c>
    </row>
    <row r="1028" spans="1:3">
      <c r="A1028" s="18" t="s">
        <v>763</v>
      </c>
      <c r="B1028" s="18" t="s">
        <v>2259</v>
      </c>
      <c r="C1028" s="18" t="s">
        <v>3636</v>
      </c>
    </row>
    <row r="1029" spans="1:3">
      <c r="A1029" s="18" t="s">
        <v>541</v>
      </c>
      <c r="B1029" s="18" t="s">
        <v>2260</v>
      </c>
      <c r="C1029" s="18" t="s">
        <v>3603</v>
      </c>
    </row>
    <row r="1030" spans="1:3">
      <c r="A1030" s="18" t="s">
        <v>1351</v>
      </c>
      <c r="B1030" s="18" t="s">
        <v>3077</v>
      </c>
      <c r="C1030" s="18" t="s">
        <v>3584</v>
      </c>
    </row>
    <row r="1031" spans="1:3">
      <c r="A1031" s="18" t="s">
        <v>1352</v>
      </c>
      <c r="B1031" s="18" t="s">
        <v>3078</v>
      </c>
      <c r="C1031" s="18" t="s">
        <v>3628</v>
      </c>
    </row>
    <row r="1032" spans="1:3">
      <c r="A1032" s="18" t="s">
        <v>938</v>
      </c>
      <c r="B1032" s="18" t="s">
        <v>2716</v>
      </c>
      <c r="C1032" s="18" t="s">
        <v>3578</v>
      </c>
    </row>
    <row r="1033" spans="1:3">
      <c r="A1033" s="18" t="s">
        <v>217</v>
      </c>
      <c r="B1033" s="18" t="s">
        <v>1895</v>
      </c>
      <c r="C1033" s="18" t="s">
        <v>3613</v>
      </c>
    </row>
    <row r="1034" spans="1:3">
      <c r="A1034" s="18" t="s">
        <v>1353</v>
      </c>
      <c r="B1034" s="18" t="s">
        <v>3079</v>
      </c>
      <c r="C1034" s="18" t="s">
        <v>3634</v>
      </c>
    </row>
    <row r="1035" spans="1:3">
      <c r="A1035" s="18" t="s">
        <v>542</v>
      </c>
      <c r="B1035" s="18" t="s">
        <v>2261</v>
      </c>
      <c r="C1035" s="18" t="s">
        <v>3571</v>
      </c>
    </row>
    <row r="1036" spans="1:3">
      <c r="A1036" s="18" t="s">
        <v>1354</v>
      </c>
      <c r="B1036" s="18" t="s">
        <v>3080</v>
      </c>
      <c r="C1036" s="18" t="s">
        <v>3606</v>
      </c>
    </row>
    <row r="1037" spans="1:3">
      <c r="A1037" s="18" t="s">
        <v>218</v>
      </c>
      <c r="B1037" s="18" t="s">
        <v>1896</v>
      </c>
      <c r="C1037" s="18" t="s">
        <v>3627</v>
      </c>
    </row>
    <row r="1038" spans="1:3">
      <c r="A1038" s="18" t="s">
        <v>1355</v>
      </c>
      <c r="B1038" s="18" t="s">
        <v>3081</v>
      </c>
      <c r="C1038" s="18" t="s">
        <v>3612</v>
      </c>
    </row>
    <row r="1039" spans="1:3">
      <c r="A1039" s="18" t="s">
        <v>1356</v>
      </c>
      <c r="B1039" s="18" t="s">
        <v>3082</v>
      </c>
      <c r="C1039" s="18" t="s">
        <v>3578</v>
      </c>
    </row>
    <row r="1040" spans="1:3">
      <c r="A1040" s="18" t="s">
        <v>543</v>
      </c>
      <c r="B1040" s="18" t="s">
        <v>2262</v>
      </c>
      <c r="C1040" s="18" t="s">
        <v>3592</v>
      </c>
    </row>
    <row r="1041" spans="1:3">
      <c r="A1041" s="18" t="s">
        <v>1638</v>
      </c>
      <c r="B1041" s="18" t="s">
        <v>3083</v>
      </c>
      <c r="C1041" s="18" t="s">
        <v>3586</v>
      </c>
    </row>
    <row r="1042" spans="1:3">
      <c r="A1042" s="18" t="s">
        <v>3535</v>
      </c>
      <c r="B1042" s="18" t="s">
        <v>3536</v>
      </c>
      <c r="C1042" s="18" t="s">
        <v>3584</v>
      </c>
    </row>
    <row r="1043" spans="1:3">
      <c r="A1043" s="18" t="s">
        <v>544</v>
      </c>
      <c r="B1043" s="18" t="s">
        <v>2264</v>
      </c>
      <c r="C1043" s="18" t="s">
        <v>3590</v>
      </c>
    </row>
    <row r="1044" spans="1:3">
      <c r="A1044" s="18" t="s">
        <v>219</v>
      </c>
      <c r="B1044" s="18" t="s">
        <v>1900</v>
      </c>
      <c r="C1044" s="18" t="s">
        <v>3601</v>
      </c>
    </row>
    <row r="1045" spans="1:3">
      <c r="A1045" s="18" t="s">
        <v>958</v>
      </c>
      <c r="B1045" s="18" t="s">
        <v>3084</v>
      </c>
      <c r="C1045" s="18" t="s">
        <v>3618</v>
      </c>
    </row>
    <row r="1046" spans="1:3">
      <c r="A1046" s="18" t="s">
        <v>545</v>
      </c>
      <c r="B1046" s="18" t="s">
        <v>2265</v>
      </c>
      <c r="C1046" s="18" t="s">
        <v>3597</v>
      </c>
    </row>
    <row r="1047" spans="1:3">
      <c r="A1047" s="18" t="s">
        <v>220</v>
      </c>
      <c r="B1047" s="18" t="s">
        <v>1899</v>
      </c>
      <c r="C1047" s="18" t="s">
        <v>3590</v>
      </c>
    </row>
    <row r="1048" spans="1:3">
      <c r="A1048" s="18" t="s">
        <v>546</v>
      </c>
      <c r="B1048" s="18" t="s">
        <v>2266</v>
      </c>
      <c r="C1048" s="18" t="s">
        <v>3589</v>
      </c>
    </row>
    <row r="1049" spans="1:3">
      <c r="A1049" s="18" t="s">
        <v>1357</v>
      </c>
      <c r="B1049" s="18" t="s">
        <v>3085</v>
      </c>
      <c r="C1049" s="18" t="s">
        <v>3618</v>
      </c>
    </row>
    <row r="1050" spans="1:3">
      <c r="A1050" s="18" t="s">
        <v>1358</v>
      </c>
      <c r="B1050" s="18" t="s">
        <v>3086</v>
      </c>
      <c r="C1050" s="18" t="s">
        <v>3606</v>
      </c>
    </row>
    <row r="1051" spans="1:3">
      <c r="A1051" s="18" t="s">
        <v>221</v>
      </c>
      <c r="B1051" s="18" t="s">
        <v>1901</v>
      </c>
      <c r="C1051" s="18" t="s">
        <v>3587</v>
      </c>
    </row>
    <row r="1052" spans="1:3">
      <c r="A1052" s="18" t="s">
        <v>1360</v>
      </c>
      <c r="B1052" s="18" t="s">
        <v>3088</v>
      </c>
      <c r="C1052" s="18" t="s">
        <v>3613</v>
      </c>
    </row>
    <row r="1053" spans="1:3">
      <c r="A1053" s="18" t="s">
        <v>1359</v>
      </c>
      <c r="B1053" s="18" t="s">
        <v>3087</v>
      </c>
      <c r="C1053" s="18" t="s">
        <v>3601</v>
      </c>
    </row>
    <row r="1054" spans="1:3">
      <c r="A1054" s="18" t="s">
        <v>222</v>
      </c>
      <c r="B1054" s="18" t="s">
        <v>1902</v>
      </c>
      <c r="C1054" s="18" t="s">
        <v>3599</v>
      </c>
    </row>
    <row r="1055" spans="1:3">
      <c r="A1055" s="18" t="s">
        <v>1361</v>
      </c>
      <c r="B1055" s="18" t="s">
        <v>3089</v>
      </c>
      <c r="C1055" s="18" t="s">
        <v>3627</v>
      </c>
    </row>
    <row r="1056" spans="1:3">
      <c r="A1056" s="18" t="s">
        <v>1362</v>
      </c>
      <c r="B1056" s="18" t="s">
        <v>3090</v>
      </c>
      <c r="C1056" s="18" t="s">
        <v>3584</v>
      </c>
    </row>
    <row r="1057" spans="1:3">
      <c r="A1057" s="18" t="s">
        <v>1363</v>
      </c>
      <c r="B1057" s="18" t="s">
        <v>3091</v>
      </c>
      <c r="C1057" s="18" t="s">
        <v>3601</v>
      </c>
    </row>
    <row r="1058" spans="1:3">
      <c r="A1058" s="18" t="s">
        <v>223</v>
      </c>
      <c r="B1058" s="18" t="s">
        <v>1903</v>
      </c>
      <c r="C1058" s="18" t="s">
        <v>3572</v>
      </c>
    </row>
    <row r="1059" spans="1:3">
      <c r="A1059" s="18" t="s">
        <v>547</v>
      </c>
      <c r="B1059" s="18" t="s">
        <v>2267</v>
      </c>
      <c r="C1059" s="18" t="s">
        <v>3641</v>
      </c>
    </row>
    <row r="1060" spans="1:3">
      <c r="A1060" s="18" t="s">
        <v>1364</v>
      </c>
      <c r="B1060" s="18" t="s">
        <v>3093</v>
      </c>
      <c r="C1060" s="18" t="s">
        <v>3601</v>
      </c>
    </row>
    <row r="1061" spans="1:3">
      <c r="A1061" s="18" t="s">
        <v>900</v>
      </c>
      <c r="B1061" s="18" t="s">
        <v>2661</v>
      </c>
      <c r="C1061" s="18" t="s">
        <v>3606</v>
      </c>
    </row>
    <row r="1062" spans="1:3">
      <c r="A1062" s="18" t="s">
        <v>224</v>
      </c>
      <c r="B1062" s="18" t="s">
        <v>1905</v>
      </c>
      <c r="C1062" s="18" t="s">
        <v>3603</v>
      </c>
    </row>
    <row r="1063" spans="1:3">
      <c r="A1063" s="18" t="s">
        <v>548</v>
      </c>
      <c r="B1063" s="18" t="s">
        <v>2268</v>
      </c>
      <c r="C1063" s="18" t="s">
        <v>3581</v>
      </c>
    </row>
    <row r="1064" spans="1:3">
      <c r="A1064" s="18" t="s">
        <v>1365</v>
      </c>
      <c r="B1064" s="18" t="s">
        <v>3094</v>
      </c>
      <c r="C1064" s="18" t="s">
        <v>3574</v>
      </c>
    </row>
    <row r="1065" spans="1:3">
      <c r="A1065" s="18" t="s">
        <v>1366</v>
      </c>
      <c r="B1065" s="18" t="s">
        <v>3095</v>
      </c>
      <c r="C1065" s="18" t="s">
        <v>3578</v>
      </c>
    </row>
    <row r="1066" spans="1:3">
      <c r="A1066" s="18" t="s">
        <v>549</v>
      </c>
      <c r="B1066" s="18" t="s">
        <v>2269</v>
      </c>
      <c r="C1066" s="18" t="s">
        <v>3590</v>
      </c>
    </row>
    <row r="1067" spans="1:3">
      <c r="A1067" s="18" t="s">
        <v>550</v>
      </c>
      <c r="B1067" s="18" t="s">
        <v>2270</v>
      </c>
      <c r="C1067" s="18" t="s">
        <v>3581</v>
      </c>
    </row>
    <row r="1068" spans="1:3">
      <c r="A1068" s="18" t="s">
        <v>551</v>
      </c>
      <c r="B1068" s="18" t="s">
        <v>2272</v>
      </c>
      <c r="C1068" s="18" t="s">
        <v>3571</v>
      </c>
    </row>
    <row r="1069" spans="1:3">
      <c r="A1069" s="18" t="s">
        <v>1367</v>
      </c>
      <c r="B1069" s="18" t="s">
        <v>3097</v>
      </c>
      <c r="C1069" s="18" t="s">
        <v>3591</v>
      </c>
    </row>
    <row r="1070" spans="1:3">
      <c r="A1070" s="18" t="s">
        <v>889</v>
      </c>
      <c r="B1070" s="18" t="s">
        <v>3099</v>
      </c>
      <c r="C1070" s="18" t="s">
        <v>3584</v>
      </c>
    </row>
    <row r="1071" spans="1:3">
      <c r="A1071" s="18" t="s">
        <v>552</v>
      </c>
      <c r="B1071" s="18" t="s">
        <v>2275</v>
      </c>
      <c r="C1071" s="18" t="s">
        <v>3571</v>
      </c>
    </row>
    <row r="1072" spans="1:3">
      <c r="A1072" s="18" t="s">
        <v>1023</v>
      </c>
      <c r="B1072" s="18" t="s">
        <v>2518</v>
      </c>
      <c r="C1072" s="18" t="s">
        <v>3592</v>
      </c>
    </row>
    <row r="1073" spans="1:3">
      <c r="A1073" s="18" t="s">
        <v>553</v>
      </c>
      <c r="B1073" s="18" t="s">
        <v>2276</v>
      </c>
      <c r="C1073" s="18" t="s">
        <v>3582</v>
      </c>
    </row>
    <row r="1074" spans="1:3">
      <c r="A1074" s="18" t="s">
        <v>554</v>
      </c>
      <c r="B1074" s="18" t="s">
        <v>2277</v>
      </c>
      <c r="C1074" s="18" t="s">
        <v>3592</v>
      </c>
    </row>
    <row r="1075" spans="1:3">
      <c r="A1075" s="18" t="s">
        <v>1368</v>
      </c>
      <c r="B1075" s="18" t="s">
        <v>3100</v>
      </c>
      <c r="C1075" s="18" t="s">
        <v>3584</v>
      </c>
    </row>
    <row r="1076" spans="1:3">
      <c r="A1076" s="18" t="s">
        <v>555</v>
      </c>
      <c r="B1076" s="18" t="s">
        <v>2278</v>
      </c>
      <c r="C1076" s="18" t="s">
        <v>3593</v>
      </c>
    </row>
    <row r="1077" spans="1:3">
      <c r="A1077" s="18" t="s">
        <v>1369</v>
      </c>
      <c r="B1077" s="18" t="s">
        <v>3101</v>
      </c>
      <c r="C1077" s="18" t="s">
        <v>3577</v>
      </c>
    </row>
    <row r="1078" spans="1:3">
      <c r="A1078" s="18" t="s">
        <v>830</v>
      </c>
      <c r="B1078" s="18" t="s">
        <v>3103</v>
      </c>
      <c r="C1078" s="18" t="s">
        <v>3571</v>
      </c>
    </row>
    <row r="1079" spans="1:3">
      <c r="A1079" s="18" t="s">
        <v>225</v>
      </c>
      <c r="B1079" s="18" t="s">
        <v>1908</v>
      </c>
      <c r="C1079" s="18" t="s">
        <v>3583</v>
      </c>
    </row>
    <row r="1080" spans="1:3">
      <c r="A1080" s="18" t="s">
        <v>1161</v>
      </c>
      <c r="B1080" s="18" t="s">
        <v>2745</v>
      </c>
      <c r="C1080" s="18" t="s">
        <v>3601</v>
      </c>
    </row>
    <row r="1081" spans="1:3">
      <c r="A1081" s="18" t="s">
        <v>226</v>
      </c>
      <c r="B1081" s="18" t="s">
        <v>1909</v>
      </c>
      <c r="C1081" s="18" t="s">
        <v>3584</v>
      </c>
    </row>
    <row r="1082" spans="1:3">
      <c r="A1082" s="18" t="s">
        <v>1371</v>
      </c>
      <c r="B1082" s="18" t="s">
        <v>3104</v>
      </c>
      <c r="C1082" s="18" t="s">
        <v>3583</v>
      </c>
    </row>
    <row r="1083" spans="1:3">
      <c r="A1083" s="18" t="s">
        <v>1375</v>
      </c>
      <c r="B1083" s="18" t="s">
        <v>3110</v>
      </c>
      <c r="C1083" s="18" t="s">
        <v>3584</v>
      </c>
    </row>
    <row r="1084" spans="1:3">
      <c r="A1084" s="18" t="s">
        <v>556</v>
      </c>
      <c r="B1084" s="18" t="s">
        <v>2280</v>
      </c>
      <c r="C1084" s="18" t="s">
        <v>3584</v>
      </c>
    </row>
    <row r="1085" spans="1:3">
      <c r="A1085" s="18" t="s">
        <v>1372</v>
      </c>
      <c r="B1085" s="18" t="s">
        <v>3105</v>
      </c>
      <c r="C1085" s="18" t="s">
        <v>3574</v>
      </c>
    </row>
    <row r="1086" spans="1:3">
      <c r="A1086" s="18" t="s">
        <v>1373</v>
      </c>
      <c r="B1086" s="18" t="s">
        <v>3106</v>
      </c>
      <c r="C1086" s="18" t="s">
        <v>3601</v>
      </c>
    </row>
    <row r="1087" spans="1:3">
      <c r="A1087" s="18" t="s">
        <v>557</v>
      </c>
      <c r="B1087" s="18" t="s">
        <v>2281</v>
      </c>
      <c r="C1087" s="18" t="s">
        <v>3580</v>
      </c>
    </row>
    <row r="1088" spans="1:3">
      <c r="A1088" s="18" t="s">
        <v>1374</v>
      </c>
      <c r="B1088" s="18" t="s">
        <v>3107</v>
      </c>
      <c r="C1088" s="18" t="s">
        <v>3585</v>
      </c>
    </row>
    <row r="1089" spans="1:3">
      <c r="A1089" s="18" t="s">
        <v>227</v>
      </c>
      <c r="B1089" s="18" t="s">
        <v>1910</v>
      </c>
      <c r="C1089" s="18" t="s">
        <v>3578</v>
      </c>
    </row>
    <row r="1090" spans="1:3">
      <c r="A1090" s="18" t="s">
        <v>3108</v>
      </c>
      <c r="B1090" s="18" t="s">
        <v>3109</v>
      </c>
      <c r="C1090" s="18" t="s">
        <v>3578</v>
      </c>
    </row>
    <row r="1091" spans="1:3">
      <c r="A1091" s="18" t="s">
        <v>899</v>
      </c>
      <c r="B1091" s="18" t="s">
        <v>3111</v>
      </c>
      <c r="C1091" s="18" t="s">
        <v>3636</v>
      </c>
    </row>
    <row r="1092" spans="1:3">
      <c r="A1092" s="18" t="s">
        <v>558</v>
      </c>
      <c r="B1092" s="18" t="s">
        <v>2282</v>
      </c>
      <c r="C1092" s="18" t="s">
        <v>3571</v>
      </c>
    </row>
    <row r="1093" spans="1:3">
      <c r="A1093" s="18" t="s">
        <v>894</v>
      </c>
      <c r="B1093" s="18" t="s">
        <v>3092</v>
      </c>
      <c r="C1093" s="18" t="s">
        <v>3647</v>
      </c>
    </row>
    <row r="1094" spans="1:3">
      <c r="A1094" s="18" t="s">
        <v>1370</v>
      </c>
      <c r="B1094" s="18" t="s">
        <v>3102</v>
      </c>
      <c r="C1094" s="18" t="s">
        <v>3586</v>
      </c>
    </row>
    <row r="1095" spans="1:3">
      <c r="A1095" s="18" t="s">
        <v>1377</v>
      </c>
      <c r="B1095" s="18" t="s">
        <v>3114</v>
      </c>
      <c r="C1095" s="18" t="s">
        <v>3571</v>
      </c>
    </row>
    <row r="1096" spans="1:3">
      <c r="A1096" s="18" t="s">
        <v>1376</v>
      </c>
      <c r="B1096" s="18" t="s">
        <v>3112</v>
      </c>
      <c r="C1096" s="18" t="s">
        <v>3571</v>
      </c>
    </row>
    <row r="1097" spans="1:3">
      <c r="A1097" s="18" t="s">
        <v>947</v>
      </c>
      <c r="B1097" s="18" t="s">
        <v>2683</v>
      </c>
      <c r="C1097" s="18" t="s">
        <v>3610</v>
      </c>
    </row>
    <row r="1098" spans="1:3">
      <c r="A1098" s="18" t="s">
        <v>559</v>
      </c>
      <c r="B1098" s="18" t="s">
        <v>2130</v>
      </c>
      <c r="C1098" s="18" t="s">
        <v>3584</v>
      </c>
    </row>
    <row r="1099" spans="1:3">
      <c r="A1099" s="18" t="s">
        <v>228</v>
      </c>
      <c r="B1099" s="18" t="s">
        <v>1716</v>
      </c>
      <c r="C1099" s="18" t="s">
        <v>3577</v>
      </c>
    </row>
    <row r="1100" spans="1:3">
      <c r="A1100" s="18" t="s">
        <v>560</v>
      </c>
      <c r="B1100" s="18" t="s">
        <v>2283</v>
      </c>
      <c r="C1100" s="18" t="s">
        <v>3578</v>
      </c>
    </row>
    <row r="1101" spans="1:3">
      <c r="A1101" s="18" t="s">
        <v>1378</v>
      </c>
      <c r="B1101" s="18" t="s">
        <v>3115</v>
      </c>
      <c r="C1101" s="18" t="s">
        <v>3584</v>
      </c>
    </row>
    <row r="1102" spans="1:3">
      <c r="A1102" s="18" t="s">
        <v>561</v>
      </c>
      <c r="B1102" s="18" t="s">
        <v>2284</v>
      </c>
      <c r="C1102" s="18" t="s">
        <v>3647</v>
      </c>
    </row>
    <row r="1103" spans="1:3">
      <c r="A1103" s="18" t="s">
        <v>778</v>
      </c>
      <c r="B1103" s="18" t="s">
        <v>3062</v>
      </c>
      <c r="C1103" s="18" t="s">
        <v>3603</v>
      </c>
    </row>
    <row r="1104" spans="1:3">
      <c r="A1104" s="18" t="s">
        <v>1340</v>
      </c>
      <c r="B1104" s="18" t="s">
        <v>3063</v>
      </c>
      <c r="C1104" s="18" t="s">
        <v>3584</v>
      </c>
    </row>
    <row r="1105" spans="1:3">
      <c r="A1105" s="18" t="s">
        <v>562</v>
      </c>
      <c r="B1105" s="18" t="s">
        <v>2285</v>
      </c>
      <c r="C1105" s="18" t="s">
        <v>3647</v>
      </c>
    </row>
    <row r="1106" spans="1:3">
      <c r="A1106" s="18" t="s">
        <v>563</v>
      </c>
      <c r="B1106" s="18" t="s">
        <v>2248</v>
      </c>
      <c r="C1106" s="18" t="s">
        <v>3592</v>
      </c>
    </row>
    <row r="1107" spans="1:3">
      <c r="A1107" s="18" t="s">
        <v>2290</v>
      </c>
      <c r="B1107" s="18" t="s">
        <v>2291</v>
      </c>
      <c r="C1107" s="18" t="s">
        <v>3584</v>
      </c>
    </row>
    <row r="1108" spans="1:3">
      <c r="A1108" s="18" t="s">
        <v>841</v>
      </c>
      <c r="B1108" s="18" t="s">
        <v>3118</v>
      </c>
      <c r="C1108" s="18" t="s">
        <v>3598</v>
      </c>
    </row>
    <row r="1109" spans="1:3">
      <c r="A1109" s="18" t="s">
        <v>1386</v>
      </c>
      <c r="B1109" s="18" t="s">
        <v>3129</v>
      </c>
      <c r="C1109" s="18" t="s">
        <v>3578</v>
      </c>
    </row>
    <row r="1110" spans="1:3">
      <c r="A1110" s="18" t="s">
        <v>1379</v>
      </c>
      <c r="B1110" s="18" t="s">
        <v>3117</v>
      </c>
      <c r="C1110" s="18" t="s">
        <v>3584</v>
      </c>
    </row>
    <row r="1111" spans="1:3">
      <c r="A1111" s="18" t="s">
        <v>229</v>
      </c>
      <c r="B1111" s="18" t="s">
        <v>1911</v>
      </c>
      <c r="C1111" s="18" t="s">
        <v>3647</v>
      </c>
    </row>
    <row r="1112" spans="1:3">
      <c r="A1112" s="18" t="s">
        <v>1343</v>
      </c>
      <c r="B1112" s="18" t="s">
        <v>3067</v>
      </c>
      <c r="C1112" s="18" t="s">
        <v>3592</v>
      </c>
    </row>
    <row r="1113" spans="1:3">
      <c r="A1113" s="18" t="s">
        <v>564</v>
      </c>
      <c r="B1113" s="18" t="s">
        <v>3116</v>
      </c>
      <c r="C1113" s="18" t="s">
        <v>3647</v>
      </c>
    </row>
    <row r="1114" spans="1:3">
      <c r="A1114" s="18" t="s">
        <v>565</v>
      </c>
      <c r="B1114" s="18" t="s">
        <v>2279</v>
      </c>
      <c r="C1114" s="18" t="s">
        <v>3592</v>
      </c>
    </row>
    <row r="1115" spans="1:3">
      <c r="A1115" s="18" t="s">
        <v>566</v>
      </c>
      <c r="B1115" s="18" t="s">
        <v>2286</v>
      </c>
      <c r="C1115" s="18" t="s">
        <v>3601</v>
      </c>
    </row>
    <row r="1116" spans="1:3">
      <c r="A1116" s="18" t="s">
        <v>567</v>
      </c>
      <c r="B1116" s="18" t="s">
        <v>2287</v>
      </c>
      <c r="C1116" s="18" t="s">
        <v>3580</v>
      </c>
    </row>
    <row r="1117" spans="1:3">
      <c r="A1117" s="18" t="s">
        <v>1402</v>
      </c>
      <c r="B1117" s="18" t="s">
        <v>3153</v>
      </c>
      <c r="C1117" s="18" t="s">
        <v>3648</v>
      </c>
    </row>
    <row r="1118" spans="1:3">
      <c r="A1118" s="18" t="s">
        <v>2273</v>
      </c>
      <c r="B1118" s="18" t="s">
        <v>2274</v>
      </c>
      <c r="C1118" s="18" t="s">
        <v>3649</v>
      </c>
    </row>
    <row r="1119" spans="1:3">
      <c r="A1119" s="18" t="s">
        <v>568</v>
      </c>
      <c r="B1119" s="18" t="s">
        <v>2288</v>
      </c>
      <c r="C1119" s="18" t="s">
        <v>3578</v>
      </c>
    </row>
    <row r="1120" spans="1:3">
      <c r="A1120" s="18" t="s">
        <v>776</v>
      </c>
      <c r="B1120" s="18" t="s">
        <v>3055</v>
      </c>
      <c r="C1120" s="18" t="s">
        <v>3611</v>
      </c>
    </row>
    <row r="1121" spans="1:3">
      <c r="A1121" s="18" t="s">
        <v>569</v>
      </c>
      <c r="B1121" s="18" t="s">
        <v>2271</v>
      </c>
      <c r="C1121" s="18" t="s">
        <v>3601</v>
      </c>
    </row>
    <row r="1122" spans="1:3">
      <c r="A1122" s="18" t="s">
        <v>743</v>
      </c>
      <c r="B1122" s="18" t="s">
        <v>1904</v>
      </c>
      <c r="C1122" s="18" t="s">
        <v>3603</v>
      </c>
    </row>
    <row r="1123" spans="1:3">
      <c r="A1123" s="18" t="s">
        <v>1380</v>
      </c>
      <c r="B1123" s="18" t="s">
        <v>3121</v>
      </c>
      <c r="C1123" s="18" t="s">
        <v>3578</v>
      </c>
    </row>
    <row r="1124" spans="1:3">
      <c r="A1124" s="18" t="s">
        <v>570</v>
      </c>
      <c r="B1124" s="18" t="s">
        <v>2289</v>
      </c>
      <c r="C1124" s="18" t="s">
        <v>3647</v>
      </c>
    </row>
    <row r="1125" spans="1:3">
      <c r="A1125" s="18" t="s">
        <v>1382</v>
      </c>
      <c r="B1125" s="18" t="s">
        <v>3124</v>
      </c>
      <c r="C1125" s="18" t="s">
        <v>3584</v>
      </c>
    </row>
    <row r="1126" spans="1:3">
      <c r="A1126" s="18" t="s">
        <v>230</v>
      </c>
      <c r="B1126" s="18" t="s">
        <v>1912</v>
      </c>
      <c r="C1126" s="18" t="s">
        <v>3627</v>
      </c>
    </row>
    <row r="1127" spans="1:3">
      <c r="A1127" s="18" t="s">
        <v>827</v>
      </c>
      <c r="B1127" s="18" t="s">
        <v>3120</v>
      </c>
      <c r="C1127" s="18" t="s">
        <v>3571</v>
      </c>
    </row>
    <row r="1128" spans="1:3">
      <c r="A1128" s="18" t="s">
        <v>1381</v>
      </c>
      <c r="B1128" s="18" t="s">
        <v>3122</v>
      </c>
      <c r="C1128" s="18" t="s">
        <v>3584</v>
      </c>
    </row>
    <row r="1129" spans="1:3">
      <c r="A1129" s="18" t="s">
        <v>571</v>
      </c>
      <c r="B1129" s="18" t="s">
        <v>3123</v>
      </c>
      <c r="C1129" s="18" t="s">
        <v>3584</v>
      </c>
    </row>
    <row r="1130" spans="1:3">
      <c r="A1130" s="18" t="s">
        <v>785</v>
      </c>
      <c r="B1130" s="18" t="s">
        <v>3125</v>
      </c>
      <c r="C1130" s="18" t="s">
        <v>3578</v>
      </c>
    </row>
    <row r="1131" spans="1:3">
      <c r="A1131" s="18" t="s">
        <v>1384</v>
      </c>
      <c r="B1131" s="18" t="s">
        <v>3127</v>
      </c>
      <c r="C1131" s="18" t="s">
        <v>3583</v>
      </c>
    </row>
    <row r="1132" spans="1:3">
      <c r="A1132" s="18" t="s">
        <v>1385</v>
      </c>
      <c r="B1132" s="18" t="s">
        <v>3128</v>
      </c>
      <c r="C1132" s="18" t="s">
        <v>3578</v>
      </c>
    </row>
    <row r="1133" spans="1:3">
      <c r="A1133" s="18" t="s">
        <v>231</v>
      </c>
      <c r="B1133" s="18" t="s">
        <v>1913</v>
      </c>
      <c r="C1133" s="18" t="s">
        <v>3584</v>
      </c>
    </row>
    <row r="1134" spans="1:3">
      <c r="A1134" s="18" t="s">
        <v>765</v>
      </c>
      <c r="B1134" s="18" t="s">
        <v>3130</v>
      </c>
      <c r="C1134" s="18" t="s">
        <v>3578</v>
      </c>
    </row>
    <row r="1135" spans="1:3">
      <c r="A1135" s="18" t="s">
        <v>1387</v>
      </c>
      <c r="B1135" s="18" t="s">
        <v>3131</v>
      </c>
      <c r="C1135" s="18" t="s">
        <v>3584</v>
      </c>
    </row>
    <row r="1136" spans="1:3">
      <c r="A1136" s="18" t="s">
        <v>232</v>
      </c>
      <c r="B1136" s="18" t="s">
        <v>1914</v>
      </c>
      <c r="C1136" s="18" t="s">
        <v>3584</v>
      </c>
    </row>
    <row r="1137" spans="1:3">
      <c r="A1137" s="18" t="s">
        <v>233</v>
      </c>
      <c r="B1137" s="18" t="s">
        <v>1915</v>
      </c>
      <c r="C1137" s="18" t="s">
        <v>3584</v>
      </c>
    </row>
    <row r="1138" spans="1:3">
      <c r="A1138" s="18" t="s">
        <v>1383</v>
      </c>
      <c r="B1138" s="18" t="s">
        <v>3126</v>
      </c>
      <c r="C1138" s="18" t="s">
        <v>3606</v>
      </c>
    </row>
    <row r="1139" spans="1:3">
      <c r="A1139" s="18" t="s">
        <v>1017</v>
      </c>
      <c r="B1139" s="18" t="s">
        <v>2505</v>
      </c>
      <c r="C1139" s="18" t="s">
        <v>3609</v>
      </c>
    </row>
    <row r="1140" spans="1:3">
      <c r="A1140" s="18" t="s">
        <v>1389</v>
      </c>
      <c r="B1140" s="18" t="s">
        <v>3133</v>
      </c>
      <c r="C1140" s="18" t="s">
        <v>3612</v>
      </c>
    </row>
    <row r="1141" spans="1:3">
      <c r="A1141" s="18" t="s">
        <v>234</v>
      </c>
      <c r="B1141" s="18" t="s">
        <v>1916</v>
      </c>
      <c r="C1141" s="18" t="s">
        <v>3592</v>
      </c>
    </row>
    <row r="1142" spans="1:3">
      <c r="A1142" s="18" t="s">
        <v>1390</v>
      </c>
      <c r="B1142" s="18" t="s">
        <v>3134</v>
      </c>
      <c r="C1142" s="18" t="s">
        <v>3584</v>
      </c>
    </row>
    <row r="1143" spans="1:3">
      <c r="A1143" s="18" t="s">
        <v>235</v>
      </c>
      <c r="B1143" s="18" t="s">
        <v>1917</v>
      </c>
      <c r="C1143" s="18" t="s">
        <v>3578</v>
      </c>
    </row>
    <row r="1144" spans="1:3">
      <c r="A1144" s="18" t="s">
        <v>572</v>
      </c>
      <c r="B1144" s="18" t="s">
        <v>2292</v>
      </c>
      <c r="C1144" s="18" t="s">
        <v>3650</v>
      </c>
    </row>
    <row r="1145" spans="1:3">
      <c r="A1145" s="18" t="s">
        <v>1636</v>
      </c>
      <c r="B1145" s="18" t="s">
        <v>2797</v>
      </c>
      <c r="C1145" s="18" t="s">
        <v>3584</v>
      </c>
    </row>
    <row r="1146" spans="1:3">
      <c r="A1146" s="18" t="s">
        <v>1391</v>
      </c>
      <c r="B1146" s="18" t="s">
        <v>3135</v>
      </c>
      <c r="C1146" s="18" t="s">
        <v>3605</v>
      </c>
    </row>
    <row r="1147" spans="1:3">
      <c r="A1147" s="18" t="s">
        <v>1392</v>
      </c>
      <c r="B1147" s="18" t="s">
        <v>3136</v>
      </c>
      <c r="C1147" s="18" t="s">
        <v>3584</v>
      </c>
    </row>
    <row r="1148" spans="1:3">
      <c r="A1148" s="18" t="s">
        <v>573</v>
      </c>
      <c r="B1148" s="18" t="s">
        <v>3138</v>
      </c>
      <c r="C1148" s="18" t="s">
        <v>3583</v>
      </c>
    </row>
    <row r="1149" spans="1:3">
      <c r="A1149" s="18" t="s">
        <v>1626</v>
      </c>
      <c r="B1149" s="18" t="s">
        <v>3035</v>
      </c>
      <c r="C1149" s="18" t="s">
        <v>3577</v>
      </c>
    </row>
    <row r="1150" spans="1:3">
      <c r="A1150" s="18" t="s">
        <v>866</v>
      </c>
      <c r="B1150" s="18" t="s">
        <v>2991</v>
      </c>
      <c r="C1150" s="18" t="s">
        <v>3594</v>
      </c>
    </row>
    <row r="1151" spans="1:3">
      <c r="A1151" s="18" t="s">
        <v>1397</v>
      </c>
      <c r="B1151" s="18" t="s">
        <v>3143</v>
      </c>
      <c r="C1151" s="18" t="s">
        <v>3586</v>
      </c>
    </row>
    <row r="1152" spans="1:3">
      <c r="A1152" s="18" t="s">
        <v>2609</v>
      </c>
      <c r="B1152" s="18" t="s">
        <v>2610</v>
      </c>
      <c r="C1152" s="18" t="s">
        <v>3586</v>
      </c>
    </row>
    <row r="1153" spans="1:3">
      <c r="A1153" s="18" t="s">
        <v>1594</v>
      </c>
      <c r="B1153" s="18" t="s">
        <v>3096</v>
      </c>
      <c r="C1153" s="18" t="s">
        <v>3586</v>
      </c>
    </row>
    <row r="1154" spans="1:3">
      <c r="A1154" s="18" t="s">
        <v>800</v>
      </c>
      <c r="B1154" s="18" t="s">
        <v>3139</v>
      </c>
      <c r="C1154" s="18" t="s">
        <v>3591</v>
      </c>
    </row>
    <row r="1155" spans="1:3">
      <c r="A1155" s="18" t="s">
        <v>1627</v>
      </c>
      <c r="B1155" s="18" t="s">
        <v>3539</v>
      </c>
      <c r="C1155" s="18" t="s">
        <v>3584</v>
      </c>
    </row>
    <row r="1156" spans="1:3">
      <c r="A1156" s="18" t="s">
        <v>780</v>
      </c>
      <c r="B1156" s="18" t="s">
        <v>3144</v>
      </c>
      <c r="C1156" s="18" t="s">
        <v>3603</v>
      </c>
    </row>
    <row r="1157" spans="1:3">
      <c r="A1157" s="18" t="s">
        <v>1394</v>
      </c>
      <c r="B1157" s="18" t="s">
        <v>3140</v>
      </c>
      <c r="C1157" s="18" t="s">
        <v>3594</v>
      </c>
    </row>
    <row r="1158" spans="1:3">
      <c r="A1158" s="18" t="s">
        <v>1395</v>
      </c>
      <c r="B1158" s="18" t="s">
        <v>3141</v>
      </c>
      <c r="C1158" s="18" t="s">
        <v>3606</v>
      </c>
    </row>
    <row r="1159" spans="1:3">
      <c r="A1159" s="18" t="s">
        <v>1396</v>
      </c>
      <c r="B1159" s="18" t="s">
        <v>3142</v>
      </c>
      <c r="C1159" s="18" t="s">
        <v>3603</v>
      </c>
    </row>
    <row r="1160" spans="1:3">
      <c r="A1160" s="18" t="s">
        <v>574</v>
      </c>
      <c r="B1160" s="18" t="s">
        <v>2293</v>
      </c>
      <c r="C1160" s="18" t="s">
        <v>3587</v>
      </c>
    </row>
    <row r="1161" spans="1:3">
      <c r="A1161" s="18" t="s">
        <v>575</v>
      </c>
      <c r="B1161" s="18" t="s">
        <v>2294</v>
      </c>
      <c r="C1161" s="18" t="s">
        <v>3584</v>
      </c>
    </row>
    <row r="1162" spans="1:3">
      <c r="A1162" s="18" t="s">
        <v>906</v>
      </c>
      <c r="B1162" s="18" t="s">
        <v>3039</v>
      </c>
      <c r="C1162" s="18" t="s">
        <v>3606</v>
      </c>
    </row>
    <row r="1163" spans="1:3">
      <c r="A1163" s="18" t="s">
        <v>236</v>
      </c>
      <c r="B1163" s="18" t="s">
        <v>1918</v>
      </c>
      <c r="C1163" s="18" t="s">
        <v>3626</v>
      </c>
    </row>
    <row r="1164" spans="1:3">
      <c r="A1164" s="18" t="s">
        <v>1398</v>
      </c>
      <c r="B1164" s="18" t="s">
        <v>3145</v>
      </c>
      <c r="C1164" s="18" t="s">
        <v>3571</v>
      </c>
    </row>
    <row r="1165" spans="1:3">
      <c r="A1165" s="18" t="s">
        <v>1400</v>
      </c>
      <c r="B1165" s="18" t="s">
        <v>3147</v>
      </c>
      <c r="C1165" s="18" t="s">
        <v>3584</v>
      </c>
    </row>
    <row r="1166" spans="1:3">
      <c r="A1166" s="18" t="s">
        <v>1401</v>
      </c>
      <c r="B1166" s="18" t="s">
        <v>3148</v>
      </c>
      <c r="C1166" s="18" t="s">
        <v>3584</v>
      </c>
    </row>
    <row r="1167" spans="1:3">
      <c r="A1167" s="18" t="s">
        <v>576</v>
      </c>
      <c r="B1167" s="18" t="s">
        <v>2295</v>
      </c>
      <c r="C1167" s="18" t="s">
        <v>3578</v>
      </c>
    </row>
    <row r="1168" spans="1:3">
      <c r="A1168" s="18" t="s">
        <v>237</v>
      </c>
      <c r="B1168" s="18" t="s">
        <v>1919</v>
      </c>
      <c r="C1168" s="18" t="s">
        <v>3576</v>
      </c>
    </row>
    <row r="1169" spans="1:3">
      <c r="A1169" s="18" t="s">
        <v>3149</v>
      </c>
      <c r="B1169" s="18" t="s">
        <v>3150</v>
      </c>
      <c r="C1169" s="18" t="s">
        <v>3589</v>
      </c>
    </row>
    <row r="1170" spans="1:3">
      <c r="A1170" s="18" t="s">
        <v>238</v>
      </c>
      <c r="B1170" s="18" t="s">
        <v>1920</v>
      </c>
      <c r="C1170" s="18" t="s">
        <v>3589</v>
      </c>
    </row>
    <row r="1171" spans="1:3">
      <c r="A1171" s="18" t="s">
        <v>3151</v>
      </c>
      <c r="B1171" s="18" t="s">
        <v>3152</v>
      </c>
      <c r="C1171" s="18" t="s">
        <v>3584</v>
      </c>
    </row>
    <row r="1172" spans="1:3">
      <c r="A1172" s="18" t="s">
        <v>3271</v>
      </c>
      <c r="B1172" s="18" t="s">
        <v>3272</v>
      </c>
      <c r="C1172" s="18" t="s">
        <v>3578</v>
      </c>
    </row>
    <row r="1173" spans="1:3">
      <c r="A1173" s="18" t="s">
        <v>239</v>
      </c>
      <c r="B1173" s="18" t="s">
        <v>1921</v>
      </c>
      <c r="C1173" s="18" t="s">
        <v>3630</v>
      </c>
    </row>
    <row r="1174" spans="1:3">
      <c r="A1174" s="18" t="s">
        <v>577</v>
      </c>
      <c r="B1174" s="18" t="s">
        <v>2128</v>
      </c>
      <c r="C1174" s="18" t="s">
        <v>3586</v>
      </c>
    </row>
    <row r="1175" spans="1:3">
      <c r="A1175" s="18" t="s">
        <v>1404</v>
      </c>
      <c r="B1175" s="18" t="s">
        <v>3155</v>
      </c>
      <c r="C1175" s="18" t="s">
        <v>3584</v>
      </c>
    </row>
    <row r="1176" spans="1:3">
      <c r="A1176" s="18" t="s">
        <v>3156</v>
      </c>
      <c r="B1176" s="18" t="s">
        <v>3157</v>
      </c>
      <c r="C1176" s="18" t="s">
        <v>3573</v>
      </c>
    </row>
    <row r="1177" spans="1:3">
      <c r="A1177" s="18" t="s">
        <v>1407</v>
      </c>
      <c r="B1177" s="18" t="s">
        <v>3160</v>
      </c>
      <c r="C1177" s="18" t="s">
        <v>3586</v>
      </c>
    </row>
    <row r="1178" spans="1:3">
      <c r="A1178" s="18" t="s">
        <v>1399</v>
      </c>
      <c r="B1178" s="18" t="s">
        <v>3146</v>
      </c>
      <c r="C1178" s="18" t="s">
        <v>3576</v>
      </c>
    </row>
    <row r="1179" spans="1:3">
      <c r="A1179" s="18" t="s">
        <v>1408</v>
      </c>
      <c r="B1179" s="18" t="s">
        <v>3161</v>
      </c>
      <c r="C1179" s="18" t="s">
        <v>3584</v>
      </c>
    </row>
    <row r="1180" spans="1:3">
      <c r="A1180" s="18" t="s">
        <v>1409</v>
      </c>
      <c r="B1180" s="18" t="s">
        <v>3162</v>
      </c>
      <c r="C1180" s="18" t="s">
        <v>3584</v>
      </c>
    </row>
    <row r="1181" spans="1:3">
      <c r="A1181" s="18" t="s">
        <v>578</v>
      </c>
      <c r="B1181" s="18" t="s">
        <v>2296</v>
      </c>
      <c r="C1181" s="18" t="s">
        <v>3584</v>
      </c>
    </row>
    <row r="1182" spans="1:3">
      <c r="A1182" s="18" t="s">
        <v>1410</v>
      </c>
      <c r="B1182" s="18" t="s">
        <v>3163</v>
      </c>
      <c r="C1182" s="18" t="s">
        <v>3584</v>
      </c>
    </row>
    <row r="1183" spans="1:3">
      <c r="A1183" s="18" t="s">
        <v>579</v>
      </c>
      <c r="B1183" s="18" t="s">
        <v>2297</v>
      </c>
      <c r="C1183" s="18" t="s">
        <v>3584</v>
      </c>
    </row>
    <row r="1184" spans="1:3">
      <c r="A1184" s="18" t="s">
        <v>1411</v>
      </c>
      <c r="B1184" s="18" t="s">
        <v>3164</v>
      </c>
      <c r="C1184" s="18" t="s">
        <v>3584</v>
      </c>
    </row>
    <row r="1185" spans="1:3">
      <c r="A1185" s="18" t="s">
        <v>580</v>
      </c>
      <c r="B1185" s="18" t="s">
        <v>2298</v>
      </c>
      <c r="C1185" s="18" t="s">
        <v>3584</v>
      </c>
    </row>
    <row r="1186" spans="1:3">
      <c r="A1186" s="18" t="s">
        <v>1022</v>
      </c>
      <c r="B1186" s="18" t="s">
        <v>2513</v>
      </c>
      <c r="C1186" s="18" t="s">
        <v>3609</v>
      </c>
    </row>
    <row r="1187" spans="1:3">
      <c r="A1187" s="18" t="s">
        <v>846</v>
      </c>
      <c r="B1187" s="18" t="s">
        <v>2516</v>
      </c>
      <c r="C1187" s="18" t="s">
        <v>3609</v>
      </c>
    </row>
    <row r="1188" spans="1:3">
      <c r="A1188" s="18" t="s">
        <v>3166</v>
      </c>
      <c r="B1188" s="18" t="s">
        <v>3167</v>
      </c>
      <c r="C1188" s="18" t="s">
        <v>3613</v>
      </c>
    </row>
    <row r="1189" spans="1:3">
      <c r="A1189" s="18" t="s">
        <v>581</v>
      </c>
      <c r="B1189" s="18" t="s">
        <v>2299</v>
      </c>
      <c r="C1189" s="18" t="s">
        <v>3591</v>
      </c>
    </row>
    <row r="1190" spans="1:3">
      <c r="A1190" s="18" t="s">
        <v>726</v>
      </c>
      <c r="B1190" s="18" t="s">
        <v>1937</v>
      </c>
      <c r="C1190" s="18" t="s">
        <v>3586</v>
      </c>
    </row>
    <row r="1191" spans="1:3">
      <c r="A1191" s="18" t="s">
        <v>1412</v>
      </c>
      <c r="B1191" s="18" t="s">
        <v>3168</v>
      </c>
      <c r="C1191" s="18" t="s">
        <v>3586</v>
      </c>
    </row>
    <row r="1192" spans="1:3">
      <c r="A1192" s="18" t="s">
        <v>240</v>
      </c>
      <c r="B1192" s="18" t="s">
        <v>1925</v>
      </c>
      <c r="C1192" s="18" t="s">
        <v>3618</v>
      </c>
    </row>
    <row r="1193" spans="1:3">
      <c r="A1193" s="18" t="s">
        <v>879</v>
      </c>
      <c r="B1193" s="18" t="s">
        <v>3219</v>
      </c>
      <c r="C1193" s="18" t="s">
        <v>3605</v>
      </c>
    </row>
    <row r="1194" spans="1:3">
      <c r="A1194" s="18" t="s">
        <v>896</v>
      </c>
      <c r="B1194" s="18" t="s">
        <v>3217</v>
      </c>
      <c r="C1194" s="18" t="s">
        <v>3605</v>
      </c>
    </row>
    <row r="1195" spans="1:3">
      <c r="A1195" s="18" t="s">
        <v>1413</v>
      </c>
      <c r="B1195" s="18" t="s">
        <v>3169</v>
      </c>
      <c r="C1195" s="18" t="s">
        <v>3587</v>
      </c>
    </row>
    <row r="1196" spans="1:3">
      <c r="A1196" s="18" t="s">
        <v>775</v>
      </c>
      <c r="B1196" s="18" t="s">
        <v>3225</v>
      </c>
      <c r="C1196" s="18" t="s">
        <v>3597</v>
      </c>
    </row>
    <row r="1197" spans="1:3">
      <c r="A1197" s="18" t="s">
        <v>979</v>
      </c>
      <c r="B1197" s="18" t="s">
        <v>2452</v>
      </c>
      <c r="C1197" s="18" t="s">
        <v>3577</v>
      </c>
    </row>
    <row r="1198" spans="1:3">
      <c r="A1198" s="18" t="s">
        <v>927</v>
      </c>
      <c r="B1198" s="18" t="s">
        <v>2582</v>
      </c>
      <c r="C1198" s="18" t="s">
        <v>3640</v>
      </c>
    </row>
    <row r="1199" spans="1:3">
      <c r="A1199" s="18" t="s">
        <v>907</v>
      </c>
      <c r="B1199" s="18" t="s">
        <v>3170</v>
      </c>
      <c r="C1199" s="18" t="s">
        <v>3610</v>
      </c>
    </row>
    <row r="1200" spans="1:3">
      <c r="A1200" s="18" t="s">
        <v>944</v>
      </c>
      <c r="B1200" s="18" t="s">
        <v>2514</v>
      </c>
      <c r="C1200" s="18" t="s">
        <v>3609</v>
      </c>
    </row>
    <row r="1201" spans="1:3">
      <c r="A1201" s="18" t="s">
        <v>882</v>
      </c>
      <c r="B1201" s="18" t="s">
        <v>3165</v>
      </c>
      <c r="C1201" s="18" t="s">
        <v>3586</v>
      </c>
    </row>
    <row r="1202" spans="1:3">
      <c r="A1202" s="18" t="s">
        <v>241</v>
      </c>
      <c r="B1202" s="18" t="s">
        <v>1926</v>
      </c>
      <c r="C1202" s="18" t="s">
        <v>3583</v>
      </c>
    </row>
    <row r="1203" spans="1:3">
      <c r="A1203" s="18" t="s">
        <v>963</v>
      </c>
      <c r="B1203" s="18" t="s">
        <v>3409</v>
      </c>
      <c r="C1203" s="18" t="s">
        <v>3587</v>
      </c>
    </row>
    <row r="1204" spans="1:3">
      <c r="A1204" s="18" t="s">
        <v>242</v>
      </c>
      <c r="B1204" s="18" t="s">
        <v>1927</v>
      </c>
      <c r="C1204" s="18" t="s">
        <v>3603</v>
      </c>
    </row>
    <row r="1205" spans="1:3">
      <c r="A1205" s="18" t="s">
        <v>243</v>
      </c>
      <c r="B1205" s="18" t="s">
        <v>1924</v>
      </c>
      <c r="C1205" s="18" t="s">
        <v>3609</v>
      </c>
    </row>
    <row r="1206" spans="1:3">
      <c r="A1206" s="18" t="s">
        <v>1415</v>
      </c>
      <c r="B1206" s="18" t="s">
        <v>3172</v>
      </c>
      <c r="C1206" s="18" t="s">
        <v>3623</v>
      </c>
    </row>
    <row r="1207" spans="1:3">
      <c r="A1207" s="18" t="s">
        <v>1416</v>
      </c>
      <c r="B1207" s="18" t="s">
        <v>3173</v>
      </c>
      <c r="C1207" s="18" t="s">
        <v>3603</v>
      </c>
    </row>
    <row r="1208" spans="1:3">
      <c r="A1208" s="18" t="s">
        <v>1417</v>
      </c>
      <c r="B1208" s="18" t="s">
        <v>3174</v>
      </c>
      <c r="C1208" s="18" t="s">
        <v>3609</v>
      </c>
    </row>
    <row r="1209" spans="1:3">
      <c r="A1209" s="18" t="s">
        <v>1418</v>
      </c>
      <c r="B1209" s="18" t="s">
        <v>3175</v>
      </c>
      <c r="C1209" s="18" t="s">
        <v>3584</v>
      </c>
    </row>
    <row r="1210" spans="1:3">
      <c r="A1210" s="18" t="s">
        <v>819</v>
      </c>
      <c r="B1210" s="18" t="s">
        <v>3178</v>
      </c>
      <c r="C1210" s="18" t="s">
        <v>3593</v>
      </c>
    </row>
    <row r="1211" spans="1:3">
      <c r="A1211" s="18" t="s">
        <v>3242</v>
      </c>
      <c r="B1211" s="18" t="s">
        <v>3243</v>
      </c>
      <c r="C1211" s="18" t="s">
        <v>3609</v>
      </c>
    </row>
    <row r="1212" spans="1:3">
      <c r="A1212" s="18" t="s">
        <v>244</v>
      </c>
      <c r="B1212" s="18" t="s">
        <v>1928</v>
      </c>
      <c r="C1212" s="18" t="s">
        <v>3591</v>
      </c>
    </row>
    <row r="1213" spans="1:3">
      <c r="A1213" s="18" t="s">
        <v>245</v>
      </c>
      <c r="B1213" s="18" t="s">
        <v>1930</v>
      </c>
      <c r="C1213" s="18" t="s">
        <v>3584</v>
      </c>
    </row>
    <row r="1214" spans="1:3">
      <c r="A1214" s="18" t="s">
        <v>3179</v>
      </c>
      <c r="B1214" s="18" t="s">
        <v>3180</v>
      </c>
      <c r="C1214" s="18" t="s">
        <v>3628</v>
      </c>
    </row>
    <row r="1215" spans="1:3">
      <c r="A1215" s="18" t="s">
        <v>920</v>
      </c>
      <c r="B1215" s="18" t="s">
        <v>3551</v>
      </c>
      <c r="C1215" s="18" t="s">
        <v>3583</v>
      </c>
    </row>
    <row r="1216" spans="1:3">
      <c r="A1216" s="18" t="s">
        <v>246</v>
      </c>
      <c r="B1216" s="18" t="s">
        <v>1931</v>
      </c>
      <c r="C1216" s="18" t="s">
        <v>3605</v>
      </c>
    </row>
    <row r="1217" spans="1:3">
      <c r="A1217" s="18" t="s">
        <v>3540</v>
      </c>
      <c r="B1217" s="18" t="s">
        <v>3541</v>
      </c>
      <c r="C1217" s="18" t="s">
        <v>3584</v>
      </c>
    </row>
    <row r="1218" spans="1:3">
      <c r="A1218" s="18" t="s">
        <v>582</v>
      </c>
      <c r="B1218" s="18" t="s">
        <v>3555</v>
      </c>
      <c r="C1218" s="18" t="s">
        <v>3584</v>
      </c>
    </row>
    <row r="1219" spans="1:3">
      <c r="A1219" s="18" t="s">
        <v>895</v>
      </c>
      <c r="B1219" s="18" t="s">
        <v>3211</v>
      </c>
      <c r="C1219" s="18" t="s">
        <v>3578</v>
      </c>
    </row>
    <row r="1220" spans="1:3">
      <c r="A1220" s="18" t="s">
        <v>1419</v>
      </c>
      <c r="B1220" s="18" t="s">
        <v>3181</v>
      </c>
      <c r="C1220" s="18" t="s">
        <v>3583</v>
      </c>
    </row>
    <row r="1221" spans="1:3">
      <c r="A1221" s="18" t="s">
        <v>583</v>
      </c>
      <c r="B1221" s="18" t="s">
        <v>3182</v>
      </c>
      <c r="C1221" s="18" t="s">
        <v>3583</v>
      </c>
    </row>
    <row r="1222" spans="1:3">
      <c r="A1222" s="18" t="s">
        <v>1420</v>
      </c>
      <c r="B1222" s="18" t="s">
        <v>3183</v>
      </c>
      <c r="C1222" s="18" t="s">
        <v>3589</v>
      </c>
    </row>
    <row r="1223" spans="1:3">
      <c r="A1223" s="18" t="s">
        <v>247</v>
      </c>
      <c r="B1223" s="18" t="s">
        <v>1932</v>
      </c>
      <c r="C1223" s="18" t="s">
        <v>3578</v>
      </c>
    </row>
    <row r="1224" spans="1:3">
      <c r="A1224" s="18" t="s">
        <v>725</v>
      </c>
      <c r="B1224" s="18" t="s">
        <v>1933</v>
      </c>
      <c r="C1224" s="18" t="s">
        <v>3651</v>
      </c>
    </row>
    <row r="1225" spans="1:3">
      <c r="A1225" s="18" t="s">
        <v>1421</v>
      </c>
      <c r="B1225" s="18" t="s">
        <v>3184</v>
      </c>
      <c r="C1225" s="18" t="s">
        <v>3635</v>
      </c>
    </row>
    <row r="1226" spans="1:3">
      <c r="A1226" s="18" t="s">
        <v>1422</v>
      </c>
      <c r="B1226" s="18" t="s">
        <v>3185</v>
      </c>
      <c r="C1226" s="18" t="s">
        <v>3584</v>
      </c>
    </row>
    <row r="1227" spans="1:3">
      <c r="A1227" s="18" t="s">
        <v>584</v>
      </c>
      <c r="B1227" s="18" t="s">
        <v>2300</v>
      </c>
      <c r="C1227" s="18" t="s">
        <v>3584</v>
      </c>
    </row>
    <row r="1228" spans="1:3">
      <c r="A1228" s="18" t="s">
        <v>822</v>
      </c>
      <c r="B1228" s="18" t="s">
        <v>3186</v>
      </c>
      <c r="C1228" s="18" t="s">
        <v>3584</v>
      </c>
    </row>
    <row r="1229" spans="1:3">
      <c r="A1229" s="18" t="s">
        <v>585</v>
      </c>
      <c r="B1229" s="18" t="s">
        <v>2301</v>
      </c>
      <c r="C1229" s="18" t="s">
        <v>3584</v>
      </c>
    </row>
    <row r="1230" spans="1:3">
      <c r="A1230" s="18" t="s">
        <v>586</v>
      </c>
      <c r="B1230" s="18" t="s">
        <v>2302</v>
      </c>
      <c r="C1230" s="18" t="s">
        <v>3584</v>
      </c>
    </row>
    <row r="1231" spans="1:3">
      <c r="A1231" s="18" t="s">
        <v>587</v>
      </c>
      <c r="B1231" s="18" t="s">
        <v>2303</v>
      </c>
      <c r="C1231" s="18" t="s">
        <v>3584</v>
      </c>
    </row>
    <row r="1232" spans="1:3">
      <c r="A1232" s="18" t="s">
        <v>1423</v>
      </c>
      <c r="B1232" s="18" t="s">
        <v>3187</v>
      </c>
      <c r="C1232" s="18" t="s">
        <v>3584</v>
      </c>
    </row>
    <row r="1233" spans="1:3">
      <c r="A1233" s="18" t="s">
        <v>1424</v>
      </c>
      <c r="B1233" s="18" t="s">
        <v>3188</v>
      </c>
      <c r="C1233" s="18" t="s">
        <v>3584</v>
      </c>
    </row>
    <row r="1234" spans="1:3">
      <c r="A1234" s="18" t="s">
        <v>588</v>
      </c>
      <c r="B1234" s="18" t="s">
        <v>2304</v>
      </c>
      <c r="C1234" s="18" t="s">
        <v>3584</v>
      </c>
    </row>
    <row r="1235" spans="1:3">
      <c r="A1235" s="18" t="s">
        <v>589</v>
      </c>
      <c r="B1235" s="18" t="s">
        <v>2305</v>
      </c>
      <c r="C1235" s="18" t="s">
        <v>3575</v>
      </c>
    </row>
    <row r="1236" spans="1:3">
      <c r="A1236" s="18" t="s">
        <v>1425</v>
      </c>
      <c r="B1236" s="18" t="s">
        <v>3189</v>
      </c>
      <c r="C1236" s="18" t="s">
        <v>3584</v>
      </c>
    </row>
    <row r="1237" spans="1:3">
      <c r="A1237" s="18" t="s">
        <v>590</v>
      </c>
      <c r="B1237" s="18" t="s">
        <v>2306</v>
      </c>
      <c r="C1237" s="18" t="s">
        <v>3581</v>
      </c>
    </row>
    <row r="1238" spans="1:3">
      <c r="A1238" s="18" t="s">
        <v>1426</v>
      </c>
      <c r="B1238" s="18" t="s">
        <v>3190</v>
      </c>
      <c r="C1238" s="18" t="s">
        <v>3584</v>
      </c>
    </row>
    <row r="1239" spans="1:3">
      <c r="A1239" s="18" t="s">
        <v>1427</v>
      </c>
      <c r="B1239" s="18" t="s">
        <v>3191</v>
      </c>
      <c r="C1239" s="18" t="s">
        <v>3584</v>
      </c>
    </row>
    <row r="1240" spans="1:3">
      <c r="A1240" s="18" t="s">
        <v>591</v>
      </c>
      <c r="B1240" s="18" t="s">
        <v>2307</v>
      </c>
      <c r="C1240" s="18" t="s">
        <v>3597</v>
      </c>
    </row>
    <row r="1241" spans="1:3">
      <c r="A1241" s="18" t="s">
        <v>1428</v>
      </c>
      <c r="B1241" s="18" t="s">
        <v>3192</v>
      </c>
      <c r="C1241" s="18" t="s">
        <v>3584</v>
      </c>
    </row>
    <row r="1242" spans="1:3">
      <c r="A1242" s="18" t="s">
        <v>1429</v>
      </c>
      <c r="B1242" s="18" t="s">
        <v>3193</v>
      </c>
      <c r="C1242" s="18" t="s">
        <v>3584</v>
      </c>
    </row>
    <row r="1243" spans="1:3">
      <c r="A1243" s="18" t="s">
        <v>1430</v>
      </c>
      <c r="B1243" s="18" t="s">
        <v>3194</v>
      </c>
      <c r="C1243" s="18" t="s">
        <v>3589</v>
      </c>
    </row>
    <row r="1244" spans="1:3">
      <c r="A1244" s="18" t="s">
        <v>592</v>
      </c>
      <c r="B1244" s="18" t="s">
        <v>2308</v>
      </c>
      <c r="C1244" s="18" t="s">
        <v>3583</v>
      </c>
    </row>
    <row r="1245" spans="1:3">
      <c r="A1245" s="18" t="s">
        <v>833</v>
      </c>
      <c r="B1245" s="18" t="s">
        <v>3195</v>
      </c>
      <c r="C1245" s="18" t="s">
        <v>3583</v>
      </c>
    </row>
    <row r="1246" spans="1:3">
      <c r="A1246" s="18" t="s">
        <v>1586</v>
      </c>
      <c r="B1246" s="18" t="s">
        <v>3453</v>
      </c>
      <c r="C1246" s="18" t="s">
        <v>3584</v>
      </c>
    </row>
    <row r="1247" spans="1:3">
      <c r="A1247" s="18" t="s">
        <v>593</v>
      </c>
      <c r="B1247" s="18" t="s">
        <v>2309</v>
      </c>
      <c r="C1247" s="18" t="s">
        <v>3584</v>
      </c>
    </row>
    <row r="1248" spans="1:3">
      <c r="A1248" s="18" t="s">
        <v>594</v>
      </c>
      <c r="B1248" s="18" t="s">
        <v>2310</v>
      </c>
      <c r="C1248" s="18" t="s">
        <v>3584</v>
      </c>
    </row>
    <row r="1249" spans="1:3">
      <c r="A1249" s="18" t="s">
        <v>794</v>
      </c>
      <c r="B1249" s="18" t="s">
        <v>3196</v>
      </c>
      <c r="C1249" s="18" t="s">
        <v>3594</v>
      </c>
    </row>
    <row r="1250" spans="1:3">
      <c r="A1250" s="18" t="s">
        <v>1431</v>
      </c>
      <c r="B1250" s="18" t="s">
        <v>3197</v>
      </c>
      <c r="C1250" s="18" t="s">
        <v>3584</v>
      </c>
    </row>
    <row r="1251" spans="1:3">
      <c r="A1251" s="18" t="s">
        <v>1432</v>
      </c>
      <c r="B1251" s="18" t="s">
        <v>3198</v>
      </c>
      <c r="C1251" s="18" t="s">
        <v>3583</v>
      </c>
    </row>
    <row r="1252" spans="1:3">
      <c r="A1252" s="18" t="s">
        <v>3489</v>
      </c>
      <c r="B1252" s="18" t="s">
        <v>3490</v>
      </c>
      <c r="C1252" s="18" t="s">
        <v>3579</v>
      </c>
    </row>
    <row r="1253" spans="1:3">
      <c r="A1253" s="18" t="s">
        <v>786</v>
      </c>
      <c r="B1253" s="18" t="s">
        <v>3199</v>
      </c>
      <c r="C1253" s="18" t="s">
        <v>3577</v>
      </c>
    </row>
    <row r="1254" spans="1:3">
      <c r="A1254" s="18" t="s">
        <v>941</v>
      </c>
      <c r="B1254" s="18" t="s">
        <v>3233</v>
      </c>
      <c r="C1254" s="18" t="s">
        <v>3577</v>
      </c>
    </row>
    <row r="1255" spans="1:3">
      <c r="A1255" s="18" t="s">
        <v>595</v>
      </c>
      <c r="B1255" s="18" t="s">
        <v>2311</v>
      </c>
      <c r="C1255" s="18" t="s">
        <v>3603</v>
      </c>
    </row>
    <row r="1256" spans="1:3">
      <c r="A1256" s="18" t="s">
        <v>596</v>
      </c>
      <c r="B1256" s="18" t="s">
        <v>2312</v>
      </c>
      <c r="C1256" s="18" t="s">
        <v>3587</v>
      </c>
    </row>
    <row r="1257" spans="1:3">
      <c r="A1257" s="18" t="s">
        <v>1433</v>
      </c>
      <c r="B1257" s="18" t="s">
        <v>3200</v>
      </c>
      <c r="C1257" s="18" t="s">
        <v>3576</v>
      </c>
    </row>
    <row r="1258" spans="1:3">
      <c r="A1258" s="18" t="s">
        <v>248</v>
      </c>
      <c r="B1258" s="18" t="s">
        <v>1934</v>
      </c>
      <c r="C1258" s="18" t="s">
        <v>3601</v>
      </c>
    </row>
    <row r="1259" spans="1:3">
      <c r="A1259" s="18" t="s">
        <v>249</v>
      </c>
      <c r="B1259" s="18" t="s">
        <v>1935</v>
      </c>
      <c r="C1259" s="18" t="s">
        <v>3592</v>
      </c>
    </row>
    <row r="1260" spans="1:3">
      <c r="A1260" s="18" t="s">
        <v>250</v>
      </c>
      <c r="B1260" s="18" t="s">
        <v>1936</v>
      </c>
      <c r="C1260" s="18" t="s">
        <v>3627</v>
      </c>
    </row>
    <row r="1261" spans="1:3">
      <c r="A1261" s="18" t="s">
        <v>597</v>
      </c>
      <c r="B1261" s="18" t="s">
        <v>2313</v>
      </c>
      <c r="C1261" s="18" t="s">
        <v>3598</v>
      </c>
    </row>
    <row r="1262" spans="1:3">
      <c r="A1262" s="18" t="s">
        <v>3201</v>
      </c>
      <c r="B1262" s="18" t="s">
        <v>3202</v>
      </c>
      <c r="C1262" s="18" t="s">
        <v>3579</v>
      </c>
    </row>
    <row r="1263" spans="1:3">
      <c r="A1263" s="18" t="s">
        <v>1021</v>
      </c>
      <c r="B1263" s="18" t="s">
        <v>2512</v>
      </c>
      <c r="C1263" s="18" t="s">
        <v>3610</v>
      </c>
    </row>
    <row r="1264" spans="1:3">
      <c r="A1264" s="18" t="s">
        <v>598</v>
      </c>
      <c r="B1264" s="18" t="s">
        <v>2314</v>
      </c>
      <c r="C1264" s="18" t="s">
        <v>3591</v>
      </c>
    </row>
    <row r="1265" spans="1:3">
      <c r="A1265" s="18" t="s">
        <v>599</v>
      </c>
      <c r="B1265" s="18" t="s">
        <v>2315</v>
      </c>
      <c r="C1265" s="18" t="s">
        <v>3587</v>
      </c>
    </row>
    <row r="1266" spans="1:3">
      <c r="A1266" s="18" t="s">
        <v>600</v>
      </c>
      <c r="B1266" s="18" t="s">
        <v>2316</v>
      </c>
      <c r="C1266" s="18" t="s">
        <v>3604</v>
      </c>
    </row>
    <row r="1267" spans="1:3">
      <c r="A1267" s="18" t="s">
        <v>601</v>
      </c>
      <c r="B1267" s="18" t="s">
        <v>3203</v>
      </c>
      <c r="C1267" s="18" t="s">
        <v>3591</v>
      </c>
    </row>
    <row r="1268" spans="1:3">
      <c r="A1268" s="18" t="s">
        <v>1329</v>
      </c>
      <c r="B1268" s="18" t="s">
        <v>3043</v>
      </c>
      <c r="C1268" s="18" t="s">
        <v>3576</v>
      </c>
    </row>
    <row r="1269" spans="1:3">
      <c r="A1269" s="18" t="s">
        <v>251</v>
      </c>
      <c r="B1269" s="18" t="s">
        <v>1938</v>
      </c>
      <c r="C1269" s="18" t="s">
        <v>3578</v>
      </c>
    </row>
    <row r="1270" spans="1:3">
      <c r="A1270" s="18" t="s">
        <v>1448</v>
      </c>
      <c r="B1270" s="18" t="s">
        <v>3236</v>
      </c>
      <c r="C1270" s="18" t="s">
        <v>3610</v>
      </c>
    </row>
    <row r="1271" spans="1:3">
      <c r="A1271" s="18" t="s">
        <v>1126</v>
      </c>
      <c r="B1271" s="18" t="s">
        <v>2684</v>
      </c>
      <c r="C1271" s="18" t="s">
        <v>3584</v>
      </c>
    </row>
    <row r="1272" spans="1:3">
      <c r="A1272" s="18" t="s">
        <v>1434</v>
      </c>
      <c r="B1272" s="18" t="s">
        <v>3205</v>
      </c>
      <c r="C1272" s="18" t="s">
        <v>3627</v>
      </c>
    </row>
    <row r="1273" spans="1:3">
      <c r="A1273" s="18" t="s">
        <v>252</v>
      </c>
      <c r="B1273" s="18" t="s">
        <v>1939</v>
      </c>
      <c r="C1273" s="18" t="s">
        <v>3652</v>
      </c>
    </row>
    <row r="1274" spans="1:3">
      <c r="A1274" s="18" t="s">
        <v>812</v>
      </c>
      <c r="B1274" s="18" t="s">
        <v>3213</v>
      </c>
      <c r="C1274" s="18" t="s">
        <v>3578</v>
      </c>
    </row>
    <row r="1275" spans="1:3">
      <c r="A1275" s="18" t="s">
        <v>1494</v>
      </c>
      <c r="B1275" s="18" t="s">
        <v>3314</v>
      </c>
      <c r="C1275" s="18" t="s">
        <v>3610</v>
      </c>
    </row>
    <row r="1276" spans="1:3">
      <c r="A1276" s="18" t="s">
        <v>253</v>
      </c>
      <c r="B1276" s="18" t="s">
        <v>1940</v>
      </c>
      <c r="C1276" s="18" t="s">
        <v>3572</v>
      </c>
    </row>
    <row r="1277" spans="1:3">
      <c r="A1277" s="18" t="s">
        <v>602</v>
      </c>
      <c r="B1277" s="18" t="s">
        <v>2238</v>
      </c>
      <c r="C1277" s="18" t="s">
        <v>3653</v>
      </c>
    </row>
    <row r="1278" spans="1:3">
      <c r="A1278" s="18" t="s">
        <v>603</v>
      </c>
      <c r="B1278" s="18" t="s">
        <v>603</v>
      </c>
      <c r="C1278" s="18" t="s">
        <v>3579</v>
      </c>
    </row>
    <row r="1279" spans="1:3">
      <c r="A1279" s="18" t="s">
        <v>1435</v>
      </c>
      <c r="B1279" s="18" t="s">
        <v>3208</v>
      </c>
      <c r="C1279" s="18" t="s">
        <v>3627</v>
      </c>
    </row>
    <row r="1280" spans="1:3">
      <c r="A1280" s="18" t="s">
        <v>1436</v>
      </c>
      <c r="B1280" s="18" t="s">
        <v>3209</v>
      </c>
      <c r="C1280" s="18" t="s">
        <v>3584</v>
      </c>
    </row>
    <row r="1281" spans="1:3">
      <c r="A1281" s="18" t="s">
        <v>741</v>
      </c>
      <c r="B1281" s="18" t="s">
        <v>1866</v>
      </c>
      <c r="C1281" s="18" t="s">
        <v>3574</v>
      </c>
    </row>
    <row r="1282" spans="1:3">
      <c r="A1282" s="18" t="s">
        <v>254</v>
      </c>
      <c r="B1282" s="18" t="s">
        <v>1941</v>
      </c>
      <c r="C1282" s="18" t="s">
        <v>3572</v>
      </c>
    </row>
    <row r="1283" spans="1:3">
      <c r="A1283" s="18" t="s">
        <v>604</v>
      </c>
      <c r="B1283" s="18" t="s">
        <v>2318</v>
      </c>
      <c r="C1283" s="18" t="s">
        <v>3584</v>
      </c>
    </row>
    <row r="1284" spans="1:3">
      <c r="A1284" s="18" t="s">
        <v>255</v>
      </c>
      <c r="B1284" s="18" t="s">
        <v>1942</v>
      </c>
      <c r="C1284" s="18" t="s">
        <v>3603</v>
      </c>
    </row>
    <row r="1285" spans="1:3">
      <c r="A1285" s="18" t="s">
        <v>605</v>
      </c>
      <c r="B1285" s="18" t="s">
        <v>2319</v>
      </c>
      <c r="C1285" s="18" t="s">
        <v>3593</v>
      </c>
    </row>
    <row r="1286" spans="1:3">
      <c r="A1286" s="18" t="s">
        <v>1437</v>
      </c>
      <c r="B1286" s="18" t="s">
        <v>3210</v>
      </c>
      <c r="C1286" s="18" t="s">
        <v>3610</v>
      </c>
    </row>
    <row r="1287" spans="1:3">
      <c r="A1287" s="18" t="s">
        <v>256</v>
      </c>
      <c r="B1287" s="18" t="s">
        <v>1929</v>
      </c>
      <c r="C1287" s="18" t="s">
        <v>3582</v>
      </c>
    </row>
    <row r="1288" spans="1:3">
      <c r="A1288" s="18" t="s">
        <v>606</v>
      </c>
      <c r="B1288" s="18" t="s">
        <v>2320</v>
      </c>
      <c r="C1288" s="18" t="s">
        <v>3584</v>
      </c>
    </row>
    <row r="1289" spans="1:3">
      <c r="A1289" s="18" t="s">
        <v>745</v>
      </c>
      <c r="B1289" s="18" t="s">
        <v>1965</v>
      </c>
      <c r="C1289" s="18" t="s">
        <v>3578</v>
      </c>
    </row>
    <row r="1290" spans="1:3">
      <c r="A1290" s="18" t="s">
        <v>257</v>
      </c>
      <c r="B1290" s="18" t="s">
        <v>1943</v>
      </c>
      <c r="C1290" s="18" t="s">
        <v>3584</v>
      </c>
    </row>
    <row r="1291" spans="1:3">
      <c r="A1291" s="18" t="s">
        <v>959</v>
      </c>
      <c r="B1291" s="18" t="s">
        <v>3214</v>
      </c>
      <c r="C1291" s="18" t="s">
        <v>3592</v>
      </c>
    </row>
    <row r="1292" spans="1:3">
      <c r="A1292" s="18" t="s">
        <v>607</v>
      </c>
      <c r="B1292" s="18" t="s">
        <v>2321</v>
      </c>
      <c r="C1292" s="18" t="s">
        <v>3577</v>
      </c>
    </row>
    <row r="1293" spans="1:3">
      <c r="A1293" s="18" t="s">
        <v>608</v>
      </c>
      <c r="B1293" s="18" t="s">
        <v>2322</v>
      </c>
      <c r="C1293" s="18" t="s">
        <v>3584</v>
      </c>
    </row>
    <row r="1294" spans="1:3">
      <c r="A1294" s="18" t="s">
        <v>258</v>
      </c>
      <c r="B1294" s="18" t="s">
        <v>1944</v>
      </c>
      <c r="C1294" s="18" t="s">
        <v>3603</v>
      </c>
    </row>
    <row r="1295" spans="1:3">
      <c r="A1295" s="18" t="s">
        <v>609</v>
      </c>
      <c r="B1295" s="18" t="s">
        <v>2323</v>
      </c>
      <c r="C1295" s="18" t="s">
        <v>3584</v>
      </c>
    </row>
    <row r="1296" spans="1:3">
      <c r="A1296" s="18" t="s">
        <v>259</v>
      </c>
      <c r="B1296" s="18" t="s">
        <v>1945</v>
      </c>
      <c r="C1296" s="18" t="s">
        <v>3596</v>
      </c>
    </row>
    <row r="1297" spans="1:3">
      <c r="A1297" s="18" t="s">
        <v>862</v>
      </c>
      <c r="B1297" s="18" t="s">
        <v>3216</v>
      </c>
      <c r="C1297" s="18" t="s">
        <v>3584</v>
      </c>
    </row>
    <row r="1298" spans="1:3">
      <c r="A1298" s="18" t="s">
        <v>260</v>
      </c>
      <c r="B1298" s="18" t="s">
        <v>1946</v>
      </c>
      <c r="C1298" s="18" t="s">
        <v>3578</v>
      </c>
    </row>
    <row r="1299" spans="1:3">
      <c r="A1299" s="18" t="s">
        <v>261</v>
      </c>
      <c r="B1299" s="18" t="s">
        <v>1947</v>
      </c>
      <c r="C1299" s="18" t="s">
        <v>3610</v>
      </c>
    </row>
    <row r="1300" spans="1:3">
      <c r="A1300" s="18" t="s">
        <v>1439</v>
      </c>
      <c r="B1300" s="18" t="s">
        <v>3218</v>
      </c>
      <c r="C1300" s="18" t="s">
        <v>3605</v>
      </c>
    </row>
    <row r="1301" spans="1:3">
      <c r="A1301" s="18" t="s">
        <v>610</v>
      </c>
      <c r="B1301" s="18" t="s">
        <v>2324</v>
      </c>
      <c r="C1301" s="18" t="s">
        <v>3591</v>
      </c>
    </row>
    <row r="1302" spans="1:3">
      <c r="A1302" s="18" t="s">
        <v>262</v>
      </c>
      <c r="B1302" s="18" t="s">
        <v>1948</v>
      </c>
      <c r="C1302" s="18" t="s">
        <v>3598</v>
      </c>
    </row>
    <row r="1303" spans="1:3">
      <c r="A1303" s="18" t="s">
        <v>727</v>
      </c>
      <c r="B1303" s="18" t="s">
        <v>1949</v>
      </c>
      <c r="C1303" s="18" t="s">
        <v>3609</v>
      </c>
    </row>
    <row r="1304" spans="1:3">
      <c r="A1304" s="18" t="s">
        <v>263</v>
      </c>
      <c r="B1304" s="18" t="s">
        <v>1950</v>
      </c>
      <c r="C1304" s="18" t="s">
        <v>3572</v>
      </c>
    </row>
    <row r="1305" spans="1:3">
      <c r="A1305" s="18" t="s">
        <v>611</v>
      </c>
      <c r="B1305" s="18" t="s">
        <v>2326</v>
      </c>
      <c r="C1305" s="18" t="s">
        <v>3618</v>
      </c>
    </row>
    <row r="1306" spans="1:3">
      <c r="A1306" s="18" t="s">
        <v>1440</v>
      </c>
      <c r="B1306" s="18" t="s">
        <v>3220</v>
      </c>
      <c r="C1306" s="18" t="s">
        <v>3577</v>
      </c>
    </row>
    <row r="1307" spans="1:3">
      <c r="A1307" s="18" t="s">
        <v>612</v>
      </c>
      <c r="B1307" s="18" t="s">
        <v>2325</v>
      </c>
      <c r="C1307" s="18" t="s">
        <v>3587</v>
      </c>
    </row>
    <row r="1308" spans="1:3">
      <c r="A1308" s="18" t="s">
        <v>1595</v>
      </c>
      <c r="B1308" s="18" t="s">
        <v>3212</v>
      </c>
      <c r="C1308" s="18" t="s">
        <v>3584</v>
      </c>
    </row>
    <row r="1309" spans="1:3">
      <c r="A1309" s="18" t="s">
        <v>796</v>
      </c>
      <c r="B1309" s="18" t="s">
        <v>3221</v>
      </c>
      <c r="C1309" s="18" t="s">
        <v>3584</v>
      </c>
    </row>
    <row r="1310" spans="1:3">
      <c r="A1310" s="18" t="s">
        <v>1441</v>
      </c>
      <c r="B1310" s="18" t="s">
        <v>3222</v>
      </c>
      <c r="C1310" s="18" t="s">
        <v>3575</v>
      </c>
    </row>
    <row r="1311" spans="1:3">
      <c r="A1311" s="18" t="s">
        <v>1438</v>
      </c>
      <c r="B1311" s="18" t="s">
        <v>3215</v>
      </c>
      <c r="C1311" s="18" t="s">
        <v>3584</v>
      </c>
    </row>
    <row r="1312" spans="1:3">
      <c r="A1312" s="18" t="s">
        <v>744</v>
      </c>
      <c r="B1312" s="18" t="s">
        <v>2317</v>
      </c>
      <c r="C1312" s="18" t="s">
        <v>3644</v>
      </c>
    </row>
    <row r="1313" spans="1:3">
      <c r="A1313" s="18" t="s">
        <v>3176</v>
      </c>
      <c r="B1313" s="18" t="s">
        <v>3177</v>
      </c>
      <c r="C1313" s="18" t="s">
        <v>3576</v>
      </c>
    </row>
    <row r="1314" spans="1:3">
      <c r="A1314" s="18" t="s">
        <v>1330</v>
      </c>
      <c r="B1314" s="18" t="s">
        <v>3044</v>
      </c>
      <c r="C1314" s="18" t="s">
        <v>3606</v>
      </c>
    </row>
    <row r="1315" spans="1:3">
      <c r="A1315" s="18" t="s">
        <v>1444</v>
      </c>
      <c r="B1315" s="18" t="s">
        <v>3226</v>
      </c>
      <c r="C1315" s="18" t="s">
        <v>3574</v>
      </c>
    </row>
    <row r="1316" spans="1:3">
      <c r="A1316" s="18" t="s">
        <v>932</v>
      </c>
      <c r="B1316" s="18" t="s">
        <v>3227</v>
      </c>
      <c r="C1316" s="18" t="s">
        <v>3592</v>
      </c>
    </row>
    <row r="1317" spans="1:3">
      <c r="A1317" s="18" t="s">
        <v>1445</v>
      </c>
      <c r="B1317" s="18" t="s">
        <v>3228</v>
      </c>
      <c r="C1317" s="18" t="s">
        <v>3577</v>
      </c>
    </row>
    <row r="1318" spans="1:3">
      <c r="A1318" s="18" t="s">
        <v>1446</v>
      </c>
      <c r="B1318" s="18" t="s">
        <v>3229</v>
      </c>
      <c r="C1318" s="18" t="s">
        <v>3577</v>
      </c>
    </row>
    <row r="1319" spans="1:3">
      <c r="A1319" s="18" t="s">
        <v>1443</v>
      </c>
      <c r="B1319" s="18" t="s">
        <v>3224</v>
      </c>
      <c r="C1319" s="18" t="s">
        <v>3603</v>
      </c>
    </row>
    <row r="1320" spans="1:3">
      <c r="A1320" s="18" t="s">
        <v>613</v>
      </c>
      <c r="B1320" s="18" t="s">
        <v>2327</v>
      </c>
      <c r="C1320" s="18" t="s">
        <v>3585</v>
      </c>
    </row>
    <row r="1321" spans="1:3">
      <c r="A1321" s="18" t="s">
        <v>264</v>
      </c>
      <c r="B1321" s="18" t="s">
        <v>1951</v>
      </c>
      <c r="C1321" s="18" t="s">
        <v>3590</v>
      </c>
    </row>
    <row r="1322" spans="1:3">
      <c r="A1322" s="18" t="s">
        <v>1241</v>
      </c>
      <c r="B1322" s="18" t="s">
        <v>2896</v>
      </c>
      <c r="C1322" s="18" t="s">
        <v>3603</v>
      </c>
    </row>
    <row r="1323" spans="1:3">
      <c r="A1323" s="18" t="s">
        <v>614</v>
      </c>
      <c r="B1323" s="18" t="s">
        <v>3230</v>
      </c>
      <c r="C1323" s="18" t="s">
        <v>3597</v>
      </c>
    </row>
    <row r="1324" spans="1:3">
      <c r="A1324" s="18" t="s">
        <v>3231</v>
      </c>
      <c r="B1324" s="18" t="s">
        <v>3232</v>
      </c>
      <c r="C1324" s="18" t="s">
        <v>3610</v>
      </c>
    </row>
    <row r="1325" spans="1:3">
      <c r="A1325" s="18" t="s">
        <v>1447</v>
      </c>
      <c r="B1325" s="18" t="s">
        <v>3234</v>
      </c>
      <c r="C1325" s="18" t="s">
        <v>3585</v>
      </c>
    </row>
    <row r="1326" spans="1:3">
      <c r="A1326" s="18" t="s">
        <v>615</v>
      </c>
      <c r="B1326" s="18" t="s">
        <v>2328</v>
      </c>
      <c r="C1326" s="18" t="s">
        <v>3623</v>
      </c>
    </row>
    <row r="1327" spans="1:3">
      <c r="A1327" s="18" t="s">
        <v>875</v>
      </c>
      <c r="B1327" s="18" t="s">
        <v>3235</v>
      </c>
      <c r="C1327" s="18" t="s">
        <v>3623</v>
      </c>
    </row>
    <row r="1328" spans="1:3">
      <c r="A1328" s="18" t="s">
        <v>265</v>
      </c>
      <c r="B1328" s="18" t="s">
        <v>1952</v>
      </c>
      <c r="C1328" s="18" t="s">
        <v>3625</v>
      </c>
    </row>
    <row r="1329" spans="1:3">
      <c r="A1329" s="18" t="s">
        <v>266</v>
      </c>
      <c r="B1329" s="18" t="s">
        <v>1953</v>
      </c>
      <c r="C1329" s="18" t="s">
        <v>3589</v>
      </c>
    </row>
    <row r="1330" spans="1:3">
      <c r="A1330" s="18" t="s">
        <v>1502</v>
      </c>
      <c r="B1330" s="18" t="s">
        <v>3324</v>
      </c>
      <c r="C1330" s="18" t="s">
        <v>3586</v>
      </c>
    </row>
    <row r="1331" spans="1:3">
      <c r="A1331" s="18" t="s">
        <v>267</v>
      </c>
      <c r="B1331" s="18" t="s">
        <v>1923</v>
      </c>
      <c r="C1331" s="18" t="s">
        <v>3603</v>
      </c>
    </row>
    <row r="1332" spans="1:3">
      <c r="A1332" s="18" t="s">
        <v>268</v>
      </c>
      <c r="B1332" s="18" t="s">
        <v>1954</v>
      </c>
      <c r="C1332" s="18" t="s">
        <v>3577</v>
      </c>
    </row>
    <row r="1333" spans="1:3">
      <c r="A1333" s="18" t="s">
        <v>3237</v>
      </c>
      <c r="B1333" s="18" t="s">
        <v>3238</v>
      </c>
      <c r="C1333" s="18" t="s">
        <v>3578</v>
      </c>
    </row>
    <row r="1334" spans="1:3">
      <c r="A1334" s="18" t="s">
        <v>1449</v>
      </c>
      <c r="B1334" s="18" t="s">
        <v>3239</v>
      </c>
      <c r="C1334" s="18" t="s">
        <v>3600</v>
      </c>
    </row>
    <row r="1335" spans="1:3">
      <c r="A1335" s="18" t="s">
        <v>1450</v>
      </c>
      <c r="B1335" s="18" t="s">
        <v>3240</v>
      </c>
      <c r="C1335" s="18" t="s">
        <v>3627</v>
      </c>
    </row>
    <row r="1336" spans="1:3">
      <c r="A1336" s="18" t="s">
        <v>269</v>
      </c>
      <c r="B1336" s="18" t="s">
        <v>1955</v>
      </c>
      <c r="C1336" s="18" t="s">
        <v>3593</v>
      </c>
    </row>
    <row r="1337" spans="1:3">
      <c r="A1337" s="18" t="s">
        <v>616</v>
      </c>
      <c r="B1337" s="18" t="s">
        <v>2329</v>
      </c>
      <c r="C1337" s="18" t="s">
        <v>3572</v>
      </c>
    </row>
    <row r="1338" spans="1:3">
      <c r="A1338" s="18" t="s">
        <v>818</v>
      </c>
      <c r="B1338" s="18" t="s">
        <v>3241</v>
      </c>
      <c r="C1338" s="18" t="s">
        <v>3577</v>
      </c>
    </row>
    <row r="1339" spans="1:3">
      <c r="A1339" s="18" t="s">
        <v>1451</v>
      </c>
      <c r="B1339" s="18" t="s">
        <v>3244</v>
      </c>
      <c r="C1339" s="18" t="s">
        <v>3594</v>
      </c>
    </row>
    <row r="1340" spans="1:3">
      <c r="A1340" s="18" t="s">
        <v>270</v>
      </c>
      <c r="B1340" s="18" t="s">
        <v>1956</v>
      </c>
      <c r="C1340" s="18" t="s">
        <v>3654</v>
      </c>
    </row>
    <row r="1341" spans="1:3">
      <c r="A1341" s="18" t="s">
        <v>271</v>
      </c>
      <c r="B1341" s="18" t="s">
        <v>1957</v>
      </c>
      <c r="C1341" s="18" t="s">
        <v>3579</v>
      </c>
    </row>
    <row r="1342" spans="1:3">
      <c r="A1342" s="18" t="s">
        <v>1113</v>
      </c>
      <c r="B1342" s="18" t="s">
        <v>2662</v>
      </c>
      <c r="C1342" s="18" t="s">
        <v>3587</v>
      </c>
    </row>
    <row r="1343" spans="1:3">
      <c r="A1343" s="18" t="s">
        <v>617</v>
      </c>
      <c r="B1343" s="18" t="s">
        <v>2330</v>
      </c>
      <c r="C1343" s="18" t="s">
        <v>3587</v>
      </c>
    </row>
    <row r="1344" spans="1:3">
      <c r="A1344" s="18" t="s">
        <v>272</v>
      </c>
      <c r="B1344" s="18" t="s">
        <v>1958</v>
      </c>
      <c r="C1344" s="18" t="s">
        <v>3586</v>
      </c>
    </row>
    <row r="1345" spans="1:3">
      <c r="A1345" s="18" t="s">
        <v>1452</v>
      </c>
      <c r="B1345" s="18" t="s">
        <v>3248</v>
      </c>
      <c r="C1345" s="18" t="s">
        <v>3578</v>
      </c>
    </row>
    <row r="1346" spans="1:3">
      <c r="A1346" s="18" t="s">
        <v>3249</v>
      </c>
      <c r="B1346" s="18" t="s">
        <v>3250</v>
      </c>
      <c r="C1346" s="18" t="s">
        <v>3591</v>
      </c>
    </row>
    <row r="1347" spans="1:3">
      <c r="A1347" s="18" t="s">
        <v>618</v>
      </c>
      <c r="B1347" s="18" t="s">
        <v>2331</v>
      </c>
      <c r="C1347" s="18" t="s">
        <v>3597</v>
      </c>
    </row>
    <row r="1348" spans="1:3">
      <c r="A1348" s="18" t="s">
        <v>1453</v>
      </c>
      <c r="B1348" s="18" t="s">
        <v>3251</v>
      </c>
      <c r="C1348" s="18" t="s">
        <v>3571</v>
      </c>
    </row>
    <row r="1349" spans="1:3">
      <c r="A1349" s="18" t="s">
        <v>1454</v>
      </c>
      <c r="B1349" s="18" t="s">
        <v>3252</v>
      </c>
      <c r="C1349" s="18" t="s">
        <v>3610</v>
      </c>
    </row>
    <row r="1350" spans="1:3">
      <c r="A1350" s="18" t="s">
        <v>1455</v>
      </c>
      <c r="B1350" s="18" t="s">
        <v>3253</v>
      </c>
      <c r="C1350" s="18" t="s">
        <v>3594</v>
      </c>
    </row>
    <row r="1351" spans="1:3">
      <c r="A1351" s="18" t="s">
        <v>1456</v>
      </c>
      <c r="B1351" s="18" t="s">
        <v>3254</v>
      </c>
      <c r="C1351" s="18" t="s">
        <v>3583</v>
      </c>
    </row>
    <row r="1352" spans="1:3">
      <c r="A1352" s="18" t="s">
        <v>1457</v>
      </c>
      <c r="B1352" s="18" t="s">
        <v>3255</v>
      </c>
      <c r="C1352" s="18" t="s">
        <v>3606</v>
      </c>
    </row>
    <row r="1353" spans="1:3">
      <c r="A1353" s="18" t="s">
        <v>1458</v>
      </c>
      <c r="B1353" s="18" t="s">
        <v>3256</v>
      </c>
      <c r="C1353" s="18" t="s">
        <v>3587</v>
      </c>
    </row>
    <row r="1354" spans="1:3">
      <c r="A1354" s="18" t="s">
        <v>273</v>
      </c>
      <c r="B1354" s="18" t="s">
        <v>1960</v>
      </c>
      <c r="C1354" s="18" t="s">
        <v>3621</v>
      </c>
    </row>
    <row r="1355" spans="1:3">
      <c r="A1355" s="18" t="s">
        <v>1961</v>
      </c>
      <c r="B1355" s="18" t="s">
        <v>1962</v>
      </c>
      <c r="C1355" s="18" t="s">
        <v>3574</v>
      </c>
    </row>
    <row r="1356" spans="1:3">
      <c r="A1356" s="18" t="s">
        <v>1459</v>
      </c>
      <c r="B1356" s="18" t="s">
        <v>3257</v>
      </c>
      <c r="C1356" s="18" t="s">
        <v>3650</v>
      </c>
    </row>
    <row r="1357" spans="1:3">
      <c r="A1357" s="18" t="s">
        <v>1460</v>
      </c>
      <c r="B1357" s="18" t="s">
        <v>3258</v>
      </c>
      <c r="C1357" s="18" t="s">
        <v>3603</v>
      </c>
    </row>
    <row r="1358" spans="1:3">
      <c r="A1358" s="18" t="s">
        <v>274</v>
      </c>
      <c r="B1358" s="18" t="s">
        <v>1963</v>
      </c>
      <c r="C1358" s="18" t="s">
        <v>3597</v>
      </c>
    </row>
    <row r="1359" spans="1:3">
      <c r="A1359" s="18" t="s">
        <v>1461</v>
      </c>
      <c r="B1359" s="18" t="s">
        <v>3259</v>
      </c>
      <c r="C1359" s="18" t="s">
        <v>3575</v>
      </c>
    </row>
    <row r="1360" spans="1:3">
      <c r="A1360" s="18" t="s">
        <v>619</v>
      </c>
      <c r="B1360" s="18" t="s">
        <v>2332</v>
      </c>
      <c r="C1360" s="18" t="s">
        <v>3584</v>
      </c>
    </row>
    <row r="1361" spans="1:3">
      <c r="A1361" s="18" t="s">
        <v>275</v>
      </c>
      <c r="B1361" s="18" t="s">
        <v>1964</v>
      </c>
      <c r="C1361" s="18" t="s">
        <v>3616</v>
      </c>
    </row>
    <row r="1362" spans="1:3">
      <c r="A1362" s="18" t="s">
        <v>844</v>
      </c>
      <c r="B1362" s="18" t="s">
        <v>3260</v>
      </c>
      <c r="C1362" s="18" t="s">
        <v>3627</v>
      </c>
    </row>
    <row r="1363" spans="1:3">
      <c r="A1363" s="18" t="s">
        <v>855</v>
      </c>
      <c r="B1363" s="18" t="s">
        <v>3261</v>
      </c>
      <c r="C1363" s="18" t="s">
        <v>3594</v>
      </c>
    </row>
    <row r="1364" spans="1:3">
      <c r="A1364" s="18" t="s">
        <v>276</v>
      </c>
      <c r="B1364" s="18" t="s">
        <v>1966</v>
      </c>
      <c r="C1364" s="18" t="s">
        <v>3578</v>
      </c>
    </row>
    <row r="1365" spans="1:3">
      <c r="A1365" s="18" t="s">
        <v>1599</v>
      </c>
      <c r="B1365" s="18" t="s">
        <v>2333</v>
      </c>
      <c r="C1365" s="18" t="s">
        <v>3578</v>
      </c>
    </row>
    <row r="1366" spans="1:3">
      <c r="A1366" s="18" t="s">
        <v>1462</v>
      </c>
      <c r="B1366" s="18" t="s">
        <v>3262</v>
      </c>
      <c r="C1366" s="18" t="s">
        <v>3613</v>
      </c>
    </row>
    <row r="1367" spans="1:3">
      <c r="A1367" s="18" t="s">
        <v>1463</v>
      </c>
      <c r="B1367" s="18" t="s">
        <v>3263</v>
      </c>
      <c r="C1367" s="18" t="s">
        <v>3584</v>
      </c>
    </row>
    <row r="1368" spans="1:3">
      <c r="A1368" s="18" t="s">
        <v>924</v>
      </c>
      <c r="B1368" s="18" t="s">
        <v>3264</v>
      </c>
      <c r="C1368" s="18" t="s">
        <v>3584</v>
      </c>
    </row>
    <row r="1369" spans="1:3">
      <c r="A1369" s="18" t="s">
        <v>620</v>
      </c>
      <c r="B1369" s="18" t="s">
        <v>2334</v>
      </c>
      <c r="C1369" s="18" t="s">
        <v>3584</v>
      </c>
    </row>
    <row r="1370" spans="1:3">
      <c r="A1370" s="18" t="s">
        <v>277</v>
      </c>
      <c r="B1370" s="18" t="s">
        <v>1967</v>
      </c>
      <c r="C1370" s="18" t="s">
        <v>3591</v>
      </c>
    </row>
    <row r="1371" spans="1:3">
      <c r="A1371" s="18" t="s">
        <v>1464</v>
      </c>
      <c r="B1371" s="18" t="s">
        <v>3265</v>
      </c>
      <c r="C1371" s="18" t="s">
        <v>3608</v>
      </c>
    </row>
    <row r="1372" spans="1:3">
      <c r="A1372" s="18" t="s">
        <v>3298</v>
      </c>
      <c r="B1372" s="18" t="s">
        <v>3299</v>
      </c>
      <c r="C1372" s="18" t="s">
        <v>3597</v>
      </c>
    </row>
    <row r="1373" spans="1:3">
      <c r="A1373" s="18" t="s">
        <v>1466</v>
      </c>
      <c r="B1373" s="18" t="s">
        <v>3267</v>
      </c>
      <c r="C1373" s="18" t="s">
        <v>3594</v>
      </c>
    </row>
    <row r="1374" spans="1:3">
      <c r="A1374" s="18" t="s">
        <v>278</v>
      </c>
      <c r="B1374" s="18" t="s">
        <v>1663</v>
      </c>
      <c r="C1374" s="18" t="s">
        <v>3586</v>
      </c>
    </row>
    <row r="1375" spans="1:3">
      <c r="A1375" s="18" t="s">
        <v>1467</v>
      </c>
      <c r="B1375" s="18" t="s">
        <v>3268</v>
      </c>
      <c r="C1375" s="18" t="s">
        <v>3606</v>
      </c>
    </row>
    <row r="1376" spans="1:3">
      <c r="A1376" s="18" t="s">
        <v>1468</v>
      </c>
      <c r="B1376" s="18" t="s">
        <v>3269</v>
      </c>
      <c r="C1376" s="18" t="s">
        <v>3597</v>
      </c>
    </row>
    <row r="1377" spans="1:3">
      <c r="A1377" s="18" t="s">
        <v>279</v>
      </c>
      <c r="B1377" s="18" t="s">
        <v>1968</v>
      </c>
      <c r="C1377" s="18" t="s">
        <v>3603</v>
      </c>
    </row>
    <row r="1378" spans="1:3">
      <c r="A1378" s="18" t="s">
        <v>1469</v>
      </c>
      <c r="B1378" s="18" t="s">
        <v>3270</v>
      </c>
      <c r="C1378" s="18" t="s">
        <v>3595</v>
      </c>
    </row>
    <row r="1379" spans="1:3">
      <c r="A1379" s="18" t="s">
        <v>3567</v>
      </c>
      <c r="B1379" s="18" t="s">
        <v>3568</v>
      </c>
      <c r="C1379" s="18" t="s">
        <v>3613</v>
      </c>
    </row>
    <row r="1380" spans="1:3">
      <c r="A1380" s="18" t="s">
        <v>1405</v>
      </c>
      <c r="B1380" s="18" t="s">
        <v>3158</v>
      </c>
      <c r="C1380" s="18" t="s">
        <v>3576</v>
      </c>
    </row>
    <row r="1381" spans="1:3">
      <c r="A1381" s="18" t="s">
        <v>1470</v>
      </c>
      <c r="B1381" s="18" t="s">
        <v>3273</v>
      </c>
      <c r="C1381" s="18" t="s">
        <v>3584</v>
      </c>
    </row>
    <row r="1382" spans="1:3">
      <c r="A1382" s="18" t="s">
        <v>621</v>
      </c>
      <c r="B1382" s="18" t="s">
        <v>2336</v>
      </c>
      <c r="C1382" s="18" t="s">
        <v>3583</v>
      </c>
    </row>
    <row r="1383" spans="1:3">
      <c r="A1383" s="18" t="s">
        <v>622</v>
      </c>
      <c r="B1383" s="18" t="s">
        <v>2337</v>
      </c>
      <c r="C1383" s="18" t="s">
        <v>3573</v>
      </c>
    </row>
    <row r="1384" spans="1:3">
      <c r="A1384" s="18" t="s">
        <v>280</v>
      </c>
      <c r="B1384" s="18" t="s">
        <v>1969</v>
      </c>
      <c r="C1384" s="18" t="s">
        <v>3579</v>
      </c>
    </row>
    <row r="1385" spans="1:3">
      <c r="A1385" s="18" t="s">
        <v>281</v>
      </c>
      <c r="B1385" s="18" t="s">
        <v>1972</v>
      </c>
      <c r="C1385" s="18" t="s">
        <v>3571</v>
      </c>
    </row>
    <row r="1386" spans="1:3">
      <c r="A1386" s="18" t="s">
        <v>282</v>
      </c>
      <c r="B1386" s="18" t="s">
        <v>1973</v>
      </c>
      <c r="C1386" s="18" t="s">
        <v>3574</v>
      </c>
    </row>
    <row r="1387" spans="1:3">
      <c r="A1387" s="18" t="s">
        <v>283</v>
      </c>
      <c r="B1387" s="18" t="s">
        <v>1974</v>
      </c>
      <c r="C1387" s="18" t="s">
        <v>3571</v>
      </c>
    </row>
    <row r="1388" spans="1:3">
      <c r="A1388" s="18" t="s">
        <v>284</v>
      </c>
      <c r="B1388" s="18" t="s">
        <v>1975</v>
      </c>
      <c r="C1388" s="18" t="s">
        <v>3583</v>
      </c>
    </row>
    <row r="1389" spans="1:3">
      <c r="A1389" s="18" t="s">
        <v>1768</v>
      </c>
      <c r="B1389" s="18" t="s">
        <v>1769</v>
      </c>
      <c r="C1389" s="18" t="s">
        <v>3631</v>
      </c>
    </row>
    <row r="1390" spans="1:3">
      <c r="A1390" s="18" t="s">
        <v>1471</v>
      </c>
      <c r="B1390" s="18" t="s">
        <v>3274</v>
      </c>
      <c r="C1390" s="18" t="s">
        <v>3593</v>
      </c>
    </row>
    <row r="1391" spans="1:3">
      <c r="A1391" s="18" t="s">
        <v>285</v>
      </c>
      <c r="B1391" s="18" t="s">
        <v>1976</v>
      </c>
      <c r="C1391" s="18" t="s">
        <v>3610</v>
      </c>
    </row>
    <row r="1392" spans="1:3">
      <c r="A1392" s="18" t="s">
        <v>817</v>
      </c>
      <c r="B1392" s="18" t="s">
        <v>2744</v>
      </c>
      <c r="C1392" s="18" t="s">
        <v>3584</v>
      </c>
    </row>
    <row r="1393" spans="1:3">
      <c r="A1393" s="18" t="s">
        <v>842</v>
      </c>
      <c r="B1393" s="18" t="s">
        <v>3279</v>
      </c>
      <c r="C1393" s="18" t="s">
        <v>3586</v>
      </c>
    </row>
    <row r="1394" spans="1:3">
      <c r="A1394" s="18" t="s">
        <v>3245</v>
      </c>
      <c r="B1394" s="18" t="s">
        <v>3246</v>
      </c>
      <c r="C1394" s="18" t="s">
        <v>3609</v>
      </c>
    </row>
    <row r="1395" spans="1:3">
      <c r="A1395" s="18" t="s">
        <v>286</v>
      </c>
      <c r="B1395" s="18" t="s">
        <v>1977</v>
      </c>
      <c r="C1395" s="18" t="s">
        <v>3583</v>
      </c>
    </row>
    <row r="1396" spans="1:3">
      <c r="A1396" s="18" t="s">
        <v>804</v>
      </c>
      <c r="B1396" s="18" t="s">
        <v>3364</v>
      </c>
      <c r="C1396" s="18" t="s">
        <v>3584</v>
      </c>
    </row>
    <row r="1397" spans="1:3">
      <c r="A1397" s="18" t="s">
        <v>1167</v>
      </c>
      <c r="B1397" s="18" t="s">
        <v>2756</v>
      </c>
      <c r="C1397" s="18" t="s">
        <v>3600</v>
      </c>
    </row>
    <row r="1398" spans="1:3">
      <c r="A1398" s="18" t="s">
        <v>287</v>
      </c>
      <c r="B1398" s="18" t="s">
        <v>1978</v>
      </c>
      <c r="C1398" s="18" t="s">
        <v>3601</v>
      </c>
    </row>
    <row r="1399" spans="1:3">
      <c r="A1399" s="18" t="s">
        <v>288</v>
      </c>
      <c r="B1399" s="18" t="s">
        <v>1979</v>
      </c>
      <c r="C1399" s="18" t="s">
        <v>3578</v>
      </c>
    </row>
    <row r="1400" spans="1:3">
      <c r="A1400" s="18" t="s">
        <v>883</v>
      </c>
      <c r="B1400" s="18" t="s">
        <v>3326</v>
      </c>
      <c r="C1400" s="18" t="s">
        <v>3615</v>
      </c>
    </row>
    <row r="1401" spans="1:3">
      <c r="A1401" s="18" t="s">
        <v>730</v>
      </c>
      <c r="B1401" s="18" t="s">
        <v>1980</v>
      </c>
      <c r="C1401" s="18" t="s">
        <v>3606</v>
      </c>
    </row>
    <row r="1402" spans="1:3">
      <c r="A1402" s="18" t="s">
        <v>623</v>
      </c>
      <c r="B1402" s="18" t="s">
        <v>2340</v>
      </c>
      <c r="C1402" s="18" t="s">
        <v>3573</v>
      </c>
    </row>
    <row r="1403" spans="1:3">
      <c r="A1403" s="18" t="s">
        <v>751</v>
      </c>
      <c r="B1403" s="18" t="s">
        <v>2240</v>
      </c>
      <c r="C1403" s="18" t="s">
        <v>3603</v>
      </c>
    </row>
    <row r="1404" spans="1:3">
      <c r="A1404" s="18" t="s">
        <v>1474</v>
      </c>
      <c r="B1404" s="18" t="s">
        <v>1981</v>
      </c>
      <c r="C1404" s="18" t="s">
        <v>3597</v>
      </c>
    </row>
    <row r="1405" spans="1:3">
      <c r="A1405" s="18" t="s">
        <v>922</v>
      </c>
      <c r="B1405" s="18" t="s">
        <v>3283</v>
      </c>
      <c r="C1405" s="18" t="s">
        <v>3572</v>
      </c>
    </row>
    <row r="1406" spans="1:3">
      <c r="A1406" s="18" t="s">
        <v>624</v>
      </c>
      <c r="B1406" s="18" t="s">
        <v>2341</v>
      </c>
      <c r="C1406" s="18" t="s">
        <v>3574</v>
      </c>
    </row>
    <row r="1407" spans="1:3">
      <c r="A1407" s="18" t="s">
        <v>289</v>
      </c>
      <c r="B1407" s="18" t="s">
        <v>1982</v>
      </c>
      <c r="C1407" s="18" t="s">
        <v>3606</v>
      </c>
    </row>
    <row r="1408" spans="1:3">
      <c r="A1408" s="18" t="s">
        <v>625</v>
      </c>
      <c r="B1408" s="18" t="s">
        <v>3553</v>
      </c>
      <c r="C1408" s="18" t="s">
        <v>3599</v>
      </c>
    </row>
    <row r="1409" spans="1:3">
      <c r="A1409" s="18" t="s">
        <v>290</v>
      </c>
      <c r="B1409" s="18" t="s">
        <v>1983</v>
      </c>
      <c r="C1409" s="18" t="s">
        <v>3578</v>
      </c>
    </row>
    <row r="1410" spans="1:3">
      <c r="A1410" s="18" t="s">
        <v>1476</v>
      </c>
      <c r="B1410" s="18" t="s">
        <v>3285</v>
      </c>
      <c r="C1410" s="18" t="s">
        <v>3584</v>
      </c>
    </row>
    <row r="1411" spans="1:3">
      <c r="A1411" s="18" t="s">
        <v>626</v>
      </c>
      <c r="B1411" s="18" t="s">
        <v>2342</v>
      </c>
      <c r="C1411" s="18" t="s">
        <v>3574</v>
      </c>
    </row>
    <row r="1412" spans="1:3">
      <c r="A1412" s="18" t="s">
        <v>627</v>
      </c>
      <c r="B1412" s="18" t="s">
        <v>2343</v>
      </c>
      <c r="C1412" s="18" t="s">
        <v>3591</v>
      </c>
    </row>
    <row r="1413" spans="1:3">
      <c r="A1413" s="18" t="s">
        <v>291</v>
      </c>
      <c r="B1413" s="18" t="s">
        <v>1984</v>
      </c>
      <c r="C1413" s="18" t="s">
        <v>3584</v>
      </c>
    </row>
    <row r="1414" spans="1:3">
      <c r="A1414" s="18" t="s">
        <v>1477</v>
      </c>
      <c r="B1414" s="18" t="s">
        <v>3286</v>
      </c>
      <c r="C1414" s="18" t="s">
        <v>3617</v>
      </c>
    </row>
    <row r="1415" spans="1:3">
      <c r="A1415" s="18" t="s">
        <v>1478</v>
      </c>
      <c r="B1415" s="18" t="s">
        <v>3287</v>
      </c>
      <c r="C1415" s="18" t="s">
        <v>3588</v>
      </c>
    </row>
    <row r="1416" spans="1:3">
      <c r="A1416" s="18" t="s">
        <v>2997</v>
      </c>
      <c r="B1416" s="18" t="s">
        <v>2998</v>
      </c>
      <c r="C1416" s="18" t="s">
        <v>3594</v>
      </c>
    </row>
    <row r="1417" spans="1:3">
      <c r="A1417" s="18" t="s">
        <v>838</v>
      </c>
      <c r="B1417" s="18" t="s">
        <v>3302</v>
      </c>
      <c r="C1417" s="18" t="s">
        <v>3578</v>
      </c>
    </row>
    <row r="1418" spans="1:3">
      <c r="A1418" s="18" t="s">
        <v>3277</v>
      </c>
      <c r="B1418" s="18" t="s">
        <v>3278</v>
      </c>
      <c r="C1418" s="18" t="s">
        <v>3573</v>
      </c>
    </row>
    <row r="1419" spans="1:3">
      <c r="A1419" s="18" t="s">
        <v>2338</v>
      </c>
      <c r="B1419" s="18" t="s">
        <v>2339</v>
      </c>
      <c r="C1419" s="18" t="s">
        <v>3584</v>
      </c>
    </row>
    <row r="1420" spans="1:3">
      <c r="A1420" s="18" t="s">
        <v>1479</v>
      </c>
      <c r="B1420" s="18" t="s">
        <v>3288</v>
      </c>
      <c r="C1420" s="18" t="s">
        <v>3606</v>
      </c>
    </row>
    <row r="1421" spans="1:3">
      <c r="A1421" s="18" t="s">
        <v>1480</v>
      </c>
      <c r="B1421" s="18" t="s">
        <v>3292</v>
      </c>
      <c r="C1421" s="18" t="s">
        <v>3612</v>
      </c>
    </row>
    <row r="1422" spans="1:3">
      <c r="A1422" s="18" t="s">
        <v>628</v>
      </c>
      <c r="B1422" s="18" t="s">
        <v>2344</v>
      </c>
      <c r="C1422" s="18" t="s">
        <v>3609</v>
      </c>
    </row>
    <row r="1423" spans="1:3">
      <c r="A1423" s="18" t="s">
        <v>1025</v>
      </c>
      <c r="B1423" s="18" t="s">
        <v>2520</v>
      </c>
      <c r="C1423" s="18" t="s">
        <v>3609</v>
      </c>
    </row>
    <row r="1424" spans="1:3">
      <c r="A1424" s="18" t="s">
        <v>2345</v>
      </c>
      <c r="B1424" s="18" t="s">
        <v>2346</v>
      </c>
      <c r="C1424" s="18" t="s">
        <v>3578</v>
      </c>
    </row>
    <row r="1425" spans="1:3">
      <c r="A1425" s="18" t="s">
        <v>292</v>
      </c>
      <c r="B1425" s="18" t="s">
        <v>1985</v>
      </c>
      <c r="C1425" s="18" t="s">
        <v>3584</v>
      </c>
    </row>
    <row r="1426" spans="1:3">
      <c r="A1426" s="18" t="s">
        <v>293</v>
      </c>
      <c r="B1426" s="18" t="s">
        <v>1986</v>
      </c>
      <c r="C1426" s="18" t="s">
        <v>3595</v>
      </c>
    </row>
    <row r="1427" spans="1:3">
      <c r="A1427" s="18" t="s">
        <v>1495</v>
      </c>
      <c r="B1427" s="18" t="s">
        <v>3315</v>
      </c>
      <c r="C1427" s="18" t="s">
        <v>3628</v>
      </c>
    </row>
    <row r="1428" spans="1:3">
      <c r="A1428" s="18" t="s">
        <v>3289</v>
      </c>
      <c r="B1428" s="18" t="s">
        <v>3290</v>
      </c>
      <c r="C1428" s="18" t="s">
        <v>3584</v>
      </c>
    </row>
    <row r="1429" spans="1:3">
      <c r="A1429" s="18" t="s">
        <v>1406</v>
      </c>
      <c r="B1429" s="18" t="s">
        <v>3159</v>
      </c>
      <c r="C1429" s="18" t="s">
        <v>3612</v>
      </c>
    </row>
    <row r="1430" spans="1:3">
      <c r="A1430" s="18" t="s">
        <v>629</v>
      </c>
      <c r="B1430" s="18" t="s">
        <v>2347</v>
      </c>
      <c r="C1430" s="18" t="s">
        <v>3613</v>
      </c>
    </row>
    <row r="1431" spans="1:3">
      <c r="A1431" s="18" t="s">
        <v>630</v>
      </c>
      <c r="B1431" s="18" t="s">
        <v>2348</v>
      </c>
      <c r="C1431" s="18" t="s">
        <v>3573</v>
      </c>
    </row>
    <row r="1432" spans="1:3">
      <c r="A1432" s="18" t="s">
        <v>1481</v>
      </c>
      <c r="B1432" s="18" t="s">
        <v>3293</v>
      </c>
      <c r="C1432" s="18" t="s">
        <v>3594</v>
      </c>
    </row>
    <row r="1433" spans="1:3">
      <c r="A1433" s="18" t="s">
        <v>1465</v>
      </c>
      <c r="B1433" s="18" t="s">
        <v>3266</v>
      </c>
      <c r="C1433" s="18" t="s">
        <v>3605</v>
      </c>
    </row>
    <row r="1434" spans="1:3">
      <c r="A1434" s="18" t="s">
        <v>1482</v>
      </c>
      <c r="B1434" s="18" t="s">
        <v>3294</v>
      </c>
      <c r="C1434" s="18" t="s">
        <v>3606</v>
      </c>
    </row>
    <row r="1435" spans="1:3">
      <c r="A1435" s="18" t="s">
        <v>1483</v>
      </c>
      <c r="B1435" s="18" t="s">
        <v>3296</v>
      </c>
      <c r="C1435" s="18" t="s">
        <v>3617</v>
      </c>
    </row>
    <row r="1436" spans="1:3">
      <c r="A1436" s="18" t="s">
        <v>631</v>
      </c>
      <c r="B1436" s="18" t="s">
        <v>2361</v>
      </c>
      <c r="C1436" s="18" t="s">
        <v>3655</v>
      </c>
    </row>
    <row r="1437" spans="1:3">
      <c r="A1437" s="18" t="s">
        <v>632</v>
      </c>
      <c r="B1437" s="18" t="s">
        <v>2349</v>
      </c>
      <c r="C1437" s="18" t="s">
        <v>3578</v>
      </c>
    </row>
    <row r="1438" spans="1:3">
      <c r="A1438" s="18" t="s">
        <v>795</v>
      </c>
      <c r="B1438" s="18" t="s">
        <v>3295</v>
      </c>
      <c r="C1438" s="18" t="s">
        <v>3578</v>
      </c>
    </row>
    <row r="1439" spans="1:3">
      <c r="A1439" s="18" t="s">
        <v>294</v>
      </c>
      <c r="B1439" s="18" t="s">
        <v>1987</v>
      </c>
      <c r="C1439" s="18" t="s">
        <v>3578</v>
      </c>
    </row>
    <row r="1440" spans="1:3">
      <c r="A1440" s="18" t="s">
        <v>937</v>
      </c>
      <c r="B1440" s="18" t="s">
        <v>2691</v>
      </c>
      <c r="C1440" s="18" t="s">
        <v>3590</v>
      </c>
    </row>
    <row r="1441" spans="1:3">
      <c r="A1441" s="18" t="s">
        <v>1484</v>
      </c>
      <c r="B1441" s="18" t="s">
        <v>3297</v>
      </c>
      <c r="C1441" s="18" t="s">
        <v>3572</v>
      </c>
    </row>
    <row r="1442" spans="1:3">
      <c r="A1442" s="18" t="s">
        <v>295</v>
      </c>
      <c r="B1442" s="18" t="s">
        <v>1988</v>
      </c>
      <c r="C1442" s="18" t="s">
        <v>3578</v>
      </c>
    </row>
    <row r="1443" spans="1:3">
      <c r="A1443" s="18" t="s">
        <v>633</v>
      </c>
      <c r="B1443" s="18" t="s">
        <v>2350</v>
      </c>
      <c r="C1443" s="18" t="s">
        <v>3571</v>
      </c>
    </row>
    <row r="1444" spans="1:3">
      <c r="A1444" s="18" t="s">
        <v>634</v>
      </c>
      <c r="B1444" s="18" t="s">
        <v>2351</v>
      </c>
      <c r="C1444" s="18" t="s">
        <v>3584</v>
      </c>
    </row>
    <row r="1445" spans="1:3">
      <c r="A1445" s="18" t="s">
        <v>3542</v>
      </c>
      <c r="B1445" s="18" t="s">
        <v>3543</v>
      </c>
      <c r="C1445" s="18" t="s">
        <v>3572</v>
      </c>
    </row>
    <row r="1446" spans="1:3">
      <c r="A1446" s="18" t="s">
        <v>1619</v>
      </c>
      <c r="B1446" s="18" t="s">
        <v>2758</v>
      </c>
      <c r="C1446" s="18" t="s">
        <v>3600</v>
      </c>
    </row>
    <row r="1447" spans="1:3">
      <c r="A1447" s="18" t="s">
        <v>635</v>
      </c>
      <c r="B1447" s="18" t="s">
        <v>2352</v>
      </c>
      <c r="C1447" s="18" t="s">
        <v>3653</v>
      </c>
    </row>
    <row r="1448" spans="1:3">
      <c r="A1448" s="18" t="s">
        <v>853</v>
      </c>
      <c r="B1448" s="18" t="s">
        <v>3300</v>
      </c>
      <c r="C1448" s="18" t="s">
        <v>3584</v>
      </c>
    </row>
    <row r="1449" spans="1:3">
      <c r="A1449" s="18" t="s">
        <v>296</v>
      </c>
      <c r="B1449" s="18" t="s">
        <v>1989</v>
      </c>
      <c r="C1449" s="18" t="s">
        <v>3578</v>
      </c>
    </row>
    <row r="1450" spans="1:3">
      <c r="A1450" s="18" t="s">
        <v>297</v>
      </c>
      <c r="B1450" s="18" t="s">
        <v>1990</v>
      </c>
      <c r="C1450" s="18" t="s">
        <v>3656</v>
      </c>
    </row>
    <row r="1451" spans="1:3">
      <c r="A1451" s="18" t="s">
        <v>636</v>
      </c>
      <c r="B1451" s="18" t="s">
        <v>2362</v>
      </c>
      <c r="C1451" s="18" t="s">
        <v>3584</v>
      </c>
    </row>
    <row r="1452" spans="1:3">
      <c r="A1452" s="18" t="s">
        <v>298</v>
      </c>
      <c r="B1452" s="18" t="s">
        <v>1991</v>
      </c>
      <c r="C1452" s="18" t="s">
        <v>3572</v>
      </c>
    </row>
    <row r="1453" spans="1:3">
      <c r="A1453" s="18" t="s">
        <v>1485</v>
      </c>
      <c r="B1453" s="18" t="s">
        <v>3301</v>
      </c>
      <c r="C1453" s="18" t="s">
        <v>3574</v>
      </c>
    </row>
    <row r="1454" spans="1:3">
      <c r="A1454" s="18" t="s">
        <v>637</v>
      </c>
      <c r="B1454" s="18" t="s">
        <v>2212</v>
      </c>
      <c r="C1454" s="18" t="s">
        <v>3593</v>
      </c>
    </row>
    <row r="1455" spans="1:3">
      <c r="A1455" s="18" t="s">
        <v>859</v>
      </c>
      <c r="B1455" s="18" t="s">
        <v>3303</v>
      </c>
      <c r="C1455" s="18" t="s">
        <v>3583</v>
      </c>
    </row>
    <row r="1456" spans="1:3">
      <c r="A1456" s="18" t="s">
        <v>638</v>
      </c>
      <c r="B1456" s="18" t="s">
        <v>2354</v>
      </c>
      <c r="C1456" s="18" t="s">
        <v>3601</v>
      </c>
    </row>
    <row r="1457" spans="1:3">
      <c r="A1457" s="18" t="s">
        <v>299</v>
      </c>
      <c r="B1457" s="18" t="s">
        <v>1992</v>
      </c>
      <c r="C1457" s="18" t="s">
        <v>3603</v>
      </c>
    </row>
    <row r="1458" spans="1:3">
      <c r="A1458" s="18" t="s">
        <v>300</v>
      </c>
      <c r="B1458" s="18" t="s">
        <v>1993</v>
      </c>
      <c r="C1458" s="18" t="s">
        <v>3586</v>
      </c>
    </row>
    <row r="1459" spans="1:3">
      <c r="A1459" s="18" t="s">
        <v>301</v>
      </c>
      <c r="B1459" s="18" t="s">
        <v>1994</v>
      </c>
      <c r="C1459" s="18" t="s">
        <v>3621</v>
      </c>
    </row>
    <row r="1460" spans="1:3">
      <c r="A1460" s="18" t="s">
        <v>1487</v>
      </c>
      <c r="B1460" s="18" t="s">
        <v>3305</v>
      </c>
      <c r="C1460" s="18" t="s">
        <v>3626</v>
      </c>
    </row>
    <row r="1461" spans="1:3">
      <c r="A1461" s="18" t="s">
        <v>639</v>
      </c>
      <c r="B1461" s="18" t="s">
        <v>2355</v>
      </c>
      <c r="C1461" s="18" t="s">
        <v>3583</v>
      </c>
    </row>
    <row r="1462" spans="1:3">
      <c r="A1462" s="18" t="s">
        <v>752</v>
      </c>
      <c r="B1462" s="18" t="s">
        <v>1995</v>
      </c>
      <c r="C1462" s="18" t="s">
        <v>3578</v>
      </c>
    </row>
    <row r="1463" spans="1:3">
      <c r="A1463" s="18" t="s">
        <v>302</v>
      </c>
      <c r="B1463" s="18" t="s">
        <v>1996</v>
      </c>
      <c r="C1463" s="18" t="s">
        <v>3572</v>
      </c>
    </row>
    <row r="1464" spans="1:3">
      <c r="A1464" s="18" t="s">
        <v>843</v>
      </c>
      <c r="B1464" s="18" t="s">
        <v>3306</v>
      </c>
      <c r="C1464" s="18" t="s">
        <v>3572</v>
      </c>
    </row>
    <row r="1465" spans="1:3">
      <c r="A1465" s="18" t="s">
        <v>1631</v>
      </c>
      <c r="B1465" s="18" t="s">
        <v>3247</v>
      </c>
      <c r="C1465" s="18" t="s">
        <v>3587</v>
      </c>
    </row>
    <row r="1466" spans="1:3">
      <c r="A1466" s="18" t="s">
        <v>303</v>
      </c>
      <c r="B1466" s="18" t="s">
        <v>1997</v>
      </c>
      <c r="C1466" s="18" t="s">
        <v>3576</v>
      </c>
    </row>
    <row r="1467" spans="1:3">
      <c r="A1467" s="18" t="s">
        <v>640</v>
      </c>
      <c r="B1467" s="18" t="s">
        <v>2072</v>
      </c>
      <c r="C1467" s="18" t="s">
        <v>3584</v>
      </c>
    </row>
    <row r="1468" spans="1:3">
      <c r="A1468" s="18" t="s">
        <v>852</v>
      </c>
      <c r="B1468" s="18" t="s">
        <v>3309</v>
      </c>
      <c r="C1468" s="18" t="s">
        <v>3572</v>
      </c>
    </row>
    <row r="1469" spans="1:3">
      <c r="A1469" s="18" t="s">
        <v>641</v>
      </c>
      <c r="B1469" s="18" t="s">
        <v>2356</v>
      </c>
      <c r="C1469" s="18" t="s">
        <v>3574</v>
      </c>
    </row>
    <row r="1470" spans="1:3">
      <c r="A1470" s="18" t="s">
        <v>304</v>
      </c>
      <c r="B1470" s="18" t="s">
        <v>1998</v>
      </c>
      <c r="C1470" s="18" t="s">
        <v>3572</v>
      </c>
    </row>
    <row r="1471" spans="1:3">
      <c r="A1471" s="18" t="s">
        <v>1488</v>
      </c>
      <c r="B1471" s="18" t="s">
        <v>3307</v>
      </c>
      <c r="C1471" s="18" t="s">
        <v>3584</v>
      </c>
    </row>
    <row r="1472" spans="1:3">
      <c r="A1472" s="18" t="s">
        <v>1489</v>
      </c>
      <c r="B1472" s="18" t="s">
        <v>3308</v>
      </c>
      <c r="C1472" s="18" t="s">
        <v>3586</v>
      </c>
    </row>
    <row r="1473" spans="1:3">
      <c r="A1473" s="18" t="s">
        <v>305</v>
      </c>
      <c r="B1473" s="18" t="s">
        <v>1999</v>
      </c>
      <c r="C1473" s="18" t="s">
        <v>3585</v>
      </c>
    </row>
    <row r="1474" spans="1:3">
      <c r="A1474" s="18" t="s">
        <v>1472</v>
      </c>
      <c r="B1474" s="18" t="s">
        <v>3275</v>
      </c>
      <c r="C1474" s="18" t="s">
        <v>3577</v>
      </c>
    </row>
    <row r="1475" spans="1:3">
      <c r="A1475" s="18" t="s">
        <v>1491</v>
      </c>
      <c r="B1475" s="18" t="s">
        <v>3311</v>
      </c>
      <c r="C1475" s="18" t="s">
        <v>3613</v>
      </c>
    </row>
    <row r="1476" spans="1:3">
      <c r="A1476" s="18" t="s">
        <v>1492</v>
      </c>
      <c r="B1476" s="18" t="s">
        <v>3312</v>
      </c>
      <c r="C1476" s="18" t="s">
        <v>3571</v>
      </c>
    </row>
    <row r="1477" spans="1:3">
      <c r="A1477" s="18" t="s">
        <v>306</v>
      </c>
      <c r="B1477" s="18" t="s">
        <v>2000</v>
      </c>
      <c r="C1477" s="18" t="s">
        <v>3579</v>
      </c>
    </row>
    <row r="1478" spans="1:3">
      <c r="A1478" s="18" t="s">
        <v>1634</v>
      </c>
      <c r="B1478" s="18" t="s">
        <v>2075</v>
      </c>
      <c r="C1478" s="18" t="s">
        <v>3591</v>
      </c>
    </row>
    <row r="1479" spans="1:3">
      <c r="A1479" s="18" t="s">
        <v>307</v>
      </c>
      <c r="B1479" s="18" t="s">
        <v>2001</v>
      </c>
      <c r="C1479" s="18" t="s">
        <v>3576</v>
      </c>
    </row>
    <row r="1480" spans="1:3">
      <c r="A1480" s="18" t="s">
        <v>642</v>
      </c>
      <c r="B1480" s="18" t="s">
        <v>2357</v>
      </c>
      <c r="C1480" s="18" t="s">
        <v>3587</v>
      </c>
    </row>
    <row r="1481" spans="1:3">
      <c r="A1481" s="18" t="s">
        <v>643</v>
      </c>
      <c r="B1481" s="18" t="s">
        <v>3556</v>
      </c>
      <c r="C1481" s="18" t="s">
        <v>3597</v>
      </c>
    </row>
    <row r="1482" spans="1:3">
      <c r="A1482" s="18" t="s">
        <v>1607</v>
      </c>
      <c r="B1482" s="18" t="s">
        <v>3291</v>
      </c>
      <c r="C1482" s="18" t="s">
        <v>3577</v>
      </c>
    </row>
    <row r="1483" spans="1:3">
      <c r="A1483" s="18" t="s">
        <v>308</v>
      </c>
      <c r="B1483" s="18" t="s">
        <v>2002</v>
      </c>
      <c r="C1483" s="18" t="s">
        <v>3590</v>
      </c>
    </row>
    <row r="1484" spans="1:3">
      <c r="A1484" s="18" t="s">
        <v>3317</v>
      </c>
      <c r="B1484" s="18" t="s">
        <v>3318</v>
      </c>
      <c r="C1484" s="18" t="s">
        <v>3610</v>
      </c>
    </row>
    <row r="1485" spans="1:3">
      <c r="A1485" s="18" t="s">
        <v>309</v>
      </c>
      <c r="B1485" s="18" t="s">
        <v>1970</v>
      </c>
      <c r="C1485" s="18" t="s">
        <v>3584</v>
      </c>
    </row>
    <row r="1486" spans="1:3">
      <c r="A1486" s="18" t="s">
        <v>1475</v>
      </c>
      <c r="B1486" s="18" t="s">
        <v>3284</v>
      </c>
      <c r="C1486" s="18" t="s">
        <v>3584</v>
      </c>
    </row>
    <row r="1487" spans="1:3">
      <c r="A1487" s="18" t="s">
        <v>1514</v>
      </c>
      <c r="B1487" s="18" t="s">
        <v>3343</v>
      </c>
      <c r="C1487" s="18" t="s">
        <v>3606</v>
      </c>
    </row>
    <row r="1488" spans="1:3">
      <c r="A1488" s="18" t="s">
        <v>310</v>
      </c>
      <c r="B1488" s="18" t="s">
        <v>2003</v>
      </c>
      <c r="C1488" s="18" t="s">
        <v>3576</v>
      </c>
    </row>
    <row r="1489" spans="1:3">
      <c r="A1489" s="18" t="s">
        <v>1497</v>
      </c>
      <c r="B1489" s="18" t="s">
        <v>3319</v>
      </c>
      <c r="C1489" s="18" t="s">
        <v>3627</v>
      </c>
    </row>
    <row r="1490" spans="1:3">
      <c r="A1490" s="18" t="s">
        <v>746</v>
      </c>
      <c r="B1490" s="18" t="s">
        <v>2335</v>
      </c>
      <c r="C1490" s="18" t="s">
        <v>3577</v>
      </c>
    </row>
    <row r="1491" spans="1:3">
      <c r="A1491" s="18" t="s">
        <v>3281</v>
      </c>
      <c r="B1491" s="18" t="s">
        <v>3282</v>
      </c>
      <c r="C1491" s="18" t="s">
        <v>3584</v>
      </c>
    </row>
    <row r="1492" spans="1:3">
      <c r="A1492" s="18" t="s">
        <v>311</v>
      </c>
      <c r="B1492" s="18" t="s">
        <v>2012</v>
      </c>
      <c r="C1492" s="18" t="s">
        <v>3593</v>
      </c>
    </row>
    <row r="1493" spans="1:3">
      <c r="A1493" s="18" t="s">
        <v>312</v>
      </c>
      <c r="B1493" s="18" t="s">
        <v>2004</v>
      </c>
      <c r="C1493" s="18" t="s">
        <v>3577</v>
      </c>
    </row>
    <row r="1494" spans="1:3">
      <c r="A1494" s="18" t="s">
        <v>644</v>
      </c>
      <c r="B1494" s="18" t="s">
        <v>2358</v>
      </c>
      <c r="C1494" s="18" t="s">
        <v>3617</v>
      </c>
    </row>
    <row r="1495" spans="1:3">
      <c r="A1495" s="18" t="s">
        <v>313</v>
      </c>
      <c r="B1495" s="18" t="s">
        <v>2005</v>
      </c>
      <c r="C1495" s="18" t="s">
        <v>3592</v>
      </c>
    </row>
    <row r="1496" spans="1:3">
      <c r="A1496" s="18" t="s">
        <v>1501</v>
      </c>
      <c r="B1496" s="18" t="s">
        <v>3323</v>
      </c>
      <c r="C1496" s="18" t="s">
        <v>3610</v>
      </c>
    </row>
    <row r="1497" spans="1:3">
      <c r="A1497" s="18" t="s">
        <v>645</v>
      </c>
      <c r="B1497" s="18" t="s">
        <v>2359</v>
      </c>
      <c r="C1497" s="18" t="s">
        <v>3622</v>
      </c>
    </row>
    <row r="1498" spans="1:3">
      <c r="A1498" s="18" t="s">
        <v>2006</v>
      </c>
      <c r="B1498" s="18" t="s">
        <v>2007</v>
      </c>
      <c r="C1498" s="18" t="s">
        <v>3584</v>
      </c>
    </row>
    <row r="1499" spans="1:3">
      <c r="A1499" s="18" t="s">
        <v>646</v>
      </c>
      <c r="B1499" s="18" t="s">
        <v>2008</v>
      </c>
      <c r="C1499" s="18" t="s">
        <v>3583</v>
      </c>
    </row>
    <row r="1500" spans="1:3">
      <c r="A1500" s="18" t="s">
        <v>647</v>
      </c>
      <c r="B1500" s="18" t="s">
        <v>2360</v>
      </c>
      <c r="C1500" s="18" t="s">
        <v>3583</v>
      </c>
    </row>
    <row r="1501" spans="1:3">
      <c r="A1501" s="18" t="s">
        <v>648</v>
      </c>
      <c r="B1501" s="18" t="s">
        <v>2363</v>
      </c>
      <c r="C1501" s="18" t="s">
        <v>3610</v>
      </c>
    </row>
    <row r="1502" spans="1:3">
      <c r="A1502" s="18" t="s">
        <v>314</v>
      </c>
      <c r="B1502" s="18" t="s">
        <v>2010</v>
      </c>
      <c r="C1502" s="18" t="s">
        <v>3628</v>
      </c>
    </row>
    <row r="1503" spans="1:3">
      <c r="A1503" s="18" t="s">
        <v>1504</v>
      </c>
      <c r="B1503" s="18" t="s">
        <v>3327</v>
      </c>
      <c r="C1503" s="18" t="s">
        <v>3574</v>
      </c>
    </row>
    <row r="1504" spans="1:3">
      <c r="A1504" s="18" t="s">
        <v>739</v>
      </c>
      <c r="B1504" s="18" t="s">
        <v>1826</v>
      </c>
      <c r="C1504" s="18" t="s">
        <v>3584</v>
      </c>
    </row>
    <row r="1505" spans="1:3">
      <c r="A1505" s="18" t="s">
        <v>1498</v>
      </c>
      <c r="B1505" s="18" t="s">
        <v>3320</v>
      </c>
      <c r="C1505" s="18" t="s">
        <v>3583</v>
      </c>
    </row>
    <row r="1506" spans="1:3">
      <c r="A1506" s="18" t="s">
        <v>772</v>
      </c>
      <c r="B1506" s="18" t="s">
        <v>3328</v>
      </c>
      <c r="C1506" s="18" t="s">
        <v>3636</v>
      </c>
    </row>
    <row r="1507" spans="1:3">
      <c r="A1507" s="18" t="s">
        <v>1505</v>
      </c>
      <c r="B1507" s="18" t="s">
        <v>3329</v>
      </c>
      <c r="C1507" s="18" t="s">
        <v>3597</v>
      </c>
    </row>
    <row r="1508" spans="1:3">
      <c r="A1508" s="18" t="s">
        <v>3331</v>
      </c>
      <c r="B1508" s="18" t="s">
        <v>3332</v>
      </c>
      <c r="C1508" s="18" t="s">
        <v>3594</v>
      </c>
    </row>
    <row r="1509" spans="1:3">
      <c r="A1509" s="18" t="s">
        <v>1507</v>
      </c>
      <c r="B1509" s="18" t="s">
        <v>3333</v>
      </c>
      <c r="C1509" s="18" t="s">
        <v>3586</v>
      </c>
    </row>
    <row r="1510" spans="1:3">
      <c r="A1510" s="18" t="s">
        <v>649</v>
      </c>
      <c r="B1510" s="18" t="s">
        <v>2364</v>
      </c>
      <c r="C1510" s="18" t="s">
        <v>3583</v>
      </c>
    </row>
    <row r="1511" spans="1:3">
      <c r="A1511" s="18" t="s">
        <v>878</v>
      </c>
      <c r="B1511" s="18" t="s">
        <v>2753</v>
      </c>
      <c r="C1511" s="18" t="s">
        <v>3583</v>
      </c>
    </row>
    <row r="1512" spans="1:3">
      <c r="A1512" s="18" t="s">
        <v>1496</v>
      </c>
      <c r="B1512" s="18" t="s">
        <v>3316</v>
      </c>
      <c r="C1512" s="18" t="s">
        <v>3606</v>
      </c>
    </row>
    <row r="1513" spans="1:3">
      <c r="A1513" s="18" t="s">
        <v>1509</v>
      </c>
      <c r="B1513" s="18" t="s">
        <v>3335</v>
      </c>
      <c r="C1513" s="18" t="s">
        <v>3581</v>
      </c>
    </row>
    <row r="1514" spans="1:3">
      <c r="A1514" s="18" t="s">
        <v>650</v>
      </c>
      <c r="B1514" s="18" t="s">
        <v>2011</v>
      </c>
      <c r="C1514" s="18" t="s">
        <v>3581</v>
      </c>
    </row>
    <row r="1515" spans="1:3">
      <c r="A1515" s="18" t="s">
        <v>651</v>
      </c>
      <c r="B1515" s="18" t="s">
        <v>2365</v>
      </c>
      <c r="C1515" s="18" t="s">
        <v>3584</v>
      </c>
    </row>
    <row r="1516" spans="1:3">
      <c r="A1516" s="18" t="s">
        <v>652</v>
      </c>
      <c r="B1516" s="18" t="s">
        <v>2366</v>
      </c>
      <c r="C1516" s="18" t="s">
        <v>3581</v>
      </c>
    </row>
    <row r="1517" spans="1:3">
      <c r="A1517" s="18" t="s">
        <v>2367</v>
      </c>
      <c r="B1517" s="18" t="s">
        <v>2368</v>
      </c>
      <c r="C1517" s="18" t="s">
        <v>3582</v>
      </c>
    </row>
    <row r="1518" spans="1:3">
      <c r="A1518" s="18" t="s">
        <v>960</v>
      </c>
      <c r="B1518" s="18" t="s">
        <v>3336</v>
      </c>
      <c r="C1518" s="18" t="s">
        <v>3583</v>
      </c>
    </row>
    <row r="1519" spans="1:3">
      <c r="A1519" s="18" t="s">
        <v>1764</v>
      </c>
      <c r="B1519" s="18" t="s">
        <v>1765</v>
      </c>
      <c r="C1519" s="18" t="s">
        <v>3631</v>
      </c>
    </row>
    <row r="1520" spans="1:3">
      <c r="A1520" s="18" t="s">
        <v>653</v>
      </c>
      <c r="B1520" s="18" t="s">
        <v>2369</v>
      </c>
      <c r="C1520" s="18" t="s">
        <v>3607</v>
      </c>
    </row>
    <row r="1521" spans="1:3">
      <c r="A1521" s="18" t="s">
        <v>654</v>
      </c>
      <c r="B1521" s="18" t="s">
        <v>2370</v>
      </c>
      <c r="C1521" s="18" t="s">
        <v>3573</v>
      </c>
    </row>
    <row r="1522" spans="1:3">
      <c r="A1522" s="18" t="s">
        <v>1510</v>
      </c>
      <c r="B1522" s="18" t="s">
        <v>3337</v>
      </c>
      <c r="C1522" s="18" t="s">
        <v>3584</v>
      </c>
    </row>
    <row r="1523" spans="1:3">
      <c r="A1523" s="18" t="s">
        <v>1513</v>
      </c>
      <c r="B1523" s="18" t="s">
        <v>3341</v>
      </c>
      <c r="C1523" s="18" t="s">
        <v>3590</v>
      </c>
    </row>
    <row r="1524" spans="1:3">
      <c r="A1524" s="18" t="s">
        <v>315</v>
      </c>
      <c r="B1524" s="18" t="s">
        <v>2013</v>
      </c>
      <c r="C1524" s="18" t="s">
        <v>3593</v>
      </c>
    </row>
    <row r="1525" spans="1:3">
      <c r="A1525" s="18" t="s">
        <v>845</v>
      </c>
      <c r="B1525" s="18" t="s">
        <v>3342</v>
      </c>
      <c r="C1525" s="18" t="s">
        <v>3594</v>
      </c>
    </row>
    <row r="1526" spans="1:3">
      <c r="A1526" s="18" t="s">
        <v>1490</v>
      </c>
      <c r="B1526" s="18" t="s">
        <v>3310</v>
      </c>
      <c r="C1526" s="18" t="s">
        <v>3606</v>
      </c>
    </row>
    <row r="1527" spans="1:3">
      <c r="A1527" s="18" t="s">
        <v>655</v>
      </c>
      <c r="B1527" s="18" t="s">
        <v>2371</v>
      </c>
      <c r="C1527" s="18" t="s">
        <v>3583</v>
      </c>
    </row>
    <row r="1528" spans="1:3">
      <c r="A1528" s="18" t="s">
        <v>316</v>
      </c>
      <c r="B1528" s="18" t="s">
        <v>2015</v>
      </c>
      <c r="C1528" s="18" t="s">
        <v>3617</v>
      </c>
    </row>
    <row r="1529" spans="1:3">
      <c r="A1529" s="18" t="s">
        <v>1516</v>
      </c>
      <c r="B1529" s="18" t="s">
        <v>3345</v>
      </c>
      <c r="C1529" s="18" t="s">
        <v>3594</v>
      </c>
    </row>
    <row r="1530" spans="1:3">
      <c r="A1530" s="18" t="s">
        <v>317</v>
      </c>
      <c r="B1530" s="18" t="s">
        <v>2016</v>
      </c>
      <c r="C1530" s="18" t="s">
        <v>3584</v>
      </c>
    </row>
    <row r="1531" spans="1:3">
      <c r="A1531" s="18" t="s">
        <v>839</v>
      </c>
      <c r="B1531" s="18" t="s">
        <v>3346</v>
      </c>
      <c r="C1531" s="18" t="s">
        <v>3584</v>
      </c>
    </row>
    <row r="1532" spans="1:3">
      <c r="A1532" s="18" t="s">
        <v>1517</v>
      </c>
      <c r="B1532" s="18" t="s">
        <v>3348</v>
      </c>
      <c r="C1532" s="18" t="s">
        <v>3589</v>
      </c>
    </row>
    <row r="1533" spans="1:3">
      <c r="A1533" s="18" t="s">
        <v>1148</v>
      </c>
      <c r="B1533" s="18" t="s">
        <v>2727</v>
      </c>
      <c r="C1533" s="18" t="s">
        <v>3609</v>
      </c>
    </row>
    <row r="1534" spans="1:3">
      <c r="A1534" s="18" t="s">
        <v>318</v>
      </c>
      <c r="B1534" s="18" t="s">
        <v>2017</v>
      </c>
      <c r="C1534" s="18" t="s">
        <v>3584</v>
      </c>
    </row>
    <row r="1535" spans="1:3">
      <c r="A1535" s="18" t="s">
        <v>1518</v>
      </c>
      <c r="B1535" s="18" t="s">
        <v>3349</v>
      </c>
      <c r="C1535" s="18" t="s">
        <v>3584</v>
      </c>
    </row>
    <row r="1536" spans="1:3">
      <c r="A1536" s="18" t="s">
        <v>656</v>
      </c>
      <c r="B1536" s="18" t="s">
        <v>2372</v>
      </c>
      <c r="C1536" s="18" t="s">
        <v>3622</v>
      </c>
    </row>
    <row r="1537" spans="1:3">
      <c r="A1537" s="18" t="s">
        <v>1519</v>
      </c>
      <c r="B1537" s="18" t="s">
        <v>3350</v>
      </c>
      <c r="C1537" s="18" t="s">
        <v>3640</v>
      </c>
    </row>
    <row r="1538" spans="1:3">
      <c r="A1538" s="18" t="s">
        <v>1520</v>
      </c>
      <c r="B1538" s="18" t="s">
        <v>3351</v>
      </c>
      <c r="C1538" s="18" t="s">
        <v>3590</v>
      </c>
    </row>
    <row r="1539" spans="1:3">
      <c r="A1539" s="18" t="s">
        <v>1521</v>
      </c>
      <c r="B1539" s="18" t="s">
        <v>3352</v>
      </c>
      <c r="C1539" s="18" t="s">
        <v>3584</v>
      </c>
    </row>
    <row r="1540" spans="1:3">
      <c r="A1540" s="18" t="s">
        <v>1522</v>
      </c>
      <c r="B1540" s="18" t="s">
        <v>3353</v>
      </c>
      <c r="C1540" s="18" t="s">
        <v>3594</v>
      </c>
    </row>
    <row r="1541" spans="1:3">
      <c r="A1541" s="18" t="s">
        <v>3544</v>
      </c>
      <c r="B1541" s="18" t="s">
        <v>3545</v>
      </c>
      <c r="C1541" s="18" t="s">
        <v>3594</v>
      </c>
    </row>
    <row r="1542" spans="1:3">
      <c r="A1542" s="18" t="s">
        <v>1523</v>
      </c>
      <c r="B1542" s="18" t="s">
        <v>3354</v>
      </c>
      <c r="C1542" s="18" t="s">
        <v>3578</v>
      </c>
    </row>
    <row r="1543" spans="1:3">
      <c r="A1543" s="18" t="s">
        <v>657</v>
      </c>
      <c r="B1543" s="18" t="s">
        <v>2373</v>
      </c>
      <c r="C1543" s="18" t="s">
        <v>3584</v>
      </c>
    </row>
    <row r="1544" spans="1:3">
      <c r="A1544" s="18" t="s">
        <v>1524</v>
      </c>
      <c r="B1544" s="18" t="s">
        <v>3355</v>
      </c>
      <c r="C1544" s="18" t="s">
        <v>3584</v>
      </c>
    </row>
    <row r="1545" spans="1:3">
      <c r="A1545" s="18" t="s">
        <v>658</v>
      </c>
      <c r="B1545" s="18" t="s">
        <v>2374</v>
      </c>
      <c r="C1545" s="18" t="s">
        <v>3584</v>
      </c>
    </row>
    <row r="1546" spans="1:3">
      <c r="A1546" s="18" t="s">
        <v>3569</v>
      </c>
      <c r="B1546" s="18" t="s">
        <v>3570</v>
      </c>
      <c r="C1546" s="18" t="s">
        <v>3579</v>
      </c>
    </row>
    <row r="1547" spans="1:3">
      <c r="A1547" s="18" t="s">
        <v>319</v>
      </c>
      <c r="B1547" s="18" t="s">
        <v>2018</v>
      </c>
      <c r="C1547" s="18" t="s">
        <v>3592</v>
      </c>
    </row>
    <row r="1548" spans="1:3">
      <c r="A1548" s="18" t="s">
        <v>659</v>
      </c>
      <c r="B1548" s="18" t="s">
        <v>2375</v>
      </c>
      <c r="C1548" s="18" t="s">
        <v>3618</v>
      </c>
    </row>
    <row r="1549" spans="1:3">
      <c r="A1549" s="18" t="s">
        <v>1525</v>
      </c>
      <c r="B1549" s="18" t="s">
        <v>3358</v>
      </c>
      <c r="C1549" s="18" t="s">
        <v>3606</v>
      </c>
    </row>
    <row r="1550" spans="1:3">
      <c r="A1550" s="18" t="s">
        <v>660</v>
      </c>
      <c r="B1550" s="18" t="s">
        <v>2376</v>
      </c>
      <c r="C1550" s="18" t="s">
        <v>3597</v>
      </c>
    </row>
    <row r="1551" spans="1:3">
      <c r="A1551" s="18" t="s">
        <v>1527</v>
      </c>
      <c r="B1551" s="18" t="s">
        <v>3361</v>
      </c>
      <c r="C1551" s="18" t="s">
        <v>3617</v>
      </c>
    </row>
    <row r="1552" spans="1:3">
      <c r="A1552" s="18" t="s">
        <v>661</v>
      </c>
      <c r="B1552" s="18" t="s">
        <v>2377</v>
      </c>
      <c r="C1552" s="18" t="s">
        <v>3584</v>
      </c>
    </row>
    <row r="1553" spans="1:3">
      <c r="A1553" s="18" t="s">
        <v>662</v>
      </c>
      <c r="B1553" s="18" t="s">
        <v>2378</v>
      </c>
      <c r="C1553" s="18" t="s">
        <v>3584</v>
      </c>
    </row>
    <row r="1554" spans="1:3">
      <c r="A1554" s="18" t="s">
        <v>663</v>
      </c>
      <c r="B1554" s="18" t="s">
        <v>2379</v>
      </c>
      <c r="C1554" s="18" t="s">
        <v>3578</v>
      </c>
    </row>
    <row r="1555" spans="1:3">
      <c r="A1555" s="18" t="s">
        <v>3356</v>
      </c>
      <c r="B1555" s="18" t="s">
        <v>3357</v>
      </c>
      <c r="C1555" s="18" t="s">
        <v>3583</v>
      </c>
    </row>
    <row r="1556" spans="1:3">
      <c r="A1556" s="18" t="s">
        <v>1528</v>
      </c>
      <c r="B1556" s="18" t="s">
        <v>1930</v>
      </c>
      <c r="C1556" s="18" t="s">
        <v>3584</v>
      </c>
    </row>
    <row r="1557" spans="1:3">
      <c r="A1557" s="18" t="s">
        <v>664</v>
      </c>
      <c r="B1557" s="18" t="s">
        <v>2380</v>
      </c>
      <c r="C1557" s="18" t="s">
        <v>3584</v>
      </c>
    </row>
    <row r="1558" spans="1:3">
      <c r="A1558" s="18" t="s">
        <v>665</v>
      </c>
      <c r="B1558" s="18" t="s">
        <v>3557</v>
      </c>
      <c r="C1558" s="18" t="s">
        <v>3584</v>
      </c>
    </row>
    <row r="1559" spans="1:3">
      <c r="A1559" s="18" t="s">
        <v>666</v>
      </c>
      <c r="B1559" s="18" t="s">
        <v>2381</v>
      </c>
      <c r="C1559" s="18" t="s">
        <v>3584</v>
      </c>
    </row>
    <row r="1560" spans="1:3">
      <c r="A1560" s="18" t="s">
        <v>850</v>
      </c>
      <c r="B1560" s="18" t="s">
        <v>3362</v>
      </c>
      <c r="C1560" s="18" t="s">
        <v>3572</v>
      </c>
    </row>
    <row r="1561" spans="1:3">
      <c r="A1561" s="18" t="s">
        <v>320</v>
      </c>
      <c r="B1561" s="18" t="s">
        <v>2019</v>
      </c>
      <c r="C1561" s="18" t="s">
        <v>3579</v>
      </c>
    </row>
    <row r="1562" spans="1:3">
      <c r="A1562" s="18" t="s">
        <v>667</v>
      </c>
      <c r="B1562" s="18" t="s">
        <v>2382</v>
      </c>
      <c r="C1562" s="18" t="s">
        <v>3584</v>
      </c>
    </row>
    <row r="1563" spans="1:3">
      <c r="A1563" s="18" t="s">
        <v>1048</v>
      </c>
      <c r="B1563" s="18" t="s">
        <v>2561</v>
      </c>
      <c r="C1563" s="18" t="s">
        <v>3584</v>
      </c>
    </row>
    <row r="1564" spans="1:3">
      <c r="A1564" s="18" t="s">
        <v>321</v>
      </c>
      <c r="B1564" s="18" t="s">
        <v>2020</v>
      </c>
      <c r="C1564" s="18" t="s">
        <v>3605</v>
      </c>
    </row>
    <row r="1565" spans="1:3">
      <c r="A1565" s="18" t="s">
        <v>668</v>
      </c>
      <c r="B1565" s="18" t="s">
        <v>2383</v>
      </c>
      <c r="C1565" s="18" t="s">
        <v>3584</v>
      </c>
    </row>
    <row r="1566" spans="1:3">
      <c r="A1566" s="18" t="s">
        <v>1546</v>
      </c>
      <c r="B1566" s="18" t="s">
        <v>3393</v>
      </c>
      <c r="C1566" s="18" t="s">
        <v>3584</v>
      </c>
    </row>
    <row r="1567" spans="1:3">
      <c r="A1567" s="18" t="s">
        <v>669</v>
      </c>
      <c r="B1567" s="18" t="s">
        <v>2101</v>
      </c>
      <c r="C1567" s="18" t="s">
        <v>3573</v>
      </c>
    </row>
    <row r="1568" spans="1:3">
      <c r="A1568" s="18" t="s">
        <v>670</v>
      </c>
      <c r="B1568" s="18" t="s">
        <v>2384</v>
      </c>
      <c r="C1568" s="18" t="s">
        <v>3575</v>
      </c>
    </row>
    <row r="1569" spans="1:3">
      <c r="A1569" s="18" t="s">
        <v>671</v>
      </c>
      <c r="B1569" s="18" t="s">
        <v>3365</v>
      </c>
      <c r="C1569" s="18" t="s">
        <v>3578</v>
      </c>
    </row>
    <row r="1570" spans="1:3">
      <c r="A1570" s="18" t="s">
        <v>672</v>
      </c>
      <c r="B1570" s="18" t="s">
        <v>2385</v>
      </c>
      <c r="C1570" s="18" t="s">
        <v>3583</v>
      </c>
    </row>
    <row r="1571" spans="1:3">
      <c r="A1571" s="18" t="s">
        <v>322</v>
      </c>
      <c r="B1571" s="18" t="s">
        <v>2021</v>
      </c>
      <c r="C1571" s="18" t="s">
        <v>3593</v>
      </c>
    </row>
    <row r="1572" spans="1:3">
      <c r="A1572" s="18" t="s">
        <v>3206</v>
      </c>
      <c r="B1572" s="18" t="s">
        <v>3207</v>
      </c>
      <c r="C1572" s="18" t="s">
        <v>3584</v>
      </c>
    </row>
    <row r="1573" spans="1:3">
      <c r="A1573" s="18" t="s">
        <v>1530</v>
      </c>
      <c r="B1573" s="18" t="s">
        <v>3366</v>
      </c>
      <c r="C1573" s="18" t="s">
        <v>3581</v>
      </c>
    </row>
    <row r="1574" spans="1:3">
      <c r="A1574" s="18" t="s">
        <v>961</v>
      </c>
      <c r="B1574" s="18" t="s">
        <v>3368</v>
      </c>
      <c r="C1574" s="18" t="s">
        <v>3583</v>
      </c>
    </row>
    <row r="1575" spans="1:3">
      <c r="A1575" s="18" t="s">
        <v>1532</v>
      </c>
      <c r="B1575" s="18" t="s">
        <v>3369</v>
      </c>
      <c r="C1575" s="18" t="s">
        <v>3573</v>
      </c>
    </row>
    <row r="1576" spans="1:3">
      <c r="A1576" s="18" t="s">
        <v>673</v>
      </c>
      <c r="B1576" s="18" t="s">
        <v>2386</v>
      </c>
      <c r="C1576" s="18" t="s">
        <v>3639</v>
      </c>
    </row>
    <row r="1577" spans="1:3">
      <c r="A1577" s="18" t="s">
        <v>1534</v>
      </c>
      <c r="B1577" s="18" t="s">
        <v>3371</v>
      </c>
      <c r="C1577" s="18" t="s">
        <v>3574</v>
      </c>
    </row>
    <row r="1578" spans="1:3">
      <c r="A1578" s="18" t="s">
        <v>323</v>
      </c>
      <c r="B1578" s="18" t="s">
        <v>2023</v>
      </c>
      <c r="C1578" s="18" t="s">
        <v>3593</v>
      </c>
    </row>
    <row r="1579" spans="1:3">
      <c r="A1579" s="18" t="s">
        <v>1535</v>
      </c>
      <c r="B1579" s="18" t="s">
        <v>3372</v>
      </c>
      <c r="C1579" s="18" t="s">
        <v>3572</v>
      </c>
    </row>
    <row r="1580" spans="1:3">
      <c r="A1580" s="18" t="s">
        <v>674</v>
      </c>
      <c r="B1580" s="18" t="s">
        <v>2387</v>
      </c>
      <c r="C1580" s="18" t="s">
        <v>3584</v>
      </c>
    </row>
    <row r="1581" spans="1:3">
      <c r="A1581" s="18" t="s">
        <v>675</v>
      </c>
      <c r="B1581" s="18" t="s">
        <v>2388</v>
      </c>
      <c r="C1581" s="18" t="s">
        <v>3584</v>
      </c>
    </row>
    <row r="1582" spans="1:3">
      <c r="A1582" s="18" t="s">
        <v>676</v>
      </c>
      <c r="B1582" s="18" t="s">
        <v>2389</v>
      </c>
      <c r="C1582" s="18" t="s">
        <v>3584</v>
      </c>
    </row>
    <row r="1583" spans="1:3">
      <c r="A1583" s="18" t="s">
        <v>677</v>
      </c>
      <c r="B1583" s="18" t="s">
        <v>2390</v>
      </c>
      <c r="C1583" s="18" t="s">
        <v>3584</v>
      </c>
    </row>
    <row r="1584" spans="1:3">
      <c r="A1584" s="18" t="s">
        <v>678</v>
      </c>
      <c r="B1584" s="18" t="s">
        <v>2391</v>
      </c>
      <c r="C1584" s="18" t="s">
        <v>3584</v>
      </c>
    </row>
    <row r="1585" spans="1:3">
      <c r="A1585" s="18" t="s">
        <v>679</v>
      </c>
      <c r="B1585" s="18" t="s">
        <v>2392</v>
      </c>
      <c r="C1585" s="18" t="s">
        <v>3584</v>
      </c>
    </row>
    <row r="1586" spans="1:3">
      <c r="A1586" s="18" t="s">
        <v>807</v>
      </c>
      <c r="B1586" s="18" t="s">
        <v>3373</v>
      </c>
      <c r="C1586" s="18" t="s">
        <v>3589</v>
      </c>
    </row>
    <row r="1587" spans="1:3">
      <c r="A1587" s="18" t="s">
        <v>871</v>
      </c>
      <c r="B1587" s="18" t="s">
        <v>3375</v>
      </c>
      <c r="C1587" s="18" t="s">
        <v>3620</v>
      </c>
    </row>
    <row r="1588" spans="1:3">
      <c r="A1588" s="18" t="s">
        <v>870</v>
      </c>
      <c r="B1588" s="18" t="s">
        <v>3374</v>
      </c>
      <c r="C1588" s="18" t="s">
        <v>3641</v>
      </c>
    </row>
    <row r="1589" spans="1:3">
      <c r="A1589" s="18" t="s">
        <v>1536</v>
      </c>
      <c r="B1589" s="18" t="s">
        <v>3376</v>
      </c>
      <c r="C1589" s="18" t="s">
        <v>3589</v>
      </c>
    </row>
    <row r="1590" spans="1:3">
      <c r="A1590" s="18" t="s">
        <v>1538</v>
      </c>
      <c r="B1590" s="18" t="s">
        <v>3378</v>
      </c>
      <c r="C1590" s="18" t="s">
        <v>3627</v>
      </c>
    </row>
    <row r="1591" spans="1:3">
      <c r="A1591" s="18" t="s">
        <v>324</v>
      </c>
      <c r="B1591" s="18" t="s">
        <v>2024</v>
      </c>
      <c r="C1591" s="18" t="s">
        <v>3592</v>
      </c>
    </row>
    <row r="1592" spans="1:3">
      <c r="A1592" s="18" t="s">
        <v>1539</v>
      </c>
      <c r="B1592" s="18" t="s">
        <v>3379</v>
      </c>
      <c r="C1592" s="18" t="s">
        <v>3627</v>
      </c>
    </row>
    <row r="1593" spans="1:3">
      <c r="A1593" s="18" t="s">
        <v>3380</v>
      </c>
      <c r="B1593" s="18" t="s">
        <v>3381</v>
      </c>
      <c r="C1593" s="18" t="s">
        <v>3593</v>
      </c>
    </row>
    <row r="1594" spans="1:3">
      <c r="A1594" s="18" t="s">
        <v>680</v>
      </c>
      <c r="B1594" s="18" t="s">
        <v>2025</v>
      </c>
      <c r="C1594" s="18" t="s">
        <v>3583</v>
      </c>
    </row>
    <row r="1595" spans="1:3">
      <c r="A1595" s="18" t="s">
        <v>681</v>
      </c>
      <c r="B1595" s="18" t="s">
        <v>2393</v>
      </c>
      <c r="C1595" s="18" t="s">
        <v>3586</v>
      </c>
    </row>
    <row r="1596" spans="1:3">
      <c r="A1596" s="18" t="s">
        <v>682</v>
      </c>
      <c r="B1596" s="18" t="s">
        <v>2394</v>
      </c>
      <c r="C1596" s="18" t="s">
        <v>3572</v>
      </c>
    </row>
    <row r="1597" spans="1:3">
      <c r="A1597" s="18" t="s">
        <v>1317</v>
      </c>
      <c r="B1597" s="18" t="s">
        <v>3024</v>
      </c>
      <c r="C1597" s="18" t="s">
        <v>3574</v>
      </c>
    </row>
    <row r="1598" spans="1:3">
      <c r="A1598" s="18" t="s">
        <v>325</v>
      </c>
      <c r="B1598" s="18" t="s">
        <v>2026</v>
      </c>
      <c r="C1598" s="18" t="s">
        <v>3577</v>
      </c>
    </row>
    <row r="1599" spans="1:3">
      <c r="A1599" s="18" t="s">
        <v>1543</v>
      </c>
      <c r="B1599" s="18" t="s">
        <v>3389</v>
      </c>
      <c r="C1599" s="18" t="s">
        <v>3591</v>
      </c>
    </row>
    <row r="1600" spans="1:3">
      <c r="A1600" s="18" t="s">
        <v>1544</v>
      </c>
      <c r="B1600" s="18" t="s">
        <v>3390</v>
      </c>
      <c r="C1600" s="18" t="s">
        <v>3650</v>
      </c>
    </row>
    <row r="1601" spans="1:3">
      <c r="A1601" s="18" t="s">
        <v>1545</v>
      </c>
      <c r="B1601" s="18" t="s">
        <v>3391</v>
      </c>
      <c r="C1601" s="18" t="s">
        <v>3584</v>
      </c>
    </row>
    <row r="1602" spans="1:3">
      <c r="A1602" s="18" t="s">
        <v>683</v>
      </c>
      <c r="B1602" s="18" t="s">
        <v>2396</v>
      </c>
      <c r="C1602" s="18" t="s">
        <v>3583</v>
      </c>
    </row>
    <row r="1603" spans="1:3">
      <c r="A1603" s="18" t="s">
        <v>792</v>
      </c>
      <c r="B1603" s="18" t="s">
        <v>2028</v>
      </c>
      <c r="C1603" s="18" t="s">
        <v>3579</v>
      </c>
    </row>
    <row r="1604" spans="1:3">
      <c r="A1604" s="18" t="s">
        <v>326</v>
      </c>
      <c r="B1604" s="18" t="s">
        <v>2029</v>
      </c>
      <c r="C1604" s="18" t="s">
        <v>3578</v>
      </c>
    </row>
    <row r="1605" spans="1:3">
      <c r="A1605" s="18" t="s">
        <v>327</v>
      </c>
      <c r="B1605" s="18" t="s">
        <v>2014</v>
      </c>
      <c r="C1605" s="18" t="s">
        <v>3574</v>
      </c>
    </row>
    <row r="1606" spans="1:3">
      <c r="A1606" s="18" t="s">
        <v>328</v>
      </c>
      <c r="B1606" s="18" t="s">
        <v>2030</v>
      </c>
      <c r="C1606" s="18" t="s">
        <v>3616</v>
      </c>
    </row>
    <row r="1607" spans="1:3">
      <c r="A1607" s="18" t="s">
        <v>1414</v>
      </c>
      <c r="B1607" s="18" t="s">
        <v>3171</v>
      </c>
      <c r="C1607" s="18" t="s">
        <v>3609</v>
      </c>
    </row>
    <row r="1608" spans="1:3">
      <c r="A1608" s="18" t="s">
        <v>857</v>
      </c>
      <c r="B1608" s="18" t="s">
        <v>3119</v>
      </c>
      <c r="C1608" s="18" t="s">
        <v>3592</v>
      </c>
    </row>
    <row r="1609" spans="1:3">
      <c r="A1609" s="18" t="s">
        <v>684</v>
      </c>
      <c r="B1609" s="18" t="s">
        <v>2211</v>
      </c>
      <c r="C1609" s="18" t="s">
        <v>3583</v>
      </c>
    </row>
    <row r="1610" spans="1:3">
      <c r="A1610" s="18" t="s">
        <v>329</v>
      </c>
      <c r="B1610" s="18" t="s">
        <v>2022</v>
      </c>
      <c r="C1610" s="18" t="s">
        <v>3590</v>
      </c>
    </row>
    <row r="1611" spans="1:3">
      <c r="A1611" s="18" t="s">
        <v>685</v>
      </c>
      <c r="B1611" s="18" t="s">
        <v>2397</v>
      </c>
      <c r="C1611" s="18" t="s">
        <v>3618</v>
      </c>
    </row>
    <row r="1612" spans="1:3">
      <c r="A1612" s="18" t="s">
        <v>953</v>
      </c>
      <c r="B1612" s="18" t="s">
        <v>2224</v>
      </c>
      <c r="C1612" s="18" t="s">
        <v>3585</v>
      </c>
    </row>
    <row r="1613" spans="1:3">
      <c r="A1613" s="18" t="s">
        <v>1629</v>
      </c>
      <c r="B1613" s="18" t="s">
        <v>3392</v>
      </c>
      <c r="C1613" s="18" t="s">
        <v>3609</v>
      </c>
    </row>
    <row r="1614" spans="1:3">
      <c r="A1614" s="18" t="s">
        <v>330</v>
      </c>
      <c r="B1614" s="18" t="s">
        <v>2033</v>
      </c>
      <c r="C1614" s="18" t="s">
        <v>3651</v>
      </c>
    </row>
    <row r="1615" spans="1:3">
      <c r="A1615" s="18" t="s">
        <v>1597</v>
      </c>
      <c r="B1615" s="18" t="s">
        <v>3430</v>
      </c>
      <c r="C1615" s="18" t="s">
        <v>3610</v>
      </c>
    </row>
    <row r="1616" spans="1:3">
      <c r="A1616" s="18" t="s">
        <v>1592</v>
      </c>
      <c r="B1616" s="18" t="s">
        <v>3437</v>
      </c>
      <c r="C1616" s="18" t="s">
        <v>3610</v>
      </c>
    </row>
    <row r="1617" spans="1:3">
      <c r="A1617" s="18" t="s">
        <v>686</v>
      </c>
      <c r="B1617" s="18" t="s">
        <v>2399</v>
      </c>
      <c r="C1617" s="18" t="s">
        <v>3593</v>
      </c>
    </row>
    <row r="1618" spans="1:3">
      <c r="A1618" s="18" t="s">
        <v>1552</v>
      </c>
      <c r="B1618" s="18" t="s">
        <v>3401</v>
      </c>
      <c r="C1618" s="18" t="s">
        <v>3577</v>
      </c>
    </row>
    <row r="1619" spans="1:3">
      <c r="A1619" s="18" t="s">
        <v>1547</v>
      </c>
      <c r="B1619" s="18" t="s">
        <v>3394</v>
      </c>
      <c r="C1619" s="18" t="s">
        <v>3585</v>
      </c>
    </row>
    <row r="1620" spans="1:3">
      <c r="A1620" s="18" t="s">
        <v>1512</v>
      </c>
      <c r="B1620" s="18" t="s">
        <v>3339</v>
      </c>
      <c r="C1620" s="18" t="s">
        <v>3581</v>
      </c>
    </row>
    <row r="1621" spans="1:3">
      <c r="A1621" s="18" t="s">
        <v>1486</v>
      </c>
      <c r="B1621" s="18" t="s">
        <v>3304</v>
      </c>
      <c r="C1621" s="18" t="s">
        <v>3572</v>
      </c>
    </row>
    <row r="1622" spans="1:3">
      <c r="A1622" s="18" t="s">
        <v>877</v>
      </c>
      <c r="B1622" s="18" t="s">
        <v>3395</v>
      </c>
      <c r="C1622" s="18" t="s">
        <v>3586</v>
      </c>
    </row>
    <row r="1623" spans="1:3">
      <c r="A1623" s="18" t="s">
        <v>1131</v>
      </c>
      <c r="B1623" s="18" t="s">
        <v>2695</v>
      </c>
      <c r="C1623" s="18" t="s">
        <v>3584</v>
      </c>
    </row>
    <row r="1624" spans="1:3">
      <c r="A1624" s="18" t="s">
        <v>912</v>
      </c>
      <c r="B1624" s="18" t="s">
        <v>2398</v>
      </c>
      <c r="C1624" s="18" t="s">
        <v>3628</v>
      </c>
    </row>
    <row r="1625" spans="1:3">
      <c r="A1625" s="18" t="s">
        <v>748</v>
      </c>
      <c r="B1625" s="18" t="s">
        <v>2395</v>
      </c>
      <c r="C1625" s="18" t="s">
        <v>3590</v>
      </c>
    </row>
    <row r="1626" spans="1:3">
      <c r="A1626" s="18" t="s">
        <v>854</v>
      </c>
      <c r="B1626" s="18" t="s">
        <v>3388</v>
      </c>
      <c r="C1626" s="18" t="s">
        <v>3578</v>
      </c>
    </row>
    <row r="1627" spans="1:3">
      <c r="A1627" s="18" t="s">
        <v>1578</v>
      </c>
      <c r="B1627" s="18" t="s">
        <v>3439</v>
      </c>
      <c r="C1627" s="18" t="s">
        <v>3584</v>
      </c>
    </row>
    <row r="1628" spans="1:3">
      <c r="A1628" s="18" t="s">
        <v>1251</v>
      </c>
      <c r="B1628" s="18" t="s">
        <v>2910</v>
      </c>
      <c r="C1628" s="18" t="s">
        <v>3595</v>
      </c>
    </row>
    <row r="1629" spans="1:3">
      <c r="A1629" s="18" t="s">
        <v>771</v>
      </c>
      <c r="B1629" s="18" t="s">
        <v>3386</v>
      </c>
      <c r="C1629" s="18" t="s">
        <v>3574</v>
      </c>
    </row>
    <row r="1630" spans="1:3">
      <c r="A1630" s="18" t="s">
        <v>3546</v>
      </c>
      <c r="B1630" s="18" t="s">
        <v>3547</v>
      </c>
      <c r="C1630" s="18" t="s">
        <v>3571</v>
      </c>
    </row>
    <row r="1631" spans="1:3">
      <c r="A1631" s="18" t="s">
        <v>1540</v>
      </c>
      <c r="B1631" s="18" t="s">
        <v>3384</v>
      </c>
      <c r="C1631" s="18" t="s">
        <v>3572</v>
      </c>
    </row>
    <row r="1632" spans="1:3">
      <c r="A1632" s="18" t="s">
        <v>331</v>
      </c>
      <c r="B1632" s="18" t="s">
        <v>2031</v>
      </c>
      <c r="C1632" s="18" t="s">
        <v>3627</v>
      </c>
    </row>
    <row r="1633" spans="1:3">
      <c r="A1633" s="18" t="s">
        <v>1171</v>
      </c>
      <c r="B1633" s="18" t="s">
        <v>2761</v>
      </c>
      <c r="C1633" s="18" t="s">
        <v>3616</v>
      </c>
    </row>
    <row r="1634" spans="1:3">
      <c r="A1634" s="18" t="s">
        <v>332</v>
      </c>
      <c r="B1634" s="18" t="s">
        <v>2047</v>
      </c>
      <c r="C1634" s="18" t="s">
        <v>3592</v>
      </c>
    </row>
    <row r="1635" spans="1:3">
      <c r="A1635" s="18" t="s">
        <v>1541</v>
      </c>
      <c r="B1635" s="18" t="s">
        <v>3385</v>
      </c>
      <c r="C1635" s="18" t="s">
        <v>3586</v>
      </c>
    </row>
    <row r="1636" spans="1:3">
      <c r="A1636" s="18" t="s">
        <v>1555</v>
      </c>
      <c r="B1636" s="18" t="s">
        <v>3404</v>
      </c>
      <c r="C1636" s="18" t="s">
        <v>3594</v>
      </c>
    </row>
    <row r="1637" spans="1:3">
      <c r="A1637" s="18" t="s">
        <v>1548</v>
      </c>
      <c r="B1637" s="18" t="s">
        <v>3396</v>
      </c>
      <c r="C1637" s="18" t="s">
        <v>3604</v>
      </c>
    </row>
    <row r="1638" spans="1:3">
      <c r="A1638" s="18" t="s">
        <v>333</v>
      </c>
      <c r="B1638" s="18" t="s">
        <v>2032</v>
      </c>
      <c r="C1638" s="18" t="s">
        <v>3572</v>
      </c>
    </row>
    <row r="1639" spans="1:3">
      <c r="A1639" s="18" t="s">
        <v>874</v>
      </c>
      <c r="B1639" s="18" t="s">
        <v>3425</v>
      </c>
      <c r="C1639" s="18" t="s">
        <v>3591</v>
      </c>
    </row>
    <row r="1640" spans="1:3">
      <c r="A1640" s="18" t="s">
        <v>687</v>
      </c>
      <c r="B1640" s="18" t="s">
        <v>2400</v>
      </c>
      <c r="C1640" s="18" t="s">
        <v>3583</v>
      </c>
    </row>
    <row r="1641" spans="1:3">
      <c r="A1641" s="18" t="s">
        <v>1579</v>
      </c>
      <c r="B1641" s="18" t="s">
        <v>3443</v>
      </c>
      <c r="C1641" s="18" t="s">
        <v>3606</v>
      </c>
    </row>
    <row r="1642" spans="1:3">
      <c r="A1642" s="18" t="s">
        <v>1549</v>
      </c>
      <c r="B1642" s="18" t="s">
        <v>3397</v>
      </c>
      <c r="C1642" s="18" t="s">
        <v>3606</v>
      </c>
    </row>
    <row r="1643" spans="1:3">
      <c r="A1643" s="18" t="s">
        <v>688</v>
      </c>
      <c r="B1643" s="18" t="s">
        <v>2401</v>
      </c>
      <c r="C1643" s="18" t="s">
        <v>3593</v>
      </c>
    </row>
    <row r="1644" spans="1:3">
      <c r="A1644" s="18" t="s">
        <v>689</v>
      </c>
      <c r="B1644" s="18" t="s">
        <v>2402</v>
      </c>
      <c r="C1644" s="18" t="s">
        <v>3625</v>
      </c>
    </row>
    <row r="1645" spans="1:3">
      <c r="A1645" s="18" t="s">
        <v>1550</v>
      </c>
      <c r="B1645" s="18" t="s">
        <v>3398</v>
      </c>
      <c r="C1645" s="18" t="s">
        <v>3605</v>
      </c>
    </row>
    <row r="1646" spans="1:3">
      <c r="A1646" s="18" t="s">
        <v>1551</v>
      </c>
      <c r="B1646" s="18" t="s">
        <v>3399</v>
      </c>
      <c r="C1646" s="18" t="s">
        <v>3576</v>
      </c>
    </row>
    <row r="1647" spans="1:3">
      <c r="A1647" s="18" t="s">
        <v>690</v>
      </c>
      <c r="B1647" s="18" t="s">
        <v>2403</v>
      </c>
      <c r="C1647" s="18" t="s">
        <v>3623</v>
      </c>
    </row>
    <row r="1648" spans="1:3">
      <c r="A1648" s="18" t="s">
        <v>1553</v>
      </c>
      <c r="B1648" s="18" t="s">
        <v>3402</v>
      </c>
      <c r="C1648" s="18" t="s">
        <v>3591</v>
      </c>
    </row>
    <row r="1649" spans="1:3">
      <c r="A1649" s="18" t="s">
        <v>691</v>
      </c>
      <c r="B1649" s="18" t="s">
        <v>2404</v>
      </c>
      <c r="C1649" s="18" t="s">
        <v>3584</v>
      </c>
    </row>
    <row r="1650" spans="1:3">
      <c r="A1650" s="18" t="s">
        <v>334</v>
      </c>
      <c r="B1650" s="18" t="s">
        <v>2034</v>
      </c>
      <c r="C1650" s="18" t="s">
        <v>3590</v>
      </c>
    </row>
    <row r="1651" spans="1:3">
      <c r="A1651" s="18" t="s">
        <v>692</v>
      </c>
      <c r="B1651" s="18" t="s">
        <v>2406</v>
      </c>
      <c r="C1651" s="18" t="s">
        <v>3586</v>
      </c>
    </row>
    <row r="1652" spans="1:3">
      <c r="A1652" s="18" t="s">
        <v>923</v>
      </c>
      <c r="B1652" s="18" t="s">
        <v>3407</v>
      </c>
      <c r="C1652" s="18" t="s">
        <v>3601</v>
      </c>
    </row>
    <row r="1653" spans="1:3">
      <c r="A1653" s="18" t="s">
        <v>773</v>
      </c>
      <c r="B1653" s="18" t="s">
        <v>2427</v>
      </c>
      <c r="C1653" s="18" t="s">
        <v>3645</v>
      </c>
    </row>
    <row r="1654" spans="1:3">
      <c r="A1654" s="18" t="s">
        <v>1285</v>
      </c>
      <c r="B1654" s="18" t="s">
        <v>2971</v>
      </c>
      <c r="C1654" s="18" t="s">
        <v>3585</v>
      </c>
    </row>
    <row r="1655" spans="1:3">
      <c r="A1655" s="18" t="s">
        <v>693</v>
      </c>
      <c r="B1655" s="18" t="s">
        <v>2405</v>
      </c>
      <c r="C1655" s="18" t="s">
        <v>3584</v>
      </c>
    </row>
    <row r="1656" spans="1:3">
      <c r="A1656" s="18" t="s">
        <v>1557</v>
      </c>
      <c r="B1656" s="18" t="s">
        <v>3406</v>
      </c>
      <c r="C1656" s="18" t="s">
        <v>3621</v>
      </c>
    </row>
    <row r="1657" spans="1:3">
      <c r="A1657" s="18" t="s">
        <v>1304</v>
      </c>
      <c r="B1657" s="18" t="s">
        <v>3005</v>
      </c>
      <c r="C1657" s="18" t="s">
        <v>3598</v>
      </c>
    </row>
    <row r="1658" spans="1:3">
      <c r="A1658" s="18" t="s">
        <v>816</v>
      </c>
      <c r="B1658" s="18" t="s">
        <v>3408</v>
      </c>
      <c r="C1658" s="18" t="s">
        <v>3627</v>
      </c>
    </row>
    <row r="1659" spans="1:3">
      <c r="A1659" s="18" t="s">
        <v>3506</v>
      </c>
      <c r="B1659" s="18" t="s">
        <v>3507</v>
      </c>
      <c r="C1659" s="18" t="s">
        <v>3580</v>
      </c>
    </row>
    <row r="1660" spans="1:3">
      <c r="A1660" s="18" t="s">
        <v>749</v>
      </c>
      <c r="B1660" s="18" t="s">
        <v>1828</v>
      </c>
      <c r="C1660" s="18" t="s">
        <v>3651</v>
      </c>
    </row>
    <row r="1661" spans="1:3">
      <c r="A1661" s="18" t="s">
        <v>694</v>
      </c>
      <c r="B1661" s="18" t="s">
        <v>2407</v>
      </c>
      <c r="C1661" s="18" t="s">
        <v>3581</v>
      </c>
    </row>
    <row r="1662" spans="1:3">
      <c r="A1662" s="18" t="s">
        <v>1542</v>
      </c>
      <c r="B1662" s="18" t="s">
        <v>3387</v>
      </c>
      <c r="C1662" s="18" t="s">
        <v>3578</v>
      </c>
    </row>
    <row r="1663" spans="1:3">
      <c r="A1663" s="18" t="s">
        <v>1058</v>
      </c>
      <c r="B1663" s="18" t="s">
        <v>2579</v>
      </c>
      <c r="C1663" s="18" t="s">
        <v>3583</v>
      </c>
    </row>
    <row r="1664" spans="1:3">
      <c r="A1664" s="18" t="s">
        <v>695</v>
      </c>
      <c r="B1664" s="18" t="s">
        <v>2353</v>
      </c>
      <c r="C1664" s="18" t="s">
        <v>3573</v>
      </c>
    </row>
    <row r="1665" spans="1:3">
      <c r="A1665" s="18" t="s">
        <v>335</v>
      </c>
      <c r="B1665" s="18" t="s">
        <v>2035</v>
      </c>
      <c r="C1665" s="18" t="s">
        <v>3593</v>
      </c>
    </row>
    <row r="1666" spans="1:3">
      <c r="A1666" s="18" t="s">
        <v>336</v>
      </c>
      <c r="B1666" s="18" t="s">
        <v>2036</v>
      </c>
      <c r="C1666" s="18" t="s">
        <v>3584</v>
      </c>
    </row>
    <row r="1667" spans="1:3">
      <c r="A1667" s="18" t="s">
        <v>1616</v>
      </c>
      <c r="B1667" s="18" t="s">
        <v>2711</v>
      </c>
      <c r="C1667" s="18" t="s">
        <v>3584</v>
      </c>
    </row>
    <row r="1668" spans="1:3">
      <c r="A1668" s="18" t="s">
        <v>696</v>
      </c>
      <c r="B1668" s="18" t="s">
        <v>2408</v>
      </c>
      <c r="C1668" s="18" t="s">
        <v>3571</v>
      </c>
    </row>
    <row r="1669" spans="1:3">
      <c r="A1669" s="18" t="s">
        <v>1014</v>
      </c>
      <c r="B1669" s="18" t="s">
        <v>2499</v>
      </c>
      <c r="C1669" s="18" t="s">
        <v>3591</v>
      </c>
    </row>
    <row r="1670" spans="1:3">
      <c r="A1670" s="18" t="s">
        <v>1567</v>
      </c>
      <c r="B1670" s="18" t="s">
        <v>3423</v>
      </c>
      <c r="C1670" s="18" t="s">
        <v>3591</v>
      </c>
    </row>
    <row r="1671" spans="1:3">
      <c r="A1671" s="18" t="s">
        <v>337</v>
      </c>
      <c r="B1671" s="18" t="s">
        <v>2037</v>
      </c>
      <c r="C1671" s="18" t="s">
        <v>3604</v>
      </c>
    </row>
    <row r="1672" spans="1:3">
      <c r="A1672" s="18" t="s">
        <v>1558</v>
      </c>
      <c r="B1672" s="18" t="s">
        <v>3410</v>
      </c>
      <c r="C1672" s="18" t="s">
        <v>3577</v>
      </c>
    </row>
    <row r="1673" spans="1:3">
      <c r="A1673" s="18" t="s">
        <v>1559</v>
      </c>
      <c r="B1673" s="18" t="s">
        <v>3411</v>
      </c>
      <c r="C1673" s="18" t="s">
        <v>3578</v>
      </c>
    </row>
    <row r="1674" spans="1:3">
      <c r="A1674" s="18" t="s">
        <v>338</v>
      </c>
      <c r="B1674" s="18" t="s">
        <v>2038</v>
      </c>
      <c r="C1674" s="18" t="s">
        <v>3571</v>
      </c>
    </row>
    <row r="1675" spans="1:3">
      <c r="A1675" s="18" t="s">
        <v>1307</v>
      </c>
      <c r="B1675" s="18" t="s">
        <v>3530</v>
      </c>
      <c r="C1675" s="18" t="s">
        <v>3627</v>
      </c>
    </row>
    <row r="1676" spans="1:3">
      <c r="A1676" s="18" t="s">
        <v>1554</v>
      </c>
      <c r="B1676" s="18" t="s">
        <v>3403</v>
      </c>
      <c r="C1676" s="18" t="s">
        <v>3571</v>
      </c>
    </row>
    <row r="1677" spans="1:3">
      <c r="A1677" s="18" t="s">
        <v>339</v>
      </c>
      <c r="B1677" s="18" t="s">
        <v>2039</v>
      </c>
      <c r="C1677" s="18" t="s">
        <v>3591</v>
      </c>
    </row>
    <row r="1678" spans="1:3">
      <c r="A1678" s="18" t="s">
        <v>340</v>
      </c>
      <c r="B1678" s="18" t="s">
        <v>2043</v>
      </c>
      <c r="C1678" s="18" t="s">
        <v>3603</v>
      </c>
    </row>
    <row r="1679" spans="1:3">
      <c r="A1679" s="18" t="s">
        <v>781</v>
      </c>
      <c r="B1679" s="18" t="s">
        <v>2702</v>
      </c>
      <c r="C1679" s="18" t="s">
        <v>3590</v>
      </c>
    </row>
    <row r="1680" spans="1:3">
      <c r="A1680" s="18" t="s">
        <v>863</v>
      </c>
      <c r="B1680" s="18" t="s">
        <v>3412</v>
      </c>
      <c r="C1680" s="18" t="s">
        <v>3576</v>
      </c>
    </row>
    <row r="1681" spans="1:3">
      <c r="A1681" s="18" t="s">
        <v>697</v>
      </c>
      <c r="B1681" s="18" t="s">
        <v>2409</v>
      </c>
      <c r="C1681" s="18" t="s">
        <v>3649</v>
      </c>
    </row>
    <row r="1682" spans="1:3">
      <c r="A1682" s="18" t="s">
        <v>787</v>
      </c>
      <c r="B1682" s="18" t="s">
        <v>1793</v>
      </c>
      <c r="C1682" s="18" t="s">
        <v>3576</v>
      </c>
    </row>
    <row r="1683" spans="1:3">
      <c r="A1683" s="18" t="s">
        <v>341</v>
      </c>
      <c r="B1683" s="18" t="s">
        <v>2040</v>
      </c>
      <c r="C1683" s="18" t="s">
        <v>3610</v>
      </c>
    </row>
    <row r="1684" spans="1:3">
      <c r="A1684" s="18" t="s">
        <v>876</v>
      </c>
      <c r="B1684" s="18" t="s">
        <v>3340</v>
      </c>
      <c r="C1684" s="18" t="s">
        <v>3572</v>
      </c>
    </row>
    <row r="1685" spans="1:3">
      <c r="A1685" s="18" t="s">
        <v>698</v>
      </c>
      <c r="B1685" s="18" t="s">
        <v>2410</v>
      </c>
      <c r="C1685" s="18" t="s">
        <v>3571</v>
      </c>
    </row>
    <row r="1686" spans="1:3">
      <c r="A1686" s="18" t="s">
        <v>3445</v>
      </c>
      <c r="B1686" s="18" t="s">
        <v>3446</v>
      </c>
      <c r="C1686" s="18" t="s">
        <v>3586</v>
      </c>
    </row>
    <row r="1687" spans="1:3">
      <c r="A1687" s="18" t="s">
        <v>1561</v>
      </c>
      <c r="B1687" s="18" t="s">
        <v>3414</v>
      </c>
      <c r="C1687" s="18" t="s">
        <v>3592</v>
      </c>
    </row>
    <row r="1688" spans="1:3">
      <c r="A1688" s="18" t="s">
        <v>1560</v>
      </c>
      <c r="B1688" s="18" t="s">
        <v>3413</v>
      </c>
      <c r="C1688" s="18" t="s">
        <v>3620</v>
      </c>
    </row>
    <row r="1689" spans="1:3">
      <c r="A1689" s="18" t="s">
        <v>777</v>
      </c>
      <c r="B1689" s="18" t="s">
        <v>3415</v>
      </c>
      <c r="C1689" s="18" t="s">
        <v>3591</v>
      </c>
    </row>
    <row r="1690" spans="1:3">
      <c r="A1690" s="18" t="s">
        <v>342</v>
      </c>
      <c r="B1690" s="18" t="s">
        <v>2041</v>
      </c>
      <c r="C1690" s="18" t="s">
        <v>3627</v>
      </c>
    </row>
    <row r="1691" spans="1:3">
      <c r="A1691" s="18" t="s">
        <v>699</v>
      </c>
      <c r="B1691" s="18" t="s">
        <v>2411</v>
      </c>
      <c r="C1691" s="18" t="s">
        <v>3571</v>
      </c>
    </row>
    <row r="1692" spans="1:3">
      <c r="A1692" s="18" t="s">
        <v>343</v>
      </c>
      <c r="B1692" s="18" t="s">
        <v>2042</v>
      </c>
      <c r="C1692" s="18" t="s">
        <v>3579</v>
      </c>
    </row>
    <row r="1693" spans="1:3">
      <c r="A1693" s="18" t="s">
        <v>1563</v>
      </c>
      <c r="B1693" s="18" t="s">
        <v>3417</v>
      </c>
      <c r="C1693" s="18" t="s">
        <v>3584</v>
      </c>
    </row>
    <row r="1694" spans="1:3">
      <c r="A1694" s="18" t="s">
        <v>344</v>
      </c>
      <c r="B1694" s="18" t="s">
        <v>2044</v>
      </c>
      <c r="C1694" s="18" t="s">
        <v>3582</v>
      </c>
    </row>
    <row r="1695" spans="1:3">
      <c r="A1695" s="18" t="s">
        <v>345</v>
      </c>
      <c r="B1695" s="18" t="s">
        <v>2045</v>
      </c>
      <c r="C1695" s="18" t="s">
        <v>3578</v>
      </c>
    </row>
    <row r="1696" spans="1:3">
      <c r="A1696" s="18" t="s">
        <v>1564</v>
      </c>
      <c r="B1696" s="18" t="s">
        <v>3418</v>
      </c>
      <c r="C1696" s="18" t="s">
        <v>3587</v>
      </c>
    </row>
    <row r="1697" spans="1:3">
      <c r="A1697" s="18" t="s">
        <v>1562</v>
      </c>
      <c r="B1697" s="18" t="s">
        <v>3416</v>
      </c>
      <c r="C1697" s="18" t="s">
        <v>3627</v>
      </c>
    </row>
    <row r="1698" spans="1:3">
      <c r="A1698" s="18" t="s">
        <v>346</v>
      </c>
      <c r="B1698" s="18" t="s">
        <v>2046</v>
      </c>
      <c r="C1698" s="18" t="s">
        <v>3578</v>
      </c>
    </row>
    <row r="1699" spans="1:3">
      <c r="A1699" s="18" t="s">
        <v>1565</v>
      </c>
      <c r="B1699" s="18" t="s">
        <v>3419</v>
      </c>
      <c r="C1699" s="18" t="s">
        <v>3606</v>
      </c>
    </row>
    <row r="1700" spans="1:3">
      <c r="A1700" s="18" t="s">
        <v>1336</v>
      </c>
      <c r="B1700" s="18" t="s">
        <v>3053</v>
      </c>
      <c r="C1700" s="18" t="s">
        <v>3606</v>
      </c>
    </row>
    <row r="1701" spans="1:3">
      <c r="A1701" s="18" t="s">
        <v>1566</v>
      </c>
      <c r="B1701" s="18" t="s">
        <v>3420</v>
      </c>
      <c r="C1701" s="18" t="s">
        <v>3581</v>
      </c>
    </row>
    <row r="1702" spans="1:3">
      <c r="A1702" s="18" t="s">
        <v>347</v>
      </c>
      <c r="B1702" s="18" t="s">
        <v>2048</v>
      </c>
      <c r="C1702" s="18" t="s">
        <v>3578</v>
      </c>
    </row>
    <row r="1703" spans="1:3">
      <c r="A1703" s="18" t="s">
        <v>779</v>
      </c>
      <c r="B1703" s="18" t="s">
        <v>3421</v>
      </c>
      <c r="C1703" s="18" t="s">
        <v>3578</v>
      </c>
    </row>
    <row r="1704" spans="1:3">
      <c r="A1704" s="18" t="s">
        <v>348</v>
      </c>
      <c r="B1704" s="18" t="s">
        <v>2049</v>
      </c>
      <c r="C1704" s="18" t="s">
        <v>3578</v>
      </c>
    </row>
    <row r="1705" spans="1:3">
      <c r="A1705" s="18" t="s">
        <v>349</v>
      </c>
      <c r="B1705" s="18" t="s">
        <v>2050</v>
      </c>
      <c r="C1705" s="18" t="s">
        <v>3586</v>
      </c>
    </row>
    <row r="1706" spans="1:3">
      <c r="A1706" s="18" t="s">
        <v>964</v>
      </c>
      <c r="B1706" s="18" t="s">
        <v>3422</v>
      </c>
      <c r="C1706" s="18" t="s">
        <v>3586</v>
      </c>
    </row>
    <row r="1707" spans="1:3">
      <c r="A1707" s="18" t="s">
        <v>1568</v>
      </c>
      <c r="B1707" s="18" t="s">
        <v>3424</v>
      </c>
      <c r="C1707" s="18" t="s">
        <v>3586</v>
      </c>
    </row>
    <row r="1708" spans="1:3">
      <c r="A1708" s="18" t="s">
        <v>350</v>
      </c>
      <c r="B1708" s="18" t="s">
        <v>2051</v>
      </c>
      <c r="C1708" s="18" t="s">
        <v>3603</v>
      </c>
    </row>
    <row r="1709" spans="1:3">
      <c r="A1709" s="18" t="s">
        <v>351</v>
      </c>
      <c r="B1709" s="18" t="s">
        <v>2052</v>
      </c>
      <c r="C1709" s="18" t="s">
        <v>3584</v>
      </c>
    </row>
    <row r="1710" spans="1:3">
      <c r="A1710" s="18" t="s">
        <v>1569</v>
      </c>
      <c r="B1710" s="18" t="s">
        <v>3426</v>
      </c>
      <c r="C1710" s="18" t="s">
        <v>3627</v>
      </c>
    </row>
    <row r="1711" spans="1:3">
      <c r="A1711" s="18" t="s">
        <v>1570</v>
      </c>
      <c r="B1711" s="18" t="s">
        <v>3427</v>
      </c>
      <c r="C1711" s="18" t="s">
        <v>3627</v>
      </c>
    </row>
    <row r="1712" spans="1:3">
      <c r="A1712" s="18" t="s">
        <v>1571</v>
      </c>
      <c r="B1712" s="18" t="s">
        <v>3428</v>
      </c>
      <c r="C1712" s="18" t="s">
        <v>3613</v>
      </c>
    </row>
    <row r="1713" spans="1:3">
      <c r="A1713" s="18" t="s">
        <v>1572</v>
      </c>
      <c r="B1713" s="18" t="s">
        <v>3429</v>
      </c>
      <c r="C1713" s="18" t="s">
        <v>3583</v>
      </c>
    </row>
    <row r="1714" spans="1:3">
      <c r="A1714" s="18" t="s">
        <v>352</v>
      </c>
      <c r="B1714" s="18" t="s">
        <v>2053</v>
      </c>
      <c r="C1714" s="18" t="s">
        <v>3617</v>
      </c>
    </row>
    <row r="1715" spans="1:3">
      <c r="A1715" s="18" t="s">
        <v>700</v>
      </c>
      <c r="B1715" s="18" t="s">
        <v>2413</v>
      </c>
      <c r="C1715" s="18" t="s">
        <v>3618</v>
      </c>
    </row>
    <row r="1716" spans="1:3">
      <c r="A1716" s="18" t="s">
        <v>1573</v>
      </c>
      <c r="B1716" s="18" t="s">
        <v>3431</v>
      </c>
      <c r="C1716" s="18" t="s">
        <v>3618</v>
      </c>
    </row>
    <row r="1717" spans="1:3">
      <c r="A1717" s="18" t="s">
        <v>890</v>
      </c>
      <c r="B1717" s="18" t="s">
        <v>3382</v>
      </c>
      <c r="C1717" s="18" t="s">
        <v>3574</v>
      </c>
    </row>
    <row r="1718" spans="1:3">
      <c r="A1718" s="18" t="s">
        <v>2974</v>
      </c>
      <c r="B1718" s="18" t="s">
        <v>2975</v>
      </c>
      <c r="C1718" s="18" t="s">
        <v>3594</v>
      </c>
    </row>
    <row r="1719" spans="1:3">
      <c r="A1719" s="18" t="s">
        <v>803</v>
      </c>
      <c r="B1719" s="18" t="s">
        <v>3383</v>
      </c>
      <c r="C1719" s="18" t="s">
        <v>3645</v>
      </c>
    </row>
    <row r="1720" spans="1:3">
      <c r="A1720" s="18" t="s">
        <v>701</v>
      </c>
      <c r="B1720" s="18" t="s">
        <v>2414</v>
      </c>
      <c r="C1720" s="18" t="s">
        <v>3617</v>
      </c>
    </row>
    <row r="1721" spans="1:3">
      <c r="A1721" s="18" t="s">
        <v>1575</v>
      </c>
      <c r="B1721" s="18" t="s">
        <v>3433</v>
      </c>
      <c r="C1721" s="18" t="s">
        <v>3574</v>
      </c>
    </row>
    <row r="1722" spans="1:3">
      <c r="A1722" s="18" t="s">
        <v>702</v>
      </c>
      <c r="B1722" s="18" t="s">
        <v>2415</v>
      </c>
      <c r="C1722" s="18" t="s">
        <v>3619</v>
      </c>
    </row>
    <row r="1723" spans="1:3">
      <c r="A1723" s="18" t="s">
        <v>872</v>
      </c>
      <c r="B1723" s="18" t="s">
        <v>3434</v>
      </c>
      <c r="C1723" s="18" t="s">
        <v>3581</v>
      </c>
    </row>
    <row r="1724" spans="1:3">
      <c r="A1724" s="18" t="s">
        <v>703</v>
      </c>
      <c r="B1724" s="18" t="s">
        <v>2416</v>
      </c>
      <c r="C1724" s="18" t="s">
        <v>3639</v>
      </c>
    </row>
    <row r="1725" spans="1:3">
      <c r="A1725" s="18" t="s">
        <v>1576</v>
      </c>
      <c r="B1725" s="18" t="s">
        <v>3435</v>
      </c>
      <c r="C1725" s="18" t="s">
        <v>3610</v>
      </c>
    </row>
    <row r="1726" spans="1:3">
      <c r="A1726" s="18" t="s">
        <v>353</v>
      </c>
      <c r="B1726" s="18" t="s">
        <v>2054</v>
      </c>
      <c r="C1726" s="18" t="s">
        <v>3627</v>
      </c>
    </row>
    <row r="1727" spans="1:3">
      <c r="A1727" s="18" t="s">
        <v>813</v>
      </c>
      <c r="B1727" s="18" t="s">
        <v>3436</v>
      </c>
      <c r="C1727" s="18" t="s">
        <v>3632</v>
      </c>
    </row>
    <row r="1728" spans="1:3">
      <c r="A1728" s="18" t="s">
        <v>3548</v>
      </c>
      <c r="B1728" s="18" t="s">
        <v>3549</v>
      </c>
      <c r="C1728" s="18" t="s">
        <v>3576</v>
      </c>
    </row>
    <row r="1729" spans="1:3">
      <c r="A1729" s="18" t="s">
        <v>1533</v>
      </c>
      <c r="B1729" s="18" t="s">
        <v>3370</v>
      </c>
      <c r="C1729" s="18" t="s">
        <v>3574</v>
      </c>
    </row>
    <row r="1730" spans="1:3">
      <c r="A1730" s="18" t="s">
        <v>704</v>
      </c>
      <c r="B1730" s="18" t="s">
        <v>2417</v>
      </c>
      <c r="C1730" s="18" t="s">
        <v>3583</v>
      </c>
    </row>
    <row r="1731" spans="1:3">
      <c r="A1731" s="18" t="s">
        <v>790</v>
      </c>
      <c r="B1731" s="18" t="s">
        <v>3359</v>
      </c>
      <c r="C1731" s="18" t="s">
        <v>3579</v>
      </c>
    </row>
    <row r="1732" spans="1:3">
      <c r="A1732" s="18" t="s">
        <v>1111</v>
      </c>
      <c r="B1732" s="18" t="s">
        <v>2657</v>
      </c>
      <c r="C1732" s="18" t="s">
        <v>3610</v>
      </c>
    </row>
    <row r="1733" spans="1:3">
      <c r="A1733" s="18" t="s">
        <v>705</v>
      </c>
      <c r="B1733" s="18" t="s">
        <v>2418</v>
      </c>
      <c r="C1733" s="18" t="s">
        <v>3583</v>
      </c>
    </row>
    <row r="1734" spans="1:3">
      <c r="A1734" s="18" t="s">
        <v>1038</v>
      </c>
      <c r="B1734" s="18" t="s">
        <v>2542</v>
      </c>
      <c r="C1734" s="18" t="s">
        <v>3648</v>
      </c>
    </row>
    <row r="1735" spans="1:3">
      <c r="A1735" s="18" t="s">
        <v>1577</v>
      </c>
      <c r="B1735" s="18" t="s">
        <v>3438</v>
      </c>
      <c r="C1735" s="18" t="s">
        <v>3571</v>
      </c>
    </row>
    <row r="1736" spans="1:3">
      <c r="A1736" s="18" t="s">
        <v>3494</v>
      </c>
      <c r="B1736" s="18" t="s">
        <v>3495</v>
      </c>
      <c r="C1736" s="18" t="s">
        <v>3589</v>
      </c>
    </row>
    <row r="1737" spans="1:3">
      <c r="A1737" s="18" t="s">
        <v>706</v>
      </c>
      <c r="B1737" s="18" t="s">
        <v>2100</v>
      </c>
      <c r="C1737" s="18" t="s">
        <v>3583</v>
      </c>
    </row>
    <row r="1738" spans="1:3">
      <c r="A1738" s="18" t="s">
        <v>3440</v>
      </c>
      <c r="B1738" s="18" t="s">
        <v>3441</v>
      </c>
      <c r="C1738" s="18" t="s">
        <v>3584</v>
      </c>
    </row>
    <row r="1739" spans="1:3">
      <c r="A1739" s="18" t="s">
        <v>1556</v>
      </c>
      <c r="B1739" s="18" t="s">
        <v>3405</v>
      </c>
      <c r="C1739" s="18" t="s">
        <v>3606</v>
      </c>
    </row>
    <row r="1740" spans="1:3">
      <c r="A1740" s="18" t="s">
        <v>1639</v>
      </c>
      <c r="B1740" s="18" t="s">
        <v>3442</v>
      </c>
      <c r="C1740" s="18" t="s">
        <v>3584</v>
      </c>
    </row>
    <row r="1741" spans="1:3">
      <c r="A1741" s="18" t="s">
        <v>1531</v>
      </c>
      <c r="B1741" s="18" t="s">
        <v>3367</v>
      </c>
      <c r="C1741" s="18" t="s">
        <v>3606</v>
      </c>
    </row>
    <row r="1742" spans="1:3">
      <c r="A1742" s="18" t="s">
        <v>707</v>
      </c>
      <c r="B1742" s="18" t="s">
        <v>2419</v>
      </c>
      <c r="C1742" s="18" t="s">
        <v>3583</v>
      </c>
    </row>
    <row r="1743" spans="1:3">
      <c r="A1743" s="18" t="s">
        <v>1580</v>
      </c>
      <c r="B1743" s="18" t="s">
        <v>3444</v>
      </c>
      <c r="C1743" s="18" t="s">
        <v>3592</v>
      </c>
    </row>
    <row r="1744" spans="1:3">
      <c r="A1744" s="18" t="s">
        <v>708</v>
      </c>
      <c r="B1744" s="18" t="s">
        <v>2420</v>
      </c>
      <c r="C1744" s="18" t="s">
        <v>3586</v>
      </c>
    </row>
    <row r="1745" spans="1:3">
      <c r="A1745" s="18" t="s">
        <v>806</v>
      </c>
      <c r="B1745" s="18" t="s">
        <v>3447</v>
      </c>
      <c r="C1745" s="18" t="s">
        <v>3609</v>
      </c>
    </row>
    <row r="1746" spans="1:3">
      <c r="A1746" s="18" t="s">
        <v>709</v>
      </c>
      <c r="B1746" s="18" t="s">
        <v>2421</v>
      </c>
      <c r="C1746" s="18" t="s">
        <v>3593</v>
      </c>
    </row>
    <row r="1747" spans="1:3">
      <c r="A1747" s="18" t="s">
        <v>1581</v>
      </c>
      <c r="B1747" s="18" t="s">
        <v>3448</v>
      </c>
      <c r="C1747" s="18" t="s">
        <v>3627</v>
      </c>
    </row>
    <row r="1748" spans="1:3">
      <c r="A1748" s="18" t="s">
        <v>710</v>
      </c>
      <c r="B1748" s="18" t="s">
        <v>2422</v>
      </c>
      <c r="C1748" s="18" t="s">
        <v>3574</v>
      </c>
    </row>
    <row r="1749" spans="1:3">
      <c r="A1749" s="18" t="s">
        <v>1582</v>
      </c>
      <c r="B1749" s="18" t="s">
        <v>3449</v>
      </c>
      <c r="C1749" s="18" t="s">
        <v>3574</v>
      </c>
    </row>
    <row r="1750" spans="1:3">
      <c r="A1750" s="18" t="s">
        <v>1583</v>
      </c>
      <c r="B1750" s="18" t="s">
        <v>3450</v>
      </c>
      <c r="C1750" s="18" t="s">
        <v>3583</v>
      </c>
    </row>
    <row r="1751" spans="1:3">
      <c r="A1751" s="18" t="s">
        <v>1145</v>
      </c>
      <c r="B1751" s="18" t="s">
        <v>2721</v>
      </c>
      <c r="C1751" s="18" t="s">
        <v>3587</v>
      </c>
    </row>
    <row r="1752" spans="1:3">
      <c r="A1752" s="18" t="s">
        <v>2472</v>
      </c>
      <c r="B1752" s="18" t="s">
        <v>2473</v>
      </c>
      <c r="C1752" s="18" t="s">
        <v>3584</v>
      </c>
    </row>
    <row r="1753" spans="1:3">
      <c r="A1753" s="18" t="s">
        <v>1103</v>
      </c>
      <c r="B1753" s="18" t="s">
        <v>2642</v>
      </c>
      <c r="C1753" s="18" t="s">
        <v>3572</v>
      </c>
    </row>
    <row r="1754" spans="1:3">
      <c r="A1754" s="18" t="s">
        <v>1587</v>
      </c>
      <c r="B1754" s="18" t="s">
        <v>3454</v>
      </c>
      <c r="C1754" s="18" t="s">
        <v>3583</v>
      </c>
    </row>
    <row r="1755" spans="1:3">
      <c r="A1755" s="18" t="s">
        <v>1588</v>
      </c>
      <c r="B1755" s="18" t="s">
        <v>3455</v>
      </c>
      <c r="C1755" s="18" t="s">
        <v>3583</v>
      </c>
    </row>
    <row r="1756" spans="1:3">
      <c r="A1756" s="18" t="s">
        <v>1078</v>
      </c>
      <c r="B1756" s="18" t="s">
        <v>2611</v>
      </c>
      <c r="C1756" s="18" t="s">
        <v>3583</v>
      </c>
    </row>
    <row r="1757" spans="1:3">
      <c r="A1757" s="18" t="s">
        <v>856</v>
      </c>
      <c r="B1757" s="18" t="s">
        <v>3456</v>
      </c>
      <c r="C1757" s="18" t="s">
        <v>3599</v>
      </c>
    </row>
    <row r="1758" spans="1:3">
      <c r="A1758" s="18" t="s">
        <v>1585</v>
      </c>
      <c r="B1758" s="18" t="s">
        <v>3452</v>
      </c>
      <c r="C1758" s="18" t="s">
        <v>3626</v>
      </c>
    </row>
    <row r="1759" spans="1:3">
      <c r="A1759" s="18" t="s">
        <v>3502</v>
      </c>
      <c r="B1759" s="18" t="s">
        <v>3503</v>
      </c>
      <c r="C1759" s="18" t="s">
        <v>3603</v>
      </c>
    </row>
    <row r="1760" spans="1:3">
      <c r="A1760" s="18" t="s">
        <v>1589</v>
      </c>
      <c r="B1760" s="18" t="s">
        <v>3459</v>
      </c>
      <c r="C1760" s="18" t="s">
        <v>3583</v>
      </c>
    </row>
    <row r="1761" spans="1:3">
      <c r="A1761" s="18" t="s">
        <v>731</v>
      </c>
      <c r="B1761" s="18" t="s">
        <v>2055</v>
      </c>
      <c r="C1761" s="18" t="s">
        <v>3585</v>
      </c>
    </row>
    <row r="1762" spans="1:3">
      <c r="A1762" s="18" t="s">
        <v>354</v>
      </c>
      <c r="B1762" s="18" t="s">
        <v>2056</v>
      </c>
      <c r="C1762" s="18" t="s">
        <v>3648</v>
      </c>
    </row>
    <row r="1763" spans="1:3">
      <c r="A1763" s="18" t="s">
        <v>1590</v>
      </c>
      <c r="B1763" s="18" t="s">
        <v>3460</v>
      </c>
      <c r="C1763" s="18" t="s">
        <v>3612</v>
      </c>
    </row>
    <row r="1764" spans="1:3">
      <c r="A1764" s="18" t="s">
        <v>1591</v>
      </c>
      <c r="B1764" s="18" t="s">
        <v>3461</v>
      </c>
      <c r="C1764" s="18" t="s">
        <v>3629</v>
      </c>
    </row>
  </sheetData>
  <autoFilter ref="A1:AD746" xr:uid="{00000000-0009-0000-0000-00000A000000}">
    <sortState xmlns:xlrd2="http://schemas.microsoft.com/office/spreadsheetml/2017/richdata2" ref="A2:AD799">
      <sortCondition ref="A1:A746"/>
    </sortState>
  </autoFilter>
  <conditionalFormatting sqref="P2:AC799">
    <cfRule type="cellIs" dxfId="5" priority="49" stopIfTrue="1" operator="lessThan">
      <formula>0</formula>
    </cfRule>
    <cfRule type="cellIs" dxfId="4" priority="50" stopIfTrue="1" operator="between">
      <formula>0</formula>
      <formula>0.25</formula>
    </cfRule>
    <cfRule type="cellIs" dxfId="3" priority="51" stopIfTrue="1" operator="between">
      <formula>0.25</formula>
      <formula>0.5</formula>
    </cfRule>
    <cfRule type="cellIs" dxfId="2" priority="52" stopIfTrue="1" operator="between">
      <formula>0.5</formula>
      <formula>1</formula>
    </cfRule>
    <cfRule type="cellIs" dxfId="1" priority="53" stopIfTrue="1" operator="greaterThan">
      <formula>1</formula>
    </cfRule>
    <cfRule type="containsErrors" dxfId="0" priority="54" stopIfTrue="1">
      <formula>ISERROR(P2)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Tìm nhanh CP</vt:lpstr>
      <vt:lpstr>Doanh thu</vt:lpstr>
      <vt:lpstr>Sheet2</vt:lpstr>
      <vt:lpstr>LNST</vt:lpstr>
      <vt:lpstr>Sheet1</vt:lpstr>
      <vt:lpstr>LNG</vt:lpstr>
      <vt:lpstr>Sheet3</vt:lpstr>
      <vt:lpstr>LNST năm</vt:lpstr>
      <vt:lpstr>Lọc</vt:lpstr>
      <vt:lpstr>EPS pha loãng</vt:lpstr>
      <vt:lpstr>SLCP lưu hành</vt:lpstr>
      <vt:lpstr>GIÁ CP</vt:lpstr>
      <vt:lpstr>P.B</vt:lpstr>
      <vt:lpstr>Tất cả 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Broker</dc:creator>
  <cp:lastModifiedBy>IT Nguyễn Thanh Tùng</cp:lastModifiedBy>
  <cp:lastPrinted>2024-10-31T03:07:39Z</cp:lastPrinted>
  <dcterms:created xsi:type="dcterms:W3CDTF">2018-07-29T15:00:40Z</dcterms:created>
  <dcterms:modified xsi:type="dcterms:W3CDTF">2026-06-29T03:10:04Z</dcterms:modified>
</cp:coreProperties>
</file>